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eLivro" defaultThemeVersion="124226"/>
  <mc:AlternateContent xmlns:mc="http://schemas.openxmlformats.org/markup-compatibility/2006">
    <mc:Choice Requires="x15">
      <x15ac:absPath xmlns:x15ac="http://schemas.microsoft.com/office/spreadsheetml/2010/11/ac" url="C:\Users\Utilizador\Desktop\Nova pasta (2)\PycharmProjects\anime-stats\"/>
    </mc:Choice>
  </mc:AlternateContent>
  <bookViews>
    <workbookView xWindow="240" yWindow="108" windowWidth="14808" windowHeight="8016" activeTab="3"/>
  </bookViews>
  <sheets>
    <sheet name="users" sheetId="1" r:id="rId1"/>
    <sheet name="users list" sheetId="2" r:id="rId2"/>
    <sheet name="users genres" sheetId="3" r:id="rId3"/>
    <sheet name="anime stats" sheetId="4" r:id="rId4"/>
    <sheet name="USER RANGE TOTAL" sheetId="5" r:id="rId5"/>
    <sheet name="USER RANGE PER" sheetId="6" r:id="rId6"/>
    <sheet name="USER TOTAL" sheetId="7" r:id="rId7"/>
    <sheet name="USER PERCENTAGE" sheetId="8" r:id="rId8"/>
    <sheet name="ano stats" sheetId="10" r:id="rId9"/>
    <sheet name="Season stats" sheetId="11" r:id="rId10"/>
    <sheet name="Date range" sheetId="12" r:id="rId11"/>
  </sheets>
  <externalReferences>
    <externalReference r:id="rId12"/>
  </externalReferences>
  <calcPr calcId="152511"/>
</workbook>
</file>

<file path=xl/calcChain.xml><?xml version="1.0" encoding="utf-8"?>
<calcChain xmlns="http://schemas.openxmlformats.org/spreadsheetml/2006/main">
  <c r="T2" i="2" l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C2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T3384" i="3" l="1"/>
  <c r="T3383" i="3"/>
  <c r="T3382" i="3"/>
  <c r="T3381" i="3"/>
  <c r="T3380" i="3"/>
  <c r="T3379" i="3"/>
  <c r="T3378" i="3"/>
  <c r="T3377" i="3"/>
  <c r="T3376" i="3"/>
  <c r="T3375" i="3"/>
  <c r="T3374" i="3"/>
  <c r="T3373" i="3"/>
  <c r="T3372" i="3"/>
  <c r="T3371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1571" i="3"/>
  <c r="T1570" i="3"/>
  <c r="T1569" i="3"/>
  <c r="T1568" i="3"/>
  <c r="T1567" i="3"/>
  <c r="T1566" i="3"/>
  <c r="T156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123" i="3"/>
  <c r="T1122" i="3"/>
  <c r="T1121" i="3"/>
  <c r="T1120" i="3"/>
  <c r="T1119" i="3"/>
  <c r="T1118" i="3"/>
  <c r="T1117" i="3"/>
  <c r="T1116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384" i="3"/>
  <c r="T383" i="3"/>
  <c r="T382" i="3"/>
  <c r="T276" i="3"/>
  <c r="T275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59" i="3"/>
  <c r="T158" i="3"/>
  <c r="T157" i="3"/>
  <c r="T156" i="3"/>
  <c r="T155" i="3"/>
  <c r="T154" i="3"/>
  <c r="T153" i="3"/>
  <c r="T152" i="3"/>
  <c r="T151" i="3"/>
  <c r="C855" i="4" l="1"/>
  <c r="C825" i="4"/>
  <c r="C638" i="4"/>
  <c r="C639" i="4"/>
  <c r="C305" i="4"/>
  <c r="C118" i="4"/>
  <c r="C640" i="4"/>
  <c r="C641" i="4"/>
  <c r="C764" i="4"/>
  <c r="C306" i="4"/>
  <c r="C119" i="4"/>
  <c r="C642" i="4"/>
  <c r="C307" i="4"/>
  <c r="C30" i="4"/>
  <c r="C308" i="4"/>
  <c r="C120" i="4"/>
  <c r="C826" i="4"/>
  <c r="C827" i="4"/>
  <c r="C421" i="4"/>
  <c r="C767" i="4"/>
  <c r="C422" i="4"/>
  <c r="C15" i="4"/>
  <c r="C643" i="4"/>
  <c r="C644" i="4"/>
  <c r="C768" i="4"/>
  <c r="C121" i="4"/>
  <c r="C31" i="4"/>
  <c r="C309" i="4"/>
  <c r="C310" i="4"/>
  <c r="C645" i="4"/>
  <c r="C646" i="4"/>
  <c r="C423" i="4"/>
  <c r="C424" i="4"/>
  <c r="C425" i="4"/>
  <c r="C311" i="4"/>
  <c r="C312" i="4"/>
  <c r="C769" i="4"/>
  <c r="C647" i="4"/>
  <c r="C122" i="4"/>
  <c r="C856" i="4"/>
  <c r="C123" i="4"/>
  <c r="C770" i="4"/>
  <c r="C313" i="4"/>
  <c r="C314" i="4"/>
  <c r="C315" i="4"/>
  <c r="C6" i="4"/>
  <c r="C124" i="4"/>
  <c r="C426" i="4"/>
  <c r="C771" i="4"/>
  <c r="C648" i="4"/>
  <c r="C649" i="4"/>
  <c r="C316" i="4"/>
  <c r="C125" i="4"/>
  <c r="C317" i="4"/>
  <c r="C318" i="4"/>
  <c r="C650" i="4"/>
  <c r="C126" i="4"/>
  <c r="C319" i="4"/>
  <c r="C127" i="4"/>
  <c r="C128" i="4"/>
  <c r="C129" i="4"/>
  <c r="C320" i="4"/>
  <c r="C130" i="4"/>
  <c r="C131" i="4"/>
  <c r="C32" i="4"/>
  <c r="C321" i="4"/>
  <c r="C322" i="4"/>
  <c r="C651" i="4"/>
  <c r="C652" i="4"/>
  <c r="C823" i="4"/>
  <c r="C653" i="4"/>
  <c r="C654" i="4"/>
  <c r="C772" i="4"/>
  <c r="C427" i="4"/>
  <c r="C828" i="4"/>
  <c r="C132" i="4"/>
  <c r="C829" i="4"/>
  <c r="C655" i="4"/>
  <c r="C656" i="4"/>
  <c r="C657" i="4"/>
  <c r="C658" i="4"/>
  <c r="C428" i="4"/>
  <c r="C773" i="4"/>
  <c r="C774" i="4"/>
  <c r="C775" i="4"/>
  <c r="C659" i="4"/>
  <c r="C133" i="4"/>
  <c r="C323" i="4"/>
  <c r="C429" i="4"/>
  <c r="C324" i="4"/>
  <c r="C134" i="4"/>
  <c r="C33" i="4"/>
  <c r="C34" i="4"/>
  <c r="C776" i="4"/>
  <c r="C660" i="4"/>
  <c r="C325" i="4"/>
  <c r="C777" i="4"/>
  <c r="C116" i="4"/>
  <c r="C326" i="4"/>
  <c r="C135" i="4"/>
  <c r="C661" i="4"/>
  <c r="C136" i="4"/>
  <c r="C137" i="4"/>
  <c r="C138" i="4"/>
  <c r="C662" i="4"/>
  <c r="C663" i="4"/>
  <c r="C327" i="4"/>
  <c r="C328" i="4"/>
  <c r="C139" i="4"/>
  <c r="C35" i="4"/>
  <c r="C140" i="4"/>
  <c r="C329" i="4"/>
  <c r="C141" i="4"/>
  <c r="C36" i="4"/>
  <c r="C664" i="4"/>
  <c r="C430" i="4"/>
  <c r="C778" i="4"/>
  <c r="C37" i="4"/>
  <c r="C38" i="4"/>
  <c r="C431" i="4"/>
  <c r="C330" i="4"/>
  <c r="C432" i="4"/>
  <c r="C830" i="4"/>
  <c r="C142" i="4"/>
  <c r="C331" i="4"/>
  <c r="C665" i="4"/>
  <c r="C433" i="4"/>
  <c r="C434" i="4"/>
  <c r="C143" i="4"/>
  <c r="C300" i="4"/>
  <c r="C144" i="4"/>
  <c r="C332" i="4"/>
  <c r="C779" i="4"/>
  <c r="C39" i="4"/>
  <c r="C145" i="4"/>
  <c r="C831" i="4"/>
  <c r="C832" i="4"/>
  <c r="C146" i="4"/>
  <c r="C833" i="4"/>
  <c r="C834" i="4"/>
  <c r="C333" i="4"/>
  <c r="C334" i="4"/>
  <c r="C633" i="4"/>
  <c r="C765" i="4"/>
  <c r="C147" i="4"/>
  <c r="C335" i="4"/>
  <c r="C780" i="4"/>
  <c r="C148" i="4"/>
  <c r="C40" i="4"/>
  <c r="C301" i="4"/>
  <c r="C666" i="4"/>
  <c r="C41" i="4"/>
  <c r="C667" i="4"/>
  <c r="C149" i="4"/>
  <c r="C150" i="4"/>
  <c r="C435" i="4"/>
  <c r="C436" i="4"/>
  <c r="C437" i="4"/>
  <c r="C336" i="4"/>
  <c r="C151" i="4"/>
  <c r="C668" i="4"/>
  <c r="C42" i="4"/>
  <c r="C438" i="4"/>
  <c r="C337" i="4"/>
  <c r="C338" i="4"/>
  <c r="C339" i="4"/>
  <c r="C835" i="4"/>
  <c r="C836" i="4"/>
  <c r="C781" i="4"/>
  <c r="C439" i="4"/>
  <c r="C340" i="4"/>
  <c r="C16" i="4"/>
  <c r="C669" i="4"/>
  <c r="C440" i="4"/>
  <c r="C43" i="4"/>
  <c r="C441" i="4"/>
  <c r="C341" i="4"/>
  <c r="C670" i="4"/>
  <c r="C44" i="4"/>
  <c r="C152" i="4"/>
  <c r="C153" i="4"/>
  <c r="C342" i="4"/>
  <c r="C343" i="4"/>
  <c r="C671" i="4"/>
  <c r="C154" i="4"/>
  <c r="C442" i="4"/>
  <c r="C672" i="4"/>
  <c r="C673" i="4"/>
  <c r="C344" i="4"/>
  <c r="C155" i="4"/>
  <c r="C156" i="4"/>
  <c r="C157" i="4"/>
  <c r="C45" i="4"/>
  <c r="C158" i="4"/>
  <c r="C46" i="4"/>
  <c r="C782" i="4"/>
  <c r="C674" i="4"/>
  <c r="C675" i="4"/>
  <c r="C159" i="4"/>
  <c r="C676" i="4"/>
  <c r="C160" i="4"/>
  <c r="C161" i="4"/>
  <c r="C162" i="4"/>
  <c r="C783" i="4"/>
  <c r="C784" i="4"/>
  <c r="C677" i="4"/>
  <c r="C302" i="4"/>
  <c r="C345" i="4"/>
  <c r="C346" i="4"/>
  <c r="C347" i="4"/>
  <c r="C348" i="4"/>
  <c r="C349" i="4"/>
  <c r="C47" i="4"/>
  <c r="C678" i="4"/>
  <c r="C163" i="4"/>
  <c r="C785" i="4"/>
  <c r="C443" i="4"/>
  <c r="C164" i="4"/>
  <c r="C165" i="4"/>
  <c r="C166" i="4"/>
  <c r="C350" i="4"/>
  <c r="C48" i="4"/>
  <c r="C167" i="4"/>
  <c r="C351" i="4"/>
  <c r="C17" i="4"/>
  <c r="C352" i="4"/>
  <c r="C168" i="4"/>
  <c r="C353" i="4"/>
  <c r="C354" i="4"/>
  <c r="C169" i="4"/>
  <c r="C837" i="4"/>
  <c r="C444" i="4"/>
  <c r="C445" i="4"/>
  <c r="C355" i="4"/>
  <c r="C446" i="4"/>
  <c r="C49" i="4"/>
  <c r="C766" i="4"/>
  <c r="C356" i="4"/>
  <c r="C857" i="4"/>
  <c r="C50" i="4"/>
  <c r="C51" i="4"/>
  <c r="C52" i="4"/>
  <c r="C357" i="4"/>
  <c r="C170" i="4"/>
  <c r="C358" i="4"/>
  <c r="C679" i="4"/>
  <c r="C171" i="4"/>
  <c r="C786" i="4"/>
  <c r="C53" i="4"/>
  <c r="C680" i="4"/>
  <c r="C681" i="4"/>
  <c r="C172" i="4"/>
  <c r="C682" i="4"/>
  <c r="C683" i="4"/>
  <c r="C359" i="4"/>
  <c r="C684" i="4"/>
  <c r="C685" i="4"/>
  <c r="C447" i="4"/>
  <c r="C686" i="4"/>
  <c r="C687" i="4"/>
  <c r="C688" i="4"/>
  <c r="C54" i="4"/>
  <c r="C689" i="4"/>
  <c r="C18" i="4"/>
  <c r="C838" i="4"/>
  <c r="C360" i="4"/>
  <c r="C361" i="4"/>
  <c r="C9" i="4"/>
  <c r="C173" i="4"/>
  <c r="C690" i="4"/>
  <c r="C55" i="4"/>
  <c r="C56" i="4"/>
  <c r="C787" i="4"/>
  <c r="C788" i="4"/>
  <c r="C448" i="4"/>
  <c r="C174" i="4"/>
  <c r="C789" i="4"/>
  <c r="C175" i="4"/>
  <c r="C449" i="4"/>
  <c r="C450" i="4"/>
  <c r="C691" i="4"/>
  <c r="C634" i="4"/>
  <c r="C692" i="4"/>
  <c r="C362" i="4"/>
  <c r="C176" i="4"/>
  <c r="C177" i="4"/>
  <c r="C363" i="4"/>
  <c r="C693" i="4"/>
  <c r="C694" i="4"/>
  <c r="C451" i="4"/>
  <c r="C695" i="4"/>
  <c r="C696" i="4"/>
  <c r="C452" i="4"/>
  <c r="C364" i="4"/>
  <c r="C178" i="4"/>
  <c r="C365" i="4"/>
  <c r="C366" i="4"/>
  <c r="C697" i="4"/>
  <c r="C790" i="4"/>
  <c r="C367" i="4"/>
  <c r="C453" i="4"/>
  <c r="C635" i="4"/>
  <c r="C698" i="4"/>
  <c r="C179" i="4"/>
  <c r="C858" i="4"/>
  <c r="C180" i="4"/>
  <c r="C181" i="4"/>
  <c r="C368" i="4"/>
  <c r="C369" i="4"/>
  <c r="C370" i="4"/>
  <c r="C699" i="4"/>
  <c r="C791" i="4"/>
  <c r="C792" i="4"/>
  <c r="C700" i="4"/>
  <c r="C839" i="4"/>
  <c r="C371" i="4"/>
  <c r="C182" i="4"/>
  <c r="C57" i="4"/>
  <c r="C372" i="4"/>
  <c r="C373" i="4"/>
  <c r="C793" i="4"/>
  <c r="C794" i="4"/>
  <c r="C701" i="4"/>
  <c r="C454" i="4"/>
  <c r="C183" i="4"/>
  <c r="C19" i="4"/>
  <c r="C20" i="4"/>
  <c r="C184" i="4"/>
  <c r="C374" i="4"/>
  <c r="C702" i="4"/>
  <c r="C455" i="4"/>
  <c r="C795" i="4"/>
  <c r="C10" i="4"/>
  <c r="C703" i="4"/>
  <c r="C704" i="4"/>
  <c r="C796" i="4"/>
  <c r="C375" i="4"/>
  <c r="C376" i="4"/>
  <c r="C185" i="4"/>
  <c r="C377" i="4"/>
  <c r="C378" i="4"/>
  <c r="C456" i="4"/>
  <c r="C186" i="4"/>
  <c r="C379" i="4"/>
  <c r="C58" i="4"/>
  <c r="C59" i="4"/>
  <c r="C797" i="4"/>
  <c r="C798" i="4"/>
  <c r="C60" i="4"/>
  <c r="C21" i="4"/>
  <c r="C187" i="4"/>
  <c r="C380" i="4"/>
  <c r="C381" i="4"/>
  <c r="C382" i="4"/>
  <c r="C705" i="4"/>
  <c r="C78" i="4"/>
  <c r="C840" i="4"/>
  <c r="C188" i="4"/>
  <c r="C383" i="4"/>
  <c r="C706" i="4"/>
  <c r="C11" i="4"/>
  <c r="C384" i="4"/>
  <c r="C385" i="4"/>
  <c r="C707" i="4"/>
  <c r="C708" i="4"/>
  <c r="C386" i="4"/>
  <c r="C709" i="4"/>
  <c r="C799" i="4"/>
  <c r="C387" i="4"/>
  <c r="C710" i="4"/>
  <c r="C800" i="4"/>
  <c r="C801" i="4"/>
  <c r="C61" i="4"/>
  <c r="C189" i="4"/>
  <c r="C7" i="4"/>
  <c r="C62" i="4"/>
  <c r="C190" i="4"/>
  <c r="C191" i="4"/>
  <c r="C63" i="4"/>
  <c r="C711" i="4"/>
  <c r="C802" i="4"/>
  <c r="C388" i="4"/>
  <c r="C803" i="4"/>
  <c r="C712" i="4"/>
  <c r="C389" i="4"/>
  <c r="C457" i="4"/>
  <c r="C804" i="4"/>
  <c r="C117" i="4"/>
  <c r="C192" i="4"/>
  <c r="C458" i="4"/>
  <c r="C841" i="4"/>
  <c r="C193" i="4"/>
  <c r="C713" i="4"/>
  <c r="C714" i="4"/>
  <c r="C194" i="4"/>
  <c r="C715" i="4"/>
  <c r="C195" i="4"/>
  <c r="C390" i="4"/>
  <c r="C391" i="4"/>
  <c r="C716" i="4"/>
  <c r="C392" i="4"/>
  <c r="C717" i="4"/>
  <c r="C842" i="4"/>
  <c r="C843" i="4"/>
  <c r="C718" i="4"/>
  <c r="C64" i="4"/>
  <c r="C196" i="4"/>
  <c r="C719" i="4"/>
  <c r="C393" i="4"/>
  <c r="C720" i="4"/>
  <c r="C459" i="4"/>
  <c r="C460" i="4"/>
  <c r="C461" i="4"/>
  <c r="C805" i="4"/>
  <c r="C65" i="4"/>
  <c r="C197" i="4"/>
  <c r="C198" i="4"/>
  <c r="C636" i="4"/>
  <c r="C199" i="4"/>
  <c r="C844" i="4"/>
  <c r="C462" i="4"/>
  <c r="C806" i="4"/>
  <c r="C463" i="4"/>
  <c r="C66" i="4"/>
  <c r="C721" i="4"/>
  <c r="C394" i="4"/>
  <c r="C464" i="4"/>
  <c r="C200" i="4"/>
  <c r="C465" i="4"/>
  <c r="C201" i="4"/>
  <c r="C722" i="4"/>
  <c r="C723" i="4"/>
  <c r="C807" i="4"/>
  <c r="C202" i="4"/>
  <c r="C203" i="4"/>
  <c r="C67" i="4"/>
  <c r="C724" i="4"/>
  <c r="C395" i="4"/>
  <c r="C845" i="4"/>
  <c r="C808" i="4"/>
  <c r="C466" i="4"/>
  <c r="C809" i="4"/>
  <c r="C204" i="4"/>
  <c r="C396" i="4"/>
  <c r="C846" i="4"/>
  <c r="C397" i="4"/>
  <c r="C725" i="4"/>
  <c r="C398" i="4"/>
  <c r="C223" i="4"/>
  <c r="C303" i="4"/>
  <c r="C399" i="4"/>
  <c r="C853" i="4"/>
  <c r="C205" i="4"/>
  <c r="C400" i="4"/>
  <c r="C206" i="4"/>
  <c r="C22" i="4"/>
  <c r="C810" i="4"/>
  <c r="C726" i="4"/>
  <c r="C727" i="4"/>
  <c r="C467" i="4"/>
  <c r="C854" i="4"/>
  <c r="C811" i="4"/>
  <c r="C304" i="4"/>
  <c r="C13" i="4"/>
  <c r="C847" i="4"/>
  <c r="C207" i="4"/>
  <c r="C208" i="4"/>
  <c r="C848" i="4"/>
  <c r="C728" i="4"/>
  <c r="C812" i="4"/>
  <c r="C68" i="4"/>
  <c r="C729" i="4"/>
  <c r="C468" i="4"/>
  <c r="C730" i="4"/>
  <c r="C731" i="4"/>
  <c r="C69" i="4"/>
  <c r="C732" i="4"/>
  <c r="C401" i="4"/>
  <c r="C402" i="4"/>
  <c r="C733" i="4"/>
  <c r="C734" i="4"/>
  <c r="C735" i="4"/>
  <c r="C23" i="4"/>
  <c r="C24" i="4"/>
  <c r="C736" i="4"/>
  <c r="C737" i="4"/>
  <c r="C469" i="4"/>
  <c r="C209" i="4"/>
  <c r="C25" i="4"/>
  <c r="C210" i="4"/>
  <c r="C70" i="4"/>
  <c r="C738" i="4"/>
  <c r="C637" i="4"/>
  <c r="C403" i="4"/>
  <c r="C404" i="4"/>
  <c r="C26" i="4"/>
  <c r="C739" i="4"/>
  <c r="C211" i="4"/>
  <c r="C71" i="4"/>
  <c r="C470" i="4"/>
  <c r="C849" i="4"/>
  <c r="C471" i="4"/>
  <c r="C813" i="4"/>
  <c r="C212" i="4"/>
  <c r="C814" i="4"/>
  <c r="C405" i="4"/>
  <c r="C72" i="4"/>
  <c r="C213" i="4"/>
  <c r="C740" i="4"/>
  <c r="C859" i="4"/>
  <c r="C850" i="4"/>
  <c r="C406" i="4"/>
  <c r="C214" i="4"/>
  <c r="C472" i="4"/>
  <c r="C407" i="4"/>
  <c r="C741" i="4"/>
  <c r="C73" i="4"/>
  <c r="C408" i="4"/>
  <c r="C742" i="4"/>
  <c r="C409" i="4"/>
  <c r="C743" i="4"/>
  <c r="C74" i="4"/>
  <c r="C27" i="4"/>
  <c r="C410" i="4"/>
  <c r="C411" i="4"/>
  <c r="C473" i="4"/>
  <c r="C215" i="4"/>
  <c r="C14" i="4"/>
  <c r="C412" i="4"/>
  <c r="C413" i="4"/>
  <c r="C414" i="4"/>
  <c r="C744" i="4"/>
  <c r="C415" i="4"/>
  <c r="C416" i="4"/>
  <c r="C417" i="4"/>
  <c r="C216" i="4"/>
  <c r="C75" i="4"/>
  <c r="C76" i="4"/>
  <c r="C217" i="4"/>
  <c r="C474" i="4"/>
  <c r="C8" i="4"/>
  <c r="C77" i="4"/>
  <c r="C12" i="4"/>
  <c r="C28" i="4"/>
  <c r="C745" i="4"/>
  <c r="C815" i="4"/>
  <c r="C816" i="4"/>
  <c r="C218" i="4"/>
  <c r="C746" i="4"/>
  <c r="C418" i="4"/>
  <c r="C419" i="4"/>
  <c r="C817" i="4"/>
  <c r="C29" i="4"/>
  <c r="C219" i="4"/>
  <c r="C220" i="4"/>
  <c r="C475" i="4"/>
  <c r="C476" i="4"/>
  <c r="C420" i="4"/>
  <c r="C221" i="4"/>
  <c r="C222" i="4"/>
  <c r="C477" i="4"/>
  <c r="C818" i="4"/>
  <c r="C224" i="4"/>
  <c r="C79" i="4"/>
  <c r="C225" i="4"/>
  <c r="C580" i="4"/>
  <c r="C80" i="4"/>
  <c r="C478" i="4"/>
  <c r="C479" i="4"/>
  <c r="C226" i="4"/>
  <c r="C581" i="4"/>
  <c r="C582" i="4"/>
  <c r="C480" i="4"/>
  <c r="C481" i="4"/>
  <c r="C583" i="4"/>
  <c r="C482" i="4"/>
  <c r="C483" i="4"/>
  <c r="C584" i="4"/>
  <c r="C227" i="4"/>
  <c r="C228" i="4"/>
  <c r="C484" i="4"/>
  <c r="C485" i="4"/>
  <c r="C486" i="4"/>
  <c r="C229" i="4"/>
  <c r="C230" i="4"/>
  <c r="C231" i="4"/>
  <c r="C232" i="4"/>
  <c r="C233" i="4"/>
  <c r="C487" i="4"/>
  <c r="C234" i="4"/>
  <c r="C585" i="4"/>
  <c r="C235" i="4"/>
  <c r="C586" i="4"/>
  <c r="C488" i="4"/>
  <c r="C587" i="4"/>
  <c r="C588" i="4"/>
  <c r="C489" i="4"/>
  <c r="C236" i="4"/>
  <c r="C819" i="4"/>
  <c r="C237" i="4"/>
  <c r="C747" i="4"/>
  <c r="C238" i="4"/>
  <c r="C490" i="4"/>
  <c r="C491" i="4"/>
  <c r="C492" i="4"/>
  <c r="C493" i="4"/>
  <c r="C494" i="4"/>
  <c r="C820" i="4"/>
  <c r="C495" i="4"/>
  <c r="C496" i="4"/>
  <c r="C497" i="4"/>
  <c r="C498" i="4"/>
  <c r="C589" i="4"/>
  <c r="C590" i="4"/>
  <c r="C239" i="4"/>
  <c r="C591" i="4"/>
  <c r="C240" i="4"/>
  <c r="C241" i="4"/>
  <c r="C81" i="4"/>
  <c r="C82" i="4"/>
  <c r="C83" i="4"/>
  <c r="C84" i="4"/>
  <c r="C499" i="4"/>
  <c r="C500" i="4"/>
  <c r="C501" i="4"/>
  <c r="C502" i="4"/>
  <c r="C821" i="4"/>
  <c r="C242" i="4"/>
  <c r="C503" i="4"/>
  <c r="C504" i="4"/>
  <c r="C505" i="4"/>
  <c r="C506" i="4"/>
  <c r="C507" i="4"/>
  <c r="C748" i="4"/>
  <c r="C85" i="4"/>
  <c r="C86" i="4"/>
  <c r="C87" i="4"/>
  <c r="C508" i="4"/>
  <c r="C88" i="4"/>
  <c r="C89" i="4"/>
  <c r="C592" i="4"/>
  <c r="C90" i="4"/>
  <c r="C243" i="4"/>
  <c r="C244" i="4"/>
  <c r="C509" i="4"/>
  <c r="C510" i="4"/>
  <c r="C593" i="4"/>
  <c r="C594" i="4"/>
  <c r="C245" i="4"/>
  <c r="C246" i="4"/>
  <c r="C247" i="4"/>
  <c r="C248" i="4"/>
  <c r="C249" i="4"/>
  <c r="C511" i="4"/>
  <c r="C512" i="4"/>
  <c r="C513" i="4"/>
  <c r="C595" i="4"/>
  <c r="C749" i="4"/>
  <c r="C250" i="4"/>
  <c r="C251" i="4"/>
  <c r="C596" i="4"/>
  <c r="C514" i="4"/>
  <c r="C91" i="4"/>
  <c r="C252" i="4"/>
  <c r="C851" i="4"/>
  <c r="C515" i="4"/>
  <c r="C597" i="4"/>
  <c r="C598" i="4"/>
  <c r="C599" i="4"/>
  <c r="C516" i="4"/>
  <c r="C517" i="4"/>
  <c r="C92" i="4"/>
  <c r="C93" i="4"/>
  <c r="C94" i="4"/>
  <c r="C600" i="4"/>
  <c r="C518" i="4"/>
  <c r="C519" i="4"/>
  <c r="C253" i="4"/>
  <c r="C520" i="4"/>
  <c r="C601" i="4"/>
  <c r="C750" i="4"/>
  <c r="C521" i="4"/>
  <c r="C254" i="4"/>
  <c r="C255" i="4"/>
  <c r="C522" i="4"/>
  <c r="C256" i="4"/>
  <c r="C257" i="4"/>
  <c r="C258" i="4"/>
  <c r="C523" i="4"/>
  <c r="C524" i="4"/>
  <c r="C602" i="4"/>
  <c r="C525" i="4"/>
  <c r="C259" i="4"/>
  <c r="C260" i="4"/>
  <c r="C261" i="4"/>
  <c r="C526" i="4"/>
  <c r="C262" i="4"/>
  <c r="C861" i="4"/>
  <c r="C263" i="4"/>
  <c r="C264" i="4"/>
  <c r="C527" i="4"/>
  <c r="C265" i="4"/>
  <c r="C603" i="4"/>
  <c r="C528" i="4"/>
  <c r="C529" i="4"/>
  <c r="C266" i="4"/>
  <c r="C604" i="4"/>
  <c r="C751" i="4"/>
  <c r="C95" i="4"/>
  <c r="C96" i="4"/>
  <c r="C97" i="4"/>
  <c r="C530" i="4"/>
  <c r="C267" i="4"/>
  <c r="C268" i="4"/>
  <c r="C531" i="4"/>
  <c r="C269" i="4"/>
  <c r="C860" i="4"/>
  <c r="C270" i="4"/>
  <c r="C605" i="4"/>
  <c r="C606" i="4"/>
  <c r="C271" i="4"/>
  <c r="C272" i="4"/>
  <c r="C607" i="4"/>
  <c r="C608" i="4"/>
  <c r="C273" i="4"/>
  <c r="C274" i="4"/>
  <c r="C609" i="4"/>
  <c r="C610" i="4"/>
  <c r="C532" i="4"/>
  <c r="C275" i="4"/>
  <c r="C611" i="4"/>
  <c r="C612" i="4"/>
  <c r="C276" i="4"/>
  <c r="C277" i="4"/>
  <c r="C278" i="4"/>
  <c r="C533" i="4"/>
  <c r="C279" i="4"/>
  <c r="C280" i="4"/>
  <c r="C752" i="4"/>
  <c r="C534" i="4"/>
  <c r="C613" i="4"/>
  <c r="C614" i="4"/>
  <c r="C535" i="4"/>
  <c r="C615" i="4"/>
  <c r="C616" i="4"/>
  <c r="C536" i="4"/>
  <c r="C281" i="4"/>
  <c r="C537" i="4"/>
  <c r="C282" i="4"/>
  <c r="C98" i="4"/>
  <c r="C538" i="4"/>
  <c r="C539" i="4"/>
  <c r="C540" i="4"/>
  <c r="C541" i="4"/>
  <c r="C617" i="4"/>
  <c r="C753" i="4"/>
  <c r="C618" i="4"/>
  <c r="C754" i="4"/>
  <c r="C542" i="4"/>
  <c r="C543" i="4"/>
  <c r="C755" i="4"/>
  <c r="C99" i="4"/>
  <c r="C100" i="4"/>
  <c r="C101" i="4"/>
  <c r="C102" i="4"/>
  <c r="C544" i="4"/>
  <c r="C619" i="4"/>
  <c r="C756" i="4"/>
  <c r="C545" i="4"/>
  <c r="C283" i="4"/>
  <c r="C862" i="4"/>
  <c r="C546" i="4"/>
  <c r="C547" i="4"/>
  <c r="C284" i="4"/>
  <c r="C285" i="4"/>
  <c r="C620" i="4"/>
  <c r="C103" i="4"/>
  <c r="C104" i="4"/>
  <c r="C548" i="4"/>
  <c r="C549" i="4"/>
  <c r="C550" i="4"/>
  <c r="C757" i="4"/>
  <c r="C551" i="4"/>
  <c r="C286" i="4"/>
  <c r="C287" i="4"/>
  <c r="C758" i="4"/>
  <c r="C552" i="4"/>
  <c r="C759" i="4"/>
  <c r="C553" i="4"/>
  <c r="C621" i="4"/>
  <c r="C622" i="4"/>
  <c r="C623" i="4"/>
  <c r="C554" i="4"/>
  <c r="C555" i="4"/>
  <c r="C556" i="4"/>
  <c r="C288" i="4"/>
  <c r="C105" i="4"/>
  <c r="C106" i="4"/>
  <c r="C852" i="4"/>
  <c r="C760" i="4"/>
  <c r="C557" i="4"/>
  <c r="C107" i="4"/>
  <c r="C863" i="4"/>
  <c r="C108" i="4"/>
  <c r="C289" i="4"/>
  <c r="C558" i="4"/>
  <c r="C559" i="4"/>
  <c r="C560" i="4"/>
  <c r="C561" i="4"/>
  <c r="C290" i="4"/>
  <c r="C562" i="4"/>
  <c r="C563" i="4"/>
  <c r="C564" i="4"/>
  <c r="C109" i="4"/>
  <c r="C565" i="4"/>
  <c r="C566" i="4"/>
  <c r="C624" i="4"/>
  <c r="C625" i="4"/>
  <c r="C291" i="4"/>
  <c r="C110" i="4"/>
  <c r="C292" i="4"/>
  <c r="C111" i="4"/>
  <c r="C112" i="4"/>
  <c r="C822" i="4"/>
  <c r="C626" i="4"/>
  <c r="C567" i="4"/>
  <c r="C568" i="4"/>
  <c r="C761" i="4"/>
  <c r="C293" i="4"/>
  <c r="C569" i="4"/>
  <c r="C294" i="4"/>
  <c r="C295" i="4"/>
  <c r="C627" i="4"/>
  <c r="C628" i="4"/>
  <c r="C629" i="4"/>
  <c r="C630" i="4"/>
  <c r="C631" i="4"/>
  <c r="C632" i="4"/>
  <c r="C570" i="4"/>
  <c r="C571" i="4"/>
  <c r="C572" i="4"/>
  <c r="C573" i="4"/>
  <c r="C113" i="4"/>
  <c r="C574" i="4"/>
  <c r="C114" i="4"/>
  <c r="C762" i="4"/>
  <c r="C763" i="4"/>
  <c r="C296" i="4"/>
  <c r="C297" i="4"/>
  <c r="C115" i="4"/>
  <c r="C575" i="4"/>
  <c r="C576" i="4"/>
  <c r="C577" i="4"/>
  <c r="C298" i="4"/>
  <c r="C299" i="4"/>
  <c r="C578" i="4"/>
  <c r="C579" i="4"/>
  <c r="D855" i="4"/>
  <c r="D825" i="4"/>
  <c r="D638" i="4"/>
  <c r="D639" i="4"/>
  <c r="D305" i="4"/>
  <c r="D118" i="4"/>
  <c r="D640" i="4"/>
  <c r="D641" i="4"/>
  <c r="D764" i="4"/>
  <c r="D306" i="4"/>
  <c r="D119" i="4"/>
  <c r="D642" i="4"/>
  <c r="D307" i="4"/>
  <c r="D30" i="4"/>
  <c r="D308" i="4"/>
  <c r="D120" i="4"/>
  <c r="D826" i="4"/>
  <c r="D827" i="4"/>
  <c r="D421" i="4"/>
  <c r="D767" i="4"/>
  <c r="D422" i="4"/>
  <c r="D15" i="4"/>
  <c r="D643" i="4"/>
  <c r="D644" i="4"/>
  <c r="D768" i="4"/>
  <c r="D121" i="4"/>
  <c r="D31" i="4"/>
  <c r="D309" i="4"/>
  <c r="D310" i="4"/>
  <c r="D645" i="4"/>
  <c r="D646" i="4"/>
  <c r="D423" i="4"/>
  <c r="D424" i="4"/>
  <c r="D425" i="4"/>
  <c r="D311" i="4"/>
  <c r="D312" i="4"/>
  <c r="D769" i="4"/>
  <c r="D647" i="4"/>
  <c r="D122" i="4"/>
  <c r="D856" i="4"/>
  <c r="D123" i="4"/>
  <c r="D770" i="4"/>
  <c r="D313" i="4"/>
  <c r="D314" i="4"/>
  <c r="D315" i="4"/>
  <c r="D6" i="4"/>
  <c r="D124" i="4"/>
  <c r="D426" i="4"/>
  <c r="D771" i="4"/>
  <c r="D648" i="4"/>
  <c r="D649" i="4"/>
  <c r="D316" i="4"/>
  <c r="D125" i="4"/>
  <c r="D317" i="4"/>
  <c r="D318" i="4"/>
  <c r="D650" i="4"/>
  <c r="D126" i="4"/>
  <c r="D319" i="4"/>
  <c r="D127" i="4"/>
  <c r="D128" i="4"/>
  <c r="D129" i="4"/>
  <c r="D320" i="4"/>
  <c r="D130" i="4"/>
  <c r="D131" i="4"/>
  <c r="D32" i="4"/>
  <c r="D321" i="4"/>
  <c r="D322" i="4"/>
  <c r="D651" i="4"/>
  <c r="D652" i="4"/>
  <c r="D823" i="4"/>
  <c r="D653" i="4"/>
  <c r="D654" i="4"/>
  <c r="D772" i="4"/>
  <c r="D427" i="4"/>
  <c r="D828" i="4"/>
  <c r="D132" i="4"/>
  <c r="D829" i="4"/>
  <c r="D655" i="4"/>
  <c r="D656" i="4"/>
  <c r="D657" i="4"/>
  <c r="D658" i="4"/>
  <c r="D428" i="4"/>
  <c r="D773" i="4"/>
  <c r="D774" i="4"/>
  <c r="D775" i="4"/>
  <c r="D659" i="4"/>
  <c r="D133" i="4"/>
  <c r="D323" i="4"/>
  <c r="D429" i="4"/>
  <c r="D324" i="4"/>
  <c r="D134" i="4"/>
  <c r="D33" i="4"/>
  <c r="D34" i="4"/>
  <c r="D776" i="4"/>
  <c r="D660" i="4"/>
  <c r="D325" i="4"/>
  <c r="D777" i="4"/>
  <c r="D116" i="4"/>
  <c r="D326" i="4"/>
  <c r="D135" i="4"/>
  <c r="D661" i="4"/>
  <c r="D136" i="4"/>
  <c r="D137" i="4"/>
  <c r="D138" i="4"/>
  <c r="D662" i="4"/>
  <c r="D663" i="4"/>
  <c r="D327" i="4"/>
  <c r="D328" i="4"/>
  <c r="D139" i="4"/>
  <c r="D35" i="4"/>
  <c r="D140" i="4"/>
  <c r="D329" i="4"/>
  <c r="D141" i="4"/>
  <c r="D36" i="4"/>
  <c r="D664" i="4"/>
  <c r="D430" i="4"/>
  <c r="D778" i="4"/>
  <c r="D37" i="4"/>
  <c r="D38" i="4"/>
  <c r="D431" i="4"/>
  <c r="D330" i="4"/>
  <c r="D432" i="4"/>
  <c r="D830" i="4"/>
  <c r="D142" i="4"/>
  <c r="D331" i="4"/>
  <c r="D665" i="4"/>
  <c r="D433" i="4"/>
  <c r="D434" i="4"/>
  <c r="D143" i="4"/>
  <c r="D300" i="4"/>
  <c r="D144" i="4"/>
  <c r="D332" i="4"/>
  <c r="D779" i="4"/>
  <c r="D39" i="4"/>
  <c r="D145" i="4"/>
  <c r="D831" i="4"/>
  <c r="D832" i="4"/>
  <c r="D146" i="4"/>
  <c r="D833" i="4"/>
  <c r="D834" i="4"/>
  <c r="D333" i="4"/>
  <c r="D334" i="4"/>
  <c r="D633" i="4"/>
  <c r="D765" i="4"/>
  <c r="D147" i="4"/>
  <c r="D335" i="4"/>
  <c r="D780" i="4"/>
  <c r="D148" i="4"/>
  <c r="D40" i="4"/>
  <c r="D301" i="4"/>
  <c r="D666" i="4"/>
  <c r="D41" i="4"/>
  <c r="D667" i="4"/>
  <c r="D149" i="4"/>
  <c r="D150" i="4"/>
  <c r="D435" i="4"/>
  <c r="D436" i="4"/>
  <c r="D437" i="4"/>
  <c r="D336" i="4"/>
  <c r="D151" i="4"/>
  <c r="D668" i="4"/>
  <c r="D42" i="4"/>
  <c r="D438" i="4"/>
  <c r="D337" i="4"/>
  <c r="D338" i="4"/>
  <c r="D339" i="4"/>
  <c r="D835" i="4"/>
  <c r="D836" i="4"/>
  <c r="D781" i="4"/>
  <c r="D439" i="4"/>
  <c r="D340" i="4"/>
  <c r="D16" i="4"/>
  <c r="D669" i="4"/>
  <c r="D440" i="4"/>
  <c r="D43" i="4"/>
  <c r="D441" i="4"/>
  <c r="D341" i="4"/>
  <c r="D670" i="4"/>
  <c r="D44" i="4"/>
  <c r="D152" i="4"/>
  <c r="D153" i="4"/>
  <c r="D342" i="4"/>
  <c r="D343" i="4"/>
  <c r="D671" i="4"/>
  <c r="D154" i="4"/>
  <c r="D442" i="4"/>
  <c r="D672" i="4"/>
  <c r="D673" i="4"/>
  <c r="D344" i="4"/>
  <c r="D155" i="4"/>
  <c r="D156" i="4"/>
  <c r="D157" i="4"/>
  <c r="D45" i="4"/>
  <c r="D158" i="4"/>
  <c r="D46" i="4"/>
  <c r="D782" i="4"/>
  <c r="D674" i="4"/>
  <c r="D675" i="4"/>
  <c r="D159" i="4"/>
  <c r="D676" i="4"/>
  <c r="D160" i="4"/>
  <c r="D161" i="4"/>
  <c r="D162" i="4"/>
  <c r="D783" i="4"/>
  <c r="D784" i="4"/>
  <c r="D677" i="4"/>
  <c r="D302" i="4"/>
  <c r="D345" i="4"/>
  <c r="D346" i="4"/>
  <c r="D347" i="4"/>
  <c r="D348" i="4"/>
  <c r="D349" i="4"/>
  <c r="D47" i="4"/>
  <c r="D678" i="4"/>
  <c r="D163" i="4"/>
  <c r="D785" i="4"/>
  <c r="D443" i="4"/>
  <c r="D164" i="4"/>
  <c r="D165" i="4"/>
  <c r="D166" i="4"/>
  <c r="D350" i="4"/>
  <c r="D48" i="4"/>
  <c r="D167" i="4"/>
  <c r="D351" i="4"/>
  <c r="D17" i="4"/>
  <c r="D352" i="4"/>
  <c r="D168" i="4"/>
  <c r="D353" i="4"/>
  <c r="D354" i="4"/>
  <c r="D169" i="4"/>
  <c r="D837" i="4"/>
  <c r="D444" i="4"/>
  <c r="D445" i="4"/>
  <c r="D355" i="4"/>
  <c r="D446" i="4"/>
  <c r="D49" i="4"/>
  <c r="D766" i="4"/>
  <c r="D356" i="4"/>
  <c r="D857" i="4"/>
  <c r="D50" i="4"/>
  <c r="D51" i="4"/>
  <c r="D52" i="4"/>
  <c r="D357" i="4"/>
  <c r="D170" i="4"/>
  <c r="D358" i="4"/>
  <c r="D679" i="4"/>
  <c r="D171" i="4"/>
  <c r="D786" i="4"/>
  <c r="D53" i="4"/>
  <c r="D680" i="4"/>
  <c r="D681" i="4"/>
  <c r="D172" i="4"/>
  <c r="D682" i="4"/>
  <c r="D683" i="4"/>
  <c r="D359" i="4"/>
  <c r="D684" i="4"/>
  <c r="D685" i="4"/>
  <c r="D447" i="4"/>
  <c r="D686" i="4"/>
  <c r="D687" i="4"/>
  <c r="D688" i="4"/>
  <c r="D54" i="4"/>
  <c r="D689" i="4"/>
  <c r="D18" i="4"/>
  <c r="D838" i="4"/>
  <c r="D360" i="4"/>
  <c r="D361" i="4"/>
  <c r="D9" i="4"/>
  <c r="D173" i="4"/>
  <c r="D690" i="4"/>
  <c r="D55" i="4"/>
  <c r="D56" i="4"/>
  <c r="D787" i="4"/>
  <c r="D788" i="4"/>
  <c r="D448" i="4"/>
  <c r="D174" i="4"/>
  <c r="D789" i="4"/>
  <c r="D175" i="4"/>
  <c r="D449" i="4"/>
  <c r="D450" i="4"/>
  <c r="D691" i="4"/>
  <c r="D634" i="4"/>
  <c r="D692" i="4"/>
  <c r="D362" i="4"/>
  <c r="D176" i="4"/>
  <c r="D177" i="4"/>
  <c r="D363" i="4"/>
  <c r="D693" i="4"/>
  <c r="D694" i="4"/>
  <c r="D451" i="4"/>
  <c r="D695" i="4"/>
  <c r="D696" i="4"/>
  <c r="D452" i="4"/>
  <c r="D364" i="4"/>
  <c r="D178" i="4"/>
  <c r="D365" i="4"/>
  <c r="D366" i="4"/>
  <c r="D697" i="4"/>
  <c r="D790" i="4"/>
  <c r="D367" i="4"/>
  <c r="D453" i="4"/>
  <c r="D635" i="4"/>
  <c r="D698" i="4"/>
  <c r="D179" i="4"/>
  <c r="D858" i="4"/>
  <c r="D180" i="4"/>
  <c r="D181" i="4"/>
  <c r="D368" i="4"/>
  <c r="D369" i="4"/>
  <c r="D370" i="4"/>
  <c r="D699" i="4"/>
  <c r="D791" i="4"/>
  <c r="D792" i="4"/>
  <c r="D700" i="4"/>
  <c r="D839" i="4"/>
  <c r="D371" i="4"/>
  <c r="D182" i="4"/>
  <c r="D57" i="4"/>
  <c r="D372" i="4"/>
  <c r="D373" i="4"/>
  <c r="D793" i="4"/>
  <c r="D794" i="4"/>
  <c r="D701" i="4"/>
  <c r="D454" i="4"/>
  <c r="D183" i="4"/>
  <c r="D19" i="4"/>
  <c r="D20" i="4"/>
  <c r="D184" i="4"/>
  <c r="D374" i="4"/>
  <c r="D702" i="4"/>
  <c r="D455" i="4"/>
  <c r="D795" i="4"/>
  <c r="D10" i="4"/>
  <c r="D703" i="4"/>
  <c r="D704" i="4"/>
  <c r="D796" i="4"/>
  <c r="D375" i="4"/>
  <c r="D376" i="4"/>
  <c r="D185" i="4"/>
  <c r="D377" i="4"/>
  <c r="D378" i="4"/>
  <c r="D456" i="4"/>
  <c r="D186" i="4"/>
  <c r="D379" i="4"/>
  <c r="D58" i="4"/>
  <c r="D59" i="4"/>
  <c r="D797" i="4"/>
  <c r="D798" i="4"/>
  <c r="D60" i="4"/>
  <c r="D21" i="4"/>
  <c r="D187" i="4"/>
  <c r="D380" i="4"/>
  <c r="D381" i="4"/>
  <c r="D382" i="4"/>
  <c r="D705" i="4"/>
  <c r="D78" i="4"/>
  <c r="D840" i="4"/>
  <c r="D188" i="4"/>
  <c r="D383" i="4"/>
  <c r="D706" i="4"/>
  <c r="D11" i="4"/>
  <c r="D384" i="4"/>
  <c r="D385" i="4"/>
  <c r="D707" i="4"/>
  <c r="D708" i="4"/>
  <c r="D386" i="4"/>
  <c r="D709" i="4"/>
  <c r="D799" i="4"/>
  <c r="D387" i="4"/>
  <c r="D710" i="4"/>
  <c r="D800" i="4"/>
  <c r="D801" i="4"/>
  <c r="D61" i="4"/>
  <c r="D189" i="4"/>
  <c r="D7" i="4"/>
  <c r="D62" i="4"/>
  <c r="D190" i="4"/>
  <c r="D191" i="4"/>
  <c r="D63" i="4"/>
  <c r="D711" i="4"/>
  <c r="D802" i="4"/>
  <c r="D388" i="4"/>
  <c r="D803" i="4"/>
  <c r="D712" i="4"/>
  <c r="D389" i="4"/>
  <c r="D457" i="4"/>
  <c r="D804" i="4"/>
  <c r="D117" i="4"/>
  <c r="D192" i="4"/>
  <c r="D458" i="4"/>
  <c r="D841" i="4"/>
  <c r="D193" i="4"/>
  <c r="D713" i="4"/>
  <c r="D714" i="4"/>
  <c r="D194" i="4"/>
  <c r="D715" i="4"/>
  <c r="D195" i="4"/>
  <c r="D390" i="4"/>
  <c r="D391" i="4"/>
  <c r="D716" i="4"/>
  <c r="D392" i="4"/>
  <c r="D717" i="4"/>
  <c r="D842" i="4"/>
  <c r="D843" i="4"/>
  <c r="D718" i="4"/>
  <c r="D64" i="4"/>
  <c r="D196" i="4"/>
  <c r="D719" i="4"/>
  <c r="D393" i="4"/>
  <c r="D720" i="4"/>
  <c r="D459" i="4"/>
  <c r="D460" i="4"/>
  <c r="D461" i="4"/>
  <c r="D805" i="4"/>
  <c r="D65" i="4"/>
  <c r="D197" i="4"/>
  <c r="D198" i="4"/>
  <c r="D636" i="4"/>
  <c r="D199" i="4"/>
  <c r="D844" i="4"/>
  <c r="D462" i="4"/>
  <c r="D806" i="4"/>
  <c r="D463" i="4"/>
  <c r="D66" i="4"/>
  <c r="D721" i="4"/>
  <c r="D394" i="4"/>
  <c r="D464" i="4"/>
  <c r="D200" i="4"/>
  <c r="D465" i="4"/>
  <c r="D201" i="4"/>
  <c r="D722" i="4"/>
  <c r="D723" i="4"/>
  <c r="D807" i="4"/>
  <c r="D202" i="4"/>
  <c r="D203" i="4"/>
  <c r="D67" i="4"/>
  <c r="D724" i="4"/>
  <c r="D395" i="4"/>
  <c r="D845" i="4"/>
  <c r="D808" i="4"/>
  <c r="D466" i="4"/>
  <c r="D809" i="4"/>
  <c r="D204" i="4"/>
  <c r="D396" i="4"/>
  <c r="D846" i="4"/>
  <c r="D397" i="4"/>
  <c r="D725" i="4"/>
  <c r="D398" i="4"/>
  <c r="D223" i="4"/>
  <c r="D303" i="4"/>
  <c r="D399" i="4"/>
  <c r="D853" i="4"/>
  <c r="D205" i="4"/>
  <c r="D400" i="4"/>
  <c r="D206" i="4"/>
  <c r="D22" i="4"/>
  <c r="D810" i="4"/>
  <c r="D726" i="4"/>
  <c r="D727" i="4"/>
  <c r="D467" i="4"/>
  <c r="D854" i="4"/>
  <c r="D811" i="4"/>
  <c r="D304" i="4"/>
  <c r="D13" i="4"/>
  <c r="D847" i="4"/>
  <c r="D207" i="4"/>
  <c r="D208" i="4"/>
  <c r="D848" i="4"/>
  <c r="D728" i="4"/>
  <c r="D812" i="4"/>
  <c r="D68" i="4"/>
  <c r="D729" i="4"/>
  <c r="D468" i="4"/>
  <c r="D730" i="4"/>
  <c r="D731" i="4"/>
  <c r="D69" i="4"/>
  <c r="D732" i="4"/>
  <c r="D401" i="4"/>
  <c r="D402" i="4"/>
  <c r="D733" i="4"/>
  <c r="D734" i="4"/>
  <c r="D735" i="4"/>
  <c r="D23" i="4"/>
  <c r="D24" i="4"/>
  <c r="D736" i="4"/>
  <c r="D737" i="4"/>
  <c r="D469" i="4"/>
  <c r="D209" i="4"/>
  <c r="D25" i="4"/>
  <c r="D210" i="4"/>
  <c r="D70" i="4"/>
  <c r="D738" i="4"/>
  <c r="D637" i="4"/>
  <c r="D403" i="4"/>
  <c r="D404" i="4"/>
  <c r="D26" i="4"/>
  <c r="D739" i="4"/>
  <c r="D211" i="4"/>
  <c r="D71" i="4"/>
  <c r="D470" i="4"/>
  <c r="D849" i="4"/>
  <c r="D471" i="4"/>
  <c r="D813" i="4"/>
  <c r="D212" i="4"/>
  <c r="D814" i="4"/>
  <c r="D405" i="4"/>
  <c r="D72" i="4"/>
  <c r="D213" i="4"/>
  <c r="D740" i="4"/>
  <c r="D859" i="4"/>
  <c r="D850" i="4"/>
  <c r="D406" i="4"/>
  <c r="D214" i="4"/>
  <c r="D472" i="4"/>
  <c r="D407" i="4"/>
  <c r="D741" i="4"/>
  <c r="D73" i="4"/>
  <c r="D408" i="4"/>
  <c r="D742" i="4"/>
  <c r="D409" i="4"/>
  <c r="D743" i="4"/>
  <c r="D74" i="4"/>
  <c r="D27" i="4"/>
  <c r="D410" i="4"/>
  <c r="D411" i="4"/>
  <c r="D473" i="4"/>
  <c r="D215" i="4"/>
  <c r="D14" i="4"/>
  <c r="D412" i="4"/>
  <c r="D413" i="4"/>
  <c r="D414" i="4"/>
  <c r="D744" i="4"/>
  <c r="D415" i="4"/>
  <c r="D416" i="4"/>
  <c r="D417" i="4"/>
  <c r="D216" i="4"/>
  <c r="D75" i="4"/>
  <c r="D76" i="4"/>
  <c r="D217" i="4"/>
  <c r="D474" i="4"/>
  <c r="D8" i="4"/>
  <c r="D77" i="4"/>
  <c r="D12" i="4"/>
  <c r="D28" i="4"/>
  <c r="D745" i="4"/>
  <c r="D815" i="4"/>
  <c r="D816" i="4"/>
  <c r="D218" i="4"/>
  <c r="D746" i="4"/>
  <c r="D418" i="4"/>
  <c r="D419" i="4"/>
  <c r="D817" i="4"/>
  <c r="D29" i="4"/>
  <c r="D219" i="4"/>
  <c r="D220" i="4"/>
  <c r="D475" i="4"/>
  <c r="D476" i="4"/>
  <c r="D420" i="4"/>
  <c r="D221" i="4"/>
  <c r="D222" i="4"/>
  <c r="D477" i="4"/>
  <c r="D818" i="4"/>
  <c r="D224" i="4"/>
  <c r="D79" i="4"/>
  <c r="D225" i="4"/>
  <c r="D580" i="4"/>
  <c r="D80" i="4"/>
  <c r="D478" i="4"/>
  <c r="D479" i="4"/>
  <c r="D226" i="4"/>
  <c r="D581" i="4"/>
  <c r="D582" i="4"/>
  <c r="D480" i="4"/>
  <c r="D481" i="4"/>
  <c r="D583" i="4"/>
  <c r="D482" i="4"/>
  <c r="D483" i="4"/>
  <c r="D584" i="4"/>
  <c r="D227" i="4"/>
  <c r="D228" i="4"/>
  <c r="D484" i="4"/>
  <c r="D485" i="4"/>
  <c r="D486" i="4"/>
  <c r="D229" i="4"/>
  <c r="D230" i="4"/>
  <c r="D231" i="4"/>
  <c r="D232" i="4"/>
  <c r="D233" i="4"/>
  <c r="D487" i="4"/>
  <c r="D234" i="4"/>
  <c r="D585" i="4"/>
  <c r="D235" i="4"/>
  <c r="D586" i="4"/>
  <c r="D488" i="4"/>
  <c r="D587" i="4"/>
  <c r="D588" i="4"/>
  <c r="D489" i="4"/>
  <c r="D236" i="4"/>
  <c r="D819" i="4"/>
  <c r="D237" i="4"/>
  <c r="D747" i="4"/>
  <c r="D238" i="4"/>
  <c r="D490" i="4"/>
  <c r="D491" i="4"/>
  <c r="D492" i="4"/>
  <c r="D493" i="4"/>
  <c r="D494" i="4"/>
  <c r="D820" i="4"/>
  <c r="D495" i="4"/>
  <c r="D496" i="4"/>
  <c r="D497" i="4"/>
  <c r="D498" i="4"/>
  <c r="D589" i="4"/>
  <c r="D590" i="4"/>
  <c r="D239" i="4"/>
  <c r="D591" i="4"/>
  <c r="D240" i="4"/>
  <c r="D241" i="4"/>
  <c r="D81" i="4"/>
  <c r="D82" i="4"/>
  <c r="D83" i="4"/>
  <c r="D84" i="4"/>
  <c r="D499" i="4"/>
  <c r="D500" i="4"/>
  <c r="D501" i="4"/>
  <c r="D502" i="4"/>
  <c r="D821" i="4"/>
  <c r="D242" i="4"/>
  <c r="D503" i="4"/>
  <c r="D504" i="4"/>
  <c r="D505" i="4"/>
  <c r="D506" i="4"/>
  <c r="D507" i="4"/>
  <c r="D748" i="4"/>
  <c r="D85" i="4"/>
  <c r="D86" i="4"/>
  <c r="D87" i="4"/>
  <c r="D508" i="4"/>
  <c r="D88" i="4"/>
  <c r="D89" i="4"/>
  <c r="D592" i="4"/>
  <c r="D90" i="4"/>
  <c r="D243" i="4"/>
  <c r="D244" i="4"/>
  <c r="D509" i="4"/>
  <c r="D510" i="4"/>
  <c r="D593" i="4"/>
  <c r="D594" i="4"/>
  <c r="D245" i="4"/>
  <c r="D246" i="4"/>
  <c r="D247" i="4"/>
  <c r="D248" i="4"/>
  <c r="D249" i="4"/>
  <c r="D511" i="4"/>
  <c r="D512" i="4"/>
  <c r="D513" i="4"/>
  <c r="D595" i="4"/>
  <c r="D749" i="4"/>
  <c r="D250" i="4"/>
  <c r="D251" i="4"/>
  <c r="D596" i="4"/>
  <c r="D514" i="4"/>
  <c r="D91" i="4"/>
  <c r="D252" i="4"/>
  <c r="D851" i="4"/>
  <c r="D515" i="4"/>
  <c r="D597" i="4"/>
  <c r="D598" i="4"/>
  <c r="D599" i="4"/>
  <c r="D516" i="4"/>
  <c r="D517" i="4"/>
  <c r="D92" i="4"/>
  <c r="D93" i="4"/>
  <c r="D94" i="4"/>
  <c r="D600" i="4"/>
  <c r="D518" i="4"/>
  <c r="D519" i="4"/>
  <c r="D253" i="4"/>
  <c r="D520" i="4"/>
  <c r="D601" i="4"/>
  <c r="D750" i="4"/>
  <c r="D521" i="4"/>
  <c r="D254" i="4"/>
  <c r="D255" i="4"/>
  <c r="D522" i="4"/>
  <c r="D256" i="4"/>
  <c r="D257" i="4"/>
  <c r="D258" i="4"/>
  <c r="D523" i="4"/>
  <c r="D524" i="4"/>
  <c r="D602" i="4"/>
  <c r="D525" i="4"/>
  <c r="D259" i="4"/>
  <c r="D260" i="4"/>
  <c r="D261" i="4"/>
  <c r="D526" i="4"/>
  <c r="D262" i="4"/>
  <c r="D861" i="4"/>
  <c r="D263" i="4"/>
  <c r="D264" i="4"/>
  <c r="D527" i="4"/>
  <c r="D265" i="4"/>
  <c r="D603" i="4"/>
  <c r="D528" i="4"/>
  <c r="D529" i="4"/>
  <c r="D266" i="4"/>
  <c r="D604" i="4"/>
  <c r="D751" i="4"/>
  <c r="D95" i="4"/>
  <c r="D96" i="4"/>
  <c r="D97" i="4"/>
  <c r="D530" i="4"/>
  <c r="D267" i="4"/>
  <c r="D268" i="4"/>
  <c r="D531" i="4"/>
  <c r="D269" i="4"/>
  <c r="D860" i="4"/>
  <c r="D270" i="4"/>
  <c r="D605" i="4"/>
  <c r="D606" i="4"/>
  <c r="D271" i="4"/>
  <c r="D272" i="4"/>
  <c r="D607" i="4"/>
  <c r="D608" i="4"/>
  <c r="D273" i="4"/>
  <c r="D274" i="4"/>
  <c r="D609" i="4"/>
  <c r="D610" i="4"/>
  <c r="D532" i="4"/>
  <c r="D275" i="4"/>
  <c r="D611" i="4"/>
  <c r="D612" i="4"/>
  <c r="D276" i="4"/>
  <c r="D277" i="4"/>
  <c r="D278" i="4"/>
  <c r="D533" i="4"/>
  <c r="D279" i="4"/>
  <c r="D280" i="4"/>
  <c r="D752" i="4"/>
  <c r="D534" i="4"/>
  <c r="D613" i="4"/>
  <c r="D614" i="4"/>
  <c r="D535" i="4"/>
  <c r="D615" i="4"/>
  <c r="D616" i="4"/>
  <c r="D536" i="4"/>
  <c r="D281" i="4"/>
  <c r="D537" i="4"/>
  <c r="D282" i="4"/>
  <c r="D98" i="4"/>
  <c r="D538" i="4"/>
  <c r="D539" i="4"/>
  <c r="D540" i="4"/>
  <c r="D541" i="4"/>
  <c r="D617" i="4"/>
  <c r="D753" i="4"/>
  <c r="D618" i="4"/>
  <c r="D754" i="4"/>
  <c r="D542" i="4"/>
  <c r="D543" i="4"/>
  <c r="D755" i="4"/>
  <c r="D99" i="4"/>
  <c r="D100" i="4"/>
  <c r="D101" i="4"/>
  <c r="D102" i="4"/>
  <c r="D544" i="4"/>
  <c r="D619" i="4"/>
  <c r="D756" i="4"/>
  <c r="D545" i="4"/>
  <c r="D283" i="4"/>
  <c r="D862" i="4"/>
  <c r="D546" i="4"/>
  <c r="D547" i="4"/>
  <c r="D284" i="4"/>
  <c r="D285" i="4"/>
  <c r="D620" i="4"/>
  <c r="D103" i="4"/>
  <c r="D104" i="4"/>
  <c r="D548" i="4"/>
  <c r="D549" i="4"/>
  <c r="D550" i="4"/>
  <c r="D757" i="4"/>
  <c r="D551" i="4"/>
  <c r="D286" i="4"/>
  <c r="D287" i="4"/>
  <c r="D758" i="4"/>
  <c r="D552" i="4"/>
  <c r="D759" i="4"/>
  <c r="D553" i="4"/>
  <c r="D621" i="4"/>
  <c r="D622" i="4"/>
  <c r="D623" i="4"/>
  <c r="D554" i="4"/>
  <c r="D555" i="4"/>
  <c r="D556" i="4"/>
  <c r="D288" i="4"/>
  <c r="D105" i="4"/>
  <c r="D106" i="4"/>
  <c r="D852" i="4"/>
  <c r="D760" i="4"/>
  <c r="D557" i="4"/>
  <c r="D107" i="4"/>
  <c r="D863" i="4"/>
  <c r="D108" i="4"/>
  <c r="D289" i="4"/>
  <c r="D558" i="4"/>
  <c r="D559" i="4"/>
  <c r="D560" i="4"/>
  <c r="D561" i="4"/>
  <c r="D290" i="4"/>
  <c r="D562" i="4"/>
  <c r="D563" i="4"/>
  <c r="D564" i="4"/>
  <c r="D109" i="4"/>
  <c r="D565" i="4"/>
  <c r="D566" i="4"/>
  <c r="D624" i="4"/>
  <c r="D625" i="4"/>
  <c r="D291" i="4"/>
  <c r="D110" i="4"/>
  <c r="D292" i="4"/>
  <c r="D111" i="4"/>
  <c r="D112" i="4"/>
  <c r="D822" i="4"/>
  <c r="D626" i="4"/>
  <c r="D567" i="4"/>
  <c r="D568" i="4"/>
  <c r="D761" i="4"/>
  <c r="D293" i="4"/>
  <c r="D569" i="4"/>
  <c r="D294" i="4"/>
  <c r="D295" i="4"/>
  <c r="D627" i="4"/>
  <c r="D628" i="4"/>
  <c r="D629" i="4"/>
  <c r="D630" i="4"/>
  <c r="D631" i="4"/>
  <c r="D632" i="4"/>
  <c r="D570" i="4"/>
  <c r="D571" i="4"/>
  <c r="D572" i="4"/>
  <c r="D573" i="4"/>
  <c r="D113" i="4"/>
  <c r="D574" i="4"/>
  <c r="D114" i="4"/>
  <c r="D762" i="4"/>
  <c r="D763" i="4"/>
  <c r="D296" i="4"/>
  <c r="D297" i="4"/>
  <c r="D115" i="4"/>
  <c r="D575" i="4"/>
  <c r="D576" i="4"/>
  <c r="D577" i="4"/>
  <c r="D298" i="4"/>
  <c r="D299" i="4"/>
  <c r="D578" i="4"/>
  <c r="D579" i="4"/>
  <c r="E855" i="4"/>
  <c r="E825" i="4"/>
  <c r="E638" i="4"/>
  <c r="E639" i="4"/>
  <c r="E305" i="4"/>
  <c r="E118" i="4"/>
  <c r="E640" i="4"/>
  <c r="E641" i="4"/>
  <c r="E764" i="4"/>
  <c r="E306" i="4"/>
  <c r="E119" i="4"/>
  <c r="E642" i="4"/>
  <c r="E307" i="4"/>
  <c r="E30" i="4"/>
  <c r="E308" i="4"/>
  <c r="E120" i="4"/>
  <c r="E826" i="4"/>
  <c r="E827" i="4"/>
  <c r="E421" i="4"/>
  <c r="E767" i="4"/>
  <c r="E422" i="4"/>
  <c r="E15" i="4"/>
  <c r="E643" i="4"/>
  <c r="E644" i="4"/>
  <c r="E768" i="4"/>
  <c r="E121" i="4"/>
  <c r="E31" i="4"/>
  <c r="E309" i="4"/>
  <c r="E310" i="4"/>
  <c r="E645" i="4"/>
  <c r="E646" i="4"/>
  <c r="E423" i="4"/>
  <c r="E424" i="4"/>
  <c r="E425" i="4"/>
  <c r="E311" i="4"/>
  <c r="E312" i="4"/>
  <c r="E769" i="4"/>
  <c r="E647" i="4"/>
  <c r="E122" i="4"/>
  <c r="E856" i="4"/>
  <c r="E123" i="4"/>
  <c r="E770" i="4"/>
  <c r="E313" i="4"/>
  <c r="E314" i="4"/>
  <c r="E315" i="4"/>
  <c r="E6" i="4"/>
  <c r="E124" i="4"/>
  <c r="E426" i="4"/>
  <c r="E771" i="4"/>
  <c r="E648" i="4"/>
  <c r="E649" i="4"/>
  <c r="E316" i="4"/>
  <c r="E125" i="4"/>
  <c r="E317" i="4"/>
  <c r="E318" i="4"/>
  <c r="E650" i="4"/>
  <c r="E126" i="4"/>
  <c r="E319" i="4"/>
  <c r="E127" i="4"/>
  <c r="E128" i="4"/>
  <c r="E129" i="4"/>
  <c r="E320" i="4"/>
  <c r="E130" i="4"/>
  <c r="E131" i="4"/>
  <c r="E32" i="4"/>
  <c r="E321" i="4"/>
  <c r="E322" i="4"/>
  <c r="E651" i="4"/>
  <c r="E652" i="4"/>
  <c r="E823" i="4"/>
  <c r="E653" i="4"/>
  <c r="E654" i="4"/>
  <c r="E772" i="4"/>
  <c r="E427" i="4"/>
  <c r="E828" i="4"/>
  <c r="E132" i="4"/>
  <c r="E829" i="4"/>
  <c r="E655" i="4"/>
  <c r="E656" i="4"/>
  <c r="E657" i="4"/>
  <c r="E658" i="4"/>
  <c r="E428" i="4"/>
  <c r="E773" i="4"/>
  <c r="E774" i="4"/>
  <c r="E775" i="4"/>
  <c r="E659" i="4"/>
  <c r="E133" i="4"/>
  <c r="E323" i="4"/>
  <c r="E429" i="4"/>
  <c r="E324" i="4"/>
  <c r="E134" i="4"/>
  <c r="E33" i="4"/>
  <c r="E34" i="4"/>
  <c r="E776" i="4"/>
  <c r="E660" i="4"/>
  <c r="E325" i="4"/>
  <c r="E777" i="4"/>
  <c r="E116" i="4"/>
  <c r="E326" i="4"/>
  <c r="E135" i="4"/>
  <c r="E661" i="4"/>
  <c r="E136" i="4"/>
  <c r="E137" i="4"/>
  <c r="E138" i="4"/>
  <c r="E662" i="4"/>
  <c r="E663" i="4"/>
  <c r="E327" i="4"/>
  <c r="E328" i="4"/>
  <c r="E139" i="4"/>
  <c r="E35" i="4"/>
  <c r="E140" i="4"/>
  <c r="E329" i="4"/>
  <c r="E141" i="4"/>
  <c r="E36" i="4"/>
  <c r="E664" i="4"/>
  <c r="E430" i="4"/>
  <c r="E778" i="4"/>
  <c r="E37" i="4"/>
  <c r="E38" i="4"/>
  <c r="E431" i="4"/>
  <c r="E330" i="4"/>
  <c r="E432" i="4"/>
  <c r="E830" i="4"/>
  <c r="E142" i="4"/>
  <c r="E331" i="4"/>
  <c r="E665" i="4"/>
  <c r="E433" i="4"/>
  <c r="E434" i="4"/>
  <c r="E143" i="4"/>
  <c r="E300" i="4"/>
  <c r="E144" i="4"/>
  <c r="E332" i="4"/>
  <c r="E779" i="4"/>
  <c r="E39" i="4"/>
  <c r="E145" i="4"/>
  <c r="E831" i="4"/>
  <c r="E832" i="4"/>
  <c r="E146" i="4"/>
  <c r="E833" i="4"/>
  <c r="E834" i="4"/>
  <c r="E333" i="4"/>
  <c r="E334" i="4"/>
  <c r="E633" i="4"/>
  <c r="E765" i="4"/>
  <c r="E147" i="4"/>
  <c r="E335" i="4"/>
  <c r="E780" i="4"/>
  <c r="E148" i="4"/>
  <c r="E40" i="4"/>
  <c r="E301" i="4"/>
  <c r="E666" i="4"/>
  <c r="E41" i="4"/>
  <c r="E667" i="4"/>
  <c r="E149" i="4"/>
  <c r="E150" i="4"/>
  <c r="E435" i="4"/>
  <c r="E436" i="4"/>
  <c r="E437" i="4"/>
  <c r="E336" i="4"/>
  <c r="E151" i="4"/>
  <c r="E668" i="4"/>
  <c r="E42" i="4"/>
  <c r="E438" i="4"/>
  <c r="E337" i="4"/>
  <c r="E338" i="4"/>
  <c r="E339" i="4"/>
  <c r="E835" i="4"/>
  <c r="E836" i="4"/>
  <c r="E781" i="4"/>
  <c r="E439" i="4"/>
  <c r="E340" i="4"/>
  <c r="E16" i="4"/>
  <c r="E669" i="4"/>
  <c r="E440" i="4"/>
  <c r="E43" i="4"/>
  <c r="E441" i="4"/>
  <c r="E341" i="4"/>
  <c r="E670" i="4"/>
  <c r="E44" i="4"/>
  <c r="E152" i="4"/>
  <c r="E153" i="4"/>
  <c r="E342" i="4"/>
  <c r="E343" i="4"/>
  <c r="E671" i="4"/>
  <c r="E154" i="4"/>
  <c r="E442" i="4"/>
  <c r="E672" i="4"/>
  <c r="E673" i="4"/>
  <c r="E344" i="4"/>
  <c r="E155" i="4"/>
  <c r="E156" i="4"/>
  <c r="E157" i="4"/>
  <c r="E45" i="4"/>
  <c r="E158" i="4"/>
  <c r="E46" i="4"/>
  <c r="E782" i="4"/>
  <c r="E674" i="4"/>
  <c r="E675" i="4"/>
  <c r="E159" i="4"/>
  <c r="E676" i="4"/>
  <c r="E160" i="4"/>
  <c r="E161" i="4"/>
  <c r="E162" i="4"/>
  <c r="E783" i="4"/>
  <c r="E784" i="4"/>
  <c r="E677" i="4"/>
  <c r="E302" i="4"/>
  <c r="E345" i="4"/>
  <c r="E346" i="4"/>
  <c r="E347" i="4"/>
  <c r="E348" i="4"/>
  <c r="E349" i="4"/>
  <c r="E47" i="4"/>
  <c r="E678" i="4"/>
  <c r="E163" i="4"/>
  <c r="E785" i="4"/>
  <c r="E443" i="4"/>
  <c r="E164" i="4"/>
  <c r="E165" i="4"/>
  <c r="E166" i="4"/>
  <c r="E350" i="4"/>
  <c r="E48" i="4"/>
  <c r="E167" i="4"/>
  <c r="E351" i="4"/>
  <c r="E17" i="4"/>
  <c r="E352" i="4"/>
  <c r="E168" i="4"/>
  <c r="E353" i="4"/>
  <c r="E354" i="4"/>
  <c r="E169" i="4"/>
  <c r="E837" i="4"/>
  <c r="E444" i="4"/>
  <c r="E445" i="4"/>
  <c r="E355" i="4"/>
  <c r="E446" i="4"/>
  <c r="E49" i="4"/>
  <c r="E766" i="4"/>
  <c r="E356" i="4"/>
  <c r="E857" i="4"/>
  <c r="E50" i="4"/>
  <c r="E51" i="4"/>
  <c r="E52" i="4"/>
  <c r="E357" i="4"/>
  <c r="E170" i="4"/>
  <c r="E358" i="4"/>
  <c r="E679" i="4"/>
  <c r="E171" i="4"/>
  <c r="E786" i="4"/>
  <c r="E53" i="4"/>
  <c r="E680" i="4"/>
  <c r="E681" i="4"/>
  <c r="E172" i="4"/>
  <c r="E682" i="4"/>
  <c r="E683" i="4"/>
  <c r="E359" i="4"/>
  <c r="E684" i="4"/>
  <c r="E685" i="4"/>
  <c r="E447" i="4"/>
  <c r="E686" i="4"/>
  <c r="E687" i="4"/>
  <c r="E688" i="4"/>
  <c r="E54" i="4"/>
  <c r="E689" i="4"/>
  <c r="E18" i="4"/>
  <c r="E838" i="4"/>
  <c r="E360" i="4"/>
  <c r="E361" i="4"/>
  <c r="E9" i="4"/>
  <c r="E173" i="4"/>
  <c r="E690" i="4"/>
  <c r="E55" i="4"/>
  <c r="E56" i="4"/>
  <c r="E787" i="4"/>
  <c r="E788" i="4"/>
  <c r="E448" i="4"/>
  <c r="E174" i="4"/>
  <c r="E789" i="4"/>
  <c r="E175" i="4"/>
  <c r="E449" i="4"/>
  <c r="E450" i="4"/>
  <c r="E691" i="4"/>
  <c r="E634" i="4"/>
  <c r="E692" i="4"/>
  <c r="E362" i="4"/>
  <c r="E176" i="4"/>
  <c r="E177" i="4"/>
  <c r="E363" i="4"/>
  <c r="E693" i="4"/>
  <c r="E694" i="4"/>
  <c r="E451" i="4"/>
  <c r="E695" i="4"/>
  <c r="E696" i="4"/>
  <c r="E452" i="4"/>
  <c r="E364" i="4"/>
  <c r="E178" i="4"/>
  <c r="E365" i="4"/>
  <c r="E366" i="4"/>
  <c r="E697" i="4"/>
  <c r="E790" i="4"/>
  <c r="E367" i="4"/>
  <c r="E453" i="4"/>
  <c r="E635" i="4"/>
  <c r="E698" i="4"/>
  <c r="E179" i="4"/>
  <c r="E858" i="4"/>
  <c r="E180" i="4"/>
  <c r="E181" i="4"/>
  <c r="E368" i="4"/>
  <c r="E369" i="4"/>
  <c r="E370" i="4"/>
  <c r="E699" i="4"/>
  <c r="E791" i="4"/>
  <c r="E792" i="4"/>
  <c r="E700" i="4"/>
  <c r="E839" i="4"/>
  <c r="E371" i="4"/>
  <c r="E182" i="4"/>
  <c r="E57" i="4"/>
  <c r="E372" i="4"/>
  <c r="E373" i="4"/>
  <c r="E793" i="4"/>
  <c r="E794" i="4"/>
  <c r="E701" i="4"/>
  <c r="E454" i="4"/>
  <c r="E183" i="4"/>
  <c r="E19" i="4"/>
  <c r="E20" i="4"/>
  <c r="E184" i="4"/>
  <c r="E374" i="4"/>
  <c r="E702" i="4"/>
  <c r="E455" i="4"/>
  <c r="E795" i="4"/>
  <c r="E10" i="4"/>
  <c r="E703" i="4"/>
  <c r="E704" i="4"/>
  <c r="E796" i="4"/>
  <c r="E375" i="4"/>
  <c r="E376" i="4"/>
  <c r="E185" i="4"/>
  <c r="E377" i="4"/>
  <c r="E378" i="4"/>
  <c r="E456" i="4"/>
  <c r="E186" i="4"/>
  <c r="E379" i="4"/>
  <c r="E58" i="4"/>
  <c r="E59" i="4"/>
  <c r="E797" i="4"/>
  <c r="E798" i="4"/>
  <c r="E60" i="4"/>
  <c r="E21" i="4"/>
  <c r="E187" i="4"/>
  <c r="E380" i="4"/>
  <c r="E381" i="4"/>
  <c r="E382" i="4"/>
  <c r="E705" i="4"/>
  <c r="E78" i="4"/>
  <c r="E840" i="4"/>
  <c r="E188" i="4"/>
  <c r="E383" i="4"/>
  <c r="E706" i="4"/>
  <c r="E11" i="4"/>
  <c r="E384" i="4"/>
  <c r="E385" i="4"/>
  <c r="E707" i="4"/>
  <c r="E708" i="4"/>
  <c r="E386" i="4"/>
  <c r="E709" i="4"/>
  <c r="E799" i="4"/>
  <c r="E387" i="4"/>
  <c r="E710" i="4"/>
  <c r="E800" i="4"/>
  <c r="E801" i="4"/>
  <c r="E61" i="4"/>
  <c r="E189" i="4"/>
  <c r="E7" i="4"/>
  <c r="E62" i="4"/>
  <c r="E190" i="4"/>
  <c r="E191" i="4"/>
  <c r="E63" i="4"/>
  <c r="E711" i="4"/>
  <c r="E802" i="4"/>
  <c r="E388" i="4"/>
  <c r="E803" i="4"/>
  <c r="E712" i="4"/>
  <c r="E389" i="4"/>
  <c r="E457" i="4"/>
  <c r="E804" i="4"/>
  <c r="E117" i="4"/>
  <c r="E192" i="4"/>
  <c r="E458" i="4"/>
  <c r="E841" i="4"/>
  <c r="E193" i="4"/>
  <c r="E713" i="4"/>
  <c r="E714" i="4"/>
  <c r="E194" i="4"/>
  <c r="E715" i="4"/>
  <c r="E195" i="4"/>
  <c r="E390" i="4"/>
  <c r="E391" i="4"/>
  <c r="E716" i="4"/>
  <c r="E392" i="4"/>
  <c r="E717" i="4"/>
  <c r="E842" i="4"/>
  <c r="E843" i="4"/>
  <c r="E718" i="4"/>
  <c r="E64" i="4"/>
  <c r="E196" i="4"/>
  <c r="E719" i="4"/>
  <c r="E393" i="4"/>
  <c r="E720" i="4"/>
  <c r="E459" i="4"/>
  <c r="E460" i="4"/>
  <c r="E461" i="4"/>
  <c r="E805" i="4"/>
  <c r="E65" i="4"/>
  <c r="E197" i="4"/>
  <c r="E198" i="4"/>
  <c r="E636" i="4"/>
  <c r="E199" i="4"/>
  <c r="E844" i="4"/>
  <c r="E462" i="4"/>
  <c r="E806" i="4"/>
  <c r="E463" i="4"/>
  <c r="E66" i="4"/>
  <c r="E721" i="4"/>
  <c r="E394" i="4"/>
  <c r="E464" i="4"/>
  <c r="E200" i="4"/>
  <c r="E465" i="4"/>
  <c r="E201" i="4"/>
  <c r="E722" i="4"/>
  <c r="E723" i="4"/>
  <c r="E807" i="4"/>
  <c r="E202" i="4"/>
  <c r="E203" i="4"/>
  <c r="E67" i="4"/>
  <c r="E724" i="4"/>
  <c r="E395" i="4"/>
  <c r="E845" i="4"/>
  <c r="E808" i="4"/>
  <c r="E466" i="4"/>
  <c r="E809" i="4"/>
  <c r="E204" i="4"/>
  <c r="E396" i="4"/>
  <c r="E846" i="4"/>
  <c r="E397" i="4"/>
  <c r="E725" i="4"/>
  <c r="E398" i="4"/>
  <c r="E223" i="4"/>
  <c r="E303" i="4"/>
  <c r="E399" i="4"/>
  <c r="E853" i="4"/>
  <c r="E205" i="4"/>
  <c r="E400" i="4"/>
  <c r="E206" i="4"/>
  <c r="E22" i="4"/>
  <c r="E810" i="4"/>
  <c r="E726" i="4"/>
  <c r="E727" i="4"/>
  <c r="E467" i="4"/>
  <c r="E854" i="4"/>
  <c r="E811" i="4"/>
  <c r="E304" i="4"/>
  <c r="E13" i="4"/>
  <c r="E847" i="4"/>
  <c r="E207" i="4"/>
  <c r="E208" i="4"/>
  <c r="E848" i="4"/>
  <c r="E728" i="4"/>
  <c r="E812" i="4"/>
  <c r="E68" i="4"/>
  <c r="E729" i="4"/>
  <c r="E468" i="4"/>
  <c r="E730" i="4"/>
  <c r="E731" i="4"/>
  <c r="E69" i="4"/>
  <c r="E732" i="4"/>
  <c r="E401" i="4"/>
  <c r="E402" i="4"/>
  <c r="E733" i="4"/>
  <c r="E734" i="4"/>
  <c r="E735" i="4"/>
  <c r="E23" i="4"/>
  <c r="E24" i="4"/>
  <c r="E736" i="4"/>
  <c r="E737" i="4"/>
  <c r="E469" i="4"/>
  <c r="E209" i="4"/>
  <c r="E25" i="4"/>
  <c r="E210" i="4"/>
  <c r="E70" i="4"/>
  <c r="E738" i="4"/>
  <c r="E637" i="4"/>
  <c r="E403" i="4"/>
  <c r="E404" i="4"/>
  <c r="E26" i="4"/>
  <c r="E739" i="4"/>
  <c r="E211" i="4"/>
  <c r="E71" i="4"/>
  <c r="E470" i="4"/>
  <c r="E849" i="4"/>
  <c r="E471" i="4"/>
  <c r="E813" i="4"/>
  <c r="E212" i="4"/>
  <c r="E814" i="4"/>
  <c r="E405" i="4"/>
  <c r="E72" i="4"/>
  <c r="E213" i="4"/>
  <c r="E740" i="4"/>
  <c r="E859" i="4"/>
  <c r="E850" i="4"/>
  <c r="E406" i="4"/>
  <c r="E214" i="4"/>
  <c r="E472" i="4"/>
  <c r="E407" i="4"/>
  <c r="E741" i="4"/>
  <c r="E73" i="4"/>
  <c r="E408" i="4"/>
  <c r="E742" i="4"/>
  <c r="E409" i="4"/>
  <c r="E743" i="4"/>
  <c r="E74" i="4"/>
  <c r="E27" i="4"/>
  <c r="E410" i="4"/>
  <c r="E411" i="4"/>
  <c r="E473" i="4"/>
  <c r="E215" i="4"/>
  <c r="E14" i="4"/>
  <c r="E412" i="4"/>
  <c r="E413" i="4"/>
  <c r="E414" i="4"/>
  <c r="E744" i="4"/>
  <c r="E415" i="4"/>
  <c r="E416" i="4"/>
  <c r="E417" i="4"/>
  <c r="E216" i="4"/>
  <c r="E75" i="4"/>
  <c r="E76" i="4"/>
  <c r="E217" i="4"/>
  <c r="E474" i="4"/>
  <c r="E8" i="4"/>
  <c r="E77" i="4"/>
  <c r="E12" i="4"/>
  <c r="E28" i="4"/>
  <c r="E745" i="4"/>
  <c r="E815" i="4"/>
  <c r="E816" i="4"/>
  <c r="E218" i="4"/>
  <c r="E746" i="4"/>
  <c r="E418" i="4"/>
  <c r="E419" i="4"/>
  <c r="E817" i="4"/>
  <c r="E29" i="4"/>
  <c r="E219" i="4"/>
  <c r="E220" i="4"/>
  <c r="E475" i="4"/>
  <c r="E476" i="4"/>
  <c r="E420" i="4"/>
  <c r="E221" i="4"/>
  <c r="E222" i="4"/>
  <c r="E477" i="4"/>
  <c r="E818" i="4"/>
  <c r="E224" i="4"/>
  <c r="E79" i="4"/>
  <c r="E225" i="4"/>
  <c r="E580" i="4"/>
  <c r="E80" i="4"/>
  <c r="E478" i="4"/>
  <c r="E479" i="4"/>
  <c r="E226" i="4"/>
  <c r="E581" i="4"/>
  <c r="E582" i="4"/>
  <c r="E480" i="4"/>
  <c r="E481" i="4"/>
  <c r="E583" i="4"/>
  <c r="E482" i="4"/>
  <c r="E483" i="4"/>
  <c r="E584" i="4"/>
  <c r="E227" i="4"/>
  <c r="E228" i="4"/>
  <c r="E484" i="4"/>
  <c r="E485" i="4"/>
  <c r="E486" i="4"/>
  <c r="E229" i="4"/>
  <c r="E230" i="4"/>
  <c r="E231" i="4"/>
  <c r="E232" i="4"/>
  <c r="E233" i="4"/>
  <c r="E487" i="4"/>
  <c r="E234" i="4"/>
  <c r="E585" i="4"/>
  <c r="E235" i="4"/>
  <c r="E586" i="4"/>
  <c r="E488" i="4"/>
  <c r="E587" i="4"/>
  <c r="E588" i="4"/>
  <c r="E489" i="4"/>
  <c r="E236" i="4"/>
  <c r="E819" i="4"/>
  <c r="E237" i="4"/>
  <c r="E747" i="4"/>
  <c r="E238" i="4"/>
  <c r="E490" i="4"/>
  <c r="E491" i="4"/>
  <c r="E492" i="4"/>
  <c r="E493" i="4"/>
  <c r="E494" i="4"/>
  <c r="E820" i="4"/>
  <c r="E495" i="4"/>
  <c r="E496" i="4"/>
  <c r="E497" i="4"/>
  <c r="E498" i="4"/>
  <c r="E589" i="4"/>
  <c r="E590" i="4"/>
  <c r="E239" i="4"/>
  <c r="E591" i="4"/>
  <c r="E240" i="4"/>
  <c r="E241" i="4"/>
  <c r="E81" i="4"/>
  <c r="E82" i="4"/>
  <c r="E83" i="4"/>
  <c r="E84" i="4"/>
  <c r="E499" i="4"/>
  <c r="E500" i="4"/>
  <c r="E501" i="4"/>
  <c r="E502" i="4"/>
  <c r="E821" i="4"/>
  <c r="E242" i="4"/>
  <c r="E503" i="4"/>
  <c r="E504" i="4"/>
  <c r="E505" i="4"/>
  <c r="E506" i="4"/>
  <c r="E507" i="4"/>
  <c r="E748" i="4"/>
  <c r="E85" i="4"/>
  <c r="E86" i="4"/>
  <c r="E87" i="4"/>
  <c r="E508" i="4"/>
  <c r="E88" i="4"/>
  <c r="E89" i="4"/>
  <c r="E592" i="4"/>
  <c r="E90" i="4"/>
  <c r="E243" i="4"/>
  <c r="E244" i="4"/>
  <c r="E509" i="4"/>
  <c r="E510" i="4"/>
  <c r="E593" i="4"/>
  <c r="E594" i="4"/>
  <c r="E245" i="4"/>
  <c r="E246" i="4"/>
  <c r="E247" i="4"/>
  <c r="E248" i="4"/>
  <c r="E249" i="4"/>
  <c r="E511" i="4"/>
  <c r="E512" i="4"/>
  <c r="E513" i="4"/>
  <c r="E595" i="4"/>
  <c r="E749" i="4"/>
  <c r="E250" i="4"/>
  <c r="E251" i="4"/>
  <c r="E596" i="4"/>
  <c r="E514" i="4"/>
  <c r="E91" i="4"/>
  <c r="E252" i="4"/>
  <c r="E851" i="4"/>
  <c r="E515" i="4"/>
  <c r="E597" i="4"/>
  <c r="E598" i="4"/>
  <c r="E599" i="4"/>
  <c r="E516" i="4"/>
  <c r="E517" i="4"/>
  <c r="E92" i="4"/>
  <c r="E93" i="4"/>
  <c r="E94" i="4"/>
  <c r="E600" i="4"/>
  <c r="E518" i="4"/>
  <c r="E519" i="4"/>
  <c r="E253" i="4"/>
  <c r="E520" i="4"/>
  <c r="E601" i="4"/>
  <c r="E750" i="4"/>
  <c r="E521" i="4"/>
  <c r="E254" i="4"/>
  <c r="E255" i="4"/>
  <c r="E522" i="4"/>
  <c r="E256" i="4"/>
  <c r="E257" i="4"/>
  <c r="E258" i="4"/>
  <c r="E523" i="4"/>
  <c r="E524" i="4"/>
  <c r="E602" i="4"/>
  <c r="E525" i="4"/>
  <c r="E259" i="4"/>
  <c r="E260" i="4"/>
  <c r="E261" i="4"/>
  <c r="E526" i="4"/>
  <c r="E262" i="4"/>
  <c r="E861" i="4"/>
  <c r="E263" i="4"/>
  <c r="E264" i="4"/>
  <c r="E527" i="4"/>
  <c r="E265" i="4"/>
  <c r="E603" i="4"/>
  <c r="E528" i="4"/>
  <c r="E529" i="4"/>
  <c r="E266" i="4"/>
  <c r="E604" i="4"/>
  <c r="E751" i="4"/>
  <c r="E95" i="4"/>
  <c r="E96" i="4"/>
  <c r="E97" i="4"/>
  <c r="E530" i="4"/>
  <c r="E267" i="4"/>
  <c r="E268" i="4"/>
  <c r="E531" i="4"/>
  <c r="E269" i="4"/>
  <c r="E860" i="4"/>
  <c r="E270" i="4"/>
  <c r="E605" i="4"/>
  <c r="E606" i="4"/>
  <c r="E271" i="4"/>
  <c r="E272" i="4"/>
  <c r="E607" i="4"/>
  <c r="E608" i="4"/>
  <c r="E273" i="4"/>
  <c r="E274" i="4"/>
  <c r="E609" i="4"/>
  <c r="E610" i="4"/>
  <c r="E532" i="4"/>
  <c r="E275" i="4"/>
  <c r="E611" i="4"/>
  <c r="E612" i="4"/>
  <c r="E276" i="4"/>
  <c r="E277" i="4"/>
  <c r="E278" i="4"/>
  <c r="E533" i="4"/>
  <c r="E279" i="4"/>
  <c r="E280" i="4"/>
  <c r="E752" i="4"/>
  <c r="E534" i="4"/>
  <c r="E613" i="4"/>
  <c r="E614" i="4"/>
  <c r="E535" i="4"/>
  <c r="E615" i="4"/>
  <c r="E616" i="4"/>
  <c r="E536" i="4"/>
  <c r="E281" i="4"/>
  <c r="E537" i="4"/>
  <c r="E282" i="4"/>
  <c r="E98" i="4"/>
  <c r="E538" i="4"/>
  <c r="E539" i="4"/>
  <c r="E540" i="4"/>
  <c r="E541" i="4"/>
  <c r="E617" i="4"/>
  <c r="E753" i="4"/>
  <c r="E618" i="4"/>
  <c r="E754" i="4"/>
  <c r="E542" i="4"/>
  <c r="E543" i="4"/>
  <c r="E755" i="4"/>
  <c r="E99" i="4"/>
  <c r="E100" i="4"/>
  <c r="E101" i="4"/>
  <c r="E102" i="4"/>
  <c r="E544" i="4"/>
  <c r="E619" i="4"/>
  <c r="E756" i="4"/>
  <c r="E545" i="4"/>
  <c r="E283" i="4"/>
  <c r="E862" i="4"/>
  <c r="E546" i="4"/>
  <c r="E547" i="4"/>
  <c r="E284" i="4"/>
  <c r="E285" i="4"/>
  <c r="E620" i="4"/>
  <c r="E103" i="4"/>
  <c r="E104" i="4"/>
  <c r="E548" i="4"/>
  <c r="E549" i="4"/>
  <c r="E550" i="4"/>
  <c r="E757" i="4"/>
  <c r="E551" i="4"/>
  <c r="E286" i="4"/>
  <c r="E287" i="4"/>
  <c r="E758" i="4"/>
  <c r="E552" i="4"/>
  <c r="E759" i="4"/>
  <c r="E553" i="4"/>
  <c r="E621" i="4"/>
  <c r="E622" i="4"/>
  <c r="E623" i="4"/>
  <c r="E554" i="4"/>
  <c r="E555" i="4"/>
  <c r="E556" i="4"/>
  <c r="E288" i="4"/>
  <c r="E105" i="4"/>
  <c r="E106" i="4"/>
  <c r="E852" i="4"/>
  <c r="E760" i="4"/>
  <c r="E557" i="4"/>
  <c r="E107" i="4"/>
  <c r="E863" i="4"/>
  <c r="E108" i="4"/>
  <c r="E289" i="4"/>
  <c r="E558" i="4"/>
  <c r="E559" i="4"/>
  <c r="E560" i="4"/>
  <c r="E561" i="4"/>
  <c r="E290" i="4"/>
  <c r="E562" i="4"/>
  <c r="E563" i="4"/>
  <c r="E564" i="4"/>
  <c r="E109" i="4"/>
  <c r="E565" i="4"/>
  <c r="E566" i="4"/>
  <c r="E624" i="4"/>
  <c r="E625" i="4"/>
  <c r="E291" i="4"/>
  <c r="E110" i="4"/>
  <c r="E292" i="4"/>
  <c r="E111" i="4"/>
  <c r="E112" i="4"/>
  <c r="E822" i="4"/>
  <c r="E626" i="4"/>
  <c r="E567" i="4"/>
  <c r="E568" i="4"/>
  <c r="E761" i="4"/>
  <c r="E293" i="4"/>
  <c r="E569" i="4"/>
  <c r="E294" i="4"/>
  <c r="E295" i="4"/>
  <c r="E627" i="4"/>
  <c r="E628" i="4"/>
  <c r="E629" i="4"/>
  <c r="E630" i="4"/>
  <c r="E631" i="4"/>
  <c r="E632" i="4"/>
  <c r="E570" i="4"/>
  <c r="E571" i="4"/>
  <c r="E572" i="4"/>
  <c r="E573" i="4"/>
  <c r="E113" i="4"/>
  <c r="E574" i="4"/>
  <c r="E114" i="4"/>
  <c r="E762" i="4"/>
  <c r="E763" i="4"/>
  <c r="E296" i="4"/>
  <c r="E297" i="4"/>
  <c r="E115" i="4"/>
  <c r="E575" i="4"/>
  <c r="E576" i="4"/>
  <c r="E577" i="4"/>
  <c r="E298" i="4"/>
  <c r="E299" i="4"/>
  <c r="E578" i="4"/>
  <c r="E579" i="4"/>
  <c r="F855" i="4"/>
  <c r="F825" i="4"/>
  <c r="F638" i="4"/>
  <c r="F639" i="4"/>
  <c r="F305" i="4"/>
  <c r="F118" i="4"/>
  <c r="F640" i="4"/>
  <c r="F641" i="4"/>
  <c r="F764" i="4"/>
  <c r="F306" i="4"/>
  <c r="F119" i="4"/>
  <c r="F642" i="4"/>
  <c r="F307" i="4"/>
  <c r="F30" i="4"/>
  <c r="F308" i="4"/>
  <c r="F120" i="4"/>
  <c r="F826" i="4"/>
  <c r="F827" i="4"/>
  <c r="F421" i="4"/>
  <c r="F767" i="4"/>
  <c r="F422" i="4"/>
  <c r="F15" i="4"/>
  <c r="F643" i="4"/>
  <c r="F644" i="4"/>
  <c r="F768" i="4"/>
  <c r="F121" i="4"/>
  <c r="F31" i="4"/>
  <c r="F309" i="4"/>
  <c r="F310" i="4"/>
  <c r="F645" i="4"/>
  <c r="F646" i="4"/>
  <c r="F423" i="4"/>
  <c r="F424" i="4"/>
  <c r="F425" i="4"/>
  <c r="F311" i="4"/>
  <c r="F312" i="4"/>
  <c r="F769" i="4"/>
  <c r="F647" i="4"/>
  <c r="F122" i="4"/>
  <c r="F856" i="4"/>
  <c r="F123" i="4"/>
  <c r="F770" i="4"/>
  <c r="F313" i="4"/>
  <c r="F314" i="4"/>
  <c r="F315" i="4"/>
  <c r="F6" i="4"/>
  <c r="F124" i="4"/>
  <c r="F426" i="4"/>
  <c r="F771" i="4"/>
  <c r="F648" i="4"/>
  <c r="F649" i="4"/>
  <c r="F316" i="4"/>
  <c r="F125" i="4"/>
  <c r="F317" i="4"/>
  <c r="F318" i="4"/>
  <c r="F650" i="4"/>
  <c r="F126" i="4"/>
  <c r="F319" i="4"/>
  <c r="F127" i="4"/>
  <c r="F128" i="4"/>
  <c r="F129" i="4"/>
  <c r="F320" i="4"/>
  <c r="F130" i="4"/>
  <c r="F131" i="4"/>
  <c r="F32" i="4"/>
  <c r="F321" i="4"/>
  <c r="F322" i="4"/>
  <c r="F651" i="4"/>
  <c r="F652" i="4"/>
  <c r="F823" i="4"/>
  <c r="F653" i="4"/>
  <c r="F654" i="4"/>
  <c r="F772" i="4"/>
  <c r="F427" i="4"/>
  <c r="F828" i="4"/>
  <c r="F132" i="4"/>
  <c r="F829" i="4"/>
  <c r="F655" i="4"/>
  <c r="F656" i="4"/>
  <c r="F657" i="4"/>
  <c r="F658" i="4"/>
  <c r="F428" i="4"/>
  <c r="F773" i="4"/>
  <c r="F774" i="4"/>
  <c r="F775" i="4"/>
  <c r="F659" i="4"/>
  <c r="F133" i="4"/>
  <c r="F323" i="4"/>
  <c r="F429" i="4"/>
  <c r="F324" i="4"/>
  <c r="F134" i="4"/>
  <c r="F33" i="4"/>
  <c r="F34" i="4"/>
  <c r="F776" i="4"/>
  <c r="F660" i="4"/>
  <c r="F325" i="4"/>
  <c r="F777" i="4"/>
  <c r="F116" i="4"/>
  <c r="F326" i="4"/>
  <c r="F135" i="4"/>
  <c r="F661" i="4"/>
  <c r="F136" i="4"/>
  <c r="F137" i="4"/>
  <c r="F138" i="4"/>
  <c r="F662" i="4"/>
  <c r="F663" i="4"/>
  <c r="F327" i="4"/>
  <c r="F328" i="4"/>
  <c r="F139" i="4"/>
  <c r="F35" i="4"/>
  <c r="F140" i="4"/>
  <c r="F329" i="4"/>
  <c r="F141" i="4"/>
  <c r="F36" i="4"/>
  <c r="F664" i="4"/>
  <c r="F430" i="4"/>
  <c r="F778" i="4"/>
  <c r="F37" i="4"/>
  <c r="F38" i="4"/>
  <c r="F431" i="4"/>
  <c r="F330" i="4"/>
  <c r="F432" i="4"/>
  <c r="F830" i="4"/>
  <c r="F142" i="4"/>
  <c r="F331" i="4"/>
  <c r="F665" i="4"/>
  <c r="F433" i="4"/>
  <c r="F434" i="4"/>
  <c r="F143" i="4"/>
  <c r="F300" i="4"/>
  <c r="F144" i="4"/>
  <c r="F332" i="4"/>
  <c r="F779" i="4"/>
  <c r="F39" i="4"/>
  <c r="F145" i="4"/>
  <c r="F831" i="4"/>
  <c r="F832" i="4"/>
  <c r="F146" i="4"/>
  <c r="F833" i="4"/>
  <c r="F834" i="4"/>
  <c r="F333" i="4"/>
  <c r="F334" i="4"/>
  <c r="F633" i="4"/>
  <c r="F765" i="4"/>
  <c r="F147" i="4"/>
  <c r="F335" i="4"/>
  <c r="F780" i="4"/>
  <c r="F148" i="4"/>
  <c r="F40" i="4"/>
  <c r="F301" i="4"/>
  <c r="F666" i="4"/>
  <c r="F41" i="4"/>
  <c r="F667" i="4"/>
  <c r="F149" i="4"/>
  <c r="F150" i="4"/>
  <c r="F435" i="4"/>
  <c r="F436" i="4"/>
  <c r="F437" i="4"/>
  <c r="F336" i="4"/>
  <c r="F151" i="4"/>
  <c r="F668" i="4"/>
  <c r="F42" i="4"/>
  <c r="F438" i="4"/>
  <c r="F337" i="4"/>
  <c r="F338" i="4"/>
  <c r="F339" i="4"/>
  <c r="F835" i="4"/>
  <c r="F836" i="4"/>
  <c r="F781" i="4"/>
  <c r="F439" i="4"/>
  <c r="F340" i="4"/>
  <c r="F16" i="4"/>
  <c r="F669" i="4"/>
  <c r="F440" i="4"/>
  <c r="F43" i="4"/>
  <c r="F441" i="4"/>
  <c r="F341" i="4"/>
  <c r="F670" i="4"/>
  <c r="F44" i="4"/>
  <c r="F152" i="4"/>
  <c r="F153" i="4"/>
  <c r="F342" i="4"/>
  <c r="F343" i="4"/>
  <c r="F671" i="4"/>
  <c r="F154" i="4"/>
  <c r="F442" i="4"/>
  <c r="F672" i="4"/>
  <c r="F673" i="4"/>
  <c r="F344" i="4"/>
  <c r="F155" i="4"/>
  <c r="F156" i="4"/>
  <c r="F157" i="4"/>
  <c r="F45" i="4"/>
  <c r="F158" i="4"/>
  <c r="F46" i="4"/>
  <c r="F782" i="4"/>
  <c r="F674" i="4"/>
  <c r="F675" i="4"/>
  <c r="F159" i="4"/>
  <c r="F676" i="4"/>
  <c r="F160" i="4"/>
  <c r="F161" i="4"/>
  <c r="F162" i="4"/>
  <c r="F783" i="4"/>
  <c r="F784" i="4"/>
  <c r="F677" i="4"/>
  <c r="F302" i="4"/>
  <c r="F345" i="4"/>
  <c r="F346" i="4"/>
  <c r="F347" i="4"/>
  <c r="F348" i="4"/>
  <c r="F349" i="4"/>
  <c r="F47" i="4"/>
  <c r="F678" i="4"/>
  <c r="F163" i="4"/>
  <c r="F785" i="4"/>
  <c r="F443" i="4"/>
  <c r="F164" i="4"/>
  <c r="F165" i="4"/>
  <c r="F166" i="4"/>
  <c r="F350" i="4"/>
  <c r="F48" i="4"/>
  <c r="F167" i="4"/>
  <c r="F351" i="4"/>
  <c r="F17" i="4"/>
  <c r="F352" i="4"/>
  <c r="F168" i="4"/>
  <c r="F353" i="4"/>
  <c r="F354" i="4"/>
  <c r="F169" i="4"/>
  <c r="F837" i="4"/>
  <c r="F444" i="4"/>
  <c r="F445" i="4"/>
  <c r="F355" i="4"/>
  <c r="F446" i="4"/>
  <c r="F49" i="4"/>
  <c r="F766" i="4"/>
  <c r="F356" i="4"/>
  <c r="F857" i="4"/>
  <c r="F50" i="4"/>
  <c r="F51" i="4"/>
  <c r="F52" i="4"/>
  <c r="F357" i="4"/>
  <c r="F170" i="4"/>
  <c r="F358" i="4"/>
  <c r="F679" i="4"/>
  <c r="F171" i="4"/>
  <c r="F786" i="4"/>
  <c r="F53" i="4"/>
  <c r="F680" i="4"/>
  <c r="F681" i="4"/>
  <c r="F172" i="4"/>
  <c r="F682" i="4"/>
  <c r="F683" i="4"/>
  <c r="F359" i="4"/>
  <c r="F684" i="4"/>
  <c r="F685" i="4"/>
  <c r="F447" i="4"/>
  <c r="F686" i="4"/>
  <c r="F687" i="4"/>
  <c r="F688" i="4"/>
  <c r="F54" i="4"/>
  <c r="F689" i="4"/>
  <c r="F18" i="4"/>
  <c r="F838" i="4"/>
  <c r="F360" i="4"/>
  <c r="F361" i="4"/>
  <c r="F9" i="4"/>
  <c r="F173" i="4"/>
  <c r="F690" i="4"/>
  <c r="F55" i="4"/>
  <c r="F56" i="4"/>
  <c r="F787" i="4"/>
  <c r="F788" i="4"/>
  <c r="F448" i="4"/>
  <c r="F174" i="4"/>
  <c r="F789" i="4"/>
  <c r="F175" i="4"/>
  <c r="F449" i="4"/>
  <c r="F450" i="4"/>
  <c r="F691" i="4"/>
  <c r="F634" i="4"/>
  <c r="F692" i="4"/>
  <c r="F362" i="4"/>
  <c r="F176" i="4"/>
  <c r="F177" i="4"/>
  <c r="F363" i="4"/>
  <c r="F693" i="4"/>
  <c r="F694" i="4"/>
  <c r="F451" i="4"/>
  <c r="F695" i="4"/>
  <c r="F696" i="4"/>
  <c r="F452" i="4"/>
  <c r="F364" i="4"/>
  <c r="F178" i="4"/>
  <c r="F365" i="4"/>
  <c r="F366" i="4"/>
  <c r="F697" i="4"/>
  <c r="F790" i="4"/>
  <c r="F367" i="4"/>
  <c r="F453" i="4"/>
  <c r="F635" i="4"/>
  <c r="F698" i="4"/>
  <c r="F179" i="4"/>
  <c r="F858" i="4"/>
  <c r="F180" i="4"/>
  <c r="F181" i="4"/>
  <c r="F368" i="4"/>
  <c r="F369" i="4"/>
  <c r="F370" i="4"/>
  <c r="F699" i="4"/>
  <c r="F791" i="4"/>
  <c r="F792" i="4"/>
  <c r="F700" i="4"/>
  <c r="F839" i="4"/>
  <c r="F371" i="4"/>
  <c r="F182" i="4"/>
  <c r="F57" i="4"/>
  <c r="F372" i="4"/>
  <c r="F373" i="4"/>
  <c r="F793" i="4"/>
  <c r="F794" i="4"/>
  <c r="F701" i="4"/>
  <c r="F454" i="4"/>
  <c r="F183" i="4"/>
  <c r="F19" i="4"/>
  <c r="F20" i="4"/>
  <c r="F184" i="4"/>
  <c r="F374" i="4"/>
  <c r="F702" i="4"/>
  <c r="F455" i="4"/>
  <c r="F795" i="4"/>
  <c r="F10" i="4"/>
  <c r="F703" i="4"/>
  <c r="F704" i="4"/>
  <c r="F796" i="4"/>
  <c r="F375" i="4"/>
  <c r="F376" i="4"/>
  <c r="F185" i="4"/>
  <c r="F377" i="4"/>
  <c r="F378" i="4"/>
  <c r="F456" i="4"/>
  <c r="F186" i="4"/>
  <c r="F379" i="4"/>
  <c r="F58" i="4"/>
  <c r="F59" i="4"/>
  <c r="F797" i="4"/>
  <c r="F798" i="4"/>
  <c r="F60" i="4"/>
  <c r="F21" i="4"/>
  <c r="F187" i="4"/>
  <c r="F380" i="4"/>
  <c r="F381" i="4"/>
  <c r="F382" i="4"/>
  <c r="F705" i="4"/>
  <c r="F78" i="4"/>
  <c r="F840" i="4"/>
  <c r="F188" i="4"/>
  <c r="F383" i="4"/>
  <c r="F706" i="4"/>
  <c r="F11" i="4"/>
  <c r="F384" i="4"/>
  <c r="F385" i="4"/>
  <c r="F707" i="4"/>
  <c r="F708" i="4"/>
  <c r="F386" i="4"/>
  <c r="F709" i="4"/>
  <c r="F799" i="4"/>
  <c r="F387" i="4"/>
  <c r="F710" i="4"/>
  <c r="F800" i="4"/>
  <c r="F801" i="4"/>
  <c r="F61" i="4"/>
  <c r="F189" i="4"/>
  <c r="F7" i="4"/>
  <c r="F62" i="4"/>
  <c r="F190" i="4"/>
  <c r="F191" i="4"/>
  <c r="F63" i="4"/>
  <c r="F711" i="4"/>
  <c r="F802" i="4"/>
  <c r="F388" i="4"/>
  <c r="F803" i="4"/>
  <c r="F712" i="4"/>
  <c r="F389" i="4"/>
  <c r="F457" i="4"/>
  <c r="F804" i="4"/>
  <c r="F117" i="4"/>
  <c r="F192" i="4"/>
  <c r="F458" i="4"/>
  <c r="F841" i="4"/>
  <c r="F193" i="4"/>
  <c r="F713" i="4"/>
  <c r="F714" i="4"/>
  <c r="F194" i="4"/>
  <c r="F715" i="4"/>
  <c r="F195" i="4"/>
  <c r="F390" i="4"/>
  <c r="F391" i="4"/>
  <c r="F716" i="4"/>
  <c r="F392" i="4"/>
  <c r="F717" i="4"/>
  <c r="F842" i="4"/>
  <c r="F843" i="4"/>
  <c r="F718" i="4"/>
  <c r="F64" i="4"/>
  <c r="F196" i="4"/>
  <c r="F719" i="4"/>
  <c r="F393" i="4"/>
  <c r="F720" i="4"/>
  <c r="F459" i="4"/>
  <c r="F460" i="4"/>
  <c r="F461" i="4"/>
  <c r="F805" i="4"/>
  <c r="F65" i="4"/>
  <c r="F197" i="4"/>
  <c r="F198" i="4"/>
  <c r="F636" i="4"/>
  <c r="F199" i="4"/>
  <c r="F844" i="4"/>
  <c r="F462" i="4"/>
  <c r="F806" i="4"/>
  <c r="F463" i="4"/>
  <c r="F66" i="4"/>
  <c r="F721" i="4"/>
  <c r="F394" i="4"/>
  <c r="F464" i="4"/>
  <c r="F200" i="4"/>
  <c r="F465" i="4"/>
  <c r="F201" i="4"/>
  <c r="F722" i="4"/>
  <c r="F723" i="4"/>
  <c r="F807" i="4"/>
  <c r="F202" i="4"/>
  <c r="F203" i="4"/>
  <c r="F67" i="4"/>
  <c r="F724" i="4"/>
  <c r="F395" i="4"/>
  <c r="F845" i="4"/>
  <c r="F808" i="4"/>
  <c r="F466" i="4"/>
  <c r="F809" i="4"/>
  <c r="F204" i="4"/>
  <c r="F396" i="4"/>
  <c r="F846" i="4"/>
  <c r="F397" i="4"/>
  <c r="F725" i="4"/>
  <c r="F398" i="4"/>
  <c r="F223" i="4"/>
  <c r="F303" i="4"/>
  <c r="F399" i="4"/>
  <c r="F853" i="4"/>
  <c r="F205" i="4"/>
  <c r="F400" i="4"/>
  <c r="F206" i="4"/>
  <c r="F22" i="4"/>
  <c r="F810" i="4"/>
  <c r="F726" i="4"/>
  <c r="F727" i="4"/>
  <c r="F467" i="4"/>
  <c r="F854" i="4"/>
  <c r="F811" i="4"/>
  <c r="F304" i="4"/>
  <c r="F13" i="4"/>
  <c r="F847" i="4"/>
  <c r="F207" i="4"/>
  <c r="F208" i="4"/>
  <c r="F848" i="4"/>
  <c r="F728" i="4"/>
  <c r="F812" i="4"/>
  <c r="F68" i="4"/>
  <c r="F729" i="4"/>
  <c r="F468" i="4"/>
  <c r="F730" i="4"/>
  <c r="F731" i="4"/>
  <c r="F69" i="4"/>
  <c r="F732" i="4"/>
  <c r="F401" i="4"/>
  <c r="F402" i="4"/>
  <c r="F733" i="4"/>
  <c r="F734" i="4"/>
  <c r="F735" i="4"/>
  <c r="F23" i="4"/>
  <c r="F24" i="4"/>
  <c r="F736" i="4"/>
  <c r="F737" i="4"/>
  <c r="F469" i="4"/>
  <c r="F209" i="4"/>
  <c r="F25" i="4"/>
  <c r="F210" i="4"/>
  <c r="F70" i="4"/>
  <c r="F738" i="4"/>
  <c r="F637" i="4"/>
  <c r="F403" i="4"/>
  <c r="F404" i="4"/>
  <c r="F26" i="4"/>
  <c r="F739" i="4"/>
  <c r="F211" i="4"/>
  <c r="F71" i="4"/>
  <c r="F470" i="4"/>
  <c r="F849" i="4"/>
  <c r="F471" i="4"/>
  <c r="F813" i="4"/>
  <c r="F212" i="4"/>
  <c r="F814" i="4"/>
  <c r="F405" i="4"/>
  <c r="F72" i="4"/>
  <c r="F213" i="4"/>
  <c r="F740" i="4"/>
  <c r="F859" i="4"/>
  <c r="F850" i="4"/>
  <c r="F406" i="4"/>
  <c r="F214" i="4"/>
  <c r="F472" i="4"/>
  <c r="F407" i="4"/>
  <c r="F741" i="4"/>
  <c r="F73" i="4"/>
  <c r="F408" i="4"/>
  <c r="F742" i="4"/>
  <c r="F409" i="4"/>
  <c r="F743" i="4"/>
  <c r="F74" i="4"/>
  <c r="F27" i="4"/>
  <c r="F410" i="4"/>
  <c r="F411" i="4"/>
  <c r="F473" i="4"/>
  <c r="F215" i="4"/>
  <c r="F14" i="4"/>
  <c r="F412" i="4"/>
  <c r="F413" i="4"/>
  <c r="F414" i="4"/>
  <c r="F744" i="4"/>
  <c r="F415" i="4"/>
  <c r="F416" i="4"/>
  <c r="F417" i="4"/>
  <c r="F216" i="4"/>
  <c r="F75" i="4"/>
  <c r="F76" i="4"/>
  <c r="F217" i="4"/>
  <c r="F474" i="4"/>
  <c r="F8" i="4"/>
  <c r="F77" i="4"/>
  <c r="F12" i="4"/>
  <c r="F28" i="4"/>
  <c r="F745" i="4"/>
  <c r="F815" i="4"/>
  <c r="F816" i="4"/>
  <c r="F218" i="4"/>
  <c r="F746" i="4"/>
  <c r="F418" i="4"/>
  <c r="F419" i="4"/>
  <c r="F817" i="4"/>
  <c r="F29" i="4"/>
  <c r="F219" i="4"/>
  <c r="F220" i="4"/>
  <c r="F475" i="4"/>
  <c r="F476" i="4"/>
  <c r="F420" i="4"/>
  <c r="F221" i="4"/>
  <c r="F222" i="4"/>
  <c r="F477" i="4"/>
  <c r="F818" i="4"/>
  <c r="F224" i="4"/>
  <c r="F79" i="4"/>
  <c r="F225" i="4"/>
  <c r="F580" i="4"/>
  <c r="F80" i="4"/>
  <c r="F478" i="4"/>
  <c r="F479" i="4"/>
  <c r="F226" i="4"/>
  <c r="F581" i="4"/>
  <c r="F582" i="4"/>
  <c r="F480" i="4"/>
  <c r="F481" i="4"/>
  <c r="F583" i="4"/>
  <c r="F482" i="4"/>
  <c r="F483" i="4"/>
  <c r="F584" i="4"/>
  <c r="F227" i="4"/>
  <c r="F228" i="4"/>
  <c r="F484" i="4"/>
  <c r="F485" i="4"/>
  <c r="F486" i="4"/>
  <c r="F229" i="4"/>
  <c r="F230" i="4"/>
  <c r="F231" i="4"/>
  <c r="F232" i="4"/>
  <c r="F233" i="4"/>
  <c r="F487" i="4"/>
  <c r="F234" i="4"/>
  <c r="F585" i="4"/>
  <c r="F235" i="4"/>
  <c r="F586" i="4"/>
  <c r="F488" i="4"/>
  <c r="F587" i="4"/>
  <c r="F588" i="4"/>
  <c r="F489" i="4"/>
  <c r="F236" i="4"/>
  <c r="F819" i="4"/>
  <c r="F237" i="4"/>
  <c r="F747" i="4"/>
  <c r="F238" i="4"/>
  <c r="F490" i="4"/>
  <c r="F491" i="4"/>
  <c r="F492" i="4"/>
  <c r="F493" i="4"/>
  <c r="F494" i="4"/>
  <c r="F820" i="4"/>
  <c r="F495" i="4"/>
  <c r="F496" i="4"/>
  <c r="F497" i="4"/>
  <c r="F498" i="4"/>
  <c r="F589" i="4"/>
  <c r="F590" i="4"/>
  <c r="F239" i="4"/>
  <c r="F591" i="4"/>
  <c r="F240" i="4"/>
  <c r="F241" i="4"/>
  <c r="F81" i="4"/>
  <c r="F82" i="4"/>
  <c r="F83" i="4"/>
  <c r="F84" i="4"/>
  <c r="F499" i="4"/>
  <c r="F500" i="4"/>
  <c r="F501" i="4"/>
  <c r="F502" i="4"/>
  <c r="F821" i="4"/>
  <c r="F242" i="4"/>
  <c r="F503" i="4"/>
  <c r="F504" i="4"/>
  <c r="F505" i="4"/>
  <c r="F506" i="4"/>
  <c r="F507" i="4"/>
  <c r="F748" i="4"/>
  <c r="F85" i="4"/>
  <c r="F86" i="4"/>
  <c r="F87" i="4"/>
  <c r="F508" i="4"/>
  <c r="F88" i="4"/>
  <c r="F89" i="4"/>
  <c r="F592" i="4"/>
  <c r="F90" i="4"/>
  <c r="F243" i="4"/>
  <c r="F244" i="4"/>
  <c r="F509" i="4"/>
  <c r="F510" i="4"/>
  <c r="F593" i="4"/>
  <c r="F594" i="4"/>
  <c r="F245" i="4"/>
  <c r="F246" i="4"/>
  <c r="F247" i="4"/>
  <c r="F248" i="4"/>
  <c r="F249" i="4"/>
  <c r="F511" i="4"/>
  <c r="F512" i="4"/>
  <c r="F513" i="4"/>
  <c r="F595" i="4"/>
  <c r="F749" i="4"/>
  <c r="F250" i="4"/>
  <c r="F251" i="4"/>
  <c r="F596" i="4"/>
  <c r="F514" i="4"/>
  <c r="F91" i="4"/>
  <c r="F252" i="4"/>
  <c r="F851" i="4"/>
  <c r="F515" i="4"/>
  <c r="F597" i="4"/>
  <c r="F598" i="4"/>
  <c r="F599" i="4"/>
  <c r="F516" i="4"/>
  <c r="F517" i="4"/>
  <c r="F92" i="4"/>
  <c r="F93" i="4"/>
  <c r="F94" i="4"/>
  <c r="F600" i="4"/>
  <c r="F518" i="4"/>
  <c r="F519" i="4"/>
  <c r="F253" i="4"/>
  <c r="F520" i="4"/>
  <c r="F601" i="4"/>
  <c r="F750" i="4"/>
  <c r="F521" i="4"/>
  <c r="F254" i="4"/>
  <c r="F255" i="4"/>
  <c r="F522" i="4"/>
  <c r="F256" i="4"/>
  <c r="F257" i="4"/>
  <c r="F258" i="4"/>
  <c r="F523" i="4"/>
  <c r="F524" i="4"/>
  <c r="F602" i="4"/>
  <c r="F525" i="4"/>
  <c r="F259" i="4"/>
  <c r="F260" i="4"/>
  <c r="F261" i="4"/>
  <c r="F526" i="4"/>
  <c r="F262" i="4"/>
  <c r="F861" i="4"/>
  <c r="F263" i="4"/>
  <c r="F264" i="4"/>
  <c r="F527" i="4"/>
  <c r="F265" i="4"/>
  <c r="F603" i="4"/>
  <c r="F528" i="4"/>
  <c r="F529" i="4"/>
  <c r="F266" i="4"/>
  <c r="F604" i="4"/>
  <c r="F751" i="4"/>
  <c r="F95" i="4"/>
  <c r="F96" i="4"/>
  <c r="F97" i="4"/>
  <c r="F530" i="4"/>
  <c r="F267" i="4"/>
  <c r="F268" i="4"/>
  <c r="F531" i="4"/>
  <c r="F269" i="4"/>
  <c r="F860" i="4"/>
  <c r="F270" i="4"/>
  <c r="F605" i="4"/>
  <c r="F606" i="4"/>
  <c r="F271" i="4"/>
  <c r="F272" i="4"/>
  <c r="F607" i="4"/>
  <c r="F608" i="4"/>
  <c r="F273" i="4"/>
  <c r="F274" i="4"/>
  <c r="F609" i="4"/>
  <c r="F610" i="4"/>
  <c r="F532" i="4"/>
  <c r="F275" i="4"/>
  <c r="F611" i="4"/>
  <c r="F612" i="4"/>
  <c r="F276" i="4"/>
  <c r="F277" i="4"/>
  <c r="F278" i="4"/>
  <c r="F533" i="4"/>
  <c r="F279" i="4"/>
  <c r="F280" i="4"/>
  <c r="F752" i="4"/>
  <c r="F534" i="4"/>
  <c r="F613" i="4"/>
  <c r="F614" i="4"/>
  <c r="F535" i="4"/>
  <c r="F615" i="4"/>
  <c r="F616" i="4"/>
  <c r="F536" i="4"/>
  <c r="F281" i="4"/>
  <c r="F537" i="4"/>
  <c r="F282" i="4"/>
  <c r="F98" i="4"/>
  <c r="F538" i="4"/>
  <c r="F539" i="4"/>
  <c r="F540" i="4"/>
  <c r="F541" i="4"/>
  <c r="F617" i="4"/>
  <c r="F753" i="4"/>
  <c r="F618" i="4"/>
  <c r="F754" i="4"/>
  <c r="F542" i="4"/>
  <c r="F543" i="4"/>
  <c r="F755" i="4"/>
  <c r="F99" i="4"/>
  <c r="F100" i="4"/>
  <c r="F101" i="4"/>
  <c r="F102" i="4"/>
  <c r="F544" i="4"/>
  <c r="F619" i="4"/>
  <c r="F756" i="4"/>
  <c r="F545" i="4"/>
  <c r="F283" i="4"/>
  <c r="F862" i="4"/>
  <c r="F546" i="4"/>
  <c r="F547" i="4"/>
  <c r="F284" i="4"/>
  <c r="F285" i="4"/>
  <c r="F620" i="4"/>
  <c r="F103" i="4"/>
  <c r="F104" i="4"/>
  <c r="F548" i="4"/>
  <c r="F549" i="4"/>
  <c r="F550" i="4"/>
  <c r="F757" i="4"/>
  <c r="F551" i="4"/>
  <c r="F286" i="4"/>
  <c r="F287" i="4"/>
  <c r="F758" i="4"/>
  <c r="F552" i="4"/>
  <c r="F759" i="4"/>
  <c r="F553" i="4"/>
  <c r="F621" i="4"/>
  <c r="F622" i="4"/>
  <c r="F623" i="4"/>
  <c r="F554" i="4"/>
  <c r="F555" i="4"/>
  <c r="F556" i="4"/>
  <c r="F288" i="4"/>
  <c r="F105" i="4"/>
  <c r="F106" i="4"/>
  <c r="F852" i="4"/>
  <c r="F760" i="4"/>
  <c r="F557" i="4"/>
  <c r="F107" i="4"/>
  <c r="F863" i="4"/>
  <c r="F108" i="4"/>
  <c r="F289" i="4"/>
  <c r="F558" i="4"/>
  <c r="F559" i="4"/>
  <c r="F560" i="4"/>
  <c r="F561" i="4"/>
  <c r="F290" i="4"/>
  <c r="F562" i="4"/>
  <c r="F563" i="4"/>
  <c r="F564" i="4"/>
  <c r="F109" i="4"/>
  <c r="F565" i="4"/>
  <c r="F566" i="4"/>
  <c r="F624" i="4"/>
  <c r="F625" i="4"/>
  <c r="F291" i="4"/>
  <c r="F110" i="4"/>
  <c r="F292" i="4"/>
  <c r="F111" i="4"/>
  <c r="F112" i="4"/>
  <c r="F822" i="4"/>
  <c r="F626" i="4"/>
  <c r="F567" i="4"/>
  <c r="F568" i="4"/>
  <c r="F761" i="4"/>
  <c r="F293" i="4"/>
  <c r="F569" i="4"/>
  <c r="F294" i="4"/>
  <c r="F295" i="4"/>
  <c r="F627" i="4"/>
  <c r="F628" i="4"/>
  <c r="F629" i="4"/>
  <c r="F630" i="4"/>
  <c r="F631" i="4"/>
  <c r="F632" i="4"/>
  <c r="F570" i="4"/>
  <c r="F571" i="4"/>
  <c r="F572" i="4"/>
  <c r="F573" i="4"/>
  <c r="F113" i="4"/>
  <c r="F574" i="4"/>
  <c r="F114" i="4"/>
  <c r="F762" i="4"/>
  <c r="F763" i="4"/>
  <c r="F296" i="4"/>
  <c r="F297" i="4"/>
  <c r="F115" i="4"/>
  <c r="F575" i="4"/>
  <c r="F576" i="4"/>
  <c r="F577" i="4"/>
  <c r="F298" i="4"/>
  <c r="F299" i="4"/>
  <c r="F578" i="4"/>
  <c r="F579" i="4"/>
  <c r="G855" i="4"/>
  <c r="G825" i="4"/>
  <c r="G638" i="4"/>
  <c r="G639" i="4"/>
  <c r="G305" i="4"/>
  <c r="G118" i="4"/>
  <c r="G640" i="4"/>
  <c r="G641" i="4"/>
  <c r="G764" i="4"/>
  <c r="G306" i="4"/>
  <c r="G119" i="4"/>
  <c r="G642" i="4"/>
  <c r="G307" i="4"/>
  <c r="G30" i="4"/>
  <c r="G308" i="4"/>
  <c r="G120" i="4"/>
  <c r="G826" i="4"/>
  <c r="G827" i="4"/>
  <c r="G421" i="4"/>
  <c r="G767" i="4"/>
  <c r="G422" i="4"/>
  <c r="G15" i="4"/>
  <c r="G643" i="4"/>
  <c r="G644" i="4"/>
  <c r="G768" i="4"/>
  <c r="G121" i="4"/>
  <c r="G31" i="4"/>
  <c r="G309" i="4"/>
  <c r="G310" i="4"/>
  <c r="G645" i="4"/>
  <c r="G646" i="4"/>
  <c r="G423" i="4"/>
  <c r="G424" i="4"/>
  <c r="G425" i="4"/>
  <c r="G311" i="4"/>
  <c r="G312" i="4"/>
  <c r="G769" i="4"/>
  <c r="G647" i="4"/>
  <c r="G122" i="4"/>
  <c r="G856" i="4"/>
  <c r="G123" i="4"/>
  <c r="G770" i="4"/>
  <c r="G313" i="4"/>
  <c r="G314" i="4"/>
  <c r="G315" i="4"/>
  <c r="G6" i="4"/>
  <c r="G124" i="4"/>
  <c r="G426" i="4"/>
  <c r="G771" i="4"/>
  <c r="G648" i="4"/>
  <c r="G649" i="4"/>
  <c r="G316" i="4"/>
  <c r="G125" i="4"/>
  <c r="G317" i="4"/>
  <c r="G318" i="4"/>
  <c r="G650" i="4"/>
  <c r="G126" i="4"/>
  <c r="G319" i="4"/>
  <c r="G127" i="4"/>
  <c r="G128" i="4"/>
  <c r="G129" i="4"/>
  <c r="G320" i="4"/>
  <c r="G130" i="4"/>
  <c r="G131" i="4"/>
  <c r="G32" i="4"/>
  <c r="G321" i="4"/>
  <c r="G322" i="4"/>
  <c r="G651" i="4"/>
  <c r="G652" i="4"/>
  <c r="G823" i="4"/>
  <c r="G653" i="4"/>
  <c r="G654" i="4"/>
  <c r="G772" i="4"/>
  <c r="G427" i="4"/>
  <c r="G828" i="4"/>
  <c r="G132" i="4"/>
  <c r="G829" i="4"/>
  <c r="G655" i="4"/>
  <c r="G656" i="4"/>
  <c r="G657" i="4"/>
  <c r="G658" i="4"/>
  <c r="G428" i="4"/>
  <c r="G773" i="4"/>
  <c r="G774" i="4"/>
  <c r="G775" i="4"/>
  <c r="G659" i="4"/>
  <c r="G133" i="4"/>
  <c r="G323" i="4"/>
  <c r="G429" i="4"/>
  <c r="G324" i="4"/>
  <c r="G134" i="4"/>
  <c r="G33" i="4"/>
  <c r="G34" i="4"/>
  <c r="G776" i="4"/>
  <c r="G660" i="4"/>
  <c r="G325" i="4"/>
  <c r="G777" i="4"/>
  <c r="G116" i="4"/>
  <c r="G326" i="4"/>
  <c r="G135" i="4"/>
  <c r="G661" i="4"/>
  <c r="G136" i="4"/>
  <c r="G137" i="4"/>
  <c r="G138" i="4"/>
  <c r="G662" i="4"/>
  <c r="G663" i="4"/>
  <c r="G327" i="4"/>
  <c r="G328" i="4"/>
  <c r="G139" i="4"/>
  <c r="G35" i="4"/>
  <c r="G140" i="4"/>
  <c r="G329" i="4"/>
  <c r="G141" i="4"/>
  <c r="G36" i="4"/>
  <c r="G664" i="4"/>
  <c r="G430" i="4"/>
  <c r="G778" i="4"/>
  <c r="G37" i="4"/>
  <c r="G38" i="4"/>
  <c r="G431" i="4"/>
  <c r="G330" i="4"/>
  <c r="G432" i="4"/>
  <c r="G830" i="4"/>
  <c r="G142" i="4"/>
  <c r="G331" i="4"/>
  <c r="G665" i="4"/>
  <c r="G433" i="4"/>
  <c r="G434" i="4"/>
  <c r="G143" i="4"/>
  <c r="G300" i="4"/>
  <c r="G144" i="4"/>
  <c r="G332" i="4"/>
  <c r="G779" i="4"/>
  <c r="G39" i="4"/>
  <c r="G145" i="4"/>
  <c r="G831" i="4"/>
  <c r="G832" i="4"/>
  <c r="G146" i="4"/>
  <c r="G833" i="4"/>
  <c r="G834" i="4"/>
  <c r="G333" i="4"/>
  <c r="G334" i="4"/>
  <c r="G633" i="4"/>
  <c r="G765" i="4"/>
  <c r="G147" i="4"/>
  <c r="G335" i="4"/>
  <c r="G780" i="4"/>
  <c r="G148" i="4"/>
  <c r="G40" i="4"/>
  <c r="G301" i="4"/>
  <c r="G666" i="4"/>
  <c r="G41" i="4"/>
  <c r="G667" i="4"/>
  <c r="G149" i="4"/>
  <c r="G150" i="4"/>
  <c r="G435" i="4"/>
  <c r="G436" i="4"/>
  <c r="G437" i="4"/>
  <c r="G336" i="4"/>
  <c r="G151" i="4"/>
  <c r="G668" i="4"/>
  <c r="G42" i="4"/>
  <c r="G438" i="4"/>
  <c r="G337" i="4"/>
  <c r="G338" i="4"/>
  <c r="G339" i="4"/>
  <c r="G835" i="4"/>
  <c r="G836" i="4"/>
  <c r="G781" i="4"/>
  <c r="G439" i="4"/>
  <c r="G340" i="4"/>
  <c r="G16" i="4"/>
  <c r="G669" i="4"/>
  <c r="G440" i="4"/>
  <c r="G43" i="4"/>
  <c r="G441" i="4"/>
  <c r="G341" i="4"/>
  <c r="G670" i="4"/>
  <c r="G44" i="4"/>
  <c r="G152" i="4"/>
  <c r="G153" i="4"/>
  <c r="G342" i="4"/>
  <c r="G343" i="4"/>
  <c r="G671" i="4"/>
  <c r="G154" i="4"/>
  <c r="G442" i="4"/>
  <c r="G672" i="4"/>
  <c r="G673" i="4"/>
  <c r="G344" i="4"/>
  <c r="G155" i="4"/>
  <c r="G156" i="4"/>
  <c r="G157" i="4"/>
  <c r="G45" i="4"/>
  <c r="G158" i="4"/>
  <c r="G46" i="4"/>
  <c r="G782" i="4"/>
  <c r="G674" i="4"/>
  <c r="G675" i="4"/>
  <c r="G159" i="4"/>
  <c r="G676" i="4"/>
  <c r="G160" i="4"/>
  <c r="G161" i="4"/>
  <c r="G162" i="4"/>
  <c r="G783" i="4"/>
  <c r="G784" i="4"/>
  <c r="G677" i="4"/>
  <c r="G302" i="4"/>
  <c r="G345" i="4"/>
  <c r="G346" i="4"/>
  <c r="G347" i="4"/>
  <c r="G348" i="4"/>
  <c r="G349" i="4"/>
  <c r="G47" i="4"/>
  <c r="G678" i="4"/>
  <c r="G163" i="4"/>
  <c r="G785" i="4"/>
  <c r="G443" i="4"/>
  <c r="G164" i="4"/>
  <c r="G165" i="4"/>
  <c r="G166" i="4"/>
  <c r="G350" i="4"/>
  <c r="G48" i="4"/>
  <c r="G167" i="4"/>
  <c r="G351" i="4"/>
  <c r="G17" i="4"/>
  <c r="G352" i="4"/>
  <c r="G168" i="4"/>
  <c r="G353" i="4"/>
  <c r="G354" i="4"/>
  <c r="G169" i="4"/>
  <c r="G837" i="4"/>
  <c r="G444" i="4"/>
  <c r="G445" i="4"/>
  <c r="G355" i="4"/>
  <c r="G446" i="4"/>
  <c r="G49" i="4"/>
  <c r="G766" i="4"/>
  <c r="G356" i="4"/>
  <c r="G857" i="4"/>
  <c r="G50" i="4"/>
  <c r="G51" i="4"/>
  <c r="G52" i="4"/>
  <c r="G357" i="4"/>
  <c r="G170" i="4"/>
  <c r="G358" i="4"/>
  <c r="G679" i="4"/>
  <c r="G171" i="4"/>
  <c r="G786" i="4"/>
  <c r="G53" i="4"/>
  <c r="G680" i="4"/>
  <c r="G681" i="4"/>
  <c r="G172" i="4"/>
  <c r="G682" i="4"/>
  <c r="G683" i="4"/>
  <c r="G359" i="4"/>
  <c r="G684" i="4"/>
  <c r="G685" i="4"/>
  <c r="G447" i="4"/>
  <c r="G686" i="4"/>
  <c r="G687" i="4"/>
  <c r="G688" i="4"/>
  <c r="G54" i="4"/>
  <c r="G689" i="4"/>
  <c r="G18" i="4"/>
  <c r="G838" i="4"/>
  <c r="G360" i="4"/>
  <c r="G361" i="4"/>
  <c r="G9" i="4"/>
  <c r="G173" i="4"/>
  <c r="G690" i="4"/>
  <c r="G55" i="4"/>
  <c r="G56" i="4"/>
  <c r="G787" i="4"/>
  <c r="G788" i="4"/>
  <c r="G448" i="4"/>
  <c r="G174" i="4"/>
  <c r="G789" i="4"/>
  <c r="G175" i="4"/>
  <c r="G449" i="4"/>
  <c r="G450" i="4"/>
  <c r="G691" i="4"/>
  <c r="G634" i="4"/>
  <c r="G692" i="4"/>
  <c r="G362" i="4"/>
  <c r="G176" i="4"/>
  <c r="G177" i="4"/>
  <c r="G363" i="4"/>
  <c r="G693" i="4"/>
  <c r="G694" i="4"/>
  <c r="G451" i="4"/>
  <c r="G695" i="4"/>
  <c r="G696" i="4"/>
  <c r="G452" i="4"/>
  <c r="G364" i="4"/>
  <c r="G178" i="4"/>
  <c r="G365" i="4"/>
  <c r="G366" i="4"/>
  <c r="G697" i="4"/>
  <c r="G790" i="4"/>
  <c r="G367" i="4"/>
  <c r="G453" i="4"/>
  <c r="G635" i="4"/>
  <c r="G698" i="4"/>
  <c r="G179" i="4"/>
  <c r="G858" i="4"/>
  <c r="G180" i="4"/>
  <c r="G181" i="4"/>
  <c r="G368" i="4"/>
  <c r="G369" i="4"/>
  <c r="G370" i="4"/>
  <c r="G699" i="4"/>
  <c r="G791" i="4"/>
  <c r="G792" i="4"/>
  <c r="G700" i="4"/>
  <c r="G839" i="4"/>
  <c r="G371" i="4"/>
  <c r="G182" i="4"/>
  <c r="G57" i="4"/>
  <c r="G372" i="4"/>
  <c r="G373" i="4"/>
  <c r="G793" i="4"/>
  <c r="G794" i="4"/>
  <c r="G701" i="4"/>
  <c r="G454" i="4"/>
  <c r="G183" i="4"/>
  <c r="G19" i="4"/>
  <c r="G20" i="4"/>
  <c r="G184" i="4"/>
  <c r="G374" i="4"/>
  <c r="G702" i="4"/>
  <c r="G455" i="4"/>
  <c r="G795" i="4"/>
  <c r="G10" i="4"/>
  <c r="G703" i="4"/>
  <c r="G704" i="4"/>
  <c r="G796" i="4"/>
  <c r="G375" i="4"/>
  <c r="G376" i="4"/>
  <c r="G185" i="4"/>
  <c r="G377" i="4"/>
  <c r="G378" i="4"/>
  <c r="G456" i="4"/>
  <c r="G186" i="4"/>
  <c r="G379" i="4"/>
  <c r="G58" i="4"/>
  <c r="G59" i="4"/>
  <c r="G797" i="4"/>
  <c r="G798" i="4"/>
  <c r="G60" i="4"/>
  <c r="G21" i="4"/>
  <c r="G187" i="4"/>
  <c r="G380" i="4"/>
  <c r="G381" i="4"/>
  <c r="G382" i="4"/>
  <c r="G705" i="4"/>
  <c r="G78" i="4"/>
  <c r="G840" i="4"/>
  <c r="G188" i="4"/>
  <c r="G383" i="4"/>
  <c r="G706" i="4"/>
  <c r="G11" i="4"/>
  <c r="G384" i="4"/>
  <c r="G385" i="4"/>
  <c r="G707" i="4"/>
  <c r="G708" i="4"/>
  <c r="G386" i="4"/>
  <c r="G709" i="4"/>
  <c r="G799" i="4"/>
  <c r="G387" i="4"/>
  <c r="G710" i="4"/>
  <c r="G800" i="4"/>
  <c r="G801" i="4"/>
  <c r="G61" i="4"/>
  <c r="G189" i="4"/>
  <c r="G7" i="4"/>
  <c r="G62" i="4"/>
  <c r="G190" i="4"/>
  <c r="G191" i="4"/>
  <c r="G63" i="4"/>
  <c r="G711" i="4"/>
  <c r="G802" i="4"/>
  <c r="G388" i="4"/>
  <c r="G803" i="4"/>
  <c r="G712" i="4"/>
  <c r="G389" i="4"/>
  <c r="G457" i="4"/>
  <c r="G804" i="4"/>
  <c r="G117" i="4"/>
  <c r="G192" i="4"/>
  <c r="G458" i="4"/>
  <c r="G841" i="4"/>
  <c r="G193" i="4"/>
  <c r="G713" i="4"/>
  <c r="G714" i="4"/>
  <c r="G194" i="4"/>
  <c r="G715" i="4"/>
  <c r="G195" i="4"/>
  <c r="G390" i="4"/>
  <c r="G391" i="4"/>
  <c r="G716" i="4"/>
  <c r="G392" i="4"/>
  <c r="G717" i="4"/>
  <c r="G842" i="4"/>
  <c r="G843" i="4"/>
  <c r="G718" i="4"/>
  <c r="G64" i="4"/>
  <c r="G196" i="4"/>
  <c r="G719" i="4"/>
  <c r="G393" i="4"/>
  <c r="G720" i="4"/>
  <c r="G459" i="4"/>
  <c r="G460" i="4"/>
  <c r="G461" i="4"/>
  <c r="G805" i="4"/>
  <c r="G65" i="4"/>
  <c r="G197" i="4"/>
  <c r="G198" i="4"/>
  <c r="G636" i="4"/>
  <c r="G199" i="4"/>
  <c r="G844" i="4"/>
  <c r="G462" i="4"/>
  <c r="G806" i="4"/>
  <c r="G463" i="4"/>
  <c r="G66" i="4"/>
  <c r="G721" i="4"/>
  <c r="G394" i="4"/>
  <c r="G464" i="4"/>
  <c r="G200" i="4"/>
  <c r="G465" i="4"/>
  <c r="G201" i="4"/>
  <c r="G722" i="4"/>
  <c r="G723" i="4"/>
  <c r="G807" i="4"/>
  <c r="G202" i="4"/>
  <c r="G203" i="4"/>
  <c r="G67" i="4"/>
  <c r="G724" i="4"/>
  <c r="G395" i="4"/>
  <c r="G845" i="4"/>
  <c r="G808" i="4"/>
  <c r="G466" i="4"/>
  <c r="G809" i="4"/>
  <c r="G204" i="4"/>
  <c r="G396" i="4"/>
  <c r="G846" i="4"/>
  <c r="G397" i="4"/>
  <c r="G725" i="4"/>
  <c r="G398" i="4"/>
  <c r="G223" i="4"/>
  <c r="G303" i="4"/>
  <c r="G399" i="4"/>
  <c r="G853" i="4"/>
  <c r="G205" i="4"/>
  <c r="G400" i="4"/>
  <c r="G206" i="4"/>
  <c r="G22" i="4"/>
  <c r="G810" i="4"/>
  <c r="G726" i="4"/>
  <c r="G727" i="4"/>
  <c r="G467" i="4"/>
  <c r="G854" i="4"/>
  <c r="G811" i="4"/>
  <c r="G304" i="4"/>
  <c r="G13" i="4"/>
  <c r="G847" i="4"/>
  <c r="G207" i="4"/>
  <c r="G208" i="4"/>
  <c r="G848" i="4"/>
  <c r="G728" i="4"/>
  <c r="G812" i="4"/>
  <c r="G68" i="4"/>
  <c r="G729" i="4"/>
  <c r="G468" i="4"/>
  <c r="G730" i="4"/>
  <c r="G731" i="4"/>
  <c r="G69" i="4"/>
  <c r="G732" i="4"/>
  <c r="G401" i="4"/>
  <c r="G402" i="4"/>
  <c r="G733" i="4"/>
  <c r="G734" i="4"/>
  <c r="G735" i="4"/>
  <c r="G23" i="4"/>
  <c r="G24" i="4"/>
  <c r="G736" i="4"/>
  <c r="G737" i="4"/>
  <c r="G469" i="4"/>
  <c r="G209" i="4"/>
  <c r="G25" i="4"/>
  <c r="G210" i="4"/>
  <c r="G70" i="4"/>
  <c r="G738" i="4"/>
  <c r="G637" i="4"/>
  <c r="G403" i="4"/>
  <c r="G404" i="4"/>
  <c r="G26" i="4"/>
  <c r="G739" i="4"/>
  <c r="G211" i="4"/>
  <c r="G71" i="4"/>
  <c r="G470" i="4"/>
  <c r="G849" i="4"/>
  <c r="G471" i="4"/>
  <c r="G813" i="4"/>
  <c r="G212" i="4"/>
  <c r="G814" i="4"/>
  <c r="G405" i="4"/>
  <c r="G72" i="4"/>
  <c r="G213" i="4"/>
  <c r="G740" i="4"/>
  <c r="G859" i="4"/>
  <c r="G850" i="4"/>
  <c r="G406" i="4"/>
  <c r="G214" i="4"/>
  <c r="G472" i="4"/>
  <c r="G407" i="4"/>
  <c r="G741" i="4"/>
  <c r="G73" i="4"/>
  <c r="G408" i="4"/>
  <c r="G742" i="4"/>
  <c r="G409" i="4"/>
  <c r="G743" i="4"/>
  <c r="G74" i="4"/>
  <c r="G27" i="4"/>
  <c r="G410" i="4"/>
  <c r="G411" i="4"/>
  <c r="G473" i="4"/>
  <c r="G215" i="4"/>
  <c r="G14" i="4"/>
  <c r="G412" i="4"/>
  <c r="G413" i="4"/>
  <c r="G414" i="4"/>
  <c r="G744" i="4"/>
  <c r="G415" i="4"/>
  <c r="G416" i="4"/>
  <c r="G417" i="4"/>
  <c r="G216" i="4"/>
  <c r="G75" i="4"/>
  <c r="G76" i="4"/>
  <c r="G217" i="4"/>
  <c r="G474" i="4"/>
  <c r="G8" i="4"/>
  <c r="G77" i="4"/>
  <c r="G12" i="4"/>
  <c r="G28" i="4"/>
  <c r="G745" i="4"/>
  <c r="G815" i="4"/>
  <c r="G816" i="4"/>
  <c r="G218" i="4"/>
  <c r="G746" i="4"/>
  <c r="G418" i="4"/>
  <c r="G419" i="4"/>
  <c r="G817" i="4"/>
  <c r="G29" i="4"/>
  <c r="G219" i="4"/>
  <c r="G220" i="4"/>
  <c r="G475" i="4"/>
  <c r="G476" i="4"/>
  <c r="G420" i="4"/>
  <c r="G221" i="4"/>
  <c r="G222" i="4"/>
  <c r="G477" i="4"/>
  <c r="G818" i="4"/>
  <c r="G224" i="4"/>
  <c r="G79" i="4"/>
  <c r="G225" i="4"/>
  <c r="G580" i="4"/>
  <c r="G80" i="4"/>
  <c r="G478" i="4"/>
  <c r="G479" i="4"/>
  <c r="G226" i="4"/>
  <c r="G581" i="4"/>
  <c r="G582" i="4"/>
  <c r="G480" i="4"/>
  <c r="G481" i="4"/>
  <c r="G583" i="4"/>
  <c r="G482" i="4"/>
  <c r="G483" i="4"/>
  <c r="G584" i="4"/>
  <c r="G227" i="4"/>
  <c r="G228" i="4"/>
  <c r="G484" i="4"/>
  <c r="G485" i="4"/>
  <c r="G486" i="4"/>
  <c r="G229" i="4"/>
  <c r="G230" i="4"/>
  <c r="G231" i="4"/>
  <c r="G232" i="4"/>
  <c r="G233" i="4"/>
  <c r="G487" i="4"/>
  <c r="G234" i="4"/>
  <c r="G585" i="4"/>
  <c r="G235" i="4"/>
  <c r="G586" i="4"/>
  <c r="G488" i="4"/>
  <c r="G587" i="4"/>
  <c r="G588" i="4"/>
  <c r="G489" i="4"/>
  <c r="G236" i="4"/>
  <c r="G819" i="4"/>
  <c r="G237" i="4"/>
  <c r="G747" i="4"/>
  <c r="G238" i="4"/>
  <c r="G490" i="4"/>
  <c r="G491" i="4"/>
  <c r="G492" i="4"/>
  <c r="G493" i="4"/>
  <c r="G494" i="4"/>
  <c r="G820" i="4"/>
  <c r="G495" i="4"/>
  <c r="G496" i="4"/>
  <c r="G497" i="4"/>
  <c r="G498" i="4"/>
  <c r="G589" i="4"/>
  <c r="G590" i="4"/>
  <c r="G239" i="4"/>
  <c r="G591" i="4"/>
  <c r="G240" i="4"/>
  <c r="G241" i="4"/>
  <c r="G81" i="4"/>
  <c r="G82" i="4"/>
  <c r="G83" i="4"/>
  <c r="G84" i="4"/>
  <c r="G499" i="4"/>
  <c r="G500" i="4"/>
  <c r="G501" i="4"/>
  <c r="G502" i="4"/>
  <c r="G821" i="4"/>
  <c r="G242" i="4"/>
  <c r="G503" i="4"/>
  <c r="G504" i="4"/>
  <c r="G505" i="4"/>
  <c r="G506" i="4"/>
  <c r="G507" i="4"/>
  <c r="G748" i="4"/>
  <c r="G85" i="4"/>
  <c r="G86" i="4"/>
  <c r="G87" i="4"/>
  <c r="G508" i="4"/>
  <c r="G88" i="4"/>
  <c r="G89" i="4"/>
  <c r="G592" i="4"/>
  <c r="G90" i="4"/>
  <c r="G243" i="4"/>
  <c r="G244" i="4"/>
  <c r="G509" i="4"/>
  <c r="G510" i="4"/>
  <c r="G593" i="4"/>
  <c r="G594" i="4"/>
  <c r="G245" i="4"/>
  <c r="G246" i="4"/>
  <c r="G247" i="4"/>
  <c r="G248" i="4"/>
  <c r="G249" i="4"/>
  <c r="G511" i="4"/>
  <c r="G512" i="4"/>
  <c r="G513" i="4"/>
  <c r="G595" i="4"/>
  <c r="G749" i="4"/>
  <c r="G250" i="4"/>
  <c r="G251" i="4"/>
  <c r="G596" i="4"/>
  <c r="G514" i="4"/>
  <c r="G91" i="4"/>
  <c r="G252" i="4"/>
  <c r="G851" i="4"/>
  <c r="G515" i="4"/>
  <c r="G597" i="4"/>
  <c r="G598" i="4"/>
  <c r="G599" i="4"/>
  <c r="G516" i="4"/>
  <c r="G517" i="4"/>
  <c r="G92" i="4"/>
  <c r="G93" i="4"/>
  <c r="G94" i="4"/>
  <c r="G600" i="4"/>
  <c r="G518" i="4"/>
  <c r="G519" i="4"/>
  <c r="G253" i="4"/>
  <c r="G520" i="4"/>
  <c r="G601" i="4"/>
  <c r="G750" i="4"/>
  <c r="G521" i="4"/>
  <c r="G254" i="4"/>
  <c r="G255" i="4"/>
  <c r="G522" i="4"/>
  <c r="G256" i="4"/>
  <c r="G257" i="4"/>
  <c r="G258" i="4"/>
  <c r="G523" i="4"/>
  <c r="G524" i="4"/>
  <c r="G602" i="4"/>
  <c r="G525" i="4"/>
  <c r="G259" i="4"/>
  <c r="G260" i="4"/>
  <c r="G261" i="4"/>
  <c r="G526" i="4"/>
  <c r="G262" i="4"/>
  <c r="G861" i="4"/>
  <c r="G263" i="4"/>
  <c r="G264" i="4"/>
  <c r="G527" i="4"/>
  <c r="G265" i="4"/>
  <c r="G603" i="4"/>
  <c r="G528" i="4"/>
  <c r="G529" i="4"/>
  <c r="G266" i="4"/>
  <c r="G604" i="4"/>
  <c r="G751" i="4"/>
  <c r="G95" i="4"/>
  <c r="G96" i="4"/>
  <c r="G97" i="4"/>
  <c r="G530" i="4"/>
  <c r="G267" i="4"/>
  <c r="G268" i="4"/>
  <c r="G531" i="4"/>
  <c r="G269" i="4"/>
  <c r="G860" i="4"/>
  <c r="G270" i="4"/>
  <c r="G605" i="4"/>
  <c r="G606" i="4"/>
  <c r="G271" i="4"/>
  <c r="G272" i="4"/>
  <c r="G607" i="4"/>
  <c r="G608" i="4"/>
  <c r="G273" i="4"/>
  <c r="G274" i="4"/>
  <c r="G609" i="4"/>
  <c r="G610" i="4"/>
  <c r="G532" i="4"/>
  <c r="G275" i="4"/>
  <c r="G611" i="4"/>
  <c r="G612" i="4"/>
  <c r="G276" i="4"/>
  <c r="G277" i="4"/>
  <c r="G278" i="4"/>
  <c r="G533" i="4"/>
  <c r="G279" i="4"/>
  <c r="G280" i="4"/>
  <c r="G752" i="4"/>
  <c r="G534" i="4"/>
  <c r="G613" i="4"/>
  <c r="G614" i="4"/>
  <c r="G535" i="4"/>
  <c r="G615" i="4"/>
  <c r="G616" i="4"/>
  <c r="G536" i="4"/>
  <c r="G281" i="4"/>
  <c r="G537" i="4"/>
  <c r="G282" i="4"/>
  <c r="G98" i="4"/>
  <c r="G538" i="4"/>
  <c r="G539" i="4"/>
  <c r="G540" i="4"/>
  <c r="G541" i="4"/>
  <c r="G617" i="4"/>
  <c r="G753" i="4"/>
  <c r="G618" i="4"/>
  <c r="G754" i="4"/>
  <c r="G542" i="4"/>
  <c r="G543" i="4"/>
  <c r="G755" i="4"/>
  <c r="G99" i="4"/>
  <c r="G100" i="4"/>
  <c r="G101" i="4"/>
  <c r="G102" i="4"/>
  <c r="G544" i="4"/>
  <c r="G619" i="4"/>
  <c r="G756" i="4"/>
  <c r="G545" i="4"/>
  <c r="G283" i="4"/>
  <c r="G862" i="4"/>
  <c r="G546" i="4"/>
  <c r="G547" i="4"/>
  <c r="G284" i="4"/>
  <c r="G285" i="4"/>
  <c r="G620" i="4"/>
  <c r="G103" i="4"/>
  <c r="G104" i="4"/>
  <c r="G548" i="4"/>
  <c r="G549" i="4"/>
  <c r="G550" i="4"/>
  <c r="G757" i="4"/>
  <c r="G551" i="4"/>
  <c r="G286" i="4"/>
  <c r="G287" i="4"/>
  <c r="G758" i="4"/>
  <c r="G552" i="4"/>
  <c r="G759" i="4"/>
  <c r="G553" i="4"/>
  <c r="G621" i="4"/>
  <c r="G622" i="4"/>
  <c r="G623" i="4"/>
  <c r="G554" i="4"/>
  <c r="G555" i="4"/>
  <c r="G556" i="4"/>
  <c r="G288" i="4"/>
  <c r="G105" i="4"/>
  <c r="G106" i="4"/>
  <c r="G852" i="4"/>
  <c r="G760" i="4"/>
  <c r="G557" i="4"/>
  <c r="G107" i="4"/>
  <c r="G863" i="4"/>
  <c r="G108" i="4"/>
  <c r="G289" i="4"/>
  <c r="G558" i="4"/>
  <c r="G559" i="4"/>
  <c r="G560" i="4"/>
  <c r="G561" i="4"/>
  <c r="G290" i="4"/>
  <c r="G562" i="4"/>
  <c r="G563" i="4"/>
  <c r="G564" i="4"/>
  <c r="G109" i="4"/>
  <c r="G565" i="4"/>
  <c r="G566" i="4"/>
  <c r="G624" i="4"/>
  <c r="G625" i="4"/>
  <c r="G291" i="4"/>
  <c r="G110" i="4"/>
  <c r="G292" i="4"/>
  <c r="G111" i="4"/>
  <c r="G112" i="4"/>
  <c r="G822" i="4"/>
  <c r="G626" i="4"/>
  <c r="G567" i="4"/>
  <c r="G568" i="4"/>
  <c r="G761" i="4"/>
  <c r="G293" i="4"/>
  <c r="G569" i="4"/>
  <c r="G294" i="4"/>
  <c r="G295" i="4"/>
  <c r="G627" i="4"/>
  <c r="G628" i="4"/>
  <c r="G629" i="4"/>
  <c r="G630" i="4"/>
  <c r="G631" i="4"/>
  <c r="G632" i="4"/>
  <c r="G570" i="4"/>
  <c r="G571" i="4"/>
  <c r="G572" i="4"/>
  <c r="G573" i="4"/>
  <c r="G113" i="4"/>
  <c r="G574" i="4"/>
  <c r="G114" i="4"/>
  <c r="G762" i="4"/>
  <c r="G763" i="4"/>
  <c r="G296" i="4"/>
  <c r="G297" i="4"/>
  <c r="G115" i="4"/>
  <c r="G575" i="4"/>
  <c r="G576" i="4"/>
  <c r="G577" i="4"/>
  <c r="G298" i="4"/>
  <c r="G299" i="4"/>
  <c r="G578" i="4"/>
  <c r="G579" i="4"/>
  <c r="H855" i="4"/>
  <c r="H825" i="4"/>
  <c r="H638" i="4"/>
  <c r="H639" i="4"/>
  <c r="H305" i="4"/>
  <c r="H118" i="4"/>
  <c r="H640" i="4"/>
  <c r="H641" i="4"/>
  <c r="H764" i="4"/>
  <c r="H306" i="4"/>
  <c r="H119" i="4"/>
  <c r="H642" i="4"/>
  <c r="H307" i="4"/>
  <c r="H30" i="4"/>
  <c r="H308" i="4"/>
  <c r="H120" i="4"/>
  <c r="H826" i="4"/>
  <c r="H827" i="4"/>
  <c r="H421" i="4"/>
  <c r="H767" i="4"/>
  <c r="H422" i="4"/>
  <c r="H15" i="4"/>
  <c r="H643" i="4"/>
  <c r="H644" i="4"/>
  <c r="H768" i="4"/>
  <c r="H121" i="4"/>
  <c r="H31" i="4"/>
  <c r="H309" i="4"/>
  <c r="H310" i="4"/>
  <c r="H645" i="4"/>
  <c r="H646" i="4"/>
  <c r="H423" i="4"/>
  <c r="H424" i="4"/>
  <c r="H425" i="4"/>
  <c r="H311" i="4"/>
  <c r="H312" i="4"/>
  <c r="H769" i="4"/>
  <c r="H647" i="4"/>
  <c r="H122" i="4"/>
  <c r="H856" i="4"/>
  <c r="H123" i="4"/>
  <c r="H770" i="4"/>
  <c r="H313" i="4"/>
  <c r="H314" i="4"/>
  <c r="H315" i="4"/>
  <c r="H6" i="4"/>
  <c r="H124" i="4"/>
  <c r="H426" i="4"/>
  <c r="H771" i="4"/>
  <c r="H648" i="4"/>
  <c r="H649" i="4"/>
  <c r="H316" i="4"/>
  <c r="H125" i="4"/>
  <c r="H317" i="4"/>
  <c r="H318" i="4"/>
  <c r="H650" i="4"/>
  <c r="H126" i="4"/>
  <c r="H319" i="4"/>
  <c r="H127" i="4"/>
  <c r="H128" i="4"/>
  <c r="H129" i="4"/>
  <c r="H320" i="4"/>
  <c r="H130" i="4"/>
  <c r="H131" i="4"/>
  <c r="H32" i="4"/>
  <c r="H321" i="4"/>
  <c r="H322" i="4"/>
  <c r="H651" i="4"/>
  <c r="H652" i="4"/>
  <c r="H823" i="4"/>
  <c r="H653" i="4"/>
  <c r="H654" i="4"/>
  <c r="H772" i="4"/>
  <c r="H427" i="4"/>
  <c r="H828" i="4"/>
  <c r="H132" i="4"/>
  <c r="H829" i="4"/>
  <c r="H655" i="4"/>
  <c r="H656" i="4"/>
  <c r="H657" i="4"/>
  <c r="H658" i="4"/>
  <c r="H428" i="4"/>
  <c r="H773" i="4"/>
  <c r="H774" i="4"/>
  <c r="H775" i="4"/>
  <c r="H659" i="4"/>
  <c r="H133" i="4"/>
  <c r="H323" i="4"/>
  <c r="H429" i="4"/>
  <c r="H324" i="4"/>
  <c r="H134" i="4"/>
  <c r="H33" i="4"/>
  <c r="H34" i="4"/>
  <c r="H776" i="4"/>
  <c r="H660" i="4"/>
  <c r="H325" i="4"/>
  <c r="H777" i="4"/>
  <c r="H116" i="4"/>
  <c r="H326" i="4"/>
  <c r="H135" i="4"/>
  <c r="H661" i="4"/>
  <c r="H136" i="4"/>
  <c r="H137" i="4"/>
  <c r="H138" i="4"/>
  <c r="H662" i="4"/>
  <c r="H663" i="4"/>
  <c r="H327" i="4"/>
  <c r="H328" i="4"/>
  <c r="H139" i="4"/>
  <c r="H35" i="4"/>
  <c r="H140" i="4"/>
  <c r="H329" i="4"/>
  <c r="H141" i="4"/>
  <c r="H36" i="4"/>
  <c r="H664" i="4"/>
  <c r="H430" i="4"/>
  <c r="H778" i="4"/>
  <c r="H37" i="4"/>
  <c r="H38" i="4"/>
  <c r="H431" i="4"/>
  <c r="H330" i="4"/>
  <c r="H432" i="4"/>
  <c r="H830" i="4"/>
  <c r="H142" i="4"/>
  <c r="H331" i="4"/>
  <c r="H665" i="4"/>
  <c r="H433" i="4"/>
  <c r="H434" i="4"/>
  <c r="H143" i="4"/>
  <c r="H300" i="4"/>
  <c r="H144" i="4"/>
  <c r="H332" i="4"/>
  <c r="H779" i="4"/>
  <c r="H39" i="4"/>
  <c r="H145" i="4"/>
  <c r="H831" i="4"/>
  <c r="H832" i="4"/>
  <c r="H146" i="4"/>
  <c r="H833" i="4"/>
  <c r="H834" i="4"/>
  <c r="H333" i="4"/>
  <c r="H334" i="4"/>
  <c r="H633" i="4"/>
  <c r="H765" i="4"/>
  <c r="H147" i="4"/>
  <c r="H335" i="4"/>
  <c r="H780" i="4"/>
  <c r="H148" i="4"/>
  <c r="H40" i="4"/>
  <c r="H301" i="4"/>
  <c r="H666" i="4"/>
  <c r="H41" i="4"/>
  <c r="H667" i="4"/>
  <c r="H149" i="4"/>
  <c r="H150" i="4"/>
  <c r="H435" i="4"/>
  <c r="H436" i="4"/>
  <c r="H437" i="4"/>
  <c r="H336" i="4"/>
  <c r="H151" i="4"/>
  <c r="H668" i="4"/>
  <c r="H42" i="4"/>
  <c r="H438" i="4"/>
  <c r="H337" i="4"/>
  <c r="H338" i="4"/>
  <c r="H339" i="4"/>
  <c r="H835" i="4"/>
  <c r="H836" i="4"/>
  <c r="H781" i="4"/>
  <c r="H439" i="4"/>
  <c r="H340" i="4"/>
  <c r="H16" i="4"/>
  <c r="H669" i="4"/>
  <c r="H440" i="4"/>
  <c r="H43" i="4"/>
  <c r="H441" i="4"/>
  <c r="H341" i="4"/>
  <c r="H670" i="4"/>
  <c r="H44" i="4"/>
  <c r="H152" i="4"/>
  <c r="H153" i="4"/>
  <c r="H342" i="4"/>
  <c r="H343" i="4"/>
  <c r="H671" i="4"/>
  <c r="H154" i="4"/>
  <c r="H442" i="4"/>
  <c r="H672" i="4"/>
  <c r="H673" i="4"/>
  <c r="H344" i="4"/>
  <c r="H155" i="4"/>
  <c r="H156" i="4"/>
  <c r="H157" i="4"/>
  <c r="H45" i="4"/>
  <c r="H158" i="4"/>
  <c r="H46" i="4"/>
  <c r="H782" i="4"/>
  <c r="H674" i="4"/>
  <c r="H675" i="4"/>
  <c r="H159" i="4"/>
  <c r="H676" i="4"/>
  <c r="H160" i="4"/>
  <c r="H161" i="4"/>
  <c r="H162" i="4"/>
  <c r="H783" i="4"/>
  <c r="H784" i="4"/>
  <c r="H677" i="4"/>
  <c r="H302" i="4"/>
  <c r="H345" i="4"/>
  <c r="H346" i="4"/>
  <c r="H347" i="4"/>
  <c r="H348" i="4"/>
  <c r="H349" i="4"/>
  <c r="H47" i="4"/>
  <c r="H678" i="4"/>
  <c r="H163" i="4"/>
  <c r="H785" i="4"/>
  <c r="H443" i="4"/>
  <c r="H164" i="4"/>
  <c r="H165" i="4"/>
  <c r="H166" i="4"/>
  <c r="H350" i="4"/>
  <c r="H48" i="4"/>
  <c r="H167" i="4"/>
  <c r="H351" i="4"/>
  <c r="H17" i="4"/>
  <c r="H352" i="4"/>
  <c r="H168" i="4"/>
  <c r="H353" i="4"/>
  <c r="H354" i="4"/>
  <c r="H169" i="4"/>
  <c r="H837" i="4"/>
  <c r="H444" i="4"/>
  <c r="H445" i="4"/>
  <c r="H355" i="4"/>
  <c r="H446" i="4"/>
  <c r="H49" i="4"/>
  <c r="H766" i="4"/>
  <c r="H356" i="4"/>
  <c r="H857" i="4"/>
  <c r="H50" i="4"/>
  <c r="H51" i="4"/>
  <c r="H52" i="4"/>
  <c r="H357" i="4"/>
  <c r="H170" i="4"/>
  <c r="H358" i="4"/>
  <c r="H679" i="4"/>
  <c r="H171" i="4"/>
  <c r="H786" i="4"/>
  <c r="H53" i="4"/>
  <c r="H680" i="4"/>
  <c r="H681" i="4"/>
  <c r="H172" i="4"/>
  <c r="H682" i="4"/>
  <c r="H683" i="4"/>
  <c r="H359" i="4"/>
  <c r="H684" i="4"/>
  <c r="H685" i="4"/>
  <c r="H447" i="4"/>
  <c r="H686" i="4"/>
  <c r="H687" i="4"/>
  <c r="H688" i="4"/>
  <c r="H54" i="4"/>
  <c r="H689" i="4"/>
  <c r="H18" i="4"/>
  <c r="H838" i="4"/>
  <c r="H360" i="4"/>
  <c r="H361" i="4"/>
  <c r="H9" i="4"/>
  <c r="H173" i="4"/>
  <c r="H690" i="4"/>
  <c r="H55" i="4"/>
  <c r="H56" i="4"/>
  <c r="H787" i="4"/>
  <c r="H788" i="4"/>
  <c r="H448" i="4"/>
  <c r="H174" i="4"/>
  <c r="H789" i="4"/>
  <c r="H175" i="4"/>
  <c r="H449" i="4"/>
  <c r="H450" i="4"/>
  <c r="H691" i="4"/>
  <c r="H634" i="4"/>
  <c r="H692" i="4"/>
  <c r="H362" i="4"/>
  <c r="H176" i="4"/>
  <c r="H177" i="4"/>
  <c r="H363" i="4"/>
  <c r="H693" i="4"/>
  <c r="H694" i="4"/>
  <c r="H451" i="4"/>
  <c r="H695" i="4"/>
  <c r="H696" i="4"/>
  <c r="H452" i="4"/>
  <c r="H364" i="4"/>
  <c r="H178" i="4"/>
  <c r="H365" i="4"/>
  <c r="H366" i="4"/>
  <c r="H697" i="4"/>
  <c r="H790" i="4"/>
  <c r="H367" i="4"/>
  <c r="H453" i="4"/>
  <c r="H635" i="4"/>
  <c r="H698" i="4"/>
  <c r="H179" i="4"/>
  <c r="H858" i="4"/>
  <c r="H180" i="4"/>
  <c r="H181" i="4"/>
  <c r="H368" i="4"/>
  <c r="H369" i="4"/>
  <c r="H370" i="4"/>
  <c r="H699" i="4"/>
  <c r="H791" i="4"/>
  <c r="H792" i="4"/>
  <c r="H700" i="4"/>
  <c r="H839" i="4"/>
  <c r="H371" i="4"/>
  <c r="H182" i="4"/>
  <c r="H57" i="4"/>
  <c r="H372" i="4"/>
  <c r="H373" i="4"/>
  <c r="H793" i="4"/>
  <c r="H794" i="4"/>
  <c r="H701" i="4"/>
  <c r="H454" i="4"/>
  <c r="H183" i="4"/>
  <c r="H19" i="4"/>
  <c r="H20" i="4"/>
  <c r="H184" i="4"/>
  <c r="H374" i="4"/>
  <c r="H702" i="4"/>
  <c r="H455" i="4"/>
  <c r="H795" i="4"/>
  <c r="H10" i="4"/>
  <c r="H703" i="4"/>
  <c r="H704" i="4"/>
  <c r="H796" i="4"/>
  <c r="H375" i="4"/>
  <c r="H376" i="4"/>
  <c r="H185" i="4"/>
  <c r="H377" i="4"/>
  <c r="H378" i="4"/>
  <c r="H456" i="4"/>
  <c r="H186" i="4"/>
  <c r="H379" i="4"/>
  <c r="H58" i="4"/>
  <c r="H59" i="4"/>
  <c r="H797" i="4"/>
  <c r="H798" i="4"/>
  <c r="H60" i="4"/>
  <c r="H21" i="4"/>
  <c r="H187" i="4"/>
  <c r="H380" i="4"/>
  <c r="H381" i="4"/>
  <c r="H382" i="4"/>
  <c r="H705" i="4"/>
  <c r="H78" i="4"/>
  <c r="H840" i="4"/>
  <c r="H188" i="4"/>
  <c r="H383" i="4"/>
  <c r="H706" i="4"/>
  <c r="H11" i="4"/>
  <c r="H384" i="4"/>
  <c r="H385" i="4"/>
  <c r="H707" i="4"/>
  <c r="H708" i="4"/>
  <c r="H386" i="4"/>
  <c r="H709" i="4"/>
  <c r="H799" i="4"/>
  <c r="H387" i="4"/>
  <c r="H710" i="4"/>
  <c r="H800" i="4"/>
  <c r="H801" i="4"/>
  <c r="H61" i="4"/>
  <c r="H189" i="4"/>
  <c r="H7" i="4"/>
  <c r="H62" i="4"/>
  <c r="H190" i="4"/>
  <c r="H191" i="4"/>
  <c r="H63" i="4"/>
  <c r="H711" i="4"/>
  <c r="H802" i="4"/>
  <c r="H388" i="4"/>
  <c r="H803" i="4"/>
  <c r="H712" i="4"/>
  <c r="H389" i="4"/>
  <c r="H457" i="4"/>
  <c r="H804" i="4"/>
  <c r="H117" i="4"/>
  <c r="H192" i="4"/>
  <c r="H458" i="4"/>
  <c r="H841" i="4"/>
  <c r="H193" i="4"/>
  <c r="H713" i="4"/>
  <c r="H714" i="4"/>
  <c r="H194" i="4"/>
  <c r="H715" i="4"/>
  <c r="H195" i="4"/>
  <c r="H390" i="4"/>
  <c r="H391" i="4"/>
  <c r="H716" i="4"/>
  <c r="H392" i="4"/>
  <c r="H717" i="4"/>
  <c r="H842" i="4"/>
  <c r="H843" i="4"/>
  <c r="H718" i="4"/>
  <c r="H64" i="4"/>
  <c r="H196" i="4"/>
  <c r="H719" i="4"/>
  <c r="H393" i="4"/>
  <c r="H720" i="4"/>
  <c r="H459" i="4"/>
  <c r="H460" i="4"/>
  <c r="H461" i="4"/>
  <c r="H805" i="4"/>
  <c r="H65" i="4"/>
  <c r="H197" i="4"/>
  <c r="H198" i="4"/>
  <c r="H636" i="4"/>
  <c r="H199" i="4"/>
  <c r="H844" i="4"/>
  <c r="H462" i="4"/>
  <c r="H806" i="4"/>
  <c r="H463" i="4"/>
  <c r="H66" i="4"/>
  <c r="H721" i="4"/>
  <c r="H394" i="4"/>
  <c r="H464" i="4"/>
  <c r="H200" i="4"/>
  <c r="H465" i="4"/>
  <c r="H201" i="4"/>
  <c r="H722" i="4"/>
  <c r="H723" i="4"/>
  <c r="H807" i="4"/>
  <c r="H202" i="4"/>
  <c r="H203" i="4"/>
  <c r="H67" i="4"/>
  <c r="H724" i="4"/>
  <c r="H395" i="4"/>
  <c r="H845" i="4"/>
  <c r="H808" i="4"/>
  <c r="H466" i="4"/>
  <c r="H809" i="4"/>
  <c r="H204" i="4"/>
  <c r="H396" i="4"/>
  <c r="H846" i="4"/>
  <c r="H397" i="4"/>
  <c r="H725" i="4"/>
  <c r="H398" i="4"/>
  <c r="H223" i="4"/>
  <c r="H303" i="4"/>
  <c r="H399" i="4"/>
  <c r="H853" i="4"/>
  <c r="H205" i="4"/>
  <c r="H400" i="4"/>
  <c r="H206" i="4"/>
  <c r="H22" i="4"/>
  <c r="H810" i="4"/>
  <c r="H726" i="4"/>
  <c r="H727" i="4"/>
  <c r="H467" i="4"/>
  <c r="H854" i="4"/>
  <c r="H811" i="4"/>
  <c r="H304" i="4"/>
  <c r="H13" i="4"/>
  <c r="H847" i="4"/>
  <c r="H207" i="4"/>
  <c r="H208" i="4"/>
  <c r="H848" i="4"/>
  <c r="H728" i="4"/>
  <c r="H812" i="4"/>
  <c r="H68" i="4"/>
  <c r="H729" i="4"/>
  <c r="H468" i="4"/>
  <c r="H730" i="4"/>
  <c r="H731" i="4"/>
  <c r="H69" i="4"/>
  <c r="H732" i="4"/>
  <c r="H401" i="4"/>
  <c r="H402" i="4"/>
  <c r="H733" i="4"/>
  <c r="H734" i="4"/>
  <c r="H735" i="4"/>
  <c r="H23" i="4"/>
  <c r="H24" i="4"/>
  <c r="H736" i="4"/>
  <c r="H737" i="4"/>
  <c r="H469" i="4"/>
  <c r="H209" i="4"/>
  <c r="H25" i="4"/>
  <c r="H210" i="4"/>
  <c r="H70" i="4"/>
  <c r="H738" i="4"/>
  <c r="H637" i="4"/>
  <c r="H403" i="4"/>
  <c r="H404" i="4"/>
  <c r="H26" i="4"/>
  <c r="H739" i="4"/>
  <c r="H211" i="4"/>
  <c r="H71" i="4"/>
  <c r="H470" i="4"/>
  <c r="H849" i="4"/>
  <c r="H471" i="4"/>
  <c r="H813" i="4"/>
  <c r="H212" i="4"/>
  <c r="H814" i="4"/>
  <c r="H405" i="4"/>
  <c r="H72" i="4"/>
  <c r="H213" i="4"/>
  <c r="H740" i="4"/>
  <c r="H859" i="4"/>
  <c r="H850" i="4"/>
  <c r="H406" i="4"/>
  <c r="H214" i="4"/>
  <c r="H472" i="4"/>
  <c r="H407" i="4"/>
  <c r="H741" i="4"/>
  <c r="H73" i="4"/>
  <c r="H408" i="4"/>
  <c r="H742" i="4"/>
  <c r="H409" i="4"/>
  <c r="H743" i="4"/>
  <c r="H74" i="4"/>
  <c r="H27" i="4"/>
  <c r="H410" i="4"/>
  <c r="H411" i="4"/>
  <c r="H473" i="4"/>
  <c r="H215" i="4"/>
  <c r="H14" i="4"/>
  <c r="H412" i="4"/>
  <c r="H413" i="4"/>
  <c r="H414" i="4"/>
  <c r="H744" i="4"/>
  <c r="H415" i="4"/>
  <c r="H416" i="4"/>
  <c r="H417" i="4"/>
  <c r="H216" i="4"/>
  <c r="H75" i="4"/>
  <c r="H76" i="4"/>
  <c r="H217" i="4"/>
  <c r="H474" i="4"/>
  <c r="H8" i="4"/>
  <c r="H77" i="4"/>
  <c r="H12" i="4"/>
  <c r="H28" i="4"/>
  <c r="H745" i="4"/>
  <c r="H815" i="4"/>
  <c r="H816" i="4"/>
  <c r="H218" i="4"/>
  <c r="H746" i="4"/>
  <c r="H418" i="4"/>
  <c r="H419" i="4"/>
  <c r="H817" i="4"/>
  <c r="H29" i="4"/>
  <c r="H219" i="4"/>
  <c r="H220" i="4"/>
  <c r="H475" i="4"/>
  <c r="H476" i="4"/>
  <c r="H420" i="4"/>
  <c r="H221" i="4"/>
  <c r="H222" i="4"/>
  <c r="H477" i="4"/>
  <c r="H818" i="4"/>
  <c r="H224" i="4"/>
  <c r="H79" i="4"/>
  <c r="H225" i="4"/>
  <c r="H580" i="4"/>
  <c r="H80" i="4"/>
  <c r="H478" i="4"/>
  <c r="H479" i="4"/>
  <c r="H226" i="4"/>
  <c r="H581" i="4"/>
  <c r="H582" i="4"/>
  <c r="H480" i="4"/>
  <c r="H481" i="4"/>
  <c r="H583" i="4"/>
  <c r="H482" i="4"/>
  <c r="H483" i="4"/>
  <c r="H584" i="4"/>
  <c r="H227" i="4"/>
  <c r="H228" i="4"/>
  <c r="H484" i="4"/>
  <c r="H485" i="4"/>
  <c r="H486" i="4"/>
  <c r="H229" i="4"/>
  <c r="H230" i="4"/>
  <c r="H231" i="4"/>
  <c r="H232" i="4"/>
  <c r="H233" i="4"/>
  <c r="H487" i="4"/>
  <c r="H234" i="4"/>
  <c r="H585" i="4"/>
  <c r="H235" i="4"/>
  <c r="H586" i="4"/>
  <c r="H488" i="4"/>
  <c r="H587" i="4"/>
  <c r="H588" i="4"/>
  <c r="H489" i="4"/>
  <c r="H236" i="4"/>
  <c r="H819" i="4"/>
  <c r="H237" i="4"/>
  <c r="H747" i="4"/>
  <c r="H238" i="4"/>
  <c r="H490" i="4"/>
  <c r="H491" i="4"/>
  <c r="H492" i="4"/>
  <c r="H493" i="4"/>
  <c r="H494" i="4"/>
  <c r="H820" i="4"/>
  <c r="H495" i="4"/>
  <c r="H496" i="4"/>
  <c r="H497" i="4"/>
  <c r="H498" i="4"/>
  <c r="H589" i="4"/>
  <c r="H590" i="4"/>
  <c r="H239" i="4"/>
  <c r="H591" i="4"/>
  <c r="H240" i="4"/>
  <c r="H241" i="4"/>
  <c r="H81" i="4"/>
  <c r="H82" i="4"/>
  <c r="H83" i="4"/>
  <c r="H84" i="4"/>
  <c r="H499" i="4"/>
  <c r="H500" i="4"/>
  <c r="H501" i="4"/>
  <c r="H502" i="4"/>
  <c r="H821" i="4"/>
  <c r="H242" i="4"/>
  <c r="H503" i="4"/>
  <c r="H504" i="4"/>
  <c r="H505" i="4"/>
  <c r="H506" i="4"/>
  <c r="H507" i="4"/>
  <c r="H748" i="4"/>
  <c r="H85" i="4"/>
  <c r="H86" i="4"/>
  <c r="H87" i="4"/>
  <c r="H508" i="4"/>
  <c r="H88" i="4"/>
  <c r="H89" i="4"/>
  <c r="H592" i="4"/>
  <c r="H90" i="4"/>
  <c r="H243" i="4"/>
  <c r="H244" i="4"/>
  <c r="H509" i="4"/>
  <c r="H510" i="4"/>
  <c r="H593" i="4"/>
  <c r="H594" i="4"/>
  <c r="H245" i="4"/>
  <c r="H246" i="4"/>
  <c r="H247" i="4"/>
  <c r="H248" i="4"/>
  <c r="H249" i="4"/>
  <c r="H511" i="4"/>
  <c r="H512" i="4"/>
  <c r="H513" i="4"/>
  <c r="H595" i="4"/>
  <c r="H749" i="4"/>
  <c r="H250" i="4"/>
  <c r="H251" i="4"/>
  <c r="H596" i="4"/>
  <c r="H514" i="4"/>
  <c r="H91" i="4"/>
  <c r="H252" i="4"/>
  <c r="H851" i="4"/>
  <c r="H515" i="4"/>
  <c r="H597" i="4"/>
  <c r="H598" i="4"/>
  <c r="H599" i="4"/>
  <c r="H516" i="4"/>
  <c r="H517" i="4"/>
  <c r="H92" i="4"/>
  <c r="H93" i="4"/>
  <c r="H94" i="4"/>
  <c r="H600" i="4"/>
  <c r="H518" i="4"/>
  <c r="H519" i="4"/>
  <c r="H253" i="4"/>
  <c r="H520" i="4"/>
  <c r="H601" i="4"/>
  <c r="H750" i="4"/>
  <c r="H521" i="4"/>
  <c r="H254" i="4"/>
  <c r="H255" i="4"/>
  <c r="H522" i="4"/>
  <c r="H256" i="4"/>
  <c r="H257" i="4"/>
  <c r="H258" i="4"/>
  <c r="H523" i="4"/>
  <c r="H524" i="4"/>
  <c r="H602" i="4"/>
  <c r="H525" i="4"/>
  <c r="H259" i="4"/>
  <c r="H260" i="4"/>
  <c r="H261" i="4"/>
  <c r="H526" i="4"/>
  <c r="H262" i="4"/>
  <c r="H861" i="4"/>
  <c r="H263" i="4"/>
  <c r="H264" i="4"/>
  <c r="H527" i="4"/>
  <c r="H265" i="4"/>
  <c r="H603" i="4"/>
  <c r="H528" i="4"/>
  <c r="H529" i="4"/>
  <c r="H266" i="4"/>
  <c r="H604" i="4"/>
  <c r="H751" i="4"/>
  <c r="H95" i="4"/>
  <c r="H96" i="4"/>
  <c r="H97" i="4"/>
  <c r="H530" i="4"/>
  <c r="H267" i="4"/>
  <c r="H268" i="4"/>
  <c r="H531" i="4"/>
  <c r="H269" i="4"/>
  <c r="H860" i="4"/>
  <c r="H270" i="4"/>
  <c r="H605" i="4"/>
  <c r="H606" i="4"/>
  <c r="H271" i="4"/>
  <c r="H272" i="4"/>
  <c r="H607" i="4"/>
  <c r="H608" i="4"/>
  <c r="H273" i="4"/>
  <c r="H274" i="4"/>
  <c r="H609" i="4"/>
  <c r="H610" i="4"/>
  <c r="H532" i="4"/>
  <c r="H275" i="4"/>
  <c r="H611" i="4"/>
  <c r="H612" i="4"/>
  <c r="H276" i="4"/>
  <c r="H277" i="4"/>
  <c r="H278" i="4"/>
  <c r="H533" i="4"/>
  <c r="H279" i="4"/>
  <c r="H280" i="4"/>
  <c r="H752" i="4"/>
  <c r="H534" i="4"/>
  <c r="H613" i="4"/>
  <c r="H614" i="4"/>
  <c r="H535" i="4"/>
  <c r="H615" i="4"/>
  <c r="H616" i="4"/>
  <c r="H536" i="4"/>
  <c r="H281" i="4"/>
  <c r="H537" i="4"/>
  <c r="H282" i="4"/>
  <c r="H98" i="4"/>
  <c r="H538" i="4"/>
  <c r="H539" i="4"/>
  <c r="H540" i="4"/>
  <c r="H541" i="4"/>
  <c r="H617" i="4"/>
  <c r="H753" i="4"/>
  <c r="H618" i="4"/>
  <c r="H754" i="4"/>
  <c r="H542" i="4"/>
  <c r="H543" i="4"/>
  <c r="H755" i="4"/>
  <c r="H99" i="4"/>
  <c r="H100" i="4"/>
  <c r="H101" i="4"/>
  <c r="H102" i="4"/>
  <c r="H544" i="4"/>
  <c r="H619" i="4"/>
  <c r="H756" i="4"/>
  <c r="H545" i="4"/>
  <c r="H283" i="4"/>
  <c r="H862" i="4"/>
  <c r="H546" i="4"/>
  <c r="H547" i="4"/>
  <c r="H284" i="4"/>
  <c r="H285" i="4"/>
  <c r="H620" i="4"/>
  <c r="H103" i="4"/>
  <c r="H104" i="4"/>
  <c r="H548" i="4"/>
  <c r="H549" i="4"/>
  <c r="H550" i="4"/>
  <c r="H757" i="4"/>
  <c r="H551" i="4"/>
  <c r="H286" i="4"/>
  <c r="H287" i="4"/>
  <c r="H758" i="4"/>
  <c r="H552" i="4"/>
  <c r="H759" i="4"/>
  <c r="H553" i="4"/>
  <c r="H621" i="4"/>
  <c r="H622" i="4"/>
  <c r="H623" i="4"/>
  <c r="H554" i="4"/>
  <c r="H555" i="4"/>
  <c r="H556" i="4"/>
  <c r="H288" i="4"/>
  <c r="H105" i="4"/>
  <c r="H106" i="4"/>
  <c r="H852" i="4"/>
  <c r="H760" i="4"/>
  <c r="H557" i="4"/>
  <c r="H107" i="4"/>
  <c r="H863" i="4"/>
  <c r="H108" i="4"/>
  <c r="H289" i="4"/>
  <c r="H558" i="4"/>
  <c r="H559" i="4"/>
  <c r="H560" i="4"/>
  <c r="H561" i="4"/>
  <c r="H290" i="4"/>
  <c r="H562" i="4"/>
  <c r="H563" i="4"/>
  <c r="H564" i="4"/>
  <c r="H109" i="4"/>
  <c r="H565" i="4"/>
  <c r="H566" i="4"/>
  <c r="H624" i="4"/>
  <c r="H625" i="4"/>
  <c r="H291" i="4"/>
  <c r="H110" i="4"/>
  <c r="H292" i="4"/>
  <c r="H111" i="4"/>
  <c r="H112" i="4"/>
  <c r="H822" i="4"/>
  <c r="H626" i="4"/>
  <c r="H567" i="4"/>
  <c r="H568" i="4"/>
  <c r="H761" i="4"/>
  <c r="H293" i="4"/>
  <c r="H569" i="4"/>
  <c r="H294" i="4"/>
  <c r="H295" i="4"/>
  <c r="H627" i="4"/>
  <c r="H628" i="4"/>
  <c r="H629" i="4"/>
  <c r="H630" i="4"/>
  <c r="H631" i="4"/>
  <c r="H632" i="4"/>
  <c r="H570" i="4"/>
  <c r="H571" i="4"/>
  <c r="H572" i="4"/>
  <c r="H573" i="4"/>
  <c r="H113" i="4"/>
  <c r="H574" i="4"/>
  <c r="H114" i="4"/>
  <c r="H762" i="4"/>
  <c r="H763" i="4"/>
  <c r="H296" i="4"/>
  <c r="H297" i="4"/>
  <c r="H115" i="4"/>
  <c r="H575" i="4"/>
  <c r="H576" i="4"/>
  <c r="H577" i="4"/>
  <c r="H298" i="4"/>
  <c r="H299" i="4"/>
  <c r="H578" i="4"/>
  <c r="H579" i="4"/>
  <c r="I855" i="4"/>
  <c r="I825" i="4"/>
  <c r="I638" i="4"/>
  <c r="I639" i="4"/>
  <c r="I305" i="4"/>
  <c r="I118" i="4"/>
  <c r="I640" i="4"/>
  <c r="I641" i="4"/>
  <c r="I764" i="4"/>
  <c r="I306" i="4"/>
  <c r="I119" i="4"/>
  <c r="I642" i="4"/>
  <c r="I307" i="4"/>
  <c r="I30" i="4"/>
  <c r="I308" i="4"/>
  <c r="I120" i="4"/>
  <c r="I826" i="4"/>
  <c r="I827" i="4"/>
  <c r="I421" i="4"/>
  <c r="I767" i="4"/>
  <c r="I422" i="4"/>
  <c r="I15" i="4"/>
  <c r="I643" i="4"/>
  <c r="I644" i="4"/>
  <c r="I768" i="4"/>
  <c r="I121" i="4"/>
  <c r="I31" i="4"/>
  <c r="I309" i="4"/>
  <c r="I310" i="4"/>
  <c r="I645" i="4"/>
  <c r="I646" i="4"/>
  <c r="I423" i="4"/>
  <c r="I424" i="4"/>
  <c r="I425" i="4"/>
  <c r="I311" i="4"/>
  <c r="I312" i="4"/>
  <c r="I769" i="4"/>
  <c r="I647" i="4"/>
  <c r="I122" i="4"/>
  <c r="I856" i="4"/>
  <c r="I123" i="4"/>
  <c r="I770" i="4"/>
  <c r="I313" i="4"/>
  <c r="I314" i="4"/>
  <c r="I315" i="4"/>
  <c r="I6" i="4"/>
  <c r="I124" i="4"/>
  <c r="I426" i="4"/>
  <c r="I771" i="4"/>
  <c r="I648" i="4"/>
  <c r="I649" i="4"/>
  <c r="I316" i="4"/>
  <c r="I125" i="4"/>
  <c r="I317" i="4"/>
  <c r="I318" i="4"/>
  <c r="I650" i="4"/>
  <c r="I126" i="4"/>
  <c r="I319" i="4"/>
  <c r="I127" i="4"/>
  <c r="I128" i="4"/>
  <c r="I129" i="4"/>
  <c r="I320" i="4"/>
  <c r="I130" i="4"/>
  <c r="I131" i="4"/>
  <c r="I32" i="4"/>
  <c r="I321" i="4"/>
  <c r="I322" i="4"/>
  <c r="I651" i="4"/>
  <c r="I652" i="4"/>
  <c r="I823" i="4"/>
  <c r="I653" i="4"/>
  <c r="I654" i="4"/>
  <c r="I772" i="4"/>
  <c r="I427" i="4"/>
  <c r="I828" i="4"/>
  <c r="I132" i="4"/>
  <c r="I829" i="4"/>
  <c r="I655" i="4"/>
  <c r="I656" i="4"/>
  <c r="I657" i="4"/>
  <c r="I658" i="4"/>
  <c r="I428" i="4"/>
  <c r="I773" i="4"/>
  <c r="I774" i="4"/>
  <c r="I775" i="4"/>
  <c r="I659" i="4"/>
  <c r="I133" i="4"/>
  <c r="I323" i="4"/>
  <c r="I429" i="4"/>
  <c r="I324" i="4"/>
  <c r="I134" i="4"/>
  <c r="I33" i="4"/>
  <c r="I34" i="4"/>
  <c r="I776" i="4"/>
  <c r="I660" i="4"/>
  <c r="I325" i="4"/>
  <c r="I777" i="4"/>
  <c r="I116" i="4"/>
  <c r="I326" i="4"/>
  <c r="I135" i="4"/>
  <c r="I661" i="4"/>
  <c r="I136" i="4"/>
  <c r="I137" i="4"/>
  <c r="I138" i="4"/>
  <c r="I662" i="4"/>
  <c r="I663" i="4"/>
  <c r="I327" i="4"/>
  <c r="I328" i="4"/>
  <c r="I139" i="4"/>
  <c r="I35" i="4"/>
  <c r="I140" i="4"/>
  <c r="I329" i="4"/>
  <c r="I141" i="4"/>
  <c r="I36" i="4"/>
  <c r="I664" i="4"/>
  <c r="I430" i="4"/>
  <c r="I778" i="4"/>
  <c r="I37" i="4"/>
  <c r="I38" i="4"/>
  <c r="I431" i="4"/>
  <c r="I330" i="4"/>
  <c r="I432" i="4"/>
  <c r="I830" i="4"/>
  <c r="I142" i="4"/>
  <c r="I331" i="4"/>
  <c r="I665" i="4"/>
  <c r="I433" i="4"/>
  <c r="I434" i="4"/>
  <c r="I143" i="4"/>
  <c r="I300" i="4"/>
  <c r="I144" i="4"/>
  <c r="I332" i="4"/>
  <c r="I779" i="4"/>
  <c r="I39" i="4"/>
  <c r="I145" i="4"/>
  <c r="I831" i="4"/>
  <c r="I832" i="4"/>
  <c r="I146" i="4"/>
  <c r="I833" i="4"/>
  <c r="I834" i="4"/>
  <c r="I333" i="4"/>
  <c r="I334" i="4"/>
  <c r="I633" i="4"/>
  <c r="I765" i="4"/>
  <c r="I147" i="4"/>
  <c r="I335" i="4"/>
  <c r="I780" i="4"/>
  <c r="I148" i="4"/>
  <c r="I40" i="4"/>
  <c r="I301" i="4"/>
  <c r="I666" i="4"/>
  <c r="I41" i="4"/>
  <c r="I667" i="4"/>
  <c r="I149" i="4"/>
  <c r="I150" i="4"/>
  <c r="I435" i="4"/>
  <c r="I436" i="4"/>
  <c r="I437" i="4"/>
  <c r="I336" i="4"/>
  <c r="I151" i="4"/>
  <c r="I668" i="4"/>
  <c r="I42" i="4"/>
  <c r="I438" i="4"/>
  <c r="I337" i="4"/>
  <c r="I338" i="4"/>
  <c r="I339" i="4"/>
  <c r="I835" i="4"/>
  <c r="I836" i="4"/>
  <c r="I781" i="4"/>
  <c r="I439" i="4"/>
  <c r="I340" i="4"/>
  <c r="I16" i="4"/>
  <c r="I669" i="4"/>
  <c r="I440" i="4"/>
  <c r="I43" i="4"/>
  <c r="I441" i="4"/>
  <c r="I341" i="4"/>
  <c r="I670" i="4"/>
  <c r="I44" i="4"/>
  <c r="I152" i="4"/>
  <c r="I153" i="4"/>
  <c r="I342" i="4"/>
  <c r="I343" i="4"/>
  <c r="I671" i="4"/>
  <c r="I154" i="4"/>
  <c r="I442" i="4"/>
  <c r="I672" i="4"/>
  <c r="I673" i="4"/>
  <c r="I344" i="4"/>
  <c r="I155" i="4"/>
  <c r="I156" i="4"/>
  <c r="I157" i="4"/>
  <c r="I45" i="4"/>
  <c r="I158" i="4"/>
  <c r="I46" i="4"/>
  <c r="I782" i="4"/>
  <c r="I674" i="4"/>
  <c r="I675" i="4"/>
  <c r="I159" i="4"/>
  <c r="I676" i="4"/>
  <c r="I160" i="4"/>
  <c r="I161" i="4"/>
  <c r="I162" i="4"/>
  <c r="I783" i="4"/>
  <c r="I784" i="4"/>
  <c r="I677" i="4"/>
  <c r="I302" i="4"/>
  <c r="I345" i="4"/>
  <c r="I346" i="4"/>
  <c r="I347" i="4"/>
  <c r="I348" i="4"/>
  <c r="I349" i="4"/>
  <c r="I47" i="4"/>
  <c r="I678" i="4"/>
  <c r="I163" i="4"/>
  <c r="I785" i="4"/>
  <c r="I443" i="4"/>
  <c r="I164" i="4"/>
  <c r="I165" i="4"/>
  <c r="I166" i="4"/>
  <c r="I350" i="4"/>
  <c r="I48" i="4"/>
  <c r="I167" i="4"/>
  <c r="I351" i="4"/>
  <c r="I17" i="4"/>
  <c r="I352" i="4"/>
  <c r="I168" i="4"/>
  <c r="I353" i="4"/>
  <c r="I354" i="4"/>
  <c r="I169" i="4"/>
  <c r="I837" i="4"/>
  <c r="I444" i="4"/>
  <c r="I445" i="4"/>
  <c r="I355" i="4"/>
  <c r="I446" i="4"/>
  <c r="I49" i="4"/>
  <c r="I766" i="4"/>
  <c r="I356" i="4"/>
  <c r="I857" i="4"/>
  <c r="I50" i="4"/>
  <c r="I51" i="4"/>
  <c r="I52" i="4"/>
  <c r="I357" i="4"/>
  <c r="I170" i="4"/>
  <c r="I358" i="4"/>
  <c r="I679" i="4"/>
  <c r="I171" i="4"/>
  <c r="I786" i="4"/>
  <c r="I53" i="4"/>
  <c r="I680" i="4"/>
  <c r="I681" i="4"/>
  <c r="I172" i="4"/>
  <c r="I682" i="4"/>
  <c r="I683" i="4"/>
  <c r="I359" i="4"/>
  <c r="I684" i="4"/>
  <c r="I685" i="4"/>
  <c r="I447" i="4"/>
  <c r="I686" i="4"/>
  <c r="I687" i="4"/>
  <c r="I688" i="4"/>
  <c r="I54" i="4"/>
  <c r="I689" i="4"/>
  <c r="I18" i="4"/>
  <c r="I838" i="4"/>
  <c r="I360" i="4"/>
  <c r="I361" i="4"/>
  <c r="I9" i="4"/>
  <c r="I173" i="4"/>
  <c r="I690" i="4"/>
  <c r="I55" i="4"/>
  <c r="I56" i="4"/>
  <c r="I787" i="4"/>
  <c r="I788" i="4"/>
  <c r="I448" i="4"/>
  <c r="I174" i="4"/>
  <c r="I789" i="4"/>
  <c r="I175" i="4"/>
  <c r="I449" i="4"/>
  <c r="I450" i="4"/>
  <c r="I691" i="4"/>
  <c r="I634" i="4"/>
  <c r="I692" i="4"/>
  <c r="I362" i="4"/>
  <c r="I176" i="4"/>
  <c r="I177" i="4"/>
  <c r="I363" i="4"/>
  <c r="I693" i="4"/>
  <c r="I694" i="4"/>
  <c r="I451" i="4"/>
  <c r="I695" i="4"/>
  <c r="I696" i="4"/>
  <c r="I452" i="4"/>
  <c r="I364" i="4"/>
  <c r="I178" i="4"/>
  <c r="I365" i="4"/>
  <c r="I366" i="4"/>
  <c r="I697" i="4"/>
  <c r="I790" i="4"/>
  <c r="I367" i="4"/>
  <c r="I453" i="4"/>
  <c r="I635" i="4"/>
  <c r="I698" i="4"/>
  <c r="I179" i="4"/>
  <c r="I858" i="4"/>
  <c r="I180" i="4"/>
  <c r="I181" i="4"/>
  <c r="I368" i="4"/>
  <c r="I369" i="4"/>
  <c r="I370" i="4"/>
  <c r="I699" i="4"/>
  <c r="I791" i="4"/>
  <c r="I792" i="4"/>
  <c r="I700" i="4"/>
  <c r="I839" i="4"/>
  <c r="I371" i="4"/>
  <c r="I182" i="4"/>
  <c r="I57" i="4"/>
  <c r="I372" i="4"/>
  <c r="I373" i="4"/>
  <c r="I793" i="4"/>
  <c r="I794" i="4"/>
  <c r="I701" i="4"/>
  <c r="I454" i="4"/>
  <c r="I183" i="4"/>
  <c r="I19" i="4"/>
  <c r="I20" i="4"/>
  <c r="I184" i="4"/>
  <c r="I374" i="4"/>
  <c r="I702" i="4"/>
  <c r="I455" i="4"/>
  <c r="I795" i="4"/>
  <c r="I10" i="4"/>
  <c r="I703" i="4"/>
  <c r="I704" i="4"/>
  <c r="I796" i="4"/>
  <c r="I375" i="4"/>
  <c r="I376" i="4"/>
  <c r="I185" i="4"/>
  <c r="I377" i="4"/>
  <c r="I378" i="4"/>
  <c r="I456" i="4"/>
  <c r="I186" i="4"/>
  <c r="I379" i="4"/>
  <c r="I58" i="4"/>
  <c r="I59" i="4"/>
  <c r="I797" i="4"/>
  <c r="I798" i="4"/>
  <c r="I60" i="4"/>
  <c r="I21" i="4"/>
  <c r="I187" i="4"/>
  <c r="I380" i="4"/>
  <c r="I381" i="4"/>
  <c r="I382" i="4"/>
  <c r="I705" i="4"/>
  <c r="I78" i="4"/>
  <c r="I840" i="4"/>
  <c r="I188" i="4"/>
  <c r="I383" i="4"/>
  <c r="I706" i="4"/>
  <c r="I11" i="4"/>
  <c r="I384" i="4"/>
  <c r="I385" i="4"/>
  <c r="I707" i="4"/>
  <c r="I708" i="4"/>
  <c r="I386" i="4"/>
  <c r="I709" i="4"/>
  <c r="I799" i="4"/>
  <c r="I387" i="4"/>
  <c r="I710" i="4"/>
  <c r="I800" i="4"/>
  <c r="I801" i="4"/>
  <c r="I61" i="4"/>
  <c r="I189" i="4"/>
  <c r="I7" i="4"/>
  <c r="I62" i="4"/>
  <c r="I190" i="4"/>
  <c r="I191" i="4"/>
  <c r="I63" i="4"/>
  <c r="I711" i="4"/>
  <c r="I802" i="4"/>
  <c r="I388" i="4"/>
  <c r="I803" i="4"/>
  <c r="I712" i="4"/>
  <c r="I389" i="4"/>
  <c r="I457" i="4"/>
  <c r="I804" i="4"/>
  <c r="I117" i="4"/>
  <c r="I192" i="4"/>
  <c r="I458" i="4"/>
  <c r="I841" i="4"/>
  <c r="I193" i="4"/>
  <c r="I713" i="4"/>
  <c r="I714" i="4"/>
  <c r="I194" i="4"/>
  <c r="I715" i="4"/>
  <c r="I195" i="4"/>
  <c r="I390" i="4"/>
  <c r="I391" i="4"/>
  <c r="I716" i="4"/>
  <c r="I392" i="4"/>
  <c r="I717" i="4"/>
  <c r="I842" i="4"/>
  <c r="I843" i="4"/>
  <c r="I718" i="4"/>
  <c r="I64" i="4"/>
  <c r="I196" i="4"/>
  <c r="I719" i="4"/>
  <c r="I393" i="4"/>
  <c r="I720" i="4"/>
  <c r="I459" i="4"/>
  <c r="I460" i="4"/>
  <c r="I461" i="4"/>
  <c r="I805" i="4"/>
  <c r="I65" i="4"/>
  <c r="I197" i="4"/>
  <c r="I198" i="4"/>
  <c r="I636" i="4"/>
  <c r="I199" i="4"/>
  <c r="I844" i="4"/>
  <c r="I462" i="4"/>
  <c r="I806" i="4"/>
  <c r="I463" i="4"/>
  <c r="I66" i="4"/>
  <c r="I721" i="4"/>
  <c r="I394" i="4"/>
  <c r="I464" i="4"/>
  <c r="I200" i="4"/>
  <c r="I465" i="4"/>
  <c r="I201" i="4"/>
  <c r="I722" i="4"/>
  <c r="I723" i="4"/>
  <c r="I807" i="4"/>
  <c r="I202" i="4"/>
  <c r="I203" i="4"/>
  <c r="I67" i="4"/>
  <c r="I724" i="4"/>
  <c r="I395" i="4"/>
  <c r="I845" i="4"/>
  <c r="I808" i="4"/>
  <c r="I466" i="4"/>
  <c r="I809" i="4"/>
  <c r="I204" i="4"/>
  <c r="I396" i="4"/>
  <c r="I846" i="4"/>
  <c r="I397" i="4"/>
  <c r="I725" i="4"/>
  <c r="I398" i="4"/>
  <c r="I223" i="4"/>
  <c r="I303" i="4"/>
  <c r="I399" i="4"/>
  <c r="I853" i="4"/>
  <c r="I205" i="4"/>
  <c r="I400" i="4"/>
  <c r="I206" i="4"/>
  <c r="I22" i="4"/>
  <c r="I810" i="4"/>
  <c r="I726" i="4"/>
  <c r="I727" i="4"/>
  <c r="I467" i="4"/>
  <c r="I854" i="4"/>
  <c r="I811" i="4"/>
  <c r="I304" i="4"/>
  <c r="I13" i="4"/>
  <c r="I847" i="4"/>
  <c r="I207" i="4"/>
  <c r="I208" i="4"/>
  <c r="I848" i="4"/>
  <c r="I728" i="4"/>
  <c r="I812" i="4"/>
  <c r="I68" i="4"/>
  <c r="I729" i="4"/>
  <c r="I468" i="4"/>
  <c r="I730" i="4"/>
  <c r="I731" i="4"/>
  <c r="I69" i="4"/>
  <c r="I732" i="4"/>
  <c r="I401" i="4"/>
  <c r="I402" i="4"/>
  <c r="I733" i="4"/>
  <c r="I734" i="4"/>
  <c r="I735" i="4"/>
  <c r="I23" i="4"/>
  <c r="I24" i="4"/>
  <c r="I736" i="4"/>
  <c r="I737" i="4"/>
  <c r="I469" i="4"/>
  <c r="I209" i="4"/>
  <c r="I25" i="4"/>
  <c r="I210" i="4"/>
  <c r="I70" i="4"/>
  <c r="I738" i="4"/>
  <c r="I637" i="4"/>
  <c r="I403" i="4"/>
  <c r="I404" i="4"/>
  <c r="I26" i="4"/>
  <c r="I739" i="4"/>
  <c r="I211" i="4"/>
  <c r="I71" i="4"/>
  <c r="I470" i="4"/>
  <c r="I849" i="4"/>
  <c r="I471" i="4"/>
  <c r="I813" i="4"/>
  <c r="I212" i="4"/>
  <c r="I814" i="4"/>
  <c r="I405" i="4"/>
  <c r="I72" i="4"/>
  <c r="I213" i="4"/>
  <c r="I740" i="4"/>
  <c r="I859" i="4"/>
  <c r="I850" i="4"/>
  <c r="I406" i="4"/>
  <c r="I214" i="4"/>
  <c r="I472" i="4"/>
  <c r="I407" i="4"/>
  <c r="I741" i="4"/>
  <c r="I73" i="4"/>
  <c r="I408" i="4"/>
  <c r="I742" i="4"/>
  <c r="I409" i="4"/>
  <c r="I743" i="4"/>
  <c r="I74" i="4"/>
  <c r="I27" i="4"/>
  <c r="I410" i="4"/>
  <c r="I411" i="4"/>
  <c r="I473" i="4"/>
  <c r="I215" i="4"/>
  <c r="I14" i="4"/>
  <c r="I412" i="4"/>
  <c r="I413" i="4"/>
  <c r="I414" i="4"/>
  <c r="I744" i="4"/>
  <c r="I415" i="4"/>
  <c r="I416" i="4"/>
  <c r="I417" i="4"/>
  <c r="I216" i="4"/>
  <c r="I75" i="4"/>
  <c r="I76" i="4"/>
  <c r="I217" i="4"/>
  <c r="I474" i="4"/>
  <c r="I8" i="4"/>
  <c r="I77" i="4"/>
  <c r="I12" i="4"/>
  <c r="I28" i="4"/>
  <c r="I745" i="4"/>
  <c r="I815" i="4"/>
  <c r="I816" i="4"/>
  <c r="I218" i="4"/>
  <c r="I746" i="4"/>
  <c r="I418" i="4"/>
  <c r="I419" i="4"/>
  <c r="I817" i="4"/>
  <c r="I29" i="4"/>
  <c r="I219" i="4"/>
  <c r="I220" i="4"/>
  <c r="I475" i="4"/>
  <c r="I476" i="4"/>
  <c r="I420" i="4"/>
  <c r="I221" i="4"/>
  <c r="I222" i="4"/>
  <c r="I477" i="4"/>
  <c r="I818" i="4"/>
  <c r="I224" i="4"/>
  <c r="I79" i="4"/>
  <c r="I225" i="4"/>
  <c r="I580" i="4"/>
  <c r="I80" i="4"/>
  <c r="I478" i="4"/>
  <c r="I479" i="4"/>
  <c r="I226" i="4"/>
  <c r="I581" i="4"/>
  <c r="I582" i="4"/>
  <c r="I480" i="4"/>
  <c r="I481" i="4"/>
  <c r="I583" i="4"/>
  <c r="I482" i="4"/>
  <c r="I483" i="4"/>
  <c r="I584" i="4"/>
  <c r="I227" i="4"/>
  <c r="I228" i="4"/>
  <c r="I484" i="4"/>
  <c r="I485" i="4"/>
  <c r="I486" i="4"/>
  <c r="I229" i="4"/>
  <c r="I230" i="4"/>
  <c r="I231" i="4"/>
  <c r="I232" i="4"/>
  <c r="I233" i="4"/>
  <c r="I487" i="4"/>
  <c r="I234" i="4"/>
  <c r="I585" i="4"/>
  <c r="I235" i="4"/>
  <c r="I586" i="4"/>
  <c r="I488" i="4"/>
  <c r="I587" i="4"/>
  <c r="I588" i="4"/>
  <c r="I489" i="4"/>
  <c r="I236" i="4"/>
  <c r="I819" i="4"/>
  <c r="I237" i="4"/>
  <c r="I747" i="4"/>
  <c r="I238" i="4"/>
  <c r="I490" i="4"/>
  <c r="I491" i="4"/>
  <c r="I492" i="4"/>
  <c r="I493" i="4"/>
  <c r="I494" i="4"/>
  <c r="I820" i="4"/>
  <c r="I495" i="4"/>
  <c r="I496" i="4"/>
  <c r="I497" i="4"/>
  <c r="I498" i="4"/>
  <c r="I589" i="4"/>
  <c r="I590" i="4"/>
  <c r="I239" i="4"/>
  <c r="I591" i="4"/>
  <c r="I240" i="4"/>
  <c r="I241" i="4"/>
  <c r="I81" i="4"/>
  <c r="I82" i="4"/>
  <c r="I83" i="4"/>
  <c r="I84" i="4"/>
  <c r="I499" i="4"/>
  <c r="I500" i="4"/>
  <c r="I501" i="4"/>
  <c r="I502" i="4"/>
  <c r="I821" i="4"/>
  <c r="I242" i="4"/>
  <c r="I503" i="4"/>
  <c r="I504" i="4"/>
  <c r="I505" i="4"/>
  <c r="I506" i="4"/>
  <c r="I507" i="4"/>
  <c r="I748" i="4"/>
  <c r="I85" i="4"/>
  <c r="I86" i="4"/>
  <c r="I87" i="4"/>
  <c r="I508" i="4"/>
  <c r="I88" i="4"/>
  <c r="I89" i="4"/>
  <c r="I592" i="4"/>
  <c r="I90" i="4"/>
  <c r="I243" i="4"/>
  <c r="I244" i="4"/>
  <c r="I509" i="4"/>
  <c r="I510" i="4"/>
  <c r="I593" i="4"/>
  <c r="I594" i="4"/>
  <c r="I245" i="4"/>
  <c r="I246" i="4"/>
  <c r="I247" i="4"/>
  <c r="I248" i="4"/>
  <c r="I249" i="4"/>
  <c r="I511" i="4"/>
  <c r="I512" i="4"/>
  <c r="I513" i="4"/>
  <c r="I595" i="4"/>
  <c r="I749" i="4"/>
  <c r="I250" i="4"/>
  <c r="I251" i="4"/>
  <c r="I596" i="4"/>
  <c r="I514" i="4"/>
  <c r="I91" i="4"/>
  <c r="I252" i="4"/>
  <c r="I851" i="4"/>
  <c r="I515" i="4"/>
  <c r="I597" i="4"/>
  <c r="I598" i="4"/>
  <c r="I599" i="4"/>
  <c r="I516" i="4"/>
  <c r="I517" i="4"/>
  <c r="I92" i="4"/>
  <c r="I93" i="4"/>
  <c r="I94" i="4"/>
  <c r="I600" i="4"/>
  <c r="I518" i="4"/>
  <c r="I519" i="4"/>
  <c r="I253" i="4"/>
  <c r="I520" i="4"/>
  <c r="I601" i="4"/>
  <c r="I750" i="4"/>
  <c r="I521" i="4"/>
  <c r="I254" i="4"/>
  <c r="I255" i="4"/>
  <c r="I522" i="4"/>
  <c r="I256" i="4"/>
  <c r="I257" i="4"/>
  <c r="I258" i="4"/>
  <c r="I523" i="4"/>
  <c r="I524" i="4"/>
  <c r="I602" i="4"/>
  <c r="I525" i="4"/>
  <c r="I259" i="4"/>
  <c r="I260" i="4"/>
  <c r="I261" i="4"/>
  <c r="I526" i="4"/>
  <c r="I262" i="4"/>
  <c r="I861" i="4"/>
  <c r="I263" i="4"/>
  <c r="I264" i="4"/>
  <c r="I527" i="4"/>
  <c r="I265" i="4"/>
  <c r="I603" i="4"/>
  <c r="I528" i="4"/>
  <c r="I529" i="4"/>
  <c r="I266" i="4"/>
  <c r="I604" i="4"/>
  <c r="I751" i="4"/>
  <c r="I95" i="4"/>
  <c r="I96" i="4"/>
  <c r="I97" i="4"/>
  <c r="I530" i="4"/>
  <c r="I267" i="4"/>
  <c r="I268" i="4"/>
  <c r="I531" i="4"/>
  <c r="I269" i="4"/>
  <c r="I860" i="4"/>
  <c r="I270" i="4"/>
  <c r="I605" i="4"/>
  <c r="I606" i="4"/>
  <c r="I271" i="4"/>
  <c r="I272" i="4"/>
  <c r="I607" i="4"/>
  <c r="I608" i="4"/>
  <c r="I273" i="4"/>
  <c r="I274" i="4"/>
  <c r="I609" i="4"/>
  <c r="I610" i="4"/>
  <c r="I532" i="4"/>
  <c r="I275" i="4"/>
  <c r="I611" i="4"/>
  <c r="I612" i="4"/>
  <c r="I276" i="4"/>
  <c r="I277" i="4"/>
  <c r="I278" i="4"/>
  <c r="I533" i="4"/>
  <c r="I279" i="4"/>
  <c r="I280" i="4"/>
  <c r="I752" i="4"/>
  <c r="I534" i="4"/>
  <c r="I613" i="4"/>
  <c r="I614" i="4"/>
  <c r="I535" i="4"/>
  <c r="I615" i="4"/>
  <c r="I616" i="4"/>
  <c r="I536" i="4"/>
  <c r="I281" i="4"/>
  <c r="I537" i="4"/>
  <c r="I282" i="4"/>
  <c r="I98" i="4"/>
  <c r="I538" i="4"/>
  <c r="I539" i="4"/>
  <c r="I540" i="4"/>
  <c r="I541" i="4"/>
  <c r="I617" i="4"/>
  <c r="I753" i="4"/>
  <c r="I618" i="4"/>
  <c r="I754" i="4"/>
  <c r="I542" i="4"/>
  <c r="I543" i="4"/>
  <c r="I755" i="4"/>
  <c r="I99" i="4"/>
  <c r="I100" i="4"/>
  <c r="I101" i="4"/>
  <c r="I102" i="4"/>
  <c r="I544" i="4"/>
  <c r="I619" i="4"/>
  <c r="I756" i="4"/>
  <c r="I545" i="4"/>
  <c r="I283" i="4"/>
  <c r="I862" i="4"/>
  <c r="I546" i="4"/>
  <c r="I547" i="4"/>
  <c r="I284" i="4"/>
  <c r="I285" i="4"/>
  <c r="I620" i="4"/>
  <c r="I103" i="4"/>
  <c r="I104" i="4"/>
  <c r="I548" i="4"/>
  <c r="I549" i="4"/>
  <c r="I550" i="4"/>
  <c r="I757" i="4"/>
  <c r="I551" i="4"/>
  <c r="I286" i="4"/>
  <c r="I287" i="4"/>
  <c r="I758" i="4"/>
  <c r="I552" i="4"/>
  <c r="I759" i="4"/>
  <c r="I553" i="4"/>
  <c r="I621" i="4"/>
  <c r="I622" i="4"/>
  <c r="I623" i="4"/>
  <c r="I554" i="4"/>
  <c r="I555" i="4"/>
  <c r="I556" i="4"/>
  <c r="I288" i="4"/>
  <c r="I105" i="4"/>
  <c r="I106" i="4"/>
  <c r="I852" i="4"/>
  <c r="I760" i="4"/>
  <c r="I557" i="4"/>
  <c r="I107" i="4"/>
  <c r="I863" i="4"/>
  <c r="I108" i="4"/>
  <c r="I289" i="4"/>
  <c r="I558" i="4"/>
  <c r="I559" i="4"/>
  <c r="I560" i="4"/>
  <c r="I561" i="4"/>
  <c r="I290" i="4"/>
  <c r="I562" i="4"/>
  <c r="I563" i="4"/>
  <c r="I564" i="4"/>
  <c r="I109" i="4"/>
  <c r="I565" i="4"/>
  <c r="I566" i="4"/>
  <c r="I624" i="4"/>
  <c r="I625" i="4"/>
  <c r="I291" i="4"/>
  <c r="I110" i="4"/>
  <c r="I292" i="4"/>
  <c r="I111" i="4"/>
  <c r="I112" i="4"/>
  <c r="I822" i="4"/>
  <c r="I626" i="4"/>
  <c r="I567" i="4"/>
  <c r="I568" i="4"/>
  <c r="I761" i="4"/>
  <c r="I293" i="4"/>
  <c r="I569" i="4"/>
  <c r="I294" i="4"/>
  <c r="I295" i="4"/>
  <c r="I627" i="4"/>
  <c r="I628" i="4"/>
  <c r="I629" i="4"/>
  <c r="I630" i="4"/>
  <c r="I631" i="4"/>
  <c r="I632" i="4"/>
  <c r="I570" i="4"/>
  <c r="I571" i="4"/>
  <c r="I572" i="4"/>
  <c r="I573" i="4"/>
  <c r="I113" i="4"/>
  <c r="I574" i="4"/>
  <c r="I114" i="4"/>
  <c r="I762" i="4"/>
  <c r="I763" i="4"/>
  <c r="I296" i="4"/>
  <c r="I297" i="4"/>
  <c r="I115" i="4"/>
  <c r="I575" i="4"/>
  <c r="I576" i="4"/>
  <c r="I577" i="4"/>
  <c r="I298" i="4"/>
  <c r="I299" i="4"/>
  <c r="I578" i="4"/>
  <c r="I579" i="4"/>
  <c r="C3" i="1" l="1"/>
  <c r="A5" i="6" l="1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B26" i="6"/>
  <c r="C26" i="6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E15" i="5" l="1"/>
  <c r="F15" i="5"/>
  <c r="I15" i="5"/>
  <c r="G15" i="5"/>
  <c r="H15" i="5"/>
  <c r="L15" i="5"/>
  <c r="P15" i="5"/>
  <c r="J15" i="5"/>
  <c r="D15" i="5"/>
  <c r="K15" i="5"/>
  <c r="O15" i="5"/>
  <c r="M15" i="5"/>
  <c r="N15" i="5"/>
  <c r="E12" i="5"/>
  <c r="M12" i="5"/>
  <c r="F12" i="5"/>
  <c r="D12" i="5"/>
  <c r="G12" i="5"/>
  <c r="H12" i="5"/>
  <c r="I12" i="5"/>
  <c r="N12" i="5"/>
  <c r="J12" i="5"/>
  <c r="K12" i="5"/>
  <c r="L12" i="5"/>
  <c r="P12" i="5"/>
  <c r="O12" i="5"/>
  <c r="E17" i="5"/>
  <c r="I17" i="5"/>
  <c r="L17" i="5"/>
  <c r="N17" i="5"/>
  <c r="O17" i="5"/>
  <c r="D17" i="5"/>
  <c r="F17" i="5"/>
  <c r="M17" i="5"/>
  <c r="G17" i="5"/>
  <c r="H17" i="5"/>
  <c r="J17" i="5"/>
  <c r="K17" i="5"/>
  <c r="P17" i="5"/>
  <c r="E10" i="5"/>
  <c r="D10" i="5"/>
  <c r="F10" i="5"/>
  <c r="N10" i="5"/>
  <c r="G10" i="5"/>
  <c r="P10" i="5"/>
  <c r="H10" i="5"/>
  <c r="I10" i="5"/>
  <c r="J10" i="5"/>
  <c r="K10" i="5"/>
  <c r="L10" i="5"/>
  <c r="M10" i="5"/>
  <c r="O10" i="5"/>
  <c r="E9" i="5"/>
  <c r="F9" i="5"/>
  <c r="G9" i="5"/>
  <c r="H9" i="5"/>
  <c r="D9" i="5"/>
  <c r="I9" i="5"/>
  <c r="J9" i="5"/>
  <c r="K9" i="5"/>
  <c r="L9" i="5"/>
  <c r="M9" i="5"/>
  <c r="P9" i="5"/>
  <c r="N9" i="5"/>
  <c r="O9" i="5"/>
  <c r="E11" i="5"/>
  <c r="F11" i="5"/>
  <c r="G11" i="5"/>
  <c r="H11" i="5"/>
  <c r="D11" i="5"/>
  <c r="I11" i="5"/>
  <c r="P11" i="5"/>
  <c r="J11" i="5"/>
  <c r="K11" i="5"/>
  <c r="N11" i="5"/>
  <c r="L11" i="5"/>
  <c r="M11" i="5"/>
  <c r="O11" i="5"/>
  <c r="E14" i="5"/>
  <c r="F14" i="5"/>
  <c r="P14" i="5"/>
  <c r="G14" i="5"/>
  <c r="M14" i="5"/>
  <c r="N14" i="5"/>
  <c r="H14" i="5"/>
  <c r="D14" i="5"/>
  <c r="I14" i="5"/>
  <c r="J14" i="5"/>
  <c r="L14" i="5"/>
  <c r="K14" i="5"/>
  <c r="O14" i="5"/>
  <c r="E21" i="5"/>
  <c r="D21" i="5"/>
  <c r="J21" i="5"/>
  <c r="F21" i="5"/>
  <c r="I21" i="5"/>
  <c r="O21" i="5"/>
  <c r="G21" i="5"/>
  <c r="H21" i="5"/>
  <c r="K21" i="5"/>
  <c r="L21" i="5"/>
  <c r="N21" i="5"/>
  <c r="M21" i="5"/>
  <c r="P21" i="5"/>
  <c r="E19" i="5"/>
  <c r="F19" i="5"/>
  <c r="D19" i="5"/>
  <c r="H19" i="5"/>
  <c r="G19" i="5"/>
  <c r="J19" i="5"/>
  <c r="L19" i="5"/>
  <c r="I19" i="5"/>
  <c r="M19" i="5"/>
  <c r="K19" i="5"/>
  <c r="N19" i="5"/>
  <c r="P19" i="5"/>
  <c r="O19" i="5"/>
  <c r="E16" i="5"/>
  <c r="F16" i="5"/>
  <c r="G16" i="5"/>
  <c r="I16" i="5"/>
  <c r="O16" i="5"/>
  <c r="H16" i="5"/>
  <c r="M16" i="5"/>
  <c r="D16" i="5"/>
  <c r="J16" i="5"/>
  <c r="K16" i="5"/>
  <c r="L16" i="5"/>
  <c r="N16" i="5"/>
  <c r="P16" i="5"/>
  <c r="N26" i="6"/>
  <c r="O26" i="6"/>
  <c r="M26" i="6"/>
  <c r="E26" i="6"/>
  <c r="F26" i="6"/>
  <c r="G26" i="6"/>
  <c r="H26" i="6"/>
  <c r="I26" i="6"/>
  <c r="J26" i="6"/>
  <c r="K26" i="6"/>
  <c r="L26" i="6"/>
  <c r="D26" i="6"/>
  <c r="E13" i="5"/>
  <c r="P13" i="5"/>
  <c r="F13" i="5"/>
  <c r="D13" i="5"/>
  <c r="G13" i="5"/>
  <c r="H13" i="5"/>
  <c r="O13" i="5"/>
  <c r="I13" i="5"/>
  <c r="J13" i="5"/>
  <c r="M13" i="5"/>
  <c r="N13" i="5"/>
  <c r="K13" i="5"/>
  <c r="L13" i="5"/>
  <c r="E20" i="5"/>
  <c r="F20" i="5"/>
  <c r="D20" i="5"/>
  <c r="H20" i="5"/>
  <c r="K20" i="5"/>
  <c r="M20" i="5"/>
  <c r="J20" i="5"/>
  <c r="N20" i="5"/>
  <c r="G20" i="5"/>
  <c r="I20" i="5"/>
  <c r="P20" i="5"/>
  <c r="L20" i="5"/>
  <c r="O20" i="5"/>
  <c r="E8" i="5"/>
  <c r="F8" i="5"/>
  <c r="G8" i="5"/>
  <c r="D8" i="5"/>
  <c r="H8" i="5"/>
  <c r="I8" i="5"/>
  <c r="J8" i="5"/>
  <c r="K8" i="5"/>
  <c r="L8" i="5"/>
  <c r="M8" i="5"/>
  <c r="N8" i="5"/>
  <c r="O8" i="5"/>
  <c r="P8" i="5"/>
  <c r="E7" i="5"/>
  <c r="D7" i="5"/>
  <c r="F7" i="5"/>
  <c r="G7" i="5"/>
  <c r="H7" i="5"/>
  <c r="I7" i="5"/>
  <c r="J7" i="5"/>
  <c r="K7" i="5"/>
  <c r="P7" i="5"/>
  <c r="L7" i="5"/>
  <c r="M7" i="5"/>
  <c r="N7" i="5"/>
  <c r="O7" i="5"/>
  <c r="E18" i="5"/>
  <c r="D18" i="5"/>
  <c r="F18" i="5"/>
  <c r="G18" i="5"/>
  <c r="H18" i="5"/>
  <c r="I18" i="5"/>
  <c r="N18" i="5"/>
  <c r="K18" i="5"/>
  <c r="J18" i="5"/>
  <c r="L18" i="5"/>
  <c r="M18" i="5"/>
  <c r="O18" i="5"/>
  <c r="P18" i="5"/>
  <c r="E6" i="5"/>
  <c r="D6" i="5"/>
  <c r="F6" i="5"/>
  <c r="G6" i="5"/>
  <c r="H6" i="5"/>
  <c r="I6" i="5"/>
  <c r="J6" i="5"/>
  <c r="K6" i="5"/>
  <c r="L6" i="5"/>
  <c r="M6" i="5"/>
  <c r="N6" i="5"/>
  <c r="P6" i="5"/>
  <c r="O6" i="5"/>
  <c r="C8" i="5"/>
  <c r="A17" i="12"/>
  <c r="A18" i="12"/>
  <c r="A10" i="12"/>
  <c r="A11" i="12"/>
  <c r="A12" i="12"/>
  <c r="A13" i="12"/>
  <c r="A14" i="12"/>
  <c r="A15" i="12"/>
  <c r="A16" i="12"/>
  <c r="A9" i="12"/>
  <c r="A8" i="12"/>
  <c r="A7" i="12"/>
  <c r="A6" i="12"/>
  <c r="A25" i="12"/>
  <c r="A24" i="12"/>
  <c r="A23" i="12"/>
  <c r="A22" i="12"/>
  <c r="A21" i="12"/>
  <c r="A20" i="12"/>
  <c r="A19" i="12"/>
  <c r="E2" i="4"/>
  <c r="E1" i="4"/>
  <c r="B7" i="5"/>
  <c r="N642" i="4" l="1"/>
  <c r="N644" i="4"/>
  <c r="N312" i="4"/>
  <c r="N426" i="4"/>
  <c r="N128" i="4"/>
  <c r="N654" i="4"/>
  <c r="N774" i="4"/>
  <c r="N325" i="4"/>
  <c r="N328" i="4"/>
  <c r="N431" i="4"/>
  <c r="N332" i="4"/>
  <c r="N765" i="4"/>
  <c r="N435" i="4"/>
  <c r="N836" i="4"/>
  <c r="N152" i="4"/>
  <c r="N157" i="4"/>
  <c r="N783" i="4"/>
  <c r="N785" i="4"/>
  <c r="N353" i="4"/>
  <c r="N50" i="4"/>
  <c r="N172" i="4"/>
  <c r="N18" i="4"/>
  <c r="N174" i="4"/>
  <c r="N693" i="4"/>
  <c r="N367" i="4"/>
  <c r="N791" i="4"/>
  <c r="N454" i="4"/>
  <c r="N796" i="4"/>
  <c r="N798" i="4"/>
  <c r="N706" i="4"/>
  <c r="N801" i="4"/>
  <c r="N712" i="4"/>
  <c r="N715" i="4"/>
  <c r="N719" i="4"/>
  <c r="N844" i="4"/>
  <c r="N723" i="4"/>
  <c r="N396" i="4"/>
  <c r="N22" i="4"/>
  <c r="N848" i="4"/>
  <c r="N733" i="4"/>
  <c r="N738" i="4"/>
  <c r="N212" i="4"/>
  <c r="N741" i="4"/>
  <c r="N14" i="4"/>
  <c r="N474" i="4"/>
  <c r="N817" i="4"/>
  <c r="N79" i="4"/>
  <c r="N482" i="4"/>
  <c r="N233" i="4"/>
  <c r="N237" i="4"/>
  <c r="N498" i="4"/>
  <c r="N500" i="4"/>
  <c r="N86" i="4"/>
  <c r="N594" i="4"/>
  <c r="N251" i="4"/>
  <c r="N92" i="4"/>
  <c r="N255" i="4"/>
  <c r="N526" i="4"/>
  <c r="N751" i="4"/>
  <c r="N606" i="4"/>
  <c r="N612" i="4"/>
  <c r="N615" i="4"/>
  <c r="N753" i="4"/>
  <c r="N756" i="4"/>
  <c r="N549" i="4"/>
  <c r="N623" i="4"/>
  <c r="N108" i="4"/>
  <c r="N566" i="4"/>
  <c r="N761" i="4"/>
  <c r="N571" i="4"/>
  <c r="N576" i="4"/>
  <c r="N855" i="4"/>
  <c r="N307" i="4"/>
  <c r="N768" i="4"/>
  <c r="N769" i="4"/>
  <c r="N771" i="4"/>
  <c r="N129" i="4"/>
  <c r="N772" i="4"/>
  <c r="N775" i="4"/>
  <c r="N777" i="4"/>
  <c r="N139" i="4"/>
  <c r="N330" i="4"/>
  <c r="N779" i="4"/>
  <c r="N147" i="4"/>
  <c r="N436" i="4"/>
  <c r="N781" i="4"/>
  <c r="N153" i="4"/>
  <c r="N45" i="4"/>
  <c r="N784" i="4"/>
  <c r="N443" i="4"/>
  <c r="N354" i="4"/>
  <c r="N51" i="4"/>
  <c r="N682" i="4"/>
  <c r="N838" i="4"/>
  <c r="N789" i="4"/>
  <c r="N694" i="4"/>
  <c r="N453" i="4"/>
  <c r="N792" i="4"/>
  <c r="N183" i="4"/>
  <c r="N375" i="4"/>
  <c r="N60" i="4"/>
  <c r="N11" i="4"/>
  <c r="N61" i="4"/>
  <c r="N389" i="4"/>
  <c r="N195" i="4"/>
  <c r="N393" i="4"/>
  <c r="N825" i="4"/>
  <c r="N30" i="4"/>
  <c r="N121" i="4"/>
  <c r="N647" i="4"/>
  <c r="N648" i="4"/>
  <c r="N320" i="4"/>
  <c r="N427" i="4"/>
  <c r="N659" i="4"/>
  <c r="N116" i="4"/>
  <c r="N35" i="4"/>
  <c r="N432" i="4"/>
  <c r="N39" i="4"/>
  <c r="N335" i="4"/>
  <c r="N437" i="4"/>
  <c r="N439" i="4"/>
  <c r="N342" i="4"/>
  <c r="N158" i="4"/>
  <c r="N677" i="4"/>
  <c r="N164" i="4"/>
  <c r="N169" i="4"/>
  <c r="N52" i="4"/>
  <c r="N683" i="4"/>
  <c r="N360" i="4"/>
  <c r="N175" i="4"/>
  <c r="N451" i="4"/>
  <c r="N635" i="4"/>
  <c r="N700" i="4"/>
  <c r="N19" i="4"/>
  <c r="N376" i="4"/>
  <c r="N21" i="4"/>
  <c r="N384" i="4"/>
  <c r="N189" i="4"/>
  <c r="N457" i="4"/>
  <c r="N390" i="4"/>
  <c r="N720" i="4"/>
  <c r="N806" i="4"/>
  <c r="N202" i="4"/>
  <c r="N397" i="4"/>
  <c r="N726" i="4"/>
  <c r="N812" i="4"/>
  <c r="N735" i="4"/>
  <c r="N403" i="4"/>
  <c r="N405" i="4"/>
  <c r="N408" i="4"/>
  <c r="N413" i="4"/>
  <c r="N77" i="4"/>
  <c r="N219" i="4"/>
  <c r="N580" i="4"/>
  <c r="N584" i="4"/>
  <c r="N234" i="4"/>
  <c r="N238" i="4"/>
  <c r="N590" i="4"/>
  <c r="N502" i="4"/>
  <c r="N508" i="4"/>
  <c r="N246" i="4"/>
  <c r="N514" i="4"/>
  <c r="N94" i="4"/>
  <c r="N256" i="4"/>
  <c r="N861" i="4"/>
  <c r="N96" i="4"/>
  <c r="N638" i="4"/>
  <c r="N308" i="4"/>
  <c r="N31" i="4"/>
  <c r="N122" i="4"/>
  <c r="N649" i="4"/>
  <c r="N130" i="4"/>
  <c r="N828" i="4"/>
  <c r="N133" i="4"/>
  <c r="N326" i="4"/>
  <c r="N140" i="4"/>
  <c r="N830" i="4"/>
  <c r="N145" i="4"/>
  <c r="N780" i="4"/>
  <c r="N336" i="4"/>
  <c r="N340" i="4"/>
  <c r="N343" i="4"/>
  <c r="N46" i="4"/>
  <c r="N302" i="4"/>
  <c r="N165" i="4"/>
  <c r="N837" i="4"/>
  <c r="N357" i="4"/>
  <c r="N359" i="4"/>
  <c r="N361" i="4"/>
  <c r="N449" i="4"/>
  <c r="N695" i="4"/>
  <c r="N698" i="4"/>
  <c r="N839" i="4"/>
  <c r="N20" i="4"/>
  <c r="N185" i="4"/>
  <c r="N187" i="4"/>
  <c r="N385" i="4"/>
  <c r="N7" i="4"/>
  <c r="N804" i="4"/>
  <c r="N391" i="4"/>
  <c r="N459" i="4"/>
  <c r="N463" i="4"/>
  <c r="N203" i="4"/>
  <c r="N725" i="4"/>
  <c r="N727" i="4"/>
  <c r="N68" i="4"/>
  <c r="N23" i="4"/>
  <c r="N404" i="4"/>
  <c r="N72" i="4"/>
  <c r="N742" i="4"/>
  <c r="N414" i="4"/>
  <c r="N12" i="4"/>
  <c r="N220" i="4"/>
  <c r="N80" i="4"/>
  <c r="N227" i="4"/>
  <c r="N585" i="4"/>
  <c r="N490" i="4"/>
  <c r="N239" i="4"/>
  <c r="N821" i="4"/>
  <c r="N88" i="4"/>
  <c r="N247" i="4"/>
  <c r="N91" i="4"/>
  <c r="N600" i="4"/>
  <c r="N257" i="4"/>
  <c r="N263" i="4"/>
  <c r="N97" i="4"/>
  <c r="N639" i="4"/>
  <c r="N120" i="4"/>
  <c r="N309" i="4"/>
  <c r="N856" i="4"/>
  <c r="N316" i="4"/>
  <c r="N131" i="4"/>
  <c r="N132" i="4"/>
  <c r="N323" i="4"/>
  <c r="N135" i="4"/>
  <c r="N329" i="4"/>
  <c r="N142" i="4"/>
  <c r="N831" i="4"/>
  <c r="N148" i="4"/>
  <c r="N151" i="4"/>
  <c r="N16" i="4"/>
  <c r="N671" i="4"/>
  <c r="N782" i="4"/>
  <c r="N345" i="4"/>
  <c r="N166" i="4"/>
  <c r="N444" i="4"/>
  <c r="N170" i="4"/>
  <c r="N684" i="4"/>
  <c r="N9" i="4"/>
  <c r="N450" i="4"/>
  <c r="N696" i="4"/>
  <c r="N179" i="4"/>
  <c r="N371" i="4"/>
  <c r="N184" i="4"/>
  <c r="N377" i="4"/>
  <c r="N380" i="4"/>
  <c r="N707" i="4"/>
  <c r="N62" i="4"/>
  <c r="N117" i="4"/>
  <c r="N716" i="4"/>
  <c r="N460" i="4"/>
  <c r="N66" i="4"/>
  <c r="N67" i="4"/>
  <c r="N398" i="4"/>
  <c r="N467" i="4"/>
  <c r="N729" i="4"/>
  <c r="N24" i="4"/>
  <c r="N26" i="4"/>
  <c r="N213" i="4"/>
  <c r="N409" i="4"/>
  <c r="N305" i="4"/>
  <c r="N826" i="4"/>
  <c r="N310" i="4"/>
  <c r="N123" i="4"/>
  <c r="N125" i="4"/>
  <c r="N32" i="4"/>
  <c r="N829" i="4"/>
  <c r="N429" i="4"/>
  <c r="N661" i="4"/>
  <c r="N141" i="4"/>
  <c r="N331" i="4"/>
  <c r="N832" i="4"/>
  <c r="N40" i="4"/>
  <c r="N668" i="4"/>
  <c r="N669" i="4"/>
  <c r="N154" i="4"/>
  <c r="N674" i="4"/>
  <c r="N346" i="4"/>
  <c r="N350" i="4"/>
  <c r="N445" i="4"/>
  <c r="N358" i="4"/>
  <c r="N685" i="4"/>
  <c r="N173" i="4"/>
  <c r="N691" i="4"/>
  <c r="N452" i="4"/>
  <c r="N858" i="4"/>
  <c r="N182" i="4"/>
  <c r="N374" i="4"/>
  <c r="N378" i="4"/>
  <c r="N381" i="4"/>
  <c r="N708" i="4"/>
  <c r="N190" i="4"/>
  <c r="N118" i="4"/>
  <c r="N827" i="4"/>
  <c r="N645" i="4"/>
  <c r="N770" i="4"/>
  <c r="N317" i="4"/>
  <c r="N321" i="4"/>
  <c r="N655" i="4"/>
  <c r="N324" i="4"/>
  <c r="N136" i="4"/>
  <c r="N36" i="4"/>
  <c r="N665" i="4"/>
  <c r="N146" i="4"/>
  <c r="N301" i="4"/>
  <c r="N42" i="4"/>
  <c r="N440" i="4"/>
  <c r="N442" i="4"/>
  <c r="N675" i="4"/>
  <c r="N347" i="4"/>
  <c r="N48" i="4"/>
  <c r="N355" i="4"/>
  <c r="N679" i="4"/>
  <c r="N447" i="4"/>
  <c r="N690" i="4"/>
  <c r="N634" i="4"/>
  <c r="N364" i="4"/>
  <c r="N180" i="4"/>
  <c r="N57" i="4"/>
  <c r="N702" i="4"/>
  <c r="N456" i="4"/>
  <c r="N382" i="4"/>
  <c r="N386" i="4"/>
  <c r="N191" i="4"/>
  <c r="N458" i="4"/>
  <c r="N717" i="4"/>
  <c r="N805" i="4"/>
  <c r="N394" i="4"/>
  <c r="N395" i="4"/>
  <c r="N303" i="4"/>
  <c r="N811" i="4"/>
  <c r="N730" i="4"/>
  <c r="N737" i="4"/>
  <c r="N211" i="4"/>
  <c r="N859" i="4"/>
  <c r="N74" i="4"/>
  <c r="N416" i="4"/>
  <c r="N815" i="4"/>
  <c r="N420" i="4"/>
  <c r="N226" i="4"/>
  <c r="N485" i="4"/>
  <c r="N488" i="4"/>
  <c r="N493" i="4"/>
  <c r="N241" i="4"/>
  <c r="N504" i="4"/>
  <c r="N90" i="4"/>
  <c r="N511" i="4"/>
  <c r="N515" i="4"/>
  <c r="N253" i="4"/>
  <c r="N524" i="4"/>
  <c r="N265" i="4"/>
  <c r="N268" i="4"/>
  <c r="N274" i="4"/>
  <c r="N280" i="4"/>
  <c r="N640" i="4"/>
  <c r="N421" i="4"/>
  <c r="N646" i="4"/>
  <c r="N313" i="4"/>
  <c r="N318" i="4"/>
  <c r="N322" i="4"/>
  <c r="N656" i="4"/>
  <c r="N134" i="4"/>
  <c r="N137" i="4"/>
  <c r="N664" i="4"/>
  <c r="N433" i="4"/>
  <c r="N833" i="4"/>
  <c r="N666" i="4"/>
  <c r="N438" i="4"/>
  <c r="N43" i="4"/>
  <c r="N672" i="4"/>
  <c r="N159" i="4"/>
  <c r="N348" i="4"/>
  <c r="N167" i="4"/>
  <c r="N446" i="4"/>
  <c r="N171" i="4"/>
  <c r="N686" i="4"/>
  <c r="N55" i="4"/>
  <c r="N692" i="4"/>
  <c r="N178" i="4"/>
  <c r="N181" i="4"/>
  <c r="N372" i="4"/>
  <c r="N455" i="4"/>
  <c r="N186" i="4"/>
  <c r="N705" i="4"/>
  <c r="N709" i="4"/>
  <c r="N63" i="4"/>
  <c r="N841" i="4"/>
  <c r="N842" i="4"/>
  <c r="N65" i="4"/>
  <c r="N464" i="4"/>
  <c r="N845" i="4"/>
  <c r="N399" i="4"/>
  <c r="N304" i="4"/>
  <c r="N731" i="4"/>
  <c r="N469" i="4"/>
  <c r="N71" i="4"/>
  <c r="N850" i="4"/>
  <c r="N27" i="4"/>
  <c r="N417" i="4"/>
  <c r="N816" i="4"/>
  <c r="N221" i="4"/>
  <c r="N581" i="4"/>
  <c r="N486" i="4"/>
  <c r="N587" i="4"/>
  <c r="N494" i="4"/>
  <c r="N641" i="4"/>
  <c r="N767" i="4"/>
  <c r="N423" i="4"/>
  <c r="N314" i="4"/>
  <c r="N650" i="4"/>
  <c r="N651" i="4"/>
  <c r="N657" i="4"/>
  <c r="N33" i="4"/>
  <c r="N138" i="4"/>
  <c r="N430" i="4"/>
  <c r="N434" i="4"/>
  <c r="N834" i="4"/>
  <c r="N41" i="4"/>
  <c r="N337" i="4"/>
  <c r="N441" i="4"/>
  <c r="N673" i="4"/>
  <c r="N676" i="4"/>
  <c r="N349" i="4"/>
  <c r="N351" i="4"/>
  <c r="N49" i="4"/>
  <c r="N786" i="4"/>
  <c r="N687" i="4"/>
  <c r="N56" i="4"/>
  <c r="N362" i="4"/>
  <c r="N365" i="4"/>
  <c r="N368" i="4"/>
  <c r="N373" i="4"/>
  <c r="N795" i="4"/>
  <c r="N379" i="4"/>
  <c r="N78" i="4"/>
  <c r="N764" i="4"/>
  <c r="N422" i="4"/>
  <c r="N424" i="4"/>
  <c r="N315" i="4"/>
  <c r="N126" i="4"/>
  <c r="N652" i="4"/>
  <c r="N658" i="4"/>
  <c r="N34" i="4"/>
  <c r="N662" i="4"/>
  <c r="N778" i="4"/>
  <c r="N143" i="4"/>
  <c r="N333" i="4"/>
  <c r="N667" i="4"/>
  <c r="N338" i="4"/>
  <c r="N341" i="4"/>
  <c r="N344" i="4"/>
  <c r="N160" i="4"/>
  <c r="N47" i="4"/>
  <c r="N17" i="4"/>
  <c r="N766" i="4"/>
  <c r="N53" i="4"/>
  <c r="N688" i="4"/>
  <c r="N787" i="4"/>
  <c r="N176" i="4"/>
  <c r="N306" i="4"/>
  <c r="N15" i="4"/>
  <c r="N425" i="4"/>
  <c r="N6" i="4"/>
  <c r="N319" i="4"/>
  <c r="N823" i="4"/>
  <c r="N428" i="4"/>
  <c r="N776" i="4"/>
  <c r="N663" i="4"/>
  <c r="N37" i="4"/>
  <c r="N300" i="4"/>
  <c r="N334" i="4"/>
  <c r="N149" i="4"/>
  <c r="N339" i="4"/>
  <c r="N670" i="4"/>
  <c r="N155" i="4"/>
  <c r="N161" i="4"/>
  <c r="N678" i="4"/>
  <c r="N352" i="4"/>
  <c r="N356" i="4"/>
  <c r="N680" i="4"/>
  <c r="N54" i="4"/>
  <c r="N788" i="4"/>
  <c r="N177" i="4"/>
  <c r="N697" i="4"/>
  <c r="N370" i="4"/>
  <c r="N794" i="4"/>
  <c r="N703" i="4"/>
  <c r="N59" i="4"/>
  <c r="N188" i="4"/>
  <c r="N710" i="4"/>
  <c r="N388" i="4"/>
  <c r="N714" i="4"/>
  <c r="N64" i="4"/>
  <c r="N636" i="4"/>
  <c r="N201" i="4"/>
  <c r="N809" i="4"/>
  <c r="N400" i="4"/>
  <c r="N207" i="4"/>
  <c r="N401" i="4"/>
  <c r="N210" i="4"/>
  <c r="N471" i="4"/>
  <c r="N472" i="4"/>
  <c r="N473" i="4"/>
  <c r="N76" i="4"/>
  <c r="N418" i="4"/>
  <c r="N818" i="4"/>
  <c r="N481" i="4"/>
  <c r="N231" i="4"/>
  <c r="N236" i="4"/>
  <c r="N496" i="4"/>
  <c r="N84" i="4"/>
  <c r="N748" i="4"/>
  <c r="N510" i="4"/>
  <c r="N144" i="4"/>
  <c r="N448" i="4"/>
  <c r="N840" i="4"/>
  <c r="N392" i="4"/>
  <c r="N722" i="4"/>
  <c r="N854" i="4"/>
  <c r="N25" i="4"/>
  <c r="N73" i="4"/>
  <c r="N28" i="4"/>
  <c r="N478" i="4"/>
  <c r="N235" i="4"/>
  <c r="N591" i="4"/>
  <c r="N85" i="4"/>
  <c r="N513" i="4"/>
  <c r="N93" i="4"/>
  <c r="N525" i="4"/>
  <c r="N95" i="4"/>
  <c r="N273" i="4"/>
  <c r="N534" i="4"/>
  <c r="N540" i="4"/>
  <c r="N544" i="4"/>
  <c r="N548" i="4"/>
  <c r="N554" i="4"/>
  <c r="N558" i="4"/>
  <c r="N291" i="4"/>
  <c r="N295" i="4"/>
  <c r="N114" i="4"/>
  <c r="N119" i="4"/>
  <c r="N150" i="4"/>
  <c r="N366" i="4"/>
  <c r="N799" i="4"/>
  <c r="N718" i="4"/>
  <c r="N724" i="4"/>
  <c r="N847" i="4"/>
  <c r="N637" i="4"/>
  <c r="N410" i="4"/>
  <c r="N218" i="4"/>
  <c r="N582" i="4"/>
  <c r="N588" i="4"/>
  <c r="N81" i="4"/>
  <c r="N89" i="4"/>
  <c r="N749" i="4"/>
  <c r="N519" i="4"/>
  <c r="N260" i="4"/>
  <c r="N267" i="4"/>
  <c r="N610" i="4"/>
  <c r="N614" i="4"/>
  <c r="N617" i="4"/>
  <c r="N545" i="4"/>
  <c r="N757" i="4"/>
  <c r="N556" i="4"/>
  <c r="N560" i="4"/>
  <c r="N292" i="4"/>
  <c r="N628" i="4"/>
  <c r="N763" i="4"/>
  <c r="N643" i="4"/>
  <c r="N835" i="4"/>
  <c r="N790" i="4"/>
  <c r="N387" i="4"/>
  <c r="N196" i="4"/>
  <c r="N808" i="4"/>
  <c r="N208" i="4"/>
  <c r="N739" i="4"/>
  <c r="N411" i="4"/>
  <c r="N746" i="4"/>
  <c r="N480" i="4"/>
  <c r="N489" i="4"/>
  <c r="N82" i="4"/>
  <c r="N592" i="4"/>
  <c r="N250" i="4"/>
  <c r="N520" i="4"/>
  <c r="N261" i="4"/>
  <c r="N531" i="4"/>
  <c r="N532" i="4"/>
  <c r="N535" i="4"/>
  <c r="N618" i="4"/>
  <c r="N283" i="4"/>
  <c r="N551" i="4"/>
  <c r="N288" i="4"/>
  <c r="N561" i="4"/>
  <c r="N111" i="4"/>
  <c r="N629" i="4"/>
  <c r="N296" i="4"/>
  <c r="N311" i="4"/>
  <c r="N44" i="4"/>
  <c r="N369" i="4"/>
  <c r="N800" i="4"/>
  <c r="N461" i="4"/>
  <c r="N466" i="4"/>
  <c r="N728" i="4"/>
  <c r="N470" i="4"/>
  <c r="N215" i="4"/>
  <c r="N419" i="4"/>
  <c r="N583" i="4"/>
  <c r="N819" i="4"/>
  <c r="N83" i="4"/>
  <c r="N243" i="4"/>
  <c r="N596" i="4"/>
  <c r="N601" i="4"/>
  <c r="N262" i="4"/>
  <c r="N269" i="4"/>
  <c r="N275" i="4"/>
  <c r="N616" i="4"/>
  <c r="N754" i="4"/>
  <c r="N862" i="4"/>
  <c r="N286" i="4"/>
  <c r="N105" i="4"/>
  <c r="N290" i="4"/>
  <c r="N112" i="4"/>
  <c r="N630" i="4"/>
  <c r="N297" i="4"/>
  <c r="N124" i="4"/>
  <c r="N156" i="4"/>
  <c r="N699" i="4"/>
  <c r="N711" i="4"/>
  <c r="N197" i="4"/>
  <c r="N204" i="4"/>
  <c r="N468" i="4"/>
  <c r="N849" i="4"/>
  <c r="N412" i="4"/>
  <c r="N29" i="4"/>
  <c r="N483" i="4"/>
  <c r="N747" i="4"/>
  <c r="N499" i="4"/>
  <c r="N244" i="4"/>
  <c r="N252" i="4"/>
  <c r="N750" i="4"/>
  <c r="N264" i="4"/>
  <c r="N860" i="4"/>
  <c r="N611" i="4"/>
  <c r="N536" i="4"/>
  <c r="N542" i="4"/>
  <c r="N546" i="4"/>
  <c r="N287" i="4"/>
  <c r="N106" i="4"/>
  <c r="N562" i="4"/>
  <c r="N822" i="4"/>
  <c r="N631" i="4"/>
  <c r="N115" i="4"/>
  <c r="N127" i="4"/>
  <c r="N162" i="4"/>
  <c r="N793" i="4"/>
  <c r="N802" i="4"/>
  <c r="N198" i="4"/>
  <c r="N846" i="4"/>
  <c r="N69" i="4"/>
  <c r="N813" i="4"/>
  <c r="N744" i="4"/>
  <c r="N475" i="4"/>
  <c r="N228" i="4"/>
  <c r="N491" i="4"/>
  <c r="N501" i="4"/>
  <c r="N509" i="4"/>
  <c r="N851" i="4"/>
  <c r="N521" i="4"/>
  <c r="N527" i="4"/>
  <c r="N270" i="4"/>
  <c r="N276" i="4"/>
  <c r="N281" i="4"/>
  <c r="N543" i="4"/>
  <c r="N547" i="4"/>
  <c r="N758" i="4"/>
  <c r="N852" i="4"/>
  <c r="N563" i="4"/>
  <c r="N626" i="4"/>
  <c r="N632" i="4"/>
  <c r="N575" i="4"/>
  <c r="N653" i="4"/>
  <c r="N163" i="4"/>
  <c r="N701" i="4"/>
  <c r="N803" i="4"/>
  <c r="N199" i="4"/>
  <c r="N223" i="4"/>
  <c r="N732" i="4"/>
  <c r="N814" i="4"/>
  <c r="N415" i="4"/>
  <c r="N476" i="4"/>
  <c r="N484" i="4"/>
  <c r="N492" i="4"/>
  <c r="N242" i="4"/>
  <c r="N593" i="4"/>
  <c r="N597" i="4"/>
  <c r="N254" i="4"/>
  <c r="N603" i="4"/>
  <c r="N605" i="4"/>
  <c r="N277" i="4"/>
  <c r="N537" i="4"/>
  <c r="N755" i="4"/>
  <c r="N284" i="4"/>
  <c r="N552" i="4"/>
  <c r="N760" i="4"/>
  <c r="N564" i="4"/>
  <c r="N567" i="4"/>
  <c r="N570" i="4"/>
  <c r="N577" i="4"/>
  <c r="N773" i="4"/>
  <c r="N168" i="4"/>
  <c r="N10" i="4"/>
  <c r="N192" i="4"/>
  <c r="N462" i="4"/>
  <c r="N853" i="4"/>
  <c r="N402" i="4"/>
  <c r="N740" i="4"/>
  <c r="N216" i="4"/>
  <c r="N222" i="4"/>
  <c r="N229" i="4"/>
  <c r="N820" i="4"/>
  <c r="N503" i="4"/>
  <c r="N245" i="4"/>
  <c r="N598" i="4"/>
  <c r="N522" i="4"/>
  <c r="N528" i="4"/>
  <c r="N271" i="4"/>
  <c r="N278" i="4"/>
  <c r="N282" i="4"/>
  <c r="N99" i="4"/>
  <c r="N285" i="4"/>
  <c r="N759" i="4"/>
  <c r="N557" i="4"/>
  <c r="N109" i="4"/>
  <c r="N568" i="4"/>
  <c r="N572" i="4"/>
  <c r="N298" i="4"/>
  <c r="N660" i="4"/>
  <c r="N857" i="4"/>
  <c r="N704" i="4"/>
  <c r="N193" i="4"/>
  <c r="N721" i="4"/>
  <c r="N205" i="4"/>
  <c r="N734" i="4"/>
  <c r="N406" i="4"/>
  <c r="N75" i="4"/>
  <c r="N477" i="4"/>
  <c r="N230" i="4"/>
  <c r="N495" i="4"/>
  <c r="N505" i="4"/>
  <c r="N248" i="4"/>
  <c r="N599" i="4"/>
  <c r="N258" i="4"/>
  <c r="N529" i="4"/>
  <c r="N272" i="4"/>
  <c r="N533" i="4"/>
  <c r="N98" i="4"/>
  <c r="N100" i="4"/>
  <c r="N620" i="4"/>
  <c r="N553" i="4"/>
  <c r="N107" i="4"/>
  <c r="N565" i="4"/>
  <c r="N293" i="4"/>
  <c r="N573" i="4"/>
  <c r="N299" i="4"/>
  <c r="N843" i="4"/>
  <c r="N743" i="4"/>
  <c r="N240" i="4"/>
  <c r="N259" i="4"/>
  <c r="N541" i="4"/>
  <c r="N559" i="4"/>
  <c r="N713" i="4"/>
  <c r="N194" i="4"/>
  <c r="N327" i="4"/>
  <c r="N200" i="4"/>
  <c r="N217" i="4"/>
  <c r="N506" i="4"/>
  <c r="N266" i="4"/>
  <c r="N101" i="4"/>
  <c r="N624" i="4"/>
  <c r="N407" i="4"/>
  <c r="N38" i="4"/>
  <c r="N465" i="4"/>
  <c r="N8" i="4"/>
  <c r="N507" i="4"/>
  <c r="N604" i="4"/>
  <c r="N102" i="4"/>
  <c r="N625" i="4"/>
  <c r="N289" i="4"/>
  <c r="N633" i="4"/>
  <c r="N807" i="4"/>
  <c r="N745" i="4"/>
  <c r="N87" i="4"/>
  <c r="N530" i="4"/>
  <c r="N619" i="4"/>
  <c r="N110" i="4"/>
  <c r="N214" i="4"/>
  <c r="N681" i="4"/>
  <c r="N206" i="4"/>
  <c r="N224" i="4"/>
  <c r="N249" i="4"/>
  <c r="N607" i="4"/>
  <c r="N103" i="4"/>
  <c r="N569" i="4"/>
  <c r="N689" i="4"/>
  <c r="N810" i="4"/>
  <c r="N225" i="4"/>
  <c r="N512" i="4"/>
  <c r="N608" i="4"/>
  <c r="N104" i="4"/>
  <c r="N294" i="4"/>
  <c r="N523" i="4"/>
  <c r="N539" i="4"/>
  <c r="N363" i="4"/>
  <c r="N13" i="4"/>
  <c r="N479" i="4"/>
  <c r="N595" i="4"/>
  <c r="N609" i="4"/>
  <c r="N550" i="4"/>
  <c r="N627" i="4"/>
  <c r="N497" i="4"/>
  <c r="N602" i="4"/>
  <c r="N58" i="4"/>
  <c r="N736" i="4"/>
  <c r="N232" i="4"/>
  <c r="N516" i="4"/>
  <c r="N279" i="4"/>
  <c r="N621" i="4"/>
  <c r="N113" i="4"/>
  <c r="N538" i="4"/>
  <c r="N589" i="4"/>
  <c r="N797" i="4"/>
  <c r="N209" i="4"/>
  <c r="N487" i="4"/>
  <c r="N517" i="4"/>
  <c r="N752" i="4"/>
  <c r="N622" i="4"/>
  <c r="N574" i="4"/>
  <c r="N578" i="4"/>
  <c r="N383" i="4"/>
  <c r="N70" i="4"/>
  <c r="N586" i="4"/>
  <c r="N518" i="4"/>
  <c r="N613" i="4"/>
  <c r="N555" i="4"/>
  <c r="N762" i="4"/>
  <c r="N863" i="4"/>
  <c r="N579" i="4"/>
  <c r="E4" i="1"/>
  <c r="E6" i="1"/>
  <c r="E3" i="1"/>
  <c r="D15" i="1"/>
  <c r="E13" i="1"/>
  <c r="D11" i="1"/>
  <c r="E17" i="1"/>
  <c r="D16" i="1"/>
  <c r="E16" i="1"/>
  <c r="D14" i="1"/>
  <c r="E5" i="1"/>
  <c r="D4" i="1"/>
  <c r="D17" i="1"/>
  <c r="E11" i="1"/>
  <c r="E15" i="1"/>
  <c r="D13" i="1"/>
  <c r="E7" i="1"/>
  <c r="D5" i="1"/>
  <c r="D3" i="1"/>
  <c r="E10" i="1"/>
  <c r="D8" i="1"/>
  <c r="D9" i="1"/>
  <c r="E8" i="1"/>
  <c r="D6" i="1"/>
  <c r="E12" i="1"/>
  <c r="D10" i="1"/>
  <c r="E14" i="1"/>
  <c r="D12" i="1"/>
  <c r="E9" i="1"/>
  <c r="D7" i="1"/>
  <c r="L764" i="4"/>
  <c r="L422" i="4"/>
  <c r="L424" i="4"/>
  <c r="L315" i="4"/>
  <c r="L126" i="4"/>
  <c r="L652" i="4"/>
  <c r="L658" i="4"/>
  <c r="L34" i="4"/>
  <c r="L662" i="4"/>
  <c r="L778" i="4"/>
  <c r="L143" i="4"/>
  <c r="L333" i="4"/>
  <c r="L667" i="4"/>
  <c r="L338" i="4"/>
  <c r="L341" i="4"/>
  <c r="L344" i="4"/>
  <c r="L160" i="4"/>
  <c r="L47" i="4"/>
  <c r="L17" i="4"/>
  <c r="L766" i="4"/>
  <c r="L53" i="4"/>
  <c r="L688" i="4"/>
  <c r="L787" i="4"/>
  <c r="L176" i="4"/>
  <c r="L366" i="4"/>
  <c r="L369" i="4"/>
  <c r="L793" i="4"/>
  <c r="L10" i="4"/>
  <c r="L58" i="4"/>
  <c r="L840" i="4"/>
  <c r="L387" i="4"/>
  <c r="L802" i="4"/>
  <c r="L713" i="4"/>
  <c r="L718" i="4"/>
  <c r="L198" i="4"/>
  <c r="L465" i="4"/>
  <c r="L466" i="4"/>
  <c r="L205" i="4"/>
  <c r="L847" i="4"/>
  <c r="L732" i="4"/>
  <c r="L25" i="4"/>
  <c r="L849" i="4"/>
  <c r="L214" i="4"/>
  <c r="L411" i="4"/>
  <c r="L75" i="4"/>
  <c r="L746" i="4"/>
  <c r="L477" i="4"/>
  <c r="L480" i="4"/>
  <c r="L230" i="4"/>
  <c r="L489" i="4"/>
  <c r="L495" i="4"/>
  <c r="L83" i="4"/>
  <c r="L507" i="4"/>
  <c r="L509" i="4"/>
  <c r="L595" i="4"/>
  <c r="L306" i="4"/>
  <c r="L15" i="4"/>
  <c r="L425" i="4"/>
  <c r="L6" i="4"/>
  <c r="L319" i="4"/>
  <c r="L823" i="4"/>
  <c r="L428" i="4"/>
  <c r="L776" i="4"/>
  <c r="L663" i="4"/>
  <c r="L37" i="4"/>
  <c r="L300" i="4"/>
  <c r="L334" i="4"/>
  <c r="L149" i="4"/>
  <c r="L339" i="4"/>
  <c r="L670" i="4"/>
  <c r="L155" i="4"/>
  <c r="L161" i="4"/>
  <c r="L678" i="4"/>
  <c r="L352" i="4"/>
  <c r="L356" i="4"/>
  <c r="L680" i="4"/>
  <c r="L54" i="4"/>
  <c r="L788" i="4"/>
  <c r="L177" i="4"/>
  <c r="L697" i="4"/>
  <c r="L370" i="4"/>
  <c r="L794" i="4"/>
  <c r="L703" i="4"/>
  <c r="L59" i="4"/>
  <c r="L188" i="4"/>
  <c r="L710" i="4"/>
  <c r="L388" i="4"/>
  <c r="L714" i="4"/>
  <c r="L64" i="4"/>
  <c r="L636" i="4"/>
  <c r="L201" i="4"/>
  <c r="L809" i="4"/>
  <c r="L400" i="4"/>
  <c r="L207" i="4"/>
  <c r="L401" i="4"/>
  <c r="L210" i="4"/>
  <c r="L471" i="4"/>
  <c r="L472" i="4"/>
  <c r="L473" i="4"/>
  <c r="L76" i="4"/>
  <c r="L418" i="4"/>
  <c r="L119" i="4"/>
  <c r="L643" i="4"/>
  <c r="L311" i="4"/>
  <c r="L124" i="4"/>
  <c r="L127" i="4"/>
  <c r="L653" i="4"/>
  <c r="L773" i="4"/>
  <c r="L660" i="4"/>
  <c r="L327" i="4"/>
  <c r="L38" i="4"/>
  <c r="L144" i="4"/>
  <c r="L633" i="4"/>
  <c r="L150" i="4"/>
  <c r="L835" i="4"/>
  <c r="L44" i="4"/>
  <c r="L156" i="4"/>
  <c r="L162" i="4"/>
  <c r="L163" i="4"/>
  <c r="L168" i="4"/>
  <c r="L857" i="4"/>
  <c r="L681" i="4"/>
  <c r="L689" i="4"/>
  <c r="L448" i="4"/>
  <c r="L363" i="4"/>
  <c r="L790" i="4"/>
  <c r="L699" i="4"/>
  <c r="L701" i="4"/>
  <c r="L704" i="4"/>
  <c r="L797" i="4"/>
  <c r="L383" i="4"/>
  <c r="L800" i="4"/>
  <c r="L803" i="4"/>
  <c r="L194" i="4"/>
  <c r="L196" i="4"/>
  <c r="L199" i="4"/>
  <c r="L722" i="4"/>
  <c r="L204" i="4"/>
  <c r="L206" i="4"/>
  <c r="L208" i="4"/>
  <c r="L642" i="4"/>
  <c r="L644" i="4"/>
  <c r="L312" i="4"/>
  <c r="L426" i="4"/>
  <c r="L128" i="4"/>
  <c r="L654" i="4"/>
  <c r="L774" i="4"/>
  <c r="L325" i="4"/>
  <c r="L328" i="4"/>
  <c r="L431" i="4"/>
  <c r="L332" i="4"/>
  <c r="L765" i="4"/>
  <c r="L435" i="4"/>
  <c r="L836" i="4"/>
  <c r="L152" i="4"/>
  <c r="L157" i="4"/>
  <c r="L783" i="4"/>
  <c r="L785" i="4"/>
  <c r="L353" i="4"/>
  <c r="L50" i="4"/>
  <c r="L172" i="4"/>
  <c r="L18" i="4"/>
  <c r="L174" i="4"/>
  <c r="L693" i="4"/>
  <c r="L367" i="4"/>
  <c r="L791" i="4"/>
  <c r="L454" i="4"/>
  <c r="L796" i="4"/>
  <c r="L798" i="4"/>
  <c r="L706" i="4"/>
  <c r="L801" i="4"/>
  <c r="L712" i="4"/>
  <c r="L715" i="4"/>
  <c r="L719" i="4"/>
  <c r="L844" i="4"/>
  <c r="L723" i="4"/>
  <c r="L396" i="4"/>
  <c r="L22" i="4"/>
  <c r="L848" i="4"/>
  <c r="L733" i="4"/>
  <c r="L738" i="4"/>
  <c r="L212" i="4"/>
  <c r="L741" i="4"/>
  <c r="L14" i="4"/>
  <c r="L474" i="4"/>
  <c r="L817" i="4"/>
  <c r="L79" i="4"/>
  <c r="L482" i="4"/>
  <c r="L233" i="4"/>
  <c r="L237" i="4"/>
  <c r="L498" i="4"/>
  <c r="L500" i="4"/>
  <c r="L86" i="4"/>
  <c r="L594" i="4"/>
  <c r="L251" i="4"/>
  <c r="L92" i="4"/>
  <c r="L855" i="4"/>
  <c r="L307" i="4"/>
  <c r="L768" i="4"/>
  <c r="L769" i="4"/>
  <c r="L771" i="4"/>
  <c r="L129" i="4"/>
  <c r="L772" i="4"/>
  <c r="L775" i="4"/>
  <c r="L777" i="4"/>
  <c r="L139" i="4"/>
  <c r="L330" i="4"/>
  <c r="L779" i="4"/>
  <c r="L147" i="4"/>
  <c r="L436" i="4"/>
  <c r="L781" i="4"/>
  <c r="L153" i="4"/>
  <c r="L45" i="4"/>
  <c r="L784" i="4"/>
  <c r="L443" i="4"/>
  <c r="L354" i="4"/>
  <c r="L51" i="4"/>
  <c r="L682" i="4"/>
  <c r="L838" i="4"/>
  <c r="L789" i="4"/>
  <c r="L694" i="4"/>
  <c r="L453" i="4"/>
  <c r="L792" i="4"/>
  <c r="L183" i="4"/>
  <c r="L375" i="4"/>
  <c r="L60" i="4"/>
  <c r="L11" i="4"/>
  <c r="L61" i="4"/>
  <c r="L389" i="4"/>
  <c r="L195" i="4"/>
  <c r="L393" i="4"/>
  <c r="L462" i="4"/>
  <c r="L807" i="4"/>
  <c r="L846" i="4"/>
  <c r="L810" i="4"/>
  <c r="L728" i="4"/>
  <c r="L734" i="4"/>
  <c r="L637" i="4"/>
  <c r="L814" i="4"/>
  <c r="L73" i="4"/>
  <c r="L412" i="4"/>
  <c r="L825" i="4"/>
  <c r="L30" i="4"/>
  <c r="L121" i="4"/>
  <c r="L647" i="4"/>
  <c r="L648" i="4"/>
  <c r="L320" i="4"/>
  <c r="L427" i="4"/>
  <c r="L659" i="4"/>
  <c r="L116" i="4"/>
  <c r="L35" i="4"/>
  <c r="L432" i="4"/>
  <c r="L39" i="4"/>
  <c r="L335" i="4"/>
  <c r="L437" i="4"/>
  <c r="L439" i="4"/>
  <c r="L342" i="4"/>
  <c r="L158" i="4"/>
  <c r="L677" i="4"/>
  <c r="L164" i="4"/>
  <c r="L169" i="4"/>
  <c r="L638" i="4"/>
  <c r="L308" i="4"/>
  <c r="L31" i="4"/>
  <c r="L122" i="4"/>
  <c r="L649" i="4"/>
  <c r="L130" i="4"/>
  <c r="L828" i="4"/>
  <c r="L133" i="4"/>
  <c r="L326" i="4"/>
  <c r="L140" i="4"/>
  <c r="L830" i="4"/>
  <c r="L145" i="4"/>
  <c r="L780" i="4"/>
  <c r="L336" i="4"/>
  <c r="L340" i="4"/>
  <c r="L343" i="4"/>
  <c r="L46" i="4"/>
  <c r="L302" i="4"/>
  <c r="L165" i="4"/>
  <c r="L837" i="4"/>
  <c r="L357" i="4"/>
  <c r="L359" i="4"/>
  <c r="L361" i="4"/>
  <c r="L449" i="4"/>
  <c r="L695" i="4"/>
  <c r="L698" i="4"/>
  <c r="L839" i="4"/>
  <c r="L20" i="4"/>
  <c r="L185" i="4"/>
  <c r="L187" i="4"/>
  <c r="L385" i="4"/>
  <c r="L7" i="4"/>
  <c r="L804" i="4"/>
  <c r="L391" i="4"/>
  <c r="L459" i="4"/>
  <c r="L463" i="4"/>
  <c r="L203" i="4"/>
  <c r="L725" i="4"/>
  <c r="L727" i="4"/>
  <c r="L68" i="4"/>
  <c r="L23" i="4"/>
  <c r="L404" i="4"/>
  <c r="L72" i="4"/>
  <c r="L742" i="4"/>
  <c r="L414" i="4"/>
  <c r="L12" i="4"/>
  <c r="L220" i="4"/>
  <c r="L80" i="4"/>
  <c r="L227" i="4"/>
  <c r="L585" i="4"/>
  <c r="L490" i="4"/>
  <c r="L305" i="4"/>
  <c r="L826" i="4"/>
  <c r="L310" i="4"/>
  <c r="L123" i="4"/>
  <c r="L125" i="4"/>
  <c r="L32" i="4"/>
  <c r="L829" i="4"/>
  <c r="L429" i="4"/>
  <c r="L661" i="4"/>
  <c r="L141" i="4"/>
  <c r="L331" i="4"/>
  <c r="L832" i="4"/>
  <c r="L40" i="4"/>
  <c r="L668" i="4"/>
  <c r="L669" i="4"/>
  <c r="L154" i="4"/>
  <c r="L674" i="4"/>
  <c r="L346" i="4"/>
  <c r="L350" i="4"/>
  <c r="L445" i="4"/>
  <c r="L358" i="4"/>
  <c r="L685" i="4"/>
  <c r="L173" i="4"/>
  <c r="L691" i="4"/>
  <c r="L452" i="4"/>
  <c r="L858" i="4"/>
  <c r="L182" i="4"/>
  <c r="L374" i="4"/>
  <c r="L378" i="4"/>
  <c r="L381" i="4"/>
  <c r="L708" i="4"/>
  <c r="L190" i="4"/>
  <c r="L192" i="4"/>
  <c r="L392" i="4"/>
  <c r="L461" i="4"/>
  <c r="L721" i="4"/>
  <c r="L724" i="4"/>
  <c r="L223" i="4"/>
  <c r="L854" i="4"/>
  <c r="L468" i="4"/>
  <c r="L736" i="4"/>
  <c r="L739" i="4"/>
  <c r="L740" i="4"/>
  <c r="L743" i="4"/>
  <c r="L415" i="4"/>
  <c r="L745" i="4"/>
  <c r="L476" i="4"/>
  <c r="L479" i="4"/>
  <c r="L484" i="4"/>
  <c r="L586" i="4"/>
  <c r="L118" i="4"/>
  <c r="L827" i="4"/>
  <c r="L645" i="4"/>
  <c r="L770" i="4"/>
  <c r="L317" i="4"/>
  <c r="L321" i="4"/>
  <c r="L655" i="4"/>
  <c r="L324" i="4"/>
  <c r="L136" i="4"/>
  <c r="L36" i="4"/>
  <c r="L665" i="4"/>
  <c r="L146" i="4"/>
  <c r="L301" i="4"/>
  <c r="L42" i="4"/>
  <c r="L440" i="4"/>
  <c r="L442" i="4"/>
  <c r="L675" i="4"/>
  <c r="L347" i="4"/>
  <c r="L48" i="4"/>
  <c r="L355" i="4"/>
  <c r="L679" i="4"/>
  <c r="L447" i="4"/>
  <c r="L690" i="4"/>
  <c r="L634" i="4"/>
  <c r="L364" i="4"/>
  <c r="L180" i="4"/>
  <c r="L57" i="4"/>
  <c r="L702" i="4"/>
  <c r="L456" i="4"/>
  <c r="L382" i="4"/>
  <c r="L386" i="4"/>
  <c r="L191" i="4"/>
  <c r="L458" i="4"/>
  <c r="L717" i="4"/>
  <c r="L805" i="4"/>
  <c r="L394" i="4"/>
  <c r="L395" i="4"/>
  <c r="L303" i="4"/>
  <c r="L811" i="4"/>
  <c r="L730" i="4"/>
  <c r="L737" i="4"/>
  <c r="L211" i="4"/>
  <c r="L859" i="4"/>
  <c r="L74" i="4"/>
  <c r="L416" i="4"/>
  <c r="L815" i="4"/>
  <c r="L420" i="4"/>
  <c r="L226" i="4"/>
  <c r="L485" i="4"/>
  <c r="L488" i="4"/>
  <c r="L493" i="4"/>
  <c r="L241" i="4"/>
  <c r="L504" i="4"/>
  <c r="L90" i="4"/>
  <c r="L511" i="4"/>
  <c r="L515" i="4"/>
  <c r="L253" i="4"/>
  <c r="L640" i="4"/>
  <c r="L421" i="4"/>
  <c r="L646" i="4"/>
  <c r="L313" i="4"/>
  <c r="L318" i="4"/>
  <c r="L322" i="4"/>
  <c r="L656" i="4"/>
  <c r="L134" i="4"/>
  <c r="L137" i="4"/>
  <c r="L664" i="4"/>
  <c r="L433" i="4"/>
  <c r="L833" i="4"/>
  <c r="L666" i="4"/>
  <c r="L438" i="4"/>
  <c r="L43" i="4"/>
  <c r="L672" i="4"/>
  <c r="L159" i="4"/>
  <c r="L348" i="4"/>
  <c r="L167" i="4"/>
  <c r="L446" i="4"/>
  <c r="L171" i="4"/>
  <c r="L686" i="4"/>
  <c r="L55" i="4"/>
  <c r="L692" i="4"/>
  <c r="L178" i="4"/>
  <c r="L181" i="4"/>
  <c r="L372" i="4"/>
  <c r="L455" i="4"/>
  <c r="L186" i="4"/>
  <c r="L705" i="4"/>
  <c r="L709" i="4"/>
  <c r="L63" i="4"/>
  <c r="L841" i="4"/>
  <c r="L842" i="4"/>
  <c r="L65" i="4"/>
  <c r="L464" i="4"/>
  <c r="L641" i="4"/>
  <c r="L767" i="4"/>
  <c r="L423" i="4"/>
  <c r="L314" i="4"/>
  <c r="L650" i="4"/>
  <c r="L651" i="4"/>
  <c r="L657" i="4"/>
  <c r="L33" i="4"/>
  <c r="L138" i="4"/>
  <c r="L430" i="4"/>
  <c r="L434" i="4"/>
  <c r="L834" i="4"/>
  <c r="L41" i="4"/>
  <c r="L337" i="4"/>
  <c r="L831" i="4"/>
  <c r="L351" i="4"/>
  <c r="L175" i="4"/>
  <c r="L19" i="4"/>
  <c r="L189" i="4"/>
  <c r="L806" i="4"/>
  <c r="L467" i="4"/>
  <c r="L70" i="4"/>
  <c r="L409" i="4"/>
  <c r="L816" i="4"/>
  <c r="L478" i="4"/>
  <c r="L487" i="4"/>
  <c r="L820" i="4"/>
  <c r="L501" i="4"/>
  <c r="L89" i="4"/>
  <c r="L513" i="4"/>
  <c r="L517" i="4"/>
  <c r="L522" i="4"/>
  <c r="L262" i="4"/>
  <c r="L95" i="4"/>
  <c r="L271" i="4"/>
  <c r="L276" i="4"/>
  <c r="L616" i="4"/>
  <c r="L618" i="4"/>
  <c r="L545" i="4"/>
  <c r="L550" i="4"/>
  <c r="L554" i="4"/>
  <c r="L289" i="4"/>
  <c r="L624" i="4"/>
  <c r="L293" i="4"/>
  <c r="L572" i="4"/>
  <c r="L577" i="4"/>
  <c r="M641" i="4"/>
  <c r="M767" i="4"/>
  <c r="M423" i="4"/>
  <c r="M314" i="4"/>
  <c r="M650" i="4"/>
  <c r="M651" i="4"/>
  <c r="M657" i="4"/>
  <c r="M33" i="4"/>
  <c r="M138" i="4"/>
  <c r="M430" i="4"/>
  <c r="M434" i="4"/>
  <c r="M834" i="4"/>
  <c r="M41" i="4"/>
  <c r="M337" i="4"/>
  <c r="M441" i="4"/>
  <c r="M673" i="4"/>
  <c r="M676" i="4"/>
  <c r="M349" i="4"/>
  <c r="M351" i="4"/>
  <c r="M49" i="4"/>
  <c r="M786" i="4"/>
  <c r="M687" i="4"/>
  <c r="M56" i="4"/>
  <c r="M362" i="4"/>
  <c r="M365" i="4"/>
  <c r="M368" i="4"/>
  <c r="M373" i="4"/>
  <c r="M795" i="4"/>
  <c r="M379" i="4"/>
  <c r="M78" i="4"/>
  <c r="M799" i="4"/>
  <c r="M711" i="4"/>
  <c r="M193" i="4"/>
  <c r="M843" i="4"/>
  <c r="M197" i="4"/>
  <c r="M200" i="4"/>
  <c r="M808" i="4"/>
  <c r="M853" i="4"/>
  <c r="M13" i="4"/>
  <c r="M69" i="4"/>
  <c r="M209" i="4"/>
  <c r="M470" i="4"/>
  <c r="M406" i="4"/>
  <c r="M410" i="4"/>
  <c r="M216" i="4"/>
  <c r="M218" i="4"/>
  <c r="M222" i="4"/>
  <c r="M582" i="4"/>
  <c r="M229" i="4"/>
  <c r="L639" i="4"/>
  <c r="L148" i="4"/>
  <c r="L444" i="4"/>
  <c r="L450" i="4"/>
  <c r="L184" i="4"/>
  <c r="L62" i="4"/>
  <c r="L66" i="4"/>
  <c r="L304" i="4"/>
  <c r="L403" i="4"/>
  <c r="L27" i="4"/>
  <c r="L218" i="4"/>
  <c r="L581" i="4"/>
  <c r="L234" i="4"/>
  <c r="L496" i="4"/>
  <c r="L502" i="4"/>
  <c r="L592" i="4"/>
  <c r="L749" i="4"/>
  <c r="L93" i="4"/>
  <c r="L256" i="4"/>
  <c r="L861" i="4"/>
  <c r="L96" i="4"/>
  <c r="L272" i="4"/>
  <c r="L277" i="4"/>
  <c r="L536" i="4"/>
  <c r="L754" i="4"/>
  <c r="L283" i="4"/>
  <c r="L757" i="4"/>
  <c r="L555" i="4"/>
  <c r="L558" i="4"/>
  <c r="L625" i="4"/>
  <c r="L569" i="4"/>
  <c r="L573" i="4"/>
  <c r="L298" i="4"/>
  <c r="M764" i="4"/>
  <c r="M422" i="4"/>
  <c r="M424" i="4"/>
  <c r="M315" i="4"/>
  <c r="M126" i="4"/>
  <c r="M652" i="4"/>
  <c r="M658" i="4"/>
  <c r="M34" i="4"/>
  <c r="M662" i="4"/>
  <c r="M778" i="4"/>
  <c r="M143" i="4"/>
  <c r="M333" i="4"/>
  <c r="M667" i="4"/>
  <c r="M338" i="4"/>
  <c r="M341" i="4"/>
  <c r="M344" i="4"/>
  <c r="M160" i="4"/>
  <c r="M47" i="4"/>
  <c r="M17" i="4"/>
  <c r="M766" i="4"/>
  <c r="M53" i="4"/>
  <c r="M688" i="4"/>
  <c r="M787" i="4"/>
  <c r="M176" i="4"/>
  <c r="M366" i="4"/>
  <c r="M369" i="4"/>
  <c r="M793" i="4"/>
  <c r="M10" i="4"/>
  <c r="M58" i="4"/>
  <c r="M840" i="4"/>
  <c r="M387" i="4"/>
  <c r="M802" i="4"/>
  <c r="M713" i="4"/>
  <c r="M718" i="4"/>
  <c r="M198" i="4"/>
  <c r="M465" i="4"/>
  <c r="M466" i="4"/>
  <c r="M205" i="4"/>
  <c r="M847" i="4"/>
  <c r="M732" i="4"/>
  <c r="M25" i="4"/>
  <c r="M849" i="4"/>
  <c r="M214" i="4"/>
  <c r="M411" i="4"/>
  <c r="M75" i="4"/>
  <c r="M746" i="4"/>
  <c r="M477" i="4"/>
  <c r="M480" i="4"/>
  <c r="M230" i="4"/>
  <c r="M489" i="4"/>
  <c r="M495" i="4"/>
  <c r="M83" i="4"/>
  <c r="L120" i="4"/>
  <c r="L151" i="4"/>
  <c r="L49" i="4"/>
  <c r="L362" i="4"/>
  <c r="L795" i="4"/>
  <c r="L711" i="4"/>
  <c r="L200" i="4"/>
  <c r="L13" i="4"/>
  <c r="L26" i="4"/>
  <c r="L410" i="4"/>
  <c r="L419" i="4"/>
  <c r="L582" i="4"/>
  <c r="L235" i="4"/>
  <c r="L497" i="4"/>
  <c r="L821" i="4"/>
  <c r="L243" i="4"/>
  <c r="L250" i="4"/>
  <c r="L94" i="4"/>
  <c r="L257" i="4"/>
  <c r="L263" i="4"/>
  <c r="L97" i="4"/>
  <c r="L607" i="4"/>
  <c r="L278" i="4"/>
  <c r="L281" i="4"/>
  <c r="L542" i="4"/>
  <c r="L862" i="4"/>
  <c r="L551" i="4"/>
  <c r="L556" i="4"/>
  <c r="L559" i="4"/>
  <c r="L291" i="4"/>
  <c r="L294" i="4"/>
  <c r="L113" i="4"/>
  <c r="L299" i="4"/>
  <c r="M306" i="4"/>
  <c r="M15" i="4"/>
  <c r="M425" i="4"/>
  <c r="M6" i="4"/>
  <c r="M319" i="4"/>
  <c r="M823" i="4"/>
  <c r="M428" i="4"/>
  <c r="M776" i="4"/>
  <c r="M663" i="4"/>
  <c r="M37" i="4"/>
  <c r="M300" i="4"/>
  <c r="M334" i="4"/>
  <c r="M149" i="4"/>
  <c r="M339" i="4"/>
  <c r="M670" i="4"/>
  <c r="M155" i="4"/>
  <c r="M161" i="4"/>
  <c r="M678" i="4"/>
  <c r="M352" i="4"/>
  <c r="M356" i="4"/>
  <c r="M680" i="4"/>
  <c r="M54" i="4"/>
  <c r="M788" i="4"/>
  <c r="M177" i="4"/>
  <c r="M697" i="4"/>
  <c r="M370" i="4"/>
  <c r="M794" i="4"/>
  <c r="M703" i="4"/>
  <c r="M59" i="4"/>
  <c r="M188" i="4"/>
  <c r="M710" i="4"/>
  <c r="M388" i="4"/>
  <c r="M714" i="4"/>
  <c r="M64" i="4"/>
  <c r="M636" i="4"/>
  <c r="M201" i="4"/>
  <c r="M809" i="4"/>
  <c r="M400" i="4"/>
  <c r="M207" i="4"/>
  <c r="M401" i="4"/>
  <c r="M210" i="4"/>
  <c r="M471" i="4"/>
  <c r="M472" i="4"/>
  <c r="M473" i="4"/>
  <c r="M76" i="4"/>
  <c r="M418" i="4"/>
  <c r="M818" i="4"/>
  <c r="M481" i="4"/>
  <c r="M231" i="4"/>
  <c r="M236" i="4"/>
  <c r="M496" i="4"/>
  <c r="M84" i="4"/>
  <c r="L309" i="4"/>
  <c r="L16" i="4"/>
  <c r="L52" i="4"/>
  <c r="L451" i="4"/>
  <c r="L376" i="4"/>
  <c r="L457" i="4"/>
  <c r="L202" i="4"/>
  <c r="L812" i="4"/>
  <c r="L71" i="4"/>
  <c r="L215" i="4"/>
  <c r="L29" i="4"/>
  <c r="L481" i="4"/>
  <c r="L587" i="4"/>
  <c r="L589" i="4"/>
  <c r="L242" i="4"/>
  <c r="L244" i="4"/>
  <c r="L596" i="4"/>
  <c r="L600" i="4"/>
  <c r="L258" i="4"/>
  <c r="L264" i="4"/>
  <c r="L530" i="4"/>
  <c r="L608" i="4"/>
  <c r="L533" i="4"/>
  <c r="L537" i="4"/>
  <c r="L543" i="4"/>
  <c r="L546" i="4"/>
  <c r="L286" i="4"/>
  <c r="L288" i="4"/>
  <c r="L560" i="4"/>
  <c r="L110" i="4"/>
  <c r="L295" i="4"/>
  <c r="L574" i="4"/>
  <c r="L578" i="4"/>
  <c r="M119" i="4"/>
  <c r="M643" i="4"/>
  <c r="M311" i="4"/>
  <c r="M124" i="4"/>
  <c r="M127" i="4"/>
  <c r="M653" i="4"/>
  <c r="M773" i="4"/>
  <c r="M660" i="4"/>
  <c r="M327" i="4"/>
  <c r="M38" i="4"/>
  <c r="M144" i="4"/>
  <c r="M633" i="4"/>
  <c r="M150" i="4"/>
  <c r="M835" i="4"/>
  <c r="M44" i="4"/>
  <c r="M156" i="4"/>
  <c r="M162" i="4"/>
  <c r="M163" i="4"/>
  <c r="M168" i="4"/>
  <c r="M857" i="4"/>
  <c r="M681" i="4"/>
  <c r="M689" i="4"/>
  <c r="M448" i="4"/>
  <c r="M363" i="4"/>
  <c r="M790" i="4"/>
  <c r="M699" i="4"/>
  <c r="M701" i="4"/>
  <c r="M704" i="4"/>
  <c r="M797" i="4"/>
  <c r="M383" i="4"/>
  <c r="M800" i="4"/>
  <c r="M803" i="4"/>
  <c r="M194" i="4"/>
  <c r="M196" i="4"/>
  <c r="M199" i="4"/>
  <c r="M722" i="4"/>
  <c r="M204" i="4"/>
  <c r="M206" i="4"/>
  <c r="M208" i="4"/>
  <c r="M402" i="4"/>
  <c r="M70" i="4"/>
  <c r="M813" i="4"/>
  <c r="M407" i="4"/>
  <c r="M215" i="4"/>
  <c r="M217" i="4"/>
  <c r="M419" i="4"/>
  <c r="M224" i="4"/>
  <c r="M583" i="4"/>
  <c r="M232" i="4"/>
  <c r="M819" i="4"/>
  <c r="M497" i="4"/>
  <c r="M499" i="4"/>
  <c r="M85" i="4"/>
  <c r="L856" i="4"/>
  <c r="L441" i="4"/>
  <c r="L170" i="4"/>
  <c r="L696" i="4"/>
  <c r="L377" i="4"/>
  <c r="L117" i="4"/>
  <c r="L67" i="4"/>
  <c r="L729" i="4"/>
  <c r="L470" i="4"/>
  <c r="L413" i="4"/>
  <c r="L219" i="4"/>
  <c r="L583" i="4"/>
  <c r="L588" i="4"/>
  <c r="L590" i="4"/>
  <c r="L503" i="4"/>
  <c r="L510" i="4"/>
  <c r="L514" i="4"/>
  <c r="L518" i="4"/>
  <c r="L523" i="4"/>
  <c r="L527" i="4"/>
  <c r="L267" i="4"/>
  <c r="L273" i="4"/>
  <c r="L279" i="4"/>
  <c r="L282" i="4"/>
  <c r="L755" i="4"/>
  <c r="L547" i="4"/>
  <c r="L287" i="4"/>
  <c r="L105" i="4"/>
  <c r="L561" i="4"/>
  <c r="L292" i="4"/>
  <c r="L627" i="4"/>
  <c r="L114" i="4"/>
  <c r="L579" i="4"/>
  <c r="M642" i="4"/>
  <c r="M644" i="4"/>
  <c r="M312" i="4"/>
  <c r="M426" i="4"/>
  <c r="M128" i="4"/>
  <c r="M654" i="4"/>
  <c r="M774" i="4"/>
  <c r="M325" i="4"/>
  <c r="M328" i="4"/>
  <c r="M431" i="4"/>
  <c r="M332" i="4"/>
  <c r="M765" i="4"/>
  <c r="M435" i="4"/>
  <c r="M836" i="4"/>
  <c r="L316" i="4"/>
  <c r="L671" i="4"/>
  <c r="L786" i="4"/>
  <c r="L365" i="4"/>
  <c r="L379" i="4"/>
  <c r="L193" i="4"/>
  <c r="L845" i="4"/>
  <c r="L731" i="4"/>
  <c r="L813" i="4"/>
  <c r="L744" i="4"/>
  <c r="L475" i="4"/>
  <c r="L483" i="4"/>
  <c r="L236" i="4"/>
  <c r="L239" i="4"/>
  <c r="L505" i="4"/>
  <c r="L593" i="4"/>
  <c r="L91" i="4"/>
  <c r="L519" i="4"/>
  <c r="L524" i="4"/>
  <c r="L265" i="4"/>
  <c r="L268" i="4"/>
  <c r="L274" i="4"/>
  <c r="L280" i="4"/>
  <c r="L98" i="4"/>
  <c r="L99" i="4"/>
  <c r="L284" i="4"/>
  <c r="L758" i="4"/>
  <c r="L106" i="4"/>
  <c r="L290" i="4"/>
  <c r="L111" i="4"/>
  <c r="L628" i="4"/>
  <c r="L762" i="4"/>
  <c r="M855" i="4"/>
  <c r="M307" i="4"/>
  <c r="M768" i="4"/>
  <c r="M769" i="4"/>
  <c r="M771" i="4"/>
  <c r="M129" i="4"/>
  <c r="M772" i="4"/>
  <c r="M775" i="4"/>
  <c r="M777" i="4"/>
  <c r="M139" i="4"/>
  <c r="M330" i="4"/>
  <c r="M779" i="4"/>
  <c r="M147" i="4"/>
  <c r="M436" i="4"/>
  <c r="M781" i="4"/>
  <c r="M153" i="4"/>
  <c r="M45" i="4"/>
  <c r="M784" i="4"/>
  <c r="M443" i="4"/>
  <c r="M354" i="4"/>
  <c r="M51" i="4"/>
  <c r="M682" i="4"/>
  <c r="M838" i="4"/>
  <c r="M789" i="4"/>
  <c r="M694" i="4"/>
  <c r="M453" i="4"/>
  <c r="M792" i="4"/>
  <c r="M183" i="4"/>
  <c r="M375" i="4"/>
  <c r="M60" i="4"/>
  <c r="M11" i="4"/>
  <c r="M61" i="4"/>
  <c r="M389" i="4"/>
  <c r="M195" i="4"/>
  <c r="M393" i="4"/>
  <c r="M462" i="4"/>
  <c r="M807" i="4"/>
  <c r="M846" i="4"/>
  <c r="M810" i="4"/>
  <c r="M728" i="4"/>
  <c r="M734" i="4"/>
  <c r="M637" i="4"/>
  <c r="M814" i="4"/>
  <c r="M73" i="4"/>
  <c r="M412" i="4"/>
  <c r="M8" i="4"/>
  <c r="M29" i="4"/>
  <c r="M225" i="4"/>
  <c r="M483" i="4"/>
  <c r="M487" i="4"/>
  <c r="M747" i="4"/>
  <c r="M589" i="4"/>
  <c r="M501" i="4"/>
  <c r="L131" i="4"/>
  <c r="L673" i="4"/>
  <c r="L683" i="4"/>
  <c r="L635" i="4"/>
  <c r="L21" i="4"/>
  <c r="L390" i="4"/>
  <c r="L808" i="4"/>
  <c r="L69" i="4"/>
  <c r="L405" i="4"/>
  <c r="L417" i="4"/>
  <c r="L221" i="4"/>
  <c r="L584" i="4"/>
  <c r="L819" i="4"/>
  <c r="L591" i="4"/>
  <c r="L506" i="4"/>
  <c r="L245" i="4"/>
  <c r="L252" i="4"/>
  <c r="L520" i="4"/>
  <c r="L602" i="4"/>
  <c r="L603" i="4"/>
  <c r="L531" i="4"/>
  <c r="L609" i="4"/>
  <c r="L752" i="4"/>
  <c r="L538" i="4"/>
  <c r="L100" i="4"/>
  <c r="L285" i="4"/>
  <c r="L552" i="4"/>
  <c r="L852" i="4"/>
  <c r="L562" i="4"/>
  <c r="L112" i="4"/>
  <c r="L629" i="4"/>
  <c r="L763" i="4"/>
  <c r="M825" i="4"/>
  <c r="M30" i="4"/>
  <c r="M121" i="4"/>
  <c r="M647" i="4"/>
  <c r="M648" i="4"/>
  <c r="M320" i="4"/>
  <c r="M427" i="4"/>
  <c r="M659" i="4"/>
  <c r="M116" i="4"/>
  <c r="M35" i="4"/>
  <c r="M432" i="4"/>
  <c r="M39" i="4"/>
  <c r="M335" i="4"/>
  <c r="M437" i="4"/>
  <c r="M439" i="4"/>
  <c r="M342" i="4"/>
  <c r="M158" i="4"/>
  <c r="M677" i="4"/>
  <c r="M164" i="4"/>
  <c r="M169" i="4"/>
  <c r="M52" i="4"/>
  <c r="M683" i="4"/>
  <c r="M360" i="4"/>
  <c r="M175" i="4"/>
  <c r="M451" i="4"/>
  <c r="M635" i="4"/>
  <c r="M700" i="4"/>
  <c r="M19" i="4"/>
  <c r="M376" i="4"/>
  <c r="M21" i="4"/>
  <c r="M384" i="4"/>
  <c r="M189" i="4"/>
  <c r="M457" i="4"/>
  <c r="M390" i="4"/>
  <c r="M720" i="4"/>
  <c r="M806" i="4"/>
  <c r="M202" i="4"/>
  <c r="M397" i="4"/>
  <c r="M726" i="4"/>
  <c r="M812" i="4"/>
  <c r="M735" i="4"/>
  <c r="M403" i="4"/>
  <c r="M405" i="4"/>
  <c r="M408" i="4"/>
  <c r="M413" i="4"/>
  <c r="M77" i="4"/>
  <c r="M219" i="4"/>
  <c r="M580" i="4"/>
  <c r="M584" i="4"/>
  <c r="M234" i="4"/>
  <c r="M238" i="4"/>
  <c r="M590" i="4"/>
  <c r="M502" i="4"/>
  <c r="L132" i="4"/>
  <c r="L782" i="4"/>
  <c r="L684" i="4"/>
  <c r="L179" i="4"/>
  <c r="L380" i="4"/>
  <c r="L716" i="4"/>
  <c r="L397" i="4"/>
  <c r="L402" i="4"/>
  <c r="L213" i="4"/>
  <c r="L216" i="4"/>
  <c r="L222" i="4"/>
  <c r="L228" i="4"/>
  <c r="L747" i="4"/>
  <c r="L240" i="4"/>
  <c r="L748" i="4"/>
  <c r="L246" i="4"/>
  <c r="L851" i="4"/>
  <c r="L601" i="4"/>
  <c r="L525" i="4"/>
  <c r="L528" i="4"/>
  <c r="L269" i="4"/>
  <c r="L610" i="4"/>
  <c r="L534" i="4"/>
  <c r="L539" i="4"/>
  <c r="L101" i="4"/>
  <c r="L620" i="4"/>
  <c r="L759" i="4"/>
  <c r="L760" i="4"/>
  <c r="L563" i="4"/>
  <c r="L822" i="4"/>
  <c r="L630" i="4"/>
  <c r="L296" i="4"/>
  <c r="M638" i="4"/>
  <c r="M308" i="4"/>
  <c r="M31" i="4"/>
  <c r="M122" i="4"/>
  <c r="M649" i="4"/>
  <c r="M130" i="4"/>
  <c r="M828" i="4"/>
  <c r="M133" i="4"/>
  <c r="M326" i="4"/>
  <c r="M140" i="4"/>
  <c r="M830" i="4"/>
  <c r="M145" i="4"/>
  <c r="M780" i="4"/>
  <c r="M336" i="4"/>
  <c r="M340" i="4"/>
  <c r="M343" i="4"/>
  <c r="M46" i="4"/>
  <c r="M302" i="4"/>
  <c r="M165" i="4"/>
  <c r="M837" i="4"/>
  <c r="M357" i="4"/>
  <c r="M359" i="4"/>
  <c r="M361" i="4"/>
  <c r="M449" i="4"/>
  <c r="M695" i="4"/>
  <c r="M698" i="4"/>
  <c r="M839" i="4"/>
  <c r="M20" i="4"/>
  <c r="M185" i="4"/>
  <c r="M187" i="4"/>
  <c r="M385" i="4"/>
  <c r="M7" i="4"/>
  <c r="M804" i="4"/>
  <c r="M391" i="4"/>
  <c r="M459" i="4"/>
  <c r="M463" i="4"/>
  <c r="M203" i="4"/>
  <c r="M725" i="4"/>
  <c r="M727" i="4"/>
  <c r="M68" i="4"/>
  <c r="M23" i="4"/>
  <c r="M404" i="4"/>
  <c r="M72" i="4"/>
  <c r="M742" i="4"/>
  <c r="M414" i="4"/>
  <c r="M12" i="4"/>
  <c r="M220" i="4"/>
  <c r="M80" i="4"/>
  <c r="M227" i="4"/>
  <c r="M585" i="4"/>
  <c r="M490" i="4"/>
  <c r="M239" i="4"/>
  <c r="M821" i="4"/>
  <c r="L323" i="4"/>
  <c r="L676" i="4"/>
  <c r="L687" i="4"/>
  <c r="L368" i="4"/>
  <c r="L78" i="4"/>
  <c r="L843" i="4"/>
  <c r="L398" i="4"/>
  <c r="L735" i="4"/>
  <c r="L850" i="4"/>
  <c r="L217" i="4"/>
  <c r="L818" i="4"/>
  <c r="L486" i="4"/>
  <c r="L238" i="4"/>
  <c r="L81" i="4"/>
  <c r="L85" i="4"/>
  <c r="L247" i="4"/>
  <c r="L597" i="4"/>
  <c r="L750" i="4"/>
  <c r="L259" i="4"/>
  <c r="L529" i="4"/>
  <c r="L860" i="4"/>
  <c r="L532" i="4"/>
  <c r="L613" i="4"/>
  <c r="L540" i="4"/>
  <c r="L102" i="4"/>
  <c r="L103" i="4"/>
  <c r="L553" i="4"/>
  <c r="L557" i="4"/>
  <c r="L564" i="4"/>
  <c r="L626" i="4"/>
  <c r="L631" i="4"/>
  <c r="L297" i="4"/>
  <c r="M639" i="4"/>
  <c r="M120" i="4"/>
  <c r="M309" i="4"/>
  <c r="M856" i="4"/>
  <c r="M316" i="4"/>
  <c r="M131" i="4"/>
  <c r="M132" i="4"/>
  <c r="M323" i="4"/>
  <c r="M135" i="4"/>
  <c r="M329" i="4"/>
  <c r="M142" i="4"/>
  <c r="M831" i="4"/>
  <c r="M148" i="4"/>
  <c r="M151" i="4"/>
  <c r="M16" i="4"/>
  <c r="M671" i="4"/>
  <c r="M782" i="4"/>
  <c r="M345" i="4"/>
  <c r="M166" i="4"/>
  <c r="M444" i="4"/>
  <c r="M170" i="4"/>
  <c r="M684" i="4"/>
  <c r="M9" i="4"/>
  <c r="M450" i="4"/>
  <c r="M696" i="4"/>
  <c r="M179" i="4"/>
  <c r="M371" i="4"/>
  <c r="M184" i="4"/>
  <c r="M377" i="4"/>
  <c r="M380" i="4"/>
  <c r="M707" i="4"/>
  <c r="M62" i="4"/>
  <c r="M117" i="4"/>
  <c r="M716" i="4"/>
  <c r="M460" i="4"/>
  <c r="M66" i="4"/>
  <c r="M67" i="4"/>
  <c r="M398" i="4"/>
  <c r="M467" i="4"/>
  <c r="M729" i="4"/>
  <c r="M24" i="4"/>
  <c r="M26" i="4"/>
  <c r="M213" i="4"/>
  <c r="M409" i="4"/>
  <c r="M744" i="4"/>
  <c r="M28" i="4"/>
  <c r="M475" i="4"/>
  <c r="M478" i="4"/>
  <c r="M228" i="4"/>
  <c r="M235" i="4"/>
  <c r="M491" i="4"/>
  <c r="M591" i="4"/>
  <c r="M242" i="4"/>
  <c r="L135" i="4"/>
  <c r="L345" i="4"/>
  <c r="L360" i="4"/>
  <c r="L700" i="4"/>
  <c r="L384" i="4"/>
  <c r="L720" i="4"/>
  <c r="L399" i="4"/>
  <c r="L24" i="4"/>
  <c r="L406" i="4"/>
  <c r="L8" i="4"/>
  <c r="L224" i="4"/>
  <c r="L229" i="4"/>
  <c r="L491" i="4"/>
  <c r="L82" i="4"/>
  <c r="L87" i="4"/>
  <c r="L248" i="4"/>
  <c r="L598" i="4"/>
  <c r="L521" i="4"/>
  <c r="L260" i="4"/>
  <c r="L266" i="4"/>
  <c r="L270" i="4"/>
  <c r="L275" i="4"/>
  <c r="L614" i="4"/>
  <c r="L541" i="4"/>
  <c r="L544" i="4"/>
  <c r="L104" i="4"/>
  <c r="L621" i="4"/>
  <c r="L107" i="4"/>
  <c r="L109" i="4"/>
  <c r="L567" i="4"/>
  <c r="L632" i="4"/>
  <c r="L115" i="4"/>
  <c r="M305" i="4"/>
  <c r="M826" i="4"/>
  <c r="M310" i="4"/>
  <c r="M123" i="4"/>
  <c r="M125" i="4"/>
  <c r="M32" i="4"/>
  <c r="M829" i="4"/>
  <c r="M429" i="4"/>
  <c r="M661" i="4"/>
  <c r="M141" i="4"/>
  <c r="M331" i="4"/>
  <c r="M832" i="4"/>
  <c r="M40" i="4"/>
  <c r="M668" i="4"/>
  <c r="M669" i="4"/>
  <c r="M154" i="4"/>
  <c r="M674" i="4"/>
  <c r="M346" i="4"/>
  <c r="M350" i="4"/>
  <c r="M445" i="4"/>
  <c r="M358" i="4"/>
  <c r="M685" i="4"/>
  <c r="M173" i="4"/>
  <c r="M691" i="4"/>
  <c r="M452" i="4"/>
  <c r="M858" i="4"/>
  <c r="M182" i="4"/>
  <c r="M374" i="4"/>
  <c r="M378" i="4"/>
  <c r="M381" i="4"/>
  <c r="M708" i="4"/>
  <c r="M190" i="4"/>
  <c r="M192" i="4"/>
  <c r="M392" i="4"/>
  <c r="M461" i="4"/>
  <c r="M721" i="4"/>
  <c r="M724" i="4"/>
  <c r="M223" i="4"/>
  <c r="M854" i="4"/>
  <c r="M468" i="4"/>
  <c r="M736" i="4"/>
  <c r="M739" i="4"/>
  <c r="M740" i="4"/>
  <c r="M743" i="4"/>
  <c r="M415" i="4"/>
  <c r="M745" i="4"/>
  <c r="M476" i="4"/>
  <c r="M479" i="4"/>
  <c r="M484" i="4"/>
  <c r="M586" i="4"/>
  <c r="M492" i="4"/>
  <c r="M240" i="4"/>
  <c r="M503" i="4"/>
  <c r="L329" i="4"/>
  <c r="L349" i="4"/>
  <c r="L9" i="4"/>
  <c r="L371" i="4"/>
  <c r="L707" i="4"/>
  <c r="L460" i="4"/>
  <c r="L853" i="4"/>
  <c r="L469" i="4"/>
  <c r="L407" i="4"/>
  <c r="L77" i="4"/>
  <c r="L225" i="4"/>
  <c r="L231" i="4"/>
  <c r="L492" i="4"/>
  <c r="L84" i="4"/>
  <c r="L508" i="4"/>
  <c r="L249" i="4"/>
  <c r="L599" i="4"/>
  <c r="L254" i="4"/>
  <c r="L261" i="4"/>
  <c r="L604" i="4"/>
  <c r="L605" i="4"/>
  <c r="L611" i="4"/>
  <c r="L535" i="4"/>
  <c r="L617" i="4"/>
  <c r="L619" i="4"/>
  <c r="L548" i="4"/>
  <c r="L622" i="4"/>
  <c r="L863" i="4"/>
  <c r="L565" i="4"/>
  <c r="L568" i="4"/>
  <c r="L570" i="4"/>
  <c r="L575" i="4"/>
  <c r="M118" i="4"/>
  <c r="M827" i="4"/>
  <c r="M645" i="4"/>
  <c r="M770" i="4"/>
  <c r="M317" i="4"/>
  <c r="M321" i="4"/>
  <c r="M655" i="4"/>
  <c r="M324" i="4"/>
  <c r="M136" i="4"/>
  <c r="M36" i="4"/>
  <c r="M665" i="4"/>
  <c r="M146" i="4"/>
  <c r="M301" i="4"/>
  <c r="M42" i="4"/>
  <c r="M440" i="4"/>
  <c r="M442" i="4"/>
  <c r="M675" i="4"/>
  <c r="M347" i="4"/>
  <c r="M48" i="4"/>
  <c r="M355" i="4"/>
  <c r="M679" i="4"/>
  <c r="M447" i="4"/>
  <c r="M690" i="4"/>
  <c r="M634" i="4"/>
  <c r="M364" i="4"/>
  <c r="M180" i="4"/>
  <c r="M57" i="4"/>
  <c r="M702" i="4"/>
  <c r="M456" i="4"/>
  <c r="M382" i="4"/>
  <c r="M386" i="4"/>
  <c r="M191" i="4"/>
  <c r="M458" i="4"/>
  <c r="M717" i="4"/>
  <c r="M805" i="4"/>
  <c r="M394" i="4"/>
  <c r="M395" i="4"/>
  <c r="M303" i="4"/>
  <c r="M811" i="4"/>
  <c r="M730" i="4"/>
  <c r="M737" i="4"/>
  <c r="M211" i="4"/>
  <c r="M859" i="4"/>
  <c r="M74" i="4"/>
  <c r="M416" i="4"/>
  <c r="M815" i="4"/>
  <c r="M420" i="4"/>
  <c r="M226" i="4"/>
  <c r="L142" i="4"/>
  <c r="L166" i="4"/>
  <c r="L56" i="4"/>
  <c r="L373" i="4"/>
  <c r="L799" i="4"/>
  <c r="L197" i="4"/>
  <c r="L726" i="4"/>
  <c r="L209" i="4"/>
  <c r="L408" i="4"/>
  <c r="L28" i="4"/>
  <c r="L580" i="4"/>
  <c r="L232" i="4"/>
  <c r="L494" i="4"/>
  <c r="L499" i="4"/>
  <c r="L88" i="4"/>
  <c r="L512" i="4"/>
  <c r="L516" i="4"/>
  <c r="L255" i="4"/>
  <c r="L526" i="4"/>
  <c r="L751" i="4"/>
  <c r="L606" i="4"/>
  <c r="L612" i="4"/>
  <c r="L615" i="4"/>
  <c r="L753" i="4"/>
  <c r="L756" i="4"/>
  <c r="L549" i="4"/>
  <c r="L623" i="4"/>
  <c r="L108" i="4"/>
  <c r="L566" i="4"/>
  <c r="L761" i="4"/>
  <c r="L571" i="4"/>
  <c r="L576" i="4"/>
  <c r="M640" i="4"/>
  <c r="M421" i="4"/>
  <c r="M646" i="4"/>
  <c r="M313" i="4"/>
  <c r="M318" i="4"/>
  <c r="M322" i="4"/>
  <c r="M656" i="4"/>
  <c r="M134" i="4"/>
  <c r="M137" i="4"/>
  <c r="M664" i="4"/>
  <c r="M433" i="4"/>
  <c r="M833" i="4"/>
  <c r="M666" i="4"/>
  <c r="M438" i="4"/>
  <c r="M43" i="4"/>
  <c r="M672" i="4"/>
  <c r="M159" i="4"/>
  <c r="M348" i="4"/>
  <c r="M167" i="4"/>
  <c r="M446" i="4"/>
  <c r="M171" i="4"/>
  <c r="M686" i="4"/>
  <c r="M55" i="4"/>
  <c r="M692" i="4"/>
  <c r="M178" i="4"/>
  <c r="M181" i="4"/>
  <c r="M372" i="4"/>
  <c r="M455" i="4"/>
  <c r="M186" i="4"/>
  <c r="M705" i="4"/>
  <c r="M709" i="4"/>
  <c r="M63" i="4"/>
  <c r="M841" i="4"/>
  <c r="M842" i="4"/>
  <c r="M65" i="4"/>
  <c r="M464" i="4"/>
  <c r="M845" i="4"/>
  <c r="M399" i="4"/>
  <c r="M304" i="4"/>
  <c r="M731" i="4"/>
  <c r="M469" i="4"/>
  <c r="M71" i="4"/>
  <c r="M850" i="4"/>
  <c r="M27" i="4"/>
  <c r="M417" i="4"/>
  <c r="M816" i="4"/>
  <c r="M221" i="4"/>
  <c r="M581" i="4"/>
  <c r="M791" i="4"/>
  <c r="M22" i="4"/>
  <c r="M486" i="4"/>
  <c r="M82" i="4"/>
  <c r="M592" i="4"/>
  <c r="M249" i="4"/>
  <c r="M851" i="4"/>
  <c r="M519" i="4"/>
  <c r="M523" i="4"/>
  <c r="M527" i="4"/>
  <c r="M267" i="4"/>
  <c r="M273" i="4"/>
  <c r="M279" i="4"/>
  <c r="M282" i="4"/>
  <c r="M755" i="4"/>
  <c r="M547" i="4"/>
  <c r="M287" i="4"/>
  <c r="M105" i="4"/>
  <c r="M561" i="4"/>
  <c r="M292" i="4"/>
  <c r="M627" i="4"/>
  <c r="M114" i="4"/>
  <c r="M579" i="4"/>
  <c r="M152" i="4"/>
  <c r="M454" i="4"/>
  <c r="M848" i="4"/>
  <c r="M233" i="4"/>
  <c r="M500" i="4"/>
  <c r="M90" i="4"/>
  <c r="M511" i="4"/>
  <c r="M515" i="4"/>
  <c r="M253" i="4"/>
  <c r="M524" i="4"/>
  <c r="M265" i="4"/>
  <c r="M268" i="4"/>
  <c r="M274" i="4"/>
  <c r="M280" i="4"/>
  <c r="M98" i="4"/>
  <c r="M99" i="4"/>
  <c r="M284" i="4"/>
  <c r="M758" i="4"/>
  <c r="M106" i="4"/>
  <c r="M290" i="4"/>
  <c r="M111" i="4"/>
  <c r="M628" i="4"/>
  <c r="M762" i="4"/>
  <c r="M157" i="4"/>
  <c r="M796" i="4"/>
  <c r="M733" i="4"/>
  <c r="M488" i="4"/>
  <c r="M504" i="4"/>
  <c r="M243" i="4"/>
  <c r="M512" i="4"/>
  <c r="M597" i="4"/>
  <c r="M520" i="4"/>
  <c r="M602" i="4"/>
  <c r="M603" i="4"/>
  <c r="M531" i="4"/>
  <c r="M609" i="4"/>
  <c r="M752" i="4"/>
  <c r="M538" i="4"/>
  <c r="M100" i="4"/>
  <c r="M285" i="4"/>
  <c r="M552" i="4"/>
  <c r="M852" i="4"/>
  <c r="M562" i="4"/>
  <c r="M112" i="4"/>
  <c r="M629" i="4"/>
  <c r="M763" i="4"/>
  <c r="M783" i="4"/>
  <c r="M798" i="4"/>
  <c r="M738" i="4"/>
  <c r="M587" i="4"/>
  <c r="M505" i="4"/>
  <c r="M244" i="4"/>
  <c r="M513" i="4"/>
  <c r="M598" i="4"/>
  <c r="M601" i="4"/>
  <c r="M525" i="4"/>
  <c r="M528" i="4"/>
  <c r="M269" i="4"/>
  <c r="M610" i="4"/>
  <c r="M534" i="4"/>
  <c r="M539" i="4"/>
  <c r="M101" i="4"/>
  <c r="M620" i="4"/>
  <c r="M759" i="4"/>
  <c r="M760" i="4"/>
  <c r="M563" i="4"/>
  <c r="M822" i="4"/>
  <c r="M630" i="4"/>
  <c r="M296" i="4"/>
  <c r="M785" i="4"/>
  <c r="M706" i="4"/>
  <c r="M212" i="4"/>
  <c r="M588" i="4"/>
  <c r="M506" i="4"/>
  <c r="M509" i="4"/>
  <c r="M595" i="4"/>
  <c r="M599" i="4"/>
  <c r="M750" i="4"/>
  <c r="M259" i="4"/>
  <c r="M529" i="4"/>
  <c r="M860" i="4"/>
  <c r="M532" i="4"/>
  <c r="M613" i="4"/>
  <c r="M540" i="4"/>
  <c r="M102" i="4"/>
  <c r="M103" i="4"/>
  <c r="M553" i="4"/>
  <c r="M557" i="4"/>
  <c r="M564" i="4"/>
  <c r="M626" i="4"/>
  <c r="M631" i="4"/>
  <c r="M297" i="4"/>
  <c r="M353" i="4"/>
  <c r="M801" i="4"/>
  <c r="M741" i="4"/>
  <c r="M237" i="4"/>
  <c r="M507" i="4"/>
  <c r="M510" i="4"/>
  <c r="M749" i="4"/>
  <c r="M516" i="4"/>
  <c r="M521" i="4"/>
  <c r="M260" i="4"/>
  <c r="M266" i="4"/>
  <c r="M270" i="4"/>
  <c r="M275" i="4"/>
  <c r="M614" i="4"/>
  <c r="M541" i="4"/>
  <c r="M544" i="4"/>
  <c r="M104" i="4"/>
  <c r="M621" i="4"/>
  <c r="M107" i="4"/>
  <c r="M109" i="4"/>
  <c r="M567" i="4"/>
  <c r="M632" i="4"/>
  <c r="M115" i="4"/>
  <c r="M50" i="4"/>
  <c r="M712" i="4"/>
  <c r="M14" i="4"/>
  <c r="M493" i="4"/>
  <c r="M748" i="4"/>
  <c r="M593" i="4"/>
  <c r="M250" i="4"/>
  <c r="M517" i="4"/>
  <c r="M254" i="4"/>
  <c r="M261" i="4"/>
  <c r="M604" i="4"/>
  <c r="M605" i="4"/>
  <c r="M611" i="4"/>
  <c r="M535" i="4"/>
  <c r="M617" i="4"/>
  <c r="M619" i="4"/>
  <c r="M548" i="4"/>
  <c r="M622" i="4"/>
  <c r="M863" i="4"/>
  <c r="M565" i="4"/>
  <c r="M568" i="4"/>
  <c r="M570" i="4"/>
  <c r="M575" i="4"/>
  <c r="M172" i="4"/>
  <c r="M715" i="4"/>
  <c r="M474" i="4"/>
  <c r="M494" i="4"/>
  <c r="M86" i="4"/>
  <c r="M594" i="4"/>
  <c r="M251" i="4"/>
  <c r="M92" i="4"/>
  <c r="M255" i="4"/>
  <c r="M526" i="4"/>
  <c r="M751" i="4"/>
  <c r="M606" i="4"/>
  <c r="M612" i="4"/>
  <c r="M615" i="4"/>
  <c r="M753" i="4"/>
  <c r="M756" i="4"/>
  <c r="M549" i="4"/>
  <c r="M623" i="4"/>
  <c r="M108" i="4"/>
  <c r="M566" i="4"/>
  <c r="M761" i="4"/>
  <c r="M571" i="4"/>
  <c r="M576" i="4"/>
  <c r="M18" i="4"/>
  <c r="M719" i="4"/>
  <c r="M817" i="4"/>
  <c r="M820" i="4"/>
  <c r="M87" i="4"/>
  <c r="M245" i="4"/>
  <c r="M596" i="4"/>
  <c r="M93" i="4"/>
  <c r="M522" i="4"/>
  <c r="M262" i="4"/>
  <c r="M95" i="4"/>
  <c r="M271" i="4"/>
  <c r="M276" i="4"/>
  <c r="M616" i="4"/>
  <c r="M618" i="4"/>
  <c r="M545" i="4"/>
  <c r="M550" i="4"/>
  <c r="M554" i="4"/>
  <c r="M289" i="4"/>
  <c r="M624" i="4"/>
  <c r="M293" i="4"/>
  <c r="M572" i="4"/>
  <c r="M577" i="4"/>
  <c r="M174" i="4"/>
  <c r="M844" i="4"/>
  <c r="M79" i="4"/>
  <c r="M498" i="4"/>
  <c r="M508" i="4"/>
  <c r="M246" i="4"/>
  <c r="M514" i="4"/>
  <c r="M94" i="4"/>
  <c r="M256" i="4"/>
  <c r="M861" i="4"/>
  <c r="M96" i="4"/>
  <c r="M272" i="4"/>
  <c r="M277" i="4"/>
  <c r="M536" i="4"/>
  <c r="M754" i="4"/>
  <c r="M283" i="4"/>
  <c r="M757" i="4"/>
  <c r="M555" i="4"/>
  <c r="M558" i="4"/>
  <c r="M625" i="4"/>
  <c r="M569" i="4"/>
  <c r="M573" i="4"/>
  <c r="M298" i="4"/>
  <c r="M693" i="4"/>
  <c r="M723" i="4"/>
  <c r="M482" i="4"/>
  <c r="M241" i="4"/>
  <c r="M88" i="4"/>
  <c r="M247" i="4"/>
  <c r="M91" i="4"/>
  <c r="M600" i="4"/>
  <c r="M257" i="4"/>
  <c r="M263" i="4"/>
  <c r="M97" i="4"/>
  <c r="M607" i="4"/>
  <c r="M278" i="4"/>
  <c r="M281" i="4"/>
  <c r="M542" i="4"/>
  <c r="M862" i="4"/>
  <c r="M551" i="4"/>
  <c r="M556" i="4"/>
  <c r="M559" i="4"/>
  <c r="M291" i="4"/>
  <c r="M294" i="4"/>
  <c r="M113" i="4"/>
  <c r="M299" i="4"/>
  <c r="M367" i="4"/>
  <c r="M396" i="4"/>
  <c r="M485" i="4"/>
  <c r="M81" i="4"/>
  <c r="M89" i="4"/>
  <c r="M248" i="4"/>
  <c r="M252" i="4"/>
  <c r="M518" i="4"/>
  <c r="M258" i="4"/>
  <c r="M264" i="4"/>
  <c r="M530" i="4"/>
  <c r="M608" i="4"/>
  <c r="M533" i="4"/>
  <c r="M537" i="4"/>
  <c r="M543" i="4"/>
  <c r="M546" i="4"/>
  <c r="M286" i="4"/>
  <c r="M288" i="4"/>
  <c r="M560" i="4"/>
  <c r="M110" i="4"/>
  <c r="M295" i="4"/>
  <c r="M574" i="4"/>
  <c r="M578" i="4"/>
  <c r="L824" i="4"/>
  <c r="E6" i="12" s="1"/>
  <c r="N824" i="4"/>
  <c r="H20" i="12" s="1"/>
  <c r="M824" i="4"/>
  <c r="D2" i="1"/>
  <c r="E2" i="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O6" i="4" l="1"/>
  <c r="O118" i="4"/>
  <c r="O827" i="4"/>
  <c r="O645" i="4"/>
  <c r="O770" i="4"/>
  <c r="O317" i="4"/>
  <c r="O321" i="4"/>
  <c r="O655" i="4"/>
  <c r="O324" i="4"/>
  <c r="O136" i="4"/>
  <c r="O36" i="4"/>
  <c r="O665" i="4"/>
  <c r="O146" i="4"/>
  <c r="O301" i="4"/>
  <c r="O640" i="4"/>
  <c r="O421" i="4"/>
  <c r="O646" i="4"/>
  <c r="O313" i="4"/>
  <c r="O318" i="4"/>
  <c r="O322" i="4"/>
  <c r="O656" i="4"/>
  <c r="O134" i="4"/>
  <c r="O641" i="4"/>
  <c r="O767" i="4"/>
  <c r="O423" i="4"/>
  <c r="O314" i="4"/>
  <c r="O650" i="4"/>
  <c r="O651" i="4"/>
  <c r="O657" i="4"/>
  <c r="O33" i="4"/>
  <c r="O138" i="4"/>
  <c r="O430" i="4"/>
  <c r="O434" i="4"/>
  <c r="O834" i="4"/>
  <c r="O764" i="4"/>
  <c r="O422" i="4"/>
  <c r="O424" i="4"/>
  <c r="O315" i="4"/>
  <c r="O126" i="4"/>
  <c r="O652" i="4"/>
  <c r="O658" i="4"/>
  <c r="O34" i="4"/>
  <c r="O662" i="4"/>
  <c r="O778" i="4"/>
  <c r="O143" i="4"/>
  <c r="O333" i="4"/>
  <c r="O667" i="4"/>
  <c r="O306" i="4"/>
  <c r="O15" i="4"/>
  <c r="O425" i="4"/>
  <c r="O319" i="4"/>
  <c r="O823" i="4"/>
  <c r="O428" i="4"/>
  <c r="O776" i="4"/>
  <c r="O663" i="4"/>
  <c r="O37" i="4"/>
  <c r="O300" i="4"/>
  <c r="O334" i="4"/>
  <c r="O119" i="4"/>
  <c r="O643" i="4"/>
  <c r="O311" i="4"/>
  <c r="O124" i="4"/>
  <c r="O127" i="4"/>
  <c r="O653" i="4"/>
  <c r="O773" i="4"/>
  <c r="O660" i="4"/>
  <c r="O327" i="4"/>
  <c r="O38" i="4"/>
  <c r="O144" i="4"/>
  <c r="O633" i="4"/>
  <c r="O150" i="4"/>
  <c r="O824" i="4"/>
  <c r="O642" i="4"/>
  <c r="O644" i="4"/>
  <c r="O312" i="4"/>
  <c r="O426" i="4"/>
  <c r="O128" i="4"/>
  <c r="O654" i="4"/>
  <c r="O774" i="4"/>
  <c r="O325" i="4"/>
  <c r="O855" i="4"/>
  <c r="O307" i="4"/>
  <c r="O768" i="4"/>
  <c r="O769" i="4"/>
  <c r="O771" i="4"/>
  <c r="O129" i="4"/>
  <c r="O772" i="4"/>
  <c r="O775" i="4"/>
  <c r="O777" i="4"/>
  <c r="O139" i="4"/>
  <c r="O330" i="4"/>
  <c r="O779" i="4"/>
  <c r="O147" i="4"/>
  <c r="O825" i="4"/>
  <c r="O30" i="4"/>
  <c r="O121" i="4"/>
  <c r="O647" i="4"/>
  <c r="O648" i="4"/>
  <c r="O320" i="4"/>
  <c r="O427" i="4"/>
  <c r="O659" i="4"/>
  <c r="O116" i="4"/>
  <c r="O35" i="4"/>
  <c r="O432" i="4"/>
  <c r="O39" i="4"/>
  <c r="O335" i="4"/>
  <c r="O639" i="4"/>
  <c r="O120" i="4"/>
  <c r="O309" i="4"/>
  <c r="O856" i="4"/>
  <c r="O316" i="4"/>
  <c r="O131" i="4"/>
  <c r="O132" i="4"/>
  <c r="O323" i="4"/>
  <c r="O135" i="4"/>
  <c r="O329" i="4"/>
  <c r="O142" i="4"/>
  <c r="O831" i="4"/>
  <c r="O148" i="4"/>
  <c r="O305" i="4"/>
  <c r="O826" i="4"/>
  <c r="O310" i="4"/>
  <c r="O123" i="4"/>
  <c r="O125" i="4"/>
  <c r="O32" i="4"/>
  <c r="O829" i="4"/>
  <c r="O429" i="4"/>
  <c r="O661" i="4"/>
  <c r="O141" i="4"/>
  <c r="O331" i="4"/>
  <c r="O832" i="4"/>
  <c r="O40" i="4"/>
  <c r="O308" i="4"/>
  <c r="O431" i="4"/>
  <c r="O436" i="4"/>
  <c r="O781" i="4"/>
  <c r="O153" i="4"/>
  <c r="O45" i="4"/>
  <c r="O784" i="4"/>
  <c r="O443" i="4"/>
  <c r="O354" i="4"/>
  <c r="O51" i="4"/>
  <c r="O682" i="4"/>
  <c r="O838" i="4"/>
  <c r="O789" i="4"/>
  <c r="O694" i="4"/>
  <c r="O453" i="4"/>
  <c r="O792" i="4"/>
  <c r="O183" i="4"/>
  <c r="O375" i="4"/>
  <c r="O60" i="4"/>
  <c r="O11" i="4"/>
  <c r="O61" i="4"/>
  <c r="O389" i="4"/>
  <c r="O195" i="4"/>
  <c r="O393" i="4"/>
  <c r="O462" i="4"/>
  <c r="O807" i="4"/>
  <c r="O846" i="4"/>
  <c r="O810" i="4"/>
  <c r="O728" i="4"/>
  <c r="O734" i="4"/>
  <c r="O637" i="4"/>
  <c r="O814" i="4"/>
  <c r="O73" i="4"/>
  <c r="O412" i="4"/>
  <c r="O8" i="4"/>
  <c r="O29" i="4"/>
  <c r="O225" i="4"/>
  <c r="O483" i="4"/>
  <c r="O487" i="4"/>
  <c r="O747" i="4"/>
  <c r="O589" i="4"/>
  <c r="O501" i="4"/>
  <c r="O87" i="4"/>
  <c r="O245" i="4"/>
  <c r="O596" i="4"/>
  <c r="O93" i="4"/>
  <c r="O522" i="4"/>
  <c r="O262" i="4"/>
  <c r="O95" i="4"/>
  <c r="O271" i="4"/>
  <c r="O276" i="4"/>
  <c r="O616" i="4"/>
  <c r="O618" i="4"/>
  <c r="O545" i="4"/>
  <c r="O550" i="4"/>
  <c r="O554" i="4"/>
  <c r="O289" i="4"/>
  <c r="O624" i="4"/>
  <c r="O293" i="4"/>
  <c r="O572" i="4"/>
  <c r="O577" i="4"/>
  <c r="O31" i="4"/>
  <c r="O830" i="4"/>
  <c r="O437" i="4"/>
  <c r="O439" i="4"/>
  <c r="O342" i="4"/>
  <c r="O158" i="4"/>
  <c r="O677" i="4"/>
  <c r="O164" i="4"/>
  <c r="O169" i="4"/>
  <c r="O52" i="4"/>
  <c r="O683" i="4"/>
  <c r="O360" i="4"/>
  <c r="O175" i="4"/>
  <c r="O451" i="4"/>
  <c r="O635" i="4"/>
  <c r="O700" i="4"/>
  <c r="O19" i="4"/>
  <c r="O376" i="4"/>
  <c r="O21" i="4"/>
  <c r="O384" i="4"/>
  <c r="O189" i="4"/>
  <c r="O457" i="4"/>
  <c r="O390" i="4"/>
  <c r="O720" i="4"/>
  <c r="O806" i="4"/>
  <c r="O202" i="4"/>
  <c r="O397" i="4"/>
  <c r="O726" i="4"/>
  <c r="O812" i="4"/>
  <c r="O735" i="4"/>
  <c r="O403" i="4"/>
  <c r="O405" i="4"/>
  <c r="O408" i="4"/>
  <c r="O413" i="4"/>
  <c r="O77" i="4"/>
  <c r="O219" i="4"/>
  <c r="O580" i="4"/>
  <c r="O584" i="4"/>
  <c r="O234" i="4"/>
  <c r="O238" i="4"/>
  <c r="O590" i="4"/>
  <c r="O502" i="4"/>
  <c r="O508" i="4"/>
  <c r="O246" i="4"/>
  <c r="O514" i="4"/>
  <c r="O94" i="4"/>
  <c r="O256" i="4"/>
  <c r="O861" i="4"/>
  <c r="O96" i="4"/>
  <c r="O272" i="4"/>
  <c r="O277" i="4"/>
  <c r="O536" i="4"/>
  <c r="O754" i="4"/>
  <c r="O283" i="4"/>
  <c r="O757" i="4"/>
  <c r="O555" i="4"/>
  <c r="O558" i="4"/>
  <c r="O122" i="4"/>
  <c r="O433" i="4"/>
  <c r="O336" i="4"/>
  <c r="O340" i="4"/>
  <c r="O343" i="4"/>
  <c r="O46" i="4"/>
  <c r="O302" i="4"/>
  <c r="O165" i="4"/>
  <c r="O837" i="4"/>
  <c r="O357" i="4"/>
  <c r="O359" i="4"/>
  <c r="O361" i="4"/>
  <c r="O449" i="4"/>
  <c r="O695" i="4"/>
  <c r="O698" i="4"/>
  <c r="O839" i="4"/>
  <c r="O20" i="4"/>
  <c r="O185" i="4"/>
  <c r="O187" i="4"/>
  <c r="O385" i="4"/>
  <c r="O7" i="4"/>
  <c r="O804" i="4"/>
  <c r="O391" i="4"/>
  <c r="O459" i="4"/>
  <c r="O463" i="4"/>
  <c r="O203" i="4"/>
  <c r="O725" i="4"/>
  <c r="O727" i="4"/>
  <c r="O68" i="4"/>
  <c r="O23" i="4"/>
  <c r="O404" i="4"/>
  <c r="O72" i="4"/>
  <c r="O742" i="4"/>
  <c r="O414" i="4"/>
  <c r="O12" i="4"/>
  <c r="O220" i="4"/>
  <c r="O80" i="4"/>
  <c r="O227" i="4"/>
  <c r="O585" i="4"/>
  <c r="O490" i="4"/>
  <c r="O239" i="4"/>
  <c r="O821" i="4"/>
  <c r="O88" i="4"/>
  <c r="O247" i="4"/>
  <c r="O91" i="4"/>
  <c r="O600" i="4"/>
  <c r="O257" i="4"/>
  <c r="O263" i="4"/>
  <c r="O97" i="4"/>
  <c r="O607" i="4"/>
  <c r="O278" i="4"/>
  <c r="O281" i="4"/>
  <c r="O542" i="4"/>
  <c r="O862" i="4"/>
  <c r="O551" i="4"/>
  <c r="O556" i="4"/>
  <c r="O649" i="4"/>
  <c r="O332" i="4"/>
  <c r="O151" i="4"/>
  <c r="O16" i="4"/>
  <c r="O671" i="4"/>
  <c r="O782" i="4"/>
  <c r="O345" i="4"/>
  <c r="O166" i="4"/>
  <c r="O444" i="4"/>
  <c r="O170" i="4"/>
  <c r="O684" i="4"/>
  <c r="O9" i="4"/>
  <c r="O450" i="4"/>
  <c r="O696" i="4"/>
  <c r="O179" i="4"/>
  <c r="O371" i="4"/>
  <c r="O184" i="4"/>
  <c r="O377" i="4"/>
  <c r="O380" i="4"/>
  <c r="O707" i="4"/>
  <c r="O62" i="4"/>
  <c r="O117" i="4"/>
  <c r="O716" i="4"/>
  <c r="O460" i="4"/>
  <c r="O66" i="4"/>
  <c r="O67" i="4"/>
  <c r="O398" i="4"/>
  <c r="O467" i="4"/>
  <c r="O729" i="4"/>
  <c r="O24" i="4"/>
  <c r="O26" i="4"/>
  <c r="O213" i="4"/>
  <c r="O409" i="4"/>
  <c r="O744" i="4"/>
  <c r="O28" i="4"/>
  <c r="O475" i="4"/>
  <c r="O478" i="4"/>
  <c r="O228" i="4"/>
  <c r="O235" i="4"/>
  <c r="O491" i="4"/>
  <c r="O591" i="4"/>
  <c r="O242" i="4"/>
  <c r="O89" i="4"/>
  <c r="O248" i="4"/>
  <c r="O252" i="4"/>
  <c r="O518" i="4"/>
  <c r="O258" i="4"/>
  <c r="O264" i="4"/>
  <c r="O530" i="4"/>
  <c r="O608" i="4"/>
  <c r="O533" i="4"/>
  <c r="O537" i="4"/>
  <c r="O543" i="4"/>
  <c r="O546" i="4"/>
  <c r="O286" i="4"/>
  <c r="O288" i="4"/>
  <c r="O560" i="4"/>
  <c r="O110" i="4"/>
  <c r="O295" i="4"/>
  <c r="O574" i="4"/>
  <c r="O578" i="4"/>
  <c r="O130" i="4"/>
  <c r="O145" i="4"/>
  <c r="O668" i="4"/>
  <c r="O669" i="4"/>
  <c r="O154" i="4"/>
  <c r="O674" i="4"/>
  <c r="O346" i="4"/>
  <c r="O350" i="4"/>
  <c r="O445" i="4"/>
  <c r="O358" i="4"/>
  <c r="O685" i="4"/>
  <c r="O173" i="4"/>
  <c r="O691" i="4"/>
  <c r="O452" i="4"/>
  <c r="O858" i="4"/>
  <c r="O182" i="4"/>
  <c r="O374" i="4"/>
  <c r="O378" i="4"/>
  <c r="O381" i="4"/>
  <c r="O708" i="4"/>
  <c r="O190" i="4"/>
  <c r="O192" i="4"/>
  <c r="O392" i="4"/>
  <c r="O461" i="4"/>
  <c r="O721" i="4"/>
  <c r="O724" i="4"/>
  <c r="O223" i="4"/>
  <c r="O854" i="4"/>
  <c r="O468" i="4"/>
  <c r="O736" i="4"/>
  <c r="O739" i="4"/>
  <c r="O740" i="4"/>
  <c r="O743" i="4"/>
  <c r="O415" i="4"/>
  <c r="O745" i="4"/>
  <c r="O476" i="4"/>
  <c r="O479" i="4"/>
  <c r="O484" i="4"/>
  <c r="O586" i="4"/>
  <c r="O492" i="4"/>
  <c r="O240" i="4"/>
  <c r="O503" i="4"/>
  <c r="O592" i="4"/>
  <c r="O249" i="4"/>
  <c r="O851" i="4"/>
  <c r="O519" i="4"/>
  <c r="O523" i="4"/>
  <c r="O527" i="4"/>
  <c r="O267" i="4"/>
  <c r="O273" i="4"/>
  <c r="O279" i="4"/>
  <c r="O282" i="4"/>
  <c r="O755" i="4"/>
  <c r="O547" i="4"/>
  <c r="O287" i="4"/>
  <c r="O105" i="4"/>
  <c r="O561" i="4"/>
  <c r="O292" i="4"/>
  <c r="O627" i="4"/>
  <c r="O114" i="4"/>
  <c r="O579" i="4"/>
  <c r="O828" i="4"/>
  <c r="O833" i="4"/>
  <c r="O42" i="4"/>
  <c r="O440" i="4"/>
  <c r="O442" i="4"/>
  <c r="O675" i="4"/>
  <c r="O347" i="4"/>
  <c r="O48" i="4"/>
  <c r="O355" i="4"/>
  <c r="O679" i="4"/>
  <c r="O447" i="4"/>
  <c r="O690" i="4"/>
  <c r="O634" i="4"/>
  <c r="O364" i="4"/>
  <c r="O180" i="4"/>
  <c r="O57" i="4"/>
  <c r="O702" i="4"/>
  <c r="O456" i="4"/>
  <c r="O382" i="4"/>
  <c r="O386" i="4"/>
  <c r="O191" i="4"/>
  <c r="O458" i="4"/>
  <c r="O717" i="4"/>
  <c r="O805" i="4"/>
  <c r="O394" i="4"/>
  <c r="O395" i="4"/>
  <c r="O303" i="4"/>
  <c r="O811" i="4"/>
  <c r="O730" i="4"/>
  <c r="O737" i="4"/>
  <c r="O211" i="4"/>
  <c r="O859" i="4"/>
  <c r="O74" i="4"/>
  <c r="O416" i="4"/>
  <c r="O815" i="4"/>
  <c r="O420" i="4"/>
  <c r="O226" i="4"/>
  <c r="O485" i="4"/>
  <c r="O488" i="4"/>
  <c r="O493" i="4"/>
  <c r="O241" i="4"/>
  <c r="O504" i="4"/>
  <c r="O90" i="4"/>
  <c r="O511" i="4"/>
  <c r="O515" i="4"/>
  <c r="O253" i="4"/>
  <c r="O524" i="4"/>
  <c r="O265" i="4"/>
  <c r="O268" i="4"/>
  <c r="O274" i="4"/>
  <c r="O280" i="4"/>
  <c r="O98" i="4"/>
  <c r="O99" i="4"/>
  <c r="O284" i="4"/>
  <c r="O758" i="4"/>
  <c r="O106" i="4"/>
  <c r="O290" i="4"/>
  <c r="O111" i="4"/>
  <c r="O628" i="4"/>
  <c r="O762" i="4"/>
  <c r="O133" i="4"/>
  <c r="O765" i="4"/>
  <c r="O438" i="4"/>
  <c r="O43" i="4"/>
  <c r="O672" i="4"/>
  <c r="O159" i="4"/>
  <c r="O348" i="4"/>
  <c r="O167" i="4"/>
  <c r="O446" i="4"/>
  <c r="O171" i="4"/>
  <c r="O686" i="4"/>
  <c r="O55" i="4"/>
  <c r="O692" i="4"/>
  <c r="O178" i="4"/>
  <c r="O181" i="4"/>
  <c r="O372" i="4"/>
  <c r="O455" i="4"/>
  <c r="O186" i="4"/>
  <c r="O705" i="4"/>
  <c r="O709" i="4"/>
  <c r="O63" i="4"/>
  <c r="O841" i="4"/>
  <c r="O842" i="4"/>
  <c r="O65" i="4"/>
  <c r="O464" i="4"/>
  <c r="O845" i="4"/>
  <c r="O399" i="4"/>
  <c r="O304" i="4"/>
  <c r="O731" i="4"/>
  <c r="O469" i="4"/>
  <c r="O71" i="4"/>
  <c r="O850" i="4"/>
  <c r="O27" i="4"/>
  <c r="O417" i="4"/>
  <c r="O816" i="4"/>
  <c r="O221" i="4"/>
  <c r="O581" i="4"/>
  <c r="O486" i="4"/>
  <c r="O587" i="4"/>
  <c r="O494" i="4"/>
  <c r="O81" i="4"/>
  <c r="O505" i="4"/>
  <c r="O243" i="4"/>
  <c r="O512" i="4"/>
  <c r="O597" i="4"/>
  <c r="O520" i="4"/>
  <c r="O602" i="4"/>
  <c r="O603" i="4"/>
  <c r="O531" i="4"/>
  <c r="O609" i="4"/>
  <c r="O752" i="4"/>
  <c r="O538" i="4"/>
  <c r="O100" i="4"/>
  <c r="O285" i="4"/>
  <c r="O552" i="4"/>
  <c r="O852" i="4"/>
  <c r="O562" i="4"/>
  <c r="O112" i="4"/>
  <c r="O629" i="4"/>
  <c r="O763" i="4"/>
  <c r="O326" i="4"/>
  <c r="O780" i="4"/>
  <c r="O337" i="4"/>
  <c r="O441" i="4"/>
  <c r="O673" i="4"/>
  <c r="O676" i="4"/>
  <c r="O349" i="4"/>
  <c r="O351" i="4"/>
  <c r="O49" i="4"/>
  <c r="O786" i="4"/>
  <c r="O687" i="4"/>
  <c r="O56" i="4"/>
  <c r="O362" i="4"/>
  <c r="O365" i="4"/>
  <c r="O368" i="4"/>
  <c r="O373" i="4"/>
  <c r="O795" i="4"/>
  <c r="O379" i="4"/>
  <c r="O78" i="4"/>
  <c r="O799" i="4"/>
  <c r="O711" i="4"/>
  <c r="O193" i="4"/>
  <c r="O843" i="4"/>
  <c r="O197" i="4"/>
  <c r="O200" i="4"/>
  <c r="O808" i="4"/>
  <c r="O853" i="4"/>
  <c r="O13" i="4"/>
  <c r="O69" i="4"/>
  <c r="O209" i="4"/>
  <c r="O470" i="4"/>
  <c r="O406" i="4"/>
  <c r="O410" i="4"/>
  <c r="O216" i="4"/>
  <c r="O218" i="4"/>
  <c r="O222" i="4"/>
  <c r="O582" i="4"/>
  <c r="O229" i="4"/>
  <c r="O588" i="4"/>
  <c r="O820" i="4"/>
  <c r="O82" i="4"/>
  <c r="O506" i="4"/>
  <c r="O244" i="4"/>
  <c r="O513" i="4"/>
  <c r="O598" i="4"/>
  <c r="O601" i="4"/>
  <c r="O525" i="4"/>
  <c r="O528" i="4"/>
  <c r="O269" i="4"/>
  <c r="O610" i="4"/>
  <c r="O534" i="4"/>
  <c r="O539" i="4"/>
  <c r="O101" i="4"/>
  <c r="O620" i="4"/>
  <c r="O759" i="4"/>
  <c r="O760" i="4"/>
  <c r="O563" i="4"/>
  <c r="O822" i="4"/>
  <c r="O630" i="4"/>
  <c r="O296" i="4"/>
  <c r="O137" i="4"/>
  <c r="O666" i="4"/>
  <c r="O338" i="4"/>
  <c r="O341" i="4"/>
  <c r="O344" i="4"/>
  <c r="O160" i="4"/>
  <c r="O47" i="4"/>
  <c r="O17" i="4"/>
  <c r="O766" i="4"/>
  <c r="O53" i="4"/>
  <c r="O688" i="4"/>
  <c r="O787" i="4"/>
  <c r="O176" i="4"/>
  <c r="O366" i="4"/>
  <c r="O369" i="4"/>
  <c r="O793" i="4"/>
  <c r="O10" i="4"/>
  <c r="O58" i="4"/>
  <c r="O840" i="4"/>
  <c r="O387" i="4"/>
  <c r="O802" i="4"/>
  <c r="O713" i="4"/>
  <c r="O718" i="4"/>
  <c r="O198" i="4"/>
  <c r="O465" i="4"/>
  <c r="O466" i="4"/>
  <c r="O205" i="4"/>
  <c r="O847" i="4"/>
  <c r="O732" i="4"/>
  <c r="O25" i="4"/>
  <c r="O849" i="4"/>
  <c r="O214" i="4"/>
  <c r="O411" i="4"/>
  <c r="O75" i="4"/>
  <c r="O746" i="4"/>
  <c r="O477" i="4"/>
  <c r="O480" i="4"/>
  <c r="O230" i="4"/>
  <c r="O489" i="4"/>
  <c r="O495" i="4"/>
  <c r="O83" i="4"/>
  <c r="O507" i="4"/>
  <c r="O509" i="4"/>
  <c r="O595" i="4"/>
  <c r="O599" i="4"/>
  <c r="O750" i="4"/>
  <c r="O259" i="4"/>
  <c r="O529" i="4"/>
  <c r="O860" i="4"/>
  <c r="O532" i="4"/>
  <c r="O613" i="4"/>
  <c r="O540" i="4"/>
  <c r="O102" i="4"/>
  <c r="O103" i="4"/>
  <c r="O553" i="4"/>
  <c r="O557" i="4"/>
  <c r="O564" i="4"/>
  <c r="O626" i="4"/>
  <c r="O631" i="4"/>
  <c r="O297" i="4"/>
  <c r="O328" i="4"/>
  <c r="O41" i="4"/>
  <c r="O339" i="4"/>
  <c r="O670" i="4"/>
  <c r="O155" i="4"/>
  <c r="O161" i="4"/>
  <c r="O678" i="4"/>
  <c r="O352" i="4"/>
  <c r="O356" i="4"/>
  <c r="O680" i="4"/>
  <c r="O54" i="4"/>
  <c r="O788" i="4"/>
  <c r="O177" i="4"/>
  <c r="O697" i="4"/>
  <c r="O370" i="4"/>
  <c r="O794" i="4"/>
  <c r="O703" i="4"/>
  <c r="O59" i="4"/>
  <c r="O188" i="4"/>
  <c r="O710" i="4"/>
  <c r="O388" i="4"/>
  <c r="O714" i="4"/>
  <c r="O64" i="4"/>
  <c r="O636" i="4"/>
  <c r="O201" i="4"/>
  <c r="O809" i="4"/>
  <c r="O400" i="4"/>
  <c r="O207" i="4"/>
  <c r="O401" i="4"/>
  <c r="O210" i="4"/>
  <c r="O471" i="4"/>
  <c r="O472" i="4"/>
  <c r="O473" i="4"/>
  <c r="O76" i="4"/>
  <c r="O418" i="4"/>
  <c r="O818" i="4"/>
  <c r="O481" i="4"/>
  <c r="O231" i="4"/>
  <c r="O236" i="4"/>
  <c r="O496" i="4"/>
  <c r="O84" i="4"/>
  <c r="O748" i="4"/>
  <c r="O510" i="4"/>
  <c r="O749" i="4"/>
  <c r="O516" i="4"/>
  <c r="O521" i="4"/>
  <c r="O260" i="4"/>
  <c r="O266" i="4"/>
  <c r="O270" i="4"/>
  <c r="O275" i="4"/>
  <c r="O614" i="4"/>
  <c r="O541" i="4"/>
  <c r="O544" i="4"/>
  <c r="O104" i="4"/>
  <c r="O621" i="4"/>
  <c r="O107" i="4"/>
  <c r="O109" i="4"/>
  <c r="O567" i="4"/>
  <c r="O632" i="4"/>
  <c r="O115" i="4"/>
  <c r="O140" i="4"/>
  <c r="O149" i="4"/>
  <c r="O835" i="4"/>
  <c r="O44" i="4"/>
  <c r="O156" i="4"/>
  <c r="O162" i="4"/>
  <c r="O163" i="4"/>
  <c r="O168" i="4"/>
  <c r="O857" i="4"/>
  <c r="O681" i="4"/>
  <c r="O689" i="4"/>
  <c r="O448" i="4"/>
  <c r="O363" i="4"/>
  <c r="O790" i="4"/>
  <c r="O699" i="4"/>
  <c r="O701" i="4"/>
  <c r="O704" i="4"/>
  <c r="O797" i="4"/>
  <c r="O383" i="4"/>
  <c r="O800" i="4"/>
  <c r="O803" i="4"/>
  <c r="O194" i="4"/>
  <c r="O196" i="4"/>
  <c r="O199" i="4"/>
  <c r="O722" i="4"/>
  <c r="O204" i="4"/>
  <c r="O206" i="4"/>
  <c r="O208" i="4"/>
  <c r="O402" i="4"/>
  <c r="O70" i="4"/>
  <c r="O813" i="4"/>
  <c r="O407" i="4"/>
  <c r="O215" i="4"/>
  <c r="O217" i="4"/>
  <c r="O419" i="4"/>
  <c r="O224" i="4"/>
  <c r="O583" i="4"/>
  <c r="O232" i="4"/>
  <c r="O819" i="4"/>
  <c r="O497" i="4"/>
  <c r="O499" i="4"/>
  <c r="O85" i="4"/>
  <c r="O593" i="4"/>
  <c r="O250" i="4"/>
  <c r="O517" i="4"/>
  <c r="O254" i="4"/>
  <c r="O261" i="4"/>
  <c r="O604" i="4"/>
  <c r="O605" i="4"/>
  <c r="O611" i="4"/>
  <c r="O535" i="4"/>
  <c r="O617" i="4"/>
  <c r="O619" i="4"/>
  <c r="O548" i="4"/>
  <c r="O622" i="4"/>
  <c r="O863" i="4"/>
  <c r="O565" i="4"/>
  <c r="O568" i="4"/>
  <c r="O570" i="4"/>
  <c r="O575" i="4"/>
  <c r="O785" i="4"/>
  <c r="O706" i="4"/>
  <c r="O212" i="4"/>
  <c r="O594" i="4"/>
  <c r="O623" i="4"/>
  <c r="O576" i="4"/>
  <c r="O353" i="4"/>
  <c r="O801" i="4"/>
  <c r="O741" i="4"/>
  <c r="O251" i="4"/>
  <c r="O108" i="4"/>
  <c r="O298" i="4"/>
  <c r="O50" i="4"/>
  <c r="O712" i="4"/>
  <c r="O14" i="4"/>
  <c r="O92" i="4"/>
  <c r="O559" i="4"/>
  <c r="O299" i="4"/>
  <c r="O172" i="4"/>
  <c r="O715" i="4"/>
  <c r="O474" i="4"/>
  <c r="O255" i="4"/>
  <c r="O566" i="4"/>
  <c r="O18" i="4"/>
  <c r="O719" i="4"/>
  <c r="O817" i="4"/>
  <c r="O526" i="4"/>
  <c r="O625" i="4"/>
  <c r="O638" i="4"/>
  <c r="O174" i="4"/>
  <c r="O844" i="4"/>
  <c r="O79" i="4"/>
  <c r="O751" i="4"/>
  <c r="O291" i="4"/>
  <c r="O664" i="4"/>
  <c r="O693" i="4"/>
  <c r="O723" i="4"/>
  <c r="O482" i="4"/>
  <c r="O606" i="4"/>
  <c r="O761" i="4"/>
  <c r="O435" i="4"/>
  <c r="O367" i="4"/>
  <c r="O396" i="4"/>
  <c r="O233" i="4"/>
  <c r="O612" i="4"/>
  <c r="O569" i="4"/>
  <c r="O836" i="4"/>
  <c r="O791" i="4"/>
  <c r="O22" i="4"/>
  <c r="O237" i="4"/>
  <c r="O615" i="4"/>
  <c r="O294" i="4"/>
  <c r="O152" i="4"/>
  <c r="O454" i="4"/>
  <c r="O848" i="4"/>
  <c r="O498" i="4"/>
  <c r="O753" i="4"/>
  <c r="O571" i="4"/>
  <c r="O157" i="4"/>
  <c r="O796" i="4"/>
  <c r="O733" i="4"/>
  <c r="O500" i="4"/>
  <c r="O756" i="4"/>
  <c r="O573" i="4"/>
  <c r="O783" i="4"/>
  <c r="O798" i="4"/>
  <c r="O738" i="4"/>
  <c r="O86" i="4"/>
  <c r="O549" i="4"/>
  <c r="O113" i="4"/>
  <c r="H16" i="12"/>
  <c r="E19" i="12"/>
  <c r="H21" i="12"/>
  <c r="E20" i="12"/>
  <c r="E25" i="12"/>
  <c r="E21" i="12"/>
  <c r="E9" i="12"/>
  <c r="E22" i="12"/>
  <c r="H9" i="12"/>
  <c r="H8" i="12"/>
  <c r="H25" i="12"/>
  <c r="H24" i="12"/>
  <c r="H7" i="12"/>
  <c r="H23" i="12"/>
  <c r="H6" i="12"/>
  <c r="H22" i="12"/>
  <c r="E15" i="12"/>
  <c r="E16" i="12"/>
  <c r="H13" i="12"/>
  <c r="E13" i="12"/>
  <c r="E12" i="12"/>
  <c r="H15" i="12"/>
  <c r="E17" i="12"/>
  <c r="E18" i="12"/>
  <c r="H17" i="12"/>
  <c r="H18" i="12"/>
  <c r="H19" i="12"/>
  <c r="H12" i="12"/>
  <c r="H10" i="12"/>
  <c r="H14" i="12"/>
  <c r="H11" i="12"/>
  <c r="E10" i="12"/>
  <c r="E11" i="12"/>
  <c r="E14" i="12"/>
  <c r="E8" i="12"/>
  <c r="E7" i="12"/>
  <c r="E23" i="12"/>
  <c r="E24" i="12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7" i="10"/>
  <c r="I824" i="4"/>
  <c r="F824" i="4"/>
  <c r="E824" i="4"/>
  <c r="D824" i="4"/>
  <c r="E9" i="11" l="1" a="1"/>
  <c r="E9" i="11" s="1"/>
  <c r="E21" i="11" a="1"/>
  <c r="E21" i="11" s="1"/>
  <c r="E33" i="11" a="1"/>
  <c r="E33" i="11" s="1"/>
  <c r="E10" i="11" a="1"/>
  <c r="E10" i="11" s="1"/>
  <c r="E22" i="11" a="1"/>
  <c r="E22" i="11" s="1"/>
  <c r="E34" i="11" a="1"/>
  <c r="E34" i="11" s="1"/>
  <c r="E11" i="11" a="1"/>
  <c r="E11" i="11" s="1"/>
  <c r="E23" i="11" a="1"/>
  <c r="E23" i="11" s="1"/>
  <c r="E35" i="11" a="1"/>
  <c r="E35" i="11" s="1"/>
  <c r="E12" i="11" a="1"/>
  <c r="E12" i="11" s="1"/>
  <c r="E24" i="11" a="1"/>
  <c r="E24" i="11" s="1"/>
  <c r="E36" i="11" a="1"/>
  <c r="E36" i="11" s="1"/>
  <c r="E13" i="11" a="1"/>
  <c r="E13" i="11" s="1"/>
  <c r="E25" i="11" a="1"/>
  <c r="E25" i="11" s="1"/>
  <c r="E37" i="11" a="1"/>
  <c r="E37" i="11" s="1"/>
  <c r="E14" i="11" a="1"/>
  <c r="E14" i="11" s="1"/>
  <c r="E26" i="11" a="1"/>
  <c r="E26" i="11" s="1"/>
  <c r="E38" i="11" a="1"/>
  <c r="E38" i="11" s="1"/>
  <c r="E15" i="11" a="1"/>
  <c r="E15" i="11" s="1"/>
  <c r="E27" i="11" a="1"/>
  <c r="E27" i="11" s="1"/>
  <c r="E39" i="11" a="1"/>
  <c r="E39" i="11" s="1"/>
  <c r="E16" i="11" a="1"/>
  <c r="E16" i="11" s="1"/>
  <c r="E28" i="11" a="1"/>
  <c r="E28" i="11" s="1"/>
  <c r="E40" i="11" a="1"/>
  <c r="E40" i="11" s="1"/>
  <c r="E17" i="11" a="1"/>
  <c r="E17" i="11" s="1"/>
  <c r="E29" i="11" a="1"/>
  <c r="E29" i="11" s="1"/>
  <c r="E41" i="11" a="1"/>
  <c r="E41" i="11" s="1"/>
  <c r="E18" i="11" a="1"/>
  <c r="E18" i="11" s="1"/>
  <c r="E30" i="11" a="1"/>
  <c r="E30" i="11" s="1"/>
  <c r="E20" i="11" a="1"/>
  <c r="E20" i="11" s="1"/>
  <c r="E19" i="11" a="1"/>
  <c r="E19" i="11" s="1"/>
  <c r="E31" i="11" a="1"/>
  <c r="E31" i="11" s="1"/>
  <c r="E32" i="11" a="1"/>
  <c r="E32" i="11" s="1"/>
  <c r="E34" i="10" a="1"/>
  <c r="E34" i="10" s="1"/>
  <c r="E27" i="10" a="1"/>
  <c r="E27" i="10" s="1"/>
  <c r="E30" i="10" a="1"/>
  <c r="E30" i="10" s="1"/>
  <c r="E33" i="10" a="1"/>
  <c r="E33" i="10" s="1"/>
  <c r="E26" i="10" a="1"/>
  <c r="E26" i="10" s="1"/>
  <c r="E36" i="10" a="1"/>
  <c r="E36" i="10" s="1"/>
  <c r="E29" i="10" a="1"/>
  <c r="E29" i="10" s="1"/>
  <c r="E32" i="10" a="1"/>
  <c r="E32" i="10" s="1"/>
  <c r="E35" i="10" a="1"/>
  <c r="E35" i="10" s="1"/>
  <c r="E25" i="10" a="1"/>
  <c r="E25" i="10" s="1"/>
  <c r="E31" i="10" a="1"/>
  <c r="E31" i="10" s="1"/>
  <c r="E28" i="10" a="1"/>
  <c r="E28" i="10" s="1"/>
  <c r="E22" i="10" a="1"/>
  <c r="E22" i="10" s="1"/>
  <c r="E9" i="10" a="1"/>
  <c r="E9" i="10" s="1"/>
  <c r="E7" i="10" a="1"/>
  <c r="E7" i="10" s="1"/>
  <c r="E16" i="10" a="1"/>
  <c r="E16" i="10" s="1"/>
  <c r="E21" i="10" a="1"/>
  <c r="E21" i="10" s="1"/>
  <c r="E20" i="10" a="1"/>
  <c r="E20" i="10" s="1"/>
  <c r="E14" i="10" a="1"/>
  <c r="E14" i="10" s="1"/>
  <c r="E19" i="10" a="1"/>
  <c r="E19" i="10" s="1"/>
  <c r="E17" i="10" a="1"/>
  <c r="E17" i="10" s="1"/>
  <c r="E13" i="10" a="1"/>
  <c r="E13" i="10" s="1"/>
  <c r="E12" i="10" a="1"/>
  <c r="E12" i="10" s="1"/>
  <c r="E11" i="10" a="1"/>
  <c r="E11" i="10" s="1"/>
  <c r="E15" i="10" a="1"/>
  <c r="E15" i="10" s="1"/>
  <c r="E10" i="10" a="1"/>
  <c r="E10" i="10" s="1"/>
  <c r="E8" i="10" a="1"/>
  <c r="E8" i="10" s="1"/>
  <c r="E18" i="10" a="1"/>
  <c r="E18" i="10" s="1"/>
  <c r="H824" i="4"/>
  <c r="B10" i="12" a="1"/>
  <c r="B10" i="12" s="1"/>
  <c r="B25" i="12" a="1"/>
  <c r="B25" i="12" s="1"/>
  <c r="B18" i="12" a="1"/>
  <c r="B18" i="12" s="1"/>
  <c r="F25" i="12" a="1"/>
  <c r="F25" i="12" s="1"/>
  <c r="C824" i="4"/>
  <c r="B14" i="12" a="1"/>
  <c r="B14" i="12" s="1"/>
  <c r="G824" i="4"/>
  <c r="C12" i="10" s="1" a="1"/>
  <c r="C12" i="10" s="1"/>
  <c r="A23" i="8"/>
  <c r="C23" i="8" s="1"/>
  <c r="A22" i="8"/>
  <c r="C22" i="8" s="1"/>
  <c r="A21" i="8"/>
  <c r="C21" i="8" s="1"/>
  <c r="A20" i="8"/>
  <c r="C20" i="8" s="1"/>
  <c r="A19" i="8"/>
  <c r="C19" i="8" s="1"/>
  <c r="A18" i="8"/>
  <c r="C18" i="8" s="1"/>
  <c r="A17" i="8"/>
  <c r="C17" i="8" s="1"/>
  <c r="A16" i="8"/>
  <c r="C16" i="8" s="1"/>
  <c r="A15" i="8"/>
  <c r="C15" i="8" s="1"/>
  <c r="A14" i="8"/>
  <c r="B14" i="8" s="1"/>
  <c r="A13" i="8"/>
  <c r="C13" i="8" s="1"/>
  <c r="A12" i="8"/>
  <c r="C12" i="8" s="1"/>
  <c r="A11" i="8"/>
  <c r="C11" i="8" s="1"/>
  <c r="A10" i="8"/>
  <c r="C10" i="8" s="1"/>
  <c r="A9" i="8"/>
  <c r="C9" i="8" s="1"/>
  <c r="A8" i="8"/>
  <c r="C8" i="8" s="1"/>
  <c r="A7" i="8"/>
  <c r="C6" i="8"/>
  <c r="A6" i="8"/>
  <c r="A5" i="8"/>
  <c r="C5" i="8" s="1"/>
  <c r="A23" i="7"/>
  <c r="A22" i="7"/>
  <c r="A21" i="7"/>
  <c r="A20" i="7"/>
  <c r="C20" i="7" s="1"/>
  <c r="A19" i="7"/>
  <c r="A18" i="7"/>
  <c r="C17" i="7"/>
  <c r="A17" i="7"/>
  <c r="A16" i="7"/>
  <c r="C15" i="7"/>
  <c r="A15" i="7"/>
  <c r="A14" i="7"/>
  <c r="A13" i="7"/>
  <c r="A12" i="7"/>
  <c r="A11" i="7"/>
  <c r="A10" i="7"/>
  <c r="A9" i="7"/>
  <c r="A8" i="7"/>
  <c r="C8" i="7" s="1"/>
  <c r="A7" i="7"/>
  <c r="A6" i="7"/>
  <c r="C6" i="7" s="1"/>
  <c r="A5" i="7"/>
  <c r="B25" i="6"/>
  <c r="C24" i="6"/>
  <c r="B22" i="6"/>
  <c r="B21" i="6"/>
  <c r="C20" i="6"/>
  <c r="C19" i="6"/>
  <c r="B18" i="6"/>
  <c r="B17" i="6"/>
  <c r="C16" i="6"/>
  <c r="B16" i="6"/>
  <c r="C15" i="6"/>
  <c r="B14" i="6"/>
  <c r="B12" i="6"/>
  <c r="C11" i="6"/>
  <c r="B9" i="6"/>
  <c r="C8" i="6"/>
  <c r="B8" i="6"/>
  <c r="C5" i="6"/>
  <c r="B21" i="5"/>
  <c r="A5" i="5"/>
  <c r="C12" i="5"/>
  <c r="B13" i="12" a="1"/>
  <c r="B13" i="12" s="1"/>
  <c r="B22" i="12" a="1"/>
  <c r="B22" i="12" s="1"/>
  <c r="B23" i="12" a="1"/>
  <c r="B23" i="12" s="1"/>
  <c r="F9" i="12" a="1"/>
  <c r="F9" i="12" s="1"/>
  <c r="F10" i="12" a="1"/>
  <c r="F10" i="12" s="1"/>
  <c r="F8" i="12" a="1"/>
  <c r="F8" i="12" s="1"/>
  <c r="B20" i="12" a="1"/>
  <c r="B20" i="12" s="1"/>
  <c r="B21" i="12" a="1"/>
  <c r="B21" i="12" s="1"/>
  <c r="B6" i="7" l="1"/>
  <c r="P6" i="4"/>
  <c r="P18" i="4"/>
  <c r="P30" i="4"/>
  <c r="P42" i="4"/>
  <c r="P54" i="4"/>
  <c r="P66" i="4"/>
  <c r="P78" i="4"/>
  <c r="P90" i="4"/>
  <c r="P102" i="4"/>
  <c r="P114" i="4"/>
  <c r="P126" i="4"/>
  <c r="P138" i="4"/>
  <c r="P150" i="4"/>
  <c r="P162" i="4"/>
  <c r="P174" i="4"/>
  <c r="P186" i="4"/>
  <c r="P198" i="4"/>
  <c r="P210" i="4"/>
  <c r="P222" i="4"/>
  <c r="P234" i="4"/>
  <c r="P246" i="4"/>
  <c r="P258" i="4"/>
  <c r="P270" i="4"/>
  <c r="P282" i="4"/>
  <c r="P294" i="4"/>
  <c r="P306" i="4"/>
  <c r="P318" i="4"/>
  <c r="P330" i="4"/>
  <c r="P342" i="4"/>
  <c r="P354" i="4"/>
  <c r="P366" i="4"/>
  <c r="P378" i="4"/>
  <c r="P390" i="4"/>
  <c r="P402" i="4"/>
  <c r="P414" i="4"/>
  <c r="P426" i="4"/>
  <c r="P438" i="4"/>
  <c r="P450" i="4"/>
  <c r="P462" i="4"/>
  <c r="P474" i="4"/>
  <c r="P486" i="4"/>
  <c r="P498" i="4"/>
  <c r="P510" i="4"/>
  <c r="P522" i="4"/>
  <c r="P534" i="4"/>
  <c r="P546" i="4"/>
  <c r="P558" i="4"/>
  <c r="P570" i="4"/>
  <c r="P582" i="4"/>
  <c r="P594" i="4"/>
  <c r="P606" i="4"/>
  <c r="P618" i="4"/>
  <c r="P630" i="4"/>
  <c r="P642" i="4"/>
  <c r="P654" i="4"/>
  <c r="P666" i="4"/>
  <c r="P678" i="4"/>
  <c r="P690" i="4"/>
  <c r="P702" i="4"/>
  <c r="P714" i="4"/>
  <c r="P726" i="4"/>
  <c r="P738" i="4"/>
  <c r="P750" i="4"/>
  <c r="P762" i="4"/>
  <c r="P774" i="4"/>
  <c r="P786" i="4"/>
  <c r="P798" i="4"/>
  <c r="P810" i="4"/>
  <c r="P822" i="4"/>
  <c r="P834" i="4"/>
  <c r="P846" i="4"/>
  <c r="P858" i="4"/>
  <c r="P60" i="4"/>
  <c r="P240" i="4"/>
  <c r="P312" i="4"/>
  <c r="P408" i="4"/>
  <c r="P480" i="4"/>
  <c r="P552" i="4"/>
  <c r="P636" i="4"/>
  <c r="P696" i="4"/>
  <c r="P780" i="4"/>
  <c r="P457" i="4"/>
  <c r="P517" i="4"/>
  <c r="P613" i="4"/>
  <c r="P685" i="4"/>
  <c r="P7" i="4"/>
  <c r="P19" i="4"/>
  <c r="P31" i="4"/>
  <c r="P43" i="4"/>
  <c r="P55" i="4"/>
  <c r="P67" i="4"/>
  <c r="P79" i="4"/>
  <c r="P91" i="4"/>
  <c r="P103" i="4"/>
  <c r="P115" i="4"/>
  <c r="P127" i="4"/>
  <c r="P139" i="4"/>
  <c r="P151" i="4"/>
  <c r="P163" i="4"/>
  <c r="P175" i="4"/>
  <c r="P187" i="4"/>
  <c r="P199" i="4"/>
  <c r="P211" i="4"/>
  <c r="P223" i="4"/>
  <c r="P235" i="4"/>
  <c r="P247" i="4"/>
  <c r="P259" i="4"/>
  <c r="P271" i="4"/>
  <c r="P283" i="4"/>
  <c r="P295" i="4"/>
  <c r="P307" i="4"/>
  <c r="P319" i="4"/>
  <c r="P331" i="4"/>
  <c r="P343" i="4"/>
  <c r="P355" i="4"/>
  <c r="P367" i="4"/>
  <c r="P379" i="4"/>
  <c r="P391" i="4"/>
  <c r="P403" i="4"/>
  <c r="P415" i="4"/>
  <c r="P427" i="4"/>
  <c r="P439" i="4"/>
  <c r="P451" i="4"/>
  <c r="P463" i="4"/>
  <c r="P475" i="4"/>
  <c r="P487" i="4"/>
  <c r="P499" i="4"/>
  <c r="P511" i="4"/>
  <c r="P523" i="4"/>
  <c r="P535" i="4"/>
  <c r="P547" i="4"/>
  <c r="P559" i="4"/>
  <c r="P571" i="4"/>
  <c r="P583" i="4"/>
  <c r="P595" i="4"/>
  <c r="P607" i="4"/>
  <c r="P619" i="4"/>
  <c r="P631" i="4"/>
  <c r="P643" i="4"/>
  <c r="P655" i="4"/>
  <c r="P667" i="4"/>
  <c r="P679" i="4"/>
  <c r="P691" i="4"/>
  <c r="P703" i="4"/>
  <c r="P715" i="4"/>
  <c r="P727" i="4"/>
  <c r="P739" i="4"/>
  <c r="P751" i="4"/>
  <c r="P763" i="4"/>
  <c r="P775" i="4"/>
  <c r="P787" i="4"/>
  <c r="P799" i="4"/>
  <c r="P811" i="4"/>
  <c r="P823" i="4"/>
  <c r="P835" i="4"/>
  <c r="P847" i="4"/>
  <c r="P859" i="4"/>
  <c r="P72" i="4"/>
  <c r="P228" i="4"/>
  <c r="P324" i="4"/>
  <c r="P384" i="4"/>
  <c r="P468" i="4"/>
  <c r="P564" i="4"/>
  <c r="P624" i="4"/>
  <c r="P708" i="4"/>
  <c r="P792" i="4"/>
  <c r="P445" i="4"/>
  <c r="P529" i="4"/>
  <c r="P601" i="4"/>
  <c r="P697" i="4"/>
  <c r="P8" i="4"/>
  <c r="P20" i="4"/>
  <c r="P32" i="4"/>
  <c r="P44" i="4"/>
  <c r="P56" i="4"/>
  <c r="P68" i="4"/>
  <c r="P80" i="4"/>
  <c r="P92" i="4"/>
  <c r="P104" i="4"/>
  <c r="P116" i="4"/>
  <c r="P128" i="4"/>
  <c r="P140" i="4"/>
  <c r="P152" i="4"/>
  <c r="P164" i="4"/>
  <c r="P176" i="4"/>
  <c r="P188" i="4"/>
  <c r="P200" i="4"/>
  <c r="P212" i="4"/>
  <c r="P224" i="4"/>
  <c r="P236" i="4"/>
  <c r="P248" i="4"/>
  <c r="P260" i="4"/>
  <c r="P272" i="4"/>
  <c r="P284" i="4"/>
  <c r="P296" i="4"/>
  <c r="P308" i="4"/>
  <c r="P320" i="4"/>
  <c r="P332" i="4"/>
  <c r="P344" i="4"/>
  <c r="P356" i="4"/>
  <c r="P368" i="4"/>
  <c r="P380" i="4"/>
  <c r="P392" i="4"/>
  <c r="P404" i="4"/>
  <c r="P416" i="4"/>
  <c r="P428" i="4"/>
  <c r="P440" i="4"/>
  <c r="P452" i="4"/>
  <c r="P464" i="4"/>
  <c r="P476" i="4"/>
  <c r="P488" i="4"/>
  <c r="P500" i="4"/>
  <c r="P512" i="4"/>
  <c r="P524" i="4"/>
  <c r="P536" i="4"/>
  <c r="P548" i="4"/>
  <c r="P560" i="4"/>
  <c r="P572" i="4"/>
  <c r="P584" i="4"/>
  <c r="P596" i="4"/>
  <c r="P608" i="4"/>
  <c r="P620" i="4"/>
  <c r="P632" i="4"/>
  <c r="P644" i="4"/>
  <c r="P656" i="4"/>
  <c r="P668" i="4"/>
  <c r="P680" i="4"/>
  <c r="P692" i="4"/>
  <c r="P704" i="4"/>
  <c r="P716" i="4"/>
  <c r="P728" i="4"/>
  <c r="P740" i="4"/>
  <c r="P752" i="4"/>
  <c r="P764" i="4"/>
  <c r="P776" i="4"/>
  <c r="P788" i="4"/>
  <c r="P800" i="4"/>
  <c r="P812" i="4"/>
  <c r="P824" i="4"/>
  <c r="P836" i="4"/>
  <c r="P848" i="4"/>
  <c r="P860" i="4"/>
  <c r="P84" i="4"/>
  <c r="P204" i="4"/>
  <c r="P288" i="4"/>
  <c r="P360" i="4"/>
  <c r="P456" i="4"/>
  <c r="P528" i="4"/>
  <c r="P588" i="4"/>
  <c r="P672" i="4"/>
  <c r="P756" i="4"/>
  <c r="P816" i="4"/>
  <c r="P385" i="4"/>
  <c r="P553" i="4"/>
  <c r="P649" i="4"/>
  <c r="P9" i="4"/>
  <c r="P21" i="4"/>
  <c r="P33" i="4"/>
  <c r="P45" i="4"/>
  <c r="P57" i="4"/>
  <c r="P69" i="4"/>
  <c r="P81" i="4"/>
  <c r="P93" i="4"/>
  <c r="P105" i="4"/>
  <c r="P117" i="4"/>
  <c r="P129" i="4"/>
  <c r="P141" i="4"/>
  <c r="P153" i="4"/>
  <c r="P165" i="4"/>
  <c r="P177" i="4"/>
  <c r="P189" i="4"/>
  <c r="P201" i="4"/>
  <c r="P213" i="4"/>
  <c r="P225" i="4"/>
  <c r="P237" i="4"/>
  <c r="P249" i="4"/>
  <c r="P261" i="4"/>
  <c r="P273" i="4"/>
  <c r="P285" i="4"/>
  <c r="P297" i="4"/>
  <c r="P309" i="4"/>
  <c r="P321" i="4"/>
  <c r="P333" i="4"/>
  <c r="P345" i="4"/>
  <c r="P357" i="4"/>
  <c r="P369" i="4"/>
  <c r="P381" i="4"/>
  <c r="P393" i="4"/>
  <c r="P405" i="4"/>
  <c r="P417" i="4"/>
  <c r="P429" i="4"/>
  <c r="P441" i="4"/>
  <c r="P453" i="4"/>
  <c r="P465" i="4"/>
  <c r="P477" i="4"/>
  <c r="P489" i="4"/>
  <c r="P501" i="4"/>
  <c r="P513" i="4"/>
  <c r="P525" i="4"/>
  <c r="P537" i="4"/>
  <c r="P549" i="4"/>
  <c r="P561" i="4"/>
  <c r="P573" i="4"/>
  <c r="P585" i="4"/>
  <c r="P597" i="4"/>
  <c r="P609" i="4"/>
  <c r="P621" i="4"/>
  <c r="P633" i="4"/>
  <c r="P645" i="4"/>
  <c r="P657" i="4"/>
  <c r="P669" i="4"/>
  <c r="P681" i="4"/>
  <c r="P693" i="4"/>
  <c r="P705" i="4"/>
  <c r="P717" i="4"/>
  <c r="P729" i="4"/>
  <c r="P741" i="4"/>
  <c r="P753" i="4"/>
  <c r="P765" i="4"/>
  <c r="P777" i="4"/>
  <c r="P789" i="4"/>
  <c r="P801" i="4"/>
  <c r="P813" i="4"/>
  <c r="P825" i="4"/>
  <c r="P837" i="4"/>
  <c r="P849" i="4"/>
  <c r="P861" i="4"/>
  <c r="P108" i="4"/>
  <c r="P216" i="4"/>
  <c r="P300" i="4"/>
  <c r="P372" i="4"/>
  <c r="P444" i="4"/>
  <c r="P516" i="4"/>
  <c r="P576" i="4"/>
  <c r="P660" i="4"/>
  <c r="P732" i="4"/>
  <c r="P804" i="4"/>
  <c r="P397" i="4"/>
  <c r="P541" i="4"/>
  <c r="P637" i="4"/>
  <c r="P10" i="4"/>
  <c r="P22" i="4"/>
  <c r="P34" i="4"/>
  <c r="P46" i="4"/>
  <c r="P58" i="4"/>
  <c r="P70" i="4"/>
  <c r="P82" i="4"/>
  <c r="P94" i="4"/>
  <c r="P106" i="4"/>
  <c r="P118" i="4"/>
  <c r="P130" i="4"/>
  <c r="P142" i="4"/>
  <c r="P154" i="4"/>
  <c r="P166" i="4"/>
  <c r="P178" i="4"/>
  <c r="P190" i="4"/>
  <c r="P202" i="4"/>
  <c r="P214" i="4"/>
  <c r="P226" i="4"/>
  <c r="P238" i="4"/>
  <c r="P250" i="4"/>
  <c r="P262" i="4"/>
  <c r="P274" i="4"/>
  <c r="P286" i="4"/>
  <c r="P298" i="4"/>
  <c r="P310" i="4"/>
  <c r="P322" i="4"/>
  <c r="P334" i="4"/>
  <c r="P346" i="4"/>
  <c r="P358" i="4"/>
  <c r="P370" i="4"/>
  <c r="P382" i="4"/>
  <c r="P394" i="4"/>
  <c r="P406" i="4"/>
  <c r="P418" i="4"/>
  <c r="P430" i="4"/>
  <c r="P442" i="4"/>
  <c r="P454" i="4"/>
  <c r="P466" i="4"/>
  <c r="P478" i="4"/>
  <c r="P490" i="4"/>
  <c r="P502" i="4"/>
  <c r="P514" i="4"/>
  <c r="P526" i="4"/>
  <c r="P538" i="4"/>
  <c r="P550" i="4"/>
  <c r="P562" i="4"/>
  <c r="P574" i="4"/>
  <c r="P586" i="4"/>
  <c r="P598" i="4"/>
  <c r="P610" i="4"/>
  <c r="P622" i="4"/>
  <c r="P634" i="4"/>
  <c r="P646" i="4"/>
  <c r="P658" i="4"/>
  <c r="P670" i="4"/>
  <c r="P682" i="4"/>
  <c r="P694" i="4"/>
  <c r="P706" i="4"/>
  <c r="P718" i="4"/>
  <c r="P730" i="4"/>
  <c r="P742" i="4"/>
  <c r="P754" i="4"/>
  <c r="P766" i="4"/>
  <c r="P778" i="4"/>
  <c r="P790" i="4"/>
  <c r="P802" i="4"/>
  <c r="P814" i="4"/>
  <c r="P826" i="4"/>
  <c r="P838" i="4"/>
  <c r="P850" i="4"/>
  <c r="P862" i="4"/>
  <c r="P120" i="4"/>
  <c r="P276" i="4"/>
  <c r="P396" i="4"/>
  <c r="P492" i="4"/>
  <c r="P612" i="4"/>
  <c r="P720" i="4"/>
  <c r="P840" i="4"/>
  <c r="P433" i="4"/>
  <c r="P577" i="4"/>
  <c r="P11" i="4"/>
  <c r="P23" i="4"/>
  <c r="P35" i="4"/>
  <c r="P47" i="4"/>
  <c r="P59" i="4"/>
  <c r="P71" i="4"/>
  <c r="P83" i="4"/>
  <c r="P95" i="4"/>
  <c r="P107" i="4"/>
  <c r="P119" i="4"/>
  <c r="P131" i="4"/>
  <c r="P143" i="4"/>
  <c r="P155" i="4"/>
  <c r="P167" i="4"/>
  <c r="P179" i="4"/>
  <c r="P191" i="4"/>
  <c r="P203" i="4"/>
  <c r="P215" i="4"/>
  <c r="P227" i="4"/>
  <c r="P239" i="4"/>
  <c r="P251" i="4"/>
  <c r="P263" i="4"/>
  <c r="P275" i="4"/>
  <c r="P287" i="4"/>
  <c r="P299" i="4"/>
  <c r="P311" i="4"/>
  <c r="P323" i="4"/>
  <c r="P335" i="4"/>
  <c r="P347" i="4"/>
  <c r="P359" i="4"/>
  <c r="P371" i="4"/>
  <c r="P383" i="4"/>
  <c r="P395" i="4"/>
  <c r="P407" i="4"/>
  <c r="P419" i="4"/>
  <c r="P431" i="4"/>
  <c r="P443" i="4"/>
  <c r="P455" i="4"/>
  <c r="P467" i="4"/>
  <c r="P479" i="4"/>
  <c r="P491" i="4"/>
  <c r="P503" i="4"/>
  <c r="P515" i="4"/>
  <c r="P527" i="4"/>
  <c r="P539" i="4"/>
  <c r="P551" i="4"/>
  <c r="P563" i="4"/>
  <c r="P575" i="4"/>
  <c r="P587" i="4"/>
  <c r="P599" i="4"/>
  <c r="P611" i="4"/>
  <c r="P623" i="4"/>
  <c r="P635" i="4"/>
  <c r="P647" i="4"/>
  <c r="P659" i="4"/>
  <c r="P671" i="4"/>
  <c r="P683" i="4"/>
  <c r="P695" i="4"/>
  <c r="P707" i="4"/>
  <c r="P719" i="4"/>
  <c r="P731" i="4"/>
  <c r="P743" i="4"/>
  <c r="P755" i="4"/>
  <c r="P767" i="4"/>
  <c r="P779" i="4"/>
  <c r="P791" i="4"/>
  <c r="P803" i="4"/>
  <c r="P815" i="4"/>
  <c r="P827" i="4"/>
  <c r="P839" i="4"/>
  <c r="P851" i="4"/>
  <c r="P863" i="4"/>
  <c r="P96" i="4"/>
  <c r="P264" i="4"/>
  <c r="P348" i="4"/>
  <c r="P420" i="4"/>
  <c r="P504" i="4"/>
  <c r="P600" i="4"/>
  <c r="P684" i="4"/>
  <c r="P768" i="4"/>
  <c r="P852" i="4"/>
  <c r="P409" i="4"/>
  <c r="P625" i="4"/>
  <c r="P12" i="4"/>
  <c r="P24" i="4"/>
  <c r="P36" i="4"/>
  <c r="P48" i="4"/>
  <c r="P132" i="4"/>
  <c r="P144" i="4"/>
  <c r="P156" i="4"/>
  <c r="P168" i="4"/>
  <c r="P180" i="4"/>
  <c r="P192" i="4"/>
  <c r="P252" i="4"/>
  <c r="P336" i="4"/>
  <c r="P432" i="4"/>
  <c r="P540" i="4"/>
  <c r="P648" i="4"/>
  <c r="P744" i="4"/>
  <c r="P828" i="4"/>
  <c r="P469" i="4"/>
  <c r="P565" i="4"/>
  <c r="P661" i="4"/>
  <c r="P13" i="4"/>
  <c r="P25" i="4"/>
  <c r="P37" i="4"/>
  <c r="P49" i="4"/>
  <c r="P61" i="4"/>
  <c r="P73" i="4"/>
  <c r="P85" i="4"/>
  <c r="P97" i="4"/>
  <c r="P109" i="4"/>
  <c r="P121" i="4"/>
  <c r="P133" i="4"/>
  <c r="P145" i="4"/>
  <c r="P157" i="4"/>
  <c r="P169" i="4"/>
  <c r="P181" i="4"/>
  <c r="P193" i="4"/>
  <c r="P205" i="4"/>
  <c r="P217" i="4"/>
  <c r="P229" i="4"/>
  <c r="P241" i="4"/>
  <c r="P253" i="4"/>
  <c r="P265" i="4"/>
  <c r="P277" i="4"/>
  <c r="P289" i="4"/>
  <c r="P301" i="4"/>
  <c r="P313" i="4"/>
  <c r="P325" i="4"/>
  <c r="P337" i="4"/>
  <c r="P349" i="4"/>
  <c r="P361" i="4"/>
  <c r="P373" i="4"/>
  <c r="P421" i="4"/>
  <c r="P481" i="4"/>
  <c r="P493" i="4"/>
  <c r="P505" i="4"/>
  <c r="P589" i="4"/>
  <c r="P673" i="4"/>
  <c r="P14" i="4"/>
  <c r="P26" i="4"/>
  <c r="P38" i="4"/>
  <c r="P50" i="4"/>
  <c r="P62" i="4"/>
  <c r="P16" i="4"/>
  <c r="P28" i="4"/>
  <c r="P40" i="4"/>
  <c r="P52" i="4"/>
  <c r="P64" i="4"/>
  <c r="P76" i="4"/>
  <c r="P88" i="4"/>
  <c r="P100" i="4"/>
  <c r="P112" i="4"/>
  <c r="P124" i="4"/>
  <c r="P136" i="4"/>
  <c r="P148" i="4"/>
  <c r="P160" i="4"/>
  <c r="P172" i="4"/>
  <c r="P184" i="4"/>
  <c r="P196" i="4"/>
  <c r="P208" i="4"/>
  <c r="P220" i="4"/>
  <c r="P232" i="4"/>
  <c r="P244" i="4"/>
  <c r="P256" i="4"/>
  <c r="P268" i="4"/>
  <c r="P280" i="4"/>
  <c r="P292" i="4"/>
  <c r="P304" i="4"/>
  <c r="P316" i="4"/>
  <c r="P328" i="4"/>
  <c r="P340" i="4"/>
  <c r="P352" i="4"/>
  <c r="P364" i="4"/>
  <c r="P376" i="4"/>
  <c r="P388" i="4"/>
  <c r="P400" i="4"/>
  <c r="P412" i="4"/>
  <c r="P424" i="4"/>
  <c r="P436" i="4"/>
  <c r="P448" i="4"/>
  <c r="P460" i="4"/>
  <c r="P472" i="4"/>
  <c r="P484" i="4"/>
  <c r="P496" i="4"/>
  <c r="P508" i="4"/>
  <c r="P520" i="4"/>
  <c r="P532" i="4"/>
  <c r="P544" i="4"/>
  <c r="P556" i="4"/>
  <c r="P568" i="4"/>
  <c r="P580" i="4"/>
  <c r="P592" i="4"/>
  <c r="P604" i="4"/>
  <c r="P616" i="4"/>
  <c r="P628" i="4"/>
  <c r="P640" i="4"/>
  <c r="P652" i="4"/>
  <c r="P664" i="4"/>
  <c r="P676" i="4"/>
  <c r="P688" i="4"/>
  <c r="P700" i="4"/>
  <c r="P712" i="4"/>
  <c r="P724" i="4"/>
  <c r="P736" i="4"/>
  <c r="P748" i="4"/>
  <c r="P760" i="4"/>
  <c r="P772" i="4"/>
  <c r="P784" i="4"/>
  <c r="P796" i="4"/>
  <c r="P808" i="4"/>
  <c r="P820" i="4"/>
  <c r="P832" i="4"/>
  <c r="P844" i="4"/>
  <c r="P856" i="4"/>
  <c r="P15" i="4"/>
  <c r="P77" i="4"/>
  <c r="P125" i="4"/>
  <c r="P173" i="4"/>
  <c r="P221" i="4"/>
  <c r="P269" i="4"/>
  <c r="P317" i="4"/>
  <c r="P365" i="4"/>
  <c r="P413" i="4"/>
  <c r="P461" i="4"/>
  <c r="P509" i="4"/>
  <c r="P557" i="4"/>
  <c r="P605" i="4"/>
  <c r="P653" i="4"/>
  <c r="P701" i="4"/>
  <c r="P737" i="4"/>
  <c r="P773" i="4"/>
  <c r="P809" i="4"/>
  <c r="P845" i="4"/>
  <c r="P207" i="4"/>
  <c r="P447" i="4"/>
  <c r="P833" i="4"/>
  <c r="P305" i="4"/>
  <c r="P545" i="4"/>
  <c r="P267" i="4"/>
  <c r="P771" i="4"/>
  <c r="P17" i="4"/>
  <c r="P86" i="4"/>
  <c r="P134" i="4"/>
  <c r="P182" i="4"/>
  <c r="P230" i="4"/>
  <c r="P278" i="4"/>
  <c r="P326" i="4"/>
  <c r="P374" i="4"/>
  <c r="P422" i="4"/>
  <c r="P470" i="4"/>
  <c r="P518" i="4"/>
  <c r="P566" i="4"/>
  <c r="P614" i="4"/>
  <c r="P662" i="4"/>
  <c r="P709" i="4"/>
  <c r="P745" i="4"/>
  <c r="P781" i="4"/>
  <c r="P817" i="4"/>
  <c r="P853" i="4"/>
  <c r="P159" i="4"/>
  <c r="P725" i="4"/>
  <c r="P353" i="4"/>
  <c r="P733" i="4"/>
  <c r="P459" i="4"/>
  <c r="P807" i="4"/>
  <c r="P27" i="4"/>
  <c r="P87" i="4"/>
  <c r="P135" i="4"/>
  <c r="P183" i="4"/>
  <c r="P231" i="4"/>
  <c r="P279" i="4"/>
  <c r="P327" i="4"/>
  <c r="P375" i="4"/>
  <c r="P423" i="4"/>
  <c r="P471" i="4"/>
  <c r="P519" i="4"/>
  <c r="P567" i="4"/>
  <c r="P615" i="4"/>
  <c r="P663" i="4"/>
  <c r="P710" i="4"/>
  <c r="P746" i="4"/>
  <c r="P782" i="4"/>
  <c r="P818" i="4"/>
  <c r="P854" i="4"/>
  <c r="P111" i="4"/>
  <c r="P591" i="4"/>
  <c r="P65" i="4"/>
  <c r="P497" i="4"/>
  <c r="P805" i="4"/>
  <c r="P411" i="4"/>
  <c r="P507" i="4"/>
  <c r="P843" i="4"/>
  <c r="P29" i="4"/>
  <c r="P89" i="4"/>
  <c r="P137" i="4"/>
  <c r="P185" i="4"/>
  <c r="P233" i="4"/>
  <c r="P281" i="4"/>
  <c r="P329" i="4"/>
  <c r="P377" i="4"/>
  <c r="P425" i="4"/>
  <c r="P473" i="4"/>
  <c r="P521" i="4"/>
  <c r="P569" i="4"/>
  <c r="P617" i="4"/>
  <c r="P665" i="4"/>
  <c r="P711" i="4"/>
  <c r="P747" i="4"/>
  <c r="P783" i="4"/>
  <c r="P819" i="4"/>
  <c r="P855" i="4"/>
  <c r="P857" i="4"/>
  <c r="P63" i="4"/>
  <c r="P543" i="4"/>
  <c r="P797" i="4"/>
  <c r="P113" i="4"/>
  <c r="P449" i="4"/>
  <c r="P841" i="4"/>
  <c r="P171" i="4"/>
  <c r="P555" i="4"/>
  <c r="P39" i="4"/>
  <c r="P98" i="4"/>
  <c r="P146" i="4"/>
  <c r="P194" i="4"/>
  <c r="P242" i="4"/>
  <c r="P290" i="4"/>
  <c r="P338" i="4"/>
  <c r="P386" i="4"/>
  <c r="P434" i="4"/>
  <c r="P482" i="4"/>
  <c r="P530" i="4"/>
  <c r="P578" i="4"/>
  <c r="P626" i="4"/>
  <c r="P674" i="4"/>
  <c r="P713" i="4"/>
  <c r="P749" i="4"/>
  <c r="P785" i="4"/>
  <c r="P821" i="4"/>
  <c r="P351" i="4"/>
  <c r="P687" i="4"/>
  <c r="P161" i="4"/>
  <c r="P689" i="4"/>
  <c r="P315" i="4"/>
  <c r="P651" i="4"/>
  <c r="P41" i="4"/>
  <c r="P99" i="4"/>
  <c r="P147" i="4"/>
  <c r="P195" i="4"/>
  <c r="P243" i="4"/>
  <c r="P291" i="4"/>
  <c r="P339" i="4"/>
  <c r="P387" i="4"/>
  <c r="P435" i="4"/>
  <c r="P483" i="4"/>
  <c r="P531" i="4"/>
  <c r="P579" i="4"/>
  <c r="P627" i="4"/>
  <c r="P675" i="4"/>
  <c r="P721" i="4"/>
  <c r="P757" i="4"/>
  <c r="P793" i="4"/>
  <c r="P829" i="4"/>
  <c r="P303" i="4"/>
  <c r="P639" i="4"/>
  <c r="P209" i="4"/>
  <c r="P641" i="4"/>
  <c r="P123" i="4"/>
  <c r="P699" i="4"/>
  <c r="P51" i="4"/>
  <c r="P101" i="4"/>
  <c r="P149" i="4"/>
  <c r="P197" i="4"/>
  <c r="P245" i="4"/>
  <c r="P293" i="4"/>
  <c r="P341" i="4"/>
  <c r="P389" i="4"/>
  <c r="P437" i="4"/>
  <c r="P485" i="4"/>
  <c r="P533" i="4"/>
  <c r="P581" i="4"/>
  <c r="P629" i="4"/>
  <c r="P677" i="4"/>
  <c r="P722" i="4"/>
  <c r="P758" i="4"/>
  <c r="P794" i="4"/>
  <c r="P830" i="4"/>
  <c r="P399" i="4"/>
  <c r="P761" i="4"/>
  <c r="P401" i="4"/>
  <c r="P769" i="4"/>
  <c r="P75" i="4"/>
  <c r="P603" i="4"/>
  <c r="P53" i="4"/>
  <c r="P110" i="4"/>
  <c r="P158" i="4"/>
  <c r="P206" i="4"/>
  <c r="P254" i="4"/>
  <c r="P302" i="4"/>
  <c r="P350" i="4"/>
  <c r="P398" i="4"/>
  <c r="P446" i="4"/>
  <c r="P494" i="4"/>
  <c r="P542" i="4"/>
  <c r="P590" i="4"/>
  <c r="P638" i="4"/>
  <c r="P686" i="4"/>
  <c r="P723" i="4"/>
  <c r="P759" i="4"/>
  <c r="P795" i="4"/>
  <c r="P831" i="4"/>
  <c r="P255" i="4"/>
  <c r="P495" i="4"/>
  <c r="P257" i="4"/>
  <c r="P593" i="4"/>
  <c r="P219" i="4"/>
  <c r="P735" i="4"/>
  <c r="P74" i="4"/>
  <c r="P122" i="4"/>
  <c r="P170" i="4"/>
  <c r="P218" i="4"/>
  <c r="P266" i="4"/>
  <c r="P314" i="4"/>
  <c r="P362" i="4"/>
  <c r="P410" i="4"/>
  <c r="P458" i="4"/>
  <c r="P506" i="4"/>
  <c r="P554" i="4"/>
  <c r="P602" i="4"/>
  <c r="P650" i="4"/>
  <c r="P698" i="4"/>
  <c r="P734" i="4"/>
  <c r="P770" i="4"/>
  <c r="P806" i="4"/>
  <c r="P842" i="4"/>
  <c r="P363" i="4"/>
  <c r="C35" i="11" a="1"/>
  <c r="C35" i="11" s="1"/>
  <c r="C22" i="10" a="1"/>
  <c r="C22" i="10" s="1"/>
  <c r="C14" i="11" a="1"/>
  <c r="C14" i="11" s="1"/>
  <c r="C29" i="11" a="1"/>
  <c r="C29" i="11" s="1"/>
  <c r="C40" i="11" a="1"/>
  <c r="C40" i="11" s="1"/>
  <c r="C33" i="10" a="1"/>
  <c r="C33" i="10" s="1"/>
  <c r="C15" i="10" a="1"/>
  <c r="C15" i="10" s="1"/>
  <c r="C10" i="11" a="1"/>
  <c r="C10" i="11" s="1"/>
  <c r="C25" i="11" a="1"/>
  <c r="C25" i="11" s="1"/>
  <c r="C36" i="11" a="1"/>
  <c r="C36" i="11" s="1"/>
  <c r="C14" i="10" a="1"/>
  <c r="C14" i="10" s="1"/>
  <c r="C38" i="11" a="1"/>
  <c r="C38" i="11" s="1"/>
  <c r="C19" i="10" a="1"/>
  <c r="C19" i="10" s="1"/>
  <c r="C21" i="11" a="1"/>
  <c r="C21" i="11" s="1"/>
  <c r="C32" i="11" a="1"/>
  <c r="C32" i="11" s="1"/>
  <c r="C12" i="11" a="1"/>
  <c r="C12" i="11" s="1"/>
  <c r="C34" i="11" a="1"/>
  <c r="C34" i="11" s="1"/>
  <c r="C23" i="10" a="1"/>
  <c r="C23" i="10" s="1"/>
  <c r="C8" i="10" a="1"/>
  <c r="C8" i="10" s="1"/>
  <c r="C32" i="10" a="1"/>
  <c r="C32" i="10" s="1"/>
  <c r="C27" i="11" a="1"/>
  <c r="C27" i="11" s="1"/>
  <c r="C19" i="11" a="1"/>
  <c r="C19" i="11" s="1"/>
  <c r="C28" i="10" a="1"/>
  <c r="C28" i="10" s="1"/>
  <c r="C18" i="11" a="1"/>
  <c r="C18" i="11" s="1"/>
  <c r="C36" i="10" a="1"/>
  <c r="C36" i="10" s="1"/>
  <c r="C23" i="11" a="1"/>
  <c r="C23" i="11" s="1"/>
  <c r="C34" i="10" a="1"/>
  <c r="C34" i="10" s="1"/>
  <c r="C30" i="11" a="1"/>
  <c r="C30" i="11" s="1"/>
  <c r="C29" i="10" a="1"/>
  <c r="C29" i="10" s="1"/>
  <c r="C18" i="10" a="1"/>
  <c r="C18" i="10" s="1"/>
  <c r="C10" i="10" a="1"/>
  <c r="C10" i="10" s="1"/>
  <c r="C27" i="10" a="1"/>
  <c r="C27" i="10" s="1"/>
  <c r="C41" i="11" a="1"/>
  <c r="C41" i="11" s="1"/>
  <c r="C17" i="11" a="1"/>
  <c r="C17" i="11" s="1"/>
  <c r="C28" i="11" a="1"/>
  <c r="C28" i="11" s="1"/>
  <c r="C26" i="10" a="1"/>
  <c r="C26" i="10" s="1"/>
  <c r="C26" i="11" a="1"/>
  <c r="C26" i="11" s="1"/>
  <c r="C37" i="11" a="1"/>
  <c r="C37" i="11" s="1"/>
  <c r="C13" i="11" a="1"/>
  <c r="C13" i="11" s="1"/>
  <c r="C24" i="11" a="1"/>
  <c r="C24" i="11" s="1"/>
  <c r="C31" i="11" a="1"/>
  <c r="C31" i="11" s="1"/>
  <c r="C22" i="11" a="1"/>
  <c r="C22" i="11" s="1"/>
  <c r="C33" i="11" a="1"/>
  <c r="C33" i="11" s="1"/>
  <c r="C9" i="11" a="1"/>
  <c r="C9" i="11" s="1"/>
  <c r="C20" i="11" a="1"/>
  <c r="C20" i="11" s="1"/>
  <c r="C16" i="11" a="1"/>
  <c r="C16" i="11" s="1"/>
  <c r="C21" i="10" a="1"/>
  <c r="C21" i="10" s="1"/>
  <c r="C7" i="10" a="1"/>
  <c r="C7" i="10" s="1"/>
  <c r="C31" i="10" a="1"/>
  <c r="C31" i="10" s="1"/>
  <c r="C20" i="10" a="1"/>
  <c r="C20" i="10" s="1"/>
  <c r="C9" i="10" a="1"/>
  <c r="C9" i="10" s="1"/>
  <c r="C25" i="10" a="1"/>
  <c r="C25" i="10" s="1"/>
  <c r="C15" i="11" a="1"/>
  <c r="C15" i="11" s="1"/>
  <c r="C11" i="10" a="1"/>
  <c r="C11" i="10" s="1"/>
  <c r="C35" i="10" a="1"/>
  <c r="C35" i="10" s="1"/>
  <c r="C24" i="10" a="1"/>
  <c r="C24" i="10" s="1"/>
  <c r="C13" i="10" a="1"/>
  <c r="C13" i="10" s="1"/>
  <c r="C39" i="11" a="1"/>
  <c r="C39" i="11" s="1"/>
  <c r="C11" i="11" a="1"/>
  <c r="C11" i="11" s="1"/>
  <c r="C16" i="10" a="1"/>
  <c r="C16" i="10" s="1"/>
  <c r="C17" i="10" a="1"/>
  <c r="C17" i="10" s="1"/>
  <c r="C30" i="10" a="1"/>
  <c r="C30" i="10" s="1"/>
  <c r="J562" i="4"/>
  <c r="J263" i="4"/>
  <c r="J359" i="4"/>
  <c r="J821" i="4"/>
  <c r="J140" i="4"/>
  <c r="J100" i="4"/>
  <c r="J645" i="4"/>
  <c r="J91" i="4"/>
  <c r="J780" i="4"/>
  <c r="J220" i="4"/>
  <c r="J133" i="4"/>
  <c r="J250" i="4"/>
  <c r="J813" i="4"/>
  <c r="J383" i="4"/>
  <c r="J163" i="4"/>
  <c r="J593" i="4"/>
  <c r="J270" i="4"/>
  <c r="J481" i="4"/>
  <c r="J201" i="4"/>
  <c r="J177" i="4"/>
  <c r="J529" i="4"/>
  <c r="J75" i="4"/>
  <c r="J802" i="4"/>
  <c r="J766" i="4"/>
  <c r="J34" i="4"/>
  <c r="J539" i="4"/>
  <c r="J222" i="4"/>
  <c r="J197" i="4"/>
  <c r="J56" i="4"/>
  <c r="J610" i="4"/>
  <c r="J520" i="4"/>
  <c r="J417" i="4"/>
  <c r="J841" i="4"/>
  <c r="J171" i="4"/>
  <c r="J111" i="4"/>
  <c r="J253" i="4"/>
  <c r="J416" i="4"/>
  <c r="J458" i="4"/>
  <c r="J679" i="4"/>
  <c r="J579" i="4"/>
  <c r="J267" i="4"/>
  <c r="J479" i="4"/>
  <c r="J721" i="4"/>
  <c r="J691" i="4"/>
  <c r="J759" i="4"/>
  <c r="J533" i="4"/>
  <c r="J235" i="4"/>
  <c r="J398" i="4"/>
  <c r="J179" i="4"/>
  <c r="J151" i="4"/>
  <c r="J542" i="4"/>
  <c r="J558" i="4"/>
  <c r="J514" i="4"/>
  <c r="J408" i="4"/>
  <c r="J189" i="4"/>
  <c r="J630" i="4"/>
  <c r="J271" i="4"/>
  <c r="J483" i="4"/>
  <c r="J807" i="4"/>
  <c r="J694" i="4"/>
  <c r="J278" i="4"/>
  <c r="J549" i="4"/>
  <c r="J500" i="4"/>
  <c r="J22" i="4"/>
  <c r="J454" i="4"/>
  <c r="J152" i="4"/>
  <c r="J328" i="4"/>
  <c r="J38" i="4"/>
  <c r="J334" i="4"/>
  <c r="J306" i="4"/>
  <c r="J646" i="4"/>
  <c r="J827" i="4"/>
  <c r="J305" i="4"/>
  <c r="J309" i="4"/>
  <c r="J314" i="4"/>
  <c r="J648" i="4"/>
  <c r="J687" i="4"/>
  <c r="J531" i="4"/>
  <c r="J88" i="4"/>
  <c r="J830" i="4"/>
  <c r="J321" i="4"/>
  <c r="J414" i="4"/>
  <c r="J649" i="4"/>
  <c r="J85" i="4"/>
  <c r="J70" i="4"/>
  <c r="J797" i="4"/>
  <c r="J162" i="4"/>
  <c r="J115" i="4"/>
  <c r="J266" i="4"/>
  <c r="J818" i="4"/>
  <c r="J636" i="4"/>
  <c r="J788" i="4"/>
  <c r="J599" i="4"/>
  <c r="J411" i="4"/>
  <c r="J387" i="4"/>
  <c r="J17" i="4"/>
  <c r="J658" i="4"/>
  <c r="J525" i="4"/>
  <c r="J218" i="4"/>
  <c r="J843" i="4"/>
  <c r="J786" i="4"/>
  <c r="J763" i="4"/>
  <c r="J597" i="4"/>
  <c r="J27" i="4"/>
  <c r="J63" i="4"/>
  <c r="J446" i="4"/>
  <c r="J290" i="4"/>
  <c r="J515" i="4"/>
  <c r="J74" i="4"/>
  <c r="J191" i="4"/>
  <c r="J355" i="4"/>
  <c r="J114" i="4"/>
  <c r="J527" i="4"/>
  <c r="J476" i="4"/>
  <c r="J461" i="4"/>
  <c r="J173" i="4"/>
  <c r="J534" i="4"/>
  <c r="J608" i="4"/>
  <c r="J228" i="4"/>
  <c r="J67" i="4"/>
  <c r="J696" i="4"/>
  <c r="J156" i="4"/>
  <c r="J239" i="4"/>
  <c r="J555" i="4"/>
  <c r="J246" i="4"/>
  <c r="J405" i="4"/>
  <c r="J384" i="4"/>
  <c r="J164" i="4"/>
  <c r="J577" i="4"/>
  <c r="J95" i="4"/>
  <c r="J225" i="4"/>
  <c r="J462" i="4"/>
  <c r="J789" i="4"/>
  <c r="J585" i="4"/>
  <c r="J756" i="4"/>
  <c r="J498" i="4"/>
  <c r="J396" i="4"/>
  <c r="J791" i="4"/>
  <c r="J836" i="4"/>
  <c r="J325" i="4"/>
  <c r="J327" i="4"/>
  <c r="J300" i="4"/>
  <c r="J150" i="4"/>
  <c r="J438" i="4"/>
  <c r="J421" i="4"/>
  <c r="J147" i="4"/>
  <c r="J120" i="4"/>
  <c r="J641" i="4"/>
  <c r="J647" i="4"/>
  <c r="J41" i="4"/>
  <c r="J80" i="4"/>
  <c r="J326" i="4"/>
  <c r="J148" i="4"/>
  <c r="J72" i="4"/>
  <c r="J308" i="4"/>
  <c r="J434" i="4"/>
  <c r="J12" i="4"/>
  <c r="J828" i="4"/>
  <c r="J299" i="4"/>
  <c r="J23" i="4"/>
  <c r="J443" i="4"/>
  <c r="J430" i="4"/>
  <c r="J742" i="4"/>
  <c r="J130" i="4"/>
  <c r="J294" i="4"/>
  <c r="J459" i="4"/>
  <c r="J779" i="4"/>
  <c r="J138" i="4"/>
  <c r="J404" i="4"/>
  <c r="J122" i="4"/>
  <c r="J559" i="4"/>
  <c r="J804" i="4"/>
  <c r="J594" i="4"/>
  <c r="J40" i="4"/>
  <c r="J568" i="4"/>
  <c r="J232" i="4"/>
  <c r="J204" i="4"/>
  <c r="J790" i="4"/>
  <c r="J565" i="4"/>
  <c r="J107" i="4"/>
  <c r="J749" i="4"/>
  <c r="J472" i="4"/>
  <c r="J710" i="4"/>
  <c r="J352" i="4"/>
  <c r="J83" i="4"/>
  <c r="J732" i="4"/>
  <c r="J793" i="4"/>
  <c r="J341" i="4"/>
  <c r="J424" i="4"/>
  <c r="J244" i="4"/>
  <c r="J470" i="4"/>
  <c r="J78" i="4"/>
  <c r="J676" i="4"/>
  <c r="J552" i="4"/>
  <c r="J81" i="4"/>
  <c r="J731" i="4"/>
  <c r="J455" i="4"/>
  <c r="J672" i="4"/>
  <c r="J99" i="4"/>
  <c r="J241" i="4"/>
  <c r="J730" i="4"/>
  <c r="J702" i="4"/>
  <c r="J442" i="4"/>
  <c r="J105" i="4"/>
  <c r="J249" i="4"/>
  <c r="J740" i="4"/>
  <c r="J708" i="4"/>
  <c r="J350" i="4"/>
  <c r="J110" i="4"/>
  <c r="J518" i="4"/>
  <c r="J744" i="4"/>
  <c r="J117" i="4"/>
  <c r="J170" i="4"/>
  <c r="J837" i="4"/>
  <c r="J536" i="4"/>
  <c r="J238" i="4"/>
  <c r="J726" i="4"/>
  <c r="J700" i="4"/>
  <c r="J281" i="4"/>
  <c r="J289" i="4"/>
  <c r="J596" i="4"/>
  <c r="J73" i="4"/>
  <c r="J61" i="4"/>
  <c r="J354" i="4"/>
  <c r="J553" i="4"/>
  <c r="J606" i="4"/>
  <c r="J817" i="4"/>
  <c r="J719" i="4"/>
  <c r="J18" i="4"/>
  <c r="J227" i="4"/>
  <c r="J312" i="4"/>
  <c r="J127" i="4"/>
  <c r="J664" i="4"/>
  <c r="J767" i="4"/>
  <c r="J429" i="4"/>
  <c r="J329" i="4"/>
  <c r="J771" i="4"/>
  <c r="J39" i="4"/>
  <c r="J146" i="4"/>
  <c r="J863" i="4"/>
  <c r="J583" i="4"/>
  <c r="J722" i="4"/>
  <c r="J363" i="4"/>
  <c r="J622" i="4"/>
  <c r="J621" i="4"/>
  <c r="J510" i="4"/>
  <c r="J471" i="4"/>
  <c r="J188" i="4"/>
  <c r="J678" i="4"/>
  <c r="J495" i="4"/>
  <c r="J847" i="4"/>
  <c r="J369" i="4"/>
  <c r="J338" i="4"/>
  <c r="J422" i="4"/>
  <c r="J506" i="4"/>
  <c r="J209" i="4"/>
  <c r="J379" i="4"/>
  <c r="J673" i="4"/>
  <c r="J285" i="4"/>
  <c r="J494" i="4"/>
  <c r="J304" i="4"/>
  <c r="J372" i="4"/>
  <c r="J98" i="4"/>
  <c r="J493" i="4"/>
  <c r="J811" i="4"/>
  <c r="J57" i="4"/>
  <c r="J440" i="4"/>
  <c r="J287" i="4"/>
  <c r="J592" i="4"/>
  <c r="J739" i="4"/>
  <c r="J381" i="4"/>
  <c r="J346" i="4"/>
  <c r="J560" i="4"/>
  <c r="J252" i="4"/>
  <c r="J409" i="4"/>
  <c r="J62" i="4"/>
  <c r="J444" i="4"/>
  <c r="J165" i="4"/>
  <c r="J532" i="4"/>
  <c r="J277" i="4"/>
  <c r="J234" i="4"/>
  <c r="J397" i="4"/>
  <c r="J635" i="4"/>
  <c r="J490" i="4"/>
  <c r="J554" i="4"/>
  <c r="J245" i="4"/>
  <c r="J814" i="4"/>
  <c r="J11" i="4"/>
  <c r="J576" i="4"/>
  <c r="J751" i="4"/>
  <c r="J474" i="4"/>
  <c r="J715" i="4"/>
  <c r="J172" i="4"/>
  <c r="J203" i="4"/>
  <c r="J642" i="4"/>
  <c r="J124" i="4"/>
  <c r="J428" i="4"/>
  <c r="J137" i="4"/>
  <c r="J651" i="4"/>
  <c r="J297" i="4"/>
  <c r="J463" i="4"/>
  <c r="J31" i="4"/>
  <c r="J551" i="4"/>
  <c r="J385" i="4"/>
  <c r="J482" i="4"/>
  <c r="J832" i="4"/>
  <c r="J423" i="4"/>
  <c r="J113" i="4"/>
  <c r="J391" i="4"/>
  <c r="J638" i="4"/>
  <c r="J97" i="4"/>
  <c r="J185" i="4"/>
  <c r="J783" i="4"/>
  <c r="J331" i="4"/>
  <c r="J291" i="4"/>
  <c r="J7" i="4"/>
  <c r="J257" i="4"/>
  <c r="J361" i="4"/>
  <c r="J128" i="4"/>
  <c r="J169" i="4"/>
  <c r="J718" i="4"/>
  <c r="J556" i="4"/>
  <c r="J187" i="4"/>
  <c r="J600" i="4"/>
  <c r="J357" i="4"/>
  <c r="J665" i="4"/>
  <c r="J644" i="4"/>
  <c r="J136" i="4"/>
  <c r="J862" i="4"/>
  <c r="J449" i="4"/>
  <c r="J247" i="4"/>
  <c r="J145" i="4"/>
  <c r="J212" i="4"/>
  <c r="J575" i="4"/>
  <c r="J215" i="4"/>
  <c r="J699" i="4"/>
  <c r="J261" i="4"/>
  <c r="J516" i="4"/>
  <c r="J400" i="4"/>
  <c r="J356" i="4"/>
  <c r="J477" i="4"/>
  <c r="J10" i="4"/>
  <c r="J778" i="4"/>
  <c r="J513" i="4"/>
  <c r="J808" i="4"/>
  <c r="J349" i="4"/>
  <c r="J603" i="4"/>
  <c r="J469" i="4"/>
  <c r="J55" i="4"/>
  <c r="J284" i="4"/>
  <c r="J420" i="4"/>
  <c r="J456" i="4"/>
  <c r="J563" i="4"/>
  <c r="J851" i="4"/>
  <c r="J223" i="4"/>
  <c r="J445" i="4"/>
  <c r="J543" i="4"/>
  <c r="J28" i="4"/>
  <c r="J184" i="4"/>
  <c r="J822" i="4"/>
  <c r="J569" i="4"/>
  <c r="J590" i="4"/>
  <c r="J390" i="4"/>
  <c r="J342" i="4"/>
  <c r="J616" i="4"/>
  <c r="J412" i="4"/>
  <c r="J792" i="4"/>
  <c r="J251" i="4"/>
  <c r="J844" i="4"/>
  <c r="J426" i="4"/>
  <c r="J318" i="4"/>
  <c r="J323" i="4"/>
  <c r="J437" i="4"/>
  <c r="J655" i="4"/>
  <c r="J548" i="4"/>
  <c r="J407" i="4"/>
  <c r="J448" i="4"/>
  <c r="J517" i="4"/>
  <c r="J748" i="4"/>
  <c r="J809" i="4"/>
  <c r="J161" i="4"/>
  <c r="J746" i="4"/>
  <c r="J366" i="4"/>
  <c r="J662" i="4"/>
  <c r="J82" i="4"/>
  <c r="J200" i="4"/>
  <c r="J441" i="4"/>
  <c r="J602" i="4"/>
  <c r="J399" i="4"/>
  <c r="J686" i="4"/>
  <c r="J280" i="4"/>
  <c r="J815" i="4"/>
  <c r="J180" i="4"/>
  <c r="J269" i="4"/>
  <c r="J503" i="4"/>
  <c r="J724" i="4"/>
  <c r="J674" i="4"/>
  <c r="J537" i="4"/>
  <c r="J213" i="4"/>
  <c r="J371" i="4"/>
  <c r="J302" i="4"/>
  <c r="J625" i="4"/>
  <c r="J584" i="4"/>
  <c r="J457" i="4"/>
  <c r="J727" i="4"/>
  <c r="J276" i="4"/>
  <c r="J637" i="4"/>
  <c r="J453" i="4"/>
  <c r="J571" i="4"/>
  <c r="J86" i="4"/>
  <c r="J712" i="4"/>
  <c r="J157" i="4"/>
  <c r="J139" i="4"/>
  <c r="J149" i="4"/>
  <c r="J313" i="4"/>
  <c r="J661" i="4"/>
  <c r="J132" i="4"/>
  <c r="J335" i="4"/>
  <c r="J770" i="4"/>
  <c r="J617" i="4"/>
  <c r="J402" i="4"/>
  <c r="J689" i="4"/>
  <c r="J632" i="4"/>
  <c r="J84" i="4"/>
  <c r="J64" i="4"/>
  <c r="J155" i="4"/>
  <c r="J214" i="4"/>
  <c r="J176" i="4"/>
  <c r="J652" i="4"/>
  <c r="J820" i="4"/>
  <c r="J193" i="4"/>
  <c r="J512" i="4"/>
  <c r="J845" i="4"/>
  <c r="J167" i="4"/>
  <c r="J274" i="4"/>
  <c r="J859" i="4"/>
  <c r="J364" i="4"/>
  <c r="J627" i="4"/>
  <c r="J240" i="4"/>
  <c r="J392" i="4"/>
  <c r="J154" i="4"/>
  <c r="J530" i="4"/>
  <c r="J26" i="4"/>
  <c r="J450" i="4"/>
  <c r="J46" i="4"/>
  <c r="J757" i="4"/>
  <c r="J580" i="4"/>
  <c r="J21" i="4"/>
  <c r="J839" i="4"/>
  <c r="J262" i="4"/>
  <c r="J734" i="4"/>
  <c r="J838" i="4"/>
  <c r="J761" i="4"/>
  <c r="J237" i="4"/>
  <c r="J801" i="4"/>
  <c r="J435" i="4"/>
  <c r="J772" i="4"/>
  <c r="J37" i="4"/>
  <c r="J301" i="4"/>
  <c r="J640" i="4"/>
  <c r="J829" i="4"/>
  <c r="J131" i="4"/>
  <c r="J432" i="4"/>
  <c r="J118" i="4"/>
  <c r="J604" i="4"/>
  <c r="J206" i="4"/>
  <c r="J857" i="4"/>
  <c r="J109" i="4"/>
  <c r="J236" i="4"/>
  <c r="J388" i="4"/>
  <c r="J25" i="4"/>
  <c r="J688" i="4"/>
  <c r="J229" i="4"/>
  <c r="J750" i="4"/>
  <c r="J65" i="4"/>
  <c r="J265" i="4"/>
  <c r="J690" i="4"/>
  <c r="J190" i="4"/>
  <c r="J258" i="4"/>
  <c r="J684" i="4"/>
  <c r="J754" i="4"/>
  <c r="J19" i="4"/>
  <c r="J93" i="4"/>
  <c r="J51" i="4"/>
  <c r="J79" i="4"/>
  <c r="J607" i="4"/>
  <c r="J776" i="4"/>
  <c r="J125" i="4"/>
  <c r="J230" i="4"/>
  <c r="J601" i="4"/>
  <c r="J49" i="4"/>
  <c r="J850" i="4"/>
  <c r="J106" i="4"/>
  <c r="J386" i="4"/>
  <c r="J523" i="4"/>
  <c r="J468" i="4"/>
  <c r="J286" i="4"/>
  <c r="J380" i="4"/>
  <c r="J298" i="4"/>
  <c r="J806" i="4"/>
  <c r="J545" i="4"/>
  <c r="J375" i="4"/>
  <c r="J725" i="4"/>
  <c r="J723" i="4"/>
  <c r="J774" i="4"/>
  <c r="J144" i="4"/>
  <c r="J317" i="4"/>
  <c r="J825" i="4"/>
  <c r="J611" i="4"/>
  <c r="J208" i="4"/>
  <c r="J681" i="4"/>
  <c r="J567" i="4"/>
  <c r="J496" i="4"/>
  <c r="J714" i="4"/>
  <c r="J670" i="4"/>
  <c r="J849" i="4"/>
  <c r="J787" i="4"/>
  <c r="J126" i="4"/>
  <c r="J588" i="4"/>
  <c r="J711" i="4"/>
  <c r="J631" i="4"/>
  <c r="J243" i="4"/>
  <c r="J464" i="4"/>
  <c r="J348" i="4"/>
  <c r="J268" i="4"/>
  <c r="J211" i="4"/>
  <c r="J634" i="4"/>
  <c r="J292" i="4"/>
  <c r="J492" i="4"/>
  <c r="J192" i="4"/>
  <c r="J669" i="4"/>
  <c r="J264" i="4"/>
  <c r="J24" i="4"/>
  <c r="J9" i="4"/>
  <c r="J343" i="4"/>
  <c r="J283" i="4"/>
  <c r="J219" i="4"/>
  <c r="J376" i="4"/>
  <c r="J522" i="4"/>
  <c r="J728" i="4"/>
  <c r="J682" i="4"/>
  <c r="J566" i="4"/>
  <c r="J233" i="4"/>
  <c r="J706" i="4"/>
  <c r="J765" i="4"/>
  <c r="J769" i="4"/>
  <c r="J663" i="4"/>
  <c r="J777" i="4"/>
  <c r="J33" i="4"/>
  <c r="J32" i="4"/>
  <c r="J316" i="4"/>
  <c r="J35" i="4"/>
  <c r="J339" i="4"/>
  <c r="J315" i="4"/>
  <c r="J799" i="4"/>
  <c r="J505" i="4"/>
  <c r="J159" i="4"/>
  <c r="J737" i="4"/>
  <c r="J561" i="4"/>
  <c r="J586" i="4"/>
  <c r="J729" i="4"/>
  <c r="J340" i="4"/>
  <c r="J77" i="4"/>
  <c r="J564" i="4"/>
  <c r="J810" i="4"/>
  <c r="J108" i="4"/>
  <c r="J798" i="4"/>
  <c r="J855" i="4"/>
  <c r="J129" i="4"/>
  <c r="J650" i="4"/>
  <c r="J856" i="4"/>
  <c r="J116" i="4"/>
  <c r="J254" i="4"/>
  <c r="J199" i="4"/>
  <c r="J168" i="4"/>
  <c r="J104" i="4"/>
  <c r="J231" i="4"/>
  <c r="J59" i="4"/>
  <c r="J557" i="4"/>
  <c r="J205" i="4"/>
  <c r="J53" i="4"/>
  <c r="J764" i="4"/>
  <c r="J582" i="4"/>
  <c r="J795" i="4"/>
  <c r="J760" i="4"/>
  <c r="J587" i="4"/>
  <c r="J842" i="4"/>
  <c r="J102" i="4"/>
  <c r="J524" i="4"/>
  <c r="J303" i="4"/>
  <c r="J447" i="4"/>
  <c r="J547" i="4"/>
  <c r="J484" i="4"/>
  <c r="J378" i="4"/>
  <c r="J613" i="4"/>
  <c r="J248" i="4"/>
  <c r="J467" i="4"/>
  <c r="J166" i="4"/>
  <c r="J336" i="4"/>
  <c r="J272" i="4"/>
  <c r="J413" i="4"/>
  <c r="J451" i="4"/>
  <c r="J259" i="4"/>
  <c r="J87" i="4"/>
  <c r="J846" i="4"/>
  <c r="J784" i="4"/>
  <c r="J623" i="4"/>
  <c r="J14" i="4"/>
  <c r="J796" i="4"/>
  <c r="J695" i="4"/>
  <c r="J823" i="4"/>
  <c r="J768" i="4"/>
  <c r="J123" i="4"/>
  <c r="J639" i="4"/>
  <c r="J659" i="4"/>
  <c r="J217" i="4"/>
  <c r="J521" i="4"/>
  <c r="J480" i="4"/>
  <c r="J143" i="4"/>
  <c r="J853" i="4"/>
  <c r="J609" i="4"/>
  <c r="J692" i="4"/>
  <c r="J226" i="4"/>
  <c r="J540" i="4"/>
  <c r="J519" i="4"/>
  <c r="J358" i="4"/>
  <c r="J475" i="4"/>
  <c r="J103" i="4"/>
  <c r="J720" i="4"/>
  <c r="J618" i="4"/>
  <c r="J183" i="4"/>
  <c r="J92" i="4"/>
  <c r="J785" i="4"/>
  <c r="J119" i="4"/>
  <c r="J322" i="4"/>
  <c r="J135" i="4"/>
  <c r="J439" i="4"/>
  <c r="J499" i="4"/>
  <c r="J196" i="4"/>
  <c r="J44" i="4"/>
  <c r="J544" i="4"/>
  <c r="J418" i="4"/>
  <c r="J703" i="4"/>
  <c r="J595" i="4"/>
  <c r="J466" i="4"/>
  <c r="J47" i="4"/>
  <c r="J216" i="4"/>
  <c r="J373" i="4"/>
  <c r="J629" i="4"/>
  <c r="J486" i="4"/>
  <c r="J709" i="4"/>
  <c r="J620" i="4"/>
  <c r="J511" i="4"/>
  <c r="J395" i="4"/>
  <c r="J48" i="4"/>
  <c r="J755" i="4"/>
  <c r="J745" i="4"/>
  <c r="J374" i="4"/>
  <c r="J578" i="4"/>
  <c r="J89" i="4"/>
  <c r="J66" i="4"/>
  <c r="J345" i="4"/>
  <c r="J68" i="4"/>
  <c r="J96" i="4"/>
  <c r="J403" i="4"/>
  <c r="J175" i="4"/>
  <c r="J572" i="4"/>
  <c r="J501" i="4"/>
  <c r="J393" i="4"/>
  <c r="J45" i="4"/>
  <c r="J753" i="4"/>
  <c r="J741" i="4"/>
  <c r="J367" i="4"/>
  <c r="J668" i="4"/>
  <c r="J660" i="4"/>
  <c r="J319" i="4"/>
  <c r="J666" i="4"/>
  <c r="J310" i="4"/>
  <c r="J633" i="4"/>
  <c r="J427" i="4"/>
  <c r="J497" i="4"/>
  <c r="J194" i="4"/>
  <c r="J835" i="4"/>
  <c r="J541" i="4"/>
  <c r="J76" i="4"/>
  <c r="J794" i="4"/>
  <c r="J509" i="4"/>
  <c r="J465" i="4"/>
  <c r="J160" i="4"/>
  <c r="J626" i="4"/>
  <c r="J410" i="4"/>
  <c r="J368" i="4"/>
  <c r="J112" i="4"/>
  <c r="J581" i="4"/>
  <c r="J705" i="4"/>
  <c r="J528" i="4"/>
  <c r="J90" i="4"/>
  <c r="J394" i="4"/>
  <c r="J347" i="4"/>
  <c r="J282" i="4"/>
  <c r="J415" i="4"/>
  <c r="J182" i="4"/>
  <c r="J574" i="4"/>
  <c r="J242" i="4"/>
  <c r="J460" i="4"/>
  <c r="J782" i="4"/>
  <c r="J20" i="4"/>
  <c r="J861" i="4"/>
  <c r="J735" i="4"/>
  <c r="J360" i="4"/>
  <c r="J293" i="4"/>
  <c r="J589" i="4"/>
  <c r="J195" i="4"/>
  <c r="J153" i="4"/>
  <c r="J615" i="4"/>
  <c r="J738" i="4"/>
  <c r="J693" i="4"/>
  <c r="J773" i="4"/>
  <c r="J6" i="4"/>
  <c r="J833" i="4"/>
  <c r="J826" i="4"/>
  <c r="J775" i="4"/>
  <c r="J337" i="4"/>
  <c r="J320" i="4"/>
  <c r="J819" i="4"/>
  <c r="J803" i="4"/>
  <c r="J570" i="4"/>
  <c r="J614" i="4"/>
  <c r="J473" i="4"/>
  <c r="J370" i="4"/>
  <c r="J507" i="4"/>
  <c r="J198" i="4"/>
  <c r="J344" i="4"/>
  <c r="J860" i="4"/>
  <c r="J406" i="4"/>
  <c r="J365" i="4"/>
  <c r="J852" i="4"/>
  <c r="J221" i="4"/>
  <c r="J186" i="4"/>
  <c r="J762" i="4"/>
  <c r="J504" i="4"/>
  <c r="J805" i="4"/>
  <c r="J675" i="4"/>
  <c r="J279" i="4"/>
  <c r="J743" i="4"/>
  <c r="J858" i="4"/>
  <c r="J295" i="4"/>
  <c r="J591" i="4"/>
  <c r="J716" i="4"/>
  <c r="J671" i="4"/>
  <c r="J43" i="4"/>
  <c r="J256" i="4"/>
  <c r="J812" i="4"/>
  <c r="J683" i="4"/>
  <c r="J624" i="4"/>
  <c r="J747" i="4"/>
  <c r="J389" i="4"/>
  <c r="J781" i="4"/>
  <c r="J612" i="4"/>
  <c r="J733" i="4"/>
  <c r="J174" i="4"/>
  <c r="J332" i="4"/>
  <c r="J653" i="4"/>
  <c r="J425" i="4"/>
  <c r="J433" i="4"/>
  <c r="J330" i="4"/>
  <c r="J307" i="4"/>
  <c r="J834" i="4"/>
  <c r="J121" i="4"/>
  <c r="J224" i="4"/>
  <c r="J800" i="4"/>
  <c r="J619" i="4"/>
  <c r="J275" i="4"/>
  <c r="J210" i="4"/>
  <c r="J697" i="4"/>
  <c r="J489" i="4"/>
  <c r="J713" i="4"/>
  <c r="J667" i="4"/>
  <c r="J296" i="4"/>
  <c r="J69" i="4"/>
  <c r="J362" i="4"/>
  <c r="J538" i="4"/>
  <c r="J816" i="4"/>
  <c r="J181" i="4"/>
  <c r="J628" i="4"/>
  <c r="J488" i="4"/>
  <c r="J717" i="4"/>
  <c r="J42" i="4"/>
  <c r="J273" i="4"/>
  <c r="J736" i="4"/>
  <c r="J452" i="4"/>
  <c r="J288" i="4"/>
  <c r="J491" i="4"/>
  <c r="J707" i="4"/>
  <c r="J16" i="4"/>
  <c r="J101" i="4"/>
  <c r="J94" i="4"/>
  <c r="J202" i="4"/>
  <c r="J52" i="4"/>
  <c r="J550" i="4"/>
  <c r="J487" i="4"/>
  <c r="J60" i="4"/>
  <c r="J436" i="4"/>
  <c r="J526" i="4"/>
  <c r="J848" i="4"/>
  <c r="J50" i="4"/>
  <c r="J431" i="4"/>
  <c r="J311" i="4"/>
  <c r="J15" i="4"/>
  <c r="J134" i="4"/>
  <c r="J324" i="4"/>
  <c r="J831" i="4"/>
  <c r="J36" i="4"/>
  <c r="J30" i="4"/>
  <c r="J701" i="4"/>
  <c r="J605" i="4"/>
  <c r="J207" i="4"/>
  <c r="J680" i="4"/>
  <c r="J58" i="4"/>
  <c r="J598" i="4"/>
  <c r="J351" i="4"/>
  <c r="J71" i="4"/>
  <c r="J758" i="4"/>
  <c r="J382" i="4"/>
  <c r="J854" i="4"/>
  <c r="J546" i="4"/>
  <c r="J377" i="4"/>
  <c r="J573" i="4"/>
  <c r="J502" i="4"/>
  <c r="J158" i="4"/>
  <c r="J8" i="4"/>
  <c r="J698" i="4"/>
  <c r="J654" i="4"/>
  <c r="J141" i="4"/>
  <c r="J419" i="4"/>
  <c r="J704" i="4"/>
  <c r="J535" i="4"/>
  <c r="J260" i="4"/>
  <c r="J401" i="4"/>
  <c r="J54" i="4"/>
  <c r="J840" i="4"/>
  <c r="J333" i="4"/>
  <c r="J13" i="4"/>
  <c r="J752" i="4"/>
  <c r="J178" i="4"/>
  <c r="J485" i="4"/>
  <c r="J685" i="4"/>
  <c r="J478" i="4"/>
  <c r="J508" i="4"/>
  <c r="J677" i="4"/>
  <c r="J29" i="4"/>
  <c r="J255" i="4"/>
  <c r="J353" i="4"/>
  <c r="J643" i="4"/>
  <c r="J656" i="4"/>
  <c r="J142" i="4"/>
  <c r="J657" i="4"/>
  <c r="D13" i="12"/>
  <c r="D23" i="12"/>
  <c r="D20" i="12"/>
  <c r="J824" i="4"/>
  <c r="K824" i="4" s="1"/>
  <c r="E21" i="7"/>
  <c r="H21" i="7"/>
  <c r="J21" i="7"/>
  <c r="K21" i="7"/>
  <c r="L21" i="7"/>
  <c r="M21" i="7"/>
  <c r="P21" i="7"/>
  <c r="F21" i="7"/>
  <c r="D21" i="7"/>
  <c r="N21" i="7"/>
  <c r="O21" i="7"/>
  <c r="G21" i="7"/>
  <c r="I21" i="7"/>
  <c r="B22" i="8"/>
  <c r="J11" i="6"/>
  <c r="I11" i="6"/>
  <c r="K11" i="6"/>
  <c r="L11" i="6"/>
  <c r="M11" i="6"/>
  <c r="N11" i="6"/>
  <c r="O11" i="6"/>
  <c r="E11" i="6"/>
  <c r="F11" i="6"/>
  <c r="D11" i="6"/>
  <c r="H11" i="6"/>
  <c r="G11" i="6"/>
  <c r="E24" i="6"/>
  <c r="F24" i="6"/>
  <c r="G24" i="6"/>
  <c r="H24" i="6"/>
  <c r="D24" i="6"/>
  <c r="I24" i="6"/>
  <c r="O24" i="6"/>
  <c r="J24" i="6"/>
  <c r="L24" i="6"/>
  <c r="M24" i="6"/>
  <c r="N24" i="6"/>
  <c r="K24" i="6"/>
  <c r="E22" i="7"/>
  <c r="F22" i="7"/>
  <c r="N22" i="7"/>
  <c r="L22" i="7"/>
  <c r="M22" i="7"/>
  <c r="G22" i="7"/>
  <c r="D22" i="7"/>
  <c r="H22" i="7"/>
  <c r="J22" i="7"/>
  <c r="K22" i="7"/>
  <c r="O22" i="7"/>
  <c r="I22" i="7"/>
  <c r="P22" i="7"/>
  <c r="E23" i="7"/>
  <c r="F23" i="7"/>
  <c r="G23" i="7"/>
  <c r="H23" i="7"/>
  <c r="I23" i="7"/>
  <c r="J23" i="7"/>
  <c r="K23" i="7"/>
  <c r="O23" i="7"/>
  <c r="D23" i="7"/>
  <c r="L23" i="7"/>
  <c r="M23" i="7"/>
  <c r="N23" i="7"/>
  <c r="P23" i="7"/>
  <c r="E5" i="7"/>
  <c r="H5" i="7"/>
  <c r="J5" i="7"/>
  <c r="F5" i="7"/>
  <c r="G5" i="7"/>
  <c r="I5" i="7"/>
  <c r="D5" i="7"/>
  <c r="K5" i="7"/>
  <c r="L5" i="7"/>
  <c r="P5" i="7"/>
  <c r="N5" i="7"/>
  <c r="O5" i="7"/>
  <c r="M5" i="7"/>
  <c r="B23" i="8"/>
  <c r="M8" i="6"/>
  <c r="N8" i="6"/>
  <c r="O8" i="6"/>
  <c r="D8" i="6"/>
  <c r="E8" i="6"/>
  <c r="F8" i="6"/>
  <c r="H8" i="6"/>
  <c r="G8" i="6"/>
  <c r="I8" i="6"/>
  <c r="J8" i="6"/>
  <c r="K8" i="6"/>
  <c r="L8" i="6"/>
  <c r="J15" i="6"/>
  <c r="D15" i="6"/>
  <c r="K15" i="6"/>
  <c r="I15" i="6"/>
  <c r="L15" i="6"/>
  <c r="M15" i="6"/>
  <c r="O15" i="6"/>
  <c r="E15" i="6"/>
  <c r="F15" i="6"/>
  <c r="N15" i="6"/>
  <c r="G15" i="6"/>
  <c r="H15" i="6"/>
  <c r="E6" i="7"/>
  <c r="D6" i="7"/>
  <c r="I6" i="7"/>
  <c r="O6" i="7"/>
  <c r="F6" i="7"/>
  <c r="K6" i="7"/>
  <c r="G6" i="7"/>
  <c r="H6" i="7"/>
  <c r="J6" i="7"/>
  <c r="N6" i="7"/>
  <c r="L6" i="7"/>
  <c r="P6" i="7"/>
  <c r="M6" i="7"/>
  <c r="M16" i="6"/>
  <c r="N16" i="6"/>
  <c r="O16" i="6"/>
  <c r="D16" i="6"/>
  <c r="E16" i="6"/>
  <c r="F16" i="6"/>
  <c r="G16" i="6"/>
  <c r="H16" i="6"/>
  <c r="I16" i="6"/>
  <c r="J16" i="6"/>
  <c r="L16" i="6"/>
  <c r="K16" i="6"/>
  <c r="E5" i="5"/>
  <c r="F5" i="5"/>
  <c r="G5" i="5"/>
  <c r="H5" i="5"/>
  <c r="D5" i="5"/>
  <c r="P5" i="5"/>
  <c r="I5" i="5"/>
  <c r="J5" i="5"/>
  <c r="K5" i="5"/>
  <c r="L5" i="5"/>
  <c r="M5" i="5"/>
  <c r="N5" i="5"/>
  <c r="O5" i="5"/>
  <c r="L5" i="6"/>
  <c r="M5" i="6"/>
  <c r="N5" i="6"/>
  <c r="D5" i="6"/>
  <c r="O5" i="6"/>
  <c r="E5" i="6"/>
  <c r="F5" i="6"/>
  <c r="G5" i="6"/>
  <c r="H5" i="6"/>
  <c r="K5" i="6"/>
  <c r="I5" i="6"/>
  <c r="J5" i="6"/>
  <c r="L19" i="6"/>
  <c r="M19" i="6"/>
  <c r="N19" i="6"/>
  <c r="K19" i="6"/>
  <c r="O19" i="6"/>
  <c r="F19" i="6"/>
  <c r="E19" i="6"/>
  <c r="G19" i="6"/>
  <c r="H19" i="6"/>
  <c r="I19" i="6"/>
  <c r="J19" i="6"/>
  <c r="D19" i="6"/>
  <c r="N20" i="6"/>
  <c r="G20" i="6"/>
  <c r="O20" i="6"/>
  <c r="M20" i="6"/>
  <c r="E20" i="6"/>
  <c r="F20" i="6"/>
  <c r="H20" i="6"/>
  <c r="I20" i="6"/>
  <c r="J20" i="6"/>
  <c r="K20" i="6"/>
  <c r="L20" i="6"/>
  <c r="D20" i="6"/>
  <c r="E20" i="7"/>
  <c r="F20" i="7"/>
  <c r="D20" i="7"/>
  <c r="I20" i="7"/>
  <c r="N20" i="7"/>
  <c r="G20" i="7"/>
  <c r="O20" i="7"/>
  <c r="H20" i="7"/>
  <c r="J20" i="7"/>
  <c r="K20" i="7"/>
  <c r="L20" i="7"/>
  <c r="M20" i="7"/>
  <c r="P20" i="7"/>
  <c r="E19" i="7"/>
  <c r="O19" i="7"/>
  <c r="F19" i="7"/>
  <c r="D19" i="7"/>
  <c r="H19" i="7"/>
  <c r="I19" i="7"/>
  <c r="J19" i="7"/>
  <c r="K19" i="7"/>
  <c r="M19" i="7"/>
  <c r="P19" i="7"/>
  <c r="G19" i="7"/>
  <c r="L19" i="7"/>
  <c r="N19" i="7"/>
  <c r="E18" i="7"/>
  <c r="F18" i="7"/>
  <c r="D18" i="7"/>
  <c r="G18" i="7"/>
  <c r="H18" i="7"/>
  <c r="J18" i="7"/>
  <c r="K18" i="7"/>
  <c r="I18" i="7"/>
  <c r="L18" i="7"/>
  <c r="M18" i="7"/>
  <c r="O18" i="7"/>
  <c r="P18" i="7"/>
  <c r="N18" i="7"/>
  <c r="E17" i="7"/>
  <c r="I17" i="7"/>
  <c r="J17" i="7"/>
  <c r="P17" i="7"/>
  <c r="F17" i="7"/>
  <c r="D17" i="7"/>
  <c r="M17" i="7"/>
  <c r="N17" i="7"/>
  <c r="G17" i="7"/>
  <c r="K17" i="7"/>
  <c r="H17" i="7"/>
  <c r="L17" i="7"/>
  <c r="O17" i="7"/>
  <c r="F16" i="7"/>
  <c r="D16" i="7"/>
  <c r="M16" i="7"/>
  <c r="P16" i="7"/>
  <c r="G16" i="7"/>
  <c r="J16" i="7"/>
  <c r="L16" i="7"/>
  <c r="O16" i="7"/>
  <c r="E16" i="7"/>
  <c r="H16" i="7"/>
  <c r="K16" i="7"/>
  <c r="N16" i="7"/>
  <c r="I16" i="7"/>
  <c r="C16" i="7"/>
  <c r="B16" i="8"/>
  <c r="F15" i="7"/>
  <c r="D15" i="7"/>
  <c r="M15" i="7"/>
  <c r="E15" i="7"/>
  <c r="G15" i="7"/>
  <c r="H15" i="7"/>
  <c r="J15" i="7"/>
  <c r="N15" i="7"/>
  <c r="O15" i="7"/>
  <c r="I15" i="7"/>
  <c r="K15" i="7"/>
  <c r="P15" i="7"/>
  <c r="L15" i="7"/>
  <c r="E14" i="7"/>
  <c r="M14" i="7"/>
  <c r="P14" i="7"/>
  <c r="F14" i="7"/>
  <c r="D14" i="7"/>
  <c r="G14" i="7"/>
  <c r="O14" i="7"/>
  <c r="H14" i="7"/>
  <c r="J14" i="7"/>
  <c r="I14" i="7"/>
  <c r="N14" i="7"/>
  <c r="K14" i="7"/>
  <c r="L14" i="7"/>
  <c r="F13" i="7"/>
  <c r="D13" i="7"/>
  <c r="G13" i="7"/>
  <c r="L13" i="7"/>
  <c r="P13" i="7"/>
  <c r="E13" i="7"/>
  <c r="H13" i="7"/>
  <c r="I13" i="7"/>
  <c r="O13" i="7"/>
  <c r="J13" i="7"/>
  <c r="K13" i="7"/>
  <c r="N13" i="7"/>
  <c r="M13" i="7"/>
  <c r="E12" i="7"/>
  <c r="J12" i="7"/>
  <c r="F12" i="7"/>
  <c r="D12" i="7"/>
  <c r="I12" i="7"/>
  <c r="N12" i="7"/>
  <c r="G12" i="7"/>
  <c r="H12" i="7"/>
  <c r="K12" i="7"/>
  <c r="L12" i="7"/>
  <c r="M12" i="7"/>
  <c r="O12" i="7"/>
  <c r="P12" i="7"/>
  <c r="E11" i="7"/>
  <c r="L11" i="7"/>
  <c r="N11" i="7"/>
  <c r="P11" i="7"/>
  <c r="F11" i="7"/>
  <c r="D11" i="7"/>
  <c r="O11" i="7"/>
  <c r="G11" i="7"/>
  <c r="I11" i="7"/>
  <c r="H11" i="7"/>
  <c r="J11" i="7"/>
  <c r="K11" i="7"/>
  <c r="M11" i="7"/>
  <c r="E10" i="7"/>
  <c r="J10" i="7"/>
  <c r="L10" i="7"/>
  <c r="O10" i="7"/>
  <c r="F10" i="7"/>
  <c r="D10" i="7"/>
  <c r="G10" i="7"/>
  <c r="N10" i="7"/>
  <c r="H10" i="7"/>
  <c r="I10" i="7"/>
  <c r="K10" i="7"/>
  <c r="P10" i="7"/>
  <c r="M10" i="7"/>
  <c r="F9" i="7"/>
  <c r="D9" i="7"/>
  <c r="I9" i="7"/>
  <c r="K9" i="7"/>
  <c r="G9" i="7"/>
  <c r="L9" i="7"/>
  <c r="P9" i="7"/>
  <c r="H9" i="7"/>
  <c r="N9" i="7"/>
  <c r="O9" i="7"/>
  <c r="J9" i="7"/>
  <c r="M9" i="7"/>
  <c r="E9" i="7"/>
  <c r="E8" i="7"/>
  <c r="I8" i="7"/>
  <c r="F8" i="7"/>
  <c r="D8" i="7"/>
  <c r="G8" i="7"/>
  <c r="P8" i="7"/>
  <c r="H8" i="7"/>
  <c r="O8" i="7"/>
  <c r="J8" i="7"/>
  <c r="M8" i="7"/>
  <c r="K8" i="7"/>
  <c r="N8" i="7"/>
  <c r="L8" i="7"/>
  <c r="B8" i="7"/>
  <c r="E7" i="7"/>
  <c r="F7" i="7"/>
  <c r="D7" i="7"/>
  <c r="G7" i="7"/>
  <c r="H7" i="7"/>
  <c r="O7" i="7"/>
  <c r="I7" i="7"/>
  <c r="J7" i="7"/>
  <c r="N7" i="7"/>
  <c r="P7" i="7"/>
  <c r="K7" i="7"/>
  <c r="L7" i="7"/>
  <c r="M7" i="7"/>
  <c r="E5" i="8"/>
  <c r="F5" i="8"/>
  <c r="G5" i="8"/>
  <c r="H5" i="8"/>
  <c r="I5" i="8"/>
  <c r="J5" i="8"/>
  <c r="K5" i="8"/>
  <c r="D5" i="8"/>
  <c r="L5" i="8"/>
  <c r="M5" i="8"/>
  <c r="N5" i="8"/>
  <c r="O5" i="8"/>
  <c r="P5" i="8"/>
  <c r="E22" i="8"/>
  <c r="F22" i="8"/>
  <c r="G22" i="8"/>
  <c r="H22" i="8"/>
  <c r="I22" i="8"/>
  <c r="D22" i="8"/>
  <c r="J22" i="8"/>
  <c r="K22" i="8"/>
  <c r="L22" i="8"/>
  <c r="M22" i="8"/>
  <c r="P22" i="8"/>
  <c r="N22" i="8"/>
  <c r="O22" i="8"/>
  <c r="E15" i="8"/>
  <c r="F15" i="8"/>
  <c r="G15" i="8"/>
  <c r="H15" i="8"/>
  <c r="I15" i="8"/>
  <c r="J15" i="8"/>
  <c r="K15" i="8"/>
  <c r="L15" i="8"/>
  <c r="M15" i="8"/>
  <c r="P15" i="8"/>
  <c r="N15" i="8"/>
  <c r="D15" i="8"/>
  <c r="O15" i="8"/>
  <c r="E16" i="8"/>
  <c r="F16" i="8"/>
  <c r="G16" i="8"/>
  <c r="H16" i="8"/>
  <c r="I16" i="8"/>
  <c r="J16" i="8"/>
  <c r="K16" i="8"/>
  <c r="L16" i="8"/>
  <c r="P16" i="8"/>
  <c r="M16" i="8"/>
  <c r="N16" i="8"/>
  <c r="O16" i="8"/>
  <c r="D16" i="8"/>
  <c r="E23" i="8"/>
  <c r="F23" i="8"/>
  <c r="G23" i="8"/>
  <c r="H23" i="8"/>
  <c r="I23" i="8"/>
  <c r="P23" i="8"/>
  <c r="J23" i="8"/>
  <c r="D23" i="8"/>
  <c r="K23" i="8"/>
  <c r="L23" i="8"/>
  <c r="M23" i="8"/>
  <c r="N23" i="8"/>
  <c r="O23" i="8"/>
  <c r="E13" i="8"/>
  <c r="F13" i="8"/>
  <c r="G13" i="8"/>
  <c r="H13" i="8"/>
  <c r="I13" i="8"/>
  <c r="J13" i="8"/>
  <c r="K13" i="8"/>
  <c r="L13" i="8"/>
  <c r="D13" i="8"/>
  <c r="M13" i="8"/>
  <c r="N13" i="8"/>
  <c r="O13" i="8"/>
  <c r="P13" i="8"/>
  <c r="E8" i="8"/>
  <c r="F8" i="8"/>
  <c r="G8" i="8"/>
  <c r="D8" i="8"/>
  <c r="H8" i="8"/>
  <c r="I8" i="8"/>
  <c r="J8" i="8"/>
  <c r="K8" i="8"/>
  <c r="P8" i="8"/>
  <c r="L8" i="8"/>
  <c r="M8" i="8"/>
  <c r="N8" i="8"/>
  <c r="O8" i="8"/>
  <c r="E17" i="8"/>
  <c r="F17" i="8"/>
  <c r="G17" i="8"/>
  <c r="H17" i="8"/>
  <c r="I17" i="8"/>
  <c r="J17" i="8"/>
  <c r="K17" i="8"/>
  <c r="P17" i="8"/>
  <c r="L17" i="8"/>
  <c r="D17" i="8"/>
  <c r="M17" i="8"/>
  <c r="N17" i="8"/>
  <c r="O17" i="8"/>
  <c r="E9" i="8"/>
  <c r="F9" i="8"/>
  <c r="G9" i="8"/>
  <c r="H9" i="8"/>
  <c r="D9" i="8"/>
  <c r="I9" i="8"/>
  <c r="J9" i="8"/>
  <c r="K9" i="8"/>
  <c r="L9" i="8"/>
  <c r="M9" i="8"/>
  <c r="N9" i="8"/>
  <c r="P9" i="8"/>
  <c r="O9" i="8"/>
  <c r="E18" i="8"/>
  <c r="D18" i="8"/>
  <c r="F18" i="8"/>
  <c r="G18" i="8"/>
  <c r="H18" i="8"/>
  <c r="I18" i="8"/>
  <c r="J18" i="8"/>
  <c r="K18" i="8"/>
  <c r="L18" i="8"/>
  <c r="M18" i="8"/>
  <c r="N18" i="8"/>
  <c r="P18" i="8"/>
  <c r="O18" i="8"/>
  <c r="E19" i="8"/>
  <c r="F19" i="8"/>
  <c r="D19" i="8"/>
  <c r="G19" i="8"/>
  <c r="H19" i="8"/>
  <c r="I19" i="8"/>
  <c r="J19" i="8"/>
  <c r="P19" i="8"/>
  <c r="K19" i="8"/>
  <c r="L19" i="8"/>
  <c r="M19" i="8"/>
  <c r="N19" i="8"/>
  <c r="O19" i="8"/>
  <c r="E11" i="8"/>
  <c r="P11" i="8"/>
  <c r="F11" i="8"/>
  <c r="G11" i="8"/>
  <c r="H11" i="8"/>
  <c r="I11" i="8"/>
  <c r="J11" i="8"/>
  <c r="D11" i="8"/>
  <c r="K11" i="8"/>
  <c r="L11" i="8"/>
  <c r="M11" i="8"/>
  <c r="N11" i="8"/>
  <c r="O11" i="8"/>
  <c r="E20" i="8"/>
  <c r="P20" i="8"/>
  <c r="F20" i="8"/>
  <c r="G20" i="8"/>
  <c r="D20" i="8"/>
  <c r="H20" i="8"/>
  <c r="I20" i="8"/>
  <c r="J20" i="8"/>
  <c r="K20" i="8"/>
  <c r="L20" i="8"/>
  <c r="M20" i="8"/>
  <c r="N20" i="8"/>
  <c r="O20" i="8"/>
  <c r="E6" i="8"/>
  <c r="D6" i="8"/>
  <c r="F6" i="8"/>
  <c r="G6" i="8"/>
  <c r="H6" i="8"/>
  <c r="I6" i="8"/>
  <c r="J6" i="8"/>
  <c r="K6" i="8"/>
  <c r="L6" i="8"/>
  <c r="M6" i="8"/>
  <c r="P6" i="8"/>
  <c r="N6" i="8"/>
  <c r="O6" i="8"/>
  <c r="E10" i="8"/>
  <c r="F10" i="8"/>
  <c r="G10" i="8"/>
  <c r="H10" i="8"/>
  <c r="I10" i="8"/>
  <c r="D10" i="8"/>
  <c r="J10" i="8"/>
  <c r="P10" i="8"/>
  <c r="K10" i="8"/>
  <c r="L10" i="8"/>
  <c r="M10" i="8"/>
  <c r="N10" i="8"/>
  <c r="O10" i="8"/>
  <c r="E12" i="8"/>
  <c r="F12" i="8"/>
  <c r="G12" i="8"/>
  <c r="H12" i="8"/>
  <c r="I12" i="8"/>
  <c r="P12" i="8"/>
  <c r="J12" i="8"/>
  <c r="K12" i="8"/>
  <c r="D12" i="8"/>
  <c r="L12" i="8"/>
  <c r="M12" i="8"/>
  <c r="N12" i="8"/>
  <c r="O12" i="8"/>
  <c r="E21" i="8"/>
  <c r="F21" i="8"/>
  <c r="G21" i="8"/>
  <c r="H21" i="8"/>
  <c r="D21" i="8"/>
  <c r="I21" i="8"/>
  <c r="J21" i="8"/>
  <c r="K21" i="8"/>
  <c r="L21" i="8"/>
  <c r="M21" i="8"/>
  <c r="N21" i="8"/>
  <c r="O21" i="8"/>
  <c r="P21" i="8"/>
  <c r="B7" i="12" a="1"/>
  <c r="B7" i="12" s="1"/>
  <c r="F12" i="12" a="1"/>
  <c r="F12" i="12" s="1"/>
  <c r="G12" i="12" s="1"/>
  <c r="B24" i="12" a="1"/>
  <c r="B24" i="12" s="1"/>
  <c r="B11" i="12" a="1"/>
  <c r="B11" i="12" s="1"/>
  <c r="B12" i="12" a="1"/>
  <c r="B12" i="12" s="1"/>
  <c r="D12" i="12" s="1"/>
  <c r="B8" i="12" a="1"/>
  <c r="B8" i="12" s="1"/>
  <c r="F15" i="12" a="1"/>
  <c r="F15" i="12" s="1"/>
  <c r="G15" i="12" s="1"/>
  <c r="B17" i="12" a="1"/>
  <c r="B17" i="12" s="1"/>
  <c r="B15" i="12" a="1"/>
  <c r="B15" i="12" s="1"/>
  <c r="B6" i="12" a="1"/>
  <c r="B6" i="12" s="1"/>
  <c r="B9" i="12" a="1"/>
  <c r="B9" i="12" s="1"/>
  <c r="F13" i="12" a="1"/>
  <c r="F13" i="12" s="1"/>
  <c r="G13" i="12" s="1"/>
  <c r="F11" i="12" a="1"/>
  <c r="F11" i="12" s="1"/>
  <c r="G11" i="12" s="1"/>
  <c r="F24" i="12" a="1"/>
  <c r="F24" i="12" s="1"/>
  <c r="G24" i="12" s="1"/>
  <c r="F20" i="12" a="1"/>
  <c r="F20" i="12" s="1"/>
  <c r="G20" i="12" s="1"/>
  <c r="B19" i="12" a="1"/>
  <c r="B19" i="12" s="1"/>
  <c r="B16" i="12" a="1"/>
  <c r="B16" i="12" s="1"/>
  <c r="D16" i="12" s="1"/>
  <c r="G25" i="12"/>
  <c r="F19" i="12" a="1"/>
  <c r="F19" i="12" s="1"/>
  <c r="G19" i="12" s="1"/>
  <c r="F6" i="12" a="1"/>
  <c r="F6" i="12" s="1"/>
  <c r="G6" i="12" s="1"/>
  <c r="F23" i="12" a="1"/>
  <c r="F23" i="12" s="1"/>
  <c r="G23" i="12" s="1"/>
  <c r="F21" i="12" a="1"/>
  <c r="F21" i="12" s="1"/>
  <c r="G21" i="12" s="1"/>
  <c r="F17" i="12" a="1"/>
  <c r="F17" i="12" s="1"/>
  <c r="G17" i="12" s="1"/>
  <c r="F18" i="12" a="1"/>
  <c r="F18" i="12" s="1"/>
  <c r="G18" i="12" s="1"/>
  <c r="F22" i="12" a="1"/>
  <c r="F22" i="12" s="1"/>
  <c r="G22" i="12" s="1"/>
  <c r="G8" i="12"/>
  <c r="F14" i="12" a="1"/>
  <c r="F14" i="12" s="1"/>
  <c r="G14" i="12" s="1"/>
  <c r="F7" i="12" a="1"/>
  <c r="F7" i="12" s="1"/>
  <c r="G7" i="12" s="1"/>
  <c r="G10" i="12"/>
  <c r="C14" i="12"/>
  <c r="C13" i="12"/>
  <c r="C23" i="12"/>
  <c r="C20" i="12"/>
  <c r="C18" i="12"/>
  <c r="C21" i="12"/>
  <c r="C10" i="12"/>
  <c r="C25" i="12"/>
  <c r="C22" i="12"/>
  <c r="G9" i="12"/>
  <c r="F16" i="12" a="1"/>
  <c r="F16" i="12" s="1"/>
  <c r="G16" i="12" s="1"/>
  <c r="B11" i="7"/>
  <c r="C10" i="5"/>
  <c r="B12" i="5"/>
  <c r="C13" i="5"/>
  <c r="C14" i="6"/>
  <c r="C11" i="7"/>
  <c r="C14" i="7"/>
  <c r="C9" i="5"/>
  <c r="C6" i="5"/>
  <c r="C5" i="7"/>
  <c r="C14" i="8"/>
  <c r="B15" i="6"/>
  <c r="B20" i="6"/>
  <c r="B9" i="7"/>
  <c r="C19" i="7"/>
  <c r="B13" i="8"/>
  <c r="B16" i="5"/>
  <c r="B19" i="5"/>
  <c r="B20" i="5"/>
  <c r="C16" i="5"/>
  <c r="C20" i="5"/>
  <c r="B15" i="7"/>
  <c r="B9" i="5"/>
  <c r="B13" i="5"/>
  <c r="B18" i="5"/>
  <c r="B7" i="6"/>
  <c r="B18" i="7"/>
  <c r="B20" i="8"/>
  <c r="C7" i="6"/>
  <c r="C10" i="7"/>
  <c r="B11" i="8"/>
  <c r="C7" i="7"/>
  <c r="B17" i="7"/>
  <c r="B20" i="7"/>
  <c r="D41" i="11" a="1"/>
  <c r="D41" i="11" s="1"/>
  <c r="B7" i="10" a="1"/>
  <c r="B7" i="10" s="1"/>
  <c r="B9" i="11" a="1"/>
  <c r="B9" i="11" s="1"/>
  <c r="D40" i="11" a="1"/>
  <c r="D40" i="11" s="1"/>
  <c r="D36" i="11" a="1"/>
  <c r="D36" i="11" s="1"/>
  <c r="D28" i="11" a="1"/>
  <c r="D28" i="11" s="1"/>
  <c r="D24" i="11" a="1"/>
  <c r="D24" i="11" s="1"/>
  <c r="D16" i="11" a="1"/>
  <c r="D16" i="11" s="1"/>
  <c r="D12" i="11" a="1"/>
  <c r="D12" i="11" s="1"/>
  <c r="D32" i="11" a="1"/>
  <c r="D32" i="11" s="1"/>
  <c r="D39" i="11" a="1"/>
  <c r="D39" i="11" s="1"/>
  <c r="D35" i="11" a="1"/>
  <c r="D35" i="11" s="1"/>
  <c r="D31" i="11" a="1"/>
  <c r="D31" i="11" s="1"/>
  <c r="D27" i="11" a="1"/>
  <c r="D27" i="11" s="1"/>
  <c r="D23" i="11" a="1"/>
  <c r="D23" i="11" s="1"/>
  <c r="D19" i="11" a="1"/>
  <c r="D19" i="11" s="1"/>
  <c r="D15" i="11" a="1"/>
  <c r="D15" i="11" s="1"/>
  <c r="D11" i="11" a="1"/>
  <c r="D11" i="11" s="1"/>
  <c r="D20" i="11" a="1"/>
  <c r="D20" i="11" s="1"/>
  <c r="D38" i="11" a="1"/>
  <c r="D38" i="11" s="1"/>
  <c r="D34" i="11" a="1"/>
  <c r="D34" i="11" s="1"/>
  <c r="D30" i="11" a="1"/>
  <c r="D30" i="11" s="1"/>
  <c r="D26" i="11" a="1"/>
  <c r="D26" i="11" s="1"/>
  <c r="D22" i="11" a="1"/>
  <c r="D22" i="11" s="1"/>
  <c r="D18" i="11" a="1"/>
  <c r="D18" i="11" s="1"/>
  <c r="D14" i="11" a="1"/>
  <c r="D14" i="11" s="1"/>
  <c r="D10" i="11" a="1"/>
  <c r="D10" i="11" s="1"/>
  <c r="D37" i="11" a="1"/>
  <c r="D37" i="11" s="1"/>
  <c r="D33" i="11" a="1"/>
  <c r="D33" i="11" s="1"/>
  <c r="D29" i="11" a="1"/>
  <c r="D29" i="11" s="1"/>
  <c r="D25" i="11" a="1"/>
  <c r="D25" i="11" s="1"/>
  <c r="D21" i="11" a="1"/>
  <c r="D21" i="11" s="1"/>
  <c r="D17" i="11" a="1"/>
  <c r="D17" i="11" s="1"/>
  <c r="D13" i="11" a="1"/>
  <c r="D13" i="11" s="1"/>
  <c r="D9" i="11" a="1"/>
  <c r="D9" i="11" s="1"/>
  <c r="D19" i="10" a="1"/>
  <c r="D19" i="10" s="1"/>
  <c r="D14" i="10" a="1"/>
  <c r="D14" i="10" s="1"/>
  <c r="D20" i="10" a="1"/>
  <c r="D20" i="10" s="1"/>
  <c r="D18" i="10" a="1"/>
  <c r="D18" i="10" s="1"/>
  <c r="D22" i="10" a="1"/>
  <c r="D22" i="10" s="1"/>
  <c r="D8" i="10" a="1"/>
  <c r="D8" i="10" s="1"/>
  <c r="D21" i="10" a="1"/>
  <c r="D21" i="10" s="1"/>
  <c r="D9" i="10" a="1"/>
  <c r="D9" i="10" s="1"/>
  <c r="D10" i="10" a="1"/>
  <c r="D10" i="10" s="1"/>
  <c r="D16" i="10" a="1"/>
  <c r="D16" i="10" s="1"/>
  <c r="D15" i="10" a="1"/>
  <c r="D15" i="10" s="1"/>
  <c r="D7" i="10" a="1"/>
  <c r="D7" i="10" s="1"/>
  <c r="D11" i="10" a="1"/>
  <c r="D11" i="10" s="1"/>
  <c r="D12" i="10" a="1"/>
  <c r="D12" i="10" s="1"/>
  <c r="D13" i="10" a="1"/>
  <c r="D13" i="10" s="1"/>
  <c r="D17" i="10" a="1"/>
  <c r="D17" i="10" s="1"/>
  <c r="C15" i="5"/>
  <c r="B15" i="5"/>
  <c r="C11" i="5"/>
  <c r="B11" i="5"/>
  <c r="B14" i="5"/>
  <c r="C6" i="6"/>
  <c r="C7" i="5"/>
  <c r="C14" i="5"/>
  <c r="B6" i="6"/>
  <c r="B10" i="6"/>
  <c r="B23" i="6"/>
  <c r="C23" i="6"/>
  <c r="B10" i="5"/>
  <c r="C18" i="5"/>
  <c r="C10" i="6"/>
  <c r="C12" i="6"/>
  <c r="C5" i="5"/>
  <c r="B5" i="5"/>
  <c r="B17" i="5"/>
  <c r="C17" i="5"/>
  <c r="B5" i="6"/>
  <c r="B19" i="6"/>
  <c r="B8" i="5"/>
  <c r="B6" i="5"/>
  <c r="B11" i="6"/>
  <c r="C22" i="6"/>
  <c r="C12" i="7"/>
  <c r="B12" i="7"/>
  <c r="C21" i="5"/>
  <c r="B21" i="7"/>
  <c r="C13" i="6"/>
  <c r="B13" i="6"/>
  <c r="B24" i="6"/>
  <c r="B13" i="7"/>
  <c r="C21" i="7"/>
  <c r="B22" i="7"/>
  <c r="B23" i="7"/>
  <c r="C19" i="5"/>
  <c r="B5" i="7"/>
  <c r="C13" i="7"/>
  <c r="B14" i="7"/>
  <c r="C22" i="7"/>
  <c r="C23" i="7"/>
  <c r="B5" i="8"/>
  <c r="B7" i="8"/>
  <c r="C7" i="8"/>
  <c r="B8" i="8"/>
  <c r="B10" i="8"/>
  <c r="C9" i="6"/>
  <c r="B7" i="7"/>
  <c r="B16" i="7"/>
  <c r="B17" i="8"/>
  <c r="B19" i="8"/>
  <c r="C18" i="6"/>
  <c r="C9" i="7"/>
  <c r="B10" i="7"/>
  <c r="C18" i="7"/>
  <c r="B19" i="7"/>
  <c r="B6" i="8"/>
  <c r="B9" i="8"/>
  <c r="B12" i="8"/>
  <c r="B15" i="8"/>
  <c r="B18" i="8"/>
  <c r="B21" i="8"/>
  <c r="C17" i="6"/>
  <c r="C21" i="6"/>
  <c r="C25" i="6"/>
  <c r="D10" i="12" l="1"/>
  <c r="D14" i="12"/>
  <c r="K657" i="4"/>
  <c r="K178" i="4"/>
  <c r="K654" i="4"/>
  <c r="K351" i="4"/>
  <c r="K15" i="4"/>
  <c r="K94" i="4"/>
  <c r="K628" i="4"/>
  <c r="K275" i="4"/>
  <c r="K174" i="4"/>
  <c r="K716" i="4"/>
  <c r="K852" i="4"/>
  <c r="K819" i="4"/>
  <c r="K195" i="4"/>
  <c r="K415" i="4"/>
  <c r="K160" i="4"/>
  <c r="K666" i="4"/>
  <c r="K403" i="4"/>
  <c r="K511" i="4"/>
  <c r="K544" i="4"/>
  <c r="K720" i="4"/>
  <c r="K521" i="4"/>
  <c r="K846" i="4"/>
  <c r="K484" i="4"/>
  <c r="K53" i="4"/>
  <c r="K129" i="4"/>
  <c r="K159" i="4"/>
  <c r="K765" i="4"/>
  <c r="K24" i="4"/>
  <c r="K631" i="4"/>
  <c r="K611" i="4"/>
  <c r="K286" i="4"/>
  <c r="K79" i="4"/>
  <c r="K229" i="4"/>
  <c r="K829" i="4"/>
  <c r="K839" i="4"/>
  <c r="K364" i="4"/>
  <c r="K64" i="4"/>
  <c r="K139" i="4"/>
  <c r="K302" i="4"/>
  <c r="K399" i="4"/>
  <c r="K448" i="4"/>
  <c r="K616" i="4"/>
  <c r="K563" i="4"/>
  <c r="K477" i="4"/>
  <c r="K862" i="4"/>
  <c r="K257" i="4"/>
  <c r="K482" i="4"/>
  <c r="K172" i="4"/>
  <c r="K234" i="4"/>
  <c r="K592" i="4"/>
  <c r="K379" i="4"/>
  <c r="K621" i="4"/>
  <c r="K664" i="4"/>
  <c r="K596" i="4"/>
  <c r="K110" i="4"/>
  <c r="K455" i="4"/>
  <c r="K83" i="4"/>
  <c r="K594" i="4"/>
  <c r="K443" i="4"/>
  <c r="K647" i="4"/>
  <c r="K396" i="4"/>
  <c r="K246" i="4"/>
  <c r="K527" i="4"/>
  <c r="K786" i="4"/>
  <c r="K266" i="4"/>
  <c r="K687" i="4"/>
  <c r="K454" i="4"/>
  <c r="K514" i="4"/>
  <c r="K267" i="4"/>
  <c r="K56" i="4"/>
  <c r="K270" i="4"/>
  <c r="K140" i="4"/>
  <c r="K142" i="4"/>
  <c r="K752" i="4"/>
  <c r="K698" i="4"/>
  <c r="K598" i="4"/>
  <c r="K311" i="4"/>
  <c r="K101" i="4"/>
  <c r="K181" i="4"/>
  <c r="K619" i="4"/>
  <c r="K733" i="4"/>
  <c r="K591" i="4"/>
  <c r="K365" i="4"/>
  <c r="K320" i="4"/>
  <c r="K589" i="4"/>
  <c r="K282" i="4"/>
  <c r="K465" i="4"/>
  <c r="K319" i="4"/>
  <c r="K96" i="4"/>
  <c r="K620" i="4"/>
  <c r="K44" i="4"/>
  <c r="K103" i="4"/>
  <c r="K217" i="4"/>
  <c r="K87" i="4"/>
  <c r="K547" i="4"/>
  <c r="K205" i="4"/>
  <c r="K855" i="4"/>
  <c r="K505" i="4"/>
  <c r="K706" i="4"/>
  <c r="K264" i="4"/>
  <c r="K711" i="4"/>
  <c r="K825" i="4"/>
  <c r="K468" i="4"/>
  <c r="K51" i="4"/>
  <c r="K688" i="4"/>
  <c r="K640" i="4"/>
  <c r="K21" i="4"/>
  <c r="K859" i="4"/>
  <c r="K84" i="4"/>
  <c r="K157" i="4"/>
  <c r="K371" i="4"/>
  <c r="K602" i="4"/>
  <c r="K407" i="4"/>
  <c r="K342" i="4"/>
  <c r="K456" i="4"/>
  <c r="K356" i="4"/>
  <c r="K136" i="4"/>
  <c r="K7" i="4"/>
  <c r="K385" i="4"/>
  <c r="K715" i="4"/>
  <c r="K277" i="4"/>
  <c r="K287" i="4"/>
  <c r="K209" i="4"/>
  <c r="K622" i="4"/>
  <c r="K127" i="4"/>
  <c r="K289" i="4"/>
  <c r="K350" i="4"/>
  <c r="K731" i="4"/>
  <c r="K352" i="4"/>
  <c r="K804" i="4"/>
  <c r="K23" i="4"/>
  <c r="K641" i="4"/>
  <c r="K498" i="4"/>
  <c r="K555" i="4"/>
  <c r="K114" i="4"/>
  <c r="K843" i="4"/>
  <c r="K115" i="4"/>
  <c r="K648" i="4"/>
  <c r="K22" i="4"/>
  <c r="K558" i="4"/>
  <c r="K579" i="4"/>
  <c r="K197" i="4"/>
  <c r="K593" i="4"/>
  <c r="K821" i="4"/>
  <c r="D9" i="12"/>
  <c r="K656" i="4"/>
  <c r="K13" i="4"/>
  <c r="K8" i="4"/>
  <c r="K58" i="4"/>
  <c r="K431" i="4"/>
  <c r="K16" i="4"/>
  <c r="K816" i="4"/>
  <c r="K800" i="4"/>
  <c r="K612" i="4"/>
  <c r="K295" i="4"/>
  <c r="K406" i="4"/>
  <c r="K337" i="4"/>
  <c r="K293" i="4"/>
  <c r="K347" i="4"/>
  <c r="K509" i="4"/>
  <c r="K660" i="4"/>
  <c r="K68" i="4"/>
  <c r="K709" i="4"/>
  <c r="K196" i="4"/>
  <c r="K475" i="4"/>
  <c r="K659" i="4"/>
  <c r="K259" i="4"/>
  <c r="K447" i="4"/>
  <c r="K557" i="4"/>
  <c r="K798" i="4"/>
  <c r="K799" i="4"/>
  <c r="K233" i="4"/>
  <c r="K669" i="4"/>
  <c r="K588" i="4"/>
  <c r="K317" i="4"/>
  <c r="K523" i="4"/>
  <c r="K93" i="4"/>
  <c r="K25" i="4"/>
  <c r="K301" i="4"/>
  <c r="K580" i="4"/>
  <c r="K274" i="4"/>
  <c r="K632" i="4"/>
  <c r="K712" i="4"/>
  <c r="K213" i="4"/>
  <c r="K441" i="4"/>
  <c r="K548" i="4"/>
  <c r="K390" i="4"/>
  <c r="K420" i="4"/>
  <c r="K400" i="4"/>
  <c r="K644" i="4"/>
  <c r="K291" i="4"/>
  <c r="K551" i="4"/>
  <c r="K474" i="4"/>
  <c r="K532" i="4"/>
  <c r="K440" i="4"/>
  <c r="K506" i="4"/>
  <c r="K363" i="4"/>
  <c r="K312" i="4"/>
  <c r="K281" i="4"/>
  <c r="K708" i="4"/>
  <c r="K81" i="4"/>
  <c r="K710" i="4"/>
  <c r="K559" i="4"/>
  <c r="K299" i="4"/>
  <c r="K120" i="4"/>
  <c r="K756" i="4"/>
  <c r="K239" i="4"/>
  <c r="K355" i="4"/>
  <c r="K218" i="4"/>
  <c r="K162" i="4"/>
  <c r="K314" i="4"/>
  <c r="K500" i="4"/>
  <c r="K542" i="4"/>
  <c r="K679" i="4"/>
  <c r="K222" i="4"/>
  <c r="K163" i="4"/>
  <c r="K359" i="4"/>
  <c r="D6" i="12"/>
  <c r="K643" i="4"/>
  <c r="K333" i="4"/>
  <c r="K158" i="4"/>
  <c r="K680" i="4"/>
  <c r="K50" i="4"/>
  <c r="K707" i="4"/>
  <c r="K538" i="4"/>
  <c r="K224" i="4"/>
  <c r="K781" i="4"/>
  <c r="K858" i="4"/>
  <c r="K860" i="4"/>
  <c r="K775" i="4"/>
  <c r="K360" i="4"/>
  <c r="K394" i="4"/>
  <c r="K794" i="4"/>
  <c r="K668" i="4"/>
  <c r="K345" i="4"/>
  <c r="K486" i="4"/>
  <c r="K499" i="4"/>
  <c r="K358" i="4"/>
  <c r="K639" i="4"/>
  <c r="K451" i="4"/>
  <c r="K303" i="4"/>
  <c r="K59" i="4"/>
  <c r="K108" i="4"/>
  <c r="K315" i="4"/>
  <c r="K566" i="4"/>
  <c r="K192" i="4"/>
  <c r="K126" i="4"/>
  <c r="K144" i="4"/>
  <c r="K386" i="4"/>
  <c r="K19" i="4"/>
  <c r="K388" i="4"/>
  <c r="K37" i="4"/>
  <c r="K757" i="4"/>
  <c r="K167" i="4"/>
  <c r="K689" i="4"/>
  <c r="K86" i="4"/>
  <c r="K537" i="4"/>
  <c r="K200" i="4"/>
  <c r="K655" i="4"/>
  <c r="K590" i="4"/>
  <c r="K284" i="4"/>
  <c r="K516" i="4"/>
  <c r="K665" i="4"/>
  <c r="K331" i="4"/>
  <c r="K31" i="4"/>
  <c r="K751" i="4"/>
  <c r="K165" i="4"/>
  <c r="K57" i="4"/>
  <c r="K422" i="4"/>
  <c r="K722" i="4"/>
  <c r="K227" i="4"/>
  <c r="K700" i="4"/>
  <c r="K740" i="4"/>
  <c r="K552" i="4"/>
  <c r="K472" i="4"/>
  <c r="K122" i="4"/>
  <c r="K828" i="4"/>
  <c r="K147" i="4"/>
  <c r="K585" i="4"/>
  <c r="K156" i="4"/>
  <c r="K191" i="4"/>
  <c r="K525" i="4"/>
  <c r="K797" i="4"/>
  <c r="K309" i="4"/>
  <c r="K549" i="4"/>
  <c r="K151" i="4"/>
  <c r="K458" i="4"/>
  <c r="K539" i="4"/>
  <c r="K383" i="4"/>
  <c r="K263" i="4"/>
  <c r="D15" i="12"/>
  <c r="K353" i="4"/>
  <c r="K840" i="4"/>
  <c r="K502" i="4"/>
  <c r="K207" i="4"/>
  <c r="K848" i="4"/>
  <c r="K491" i="4"/>
  <c r="K362" i="4"/>
  <c r="K121" i="4"/>
  <c r="K389" i="4"/>
  <c r="K743" i="4"/>
  <c r="K344" i="4"/>
  <c r="K826" i="4"/>
  <c r="K735" i="4"/>
  <c r="K90" i="4"/>
  <c r="K76" i="4"/>
  <c r="K367" i="4"/>
  <c r="K66" i="4"/>
  <c r="K629" i="4"/>
  <c r="K439" i="4"/>
  <c r="K519" i="4"/>
  <c r="K123" i="4"/>
  <c r="K413" i="4"/>
  <c r="K524" i="4"/>
  <c r="K231" i="4"/>
  <c r="K810" i="4"/>
  <c r="K339" i="4"/>
  <c r="K682" i="4"/>
  <c r="K492" i="4"/>
  <c r="K787" i="4"/>
  <c r="K774" i="4"/>
  <c r="K106" i="4"/>
  <c r="K754" i="4"/>
  <c r="K236" i="4"/>
  <c r="K772" i="4"/>
  <c r="K46" i="4"/>
  <c r="K845" i="4"/>
  <c r="K402" i="4"/>
  <c r="K571" i="4"/>
  <c r="K674" i="4"/>
  <c r="K82" i="4"/>
  <c r="K437" i="4"/>
  <c r="K569" i="4"/>
  <c r="K55" i="4"/>
  <c r="K261" i="4"/>
  <c r="K357" i="4"/>
  <c r="K783" i="4"/>
  <c r="K463" i="4"/>
  <c r="K576" i="4"/>
  <c r="K444" i="4"/>
  <c r="K811" i="4"/>
  <c r="K338" i="4"/>
  <c r="K583" i="4"/>
  <c r="K18" i="4"/>
  <c r="K726" i="4"/>
  <c r="K249" i="4"/>
  <c r="K676" i="4"/>
  <c r="K749" i="4"/>
  <c r="K404" i="4"/>
  <c r="K12" i="4"/>
  <c r="K421" i="4"/>
  <c r="K789" i="4"/>
  <c r="K696" i="4"/>
  <c r="K74" i="4"/>
  <c r="K658" i="4"/>
  <c r="K70" i="4"/>
  <c r="K305" i="4"/>
  <c r="K278" i="4"/>
  <c r="K179" i="4"/>
  <c r="K416" i="4"/>
  <c r="K34" i="4"/>
  <c r="K813" i="4"/>
  <c r="K562" i="4"/>
  <c r="K255" i="4"/>
  <c r="K54" i="4"/>
  <c r="K573" i="4"/>
  <c r="K605" i="4"/>
  <c r="K526" i="4"/>
  <c r="K288" i="4"/>
  <c r="K69" i="4"/>
  <c r="K834" i="4"/>
  <c r="K747" i="4"/>
  <c r="K279" i="4"/>
  <c r="K198" i="4"/>
  <c r="K833" i="4"/>
  <c r="K861" i="4"/>
  <c r="K528" i="4"/>
  <c r="K541" i="4"/>
  <c r="K741" i="4"/>
  <c r="K89" i="4"/>
  <c r="K373" i="4"/>
  <c r="K135" i="4"/>
  <c r="K540" i="4"/>
  <c r="K768" i="4"/>
  <c r="K272" i="4"/>
  <c r="K102" i="4"/>
  <c r="K104" i="4"/>
  <c r="K564" i="4"/>
  <c r="K35" i="4"/>
  <c r="K728" i="4"/>
  <c r="K292" i="4"/>
  <c r="K849" i="4"/>
  <c r="K723" i="4"/>
  <c r="K850" i="4"/>
  <c r="K684" i="4"/>
  <c r="K109" i="4"/>
  <c r="K435" i="4"/>
  <c r="K450" i="4"/>
  <c r="K512" i="4"/>
  <c r="K617" i="4"/>
  <c r="K453" i="4"/>
  <c r="K724" i="4"/>
  <c r="K662" i="4"/>
  <c r="K323" i="4"/>
  <c r="K822" i="4"/>
  <c r="K469" i="4"/>
  <c r="K699" i="4"/>
  <c r="K600" i="4"/>
  <c r="K185" i="4"/>
  <c r="K297" i="4"/>
  <c r="K11" i="4"/>
  <c r="K62" i="4"/>
  <c r="K493" i="4"/>
  <c r="K369" i="4"/>
  <c r="K863" i="4"/>
  <c r="K719" i="4"/>
  <c r="K238" i="4"/>
  <c r="K105" i="4"/>
  <c r="K78" i="4"/>
  <c r="K107" i="4"/>
  <c r="K138" i="4"/>
  <c r="K434" i="4"/>
  <c r="K438" i="4"/>
  <c r="K462" i="4"/>
  <c r="K67" i="4"/>
  <c r="K515" i="4"/>
  <c r="K17" i="4"/>
  <c r="K85" i="4"/>
  <c r="K827" i="4"/>
  <c r="K694" i="4"/>
  <c r="K398" i="4"/>
  <c r="K253" i="4"/>
  <c r="K766" i="4"/>
  <c r="K250" i="4"/>
  <c r="K29" i="4"/>
  <c r="K401" i="4"/>
  <c r="K377" i="4"/>
  <c r="K701" i="4"/>
  <c r="K436" i="4"/>
  <c r="K452" i="4"/>
  <c r="K296" i="4"/>
  <c r="K307" i="4"/>
  <c r="K624" i="4"/>
  <c r="K675" i="4"/>
  <c r="K507" i="4"/>
  <c r="K6" i="4"/>
  <c r="K20" i="4"/>
  <c r="K705" i="4"/>
  <c r="K835" i="4"/>
  <c r="K753" i="4"/>
  <c r="K578" i="4"/>
  <c r="K216" i="4"/>
  <c r="K322" i="4"/>
  <c r="K226" i="4"/>
  <c r="K823" i="4"/>
  <c r="K336" i="4"/>
  <c r="K842" i="4"/>
  <c r="K168" i="4"/>
  <c r="K77" i="4"/>
  <c r="K316" i="4"/>
  <c r="K522" i="4"/>
  <c r="K634" i="4"/>
  <c r="K670" i="4"/>
  <c r="K725" i="4"/>
  <c r="K49" i="4"/>
  <c r="K258" i="4"/>
  <c r="K857" i="4"/>
  <c r="K801" i="4"/>
  <c r="K26" i="4"/>
  <c r="K193" i="4"/>
  <c r="K770" i="4"/>
  <c r="K637" i="4"/>
  <c r="K503" i="4"/>
  <c r="K366" i="4"/>
  <c r="K318" i="4"/>
  <c r="K184" i="4"/>
  <c r="K603" i="4"/>
  <c r="K215" i="4"/>
  <c r="K187" i="4"/>
  <c r="K97" i="4"/>
  <c r="K651" i="4"/>
  <c r="K814" i="4"/>
  <c r="K409" i="4"/>
  <c r="K98" i="4"/>
  <c r="K847" i="4"/>
  <c r="K146" i="4"/>
  <c r="K817" i="4"/>
  <c r="K536" i="4"/>
  <c r="K442" i="4"/>
  <c r="K470" i="4"/>
  <c r="K565" i="4"/>
  <c r="K779" i="4"/>
  <c r="K308" i="4"/>
  <c r="K150" i="4"/>
  <c r="K225" i="4"/>
  <c r="K228" i="4"/>
  <c r="K290" i="4"/>
  <c r="K387" i="4"/>
  <c r="K649" i="4"/>
  <c r="K646" i="4"/>
  <c r="K807" i="4"/>
  <c r="K235" i="4"/>
  <c r="K111" i="4"/>
  <c r="K802" i="4"/>
  <c r="K133" i="4"/>
  <c r="D22" i="12"/>
  <c r="D18" i="12"/>
  <c r="K677" i="4"/>
  <c r="K260" i="4"/>
  <c r="K546" i="4"/>
  <c r="K30" i="4"/>
  <c r="K60" i="4"/>
  <c r="K736" i="4"/>
  <c r="K667" i="4"/>
  <c r="K330" i="4"/>
  <c r="K683" i="4"/>
  <c r="K805" i="4"/>
  <c r="K370" i="4"/>
  <c r="K773" i="4"/>
  <c r="K782" i="4"/>
  <c r="K581" i="4"/>
  <c r="K194" i="4"/>
  <c r="K45" i="4"/>
  <c r="K374" i="4"/>
  <c r="K47" i="4"/>
  <c r="K119" i="4"/>
  <c r="K692" i="4"/>
  <c r="K695" i="4"/>
  <c r="K166" i="4"/>
  <c r="K587" i="4"/>
  <c r="K199" i="4"/>
  <c r="K340" i="4"/>
  <c r="K32" i="4"/>
  <c r="K376" i="4"/>
  <c r="K211" i="4"/>
  <c r="K714" i="4"/>
  <c r="K375" i="4"/>
  <c r="K601" i="4"/>
  <c r="K190" i="4"/>
  <c r="K206" i="4"/>
  <c r="K237" i="4"/>
  <c r="K530" i="4"/>
  <c r="K820" i="4"/>
  <c r="K335" i="4"/>
  <c r="K276" i="4"/>
  <c r="K269" i="4"/>
  <c r="K746" i="4"/>
  <c r="K426" i="4"/>
  <c r="K28" i="4"/>
  <c r="K349" i="4"/>
  <c r="K575" i="4"/>
  <c r="K556" i="4"/>
  <c r="K638" i="4"/>
  <c r="K137" i="4"/>
  <c r="K245" i="4"/>
  <c r="K252" i="4"/>
  <c r="K372" i="4"/>
  <c r="K495" i="4"/>
  <c r="K39" i="4"/>
  <c r="K606" i="4"/>
  <c r="K837" i="4"/>
  <c r="K702" i="4"/>
  <c r="K244" i="4"/>
  <c r="K790" i="4"/>
  <c r="K459" i="4"/>
  <c r="K72" i="4"/>
  <c r="K300" i="4"/>
  <c r="K95" i="4"/>
  <c r="K608" i="4"/>
  <c r="K446" i="4"/>
  <c r="K411" i="4"/>
  <c r="K414" i="4"/>
  <c r="K306" i="4"/>
  <c r="K483" i="4"/>
  <c r="K533" i="4"/>
  <c r="K171" i="4"/>
  <c r="K75" i="4"/>
  <c r="K220" i="4"/>
  <c r="K508" i="4"/>
  <c r="K535" i="4"/>
  <c r="K854" i="4"/>
  <c r="K36" i="4"/>
  <c r="K487" i="4"/>
  <c r="K273" i="4"/>
  <c r="K713" i="4"/>
  <c r="K433" i="4"/>
  <c r="K812" i="4"/>
  <c r="K504" i="4"/>
  <c r="K473" i="4"/>
  <c r="K693" i="4"/>
  <c r="K460" i="4"/>
  <c r="K112" i="4"/>
  <c r="K497" i="4"/>
  <c r="K393" i="4"/>
  <c r="K745" i="4"/>
  <c r="K466" i="4"/>
  <c r="K785" i="4"/>
  <c r="K609" i="4"/>
  <c r="K796" i="4"/>
  <c r="K467" i="4"/>
  <c r="K760" i="4"/>
  <c r="K254" i="4"/>
  <c r="K729" i="4"/>
  <c r="K33" i="4"/>
  <c r="K219" i="4"/>
  <c r="K268" i="4"/>
  <c r="K496" i="4"/>
  <c r="K545" i="4"/>
  <c r="K230" i="4"/>
  <c r="K690" i="4"/>
  <c r="K604" i="4"/>
  <c r="K761" i="4"/>
  <c r="K154" i="4"/>
  <c r="K652" i="4"/>
  <c r="K132" i="4"/>
  <c r="K727" i="4"/>
  <c r="K180" i="4"/>
  <c r="K161" i="4"/>
  <c r="K844" i="4"/>
  <c r="K543" i="4"/>
  <c r="K808" i="4"/>
  <c r="K212" i="4"/>
  <c r="K718" i="4"/>
  <c r="K391" i="4"/>
  <c r="K428" i="4"/>
  <c r="K554" i="4"/>
  <c r="K560" i="4"/>
  <c r="K304" i="4"/>
  <c r="K678" i="4"/>
  <c r="K771" i="4"/>
  <c r="K553" i="4"/>
  <c r="K170" i="4"/>
  <c r="K730" i="4"/>
  <c r="K424" i="4"/>
  <c r="K204" i="4"/>
  <c r="K294" i="4"/>
  <c r="K148" i="4"/>
  <c r="K327" i="4"/>
  <c r="K577" i="4"/>
  <c r="K534" i="4"/>
  <c r="K63" i="4"/>
  <c r="K599" i="4"/>
  <c r="K321" i="4"/>
  <c r="K334" i="4"/>
  <c r="K271" i="4"/>
  <c r="K759" i="4"/>
  <c r="K841" i="4"/>
  <c r="K529" i="4"/>
  <c r="K780" i="4"/>
  <c r="K478" i="4"/>
  <c r="K704" i="4"/>
  <c r="K382" i="4"/>
  <c r="K831" i="4"/>
  <c r="K550" i="4"/>
  <c r="K42" i="4"/>
  <c r="K489" i="4"/>
  <c r="K425" i="4"/>
  <c r="K256" i="4"/>
  <c r="K762" i="4"/>
  <c r="K614" i="4"/>
  <c r="K738" i="4"/>
  <c r="K242" i="4"/>
  <c r="K368" i="4"/>
  <c r="K427" i="4"/>
  <c r="K501" i="4"/>
  <c r="K755" i="4"/>
  <c r="K595" i="4"/>
  <c r="K92" i="4"/>
  <c r="K853" i="4"/>
  <c r="K14" i="4"/>
  <c r="K248" i="4"/>
  <c r="K795" i="4"/>
  <c r="K116" i="4"/>
  <c r="K586" i="4"/>
  <c r="K777" i="4"/>
  <c r="K283" i="4"/>
  <c r="K348" i="4"/>
  <c r="K567" i="4"/>
  <c r="K806" i="4"/>
  <c r="K125" i="4"/>
  <c r="K265" i="4"/>
  <c r="K118" i="4"/>
  <c r="K838" i="4"/>
  <c r="K392" i="4"/>
  <c r="K176" i="4"/>
  <c r="K661" i="4"/>
  <c r="K457" i="4"/>
  <c r="K815" i="4"/>
  <c r="K809" i="4"/>
  <c r="K251" i="4"/>
  <c r="K445" i="4"/>
  <c r="K513" i="4"/>
  <c r="K145" i="4"/>
  <c r="K169" i="4"/>
  <c r="K113" i="4"/>
  <c r="K124" i="4"/>
  <c r="K490" i="4"/>
  <c r="K346" i="4"/>
  <c r="K494" i="4"/>
  <c r="K188" i="4"/>
  <c r="K329" i="4"/>
  <c r="K354" i="4"/>
  <c r="K117" i="4"/>
  <c r="K241" i="4"/>
  <c r="K341" i="4"/>
  <c r="K232" i="4"/>
  <c r="K130" i="4"/>
  <c r="K326" i="4"/>
  <c r="K325" i="4"/>
  <c r="K164" i="4"/>
  <c r="K173" i="4"/>
  <c r="K27" i="4"/>
  <c r="K788" i="4"/>
  <c r="K830" i="4"/>
  <c r="K38" i="4"/>
  <c r="K630" i="4"/>
  <c r="K691" i="4"/>
  <c r="K417" i="4"/>
  <c r="K177" i="4"/>
  <c r="K91" i="4"/>
  <c r="D24" i="12"/>
  <c r="K685" i="4"/>
  <c r="K419" i="4"/>
  <c r="K758" i="4"/>
  <c r="K324" i="4"/>
  <c r="K52" i="4"/>
  <c r="K717" i="4"/>
  <c r="K697" i="4"/>
  <c r="K653" i="4"/>
  <c r="K43" i="4"/>
  <c r="K186" i="4"/>
  <c r="K570" i="4"/>
  <c r="K615" i="4"/>
  <c r="K574" i="4"/>
  <c r="K410" i="4"/>
  <c r="K633" i="4"/>
  <c r="K572" i="4"/>
  <c r="K48" i="4"/>
  <c r="K703" i="4"/>
  <c r="K183" i="4"/>
  <c r="K143" i="4"/>
  <c r="K623" i="4"/>
  <c r="K613" i="4"/>
  <c r="K582" i="4"/>
  <c r="K856" i="4"/>
  <c r="K561" i="4"/>
  <c r="K663" i="4"/>
  <c r="K343" i="4"/>
  <c r="K464" i="4"/>
  <c r="K681" i="4"/>
  <c r="K298" i="4"/>
  <c r="K776" i="4"/>
  <c r="K65" i="4"/>
  <c r="K432" i="4"/>
  <c r="K734" i="4"/>
  <c r="K240" i="4"/>
  <c r="K214" i="4"/>
  <c r="K313" i="4"/>
  <c r="K584" i="4"/>
  <c r="K280" i="4"/>
  <c r="K748" i="4"/>
  <c r="K792" i="4"/>
  <c r="K223" i="4"/>
  <c r="K778" i="4"/>
  <c r="K247" i="4"/>
  <c r="K128" i="4"/>
  <c r="K423" i="4"/>
  <c r="K642" i="4"/>
  <c r="K635" i="4"/>
  <c r="K381" i="4"/>
  <c r="K285" i="4"/>
  <c r="K471" i="4"/>
  <c r="K429" i="4"/>
  <c r="K61" i="4"/>
  <c r="K744" i="4"/>
  <c r="K99" i="4"/>
  <c r="K793" i="4"/>
  <c r="K568" i="4"/>
  <c r="K742" i="4"/>
  <c r="K80" i="4"/>
  <c r="K836" i="4"/>
  <c r="K384" i="4"/>
  <c r="K461" i="4"/>
  <c r="K597" i="4"/>
  <c r="K636" i="4"/>
  <c r="K88" i="4"/>
  <c r="K328" i="4"/>
  <c r="K189" i="4"/>
  <c r="K721" i="4"/>
  <c r="K520" i="4"/>
  <c r="K201" i="4"/>
  <c r="K645" i="4"/>
  <c r="D25" i="12"/>
  <c r="K485" i="4"/>
  <c r="K141" i="4"/>
  <c r="K71" i="4"/>
  <c r="K134" i="4"/>
  <c r="K202" i="4"/>
  <c r="K488" i="4"/>
  <c r="K210" i="4"/>
  <c r="K332" i="4"/>
  <c r="K671" i="4"/>
  <c r="K221" i="4"/>
  <c r="K803" i="4"/>
  <c r="K153" i="4"/>
  <c r="K182" i="4"/>
  <c r="K626" i="4"/>
  <c r="K310" i="4"/>
  <c r="K175" i="4"/>
  <c r="K395" i="4"/>
  <c r="K418" i="4"/>
  <c r="K618" i="4"/>
  <c r="K480" i="4"/>
  <c r="K784" i="4"/>
  <c r="K378" i="4"/>
  <c r="K764" i="4"/>
  <c r="K650" i="4"/>
  <c r="K737" i="4"/>
  <c r="K769" i="4"/>
  <c r="K9" i="4"/>
  <c r="K243" i="4"/>
  <c r="K208" i="4"/>
  <c r="K380" i="4"/>
  <c r="K607" i="4"/>
  <c r="K750" i="4"/>
  <c r="K131" i="4"/>
  <c r="K262" i="4"/>
  <c r="K627" i="4"/>
  <c r="K155" i="4"/>
  <c r="K149" i="4"/>
  <c r="K625" i="4"/>
  <c r="K686" i="4"/>
  <c r="K517" i="4"/>
  <c r="K412" i="4"/>
  <c r="K851" i="4"/>
  <c r="K10" i="4"/>
  <c r="K449" i="4"/>
  <c r="K361" i="4"/>
  <c r="K832" i="4"/>
  <c r="K203" i="4"/>
  <c r="K397" i="4"/>
  <c r="K739" i="4"/>
  <c r="K673" i="4"/>
  <c r="K510" i="4"/>
  <c r="K767" i="4"/>
  <c r="K73" i="4"/>
  <c r="K518" i="4"/>
  <c r="K672" i="4"/>
  <c r="K732" i="4"/>
  <c r="K40" i="4"/>
  <c r="K430" i="4"/>
  <c r="K41" i="4"/>
  <c r="K791" i="4"/>
  <c r="K405" i="4"/>
  <c r="K476" i="4"/>
  <c r="K763" i="4"/>
  <c r="K818" i="4"/>
  <c r="K531" i="4"/>
  <c r="K152" i="4"/>
  <c r="K408" i="4"/>
  <c r="K479" i="4"/>
  <c r="K610" i="4"/>
  <c r="K481" i="4"/>
  <c r="K100" i="4"/>
  <c r="D21" i="12"/>
  <c r="D8" i="12"/>
  <c r="L9" i="12"/>
  <c r="L21" i="12"/>
  <c r="L10" i="12"/>
  <c r="L22" i="12"/>
  <c r="L11" i="12"/>
  <c r="L23" i="12"/>
  <c r="L12" i="12"/>
  <c r="L24" i="12"/>
  <c r="L13" i="12"/>
  <c r="L25" i="12"/>
  <c r="L14" i="12"/>
  <c r="L15" i="12"/>
  <c r="L16" i="12"/>
  <c r="L17" i="12"/>
  <c r="L18" i="12"/>
  <c r="L7" i="12"/>
  <c r="L8" i="12"/>
  <c r="L19" i="12"/>
  <c r="L20" i="12"/>
  <c r="L6" i="12"/>
  <c r="I6" i="12" s="1" a="1"/>
  <c r="I6" i="12" s="1"/>
  <c r="K6" i="12" s="1"/>
  <c r="C19" i="12"/>
  <c r="D19" i="12"/>
  <c r="C11" i="12"/>
  <c r="D11" i="12"/>
  <c r="C7" i="12"/>
  <c r="D7" i="12"/>
  <c r="C17" i="12"/>
  <c r="D17" i="12"/>
  <c r="E4" i="4"/>
  <c r="H18" i="6"/>
  <c r="G18" i="6"/>
  <c r="D18" i="6"/>
  <c r="I18" i="6"/>
  <c r="J18" i="6"/>
  <c r="K18" i="6"/>
  <c r="L18" i="6"/>
  <c r="M18" i="6"/>
  <c r="N18" i="6"/>
  <c r="O18" i="6"/>
  <c r="F18" i="6"/>
  <c r="E18" i="6"/>
  <c r="D6" i="6"/>
  <c r="H6" i="6"/>
  <c r="I6" i="6"/>
  <c r="J6" i="6"/>
  <c r="K6" i="6"/>
  <c r="E6" i="6"/>
  <c r="L6" i="6"/>
  <c r="M6" i="6"/>
  <c r="N6" i="6"/>
  <c r="O6" i="6"/>
  <c r="F6" i="6"/>
  <c r="G6" i="6"/>
  <c r="L12" i="6"/>
  <c r="M12" i="6"/>
  <c r="N12" i="6"/>
  <c r="O12" i="6"/>
  <c r="E12" i="6"/>
  <c r="F12" i="6"/>
  <c r="G12" i="6"/>
  <c r="K12" i="6"/>
  <c r="H12" i="6"/>
  <c r="D12" i="6"/>
  <c r="I12" i="6"/>
  <c r="J12" i="6"/>
  <c r="O21" i="6"/>
  <c r="E21" i="6"/>
  <c r="F21" i="6"/>
  <c r="D21" i="6"/>
  <c r="G21" i="6"/>
  <c r="I21" i="6"/>
  <c r="J21" i="6"/>
  <c r="K21" i="6"/>
  <c r="L21" i="6"/>
  <c r="H21" i="6"/>
  <c r="M21" i="6"/>
  <c r="N21" i="6"/>
  <c r="L17" i="6"/>
  <c r="M17" i="6"/>
  <c r="N17" i="6"/>
  <c r="F17" i="6"/>
  <c r="O17" i="6"/>
  <c r="E17" i="6"/>
  <c r="D17" i="6"/>
  <c r="G17" i="6"/>
  <c r="H17" i="6"/>
  <c r="K17" i="6"/>
  <c r="I17" i="6"/>
  <c r="J17" i="6"/>
  <c r="F10" i="6"/>
  <c r="G10" i="6"/>
  <c r="H10" i="6"/>
  <c r="E10" i="6"/>
  <c r="J10" i="6"/>
  <c r="K10" i="6"/>
  <c r="L10" i="6"/>
  <c r="I10" i="6"/>
  <c r="M10" i="6"/>
  <c r="N10" i="6"/>
  <c r="O10" i="6"/>
  <c r="D10" i="6"/>
  <c r="O22" i="6"/>
  <c r="D22" i="6"/>
  <c r="E22" i="6"/>
  <c r="F22" i="6"/>
  <c r="I22" i="6"/>
  <c r="G22" i="6"/>
  <c r="N22" i="6"/>
  <c r="H22" i="6"/>
  <c r="J22" i="6"/>
  <c r="K22" i="6"/>
  <c r="L22" i="6"/>
  <c r="M22" i="6"/>
  <c r="F7" i="6"/>
  <c r="L7" i="6"/>
  <c r="M7" i="6"/>
  <c r="K7" i="6"/>
  <c r="N7" i="6"/>
  <c r="O7" i="6"/>
  <c r="E7" i="6"/>
  <c r="G7" i="6"/>
  <c r="H7" i="6"/>
  <c r="I7" i="6"/>
  <c r="J7" i="6"/>
  <c r="D7" i="6"/>
  <c r="K14" i="6"/>
  <c r="L14" i="6"/>
  <c r="D14" i="6"/>
  <c r="J14" i="6"/>
  <c r="N14" i="6"/>
  <c r="O14" i="6"/>
  <c r="M14" i="6"/>
  <c r="E14" i="6"/>
  <c r="F14" i="6"/>
  <c r="G14" i="6"/>
  <c r="H14" i="6"/>
  <c r="I14" i="6"/>
  <c r="E9" i="6"/>
  <c r="H9" i="6"/>
  <c r="F9" i="6"/>
  <c r="O9" i="6"/>
  <c r="G9" i="6"/>
  <c r="I9" i="6"/>
  <c r="J9" i="6"/>
  <c r="K9" i="6"/>
  <c r="L9" i="6"/>
  <c r="M9" i="6"/>
  <c r="N9" i="6"/>
  <c r="D9" i="6"/>
  <c r="I23" i="6"/>
  <c r="J23" i="6"/>
  <c r="K23" i="6"/>
  <c r="H23" i="6"/>
  <c r="L23" i="6"/>
  <c r="M23" i="6"/>
  <c r="N23" i="6"/>
  <c r="O23" i="6"/>
  <c r="E23" i="6"/>
  <c r="F23" i="6"/>
  <c r="D23" i="6"/>
  <c r="G23" i="6"/>
  <c r="H25" i="6"/>
  <c r="I25" i="6"/>
  <c r="J25" i="6"/>
  <c r="G25" i="6"/>
  <c r="D25" i="6"/>
  <c r="K25" i="6"/>
  <c r="M25" i="6"/>
  <c r="N25" i="6"/>
  <c r="O25" i="6"/>
  <c r="E25" i="6"/>
  <c r="L25" i="6"/>
  <c r="F25" i="6"/>
  <c r="J13" i="6"/>
  <c r="D13" i="6"/>
  <c r="K13" i="6"/>
  <c r="I13" i="6"/>
  <c r="M13" i="6"/>
  <c r="N13" i="6"/>
  <c r="O13" i="6"/>
  <c r="E13" i="6"/>
  <c r="F13" i="6"/>
  <c r="G13" i="6"/>
  <c r="L13" i="6"/>
  <c r="H13" i="6"/>
  <c r="C24" i="12"/>
  <c r="C15" i="12"/>
  <c r="C8" i="12"/>
  <c r="E7" i="8"/>
  <c r="F7" i="8"/>
  <c r="D7" i="8"/>
  <c r="G7" i="8"/>
  <c r="H7" i="8"/>
  <c r="I7" i="8"/>
  <c r="J7" i="8"/>
  <c r="K7" i="8"/>
  <c r="L7" i="8"/>
  <c r="P7" i="8"/>
  <c r="M7" i="8"/>
  <c r="N7" i="8"/>
  <c r="O7" i="8"/>
  <c r="C9" i="12"/>
  <c r="E14" i="8"/>
  <c r="F14" i="8"/>
  <c r="G14" i="8"/>
  <c r="H14" i="8"/>
  <c r="P14" i="8"/>
  <c r="I14" i="8"/>
  <c r="J14" i="8"/>
  <c r="K14" i="8"/>
  <c r="L14" i="8"/>
  <c r="M14" i="8"/>
  <c r="D14" i="8"/>
  <c r="N14" i="8"/>
  <c r="O14" i="8"/>
  <c r="C6" i="12"/>
  <c r="B11" i="11" a="1"/>
  <c r="B11" i="11" s="1"/>
  <c r="B39" i="11" a="1"/>
  <c r="B39" i="11" s="1"/>
  <c r="B20" i="10" a="1"/>
  <c r="B20" i="10" s="1"/>
  <c r="C16" i="12"/>
  <c r="C12" i="12"/>
  <c r="B41" i="11" a="1"/>
  <c r="B41" i="11" s="1"/>
  <c r="B10" i="10" a="1"/>
  <c r="B10" i="10" s="1"/>
  <c r="B24" i="10" a="1"/>
  <c r="B24" i="10" s="1"/>
  <c r="B19" i="10" a="1"/>
  <c r="B19" i="10" s="1"/>
  <c r="B22" i="10" a="1"/>
  <c r="B22" i="10" s="1"/>
  <c r="B36" i="10" a="1"/>
  <c r="B36" i="10" s="1"/>
  <c r="B31" i="10" a="1"/>
  <c r="B31" i="10" s="1"/>
  <c r="B29" i="10" a="1"/>
  <c r="B29" i="10" s="1"/>
  <c r="B26" i="10" a="1"/>
  <c r="B26" i="10" s="1"/>
  <c r="B33" i="10" a="1"/>
  <c r="B33" i="10" s="1"/>
  <c r="B32" i="10" a="1"/>
  <c r="B32" i="10" s="1"/>
  <c r="B35" i="10" a="1"/>
  <c r="B35" i="10" s="1"/>
  <c r="B27" i="10" a="1"/>
  <c r="B27" i="10" s="1"/>
  <c r="B18" i="10" a="1"/>
  <c r="B18" i="10" s="1"/>
  <c r="B15" i="10" a="1"/>
  <c r="B15" i="10" s="1"/>
  <c r="B34" i="10" a="1"/>
  <c r="B34" i="10" s="1"/>
  <c r="B28" i="10" a="1"/>
  <c r="B28" i="10" s="1"/>
  <c r="B13" i="10" a="1"/>
  <c r="B13" i="10" s="1"/>
  <c r="B9" i="10" a="1"/>
  <c r="B9" i="10" s="1"/>
  <c r="B30" i="10" a="1"/>
  <c r="B30" i="10" s="1"/>
  <c r="B11" i="10" a="1"/>
  <c r="B11" i="10" s="1"/>
  <c r="B16" i="10" a="1"/>
  <c r="B16" i="10" s="1"/>
  <c r="B17" i="10" a="1"/>
  <c r="B17" i="10" s="1"/>
  <c r="B12" i="10" a="1"/>
  <c r="B12" i="10" s="1"/>
  <c r="B25" i="10" a="1"/>
  <c r="B25" i="10" s="1"/>
  <c r="B21" i="10" a="1"/>
  <c r="B21" i="10" s="1"/>
  <c r="B8" i="10" a="1"/>
  <c r="B8" i="10" s="1"/>
  <c r="B14" i="10" a="1"/>
  <c r="B14" i="10" s="1"/>
  <c r="B23" i="10" a="1"/>
  <c r="B23" i="10" s="1"/>
  <c r="B36" i="11" a="1"/>
  <c r="B36" i="11" s="1"/>
  <c r="B10" i="11" a="1"/>
  <c r="B10" i="11" s="1"/>
  <c r="B20" i="11" a="1"/>
  <c r="B20" i="11" s="1"/>
  <c r="B26" i="11" a="1"/>
  <c r="B26" i="11" s="1"/>
  <c r="B24" i="11" a="1"/>
  <c r="B24" i="11" s="1"/>
  <c r="B21" i="11" a="1"/>
  <c r="B21" i="11" s="1"/>
  <c r="B30" i="11" a="1"/>
  <c r="B30" i="11" s="1"/>
  <c r="B18" i="11" a="1"/>
  <c r="B18" i="11" s="1"/>
  <c r="B38" i="11" a="1"/>
  <c r="B38" i="11" s="1"/>
  <c r="B34" i="11" a="1"/>
  <c r="B34" i="11" s="1"/>
  <c r="B40" i="11" a="1"/>
  <c r="B40" i="11" s="1"/>
  <c r="B17" i="11" a="1"/>
  <c r="B17" i="11" s="1"/>
  <c r="B32" i="11" a="1"/>
  <c r="B32" i="11" s="1"/>
  <c r="B33" i="11" a="1"/>
  <c r="B33" i="11" s="1"/>
  <c r="B12" i="11" a="1"/>
  <c r="B12" i="11" s="1"/>
  <c r="B31" i="11" a="1"/>
  <c r="B31" i="11" s="1"/>
  <c r="B14" i="11" a="1"/>
  <c r="B14" i="11" s="1"/>
  <c r="B13" i="11" a="1"/>
  <c r="B13" i="11" s="1"/>
  <c r="B16" i="11" a="1"/>
  <c r="B16" i="11" s="1"/>
  <c r="B15" i="11" a="1"/>
  <c r="B15" i="11" s="1"/>
  <c r="B28" i="11" a="1"/>
  <c r="B28" i="11" s="1"/>
  <c r="B35" i="11" a="1"/>
  <c r="B35" i="11" s="1"/>
  <c r="B19" i="11" a="1"/>
  <c r="B19" i="11" s="1"/>
  <c r="B23" i="11" a="1"/>
  <c r="B23" i="11" s="1"/>
  <c r="B27" i="11" a="1"/>
  <c r="B27" i="11" s="1"/>
  <c r="B37" i="11" a="1"/>
  <c r="B37" i="11" s="1"/>
  <c r="B25" i="11" a="1"/>
  <c r="B25" i="11" s="1"/>
  <c r="B29" i="11" a="1"/>
  <c r="B29" i="11" s="1"/>
  <c r="B22" i="11" a="1"/>
  <c r="B22" i="11" s="1"/>
  <c r="E23" i="10" a="1"/>
  <c r="E23" i="10" s="1"/>
  <c r="I2" i="4"/>
  <c r="I8" i="12" l="1" a="1"/>
  <c r="I8" i="12" s="1"/>
  <c r="K8" i="12" s="1"/>
  <c r="I7" i="12" a="1"/>
  <c r="I7" i="12" s="1"/>
  <c r="K7" i="12" s="1"/>
  <c r="I25" i="12" a="1"/>
  <c r="I25" i="12" s="1"/>
  <c r="K25" i="12" s="1"/>
  <c r="I13" i="12" a="1"/>
  <c r="I13" i="12" s="1"/>
  <c r="K13" i="12" s="1"/>
  <c r="J6" i="12"/>
  <c r="I15" i="12" a="1"/>
  <c r="I15" i="12" s="1"/>
  <c r="I14" i="12" a="1"/>
  <c r="I14" i="12" s="1"/>
  <c r="I20" i="12" a="1"/>
  <c r="I20" i="12" s="1"/>
  <c r="I12" i="12" a="1"/>
  <c r="I12" i="12" s="1"/>
  <c r="I19" i="12" a="1"/>
  <c r="I19" i="12" s="1"/>
  <c r="I23" i="12" a="1"/>
  <c r="I23" i="12" s="1"/>
  <c r="I11" i="12" a="1"/>
  <c r="I11" i="12" s="1"/>
  <c r="I22" i="12" a="1"/>
  <c r="I22" i="12" s="1"/>
  <c r="I24" i="12" a="1"/>
  <c r="I24" i="12" s="1"/>
  <c r="I18" i="12" a="1"/>
  <c r="I18" i="12" s="1"/>
  <c r="I10" i="12" a="1"/>
  <c r="I10" i="12" s="1"/>
  <c r="I17" i="12" a="1"/>
  <c r="I17" i="12" s="1"/>
  <c r="I21" i="12" a="1"/>
  <c r="I21" i="12" s="1"/>
  <c r="I16" i="12" a="1"/>
  <c r="I16" i="12" s="1"/>
  <c r="I9" i="12" a="1"/>
  <c r="I9" i="12" s="1"/>
  <c r="G40" i="11" a="1"/>
  <c r="G40" i="11" s="1"/>
  <c r="G10" i="11" a="1"/>
  <c r="G10" i="11" s="1"/>
  <c r="G24" i="11" a="1"/>
  <c r="G24" i="11" s="1"/>
  <c r="G30" i="11" a="1"/>
  <c r="G30" i="11" s="1"/>
  <c r="G38" i="11" a="1"/>
  <c r="G38" i="11" s="1"/>
  <c r="G20" i="11" a="1"/>
  <c r="G20" i="11" s="1"/>
  <c r="G37" i="11" a="1"/>
  <c r="G37" i="11" s="1"/>
  <c r="G14" i="11" a="1"/>
  <c r="G14" i="11" s="1"/>
  <c r="G25" i="11" a="1"/>
  <c r="G25" i="11" s="1"/>
  <c r="G18" i="11" a="1"/>
  <c r="G18" i="11" s="1"/>
  <c r="G21" i="11" a="1"/>
  <c r="G21" i="11" s="1"/>
  <c r="G41" i="11" a="1"/>
  <c r="G41" i="11" s="1"/>
  <c r="G36" i="11" a="1"/>
  <c r="G36" i="11" s="1"/>
  <c r="G29" i="11" a="1"/>
  <c r="G29" i="11" s="1"/>
  <c r="G26" i="11" a="1"/>
  <c r="G26" i="11" s="1"/>
  <c r="G32" i="11" a="1"/>
  <c r="G32" i="11" s="1"/>
  <c r="G9" i="11" a="1"/>
  <c r="G9" i="11" s="1"/>
  <c r="F9" i="11" s="1" a="1"/>
  <c r="F9" i="11" s="1"/>
  <c r="G17" i="11" a="1"/>
  <c r="G17" i="11" s="1"/>
  <c r="G27" i="11" a="1"/>
  <c r="G27" i="11" s="1"/>
  <c r="G13" i="11" a="1"/>
  <c r="G13" i="11" s="1"/>
  <c r="G28" i="11" a="1"/>
  <c r="G28" i="11" s="1"/>
  <c r="G22" i="11" a="1"/>
  <c r="G22" i="11" s="1"/>
  <c r="G33" i="11" a="1"/>
  <c r="G33" i="11" s="1"/>
  <c r="G12" i="11" a="1"/>
  <c r="G12" i="11" s="1"/>
  <c r="G35" i="11" a="1"/>
  <c r="G35" i="11" s="1"/>
  <c r="G34" i="11" a="1"/>
  <c r="G34" i="11" s="1"/>
  <c r="G16" i="11" a="1"/>
  <c r="G16" i="11" s="1"/>
  <c r="G39" i="11" a="1"/>
  <c r="G39" i="11" s="1"/>
  <c r="G23" i="11" a="1"/>
  <c r="G23" i="11" s="1"/>
  <c r="G11" i="11" a="1"/>
  <c r="G11" i="11" s="1"/>
  <c r="G31" i="11" a="1"/>
  <c r="G31" i="11" s="1"/>
  <c r="G19" i="11" a="1"/>
  <c r="G19" i="11" s="1"/>
  <c r="G15" i="11" a="1"/>
  <c r="G15" i="11" s="1"/>
  <c r="G22" i="10" a="1"/>
  <c r="G22" i="10" s="1"/>
  <c r="G23" i="10" a="1"/>
  <c r="G23" i="10" s="1"/>
  <c r="G35" i="10" a="1"/>
  <c r="G35" i="10" s="1"/>
  <c r="G27" i="10" a="1"/>
  <c r="G27" i="10" s="1"/>
  <c r="G26" i="10" a="1"/>
  <c r="G26" i="10" s="1"/>
  <c r="G30" i="10" a="1"/>
  <c r="G30" i="10" s="1"/>
  <c r="G32" i="10" a="1"/>
  <c r="G32" i="10" s="1"/>
  <c r="G34" i="10" a="1"/>
  <c r="G34" i="10" s="1"/>
  <c r="G29" i="10" a="1"/>
  <c r="G29" i="10" s="1"/>
  <c r="G25" i="10" a="1"/>
  <c r="G25" i="10" s="1"/>
  <c r="G36" i="10" a="1"/>
  <c r="G36" i="10" s="1"/>
  <c r="G31" i="10" a="1"/>
  <c r="G31" i="10" s="1"/>
  <c r="G28" i="10" a="1"/>
  <c r="G28" i="10" s="1"/>
  <c r="G21" i="10" a="1"/>
  <c r="G21" i="10" s="1"/>
  <c r="G33" i="10" a="1"/>
  <c r="G33" i="10" s="1"/>
  <c r="D23" i="10" a="1"/>
  <c r="D23" i="10" s="1"/>
  <c r="G24" i="10" a="1"/>
  <c r="G24" i="10" s="1"/>
  <c r="E24" i="10" a="1"/>
  <c r="E24" i="10" s="1"/>
  <c r="D24" i="10" s="1" a="1"/>
  <c r="D24" i="10" s="1"/>
  <c r="G8" i="10" a="1"/>
  <c r="G8" i="10" s="1"/>
  <c r="G7" i="10" a="1"/>
  <c r="G7" i="10" s="1"/>
  <c r="G18" i="10" a="1"/>
  <c r="G18" i="10" s="1"/>
  <c r="G11" i="10" a="1"/>
  <c r="G11" i="10" s="1"/>
  <c r="G17" i="10" a="1"/>
  <c r="G17" i="10" s="1"/>
  <c r="G20" i="10" a="1"/>
  <c r="G20" i="10" s="1"/>
  <c r="G16" i="10" a="1"/>
  <c r="G16" i="10" s="1"/>
  <c r="G10" i="10" a="1"/>
  <c r="G10" i="10" s="1"/>
  <c r="G15" i="10" a="1"/>
  <c r="G15" i="10" s="1"/>
  <c r="G14" i="10" a="1"/>
  <c r="G14" i="10" s="1"/>
  <c r="G9" i="10" a="1"/>
  <c r="G9" i="10" s="1"/>
  <c r="G19" i="10" a="1"/>
  <c r="G19" i="10" s="1"/>
  <c r="G13" i="10" a="1"/>
  <c r="G13" i="10" s="1"/>
  <c r="G12" i="10" a="1"/>
  <c r="G12" i="10" s="1"/>
  <c r="J8" i="12" l="1"/>
  <c r="J7" i="12"/>
  <c r="J13" i="12"/>
  <c r="J25" i="12"/>
  <c r="K18" i="12"/>
  <c r="J18" i="12"/>
  <c r="K24" i="12"/>
  <c r="J24" i="12"/>
  <c r="K11" i="12"/>
  <c r="J11" i="12"/>
  <c r="K23" i="12"/>
  <c r="J23" i="12"/>
  <c r="K19" i="12"/>
  <c r="J19" i="12"/>
  <c r="K12" i="12"/>
  <c r="J12" i="12"/>
  <c r="K9" i="12"/>
  <c r="J9" i="12"/>
  <c r="K20" i="12"/>
  <c r="J20" i="12"/>
  <c r="K22" i="12"/>
  <c r="J22" i="12"/>
  <c r="K16" i="12"/>
  <c r="J16" i="12"/>
  <c r="K21" i="12"/>
  <c r="J21" i="12"/>
  <c r="K14" i="12"/>
  <c r="J14" i="12"/>
  <c r="K17" i="12"/>
  <c r="J17" i="12"/>
  <c r="K10" i="12"/>
  <c r="J10" i="12"/>
  <c r="K15" i="12"/>
  <c r="J15" i="12"/>
  <c r="F10" i="11" a="1"/>
  <c r="F10" i="11" s="1"/>
  <c r="F11" i="11" a="1"/>
  <c r="F11" i="11" s="1"/>
  <c r="F30" i="11" a="1"/>
  <c r="F30" i="11" s="1"/>
  <c r="F12" i="11" a="1"/>
  <c r="F12" i="11" s="1"/>
  <c r="F17" i="11" a="1"/>
  <c r="F17" i="11" s="1"/>
  <c r="F14" i="11" a="1"/>
  <c r="F14" i="11" s="1"/>
  <c r="F15" i="11" a="1"/>
  <c r="F15" i="11" s="1"/>
  <c r="F16" i="11" a="1"/>
  <c r="F16" i="11" s="1"/>
  <c r="F18" i="11" a="1"/>
  <c r="F18" i="11" s="1"/>
  <c r="F28" i="11" a="1"/>
  <c r="F28" i="11" s="1"/>
  <c r="F19" i="11" a="1"/>
  <c r="F19" i="11" s="1"/>
  <c r="F13" i="11" a="1"/>
  <c r="F13" i="11" s="1"/>
  <c r="F39" i="11" a="1"/>
  <c r="F39" i="11" s="1"/>
  <c r="D25" i="10" a="1"/>
  <c r="D25" i="10" s="1"/>
  <c r="D30" i="10" a="1"/>
  <c r="D30" i="10" s="1"/>
  <c r="D27" i="10" a="1"/>
  <c r="D27" i="10" s="1"/>
  <c r="F9" i="10" a="1"/>
  <c r="F9" i="10" s="1"/>
  <c r="F10" i="10" a="1"/>
  <c r="F10" i="10" s="1"/>
  <c r="F29" i="11" a="1"/>
  <c r="F29" i="11" s="1"/>
  <c r="F34" i="11" a="1"/>
  <c r="F34" i="11" s="1"/>
  <c r="F41" i="11" a="1"/>
  <c r="F41" i="11" s="1"/>
  <c r="F27" i="11" a="1"/>
  <c r="F27" i="11" s="1"/>
  <c r="F22" i="11" a="1"/>
  <c r="F22" i="11" s="1"/>
  <c r="F38" i="11" a="1"/>
  <c r="F38" i="11" s="1"/>
  <c r="F26" i="11" a="1"/>
  <c r="F26" i="11" s="1"/>
  <c r="F33" i="11" a="1"/>
  <c r="F33" i="11" s="1"/>
  <c r="F21" i="11" a="1"/>
  <c r="F21" i="11" s="1"/>
  <c r="F37" i="11" a="1"/>
  <c r="F37" i="11" s="1"/>
  <c r="F25" i="11" a="1"/>
  <c r="F25" i="11" s="1"/>
  <c r="F36" i="11" a="1"/>
  <c r="F36" i="11" s="1"/>
  <c r="F40" i="11" a="1"/>
  <c r="F40" i="11" s="1"/>
  <c r="F32" i="11" a="1"/>
  <c r="F32" i="11" s="1"/>
  <c r="F24" i="11" a="1"/>
  <c r="F24" i="11" s="1"/>
  <c r="F31" i="11" a="1"/>
  <c r="F31" i="11" s="1"/>
  <c r="F35" i="11" a="1"/>
  <c r="F35" i="11" s="1"/>
  <c r="F20" i="11" a="1"/>
  <c r="F20" i="11" s="1"/>
  <c r="F23" i="11" a="1"/>
  <c r="F23" i="11" s="1"/>
  <c r="F12" i="10" a="1"/>
  <c r="F12" i="10" s="1"/>
  <c r="F13" i="10" a="1"/>
  <c r="F13" i="10" s="1"/>
  <c r="F11" i="10" a="1"/>
  <c r="F11" i="10" s="1"/>
  <c r="D34" i="10" a="1"/>
  <c r="D34" i="10" s="1"/>
  <c r="D32" i="10" a="1"/>
  <c r="D32" i="10" s="1"/>
  <c r="F27" i="10" a="1"/>
  <c r="F27" i="10" s="1"/>
  <c r="F35" i="10" a="1"/>
  <c r="F35" i="10" s="1"/>
  <c r="F30" i="10" a="1"/>
  <c r="F30" i="10" s="1"/>
  <c r="F34" i="10" a="1"/>
  <c r="F34" i="10" s="1"/>
  <c r="F33" i="10" a="1"/>
  <c r="F33" i="10" s="1"/>
  <c r="F31" i="10" a="1"/>
  <c r="F31" i="10" s="1"/>
  <c r="F32" i="10" a="1"/>
  <c r="F32" i="10" s="1"/>
  <c r="F29" i="10" a="1"/>
  <c r="F29" i="10" s="1"/>
  <c r="F28" i="10" a="1"/>
  <c r="F28" i="10" s="1"/>
  <c r="F26" i="10" a="1"/>
  <c r="F26" i="10" s="1"/>
  <c r="F25" i="10" a="1"/>
  <c r="F25" i="10" s="1"/>
  <c r="F36" i="10" a="1"/>
  <c r="F36" i="10" s="1"/>
  <c r="D35" i="10" a="1"/>
  <c r="D35" i="10" s="1"/>
  <c r="D33" i="10" a="1"/>
  <c r="D33" i="10" s="1"/>
  <c r="D29" i="10" a="1"/>
  <c r="D29" i="10" s="1"/>
  <c r="D31" i="10" a="1"/>
  <c r="D31" i="10" s="1"/>
  <c r="D26" i="10" a="1"/>
  <c r="D26" i="10" s="1"/>
  <c r="D28" i="10" a="1"/>
  <c r="D28" i="10" s="1"/>
  <c r="D36" i="10" a="1"/>
  <c r="D36" i="10" s="1"/>
  <c r="F8" i="10" a="1"/>
  <c r="F8" i="10" s="1"/>
  <c r="F19" i="10" a="1"/>
  <c r="F19" i="10" s="1"/>
  <c r="F14" i="10" a="1"/>
  <c r="F14" i="10" s="1"/>
  <c r="F15" i="10" a="1"/>
  <c r="F15" i="10" s="1"/>
  <c r="F16" i="10" a="1"/>
  <c r="F16" i="10" s="1"/>
  <c r="F20" i="10" a="1"/>
  <c r="F20" i="10" s="1"/>
  <c r="F17" i="10" a="1"/>
  <c r="F17" i="10" s="1"/>
  <c r="F18" i="10" a="1"/>
  <c r="F18" i="10" s="1"/>
  <c r="F7" i="10" a="1"/>
  <c r="F7" i="10" s="1"/>
  <c r="F24" i="10" a="1"/>
  <c r="F24" i="10" s="1"/>
  <c r="F23" i="10" a="1"/>
  <c r="F23" i="10" s="1"/>
  <c r="F22" i="10" a="1"/>
  <c r="F22" i="10" s="1"/>
  <c r="F21" i="10" a="1"/>
  <c r="F21" i="10" s="1"/>
  <c r="T649" i="3" l="1"/>
  <c r="T412" i="3"/>
  <c r="T244" i="3"/>
  <c r="T68" i="3"/>
  <c r="T451" i="3"/>
  <c r="T799" i="3"/>
  <c r="T2425" i="3"/>
  <c r="T618" i="3"/>
  <c r="T236" i="3"/>
  <c r="T62" i="3"/>
  <c r="T701" i="3"/>
  <c r="T608" i="3"/>
  <c r="T227" i="3"/>
  <c r="T53" i="3"/>
  <c r="T85" i="3"/>
  <c r="T3559" i="3"/>
  <c r="T1244" i="3"/>
  <c r="T1109" i="3"/>
  <c r="T579" i="3"/>
  <c r="T39" i="3"/>
  <c r="T32" i="3"/>
  <c r="T422" i="3"/>
  <c r="T2128" i="3"/>
  <c r="T1220" i="3"/>
  <c r="T1040" i="3"/>
  <c r="T569" i="3"/>
  <c r="T380" i="3"/>
  <c r="T812" i="3"/>
  <c r="T662" i="3"/>
  <c r="T2511" i="3"/>
  <c r="T2187" i="3"/>
  <c r="T2053" i="3"/>
  <c r="T1154" i="3"/>
  <c r="T1019" i="3"/>
  <c r="T540" i="3"/>
  <c r="T349" i="3"/>
  <c r="T26" i="3"/>
  <c r="T3301" i="3"/>
  <c r="T2683" i="3"/>
  <c r="T1893" i="3"/>
  <c r="T1538" i="3"/>
  <c r="T1131" i="3"/>
  <c r="T951" i="3"/>
  <c r="T530" i="3"/>
  <c r="T341" i="3"/>
  <c r="T192" i="3"/>
  <c r="T141" i="3"/>
  <c r="T11" i="3"/>
  <c r="T3" i="3"/>
  <c r="T3087" i="3"/>
  <c r="T2599" i="3"/>
  <c r="T1838" i="3"/>
  <c r="T1514" i="3"/>
  <c r="T930" i="3"/>
  <c r="T767" i="3"/>
  <c r="T500" i="3"/>
  <c r="T309" i="3"/>
  <c r="T180" i="3"/>
  <c r="T134" i="3"/>
  <c r="T2992" i="3"/>
  <c r="T1723" i="3"/>
  <c r="T1446" i="3"/>
  <c r="T876" i="3"/>
  <c r="T753" i="3"/>
  <c r="T491" i="3"/>
  <c r="T302" i="3"/>
  <c r="T162" i="3"/>
  <c r="T124" i="3"/>
  <c r="T1577" i="3"/>
  <c r="T266" i="3"/>
  <c r="T1675" i="3"/>
  <c r="T1400" i="3"/>
  <c r="T860" i="3"/>
  <c r="T714" i="3"/>
  <c r="T461" i="3"/>
  <c r="T102" i="3"/>
  <c r="T1334" i="3"/>
  <c r="T95" i="3"/>
  <c r="T14" i="3"/>
  <c r="T474" i="3"/>
  <c r="T1280" i="3"/>
  <c r="T15" i="3"/>
  <c r="T438" i="3"/>
  <c r="T1196" i="3"/>
  <c r="T282" i="3"/>
  <c r="T828" i="3"/>
  <c r="T2269" i="3"/>
  <c r="T256" i="3"/>
  <c r="T740" i="3"/>
  <c r="T2841" i="3"/>
  <c r="T2646" i="3"/>
  <c r="T2596" i="3"/>
  <c r="T3024" i="3"/>
  <c r="T3549" i="3"/>
  <c r="T115" i="3"/>
  <c r="T602" i="3"/>
  <c r="T1650" i="3"/>
  <c r="T121" i="3"/>
  <c r="T605" i="3"/>
  <c r="T1669" i="3"/>
  <c r="T88" i="3"/>
  <c r="T609" i="3"/>
  <c r="T1440" i="3"/>
  <c r="T29" i="3"/>
  <c r="T536" i="3"/>
  <c r="T1332" i="3"/>
  <c r="T464" i="3"/>
  <c r="T1169" i="3"/>
  <c r="T426" i="3"/>
  <c r="T1175" i="3"/>
  <c r="T303" i="3"/>
  <c r="T616" i="3"/>
  <c r="T971" i="3"/>
  <c r="T641" i="3"/>
  <c r="T824" i="3"/>
  <c r="T1058" i="3"/>
  <c r="T1364" i="3"/>
  <c r="T1689" i="3"/>
  <c r="T2073" i="3"/>
  <c r="T2724" i="3"/>
  <c r="T3369" i="3"/>
  <c r="T290" i="3"/>
  <c r="T603" i="3"/>
  <c r="T992" i="3"/>
  <c r="T1526" i="3"/>
  <c r="T1924" i="3"/>
  <c r="T2487" i="3"/>
  <c r="T3117" i="3"/>
  <c r="T97" i="3"/>
  <c r="T265" i="3"/>
  <c r="T434" i="3"/>
  <c r="T591" i="3"/>
  <c r="T748" i="3"/>
  <c r="T950" i="3"/>
  <c r="T1235" i="3"/>
  <c r="T1550" i="3"/>
  <c r="T1892" i="3"/>
  <c r="T2490" i="3"/>
  <c r="T3121" i="3"/>
  <c r="T99" i="3"/>
  <c r="T280" i="3"/>
  <c r="T449" i="3"/>
  <c r="T606" i="3"/>
  <c r="T763" i="3"/>
  <c r="T975" i="3"/>
  <c r="T1238" i="3"/>
  <c r="T1553" i="3"/>
  <c r="T1896" i="3"/>
  <c r="T2548" i="3"/>
  <c r="T3231" i="3"/>
  <c r="T113" i="3"/>
  <c r="T294" i="3"/>
  <c r="T450" i="3"/>
  <c r="T607" i="3"/>
  <c r="T764" i="3"/>
  <c r="T41" i="3"/>
  <c r="T513" i="3"/>
  <c r="T1371" i="3"/>
  <c r="T44" i="3"/>
  <c r="T477" i="3"/>
  <c r="T1287" i="3"/>
  <c r="T321" i="3"/>
  <c r="T893" i="3"/>
  <c r="T2751" i="3"/>
  <c r="T292" i="3"/>
  <c r="T845" i="3"/>
  <c r="T2932" i="3"/>
  <c r="T2301" i="3"/>
  <c r="T2547" i="3"/>
  <c r="T2749" i="3"/>
  <c r="T3177" i="3"/>
  <c r="T175" i="3"/>
  <c r="T644" i="3"/>
  <c r="T1809" i="3"/>
  <c r="T179" i="3"/>
  <c r="T648" i="3"/>
  <c r="T1830" i="3"/>
  <c r="T127" i="3"/>
  <c r="T657" i="3"/>
  <c r="T1529" i="3"/>
  <c r="T59" i="3"/>
  <c r="T576" i="3"/>
  <c r="T1445" i="3"/>
  <c r="T5" i="3"/>
  <c r="T504" i="3"/>
  <c r="T1259" i="3"/>
  <c r="T465" i="3"/>
  <c r="T1265" i="3"/>
  <c r="T329" i="3"/>
  <c r="T642" i="3"/>
  <c r="T1014" i="3"/>
  <c r="T654" i="3"/>
  <c r="T840" i="3"/>
  <c r="T1080" i="3"/>
  <c r="T1386" i="3"/>
  <c r="T1716" i="3"/>
  <c r="T2118" i="3"/>
  <c r="T2775" i="3"/>
  <c r="T3424" i="3"/>
  <c r="T9" i="3"/>
  <c r="T316" i="3"/>
  <c r="T629" i="3"/>
  <c r="T1037" i="3"/>
  <c r="T1587" i="3"/>
  <c r="T1960" i="3"/>
  <c r="T2536" i="3"/>
  <c r="T3168" i="3"/>
  <c r="T110" i="3"/>
  <c r="T278" i="3"/>
  <c r="T447" i="3"/>
  <c r="T604" i="3"/>
  <c r="T761" i="3"/>
  <c r="T972" i="3"/>
  <c r="T1256" i="3"/>
  <c r="T1589" i="3"/>
  <c r="T1927" i="3"/>
  <c r="T2541" i="3"/>
  <c r="T3172" i="3"/>
  <c r="T112" i="3"/>
  <c r="T293" i="3"/>
  <c r="T462" i="3"/>
  <c r="T619" i="3"/>
  <c r="T776" i="3"/>
  <c r="T998" i="3"/>
  <c r="T1260" i="3"/>
  <c r="T1595" i="3"/>
  <c r="T1932" i="3"/>
  <c r="T2637" i="3"/>
  <c r="T3282" i="3"/>
  <c r="T126" i="3"/>
  <c r="T307" i="3"/>
  <c r="T463" i="3"/>
  <c r="T620" i="3"/>
  <c r="T777" i="3"/>
  <c r="T999" i="3"/>
  <c r="T72" i="3"/>
  <c r="T553" i="3"/>
  <c r="T1484" i="3"/>
  <c r="T75" i="3"/>
  <c r="T517" i="3"/>
  <c r="T1376" i="3"/>
  <c r="T361" i="3"/>
  <c r="T974" i="3"/>
  <c r="T3144" i="3"/>
  <c r="T331" i="3"/>
  <c r="T911" i="3"/>
  <c r="T3241" i="3"/>
  <c r="T2056" i="3"/>
  <c r="T2256" i="3"/>
  <c r="T2496" i="3"/>
  <c r="T2973" i="3"/>
  <c r="T218" i="3"/>
  <c r="T697" i="3"/>
  <c r="T2013" i="3"/>
  <c r="T223" i="3"/>
  <c r="T700" i="3"/>
  <c r="T2041" i="3"/>
  <c r="T185" i="3"/>
  <c r="T710" i="3"/>
  <c r="T1696" i="3"/>
  <c r="T89" i="3"/>
  <c r="T615" i="3"/>
  <c r="T1535" i="3"/>
  <c r="T35" i="3"/>
  <c r="T543" i="3"/>
  <c r="T1349" i="3"/>
  <c r="T8" i="3"/>
  <c r="T505" i="3"/>
  <c r="T1355" i="3"/>
  <c r="T21" i="3"/>
  <c r="T355" i="3"/>
  <c r="T668" i="3"/>
  <c r="T1082" i="3"/>
  <c r="T667" i="3"/>
  <c r="T855" i="3"/>
  <c r="T1103" i="3"/>
  <c r="T1410" i="3"/>
  <c r="T1743" i="3"/>
  <c r="T2202" i="3"/>
  <c r="T2826" i="3"/>
  <c r="T3475" i="3"/>
  <c r="T33" i="3"/>
  <c r="T342" i="3"/>
  <c r="T655" i="3"/>
  <c r="T1059" i="3"/>
  <c r="T1610" i="3"/>
  <c r="T1996" i="3"/>
  <c r="T2625" i="3"/>
  <c r="T3223" i="3"/>
  <c r="T123" i="3"/>
  <c r="T291" i="3"/>
  <c r="T460" i="3"/>
  <c r="T617" i="3"/>
  <c r="T774" i="3"/>
  <c r="T995" i="3"/>
  <c r="T1278" i="3"/>
  <c r="T1611" i="3"/>
  <c r="T1963" i="3"/>
  <c r="T2628" i="3"/>
  <c r="T3225" i="3"/>
  <c r="T125" i="3"/>
  <c r="T306" i="3"/>
  <c r="T475" i="3"/>
  <c r="T632" i="3"/>
  <c r="T800" i="3"/>
  <c r="T1020" i="3"/>
  <c r="T1283" i="3"/>
  <c r="T1617" i="3"/>
  <c r="T1968" i="3"/>
  <c r="T2689" i="3"/>
  <c r="T3337" i="3"/>
  <c r="T139" i="3"/>
  <c r="T320" i="3"/>
  <c r="T476" i="3"/>
  <c r="T633" i="3"/>
  <c r="T801" i="3"/>
  <c r="T1023" i="3"/>
  <c r="T108" i="3"/>
  <c r="T592" i="3"/>
  <c r="T1615" i="3"/>
  <c r="T111" i="3"/>
  <c r="T556" i="3"/>
  <c r="T1490" i="3"/>
  <c r="T392" i="3"/>
  <c r="T1064" i="3"/>
  <c r="T3403" i="3"/>
  <c r="T371" i="3"/>
  <c r="T996" i="3"/>
  <c r="T3487" i="3"/>
  <c r="T1904" i="3"/>
  <c r="T2017" i="3"/>
  <c r="T2392" i="3"/>
  <c r="T2700" i="3"/>
  <c r="T257" i="3"/>
  <c r="T749" i="3"/>
  <c r="T2356" i="3"/>
  <c r="T263" i="3"/>
  <c r="T752" i="3"/>
  <c r="T2358" i="3"/>
  <c r="T230" i="3"/>
  <c r="T762" i="3"/>
  <c r="T1860" i="3"/>
  <c r="T128" i="3"/>
  <c r="T661" i="3"/>
  <c r="T1575" i="3"/>
  <c r="T63" i="3"/>
  <c r="T582" i="3"/>
  <c r="T1463" i="3"/>
  <c r="T38" i="3"/>
  <c r="T544" i="3"/>
  <c r="T1467" i="3"/>
  <c r="T45" i="3"/>
  <c r="T381" i="3"/>
  <c r="T695" i="3"/>
  <c r="T1166" i="3"/>
  <c r="T680" i="3"/>
  <c r="T871" i="3"/>
  <c r="T1142" i="3"/>
  <c r="T1457" i="3"/>
  <c r="T1770" i="3"/>
  <c r="T2244" i="3"/>
  <c r="T2877" i="3"/>
  <c r="T3528" i="3"/>
  <c r="T57" i="3"/>
  <c r="T368" i="3"/>
  <c r="T681" i="3"/>
  <c r="T1106" i="3"/>
  <c r="T1636" i="3"/>
  <c r="T2032" i="3"/>
  <c r="T2677" i="3"/>
  <c r="T3270" i="3"/>
  <c r="T136" i="3"/>
  <c r="T304" i="3"/>
  <c r="T473" i="3"/>
  <c r="T630" i="3"/>
  <c r="T798" i="3"/>
  <c r="T1016" i="3"/>
  <c r="T1323" i="3"/>
  <c r="T1640" i="3"/>
  <c r="T1999" i="3"/>
  <c r="T2682" i="3"/>
  <c r="T3271" i="3"/>
  <c r="T138" i="3"/>
  <c r="T319" i="3"/>
  <c r="T488" i="3"/>
  <c r="T645" i="3"/>
  <c r="T813" i="3"/>
  <c r="T1044" i="3"/>
  <c r="T1328" i="3"/>
  <c r="T1644" i="3"/>
  <c r="T2008" i="3"/>
  <c r="T2740" i="3"/>
  <c r="T3388" i="3"/>
  <c r="T164" i="3"/>
  <c r="T333" i="3"/>
  <c r="T489" i="3"/>
  <c r="T647" i="3"/>
  <c r="T816" i="3"/>
  <c r="T1046" i="3"/>
  <c r="T147" i="3"/>
  <c r="T631" i="3"/>
  <c r="T1776" i="3"/>
  <c r="T150" i="3"/>
  <c r="T595" i="3"/>
  <c r="T1622" i="3"/>
  <c r="T432" i="3"/>
  <c r="T1176" i="3"/>
  <c r="T400" i="3"/>
  <c r="T1086" i="3"/>
  <c r="T1784" i="3"/>
  <c r="T1872" i="3"/>
  <c r="T2212" i="3"/>
  <c r="T2346" i="3"/>
  <c r="T295" i="3"/>
  <c r="T848" i="3"/>
  <c r="T2853" i="3"/>
  <c r="T296" i="3"/>
  <c r="T849" i="3"/>
  <c r="T2508" i="3"/>
  <c r="T269" i="3"/>
  <c r="T803" i="3"/>
  <c r="T2088" i="3"/>
  <c r="T188" i="3"/>
  <c r="T713" i="3"/>
  <c r="T1701" i="3"/>
  <c r="T98" i="3"/>
  <c r="T621" i="3"/>
  <c r="T1551" i="3"/>
  <c r="T65" i="3"/>
  <c r="T583" i="3"/>
  <c r="T1559" i="3"/>
  <c r="T69" i="3"/>
  <c r="T407" i="3"/>
  <c r="T721" i="3"/>
  <c r="T1211" i="3"/>
  <c r="T693" i="3"/>
  <c r="T888" i="3"/>
  <c r="T1164" i="3"/>
  <c r="T1479" i="3"/>
  <c r="T1797" i="3"/>
  <c r="T2284" i="3"/>
  <c r="T2958" i="3"/>
  <c r="T3583" i="3"/>
  <c r="T83" i="3"/>
  <c r="T393" i="3"/>
  <c r="T708" i="3"/>
  <c r="T1143" i="3"/>
  <c r="T1665" i="3"/>
  <c r="T2077" i="3"/>
  <c r="T2730" i="3"/>
  <c r="T3321" i="3"/>
  <c r="T149" i="3"/>
  <c r="T317" i="3"/>
  <c r="T486" i="3"/>
  <c r="T643" i="3"/>
  <c r="T811" i="3"/>
  <c r="T1038" i="3"/>
  <c r="T1346" i="3"/>
  <c r="T1668" i="3"/>
  <c r="T2037" i="3"/>
  <c r="T2733" i="3"/>
  <c r="T3328" i="3"/>
  <c r="T163" i="3"/>
  <c r="T332" i="3"/>
  <c r="T501" i="3"/>
  <c r="T659" i="3"/>
  <c r="T830" i="3"/>
  <c r="T165" i="3"/>
  <c r="T684" i="3"/>
  <c r="T1964" i="3"/>
  <c r="T167" i="3"/>
  <c r="T635" i="3"/>
  <c r="T1783" i="3"/>
  <c r="T471" i="3"/>
  <c r="T1266" i="3"/>
  <c r="T439" i="3"/>
  <c r="T1199" i="3"/>
  <c r="T1679" i="3"/>
  <c r="T1758" i="3"/>
  <c r="T2139" i="3"/>
  <c r="T2097" i="3"/>
  <c r="T335" i="3"/>
  <c r="T915" i="3"/>
  <c r="T2937" i="3"/>
  <c r="T336" i="3"/>
  <c r="T917" i="3"/>
  <c r="T2889" i="3"/>
  <c r="T305" i="3"/>
  <c r="T864" i="3"/>
  <c r="T2557" i="3"/>
  <c r="T231" i="3"/>
  <c r="T765" i="3"/>
  <c r="T1869" i="3"/>
  <c r="T137" i="3"/>
  <c r="T671" i="3"/>
  <c r="T1590" i="3"/>
  <c r="T101" i="3"/>
  <c r="T623" i="3"/>
  <c r="T1598" i="3"/>
  <c r="T96" i="3"/>
  <c r="T433" i="3"/>
  <c r="T747" i="3"/>
  <c r="T1254" i="3"/>
  <c r="T707" i="3"/>
  <c r="T906" i="3"/>
  <c r="T1187" i="3"/>
  <c r="T1502" i="3"/>
  <c r="T1824" i="3"/>
  <c r="T2335" i="3"/>
  <c r="T3013" i="3"/>
  <c r="T109" i="3"/>
  <c r="T420" i="3"/>
  <c r="T734" i="3"/>
  <c r="T1188" i="3"/>
  <c r="T1693" i="3"/>
  <c r="T2119" i="3"/>
  <c r="T2779" i="3"/>
  <c r="T3426" i="3"/>
  <c r="T10" i="3"/>
  <c r="T161" i="3"/>
  <c r="T330" i="3"/>
  <c r="T499" i="3"/>
  <c r="T656" i="3"/>
  <c r="T827" i="3"/>
  <c r="T1061" i="3"/>
  <c r="T1370" i="3"/>
  <c r="T1694" i="3"/>
  <c r="T2082" i="3"/>
  <c r="T2781" i="3"/>
  <c r="T3429" i="3"/>
  <c r="T12" i="3"/>
  <c r="T176" i="3"/>
  <c r="T345" i="3"/>
  <c r="T515" i="3"/>
  <c r="T672" i="3"/>
  <c r="T846" i="3"/>
  <c r="T1088" i="3"/>
  <c r="T1373" i="3"/>
  <c r="T1698" i="3"/>
  <c r="T2089" i="3"/>
  <c r="T2847" i="3"/>
  <c r="T3492" i="3"/>
  <c r="T25" i="3"/>
  <c r="T191" i="3"/>
  <c r="T360" i="3"/>
  <c r="T516" i="3"/>
  <c r="T673" i="3"/>
  <c r="T847" i="3"/>
  <c r="T1091" i="3"/>
  <c r="T249" i="3"/>
  <c r="T736" i="3"/>
  <c r="T2271" i="3"/>
  <c r="T213" i="3"/>
  <c r="T687" i="3"/>
  <c r="T1976" i="3"/>
  <c r="T510" i="3"/>
  <c r="T1356" i="3"/>
  <c r="T17" i="3"/>
  <c r="T479" i="3"/>
  <c r="T1379" i="3"/>
  <c r="T1651" i="3"/>
  <c r="T1977" i="3"/>
  <c r="T1940" i="3"/>
  <c r="T374" i="3"/>
  <c r="T1002" i="3"/>
  <c r="T3244" i="3"/>
  <c r="T375" i="3"/>
  <c r="T1004" i="3"/>
  <c r="T2983" i="3"/>
  <c r="T344" i="3"/>
  <c r="T935" i="3"/>
  <c r="T2635" i="3"/>
  <c r="T270" i="3"/>
  <c r="T804" i="3"/>
  <c r="T2094" i="3"/>
  <c r="T193" i="3"/>
  <c r="T723" i="3"/>
  <c r="T1729" i="3"/>
  <c r="T140" i="3"/>
  <c r="T674" i="3"/>
  <c r="T1751" i="3"/>
  <c r="T122" i="3"/>
  <c r="T459" i="3"/>
  <c r="T773" i="3"/>
  <c r="T1322" i="3"/>
  <c r="T720" i="3"/>
  <c r="T926" i="3"/>
  <c r="T1208" i="3"/>
  <c r="T1524" i="3"/>
  <c r="T1852" i="3"/>
  <c r="T2382" i="3"/>
  <c r="T3061" i="3"/>
  <c r="T135" i="3"/>
  <c r="T446" i="3"/>
  <c r="T760" i="3"/>
  <c r="T1232" i="3"/>
  <c r="T1718" i="3"/>
  <c r="T2208" i="3"/>
  <c r="T2827" i="3"/>
  <c r="T3481" i="3"/>
  <c r="T22" i="3"/>
  <c r="T174" i="3"/>
  <c r="T343" i="3"/>
  <c r="T512" i="3"/>
  <c r="T283" i="3"/>
  <c r="T833" i="3"/>
  <c r="T2787" i="3"/>
  <c r="T253" i="3"/>
  <c r="T739" i="3"/>
  <c r="T2311" i="3"/>
  <c r="T549" i="3"/>
  <c r="T1469" i="3"/>
  <c r="T47" i="3"/>
  <c r="T518" i="3"/>
  <c r="T1491" i="3"/>
  <c r="T3501" i="3"/>
  <c r="T1840" i="3"/>
  <c r="T1813" i="3"/>
  <c r="T405" i="3"/>
  <c r="T1092" i="3"/>
  <c r="T3504" i="3"/>
  <c r="T409" i="3"/>
  <c r="T1094" i="3"/>
  <c r="T3292" i="3"/>
  <c r="T413" i="3"/>
  <c r="T1025" i="3"/>
  <c r="T3036" i="3"/>
  <c r="T308" i="3"/>
  <c r="T865" i="3"/>
  <c r="T2562" i="3"/>
  <c r="T240" i="3"/>
  <c r="T775" i="3"/>
  <c r="T1902" i="3"/>
  <c r="T243" i="3"/>
  <c r="T726" i="3"/>
  <c r="T1928" i="3"/>
  <c r="T148" i="3"/>
  <c r="T485" i="3"/>
  <c r="T797" i="3"/>
  <c r="T1367" i="3"/>
  <c r="T733" i="3"/>
  <c r="T947" i="3"/>
  <c r="T1230" i="3"/>
  <c r="T1547" i="3"/>
  <c r="T1885" i="3"/>
  <c r="T2442" i="3"/>
  <c r="T3115" i="3"/>
  <c r="T160" i="3"/>
  <c r="T472" i="3"/>
  <c r="T810" i="3"/>
  <c r="T1277" i="3"/>
  <c r="T1744" i="3"/>
  <c r="T2248" i="3"/>
  <c r="T2884" i="3"/>
  <c r="T3529" i="3"/>
  <c r="T34" i="3"/>
  <c r="T187" i="3"/>
  <c r="T356" i="3"/>
  <c r="T525" i="3"/>
  <c r="T683" i="3"/>
  <c r="T859" i="3"/>
  <c r="T1107" i="3"/>
  <c r="T1439" i="3"/>
  <c r="T1747" i="3"/>
  <c r="T2209" i="3"/>
  <c r="T2887" i="3"/>
  <c r="T3537" i="3"/>
  <c r="T36" i="3"/>
  <c r="T215" i="3"/>
  <c r="T372" i="3"/>
  <c r="T541" i="3"/>
  <c r="T698" i="3"/>
  <c r="T877" i="3"/>
  <c r="T1127" i="3"/>
  <c r="T1442" i="3"/>
  <c r="T1752" i="3"/>
  <c r="T2214" i="3"/>
  <c r="T2977" i="3"/>
  <c r="T49" i="3"/>
  <c r="T229" i="3"/>
  <c r="T385" i="3"/>
  <c r="T542" i="3"/>
  <c r="T323" i="3"/>
  <c r="T896" i="3"/>
  <c r="T3189" i="3"/>
  <c r="T289" i="3"/>
  <c r="T834" i="3"/>
  <c r="T2808" i="3"/>
  <c r="T589" i="3"/>
  <c r="T1560" i="3"/>
  <c r="T76" i="3"/>
  <c r="T557" i="3"/>
  <c r="T1643" i="3"/>
  <c r="T3331" i="3"/>
  <c r="T3450" i="3"/>
  <c r="T1730" i="3"/>
  <c r="T1704" i="3"/>
  <c r="T445" i="3"/>
  <c r="T1124" i="3"/>
  <c r="T448" i="3"/>
  <c r="T1130" i="3"/>
  <c r="T3540" i="3"/>
  <c r="T452" i="3"/>
  <c r="T1115" i="3"/>
  <c r="T3343" i="3"/>
  <c r="T348" i="3"/>
  <c r="T936" i="3"/>
  <c r="T2652" i="3"/>
  <c r="T315" i="3"/>
  <c r="T817" i="3"/>
  <c r="T2136" i="3"/>
  <c r="T279" i="3"/>
  <c r="T818" i="3"/>
  <c r="T2229" i="3"/>
  <c r="T173" i="3"/>
  <c r="T511" i="3"/>
  <c r="T825" i="3"/>
  <c r="T1458" i="3"/>
  <c r="T746" i="3"/>
  <c r="T968" i="3"/>
  <c r="T1253" i="3"/>
  <c r="T1586" i="3"/>
  <c r="T1923" i="3"/>
  <c r="T2476" i="3"/>
  <c r="T3163" i="3"/>
  <c r="T186" i="3"/>
  <c r="T498" i="3"/>
  <c r="T841" i="3"/>
  <c r="T1344" i="3"/>
  <c r="T1799" i="3"/>
  <c r="T2295" i="3"/>
  <c r="T2916" i="3"/>
  <c r="T46" i="3"/>
  <c r="T212" i="3"/>
  <c r="T369" i="3"/>
  <c r="T539" i="3"/>
  <c r="T696" i="3"/>
  <c r="T875" i="3"/>
  <c r="T1145" i="3"/>
  <c r="T1460" i="3"/>
  <c r="T1773" i="3"/>
  <c r="T2250" i="3"/>
  <c r="T2917" i="3"/>
  <c r="T48" i="3"/>
  <c r="T228" i="3"/>
  <c r="T397" i="3"/>
  <c r="T554" i="3"/>
  <c r="T711" i="3"/>
  <c r="T894" i="3"/>
  <c r="T1148" i="3"/>
  <c r="T1464" i="3"/>
  <c r="T1779" i="3"/>
  <c r="T2259" i="3"/>
  <c r="T3028" i="3"/>
  <c r="T61" i="3"/>
  <c r="T242" i="3"/>
  <c r="T398" i="3"/>
  <c r="T555" i="3"/>
  <c r="T712" i="3"/>
  <c r="T362" i="3"/>
  <c r="T978" i="3"/>
  <c r="T3435" i="3"/>
  <c r="T328" i="3"/>
  <c r="T897" i="3"/>
  <c r="T3193" i="3"/>
  <c r="T628" i="3"/>
  <c r="T1599" i="3"/>
  <c r="T114" i="3"/>
  <c r="T596" i="3"/>
  <c r="T1802" i="3"/>
  <c r="T3126" i="3"/>
  <c r="T3280" i="3"/>
  <c r="T1624" i="3"/>
  <c r="T20" i="3"/>
  <c r="T484" i="3"/>
  <c r="T1214" i="3"/>
  <c r="T23" i="3"/>
  <c r="T487" i="3"/>
  <c r="T1218" i="3"/>
  <c r="T492" i="3"/>
  <c r="T1146" i="3"/>
  <c r="T419" i="3"/>
  <c r="T1026" i="3"/>
  <c r="T3039" i="3"/>
  <c r="T354" i="3"/>
  <c r="T879" i="3"/>
  <c r="T2223" i="3"/>
  <c r="T318" i="3"/>
  <c r="T881" i="3"/>
  <c r="T2739" i="3"/>
  <c r="T224" i="3"/>
  <c r="T537" i="3"/>
  <c r="T857" i="3"/>
  <c r="T1503" i="3"/>
  <c r="T759" i="3"/>
  <c r="T990" i="3"/>
  <c r="T1275" i="3"/>
  <c r="T1608" i="3"/>
  <c r="T1959" i="3"/>
  <c r="T2533" i="3"/>
  <c r="T3213" i="3"/>
  <c r="T211" i="3"/>
  <c r="T524" i="3"/>
  <c r="T873" i="3"/>
  <c r="T1391" i="3"/>
  <c r="T1826" i="3"/>
  <c r="T2341" i="3"/>
  <c r="T2961" i="3"/>
  <c r="T58" i="3"/>
  <c r="T225" i="3"/>
  <c r="T395" i="3"/>
  <c r="T552" i="3"/>
  <c r="T709" i="3"/>
  <c r="T891" i="3"/>
  <c r="T1167" i="3"/>
  <c r="T1482" i="3"/>
  <c r="T1801" i="3"/>
  <c r="T2296" i="3"/>
  <c r="T2964" i="3"/>
  <c r="T60" i="3"/>
  <c r="T241" i="3"/>
  <c r="T410" i="3"/>
  <c r="T567" i="3"/>
  <c r="T724" i="3"/>
  <c r="T912" i="3"/>
  <c r="T1170" i="3"/>
  <c r="T1487" i="3"/>
  <c r="T1804" i="3"/>
  <c r="T2305" i="3"/>
  <c r="T3079" i="3"/>
  <c r="T74" i="3"/>
  <c r="T255" i="3"/>
  <c r="T411" i="3"/>
  <c r="T568" i="3"/>
  <c r="T396" i="3"/>
  <c r="T675" i="3"/>
  <c r="T3075" i="3"/>
  <c r="T51" i="3"/>
  <c r="T2703" i="3"/>
  <c r="T890" i="3"/>
  <c r="T1995" i="3"/>
  <c r="T908" i="3"/>
  <c r="T71" i="3"/>
  <c r="T909" i="3"/>
  <c r="T2343" i="3"/>
  <c r="T254" i="3"/>
  <c r="T932" i="3"/>
  <c r="T1831" i="3"/>
  <c r="T424" i="3"/>
  <c r="T831" i="3"/>
  <c r="T1172" i="3"/>
  <c r="T1488" i="3"/>
  <c r="T1780" i="3"/>
  <c r="T2263" i="3"/>
  <c r="T3033" i="3"/>
  <c r="T52" i="3"/>
  <c r="T232" i="3"/>
  <c r="T388" i="3"/>
  <c r="T545" i="3"/>
  <c r="T702" i="3"/>
  <c r="T899" i="3"/>
  <c r="T1178" i="3"/>
  <c r="T1517" i="3"/>
  <c r="T1815" i="3"/>
  <c r="T2274" i="3"/>
  <c r="T2943" i="3"/>
  <c r="T3560" i="3"/>
  <c r="T195" i="3"/>
  <c r="T507" i="3"/>
  <c r="T312" i="3"/>
  <c r="T612" i="3"/>
  <c r="T806" i="3"/>
  <c r="T1031" i="3"/>
  <c r="T1359" i="3"/>
  <c r="T1655" i="3"/>
  <c r="T2022" i="3"/>
  <c r="T2661" i="3"/>
  <c r="T3306" i="3"/>
  <c r="T313" i="3"/>
  <c r="T652" i="3"/>
  <c r="T1158" i="3"/>
  <c r="T3252" i="3"/>
  <c r="T2800" i="3"/>
  <c r="T3572" i="3"/>
  <c r="T3064" i="3"/>
  <c r="T2538" i="3"/>
  <c r="T2012" i="3"/>
  <c r="T1687" i="3"/>
  <c r="T1409" i="3"/>
  <c r="T1140" i="3"/>
  <c r="T887" i="3"/>
  <c r="T706" i="3"/>
  <c r="T562" i="3"/>
  <c r="T418" i="3"/>
  <c r="T262" i="3"/>
  <c r="T94" i="3"/>
  <c r="T3246" i="3"/>
  <c r="T2754" i="3"/>
  <c r="T2181" i="3"/>
  <c r="T3553" i="3"/>
  <c r="T3085" i="3"/>
  <c r="T2595" i="3"/>
  <c r="T183" i="3"/>
  <c r="T495" i="3"/>
  <c r="T807" i="3"/>
  <c r="T1227" i="3"/>
  <c r="T1629" i="3"/>
  <c r="T1989" i="3"/>
  <c r="T2616" i="3"/>
  <c r="T3261" i="3"/>
  <c r="T435" i="3"/>
  <c r="T727" i="3"/>
  <c r="T2802" i="3"/>
  <c r="T81" i="3"/>
  <c r="T2" i="3"/>
  <c r="T3090" i="3"/>
  <c r="T927" i="3"/>
  <c r="T2031" i="3"/>
  <c r="T948" i="3"/>
  <c r="T84" i="3"/>
  <c r="T929" i="3"/>
  <c r="T2388" i="3"/>
  <c r="T267" i="3"/>
  <c r="T953" i="3"/>
  <c r="T1864" i="3"/>
  <c r="T437" i="3"/>
  <c r="T863" i="3"/>
  <c r="T1194" i="3"/>
  <c r="T1511" i="3"/>
  <c r="T1808" i="3"/>
  <c r="T2310" i="3"/>
  <c r="T3081" i="3"/>
  <c r="T64" i="3"/>
  <c r="T245" i="3"/>
  <c r="T401" i="3"/>
  <c r="T558" i="3"/>
  <c r="T715" i="3"/>
  <c r="T918" i="3"/>
  <c r="T1200" i="3"/>
  <c r="T1539" i="3"/>
  <c r="T1842" i="3"/>
  <c r="T2317" i="3"/>
  <c r="T2994" i="3"/>
  <c r="T220" i="3"/>
  <c r="T533" i="3"/>
  <c r="T351" i="3"/>
  <c r="T625" i="3"/>
  <c r="T821" i="3"/>
  <c r="T1052" i="3"/>
  <c r="T1382" i="3"/>
  <c r="T1682" i="3"/>
  <c r="T2061" i="3"/>
  <c r="T2709" i="3"/>
  <c r="T3354" i="3"/>
  <c r="T339" i="3"/>
  <c r="T678" i="3"/>
  <c r="T1338" i="3"/>
  <c r="T3219" i="3"/>
  <c r="T2764" i="3"/>
  <c r="T3532" i="3"/>
  <c r="T3025" i="3"/>
  <c r="T2500" i="3"/>
  <c r="T1981" i="3"/>
  <c r="T1664" i="3"/>
  <c r="T1388" i="3"/>
  <c r="T1104" i="3"/>
  <c r="T872" i="3"/>
  <c r="T694" i="3"/>
  <c r="T550" i="3"/>
  <c r="T406" i="3"/>
  <c r="T250" i="3"/>
  <c r="T82" i="3"/>
  <c r="T3208" i="3"/>
  <c r="T2718" i="3"/>
  <c r="T2140" i="3"/>
  <c r="T3517" i="3"/>
  <c r="T3045" i="3"/>
  <c r="T2559" i="3"/>
  <c r="T234" i="3"/>
  <c r="T521" i="3"/>
  <c r="T837" i="3"/>
  <c r="T1250" i="3"/>
  <c r="T1657" i="3"/>
  <c r="T2025" i="3"/>
  <c r="T2664" i="3"/>
  <c r="T3307" i="3"/>
  <c r="T1070" i="3"/>
  <c r="T1755" i="3"/>
  <c r="T3396" i="3"/>
  <c r="T527" i="3"/>
  <c r="T458" i="3"/>
  <c r="T357" i="3"/>
  <c r="T1548" i="3"/>
  <c r="T2620" i="3"/>
  <c r="T1436" i="3"/>
  <c r="T239" i="3"/>
  <c r="T1085" i="3"/>
  <c r="T2836" i="3"/>
  <c r="T359" i="3"/>
  <c r="T1067" i="3"/>
  <c r="T2047" i="3"/>
  <c r="T13" i="3"/>
  <c r="T503" i="3"/>
  <c r="T878" i="3"/>
  <c r="T1217" i="3"/>
  <c r="T1532" i="3"/>
  <c r="T1833" i="3"/>
  <c r="T2353" i="3"/>
  <c r="T3136" i="3"/>
  <c r="T77" i="3"/>
  <c r="T258" i="3"/>
  <c r="T414" i="3"/>
  <c r="T571" i="3"/>
  <c r="T728" i="3"/>
  <c r="T938" i="3"/>
  <c r="T1224" i="3"/>
  <c r="T1562" i="3"/>
  <c r="T1873" i="3"/>
  <c r="T2364" i="3"/>
  <c r="T3043" i="3"/>
  <c r="T246" i="3"/>
  <c r="T559" i="3"/>
  <c r="T377" i="3"/>
  <c r="T638" i="3"/>
  <c r="T836" i="3"/>
  <c r="T1074" i="3"/>
  <c r="T1404" i="3"/>
  <c r="T1708" i="3"/>
  <c r="T2103" i="3"/>
  <c r="T2761" i="3"/>
  <c r="T3414" i="3"/>
  <c r="T6" i="3"/>
  <c r="T365" i="3"/>
  <c r="T704" i="3"/>
  <c r="T3183" i="3"/>
  <c r="T2728" i="3"/>
  <c r="T3496" i="3"/>
  <c r="T2988" i="3"/>
  <c r="T2430" i="3"/>
  <c r="T1950" i="3"/>
  <c r="T1639" i="3"/>
  <c r="T1368" i="3"/>
  <c r="T1083" i="3"/>
  <c r="T858" i="3"/>
  <c r="T682" i="3"/>
  <c r="T538" i="3"/>
  <c r="T394" i="3"/>
  <c r="T238" i="3"/>
  <c r="T70" i="3"/>
  <c r="T3169" i="3"/>
  <c r="T2679" i="3"/>
  <c r="T2107" i="3"/>
  <c r="T3477" i="3"/>
  <c r="T3007" i="3"/>
  <c r="T2521" i="3"/>
  <c r="T247" i="3"/>
  <c r="T547" i="3"/>
  <c r="T869" i="3"/>
  <c r="T1272" i="3"/>
  <c r="T1683" i="3"/>
  <c r="T2067" i="3"/>
  <c r="T2713" i="3"/>
  <c r="T3363" i="3"/>
  <c r="T1191" i="3"/>
  <c r="T1938" i="3"/>
  <c r="T3229" i="3"/>
  <c r="T566" i="3"/>
  <c r="T497" i="3"/>
  <c r="T387" i="3"/>
  <c r="T1772" i="3"/>
  <c r="T2671" i="3"/>
  <c r="T1481" i="3"/>
  <c r="T252" i="3"/>
  <c r="T1190" i="3"/>
  <c r="T3019" i="3"/>
  <c r="T423" i="3"/>
  <c r="T1110" i="3"/>
  <c r="T2130" i="3"/>
  <c r="T37" i="3"/>
  <c r="T529" i="3"/>
  <c r="T895" i="3"/>
  <c r="T1239" i="3"/>
  <c r="T1554" i="3"/>
  <c r="T1868" i="3"/>
  <c r="T2505" i="3"/>
  <c r="T3187" i="3"/>
  <c r="T90" i="3"/>
  <c r="T271" i="3"/>
  <c r="T427" i="3"/>
  <c r="T584" i="3"/>
  <c r="T741" i="3"/>
  <c r="T962" i="3"/>
  <c r="T1247" i="3"/>
  <c r="T1578" i="3"/>
  <c r="T1905" i="3"/>
  <c r="T2427" i="3"/>
  <c r="T3097" i="3"/>
  <c r="T272" i="3"/>
  <c r="T585" i="3"/>
  <c r="T402" i="3"/>
  <c r="T651" i="3"/>
  <c r="T852" i="3"/>
  <c r="T1097" i="3"/>
  <c r="T1451" i="3"/>
  <c r="T1736" i="3"/>
  <c r="T2193" i="3"/>
  <c r="T2812" i="3"/>
  <c r="T3462" i="3"/>
  <c r="T30" i="3"/>
  <c r="T390" i="3"/>
  <c r="T731" i="3"/>
  <c r="T3582" i="3"/>
  <c r="T3147" i="3"/>
  <c r="T2692" i="3"/>
  <c r="T3457" i="3"/>
  <c r="T2952" i="3"/>
  <c r="T2377" i="3"/>
  <c r="T1920" i="3"/>
  <c r="T1614" i="3"/>
  <c r="T1347" i="3"/>
  <c r="T1062" i="3"/>
  <c r="T843" i="3"/>
  <c r="T670" i="3"/>
  <c r="T526" i="3"/>
  <c r="T370" i="3"/>
  <c r="T226" i="3"/>
  <c r="T3132" i="3"/>
  <c r="T2641" i="3"/>
  <c r="T2071" i="3"/>
  <c r="T3439" i="3"/>
  <c r="T2967" i="3"/>
  <c r="T2479" i="3"/>
  <c r="T273" i="3"/>
  <c r="T573" i="3"/>
  <c r="T884" i="3"/>
  <c r="T1361" i="3"/>
  <c r="T1711" i="3"/>
  <c r="T2109" i="3"/>
  <c r="T2769" i="3"/>
  <c r="T3415" i="3"/>
  <c r="T172" i="3"/>
  <c r="T1398" i="3"/>
  <c r="T1152" i="3"/>
  <c r="T959" i="3"/>
  <c r="T772" i="3"/>
  <c r="T3267" i="3"/>
  <c r="T1854" i="3"/>
  <c r="T408" i="3"/>
  <c r="T1212" i="3"/>
  <c r="T3069" i="3"/>
  <c r="T436" i="3"/>
  <c r="T1193" i="3"/>
  <c r="T2352" i="3"/>
  <c r="T87" i="3"/>
  <c r="T581" i="3"/>
  <c r="T914" i="3"/>
  <c r="T1262" i="3"/>
  <c r="T1574" i="3"/>
  <c r="T1900" i="3"/>
  <c r="T2551" i="3"/>
  <c r="T3234" i="3"/>
  <c r="T103" i="3"/>
  <c r="T284" i="3"/>
  <c r="T440" i="3"/>
  <c r="T597" i="3"/>
  <c r="T755" i="3"/>
  <c r="T984" i="3"/>
  <c r="T1268" i="3"/>
  <c r="T1601" i="3"/>
  <c r="T1945" i="3"/>
  <c r="T2512" i="3"/>
  <c r="T3148" i="3"/>
  <c r="T299" i="3"/>
  <c r="T756" i="3"/>
  <c r="T428" i="3"/>
  <c r="T664" i="3"/>
  <c r="T867" i="3"/>
  <c r="T1134" i="3"/>
  <c r="T1472" i="3"/>
  <c r="T1765" i="3"/>
  <c r="T2235" i="3"/>
  <c r="T2863" i="3"/>
  <c r="T3511" i="3"/>
  <c r="T66" i="3"/>
  <c r="T416" i="3"/>
  <c r="T770" i="3"/>
  <c r="T3543" i="3"/>
  <c r="T3111" i="3"/>
  <c r="T2658" i="3"/>
  <c r="T3420" i="3"/>
  <c r="T2883" i="3"/>
  <c r="T2337" i="3"/>
  <c r="T1890" i="3"/>
  <c r="T1592" i="3"/>
  <c r="T1326" i="3"/>
  <c r="T1043" i="3"/>
  <c r="T829" i="3"/>
  <c r="T658" i="3"/>
  <c r="T514" i="3"/>
  <c r="T358" i="3"/>
  <c r="T214" i="3"/>
  <c r="T3565" i="3"/>
  <c r="T3096" i="3"/>
  <c r="T2601" i="3"/>
  <c r="T2035" i="3"/>
  <c r="T1604" i="3"/>
  <c r="T217" i="3"/>
  <c r="T1512" i="3"/>
  <c r="T1241" i="3"/>
  <c r="T1049" i="3"/>
  <c r="T809" i="3"/>
  <c r="T3316" i="3"/>
  <c r="T1888" i="3"/>
  <c r="T421" i="3"/>
  <c r="T1392" i="3"/>
  <c r="T3483" i="3"/>
  <c r="T528" i="3"/>
  <c r="T1215" i="3"/>
  <c r="T2497" i="3"/>
  <c r="T100" i="3"/>
  <c r="T594" i="3"/>
  <c r="T933" i="3"/>
  <c r="T1286" i="3"/>
  <c r="T1596" i="3"/>
  <c r="T1936" i="3"/>
  <c r="T2643" i="3"/>
  <c r="T3291" i="3"/>
  <c r="T116" i="3"/>
  <c r="T297" i="3"/>
  <c r="T453" i="3"/>
  <c r="T611" i="3"/>
  <c r="T768" i="3"/>
  <c r="T1007" i="3"/>
  <c r="T1335" i="3"/>
  <c r="T1626" i="3"/>
  <c r="T1983" i="3"/>
  <c r="T2568" i="3"/>
  <c r="T3198" i="3"/>
  <c r="T325" i="3"/>
  <c r="T91" i="3"/>
  <c r="T455" i="3"/>
  <c r="T677" i="3"/>
  <c r="T883" i="3"/>
  <c r="T1157" i="3"/>
  <c r="T1496" i="3"/>
  <c r="T1790" i="3"/>
  <c r="T2275" i="3"/>
  <c r="T2946" i="3"/>
  <c r="T3566" i="3"/>
  <c r="T92" i="3"/>
  <c r="T456" i="3"/>
  <c r="T822" i="3"/>
  <c r="T3507" i="3"/>
  <c r="T3076" i="3"/>
  <c r="T2622" i="3"/>
  <c r="T3333" i="3"/>
  <c r="T2844" i="3"/>
  <c r="T2299" i="3"/>
  <c r="T1861" i="3"/>
  <c r="T1572" i="3"/>
  <c r="T1284" i="3"/>
  <c r="T1022" i="3"/>
  <c r="T815" i="3"/>
  <c r="T646" i="3"/>
  <c r="T502" i="3"/>
  <c r="T346" i="3"/>
  <c r="T190" i="3"/>
  <c r="T3523" i="3"/>
  <c r="T3055" i="3"/>
  <c r="T2532" i="3"/>
  <c r="T2004" i="3"/>
  <c r="T3352" i="3"/>
  <c r="T2862" i="3"/>
  <c r="T2394" i="3"/>
  <c r="T326" i="3"/>
  <c r="T613" i="3"/>
  <c r="T965" i="3"/>
  <c r="T1406" i="3"/>
  <c r="T1766" i="3"/>
  <c r="T2238" i="3"/>
  <c r="T2868" i="3"/>
  <c r="T3519" i="3"/>
  <c r="T367" i="3"/>
  <c r="T636" i="3"/>
  <c r="T50" i="3"/>
  <c r="T27" i="3"/>
  <c r="T3348" i="3"/>
  <c r="T3138" i="3"/>
  <c r="T1013" i="3"/>
  <c r="T2383" i="3"/>
  <c r="T565" i="3"/>
  <c r="T1505" i="3"/>
  <c r="T580" i="3"/>
  <c r="T1350" i="3"/>
  <c r="T2790" i="3"/>
  <c r="T177" i="3"/>
  <c r="T660" i="3"/>
  <c r="T954" i="3"/>
  <c r="T1331" i="3"/>
  <c r="T1621" i="3"/>
  <c r="T1972" i="3"/>
  <c r="T2697" i="3"/>
  <c r="T3342" i="3"/>
  <c r="T129" i="3"/>
  <c r="T311" i="3"/>
  <c r="T467" i="3"/>
  <c r="T624" i="3"/>
  <c r="T805" i="3"/>
  <c r="T1028" i="3"/>
  <c r="T1358" i="3"/>
  <c r="T1653" i="3"/>
  <c r="T2019" i="3"/>
  <c r="T2605" i="3"/>
  <c r="T3249" i="3"/>
  <c r="T338" i="3"/>
  <c r="T117" i="3"/>
  <c r="T481" i="3"/>
  <c r="T690" i="3"/>
  <c r="T900" i="3"/>
  <c r="T1179" i="3"/>
  <c r="T1518" i="3"/>
  <c r="T1816" i="3"/>
  <c r="T2320" i="3"/>
  <c r="T2997" i="3"/>
  <c r="T119" i="3"/>
  <c r="T482" i="3"/>
  <c r="T853" i="3"/>
  <c r="T3471" i="3"/>
  <c r="T3040" i="3"/>
  <c r="T2553" i="3"/>
  <c r="T3295" i="3"/>
  <c r="T2805" i="3"/>
  <c r="T2260" i="3"/>
  <c r="T1837" i="3"/>
  <c r="T399" i="3"/>
  <c r="T688" i="3"/>
  <c r="T78" i="3"/>
  <c r="T56" i="3"/>
  <c r="T3385" i="3"/>
  <c r="T1035" i="3"/>
  <c r="T2445" i="3"/>
  <c r="T578" i="3"/>
  <c r="T1527" i="3"/>
  <c r="T593" i="3"/>
  <c r="T1395" i="3"/>
  <c r="T2922" i="3"/>
  <c r="T216" i="3"/>
  <c r="T686" i="3"/>
  <c r="T977" i="3"/>
  <c r="T1352" i="3"/>
  <c r="T1646" i="3"/>
  <c r="T2010" i="3"/>
  <c r="T2743" i="3"/>
  <c r="T3393" i="3"/>
  <c r="T143" i="3"/>
  <c r="T324" i="3"/>
  <c r="T480" i="3"/>
  <c r="T637" i="3"/>
  <c r="T819" i="3"/>
  <c r="T1050" i="3"/>
  <c r="T1380" i="3"/>
  <c r="T1680" i="3"/>
  <c r="T2058" i="3"/>
  <c r="T2656" i="3"/>
  <c r="T3303" i="3"/>
  <c r="T364" i="3"/>
  <c r="T144" i="3"/>
  <c r="T494" i="3"/>
  <c r="T703" i="3"/>
  <c r="T920" i="3"/>
  <c r="T1203" i="3"/>
  <c r="T1541" i="3"/>
  <c r="T1844" i="3"/>
  <c r="T2371" i="3"/>
  <c r="T3049" i="3"/>
  <c r="T145" i="3"/>
  <c r="T508" i="3"/>
  <c r="T902" i="3"/>
  <c r="T3436" i="3"/>
  <c r="T3004" i="3"/>
  <c r="T2517" i="3"/>
  <c r="T3259" i="3"/>
  <c r="T2766" i="3"/>
  <c r="T2227" i="3"/>
  <c r="T1812" i="3"/>
  <c r="T1536" i="3"/>
  <c r="T1242" i="3"/>
  <c r="T980" i="3"/>
  <c r="T766" i="3"/>
  <c r="T622" i="3"/>
  <c r="T478" i="3"/>
  <c r="T322" i="3"/>
  <c r="T166" i="3"/>
  <c r="T3447" i="3"/>
  <c r="T2979" i="3"/>
  <c r="T2367" i="3"/>
  <c r="T1941" i="3"/>
  <c r="T3276" i="3"/>
  <c r="T2785" i="3"/>
  <c r="T42" i="3"/>
  <c r="T378" i="3"/>
  <c r="T665" i="3"/>
  <c r="T1032" i="3"/>
  <c r="T1476" i="3"/>
  <c r="T1819" i="3"/>
  <c r="T2322" i="3"/>
  <c r="T3000" i="3"/>
  <c r="T983" i="3"/>
  <c r="T2000" i="3"/>
  <c r="T523" i="3"/>
  <c r="T531" i="3"/>
  <c r="T386" i="3"/>
  <c r="T251" i="3"/>
  <c r="T1320" i="3"/>
  <c r="T237" i="3"/>
  <c r="T3015" i="3"/>
  <c r="T669" i="3"/>
  <c r="T1722" i="3"/>
  <c r="T24" i="3"/>
  <c r="T685" i="3"/>
  <c r="T1508" i="3"/>
  <c r="T3127" i="3"/>
  <c r="T268" i="3"/>
  <c r="T699" i="3"/>
  <c r="T1068" i="3"/>
  <c r="T1374" i="3"/>
  <c r="T1672" i="3"/>
  <c r="T2052" i="3"/>
  <c r="T2796" i="3"/>
  <c r="T3445" i="3"/>
  <c r="T4" i="3"/>
  <c r="T168" i="3"/>
  <c r="T337" i="3"/>
  <c r="T493" i="3"/>
  <c r="T650" i="3"/>
  <c r="T835" i="3"/>
  <c r="T1073" i="3"/>
  <c r="T1403" i="3"/>
  <c r="T1707" i="3"/>
  <c r="T2100" i="3"/>
  <c r="T2704" i="3"/>
  <c r="T3349" i="3"/>
  <c r="T389" i="3"/>
  <c r="T169" i="3"/>
  <c r="T520" i="3"/>
  <c r="T716" i="3"/>
  <c r="T941" i="3"/>
  <c r="T1226" i="3"/>
  <c r="T1563" i="3"/>
  <c r="T1876" i="3"/>
  <c r="T2436" i="3"/>
  <c r="T3100" i="3"/>
  <c r="T170" i="3"/>
  <c r="T534" i="3"/>
  <c r="T942" i="3"/>
  <c r="T3400" i="3"/>
  <c r="T2971" i="3"/>
  <c r="T2485" i="3"/>
  <c r="T3220" i="3"/>
  <c r="T2725" i="3"/>
  <c r="T2191" i="3"/>
  <c r="T1787" i="3"/>
  <c r="T1515" i="3"/>
  <c r="T1223" i="3"/>
  <c r="T960" i="3"/>
  <c r="T754" i="3"/>
  <c r="T610" i="3"/>
  <c r="T466" i="3"/>
  <c r="T310" i="3"/>
  <c r="T142" i="3"/>
  <c r="T3409" i="3"/>
  <c r="T2941" i="3"/>
  <c r="T2331" i="3"/>
  <c r="T1911" i="3"/>
  <c r="T3240" i="3"/>
  <c r="T2745" i="3"/>
  <c r="T54" i="3"/>
  <c r="T403" i="3"/>
  <c r="T691" i="3"/>
  <c r="T1076" i="3"/>
  <c r="T1499" i="3"/>
  <c r="T1845" i="3"/>
  <c r="T2373" i="3"/>
  <c r="T3054" i="3"/>
  <c r="T1071" i="3"/>
  <c r="T2316" i="3"/>
  <c r="T563" i="3"/>
  <c r="T570" i="3"/>
  <c r="T425" i="3"/>
  <c r="T277" i="3"/>
  <c r="T1343" i="3"/>
  <c r="T264" i="3"/>
  <c r="T3066" i="3"/>
  <c r="T722" i="3"/>
  <c r="T1827" i="3"/>
  <c r="T73" i="3"/>
  <c r="T737" i="3"/>
  <c r="T1530" i="3"/>
  <c r="T3184" i="3"/>
  <c r="T281" i="3"/>
  <c r="T725" i="3"/>
  <c r="T1112" i="3"/>
  <c r="T1397" i="3"/>
  <c r="T1700" i="3"/>
  <c r="T2092" i="3"/>
  <c r="T2848" i="3"/>
  <c r="T3498" i="3"/>
  <c r="T16" i="3"/>
  <c r="T181" i="3"/>
  <c r="T350" i="3"/>
  <c r="T506" i="3"/>
  <c r="T663" i="3"/>
  <c r="T851" i="3"/>
  <c r="T1095" i="3"/>
  <c r="T1448" i="3"/>
  <c r="T1732" i="3"/>
  <c r="T2143" i="3"/>
  <c r="T2760" i="3"/>
  <c r="T3405" i="3"/>
  <c r="T104" i="3"/>
  <c r="T415" i="3"/>
  <c r="T233" i="3"/>
  <c r="T546" i="3"/>
  <c r="T729" i="3"/>
  <c r="T963" i="3"/>
  <c r="T1248" i="3"/>
  <c r="T1580" i="3"/>
  <c r="T1909" i="3"/>
  <c r="T2469" i="3"/>
  <c r="T3151" i="3"/>
  <c r="T221" i="3"/>
  <c r="T560" i="3"/>
  <c r="T987" i="3"/>
  <c r="T3357" i="3"/>
  <c r="T2935" i="3"/>
  <c r="T2361" i="3"/>
  <c r="T3180" i="3"/>
  <c r="T2688" i="3"/>
  <c r="T2115" i="3"/>
  <c r="T1761" i="3"/>
  <c r="T1494" i="3"/>
  <c r="T1202" i="3"/>
  <c r="T939" i="3"/>
  <c r="T742" i="3"/>
  <c r="T598" i="3"/>
  <c r="T454" i="3"/>
  <c r="T298" i="3"/>
  <c r="T130" i="3"/>
  <c r="T3364" i="3"/>
  <c r="T2872" i="3"/>
  <c r="T2289" i="3"/>
  <c r="T1884" i="3"/>
  <c r="T3199" i="3"/>
  <c r="T2707" i="3"/>
  <c r="T79" i="3"/>
  <c r="T429" i="3"/>
  <c r="T717" i="3"/>
  <c r="T1136" i="3"/>
  <c r="T1520" i="3"/>
  <c r="T1878" i="3"/>
  <c r="T2437" i="3"/>
  <c r="T3105" i="3"/>
  <c r="T3456" i="3"/>
  <c r="T1635" i="3"/>
  <c r="T750" i="3"/>
  <c r="T1443" i="3"/>
  <c r="T194" i="3"/>
  <c r="T1470" i="3"/>
  <c r="T441" i="3"/>
  <c r="T1602" i="3"/>
  <c r="T600" i="3"/>
  <c r="T1454" i="3"/>
  <c r="T574" i="3"/>
  <c r="T2631" i="3"/>
  <c r="T469" i="3"/>
  <c r="T1583" i="3"/>
  <c r="T3205" i="3"/>
  <c r="T19" i="3"/>
  <c r="T184" i="3"/>
  <c r="T379" i="3"/>
  <c r="T535" i="3"/>
  <c r="T692" i="3"/>
  <c r="T885" i="3"/>
  <c r="T1163" i="3"/>
  <c r="T1478" i="3"/>
  <c r="T1795" i="3"/>
  <c r="T2281" i="3"/>
  <c r="T2956" i="3"/>
  <c r="T3575" i="3"/>
  <c r="T943" i="3"/>
  <c r="T1087" i="3"/>
  <c r="T1243" i="3"/>
  <c r="T1447" i="3"/>
  <c r="T1603" i="3"/>
  <c r="T1775" i="3"/>
  <c r="T1965" i="3"/>
  <c r="T2241" i="3"/>
  <c r="T2539" i="3"/>
  <c r="T2814" i="3"/>
  <c r="T3088" i="3"/>
  <c r="T3336" i="3"/>
  <c r="T3485" i="3"/>
  <c r="T3329" i="3"/>
  <c r="T3185" i="3"/>
  <c r="T3041" i="3"/>
  <c r="T2873" i="3"/>
  <c r="T2729" i="3"/>
  <c r="T2561" i="3"/>
  <c r="T2369" i="3"/>
  <c r="T2225" i="3"/>
  <c r="T2045" i="3"/>
  <c r="T1901" i="3"/>
  <c r="T1757" i="3"/>
  <c r="T1613" i="3"/>
  <c r="T3494" i="3"/>
  <c r="T3338" i="3"/>
  <c r="T3194" i="3"/>
  <c r="T3050" i="3"/>
  <c r="T2882" i="3"/>
  <c r="T2738" i="3"/>
  <c r="T2594" i="3"/>
  <c r="T2378" i="3"/>
  <c r="T2234" i="3"/>
  <c r="T2054" i="3"/>
  <c r="T1910" i="3"/>
  <c r="T1660" i="3"/>
  <c r="T861" i="3"/>
  <c r="T1466" i="3"/>
  <c r="T219" i="3"/>
  <c r="T1493" i="3"/>
  <c r="T468" i="3"/>
  <c r="T1628" i="3"/>
  <c r="T626" i="3"/>
  <c r="T1263" i="3"/>
  <c r="T490" i="3"/>
  <c r="T3486" i="3"/>
  <c r="T2448" i="3"/>
  <c r="T587" i="3"/>
  <c r="T1740" i="3"/>
  <c r="T3465" i="3"/>
  <c r="T31" i="3"/>
  <c r="T222" i="3"/>
  <c r="T391" i="3"/>
  <c r="T548" i="3"/>
  <c r="T705" i="3"/>
  <c r="T905" i="3"/>
  <c r="T1184" i="3"/>
  <c r="T1500" i="3"/>
  <c r="T1823" i="3"/>
  <c r="T2332" i="3"/>
  <c r="T3003" i="3"/>
  <c r="T955" i="3"/>
  <c r="T1099" i="3"/>
  <c r="T1255" i="3"/>
  <c r="T1459" i="3"/>
  <c r="T1616" i="3"/>
  <c r="T1789" i="3"/>
  <c r="T1984" i="3"/>
  <c r="T2262" i="3"/>
  <c r="T2560" i="3"/>
  <c r="T2835" i="3"/>
  <c r="T3109" i="3"/>
  <c r="T3355" i="3"/>
  <c r="T3473" i="3"/>
  <c r="T3317" i="3"/>
  <c r="T3173" i="3"/>
  <c r="T3029" i="3"/>
  <c r="T2861" i="3"/>
  <c r="T2717" i="3"/>
  <c r="T2549" i="3"/>
  <c r="T2357" i="3"/>
  <c r="T2213" i="3"/>
  <c r="T2033" i="3"/>
  <c r="T1889" i="3"/>
  <c r="T1745" i="3"/>
  <c r="T3482" i="3"/>
  <c r="T3326" i="3"/>
  <c r="T3182" i="3"/>
  <c r="T3038" i="3"/>
  <c r="T2870" i="3"/>
  <c r="T2726" i="3"/>
  <c r="T2558" i="3"/>
  <c r="T2366" i="3"/>
  <c r="T2222" i="3"/>
  <c r="T2042" i="3"/>
  <c r="T1898" i="3"/>
  <c r="T3539" i="3"/>
  <c r="T2920" i="3"/>
  <c r="T551" i="3"/>
  <c r="T1671" i="3"/>
  <c r="T1727" i="3"/>
  <c r="T363" i="3"/>
  <c r="T1759" i="3"/>
  <c r="T259" i="3"/>
  <c r="T1947" i="3"/>
  <c r="T1055" i="3"/>
  <c r="T3141" i="3"/>
  <c r="T1181" i="3"/>
  <c r="T442" i="3"/>
  <c r="T3327" i="3"/>
  <c r="T639" i="3"/>
  <c r="T1794" i="3"/>
  <c r="T3570" i="3"/>
  <c r="T43" i="3"/>
  <c r="T235" i="3"/>
  <c r="T404" i="3"/>
  <c r="T561" i="3"/>
  <c r="T719" i="3"/>
  <c r="T924" i="3"/>
  <c r="T1206" i="3"/>
  <c r="T1523" i="3"/>
  <c r="T1848" i="3"/>
  <c r="T2379" i="3"/>
  <c r="T3060" i="3"/>
  <c r="T967" i="3"/>
  <c r="T1111" i="3"/>
  <c r="T1267" i="3"/>
  <c r="T1471" i="3"/>
  <c r="T1631" i="3"/>
  <c r="T1803" i="3"/>
  <c r="T2001" i="3"/>
  <c r="T2283" i="3"/>
  <c r="T2608" i="3"/>
  <c r="T2856" i="3"/>
  <c r="T3129" i="3"/>
  <c r="T3387" i="3"/>
  <c r="T3461" i="3"/>
  <c r="T3305" i="3"/>
  <c r="T3161" i="3"/>
  <c r="T3017" i="3"/>
  <c r="T2849" i="3"/>
  <c r="T2705" i="3"/>
  <c r="T2537" i="3"/>
  <c r="T2345" i="3"/>
  <c r="T2201" i="3"/>
  <c r="T2021" i="3"/>
  <c r="T1877" i="3"/>
  <c r="T1733" i="3"/>
  <c r="T3470" i="3"/>
  <c r="T3314" i="3"/>
  <c r="T3170" i="3"/>
  <c r="T3026" i="3"/>
  <c r="T2858" i="3"/>
  <c r="T2714" i="3"/>
  <c r="T2546" i="3"/>
  <c r="T2354" i="3"/>
  <c r="T2210" i="3"/>
  <c r="T2030" i="3"/>
  <c r="T1886" i="3"/>
  <c r="T2851" i="3"/>
  <c r="T577" i="3"/>
  <c r="T1725" i="3"/>
  <c r="T1754" i="3"/>
  <c r="T376" i="3"/>
  <c r="T1788" i="3"/>
  <c r="T285" i="3"/>
  <c r="T1986" i="3"/>
  <c r="T1098" i="3"/>
  <c r="T3102" i="3"/>
  <c r="T1160" i="3"/>
  <c r="T430" i="3"/>
  <c r="T3285" i="3"/>
  <c r="T744" i="3"/>
  <c r="T1914" i="3"/>
  <c r="T55" i="3"/>
  <c r="T248" i="3"/>
  <c r="T417" i="3"/>
  <c r="T575" i="3"/>
  <c r="T732" i="3"/>
  <c r="T944" i="3"/>
  <c r="T1229" i="3"/>
  <c r="T1544" i="3"/>
  <c r="T1880" i="3"/>
  <c r="T2440" i="3"/>
  <c r="T3108" i="3"/>
  <c r="T979" i="3"/>
  <c r="T1135" i="3"/>
  <c r="T1279" i="3"/>
  <c r="T1483" i="3"/>
  <c r="T1645" i="3"/>
  <c r="T1818" i="3"/>
  <c r="T2020" i="3"/>
  <c r="T2304" i="3"/>
  <c r="T2629" i="3"/>
  <c r="T2875" i="3"/>
  <c r="T3150" i="3"/>
  <c r="T3408" i="3"/>
  <c r="T3449" i="3"/>
  <c r="T3293" i="3"/>
  <c r="T3149" i="3"/>
  <c r="T3005" i="3"/>
  <c r="T2837" i="3"/>
  <c r="T2693" i="3"/>
  <c r="T2525" i="3"/>
  <c r="T2333" i="3"/>
  <c r="T2189" i="3"/>
  <c r="T2009" i="3"/>
  <c r="T1865" i="3"/>
  <c r="T1721" i="3"/>
  <c r="T3458" i="3"/>
  <c r="T3302" i="3"/>
  <c r="T3158" i="3"/>
  <c r="T3014" i="3"/>
  <c r="T2846" i="3"/>
  <c r="T2702" i="3"/>
  <c r="T2534" i="3"/>
  <c r="T2342" i="3"/>
  <c r="T2198" i="3"/>
  <c r="T2018" i="3"/>
  <c r="T1874" i="3"/>
  <c r="T1394" i="3"/>
  <c r="T3441" i="3"/>
  <c r="T2133" i="3"/>
  <c r="T519" i="3"/>
  <c r="T2188" i="3"/>
  <c r="T572" i="3"/>
  <c r="T2515" i="3"/>
  <c r="T2647" i="3"/>
  <c r="T1001" i="3"/>
  <c r="T334" i="3"/>
  <c r="T3018" i="3"/>
  <c r="T757" i="3"/>
  <c r="T1953" i="3"/>
  <c r="T67" i="3"/>
  <c r="T261" i="3"/>
  <c r="T431" i="3"/>
  <c r="T588" i="3"/>
  <c r="T745" i="3"/>
  <c r="T966" i="3"/>
  <c r="T1251" i="3"/>
  <c r="T1584" i="3"/>
  <c r="T1917" i="3"/>
  <c r="T2475" i="3"/>
  <c r="T3159" i="3"/>
  <c r="T991" i="3"/>
  <c r="T1147" i="3"/>
  <c r="T1327" i="3"/>
  <c r="T1495" i="3"/>
  <c r="T1659" i="3"/>
  <c r="T1832" i="3"/>
  <c r="T2040" i="3"/>
  <c r="T2323" i="3"/>
  <c r="T2649" i="3"/>
  <c r="T2923" i="3"/>
  <c r="T3171" i="3"/>
  <c r="T3427" i="3"/>
  <c r="T3584" i="3"/>
  <c r="T3437" i="3"/>
  <c r="T3281" i="3"/>
  <c r="T3137" i="3"/>
  <c r="T2993" i="3"/>
  <c r="T2825" i="3"/>
  <c r="T2681" i="3"/>
  <c r="T2513" i="3"/>
  <c r="T2321" i="3"/>
  <c r="T2141" i="3"/>
  <c r="T1997" i="3"/>
  <c r="T1853" i="3"/>
  <c r="T1709" i="3"/>
  <c r="T1506" i="3"/>
  <c r="T3544" i="3"/>
  <c r="T2220" i="3"/>
  <c r="T532" i="3"/>
  <c r="T2233" i="3"/>
  <c r="T599" i="3"/>
  <c r="T2607" i="3"/>
  <c r="T2610" i="3"/>
  <c r="T921" i="3"/>
  <c r="T286" i="3"/>
  <c r="T2832" i="3"/>
  <c r="T3399" i="3"/>
  <c r="T923" i="3"/>
  <c r="T2197" i="3"/>
  <c r="T80" i="3"/>
  <c r="T288" i="3"/>
  <c r="T444" i="3"/>
  <c r="T601" i="3"/>
  <c r="T758" i="3"/>
  <c r="T989" i="3"/>
  <c r="T1274" i="3"/>
  <c r="T1607" i="3"/>
  <c r="T1956" i="3"/>
  <c r="T2527" i="3"/>
  <c r="T3210" i="3"/>
  <c r="T1003" i="3"/>
  <c r="T1159" i="3"/>
  <c r="T1339" i="3"/>
  <c r="T1507" i="3"/>
  <c r="T1674" i="3"/>
  <c r="T1847" i="3"/>
  <c r="T2059" i="3"/>
  <c r="T2344" i="3"/>
  <c r="T2670" i="3"/>
  <c r="T2944" i="3"/>
  <c r="T3192" i="3"/>
  <c r="T3448" i="3"/>
  <c r="T3571" i="3"/>
  <c r="T3425" i="3"/>
  <c r="T3269" i="3"/>
  <c r="T3125" i="3"/>
  <c r="T2981" i="3"/>
  <c r="T2813" i="3"/>
  <c r="T2669" i="3"/>
  <c r="T2501" i="3"/>
  <c r="T2309" i="3"/>
  <c r="T2129" i="3"/>
  <c r="T1985" i="3"/>
  <c r="T1841" i="3"/>
  <c r="T1697" i="3"/>
  <c r="T3581" i="3"/>
  <c r="T3434" i="3"/>
  <c r="T3278" i="3"/>
  <c r="T3134" i="3"/>
  <c r="T2990" i="3"/>
  <c r="T2822" i="3"/>
  <c r="T2678" i="3"/>
  <c r="T2510" i="3"/>
  <c r="T2318" i="3"/>
  <c r="T2138" i="3"/>
  <c r="T1994" i="3"/>
  <c r="T1850" i="3"/>
  <c r="T1236" i="3"/>
  <c r="T735" i="3"/>
  <c r="T347" i="3"/>
  <c r="T2925" i="3"/>
  <c r="T676" i="3"/>
  <c r="T2811" i="3"/>
  <c r="T743" i="3"/>
  <c r="T3204" i="3"/>
  <c r="T3324" i="3"/>
  <c r="T2079" i="3"/>
  <c r="T903" i="3"/>
  <c r="T274" i="3"/>
  <c r="T2791" i="3"/>
  <c r="T3313" i="3"/>
  <c r="T18" i="3"/>
  <c r="T1010" i="3"/>
  <c r="T2280" i="3"/>
  <c r="T93" i="3"/>
  <c r="T301" i="3"/>
  <c r="T457" i="3"/>
  <c r="T614" i="3"/>
  <c r="T771" i="3"/>
  <c r="T1011" i="3"/>
  <c r="T1319" i="3"/>
  <c r="T1632" i="3"/>
  <c r="T1992" i="3"/>
  <c r="T2617" i="3"/>
  <c r="T3265" i="3"/>
  <c r="T1015" i="3"/>
  <c r="T1171" i="3"/>
  <c r="T1351" i="3"/>
  <c r="T1519" i="3"/>
  <c r="T1688" i="3"/>
  <c r="T1863" i="3"/>
  <c r="T2080" i="3"/>
  <c r="T2365" i="3"/>
  <c r="T2691" i="3"/>
  <c r="T2965" i="3"/>
  <c r="T3211" i="3"/>
  <c r="T3469" i="3"/>
  <c r="T3558" i="3"/>
  <c r="T3413" i="3"/>
  <c r="T3257" i="3"/>
  <c r="T3113" i="3"/>
  <c r="T2969" i="3"/>
  <c r="T2801" i="3"/>
  <c r="T2657" i="3"/>
  <c r="T2489" i="3"/>
  <c r="T2297" i="3"/>
  <c r="T2117" i="3"/>
  <c r="T1973" i="3"/>
  <c r="T1829" i="3"/>
  <c r="T1685" i="3"/>
  <c r="T3567" i="3"/>
  <c r="T3422" i="3"/>
  <c r="T3266" i="3"/>
  <c r="T3122" i="3"/>
  <c r="T2978" i="3"/>
  <c r="T2810" i="3"/>
  <c r="T1325" i="3"/>
  <c r="T842" i="3"/>
  <c r="T373" i="3"/>
  <c r="T2982" i="3"/>
  <c r="T689" i="3"/>
  <c r="T2857" i="3"/>
  <c r="T769" i="3"/>
  <c r="T3255" i="3"/>
  <c r="T3288" i="3"/>
  <c r="T2046" i="3"/>
  <c r="T802" i="3"/>
  <c r="T178" i="3"/>
  <c r="T2491" i="3"/>
  <c r="T3162" i="3"/>
  <c r="T105" i="3"/>
  <c r="T1182" i="3"/>
  <c r="T2472" i="3"/>
  <c r="T107" i="3"/>
  <c r="T314" i="3"/>
  <c r="T470" i="3"/>
  <c r="T627" i="3"/>
  <c r="T808" i="3"/>
  <c r="T1034" i="3"/>
  <c r="T1340" i="3"/>
  <c r="T1658" i="3"/>
  <c r="T2028" i="3"/>
  <c r="T2667" i="3"/>
  <c r="T3312" i="3"/>
  <c r="T1027" i="3"/>
  <c r="T1183" i="3"/>
  <c r="T1363" i="3"/>
  <c r="T1531" i="3"/>
  <c r="T1703" i="3"/>
  <c r="T1879" i="3"/>
  <c r="T2101" i="3"/>
  <c r="T2385" i="3"/>
  <c r="T2712" i="3"/>
  <c r="T2985" i="3"/>
  <c r="T3232" i="3"/>
  <c r="T3489" i="3"/>
  <c r="T3545" i="3"/>
  <c r="T3401" i="3"/>
  <c r="T3245" i="3"/>
  <c r="T3101" i="3"/>
  <c r="T2957" i="3"/>
  <c r="T2789" i="3"/>
  <c r="T2645" i="3"/>
  <c r="T2477" i="3"/>
  <c r="T2285" i="3"/>
  <c r="T2105" i="3"/>
  <c r="T1961" i="3"/>
  <c r="T1817" i="3"/>
  <c r="T1673" i="3"/>
  <c r="T3554" i="3"/>
  <c r="T3410" i="3"/>
  <c r="T3254" i="3"/>
  <c r="T3110" i="3"/>
  <c r="T2966" i="3"/>
  <c r="T2798" i="3"/>
  <c r="T2654" i="3"/>
  <c r="T956" i="3"/>
  <c r="T1857" i="3"/>
  <c r="T738" i="3"/>
  <c r="T3547" i="3"/>
  <c r="T866" i="3"/>
  <c r="T3460" i="3"/>
  <c r="T986" i="3"/>
  <c r="T2869" i="3"/>
  <c r="T1737" i="3"/>
  <c r="T730" i="3"/>
  <c r="T118" i="3"/>
  <c r="T2253" i="3"/>
  <c r="T3123" i="3"/>
  <c r="T132" i="3"/>
  <c r="T1205" i="3"/>
  <c r="T2526" i="3"/>
  <c r="T120" i="3"/>
  <c r="T327" i="3"/>
  <c r="T483" i="3"/>
  <c r="T640" i="3"/>
  <c r="T823" i="3"/>
  <c r="T1056" i="3"/>
  <c r="T1362" i="3"/>
  <c r="T1686" i="3"/>
  <c r="T2068" i="3"/>
  <c r="T2719" i="3"/>
  <c r="T3367" i="3"/>
  <c r="T1039" i="3"/>
  <c r="T1195" i="3"/>
  <c r="T1375" i="3"/>
  <c r="T1543" i="3"/>
  <c r="T1717" i="3"/>
  <c r="T1895" i="3"/>
  <c r="T2121" i="3"/>
  <c r="T2428" i="3"/>
  <c r="T2731" i="3"/>
  <c r="T3006" i="3"/>
  <c r="T3253" i="3"/>
  <c r="T3510" i="3"/>
  <c r="T3533" i="3"/>
  <c r="T3389" i="3"/>
  <c r="T3233" i="3"/>
  <c r="T3089" i="3"/>
  <c r="T2945" i="3"/>
  <c r="T2777" i="3"/>
  <c r="T2633" i="3"/>
  <c r="T2441" i="3"/>
  <c r="T2273" i="3"/>
  <c r="T2093" i="3"/>
  <c r="T1949" i="3"/>
  <c r="T1805" i="3"/>
  <c r="T1661" i="3"/>
  <c r="T3542" i="3"/>
  <c r="T3398" i="3"/>
  <c r="T3242" i="3"/>
  <c r="T3098" i="3"/>
  <c r="T2954" i="3"/>
  <c r="T2786" i="3"/>
  <c r="T2642" i="3"/>
  <c r="T2474" i="3"/>
  <c r="T2282" i="3"/>
  <c r="T2102" i="3"/>
  <c r="T1958" i="3"/>
  <c r="T1047" i="3"/>
  <c r="T2124" i="3"/>
  <c r="T751" i="3"/>
  <c r="T882" i="3"/>
  <c r="T3508" i="3"/>
  <c r="T1008" i="3"/>
  <c r="T2833" i="3"/>
  <c r="T1712" i="3"/>
  <c r="T718" i="3"/>
  <c r="T106" i="3"/>
  <c r="T2217" i="3"/>
  <c r="T2931" i="3"/>
  <c r="T300" i="3"/>
  <c r="T1383" i="3"/>
  <c r="T2815" i="3"/>
  <c r="T133" i="3"/>
  <c r="T340" i="3"/>
  <c r="T496" i="3"/>
  <c r="T653" i="3"/>
  <c r="T839" i="3"/>
  <c r="T1079" i="3"/>
  <c r="T1385" i="3"/>
  <c r="T1715" i="3"/>
  <c r="T2113" i="3"/>
  <c r="T2772" i="3"/>
  <c r="T3421" i="3"/>
  <c r="T907" i="3"/>
  <c r="T1051" i="3"/>
  <c r="T1207" i="3"/>
  <c r="T1387" i="3"/>
  <c r="T1555" i="3"/>
  <c r="T1731" i="3"/>
  <c r="T1912" i="3"/>
  <c r="T2142" i="3"/>
  <c r="T2478" i="3"/>
  <c r="T2752" i="3"/>
  <c r="T3027" i="3"/>
  <c r="T3273" i="3"/>
  <c r="T3531" i="3"/>
  <c r="T3580" i="3"/>
  <c r="T3521" i="3"/>
  <c r="T3365" i="3"/>
  <c r="T3221" i="3"/>
  <c r="T3077" i="3"/>
  <c r="T2933" i="3"/>
  <c r="T2765" i="3"/>
  <c r="T2621" i="3"/>
  <c r="T2429" i="3"/>
  <c r="T2261" i="3"/>
  <c r="T2081" i="3"/>
  <c r="T1937" i="3"/>
  <c r="T1793" i="3"/>
  <c r="T1649" i="3"/>
  <c r="T3530" i="3"/>
  <c r="T3386" i="3"/>
  <c r="T3230" i="3"/>
  <c r="T3086" i="3"/>
  <c r="T2942" i="3"/>
  <c r="T2774" i="3"/>
  <c r="T2630" i="3"/>
  <c r="T2438" i="3"/>
  <c r="T564" i="3"/>
  <c r="T86" i="3"/>
  <c r="T1128" i="3"/>
  <c r="T28" i="3"/>
  <c r="T1133" i="3"/>
  <c r="T131" i="3"/>
  <c r="T1271" i="3"/>
  <c r="T260" i="3"/>
  <c r="T2325" i="3"/>
  <c r="T1556" i="3"/>
  <c r="T634" i="3"/>
  <c r="T1974" i="3"/>
  <c r="T2823" i="3"/>
  <c r="T352" i="3"/>
  <c r="T1452" i="3"/>
  <c r="T2953" i="3"/>
  <c r="T146" i="3"/>
  <c r="T353" i="3"/>
  <c r="T509" i="3"/>
  <c r="T666" i="3"/>
  <c r="T854" i="3"/>
  <c r="T1100" i="3"/>
  <c r="T1407" i="3"/>
  <c r="T1741" i="3"/>
  <c r="T2199" i="3"/>
  <c r="T2821" i="3"/>
  <c r="T3468" i="3"/>
  <c r="T919" i="3"/>
  <c r="T1063" i="3"/>
  <c r="T1219" i="3"/>
  <c r="T1399" i="3"/>
  <c r="T1579" i="3"/>
  <c r="T1746" i="3"/>
  <c r="T1929" i="3"/>
  <c r="T2200" i="3"/>
  <c r="T2499" i="3"/>
  <c r="T2773" i="3"/>
  <c r="T3048" i="3"/>
  <c r="T3294" i="3"/>
  <c r="T3552" i="3"/>
  <c r="T3568" i="3"/>
  <c r="T3509" i="3"/>
  <c r="T3353" i="3"/>
  <c r="T590" i="3"/>
  <c r="T1856" i="3"/>
  <c r="T1455" i="3"/>
  <c r="T2221" i="3"/>
  <c r="T2921" i="3"/>
  <c r="T1925" i="3"/>
  <c r="T3002" i="3"/>
  <c r="T2486" i="3"/>
  <c r="T2090" i="3"/>
  <c r="T3577" i="3"/>
  <c r="T3419" i="3"/>
  <c r="T3251" i="3"/>
  <c r="T3107" i="3"/>
  <c r="T2963" i="3"/>
  <c r="T2807" i="3"/>
  <c r="T2663" i="3"/>
  <c r="T2507" i="3"/>
  <c r="T2327" i="3"/>
  <c r="T2183" i="3"/>
  <c r="T2003" i="3"/>
  <c r="T3442" i="3"/>
  <c r="T3286" i="3"/>
  <c r="T3142" i="3"/>
  <c r="T2998" i="3"/>
  <c r="T2842" i="3"/>
  <c r="T2698" i="3"/>
  <c r="T2542" i="3"/>
  <c r="T2362" i="3"/>
  <c r="T2218" i="3"/>
  <c r="T2038" i="3"/>
  <c r="T1894" i="3"/>
  <c r="T1750" i="3"/>
  <c r="T3476" i="3"/>
  <c r="T3320" i="3"/>
  <c r="T3176" i="3"/>
  <c r="T3032" i="3"/>
  <c r="T2864" i="3"/>
  <c r="T2720" i="3"/>
  <c r="T2552" i="3"/>
  <c r="T2360" i="3"/>
  <c r="T2216" i="3"/>
  <c r="T2048" i="3"/>
  <c r="T189" i="3"/>
  <c r="T2668" i="3"/>
  <c r="T1768" i="3"/>
  <c r="T2520" i="3"/>
  <c r="T2885" i="3"/>
  <c r="T1913" i="3"/>
  <c r="T3518" i="3"/>
  <c r="T2930" i="3"/>
  <c r="T2426" i="3"/>
  <c r="T2078" i="3"/>
  <c r="T3564" i="3"/>
  <c r="T3407" i="3"/>
  <c r="T3239" i="3"/>
  <c r="T3095" i="3"/>
  <c r="T2951" i="3"/>
  <c r="T2795" i="3"/>
  <c r="T2651" i="3"/>
  <c r="T2495" i="3"/>
  <c r="T2315" i="3"/>
  <c r="T2135" i="3"/>
  <c r="T1991" i="3"/>
  <c r="T3576" i="3"/>
  <c r="T3430" i="3"/>
  <c r="T3274" i="3"/>
  <c r="T3130" i="3"/>
  <c r="T2986" i="3"/>
  <c r="T2830" i="3"/>
  <c r="T2686" i="3"/>
  <c r="T2530" i="3"/>
  <c r="T2350" i="3"/>
  <c r="T2206" i="3"/>
  <c r="T2026" i="3"/>
  <c r="T1882" i="3"/>
  <c r="T1738" i="3"/>
  <c r="T3464" i="3"/>
  <c r="T3308" i="3"/>
  <c r="T3164" i="3"/>
  <c r="T3020" i="3"/>
  <c r="T2852" i="3"/>
  <c r="T2708" i="3"/>
  <c r="T2540" i="3"/>
  <c r="T2348" i="3"/>
  <c r="T2204" i="3"/>
  <c r="T2036" i="3"/>
  <c r="T1077" i="3"/>
  <c r="T1221" i="3"/>
  <c r="T1389" i="3"/>
  <c r="T1557" i="3"/>
  <c r="T1734" i="3"/>
  <c r="T1915" i="3"/>
  <c r="T2145" i="3"/>
  <c r="T2431" i="3"/>
  <c r="T2715" i="3"/>
  <c r="T2989" i="3"/>
  <c r="T3235" i="3"/>
  <c r="T3493" i="3"/>
  <c r="T910" i="3"/>
  <c r="T1054" i="3"/>
  <c r="T1198" i="3"/>
  <c r="T1366" i="3"/>
  <c r="T1534" i="3"/>
  <c r="T1706" i="3"/>
  <c r="T1883" i="3"/>
  <c r="T2106" i="3"/>
  <c r="T2391" i="3"/>
  <c r="T2695" i="3"/>
  <c r="T2970" i="3"/>
  <c r="T3217" i="3"/>
  <c r="T3474" i="3"/>
  <c r="T973" i="3"/>
  <c r="T1129" i="3"/>
  <c r="T1273" i="3"/>
  <c r="T1151" i="3"/>
  <c r="T443" i="3"/>
  <c r="T2239" i="3"/>
  <c r="T2793" i="3"/>
  <c r="T3556" i="3"/>
  <c r="T2753" i="3"/>
  <c r="T1781" i="3"/>
  <c r="T3506" i="3"/>
  <c r="T2918" i="3"/>
  <c r="T2390" i="3"/>
  <c r="T2066" i="3"/>
  <c r="T3551" i="3"/>
  <c r="T3395" i="3"/>
  <c r="T3227" i="3"/>
  <c r="T3083" i="3"/>
  <c r="T2939" i="3"/>
  <c r="T2783" i="3"/>
  <c r="T2639" i="3"/>
  <c r="T2483" i="3"/>
  <c r="T2303" i="3"/>
  <c r="T2123" i="3"/>
  <c r="T1979" i="3"/>
  <c r="T3563" i="3"/>
  <c r="T3418" i="3"/>
  <c r="T3262" i="3"/>
  <c r="T3118" i="3"/>
  <c r="T2974" i="3"/>
  <c r="T2818" i="3"/>
  <c r="T2674" i="3"/>
  <c r="T2518" i="3"/>
  <c r="T2338" i="3"/>
  <c r="T2194" i="3"/>
  <c r="T2014" i="3"/>
  <c r="T1870" i="3"/>
  <c r="T1726" i="3"/>
  <c r="T3452" i="3"/>
  <c r="T3296" i="3"/>
  <c r="T3152" i="3"/>
  <c r="T3008" i="3"/>
  <c r="T2840" i="3"/>
  <c r="T2696" i="3"/>
  <c r="T2528" i="3"/>
  <c r="T2336" i="3"/>
  <c r="T2192" i="3"/>
  <c r="T945" i="3"/>
  <c r="T1089" i="3"/>
  <c r="T1233" i="3"/>
  <c r="T1401" i="3"/>
  <c r="T1581" i="3"/>
  <c r="T1748" i="3"/>
  <c r="T1933" i="3"/>
  <c r="T2184" i="3"/>
  <c r="T2481" i="3"/>
  <c r="T2736" i="3"/>
  <c r="T3009" i="3"/>
  <c r="T3256" i="3"/>
  <c r="T3513" i="3"/>
  <c r="T922" i="3"/>
  <c r="T1066" i="3"/>
  <c r="T1210" i="3"/>
  <c r="T1378" i="3"/>
  <c r="T1546" i="3"/>
  <c r="T1720" i="3"/>
  <c r="T1899" i="3"/>
  <c r="T2127" i="3"/>
  <c r="T2433" i="3"/>
  <c r="T2716" i="3"/>
  <c r="T2991" i="3"/>
  <c r="T3237" i="3"/>
  <c r="T3495" i="3"/>
  <c r="T985" i="3"/>
  <c r="T1141" i="3"/>
  <c r="T40" i="3"/>
  <c r="T1542" i="3"/>
  <c r="T2874" i="3"/>
  <c r="T3067" i="3"/>
  <c r="T2741" i="3"/>
  <c r="T1769" i="3"/>
  <c r="T3446" i="3"/>
  <c r="T2834" i="3"/>
  <c r="T2330" i="3"/>
  <c r="T2006" i="3"/>
  <c r="T3527" i="3"/>
  <c r="T3359" i="3"/>
  <c r="T3215" i="3"/>
  <c r="T3071" i="3"/>
  <c r="T2927" i="3"/>
  <c r="T2771" i="3"/>
  <c r="T2627" i="3"/>
  <c r="T2471" i="3"/>
  <c r="T2291" i="3"/>
  <c r="T2111" i="3"/>
  <c r="T1967" i="3"/>
  <c r="T3550" i="3"/>
  <c r="T3406" i="3"/>
  <c r="T3250" i="3"/>
  <c r="T3106" i="3"/>
  <c r="T2962" i="3"/>
  <c r="T2806" i="3"/>
  <c r="T2662" i="3"/>
  <c r="T2506" i="3"/>
  <c r="T2326" i="3"/>
  <c r="T2182" i="3"/>
  <c r="T2002" i="3"/>
  <c r="T1858" i="3"/>
  <c r="T1714" i="3"/>
  <c r="T3440" i="3"/>
  <c r="T3284" i="3"/>
  <c r="T3140" i="3"/>
  <c r="T2996" i="3"/>
  <c r="T2828" i="3"/>
  <c r="T2684" i="3"/>
  <c r="T2516" i="3"/>
  <c r="T2324" i="3"/>
  <c r="T2180" i="3"/>
  <c r="T957" i="3"/>
  <c r="T1101" i="3"/>
  <c r="T1245" i="3"/>
  <c r="T1437" i="3"/>
  <c r="T1593" i="3"/>
  <c r="T1763" i="3"/>
  <c r="T1951" i="3"/>
  <c r="T2203" i="3"/>
  <c r="T2502" i="3"/>
  <c r="T2755" i="3"/>
  <c r="T3030" i="3"/>
  <c r="T3277" i="3"/>
  <c r="T3534" i="3"/>
  <c r="T934" i="3"/>
  <c r="T1078" i="3"/>
  <c r="T1222" i="3"/>
  <c r="T1390" i="3"/>
  <c r="T1558" i="3"/>
  <c r="T1735" i="3"/>
  <c r="T1916" i="3"/>
  <c r="T2185" i="3"/>
  <c r="T2484" i="3"/>
  <c r="T2737" i="3"/>
  <c r="T3012" i="3"/>
  <c r="T3258" i="3"/>
  <c r="T3516" i="3"/>
  <c r="T997" i="3"/>
  <c r="T1153" i="3"/>
  <c r="T1155" i="3"/>
  <c r="T3157" i="3"/>
  <c r="T3522" i="3"/>
  <c r="T3315" i="3"/>
  <c r="T2609" i="3"/>
  <c r="T1637" i="3"/>
  <c r="T3362" i="3"/>
  <c r="T2762" i="3"/>
  <c r="T2306" i="3"/>
  <c r="T1982" i="3"/>
  <c r="T3515" i="3"/>
  <c r="T3347" i="3"/>
  <c r="T3203" i="3"/>
  <c r="T3059" i="3"/>
  <c r="T2915" i="3"/>
  <c r="T2759" i="3"/>
  <c r="T2615" i="3"/>
  <c r="T2447" i="3"/>
  <c r="T2279" i="3"/>
  <c r="T2099" i="3"/>
  <c r="T1955" i="3"/>
  <c r="T3538" i="3"/>
  <c r="T3394" i="3"/>
  <c r="T3238" i="3"/>
  <c r="T3094" i="3"/>
  <c r="T2950" i="3"/>
  <c r="T2794" i="3"/>
  <c r="T2650" i="3"/>
  <c r="T2494" i="3"/>
  <c r="T2314" i="3"/>
  <c r="T2134" i="3"/>
  <c r="T1990" i="3"/>
  <c r="T1846" i="3"/>
  <c r="T1702" i="3"/>
  <c r="T3574" i="3"/>
  <c r="T3428" i="3"/>
  <c r="T3272" i="3"/>
  <c r="T3128" i="3"/>
  <c r="T2984" i="3"/>
  <c r="T2816" i="3"/>
  <c r="T2672" i="3"/>
  <c r="T2504" i="3"/>
  <c r="T2312" i="3"/>
  <c r="T2144" i="3"/>
  <c r="T969" i="3"/>
  <c r="T1113" i="3"/>
  <c r="T1257" i="3"/>
  <c r="T1449" i="3"/>
  <c r="T1605" i="3"/>
  <c r="T1777" i="3"/>
  <c r="T1969" i="3"/>
  <c r="T2224" i="3"/>
  <c r="T2523" i="3"/>
  <c r="T2776" i="3"/>
  <c r="T3051" i="3"/>
  <c r="T3297" i="3"/>
  <c r="T3555" i="3"/>
  <c r="T182" i="3"/>
  <c r="T7" i="3"/>
  <c r="T931" i="3"/>
  <c r="T3573" i="3"/>
  <c r="T2597" i="3"/>
  <c r="T1625" i="3"/>
  <c r="T3350" i="3"/>
  <c r="T2750" i="3"/>
  <c r="T2294" i="3"/>
  <c r="T1970" i="3"/>
  <c r="T3503" i="3"/>
  <c r="T3335" i="3"/>
  <c r="T3191" i="3"/>
  <c r="T3047" i="3"/>
  <c r="T2891" i="3"/>
  <c r="T2747" i="3"/>
  <c r="T2603" i="3"/>
  <c r="T2435" i="3"/>
  <c r="T2267" i="3"/>
  <c r="T2087" i="3"/>
  <c r="T1943" i="3"/>
  <c r="T3526" i="3"/>
  <c r="T3370" i="3"/>
  <c r="T3226" i="3"/>
  <c r="T3082" i="3"/>
  <c r="T2938" i="3"/>
  <c r="T2782" i="3"/>
  <c r="T2638" i="3"/>
  <c r="T2482" i="3"/>
  <c r="T2302" i="3"/>
  <c r="T2122" i="3"/>
  <c r="T1978" i="3"/>
  <c r="T1834" i="3"/>
  <c r="T1690" i="3"/>
  <c r="T3561" i="3"/>
  <c r="T3416" i="3"/>
  <c r="T3260" i="3"/>
  <c r="T3116" i="3"/>
  <c r="T2972" i="3"/>
  <c r="T2804" i="3"/>
  <c r="T2660" i="3"/>
  <c r="T2492" i="3"/>
  <c r="T2300" i="3"/>
  <c r="T2132" i="3"/>
  <c r="T981" i="3"/>
  <c r="T1125" i="3"/>
  <c r="T1269" i="3"/>
  <c r="T1461" i="3"/>
  <c r="T1619" i="3"/>
  <c r="T1791" i="3"/>
  <c r="T1987" i="3"/>
  <c r="T2245" i="3"/>
  <c r="T2544" i="3"/>
  <c r="T2797" i="3"/>
  <c r="T3072" i="3"/>
  <c r="T3318" i="3"/>
  <c r="T3578" i="3"/>
  <c r="T814" i="3"/>
  <c r="T958" i="3"/>
  <c r="T1102" i="3"/>
  <c r="T1246" i="3"/>
  <c r="T1438" i="3"/>
  <c r="T1594" i="3"/>
  <c r="T1764" i="3"/>
  <c r="T1952" i="3"/>
  <c r="T2226" i="3"/>
  <c r="T2524" i="3"/>
  <c r="T2778" i="3"/>
  <c r="T3052" i="3"/>
  <c r="T3300" i="3"/>
  <c r="T3557" i="3"/>
  <c r="T1337" i="3"/>
  <c r="T171" i="3"/>
  <c r="T1075" i="3"/>
  <c r="T3497" i="3"/>
  <c r="T2393" i="3"/>
  <c r="T3290" i="3"/>
  <c r="T2690" i="3"/>
  <c r="T2270" i="3"/>
  <c r="T1946" i="3"/>
  <c r="T3491" i="3"/>
  <c r="T3323" i="3"/>
  <c r="T3179" i="3"/>
  <c r="T3035" i="3"/>
  <c r="T2879" i="3"/>
  <c r="T2735" i="3"/>
  <c r="T2591" i="3"/>
  <c r="T2423" i="3"/>
  <c r="T2255" i="3"/>
  <c r="T2075" i="3"/>
  <c r="T1931" i="3"/>
  <c r="T3514" i="3"/>
  <c r="T3358" i="3"/>
  <c r="T3214" i="3"/>
  <c r="T3070" i="3"/>
  <c r="T2926" i="3"/>
  <c r="T2770" i="3"/>
  <c r="T2626" i="3"/>
  <c r="T2470" i="3"/>
  <c r="T2290" i="3"/>
  <c r="T2110" i="3"/>
  <c r="T1966" i="3"/>
  <c r="T1822" i="3"/>
  <c r="T1678" i="3"/>
  <c r="T3548" i="3"/>
  <c r="T3404" i="3"/>
  <c r="T3248" i="3"/>
  <c r="T3104" i="3"/>
  <c r="T2960" i="3"/>
  <c r="T2792" i="3"/>
  <c r="T2648" i="3"/>
  <c r="T2480" i="3"/>
  <c r="T2288" i="3"/>
  <c r="T2120" i="3"/>
  <c r="T993" i="3"/>
  <c r="T1137" i="3"/>
  <c r="T1281" i="3"/>
  <c r="T1473" i="3"/>
  <c r="T1633" i="3"/>
  <c r="T1806" i="3"/>
  <c r="T2005" i="3"/>
  <c r="T2265" i="3"/>
  <c r="T2563" i="3"/>
  <c r="T2817" i="3"/>
  <c r="T3091" i="3"/>
  <c r="T3339" i="3"/>
  <c r="T287" i="3"/>
  <c r="T366" i="3"/>
  <c r="T1231" i="3"/>
  <c r="T3341" i="3"/>
  <c r="T2381" i="3"/>
  <c r="T3218" i="3"/>
  <c r="T2666" i="3"/>
  <c r="T2258" i="3"/>
  <c r="T1934" i="3"/>
  <c r="T3479" i="3"/>
  <c r="T3311" i="3"/>
  <c r="T3167" i="3"/>
  <c r="T3023" i="3"/>
  <c r="T2867" i="3"/>
  <c r="T2723" i="3"/>
  <c r="T2567" i="3"/>
  <c r="T2387" i="3"/>
  <c r="T2243" i="3"/>
  <c r="T2063" i="3"/>
  <c r="T1919" i="3"/>
  <c r="T3502" i="3"/>
  <c r="T3346" i="3"/>
  <c r="T3202" i="3"/>
  <c r="T3058" i="3"/>
  <c r="T2914" i="3"/>
  <c r="T2758" i="3"/>
  <c r="T2614" i="3"/>
  <c r="T2446" i="3"/>
  <c r="T2278" i="3"/>
  <c r="T2098" i="3"/>
  <c r="T1954" i="3"/>
  <c r="T1810" i="3"/>
  <c r="T1666" i="3"/>
  <c r="T3536" i="3"/>
  <c r="T3392" i="3"/>
  <c r="T3236" i="3"/>
  <c r="T3092" i="3"/>
  <c r="T2948" i="3"/>
  <c r="T2780" i="3"/>
  <c r="T2636" i="3"/>
  <c r="T2468" i="3"/>
  <c r="T2292" i="3"/>
  <c r="T522" i="3"/>
  <c r="T1435" i="3"/>
  <c r="T3209" i="3"/>
  <c r="T2249" i="3"/>
  <c r="T3206" i="3"/>
  <c r="T2618" i="3"/>
  <c r="T2246" i="3"/>
  <c r="T1922" i="3"/>
  <c r="T3467" i="3"/>
  <c r="T3299" i="3"/>
  <c r="T3155" i="3"/>
  <c r="T3011" i="3"/>
  <c r="T2855" i="3"/>
  <c r="T2711" i="3"/>
  <c r="T2555" i="3"/>
  <c r="T2375" i="3"/>
  <c r="T2231" i="3"/>
  <c r="T2051" i="3"/>
  <c r="T1907" i="3"/>
  <c r="T3490" i="3"/>
  <c r="T3334" i="3"/>
  <c r="T3190" i="3"/>
  <c r="T3046" i="3"/>
  <c r="T2890" i="3"/>
  <c r="T2746" i="3"/>
  <c r="T2602" i="3"/>
  <c r="T2434" i="3"/>
  <c r="T2266" i="3"/>
  <c r="T2086" i="3"/>
  <c r="T1942" i="3"/>
  <c r="T1798" i="3"/>
  <c r="T1654" i="3"/>
  <c r="T3524" i="3"/>
  <c r="T3368" i="3"/>
  <c r="T3224" i="3"/>
  <c r="T3080" i="3"/>
  <c r="T2936" i="3"/>
  <c r="T2768" i="3"/>
  <c r="T2624" i="3"/>
  <c r="T2444" i="3"/>
  <c r="T2264" i="3"/>
  <c r="T2096" i="3"/>
  <c r="T1017" i="3"/>
  <c r="T1161" i="3"/>
  <c r="T1329" i="3"/>
  <c r="T1497" i="3"/>
  <c r="T1662" i="3"/>
  <c r="T1835" i="3"/>
  <c r="T2043" i="3"/>
  <c r="T2307" i="3"/>
  <c r="T2611" i="3"/>
  <c r="T2859" i="3"/>
  <c r="T3133" i="3"/>
  <c r="T3390" i="3"/>
  <c r="T850" i="3"/>
  <c r="T994" i="3"/>
  <c r="T1138" i="3"/>
  <c r="T1282" i="3"/>
  <c r="T1474" i="3"/>
  <c r="T1634" i="3"/>
  <c r="T1807" i="3"/>
  <c r="T2007" i="3"/>
  <c r="T2287" i="3"/>
  <c r="T2593" i="3"/>
  <c r="T1475" i="3"/>
  <c r="T679" i="3"/>
  <c r="T1591" i="3"/>
  <c r="T3197" i="3"/>
  <c r="T2237" i="3"/>
  <c r="T3146" i="3"/>
  <c r="T2606" i="3"/>
  <c r="T2186" i="3"/>
  <c r="T1862" i="3"/>
  <c r="T3455" i="3"/>
  <c r="T3287" i="3"/>
  <c r="T3143" i="3"/>
  <c r="T2999" i="3"/>
  <c r="T2843" i="3"/>
  <c r="T2699" i="3"/>
  <c r="T2543" i="3"/>
  <c r="T2363" i="3"/>
  <c r="T586" i="3"/>
  <c r="T870" i="3"/>
  <c r="T1760" i="3"/>
  <c r="T3065" i="3"/>
  <c r="T2069" i="3"/>
  <c r="T3074" i="3"/>
  <c r="T2522" i="3"/>
  <c r="T2126" i="3"/>
  <c r="T3443" i="3"/>
  <c r="T3275" i="3"/>
  <c r="T3131" i="3"/>
  <c r="T2987" i="3"/>
  <c r="T2831" i="3"/>
  <c r="T2687" i="3"/>
  <c r="T2531" i="3"/>
  <c r="T2351" i="3"/>
  <c r="T2207" i="3"/>
  <c r="T2027" i="3"/>
  <c r="T3466" i="3"/>
  <c r="T3310" i="3"/>
  <c r="T3166" i="3"/>
  <c r="T3022" i="3"/>
  <c r="T2866" i="3"/>
  <c r="T2722" i="3"/>
  <c r="T2566" i="3"/>
  <c r="T2386" i="3"/>
  <c r="T2242" i="3"/>
  <c r="T2062" i="3"/>
  <c r="T1918" i="3"/>
  <c r="T1774" i="3"/>
  <c r="T1630" i="3"/>
  <c r="T3500" i="3"/>
  <c r="T3344" i="3"/>
  <c r="T3200" i="3"/>
  <c r="T3056" i="3"/>
  <c r="T2888" i="3"/>
  <c r="T2744" i="3"/>
  <c r="T2600" i="3"/>
  <c r="T2384" i="3"/>
  <c r="T2240" i="3"/>
  <c r="T2072" i="3"/>
  <c r="T1041" i="3"/>
  <c r="T1185" i="3"/>
  <c r="T1353" i="3"/>
  <c r="T1521" i="3"/>
  <c r="T1691" i="3"/>
  <c r="T1866" i="3"/>
  <c r="T2083" i="3"/>
  <c r="T2347" i="3"/>
  <c r="T2653" i="3"/>
  <c r="T2928" i="3"/>
  <c r="T3174" i="3"/>
  <c r="T3432" i="3"/>
  <c r="T874" i="3"/>
  <c r="T1018" i="3"/>
  <c r="T1162" i="3"/>
  <c r="T1330" i="3"/>
  <c r="T1498" i="3"/>
  <c r="T1663" i="3"/>
  <c r="T1836" i="3"/>
  <c r="T2044" i="3"/>
  <c r="T2329" i="3"/>
  <c r="T2634" i="3"/>
  <c r="T2881" i="3"/>
  <c r="T3156" i="3"/>
  <c r="T3412" i="3"/>
  <c r="T2015" i="3"/>
  <c r="T3298" i="3"/>
  <c r="T2374" i="3"/>
  <c r="T3044" i="3"/>
  <c r="T2108" i="3"/>
  <c r="T1341" i="3"/>
  <c r="T1849" i="3"/>
  <c r="T2632" i="3"/>
  <c r="T3411" i="3"/>
  <c r="T1042" i="3"/>
  <c r="T1354" i="3"/>
  <c r="T1692" i="3"/>
  <c r="T2085" i="3"/>
  <c r="T2676" i="3"/>
  <c r="T3135" i="3"/>
  <c r="T1057" i="3"/>
  <c r="T1249" i="3"/>
  <c r="T1453" i="3"/>
  <c r="T1597" i="3"/>
  <c r="T1767" i="3"/>
  <c r="T1957" i="3"/>
  <c r="T2232" i="3"/>
  <c r="T2550" i="3"/>
  <c r="T2824" i="3"/>
  <c r="T3078" i="3"/>
  <c r="T3325" i="3"/>
  <c r="T3585" i="3"/>
  <c r="T820" i="3"/>
  <c r="T964" i="3"/>
  <c r="T1108" i="3"/>
  <c r="T1264" i="3"/>
  <c r="T1456" i="3"/>
  <c r="T1600" i="3"/>
  <c r="T1771" i="3"/>
  <c r="T1962" i="3"/>
  <c r="T2236" i="3"/>
  <c r="T2514" i="3"/>
  <c r="T2788" i="3"/>
  <c r="T3063" i="3"/>
  <c r="T3309" i="3"/>
  <c r="T1317" i="3"/>
  <c r="T1677" i="3"/>
  <c r="T1939" i="3"/>
  <c r="T1756" i="3"/>
  <c r="T1139" i="3"/>
  <c r="T3431" i="3"/>
  <c r="T3178" i="3"/>
  <c r="T2254" i="3"/>
  <c r="T2924" i="3"/>
  <c r="T2084" i="3"/>
  <c r="T1365" i="3"/>
  <c r="T1881" i="3"/>
  <c r="T2673" i="3"/>
  <c r="T3451" i="3"/>
  <c r="T1090" i="3"/>
  <c r="T1402" i="3"/>
  <c r="T1749" i="3"/>
  <c r="T2205" i="3"/>
  <c r="T2757" i="3"/>
  <c r="T3175" i="3"/>
  <c r="T889" i="3"/>
  <c r="T1069" i="3"/>
  <c r="T1261" i="3"/>
  <c r="T1465" i="3"/>
  <c r="T1609" i="3"/>
  <c r="T1782" i="3"/>
  <c r="T1975" i="3"/>
  <c r="T2251" i="3"/>
  <c r="T2598" i="3"/>
  <c r="T2845" i="3"/>
  <c r="T3099" i="3"/>
  <c r="T3345" i="3"/>
  <c r="T832" i="3"/>
  <c r="T976" i="3"/>
  <c r="T1132" i="3"/>
  <c r="T1276" i="3"/>
  <c r="T1468" i="3"/>
  <c r="T1612" i="3"/>
  <c r="T1785" i="3"/>
  <c r="T1980" i="3"/>
  <c r="T2257" i="3"/>
  <c r="T2535" i="3"/>
  <c r="T2809" i="3"/>
  <c r="T3084" i="3"/>
  <c r="T3330" i="3"/>
  <c r="T2228" i="3"/>
  <c r="T2065" i="3"/>
  <c r="T1237" i="3"/>
  <c r="T2803" i="3"/>
  <c r="T1588" i="3"/>
  <c r="T3042" i="3"/>
  <c r="T1948" i="3"/>
  <c r="T3263" i="3"/>
  <c r="T3154" i="3"/>
  <c r="T2230" i="3"/>
  <c r="T2876" i="3"/>
  <c r="T2060" i="3"/>
  <c r="T1377" i="3"/>
  <c r="T1897" i="3"/>
  <c r="T2694" i="3"/>
  <c r="T3472" i="3"/>
  <c r="T826" i="3"/>
  <c r="T1114" i="3"/>
  <c r="T1450" i="3"/>
  <c r="T1778" i="3"/>
  <c r="T2247" i="3"/>
  <c r="T2799" i="3"/>
  <c r="T3196" i="3"/>
  <c r="T901" i="3"/>
  <c r="T1081" i="3"/>
  <c r="T1285" i="3"/>
  <c r="T1477" i="3"/>
  <c r="T1623" i="3"/>
  <c r="T1796" i="3"/>
  <c r="T1993" i="3"/>
  <c r="T2272" i="3"/>
  <c r="T2619" i="3"/>
  <c r="T2865" i="3"/>
  <c r="T3120" i="3"/>
  <c r="T3366" i="3"/>
  <c r="T844" i="3"/>
  <c r="T988" i="3"/>
  <c r="T1144" i="3"/>
  <c r="T1288" i="3"/>
  <c r="T1480" i="3"/>
  <c r="T1627" i="3"/>
  <c r="T1800" i="3"/>
  <c r="T1998" i="3"/>
  <c r="T2277" i="3"/>
  <c r="T2556" i="3"/>
  <c r="T2829" i="3"/>
  <c r="T3103" i="3"/>
  <c r="T3351" i="3"/>
  <c r="T3360" i="3"/>
  <c r="T3119" i="3"/>
  <c r="T3034" i="3"/>
  <c r="T2074" i="3"/>
  <c r="T2756" i="3"/>
  <c r="T1005" i="3"/>
  <c r="T1485" i="3"/>
  <c r="T2023" i="3"/>
  <c r="T2838" i="3"/>
  <c r="T838" i="3"/>
  <c r="T1126" i="3"/>
  <c r="T1462" i="3"/>
  <c r="T1792" i="3"/>
  <c r="T2268" i="3"/>
  <c r="T2820" i="3"/>
  <c r="T3279" i="3"/>
  <c r="T913" i="3"/>
  <c r="T1093" i="3"/>
  <c r="T1321" i="3"/>
  <c r="T1489" i="3"/>
  <c r="T1638" i="3"/>
  <c r="T1811" i="3"/>
  <c r="T2011" i="3"/>
  <c r="T2293" i="3"/>
  <c r="T2640" i="3"/>
  <c r="T2886" i="3"/>
  <c r="T3139" i="3"/>
  <c r="T3397" i="3"/>
  <c r="T856" i="3"/>
  <c r="T1000" i="3"/>
  <c r="T1156" i="3"/>
  <c r="T1324" i="3"/>
  <c r="T1492" i="3"/>
  <c r="T1641" i="3"/>
  <c r="T1814" i="3"/>
  <c r="T2016" i="3"/>
  <c r="T2298" i="3"/>
  <c r="T2604" i="3"/>
  <c r="T2850" i="3"/>
  <c r="T3124" i="3"/>
  <c r="T3402" i="3"/>
  <c r="T2592" i="3"/>
  <c r="T3053" i="3"/>
  <c r="T2975" i="3"/>
  <c r="T3010" i="3"/>
  <c r="T2050" i="3"/>
  <c r="T2732" i="3"/>
  <c r="T1029" i="3"/>
  <c r="T1509" i="3"/>
  <c r="T2064" i="3"/>
  <c r="T2880" i="3"/>
  <c r="T862" i="3"/>
  <c r="T1150" i="3"/>
  <c r="T1486" i="3"/>
  <c r="T1821" i="3"/>
  <c r="T2308" i="3"/>
  <c r="T2839" i="3"/>
  <c r="T3319" i="3"/>
  <c r="T925" i="3"/>
  <c r="T1105" i="3"/>
  <c r="T1333" i="3"/>
  <c r="T1501" i="3"/>
  <c r="T1652" i="3"/>
  <c r="T1825" i="3"/>
  <c r="T2029" i="3"/>
  <c r="T2313" i="3"/>
  <c r="T2659" i="3"/>
  <c r="T2913" i="3"/>
  <c r="T3160" i="3"/>
  <c r="T3417" i="3"/>
  <c r="T868" i="3"/>
  <c r="T1012" i="3"/>
  <c r="T1168" i="3"/>
  <c r="T1336" i="3"/>
  <c r="T1504" i="3"/>
  <c r="T1656" i="3"/>
  <c r="T1828" i="3"/>
  <c r="T2034" i="3"/>
  <c r="T2319" i="3"/>
  <c r="T2623" i="3"/>
  <c r="T2871" i="3"/>
  <c r="T3145" i="3"/>
  <c r="T3423" i="3"/>
  <c r="T1820" i="3"/>
  <c r="T2057" i="3"/>
  <c r="T2819" i="3"/>
  <c r="T2878" i="3"/>
  <c r="T1930" i="3"/>
  <c r="T3512" i="3"/>
  <c r="T2612" i="3"/>
  <c r="T1053" i="3"/>
  <c r="T1533" i="3"/>
  <c r="T2104" i="3"/>
  <c r="T2947" i="3"/>
  <c r="T886" i="3"/>
  <c r="T1174" i="3"/>
  <c r="T1510" i="3"/>
  <c r="T1851" i="3"/>
  <c r="T2349" i="3"/>
  <c r="T2860" i="3"/>
  <c r="T3340" i="3"/>
  <c r="T937" i="3"/>
  <c r="T1165" i="3"/>
  <c r="T1345" i="3"/>
  <c r="T1513" i="3"/>
  <c r="T1667" i="3"/>
  <c r="T1839" i="3"/>
  <c r="T2049" i="3"/>
  <c r="T2334" i="3"/>
  <c r="T2680" i="3"/>
  <c r="T2934" i="3"/>
  <c r="T3181" i="3"/>
  <c r="T3438" i="3"/>
  <c r="T880" i="3"/>
  <c r="T1024" i="3"/>
  <c r="T1180" i="3"/>
  <c r="T1348" i="3"/>
  <c r="T1516" i="3"/>
  <c r="T1670" i="3"/>
  <c r="T1843" i="3"/>
  <c r="T2055" i="3"/>
  <c r="T2340" i="3"/>
  <c r="T2644" i="3"/>
  <c r="T2919" i="3"/>
  <c r="T3165" i="3"/>
  <c r="T3444" i="3"/>
  <c r="T2039" i="3"/>
  <c r="T1030" i="3"/>
  <c r="T3579" i="3"/>
  <c r="T1753" i="3"/>
  <c r="T3304" i="3"/>
  <c r="T1444" i="3"/>
  <c r="T2493" i="3"/>
  <c r="T2675" i="3"/>
  <c r="T2854" i="3"/>
  <c r="T1906" i="3"/>
  <c r="T3488" i="3"/>
  <c r="T2564" i="3"/>
  <c r="T1065" i="3"/>
  <c r="T1545" i="3"/>
  <c r="T2125" i="3"/>
  <c r="T2968" i="3"/>
  <c r="T898" i="3"/>
  <c r="T1186" i="3"/>
  <c r="T1522" i="3"/>
  <c r="T1867" i="3"/>
  <c r="T2370" i="3"/>
  <c r="T2929" i="3"/>
  <c r="T3361" i="3"/>
  <c r="T949" i="3"/>
  <c r="T1177" i="3"/>
  <c r="T1357" i="3"/>
  <c r="T1525" i="3"/>
  <c r="T1681" i="3"/>
  <c r="T1855" i="3"/>
  <c r="T2070" i="3"/>
  <c r="T2355" i="3"/>
  <c r="T2701" i="3"/>
  <c r="T2955" i="3"/>
  <c r="T3201" i="3"/>
  <c r="T3459" i="3"/>
  <c r="T892" i="3"/>
  <c r="T1036" i="3"/>
  <c r="T1192" i="3"/>
  <c r="T1360" i="3"/>
  <c r="T1528" i="3"/>
  <c r="T1684" i="3"/>
  <c r="T1859" i="3"/>
  <c r="T2076" i="3"/>
  <c r="T2359" i="3"/>
  <c r="T2665" i="3"/>
  <c r="T2940" i="3"/>
  <c r="T3186" i="3"/>
  <c r="T3463" i="3"/>
  <c r="T3322" i="3"/>
  <c r="T3562" i="3"/>
  <c r="T3289" i="3"/>
  <c r="T3062" i="3"/>
  <c r="T2519" i="3"/>
  <c r="T2734" i="3"/>
  <c r="T1786" i="3"/>
  <c r="T3356" i="3"/>
  <c r="T2432" i="3"/>
  <c r="T1149" i="3"/>
  <c r="T1647" i="3"/>
  <c r="T2286" i="3"/>
  <c r="T3112" i="3"/>
  <c r="T946" i="3"/>
  <c r="T1234" i="3"/>
  <c r="T1582" i="3"/>
  <c r="T1935" i="3"/>
  <c r="T2503" i="3"/>
  <c r="T2949" i="3"/>
  <c r="T3391" i="3"/>
  <c r="T961" i="3"/>
  <c r="T1189" i="3"/>
  <c r="T1369" i="3"/>
  <c r="T1537" i="3"/>
  <c r="T1695" i="3"/>
  <c r="T1871" i="3"/>
  <c r="T2091" i="3"/>
  <c r="T2376" i="3"/>
  <c r="T2721" i="3"/>
  <c r="T2976" i="3"/>
  <c r="T3222" i="3"/>
  <c r="T3480" i="3"/>
  <c r="T904" i="3"/>
  <c r="T1048" i="3"/>
  <c r="T1204" i="3"/>
  <c r="T1372" i="3"/>
  <c r="T1540" i="3"/>
  <c r="T1699" i="3"/>
  <c r="T1875" i="3"/>
  <c r="T2095" i="3"/>
  <c r="T2380" i="3"/>
  <c r="T2685" i="3"/>
  <c r="T2959" i="3"/>
  <c r="T3207" i="3"/>
  <c r="T3484" i="3"/>
  <c r="T3068" i="3"/>
  <c r="T1342" i="3"/>
  <c r="T1045" i="3"/>
  <c r="T2211" i="3"/>
  <c r="T952" i="3"/>
  <c r="T1944" i="3"/>
  <c r="T2498" i="3"/>
  <c r="T2339" i="3"/>
  <c r="T2710" i="3"/>
  <c r="T1762" i="3"/>
  <c r="T3332" i="3"/>
  <c r="T2372" i="3"/>
  <c r="T1173" i="3"/>
  <c r="T1676" i="3"/>
  <c r="T2328" i="3"/>
  <c r="T3153" i="3"/>
  <c r="T970" i="3"/>
  <c r="T1258" i="3"/>
  <c r="T1606" i="3"/>
  <c r="T1971" i="3"/>
  <c r="T2545" i="3"/>
  <c r="T3031" i="3"/>
  <c r="T3433" i="3"/>
  <c r="T1009" i="3"/>
  <c r="T1201" i="3"/>
  <c r="T1381" i="3"/>
  <c r="T1549" i="3"/>
  <c r="T1710" i="3"/>
  <c r="T1887" i="3"/>
  <c r="T2112" i="3"/>
  <c r="T2439" i="3"/>
  <c r="T2742" i="3"/>
  <c r="T2995" i="3"/>
  <c r="T3243" i="3"/>
  <c r="T3499" i="3"/>
  <c r="T916" i="3"/>
  <c r="T1060" i="3"/>
  <c r="T1216" i="3"/>
  <c r="T1384" i="3"/>
  <c r="T1552" i="3"/>
  <c r="T1713" i="3"/>
  <c r="T1891" i="3"/>
  <c r="T2116" i="3"/>
  <c r="T2424" i="3"/>
  <c r="T2706" i="3"/>
  <c r="T2980" i="3"/>
  <c r="T3228" i="3"/>
  <c r="T3505" i="3"/>
  <c r="T2655" i="3"/>
  <c r="T1585" i="3"/>
  <c r="T3057" i="3"/>
  <c r="T1252" i="3"/>
  <c r="T2767" i="3"/>
  <c r="T2114" i="3"/>
  <c r="T2219" i="3"/>
  <c r="T3478" i="3"/>
  <c r="T2590" i="3"/>
  <c r="T1642" i="3"/>
  <c r="T3212" i="3"/>
  <c r="T2276" i="3"/>
  <c r="T1197" i="3"/>
  <c r="T1705" i="3"/>
  <c r="T2368" i="3"/>
  <c r="T3195" i="3"/>
  <c r="T982" i="3"/>
  <c r="T1270" i="3"/>
  <c r="T1620" i="3"/>
  <c r="T1988" i="3"/>
  <c r="T2565" i="3"/>
  <c r="T3073" i="3"/>
  <c r="T3453" i="3"/>
  <c r="T1021" i="3"/>
  <c r="T1213" i="3"/>
  <c r="T1393" i="3"/>
  <c r="T1561" i="3"/>
  <c r="T1724" i="3"/>
  <c r="T1903" i="3"/>
  <c r="T2131" i="3"/>
  <c r="T2488" i="3"/>
  <c r="T2763" i="3"/>
  <c r="T3016" i="3"/>
  <c r="T3264" i="3"/>
  <c r="T3520" i="3"/>
  <c r="T928" i="3"/>
  <c r="T1072" i="3"/>
  <c r="T1228" i="3"/>
  <c r="T1396" i="3"/>
  <c r="T1564" i="3"/>
  <c r="T1728" i="3"/>
  <c r="T1908" i="3"/>
  <c r="T2137" i="3"/>
  <c r="T2443" i="3"/>
  <c r="T2727" i="3"/>
  <c r="T3001" i="3"/>
  <c r="T3247" i="3"/>
  <c r="T3525" i="3"/>
  <c r="T2422" i="3"/>
  <c r="T3569" i="3"/>
  <c r="T2195" i="3"/>
  <c r="T3454" i="3"/>
  <c r="T2554" i="3"/>
  <c r="T1618" i="3"/>
  <c r="T3188" i="3"/>
  <c r="T2252" i="3"/>
  <c r="T1209" i="3"/>
  <c r="T1719" i="3"/>
  <c r="T2389" i="3"/>
  <c r="T3216" i="3"/>
  <c r="T1006" i="3"/>
  <c r="T1318" i="3"/>
  <c r="T1648" i="3"/>
  <c r="T2024" i="3"/>
  <c r="T2613" i="3"/>
  <c r="T3093" i="3"/>
  <c r="T3535" i="3"/>
  <c r="T1033" i="3"/>
  <c r="T1225" i="3"/>
  <c r="T1405" i="3"/>
  <c r="T1573" i="3"/>
  <c r="T1739" i="3"/>
  <c r="T1921" i="3"/>
  <c r="T2190" i="3"/>
  <c r="T2509" i="3"/>
  <c r="T2784" i="3"/>
  <c r="T3037" i="3"/>
  <c r="T3283" i="3"/>
  <c r="T3541" i="3"/>
  <c r="T940" i="3"/>
  <c r="T1084" i="3"/>
  <c r="T1240" i="3"/>
  <c r="T1408" i="3"/>
  <c r="T1576" i="3"/>
  <c r="T1742" i="3"/>
  <c r="T1926" i="3"/>
  <c r="T2196" i="3"/>
  <c r="T2473" i="3"/>
  <c r="T2748" i="3"/>
  <c r="T3021" i="3"/>
  <c r="T3268" i="3"/>
  <c r="T3546" i="3"/>
  <c r="T3114" i="3"/>
  <c r="T1441" i="3"/>
  <c r="T2529" i="3"/>
  <c r="T1096" i="3"/>
  <c r="T2215" i="3"/>
</calcChain>
</file>

<file path=xl/sharedStrings.xml><?xml version="1.0" encoding="utf-8"?>
<sst xmlns="http://schemas.openxmlformats.org/spreadsheetml/2006/main" count="28807" uniqueCount="1057">
  <si>
    <t>username</t>
  </si>
  <si>
    <t>source</t>
  </si>
  <si>
    <t>samot-frt</t>
  </si>
  <si>
    <t>mal</t>
  </si>
  <si>
    <t>Kimossab</t>
  </si>
  <si>
    <t>RadioactiveGhost</t>
  </si>
  <si>
    <t>Katyah</t>
  </si>
  <si>
    <t>Minghas</t>
  </si>
  <si>
    <t>row</t>
  </si>
  <si>
    <t>username2</t>
  </si>
  <si>
    <t>series_animedb_id</t>
  </si>
  <si>
    <t>series_title</t>
  </si>
  <si>
    <t>series_type</t>
  </si>
  <si>
    <t>Coluna1</t>
  </si>
  <si>
    <t>series_episodes</t>
  </si>
  <si>
    <t>my_start_date</t>
  </si>
  <si>
    <t>my_finish_date</t>
  </si>
  <si>
    <t>my_score</t>
  </si>
  <si>
    <t>year</t>
  </si>
  <si>
    <t>season</t>
  </si>
  <si>
    <t>ep</t>
  </si>
  <si>
    <t>ep duration</t>
  </si>
  <si>
    <t>show duration</t>
  </si>
  <si>
    <t>days watching</t>
  </si>
  <si>
    <t>hours a day</t>
  </si>
  <si>
    <t>ep a day</t>
  </si>
  <si>
    <t>user mean</t>
  </si>
  <si>
    <t>.hack//Intermezzo</t>
  </si>
  <si>
    <t>special</t>
  </si>
  <si>
    <t>original</t>
  </si>
  <si>
    <t>winter</t>
  </si>
  <si>
    <t>.hack//Sign</t>
  </si>
  <si>
    <t>tv</t>
  </si>
  <si>
    <t>spring</t>
  </si>
  <si>
    <t>.hack//Unison</t>
  </si>
  <si>
    <t>fall</t>
  </si>
  <si>
    <t>100-man no Inochi no Ue ni Ore wa Tatteiru</t>
  </si>
  <si>
    <t>manga</t>
  </si>
  <si>
    <t>100-man no Inochi no Ue ni Ore wa Tatteiru 2nd Season</t>
  </si>
  <si>
    <t>summer</t>
  </si>
  <si>
    <t>180 Byou de Kimi no Mimi wo Shiawase ni Dekiru ka?</t>
  </si>
  <si>
    <t>2.43: Seiin Koukou Danshi Volley-bu</t>
  </si>
  <si>
    <t>novel</t>
  </si>
  <si>
    <t>22/7</t>
  </si>
  <si>
    <t>other</t>
  </si>
  <si>
    <t>22/7: 8＋3=?</t>
  </si>
  <si>
    <t>3D Kanojo: Real Girl</t>
  </si>
  <si>
    <t>3D Kanojo: Real Girl 2nd Season</t>
  </si>
  <si>
    <t>5-toubun no Hanayome</t>
  </si>
  <si>
    <t>7 Seeds</t>
  </si>
  <si>
    <t>ona</t>
  </si>
  <si>
    <t>A Kite</t>
  </si>
  <si>
    <t>ova</t>
  </si>
  <si>
    <t>Abenobashi Mahou☆Shoutengai</t>
  </si>
  <si>
    <t>NA</t>
  </si>
  <si>
    <t>Shingeki no Kyojin</t>
  </si>
  <si>
    <t>Survival</t>
  </si>
  <si>
    <t>mean score</t>
  </si>
  <si>
    <t>genres</t>
  </si>
  <si>
    <t>Adventure</t>
  </si>
  <si>
    <t>Fantasy</t>
  </si>
  <si>
    <t>Mystery</t>
  </si>
  <si>
    <t>Sci-Fi</t>
  </si>
  <si>
    <t>Video Game</t>
  </si>
  <si>
    <t>Comedy</t>
  </si>
  <si>
    <t>Action</t>
  </si>
  <si>
    <t>Drama</t>
  </si>
  <si>
    <t>Isekai</t>
  </si>
  <si>
    <t>Shounen</t>
  </si>
  <si>
    <t>Slice of Life</t>
  </si>
  <si>
    <t>School</t>
  </si>
  <si>
    <t>Sports</t>
  </si>
  <si>
    <t>Team Sports</t>
  </si>
  <si>
    <t>Idols (Female)</t>
  </si>
  <si>
    <t>Music</t>
  </si>
  <si>
    <t>Romance</t>
  </si>
  <si>
    <t>Shoujo</t>
  </si>
  <si>
    <t>Harem</t>
  </si>
  <si>
    <t>Psychological</t>
  </si>
  <si>
    <t>Time Travel</t>
  </si>
  <si>
    <t>Detective</t>
  </si>
  <si>
    <t>Gore</t>
  </si>
  <si>
    <t>Hentai</t>
  </si>
  <si>
    <t>Award Winning</t>
  </si>
  <si>
    <t>Vampire</t>
  </si>
  <si>
    <t>Mahou Shoujo</t>
  </si>
  <si>
    <t>Reverse Harem</t>
  </si>
  <si>
    <t>start</t>
  </si>
  <si>
    <t>id</t>
  </si>
  <si>
    <t>total watched</t>
  </si>
  <si>
    <t>average total</t>
  </si>
  <si>
    <t>end</t>
  </si>
  <si>
    <t>31/09/2022</t>
  </si>
  <si>
    <t>user</t>
  </si>
  <si>
    <t>total time</t>
  </si>
  <si>
    <t>total anime</t>
  </si>
  <si>
    <t>comedy</t>
  </si>
  <si>
    <t>action</t>
  </si>
  <si>
    <t>ecchi</t>
  </si>
  <si>
    <t>harem</t>
  </si>
  <si>
    <t>horror</t>
  </si>
  <si>
    <t>isekai</t>
  </si>
  <si>
    <t>slice of life</t>
  </si>
  <si>
    <t>fantasy</t>
  </si>
  <si>
    <t xml:space="preserve">year </t>
  </si>
  <si>
    <t>most watched</t>
  </si>
  <si>
    <t>higher average</t>
  </si>
  <si>
    <t>meter a formula para não me esquecer</t>
  </si>
  <si>
    <t>total scored</t>
  </si>
  <si>
    <t>title2</t>
  </si>
  <si>
    <t>id2</t>
  </si>
  <si>
    <t>excel treat text as greater than numbers</t>
  </si>
  <si>
    <t>(SOMARPRODUTO((tb_userslist[series_animedb_id]=[@id2])*(tb_userslist[my_score]&lt;=10)*tb_userslist[my_score])</t>
  </si>
  <si>
    <t>^dá erro não colocar ; na ultima parcela</t>
  </si>
  <si>
    <t>weight mean</t>
  </si>
  <si>
    <t>type</t>
  </si>
  <si>
    <t>number</t>
  </si>
  <si>
    <t>https://www.excelhow.net/how-to-find-nth-occurrence-with-multiple-criteria-using-indexmatch.html</t>
  </si>
  <si>
    <t>title</t>
  </si>
  <si>
    <t>weighted score</t>
  </si>
  <si>
    <t>highest mean score</t>
  </si>
  <si>
    <t>highest weighted mean score</t>
  </si>
  <si>
    <t>title3</t>
  </si>
  <si>
    <t>title4</t>
  </si>
  <si>
    <t>average of those who haven't watched</t>
  </si>
  <si>
    <t>Type</t>
  </si>
  <si>
    <t>Source</t>
  </si>
  <si>
    <t>Mean score</t>
  </si>
  <si>
    <t>User mean score</t>
  </si>
  <si>
    <t>Title2</t>
  </si>
  <si>
    <t>mean date range</t>
  </si>
  <si>
    <t>watched date range</t>
  </si>
  <si>
    <t>date range watched</t>
  </si>
  <si>
    <t>date watched scored</t>
  </si>
  <si>
    <t>date range mean score</t>
  </si>
  <si>
    <t>N</t>
  </si>
  <si>
    <t>title5</t>
  </si>
  <si>
    <t>title6</t>
  </si>
  <si>
    <t>range mean</t>
  </si>
  <si>
    <t>peachriver</t>
  </si>
  <si>
    <t>o0Nicas0o</t>
  </si>
  <si>
    <t>SlughPT</t>
  </si>
  <si>
    <t>Go_Bananas</t>
  </si>
  <si>
    <t>Nini25</t>
  </si>
  <si>
    <t>Mariana-tan</t>
  </si>
  <si>
    <t>rhorta99</t>
  </si>
  <si>
    <t>diorrini11</t>
  </si>
  <si>
    <t>CurlyAnocas</t>
  </si>
  <si>
    <t>just2smile</t>
  </si>
  <si>
    <t>HeWhoReigns</t>
  </si>
  <si>
    <t>"Hataraku" no 100-nenshi</t>
  </si>
  <si>
    <t>Adachi to Shimamura</t>
  </si>
  <si>
    <t>light_novel</t>
  </si>
  <si>
    <t>Africa no Salaryman (TV)</t>
  </si>
  <si>
    <t>web_manga</t>
  </si>
  <si>
    <t>Ai Yori Aoshi</t>
  </si>
  <si>
    <t>Ai Yori Aoshi: Enishi</t>
  </si>
  <si>
    <t>Aisai</t>
  </si>
  <si>
    <t>music</t>
  </si>
  <si>
    <t>Aisou ze!</t>
  </si>
  <si>
    <t>Akebi-chan no Sailor-fuku</t>
  </si>
  <si>
    <t>Akudama Drive</t>
  </si>
  <si>
    <t>Alien 9</t>
  </si>
  <si>
    <t>Ano Hi no Kokoro wo Toraete</t>
  </si>
  <si>
    <t>Aoi Heya</t>
  </si>
  <si>
    <t>Appare-Ranman!</t>
  </si>
  <si>
    <t>Araburu Kisetsu no Otome-domo yo.</t>
  </si>
  <si>
    <t>Arete Hime</t>
  </si>
  <si>
    <t>movie</t>
  </si>
  <si>
    <t>Argento Soma</t>
  </si>
  <si>
    <t>Argento Soma: Hitori to Hitori</t>
  </si>
  <si>
    <t>Arifureta Shokugyou de Sekai Saikyou</t>
  </si>
  <si>
    <t>Arifureta Shokugyou de Sekai Saikyou 2nd Season</t>
  </si>
  <si>
    <t>Arifureta Shokugyou de Sekai Saikyou Specials</t>
  </si>
  <si>
    <t>Arifureta Shokugyou de Sekai Saikyou: Prologue</t>
  </si>
  <si>
    <t>Aru Tabibito no Nikki</t>
  </si>
  <si>
    <t>Ashita Sekai ga Owaru toshitemo</t>
  </si>
  <si>
    <t>Assassins Pride</t>
  </si>
  <si>
    <t>Assault Lily: Bouquet</t>
  </si>
  <si>
    <t>mixed_media</t>
  </si>
  <si>
    <t>Atama Yama</t>
  </si>
  <si>
    <t>Ayashi no Ceres</t>
  </si>
  <si>
    <t>Azumanga Daiou The Animation</t>
  </si>
  <si>
    <t>4_koma_manga</t>
  </si>
  <si>
    <t>Azur Lane</t>
  </si>
  <si>
    <t>game</t>
  </si>
  <si>
    <t>Baa-cha no Kingyo</t>
  </si>
  <si>
    <t>Babylon</t>
  </si>
  <si>
    <t>Back Arrow</t>
  </si>
  <si>
    <t>Bakemonogatari</t>
  </si>
  <si>
    <t>Bakuten!!</t>
  </si>
  <si>
    <t>Baraou no Souretsu</t>
  </si>
  <si>
    <t>Bem</t>
  </si>
  <si>
    <t>Bem Movie: Become Human</t>
  </si>
  <si>
    <t>Beyond Creation</t>
  </si>
  <si>
    <t>Birthday Wonderland</t>
  </si>
  <si>
    <t>book</t>
  </si>
  <si>
    <t>Bishounen Tanteidan</t>
  </si>
  <si>
    <t>Black Fox</t>
  </si>
  <si>
    <t>Blood: The Last Vampire</t>
  </si>
  <si>
    <t>Blue: Line Step Brush</t>
  </si>
  <si>
    <t>BNA</t>
  </si>
  <si>
    <t>Boku no Tonari ni Ankoku Hakaishin ga Imasu.</t>
  </si>
  <si>
    <t>Bokura Mada Underground</t>
  </si>
  <si>
    <t>Bokura no Nanokakan Sensou</t>
  </si>
  <si>
    <t>Bokutachi wa Benkyou ga Dekinai</t>
  </si>
  <si>
    <t>Bokutachi wa Benkyou ga Dekinai!</t>
  </si>
  <si>
    <t>Bokutachi wa Benkyou ga Dekinai: Nagisa ni Usemono Arite Senjin wa Enzen to [X] Suru</t>
  </si>
  <si>
    <t>Boogiepop wa Warawanai</t>
  </si>
  <si>
    <t>Boogiepop wa Warawanai (2019)</t>
  </si>
  <si>
    <t>Boy</t>
  </si>
  <si>
    <t>Boys Be...</t>
  </si>
  <si>
    <t>Breakers</t>
  </si>
  <si>
    <t>Brigadoon: Marin to Melan</t>
  </si>
  <si>
    <t>Build Divide: Code Black</t>
  </si>
  <si>
    <t>Build Divide: Code White</t>
  </si>
  <si>
    <t>Bungou to Alchemist: Shinpan no Haguruma</t>
  </si>
  <si>
    <t>Caesura of Despair</t>
  </si>
  <si>
    <t>Candy Caries</t>
  </si>
  <si>
    <t>Cannon Busters</t>
  </si>
  <si>
    <t>Carole &amp; Tuesday</t>
  </si>
  <si>
    <t>Carole &amp; Tuesday Specials</t>
  </si>
  <si>
    <t>Cestvs: The Roman Fighter</t>
  </si>
  <si>
    <t>Chance Triangle Session</t>
  </si>
  <si>
    <t>radio</t>
  </si>
  <si>
    <t>Cheat Kusushi no Slow Life: Isekai ni Tsukurou Drugstore</t>
  </si>
  <si>
    <t>Chikyuu Shoujo Arjuna</t>
  </si>
  <si>
    <t>Chikyuugai Shounen Shoujo</t>
  </si>
  <si>
    <t>Chobits</t>
  </si>
  <si>
    <t>Chobits: Chibits</t>
  </si>
  <si>
    <t>Choujin Koukousei-tachi wa Isekai demo Yoyuu de Ikinuku you desu!</t>
  </si>
  <si>
    <t>Choujin Locke</t>
  </si>
  <si>
    <t>Chuubyou Gekihatsu Boy</t>
  </si>
  <si>
    <t>Chuubyou Gekihatsu Boy: Otoko ni Umareta Shukumei Dakara</t>
  </si>
  <si>
    <t>Connected...</t>
  </si>
  <si>
    <t>Cop Craft</t>
  </si>
  <si>
    <t>Cosmos Trailer</t>
  </si>
  <si>
    <t>Cowboy Bebop</t>
  </si>
  <si>
    <t>Cowboy Bebop: Tengoku no Tobira</t>
  </si>
  <si>
    <t>D.N.Angel</t>
  </si>
  <si>
    <t>Daa! Daa! Daa!</t>
  </si>
  <si>
    <t>Darwin's Game</t>
  </si>
  <si>
    <t>Deatte 5-byou de Battle</t>
  </si>
  <si>
    <t>Deca-Dence</t>
  </si>
  <si>
    <t>Deji Meets Girl</t>
  </si>
  <si>
    <t>Digimon Adventure</t>
  </si>
  <si>
    <t>Digimon Adventure 02</t>
  </si>
  <si>
    <t>Digimon Adventure 02 Movies</t>
  </si>
  <si>
    <t>Digimon Adventure 02: Diablomon no Gyakushuu</t>
  </si>
  <si>
    <t>Digimon Adventure: Bokura no War Game!</t>
  </si>
  <si>
    <t>Dogeza de Tanondemita</t>
  </si>
  <si>
    <t>Dogeza de Tanondemita: Isekai-hen</t>
  </si>
  <si>
    <t>Dokyuu Hentai HxEros</t>
  </si>
  <si>
    <t>Dokyuu Hentai HxEros OVA</t>
  </si>
  <si>
    <t>Domestic na Kanojo</t>
  </si>
  <si>
    <t>Dororo</t>
  </si>
  <si>
    <t>Doukyonin wa Hiza, Tokidoki, Atama no Ue.</t>
  </si>
  <si>
    <t>Dounika Naru Hibi</t>
  </si>
  <si>
    <t>Dragon Ball</t>
  </si>
  <si>
    <t>Dragon Ball Z</t>
  </si>
  <si>
    <t>Dragon, Ie wo Kau.</t>
  </si>
  <si>
    <t>Drop</t>
  </si>
  <si>
    <t>Eden (ONA)</t>
  </si>
  <si>
    <t>Eiga Daisuki Pompo-san</t>
  </si>
  <si>
    <t>Eizouken ni wa Te wo Dasu na!</t>
  </si>
  <si>
    <t>Encore</t>
  </si>
  <si>
    <t>Endro~!</t>
  </si>
  <si>
    <t>Entotsu Machi no Poupelle</t>
  </si>
  <si>
    <t>picture_book</t>
  </si>
  <si>
    <t>eX-Driver</t>
  </si>
  <si>
    <t>Fairy Gone</t>
  </si>
  <si>
    <t>Fairy Gone Part 2</t>
  </si>
  <si>
    <t>Fairy Ranmaru: Anata no Kokoro Otasuke Shimasu</t>
  </si>
  <si>
    <t>Fantasy Bishoujo Juniku Ojisan to</t>
  </si>
  <si>
    <t>Figure 17: Tsubasa &amp; Hikaru</t>
  </si>
  <si>
    <t>Five Star Stories</t>
  </si>
  <si>
    <t>FLCL</t>
  </si>
  <si>
    <t>Fragtime</t>
  </si>
  <si>
    <t>Fruits Basket</t>
  </si>
  <si>
    <t>Fue</t>
  </si>
  <si>
    <t>Fugou Keiji: Balance:Unlimited</t>
  </si>
  <si>
    <t>Full Metal Panic!</t>
  </si>
  <si>
    <t>Full Moon wo Sagashite</t>
  </si>
  <si>
    <t>Full Moon wo Sagashite: Kawaii Kawaii Daibouken</t>
  </si>
  <si>
    <t>Fullmetal Alchemist</t>
  </si>
  <si>
    <t>Gakkou no Kaidan</t>
  </si>
  <si>
    <t>Gal to Kyouryuu</t>
  </si>
  <si>
    <t>Ganbare Douki-chan</t>
  </si>
  <si>
    <t>Ganbare Douki-chan: Kakusa Shakai ni Nayamu Kaisha no Douki</t>
  </si>
  <si>
    <t>Genjitsu Shugi Yuusha no Oukoku Saikenki</t>
  </si>
  <si>
    <t>Genjitsu Shugi Yuusha no Oukoku Saikenki Part 2</t>
  </si>
  <si>
    <t>Gensoumaden Saiyuuki</t>
  </si>
  <si>
    <t>Gensoumaden Saiyuuki Movie: Requiem - Erabarezaru Mono e no Chinkonka</t>
  </si>
  <si>
    <t>Gensoumaden Saiyuuki: Kibou no Zaika</t>
  </si>
  <si>
    <t>GetBackers</t>
  </si>
  <si>
    <t>Given</t>
  </si>
  <si>
    <t>Gleipnir</t>
  </si>
  <si>
    <t>Godzilla: S.P</t>
  </si>
  <si>
    <t>Gotcha!</t>
  </si>
  <si>
    <t>Granbelm</t>
  </si>
  <si>
    <t>Grappler Baki (TV)</t>
  </si>
  <si>
    <t>Grappler Baki: Saidai Tournament-hen</t>
  </si>
  <si>
    <t>Gunjou no Fanfare</t>
  </si>
  <si>
    <t>Gunjou Sanka</t>
  </si>
  <si>
    <t>Gunsmith Cats</t>
  </si>
  <si>
    <t>Gyakuten Sekai no Denchi Shoujo</t>
  </si>
  <si>
    <t>Gyokou no Nikuko-chan</t>
  </si>
  <si>
    <t>Hachi-nan tte, Sore wa Nai deshou!</t>
  </si>
  <si>
    <t>Haibane Renmei</t>
  </si>
  <si>
    <t>Hakozume: Kouban Joshi no Gyakushuu</t>
  </si>
  <si>
    <t>Hakubo</t>
  </si>
  <si>
    <t>Hakumei no Tsubasa</t>
  </si>
  <si>
    <t>Hanako</t>
  </si>
  <si>
    <t>Hand Maid Mai</t>
  </si>
  <si>
    <t>Hand Maid May</t>
  </si>
  <si>
    <t>Hand Maid May: Akiramemasen</t>
  </si>
  <si>
    <t>Haru Dorobou</t>
  </si>
  <si>
    <t>Hataage! Kemono Michi</t>
  </si>
  <si>
    <t>Hataraku Maou-sama!</t>
  </si>
  <si>
    <t>Heart Challenger</t>
  </si>
  <si>
    <t>Heikousen</t>
  </si>
  <si>
    <t>Heion Sedai no Idaten-tachi</t>
  </si>
  <si>
    <t>Hello World</t>
  </si>
  <si>
    <t>Hellsing</t>
  </si>
  <si>
    <t>Hellsing: Psalm of the Darkness</t>
  </si>
  <si>
    <t>Hidamari no Ki</t>
  </si>
  <si>
    <t>Hige wo Soru. Soshite Joshikousei wo Hirou.</t>
  </si>
  <si>
    <t>Hikaru no Go</t>
  </si>
  <si>
    <t>Hitoribocchi no Marumaru Seikatsu</t>
  </si>
  <si>
    <t>Home!</t>
  </si>
  <si>
    <t>Honoo no Labyrinth</t>
  </si>
  <si>
    <t>Hoshiai no Sora</t>
  </si>
  <si>
    <t>Hotohashiru</t>
  </si>
  <si>
    <t>Houkago Saikoro Club</t>
  </si>
  <si>
    <t>Houkago Teibou Nisshi</t>
  </si>
  <si>
    <t>Housekishou Richard-shi no Nazo Kantei</t>
  </si>
  <si>
    <t>Hunter x Hunter</t>
  </si>
  <si>
    <t>Hunter x Hunter: Greed Island</t>
  </si>
  <si>
    <t>Hunter x Hunter: Greed Island Final</t>
  </si>
  <si>
    <t>Hunter x Hunter: Original Video Animation</t>
  </si>
  <si>
    <t>Ichiban Chikakute Tooi Hoshi</t>
  </si>
  <si>
    <t>Id:Invaded</t>
  </si>
  <si>
    <t>Idolls!</t>
  </si>
  <si>
    <t>Idoly Pride</t>
  </si>
  <si>
    <t>Ikebukuro PR Anime</t>
  </si>
  <si>
    <t>Ikebukuro West Gate Park</t>
  </si>
  <si>
    <t>Infinite Dendrogram</t>
  </si>
  <si>
    <t>Inochi no Tabekata</t>
  </si>
  <si>
    <t>Inu to Neko Docchi mo Katteru to Mainichi Tanoshii</t>
  </si>
  <si>
    <t>Ishuzoku Reviewers</t>
  </si>
  <si>
    <t>It's My Life</t>
  </si>
  <si>
    <t>Iwa Kakeru! Sport Climbing Girls</t>
  </si>
  <si>
    <t>Iya na Kao sare nagara Opantsu Misete Moraitai</t>
  </si>
  <si>
    <t>Jaku-Chara Tomozaki-kun</t>
  </si>
  <si>
    <t>Jaku-Chara Tomozaki-kun Specials</t>
  </si>
  <si>
    <t>Jashin-chan Dropkick</t>
  </si>
  <si>
    <t>Jashin-chan Dropkick Episode 12</t>
  </si>
  <si>
    <t>Jashin-chan Dropkick'</t>
  </si>
  <si>
    <t>Jashin-chan Dropkick': Chitose-hen</t>
  </si>
  <si>
    <t>Jin-Rou</t>
  </si>
  <si>
    <t>Joshikausei</t>
  </si>
  <si>
    <t>Joshikousei no Mudazukai</t>
  </si>
  <si>
    <t>Jouran: The Princess of Snow and Blood</t>
  </si>
  <si>
    <t>Journey: Taiko Arabia Hantou de no Kiseki to Tatakai no Monogatari</t>
  </si>
  <si>
    <t>Jungle wa Itsumo Hare nochi Guu</t>
  </si>
  <si>
    <t>Jungle wa Itsumo Hare nochi Guu Deluxe</t>
  </si>
  <si>
    <t>Jungle wa Itsumo Hare nochi Guu Final</t>
  </si>
  <si>
    <t>Juunenbun no Watashi e</t>
  </si>
  <si>
    <t>Juuni Kokuki</t>
  </si>
  <si>
    <t>Kabukichou Sherlock</t>
  </si>
  <si>
    <t>Kageki Shoujo!!</t>
  </si>
  <si>
    <t>Kaguya-sama wa Kokurasetai: Tensai-tachi no Renai Zunousen</t>
  </si>
  <si>
    <t>Kai Byoui Ramune</t>
  </si>
  <si>
    <t>Kaifuku Jutsushi no Yarinaoshi</t>
  </si>
  <si>
    <t>Kaijin Kaihatsu-bu no Kuroitsu-san</t>
  </si>
  <si>
    <t>Kaijuu no Kodomo</t>
  </si>
  <si>
    <t>Kaizoku Oujo</t>
  </si>
  <si>
    <t>Kami-tachi ni Hirowareta Otoko</t>
  </si>
  <si>
    <t>Kamiari Algorithm</t>
  </si>
  <si>
    <t>Kamiarizuki no Kodomo</t>
  </si>
  <si>
    <t>Kamisama ni Natta Hi</t>
  </si>
  <si>
    <t>Kan Saete Kuyashii wa</t>
  </si>
  <si>
    <t>Kanata no Astra</t>
  </si>
  <si>
    <t>Kanojo mo Kanojo</t>
  </si>
  <si>
    <t>Kanojo to Kanojo no Neko</t>
  </si>
  <si>
    <t>Kanon</t>
  </si>
  <si>
    <t>visual_novel</t>
  </si>
  <si>
    <t>Karakai Jouzu no Takagi-san</t>
  </si>
  <si>
    <t>Karakai Jouzu no Takagi-san 2</t>
  </si>
  <si>
    <t>Karakai Jouzu no Takagi-san: Water Slide</t>
  </si>
  <si>
    <t>Karakuri no Kimi</t>
  </si>
  <si>
    <t>Katsudou Shashin</t>
  </si>
  <si>
    <t>Katsute Kami Datta Kemono-tachi e</t>
  </si>
  <si>
    <t>Kawaikereba Hentai demo Suki ni Natte Kuremasu ka?</t>
  </si>
  <si>
    <t>Kawaki wo Ameku</t>
  </si>
  <si>
    <t>Kaze no Kokyuu: Animation ni Yoru Oufuku Shokan</t>
  </si>
  <si>
    <t>Kaze no Youjinbou</t>
  </si>
  <si>
    <t>Kaze wo Mita Shounen</t>
  </si>
  <si>
    <t>Kazemakase Tsukikage Ran</t>
  </si>
  <si>
    <t>K×Drop!!</t>
  </si>
  <si>
    <t>Keishichou Tokumubu Tokushu Kyouakuhan Taisakushitsu Dainanaka: Tokunana</t>
  </si>
  <si>
    <t>Keishichou Tokumubu Tokushu Kyouakuhan Taisakushitsu Dainanaka: Tokunana OVA</t>
  </si>
  <si>
    <t>Kemono Jihen</t>
  </si>
  <si>
    <t>Kemurikusa (TV)</t>
  </si>
  <si>
    <t>Kengan Ashura</t>
  </si>
  <si>
    <t>Kenja no Deshi wo Nanoru Kenja</t>
  </si>
  <si>
    <t>Kenja no Mago</t>
  </si>
  <si>
    <t>Kimi dake ni Motetainda.</t>
  </si>
  <si>
    <t>Kimi to Boku no Saigo no Senjou, Aruiwa Sekai ga Hajimaru Seisen</t>
  </si>
  <si>
    <t>Kimi to, Nami ni Noretara</t>
  </si>
  <si>
    <t>Kimi wa Kanata</t>
  </si>
  <si>
    <t>Kino no Tabi: The Beautiful World</t>
  </si>
  <si>
    <t>Kirara</t>
  </si>
  <si>
    <t>Kitsutsuki Tanteidokoro</t>
  </si>
  <si>
    <t>Kochouki: Wakaki Nobunaga</t>
  </si>
  <si>
    <t>Koe no Katachi</t>
  </si>
  <si>
    <t>Koi to Yobu ni wa Kimochi Warui</t>
  </si>
  <si>
    <t>Koisuru Asteroid</t>
  </si>
  <si>
    <t>Kono Oto Tomare!</t>
  </si>
  <si>
    <t>Kono Oto Tomare! Part 2</t>
  </si>
  <si>
    <t>Kono Yo no Hate de Koi wo Utau Shoujo YU-NO</t>
  </si>
  <si>
    <t>Kono Yo no Hate de Koi wo Utau Shoujo YU-NO: Mugen no Heiretsu Sekai</t>
  </si>
  <si>
    <t>Koroshi Ai</t>
  </si>
  <si>
    <t>Kotonoha no Niwa</t>
  </si>
  <si>
    <t>Kouya no Kotobuki Hikoutai</t>
  </si>
  <si>
    <t>Kumo desu ga, Nani ka?</t>
  </si>
  <si>
    <t>Kunoichi Tsubaki no Mune no Uchi</t>
  </si>
  <si>
    <t>Kuraku Kuroku</t>
  </si>
  <si>
    <t>Kuutei Dragons</t>
  </si>
  <si>
    <t>Kyokou Suiri</t>
  </si>
  <si>
    <t>Kyoshin to Hyouka no Shiro</t>
  </si>
  <si>
    <t>Kyoukai Senki</t>
  </si>
  <si>
    <t>Kyoukai Senki Part 2</t>
  </si>
  <si>
    <t>Kyuuketsuki Sugu Shinu</t>
  </si>
  <si>
    <t>Kyuukyoku Shinka shita Full Dive RPG ga Genjitsu yori mo Kusoge Dattara</t>
  </si>
  <si>
    <t>Laidbackers</t>
  </si>
  <si>
    <t>Lapis Re:LiGHTs</t>
  </si>
  <si>
    <t>Leadale no Daichi nite</t>
  </si>
  <si>
    <t>Listeners</t>
  </si>
  <si>
    <t>Love Hina</t>
  </si>
  <si>
    <t>Love Letter (Music)</t>
  </si>
  <si>
    <t>Machikado Mazoku</t>
  </si>
  <si>
    <t>Magatsu Wahrheit: Zuerst</t>
  </si>
  <si>
    <t>Mahou Senshi Louie</t>
  </si>
  <si>
    <t>Mahou Shoujo Tokushusen Asuka</t>
  </si>
  <si>
    <t>Majutsushi Orphen Hagure Tabi</t>
  </si>
  <si>
    <t>Majutsushi Orphen Hagure Tabi: Kimluck-hen</t>
  </si>
  <si>
    <t>Majutsushi Orphen Hagure Tabi: Tennin no Isan</t>
  </si>
  <si>
    <t>Makafushigi</t>
  </si>
  <si>
    <t>Maou Gakuin no Futekigousha: Shijou Saikyou no Maou no Shiso, Tensei shite Shison-tachi no Gakkou e Kayou</t>
  </si>
  <si>
    <t>Maou-sama, Retry!</t>
  </si>
  <si>
    <t>Mars Red</t>
  </si>
  <si>
    <t>Marudase Kintarou</t>
  </si>
  <si>
    <t>Mashiro no Oto</t>
  </si>
  <si>
    <t>Massara</t>
  </si>
  <si>
    <t>Mayonaka no Occult Koumuin</t>
  </si>
  <si>
    <t>Mayonaka no Occult Koumuin OVA</t>
  </si>
  <si>
    <t>Mayonaka no Occult Koumuin: Fukurokouji to Ano Ko to Ore to</t>
  </si>
  <si>
    <t>Mayonaka wa Junketsu</t>
  </si>
  <si>
    <t>Megami Kouhosei</t>
  </si>
  <si>
    <t>Megami Kouhosei Special Curriculum</t>
  </si>
  <si>
    <t>Megami-ryou no Ryoubo-kun.</t>
  </si>
  <si>
    <t>Megaton-kyuu Musashi</t>
  </si>
  <si>
    <t>Meiji Tokyo Renka</t>
  </si>
  <si>
    <t>Meikyuu Black Company</t>
  </si>
  <si>
    <t>Metropolis</t>
  </si>
  <si>
    <t>Miami Guns</t>
  </si>
  <si>
    <t>Midara na Ao-chan wa Benkyou ga Dekinai</t>
  </si>
  <si>
    <t>Minegishi-san wa Ootsu-kun ni Tabesasetai</t>
  </si>
  <si>
    <t>Miru Tights</t>
  </si>
  <si>
    <t>Miru Tights: Cosplay Satsuei Tights</t>
  </si>
  <si>
    <t>Misaki no Mayoiga</t>
  </si>
  <si>
    <t>Mix: Meisei Story</t>
  </si>
  <si>
    <t>Mob Psycho 100</t>
  </si>
  <si>
    <t>Mob Psycho 100 II</t>
  </si>
  <si>
    <t>Mob Psycho 100: Dai Ikkai Rei toka Soudansho Ian Ryokou - Kokoro Mitasu Iyashi no Tabi</t>
  </si>
  <si>
    <t>Mob Psycho 100: Reigen - Shirarezaru Kiseki no Reinouryokusha</t>
  </si>
  <si>
    <t>Mob Psycho Mini</t>
  </si>
  <si>
    <t>Mogu Mogu Yummy!</t>
  </si>
  <si>
    <t>Mondaiji-tachi ga Isekai kara Kuru Sou desu yo?</t>
  </si>
  <si>
    <t>Monogatari Series: Second Season</t>
  </si>
  <si>
    <t>Monster Musume no Oishasan</t>
  </si>
  <si>
    <t>Muhyo to Rouji no Mahouritsu Soudan Jimusho</t>
  </si>
  <si>
    <t>Muhyo to Rouji no Mahouritsu Soudan Jimusho 2nd Season</t>
  </si>
  <si>
    <t>Munto</t>
  </si>
  <si>
    <t>Munto: Toki no Kabe wo Koete</t>
  </si>
  <si>
    <t>Murenase! Seton Gakuen</t>
  </si>
  <si>
    <t>Murenase! Seton Gakuen Special</t>
  </si>
  <si>
    <t>Mushikago no Cagaster</t>
  </si>
  <si>
    <t>Musician</t>
  </si>
  <si>
    <t>Nakanohito Genome [Jikkyouchuu]</t>
  </si>
  <si>
    <t>Nakanohito Genome [Jikkyouchuu]: Knots of Memories</t>
  </si>
  <si>
    <t>Nakitai Watashi wa Neko wo Kaburu</t>
  </si>
  <si>
    <t>Nami yo Kiitekure</t>
  </si>
  <si>
    <t>Nande Koko ni Sensei ga!?</t>
  </si>
  <si>
    <t>Nande Koko ni Sensei ga!? Nande Koko ni Sensei-tachi ga!?</t>
  </si>
  <si>
    <t>Naruto</t>
  </si>
  <si>
    <t>Naruto: Shippuuden</t>
  </si>
  <si>
    <t>Naruto: Shippuuden Movie 6 - Road to Ninja</t>
  </si>
  <si>
    <t>Natsu ga Hajimaru.</t>
  </si>
  <si>
    <t>Natsu no Niwa</t>
  </si>
  <si>
    <t>Natsunagu!</t>
  </si>
  <si>
    <t>Ndaho Kekkon Omedetou!!</t>
  </si>
  <si>
    <t>Nekomonogatari: Kuro</t>
  </si>
  <si>
    <t>Nekopara</t>
  </si>
  <si>
    <t>NieA Under 7</t>
  </si>
  <si>
    <t>Night Head 2041</t>
  </si>
  <si>
    <t>Nihon Chinbotsu 2020</t>
  </si>
  <si>
    <t>Nisemonogatari</t>
  </si>
  <si>
    <t>Noir</t>
  </si>
  <si>
    <t>Noisy Birth</t>
  </si>
  <si>
    <t>Null Peta</t>
  </si>
  <si>
    <t>Null Peta: Doki♥ Nurunuru Petapeta! Mizugi-darake no Oneechan Taikai!</t>
  </si>
  <si>
    <t>number24</t>
  </si>
  <si>
    <t>Obey Me!</t>
  </si>
  <si>
    <t>Obey Me!: Makai Dai Ryokou!</t>
  </si>
  <si>
    <t>Ochikobore Fruit Tart</t>
  </si>
  <si>
    <t>Oda Cinnamon Nobunaga</t>
  </si>
  <si>
    <t>Ojamajo Doremi</t>
  </si>
  <si>
    <t>Ojamajo Doremi Sharp</t>
  </si>
  <si>
    <t>Oki ni Mesu mama</t>
  </si>
  <si>
    <t>Omoi, Omoware, Furi, Furare</t>
  </si>
  <si>
    <t>One Punch Man</t>
  </si>
  <si>
    <t>One Punch Man 2nd Season</t>
  </si>
  <si>
    <t>One Punch Man 2nd Season Specials</t>
  </si>
  <si>
    <t>One Punch Man Specials</t>
  </si>
  <si>
    <t>One Punch Man: Road to Hero</t>
  </si>
  <si>
    <t>One Room</t>
  </si>
  <si>
    <t>One Room Special</t>
  </si>
  <si>
    <t>One Room: Second Season</t>
  </si>
  <si>
    <t>One Room: Second Season - Hanasaka Yui no Prologue</t>
  </si>
  <si>
    <t>Onegai☆Teacher</t>
  </si>
  <si>
    <t>Ongaku</t>
  </si>
  <si>
    <t>Onipan!</t>
  </si>
  <si>
    <t>Ore dake Haireru Kakushi Dungeon</t>
  </si>
  <si>
    <t>Ore wo Suki nano wa Omae dake ka yo</t>
  </si>
  <si>
    <t>Ore, Tsushima</t>
  </si>
  <si>
    <t>Orient</t>
  </si>
  <si>
    <t>Osananajimi ga Zettai ni Makenai Love Comedy</t>
  </si>
  <si>
    <t>Oshi ga Budoukan Ittekuretara Shinu</t>
  </si>
  <si>
    <t>Otona no Bouguya-san</t>
  </si>
  <si>
    <t>Otona no Bouguya-san (Rimen)</t>
  </si>
  <si>
    <t>Palme no Ki</t>
  </si>
  <si>
    <t>Pandora to Akubi</t>
  </si>
  <si>
    <t>Paprika (Music)</t>
  </si>
  <si>
    <t>Patapata Hikousen no Bouken</t>
  </si>
  <si>
    <t>Peach Boy Riverside</t>
  </si>
  <si>
    <t>Pet</t>
  </si>
  <si>
    <t>Peter Grill to Kenja no Jikan</t>
  </si>
  <si>
    <t>Pianoman</t>
  </si>
  <si>
    <t>Platonic Chain</t>
  </si>
  <si>
    <t>Platonic Chain: Web</t>
  </si>
  <si>
    <t>Plunderer</t>
  </si>
  <si>
    <t>Popee the Performer</t>
  </si>
  <si>
    <t>Princess Connect! Re:Dive</t>
  </si>
  <si>
    <t>Princess Tutu</t>
  </si>
  <si>
    <t>Project ARMS</t>
  </si>
  <si>
    <t>Project ARMS: The 2nd Chapter</t>
  </si>
  <si>
    <t>Promare</t>
  </si>
  <si>
    <t>Promare: Galo-hen</t>
  </si>
  <si>
    <t>Promare: Lio-hen</t>
  </si>
  <si>
    <t>Psychic Academy</t>
  </si>
  <si>
    <t>Punch Line</t>
  </si>
  <si>
    <t>Puparia</t>
  </si>
  <si>
    <t>RahXephon</t>
  </si>
  <si>
    <t>Rakudai Kishi no Cavalry</t>
  </si>
  <si>
    <t>Re-Main</t>
  </si>
  <si>
    <t>Revisions</t>
  </si>
  <si>
    <t>Riding Bean</t>
  </si>
  <si>
    <t>Rifle Is Beautiful</t>
  </si>
  <si>
    <t>Right Places: Sono Toki, Boku no Irubeki Basho</t>
  </si>
  <si>
    <t>Rikei ga Koi ni Ochita no de Shoumei shitemita.</t>
  </si>
  <si>
    <t>Rinshi!! Ekoda-chan</t>
  </si>
  <si>
    <t>RobiHachi</t>
  </si>
  <si>
    <t>RPG Fudousan</t>
  </si>
  <si>
    <t>Runway de Waratte</t>
  </si>
  <si>
    <t>Ryman's Club</t>
  </si>
  <si>
    <t>s.CRY.ed</t>
  </si>
  <si>
    <t>Saihate no Paladin</t>
  </si>
  <si>
    <t>Saishuu Heiki Kanojo</t>
  </si>
  <si>
    <t>Saishuu Heiki Kanojo: Another Love Song</t>
  </si>
  <si>
    <t>Saiyuuki Reload</t>
  </si>
  <si>
    <t>Saiyuuki Reload Gunlock</t>
  </si>
  <si>
    <t>Saiyuuki Reload: Burial</t>
  </si>
  <si>
    <t>Sakugan</t>
  </si>
  <si>
    <t>Sakugasaku</t>
  </si>
  <si>
    <t>Sakura Taisen</t>
  </si>
  <si>
    <t>Salaryman Kintarou</t>
  </si>
  <si>
    <t>Sangenshoku</t>
  </si>
  <si>
    <t>Sankaku Mado no Sotogawa wa Yoru</t>
  </si>
  <si>
    <t>Sarazanmai</t>
  </si>
  <si>
    <t>Sayonara Watashi no Cramer</t>
  </si>
  <si>
    <t>Sci-fi Harry</t>
  </si>
  <si>
    <t>Scrapped Princess</t>
  </si>
  <si>
    <t>Seijo no Maryoku wa Bannou desu</t>
  </si>
  <si>
    <t>Seirei Gensouki</t>
  </si>
  <si>
    <t>Senpai ga Uzai Kouhai no Hanashi</t>
  </si>
  <si>
    <t>Senryuu Shoujo</t>
  </si>
  <si>
    <t>Sentouin, Hakenshimasu!</t>
  </si>
  <si>
    <t>Senyoku no Sigrdrifa</t>
  </si>
  <si>
    <t>Sewayaki Kitsune no Senko-san</t>
  </si>
  <si>
    <t>Shakunetsu Kabaddi</t>
  </si>
  <si>
    <t>Shaman King</t>
  </si>
  <si>
    <t>Shelter (Music)</t>
  </si>
  <si>
    <t>Shenmue the Animation</t>
  </si>
  <si>
    <t>Shichinin no Nana</t>
  </si>
  <si>
    <t>Shichinin no Nana: Oshougatsu da yo! 7 x 7 = 49-nin no Nana?</t>
  </si>
  <si>
    <t>Shikkakumon no Saikyou Kenja</t>
  </si>
  <si>
    <t>Shin no Nakama ja Nai to Yuusha no Party wo Oidasareta node, Henkyou de Slow Life suru Koto ni Shimashita</t>
  </si>
  <si>
    <t>Shin Shirayuki-hime Densetsu Prétear</t>
  </si>
  <si>
    <t>Shinchou Yuusha: Kono Yuusha ga Ore Tueee Kuse ni Shinchou Sugiru</t>
  </si>
  <si>
    <t>Shinka no Mi: Shiranai Uchi ni Kachigumi Jinsei</t>
  </si>
  <si>
    <t>Shiroi Suna no Aquatope</t>
  </si>
  <si>
    <t>Shoubushi Densetsu Tetsuya</t>
  </si>
  <si>
    <t>Shoumetsu Toshi</t>
  </si>
  <si>
    <t>Shuumatsu no Harem</t>
  </si>
  <si>
    <t>Sign</t>
  </si>
  <si>
    <t>SK∞</t>
  </si>
  <si>
    <t>Slime Taoshite 300-nen, Shiranai Uchi ni Level Max ni Nattemashita</t>
  </si>
  <si>
    <t>Slow Loop</t>
  </si>
  <si>
    <t>Soba e</t>
  </si>
  <si>
    <t>Sol Levante</t>
  </si>
  <si>
    <t>Sonny Boy</t>
  </si>
  <si>
    <t>Sorairo Utility</t>
  </si>
  <si>
    <t>Sore dake ga Neck</t>
  </si>
  <si>
    <t>Sounan desu ka?</t>
  </si>
  <si>
    <t>Strange Dawn</t>
  </si>
  <si>
    <t>Subarashiki Kono Sekai The Animation</t>
  </si>
  <si>
    <t>Sumikko Gurashi Movie 1: Tobidasu Ehon to Himitsu no Ko</t>
  </si>
  <si>
    <t>Summer Ghost</t>
  </si>
  <si>
    <t>Super Crooks</t>
  </si>
  <si>
    <t>Super Cub</t>
  </si>
  <si>
    <t>Taishou Otome Otogibanashi</t>
  </si>
  <si>
    <t>Taishou Roman</t>
  </si>
  <si>
    <t>Taisou Zamurai</t>
  </si>
  <si>
    <t>Takt Op. Destiny</t>
  </si>
  <si>
    <t>Tantei wa Mou, Shindeiru.</t>
  </si>
  <si>
    <t>Tate no Yuusha no Nariagari</t>
  </si>
  <si>
    <t>Tatoeba Last Dungeon Mae no Mura no Shounen ga Joban no Machi de Kurasu Youna Monogatari</t>
  </si>
  <si>
    <t>Tejina-senpai</t>
  </si>
  <si>
    <t>Tenchi Souzou Design-bu</t>
  </si>
  <si>
    <t>Tenchi Souzou Design-bu: Idea 13</t>
  </si>
  <si>
    <t>Tenki no Ko</t>
  </si>
  <si>
    <t>Tenkuu Shinpan</t>
  </si>
  <si>
    <t>The God of High School</t>
  </si>
  <si>
    <t>The Missing 8</t>
  </si>
  <si>
    <t>The Naked King</t>
  </si>
  <si>
    <t>The SoulTaker: Tamashii-gari</t>
  </si>
  <si>
    <t>Thermae Romae Novae</t>
  </si>
  <si>
    <t>Toe! Space Attendant Aoi</t>
  </si>
  <si>
    <t>Tokyo 24-ku</t>
  </si>
  <si>
    <t>Tokyo Underground</t>
  </si>
  <si>
    <t>Toutotsu ni Egypt Shin</t>
  </si>
  <si>
    <t>Tribe Nine</t>
  </si>
  <si>
    <t>Tsuki ga Michibiku Isekai Douchuu</t>
  </si>
  <si>
    <t>Tsuki to Laika to Nosferatu</t>
  </si>
  <si>
    <t>Tsuujou Kougeki ga Zentai Kougeki de Ni-kai Kougeki no Okaasan wa Suki desu ka?</t>
  </si>
  <si>
    <t>Tsuujou Kougeki ga Zentai Kougeki de Ni-kai Kougeki no Okaasan wa Suki desu ka? Namiuchigiwa no Okaasan wa Suki desu ka?</t>
  </si>
  <si>
    <t>Uchi no Ko no Tame naraba, Ore wa Moshikashitara Maou mo Taoseru kamo Shirenai.</t>
  </si>
  <si>
    <t>Uchi Tama?! Uchi no Tama Shirimasen ka?</t>
  </si>
  <si>
    <t>Uchuu no Kisetsu</t>
  </si>
  <si>
    <t>Ueno-san wa Bukiyou</t>
  </si>
  <si>
    <t>Ultraman</t>
  </si>
  <si>
    <t>Uramichi Oniisan</t>
  </si>
  <si>
    <t>Urasekai Picnic</t>
  </si>
  <si>
    <t>Urvan</t>
  </si>
  <si>
    <t>Uzaki-chan wa Asobitai!</t>
  </si>
  <si>
    <t>Val x Love</t>
  </si>
  <si>
    <t>Vampire Hunter D</t>
  </si>
  <si>
    <t>Vampire Hunter D (2000)</t>
  </si>
  <si>
    <t>Vandread</t>
  </si>
  <si>
    <t>Vandread: The Second Stage</t>
  </si>
  <si>
    <t>VERSEⁿ: Episodeⁿ - Kuusou</t>
  </si>
  <si>
    <t>Visual Prison</t>
  </si>
  <si>
    <t>Vivy: Fluorite Eye's Song</t>
  </si>
  <si>
    <t>Vlad Love</t>
  </si>
  <si>
    <t>Watashi ni Tenshi ga Maiorita!</t>
  </si>
  <si>
    <t>Watashi ni Tenshi ga Maiorita! Special</t>
  </si>
  <si>
    <t>Watashi, Nouryoku wa Heikinchi de tte Itta yo ne!</t>
  </si>
  <si>
    <t>Wei, Kanjian Erduo La!</t>
  </si>
  <si>
    <t>Wei, Kanjian Erduo La! 2</t>
  </si>
  <si>
    <t>Witch Hunter Robin</t>
  </si>
  <si>
    <t>With All Our Hearts</t>
  </si>
  <si>
    <t>Wolf's Rain</t>
  </si>
  <si>
    <t>Wolf's Rain OVA</t>
  </si>
  <si>
    <t>Wonder Egg Priority</t>
  </si>
  <si>
    <t>Wonder Egg Priority: Watashi no Priority</t>
  </si>
  <si>
    <t>Yahari Ore no Seishun Love Comedy wa Machigatteiru.</t>
  </si>
  <si>
    <t>Yahari Ore no Seishun Love Comedy wa Machigatteiru. OVA</t>
  </si>
  <si>
    <t>Yahari Ore no Seishun Love Comedy wa Machigatteiru. Zoku</t>
  </si>
  <si>
    <t>Yahari Ore no Seishun Love Comedy wa Machigatteiru. Zoku OVA</t>
  </si>
  <si>
    <t>Yaku nara Mug Cup mo</t>
  </si>
  <si>
    <t>Yaku nara Mug Cup mo: Niban Gama</t>
  </si>
  <si>
    <t>Yami no Matsuei</t>
  </si>
  <si>
    <t>Yamiyo</t>
  </si>
  <si>
    <t>Yatogame-chan Kansatsu Nikki</t>
  </si>
  <si>
    <t>Yatogame-chan Kansatsu Nikki Nisatsume</t>
  </si>
  <si>
    <t>Yatogame-chan Kansatsu Nikki Sansatsume</t>
  </si>
  <si>
    <t>Yes ka No ka Hanbun ka</t>
  </si>
  <si>
    <t>Yesterday wo Utatte</t>
  </si>
  <si>
    <t>Yesterday wo Utatte: Haishin-ban Episode</t>
  </si>
  <si>
    <t>Yoru ni Kakeru</t>
  </si>
  <si>
    <t>Yoru no Pierrot (TeddyLoid Remix)</t>
  </si>
  <si>
    <t>Yoru wa Honoka</t>
  </si>
  <si>
    <t>Youjo Shachou</t>
  </si>
  <si>
    <t>Yu☆Gi☆Oh! Duel Monsters</t>
  </si>
  <si>
    <t>Yu☆Gi☆Oh! Duel Monsters GX</t>
  </si>
  <si>
    <t>Yuuseiboushi</t>
  </si>
  <si>
    <t>Zashiki Warashi no Tatami-chan</t>
  </si>
  <si>
    <t>5-toubun no Hanayome ∬</t>
  </si>
  <si>
    <t>86</t>
  </si>
  <si>
    <t>86 Part 2</t>
  </si>
  <si>
    <t>Absolute Duo</t>
  </si>
  <si>
    <t>Accel World</t>
  </si>
  <si>
    <t>Accel World EX</t>
  </si>
  <si>
    <t>Accel World: Acchel World.</t>
  </si>
  <si>
    <t>Accel World: Infinite∞Burst</t>
  </si>
  <si>
    <t>AkaKill! Gekijou</t>
  </si>
  <si>
    <t>Akame ga Kill!</t>
  </si>
  <si>
    <t>Aldnoah.Zero</t>
  </si>
  <si>
    <t>Aldnoah.Zero Part 2</t>
  </si>
  <si>
    <t>Amagi Brilliant Park</t>
  </si>
  <si>
    <t>Angel Beats!</t>
  </si>
  <si>
    <t>Ano Hi Mita Hana no Namae wo Bokutachi wa Mada Shiranai.</t>
  </si>
  <si>
    <t>Ansatsu Kyoushitsu</t>
  </si>
  <si>
    <t>Ansatsu Kyoushitsu 2nd Season</t>
  </si>
  <si>
    <t>Arknights: Reimei Zensou</t>
  </si>
  <si>
    <t>Beelzebub</t>
  </si>
  <si>
    <t>Ben-To</t>
  </si>
  <si>
    <t>Black Bullet</t>
  </si>
  <si>
    <t>Black Lagoon</t>
  </si>
  <si>
    <t>Black Lagoon: Roberta's Blood Trail</t>
  </si>
  <si>
    <t>Black Lagoon: The Second Barrage</t>
  </si>
  <si>
    <t>Black★Rock Shooter (TV)</t>
  </si>
  <si>
    <t>Boku dake ga Inai Machi</t>
  </si>
  <si>
    <t>Boku wa Tomodachi ga Sukunai</t>
  </si>
  <si>
    <t>Boku wa Tomodachi ga Sukunai Next</t>
  </si>
  <si>
    <t>Boku wa Tomodachi ga Sukunai: Yaminabe wa Bishoujo ga Zannen na Nioi</t>
  </si>
  <si>
    <t>Bokutachi no Remake</t>
  </si>
  <si>
    <t>Btooom!</t>
  </si>
  <si>
    <t>Bubble</t>
  </si>
  <si>
    <t>Burn the Witch</t>
  </si>
  <si>
    <t>Charlotte</t>
  </si>
  <si>
    <t>ChäoS;HEAd</t>
  </si>
  <si>
    <t>Chuunibyou demo Koi ga Shitai!</t>
  </si>
  <si>
    <t>Chuunibyou demo Koi ga Shitai! Lite</t>
  </si>
  <si>
    <t>Chuunibyou demo Koi ga Shitai! Ren</t>
  </si>
  <si>
    <t>Chuunibyou demo Koi ga Shitai! Ren Lite</t>
  </si>
  <si>
    <t>Chuunibyou demo Koi ga Shitai! Ren Specials</t>
  </si>
  <si>
    <t>inf</t>
  </si>
  <si>
    <t>Clannad</t>
  </si>
  <si>
    <t>Clannad Movie</t>
  </si>
  <si>
    <t>Clannad: After Story</t>
  </si>
  <si>
    <t>Code Geass: Boukoku no Akito 1 - Yokuryuu wa Maiorita</t>
  </si>
  <si>
    <t>Code Geass: Boukoku no Akito 2 - Hikisakareshi Yokuryuu</t>
  </si>
  <si>
    <t>Code Geass: Boukoku no Akito 3 - Kagayaku Mono Ten yori Otsu</t>
  </si>
  <si>
    <t>Code Geass: Hangyaku no Lelouch</t>
  </si>
  <si>
    <t>Code Geass: Hangyaku no Lelouch - Kiseki no Birthday</t>
  </si>
  <si>
    <t>Code Geass: Hangyaku no Lelouch - Nunnally in Wonderland</t>
  </si>
  <si>
    <t>Code Geass: Hangyaku no Lelouch R2</t>
  </si>
  <si>
    <t>Coppelion</t>
  </si>
  <si>
    <t>Cross Ange: Tenshi to Ryuu no Rondo</t>
  </si>
  <si>
    <t>Cyberpunk: Edgerunners</t>
  </si>
  <si>
    <t>D-Frag!</t>
  </si>
  <si>
    <t>Dantalian no Shoka</t>
  </si>
  <si>
    <t>Dantalian no Shoka: Ibarahime</t>
  </si>
  <si>
    <t>Darker than Black: Kuro no Keiyakusha</t>
  </si>
  <si>
    <t>Darker than Black: Kuro no Keiyakusha - Sakura no Hana no Mankai no Shita</t>
  </si>
  <si>
    <t>Darker than Black: Kuro no Keiyakusha Gaiden</t>
  </si>
  <si>
    <t>Darker than Black: Ryuusei no Gemini</t>
  </si>
  <si>
    <t>Darling in the FranXX</t>
  </si>
  <si>
    <t>Date A Live</t>
  </si>
  <si>
    <t>Date A Live II</t>
  </si>
  <si>
    <t>Death Note</t>
  </si>
  <si>
    <t>Dolls' Frontline</t>
  </si>
  <si>
    <t>Dorohedoro</t>
  </si>
  <si>
    <t>Durarara!!</t>
  </si>
  <si>
    <t>Durarara!!x2 Shou</t>
  </si>
  <si>
    <t>Elfen Lied</t>
  </si>
  <si>
    <t>Fairy Tail</t>
  </si>
  <si>
    <t>Fairy Tail Movie 1: Houou no Miko</t>
  </si>
  <si>
    <t>Fate/stay night</t>
  </si>
  <si>
    <t>Fate/stay night Movie: Heaven's Feel - I. Presage Flower</t>
  </si>
  <si>
    <t>Fate/stay night Movie: Heaven's Feel - II. Lost Butterfly</t>
  </si>
  <si>
    <t>Fate/stay night Movie: Heaven's Feel - III. Spring Song</t>
  </si>
  <si>
    <t>Fate/stay night Movie: Unlimited Blade Works</t>
  </si>
  <si>
    <t>Fate/stay night: Unlimited Blade Works</t>
  </si>
  <si>
    <t>Fate/stay night: Unlimited Blade Works 2nd Season</t>
  </si>
  <si>
    <t>Fate/stay night: Unlimited Blade Works 2nd Season - Sunny Day</t>
  </si>
  <si>
    <t>Fate/stay night: Unlimited Blade Works Prologue</t>
  </si>
  <si>
    <t>Fate/Zero</t>
  </si>
  <si>
    <t>Fate/Zero 2nd Season</t>
  </si>
  <si>
    <t>Fullmetal Alchemist: Brotherhood</t>
  </si>
  <si>
    <t>Fuufu Ijou, Koibito Miman.</t>
  </si>
  <si>
    <t>Gabriel DropOut</t>
  </si>
  <si>
    <t>Gaikotsu Kishi-sama, Tadaima Isekai e Odekakechuu</t>
  </si>
  <si>
    <t>Gamers!</t>
  </si>
  <si>
    <t>Gate: Jieitai Kanochi nite, Kaku Tatakaeri</t>
  </si>
  <si>
    <t>Gate: Jieitai Kanochi nite, Kaku Tatakaeri Part 2</t>
  </si>
  <si>
    <t>Gin no Saji</t>
  </si>
  <si>
    <t>Gin no Saji 2nd Season</t>
  </si>
  <si>
    <t>Girly Air Force</t>
  </si>
  <si>
    <t>Golden Time</t>
  </si>
  <si>
    <t>Gosick</t>
  </si>
  <si>
    <t>Grand Blue</t>
  </si>
  <si>
    <t>Grisaia no Kajitsu</t>
  </si>
  <si>
    <t>Guilty Crown</t>
  </si>
  <si>
    <t>Hai to Gensou no Grimgar</t>
  </si>
  <si>
    <t>Hai to Gensou no Grimgar: Furoagari no Kabe ni Kaketa Seishun - One More Centimeter</t>
  </si>
  <si>
    <t>Hajimete no Gal</t>
  </si>
  <si>
    <t>Hanamonogatari</t>
  </si>
  <si>
    <t>Heavy Object</t>
  </si>
  <si>
    <t>Henkei Shoujo</t>
  </si>
  <si>
    <t>Hidan no Aria</t>
  </si>
  <si>
    <t>Higashi no Eden</t>
  </si>
  <si>
    <t>Higashi no Eden Movie I: The King of Eden</t>
  </si>
  <si>
    <t>Higashi no Eden Movie II: Paradise Lost</t>
  </si>
  <si>
    <t>High School DxD</t>
  </si>
  <si>
    <t>High School DxD New</t>
  </si>
  <si>
    <t>High Score Girl</t>
  </si>
  <si>
    <t>High Score Girl II</t>
  </si>
  <si>
    <t>High Score Girl: Extra Stage</t>
  </si>
  <si>
    <t>Hitsugi no Chaika</t>
  </si>
  <si>
    <t>Hitsugi no Chaika: Avenging Battle</t>
  </si>
  <si>
    <t>Holy Knight Light</t>
  </si>
  <si>
    <t>Hyouka</t>
  </si>
  <si>
    <t>Ichiban Ushiro no Daimaou</t>
  </si>
  <si>
    <t>Isekai Maou to Shoukan Shoujo no Dorei Majutsu</t>
  </si>
  <si>
    <t>Isekai Meikyuu de Harem wo</t>
  </si>
  <si>
    <t>Isekai Nonbiri Nouka</t>
  </si>
  <si>
    <t>Isekai Quartet</t>
  </si>
  <si>
    <t>Isekai Quartet 2</t>
  </si>
  <si>
    <t>Isshuukan Friends.</t>
  </si>
  <si>
    <t>Itai no wa Iya nanode Bougyoryoku ni Kyokufuri Shitai to Omoimasu.</t>
  </si>
  <si>
    <t>JoJo no Kimyou na Bouken (TV)</t>
  </si>
  <si>
    <t>JoJo no Kimyou na Bouken Part 3: Stardust Crusaders</t>
  </si>
  <si>
    <t>JoJo no Kimyou na Bouken Part 3: Stardust Crusaders 2nd Season</t>
  </si>
  <si>
    <t>JoJo no Kimyou na Bouken Part 4: Diamond wa Kudakenai</t>
  </si>
  <si>
    <t>Joshiraku</t>
  </si>
  <si>
    <t>Joukamachi no Dandelion</t>
  </si>
  <si>
    <t>Jujutsu Kaisen</t>
  </si>
  <si>
    <t>K-On!</t>
  </si>
  <si>
    <t>K-On!!</t>
  </si>
  <si>
    <t>Kage no Jitsuryokusha ni Naritakute!</t>
  </si>
  <si>
    <t>Kamisama no Memochou</t>
  </si>
  <si>
    <t>Kandagawa Jet Girls</t>
  </si>
  <si>
    <t>Kanojo, Okarishimasu</t>
  </si>
  <si>
    <t>Kawaii dake ja Nai Shikimori-san</t>
  </si>
  <si>
    <t>Kämpfer</t>
  </si>
  <si>
    <t>Kimetsu no Yaiba</t>
  </si>
  <si>
    <t>Kimetsu no Yaiba: Mugen Ressha-hen</t>
  </si>
  <si>
    <t>Kimi no Iru Machi</t>
  </si>
  <si>
    <t>Kimi no Iru Machi: Tasogare Kousaten</t>
  </si>
  <si>
    <t>Kimi no Na wa.</t>
  </si>
  <si>
    <t>Kinsou no Vermeil: Gakeppuchi Majutsushi wa Saikyou no Yakusai to Mahou Sekai wo Tsukisusumu</t>
  </si>
  <si>
    <t>Kiznaiver</t>
  </si>
  <si>
    <t>Kizumonogatari I: Tekketsu-hen</t>
  </si>
  <si>
    <t>Kizumonogatari II: Nekketsu-hen</t>
  </si>
  <si>
    <t>Kizumonogatari III: Reiketsu-hen</t>
  </si>
  <si>
    <t>Kodomo no Jikan (TV)</t>
  </si>
  <si>
    <t>Kono Subarashii Sekai ni Shukufuku wo!</t>
  </si>
  <si>
    <t>Kono Subarashii Sekai ni Shukufuku wo! 2</t>
  </si>
  <si>
    <t>Kono Subarashii Sekai ni Shukufuku wo! Movie: Kurenai Densetsu</t>
  </si>
  <si>
    <t>Kotoura-san</t>
  </si>
  <si>
    <t>Koukaku Kidoutai</t>
  </si>
  <si>
    <t>Koyomimonogatari</t>
  </si>
  <si>
    <t>Kuroshitsuji</t>
  </si>
  <si>
    <t>Kuroshitsuji II</t>
  </si>
  <si>
    <t>Kuroshitsuji: Book of Circus</t>
  </si>
  <si>
    <t>Kuroshitsuji: Book of Murder</t>
  </si>
  <si>
    <t>Kyoukaisenjou no Horizon</t>
  </si>
  <si>
    <t>Kyoukaisenjou no Horizon II</t>
  </si>
  <si>
    <t>Log Horizon</t>
  </si>
  <si>
    <t>Log Horizon 2nd Season</t>
  </si>
  <si>
    <t>Log Horizon: Entaku Houkai</t>
  </si>
  <si>
    <t>Lostorage Incited WIXOSS</t>
  </si>
  <si>
    <t>card_game</t>
  </si>
  <si>
    <t>Love Selection The Animation</t>
  </si>
  <si>
    <t>Lycoris Recoil</t>
  </si>
  <si>
    <t>Mahouka Koukou no Rettousei</t>
  </si>
  <si>
    <t>Mairimashita! Iruma-kun</t>
  </si>
  <si>
    <t>Maji de Watashi ni Koi Shinasai!</t>
  </si>
  <si>
    <t>Majo no Tabitabi</t>
  </si>
  <si>
    <t>Mayo Chiki!</t>
  </si>
  <si>
    <t>Mirai Nikki (TV)</t>
  </si>
  <si>
    <t>Mushoku Tensei: Isekai Ittara Honki Dasu</t>
  </si>
  <si>
    <t>Mushoku Tensei: Isekai Ittara Honki Dasu Part 2</t>
  </si>
  <si>
    <t>Myself; Yourself</t>
  </si>
  <si>
    <t>Netoge no Yome wa Onnanoko ja Nai to Omotta?</t>
  </si>
  <si>
    <t>New Game!</t>
  </si>
  <si>
    <t>New Game!!</t>
  </si>
  <si>
    <t>NHK ni Youkoso!</t>
  </si>
  <si>
    <t>Nichijou</t>
  </si>
  <si>
    <t>Nichijou: Nichijou no 0-wa</t>
  </si>
  <si>
    <t>Nisekoi</t>
  </si>
  <si>
    <t>Nisekoi:</t>
  </si>
  <si>
    <t>No Game No Life</t>
  </si>
  <si>
    <t>Noragami</t>
  </si>
  <si>
    <t>Noragami Aragoto</t>
  </si>
  <si>
    <t>Oniichan dakedo Ai sae Areba Kankeinai yo ne!</t>
  </si>
  <si>
    <t>Ookami to Koushinryou</t>
  </si>
  <si>
    <t>Ookami to Koushinryou II</t>
  </si>
  <si>
    <t>Ookami to Koushinryou II: Ookami to Kohakuiro no Yuuutsu</t>
  </si>
  <si>
    <t>Ore Monogatari!!</t>
  </si>
  <si>
    <t>Ore no Imouto ga Konnani Kawaii Wake ga Nai</t>
  </si>
  <si>
    <t>Ore no Imouto ga Konnani Kawaii Wake ga Nai Specials</t>
  </si>
  <si>
    <t>Ore no Imouto ga Konnani Kawaii Wake ga Nai.</t>
  </si>
  <si>
    <t>Ore no Kanojo to Osananajimi ga Shuraba Sugiru</t>
  </si>
  <si>
    <t>Ore no Nounai Sentakushi ga, Gakuen Love Comedy wo Zenryoku de Jama Shiteiru</t>
  </si>
  <si>
    <t>Ore, Twintail ni Narimasu.</t>
  </si>
  <si>
    <t>Ousama Ranking</t>
  </si>
  <si>
    <t>Overlord</t>
  </si>
  <si>
    <t>Overlord II</t>
  </si>
  <si>
    <t>Overlord III</t>
  </si>
  <si>
    <t>Overlord IV</t>
  </si>
  <si>
    <t>Owari no Seraph</t>
  </si>
  <si>
    <t>Owari no Seraph: Nagoya Kessen-hen</t>
  </si>
  <si>
    <t>Penguin Highway</t>
  </si>
  <si>
    <t>Plastic Memories</t>
  </si>
  <si>
    <t>Puraore! Pride of Orange</t>
  </si>
  <si>
    <t>Rail Wars!</t>
  </si>
  <si>
    <t>Re:Creators</t>
  </si>
  <si>
    <t>Re:Zero kara Hajimeru Isekai Seikatsu</t>
  </si>
  <si>
    <t>Re:Zero kara Hajimeru Isekai Seikatsu - Hyouketsu no Kizuna</t>
  </si>
  <si>
    <t>Re:Zero kara Hajimeru Isekai Seikatsu - Memory Snow</t>
  </si>
  <si>
    <t>Re:Zero kara Hajimeru Isekai Seikatsu 2nd Season</t>
  </si>
  <si>
    <t>Re:Zero kara Hajimeru Isekai Seikatsu 2nd Season Part 2</t>
  </si>
  <si>
    <t>ReLIFE</t>
  </si>
  <si>
    <t>ReLIFE: Kanketsu-hen</t>
  </si>
  <si>
    <t>ReLIFE: Kanketsu-hen Specials</t>
  </si>
  <si>
    <t>Rescue Me!</t>
  </si>
  <si>
    <t>Robotics;Notes</t>
  </si>
  <si>
    <t>Saenai Heroine no Sodatekata</t>
  </si>
  <si>
    <t>Saenai Heroine no Sodatekata ♭</t>
  </si>
  <si>
    <t>Sakigake!! Cromartie Koukou</t>
  </si>
  <si>
    <t>Sakura-sou no Pet na Kanojo</t>
  </si>
  <si>
    <t>Seiken Tsukai no World Break</t>
  </si>
  <si>
    <t>Seishun Buta Yarou wa Bunny Girl Senpai no Yume wo Minai</t>
  </si>
  <si>
    <t>Sekai Saikou no Ansatsusha, Isekai Kizoku ni Tensei suru</t>
  </si>
  <si>
    <t>Sekirei</t>
  </si>
  <si>
    <t>Sekirei: Pure Engagement</t>
  </si>
  <si>
    <t>Selector Infected WIXOSS</t>
  </si>
  <si>
    <t>Selector Infected WIXOSS: Midoriko-san to Piruruku-tan</t>
  </si>
  <si>
    <t>Selector Spread WIXOSS</t>
  </si>
  <si>
    <t>Shadows House</t>
  </si>
  <si>
    <t>Shigatsu wa Kimi no Uso</t>
  </si>
  <si>
    <t>Shigatsu wa Kimi no Uso: Moments</t>
  </si>
  <si>
    <t>Shingetsutan Tsukihime</t>
  </si>
  <si>
    <t>Shinmai Maou no Testament</t>
  </si>
  <si>
    <t>Shinmai Maou no Testament Burst</t>
  </si>
  <si>
    <t>Shirobako</t>
  </si>
  <si>
    <t>Shuumatsu no Walküre</t>
  </si>
  <si>
    <t>Somali to Mori no Kamisama</t>
  </si>
  <si>
    <t>Sono Bisque Doll wa Koi wo Suru</t>
  </si>
  <si>
    <t>Soul Eater</t>
  </si>
  <si>
    <t>Soul Eater NOT!</t>
  </si>
  <si>
    <t>Space☆Dandy</t>
  </si>
  <si>
    <t>Special A</t>
  </si>
  <si>
    <t>Spy x Family</t>
  </si>
  <si>
    <t>Steins;Gate</t>
  </si>
  <si>
    <t>Steins;Gate 0</t>
  </si>
  <si>
    <t>Steins;Gate Movie: Fuka Ryouiki no Déjà vu</t>
  </si>
  <si>
    <t>Steins;Gate: Kyoukaimenjou no Missing Link - Divide By Zero</t>
  </si>
  <si>
    <t>Steins;Gate: Oukoubakko no Poriomania</t>
  </si>
  <si>
    <t>Steins;Gate: Soumei Eichi no Cognitive Computing</t>
  </si>
  <si>
    <t>Strike the Blood</t>
  </si>
  <si>
    <t>Suisei no Gargantia</t>
  </si>
  <si>
    <t>Sword Art Online</t>
  </si>
  <si>
    <t>Sword Art Online II</t>
  </si>
  <si>
    <t>Sword Art Online Movie: Ordinal Scale</t>
  </si>
  <si>
    <t>Sword Art Online: Alicization</t>
  </si>
  <si>
    <t>Sword Art Online: Alicization - War of Underworld</t>
  </si>
  <si>
    <t>Sword Art Online: Alicization - War of Underworld 2nd Season</t>
  </si>
  <si>
    <t>Sword Art Online: Alicization - War of Underworld Reflection</t>
  </si>
  <si>
    <t>Sword Art Online: Extra Edition</t>
  </si>
  <si>
    <t>Sword Art Online: Sword Art Offline</t>
  </si>
  <si>
    <t>Tantei Opera Milky Holmes</t>
  </si>
  <si>
    <t>Tensai Ouji no Akaji Kokka Saisei Jutsu</t>
  </si>
  <si>
    <t>Tensei shitara Slime Datta Ken</t>
  </si>
  <si>
    <t>Tensei shitara Slime Datta Ken 2nd Season</t>
  </si>
  <si>
    <t>Tensei shitara Slime Datta Ken 2nd Season Part 2</t>
  </si>
  <si>
    <t>Toaru Kagaku no Accelerator</t>
  </si>
  <si>
    <t>Toaru Kagaku no Railgun</t>
  </si>
  <si>
    <t>Toaru Kagaku no Railgun S</t>
  </si>
  <si>
    <t>Toaru Majutsu no Index</t>
  </si>
  <si>
    <t>Toaru Majutsu no Index II</t>
  </si>
  <si>
    <t>Toaru Majutsu no Index III</t>
  </si>
  <si>
    <t>Tonari no Kaibutsu-kun</t>
  </si>
  <si>
    <t>Toradora!</t>
  </si>
  <si>
    <t>Toradora!: Bentou no Gokui</t>
  </si>
  <si>
    <t>Trinity Seven</t>
  </si>
  <si>
    <t>Tsukimonogatari</t>
  </si>
  <si>
    <t>Ushinawareta Mirai wo Motomete</t>
  </si>
  <si>
    <t>Violet Evergarden</t>
  </si>
  <si>
    <t>Watashi ga Motenai no wa Dou Kangaetemo Omaera ga Warui!</t>
  </si>
  <si>
    <t>Watashi ga Motenai no wa Dou Kangaetemo Omaera ga Warui!: Motenaishi, Nazomeite Miru</t>
  </si>
  <si>
    <t>Working!!</t>
  </si>
  <si>
    <t>Working'!!</t>
  </si>
  <si>
    <t>Yahari Ore no Seishun Love Comedy wa Machigatteiru. Kan</t>
  </si>
  <si>
    <t>Yamada-kun to 7-nin no Majo</t>
  </si>
  <si>
    <t>Yosuga no Sora: In Solitude, Where We Are Least Alone.</t>
  </si>
  <si>
    <t>Youjo Senki</t>
  </si>
  <si>
    <t>Youkoso Jitsuryoku Shijou Shugi no Kyoushitsu e</t>
  </si>
  <si>
    <t>Youkoso Jitsuryoku Shijou Shugi no Kyoushitsu e 2nd Season</t>
  </si>
  <si>
    <t>Yuru Yuri</t>
  </si>
  <si>
    <t>Yuru Yuri♪♪</t>
  </si>
  <si>
    <t>Yuu☆Yuu☆Hakusho</t>
  </si>
  <si>
    <t>Yuukoku no Moriarty</t>
  </si>
  <si>
    <t>Zankyou no Terror</t>
  </si>
  <si>
    <t>date range weighted mean score2</t>
  </si>
  <si>
    <t>date range not scored score</t>
  </si>
  <si>
    <t>Ecchi</t>
  </si>
  <si>
    <t>Parody</t>
  </si>
  <si>
    <t>Girls Love</t>
  </si>
  <si>
    <t>Anthropomorphic</t>
  </si>
  <si>
    <t>Workplace</t>
  </si>
  <si>
    <t>Seinen</t>
  </si>
  <si>
    <t>Avant Garde</t>
  </si>
  <si>
    <t>CGDCT</t>
  </si>
  <si>
    <t>Adult Cast</t>
  </si>
  <si>
    <t>Horror</t>
  </si>
  <si>
    <t>Historical</t>
  </si>
  <si>
    <t>Racing</t>
  </si>
  <si>
    <t>Mecha</t>
  </si>
  <si>
    <t>Military</t>
  </si>
  <si>
    <t>Suspense</t>
  </si>
  <si>
    <t>Reincarnation</t>
  </si>
  <si>
    <t>Supernatural</t>
  </si>
  <si>
    <t>Gag Humor</t>
  </si>
  <si>
    <t>Performing Arts</t>
  </si>
  <si>
    <t>Mythology</t>
  </si>
  <si>
    <t>Crossdressing</t>
  </si>
  <si>
    <t>Visual Arts</t>
  </si>
  <si>
    <t>Super Power</t>
  </si>
  <si>
    <t>Josei</t>
  </si>
  <si>
    <t>Strategy Game</t>
  </si>
  <si>
    <t>Space</t>
  </si>
  <si>
    <t>Childcare</t>
  </si>
  <si>
    <t>High Stakes Game</t>
  </si>
  <si>
    <t>Kids</t>
  </si>
  <si>
    <t>Love Polygon</t>
  </si>
  <si>
    <t>Samurai</t>
  </si>
  <si>
    <t>Pets</t>
  </si>
  <si>
    <t>Boys Love</t>
  </si>
  <si>
    <t>Martial Arts</t>
  </si>
  <si>
    <t>Iyashikei</t>
  </si>
  <si>
    <t>Showbiz</t>
  </si>
  <si>
    <t>Otaku Culture</t>
  </si>
  <si>
    <t>Magical Sex Shift</t>
  </si>
  <si>
    <t>Romantic Subtext</t>
  </si>
  <si>
    <t>Combat Sports</t>
  </si>
  <si>
    <t>Medical</t>
  </si>
  <si>
    <t>Gourmet</t>
  </si>
  <si>
    <t>Delinquents</t>
  </si>
  <si>
    <t>Erotica</t>
  </si>
  <si>
    <t>Organized Crime</t>
  </si>
  <si>
    <t>Educational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</si>
</sst>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yyyy\-mm\-dd\ hh:mm:ss"/>
    <numFmt numFmtId="165" formatCode="yyyy\-mm\-dd\ h:mm:ss"/>
    <numFmt numFmtId="166" formatCode="0.0"/>
    <numFmt numFmtId="167" formatCode="0.0%"/>
    <numFmt numFmtId="168" formatCode="0.000000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scheme val="minor"/>
    </font>
    <font>
      <b/>
      <sz val="11"/>
      <name val="Calibri"/>
    </font>
    <font>
      <sz val="8"/>
      <color rgb="FFFF0000"/>
      <name val="Calibri"/>
      <family val="2"/>
      <scheme val="minor"/>
    </font>
    <font>
      <sz val="11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7">
    <xf numFmtId="0" fontId="0" fillId="0" borderId="0" xfId="0"/>
    <xf numFmtId="0" fontId="3" fillId="0" borderId="2" xfId="0" applyFont="1" applyBorder="1" applyAlignment="1">
      <alignment horizontal="center" vertical="top"/>
    </xf>
    <xf numFmtId="14" fontId="0" fillId="0" borderId="0" xfId="0" applyNumberFormat="1"/>
    <xf numFmtId="0" fontId="0" fillId="0" borderId="0" xfId="0" applyAlignment="1">
      <alignment horizontal="left"/>
    </xf>
    <xf numFmtId="0" fontId="1" fillId="2" borderId="1" xfId="0" applyFont="1" applyFill="1" applyBorder="1"/>
    <xf numFmtId="14" fontId="1" fillId="2" borderId="1" xfId="0" applyNumberFormat="1" applyFont="1" applyFill="1" applyBorder="1"/>
    <xf numFmtId="2" fontId="1" fillId="2" borderId="1" xfId="0" applyNumberFormat="1" applyFont="1" applyFill="1" applyBorder="1"/>
    <xf numFmtId="0" fontId="2" fillId="3" borderId="0" xfId="0" applyFont="1" applyFill="1"/>
    <xf numFmtId="165" fontId="0" fillId="0" borderId="0" xfId="0" applyNumberFormat="1"/>
    <xf numFmtId="2" fontId="0" fillId="3" borderId="3" xfId="0" applyNumberFormat="1" applyFill="1" applyBorder="1"/>
    <xf numFmtId="166" fontId="0" fillId="3" borderId="3" xfId="0" applyNumberFormat="1" applyFill="1" applyBorder="1"/>
    <xf numFmtId="166" fontId="0" fillId="0" borderId="0" xfId="0" applyNumberFormat="1"/>
    <xf numFmtId="0" fontId="0" fillId="4" borderId="0" xfId="0" applyFill="1"/>
    <xf numFmtId="0" fontId="0" fillId="0" borderId="0" xfId="0"/>
    <xf numFmtId="164" fontId="0" fillId="0" borderId="0" xfId="0" applyNumberFormat="1"/>
    <xf numFmtId="0" fontId="0" fillId="0" borderId="4" xfId="0" applyBorder="1"/>
    <xf numFmtId="0" fontId="0" fillId="3" borderId="3" xfId="0" applyFill="1" applyBorder="1"/>
    <xf numFmtId="0" fontId="0" fillId="0" borderId="3" xfId="0" applyBorder="1"/>
    <xf numFmtId="0" fontId="1" fillId="2" borderId="1" xfId="0" applyFont="1" applyFill="1" applyBorder="1" applyAlignment="1">
      <alignment horizontal="left"/>
    </xf>
    <xf numFmtId="0" fontId="0" fillId="3" borderId="4" xfId="0" applyFill="1" applyBorder="1"/>
    <xf numFmtId="166" fontId="0" fillId="3" borderId="4" xfId="0" applyNumberFormat="1" applyFill="1" applyBorder="1"/>
    <xf numFmtId="167" fontId="0" fillId="3" borderId="3" xfId="0" applyNumberFormat="1" applyFill="1" applyBorder="1"/>
    <xf numFmtId="2" fontId="0" fillId="3" borderId="4" xfId="0" applyNumberFormat="1" applyFill="1" applyBorder="1"/>
    <xf numFmtId="2" fontId="4" fillId="2" borderId="0" xfId="0" applyNumberFormat="1" applyFont="1" applyFill="1"/>
    <xf numFmtId="2" fontId="0" fillId="0" borderId="0" xfId="0" applyNumberFormat="1"/>
    <xf numFmtId="0" fontId="5" fillId="0" borderId="5" xfId="0" applyFont="1" applyBorder="1" applyAlignment="1">
      <alignment horizontal="center" vertical="top"/>
    </xf>
    <xf numFmtId="164" fontId="0" fillId="0" borderId="0" xfId="0" applyNumberFormat="1"/>
    <xf numFmtId="0" fontId="5" fillId="3" borderId="5" xfId="0" applyFont="1" applyFill="1" applyBorder="1" applyAlignment="1">
      <alignment horizontal="center" vertical="top"/>
    </xf>
    <xf numFmtId="0" fontId="0" fillId="0" borderId="3" xfId="0" applyFont="1" applyBorder="1"/>
    <xf numFmtId="0" fontId="0" fillId="3" borderId="3" xfId="0" applyFont="1" applyFill="1" applyBorder="1"/>
    <xf numFmtId="168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  <xf numFmtId="0" fontId="0" fillId="3" borderId="0" xfId="0" applyFont="1" applyFill="1" applyBorder="1"/>
    <xf numFmtId="0" fontId="0" fillId="0" borderId="0" xfId="0" applyBorder="1"/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0" fillId="0" borderId="0" xfId="0" applyFont="1" applyBorder="1"/>
    <xf numFmtId="14" fontId="0" fillId="4" borderId="0" xfId="0" applyNumberFormat="1" applyFill="1"/>
    <xf numFmtId="0" fontId="1" fillId="2" borderId="0" xfId="0" applyFont="1" applyFill="1" applyBorder="1"/>
    <xf numFmtId="2" fontId="0" fillId="3" borderId="0" xfId="0" applyNumberFormat="1" applyFont="1" applyFill="1" applyBorder="1"/>
    <xf numFmtId="0" fontId="4" fillId="2" borderId="0" xfId="0" applyFont="1" applyFill="1"/>
    <xf numFmtId="0" fontId="4" fillId="2" borderId="1" xfId="0" applyFont="1" applyFill="1" applyBorder="1"/>
    <xf numFmtId="0" fontId="0" fillId="3" borderId="7" xfId="0" applyFont="1" applyFill="1" applyBorder="1"/>
    <xf numFmtId="0" fontId="0" fillId="0" borderId="7" xfId="0" applyFont="1" applyBorder="1"/>
    <xf numFmtId="0" fontId="0" fillId="0" borderId="5" xfId="0" applyBorder="1"/>
    <xf numFmtId="0" fontId="0" fillId="0" borderId="8" xfId="0" applyBorder="1"/>
    <xf numFmtId="0" fontId="7" fillId="3" borderId="0" xfId="0" applyFont="1" applyFill="1"/>
    <xf numFmtId="0" fontId="5" fillId="0" borderId="8" xfId="0" applyFont="1" applyBorder="1" applyAlignment="1">
      <alignment horizontal="center" vertical="top"/>
    </xf>
    <xf numFmtId="0" fontId="0" fillId="0" borderId="0" xfId="0" applyNumberFormat="1" applyBorder="1"/>
    <xf numFmtId="2" fontId="0" fillId="0" borderId="0" xfId="0" applyNumberFormat="1" applyBorder="1"/>
    <xf numFmtId="0" fontId="0" fillId="0" borderId="0" xfId="0" applyAlignment="1">
      <alignment horizontal="center" wrapText="1"/>
    </xf>
    <xf numFmtId="0" fontId="6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ont="1"/>
    <xf numFmtId="0" fontId="0" fillId="3" borderId="6" xfId="1" applyFont="1" applyFill="1" applyBorder="1"/>
    <xf numFmtId="0" fontId="0" fillId="0" borderId="6" xfId="1" applyFont="1" applyBorder="1"/>
  </cellXfs>
  <cellStyles count="2">
    <cellStyle name="Hiperligação" xfId="1" builtinId="8"/>
    <cellStyle name="Normal" xfId="0" builtinId="0"/>
  </cellStyles>
  <dxfs count="147"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left" vertical="bottom"/>
    </dxf>
    <dxf>
      <fill>
        <patternFill>
          <bgColor theme="9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left" vertical="bottom"/>
    </dxf>
    <dxf>
      <fill>
        <patternFill>
          <bgColor theme="9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0.0%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6" formatCode="0.0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6" formatCode="0.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left" vertical="bottom"/>
    </dxf>
    <dxf>
      <fill>
        <patternFill>
          <bgColor theme="9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ill>
        <patternFill>
          <bgColor theme="9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4" formatCode="yyyy\-mm\-dd\ hh:mm:ss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4" formatCode="yyyy\-mm\-dd\ hh:mm:ss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>
        <left/>
        <right/>
        <top style="thin">
          <color theme="4" tint="0.39997558519241921"/>
        </top>
        <bottom/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1"/>
        <color auto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168" formatCode="0.000000"/>
    </dxf>
    <dxf>
      <numFmt numFmtId="164" formatCode="yyyy\-mm\-dd\ hh:mm:ss"/>
    </dxf>
    <dxf>
      <numFmt numFmtId="164" formatCode="yyyy\-mm\-dd\ hh:mm:ss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mparison/%20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s"/>
      <sheetName val="users list"/>
      <sheetName val="users genres"/>
      <sheetName val="anime stats"/>
      <sheetName val="USER RANGE TOTAL"/>
      <sheetName val="USER RANGE PER"/>
      <sheetName val="USER TOTAL"/>
      <sheetName val="USER PERCENTAGE"/>
      <sheetName val="ano stats"/>
      <sheetName val="Season stats"/>
      <sheetName val="Date range"/>
      <sheetName val=" te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ables/table1.xml><?xml version="1.0" encoding="utf-8"?>
<table xmlns="http://schemas.openxmlformats.org/spreadsheetml/2006/main" id="1" name="users_table" displayName="users_table" ref="A1:E17" totalsRowShown="0">
  <autoFilter ref="A1:E17"/>
  <tableColumns count="5">
    <tableColumn id="1" name="username" dataDxfId="1"/>
    <tableColumn id="2" name="source"/>
    <tableColumn id="3" name="User mean score" dataDxfId="146">
      <calculatedColumnFormula>VLOOKUP(users_table[[#This Row],[username]],tb_userslist[[username2]:[user mean]],18,FALSE)</calculatedColumnFormula>
    </tableColumn>
    <tableColumn id="4" name="mean date range" dataDxfId="145">
      <calculatedColumnFormula>IFERROR(AVERAGEIFS(tb_userslist[my_score],tb_userslist[my_start_date],"&gt;="&amp;'anime stats'!$E$1,tb_userslist[my_finish_date],"&lt;="&amp;'anime stats'!$E$2,tb_userslist[username2],users_table[[#This Row],[username]]),"NA")</calculatedColumnFormula>
    </tableColumn>
    <tableColumn id="5" name="watched date range" dataDxfId="144">
      <calculatedColumnFormula>COUNTIFS(tb_userslist[my_start_date],"&gt;="&amp;'anime stats'!$E$1,tb_userslist[my_finish_date],"&lt;="&amp;'anime stats'!$E$2,tb_userslist[username2],users_table[[#This Row],[username]])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b_userslist" displayName="tb_userslist" ref="A1:T901" totalsRowShown="0" headerRowDxfId="143">
  <autoFilter ref="A1:T901"/>
  <sortState ref="A126:S7450">
    <sortCondition ref="D1:D7472"/>
  </sortState>
  <tableColumns count="20">
    <tableColumn id="1" name="row" dataDxfId="142"/>
    <tableColumn id="11" name="username2"/>
    <tableColumn id="2" name="series_animedb_id"/>
    <tableColumn id="3" name="series_title"/>
    <tableColumn id="4" name="Type"/>
    <tableColumn id="17" name="Source"/>
    <tableColumn id="18" name="Mean score"/>
    <tableColumn id="5" name="my_start_date" dataDxfId="141"/>
    <tableColumn id="6" name="my_finish_date" dataDxfId="140"/>
    <tableColumn id="7" name="my_score"/>
    <tableColumn id="8" name="year"/>
    <tableColumn id="9" name="season"/>
    <tableColumn id="10" name="ep"/>
    <tableColumn id="12" name="ep duration"/>
    <tableColumn id="13" name="show duration"/>
    <tableColumn id="14" name="days watching"/>
    <tableColumn id="15" name="hours a day"/>
    <tableColumn id="16" name="ep a day"/>
    <tableColumn id="19" name="user mean" dataDxfId="139"/>
    <tableColumn id="20" name="Coluna1" dataDxfId="0">
      <calculatedColumnFormula>IFERROR(VLOOKUP(B2,users_table[#All],4,FALSE),"NA")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genres" displayName="table_genres" ref="A1:U3585" totalsRowShown="0" headerRowDxfId="138" dataDxfId="136" headerRowBorderDxfId="137" tableBorderDxfId="135" totalsRowBorderDxfId="134">
  <autoFilter ref="A1:U3585"/>
  <sortState ref="A1996:S2041">
    <sortCondition ref="D1:D22599"/>
  </sortState>
  <tableColumns count="21">
    <tableColumn id="1" name="row" dataDxfId="133"/>
    <tableColumn id="2" name="username2" dataDxfId="132"/>
    <tableColumn id="3" name="series_animedb_id" dataDxfId="131"/>
    <tableColumn id="4" name="series_title" dataDxfId="130"/>
    <tableColumn id="5" name="series_type" dataDxfId="129"/>
    <tableColumn id="6" name="Coluna1" dataDxfId="128"/>
    <tableColumn id="7" name="series_episodes" dataDxfId="127"/>
    <tableColumn id="8" name="my_start_date" dataDxfId="126"/>
    <tableColumn id="9" name="my_finish_date" dataDxfId="125"/>
    <tableColumn id="10" name="my_score" dataDxfId="124"/>
    <tableColumn id="11" name="year" dataDxfId="123"/>
    <tableColumn id="12" name="season" dataDxfId="122"/>
    <tableColumn id="13" name="ep" dataDxfId="121"/>
    <tableColumn id="14" name="ep duration" dataDxfId="120"/>
    <tableColumn id="15" name="show duration" dataDxfId="119"/>
    <tableColumn id="16" name="days watching" dataDxfId="118"/>
    <tableColumn id="17" name="hours a day" dataDxfId="117"/>
    <tableColumn id="18" name="ep a day" dataDxfId="116"/>
    <tableColumn id="20" name="user mean"/>
    <tableColumn id="19" name="range mean" dataDxfId="115"/>
    <tableColumn id="21" name="genres" dataDxfId="1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b_anime" displayName="tb_anime" ref="A5:P863" totalsRowShown="0">
  <autoFilter ref="A5:P863"/>
  <sortState ref="A6:P866">
    <sortCondition descending="1" ref="P5:P866"/>
  </sortState>
  <tableColumns count="16">
    <tableColumn id="1" name="id"/>
    <tableColumn id="2" name="id2"/>
    <tableColumn id="10" name="title2" dataDxfId="113">
      <calculatedColumnFormula>VLOOKUP(tb_anime[[#This Row],[id2]],tb_userslist[[series_animedb_id]:[series_title]],2,FALSE)</calculatedColumnFormula>
    </tableColumn>
    <tableColumn id="17" name="type" dataDxfId="112">
      <calculatedColumnFormula>VLOOKUP(tb_anime[[#This Row],[id2]],tb_userslist[[series_animedb_id]:[season]],3,FALSE)</calculatedColumnFormula>
    </tableColumn>
    <tableColumn id="16" name="year" dataDxfId="111">
      <calculatedColumnFormula>VLOOKUP(tb_anime[[#This Row],[id2]],tb_userslist[[series_animedb_id]:[season]],9,FALSE)</calculatedColumnFormula>
    </tableColumn>
    <tableColumn id="18" name="season" dataDxfId="110">
      <calculatedColumnFormula>VLOOKUP(tb_anime[[#This Row],[id2]],tb_userslist[[series_animedb_id]:[season]],10,FALSE)</calculatedColumnFormula>
    </tableColumn>
    <tableColumn id="3" name="total watched" dataDxfId="109">
      <calculatedColumnFormula>COUNTIF(tb_userslist[series_animedb_id],tb_anime[[#This Row],[id2]])</calculatedColumnFormula>
    </tableColumn>
    <tableColumn id="12" name="total scored" dataDxfId="108">
      <calculatedColumnFormula>SUMPRODUCT((tb_userslist[series_animedb_id]=tb_anime[[#This Row],[id2]])*(tb_userslist[my_score]&lt;=10))</calculatedColumnFormula>
    </tableColumn>
    <tableColumn id="4" name="average total" dataDxfId="107">
      <calculatedColumnFormula>IFERROR(AVERAGEIF(tb_userslist[series_animedb_id],tb_anime[[#This Row],[id2]],tb_userslist[my_score]),0)</calculatedColumnFormula>
    </tableColumn>
    <tableColumn id="15" name="average of those who haven't watched" dataDxfId="106">
      <calculatedColumnFormula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calculatedColumnFormula>
    </tableColumn>
    <tableColumn id="14" name="weight mean" dataDxfId="105">
      <calculatedColumnFormula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calculatedColumnFormula>
    </tableColumn>
    <tableColumn id="5" name="date range watched" dataDxfId="104">
      <calculatedColumnFormula>SUMPRODUCT((tb_userslist[series_animedb_id]=tb_anime[[#This Row],[id2]])*(tb_userslist[my_finish_date]&lt;=$E$2)*(tb_userslist[my_start_date]&gt;=$E$1)*(tb_userslist[my_start_date]&lt;&gt;"NA"))</calculatedColumnFormula>
    </tableColumn>
    <tableColumn id="6" name="date watched scored" dataDxfId="103">
      <calculatedColumnFormula>SUMPRODUCT((tb_userslist[series_animedb_id]=tb_anime[[#This Row],[id2]])*(tb_userslist[my_score]&lt;=10)*(tb_userslist[my_finish_date]&lt;=$E$2)*(tb_userslist[my_start_date]&gt;=$E$1)*(tb_userslist[my_start_date]&lt;&gt;"NA"))</calculatedColumnFormula>
    </tableColumn>
    <tableColumn id="7" name="date range mean score" dataDxfId="102">
      <calculatedColumnFormula>IFERROR(AVERAGEIFS(tb_userslist[my_score],tb_userslist[series_animedb_id],tb_anime[[#This Row],[id2]],tb_userslist[my_start_date],"&gt;="&amp;$E$1,tb_userslist[my_finish_date],"&lt;="&amp;$E$2),0)</calculatedColumnFormula>
    </tableColumn>
    <tableColumn id="9" name="date range not scored score" dataDxfId="101">
      <calculatedColumnFormula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calculatedColumnFormula>
    </tableColumn>
    <tableColumn id="11" name="date range weighted mean score2" dataDxfId="100">
      <calculatedColumnFormula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ela4" displayName="Tabela4" ref="A4:P21" totalsRowShown="0">
  <autoFilter ref="A4:P21"/>
  <tableColumns count="16">
    <tableColumn id="1" name="user">
      <calculatedColumnFormula>users!A2</calculatedColumnFormula>
    </tableColumn>
    <tableColumn id="2" name="total time" dataDxfId="96">
      <calculatedColumnFormula>SUMPRODUCT(tb_userslist[show duration]*(tb_userslist[[my_start_date]:[my_start_date]]&gt;='USER RANGE TOTAL'!$B$1)*(tb_userslist[[my_finish_date]:[my_finish_date]]&lt;='USER RANGE TOTAL'!$B$2)*(tb_userslist[[username2]:[username2]]=$A5))</calculatedColumnFormula>
    </tableColumn>
    <tableColumn id="3" name="total anime" dataDxfId="95">
      <calculatedColumnFormula>SUMPRODUCT((tb_userslist[[my_start_date]:[my_start_date]]&gt;='USER RANGE TOTAL'!$B$1)*(tb_userslist[[my_finish_date]:[my_finish_date]]&lt;='USER RANGE TOTAL'!$B$2)*(tb_userslist[[username2]:[username2]]=$A5))</calculatedColumnFormula>
    </tableColumn>
    <tableColumn id="4" name="comedy" dataDxfId="94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TOTAL'!$B$2)*(table_genres[[username2]:[username2]]=$A5)*(table_genres[[genres]:[genres]]=D$4))</calculatedColumnFormula>
    </tableColumn>
    <tableColumn id="5" name="action" dataDxfId="93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TOTAL'!$B$2)*(table_genres[[username2]:[username2]]=$A5)*(table_genres[[genres]:[genres]]=E$4))</calculatedColumnFormula>
    </tableColumn>
    <tableColumn id="6" name="ecchi" dataDxfId="92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TOTAL'!$B$2)*(table_genres[[username2]:[username2]]=$A5)*(table_genres[[genres]:[genres]]=F$4))</calculatedColumnFormula>
    </tableColumn>
    <tableColumn id="7" name="harem" dataDxfId="91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TOTAL'!$B$2)*(table_genres[[username2]:[username2]]=$A5)*(table_genres[[genres]:[genres]]=G$4))</calculatedColumnFormula>
    </tableColumn>
    <tableColumn id="8" name="horror" dataDxfId="90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TOTAL'!$B$2)*(table_genres[[username2]:[username2]]=$A5)*(table_genres[[genres]:[genres]]=H$4))</calculatedColumnFormula>
    </tableColumn>
    <tableColumn id="9" name="isekai" dataDxfId="89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TOTAL'!$B$2)*(table_genres[[username2]:[username2]]=$A5)*(table_genres[[genres]:[genres]]=I$4))</calculatedColumnFormula>
    </tableColumn>
    <tableColumn id="10" name="slice of life" dataDxfId="88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TOTAL'!$B$2)*(table_genres[[username2]:[username2]]=$A5)*(table_genres[[genres]:[genres]]=J$4))</calculatedColumnFormula>
    </tableColumn>
    <tableColumn id="11" name="Sci-Fi" dataDxfId="87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TOTAL'!$B$2)*(table_genres[[username2]:[username2]]=$A5)*(table_genres[[genres]:[genres]]=K$4))</calculatedColumnFormula>
    </tableColumn>
    <tableColumn id="12" name="Vampire" dataDxfId="86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TOTAL'!$B$2)*(table_genres[[username2]:[username2]]=$A5)*(table_genres[[genres]:[genres]]=L$4))</calculatedColumnFormula>
    </tableColumn>
    <tableColumn id="13" name="Idols (Female)" dataDxfId="85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TOTAL'!$B$2)*(table_genres[[username2]:[username2]]=$A5)*(table_genres[[genres]:[genres]]=M$4))</calculatedColumnFormula>
    </tableColumn>
    <tableColumn id="14" name="Reverse Harem" dataDxfId="84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TOTAL'!$B$2)*(table_genres[[username2]:[username2]]=$A5)*(table_genres[[genres]:[genres]]=N$4))</calculatedColumnFormula>
    </tableColumn>
    <tableColumn id="15" name="Shoujo" dataDxfId="83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TOTAL'!$B$2)*(table_genres[[username2]:[username2]]=$A5)*(table_genres[[genres]:[genres]]=O$4))</calculatedColumnFormula>
    </tableColumn>
    <tableColumn id="16" name="Shounen" dataDxfId="82">
      <calculatedColumnFormula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TOTAL'!$B$2)*(table_genres[[username2]:[username2]]=$A5)*(table_genres[[genres]:[genres]]=P$4))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ela6" displayName="Tabela6" ref="A4:O26" totalsRowShown="0" headerRowDxfId="78" dataDxfId="76" headerRowBorderDxfId="77" tableBorderDxfId="75" totalsRowBorderDxfId="74">
  <autoFilter ref="A4:O26"/>
  <tableColumns count="15">
    <tableColumn id="1" name="user" dataDxfId="73">
      <calculatedColumnFormula>users!A2</calculatedColumnFormula>
    </tableColumn>
    <tableColumn id="2" name="total time" dataDxfId="72">
      <calculatedColumnFormula>SUMPRODUCT(tb_userslist[show duration]*(tb_userslist[[my_start_date]:[my_start_date]]&gt;='USER RANGE TOTAL'!$B$1)*(tb_userslist[[my_finish_date]:[my_finish_date]]&lt;='USER RANGE TOTAL'!$B$2)*(tb_userslist[[username2]:[username2]]=$A5))</calculatedColumnFormula>
    </tableColumn>
    <tableColumn id="3" name="total anime" dataDxfId="71">
      <calculatedColumnFormula>SUMPRODUCT((tb_userslist[[my_start_date]:[my_start_date]]&gt;='USER RANGE TOTAL'!$B$1)*(tb_userslist[[my_finish_date]:[my_finish_date]]&lt;='USER RANGE TOTAL'!$B$2)*(tb_userslist[[username2]:[username2]]=$A5))</calculatedColumnFormula>
    </tableColumn>
    <tableColumn id="4" name="comedy" dataDxfId="70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TOTAL'!$B$2)*(table_genres[[username2]:[username2]]=$A5)*((table_genres[[genres]:[genres]]=D$4)*1))/$C5,0)</calculatedColumnFormula>
    </tableColumn>
    <tableColumn id="5" name="action" dataDxfId="69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TOTAL'!$B$2)*(table_genres[[username2]:[username2]]=$A5)*((table_genres[[genres]:[genres]]=E$4)*1))/$C5,0)</calculatedColumnFormula>
    </tableColumn>
    <tableColumn id="6" name="ecchi" dataDxfId="68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TOTAL'!$B$2)*(table_genres[[username2]:[username2]]=$A5)*((table_genres[[genres]:[genres]]=F$4)*1))/$C5,0)</calculatedColumnFormula>
    </tableColumn>
    <tableColumn id="7" name="harem" dataDxfId="67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TOTAL'!$B$2)*(table_genres[[username2]:[username2]]=$A5)*((table_genres[[genres]:[genres]]=G$4)*1))/$C5,0)</calculatedColumnFormula>
    </tableColumn>
    <tableColumn id="8" name="horror" dataDxfId="66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TOTAL'!$B$2)*(table_genres[[username2]:[username2]]=$A5)*((table_genres[[genres]:[genres]]=H$4)*1))/$C5,0)</calculatedColumnFormula>
    </tableColumn>
    <tableColumn id="9" name="isekai" dataDxfId="65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TOTAL'!$B$2)*(table_genres[[username2]:[username2]]=$A5)*((table_genres[[genres]:[genres]]=I$4)*1))/$C5,0)</calculatedColumnFormula>
    </tableColumn>
    <tableColumn id="10" name="Mahou Shoujo" dataDxfId="64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TOTAL'!$B$2)*(table_genres[[username2]:[username2]]=$A5)*((table_genres[[genres]:[genres]]=J$4)*1))/$C5,0)</calculatedColumnFormula>
    </tableColumn>
    <tableColumn id="11" name="Sci-Fi" dataDxfId="63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TOTAL'!$B$2)*(table_genres[[username2]:[username2]]=$A5)*((table_genres[[genres]:[genres]]=K$4)*1))/$C5,0)</calculatedColumnFormula>
    </tableColumn>
    <tableColumn id="12" name="Vampire" dataDxfId="62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TOTAL'!$B$2)*(table_genres[[username2]:[username2]]=$A5)*((table_genres[[genres]:[genres]]=L$4)*1))/$C5,0)</calculatedColumnFormula>
    </tableColumn>
    <tableColumn id="13" name="Idols (Female)" dataDxfId="61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TOTAL'!$B$2)*(table_genres[[username2]:[username2]]=$A5)*((table_genres[[genres]:[genres]]=M$4)*1))/$C5,0)</calculatedColumnFormula>
    </tableColumn>
    <tableColumn id="14" name="Reverse Harem" dataDxfId="60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TOTAL'!$B$2)*(table_genres[[username2]:[username2]]=$A5)*((table_genres[[genres]:[genres]]=N$4)*1))/$C5,0)</calculatedColumnFormula>
    </tableColumn>
    <tableColumn id="15" name="Shoujo" dataDxfId="59">
      <calculatedColumnFormula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TOTAL'!$B$2)*(table_genres[[username2]:[username2]]=$A5)*((table_genres[[genres]:[genres]]=O$4)*1))/$C5,0)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ela7" displayName="Tabela7" ref="A4:P23" totalsRowShown="0" headerRowDxfId="55" dataDxfId="53" headerRowBorderDxfId="54" tableBorderDxfId="52" totalsRowBorderDxfId="51">
  <autoFilter ref="A4:P23"/>
  <tableColumns count="16">
    <tableColumn id="1" name="user" dataDxfId="50">
      <calculatedColumnFormula>users!A2</calculatedColumnFormula>
    </tableColumn>
    <tableColumn id="2" name="total time" dataDxfId="49">
      <calculatedColumnFormula>SUMPRODUCT(tb_userslist[show duration]*(tb_userslist[[username2]:[username2]]=$A5))</calculatedColumnFormula>
    </tableColumn>
    <tableColumn id="3" name="total anime" dataDxfId="48">
      <calculatedColumnFormula>SUMPRODUCT((tb_userslist[[username2]:[username2]]=$A5)*1)</calculatedColumnFormula>
    </tableColumn>
    <tableColumn id="4" name="comedy" dataDxfId="47">
      <calculatedColumnFormula>SUMPRODUCT((table_genres[[username2]:[username2]]=$A5)*((table_genres[[genres]:[genres]]=D$4)*1))</calculatedColumnFormula>
    </tableColumn>
    <tableColumn id="5" name="action" dataDxfId="46">
      <calculatedColumnFormula>SUMPRODUCT((table_genres[[username2]:[username2]]=$A5)*((table_genres[[genres]:[genres]]=E$4)*1))</calculatedColumnFormula>
    </tableColumn>
    <tableColumn id="6" name="ecchi" dataDxfId="45">
      <calculatedColumnFormula>SUMPRODUCT((table_genres[[username2]:[username2]]=$A5)*((table_genres[[genres]:[genres]]=F$4)*1))</calculatedColumnFormula>
    </tableColumn>
    <tableColumn id="7" name="harem" dataDxfId="44">
      <calculatedColumnFormula>SUMPRODUCT((table_genres[[username2]:[username2]]=$A5)*((table_genres[[genres]:[genres]]=G$4)*1))</calculatedColumnFormula>
    </tableColumn>
    <tableColumn id="8" name="fantasy" dataDxfId="43">
      <calculatedColumnFormula>SUMPRODUCT((table_genres[[username2]:[username2]]=$A5)*((table_genres[[genres]:[genres]]=H$4)*1))</calculatedColumnFormula>
    </tableColumn>
    <tableColumn id="9" name="isekai" dataDxfId="42">
      <calculatedColumnFormula>SUMPRODUCT((table_genres[[username2]:[username2]]=$A5)*((table_genres[[genres]:[genres]]=I$4)*1))</calculatedColumnFormula>
    </tableColumn>
    <tableColumn id="10" name="Mahou Shoujo" dataDxfId="41">
      <calculatedColumnFormula>SUMPRODUCT((table_genres[[username2]:[username2]]=$A5)*((table_genres[[genres]:[genres]]=J$4)*1))</calculatedColumnFormula>
    </tableColumn>
    <tableColumn id="11" name="Sci-Fi" dataDxfId="40">
      <calculatedColumnFormula>SUMPRODUCT((table_genres[[username2]:[username2]]=$A5)*((table_genres[[genres]:[genres]]=K$4)*1))</calculatedColumnFormula>
    </tableColumn>
    <tableColumn id="12" name="Vampire" dataDxfId="39">
      <calculatedColumnFormula>SUMPRODUCT((table_genres[[username2]:[username2]]=$A5)*((table_genres[[genres]:[genres]]=L$4)*1))</calculatedColumnFormula>
    </tableColumn>
    <tableColumn id="13" name="Idols (Female)" dataDxfId="38">
      <calculatedColumnFormula>SUMPRODUCT((table_genres[[username2]:[username2]]=$A5)*((table_genres[[genres]:[genres]]=M$4)*1))</calculatedColumnFormula>
    </tableColumn>
    <tableColumn id="14" name="Reverse Harem" dataDxfId="37">
      <calculatedColumnFormula>SUMPRODUCT((table_genres[[username2]:[username2]]=$A5)*((table_genres[[genres]:[genres]]=N$4)*1))</calculatedColumnFormula>
    </tableColumn>
    <tableColumn id="15" name="Shoujo" dataDxfId="36">
      <calculatedColumnFormula>SUMPRODUCT((table_genres[[username2]:[username2]]=$A5)*((table_genres[[genres]:[genres]]=O$4)*1))</calculatedColumnFormula>
    </tableColumn>
    <tableColumn id="16" name="Shounen" dataDxfId="35">
      <calculatedColumnFormula>SUMPRODUCT((table_genres[[username2]:[username2]]=$A5)*((table_genres[[genres]:[genres]]=P$4)*1))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ela79" displayName="Tabela79" ref="A4:P23" totalsRowShown="0" headerRowDxfId="31" dataDxfId="29" headerRowBorderDxfId="30" tableBorderDxfId="28" totalsRowBorderDxfId="27">
  <autoFilter ref="A4:P23"/>
  <tableColumns count="16">
    <tableColumn id="1" name="user" dataDxfId="26">
      <calculatedColumnFormula>users!A2</calculatedColumnFormula>
    </tableColumn>
    <tableColumn id="2" name="total time" dataDxfId="25">
      <calculatedColumnFormula>SUMPRODUCT(tb_userslist[show duration]*(tb_userslist[[username2]:[username2]]=$A5))</calculatedColumnFormula>
    </tableColumn>
    <tableColumn id="3" name="total anime" dataDxfId="24">
      <calculatedColumnFormula>SUMPRODUCT((tb_userslist[[username2]:[username2]]=$A5)*1)</calculatedColumnFormula>
    </tableColumn>
    <tableColumn id="4" name="comedy" dataDxfId="23">
      <calculatedColumnFormula>IFERROR(SUMPRODUCT((table_genres[[username2]:[username2]]=$A5)*((table_genres[[genres]:[genres]]=D$4)*1))/$C5,0)</calculatedColumnFormula>
    </tableColumn>
    <tableColumn id="5" name="action" dataDxfId="22">
      <calculatedColumnFormula>IFERROR(SUMPRODUCT((table_genres[[username2]:[username2]]=$A5)*((table_genres[[genres]:[genres]]=E$4)*1))/$C5,0)</calculatedColumnFormula>
    </tableColumn>
    <tableColumn id="6" name="ecchi" dataDxfId="21">
      <calculatedColumnFormula>IFERROR(SUMPRODUCT((table_genres[[username2]:[username2]]=$A5)*((table_genres[[genres]:[genres]]=F$4)*1))/$C5,0)</calculatedColumnFormula>
    </tableColumn>
    <tableColumn id="7" name="harem" dataDxfId="20">
      <calculatedColumnFormula>IFERROR(SUMPRODUCT((table_genres[[username2]:[username2]]=$A5)*((table_genres[[genres]:[genres]]=G$4)*1))/$C5,0)</calculatedColumnFormula>
    </tableColumn>
    <tableColumn id="8" name="fantasy" dataDxfId="19">
      <calculatedColumnFormula>IFERROR(SUMPRODUCT((table_genres[[username2]:[username2]]=$A5)*((table_genres[[genres]:[genres]]=H$4)*1))/$C5,0)</calculatedColumnFormula>
    </tableColumn>
    <tableColumn id="9" name="isekai" dataDxfId="18">
      <calculatedColumnFormula>IFERROR(SUMPRODUCT((table_genres[[username2]:[username2]]=$A5)*((table_genres[[genres]:[genres]]=I$4)*1))/$C5,0)</calculatedColumnFormula>
    </tableColumn>
    <tableColumn id="10" name="Mahou Shoujo" dataDxfId="17">
      <calculatedColumnFormula>IFERROR(SUMPRODUCT((table_genres[[username2]:[username2]]=$A5)*((table_genres[[genres]:[genres]]=J$4)*1))/$C5,0)</calculatedColumnFormula>
    </tableColumn>
    <tableColumn id="11" name="Sci-Fi" dataDxfId="16">
      <calculatedColumnFormula>IFERROR(SUMPRODUCT((table_genres[[username2]:[username2]]=$A5)*((table_genres[[genres]:[genres]]=K$4)*1))/$C5,0)</calculatedColumnFormula>
    </tableColumn>
    <tableColumn id="12" name="Vampire" dataDxfId="15">
      <calculatedColumnFormula>IFERROR(SUMPRODUCT((table_genres[[username2]:[username2]]=$A5)*((table_genres[[genres]:[genres]]=L$4)*1))/$C5,0)</calculatedColumnFormula>
    </tableColumn>
    <tableColumn id="13" name="Idols (Female)" dataDxfId="14">
      <calculatedColumnFormula>IFERROR(SUMPRODUCT((table_genres[[username2]:[username2]]=$A5)*((table_genres[[genres]:[genres]]=M$4)*1))/$C5,0)</calculatedColumnFormula>
    </tableColumn>
    <tableColumn id="14" name="Reverse Harem" dataDxfId="13">
      <calculatedColumnFormula>IFERROR(SUMPRODUCT((table_genres[[username2]:[username2]]=$A5)*((table_genres[[genres]:[genres]]=N$4)*1))/$C5,0)</calculatedColumnFormula>
    </tableColumn>
    <tableColumn id="15" name="Shoujo" dataDxfId="12">
      <calculatedColumnFormula>IFERROR(SUMPRODUCT((table_genres[[username2]:[username2]]=$A5)*((table_genres[[genres]:[genres]]=O$4)*1))/$C5,0)</calculatedColumnFormula>
    </tableColumn>
    <tableColumn id="16" name="Shounen" dataDxfId="11">
      <calculatedColumnFormula>IFERROR(SUMPRODUCT((table_genres[[username2]:[username2]]=$A5)*((table_genres[[genres]:[genres]]=P$4)*1))/$C5,0)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ela10" displayName="Tabela10" ref="A6:G36" totalsRowShown="0">
  <autoFilter ref="A6:G36"/>
  <tableColumns count="7">
    <tableColumn id="1" name="Coluna1">
      <calculatedColumnFormula>ROW(A7)-ROW($A$7)+1</calculatedColumnFormula>
    </tableColumn>
    <tableColumn id="3" name="title" dataDxfId="10">
      <calculatedColumnFormula array="1">INDEX(tb_anime[title2],SMALL(IF(C7=tb_anime[total watched],IF('ano stats'!$C$1=tb_anime[year],ROW(tb_anime[total watched])-ROW(INDEX(tb_anime[title2],1,1))+1,""),""),COUNTIF($C$7:C7,C7)))</calculatedColumnFormula>
    </tableColumn>
    <tableColumn id="4" name="number" dataDxfId="9">
      <calculatedColumnFormula array="1">LARGE(IF(tb_anime[year]=$C$1,tb_anime[total watched]),A7)</calculatedColumnFormula>
    </tableColumn>
    <tableColumn id="5" name="title3">
      <calculatedColumnFormula array="1">INDEX(tb_anime[title2],SMALL(IF(E7=tb_anime[average total],IF('ano stats'!$C$1=tb_anime[year],ROW(tb_anime[title2])-ROW(INDEX(tb_anime[title2],1,1))+1,""),""),COUNTIF($E$7:E7,E7)))</calculatedColumnFormula>
    </tableColumn>
    <tableColumn id="6" name="mean score">
      <calculatedColumnFormula array="1">LARGE(IF(tb_anime[year]=$C$1,IFERROR(tb_anime[average total],0)),A7)</calculatedColumnFormula>
    </tableColumn>
    <tableColumn id="7" name="title4">
      <calculatedColumnFormula array="1">INDEX(tb_anime[title2],SMALL(IF(G7=tb_anime[weight mean],IF('ano stats'!$C$1=tb_anime[year],ROW(tb_anime[title2])-ROW(INDEX(tb_anime[title2],1,1))+1,""),""),COUNTIF($G$7:G7,G7)))</calculatedColumnFormula>
    </tableColumn>
    <tableColumn id="8" name="weighted score" dataDxfId="8">
      <calculatedColumnFormula array="1">LARGE(IF(tb_anime[year]=$C$1,IFERROR(tb_anime[weight mean],0)),A7)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ela1010" displayName="Tabela1010" ref="A8:G41" totalsRowShown="0">
  <autoFilter ref="A8:G41"/>
  <tableColumns count="7">
    <tableColumn id="1" name="Coluna1">
      <calculatedColumnFormula>ROW(A9)-ROW($A$9)+1</calculatedColumnFormula>
    </tableColumn>
    <tableColumn id="3" name="title" dataDxfId="7">
      <calculatedColumnFormula array="1">INDEX(tb_anime[title2],SMALL(IF(C9=tb_anime[total watched],IF('Season stats'!$C$1=tb_anime[year],IF(tb_anime[season]='Season stats'!$C$2,ROW(tb_anime[total watched])-ROW(INDEX(tb_anime[title2],1,1))+1,""),""),""),COUNTIF($C$9:C9,C9)))</calculatedColumnFormula>
    </tableColumn>
    <tableColumn id="4" name="number" dataDxfId="6">
      <calculatedColumnFormula array="1">LARGE(IF(tb_anime[year]=$C$1,IF(tb_anime[season]='Season stats'!$C$2,tb_anime[total watched])),A9)</calculatedColumnFormula>
    </tableColumn>
    <tableColumn id="5" name="Title2" dataDxfId="5">
      <calculatedColumnFormula array="1">INDEX(tb_anime[title2],SMALL(IF(E9=tb_anime[average total],IF('Season stats'!$C$1=tb_anime[year],IF(tb_anime[season]='Season stats'!$C$2,ROW(tb_anime[title2])-ROW(INDEX(tb_anime[title2],1,1))+1,""),""),""),COUNTIF($E$9:E9,E9)))</calculatedColumnFormula>
    </tableColumn>
    <tableColumn id="6" name="mean score" dataDxfId="4">
      <calculatedColumnFormula array="1">LARGE(IF(tb_anime[year]=$C$1,IF(tb_anime[season]='Season stats'!$C$2,IF(tb_anime[season]='Season stats'!$C$2,IFERROR(tb_anime[average total],0),0),0)),A9)</calculatedColumnFormula>
    </tableColumn>
    <tableColumn id="7" name="title4" dataDxfId="3">
      <calculatedColumnFormula array="1">INDEX(tb_anime[title2],SMALL(IF(G9=tb_anime[weight mean],IF('Season stats'!$C$1=tb_anime[year],IF(tb_anime[season]='Season stats'!$C$2,ROW(tb_anime[title2])-ROW(INDEX(tb_anime[title2],1,1))+1,""),""),""),COUNTIF($G$9:G9,G9)))</calculatedColumnFormula>
    </tableColumn>
    <tableColumn id="8" name="weighted score" dataDxfId="2">
      <calculatedColumnFormula array="1">LARGE(IF(tb_anime[year]=$C$1,IF(tb_anime[season]='Season stats'!$C$2,IFERROR(tb_anime[weight mean],0),0)),A9)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myanimelist.net/profile/Katyah" TargetMode="External"/><Relationship Id="rId13" Type="http://schemas.openxmlformats.org/officeDocument/2006/relationships/hyperlink" Target="https://myanimelist.net/profile/RadioactiveGhost" TargetMode="External"/><Relationship Id="rId3" Type="http://schemas.openxmlformats.org/officeDocument/2006/relationships/hyperlink" Target="https://myanimelist.net/profile/Go_Bananas" TargetMode="External"/><Relationship Id="rId7" Type="http://schemas.openxmlformats.org/officeDocument/2006/relationships/hyperlink" Target="https://myanimelist.net/profile/Minghas" TargetMode="External"/><Relationship Id="rId12" Type="http://schemas.openxmlformats.org/officeDocument/2006/relationships/hyperlink" Target="https://myanimelist.net/profile/HeWhoReigns" TargetMode="External"/><Relationship Id="rId2" Type="http://schemas.openxmlformats.org/officeDocument/2006/relationships/hyperlink" Target="https://myanimelist.net/profile/SlughPT" TargetMode="External"/><Relationship Id="rId1" Type="http://schemas.openxmlformats.org/officeDocument/2006/relationships/hyperlink" Target="https://myanimelist.net/profile/o0Nicas0o" TargetMode="External"/><Relationship Id="rId6" Type="http://schemas.openxmlformats.org/officeDocument/2006/relationships/hyperlink" Target="https://myanimelist.net/profile/rhorta99" TargetMode="External"/><Relationship Id="rId11" Type="http://schemas.openxmlformats.org/officeDocument/2006/relationships/hyperlink" Target="https://myanimelist.net/animelist/just2smile" TargetMode="External"/><Relationship Id="rId5" Type="http://schemas.openxmlformats.org/officeDocument/2006/relationships/hyperlink" Target="https://myanimelist.net/profile/Mariana-tan" TargetMode="External"/><Relationship Id="rId15" Type="http://schemas.openxmlformats.org/officeDocument/2006/relationships/table" Target="../tables/table1.xml"/><Relationship Id="rId10" Type="http://schemas.openxmlformats.org/officeDocument/2006/relationships/hyperlink" Target="https://myanimelist.net/profile/CurlyAnocas" TargetMode="External"/><Relationship Id="rId4" Type="http://schemas.openxmlformats.org/officeDocument/2006/relationships/hyperlink" Target="https://myanimelist.net/profile/Nini25" TargetMode="External"/><Relationship Id="rId9" Type="http://schemas.openxmlformats.org/officeDocument/2006/relationships/hyperlink" Target="https://myanimelist.net/profile/diorrini11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1"/>
  <dimension ref="A1:E17"/>
  <sheetViews>
    <sheetView workbookViewId="0">
      <selection activeCell="D2" sqref="D2"/>
    </sheetView>
  </sheetViews>
  <sheetFormatPr defaultRowHeight="14.4" x14ac:dyDescent="0.3"/>
  <cols>
    <col min="1" max="1" width="11.21875" style="13" customWidth="1"/>
    <col min="3" max="3" width="13.109375" customWidth="1"/>
    <col min="4" max="4" width="17.5546875" bestFit="1" customWidth="1"/>
  </cols>
  <sheetData>
    <row r="1" spans="1:5" x14ac:dyDescent="0.3">
      <c r="A1" t="s">
        <v>0</v>
      </c>
      <c r="B1" t="s">
        <v>1</v>
      </c>
      <c r="C1" t="s">
        <v>128</v>
      </c>
      <c r="D1" t="s">
        <v>130</v>
      </c>
      <c r="E1" t="s">
        <v>131</v>
      </c>
    </row>
    <row r="2" spans="1:5" ht="15" customHeight="1" x14ac:dyDescent="0.3">
      <c r="A2" s="54" t="s">
        <v>2</v>
      </c>
      <c r="B2" t="s">
        <v>3</v>
      </c>
      <c r="C2">
        <f>VLOOKUP(users_table[[#This Row],[username]],tb_userslist[[username2]:[user mean]],18,FALSE)</f>
        <v>5.9165186500888103</v>
      </c>
      <c r="D2" s="13">
        <f>IFERROR(AVERAGEIFS(tb_userslist[my_score],tb_userslist[my_start_date],"&gt;="&amp;'anime stats'!$E$1,tb_userslist[my_finish_date],"&lt;="&amp;'anime stats'!$E$2,tb_userslist[username2],users_table[[#This Row],[username]]),"NA")</f>
        <v>5.9325396825396828</v>
      </c>
      <c r="E2">
        <f>COUNTIFS(tb_userslist[my_start_date],"&gt;="&amp;'anime stats'!$E$1,tb_userslist[my_finish_date],"&lt;="&amp;'anime stats'!$E$2,tb_userslist[username2],users_table[[#This Row],[username]])</f>
        <v>505</v>
      </c>
    </row>
    <row r="3" spans="1:5" ht="15" customHeight="1" x14ac:dyDescent="0.3">
      <c r="A3" s="54" t="s">
        <v>4</v>
      </c>
      <c r="B3" t="s">
        <v>3</v>
      </c>
      <c r="C3" s="13">
        <f>VLOOKUP(users_table[[#This Row],[username]],tb_userslist[[username2]:[user mean]],18,FALSE)</f>
        <v>8.3323353293413174</v>
      </c>
      <c r="D3" s="13">
        <f>IFERROR(AVERAGEIFS(tb_userslist[my_score],tb_userslist[my_start_date],"&gt;="&amp;'anime stats'!$E$1,tb_userslist[my_finish_date],"&lt;="&amp;'anime stats'!$E$2,tb_userslist[username2],users_table[[#This Row],[username]]),"NA")</f>
        <v>8.5</v>
      </c>
      <c r="E3" s="13">
        <f>COUNTIFS(tb_userslist[my_start_date],"&gt;="&amp;'anime stats'!$E$1,tb_userslist[my_finish_date],"&lt;="&amp;'anime stats'!$E$2,tb_userslist[username2],users_table[[#This Row],[username]])</f>
        <v>223</v>
      </c>
    </row>
    <row r="4" spans="1:5" ht="15" customHeight="1" x14ac:dyDescent="0.3">
      <c r="A4" s="55" t="s">
        <v>139</v>
      </c>
      <c r="B4" s="29" t="s">
        <v>3</v>
      </c>
      <c r="C4" s="13" t="e">
        <f>VLOOKUP(users_table[[#This Row],[username]],tb_userslist[[username2]:[user mean]],18,FALSE)</f>
        <v>#N/A</v>
      </c>
      <c r="D4" s="29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4" s="43">
        <f>COUNTIFS(tb_userslist[my_start_date],"&gt;="&amp;'anime stats'!$E$1,tb_userslist[my_finish_date],"&lt;="&amp;'anime stats'!$E$2,tb_userslist[username2],users_table[[#This Row],[username]])</f>
        <v>0</v>
      </c>
    </row>
    <row r="5" spans="1:5" x14ac:dyDescent="0.3">
      <c r="A5" s="56" t="s">
        <v>140</v>
      </c>
      <c r="B5" s="28" t="s">
        <v>3</v>
      </c>
      <c r="C5" s="13" t="e">
        <f>VLOOKUP(users_table[[#This Row],[username]],tb_userslist[[username2]:[user mean]],18,FALSE)</f>
        <v>#N/A</v>
      </c>
      <c r="D5" s="28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5" s="44">
        <f>COUNTIFS(tb_userslist[my_start_date],"&gt;="&amp;'anime stats'!$E$1,tb_userslist[my_finish_date],"&lt;="&amp;'anime stats'!$E$2,tb_userslist[username2],users_table[[#This Row],[username]])</f>
        <v>0</v>
      </c>
    </row>
    <row r="6" spans="1:5" x14ac:dyDescent="0.3">
      <c r="A6" s="55" t="s">
        <v>141</v>
      </c>
      <c r="B6" s="29" t="s">
        <v>3</v>
      </c>
      <c r="C6" s="13" t="e">
        <f>VLOOKUP(users_table[[#This Row],[username]],tb_userslist[[username2]:[user mean]],18,FALSE)</f>
        <v>#N/A</v>
      </c>
      <c r="D6" s="29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6" s="43">
        <f>COUNTIFS(tb_userslist[my_start_date],"&gt;="&amp;'anime stats'!$E$1,tb_userslist[my_finish_date],"&lt;="&amp;'anime stats'!$E$2,tb_userslist[username2],users_table[[#This Row],[username]])</f>
        <v>0</v>
      </c>
    </row>
    <row r="7" spans="1:5" x14ac:dyDescent="0.3">
      <c r="A7" s="56" t="s">
        <v>142</v>
      </c>
      <c r="B7" s="28" t="s">
        <v>3</v>
      </c>
      <c r="C7" s="13" t="e">
        <f>VLOOKUP(users_table[[#This Row],[username]],tb_userslist[[username2]:[user mean]],18,FALSE)</f>
        <v>#N/A</v>
      </c>
      <c r="D7" s="28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7" s="44">
        <f>COUNTIFS(tb_userslist[my_start_date],"&gt;="&amp;'anime stats'!$E$1,tb_userslist[my_finish_date],"&lt;="&amp;'anime stats'!$E$2,tb_userslist[username2],users_table[[#This Row],[username]])</f>
        <v>0</v>
      </c>
    </row>
    <row r="8" spans="1:5" x14ac:dyDescent="0.3">
      <c r="A8" s="55" t="s">
        <v>143</v>
      </c>
      <c r="B8" s="29" t="s">
        <v>3</v>
      </c>
      <c r="C8" s="13" t="e">
        <f>VLOOKUP(users_table[[#This Row],[username]],tb_userslist[[username2]:[user mean]],18,FALSE)</f>
        <v>#N/A</v>
      </c>
      <c r="D8" s="29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8" s="43">
        <f>COUNTIFS(tb_userslist[my_start_date],"&gt;="&amp;'anime stats'!$E$1,tb_userslist[my_finish_date],"&lt;="&amp;'anime stats'!$E$2,tb_userslist[username2],users_table[[#This Row],[username]])</f>
        <v>0</v>
      </c>
    </row>
    <row r="9" spans="1:5" x14ac:dyDescent="0.3">
      <c r="A9" s="56" t="s">
        <v>144</v>
      </c>
      <c r="B9" s="28" t="s">
        <v>3</v>
      </c>
      <c r="C9" s="13" t="e">
        <f>VLOOKUP(users_table[[#This Row],[username]],tb_userslist[[username2]:[user mean]],18,FALSE)</f>
        <v>#N/A</v>
      </c>
      <c r="D9" s="28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9" s="44">
        <f>COUNTIFS(tb_userslist[my_start_date],"&gt;="&amp;'anime stats'!$E$1,tb_userslist[my_finish_date],"&lt;="&amp;'anime stats'!$E$2,tb_userslist[username2],users_table[[#This Row],[username]])</f>
        <v>0</v>
      </c>
    </row>
    <row r="10" spans="1:5" x14ac:dyDescent="0.3">
      <c r="A10" s="55" t="s">
        <v>145</v>
      </c>
      <c r="B10" s="29" t="s">
        <v>3</v>
      </c>
      <c r="C10" s="13" t="e">
        <f>VLOOKUP(users_table[[#This Row],[username]],tb_userslist[[username2]:[user mean]],18,FALSE)</f>
        <v>#N/A</v>
      </c>
      <c r="D10" s="29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10" s="43">
        <f>COUNTIFS(tb_userslist[my_start_date],"&gt;="&amp;'anime stats'!$E$1,tb_userslist[my_finish_date],"&lt;="&amp;'anime stats'!$E$2,tb_userslist[username2],users_table[[#This Row],[username]])</f>
        <v>0</v>
      </c>
    </row>
    <row r="11" spans="1:5" x14ac:dyDescent="0.3">
      <c r="A11" s="56" t="s">
        <v>7</v>
      </c>
      <c r="B11" s="28" t="s">
        <v>3</v>
      </c>
      <c r="C11" s="13" t="e">
        <f>VLOOKUP(users_table[[#This Row],[username]],tb_userslist[[username2]:[user mean]],18,FALSE)</f>
        <v>#N/A</v>
      </c>
      <c r="D11" s="28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11" s="44">
        <f>COUNTIFS(tb_userslist[my_start_date],"&gt;="&amp;'anime stats'!$E$1,tb_userslist[my_finish_date],"&lt;="&amp;'anime stats'!$E$2,tb_userslist[username2],users_table[[#This Row],[username]])</f>
        <v>0</v>
      </c>
    </row>
    <row r="12" spans="1:5" x14ac:dyDescent="0.3">
      <c r="A12" s="55" t="s">
        <v>6</v>
      </c>
      <c r="B12" s="29" t="s">
        <v>3</v>
      </c>
      <c r="C12" s="13" t="e">
        <f>VLOOKUP(users_table[[#This Row],[username]],tb_userslist[[username2]:[user mean]],18,FALSE)</f>
        <v>#N/A</v>
      </c>
      <c r="D12" s="29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12" s="43">
        <f>COUNTIFS(tb_userslist[my_start_date],"&gt;="&amp;'anime stats'!$E$1,tb_userslist[my_finish_date],"&lt;="&amp;'anime stats'!$E$2,tb_userslist[username2],users_table[[#This Row],[username]])</f>
        <v>0</v>
      </c>
    </row>
    <row r="13" spans="1:5" x14ac:dyDescent="0.3">
      <c r="A13" s="56" t="s">
        <v>146</v>
      </c>
      <c r="B13" s="28" t="s">
        <v>3</v>
      </c>
      <c r="C13" s="13" t="e">
        <f>VLOOKUP(users_table[[#This Row],[username]],tb_userslist[[username2]:[user mean]],18,FALSE)</f>
        <v>#N/A</v>
      </c>
      <c r="D13" s="28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13" s="44">
        <f>COUNTIFS(tb_userslist[my_start_date],"&gt;="&amp;'anime stats'!$E$1,tb_userslist[my_finish_date],"&lt;="&amp;'anime stats'!$E$2,tb_userslist[username2],users_table[[#This Row],[username]])</f>
        <v>0</v>
      </c>
    </row>
    <row r="14" spans="1:5" x14ac:dyDescent="0.3">
      <c r="A14" s="55" t="s">
        <v>147</v>
      </c>
      <c r="B14" s="29" t="s">
        <v>3</v>
      </c>
      <c r="C14" s="13" t="e">
        <f>VLOOKUP(users_table[[#This Row],[username]],tb_userslist[[username2]:[user mean]],18,FALSE)</f>
        <v>#N/A</v>
      </c>
      <c r="D14" s="29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14" s="43">
        <f>COUNTIFS(tb_userslist[my_start_date],"&gt;="&amp;'anime stats'!$E$1,tb_userslist[my_finish_date],"&lt;="&amp;'anime stats'!$E$2,tb_userslist[username2],users_table[[#This Row],[username]])</f>
        <v>0</v>
      </c>
    </row>
    <row r="15" spans="1:5" x14ac:dyDescent="0.3">
      <c r="A15" s="56" t="s">
        <v>148</v>
      </c>
      <c r="B15" s="28" t="s">
        <v>3</v>
      </c>
      <c r="C15" s="13" t="e">
        <f>VLOOKUP(users_table[[#This Row],[username]],tb_userslist[[username2]:[user mean]],18,FALSE)</f>
        <v>#N/A</v>
      </c>
      <c r="D15" s="28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15" s="44">
        <f>COUNTIFS(tb_userslist[my_start_date],"&gt;="&amp;'anime stats'!$E$1,tb_userslist[my_finish_date],"&lt;="&amp;'anime stats'!$E$2,tb_userslist[username2],users_table[[#This Row],[username]])</f>
        <v>0</v>
      </c>
    </row>
    <row r="16" spans="1:5" x14ac:dyDescent="0.3">
      <c r="A16" s="55" t="s">
        <v>149</v>
      </c>
      <c r="B16" s="29" t="s">
        <v>3</v>
      </c>
      <c r="C16" s="13" t="e">
        <f>VLOOKUP(users_table[[#This Row],[username]],tb_userslist[[username2]:[user mean]],18,FALSE)</f>
        <v>#N/A</v>
      </c>
      <c r="D16" s="29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16" s="43">
        <f>COUNTIFS(tb_userslist[my_start_date],"&gt;="&amp;'anime stats'!$E$1,tb_userslist[my_finish_date],"&lt;="&amp;'anime stats'!$E$2,tb_userslist[username2],users_table[[#This Row],[username]])</f>
        <v>0</v>
      </c>
    </row>
    <row r="17" spans="1:5" x14ac:dyDescent="0.3">
      <c r="A17" s="56" t="s">
        <v>5</v>
      </c>
      <c r="B17" s="28" t="s">
        <v>3</v>
      </c>
      <c r="C17" s="13" t="e">
        <f>VLOOKUP(users_table[[#This Row],[username]],tb_userslist[[username2]:[user mean]],18,FALSE)</f>
        <v>#N/A</v>
      </c>
      <c r="D17" s="28" t="str">
        <f>IFERROR(AVERAGEIFS(tb_userslist[my_score],tb_userslist[my_start_date],"&gt;="&amp;'anime stats'!$E$1,tb_userslist[my_finish_date],"&lt;="&amp;'anime stats'!$E$2,tb_userslist[username2],users_table[[#This Row],[username]]),"NA")</f>
        <v>NA</v>
      </c>
      <c r="E17" s="44">
        <f>COUNTIFS(tb_userslist[my_start_date],"&gt;="&amp;'anime stats'!$E$1,tb_userslist[my_finish_date],"&lt;="&amp;'anime stats'!$E$2,tb_userslist[username2],users_table[[#This Row],[username]])</f>
        <v>0</v>
      </c>
    </row>
  </sheetData>
  <hyperlinks>
    <hyperlink ref="A5" r:id="rId1" tooltip="https://myanimelist.net/profile/o0Nicas0o" display="https://myanimelist.net/profile/o0Nicas0o"/>
    <hyperlink ref="A6" r:id="rId2" tooltip="https://myanimelist.net/profile/SlughPT" display="https://myanimelist.net/profile/SlughPT"/>
    <hyperlink ref="A7" r:id="rId3" tooltip="https://myanimelist.net/profile/Go_Bananas" display="https://myanimelist.net/profile/Go_Bananas"/>
    <hyperlink ref="A8" r:id="rId4" tooltip="https://myanimelist.net/profile/Nini25" display="https://myanimelist.net/profile/Nini25"/>
    <hyperlink ref="A9" r:id="rId5" tooltip="https://myanimelist.net/profile/Mariana-tan" display="https://myanimelist.net/profile/Mariana-tan"/>
    <hyperlink ref="A10" r:id="rId6" tooltip="https://myanimelist.net/profile/rhorta99" display="https://myanimelist.net/profile/rhorta99"/>
    <hyperlink ref="A11" r:id="rId7" tooltip="https://myanimelist.net/profile/Minghas" display="https://myanimelist.net/profile/Minghas"/>
    <hyperlink ref="A12" r:id="rId8" tooltip="https://myanimelist.net/profile/Katyah" display="https://myanimelist.net/profile/Katyah"/>
    <hyperlink ref="A13" r:id="rId9" tooltip="https://myanimelist.net/profile/diorrini11" display="https://myanimelist.net/profile/diorrini11"/>
    <hyperlink ref="A14" r:id="rId10" tooltip="https://myanimelist.net/profile/CurlyAnocas" display="https://myanimelist.net/profile/CurlyAnocas"/>
    <hyperlink ref="A15" r:id="rId11" tooltip="https://myanimelist.net/animelist/just2smile" display="https://myanimelist.net/animelist/just2smile"/>
    <hyperlink ref="A16" r:id="rId12" tooltip="https://myanimelist.net/profile/HeWhoReigns" display="https://myanimelist.net/profile/HeWhoReigns"/>
    <hyperlink ref="A17" r:id="rId13" tooltip="https://myanimelist.net/profile/RadioactiveGhost" display="https://myanimelist.net/profile/RadioactiveGhost"/>
  </hyperlinks>
  <pageMargins left="0.7" right="0.7" top="0.75" bottom="0.75" header="0.3" footer="0.3"/>
  <pageSetup paperSize="9" orientation="portrait" r:id="rId14"/>
  <tableParts count="1">
    <tablePart r:id="rId1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2"/>
  <dimension ref="A1:T7485"/>
  <sheetViews>
    <sheetView topLeftCell="G1" workbookViewId="0">
      <selection activeCell="V2" sqref="V2"/>
    </sheetView>
  </sheetViews>
  <sheetFormatPr defaultRowHeight="14.4" x14ac:dyDescent="0.3"/>
  <cols>
    <col min="2" max="2" width="15.44140625" bestFit="1" customWidth="1"/>
    <col min="3" max="3" width="18.5546875" style="13" customWidth="1"/>
    <col min="4" max="4" width="92" style="13" customWidth="1"/>
    <col min="5" max="7" width="12.33203125" style="13" customWidth="1"/>
    <col min="8" max="10" width="18.109375" style="13" customWidth="1"/>
    <col min="11" max="11" width="11" style="13" customWidth="1"/>
    <col min="12" max="13" width="8.88671875" customWidth="1"/>
    <col min="14" max="14" width="12.6640625" style="13" customWidth="1"/>
    <col min="15" max="15" width="15" style="13" customWidth="1"/>
    <col min="16" max="16" width="14.88671875" style="13" customWidth="1"/>
    <col min="17" max="17" width="12.6640625" style="13" customWidth="1"/>
    <col min="18" max="18" width="10" style="13" customWidth="1"/>
    <col min="19" max="19" width="12" style="24" bestFit="1" customWidth="1"/>
  </cols>
  <sheetData>
    <row r="1" spans="1:20" x14ac:dyDescent="0.3">
      <c r="A1" t="s">
        <v>8</v>
      </c>
      <c r="B1" t="s">
        <v>9</v>
      </c>
      <c r="C1" s="1" t="s">
        <v>10</v>
      </c>
      <c r="D1" s="1" t="s">
        <v>11</v>
      </c>
      <c r="E1" s="1" t="s">
        <v>125</v>
      </c>
      <c r="F1" s="1" t="s">
        <v>126</v>
      </c>
      <c r="G1" s="1" t="s">
        <v>127</v>
      </c>
      <c r="H1" s="1" t="s">
        <v>15</v>
      </c>
      <c r="I1" s="1" t="s">
        <v>16</v>
      </c>
      <c r="J1" s="1" t="s">
        <v>17</v>
      </c>
      <c r="K1" s="4" t="s">
        <v>18</v>
      </c>
      <c r="L1" s="4" t="s">
        <v>19</v>
      </c>
      <c r="M1" s="5" t="s">
        <v>20</v>
      </c>
      <c r="N1" s="5" t="s">
        <v>21</v>
      </c>
      <c r="O1" s="4" t="s">
        <v>22</v>
      </c>
      <c r="P1" s="4" t="s">
        <v>23</v>
      </c>
      <c r="Q1" s="4" t="s">
        <v>24</v>
      </c>
      <c r="R1" s="6" t="s">
        <v>25</v>
      </c>
      <c r="S1" s="23" t="s">
        <v>26</v>
      </c>
      <c r="T1" s="41" t="s">
        <v>13</v>
      </c>
    </row>
    <row r="2" spans="1:20" x14ac:dyDescent="0.3">
      <c r="A2" s="25">
        <v>0</v>
      </c>
      <c r="B2" s="13" t="s">
        <v>2</v>
      </c>
      <c r="C2" s="13">
        <v>49668</v>
      </c>
      <c r="D2" s="13" t="s">
        <v>150</v>
      </c>
      <c r="E2" s="13" t="s">
        <v>50</v>
      </c>
      <c r="F2" s="13" t="s">
        <v>29</v>
      </c>
      <c r="G2" s="13">
        <v>6.04</v>
      </c>
      <c r="H2" s="26">
        <v>44990</v>
      </c>
      <c r="I2" s="26">
        <v>44990</v>
      </c>
      <c r="J2" s="13">
        <v>4</v>
      </c>
      <c r="K2" s="13">
        <v>2021</v>
      </c>
      <c r="L2" s="13" t="s">
        <v>39</v>
      </c>
      <c r="M2" s="13">
        <v>1</v>
      </c>
      <c r="N2" s="13">
        <v>3.3333333333333333E-2</v>
      </c>
      <c r="O2" s="13">
        <v>3.3333333333333333E-2</v>
      </c>
      <c r="P2" s="13">
        <v>1</v>
      </c>
      <c r="Q2" s="13">
        <v>3.3333333333333333E-2</v>
      </c>
      <c r="R2" s="13">
        <v>1</v>
      </c>
      <c r="S2" s="30">
        <v>5.9165186500888103</v>
      </c>
      <c r="T2" s="13">
        <f>IFERROR(VLOOKUP(B2,users_table[#All],4,FALSE),"NA")</f>
        <v>5.9325396825396828</v>
      </c>
    </row>
    <row r="3" spans="1:20" x14ac:dyDescent="0.3">
      <c r="A3" s="25">
        <v>1</v>
      </c>
      <c r="B3" s="13" t="s">
        <v>2</v>
      </c>
      <c r="C3" s="13">
        <v>1143</v>
      </c>
      <c r="D3" s="13" t="s">
        <v>27</v>
      </c>
      <c r="E3" s="13" t="s">
        <v>28</v>
      </c>
      <c r="F3" s="13" t="s">
        <v>29</v>
      </c>
      <c r="G3" s="13">
        <v>6.52</v>
      </c>
      <c r="H3" s="26">
        <v>43511</v>
      </c>
      <c r="I3" s="26">
        <v>43511</v>
      </c>
      <c r="J3" s="13">
        <v>3</v>
      </c>
      <c r="K3" s="13">
        <v>2003</v>
      </c>
      <c r="L3" s="13" t="s">
        <v>30</v>
      </c>
      <c r="M3" s="13">
        <v>1</v>
      </c>
      <c r="N3" s="13">
        <v>0.4</v>
      </c>
      <c r="O3" s="13">
        <v>0.4</v>
      </c>
      <c r="P3" s="13">
        <v>1</v>
      </c>
      <c r="Q3" s="13">
        <v>0.4</v>
      </c>
      <c r="R3" s="13">
        <v>1</v>
      </c>
      <c r="S3" s="30">
        <v>5.9165186500888103</v>
      </c>
      <c r="T3" s="13">
        <f>IFERROR(VLOOKUP(B3,users_table[#All],4,FALSE),"NA")</f>
        <v>5.9325396825396828</v>
      </c>
    </row>
    <row r="4" spans="1:20" x14ac:dyDescent="0.3">
      <c r="A4" s="25">
        <v>2</v>
      </c>
      <c r="B4" s="13" t="s">
        <v>2</v>
      </c>
      <c r="C4" s="13">
        <v>48</v>
      </c>
      <c r="D4" s="13" t="s">
        <v>31</v>
      </c>
      <c r="E4" s="13" t="s">
        <v>32</v>
      </c>
      <c r="F4" s="13" t="s">
        <v>29</v>
      </c>
      <c r="G4" s="13">
        <v>6.95</v>
      </c>
      <c r="H4" s="26">
        <v>43505</v>
      </c>
      <c r="I4" s="26">
        <v>43511</v>
      </c>
      <c r="J4" s="13">
        <v>2</v>
      </c>
      <c r="K4" s="13">
        <v>2002</v>
      </c>
      <c r="L4" s="13" t="s">
        <v>33</v>
      </c>
      <c r="M4" s="13">
        <v>26</v>
      </c>
      <c r="N4" s="13">
        <v>0.4</v>
      </c>
      <c r="O4" s="13">
        <v>10.4</v>
      </c>
      <c r="P4" s="13">
        <v>7</v>
      </c>
      <c r="Q4" s="13">
        <v>1.485714285714286</v>
      </c>
      <c r="R4" s="13">
        <v>3.714285714285714</v>
      </c>
      <c r="S4" s="30">
        <v>5.9165186500888103</v>
      </c>
      <c r="T4" s="13">
        <f>IFERROR(VLOOKUP(B4,users_table[#All],4,FALSE),"NA")</f>
        <v>5.9325396825396828</v>
      </c>
    </row>
    <row r="5" spans="1:20" x14ac:dyDescent="0.3">
      <c r="A5" s="25">
        <v>3</v>
      </c>
      <c r="B5" s="13" t="s">
        <v>2</v>
      </c>
      <c r="C5" s="13">
        <v>1487</v>
      </c>
      <c r="D5" s="13" t="s">
        <v>34</v>
      </c>
      <c r="E5" s="13" t="s">
        <v>28</v>
      </c>
      <c r="F5" s="13" t="s">
        <v>29</v>
      </c>
      <c r="G5" s="13">
        <v>6.63</v>
      </c>
      <c r="H5" s="26">
        <v>43511</v>
      </c>
      <c r="I5" s="26">
        <v>43511</v>
      </c>
      <c r="J5" s="13">
        <v>3</v>
      </c>
      <c r="K5" s="13">
        <v>2003</v>
      </c>
      <c r="L5" s="13" t="s">
        <v>35</v>
      </c>
      <c r="M5" s="13">
        <v>1</v>
      </c>
      <c r="N5" s="13">
        <v>0.4</v>
      </c>
      <c r="O5" s="13">
        <v>0.4</v>
      </c>
      <c r="P5" s="13">
        <v>1</v>
      </c>
      <c r="Q5" s="13">
        <v>0.4</v>
      </c>
      <c r="R5" s="13">
        <v>1</v>
      </c>
      <c r="S5" s="30">
        <v>5.9165186500888103</v>
      </c>
      <c r="T5" s="13">
        <f>IFERROR(VLOOKUP(B5,users_table[#All],4,FALSE),"NA")</f>
        <v>5.9325396825396828</v>
      </c>
    </row>
    <row r="6" spans="1:20" x14ac:dyDescent="0.3">
      <c r="A6" s="25">
        <v>4</v>
      </c>
      <c r="B6" s="13" t="s">
        <v>2</v>
      </c>
      <c r="C6" s="13">
        <v>41380</v>
      </c>
      <c r="D6" s="13" t="s">
        <v>36</v>
      </c>
      <c r="E6" s="13" t="s">
        <v>32</v>
      </c>
      <c r="F6" s="13" t="s">
        <v>37</v>
      </c>
      <c r="G6" s="13">
        <v>6.5</v>
      </c>
      <c r="H6" s="26">
        <v>44693</v>
      </c>
      <c r="I6" s="26">
        <v>44698</v>
      </c>
      <c r="J6" s="13">
        <v>5</v>
      </c>
      <c r="K6" s="13">
        <v>2020</v>
      </c>
      <c r="L6" s="13" t="s">
        <v>35</v>
      </c>
      <c r="M6" s="13">
        <v>12</v>
      </c>
      <c r="N6" s="13">
        <v>0.39444444444444438</v>
      </c>
      <c r="O6" s="13">
        <v>4.7333333333333334</v>
      </c>
      <c r="P6" s="13">
        <v>6</v>
      </c>
      <c r="Q6" s="13">
        <v>0.78888888888888886</v>
      </c>
      <c r="R6" s="13">
        <v>2</v>
      </c>
      <c r="S6" s="30">
        <v>5.9165186500888103</v>
      </c>
      <c r="T6" s="13">
        <f>IFERROR(VLOOKUP(B6,users_table[#All],4,FALSE),"NA")</f>
        <v>5.9325396825396828</v>
      </c>
    </row>
    <row r="7" spans="1:20" x14ac:dyDescent="0.3">
      <c r="A7" s="25">
        <v>5</v>
      </c>
      <c r="B7" s="13" t="s">
        <v>2</v>
      </c>
      <c r="C7" s="13">
        <v>44881</v>
      </c>
      <c r="D7" s="13" t="s">
        <v>38</v>
      </c>
      <c r="E7" s="13" t="s">
        <v>32</v>
      </c>
      <c r="F7" s="13" t="s">
        <v>37</v>
      </c>
      <c r="G7" s="13">
        <v>6.81</v>
      </c>
      <c r="H7" s="26">
        <v>44699</v>
      </c>
      <c r="I7" s="26">
        <v>44701</v>
      </c>
      <c r="J7" s="13">
        <v>5</v>
      </c>
      <c r="K7" s="13">
        <v>2021</v>
      </c>
      <c r="L7" s="13" t="s">
        <v>39</v>
      </c>
      <c r="M7" s="13">
        <v>12</v>
      </c>
      <c r="N7" s="13">
        <v>0.39444444444444438</v>
      </c>
      <c r="O7" s="13">
        <v>4.7333333333333334</v>
      </c>
      <c r="P7" s="13">
        <v>3</v>
      </c>
      <c r="Q7" s="13">
        <v>1.5777777777777779</v>
      </c>
      <c r="R7" s="13">
        <v>4</v>
      </c>
      <c r="S7" s="30">
        <v>5.9165186500888103</v>
      </c>
      <c r="T7" s="13">
        <f>IFERROR(VLOOKUP(B7,users_table[#All],4,FALSE),"NA")</f>
        <v>5.9325396825396828</v>
      </c>
    </row>
    <row r="8" spans="1:20" x14ac:dyDescent="0.3">
      <c r="A8" s="25">
        <v>6</v>
      </c>
      <c r="B8" s="13" t="s">
        <v>2</v>
      </c>
      <c r="C8" s="13">
        <v>48858</v>
      </c>
      <c r="D8" s="13" t="s">
        <v>40</v>
      </c>
      <c r="E8" s="13" t="s">
        <v>32</v>
      </c>
      <c r="F8" s="13" t="s">
        <v>29</v>
      </c>
      <c r="G8" s="13">
        <v>5.33</v>
      </c>
      <c r="H8" s="26">
        <v>44731</v>
      </c>
      <c r="I8" s="26">
        <v>44754</v>
      </c>
      <c r="J8" s="13">
        <v>6</v>
      </c>
      <c r="K8" s="13">
        <v>2021</v>
      </c>
      <c r="L8" s="13" t="s">
        <v>35</v>
      </c>
      <c r="M8" s="13">
        <v>12</v>
      </c>
      <c r="N8" s="13">
        <v>5.8333333333333327E-2</v>
      </c>
      <c r="O8" s="13">
        <v>0.7</v>
      </c>
      <c r="P8" s="13">
        <v>24</v>
      </c>
      <c r="Q8" s="13">
        <v>2.916666666666666E-2</v>
      </c>
      <c r="R8" s="13">
        <v>0.5</v>
      </c>
      <c r="S8" s="30">
        <v>5.9165186500888103</v>
      </c>
      <c r="T8" s="13">
        <f>IFERROR(VLOOKUP(B8,users_table[#All],4,FALSE),"NA")</f>
        <v>5.9325396825396828</v>
      </c>
    </row>
    <row r="9" spans="1:20" x14ac:dyDescent="0.3">
      <c r="A9" s="25">
        <v>7</v>
      </c>
      <c r="B9" s="13" t="s">
        <v>2</v>
      </c>
      <c r="C9" s="13">
        <v>40679</v>
      </c>
      <c r="D9" s="13" t="s">
        <v>41</v>
      </c>
      <c r="E9" s="13" t="s">
        <v>32</v>
      </c>
      <c r="F9" s="13" t="s">
        <v>42</v>
      </c>
      <c r="G9" s="13">
        <v>6.14</v>
      </c>
      <c r="H9" s="26">
        <v>44499</v>
      </c>
      <c r="I9" s="26">
        <v>44504</v>
      </c>
      <c r="J9" s="13">
        <v>7</v>
      </c>
      <c r="K9" s="13">
        <v>2021</v>
      </c>
      <c r="L9" s="13" t="s">
        <v>30</v>
      </c>
      <c r="M9" s="13">
        <v>12</v>
      </c>
      <c r="N9" s="13">
        <v>0.38388888888888889</v>
      </c>
      <c r="O9" s="13">
        <v>4.6066666666666656</v>
      </c>
      <c r="P9" s="13">
        <v>6</v>
      </c>
      <c r="Q9" s="13">
        <v>0.76777777777777778</v>
      </c>
      <c r="R9" s="13">
        <v>2</v>
      </c>
      <c r="S9" s="30">
        <v>5.9165186500888103</v>
      </c>
      <c r="T9" s="13">
        <f>IFERROR(VLOOKUP(B9,users_table[#All],4,FALSE),"NA")</f>
        <v>5.9325396825396828</v>
      </c>
    </row>
    <row r="10" spans="1:20" x14ac:dyDescent="0.3">
      <c r="A10" s="25">
        <v>8</v>
      </c>
      <c r="B10" s="13" t="s">
        <v>2</v>
      </c>
      <c r="C10" s="13">
        <v>40148</v>
      </c>
      <c r="D10" s="13" t="s">
        <v>43</v>
      </c>
      <c r="E10" s="13" t="s">
        <v>32</v>
      </c>
      <c r="F10" s="13" t="s">
        <v>44</v>
      </c>
      <c r="G10" s="13">
        <v>6.79</v>
      </c>
      <c r="H10" s="26">
        <v>44074</v>
      </c>
      <c r="I10" s="26">
        <v>44089</v>
      </c>
      <c r="J10" s="13">
        <v>5</v>
      </c>
      <c r="K10" s="13">
        <v>2020</v>
      </c>
      <c r="L10" s="13" t="s">
        <v>30</v>
      </c>
      <c r="M10" s="13">
        <v>12</v>
      </c>
      <c r="N10" s="13">
        <v>0.40333333333333332</v>
      </c>
      <c r="O10" s="13">
        <v>4.84</v>
      </c>
      <c r="P10" s="13">
        <v>16</v>
      </c>
      <c r="Q10" s="13">
        <v>0.30249999999999999</v>
      </c>
      <c r="R10" s="13">
        <v>0.75</v>
      </c>
      <c r="S10" s="30">
        <v>5.9165186500888103</v>
      </c>
      <c r="T10" s="13">
        <f>IFERROR(VLOOKUP(B10,users_table[#All],4,FALSE),"NA")</f>
        <v>5.9325396825396828</v>
      </c>
    </row>
    <row r="11" spans="1:20" x14ac:dyDescent="0.3">
      <c r="A11" s="25">
        <v>9</v>
      </c>
      <c r="B11" s="13" t="s">
        <v>2</v>
      </c>
      <c r="C11" s="13">
        <v>40924</v>
      </c>
      <c r="D11" s="13" t="s">
        <v>45</v>
      </c>
      <c r="E11" s="13" t="s">
        <v>28</v>
      </c>
      <c r="F11" s="13" t="s">
        <v>44</v>
      </c>
      <c r="G11" s="13">
        <v>6.52</v>
      </c>
      <c r="H11" s="26">
        <v>44542</v>
      </c>
      <c r="I11" s="26">
        <v>44542</v>
      </c>
      <c r="J11" s="13">
        <v>5</v>
      </c>
      <c r="K11" s="13">
        <v>2020</v>
      </c>
      <c r="L11" s="13" t="s">
        <v>39</v>
      </c>
      <c r="M11" s="13">
        <v>1</v>
      </c>
      <c r="N11" s="13">
        <v>0.40333333333333332</v>
      </c>
      <c r="O11" s="13">
        <v>0.40333333333333332</v>
      </c>
      <c r="P11" s="13">
        <v>1</v>
      </c>
      <c r="Q11" s="13">
        <v>0.40333333333333332</v>
      </c>
      <c r="R11" s="13">
        <v>1</v>
      </c>
      <c r="S11" s="30">
        <v>5.9165186500888103</v>
      </c>
      <c r="T11" s="13">
        <f>IFERROR(VLOOKUP(B11,users_table[#All],4,FALSE),"NA")</f>
        <v>5.9325396825396828</v>
      </c>
    </row>
    <row r="12" spans="1:20" x14ac:dyDescent="0.3">
      <c r="A12" s="25">
        <v>10</v>
      </c>
      <c r="B12" s="13" t="s">
        <v>2</v>
      </c>
      <c r="C12" s="13">
        <v>36793</v>
      </c>
      <c r="D12" s="13" t="s">
        <v>46</v>
      </c>
      <c r="E12" s="13" t="s">
        <v>32</v>
      </c>
      <c r="F12" s="13" t="s">
        <v>37</v>
      </c>
      <c r="G12" s="13">
        <v>6.85</v>
      </c>
      <c r="H12" s="26">
        <v>43574</v>
      </c>
      <c r="I12" s="26">
        <v>43580</v>
      </c>
      <c r="J12" s="13">
        <v>5</v>
      </c>
      <c r="K12" s="13">
        <v>2018</v>
      </c>
      <c r="L12" s="13" t="s">
        <v>33</v>
      </c>
      <c r="M12" s="13">
        <v>12</v>
      </c>
      <c r="N12" s="13">
        <v>0.38055555555555548</v>
      </c>
      <c r="O12" s="13">
        <v>4.5666666666666664</v>
      </c>
      <c r="P12" s="13">
        <v>7</v>
      </c>
      <c r="Q12" s="13">
        <v>0.65238095238095239</v>
      </c>
      <c r="R12" s="13">
        <v>1.714285714285714</v>
      </c>
      <c r="S12" s="30">
        <v>5.9165186500888103</v>
      </c>
      <c r="T12" s="13">
        <f>IFERROR(VLOOKUP(B12,users_table[#All],4,FALSE),"NA")</f>
        <v>5.9325396825396828</v>
      </c>
    </row>
    <row r="13" spans="1:20" x14ac:dyDescent="0.3">
      <c r="A13" s="25">
        <v>11</v>
      </c>
      <c r="B13" s="13" t="s">
        <v>2</v>
      </c>
      <c r="C13" s="13">
        <v>37956</v>
      </c>
      <c r="D13" s="13" t="s">
        <v>47</v>
      </c>
      <c r="E13" s="13" t="s">
        <v>32</v>
      </c>
      <c r="F13" s="13" t="s">
        <v>37</v>
      </c>
      <c r="G13" s="13">
        <v>7.67</v>
      </c>
      <c r="H13" s="26">
        <v>43570</v>
      </c>
      <c r="I13" s="26">
        <v>43585</v>
      </c>
      <c r="J13" s="13">
        <v>6</v>
      </c>
      <c r="K13" s="13">
        <v>2019</v>
      </c>
      <c r="L13" s="13" t="s">
        <v>30</v>
      </c>
      <c r="M13" s="13">
        <v>12</v>
      </c>
      <c r="N13" s="13">
        <v>0.38055555555555548</v>
      </c>
      <c r="O13" s="13">
        <v>4.5666666666666664</v>
      </c>
      <c r="P13" s="13">
        <v>16</v>
      </c>
      <c r="Q13" s="13">
        <v>0.28541666666666671</v>
      </c>
      <c r="R13" s="13">
        <v>0.75</v>
      </c>
      <c r="S13" s="30">
        <v>5.9165186500888103</v>
      </c>
      <c r="T13" s="13">
        <f>IFERROR(VLOOKUP(B13,users_table[#All],4,FALSE),"NA")</f>
        <v>5.9325396825396828</v>
      </c>
    </row>
    <row r="14" spans="1:20" x14ac:dyDescent="0.3">
      <c r="A14" s="25">
        <v>12</v>
      </c>
      <c r="B14" s="13" t="s">
        <v>2</v>
      </c>
      <c r="C14" s="13">
        <v>38101</v>
      </c>
      <c r="D14" s="13" t="s">
        <v>48</v>
      </c>
      <c r="E14" s="13" t="s">
        <v>32</v>
      </c>
      <c r="F14" s="13" t="s">
        <v>37</v>
      </c>
      <c r="G14" s="13">
        <v>7.66</v>
      </c>
      <c r="H14" s="26">
        <v>43578</v>
      </c>
      <c r="I14" s="26">
        <v>43590</v>
      </c>
      <c r="J14" s="13">
        <v>7</v>
      </c>
      <c r="K14" s="13">
        <v>2019</v>
      </c>
      <c r="L14" s="13" t="s">
        <v>30</v>
      </c>
      <c r="M14" s="13">
        <v>12</v>
      </c>
      <c r="N14" s="13">
        <v>0.40138888888888891</v>
      </c>
      <c r="O14" s="13">
        <v>4.8166666666666664</v>
      </c>
      <c r="P14" s="13">
        <v>13</v>
      </c>
      <c r="Q14" s="13">
        <v>0.37051282051282047</v>
      </c>
      <c r="R14" s="13">
        <v>0.92307692307692313</v>
      </c>
      <c r="S14" s="30">
        <v>5.9165186500888103</v>
      </c>
      <c r="T14" s="13">
        <f>IFERROR(VLOOKUP(B14,users_table[#All],4,FALSE),"NA")</f>
        <v>5.9325396825396828</v>
      </c>
    </row>
    <row r="15" spans="1:20" x14ac:dyDescent="0.3">
      <c r="A15" s="25">
        <v>13</v>
      </c>
      <c r="B15" s="13" t="s">
        <v>2</v>
      </c>
      <c r="C15" s="13">
        <v>38735</v>
      </c>
      <c r="D15" s="13" t="s">
        <v>49</v>
      </c>
      <c r="E15" s="13" t="s">
        <v>50</v>
      </c>
      <c r="F15" s="13" t="s">
        <v>37</v>
      </c>
      <c r="G15" s="13">
        <v>6.56</v>
      </c>
      <c r="H15" s="26">
        <v>43665</v>
      </c>
      <c r="I15" s="26">
        <v>43668</v>
      </c>
      <c r="J15" s="13">
        <v>5</v>
      </c>
      <c r="K15" s="13">
        <v>2019</v>
      </c>
      <c r="L15" s="13" t="s">
        <v>33</v>
      </c>
      <c r="M15" s="13">
        <v>12</v>
      </c>
      <c r="N15" s="13">
        <v>0.41666666666666669</v>
      </c>
      <c r="O15" s="13">
        <v>5</v>
      </c>
      <c r="P15" s="13">
        <v>4</v>
      </c>
      <c r="Q15" s="13">
        <v>1.25</v>
      </c>
      <c r="R15" s="13">
        <v>3</v>
      </c>
      <c r="S15" s="30">
        <v>5.9165186500888103</v>
      </c>
      <c r="T15" s="13">
        <f>IFERROR(VLOOKUP(B15,users_table[#All],4,FALSE),"NA")</f>
        <v>5.9325396825396828</v>
      </c>
    </row>
    <row r="16" spans="1:20" x14ac:dyDescent="0.3">
      <c r="A16" s="25">
        <v>14</v>
      </c>
      <c r="B16" s="13" t="s">
        <v>2</v>
      </c>
      <c r="C16" s="13">
        <v>320</v>
      </c>
      <c r="D16" s="13" t="s">
        <v>51</v>
      </c>
      <c r="E16" s="13" t="s">
        <v>52</v>
      </c>
      <c r="F16" s="13" t="s">
        <v>29</v>
      </c>
      <c r="G16" s="13">
        <v>6.54</v>
      </c>
      <c r="H16" s="26">
        <v>44127</v>
      </c>
      <c r="I16" s="26">
        <v>44129</v>
      </c>
      <c r="J16" s="13">
        <v>6</v>
      </c>
      <c r="K16" s="13">
        <v>1998</v>
      </c>
      <c r="L16" s="13" t="s">
        <v>30</v>
      </c>
      <c r="M16" s="13">
        <v>2</v>
      </c>
      <c r="N16" s="13">
        <v>0.43333333333333329</v>
      </c>
      <c r="O16" s="13">
        <v>0.8666666666666667</v>
      </c>
      <c r="P16" s="13">
        <v>3</v>
      </c>
      <c r="Q16" s="13">
        <v>0.28888888888888892</v>
      </c>
      <c r="R16" s="13">
        <v>0.66666666666666663</v>
      </c>
      <c r="S16" s="30">
        <v>5.9165186500888103</v>
      </c>
      <c r="T16" s="13">
        <f>IFERROR(VLOOKUP(B16,users_table[#All],4,FALSE),"NA")</f>
        <v>5.9325396825396828</v>
      </c>
    </row>
    <row r="17" spans="1:20" x14ac:dyDescent="0.3">
      <c r="A17" s="25">
        <v>15</v>
      </c>
      <c r="B17" s="13" t="s">
        <v>2</v>
      </c>
      <c r="C17" s="13">
        <v>306</v>
      </c>
      <c r="D17" s="13" t="s">
        <v>53</v>
      </c>
      <c r="E17" s="13" t="s">
        <v>32</v>
      </c>
      <c r="F17" s="13" t="s">
        <v>29</v>
      </c>
      <c r="G17" s="13">
        <v>7.23</v>
      </c>
      <c r="H17" s="26">
        <v>43248</v>
      </c>
      <c r="I17" s="26">
        <v>43258</v>
      </c>
      <c r="J17" s="13">
        <v>8</v>
      </c>
      <c r="K17" s="13">
        <v>2002</v>
      </c>
      <c r="L17" s="13" t="s">
        <v>33</v>
      </c>
      <c r="M17" s="13">
        <v>13</v>
      </c>
      <c r="N17" s="13">
        <v>0.4</v>
      </c>
      <c r="O17" s="13">
        <v>5.2</v>
      </c>
      <c r="P17" s="13">
        <v>11</v>
      </c>
      <c r="Q17" s="13">
        <v>0.47272727272727272</v>
      </c>
      <c r="R17" s="13">
        <v>1.1818181818181821</v>
      </c>
      <c r="S17" s="30">
        <v>5.9165186500888103</v>
      </c>
      <c r="T17" s="13">
        <f>IFERROR(VLOOKUP(B17,users_table[#All],4,FALSE),"NA")</f>
        <v>5.9325396825396828</v>
      </c>
    </row>
    <row r="18" spans="1:20" x14ac:dyDescent="0.3">
      <c r="A18" s="25">
        <v>16</v>
      </c>
      <c r="B18" s="13" t="s">
        <v>2</v>
      </c>
      <c r="C18" s="13">
        <v>39790</v>
      </c>
      <c r="D18" s="13" t="s">
        <v>151</v>
      </c>
      <c r="E18" s="13" t="s">
        <v>32</v>
      </c>
      <c r="F18" s="13" t="s">
        <v>152</v>
      </c>
      <c r="G18" s="13">
        <v>7.1</v>
      </c>
      <c r="H18" s="26">
        <v>44398</v>
      </c>
      <c r="I18" s="26">
        <v>44415</v>
      </c>
      <c r="J18" s="13">
        <v>6</v>
      </c>
      <c r="K18" s="13">
        <v>2020</v>
      </c>
      <c r="L18" s="13" t="s">
        <v>35</v>
      </c>
      <c r="M18" s="13">
        <v>12</v>
      </c>
      <c r="N18" s="13">
        <v>0.40388888888888891</v>
      </c>
      <c r="O18" s="13">
        <v>4.8466666666666667</v>
      </c>
      <c r="P18" s="13">
        <v>18</v>
      </c>
      <c r="Q18" s="13">
        <v>0.26925925925925931</v>
      </c>
      <c r="R18" s="13">
        <v>0.66666666666666663</v>
      </c>
      <c r="S18" s="30">
        <v>5.9165186500888103</v>
      </c>
      <c r="T18" s="13">
        <f>IFERROR(VLOOKUP(B18,users_table[#All],4,FALSE),"NA")</f>
        <v>5.9325396825396828</v>
      </c>
    </row>
    <row r="19" spans="1:20" x14ac:dyDescent="0.3">
      <c r="A19" s="25">
        <v>17</v>
      </c>
      <c r="B19" s="13" t="s">
        <v>2</v>
      </c>
      <c r="C19" s="13">
        <v>39590</v>
      </c>
      <c r="D19" s="13" t="s">
        <v>153</v>
      </c>
      <c r="E19" s="13" t="s">
        <v>32</v>
      </c>
      <c r="F19" s="13" t="s">
        <v>154</v>
      </c>
      <c r="G19" s="13">
        <v>6.55</v>
      </c>
      <c r="H19" s="26">
        <v>43960</v>
      </c>
      <c r="I19" s="26">
        <v>43981</v>
      </c>
      <c r="J19" s="13">
        <v>7</v>
      </c>
      <c r="K19" s="13">
        <v>2019</v>
      </c>
      <c r="L19" s="13" t="s">
        <v>35</v>
      </c>
      <c r="M19" s="13">
        <v>12</v>
      </c>
      <c r="N19" s="13">
        <v>0.39444444444444438</v>
      </c>
      <c r="O19" s="13">
        <v>4.7333333333333334</v>
      </c>
      <c r="P19" s="13">
        <v>22</v>
      </c>
      <c r="Q19" s="13">
        <v>0.21515151515151509</v>
      </c>
      <c r="R19" s="13">
        <v>0.54545454545454541</v>
      </c>
      <c r="S19" s="30">
        <v>5.9165186500888103</v>
      </c>
      <c r="T19" s="13">
        <f>IFERROR(VLOOKUP(B19,users_table[#All],4,FALSE),"NA")</f>
        <v>5.9325396825396828</v>
      </c>
    </row>
    <row r="20" spans="1:20" x14ac:dyDescent="0.3">
      <c r="A20" s="25">
        <v>18</v>
      </c>
      <c r="B20" s="13" t="s">
        <v>2</v>
      </c>
      <c r="C20" s="13">
        <v>53</v>
      </c>
      <c r="D20" s="13" t="s">
        <v>155</v>
      </c>
      <c r="E20" s="13" t="s">
        <v>32</v>
      </c>
      <c r="F20" s="13" t="s">
        <v>37</v>
      </c>
      <c r="G20" s="13">
        <v>7.11</v>
      </c>
      <c r="H20" s="26">
        <v>43505</v>
      </c>
      <c r="I20" s="26">
        <v>43538</v>
      </c>
      <c r="J20" s="13">
        <v>3</v>
      </c>
      <c r="K20" s="13">
        <v>2002</v>
      </c>
      <c r="L20" s="13" t="s">
        <v>33</v>
      </c>
      <c r="M20" s="13">
        <v>24</v>
      </c>
      <c r="N20" s="13">
        <v>0.38527777777777777</v>
      </c>
      <c r="O20" s="13">
        <v>9.2466666666666661</v>
      </c>
      <c r="P20" s="13">
        <v>34</v>
      </c>
      <c r="Q20" s="13">
        <v>0.2719607843137255</v>
      </c>
      <c r="R20" s="13">
        <v>0.70588235294117652</v>
      </c>
      <c r="S20" s="30">
        <v>5.9165186500888103</v>
      </c>
      <c r="T20" s="13">
        <f>IFERROR(VLOOKUP(B20,users_table[#All],4,FALSE),"NA")</f>
        <v>5.9325396825396828</v>
      </c>
    </row>
    <row r="21" spans="1:20" x14ac:dyDescent="0.3">
      <c r="A21" s="25">
        <v>19</v>
      </c>
      <c r="B21" s="13" t="s">
        <v>2</v>
      </c>
      <c r="C21" s="13">
        <v>394</v>
      </c>
      <c r="D21" s="13" t="s">
        <v>156</v>
      </c>
      <c r="E21" s="13" t="s">
        <v>32</v>
      </c>
      <c r="F21" s="13" t="s">
        <v>37</v>
      </c>
      <c r="G21" s="13">
        <v>7.12</v>
      </c>
      <c r="H21" s="26">
        <v>43542</v>
      </c>
      <c r="I21" s="26">
        <v>43555</v>
      </c>
      <c r="J21" s="13">
        <v>3</v>
      </c>
      <c r="K21" s="13">
        <v>2003</v>
      </c>
      <c r="L21" s="13" t="s">
        <v>35</v>
      </c>
      <c r="M21" s="13">
        <v>12</v>
      </c>
      <c r="N21" s="13">
        <v>0.38333333333333341</v>
      </c>
      <c r="O21" s="13">
        <v>4.6000000000000014</v>
      </c>
      <c r="P21" s="13">
        <v>14</v>
      </c>
      <c r="Q21" s="13">
        <v>0.32857142857142863</v>
      </c>
      <c r="R21" s="13">
        <v>0.8571428571428571</v>
      </c>
      <c r="S21" s="30">
        <v>5.9165186500888103</v>
      </c>
      <c r="T21" s="13">
        <f>IFERROR(VLOOKUP(B21,users_table[#All],4,FALSE),"NA")</f>
        <v>5.9325396825396828</v>
      </c>
    </row>
    <row r="22" spans="1:20" x14ac:dyDescent="0.3">
      <c r="A22" s="25">
        <v>20</v>
      </c>
      <c r="B22" s="13" t="s">
        <v>2</v>
      </c>
      <c r="C22" s="13">
        <v>50655</v>
      </c>
      <c r="D22" s="13" t="s">
        <v>157</v>
      </c>
      <c r="E22" s="13" t="s">
        <v>158</v>
      </c>
      <c r="F22" s="13" t="s">
        <v>29</v>
      </c>
      <c r="G22" s="13">
        <v>6.93</v>
      </c>
      <c r="H22" s="26">
        <v>44991</v>
      </c>
      <c r="I22" s="26">
        <v>44991</v>
      </c>
      <c r="J22" s="13">
        <v>6</v>
      </c>
      <c r="K22" s="13">
        <v>2021</v>
      </c>
      <c r="L22" s="13" t="s">
        <v>35</v>
      </c>
      <c r="M22" s="13">
        <v>1</v>
      </c>
      <c r="N22" s="13">
        <v>7.5833333333333336E-2</v>
      </c>
      <c r="O22" s="13">
        <v>7.5833333333333336E-2</v>
      </c>
      <c r="P22" s="13">
        <v>1</v>
      </c>
      <c r="Q22" s="13">
        <v>7.5833333333333336E-2</v>
      </c>
      <c r="R22" s="13">
        <v>1</v>
      </c>
      <c r="S22" s="30">
        <v>5.9165186500888103</v>
      </c>
      <c r="T22" s="13">
        <f>IFERROR(VLOOKUP(B22,users_table[#All],4,FALSE),"NA")</f>
        <v>5.9325396825396828</v>
      </c>
    </row>
    <row r="23" spans="1:20" x14ac:dyDescent="0.3">
      <c r="A23" s="25">
        <v>21</v>
      </c>
      <c r="B23" s="13" t="s">
        <v>2</v>
      </c>
      <c r="C23" s="13">
        <v>50748</v>
      </c>
      <c r="D23" s="13" t="s">
        <v>159</v>
      </c>
      <c r="E23" s="13" t="s">
        <v>158</v>
      </c>
      <c r="F23" s="13" t="s">
        <v>44</v>
      </c>
      <c r="G23" s="13">
        <v>5.62</v>
      </c>
      <c r="H23" s="26">
        <v>44731</v>
      </c>
      <c r="I23" s="26">
        <v>44731</v>
      </c>
      <c r="J23" s="13">
        <v>4</v>
      </c>
      <c r="K23" s="13">
        <v>2021</v>
      </c>
      <c r="L23" s="13" t="s">
        <v>33</v>
      </c>
      <c r="M23" s="13">
        <v>1</v>
      </c>
      <c r="N23" s="13">
        <v>5.5555555555555552E-2</v>
      </c>
      <c r="O23" s="13">
        <v>5.5555555555555552E-2</v>
      </c>
      <c r="P23" s="13">
        <v>1</v>
      </c>
      <c r="Q23" s="13">
        <v>5.5555555555555552E-2</v>
      </c>
      <c r="R23" s="13">
        <v>1</v>
      </c>
      <c r="S23" s="30">
        <v>5.9165186500888103</v>
      </c>
      <c r="T23" s="13">
        <f>IFERROR(VLOOKUP(B23,users_table[#All],4,FALSE),"NA")</f>
        <v>5.9325396825396828</v>
      </c>
    </row>
    <row r="24" spans="1:20" x14ac:dyDescent="0.3">
      <c r="A24" s="25">
        <v>22</v>
      </c>
      <c r="B24" s="13" t="s">
        <v>2</v>
      </c>
      <c r="C24" s="13">
        <v>48553</v>
      </c>
      <c r="D24" s="13" t="s">
        <v>160</v>
      </c>
      <c r="E24" s="13" t="s">
        <v>32</v>
      </c>
      <c r="F24" s="13" t="s">
        <v>154</v>
      </c>
      <c r="G24" s="13">
        <v>7.7</v>
      </c>
      <c r="H24" s="26">
        <v>45013</v>
      </c>
      <c r="I24" s="26">
        <v>45037</v>
      </c>
      <c r="J24" s="13">
        <v>7</v>
      </c>
      <c r="K24" s="13">
        <v>2022</v>
      </c>
      <c r="L24" s="13" t="s">
        <v>30</v>
      </c>
      <c r="M24" s="13">
        <v>12</v>
      </c>
      <c r="N24" s="13">
        <v>0.39444444444444438</v>
      </c>
      <c r="O24" s="13">
        <v>4.7333333333333334</v>
      </c>
      <c r="P24" s="13">
        <v>25</v>
      </c>
      <c r="Q24" s="13">
        <v>0.1893333333333333</v>
      </c>
      <c r="R24" s="13">
        <v>0.48</v>
      </c>
      <c r="S24" s="30">
        <v>5.9165186500888103</v>
      </c>
      <c r="T24" s="13">
        <f>IFERROR(VLOOKUP(B24,users_table[#All],4,FALSE),"NA")</f>
        <v>5.9325396825396828</v>
      </c>
    </row>
    <row r="25" spans="1:20" x14ac:dyDescent="0.3">
      <c r="A25" s="25">
        <v>23</v>
      </c>
      <c r="B25" s="13" t="s">
        <v>2</v>
      </c>
      <c r="C25" s="13">
        <v>41433</v>
      </c>
      <c r="D25" s="13" t="s">
        <v>161</v>
      </c>
      <c r="E25" s="13" t="s">
        <v>32</v>
      </c>
      <c r="F25" s="13" t="s">
        <v>29</v>
      </c>
      <c r="G25" s="13">
        <v>7.6</v>
      </c>
      <c r="H25" s="26">
        <v>44411</v>
      </c>
      <c r="I25" s="26">
        <v>44424</v>
      </c>
      <c r="J25" s="13">
        <v>9</v>
      </c>
      <c r="K25" s="13">
        <v>2020</v>
      </c>
      <c r="L25" s="13" t="s">
        <v>35</v>
      </c>
      <c r="M25" s="13">
        <v>12</v>
      </c>
      <c r="N25" s="13">
        <v>0.40805555555555562</v>
      </c>
      <c r="O25" s="13">
        <v>4.8966666666666674</v>
      </c>
      <c r="P25" s="13">
        <v>14</v>
      </c>
      <c r="Q25" s="13">
        <v>0.34976190476190477</v>
      </c>
      <c r="R25" s="13">
        <v>0.8571428571428571</v>
      </c>
      <c r="S25" s="30">
        <v>5.9165186500888103</v>
      </c>
      <c r="T25" s="13">
        <f>IFERROR(VLOOKUP(B25,users_table[#All],4,FALSE),"NA")</f>
        <v>5.9325396825396828</v>
      </c>
    </row>
    <row r="26" spans="1:20" x14ac:dyDescent="0.3">
      <c r="A26" s="25">
        <v>24</v>
      </c>
      <c r="B26" s="13" t="s">
        <v>2</v>
      </c>
      <c r="C26" s="13">
        <v>1177</v>
      </c>
      <c r="D26" s="13" t="s">
        <v>162</v>
      </c>
      <c r="E26" s="13" t="s">
        <v>52</v>
      </c>
      <c r="F26" s="13" t="s">
        <v>37</v>
      </c>
      <c r="G26" s="13">
        <v>6.72</v>
      </c>
      <c r="H26" s="26">
        <v>44149</v>
      </c>
      <c r="I26" s="26">
        <v>44153</v>
      </c>
      <c r="J26" s="13">
        <v>5</v>
      </c>
      <c r="K26" s="13">
        <v>2001</v>
      </c>
      <c r="L26" s="13" t="s">
        <v>33</v>
      </c>
      <c r="M26" s="13">
        <v>4</v>
      </c>
      <c r="N26" s="13">
        <v>0.47083333333333333</v>
      </c>
      <c r="O26" s="13">
        <v>1.8833333333333331</v>
      </c>
      <c r="P26" s="13">
        <v>5</v>
      </c>
      <c r="Q26" s="13">
        <v>0.37666666666666659</v>
      </c>
      <c r="R26" s="13">
        <v>0.8</v>
      </c>
      <c r="S26" s="30">
        <v>5.9165186500888103</v>
      </c>
      <c r="T26" s="13">
        <f>IFERROR(VLOOKUP(B26,users_table[#All],4,FALSE),"NA")</f>
        <v>5.9325396825396828</v>
      </c>
    </row>
    <row r="27" spans="1:20" x14ac:dyDescent="0.3">
      <c r="A27" s="25">
        <v>25</v>
      </c>
      <c r="B27" s="13" t="s">
        <v>2</v>
      </c>
      <c r="C27" s="13">
        <v>40517</v>
      </c>
      <c r="D27" s="13" t="s">
        <v>163</v>
      </c>
      <c r="E27" s="13" t="s">
        <v>50</v>
      </c>
      <c r="F27" s="13" t="s">
        <v>29</v>
      </c>
      <c r="G27" s="13">
        <v>5.88</v>
      </c>
      <c r="H27" s="26">
        <v>44042</v>
      </c>
      <c r="I27" s="26">
        <v>44042</v>
      </c>
      <c r="J27" s="13">
        <v>5</v>
      </c>
      <c r="K27" s="13">
        <v>2019</v>
      </c>
      <c r="L27" s="13" t="s">
        <v>35</v>
      </c>
      <c r="M27" s="13">
        <v>1</v>
      </c>
      <c r="N27" s="13">
        <v>0.1166666666666667</v>
      </c>
      <c r="O27" s="13">
        <v>0.1166666666666667</v>
      </c>
      <c r="P27" s="13">
        <v>1</v>
      </c>
      <c r="Q27" s="13">
        <v>0.1166666666666667</v>
      </c>
      <c r="R27" s="13">
        <v>1</v>
      </c>
      <c r="S27" s="30">
        <v>5.9165186500888103</v>
      </c>
      <c r="T27" s="13">
        <f>IFERROR(VLOOKUP(B27,users_table[#All],4,FALSE),"NA")</f>
        <v>5.9325396825396828</v>
      </c>
    </row>
    <row r="28" spans="1:20" x14ac:dyDescent="0.3">
      <c r="A28" s="25">
        <v>26</v>
      </c>
      <c r="B28" s="13" t="s">
        <v>2</v>
      </c>
      <c r="C28" s="13">
        <v>22415</v>
      </c>
      <c r="D28" s="13" t="s">
        <v>164</v>
      </c>
      <c r="E28" s="13" t="s">
        <v>158</v>
      </c>
      <c r="F28" s="13" t="s">
        <v>29</v>
      </c>
      <c r="G28" s="13">
        <v>4.4000000000000004</v>
      </c>
      <c r="H28" s="26">
        <v>44120</v>
      </c>
      <c r="I28" s="26">
        <v>44120</v>
      </c>
      <c r="J28" s="13">
        <v>4</v>
      </c>
      <c r="K28" s="13">
        <v>2001</v>
      </c>
      <c r="L28" s="13" t="s">
        <v>30</v>
      </c>
      <c r="M28" s="13">
        <v>1</v>
      </c>
      <c r="N28" s="13">
        <v>2.9166666666666671E-2</v>
      </c>
      <c r="O28" s="13">
        <v>2.9166666666666671E-2</v>
      </c>
      <c r="P28" s="13">
        <v>1</v>
      </c>
      <c r="Q28" s="13">
        <v>2.9166666666666671E-2</v>
      </c>
      <c r="R28" s="13">
        <v>1</v>
      </c>
      <c r="S28" s="30">
        <v>5.9165186500888103</v>
      </c>
      <c r="T28" s="13">
        <f>IFERROR(VLOOKUP(B28,users_table[#All],4,FALSE),"NA")</f>
        <v>5.9325396825396828</v>
      </c>
    </row>
    <row r="29" spans="1:20" x14ac:dyDescent="0.3">
      <c r="A29" s="25">
        <v>27</v>
      </c>
      <c r="B29" s="13" t="s">
        <v>2</v>
      </c>
      <c r="C29" s="13">
        <v>40532</v>
      </c>
      <c r="D29" s="13" t="s">
        <v>165</v>
      </c>
      <c r="E29" s="13" t="s">
        <v>32</v>
      </c>
      <c r="F29" s="13" t="s">
        <v>29</v>
      </c>
      <c r="G29" s="13">
        <v>7.26</v>
      </c>
      <c r="H29" s="26">
        <v>44173</v>
      </c>
      <c r="I29" s="26">
        <v>44194</v>
      </c>
      <c r="J29" s="13">
        <v>7</v>
      </c>
      <c r="K29" s="13">
        <v>2020</v>
      </c>
      <c r="L29" s="13" t="s">
        <v>33</v>
      </c>
      <c r="M29" s="13">
        <v>13</v>
      </c>
      <c r="N29" s="13">
        <v>0.3972222222222222</v>
      </c>
      <c r="O29" s="13">
        <v>5.1638888888888888</v>
      </c>
      <c r="P29" s="13">
        <v>22</v>
      </c>
      <c r="Q29" s="13">
        <v>0.23472222222222219</v>
      </c>
      <c r="R29" s="13">
        <v>0.59090909090909094</v>
      </c>
      <c r="S29" s="30">
        <v>5.9165186500888103</v>
      </c>
      <c r="T29" s="13">
        <f>IFERROR(VLOOKUP(B29,users_table[#All],4,FALSE),"NA")</f>
        <v>5.9325396825396828</v>
      </c>
    </row>
    <row r="30" spans="1:20" x14ac:dyDescent="0.3">
      <c r="A30" s="25">
        <v>28</v>
      </c>
      <c r="B30" s="13" t="s">
        <v>2</v>
      </c>
      <c r="C30" s="13">
        <v>38753</v>
      </c>
      <c r="D30" s="13" t="s">
        <v>166</v>
      </c>
      <c r="E30" s="13" t="s">
        <v>32</v>
      </c>
      <c r="F30" s="13" t="s">
        <v>37</v>
      </c>
      <c r="G30" s="13">
        <v>7.34</v>
      </c>
      <c r="H30" s="26">
        <v>43762</v>
      </c>
      <c r="I30" s="26">
        <v>43765</v>
      </c>
      <c r="J30" s="13">
        <v>8</v>
      </c>
      <c r="K30" s="13">
        <v>2019</v>
      </c>
      <c r="L30" s="13" t="s">
        <v>39</v>
      </c>
      <c r="M30" s="13">
        <v>12</v>
      </c>
      <c r="N30" s="13">
        <v>0.40111111111111108</v>
      </c>
      <c r="O30" s="13">
        <v>4.8133333333333326</v>
      </c>
      <c r="P30" s="13">
        <v>4</v>
      </c>
      <c r="Q30" s="13">
        <v>1.2033333333333329</v>
      </c>
      <c r="R30" s="13">
        <v>3</v>
      </c>
      <c r="S30" s="30">
        <v>5.9165186500888103</v>
      </c>
      <c r="T30" s="13">
        <f>IFERROR(VLOOKUP(B30,users_table[#All],4,FALSE),"NA")</f>
        <v>5.9325396825396828</v>
      </c>
    </row>
    <row r="31" spans="1:20" x14ac:dyDescent="0.3">
      <c r="A31" s="25">
        <v>29</v>
      </c>
      <c r="B31" s="13" t="s">
        <v>2</v>
      </c>
      <c r="C31" s="13">
        <v>1028</v>
      </c>
      <c r="D31" s="13" t="s">
        <v>167</v>
      </c>
      <c r="E31" s="13" t="s">
        <v>168</v>
      </c>
      <c r="F31" s="13" t="s">
        <v>42</v>
      </c>
      <c r="G31" s="13">
        <v>6.89</v>
      </c>
      <c r="H31" s="26">
        <v>44376</v>
      </c>
      <c r="I31" s="26">
        <v>44377</v>
      </c>
      <c r="J31" s="13">
        <v>6</v>
      </c>
      <c r="K31" s="13">
        <v>2001</v>
      </c>
      <c r="L31" s="13" t="s">
        <v>39</v>
      </c>
      <c r="M31" s="13">
        <v>1</v>
      </c>
      <c r="N31" s="13">
        <v>1.75</v>
      </c>
      <c r="O31" s="13">
        <v>1.75</v>
      </c>
      <c r="P31" s="13">
        <v>2</v>
      </c>
      <c r="Q31" s="13">
        <v>0.875</v>
      </c>
      <c r="R31" s="13">
        <v>0.5</v>
      </c>
      <c r="S31" s="30">
        <v>5.9165186500888103</v>
      </c>
      <c r="T31" s="13">
        <f>IFERROR(VLOOKUP(B31,users_table[#All],4,FALSE),"NA")</f>
        <v>5.9325396825396828</v>
      </c>
    </row>
    <row r="32" spans="1:20" x14ac:dyDescent="0.3">
      <c r="A32" s="25">
        <v>30</v>
      </c>
      <c r="B32" s="13" t="s">
        <v>2</v>
      </c>
      <c r="C32" s="13">
        <v>285</v>
      </c>
      <c r="D32" s="13" t="s">
        <v>169</v>
      </c>
      <c r="E32" s="13" t="s">
        <v>32</v>
      </c>
      <c r="F32" s="13" t="s">
        <v>29</v>
      </c>
      <c r="G32" s="13">
        <v>6.75</v>
      </c>
      <c r="H32" s="26">
        <v>43606</v>
      </c>
      <c r="I32" s="26">
        <v>43616</v>
      </c>
      <c r="J32" s="13">
        <v>6</v>
      </c>
      <c r="K32" s="13">
        <v>2000</v>
      </c>
      <c r="L32" s="13" t="s">
        <v>35</v>
      </c>
      <c r="M32" s="13">
        <v>25</v>
      </c>
      <c r="N32" s="13">
        <v>0.41666666666666669</v>
      </c>
      <c r="O32" s="13">
        <v>10.41666666666667</v>
      </c>
      <c r="P32" s="13">
        <v>11</v>
      </c>
      <c r="Q32" s="13">
        <v>0.94696969696969713</v>
      </c>
      <c r="R32" s="13">
        <v>2.2727272727272729</v>
      </c>
      <c r="S32" s="30">
        <v>5.9165186500888103</v>
      </c>
      <c r="T32" s="13">
        <f>IFERROR(VLOOKUP(B32,users_table[#All],4,FALSE),"NA")</f>
        <v>5.9325396825396828</v>
      </c>
    </row>
    <row r="33" spans="1:20" x14ac:dyDescent="0.3">
      <c r="A33" s="25">
        <v>31</v>
      </c>
      <c r="B33" s="13" t="s">
        <v>2</v>
      </c>
      <c r="C33" s="13">
        <v>1789</v>
      </c>
      <c r="D33" s="13" t="s">
        <v>170</v>
      </c>
      <c r="E33" s="13" t="s">
        <v>28</v>
      </c>
      <c r="F33" s="13" t="s">
        <v>29</v>
      </c>
      <c r="G33" s="13">
        <v>6.34</v>
      </c>
      <c r="H33" s="26">
        <v>43606</v>
      </c>
      <c r="I33" s="26">
        <v>43606</v>
      </c>
      <c r="J33" s="13">
        <v>5</v>
      </c>
      <c r="K33" s="13">
        <v>2002</v>
      </c>
      <c r="L33" s="13" t="s">
        <v>30</v>
      </c>
      <c r="M33" s="13">
        <v>1</v>
      </c>
      <c r="N33" s="13">
        <v>0.41666666666666669</v>
      </c>
      <c r="O33" s="13">
        <v>0.41666666666666669</v>
      </c>
      <c r="P33" s="13">
        <v>1</v>
      </c>
      <c r="Q33" s="13">
        <v>0.41666666666666669</v>
      </c>
      <c r="R33" s="13">
        <v>1</v>
      </c>
      <c r="S33" s="30">
        <v>5.9165186500888103</v>
      </c>
      <c r="T33" s="13">
        <f>IFERROR(VLOOKUP(B33,users_table[#All],4,FALSE),"NA")</f>
        <v>5.9325396825396828</v>
      </c>
    </row>
    <row r="34" spans="1:20" x14ac:dyDescent="0.3">
      <c r="A34" s="25">
        <v>32</v>
      </c>
      <c r="B34" s="13" t="s">
        <v>2</v>
      </c>
      <c r="C34" s="13">
        <v>36882</v>
      </c>
      <c r="D34" s="13" t="s">
        <v>171</v>
      </c>
      <c r="E34" s="13" t="s">
        <v>32</v>
      </c>
      <c r="F34" s="13" t="s">
        <v>152</v>
      </c>
      <c r="G34" s="13">
        <v>6.69</v>
      </c>
      <c r="H34" s="26">
        <v>43745</v>
      </c>
      <c r="I34" s="26">
        <v>43747</v>
      </c>
      <c r="J34" s="13">
        <v>5</v>
      </c>
      <c r="K34" s="13">
        <v>2019</v>
      </c>
      <c r="L34" s="13" t="s">
        <v>39</v>
      </c>
      <c r="M34" s="13">
        <v>13</v>
      </c>
      <c r="N34" s="13">
        <v>0.39500000000000002</v>
      </c>
      <c r="O34" s="13">
        <v>5.1349999999999998</v>
      </c>
      <c r="P34" s="13">
        <v>3</v>
      </c>
      <c r="Q34" s="13">
        <v>1.7116666666666669</v>
      </c>
      <c r="R34" s="13">
        <v>4.333333333333333</v>
      </c>
      <c r="S34" s="30">
        <v>5.9165186500888103</v>
      </c>
      <c r="T34" s="13">
        <f>IFERROR(VLOOKUP(B34,users_table[#All],4,FALSE),"NA")</f>
        <v>5.9325396825396828</v>
      </c>
    </row>
    <row r="35" spans="1:20" x14ac:dyDescent="0.3">
      <c r="A35" s="25">
        <v>33</v>
      </c>
      <c r="B35" s="13" t="s">
        <v>2</v>
      </c>
      <c r="C35" s="13">
        <v>40507</v>
      </c>
      <c r="D35" s="13" t="s">
        <v>172</v>
      </c>
      <c r="E35" s="13" t="s">
        <v>32</v>
      </c>
      <c r="F35" s="13" t="s">
        <v>152</v>
      </c>
      <c r="G35" s="13">
        <v>7.19</v>
      </c>
      <c r="H35" s="26">
        <v>45000</v>
      </c>
      <c r="I35" s="26">
        <v>45012</v>
      </c>
      <c r="J35" s="13">
        <v>5</v>
      </c>
      <c r="K35" s="13">
        <v>2022</v>
      </c>
      <c r="L35" s="13" t="s">
        <v>30</v>
      </c>
      <c r="M35" s="13">
        <v>12</v>
      </c>
      <c r="N35" s="13">
        <v>0.3963888888888889</v>
      </c>
      <c r="O35" s="13">
        <v>4.7566666666666668</v>
      </c>
      <c r="P35" s="13">
        <v>13</v>
      </c>
      <c r="Q35" s="13">
        <v>0.3658974358974359</v>
      </c>
      <c r="R35" s="13">
        <v>0.92307692307692313</v>
      </c>
      <c r="S35" s="30">
        <v>5.9165186500888103</v>
      </c>
      <c r="T35" s="13">
        <f>IFERROR(VLOOKUP(B35,users_table[#All],4,FALSE),"NA")</f>
        <v>5.9325396825396828</v>
      </c>
    </row>
    <row r="36" spans="1:20" x14ac:dyDescent="0.3">
      <c r="A36" s="25">
        <v>34</v>
      </c>
      <c r="B36" s="13" t="s">
        <v>2</v>
      </c>
      <c r="C36" s="13">
        <v>40083</v>
      </c>
      <c r="D36" s="13" t="s">
        <v>173</v>
      </c>
      <c r="E36" s="13" t="s">
        <v>28</v>
      </c>
      <c r="F36" s="13" t="s">
        <v>152</v>
      </c>
      <c r="G36" s="13">
        <v>6.71</v>
      </c>
      <c r="H36" s="26">
        <v>45000</v>
      </c>
      <c r="I36" s="26">
        <v>45000</v>
      </c>
      <c r="J36" s="13">
        <v>5</v>
      </c>
      <c r="K36" s="13">
        <v>2019</v>
      </c>
      <c r="L36" s="13" t="s">
        <v>35</v>
      </c>
      <c r="M36" s="13">
        <v>2</v>
      </c>
      <c r="N36" s="13">
        <v>0.14833333333333329</v>
      </c>
      <c r="O36" s="13">
        <v>0.29666666666666669</v>
      </c>
      <c r="P36" s="13">
        <v>1</v>
      </c>
      <c r="Q36" s="13">
        <v>0.29666666666666669</v>
      </c>
      <c r="R36" s="13">
        <v>2</v>
      </c>
      <c r="S36" s="30">
        <v>5.9165186500888103</v>
      </c>
      <c r="T36" s="13">
        <f>IFERROR(VLOOKUP(B36,users_table[#All],4,FALSE),"NA")</f>
        <v>5.9325396825396828</v>
      </c>
    </row>
    <row r="37" spans="1:20" x14ac:dyDescent="0.3">
      <c r="A37" s="25">
        <v>35</v>
      </c>
      <c r="B37" s="13" t="s">
        <v>2</v>
      </c>
      <c r="C37" s="13">
        <v>46971</v>
      </c>
      <c r="D37" s="13" t="s">
        <v>174</v>
      </c>
      <c r="E37" s="13" t="s">
        <v>50</v>
      </c>
      <c r="F37" s="13" t="s">
        <v>152</v>
      </c>
      <c r="G37" s="13">
        <v>6.64</v>
      </c>
      <c r="H37" s="26">
        <v>45000</v>
      </c>
      <c r="I37" s="26">
        <v>45000</v>
      </c>
      <c r="J37" s="13">
        <v>5</v>
      </c>
      <c r="K37" s="13">
        <v>2020</v>
      </c>
      <c r="L37" s="13" t="s">
        <v>30</v>
      </c>
      <c r="M37" s="13">
        <v>1</v>
      </c>
      <c r="N37" s="13">
        <v>0.12666666666666671</v>
      </c>
      <c r="O37" s="13">
        <v>0.12666666666666671</v>
      </c>
      <c r="P37" s="13">
        <v>1</v>
      </c>
      <c r="Q37" s="13">
        <v>0.12666666666666671</v>
      </c>
      <c r="R37" s="13">
        <v>1</v>
      </c>
      <c r="S37" s="30">
        <v>5.9165186500888103</v>
      </c>
      <c r="T37" s="13">
        <f>IFERROR(VLOOKUP(B37,users_table[#All],4,FALSE),"NA")</f>
        <v>5.9325396825396828</v>
      </c>
    </row>
    <row r="38" spans="1:20" x14ac:dyDescent="0.3">
      <c r="A38" s="25">
        <v>36</v>
      </c>
      <c r="B38" s="13" t="s">
        <v>2</v>
      </c>
      <c r="C38" s="13">
        <v>1205</v>
      </c>
      <c r="D38" s="13" t="s">
        <v>175</v>
      </c>
      <c r="E38" s="13" t="s">
        <v>50</v>
      </c>
      <c r="F38" s="13" t="s">
        <v>29</v>
      </c>
      <c r="G38" s="13">
        <v>7.06</v>
      </c>
      <c r="H38" s="26">
        <v>44144</v>
      </c>
      <c r="I38" s="26">
        <v>44144</v>
      </c>
      <c r="J38" s="13">
        <v>6</v>
      </c>
      <c r="K38" s="13">
        <v>2003</v>
      </c>
      <c r="L38" s="13" t="s">
        <v>30</v>
      </c>
      <c r="M38" s="13">
        <v>6</v>
      </c>
      <c r="N38" s="13">
        <v>0.05</v>
      </c>
      <c r="O38" s="13">
        <v>0.3</v>
      </c>
      <c r="P38" s="13">
        <v>1</v>
      </c>
      <c r="Q38" s="13">
        <v>0.3</v>
      </c>
      <c r="R38" s="13">
        <v>6</v>
      </c>
      <c r="S38" s="30">
        <v>5.9165186500888103</v>
      </c>
      <c r="T38" s="13">
        <f>IFERROR(VLOOKUP(B38,users_table[#All],4,FALSE),"NA")</f>
        <v>5.9325396825396828</v>
      </c>
    </row>
    <row r="39" spans="1:20" x14ac:dyDescent="0.3">
      <c r="A39" s="25">
        <v>37</v>
      </c>
      <c r="B39" s="13" t="s">
        <v>2</v>
      </c>
      <c r="C39" s="13">
        <v>38464</v>
      </c>
      <c r="D39" s="13" t="s">
        <v>176</v>
      </c>
      <c r="E39" s="13" t="s">
        <v>168</v>
      </c>
      <c r="F39" s="13" t="s">
        <v>29</v>
      </c>
      <c r="G39" s="13">
        <v>6.36</v>
      </c>
      <c r="H39" s="26">
        <v>44044</v>
      </c>
      <c r="I39" s="26">
        <v>44044</v>
      </c>
      <c r="J39" s="13">
        <v>6</v>
      </c>
      <c r="K39" s="13">
        <v>2019</v>
      </c>
      <c r="L39" s="13" t="s">
        <v>30</v>
      </c>
      <c r="M39" s="13">
        <v>1</v>
      </c>
      <c r="N39" s="13">
        <v>1.555833333333333</v>
      </c>
      <c r="O39" s="13">
        <v>1.555833333333333</v>
      </c>
      <c r="P39" s="13">
        <v>1</v>
      </c>
      <c r="Q39" s="13">
        <v>1.555833333333333</v>
      </c>
      <c r="R39" s="13">
        <v>1</v>
      </c>
      <c r="S39" s="30">
        <v>5.9165186500888103</v>
      </c>
      <c r="T39" s="13">
        <f>IFERROR(VLOOKUP(B39,users_table[#All],4,FALSE),"NA")</f>
        <v>5.9325396825396828</v>
      </c>
    </row>
    <row r="40" spans="1:20" x14ac:dyDescent="0.3">
      <c r="A40" s="25">
        <v>38</v>
      </c>
      <c r="B40" s="13" t="s">
        <v>2</v>
      </c>
      <c r="C40" s="13">
        <v>38572</v>
      </c>
      <c r="D40" s="13" t="s">
        <v>177</v>
      </c>
      <c r="E40" s="13" t="s">
        <v>32</v>
      </c>
      <c r="F40" s="13" t="s">
        <v>152</v>
      </c>
      <c r="G40" s="13">
        <v>5.93</v>
      </c>
      <c r="H40" s="26">
        <v>43887</v>
      </c>
      <c r="I40" s="26">
        <v>43901</v>
      </c>
      <c r="J40" s="13">
        <v>4</v>
      </c>
      <c r="K40" s="13">
        <v>2019</v>
      </c>
      <c r="L40" s="13" t="s">
        <v>35</v>
      </c>
      <c r="M40" s="13">
        <v>12</v>
      </c>
      <c r="N40" s="13">
        <v>0.4</v>
      </c>
      <c r="O40" s="13">
        <v>4.8000000000000007</v>
      </c>
      <c r="P40" s="13">
        <v>15</v>
      </c>
      <c r="Q40" s="13">
        <v>0.32000000000000012</v>
      </c>
      <c r="R40" s="13">
        <v>0.8</v>
      </c>
      <c r="S40" s="30">
        <v>5.9165186500888103</v>
      </c>
      <c r="T40" s="13">
        <f>IFERROR(VLOOKUP(B40,users_table[#All],4,FALSE),"NA")</f>
        <v>5.9325396825396828</v>
      </c>
    </row>
    <row r="41" spans="1:20" x14ac:dyDescent="0.3">
      <c r="A41" s="25">
        <v>39</v>
      </c>
      <c r="B41" s="13" t="s">
        <v>2</v>
      </c>
      <c r="C41" s="13">
        <v>40550</v>
      </c>
      <c r="D41" s="13" t="s">
        <v>178</v>
      </c>
      <c r="E41" s="13" t="s">
        <v>32</v>
      </c>
      <c r="F41" s="13" t="s">
        <v>179</v>
      </c>
      <c r="G41" s="13">
        <v>6.47</v>
      </c>
      <c r="H41" s="26">
        <v>44542</v>
      </c>
      <c r="I41" s="26">
        <v>44551</v>
      </c>
      <c r="J41" s="13">
        <v>5</v>
      </c>
      <c r="K41" s="13">
        <v>2020</v>
      </c>
      <c r="L41" s="13" t="s">
        <v>35</v>
      </c>
      <c r="M41" s="13">
        <v>12</v>
      </c>
      <c r="N41" s="13">
        <v>0.4</v>
      </c>
      <c r="O41" s="13">
        <v>4.8000000000000007</v>
      </c>
      <c r="P41" s="13">
        <v>10</v>
      </c>
      <c r="Q41" s="13">
        <v>0.48000000000000009</v>
      </c>
      <c r="R41" s="13">
        <v>1.2</v>
      </c>
      <c r="S41" s="30">
        <v>5.9165186500888103</v>
      </c>
      <c r="T41" s="13">
        <f>IFERROR(VLOOKUP(B41,users_table[#All],4,FALSE),"NA")</f>
        <v>5.9325396825396828</v>
      </c>
    </row>
    <row r="42" spans="1:20" x14ac:dyDescent="0.3">
      <c r="A42" s="25">
        <v>40</v>
      </c>
      <c r="B42" s="13" t="s">
        <v>2</v>
      </c>
      <c r="C42" s="13">
        <v>1370</v>
      </c>
      <c r="D42" s="13" t="s">
        <v>180</v>
      </c>
      <c r="E42" s="13" t="s">
        <v>168</v>
      </c>
      <c r="F42" s="13" t="s">
        <v>44</v>
      </c>
      <c r="G42" s="13">
        <v>6.37</v>
      </c>
      <c r="H42" s="26">
        <v>44548</v>
      </c>
      <c r="I42" s="26">
        <v>44548</v>
      </c>
      <c r="J42" s="13">
        <v>7</v>
      </c>
      <c r="K42" s="13">
        <v>2002</v>
      </c>
      <c r="L42" s="13" t="s">
        <v>30</v>
      </c>
      <c r="M42" s="13">
        <v>1</v>
      </c>
      <c r="N42" s="13">
        <v>0.16666666666666671</v>
      </c>
      <c r="O42" s="13">
        <v>0.16666666666666671</v>
      </c>
      <c r="P42" s="13">
        <v>1</v>
      </c>
      <c r="Q42" s="13">
        <v>0.16666666666666671</v>
      </c>
      <c r="R42" s="13">
        <v>1</v>
      </c>
      <c r="S42" s="30">
        <v>5.9165186500888103</v>
      </c>
      <c r="T42" s="13">
        <f>IFERROR(VLOOKUP(B42,users_table[#All],4,FALSE),"NA")</f>
        <v>5.9325396825396828</v>
      </c>
    </row>
    <row r="43" spans="1:20" x14ac:dyDescent="0.3">
      <c r="A43" s="25">
        <v>41</v>
      </c>
      <c r="B43" s="13" t="s">
        <v>2</v>
      </c>
      <c r="C43" s="13">
        <v>104</v>
      </c>
      <c r="D43" s="13" t="s">
        <v>181</v>
      </c>
      <c r="E43" s="13" t="s">
        <v>32</v>
      </c>
      <c r="F43" s="13" t="s">
        <v>37</v>
      </c>
      <c r="G43" s="13">
        <v>7.19</v>
      </c>
      <c r="H43" s="26">
        <v>42957</v>
      </c>
      <c r="I43" s="26">
        <v>42983</v>
      </c>
      <c r="J43" s="13">
        <v>2</v>
      </c>
      <c r="K43" s="13">
        <v>2000</v>
      </c>
      <c r="L43" s="13" t="s">
        <v>33</v>
      </c>
      <c r="M43" s="13">
        <v>24</v>
      </c>
      <c r="N43" s="13">
        <v>0.35555555555555562</v>
      </c>
      <c r="O43" s="13">
        <v>8.5333333333333332</v>
      </c>
      <c r="P43" s="13">
        <v>27</v>
      </c>
      <c r="Q43" s="13">
        <v>0.31604938271604938</v>
      </c>
      <c r="R43" s="13">
        <v>0.88888888888888884</v>
      </c>
      <c r="S43" s="30">
        <v>5.9165186500888103</v>
      </c>
      <c r="T43" s="13">
        <f>IFERROR(VLOOKUP(B43,users_table[#All],4,FALSE),"NA")</f>
        <v>5.9325396825396828</v>
      </c>
    </row>
    <row r="44" spans="1:20" x14ac:dyDescent="0.3">
      <c r="A44" s="25">
        <v>42</v>
      </c>
      <c r="B44" s="13" t="s">
        <v>2</v>
      </c>
      <c r="C44" s="13">
        <v>66</v>
      </c>
      <c r="D44" s="13" t="s">
        <v>182</v>
      </c>
      <c r="E44" s="13" t="s">
        <v>32</v>
      </c>
      <c r="F44" s="13" t="s">
        <v>183</v>
      </c>
      <c r="G44" s="13">
        <v>7.99</v>
      </c>
      <c r="H44" s="26">
        <v>43030</v>
      </c>
      <c r="I44" s="26">
        <v>43040</v>
      </c>
      <c r="J44" s="13">
        <v>7</v>
      </c>
      <c r="K44" s="13">
        <v>2002</v>
      </c>
      <c r="L44" s="13" t="s">
        <v>33</v>
      </c>
      <c r="M44" s="13">
        <v>26</v>
      </c>
      <c r="N44" s="13">
        <v>0.40305555555555561</v>
      </c>
      <c r="O44" s="13">
        <v>10.479444444444439</v>
      </c>
      <c r="P44" s="13">
        <v>11</v>
      </c>
      <c r="Q44" s="13">
        <v>0.95267676767676768</v>
      </c>
      <c r="R44" s="13">
        <v>2.3636363636363642</v>
      </c>
      <c r="S44" s="30">
        <v>5.9165186500888103</v>
      </c>
      <c r="T44" s="13">
        <f>IFERROR(VLOOKUP(B44,users_table[#All],4,FALSE),"NA")</f>
        <v>5.9325396825396828</v>
      </c>
    </row>
    <row r="45" spans="1:20" x14ac:dyDescent="0.3">
      <c r="A45" s="25">
        <v>43</v>
      </c>
      <c r="B45" s="13" t="s">
        <v>2</v>
      </c>
      <c r="C45" s="13">
        <v>38328</v>
      </c>
      <c r="D45" s="13" t="s">
        <v>184</v>
      </c>
      <c r="E45" s="13" t="s">
        <v>32</v>
      </c>
      <c r="F45" s="13" t="s">
        <v>185</v>
      </c>
      <c r="G45" s="13">
        <v>6.29</v>
      </c>
      <c r="H45" s="26">
        <v>43973</v>
      </c>
      <c r="I45" s="26">
        <v>43975</v>
      </c>
      <c r="J45" s="13">
        <v>4</v>
      </c>
      <c r="K45" s="13">
        <v>2019</v>
      </c>
      <c r="L45" s="13" t="s">
        <v>35</v>
      </c>
      <c r="M45" s="13">
        <v>12</v>
      </c>
      <c r="N45" s="13">
        <v>0.39444444444444438</v>
      </c>
      <c r="O45" s="13">
        <v>4.7333333333333334</v>
      </c>
      <c r="P45" s="13">
        <v>3</v>
      </c>
      <c r="Q45" s="13">
        <v>1.5777777777777779</v>
      </c>
      <c r="R45" s="13">
        <v>4</v>
      </c>
      <c r="S45" s="30">
        <v>5.9165186500888103</v>
      </c>
      <c r="T45" s="13">
        <f>IFERROR(VLOOKUP(B45,users_table[#All],4,FALSE),"NA")</f>
        <v>5.9325396825396828</v>
      </c>
    </row>
    <row r="46" spans="1:20" x14ac:dyDescent="0.3">
      <c r="A46" s="25">
        <v>44</v>
      </c>
      <c r="B46" s="13" t="s">
        <v>2</v>
      </c>
      <c r="C46" s="13">
        <v>37923</v>
      </c>
      <c r="D46" s="13" t="s">
        <v>186</v>
      </c>
      <c r="E46" s="13" t="s">
        <v>50</v>
      </c>
      <c r="F46" s="13" t="s">
        <v>29</v>
      </c>
      <c r="G46" s="13">
        <v>6.17</v>
      </c>
      <c r="H46" s="26">
        <v>44904</v>
      </c>
      <c r="I46" s="26">
        <v>44904</v>
      </c>
      <c r="J46" s="13">
        <v>6</v>
      </c>
      <c r="K46" s="13">
        <v>2012</v>
      </c>
      <c r="L46" s="13" t="s">
        <v>35</v>
      </c>
      <c r="M46" s="13">
        <v>1</v>
      </c>
      <c r="N46" s="13">
        <v>0.13750000000000001</v>
      </c>
      <c r="O46" s="13">
        <v>0.13750000000000001</v>
      </c>
      <c r="P46" s="13">
        <v>1</v>
      </c>
      <c r="Q46" s="13">
        <v>0.13750000000000001</v>
      </c>
      <c r="R46" s="13">
        <v>1</v>
      </c>
      <c r="S46" s="30">
        <v>5.9165186500888103</v>
      </c>
      <c r="T46" s="13">
        <f>IFERROR(VLOOKUP(B46,users_table[#All],4,FALSE),"NA")</f>
        <v>5.9325396825396828</v>
      </c>
    </row>
    <row r="47" spans="1:20" x14ac:dyDescent="0.3">
      <c r="A47" s="25">
        <v>45</v>
      </c>
      <c r="B47" s="13" t="s">
        <v>2</v>
      </c>
      <c r="C47" s="13">
        <v>37525</v>
      </c>
      <c r="D47" s="13" t="s">
        <v>187</v>
      </c>
      <c r="E47" s="13" t="s">
        <v>32</v>
      </c>
      <c r="F47" s="13" t="s">
        <v>42</v>
      </c>
      <c r="G47" s="13">
        <v>6.75</v>
      </c>
      <c r="H47" s="26">
        <v>43955</v>
      </c>
      <c r="I47" s="26">
        <v>43961</v>
      </c>
      <c r="J47" s="13">
        <v>6</v>
      </c>
      <c r="K47" s="13">
        <v>2019</v>
      </c>
      <c r="L47" s="13" t="s">
        <v>35</v>
      </c>
      <c r="M47" s="13">
        <v>12</v>
      </c>
      <c r="N47" s="13">
        <v>0.4</v>
      </c>
      <c r="O47" s="13">
        <v>4.8000000000000007</v>
      </c>
      <c r="P47" s="13">
        <v>7</v>
      </c>
      <c r="Q47" s="13">
        <v>0.68571428571428583</v>
      </c>
      <c r="R47" s="13">
        <v>1.714285714285714</v>
      </c>
      <c r="S47" s="30">
        <v>5.9165186500888103</v>
      </c>
      <c r="T47" s="13">
        <f>IFERROR(VLOOKUP(B47,users_table[#All],4,FALSE),"NA")</f>
        <v>5.9325396825396828</v>
      </c>
    </row>
    <row r="48" spans="1:20" x14ac:dyDescent="0.3">
      <c r="A48" s="25">
        <v>46</v>
      </c>
      <c r="B48" s="13" t="s">
        <v>2</v>
      </c>
      <c r="C48" s="13">
        <v>40964</v>
      </c>
      <c r="D48" s="13" t="s">
        <v>188</v>
      </c>
      <c r="E48" s="13" t="s">
        <v>32</v>
      </c>
      <c r="F48" s="13" t="s">
        <v>29</v>
      </c>
      <c r="G48" s="13">
        <v>6.32</v>
      </c>
      <c r="H48" s="26">
        <v>44454</v>
      </c>
      <c r="I48" s="26">
        <v>44488</v>
      </c>
      <c r="J48" s="13">
        <v>6</v>
      </c>
      <c r="K48" s="13">
        <v>2021</v>
      </c>
      <c r="L48" s="13" t="s">
        <v>30</v>
      </c>
      <c r="M48" s="13">
        <v>24</v>
      </c>
      <c r="N48" s="13">
        <v>0.39777777777777779</v>
      </c>
      <c r="O48" s="13">
        <v>9.5466666666666669</v>
      </c>
      <c r="P48" s="13">
        <v>35</v>
      </c>
      <c r="Q48" s="13">
        <v>0.27276190476190482</v>
      </c>
      <c r="R48" s="13">
        <v>0.68571428571428572</v>
      </c>
      <c r="S48" s="30">
        <v>5.9165186500888103</v>
      </c>
      <c r="T48" s="13">
        <f>IFERROR(VLOOKUP(B48,users_table[#All],4,FALSE),"NA")</f>
        <v>5.9325396825396828</v>
      </c>
    </row>
    <row r="49" spans="1:20" x14ac:dyDescent="0.3">
      <c r="A49" s="25">
        <v>47</v>
      </c>
      <c r="B49" s="13" t="s">
        <v>2</v>
      </c>
      <c r="C49" s="13">
        <v>5081</v>
      </c>
      <c r="D49" s="13" t="s">
        <v>189</v>
      </c>
      <c r="E49" s="13" t="s">
        <v>32</v>
      </c>
      <c r="F49" s="13" t="s">
        <v>152</v>
      </c>
      <c r="G49" s="13">
        <v>8.33</v>
      </c>
      <c r="H49" s="26">
        <v>42522</v>
      </c>
      <c r="I49" s="26">
        <v>42525</v>
      </c>
      <c r="J49" s="13">
        <v>10</v>
      </c>
      <c r="K49" s="13">
        <v>2009</v>
      </c>
      <c r="L49" s="13" t="s">
        <v>39</v>
      </c>
      <c r="M49" s="13">
        <v>15</v>
      </c>
      <c r="N49" s="13">
        <v>0.41888888888888892</v>
      </c>
      <c r="O49" s="13">
        <v>6.2833333333333332</v>
      </c>
      <c r="P49" s="13">
        <v>4</v>
      </c>
      <c r="Q49" s="13">
        <v>1.5708333333333331</v>
      </c>
      <c r="R49" s="13">
        <v>3.75</v>
      </c>
      <c r="S49" s="30">
        <v>5.9165186500888103</v>
      </c>
      <c r="T49" s="13">
        <f>IFERROR(VLOOKUP(B49,users_table[#All],4,FALSE),"NA")</f>
        <v>5.9325396825396828</v>
      </c>
    </row>
    <row r="50" spans="1:20" x14ac:dyDescent="0.3">
      <c r="A50" s="25">
        <v>48</v>
      </c>
      <c r="B50" s="13" t="s">
        <v>2</v>
      </c>
      <c r="C50" s="13">
        <v>43756</v>
      </c>
      <c r="D50" s="13" t="s">
        <v>190</v>
      </c>
      <c r="E50" s="13" t="s">
        <v>32</v>
      </c>
      <c r="F50" s="13" t="s">
        <v>29</v>
      </c>
      <c r="G50" s="13">
        <v>7.53</v>
      </c>
      <c r="H50" s="26">
        <v>44724</v>
      </c>
      <c r="I50" s="26">
        <v>44731</v>
      </c>
      <c r="J50" s="13">
        <v>7</v>
      </c>
      <c r="K50" s="13">
        <v>2021</v>
      </c>
      <c r="L50" s="13" t="s">
        <v>33</v>
      </c>
      <c r="M50" s="13">
        <v>12</v>
      </c>
      <c r="N50" s="13">
        <v>0.38194444444444442</v>
      </c>
      <c r="O50" s="13">
        <v>4.583333333333333</v>
      </c>
      <c r="P50" s="13">
        <v>8</v>
      </c>
      <c r="Q50" s="13">
        <v>0.57291666666666663</v>
      </c>
      <c r="R50" s="13">
        <v>1.5</v>
      </c>
      <c r="S50" s="30">
        <v>5.9165186500888103</v>
      </c>
      <c r="T50" s="13">
        <f>IFERROR(VLOOKUP(B50,users_table[#All],4,FALSE),"NA")</f>
        <v>5.9325396825396828</v>
      </c>
    </row>
    <row r="51" spans="1:20" x14ac:dyDescent="0.3">
      <c r="A51" s="25">
        <v>49</v>
      </c>
      <c r="B51" s="13" t="s">
        <v>2</v>
      </c>
      <c r="C51" s="13">
        <v>42892</v>
      </c>
      <c r="D51" s="13" t="s">
        <v>191</v>
      </c>
      <c r="E51" s="13" t="s">
        <v>32</v>
      </c>
      <c r="F51" s="13" t="s">
        <v>37</v>
      </c>
      <c r="G51" s="13">
        <v>6.32</v>
      </c>
      <c r="H51" s="26">
        <v>44946</v>
      </c>
      <c r="I51" s="26">
        <v>44973</v>
      </c>
      <c r="J51" s="13">
        <v>6</v>
      </c>
      <c r="K51" s="13">
        <v>2022</v>
      </c>
      <c r="L51" s="13" t="s">
        <v>30</v>
      </c>
      <c r="M51" s="13">
        <v>24</v>
      </c>
      <c r="N51" s="13">
        <v>0.39750000000000002</v>
      </c>
      <c r="O51" s="13">
        <v>9.5400000000000009</v>
      </c>
      <c r="P51" s="13">
        <v>28</v>
      </c>
      <c r="Q51" s="13">
        <v>0.34071428571428569</v>
      </c>
      <c r="R51" s="13">
        <v>0.8571428571428571</v>
      </c>
      <c r="S51" s="30">
        <v>5.9165186500888103</v>
      </c>
      <c r="T51" s="13">
        <f>IFERROR(VLOOKUP(B51,users_table[#All],4,FALSE),"NA")</f>
        <v>5.9325396825396828</v>
      </c>
    </row>
    <row r="52" spans="1:20" x14ac:dyDescent="0.3">
      <c r="A52" s="25">
        <v>50</v>
      </c>
      <c r="B52" s="13" t="s">
        <v>2</v>
      </c>
      <c r="C52" s="13">
        <v>39221</v>
      </c>
      <c r="D52" s="13" t="s">
        <v>192</v>
      </c>
      <c r="E52" s="13" t="s">
        <v>32</v>
      </c>
      <c r="F52" s="13" t="s">
        <v>29</v>
      </c>
      <c r="G52" s="13">
        <v>6.06</v>
      </c>
      <c r="H52" s="26">
        <v>43915</v>
      </c>
      <c r="I52" s="26">
        <v>43922</v>
      </c>
      <c r="J52" s="13">
        <v>4</v>
      </c>
      <c r="K52" s="13">
        <v>2019</v>
      </c>
      <c r="L52" s="13" t="s">
        <v>39</v>
      </c>
      <c r="M52" s="13">
        <v>12</v>
      </c>
      <c r="N52" s="13">
        <v>0.40138888888888891</v>
      </c>
      <c r="O52" s="13">
        <v>4.8166666666666664</v>
      </c>
      <c r="P52" s="13">
        <v>8</v>
      </c>
      <c r="Q52" s="13">
        <v>0.6020833333333333</v>
      </c>
      <c r="R52" s="13">
        <v>1.5</v>
      </c>
      <c r="S52" s="30">
        <v>5.9165186500888103</v>
      </c>
      <c r="T52" s="13">
        <f>IFERROR(VLOOKUP(B52,users_table[#All],4,FALSE),"NA")</f>
        <v>5.9325396825396828</v>
      </c>
    </row>
    <row r="53" spans="1:20" x14ac:dyDescent="0.3">
      <c r="A53" s="25">
        <v>51</v>
      </c>
      <c r="B53" s="13" t="s">
        <v>2</v>
      </c>
      <c r="C53" s="13">
        <v>42129</v>
      </c>
      <c r="D53" s="13" t="s">
        <v>193</v>
      </c>
      <c r="E53" s="13" t="s">
        <v>168</v>
      </c>
      <c r="F53" s="13" t="s">
        <v>29</v>
      </c>
      <c r="G53" s="13">
        <v>6.79</v>
      </c>
      <c r="H53" s="26">
        <v>44297</v>
      </c>
      <c r="I53" s="26">
        <v>44297</v>
      </c>
      <c r="J53" s="13">
        <v>5</v>
      </c>
      <c r="K53" s="13">
        <v>2020</v>
      </c>
      <c r="L53" s="13" t="s">
        <v>35</v>
      </c>
      <c r="M53" s="13">
        <v>1</v>
      </c>
      <c r="N53" s="13">
        <v>1.503333333333333</v>
      </c>
      <c r="O53" s="13">
        <v>1.503333333333333</v>
      </c>
      <c r="P53" s="13">
        <v>1</v>
      </c>
      <c r="Q53" s="13">
        <v>1.503333333333333</v>
      </c>
      <c r="R53" s="13">
        <v>1</v>
      </c>
      <c r="S53" s="30">
        <v>5.9165186500888103</v>
      </c>
      <c r="T53" s="13">
        <f>IFERROR(VLOOKUP(B53,users_table[#All],4,FALSE),"NA")</f>
        <v>5.9325396825396828</v>
      </c>
    </row>
    <row r="54" spans="1:20" x14ac:dyDescent="0.3">
      <c r="A54" s="25">
        <v>52</v>
      </c>
      <c r="B54" s="13" t="s">
        <v>2</v>
      </c>
      <c r="C54" s="13">
        <v>39334</v>
      </c>
      <c r="D54" s="13" t="s">
        <v>194</v>
      </c>
      <c r="E54" s="13" t="s">
        <v>50</v>
      </c>
      <c r="F54" s="13" t="s">
        <v>29</v>
      </c>
      <c r="G54" s="13">
        <v>6.34</v>
      </c>
      <c r="H54" s="26">
        <v>44034</v>
      </c>
      <c r="I54" s="26">
        <v>44034</v>
      </c>
      <c r="J54" s="13">
        <v>5</v>
      </c>
      <c r="K54" s="13">
        <v>2019</v>
      </c>
      <c r="L54" s="13" t="s">
        <v>30</v>
      </c>
      <c r="M54" s="13">
        <v>1</v>
      </c>
      <c r="N54" s="13">
        <v>6.7222222222222225E-2</v>
      </c>
      <c r="O54" s="13">
        <v>6.7222222222222225E-2</v>
      </c>
      <c r="P54" s="13">
        <v>1</v>
      </c>
      <c r="Q54" s="13">
        <v>6.7222222222222225E-2</v>
      </c>
      <c r="R54" s="13">
        <v>1</v>
      </c>
      <c r="S54" s="30">
        <v>5.9165186500888103</v>
      </c>
      <c r="T54" s="13">
        <f>IFERROR(VLOOKUP(B54,users_table[#All],4,FALSE),"NA")</f>
        <v>5.9325396825396828</v>
      </c>
    </row>
    <row r="55" spans="1:20" x14ac:dyDescent="0.3">
      <c r="A55" s="25">
        <v>53</v>
      </c>
      <c r="B55" s="13" t="s">
        <v>2</v>
      </c>
      <c r="C55" s="13">
        <v>38985</v>
      </c>
      <c r="D55" s="13" t="s">
        <v>195</v>
      </c>
      <c r="E55" s="13" t="s">
        <v>168</v>
      </c>
      <c r="F55" s="13" t="s">
        <v>196</v>
      </c>
      <c r="G55" s="13">
        <v>6.52</v>
      </c>
      <c r="H55" s="26">
        <v>43915</v>
      </c>
      <c r="I55" s="26">
        <v>43916</v>
      </c>
      <c r="J55" s="13">
        <v>6</v>
      </c>
      <c r="K55" s="13">
        <v>2019</v>
      </c>
      <c r="L55" s="13" t="s">
        <v>33</v>
      </c>
      <c r="M55" s="13">
        <v>1</v>
      </c>
      <c r="N55" s="13">
        <v>1.921944444444444</v>
      </c>
      <c r="O55" s="13">
        <v>1.921944444444444</v>
      </c>
      <c r="P55" s="13">
        <v>2</v>
      </c>
      <c r="Q55" s="13">
        <v>0.96097222222222223</v>
      </c>
      <c r="R55" s="13">
        <v>0.5</v>
      </c>
      <c r="S55" s="30">
        <v>5.9165186500888103</v>
      </c>
      <c r="T55" s="13">
        <f>IFERROR(VLOOKUP(B55,users_table[#All],4,FALSE),"NA")</f>
        <v>5.9325396825396828</v>
      </c>
    </row>
    <row r="56" spans="1:20" x14ac:dyDescent="0.3">
      <c r="A56" s="25">
        <v>54</v>
      </c>
      <c r="B56" s="13" t="s">
        <v>2</v>
      </c>
      <c r="C56" s="13">
        <v>40752</v>
      </c>
      <c r="D56" s="13" t="s">
        <v>197</v>
      </c>
      <c r="E56" s="13" t="s">
        <v>32</v>
      </c>
      <c r="F56" s="13" t="s">
        <v>42</v>
      </c>
      <c r="G56" s="13">
        <v>7.12</v>
      </c>
      <c r="H56" s="26">
        <v>44579</v>
      </c>
      <c r="I56" s="26">
        <v>44607</v>
      </c>
      <c r="J56" s="13">
        <v>7</v>
      </c>
      <c r="K56" s="13">
        <v>2021</v>
      </c>
      <c r="L56" s="13" t="s">
        <v>33</v>
      </c>
      <c r="M56" s="13">
        <v>12</v>
      </c>
      <c r="N56" s="13">
        <v>0.3972222222222222</v>
      </c>
      <c r="O56" s="13">
        <v>4.7666666666666666</v>
      </c>
      <c r="P56" s="13">
        <v>29</v>
      </c>
      <c r="Q56" s="13">
        <v>0.164367816091954</v>
      </c>
      <c r="R56" s="13">
        <v>0.41379310344827591</v>
      </c>
      <c r="S56" s="30">
        <v>5.9165186500888103</v>
      </c>
      <c r="T56" s="13">
        <f>IFERROR(VLOOKUP(B56,users_table[#All],4,FALSE),"NA")</f>
        <v>5.9325396825396828</v>
      </c>
    </row>
    <row r="57" spans="1:20" x14ac:dyDescent="0.3">
      <c r="A57" s="25">
        <v>55</v>
      </c>
      <c r="B57" s="13" t="s">
        <v>2</v>
      </c>
      <c r="C57" s="13">
        <v>37498</v>
      </c>
      <c r="D57" s="13" t="s">
        <v>198</v>
      </c>
      <c r="E57" s="13" t="s">
        <v>168</v>
      </c>
      <c r="F57" s="13" t="s">
        <v>29</v>
      </c>
      <c r="G57" s="13">
        <v>6.7</v>
      </c>
      <c r="H57" s="26">
        <v>44116</v>
      </c>
      <c r="I57" s="26">
        <v>44116</v>
      </c>
      <c r="J57" s="13">
        <v>6</v>
      </c>
      <c r="K57" s="13">
        <v>2019</v>
      </c>
      <c r="L57" s="13" t="s">
        <v>35</v>
      </c>
      <c r="M57" s="13">
        <v>1</v>
      </c>
      <c r="N57" s="13">
        <v>1.5</v>
      </c>
      <c r="O57" s="13">
        <v>1.5</v>
      </c>
      <c r="P57" s="13">
        <v>1</v>
      </c>
      <c r="Q57" s="13">
        <v>1.5</v>
      </c>
      <c r="R57" s="13">
        <v>1</v>
      </c>
      <c r="S57" s="30">
        <v>5.9165186500888103</v>
      </c>
      <c r="T57" s="13">
        <f>IFERROR(VLOOKUP(B57,users_table[#All],4,FALSE),"NA")</f>
        <v>5.9325396825396828</v>
      </c>
    </row>
    <row r="58" spans="1:20" x14ac:dyDescent="0.3">
      <c r="A58" s="25">
        <v>56</v>
      </c>
      <c r="B58" s="13" t="s">
        <v>2</v>
      </c>
      <c r="C58" s="13">
        <v>405</v>
      </c>
      <c r="D58" s="13" t="s">
        <v>199</v>
      </c>
      <c r="E58" s="13" t="s">
        <v>168</v>
      </c>
      <c r="F58" s="13" t="s">
        <v>29</v>
      </c>
      <c r="G58" s="13">
        <v>6.88</v>
      </c>
      <c r="H58" s="26">
        <v>42975</v>
      </c>
      <c r="I58" s="26">
        <v>42975</v>
      </c>
      <c r="J58" s="13">
        <v>6</v>
      </c>
      <c r="K58" s="13">
        <v>2000</v>
      </c>
      <c r="L58" s="13" t="s">
        <v>35</v>
      </c>
      <c r="M58" s="13">
        <v>1</v>
      </c>
      <c r="N58" s="13">
        <v>0.8</v>
      </c>
      <c r="O58" s="13">
        <v>0.8</v>
      </c>
      <c r="P58" s="13">
        <v>1</v>
      </c>
      <c r="Q58" s="13">
        <v>0.8</v>
      </c>
      <c r="R58" s="13">
        <v>1</v>
      </c>
      <c r="S58" s="30">
        <v>5.9165186500888103</v>
      </c>
      <c r="T58" s="13">
        <f>IFERROR(VLOOKUP(B58,users_table[#All],4,FALSE),"NA")</f>
        <v>5.9325396825396828</v>
      </c>
    </row>
    <row r="59" spans="1:20" x14ac:dyDescent="0.3">
      <c r="A59" s="25">
        <v>57</v>
      </c>
      <c r="B59" s="13" t="s">
        <v>2</v>
      </c>
      <c r="C59" s="13">
        <v>41339</v>
      </c>
      <c r="D59" s="13" t="s">
        <v>200</v>
      </c>
      <c r="E59" s="13" t="s">
        <v>50</v>
      </c>
      <c r="F59" s="13" t="s">
        <v>29</v>
      </c>
      <c r="G59" s="13">
        <v>5.79</v>
      </c>
      <c r="H59" s="26">
        <v>44192</v>
      </c>
      <c r="I59" s="26">
        <v>44192</v>
      </c>
      <c r="J59" s="13">
        <v>5</v>
      </c>
      <c r="K59" s="13">
        <v>2020</v>
      </c>
      <c r="L59" s="13" t="s">
        <v>30</v>
      </c>
      <c r="M59" s="13">
        <v>1</v>
      </c>
      <c r="N59" s="13">
        <v>3.0833333333333331E-2</v>
      </c>
      <c r="O59" s="13">
        <v>3.0833333333333331E-2</v>
      </c>
      <c r="P59" s="13">
        <v>1</v>
      </c>
      <c r="Q59" s="13">
        <v>3.0833333333333331E-2</v>
      </c>
      <c r="R59" s="13">
        <v>1</v>
      </c>
      <c r="S59" s="30">
        <v>5.9165186500888103</v>
      </c>
      <c r="T59" s="13">
        <f>IFERROR(VLOOKUP(B59,users_table[#All],4,FALSE),"NA")</f>
        <v>5.9325396825396828</v>
      </c>
    </row>
    <row r="60" spans="1:20" x14ac:dyDescent="0.3">
      <c r="A60" s="25">
        <v>58</v>
      </c>
      <c r="B60" s="13" t="s">
        <v>2</v>
      </c>
      <c r="C60" s="13">
        <v>40060</v>
      </c>
      <c r="D60" s="13" t="s">
        <v>201</v>
      </c>
      <c r="E60" s="13" t="s">
        <v>32</v>
      </c>
      <c r="F60" s="13" t="s">
        <v>29</v>
      </c>
      <c r="G60" s="13">
        <v>7.36</v>
      </c>
      <c r="H60" s="26">
        <v>44348</v>
      </c>
      <c r="I60" s="26">
        <v>44349</v>
      </c>
      <c r="J60" s="13">
        <v>7</v>
      </c>
      <c r="K60" s="13">
        <v>2020</v>
      </c>
      <c r="L60" s="13" t="s">
        <v>33</v>
      </c>
      <c r="M60" s="13">
        <v>12</v>
      </c>
      <c r="N60" s="13">
        <v>0.38111111111111112</v>
      </c>
      <c r="O60" s="13">
        <v>4.5733333333333333</v>
      </c>
      <c r="P60" s="13">
        <v>2</v>
      </c>
      <c r="Q60" s="13">
        <v>2.2866666666666671</v>
      </c>
      <c r="R60" s="13">
        <v>6</v>
      </c>
      <c r="S60" s="30">
        <v>5.9165186500888103</v>
      </c>
      <c r="T60" s="13">
        <f>IFERROR(VLOOKUP(B60,users_table[#All],4,FALSE),"NA")</f>
        <v>5.9325396825396828</v>
      </c>
    </row>
    <row r="61" spans="1:20" x14ac:dyDescent="0.3">
      <c r="A61" s="25">
        <v>59</v>
      </c>
      <c r="B61" s="13" t="s">
        <v>2</v>
      </c>
      <c r="C61" s="13">
        <v>38302</v>
      </c>
      <c r="D61" s="13" t="s">
        <v>202</v>
      </c>
      <c r="E61" s="13" t="s">
        <v>32</v>
      </c>
      <c r="F61" s="13" t="s">
        <v>37</v>
      </c>
      <c r="G61" s="13">
        <v>6.65</v>
      </c>
      <c r="H61" s="26">
        <v>44065</v>
      </c>
      <c r="I61" s="26">
        <v>44073</v>
      </c>
      <c r="J61" s="13">
        <v>6</v>
      </c>
      <c r="K61" s="13">
        <v>2020</v>
      </c>
      <c r="L61" s="13" t="s">
        <v>30</v>
      </c>
      <c r="M61" s="13">
        <v>12</v>
      </c>
      <c r="N61" s="13">
        <v>0.39444444444444438</v>
      </c>
      <c r="O61" s="13">
        <v>4.7333333333333334</v>
      </c>
      <c r="P61" s="13">
        <v>9</v>
      </c>
      <c r="Q61" s="13">
        <v>0.52592592592592591</v>
      </c>
      <c r="R61" s="13">
        <v>1.333333333333333</v>
      </c>
      <c r="S61" s="30">
        <v>5.9165186500888103</v>
      </c>
      <c r="T61" s="13">
        <f>IFERROR(VLOOKUP(B61,users_table[#All],4,FALSE),"NA")</f>
        <v>5.9325396825396828</v>
      </c>
    </row>
    <row r="62" spans="1:20" x14ac:dyDescent="0.3">
      <c r="A62" s="25">
        <v>60</v>
      </c>
      <c r="B62" s="13" t="s">
        <v>2</v>
      </c>
      <c r="C62" s="13">
        <v>39065</v>
      </c>
      <c r="D62" s="13" t="s">
        <v>203</v>
      </c>
      <c r="E62" s="13" t="s">
        <v>158</v>
      </c>
      <c r="F62" s="13" t="s">
        <v>29</v>
      </c>
      <c r="G62" s="13">
        <v>7.47</v>
      </c>
      <c r="H62" s="26">
        <v>44120</v>
      </c>
      <c r="I62" s="26">
        <v>44120</v>
      </c>
      <c r="J62" s="13">
        <v>7</v>
      </c>
      <c r="K62" s="13">
        <v>2019</v>
      </c>
      <c r="L62" s="13" t="s">
        <v>30</v>
      </c>
      <c r="M62" s="13">
        <v>1</v>
      </c>
      <c r="N62" s="13">
        <v>8.3888888888888888E-2</v>
      </c>
      <c r="O62" s="13">
        <v>8.3888888888888888E-2</v>
      </c>
      <c r="P62" s="13">
        <v>1</v>
      </c>
      <c r="Q62" s="13">
        <v>8.3888888888888888E-2</v>
      </c>
      <c r="R62" s="13">
        <v>1</v>
      </c>
      <c r="S62" s="30">
        <v>5.9165186500888103</v>
      </c>
      <c r="T62" s="13">
        <f>IFERROR(VLOOKUP(B62,users_table[#All],4,FALSE),"NA")</f>
        <v>5.9325396825396828</v>
      </c>
    </row>
    <row r="63" spans="1:20" x14ac:dyDescent="0.3">
      <c r="A63" s="25">
        <v>61</v>
      </c>
      <c r="B63" s="13" t="s">
        <v>2</v>
      </c>
      <c r="C63" s="13">
        <v>37828</v>
      </c>
      <c r="D63" s="13" t="s">
        <v>204</v>
      </c>
      <c r="E63" s="13" t="s">
        <v>168</v>
      </c>
      <c r="F63" s="13" t="s">
        <v>42</v>
      </c>
      <c r="G63" s="13">
        <v>6.65</v>
      </c>
      <c r="H63" s="26">
        <v>44098</v>
      </c>
      <c r="I63" s="26">
        <v>44098</v>
      </c>
      <c r="J63" s="13">
        <v>7</v>
      </c>
      <c r="K63" s="13">
        <v>2019</v>
      </c>
      <c r="L63" s="13" t="s">
        <v>35</v>
      </c>
      <c r="M63" s="13">
        <v>1</v>
      </c>
      <c r="N63" s="13">
        <v>1.459444444444445</v>
      </c>
      <c r="O63" s="13">
        <v>1.459444444444445</v>
      </c>
      <c r="P63" s="13">
        <v>1</v>
      </c>
      <c r="Q63" s="13">
        <v>1.459444444444445</v>
      </c>
      <c r="R63" s="13">
        <v>1</v>
      </c>
      <c r="S63" s="30">
        <v>5.9165186500888103</v>
      </c>
      <c r="T63" s="13">
        <f>IFERROR(VLOOKUP(B63,users_table[#All],4,FALSE),"NA")</f>
        <v>5.9325396825396828</v>
      </c>
    </row>
    <row r="64" spans="1:20" x14ac:dyDescent="0.3">
      <c r="A64" s="25">
        <v>62</v>
      </c>
      <c r="B64" s="13" t="s">
        <v>2</v>
      </c>
      <c r="C64" s="13">
        <v>38186</v>
      </c>
      <c r="D64" s="13" t="s">
        <v>205</v>
      </c>
      <c r="E64" s="13" t="s">
        <v>32</v>
      </c>
      <c r="F64" s="13" t="s">
        <v>37</v>
      </c>
      <c r="G64" s="13">
        <v>7.28</v>
      </c>
      <c r="H64" s="26">
        <v>43684</v>
      </c>
      <c r="I64" s="26">
        <v>43689</v>
      </c>
      <c r="J64" s="13">
        <v>7</v>
      </c>
      <c r="K64" s="13">
        <v>2019</v>
      </c>
      <c r="L64" s="13" t="s">
        <v>33</v>
      </c>
      <c r="M64" s="13">
        <v>13</v>
      </c>
      <c r="N64" s="13">
        <v>0.39444444444444438</v>
      </c>
      <c r="O64" s="13">
        <v>5.1277777777777773</v>
      </c>
      <c r="P64" s="13">
        <v>6</v>
      </c>
      <c r="Q64" s="13">
        <v>0.85462962962962952</v>
      </c>
      <c r="R64" s="13">
        <v>2.166666666666667</v>
      </c>
      <c r="S64" s="30">
        <v>5.9165186500888103</v>
      </c>
      <c r="T64" s="13">
        <f>IFERROR(VLOOKUP(B64,users_table[#All],4,FALSE),"NA")</f>
        <v>5.9325396825396828</v>
      </c>
    </row>
    <row r="65" spans="1:20" x14ac:dyDescent="0.3">
      <c r="A65" s="25">
        <v>63</v>
      </c>
      <c r="B65" s="13" t="s">
        <v>2</v>
      </c>
      <c r="C65" s="13">
        <v>40004</v>
      </c>
      <c r="D65" s="13" t="s">
        <v>206</v>
      </c>
      <c r="E65" s="13" t="s">
        <v>32</v>
      </c>
      <c r="F65" s="13" t="s">
        <v>37</v>
      </c>
      <c r="G65" s="13">
        <v>7.34</v>
      </c>
      <c r="H65" s="26">
        <v>44017</v>
      </c>
      <c r="I65" s="26">
        <v>44026</v>
      </c>
      <c r="J65" s="13">
        <v>6</v>
      </c>
      <c r="K65" s="13">
        <v>2019</v>
      </c>
      <c r="L65" s="13" t="s">
        <v>35</v>
      </c>
      <c r="M65" s="13">
        <v>13</v>
      </c>
      <c r="N65" s="13">
        <v>0.39444444444444438</v>
      </c>
      <c r="O65" s="13">
        <v>5.1277777777777773</v>
      </c>
      <c r="P65" s="13">
        <v>10</v>
      </c>
      <c r="Q65" s="13">
        <v>0.51277777777777778</v>
      </c>
      <c r="R65" s="13">
        <v>1.3</v>
      </c>
      <c r="S65" s="30">
        <v>5.9165186500888103</v>
      </c>
      <c r="T65" s="13">
        <f>IFERROR(VLOOKUP(B65,users_table[#All],4,FALSE),"NA")</f>
        <v>5.9325396825396828</v>
      </c>
    </row>
    <row r="66" spans="1:20" x14ac:dyDescent="0.3">
      <c r="A66" s="25">
        <v>64</v>
      </c>
      <c r="B66" s="13" t="s">
        <v>2</v>
      </c>
      <c r="C66" s="13">
        <v>39819</v>
      </c>
      <c r="D66" s="13" t="s">
        <v>207</v>
      </c>
      <c r="E66" s="13" t="s">
        <v>52</v>
      </c>
      <c r="F66" s="13" t="s">
        <v>37</v>
      </c>
      <c r="G66" s="13">
        <v>7.28</v>
      </c>
      <c r="H66" s="26">
        <v>44026</v>
      </c>
      <c r="I66" s="26">
        <v>44027</v>
      </c>
      <c r="J66" s="13">
        <v>7</v>
      </c>
      <c r="K66" s="13">
        <v>2019</v>
      </c>
      <c r="L66" s="13" t="s">
        <v>35</v>
      </c>
      <c r="M66" s="13">
        <v>1</v>
      </c>
      <c r="N66" s="13">
        <v>0.41666666666666669</v>
      </c>
      <c r="O66" s="13">
        <v>0.41666666666666669</v>
      </c>
      <c r="P66" s="13">
        <v>2</v>
      </c>
      <c r="Q66" s="13">
        <v>0.20833333333333329</v>
      </c>
      <c r="R66" s="13">
        <v>0.5</v>
      </c>
      <c r="S66" s="30">
        <v>5.9165186500888103</v>
      </c>
      <c r="T66" s="13">
        <f>IFERROR(VLOOKUP(B66,users_table[#All],4,FALSE),"NA")</f>
        <v>5.9325396825396828</v>
      </c>
    </row>
    <row r="67" spans="1:20" x14ac:dyDescent="0.3">
      <c r="A67" s="25">
        <v>65</v>
      </c>
      <c r="B67" s="13" t="s">
        <v>2</v>
      </c>
      <c r="C67" s="13">
        <v>369</v>
      </c>
      <c r="D67" s="13" t="s">
        <v>208</v>
      </c>
      <c r="E67" s="13" t="s">
        <v>32</v>
      </c>
      <c r="F67" s="13" t="s">
        <v>152</v>
      </c>
      <c r="G67" s="13">
        <v>7.15</v>
      </c>
      <c r="H67" s="26">
        <v>43160</v>
      </c>
      <c r="I67" s="26">
        <v>43539</v>
      </c>
      <c r="J67" s="13">
        <v>7</v>
      </c>
      <c r="K67" s="13">
        <v>2000</v>
      </c>
      <c r="L67" s="13" t="s">
        <v>30</v>
      </c>
      <c r="M67" s="13">
        <v>12</v>
      </c>
      <c r="N67" s="13">
        <v>0.4</v>
      </c>
      <c r="O67" s="13">
        <v>4.8000000000000007</v>
      </c>
      <c r="P67" s="13">
        <v>380</v>
      </c>
      <c r="Q67" s="13">
        <v>1.2631578947368421E-2</v>
      </c>
      <c r="R67" s="13">
        <v>3.1578947368421047E-2</v>
      </c>
      <c r="S67" s="30">
        <v>5.9165186500888103</v>
      </c>
      <c r="T67" s="13">
        <f>IFERROR(VLOOKUP(B67,users_table[#All],4,FALSE),"NA")</f>
        <v>5.9325396825396828</v>
      </c>
    </row>
    <row r="68" spans="1:20" x14ac:dyDescent="0.3">
      <c r="A68" s="25">
        <v>66</v>
      </c>
      <c r="B68" s="13" t="s">
        <v>2</v>
      </c>
      <c r="C68" s="13">
        <v>37451</v>
      </c>
      <c r="D68" s="13" t="s">
        <v>209</v>
      </c>
      <c r="E68" s="13" t="s">
        <v>32</v>
      </c>
      <c r="F68" s="13" t="s">
        <v>152</v>
      </c>
      <c r="G68" s="13">
        <v>7.07</v>
      </c>
      <c r="H68" s="26">
        <v>44136</v>
      </c>
      <c r="I68" s="26">
        <v>44141</v>
      </c>
      <c r="J68" s="13">
        <v>8</v>
      </c>
      <c r="K68" s="13">
        <v>2019</v>
      </c>
      <c r="L68" s="13" t="s">
        <v>30</v>
      </c>
      <c r="M68" s="13">
        <v>18</v>
      </c>
      <c r="N68" s="13">
        <v>0.39444444444444438</v>
      </c>
      <c r="O68" s="13">
        <v>7.1</v>
      </c>
      <c r="P68" s="13">
        <v>6</v>
      </c>
      <c r="Q68" s="13">
        <v>1.1833333333333329</v>
      </c>
      <c r="R68" s="13">
        <v>3</v>
      </c>
      <c r="S68" s="30">
        <v>5.9165186500888103</v>
      </c>
      <c r="T68" s="13">
        <f>IFERROR(VLOOKUP(B68,users_table[#All],4,FALSE),"NA")</f>
        <v>5.9325396825396828</v>
      </c>
    </row>
    <row r="69" spans="1:20" x14ac:dyDescent="0.3">
      <c r="A69" s="25">
        <v>67</v>
      </c>
      <c r="B69" s="13" t="s">
        <v>2</v>
      </c>
      <c r="C69" s="13">
        <v>48439</v>
      </c>
      <c r="D69" s="13" t="s">
        <v>210</v>
      </c>
      <c r="E69" s="13" t="s">
        <v>158</v>
      </c>
      <c r="F69" s="13" t="s">
        <v>29</v>
      </c>
      <c r="G69" s="13">
        <v>6.68</v>
      </c>
      <c r="H69" s="26">
        <v>44787</v>
      </c>
      <c r="I69" s="26">
        <v>44787</v>
      </c>
      <c r="J69" s="13">
        <v>6</v>
      </c>
      <c r="K69" s="13">
        <v>2021</v>
      </c>
      <c r="L69" s="13" t="s">
        <v>30</v>
      </c>
      <c r="M69" s="13">
        <v>1</v>
      </c>
      <c r="N69" s="13">
        <v>8.7777777777777774E-2</v>
      </c>
      <c r="O69" s="13">
        <v>8.7777777777777774E-2</v>
      </c>
      <c r="P69" s="13">
        <v>1</v>
      </c>
      <c r="Q69" s="13">
        <v>8.7777777777777774E-2</v>
      </c>
      <c r="R69" s="13">
        <v>1</v>
      </c>
      <c r="S69" s="30">
        <v>5.9165186500888103</v>
      </c>
      <c r="T69" s="13">
        <f>IFERROR(VLOOKUP(B69,users_table[#All],4,FALSE),"NA")</f>
        <v>5.9325396825396828</v>
      </c>
    </row>
    <row r="70" spans="1:20" x14ac:dyDescent="0.3">
      <c r="A70" s="25">
        <v>68</v>
      </c>
      <c r="B70" s="13" t="s">
        <v>2</v>
      </c>
      <c r="C70" s="13">
        <v>105</v>
      </c>
      <c r="D70" s="13" t="s">
        <v>211</v>
      </c>
      <c r="E70" s="13" t="s">
        <v>32</v>
      </c>
      <c r="F70" s="13" t="s">
        <v>37</v>
      </c>
      <c r="G70" s="13">
        <v>6.4</v>
      </c>
      <c r="H70" s="26">
        <v>43827</v>
      </c>
      <c r="I70" s="26">
        <v>43837</v>
      </c>
      <c r="J70" s="13">
        <v>6</v>
      </c>
      <c r="K70" s="13">
        <v>2000</v>
      </c>
      <c r="L70" s="13" t="s">
        <v>33</v>
      </c>
      <c r="M70" s="13">
        <v>13</v>
      </c>
      <c r="N70" s="13">
        <v>0.38333333333333341</v>
      </c>
      <c r="O70" s="13">
        <v>4.9833333333333334</v>
      </c>
      <c r="P70" s="13">
        <v>11</v>
      </c>
      <c r="Q70" s="13">
        <v>0.45303030303030312</v>
      </c>
      <c r="R70" s="13">
        <v>1.1818181818181821</v>
      </c>
      <c r="S70" s="30">
        <v>5.9165186500888103</v>
      </c>
      <c r="T70" s="13">
        <f>IFERROR(VLOOKUP(B70,users_table[#All],4,FALSE),"NA")</f>
        <v>5.9325396825396828</v>
      </c>
    </row>
    <row r="71" spans="1:20" x14ac:dyDescent="0.3">
      <c r="A71" s="25">
        <v>69</v>
      </c>
      <c r="B71" s="13" t="s">
        <v>2</v>
      </c>
      <c r="C71" s="13">
        <v>40850</v>
      </c>
      <c r="D71" s="13" t="s">
        <v>212</v>
      </c>
      <c r="E71" s="13" t="s">
        <v>32</v>
      </c>
      <c r="F71" s="13" t="s">
        <v>29</v>
      </c>
      <c r="G71" s="13">
        <v>6.34</v>
      </c>
      <c r="H71" s="26">
        <v>44802</v>
      </c>
      <c r="I71" s="26">
        <v>44802</v>
      </c>
      <c r="J71" s="13">
        <v>5</v>
      </c>
      <c r="K71" s="13">
        <v>2020</v>
      </c>
      <c r="L71" s="13" t="s">
        <v>30</v>
      </c>
      <c r="M71" s="13">
        <v>16</v>
      </c>
      <c r="N71" s="13">
        <v>0.1333333333333333</v>
      </c>
      <c r="O71" s="13">
        <v>2.1333333333333329</v>
      </c>
      <c r="P71" s="13">
        <v>1</v>
      </c>
      <c r="Q71" s="13">
        <v>2.1333333333333329</v>
      </c>
      <c r="R71" s="13">
        <v>16</v>
      </c>
      <c r="S71" s="30">
        <v>5.9165186500888103</v>
      </c>
      <c r="T71" s="13">
        <f>IFERROR(VLOOKUP(B71,users_table[#All],4,FALSE),"NA")</f>
        <v>5.9325396825396828</v>
      </c>
    </row>
    <row r="72" spans="1:20" x14ac:dyDescent="0.3">
      <c r="A72" s="25">
        <v>70</v>
      </c>
      <c r="B72" s="13" t="s">
        <v>2</v>
      </c>
      <c r="C72" s="13">
        <v>1450</v>
      </c>
      <c r="D72" s="13" t="s">
        <v>213</v>
      </c>
      <c r="E72" s="13" t="s">
        <v>32</v>
      </c>
      <c r="F72" s="13" t="s">
        <v>29</v>
      </c>
      <c r="G72" s="13">
        <v>7.26</v>
      </c>
      <c r="H72" s="26">
        <v>43851</v>
      </c>
      <c r="I72" s="26">
        <v>43915</v>
      </c>
      <c r="J72" s="13">
        <v>5</v>
      </c>
      <c r="K72" s="13">
        <v>2000</v>
      </c>
      <c r="L72" s="13" t="s">
        <v>39</v>
      </c>
      <c r="M72" s="13">
        <v>26</v>
      </c>
      <c r="N72" s="13">
        <v>0.4</v>
      </c>
      <c r="O72" s="13">
        <v>10.4</v>
      </c>
      <c r="P72" s="13">
        <v>65</v>
      </c>
      <c r="Q72" s="13">
        <v>0.16</v>
      </c>
      <c r="R72" s="13">
        <v>0.4</v>
      </c>
      <c r="S72" s="30">
        <v>5.9165186500888103</v>
      </c>
      <c r="T72" s="13">
        <f>IFERROR(VLOOKUP(B72,users_table[#All],4,FALSE),"NA")</f>
        <v>5.9325396825396828</v>
      </c>
    </row>
    <row r="73" spans="1:20" x14ac:dyDescent="0.3">
      <c r="A73" s="25">
        <v>71</v>
      </c>
      <c r="B73" s="13" t="s">
        <v>2</v>
      </c>
      <c r="C73" s="13">
        <v>48776</v>
      </c>
      <c r="D73" s="13" t="s">
        <v>214</v>
      </c>
      <c r="E73" s="13" t="s">
        <v>32</v>
      </c>
      <c r="F73" s="13" t="s">
        <v>179</v>
      </c>
      <c r="G73" s="13">
        <v>6.39</v>
      </c>
      <c r="H73" s="26">
        <v>44744</v>
      </c>
      <c r="I73" s="26">
        <v>44751</v>
      </c>
      <c r="J73" s="13">
        <v>6</v>
      </c>
      <c r="K73" s="13">
        <v>2021</v>
      </c>
      <c r="L73" s="13" t="s">
        <v>35</v>
      </c>
      <c r="M73" s="13">
        <v>12</v>
      </c>
      <c r="N73" s="13">
        <v>0.39444444444444438</v>
      </c>
      <c r="O73" s="13">
        <v>4.7333333333333334</v>
      </c>
      <c r="P73" s="13">
        <v>8</v>
      </c>
      <c r="Q73" s="13">
        <v>0.59166666666666667</v>
      </c>
      <c r="R73" s="13">
        <v>1.5</v>
      </c>
      <c r="S73" s="30">
        <v>5.9165186500888103</v>
      </c>
      <c r="T73" s="13">
        <f>IFERROR(VLOOKUP(B73,users_table[#All],4,FALSE),"NA")</f>
        <v>5.9325396825396828</v>
      </c>
    </row>
    <row r="74" spans="1:20" x14ac:dyDescent="0.3">
      <c r="A74" s="25">
        <v>72</v>
      </c>
      <c r="B74" s="13" t="s">
        <v>2</v>
      </c>
      <c r="C74" s="13">
        <v>48777</v>
      </c>
      <c r="D74" s="13" t="s">
        <v>215</v>
      </c>
      <c r="E74" s="13" t="s">
        <v>32</v>
      </c>
      <c r="F74" s="13" t="s">
        <v>179</v>
      </c>
      <c r="G74" s="13">
        <v>6.64</v>
      </c>
      <c r="H74" s="26">
        <v>44906</v>
      </c>
      <c r="I74" s="26">
        <v>44908</v>
      </c>
      <c r="J74" s="13">
        <v>5</v>
      </c>
      <c r="K74" s="13">
        <v>2022</v>
      </c>
      <c r="L74" s="13" t="s">
        <v>33</v>
      </c>
      <c r="M74" s="13">
        <v>12</v>
      </c>
      <c r="N74" s="13">
        <v>0.39444444444444438</v>
      </c>
      <c r="O74" s="13">
        <v>4.7333333333333334</v>
      </c>
      <c r="P74" s="13">
        <v>3</v>
      </c>
      <c r="Q74" s="13">
        <v>1.5777777777777779</v>
      </c>
      <c r="R74" s="13">
        <v>4</v>
      </c>
      <c r="S74" s="30">
        <v>5.9165186500888103</v>
      </c>
      <c r="T74" s="13">
        <f>IFERROR(VLOOKUP(B74,users_table[#All],4,FALSE),"NA")</f>
        <v>5.9325396825396828</v>
      </c>
    </row>
    <row r="75" spans="1:20" x14ac:dyDescent="0.3">
      <c r="A75" s="25">
        <v>73</v>
      </c>
      <c r="B75" s="13" t="s">
        <v>2</v>
      </c>
      <c r="C75" s="13">
        <v>40934</v>
      </c>
      <c r="D75" s="13" t="s">
        <v>216</v>
      </c>
      <c r="E75" s="13" t="s">
        <v>32</v>
      </c>
      <c r="F75" s="13" t="s">
        <v>185</v>
      </c>
      <c r="G75" s="13">
        <v>6.49</v>
      </c>
      <c r="H75" s="26">
        <v>44383</v>
      </c>
      <c r="I75" s="26">
        <v>44390</v>
      </c>
      <c r="J75" s="13">
        <v>5</v>
      </c>
      <c r="K75" s="13">
        <v>2020</v>
      </c>
      <c r="L75" s="13" t="s">
        <v>33</v>
      </c>
      <c r="M75" s="13">
        <v>13</v>
      </c>
      <c r="N75" s="13">
        <v>0.4</v>
      </c>
      <c r="O75" s="13">
        <v>5.2</v>
      </c>
      <c r="P75" s="13">
        <v>8</v>
      </c>
      <c r="Q75" s="13">
        <v>0.65</v>
      </c>
      <c r="R75" s="13">
        <v>1.625</v>
      </c>
      <c r="S75" s="30">
        <v>5.9165186500888103</v>
      </c>
      <c r="T75" s="13">
        <f>IFERROR(VLOOKUP(B75,users_table[#All],4,FALSE),"NA")</f>
        <v>5.9325396825396828</v>
      </c>
    </row>
    <row r="76" spans="1:20" x14ac:dyDescent="0.3">
      <c r="A76" s="25">
        <v>74</v>
      </c>
      <c r="B76" s="13" t="s">
        <v>2</v>
      </c>
      <c r="C76" s="13">
        <v>49418</v>
      </c>
      <c r="D76" s="13" t="s">
        <v>217</v>
      </c>
      <c r="E76" s="13" t="s">
        <v>158</v>
      </c>
      <c r="F76" s="13" t="s">
        <v>29</v>
      </c>
      <c r="G76" s="13">
        <v>6.71</v>
      </c>
      <c r="H76" s="26">
        <v>44904</v>
      </c>
      <c r="I76" s="26">
        <v>44904</v>
      </c>
      <c r="J76" s="13">
        <v>4</v>
      </c>
      <c r="K76" s="13">
        <v>2021</v>
      </c>
      <c r="L76" s="13" t="s">
        <v>39</v>
      </c>
      <c r="M76" s="13">
        <v>1</v>
      </c>
      <c r="N76" s="13">
        <v>3.1666666666666669E-2</v>
      </c>
      <c r="O76" s="13">
        <v>3.1666666666666669E-2</v>
      </c>
      <c r="P76" s="13">
        <v>1</v>
      </c>
      <c r="Q76" s="13">
        <v>3.1666666666666669E-2</v>
      </c>
      <c r="R76" s="13">
        <v>1</v>
      </c>
      <c r="S76" s="30">
        <v>5.9165186500888103</v>
      </c>
      <c r="T76" s="13">
        <f>IFERROR(VLOOKUP(B76,users_table[#All],4,FALSE),"NA")</f>
        <v>5.9325396825396828</v>
      </c>
    </row>
    <row r="77" spans="1:20" x14ac:dyDescent="0.3">
      <c r="A77" s="25">
        <v>75</v>
      </c>
      <c r="B77" s="13" t="s">
        <v>2</v>
      </c>
      <c r="C77" s="13">
        <v>49978</v>
      </c>
      <c r="D77" s="13" t="s">
        <v>218</v>
      </c>
      <c r="E77" s="13" t="s">
        <v>50</v>
      </c>
      <c r="F77" s="13" t="s">
        <v>29</v>
      </c>
      <c r="G77" s="13">
        <v>5.62</v>
      </c>
      <c r="H77" s="26">
        <v>44991</v>
      </c>
      <c r="I77" s="26">
        <v>44991</v>
      </c>
      <c r="J77" s="13">
        <v>4</v>
      </c>
      <c r="K77" s="13">
        <v>2021</v>
      </c>
      <c r="L77" s="13" t="s">
        <v>30</v>
      </c>
      <c r="M77" s="13">
        <v>1</v>
      </c>
      <c r="N77" s="13">
        <v>1.861111111111111E-2</v>
      </c>
      <c r="O77" s="13">
        <v>1.861111111111111E-2</v>
      </c>
      <c r="P77" s="13">
        <v>1</v>
      </c>
      <c r="Q77" s="13">
        <v>1.861111111111111E-2</v>
      </c>
      <c r="R77" s="13">
        <v>1</v>
      </c>
      <c r="S77" s="30">
        <v>5.9165186500888103</v>
      </c>
      <c r="T77" s="13">
        <f>IFERROR(VLOOKUP(B77,users_table[#All],4,FALSE),"NA")</f>
        <v>5.9325396825396828</v>
      </c>
    </row>
    <row r="78" spans="1:20" x14ac:dyDescent="0.3">
      <c r="A78" s="25">
        <v>76</v>
      </c>
      <c r="B78" s="13" t="s">
        <v>2</v>
      </c>
      <c r="C78" s="13">
        <v>40256</v>
      </c>
      <c r="D78" s="13" t="s">
        <v>219</v>
      </c>
      <c r="E78" s="13" t="s">
        <v>50</v>
      </c>
      <c r="F78" s="13" t="s">
        <v>44</v>
      </c>
      <c r="G78" s="13">
        <v>6.42</v>
      </c>
      <c r="H78" s="26">
        <v>43867</v>
      </c>
      <c r="I78" s="26">
        <v>43912</v>
      </c>
      <c r="J78" s="13">
        <v>3</v>
      </c>
      <c r="K78" s="13">
        <v>2019</v>
      </c>
      <c r="L78" s="13" t="s">
        <v>39</v>
      </c>
      <c r="M78" s="13">
        <v>12</v>
      </c>
      <c r="N78" s="13">
        <v>0.4</v>
      </c>
      <c r="O78" s="13">
        <v>4.8000000000000007</v>
      </c>
      <c r="P78" s="13">
        <v>46</v>
      </c>
      <c r="Q78" s="13">
        <v>0.1043478260869565</v>
      </c>
      <c r="R78" s="13">
        <v>0.2608695652173913</v>
      </c>
      <c r="S78" s="30">
        <v>5.9165186500888103</v>
      </c>
      <c r="T78" s="13">
        <f>IFERROR(VLOOKUP(B78,users_table[#All],4,FALSE),"NA")</f>
        <v>5.9325396825396828</v>
      </c>
    </row>
    <row r="79" spans="1:20" x14ac:dyDescent="0.3">
      <c r="A79" s="25">
        <v>77</v>
      </c>
      <c r="B79" s="13" t="s">
        <v>2</v>
      </c>
      <c r="C79" s="13">
        <v>37435</v>
      </c>
      <c r="D79" s="13" t="s">
        <v>220</v>
      </c>
      <c r="E79" s="13" t="s">
        <v>32</v>
      </c>
      <c r="F79" s="13" t="s">
        <v>29</v>
      </c>
      <c r="G79" s="13">
        <v>7.87</v>
      </c>
      <c r="H79" s="26">
        <v>43715</v>
      </c>
      <c r="I79" s="26">
        <v>43745</v>
      </c>
      <c r="J79" s="13">
        <v>7</v>
      </c>
      <c r="K79" s="13">
        <v>2019</v>
      </c>
      <c r="L79" s="13" t="s">
        <v>33</v>
      </c>
      <c r="M79" s="13">
        <v>24</v>
      </c>
      <c r="N79" s="13">
        <v>0.38111111111111112</v>
      </c>
      <c r="O79" s="13">
        <v>9.1466666666666665</v>
      </c>
      <c r="P79" s="13">
        <v>31</v>
      </c>
      <c r="Q79" s="13">
        <v>0.29505376344086021</v>
      </c>
      <c r="R79" s="13">
        <v>0.77419354838709675</v>
      </c>
      <c r="S79" s="30">
        <v>5.9165186500888103</v>
      </c>
      <c r="T79" s="13">
        <f>IFERROR(VLOOKUP(B79,users_table[#All],4,FALSE),"NA")</f>
        <v>5.9325396825396828</v>
      </c>
    </row>
    <row r="80" spans="1:20" x14ac:dyDescent="0.3">
      <c r="A80" s="25">
        <v>78</v>
      </c>
      <c r="B80" s="13" t="s">
        <v>2</v>
      </c>
      <c r="C80" s="13">
        <v>40013</v>
      </c>
      <c r="D80" s="13" t="s">
        <v>221</v>
      </c>
      <c r="E80" s="13" t="s">
        <v>50</v>
      </c>
      <c r="F80" s="13" t="s">
        <v>29</v>
      </c>
      <c r="G80" s="13">
        <v>5.78</v>
      </c>
      <c r="H80" s="26">
        <v>44042</v>
      </c>
      <c r="I80" s="26">
        <v>44042</v>
      </c>
      <c r="J80" s="13">
        <v>3</v>
      </c>
      <c r="K80" s="13">
        <v>2019</v>
      </c>
      <c r="L80" s="13" t="s">
        <v>33</v>
      </c>
      <c r="M80" s="13">
        <v>8</v>
      </c>
      <c r="N80" s="13">
        <v>1.666666666666667E-2</v>
      </c>
      <c r="O80" s="13">
        <v>0.1333333333333333</v>
      </c>
      <c r="P80" s="13">
        <v>1</v>
      </c>
      <c r="Q80" s="13">
        <v>0.1333333333333333</v>
      </c>
      <c r="R80" s="13">
        <v>8</v>
      </c>
      <c r="S80" s="30">
        <v>5.9165186500888103</v>
      </c>
      <c r="T80" s="13">
        <f>IFERROR(VLOOKUP(B80,users_table[#All],4,FALSE),"NA")</f>
        <v>5.9325396825396828</v>
      </c>
    </row>
    <row r="81" spans="1:20" x14ac:dyDescent="0.3">
      <c r="A81" s="25">
        <v>79</v>
      </c>
      <c r="B81" s="13" t="s">
        <v>2</v>
      </c>
      <c r="C81" s="13">
        <v>43763</v>
      </c>
      <c r="D81" s="13" t="s">
        <v>222</v>
      </c>
      <c r="E81" s="13" t="s">
        <v>32</v>
      </c>
      <c r="F81" s="13" t="s">
        <v>37</v>
      </c>
      <c r="G81" s="13">
        <v>5.96</v>
      </c>
      <c r="H81" s="26">
        <v>44548</v>
      </c>
      <c r="I81" s="26">
        <v>44557</v>
      </c>
      <c r="J81" s="13">
        <v>5</v>
      </c>
      <c r="K81" s="13">
        <v>2021</v>
      </c>
      <c r="L81" s="13" t="s">
        <v>33</v>
      </c>
      <c r="M81" s="13">
        <v>11</v>
      </c>
      <c r="N81" s="13">
        <v>0.38194444444444442</v>
      </c>
      <c r="O81" s="13">
        <v>4.2013888888888884</v>
      </c>
      <c r="P81" s="13">
        <v>10</v>
      </c>
      <c r="Q81" s="13">
        <v>0.42013888888888878</v>
      </c>
      <c r="R81" s="13">
        <v>1.1000000000000001</v>
      </c>
      <c r="S81" s="30">
        <v>5.9165186500888103</v>
      </c>
      <c r="T81" s="13">
        <f>IFERROR(VLOOKUP(B81,users_table[#All],4,FALSE),"NA")</f>
        <v>5.9325396825396828</v>
      </c>
    </row>
    <row r="82" spans="1:20" x14ac:dyDescent="0.3">
      <c r="A82" s="25">
        <v>80</v>
      </c>
      <c r="B82" s="13" t="s">
        <v>2</v>
      </c>
      <c r="C82" s="13">
        <v>2495</v>
      </c>
      <c r="D82" s="13" t="s">
        <v>223</v>
      </c>
      <c r="E82" s="13" t="s">
        <v>32</v>
      </c>
      <c r="F82" s="13" t="s">
        <v>224</v>
      </c>
      <c r="G82" s="13">
        <v>6.45</v>
      </c>
      <c r="H82" s="26">
        <v>44870</v>
      </c>
      <c r="I82" s="26">
        <v>44905</v>
      </c>
      <c r="J82" s="13">
        <v>5</v>
      </c>
      <c r="K82" s="13">
        <v>2001</v>
      </c>
      <c r="L82" s="13" t="s">
        <v>33</v>
      </c>
      <c r="M82" s="13">
        <v>13</v>
      </c>
      <c r="N82" s="13">
        <v>0.4</v>
      </c>
      <c r="O82" s="13">
        <v>5.2</v>
      </c>
      <c r="P82" s="13">
        <v>36</v>
      </c>
      <c r="Q82" s="13">
        <v>0.14444444444444449</v>
      </c>
      <c r="R82" s="13">
        <v>0.3611111111111111</v>
      </c>
      <c r="S82" s="30">
        <v>5.9165186500888103</v>
      </c>
      <c r="T82" s="13">
        <f>IFERROR(VLOOKUP(B82,users_table[#All],4,FALSE),"NA")</f>
        <v>5.9325396825396828</v>
      </c>
    </row>
    <row r="83" spans="1:20" x14ac:dyDescent="0.3">
      <c r="A83" s="25">
        <v>81</v>
      </c>
      <c r="B83" s="13" t="s">
        <v>2</v>
      </c>
      <c r="C83" s="13">
        <v>40960</v>
      </c>
      <c r="D83" s="13" t="s">
        <v>225</v>
      </c>
      <c r="E83" s="13" t="s">
        <v>32</v>
      </c>
      <c r="F83" s="13" t="s">
        <v>152</v>
      </c>
      <c r="G83" s="13">
        <v>6.48</v>
      </c>
      <c r="H83" s="26">
        <v>44687</v>
      </c>
      <c r="I83" s="26">
        <v>44702</v>
      </c>
      <c r="J83" s="13">
        <v>5</v>
      </c>
      <c r="K83" s="13">
        <v>2021</v>
      </c>
      <c r="L83" s="13" t="s">
        <v>39</v>
      </c>
      <c r="M83" s="13">
        <v>12</v>
      </c>
      <c r="N83" s="13">
        <v>0.39416666666666672</v>
      </c>
      <c r="O83" s="13">
        <v>4.7300000000000004</v>
      </c>
      <c r="P83" s="13">
        <v>16</v>
      </c>
      <c r="Q83" s="13">
        <v>0.29562500000000003</v>
      </c>
      <c r="R83" s="13">
        <v>0.75</v>
      </c>
      <c r="S83" s="30">
        <v>5.9165186500888103</v>
      </c>
      <c r="T83" s="13">
        <f>IFERROR(VLOOKUP(B83,users_table[#All],4,FALSE),"NA")</f>
        <v>5.9325396825396828</v>
      </c>
    </row>
    <row r="84" spans="1:20" x14ac:dyDescent="0.3">
      <c r="A84" s="25">
        <v>82</v>
      </c>
      <c r="B84" s="13" t="s">
        <v>2</v>
      </c>
      <c r="C84" s="13">
        <v>812</v>
      </c>
      <c r="D84" s="13" t="s">
        <v>226</v>
      </c>
      <c r="E84" s="13" t="s">
        <v>32</v>
      </c>
      <c r="F84" s="13" t="s">
        <v>29</v>
      </c>
      <c r="G84" s="13">
        <v>6.78</v>
      </c>
      <c r="H84" s="26">
        <v>43610</v>
      </c>
      <c r="I84" s="26">
        <v>43623</v>
      </c>
      <c r="J84" s="13">
        <v>5</v>
      </c>
      <c r="K84" s="13">
        <v>2001</v>
      </c>
      <c r="L84" s="13" t="s">
        <v>30</v>
      </c>
      <c r="M84" s="13">
        <v>13</v>
      </c>
      <c r="N84" s="13">
        <v>0.43333333333333329</v>
      </c>
      <c r="O84" s="13">
        <v>5.6333333333333337</v>
      </c>
      <c r="P84" s="13">
        <v>14</v>
      </c>
      <c r="Q84" s="13">
        <v>0.40238095238095239</v>
      </c>
      <c r="R84" s="13">
        <v>0.9285714285714286</v>
      </c>
      <c r="S84" s="30">
        <v>5.9165186500888103</v>
      </c>
      <c r="T84" s="13">
        <f>IFERROR(VLOOKUP(B84,users_table[#All],4,FALSE),"NA")</f>
        <v>5.9325396825396828</v>
      </c>
    </row>
    <row r="85" spans="1:20" x14ac:dyDescent="0.3">
      <c r="A85" s="25">
        <v>83</v>
      </c>
      <c r="B85" s="13" t="s">
        <v>2</v>
      </c>
      <c r="C85" s="13">
        <v>37914</v>
      </c>
      <c r="D85" s="13" t="s">
        <v>227</v>
      </c>
      <c r="E85" s="13" t="s">
        <v>50</v>
      </c>
      <c r="F85" s="13" t="s">
        <v>29</v>
      </c>
      <c r="G85" s="13">
        <v>6.86</v>
      </c>
      <c r="H85" s="26">
        <v>44975</v>
      </c>
      <c r="I85" s="26">
        <v>44978</v>
      </c>
      <c r="J85" s="13">
        <v>3</v>
      </c>
      <c r="K85" s="13">
        <v>2022</v>
      </c>
      <c r="L85" s="13" t="s">
        <v>30</v>
      </c>
      <c r="M85" s="13">
        <v>6</v>
      </c>
      <c r="N85" s="13">
        <v>0.53333333333333333</v>
      </c>
      <c r="O85" s="13">
        <v>3.2</v>
      </c>
      <c r="P85" s="13">
        <v>4</v>
      </c>
      <c r="Q85" s="13">
        <v>0.8</v>
      </c>
      <c r="R85" s="13">
        <v>1.5</v>
      </c>
      <c r="S85" s="30">
        <v>5.9165186500888103</v>
      </c>
      <c r="T85" s="13">
        <f>IFERROR(VLOOKUP(B85,users_table[#All],4,FALSE),"NA")</f>
        <v>5.9325396825396828</v>
      </c>
    </row>
    <row r="86" spans="1:20" x14ac:dyDescent="0.3">
      <c r="A86" s="25">
        <v>84</v>
      </c>
      <c r="B86" s="13" t="s">
        <v>2</v>
      </c>
      <c r="C86" s="13">
        <v>59</v>
      </c>
      <c r="D86" s="13" t="s">
        <v>228</v>
      </c>
      <c r="E86" s="13" t="s">
        <v>32</v>
      </c>
      <c r="F86" s="13" t="s">
        <v>37</v>
      </c>
      <c r="G86" s="13">
        <v>7.4</v>
      </c>
      <c r="H86" s="26">
        <v>43036</v>
      </c>
      <c r="I86" s="26">
        <v>43053</v>
      </c>
      <c r="J86" s="13">
        <v>4</v>
      </c>
      <c r="K86" s="13">
        <v>2002</v>
      </c>
      <c r="L86" s="13" t="s">
        <v>33</v>
      </c>
      <c r="M86" s="13">
        <v>26</v>
      </c>
      <c r="N86" s="13">
        <v>0.4</v>
      </c>
      <c r="O86" s="13">
        <v>10.4</v>
      </c>
      <c r="P86" s="13">
        <v>18</v>
      </c>
      <c r="Q86" s="13">
        <v>0.57777777777777783</v>
      </c>
      <c r="R86" s="13">
        <v>1.444444444444444</v>
      </c>
      <c r="S86" s="30">
        <v>5.9165186500888103</v>
      </c>
      <c r="T86" s="13">
        <f>IFERROR(VLOOKUP(B86,users_table[#All],4,FALSE),"NA")</f>
        <v>5.9325396825396828</v>
      </c>
    </row>
    <row r="87" spans="1:20" x14ac:dyDescent="0.3">
      <c r="A87" s="25">
        <v>85</v>
      </c>
      <c r="B87" s="13" t="s">
        <v>2</v>
      </c>
      <c r="C87" s="13">
        <v>596</v>
      </c>
      <c r="D87" s="13" t="s">
        <v>229</v>
      </c>
      <c r="E87" s="13" t="s">
        <v>28</v>
      </c>
      <c r="F87" s="13" t="s">
        <v>37</v>
      </c>
      <c r="G87" s="13">
        <v>6.97</v>
      </c>
      <c r="H87" s="26">
        <v>43056</v>
      </c>
      <c r="I87" s="26">
        <v>43056</v>
      </c>
      <c r="J87" s="13">
        <v>4</v>
      </c>
      <c r="K87" s="13">
        <v>2003</v>
      </c>
      <c r="L87" s="13" t="s">
        <v>33</v>
      </c>
      <c r="M87" s="13">
        <v>1</v>
      </c>
      <c r="N87" s="13">
        <v>0.1</v>
      </c>
      <c r="O87" s="13">
        <v>0.1</v>
      </c>
      <c r="P87" s="13">
        <v>1</v>
      </c>
      <c r="Q87" s="13">
        <v>0.1</v>
      </c>
      <c r="R87" s="13">
        <v>1</v>
      </c>
      <c r="S87" s="30">
        <v>5.9165186500888103</v>
      </c>
      <c r="T87" s="13">
        <f>IFERROR(VLOOKUP(B87,users_table[#All],4,FALSE),"NA")</f>
        <v>5.9325396825396828</v>
      </c>
    </row>
    <row r="88" spans="1:20" x14ac:dyDescent="0.3">
      <c r="A88" s="25">
        <v>86</v>
      </c>
      <c r="B88" s="13" t="s">
        <v>2</v>
      </c>
      <c r="C88" s="13">
        <v>39523</v>
      </c>
      <c r="D88" s="13" t="s">
        <v>230</v>
      </c>
      <c r="E88" s="13" t="s">
        <v>32</v>
      </c>
      <c r="F88" s="13" t="s">
        <v>152</v>
      </c>
      <c r="G88" s="13">
        <v>6.36</v>
      </c>
      <c r="H88" s="26">
        <v>43981</v>
      </c>
      <c r="I88" s="26">
        <v>43987</v>
      </c>
      <c r="J88" s="13">
        <v>4</v>
      </c>
      <c r="K88" s="13">
        <v>2019</v>
      </c>
      <c r="L88" s="13" t="s">
        <v>35</v>
      </c>
      <c r="M88" s="13">
        <v>12</v>
      </c>
      <c r="N88" s="13">
        <v>0.39444444444444438</v>
      </c>
      <c r="O88" s="13">
        <v>4.7333333333333334</v>
      </c>
      <c r="P88" s="13">
        <v>7</v>
      </c>
      <c r="Q88" s="13">
        <v>0.67619047619047623</v>
      </c>
      <c r="R88" s="13">
        <v>1.714285714285714</v>
      </c>
      <c r="S88" s="30">
        <v>5.9165186500888103</v>
      </c>
      <c r="T88" s="13">
        <f>IFERROR(VLOOKUP(B88,users_table[#All],4,FALSE),"NA")</f>
        <v>5.9325396825396828</v>
      </c>
    </row>
    <row r="89" spans="1:20" x14ac:dyDescent="0.3">
      <c r="A89" s="25">
        <v>87</v>
      </c>
      <c r="B89" s="13" t="s">
        <v>2</v>
      </c>
      <c r="C89" s="13">
        <v>3522</v>
      </c>
      <c r="D89" s="13" t="s">
        <v>231</v>
      </c>
      <c r="E89" s="13" t="s">
        <v>168</v>
      </c>
      <c r="F89" s="13" t="s">
        <v>37</v>
      </c>
      <c r="G89" s="13">
        <v>6.36</v>
      </c>
      <c r="H89" s="26">
        <v>44138</v>
      </c>
      <c r="I89" s="26">
        <v>44138</v>
      </c>
      <c r="J89" s="13">
        <v>5</v>
      </c>
      <c r="K89" s="13">
        <v>1984</v>
      </c>
      <c r="L89" s="13" t="s">
        <v>30</v>
      </c>
      <c r="M89" s="13">
        <v>1</v>
      </c>
      <c r="N89" s="13">
        <v>1.9833333333333329</v>
      </c>
      <c r="O89" s="13">
        <v>1.9833333333333329</v>
      </c>
      <c r="P89" s="13">
        <v>1</v>
      </c>
      <c r="Q89" s="13">
        <v>1.9833333333333329</v>
      </c>
      <c r="R89" s="13">
        <v>1</v>
      </c>
      <c r="S89" s="30">
        <v>5.9165186500888103</v>
      </c>
      <c r="T89" s="13">
        <f>IFERROR(VLOOKUP(B89,users_table[#All],4,FALSE),"NA")</f>
        <v>5.9325396825396828</v>
      </c>
    </row>
    <row r="90" spans="1:20" x14ac:dyDescent="0.3">
      <c r="A90" s="25">
        <v>88</v>
      </c>
      <c r="B90" s="13" t="s">
        <v>2</v>
      </c>
      <c r="C90" s="13">
        <v>38390</v>
      </c>
      <c r="D90" s="13" t="s">
        <v>232</v>
      </c>
      <c r="E90" s="13" t="s">
        <v>32</v>
      </c>
      <c r="F90" s="13" t="s">
        <v>42</v>
      </c>
      <c r="G90" s="13">
        <v>6.76</v>
      </c>
      <c r="H90" s="26">
        <v>43901</v>
      </c>
      <c r="I90" s="26">
        <v>43917</v>
      </c>
      <c r="J90" s="13">
        <v>7</v>
      </c>
      <c r="K90" s="13">
        <v>2019</v>
      </c>
      <c r="L90" s="13" t="s">
        <v>35</v>
      </c>
      <c r="M90" s="13">
        <v>11</v>
      </c>
      <c r="N90" s="13">
        <v>0.3972222222222222</v>
      </c>
      <c r="O90" s="13">
        <v>4.3694444444444436</v>
      </c>
      <c r="P90" s="13">
        <v>17</v>
      </c>
      <c r="Q90" s="13">
        <v>0.25702614379084959</v>
      </c>
      <c r="R90" s="13">
        <v>0.6470588235294118</v>
      </c>
      <c r="S90" s="30">
        <v>5.9165186500888103</v>
      </c>
      <c r="T90" s="13">
        <f>IFERROR(VLOOKUP(B90,users_table[#All],4,FALSE),"NA")</f>
        <v>5.9325396825396828</v>
      </c>
    </row>
    <row r="91" spans="1:20" x14ac:dyDescent="0.3">
      <c r="A91" s="25">
        <v>89</v>
      </c>
      <c r="B91" s="13" t="s">
        <v>2</v>
      </c>
      <c r="C91" s="13">
        <v>40465</v>
      </c>
      <c r="D91" s="13" t="s">
        <v>233</v>
      </c>
      <c r="E91" s="13" t="s">
        <v>28</v>
      </c>
      <c r="F91" s="13" t="s">
        <v>42</v>
      </c>
      <c r="G91" s="13">
        <v>6.88</v>
      </c>
      <c r="H91" s="26">
        <v>44098</v>
      </c>
      <c r="I91" s="26">
        <v>44098</v>
      </c>
      <c r="J91" s="13">
        <v>6</v>
      </c>
      <c r="K91" s="13">
        <v>2020</v>
      </c>
      <c r="L91" s="13" t="s">
        <v>30</v>
      </c>
      <c r="M91" s="13">
        <v>1</v>
      </c>
      <c r="N91" s="13">
        <v>0.40277777777777779</v>
      </c>
      <c r="O91" s="13">
        <v>0.40277777777777779</v>
      </c>
      <c r="P91" s="13">
        <v>1</v>
      </c>
      <c r="Q91" s="13">
        <v>0.40277777777777779</v>
      </c>
      <c r="R91" s="13">
        <v>1</v>
      </c>
      <c r="S91" s="30">
        <v>5.9165186500888103</v>
      </c>
      <c r="T91" s="13">
        <f>IFERROR(VLOOKUP(B91,users_table[#All],4,FALSE),"NA")</f>
        <v>5.9325396825396828</v>
      </c>
    </row>
    <row r="92" spans="1:20" x14ac:dyDescent="0.3">
      <c r="A92" s="25">
        <v>90</v>
      </c>
      <c r="B92" s="13" t="s">
        <v>2</v>
      </c>
      <c r="C92" s="13">
        <v>44429</v>
      </c>
      <c r="D92" s="13" t="s">
        <v>234</v>
      </c>
      <c r="E92" s="13" t="s">
        <v>50</v>
      </c>
      <c r="F92" s="13" t="s">
        <v>29</v>
      </c>
      <c r="G92" s="13">
        <v>5.35</v>
      </c>
      <c r="H92" s="26">
        <v>44990</v>
      </c>
      <c r="I92" s="26">
        <v>44990</v>
      </c>
      <c r="J92" s="13">
        <v>3</v>
      </c>
      <c r="K92" s="13">
        <v>2020</v>
      </c>
      <c r="L92" s="13" t="s">
        <v>35</v>
      </c>
      <c r="M92" s="13">
        <v>1</v>
      </c>
      <c r="N92" s="13">
        <v>3.861111111111111E-2</v>
      </c>
      <c r="O92" s="13">
        <v>3.861111111111111E-2</v>
      </c>
      <c r="P92" s="13">
        <v>1</v>
      </c>
      <c r="Q92" s="13">
        <v>3.861111111111111E-2</v>
      </c>
      <c r="R92" s="13">
        <v>1</v>
      </c>
      <c r="S92" s="30">
        <v>5.9165186500888103</v>
      </c>
      <c r="T92" s="13">
        <f>IFERROR(VLOOKUP(B92,users_table[#All],4,FALSE),"NA")</f>
        <v>5.9325396825396828</v>
      </c>
    </row>
    <row r="93" spans="1:20" x14ac:dyDescent="0.3">
      <c r="A93" s="25">
        <v>91</v>
      </c>
      <c r="B93" s="13" t="s">
        <v>2</v>
      </c>
      <c r="C93" s="13">
        <v>38940</v>
      </c>
      <c r="D93" s="13" t="s">
        <v>235</v>
      </c>
      <c r="E93" s="13" t="s">
        <v>32</v>
      </c>
      <c r="F93" s="13" t="s">
        <v>152</v>
      </c>
      <c r="G93" s="13">
        <v>6.71</v>
      </c>
      <c r="H93" s="26">
        <v>43755</v>
      </c>
      <c r="I93" s="26">
        <v>43762</v>
      </c>
      <c r="J93" s="13">
        <v>6</v>
      </c>
      <c r="K93" s="13">
        <v>2019</v>
      </c>
      <c r="L93" s="13" t="s">
        <v>39</v>
      </c>
      <c r="M93" s="13">
        <v>12</v>
      </c>
      <c r="N93" s="13">
        <v>0.3963888888888889</v>
      </c>
      <c r="O93" s="13">
        <v>4.7566666666666668</v>
      </c>
      <c r="P93" s="13">
        <v>8</v>
      </c>
      <c r="Q93" s="13">
        <v>0.59458333333333335</v>
      </c>
      <c r="R93" s="13">
        <v>1.5</v>
      </c>
      <c r="S93" s="30">
        <v>5.9165186500888103</v>
      </c>
      <c r="T93" s="13">
        <f>IFERROR(VLOOKUP(B93,users_table[#All],4,FALSE),"NA")</f>
        <v>5.9325396825396828</v>
      </c>
    </row>
    <row r="94" spans="1:20" x14ac:dyDescent="0.3">
      <c r="A94" s="25">
        <v>92</v>
      </c>
      <c r="B94" s="13" t="s">
        <v>2</v>
      </c>
      <c r="C94" s="13">
        <v>42317</v>
      </c>
      <c r="D94" s="13" t="s">
        <v>236</v>
      </c>
      <c r="E94" s="13" t="s">
        <v>50</v>
      </c>
      <c r="F94" s="13" t="s">
        <v>29</v>
      </c>
      <c r="G94" s="13">
        <v>6.22</v>
      </c>
      <c r="H94" s="26">
        <v>44539</v>
      </c>
      <c r="I94" s="26">
        <v>44539</v>
      </c>
      <c r="J94" s="13">
        <v>7</v>
      </c>
      <c r="K94" s="13">
        <v>2019</v>
      </c>
      <c r="L94" s="13" t="s">
        <v>33</v>
      </c>
      <c r="M94" s="13">
        <v>1</v>
      </c>
      <c r="N94" s="13">
        <v>3.3333333333333333E-2</v>
      </c>
      <c r="O94" s="13">
        <v>3.3333333333333333E-2</v>
      </c>
      <c r="P94" s="13">
        <v>1</v>
      </c>
      <c r="Q94" s="13">
        <v>3.3333333333333333E-2</v>
      </c>
      <c r="R94" s="13">
        <v>1</v>
      </c>
      <c r="S94" s="30">
        <v>5.9165186500888103</v>
      </c>
      <c r="T94" s="13">
        <f>IFERROR(VLOOKUP(B94,users_table[#All],4,FALSE),"NA")</f>
        <v>5.9325396825396828</v>
      </c>
    </row>
    <row r="95" spans="1:20" x14ac:dyDescent="0.3">
      <c r="A95" s="25">
        <v>93</v>
      </c>
      <c r="B95" s="13" t="s">
        <v>2</v>
      </c>
      <c r="C95" s="13">
        <v>1</v>
      </c>
      <c r="D95" s="13" t="s">
        <v>237</v>
      </c>
      <c r="E95" s="13" t="s">
        <v>32</v>
      </c>
      <c r="F95" s="13" t="s">
        <v>29</v>
      </c>
      <c r="G95" s="13">
        <v>8.75</v>
      </c>
      <c r="H95" s="26">
        <v>42579</v>
      </c>
      <c r="I95" s="26">
        <v>42582</v>
      </c>
      <c r="J95" s="13">
        <v>8</v>
      </c>
      <c r="K95" s="13">
        <v>1998</v>
      </c>
      <c r="L95" s="13" t="s">
        <v>33</v>
      </c>
      <c r="M95" s="13">
        <v>26</v>
      </c>
      <c r="N95" s="13">
        <v>0.4</v>
      </c>
      <c r="O95" s="13">
        <v>10.4</v>
      </c>
      <c r="P95" s="13">
        <v>4</v>
      </c>
      <c r="Q95" s="13">
        <v>2.6</v>
      </c>
      <c r="R95" s="13">
        <v>6.5</v>
      </c>
      <c r="S95" s="30">
        <v>5.9165186500888103</v>
      </c>
      <c r="T95" s="13">
        <f>IFERROR(VLOOKUP(B95,users_table[#All],4,FALSE),"NA")</f>
        <v>5.9325396825396828</v>
      </c>
    </row>
    <row r="96" spans="1:20" x14ac:dyDescent="0.3">
      <c r="A96" s="25">
        <v>94</v>
      </c>
      <c r="B96" s="13" t="s">
        <v>2</v>
      </c>
      <c r="C96" s="13">
        <v>5</v>
      </c>
      <c r="D96" s="13" t="s">
        <v>238</v>
      </c>
      <c r="E96" s="13" t="s">
        <v>168</v>
      </c>
      <c r="F96" s="13" t="s">
        <v>29</v>
      </c>
      <c r="G96" s="13">
        <v>8.3800000000000008</v>
      </c>
      <c r="H96" s="26">
        <v>43101</v>
      </c>
      <c r="I96" s="26">
        <v>43101</v>
      </c>
      <c r="J96" s="13">
        <v>8</v>
      </c>
      <c r="K96" s="13">
        <v>2001</v>
      </c>
      <c r="L96" s="13" t="s">
        <v>39</v>
      </c>
      <c r="M96" s="13">
        <v>1</v>
      </c>
      <c r="N96" s="13">
        <v>1.9197222222222221</v>
      </c>
      <c r="O96" s="13">
        <v>1.9197222222222221</v>
      </c>
      <c r="P96" s="13">
        <v>1</v>
      </c>
      <c r="Q96" s="13">
        <v>1.9197222222222221</v>
      </c>
      <c r="R96" s="13">
        <v>1</v>
      </c>
      <c r="S96" s="30">
        <v>5.9165186500888103</v>
      </c>
      <c r="T96" s="13">
        <f>IFERROR(VLOOKUP(B96,users_table[#All],4,FALSE),"NA")</f>
        <v>5.9325396825396828</v>
      </c>
    </row>
    <row r="97" spans="1:20" x14ac:dyDescent="0.3">
      <c r="A97" s="25">
        <v>95</v>
      </c>
      <c r="B97" s="13" t="s">
        <v>2</v>
      </c>
      <c r="C97" s="13">
        <v>61</v>
      </c>
      <c r="D97" s="13" t="s">
        <v>239</v>
      </c>
      <c r="E97" s="13" t="s">
        <v>32</v>
      </c>
      <c r="F97" s="13" t="s">
        <v>37</v>
      </c>
      <c r="G97" s="13">
        <v>7.17</v>
      </c>
      <c r="H97" s="26">
        <v>44352</v>
      </c>
      <c r="I97" s="26">
        <v>44359</v>
      </c>
      <c r="J97" s="13">
        <v>4</v>
      </c>
      <c r="K97" s="13">
        <v>2003</v>
      </c>
      <c r="L97" s="13" t="s">
        <v>33</v>
      </c>
      <c r="M97" s="13">
        <v>26</v>
      </c>
      <c r="N97" s="13">
        <v>0.38333333333333341</v>
      </c>
      <c r="O97" s="13">
        <v>9.9666666666666668</v>
      </c>
      <c r="P97" s="13">
        <v>8</v>
      </c>
      <c r="Q97" s="13">
        <v>1.2458333333333329</v>
      </c>
      <c r="R97" s="13">
        <v>3.25</v>
      </c>
      <c r="S97" s="30">
        <v>5.9165186500888103</v>
      </c>
      <c r="T97" s="13">
        <f>IFERROR(VLOOKUP(B97,users_table[#All],4,FALSE),"NA")</f>
        <v>5.9325396825396828</v>
      </c>
    </row>
    <row r="98" spans="1:20" x14ac:dyDescent="0.3">
      <c r="A98" s="25">
        <v>96</v>
      </c>
      <c r="B98" s="13" t="s">
        <v>2</v>
      </c>
      <c r="C98" s="13">
        <v>233</v>
      </c>
      <c r="D98" s="13" t="s">
        <v>240</v>
      </c>
      <c r="E98" s="13" t="s">
        <v>32</v>
      </c>
      <c r="F98" s="13" t="s">
        <v>37</v>
      </c>
      <c r="G98" s="13">
        <v>7.66</v>
      </c>
      <c r="H98" s="26">
        <v>43709</v>
      </c>
      <c r="I98" s="26">
        <v>43827</v>
      </c>
      <c r="J98" s="13">
        <v>5</v>
      </c>
      <c r="K98" s="13">
        <v>2000</v>
      </c>
      <c r="L98" s="13" t="s">
        <v>33</v>
      </c>
      <c r="M98" s="13">
        <v>78</v>
      </c>
      <c r="N98" s="13">
        <v>0.41666666666666669</v>
      </c>
      <c r="O98" s="13">
        <v>32.5</v>
      </c>
      <c r="P98" s="13">
        <v>119</v>
      </c>
      <c r="Q98" s="13">
        <v>0.27310924369747902</v>
      </c>
      <c r="R98" s="13">
        <v>0.65546218487394958</v>
      </c>
      <c r="S98" s="30">
        <v>5.9165186500888103</v>
      </c>
      <c r="T98" s="13">
        <f>IFERROR(VLOOKUP(B98,users_table[#All],4,FALSE),"NA")</f>
        <v>5.9325396825396828</v>
      </c>
    </row>
    <row r="99" spans="1:20" x14ac:dyDescent="0.3">
      <c r="A99" s="25">
        <v>97</v>
      </c>
      <c r="B99" s="13" t="s">
        <v>2</v>
      </c>
      <c r="C99" s="13">
        <v>38656</v>
      </c>
      <c r="D99" s="13" t="s">
        <v>241</v>
      </c>
      <c r="E99" s="13" t="s">
        <v>32</v>
      </c>
      <c r="F99" s="13" t="s">
        <v>37</v>
      </c>
      <c r="G99" s="13">
        <v>7.23</v>
      </c>
      <c r="H99" s="26">
        <v>44138</v>
      </c>
      <c r="I99" s="26">
        <v>44144</v>
      </c>
      <c r="J99" s="13">
        <v>6</v>
      </c>
      <c r="K99" s="13">
        <v>2020</v>
      </c>
      <c r="L99" s="13" t="s">
        <v>30</v>
      </c>
      <c r="M99" s="13">
        <v>11</v>
      </c>
      <c r="N99" s="13">
        <v>0.43333333333333329</v>
      </c>
      <c r="O99" s="13">
        <v>4.7666666666666666</v>
      </c>
      <c r="P99" s="13">
        <v>7</v>
      </c>
      <c r="Q99" s="13">
        <v>0.68095238095238098</v>
      </c>
      <c r="R99" s="13">
        <v>1.571428571428571</v>
      </c>
      <c r="S99" s="30">
        <v>5.9165186500888103</v>
      </c>
      <c r="T99" s="13">
        <f>IFERROR(VLOOKUP(B99,users_table[#All],4,FALSE),"NA")</f>
        <v>5.9325396825396828</v>
      </c>
    </row>
    <row r="100" spans="1:20" x14ac:dyDescent="0.3">
      <c r="A100" s="25">
        <v>98</v>
      </c>
      <c r="B100" s="13" t="s">
        <v>2</v>
      </c>
      <c r="C100" s="13">
        <v>43814</v>
      </c>
      <c r="D100" s="13" t="s">
        <v>242</v>
      </c>
      <c r="E100" s="13" t="s">
        <v>32</v>
      </c>
      <c r="F100" s="13" t="s">
        <v>154</v>
      </c>
      <c r="G100" s="13">
        <v>6.76</v>
      </c>
      <c r="H100" s="26">
        <v>44698</v>
      </c>
      <c r="I100" s="26">
        <v>44706</v>
      </c>
      <c r="J100" s="13">
        <v>4</v>
      </c>
      <c r="K100" s="13">
        <v>2021</v>
      </c>
      <c r="L100" s="13" t="s">
        <v>39</v>
      </c>
      <c r="M100" s="13">
        <v>12</v>
      </c>
      <c r="N100" s="13">
        <v>0.39444444444444438</v>
      </c>
      <c r="O100" s="13">
        <v>4.7333333333333334</v>
      </c>
      <c r="P100" s="13">
        <v>9</v>
      </c>
      <c r="Q100" s="13">
        <v>0.52592592592592591</v>
      </c>
      <c r="R100" s="13">
        <v>1.333333333333333</v>
      </c>
      <c r="S100" s="30">
        <v>5.9165186500888103</v>
      </c>
      <c r="T100" s="13">
        <f>IFERROR(VLOOKUP(B100,users_table[#All],4,FALSE),"NA")</f>
        <v>5.9325396825396828</v>
      </c>
    </row>
    <row r="101" spans="1:20" x14ac:dyDescent="0.3">
      <c r="A101" s="25">
        <v>99</v>
      </c>
      <c r="B101" s="13" t="s">
        <v>2</v>
      </c>
      <c r="C101" s="13">
        <v>40056</v>
      </c>
      <c r="D101" s="13" t="s">
        <v>243</v>
      </c>
      <c r="E101" s="13" t="s">
        <v>32</v>
      </c>
      <c r="F101" s="13" t="s">
        <v>29</v>
      </c>
      <c r="G101" s="13">
        <v>7.37</v>
      </c>
      <c r="H101" s="26">
        <v>44340</v>
      </c>
      <c r="I101" s="26">
        <v>44347</v>
      </c>
      <c r="J101" s="13">
        <v>7</v>
      </c>
      <c r="K101" s="13">
        <v>2020</v>
      </c>
      <c r="L101" s="13" t="s">
        <v>39</v>
      </c>
      <c r="M101" s="13">
        <v>12</v>
      </c>
      <c r="N101" s="13">
        <v>0.3972222222222222</v>
      </c>
      <c r="O101" s="13">
        <v>4.7666666666666666</v>
      </c>
      <c r="P101" s="13">
        <v>8</v>
      </c>
      <c r="Q101" s="13">
        <v>0.59583333333333333</v>
      </c>
      <c r="R101" s="13">
        <v>1.5</v>
      </c>
      <c r="S101" s="30">
        <v>5.9165186500888103</v>
      </c>
      <c r="T101" s="13">
        <f>IFERROR(VLOOKUP(B101,users_table[#All],4,FALSE),"NA")</f>
        <v>5.9325396825396828</v>
      </c>
    </row>
    <row r="102" spans="1:20" x14ac:dyDescent="0.3">
      <c r="A102" s="25">
        <v>100</v>
      </c>
      <c r="B102" s="13" t="s">
        <v>2</v>
      </c>
      <c r="C102" s="13">
        <v>49505</v>
      </c>
      <c r="D102" s="13" t="s">
        <v>244</v>
      </c>
      <c r="E102" s="13" t="s">
        <v>32</v>
      </c>
      <c r="F102" s="13" t="s">
        <v>29</v>
      </c>
      <c r="G102" s="13">
        <v>6.14</v>
      </c>
      <c r="H102" s="26">
        <v>44718</v>
      </c>
      <c r="I102" s="26">
        <v>44759</v>
      </c>
      <c r="J102" s="13">
        <v>6</v>
      </c>
      <c r="K102" s="13">
        <v>2021</v>
      </c>
      <c r="L102" s="13" t="s">
        <v>35</v>
      </c>
      <c r="M102" s="13">
        <v>12</v>
      </c>
      <c r="N102" s="13">
        <v>3.3611111111111112E-2</v>
      </c>
      <c r="O102" s="13">
        <v>0.40333333333333332</v>
      </c>
      <c r="P102" s="13">
        <v>42</v>
      </c>
      <c r="Q102" s="13">
        <v>9.6031746031746031E-3</v>
      </c>
      <c r="R102" s="13">
        <v>0.2857142857142857</v>
      </c>
      <c r="S102" s="30">
        <v>5.9165186500888103</v>
      </c>
      <c r="T102" s="13">
        <f>IFERROR(VLOOKUP(B102,users_table[#All],4,FALSE),"NA")</f>
        <v>5.9325396825396828</v>
      </c>
    </row>
    <row r="103" spans="1:20" x14ac:dyDescent="0.3">
      <c r="A103" s="25">
        <v>101</v>
      </c>
      <c r="B103" s="13" t="s">
        <v>2</v>
      </c>
      <c r="C103" s="13">
        <v>552</v>
      </c>
      <c r="D103" s="13" t="s">
        <v>245</v>
      </c>
      <c r="E103" s="13" t="s">
        <v>32</v>
      </c>
      <c r="F103" s="13" t="s">
        <v>44</v>
      </c>
      <c r="G103" s="13">
        <v>7.77</v>
      </c>
      <c r="H103" s="26">
        <v>42471</v>
      </c>
      <c r="I103" s="26">
        <v>42549</v>
      </c>
      <c r="J103" s="13">
        <v>7</v>
      </c>
      <c r="K103" s="13">
        <v>1999</v>
      </c>
      <c r="L103" s="13" t="s">
        <v>33</v>
      </c>
      <c r="M103" s="13">
        <v>54</v>
      </c>
      <c r="N103" s="13">
        <v>0.4</v>
      </c>
      <c r="O103" s="13">
        <v>21.6</v>
      </c>
      <c r="P103" s="13">
        <v>79</v>
      </c>
      <c r="Q103" s="13">
        <v>0.27341772151898741</v>
      </c>
      <c r="R103" s="13">
        <v>0.68354430379746833</v>
      </c>
      <c r="S103" s="30">
        <v>5.9165186500888103</v>
      </c>
      <c r="T103" s="13">
        <f>IFERROR(VLOOKUP(B103,users_table[#All],4,FALSE),"NA")</f>
        <v>5.9325396825396828</v>
      </c>
    </row>
    <row r="104" spans="1:20" x14ac:dyDescent="0.3">
      <c r="A104" s="25">
        <v>102</v>
      </c>
      <c r="B104" s="13" t="s">
        <v>2</v>
      </c>
      <c r="C104" s="13">
        <v>1313</v>
      </c>
      <c r="D104" s="13" t="s">
        <v>246</v>
      </c>
      <c r="E104" s="13" t="s">
        <v>32</v>
      </c>
      <c r="F104" s="13" t="s">
        <v>29</v>
      </c>
      <c r="G104" s="13">
        <v>7.23</v>
      </c>
      <c r="H104" s="26">
        <v>43645</v>
      </c>
      <c r="I104" s="26">
        <v>43668</v>
      </c>
      <c r="J104" s="13">
        <v>5</v>
      </c>
      <c r="K104" s="13">
        <v>2000</v>
      </c>
      <c r="L104" s="13" t="s">
        <v>33</v>
      </c>
      <c r="M104" s="13">
        <v>50</v>
      </c>
      <c r="N104" s="13">
        <v>0.41666666666666669</v>
      </c>
      <c r="O104" s="13">
        <v>20.833333333333339</v>
      </c>
      <c r="P104" s="13">
        <v>24</v>
      </c>
      <c r="Q104" s="13">
        <v>0.86805555555555569</v>
      </c>
      <c r="R104" s="13">
        <v>2.083333333333333</v>
      </c>
      <c r="S104" s="30">
        <v>5.9165186500888103</v>
      </c>
      <c r="T104" s="13">
        <f>IFERROR(VLOOKUP(B104,users_table[#All],4,FALSE),"NA")</f>
        <v>5.9325396825396828</v>
      </c>
    </row>
    <row r="105" spans="1:20" x14ac:dyDescent="0.3">
      <c r="A105" s="25">
        <v>103</v>
      </c>
      <c r="B105" s="13" t="s">
        <v>2</v>
      </c>
      <c r="C105" s="13">
        <v>2962</v>
      </c>
      <c r="D105" s="13" t="s">
        <v>247</v>
      </c>
      <c r="E105" s="13" t="s">
        <v>168</v>
      </c>
      <c r="F105" s="13" t="s">
        <v>29</v>
      </c>
      <c r="G105" s="13">
        <v>7.1</v>
      </c>
      <c r="H105" s="26">
        <v>44110</v>
      </c>
      <c r="I105" s="26">
        <v>44110</v>
      </c>
      <c r="J105" s="13">
        <v>7</v>
      </c>
      <c r="K105" s="13">
        <v>2000</v>
      </c>
      <c r="L105" s="13" t="s">
        <v>39</v>
      </c>
      <c r="M105" s="13">
        <v>2</v>
      </c>
      <c r="N105" s="13">
        <v>0.54166666666666663</v>
      </c>
      <c r="O105" s="13">
        <v>1.083333333333333</v>
      </c>
      <c r="P105" s="13">
        <v>1</v>
      </c>
      <c r="Q105" s="13">
        <v>1.083333333333333</v>
      </c>
      <c r="R105" s="13">
        <v>2</v>
      </c>
      <c r="S105" s="30">
        <v>5.9165186500888103</v>
      </c>
      <c r="T105" s="13">
        <f>IFERROR(VLOOKUP(B105,users_table[#All],4,FALSE),"NA")</f>
        <v>5.9325396825396828</v>
      </c>
    </row>
    <row r="106" spans="1:20" x14ac:dyDescent="0.3">
      <c r="A106" s="25">
        <v>104</v>
      </c>
      <c r="B106" s="13" t="s">
        <v>2</v>
      </c>
      <c r="C106" s="13">
        <v>2398</v>
      </c>
      <c r="D106" s="13" t="s">
        <v>248</v>
      </c>
      <c r="E106" s="13" t="s">
        <v>168</v>
      </c>
      <c r="F106" s="13" t="s">
        <v>29</v>
      </c>
      <c r="G106" s="13">
        <v>7.26</v>
      </c>
      <c r="H106" s="26">
        <v>44548</v>
      </c>
      <c r="I106" s="26">
        <v>44548</v>
      </c>
      <c r="J106" s="13">
        <v>7</v>
      </c>
      <c r="K106" s="13">
        <v>2001</v>
      </c>
      <c r="L106" s="13" t="s">
        <v>30</v>
      </c>
      <c r="M106" s="13">
        <v>1</v>
      </c>
      <c r="N106" s="13">
        <v>0.5</v>
      </c>
      <c r="O106" s="13">
        <v>0.5</v>
      </c>
      <c r="P106" s="13">
        <v>1</v>
      </c>
      <c r="Q106" s="13">
        <v>0.5</v>
      </c>
      <c r="R106" s="13">
        <v>1</v>
      </c>
      <c r="S106" s="30">
        <v>5.9165186500888103</v>
      </c>
      <c r="T106" s="13">
        <f>IFERROR(VLOOKUP(B106,users_table[#All],4,FALSE),"NA")</f>
        <v>5.9325396825396828</v>
      </c>
    </row>
    <row r="107" spans="1:20" x14ac:dyDescent="0.3">
      <c r="A107" s="25">
        <v>105</v>
      </c>
      <c r="B107" s="13" t="s">
        <v>2</v>
      </c>
      <c r="C107" s="13">
        <v>2397</v>
      </c>
      <c r="D107" s="13" t="s">
        <v>249</v>
      </c>
      <c r="E107" s="13" t="s">
        <v>168</v>
      </c>
      <c r="F107" s="13" t="s">
        <v>29</v>
      </c>
      <c r="G107" s="13">
        <v>7.78</v>
      </c>
      <c r="H107" s="26">
        <v>43526</v>
      </c>
      <c r="I107" s="26">
        <v>43526</v>
      </c>
      <c r="J107" s="13">
        <v>7</v>
      </c>
      <c r="K107" s="13">
        <v>2000</v>
      </c>
      <c r="L107" s="13" t="s">
        <v>30</v>
      </c>
      <c r="M107" s="13">
        <v>1</v>
      </c>
      <c r="N107" s="13">
        <v>0.68333333333333335</v>
      </c>
      <c r="O107" s="13">
        <v>0.68333333333333335</v>
      </c>
      <c r="P107" s="13">
        <v>1</v>
      </c>
      <c r="Q107" s="13">
        <v>0.68333333333333335</v>
      </c>
      <c r="R107" s="13">
        <v>1</v>
      </c>
      <c r="S107" s="30">
        <v>5.9165186500888103</v>
      </c>
      <c r="T107" s="13">
        <f>IFERROR(VLOOKUP(B107,users_table[#All],4,FALSE),"NA")</f>
        <v>5.9325396825396828</v>
      </c>
    </row>
    <row r="108" spans="1:20" x14ac:dyDescent="0.3">
      <c r="A108" s="25">
        <v>106</v>
      </c>
      <c r="B108" s="13" t="s">
        <v>2</v>
      </c>
      <c r="C108" s="13">
        <v>42571</v>
      </c>
      <c r="D108" s="13" t="s">
        <v>250</v>
      </c>
      <c r="E108" s="13" t="s">
        <v>32</v>
      </c>
      <c r="F108" s="13" t="s">
        <v>154</v>
      </c>
      <c r="G108" s="13">
        <v>5.6</v>
      </c>
      <c r="H108" s="26">
        <v>44349</v>
      </c>
      <c r="I108" s="26">
        <v>44363</v>
      </c>
      <c r="J108" s="13">
        <v>5</v>
      </c>
      <c r="K108" s="13">
        <v>2020</v>
      </c>
      <c r="L108" s="13" t="s">
        <v>35</v>
      </c>
      <c r="M108" s="13">
        <v>12</v>
      </c>
      <c r="N108" s="13">
        <v>5.8333333333333327E-2</v>
      </c>
      <c r="O108" s="13">
        <v>0.7</v>
      </c>
      <c r="P108" s="13">
        <v>15</v>
      </c>
      <c r="Q108" s="13">
        <v>4.6666666666666662E-2</v>
      </c>
      <c r="R108" s="13">
        <v>0.8</v>
      </c>
      <c r="S108" s="30">
        <v>5.9165186500888103</v>
      </c>
      <c r="T108" s="13">
        <f>IFERROR(VLOOKUP(B108,users_table[#All],4,FALSE),"NA")</f>
        <v>5.9325396825396828</v>
      </c>
    </row>
    <row r="109" spans="1:20" x14ac:dyDescent="0.3">
      <c r="A109" s="25">
        <v>107</v>
      </c>
      <c r="B109" s="13" t="s">
        <v>2</v>
      </c>
      <c r="C109" s="13">
        <v>42990</v>
      </c>
      <c r="D109" s="13" t="s">
        <v>251</v>
      </c>
      <c r="E109" s="13" t="s">
        <v>28</v>
      </c>
      <c r="F109" s="13" t="s">
        <v>154</v>
      </c>
      <c r="G109" s="13">
        <v>5.67</v>
      </c>
      <c r="H109" s="26">
        <v>44363</v>
      </c>
      <c r="I109" s="26">
        <v>44363</v>
      </c>
      <c r="J109" s="13">
        <v>5</v>
      </c>
      <c r="K109" s="13">
        <v>2021</v>
      </c>
      <c r="L109" s="13" t="s">
        <v>30</v>
      </c>
      <c r="M109" s="13">
        <v>1</v>
      </c>
      <c r="N109" s="13">
        <v>5.8333333333333327E-2</v>
      </c>
      <c r="O109" s="13">
        <v>5.8333333333333327E-2</v>
      </c>
      <c r="P109" s="13">
        <v>1</v>
      </c>
      <c r="Q109" s="13">
        <v>5.8333333333333327E-2</v>
      </c>
      <c r="R109" s="13">
        <v>1</v>
      </c>
      <c r="S109" s="30">
        <v>5.9165186500888103</v>
      </c>
      <c r="T109" s="13">
        <f>IFERROR(VLOOKUP(B109,users_table[#All],4,FALSE),"NA")</f>
        <v>5.9325396825396828</v>
      </c>
    </row>
    <row r="110" spans="1:20" x14ac:dyDescent="0.3">
      <c r="A110" s="25">
        <v>108</v>
      </c>
      <c r="B110" s="13" t="s">
        <v>2</v>
      </c>
      <c r="C110" s="13">
        <v>40623</v>
      </c>
      <c r="D110" s="13" t="s">
        <v>252</v>
      </c>
      <c r="E110" s="13" t="s">
        <v>32</v>
      </c>
      <c r="F110" s="13" t="s">
        <v>37</v>
      </c>
      <c r="G110" s="13">
        <v>5.75</v>
      </c>
      <c r="H110" s="26">
        <v>44360</v>
      </c>
      <c r="I110" s="26">
        <v>44369</v>
      </c>
      <c r="J110" s="13">
        <v>6</v>
      </c>
      <c r="K110" s="13">
        <v>2020</v>
      </c>
      <c r="L110" s="13" t="s">
        <v>39</v>
      </c>
      <c r="M110" s="13">
        <v>12</v>
      </c>
      <c r="N110" s="13">
        <v>0.39777777777777779</v>
      </c>
      <c r="O110" s="13">
        <v>4.7733333333333334</v>
      </c>
      <c r="P110" s="13">
        <v>10</v>
      </c>
      <c r="Q110" s="13">
        <v>0.47733333333333328</v>
      </c>
      <c r="R110" s="13">
        <v>1.2</v>
      </c>
      <c r="S110" s="30">
        <v>5.9165186500888103</v>
      </c>
      <c r="T110" s="13">
        <f>IFERROR(VLOOKUP(B110,users_table[#All],4,FALSE),"NA")</f>
        <v>5.9325396825396828</v>
      </c>
    </row>
    <row r="111" spans="1:20" x14ac:dyDescent="0.3">
      <c r="A111" s="25">
        <v>109</v>
      </c>
      <c r="B111" s="13" t="s">
        <v>2</v>
      </c>
      <c r="C111" s="13">
        <v>42803</v>
      </c>
      <c r="D111" s="13" t="s">
        <v>253</v>
      </c>
      <c r="E111" s="13" t="s">
        <v>52</v>
      </c>
      <c r="F111" s="13" t="s">
        <v>37</v>
      </c>
      <c r="G111" s="13">
        <v>6.2</v>
      </c>
      <c r="H111" s="26">
        <v>44369</v>
      </c>
      <c r="I111" s="26">
        <v>44409</v>
      </c>
      <c r="J111" s="13">
        <v>6</v>
      </c>
      <c r="K111" s="13">
        <v>2020</v>
      </c>
      <c r="L111" s="13" t="s">
        <v>35</v>
      </c>
      <c r="M111" s="13">
        <v>2</v>
      </c>
      <c r="N111" s="13">
        <v>0.3947222222222222</v>
      </c>
      <c r="O111" s="13">
        <v>0.78944444444444439</v>
      </c>
      <c r="P111" s="13">
        <v>41</v>
      </c>
      <c r="Q111" s="13">
        <v>1.9254742547425471E-2</v>
      </c>
      <c r="R111" s="13">
        <v>4.878048780487805E-2</v>
      </c>
      <c r="S111" s="30">
        <v>5.9165186500888103</v>
      </c>
      <c r="T111" s="13">
        <f>IFERROR(VLOOKUP(B111,users_table[#All],4,FALSE),"NA")</f>
        <v>5.9325396825396828</v>
      </c>
    </row>
    <row r="112" spans="1:20" x14ac:dyDescent="0.3">
      <c r="A112" s="25">
        <v>110</v>
      </c>
      <c r="B112" s="13" t="s">
        <v>2</v>
      </c>
      <c r="C112" s="13">
        <v>37982</v>
      </c>
      <c r="D112" s="13" t="s">
        <v>254</v>
      </c>
      <c r="E112" s="13" t="s">
        <v>32</v>
      </c>
      <c r="F112" s="13" t="s">
        <v>37</v>
      </c>
      <c r="G112" s="13">
        <v>6.67</v>
      </c>
      <c r="H112" s="26">
        <v>43570</v>
      </c>
      <c r="I112" s="26">
        <v>43578</v>
      </c>
      <c r="J112" s="13">
        <v>7</v>
      </c>
      <c r="K112" s="13">
        <v>2019</v>
      </c>
      <c r="L112" s="13" t="s">
        <v>30</v>
      </c>
      <c r="M112" s="13">
        <v>12</v>
      </c>
      <c r="N112" s="13">
        <v>0.42</v>
      </c>
      <c r="O112" s="13">
        <v>5.04</v>
      </c>
      <c r="P112" s="13">
        <v>9</v>
      </c>
      <c r="Q112" s="13">
        <v>0.56000000000000005</v>
      </c>
      <c r="R112" s="13">
        <v>1.333333333333333</v>
      </c>
      <c r="S112" s="30">
        <v>5.9165186500888103</v>
      </c>
      <c r="T112" s="13">
        <f>IFERROR(VLOOKUP(B112,users_table[#All],4,FALSE),"NA")</f>
        <v>5.9325396825396828</v>
      </c>
    </row>
    <row r="113" spans="1:20" x14ac:dyDescent="0.3">
      <c r="A113" s="25">
        <v>111</v>
      </c>
      <c r="B113" s="13" t="s">
        <v>2</v>
      </c>
      <c r="C113" s="13">
        <v>37520</v>
      </c>
      <c r="D113" s="13" t="s">
        <v>255</v>
      </c>
      <c r="E113" s="13" t="s">
        <v>32</v>
      </c>
      <c r="F113" s="13" t="s">
        <v>37</v>
      </c>
      <c r="G113" s="13">
        <v>8.24</v>
      </c>
      <c r="H113" s="26">
        <v>43733</v>
      </c>
      <c r="I113" s="26">
        <v>43739</v>
      </c>
      <c r="J113" s="13">
        <v>8</v>
      </c>
      <c r="K113" s="13">
        <v>2019</v>
      </c>
      <c r="L113" s="13" t="s">
        <v>30</v>
      </c>
      <c r="M113" s="13">
        <v>24</v>
      </c>
      <c r="N113" s="13">
        <v>0.4</v>
      </c>
      <c r="O113" s="13">
        <v>9.6000000000000014</v>
      </c>
      <c r="P113" s="13">
        <v>7</v>
      </c>
      <c r="Q113" s="13">
        <v>1.3714285714285721</v>
      </c>
      <c r="R113" s="13">
        <v>3.4285714285714279</v>
      </c>
      <c r="S113" s="30">
        <v>5.9165186500888103</v>
      </c>
      <c r="T113" s="13">
        <f>IFERROR(VLOOKUP(B113,users_table[#All],4,FALSE),"NA")</f>
        <v>5.9325396825396828</v>
      </c>
    </row>
    <row r="114" spans="1:20" x14ac:dyDescent="0.3">
      <c r="A114" s="25">
        <v>112</v>
      </c>
      <c r="B114" s="13" t="s">
        <v>2</v>
      </c>
      <c r="C114" s="13">
        <v>38145</v>
      </c>
      <c r="D114" s="13" t="s">
        <v>256</v>
      </c>
      <c r="E114" s="13" t="s">
        <v>32</v>
      </c>
      <c r="F114" s="13" t="s">
        <v>154</v>
      </c>
      <c r="G114" s="13">
        <v>7.73</v>
      </c>
      <c r="H114" s="26">
        <v>43556</v>
      </c>
      <c r="I114" s="26">
        <v>43562</v>
      </c>
      <c r="J114" s="13">
        <v>7</v>
      </c>
      <c r="K114" s="13">
        <v>2019</v>
      </c>
      <c r="L114" s="13" t="s">
        <v>30</v>
      </c>
      <c r="M114" s="13">
        <v>12</v>
      </c>
      <c r="N114" s="13">
        <v>0.39305555555555549</v>
      </c>
      <c r="O114" s="13">
        <v>4.7166666666666668</v>
      </c>
      <c r="P114" s="13">
        <v>7</v>
      </c>
      <c r="Q114" s="13">
        <v>0.67380952380952386</v>
      </c>
      <c r="R114" s="13">
        <v>1.714285714285714</v>
      </c>
      <c r="S114" s="30">
        <v>5.9165186500888103</v>
      </c>
      <c r="T114" s="13">
        <f>IFERROR(VLOOKUP(B114,users_table[#All],4,FALSE),"NA")</f>
        <v>5.9325396825396828</v>
      </c>
    </row>
    <row r="115" spans="1:20" x14ac:dyDescent="0.3">
      <c r="A115" s="25">
        <v>113</v>
      </c>
      <c r="B115" s="13" t="s">
        <v>2</v>
      </c>
      <c r="C115" s="13">
        <v>40747</v>
      </c>
      <c r="D115" s="13" t="s">
        <v>257</v>
      </c>
      <c r="E115" s="13" t="s">
        <v>168</v>
      </c>
      <c r="F115" s="13" t="s">
        <v>37</v>
      </c>
      <c r="G115" s="13">
        <v>5.39</v>
      </c>
      <c r="H115" s="26">
        <v>44398</v>
      </c>
      <c r="I115" s="26">
        <v>44398</v>
      </c>
      <c r="J115" s="13">
        <v>6</v>
      </c>
      <c r="K115" s="13">
        <v>2020</v>
      </c>
      <c r="L115" s="13" t="s">
        <v>35</v>
      </c>
      <c r="M115" s="13">
        <v>1</v>
      </c>
      <c r="N115" s="13">
        <v>0.9</v>
      </c>
      <c r="O115" s="13">
        <v>0.9</v>
      </c>
      <c r="P115" s="13">
        <v>1</v>
      </c>
      <c r="Q115" s="13">
        <v>0.9</v>
      </c>
      <c r="R115" s="13">
        <v>1</v>
      </c>
      <c r="S115" s="30">
        <v>5.9165186500888103</v>
      </c>
      <c r="T115" s="13">
        <f>IFERROR(VLOOKUP(B115,users_table[#All],4,FALSE),"NA")</f>
        <v>5.9325396825396828</v>
      </c>
    </row>
    <row r="116" spans="1:20" x14ac:dyDescent="0.3">
      <c r="A116" s="25">
        <v>114</v>
      </c>
      <c r="B116" s="13" t="s">
        <v>2</v>
      </c>
      <c r="C116" s="13">
        <v>223</v>
      </c>
      <c r="D116" s="13" t="s">
        <v>258</v>
      </c>
      <c r="E116" s="13" t="s">
        <v>32</v>
      </c>
      <c r="F116" s="13" t="s">
        <v>37</v>
      </c>
      <c r="G116" s="13">
        <v>7.96</v>
      </c>
      <c r="H116" s="26">
        <v>42018</v>
      </c>
      <c r="I116" s="26">
        <v>42110</v>
      </c>
      <c r="J116" s="13">
        <v>7</v>
      </c>
      <c r="K116" s="13">
        <v>1986</v>
      </c>
      <c r="L116" s="13" t="s">
        <v>30</v>
      </c>
      <c r="M116" s="13">
        <v>153</v>
      </c>
      <c r="N116" s="13">
        <v>0.41111111111111109</v>
      </c>
      <c r="O116" s="13">
        <v>62.9</v>
      </c>
      <c r="P116" s="13">
        <v>93</v>
      </c>
      <c r="Q116" s="13">
        <v>0.67634408602150531</v>
      </c>
      <c r="R116" s="13">
        <v>1.645161290322581</v>
      </c>
      <c r="S116" s="30">
        <v>5.9165186500888103</v>
      </c>
      <c r="T116" s="13">
        <f>IFERROR(VLOOKUP(B116,users_table[#All],4,FALSE),"NA")</f>
        <v>5.9325396825396828</v>
      </c>
    </row>
    <row r="117" spans="1:20" x14ac:dyDescent="0.3">
      <c r="A117" s="25">
        <v>115</v>
      </c>
      <c r="B117" s="13" t="s">
        <v>2</v>
      </c>
      <c r="C117" s="13">
        <v>813</v>
      </c>
      <c r="D117" s="13" t="s">
        <v>259</v>
      </c>
      <c r="E117" s="13" t="s">
        <v>32</v>
      </c>
      <c r="F117" s="13" t="s">
        <v>37</v>
      </c>
      <c r="G117" s="13">
        <v>8.16</v>
      </c>
      <c r="H117" s="26">
        <v>42248</v>
      </c>
      <c r="I117" s="26">
        <v>42499</v>
      </c>
      <c r="J117" s="13">
        <v>8</v>
      </c>
      <c r="K117" s="13">
        <v>1989</v>
      </c>
      <c r="L117" s="13" t="s">
        <v>33</v>
      </c>
      <c r="M117" s="13">
        <v>291</v>
      </c>
      <c r="N117" s="13">
        <v>0.40277777777777779</v>
      </c>
      <c r="O117" s="13">
        <v>117.2083333333333</v>
      </c>
      <c r="P117" s="13">
        <v>252</v>
      </c>
      <c r="Q117" s="13">
        <v>0.46511243386243389</v>
      </c>
      <c r="R117" s="13">
        <v>1.1547619047619051</v>
      </c>
      <c r="S117" s="30">
        <v>5.9165186500888103</v>
      </c>
      <c r="T117" s="13">
        <f>IFERROR(VLOOKUP(B117,users_table[#All],4,FALSE),"NA")</f>
        <v>5.9325396825396828</v>
      </c>
    </row>
    <row r="118" spans="1:20" x14ac:dyDescent="0.3">
      <c r="A118" s="25">
        <v>116</v>
      </c>
      <c r="B118" s="13" t="s">
        <v>2</v>
      </c>
      <c r="C118" s="13">
        <v>40526</v>
      </c>
      <c r="D118" s="13" t="s">
        <v>260</v>
      </c>
      <c r="E118" s="13" t="s">
        <v>32</v>
      </c>
      <c r="F118" s="13" t="s">
        <v>37</v>
      </c>
      <c r="G118" s="13">
        <v>6.41</v>
      </c>
      <c r="H118" s="26">
        <v>44576</v>
      </c>
      <c r="I118" s="26">
        <v>44580</v>
      </c>
      <c r="J118" s="13">
        <v>5</v>
      </c>
      <c r="K118" s="13">
        <v>2021</v>
      </c>
      <c r="L118" s="13" t="s">
        <v>33</v>
      </c>
      <c r="M118" s="13">
        <v>12</v>
      </c>
      <c r="N118" s="13">
        <v>0.39666666666666672</v>
      </c>
      <c r="O118" s="13">
        <v>4.76</v>
      </c>
      <c r="P118" s="13">
        <v>5</v>
      </c>
      <c r="Q118" s="13">
        <v>0.95199999999999996</v>
      </c>
      <c r="R118" s="13">
        <v>2.4</v>
      </c>
      <c r="S118" s="30">
        <v>5.9165186500888103</v>
      </c>
      <c r="T118" s="13">
        <f>IFERROR(VLOOKUP(B118,users_table[#All],4,FALSE),"NA")</f>
        <v>5.9325396825396828</v>
      </c>
    </row>
    <row r="119" spans="1:20" x14ac:dyDescent="0.3">
      <c r="A119" s="25">
        <v>117</v>
      </c>
      <c r="B119" s="13" t="s">
        <v>2</v>
      </c>
      <c r="C119" s="13">
        <v>49878</v>
      </c>
      <c r="D119" s="13" t="s">
        <v>261</v>
      </c>
      <c r="E119" s="13" t="s">
        <v>158</v>
      </c>
      <c r="F119" s="13" t="s">
        <v>29</v>
      </c>
      <c r="G119" s="13">
        <v>6.76</v>
      </c>
      <c r="H119" s="26">
        <v>44990</v>
      </c>
      <c r="I119" s="26">
        <v>44990</v>
      </c>
      <c r="J119" s="13">
        <v>6</v>
      </c>
      <c r="K119" s="13">
        <v>2021</v>
      </c>
      <c r="L119" s="13" t="s">
        <v>39</v>
      </c>
      <c r="M119" s="13">
        <v>1</v>
      </c>
      <c r="N119" s="13">
        <v>8.4722222222222227E-2</v>
      </c>
      <c r="O119" s="13">
        <v>8.4722222222222227E-2</v>
      </c>
      <c r="P119" s="13">
        <v>1</v>
      </c>
      <c r="Q119" s="13">
        <v>8.4722222222222227E-2</v>
      </c>
      <c r="R119" s="13">
        <v>1</v>
      </c>
      <c r="S119" s="30">
        <v>5.9165186500888103</v>
      </c>
      <c r="T119" s="13">
        <f>IFERROR(VLOOKUP(B119,users_table[#All],4,FALSE),"NA")</f>
        <v>5.9325396825396828</v>
      </c>
    </row>
    <row r="120" spans="1:20" x14ac:dyDescent="0.3">
      <c r="A120" s="25">
        <v>118</v>
      </c>
      <c r="B120" s="13" t="s">
        <v>2</v>
      </c>
      <c r="C120" s="13">
        <v>39728</v>
      </c>
      <c r="D120" s="13" t="s">
        <v>262</v>
      </c>
      <c r="E120" s="13" t="s">
        <v>50</v>
      </c>
      <c r="F120" s="13" t="s">
        <v>29</v>
      </c>
      <c r="G120" s="13">
        <v>6.38</v>
      </c>
      <c r="H120" s="26">
        <v>44650</v>
      </c>
      <c r="I120" s="26">
        <v>44670</v>
      </c>
      <c r="J120" s="13">
        <v>4</v>
      </c>
      <c r="K120" s="13">
        <v>2021</v>
      </c>
      <c r="L120" s="13" t="s">
        <v>33</v>
      </c>
      <c r="M120" s="13">
        <v>4</v>
      </c>
      <c r="N120" s="13">
        <v>0.42749999999999999</v>
      </c>
      <c r="O120" s="13">
        <v>1.71</v>
      </c>
      <c r="P120" s="13">
        <v>21</v>
      </c>
      <c r="Q120" s="13">
        <v>8.1428571428571433E-2</v>
      </c>
      <c r="R120" s="13">
        <v>0.19047619047619049</v>
      </c>
      <c r="S120" s="30">
        <v>5.9165186500888103</v>
      </c>
      <c r="T120" s="13">
        <f>IFERROR(VLOOKUP(B120,users_table[#All],4,FALSE),"NA")</f>
        <v>5.9325396825396828</v>
      </c>
    </row>
    <row r="121" spans="1:20" x14ac:dyDescent="0.3">
      <c r="A121" s="25">
        <v>119</v>
      </c>
      <c r="B121" s="13" t="s">
        <v>2</v>
      </c>
      <c r="C121" s="13">
        <v>41361</v>
      </c>
      <c r="D121" s="13" t="s">
        <v>263</v>
      </c>
      <c r="E121" s="13" t="s">
        <v>168</v>
      </c>
      <c r="F121" s="13" t="s">
        <v>154</v>
      </c>
      <c r="G121" s="13">
        <v>8.16</v>
      </c>
      <c r="H121" s="26">
        <v>44766</v>
      </c>
      <c r="I121" s="26">
        <v>44766</v>
      </c>
      <c r="J121" s="13">
        <v>8</v>
      </c>
      <c r="K121" s="13">
        <v>2021</v>
      </c>
      <c r="L121" s="13" t="s">
        <v>33</v>
      </c>
      <c r="M121" s="13">
        <v>1</v>
      </c>
      <c r="N121" s="13">
        <v>1.569166666666667</v>
      </c>
      <c r="O121" s="13">
        <v>1.569166666666667</v>
      </c>
      <c r="P121" s="13">
        <v>1</v>
      </c>
      <c r="Q121" s="13">
        <v>1.569166666666667</v>
      </c>
      <c r="R121" s="13">
        <v>1</v>
      </c>
      <c r="S121" s="30">
        <v>5.9165186500888103</v>
      </c>
      <c r="T121" s="13">
        <f>IFERROR(VLOOKUP(B121,users_table[#All],4,FALSE),"NA")</f>
        <v>5.9325396825396828</v>
      </c>
    </row>
    <row r="122" spans="1:20" x14ac:dyDescent="0.3">
      <c r="A122" s="25">
        <v>120</v>
      </c>
      <c r="B122" s="13" t="s">
        <v>2</v>
      </c>
      <c r="C122" s="13">
        <v>39792</v>
      </c>
      <c r="D122" s="13" t="s">
        <v>264</v>
      </c>
      <c r="E122" s="13" t="s">
        <v>32</v>
      </c>
      <c r="F122" s="13" t="s">
        <v>37</v>
      </c>
      <c r="G122" s="13">
        <v>8.1300000000000008</v>
      </c>
      <c r="H122" s="26">
        <v>44495</v>
      </c>
      <c r="I122" s="26">
        <v>44515</v>
      </c>
      <c r="J122" s="13">
        <v>8</v>
      </c>
      <c r="K122" s="13">
        <v>2020</v>
      </c>
      <c r="L122" s="13" t="s">
        <v>30</v>
      </c>
      <c r="M122" s="13">
        <v>12</v>
      </c>
      <c r="N122" s="13">
        <v>0.41666666666666669</v>
      </c>
      <c r="O122" s="13">
        <v>5</v>
      </c>
      <c r="P122" s="13">
        <v>21</v>
      </c>
      <c r="Q122" s="13">
        <v>0.23809523809523811</v>
      </c>
      <c r="R122" s="13">
        <v>0.5714285714285714</v>
      </c>
      <c r="S122" s="30">
        <v>5.9165186500888103</v>
      </c>
      <c r="T122" s="13">
        <f>IFERROR(VLOOKUP(B122,users_table[#All],4,FALSE),"NA")</f>
        <v>5.9325396825396828</v>
      </c>
    </row>
    <row r="123" spans="1:20" x14ac:dyDescent="0.3">
      <c r="A123" s="25">
        <v>121</v>
      </c>
      <c r="B123" s="13" t="s">
        <v>2</v>
      </c>
      <c r="C123" s="13">
        <v>49103</v>
      </c>
      <c r="D123" s="13" t="s">
        <v>265</v>
      </c>
      <c r="E123" s="13" t="s">
        <v>158</v>
      </c>
      <c r="F123" s="13" t="s">
        <v>29</v>
      </c>
      <c r="G123" s="13">
        <v>6.72</v>
      </c>
      <c r="H123" s="26">
        <v>44991</v>
      </c>
      <c r="I123" s="26">
        <v>44991</v>
      </c>
      <c r="J123" s="13">
        <v>5</v>
      </c>
      <c r="K123" s="13">
        <v>2021</v>
      </c>
      <c r="L123" s="13" t="s">
        <v>30</v>
      </c>
      <c r="M123" s="13">
        <v>1</v>
      </c>
      <c r="N123" s="13">
        <v>7.8055555555555559E-2</v>
      </c>
      <c r="O123" s="13">
        <v>7.8055555555555559E-2</v>
      </c>
      <c r="P123" s="13">
        <v>1</v>
      </c>
      <c r="Q123" s="13">
        <v>7.8055555555555559E-2</v>
      </c>
      <c r="R123" s="13">
        <v>1</v>
      </c>
      <c r="S123" s="30">
        <v>5.9165186500888103</v>
      </c>
      <c r="T123" s="13">
        <f>IFERROR(VLOOKUP(B123,users_table[#All],4,FALSE),"NA")</f>
        <v>5.9325396825396828</v>
      </c>
    </row>
    <row r="124" spans="1:20" x14ac:dyDescent="0.3">
      <c r="A124" s="25">
        <v>122</v>
      </c>
      <c r="B124" s="13" t="s">
        <v>2</v>
      </c>
      <c r="C124" s="13">
        <v>38062</v>
      </c>
      <c r="D124" s="13" t="s">
        <v>266</v>
      </c>
      <c r="E124" s="13" t="s">
        <v>32</v>
      </c>
      <c r="F124" s="13" t="s">
        <v>29</v>
      </c>
      <c r="G124" s="13">
        <v>6.92</v>
      </c>
      <c r="H124" s="26">
        <v>43834</v>
      </c>
      <c r="I124" s="26">
        <v>43837</v>
      </c>
      <c r="J124" s="13">
        <v>6</v>
      </c>
      <c r="K124" s="13">
        <v>2019</v>
      </c>
      <c r="L124" s="13" t="s">
        <v>30</v>
      </c>
      <c r="M124" s="13">
        <v>12</v>
      </c>
      <c r="N124" s="13">
        <v>0.39444444444444438</v>
      </c>
      <c r="O124" s="13">
        <v>4.7333333333333334</v>
      </c>
      <c r="P124" s="13">
        <v>4</v>
      </c>
      <c r="Q124" s="13">
        <v>1.1833333333333329</v>
      </c>
      <c r="R124" s="13">
        <v>3</v>
      </c>
      <c r="S124" s="30">
        <v>5.9165186500888103</v>
      </c>
      <c r="T124" s="13">
        <f>IFERROR(VLOOKUP(B124,users_table[#All],4,FALSE),"NA")</f>
        <v>5.9325396825396828</v>
      </c>
    </row>
    <row r="125" spans="1:20" x14ac:dyDescent="0.3">
      <c r="A125" s="25">
        <v>123</v>
      </c>
      <c r="B125" s="13" t="s">
        <v>2</v>
      </c>
      <c r="C125" s="13">
        <v>35609</v>
      </c>
      <c r="D125" s="13" t="s">
        <v>267</v>
      </c>
      <c r="E125" s="13" t="s">
        <v>168</v>
      </c>
      <c r="F125" s="13" t="s">
        <v>268</v>
      </c>
      <c r="G125" s="13">
        <v>6.57</v>
      </c>
      <c r="H125" s="26">
        <v>45040</v>
      </c>
      <c r="I125" s="26">
        <v>45040</v>
      </c>
      <c r="J125" s="13">
        <v>8</v>
      </c>
      <c r="K125" s="13">
        <v>2020</v>
      </c>
      <c r="L125" s="13" t="s">
        <v>35</v>
      </c>
      <c r="M125" s="13">
        <v>1</v>
      </c>
      <c r="N125" s="13">
        <v>1.671111111111111</v>
      </c>
      <c r="O125" s="13">
        <v>1.671111111111111</v>
      </c>
      <c r="P125" s="13">
        <v>1</v>
      </c>
      <c r="Q125" s="13">
        <v>1.671111111111111</v>
      </c>
      <c r="R125" s="13">
        <v>1</v>
      </c>
      <c r="S125" s="30">
        <v>5.9165186500888103</v>
      </c>
      <c r="T125" s="13">
        <f>IFERROR(VLOOKUP(B125,users_table[#All],4,FALSE),"NA")</f>
        <v>5.9325396825396828</v>
      </c>
    </row>
    <row r="126" spans="1:20" x14ac:dyDescent="0.3">
      <c r="A126" s="25">
        <v>124</v>
      </c>
      <c r="B126" s="13" t="s">
        <v>2</v>
      </c>
      <c r="C126" s="13">
        <v>377</v>
      </c>
      <c r="D126" s="13" t="s">
        <v>269</v>
      </c>
      <c r="E126" s="13" t="s">
        <v>52</v>
      </c>
      <c r="F126" s="13" t="s">
        <v>29</v>
      </c>
      <c r="G126" s="13">
        <v>6.68</v>
      </c>
      <c r="H126" s="26">
        <v>44110</v>
      </c>
      <c r="I126" s="26">
        <v>44111</v>
      </c>
      <c r="J126" s="13">
        <v>3</v>
      </c>
      <c r="K126" s="13">
        <v>2000</v>
      </c>
      <c r="L126" s="13" t="s">
        <v>39</v>
      </c>
      <c r="M126" s="13">
        <v>6</v>
      </c>
      <c r="N126" s="13">
        <v>0.4177777777777778</v>
      </c>
      <c r="O126" s="13">
        <v>2.5066666666666668</v>
      </c>
      <c r="P126" s="13">
        <v>2</v>
      </c>
      <c r="Q126" s="13">
        <v>1.253333333333333</v>
      </c>
      <c r="R126" s="13">
        <v>3</v>
      </c>
      <c r="S126" s="30">
        <v>5.9165186500888103</v>
      </c>
      <c r="T126" s="13">
        <f>IFERROR(VLOOKUP(B126,users_table[#All],4,FALSE),"NA")</f>
        <v>5.9325396825396828</v>
      </c>
    </row>
    <row r="127" spans="1:20" x14ac:dyDescent="0.3">
      <c r="A127" s="25">
        <v>125</v>
      </c>
      <c r="B127" s="13" t="s">
        <v>2</v>
      </c>
      <c r="C127" s="13">
        <v>39063</v>
      </c>
      <c r="D127" s="13" t="s">
        <v>270</v>
      </c>
      <c r="E127" s="13" t="s">
        <v>32</v>
      </c>
      <c r="F127" s="13" t="s">
        <v>29</v>
      </c>
      <c r="G127" s="13">
        <v>5.79</v>
      </c>
      <c r="H127" s="26">
        <v>43996</v>
      </c>
      <c r="I127" s="26">
        <v>43997</v>
      </c>
      <c r="J127" s="13">
        <v>7</v>
      </c>
      <c r="K127" s="13">
        <v>2019</v>
      </c>
      <c r="L127" s="13" t="s">
        <v>33</v>
      </c>
      <c r="M127" s="13">
        <v>12</v>
      </c>
      <c r="N127" s="13">
        <v>0.39444444444444438</v>
      </c>
      <c r="O127" s="13">
        <v>4.7333333333333334</v>
      </c>
      <c r="P127" s="13">
        <v>2</v>
      </c>
      <c r="Q127" s="13">
        <v>2.3666666666666671</v>
      </c>
      <c r="R127" s="13">
        <v>6</v>
      </c>
      <c r="S127" s="30">
        <v>5.9165186500888103</v>
      </c>
      <c r="T127" s="13">
        <f>IFERROR(VLOOKUP(B127,users_table[#All],4,FALSE),"NA")</f>
        <v>5.9325396825396828</v>
      </c>
    </row>
    <row r="128" spans="1:20" x14ac:dyDescent="0.3">
      <c r="A128" s="25">
        <v>126</v>
      </c>
      <c r="B128" s="13" t="s">
        <v>2</v>
      </c>
      <c r="C128" s="13">
        <v>39811</v>
      </c>
      <c r="D128" s="13" t="s">
        <v>271</v>
      </c>
      <c r="E128" s="13" t="s">
        <v>32</v>
      </c>
      <c r="F128" s="13" t="s">
        <v>29</v>
      </c>
      <c r="G128" s="13">
        <v>6.35</v>
      </c>
      <c r="H128" s="26">
        <v>44004</v>
      </c>
      <c r="I128" s="26">
        <v>44007</v>
      </c>
      <c r="J128" s="13">
        <v>6</v>
      </c>
      <c r="K128" s="13">
        <v>2019</v>
      </c>
      <c r="L128" s="13" t="s">
        <v>35</v>
      </c>
      <c r="M128" s="13">
        <v>12</v>
      </c>
      <c r="N128" s="13">
        <v>0.39666666666666672</v>
      </c>
      <c r="O128" s="13">
        <v>4.76</v>
      </c>
      <c r="P128" s="13">
        <v>4</v>
      </c>
      <c r="Q128" s="13">
        <v>1.19</v>
      </c>
      <c r="R128" s="13">
        <v>3</v>
      </c>
      <c r="S128" s="30">
        <v>5.9165186500888103</v>
      </c>
      <c r="T128" s="13">
        <f>IFERROR(VLOOKUP(B128,users_table[#All],4,FALSE),"NA")</f>
        <v>5.9325396825396828</v>
      </c>
    </row>
    <row r="129" spans="1:20" x14ac:dyDescent="0.3">
      <c r="A129" s="25">
        <v>127</v>
      </c>
      <c r="B129" s="13" t="s">
        <v>2</v>
      </c>
      <c r="C129" s="13">
        <v>45665</v>
      </c>
      <c r="D129" s="13" t="s">
        <v>272</v>
      </c>
      <c r="E129" s="13" t="s">
        <v>32</v>
      </c>
      <c r="F129" s="13" t="s">
        <v>29</v>
      </c>
      <c r="G129" s="13">
        <v>5.89</v>
      </c>
      <c r="H129" s="26">
        <v>44565</v>
      </c>
      <c r="I129" s="26">
        <v>44574</v>
      </c>
      <c r="J129" s="13">
        <v>5</v>
      </c>
      <c r="K129" s="13">
        <v>2021</v>
      </c>
      <c r="L129" s="13" t="s">
        <v>33</v>
      </c>
      <c r="M129" s="13">
        <v>12</v>
      </c>
      <c r="N129" s="13">
        <v>0.39500000000000002</v>
      </c>
      <c r="O129" s="13">
        <v>4.74</v>
      </c>
      <c r="P129" s="13">
        <v>10</v>
      </c>
      <c r="Q129" s="13">
        <v>0.47399999999999998</v>
      </c>
      <c r="R129" s="13">
        <v>1.2</v>
      </c>
      <c r="S129" s="30">
        <v>5.9165186500888103</v>
      </c>
      <c r="T129" s="13">
        <f>IFERROR(VLOOKUP(B129,users_table[#All],4,FALSE),"NA")</f>
        <v>5.9325396825396828</v>
      </c>
    </row>
    <row r="130" spans="1:20" x14ac:dyDescent="0.3">
      <c r="A130" s="25">
        <v>128</v>
      </c>
      <c r="B130" s="13" t="s">
        <v>2</v>
      </c>
      <c r="C130" s="13">
        <v>48997</v>
      </c>
      <c r="D130" s="13" t="s">
        <v>273</v>
      </c>
      <c r="E130" s="13" t="s">
        <v>32</v>
      </c>
      <c r="F130" s="13" t="s">
        <v>154</v>
      </c>
      <c r="G130" s="13">
        <v>7.16</v>
      </c>
      <c r="H130" s="26">
        <v>45011</v>
      </c>
      <c r="I130" s="26">
        <v>45023</v>
      </c>
      <c r="J130" s="13">
        <v>6</v>
      </c>
      <c r="K130" s="13">
        <v>2022</v>
      </c>
      <c r="L130" s="13" t="s">
        <v>30</v>
      </c>
      <c r="M130" s="13">
        <v>12</v>
      </c>
      <c r="N130" s="13">
        <v>0.3972222222222222</v>
      </c>
      <c r="O130" s="13">
        <v>4.7666666666666666</v>
      </c>
      <c r="P130" s="13">
        <v>13</v>
      </c>
      <c r="Q130" s="13">
        <v>0.36666666666666659</v>
      </c>
      <c r="R130" s="13">
        <v>0.92307692307692313</v>
      </c>
      <c r="S130" s="30">
        <v>5.9165186500888103</v>
      </c>
      <c r="T130" s="13">
        <f>IFERROR(VLOOKUP(B130,users_table[#All],4,FALSE),"NA")</f>
        <v>5.9325396825396828</v>
      </c>
    </row>
    <row r="131" spans="1:20" x14ac:dyDescent="0.3">
      <c r="A131" s="25">
        <v>129</v>
      </c>
      <c r="B131" s="13" t="s">
        <v>2</v>
      </c>
      <c r="C131" s="13">
        <v>1126</v>
      </c>
      <c r="D131" s="13" t="s">
        <v>274</v>
      </c>
      <c r="E131" s="13" t="s">
        <v>32</v>
      </c>
      <c r="F131" s="13" t="s">
        <v>29</v>
      </c>
      <c r="G131" s="13">
        <v>7.2</v>
      </c>
      <c r="H131" s="26">
        <v>44877</v>
      </c>
      <c r="I131" s="26">
        <v>44935</v>
      </c>
      <c r="J131" s="13">
        <v>7</v>
      </c>
      <c r="K131" s="13">
        <v>2001</v>
      </c>
      <c r="L131" s="13" t="s">
        <v>33</v>
      </c>
      <c r="M131" s="13">
        <v>13</v>
      </c>
      <c r="N131" s="13">
        <v>0.78333333333333333</v>
      </c>
      <c r="O131" s="13">
        <v>10.18333333333333</v>
      </c>
      <c r="P131" s="13">
        <v>59</v>
      </c>
      <c r="Q131" s="13">
        <v>0.17259887005649721</v>
      </c>
      <c r="R131" s="13">
        <v>0.22033898305084751</v>
      </c>
      <c r="S131" s="30">
        <v>5.9165186500888103</v>
      </c>
      <c r="T131" s="13">
        <f>IFERROR(VLOOKUP(B131,users_table[#All],4,FALSE),"NA")</f>
        <v>5.9325396825396828</v>
      </c>
    </row>
    <row r="132" spans="1:20" x14ac:dyDescent="0.3">
      <c r="A132" s="25">
        <v>130</v>
      </c>
      <c r="B132" s="13" t="s">
        <v>2</v>
      </c>
      <c r="C132" s="13">
        <v>2042</v>
      </c>
      <c r="D132" s="13" t="s">
        <v>275</v>
      </c>
      <c r="E132" s="13" t="s">
        <v>168</v>
      </c>
      <c r="F132" s="13" t="s">
        <v>37</v>
      </c>
      <c r="G132" s="13">
        <v>6.59</v>
      </c>
      <c r="H132" s="26">
        <v>43971</v>
      </c>
      <c r="I132" s="26">
        <v>43971</v>
      </c>
      <c r="J132" s="13">
        <v>7</v>
      </c>
      <c r="K132" s="13">
        <v>1989</v>
      </c>
      <c r="L132" s="13" t="s">
        <v>30</v>
      </c>
      <c r="M132" s="13">
        <v>1</v>
      </c>
      <c r="N132" s="13">
        <v>1.083333333333333</v>
      </c>
      <c r="O132" s="13">
        <v>1.083333333333333</v>
      </c>
      <c r="P132" s="13">
        <v>1</v>
      </c>
      <c r="Q132" s="13">
        <v>1.083333333333333</v>
      </c>
      <c r="R132" s="13">
        <v>1</v>
      </c>
      <c r="S132" s="30">
        <v>5.9165186500888103</v>
      </c>
      <c r="T132" s="13">
        <f>IFERROR(VLOOKUP(B132,users_table[#All],4,FALSE),"NA")</f>
        <v>5.9325396825396828</v>
      </c>
    </row>
    <row r="133" spans="1:20" x14ac:dyDescent="0.3">
      <c r="A133" s="25">
        <v>131</v>
      </c>
      <c r="B133" s="13" t="s">
        <v>2</v>
      </c>
      <c r="C133" s="13">
        <v>227</v>
      </c>
      <c r="D133" s="13" t="s">
        <v>276</v>
      </c>
      <c r="E133" s="13" t="s">
        <v>52</v>
      </c>
      <c r="F133" s="13" t="s">
        <v>29</v>
      </c>
      <c r="G133" s="13">
        <v>8.0299999999999994</v>
      </c>
      <c r="H133" s="26">
        <v>42685</v>
      </c>
      <c r="I133" s="26">
        <v>42694</v>
      </c>
      <c r="J133" s="13">
        <v>8</v>
      </c>
      <c r="K133" s="13">
        <v>2000</v>
      </c>
      <c r="L133" s="13" t="s">
        <v>33</v>
      </c>
      <c r="M133" s="13">
        <v>6</v>
      </c>
      <c r="N133" s="13">
        <v>0.41666666666666669</v>
      </c>
      <c r="O133" s="13">
        <v>2.5</v>
      </c>
      <c r="P133" s="13">
        <v>10</v>
      </c>
      <c r="Q133" s="13">
        <v>0.25</v>
      </c>
      <c r="R133" s="13">
        <v>0.6</v>
      </c>
      <c r="S133" s="30">
        <v>5.9165186500888103</v>
      </c>
      <c r="T133" s="13">
        <f>IFERROR(VLOOKUP(B133,users_table[#All],4,FALSE),"NA")</f>
        <v>5.9325396825396828</v>
      </c>
    </row>
    <row r="134" spans="1:20" x14ac:dyDescent="0.3">
      <c r="A134" s="25">
        <v>132</v>
      </c>
      <c r="B134" s="13" t="s">
        <v>2</v>
      </c>
      <c r="C134" s="13">
        <v>39545</v>
      </c>
      <c r="D134" s="13" t="s">
        <v>277</v>
      </c>
      <c r="E134" s="13" t="s">
        <v>168</v>
      </c>
      <c r="F134" s="13" t="s">
        <v>37</v>
      </c>
      <c r="G134" s="13">
        <v>6.55</v>
      </c>
      <c r="H134" s="26">
        <v>44103</v>
      </c>
      <c r="I134" s="26">
        <v>44103</v>
      </c>
      <c r="J134" s="13">
        <v>7</v>
      </c>
      <c r="K134" s="13">
        <v>2019</v>
      </c>
      <c r="L134" s="13" t="s">
        <v>35</v>
      </c>
      <c r="M134" s="13">
        <v>1</v>
      </c>
      <c r="N134" s="13">
        <v>1</v>
      </c>
      <c r="O134" s="13">
        <v>1</v>
      </c>
      <c r="P134" s="13">
        <v>1</v>
      </c>
      <c r="Q134" s="13">
        <v>1</v>
      </c>
      <c r="R134" s="13">
        <v>1</v>
      </c>
      <c r="S134" s="30">
        <v>5.9165186500888103</v>
      </c>
      <c r="T134" s="13">
        <f>IFERROR(VLOOKUP(B134,users_table[#All],4,FALSE),"NA")</f>
        <v>5.9325396825396828</v>
      </c>
    </row>
    <row r="135" spans="1:20" x14ac:dyDescent="0.3">
      <c r="A135" s="25">
        <v>133</v>
      </c>
      <c r="B135" s="13" t="s">
        <v>2</v>
      </c>
      <c r="C135" s="13">
        <v>120</v>
      </c>
      <c r="D135" s="13" t="s">
        <v>278</v>
      </c>
      <c r="E135" s="13" t="s">
        <v>32</v>
      </c>
      <c r="F135" s="13" t="s">
        <v>37</v>
      </c>
      <c r="G135" s="13">
        <v>7.68</v>
      </c>
      <c r="H135" s="26">
        <v>42638</v>
      </c>
      <c r="I135" s="26">
        <v>42669</v>
      </c>
      <c r="J135" s="13">
        <v>6</v>
      </c>
      <c r="K135" s="13">
        <v>2001</v>
      </c>
      <c r="L135" s="13" t="s">
        <v>39</v>
      </c>
      <c r="M135" s="13">
        <v>26</v>
      </c>
      <c r="N135" s="13">
        <v>0.4</v>
      </c>
      <c r="O135" s="13">
        <v>10.4</v>
      </c>
      <c r="P135" s="13">
        <v>32</v>
      </c>
      <c r="Q135" s="13">
        <v>0.32500000000000001</v>
      </c>
      <c r="R135" s="13">
        <v>0.8125</v>
      </c>
      <c r="S135" s="30">
        <v>5.9165186500888103</v>
      </c>
      <c r="T135" s="13">
        <f>IFERROR(VLOOKUP(B135,users_table[#All],4,FALSE),"NA")</f>
        <v>5.9325396825396828</v>
      </c>
    </row>
    <row r="136" spans="1:20" x14ac:dyDescent="0.3">
      <c r="A136" s="25">
        <v>134</v>
      </c>
      <c r="B136" s="13" t="s">
        <v>2</v>
      </c>
      <c r="C136" s="13">
        <v>29907</v>
      </c>
      <c r="D136" s="13" t="s">
        <v>279</v>
      </c>
      <c r="E136" s="13" t="s">
        <v>168</v>
      </c>
      <c r="F136" s="13" t="s">
        <v>44</v>
      </c>
      <c r="G136" s="13">
        <v>4.2300000000000004</v>
      </c>
      <c r="H136" s="26">
        <v>44548</v>
      </c>
      <c r="I136" s="26">
        <v>44548</v>
      </c>
      <c r="J136" s="13">
        <v>4</v>
      </c>
      <c r="K136" s="13">
        <v>2002</v>
      </c>
      <c r="L136" s="13" t="s">
        <v>30</v>
      </c>
      <c r="M136" s="13">
        <v>1</v>
      </c>
      <c r="N136" s="13">
        <v>9.4444444444444442E-2</v>
      </c>
      <c r="O136" s="13">
        <v>9.4444444444444442E-2</v>
      </c>
      <c r="P136" s="13">
        <v>1</v>
      </c>
      <c r="Q136" s="13">
        <v>9.4444444444444442E-2</v>
      </c>
      <c r="R136" s="13">
        <v>1</v>
      </c>
      <c r="S136" s="30">
        <v>5.9165186500888103</v>
      </c>
      <c r="T136" s="13">
        <f>IFERROR(VLOOKUP(B136,users_table[#All],4,FALSE),"NA")</f>
        <v>5.9325396825396828</v>
      </c>
    </row>
    <row r="137" spans="1:20" x14ac:dyDescent="0.3">
      <c r="A137" s="25">
        <v>135</v>
      </c>
      <c r="B137" s="13" t="s">
        <v>2</v>
      </c>
      <c r="C137" s="13">
        <v>41120</v>
      </c>
      <c r="D137" s="13" t="s">
        <v>280</v>
      </c>
      <c r="E137" s="13" t="s">
        <v>32</v>
      </c>
      <c r="F137" s="13" t="s">
        <v>42</v>
      </c>
      <c r="G137" s="13">
        <v>7.53</v>
      </c>
      <c r="H137" s="26">
        <v>44234</v>
      </c>
      <c r="I137" s="26">
        <v>44245</v>
      </c>
      <c r="J137" s="13">
        <v>8</v>
      </c>
      <c r="K137" s="13">
        <v>2020</v>
      </c>
      <c r="L137" s="13" t="s">
        <v>33</v>
      </c>
      <c r="M137" s="13">
        <v>11</v>
      </c>
      <c r="N137" s="13">
        <v>0.38333333333333341</v>
      </c>
      <c r="O137" s="13">
        <v>4.2166666666666668</v>
      </c>
      <c r="P137" s="13">
        <v>12</v>
      </c>
      <c r="Q137" s="13">
        <v>0.35138888888888892</v>
      </c>
      <c r="R137" s="13">
        <v>0.91666666666666663</v>
      </c>
      <c r="S137" s="30">
        <v>5.9165186500888103</v>
      </c>
      <c r="T137" s="13">
        <f>IFERROR(VLOOKUP(B137,users_table[#All],4,FALSE),"NA")</f>
        <v>5.9325396825396828</v>
      </c>
    </row>
    <row r="138" spans="1:20" x14ac:dyDescent="0.3">
      <c r="A138" s="25">
        <v>136</v>
      </c>
      <c r="B138" s="13" t="s">
        <v>2</v>
      </c>
      <c r="C138" s="13">
        <v>71</v>
      </c>
      <c r="D138" s="13" t="s">
        <v>281</v>
      </c>
      <c r="E138" s="13" t="s">
        <v>32</v>
      </c>
      <c r="F138" s="13" t="s">
        <v>152</v>
      </c>
      <c r="G138" s="13">
        <v>7.61</v>
      </c>
      <c r="H138" s="26">
        <v>43009</v>
      </c>
      <c r="I138" s="26">
        <v>43019</v>
      </c>
      <c r="J138" s="13">
        <v>7</v>
      </c>
      <c r="K138" s="13">
        <v>2002</v>
      </c>
      <c r="L138" s="13" t="s">
        <v>30</v>
      </c>
      <c r="M138" s="13">
        <v>24</v>
      </c>
      <c r="N138" s="13">
        <v>0.4</v>
      </c>
      <c r="O138" s="13">
        <v>9.6000000000000014</v>
      </c>
      <c r="P138" s="13">
        <v>11</v>
      </c>
      <c r="Q138" s="13">
        <v>0.87272727272727291</v>
      </c>
      <c r="R138" s="13">
        <v>2.1818181818181821</v>
      </c>
      <c r="S138" s="30">
        <v>5.9165186500888103</v>
      </c>
      <c r="T138" s="13">
        <f>IFERROR(VLOOKUP(B138,users_table[#All],4,FALSE),"NA")</f>
        <v>5.9325396825396828</v>
      </c>
    </row>
    <row r="139" spans="1:20" x14ac:dyDescent="0.3">
      <c r="A139" s="25">
        <v>137</v>
      </c>
      <c r="B139" s="13" t="s">
        <v>2</v>
      </c>
      <c r="C139" s="13">
        <v>122</v>
      </c>
      <c r="D139" s="13" t="s">
        <v>282</v>
      </c>
      <c r="E139" s="13" t="s">
        <v>32</v>
      </c>
      <c r="F139" s="13" t="s">
        <v>37</v>
      </c>
      <c r="G139" s="13">
        <v>7.94</v>
      </c>
      <c r="H139" s="26">
        <v>43623</v>
      </c>
      <c r="I139" s="26">
        <v>43655</v>
      </c>
      <c r="J139" s="13">
        <v>3</v>
      </c>
      <c r="K139" s="13">
        <v>2002</v>
      </c>
      <c r="L139" s="13" t="s">
        <v>33</v>
      </c>
      <c r="M139" s="13">
        <v>52</v>
      </c>
      <c r="N139" s="13">
        <v>0.4</v>
      </c>
      <c r="O139" s="13">
        <v>20.8</v>
      </c>
      <c r="P139" s="13">
        <v>33</v>
      </c>
      <c r="Q139" s="13">
        <v>0.63030303030303036</v>
      </c>
      <c r="R139" s="13">
        <v>1.5757575757575759</v>
      </c>
      <c r="S139" s="30">
        <v>5.9165186500888103</v>
      </c>
      <c r="T139" s="13">
        <f>IFERROR(VLOOKUP(B139,users_table[#All],4,FALSE),"NA")</f>
        <v>5.9325396825396828</v>
      </c>
    </row>
    <row r="140" spans="1:20" x14ac:dyDescent="0.3">
      <c r="A140" s="25">
        <v>138</v>
      </c>
      <c r="B140" s="13" t="s">
        <v>2</v>
      </c>
      <c r="C140" s="13">
        <v>1996</v>
      </c>
      <c r="D140" s="13" t="s">
        <v>283</v>
      </c>
      <c r="E140" s="13" t="s">
        <v>28</v>
      </c>
      <c r="F140" s="13" t="s">
        <v>37</v>
      </c>
      <c r="G140" s="13">
        <v>6.7</v>
      </c>
      <c r="H140" s="26">
        <v>44310</v>
      </c>
      <c r="I140" s="26">
        <v>44310</v>
      </c>
      <c r="J140" s="13">
        <v>3</v>
      </c>
      <c r="K140" s="13">
        <v>2002</v>
      </c>
      <c r="L140" s="13" t="s">
        <v>35</v>
      </c>
      <c r="M140" s="13">
        <v>1</v>
      </c>
      <c r="N140" s="13">
        <v>0.17222222222222219</v>
      </c>
      <c r="O140" s="13">
        <v>0.17222222222222219</v>
      </c>
      <c r="P140" s="13">
        <v>1</v>
      </c>
      <c r="Q140" s="13">
        <v>0.17222222222222219</v>
      </c>
      <c r="R140" s="13">
        <v>1</v>
      </c>
      <c r="S140" s="30">
        <v>5.9165186500888103</v>
      </c>
      <c r="T140" s="13">
        <f>IFERROR(VLOOKUP(B140,users_table[#All],4,FALSE),"NA")</f>
        <v>5.9325396825396828</v>
      </c>
    </row>
    <row r="141" spans="1:20" x14ac:dyDescent="0.3">
      <c r="A141" s="25">
        <v>139</v>
      </c>
      <c r="B141" s="13" t="s">
        <v>2</v>
      </c>
      <c r="C141" s="13">
        <v>121</v>
      </c>
      <c r="D141" s="13" t="s">
        <v>284</v>
      </c>
      <c r="E141" s="13" t="s">
        <v>32</v>
      </c>
      <c r="F141" s="13" t="s">
        <v>37</v>
      </c>
      <c r="G141" s="13">
        <v>8.11</v>
      </c>
      <c r="H141" s="26">
        <v>44144</v>
      </c>
      <c r="I141" s="26">
        <v>44167</v>
      </c>
      <c r="J141" s="13">
        <v>7</v>
      </c>
      <c r="K141" s="13">
        <v>2003</v>
      </c>
      <c r="L141" s="13" t="s">
        <v>35</v>
      </c>
      <c r="M141" s="13">
        <v>51</v>
      </c>
      <c r="N141" s="13">
        <v>0.4</v>
      </c>
      <c r="O141" s="13">
        <v>20.399999999999999</v>
      </c>
      <c r="P141" s="13">
        <v>24</v>
      </c>
      <c r="Q141" s="13">
        <v>0.85000000000000009</v>
      </c>
      <c r="R141" s="13">
        <v>2.125</v>
      </c>
      <c r="S141" s="30">
        <v>5.9165186500888103</v>
      </c>
      <c r="T141" s="13">
        <f>IFERROR(VLOOKUP(B141,users_table[#All],4,FALSE),"NA")</f>
        <v>5.9325396825396828</v>
      </c>
    </row>
    <row r="142" spans="1:20" x14ac:dyDescent="0.3">
      <c r="A142" s="25">
        <v>140</v>
      </c>
      <c r="B142" s="13" t="s">
        <v>2</v>
      </c>
      <c r="C142" s="13">
        <v>1281</v>
      </c>
      <c r="D142" s="13" t="s">
        <v>285</v>
      </c>
      <c r="E142" s="13" t="s">
        <v>32</v>
      </c>
      <c r="F142" s="13" t="s">
        <v>42</v>
      </c>
      <c r="G142" s="13">
        <v>7.73</v>
      </c>
      <c r="H142" s="26">
        <v>43497</v>
      </c>
      <c r="I142" s="26">
        <v>43512</v>
      </c>
      <c r="J142" s="13">
        <v>3</v>
      </c>
      <c r="K142" s="13">
        <v>2000</v>
      </c>
      <c r="L142" s="13" t="s">
        <v>35</v>
      </c>
      <c r="M142" s="13">
        <v>19</v>
      </c>
      <c r="N142" s="13">
        <v>0.4</v>
      </c>
      <c r="O142" s="13">
        <v>7.6000000000000014</v>
      </c>
      <c r="P142" s="13">
        <v>16</v>
      </c>
      <c r="Q142" s="13">
        <v>0.47499999999999998</v>
      </c>
      <c r="R142" s="13">
        <v>1.1875</v>
      </c>
      <c r="S142" s="30">
        <v>5.9165186500888103</v>
      </c>
      <c r="T142" s="13">
        <f>IFERROR(VLOOKUP(B142,users_table[#All],4,FALSE),"NA")</f>
        <v>5.9325396825396828</v>
      </c>
    </row>
    <row r="143" spans="1:20" x14ac:dyDescent="0.3">
      <c r="A143" s="25">
        <v>141</v>
      </c>
      <c r="B143" s="13" t="s">
        <v>2</v>
      </c>
      <c r="C143" s="13">
        <v>40358</v>
      </c>
      <c r="D143" s="13" t="s">
        <v>286</v>
      </c>
      <c r="E143" s="13" t="s">
        <v>32</v>
      </c>
      <c r="F143" s="13" t="s">
        <v>37</v>
      </c>
      <c r="G143" s="13">
        <v>6.45</v>
      </c>
      <c r="H143" s="26">
        <v>44305</v>
      </c>
      <c r="I143" s="26">
        <v>44334</v>
      </c>
      <c r="J143" s="13">
        <v>3</v>
      </c>
      <c r="K143" s="13">
        <v>2020</v>
      </c>
      <c r="L143" s="13" t="s">
        <v>33</v>
      </c>
      <c r="M143" s="13">
        <v>12</v>
      </c>
      <c r="N143" s="13">
        <v>0.18333333333333329</v>
      </c>
      <c r="O143" s="13">
        <v>2.2000000000000002</v>
      </c>
      <c r="P143" s="13">
        <v>30</v>
      </c>
      <c r="Q143" s="13">
        <v>7.333333333333332E-2</v>
      </c>
      <c r="R143" s="13">
        <v>0.4</v>
      </c>
      <c r="S143" s="30">
        <v>5.9165186500888103</v>
      </c>
      <c r="T143" s="13">
        <f>IFERROR(VLOOKUP(B143,users_table[#All],4,FALSE),"NA")</f>
        <v>5.9325396825396828</v>
      </c>
    </row>
    <row r="144" spans="1:20" x14ac:dyDescent="0.3">
      <c r="A144" s="25">
        <v>142</v>
      </c>
      <c r="B144" s="13" t="s">
        <v>2</v>
      </c>
      <c r="C144" s="13">
        <v>49605</v>
      </c>
      <c r="D144" s="13" t="s">
        <v>287</v>
      </c>
      <c r="E144" s="13" t="s">
        <v>50</v>
      </c>
      <c r="F144" s="13" t="s">
        <v>154</v>
      </c>
      <c r="G144" s="13">
        <v>6.54</v>
      </c>
      <c r="H144" s="26">
        <v>44776</v>
      </c>
      <c r="I144" s="26">
        <v>44787</v>
      </c>
      <c r="J144" s="13">
        <v>6</v>
      </c>
      <c r="K144" s="13">
        <v>2021</v>
      </c>
      <c r="L144" s="13" t="s">
        <v>39</v>
      </c>
      <c r="M144" s="13">
        <v>12</v>
      </c>
      <c r="N144" s="13">
        <v>8.8611111111111113E-2</v>
      </c>
      <c r="O144" s="13">
        <v>1.063333333333333</v>
      </c>
      <c r="P144" s="13">
        <v>12</v>
      </c>
      <c r="Q144" s="13">
        <v>8.8611111111111127E-2</v>
      </c>
      <c r="R144" s="13">
        <v>1</v>
      </c>
      <c r="S144" s="30">
        <v>5.9165186500888103</v>
      </c>
      <c r="T144" s="13">
        <f>IFERROR(VLOOKUP(B144,users_table[#All],4,FALSE),"NA")</f>
        <v>5.9325396825396828</v>
      </c>
    </row>
    <row r="145" spans="1:20" x14ac:dyDescent="0.3">
      <c r="A145" s="25">
        <v>143</v>
      </c>
      <c r="B145" s="13" t="s">
        <v>2</v>
      </c>
      <c r="C145" s="13">
        <v>49869</v>
      </c>
      <c r="D145" s="13" t="s">
        <v>288</v>
      </c>
      <c r="E145" s="13" t="s">
        <v>28</v>
      </c>
      <c r="F145" s="13" t="s">
        <v>154</v>
      </c>
      <c r="G145" s="13">
        <v>6.44</v>
      </c>
      <c r="H145" s="26">
        <v>44787</v>
      </c>
      <c r="I145" s="26">
        <v>44787</v>
      </c>
      <c r="J145" s="13">
        <v>6</v>
      </c>
      <c r="K145" s="13">
        <v>2021</v>
      </c>
      <c r="L145" s="13" t="s">
        <v>35</v>
      </c>
      <c r="M145" s="13">
        <v>1</v>
      </c>
      <c r="N145" s="13">
        <v>8.611111111111111E-2</v>
      </c>
      <c r="O145" s="13">
        <v>8.611111111111111E-2</v>
      </c>
      <c r="P145" s="13">
        <v>1</v>
      </c>
      <c r="Q145" s="13">
        <v>8.611111111111111E-2</v>
      </c>
      <c r="R145" s="13">
        <v>1</v>
      </c>
      <c r="S145" s="30">
        <v>5.9165186500888103</v>
      </c>
      <c r="T145" s="13">
        <f>IFERROR(VLOOKUP(B145,users_table[#All],4,FALSE),"NA")</f>
        <v>5.9325396825396828</v>
      </c>
    </row>
    <row r="146" spans="1:20" x14ac:dyDescent="0.3">
      <c r="A146" s="25">
        <v>144</v>
      </c>
      <c r="B146" s="13" t="s">
        <v>2</v>
      </c>
      <c r="C146" s="13">
        <v>41710</v>
      </c>
      <c r="D146" s="13" t="s">
        <v>289</v>
      </c>
      <c r="E146" s="13" t="s">
        <v>32</v>
      </c>
      <c r="F146" s="13" t="s">
        <v>152</v>
      </c>
      <c r="G146" s="13">
        <v>7.24</v>
      </c>
      <c r="H146" s="26">
        <v>44710</v>
      </c>
      <c r="I146" s="26">
        <v>44717</v>
      </c>
      <c r="J146" s="13">
        <v>6</v>
      </c>
      <c r="K146" s="13">
        <v>2021</v>
      </c>
      <c r="L146" s="13" t="s">
        <v>39</v>
      </c>
      <c r="M146" s="13">
        <v>13</v>
      </c>
      <c r="N146" s="13">
        <v>0.4</v>
      </c>
      <c r="O146" s="13">
        <v>5.2</v>
      </c>
      <c r="P146" s="13">
        <v>8</v>
      </c>
      <c r="Q146" s="13">
        <v>0.65</v>
      </c>
      <c r="R146" s="13">
        <v>1.625</v>
      </c>
      <c r="S146" s="30">
        <v>5.9165186500888103</v>
      </c>
      <c r="T146" s="13">
        <f>IFERROR(VLOOKUP(B146,users_table[#All],4,FALSE),"NA")</f>
        <v>5.9325396825396828</v>
      </c>
    </row>
    <row r="147" spans="1:20" x14ac:dyDescent="0.3">
      <c r="A147" s="25">
        <v>145</v>
      </c>
      <c r="B147" s="13" t="s">
        <v>2</v>
      </c>
      <c r="C147" s="13">
        <v>49930</v>
      </c>
      <c r="D147" s="13" t="s">
        <v>290</v>
      </c>
      <c r="E147" s="13" t="s">
        <v>32</v>
      </c>
      <c r="F147" s="13" t="s">
        <v>152</v>
      </c>
      <c r="G147" s="13">
        <v>7.44</v>
      </c>
      <c r="H147" s="26">
        <v>44728</v>
      </c>
      <c r="I147" s="26">
        <v>44730</v>
      </c>
      <c r="J147" s="13">
        <v>5</v>
      </c>
      <c r="K147" s="13">
        <v>2022</v>
      </c>
      <c r="L147" s="13" t="s">
        <v>30</v>
      </c>
      <c r="M147" s="13">
        <v>13</v>
      </c>
      <c r="N147" s="13">
        <v>0.4</v>
      </c>
      <c r="O147" s="13">
        <v>5.2</v>
      </c>
      <c r="P147" s="13">
        <v>3</v>
      </c>
      <c r="Q147" s="13">
        <v>1.7333333333333329</v>
      </c>
      <c r="R147" s="13">
        <v>4.333333333333333</v>
      </c>
      <c r="S147" s="30">
        <v>5.9165186500888103</v>
      </c>
      <c r="T147" s="13">
        <f>IFERROR(VLOOKUP(B147,users_table[#All],4,FALSE),"NA")</f>
        <v>5.9325396825396828</v>
      </c>
    </row>
    <row r="148" spans="1:20" x14ac:dyDescent="0.3">
      <c r="A148" s="25">
        <v>146</v>
      </c>
      <c r="B148" s="13" t="s">
        <v>2</v>
      </c>
      <c r="C148" s="13">
        <v>129</v>
      </c>
      <c r="D148" s="13" t="s">
        <v>291</v>
      </c>
      <c r="E148" s="13" t="s">
        <v>32</v>
      </c>
      <c r="F148" s="13" t="s">
        <v>37</v>
      </c>
      <c r="G148" s="13">
        <v>7.55</v>
      </c>
      <c r="H148" s="26">
        <v>43003</v>
      </c>
      <c r="I148" s="26">
        <v>43033</v>
      </c>
      <c r="J148" s="13">
        <v>7</v>
      </c>
      <c r="K148" s="13">
        <v>2000</v>
      </c>
      <c r="L148" s="13" t="s">
        <v>33</v>
      </c>
      <c r="M148" s="13">
        <v>50</v>
      </c>
      <c r="N148" s="13">
        <v>0.3888888888888889</v>
      </c>
      <c r="O148" s="13">
        <v>19.44444444444445</v>
      </c>
      <c r="P148" s="13">
        <v>31</v>
      </c>
      <c r="Q148" s="13">
        <v>0.62724014336917566</v>
      </c>
      <c r="R148" s="13">
        <v>1.612903225806452</v>
      </c>
      <c r="S148" s="30">
        <v>5.9165186500888103</v>
      </c>
      <c r="T148" s="13">
        <f>IFERROR(VLOOKUP(B148,users_table[#All],4,FALSE),"NA")</f>
        <v>5.9325396825396828</v>
      </c>
    </row>
    <row r="149" spans="1:20" x14ac:dyDescent="0.3">
      <c r="A149" s="25">
        <v>147</v>
      </c>
      <c r="B149" s="13" t="s">
        <v>2</v>
      </c>
      <c r="C149" s="13">
        <v>484</v>
      </c>
      <c r="D149" s="13" t="s">
        <v>292</v>
      </c>
      <c r="E149" s="13" t="s">
        <v>168</v>
      </c>
      <c r="F149" s="13" t="s">
        <v>37</v>
      </c>
      <c r="G149" s="13">
        <v>7.32</v>
      </c>
      <c r="H149" s="26">
        <v>44144</v>
      </c>
      <c r="I149" s="26">
        <v>44144</v>
      </c>
      <c r="J149" s="13">
        <v>6</v>
      </c>
      <c r="K149" s="13">
        <v>2001</v>
      </c>
      <c r="L149" s="13" t="s">
        <v>39</v>
      </c>
      <c r="M149" s="13">
        <v>1</v>
      </c>
      <c r="N149" s="13">
        <v>1.583333333333333</v>
      </c>
      <c r="O149" s="13">
        <v>1.583333333333333</v>
      </c>
      <c r="P149" s="13">
        <v>1</v>
      </c>
      <c r="Q149" s="13">
        <v>1.583333333333333</v>
      </c>
      <c r="R149" s="13">
        <v>1</v>
      </c>
      <c r="S149" s="30">
        <v>5.9165186500888103</v>
      </c>
      <c r="T149" s="13">
        <f>IFERROR(VLOOKUP(B149,users_table[#All],4,FALSE),"NA")</f>
        <v>5.9325396825396828</v>
      </c>
    </row>
    <row r="150" spans="1:20" x14ac:dyDescent="0.3">
      <c r="A150" s="25">
        <v>148</v>
      </c>
      <c r="B150" s="13" t="s">
        <v>2</v>
      </c>
      <c r="C150" s="13">
        <v>4476</v>
      </c>
      <c r="D150" s="13" t="s">
        <v>293</v>
      </c>
      <c r="E150" s="13" t="s">
        <v>52</v>
      </c>
      <c r="F150" s="13" t="s">
        <v>37</v>
      </c>
      <c r="G150" s="13">
        <v>6.88</v>
      </c>
      <c r="H150" s="26">
        <v>44144</v>
      </c>
      <c r="I150" s="26">
        <v>44144</v>
      </c>
      <c r="J150" s="13">
        <v>4</v>
      </c>
      <c r="K150" s="13">
        <v>2002</v>
      </c>
      <c r="L150" s="13" t="s">
        <v>39</v>
      </c>
      <c r="M150" s="13">
        <v>1</v>
      </c>
      <c r="N150" s="13">
        <v>0.76666666666666672</v>
      </c>
      <c r="O150" s="13">
        <v>0.76666666666666672</v>
      </c>
      <c r="P150" s="13">
        <v>1</v>
      </c>
      <c r="Q150" s="13">
        <v>0.76666666666666672</v>
      </c>
      <c r="R150" s="13">
        <v>1</v>
      </c>
      <c r="S150" s="30">
        <v>5.9165186500888103</v>
      </c>
      <c r="T150" s="13">
        <f>IFERROR(VLOOKUP(B150,users_table[#All],4,FALSE),"NA")</f>
        <v>5.9325396825396828</v>
      </c>
    </row>
    <row r="151" spans="1:20" x14ac:dyDescent="0.3">
      <c r="A151" s="25">
        <v>149</v>
      </c>
      <c r="B151" s="13" t="s">
        <v>2</v>
      </c>
      <c r="C151" s="13">
        <v>132</v>
      </c>
      <c r="D151" s="13" t="s">
        <v>294</v>
      </c>
      <c r="E151" s="13" t="s">
        <v>32</v>
      </c>
      <c r="F151" s="13" t="s">
        <v>37</v>
      </c>
      <c r="G151" s="13">
        <v>7.58</v>
      </c>
      <c r="H151" s="26">
        <v>43010</v>
      </c>
      <c r="I151" s="26">
        <v>43022</v>
      </c>
      <c r="J151" s="13">
        <v>7</v>
      </c>
      <c r="K151" s="13">
        <v>2002</v>
      </c>
      <c r="L151" s="13" t="s">
        <v>35</v>
      </c>
      <c r="M151" s="13">
        <v>49</v>
      </c>
      <c r="N151" s="13">
        <v>0.4</v>
      </c>
      <c r="O151" s="13">
        <v>19.600000000000001</v>
      </c>
      <c r="P151" s="13">
        <v>13</v>
      </c>
      <c r="Q151" s="13">
        <v>1.5076923076923081</v>
      </c>
      <c r="R151" s="13">
        <v>3.7692307692307692</v>
      </c>
      <c r="S151" s="30">
        <v>5.9165186500888103</v>
      </c>
      <c r="T151" s="13">
        <f>IFERROR(VLOOKUP(B151,users_table[#All],4,FALSE),"NA")</f>
        <v>5.9325396825396828</v>
      </c>
    </row>
    <row r="152" spans="1:20" x14ac:dyDescent="0.3">
      <c r="A152" s="25">
        <v>150</v>
      </c>
      <c r="B152" s="13" t="s">
        <v>2</v>
      </c>
      <c r="C152" s="13">
        <v>39533</v>
      </c>
      <c r="D152" s="13" t="s">
        <v>295</v>
      </c>
      <c r="E152" s="13" t="s">
        <v>32</v>
      </c>
      <c r="F152" s="13" t="s">
        <v>37</v>
      </c>
      <c r="G152" s="13">
        <v>8.33</v>
      </c>
      <c r="H152" s="26">
        <v>43860</v>
      </c>
      <c r="I152" s="26">
        <v>43866</v>
      </c>
      <c r="J152" s="13">
        <v>8</v>
      </c>
      <c r="K152" s="13">
        <v>2019</v>
      </c>
      <c r="L152" s="13" t="s">
        <v>39</v>
      </c>
      <c r="M152" s="13">
        <v>11</v>
      </c>
      <c r="N152" s="13">
        <v>0.37916666666666671</v>
      </c>
      <c r="O152" s="13">
        <v>4.1708333333333334</v>
      </c>
      <c r="P152" s="13">
        <v>7</v>
      </c>
      <c r="Q152" s="13">
        <v>0.59583333333333333</v>
      </c>
      <c r="R152" s="13">
        <v>1.571428571428571</v>
      </c>
      <c r="S152" s="30">
        <v>5.9165186500888103</v>
      </c>
      <c r="T152" s="13">
        <f>IFERROR(VLOOKUP(B152,users_table[#All],4,FALSE),"NA")</f>
        <v>5.9325396825396828</v>
      </c>
    </row>
    <row r="153" spans="1:20" x14ac:dyDescent="0.3">
      <c r="A153" s="25">
        <v>151</v>
      </c>
      <c r="B153" s="13" t="s">
        <v>2</v>
      </c>
      <c r="C153" s="13">
        <v>39463</v>
      </c>
      <c r="D153" s="13" t="s">
        <v>296</v>
      </c>
      <c r="E153" s="13" t="s">
        <v>32</v>
      </c>
      <c r="F153" s="13" t="s">
        <v>37</v>
      </c>
      <c r="G153" s="13">
        <v>6.99</v>
      </c>
      <c r="H153" s="26">
        <v>44134</v>
      </c>
      <c r="I153" s="26">
        <v>44136</v>
      </c>
      <c r="J153" s="13">
        <v>7</v>
      </c>
      <c r="K153" s="13">
        <v>2020</v>
      </c>
      <c r="L153" s="13" t="s">
        <v>33</v>
      </c>
      <c r="M153" s="13">
        <v>13</v>
      </c>
      <c r="N153" s="13">
        <v>0.3963888888888889</v>
      </c>
      <c r="O153" s="13">
        <v>5.1530555555555564</v>
      </c>
      <c r="P153" s="13">
        <v>3</v>
      </c>
      <c r="Q153" s="13">
        <v>1.7176851851851851</v>
      </c>
      <c r="R153" s="13">
        <v>4.333333333333333</v>
      </c>
      <c r="S153" s="30">
        <v>5.9165186500888103</v>
      </c>
      <c r="T153" s="13">
        <f>IFERROR(VLOOKUP(B153,users_table[#All],4,FALSE),"NA")</f>
        <v>5.9325396825396828</v>
      </c>
    </row>
    <row r="154" spans="1:20" x14ac:dyDescent="0.3">
      <c r="A154" s="25">
        <v>152</v>
      </c>
      <c r="B154" s="13" t="s">
        <v>2</v>
      </c>
      <c r="C154" s="13">
        <v>43229</v>
      </c>
      <c r="D154" s="13" t="s">
        <v>297</v>
      </c>
      <c r="E154" s="13" t="s">
        <v>32</v>
      </c>
      <c r="F154" s="13" t="s">
        <v>29</v>
      </c>
      <c r="G154" s="13">
        <v>6.65</v>
      </c>
      <c r="H154" s="26">
        <v>44565</v>
      </c>
      <c r="I154" s="26">
        <v>44578</v>
      </c>
      <c r="J154" s="13">
        <v>5</v>
      </c>
      <c r="K154" s="13">
        <v>2021</v>
      </c>
      <c r="L154" s="13" t="s">
        <v>33</v>
      </c>
      <c r="M154" s="13">
        <v>13</v>
      </c>
      <c r="N154" s="13">
        <v>0.39305555555555549</v>
      </c>
      <c r="O154" s="13">
        <v>5.1097222222222216</v>
      </c>
      <c r="P154" s="13">
        <v>14</v>
      </c>
      <c r="Q154" s="13">
        <v>0.36498015873015882</v>
      </c>
      <c r="R154" s="13">
        <v>0.9285714285714286</v>
      </c>
      <c r="S154" s="30">
        <v>5.9165186500888103</v>
      </c>
      <c r="T154" s="13">
        <f>IFERROR(VLOOKUP(B154,users_table[#All],4,FALSE),"NA")</f>
        <v>5.9325396825396828</v>
      </c>
    </row>
    <row r="155" spans="1:20" x14ac:dyDescent="0.3">
      <c r="A155" s="25">
        <v>153</v>
      </c>
      <c r="B155" s="13" t="s">
        <v>2</v>
      </c>
      <c r="C155" s="13">
        <v>42984</v>
      </c>
      <c r="D155" s="13" t="s">
        <v>298</v>
      </c>
      <c r="E155" s="13" t="s">
        <v>158</v>
      </c>
      <c r="F155" s="13" t="s">
        <v>185</v>
      </c>
      <c r="G155" s="13">
        <v>8.33</v>
      </c>
      <c r="H155" s="26">
        <v>44256</v>
      </c>
      <c r="I155" s="26">
        <v>44256</v>
      </c>
      <c r="J155" s="13">
        <v>8</v>
      </c>
      <c r="K155" s="13">
        <v>2020</v>
      </c>
      <c r="L155" s="13" t="s">
        <v>39</v>
      </c>
      <c r="M155" s="13">
        <v>1</v>
      </c>
      <c r="N155" s="13">
        <v>5.3888888888888889E-2</v>
      </c>
      <c r="O155" s="13">
        <v>5.3888888888888889E-2</v>
      </c>
      <c r="P155" s="13">
        <v>1</v>
      </c>
      <c r="Q155" s="13">
        <v>5.3888888888888889E-2</v>
      </c>
      <c r="R155" s="13">
        <v>1</v>
      </c>
      <c r="S155" s="30">
        <v>5.9165186500888103</v>
      </c>
      <c r="T155" s="13">
        <f>IFERROR(VLOOKUP(B155,users_table[#All],4,FALSE),"NA")</f>
        <v>5.9325396825396828</v>
      </c>
    </row>
    <row r="156" spans="1:20" x14ac:dyDescent="0.3">
      <c r="A156" s="25">
        <v>154</v>
      </c>
      <c r="B156" s="13" t="s">
        <v>2</v>
      </c>
      <c r="C156" s="13">
        <v>39417</v>
      </c>
      <c r="D156" s="13" t="s">
        <v>299</v>
      </c>
      <c r="E156" s="13" t="s">
        <v>32</v>
      </c>
      <c r="F156" s="13" t="s">
        <v>29</v>
      </c>
      <c r="G156" s="13">
        <v>6.68</v>
      </c>
      <c r="H156" s="26">
        <v>43787</v>
      </c>
      <c r="I156" s="26">
        <v>43791</v>
      </c>
      <c r="J156" s="13">
        <v>5</v>
      </c>
      <c r="K156" s="13">
        <v>2019</v>
      </c>
      <c r="L156" s="13" t="s">
        <v>39</v>
      </c>
      <c r="M156" s="13">
        <v>13</v>
      </c>
      <c r="N156" s="13">
        <v>0.40833333333333333</v>
      </c>
      <c r="O156" s="13">
        <v>5.3083333333333336</v>
      </c>
      <c r="P156" s="13">
        <v>5</v>
      </c>
      <c r="Q156" s="13">
        <v>1.061666666666667</v>
      </c>
      <c r="R156" s="13">
        <v>2.6</v>
      </c>
      <c r="S156" s="30">
        <v>5.9165186500888103</v>
      </c>
      <c r="T156" s="13">
        <f>IFERROR(VLOOKUP(B156,users_table[#All],4,FALSE),"NA")</f>
        <v>5.9325396825396828</v>
      </c>
    </row>
    <row r="157" spans="1:20" x14ac:dyDescent="0.3">
      <c r="A157" s="25">
        <v>155</v>
      </c>
      <c r="B157" s="13" t="s">
        <v>2</v>
      </c>
      <c r="C157" s="13">
        <v>287</v>
      </c>
      <c r="D157" s="13" t="s">
        <v>300</v>
      </c>
      <c r="E157" s="13" t="s">
        <v>32</v>
      </c>
      <c r="F157" s="13" t="s">
        <v>37</v>
      </c>
      <c r="G157" s="13">
        <v>7.47</v>
      </c>
      <c r="H157" s="26">
        <v>43374</v>
      </c>
      <c r="I157" s="26">
        <v>43388</v>
      </c>
      <c r="J157" s="13">
        <v>7</v>
      </c>
      <c r="K157" s="13">
        <v>2001</v>
      </c>
      <c r="L157" s="13" t="s">
        <v>30</v>
      </c>
      <c r="M157" s="13">
        <v>24</v>
      </c>
      <c r="N157" s="13">
        <v>0.41666666666666669</v>
      </c>
      <c r="O157" s="13">
        <v>10</v>
      </c>
      <c r="P157" s="13">
        <v>15</v>
      </c>
      <c r="Q157" s="13">
        <v>0.66666666666666663</v>
      </c>
      <c r="R157" s="13">
        <v>1.6</v>
      </c>
      <c r="S157" s="30">
        <v>5.9165186500888103</v>
      </c>
      <c r="T157" s="13">
        <f>IFERROR(VLOOKUP(B157,users_table[#All],4,FALSE),"NA")</f>
        <v>5.9325396825396828</v>
      </c>
    </row>
    <row r="158" spans="1:20" x14ac:dyDescent="0.3">
      <c r="A158" s="25">
        <v>156</v>
      </c>
      <c r="B158" s="13" t="s">
        <v>2</v>
      </c>
      <c r="C158" s="13">
        <v>551</v>
      </c>
      <c r="D158" s="13" t="s">
        <v>301</v>
      </c>
      <c r="E158" s="13" t="s">
        <v>32</v>
      </c>
      <c r="F158" s="13" t="s">
        <v>37</v>
      </c>
      <c r="G158" s="13">
        <v>7.49</v>
      </c>
      <c r="H158" s="26">
        <v>43388</v>
      </c>
      <c r="I158" s="26">
        <v>43404</v>
      </c>
      <c r="J158" s="13">
        <v>7</v>
      </c>
      <c r="K158" s="13">
        <v>2001</v>
      </c>
      <c r="L158" s="13" t="s">
        <v>39</v>
      </c>
      <c r="M158" s="13">
        <v>24</v>
      </c>
      <c r="N158" s="13">
        <v>0.40555555555555561</v>
      </c>
      <c r="O158" s="13">
        <v>9.7333333333333343</v>
      </c>
      <c r="P158" s="13">
        <v>17</v>
      </c>
      <c r="Q158" s="13">
        <v>0.57254901960784321</v>
      </c>
      <c r="R158" s="13">
        <v>1.411764705882353</v>
      </c>
      <c r="S158" s="30">
        <v>5.9165186500888103</v>
      </c>
      <c r="T158" s="13">
        <f>IFERROR(VLOOKUP(B158,users_table[#All],4,FALSE),"NA")</f>
        <v>5.9325396825396828</v>
      </c>
    </row>
    <row r="159" spans="1:20" x14ac:dyDescent="0.3">
      <c r="A159" s="25">
        <v>157</v>
      </c>
      <c r="B159" s="13" t="s">
        <v>2</v>
      </c>
      <c r="C159" s="13">
        <v>49691</v>
      </c>
      <c r="D159" s="13" t="s">
        <v>302</v>
      </c>
      <c r="E159" s="13" t="s">
        <v>32</v>
      </c>
      <c r="F159" s="13" t="s">
        <v>29</v>
      </c>
      <c r="G159" s="13">
        <v>6.13</v>
      </c>
      <c r="H159" s="26">
        <v>45023</v>
      </c>
      <c r="I159" s="26">
        <v>45035</v>
      </c>
      <c r="J159" s="13">
        <v>5</v>
      </c>
      <c r="K159" s="13">
        <v>2022</v>
      </c>
      <c r="L159" s="13" t="s">
        <v>33</v>
      </c>
      <c r="M159" s="13">
        <v>13</v>
      </c>
      <c r="N159" s="13">
        <v>0.39444444444444438</v>
      </c>
      <c r="O159" s="13">
        <v>5.1277777777777773</v>
      </c>
      <c r="P159" s="13">
        <v>13</v>
      </c>
      <c r="Q159" s="13">
        <v>0.39444444444444438</v>
      </c>
      <c r="R159" s="13">
        <v>1</v>
      </c>
      <c r="S159" s="30">
        <v>5.9165186500888103</v>
      </c>
      <c r="T159" s="13">
        <f>IFERROR(VLOOKUP(B159,users_table[#All],4,FALSE),"NA")</f>
        <v>5.9325396825396828</v>
      </c>
    </row>
    <row r="160" spans="1:20" x14ac:dyDescent="0.3">
      <c r="A160" s="25">
        <v>158</v>
      </c>
      <c r="B160" s="13" t="s">
        <v>2</v>
      </c>
      <c r="C160" s="13">
        <v>49964</v>
      </c>
      <c r="D160" s="13" t="s">
        <v>303</v>
      </c>
      <c r="E160" s="13" t="s">
        <v>158</v>
      </c>
      <c r="F160" s="13" t="s">
        <v>29</v>
      </c>
      <c r="G160" s="13">
        <v>7.1</v>
      </c>
      <c r="H160" s="26">
        <v>44991</v>
      </c>
      <c r="I160" s="26">
        <v>44991</v>
      </c>
      <c r="J160" s="13">
        <v>6</v>
      </c>
      <c r="K160" s="13">
        <v>2021</v>
      </c>
      <c r="L160" s="13" t="s">
        <v>39</v>
      </c>
      <c r="M160" s="13">
        <v>1</v>
      </c>
      <c r="N160" s="13">
        <v>7.7777777777777779E-2</v>
      </c>
      <c r="O160" s="13">
        <v>7.7777777777777779E-2</v>
      </c>
      <c r="P160" s="13">
        <v>1</v>
      </c>
      <c r="Q160" s="13">
        <v>7.7777777777777779E-2</v>
      </c>
      <c r="R160" s="13">
        <v>1</v>
      </c>
      <c r="S160" s="30">
        <v>5.9165186500888103</v>
      </c>
      <c r="T160" s="13">
        <f>IFERROR(VLOOKUP(B160,users_table[#All],4,FALSE),"NA")</f>
        <v>5.9325396825396828</v>
      </c>
    </row>
    <row r="161" spans="1:20" x14ac:dyDescent="0.3">
      <c r="A161" s="25">
        <v>159</v>
      </c>
      <c r="B161" s="13" t="s">
        <v>2</v>
      </c>
      <c r="C161" s="13">
        <v>650</v>
      </c>
      <c r="D161" s="13" t="s">
        <v>304</v>
      </c>
      <c r="E161" s="13" t="s">
        <v>52</v>
      </c>
      <c r="F161" s="13" t="s">
        <v>37</v>
      </c>
      <c r="G161" s="13">
        <v>7.34</v>
      </c>
      <c r="H161" s="26">
        <v>44974</v>
      </c>
      <c r="I161" s="26">
        <v>44975</v>
      </c>
      <c r="J161" s="13">
        <v>6</v>
      </c>
      <c r="K161" s="13">
        <v>1995</v>
      </c>
      <c r="L161" s="13" t="s">
        <v>35</v>
      </c>
      <c r="M161" s="13">
        <v>3</v>
      </c>
      <c r="N161" s="13">
        <v>0.48333333333333328</v>
      </c>
      <c r="O161" s="13">
        <v>1.45</v>
      </c>
      <c r="P161" s="13">
        <v>2</v>
      </c>
      <c r="Q161" s="13">
        <v>0.72499999999999998</v>
      </c>
      <c r="R161" s="13">
        <v>1.5</v>
      </c>
      <c r="S161" s="30">
        <v>5.9165186500888103</v>
      </c>
      <c r="T161" s="13">
        <f>IFERROR(VLOOKUP(B161,users_table[#All],4,FALSE),"NA")</f>
        <v>5.9325396825396828</v>
      </c>
    </row>
    <row r="162" spans="1:20" x14ac:dyDescent="0.3">
      <c r="A162" s="25">
        <v>160</v>
      </c>
      <c r="B162" s="13" t="s">
        <v>2</v>
      </c>
      <c r="C162" s="13">
        <v>48644</v>
      </c>
      <c r="D162" s="13" t="s">
        <v>305</v>
      </c>
      <c r="E162" s="13" t="s">
        <v>32</v>
      </c>
      <c r="F162" s="13" t="s">
        <v>29</v>
      </c>
      <c r="G162" s="13">
        <v>6.32</v>
      </c>
      <c r="H162" s="26">
        <v>44741</v>
      </c>
      <c r="I162" s="26">
        <v>44759</v>
      </c>
      <c r="J162" s="13">
        <v>6</v>
      </c>
      <c r="K162" s="13">
        <v>2021</v>
      </c>
      <c r="L162" s="13" t="s">
        <v>35</v>
      </c>
      <c r="M162" s="13">
        <v>12</v>
      </c>
      <c r="N162" s="13">
        <v>0.39444444444444438</v>
      </c>
      <c r="O162" s="13">
        <v>4.7333333333333334</v>
      </c>
      <c r="P162" s="13">
        <v>19</v>
      </c>
      <c r="Q162" s="13">
        <v>0.24912280701754391</v>
      </c>
      <c r="R162" s="13">
        <v>0.63157894736842102</v>
      </c>
      <c r="S162" s="30">
        <v>5.9165186500888103</v>
      </c>
      <c r="T162" s="13">
        <f>IFERROR(VLOOKUP(B162,users_table[#All],4,FALSE),"NA")</f>
        <v>5.9325396825396828</v>
      </c>
    </row>
    <row r="163" spans="1:20" x14ac:dyDescent="0.3">
      <c r="A163" s="25">
        <v>161</v>
      </c>
      <c r="B163" s="13" t="s">
        <v>2</v>
      </c>
      <c r="C163" s="13">
        <v>45620</v>
      </c>
      <c r="D163" s="13" t="s">
        <v>306</v>
      </c>
      <c r="E163" s="13" t="s">
        <v>168</v>
      </c>
      <c r="F163" s="13" t="s">
        <v>42</v>
      </c>
      <c r="G163" s="13">
        <v>7.16</v>
      </c>
      <c r="H163" s="26">
        <v>44786</v>
      </c>
      <c r="I163" s="26">
        <v>44786</v>
      </c>
      <c r="J163" s="13">
        <v>7</v>
      </c>
      <c r="K163" s="13">
        <v>2021</v>
      </c>
      <c r="L163" s="13" t="s">
        <v>33</v>
      </c>
      <c r="M163" s="13">
        <v>1</v>
      </c>
      <c r="N163" s="13">
        <v>1.6055555555555561</v>
      </c>
      <c r="O163" s="13">
        <v>1.6055555555555561</v>
      </c>
      <c r="P163" s="13">
        <v>1</v>
      </c>
      <c r="Q163" s="13">
        <v>1.6055555555555561</v>
      </c>
      <c r="R163" s="13">
        <v>1</v>
      </c>
      <c r="S163" s="30">
        <v>5.9165186500888103</v>
      </c>
      <c r="T163" s="13">
        <f>IFERROR(VLOOKUP(B163,users_table[#All],4,FALSE),"NA")</f>
        <v>5.9325396825396828</v>
      </c>
    </row>
    <row r="164" spans="1:20" x14ac:dyDescent="0.3">
      <c r="A164" s="25">
        <v>162</v>
      </c>
      <c r="B164" s="13" t="s">
        <v>2</v>
      </c>
      <c r="C164" s="13">
        <v>38830</v>
      </c>
      <c r="D164" s="13" t="s">
        <v>307</v>
      </c>
      <c r="E164" s="13" t="s">
        <v>32</v>
      </c>
      <c r="F164" s="13" t="s">
        <v>152</v>
      </c>
      <c r="G164" s="13">
        <v>6.26</v>
      </c>
      <c r="H164" s="26">
        <v>44203</v>
      </c>
      <c r="I164" s="26">
        <v>44207</v>
      </c>
      <c r="J164" s="13">
        <v>5</v>
      </c>
      <c r="K164" s="13">
        <v>2020</v>
      </c>
      <c r="L164" s="13" t="s">
        <v>33</v>
      </c>
      <c r="M164" s="13">
        <v>12</v>
      </c>
      <c r="N164" s="13">
        <v>0.39444444444444438</v>
      </c>
      <c r="O164" s="13">
        <v>4.7333333333333334</v>
      </c>
      <c r="P164" s="13">
        <v>5</v>
      </c>
      <c r="Q164" s="13">
        <v>0.94666666666666666</v>
      </c>
      <c r="R164" s="13">
        <v>2.4</v>
      </c>
      <c r="S164" s="30">
        <v>5.9165186500888103</v>
      </c>
      <c r="T164" s="13">
        <f>IFERROR(VLOOKUP(B164,users_table[#All],4,FALSE),"NA")</f>
        <v>5.9325396825396828</v>
      </c>
    </row>
    <row r="165" spans="1:20" x14ac:dyDescent="0.3">
      <c r="A165" s="25">
        <v>163</v>
      </c>
      <c r="B165" s="13" t="s">
        <v>2</v>
      </c>
      <c r="C165" s="13">
        <v>387</v>
      </c>
      <c r="D165" s="13" t="s">
        <v>308</v>
      </c>
      <c r="E165" s="13" t="s">
        <v>32</v>
      </c>
      <c r="F165" s="13" t="s">
        <v>44</v>
      </c>
      <c r="G165" s="13">
        <v>7.97</v>
      </c>
      <c r="H165" s="26">
        <v>43040</v>
      </c>
      <c r="I165" s="26">
        <v>43054</v>
      </c>
      <c r="J165" s="13">
        <v>8</v>
      </c>
      <c r="K165" s="13">
        <v>2002</v>
      </c>
      <c r="L165" s="13" t="s">
        <v>35</v>
      </c>
      <c r="M165" s="13">
        <v>13</v>
      </c>
      <c r="N165" s="13">
        <v>0.4</v>
      </c>
      <c r="O165" s="13">
        <v>5.2</v>
      </c>
      <c r="P165" s="13">
        <v>15</v>
      </c>
      <c r="Q165" s="13">
        <v>0.34666666666666668</v>
      </c>
      <c r="R165" s="13">
        <v>0.8666666666666667</v>
      </c>
      <c r="S165" s="30">
        <v>5.9165186500888103</v>
      </c>
      <c r="T165" s="13">
        <f>IFERROR(VLOOKUP(B165,users_table[#All],4,FALSE),"NA")</f>
        <v>5.9325396825396828</v>
      </c>
    </row>
    <row r="166" spans="1:20" x14ac:dyDescent="0.3">
      <c r="A166" s="25">
        <v>164</v>
      </c>
      <c r="B166" s="13" t="s">
        <v>2</v>
      </c>
      <c r="C166" s="13">
        <v>49519</v>
      </c>
      <c r="D166" s="13" t="s">
        <v>309</v>
      </c>
      <c r="E166" s="13" t="s">
        <v>32</v>
      </c>
      <c r="F166" s="13" t="s">
        <v>37</v>
      </c>
      <c r="G166" s="13">
        <v>7.18</v>
      </c>
      <c r="H166" s="26">
        <v>44917</v>
      </c>
      <c r="I166" s="26">
        <v>44950</v>
      </c>
      <c r="J166" s="13">
        <v>6</v>
      </c>
      <c r="K166" s="13">
        <v>2022</v>
      </c>
      <c r="L166" s="13" t="s">
        <v>30</v>
      </c>
      <c r="M166" s="13">
        <v>13</v>
      </c>
      <c r="N166" s="13">
        <v>0.39444444444444438</v>
      </c>
      <c r="O166" s="13">
        <v>5.1277777777777773</v>
      </c>
      <c r="P166" s="13">
        <v>34</v>
      </c>
      <c r="Q166" s="13">
        <v>0.15081699346405231</v>
      </c>
      <c r="R166" s="13">
        <v>0.38235294117647062</v>
      </c>
      <c r="S166" s="30">
        <v>5.9165186500888103</v>
      </c>
      <c r="T166" s="13">
        <f>IFERROR(VLOOKUP(B166,users_table[#All],4,FALSE),"NA")</f>
        <v>5.9325396825396828</v>
      </c>
    </row>
    <row r="167" spans="1:20" x14ac:dyDescent="0.3">
      <c r="A167" s="25">
        <v>165</v>
      </c>
      <c r="B167" s="13" t="s">
        <v>2</v>
      </c>
      <c r="C167" s="13">
        <v>34972</v>
      </c>
      <c r="D167" s="13" t="s">
        <v>310</v>
      </c>
      <c r="E167" s="13" t="s">
        <v>168</v>
      </c>
      <c r="F167" s="13" t="s">
        <v>29</v>
      </c>
      <c r="G167" s="13">
        <v>6.51</v>
      </c>
      <c r="H167" s="26">
        <v>44042</v>
      </c>
      <c r="I167" s="26">
        <v>44042</v>
      </c>
      <c r="J167" s="13">
        <v>6</v>
      </c>
      <c r="K167" s="13">
        <v>2019</v>
      </c>
      <c r="L167" s="13" t="s">
        <v>33</v>
      </c>
      <c r="M167" s="13">
        <v>1</v>
      </c>
      <c r="N167" s="13">
        <v>0.87277777777777776</v>
      </c>
      <c r="O167" s="13">
        <v>0.87277777777777776</v>
      </c>
      <c r="P167" s="13">
        <v>1</v>
      </c>
      <c r="Q167" s="13">
        <v>0.87277777777777776</v>
      </c>
      <c r="R167" s="13">
        <v>1</v>
      </c>
      <c r="S167" s="30">
        <v>5.9165186500888103</v>
      </c>
      <c r="T167" s="13">
        <f>IFERROR(VLOOKUP(B167,users_table[#All],4,FALSE),"NA")</f>
        <v>5.9325396825396828</v>
      </c>
    </row>
    <row r="168" spans="1:20" x14ac:dyDescent="0.3">
      <c r="A168" s="25">
        <v>166</v>
      </c>
      <c r="B168" s="13" t="s">
        <v>2</v>
      </c>
      <c r="C168" s="13">
        <v>40861</v>
      </c>
      <c r="D168" s="13" t="s">
        <v>311</v>
      </c>
      <c r="E168" s="13" t="s">
        <v>50</v>
      </c>
      <c r="F168" s="13" t="s">
        <v>185</v>
      </c>
      <c r="G168" s="13">
        <v>7.53</v>
      </c>
      <c r="H168" s="26">
        <v>44208</v>
      </c>
      <c r="I168" s="26">
        <v>44209</v>
      </c>
      <c r="J168" s="13">
        <v>6</v>
      </c>
      <c r="K168" s="13">
        <v>2020</v>
      </c>
      <c r="L168" s="13" t="s">
        <v>30</v>
      </c>
      <c r="M168" s="13">
        <v>7</v>
      </c>
      <c r="N168" s="13">
        <v>0.1</v>
      </c>
      <c r="O168" s="13">
        <v>0.70000000000000007</v>
      </c>
      <c r="P168" s="13">
        <v>2</v>
      </c>
      <c r="Q168" s="13">
        <v>0.35</v>
      </c>
      <c r="R168" s="13">
        <v>3.5</v>
      </c>
      <c r="S168" s="30">
        <v>5.9165186500888103</v>
      </c>
      <c r="T168" s="13">
        <f>IFERROR(VLOOKUP(B168,users_table[#All],4,FALSE),"NA")</f>
        <v>5.9325396825396828</v>
      </c>
    </row>
    <row r="169" spans="1:20" x14ac:dyDescent="0.3">
      <c r="A169" s="25">
        <v>167</v>
      </c>
      <c r="B169" s="13" t="s">
        <v>2</v>
      </c>
      <c r="C169" s="13">
        <v>50740</v>
      </c>
      <c r="D169" s="13" t="s">
        <v>312</v>
      </c>
      <c r="E169" s="13" t="s">
        <v>168</v>
      </c>
      <c r="F169" s="13" t="s">
        <v>29</v>
      </c>
      <c r="G169" s="13">
        <v>5.82</v>
      </c>
      <c r="H169" s="26">
        <v>44731</v>
      </c>
      <c r="I169" s="26">
        <v>44731</v>
      </c>
      <c r="J169" s="13">
        <v>6</v>
      </c>
      <c r="K169" s="13" t="s">
        <v>54</v>
      </c>
      <c r="L169" s="13" t="s">
        <v>54</v>
      </c>
      <c r="M169" s="13">
        <v>1</v>
      </c>
      <c r="N169" s="13">
        <v>6.6666666666666666E-2</v>
      </c>
      <c r="O169" s="13">
        <v>6.6666666666666666E-2</v>
      </c>
      <c r="P169" s="13">
        <v>1</v>
      </c>
      <c r="Q169" s="13">
        <v>6.6666666666666666E-2</v>
      </c>
      <c r="R169" s="13">
        <v>1</v>
      </c>
      <c r="S169" s="30">
        <v>5.9165186500888103</v>
      </c>
      <c r="T169" s="13">
        <f>IFERROR(VLOOKUP(B169,users_table[#All],4,FALSE),"NA")</f>
        <v>5.9325396825396828</v>
      </c>
    </row>
    <row r="170" spans="1:20" x14ac:dyDescent="0.3">
      <c r="A170" s="25">
        <v>168</v>
      </c>
      <c r="B170" s="13" t="s">
        <v>2</v>
      </c>
      <c r="C170" s="13">
        <v>1234</v>
      </c>
      <c r="D170" s="13" t="s">
        <v>313</v>
      </c>
      <c r="E170" s="13" t="s">
        <v>52</v>
      </c>
      <c r="F170" s="13" t="s">
        <v>29</v>
      </c>
      <c r="G170" s="13">
        <v>5.97</v>
      </c>
      <c r="H170" s="26">
        <v>43953</v>
      </c>
      <c r="I170" s="26">
        <v>43953</v>
      </c>
      <c r="J170" s="13">
        <v>3</v>
      </c>
      <c r="K170" s="13">
        <v>2003</v>
      </c>
      <c r="L170" s="13" t="s">
        <v>30</v>
      </c>
      <c r="M170" s="13">
        <v>1</v>
      </c>
      <c r="N170" s="13">
        <v>0.42305555555555557</v>
      </c>
      <c r="O170" s="13">
        <v>0.42305555555555557</v>
      </c>
      <c r="P170" s="13">
        <v>1</v>
      </c>
      <c r="Q170" s="13">
        <v>0.42305555555555557</v>
      </c>
      <c r="R170" s="13">
        <v>1</v>
      </c>
      <c r="S170" s="30">
        <v>5.9165186500888103</v>
      </c>
      <c r="T170" s="13">
        <f>IFERROR(VLOOKUP(B170,users_table[#All],4,FALSE),"NA")</f>
        <v>5.9325396825396828</v>
      </c>
    </row>
    <row r="171" spans="1:20" x14ac:dyDescent="0.3">
      <c r="A171" s="25">
        <v>169</v>
      </c>
      <c r="B171" s="13" t="s">
        <v>2</v>
      </c>
      <c r="C171" s="13">
        <v>318</v>
      </c>
      <c r="D171" s="13" t="s">
        <v>314</v>
      </c>
      <c r="E171" s="13" t="s">
        <v>32</v>
      </c>
      <c r="F171" s="13" t="s">
        <v>29</v>
      </c>
      <c r="G171" s="13">
        <v>6.69</v>
      </c>
      <c r="H171" s="26">
        <v>43950</v>
      </c>
      <c r="I171" s="26">
        <v>43953</v>
      </c>
      <c r="J171" s="13">
        <v>3</v>
      </c>
      <c r="K171" s="13">
        <v>2000</v>
      </c>
      <c r="L171" s="13" t="s">
        <v>39</v>
      </c>
      <c r="M171" s="13">
        <v>10</v>
      </c>
      <c r="N171" s="13">
        <v>0.38333333333333341</v>
      </c>
      <c r="O171" s="13">
        <v>3.833333333333333</v>
      </c>
      <c r="P171" s="13">
        <v>4</v>
      </c>
      <c r="Q171" s="13">
        <v>0.95833333333333337</v>
      </c>
      <c r="R171" s="13">
        <v>2.5</v>
      </c>
      <c r="S171" s="30">
        <v>5.9165186500888103</v>
      </c>
      <c r="T171" s="13">
        <f>IFERROR(VLOOKUP(B171,users_table[#All],4,FALSE),"NA")</f>
        <v>5.9325396825396828</v>
      </c>
    </row>
    <row r="172" spans="1:20" x14ac:dyDescent="0.3">
      <c r="A172" s="25">
        <v>170</v>
      </c>
      <c r="B172" s="13" t="s">
        <v>2</v>
      </c>
      <c r="C172" s="13">
        <v>2217</v>
      </c>
      <c r="D172" s="13" t="s">
        <v>315</v>
      </c>
      <c r="E172" s="13" t="s">
        <v>28</v>
      </c>
      <c r="F172" s="13" t="s">
        <v>54</v>
      </c>
      <c r="G172" s="13">
        <v>6.71</v>
      </c>
      <c r="H172" s="26">
        <v>43953</v>
      </c>
      <c r="I172" s="26">
        <v>43953</v>
      </c>
      <c r="J172" s="13">
        <v>4</v>
      </c>
      <c r="K172" s="13">
        <v>2001</v>
      </c>
      <c r="L172" s="13" t="s">
        <v>30</v>
      </c>
      <c r="M172" s="13">
        <v>1</v>
      </c>
      <c r="N172" s="13">
        <v>0.46388888888888891</v>
      </c>
      <c r="O172" s="13">
        <v>0.46388888888888891</v>
      </c>
      <c r="P172" s="13">
        <v>1</v>
      </c>
      <c r="Q172" s="13">
        <v>0.46388888888888891</v>
      </c>
      <c r="R172" s="13">
        <v>1</v>
      </c>
      <c r="S172" s="30">
        <v>5.9165186500888103</v>
      </c>
      <c r="T172" s="13">
        <f>IFERROR(VLOOKUP(B172,users_table[#All],4,FALSE),"NA")</f>
        <v>5.9325396825396828</v>
      </c>
    </row>
    <row r="173" spans="1:20" x14ac:dyDescent="0.3">
      <c r="A173" s="25">
        <v>171</v>
      </c>
      <c r="B173" s="13" t="s">
        <v>2</v>
      </c>
      <c r="C173" s="13">
        <v>48945</v>
      </c>
      <c r="D173" s="13" t="s">
        <v>316</v>
      </c>
      <c r="E173" s="13" t="s">
        <v>158</v>
      </c>
      <c r="F173" s="13" t="s">
        <v>29</v>
      </c>
      <c r="G173" s="13">
        <v>6.94</v>
      </c>
      <c r="H173" s="26">
        <v>44990</v>
      </c>
      <c r="I173" s="26">
        <v>44990</v>
      </c>
      <c r="J173" s="13">
        <v>6</v>
      </c>
      <c r="K173" s="13">
        <v>2021</v>
      </c>
      <c r="L173" s="13" t="s">
        <v>30</v>
      </c>
      <c r="M173" s="13">
        <v>1</v>
      </c>
      <c r="N173" s="13">
        <v>8.3333333333333329E-2</v>
      </c>
      <c r="O173" s="13">
        <v>8.3333333333333329E-2</v>
      </c>
      <c r="P173" s="13">
        <v>1</v>
      </c>
      <c r="Q173" s="13">
        <v>8.3333333333333329E-2</v>
      </c>
      <c r="R173" s="13">
        <v>1</v>
      </c>
      <c r="S173" s="30">
        <v>5.9165186500888103</v>
      </c>
      <c r="T173" s="13">
        <f>IFERROR(VLOOKUP(B173,users_table[#All],4,FALSE),"NA")</f>
        <v>5.9325396825396828</v>
      </c>
    </row>
    <row r="174" spans="1:20" x14ac:dyDescent="0.3">
      <c r="A174" s="25">
        <v>172</v>
      </c>
      <c r="B174" s="13" t="s">
        <v>2</v>
      </c>
      <c r="C174" s="13">
        <v>39030</v>
      </c>
      <c r="D174" s="13" t="s">
        <v>317</v>
      </c>
      <c r="E174" s="13" t="s">
        <v>32</v>
      </c>
      <c r="F174" s="13" t="s">
        <v>37</v>
      </c>
      <c r="G174" s="13">
        <v>6.61</v>
      </c>
      <c r="H174" s="26">
        <v>43957</v>
      </c>
      <c r="I174" s="26">
        <v>43960</v>
      </c>
      <c r="J174" s="13">
        <v>6</v>
      </c>
      <c r="K174" s="13">
        <v>2019</v>
      </c>
      <c r="L174" s="13" t="s">
        <v>35</v>
      </c>
      <c r="M174" s="13">
        <v>12</v>
      </c>
      <c r="N174" s="13">
        <v>0.3972222222222222</v>
      </c>
      <c r="O174" s="13">
        <v>4.7666666666666666</v>
      </c>
      <c r="P174" s="13">
        <v>4</v>
      </c>
      <c r="Q174" s="13">
        <v>1.1916666666666671</v>
      </c>
      <c r="R174" s="13">
        <v>3</v>
      </c>
      <c r="S174" s="30">
        <v>5.9165186500888103</v>
      </c>
      <c r="T174" s="13">
        <f>IFERROR(VLOOKUP(B174,users_table[#All],4,FALSE),"NA")</f>
        <v>5.9325396825396828</v>
      </c>
    </row>
    <row r="175" spans="1:20" x14ac:dyDescent="0.3">
      <c r="A175" s="25">
        <v>173</v>
      </c>
      <c r="B175" s="13" t="s">
        <v>2</v>
      </c>
      <c r="C175" s="13">
        <v>15809</v>
      </c>
      <c r="D175" s="13" t="s">
        <v>318</v>
      </c>
      <c r="E175" s="13" t="s">
        <v>32</v>
      </c>
      <c r="F175" s="13" t="s">
        <v>152</v>
      </c>
      <c r="G175" s="13">
        <v>7.75</v>
      </c>
      <c r="H175" s="26">
        <v>42566</v>
      </c>
      <c r="I175" s="26">
        <v>42570</v>
      </c>
      <c r="J175" s="13">
        <v>9</v>
      </c>
      <c r="K175" s="13">
        <v>2013</v>
      </c>
      <c r="L175" s="13" t="s">
        <v>33</v>
      </c>
      <c r="M175" s="13">
        <v>13</v>
      </c>
      <c r="N175" s="13">
        <v>0.4</v>
      </c>
      <c r="O175" s="13">
        <v>5.2</v>
      </c>
      <c r="P175" s="13">
        <v>5</v>
      </c>
      <c r="Q175" s="13">
        <v>1.04</v>
      </c>
      <c r="R175" s="13">
        <v>2.6</v>
      </c>
      <c r="S175" s="30">
        <v>5.9165186500888103</v>
      </c>
      <c r="T175" s="13">
        <f>IFERROR(VLOOKUP(B175,users_table[#All],4,FALSE),"NA")</f>
        <v>5.9325396825396828</v>
      </c>
    </row>
    <row r="176" spans="1:20" x14ac:dyDescent="0.3">
      <c r="A176" s="25">
        <v>174</v>
      </c>
      <c r="B176" s="13" t="s">
        <v>2</v>
      </c>
      <c r="C176" s="13">
        <v>50113</v>
      </c>
      <c r="D176" s="13" t="s">
        <v>319</v>
      </c>
      <c r="E176" s="13" t="s">
        <v>158</v>
      </c>
      <c r="F176" s="13" t="s">
        <v>29</v>
      </c>
      <c r="G176" s="13">
        <v>6.26</v>
      </c>
      <c r="H176" s="26">
        <v>44731</v>
      </c>
      <c r="I176" s="26">
        <v>44731</v>
      </c>
      <c r="J176" s="13">
        <v>5</v>
      </c>
      <c r="K176" s="13">
        <v>2021</v>
      </c>
      <c r="L176" s="13" t="s">
        <v>30</v>
      </c>
      <c r="M176" s="13">
        <v>1</v>
      </c>
      <c r="N176" s="13">
        <v>8.0555555555555561E-2</v>
      </c>
      <c r="O176" s="13">
        <v>8.0555555555555561E-2</v>
      </c>
      <c r="P176" s="13">
        <v>1</v>
      </c>
      <c r="Q176" s="13">
        <v>8.0555555555555561E-2</v>
      </c>
      <c r="R176" s="13">
        <v>1</v>
      </c>
      <c r="S176" s="30">
        <v>5.9165186500888103</v>
      </c>
      <c r="T176" s="13">
        <f>IFERROR(VLOOKUP(B176,users_table[#All],4,FALSE),"NA")</f>
        <v>5.9325396825396828</v>
      </c>
    </row>
    <row r="177" spans="1:20" x14ac:dyDescent="0.3">
      <c r="A177" s="25">
        <v>175</v>
      </c>
      <c r="B177" s="13" t="s">
        <v>2</v>
      </c>
      <c r="C177" s="13">
        <v>47402</v>
      </c>
      <c r="D177" s="13" t="s">
        <v>320</v>
      </c>
      <c r="E177" s="13" t="s">
        <v>158</v>
      </c>
      <c r="F177" s="13" t="s">
        <v>29</v>
      </c>
      <c r="G177" s="13">
        <v>7.71</v>
      </c>
      <c r="H177" s="26">
        <v>44991</v>
      </c>
      <c r="I177" s="26">
        <v>44991</v>
      </c>
      <c r="J177" s="13">
        <v>7</v>
      </c>
      <c r="K177" s="13">
        <v>2021</v>
      </c>
      <c r="L177" s="13" t="s">
        <v>30</v>
      </c>
      <c r="M177" s="13">
        <v>1</v>
      </c>
      <c r="N177" s="13">
        <v>7.6111111111111115E-2</v>
      </c>
      <c r="O177" s="13">
        <v>7.6111111111111115E-2</v>
      </c>
      <c r="P177" s="13">
        <v>1</v>
      </c>
      <c r="Q177" s="13">
        <v>7.6111111111111115E-2</v>
      </c>
      <c r="R177" s="13">
        <v>1</v>
      </c>
      <c r="S177" s="30">
        <v>5.9165186500888103</v>
      </c>
      <c r="T177" s="13">
        <f>IFERROR(VLOOKUP(B177,users_table[#All],4,FALSE),"NA")</f>
        <v>5.9325396825396828</v>
      </c>
    </row>
    <row r="178" spans="1:20" x14ac:dyDescent="0.3">
      <c r="A178" s="25">
        <v>176</v>
      </c>
      <c r="B178" s="13" t="s">
        <v>2</v>
      </c>
      <c r="C178" s="13">
        <v>42625</v>
      </c>
      <c r="D178" s="13" t="s">
        <v>321</v>
      </c>
      <c r="E178" s="13" t="s">
        <v>32</v>
      </c>
      <c r="F178" s="13" t="s">
        <v>37</v>
      </c>
      <c r="G178" s="13">
        <v>7.64</v>
      </c>
      <c r="H178" s="26">
        <v>44731</v>
      </c>
      <c r="I178" s="26">
        <v>44748</v>
      </c>
      <c r="J178" s="13">
        <v>8</v>
      </c>
      <c r="K178" s="13">
        <v>2021</v>
      </c>
      <c r="L178" s="13" t="s">
        <v>39</v>
      </c>
      <c r="M178" s="13">
        <v>11</v>
      </c>
      <c r="N178" s="13">
        <v>0.38194444444444442</v>
      </c>
      <c r="O178" s="13">
        <v>4.2013888888888884</v>
      </c>
      <c r="P178" s="13">
        <v>18</v>
      </c>
      <c r="Q178" s="13">
        <v>0.2334104938271605</v>
      </c>
      <c r="R178" s="13">
        <v>0.61111111111111116</v>
      </c>
      <c r="S178" s="30">
        <v>5.9165186500888103</v>
      </c>
      <c r="T178" s="13">
        <f>IFERROR(VLOOKUP(B178,users_table[#All],4,FALSE),"NA")</f>
        <v>5.9325396825396828</v>
      </c>
    </row>
    <row r="179" spans="1:20" x14ac:dyDescent="0.3">
      <c r="A179" s="25">
        <v>177</v>
      </c>
      <c r="B179" s="13" t="s">
        <v>2</v>
      </c>
      <c r="C179" s="13">
        <v>38816</v>
      </c>
      <c r="D179" s="13" t="s">
        <v>322</v>
      </c>
      <c r="E179" s="13" t="s">
        <v>168</v>
      </c>
      <c r="F179" s="13" t="s">
        <v>29</v>
      </c>
      <c r="G179" s="13">
        <v>7.5</v>
      </c>
      <c r="H179" s="26">
        <v>45040</v>
      </c>
      <c r="I179" s="26">
        <v>45040</v>
      </c>
      <c r="J179" s="13">
        <v>8</v>
      </c>
      <c r="K179" s="13">
        <v>2019</v>
      </c>
      <c r="L179" s="13" t="s">
        <v>39</v>
      </c>
      <c r="M179" s="13">
        <v>1</v>
      </c>
      <c r="N179" s="13">
        <v>1.628611111111111</v>
      </c>
      <c r="O179" s="13">
        <v>1.628611111111111</v>
      </c>
      <c r="P179" s="13">
        <v>1</v>
      </c>
      <c r="Q179" s="13">
        <v>1.628611111111111</v>
      </c>
      <c r="R179" s="13">
        <v>1</v>
      </c>
      <c r="S179" s="30">
        <v>5.9165186500888103</v>
      </c>
      <c r="T179" s="13">
        <f>IFERROR(VLOOKUP(B179,users_table[#All],4,FALSE),"NA")</f>
        <v>5.9325396825396828</v>
      </c>
    </row>
    <row r="180" spans="1:20" x14ac:dyDescent="0.3">
      <c r="A180" s="25">
        <v>178</v>
      </c>
      <c r="B180" s="13" t="s">
        <v>2</v>
      </c>
      <c r="C180" s="13">
        <v>270</v>
      </c>
      <c r="D180" s="13" t="s">
        <v>323</v>
      </c>
      <c r="E180" s="13" t="s">
        <v>32</v>
      </c>
      <c r="F180" s="13" t="s">
        <v>37</v>
      </c>
      <c r="G180" s="13">
        <v>7.49</v>
      </c>
      <c r="H180" s="26">
        <v>42821</v>
      </c>
      <c r="I180" s="26">
        <v>42832</v>
      </c>
      <c r="J180" s="13">
        <v>6</v>
      </c>
      <c r="K180" s="13">
        <v>2001</v>
      </c>
      <c r="L180" s="13" t="s">
        <v>35</v>
      </c>
      <c r="M180" s="13">
        <v>13</v>
      </c>
      <c r="N180" s="13">
        <v>0.38333333333333341</v>
      </c>
      <c r="O180" s="13">
        <v>4.9833333333333334</v>
      </c>
      <c r="P180" s="13">
        <v>12</v>
      </c>
      <c r="Q180" s="13">
        <v>0.4152777777777778</v>
      </c>
      <c r="R180" s="13">
        <v>1.083333333333333</v>
      </c>
      <c r="S180" s="30">
        <v>5.9165186500888103</v>
      </c>
      <c r="T180" s="13">
        <f>IFERROR(VLOOKUP(B180,users_table[#All],4,FALSE),"NA")</f>
        <v>5.9325396825396828</v>
      </c>
    </row>
    <row r="181" spans="1:20" x14ac:dyDescent="0.3">
      <c r="A181" s="25">
        <v>179</v>
      </c>
      <c r="B181" s="13" t="s">
        <v>2</v>
      </c>
      <c r="C181" s="13">
        <v>7728</v>
      </c>
      <c r="D181" s="13" t="s">
        <v>324</v>
      </c>
      <c r="E181" s="13" t="s">
        <v>28</v>
      </c>
      <c r="F181" s="13" t="s">
        <v>37</v>
      </c>
      <c r="G181" s="13">
        <v>6.91</v>
      </c>
      <c r="H181" s="26">
        <v>43954</v>
      </c>
      <c r="I181" s="26">
        <v>43954</v>
      </c>
      <c r="J181" s="13">
        <v>5</v>
      </c>
      <c r="K181" s="13">
        <v>2001</v>
      </c>
      <c r="L181" s="13" t="s">
        <v>39</v>
      </c>
      <c r="M181" s="13">
        <v>1</v>
      </c>
      <c r="N181" s="13">
        <v>5.6944444444444443E-2</v>
      </c>
      <c r="O181" s="13">
        <v>5.6944444444444443E-2</v>
      </c>
      <c r="P181" s="13">
        <v>1</v>
      </c>
      <c r="Q181" s="13">
        <v>5.6944444444444443E-2</v>
      </c>
      <c r="R181" s="13">
        <v>1</v>
      </c>
      <c r="S181" s="30">
        <v>5.9165186500888103</v>
      </c>
      <c r="T181" s="13">
        <f>IFERROR(VLOOKUP(B181,users_table[#All],4,FALSE),"NA")</f>
        <v>5.9325396825396828</v>
      </c>
    </row>
    <row r="182" spans="1:20" x14ac:dyDescent="0.3">
      <c r="A182" s="25">
        <v>180</v>
      </c>
      <c r="B182" s="13" t="s">
        <v>2</v>
      </c>
      <c r="C182" s="13">
        <v>2694</v>
      </c>
      <c r="D182" s="13" t="s">
        <v>325</v>
      </c>
      <c r="E182" s="13" t="s">
        <v>32</v>
      </c>
      <c r="F182" s="13" t="s">
        <v>37</v>
      </c>
      <c r="G182" s="13">
        <v>7.1</v>
      </c>
      <c r="H182" s="26">
        <v>44817</v>
      </c>
      <c r="I182" s="26">
        <v>44856</v>
      </c>
      <c r="J182" s="13">
        <v>8</v>
      </c>
      <c r="K182" s="13">
        <v>2000</v>
      </c>
      <c r="L182" s="13" t="s">
        <v>33</v>
      </c>
      <c r="M182" s="13">
        <v>25</v>
      </c>
      <c r="N182" s="13">
        <v>0.39305555555555549</v>
      </c>
      <c r="O182" s="13">
        <v>9.8263888888888893</v>
      </c>
      <c r="P182" s="13">
        <v>40</v>
      </c>
      <c r="Q182" s="13">
        <v>0.24565972222222221</v>
      </c>
      <c r="R182" s="13">
        <v>0.625</v>
      </c>
      <c r="S182" s="30">
        <v>5.9165186500888103</v>
      </c>
      <c r="T182" s="13">
        <f>IFERROR(VLOOKUP(B182,users_table[#All],4,FALSE),"NA")</f>
        <v>5.9325396825396828</v>
      </c>
    </row>
    <row r="183" spans="1:20" x14ac:dyDescent="0.3">
      <c r="A183" s="25">
        <v>181</v>
      </c>
      <c r="B183" s="13" t="s">
        <v>2</v>
      </c>
      <c r="C183" s="13">
        <v>40938</v>
      </c>
      <c r="D183" s="13" t="s">
        <v>326</v>
      </c>
      <c r="E183" s="13" t="s">
        <v>32</v>
      </c>
      <c r="F183" s="13" t="s">
        <v>152</v>
      </c>
      <c r="G183" s="13">
        <v>7.29</v>
      </c>
      <c r="H183" s="26">
        <v>44687</v>
      </c>
      <c r="I183" s="26">
        <v>44690</v>
      </c>
      <c r="J183" s="13">
        <v>7</v>
      </c>
      <c r="K183" s="13">
        <v>2021</v>
      </c>
      <c r="L183" s="13" t="s">
        <v>33</v>
      </c>
      <c r="M183" s="13">
        <v>13</v>
      </c>
      <c r="N183" s="13">
        <v>0.39444444444444438</v>
      </c>
      <c r="O183" s="13">
        <v>5.1277777777777773</v>
      </c>
      <c r="P183" s="13">
        <v>4</v>
      </c>
      <c r="Q183" s="13">
        <v>1.2819444444444441</v>
      </c>
      <c r="R183" s="13">
        <v>3.25</v>
      </c>
      <c r="S183" s="30">
        <v>5.9165186500888103</v>
      </c>
      <c r="T183" s="13">
        <f>IFERROR(VLOOKUP(B183,users_table[#All],4,FALSE),"NA")</f>
        <v>5.9325396825396828</v>
      </c>
    </row>
    <row r="184" spans="1:20" x14ac:dyDescent="0.3">
      <c r="A184" s="25">
        <v>182</v>
      </c>
      <c r="B184" s="13" t="s">
        <v>2</v>
      </c>
      <c r="C184" s="13">
        <v>135</v>
      </c>
      <c r="D184" s="13" t="s">
        <v>327</v>
      </c>
      <c r="E184" s="13" t="s">
        <v>32</v>
      </c>
      <c r="F184" s="13" t="s">
        <v>37</v>
      </c>
      <c r="G184" s="13">
        <v>8.08</v>
      </c>
      <c r="H184" s="26">
        <v>42861</v>
      </c>
      <c r="I184" s="26">
        <v>43029</v>
      </c>
      <c r="J184" s="13">
        <v>7</v>
      </c>
      <c r="K184" s="13">
        <v>2001</v>
      </c>
      <c r="L184" s="13" t="s">
        <v>35</v>
      </c>
      <c r="M184" s="13">
        <v>75</v>
      </c>
      <c r="N184" s="13">
        <v>0.39194444444444437</v>
      </c>
      <c r="O184" s="13">
        <v>29.395833333333329</v>
      </c>
      <c r="P184" s="13">
        <v>169</v>
      </c>
      <c r="Q184" s="13">
        <v>0.17393984220907299</v>
      </c>
      <c r="R184" s="13">
        <v>0.4437869822485207</v>
      </c>
      <c r="S184" s="30">
        <v>5.9165186500888103</v>
      </c>
      <c r="T184" s="13">
        <f>IFERROR(VLOOKUP(B184,users_table[#All],4,FALSE),"NA")</f>
        <v>5.9325396825396828</v>
      </c>
    </row>
    <row r="185" spans="1:20" x14ac:dyDescent="0.3">
      <c r="A185" s="25">
        <v>183</v>
      </c>
      <c r="B185" s="13" t="s">
        <v>2</v>
      </c>
      <c r="C185" s="13">
        <v>37614</v>
      </c>
      <c r="D185" s="13" t="s">
        <v>328</v>
      </c>
      <c r="E185" s="13" t="s">
        <v>32</v>
      </c>
      <c r="F185" s="13" t="s">
        <v>183</v>
      </c>
      <c r="G185" s="13">
        <v>7.48</v>
      </c>
      <c r="H185" s="26">
        <v>43676</v>
      </c>
      <c r="I185" s="26">
        <v>43681</v>
      </c>
      <c r="J185" s="13">
        <v>6</v>
      </c>
      <c r="K185" s="13">
        <v>2019</v>
      </c>
      <c r="L185" s="13" t="s">
        <v>33</v>
      </c>
      <c r="M185" s="13">
        <v>12</v>
      </c>
      <c r="N185" s="13">
        <v>0.3988888888888889</v>
      </c>
      <c r="O185" s="13">
        <v>4.7866666666666671</v>
      </c>
      <c r="P185" s="13">
        <v>6</v>
      </c>
      <c r="Q185" s="13">
        <v>0.79777777777777781</v>
      </c>
      <c r="R185" s="13">
        <v>2</v>
      </c>
      <c r="S185" s="30">
        <v>5.9165186500888103</v>
      </c>
      <c r="T185" s="13">
        <f>IFERROR(VLOOKUP(B185,users_table[#All],4,FALSE),"NA")</f>
        <v>5.9325396825396828</v>
      </c>
    </row>
    <row r="186" spans="1:20" x14ac:dyDescent="0.3">
      <c r="A186" s="25">
        <v>184</v>
      </c>
      <c r="B186" s="13" t="s">
        <v>2</v>
      </c>
      <c r="C186" s="13">
        <v>48577</v>
      </c>
      <c r="D186" s="13" t="s">
        <v>329</v>
      </c>
      <c r="E186" s="13" t="s">
        <v>50</v>
      </c>
      <c r="F186" s="13" t="s">
        <v>29</v>
      </c>
      <c r="G186" s="13">
        <v>6.65</v>
      </c>
      <c r="H186" s="26">
        <v>44787</v>
      </c>
      <c r="I186" s="26">
        <v>44787</v>
      </c>
      <c r="J186" s="13">
        <v>6</v>
      </c>
      <c r="K186" s="13">
        <v>2021</v>
      </c>
      <c r="L186" s="13" t="s">
        <v>30</v>
      </c>
      <c r="M186" s="13">
        <v>1</v>
      </c>
      <c r="N186" s="13">
        <v>0.1258333333333333</v>
      </c>
      <c r="O186" s="13">
        <v>0.1258333333333333</v>
      </c>
      <c r="P186" s="13">
        <v>1</v>
      </c>
      <c r="Q186" s="13">
        <v>0.1258333333333333</v>
      </c>
      <c r="R186" s="13">
        <v>1</v>
      </c>
      <c r="S186" s="30">
        <v>5.9165186500888103</v>
      </c>
      <c r="T186" s="13">
        <f>IFERROR(VLOOKUP(B186,users_table[#All],4,FALSE),"NA")</f>
        <v>5.9325396825396828</v>
      </c>
    </row>
    <row r="187" spans="1:20" x14ac:dyDescent="0.3">
      <c r="A187" s="25">
        <v>185</v>
      </c>
      <c r="B187" s="13" t="s">
        <v>2</v>
      </c>
      <c r="C187" s="13">
        <v>581</v>
      </c>
      <c r="D187" s="13" t="s">
        <v>330</v>
      </c>
      <c r="E187" s="13" t="s">
        <v>52</v>
      </c>
      <c r="F187" s="13" t="s">
        <v>29</v>
      </c>
      <c r="G187" s="13">
        <v>6.2</v>
      </c>
      <c r="H187" s="26">
        <v>44109</v>
      </c>
      <c r="I187" s="26">
        <v>44110</v>
      </c>
      <c r="J187" s="13">
        <v>5</v>
      </c>
      <c r="K187" s="13">
        <v>2000</v>
      </c>
      <c r="L187" s="13" t="s">
        <v>39</v>
      </c>
      <c r="M187" s="13">
        <v>2</v>
      </c>
      <c r="N187" s="13">
        <v>0.54</v>
      </c>
      <c r="O187" s="13">
        <v>1.08</v>
      </c>
      <c r="P187" s="13">
        <v>2</v>
      </c>
      <c r="Q187" s="13">
        <v>0.54</v>
      </c>
      <c r="R187" s="13">
        <v>1</v>
      </c>
      <c r="S187" s="30">
        <v>5.9165186500888103</v>
      </c>
      <c r="T187" s="13">
        <f>IFERROR(VLOOKUP(B187,users_table[#All],4,FALSE),"NA")</f>
        <v>5.9325396825396828</v>
      </c>
    </row>
    <row r="188" spans="1:20" x14ac:dyDescent="0.3">
      <c r="A188" s="25">
        <v>186</v>
      </c>
      <c r="B188" s="13" t="s">
        <v>2</v>
      </c>
      <c r="C188" s="13">
        <v>37972</v>
      </c>
      <c r="D188" s="13" t="s">
        <v>331</v>
      </c>
      <c r="E188" s="13" t="s">
        <v>32</v>
      </c>
      <c r="F188" s="13" t="s">
        <v>29</v>
      </c>
      <c r="G188" s="13">
        <v>7.59</v>
      </c>
      <c r="H188" s="26">
        <v>43961</v>
      </c>
      <c r="I188" s="26">
        <v>43972</v>
      </c>
      <c r="J188" s="13">
        <v>7</v>
      </c>
      <c r="K188" s="13">
        <v>2019</v>
      </c>
      <c r="L188" s="13" t="s">
        <v>35</v>
      </c>
      <c r="M188" s="13">
        <v>12</v>
      </c>
      <c r="N188" s="13">
        <v>0.40333333333333332</v>
      </c>
      <c r="O188" s="13">
        <v>4.84</v>
      </c>
      <c r="P188" s="13">
        <v>12</v>
      </c>
      <c r="Q188" s="13">
        <v>0.40333333333333332</v>
      </c>
      <c r="R188" s="13">
        <v>1</v>
      </c>
      <c r="S188" s="30">
        <v>5.9165186500888103</v>
      </c>
      <c r="T188" s="13">
        <f>IFERROR(VLOOKUP(B188,users_table[#All],4,FALSE),"NA")</f>
        <v>5.9325396825396828</v>
      </c>
    </row>
    <row r="189" spans="1:20" x14ac:dyDescent="0.3">
      <c r="A189" s="25">
        <v>187</v>
      </c>
      <c r="B189" s="13" t="s">
        <v>2</v>
      </c>
      <c r="C189" s="13">
        <v>38106</v>
      </c>
      <c r="D189" s="13" t="s">
        <v>332</v>
      </c>
      <c r="E189" s="13" t="s">
        <v>158</v>
      </c>
      <c r="F189" s="13" t="s">
        <v>37</v>
      </c>
      <c r="G189" s="13">
        <v>6.13</v>
      </c>
      <c r="H189" s="26">
        <v>44353</v>
      </c>
      <c r="I189" s="26">
        <v>44353</v>
      </c>
      <c r="J189" s="13" t="s">
        <v>54</v>
      </c>
      <c r="K189" s="13">
        <v>2018</v>
      </c>
      <c r="L189" s="13" t="s">
        <v>39</v>
      </c>
      <c r="M189" s="13">
        <v>1</v>
      </c>
      <c r="N189" s="13">
        <v>6.7222222222222225E-2</v>
      </c>
      <c r="O189" s="13">
        <v>6.7222222222222225E-2</v>
      </c>
      <c r="P189" s="13">
        <v>1</v>
      </c>
      <c r="Q189" s="13">
        <v>6.7222222222222225E-2</v>
      </c>
      <c r="R189" s="13">
        <v>1</v>
      </c>
      <c r="S189" s="30">
        <v>5.9165186500888103</v>
      </c>
      <c r="T189" s="13">
        <f>IFERROR(VLOOKUP(B189,users_table[#All],4,FALSE),"NA")</f>
        <v>5.9325396825396828</v>
      </c>
    </row>
    <row r="190" spans="1:20" x14ac:dyDescent="0.3">
      <c r="A190" s="25">
        <v>188</v>
      </c>
      <c r="B190" s="13" t="s">
        <v>2</v>
      </c>
      <c r="C190" s="13">
        <v>38276</v>
      </c>
      <c r="D190" s="13" t="s">
        <v>333</v>
      </c>
      <c r="E190" s="13" t="s">
        <v>32</v>
      </c>
      <c r="F190" s="13" t="s">
        <v>37</v>
      </c>
      <c r="G190" s="13">
        <v>6.71</v>
      </c>
      <c r="H190" s="26">
        <v>43913</v>
      </c>
      <c r="I190" s="26">
        <v>43939</v>
      </c>
      <c r="J190" s="13">
        <v>5</v>
      </c>
      <c r="K190" s="13">
        <v>2019</v>
      </c>
      <c r="L190" s="13" t="s">
        <v>35</v>
      </c>
      <c r="M190" s="13">
        <v>12</v>
      </c>
      <c r="N190" s="13">
        <v>0.39444444444444438</v>
      </c>
      <c r="O190" s="13">
        <v>4.7333333333333334</v>
      </c>
      <c r="P190" s="13">
        <v>27</v>
      </c>
      <c r="Q190" s="13">
        <v>0.17530864197530871</v>
      </c>
      <c r="R190" s="13">
        <v>0.44444444444444442</v>
      </c>
      <c r="S190" s="30">
        <v>5.9165186500888103</v>
      </c>
      <c r="T190" s="13">
        <f>IFERROR(VLOOKUP(B190,users_table[#All],4,FALSE),"NA")</f>
        <v>5.9325396825396828</v>
      </c>
    </row>
    <row r="191" spans="1:20" x14ac:dyDescent="0.3">
      <c r="A191" s="25">
        <v>189</v>
      </c>
      <c r="B191" s="13" t="s">
        <v>2</v>
      </c>
      <c r="C191" s="13">
        <v>39730</v>
      </c>
      <c r="D191" s="13" t="s">
        <v>334</v>
      </c>
      <c r="E191" s="13" t="s">
        <v>32</v>
      </c>
      <c r="F191" s="13" t="s">
        <v>37</v>
      </c>
      <c r="G191" s="13">
        <v>7.42</v>
      </c>
      <c r="H191" s="26">
        <v>44171</v>
      </c>
      <c r="I191" s="26">
        <v>44183</v>
      </c>
      <c r="J191" s="13">
        <v>5</v>
      </c>
      <c r="K191" s="13">
        <v>2020</v>
      </c>
      <c r="L191" s="13" t="s">
        <v>33</v>
      </c>
      <c r="M191" s="13">
        <v>12</v>
      </c>
      <c r="N191" s="13">
        <v>0.3972222222222222</v>
      </c>
      <c r="O191" s="13">
        <v>4.7666666666666666</v>
      </c>
      <c r="P191" s="13">
        <v>13</v>
      </c>
      <c r="Q191" s="13">
        <v>0.36666666666666659</v>
      </c>
      <c r="R191" s="13">
        <v>0.92307692307692313</v>
      </c>
      <c r="S191" s="30">
        <v>5.9165186500888103</v>
      </c>
      <c r="T191" s="13">
        <f>IFERROR(VLOOKUP(B191,users_table[#All],4,FALSE),"NA")</f>
        <v>5.9325396825396828</v>
      </c>
    </row>
    <row r="192" spans="1:20" x14ac:dyDescent="0.3">
      <c r="A192" s="25">
        <v>190</v>
      </c>
      <c r="B192" s="13" t="s">
        <v>2</v>
      </c>
      <c r="C192" s="13">
        <v>40230</v>
      </c>
      <c r="D192" s="13" t="s">
        <v>335</v>
      </c>
      <c r="E192" s="13" t="s">
        <v>32</v>
      </c>
      <c r="F192" s="13" t="s">
        <v>42</v>
      </c>
      <c r="G192" s="13">
        <v>7.19</v>
      </c>
      <c r="H192" s="26">
        <v>44108</v>
      </c>
      <c r="I192" s="26">
        <v>44117</v>
      </c>
      <c r="J192" s="13">
        <v>6</v>
      </c>
      <c r="K192" s="13">
        <v>2020</v>
      </c>
      <c r="L192" s="13" t="s">
        <v>30</v>
      </c>
      <c r="M192" s="13">
        <v>12</v>
      </c>
      <c r="N192" s="13">
        <v>0.39444444444444438</v>
      </c>
      <c r="O192" s="13">
        <v>4.7333333333333334</v>
      </c>
      <c r="P192" s="13">
        <v>10</v>
      </c>
      <c r="Q192" s="13">
        <v>0.47333333333333327</v>
      </c>
      <c r="R192" s="13">
        <v>1.2</v>
      </c>
      <c r="S192" s="30">
        <v>5.9165186500888103</v>
      </c>
      <c r="T192" s="13">
        <f>IFERROR(VLOOKUP(B192,users_table[#All],4,FALSE),"NA")</f>
        <v>5.9325396825396828</v>
      </c>
    </row>
    <row r="193" spans="1:20" x14ac:dyDescent="0.3">
      <c r="A193" s="25">
        <v>191</v>
      </c>
      <c r="B193" s="13" t="s">
        <v>2</v>
      </c>
      <c r="C193" s="13">
        <v>136</v>
      </c>
      <c r="D193" s="13" t="s">
        <v>336</v>
      </c>
      <c r="E193" s="13" t="s">
        <v>32</v>
      </c>
      <c r="F193" s="13" t="s">
        <v>37</v>
      </c>
      <c r="G193" s="13">
        <v>8.41</v>
      </c>
      <c r="H193" s="26">
        <v>43597</v>
      </c>
      <c r="I193" s="26">
        <v>43612</v>
      </c>
      <c r="J193" s="13">
        <v>7</v>
      </c>
      <c r="K193" s="13">
        <v>1999</v>
      </c>
      <c r="L193" s="13" t="s">
        <v>35</v>
      </c>
      <c r="M193" s="13">
        <v>62</v>
      </c>
      <c r="N193" s="13">
        <v>0.38333333333333341</v>
      </c>
      <c r="O193" s="13">
        <v>23.766666666666669</v>
      </c>
      <c r="P193" s="13">
        <v>16</v>
      </c>
      <c r="Q193" s="13">
        <v>1.4854166666666671</v>
      </c>
      <c r="R193" s="13">
        <v>3.875</v>
      </c>
      <c r="S193" s="30">
        <v>5.9165186500888103</v>
      </c>
      <c r="T193" s="13">
        <f>IFERROR(VLOOKUP(B193,users_table[#All],4,FALSE),"NA")</f>
        <v>5.9325396825396828</v>
      </c>
    </row>
    <row r="194" spans="1:20" x14ac:dyDescent="0.3">
      <c r="A194" s="25">
        <v>192</v>
      </c>
      <c r="B194" s="13" t="s">
        <v>2</v>
      </c>
      <c r="C194" s="13">
        <v>138</v>
      </c>
      <c r="D194" s="13" t="s">
        <v>337</v>
      </c>
      <c r="E194" s="13" t="s">
        <v>52</v>
      </c>
      <c r="F194" s="13" t="s">
        <v>37</v>
      </c>
      <c r="G194" s="13">
        <v>8.18</v>
      </c>
      <c r="H194" s="26">
        <v>43620</v>
      </c>
      <c r="I194" s="26">
        <v>43636</v>
      </c>
      <c r="J194" s="13">
        <v>7</v>
      </c>
      <c r="K194" s="13">
        <v>2003</v>
      </c>
      <c r="L194" s="13" t="s">
        <v>30</v>
      </c>
      <c r="M194" s="13">
        <v>8</v>
      </c>
      <c r="N194" s="13">
        <v>0.38055555555555548</v>
      </c>
      <c r="O194" s="13">
        <v>3.0444444444444438</v>
      </c>
      <c r="P194" s="13">
        <v>17</v>
      </c>
      <c r="Q194" s="13">
        <v>0.17908496732026141</v>
      </c>
      <c r="R194" s="13">
        <v>0.47058823529411759</v>
      </c>
      <c r="S194" s="30">
        <v>5.9165186500888103</v>
      </c>
      <c r="T194" s="13">
        <f>IFERROR(VLOOKUP(B194,users_table[#All],4,FALSE),"NA")</f>
        <v>5.9325396825396828</v>
      </c>
    </row>
    <row r="195" spans="1:20" x14ac:dyDescent="0.3">
      <c r="A195" s="25">
        <v>193</v>
      </c>
      <c r="B195" s="13" t="s">
        <v>2</v>
      </c>
      <c r="C195" s="13">
        <v>139</v>
      </c>
      <c r="D195" s="13" t="s">
        <v>338</v>
      </c>
      <c r="E195" s="13" t="s">
        <v>52</v>
      </c>
      <c r="F195" s="13" t="s">
        <v>37</v>
      </c>
      <c r="G195" s="13">
        <v>8.26</v>
      </c>
      <c r="H195" s="26">
        <v>43638</v>
      </c>
      <c r="I195" s="26">
        <v>43640</v>
      </c>
      <c r="J195" s="13">
        <v>7</v>
      </c>
      <c r="K195" s="13">
        <v>2004</v>
      </c>
      <c r="L195" s="13" t="s">
        <v>30</v>
      </c>
      <c r="M195" s="13">
        <v>14</v>
      </c>
      <c r="N195" s="13">
        <v>0.4</v>
      </c>
      <c r="O195" s="13">
        <v>5.6000000000000014</v>
      </c>
      <c r="P195" s="13">
        <v>3</v>
      </c>
      <c r="Q195" s="13">
        <v>1.8666666666666669</v>
      </c>
      <c r="R195" s="13">
        <v>4.666666666666667</v>
      </c>
      <c r="S195" s="30">
        <v>5.9165186500888103</v>
      </c>
      <c r="T195" s="13">
        <f>IFERROR(VLOOKUP(B195,users_table[#All],4,FALSE),"NA")</f>
        <v>5.9325396825396828</v>
      </c>
    </row>
    <row r="196" spans="1:20" x14ac:dyDescent="0.3">
      <c r="A196" s="25">
        <v>194</v>
      </c>
      <c r="B196" s="13" t="s">
        <v>2</v>
      </c>
      <c r="C196" s="13">
        <v>137</v>
      </c>
      <c r="D196" s="13" t="s">
        <v>339</v>
      </c>
      <c r="E196" s="13" t="s">
        <v>52</v>
      </c>
      <c r="F196" s="13" t="s">
        <v>37</v>
      </c>
      <c r="G196" s="13">
        <v>8.31</v>
      </c>
      <c r="H196" s="26">
        <v>43613</v>
      </c>
      <c r="I196" s="26">
        <v>43617</v>
      </c>
      <c r="J196" s="13">
        <v>8</v>
      </c>
      <c r="K196" s="13">
        <v>2002</v>
      </c>
      <c r="L196" s="13" t="s">
        <v>30</v>
      </c>
      <c r="M196" s="13">
        <v>8</v>
      </c>
      <c r="N196" s="13">
        <v>0.4</v>
      </c>
      <c r="O196" s="13">
        <v>3.2</v>
      </c>
      <c r="P196" s="13">
        <v>5</v>
      </c>
      <c r="Q196" s="13">
        <v>0.64</v>
      </c>
      <c r="R196" s="13">
        <v>1.6</v>
      </c>
      <c r="S196" s="30">
        <v>5.9165186500888103</v>
      </c>
      <c r="T196" s="13">
        <f>IFERROR(VLOOKUP(B196,users_table[#All],4,FALSE),"NA")</f>
        <v>5.9325396825396828</v>
      </c>
    </row>
    <row r="197" spans="1:20" x14ac:dyDescent="0.3">
      <c r="A197" s="25">
        <v>195</v>
      </c>
      <c r="B197" s="13" t="s">
        <v>2</v>
      </c>
      <c r="C197" s="13">
        <v>48177</v>
      </c>
      <c r="D197" s="13" t="s">
        <v>340</v>
      </c>
      <c r="E197" s="13" t="s">
        <v>50</v>
      </c>
      <c r="F197" s="13" t="s">
        <v>179</v>
      </c>
      <c r="G197" s="13">
        <v>6.3</v>
      </c>
      <c r="H197" s="26">
        <v>44787</v>
      </c>
      <c r="I197" s="26">
        <v>44787</v>
      </c>
      <c r="J197" s="13">
        <v>7</v>
      </c>
      <c r="K197" s="13">
        <v>2021</v>
      </c>
      <c r="L197" s="13" t="s">
        <v>39</v>
      </c>
      <c r="M197" s="13">
        <v>1</v>
      </c>
      <c r="N197" s="13">
        <v>6.805555555555555E-2</v>
      </c>
      <c r="O197" s="13">
        <v>6.805555555555555E-2</v>
      </c>
      <c r="P197" s="13">
        <v>1</v>
      </c>
      <c r="Q197" s="13">
        <v>6.805555555555555E-2</v>
      </c>
      <c r="R197" s="13">
        <v>1</v>
      </c>
      <c r="S197" s="30">
        <v>5.9165186500888103</v>
      </c>
      <c r="T197" s="13">
        <f>IFERROR(VLOOKUP(B197,users_table[#All],4,FALSE),"NA")</f>
        <v>5.9325396825396828</v>
      </c>
    </row>
    <row r="198" spans="1:20" x14ac:dyDescent="0.3">
      <c r="A198" s="25">
        <v>196</v>
      </c>
      <c r="B198" s="13" t="s">
        <v>2</v>
      </c>
      <c r="C198" s="13">
        <v>40046</v>
      </c>
      <c r="D198" s="13" t="s">
        <v>341</v>
      </c>
      <c r="E198" s="13" t="s">
        <v>32</v>
      </c>
      <c r="F198" s="13" t="s">
        <v>29</v>
      </c>
      <c r="G198" s="13">
        <v>7.84</v>
      </c>
      <c r="H198" s="26">
        <v>44103</v>
      </c>
      <c r="I198" s="26">
        <v>44112</v>
      </c>
      <c r="J198" s="13">
        <v>8</v>
      </c>
      <c r="K198" s="13">
        <v>2020</v>
      </c>
      <c r="L198" s="13" t="s">
        <v>30</v>
      </c>
      <c r="M198" s="13">
        <v>13</v>
      </c>
      <c r="N198" s="13">
        <v>0.41388888888888892</v>
      </c>
      <c r="O198" s="13">
        <v>5.3805555555555564</v>
      </c>
      <c r="P198" s="13">
        <v>10</v>
      </c>
      <c r="Q198" s="13">
        <v>0.53805555555555551</v>
      </c>
      <c r="R198" s="13">
        <v>1.3</v>
      </c>
      <c r="S198" s="30">
        <v>5.9165186500888103</v>
      </c>
      <c r="T198" s="13">
        <f>IFERROR(VLOOKUP(B198,users_table[#All],4,FALSE),"NA")</f>
        <v>5.9325396825396828</v>
      </c>
    </row>
    <row r="199" spans="1:20" x14ac:dyDescent="0.3">
      <c r="A199" s="25">
        <v>197</v>
      </c>
      <c r="B199" s="13" t="s">
        <v>2</v>
      </c>
      <c r="C199" s="13">
        <v>42981</v>
      </c>
      <c r="D199" s="13" t="s">
        <v>342</v>
      </c>
      <c r="E199" s="13" t="s">
        <v>32</v>
      </c>
      <c r="F199" s="13" t="s">
        <v>29</v>
      </c>
      <c r="G199" s="13">
        <v>5.08</v>
      </c>
      <c r="H199" s="26">
        <v>44564</v>
      </c>
      <c r="I199" s="26">
        <v>44613</v>
      </c>
      <c r="J199" s="13">
        <v>4</v>
      </c>
      <c r="K199" s="13">
        <v>2021</v>
      </c>
      <c r="L199" s="13" t="s">
        <v>30</v>
      </c>
      <c r="M199" s="13">
        <v>10</v>
      </c>
      <c r="N199" s="13">
        <v>0.1333333333333333</v>
      </c>
      <c r="O199" s="13">
        <v>1.333333333333333</v>
      </c>
      <c r="P199" s="13">
        <v>50</v>
      </c>
      <c r="Q199" s="13">
        <v>2.6666666666666661E-2</v>
      </c>
      <c r="R199" s="13">
        <v>0.2</v>
      </c>
      <c r="S199" s="30">
        <v>5.9165186500888103</v>
      </c>
      <c r="T199" s="13">
        <f>IFERROR(VLOOKUP(B199,users_table[#All],4,FALSE),"NA")</f>
        <v>5.9325396825396828</v>
      </c>
    </row>
    <row r="200" spans="1:20" x14ac:dyDescent="0.3">
      <c r="A200" s="25">
        <v>198</v>
      </c>
      <c r="B200" s="13" t="s">
        <v>2</v>
      </c>
      <c r="C200" s="13">
        <v>40842</v>
      </c>
      <c r="D200" s="13" t="s">
        <v>343</v>
      </c>
      <c r="E200" s="13" t="s">
        <v>32</v>
      </c>
      <c r="F200" s="13" t="s">
        <v>179</v>
      </c>
      <c r="G200" s="13">
        <v>7.42</v>
      </c>
      <c r="H200" s="26">
        <v>44525</v>
      </c>
      <c r="I200" s="26">
        <v>44537</v>
      </c>
      <c r="J200" s="13">
        <v>5</v>
      </c>
      <c r="K200" s="13">
        <v>2021</v>
      </c>
      <c r="L200" s="13" t="s">
        <v>30</v>
      </c>
      <c r="M200" s="13">
        <v>12</v>
      </c>
      <c r="N200" s="13">
        <v>0.3963888888888889</v>
      </c>
      <c r="O200" s="13">
        <v>4.7566666666666668</v>
      </c>
      <c r="P200" s="13">
        <v>13</v>
      </c>
      <c r="Q200" s="13">
        <v>0.3658974358974359</v>
      </c>
      <c r="R200" s="13">
        <v>0.92307692307692313</v>
      </c>
      <c r="S200" s="30">
        <v>5.9165186500888103</v>
      </c>
      <c r="T200" s="13">
        <f>IFERROR(VLOOKUP(B200,users_table[#All],4,FALSE),"NA")</f>
        <v>5.9325396825396828</v>
      </c>
    </row>
    <row r="201" spans="1:20" x14ac:dyDescent="0.3">
      <c r="A201" s="25">
        <v>199</v>
      </c>
      <c r="B201" s="13" t="s">
        <v>2</v>
      </c>
      <c r="C201" s="13">
        <v>38783</v>
      </c>
      <c r="D201" s="13" t="s">
        <v>344</v>
      </c>
      <c r="E201" s="13" t="s">
        <v>50</v>
      </c>
      <c r="F201" s="13" t="s">
        <v>29</v>
      </c>
      <c r="G201" s="13">
        <v>5.99</v>
      </c>
      <c r="H201" s="26">
        <v>44034</v>
      </c>
      <c r="I201" s="26">
        <v>44034</v>
      </c>
      <c r="J201" s="13">
        <v>5</v>
      </c>
      <c r="K201" s="13">
        <v>2019</v>
      </c>
      <c r="L201" s="13" t="s">
        <v>30</v>
      </c>
      <c r="M201" s="13">
        <v>1</v>
      </c>
      <c r="N201" s="13">
        <v>6.1111111111111109E-2</v>
      </c>
      <c r="O201" s="13">
        <v>6.1111111111111109E-2</v>
      </c>
      <c r="P201" s="13">
        <v>1</v>
      </c>
      <c r="Q201" s="13">
        <v>6.1111111111111109E-2</v>
      </c>
      <c r="R201" s="13">
        <v>1</v>
      </c>
      <c r="S201" s="30">
        <v>5.9165186500888103</v>
      </c>
      <c r="T201" s="13">
        <f>IFERROR(VLOOKUP(B201,users_table[#All],4,FALSE),"NA")</f>
        <v>5.9325396825396828</v>
      </c>
    </row>
    <row r="202" spans="1:20" x14ac:dyDescent="0.3">
      <c r="A202" s="25">
        <v>200</v>
      </c>
      <c r="B202" s="13" t="s">
        <v>2</v>
      </c>
      <c r="C202" s="13">
        <v>40359</v>
      </c>
      <c r="D202" s="13" t="s">
        <v>345</v>
      </c>
      <c r="E202" s="13" t="s">
        <v>32</v>
      </c>
      <c r="F202" s="13" t="s">
        <v>42</v>
      </c>
      <c r="G202" s="13">
        <v>6.87</v>
      </c>
      <c r="H202" s="26">
        <v>44357</v>
      </c>
      <c r="I202" s="26">
        <v>44364</v>
      </c>
      <c r="J202" s="13">
        <v>7</v>
      </c>
      <c r="K202" s="13">
        <v>2020</v>
      </c>
      <c r="L202" s="13" t="s">
        <v>35</v>
      </c>
      <c r="M202" s="13">
        <v>12</v>
      </c>
      <c r="N202" s="13">
        <v>0.3972222222222222</v>
      </c>
      <c r="O202" s="13">
        <v>4.7666666666666666</v>
      </c>
      <c r="P202" s="13">
        <v>8</v>
      </c>
      <c r="Q202" s="13">
        <v>0.59583333333333333</v>
      </c>
      <c r="R202" s="13">
        <v>1.5</v>
      </c>
      <c r="S202" s="30">
        <v>5.9165186500888103</v>
      </c>
      <c r="T202" s="13">
        <f>IFERROR(VLOOKUP(B202,users_table[#All],4,FALSE),"NA")</f>
        <v>5.9325396825396828</v>
      </c>
    </row>
    <row r="203" spans="1:20" x14ac:dyDescent="0.3">
      <c r="A203" s="25">
        <v>201</v>
      </c>
      <c r="B203" s="13" t="s">
        <v>2</v>
      </c>
      <c r="C203" s="13">
        <v>38909</v>
      </c>
      <c r="D203" s="13" t="s">
        <v>346</v>
      </c>
      <c r="E203" s="13" t="s">
        <v>32</v>
      </c>
      <c r="F203" s="13" t="s">
        <v>152</v>
      </c>
      <c r="G203" s="13">
        <v>6.19</v>
      </c>
      <c r="H203" s="26">
        <v>44093</v>
      </c>
      <c r="I203" s="26">
        <v>44097</v>
      </c>
      <c r="J203" s="13">
        <v>5</v>
      </c>
      <c r="K203" s="13">
        <v>2020</v>
      </c>
      <c r="L203" s="13" t="s">
        <v>30</v>
      </c>
      <c r="M203" s="13">
        <v>13</v>
      </c>
      <c r="N203" s="13">
        <v>0.39666666666666672</v>
      </c>
      <c r="O203" s="13">
        <v>5.1566666666666663</v>
      </c>
      <c r="P203" s="13">
        <v>5</v>
      </c>
      <c r="Q203" s="13">
        <v>1.031333333333333</v>
      </c>
      <c r="R203" s="13">
        <v>2.6</v>
      </c>
      <c r="S203" s="30">
        <v>5.9165186500888103</v>
      </c>
      <c r="T203" s="13">
        <f>IFERROR(VLOOKUP(B203,users_table[#All],4,FALSE),"NA")</f>
        <v>5.9325396825396828</v>
      </c>
    </row>
    <row r="204" spans="1:20" x14ac:dyDescent="0.3">
      <c r="A204" s="25">
        <v>202</v>
      </c>
      <c r="B204" s="13" t="s">
        <v>2</v>
      </c>
      <c r="C204" s="13">
        <v>42076</v>
      </c>
      <c r="D204" s="13" t="s">
        <v>347</v>
      </c>
      <c r="E204" s="13" t="s">
        <v>158</v>
      </c>
      <c r="F204" s="13" t="s">
        <v>158</v>
      </c>
      <c r="G204" s="13">
        <v>7.87</v>
      </c>
      <c r="H204" s="26">
        <v>44329</v>
      </c>
      <c r="I204" s="26">
        <v>44329</v>
      </c>
      <c r="J204" s="13">
        <v>7</v>
      </c>
      <c r="K204" s="13">
        <v>2020</v>
      </c>
      <c r="L204" s="13" t="s">
        <v>33</v>
      </c>
      <c r="M204" s="13">
        <v>1</v>
      </c>
      <c r="N204" s="13">
        <v>6.3888888888888884E-2</v>
      </c>
      <c r="O204" s="13">
        <v>6.3888888888888884E-2</v>
      </c>
      <c r="P204" s="13">
        <v>1</v>
      </c>
      <c r="Q204" s="13">
        <v>6.3888888888888884E-2</v>
      </c>
      <c r="R204" s="13">
        <v>1</v>
      </c>
      <c r="S204" s="30">
        <v>5.9165186500888103</v>
      </c>
      <c r="T204" s="13">
        <f>IFERROR(VLOOKUP(B204,users_table[#All],4,FALSE),"NA")</f>
        <v>5.9325396825396828</v>
      </c>
    </row>
    <row r="205" spans="1:20" x14ac:dyDescent="0.3">
      <c r="A205" s="25">
        <v>203</v>
      </c>
      <c r="B205" s="13" t="s">
        <v>2</v>
      </c>
      <c r="C205" s="13">
        <v>40833</v>
      </c>
      <c r="D205" s="13" t="s">
        <v>348</v>
      </c>
      <c r="E205" s="13" t="s">
        <v>32</v>
      </c>
      <c r="F205" s="13" t="s">
        <v>154</v>
      </c>
      <c r="G205" s="13">
        <v>7.23</v>
      </c>
      <c r="H205" s="26">
        <v>44383</v>
      </c>
      <c r="I205" s="26">
        <v>44445</v>
      </c>
      <c r="J205" s="13">
        <v>7</v>
      </c>
      <c r="K205" s="13">
        <v>2020</v>
      </c>
      <c r="L205" s="13" t="s">
        <v>35</v>
      </c>
      <c r="M205" s="13">
        <v>24</v>
      </c>
      <c r="N205" s="13">
        <v>2.361111111111111E-2</v>
      </c>
      <c r="O205" s="13">
        <v>0.56666666666666665</v>
      </c>
      <c r="P205" s="13">
        <v>63</v>
      </c>
      <c r="Q205" s="13">
        <v>8.9947089947089946E-3</v>
      </c>
      <c r="R205" s="13">
        <v>0.38095238095238088</v>
      </c>
      <c r="S205" s="30">
        <v>5.9165186500888103</v>
      </c>
      <c r="T205" s="13">
        <f>IFERROR(VLOOKUP(B205,users_table[#All],4,FALSE),"NA")</f>
        <v>5.9325396825396828</v>
      </c>
    </row>
    <row r="206" spans="1:20" x14ac:dyDescent="0.3">
      <c r="A206" s="25">
        <v>204</v>
      </c>
      <c r="B206" s="13" t="s">
        <v>2</v>
      </c>
      <c r="C206" s="13">
        <v>40010</v>
      </c>
      <c r="D206" s="13" t="s">
        <v>349</v>
      </c>
      <c r="E206" s="13" t="s">
        <v>32</v>
      </c>
      <c r="F206" s="13" t="s">
        <v>154</v>
      </c>
      <c r="G206" s="13">
        <v>7.43</v>
      </c>
      <c r="H206" s="26">
        <v>44126</v>
      </c>
      <c r="I206" s="26">
        <v>44138</v>
      </c>
      <c r="J206" s="13">
        <v>7</v>
      </c>
      <c r="K206" s="13">
        <v>2020</v>
      </c>
      <c r="L206" s="13" t="s">
        <v>30</v>
      </c>
      <c r="M206" s="13">
        <v>12</v>
      </c>
      <c r="N206" s="13">
        <v>0.3913888888888889</v>
      </c>
      <c r="O206" s="13">
        <v>4.6966666666666672</v>
      </c>
      <c r="P206" s="13">
        <v>13</v>
      </c>
      <c r="Q206" s="13">
        <v>0.36128205128205132</v>
      </c>
      <c r="R206" s="13">
        <v>0.92307692307692313</v>
      </c>
      <c r="S206" s="30">
        <v>5.9165186500888103</v>
      </c>
      <c r="T206" s="13">
        <f>IFERROR(VLOOKUP(B206,users_table[#All],4,FALSE),"NA")</f>
        <v>5.9325396825396828</v>
      </c>
    </row>
    <row r="207" spans="1:20" x14ac:dyDescent="0.3">
      <c r="A207" s="25">
        <v>205</v>
      </c>
      <c r="B207" s="13" t="s">
        <v>2</v>
      </c>
      <c r="C207" s="13">
        <v>37286</v>
      </c>
      <c r="D207" s="13" t="s">
        <v>350</v>
      </c>
      <c r="E207" s="13" t="s">
        <v>52</v>
      </c>
      <c r="F207" s="13" t="s">
        <v>37</v>
      </c>
      <c r="G207" s="13">
        <v>5.69</v>
      </c>
      <c r="H207" s="26">
        <v>44042</v>
      </c>
      <c r="I207" s="26">
        <v>44042</v>
      </c>
      <c r="J207" s="13">
        <v>4</v>
      </c>
      <c r="K207" s="13">
        <v>2019</v>
      </c>
      <c r="L207" s="13" t="s">
        <v>30</v>
      </c>
      <c r="M207" s="13">
        <v>1</v>
      </c>
      <c r="N207" s="13">
        <v>0.23916666666666669</v>
      </c>
      <c r="O207" s="13">
        <v>0.23916666666666669</v>
      </c>
      <c r="P207" s="13">
        <v>1</v>
      </c>
      <c r="Q207" s="13">
        <v>0.23916666666666669</v>
      </c>
      <c r="R207" s="13">
        <v>1</v>
      </c>
      <c r="S207" s="30">
        <v>5.9165186500888103</v>
      </c>
      <c r="T207" s="13">
        <f>IFERROR(VLOOKUP(B207,users_table[#All],4,FALSE),"NA")</f>
        <v>5.9325396825396828</v>
      </c>
    </row>
    <row r="208" spans="1:20" x14ac:dyDescent="0.3">
      <c r="A208" s="25">
        <v>206</v>
      </c>
      <c r="B208" s="13" t="s">
        <v>2</v>
      </c>
      <c r="C208" s="13">
        <v>41783</v>
      </c>
      <c r="D208" s="13" t="s">
        <v>351</v>
      </c>
      <c r="E208" s="13" t="s">
        <v>32</v>
      </c>
      <c r="F208" s="13" t="s">
        <v>154</v>
      </c>
      <c r="G208" s="13">
        <v>6.48</v>
      </c>
      <c r="H208" s="26">
        <v>44393</v>
      </c>
      <c r="I208" s="26">
        <v>44397</v>
      </c>
      <c r="J208" s="13">
        <v>4</v>
      </c>
      <c r="K208" s="13">
        <v>2020</v>
      </c>
      <c r="L208" s="13" t="s">
        <v>35</v>
      </c>
      <c r="M208" s="13">
        <v>12</v>
      </c>
      <c r="N208" s="13">
        <v>0.39444444444444438</v>
      </c>
      <c r="O208" s="13">
        <v>4.7333333333333334</v>
      </c>
      <c r="P208" s="13">
        <v>5</v>
      </c>
      <c r="Q208" s="13">
        <v>0.94666666666666666</v>
      </c>
      <c r="R208" s="13">
        <v>2.4</v>
      </c>
      <c r="S208" s="30">
        <v>5.9165186500888103</v>
      </c>
      <c r="T208" s="13">
        <f>IFERROR(VLOOKUP(B208,users_table[#All],4,FALSE),"NA")</f>
        <v>5.9325396825396828</v>
      </c>
    </row>
    <row r="209" spans="1:20" x14ac:dyDescent="0.3">
      <c r="A209" s="25">
        <v>207</v>
      </c>
      <c r="B209" s="13" t="s">
        <v>2</v>
      </c>
      <c r="C209" s="13">
        <v>37021</v>
      </c>
      <c r="D209" s="13" t="s">
        <v>352</v>
      </c>
      <c r="E209" s="13" t="s">
        <v>50</v>
      </c>
      <c r="F209" s="13" t="s">
        <v>44</v>
      </c>
      <c r="G209" s="13">
        <v>5.74</v>
      </c>
      <c r="H209" s="26">
        <v>44042</v>
      </c>
      <c r="I209" s="26">
        <v>44107</v>
      </c>
      <c r="J209" s="13">
        <v>5</v>
      </c>
      <c r="K209" s="13">
        <v>2018</v>
      </c>
      <c r="L209" s="13" t="s">
        <v>39</v>
      </c>
      <c r="M209" s="13">
        <v>6</v>
      </c>
      <c r="N209" s="13">
        <v>7.4999999999999997E-2</v>
      </c>
      <c r="O209" s="13">
        <v>0.45</v>
      </c>
      <c r="P209" s="13">
        <v>66</v>
      </c>
      <c r="Q209" s="13">
        <v>6.8181818181818179E-3</v>
      </c>
      <c r="R209" s="13">
        <v>9.0909090909090912E-2</v>
      </c>
      <c r="S209" s="30">
        <v>5.9165186500888103</v>
      </c>
      <c r="T209" s="13">
        <f>IFERROR(VLOOKUP(B209,users_table[#All],4,FALSE),"NA")</f>
        <v>5.9325396825396828</v>
      </c>
    </row>
    <row r="210" spans="1:20" x14ac:dyDescent="0.3">
      <c r="A210" s="25">
        <v>208</v>
      </c>
      <c r="B210" s="13" t="s">
        <v>2</v>
      </c>
      <c r="C210" s="13">
        <v>40530</v>
      </c>
      <c r="D210" s="13" t="s">
        <v>353</v>
      </c>
      <c r="E210" s="13" t="s">
        <v>32</v>
      </c>
      <c r="F210" s="13" t="s">
        <v>152</v>
      </c>
      <c r="G210" s="13">
        <v>7.12</v>
      </c>
      <c r="H210" s="26">
        <v>44567</v>
      </c>
      <c r="I210" s="26">
        <v>44567</v>
      </c>
      <c r="J210" s="13">
        <v>6</v>
      </c>
      <c r="K210" s="13">
        <v>2021</v>
      </c>
      <c r="L210" s="13" t="s">
        <v>30</v>
      </c>
      <c r="M210" s="13">
        <v>12</v>
      </c>
      <c r="N210" s="13">
        <v>0.3963888888888889</v>
      </c>
      <c r="O210" s="13">
        <v>4.7566666666666668</v>
      </c>
      <c r="P210" s="13">
        <v>1</v>
      </c>
      <c r="Q210" s="13">
        <v>4.7566666666666668</v>
      </c>
      <c r="R210" s="13">
        <v>12</v>
      </c>
      <c r="S210" s="30">
        <v>5.9165186500888103</v>
      </c>
      <c r="T210" s="13">
        <f>IFERROR(VLOOKUP(B210,users_table[#All],4,FALSE),"NA")</f>
        <v>5.9325396825396828</v>
      </c>
    </row>
    <row r="211" spans="1:20" x14ac:dyDescent="0.3">
      <c r="A211" s="25">
        <v>209</v>
      </c>
      <c r="B211" s="13" t="s">
        <v>2</v>
      </c>
      <c r="C211" s="13">
        <v>45604</v>
      </c>
      <c r="D211" s="13" t="s">
        <v>354</v>
      </c>
      <c r="E211" s="13" t="s">
        <v>28</v>
      </c>
      <c r="F211" s="13" t="s">
        <v>152</v>
      </c>
      <c r="G211" s="13">
        <v>6.67</v>
      </c>
      <c r="H211" s="26">
        <v>44903</v>
      </c>
      <c r="I211" s="26">
        <v>44903</v>
      </c>
      <c r="J211" s="13">
        <v>6</v>
      </c>
      <c r="K211" s="13">
        <v>2021</v>
      </c>
      <c r="L211" s="13" t="s">
        <v>33</v>
      </c>
      <c r="M211" s="13">
        <v>2</v>
      </c>
      <c r="N211" s="13">
        <v>0.22222222222222221</v>
      </c>
      <c r="O211" s="13">
        <v>0.44444444444444442</v>
      </c>
      <c r="P211" s="13">
        <v>1</v>
      </c>
      <c r="Q211" s="13">
        <v>0.44444444444444442</v>
      </c>
      <c r="R211" s="13">
        <v>2</v>
      </c>
      <c r="S211" s="30">
        <v>5.9165186500888103</v>
      </c>
      <c r="T211" s="13">
        <f>IFERROR(VLOOKUP(B211,users_table[#All],4,FALSE),"NA")</f>
        <v>5.9325396825396828</v>
      </c>
    </row>
    <row r="212" spans="1:20" x14ac:dyDescent="0.3">
      <c r="A212" s="25">
        <v>210</v>
      </c>
      <c r="B212" s="13" t="s">
        <v>2</v>
      </c>
      <c r="C212" s="13">
        <v>36906</v>
      </c>
      <c r="D212" s="13" t="s">
        <v>355</v>
      </c>
      <c r="E212" s="13" t="s">
        <v>32</v>
      </c>
      <c r="F212" s="13" t="s">
        <v>154</v>
      </c>
      <c r="G212" s="13">
        <v>7.02</v>
      </c>
      <c r="H212" s="26">
        <v>44207</v>
      </c>
      <c r="I212" s="26">
        <v>44208</v>
      </c>
      <c r="J212" s="13">
        <v>6</v>
      </c>
      <c r="K212" s="13">
        <v>2018</v>
      </c>
      <c r="L212" s="13" t="s">
        <v>39</v>
      </c>
      <c r="M212" s="13">
        <v>11</v>
      </c>
      <c r="N212" s="13">
        <v>0.39444444444444438</v>
      </c>
      <c r="O212" s="13">
        <v>4.3388888888888886</v>
      </c>
      <c r="P212" s="13">
        <v>2</v>
      </c>
      <c r="Q212" s="13">
        <v>2.1694444444444438</v>
      </c>
      <c r="R212" s="13">
        <v>5.5</v>
      </c>
      <c r="S212" s="30">
        <v>5.9165186500888103</v>
      </c>
      <c r="T212" s="13">
        <f>IFERROR(VLOOKUP(B212,users_table[#All],4,FALSE),"NA")</f>
        <v>5.9325396825396828</v>
      </c>
    </row>
    <row r="213" spans="1:20" x14ac:dyDescent="0.3">
      <c r="A213" s="25">
        <v>211</v>
      </c>
      <c r="B213" s="13" t="s">
        <v>2</v>
      </c>
      <c r="C213" s="13">
        <v>38383</v>
      </c>
      <c r="D213" s="13" t="s">
        <v>356</v>
      </c>
      <c r="E213" s="13" t="s">
        <v>50</v>
      </c>
      <c r="F213" s="13" t="s">
        <v>154</v>
      </c>
      <c r="G213" s="13">
        <v>7.16</v>
      </c>
      <c r="H213" s="26">
        <v>44208</v>
      </c>
      <c r="I213" s="26">
        <v>44208</v>
      </c>
      <c r="J213" s="13">
        <v>6</v>
      </c>
      <c r="K213" s="13">
        <v>2018</v>
      </c>
      <c r="L213" s="13" t="s">
        <v>35</v>
      </c>
      <c r="M213" s="13">
        <v>1</v>
      </c>
      <c r="N213" s="13">
        <v>0.38333333333333341</v>
      </c>
      <c r="O213" s="13">
        <v>0.38333333333333341</v>
      </c>
      <c r="P213" s="13">
        <v>1</v>
      </c>
      <c r="Q213" s="13">
        <v>0.38333333333333341</v>
      </c>
      <c r="R213" s="13">
        <v>1</v>
      </c>
      <c r="S213" s="30">
        <v>5.9165186500888103</v>
      </c>
      <c r="T213" s="13">
        <f>IFERROR(VLOOKUP(B213,users_table[#All],4,FALSE),"NA")</f>
        <v>5.9325396825396828</v>
      </c>
    </row>
    <row r="214" spans="1:20" x14ac:dyDescent="0.3">
      <c r="A214" s="25">
        <v>212</v>
      </c>
      <c r="B214" s="13" t="s">
        <v>2</v>
      </c>
      <c r="C214" s="13">
        <v>39049</v>
      </c>
      <c r="D214" s="13" t="s">
        <v>357</v>
      </c>
      <c r="E214" s="13" t="s">
        <v>32</v>
      </c>
      <c r="F214" s="13" t="s">
        <v>154</v>
      </c>
      <c r="G214" s="13">
        <v>7.46</v>
      </c>
      <c r="H214" s="26">
        <v>44296</v>
      </c>
      <c r="I214" s="26">
        <v>44304</v>
      </c>
      <c r="J214" s="13">
        <v>6</v>
      </c>
      <c r="K214" s="13">
        <v>2020</v>
      </c>
      <c r="L214" s="13" t="s">
        <v>33</v>
      </c>
      <c r="M214" s="13">
        <v>11</v>
      </c>
      <c r="N214" s="13">
        <v>0.39444444444444438</v>
      </c>
      <c r="O214" s="13">
        <v>4.3388888888888886</v>
      </c>
      <c r="P214" s="13">
        <v>9</v>
      </c>
      <c r="Q214" s="13">
        <v>0.48209876543209867</v>
      </c>
      <c r="R214" s="13">
        <v>1.2222222222222221</v>
      </c>
      <c r="S214" s="30">
        <v>5.9165186500888103</v>
      </c>
      <c r="T214" s="13">
        <f>IFERROR(VLOOKUP(B214,users_table[#All],4,FALSE),"NA")</f>
        <v>5.9325396825396828</v>
      </c>
    </row>
    <row r="215" spans="1:20" x14ac:dyDescent="0.3">
      <c r="A215" s="25">
        <v>213</v>
      </c>
      <c r="B215" s="13" t="s">
        <v>2</v>
      </c>
      <c r="C215" s="13">
        <v>40661</v>
      </c>
      <c r="D215" s="13" t="s">
        <v>358</v>
      </c>
      <c r="E215" s="13" t="s">
        <v>28</v>
      </c>
      <c r="F215" s="13" t="s">
        <v>154</v>
      </c>
      <c r="G215" s="13">
        <v>7.23</v>
      </c>
      <c r="H215" s="26">
        <v>44304</v>
      </c>
      <c r="I215" s="26">
        <v>44304</v>
      </c>
      <c r="J215" s="13">
        <v>6</v>
      </c>
      <c r="K215" s="13">
        <v>2020</v>
      </c>
      <c r="L215" s="13" t="s">
        <v>33</v>
      </c>
      <c r="M215" s="13">
        <v>1</v>
      </c>
      <c r="N215" s="13">
        <v>0.39444444444444438</v>
      </c>
      <c r="O215" s="13">
        <v>0.39444444444444438</v>
      </c>
      <c r="P215" s="13">
        <v>1</v>
      </c>
      <c r="Q215" s="13">
        <v>0.39444444444444438</v>
      </c>
      <c r="R215" s="13">
        <v>1</v>
      </c>
      <c r="S215" s="30">
        <v>5.9165186500888103</v>
      </c>
      <c r="T215" s="13">
        <f>IFERROR(VLOOKUP(B215,users_table[#All],4,FALSE),"NA")</f>
        <v>5.9325396825396828</v>
      </c>
    </row>
    <row r="216" spans="1:20" x14ac:dyDescent="0.3">
      <c r="A216" s="25">
        <v>214</v>
      </c>
      <c r="B216" s="13" t="s">
        <v>2</v>
      </c>
      <c r="C216" s="13">
        <v>570</v>
      </c>
      <c r="D216" s="13" t="s">
        <v>359</v>
      </c>
      <c r="E216" s="13" t="s">
        <v>168</v>
      </c>
      <c r="F216" s="13" t="s">
        <v>37</v>
      </c>
      <c r="G216" s="13">
        <v>7.78</v>
      </c>
      <c r="H216" s="26">
        <v>43497</v>
      </c>
      <c r="I216" s="26">
        <v>43497</v>
      </c>
      <c r="J216" s="13">
        <v>8</v>
      </c>
      <c r="K216" s="13">
        <v>2000</v>
      </c>
      <c r="L216" s="13" t="s">
        <v>33</v>
      </c>
      <c r="M216" s="13">
        <v>1</v>
      </c>
      <c r="N216" s="13">
        <v>1.7</v>
      </c>
      <c r="O216" s="13">
        <v>1.7</v>
      </c>
      <c r="P216" s="13">
        <v>1</v>
      </c>
      <c r="Q216" s="13">
        <v>1.7</v>
      </c>
      <c r="R216" s="13">
        <v>1</v>
      </c>
      <c r="S216" s="30">
        <v>5.9165186500888103</v>
      </c>
      <c r="T216" s="13">
        <f>IFERROR(VLOOKUP(B216,users_table[#All],4,FALSE),"NA")</f>
        <v>5.9325396825396828</v>
      </c>
    </row>
    <row r="217" spans="1:20" x14ac:dyDescent="0.3">
      <c r="A217" s="25">
        <v>215</v>
      </c>
      <c r="B217" s="13" t="s">
        <v>2</v>
      </c>
      <c r="C217" s="13">
        <v>38295</v>
      </c>
      <c r="D217" s="13" t="s">
        <v>360</v>
      </c>
      <c r="E217" s="13" t="s">
        <v>32</v>
      </c>
      <c r="F217" s="13" t="s">
        <v>154</v>
      </c>
      <c r="G217" s="13">
        <v>5.81</v>
      </c>
      <c r="H217" s="26">
        <v>44859</v>
      </c>
      <c r="I217" s="26">
        <v>44905</v>
      </c>
      <c r="J217" s="13">
        <v>5</v>
      </c>
      <c r="K217" s="13">
        <v>2019</v>
      </c>
      <c r="L217" s="13" t="s">
        <v>33</v>
      </c>
      <c r="M217" s="13">
        <v>12</v>
      </c>
      <c r="N217" s="13">
        <v>5.8333333333333327E-2</v>
      </c>
      <c r="O217" s="13">
        <v>0.7</v>
      </c>
      <c r="P217" s="13">
        <v>47</v>
      </c>
      <c r="Q217" s="13">
        <v>1.4893617021276589E-2</v>
      </c>
      <c r="R217" s="13">
        <v>0.25531914893617019</v>
      </c>
      <c r="S217" s="30">
        <v>5.9165186500888103</v>
      </c>
      <c r="T217" s="13">
        <f>IFERROR(VLOOKUP(B217,users_table[#All],4,FALSE),"NA")</f>
        <v>5.9325396825396828</v>
      </c>
    </row>
    <row r="218" spans="1:20" x14ac:dyDescent="0.3">
      <c r="A218" s="25">
        <v>216</v>
      </c>
      <c r="B218" s="13" t="s">
        <v>2</v>
      </c>
      <c r="C218" s="13">
        <v>38619</v>
      </c>
      <c r="D218" s="13" t="s">
        <v>361</v>
      </c>
      <c r="E218" s="13" t="s">
        <v>32</v>
      </c>
      <c r="F218" s="13" t="s">
        <v>154</v>
      </c>
      <c r="G218" s="13">
        <v>7.71</v>
      </c>
      <c r="H218" s="26">
        <v>43791</v>
      </c>
      <c r="I218" s="26">
        <v>43800</v>
      </c>
      <c r="J218" s="13">
        <v>7</v>
      </c>
      <c r="K218" s="13">
        <v>2019</v>
      </c>
      <c r="L218" s="13" t="s">
        <v>39</v>
      </c>
      <c r="M218" s="13">
        <v>12</v>
      </c>
      <c r="N218" s="13">
        <v>0.40694444444444439</v>
      </c>
      <c r="O218" s="13">
        <v>4.8833333333333329</v>
      </c>
      <c r="P218" s="13">
        <v>10</v>
      </c>
      <c r="Q218" s="13">
        <v>0.48833333333333329</v>
      </c>
      <c r="R218" s="13">
        <v>1.2</v>
      </c>
      <c r="S218" s="30">
        <v>5.9165186500888103</v>
      </c>
      <c r="T218" s="13">
        <f>IFERROR(VLOOKUP(B218,users_table[#All],4,FALSE),"NA")</f>
        <v>5.9325396825396828</v>
      </c>
    </row>
    <row r="219" spans="1:20" x14ac:dyDescent="0.3">
      <c r="A219" s="25">
        <v>217</v>
      </c>
      <c r="B219" s="13" t="s">
        <v>2</v>
      </c>
      <c r="C219" s="13">
        <v>47250</v>
      </c>
      <c r="D219" s="13" t="s">
        <v>362</v>
      </c>
      <c r="E219" s="13" t="s">
        <v>32</v>
      </c>
      <c r="F219" s="13" t="s">
        <v>29</v>
      </c>
      <c r="G219" s="13">
        <v>6.09</v>
      </c>
      <c r="H219" s="26">
        <v>44669</v>
      </c>
      <c r="I219" s="26">
        <v>44693</v>
      </c>
      <c r="J219" s="13">
        <v>4</v>
      </c>
      <c r="K219" s="13">
        <v>2021</v>
      </c>
      <c r="L219" s="13" t="s">
        <v>33</v>
      </c>
      <c r="M219" s="13">
        <v>12</v>
      </c>
      <c r="N219" s="13">
        <v>0.38055555555555548</v>
      </c>
      <c r="O219" s="13">
        <v>4.5666666666666664</v>
      </c>
      <c r="P219" s="13">
        <v>25</v>
      </c>
      <c r="Q219" s="13">
        <v>0.18266666666666659</v>
      </c>
      <c r="R219" s="13">
        <v>0.48</v>
      </c>
      <c r="S219" s="30">
        <v>5.9165186500888103</v>
      </c>
      <c r="T219" s="13">
        <f>IFERROR(VLOOKUP(B219,users_table[#All],4,FALSE),"NA")</f>
        <v>5.9325396825396828</v>
      </c>
    </row>
    <row r="220" spans="1:20" x14ac:dyDescent="0.3">
      <c r="A220" s="25">
        <v>218</v>
      </c>
      <c r="B220" s="13" t="s">
        <v>2</v>
      </c>
      <c r="C220" s="13">
        <v>48612</v>
      </c>
      <c r="D220" s="13" t="s">
        <v>363</v>
      </c>
      <c r="E220" s="13" t="s">
        <v>168</v>
      </c>
      <c r="F220" s="13" t="s">
        <v>29</v>
      </c>
      <c r="G220" s="13">
        <v>7.39</v>
      </c>
      <c r="H220" s="26">
        <v>44977</v>
      </c>
      <c r="I220" s="26">
        <v>44977</v>
      </c>
      <c r="J220" s="13">
        <v>5</v>
      </c>
      <c r="K220" s="13">
        <v>2021</v>
      </c>
      <c r="L220" s="13" t="s">
        <v>33</v>
      </c>
      <c r="M220" s="13">
        <v>1</v>
      </c>
      <c r="N220" s="13">
        <v>1.8302777777777779</v>
      </c>
      <c r="O220" s="13">
        <v>1.8302777777777779</v>
      </c>
      <c r="P220" s="13">
        <v>1</v>
      </c>
      <c r="Q220" s="13">
        <v>1.8302777777777779</v>
      </c>
      <c r="R220" s="13">
        <v>1</v>
      </c>
      <c r="S220" s="30">
        <v>5.9165186500888103</v>
      </c>
      <c r="T220" s="13">
        <f>IFERROR(VLOOKUP(B220,users_table[#All],4,FALSE),"NA")</f>
        <v>5.9325396825396828</v>
      </c>
    </row>
    <row r="221" spans="1:20" x14ac:dyDescent="0.3">
      <c r="A221" s="25">
        <v>219</v>
      </c>
      <c r="B221" s="13" t="s">
        <v>2</v>
      </c>
      <c r="C221" s="13">
        <v>253</v>
      </c>
      <c r="D221" s="13" t="s">
        <v>364</v>
      </c>
      <c r="E221" s="13" t="s">
        <v>32</v>
      </c>
      <c r="F221" s="13" t="s">
        <v>37</v>
      </c>
      <c r="G221" s="13">
        <v>7.81</v>
      </c>
      <c r="H221" s="26">
        <v>43480</v>
      </c>
      <c r="I221" s="26">
        <v>43495</v>
      </c>
      <c r="J221" s="13">
        <v>7</v>
      </c>
      <c r="K221" s="13">
        <v>2001</v>
      </c>
      <c r="L221" s="13" t="s">
        <v>33</v>
      </c>
      <c r="M221" s="13">
        <v>26</v>
      </c>
      <c r="N221" s="13">
        <v>0.38333333333333341</v>
      </c>
      <c r="O221" s="13">
        <v>9.9666666666666668</v>
      </c>
      <c r="P221" s="13">
        <v>16</v>
      </c>
      <c r="Q221" s="13">
        <v>0.62291666666666667</v>
      </c>
      <c r="R221" s="13">
        <v>1.625</v>
      </c>
      <c r="S221" s="30">
        <v>5.9165186500888103</v>
      </c>
      <c r="T221" s="13">
        <f>IFERROR(VLOOKUP(B221,users_table[#All],4,FALSE),"NA")</f>
        <v>5.9325396825396828</v>
      </c>
    </row>
    <row r="222" spans="1:20" x14ac:dyDescent="0.3">
      <c r="A222" s="25">
        <v>220</v>
      </c>
      <c r="B222" s="13" t="s">
        <v>2</v>
      </c>
      <c r="C222" s="13">
        <v>254</v>
      </c>
      <c r="D222" s="13" t="s">
        <v>365</v>
      </c>
      <c r="E222" s="13" t="s">
        <v>52</v>
      </c>
      <c r="F222" s="13" t="s">
        <v>37</v>
      </c>
      <c r="G222" s="13">
        <v>7.79</v>
      </c>
      <c r="H222" s="26">
        <v>43498</v>
      </c>
      <c r="I222" s="26">
        <v>43509</v>
      </c>
      <c r="J222" s="13">
        <v>7</v>
      </c>
      <c r="K222" s="13">
        <v>2002</v>
      </c>
      <c r="L222" s="13" t="s">
        <v>39</v>
      </c>
      <c r="M222" s="13">
        <v>6</v>
      </c>
      <c r="N222" s="13">
        <v>0.43333333333333329</v>
      </c>
      <c r="O222" s="13">
        <v>2.6</v>
      </c>
      <c r="P222" s="13">
        <v>12</v>
      </c>
      <c r="Q222" s="13">
        <v>0.2166666666666667</v>
      </c>
      <c r="R222" s="13">
        <v>0.5</v>
      </c>
      <c r="S222" s="30">
        <v>5.9165186500888103</v>
      </c>
      <c r="T222" s="13">
        <f>IFERROR(VLOOKUP(B222,users_table[#All],4,FALSE),"NA")</f>
        <v>5.9325396825396828</v>
      </c>
    </row>
    <row r="223" spans="1:20" x14ac:dyDescent="0.3">
      <c r="A223" s="25">
        <v>221</v>
      </c>
      <c r="B223" s="13" t="s">
        <v>2</v>
      </c>
      <c r="C223" s="13">
        <v>255</v>
      </c>
      <c r="D223" s="13" t="s">
        <v>366</v>
      </c>
      <c r="E223" s="13" t="s">
        <v>52</v>
      </c>
      <c r="F223" s="13" t="s">
        <v>37</v>
      </c>
      <c r="G223" s="13">
        <v>7.62</v>
      </c>
      <c r="H223" s="26">
        <v>43505</v>
      </c>
      <c r="I223" s="26">
        <v>43525</v>
      </c>
      <c r="J223" s="13">
        <v>7</v>
      </c>
      <c r="K223" s="13">
        <v>2003</v>
      </c>
      <c r="L223" s="13" t="s">
        <v>35</v>
      </c>
      <c r="M223" s="13">
        <v>7</v>
      </c>
      <c r="N223" s="13">
        <v>0.43333333333333329</v>
      </c>
      <c r="O223" s="13">
        <v>3.0333333333333332</v>
      </c>
      <c r="P223" s="13">
        <v>21</v>
      </c>
      <c r="Q223" s="13">
        <v>0.1444444444444444</v>
      </c>
      <c r="R223" s="13">
        <v>0.33333333333333331</v>
      </c>
      <c r="S223" s="30">
        <v>5.9165186500888103</v>
      </c>
      <c r="T223" s="13">
        <f>IFERROR(VLOOKUP(B223,users_table[#All],4,FALSE),"NA")</f>
        <v>5.9325396825396828</v>
      </c>
    </row>
    <row r="224" spans="1:20" x14ac:dyDescent="0.3">
      <c r="A224" s="25">
        <v>222</v>
      </c>
      <c r="B224" s="13" t="s">
        <v>2</v>
      </c>
      <c r="C224" s="13">
        <v>43711</v>
      </c>
      <c r="D224" s="13" t="s">
        <v>367</v>
      </c>
      <c r="E224" s="13" t="s">
        <v>50</v>
      </c>
      <c r="F224" s="13" t="s">
        <v>29</v>
      </c>
      <c r="G224" s="13">
        <v>6.23</v>
      </c>
      <c r="H224" s="26">
        <v>44500</v>
      </c>
      <c r="I224" s="26">
        <v>44500</v>
      </c>
      <c r="J224" s="13">
        <v>6</v>
      </c>
      <c r="K224" s="13">
        <v>2020</v>
      </c>
      <c r="L224" s="13" t="s">
        <v>35</v>
      </c>
      <c r="M224" s="13">
        <v>1</v>
      </c>
      <c r="N224" s="13">
        <v>3.3055555555555553E-2</v>
      </c>
      <c r="O224" s="13">
        <v>3.3055555555555553E-2</v>
      </c>
      <c r="P224" s="13">
        <v>1</v>
      </c>
      <c r="Q224" s="13">
        <v>3.3055555555555553E-2</v>
      </c>
      <c r="R224" s="13">
        <v>1</v>
      </c>
      <c r="S224" s="30">
        <v>5.9165186500888103</v>
      </c>
      <c r="T224" s="13">
        <f>IFERROR(VLOOKUP(B224,users_table[#All],4,FALSE),"NA")</f>
        <v>5.9325396825396828</v>
      </c>
    </row>
    <row r="225" spans="1:20" x14ac:dyDescent="0.3">
      <c r="A225" s="25">
        <v>223</v>
      </c>
      <c r="B225" s="13" t="s">
        <v>2</v>
      </c>
      <c r="C225" s="13">
        <v>153</v>
      </c>
      <c r="D225" s="13" t="s">
        <v>368</v>
      </c>
      <c r="E225" s="13" t="s">
        <v>32</v>
      </c>
      <c r="F225" s="13" t="s">
        <v>42</v>
      </c>
      <c r="G225" s="13">
        <v>8.0299999999999994</v>
      </c>
      <c r="H225" s="26">
        <v>43104</v>
      </c>
      <c r="I225" s="26">
        <v>43145</v>
      </c>
      <c r="J225" s="13">
        <v>8</v>
      </c>
      <c r="K225" s="13">
        <v>2002</v>
      </c>
      <c r="L225" s="13" t="s">
        <v>33</v>
      </c>
      <c r="M225" s="13">
        <v>45</v>
      </c>
      <c r="N225" s="13">
        <v>0.41666666666666669</v>
      </c>
      <c r="O225" s="13">
        <v>18.75</v>
      </c>
      <c r="P225" s="13">
        <v>42</v>
      </c>
      <c r="Q225" s="13">
        <v>0.44642857142857151</v>
      </c>
      <c r="R225" s="13">
        <v>1.071428571428571</v>
      </c>
      <c r="S225" s="30">
        <v>5.9165186500888103</v>
      </c>
      <c r="T225" s="13">
        <f>IFERROR(VLOOKUP(B225,users_table[#All],4,FALSE),"NA")</f>
        <v>5.9325396825396828</v>
      </c>
    </row>
    <row r="226" spans="1:20" x14ac:dyDescent="0.3">
      <c r="A226" s="25">
        <v>224</v>
      </c>
      <c r="B226" s="13" t="s">
        <v>2</v>
      </c>
      <c r="C226" s="13">
        <v>38161</v>
      </c>
      <c r="D226" s="13" t="s">
        <v>369</v>
      </c>
      <c r="E226" s="13" t="s">
        <v>32</v>
      </c>
      <c r="F226" s="13" t="s">
        <v>29</v>
      </c>
      <c r="G226" s="13">
        <v>6.89</v>
      </c>
      <c r="H226" s="26">
        <v>43916</v>
      </c>
      <c r="I226" s="26">
        <v>43945</v>
      </c>
      <c r="J226" s="13">
        <v>7</v>
      </c>
      <c r="K226" s="13">
        <v>2019</v>
      </c>
      <c r="L226" s="13" t="s">
        <v>35</v>
      </c>
      <c r="M226" s="13">
        <v>24</v>
      </c>
      <c r="N226" s="13">
        <v>0.40166666666666673</v>
      </c>
      <c r="O226" s="13">
        <v>9.64</v>
      </c>
      <c r="P226" s="13">
        <v>30</v>
      </c>
      <c r="Q226" s="13">
        <v>0.32133333333333342</v>
      </c>
      <c r="R226" s="13">
        <v>0.8</v>
      </c>
      <c r="S226" s="30">
        <v>5.9165186500888103</v>
      </c>
      <c r="T226" s="13">
        <f>IFERROR(VLOOKUP(B226,users_table[#All],4,FALSE),"NA")</f>
        <v>5.9325396825396828</v>
      </c>
    </row>
    <row r="227" spans="1:20" x14ac:dyDescent="0.3">
      <c r="A227" s="25">
        <v>225</v>
      </c>
      <c r="B227" s="13" t="s">
        <v>2</v>
      </c>
      <c r="C227" s="13">
        <v>43691</v>
      </c>
      <c r="D227" s="13" t="s">
        <v>370</v>
      </c>
      <c r="E227" s="13" t="s">
        <v>32</v>
      </c>
      <c r="F227" s="13" t="s">
        <v>37</v>
      </c>
      <c r="G227" s="13">
        <v>7.75</v>
      </c>
      <c r="H227" s="26">
        <v>44709</v>
      </c>
      <c r="I227" s="26">
        <v>44726</v>
      </c>
      <c r="J227" s="13">
        <v>6</v>
      </c>
      <c r="K227" s="13">
        <v>2021</v>
      </c>
      <c r="L227" s="13" t="s">
        <v>39</v>
      </c>
      <c r="M227" s="13">
        <v>13</v>
      </c>
      <c r="N227" s="13">
        <v>0.40666666666666668</v>
      </c>
      <c r="O227" s="13">
        <v>5.2866666666666671</v>
      </c>
      <c r="P227" s="13">
        <v>18</v>
      </c>
      <c r="Q227" s="13">
        <v>0.29370370370370369</v>
      </c>
      <c r="R227" s="13">
        <v>0.72222222222222221</v>
      </c>
      <c r="S227" s="30">
        <v>5.9165186500888103</v>
      </c>
      <c r="T227" s="13">
        <f>IFERROR(VLOOKUP(B227,users_table[#All],4,FALSE),"NA")</f>
        <v>5.9325396825396828</v>
      </c>
    </row>
    <row r="228" spans="1:20" x14ac:dyDescent="0.3">
      <c r="A228" s="25">
        <v>226</v>
      </c>
      <c r="B228" s="13" t="s">
        <v>2</v>
      </c>
      <c r="C228" s="13">
        <v>37999</v>
      </c>
      <c r="D228" s="13" t="s">
        <v>371</v>
      </c>
      <c r="E228" s="13" t="s">
        <v>32</v>
      </c>
      <c r="F228" s="13" t="s">
        <v>37</v>
      </c>
      <c r="G228" s="13">
        <v>8.41</v>
      </c>
      <c r="H228" s="26">
        <v>43578</v>
      </c>
      <c r="I228" s="26">
        <v>43589</v>
      </c>
      <c r="J228" s="13">
        <v>9</v>
      </c>
      <c r="K228" s="13">
        <v>2019</v>
      </c>
      <c r="L228" s="13" t="s">
        <v>30</v>
      </c>
      <c r="M228" s="13">
        <v>12</v>
      </c>
      <c r="N228" s="13">
        <v>0.41666666666666669</v>
      </c>
      <c r="O228" s="13">
        <v>5</v>
      </c>
      <c r="P228" s="13">
        <v>12</v>
      </c>
      <c r="Q228" s="13">
        <v>0.41666666666666669</v>
      </c>
      <c r="R228" s="13">
        <v>1</v>
      </c>
      <c r="S228" s="30">
        <v>5.9165186500888103</v>
      </c>
      <c r="T228" s="13">
        <f>IFERROR(VLOOKUP(B228,users_table[#All],4,FALSE),"NA")</f>
        <v>5.9325396825396828</v>
      </c>
    </row>
    <row r="229" spans="1:20" x14ac:dyDescent="0.3">
      <c r="A229" s="25">
        <v>227</v>
      </c>
      <c r="B229" s="13" t="s">
        <v>2</v>
      </c>
      <c r="C229" s="13">
        <v>42822</v>
      </c>
      <c r="D229" s="13" t="s">
        <v>372</v>
      </c>
      <c r="E229" s="13" t="s">
        <v>32</v>
      </c>
      <c r="F229" s="13" t="s">
        <v>37</v>
      </c>
      <c r="G229" s="13">
        <v>7.16</v>
      </c>
      <c r="H229" s="26">
        <v>44515</v>
      </c>
      <c r="I229" s="26">
        <v>44524</v>
      </c>
      <c r="J229" s="13">
        <v>6</v>
      </c>
      <c r="K229" s="13">
        <v>2021</v>
      </c>
      <c r="L229" s="13" t="s">
        <v>30</v>
      </c>
      <c r="M229" s="13">
        <v>12</v>
      </c>
      <c r="N229" s="13">
        <v>0.39444444444444438</v>
      </c>
      <c r="O229" s="13">
        <v>4.7333333333333334</v>
      </c>
      <c r="P229" s="13">
        <v>10</v>
      </c>
      <c r="Q229" s="13">
        <v>0.47333333333333327</v>
      </c>
      <c r="R229" s="13">
        <v>1.2</v>
      </c>
      <c r="S229" s="30">
        <v>5.9165186500888103</v>
      </c>
      <c r="T229" s="13">
        <f>IFERROR(VLOOKUP(B229,users_table[#All],4,FALSE),"NA")</f>
        <v>5.9325396825396828</v>
      </c>
    </row>
    <row r="230" spans="1:20" x14ac:dyDescent="0.3">
      <c r="A230" s="25">
        <v>228</v>
      </c>
      <c r="B230" s="13" t="s">
        <v>2</v>
      </c>
      <c r="C230" s="13">
        <v>40750</v>
      </c>
      <c r="D230" s="13" t="s">
        <v>373</v>
      </c>
      <c r="E230" s="13" t="s">
        <v>32</v>
      </c>
      <c r="F230" s="13" t="s">
        <v>152</v>
      </c>
      <c r="G230" s="13">
        <v>6.34</v>
      </c>
      <c r="H230" s="26">
        <v>44741</v>
      </c>
      <c r="I230" s="26">
        <v>44748</v>
      </c>
      <c r="J230" s="13">
        <v>7</v>
      </c>
      <c r="K230" s="13">
        <v>2021</v>
      </c>
      <c r="L230" s="13" t="s">
        <v>30</v>
      </c>
      <c r="M230" s="13">
        <v>12</v>
      </c>
      <c r="N230" s="13">
        <v>0.4</v>
      </c>
      <c r="O230" s="13">
        <v>4.8000000000000007</v>
      </c>
      <c r="P230" s="13">
        <v>8</v>
      </c>
      <c r="Q230" s="13">
        <v>0.60000000000000009</v>
      </c>
      <c r="R230" s="13">
        <v>1.5</v>
      </c>
      <c r="S230" s="30">
        <v>5.9165186500888103</v>
      </c>
      <c r="T230" s="13">
        <f>IFERROR(VLOOKUP(B230,users_table[#All],4,FALSE),"NA")</f>
        <v>5.9325396825396828</v>
      </c>
    </row>
    <row r="231" spans="1:20" x14ac:dyDescent="0.3">
      <c r="A231" s="25">
        <v>229</v>
      </c>
      <c r="B231" s="13" t="s">
        <v>2</v>
      </c>
      <c r="C231" s="13">
        <v>49385</v>
      </c>
      <c r="D231" s="13" t="s">
        <v>374</v>
      </c>
      <c r="E231" s="13" t="s">
        <v>32</v>
      </c>
      <c r="F231" s="13" t="s">
        <v>154</v>
      </c>
      <c r="G231" s="13">
        <v>6.73</v>
      </c>
      <c r="H231" s="26">
        <v>44910</v>
      </c>
      <c r="I231" s="26">
        <v>44913</v>
      </c>
      <c r="J231" s="13">
        <v>6</v>
      </c>
      <c r="K231" s="13">
        <v>2022</v>
      </c>
      <c r="L231" s="13" t="s">
        <v>30</v>
      </c>
      <c r="M231" s="13">
        <v>12</v>
      </c>
      <c r="N231" s="13">
        <v>0.39222222222222219</v>
      </c>
      <c r="O231" s="13">
        <v>4.706666666666667</v>
      </c>
      <c r="P231" s="13">
        <v>4</v>
      </c>
      <c r="Q231" s="13">
        <v>1.176666666666667</v>
      </c>
      <c r="R231" s="13">
        <v>3</v>
      </c>
      <c r="S231" s="30">
        <v>5.9165186500888103</v>
      </c>
      <c r="T231" s="13">
        <f>IFERROR(VLOOKUP(B231,users_table[#All],4,FALSE),"NA")</f>
        <v>5.9325396825396828</v>
      </c>
    </row>
    <row r="232" spans="1:20" x14ac:dyDescent="0.3">
      <c r="A232" s="25">
        <v>230</v>
      </c>
      <c r="B232" s="13" t="s">
        <v>2</v>
      </c>
      <c r="C232" s="13">
        <v>37981</v>
      </c>
      <c r="D232" s="13" t="s">
        <v>375</v>
      </c>
      <c r="E232" s="13" t="s">
        <v>168</v>
      </c>
      <c r="F232" s="13" t="s">
        <v>37</v>
      </c>
      <c r="G232" s="13">
        <v>7.2</v>
      </c>
      <c r="H232" s="26">
        <v>44098</v>
      </c>
      <c r="I232" s="26">
        <v>44098</v>
      </c>
      <c r="J232" s="13">
        <v>6</v>
      </c>
      <c r="K232" s="13">
        <v>2019</v>
      </c>
      <c r="L232" s="13" t="s">
        <v>33</v>
      </c>
      <c r="M232" s="13">
        <v>1</v>
      </c>
      <c r="N232" s="13">
        <v>1.85</v>
      </c>
      <c r="O232" s="13">
        <v>1.85</v>
      </c>
      <c r="P232" s="13">
        <v>1</v>
      </c>
      <c r="Q232" s="13">
        <v>1.85</v>
      </c>
      <c r="R232" s="13">
        <v>1</v>
      </c>
      <c r="S232" s="30">
        <v>5.9165186500888103</v>
      </c>
      <c r="T232" s="13">
        <f>IFERROR(VLOOKUP(B232,users_table[#All],4,FALSE),"NA")</f>
        <v>5.9325396825396828</v>
      </c>
    </row>
    <row r="233" spans="1:20" x14ac:dyDescent="0.3">
      <c r="A233" s="25">
        <v>231</v>
      </c>
      <c r="B233" s="13" t="s">
        <v>2</v>
      </c>
      <c r="C233" s="13">
        <v>42544</v>
      </c>
      <c r="D233" s="13" t="s">
        <v>376</v>
      </c>
      <c r="E233" s="13" t="s">
        <v>32</v>
      </c>
      <c r="F233" s="13" t="s">
        <v>29</v>
      </c>
      <c r="G233" s="13">
        <v>7.08</v>
      </c>
      <c r="H233" s="26">
        <v>44778</v>
      </c>
      <c r="I233" s="26">
        <v>44778</v>
      </c>
      <c r="J233" s="13">
        <v>7</v>
      </c>
      <c r="K233" s="13">
        <v>2021</v>
      </c>
      <c r="L233" s="13" t="s">
        <v>35</v>
      </c>
      <c r="M233" s="13">
        <v>12</v>
      </c>
      <c r="N233" s="13">
        <v>0.40250000000000002</v>
      </c>
      <c r="O233" s="13">
        <v>4.83</v>
      </c>
      <c r="P233" s="13">
        <v>1</v>
      </c>
      <c r="Q233" s="13">
        <v>4.83</v>
      </c>
      <c r="R233" s="13">
        <v>12</v>
      </c>
      <c r="S233" s="30">
        <v>5.9165186500888103</v>
      </c>
      <c r="T233" s="13">
        <f>IFERROR(VLOOKUP(B233,users_table[#All],4,FALSE),"NA")</f>
        <v>5.9325396825396828</v>
      </c>
    </row>
    <row r="234" spans="1:20" x14ac:dyDescent="0.3">
      <c r="A234" s="25">
        <v>232</v>
      </c>
      <c r="B234" s="13" t="s">
        <v>2</v>
      </c>
      <c r="C234" s="13">
        <v>41312</v>
      </c>
      <c r="D234" s="13" t="s">
        <v>377</v>
      </c>
      <c r="E234" s="13" t="s">
        <v>32</v>
      </c>
      <c r="F234" s="13" t="s">
        <v>152</v>
      </c>
      <c r="G234" s="13">
        <v>6.98</v>
      </c>
      <c r="H234" s="26">
        <v>44370</v>
      </c>
      <c r="I234" s="26">
        <v>44379</v>
      </c>
      <c r="J234" s="13">
        <v>3</v>
      </c>
      <c r="K234" s="13">
        <v>2020</v>
      </c>
      <c r="L234" s="13" t="s">
        <v>35</v>
      </c>
      <c r="M234" s="13">
        <v>12</v>
      </c>
      <c r="N234" s="13">
        <v>0.3963888888888889</v>
      </c>
      <c r="O234" s="13">
        <v>4.7566666666666668</v>
      </c>
      <c r="P234" s="13">
        <v>10</v>
      </c>
      <c r="Q234" s="13">
        <v>0.47566666666666668</v>
      </c>
      <c r="R234" s="13">
        <v>1.2</v>
      </c>
      <c r="S234" s="30">
        <v>5.9165186500888103</v>
      </c>
      <c r="T234" s="13">
        <f>IFERROR(VLOOKUP(B234,users_table[#All],4,FALSE),"NA")</f>
        <v>5.9325396825396828</v>
      </c>
    </row>
    <row r="235" spans="1:20" x14ac:dyDescent="0.3">
      <c r="A235" s="25">
        <v>233</v>
      </c>
      <c r="B235" s="13" t="s">
        <v>2</v>
      </c>
      <c r="C235" s="13">
        <v>48825</v>
      </c>
      <c r="D235" s="13" t="s">
        <v>378</v>
      </c>
      <c r="E235" s="13" t="s">
        <v>158</v>
      </c>
      <c r="F235" s="13" t="s">
        <v>29</v>
      </c>
      <c r="G235" s="13">
        <v>6.85</v>
      </c>
      <c r="H235" s="26">
        <v>44990</v>
      </c>
      <c r="I235" s="26">
        <v>44990</v>
      </c>
      <c r="J235" s="13">
        <v>7</v>
      </c>
      <c r="K235" s="13">
        <v>2021</v>
      </c>
      <c r="L235" s="13" t="s">
        <v>30</v>
      </c>
      <c r="M235" s="13">
        <v>1</v>
      </c>
      <c r="N235" s="13">
        <v>6.3333333333333339E-2</v>
      </c>
      <c r="O235" s="13">
        <v>6.3333333333333339E-2</v>
      </c>
      <c r="P235" s="13">
        <v>1</v>
      </c>
      <c r="Q235" s="13">
        <v>6.3333333333333339E-2</v>
      </c>
      <c r="R235" s="13">
        <v>1</v>
      </c>
      <c r="S235" s="30">
        <v>5.9165186500888103</v>
      </c>
      <c r="T235" s="13">
        <f>IFERROR(VLOOKUP(B235,users_table[#All],4,FALSE),"NA")</f>
        <v>5.9325396825396828</v>
      </c>
    </row>
    <row r="236" spans="1:20" x14ac:dyDescent="0.3">
      <c r="A236" s="25">
        <v>234</v>
      </c>
      <c r="B236" s="13" t="s">
        <v>2</v>
      </c>
      <c r="C236" s="13">
        <v>41877</v>
      </c>
      <c r="D236" s="13" t="s">
        <v>379</v>
      </c>
      <c r="E236" s="13" t="s">
        <v>168</v>
      </c>
      <c r="F236" s="13" t="s">
        <v>29</v>
      </c>
      <c r="G236" s="13">
        <v>6.46</v>
      </c>
      <c r="H236" s="26">
        <v>44980</v>
      </c>
      <c r="I236" s="26">
        <v>44980</v>
      </c>
      <c r="J236" s="13">
        <v>5</v>
      </c>
      <c r="K236" s="13">
        <v>2021</v>
      </c>
      <c r="L236" s="13" t="s">
        <v>35</v>
      </c>
      <c r="M236" s="13">
        <v>1</v>
      </c>
      <c r="N236" s="13">
        <v>1.65</v>
      </c>
      <c r="O236" s="13">
        <v>1.65</v>
      </c>
      <c r="P236" s="13">
        <v>1</v>
      </c>
      <c r="Q236" s="13">
        <v>1.65</v>
      </c>
      <c r="R236" s="13">
        <v>1</v>
      </c>
      <c r="S236" s="30">
        <v>5.9165186500888103</v>
      </c>
      <c r="T236" s="13">
        <f>IFERROR(VLOOKUP(B236,users_table[#All],4,FALSE),"NA")</f>
        <v>5.9325396825396828</v>
      </c>
    </row>
    <row r="237" spans="1:20" x14ac:dyDescent="0.3">
      <c r="A237" s="25">
        <v>235</v>
      </c>
      <c r="B237" s="13" t="s">
        <v>2</v>
      </c>
      <c r="C237" s="13">
        <v>41930</v>
      </c>
      <c r="D237" s="13" t="s">
        <v>380</v>
      </c>
      <c r="E237" s="13" t="s">
        <v>32</v>
      </c>
      <c r="F237" s="13" t="s">
        <v>29</v>
      </c>
      <c r="G237" s="13">
        <v>6.79</v>
      </c>
      <c r="H237" s="26">
        <v>44440</v>
      </c>
      <c r="I237" s="26">
        <v>44482</v>
      </c>
      <c r="J237" s="13">
        <v>6</v>
      </c>
      <c r="K237" s="13">
        <v>2020</v>
      </c>
      <c r="L237" s="13" t="s">
        <v>35</v>
      </c>
      <c r="M237" s="13">
        <v>12</v>
      </c>
      <c r="N237" s="13">
        <v>0.40333333333333332</v>
      </c>
      <c r="O237" s="13">
        <v>4.84</v>
      </c>
      <c r="P237" s="13">
        <v>43</v>
      </c>
      <c r="Q237" s="13">
        <v>0.11255813953488369</v>
      </c>
      <c r="R237" s="13">
        <v>0.27906976744186052</v>
      </c>
      <c r="S237" s="30">
        <v>5.9165186500888103</v>
      </c>
      <c r="T237" s="13">
        <f>IFERROR(VLOOKUP(B237,users_table[#All],4,FALSE),"NA")</f>
        <v>5.9325396825396828</v>
      </c>
    </row>
    <row r="238" spans="1:20" x14ac:dyDescent="0.3">
      <c r="A238" s="25">
        <v>236</v>
      </c>
      <c r="B238" s="13" t="s">
        <v>2</v>
      </c>
      <c r="C238" s="13">
        <v>48711</v>
      </c>
      <c r="D238" s="13" t="s">
        <v>381</v>
      </c>
      <c r="E238" s="13" t="s">
        <v>158</v>
      </c>
      <c r="F238" s="13" t="s">
        <v>29</v>
      </c>
      <c r="G238" s="13">
        <v>6.85</v>
      </c>
      <c r="H238" s="26">
        <v>44990</v>
      </c>
      <c r="I238" s="26">
        <v>44990</v>
      </c>
      <c r="J238" s="13">
        <v>6</v>
      </c>
      <c r="K238" s="13">
        <v>2021</v>
      </c>
      <c r="L238" s="13" t="s">
        <v>30</v>
      </c>
      <c r="M238" s="13">
        <v>1</v>
      </c>
      <c r="N238" s="13">
        <v>6.7500000000000004E-2</v>
      </c>
      <c r="O238" s="13">
        <v>6.7500000000000004E-2</v>
      </c>
      <c r="P238" s="13">
        <v>1</v>
      </c>
      <c r="Q238" s="13">
        <v>6.7500000000000004E-2</v>
      </c>
      <c r="R238" s="13">
        <v>1</v>
      </c>
      <c r="S238" s="30">
        <v>5.9165186500888103</v>
      </c>
      <c r="T238" s="13">
        <f>IFERROR(VLOOKUP(B238,users_table[#All],4,FALSE),"NA")</f>
        <v>5.9325396825396828</v>
      </c>
    </row>
    <row r="239" spans="1:20" x14ac:dyDescent="0.3">
      <c r="A239" s="25">
        <v>237</v>
      </c>
      <c r="B239" s="13" t="s">
        <v>2</v>
      </c>
      <c r="C239" s="13">
        <v>39198</v>
      </c>
      <c r="D239" s="13" t="s">
        <v>382</v>
      </c>
      <c r="E239" s="13" t="s">
        <v>32</v>
      </c>
      <c r="F239" s="13" t="s">
        <v>37</v>
      </c>
      <c r="G239" s="13">
        <v>8.09</v>
      </c>
      <c r="H239" s="26">
        <v>43847</v>
      </c>
      <c r="I239" s="26">
        <v>43856</v>
      </c>
      <c r="J239" s="13">
        <v>8</v>
      </c>
      <c r="K239" s="13">
        <v>2019</v>
      </c>
      <c r="L239" s="13" t="s">
        <v>39</v>
      </c>
      <c r="M239" s="13">
        <v>12</v>
      </c>
      <c r="N239" s="13">
        <v>0.46666666666666667</v>
      </c>
      <c r="O239" s="13">
        <v>5.6</v>
      </c>
      <c r="P239" s="13">
        <v>10</v>
      </c>
      <c r="Q239" s="13">
        <v>0.55999999999999994</v>
      </c>
      <c r="R239" s="13">
        <v>1.2</v>
      </c>
      <c r="S239" s="30">
        <v>5.9165186500888103</v>
      </c>
      <c r="T239" s="13">
        <f>IFERROR(VLOOKUP(B239,users_table[#All],4,FALSE),"NA")</f>
        <v>5.9325396825396828</v>
      </c>
    </row>
    <row r="240" spans="1:20" x14ac:dyDescent="0.3">
      <c r="A240" s="25">
        <v>238</v>
      </c>
      <c r="B240" s="13" t="s">
        <v>2</v>
      </c>
      <c r="C240" s="13">
        <v>43969</v>
      </c>
      <c r="D240" s="13" t="s">
        <v>383</v>
      </c>
      <c r="E240" s="13" t="s">
        <v>32</v>
      </c>
      <c r="F240" s="13" t="s">
        <v>37</v>
      </c>
      <c r="G240" s="13">
        <v>6.54</v>
      </c>
      <c r="H240" s="26">
        <v>44498</v>
      </c>
      <c r="I240" s="26">
        <v>44501</v>
      </c>
      <c r="J240" s="13">
        <v>6</v>
      </c>
      <c r="K240" s="13">
        <v>2021</v>
      </c>
      <c r="L240" s="13" t="s">
        <v>39</v>
      </c>
      <c r="M240" s="13">
        <v>12</v>
      </c>
      <c r="N240" s="13">
        <v>0.40749999999999997</v>
      </c>
      <c r="O240" s="13">
        <v>4.8899999999999997</v>
      </c>
      <c r="P240" s="13">
        <v>4</v>
      </c>
      <c r="Q240" s="13">
        <v>1.2224999999999999</v>
      </c>
      <c r="R240" s="13">
        <v>3</v>
      </c>
      <c r="S240" s="30">
        <v>5.9165186500888103</v>
      </c>
      <c r="T240" s="13">
        <f>IFERROR(VLOOKUP(B240,users_table[#All],4,FALSE),"NA")</f>
        <v>5.9325396825396828</v>
      </c>
    </row>
    <row r="241" spans="1:20" x14ac:dyDescent="0.3">
      <c r="A241" s="25">
        <v>239</v>
      </c>
      <c r="B241" s="13" t="s">
        <v>2</v>
      </c>
      <c r="C241" s="13">
        <v>1004</v>
      </c>
      <c r="D241" s="13" t="s">
        <v>384</v>
      </c>
      <c r="E241" s="13" t="s">
        <v>52</v>
      </c>
      <c r="F241" s="13" t="s">
        <v>29</v>
      </c>
      <c r="G241" s="13">
        <v>7.28</v>
      </c>
      <c r="H241" s="26">
        <v>42978</v>
      </c>
      <c r="I241" s="26">
        <v>42978</v>
      </c>
      <c r="J241" s="13">
        <v>6</v>
      </c>
      <c r="K241" s="13">
        <v>2002</v>
      </c>
      <c r="L241" s="13" t="s">
        <v>33</v>
      </c>
      <c r="M241" s="13">
        <v>1</v>
      </c>
      <c r="N241" s="13">
        <v>7.9444444444444443E-2</v>
      </c>
      <c r="O241" s="13">
        <v>7.9444444444444443E-2</v>
      </c>
      <c r="P241" s="13">
        <v>1</v>
      </c>
      <c r="Q241" s="13">
        <v>7.9444444444444443E-2</v>
      </c>
      <c r="R241" s="13">
        <v>1</v>
      </c>
      <c r="S241" s="30">
        <v>5.9165186500888103</v>
      </c>
      <c r="T241" s="13">
        <f>IFERROR(VLOOKUP(B241,users_table[#All],4,FALSE),"NA")</f>
        <v>5.9325396825396828</v>
      </c>
    </row>
    <row r="242" spans="1:20" x14ac:dyDescent="0.3">
      <c r="A242" s="25">
        <v>240</v>
      </c>
      <c r="B242" s="13" t="s">
        <v>2</v>
      </c>
      <c r="C242" s="13">
        <v>144</v>
      </c>
      <c r="D242" s="13" t="s">
        <v>385</v>
      </c>
      <c r="E242" s="13" t="s">
        <v>32</v>
      </c>
      <c r="F242" s="13" t="s">
        <v>386</v>
      </c>
      <c r="G242" s="13">
        <v>7.07</v>
      </c>
      <c r="H242" s="26">
        <v>43566</v>
      </c>
      <c r="I242" s="26">
        <v>43599</v>
      </c>
      <c r="J242" s="13">
        <v>2</v>
      </c>
      <c r="K242" s="13">
        <v>2002</v>
      </c>
      <c r="L242" s="13" t="s">
        <v>30</v>
      </c>
      <c r="M242" s="13">
        <v>13</v>
      </c>
      <c r="N242" s="13">
        <v>0.4</v>
      </c>
      <c r="O242" s="13">
        <v>5.2</v>
      </c>
      <c r="P242" s="13">
        <v>34</v>
      </c>
      <c r="Q242" s="13">
        <v>0.15294117647058819</v>
      </c>
      <c r="R242" s="13">
        <v>0.38235294117647062</v>
      </c>
      <c r="S242" s="30">
        <v>5.9165186500888103</v>
      </c>
      <c r="T242" s="13">
        <f>IFERROR(VLOOKUP(B242,users_table[#All],4,FALSE),"NA")</f>
        <v>5.9325396825396828</v>
      </c>
    </row>
    <row r="243" spans="1:20" x14ac:dyDescent="0.3">
      <c r="A243" s="25">
        <v>241</v>
      </c>
      <c r="B243" s="13" t="s">
        <v>2</v>
      </c>
      <c r="C243" s="13">
        <v>35860</v>
      </c>
      <c r="D243" s="13" t="s">
        <v>387</v>
      </c>
      <c r="E243" s="13" t="s">
        <v>32</v>
      </c>
      <c r="F243" s="13" t="s">
        <v>37</v>
      </c>
      <c r="G243" s="13">
        <v>7.7</v>
      </c>
      <c r="H243" s="26">
        <v>43776</v>
      </c>
      <c r="I243" s="26">
        <v>43787</v>
      </c>
      <c r="J243" s="13">
        <v>8</v>
      </c>
      <c r="K243" s="13">
        <v>2018</v>
      </c>
      <c r="L243" s="13" t="s">
        <v>30</v>
      </c>
      <c r="M243" s="13">
        <v>12</v>
      </c>
      <c r="N243" s="13">
        <v>0.39361111111111108</v>
      </c>
      <c r="O243" s="13">
        <v>4.7233333333333336</v>
      </c>
      <c r="P243" s="13">
        <v>12</v>
      </c>
      <c r="Q243" s="13">
        <v>0.39361111111111108</v>
      </c>
      <c r="R243" s="13">
        <v>1</v>
      </c>
      <c r="S243" s="30">
        <v>5.9165186500888103</v>
      </c>
      <c r="T243" s="13">
        <f>IFERROR(VLOOKUP(B243,users_table[#All],4,FALSE),"NA")</f>
        <v>5.9325396825396828</v>
      </c>
    </row>
    <row r="244" spans="1:20" x14ac:dyDescent="0.3">
      <c r="A244" s="25">
        <v>242</v>
      </c>
      <c r="B244" s="13" t="s">
        <v>2</v>
      </c>
      <c r="C244" s="13">
        <v>38993</v>
      </c>
      <c r="D244" s="13" t="s">
        <v>388</v>
      </c>
      <c r="E244" s="13" t="s">
        <v>32</v>
      </c>
      <c r="F244" s="13" t="s">
        <v>37</v>
      </c>
      <c r="G244" s="13">
        <v>8.06</v>
      </c>
      <c r="H244" s="26">
        <v>43857</v>
      </c>
      <c r="I244" s="26">
        <v>43859</v>
      </c>
      <c r="J244" s="13">
        <v>8</v>
      </c>
      <c r="K244" s="13">
        <v>2019</v>
      </c>
      <c r="L244" s="13" t="s">
        <v>39</v>
      </c>
      <c r="M244" s="13">
        <v>12</v>
      </c>
      <c r="N244" s="13">
        <v>0.39361111111111108</v>
      </c>
      <c r="O244" s="13">
        <v>4.7233333333333336</v>
      </c>
      <c r="P244" s="13">
        <v>3</v>
      </c>
      <c r="Q244" s="13">
        <v>1.574444444444445</v>
      </c>
      <c r="R244" s="13">
        <v>4</v>
      </c>
      <c r="S244" s="30">
        <v>5.9165186500888103</v>
      </c>
      <c r="T244" s="13">
        <f>IFERROR(VLOOKUP(B244,users_table[#All],4,FALSE),"NA")</f>
        <v>5.9325396825396828</v>
      </c>
    </row>
    <row r="245" spans="1:20" x14ac:dyDescent="0.3">
      <c r="A245" s="25">
        <v>243</v>
      </c>
      <c r="B245" s="13" t="s">
        <v>2</v>
      </c>
      <c r="C245" s="13">
        <v>37621</v>
      </c>
      <c r="D245" s="13" t="s">
        <v>389</v>
      </c>
      <c r="E245" s="13" t="s">
        <v>52</v>
      </c>
      <c r="F245" s="13" t="s">
        <v>37</v>
      </c>
      <c r="G245" s="13">
        <v>7.52</v>
      </c>
      <c r="H245" s="26">
        <v>43787</v>
      </c>
      <c r="I245" s="26">
        <v>43787</v>
      </c>
      <c r="J245" s="13">
        <v>8</v>
      </c>
      <c r="K245" s="13">
        <v>2018</v>
      </c>
      <c r="L245" s="13" t="s">
        <v>39</v>
      </c>
      <c r="M245" s="13">
        <v>1</v>
      </c>
      <c r="N245" s="13">
        <v>0.39333333333333331</v>
      </c>
      <c r="O245" s="13">
        <v>0.39333333333333331</v>
      </c>
      <c r="P245" s="13">
        <v>1</v>
      </c>
      <c r="Q245" s="13">
        <v>0.39333333333333331</v>
      </c>
      <c r="R245" s="13">
        <v>1</v>
      </c>
      <c r="S245" s="30">
        <v>5.9165186500888103</v>
      </c>
      <c r="T245" s="13">
        <f>IFERROR(VLOOKUP(B245,users_table[#All],4,FALSE),"NA")</f>
        <v>5.9325396825396828</v>
      </c>
    </row>
    <row r="246" spans="1:20" x14ac:dyDescent="0.3">
      <c r="A246" s="25">
        <v>244</v>
      </c>
      <c r="B246" s="13" t="s">
        <v>2</v>
      </c>
      <c r="C246" s="13">
        <v>1658</v>
      </c>
      <c r="D246" s="13" t="s">
        <v>390</v>
      </c>
      <c r="E246" s="13" t="s">
        <v>52</v>
      </c>
      <c r="F246" s="13" t="s">
        <v>37</v>
      </c>
      <c r="G246" s="13">
        <v>6.45</v>
      </c>
      <c r="H246" s="26">
        <v>44110</v>
      </c>
      <c r="I246" s="26">
        <v>44110</v>
      </c>
      <c r="J246" s="13">
        <v>6</v>
      </c>
      <c r="K246" s="13">
        <v>2000</v>
      </c>
      <c r="L246" s="13" t="s">
        <v>30</v>
      </c>
      <c r="M246" s="13">
        <v>1</v>
      </c>
      <c r="N246" s="13">
        <v>0.6958333333333333</v>
      </c>
      <c r="O246" s="13">
        <v>0.6958333333333333</v>
      </c>
      <c r="P246" s="13">
        <v>1</v>
      </c>
      <c r="Q246" s="13">
        <v>0.6958333333333333</v>
      </c>
      <c r="R246" s="13">
        <v>1</v>
      </c>
      <c r="S246" s="30">
        <v>5.9165186500888103</v>
      </c>
      <c r="T246" s="13">
        <f>IFERROR(VLOOKUP(B246,users_table[#All],4,FALSE),"NA")</f>
        <v>5.9325396825396828</v>
      </c>
    </row>
    <row r="247" spans="1:20" x14ac:dyDescent="0.3">
      <c r="A247" s="25">
        <v>245</v>
      </c>
      <c r="B247" s="13" t="s">
        <v>2</v>
      </c>
      <c r="C247" s="13">
        <v>33187</v>
      </c>
      <c r="D247" s="13" t="s">
        <v>391</v>
      </c>
      <c r="E247" s="13" t="s">
        <v>168</v>
      </c>
      <c r="F247" s="13" t="s">
        <v>29</v>
      </c>
      <c r="G247" s="13">
        <v>5.47</v>
      </c>
      <c r="H247" s="26">
        <v>44066</v>
      </c>
      <c r="I247" s="26">
        <v>44066</v>
      </c>
      <c r="J247" s="13">
        <v>7</v>
      </c>
      <c r="K247" s="13" t="s">
        <v>54</v>
      </c>
      <c r="L247" s="13" t="s">
        <v>54</v>
      </c>
      <c r="M247" s="13">
        <v>1</v>
      </c>
      <c r="N247" s="13">
        <v>8.3333333333333339E-4</v>
      </c>
      <c r="O247" s="13">
        <v>8.3333333333333339E-4</v>
      </c>
      <c r="P247" s="13">
        <v>1</v>
      </c>
      <c r="Q247" s="13">
        <v>8.3333333333333339E-4</v>
      </c>
      <c r="R247" s="13">
        <v>1</v>
      </c>
      <c r="S247" s="30">
        <v>5.9165186500888103</v>
      </c>
      <c r="T247" s="13">
        <f>IFERROR(VLOOKUP(B247,users_table[#All],4,FALSE),"NA")</f>
        <v>5.9325396825396828</v>
      </c>
    </row>
    <row r="248" spans="1:20" x14ac:dyDescent="0.3">
      <c r="A248" s="25">
        <v>246</v>
      </c>
      <c r="B248" s="13" t="s">
        <v>2</v>
      </c>
      <c r="C248" s="13">
        <v>39199</v>
      </c>
      <c r="D248" s="13" t="s">
        <v>392</v>
      </c>
      <c r="E248" s="13" t="s">
        <v>32</v>
      </c>
      <c r="F248" s="13" t="s">
        <v>37</v>
      </c>
      <c r="G248" s="13">
        <v>6.4</v>
      </c>
      <c r="H248" s="26">
        <v>43824</v>
      </c>
      <c r="I248" s="26">
        <v>43830</v>
      </c>
      <c r="J248" s="13">
        <v>6</v>
      </c>
      <c r="K248" s="13">
        <v>2019</v>
      </c>
      <c r="L248" s="13" t="s">
        <v>39</v>
      </c>
      <c r="M248" s="13">
        <v>12</v>
      </c>
      <c r="N248" s="13">
        <v>0.39444444444444438</v>
      </c>
      <c r="O248" s="13">
        <v>4.7333333333333334</v>
      </c>
      <c r="P248" s="13">
        <v>7</v>
      </c>
      <c r="Q248" s="13">
        <v>0.67619047619047623</v>
      </c>
      <c r="R248" s="13">
        <v>1.714285714285714</v>
      </c>
      <c r="S248" s="30">
        <v>5.9165186500888103</v>
      </c>
      <c r="T248" s="13">
        <f>IFERROR(VLOOKUP(B248,users_table[#All],4,FALSE),"NA")</f>
        <v>5.9325396825396828</v>
      </c>
    </row>
    <row r="249" spans="1:20" x14ac:dyDescent="0.3">
      <c r="A249" s="25">
        <v>247</v>
      </c>
      <c r="B249" s="13" t="s">
        <v>2</v>
      </c>
      <c r="C249" s="13">
        <v>39326</v>
      </c>
      <c r="D249" s="13" t="s">
        <v>393</v>
      </c>
      <c r="E249" s="13" t="s">
        <v>32</v>
      </c>
      <c r="F249" s="13" t="s">
        <v>152</v>
      </c>
      <c r="G249" s="13">
        <v>6.5</v>
      </c>
      <c r="H249" s="26">
        <v>43748</v>
      </c>
      <c r="I249" s="26">
        <v>43754</v>
      </c>
      <c r="J249" s="13">
        <v>5</v>
      </c>
      <c r="K249" s="13">
        <v>2019</v>
      </c>
      <c r="L249" s="13" t="s">
        <v>39</v>
      </c>
      <c r="M249" s="13">
        <v>12</v>
      </c>
      <c r="N249" s="13">
        <v>0.39444444444444438</v>
      </c>
      <c r="O249" s="13">
        <v>4.7333333333333334</v>
      </c>
      <c r="P249" s="13">
        <v>7</v>
      </c>
      <c r="Q249" s="13">
        <v>0.67619047619047623</v>
      </c>
      <c r="R249" s="13">
        <v>1.714285714285714</v>
      </c>
      <c r="S249" s="30">
        <v>5.9165186500888103</v>
      </c>
      <c r="T249" s="13">
        <f>IFERROR(VLOOKUP(B249,users_table[#All],4,FALSE),"NA")</f>
        <v>5.9325396825396828</v>
      </c>
    </row>
    <row r="250" spans="1:20" x14ac:dyDescent="0.3">
      <c r="A250" s="25">
        <v>248</v>
      </c>
      <c r="B250" s="13" t="s">
        <v>2</v>
      </c>
      <c r="C250" s="13">
        <v>39112</v>
      </c>
      <c r="D250" s="13" t="s">
        <v>394</v>
      </c>
      <c r="E250" s="13" t="s">
        <v>158</v>
      </c>
      <c r="F250" s="13" t="s">
        <v>158</v>
      </c>
      <c r="G250" s="13">
        <v>8.32</v>
      </c>
      <c r="H250" s="26">
        <v>44120</v>
      </c>
      <c r="I250" s="26">
        <v>44120</v>
      </c>
      <c r="J250" s="13">
        <v>7</v>
      </c>
      <c r="K250" s="13">
        <v>2019</v>
      </c>
      <c r="L250" s="13" t="s">
        <v>30</v>
      </c>
      <c r="M250" s="13">
        <v>1</v>
      </c>
      <c r="N250" s="13">
        <v>7.0277777777777772E-2</v>
      </c>
      <c r="O250" s="13">
        <v>7.0277777777777772E-2</v>
      </c>
      <c r="P250" s="13">
        <v>1</v>
      </c>
      <c r="Q250" s="13">
        <v>7.0277777777777772E-2</v>
      </c>
      <c r="R250" s="13">
        <v>1</v>
      </c>
      <c r="S250" s="30">
        <v>5.9165186500888103</v>
      </c>
      <c r="T250" s="13">
        <f>IFERROR(VLOOKUP(B250,users_table[#All],4,FALSE),"NA")</f>
        <v>5.9325396825396828</v>
      </c>
    </row>
    <row r="251" spans="1:20" x14ac:dyDescent="0.3">
      <c r="A251" s="25">
        <v>249</v>
      </c>
      <c r="B251" s="13" t="s">
        <v>2</v>
      </c>
      <c r="C251" s="13">
        <v>29989</v>
      </c>
      <c r="D251" s="13" t="s">
        <v>395</v>
      </c>
      <c r="E251" s="13" t="s">
        <v>168</v>
      </c>
      <c r="F251" s="13" t="s">
        <v>29</v>
      </c>
      <c r="G251" s="13">
        <v>4.37</v>
      </c>
      <c r="H251" s="26">
        <v>44144</v>
      </c>
      <c r="I251" s="26">
        <v>44144</v>
      </c>
      <c r="J251" s="13">
        <v>4</v>
      </c>
      <c r="K251" s="13">
        <v>2001</v>
      </c>
      <c r="L251" s="13" t="s">
        <v>30</v>
      </c>
      <c r="M251" s="13">
        <v>1</v>
      </c>
      <c r="N251" s="13">
        <v>5.1111111111111107E-2</v>
      </c>
      <c r="O251" s="13">
        <v>5.1111111111111107E-2</v>
      </c>
      <c r="P251" s="13">
        <v>1</v>
      </c>
      <c r="Q251" s="13">
        <v>5.1111111111111107E-2</v>
      </c>
      <c r="R251" s="13">
        <v>1</v>
      </c>
      <c r="S251" s="30">
        <v>5.9165186500888103</v>
      </c>
      <c r="T251" s="13">
        <f>IFERROR(VLOOKUP(B251,users_table[#All],4,FALSE),"NA")</f>
        <v>5.9325396825396828</v>
      </c>
    </row>
    <row r="252" spans="1:20" x14ac:dyDescent="0.3">
      <c r="A252" s="25">
        <v>250</v>
      </c>
      <c r="B252" s="13" t="s">
        <v>2</v>
      </c>
      <c r="C252" s="13">
        <v>1145</v>
      </c>
      <c r="D252" s="13" t="s">
        <v>396</v>
      </c>
      <c r="E252" s="13" t="s">
        <v>32</v>
      </c>
      <c r="F252" s="13" t="s">
        <v>29</v>
      </c>
      <c r="G252" s="13">
        <v>7.14</v>
      </c>
      <c r="H252" s="26">
        <v>43415</v>
      </c>
      <c r="I252" s="26">
        <v>43437</v>
      </c>
      <c r="J252" s="13">
        <v>8</v>
      </c>
      <c r="K252" s="13">
        <v>2001</v>
      </c>
      <c r="L252" s="13" t="s">
        <v>35</v>
      </c>
      <c r="M252" s="13">
        <v>25</v>
      </c>
      <c r="N252" s="13">
        <v>0.3888888888888889</v>
      </c>
      <c r="O252" s="13">
        <v>9.7222222222222232</v>
      </c>
      <c r="P252" s="13">
        <v>23</v>
      </c>
      <c r="Q252" s="13">
        <v>0.42270531400966188</v>
      </c>
      <c r="R252" s="13">
        <v>1.0869565217391299</v>
      </c>
      <c r="S252" s="30">
        <v>5.9165186500888103</v>
      </c>
      <c r="T252" s="13">
        <f>IFERROR(VLOOKUP(B252,users_table[#All],4,FALSE),"NA")</f>
        <v>5.9325396825396828</v>
      </c>
    </row>
    <row r="253" spans="1:20" x14ac:dyDescent="0.3">
      <c r="A253" s="25">
        <v>251</v>
      </c>
      <c r="B253" s="13" t="s">
        <v>2</v>
      </c>
      <c r="C253" s="13">
        <v>757</v>
      </c>
      <c r="D253" s="13" t="s">
        <v>397</v>
      </c>
      <c r="E253" s="13" t="s">
        <v>168</v>
      </c>
      <c r="F253" s="13" t="s">
        <v>196</v>
      </c>
      <c r="G253" s="13">
        <v>6.66</v>
      </c>
      <c r="H253" s="26">
        <v>44118</v>
      </c>
      <c r="I253" s="26">
        <v>44118</v>
      </c>
      <c r="J253" s="13">
        <v>5</v>
      </c>
      <c r="K253" s="13">
        <v>2000</v>
      </c>
      <c r="L253" s="13" t="s">
        <v>39</v>
      </c>
      <c r="M253" s="13">
        <v>1</v>
      </c>
      <c r="N253" s="13">
        <v>1.6166666666666669</v>
      </c>
      <c r="O253" s="13">
        <v>1.6166666666666669</v>
      </c>
      <c r="P253" s="13">
        <v>1</v>
      </c>
      <c r="Q253" s="13">
        <v>1.6166666666666669</v>
      </c>
      <c r="R253" s="13">
        <v>1</v>
      </c>
      <c r="S253" s="30">
        <v>5.9165186500888103</v>
      </c>
      <c r="T253" s="13">
        <f>IFERROR(VLOOKUP(B253,users_table[#All],4,FALSE),"NA")</f>
        <v>5.9325396825396828</v>
      </c>
    </row>
    <row r="254" spans="1:20" x14ac:dyDescent="0.3">
      <c r="A254" s="25">
        <v>252</v>
      </c>
      <c r="B254" s="13" t="s">
        <v>2</v>
      </c>
      <c r="C254" s="13">
        <v>606</v>
      </c>
      <c r="D254" s="13" t="s">
        <v>398</v>
      </c>
      <c r="E254" s="13" t="s">
        <v>32</v>
      </c>
      <c r="F254" s="13" t="s">
        <v>29</v>
      </c>
      <c r="G254" s="13">
        <v>7.15</v>
      </c>
      <c r="H254" s="26">
        <v>43191</v>
      </c>
      <c r="I254" s="26">
        <v>43206</v>
      </c>
      <c r="J254" s="13">
        <v>5</v>
      </c>
      <c r="K254" s="13">
        <v>2000</v>
      </c>
      <c r="L254" s="13" t="s">
        <v>30</v>
      </c>
      <c r="M254" s="13">
        <v>13</v>
      </c>
      <c r="N254" s="13">
        <v>0.4</v>
      </c>
      <c r="O254" s="13">
        <v>5.2</v>
      </c>
      <c r="P254" s="13">
        <v>16</v>
      </c>
      <c r="Q254" s="13">
        <v>0.32500000000000001</v>
      </c>
      <c r="R254" s="13">
        <v>0.8125</v>
      </c>
      <c r="S254" s="30">
        <v>5.9165186500888103</v>
      </c>
      <c r="T254" s="13">
        <f>IFERROR(VLOOKUP(B254,users_table[#All],4,FALSE),"NA")</f>
        <v>5.9325396825396828</v>
      </c>
    </row>
    <row r="255" spans="1:20" x14ac:dyDescent="0.3">
      <c r="A255" s="25">
        <v>253</v>
      </c>
      <c r="B255" s="13" t="s">
        <v>2</v>
      </c>
      <c r="C255" s="13">
        <v>48508</v>
      </c>
      <c r="D255" s="13" t="s">
        <v>399</v>
      </c>
      <c r="E255" s="13" t="s">
        <v>50</v>
      </c>
      <c r="F255" s="13" t="s">
        <v>29</v>
      </c>
      <c r="G255" s="13">
        <v>5.99</v>
      </c>
      <c r="H255" s="26">
        <v>44445</v>
      </c>
      <c r="I255" s="26">
        <v>44445</v>
      </c>
      <c r="J255" s="13">
        <v>7</v>
      </c>
      <c r="K255" s="13">
        <v>2017</v>
      </c>
      <c r="L255" s="13" t="s">
        <v>30</v>
      </c>
      <c r="M255" s="13">
        <v>1</v>
      </c>
      <c r="N255" s="13">
        <v>9.6388888888888885E-2</v>
      </c>
      <c r="O255" s="13">
        <v>9.6388888888888885E-2</v>
      </c>
      <c r="P255" s="13">
        <v>1</v>
      </c>
      <c r="Q255" s="13">
        <v>9.6388888888888885E-2</v>
      </c>
      <c r="R255" s="13">
        <v>1</v>
      </c>
      <c r="S255" s="30">
        <v>5.9165186500888103</v>
      </c>
      <c r="T255" s="13">
        <f>IFERROR(VLOOKUP(B255,users_table[#All],4,FALSE),"NA")</f>
        <v>5.9325396825396828</v>
      </c>
    </row>
    <row r="256" spans="1:20" x14ac:dyDescent="0.3">
      <c r="A256" s="25">
        <v>254</v>
      </c>
      <c r="B256" s="13" t="s">
        <v>2</v>
      </c>
      <c r="C256" s="13">
        <v>39567</v>
      </c>
      <c r="D256" s="13" t="s">
        <v>400</v>
      </c>
      <c r="E256" s="13" t="s">
        <v>32</v>
      </c>
      <c r="F256" s="13" t="s">
        <v>29</v>
      </c>
      <c r="G256" s="13">
        <v>6.07</v>
      </c>
      <c r="H256" s="26">
        <v>43951</v>
      </c>
      <c r="I256" s="26">
        <v>43955</v>
      </c>
      <c r="J256" s="13">
        <v>5</v>
      </c>
      <c r="K256" s="13">
        <v>2019</v>
      </c>
      <c r="L256" s="13" t="s">
        <v>35</v>
      </c>
      <c r="M256" s="13">
        <v>12</v>
      </c>
      <c r="N256" s="13">
        <v>0.39666666666666672</v>
      </c>
      <c r="O256" s="13">
        <v>4.76</v>
      </c>
      <c r="P256" s="13">
        <v>5</v>
      </c>
      <c r="Q256" s="13">
        <v>0.95199999999999996</v>
      </c>
      <c r="R256" s="13">
        <v>2.4</v>
      </c>
      <c r="S256" s="30">
        <v>5.9165186500888103</v>
      </c>
      <c r="T256" s="13">
        <f>IFERROR(VLOOKUP(B256,users_table[#All],4,FALSE),"NA")</f>
        <v>5.9325396825396828</v>
      </c>
    </row>
    <row r="257" spans="1:20" x14ac:dyDescent="0.3">
      <c r="A257" s="25">
        <v>255</v>
      </c>
      <c r="B257" s="13" t="s">
        <v>2</v>
      </c>
      <c r="C257" s="13">
        <v>40762</v>
      </c>
      <c r="D257" s="13" t="s">
        <v>401</v>
      </c>
      <c r="E257" s="13" t="s">
        <v>52</v>
      </c>
      <c r="F257" s="13" t="s">
        <v>29</v>
      </c>
      <c r="G257" s="13">
        <v>6.04</v>
      </c>
      <c r="H257" s="26">
        <v>44158</v>
      </c>
      <c r="I257" s="26">
        <v>44158</v>
      </c>
      <c r="J257" s="13">
        <v>5</v>
      </c>
      <c r="K257" s="13">
        <v>2020</v>
      </c>
      <c r="L257" s="13" t="s">
        <v>30</v>
      </c>
      <c r="M257" s="13">
        <v>1</v>
      </c>
      <c r="N257" s="13">
        <v>0.38333333333333341</v>
      </c>
      <c r="O257" s="13">
        <v>0.38333333333333341</v>
      </c>
      <c r="P257" s="13">
        <v>1</v>
      </c>
      <c r="Q257" s="13">
        <v>0.38333333333333341</v>
      </c>
      <c r="R257" s="13">
        <v>1</v>
      </c>
      <c r="S257" s="30">
        <v>5.9165186500888103</v>
      </c>
      <c r="T257" s="13">
        <f>IFERROR(VLOOKUP(B257,users_table[#All],4,FALSE),"NA")</f>
        <v>5.9325396825396828</v>
      </c>
    </row>
    <row r="258" spans="1:20" x14ac:dyDescent="0.3">
      <c r="A258" s="25">
        <v>256</v>
      </c>
      <c r="B258" s="13" t="s">
        <v>2</v>
      </c>
      <c r="C258" s="13">
        <v>40908</v>
      </c>
      <c r="D258" s="13" t="s">
        <v>402</v>
      </c>
      <c r="E258" s="13" t="s">
        <v>32</v>
      </c>
      <c r="F258" s="13" t="s">
        <v>37</v>
      </c>
      <c r="G258" s="13">
        <v>7.39</v>
      </c>
      <c r="H258" s="26">
        <v>44776</v>
      </c>
      <c r="I258" s="26">
        <v>44784</v>
      </c>
      <c r="J258" s="13">
        <v>6</v>
      </c>
      <c r="K258" s="13">
        <v>2021</v>
      </c>
      <c r="L258" s="13" t="s">
        <v>30</v>
      </c>
      <c r="M258" s="13">
        <v>12</v>
      </c>
      <c r="N258" s="13">
        <v>0.39750000000000002</v>
      </c>
      <c r="O258" s="13">
        <v>4.7699999999999996</v>
      </c>
      <c r="P258" s="13">
        <v>9</v>
      </c>
      <c r="Q258" s="13">
        <v>0.53</v>
      </c>
      <c r="R258" s="13">
        <v>1.333333333333333</v>
      </c>
      <c r="S258" s="30">
        <v>5.9165186500888103</v>
      </c>
      <c r="T258" s="13">
        <f>IFERROR(VLOOKUP(B258,users_table[#All],4,FALSE),"NA")</f>
        <v>5.9325396825396828</v>
      </c>
    </row>
    <row r="259" spans="1:20" x14ac:dyDescent="0.3">
      <c r="A259" s="25">
        <v>257</v>
      </c>
      <c r="B259" s="13" t="s">
        <v>2</v>
      </c>
      <c r="C259" s="13">
        <v>37302</v>
      </c>
      <c r="D259" s="13" t="s">
        <v>403</v>
      </c>
      <c r="E259" s="13" t="s">
        <v>32</v>
      </c>
      <c r="F259" s="13" t="s">
        <v>29</v>
      </c>
      <c r="G259" s="13">
        <v>7.06</v>
      </c>
      <c r="H259" s="26">
        <v>43590</v>
      </c>
      <c r="I259" s="26">
        <v>43597</v>
      </c>
      <c r="J259" s="13">
        <v>5</v>
      </c>
      <c r="K259" s="13">
        <v>2019</v>
      </c>
      <c r="L259" s="13" t="s">
        <v>30</v>
      </c>
      <c r="M259" s="13">
        <v>12</v>
      </c>
      <c r="N259" s="13">
        <v>0.3947222222222222</v>
      </c>
      <c r="O259" s="13">
        <v>4.7366666666666664</v>
      </c>
      <c r="P259" s="13">
        <v>8</v>
      </c>
      <c r="Q259" s="13">
        <v>0.59208333333333329</v>
      </c>
      <c r="R259" s="13">
        <v>1.5</v>
      </c>
      <c r="S259" s="30">
        <v>5.9165186500888103</v>
      </c>
      <c r="T259" s="13">
        <f>IFERROR(VLOOKUP(B259,users_table[#All],4,FALSE),"NA")</f>
        <v>5.9325396825396828</v>
      </c>
    </row>
    <row r="260" spans="1:20" x14ac:dyDescent="0.3">
      <c r="A260" s="25">
        <v>258</v>
      </c>
      <c r="B260" s="13" t="s">
        <v>2</v>
      </c>
      <c r="C260" s="13">
        <v>36903</v>
      </c>
      <c r="D260" s="13" t="s">
        <v>404</v>
      </c>
      <c r="E260" s="13" t="s">
        <v>50</v>
      </c>
      <c r="F260" s="13" t="s">
        <v>154</v>
      </c>
      <c r="G260" s="13">
        <v>7.44</v>
      </c>
      <c r="H260" s="26">
        <v>43841</v>
      </c>
      <c r="I260" s="26">
        <v>43844</v>
      </c>
      <c r="J260" s="13">
        <v>5</v>
      </c>
      <c r="K260" s="13">
        <v>2019</v>
      </c>
      <c r="L260" s="13" t="s">
        <v>39</v>
      </c>
      <c r="M260" s="13">
        <v>12</v>
      </c>
      <c r="N260" s="13">
        <v>0.4</v>
      </c>
      <c r="O260" s="13">
        <v>4.8000000000000007</v>
      </c>
      <c r="P260" s="13">
        <v>4</v>
      </c>
      <c r="Q260" s="13">
        <v>1.2</v>
      </c>
      <c r="R260" s="13">
        <v>3</v>
      </c>
      <c r="S260" s="30">
        <v>5.9165186500888103</v>
      </c>
      <c r="T260" s="13">
        <f>IFERROR(VLOOKUP(B260,users_table[#All],4,FALSE),"NA")</f>
        <v>5.9325396825396828</v>
      </c>
    </row>
    <row r="261" spans="1:20" x14ac:dyDescent="0.3">
      <c r="A261" s="25">
        <v>259</v>
      </c>
      <c r="B261" s="13" t="s">
        <v>2</v>
      </c>
      <c r="C261" s="13">
        <v>42072</v>
      </c>
      <c r="D261" s="13" t="s">
        <v>405</v>
      </c>
      <c r="E261" s="13" t="s">
        <v>32</v>
      </c>
      <c r="F261" s="13" t="s">
        <v>152</v>
      </c>
      <c r="G261" s="13">
        <v>6.31</v>
      </c>
      <c r="H261" s="26">
        <v>44973</v>
      </c>
      <c r="I261" s="26">
        <v>44978</v>
      </c>
      <c r="J261" s="13">
        <v>3</v>
      </c>
      <c r="K261" s="13">
        <v>2022</v>
      </c>
      <c r="L261" s="13" t="s">
        <v>30</v>
      </c>
      <c r="M261" s="13">
        <v>12</v>
      </c>
      <c r="N261" s="13">
        <v>0.3972222222222222</v>
      </c>
      <c r="O261" s="13">
        <v>4.7666666666666666</v>
      </c>
      <c r="P261" s="13">
        <v>6</v>
      </c>
      <c r="Q261" s="13">
        <v>0.7944444444444444</v>
      </c>
      <c r="R261" s="13">
        <v>2</v>
      </c>
      <c r="S261" s="30">
        <v>5.9165186500888103</v>
      </c>
      <c r="T261" s="13">
        <f>IFERROR(VLOOKUP(B261,users_table[#All],4,FALSE),"NA")</f>
        <v>5.9325396825396828</v>
      </c>
    </row>
    <row r="262" spans="1:20" x14ac:dyDescent="0.3">
      <c r="A262" s="25">
        <v>260</v>
      </c>
      <c r="B262" s="13" t="s">
        <v>2</v>
      </c>
      <c r="C262" s="13">
        <v>36407</v>
      </c>
      <c r="D262" s="13" t="s">
        <v>406</v>
      </c>
      <c r="E262" s="13" t="s">
        <v>32</v>
      </c>
      <c r="F262" s="13" t="s">
        <v>152</v>
      </c>
      <c r="G262" s="13">
        <v>6.62</v>
      </c>
      <c r="H262" s="26">
        <v>43663</v>
      </c>
      <c r="I262" s="26">
        <v>43665</v>
      </c>
      <c r="J262" s="13">
        <v>5</v>
      </c>
      <c r="K262" s="13">
        <v>2019</v>
      </c>
      <c r="L262" s="13" t="s">
        <v>33</v>
      </c>
      <c r="M262" s="13">
        <v>12</v>
      </c>
      <c r="N262" s="13">
        <v>0.39444444444444438</v>
      </c>
      <c r="O262" s="13">
        <v>4.7333333333333334</v>
      </c>
      <c r="P262" s="13">
        <v>3</v>
      </c>
      <c r="Q262" s="13">
        <v>1.5777777777777779</v>
      </c>
      <c r="R262" s="13">
        <v>4</v>
      </c>
      <c r="S262" s="30">
        <v>5.9165186500888103</v>
      </c>
      <c r="T262" s="13">
        <f>IFERROR(VLOOKUP(B262,users_table[#All],4,FALSE),"NA")</f>
        <v>5.9325396825396828</v>
      </c>
    </row>
    <row r="263" spans="1:20" x14ac:dyDescent="0.3">
      <c r="A263" s="25">
        <v>261</v>
      </c>
      <c r="B263" s="13" t="s">
        <v>2</v>
      </c>
      <c r="C263" s="13">
        <v>40335</v>
      </c>
      <c r="D263" s="13" t="s">
        <v>407</v>
      </c>
      <c r="E263" s="13" t="s">
        <v>168</v>
      </c>
      <c r="F263" s="13" t="s">
        <v>29</v>
      </c>
      <c r="G263" s="13">
        <v>5.26</v>
      </c>
      <c r="H263" s="26">
        <v>44521</v>
      </c>
      <c r="I263" s="26">
        <v>44521</v>
      </c>
      <c r="J263" s="13">
        <v>5</v>
      </c>
      <c r="K263" s="13">
        <v>2019</v>
      </c>
      <c r="L263" s="13" t="s">
        <v>35</v>
      </c>
      <c r="M263" s="13">
        <v>1</v>
      </c>
      <c r="N263" s="13">
        <v>0.9</v>
      </c>
      <c r="O263" s="13">
        <v>0.9</v>
      </c>
      <c r="P263" s="13">
        <v>1</v>
      </c>
      <c r="Q263" s="13">
        <v>0.9</v>
      </c>
      <c r="R263" s="13">
        <v>1</v>
      </c>
      <c r="S263" s="30">
        <v>5.9165186500888103</v>
      </c>
      <c r="T263" s="13">
        <f>IFERROR(VLOOKUP(B263,users_table[#All],4,FALSE),"NA")</f>
        <v>5.9325396825396828</v>
      </c>
    </row>
    <row r="264" spans="1:20" x14ac:dyDescent="0.3">
      <c r="A264" s="25">
        <v>262</v>
      </c>
      <c r="B264" s="13" t="s">
        <v>2</v>
      </c>
      <c r="C264" s="13">
        <v>40595</v>
      </c>
      <c r="D264" s="13" t="s">
        <v>408</v>
      </c>
      <c r="E264" s="13" t="s">
        <v>32</v>
      </c>
      <c r="F264" s="13" t="s">
        <v>152</v>
      </c>
      <c r="G264" s="13">
        <v>6.65</v>
      </c>
      <c r="H264" s="26">
        <v>44374</v>
      </c>
      <c r="I264" s="26">
        <v>44401</v>
      </c>
      <c r="J264" s="13">
        <v>5</v>
      </c>
      <c r="K264" s="13">
        <v>2020</v>
      </c>
      <c r="L264" s="13" t="s">
        <v>35</v>
      </c>
      <c r="M264" s="13">
        <v>12</v>
      </c>
      <c r="N264" s="13">
        <v>0.39555555555555549</v>
      </c>
      <c r="O264" s="13">
        <v>4.7466666666666661</v>
      </c>
      <c r="P264" s="13">
        <v>28</v>
      </c>
      <c r="Q264" s="13">
        <v>0.16952380952380949</v>
      </c>
      <c r="R264" s="13">
        <v>0.42857142857142849</v>
      </c>
      <c r="S264" s="30">
        <v>5.9165186500888103</v>
      </c>
      <c r="T264" s="13">
        <f>IFERROR(VLOOKUP(B264,users_table[#All],4,FALSE),"NA")</f>
        <v>5.9325396825396828</v>
      </c>
    </row>
    <row r="265" spans="1:20" x14ac:dyDescent="0.3">
      <c r="A265" s="25">
        <v>263</v>
      </c>
      <c r="B265" s="13" t="s">
        <v>2</v>
      </c>
      <c r="C265" s="13">
        <v>38594</v>
      </c>
      <c r="D265" s="13" t="s">
        <v>409</v>
      </c>
      <c r="E265" s="13" t="s">
        <v>168</v>
      </c>
      <c r="F265" s="13" t="s">
        <v>29</v>
      </c>
      <c r="G265" s="13">
        <v>7.61</v>
      </c>
      <c r="H265" s="26">
        <v>44133</v>
      </c>
      <c r="I265" s="26">
        <v>44133</v>
      </c>
      <c r="J265" s="13">
        <v>8</v>
      </c>
      <c r="K265" s="13">
        <v>2019</v>
      </c>
      <c r="L265" s="13" t="s">
        <v>33</v>
      </c>
      <c r="M265" s="13">
        <v>1</v>
      </c>
      <c r="N265" s="13">
        <v>1.5883333333333329</v>
      </c>
      <c r="O265" s="13">
        <v>1.5883333333333329</v>
      </c>
      <c r="P265" s="13">
        <v>1</v>
      </c>
      <c r="Q265" s="13">
        <v>1.5883333333333329</v>
      </c>
      <c r="R265" s="13">
        <v>1</v>
      </c>
      <c r="S265" s="30">
        <v>5.9165186500888103</v>
      </c>
      <c r="T265" s="13">
        <f>IFERROR(VLOOKUP(B265,users_table[#All],4,FALSE),"NA")</f>
        <v>5.9325396825396828</v>
      </c>
    </row>
    <row r="266" spans="1:20" x14ac:dyDescent="0.3">
      <c r="A266" s="25">
        <v>264</v>
      </c>
      <c r="B266" s="13" t="s">
        <v>2</v>
      </c>
      <c r="C266" s="13">
        <v>41379</v>
      </c>
      <c r="D266" s="13" t="s">
        <v>410</v>
      </c>
      <c r="E266" s="13" t="s">
        <v>168</v>
      </c>
      <c r="F266" s="13" t="s">
        <v>29</v>
      </c>
      <c r="G266" s="13">
        <v>5.88</v>
      </c>
      <c r="H266" s="26">
        <v>44499</v>
      </c>
      <c r="I266" s="26">
        <v>44499</v>
      </c>
      <c r="J266" s="13">
        <v>5</v>
      </c>
      <c r="K266" s="13">
        <v>2020</v>
      </c>
      <c r="L266" s="13" t="s">
        <v>35</v>
      </c>
      <c r="M266" s="13">
        <v>1</v>
      </c>
      <c r="N266" s="13">
        <v>1.583333333333333</v>
      </c>
      <c r="O266" s="13">
        <v>1.583333333333333</v>
      </c>
      <c r="P266" s="13">
        <v>1</v>
      </c>
      <c r="Q266" s="13">
        <v>1.583333333333333</v>
      </c>
      <c r="R266" s="13">
        <v>1</v>
      </c>
      <c r="S266" s="30">
        <v>5.9165186500888103</v>
      </c>
      <c r="T266" s="13">
        <f>IFERROR(VLOOKUP(B266,users_table[#All],4,FALSE),"NA")</f>
        <v>5.9325396825396828</v>
      </c>
    </row>
    <row r="267" spans="1:20" x14ac:dyDescent="0.3">
      <c r="A267" s="25">
        <v>265</v>
      </c>
      <c r="B267" s="13" t="s">
        <v>2</v>
      </c>
      <c r="C267" s="13">
        <v>486</v>
      </c>
      <c r="D267" s="13" t="s">
        <v>411</v>
      </c>
      <c r="E267" s="13" t="s">
        <v>32</v>
      </c>
      <c r="F267" s="13" t="s">
        <v>152</v>
      </c>
      <c r="G267" s="13">
        <v>8.2899999999999991</v>
      </c>
      <c r="H267" s="26">
        <v>43132</v>
      </c>
      <c r="I267" s="26">
        <v>43174</v>
      </c>
      <c r="J267" s="13">
        <v>9</v>
      </c>
      <c r="K267" s="13">
        <v>2003</v>
      </c>
      <c r="L267" s="13" t="s">
        <v>33</v>
      </c>
      <c r="M267" s="13">
        <v>13</v>
      </c>
      <c r="N267" s="13">
        <v>0.40555555555555561</v>
      </c>
      <c r="O267" s="13">
        <v>5.2722222222222221</v>
      </c>
      <c r="P267" s="13">
        <v>43</v>
      </c>
      <c r="Q267" s="13">
        <v>0.122609819121447</v>
      </c>
      <c r="R267" s="13">
        <v>0.30232558139534882</v>
      </c>
      <c r="S267" s="30">
        <v>5.9165186500888103</v>
      </c>
      <c r="T267" s="13">
        <f>IFERROR(VLOOKUP(B267,users_table[#All],4,FALSE),"NA")</f>
        <v>5.9325396825396828</v>
      </c>
    </row>
    <row r="268" spans="1:20" x14ac:dyDescent="0.3">
      <c r="A268" s="25">
        <v>266</v>
      </c>
      <c r="B268" s="13" t="s">
        <v>2</v>
      </c>
      <c r="C268" s="13">
        <v>2526</v>
      </c>
      <c r="D268" s="13" t="s">
        <v>412</v>
      </c>
      <c r="E268" s="13" t="s">
        <v>52</v>
      </c>
      <c r="F268" s="13" t="s">
        <v>37</v>
      </c>
      <c r="G268" s="13">
        <v>6.05</v>
      </c>
      <c r="H268" s="26">
        <v>43983</v>
      </c>
      <c r="I268" s="26">
        <v>43983</v>
      </c>
      <c r="J268" s="13">
        <v>3</v>
      </c>
      <c r="K268" s="13">
        <v>2000</v>
      </c>
      <c r="L268" s="13" t="s">
        <v>39</v>
      </c>
      <c r="M268" s="13">
        <v>1</v>
      </c>
      <c r="N268" s="13">
        <v>0.65</v>
      </c>
      <c r="O268" s="13">
        <v>0.65</v>
      </c>
      <c r="P268" s="13">
        <v>1</v>
      </c>
      <c r="Q268" s="13">
        <v>0.65</v>
      </c>
      <c r="R268" s="13">
        <v>1</v>
      </c>
      <c r="S268" s="30">
        <v>5.9165186500888103</v>
      </c>
      <c r="T268" s="13">
        <f>IFERROR(VLOOKUP(B268,users_table[#All],4,FALSE),"NA")</f>
        <v>5.9325396825396828</v>
      </c>
    </row>
    <row r="269" spans="1:20" x14ac:dyDescent="0.3">
      <c r="A269" s="25">
        <v>267</v>
      </c>
      <c r="B269" s="13" t="s">
        <v>2</v>
      </c>
      <c r="C269" s="13">
        <v>39582</v>
      </c>
      <c r="D269" s="13" t="s">
        <v>413</v>
      </c>
      <c r="E269" s="13" t="s">
        <v>32</v>
      </c>
      <c r="F269" s="13" t="s">
        <v>42</v>
      </c>
      <c r="G269" s="13">
        <v>6.1</v>
      </c>
      <c r="H269" s="26">
        <v>44196</v>
      </c>
      <c r="I269" s="26">
        <v>44202</v>
      </c>
      <c r="J269" s="13">
        <v>6</v>
      </c>
      <c r="K269" s="13">
        <v>2020</v>
      </c>
      <c r="L269" s="13" t="s">
        <v>33</v>
      </c>
      <c r="M269" s="13">
        <v>12</v>
      </c>
      <c r="N269" s="13">
        <v>0.4</v>
      </c>
      <c r="O269" s="13">
        <v>4.8000000000000007</v>
      </c>
      <c r="P269" s="13">
        <v>7</v>
      </c>
      <c r="Q269" s="13">
        <v>0.68571428571428583</v>
      </c>
      <c r="R269" s="13">
        <v>1.714285714285714</v>
      </c>
      <c r="S269" s="30">
        <v>5.9165186500888103</v>
      </c>
      <c r="T269" s="13">
        <f>IFERROR(VLOOKUP(B269,users_table[#All],4,FALSE),"NA")</f>
        <v>5.9325396825396828</v>
      </c>
    </row>
    <row r="270" spans="1:20" x14ac:dyDescent="0.3">
      <c r="A270" s="25">
        <v>268</v>
      </c>
      <c r="B270" s="13" t="s">
        <v>2</v>
      </c>
      <c r="C270" s="13">
        <v>38920</v>
      </c>
      <c r="D270" s="13" t="s">
        <v>414</v>
      </c>
      <c r="E270" s="13" t="s">
        <v>32</v>
      </c>
      <c r="F270" s="13" t="s">
        <v>29</v>
      </c>
      <c r="G270" s="13">
        <v>6.52</v>
      </c>
      <c r="H270" s="26">
        <v>43945</v>
      </c>
      <c r="I270" s="26">
        <v>43950</v>
      </c>
      <c r="J270" s="13">
        <v>6</v>
      </c>
      <c r="K270" s="13">
        <v>2019</v>
      </c>
      <c r="L270" s="13" t="s">
        <v>39</v>
      </c>
      <c r="M270" s="13">
        <v>12</v>
      </c>
      <c r="N270" s="13">
        <v>0.39527777777777778</v>
      </c>
      <c r="O270" s="13">
        <v>4.7433333333333332</v>
      </c>
      <c r="P270" s="13">
        <v>6</v>
      </c>
      <c r="Q270" s="13">
        <v>0.79055555555555557</v>
      </c>
      <c r="R270" s="13">
        <v>2</v>
      </c>
      <c r="S270" s="30">
        <v>5.9165186500888103</v>
      </c>
      <c r="T270" s="13">
        <f>IFERROR(VLOOKUP(B270,users_table[#All],4,FALSE),"NA")</f>
        <v>5.9325396825396828</v>
      </c>
    </row>
    <row r="271" spans="1:20" x14ac:dyDescent="0.3">
      <c r="A271" s="25">
        <v>269</v>
      </c>
      <c r="B271" s="13" t="s">
        <v>2</v>
      </c>
      <c r="C271" s="13">
        <v>28851</v>
      </c>
      <c r="D271" s="13" t="s">
        <v>415</v>
      </c>
      <c r="E271" s="13" t="s">
        <v>168</v>
      </c>
      <c r="F271" s="13" t="s">
        <v>37</v>
      </c>
      <c r="G271" s="13">
        <v>8.94</v>
      </c>
      <c r="H271" s="26">
        <v>43108</v>
      </c>
      <c r="I271" s="26">
        <v>43108</v>
      </c>
      <c r="J271" s="13">
        <v>10</v>
      </c>
      <c r="K271" s="13">
        <v>2016</v>
      </c>
      <c r="L271" s="13" t="s">
        <v>39</v>
      </c>
      <c r="M271" s="13">
        <v>1</v>
      </c>
      <c r="N271" s="13">
        <v>2.1675</v>
      </c>
      <c r="O271" s="13">
        <v>2.1675</v>
      </c>
      <c r="P271" s="13">
        <v>1</v>
      </c>
      <c r="Q271" s="13">
        <v>2.1675</v>
      </c>
      <c r="R271" s="13">
        <v>1</v>
      </c>
      <c r="S271" s="30">
        <v>5.9165186500888103</v>
      </c>
      <c r="T271" s="13">
        <f>IFERROR(VLOOKUP(B271,users_table[#All],4,FALSE),"NA")</f>
        <v>5.9325396825396828</v>
      </c>
    </row>
    <row r="272" spans="1:20" x14ac:dyDescent="0.3">
      <c r="A272" s="25">
        <v>270</v>
      </c>
      <c r="B272" s="13" t="s">
        <v>2</v>
      </c>
      <c r="C272" s="13">
        <v>41103</v>
      </c>
      <c r="D272" s="13" t="s">
        <v>416</v>
      </c>
      <c r="E272" s="13" t="s">
        <v>32</v>
      </c>
      <c r="F272" s="13" t="s">
        <v>154</v>
      </c>
      <c r="G272" s="13">
        <v>7.14</v>
      </c>
      <c r="H272" s="26">
        <v>44662</v>
      </c>
      <c r="I272" s="26">
        <v>44679</v>
      </c>
      <c r="J272" s="13">
        <v>7</v>
      </c>
      <c r="K272" s="13">
        <v>2021</v>
      </c>
      <c r="L272" s="13" t="s">
        <v>33</v>
      </c>
      <c r="M272" s="13">
        <v>12</v>
      </c>
      <c r="N272" s="13">
        <v>0.39444444444444438</v>
      </c>
      <c r="O272" s="13">
        <v>4.7333333333333334</v>
      </c>
      <c r="P272" s="13">
        <v>18</v>
      </c>
      <c r="Q272" s="13">
        <v>0.26296296296296301</v>
      </c>
      <c r="R272" s="13">
        <v>0.66666666666666663</v>
      </c>
      <c r="S272" s="30">
        <v>5.9165186500888103</v>
      </c>
      <c r="T272" s="13">
        <f>IFERROR(VLOOKUP(B272,users_table[#All],4,FALSE),"NA")</f>
        <v>5.9325396825396828</v>
      </c>
    </row>
    <row r="273" spans="1:20" x14ac:dyDescent="0.3">
      <c r="A273" s="25">
        <v>271</v>
      </c>
      <c r="B273" s="13" t="s">
        <v>2</v>
      </c>
      <c r="C273" s="13">
        <v>39388</v>
      </c>
      <c r="D273" s="13" t="s">
        <v>417</v>
      </c>
      <c r="E273" s="13" t="s">
        <v>32</v>
      </c>
      <c r="F273" s="13" t="s">
        <v>183</v>
      </c>
      <c r="G273" s="13">
        <v>6.88</v>
      </c>
      <c r="H273" s="26">
        <v>44194</v>
      </c>
      <c r="I273" s="26">
        <v>44203</v>
      </c>
      <c r="J273" s="13">
        <v>5</v>
      </c>
      <c r="K273" s="13">
        <v>2020</v>
      </c>
      <c r="L273" s="13" t="s">
        <v>30</v>
      </c>
      <c r="M273" s="13">
        <v>12</v>
      </c>
      <c r="N273" s="13">
        <v>0.39444444444444438</v>
      </c>
      <c r="O273" s="13">
        <v>4.7333333333333334</v>
      </c>
      <c r="P273" s="13">
        <v>10</v>
      </c>
      <c r="Q273" s="13">
        <v>0.47333333333333327</v>
      </c>
      <c r="R273" s="13">
        <v>1.2</v>
      </c>
      <c r="S273" s="30">
        <v>5.9165186500888103</v>
      </c>
      <c r="T273" s="13">
        <f>IFERROR(VLOOKUP(B273,users_table[#All],4,FALSE),"NA")</f>
        <v>5.9325396825396828</v>
      </c>
    </row>
    <row r="274" spans="1:20" x14ac:dyDescent="0.3">
      <c r="A274" s="25">
        <v>272</v>
      </c>
      <c r="B274" s="13" t="s">
        <v>2</v>
      </c>
      <c r="C274" s="13">
        <v>38080</v>
      </c>
      <c r="D274" s="13" t="s">
        <v>418</v>
      </c>
      <c r="E274" s="13" t="s">
        <v>32</v>
      </c>
      <c r="F274" s="13" t="s">
        <v>37</v>
      </c>
      <c r="G274" s="13">
        <v>7.92</v>
      </c>
      <c r="H274" s="26">
        <v>43657</v>
      </c>
      <c r="I274" s="26">
        <v>43659</v>
      </c>
      <c r="J274" s="13">
        <v>8</v>
      </c>
      <c r="K274" s="13">
        <v>2019</v>
      </c>
      <c r="L274" s="13" t="s">
        <v>33</v>
      </c>
      <c r="M274" s="13">
        <v>13</v>
      </c>
      <c r="N274" s="13">
        <v>0.39833333333333332</v>
      </c>
      <c r="O274" s="13">
        <v>5.1783333333333328</v>
      </c>
      <c r="P274" s="13">
        <v>3</v>
      </c>
      <c r="Q274" s="13">
        <v>1.7261111111111109</v>
      </c>
      <c r="R274" s="13">
        <v>4.333333333333333</v>
      </c>
      <c r="S274" s="30">
        <v>5.9165186500888103</v>
      </c>
      <c r="T274" s="13">
        <f>IFERROR(VLOOKUP(B274,users_table[#All],4,FALSE),"NA")</f>
        <v>5.9325396825396828</v>
      </c>
    </row>
    <row r="275" spans="1:20" x14ac:dyDescent="0.3">
      <c r="A275" s="25">
        <v>273</v>
      </c>
      <c r="B275" s="13" t="s">
        <v>2</v>
      </c>
      <c r="C275" s="13">
        <v>38889</v>
      </c>
      <c r="D275" s="13" t="s">
        <v>419</v>
      </c>
      <c r="E275" s="13" t="s">
        <v>32</v>
      </c>
      <c r="F275" s="13" t="s">
        <v>37</v>
      </c>
      <c r="G275" s="13">
        <v>8.43</v>
      </c>
      <c r="H275" s="26">
        <v>44021</v>
      </c>
      <c r="I275" s="26">
        <v>44045</v>
      </c>
      <c r="J275" s="13">
        <v>8</v>
      </c>
      <c r="K275" s="13">
        <v>2019</v>
      </c>
      <c r="L275" s="13" t="s">
        <v>35</v>
      </c>
      <c r="M275" s="13">
        <v>13</v>
      </c>
      <c r="N275" s="13">
        <v>0.3972222222222222</v>
      </c>
      <c r="O275" s="13">
        <v>5.1638888888888888</v>
      </c>
      <c r="P275" s="13">
        <v>25</v>
      </c>
      <c r="Q275" s="13">
        <v>0.20655555555555549</v>
      </c>
      <c r="R275" s="13">
        <v>0.52</v>
      </c>
      <c r="S275" s="30">
        <v>5.9165186500888103</v>
      </c>
      <c r="T275" s="13">
        <f>IFERROR(VLOOKUP(B275,users_table[#All],4,FALSE),"NA")</f>
        <v>5.9325396825396828</v>
      </c>
    </row>
    <row r="276" spans="1:20" x14ac:dyDescent="0.3">
      <c r="A276" s="25">
        <v>274</v>
      </c>
      <c r="B276" s="13" t="s">
        <v>2</v>
      </c>
      <c r="C276" s="13">
        <v>34620</v>
      </c>
      <c r="D276" s="13" t="s">
        <v>420</v>
      </c>
      <c r="E276" s="13" t="s">
        <v>32</v>
      </c>
      <c r="F276" s="13" t="s">
        <v>386</v>
      </c>
      <c r="G276" s="13">
        <v>6.58</v>
      </c>
      <c r="H276" s="26">
        <v>44009</v>
      </c>
      <c r="I276" s="26">
        <v>44016</v>
      </c>
      <c r="J276" s="13">
        <v>4</v>
      </c>
      <c r="K276" s="13">
        <v>2019</v>
      </c>
      <c r="L276" s="13" t="s">
        <v>33</v>
      </c>
      <c r="M276" s="13">
        <v>26</v>
      </c>
      <c r="N276" s="13">
        <v>0.39444444444444438</v>
      </c>
      <c r="O276" s="13">
        <v>10.255555555555549</v>
      </c>
      <c r="P276" s="13">
        <v>8</v>
      </c>
      <c r="Q276" s="13">
        <v>1.2819444444444441</v>
      </c>
      <c r="R276" s="13">
        <v>3.25</v>
      </c>
      <c r="S276" s="30">
        <v>5.9165186500888103</v>
      </c>
      <c r="T276" s="13">
        <f>IFERROR(VLOOKUP(B276,users_table[#All],4,FALSE),"NA")</f>
        <v>5.9325396825396828</v>
      </c>
    </row>
    <row r="277" spans="1:20" x14ac:dyDescent="0.3">
      <c r="A277" s="25">
        <v>275</v>
      </c>
      <c r="B277" s="13" t="s">
        <v>2</v>
      </c>
      <c r="C277" s="13">
        <v>39846</v>
      </c>
      <c r="D277" s="13" t="s">
        <v>421</v>
      </c>
      <c r="E277" s="13" t="s">
        <v>28</v>
      </c>
      <c r="F277" s="13" t="s">
        <v>386</v>
      </c>
      <c r="G277" s="13">
        <v>6.67</v>
      </c>
      <c r="H277" s="26">
        <v>44098</v>
      </c>
      <c r="I277" s="26">
        <v>44098</v>
      </c>
      <c r="J277" s="13">
        <v>4</v>
      </c>
      <c r="K277" s="13">
        <v>2019</v>
      </c>
      <c r="L277" s="13" t="s">
        <v>35</v>
      </c>
      <c r="M277" s="13">
        <v>1</v>
      </c>
      <c r="N277" s="13">
        <v>0.22472222222222221</v>
      </c>
      <c r="O277" s="13">
        <v>0.22472222222222221</v>
      </c>
      <c r="P277" s="13">
        <v>1</v>
      </c>
      <c r="Q277" s="13">
        <v>0.22472222222222221</v>
      </c>
      <c r="R277" s="13">
        <v>1</v>
      </c>
      <c r="S277" s="30">
        <v>5.9165186500888103</v>
      </c>
      <c r="T277" s="13">
        <f>IFERROR(VLOOKUP(B277,users_table[#All],4,FALSE),"NA")</f>
        <v>5.9325396825396828</v>
      </c>
    </row>
    <row r="278" spans="1:20" x14ac:dyDescent="0.3">
      <c r="A278" s="25">
        <v>276</v>
      </c>
      <c r="B278" s="13" t="s">
        <v>2</v>
      </c>
      <c r="C278" s="13">
        <v>44516</v>
      </c>
      <c r="D278" s="13" t="s">
        <v>422</v>
      </c>
      <c r="E278" s="13" t="s">
        <v>32</v>
      </c>
      <c r="F278" s="13" t="s">
        <v>37</v>
      </c>
      <c r="G278" s="13">
        <v>6.9</v>
      </c>
      <c r="H278" s="26">
        <v>44976</v>
      </c>
      <c r="I278" s="26">
        <v>44993</v>
      </c>
      <c r="J278" s="13">
        <v>5</v>
      </c>
      <c r="K278" s="13">
        <v>2022</v>
      </c>
      <c r="L278" s="13" t="s">
        <v>30</v>
      </c>
      <c r="M278" s="13">
        <v>12</v>
      </c>
      <c r="N278" s="13">
        <v>0.39444444444444438</v>
      </c>
      <c r="O278" s="13">
        <v>4.7333333333333334</v>
      </c>
      <c r="P278" s="13">
        <v>18</v>
      </c>
      <c r="Q278" s="13">
        <v>0.26296296296296301</v>
      </c>
      <c r="R278" s="13">
        <v>0.66666666666666663</v>
      </c>
      <c r="S278" s="30">
        <v>5.9165186500888103</v>
      </c>
      <c r="T278" s="13">
        <f>IFERROR(VLOOKUP(B278,users_table[#All],4,FALSE),"NA")</f>
        <v>5.9325396825396828</v>
      </c>
    </row>
    <row r="279" spans="1:20" x14ac:dyDescent="0.3">
      <c r="A279" s="25">
        <v>277</v>
      </c>
      <c r="B279" s="13" t="s">
        <v>2</v>
      </c>
      <c r="C279" s="13">
        <v>16782</v>
      </c>
      <c r="D279" s="13" t="s">
        <v>423</v>
      </c>
      <c r="E279" s="13" t="s">
        <v>168</v>
      </c>
      <c r="F279" s="13" t="s">
        <v>29</v>
      </c>
      <c r="G279" s="13">
        <v>7.89</v>
      </c>
      <c r="H279" s="26">
        <v>44548</v>
      </c>
      <c r="I279" s="26">
        <v>44548</v>
      </c>
      <c r="J279" s="13">
        <v>7</v>
      </c>
      <c r="K279" s="13">
        <v>2013</v>
      </c>
      <c r="L279" s="13" t="s">
        <v>33</v>
      </c>
      <c r="M279" s="13">
        <v>1</v>
      </c>
      <c r="N279" s="13">
        <v>0.76666666666666672</v>
      </c>
      <c r="O279" s="13">
        <v>0.76666666666666672</v>
      </c>
      <c r="P279" s="13">
        <v>1</v>
      </c>
      <c r="Q279" s="13">
        <v>0.76666666666666672</v>
      </c>
      <c r="R279" s="13">
        <v>1</v>
      </c>
      <c r="S279" s="30">
        <v>5.9165186500888103</v>
      </c>
      <c r="T279" s="13">
        <f>IFERROR(VLOOKUP(B279,users_table[#All],4,FALSE),"NA")</f>
        <v>5.9325396825396828</v>
      </c>
    </row>
    <row r="280" spans="1:20" x14ac:dyDescent="0.3">
      <c r="A280" s="25">
        <v>278</v>
      </c>
      <c r="B280" s="13" t="s">
        <v>2</v>
      </c>
      <c r="C280" s="13">
        <v>38301</v>
      </c>
      <c r="D280" s="13" t="s">
        <v>424</v>
      </c>
      <c r="E280" s="13" t="s">
        <v>32</v>
      </c>
      <c r="F280" s="13" t="s">
        <v>29</v>
      </c>
      <c r="G280" s="13">
        <v>6.84</v>
      </c>
      <c r="H280" s="26">
        <v>43566</v>
      </c>
      <c r="I280" s="26">
        <v>43586</v>
      </c>
      <c r="J280" s="13">
        <v>4</v>
      </c>
      <c r="K280" s="13">
        <v>2019</v>
      </c>
      <c r="L280" s="13" t="s">
        <v>30</v>
      </c>
      <c r="M280" s="13">
        <v>12</v>
      </c>
      <c r="N280" s="13">
        <v>0.4</v>
      </c>
      <c r="O280" s="13">
        <v>4.8000000000000007</v>
      </c>
      <c r="P280" s="13">
        <v>21</v>
      </c>
      <c r="Q280" s="13">
        <v>0.22857142857142859</v>
      </c>
      <c r="R280" s="13">
        <v>0.5714285714285714</v>
      </c>
      <c r="S280" s="30">
        <v>5.9165186500888103</v>
      </c>
      <c r="T280" s="13">
        <f>IFERROR(VLOOKUP(B280,users_table[#All],4,FALSE),"NA")</f>
        <v>5.9325396825396828</v>
      </c>
    </row>
    <row r="281" spans="1:20" x14ac:dyDescent="0.3">
      <c r="A281" s="25">
        <v>279</v>
      </c>
      <c r="B281" s="13" t="s">
        <v>2</v>
      </c>
      <c r="C281" s="13">
        <v>37984</v>
      </c>
      <c r="D281" s="13" t="s">
        <v>425</v>
      </c>
      <c r="E281" s="13" t="s">
        <v>32</v>
      </c>
      <c r="F281" s="13" t="s">
        <v>152</v>
      </c>
      <c r="G281" s="13">
        <v>7.45</v>
      </c>
      <c r="H281" s="26">
        <v>44538</v>
      </c>
      <c r="I281" s="26">
        <v>44548</v>
      </c>
      <c r="J281" s="13">
        <v>7</v>
      </c>
      <c r="K281" s="13">
        <v>2021</v>
      </c>
      <c r="L281" s="13" t="s">
        <v>30</v>
      </c>
      <c r="M281" s="13">
        <v>24</v>
      </c>
      <c r="N281" s="13">
        <v>0.39500000000000002</v>
      </c>
      <c r="O281" s="13">
        <v>9.48</v>
      </c>
      <c r="P281" s="13">
        <v>11</v>
      </c>
      <c r="Q281" s="13">
        <v>0.86181818181818182</v>
      </c>
      <c r="R281" s="13">
        <v>2.1818181818181821</v>
      </c>
      <c r="S281" s="30">
        <v>5.9165186500888103</v>
      </c>
      <c r="T281" s="13">
        <f>IFERROR(VLOOKUP(B281,users_table[#All],4,FALSE),"NA")</f>
        <v>5.9325396825396828</v>
      </c>
    </row>
    <row r="282" spans="1:20" x14ac:dyDescent="0.3">
      <c r="A282" s="25">
        <v>280</v>
      </c>
      <c r="B282" s="13" t="s">
        <v>2</v>
      </c>
      <c r="C282" s="13">
        <v>50338</v>
      </c>
      <c r="D282" s="13" t="s">
        <v>426</v>
      </c>
      <c r="E282" s="13" t="s">
        <v>32</v>
      </c>
      <c r="F282" s="13" t="s">
        <v>37</v>
      </c>
      <c r="G282" s="13">
        <v>7.16</v>
      </c>
      <c r="H282" s="26">
        <v>45032</v>
      </c>
      <c r="I282" s="26">
        <v>45042</v>
      </c>
      <c r="J282" s="13">
        <v>8</v>
      </c>
      <c r="K282" s="13">
        <v>2022</v>
      </c>
      <c r="L282" s="13" t="s">
        <v>33</v>
      </c>
      <c r="M282" s="13">
        <v>13</v>
      </c>
      <c r="N282" s="13">
        <v>0.39444444444444438</v>
      </c>
      <c r="O282" s="13">
        <v>5.1277777777777773</v>
      </c>
      <c r="P282" s="13">
        <v>11</v>
      </c>
      <c r="Q282" s="13">
        <v>0.46616161616161611</v>
      </c>
      <c r="R282" s="13">
        <v>1.1818181818181821</v>
      </c>
      <c r="S282" s="30">
        <v>5.9165186500888103</v>
      </c>
      <c r="T282" s="13">
        <f>IFERROR(VLOOKUP(B282,users_table[#All],4,FALSE),"NA")</f>
        <v>5.9325396825396828</v>
      </c>
    </row>
    <row r="283" spans="1:20" x14ac:dyDescent="0.3">
      <c r="A283" s="25">
        <v>281</v>
      </c>
      <c r="B283" s="13" t="s">
        <v>2</v>
      </c>
      <c r="C283" s="13">
        <v>50037</v>
      </c>
      <c r="D283" s="13" t="s">
        <v>427</v>
      </c>
      <c r="E283" s="13" t="s">
        <v>158</v>
      </c>
      <c r="F283" s="13" t="s">
        <v>29</v>
      </c>
      <c r="G283" s="13">
        <v>7.36</v>
      </c>
      <c r="H283" s="26">
        <v>44991</v>
      </c>
      <c r="I283" s="26">
        <v>44991</v>
      </c>
      <c r="J283" s="13">
        <v>6</v>
      </c>
      <c r="K283" s="13">
        <v>2021</v>
      </c>
      <c r="L283" s="13" t="s">
        <v>30</v>
      </c>
      <c r="M283" s="13">
        <v>1</v>
      </c>
      <c r="N283" s="13">
        <v>7.166666666666667E-2</v>
      </c>
      <c r="O283" s="13">
        <v>7.166666666666667E-2</v>
      </c>
      <c r="P283" s="13">
        <v>1</v>
      </c>
      <c r="Q283" s="13">
        <v>7.166666666666667E-2</v>
      </c>
      <c r="R283" s="13">
        <v>1</v>
      </c>
      <c r="S283" s="30">
        <v>5.9165186500888103</v>
      </c>
      <c r="T283" s="13">
        <f>IFERROR(VLOOKUP(B283,users_table[#All],4,FALSE),"NA")</f>
        <v>5.9325396825396828</v>
      </c>
    </row>
    <row r="284" spans="1:20" x14ac:dyDescent="0.3">
      <c r="A284" s="25">
        <v>282</v>
      </c>
      <c r="B284" s="13" t="s">
        <v>2</v>
      </c>
      <c r="C284" s="13">
        <v>39531</v>
      </c>
      <c r="D284" s="13" t="s">
        <v>428</v>
      </c>
      <c r="E284" s="13" t="s">
        <v>32</v>
      </c>
      <c r="F284" s="13" t="s">
        <v>37</v>
      </c>
      <c r="G284" s="13">
        <v>6.97</v>
      </c>
      <c r="H284" s="26">
        <v>44126</v>
      </c>
      <c r="I284" s="26">
        <v>44129</v>
      </c>
      <c r="J284" s="13">
        <v>5</v>
      </c>
      <c r="K284" s="13">
        <v>2020</v>
      </c>
      <c r="L284" s="13" t="s">
        <v>30</v>
      </c>
      <c r="M284" s="13">
        <v>12</v>
      </c>
      <c r="N284" s="13">
        <v>0.38333333333333341</v>
      </c>
      <c r="O284" s="13">
        <v>4.6000000000000014</v>
      </c>
      <c r="P284" s="13">
        <v>4</v>
      </c>
      <c r="Q284" s="13">
        <v>1.1499999999999999</v>
      </c>
      <c r="R284" s="13">
        <v>3</v>
      </c>
      <c r="S284" s="30">
        <v>5.9165186500888103</v>
      </c>
      <c r="T284" s="13">
        <f>IFERROR(VLOOKUP(B284,users_table[#All],4,FALSE),"NA")</f>
        <v>5.9325396825396828</v>
      </c>
    </row>
    <row r="285" spans="1:20" x14ac:dyDescent="0.3">
      <c r="A285" s="25">
        <v>283</v>
      </c>
      <c r="B285" s="13" t="s">
        <v>2</v>
      </c>
      <c r="C285" s="13">
        <v>39017</v>
      </c>
      <c r="D285" s="13" t="s">
        <v>429</v>
      </c>
      <c r="E285" s="13" t="s">
        <v>32</v>
      </c>
      <c r="F285" s="13" t="s">
        <v>37</v>
      </c>
      <c r="G285" s="13">
        <v>6.91</v>
      </c>
      <c r="H285" s="26">
        <v>44123</v>
      </c>
      <c r="I285" s="26">
        <v>44126</v>
      </c>
      <c r="J285" s="13">
        <v>6</v>
      </c>
      <c r="K285" s="13">
        <v>2020</v>
      </c>
      <c r="L285" s="13" t="s">
        <v>30</v>
      </c>
      <c r="M285" s="13">
        <v>12</v>
      </c>
      <c r="N285" s="13">
        <v>0.4</v>
      </c>
      <c r="O285" s="13">
        <v>4.8000000000000007</v>
      </c>
      <c r="P285" s="13">
        <v>4</v>
      </c>
      <c r="Q285" s="13">
        <v>1.2</v>
      </c>
      <c r="R285" s="13">
        <v>3</v>
      </c>
      <c r="S285" s="30">
        <v>5.9165186500888103</v>
      </c>
      <c r="T285" s="13">
        <f>IFERROR(VLOOKUP(B285,users_table[#All],4,FALSE),"NA")</f>
        <v>5.9325396825396828</v>
      </c>
    </row>
    <row r="286" spans="1:20" x14ac:dyDescent="0.3">
      <c r="A286" s="25">
        <v>284</v>
      </c>
      <c r="B286" s="13" t="s">
        <v>2</v>
      </c>
      <c r="C286" s="13">
        <v>42057</v>
      </c>
      <c r="D286" s="13" t="s">
        <v>430</v>
      </c>
      <c r="E286" s="13" t="s">
        <v>50</v>
      </c>
      <c r="F286" s="13" t="s">
        <v>29</v>
      </c>
      <c r="G286" s="13">
        <v>5.61</v>
      </c>
      <c r="H286" s="26">
        <v>44207</v>
      </c>
      <c r="I286" s="26">
        <v>44207</v>
      </c>
      <c r="J286" s="13">
        <v>5</v>
      </c>
      <c r="K286" s="13">
        <v>2020</v>
      </c>
      <c r="L286" s="13" t="s">
        <v>39</v>
      </c>
      <c r="M286" s="13">
        <v>4</v>
      </c>
      <c r="N286" s="13">
        <v>2.194444444444444E-2</v>
      </c>
      <c r="O286" s="13">
        <v>8.7777777777777774E-2</v>
      </c>
      <c r="P286" s="13">
        <v>1</v>
      </c>
      <c r="Q286" s="13">
        <v>8.7777777777777774E-2</v>
      </c>
      <c r="R286" s="13">
        <v>4</v>
      </c>
      <c r="S286" s="30">
        <v>5.9165186500888103</v>
      </c>
      <c r="T286" s="13">
        <f>IFERROR(VLOOKUP(B286,users_table[#All],4,FALSE),"NA")</f>
        <v>5.9325396825396828</v>
      </c>
    </row>
    <row r="287" spans="1:20" x14ac:dyDescent="0.3">
      <c r="A287" s="25">
        <v>285</v>
      </c>
      <c r="B287" s="13" t="s">
        <v>2</v>
      </c>
      <c r="C287" s="13">
        <v>48466</v>
      </c>
      <c r="D287" s="13" t="s">
        <v>431</v>
      </c>
      <c r="E287" s="13" t="s">
        <v>32</v>
      </c>
      <c r="F287" s="13" t="s">
        <v>29</v>
      </c>
      <c r="G287" s="13">
        <v>6.31</v>
      </c>
      <c r="H287" s="26">
        <v>44718</v>
      </c>
      <c r="I287" s="26">
        <v>44724</v>
      </c>
      <c r="J287" s="13">
        <v>6</v>
      </c>
      <c r="K287" s="13">
        <v>2021</v>
      </c>
      <c r="L287" s="13" t="s">
        <v>35</v>
      </c>
      <c r="M287" s="13">
        <v>13</v>
      </c>
      <c r="N287" s="13">
        <v>0.40833333333333333</v>
      </c>
      <c r="O287" s="13">
        <v>5.3083333333333336</v>
      </c>
      <c r="P287" s="13">
        <v>7</v>
      </c>
      <c r="Q287" s="13">
        <v>0.75833333333333341</v>
      </c>
      <c r="R287" s="13">
        <v>1.857142857142857</v>
      </c>
      <c r="S287" s="30">
        <v>5.9165186500888103</v>
      </c>
      <c r="T287" s="13">
        <f>IFERROR(VLOOKUP(B287,users_table[#All],4,FALSE),"NA")</f>
        <v>5.9325396825396828</v>
      </c>
    </row>
    <row r="288" spans="1:20" x14ac:dyDescent="0.3">
      <c r="A288" s="25">
        <v>286</v>
      </c>
      <c r="B288" s="13" t="s">
        <v>2</v>
      </c>
      <c r="C288" s="13">
        <v>50678</v>
      </c>
      <c r="D288" s="13" t="s">
        <v>432</v>
      </c>
      <c r="E288" s="13" t="s">
        <v>32</v>
      </c>
      <c r="F288" s="13" t="s">
        <v>29</v>
      </c>
      <c r="G288" s="13">
        <v>6.52</v>
      </c>
      <c r="H288" s="26">
        <v>44733</v>
      </c>
      <c r="I288" s="26">
        <v>44740</v>
      </c>
      <c r="J288" s="13">
        <v>7</v>
      </c>
      <c r="K288" s="13">
        <v>2022</v>
      </c>
      <c r="L288" s="13" t="s">
        <v>33</v>
      </c>
      <c r="M288" s="13">
        <v>12</v>
      </c>
      <c r="N288" s="13">
        <v>0.40388888888888891</v>
      </c>
      <c r="O288" s="13">
        <v>4.8466666666666667</v>
      </c>
      <c r="P288" s="13">
        <v>8</v>
      </c>
      <c r="Q288" s="13">
        <v>0.60583333333333333</v>
      </c>
      <c r="R288" s="13">
        <v>1.5</v>
      </c>
      <c r="S288" s="30">
        <v>5.9165186500888103</v>
      </c>
      <c r="T288" s="13">
        <f>IFERROR(VLOOKUP(B288,users_table[#All],4,FALSE),"NA")</f>
        <v>5.9325396825396828</v>
      </c>
    </row>
    <row r="289" spans="1:20" x14ac:dyDescent="0.3">
      <c r="A289" s="25">
        <v>287</v>
      </c>
      <c r="B289" s="13" t="s">
        <v>2</v>
      </c>
      <c r="C289" s="13">
        <v>41833</v>
      </c>
      <c r="D289" s="13" t="s">
        <v>433</v>
      </c>
      <c r="E289" s="13" t="s">
        <v>32</v>
      </c>
      <c r="F289" s="13" t="s">
        <v>37</v>
      </c>
      <c r="G289" s="13">
        <v>7.26</v>
      </c>
      <c r="H289" s="26">
        <v>44857</v>
      </c>
      <c r="I289" s="26">
        <v>44889</v>
      </c>
      <c r="J289" s="13">
        <v>7</v>
      </c>
      <c r="K289" s="13">
        <v>2021</v>
      </c>
      <c r="L289" s="13" t="s">
        <v>35</v>
      </c>
      <c r="M289" s="13">
        <v>12</v>
      </c>
      <c r="N289" s="13">
        <v>0.39444444444444438</v>
      </c>
      <c r="O289" s="13">
        <v>4.7333333333333334</v>
      </c>
      <c r="P289" s="13">
        <v>33</v>
      </c>
      <c r="Q289" s="13">
        <v>0.14343434343434339</v>
      </c>
      <c r="R289" s="13">
        <v>0.36363636363636359</v>
      </c>
      <c r="S289" s="30">
        <v>5.9165186500888103</v>
      </c>
      <c r="T289" s="13">
        <f>IFERROR(VLOOKUP(B289,users_table[#All],4,FALSE),"NA")</f>
        <v>5.9325396825396828</v>
      </c>
    </row>
    <row r="290" spans="1:20" x14ac:dyDescent="0.3">
      <c r="A290" s="25">
        <v>288</v>
      </c>
      <c r="B290" s="13" t="s">
        <v>2</v>
      </c>
      <c r="C290" s="13">
        <v>44276</v>
      </c>
      <c r="D290" s="13" t="s">
        <v>434</v>
      </c>
      <c r="E290" s="13" t="s">
        <v>32</v>
      </c>
      <c r="F290" s="13" t="s">
        <v>152</v>
      </c>
      <c r="G290" s="13">
        <v>6.47</v>
      </c>
      <c r="H290" s="26">
        <v>44580</v>
      </c>
      <c r="I290" s="26">
        <v>44587</v>
      </c>
      <c r="J290" s="13">
        <v>6</v>
      </c>
      <c r="K290" s="13">
        <v>2021</v>
      </c>
      <c r="L290" s="13" t="s">
        <v>33</v>
      </c>
      <c r="M290" s="13">
        <v>12</v>
      </c>
      <c r="N290" s="13">
        <v>0.39444444444444438</v>
      </c>
      <c r="O290" s="13">
        <v>4.7333333333333334</v>
      </c>
      <c r="P290" s="13">
        <v>8</v>
      </c>
      <c r="Q290" s="13">
        <v>0.59166666666666667</v>
      </c>
      <c r="R290" s="13">
        <v>1.5</v>
      </c>
      <c r="S290" s="30">
        <v>5.9165186500888103</v>
      </c>
      <c r="T290" s="13">
        <f>IFERROR(VLOOKUP(B290,users_table[#All],4,FALSE),"NA")</f>
        <v>5.9325396825396828</v>
      </c>
    </row>
    <row r="291" spans="1:20" x14ac:dyDescent="0.3">
      <c r="A291" s="25">
        <v>289</v>
      </c>
      <c r="B291" s="13" t="s">
        <v>2</v>
      </c>
      <c r="C291" s="13">
        <v>38558</v>
      </c>
      <c r="D291" s="13" t="s">
        <v>435</v>
      </c>
      <c r="E291" s="13" t="s">
        <v>168</v>
      </c>
      <c r="F291" s="13" t="s">
        <v>29</v>
      </c>
      <c r="G291" s="13">
        <v>6.11</v>
      </c>
      <c r="H291" s="26">
        <v>44041</v>
      </c>
      <c r="I291" s="26">
        <v>44041</v>
      </c>
      <c r="J291" s="13">
        <v>5</v>
      </c>
      <c r="K291" s="13">
        <v>2019</v>
      </c>
      <c r="L291" s="13" t="s">
        <v>33</v>
      </c>
      <c r="M291" s="13">
        <v>1</v>
      </c>
      <c r="N291" s="13">
        <v>0.97388888888888892</v>
      </c>
      <c r="O291" s="13">
        <v>0.97388888888888892</v>
      </c>
      <c r="P291" s="13">
        <v>1</v>
      </c>
      <c r="Q291" s="13">
        <v>0.97388888888888892</v>
      </c>
      <c r="R291" s="13">
        <v>1</v>
      </c>
      <c r="S291" s="30">
        <v>5.9165186500888103</v>
      </c>
      <c r="T291" s="13">
        <f>IFERROR(VLOOKUP(B291,users_table[#All],4,FALSE),"NA")</f>
        <v>5.9325396825396828</v>
      </c>
    </row>
    <row r="292" spans="1:20" x14ac:dyDescent="0.3">
      <c r="A292" s="25">
        <v>290</v>
      </c>
      <c r="B292" s="13" t="s">
        <v>2</v>
      </c>
      <c r="C292" s="13">
        <v>37587</v>
      </c>
      <c r="D292" s="13" t="s">
        <v>436</v>
      </c>
      <c r="E292" s="13" t="s">
        <v>32</v>
      </c>
      <c r="F292" s="13" t="s">
        <v>179</v>
      </c>
      <c r="G292" s="13">
        <v>6.66</v>
      </c>
      <c r="H292" s="26">
        <v>44311</v>
      </c>
      <c r="I292" s="26">
        <v>44320</v>
      </c>
      <c r="J292" s="13">
        <v>5</v>
      </c>
      <c r="K292" s="13">
        <v>2020</v>
      </c>
      <c r="L292" s="13" t="s">
        <v>39</v>
      </c>
      <c r="M292" s="13">
        <v>12</v>
      </c>
      <c r="N292" s="13">
        <v>0.40555555555555561</v>
      </c>
      <c r="O292" s="13">
        <v>4.8666666666666671</v>
      </c>
      <c r="P292" s="13">
        <v>10</v>
      </c>
      <c r="Q292" s="13">
        <v>0.48666666666666669</v>
      </c>
      <c r="R292" s="13">
        <v>1.2</v>
      </c>
      <c r="S292" s="30">
        <v>5.9165186500888103</v>
      </c>
      <c r="T292" s="13">
        <f>IFERROR(VLOOKUP(B292,users_table[#All],4,FALSE),"NA")</f>
        <v>5.9325396825396828</v>
      </c>
    </row>
    <row r="293" spans="1:20" x14ac:dyDescent="0.3">
      <c r="A293" s="25">
        <v>291</v>
      </c>
      <c r="B293" s="13" t="s">
        <v>2</v>
      </c>
      <c r="C293" s="13">
        <v>48239</v>
      </c>
      <c r="D293" s="13" t="s">
        <v>437</v>
      </c>
      <c r="E293" s="13" t="s">
        <v>32</v>
      </c>
      <c r="F293" s="13" t="s">
        <v>152</v>
      </c>
      <c r="G293" s="13">
        <v>6.94</v>
      </c>
      <c r="H293" s="26">
        <v>44928</v>
      </c>
      <c r="I293" s="26">
        <v>44944</v>
      </c>
      <c r="J293" s="13">
        <v>3</v>
      </c>
      <c r="K293" s="13">
        <v>2022</v>
      </c>
      <c r="L293" s="13" t="s">
        <v>30</v>
      </c>
      <c r="M293" s="13">
        <v>12</v>
      </c>
      <c r="N293" s="13">
        <v>0.39444444444444438</v>
      </c>
      <c r="O293" s="13">
        <v>4.7333333333333334</v>
      </c>
      <c r="P293" s="13">
        <v>17</v>
      </c>
      <c r="Q293" s="13">
        <v>0.27843137254901962</v>
      </c>
      <c r="R293" s="13">
        <v>0.70588235294117652</v>
      </c>
      <c r="S293" s="30">
        <v>5.9165186500888103</v>
      </c>
      <c r="T293" s="13">
        <f>IFERROR(VLOOKUP(B293,users_table[#All],4,FALSE),"NA")</f>
        <v>5.9325396825396828</v>
      </c>
    </row>
    <row r="294" spans="1:20" x14ac:dyDescent="0.3">
      <c r="A294" s="25">
        <v>292</v>
      </c>
      <c r="B294" s="13" t="s">
        <v>2</v>
      </c>
      <c r="C294" s="13">
        <v>40165</v>
      </c>
      <c r="D294" s="13" t="s">
        <v>438</v>
      </c>
      <c r="E294" s="13" t="s">
        <v>32</v>
      </c>
      <c r="F294" s="13" t="s">
        <v>29</v>
      </c>
      <c r="G294" s="13">
        <v>5.37</v>
      </c>
      <c r="H294" s="26">
        <v>44166</v>
      </c>
      <c r="I294" s="26">
        <v>44171</v>
      </c>
      <c r="J294" s="13">
        <v>5</v>
      </c>
      <c r="K294" s="13">
        <v>2020</v>
      </c>
      <c r="L294" s="13" t="s">
        <v>33</v>
      </c>
      <c r="M294" s="13">
        <v>12</v>
      </c>
      <c r="N294" s="13">
        <v>0.40944444444444439</v>
      </c>
      <c r="O294" s="13">
        <v>4.9133333333333331</v>
      </c>
      <c r="P294" s="13">
        <v>6</v>
      </c>
      <c r="Q294" s="13">
        <v>0.81888888888888889</v>
      </c>
      <c r="R294" s="13">
        <v>2</v>
      </c>
      <c r="S294" s="30">
        <v>5.9165186500888103</v>
      </c>
      <c r="T294" s="13">
        <f>IFERROR(VLOOKUP(B294,users_table[#All],4,FALSE),"NA")</f>
        <v>5.9325396825396828</v>
      </c>
    </row>
    <row r="295" spans="1:20" x14ac:dyDescent="0.3">
      <c r="A295" s="25">
        <v>293</v>
      </c>
      <c r="B295" s="13" t="s">
        <v>2</v>
      </c>
      <c r="C295" s="13">
        <v>189</v>
      </c>
      <c r="D295" s="13" t="s">
        <v>439</v>
      </c>
      <c r="E295" s="13" t="s">
        <v>32</v>
      </c>
      <c r="F295" s="13" t="s">
        <v>37</v>
      </c>
      <c r="G295" s="13">
        <v>7.1</v>
      </c>
      <c r="H295" s="26">
        <v>42647</v>
      </c>
      <c r="I295" s="26">
        <v>42696</v>
      </c>
      <c r="J295" s="13">
        <v>5</v>
      </c>
      <c r="K295" s="13">
        <v>2000</v>
      </c>
      <c r="L295" s="13" t="s">
        <v>33</v>
      </c>
      <c r="M295" s="13">
        <v>24</v>
      </c>
      <c r="N295" s="13">
        <v>0.38333333333333341</v>
      </c>
      <c r="O295" s="13">
        <v>9.2000000000000011</v>
      </c>
      <c r="P295" s="13">
        <v>50</v>
      </c>
      <c r="Q295" s="13">
        <v>0.184</v>
      </c>
      <c r="R295" s="13">
        <v>0.48</v>
      </c>
      <c r="S295" s="30">
        <v>5.9165186500888103</v>
      </c>
      <c r="T295" s="13">
        <f>IFERROR(VLOOKUP(B295,users_table[#All],4,FALSE),"NA")</f>
        <v>5.9325396825396828</v>
      </c>
    </row>
    <row r="296" spans="1:20" x14ac:dyDescent="0.3">
      <c r="A296" s="25">
        <v>294</v>
      </c>
      <c r="B296" s="13" t="s">
        <v>2</v>
      </c>
      <c r="C296" s="13">
        <v>49751</v>
      </c>
      <c r="D296" s="13" t="s">
        <v>440</v>
      </c>
      <c r="E296" s="13" t="s">
        <v>158</v>
      </c>
      <c r="F296" s="13" t="s">
        <v>29</v>
      </c>
      <c r="G296" s="13">
        <v>6.92</v>
      </c>
      <c r="H296" s="26">
        <v>44990</v>
      </c>
      <c r="I296" s="26">
        <v>44990</v>
      </c>
      <c r="J296" s="13">
        <v>5</v>
      </c>
      <c r="K296" s="13">
        <v>2021</v>
      </c>
      <c r="L296" s="13" t="s">
        <v>39</v>
      </c>
      <c r="M296" s="13">
        <v>1</v>
      </c>
      <c r="N296" s="13">
        <v>6.0833333333333343E-2</v>
      </c>
      <c r="O296" s="13">
        <v>6.0833333333333343E-2</v>
      </c>
      <c r="P296" s="13">
        <v>1</v>
      </c>
      <c r="Q296" s="13">
        <v>6.0833333333333343E-2</v>
      </c>
      <c r="R296" s="13">
        <v>1</v>
      </c>
      <c r="S296" s="30">
        <v>5.9165186500888103</v>
      </c>
      <c r="T296" s="13">
        <f>IFERROR(VLOOKUP(B296,users_table[#All],4,FALSE),"NA")</f>
        <v>5.9325396825396828</v>
      </c>
    </row>
    <row r="297" spans="1:20" x14ac:dyDescent="0.3">
      <c r="A297" s="25">
        <v>295</v>
      </c>
      <c r="B297" s="13" t="s">
        <v>2</v>
      </c>
      <c r="C297" s="13">
        <v>39071</v>
      </c>
      <c r="D297" s="13" t="s">
        <v>441</v>
      </c>
      <c r="E297" s="13" t="s">
        <v>32</v>
      </c>
      <c r="F297" s="13" t="s">
        <v>183</v>
      </c>
      <c r="G297" s="13">
        <v>7.65</v>
      </c>
      <c r="H297" s="26">
        <v>43808</v>
      </c>
      <c r="I297" s="26">
        <v>43814</v>
      </c>
      <c r="J297" s="13">
        <v>6</v>
      </c>
      <c r="K297" s="13">
        <v>2019</v>
      </c>
      <c r="L297" s="13" t="s">
        <v>39</v>
      </c>
      <c r="M297" s="13">
        <v>12</v>
      </c>
      <c r="N297" s="13">
        <v>0.4</v>
      </c>
      <c r="O297" s="13">
        <v>4.8000000000000007</v>
      </c>
      <c r="P297" s="13">
        <v>7</v>
      </c>
      <c r="Q297" s="13">
        <v>0.68571428571428583</v>
      </c>
      <c r="R297" s="13">
        <v>1.714285714285714</v>
      </c>
      <c r="S297" s="30">
        <v>5.9165186500888103</v>
      </c>
      <c r="T297" s="13">
        <f>IFERROR(VLOOKUP(B297,users_table[#All],4,FALSE),"NA")</f>
        <v>5.9325396825396828</v>
      </c>
    </row>
    <row r="298" spans="1:20" x14ac:dyDescent="0.3">
      <c r="A298" s="25">
        <v>296</v>
      </c>
      <c r="B298" s="13" t="s">
        <v>2</v>
      </c>
      <c r="C298" s="13">
        <v>37599</v>
      </c>
      <c r="D298" s="13" t="s">
        <v>442</v>
      </c>
      <c r="E298" s="13" t="s">
        <v>32</v>
      </c>
      <c r="F298" s="13" t="s">
        <v>185</v>
      </c>
      <c r="G298" s="13">
        <v>6.55</v>
      </c>
      <c r="H298" s="26">
        <v>44364</v>
      </c>
      <c r="I298" s="26">
        <v>44365</v>
      </c>
      <c r="J298" s="13">
        <v>7</v>
      </c>
      <c r="K298" s="13">
        <v>2020</v>
      </c>
      <c r="L298" s="13" t="s">
        <v>35</v>
      </c>
      <c r="M298" s="13">
        <v>12</v>
      </c>
      <c r="N298" s="13">
        <v>0.40305555555555561</v>
      </c>
      <c r="O298" s="13">
        <v>4.8366666666666669</v>
      </c>
      <c r="P298" s="13">
        <v>2</v>
      </c>
      <c r="Q298" s="13">
        <v>2.418333333333333</v>
      </c>
      <c r="R298" s="13">
        <v>6</v>
      </c>
      <c r="S298" s="30">
        <v>5.9165186500888103</v>
      </c>
      <c r="T298" s="13">
        <f>IFERROR(VLOOKUP(B298,users_table[#All],4,FALSE),"NA")</f>
        <v>5.9325396825396828</v>
      </c>
    </row>
    <row r="299" spans="1:20" x14ac:dyDescent="0.3">
      <c r="A299" s="25">
        <v>297</v>
      </c>
      <c r="B299" s="13" t="s">
        <v>2</v>
      </c>
      <c r="C299" s="13">
        <v>1164</v>
      </c>
      <c r="D299" s="13" t="s">
        <v>443</v>
      </c>
      <c r="E299" s="13" t="s">
        <v>32</v>
      </c>
      <c r="F299" s="13" t="s">
        <v>152</v>
      </c>
      <c r="G299" s="13">
        <v>7.16</v>
      </c>
      <c r="H299" s="26">
        <v>44642</v>
      </c>
      <c r="I299" s="26">
        <v>44658</v>
      </c>
      <c r="J299" s="13">
        <v>6</v>
      </c>
      <c r="K299" s="13">
        <v>2001</v>
      </c>
      <c r="L299" s="13" t="s">
        <v>33</v>
      </c>
      <c r="M299" s="13">
        <v>24</v>
      </c>
      <c r="N299" s="13">
        <v>0.38333333333333341</v>
      </c>
      <c r="O299" s="13">
        <v>9.2000000000000011</v>
      </c>
      <c r="P299" s="13">
        <v>17</v>
      </c>
      <c r="Q299" s="13">
        <v>0.54117647058823537</v>
      </c>
      <c r="R299" s="13">
        <v>1.411764705882353</v>
      </c>
      <c r="S299" s="30">
        <v>5.9165186500888103</v>
      </c>
      <c r="T299" s="13">
        <f>IFERROR(VLOOKUP(B299,users_table[#All],4,FALSE),"NA")</f>
        <v>5.9325396825396828</v>
      </c>
    </row>
    <row r="300" spans="1:20" x14ac:dyDescent="0.3">
      <c r="A300" s="25">
        <v>298</v>
      </c>
      <c r="B300" s="13" t="s">
        <v>2</v>
      </c>
      <c r="C300" s="13">
        <v>37979</v>
      </c>
      <c r="D300" s="13" t="s">
        <v>444</v>
      </c>
      <c r="E300" s="13" t="s">
        <v>32</v>
      </c>
      <c r="F300" s="13" t="s">
        <v>37</v>
      </c>
      <c r="G300" s="13">
        <v>6.33</v>
      </c>
      <c r="H300" s="26">
        <v>43564</v>
      </c>
      <c r="I300" s="26">
        <v>43575</v>
      </c>
      <c r="J300" s="13">
        <v>6</v>
      </c>
      <c r="K300" s="13">
        <v>2019</v>
      </c>
      <c r="L300" s="13" t="s">
        <v>30</v>
      </c>
      <c r="M300" s="13">
        <v>12</v>
      </c>
      <c r="N300" s="13">
        <v>0.40333333333333332</v>
      </c>
      <c r="O300" s="13">
        <v>4.84</v>
      </c>
      <c r="P300" s="13">
        <v>12</v>
      </c>
      <c r="Q300" s="13">
        <v>0.40333333333333332</v>
      </c>
      <c r="R300" s="13">
        <v>1</v>
      </c>
      <c r="S300" s="30">
        <v>5.9165186500888103</v>
      </c>
      <c r="T300" s="13">
        <f>IFERROR(VLOOKUP(B300,users_table[#All],4,FALSE),"NA")</f>
        <v>5.9325396825396828</v>
      </c>
    </row>
    <row r="301" spans="1:20" x14ac:dyDescent="0.3">
      <c r="A301" s="25">
        <v>299</v>
      </c>
      <c r="B301" s="13" t="s">
        <v>2</v>
      </c>
      <c r="C301" s="13">
        <v>37576</v>
      </c>
      <c r="D301" s="13" t="s">
        <v>445</v>
      </c>
      <c r="E301" s="13" t="s">
        <v>32</v>
      </c>
      <c r="F301" s="13" t="s">
        <v>152</v>
      </c>
      <c r="G301" s="13">
        <v>5.83</v>
      </c>
      <c r="H301" s="26">
        <v>44446</v>
      </c>
      <c r="I301" s="26">
        <v>44466</v>
      </c>
      <c r="J301" s="13">
        <v>5</v>
      </c>
      <c r="K301" s="13">
        <v>2020</v>
      </c>
      <c r="L301" s="13" t="s">
        <v>30</v>
      </c>
      <c r="M301" s="13">
        <v>13</v>
      </c>
      <c r="N301" s="13">
        <v>0.3963888888888889</v>
      </c>
      <c r="O301" s="13">
        <v>5.1530555555555564</v>
      </c>
      <c r="P301" s="13">
        <v>21</v>
      </c>
      <c r="Q301" s="13">
        <v>0.2453835978835979</v>
      </c>
      <c r="R301" s="13">
        <v>0.61904761904761907</v>
      </c>
      <c r="S301" s="30">
        <v>5.9165186500888103</v>
      </c>
      <c r="T301" s="13">
        <f>IFERROR(VLOOKUP(B301,users_table[#All],4,FALSE),"NA")</f>
        <v>5.9325396825396828</v>
      </c>
    </row>
    <row r="302" spans="1:20" x14ac:dyDescent="0.3">
      <c r="A302" s="25">
        <v>300</v>
      </c>
      <c r="B302" s="13" t="s">
        <v>2</v>
      </c>
      <c r="C302" s="13">
        <v>41573</v>
      </c>
      <c r="D302" s="13" t="s">
        <v>446</v>
      </c>
      <c r="E302" s="13" t="s">
        <v>32</v>
      </c>
      <c r="F302" s="13" t="s">
        <v>152</v>
      </c>
      <c r="G302" s="13">
        <v>6.19</v>
      </c>
      <c r="H302" s="26">
        <v>44490</v>
      </c>
      <c r="I302" s="26">
        <v>44494</v>
      </c>
      <c r="J302" s="13">
        <v>4</v>
      </c>
      <c r="K302" s="13">
        <v>2021</v>
      </c>
      <c r="L302" s="13" t="s">
        <v>30</v>
      </c>
      <c r="M302" s="13">
        <v>11</v>
      </c>
      <c r="N302" s="13">
        <v>0.3963888888888889</v>
      </c>
      <c r="O302" s="13">
        <v>4.3602777777777781</v>
      </c>
      <c r="P302" s="13">
        <v>5</v>
      </c>
      <c r="Q302" s="13">
        <v>0.87205555555555558</v>
      </c>
      <c r="R302" s="13">
        <v>2.2000000000000002</v>
      </c>
      <c r="S302" s="30">
        <v>5.9165186500888103</v>
      </c>
      <c r="T302" s="13">
        <f>IFERROR(VLOOKUP(B302,users_table[#All],4,FALSE),"NA")</f>
        <v>5.9325396825396828</v>
      </c>
    </row>
    <row r="303" spans="1:20" x14ac:dyDescent="0.3">
      <c r="A303" s="25">
        <v>301</v>
      </c>
      <c r="B303" s="13" t="s">
        <v>2</v>
      </c>
      <c r="C303" s="13">
        <v>41549</v>
      </c>
      <c r="D303" s="13" t="s">
        <v>447</v>
      </c>
      <c r="E303" s="13" t="s">
        <v>28</v>
      </c>
      <c r="F303" s="13" t="s">
        <v>152</v>
      </c>
      <c r="G303" s="13">
        <v>6.08</v>
      </c>
      <c r="H303" s="26">
        <v>44488</v>
      </c>
      <c r="I303" s="26">
        <v>44488</v>
      </c>
      <c r="J303" s="13">
        <v>6</v>
      </c>
      <c r="K303" s="13">
        <v>2020</v>
      </c>
      <c r="L303" s="13" t="s">
        <v>33</v>
      </c>
      <c r="M303" s="13">
        <v>1</v>
      </c>
      <c r="N303" s="13">
        <v>0.3963888888888889</v>
      </c>
      <c r="O303" s="13">
        <v>0.3963888888888889</v>
      </c>
      <c r="P303" s="13">
        <v>1</v>
      </c>
      <c r="Q303" s="13">
        <v>0.3963888888888889</v>
      </c>
      <c r="R303" s="13">
        <v>1</v>
      </c>
      <c r="S303" s="30">
        <v>5.9165186500888103</v>
      </c>
      <c r="T303" s="13">
        <f>IFERROR(VLOOKUP(B303,users_table[#All],4,FALSE),"NA")</f>
        <v>5.9325396825396828</v>
      </c>
    </row>
    <row r="304" spans="1:20" x14ac:dyDescent="0.3">
      <c r="A304" s="25">
        <v>302</v>
      </c>
      <c r="B304" s="13" t="s">
        <v>2</v>
      </c>
      <c r="C304" s="13">
        <v>50218</v>
      </c>
      <c r="D304" s="13" t="s">
        <v>448</v>
      </c>
      <c r="E304" s="13" t="s">
        <v>158</v>
      </c>
      <c r="F304" s="13" t="s">
        <v>185</v>
      </c>
      <c r="G304" s="13">
        <v>6.79</v>
      </c>
      <c r="H304" s="26">
        <v>44991</v>
      </c>
      <c r="I304" s="26">
        <v>44991</v>
      </c>
      <c r="J304" s="13">
        <v>4</v>
      </c>
      <c r="K304" s="13">
        <v>2021</v>
      </c>
      <c r="L304" s="13" t="s">
        <v>35</v>
      </c>
      <c r="M304" s="13">
        <v>1</v>
      </c>
      <c r="N304" s="13">
        <v>5.7500000000000002E-2</v>
      </c>
      <c r="O304" s="13">
        <v>5.7500000000000002E-2</v>
      </c>
      <c r="P304" s="13">
        <v>1</v>
      </c>
      <c r="Q304" s="13">
        <v>5.7500000000000002E-2</v>
      </c>
      <c r="R304" s="13">
        <v>1</v>
      </c>
      <c r="S304" s="30">
        <v>5.9165186500888103</v>
      </c>
      <c r="T304" s="13">
        <f>IFERROR(VLOOKUP(B304,users_table[#All],4,FALSE),"NA")</f>
        <v>5.9325396825396828</v>
      </c>
    </row>
    <row r="305" spans="1:20" x14ac:dyDescent="0.3">
      <c r="A305" s="25">
        <v>303</v>
      </c>
      <c r="B305" s="13" t="s">
        <v>2</v>
      </c>
      <c r="C305" s="13">
        <v>40496</v>
      </c>
      <c r="D305" s="13" t="s">
        <v>449</v>
      </c>
      <c r="E305" s="13" t="s">
        <v>32</v>
      </c>
      <c r="F305" s="13" t="s">
        <v>152</v>
      </c>
      <c r="G305" s="13">
        <v>7.38</v>
      </c>
      <c r="H305" s="26">
        <v>44319</v>
      </c>
      <c r="I305" s="26">
        <v>44324</v>
      </c>
      <c r="J305" s="13">
        <v>6</v>
      </c>
      <c r="K305" s="13">
        <v>2020</v>
      </c>
      <c r="L305" s="13" t="s">
        <v>39</v>
      </c>
      <c r="M305" s="13">
        <v>13</v>
      </c>
      <c r="N305" s="13">
        <v>0.39444444444444438</v>
      </c>
      <c r="O305" s="13">
        <v>5.1277777777777773</v>
      </c>
      <c r="P305" s="13">
        <v>6</v>
      </c>
      <c r="Q305" s="13">
        <v>0.85462962962962952</v>
      </c>
      <c r="R305" s="13">
        <v>2.166666666666667</v>
      </c>
      <c r="S305" s="30">
        <v>5.9165186500888103</v>
      </c>
      <c r="T305" s="13">
        <f>IFERROR(VLOOKUP(B305,users_table[#All],4,FALSE),"NA")</f>
        <v>5.9325396825396828</v>
      </c>
    </row>
    <row r="306" spans="1:20" x14ac:dyDescent="0.3">
      <c r="A306" s="25">
        <v>304</v>
      </c>
      <c r="B306" s="13" t="s">
        <v>2</v>
      </c>
      <c r="C306" s="13">
        <v>38297</v>
      </c>
      <c r="D306" s="13" t="s">
        <v>450</v>
      </c>
      <c r="E306" s="13" t="s">
        <v>32</v>
      </c>
      <c r="F306" s="13" t="s">
        <v>152</v>
      </c>
      <c r="G306" s="13">
        <v>6.55</v>
      </c>
      <c r="H306" s="26">
        <v>43801</v>
      </c>
      <c r="I306" s="26">
        <v>43808</v>
      </c>
      <c r="J306" s="13">
        <v>5</v>
      </c>
      <c r="K306" s="13">
        <v>2019</v>
      </c>
      <c r="L306" s="13" t="s">
        <v>39</v>
      </c>
      <c r="M306" s="13">
        <v>12</v>
      </c>
      <c r="N306" s="13">
        <v>0.3963888888888889</v>
      </c>
      <c r="O306" s="13">
        <v>4.7566666666666668</v>
      </c>
      <c r="P306" s="13">
        <v>8</v>
      </c>
      <c r="Q306" s="13">
        <v>0.59458333333333335</v>
      </c>
      <c r="R306" s="13">
        <v>1.5</v>
      </c>
      <c r="S306" s="30">
        <v>5.9165186500888103</v>
      </c>
      <c r="T306" s="13">
        <f>IFERROR(VLOOKUP(B306,users_table[#All],4,FALSE),"NA")</f>
        <v>5.9325396825396828</v>
      </c>
    </row>
    <row r="307" spans="1:20" x14ac:dyDescent="0.3">
      <c r="A307" s="25">
        <v>305</v>
      </c>
      <c r="B307" s="13" t="s">
        <v>2</v>
      </c>
      <c r="C307" s="13">
        <v>41265</v>
      </c>
      <c r="D307" s="13" t="s">
        <v>451</v>
      </c>
      <c r="E307" s="13" t="s">
        <v>32</v>
      </c>
      <c r="F307" s="13" t="s">
        <v>44</v>
      </c>
      <c r="G307" s="13">
        <v>6.6</v>
      </c>
      <c r="H307" s="26">
        <v>44608</v>
      </c>
      <c r="I307" s="26">
        <v>44618</v>
      </c>
      <c r="J307" s="13">
        <v>7</v>
      </c>
      <c r="K307" s="13">
        <v>2021</v>
      </c>
      <c r="L307" s="13" t="s">
        <v>33</v>
      </c>
      <c r="M307" s="13">
        <v>13</v>
      </c>
      <c r="N307" s="13">
        <v>0.3963888888888889</v>
      </c>
      <c r="O307" s="13">
        <v>5.1530555555555564</v>
      </c>
      <c r="P307" s="13">
        <v>11</v>
      </c>
      <c r="Q307" s="13">
        <v>0.46845959595959602</v>
      </c>
      <c r="R307" s="13">
        <v>1.1818181818181821</v>
      </c>
      <c r="S307" s="30">
        <v>5.9165186500888103</v>
      </c>
      <c r="T307" s="13">
        <f>IFERROR(VLOOKUP(B307,users_table[#All],4,FALSE),"NA")</f>
        <v>5.9325396825396828</v>
      </c>
    </row>
    <row r="308" spans="1:20" x14ac:dyDescent="0.3">
      <c r="A308" s="25">
        <v>306</v>
      </c>
      <c r="B308" s="13" t="s">
        <v>2</v>
      </c>
      <c r="C308" s="13">
        <v>40845</v>
      </c>
      <c r="D308" s="13" t="s">
        <v>452</v>
      </c>
      <c r="E308" s="13" t="s">
        <v>168</v>
      </c>
      <c r="F308" s="13" t="s">
        <v>37</v>
      </c>
      <c r="G308" s="13">
        <v>3.98</v>
      </c>
      <c r="H308" s="26">
        <v>44329</v>
      </c>
      <c r="I308" s="26">
        <v>44329</v>
      </c>
      <c r="J308" s="13">
        <v>2</v>
      </c>
      <c r="K308" s="13">
        <v>2020</v>
      </c>
      <c r="L308" s="13" t="s">
        <v>35</v>
      </c>
      <c r="M308" s="13">
        <v>1</v>
      </c>
      <c r="N308" s="13">
        <v>0.1658333333333333</v>
      </c>
      <c r="O308" s="13">
        <v>0.1658333333333333</v>
      </c>
      <c r="P308" s="13">
        <v>1</v>
      </c>
      <c r="Q308" s="13">
        <v>0.1658333333333333</v>
      </c>
      <c r="R308" s="13">
        <v>1</v>
      </c>
      <c r="S308" s="30">
        <v>5.9165186500888103</v>
      </c>
      <c r="T308" s="13">
        <f>IFERROR(VLOOKUP(B308,users_table[#All],4,FALSE),"NA")</f>
        <v>5.9325396825396828</v>
      </c>
    </row>
    <row r="309" spans="1:20" x14ac:dyDescent="0.3">
      <c r="A309" s="25">
        <v>307</v>
      </c>
      <c r="B309" s="13" t="s">
        <v>2</v>
      </c>
      <c r="C309" s="13">
        <v>42590</v>
      </c>
      <c r="D309" s="13" t="s">
        <v>453</v>
      </c>
      <c r="E309" s="13" t="s">
        <v>32</v>
      </c>
      <c r="F309" s="13" t="s">
        <v>37</v>
      </c>
      <c r="G309" s="13">
        <v>7.54</v>
      </c>
      <c r="H309" s="26">
        <v>44634</v>
      </c>
      <c r="I309" s="26">
        <v>44656</v>
      </c>
      <c r="J309" s="13">
        <v>7</v>
      </c>
      <c r="K309" s="13">
        <v>2021</v>
      </c>
      <c r="L309" s="13" t="s">
        <v>33</v>
      </c>
      <c r="M309" s="13">
        <v>12</v>
      </c>
      <c r="N309" s="13">
        <v>0.40749999999999997</v>
      </c>
      <c r="O309" s="13">
        <v>4.8899999999999997</v>
      </c>
      <c r="P309" s="13">
        <v>23</v>
      </c>
      <c r="Q309" s="13">
        <v>0.21260869565217391</v>
      </c>
      <c r="R309" s="13">
        <v>0.52173913043478259</v>
      </c>
      <c r="S309" s="30">
        <v>5.9165186500888103</v>
      </c>
      <c r="T309" s="13">
        <f>IFERROR(VLOOKUP(B309,users_table[#All],4,FALSE),"NA")</f>
        <v>5.9325396825396828</v>
      </c>
    </row>
    <row r="310" spans="1:20" x14ac:dyDescent="0.3">
      <c r="A310" s="25">
        <v>308</v>
      </c>
      <c r="B310" s="13" t="s">
        <v>2</v>
      </c>
      <c r="C310" s="13">
        <v>50597</v>
      </c>
      <c r="D310" s="13" t="s">
        <v>454</v>
      </c>
      <c r="E310" s="13" t="s">
        <v>50</v>
      </c>
      <c r="F310" s="13" t="s">
        <v>158</v>
      </c>
      <c r="G310" s="13">
        <v>6.91</v>
      </c>
      <c r="H310" s="26">
        <v>44731</v>
      </c>
      <c r="I310" s="26">
        <v>44731</v>
      </c>
      <c r="J310" s="13">
        <v>7</v>
      </c>
      <c r="K310" s="13">
        <v>2021</v>
      </c>
      <c r="L310" s="13" t="s">
        <v>35</v>
      </c>
      <c r="M310" s="13">
        <v>1</v>
      </c>
      <c r="N310" s="13">
        <v>0.1080555555555556</v>
      </c>
      <c r="O310" s="13">
        <v>0.1080555555555556</v>
      </c>
      <c r="P310" s="13">
        <v>1</v>
      </c>
      <c r="Q310" s="13">
        <v>0.1080555555555556</v>
      </c>
      <c r="R310" s="13">
        <v>1</v>
      </c>
      <c r="S310" s="30">
        <v>5.9165186500888103</v>
      </c>
      <c r="T310" s="13">
        <f>IFERROR(VLOOKUP(B310,users_table[#All],4,FALSE),"NA")</f>
        <v>5.9325396825396828</v>
      </c>
    </row>
    <row r="311" spans="1:20" x14ac:dyDescent="0.3">
      <c r="A311" s="25">
        <v>309</v>
      </c>
      <c r="B311" s="13" t="s">
        <v>2</v>
      </c>
      <c r="C311" s="13">
        <v>37964</v>
      </c>
      <c r="D311" s="13" t="s">
        <v>455</v>
      </c>
      <c r="E311" s="13" t="s">
        <v>32</v>
      </c>
      <c r="F311" s="13" t="s">
        <v>37</v>
      </c>
      <c r="G311" s="13">
        <v>6.73</v>
      </c>
      <c r="H311" s="26">
        <v>43662</v>
      </c>
      <c r="I311" s="26">
        <v>43663</v>
      </c>
      <c r="J311" s="13">
        <v>6</v>
      </c>
      <c r="K311" s="13">
        <v>2019</v>
      </c>
      <c r="L311" s="13" t="s">
        <v>33</v>
      </c>
      <c r="M311" s="13">
        <v>12</v>
      </c>
      <c r="N311" s="13">
        <v>0.39333333333333331</v>
      </c>
      <c r="O311" s="13">
        <v>4.72</v>
      </c>
      <c r="P311" s="13">
        <v>2</v>
      </c>
      <c r="Q311" s="13">
        <v>2.36</v>
      </c>
      <c r="R311" s="13">
        <v>6</v>
      </c>
      <c r="S311" s="30">
        <v>5.9165186500888103</v>
      </c>
      <c r="T311" s="13">
        <f>IFERROR(VLOOKUP(B311,users_table[#All],4,FALSE),"NA")</f>
        <v>5.9325396825396828</v>
      </c>
    </row>
    <row r="312" spans="1:20" x14ac:dyDescent="0.3">
      <c r="A312" s="25">
        <v>310</v>
      </c>
      <c r="B312" s="13" t="s">
        <v>2</v>
      </c>
      <c r="C312" s="13">
        <v>39972</v>
      </c>
      <c r="D312" s="13" t="s">
        <v>456</v>
      </c>
      <c r="E312" s="13" t="s">
        <v>52</v>
      </c>
      <c r="F312" s="13" t="s">
        <v>37</v>
      </c>
      <c r="G312" s="13">
        <v>7.12</v>
      </c>
      <c r="H312" s="26">
        <v>43755</v>
      </c>
      <c r="I312" s="26">
        <v>43755</v>
      </c>
      <c r="J312" s="13">
        <v>6</v>
      </c>
      <c r="K312" s="13">
        <v>2019</v>
      </c>
      <c r="L312" s="13" t="s">
        <v>39</v>
      </c>
      <c r="M312" s="13">
        <v>2</v>
      </c>
      <c r="N312" s="13">
        <v>0.45277777777777778</v>
      </c>
      <c r="O312" s="13">
        <v>0.90555555555555556</v>
      </c>
      <c r="P312" s="13">
        <v>1</v>
      </c>
      <c r="Q312" s="13">
        <v>0.90555555555555556</v>
      </c>
      <c r="R312" s="13">
        <v>2</v>
      </c>
      <c r="S312" s="30">
        <v>5.9165186500888103</v>
      </c>
      <c r="T312" s="13">
        <f>IFERROR(VLOOKUP(B312,users_table[#All],4,FALSE),"NA")</f>
        <v>5.9325396825396828</v>
      </c>
    </row>
    <row r="313" spans="1:20" x14ac:dyDescent="0.3">
      <c r="A313" s="25">
        <v>311</v>
      </c>
      <c r="B313" s="13" t="s">
        <v>2</v>
      </c>
      <c r="C313" s="13">
        <v>39382</v>
      </c>
      <c r="D313" s="13" t="s">
        <v>457</v>
      </c>
      <c r="E313" s="13" t="s">
        <v>52</v>
      </c>
      <c r="F313" s="13" t="s">
        <v>37</v>
      </c>
      <c r="G313" s="13">
        <v>6.78</v>
      </c>
      <c r="H313" s="26">
        <v>44064</v>
      </c>
      <c r="I313" s="26">
        <v>44064</v>
      </c>
      <c r="J313" s="13">
        <v>6</v>
      </c>
      <c r="K313" s="13">
        <v>2019</v>
      </c>
      <c r="L313" s="13" t="s">
        <v>35</v>
      </c>
      <c r="M313" s="13">
        <v>1</v>
      </c>
      <c r="N313" s="13">
        <v>0.41916666666666669</v>
      </c>
      <c r="O313" s="13">
        <v>0.41916666666666669</v>
      </c>
      <c r="P313" s="13">
        <v>1</v>
      </c>
      <c r="Q313" s="13">
        <v>0.41916666666666669</v>
      </c>
      <c r="R313" s="13">
        <v>1</v>
      </c>
      <c r="S313" s="30">
        <v>5.9165186500888103</v>
      </c>
      <c r="T313" s="13">
        <f>IFERROR(VLOOKUP(B313,users_table[#All],4,FALSE),"NA")</f>
        <v>5.9325396825396828</v>
      </c>
    </row>
    <row r="314" spans="1:20" x14ac:dyDescent="0.3">
      <c r="A314" s="25">
        <v>312</v>
      </c>
      <c r="B314" s="13" t="s">
        <v>2</v>
      </c>
      <c r="C314" s="13">
        <v>22093</v>
      </c>
      <c r="D314" s="13" t="s">
        <v>458</v>
      </c>
      <c r="E314" s="13" t="s">
        <v>158</v>
      </c>
      <c r="F314" s="13" t="s">
        <v>29</v>
      </c>
      <c r="G314" s="13">
        <v>5.52</v>
      </c>
      <c r="H314" s="26">
        <v>44120</v>
      </c>
      <c r="I314" s="26">
        <v>44120</v>
      </c>
      <c r="J314" s="13">
        <v>5</v>
      </c>
      <c r="K314" s="13">
        <v>2001</v>
      </c>
      <c r="L314" s="13" t="s">
        <v>30</v>
      </c>
      <c r="M314" s="13">
        <v>1</v>
      </c>
      <c r="N314" s="13">
        <v>7.5277777777777777E-2</v>
      </c>
      <c r="O314" s="13">
        <v>7.5277777777777777E-2</v>
      </c>
      <c r="P314" s="13">
        <v>1</v>
      </c>
      <c r="Q314" s="13">
        <v>7.5277777777777777E-2</v>
      </c>
      <c r="R314" s="13">
        <v>1</v>
      </c>
      <c r="S314" s="30">
        <v>5.9165186500888103</v>
      </c>
      <c r="T314" s="13">
        <f>IFERROR(VLOOKUP(B314,users_table[#All],4,FALSE),"NA")</f>
        <v>5.9325396825396828</v>
      </c>
    </row>
    <row r="315" spans="1:20" x14ac:dyDescent="0.3">
      <c r="A315" s="25">
        <v>313</v>
      </c>
      <c r="B315" s="13" t="s">
        <v>2</v>
      </c>
      <c r="C315" s="13">
        <v>888</v>
      </c>
      <c r="D315" s="13" t="s">
        <v>459</v>
      </c>
      <c r="E315" s="13" t="s">
        <v>32</v>
      </c>
      <c r="F315" s="13" t="s">
        <v>37</v>
      </c>
      <c r="G315" s="13">
        <v>6.35</v>
      </c>
      <c r="H315" s="26">
        <v>44788</v>
      </c>
      <c r="I315" s="26">
        <v>44793</v>
      </c>
      <c r="J315" s="13">
        <v>4</v>
      </c>
      <c r="K315" s="13">
        <v>2000</v>
      </c>
      <c r="L315" s="13" t="s">
        <v>30</v>
      </c>
      <c r="M315" s="13">
        <v>12</v>
      </c>
      <c r="N315" s="13">
        <v>0.4</v>
      </c>
      <c r="O315" s="13">
        <v>4.8000000000000007</v>
      </c>
      <c r="P315" s="13">
        <v>6</v>
      </c>
      <c r="Q315" s="13">
        <v>0.80000000000000016</v>
      </c>
      <c r="R315" s="13">
        <v>2</v>
      </c>
      <c r="S315" s="30">
        <v>5.9165186500888103</v>
      </c>
      <c r="T315" s="13">
        <f>IFERROR(VLOOKUP(B315,users_table[#All],4,FALSE),"NA")</f>
        <v>5.9325396825396828</v>
      </c>
    </row>
    <row r="316" spans="1:20" x14ac:dyDescent="0.3">
      <c r="A316" s="25">
        <v>314</v>
      </c>
      <c r="B316" s="13" t="s">
        <v>2</v>
      </c>
      <c r="C316" s="13">
        <v>887</v>
      </c>
      <c r="D316" s="13" t="s">
        <v>460</v>
      </c>
      <c r="E316" s="13" t="s">
        <v>52</v>
      </c>
      <c r="F316" s="13" t="s">
        <v>37</v>
      </c>
      <c r="G316" s="13">
        <v>6.25</v>
      </c>
      <c r="H316" s="26">
        <v>44793</v>
      </c>
      <c r="I316" s="26">
        <v>44793</v>
      </c>
      <c r="J316" s="13">
        <v>4</v>
      </c>
      <c r="K316" s="13">
        <v>2002</v>
      </c>
      <c r="L316" s="13" t="s">
        <v>33</v>
      </c>
      <c r="M316" s="13">
        <v>1</v>
      </c>
      <c r="N316" s="13">
        <v>0.38638888888888889</v>
      </c>
      <c r="O316" s="13">
        <v>0.38638888888888889</v>
      </c>
      <c r="P316" s="13">
        <v>1</v>
      </c>
      <c r="Q316" s="13">
        <v>0.38638888888888889</v>
      </c>
      <c r="R316" s="13">
        <v>1</v>
      </c>
      <c r="S316" s="30">
        <v>5.9165186500888103</v>
      </c>
      <c r="T316" s="13">
        <f>IFERROR(VLOOKUP(B316,users_table[#All],4,FALSE),"NA")</f>
        <v>5.9325396825396828</v>
      </c>
    </row>
    <row r="317" spans="1:20" x14ac:dyDescent="0.3">
      <c r="A317" s="25">
        <v>315</v>
      </c>
      <c r="B317" s="13" t="s">
        <v>2</v>
      </c>
      <c r="C317" s="13">
        <v>41812</v>
      </c>
      <c r="D317" s="13" t="s">
        <v>461</v>
      </c>
      <c r="E317" s="13" t="s">
        <v>32</v>
      </c>
      <c r="F317" s="13" t="s">
        <v>37</v>
      </c>
      <c r="G317" s="13">
        <v>6.52</v>
      </c>
      <c r="H317" s="26">
        <v>44706</v>
      </c>
      <c r="I317" s="26">
        <v>44741</v>
      </c>
      <c r="J317" s="13">
        <v>5</v>
      </c>
      <c r="K317" s="13">
        <v>2021</v>
      </c>
      <c r="L317" s="13" t="s">
        <v>39</v>
      </c>
      <c r="M317" s="13">
        <v>10</v>
      </c>
      <c r="N317" s="13">
        <v>0.41972222222222222</v>
      </c>
      <c r="O317" s="13">
        <v>4.197222222222222</v>
      </c>
      <c r="P317" s="13">
        <v>36</v>
      </c>
      <c r="Q317" s="13">
        <v>0.1165895061728395</v>
      </c>
      <c r="R317" s="13">
        <v>0.27777777777777779</v>
      </c>
      <c r="S317" s="30">
        <v>5.9165186500888103</v>
      </c>
      <c r="T317" s="13">
        <f>IFERROR(VLOOKUP(B317,users_table[#All],4,FALSE),"NA")</f>
        <v>5.9325396825396828</v>
      </c>
    </row>
    <row r="318" spans="1:20" x14ac:dyDescent="0.3">
      <c r="A318" s="25">
        <v>316</v>
      </c>
      <c r="B318" s="13" t="s">
        <v>2</v>
      </c>
      <c r="C318" s="13">
        <v>33737</v>
      </c>
      <c r="D318" s="13" t="s">
        <v>462</v>
      </c>
      <c r="E318" s="13" t="s">
        <v>32</v>
      </c>
      <c r="F318" s="13" t="s">
        <v>179</v>
      </c>
      <c r="G318" s="13">
        <v>6.24</v>
      </c>
      <c r="H318" s="26">
        <v>44798</v>
      </c>
      <c r="I318" s="26">
        <v>44804</v>
      </c>
      <c r="J318" s="13">
        <v>3</v>
      </c>
      <c r="K318" s="13">
        <v>2021</v>
      </c>
      <c r="L318" s="13" t="s">
        <v>35</v>
      </c>
      <c r="M318" s="13">
        <v>13</v>
      </c>
      <c r="N318" s="13">
        <v>0.41944444444444451</v>
      </c>
      <c r="O318" s="13">
        <v>5.4527777777777784</v>
      </c>
      <c r="P318" s="13">
        <v>7</v>
      </c>
      <c r="Q318" s="13">
        <v>0.77896825396825398</v>
      </c>
      <c r="R318" s="13">
        <v>1.857142857142857</v>
      </c>
      <c r="S318" s="30">
        <v>5.9165186500888103</v>
      </c>
      <c r="T318" s="13">
        <f>IFERROR(VLOOKUP(B318,users_table[#All],4,FALSE),"NA")</f>
        <v>5.9325396825396828</v>
      </c>
    </row>
    <row r="319" spans="1:20" x14ac:dyDescent="0.3">
      <c r="A319" s="25">
        <v>317</v>
      </c>
      <c r="B319" s="13" t="s">
        <v>2</v>
      </c>
      <c r="C319" s="13">
        <v>34209</v>
      </c>
      <c r="D319" s="13" t="s">
        <v>463</v>
      </c>
      <c r="E319" s="13" t="s">
        <v>32</v>
      </c>
      <c r="F319" s="13" t="s">
        <v>386</v>
      </c>
      <c r="G319" s="13">
        <v>7.03</v>
      </c>
      <c r="H319" s="26">
        <v>43654</v>
      </c>
      <c r="I319" s="26">
        <v>43658</v>
      </c>
      <c r="J319" s="13">
        <v>6</v>
      </c>
      <c r="K319" s="13">
        <v>2019</v>
      </c>
      <c r="L319" s="13" t="s">
        <v>30</v>
      </c>
      <c r="M319" s="13">
        <v>12</v>
      </c>
      <c r="N319" s="13">
        <v>0.39444444444444438</v>
      </c>
      <c r="O319" s="13">
        <v>4.7333333333333334</v>
      </c>
      <c r="P319" s="13">
        <v>5</v>
      </c>
      <c r="Q319" s="13">
        <v>0.94666666666666666</v>
      </c>
      <c r="R319" s="13">
        <v>2.4</v>
      </c>
      <c r="S319" s="30">
        <v>5.9165186500888103</v>
      </c>
      <c r="T319" s="13">
        <f>IFERROR(VLOOKUP(B319,users_table[#All],4,FALSE),"NA")</f>
        <v>5.9325396825396828</v>
      </c>
    </row>
    <row r="320" spans="1:20" x14ac:dyDescent="0.3">
      <c r="A320" s="25">
        <v>318</v>
      </c>
      <c r="B320" s="13" t="s">
        <v>2</v>
      </c>
      <c r="C320" s="13">
        <v>42340</v>
      </c>
      <c r="D320" s="13" t="s">
        <v>464</v>
      </c>
      <c r="E320" s="13" t="s">
        <v>32</v>
      </c>
      <c r="F320" s="13" t="s">
        <v>154</v>
      </c>
      <c r="G320" s="13">
        <v>7.27</v>
      </c>
      <c r="H320" s="26">
        <v>44704</v>
      </c>
      <c r="I320" s="26">
        <v>44708</v>
      </c>
      <c r="J320" s="13">
        <v>7</v>
      </c>
      <c r="K320" s="13">
        <v>2021</v>
      </c>
      <c r="L320" s="13" t="s">
        <v>39</v>
      </c>
      <c r="M320" s="13">
        <v>12</v>
      </c>
      <c r="N320" s="13">
        <v>0.3972222222222222</v>
      </c>
      <c r="O320" s="13">
        <v>4.7666666666666666</v>
      </c>
      <c r="P320" s="13">
        <v>5</v>
      </c>
      <c r="Q320" s="13">
        <v>0.95333333333333337</v>
      </c>
      <c r="R320" s="13">
        <v>2.4</v>
      </c>
      <c r="S320" s="30">
        <v>5.9165186500888103</v>
      </c>
      <c r="T320" s="13">
        <f>IFERROR(VLOOKUP(B320,users_table[#All],4,FALSE),"NA")</f>
        <v>5.9325396825396828</v>
      </c>
    </row>
    <row r="321" spans="1:20" x14ac:dyDescent="0.3">
      <c r="A321" s="25">
        <v>319</v>
      </c>
      <c r="B321" s="13" t="s">
        <v>2</v>
      </c>
      <c r="C321" s="13">
        <v>522</v>
      </c>
      <c r="D321" s="13" t="s">
        <v>465</v>
      </c>
      <c r="E321" s="13" t="s">
        <v>168</v>
      </c>
      <c r="F321" s="13" t="s">
        <v>37</v>
      </c>
      <c r="G321" s="13">
        <v>7.52</v>
      </c>
      <c r="H321" s="26">
        <v>42981</v>
      </c>
      <c r="I321" s="26">
        <v>42981</v>
      </c>
      <c r="J321" s="13">
        <v>8</v>
      </c>
      <c r="K321" s="13">
        <v>2001</v>
      </c>
      <c r="L321" s="13" t="s">
        <v>33</v>
      </c>
      <c r="M321" s="13">
        <v>1</v>
      </c>
      <c r="N321" s="13">
        <v>1.8166666666666671</v>
      </c>
      <c r="O321" s="13">
        <v>1.8166666666666671</v>
      </c>
      <c r="P321" s="13">
        <v>1</v>
      </c>
      <c r="Q321" s="13">
        <v>1.8166666666666671</v>
      </c>
      <c r="R321" s="13">
        <v>1</v>
      </c>
      <c r="S321" s="30">
        <v>5.9165186500888103</v>
      </c>
      <c r="T321" s="13">
        <f>IFERROR(VLOOKUP(B321,users_table[#All],4,FALSE),"NA")</f>
        <v>5.9325396825396828</v>
      </c>
    </row>
    <row r="322" spans="1:20" x14ac:dyDescent="0.3">
      <c r="A322" s="25">
        <v>320</v>
      </c>
      <c r="B322" s="13" t="s">
        <v>2</v>
      </c>
      <c r="C322" s="13">
        <v>783</v>
      </c>
      <c r="D322" s="13" t="s">
        <v>466</v>
      </c>
      <c r="E322" s="13" t="s">
        <v>32</v>
      </c>
      <c r="F322" s="13" t="s">
        <v>37</v>
      </c>
      <c r="G322" s="13">
        <v>6.53</v>
      </c>
      <c r="H322" s="26">
        <v>44794</v>
      </c>
      <c r="I322" s="26">
        <v>44817</v>
      </c>
      <c r="J322" s="13">
        <v>6</v>
      </c>
      <c r="K322" s="13">
        <v>2000</v>
      </c>
      <c r="L322" s="13" t="s">
        <v>30</v>
      </c>
      <c r="M322" s="13">
        <v>13</v>
      </c>
      <c r="N322" s="13">
        <v>0.40055555555555561</v>
      </c>
      <c r="O322" s="13">
        <v>5.2072222222222226</v>
      </c>
      <c r="P322" s="13">
        <v>24</v>
      </c>
      <c r="Q322" s="13">
        <v>0.2169675925925926</v>
      </c>
      <c r="R322" s="13">
        <v>0.54166666666666663</v>
      </c>
      <c r="S322" s="30">
        <v>5.9165186500888103</v>
      </c>
      <c r="T322" s="13">
        <f>IFERROR(VLOOKUP(B322,users_table[#All],4,FALSE),"NA")</f>
        <v>5.9325396825396828</v>
      </c>
    </row>
    <row r="323" spans="1:20" x14ac:dyDescent="0.3">
      <c r="A323" s="25">
        <v>321</v>
      </c>
      <c r="B323" s="13" t="s">
        <v>2</v>
      </c>
      <c r="C323" s="13">
        <v>38778</v>
      </c>
      <c r="D323" s="13" t="s">
        <v>467</v>
      </c>
      <c r="E323" s="13" t="s">
        <v>32</v>
      </c>
      <c r="F323" s="13" t="s">
        <v>37</v>
      </c>
      <c r="G323" s="13">
        <v>6.73</v>
      </c>
      <c r="H323" s="26">
        <v>43659</v>
      </c>
      <c r="I323" s="26">
        <v>43662</v>
      </c>
      <c r="J323" s="13">
        <v>6</v>
      </c>
      <c r="K323" s="13">
        <v>2019</v>
      </c>
      <c r="L323" s="13" t="s">
        <v>33</v>
      </c>
      <c r="M323" s="13">
        <v>12</v>
      </c>
      <c r="N323" s="13">
        <v>0.20666666666666669</v>
      </c>
      <c r="O323" s="13">
        <v>2.48</v>
      </c>
      <c r="P323" s="13">
        <v>4</v>
      </c>
      <c r="Q323" s="13">
        <v>0.62</v>
      </c>
      <c r="R323" s="13">
        <v>3</v>
      </c>
      <c r="S323" s="30">
        <v>5.9165186500888103</v>
      </c>
      <c r="T323" s="13">
        <f>IFERROR(VLOOKUP(B323,users_table[#All],4,FALSE),"NA")</f>
        <v>5.9325396825396828</v>
      </c>
    </row>
    <row r="324" spans="1:20" x14ac:dyDescent="0.3">
      <c r="A324" s="25">
        <v>322</v>
      </c>
      <c r="B324" s="13" t="s">
        <v>2</v>
      </c>
      <c r="C324" s="13">
        <v>42044</v>
      </c>
      <c r="D324" s="13" t="s">
        <v>468</v>
      </c>
      <c r="E324" s="13" t="s">
        <v>50</v>
      </c>
      <c r="F324" s="13" t="s">
        <v>154</v>
      </c>
      <c r="G324" s="13">
        <v>6.11</v>
      </c>
      <c r="H324" s="26">
        <v>44366</v>
      </c>
      <c r="I324" s="26">
        <v>44366</v>
      </c>
      <c r="J324" s="13">
        <v>4</v>
      </c>
      <c r="K324" s="13">
        <v>2020</v>
      </c>
      <c r="L324" s="13" t="s">
        <v>33</v>
      </c>
      <c r="M324" s="13">
        <v>4</v>
      </c>
      <c r="N324" s="13">
        <v>3.0555555555555551E-2</v>
      </c>
      <c r="O324" s="13">
        <v>0.1222222222222222</v>
      </c>
      <c r="P324" s="13">
        <v>1</v>
      </c>
      <c r="Q324" s="13">
        <v>0.1222222222222222</v>
      </c>
      <c r="R324" s="13">
        <v>4</v>
      </c>
      <c r="S324" s="30">
        <v>5.9165186500888103</v>
      </c>
      <c r="T324" s="13">
        <f>IFERROR(VLOOKUP(B324,users_table[#All],4,FALSE),"NA")</f>
        <v>5.9325396825396828</v>
      </c>
    </row>
    <row r="325" spans="1:20" x14ac:dyDescent="0.3">
      <c r="A325" s="25">
        <v>323</v>
      </c>
      <c r="B325" s="13" t="s">
        <v>2</v>
      </c>
      <c r="C325" s="13">
        <v>38935</v>
      </c>
      <c r="D325" s="13" t="s">
        <v>469</v>
      </c>
      <c r="E325" s="13" t="s">
        <v>50</v>
      </c>
      <c r="F325" s="13" t="s">
        <v>29</v>
      </c>
      <c r="G325" s="13">
        <v>6.46</v>
      </c>
      <c r="H325" s="26">
        <v>43723</v>
      </c>
      <c r="I325" s="26">
        <v>43727</v>
      </c>
      <c r="J325" s="13">
        <v>4</v>
      </c>
      <c r="K325" s="13">
        <v>2019</v>
      </c>
      <c r="L325" s="13" t="s">
        <v>33</v>
      </c>
      <c r="M325" s="13">
        <v>12</v>
      </c>
      <c r="N325" s="13">
        <v>6.6666666666666666E-2</v>
      </c>
      <c r="O325" s="13">
        <v>0.8</v>
      </c>
      <c r="P325" s="13">
        <v>5</v>
      </c>
      <c r="Q325" s="13">
        <v>0.16</v>
      </c>
      <c r="R325" s="13">
        <v>2.4</v>
      </c>
      <c r="S325" s="30">
        <v>5.9165186500888103</v>
      </c>
      <c r="T325" s="13">
        <f>IFERROR(VLOOKUP(B325,users_table[#All],4,FALSE),"NA")</f>
        <v>5.9325396825396828</v>
      </c>
    </row>
    <row r="326" spans="1:20" x14ac:dyDescent="0.3">
      <c r="A326" s="25">
        <v>324</v>
      </c>
      <c r="B326" s="13" t="s">
        <v>2</v>
      </c>
      <c r="C326" s="13">
        <v>40176</v>
      </c>
      <c r="D326" s="13" t="s">
        <v>470</v>
      </c>
      <c r="E326" s="13" t="s">
        <v>28</v>
      </c>
      <c r="F326" s="13" t="s">
        <v>29</v>
      </c>
      <c r="G326" s="13">
        <v>6.46</v>
      </c>
      <c r="H326" s="26">
        <v>44098</v>
      </c>
      <c r="I326" s="26">
        <v>44098</v>
      </c>
      <c r="J326" s="13">
        <v>5</v>
      </c>
      <c r="K326" s="13">
        <v>2019</v>
      </c>
      <c r="L326" s="13" t="s">
        <v>39</v>
      </c>
      <c r="M326" s="13">
        <v>1</v>
      </c>
      <c r="N326" s="13">
        <v>6.9722222222222227E-2</v>
      </c>
      <c r="O326" s="13">
        <v>6.9722222222222227E-2</v>
      </c>
      <c r="P326" s="13">
        <v>1</v>
      </c>
      <c r="Q326" s="13">
        <v>6.9722222222222227E-2</v>
      </c>
      <c r="R326" s="13">
        <v>1</v>
      </c>
      <c r="S326" s="30">
        <v>5.9165186500888103</v>
      </c>
      <c r="T326" s="13">
        <f>IFERROR(VLOOKUP(B326,users_table[#All],4,FALSE),"NA")</f>
        <v>5.9325396825396828</v>
      </c>
    </row>
    <row r="327" spans="1:20" x14ac:dyDescent="0.3">
      <c r="A327" s="25">
        <v>325</v>
      </c>
      <c r="B327" s="13" t="s">
        <v>2</v>
      </c>
      <c r="C327" s="13">
        <v>43755</v>
      </c>
      <c r="D327" s="13" t="s">
        <v>471</v>
      </c>
      <c r="E327" s="13" t="s">
        <v>168</v>
      </c>
      <c r="F327" s="13" t="s">
        <v>42</v>
      </c>
      <c r="G327" s="13">
        <v>6.78</v>
      </c>
      <c r="H327" s="26">
        <v>45031</v>
      </c>
      <c r="I327" s="26">
        <v>45031</v>
      </c>
      <c r="J327" s="13">
        <v>5</v>
      </c>
      <c r="K327" s="13">
        <v>2021</v>
      </c>
      <c r="L327" s="13" t="s">
        <v>39</v>
      </c>
      <c r="M327" s="13">
        <v>1</v>
      </c>
      <c r="N327" s="13">
        <v>1.752777777777778</v>
      </c>
      <c r="O327" s="13">
        <v>1.752777777777778</v>
      </c>
      <c r="P327" s="13">
        <v>1</v>
      </c>
      <c r="Q327" s="13">
        <v>1.752777777777778</v>
      </c>
      <c r="R327" s="13">
        <v>1</v>
      </c>
      <c r="S327" s="30">
        <v>5.9165186500888103</v>
      </c>
      <c r="T327" s="13">
        <f>IFERROR(VLOOKUP(B327,users_table[#All],4,FALSE),"NA")</f>
        <v>5.9325396825396828</v>
      </c>
    </row>
    <row r="328" spans="1:20" x14ac:dyDescent="0.3">
      <c r="A328" s="25">
        <v>326</v>
      </c>
      <c r="B328" s="13" t="s">
        <v>2</v>
      </c>
      <c r="C328" s="13">
        <v>38098</v>
      </c>
      <c r="D328" s="13" t="s">
        <v>472</v>
      </c>
      <c r="E328" s="13" t="s">
        <v>32</v>
      </c>
      <c r="F328" s="13" t="s">
        <v>37</v>
      </c>
      <c r="G328" s="13">
        <v>7.22</v>
      </c>
      <c r="H328" s="26">
        <v>43838</v>
      </c>
      <c r="I328" s="26">
        <v>43851</v>
      </c>
      <c r="J328" s="13">
        <v>7</v>
      </c>
      <c r="K328" s="13">
        <v>2019</v>
      </c>
      <c r="L328" s="13" t="s">
        <v>33</v>
      </c>
      <c r="M328" s="13">
        <v>24</v>
      </c>
      <c r="N328" s="13">
        <v>0.3972222222222222</v>
      </c>
      <c r="O328" s="13">
        <v>9.5333333333333332</v>
      </c>
      <c r="P328" s="13">
        <v>14</v>
      </c>
      <c r="Q328" s="13">
        <v>0.68095238095238098</v>
      </c>
      <c r="R328" s="13">
        <v>1.714285714285714</v>
      </c>
      <c r="S328" s="30">
        <v>5.9165186500888103</v>
      </c>
      <c r="T328" s="13">
        <f>IFERROR(VLOOKUP(B328,users_table[#All],4,FALSE),"NA")</f>
        <v>5.9325396825396828</v>
      </c>
    </row>
    <row r="329" spans="1:20" x14ac:dyDescent="0.3">
      <c r="A329" s="25">
        <v>327</v>
      </c>
      <c r="B329" s="13" t="s">
        <v>2</v>
      </c>
      <c r="C329" s="13">
        <v>32182</v>
      </c>
      <c r="D329" s="13" t="s">
        <v>473</v>
      </c>
      <c r="E329" s="13" t="s">
        <v>32</v>
      </c>
      <c r="F329" s="13" t="s">
        <v>154</v>
      </c>
      <c r="G329" s="13">
        <v>8.49</v>
      </c>
      <c r="H329" s="26">
        <v>43904</v>
      </c>
      <c r="I329" s="26">
        <v>43913</v>
      </c>
      <c r="J329" s="13">
        <v>9</v>
      </c>
      <c r="K329" s="13">
        <v>2016</v>
      </c>
      <c r="L329" s="13" t="s">
        <v>39</v>
      </c>
      <c r="M329" s="13">
        <v>12</v>
      </c>
      <c r="N329" s="13">
        <v>0.4</v>
      </c>
      <c r="O329" s="13">
        <v>4.8000000000000007</v>
      </c>
      <c r="P329" s="13">
        <v>10</v>
      </c>
      <c r="Q329" s="13">
        <v>0.48000000000000009</v>
      </c>
      <c r="R329" s="13">
        <v>1.2</v>
      </c>
      <c r="S329" s="30">
        <v>5.9165186500888103</v>
      </c>
      <c r="T329" s="13">
        <f>IFERROR(VLOOKUP(B329,users_table[#All],4,FALSE),"NA")</f>
        <v>5.9325396825396828</v>
      </c>
    </row>
    <row r="330" spans="1:20" x14ac:dyDescent="0.3">
      <c r="A330" s="25">
        <v>328</v>
      </c>
      <c r="B330" s="13" t="s">
        <v>2</v>
      </c>
      <c r="C330" s="13">
        <v>37510</v>
      </c>
      <c r="D330" s="13" t="s">
        <v>474</v>
      </c>
      <c r="E330" s="13" t="s">
        <v>32</v>
      </c>
      <c r="F330" s="13" t="s">
        <v>154</v>
      </c>
      <c r="G330" s="13">
        <v>8.8000000000000007</v>
      </c>
      <c r="H330" s="26">
        <v>43917</v>
      </c>
      <c r="I330" s="26">
        <v>43926</v>
      </c>
      <c r="J330" s="13">
        <v>9</v>
      </c>
      <c r="K330" s="13">
        <v>2019</v>
      </c>
      <c r="L330" s="13" t="s">
        <v>30</v>
      </c>
      <c r="M330" s="13">
        <v>13</v>
      </c>
      <c r="N330" s="13">
        <v>0.40277777777777779</v>
      </c>
      <c r="O330" s="13">
        <v>5.2361111111111116</v>
      </c>
      <c r="P330" s="13">
        <v>10</v>
      </c>
      <c r="Q330" s="13">
        <v>0.52361111111111114</v>
      </c>
      <c r="R330" s="13">
        <v>1.3</v>
      </c>
      <c r="S330" s="30">
        <v>5.9165186500888103</v>
      </c>
      <c r="T330" s="13">
        <f>IFERROR(VLOOKUP(B330,users_table[#All],4,FALSE),"NA")</f>
        <v>5.9325396825396828</v>
      </c>
    </row>
    <row r="331" spans="1:20" x14ac:dyDescent="0.3">
      <c r="A331" s="25">
        <v>329</v>
      </c>
      <c r="B331" s="13" t="s">
        <v>2</v>
      </c>
      <c r="C331" s="13">
        <v>39651</v>
      </c>
      <c r="D331" s="13" t="s">
        <v>475</v>
      </c>
      <c r="E331" s="13" t="s">
        <v>52</v>
      </c>
      <c r="F331" s="13" t="s">
        <v>29</v>
      </c>
      <c r="G331" s="13">
        <v>7.64</v>
      </c>
      <c r="H331" s="26">
        <v>43940</v>
      </c>
      <c r="I331" s="26">
        <v>43940</v>
      </c>
      <c r="J331" s="13">
        <v>7</v>
      </c>
      <c r="K331" s="13">
        <v>2019</v>
      </c>
      <c r="L331" s="13" t="s">
        <v>39</v>
      </c>
      <c r="M331" s="13">
        <v>1</v>
      </c>
      <c r="N331" s="13">
        <v>0.40555555555555561</v>
      </c>
      <c r="O331" s="13">
        <v>0.40555555555555561</v>
      </c>
      <c r="P331" s="13">
        <v>1</v>
      </c>
      <c r="Q331" s="13">
        <v>0.40555555555555561</v>
      </c>
      <c r="R331" s="13">
        <v>1</v>
      </c>
      <c r="S331" s="30">
        <v>5.9165186500888103</v>
      </c>
      <c r="T331" s="13">
        <f>IFERROR(VLOOKUP(B331,users_table[#All],4,FALSE),"NA")</f>
        <v>5.9325396825396828</v>
      </c>
    </row>
    <row r="332" spans="1:20" x14ac:dyDescent="0.3">
      <c r="A332" s="25">
        <v>330</v>
      </c>
      <c r="B332" s="13" t="s">
        <v>2</v>
      </c>
      <c r="C332" s="13">
        <v>36616</v>
      </c>
      <c r="D332" s="13" t="s">
        <v>476</v>
      </c>
      <c r="E332" s="13" t="s">
        <v>28</v>
      </c>
      <c r="F332" s="13" t="s">
        <v>154</v>
      </c>
      <c r="G332" s="13">
        <v>7.36</v>
      </c>
      <c r="H332" s="26">
        <v>43940</v>
      </c>
      <c r="I332" s="26">
        <v>43940</v>
      </c>
      <c r="J332" s="13">
        <v>6</v>
      </c>
      <c r="K332" s="13">
        <v>2018</v>
      </c>
      <c r="L332" s="13" t="s">
        <v>30</v>
      </c>
      <c r="M332" s="13">
        <v>1</v>
      </c>
      <c r="N332" s="13">
        <v>1.0086111111111109</v>
      </c>
      <c r="O332" s="13">
        <v>1.0086111111111109</v>
      </c>
      <c r="P332" s="13">
        <v>1</v>
      </c>
      <c r="Q332" s="13">
        <v>1.0086111111111109</v>
      </c>
      <c r="R332" s="13">
        <v>1</v>
      </c>
      <c r="S332" s="30">
        <v>5.9165186500888103</v>
      </c>
      <c r="T332" s="13">
        <f>IFERROR(VLOOKUP(B332,users_table[#All],4,FALSE),"NA")</f>
        <v>5.9325396825396828</v>
      </c>
    </row>
    <row r="333" spans="1:20" x14ac:dyDescent="0.3">
      <c r="A333" s="25">
        <v>331</v>
      </c>
      <c r="B333" s="13" t="s">
        <v>2</v>
      </c>
      <c r="C333" s="13">
        <v>37504</v>
      </c>
      <c r="D333" s="13" t="s">
        <v>477</v>
      </c>
      <c r="E333" s="13" t="s">
        <v>28</v>
      </c>
      <c r="F333" s="13" t="s">
        <v>154</v>
      </c>
      <c r="G333" s="13">
        <v>6.45</v>
      </c>
      <c r="H333" s="26">
        <v>43940</v>
      </c>
      <c r="I333" s="26">
        <v>43952</v>
      </c>
      <c r="J333" s="13">
        <v>5</v>
      </c>
      <c r="K333" s="13">
        <v>2016</v>
      </c>
      <c r="L333" s="13" t="s">
        <v>39</v>
      </c>
      <c r="M333" s="13">
        <v>6</v>
      </c>
      <c r="N333" s="13">
        <v>0.1108333333333333</v>
      </c>
      <c r="O333" s="13">
        <v>0.66500000000000004</v>
      </c>
      <c r="P333" s="13">
        <v>13</v>
      </c>
      <c r="Q333" s="13">
        <v>5.1153846153846147E-2</v>
      </c>
      <c r="R333" s="13">
        <v>0.46153846153846162</v>
      </c>
      <c r="S333" s="30">
        <v>5.9165186500888103</v>
      </c>
      <c r="T333" s="13">
        <f>IFERROR(VLOOKUP(B333,users_table[#All],4,FALSE),"NA")</f>
        <v>5.9325396825396828</v>
      </c>
    </row>
    <row r="334" spans="1:20" x14ac:dyDescent="0.3">
      <c r="A334" s="25">
        <v>332</v>
      </c>
      <c r="B334" s="13" t="s">
        <v>2</v>
      </c>
      <c r="C334" s="13">
        <v>51526</v>
      </c>
      <c r="D334" s="13" t="s">
        <v>478</v>
      </c>
      <c r="E334" s="13" t="s">
        <v>158</v>
      </c>
      <c r="F334" s="13" t="s">
        <v>29</v>
      </c>
      <c r="G334" s="13">
        <v>6.41</v>
      </c>
      <c r="H334" s="26">
        <v>44990</v>
      </c>
      <c r="I334" s="26">
        <v>44990</v>
      </c>
      <c r="J334" s="13">
        <v>4</v>
      </c>
      <c r="K334" s="13">
        <v>2021</v>
      </c>
      <c r="L334" s="13" t="s">
        <v>30</v>
      </c>
      <c r="M334" s="13">
        <v>1</v>
      </c>
      <c r="N334" s="13">
        <v>5.5555555555555552E-2</v>
      </c>
      <c r="O334" s="13">
        <v>5.5555555555555552E-2</v>
      </c>
      <c r="P334" s="13">
        <v>1</v>
      </c>
      <c r="Q334" s="13">
        <v>5.5555555555555552E-2</v>
      </c>
      <c r="R334" s="13">
        <v>1</v>
      </c>
      <c r="S334" s="30">
        <v>5.9165186500888103</v>
      </c>
      <c r="T334" s="13">
        <f>IFERROR(VLOOKUP(B334,users_table[#All],4,FALSE),"NA")</f>
        <v>5.9325396825396828</v>
      </c>
    </row>
    <row r="335" spans="1:20" x14ac:dyDescent="0.3">
      <c r="A335" s="25">
        <v>333</v>
      </c>
      <c r="B335" s="13" t="s">
        <v>2</v>
      </c>
      <c r="C335" s="13">
        <v>15315</v>
      </c>
      <c r="D335" s="13" t="s">
        <v>479</v>
      </c>
      <c r="E335" s="13" t="s">
        <v>32</v>
      </c>
      <c r="F335" s="13" t="s">
        <v>152</v>
      </c>
      <c r="G335" s="13">
        <v>7.45</v>
      </c>
      <c r="H335" s="26">
        <v>42583</v>
      </c>
      <c r="I335" s="26">
        <v>42613</v>
      </c>
      <c r="J335" s="13">
        <v>4</v>
      </c>
      <c r="K335" s="13">
        <v>2013</v>
      </c>
      <c r="L335" s="13" t="s">
        <v>30</v>
      </c>
      <c r="M335" s="13">
        <v>10</v>
      </c>
      <c r="N335" s="13">
        <v>0.39444444444444438</v>
      </c>
      <c r="O335" s="13">
        <v>3.9444444444444442</v>
      </c>
      <c r="P335" s="13">
        <v>31</v>
      </c>
      <c r="Q335" s="13">
        <v>0.12724014336917561</v>
      </c>
      <c r="R335" s="13">
        <v>0.32258064516129031</v>
      </c>
      <c r="S335" s="30">
        <v>5.9165186500888103</v>
      </c>
      <c r="T335" s="13">
        <f>IFERROR(VLOOKUP(B335,users_table[#All],4,FALSE),"NA")</f>
        <v>5.9325396825396828</v>
      </c>
    </row>
    <row r="336" spans="1:20" x14ac:dyDescent="0.3">
      <c r="A336" s="25">
        <v>334</v>
      </c>
      <c r="B336" s="13" t="s">
        <v>2</v>
      </c>
      <c r="C336" s="13">
        <v>17074</v>
      </c>
      <c r="D336" s="13" t="s">
        <v>480</v>
      </c>
      <c r="E336" s="13" t="s">
        <v>32</v>
      </c>
      <c r="F336" s="13" t="s">
        <v>152</v>
      </c>
      <c r="G336" s="13">
        <v>8.77</v>
      </c>
      <c r="H336" s="26">
        <v>42528</v>
      </c>
      <c r="I336" s="26">
        <v>42533</v>
      </c>
      <c r="J336" s="13">
        <v>9</v>
      </c>
      <c r="K336" s="13">
        <v>2013</v>
      </c>
      <c r="L336" s="13" t="s">
        <v>39</v>
      </c>
      <c r="M336" s="13">
        <v>26</v>
      </c>
      <c r="N336" s="13">
        <v>0.42749999999999999</v>
      </c>
      <c r="O336" s="13">
        <v>11.115</v>
      </c>
      <c r="P336" s="13">
        <v>6</v>
      </c>
      <c r="Q336" s="13">
        <v>1.8525</v>
      </c>
      <c r="R336" s="13">
        <v>4.333333333333333</v>
      </c>
      <c r="S336" s="30">
        <v>5.9165186500888103</v>
      </c>
      <c r="T336" s="13">
        <f>IFERROR(VLOOKUP(B336,users_table[#All],4,FALSE),"NA")</f>
        <v>5.9325396825396828</v>
      </c>
    </row>
    <row r="337" spans="1:20" x14ac:dyDescent="0.3">
      <c r="A337" s="25">
        <v>335</v>
      </c>
      <c r="B337" s="13" t="s">
        <v>2</v>
      </c>
      <c r="C337" s="13">
        <v>40708</v>
      </c>
      <c r="D337" s="13" t="s">
        <v>481</v>
      </c>
      <c r="E337" s="13" t="s">
        <v>32</v>
      </c>
      <c r="F337" s="13" t="s">
        <v>152</v>
      </c>
      <c r="G337" s="13">
        <v>6.53</v>
      </c>
      <c r="H337" s="26">
        <v>44279</v>
      </c>
      <c r="I337" s="26">
        <v>44294</v>
      </c>
      <c r="J337" s="13">
        <v>5</v>
      </c>
      <c r="K337" s="13">
        <v>2020</v>
      </c>
      <c r="L337" s="13" t="s">
        <v>39</v>
      </c>
      <c r="M337" s="13">
        <v>12</v>
      </c>
      <c r="N337" s="13">
        <v>0.4</v>
      </c>
      <c r="O337" s="13">
        <v>4.8000000000000007</v>
      </c>
      <c r="P337" s="13">
        <v>16</v>
      </c>
      <c r="Q337" s="13">
        <v>0.3</v>
      </c>
      <c r="R337" s="13">
        <v>0.75</v>
      </c>
      <c r="S337" s="30">
        <v>5.9165186500888103</v>
      </c>
      <c r="T337" s="13">
        <f>IFERROR(VLOOKUP(B337,users_table[#All],4,FALSE),"NA")</f>
        <v>5.9325396825396828</v>
      </c>
    </row>
    <row r="338" spans="1:20" x14ac:dyDescent="0.3">
      <c r="A338" s="25">
        <v>336</v>
      </c>
      <c r="B338" s="13" t="s">
        <v>2</v>
      </c>
      <c r="C338" s="13">
        <v>37487</v>
      </c>
      <c r="D338" s="13" t="s">
        <v>482</v>
      </c>
      <c r="E338" s="13" t="s">
        <v>32</v>
      </c>
      <c r="F338" s="13" t="s">
        <v>37</v>
      </c>
      <c r="G338" s="13">
        <v>6.71</v>
      </c>
      <c r="H338" s="26">
        <v>44349</v>
      </c>
      <c r="I338" s="26">
        <v>44352</v>
      </c>
      <c r="J338" s="13">
        <v>5</v>
      </c>
      <c r="K338" s="13">
        <v>2018</v>
      </c>
      <c r="L338" s="13" t="s">
        <v>39</v>
      </c>
      <c r="M338" s="13">
        <v>12</v>
      </c>
      <c r="N338" s="13">
        <v>0.39861111111111108</v>
      </c>
      <c r="O338" s="13">
        <v>4.7833333333333332</v>
      </c>
      <c r="P338" s="13">
        <v>4</v>
      </c>
      <c r="Q338" s="13">
        <v>1.1958333333333331</v>
      </c>
      <c r="R338" s="13">
        <v>3</v>
      </c>
      <c r="S338" s="30">
        <v>5.9165186500888103</v>
      </c>
      <c r="T338" s="13">
        <f>IFERROR(VLOOKUP(B338,users_table[#All],4,FALSE),"NA")</f>
        <v>5.9325396825396828</v>
      </c>
    </row>
    <row r="339" spans="1:20" x14ac:dyDescent="0.3">
      <c r="A339" s="25">
        <v>337</v>
      </c>
      <c r="B339" s="13" t="s">
        <v>2</v>
      </c>
      <c r="C339" s="13">
        <v>39948</v>
      </c>
      <c r="D339" s="13" t="s">
        <v>483</v>
      </c>
      <c r="E339" s="13" t="s">
        <v>32</v>
      </c>
      <c r="F339" s="13" t="s">
        <v>37</v>
      </c>
      <c r="G339" s="13">
        <v>6.9</v>
      </c>
      <c r="H339" s="26">
        <v>44354</v>
      </c>
      <c r="I339" s="26">
        <v>44357</v>
      </c>
      <c r="J339" s="13">
        <v>4</v>
      </c>
      <c r="K339" s="13">
        <v>2020</v>
      </c>
      <c r="L339" s="13" t="s">
        <v>39</v>
      </c>
      <c r="M339" s="13">
        <v>12</v>
      </c>
      <c r="N339" s="13">
        <v>0.3888888888888889</v>
      </c>
      <c r="O339" s="13">
        <v>4.666666666666667</v>
      </c>
      <c r="P339" s="13">
        <v>4</v>
      </c>
      <c r="Q339" s="13">
        <v>1.166666666666667</v>
      </c>
      <c r="R339" s="13">
        <v>3</v>
      </c>
      <c r="S339" s="30">
        <v>5.9165186500888103</v>
      </c>
      <c r="T339" s="13">
        <f>IFERROR(VLOOKUP(B339,users_table[#All],4,FALSE),"NA")</f>
        <v>5.9325396825396828</v>
      </c>
    </row>
    <row r="340" spans="1:20" x14ac:dyDescent="0.3">
      <c r="A340" s="25">
        <v>338</v>
      </c>
      <c r="B340" s="13" t="s">
        <v>2</v>
      </c>
      <c r="C340" s="13">
        <v>1174</v>
      </c>
      <c r="D340" s="13" t="s">
        <v>484</v>
      </c>
      <c r="E340" s="13" t="s">
        <v>52</v>
      </c>
      <c r="F340" s="13" t="s">
        <v>29</v>
      </c>
      <c r="G340" s="13">
        <v>6.77</v>
      </c>
      <c r="H340" s="26">
        <v>43525</v>
      </c>
      <c r="I340" s="26">
        <v>43525</v>
      </c>
      <c r="J340" s="13">
        <v>6</v>
      </c>
      <c r="K340" s="13">
        <v>2003</v>
      </c>
      <c r="L340" s="13" t="s">
        <v>30</v>
      </c>
      <c r="M340" s="13">
        <v>1</v>
      </c>
      <c r="N340" s="13">
        <v>0.90527777777777774</v>
      </c>
      <c r="O340" s="13">
        <v>0.90527777777777774</v>
      </c>
      <c r="P340" s="13">
        <v>1</v>
      </c>
      <c r="Q340" s="13">
        <v>0.90527777777777774</v>
      </c>
      <c r="R340" s="13">
        <v>1</v>
      </c>
      <c r="S340" s="30">
        <v>5.9165186500888103</v>
      </c>
      <c r="T340" s="13">
        <f>IFERROR(VLOOKUP(B340,users_table[#All],4,FALSE),"NA")</f>
        <v>5.9325396825396828</v>
      </c>
    </row>
    <row r="341" spans="1:20" x14ac:dyDescent="0.3">
      <c r="A341" s="25">
        <v>339</v>
      </c>
      <c r="B341" s="13" t="s">
        <v>2</v>
      </c>
      <c r="C341" s="13">
        <v>1135</v>
      </c>
      <c r="D341" s="13" t="s">
        <v>485</v>
      </c>
      <c r="E341" s="13" t="s">
        <v>52</v>
      </c>
      <c r="F341" s="13" t="s">
        <v>29</v>
      </c>
      <c r="G341" s="13">
        <v>6.95</v>
      </c>
      <c r="H341" s="26">
        <v>43556</v>
      </c>
      <c r="I341" s="26">
        <v>43556</v>
      </c>
      <c r="J341" s="13">
        <v>6</v>
      </c>
      <c r="K341" s="13">
        <v>2005</v>
      </c>
      <c r="L341" s="13" t="s">
        <v>33</v>
      </c>
      <c r="M341" s="13">
        <v>1</v>
      </c>
      <c r="N341" s="13">
        <v>1</v>
      </c>
      <c r="O341" s="13">
        <v>1</v>
      </c>
      <c r="P341" s="13">
        <v>1</v>
      </c>
      <c r="Q341" s="13">
        <v>1</v>
      </c>
      <c r="R341" s="13">
        <v>1</v>
      </c>
      <c r="S341" s="30">
        <v>5.9165186500888103</v>
      </c>
      <c r="T341" s="13">
        <f>IFERROR(VLOOKUP(B341,users_table[#All],4,FALSE),"NA")</f>
        <v>5.9325396825396828</v>
      </c>
    </row>
    <row r="342" spans="1:20" x14ac:dyDescent="0.3">
      <c r="A342" s="25">
        <v>340</v>
      </c>
      <c r="B342" s="13" t="s">
        <v>2</v>
      </c>
      <c r="C342" s="13">
        <v>40483</v>
      </c>
      <c r="D342" s="13" t="s">
        <v>486</v>
      </c>
      <c r="E342" s="13" t="s">
        <v>32</v>
      </c>
      <c r="F342" s="13" t="s">
        <v>154</v>
      </c>
      <c r="G342" s="13">
        <v>6.95</v>
      </c>
      <c r="H342" s="26">
        <v>44099</v>
      </c>
      <c r="I342" s="26">
        <v>44102</v>
      </c>
      <c r="J342" s="13">
        <v>7</v>
      </c>
      <c r="K342" s="13">
        <v>2020</v>
      </c>
      <c r="L342" s="13" t="s">
        <v>30</v>
      </c>
      <c r="M342" s="13">
        <v>12</v>
      </c>
      <c r="N342" s="13">
        <v>0.39416666666666672</v>
      </c>
      <c r="O342" s="13">
        <v>4.7300000000000004</v>
      </c>
      <c r="P342" s="13">
        <v>4</v>
      </c>
      <c r="Q342" s="13">
        <v>1.1825000000000001</v>
      </c>
      <c r="R342" s="13">
        <v>3</v>
      </c>
      <c r="S342" s="30">
        <v>5.9165186500888103</v>
      </c>
      <c r="T342" s="13">
        <f>IFERROR(VLOOKUP(B342,users_table[#All],4,FALSE),"NA")</f>
        <v>5.9325396825396828</v>
      </c>
    </row>
    <row r="343" spans="1:20" x14ac:dyDescent="0.3">
      <c r="A343" s="25">
        <v>341</v>
      </c>
      <c r="B343" s="13" t="s">
        <v>2</v>
      </c>
      <c r="C343" s="13">
        <v>41008</v>
      </c>
      <c r="D343" s="13" t="s">
        <v>487</v>
      </c>
      <c r="E343" s="13" t="s">
        <v>28</v>
      </c>
      <c r="F343" s="13" t="s">
        <v>154</v>
      </c>
      <c r="G343" s="13">
        <v>6.47</v>
      </c>
      <c r="H343" s="26">
        <v>44104</v>
      </c>
      <c r="I343" s="26">
        <v>44104</v>
      </c>
      <c r="J343" s="13">
        <v>6</v>
      </c>
      <c r="K343" s="13">
        <v>2020</v>
      </c>
      <c r="L343" s="13" t="s">
        <v>39</v>
      </c>
      <c r="M343" s="13">
        <v>1</v>
      </c>
      <c r="N343" s="13">
        <v>0.1072222222222222</v>
      </c>
      <c r="O343" s="13">
        <v>0.1072222222222222</v>
      </c>
      <c r="P343" s="13">
        <v>1</v>
      </c>
      <c r="Q343" s="13">
        <v>0.1072222222222222</v>
      </c>
      <c r="R343" s="13">
        <v>1</v>
      </c>
      <c r="S343" s="30">
        <v>5.9165186500888103</v>
      </c>
      <c r="T343" s="13">
        <f>IFERROR(VLOOKUP(B343,users_table[#All],4,FALSE),"NA")</f>
        <v>5.9325396825396828</v>
      </c>
    </row>
    <row r="344" spans="1:20" x14ac:dyDescent="0.3">
      <c r="A344" s="25">
        <v>342</v>
      </c>
      <c r="B344" s="13" t="s">
        <v>2</v>
      </c>
      <c r="C344" s="13">
        <v>38663</v>
      </c>
      <c r="D344" s="13" t="s">
        <v>488</v>
      </c>
      <c r="E344" s="13" t="s">
        <v>50</v>
      </c>
      <c r="F344" s="13" t="s">
        <v>37</v>
      </c>
      <c r="G344" s="13">
        <v>6.46</v>
      </c>
      <c r="H344" s="26">
        <v>44104</v>
      </c>
      <c r="I344" s="26">
        <v>44108</v>
      </c>
      <c r="J344" s="13">
        <v>6</v>
      </c>
      <c r="K344" s="13">
        <v>2020</v>
      </c>
      <c r="L344" s="13" t="s">
        <v>30</v>
      </c>
      <c r="M344" s="13">
        <v>12</v>
      </c>
      <c r="N344" s="13">
        <v>0.46666666666666667</v>
      </c>
      <c r="O344" s="13">
        <v>5.6</v>
      </c>
      <c r="P344" s="13">
        <v>5</v>
      </c>
      <c r="Q344" s="13">
        <v>1.1200000000000001</v>
      </c>
      <c r="R344" s="13">
        <v>2.4</v>
      </c>
      <c r="S344" s="30">
        <v>5.9165186500888103</v>
      </c>
      <c r="T344" s="13">
        <f>IFERROR(VLOOKUP(B344,users_table[#All],4,FALSE),"NA")</f>
        <v>5.9325396825396828</v>
      </c>
    </row>
    <row r="345" spans="1:20" x14ac:dyDescent="0.3">
      <c r="A345" s="25">
        <v>343</v>
      </c>
      <c r="B345" s="13" t="s">
        <v>2</v>
      </c>
      <c r="C345" s="13">
        <v>50078</v>
      </c>
      <c r="D345" s="13" t="s">
        <v>489</v>
      </c>
      <c r="E345" s="13" t="s">
        <v>158</v>
      </c>
      <c r="F345" s="13" t="s">
        <v>29</v>
      </c>
      <c r="G345" s="13">
        <v>6.65</v>
      </c>
      <c r="H345" s="26">
        <v>44991</v>
      </c>
      <c r="I345" s="26">
        <v>44991</v>
      </c>
      <c r="J345" s="13">
        <v>7</v>
      </c>
      <c r="K345" s="13">
        <v>2021</v>
      </c>
      <c r="L345" s="13" t="s">
        <v>30</v>
      </c>
      <c r="M345" s="13">
        <v>1</v>
      </c>
      <c r="N345" s="13">
        <v>6.6944444444444445E-2</v>
      </c>
      <c r="O345" s="13">
        <v>6.6944444444444445E-2</v>
      </c>
      <c r="P345" s="13">
        <v>1</v>
      </c>
      <c r="Q345" s="13">
        <v>6.6944444444444445E-2</v>
      </c>
      <c r="R345" s="13">
        <v>1</v>
      </c>
      <c r="S345" s="30">
        <v>5.9165186500888103</v>
      </c>
      <c r="T345" s="13">
        <f>IFERROR(VLOOKUP(B345,users_table[#All],4,FALSE),"NA")</f>
        <v>5.9325396825396828</v>
      </c>
    </row>
    <row r="346" spans="1:20" x14ac:dyDescent="0.3">
      <c r="A346" s="25">
        <v>344</v>
      </c>
      <c r="B346" s="13" t="s">
        <v>2</v>
      </c>
      <c r="C346" s="13">
        <v>37926</v>
      </c>
      <c r="D346" s="13" t="s">
        <v>490</v>
      </c>
      <c r="E346" s="13" t="s">
        <v>32</v>
      </c>
      <c r="F346" s="13" t="s">
        <v>154</v>
      </c>
      <c r="G346" s="13">
        <v>6.88</v>
      </c>
      <c r="H346" s="26">
        <v>43819</v>
      </c>
      <c r="I346" s="26">
        <v>43824</v>
      </c>
      <c r="J346" s="13">
        <v>7</v>
      </c>
      <c r="K346" s="13">
        <v>2019</v>
      </c>
      <c r="L346" s="13" t="s">
        <v>39</v>
      </c>
      <c r="M346" s="13">
        <v>12</v>
      </c>
      <c r="N346" s="13">
        <v>0.39555555555555549</v>
      </c>
      <c r="O346" s="13">
        <v>4.7466666666666661</v>
      </c>
      <c r="P346" s="13">
        <v>6</v>
      </c>
      <c r="Q346" s="13">
        <v>0.79111111111111099</v>
      </c>
      <c r="R346" s="13">
        <v>2</v>
      </c>
      <c r="S346" s="30">
        <v>5.9165186500888103</v>
      </c>
      <c r="T346" s="13">
        <f>IFERROR(VLOOKUP(B346,users_table[#All],4,FALSE),"NA")</f>
        <v>5.9325396825396828</v>
      </c>
    </row>
    <row r="347" spans="1:20" x14ac:dyDescent="0.3">
      <c r="A347" s="25">
        <v>345</v>
      </c>
      <c r="B347" s="13" t="s">
        <v>2</v>
      </c>
      <c r="C347" s="13">
        <v>40460</v>
      </c>
      <c r="D347" s="13" t="s">
        <v>491</v>
      </c>
      <c r="E347" s="13" t="s">
        <v>52</v>
      </c>
      <c r="F347" s="13" t="s">
        <v>154</v>
      </c>
      <c r="G347" s="13">
        <v>6.82</v>
      </c>
      <c r="H347" s="26">
        <v>44158</v>
      </c>
      <c r="I347" s="26">
        <v>44158</v>
      </c>
      <c r="J347" s="13">
        <v>6</v>
      </c>
      <c r="K347" s="13">
        <v>2020</v>
      </c>
      <c r="L347" s="13" t="s">
        <v>30</v>
      </c>
      <c r="M347" s="13">
        <v>1</v>
      </c>
      <c r="N347" s="13">
        <v>0.41138888888888892</v>
      </c>
      <c r="O347" s="13">
        <v>0.41138888888888892</v>
      </c>
      <c r="P347" s="13">
        <v>1</v>
      </c>
      <c r="Q347" s="13">
        <v>0.41138888888888892</v>
      </c>
      <c r="R347" s="13">
        <v>1</v>
      </c>
      <c r="S347" s="30">
        <v>5.9165186500888103</v>
      </c>
      <c r="T347" s="13">
        <f>IFERROR(VLOOKUP(B347,users_table[#All],4,FALSE),"NA")</f>
        <v>5.9325396825396828</v>
      </c>
    </row>
    <row r="348" spans="1:20" x14ac:dyDescent="0.3">
      <c r="A348" s="25">
        <v>346</v>
      </c>
      <c r="B348" s="13" t="s">
        <v>2</v>
      </c>
      <c r="C348" s="13">
        <v>41168</v>
      </c>
      <c r="D348" s="13" t="s">
        <v>492</v>
      </c>
      <c r="E348" s="13" t="s">
        <v>168</v>
      </c>
      <c r="F348" s="13" t="s">
        <v>29</v>
      </c>
      <c r="G348" s="13">
        <v>7.34</v>
      </c>
      <c r="H348" s="26">
        <v>44410</v>
      </c>
      <c r="I348" s="26">
        <v>44410</v>
      </c>
      <c r="J348" s="13">
        <v>8</v>
      </c>
      <c r="K348" s="13">
        <v>2020</v>
      </c>
      <c r="L348" s="13" t="s">
        <v>33</v>
      </c>
      <c r="M348" s="13">
        <v>1</v>
      </c>
      <c r="N348" s="13">
        <v>1.740833333333333</v>
      </c>
      <c r="O348" s="13">
        <v>1.740833333333333</v>
      </c>
      <c r="P348" s="13">
        <v>1</v>
      </c>
      <c r="Q348" s="13">
        <v>1.740833333333333</v>
      </c>
      <c r="R348" s="13">
        <v>1</v>
      </c>
      <c r="S348" s="30">
        <v>5.9165186500888103</v>
      </c>
      <c r="T348" s="13">
        <f>IFERROR(VLOOKUP(B348,users_table[#All],4,FALSE),"NA")</f>
        <v>5.9325396825396828</v>
      </c>
    </row>
    <row r="349" spans="1:20" x14ac:dyDescent="0.3">
      <c r="A349" s="25">
        <v>347</v>
      </c>
      <c r="B349" s="13" t="s">
        <v>2</v>
      </c>
      <c r="C349" s="13">
        <v>40513</v>
      </c>
      <c r="D349" s="13" t="s">
        <v>493</v>
      </c>
      <c r="E349" s="13" t="s">
        <v>32</v>
      </c>
      <c r="F349" s="13" t="s">
        <v>37</v>
      </c>
      <c r="G349" s="13">
        <v>7.35</v>
      </c>
      <c r="H349" s="26">
        <v>44258</v>
      </c>
      <c r="I349" s="26">
        <v>44279</v>
      </c>
      <c r="J349" s="13">
        <v>8</v>
      </c>
      <c r="K349" s="13">
        <v>2020</v>
      </c>
      <c r="L349" s="13" t="s">
        <v>33</v>
      </c>
      <c r="M349" s="13">
        <v>12</v>
      </c>
      <c r="N349" s="13">
        <v>0.40472222222222221</v>
      </c>
      <c r="O349" s="13">
        <v>4.8566666666666656</v>
      </c>
      <c r="P349" s="13">
        <v>22</v>
      </c>
      <c r="Q349" s="13">
        <v>0.22075757575757571</v>
      </c>
      <c r="R349" s="13">
        <v>0.54545454545454541</v>
      </c>
      <c r="S349" s="30">
        <v>5.9165186500888103</v>
      </c>
      <c r="T349" s="13">
        <f>IFERROR(VLOOKUP(B349,users_table[#All],4,FALSE),"NA")</f>
        <v>5.9325396825396828</v>
      </c>
    </row>
    <row r="350" spans="1:20" x14ac:dyDescent="0.3">
      <c r="A350" s="25">
        <v>348</v>
      </c>
      <c r="B350" s="13" t="s">
        <v>2</v>
      </c>
      <c r="C350" s="13">
        <v>38397</v>
      </c>
      <c r="D350" s="13" t="s">
        <v>494</v>
      </c>
      <c r="E350" s="13" t="s">
        <v>32</v>
      </c>
      <c r="F350" s="13" t="s">
        <v>37</v>
      </c>
      <c r="G350" s="13">
        <v>6.51</v>
      </c>
      <c r="H350" s="26">
        <v>43645</v>
      </c>
      <c r="I350" s="26">
        <v>43711</v>
      </c>
      <c r="J350" s="13">
        <v>4</v>
      </c>
      <c r="K350" s="13">
        <v>2019</v>
      </c>
      <c r="L350" s="13" t="s">
        <v>33</v>
      </c>
      <c r="M350" s="13">
        <v>12</v>
      </c>
      <c r="N350" s="13">
        <v>0.19166666666666671</v>
      </c>
      <c r="O350" s="13">
        <v>2.2999999999999998</v>
      </c>
      <c r="P350" s="13">
        <v>67</v>
      </c>
      <c r="Q350" s="13">
        <v>3.4328358208955218E-2</v>
      </c>
      <c r="R350" s="13">
        <v>0.17910447761194029</v>
      </c>
      <c r="S350" s="30">
        <v>5.9165186500888103</v>
      </c>
      <c r="T350" s="13">
        <f>IFERROR(VLOOKUP(B350,users_table[#All],4,FALSE),"NA")</f>
        <v>5.9325396825396828</v>
      </c>
    </row>
    <row r="351" spans="1:20" x14ac:dyDescent="0.3">
      <c r="A351" s="25">
        <v>349</v>
      </c>
      <c r="B351" s="13" t="s">
        <v>2</v>
      </c>
      <c r="C351" s="13">
        <v>39689</v>
      </c>
      <c r="D351" s="13" t="s">
        <v>495</v>
      </c>
      <c r="E351" s="13" t="s">
        <v>28</v>
      </c>
      <c r="F351" s="13" t="s">
        <v>37</v>
      </c>
      <c r="G351" s="13">
        <v>6.86</v>
      </c>
      <c r="H351" s="26">
        <v>43982</v>
      </c>
      <c r="I351" s="26">
        <v>43982</v>
      </c>
      <c r="J351" s="13">
        <v>4</v>
      </c>
      <c r="K351" s="13">
        <v>2019</v>
      </c>
      <c r="L351" s="13" t="s">
        <v>35</v>
      </c>
      <c r="M351" s="13">
        <v>1</v>
      </c>
      <c r="N351" s="13">
        <v>0.19944444444444451</v>
      </c>
      <c r="O351" s="13">
        <v>0.19944444444444451</v>
      </c>
      <c r="P351" s="13">
        <v>1</v>
      </c>
      <c r="Q351" s="13">
        <v>0.19944444444444451</v>
      </c>
      <c r="R351" s="13">
        <v>1</v>
      </c>
      <c r="S351" s="30">
        <v>5.9165186500888103</v>
      </c>
      <c r="T351" s="13">
        <f>IFERROR(VLOOKUP(B351,users_table[#All],4,FALSE),"NA")</f>
        <v>5.9325396825396828</v>
      </c>
    </row>
    <row r="352" spans="1:20" x14ac:dyDescent="0.3">
      <c r="A352" s="25">
        <v>350</v>
      </c>
      <c r="B352" s="13" t="s">
        <v>2</v>
      </c>
      <c r="C352" s="13">
        <v>20</v>
      </c>
      <c r="D352" s="13" t="s">
        <v>496</v>
      </c>
      <c r="E352" s="13" t="s">
        <v>32</v>
      </c>
      <c r="F352" s="13" t="s">
        <v>37</v>
      </c>
      <c r="G352" s="13">
        <v>7.98</v>
      </c>
      <c r="H352" s="26">
        <v>42736</v>
      </c>
      <c r="I352" s="26">
        <v>42810</v>
      </c>
      <c r="J352" s="13">
        <v>8</v>
      </c>
      <c r="K352" s="13">
        <v>2002</v>
      </c>
      <c r="L352" s="13" t="s">
        <v>35</v>
      </c>
      <c r="M352" s="13">
        <v>220</v>
      </c>
      <c r="N352" s="13">
        <v>0.39</v>
      </c>
      <c r="O352" s="13">
        <v>85.8</v>
      </c>
      <c r="P352" s="13">
        <v>75</v>
      </c>
      <c r="Q352" s="13">
        <v>1.1439999999999999</v>
      </c>
      <c r="R352" s="13">
        <v>2.9333333333333331</v>
      </c>
      <c r="S352" s="30">
        <v>5.9165186500888103</v>
      </c>
      <c r="T352" s="13">
        <f>IFERROR(VLOOKUP(B352,users_table[#All],4,FALSE),"NA")</f>
        <v>5.9325396825396828</v>
      </c>
    </row>
    <row r="353" spans="1:20" x14ac:dyDescent="0.3">
      <c r="A353" s="25">
        <v>351</v>
      </c>
      <c r="B353" s="13" t="s">
        <v>2</v>
      </c>
      <c r="C353" s="13">
        <v>1735</v>
      </c>
      <c r="D353" s="13" t="s">
        <v>497</v>
      </c>
      <c r="E353" s="13" t="s">
        <v>32</v>
      </c>
      <c r="F353" s="13" t="s">
        <v>37</v>
      </c>
      <c r="G353" s="13">
        <v>8.26</v>
      </c>
      <c r="H353" s="26">
        <v>43525</v>
      </c>
      <c r="I353" s="26">
        <v>43860</v>
      </c>
      <c r="J353" s="13">
        <v>9</v>
      </c>
      <c r="K353" s="13">
        <v>2007</v>
      </c>
      <c r="L353" s="13" t="s">
        <v>30</v>
      </c>
      <c r="M353" s="13">
        <v>500</v>
      </c>
      <c r="N353" s="13">
        <v>0.38583333333333331</v>
      </c>
      <c r="O353" s="13">
        <v>192.91666666666671</v>
      </c>
      <c r="P353" s="13">
        <v>336</v>
      </c>
      <c r="Q353" s="13">
        <v>0.57415674603174605</v>
      </c>
      <c r="R353" s="13">
        <v>1.4880952380952379</v>
      </c>
      <c r="S353" s="30">
        <v>5.9165186500888103</v>
      </c>
      <c r="T353" s="13">
        <f>IFERROR(VLOOKUP(B353,users_table[#All],4,FALSE),"NA")</f>
        <v>5.9325396825396828</v>
      </c>
    </row>
    <row r="354" spans="1:20" x14ac:dyDescent="0.3">
      <c r="A354" s="25">
        <v>352</v>
      </c>
      <c r="B354" s="13" t="s">
        <v>2</v>
      </c>
      <c r="C354" s="13">
        <v>13667</v>
      </c>
      <c r="D354" s="13" t="s">
        <v>498</v>
      </c>
      <c r="E354" s="13" t="s">
        <v>168</v>
      </c>
      <c r="F354" s="13" t="s">
        <v>37</v>
      </c>
      <c r="G354" s="13">
        <v>7.68</v>
      </c>
      <c r="H354" s="26">
        <v>43792</v>
      </c>
      <c r="I354" s="26">
        <v>43792</v>
      </c>
      <c r="J354" s="13">
        <v>7</v>
      </c>
      <c r="K354" s="13">
        <v>2012</v>
      </c>
      <c r="L354" s="13" t="s">
        <v>39</v>
      </c>
      <c r="M354" s="13">
        <v>1</v>
      </c>
      <c r="N354" s="13">
        <v>1.832222222222222</v>
      </c>
      <c r="O354" s="13">
        <v>1.832222222222222</v>
      </c>
      <c r="P354" s="13">
        <v>1</v>
      </c>
      <c r="Q354" s="13">
        <v>1.832222222222222</v>
      </c>
      <c r="R354" s="13">
        <v>1</v>
      </c>
      <c r="S354" s="30">
        <v>5.9165186500888103</v>
      </c>
      <c r="T354" s="13">
        <f>IFERROR(VLOOKUP(B354,users_table[#All],4,FALSE),"NA")</f>
        <v>5.9325396825396828</v>
      </c>
    </row>
    <row r="355" spans="1:20" x14ac:dyDescent="0.3">
      <c r="A355" s="25">
        <v>353</v>
      </c>
      <c r="B355" s="13" t="s">
        <v>2</v>
      </c>
      <c r="C355" s="13">
        <v>49581</v>
      </c>
      <c r="D355" s="13" t="s">
        <v>499</v>
      </c>
      <c r="E355" s="13" t="s">
        <v>28</v>
      </c>
      <c r="F355" s="13" t="s">
        <v>29</v>
      </c>
      <c r="G355" s="13">
        <v>6.5</v>
      </c>
      <c r="H355" s="26">
        <v>44903</v>
      </c>
      <c r="I355" s="26">
        <v>44903</v>
      </c>
      <c r="J355" s="13">
        <v>6</v>
      </c>
      <c r="K355" s="13">
        <v>2021</v>
      </c>
      <c r="L355" s="13" t="s">
        <v>39</v>
      </c>
      <c r="M355" s="13">
        <v>1</v>
      </c>
      <c r="N355" s="13">
        <v>3.4166666666666658E-2</v>
      </c>
      <c r="O355" s="13">
        <v>3.4166666666666658E-2</v>
      </c>
      <c r="P355" s="13">
        <v>1</v>
      </c>
      <c r="Q355" s="13">
        <v>3.4166666666666658E-2</v>
      </c>
      <c r="R355" s="13">
        <v>1</v>
      </c>
      <c r="S355" s="30">
        <v>5.9165186500888103</v>
      </c>
      <c r="T355" s="13">
        <f>IFERROR(VLOOKUP(B355,users_table[#All],4,FALSE),"NA")</f>
        <v>5.9325396825396828</v>
      </c>
    </row>
    <row r="356" spans="1:20" x14ac:dyDescent="0.3">
      <c r="A356" s="25">
        <v>354</v>
      </c>
      <c r="B356" s="13" t="s">
        <v>2</v>
      </c>
      <c r="C356" s="13">
        <v>41535</v>
      </c>
      <c r="D356" s="13" t="s">
        <v>500</v>
      </c>
      <c r="E356" s="13" t="s">
        <v>158</v>
      </c>
      <c r="F356" s="13" t="s">
        <v>29</v>
      </c>
      <c r="G356" s="13">
        <v>6.32</v>
      </c>
      <c r="H356" s="26">
        <v>44034</v>
      </c>
      <c r="I356" s="26">
        <v>44034</v>
      </c>
      <c r="J356" s="13">
        <v>6</v>
      </c>
      <c r="K356" s="13">
        <v>2019</v>
      </c>
      <c r="L356" s="13" t="s">
        <v>39</v>
      </c>
      <c r="M356" s="13">
        <v>1</v>
      </c>
      <c r="N356" s="13">
        <v>5.4722222222222221E-2</v>
      </c>
      <c r="O356" s="13">
        <v>5.4722222222222221E-2</v>
      </c>
      <c r="P356" s="13">
        <v>1</v>
      </c>
      <c r="Q356" s="13">
        <v>5.4722222222222221E-2</v>
      </c>
      <c r="R356" s="13">
        <v>1</v>
      </c>
      <c r="S356" s="30">
        <v>5.9165186500888103</v>
      </c>
      <c r="T356" s="13">
        <f>IFERROR(VLOOKUP(B356,users_table[#All],4,FALSE),"NA")</f>
        <v>5.9325396825396828</v>
      </c>
    </row>
    <row r="357" spans="1:20" x14ac:dyDescent="0.3">
      <c r="A357" s="25">
        <v>355</v>
      </c>
      <c r="B357" s="13" t="s">
        <v>2</v>
      </c>
      <c r="C357" s="13">
        <v>40738</v>
      </c>
      <c r="D357" s="13" t="s">
        <v>501</v>
      </c>
      <c r="E357" s="13" t="s">
        <v>32</v>
      </c>
      <c r="F357" s="13" t="s">
        <v>29</v>
      </c>
      <c r="G357" s="13">
        <v>5.86</v>
      </c>
      <c r="H357" s="26">
        <v>44050</v>
      </c>
      <c r="I357" s="26">
        <v>44064</v>
      </c>
      <c r="J357" s="13">
        <v>6</v>
      </c>
      <c r="K357" s="13">
        <v>2020</v>
      </c>
      <c r="L357" s="13" t="s">
        <v>30</v>
      </c>
      <c r="M357" s="13">
        <v>12</v>
      </c>
      <c r="N357" s="13">
        <v>6.6666666666666666E-2</v>
      </c>
      <c r="O357" s="13">
        <v>0.8</v>
      </c>
      <c r="P357" s="13">
        <v>15</v>
      </c>
      <c r="Q357" s="13">
        <v>5.3333333333333337E-2</v>
      </c>
      <c r="R357" s="13">
        <v>0.8</v>
      </c>
      <c r="S357" s="30">
        <v>5.9165186500888103</v>
      </c>
      <c r="T357" s="13">
        <f>IFERROR(VLOOKUP(B357,users_table[#All],4,FALSE),"NA")</f>
        <v>5.9325396825396828</v>
      </c>
    </row>
    <row r="358" spans="1:20" x14ac:dyDescent="0.3">
      <c r="A358" s="25">
        <v>356</v>
      </c>
      <c r="B358" s="13" t="s">
        <v>2</v>
      </c>
      <c r="C358" s="13">
        <v>48864</v>
      </c>
      <c r="D358" s="13" t="s">
        <v>502</v>
      </c>
      <c r="E358" s="13" t="s">
        <v>50</v>
      </c>
      <c r="F358" s="13" t="s">
        <v>29</v>
      </c>
      <c r="G358" s="13">
        <v>6.06</v>
      </c>
      <c r="H358" s="26">
        <v>44731</v>
      </c>
      <c r="I358" s="26">
        <v>44731</v>
      </c>
      <c r="J358" s="13">
        <v>5</v>
      </c>
      <c r="K358" s="13">
        <v>2021</v>
      </c>
      <c r="L358" s="13" t="s">
        <v>33</v>
      </c>
      <c r="M358" s="13">
        <v>1</v>
      </c>
      <c r="N358" s="13">
        <v>6.9722222222222227E-2</v>
      </c>
      <c r="O358" s="13">
        <v>6.9722222222222227E-2</v>
      </c>
      <c r="P358" s="13">
        <v>1</v>
      </c>
      <c r="Q358" s="13">
        <v>6.9722222222222227E-2</v>
      </c>
      <c r="R358" s="13">
        <v>1</v>
      </c>
      <c r="S358" s="30">
        <v>5.9165186500888103</v>
      </c>
      <c r="T358" s="13">
        <f>IFERROR(VLOOKUP(B358,users_table[#All],4,FALSE),"NA")</f>
        <v>5.9325396825396828</v>
      </c>
    </row>
    <row r="359" spans="1:20" x14ac:dyDescent="0.3">
      <c r="A359" s="25">
        <v>357</v>
      </c>
      <c r="B359" s="13" t="s">
        <v>2</v>
      </c>
      <c r="C359" s="13">
        <v>15689</v>
      </c>
      <c r="D359" s="13" t="s">
        <v>503</v>
      </c>
      <c r="E359" s="13" t="s">
        <v>32</v>
      </c>
      <c r="F359" s="13" t="s">
        <v>152</v>
      </c>
      <c r="G359" s="13">
        <v>7.93</v>
      </c>
      <c r="H359" s="26" t="s">
        <v>54</v>
      </c>
      <c r="I359" s="26" t="s">
        <v>54</v>
      </c>
      <c r="J359" s="13">
        <v>9</v>
      </c>
      <c r="K359" s="13">
        <v>2012</v>
      </c>
      <c r="L359" s="13" t="s">
        <v>35</v>
      </c>
      <c r="M359" s="13">
        <v>4</v>
      </c>
      <c r="N359" s="13">
        <v>0.41444444444444439</v>
      </c>
      <c r="O359" s="13">
        <v>1.657777777777778</v>
      </c>
      <c r="P359" s="13" t="s">
        <v>54</v>
      </c>
      <c r="Q359" s="13" t="s">
        <v>54</v>
      </c>
      <c r="R359" s="13" t="s">
        <v>54</v>
      </c>
      <c r="S359" s="30">
        <v>5.9165186500888103</v>
      </c>
      <c r="T359" s="13">
        <f>IFERROR(VLOOKUP(B359,users_table[#All],4,FALSE),"NA")</f>
        <v>5.9325396825396828</v>
      </c>
    </row>
    <row r="360" spans="1:20" x14ac:dyDescent="0.3">
      <c r="A360" s="25">
        <v>358</v>
      </c>
      <c r="B360" s="13" t="s">
        <v>2</v>
      </c>
      <c r="C360" s="13">
        <v>38924</v>
      </c>
      <c r="D360" s="13" t="s">
        <v>504</v>
      </c>
      <c r="E360" s="13" t="s">
        <v>32</v>
      </c>
      <c r="F360" s="13" t="s">
        <v>386</v>
      </c>
      <c r="G360" s="13">
        <v>6.74</v>
      </c>
      <c r="H360" s="26">
        <v>44154</v>
      </c>
      <c r="I360" s="26">
        <v>44166</v>
      </c>
      <c r="J360" s="13">
        <v>3</v>
      </c>
      <c r="K360" s="13">
        <v>2020</v>
      </c>
      <c r="L360" s="13" t="s">
        <v>30</v>
      </c>
      <c r="M360" s="13">
        <v>12</v>
      </c>
      <c r="N360" s="13">
        <v>0.38944444444444443</v>
      </c>
      <c r="O360" s="13">
        <v>4.6733333333333329</v>
      </c>
      <c r="P360" s="13">
        <v>13</v>
      </c>
      <c r="Q360" s="13">
        <v>0.35948717948717951</v>
      </c>
      <c r="R360" s="13">
        <v>0.92307692307692313</v>
      </c>
      <c r="S360" s="30">
        <v>5.9165186500888103</v>
      </c>
      <c r="T360" s="13">
        <f>IFERROR(VLOOKUP(B360,users_table[#All],4,FALSE),"NA")</f>
        <v>5.9325396825396828</v>
      </c>
    </row>
    <row r="361" spans="1:20" x14ac:dyDescent="0.3">
      <c r="A361" s="25">
        <v>359</v>
      </c>
      <c r="B361" s="13" t="s">
        <v>2</v>
      </c>
      <c r="C361" s="13">
        <v>800</v>
      </c>
      <c r="D361" s="13" t="s">
        <v>505</v>
      </c>
      <c r="E361" s="13" t="s">
        <v>32</v>
      </c>
      <c r="F361" s="13" t="s">
        <v>29</v>
      </c>
      <c r="G361" s="13">
        <v>6.86</v>
      </c>
      <c r="H361" s="26">
        <v>43837</v>
      </c>
      <c r="I361" s="26">
        <v>43845</v>
      </c>
      <c r="J361" s="13">
        <v>7</v>
      </c>
      <c r="K361" s="13">
        <v>2000</v>
      </c>
      <c r="L361" s="13" t="s">
        <v>33</v>
      </c>
      <c r="M361" s="13">
        <v>13</v>
      </c>
      <c r="N361" s="13">
        <v>0.3913888888888889</v>
      </c>
      <c r="O361" s="13">
        <v>5.088055555555556</v>
      </c>
      <c r="P361" s="13">
        <v>9</v>
      </c>
      <c r="Q361" s="13">
        <v>0.56533950617283957</v>
      </c>
      <c r="R361" s="13">
        <v>1.444444444444444</v>
      </c>
      <c r="S361" s="30">
        <v>5.9165186500888103</v>
      </c>
      <c r="T361" s="13">
        <f>IFERROR(VLOOKUP(B361,users_table[#All],4,FALSE),"NA")</f>
        <v>5.9325396825396828</v>
      </c>
    </row>
    <row r="362" spans="1:20" x14ac:dyDescent="0.3">
      <c r="A362" s="25">
        <v>360</v>
      </c>
      <c r="B362" s="13" t="s">
        <v>2</v>
      </c>
      <c r="C362" s="13">
        <v>43767</v>
      </c>
      <c r="D362" s="13" t="s">
        <v>506</v>
      </c>
      <c r="E362" s="13" t="s">
        <v>32</v>
      </c>
      <c r="F362" s="13" t="s">
        <v>44</v>
      </c>
      <c r="G362" s="13">
        <v>6.51</v>
      </c>
      <c r="H362" s="26">
        <v>44787</v>
      </c>
      <c r="I362" s="26">
        <v>44791</v>
      </c>
      <c r="J362" s="13">
        <v>6</v>
      </c>
      <c r="K362" s="13">
        <v>2021</v>
      </c>
      <c r="L362" s="13" t="s">
        <v>39</v>
      </c>
      <c r="M362" s="13">
        <v>12</v>
      </c>
      <c r="N362" s="13">
        <v>0.38194444444444442</v>
      </c>
      <c r="O362" s="13">
        <v>4.583333333333333</v>
      </c>
      <c r="P362" s="13">
        <v>5</v>
      </c>
      <c r="Q362" s="13">
        <v>0.91666666666666663</v>
      </c>
      <c r="R362" s="13">
        <v>2.4</v>
      </c>
      <c r="S362" s="30">
        <v>5.9165186500888103</v>
      </c>
      <c r="T362" s="13">
        <f>IFERROR(VLOOKUP(B362,users_table[#All],4,FALSE),"NA")</f>
        <v>5.9325396825396828</v>
      </c>
    </row>
    <row r="363" spans="1:20" x14ac:dyDescent="0.3">
      <c r="A363" s="25">
        <v>361</v>
      </c>
      <c r="B363" s="13" t="s">
        <v>2</v>
      </c>
      <c r="C363" s="13">
        <v>40515</v>
      </c>
      <c r="D363" s="13" t="s">
        <v>507</v>
      </c>
      <c r="E363" s="13" t="s">
        <v>50</v>
      </c>
      <c r="F363" s="13" t="s">
        <v>42</v>
      </c>
      <c r="G363" s="13">
        <v>6.44</v>
      </c>
      <c r="H363" s="26">
        <v>44329</v>
      </c>
      <c r="I363" s="26">
        <v>44335</v>
      </c>
      <c r="J363" s="13">
        <v>5</v>
      </c>
      <c r="K363" s="13">
        <v>2020</v>
      </c>
      <c r="L363" s="13" t="s">
        <v>39</v>
      </c>
      <c r="M363" s="13">
        <v>10</v>
      </c>
      <c r="N363" s="13">
        <v>0.41666666666666669</v>
      </c>
      <c r="O363" s="13">
        <v>4.166666666666667</v>
      </c>
      <c r="P363" s="13">
        <v>7</v>
      </c>
      <c r="Q363" s="13">
        <v>0.59523809523809523</v>
      </c>
      <c r="R363" s="13">
        <v>1.428571428571429</v>
      </c>
      <c r="S363" s="30">
        <v>5.9165186500888103</v>
      </c>
      <c r="T363" s="13">
        <f>IFERROR(VLOOKUP(B363,users_table[#All],4,FALSE),"NA")</f>
        <v>5.9325396825396828</v>
      </c>
    </row>
    <row r="364" spans="1:20" x14ac:dyDescent="0.3">
      <c r="A364" s="25">
        <v>362</v>
      </c>
      <c r="B364" s="13" t="s">
        <v>2</v>
      </c>
      <c r="C364" s="13">
        <v>11597</v>
      </c>
      <c r="D364" s="13" t="s">
        <v>508</v>
      </c>
      <c r="E364" s="13" t="s">
        <v>32</v>
      </c>
      <c r="F364" s="13" t="s">
        <v>152</v>
      </c>
      <c r="G364" s="13">
        <v>8.14</v>
      </c>
      <c r="H364" s="26">
        <v>42527</v>
      </c>
      <c r="I364" s="26">
        <v>42528</v>
      </c>
      <c r="J364" s="13">
        <v>9</v>
      </c>
      <c r="K364" s="13">
        <v>2012</v>
      </c>
      <c r="L364" s="13" t="s">
        <v>30</v>
      </c>
      <c r="M364" s="13">
        <v>11</v>
      </c>
      <c r="N364" s="13">
        <v>0.43194444444444452</v>
      </c>
      <c r="O364" s="13">
        <v>4.7513888888888891</v>
      </c>
      <c r="P364" s="13">
        <v>2</v>
      </c>
      <c r="Q364" s="13">
        <v>2.375694444444445</v>
      </c>
      <c r="R364" s="13">
        <v>5.5</v>
      </c>
      <c r="S364" s="30">
        <v>5.9165186500888103</v>
      </c>
      <c r="T364" s="13">
        <f>IFERROR(VLOOKUP(B364,users_table[#All],4,FALSE),"NA")</f>
        <v>5.9325396825396828</v>
      </c>
    </row>
    <row r="365" spans="1:20" x14ac:dyDescent="0.3">
      <c r="A365" s="25">
        <v>363</v>
      </c>
      <c r="B365" s="13" t="s">
        <v>2</v>
      </c>
      <c r="C365" s="13">
        <v>272</v>
      </c>
      <c r="D365" s="13" t="s">
        <v>509</v>
      </c>
      <c r="E365" s="13" t="s">
        <v>32</v>
      </c>
      <c r="F365" s="13" t="s">
        <v>29</v>
      </c>
      <c r="G365" s="13">
        <v>7.29</v>
      </c>
      <c r="H365" s="26">
        <v>43034</v>
      </c>
      <c r="I365" s="26">
        <v>43065</v>
      </c>
      <c r="J365" s="13">
        <v>6</v>
      </c>
      <c r="K365" s="13">
        <v>2001</v>
      </c>
      <c r="L365" s="13" t="s">
        <v>33</v>
      </c>
      <c r="M365" s="13">
        <v>26</v>
      </c>
      <c r="N365" s="13">
        <v>0.4</v>
      </c>
      <c r="O365" s="13">
        <v>10.4</v>
      </c>
      <c r="P365" s="13">
        <v>32</v>
      </c>
      <c r="Q365" s="13">
        <v>0.32500000000000001</v>
      </c>
      <c r="R365" s="13">
        <v>0.8125</v>
      </c>
      <c r="S365" s="30">
        <v>5.9165186500888103</v>
      </c>
      <c r="T365" s="13">
        <f>IFERROR(VLOOKUP(B365,users_table[#All],4,FALSE),"NA")</f>
        <v>5.9325396825396828</v>
      </c>
    </row>
    <row r="366" spans="1:20" x14ac:dyDescent="0.3">
      <c r="A366" s="25">
        <v>364</v>
      </c>
      <c r="B366" s="13" t="s">
        <v>2</v>
      </c>
      <c r="C366" s="13">
        <v>5158</v>
      </c>
      <c r="D366" s="13" t="s">
        <v>510</v>
      </c>
      <c r="E366" s="13" t="s">
        <v>158</v>
      </c>
      <c r="F366" s="13" t="s">
        <v>54</v>
      </c>
      <c r="G366" s="13">
        <v>4.67</v>
      </c>
      <c r="H366" s="26">
        <v>44120</v>
      </c>
      <c r="I366" s="26">
        <v>44120</v>
      </c>
      <c r="J366" s="13">
        <v>6</v>
      </c>
      <c r="K366" s="13">
        <v>2000</v>
      </c>
      <c r="L366" s="13" t="s">
        <v>30</v>
      </c>
      <c r="M366" s="13">
        <v>1</v>
      </c>
      <c r="N366" s="13">
        <v>3.3333333333333333E-2</v>
      </c>
      <c r="O366" s="13">
        <v>3.3333333333333333E-2</v>
      </c>
      <c r="P366" s="13">
        <v>1</v>
      </c>
      <c r="Q366" s="13">
        <v>3.3333333333333333E-2</v>
      </c>
      <c r="R366" s="13">
        <v>1</v>
      </c>
      <c r="S366" s="30">
        <v>5.9165186500888103</v>
      </c>
      <c r="T366" s="13">
        <f>IFERROR(VLOOKUP(B366,users_table[#All],4,FALSE),"NA")</f>
        <v>5.9325396825396828</v>
      </c>
    </row>
    <row r="367" spans="1:20" x14ac:dyDescent="0.3">
      <c r="A367" s="25">
        <v>365</v>
      </c>
      <c r="B367" s="13" t="s">
        <v>2</v>
      </c>
      <c r="C367" s="13">
        <v>40178</v>
      </c>
      <c r="D367" s="13" t="s">
        <v>511</v>
      </c>
      <c r="E367" s="13" t="s">
        <v>50</v>
      </c>
      <c r="F367" s="13" t="s">
        <v>179</v>
      </c>
      <c r="G367" s="13">
        <v>6.39</v>
      </c>
      <c r="H367" s="26">
        <v>44030</v>
      </c>
      <c r="I367" s="26">
        <v>44033</v>
      </c>
      <c r="J367" s="13">
        <v>5</v>
      </c>
      <c r="K367" s="13">
        <v>2019</v>
      </c>
      <c r="L367" s="13" t="s">
        <v>35</v>
      </c>
      <c r="M367" s="13">
        <v>12</v>
      </c>
      <c r="N367" s="13">
        <v>9.0277777777777776E-2</v>
      </c>
      <c r="O367" s="13">
        <v>1.083333333333333</v>
      </c>
      <c r="P367" s="13">
        <v>4</v>
      </c>
      <c r="Q367" s="13">
        <v>0.27083333333333331</v>
      </c>
      <c r="R367" s="13">
        <v>3</v>
      </c>
      <c r="S367" s="30">
        <v>5.9165186500888103</v>
      </c>
      <c r="T367" s="13">
        <f>IFERROR(VLOOKUP(B367,users_table[#All],4,FALSE),"NA")</f>
        <v>5.9325396825396828</v>
      </c>
    </row>
    <row r="368" spans="1:20" x14ac:dyDescent="0.3">
      <c r="A368" s="25">
        <v>366</v>
      </c>
      <c r="B368" s="13" t="s">
        <v>2</v>
      </c>
      <c r="C368" s="13">
        <v>40932</v>
      </c>
      <c r="D368" s="13" t="s">
        <v>512</v>
      </c>
      <c r="E368" s="13" t="s">
        <v>28</v>
      </c>
      <c r="F368" s="13" t="s">
        <v>29</v>
      </c>
      <c r="G368" s="13">
        <v>5.6</v>
      </c>
      <c r="H368" s="26">
        <v>44033</v>
      </c>
      <c r="I368" s="26">
        <v>44033</v>
      </c>
      <c r="J368" s="13">
        <v>5</v>
      </c>
      <c r="K368" s="13">
        <v>2020</v>
      </c>
      <c r="L368" s="13" t="s">
        <v>30</v>
      </c>
      <c r="M368" s="13">
        <v>1</v>
      </c>
      <c r="N368" s="13">
        <v>9.6944444444444444E-2</v>
      </c>
      <c r="O368" s="13">
        <v>9.6944444444444444E-2</v>
      </c>
      <c r="P368" s="13">
        <v>1</v>
      </c>
      <c r="Q368" s="13">
        <v>9.6944444444444444E-2</v>
      </c>
      <c r="R368" s="13">
        <v>1</v>
      </c>
      <c r="S368" s="30">
        <v>5.9165186500888103</v>
      </c>
      <c r="T368" s="13">
        <f>IFERROR(VLOOKUP(B368,users_table[#All],4,FALSE),"NA")</f>
        <v>5.9325396825396828</v>
      </c>
    </row>
    <row r="369" spans="1:20" x14ac:dyDescent="0.3">
      <c r="A369" s="25">
        <v>367</v>
      </c>
      <c r="B369" s="13" t="s">
        <v>2</v>
      </c>
      <c r="C369" s="13">
        <v>39583</v>
      </c>
      <c r="D369" s="13" t="s">
        <v>513</v>
      </c>
      <c r="E369" s="13" t="s">
        <v>32</v>
      </c>
      <c r="F369" s="13" t="s">
        <v>29</v>
      </c>
      <c r="G369" s="13">
        <v>6.73</v>
      </c>
      <c r="H369" s="26">
        <v>44417</v>
      </c>
      <c r="I369" s="26">
        <v>44440</v>
      </c>
      <c r="J369" s="13">
        <v>6</v>
      </c>
      <c r="K369" s="13">
        <v>2020</v>
      </c>
      <c r="L369" s="13" t="s">
        <v>30</v>
      </c>
      <c r="M369" s="13">
        <v>12</v>
      </c>
      <c r="N369" s="13">
        <v>0.3963888888888889</v>
      </c>
      <c r="O369" s="13">
        <v>4.7566666666666668</v>
      </c>
      <c r="P369" s="13">
        <v>24</v>
      </c>
      <c r="Q369" s="13">
        <v>0.19819444444444451</v>
      </c>
      <c r="R369" s="13">
        <v>0.5</v>
      </c>
      <c r="S369" s="30">
        <v>5.9165186500888103</v>
      </c>
      <c r="T369" s="13">
        <f>IFERROR(VLOOKUP(B369,users_table[#All],4,FALSE),"NA")</f>
        <v>5.9325396825396828</v>
      </c>
    </row>
    <row r="370" spans="1:20" x14ac:dyDescent="0.3">
      <c r="A370" s="25">
        <v>368</v>
      </c>
      <c r="B370" s="13" t="s">
        <v>2</v>
      </c>
      <c r="C370" s="13">
        <v>48641</v>
      </c>
      <c r="D370" s="13" t="s">
        <v>514</v>
      </c>
      <c r="E370" s="13" t="s">
        <v>50</v>
      </c>
      <c r="F370" s="13" t="s">
        <v>185</v>
      </c>
      <c r="G370" s="13">
        <v>7.19</v>
      </c>
      <c r="H370" s="26">
        <v>44718</v>
      </c>
      <c r="I370" s="26">
        <v>44732</v>
      </c>
      <c r="J370" s="13">
        <v>5</v>
      </c>
      <c r="K370" s="13">
        <v>2021</v>
      </c>
      <c r="L370" s="13" t="s">
        <v>39</v>
      </c>
      <c r="M370" s="13">
        <v>12</v>
      </c>
      <c r="N370" s="13">
        <v>8.3333333333333329E-2</v>
      </c>
      <c r="O370" s="13">
        <v>1</v>
      </c>
      <c r="P370" s="13">
        <v>15</v>
      </c>
      <c r="Q370" s="13">
        <v>6.6666666666666666E-2</v>
      </c>
      <c r="R370" s="13">
        <v>0.8</v>
      </c>
      <c r="S370" s="30">
        <v>5.9165186500888103</v>
      </c>
      <c r="T370" s="13">
        <f>IFERROR(VLOOKUP(B370,users_table[#All],4,FALSE),"NA")</f>
        <v>5.9325396825396828</v>
      </c>
    </row>
    <row r="371" spans="1:20" x14ac:dyDescent="0.3">
      <c r="A371" s="25">
        <v>369</v>
      </c>
      <c r="B371" s="13" t="s">
        <v>2</v>
      </c>
      <c r="C371" s="13">
        <v>49755</v>
      </c>
      <c r="D371" s="13" t="s">
        <v>515</v>
      </c>
      <c r="E371" s="13" t="s">
        <v>28</v>
      </c>
      <c r="F371" s="13" t="s">
        <v>185</v>
      </c>
      <c r="G371" s="13">
        <v>7.03</v>
      </c>
      <c r="H371" s="26">
        <v>44718</v>
      </c>
      <c r="I371" s="26">
        <v>44718</v>
      </c>
      <c r="J371" s="13">
        <v>4</v>
      </c>
      <c r="K371" s="13">
        <v>2021</v>
      </c>
      <c r="L371" s="13" t="s">
        <v>33</v>
      </c>
      <c r="M371" s="13">
        <v>1</v>
      </c>
      <c r="N371" s="13">
        <v>6.3888888888888884E-2</v>
      </c>
      <c r="O371" s="13">
        <v>6.3888888888888884E-2</v>
      </c>
      <c r="P371" s="13">
        <v>1</v>
      </c>
      <c r="Q371" s="13">
        <v>6.3888888888888884E-2</v>
      </c>
      <c r="R371" s="13">
        <v>1</v>
      </c>
      <c r="S371" s="30">
        <v>5.9165186500888103</v>
      </c>
      <c r="T371" s="13">
        <f>IFERROR(VLOOKUP(B371,users_table[#All],4,FALSE),"NA")</f>
        <v>5.9325396825396828</v>
      </c>
    </row>
    <row r="372" spans="1:20" x14ac:dyDescent="0.3">
      <c r="A372" s="25">
        <v>370</v>
      </c>
      <c r="B372" s="13" t="s">
        <v>2</v>
      </c>
      <c r="C372" s="13">
        <v>39609</v>
      </c>
      <c r="D372" s="13" t="s">
        <v>516</v>
      </c>
      <c r="E372" s="13" t="s">
        <v>32</v>
      </c>
      <c r="F372" s="13" t="s">
        <v>183</v>
      </c>
      <c r="G372" s="13">
        <v>6.78</v>
      </c>
      <c r="H372" s="26">
        <v>44318</v>
      </c>
      <c r="I372" s="26">
        <v>44347</v>
      </c>
      <c r="J372" s="13">
        <v>6</v>
      </c>
      <c r="K372" s="13">
        <v>2020</v>
      </c>
      <c r="L372" s="13" t="s">
        <v>35</v>
      </c>
      <c r="M372" s="13">
        <v>12</v>
      </c>
      <c r="N372" s="13">
        <v>0.39444444444444438</v>
      </c>
      <c r="O372" s="13">
        <v>4.7333333333333334</v>
      </c>
      <c r="P372" s="13">
        <v>30</v>
      </c>
      <c r="Q372" s="13">
        <v>0.15777777777777779</v>
      </c>
      <c r="R372" s="13">
        <v>0.4</v>
      </c>
      <c r="S372" s="30">
        <v>5.9165186500888103</v>
      </c>
      <c r="T372" s="13">
        <f>IFERROR(VLOOKUP(B372,users_table[#All],4,FALSE),"NA")</f>
        <v>5.9325396825396828</v>
      </c>
    </row>
    <row r="373" spans="1:20" x14ac:dyDescent="0.3">
      <c r="A373" s="25">
        <v>371</v>
      </c>
      <c r="B373" s="13" t="s">
        <v>2</v>
      </c>
      <c r="C373" s="13">
        <v>40136</v>
      </c>
      <c r="D373" s="13" t="s">
        <v>517</v>
      </c>
      <c r="E373" s="13" t="s">
        <v>32</v>
      </c>
      <c r="F373" s="13" t="s">
        <v>37</v>
      </c>
      <c r="G373" s="13">
        <v>6.59</v>
      </c>
      <c r="H373" s="26">
        <v>44035</v>
      </c>
      <c r="I373" s="26">
        <v>44040</v>
      </c>
      <c r="J373" s="13">
        <v>5</v>
      </c>
      <c r="K373" s="13">
        <v>2020</v>
      </c>
      <c r="L373" s="13" t="s">
        <v>30</v>
      </c>
      <c r="M373" s="13">
        <v>12</v>
      </c>
      <c r="N373" s="13">
        <v>0.39833333333333332</v>
      </c>
      <c r="O373" s="13">
        <v>4.7799999999999994</v>
      </c>
      <c r="P373" s="13">
        <v>6</v>
      </c>
      <c r="Q373" s="13">
        <v>0.79666666666666652</v>
      </c>
      <c r="R373" s="13">
        <v>2</v>
      </c>
      <c r="S373" s="30">
        <v>5.9165186500888103</v>
      </c>
      <c r="T373" s="13">
        <f>IFERROR(VLOOKUP(B373,users_table[#All],4,FALSE),"NA")</f>
        <v>5.9325396825396828</v>
      </c>
    </row>
    <row r="374" spans="1:20" x14ac:dyDescent="0.3">
      <c r="A374" s="25">
        <v>372</v>
      </c>
      <c r="B374" s="13" t="s">
        <v>2</v>
      </c>
      <c r="C374" s="13">
        <v>350</v>
      </c>
      <c r="D374" s="13" t="s">
        <v>518</v>
      </c>
      <c r="E374" s="13" t="s">
        <v>32</v>
      </c>
      <c r="F374" s="13" t="s">
        <v>29</v>
      </c>
      <c r="G374" s="13">
        <v>7.29</v>
      </c>
      <c r="H374" s="26">
        <v>43955</v>
      </c>
      <c r="I374" s="26">
        <v>43980</v>
      </c>
      <c r="J374" s="13">
        <v>4</v>
      </c>
      <c r="K374" s="13">
        <v>1999</v>
      </c>
      <c r="L374" s="13" t="s">
        <v>30</v>
      </c>
      <c r="M374" s="13">
        <v>51</v>
      </c>
      <c r="N374" s="13">
        <v>0.40333333333333332</v>
      </c>
      <c r="O374" s="13">
        <v>20.57</v>
      </c>
      <c r="P374" s="13">
        <v>26</v>
      </c>
      <c r="Q374" s="13">
        <v>0.79115384615384621</v>
      </c>
      <c r="R374" s="13">
        <v>1.961538461538461</v>
      </c>
      <c r="S374" s="30">
        <v>5.9165186500888103</v>
      </c>
      <c r="T374" s="13">
        <f>IFERROR(VLOOKUP(B374,users_table[#All],4,FALSE),"NA")</f>
        <v>5.9325396825396828</v>
      </c>
    </row>
    <row r="375" spans="1:20" x14ac:dyDescent="0.3">
      <c r="A375" s="25">
        <v>373</v>
      </c>
      <c r="B375" s="13" t="s">
        <v>2</v>
      </c>
      <c r="C375" s="13">
        <v>351</v>
      </c>
      <c r="D375" s="13" t="s">
        <v>519</v>
      </c>
      <c r="E375" s="13" t="s">
        <v>32</v>
      </c>
      <c r="F375" s="13" t="s">
        <v>29</v>
      </c>
      <c r="G375" s="13">
        <v>7.42</v>
      </c>
      <c r="H375" s="26">
        <v>44031</v>
      </c>
      <c r="I375" s="26">
        <v>44127</v>
      </c>
      <c r="J375" s="13">
        <v>4</v>
      </c>
      <c r="K375" s="13">
        <v>2000</v>
      </c>
      <c r="L375" s="13" t="s">
        <v>30</v>
      </c>
      <c r="M375" s="13">
        <v>49</v>
      </c>
      <c r="N375" s="13">
        <v>0.40277777777777779</v>
      </c>
      <c r="O375" s="13">
        <v>19.736111111111111</v>
      </c>
      <c r="P375" s="13">
        <v>97</v>
      </c>
      <c r="Q375" s="13">
        <v>0.2034650630011455</v>
      </c>
      <c r="R375" s="13">
        <v>0.50515463917525771</v>
      </c>
      <c r="S375" s="30">
        <v>5.9165186500888103</v>
      </c>
      <c r="T375" s="13">
        <f>IFERROR(VLOOKUP(B375,users_table[#All],4,FALSE),"NA")</f>
        <v>5.9325396825396828</v>
      </c>
    </row>
    <row r="376" spans="1:20" x14ac:dyDescent="0.3">
      <c r="A376" s="25">
        <v>374</v>
      </c>
      <c r="B376" s="13" t="s">
        <v>2</v>
      </c>
      <c r="C376" s="13">
        <v>39165</v>
      </c>
      <c r="D376" s="13" t="s">
        <v>520</v>
      </c>
      <c r="E376" s="13" t="s">
        <v>158</v>
      </c>
      <c r="F376" s="13" t="s">
        <v>29</v>
      </c>
      <c r="G376" s="13">
        <v>7.46</v>
      </c>
      <c r="H376" s="26">
        <v>43947</v>
      </c>
      <c r="I376" s="26">
        <v>43947</v>
      </c>
      <c r="J376" s="13">
        <v>8</v>
      </c>
      <c r="K376" s="13">
        <v>2017</v>
      </c>
      <c r="L376" s="13" t="s">
        <v>35</v>
      </c>
      <c r="M376" s="13">
        <v>1</v>
      </c>
      <c r="N376" s="13">
        <v>6.8888888888888888E-2</v>
      </c>
      <c r="O376" s="13">
        <v>6.8888888888888888E-2</v>
      </c>
      <c r="P376" s="13">
        <v>1</v>
      </c>
      <c r="Q376" s="13">
        <v>6.8888888888888888E-2</v>
      </c>
      <c r="R376" s="13">
        <v>1</v>
      </c>
      <c r="S376" s="30">
        <v>5.9165186500888103</v>
      </c>
      <c r="T376" s="13">
        <f>IFERROR(VLOOKUP(B376,users_table[#All],4,FALSE),"NA")</f>
        <v>5.9325396825396828</v>
      </c>
    </row>
    <row r="377" spans="1:20" x14ac:dyDescent="0.3">
      <c r="A377" s="25">
        <v>375</v>
      </c>
      <c r="B377" s="13" t="s">
        <v>2</v>
      </c>
      <c r="C377" s="13">
        <v>39753</v>
      </c>
      <c r="D377" s="13" t="s">
        <v>521</v>
      </c>
      <c r="E377" s="13" t="s">
        <v>168</v>
      </c>
      <c r="F377" s="13" t="s">
        <v>37</v>
      </c>
      <c r="G377" s="13">
        <v>7.27</v>
      </c>
      <c r="H377" s="26">
        <v>44500</v>
      </c>
      <c r="I377" s="26">
        <v>44501</v>
      </c>
      <c r="J377" s="13">
        <v>7</v>
      </c>
      <c r="K377" s="13">
        <v>2020</v>
      </c>
      <c r="L377" s="13" t="s">
        <v>39</v>
      </c>
      <c r="M377" s="13">
        <v>1</v>
      </c>
      <c r="N377" s="13">
        <v>1.7</v>
      </c>
      <c r="O377" s="13">
        <v>1.7</v>
      </c>
      <c r="P377" s="13">
        <v>2</v>
      </c>
      <c r="Q377" s="13">
        <v>0.85</v>
      </c>
      <c r="R377" s="13">
        <v>0.5</v>
      </c>
      <c r="S377" s="30">
        <v>5.9165186500888103</v>
      </c>
      <c r="T377" s="13">
        <f>IFERROR(VLOOKUP(B377,users_table[#All],4,FALSE),"NA")</f>
        <v>5.9325396825396828</v>
      </c>
    </row>
    <row r="378" spans="1:20" x14ac:dyDescent="0.3">
      <c r="A378" s="25">
        <v>376</v>
      </c>
      <c r="B378" s="13" t="s">
        <v>2</v>
      </c>
      <c r="C378" s="13">
        <v>30276</v>
      </c>
      <c r="D378" s="13" t="s">
        <v>522</v>
      </c>
      <c r="E378" s="13" t="s">
        <v>32</v>
      </c>
      <c r="F378" s="13" t="s">
        <v>154</v>
      </c>
      <c r="G378" s="13">
        <v>8.5</v>
      </c>
      <c r="H378" s="26">
        <v>42519</v>
      </c>
      <c r="I378" s="26">
        <v>42520</v>
      </c>
      <c r="J378" s="13">
        <v>10</v>
      </c>
      <c r="K378" s="13">
        <v>2015</v>
      </c>
      <c r="L378" s="13" t="s">
        <v>35</v>
      </c>
      <c r="M378" s="13">
        <v>12</v>
      </c>
      <c r="N378" s="13">
        <v>0.40555555555555561</v>
      </c>
      <c r="O378" s="13">
        <v>4.8666666666666671</v>
      </c>
      <c r="P378" s="13">
        <v>2</v>
      </c>
      <c r="Q378" s="13">
        <v>2.433333333333334</v>
      </c>
      <c r="R378" s="13">
        <v>6</v>
      </c>
      <c r="S378" s="30">
        <v>5.9165186500888103</v>
      </c>
      <c r="T378" s="13">
        <f>IFERROR(VLOOKUP(B378,users_table[#All],4,FALSE),"NA")</f>
        <v>5.9325396825396828</v>
      </c>
    </row>
    <row r="379" spans="1:20" x14ac:dyDescent="0.3">
      <c r="A379" s="25">
        <v>377</v>
      </c>
      <c r="B379" s="13" t="s">
        <v>2</v>
      </c>
      <c r="C379" s="13">
        <v>34134</v>
      </c>
      <c r="D379" s="13" t="s">
        <v>523</v>
      </c>
      <c r="E379" s="13" t="s">
        <v>32</v>
      </c>
      <c r="F379" s="13" t="s">
        <v>154</v>
      </c>
      <c r="G379" s="13">
        <v>7.5</v>
      </c>
      <c r="H379" s="26">
        <v>43725</v>
      </c>
      <c r="I379" s="26">
        <v>43726</v>
      </c>
      <c r="J379" s="13">
        <v>8</v>
      </c>
      <c r="K379" s="13">
        <v>2019</v>
      </c>
      <c r="L379" s="13" t="s">
        <v>33</v>
      </c>
      <c r="M379" s="13">
        <v>12</v>
      </c>
      <c r="N379" s="13">
        <v>0.3972222222222222</v>
      </c>
      <c r="O379" s="13">
        <v>4.7666666666666666</v>
      </c>
      <c r="P379" s="13">
        <v>2</v>
      </c>
      <c r="Q379" s="13">
        <v>2.3833333333333329</v>
      </c>
      <c r="R379" s="13">
        <v>6</v>
      </c>
      <c r="S379" s="30">
        <v>5.9165186500888103</v>
      </c>
      <c r="T379" s="13">
        <f>IFERROR(VLOOKUP(B379,users_table[#All],4,FALSE),"NA")</f>
        <v>5.9325396825396828</v>
      </c>
    </row>
    <row r="380" spans="1:20" x14ac:dyDescent="0.3">
      <c r="A380" s="25">
        <v>378</v>
      </c>
      <c r="B380" s="13" t="s">
        <v>2</v>
      </c>
      <c r="C380" s="13">
        <v>39705</v>
      </c>
      <c r="D380" s="13" t="s">
        <v>524</v>
      </c>
      <c r="E380" s="13" t="s">
        <v>28</v>
      </c>
      <c r="F380" s="13" t="s">
        <v>154</v>
      </c>
      <c r="G380" s="13">
        <v>7.39</v>
      </c>
      <c r="H380" s="26">
        <v>44092</v>
      </c>
      <c r="I380" s="26">
        <v>44096</v>
      </c>
      <c r="J380" s="13">
        <v>7</v>
      </c>
      <c r="K380" s="13">
        <v>2019</v>
      </c>
      <c r="L380" s="13" t="s">
        <v>35</v>
      </c>
      <c r="M380" s="13">
        <v>6</v>
      </c>
      <c r="N380" s="13">
        <v>0.2</v>
      </c>
      <c r="O380" s="13">
        <v>1.2</v>
      </c>
      <c r="P380" s="13">
        <v>5</v>
      </c>
      <c r="Q380" s="13">
        <v>0.24</v>
      </c>
      <c r="R380" s="13">
        <v>1.2</v>
      </c>
      <c r="S380" s="30">
        <v>5.9165186500888103</v>
      </c>
      <c r="T380" s="13">
        <f>IFERROR(VLOOKUP(B380,users_table[#All],4,FALSE),"NA")</f>
        <v>5.9325396825396828</v>
      </c>
    </row>
    <row r="381" spans="1:20" x14ac:dyDescent="0.3">
      <c r="A381" s="25">
        <v>379</v>
      </c>
      <c r="B381" s="13" t="s">
        <v>2</v>
      </c>
      <c r="C381" s="13">
        <v>31772</v>
      </c>
      <c r="D381" s="13" t="s">
        <v>525</v>
      </c>
      <c r="E381" s="13" t="s">
        <v>28</v>
      </c>
      <c r="F381" s="13" t="s">
        <v>154</v>
      </c>
      <c r="G381" s="13">
        <v>7.7</v>
      </c>
      <c r="H381" s="26">
        <v>43917</v>
      </c>
      <c r="I381" s="26">
        <v>43917</v>
      </c>
      <c r="J381" s="13">
        <v>7</v>
      </c>
      <c r="K381" s="13">
        <v>2015</v>
      </c>
      <c r="L381" s="13" t="s">
        <v>35</v>
      </c>
      <c r="M381" s="13">
        <v>6</v>
      </c>
      <c r="N381" s="13">
        <v>0.20833333333333329</v>
      </c>
      <c r="O381" s="13">
        <v>1.25</v>
      </c>
      <c r="P381" s="13">
        <v>1</v>
      </c>
      <c r="Q381" s="13">
        <v>1.25</v>
      </c>
      <c r="R381" s="13">
        <v>6</v>
      </c>
      <c r="S381" s="30">
        <v>5.9165186500888103</v>
      </c>
      <c r="T381" s="13">
        <f>IFERROR(VLOOKUP(B381,users_table[#All],4,FALSE),"NA")</f>
        <v>5.9325396825396828</v>
      </c>
    </row>
    <row r="382" spans="1:20" x14ac:dyDescent="0.3">
      <c r="A382" s="25">
        <v>380</v>
      </c>
      <c r="B382" s="13" t="s">
        <v>2</v>
      </c>
      <c r="C382" s="13">
        <v>31704</v>
      </c>
      <c r="D382" s="13" t="s">
        <v>526</v>
      </c>
      <c r="E382" s="13" t="s">
        <v>52</v>
      </c>
      <c r="F382" s="13" t="s">
        <v>154</v>
      </c>
      <c r="G382" s="13">
        <v>7.7</v>
      </c>
      <c r="H382" s="26">
        <v>43917</v>
      </c>
      <c r="I382" s="26">
        <v>43917</v>
      </c>
      <c r="J382" s="13">
        <v>8</v>
      </c>
      <c r="K382" s="13">
        <v>2015</v>
      </c>
      <c r="L382" s="13" t="s">
        <v>35</v>
      </c>
      <c r="M382" s="13">
        <v>1</v>
      </c>
      <c r="N382" s="13">
        <v>0.40305555555555561</v>
      </c>
      <c r="O382" s="13">
        <v>0.40305555555555561</v>
      </c>
      <c r="P382" s="13">
        <v>1</v>
      </c>
      <c r="Q382" s="13">
        <v>0.40305555555555561</v>
      </c>
      <c r="R382" s="13">
        <v>1</v>
      </c>
      <c r="S382" s="30">
        <v>5.9165186500888103</v>
      </c>
      <c r="T382" s="13">
        <f>IFERROR(VLOOKUP(B382,users_table[#All],4,FALSE),"NA")</f>
        <v>5.9325396825396828</v>
      </c>
    </row>
    <row r="383" spans="1:20" x14ac:dyDescent="0.3">
      <c r="A383" s="25">
        <v>381</v>
      </c>
      <c r="B383" s="13" t="s">
        <v>2</v>
      </c>
      <c r="C383" s="13">
        <v>34392</v>
      </c>
      <c r="D383" s="13" t="s">
        <v>527</v>
      </c>
      <c r="E383" s="13" t="s">
        <v>32</v>
      </c>
      <c r="F383" s="13" t="s">
        <v>29</v>
      </c>
      <c r="G383" s="13">
        <v>5.56</v>
      </c>
      <c r="H383" s="26">
        <v>44335</v>
      </c>
      <c r="I383" s="26">
        <v>44340</v>
      </c>
      <c r="J383" s="13">
        <v>5</v>
      </c>
      <c r="K383" s="13">
        <v>2017</v>
      </c>
      <c r="L383" s="13" t="s">
        <v>30</v>
      </c>
      <c r="M383" s="13">
        <v>12</v>
      </c>
      <c r="N383" s="13">
        <v>6.6666666666666666E-2</v>
      </c>
      <c r="O383" s="13">
        <v>0.8</v>
      </c>
      <c r="P383" s="13">
        <v>6</v>
      </c>
      <c r="Q383" s="13">
        <v>0.1333333333333333</v>
      </c>
      <c r="R383" s="13">
        <v>2</v>
      </c>
      <c r="S383" s="30">
        <v>5.9165186500888103</v>
      </c>
      <c r="T383" s="13">
        <f>IFERROR(VLOOKUP(B383,users_table[#All],4,FALSE),"NA")</f>
        <v>5.9325396825396828</v>
      </c>
    </row>
    <row r="384" spans="1:20" x14ac:dyDescent="0.3">
      <c r="A384" s="25">
        <v>382</v>
      </c>
      <c r="B384" s="13" t="s">
        <v>2</v>
      </c>
      <c r="C384" s="13">
        <v>34733</v>
      </c>
      <c r="D384" s="13" t="s">
        <v>528</v>
      </c>
      <c r="E384" s="13" t="s">
        <v>28</v>
      </c>
      <c r="F384" s="13" t="s">
        <v>29</v>
      </c>
      <c r="G384" s="13">
        <v>5.48</v>
      </c>
      <c r="H384" s="26">
        <v>44365</v>
      </c>
      <c r="I384" s="26">
        <v>44365</v>
      </c>
      <c r="J384" s="13">
        <v>4</v>
      </c>
      <c r="K384" s="13">
        <v>2017</v>
      </c>
      <c r="L384" s="13" t="s">
        <v>33</v>
      </c>
      <c r="M384" s="13">
        <v>1</v>
      </c>
      <c r="N384" s="13">
        <v>7.5555555555555556E-2</v>
      </c>
      <c r="O384" s="13">
        <v>7.5555555555555556E-2</v>
      </c>
      <c r="P384" s="13">
        <v>1</v>
      </c>
      <c r="Q384" s="13">
        <v>7.5555555555555556E-2</v>
      </c>
      <c r="R384" s="13">
        <v>1</v>
      </c>
      <c r="S384" s="30">
        <v>5.9165186500888103</v>
      </c>
      <c r="T384" s="13">
        <f>IFERROR(VLOOKUP(B384,users_table[#All],4,FALSE),"NA")</f>
        <v>5.9325396825396828</v>
      </c>
    </row>
    <row r="385" spans="1:20" x14ac:dyDescent="0.3">
      <c r="A385" s="25">
        <v>383</v>
      </c>
      <c r="B385" s="13" t="s">
        <v>2</v>
      </c>
      <c r="C385" s="13">
        <v>36431</v>
      </c>
      <c r="D385" s="13" t="s">
        <v>529</v>
      </c>
      <c r="E385" s="13" t="s">
        <v>32</v>
      </c>
      <c r="F385" s="13" t="s">
        <v>29</v>
      </c>
      <c r="G385" s="13">
        <v>6.1</v>
      </c>
      <c r="H385" s="26">
        <v>44365</v>
      </c>
      <c r="I385" s="26">
        <v>44381</v>
      </c>
      <c r="J385" s="13">
        <v>6</v>
      </c>
      <c r="K385" s="13">
        <v>2018</v>
      </c>
      <c r="L385" s="13" t="s">
        <v>39</v>
      </c>
      <c r="M385" s="13">
        <v>12</v>
      </c>
      <c r="N385" s="13">
        <v>6.6666666666666666E-2</v>
      </c>
      <c r="O385" s="13">
        <v>0.8</v>
      </c>
      <c r="P385" s="13">
        <v>17</v>
      </c>
      <c r="Q385" s="13">
        <v>4.7058823529411757E-2</v>
      </c>
      <c r="R385" s="13">
        <v>0.70588235294117652</v>
      </c>
      <c r="S385" s="30">
        <v>5.9165186500888103</v>
      </c>
      <c r="T385" s="13">
        <f>IFERROR(VLOOKUP(B385,users_table[#All],4,FALSE),"NA")</f>
        <v>5.9325396825396828</v>
      </c>
    </row>
    <row r="386" spans="1:20" x14ac:dyDescent="0.3">
      <c r="A386" s="25">
        <v>384</v>
      </c>
      <c r="B386" s="13" t="s">
        <v>2</v>
      </c>
      <c r="C386" s="13">
        <v>38061</v>
      </c>
      <c r="D386" s="13" t="s">
        <v>530</v>
      </c>
      <c r="E386" s="13" t="s">
        <v>28</v>
      </c>
      <c r="F386" s="13" t="s">
        <v>29</v>
      </c>
      <c r="G386" s="13">
        <v>5.78</v>
      </c>
      <c r="H386" s="26">
        <v>44365</v>
      </c>
      <c r="I386" s="26">
        <v>44365</v>
      </c>
      <c r="J386" s="13">
        <v>4</v>
      </c>
      <c r="K386" s="13">
        <v>2018</v>
      </c>
      <c r="L386" s="13" t="s">
        <v>39</v>
      </c>
      <c r="M386" s="13">
        <v>1</v>
      </c>
      <c r="N386" s="13">
        <v>6.6666666666666666E-2</v>
      </c>
      <c r="O386" s="13">
        <v>6.6666666666666666E-2</v>
      </c>
      <c r="P386" s="13">
        <v>1</v>
      </c>
      <c r="Q386" s="13">
        <v>6.6666666666666666E-2</v>
      </c>
      <c r="R386" s="13">
        <v>1</v>
      </c>
      <c r="S386" s="30">
        <v>5.9165186500888103</v>
      </c>
      <c r="T386" s="13">
        <f>IFERROR(VLOOKUP(B386,users_table[#All],4,FALSE),"NA")</f>
        <v>5.9325396825396828</v>
      </c>
    </row>
    <row r="387" spans="1:20" x14ac:dyDescent="0.3">
      <c r="A387" s="25">
        <v>385</v>
      </c>
      <c r="B387" s="13" t="s">
        <v>2</v>
      </c>
      <c r="C387" s="13">
        <v>195</v>
      </c>
      <c r="D387" s="13" t="s">
        <v>531</v>
      </c>
      <c r="E387" s="13" t="s">
        <v>32</v>
      </c>
      <c r="F387" s="13" t="s">
        <v>29</v>
      </c>
      <c r="G387" s="13">
        <v>7.11</v>
      </c>
      <c r="H387" s="26">
        <v>42668</v>
      </c>
      <c r="I387" s="26">
        <v>42677</v>
      </c>
      <c r="J387" s="13">
        <v>5</v>
      </c>
      <c r="K387" s="13">
        <v>2002</v>
      </c>
      <c r="L387" s="13" t="s">
        <v>30</v>
      </c>
      <c r="M387" s="13">
        <v>12</v>
      </c>
      <c r="N387" s="13">
        <v>0.38333333333333341</v>
      </c>
      <c r="O387" s="13">
        <v>4.6000000000000014</v>
      </c>
      <c r="P387" s="13">
        <v>10</v>
      </c>
      <c r="Q387" s="13">
        <v>0.46000000000000008</v>
      </c>
      <c r="R387" s="13">
        <v>1.2</v>
      </c>
      <c r="S387" s="30">
        <v>5.9165186500888103</v>
      </c>
      <c r="T387" s="13">
        <f>IFERROR(VLOOKUP(B387,users_table[#All],4,FALSE),"NA")</f>
        <v>5.9325396825396828</v>
      </c>
    </row>
    <row r="388" spans="1:20" x14ac:dyDescent="0.3">
      <c r="A388" s="25">
        <v>386</v>
      </c>
      <c r="B388" s="13" t="s">
        <v>2</v>
      </c>
      <c r="C388" s="13">
        <v>40331</v>
      </c>
      <c r="D388" s="13" t="s">
        <v>532</v>
      </c>
      <c r="E388" s="13" t="s">
        <v>168</v>
      </c>
      <c r="F388" s="13" t="s">
        <v>37</v>
      </c>
      <c r="G388" s="13">
        <v>7.55</v>
      </c>
      <c r="H388" s="26">
        <v>44688</v>
      </c>
      <c r="I388" s="26">
        <v>44688</v>
      </c>
      <c r="J388" s="13">
        <v>6</v>
      </c>
      <c r="K388" s="13">
        <v>2020</v>
      </c>
      <c r="L388" s="13" t="s">
        <v>30</v>
      </c>
      <c r="M388" s="13">
        <v>1</v>
      </c>
      <c r="N388" s="13">
        <v>1.184166666666667</v>
      </c>
      <c r="O388" s="13">
        <v>1.184166666666667</v>
      </c>
      <c r="P388" s="13">
        <v>1</v>
      </c>
      <c r="Q388" s="13">
        <v>1.184166666666667</v>
      </c>
      <c r="R388" s="13">
        <v>1</v>
      </c>
      <c r="S388" s="30">
        <v>5.9165186500888103</v>
      </c>
      <c r="T388" s="13">
        <f>IFERROR(VLOOKUP(B388,users_table[#All],4,FALSE),"NA")</f>
        <v>5.9325396825396828</v>
      </c>
    </row>
    <row r="389" spans="1:20" x14ac:dyDescent="0.3">
      <c r="A389" s="25">
        <v>387</v>
      </c>
      <c r="B389" s="13" t="s">
        <v>2</v>
      </c>
      <c r="C389" s="13">
        <v>50955</v>
      </c>
      <c r="D389" s="13" t="s">
        <v>533</v>
      </c>
      <c r="E389" s="13" t="s">
        <v>32</v>
      </c>
      <c r="F389" s="13" t="s">
        <v>29</v>
      </c>
      <c r="G389" s="13">
        <v>6.52</v>
      </c>
      <c r="H389" s="26">
        <v>45013</v>
      </c>
      <c r="I389" s="26">
        <v>45037</v>
      </c>
      <c r="J389" s="13">
        <v>6</v>
      </c>
      <c r="K389" s="13">
        <v>2022</v>
      </c>
      <c r="L389" s="13" t="s">
        <v>33</v>
      </c>
      <c r="M389" s="13">
        <v>60</v>
      </c>
      <c r="N389" s="13">
        <v>0.05</v>
      </c>
      <c r="O389" s="13">
        <v>3</v>
      </c>
      <c r="P389" s="13">
        <v>25</v>
      </c>
      <c r="Q389" s="13">
        <v>0.12</v>
      </c>
      <c r="R389" s="13">
        <v>2.4</v>
      </c>
      <c r="S389" s="30">
        <v>5.9165186500888103</v>
      </c>
      <c r="T389" s="13">
        <f>IFERROR(VLOOKUP(B389,users_table[#All],4,FALSE),"NA")</f>
        <v>5.9325396825396828</v>
      </c>
    </row>
    <row r="390" spans="1:20" x14ac:dyDescent="0.3">
      <c r="A390" s="25">
        <v>388</v>
      </c>
      <c r="B390" s="13" t="s">
        <v>2</v>
      </c>
      <c r="C390" s="13">
        <v>41899</v>
      </c>
      <c r="D390" s="13" t="s">
        <v>534</v>
      </c>
      <c r="E390" s="13" t="s">
        <v>32</v>
      </c>
      <c r="F390" s="13" t="s">
        <v>152</v>
      </c>
      <c r="G390" s="13">
        <v>6.3</v>
      </c>
      <c r="H390" s="26">
        <v>44531</v>
      </c>
      <c r="I390" s="26">
        <v>44540</v>
      </c>
      <c r="J390" s="13">
        <v>4</v>
      </c>
      <c r="K390" s="13">
        <v>2021</v>
      </c>
      <c r="L390" s="13" t="s">
        <v>30</v>
      </c>
      <c r="M390" s="13">
        <v>12</v>
      </c>
      <c r="N390" s="13">
        <v>0.40749999999999997</v>
      </c>
      <c r="O390" s="13">
        <v>4.8899999999999997</v>
      </c>
      <c r="P390" s="13">
        <v>10</v>
      </c>
      <c r="Q390" s="13">
        <v>0.48899999999999999</v>
      </c>
      <c r="R390" s="13">
        <v>1.2</v>
      </c>
      <c r="S390" s="30">
        <v>5.9165186500888103</v>
      </c>
      <c r="T390" s="13">
        <f>IFERROR(VLOOKUP(B390,users_table[#All],4,FALSE),"NA")</f>
        <v>5.9325396825396828</v>
      </c>
    </row>
    <row r="391" spans="1:20" x14ac:dyDescent="0.3">
      <c r="A391" s="25">
        <v>389</v>
      </c>
      <c r="B391" s="13" t="s">
        <v>2</v>
      </c>
      <c r="C391" s="13">
        <v>38483</v>
      </c>
      <c r="D391" s="13" t="s">
        <v>535</v>
      </c>
      <c r="E391" s="13" t="s">
        <v>32</v>
      </c>
      <c r="F391" s="13" t="s">
        <v>152</v>
      </c>
      <c r="G391" s="13">
        <v>7.32</v>
      </c>
      <c r="H391" s="26">
        <v>43984</v>
      </c>
      <c r="I391" s="26">
        <v>44004</v>
      </c>
      <c r="J391" s="13">
        <v>8</v>
      </c>
      <c r="K391" s="13">
        <v>2019</v>
      </c>
      <c r="L391" s="13" t="s">
        <v>35</v>
      </c>
      <c r="M391" s="13">
        <v>12</v>
      </c>
      <c r="N391" s="13">
        <v>0.39444444444444438</v>
      </c>
      <c r="O391" s="13">
        <v>4.7333333333333334</v>
      </c>
      <c r="P391" s="13">
        <v>21</v>
      </c>
      <c r="Q391" s="13">
        <v>0.2253968253968254</v>
      </c>
      <c r="R391" s="13">
        <v>0.5714285714285714</v>
      </c>
      <c r="S391" s="30">
        <v>5.9165186500888103</v>
      </c>
      <c r="T391" s="13">
        <f>IFERROR(VLOOKUP(B391,users_table[#All],4,FALSE),"NA")</f>
        <v>5.9325396825396828</v>
      </c>
    </row>
    <row r="392" spans="1:20" x14ac:dyDescent="0.3">
      <c r="A392" s="25">
        <v>390</v>
      </c>
      <c r="B392" s="13" t="s">
        <v>2</v>
      </c>
      <c r="C392" s="13">
        <v>48252</v>
      </c>
      <c r="D392" s="13" t="s">
        <v>536</v>
      </c>
      <c r="E392" s="13" t="s">
        <v>32</v>
      </c>
      <c r="F392" s="13" t="s">
        <v>37</v>
      </c>
      <c r="G392" s="13">
        <v>6.97</v>
      </c>
      <c r="H392" s="26">
        <v>44776</v>
      </c>
      <c r="I392" s="26">
        <v>44776</v>
      </c>
      <c r="J392" s="13">
        <v>7</v>
      </c>
      <c r="K392" s="13">
        <v>2021</v>
      </c>
      <c r="L392" s="13" t="s">
        <v>39</v>
      </c>
      <c r="M392" s="13">
        <v>12</v>
      </c>
      <c r="N392" s="13">
        <v>2.5000000000000001E-2</v>
      </c>
      <c r="O392" s="13">
        <v>0.3</v>
      </c>
      <c r="P392" s="13">
        <v>1</v>
      </c>
      <c r="Q392" s="13">
        <v>0.3</v>
      </c>
      <c r="R392" s="13">
        <v>12</v>
      </c>
      <c r="S392" s="30">
        <v>5.9165186500888103</v>
      </c>
      <c r="T392" s="13">
        <f>IFERROR(VLOOKUP(B392,users_table[#All],4,FALSE),"NA")</f>
        <v>5.9325396825396828</v>
      </c>
    </row>
    <row r="393" spans="1:20" x14ac:dyDescent="0.3">
      <c r="A393" s="25">
        <v>391</v>
      </c>
      <c r="B393" s="13" t="s">
        <v>2</v>
      </c>
      <c r="C393" s="13">
        <v>45560</v>
      </c>
      <c r="D393" s="13" t="s">
        <v>537</v>
      </c>
      <c r="E393" s="13" t="s">
        <v>32</v>
      </c>
      <c r="F393" s="13" t="s">
        <v>37</v>
      </c>
      <c r="G393" s="13">
        <v>6.6</v>
      </c>
      <c r="H393" s="26">
        <v>44917</v>
      </c>
      <c r="I393" s="26">
        <v>44945</v>
      </c>
      <c r="J393" s="13">
        <v>6</v>
      </c>
      <c r="K393" s="13">
        <v>2022</v>
      </c>
      <c r="L393" s="13" t="s">
        <v>30</v>
      </c>
      <c r="M393" s="13">
        <v>12</v>
      </c>
      <c r="N393" s="13">
        <v>0.39444444444444438</v>
      </c>
      <c r="O393" s="13">
        <v>4.7333333333333334</v>
      </c>
      <c r="P393" s="13">
        <v>29</v>
      </c>
      <c r="Q393" s="13">
        <v>0.16321839080459771</v>
      </c>
      <c r="R393" s="13">
        <v>0.41379310344827591</v>
      </c>
      <c r="S393" s="30">
        <v>5.9165186500888103</v>
      </c>
      <c r="T393" s="13">
        <f>IFERROR(VLOOKUP(B393,users_table[#All],4,FALSE),"NA")</f>
        <v>5.9325396825396828</v>
      </c>
    </row>
    <row r="394" spans="1:20" x14ac:dyDescent="0.3">
      <c r="A394" s="25">
        <v>392</v>
      </c>
      <c r="B394" s="13" t="s">
        <v>2</v>
      </c>
      <c r="C394" s="13">
        <v>43007</v>
      </c>
      <c r="D394" s="13" t="s">
        <v>538</v>
      </c>
      <c r="E394" s="13" t="s">
        <v>32</v>
      </c>
      <c r="F394" s="13" t="s">
        <v>152</v>
      </c>
      <c r="G394" s="13">
        <v>6.07</v>
      </c>
      <c r="H394" s="26">
        <v>44618</v>
      </c>
      <c r="I394" s="26">
        <v>44631</v>
      </c>
      <c r="J394" s="13">
        <v>3</v>
      </c>
      <c r="K394" s="13">
        <v>2021</v>
      </c>
      <c r="L394" s="13" t="s">
        <v>33</v>
      </c>
      <c r="M394" s="13">
        <v>12</v>
      </c>
      <c r="N394" s="13">
        <v>0.39444444444444438</v>
      </c>
      <c r="O394" s="13">
        <v>4.7333333333333334</v>
      </c>
      <c r="P394" s="13">
        <v>14</v>
      </c>
      <c r="Q394" s="13">
        <v>0.33809523809523812</v>
      </c>
      <c r="R394" s="13">
        <v>0.8571428571428571</v>
      </c>
      <c r="S394" s="30">
        <v>5.9165186500888103</v>
      </c>
      <c r="T394" s="13">
        <f>IFERROR(VLOOKUP(B394,users_table[#All],4,FALSE),"NA")</f>
        <v>5.9325396825396828</v>
      </c>
    </row>
    <row r="395" spans="1:20" x14ac:dyDescent="0.3">
      <c r="A395" s="25">
        <v>393</v>
      </c>
      <c r="B395" s="13" t="s">
        <v>2</v>
      </c>
      <c r="C395" s="13">
        <v>37890</v>
      </c>
      <c r="D395" s="13" t="s">
        <v>539</v>
      </c>
      <c r="E395" s="13" t="s">
        <v>32</v>
      </c>
      <c r="F395" s="13" t="s">
        <v>37</v>
      </c>
      <c r="G395" s="13">
        <v>7.43</v>
      </c>
      <c r="H395" s="26">
        <v>44053</v>
      </c>
      <c r="I395" s="26">
        <v>44064</v>
      </c>
      <c r="J395" s="13">
        <v>7</v>
      </c>
      <c r="K395" s="13">
        <v>2020</v>
      </c>
      <c r="L395" s="13" t="s">
        <v>30</v>
      </c>
      <c r="M395" s="13">
        <v>12</v>
      </c>
      <c r="N395" s="13">
        <v>0.40555555555555561</v>
      </c>
      <c r="O395" s="13">
        <v>4.8666666666666671</v>
      </c>
      <c r="P395" s="13">
        <v>12</v>
      </c>
      <c r="Q395" s="13">
        <v>0.40555555555555561</v>
      </c>
      <c r="R395" s="13">
        <v>1</v>
      </c>
      <c r="S395" s="30">
        <v>5.9165186500888103</v>
      </c>
      <c r="T395" s="13">
        <f>IFERROR(VLOOKUP(B395,users_table[#All],4,FALSE),"NA")</f>
        <v>5.9325396825396828</v>
      </c>
    </row>
    <row r="396" spans="1:20" x14ac:dyDescent="0.3">
      <c r="A396" s="25">
        <v>394</v>
      </c>
      <c r="B396" s="13" t="s">
        <v>2</v>
      </c>
      <c r="C396" s="13">
        <v>38395</v>
      </c>
      <c r="D396" s="13" t="s">
        <v>540</v>
      </c>
      <c r="E396" s="13" t="s">
        <v>50</v>
      </c>
      <c r="F396" s="13" t="s">
        <v>183</v>
      </c>
      <c r="G396" s="13">
        <v>5.6</v>
      </c>
      <c r="H396" s="26">
        <v>44034</v>
      </c>
      <c r="I396" s="26">
        <v>44035</v>
      </c>
      <c r="J396" s="13">
        <v>5</v>
      </c>
      <c r="K396" s="13">
        <v>2018</v>
      </c>
      <c r="L396" s="13" t="s">
        <v>35</v>
      </c>
      <c r="M396" s="13">
        <v>12</v>
      </c>
      <c r="N396" s="13">
        <v>6.6666666666666666E-2</v>
      </c>
      <c r="O396" s="13">
        <v>0.8</v>
      </c>
      <c r="P396" s="13">
        <v>2</v>
      </c>
      <c r="Q396" s="13">
        <v>0.4</v>
      </c>
      <c r="R396" s="13">
        <v>6</v>
      </c>
      <c r="S396" s="30">
        <v>5.9165186500888103</v>
      </c>
      <c r="T396" s="13">
        <f>IFERROR(VLOOKUP(B396,users_table[#All],4,FALSE),"NA")</f>
        <v>5.9325396825396828</v>
      </c>
    </row>
    <row r="397" spans="1:20" x14ac:dyDescent="0.3">
      <c r="A397" s="25">
        <v>395</v>
      </c>
      <c r="B397" s="13" t="s">
        <v>2</v>
      </c>
      <c r="C397" s="13">
        <v>39325</v>
      </c>
      <c r="D397" s="13" t="s">
        <v>541</v>
      </c>
      <c r="E397" s="13" t="s">
        <v>50</v>
      </c>
      <c r="F397" s="13" t="s">
        <v>183</v>
      </c>
      <c r="G397" s="13">
        <v>5.44</v>
      </c>
      <c r="H397" s="26">
        <v>44036</v>
      </c>
      <c r="I397" s="26">
        <v>44036</v>
      </c>
      <c r="J397" s="13">
        <v>5</v>
      </c>
      <c r="K397" s="13">
        <v>2019</v>
      </c>
      <c r="L397" s="13" t="s">
        <v>30</v>
      </c>
      <c r="M397" s="13">
        <v>3</v>
      </c>
      <c r="N397" s="13">
        <v>9.166666666666666E-2</v>
      </c>
      <c r="O397" s="13">
        <v>0.27500000000000002</v>
      </c>
      <c r="P397" s="13">
        <v>1</v>
      </c>
      <c r="Q397" s="13">
        <v>0.27500000000000002</v>
      </c>
      <c r="R397" s="13">
        <v>3</v>
      </c>
      <c r="S397" s="30">
        <v>5.9165186500888103</v>
      </c>
      <c r="T397" s="13">
        <f>IFERROR(VLOOKUP(B397,users_table[#All],4,FALSE),"NA")</f>
        <v>5.9325396825396828</v>
      </c>
    </row>
    <row r="398" spans="1:20" x14ac:dyDescent="0.3">
      <c r="A398" s="25">
        <v>396</v>
      </c>
      <c r="B398" s="13" t="s">
        <v>2</v>
      </c>
      <c r="C398" s="13">
        <v>1141</v>
      </c>
      <c r="D398" s="13" t="s">
        <v>542</v>
      </c>
      <c r="E398" s="13" t="s">
        <v>168</v>
      </c>
      <c r="F398" s="13" t="s">
        <v>54</v>
      </c>
      <c r="G398" s="13">
        <v>6.54</v>
      </c>
      <c r="H398" s="26">
        <v>44549</v>
      </c>
      <c r="I398" s="26">
        <v>44549</v>
      </c>
      <c r="J398" s="13">
        <v>7</v>
      </c>
      <c r="K398" s="13">
        <v>2002</v>
      </c>
      <c r="L398" s="13" t="s">
        <v>30</v>
      </c>
      <c r="M398" s="13">
        <v>1</v>
      </c>
      <c r="N398" s="13">
        <v>2.2666666666666671</v>
      </c>
      <c r="O398" s="13">
        <v>2.2666666666666671</v>
      </c>
      <c r="P398" s="13">
        <v>1</v>
      </c>
      <c r="Q398" s="13">
        <v>2.2666666666666671</v>
      </c>
      <c r="R398" s="13">
        <v>1</v>
      </c>
      <c r="S398" s="30">
        <v>5.9165186500888103</v>
      </c>
      <c r="T398" s="13">
        <f>IFERROR(VLOOKUP(B398,users_table[#All],4,FALSE),"NA")</f>
        <v>5.9325396825396828</v>
      </c>
    </row>
    <row r="399" spans="1:20" x14ac:dyDescent="0.3">
      <c r="A399" s="25">
        <v>397</v>
      </c>
      <c r="B399" s="13" t="s">
        <v>2</v>
      </c>
      <c r="C399" s="13">
        <v>39249</v>
      </c>
      <c r="D399" s="13" t="s">
        <v>543</v>
      </c>
      <c r="E399" s="13" t="s">
        <v>168</v>
      </c>
      <c r="F399" s="13" t="s">
        <v>44</v>
      </c>
      <c r="G399" s="13">
        <v>6.13</v>
      </c>
      <c r="H399" s="26">
        <v>44045</v>
      </c>
      <c r="I399" s="26">
        <v>44046</v>
      </c>
      <c r="J399" s="13">
        <v>5</v>
      </c>
      <c r="K399" s="13">
        <v>2019</v>
      </c>
      <c r="L399" s="13" t="s">
        <v>33</v>
      </c>
      <c r="M399" s="13">
        <v>2</v>
      </c>
      <c r="N399" s="13">
        <v>0.45277777777777778</v>
      </c>
      <c r="O399" s="13">
        <v>0.90555555555555556</v>
      </c>
      <c r="P399" s="13">
        <v>2</v>
      </c>
      <c r="Q399" s="13">
        <v>0.45277777777777778</v>
      </c>
      <c r="R399" s="13">
        <v>1</v>
      </c>
      <c r="S399" s="30">
        <v>5.9165186500888103</v>
      </c>
      <c r="T399" s="13">
        <f>IFERROR(VLOOKUP(B399,users_table[#All],4,FALSE),"NA")</f>
        <v>5.9325396825396828</v>
      </c>
    </row>
    <row r="400" spans="1:20" x14ac:dyDescent="0.3">
      <c r="A400" s="25">
        <v>398</v>
      </c>
      <c r="B400" s="13" t="s">
        <v>2</v>
      </c>
      <c r="C400" s="13">
        <v>40200</v>
      </c>
      <c r="D400" s="13" t="s">
        <v>544</v>
      </c>
      <c r="E400" s="13" t="s">
        <v>158</v>
      </c>
      <c r="F400" s="13" t="s">
        <v>29</v>
      </c>
      <c r="G400" s="13">
        <v>6.59</v>
      </c>
      <c r="H400" s="26">
        <v>44120</v>
      </c>
      <c r="I400" s="26">
        <v>44120</v>
      </c>
      <c r="J400" s="13">
        <v>7</v>
      </c>
      <c r="K400" s="13">
        <v>2019</v>
      </c>
      <c r="L400" s="13" t="s">
        <v>39</v>
      </c>
      <c r="M400" s="13">
        <v>1</v>
      </c>
      <c r="N400" s="13">
        <v>5.6944444444444443E-2</v>
      </c>
      <c r="O400" s="13">
        <v>5.6944444444444443E-2</v>
      </c>
      <c r="P400" s="13">
        <v>1</v>
      </c>
      <c r="Q400" s="13">
        <v>5.6944444444444443E-2</v>
      </c>
      <c r="R400" s="13">
        <v>1</v>
      </c>
      <c r="S400" s="30">
        <v>5.9165186500888103</v>
      </c>
      <c r="T400" s="13">
        <f>IFERROR(VLOOKUP(B400,users_table[#All],4,FALSE),"NA")</f>
        <v>5.9325396825396828</v>
      </c>
    </row>
    <row r="401" spans="1:20" x14ac:dyDescent="0.3">
      <c r="A401" s="25">
        <v>399</v>
      </c>
      <c r="B401" s="13" t="s">
        <v>2</v>
      </c>
      <c r="C401" s="13">
        <v>708</v>
      </c>
      <c r="D401" s="13" t="s">
        <v>545</v>
      </c>
      <c r="E401" s="13" t="s">
        <v>32</v>
      </c>
      <c r="F401" s="13" t="s">
        <v>42</v>
      </c>
      <c r="G401" s="13">
        <v>7.54</v>
      </c>
      <c r="H401" s="26">
        <v>43551</v>
      </c>
      <c r="I401" s="26">
        <v>43565</v>
      </c>
      <c r="J401" s="13">
        <v>6</v>
      </c>
      <c r="K401" s="13">
        <v>2002</v>
      </c>
      <c r="L401" s="13" t="s">
        <v>30</v>
      </c>
      <c r="M401" s="13">
        <v>26</v>
      </c>
      <c r="N401" s="13">
        <v>0.41222222222222221</v>
      </c>
      <c r="O401" s="13">
        <v>10.71777777777778</v>
      </c>
      <c r="P401" s="13">
        <v>15</v>
      </c>
      <c r="Q401" s="13">
        <v>0.71451851851851855</v>
      </c>
      <c r="R401" s="13">
        <v>1.7333333333333329</v>
      </c>
      <c r="S401" s="30">
        <v>5.9165186500888103</v>
      </c>
      <c r="T401" s="13">
        <f>IFERROR(VLOOKUP(B401,users_table[#All],4,FALSE),"NA")</f>
        <v>5.9325396825396828</v>
      </c>
    </row>
    <row r="402" spans="1:20" x14ac:dyDescent="0.3">
      <c r="A402" s="25">
        <v>400</v>
      </c>
      <c r="B402" s="13" t="s">
        <v>2</v>
      </c>
      <c r="C402" s="13">
        <v>42627</v>
      </c>
      <c r="D402" s="13" t="s">
        <v>546</v>
      </c>
      <c r="E402" s="13" t="s">
        <v>32</v>
      </c>
      <c r="F402" s="13" t="s">
        <v>37</v>
      </c>
      <c r="G402" s="13">
        <v>6.25</v>
      </c>
      <c r="H402" s="26">
        <v>44703</v>
      </c>
      <c r="I402" s="26">
        <v>44704</v>
      </c>
      <c r="J402" s="13">
        <v>6</v>
      </c>
      <c r="K402" s="13">
        <v>2021</v>
      </c>
      <c r="L402" s="13" t="s">
        <v>39</v>
      </c>
      <c r="M402" s="13">
        <v>12</v>
      </c>
      <c r="N402" s="13">
        <v>0.3972222222222222</v>
      </c>
      <c r="O402" s="13">
        <v>4.7666666666666666</v>
      </c>
      <c r="P402" s="13">
        <v>2</v>
      </c>
      <c r="Q402" s="13">
        <v>2.3833333333333329</v>
      </c>
      <c r="R402" s="13">
        <v>6</v>
      </c>
      <c r="S402" s="30">
        <v>5.9165186500888103</v>
      </c>
      <c r="T402" s="13">
        <f>IFERROR(VLOOKUP(B402,users_table[#All],4,FALSE),"NA")</f>
        <v>5.9325396825396828</v>
      </c>
    </row>
    <row r="403" spans="1:20" x14ac:dyDescent="0.3">
      <c r="A403" s="25">
        <v>401</v>
      </c>
      <c r="B403" s="13" t="s">
        <v>2</v>
      </c>
      <c r="C403" s="13">
        <v>37522</v>
      </c>
      <c r="D403" s="13" t="s">
        <v>547</v>
      </c>
      <c r="E403" s="13" t="s">
        <v>32</v>
      </c>
      <c r="F403" s="13" t="s">
        <v>37</v>
      </c>
      <c r="G403" s="13">
        <v>6.44</v>
      </c>
      <c r="H403" s="26">
        <v>44090</v>
      </c>
      <c r="I403" s="26">
        <v>44093</v>
      </c>
      <c r="J403" s="13">
        <v>5</v>
      </c>
      <c r="K403" s="13">
        <v>2020</v>
      </c>
      <c r="L403" s="13" t="s">
        <v>30</v>
      </c>
      <c r="M403" s="13">
        <v>13</v>
      </c>
      <c r="N403" s="13">
        <v>0.39861111111111108</v>
      </c>
      <c r="O403" s="13">
        <v>5.1819444444444436</v>
      </c>
      <c r="P403" s="13">
        <v>4</v>
      </c>
      <c r="Q403" s="13">
        <v>1.2954861111111109</v>
      </c>
      <c r="R403" s="13">
        <v>3.25</v>
      </c>
      <c r="S403" s="30">
        <v>5.9165186500888103</v>
      </c>
      <c r="T403" s="13">
        <f>IFERROR(VLOOKUP(B403,users_table[#All],4,FALSE),"NA")</f>
        <v>5.9325396825396828</v>
      </c>
    </row>
    <row r="404" spans="1:20" x14ac:dyDescent="0.3">
      <c r="A404" s="25">
        <v>402</v>
      </c>
      <c r="B404" s="13" t="s">
        <v>2</v>
      </c>
      <c r="C404" s="13">
        <v>40436</v>
      </c>
      <c r="D404" s="13" t="s">
        <v>548</v>
      </c>
      <c r="E404" s="13" t="s">
        <v>32</v>
      </c>
      <c r="F404" s="13" t="s">
        <v>37</v>
      </c>
      <c r="G404" s="13">
        <v>5.52</v>
      </c>
      <c r="H404" s="26">
        <v>44411</v>
      </c>
      <c r="I404" s="26">
        <v>44431</v>
      </c>
      <c r="J404" s="13">
        <v>6</v>
      </c>
      <c r="K404" s="13">
        <v>2020</v>
      </c>
      <c r="L404" s="13" t="s">
        <v>39</v>
      </c>
      <c r="M404" s="13">
        <v>12</v>
      </c>
      <c r="N404" s="13">
        <v>0.21527777777777779</v>
      </c>
      <c r="O404" s="13">
        <v>2.583333333333333</v>
      </c>
      <c r="P404" s="13">
        <v>21</v>
      </c>
      <c r="Q404" s="13">
        <v>0.123015873015873</v>
      </c>
      <c r="R404" s="13">
        <v>0.5714285714285714</v>
      </c>
      <c r="S404" s="30">
        <v>5.9165186500888103</v>
      </c>
      <c r="T404" s="13">
        <f>IFERROR(VLOOKUP(B404,users_table[#All],4,FALSE),"NA")</f>
        <v>5.9325396825396828</v>
      </c>
    </row>
    <row r="405" spans="1:20" x14ac:dyDescent="0.3">
      <c r="A405" s="25">
        <v>403</v>
      </c>
      <c r="B405" s="13" t="s">
        <v>2</v>
      </c>
      <c r="C405" s="13">
        <v>41217</v>
      </c>
      <c r="D405" s="13" t="s">
        <v>549</v>
      </c>
      <c r="E405" s="13" t="s">
        <v>50</v>
      </c>
      <c r="F405" s="13" t="s">
        <v>29</v>
      </c>
      <c r="G405" s="13">
        <v>6.32</v>
      </c>
      <c r="H405" s="26">
        <v>44192</v>
      </c>
      <c r="I405" s="26">
        <v>44192</v>
      </c>
      <c r="J405" s="13">
        <v>5</v>
      </c>
      <c r="K405" s="13">
        <v>2020</v>
      </c>
      <c r="L405" s="13" t="s">
        <v>30</v>
      </c>
      <c r="M405" s="13">
        <v>1</v>
      </c>
      <c r="N405" s="13">
        <v>8.8333333333333333E-2</v>
      </c>
      <c r="O405" s="13">
        <v>8.8333333333333333E-2</v>
      </c>
      <c r="P405" s="13">
        <v>1</v>
      </c>
      <c r="Q405" s="13">
        <v>8.8333333333333333E-2</v>
      </c>
      <c r="R405" s="13">
        <v>1</v>
      </c>
      <c r="S405" s="30">
        <v>5.9165186500888103</v>
      </c>
      <c r="T405" s="13">
        <f>IFERROR(VLOOKUP(B405,users_table[#All],4,FALSE),"NA")</f>
        <v>5.9325396825396828</v>
      </c>
    </row>
    <row r="406" spans="1:20" x14ac:dyDescent="0.3">
      <c r="A406" s="25">
        <v>404</v>
      </c>
      <c r="B406" s="13" t="s">
        <v>2</v>
      </c>
      <c r="C406" s="13">
        <v>611</v>
      </c>
      <c r="D406" s="13" t="s">
        <v>550</v>
      </c>
      <c r="E406" s="13" t="s">
        <v>32</v>
      </c>
      <c r="F406" s="13" t="s">
        <v>42</v>
      </c>
      <c r="G406" s="13">
        <v>5.66</v>
      </c>
      <c r="H406" s="26">
        <v>44144</v>
      </c>
      <c r="I406" s="26">
        <v>44304</v>
      </c>
      <c r="J406" s="13">
        <v>3</v>
      </c>
      <c r="K406" s="13">
        <v>2002</v>
      </c>
      <c r="L406" s="13" t="s">
        <v>35</v>
      </c>
      <c r="M406" s="13">
        <v>24</v>
      </c>
      <c r="N406" s="13">
        <v>0.1055555555555556</v>
      </c>
      <c r="O406" s="13">
        <v>2.5333333333333332</v>
      </c>
      <c r="P406" s="13">
        <v>161</v>
      </c>
      <c r="Q406" s="13">
        <v>1.5734989648033122E-2</v>
      </c>
      <c r="R406" s="13">
        <v>0.14906832298136649</v>
      </c>
      <c r="S406" s="30">
        <v>5.9165186500888103</v>
      </c>
      <c r="T406" s="13">
        <f>IFERROR(VLOOKUP(B406,users_table[#All],4,FALSE),"NA")</f>
        <v>5.9325396825396828</v>
      </c>
    </row>
    <row r="407" spans="1:20" x14ac:dyDescent="0.3">
      <c r="A407" s="25">
        <v>405</v>
      </c>
      <c r="B407" s="13" t="s">
        <v>2</v>
      </c>
      <c r="C407" s="13">
        <v>5492</v>
      </c>
      <c r="D407" s="13" t="s">
        <v>551</v>
      </c>
      <c r="E407" s="13" t="s">
        <v>28</v>
      </c>
      <c r="F407" s="13" t="s">
        <v>42</v>
      </c>
      <c r="G407" s="13">
        <v>5.56</v>
      </c>
      <c r="H407" s="26">
        <v>44304</v>
      </c>
      <c r="I407" s="26">
        <v>44304</v>
      </c>
      <c r="J407" s="13">
        <v>3</v>
      </c>
      <c r="K407" s="13">
        <v>2003</v>
      </c>
      <c r="L407" s="13" t="s">
        <v>39</v>
      </c>
      <c r="M407" s="13">
        <v>1</v>
      </c>
      <c r="N407" s="13">
        <v>0.25944444444444442</v>
      </c>
      <c r="O407" s="13">
        <v>0.25944444444444442</v>
      </c>
      <c r="P407" s="13">
        <v>1</v>
      </c>
      <c r="Q407" s="13">
        <v>0.25944444444444442</v>
      </c>
      <c r="R407" s="13">
        <v>1</v>
      </c>
      <c r="S407" s="30">
        <v>5.9165186500888103</v>
      </c>
      <c r="T407" s="13">
        <f>IFERROR(VLOOKUP(B407,users_table[#All],4,FALSE),"NA")</f>
        <v>5.9325396825396828</v>
      </c>
    </row>
    <row r="408" spans="1:20" x14ac:dyDescent="0.3">
      <c r="A408" s="25">
        <v>406</v>
      </c>
      <c r="B408" s="13" t="s">
        <v>2</v>
      </c>
      <c r="C408" s="13">
        <v>37345</v>
      </c>
      <c r="D408" s="13" t="s">
        <v>552</v>
      </c>
      <c r="E408" s="13" t="s">
        <v>32</v>
      </c>
      <c r="F408" s="13" t="s">
        <v>37</v>
      </c>
      <c r="G408" s="13">
        <v>6.62</v>
      </c>
      <c r="H408" s="26">
        <v>44097</v>
      </c>
      <c r="I408" s="26">
        <v>44104</v>
      </c>
      <c r="J408" s="13">
        <v>5</v>
      </c>
      <c r="K408" s="13">
        <v>2020</v>
      </c>
      <c r="L408" s="13" t="s">
        <v>30</v>
      </c>
      <c r="M408" s="13">
        <v>24</v>
      </c>
      <c r="N408" s="13">
        <v>0.38055555555555548</v>
      </c>
      <c r="O408" s="13">
        <v>9.1333333333333329</v>
      </c>
      <c r="P408" s="13">
        <v>8</v>
      </c>
      <c r="Q408" s="13">
        <v>1.1416666666666671</v>
      </c>
      <c r="R408" s="13">
        <v>3</v>
      </c>
      <c r="S408" s="30">
        <v>5.9165186500888103</v>
      </c>
      <c r="T408" s="13">
        <f>IFERROR(VLOOKUP(B408,users_table[#All],4,FALSE),"NA")</f>
        <v>5.9325396825396828</v>
      </c>
    </row>
    <row r="409" spans="1:20" x14ac:dyDescent="0.3">
      <c r="A409" s="25">
        <v>407</v>
      </c>
      <c r="B409" s="13" t="s">
        <v>2</v>
      </c>
      <c r="C409" s="13">
        <v>6560</v>
      </c>
      <c r="D409" s="13" t="s">
        <v>553</v>
      </c>
      <c r="E409" s="13" t="s">
        <v>32</v>
      </c>
      <c r="F409" s="13" t="s">
        <v>29</v>
      </c>
      <c r="G409" s="13">
        <v>7.23</v>
      </c>
      <c r="H409" s="26">
        <v>43848</v>
      </c>
      <c r="I409" s="26">
        <v>43888</v>
      </c>
      <c r="J409" s="13">
        <v>8</v>
      </c>
      <c r="K409" s="13">
        <v>2000</v>
      </c>
      <c r="L409" s="13" t="s">
        <v>30</v>
      </c>
      <c r="M409" s="13">
        <v>39</v>
      </c>
      <c r="N409" s="13">
        <v>6.6666666666666666E-2</v>
      </c>
      <c r="O409" s="13">
        <v>2.6</v>
      </c>
      <c r="P409" s="13">
        <v>41</v>
      </c>
      <c r="Q409" s="13">
        <v>6.3414634146341464E-2</v>
      </c>
      <c r="R409" s="13">
        <v>0.95121951219512191</v>
      </c>
      <c r="S409" s="30">
        <v>5.9165186500888103</v>
      </c>
      <c r="T409" s="13">
        <f>IFERROR(VLOOKUP(B409,users_table[#All],4,FALSE),"NA")</f>
        <v>5.9325396825396828</v>
      </c>
    </row>
    <row r="410" spans="1:20" x14ac:dyDescent="0.3">
      <c r="A410" s="25">
        <v>408</v>
      </c>
      <c r="B410" s="13" t="s">
        <v>2</v>
      </c>
      <c r="C410" s="13">
        <v>39292</v>
      </c>
      <c r="D410" s="13" t="s">
        <v>554</v>
      </c>
      <c r="E410" s="13" t="s">
        <v>32</v>
      </c>
      <c r="F410" s="13" t="s">
        <v>185</v>
      </c>
      <c r="G410" s="13">
        <v>7.05</v>
      </c>
      <c r="H410" s="26">
        <v>44209</v>
      </c>
      <c r="I410" s="26">
        <v>44251</v>
      </c>
      <c r="J410" s="13">
        <v>7</v>
      </c>
      <c r="K410" s="13">
        <v>2020</v>
      </c>
      <c r="L410" s="13" t="s">
        <v>33</v>
      </c>
      <c r="M410" s="13">
        <v>13</v>
      </c>
      <c r="N410" s="13">
        <v>0.39444444444444438</v>
      </c>
      <c r="O410" s="13">
        <v>5.1277777777777773</v>
      </c>
      <c r="P410" s="13">
        <v>43</v>
      </c>
      <c r="Q410" s="13">
        <v>0.119250645994832</v>
      </c>
      <c r="R410" s="13">
        <v>0.30232558139534882</v>
      </c>
      <c r="S410" s="30">
        <v>5.9165186500888103</v>
      </c>
      <c r="T410" s="13">
        <f>IFERROR(VLOOKUP(B410,users_table[#All],4,FALSE),"NA")</f>
        <v>5.9325396825396828</v>
      </c>
    </row>
    <row r="411" spans="1:20" x14ac:dyDescent="0.3">
      <c r="A411" s="25">
        <v>409</v>
      </c>
      <c r="B411" s="13" t="s">
        <v>2</v>
      </c>
      <c r="C411" s="13">
        <v>721</v>
      </c>
      <c r="D411" s="13" t="s">
        <v>555</v>
      </c>
      <c r="E411" s="13" t="s">
        <v>32</v>
      </c>
      <c r="F411" s="13" t="s">
        <v>29</v>
      </c>
      <c r="G411" s="13">
        <v>8.1300000000000008</v>
      </c>
      <c r="H411" s="26">
        <v>43009</v>
      </c>
      <c r="I411" s="26">
        <v>43023</v>
      </c>
      <c r="J411" s="13">
        <v>5</v>
      </c>
      <c r="K411" s="13">
        <v>2002</v>
      </c>
      <c r="L411" s="13" t="s">
        <v>39</v>
      </c>
      <c r="M411" s="13">
        <v>38</v>
      </c>
      <c r="N411" s="13">
        <v>0.2722222222222222</v>
      </c>
      <c r="O411" s="13">
        <v>10.34444444444444</v>
      </c>
      <c r="P411" s="13">
        <v>15</v>
      </c>
      <c r="Q411" s="13">
        <v>0.68962962962962959</v>
      </c>
      <c r="R411" s="13">
        <v>2.5333333333333332</v>
      </c>
      <c r="S411" s="30">
        <v>5.9165186500888103</v>
      </c>
      <c r="T411" s="13">
        <f>IFERROR(VLOOKUP(B411,users_table[#All],4,FALSE),"NA")</f>
        <v>5.9325396825396828</v>
      </c>
    </row>
    <row r="412" spans="1:20" x14ac:dyDescent="0.3">
      <c r="A412" s="25">
        <v>410</v>
      </c>
      <c r="B412" s="13" t="s">
        <v>2</v>
      </c>
      <c r="C412" s="13">
        <v>1492</v>
      </c>
      <c r="D412" s="13" t="s">
        <v>556</v>
      </c>
      <c r="E412" s="13" t="s">
        <v>32</v>
      </c>
      <c r="F412" s="13" t="s">
        <v>37</v>
      </c>
      <c r="G412" s="13">
        <v>6.94</v>
      </c>
      <c r="H412" s="26">
        <v>43676</v>
      </c>
      <c r="I412" s="26">
        <v>43683</v>
      </c>
      <c r="J412" s="13">
        <v>6</v>
      </c>
      <c r="K412" s="13">
        <v>2001</v>
      </c>
      <c r="L412" s="13" t="s">
        <v>33</v>
      </c>
      <c r="M412" s="13">
        <v>26</v>
      </c>
      <c r="N412" s="13">
        <v>0.41111111111111109</v>
      </c>
      <c r="O412" s="13">
        <v>10.68888888888889</v>
      </c>
      <c r="P412" s="13">
        <v>8</v>
      </c>
      <c r="Q412" s="13">
        <v>1.336111111111111</v>
      </c>
      <c r="R412" s="13">
        <v>3.25</v>
      </c>
      <c r="S412" s="30">
        <v>5.9165186500888103</v>
      </c>
      <c r="T412" s="13">
        <f>IFERROR(VLOOKUP(B412,users_table[#All],4,FALSE),"NA")</f>
        <v>5.9325396825396828</v>
      </c>
    </row>
    <row r="413" spans="1:20" x14ac:dyDescent="0.3">
      <c r="A413" s="25">
        <v>411</v>
      </c>
      <c r="B413" s="13" t="s">
        <v>2</v>
      </c>
      <c r="C413" s="13">
        <v>1493</v>
      </c>
      <c r="D413" s="13" t="s">
        <v>557</v>
      </c>
      <c r="E413" s="13" t="s">
        <v>32</v>
      </c>
      <c r="F413" s="13" t="s">
        <v>37</v>
      </c>
      <c r="G413" s="13">
        <v>7</v>
      </c>
      <c r="H413" s="26">
        <v>43694</v>
      </c>
      <c r="I413" s="26">
        <v>43709</v>
      </c>
      <c r="J413" s="13">
        <v>5</v>
      </c>
      <c r="K413" s="13">
        <v>2001</v>
      </c>
      <c r="L413" s="13" t="s">
        <v>35</v>
      </c>
      <c r="M413" s="13">
        <v>26</v>
      </c>
      <c r="N413" s="13">
        <v>0.41111111111111109</v>
      </c>
      <c r="O413" s="13">
        <v>10.68888888888889</v>
      </c>
      <c r="P413" s="13">
        <v>16</v>
      </c>
      <c r="Q413" s="13">
        <v>0.66805555555555551</v>
      </c>
      <c r="R413" s="13">
        <v>1.625</v>
      </c>
      <c r="S413" s="30">
        <v>5.9165186500888103</v>
      </c>
      <c r="T413" s="13">
        <f>IFERROR(VLOOKUP(B413,users_table[#All],4,FALSE),"NA")</f>
        <v>5.9325396825396828</v>
      </c>
    </row>
    <row r="414" spans="1:20" x14ac:dyDescent="0.3">
      <c r="A414" s="25">
        <v>412</v>
      </c>
      <c r="B414" s="13" t="s">
        <v>2</v>
      </c>
      <c r="C414" s="13">
        <v>35848</v>
      </c>
      <c r="D414" s="13" t="s">
        <v>558</v>
      </c>
      <c r="E414" s="13" t="s">
        <v>168</v>
      </c>
      <c r="F414" s="13" t="s">
        <v>29</v>
      </c>
      <c r="G414" s="13">
        <v>7.94</v>
      </c>
      <c r="H414" s="26">
        <v>45044</v>
      </c>
      <c r="I414" s="26">
        <v>45045</v>
      </c>
      <c r="J414" s="13">
        <v>8</v>
      </c>
      <c r="K414" s="13">
        <v>2019</v>
      </c>
      <c r="L414" s="13" t="s">
        <v>33</v>
      </c>
      <c r="M414" s="13">
        <v>1</v>
      </c>
      <c r="N414" s="13">
        <v>1.85</v>
      </c>
      <c r="O414" s="13">
        <v>1.85</v>
      </c>
      <c r="P414" s="13">
        <v>2</v>
      </c>
      <c r="Q414" s="13">
        <v>0.92500000000000004</v>
      </c>
      <c r="R414" s="13">
        <v>0.5</v>
      </c>
      <c r="S414" s="30">
        <v>5.9165186500888103</v>
      </c>
      <c r="T414" s="13">
        <f>IFERROR(VLOOKUP(B414,users_table[#All],4,FALSE),"NA")</f>
        <v>5.9325396825396828</v>
      </c>
    </row>
    <row r="415" spans="1:20" x14ac:dyDescent="0.3">
      <c r="A415" s="25">
        <v>413</v>
      </c>
      <c r="B415" s="13" t="s">
        <v>2</v>
      </c>
      <c r="C415" s="13">
        <v>39991</v>
      </c>
      <c r="D415" s="13" t="s">
        <v>559</v>
      </c>
      <c r="E415" s="13" t="s">
        <v>50</v>
      </c>
      <c r="F415" s="13" t="s">
        <v>29</v>
      </c>
      <c r="G415" s="13">
        <v>6.88</v>
      </c>
      <c r="H415" s="26">
        <v>45044</v>
      </c>
      <c r="I415" s="26">
        <v>45044</v>
      </c>
      <c r="J415" s="13">
        <v>8</v>
      </c>
      <c r="K415" s="13">
        <v>2019</v>
      </c>
      <c r="L415" s="13" t="s">
        <v>33</v>
      </c>
      <c r="M415" s="13">
        <v>1</v>
      </c>
      <c r="N415" s="13">
        <v>0.16666666666666671</v>
      </c>
      <c r="O415" s="13">
        <v>0.16666666666666671</v>
      </c>
      <c r="P415" s="13">
        <v>1</v>
      </c>
      <c r="Q415" s="13">
        <v>0.16666666666666671</v>
      </c>
      <c r="R415" s="13">
        <v>1</v>
      </c>
      <c r="S415" s="30">
        <v>5.9165186500888103</v>
      </c>
      <c r="T415" s="13">
        <f>IFERROR(VLOOKUP(B415,users_table[#All],4,FALSE),"NA")</f>
        <v>5.9325396825396828</v>
      </c>
    </row>
    <row r="416" spans="1:20" x14ac:dyDescent="0.3">
      <c r="A416" s="25">
        <v>414</v>
      </c>
      <c r="B416" s="13" t="s">
        <v>2</v>
      </c>
      <c r="C416" s="13">
        <v>40313</v>
      </c>
      <c r="D416" s="13" t="s">
        <v>560</v>
      </c>
      <c r="E416" s="13" t="s">
        <v>50</v>
      </c>
      <c r="F416" s="13" t="s">
        <v>29</v>
      </c>
      <c r="G416" s="13">
        <v>7.02</v>
      </c>
      <c r="H416" s="26">
        <v>45044</v>
      </c>
      <c r="I416" s="26">
        <v>45044</v>
      </c>
      <c r="J416" s="13">
        <v>8</v>
      </c>
      <c r="K416" s="13">
        <v>2019</v>
      </c>
      <c r="L416" s="13" t="s">
        <v>33</v>
      </c>
      <c r="M416" s="13">
        <v>1</v>
      </c>
      <c r="N416" s="13">
        <v>0.16666666666666671</v>
      </c>
      <c r="O416" s="13">
        <v>0.16666666666666671</v>
      </c>
      <c r="P416" s="13">
        <v>1</v>
      </c>
      <c r="Q416" s="13">
        <v>0.16666666666666671</v>
      </c>
      <c r="R416" s="13">
        <v>1</v>
      </c>
      <c r="S416" s="30">
        <v>5.9165186500888103</v>
      </c>
      <c r="T416" s="13">
        <f>IFERROR(VLOOKUP(B416,users_table[#All],4,FALSE),"NA")</f>
        <v>5.9325396825396828</v>
      </c>
    </row>
    <row r="417" spans="1:20" x14ac:dyDescent="0.3">
      <c r="A417" s="25">
        <v>415</v>
      </c>
      <c r="B417" s="13" t="s">
        <v>2</v>
      </c>
      <c r="C417" s="13">
        <v>337</v>
      </c>
      <c r="D417" s="13" t="s">
        <v>561</v>
      </c>
      <c r="E417" s="13" t="s">
        <v>32</v>
      </c>
      <c r="F417" s="13" t="s">
        <v>37</v>
      </c>
      <c r="G417" s="13">
        <v>6.2</v>
      </c>
      <c r="H417" s="26">
        <v>44857</v>
      </c>
      <c r="I417" s="26">
        <v>44866</v>
      </c>
      <c r="J417" s="13">
        <v>4</v>
      </c>
      <c r="K417" s="13">
        <v>2002</v>
      </c>
      <c r="L417" s="13" t="s">
        <v>33</v>
      </c>
      <c r="M417" s="13">
        <v>24</v>
      </c>
      <c r="N417" s="13">
        <v>0.18972222222222221</v>
      </c>
      <c r="O417" s="13">
        <v>4.5533333333333328</v>
      </c>
      <c r="P417" s="13">
        <v>10</v>
      </c>
      <c r="Q417" s="13">
        <v>0.45533333333333331</v>
      </c>
      <c r="R417" s="13">
        <v>2.4</v>
      </c>
      <c r="S417" s="30">
        <v>5.9165186500888103</v>
      </c>
      <c r="T417" s="13">
        <f>IFERROR(VLOOKUP(B417,users_table[#All],4,FALSE),"NA")</f>
        <v>5.9325396825396828</v>
      </c>
    </row>
    <row r="418" spans="1:20" x14ac:dyDescent="0.3">
      <c r="A418" s="25">
        <v>416</v>
      </c>
      <c r="B418" s="13" t="s">
        <v>2</v>
      </c>
      <c r="C418" s="13">
        <v>28617</v>
      </c>
      <c r="D418" s="13" t="s">
        <v>562</v>
      </c>
      <c r="E418" s="13" t="s">
        <v>32</v>
      </c>
      <c r="F418" s="13" t="s">
        <v>29</v>
      </c>
      <c r="G418" s="13">
        <v>6.91</v>
      </c>
      <c r="H418" s="26">
        <v>44366</v>
      </c>
      <c r="I418" s="26">
        <v>44382</v>
      </c>
      <c r="J418" s="13">
        <v>8</v>
      </c>
      <c r="K418" s="13">
        <v>2015</v>
      </c>
      <c r="L418" s="13" t="s">
        <v>33</v>
      </c>
      <c r="M418" s="13">
        <v>12</v>
      </c>
      <c r="N418" s="13">
        <v>0.38500000000000001</v>
      </c>
      <c r="O418" s="13">
        <v>4.62</v>
      </c>
      <c r="P418" s="13">
        <v>17</v>
      </c>
      <c r="Q418" s="13">
        <v>0.27176470588235302</v>
      </c>
      <c r="R418" s="13">
        <v>0.70588235294117652</v>
      </c>
      <c r="S418" s="30">
        <v>5.9165186500888103</v>
      </c>
      <c r="T418" s="13">
        <f>IFERROR(VLOOKUP(B418,users_table[#All],4,FALSE),"NA")</f>
        <v>5.9325396825396828</v>
      </c>
    </row>
    <row r="419" spans="1:20" x14ac:dyDescent="0.3">
      <c r="A419" s="25">
        <v>417</v>
      </c>
      <c r="B419" s="13" t="s">
        <v>2</v>
      </c>
      <c r="C419" s="13">
        <v>44059</v>
      </c>
      <c r="D419" s="13" t="s">
        <v>563</v>
      </c>
      <c r="E419" s="13" t="s">
        <v>50</v>
      </c>
      <c r="F419" s="13" t="s">
        <v>29</v>
      </c>
      <c r="G419" s="13">
        <v>7.62</v>
      </c>
      <c r="H419" s="26">
        <v>44207</v>
      </c>
      <c r="I419" s="26">
        <v>44207</v>
      </c>
      <c r="J419" s="13">
        <v>7</v>
      </c>
      <c r="K419" s="13">
        <v>2020</v>
      </c>
      <c r="L419" s="13" t="s">
        <v>35</v>
      </c>
      <c r="M419" s="13">
        <v>1</v>
      </c>
      <c r="N419" s="13">
        <v>0.05</v>
      </c>
      <c r="O419" s="13">
        <v>0.05</v>
      </c>
      <c r="P419" s="13">
        <v>1</v>
      </c>
      <c r="Q419" s="13">
        <v>0.05</v>
      </c>
      <c r="R419" s="13">
        <v>1</v>
      </c>
      <c r="S419" s="30">
        <v>5.9165186500888103</v>
      </c>
      <c r="T419" s="13">
        <f>IFERROR(VLOOKUP(B419,users_table[#All],4,FALSE),"NA")</f>
        <v>5.9325396825396828</v>
      </c>
    </row>
    <row r="420" spans="1:20" x14ac:dyDescent="0.3">
      <c r="A420" s="25">
        <v>418</v>
      </c>
      <c r="B420" s="13" t="s">
        <v>2</v>
      </c>
      <c r="C420" s="13">
        <v>165</v>
      </c>
      <c r="D420" s="13" t="s">
        <v>564</v>
      </c>
      <c r="E420" s="13" t="s">
        <v>32</v>
      </c>
      <c r="F420" s="13" t="s">
        <v>29</v>
      </c>
      <c r="G420" s="13">
        <v>7.39</v>
      </c>
      <c r="H420" s="26">
        <v>43023</v>
      </c>
      <c r="I420" s="26">
        <v>43034</v>
      </c>
      <c r="J420" s="13">
        <v>7</v>
      </c>
      <c r="K420" s="13">
        <v>2002</v>
      </c>
      <c r="L420" s="13" t="s">
        <v>30</v>
      </c>
      <c r="M420" s="13">
        <v>26</v>
      </c>
      <c r="N420" s="13">
        <v>0.39166666666666672</v>
      </c>
      <c r="O420" s="13">
        <v>10.18333333333333</v>
      </c>
      <c r="P420" s="13">
        <v>12</v>
      </c>
      <c r="Q420" s="13">
        <v>0.84861111111111109</v>
      </c>
      <c r="R420" s="13">
        <v>2.166666666666667</v>
      </c>
      <c r="S420" s="30">
        <v>5.9165186500888103</v>
      </c>
      <c r="T420" s="13">
        <f>IFERROR(VLOOKUP(B420,users_table[#All],4,FALSE),"NA")</f>
        <v>5.9325396825396828</v>
      </c>
    </row>
    <row r="421" spans="1:20" x14ac:dyDescent="0.3">
      <c r="A421" s="25">
        <v>419</v>
      </c>
      <c r="B421" s="13" t="s">
        <v>2</v>
      </c>
      <c r="C421" s="13">
        <v>30296</v>
      </c>
      <c r="D421" s="13" t="s">
        <v>565</v>
      </c>
      <c r="E421" s="13" t="s">
        <v>32</v>
      </c>
      <c r="F421" s="13" t="s">
        <v>152</v>
      </c>
      <c r="G421" s="13">
        <v>7.45</v>
      </c>
      <c r="H421" s="26">
        <v>44214</v>
      </c>
      <c r="I421" s="26">
        <v>44236</v>
      </c>
      <c r="J421" s="13">
        <v>6</v>
      </c>
      <c r="K421" s="13">
        <v>2015</v>
      </c>
      <c r="L421" s="13" t="s">
        <v>35</v>
      </c>
      <c r="M421" s="13">
        <v>12</v>
      </c>
      <c r="N421" s="13">
        <v>0.39444444444444438</v>
      </c>
      <c r="O421" s="13">
        <v>4.7333333333333334</v>
      </c>
      <c r="P421" s="13">
        <v>23</v>
      </c>
      <c r="Q421" s="13">
        <v>0.2057971014492754</v>
      </c>
      <c r="R421" s="13">
        <v>0.52173913043478259</v>
      </c>
      <c r="S421" s="30">
        <v>5.9165186500888103</v>
      </c>
      <c r="T421" s="13">
        <f>IFERROR(VLOOKUP(B421,users_table[#All],4,FALSE),"NA")</f>
        <v>5.9325396825396828</v>
      </c>
    </row>
    <row r="422" spans="1:20" x14ac:dyDescent="0.3">
      <c r="A422" s="25">
        <v>420</v>
      </c>
      <c r="B422" s="13" t="s">
        <v>2</v>
      </c>
      <c r="C422" s="13">
        <v>48406</v>
      </c>
      <c r="D422" s="13" t="s">
        <v>566</v>
      </c>
      <c r="E422" s="13" t="s">
        <v>32</v>
      </c>
      <c r="F422" s="13" t="s">
        <v>29</v>
      </c>
      <c r="G422" s="13">
        <v>7.21</v>
      </c>
      <c r="H422" s="26">
        <v>44707</v>
      </c>
      <c r="I422" s="26">
        <v>44709</v>
      </c>
      <c r="J422" s="13">
        <v>7</v>
      </c>
      <c r="K422" s="13">
        <v>2021</v>
      </c>
      <c r="L422" s="13" t="s">
        <v>39</v>
      </c>
      <c r="M422" s="13">
        <v>12</v>
      </c>
      <c r="N422" s="13">
        <v>0.39</v>
      </c>
      <c r="O422" s="13">
        <v>4.68</v>
      </c>
      <c r="P422" s="13">
        <v>3</v>
      </c>
      <c r="Q422" s="13">
        <v>1.56</v>
      </c>
      <c r="R422" s="13">
        <v>4</v>
      </c>
      <c r="S422" s="30">
        <v>5.9165186500888103</v>
      </c>
      <c r="T422" s="13">
        <f>IFERROR(VLOOKUP(B422,users_table[#All],4,FALSE),"NA")</f>
        <v>5.9325396825396828</v>
      </c>
    </row>
    <row r="423" spans="1:20" x14ac:dyDescent="0.3">
      <c r="A423" s="25">
        <v>421</v>
      </c>
      <c r="B423" s="13" t="s">
        <v>2</v>
      </c>
      <c r="C423" s="13">
        <v>37436</v>
      </c>
      <c r="D423" s="13" t="s">
        <v>567</v>
      </c>
      <c r="E423" s="13" t="s">
        <v>32</v>
      </c>
      <c r="F423" s="13" t="s">
        <v>29</v>
      </c>
      <c r="G423" s="13">
        <v>6.03</v>
      </c>
      <c r="H423" s="26">
        <v>43601</v>
      </c>
      <c r="I423" s="26">
        <v>43609</v>
      </c>
      <c r="J423" s="13">
        <v>3</v>
      </c>
      <c r="K423" s="13">
        <v>2019</v>
      </c>
      <c r="L423" s="13" t="s">
        <v>30</v>
      </c>
      <c r="M423" s="13">
        <v>12</v>
      </c>
      <c r="N423" s="13">
        <v>0.38111111111111112</v>
      </c>
      <c r="O423" s="13">
        <v>4.5733333333333333</v>
      </c>
      <c r="P423" s="13">
        <v>9</v>
      </c>
      <c r="Q423" s="13">
        <v>0.50814814814814813</v>
      </c>
      <c r="R423" s="13">
        <v>1.333333333333333</v>
      </c>
      <c r="S423" s="30">
        <v>5.9165186500888103</v>
      </c>
      <c r="T423" s="13">
        <f>IFERROR(VLOOKUP(B423,users_table[#All],4,FALSE),"NA")</f>
        <v>5.9325396825396828</v>
      </c>
    </row>
    <row r="424" spans="1:20" x14ac:dyDescent="0.3">
      <c r="A424" s="25">
        <v>422</v>
      </c>
      <c r="B424" s="13" t="s">
        <v>2</v>
      </c>
      <c r="C424" s="13">
        <v>917</v>
      </c>
      <c r="D424" s="13" t="s">
        <v>568</v>
      </c>
      <c r="E424" s="13" t="s">
        <v>52</v>
      </c>
      <c r="F424" s="13" t="s">
        <v>37</v>
      </c>
      <c r="G424" s="13">
        <v>7.07</v>
      </c>
      <c r="H424" s="26">
        <v>44974</v>
      </c>
      <c r="I424" s="26">
        <v>44974</v>
      </c>
      <c r="J424" s="13">
        <v>7</v>
      </c>
      <c r="K424" s="13">
        <v>1989</v>
      </c>
      <c r="L424" s="13" t="s">
        <v>30</v>
      </c>
      <c r="M424" s="13">
        <v>1</v>
      </c>
      <c r="N424" s="13">
        <v>0.76666666666666672</v>
      </c>
      <c r="O424" s="13">
        <v>0.76666666666666672</v>
      </c>
      <c r="P424" s="13">
        <v>1</v>
      </c>
      <c r="Q424" s="13">
        <v>0.76666666666666672</v>
      </c>
      <c r="R424" s="13">
        <v>1</v>
      </c>
      <c r="S424" s="30">
        <v>5.9165186500888103</v>
      </c>
      <c r="T424" s="13">
        <f>IFERROR(VLOOKUP(B424,users_table[#All],4,FALSE),"NA")</f>
        <v>5.9325396825396828</v>
      </c>
    </row>
    <row r="425" spans="1:20" x14ac:dyDescent="0.3">
      <c r="A425" s="25">
        <v>423</v>
      </c>
      <c r="B425" s="13" t="s">
        <v>2</v>
      </c>
      <c r="C425" s="13">
        <v>38529</v>
      </c>
      <c r="D425" s="13" t="s">
        <v>569</v>
      </c>
      <c r="E425" s="13" t="s">
        <v>32</v>
      </c>
      <c r="F425" s="13" t="s">
        <v>183</v>
      </c>
      <c r="G425" s="13">
        <v>6.18</v>
      </c>
      <c r="H425" s="26">
        <v>43987</v>
      </c>
      <c r="I425" s="26">
        <v>43994</v>
      </c>
      <c r="J425" s="13">
        <v>4</v>
      </c>
      <c r="K425" s="13">
        <v>2019</v>
      </c>
      <c r="L425" s="13" t="s">
        <v>35</v>
      </c>
      <c r="M425" s="13">
        <v>12</v>
      </c>
      <c r="N425" s="13">
        <v>0.3972222222222222</v>
      </c>
      <c r="O425" s="13">
        <v>4.7666666666666666</v>
      </c>
      <c r="P425" s="13">
        <v>8</v>
      </c>
      <c r="Q425" s="13">
        <v>0.59583333333333333</v>
      </c>
      <c r="R425" s="13">
        <v>1.5</v>
      </c>
      <c r="S425" s="30">
        <v>5.9165186500888103</v>
      </c>
      <c r="T425" s="13">
        <f>IFERROR(VLOOKUP(B425,users_table[#All],4,FALSE),"NA")</f>
        <v>5.9325396825396828</v>
      </c>
    </row>
    <row r="426" spans="1:20" x14ac:dyDescent="0.3">
      <c r="A426" s="25">
        <v>424</v>
      </c>
      <c r="B426" s="13" t="s">
        <v>2</v>
      </c>
      <c r="C426" s="13">
        <v>39018</v>
      </c>
      <c r="D426" s="13" t="s">
        <v>570</v>
      </c>
      <c r="E426" s="13" t="s">
        <v>50</v>
      </c>
      <c r="F426" s="13" t="s">
        <v>29</v>
      </c>
      <c r="G426" s="13">
        <v>5.69</v>
      </c>
      <c r="H426" s="26">
        <v>44975</v>
      </c>
      <c r="I426" s="26">
        <v>44975</v>
      </c>
      <c r="J426" s="13">
        <v>6</v>
      </c>
      <c r="K426" s="13">
        <v>2013</v>
      </c>
      <c r="L426" s="13" t="s">
        <v>35</v>
      </c>
      <c r="M426" s="13">
        <v>1</v>
      </c>
      <c r="N426" s="13">
        <v>8.7777777777777774E-2</v>
      </c>
      <c r="O426" s="13">
        <v>8.7777777777777774E-2</v>
      </c>
      <c r="P426" s="13">
        <v>1</v>
      </c>
      <c r="Q426" s="13">
        <v>8.7777777777777774E-2</v>
      </c>
      <c r="R426" s="13">
        <v>1</v>
      </c>
      <c r="S426" s="30">
        <v>5.9165186500888103</v>
      </c>
      <c r="T426" s="13">
        <f>IFERROR(VLOOKUP(B426,users_table[#All],4,FALSE),"NA")</f>
        <v>5.9325396825396828</v>
      </c>
    </row>
    <row r="427" spans="1:20" x14ac:dyDescent="0.3">
      <c r="A427" s="25">
        <v>425</v>
      </c>
      <c r="B427" s="13" t="s">
        <v>2</v>
      </c>
      <c r="C427" s="13">
        <v>38992</v>
      </c>
      <c r="D427" s="13" t="s">
        <v>571</v>
      </c>
      <c r="E427" s="13" t="s">
        <v>32</v>
      </c>
      <c r="F427" s="13" t="s">
        <v>154</v>
      </c>
      <c r="G427" s="13">
        <v>7.36</v>
      </c>
      <c r="H427" s="26">
        <v>44825</v>
      </c>
      <c r="I427" s="26">
        <v>44831</v>
      </c>
      <c r="J427" s="13">
        <v>8</v>
      </c>
      <c r="K427" s="13">
        <v>2020</v>
      </c>
      <c r="L427" s="13" t="s">
        <v>30</v>
      </c>
      <c r="M427" s="13">
        <v>12</v>
      </c>
      <c r="N427" s="13">
        <v>0.39444444444444438</v>
      </c>
      <c r="O427" s="13">
        <v>4.7333333333333334</v>
      </c>
      <c r="P427" s="13">
        <v>7</v>
      </c>
      <c r="Q427" s="13">
        <v>0.67619047619047623</v>
      </c>
      <c r="R427" s="13">
        <v>1.714285714285714</v>
      </c>
      <c r="S427" s="30">
        <v>5.9165186500888103</v>
      </c>
      <c r="T427" s="13">
        <f>IFERROR(VLOOKUP(B427,users_table[#All],4,FALSE),"NA")</f>
        <v>5.9325396825396828</v>
      </c>
    </row>
    <row r="428" spans="1:20" x14ac:dyDescent="0.3">
      <c r="A428" s="25">
        <v>426</v>
      </c>
      <c r="B428" s="13" t="s">
        <v>2</v>
      </c>
      <c r="C428" s="13">
        <v>38162</v>
      </c>
      <c r="D428" s="13" t="s">
        <v>572</v>
      </c>
      <c r="E428" s="13" t="s">
        <v>32</v>
      </c>
      <c r="F428" s="13" t="s">
        <v>183</v>
      </c>
      <c r="G428" s="13">
        <v>5.54</v>
      </c>
      <c r="H428" s="26">
        <v>44042</v>
      </c>
      <c r="I428" s="26">
        <v>44043</v>
      </c>
      <c r="J428" s="13">
        <v>5</v>
      </c>
      <c r="K428" s="13">
        <v>2019</v>
      </c>
      <c r="L428" s="13" t="s">
        <v>30</v>
      </c>
      <c r="M428" s="13">
        <v>11</v>
      </c>
      <c r="N428" s="13">
        <v>8.3333333333333329E-2</v>
      </c>
      <c r="O428" s="13">
        <v>0.91666666666666663</v>
      </c>
      <c r="P428" s="13">
        <v>2</v>
      </c>
      <c r="Q428" s="13">
        <v>0.45833333333333331</v>
      </c>
      <c r="R428" s="13">
        <v>5.5</v>
      </c>
      <c r="S428" s="30">
        <v>5.9165186500888103</v>
      </c>
      <c r="T428" s="13">
        <f>IFERROR(VLOOKUP(B428,users_table[#All],4,FALSE),"NA")</f>
        <v>5.9325396825396828</v>
      </c>
    </row>
    <row r="429" spans="1:20" x14ac:dyDescent="0.3">
      <c r="A429" s="25">
        <v>427</v>
      </c>
      <c r="B429" s="13" t="s">
        <v>2</v>
      </c>
      <c r="C429" s="13">
        <v>38707</v>
      </c>
      <c r="D429" s="13" t="s">
        <v>573</v>
      </c>
      <c r="E429" s="13" t="s">
        <v>32</v>
      </c>
      <c r="F429" s="13" t="s">
        <v>29</v>
      </c>
      <c r="G429" s="13">
        <v>6.53</v>
      </c>
      <c r="H429" s="26">
        <v>43650</v>
      </c>
      <c r="I429" s="26">
        <v>43656</v>
      </c>
      <c r="J429" s="13">
        <v>6</v>
      </c>
      <c r="K429" s="13">
        <v>2019</v>
      </c>
      <c r="L429" s="13" t="s">
        <v>33</v>
      </c>
      <c r="M429" s="13">
        <v>12</v>
      </c>
      <c r="N429" s="13">
        <v>0.4</v>
      </c>
      <c r="O429" s="13">
        <v>4.8000000000000007</v>
      </c>
      <c r="P429" s="13">
        <v>7</v>
      </c>
      <c r="Q429" s="13">
        <v>0.68571428571428583</v>
      </c>
      <c r="R429" s="13">
        <v>1.714285714285714</v>
      </c>
      <c r="S429" s="30">
        <v>5.9165186500888103</v>
      </c>
      <c r="T429" s="13">
        <f>IFERROR(VLOOKUP(B429,users_table[#All],4,FALSE),"NA")</f>
        <v>5.9325396825396828</v>
      </c>
    </row>
    <row r="430" spans="1:20" x14ac:dyDescent="0.3">
      <c r="A430" s="25">
        <v>428</v>
      </c>
      <c r="B430" s="13" t="s">
        <v>2</v>
      </c>
      <c r="C430" s="13">
        <v>48363</v>
      </c>
      <c r="D430" s="13" t="s">
        <v>574</v>
      </c>
      <c r="E430" s="13" t="s">
        <v>32</v>
      </c>
      <c r="F430" s="13" t="s">
        <v>183</v>
      </c>
      <c r="G430" s="13">
        <v>6.72</v>
      </c>
      <c r="H430" s="26">
        <v>44997</v>
      </c>
      <c r="I430" s="26">
        <v>45019</v>
      </c>
      <c r="J430" s="13">
        <v>4</v>
      </c>
      <c r="K430" s="13">
        <v>2022</v>
      </c>
      <c r="L430" s="13" t="s">
        <v>33</v>
      </c>
      <c r="M430" s="13">
        <v>12</v>
      </c>
      <c r="N430" s="13">
        <v>0.39444444444444438</v>
      </c>
      <c r="O430" s="13">
        <v>4.7333333333333334</v>
      </c>
      <c r="P430" s="13">
        <v>23</v>
      </c>
      <c r="Q430" s="13">
        <v>0.2057971014492754</v>
      </c>
      <c r="R430" s="13">
        <v>0.52173913043478259</v>
      </c>
      <c r="S430" s="30">
        <v>5.9165186500888103</v>
      </c>
      <c r="T430" s="13">
        <f>IFERROR(VLOOKUP(B430,users_table[#All],4,FALSE),"NA")</f>
        <v>5.9325396825396828</v>
      </c>
    </row>
    <row r="431" spans="1:20" x14ac:dyDescent="0.3">
      <c r="A431" s="25">
        <v>429</v>
      </c>
      <c r="B431" s="13" t="s">
        <v>2</v>
      </c>
      <c r="C431" s="13">
        <v>40392</v>
      </c>
      <c r="D431" s="13" t="s">
        <v>575</v>
      </c>
      <c r="E431" s="13" t="s">
        <v>32</v>
      </c>
      <c r="F431" s="13" t="s">
        <v>37</v>
      </c>
      <c r="G431" s="13">
        <v>7.58</v>
      </c>
      <c r="H431" s="26">
        <v>44118</v>
      </c>
      <c r="I431" s="26">
        <v>44122</v>
      </c>
      <c r="J431" s="13">
        <v>7</v>
      </c>
      <c r="K431" s="13">
        <v>2020</v>
      </c>
      <c r="L431" s="13" t="s">
        <v>30</v>
      </c>
      <c r="M431" s="13">
        <v>12</v>
      </c>
      <c r="N431" s="13">
        <v>0.4102777777777778</v>
      </c>
      <c r="O431" s="13">
        <v>4.9233333333333338</v>
      </c>
      <c r="P431" s="13">
        <v>5</v>
      </c>
      <c r="Q431" s="13">
        <v>0.9846666666666668</v>
      </c>
      <c r="R431" s="13">
        <v>2.4</v>
      </c>
      <c r="S431" s="30">
        <v>5.9165186500888103</v>
      </c>
      <c r="T431" s="13">
        <f>IFERROR(VLOOKUP(B431,users_table[#All],4,FALSE),"NA")</f>
        <v>5.9325396825396828</v>
      </c>
    </row>
    <row r="432" spans="1:20" x14ac:dyDescent="0.3">
      <c r="A432" s="25">
        <v>430</v>
      </c>
      <c r="B432" s="13" t="s">
        <v>2</v>
      </c>
      <c r="C432" s="13">
        <v>50185</v>
      </c>
      <c r="D432" s="13" t="s">
        <v>576</v>
      </c>
      <c r="E432" s="13" t="s">
        <v>32</v>
      </c>
      <c r="F432" s="13" t="s">
        <v>29</v>
      </c>
      <c r="G432" s="13">
        <v>7.37</v>
      </c>
      <c r="H432" s="26">
        <v>44954</v>
      </c>
      <c r="I432" s="26">
        <v>44971</v>
      </c>
      <c r="J432" s="13">
        <v>7</v>
      </c>
      <c r="K432" s="13">
        <v>2022</v>
      </c>
      <c r="L432" s="13" t="s">
        <v>30</v>
      </c>
      <c r="M432" s="13">
        <v>12</v>
      </c>
      <c r="N432" s="13">
        <v>0.38722222222222219</v>
      </c>
      <c r="O432" s="13">
        <v>4.6466666666666674</v>
      </c>
      <c r="P432" s="13">
        <v>18</v>
      </c>
      <c r="Q432" s="13">
        <v>0.25814814814814813</v>
      </c>
      <c r="R432" s="13">
        <v>0.66666666666666663</v>
      </c>
      <c r="S432" s="30">
        <v>5.9165186500888103</v>
      </c>
      <c r="T432" s="13">
        <f>IFERROR(VLOOKUP(B432,users_table[#All],4,FALSE),"NA")</f>
        <v>5.9325396825396828</v>
      </c>
    </row>
    <row r="433" spans="1:20" x14ac:dyDescent="0.3">
      <c r="A433" s="25">
        <v>431</v>
      </c>
      <c r="B433" s="13" t="s">
        <v>2</v>
      </c>
      <c r="C433" s="13">
        <v>168</v>
      </c>
      <c r="D433" s="13" t="s">
        <v>577</v>
      </c>
      <c r="E433" s="13" t="s">
        <v>32</v>
      </c>
      <c r="F433" s="13" t="s">
        <v>29</v>
      </c>
      <c r="G433" s="13">
        <v>7.36</v>
      </c>
      <c r="H433" s="26">
        <v>43056</v>
      </c>
      <c r="I433" s="26">
        <v>43097</v>
      </c>
      <c r="J433" s="13">
        <v>7</v>
      </c>
      <c r="K433" s="13">
        <v>2001</v>
      </c>
      <c r="L433" s="13" t="s">
        <v>39</v>
      </c>
      <c r="M433" s="13">
        <v>26</v>
      </c>
      <c r="N433" s="13">
        <v>0.4</v>
      </c>
      <c r="O433" s="13">
        <v>10.4</v>
      </c>
      <c r="P433" s="13">
        <v>42</v>
      </c>
      <c r="Q433" s="13">
        <v>0.2476190476190476</v>
      </c>
      <c r="R433" s="13">
        <v>0.61904761904761907</v>
      </c>
      <c r="S433" s="30">
        <v>5.9165186500888103</v>
      </c>
      <c r="T433" s="13">
        <f>IFERROR(VLOOKUP(B433,users_table[#All],4,FALSE),"NA")</f>
        <v>5.9325396825396828</v>
      </c>
    </row>
    <row r="434" spans="1:20" x14ac:dyDescent="0.3">
      <c r="A434" s="25">
        <v>432</v>
      </c>
      <c r="B434" s="13" t="s">
        <v>2</v>
      </c>
      <c r="C434" s="13">
        <v>48761</v>
      </c>
      <c r="D434" s="13" t="s">
        <v>578</v>
      </c>
      <c r="E434" s="13" t="s">
        <v>32</v>
      </c>
      <c r="F434" s="13" t="s">
        <v>152</v>
      </c>
      <c r="G434" s="13">
        <v>6.84</v>
      </c>
      <c r="H434" s="26">
        <v>44791</v>
      </c>
      <c r="I434" s="26">
        <v>44798</v>
      </c>
      <c r="J434" s="13">
        <v>5</v>
      </c>
      <c r="K434" s="13">
        <v>2021</v>
      </c>
      <c r="L434" s="13" t="s">
        <v>35</v>
      </c>
      <c r="M434" s="13">
        <v>12</v>
      </c>
      <c r="N434" s="13">
        <v>0.39444444444444438</v>
      </c>
      <c r="O434" s="13">
        <v>4.7333333333333334</v>
      </c>
      <c r="P434" s="13">
        <v>8</v>
      </c>
      <c r="Q434" s="13">
        <v>0.59166666666666667</v>
      </c>
      <c r="R434" s="13">
        <v>1.5</v>
      </c>
      <c r="S434" s="30">
        <v>5.9165186500888103</v>
      </c>
      <c r="T434" s="13">
        <f>IFERROR(VLOOKUP(B434,users_table[#All],4,FALSE),"NA")</f>
        <v>5.9325396825396828</v>
      </c>
    </row>
    <row r="435" spans="1:20" x14ac:dyDescent="0.3">
      <c r="A435" s="25">
        <v>433</v>
      </c>
      <c r="B435" s="13" t="s">
        <v>2</v>
      </c>
      <c r="C435" s="13">
        <v>529</v>
      </c>
      <c r="D435" s="13" t="s">
        <v>579</v>
      </c>
      <c r="E435" s="13" t="s">
        <v>32</v>
      </c>
      <c r="F435" s="13" t="s">
        <v>37</v>
      </c>
      <c r="G435" s="13">
        <v>7.14</v>
      </c>
      <c r="H435" s="26">
        <v>43160</v>
      </c>
      <c r="I435" s="26">
        <v>43177</v>
      </c>
      <c r="J435" s="13">
        <v>5</v>
      </c>
      <c r="K435" s="13">
        <v>2002</v>
      </c>
      <c r="L435" s="13" t="s">
        <v>39</v>
      </c>
      <c r="M435" s="13">
        <v>13</v>
      </c>
      <c r="N435" s="13">
        <v>0.4</v>
      </c>
      <c r="O435" s="13">
        <v>5.2</v>
      </c>
      <c r="P435" s="13">
        <v>18</v>
      </c>
      <c r="Q435" s="13">
        <v>0.28888888888888892</v>
      </c>
      <c r="R435" s="13">
        <v>0.72222222222222221</v>
      </c>
      <c r="S435" s="30">
        <v>5.9165186500888103</v>
      </c>
      <c r="T435" s="13">
        <f>IFERROR(VLOOKUP(B435,users_table[#All],4,FALSE),"NA")</f>
        <v>5.9325396825396828</v>
      </c>
    </row>
    <row r="436" spans="1:20" x14ac:dyDescent="0.3">
      <c r="A436" s="25">
        <v>434</v>
      </c>
      <c r="B436" s="13" t="s">
        <v>2</v>
      </c>
      <c r="C436" s="13">
        <v>609</v>
      </c>
      <c r="D436" s="13" t="s">
        <v>580</v>
      </c>
      <c r="E436" s="13" t="s">
        <v>52</v>
      </c>
      <c r="F436" s="13" t="s">
        <v>37</v>
      </c>
      <c r="G436" s="13">
        <v>7.07</v>
      </c>
      <c r="H436" s="26">
        <v>43178</v>
      </c>
      <c r="I436" s="26">
        <v>43178</v>
      </c>
      <c r="J436" s="13">
        <v>4</v>
      </c>
      <c r="K436" s="13">
        <v>2005</v>
      </c>
      <c r="L436" s="13" t="s">
        <v>39</v>
      </c>
      <c r="M436" s="13">
        <v>2</v>
      </c>
      <c r="N436" s="13">
        <v>0.5</v>
      </c>
      <c r="O436" s="13">
        <v>1</v>
      </c>
      <c r="P436" s="13">
        <v>1</v>
      </c>
      <c r="Q436" s="13">
        <v>1</v>
      </c>
      <c r="R436" s="13">
        <v>2</v>
      </c>
      <c r="S436" s="30">
        <v>5.9165186500888103</v>
      </c>
      <c r="T436" s="13">
        <f>IFERROR(VLOOKUP(B436,users_table[#All],4,FALSE),"NA")</f>
        <v>5.9325396825396828</v>
      </c>
    </row>
    <row r="437" spans="1:20" x14ac:dyDescent="0.3">
      <c r="A437" s="25">
        <v>435</v>
      </c>
      <c r="B437" s="13" t="s">
        <v>2</v>
      </c>
      <c r="C437" s="13">
        <v>130</v>
      </c>
      <c r="D437" s="13" t="s">
        <v>581</v>
      </c>
      <c r="E437" s="13" t="s">
        <v>32</v>
      </c>
      <c r="F437" s="13" t="s">
        <v>37</v>
      </c>
      <c r="G437" s="13">
        <v>7.37</v>
      </c>
      <c r="H437" s="26">
        <v>43423</v>
      </c>
      <c r="I437" s="26">
        <v>43440</v>
      </c>
      <c r="J437" s="13">
        <v>7</v>
      </c>
      <c r="K437" s="13">
        <v>2003</v>
      </c>
      <c r="L437" s="13" t="s">
        <v>35</v>
      </c>
      <c r="M437" s="13">
        <v>25</v>
      </c>
      <c r="N437" s="13">
        <v>0.3888888888888889</v>
      </c>
      <c r="O437" s="13">
        <v>9.7222222222222232</v>
      </c>
      <c r="P437" s="13">
        <v>18</v>
      </c>
      <c r="Q437" s="13">
        <v>0.54012345679012352</v>
      </c>
      <c r="R437" s="13">
        <v>1.3888888888888891</v>
      </c>
      <c r="S437" s="30">
        <v>5.9165186500888103</v>
      </c>
      <c r="T437" s="13">
        <f>IFERROR(VLOOKUP(B437,users_table[#All],4,FALSE),"NA")</f>
        <v>5.9325396825396828</v>
      </c>
    </row>
    <row r="438" spans="1:20" x14ac:dyDescent="0.3">
      <c r="A438" s="25">
        <v>436</v>
      </c>
      <c r="B438" s="13" t="s">
        <v>2</v>
      </c>
      <c r="C438" s="13">
        <v>131</v>
      </c>
      <c r="D438" s="13" t="s">
        <v>582</v>
      </c>
      <c r="E438" s="13" t="s">
        <v>32</v>
      </c>
      <c r="F438" s="13" t="s">
        <v>37</v>
      </c>
      <c r="G438" s="13">
        <v>7.38</v>
      </c>
      <c r="H438" s="26">
        <v>43466</v>
      </c>
      <c r="I438" s="26">
        <v>43525</v>
      </c>
      <c r="J438" s="13">
        <v>7</v>
      </c>
      <c r="K438" s="13">
        <v>2004</v>
      </c>
      <c r="L438" s="13" t="s">
        <v>33</v>
      </c>
      <c r="M438" s="13">
        <v>26</v>
      </c>
      <c r="N438" s="13">
        <v>0.40555555555555561</v>
      </c>
      <c r="O438" s="13">
        <v>10.544444444444441</v>
      </c>
      <c r="P438" s="13">
        <v>60</v>
      </c>
      <c r="Q438" s="13">
        <v>0.1757407407407407</v>
      </c>
      <c r="R438" s="13">
        <v>0.43333333333333329</v>
      </c>
      <c r="S438" s="30">
        <v>5.9165186500888103</v>
      </c>
      <c r="T438" s="13">
        <f>IFERROR(VLOOKUP(B438,users_table[#All],4,FALSE),"NA")</f>
        <v>5.9325396825396828</v>
      </c>
    </row>
    <row r="439" spans="1:20" x14ac:dyDescent="0.3">
      <c r="A439" s="25">
        <v>437</v>
      </c>
      <c r="B439" s="13" t="s">
        <v>2</v>
      </c>
      <c r="C439" s="13">
        <v>2143</v>
      </c>
      <c r="D439" s="13" t="s">
        <v>583</v>
      </c>
      <c r="E439" s="13" t="s">
        <v>52</v>
      </c>
      <c r="F439" s="13" t="s">
        <v>37</v>
      </c>
      <c r="G439" s="13">
        <v>7.76</v>
      </c>
      <c r="H439" s="26">
        <v>43537</v>
      </c>
      <c r="I439" s="26">
        <v>43538</v>
      </c>
      <c r="J439" s="13">
        <v>8</v>
      </c>
      <c r="K439" s="13">
        <v>2007</v>
      </c>
      <c r="L439" s="13" t="s">
        <v>33</v>
      </c>
      <c r="M439" s="13">
        <v>3</v>
      </c>
      <c r="N439" s="13">
        <v>0.56222222222222218</v>
      </c>
      <c r="O439" s="13">
        <v>1.686666666666667</v>
      </c>
      <c r="P439" s="13">
        <v>2</v>
      </c>
      <c r="Q439" s="13">
        <v>0.84333333333333327</v>
      </c>
      <c r="R439" s="13">
        <v>1.5</v>
      </c>
      <c r="S439" s="30">
        <v>5.9165186500888103</v>
      </c>
      <c r="T439" s="13">
        <f>IFERROR(VLOOKUP(B439,users_table[#All],4,FALSE),"NA")</f>
        <v>5.9325396825396828</v>
      </c>
    </row>
    <row r="440" spans="1:20" x14ac:dyDescent="0.3">
      <c r="A440" s="25">
        <v>438</v>
      </c>
      <c r="B440" s="13" t="s">
        <v>2</v>
      </c>
      <c r="C440" s="13">
        <v>38192</v>
      </c>
      <c r="D440" s="13" t="s">
        <v>584</v>
      </c>
      <c r="E440" s="13" t="s">
        <v>32</v>
      </c>
      <c r="F440" s="13" t="s">
        <v>42</v>
      </c>
      <c r="G440" s="13">
        <v>6.51</v>
      </c>
      <c r="H440" s="26">
        <v>44804</v>
      </c>
      <c r="I440" s="26">
        <v>44824</v>
      </c>
      <c r="J440" s="13">
        <v>5</v>
      </c>
      <c r="K440" s="13">
        <v>2021</v>
      </c>
      <c r="L440" s="13" t="s">
        <v>35</v>
      </c>
      <c r="M440" s="13">
        <v>12</v>
      </c>
      <c r="N440" s="13">
        <v>0.39416666666666672</v>
      </c>
      <c r="O440" s="13">
        <v>4.7300000000000004</v>
      </c>
      <c r="P440" s="13">
        <v>21</v>
      </c>
      <c r="Q440" s="13">
        <v>0.22523809523809529</v>
      </c>
      <c r="R440" s="13">
        <v>0.5714285714285714</v>
      </c>
      <c r="S440" s="30">
        <v>5.9165186500888103</v>
      </c>
      <c r="T440" s="13">
        <f>IFERROR(VLOOKUP(B440,users_table[#All],4,FALSE),"NA")</f>
        <v>5.9325396825396828</v>
      </c>
    </row>
    <row r="441" spans="1:20" x14ac:dyDescent="0.3">
      <c r="A441" s="25">
        <v>439</v>
      </c>
      <c r="B441" s="13" t="s">
        <v>2</v>
      </c>
      <c r="C441" s="13">
        <v>42935</v>
      </c>
      <c r="D441" s="13" t="s">
        <v>585</v>
      </c>
      <c r="E441" s="13" t="s">
        <v>158</v>
      </c>
      <c r="F441" s="13" t="s">
        <v>29</v>
      </c>
      <c r="G441" s="13">
        <v>6.53</v>
      </c>
      <c r="H441" s="26">
        <v>44207</v>
      </c>
      <c r="I441" s="26">
        <v>44207</v>
      </c>
      <c r="J441" s="13">
        <v>6</v>
      </c>
      <c r="K441" s="13">
        <v>2020</v>
      </c>
      <c r="L441" s="13" t="s">
        <v>39</v>
      </c>
      <c r="M441" s="13">
        <v>1</v>
      </c>
      <c r="N441" s="13">
        <v>6.25E-2</v>
      </c>
      <c r="O441" s="13">
        <v>6.25E-2</v>
      </c>
      <c r="P441" s="13">
        <v>1</v>
      </c>
      <c r="Q441" s="13">
        <v>6.25E-2</v>
      </c>
      <c r="R441" s="13">
        <v>1</v>
      </c>
      <c r="S441" s="30">
        <v>5.9165186500888103</v>
      </c>
      <c r="T441" s="13">
        <f>IFERROR(VLOOKUP(B441,users_table[#All],4,FALSE),"NA")</f>
        <v>5.9325396825396828</v>
      </c>
    </row>
    <row r="442" spans="1:20" x14ac:dyDescent="0.3">
      <c r="A442" s="25">
        <v>440</v>
      </c>
      <c r="B442" s="13" t="s">
        <v>2</v>
      </c>
      <c r="C442" s="13">
        <v>561</v>
      </c>
      <c r="D442" s="13" t="s">
        <v>586</v>
      </c>
      <c r="E442" s="13" t="s">
        <v>32</v>
      </c>
      <c r="F442" s="13" t="s">
        <v>185</v>
      </c>
      <c r="G442" s="13">
        <v>6.86</v>
      </c>
      <c r="H442" s="26">
        <v>43922</v>
      </c>
      <c r="I442" s="26">
        <v>43948</v>
      </c>
      <c r="J442" s="13">
        <v>3</v>
      </c>
      <c r="K442" s="13">
        <v>2000</v>
      </c>
      <c r="L442" s="13" t="s">
        <v>33</v>
      </c>
      <c r="M442" s="13">
        <v>25</v>
      </c>
      <c r="N442" s="13">
        <v>0.40138888888888891</v>
      </c>
      <c r="O442" s="13">
        <v>10.03472222222222</v>
      </c>
      <c r="P442" s="13">
        <v>27</v>
      </c>
      <c r="Q442" s="13">
        <v>0.37165637860082312</v>
      </c>
      <c r="R442" s="13">
        <v>0.92592592592592593</v>
      </c>
      <c r="S442" s="30">
        <v>5.9165186500888103</v>
      </c>
      <c r="T442" s="13">
        <f>IFERROR(VLOOKUP(B442,users_table[#All],4,FALSE),"NA")</f>
        <v>5.9325396825396828</v>
      </c>
    </row>
    <row r="443" spans="1:20" x14ac:dyDescent="0.3">
      <c r="A443" s="25">
        <v>441</v>
      </c>
      <c r="B443" s="13" t="s">
        <v>2</v>
      </c>
      <c r="C443" s="13">
        <v>1608</v>
      </c>
      <c r="D443" s="13" t="s">
        <v>587</v>
      </c>
      <c r="E443" s="13" t="s">
        <v>32</v>
      </c>
      <c r="F443" s="13" t="s">
        <v>37</v>
      </c>
      <c r="G443" s="13">
        <v>7.41</v>
      </c>
      <c r="H443" s="26">
        <v>44130</v>
      </c>
      <c r="I443" s="26">
        <v>44134</v>
      </c>
      <c r="J443" s="13">
        <v>4</v>
      </c>
      <c r="K443" s="13">
        <v>2001</v>
      </c>
      <c r="L443" s="13" t="s">
        <v>30</v>
      </c>
      <c r="M443" s="13">
        <v>20</v>
      </c>
      <c r="N443" s="13">
        <v>0.41666666666666669</v>
      </c>
      <c r="O443" s="13">
        <v>8.3333333333333339</v>
      </c>
      <c r="P443" s="13">
        <v>5</v>
      </c>
      <c r="Q443" s="13">
        <v>1.666666666666667</v>
      </c>
      <c r="R443" s="13">
        <v>4</v>
      </c>
      <c r="S443" s="30">
        <v>5.9165186500888103</v>
      </c>
      <c r="T443" s="13">
        <f>IFERROR(VLOOKUP(B443,users_table[#All],4,FALSE),"NA")</f>
        <v>5.9325396825396828</v>
      </c>
    </row>
    <row r="444" spans="1:20" x14ac:dyDescent="0.3">
      <c r="A444" s="25">
        <v>442</v>
      </c>
      <c r="B444" s="13" t="s">
        <v>2</v>
      </c>
      <c r="C444" s="13">
        <v>49420</v>
      </c>
      <c r="D444" s="13" t="s">
        <v>588</v>
      </c>
      <c r="E444" s="13" t="s">
        <v>158</v>
      </c>
      <c r="F444" s="13" t="s">
        <v>44</v>
      </c>
      <c r="G444" s="13">
        <v>7.01</v>
      </c>
      <c r="H444" s="26">
        <v>44990</v>
      </c>
      <c r="I444" s="26">
        <v>44990</v>
      </c>
      <c r="J444" s="13">
        <v>6</v>
      </c>
      <c r="K444" s="13">
        <v>2021</v>
      </c>
      <c r="L444" s="13" t="s">
        <v>39</v>
      </c>
      <c r="M444" s="13">
        <v>1</v>
      </c>
      <c r="N444" s="13">
        <v>6.277777777777778E-2</v>
      </c>
      <c r="O444" s="13">
        <v>6.277777777777778E-2</v>
      </c>
      <c r="P444" s="13">
        <v>1</v>
      </c>
      <c r="Q444" s="13">
        <v>6.277777777777778E-2</v>
      </c>
      <c r="R444" s="13">
        <v>1</v>
      </c>
      <c r="S444" s="30">
        <v>5.9165186500888103</v>
      </c>
      <c r="T444" s="13">
        <f>IFERROR(VLOOKUP(B444,users_table[#All],4,FALSE),"NA")</f>
        <v>5.9325396825396828</v>
      </c>
    </row>
    <row r="445" spans="1:20" x14ac:dyDescent="0.3">
      <c r="A445" s="25">
        <v>443</v>
      </c>
      <c r="B445" s="13" t="s">
        <v>2</v>
      </c>
      <c r="C445" s="13">
        <v>44387</v>
      </c>
      <c r="D445" s="13" t="s">
        <v>589</v>
      </c>
      <c r="E445" s="13" t="s">
        <v>32</v>
      </c>
      <c r="F445" s="13" t="s">
        <v>37</v>
      </c>
      <c r="G445" s="13">
        <v>6.72</v>
      </c>
      <c r="H445" s="26">
        <v>44788</v>
      </c>
      <c r="I445" s="26">
        <v>44840</v>
      </c>
      <c r="J445" s="13">
        <v>4</v>
      </c>
      <c r="K445" s="13">
        <v>2021</v>
      </c>
      <c r="L445" s="13" t="s">
        <v>35</v>
      </c>
      <c r="M445" s="13">
        <v>12</v>
      </c>
      <c r="N445" s="13">
        <v>0.3997222222222222</v>
      </c>
      <c r="O445" s="13">
        <v>4.7966666666666669</v>
      </c>
      <c r="P445" s="13">
        <v>53</v>
      </c>
      <c r="Q445" s="13">
        <v>9.0503144654088055E-2</v>
      </c>
      <c r="R445" s="13">
        <v>0.22641509433962259</v>
      </c>
      <c r="S445" s="30">
        <v>5.9165186500888103</v>
      </c>
      <c r="T445" s="13">
        <f>IFERROR(VLOOKUP(B445,users_table[#All],4,FALSE),"NA")</f>
        <v>5.9325396825396828</v>
      </c>
    </row>
    <row r="446" spans="1:20" x14ac:dyDescent="0.3">
      <c r="A446" s="25">
        <v>444</v>
      </c>
      <c r="B446" s="13" t="s">
        <v>2</v>
      </c>
      <c r="C446" s="13">
        <v>37426</v>
      </c>
      <c r="D446" s="13" t="s">
        <v>590</v>
      </c>
      <c r="E446" s="13" t="s">
        <v>32</v>
      </c>
      <c r="F446" s="13" t="s">
        <v>29</v>
      </c>
      <c r="G446" s="13">
        <v>7.49</v>
      </c>
      <c r="H446" s="26">
        <v>43710</v>
      </c>
      <c r="I446" s="26">
        <v>43714</v>
      </c>
      <c r="J446" s="13">
        <v>7</v>
      </c>
      <c r="K446" s="13">
        <v>2019</v>
      </c>
      <c r="L446" s="13" t="s">
        <v>33</v>
      </c>
      <c r="M446" s="13">
        <v>11</v>
      </c>
      <c r="N446" s="13">
        <v>0.38194444444444442</v>
      </c>
      <c r="O446" s="13">
        <v>4.2013888888888884</v>
      </c>
      <c r="P446" s="13">
        <v>5</v>
      </c>
      <c r="Q446" s="13">
        <v>0.84027777777777768</v>
      </c>
      <c r="R446" s="13">
        <v>2.2000000000000002</v>
      </c>
      <c r="S446" s="30">
        <v>5.9165186500888103</v>
      </c>
      <c r="T446" s="13">
        <f>IFERROR(VLOOKUP(B446,users_table[#All],4,FALSE),"NA")</f>
        <v>5.9325396825396828</v>
      </c>
    </row>
    <row r="447" spans="1:20" x14ac:dyDescent="0.3">
      <c r="A447" s="25">
        <v>445</v>
      </c>
      <c r="B447" s="13" t="s">
        <v>2</v>
      </c>
      <c r="C447" s="13">
        <v>42774</v>
      </c>
      <c r="D447" s="13" t="s">
        <v>591</v>
      </c>
      <c r="E447" s="13" t="s">
        <v>32</v>
      </c>
      <c r="F447" s="13" t="s">
        <v>37</v>
      </c>
      <c r="G447" s="13">
        <v>6.09</v>
      </c>
      <c r="H447" s="26">
        <v>44558</v>
      </c>
      <c r="I447" s="26">
        <v>44564</v>
      </c>
      <c r="J447" s="13">
        <v>6</v>
      </c>
      <c r="K447" s="13">
        <v>2021</v>
      </c>
      <c r="L447" s="13" t="s">
        <v>33</v>
      </c>
      <c r="M447" s="13">
        <v>13</v>
      </c>
      <c r="N447" s="13">
        <v>0.39444444444444438</v>
      </c>
      <c r="O447" s="13">
        <v>5.1277777777777773</v>
      </c>
      <c r="P447" s="13">
        <v>7</v>
      </c>
      <c r="Q447" s="13">
        <v>0.73253968253968249</v>
      </c>
      <c r="R447" s="13">
        <v>1.857142857142857</v>
      </c>
      <c r="S447" s="30">
        <v>5.9165186500888103</v>
      </c>
      <c r="T447" s="13">
        <f>IFERROR(VLOOKUP(B447,users_table[#All],4,FALSE),"NA")</f>
        <v>5.9325396825396828</v>
      </c>
    </row>
    <row r="448" spans="1:20" x14ac:dyDescent="0.3">
      <c r="A448" s="25">
        <v>446</v>
      </c>
      <c r="B448" s="13" t="s">
        <v>2</v>
      </c>
      <c r="C448" s="13">
        <v>1508</v>
      </c>
      <c r="D448" s="13" t="s">
        <v>592</v>
      </c>
      <c r="E448" s="13" t="s">
        <v>32</v>
      </c>
      <c r="F448" s="13" t="s">
        <v>37</v>
      </c>
      <c r="G448" s="13">
        <v>6.16</v>
      </c>
      <c r="H448" s="26">
        <v>44013</v>
      </c>
      <c r="I448" s="26">
        <v>44021</v>
      </c>
      <c r="J448" s="13">
        <v>3</v>
      </c>
      <c r="K448" s="13">
        <v>2000</v>
      </c>
      <c r="L448" s="13" t="s">
        <v>35</v>
      </c>
      <c r="M448" s="13">
        <v>20</v>
      </c>
      <c r="N448" s="13">
        <v>0.41666666666666669</v>
      </c>
      <c r="O448" s="13">
        <v>8.3333333333333339</v>
      </c>
      <c r="P448" s="13">
        <v>9</v>
      </c>
      <c r="Q448" s="13">
        <v>0.92592592592592604</v>
      </c>
      <c r="R448" s="13">
        <v>2.2222222222222219</v>
      </c>
      <c r="S448" s="30">
        <v>5.9165186500888103</v>
      </c>
      <c r="T448" s="13">
        <f>IFERROR(VLOOKUP(B448,users_table[#All],4,FALSE),"NA")</f>
        <v>5.9325396825396828</v>
      </c>
    </row>
    <row r="449" spans="1:20" x14ac:dyDescent="0.3">
      <c r="A449" s="25">
        <v>447</v>
      </c>
      <c r="B449" s="13" t="s">
        <v>2</v>
      </c>
      <c r="C449" s="13">
        <v>167</v>
      </c>
      <c r="D449" s="13" t="s">
        <v>593</v>
      </c>
      <c r="E449" s="13" t="s">
        <v>32</v>
      </c>
      <c r="F449" s="13" t="s">
        <v>152</v>
      </c>
      <c r="G449" s="13">
        <v>7.38</v>
      </c>
      <c r="H449" s="26">
        <v>43459</v>
      </c>
      <c r="I449" s="26">
        <v>43470</v>
      </c>
      <c r="J449" s="13">
        <v>6</v>
      </c>
      <c r="K449" s="13">
        <v>2003</v>
      </c>
      <c r="L449" s="13" t="s">
        <v>33</v>
      </c>
      <c r="M449" s="13">
        <v>24</v>
      </c>
      <c r="N449" s="13">
        <v>0.38333333333333341</v>
      </c>
      <c r="O449" s="13">
        <v>9.2000000000000011</v>
      </c>
      <c r="P449" s="13">
        <v>12</v>
      </c>
      <c r="Q449" s="13">
        <v>0.76666666666666672</v>
      </c>
      <c r="R449" s="13">
        <v>2</v>
      </c>
      <c r="S449" s="30">
        <v>5.9165186500888103</v>
      </c>
      <c r="T449" s="13">
        <f>IFERROR(VLOOKUP(B449,users_table[#All],4,FALSE),"NA")</f>
        <v>5.9325396825396828</v>
      </c>
    </row>
    <row r="450" spans="1:20" x14ac:dyDescent="0.3">
      <c r="A450" s="25">
        <v>448</v>
      </c>
      <c r="B450" s="13" t="s">
        <v>2</v>
      </c>
      <c r="C450" s="13">
        <v>42826</v>
      </c>
      <c r="D450" s="13" t="s">
        <v>594</v>
      </c>
      <c r="E450" s="13" t="s">
        <v>32</v>
      </c>
      <c r="F450" s="13" t="s">
        <v>152</v>
      </c>
      <c r="G450" s="13">
        <v>7.28</v>
      </c>
      <c r="H450" s="26">
        <v>44587</v>
      </c>
      <c r="I450" s="26">
        <v>44602</v>
      </c>
      <c r="J450" s="13">
        <v>5</v>
      </c>
      <c r="K450" s="13">
        <v>2021</v>
      </c>
      <c r="L450" s="13" t="s">
        <v>33</v>
      </c>
      <c r="M450" s="13">
        <v>12</v>
      </c>
      <c r="N450" s="13">
        <v>0.3972222222222222</v>
      </c>
      <c r="O450" s="13">
        <v>4.7666666666666666</v>
      </c>
      <c r="P450" s="13">
        <v>16</v>
      </c>
      <c r="Q450" s="13">
        <v>0.29791666666666672</v>
      </c>
      <c r="R450" s="13">
        <v>0.75</v>
      </c>
      <c r="S450" s="30">
        <v>5.9165186500888103</v>
      </c>
      <c r="T450" s="13">
        <f>IFERROR(VLOOKUP(B450,users_table[#All],4,FALSE),"NA")</f>
        <v>5.9325396825396828</v>
      </c>
    </row>
    <row r="451" spans="1:20" x14ac:dyDescent="0.3">
      <c r="A451" s="25">
        <v>449</v>
      </c>
      <c r="B451" s="13" t="s">
        <v>2</v>
      </c>
      <c r="C451" s="13">
        <v>44203</v>
      </c>
      <c r="D451" s="13" t="s">
        <v>595</v>
      </c>
      <c r="E451" s="13" t="s">
        <v>32</v>
      </c>
      <c r="F451" s="13" t="s">
        <v>152</v>
      </c>
      <c r="G451" s="13">
        <v>7.06</v>
      </c>
      <c r="H451" s="26">
        <v>44766</v>
      </c>
      <c r="I451" s="26">
        <v>44776</v>
      </c>
      <c r="J451" s="13">
        <v>6</v>
      </c>
      <c r="K451" s="13">
        <v>2021</v>
      </c>
      <c r="L451" s="13" t="s">
        <v>39</v>
      </c>
      <c r="M451" s="13">
        <v>12</v>
      </c>
      <c r="N451" s="13">
        <v>0.39694444444444438</v>
      </c>
      <c r="O451" s="13">
        <v>4.7633333333333336</v>
      </c>
      <c r="P451" s="13">
        <v>11</v>
      </c>
      <c r="Q451" s="13">
        <v>0.43303030303030299</v>
      </c>
      <c r="R451" s="13">
        <v>1.0909090909090911</v>
      </c>
      <c r="S451" s="30">
        <v>5.9165186500888103</v>
      </c>
      <c r="T451" s="13">
        <f>IFERROR(VLOOKUP(B451,users_table[#All],4,FALSE),"NA")</f>
        <v>5.9325396825396828</v>
      </c>
    </row>
    <row r="452" spans="1:20" x14ac:dyDescent="0.3">
      <c r="A452" s="25">
        <v>450</v>
      </c>
      <c r="B452" s="13" t="s">
        <v>2</v>
      </c>
      <c r="C452" s="13">
        <v>42351</v>
      </c>
      <c r="D452" s="13" t="s">
        <v>596</v>
      </c>
      <c r="E452" s="13" t="s">
        <v>32</v>
      </c>
      <c r="F452" s="13" t="s">
        <v>154</v>
      </c>
      <c r="G452" s="13">
        <v>7.62</v>
      </c>
      <c r="H452" s="26">
        <v>44844</v>
      </c>
      <c r="I452" s="26">
        <v>44957</v>
      </c>
      <c r="J452" s="13">
        <v>7</v>
      </c>
      <c r="K452" s="13">
        <v>2021</v>
      </c>
      <c r="L452" s="13" t="s">
        <v>35</v>
      </c>
      <c r="M452" s="13">
        <v>12</v>
      </c>
      <c r="N452" s="13">
        <v>0.39583333333333331</v>
      </c>
      <c r="O452" s="13">
        <v>4.75</v>
      </c>
      <c r="P452" s="13">
        <v>114</v>
      </c>
      <c r="Q452" s="13">
        <v>4.1666666666666657E-2</v>
      </c>
      <c r="R452" s="13">
        <v>0.10526315789473679</v>
      </c>
      <c r="S452" s="30">
        <v>5.9165186500888103</v>
      </c>
      <c r="T452" s="13">
        <f>IFERROR(VLOOKUP(B452,users_table[#All],4,FALSE),"NA")</f>
        <v>5.9325396825396828</v>
      </c>
    </row>
    <row r="453" spans="1:20" x14ac:dyDescent="0.3">
      <c r="A453" s="25">
        <v>451</v>
      </c>
      <c r="B453" s="13" t="s">
        <v>2</v>
      </c>
      <c r="C453" s="13">
        <v>38787</v>
      </c>
      <c r="D453" s="13" t="s">
        <v>597</v>
      </c>
      <c r="E453" s="13" t="s">
        <v>32</v>
      </c>
      <c r="F453" s="13" t="s">
        <v>183</v>
      </c>
      <c r="G453" s="13">
        <v>7.38</v>
      </c>
      <c r="H453" s="26">
        <v>43662</v>
      </c>
      <c r="I453" s="26">
        <v>43683</v>
      </c>
      <c r="J453" s="13">
        <v>7</v>
      </c>
      <c r="K453" s="13">
        <v>2019</v>
      </c>
      <c r="L453" s="13" t="s">
        <v>33</v>
      </c>
      <c r="M453" s="13">
        <v>12</v>
      </c>
      <c r="N453" s="13">
        <v>0.21638888888888891</v>
      </c>
      <c r="O453" s="13">
        <v>2.5966666666666671</v>
      </c>
      <c r="P453" s="13">
        <v>22</v>
      </c>
      <c r="Q453" s="13">
        <v>0.118030303030303</v>
      </c>
      <c r="R453" s="13">
        <v>0.54545454545454541</v>
      </c>
      <c r="S453" s="30">
        <v>5.9165186500888103</v>
      </c>
      <c r="T453" s="13">
        <f>IFERROR(VLOOKUP(B453,users_table[#All],4,FALSE),"NA")</f>
        <v>5.9325396825396828</v>
      </c>
    </row>
    <row r="454" spans="1:20" x14ac:dyDescent="0.3">
      <c r="A454" s="25">
        <v>452</v>
      </c>
      <c r="B454" s="13" t="s">
        <v>2</v>
      </c>
      <c r="C454" s="13">
        <v>41456</v>
      </c>
      <c r="D454" s="13" t="s">
        <v>598</v>
      </c>
      <c r="E454" s="13" t="s">
        <v>32</v>
      </c>
      <c r="F454" s="13" t="s">
        <v>152</v>
      </c>
      <c r="G454" s="13">
        <v>7.17</v>
      </c>
      <c r="H454" s="26">
        <v>44634</v>
      </c>
      <c r="I454" s="26">
        <v>44649</v>
      </c>
      <c r="J454" s="13">
        <v>6</v>
      </c>
      <c r="K454" s="13">
        <v>2021</v>
      </c>
      <c r="L454" s="13" t="s">
        <v>33</v>
      </c>
      <c r="M454" s="13">
        <v>12</v>
      </c>
      <c r="N454" s="13">
        <v>0.41111111111111109</v>
      </c>
      <c r="O454" s="13">
        <v>4.9333333333333336</v>
      </c>
      <c r="P454" s="13">
        <v>16</v>
      </c>
      <c r="Q454" s="13">
        <v>0.30833333333333329</v>
      </c>
      <c r="R454" s="13">
        <v>0.75</v>
      </c>
      <c r="S454" s="30">
        <v>5.9165186500888103</v>
      </c>
      <c r="T454" s="13">
        <f>IFERROR(VLOOKUP(B454,users_table[#All],4,FALSE),"NA")</f>
        <v>5.9325396825396828</v>
      </c>
    </row>
    <row r="455" spans="1:20" x14ac:dyDescent="0.3">
      <c r="A455" s="25">
        <v>453</v>
      </c>
      <c r="B455" s="13" t="s">
        <v>2</v>
      </c>
      <c r="C455" s="13">
        <v>41372</v>
      </c>
      <c r="D455" s="13" t="s">
        <v>599</v>
      </c>
      <c r="E455" s="13" t="s">
        <v>32</v>
      </c>
      <c r="F455" s="13" t="s">
        <v>29</v>
      </c>
      <c r="G455" s="13">
        <v>6.45</v>
      </c>
      <c r="H455" s="26">
        <v>44337</v>
      </c>
      <c r="I455" s="26">
        <v>44340</v>
      </c>
      <c r="J455" s="13">
        <v>4</v>
      </c>
      <c r="K455" s="13">
        <v>2020</v>
      </c>
      <c r="L455" s="13" t="s">
        <v>35</v>
      </c>
      <c r="M455" s="13">
        <v>12</v>
      </c>
      <c r="N455" s="13">
        <v>0.4</v>
      </c>
      <c r="O455" s="13">
        <v>4.8000000000000007</v>
      </c>
      <c r="P455" s="13">
        <v>4</v>
      </c>
      <c r="Q455" s="13">
        <v>1.2</v>
      </c>
      <c r="R455" s="13">
        <v>3</v>
      </c>
      <c r="S455" s="30">
        <v>5.9165186500888103</v>
      </c>
      <c r="T455" s="13">
        <f>IFERROR(VLOOKUP(B455,users_table[#All],4,FALSE),"NA")</f>
        <v>5.9325396825396828</v>
      </c>
    </row>
    <row r="456" spans="1:20" x14ac:dyDescent="0.3">
      <c r="A456" s="25">
        <v>454</v>
      </c>
      <c r="B456" s="13" t="s">
        <v>2</v>
      </c>
      <c r="C456" s="13">
        <v>38759</v>
      </c>
      <c r="D456" s="13" t="s">
        <v>600</v>
      </c>
      <c r="E456" s="13" t="s">
        <v>32</v>
      </c>
      <c r="F456" s="13" t="s">
        <v>154</v>
      </c>
      <c r="G456" s="13">
        <v>7.33</v>
      </c>
      <c r="H456" s="26">
        <v>43687</v>
      </c>
      <c r="I456" s="26">
        <v>43727</v>
      </c>
      <c r="J456" s="13">
        <v>7</v>
      </c>
      <c r="K456" s="13">
        <v>2019</v>
      </c>
      <c r="L456" s="13" t="s">
        <v>33</v>
      </c>
      <c r="M456" s="13">
        <v>12</v>
      </c>
      <c r="N456" s="13">
        <v>0.39583333333333331</v>
      </c>
      <c r="O456" s="13">
        <v>4.75</v>
      </c>
      <c r="P456" s="13">
        <v>41</v>
      </c>
      <c r="Q456" s="13">
        <v>0.1158536585365854</v>
      </c>
      <c r="R456" s="13">
        <v>0.29268292682926828</v>
      </c>
      <c r="S456" s="30">
        <v>5.9165186500888103</v>
      </c>
      <c r="T456" s="13">
        <f>IFERROR(VLOOKUP(B456,users_table[#All],4,FALSE),"NA")</f>
        <v>5.9325396825396828</v>
      </c>
    </row>
    <row r="457" spans="1:20" x14ac:dyDescent="0.3">
      <c r="A457" s="25">
        <v>455</v>
      </c>
      <c r="B457" s="13" t="s">
        <v>2</v>
      </c>
      <c r="C457" s="13">
        <v>42395</v>
      </c>
      <c r="D457" s="13" t="s">
        <v>601</v>
      </c>
      <c r="E457" s="13" t="s">
        <v>32</v>
      </c>
      <c r="F457" s="13" t="s">
        <v>154</v>
      </c>
      <c r="G457" s="13">
        <v>7.03</v>
      </c>
      <c r="H457" s="26">
        <v>44682</v>
      </c>
      <c r="I457" s="26">
        <v>44687</v>
      </c>
      <c r="J457" s="13">
        <v>6</v>
      </c>
      <c r="K457" s="13">
        <v>2021</v>
      </c>
      <c r="L457" s="13" t="s">
        <v>33</v>
      </c>
      <c r="M457" s="13">
        <v>12</v>
      </c>
      <c r="N457" s="13">
        <v>0.3972222222222222</v>
      </c>
      <c r="O457" s="13">
        <v>4.7666666666666666</v>
      </c>
      <c r="P457" s="13">
        <v>6</v>
      </c>
      <c r="Q457" s="13">
        <v>0.7944444444444444</v>
      </c>
      <c r="R457" s="13">
        <v>2</v>
      </c>
      <c r="S457" s="30">
        <v>5.9165186500888103</v>
      </c>
      <c r="T457" s="13">
        <f>IFERROR(VLOOKUP(B457,users_table[#All],4,FALSE),"NA")</f>
        <v>5.9325396825396828</v>
      </c>
    </row>
    <row r="458" spans="1:20" x14ac:dyDescent="0.3">
      <c r="A458" s="25">
        <v>456</v>
      </c>
      <c r="B458" s="13" t="s">
        <v>2</v>
      </c>
      <c r="C458" s="13">
        <v>154</v>
      </c>
      <c r="D458" s="13" t="s">
        <v>602</v>
      </c>
      <c r="E458" s="13" t="s">
        <v>32</v>
      </c>
      <c r="F458" s="13" t="s">
        <v>37</v>
      </c>
      <c r="G458" s="13">
        <v>7.75</v>
      </c>
      <c r="H458" s="26">
        <v>42708</v>
      </c>
      <c r="I458" s="26">
        <v>42760</v>
      </c>
      <c r="J458" s="13">
        <v>7</v>
      </c>
      <c r="K458" s="13">
        <v>2001</v>
      </c>
      <c r="L458" s="13" t="s">
        <v>39</v>
      </c>
      <c r="M458" s="13">
        <v>64</v>
      </c>
      <c r="N458" s="13">
        <v>0.38333333333333341</v>
      </c>
      <c r="O458" s="13">
        <v>24.533333333333331</v>
      </c>
      <c r="P458" s="13">
        <v>53</v>
      </c>
      <c r="Q458" s="13">
        <v>0.4628930817610063</v>
      </c>
      <c r="R458" s="13">
        <v>1.2075471698113209</v>
      </c>
      <c r="S458" s="30">
        <v>5.9165186500888103</v>
      </c>
      <c r="T458" s="13">
        <f>IFERROR(VLOOKUP(B458,users_table[#All],4,FALSE),"NA")</f>
        <v>5.9325396825396828</v>
      </c>
    </row>
    <row r="459" spans="1:20" x14ac:dyDescent="0.3">
      <c r="A459" s="25">
        <v>457</v>
      </c>
      <c r="B459" s="13" t="s">
        <v>2</v>
      </c>
      <c r="C459" s="13">
        <v>34240</v>
      </c>
      <c r="D459" s="13" t="s">
        <v>603</v>
      </c>
      <c r="E459" s="13" t="s">
        <v>158</v>
      </c>
      <c r="F459" s="13" t="s">
        <v>158</v>
      </c>
      <c r="G459" s="13">
        <v>8.31</v>
      </c>
      <c r="H459" s="26">
        <v>42696</v>
      </c>
      <c r="I459" s="26">
        <v>42696</v>
      </c>
      <c r="J459" s="13">
        <v>9</v>
      </c>
      <c r="K459" s="13">
        <v>2016</v>
      </c>
      <c r="L459" s="13" t="s">
        <v>35</v>
      </c>
      <c r="M459" s="13">
        <v>1</v>
      </c>
      <c r="N459" s="13">
        <v>0.1016666666666667</v>
      </c>
      <c r="O459" s="13">
        <v>0.1016666666666667</v>
      </c>
      <c r="P459" s="13">
        <v>1</v>
      </c>
      <c r="Q459" s="13">
        <v>0.1016666666666667</v>
      </c>
      <c r="R459" s="13">
        <v>1</v>
      </c>
      <c r="S459" s="30">
        <v>5.9165186500888103</v>
      </c>
      <c r="T459" s="13">
        <f>IFERROR(VLOOKUP(B459,users_table[#All],4,FALSE),"NA")</f>
        <v>5.9325396825396828</v>
      </c>
    </row>
    <row r="460" spans="1:20" x14ac:dyDescent="0.3">
      <c r="A460" s="25">
        <v>458</v>
      </c>
      <c r="B460" s="13" t="s">
        <v>2</v>
      </c>
      <c r="C460" s="13">
        <v>42808</v>
      </c>
      <c r="D460" s="13" t="s">
        <v>604</v>
      </c>
      <c r="E460" s="13" t="s">
        <v>32</v>
      </c>
      <c r="F460" s="13" t="s">
        <v>185</v>
      </c>
      <c r="G460" s="13">
        <v>6.67</v>
      </c>
      <c r="H460" s="26">
        <v>44893</v>
      </c>
      <c r="I460" s="26">
        <v>44903</v>
      </c>
      <c r="J460" s="13">
        <v>4</v>
      </c>
      <c r="K460" s="13">
        <v>2022</v>
      </c>
      <c r="L460" s="13" t="s">
        <v>30</v>
      </c>
      <c r="M460" s="13">
        <v>13</v>
      </c>
      <c r="N460" s="13">
        <v>0.39583333333333331</v>
      </c>
      <c r="O460" s="13">
        <v>5.145833333333333</v>
      </c>
      <c r="P460" s="13">
        <v>11</v>
      </c>
      <c r="Q460" s="13">
        <v>0.46780303030303028</v>
      </c>
      <c r="R460" s="13">
        <v>1.1818181818181821</v>
      </c>
      <c r="S460" s="30">
        <v>5.9165186500888103</v>
      </c>
      <c r="T460" s="13">
        <f>IFERROR(VLOOKUP(B460,users_table[#All],4,FALSE),"NA")</f>
        <v>5.9325396825396828</v>
      </c>
    </row>
    <row r="461" spans="1:20" x14ac:dyDescent="0.3">
      <c r="A461" s="25">
        <v>459</v>
      </c>
      <c r="B461" s="13" t="s">
        <v>2</v>
      </c>
      <c r="C461" s="13">
        <v>623</v>
      </c>
      <c r="D461" s="13" t="s">
        <v>605</v>
      </c>
      <c r="E461" s="13" t="s">
        <v>32</v>
      </c>
      <c r="F461" s="13" t="s">
        <v>37</v>
      </c>
      <c r="G461" s="13">
        <v>6.85</v>
      </c>
      <c r="H461" s="26">
        <v>44415</v>
      </c>
      <c r="I461" s="26">
        <v>44445</v>
      </c>
      <c r="J461" s="13">
        <v>5</v>
      </c>
      <c r="K461" s="13">
        <v>2002</v>
      </c>
      <c r="L461" s="13" t="s">
        <v>30</v>
      </c>
      <c r="M461" s="13">
        <v>25</v>
      </c>
      <c r="N461" s="13">
        <v>0.4</v>
      </c>
      <c r="O461" s="13">
        <v>10</v>
      </c>
      <c r="P461" s="13">
        <v>31</v>
      </c>
      <c r="Q461" s="13">
        <v>0.32258064516129031</v>
      </c>
      <c r="R461" s="13">
        <v>0.80645161290322576</v>
      </c>
      <c r="S461" s="30">
        <v>5.9165186500888103</v>
      </c>
      <c r="T461" s="13">
        <f>IFERROR(VLOOKUP(B461,users_table[#All],4,FALSE),"NA")</f>
        <v>5.9325396825396828</v>
      </c>
    </row>
    <row r="462" spans="1:20" x14ac:dyDescent="0.3">
      <c r="A462" s="25">
        <v>460</v>
      </c>
      <c r="B462" s="13" t="s">
        <v>2</v>
      </c>
      <c r="C462" s="13">
        <v>22361</v>
      </c>
      <c r="D462" s="13" t="s">
        <v>606</v>
      </c>
      <c r="E462" s="13" t="s">
        <v>28</v>
      </c>
      <c r="F462" s="13" t="s">
        <v>54</v>
      </c>
      <c r="G462" s="13">
        <v>6.27</v>
      </c>
      <c r="H462" s="26">
        <v>44445</v>
      </c>
      <c r="I462" s="26">
        <v>44445</v>
      </c>
      <c r="J462" s="13">
        <v>5</v>
      </c>
      <c r="K462" s="13">
        <v>2002</v>
      </c>
      <c r="L462" s="13" t="s">
        <v>35</v>
      </c>
      <c r="M462" s="13">
        <v>1</v>
      </c>
      <c r="N462" s="13">
        <v>0.38722222222222219</v>
      </c>
      <c r="O462" s="13">
        <v>0.38722222222222219</v>
      </c>
      <c r="P462" s="13">
        <v>1</v>
      </c>
      <c r="Q462" s="13">
        <v>0.38722222222222219</v>
      </c>
      <c r="R462" s="13">
        <v>1</v>
      </c>
      <c r="S462" s="30">
        <v>5.9165186500888103</v>
      </c>
      <c r="T462" s="13">
        <f>IFERROR(VLOOKUP(B462,users_table[#All],4,FALSE),"NA")</f>
        <v>5.9325396825396828</v>
      </c>
    </row>
    <row r="463" spans="1:20" x14ac:dyDescent="0.3">
      <c r="A463" s="25">
        <v>461</v>
      </c>
      <c r="B463" s="13" t="s">
        <v>2</v>
      </c>
      <c r="C463" s="13">
        <v>47161</v>
      </c>
      <c r="D463" s="13" t="s">
        <v>607</v>
      </c>
      <c r="E463" s="13" t="s">
        <v>32</v>
      </c>
      <c r="F463" s="13" t="s">
        <v>152</v>
      </c>
      <c r="G463" s="13">
        <v>6.23</v>
      </c>
      <c r="H463" s="26">
        <v>44951</v>
      </c>
      <c r="I463" s="26">
        <v>45004</v>
      </c>
      <c r="J463" s="13">
        <v>4</v>
      </c>
      <c r="K463" s="13">
        <v>2022</v>
      </c>
      <c r="L463" s="13" t="s">
        <v>30</v>
      </c>
      <c r="M463" s="13">
        <v>12</v>
      </c>
      <c r="N463" s="13">
        <v>0.39444444444444438</v>
      </c>
      <c r="O463" s="13">
        <v>4.7333333333333334</v>
      </c>
      <c r="P463" s="13">
        <v>54</v>
      </c>
      <c r="Q463" s="13">
        <v>8.7654320987654327E-2</v>
      </c>
      <c r="R463" s="13">
        <v>0.22222222222222221</v>
      </c>
      <c r="S463" s="30">
        <v>5.9165186500888103</v>
      </c>
      <c r="T463" s="13">
        <f>IFERROR(VLOOKUP(B463,users_table[#All],4,FALSE),"NA")</f>
        <v>5.9325396825396828</v>
      </c>
    </row>
    <row r="464" spans="1:20" x14ac:dyDescent="0.3">
      <c r="A464" s="25">
        <v>462</v>
      </c>
      <c r="B464" s="13" t="s">
        <v>2</v>
      </c>
      <c r="C464" s="13">
        <v>44037</v>
      </c>
      <c r="D464" s="13" t="s">
        <v>608</v>
      </c>
      <c r="E464" s="13" t="s">
        <v>32</v>
      </c>
      <c r="F464" s="13" t="s">
        <v>152</v>
      </c>
      <c r="G464" s="13">
        <v>6.94</v>
      </c>
      <c r="H464" s="26">
        <v>44770</v>
      </c>
      <c r="I464" s="26">
        <v>44788</v>
      </c>
      <c r="J464" s="13">
        <v>5</v>
      </c>
      <c r="K464" s="13">
        <v>2021</v>
      </c>
      <c r="L464" s="13" t="s">
        <v>35</v>
      </c>
      <c r="M464" s="13">
        <v>13</v>
      </c>
      <c r="N464" s="13">
        <v>0.3947222222222222</v>
      </c>
      <c r="O464" s="13">
        <v>5.131388888888889</v>
      </c>
      <c r="P464" s="13">
        <v>19</v>
      </c>
      <c r="Q464" s="13">
        <v>0.27007309941520469</v>
      </c>
      <c r="R464" s="13">
        <v>0.68421052631578949</v>
      </c>
      <c r="S464" s="30">
        <v>5.9165186500888103</v>
      </c>
      <c r="T464" s="13">
        <f>IFERROR(VLOOKUP(B464,users_table[#All],4,FALSE),"NA")</f>
        <v>5.9325396825396828</v>
      </c>
    </row>
    <row r="465" spans="1:20" x14ac:dyDescent="0.3">
      <c r="A465" s="25">
        <v>463</v>
      </c>
      <c r="B465" s="13" t="s">
        <v>2</v>
      </c>
      <c r="C465" s="13">
        <v>100</v>
      </c>
      <c r="D465" s="13" t="s">
        <v>609</v>
      </c>
      <c r="E465" s="13" t="s">
        <v>32</v>
      </c>
      <c r="F465" s="13" t="s">
        <v>37</v>
      </c>
      <c r="G465" s="13">
        <v>7.16</v>
      </c>
      <c r="H465" s="26">
        <v>43354</v>
      </c>
      <c r="I465" s="26">
        <v>43371</v>
      </c>
      <c r="J465" s="13">
        <v>4</v>
      </c>
      <c r="K465" s="13">
        <v>2001</v>
      </c>
      <c r="L465" s="13" t="s">
        <v>33</v>
      </c>
      <c r="M465" s="13">
        <v>13</v>
      </c>
      <c r="N465" s="13">
        <v>0.38333333333333341</v>
      </c>
      <c r="O465" s="13">
        <v>4.9833333333333334</v>
      </c>
      <c r="P465" s="13">
        <v>18</v>
      </c>
      <c r="Q465" s="13">
        <v>0.27685185185185179</v>
      </c>
      <c r="R465" s="13">
        <v>0.72222222222222221</v>
      </c>
      <c r="S465" s="30">
        <v>5.9165186500888103</v>
      </c>
      <c r="T465" s="13">
        <f>IFERROR(VLOOKUP(B465,users_table[#All],4,FALSE),"NA")</f>
        <v>5.9325396825396828</v>
      </c>
    </row>
    <row r="466" spans="1:20" x14ac:dyDescent="0.3">
      <c r="A466" s="25">
        <v>464</v>
      </c>
      <c r="B466" s="13" t="s">
        <v>2</v>
      </c>
      <c r="C466" s="13">
        <v>38659</v>
      </c>
      <c r="D466" s="13" t="s">
        <v>610</v>
      </c>
      <c r="E466" s="13" t="s">
        <v>32</v>
      </c>
      <c r="F466" s="13" t="s">
        <v>152</v>
      </c>
      <c r="G466" s="13">
        <v>7.49</v>
      </c>
      <c r="H466" s="26">
        <v>43972</v>
      </c>
      <c r="I466" s="26">
        <v>43980</v>
      </c>
      <c r="J466" s="13">
        <v>7</v>
      </c>
      <c r="K466" s="13">
        <v>2019</v>
      </c>
      <c r="L466" s="13" t="s">
        <v>35</v>
      </c>
      <c r="M466" s="13">
        <v>12</v>
      </c>
      <c r="N466" s="13">
        <v>0.3972222222222222</v>
      </c>
      <c r="O466" s="13">
        <v>4.7666666666666666</v>
      </c>
      <c r="P466" s="13">
        <v>9</v>
      </c>
      <c r="Q466" s="13">
        <v>0.52962962962962967</v>
      </c>
      <c r="R466" s="13">
        <v>1.333333333333333</v>
      </c>
      <c r="S466" s="30">
        <v>5.9165186500888103</v>
      </c>
      <c r="T466" s="13">
        <f>IFERROR(VLOOKUP(B466,users_table[#All],4,FALSE),"NA")</f>
        <v>5.9325396825396828</v>
      </c>
    </row>
    <row r="467" spans="1:20" x14ac:dyDescent="0.3">
      <c r="A467" s="25">
        <v>465</v>
      </c>
      <c r="B467" s="13" t="s">
        <v>2</v>
      </c>
      <c r="C467" s="13">
        <v>16498</v>
      </c>
      <c r="D467" s="13" t="s">
        <v>55</v>
      </c>
      <c r="E467" s="13" t="s">
        <v>32</v>
      </c>
      <c r="F467" s="13" t="s">
        <v>37</v>
      </c>
      <c r="G467" s="13">
        <v>8.5299999999999994</v>
      </c>
      <c r="H467" s="26">
        <v>42517</v>
      </c>
      <c r="I467" s="26">
        <v>42518</v>
      </c>
      <c r="J467" s="13">
        <v>10</v>
      </c>
      <c r="K467" s="13">
        <v>2013</v>
      </c>
      <c r="L467" s="13" t="s">
        <v>33</v>
      </c>
      <c r="M467" s="13">
        <v>25</v>
      </c>
      <c r="N467" s="13">
        <v>0.4</v>
      </c>
      <c r="O467" s="13">
        <v>10</v>
      </c>
      <c r="P467" s="13">
        <v>2</v>
      </c>
      <c r="Q467" s="13">
        <v>5</v>
      </c>
      <c r="R467" s="13">
        <v>12.5</v>
      </c>
      <c r="S467" s="30">
        <v>5.9165186500888103</v>
      </c>
      <c r="T467" s="13">
        <f>IFERROR(VLOOKUP(B467,users_table[#All],4,FALSE),"NA")</f>
        <v>5.9325396825396828</v>
      </c>
    </row>
    <row r="468" spans="1:20" x14ac:dyDescent="0.3">
      <c r="A468" s="25">
        <v>466</v>
      </c>
      <c r="B468" s="13" t="s">
        <v>2</v>
      </c>
      <c r="C468" s="13">
        <v>46985</v>
      </c>
      <c r="D468" s="13" t="s">
        <v>611</v>
      </c>
      <c r="E468" s="13" t="s">
        <v>32</v>
      </c>
      <c r="F468" s="13" t="s">
        <v>152</v>
      </c>
      <c r="G468" s="13">
        <v>6.22</v>
      </c>
      <c r="H468" s="26">
        <v>44832</v>
      </c>
      <c r="I468" s="26">
        <v>44844</v>
      </c>
      <c r="J468" s="13">
        <v>3</v>
      </c>
      <c r="K468" s="13">
        <v>2021</v>
      </c>
      <c r="L468" s="13" t="s">
        <v>35</v>
      </c>
      <c r="M468" s="13">
        <v>12</v>
      </c>
      <c r="N468" s="13">
        <v>0.39694444444444438</v>
      </c>
      <c r="O468" s="13">
        <v>4.7633333333333336</v>
      </c>
      <c r="P468" s="13">
        <v>13</v>
      </c>
      <c r="Q468" s="13">
        <v>0.36641025641025637</v>
      </c>
      <c r="R468" s="13">
        <v>0.92307692307692313</v>
      </c>
      <c r="S468" s="30">
        <v>5.9165186500888103</v>
      </c>
      <c r="T468" s="13">
        <f>IFERROR(VLOOKUP(B468,users_table[#All],4,FALSE),"NA")</f>
        <v>5.9325396825396828</v>
      </c>
    </row>
    <row r="469" spans="1:20" x14ac:dyDescent="0.3">
      <c r="A469" s="25">
        <v>467</v>
      </c>
      <c r="B469" s="13" t="s">
        <v>2</v>
      </c>
      <c r="C469" s="13">
        <v>46093</v>
      </c>
      <c r="D469" s="13" t="s">
        <v>612</v>
      </c>
      <c r="E469" s="13" t="s">
        <v>32</v>
      </c>
      <c r="F469" s="13" t="s">
        <v>29</v>
      </c>
      <c r="G469" s="13">
        <v>7.51</v>
      </c>
      <c r="H469" s="26">
        <v>44752</v>
      </c>
      <c r="I469" s="26">
        <v>44772</v>
      </c>
      <c r="J469" s="13">
        <v>7</v>
      </c>
      <c r="K469" s="13">
        <v>2021</v>
      </c>
      <c r="L469" s="13" t="s">
        <v>39</v>
      </c>
      <c r="M469" s="13">
        <v>24</v>
      </c>
      <c r="N469" s="13">
        <v>0.39361111111111108</v>
      </c>
      <c r="O469" s="13">
        <v>9.4466666666666672</v>
      </c>
      <c r="P469" s="13">
        <v>21</v>
      </c>
      <c r="Q469" s="13">
        <v>0.44984126984126988</v>
      </c>
      <c r="R469" s="13">
        <v>1.142857142857143</v>
      </c>
      <c r="S469" s="30">
        <v>5.9165186500888103</v>
      </c>
      <c r="T469" s="13">
        <f>IFERROR(VLOOKUP(B469,users_table[#All],4,FALSE),"NA")</f>
        <v>5.9325396825396828</v>
      </c>
    </row>
    <row r="470" spans="1:20" x14ac:dyDescent="0.3">
      <c r="A470" s="25">
        <v>468</v>
      </c>
      <c r="B470" s="13" t="s">
        <v>2</v>
      </c>
      <c r="C470" s="13">
        <v>3369</v>
      </c>
      <c r="D470" s="13" t="s">
        <v>613</v>
      </c>
      <c r="E470" s="13" t="s">
        <v>32</v>
      </c>
      <c r="F470" s="13" t="s">
        <v>37</v>
      </c>
      <c r="G470" s="13">
        <v>7.53</v>
      </c>
      <c r="H470" s="26">
        <v>43672</v>
      </c>
      <c r="I470" s="26">
        <v>43676</v>
      </c>
      <c r="J470" s="13">
        <v>7</v>
      </c>
      <c r="K470" s="13">
        <v>2000</v>
      </c>
      <c r="L470" s="13" t="s">
        <v>35</v>
      </c>
      <c r="M470" s="13">
        <v>20</v>
      </c>
      <c r="N470" s="13">
        <v>0.39861111111111108</v>
      </c>
      <c r="O470" s="13">
        <v>7.9722222222222232</v>
      </c>
      <c r="P470" s="13">
        <v>5</v>
      </c>
      <c r="Q470" s="13">
        <v>1.594444444444445</v>
      </c>
      <c r="R470" s="13">
        <v>4</v>
      </c>
      <c r="S470" s="30">
        <v>5.9165186500888103</v>
      </c>
      <c r="T470" s="13">
        <f>IFERROR(VLOOKUP(B470,users_table[#All],4,FALSE),"NA")</f>
        <v>5.9325396825396828</v>
      </c>
    </row>
    <row r="471" spans="1:20" x14ac:dyDescent="0.3">
      <c r="A471" s="25">
        <v>469</v>
      </c>
      <c r="B471" s="13" t="s">
        <v>2</v>
      </c>
      <c r="C471" s="13">
        <v>37952</v>
      </c>
      <c r="D471" s="13" t="s">
        <v>614</v>
      </c>
      <c r="E471" s="13" t="s">
        <v>32</v>
      </c>
      <c r="F471" s="13" t="s">
        <v>185</v>
      </c>
      <c r="G471" s="13">
        <v>5.47</v>
      </c>
      <c r="H471" s="26">
        <v>44030</v>
      </c>
      <c r="I471" s="26">
        <v>44035</v>
      </c>
      <c r="J471" s="13">
        <v>3</v>
      </c>
      <c r="K471" s="13">
        <v>2019</v>
      </c>
      <c r="L471" s="13" t="s">
        <v>33</v>
      </c>
      <c r="M471" s="13">
        <v>12</v>
      </c>
      <c r="N471" s="13">
        <v>0.3963888888888889</v>
      </c>
      <c r="O471" s="13">
        <v>4.7566666666666668</v>
      </c>
      <c r="P471" s="13">
        <v>6</v>
      </c>
      <c r="Q471" s="13">
        <v>0.7927777777777778</v>
      </c>
      <c r="R471" s="13">
        <v>2</v>
      </c>
      <c r="S471" s="30">
        <v>5.9165186500888103</v>
      </c>
      <c r="T471" s="13">
        <f>IFERROR(VLOOKUP(B471,users_table[#All],4,FALSE),"NA")</f>
        <v>5.9325396825396828</v>
      </c>
    </row>
    <row r="472" spans="1:20" x14ac:dyDescent="0.3">
      <c r="A472" s="25">
        <v>470</v>
      </c>
      <c r="B472" s="13" t="s">
        <v>2</v>
      </c>
      <c r="C472" s="13">
        <v>41946</v>
      </c>
      <c r="D472" s="13" t="s">
        <v>615</v>
      </c>
      <c r="E472" s="13" t="s">
        <v>32</v>
      </c>
      <c r="F472" s="13" t="s">
        <v>37</v>
      </c>
      <c r="G472" s="13">
        <v>5.95</v>
      </c>
      <c r="H472" s="26">
        <v>44844</v>
      </c>
      <c r="I472" s="26">
        <v>44904</v>
      </c>
      <c r="J472" s="13">
        <v>5</v>
      </c>
      <c r="K472" s="13">
        <v>2022</v>
      </c>
      <c r="L472" s="13" t="s">
        <v>30</v>
      </c>
      <c r="M472" s="13">
        <v>11</v>
      </c>
      <c r="N472" s="13">
        <v>0.4</v>
      </c>
      <c r="O472" s="13">
        <v>4.4000000000000004</v>
      </c>
      <c r="P472" s="13">
        <v>61</v>
      </c>
      <c r="Q472" s="13">
        <v>7.2131147540983612E-2</v>
      </c>
      <c r="R472" s="13">
        <v>0.18032786885245899</v>
      </c>
      <c r="S472" s="30">
        <v>5.9165186500888103</v>
      </c>
      <c r="T472" s="13">
        <f>IFERROR(VLOOKUP(B472,users_table[#All],4,FALSE),"NA")</f>
        <v>5.9325396825396828</v>
      </c>
    </row>
    <row r="473" spans="1:20" x14ac:dyDescent="0.3">
      <c r="A473" s="25">
        <v>471</v>
      </c>
      <c r="B473" s="13" t="s">
        <v>2</v>
      </c>
      <c r="C473" s="13">
        <v>18463</v>
      </c>
      <c r="D473" s="13" t="s">
        <v>616</v>
      </c>
      <c r="E473" s="13" t="s">
        <v>158</v>
      </c>
      <c r="F473" s="13" t="s">
        <v>158</v>
      </c>
      <c r="G473" s="13">
        <v>4.5</v>
      </c>
      <c r="H473" s="26">
        <v>44120</v>
      </c>
      <c r="I473" s="26">
        <v>44120</v>
      </c>
      <c r="J473" s="13">
        <v>4</v>
      </c>
      <c r="K473" s="13">
        <v>2001</v>
      </c>
      <c r="L473" s="13" t="s">
        <v>30</v>
      </c>
      <c r="M473" s="13">
        <v>1</v>
      </c>
      <c r="N473" s="13">
        <v>0.15805555555555559</v>
      </c>
      <c r="O473" s="13">
        <v>0.15805555555555559</v>
      </c>
      <c r="P473" s="13">
        <v>1</v>
      </c>
      <c r="Q473" s="13">
        <v>0.15805555555555559</v>
      </c>
      <c r="R473" s="13">
        <v>1</v>
      </c>
      <c r="S473" s="30">
        <v>5.9165186500888103</v>
      </c>
      <c r="T473" s="13">
        <f>IFERROR(VLOOKUP(B473,users_table[#All],4,FALSE),"NA")</f>
        <v>5.9325396825396828</v>
      </c>
    </row>
    <row r="474" spans="1:20" x14ac:dyDescent="0.3">
      <c r="A474" s="25">
        <v>472</v>
      </c>
      <c r="B474" s="13" t="s">
        <v>2</v>
      </c>
      <c r="C474" s="13">
        <v>42923</v>
      </c>
      <c r="D474" s="13" t="s">
        <v>617</v>
      </c>
      <c r="E474" s="13" t="s">
        <v>32</v>
      </c>
      <c r="F474" s="13" t="s">
        <v>29</v>
      </c>
      <c r="G474" s="13">
        <v>8.0299999999999994</v>
      </c>
      <c r="H474" s="26">
        <v>44753</v>
      </c>
      <c r="I474" s="26">
        <v>44769</v>
      </c>
      <c r="J474" s="13">
        <v>8</v>
      </c>
      <c r="K474" s="13">
        <v>2021</v>
      </c>
      <c r="L474" s="13" t="s">
        <v>30</v>
      </c>
      <c r="M474" s="13">
        <v>12</v>
      </c>
      <c r="N474" s="13">
        <v>0.39861111111111108</v>
      </c>
      <c r="O474" s="13">
        <v>4.7833333333333332</v>
      </c>
      <c r="P474" s="13">
        <v>17</v>
      </c>
      <c r="Q474" s="13">
        <v>0.28137254901960779</v>
      </c>
      <c r="R474" s="13">
        <v>0.70588235294117652</v>
      </c>
      <c r="S474" s="30">
        <v>5.9165186500888103</v>
      </c>
      <c r="T474" s="13">
        <f>IFERROR(VLOOKUP(B474,users_table[#All],4,FALSE),"NA")</f>
        <v>5.9325396825396828</v>
      </c>
    </row>
    <row r="475" spans="1:20" x14ac:dyDescent="0.3">
      <c r="A475" s="25">
        <v>473</v>
      </c>
      <c r="B475" s="13" t="s">
        <v>2</v>
      </c>
      <c r="C475" s="13">
        <v>40586</v>
      </c>
      <c r="D475" s="13" t="s">
        <v>618</v>
      </c>
      <c r="E475" s="13" t="s">
        <v>32</v>
      </c>
      <c r="F475" s="13" t="s">
        <v>152</v>
      </c>
      <c r="G475" s="13">
        <v>6.94</v>
      </c>
      <c r="H475" s="26">
        <v>44889</v>
      </c>
      <c r="I475" s="26">
        <v>44904</v>
      </c>
      <c r="J475" s="13">
        <v>5</v>
      </c>
      <c r="K475" s="13">
        <v>2021</v>
      </c>
      <c r="L475" s="13" t="s">
        <v>33</v>
      </c>
      <c r="M475" s="13">
        <v>12</v>
      </c>
      <c r="N475" s="13">
        <v>0.39444444444444438</v>
      </c>
      <c r="O475" s="13">
        <v>4.7333333333333334</v>
      </c>
      <c r="P475" s="13">
        <v>16</v>
      </c>
      <c r="Q475" s="13">
        <v>0.29583333333333328</v>
      </c>
      <c r="R475" s="13">
        <v>0.75</v>
      </c>
      <c r="S475" s="30">
        <v>5.9165186500888103</v>
      </c>
      <c r="T475" s="13">
        <f>IFERROR(VLOOKUP(B475,users_table[#All],4,FALSE),"NA")</f>
        <v>5.9325396825396828</v>
      </c>
    </row>
    <row r="476" spans="1:20" x14ac:dyDescent="0.3">
      <c r="A476" s="25">
        <v>474</v>
      </c>
      <c r="B476" s="13" t="s">
        <v>2</v>
      </c>
      <c r="C476" s="13">
        <v>45425</v>
      </c>
      <c r="D476" s="13" t="s">
        <v>619</v>
      </c>
      <c r="E476" s="13" t="s">
        <v>32</v>
      </c>
      <c r="F476" s="13" t="s">
        <v>37</v>
      </c>
      <c r="G476" s="13">
        <v>7.25</v>
      </c>
      <c r="H476" s="26">
        <v>44978</v>
      </c>
      <c r="I476" s="26">
        <v>44989</v>
      </c>
      <c r="J476" s="13">
        <v>5</v>
      </c>
      <c r="K476" s="13">
        <v>2022</v>
      </c>
      <c r="L476" s="13" t="s">
        <v>30</v>
      </c>
      <c r="M476" s="13">
        <v>12</v>
      </c>
      <c r="N476" s="13">
        <v>0.40277777777777779</v>
      </c>
      <c r="O476" s="13">
        <v>4.8333333333333339</v>
      </c>
      <c r="P476" s="13">
        <v>12</v>
      </c>
      <c r="Q476" s="13">
        <v>0.40277777777777779</v>
      </c>
      <c r="R476" s="13">
        <v>1</v>
      </c>
      <c r="S476" s="30">
        <v>5.9165186500888103</v>
      </c>
      <c r="T476" s="13">
        <f>IFERROR(VLOOKUP(B476,users_table[#All],4,FALSE),"NA")</f>
        <v>5.9325396825396828</v>
      </c>
    </row>
    <row r="477" spans="1:20" x14ac:dyDescent="0.3">
      <c r="A477" s="25">
        <v>475</v>
      </c>
      <c r="B477" s="13" t="s">
        <v>2</v>
      </c>
      <c r="C477" s="13">
        <v>39490</v>
      </c>
      <c r="D477" s="13" t="s">
        <v>620</v>
      </c>
      <c r="E477" s="13" t="s">
        <v>50</v>
      </c>
      <c r="F477" s="13" t="s">
        <v>29</v>
      </c>
      <c r="G477" s="13">
        <v>6.1</v>
      </c>
      <c r="H477" s="26">
        <v>44034</v>
      </c>
      <c r="I477" s="26">
        <v>44034</v>
      </c>
      <c r="J477" s="13">
        <v>5</v>
      </c>
      <c r="K477" s="13">
        <v>2019</v>
      </c>
      <c r="L477" s="13" t="s">
        <v>30</v>
      </c>
      <c r="M477" s="13">
        <v>1</v>
      </c>
      <c r="N477" s="13">
        <v>4.583333333333333E-2</v>
      </c>
      <c r="O477" s="13">
        <v>4.583333333333333E-2</v>
      </c>
      <c r="P477" s="13">
        <v>1</v>
      </c>
      <c r="Q477" s="13">
        <v>4.583333333333333E-2</v>
      </c>
      <c r="R477" s="13">
        <v>1</v>
      </c>
      <c r="S477" s="30">
        <v>5.9165186500888103</v>
      </c>
      <c r="T477" s="13">
        <f>IFERROR(VLOOKUP(B477,users_table[#All],4,FALSE),"NA")</f>
        <v>5.9325396825396828</v>
      </c>
    </row>
    <row r="478" spans="1:20" x14ac:dyDescent="0.3">
      <c r="A478" s="25">
        <v>476</v>
      </c>
      <c r="B478" s="13" t="s">
        <v>2</v>
      </c>
      <c r="C478" s="13">
        <v>40597</v>
      </c>
      <c r="D478" s="13" t="s">
        <v>621</v>
      </c>
      <c r="E478" s="13" t="s">
        <v>50</v>
      </c>
      <c r="F478" s="13" t="s">
        <v>29</v>
      </c>
      <c r="G478" s="13">
        <v>4.9400000000000004</v>
      </c>
      <c r="H478" s="26">
        <v>44207</v>
      </c>
      <c r="I478" s="26">
        <v>44207</v>
      </c>
      <c r="J478" s="13">
        <v>5</v>
      </c>
      <c r="K478" s="13">
        <v>2020</v>
      </c>
      <c r="L478" s="13" t="s">
        <v>33</v>
      </c>
      <c r="M478" s="13">
        <v>1</v>
      </c>
      <c r="N478" s="13">
        <v>7.5555555555555556E-2</v>
      </c>
      <c r="O478" s="13">
        <v>7.5555555555555556E-2</v>
      </c>
      <c r="P478" s="13">
        <v>1</v>
      </c>
      <c r="Q478" s="13">
        <v>7.5555555555555556E-2</v>
      </c>
      <c r="R478" s="13">
        <v>1</v>
      </c>
      <c r="S478" s="30">
        <v>5.9165186500888103</v>
      </c>
      <c r="T478" s="13">
        <f>IFERROR(VLOOKUP(B478,users_table[#All],4,FALSE),"NA")</f>
        <v>5.9325396825396828</v>
      </c>
    </row>
    <row r="479" spans="1:20" x14ac:dyDescent="0.3">
      <c r="A479" s="25">
        <v>477</v>
      </c>
      <c r="B479" s="13" t="s">
        <v>2</v>
      </c>
      <c r="C479" s="13">
        <v>48849</v>
      </c>
      <c r="D479" s="13" t="s">
        <v>622</v>
      </c>
      <c r="E479" s="13" t="s">
        <v>32</v>
      </c>
      <c r="F479" s="13" t="s">
        <v>29</v>
      </c>
      <c r="G479" s="13">
        <v>7.76</v>
      </c>
      <c r="H479" s="26">
        <v>44802</v>
      </c>
      <c r="I479" s="26">
        <v>44839</v>
      </c>
      <c r="J479" s="13">
        <v>8</v>
      </c>
      <c r="K479" s="13">
        <v>2021</v>
      </c>
      <c r="L479" s="13" t="s">
        <v>39</v>
      </c>
      <c r="M479" s="13">
        <v>12</v>
      </c>
      <c r="N479" s="13">
        <v>0.40833333333333333</v>
      </c>
      <c r="O479" s="13">
        <v>4.9000000000000004</v>
      </c>
      <c r="P479" s="13">
        <v>38</v>
      </c>
      <c r="Q479" s="13">
        <v>0.12894736842105259</v>
      </c>
      <c r="R479" s="13">
        <v>0.31578947368421051</v>
      </c>
      <c r="S479" s="30">
        <v>5.9165186500888103</v>
      </c>
      <c r="T479" s="13">
        <f>IFERROR(VLOOKUP(B479,users_table[#All],4,FALSE),"NA")</f>
        <v>5.9325396825396828</v>
      </c>
    </row>
    <row r="480" spans="1:20" x14ac:dyDescent="0.3">
      <c r="A480" s="25">
        <v>478</v>
      </c>
      <c r="B480" s="13" t="s">
        <v>2</v>
      </c>
      <c r="C480" s="13">
        <v>50209</v>
      </c>
      <c r="D480" s="13" t="s">
        <v>623</v>
      </c>
      <c r="E480" s="13" t="s">
        <v>28</v>
      </c>
      <c r="F480" s="13" t="s">
        <v>29</v>
      </c>
      <c r="G480" s="13">
        <v>6.53</v>
      </c>
      <c r="H480" s="26">
        <v>44903</v>
      </c>
      <c r="I480" s="26">
        <v>44903</v>
      </c>
      <c r="J480" s="13">
        <v>5</v>
      </c>
      <c r="K480" s="13">
        <v>2021</v>
      </c>
      <c r="L480" s="13" t="s">
        <v>35</v>
      </c>
      <c r="M480" s="13">
        <v>1</v>
      </c>
      <c r="N480" s="13">
        <v>0.24277777777777779</v>
      </c>
      <c r="O480" s="13">
        <v>0.24277777777777779</v>
      </c>
      <c r="P480" s="13">
        <v>1</v>
      </c>
      <c r="Q480" s="13">
        <v>0.24277777777777779</v>
      </c>
      <c r="R480" s="13">
        <v>1</v>
      </c>
      <c r="S480" s="30">
        <v>5.9165186500888103</v>
      </c>
      <c r="T480" s="13">
        <f>IFERROR(VLOOKUP(B480,users_table[#All],4,FALSE),"NA")</f>
        <v>5.9325396825396828</v>
      </c>
    </row>
    <row r="481" spans="1:20" x14ac:dyDescent="0.3">
      <c r="A481" s="25">
        <v>479</v>
      </c>
      <c r="B481" s="13" t="s">
        <v>2</v>
      </c>
      <c r="C481" s="13">
        <v>42883</v>
      </c>
      <c r="D481" s="13" t="s">
        <v>624</v>
      </c>
      <c r="E481" s="13" t="s">
        <v>32</v>
      </c>
      <c r="F481" s="13" t="s">
        <v>29</v>
      </c>
      <c r="G481" s="13">
        <v>5.64</v>
      </c>
      <c r="H481" s="26">
        <v>44540</v>
      </c>
      <c r="I481" s="26">
        <v>44544</v>
      </c>
      <c r="J481" s="13">
        <v>6</v>
      </c>
      <c r="K481" s="13">
        <v>2020</v>
      </c>
      <c r="L481" s="13" t="s">
        <v>35</v>
      </c>
      <c r="M481" s="13">
        <v>12</v>
      </c>
      <c r="N481" s="13">
        <v>0.06</v>
      </c>
      <c r="O481" s="13">
        <v>0.72</v>
      </c>
      <c r="P481" s="13">
        <v>5</v>
      </c>
      <c r="Q481" s="13">
        <v>0.14399999999999999</v>
      </c>
      <c r="R481" s="13">
        <v>2.4</v>
      </c>
      <c r="S481" s="30">
        <v>5.9165186500888103</v>
      </c>
      <c r="T481" s="13">
        <f>IFERROR(VLOOKUP(B481,users_table[#All],4,FALSE),"NA")</f>
        <v>5.9325396825396828</v>
      </c>
    </row>
    <row r="482" spans="1:20" x14ac:dyDescent="0.3">
      <c r="A482" s="25">
        <v>480</v>
      </c>
      <c r="B482" s="13" t="s">
        <v>2</v>
      </c>
      <c r="C482" s="13">
        <v>39456</v>
      </c>
      <c r="D482" s="13" t="s">
        <v>625</v>
      </c>
      <c r="E482" s="13" t="s">
        <v>32</v>
      </c>
      <c r="F482" s="13" t="s">
        <v>37</v>
      </c>
      <c r="G482" s="13">
        <v>6.6</v>
      </c>
      <c r="H482" s="26">
        <v>43830</v>
      </c>
      <c r="I482" s="26">
        <v>43840</v>
      </c>
      <c r="J482" s="13">
        <v>6</v>
      </c>
      <c r="K482" s="13">
        <v>2019</v>
      </c>
      <c r="L482" s="13" t="s">
        <v>39</v>
      </c>
      <c r="M482" s="13">
        <v>12</v>
      </c>
      <c r="N482" s="13">
        <v>0.2166666666666667</v>
      </c>
      <c r="O482" s="13">
        <v>2.6</v>
      </c>
      <c r="P482" s="13">
        <v>11</v>
      </c>
      <c r="Q482" s="13">
        <v>0.23636363636363639</v>
      </c>
      <c r="R482" s="13">
        <v>1.0909090909090911</v>
      </c>
      <c r="S482" s="30">
        <v>5.9165186500888103</v>
      </c>
      <c r="T482" s="13">
        <f>IFERROR(VLOOKUP(B482,users_table[#All],4,FALSE),"NA")</f>
        <v>5.9325396825396828</v>
      </c>
    </row>
    <row r="483" spans="1:20" x14ac:dyDescent="0.3">
      <c r="A483" s="25">
        <v>481</v>
      </c>
      <c r="B483" s="13" t="s">
        <v>2</v>
      </c>
      <c r="C483" s="13">
        <v>171</v>
      </c>
      <c r="D483" s="13" t="s">
        <v>626</v>
      </c>
      <c r="E483" s="13" t="s">
        <v>32</v>
      </c>
      <c r="F483" s="13" t="s">
        <v>29</v>
      </c>
      <c r="G483" s="13">
        <v>6.32</v>
      </c>
      <c r="H483" s="26">
        <v>44007</v>
      </c>
      <c r="I483" s="26">
        <v>44012</v>
      </c>
      <c r="J483" s="13">
        <v>5</v>
      </c>
      <c r="K483" s="13">
        <v>2000</v>
      </c>
      <c r="L483" s="13" t="s">
        <v>39</v>
      </c>
      <c r="M483" s="13">
        <v>13</v>
      </c>
      <c r="N483" s="13">
        <v>0.3947222222222222</v>
      </c>
      <c r="O483" s="13">
        <v>5.131388888888889</v>
      </c>
      <c r="P483" s="13">
        <v>6</v>
      </c>
      <c r="Q483" s="13">
        <v>0.85523148148148154</v>
      </c>
      <c r="R483" s="13">
        <v>2.166666666666667</v>
      </c>
      <c r="S483" s="30">
        <v>5.9165186500888103</v>
      </c>
      <c r="T483" s="13">
        <f>IFERROR(VLOOKUP(B483,users_table[#All],4,FALSE),"NA")</f>
        <v>5.9325396825396828</v>
      </c>
    </row>
    <row r="484" spans="1:20" x14ac:dyDescent="0.3">
      <c r="A484" s="25">
        <v>482</v>
      </c>
      <c r="B484" s="13" t="s">
        <v>2</v>
      </c>
      <c r="C484" s="13">
        <v>42307</v>
      </c>
      <c r="D484" s="13" t="s">
        <v>627</v>
      </c>
      <c r="E484" s="13" t="s">
        <v>32</v>
      </c>
      <c r="F484" s="13" t="s">
        <v>185</v>
      </c>
      <c r="G484" s="13">
        <v>6.13</v>
      </c>
      <c r="H484" s="26">
        <v>44779</v>
      </c>
      <c r="I484" s="26">
        <v>44783</v>
      </c>
      <c r="J484" s="13">
        <v>5</v>
      </c>
      <c r="K484" s="13">
        <v>2021</v>
      </c>
      <c r="L484" s="13" t="s">
        <v>33</v>
      </c>
      <c r="M484" s="13">
        <v>12</v>
      </c>
      <c r="N484" s="13">
        <v>0.39861111111111108</v>
      </c>
      <c r="O484" s="13">
        <v>4.7833333333333332</v>
      </c>
      <c r="P484" s="13">
        <v>5</v>
      </c>
      <c r="Q484" s="13">
        <v>0.95666666666666667</v>
      </c>
      <c r="R484" s="13">
        <v>2.4</v>
      </c>
      <c r="S484" s="30">
        <v>5.9165186500888103</v>
      </c>
      <c r="T484" s="13">
        <f>IFERROR(VLOOKUP(B484,users_table[#All],4,FALSE),"NA")</f>
        <v>5.9325396825396828</v>
      </c>
    </row>
    <row r="485" spans="1:20" x14ac:dyDescent="0.3">
      <c r="A485" s="25">
        <v>483</v>
      </c>
      <c r="B485" s="13" t="s">
        <v>2</v>
      </c>
      <c r="C485" s="13">
        <v>39250</v>
      </c>
      <c r="D485" s="13" t="s">
        <v>628</v>
      </c>
      <c r="E485" s="13" t="s">
        <v>168</v>
      </c>
      <c r="F485" s="13" t="s">
        <v>44</v>
      </c>
      <c r="G485" s="13">
        <v>6.86</v>
      </c>
      <c r="H485" s="26">
        <v>44076</v>
      </c>
      <c r="I485" s="26">
        <v>44076</v>
      </c>
      <c r="J485" s="13">
        <v>5</v>
      </c>
      <c r="K485" s="13">
        <v>2019</v>
      </c>
      <c r="L485" s="13" t="s">
        <v>35</v>
      </c>
      <c r="M485" s="13">
        <v>1</v>
      </c>
      <c r="N485" s="13">
        <v>1.083333333333333</v>
      </c>
      <c r="O485" s="13">
        <v>1.083333333333333</v>
      </c>
      <c r="P485" s="13">
        <v>1</v>
      </c>
      <c r="Q485" s="13">
        <v>1.083333333333333</v>
      </c>
      <c r="R485" s="13">
        <v>1</v>
      </c>
      <c r="S485" s="30">
        <v>5.9165186500888103</v>
      </c>
      <c r="T485" s="13">
        <f>IFERROR(VLOOKUP(B485,users_table[#All],4,FALSE),"NA")</f>
        <v>5.9325396825396828</v>
      </c>
    </row>
    <row r="486" spans="1:20" x14ac:dyDescent="0.3">
      <c r="A486" s="25">
        <v>484</v>
      </c>
      <c r="B486" s="13" t="s">
        <v>2</v>
      </c>
      <c r="C486" s="13">
        <v>48171</v>
      </c>
      <c r="D486" s="13" t="s">
        <v>629</v>
      </c>
      <c r="E486" s="13" t="s">
        <v>168</v>
      </c>
      <c r="F486" s="13" t="s">
        <v>179</v>
      </c>
      <c r="G486" s="13">
        <v>7.86</v>
      </c>
      <c r="H486" s="26">
        <v>44787</v>
      </c>
      <c r="I486" s="26">
        <v>44787</v>
      </c>
      <c r="J486" s="13">
        <v>9</v>
      </c>
      <c r="K486" s="13">
        <v>2021</v>
      </c>
      <c r="L486" s="13" t="s">
        <v>35</v>
      </c>
      <c r="M486" s="13">
        <v>1</v>
      </c>
      <c r="N486" s="13">
        <v>0.66472222222222221</v>
      </c>
      <c r="O486" s="13">
        <v>0.66472222222222221</v>
      </c>
      <c r="P486" s="13">
        <v>1</v>
      </c>
      <c r="Q486" s="13">
        <v>0.66472222222222221</v>
      </c>
      <c r="R486" s="13">
        <v>1</v>
      </c>
      <c r="S486" s="30">
        <v>5.9165186500888103</v>
      </c>
      <c r="T486" s="13">
        <f>IFERROR(VLOOKUP(B486,users_table[#All],4,FALSE),"NA")</f>
        <v>5.9325396825396828</v>
      </c>
    </row>
    <row r="487" spans="1:20" x14ac:dyDescent="0.3">
      <c r="A487" s="25">
        <v>485</v>
      </c>
      <c r="B487" s="13" t="s">
        <v>2</v>
      </c>
      <c r="C487" s="13">
        <v>48453</v>
      </c>
      <c r="D487" s="13" t="s">
        <v>630</v>
      </c>
      <c r="E487" s="13" t="s">
        <v>50</v>
      </c>
      <c r="F487" s="13" t="s">
        <v>44</v>
      </c>
      <c r="G487" s="13">
        <v>7.21</v>
      </c>
      <c r="H487" s="26">
        <v>44879</v>
      </c>
      <c r="I487" s="26">
        <v>44886</v>
      </c>
      <c r="J487" s="13">
        <v>9</v>
      </c>
      <c r="K487" s="13">
        <v>2021</v>
      </c>
      <c r="L487" s="13" t="s">
        <v>35</v>
      </c>
      <c r="M487" s="13">
        <v>13</v>
      </c>
      <c r="N487" s="13">
        <v>0.4186111111111111</v>
      </c>
      <c r="O487" s="13">
        <v>5.4419444444444443</v>
      </c>
      <c r="P487" s="13">
        <v>8</v>
      </c>
      <c r="Q487" s="13">
        <v>0.68024305555555553</v>
      </c>
      <c r="R487" s="13">
        <v>1.625</v>
      </c>
      <c r="S487" s="30">
        <v>5.9165186500888103</v>
      </c>
      <c r="T487" s="13">
        <f>IFERROR(VLOOKUP(B487,users_table[#All],4,FALSE),"NA")</f>
        <v>5.9325396825396828</v>
      </c>
    </row>
    <row r="488" spans="1:20" x14ac:dyDescent="0.3">
      <c r="A488" s="25">
        <v>486</v>
      </c>
      <c r="B488" s="13" t="s">
        <v>2</v>
      </c>
      <c r="C488" s="13">
        <v>40685</v>
      </c>
      <c r="D488" s="13" t="s">
        <v>631</v>
      </c>
      <c r="E488" s="13" t="s">
        <v>32</v>
      </c>
      <c r="F488" s="13" t="s">
        <v>152</v>
      </c>
      <c r="G488" s="13">
        <v>7.43</v>
      </c>
      <c r="H488" s="26">
        <v>44654</v>
      </c>
      <c r="I488" s="26">
        <v>44677</v>
      </c>
      <c r="J488" s="13">
        <v>5</v>
      </c>
      <c r="K488" s="13">
        <v>2021</v>
      </c>
      <c r="L488" s="13" t="s">
        <v>33</v>
      </c>
      <c r="M488" s="13">
        <v>12</v>
      </c>
      <c r="N488" s="13">
        <v>0.40555555555555561</v>
      </c>
      <c r="O488" s="13">
        <v>4.8666666666666671</v>
      </c>
      <c r="P488" s="13">
        <v>24</v>
      </c>
      <c r="Q488" s="13">
        <v>0.20277777777777781</v>
      </c>
      <c r="R488" s="13">
        <v>0.5</v>
      </c>
      <c r="S488" s="30">
        <v>5.9165186500888103</v>
      </c>
      <c r="T488" s="13">
        <f>IFERROR(VLOOKUP(B488,users_table[#All],4,FALSE),"NA")</f>
        <v>5.9325396825396828</v>
      </c>
    </row>
    <row r="489" spans="1:20" x14ac:dyDescent="0.3">
      <c r="A489" s="25">
        <v>487</v>
      </c>
      <c r="B489" s="13" t="s">
        <v>2</v>
      </c>
      <c r="C489" s="13">
        <v>45055</v>
      </c>
      <c r="D489" s="13" t="s">
        <v>632</v>
      </c>
      <c r="E489" s="13" t="s">
        <v>32</v>
      </c>
      <c r="F489" s="13" t="s">
        <v>37</v>
      </c>
      <c r="G489" s="13">
        <v>7.79</v>
      </c>
      <c r="H489" s="26">
        <v>44886</v>
      </c>
      <c r="I489" s="26">
        <v>44903</v>
      </c>
      <c r="J489" s="13">
        <v>5</v>
      </c>
      <c r="K489" s="13">
        <v>2021</v>
      </c>
      <c r="L489" s="13" t="s">
        <v>35</v>
      </c>
      <c r="M489" s="13">
        <v>12</v>
      </c>
      <c r="N489" s="13">
        <v>0.3988888888888889</v>
      </c>
      <c r="O489" s="13">
        <v>4.7866666666666671</v>
      </c>
      <c r="P489" s="13">
        <v>18</v>
      </c>
      <c r="Q489" s="13">
        <v>0.26592592592592601</v>
      </c>
      <c r="R489" s="13">
        <v>0.66666666666666663</v>
      </c>
      <c r="S489" s="30">
        <v>5.9165186500888103</v>
      </c>
      <c r="T489" s="13">
        <f>IFERROR(VLOOKUP(B489,users_table[#All],4,FALSE),"NA")</f>
        <v>5.9325396825396828</v>
      </c>
    </row>
    <row r="490" spans="1:20" x14ac:dyDescent="0.3">
      <c r="A490" s="25">
        <v>488</v>
      </c>
      <c r="B490" s="13" t="s">
        <v>2</v>
      </c>
      <c r="C490" s="13">
        <v>49830</v>
      </c>
      <c r="D490" s="13" t="s">
        <v>633</v>
      </c>
      <c r="E490" s="13" t="s">
        <v>158</v>
      </c>
      <c r="F490" s="13" t="s">
        <v>42</v>
      </c>
      <c r="G490" s="13">
        <v>6.83</v>
      </c>
      <c r="H490" s="26">
        <v>44990</v>
      </c>
      <c r="I490" s="26">
        <v>44990</v>
      </c>
      <c r="J490" s="13">
        <v>5</v>
      </c>
      <c r="K490" s="13">
        <v>2021</v>
      </c>
      <c r="L490" s="13" t="s">
        <v>39</v>
      </c>
      <c r="M490" s="13">
        <v>1</v>
      </c>
      <c r="N490" s="13">
        <v>4.9722222222222223E-2</v>
      </c>
      <c r="O490" s="13">
        <v>4.9722222222222223E-2</v>
      </c>
      <c r="P490" s="13">
        <v>1</v>
      </c>
      <c r="Q490" s="13">
        <v>4.9722222222222223E-2</v>
      </c>
      <c r="R490" s="13">
        <v>1</v>
      </c>
      <c r="S490" s="30">
        <v>5.9165186500888103</v>
      </c>
      <c r="T490" s="13">
        <f>IFERROR(VLOOKUP(B490,users_table[#All],4,FALSE),"NA")</f>
        <v>5.9325396825396828</v>
      </c>
    </row>
    <row r="491" spans="1:20" x14ac:dyDescent="0.3">
      <c r="A491" s="25">
        <v>489</v>
      </c>
      <c r="B491" s="13" t="s">
        <v>2</v>
      </c>
      <c r="C491" s="13">
        <v>42668</v>
      </c>
      <c r="D491" s="13" t="s">
        <v>634</v>
      </c>
      <c r="E491" s="13" t="s">
        <v>32</v>
      </c>
      <c r="F491" s="13" t="s">
        <v>29</v>
      </c>
      <c r="G491" s="13">
        <v>7.24</v>
      </c>
      <c r="H491" s="26">
        <v>44236</v>
      </c>
      <c r="I491" s="26">
        <v>44247</v>
      </c>
      <c r="J491" s="13">
        <v>7</v>
      </c>
      <c r="K491" s="13">
        <v>2020</v>
      </c>
      <c r="L491" s="13" t="s">
        <v>35</v>
      </c>
      <c r="M491" s="13">
        <v>11</v>
      </c>
      <c r="N491" s="13">
        <v>0.38750000000000001</v>
      </c>
      <c r="O491" s="13">
        <v>4.2625000000000002</v>
      </c>
      <c r="P491" s="13">
        <v>12</v>
      </c>
      <c r="Q491" s="13">
        <v>0.35520833333333329</v>
      </c>
      <c r="R491" s="13">
        <v>0.91666666666666663</v>
      </c>
      <c r="S491" s="30">
        <v>5.9165186500888103</v>
      </c>
      <c r="T491" s="13">
        <f>IFERROR(VLOOKUP(B491,users_table[#All],4,FALSE),"NA")</f>
        <v>5.9325396825396828</v>
      </c>
    </row>
    <row r="492" spans="1:20" x14ac:dyDescent="0.3">
      <c r="A492" s="25">
        <v>490</v>
      </c>
      <c r="B492" s="13" t="s">
        <v>2</v>
      </c>
      <c r="C492" s="13">
        <v>48556</v>
      </c>
      <c r="D492" s="13" t="s">
        <v>635</v>
      </c>
      <c r="E492" s="13" t="s">
        <v>32</v>
      </c>
      <c r="F492" s="13" t="s">
        <v>179</v>
      </c>
      <c r="G492" s="13">
        <v>7.15</v>
      </c>
      <c r="H492" s="26">
        <v>44844</v>
      </c>
      <c r="I492" s="26">
        <v>44875</v>
      </c>
      <c r="J492" s="13">
        <v>9</v>
      </c>
      <c r="K492" s="13">
        <v>2021</v>
      </c>
      <c r="L492" s="13" t="s">
        <v>35</v>
      </c>
      <c r="M492" s="13">
        <v>12</v>
      </c>
      <c r="N492" s="13">
        <v>0.39444444444444438</v>
      </c>
      <c r="O492" s="13">
        <v>4.7333333333333334</v>
      </c>
      <c r="P492" s="13">
        <v>32</v>
      </c>
      <c r="Q492" s="13">
        <v>0.1479166666666667</v>
      </c>
      <c r="R492" s="13">
        <v>0.375</v>
      </c>
      <c r="S492" s="30">
        <v>5.9165186500888103</v>
      </c>
      <c r="T492" s="13">
        <f>IFERROR(VLOOKUP(B492,users_table[#All],4,FALSE),"NA")</f>
        <v>5.9325396825396828</v>
      </c>
    </row>
    <row r="493" spans="1:20" x14ac:dyDescent="0.3">
      <c r="A493" s="25">
        <v>491</v>
      </c>
      <c r="B493" s="13" t="s">
        <v>2</v>
      </c>
      <c r="C493" s="13">
        <v>46471</v>
      </c>
      <c r="D493" s="13" t="s">
        <v>636</v>
      </c>
      <c r="E493" s="13" t="s">
        <v>32</v>
      </c>
      <c r="F493" s="13" t="s">
        <v>152</v>
      </c>
      <c r="G493" s="13">
        <v>6.37</v>
      </c>
      <c r="H493" s="26">
        <v>44748</v>
      </c>
      <c r="I493" s="26">
        <v>44755</v>
      </c>
      <c r="J493" s="13">
        <v>7</v>
      </c>
      <c r="K493" s="13">
        <v>2021</v>
      </c>
      <c r="L493" s="13" t="s">
        <v>39</v>
      </c>
      <c r="M493" s="13">
        <v>12</v>
      </c>
      <c r="N493" s="13">
        <v>0.42916666666666659</v>
      </c>
      <c r="O493" s="13">
        <v>5.1499999999999986</v>
      </c>
      <c r="P493" s="13">
        <v>8</v>
      </c>
      <c r="Q493" s="13">
        <v>0.64374999999999993</v>
      </c>
      <c r="R493" s="13">
        <v>1.5</v>
      </c>
      <c r="S493" s="30">
        <v>5.9165186500888103</v>
      </c>
      <c r="T493" s="13">
        <f>IFERROR(VLOOKUP(B493,users_table[#All],4,FALSE),"NA")</f>
        <v>5.9325396825396828</v>
      </c>
    </row>
    <row r="494" spans="1:20" x14ac:dyDescent="0.3">
      <c r="A494" s="25">
        <v>492</v>
      </c>
      <c r="B494" s="13" t="s">
        <v>2</v>
      </c>
      <c r="C494" s="13">
        <v>35790</v>
      </c>
      <c r="D494" s="13" t="s">
        <v>637</v>
      </c>
      <c r="E494" s="13" t="s">
        <v>32</v>
      </c>
      <c r="F494" s="13" t="s">
        <v>152</v>
      </c>
      <c r="G494" s="13">
        <v>7.98</v>
      </c>
      <c r="H494" s="26">
        <v>43612</v>
      </c>
      <c r="I494" s="26">
        <v>43636</v>
      </c>
      <c r="J494" s="13">
        <v>8</v>
      </c>
      <c r="K494" s="13">
        <v>2019</v>
      </c>
      <c r="L494" s="13" t="s">
        <v>30</v>
      </c>
      <c r="M494" s="13">
        <v>25</v>
      </c>
      <c r="N494" s="13">
        <v>0.4</v>
      </c>
      <c r="O494" s="13">
        <v>10</v>
      </c>
      <c r="P494" s="13">
        <v>25</v>
      </c>
      <c r="Q494" s="13">
        <v>0.4</v>
      </c>
      <c r="R494" s="13">
        <v>1</v>
      </c>
      <c r="S494" s="30">
        <v>5.9165186500888103</v>
      </c>
      <c r="T494" s="13">
        <f>IFERROR(VLOOKUP(B494,users_table[#All],4,FALSE),"NA")</f>
        <v>5.9325396825396828</v>
      </c>
    </row>
    <row r="495" spans="1:20" x14ac:dyDescent="0.3">
      <c r="A495" s="25">
        <v>493</v>
      </c>
      <c r="B495" s="13" t="s">
        <v>2</v>
      </c>
      <c r="C495" s="13">
        <v>40594</v>
      </c>
      <c r="D495" s="13" t="s">
        <v>638</v>
      </c>
      <c r="E495" s="13" t="s">
        <v>32</v>
      </c>
      <c r="F495" s="13" t="s">
        <v>152</v>
      </c>
      <c r="G495" s="13">
        <v>6.34</v>
      </c>
      <c r="H495" s="26">
        <v>44426</v>
      </c>
      <c r="I495" s="26">
        <v>44437</v>
      </c>
      <c r="J495" s="13">
        <v>5</v>
      </c>
      <c r="K495" s="13">
        <v>2021</v>
      </c>
      <c r="L495" s="13" t="s">
        <v>30</v>
      </c>
      <c r="M495" s="13">
        <v>12</v>
      </c>
      <c r="N495" s="13">
        <v>0.40305555555555561</v>
      </c>
      <c r="O495" s="13">
        <v>4.8366666666666669</v>
      </c>
      <c r="P495" s="13">
        <v>12</v>
      </c>
      <c r="Q495" s="13">
        <v>0.40305555555555561</v>
      </c>
      <c r="R495" s="13">
        <v>1</v>
      </c>
      <c r="S495" s="30">
        <v>5.9165186500888103</v>
      </c>
      <c r="T495" s="13">
        <f>IFERROR(VLOOKUP(B495,users_table[#All],4,FALSE),"NA")</f>
        <v>5.9325396825396828</v>
      </c>
    </row>
    <row r="496" spans="1:20" x14ac:dyDescent="0.3">
      <c r="A496" s="25">
        <v>494</v>
      </c>
      <c r="B496" s="13" t="s">
        <v>2</v>
      </c>
      <c r="C496" s="13">
        <v>38610</v>
      </c>
      <c r="D496" s="13" t="s">
        <v>639</v>
      </c>
      <c r="E496" s="13" t="s">
        <v>32</v>
      </c>
      <c r="F496" s="13" t="s">
        <v>37</v>
      </c>
      <c r="G496" s="13">
        <v>6.41</v>
      </c>
      <c r="H496" s="26">
        <v>43743</v>
      </c>
      <c r="I496" s="26">
        <v>43747</v>
      </c>
      <c r="J496" s="13">
        <v>6</v>
      </c>
      <c r="K496" s="13">
        <v>2019</v>
      </c>
      <c r="L496" s="13" t="s">
        <v>39</v>
      </c>
      <c r="M496" s="13">
        <v>12</v>
      </c>
      <c r="N496" s="13">
        <v>0.20833333333333329</v>
      </c>
      <c r="O496" s="13">
        <v>2.5</v>
      </c>
      <c r="P496" s="13">
        <v>5</v>
      </c>
      <c r="Q496" s="13">
        <v>0.5</v>
      </c>
      <c r="R496" s="13">
        <v>2.4</v>
      </c>
      <c r="S496" s="30">
        <v>5.9165186500888103</v>
      </c>
      <c r="T496" s="13">
        <f>IFERROR(VLOOKUP(B496,users_table[#All],4,FALSE),"NA")</f>
        <v>5.9325396825396828</v>
      </c>
    </row>
    <row r="497" spans="1:20" x14ac:dyDescent="0.3">
      <c r="A497" s="25">
        <v>495</v>
      </c>
      <c r="B497" s="13" t="s">
        <v>2</v>
      </c>
      <c r="C497" s="13">
        <v>41762</v>
      </c>
      <c r="D497" s="13" t="s">
        <v>640</v>
      </c>
      <c r="E497" s="13" t="s">
        <v>32</v>
      </c>
      <c r="F497" s="13" t="s">
        <v>37</v>
      </c>
      <c r="G497" s="13">
        <v>7.16</v>
      </c>
      <c r="H497" s="26">
        <v>44522</v>
      </c>
      <c r="I497" s="26">
        <v>44537</v>
      </c>
      <c r="J497" s="13">
        <v>6</v>
      </c>
      <c r="K497" s="13">
        <v>2021</v>
      </c>
      <c r="L497" s="13" t="s">
        <v>30</v>
      </c>
      <c r="M497" s="13">
        <v>12</v>
      </c>
      <c r="N497" s="13">
        <v>0.3972222222222222</v>
      </c>
      <c r="O497" s="13">
        <v>4.7666666666666666</v>
      </c>
      <c r="P497" s="13">
        <v>16</v>
      </c>
      <c r="Q497" s="13">
        <v>0.29791666666666672</v>
      </c>
      <c r="R497" s="13">
        <v>0.75</v>
      </c>
      <c r="S497" s="30">
        <v>5.9165186500888103</v>
      </c>
      <c r="T497" s="13">
        <f>IFERROR(VLOOKUP(B497,users_table[#All],4,FALSE),"NA")</f>
        <v>5.9325396825396828</v>
      </c>
    </row>
    <row r="498" spans="1:20" x14ac:dyDescent="0.3">
      <c r="A498" s="25">
        <v>496</v>
      </c>
      <c r="B498" s="13" t="s">
        <v>2</v>
      </c>
      <c r="C498" s="13">
        <v>46587</v>
      </c>
      <c r="D498" s="13" t="s">
        <v>641</v>
      </c>
      <c r="E498" s="13" t="s">
        <v>28</v>
      </c>
      <c r="F498" s="13" t="s">
        <v>37</v>
      </c>
      <c r="G498" s="13">
        <v>7.21</v>
      </c>
      <c r="H498" s="26">
        <v>44537</v>
      </c>
      <c r="I498" s="26">
        <v>44537</v>
      </c>
      <c r="J498" s="13">
        <v>6</v>
      </c>
      <c r="K498" s="13">
        <v>2021</v>
      </c>
      <c r="L498" s="13" t="s">
        <v>33</v>
      </c>
      <c r="M498" s="13">
        <v>1</v>
      </c>
      <c r="N498" s="13">
        <v>0.3972222222222222</v>
      </c>
      <c r="O498" s="13">
        <v>0.3972222222222222</v>
      </c>
      <c r="P498" s="13">
        <v>1</v>
      </c>
      <c r="Q498" s="13">
        <v>0.3972222222222222</v>
      </c>
      <c r="R498" s="13">
        <v>1</v>
      </c>
      <c r="S498" s="30">
        <v>5.9165186500888103</v>
      </c>
      <c r="T498" s="13">
        <f>IFERROR(VLOOKUP(B498,users_table[#All],4,FALSE),"NA")</f>
        <v>5.9325396825396828</v>
      </c>
    </row>
    <row r="499" spans="1:20" x14ac:dyDescent="0.3">
      <c r="A499" s="25">
        <v>497</v>
      </c>
      <c r="B499" s="13" t="s">
        <v>2</v>
      </c>
      <c r="C499" s="13">
        <v>38826</v>
      </c>
      <c r="D499" s="13" t="s">
        <v>642</v>
      </c>
      <c r="E499" s="13" t="s">
        <v>168</v>
      </c>
      <c r="F499" s="13" t="s">
        <v>29</v>
      </c>
      <c r="G499" s="13">
        <v>8.2899999999999991</v>
      </c>
      <c r="H499" s="26">
        <v>44229</v>
      </c>
      <c r="I499" s="26">
        <v>44229</v>
      </c>
      <c r="J499" s="13">
        <v>9</v>
      </c>
      <c r="K499" s="13">
        <v>2019</v>
      </c>
      <c r="L499" s="13" t="s">
        <v>39</v>
      </c>
      <c r="M499" s="13">
        <v>1</v>
      </c>
      <c r="N499" s="13">
        <v>1.8702777777777779</v>
      </c>
      <c r="O499" s="13">
        <v>1.8702777777777779</v>
      </c>
      <c r="P499" s="13">
        <v>1</v>
      </c>
      <c r="Q499" s="13">
        <v>1.8702777777777779</v>
      </c>
      <c r="R499" s="13">
        <v>1</v>
      </c>
      <c r="S499" s="30">
        <v>5.9165186500888103</v>
      </c>
      <c r="T499" s="13">
        <f>IFERROR(VLOOKUP(B499,users_table[#All],4,FALSE),"NA")</f>
        <v>5.9325396825396828</v>
      </c>
    </row>
    <row r="500" spans="1:20" x14ac:dyDescent="0.3">
      <c r="A500" s="25">
        <v>498</v>
      </c>
      <c r="B500" s="13" t="s">
        <v>2</v>
      </c>
      <c r="C500" s="13">
        <v>43690</v>
      </c>
      <c r="D500" s="13" t="s">
        <v>643</v>
      </c>
      <c r="E500" s="13" t="s">
        <v>50</v>
      </c>
      <c r="F500" s="13" t="s">
        <v>154</v>
      </c>
      <c r="G500" s="13">
        <v>6.72</v>
      </c>
      <c r="H500" s="26">
        <v>44778</v>
      </c>
      <c r="I500" s="26">
        <v>44787</v>
      </c>
      <c r="J500" s="13">
        <v>5</v>
      </c>
      <c r="K500" s="13">
        <v>2021</v>
      </c>
      <c r="L500" s="13" t="s">
        <v>30</v>
      </c>
      <c r="M500" s="13">
        <v>12</v>
      </c>
      <c r="N500" s="13">
        <v>0.41666666666666669</v>
      </c>
      <c r="O500" s="13">
        <v>5</v>
      </c>
      <c r="P500" s="13">
        <v>10</v>
      </c>
      <c r="Q500" s="13">
        <v>0.5</v>
      </c>
      <c r="R500" s="13">
        <v>1.2</v>
      </c>
      <c r="S500" s="30">
        <v>5.9165186500888103</v>
      </c>
      <c r="T500" s="13">
        <f>IFERROR(VLOOKUP(B500,users_table[#All],4,FALSE),"NA")</f>
        <v>5.9325396825396828</v>
      </c>
    </row>
    <row r="501" spans="1:20" x14ac:dyDescent="0.3">
      <c r="A501" s="25">
        <v>499</v>
      </c>
      <c r="B501" s="13" t="s">
        <v>2</v>
      </c>
      <c r="C501" s="13">
        <v>41353</v>
      </c>
      <c r="D501" s="13" t="s">
        <v>644</v>
      </c>
      <c r="E501" s="13" t="s">
        <v>32</v>
      </c>
      <c r="F501" s="13" t="s">
        <v>154</v>
      </c>
      <c r="G501" s="13">
        <v>7.07</v>
      </c>
      <c r="H501" s="26">
        <v>44325</v>
      </c>
      <c r="I501" s="26">
        <v>44328</v>
      </c>
      <c r="J501" s="13">
        <v>7</v>
      </c>
      <c r="K501" s="13">
        <v>2020</v>
      </c>
      <c r="L501" s="13" t="s">
        <v>39</v>
      </c>
      <c r="M501" s="13">
        <v>13</v>
      </c>
      <c r="N501" s="13">
        <v>0.39444444444444438</v>
      </c>
      <c r="O501" s="13">
        <v>5.1277777777777773</v>
      </c>
      <c r="P501" s="13">
        <v>4</v>
      </c>
      <c r="Q501" s="13">
        <v>1.2819444444444441</v>
      </c>
      <c r="R501" s="13">
        <v>3.25</v>
      </c>
      <c r="S501" s="30">
        <v>5.9165186500888103</v>
      </c>
      <c r="T501" s="13">
        <f>IFERROR(VLOOKUP(B501,users_table[#All],4,FALSE),"NA")</f>
        <v>5.9325396825396828</v>
      </c>
    </row>
    <row r="502" spans="1:20" x14ac:dyDescent="0.3">
      <c r="A502" s="25">
        <v>500</v>
      </c>
      <c r="B502" s="13" t="s">
        <v>2</v>
      </c>
      <c r="C502" s="13">
        <v>50689</v>
      </c>
      <c r="D502" s="13" t="s">
        <v>645</v>
      </c>
      <c r="E502" s="13" t="s">
        <v>50</v>
      </c>
      <c r="F502" s="13" t="s">
        <v>29</v>
      </c>
      <c r="G502" s="13">
        <v>6.42</v>
      </c>
      <c r="H502" s="26">
        <v>44905</v>
      </c>
      <c r="I502" s="26">
        <v>44916</v>
      </c>
      <c r="J502" s="13">
        <v>8</v>
      </c>
      <c r="K502" s="13">
        <v>2021</v>
      </c>
      <c r="L502" s="13" t="s">
        <v>35</v>
      </c>
      <c r="M502" s="13">
        <v>8</v>
      </c>
      <c r="N502" s="13">
        <v>0.245</v>
      </c>
      <c r="O502" s="13">
        <v>1.96</v>
      </c>
      <c r="P502" s="13">
        <v>12</v>
      </c>
      <c r="Q502" s="13">
        <v>0.1633333333333333</v>
      </c>
      <c r="R502" s="13">
        <v>0.66666666666666663</v>
      </c>
      <c r="S502" s="30">
        <v>5.9165186500888103</v>
      </c>
      <c r="T502" s="13">
        <f>IFERROR(VLOOKUP(B502,users_table[#All],4,FALSE),"NA")</f>
        <v>5.9325396825396828</v>
      </c>
    </row>
    <row r="503" spans="1:20" x14ac:dyDescent="0.3">
      <c r="A503" s="25">
        <v>501</v>
      </c>
      <c r="B503" s="13" t="s">
        <v>2</v>
      </c>
      <c r="C503" s="13">
        <v>49049</v>
      </c>
      <c r="D503" s="13" t="s">
        <v>646</v>
      </c>
      <c r="E503" s="13" t="s">
        <v>158</v>
      </c>
      <c r="F503" s="13" t="s">
        <v>29</v>
      </c>
      <c r="G503" s="13">
        <v>6.73</v>
      </c>
      <c r="H503" s="26">
        <v>44990</v>
      </c>
      <c r="I503" s="26">
        <v>44990</v>
      </c>
      <c r="J503" s="13">
        <v>7</v>
      </c>
      <c r="K503" s="13">
        <v>2021</v>
      </c>
      <c r="L503" s="13" t="s">
        <v>33</v>
      </c>
      <c r="M503" s="13">
        <v>1</v>
      </c>
      <c r="N503" s="13">
        <v>6.6666666666666666E-2</v>
      </c>
      <c r="O503" s="13">
        <v>6.6666666666666666E-2</v>
      </c>
      <c r="P503" s="13">
        <v>1</v>
      </c>
      <c r="Q503" s="13">
        <v>6.6666666666666666E-2</v>
      </c>
      <c r="R503" s="13">
        <v>1</v>
      </c>
      <c r="S503" s="30">
        <v>5.9165186500888103</v>
      </c>
      <c r="T503" s="13">
        <f>IFERROR(VLOOKUP(B503,users_table[#All],4,FALSE),"NA")</f>
        <v>5.9325396825396828</v>
      </c>
    </row>
    <row r="504" spans="1:20" x14ac:dyDescent="0.3">
      <c r="A504" s="25">
        <v>502</v>
      </c>
      <c r="B504" s="13" t="s">
        <v>2</v>
      </c>
      <c r="C504" s="13">
        <v>1048</v>
      </c>
      <c r="D504" s="13" t="s">
        <v>647</v>
      </c>
      <c r="E504" s="13" t="s">
        <v>32</v>
      </c>
      <c r="F504" s="13" t="s">
        <v>29</v>
      </c>
      <c r="G504" s="13">
        <v>6.34</v>
      </c>
      <c r="H504" s="26">
        <v>44141</v>
      </c>
      <c r="I504" s="26">
        <v>44144</v>
      </c>
      <c r="J504" s="13">
        <v>3</v>
      </c>
      <c r="K504" s="13">
        <v>2001</v>
      </c>
      <c r="L504" s="13" t="s">
        <v>33</v>
      </c>
      <c r="M504" s="13">
        <v>13</v>
      </c>
      <c r="N504" s="13">
        <v>0.41666666666666669</v>
      </c>
      <c r="O504" s="13">
        <v>5.416666666666667</v>
      </c>
      <c r="P504" s="13">
        <v>4</v>
      </c>
      <c r="Q504" s="13">
        <v>1.354166666666667</v>
      </c>
      <c r="R504" s="13">
        <v>3.25</v>
      </c>
      <c r="S504" s="30">
        <v>5.9165186500888103</v>
      </c>
      <c r="T504" s="13">
        <f>IFERROR(VLOOKUP(B504,users_table[#All],4,FALSE),"NA")</f>
        <v>5.9325396825396828</v>
      </c>
    </row>
    <row r="505" spans="1:20" x14ac:dyDescent="0.3">
      <c r="A505" s="25">
        <v>503</v>
      </c>
      <c r="B505" s="13" t="s">
        <v>2</v>
      </c>
      <c r="C505" s="13">
        <v>43693</v>
      </c>
      <c r="D505" s="13" t="s">
        <v>648</v>
      </c>
      <c r="E505" s="13" t="s">
        <v>50</v>
      </c>
      <c r="F505" s="13" t="s">
        <v>37</v>
      </c>
      <c r="G505" s="13">
        <v>7.2</v>
      </c>
      <c r="H505" s="26">
        <v>44989</v>
      </c>
      <c r="I505" s="26">
        <v>45013</v>
      </c>
      <c r="J505" s="13">
        <v>7</v>
      </c>
      <c r="K505" s="13">
        <v>2022</v>
      </c>
      <c r="L505" s="13" t="s">
        <v>30</v>
      </c>
      <c r="M505" s="13">
        <v>11</v>
      </c>
      <c r="N505" s="13">
        <v>0.4861111111111111</v>
      </c>
      <c r="O505" s="13">
        <v>5.3472222222222223</v>
      </c>
      <c r="P505" s="13">
        <v>25</v>
      </c>
      <c r="Q505" s="13">
        <v>0.21388888888888891</v>
      </c>
      <c r="R505" s="13">
        <v>0.44</v>
      </c>
      <c r="S505" s="30">
        <v>5.9165186500888103</v>
      </c>
      <c r="T505" s="13">
        <f>IFERROR(VLOOKUP(B505,users_table[#All],4,FALSE),"NA")</f>
        <v>5.9325396825396828</v>
      </c>
    </row>
    <row r="506" spans="1:20" x14ac:dyDescent="0.3">
      <c r="A506" s="25">
        <v>504</v>
      </c>
      <c r="B506" s="13" t="s">
        <v>2</v>
      </c>
      <c r="C506" s="13">
        <v>38012</v>
      </c>
      <c r="D506" s="13" t="s">
        <v>649</v>
      </c>
      <c r="E506" s="13" t="s">
        <v>168</v>
      </c>
      <c r="F506" s="13" t="s">
        <v>29</v>
      </c>
      <c r="G506" s="13">
        <v>5.58</v>
      </c>
      <c r="H506" s="26">
        <v>44539</v>
      </c>
      <c r="I506" s="26">
        <v>44539</v>
      </c>
      <c r="J506" s="13">
        <v>4</v>
      </c>
      <c r="K506" s="13">
        <v>2019</v>
      </c>
      <c r="L506" s="13" t="s">
        <v>30</v>
      </c>
      <c r="M506" s="13">
        <v>1</v>
      </c>
      <c r="N506" s="13">
        <v>0.4</v>
      </c>
      <c r="O506" s="13">
        <v>0.4</v>
      </c>
      <c r="P506" s="13">
        <v>1</v>
      </c>
      <c r="Q506" s="13">
        <v>0.4</v>
      </c>
      <c r="R506" s="13">
        <v>1</v>
      </c>
      <c r="S506" s="30">
        <v>5.9165186500888103</v>
      </c>
      <c r="T506" s="13">
        <f>IFERROR(VLOOKUP(B506,users_table[#All],4,FALSE),"NA")</f>
        <v>5.9325396825396828</v>
      </c>
    </row>
    <row r="507" spans="1:20" x14ac:dyDescent="0.3">
      <c r="A507" s="25">
        <v>505</v>
      </c>
      <c r="B507" s="13" t="s">
        <v>2</v>
      </c>
      <c r="C507" s="13">
        <v>50204</v>
      </c>
      <c r="D507" s="13" t="s">
        <v>650</v>
      </c>
      <c r="E507" s="13" t="s">
        <v>32</v>
      </c>
      <c r="F507" s="13" t="s">
        <v>29</v>
      </c>
      <c r="G507" s="13">
        <v>6.35</v>
      </c>
      <c r="H507" s="26">
        <v>44913</v>
      </c>
      <c r="I507" s="26">
        <v>44917</v>
      </c>
      <c r="J507" s="13">
        <v>7</v>
      </c>
      <c r="K507" s="13">
        <v>2022</v>
      </c>
      <c r="L507" s="13" t="s">
        <v>30</v>
      </c>
      <c r="M507" s="13">
        <v>12</v>
      </c>
      <c r="N507" s="13">
        <v>0.4</v>
      </c>
      <c r="O507" s="13">
        <v>4.8000000000000007</v>
      </c>
      <c r="P507" s="13">
        <v>5</v>
      </c>
      <c r="Q507" s="13">
        <v>0.96000000000000019</v>
      </c>
      <c r="R507" s="13">
        <v>2.4</v>
      </c>
      <c r="S507" s="30">
        <v>5.9165186500888103</v>
      </c>
      <c r="T507" s="13">
        <f>IFERROR(VLOOKUP(B507,users_table[#All],4,FALSE),"NA")</f>
        <v>5.9325396825396828</v>
      </c>
    </row>
    <row r="508" spans="1:20" x14ac:dyDescent="0.3">
      <c r="A508" s="25">
        <v>506</v>
      </c>
      <c r="B508" s="13" t="s">
        <v>2</v>
      </c>
      <c r="C508" s="13">
        <v>175</v>
      </c>
      <c r="D508" s="13" t="s">
        <v>651</v>
      </c>
      <c r="E508" s="13" t="s">
        <v>32</v>
      </c>
      <c r="F508" s="13" t="s">
        <v>37</v>
      </c>
      <c r="G508" s="13">
        <v>6.6</v>
      </c>
      <c r="H508" s="26">
        <v>44857</v>
      </c>
      <c r="I508" s="26">
        <v>44869</v>
      </c>
      <c r="J508" s="13">
        <v>4</v>
      </c>
      <c r="K508" s="13">
        <v>2002</v>
      </c>
      <c r="L508" s="13" t="s">
        <v>33</v>
      </c>
      <c r="M508" s="13">
        <v>26</v>
      </c>
      <c r="N508" s="13">
        <v>0.41666666666666669</v>
      </c>
      <c r="O508" s="13">
        <v>10.83333333333333</v>
      </c>
      <c r="P508" s="13">
        <v>13</v>
      </c>
      <c r="Q508" s="13">
        <v>0.83333333333333337</v>
      </c>
      <c r="R508" s="13">
        <v>2</v>
      </c>
      <c r="S508" s="30">
        <v>5.9165186500888103</v>
      </c>
      <c r="T508" s="13">
        <f>IFERROR(VLOOKUP(B508,users_table[#All],4,FALSE),"NA")</f>
        <v>5.9325396825396828</v>
      </c>
    </row>
    <row r="509" spans="1:20" x14ac:dyDescent="0.3">
      <c r="A509" s="25">
        <v>507</v>
      </c>
      <c r="B509" s="13" t="s">
        <v>2</v>
      </c>
      <c r="C509" s="13">
        <v>41688</v>
      </c>
      <c r="D509" s="13" t="s">
        <v>652</v>
      </c>
      <c r="E509" s="13" t="s">
        <v>50</v>
      </c>
      <c r="F509" s="13" t="s">
        <v>44</v>
      </c>
      <c r="G509" s="13">
        <v>6.58</v>
      </c>
      <c r="H509" s="26">
        <v>44319</v>
      </c>
      <c r="I509" s="26">
        <v>44328</v>
      </c>
      <c r="J509" s="13">
        <v>6</v>
      </c>
      <c r="K509" s="13">
        <v>2020</v>
      </c>
      <c r="L509" s="13" t="s">
        <v>35</v>
      </c>
      <c r="M509" s="13">
        <v>10</v>
      </c>
      <c r="N509" s="13">
        <v>9.583333333333334E-2</v>
      </c>
      <c r="O509" s="13">
        <v>0.95833333333333337</v>
      </c>
      <c r="P509" s="13">
        <v>10</v>
      </c>
      <c r="Q509" s="13">
        <v>9.583333333333334E-2</v>
      </c>
      <c r="R509" s="13">
        <v>1</v>
      </c>
      <c r="S509" s="30">
        <v>5.9165186500888103</v>
      </c>
      <c r="T509" s="13">
        <f>IFERROR(VLOOKUP(B509,users_table[#All],4,FALSE),"NA")</f>
        <v>5.9325396825396828</v>
      </c>
    </row>
    <row r="510" spans="1:20" x14ac:dyDescent="0.3">
      <c r="A510" s="25">
        <v>508</v>
      </c>
      <c r="B510" s="13" t="s">
        <v>2</v>
      </c>
      <c r="C510" s="13">
        <v>49969</v>
      </c>
      <c r="D510" s="13" t="s">
        <v>653</v>
      </c>
      <c r="E510" s="13" t="s">
        <v>32</v>
      </c>
      <c r="F510" s="13" t="s">
        <v>179</v>
      </c>
      <c r="G510" s="13">
        <v>6.07</v>
      </c>
      <c r="H510" s="26">
        <v>44908</v>
      </c>
      <c r="I510" s="26">
        <v>44910</v>
      </c>
      <c r="J510" s="13">
        <v>8</v>
      </c>
      <c r="K510" s="13">
        <v>2022</v>
      </c>
      <c r="L510" s="13" t="s">
        <v>30</v>
      </c>
      <c r="M510" s="13">
        <v>12</v>
      </c>
      <c r="N510" s="13">
        <v>0.39750000000000002</v>
      </c>
      <c r="O510" s="13">
        <v>4.7699999999999996</v>
      </c>
      <c r="P510" s="13">
        <v>3</v>
      </c>
      <c r="Q510" s="13">
        <v>1.59</v>
      </c>
      <c r="R510" s="13">
        <v>4</v>
      </c>
      <c r="S510" s="30">
        <v>5.9165186500888103</v>
      </c>
      <c r="T510" s="13">
        <f>IFERROR(VLOOKUP(B510,users_table[#All],4,FALSE),"NA")</f>
        <v>5.9325396825396828</v>
      </c>
    </row>
    <row r="511" spans="1:20" x14ac:dyDescent="0.3">
      <c r="A511" s="25">
        <v>509</v>
      </c>
      <c r="B511" s="13" t="s">
        <v>2</v>
      </c>
      <c r="C511" s="13">
        <v>43523</v>
      </c>
      <c r="D511" s="13" t="s">
        <v>654</v>
      </c>
      <c r="E511" s="13" t="s">
        <v>32</v>
      </c>
      <c r="F511" s="13" t="s">
        <v>152</v>
      </c>
      <c r="G511" s="13">
        <v>7.71</v>
      </c>
      <c r="H511" s="26">
        <v>44784</v>
      </c>
      <c r="I511" s="26">
        <v>44788</v>
      </c>
      <c r="J511" s="13">
        <v>7</v>
      </c>
      <c r="K511" s="13">
        <v>2021</v>
      </c>
      <c r="L511" s="13" t="s">
        <v>39</v>
      </c>
      <c r="M511" s="13">
        <v>12</v>
      </c>
      <c r="N511" s="13">
        <v>0.39444444444444438</v>
      </c>
      <c r="O511" s="13">
        <v>4.7333333333333334</v>
      </c>
      <c r="P511" s="13">
        <v>5</v>
      </c>
      <c r="Q511" s="13">
        <v>0.94666666666666666</v>
      </c>
      <c r="R511" s="13">
        <v>2.4</v>
      </c>
      <c r="S511" s="30">
        <v>5.9165186500888103</v>
      </c>
      <c r="T511" s="13">
        <f>IFERROR(VLOOKUP(B511,users_table[#All],4,FALSE),"NA")</f>
        <v>5.9325396825396828</v>
      </c>
    </row>
    <row r="512" spans="1:20" x14ac:dyDescent="0.3">
      <c r="A512" s="25">
        <v>510</v>
      </c>
      <c r="B512" s="13" t="s">
        <v>2</v>
      </c>
      <c r="C512" s="13">
        <v>48471</v>
      </c>
      <c r="D512" s="13" t="s">
        <v>655</v>
      </c>
      <c r="E512" s="13" t="s">
        <v>32</v>
      </c>
      <c r="F512" s="13" t="s">
        <v>152</v>
      </c>
      <c r="G512" s="13">
        <v>7.31</v>
      </c>
      <c r="H512" s="26">
        <v>44758</v>
      </c>
      <c r="I512" s="26">
        <v>44765</v>
      </c>
      <c r="J512" s="13">
        <v>5</v>
      </c>
      <c r="K512" s="13">
        <v>2021</v>
      </c>
      <c r="L512" s="13" t="s">
        <v>35</v>
      </c>
      <c r="M512" s="13">
        <v>12</v>
      </c>
      <c r="N512" s="13">
        <v>0.39750000000000002</v>
      </c>
      <c r="O512" s="13">
        <v>4.7699999999999996</v>
      </c>
      <c r="P512" s="13">
        <v>8</v>
      </c>
      <c r="Q512" s="13">
        <v>0.59625000000000006</v>
      </c>
      <c r="R512" s="13">
        <v>1.5</v>
      </c>
      <c r="S512" s="30">
        <v>5.9165186500888103</v>
      </c>
      <c r="T512" s="13">
        <f>IFERROR(VLOOKUP(B512,users_table[#All],4,FALSE),"NA")</f>
        <v>5.9325396825396828</v>
      </c>
    </row>
    <row r="513" spans="1:20" x14ac:dyDescent="0.3">
      <c r="A513" s="25">
        <v>511</v>
      </c>
      <c r="B513" s="13" t="s">
        <v>2</v>
      </c>
      <c r="C513" s="13">
        <v>38573</v>
      </c>
      <c r="D513" s="13" t="s">
        <v>656</v>
      </c>
      <c r="E513" s="13" t="s">
        <v>32</v>
      </c>
      <c r="F513" s="13" t="s">
        <v>152</v>
      </c>
      <c r="G513" s="13">
        <v>5.55</v>
      </c>
      <c r="H513" s="26">
        <v>43747</v>
      </c>
      <c r="I513" s="26">
        <v>43754</v>
      </c>
      <c r="J513" s="13">
        <v>2</v>
      </c>
      <c r="K513" s="13">
        <v>2019</v>
      </c>
      <c r="L513" s="13" t="s">
        <v>39</v>
      </c>
      <c r="M513" s="13">
        <v>12</v>
      </c>
      <c r="N513" s="13">
        <v>0.39444444444444438</v>
      </c>
      <c r="O513" s="13">
        <v>4.7333333333333334</v>
      </c>
      <c r="P513" s="13">
        <v>8</v>
      </c>
      <c r="Q513" s="13">
        <v>0.59166666666666667</v>
      </c>
      <c r="R513" s="13">
        <v>1.5</v>
      </c>
      <c r="S513" s="30">
        <v>5.9165186500888103</v>
      </c>
      <c r="T513" s="13">
        <f>IFERROR(VLOOKUP(B513,users_table[#All],4,FALSE),"NA")</f>
        <v>5.9325396825396828</v>
      </c>
    </row>
    <row r="514" spans="1:20" x14ac:dyDescent="0.3">
      <c r="A514" s="25">
        <v>512</v>
      </c>
      <c r="B514" s="13" t="s">
        <v>2</v>
      </c>
      <c r="C514" s="13">
        <v>40102</v>
      </c>
      <c r="D514" s="13" t="s">
        <v>657</v>
      </c>
      <c r="E514" s="13" t="s">
        <v>52</v>
      </c>
      <c r="F514" s="13" t="s">
        <v>152</v>
      </c>
      <c r="G514" s="13">
        <v>6.05</v>
      </c>
      <c r="H514" s="26">
        <v>44357</v>
      </c>
      <c r="I514" s="26">
        <v>44357</v>
      </c>
      <c r="J514" s="13">
        <v>3</v>
      </c>
      <c r="K514" s="13">
        <v>2020</v>
      </c>
      <c r="L514" s="13" t="s">
        <v>30</v>
      </c>
      <c r="M514" s="13">
        <v>1</v>
      </c>
      <c r="N514" s="13">
        <v>0.3947222222222222</v>
      </c>
      <c r="O514" s="13">
        <v>0.3947222222222222</v>
      </c>
      <c r="P514" s="13">
        <v>1</v>
      </c>
      <c r="Q514" s="13">
        <v>0.3947222222222222</v>
      </c>
      <c r="R514" s="13">
        <v>1</v>
      </c>
      <c r="S514" s="30">
        <v>5.9165186500888103</v>
      </c>
      <c r="T514" s="13">
        <f>IFERROR(VLOOKUP(B514,users_table[#All],4,FALSE),"NA")</f>
        <v>5.9325396825396828</v>
      </c>
    </row>
    <row r="515" spans="1:20" x14ac:dyDescent="0.3">
      <c r="A515" s="25">
        <v>513</v>
      </c>
      <c r="B515" s="13" t="s">
        <v>2</v>
      </c>
      <c r="C515" s="13">
        <v>39324</v>
      </c>
      <c r="D515" s="13" t="s">
        <v>658</v>
      </c>
      <c r="E515" s="13" t="s">
        <v>32</v>
      </c>
      <c r="F515" s="13" t="s">
        <v>152</v>
      </c>
      <c r="G515" s="13">
        <v>7.1</v>
      </c>
      <c r="H515" s="26">
        <v>43830</v>
      </c>
      <c r="I515" s="26">
        <v>43834</v>
      </c>
      <c r="J515" s="13">
        <v>6</v>
      </c>
      <c r="K515" s="13">
        <v>2019</v>
      </c>
      <c r="L515" s="13" t="s">
        <v>39</v>
      </c>
      <c r="M515" s="13">
        <v>12</v>
      </c>
      <c r="N515" s="13">
        <v>0.39444444444444438</v>
      </c>
      <c r="O515" s="13">
        <v>4.7333333333333334</v>
      </c>
      <c r="P515" s="13">
        <v>5</v>
      </c>
      <c r="Q515" s="13">
        <v>0.94666666666666666</v>
      </c>
      <c r="R515" s="13">
        <v>2.4</v>
      </c>
      <c r="S515" s="30">
        <v>5.9165186500888103</v>
      </c>
      <c r="T515" s="13">
        <f>IFERROR(VLOOKUP(B515,users_table[#All],4,FALSE),"NA")</f>
        <v>5.9325396825396828</v>
      </c>
    </row>
    <row r="516" spans="1:20" x14ac:dyDescent="0.3">
      <c r="A516" s="25">
        <v>514</v>
      </c>
      <c r="B516" s="13" t="s">
        <v>2</v>
      </c>
      <c r="C516" s="13">
        <v>39942</v>
      </c>
      <c r="D516" s="13" t="s">
        <v>659</v>
      </c>
      <c r="E516" s="13" t="s">
        <v>32</v>
      </c>
      <c r="F516" s="13" t="s">
        <v>29</v>
      </c>
      <c r="G516" s="13">
        <v>6.95</v>
      </c>
      <c r="H516" s="26">
        <v>44037</v>
      </c>
      <c r="I516" s="26">
        <v>44050</v>
      </c>
      <c r="J516" s="13">
        <v>7</v>
      </c>
      <c r="K516" s="13">
        <v>2020</v>
      </c>
      <c r="L516" s="13" t="s">
        <v>30</v>
      </c>
      <c r="M516" s="13">
        <v>11</v>
      </c>
      <c r="N516" s="13">
        <v>0.38527777777777777</v>
      </c>
      <c r="O516" s="13">
        <v>4.2380555555555546</v>
      </c>
      <c r="P516" s="13">
        <v>14</v>
      </c>
      <c r="Q516" s="13">
        <v>0.30271825396825403</v>
      </c>
      <c r="R516" s="13">
        <v>0.7857142857142857</v>
      </c>
      <c r="S516" s="30">
        <v>5.9165186500888103</v>
      </c>
      <c r="T516" s="13">
        <f>IFERROR(VLOOKUP(B516,users_table[#All],4,FALSE),"NA")</f>
        <v>5.9325396825396828</v>
      </c>
    </row>
    <row r="517" spans="1:20" x14ac:dyDescent="0.3">
      <c r="A517" s="25">
        <v>515</v>
      </c>
      <c r="B517" s="13" t="s">
        <v>2</v>
      </c>
      <c r="C517" s="13">
        <v>50041</v>
      </c>
      <c r="D517" s="13" t="s">
        <v>660</v>
      </c>
      <c r="E517" s="13" t="s">
        <v>158</v>
      </c>
      <c r="F517" s="13" t="s">
        <v>29</v>
      </c>
      <c r="G517" s="13">
        <v>6.61</v>
      </c>
      <c r="H517" s="26">
        <v>44990</v>
      </c>
      <c r="I517" s="26">
        <v>44990</v>
      </c>
      <c r="J517" s="13">
        <v>6</v>
      </c>
      <c r="K517" s="13">
        <v>2021</v>
      </c>
      <c r="L517" s="13" t="s">
        <v>39</v>
      </c>
      <c r="M517" s="13">
        <v>1</v>
      </c>
      <c r="N517" s="13">
        <v>7.2777777777777775E-2</v>
      </c>
      <c r="O517" s="13">
        <v>7.2777777777777775E-2</v>
      </c>
      <c r="P517" s="13">
        <v>1</v>
      </c>
      <c r="Q517" s="13">
        <v>7.2777777777777775E-2</v>
      </c>
      <c r="R517" s="13">
        <v>1</v>
      </c>
      <c r="S517" s="30">
        <v>5.9165186500888103</v>
      </c>
      <c r="T517" s="13">
        <f>IFERROR(VLOOKUP(B517,users_table[#All],4,FALSE),"NA")</f>
        <v>5.9325396825396828</v>
      </c>
    </row>
    <row r="518" spans="1:20" x14ac:dyDescent="0.3">
      <c r="A518" s="25">
        <v>516</v>
      </c>
      <c r="B518" s="13" t="s">
        <v>2</v>
      </c>
      <c r="C518" s="13">
        <v>37920</v>
      </c>
      <c r="D518" s="13" t="s">
        <v>661</v>
      </c>
      <c r="E518" s="13" t="s">
        <v>32</v>
      </c>
      <c r="F518" s="13" t="s">
        <v>37</v>
      </c>
      <c r="G518" s="13">
        <v>6.57</v>
      </c>
      <c r="H518" s="26">
        <v>43888</v>
      </c>
      <c r="I518" s="26">
        <v>43912</v>
      </c>
      <c r="J518" s="13">
        <v>6</v>
      </c>
      <c r="K518" s="13">
        <v>2019</v>
      </c>
      <c r="L518" s="13" t="s">
        <v>30</v>
      </c>
      <c r="M518" s="13">
        <v>12</v>
      </c>
      <c r="N518" s="13">
        <v>0.2</v>
      </c>
      <c r="O518" s="13">
        <v>2.4</v>
      </c>
      <c r="P518" s="13">
        <v>25</v>
      </c>
      <c r="Q518" s="13">
        <v>9.6000000000000016E-2</v>
      </c>
      <c r="R518" s="13">
        <v>0.48</v>
      </c>
      <c r="S518" s="30">
        <v>5.9165186500888103</v>
      </c>
      <c r="T518" s="13">
        <f>IFERROR(VLOOKUP(B518,users_table[#All],4,FALSE),"NA")</f>
        <v>5.9325396825396828</v>
      </c>
    </row>
    <row r="519" spans="1:20" x14ac:dyDescent="0.3">
      <c r="A519" s="25">
        <v>517</v>
      </c>
      <c r="B519" s="13" t="s">
        <v>2</v>
      </c>
      <c r="C519" s="13">
        <v>36871</v>
      </c>
      <c r="D519" s="13" t="s">
        <v>662</v>
      </c>
      <c r="E519" s="13" t="s">
        <v>50</v>
      </c>
      <c r="F519" s="13" t="s">
        <v>37</v>
      </c>
      <c r="G519" s="13">
        <v>6.69</v>
      </c>
      <c r="H519" s="26">
        <v>43669</v>
      </c>
      <c r="I519" s="26">
        <v>43672</v>
      </c>
      <c r="J519" s="13">
        <v>5</v>
      </c>
      <c r="K519" s="13">
        <v>2019</v>
      </c>
      <c r="L519" s="13" t="s">
        <v>33</v>
      </c>
      <c r="M519" s="13">
        <v>13</v>
      </c>
      <c r="N519" s="13">
        <v>0.38333333333333341</v>
      </c>
      <c r="O519" s="13">
        <v>4.9833333333333334</v>
      </c>
      <c r="P519" s="13">
        <v>4</v>
      </c>
      <c r="Q519" s="13">
        <v>1.2458333333333329</v>
      </c>
      <c r="R519" s="13">
        <v>3.25</v>
      </c>
      <c r="S519" s="30">
        <v>5.9165186500888103</v>
      </c>
      <c r="T519" s="13">
        <f>IFERROR(VLOOKUP(B519,users_table[#All],4,FALSE),"NA")</f>
        <v>5.9325396825396828</v>
      </c>
    </row>
    <row r="520" spans="1:20" x14ac:dyDescent="0.3">
      <c r="A520" s="25">
        <v>518</v>
      </c>
      <c r="B520" s="13" t="s">
        <v>2</v>
      </c>
      <c r="C520" s="13">
        <v>40620</v>
      </c>
      <c r="D520" s="13" t="s">
        <v>663</v>
      </c>
      <c r="E520" s="13" t="s">
        <v>32</v>
      </c>
      <c r="F520" s="13" t="s">
        <v>154</v>
      </c>
      <c r="G520" s="13">
        <v>7.69</v>
      </c>
      <c r="H520" s="26">
        <v>44718</v>
      </c>
      <c r="I520" s="26">
        <v>44744</v>
      </c>
      <c r="J520" s="13">
        <v>8</v>
      </c>
      <c r="K520" s="13">
        <v>2021</v>
      </c>
      <c r="L520" s="13" t="s">
        <v>39</v>
      </c>
      <c r="M520" s="13">
        <v>13</v>
      </c>
      <c r="N520" s="13">
        <v>0.39833333333333332</v>
      </c>
      <c r="O520" s="13">
        <v>5.1783333333333328</v>
      </c>
      <c r="P520" s="13">
        <v>27</v>
      </c>
      <c r="Q520" s="13">
        <v>0.19179012345679011</v>
      </c>
      <c r="R520" s="13">
        <v>0.48148148148148151</v>
      </c>
      <c r="S520" s="30">
        <v>5.9165186500888103</v>
      </c>
      <c r="T520" s="13">
        <f>IFERROR(VLOOKUP(B520,users_table[#All],4,FALSE),"NA")</f>
        <v>5.9325396825396828</v>
      </c>
    </row>
    <row r="521" spans="1:20" x14ac:dyDescent="0.3">
      <c r="A521" s="25">
        <v>519</v>
      </c>
      <c r="B521" s="13" t="s">
        <v>2</v>
      </c>
      <c r="C521" s="13">
        <v>41392</v>
      </c>
      <c r="D521" s="13" t="s">
        <v>664</v>
      </c>
      <c r="E521" s="13" t="s">
        <v>32</v>
      </c>
      <c r="F521" s="13" t="s">
        <v>42</v>
      </c>
      <c r="G521" s="13">
        <v>6.61</v>
      </c>
      <c r="H521" s="26">
        <v>44504</v>
      </c>
      <c r="I521" s="26">
        <v>44521</v>
      </c>
      <c r="J521" s="13">
        <v>6</v>
      </c>
      <c r="K521" s="13">
        <v>2021</v>
      </c>
      <c r="L521" s="13" t="s">
        <v>30</v>
      </c>
      <c r="M521" s="13">
        <v>12</v>
      </c>
      <c r="N521" s="13">
        <v>0.39444444444444438</v>
      </c>
      <c r="O521" s="13">
        <v>4.7333333333333334</v>
      </c>
      <c r="P521" s="13">
        <v>18</v>
      </c>
      <c r="Q521" s="13">
        <v>0.26296296296296301</v>
      </c>
      <c r="R521" s="13">
        <v>0.66666666666666663</v>
      </c>
      <c r="S521" s="30">
        <v>5.9165186500888103</v>
      </c>
      <c r="T521" s="13">
        <f>IFERROR(VLOOKUP(B521,users_table[#All],4,FALSE),"NA")</f>
        <v>5.9325396825396828</v>
      </c>
    </row>
    <row r="522" spans="1:20" x14ac:dyDescent="0.3">
      <c r="A522" s="25">
        <v>520</v>
      </c>
      <c r="B522" s="13" t="s">
        <v>2</v>
      </c>
      <c r="C522" s="13">
        <v>45518</v>
      </c>
      <c r="D522" s="13" t="s">
        <v>665</v>
      </c>
      <c r="E522" s="13" t="s">
        <v>50</v>
      </c>
      <c r="F522" s="13" t="s">
        <v>29</v>
      </c>
      <c r="G522" s="13">
        <v>5.92</v>
      </c>
      <c r="H522" s="26">
        <v>44904</v>
      </c>
      <c r="I522" s="26">
        <v>44904</v>
      </c>
      <c r="J522" s="13">
        <v>5</v>
      </c>
      <c r="K522" s="13">
        <v>2021</v>
      </c>
      <c r="L522" s="13" t="s">
        <v>30</v>
      </c>
      <c r="M522" s="13">
        <v>1</v>
      </c>
      <c r="N522" s="13">
        <v>9.6666666666666665E-2</v>
      </c>
      <c r="O522" s="13">
        <v>9.6666666666666665E-2</v>
      </c>
      <c r="P522" s="13">
        <v>1</v>
      </c>
      <c r="Q522" s="13">
        <v>9.6666666666666665E-2</v>
      </c>
      <c r="R522" s="13">
        <v>1</v>
      </c>
      <c r="S522" s="30">
        <v>5.9165186500888103</v>
      </c>
      <c r="T522" s="13">
        <f>IFERROR(VLOOKUP(B522,users_table[#All],4,FALSE),"NA")</f>
        <v>5.9325396825396828</v>
      </c>
    </row>
    <row r="523" spans="1:20" x14ac:dyDescent="0.3">
      <c r="A523" s="25">
        <v>521</v>
      </c>
      <c r="B523" s="13" t="s">
        <v>2</v>
      </c>
      <c r="C523" s="13">
        <v>41226</v>
      </c>
      <c r="D523" s="13" t="s">
        <v>666</v>
      </c>
      <c r="E523" s="13" t="s">
        <v>32</v>
      </c>
      <c r="F523" s="13" t="s">
        <v>154</v>
      </c>
      <c r="G523" s="13">
        <v>7</v>
      </c>
      <c r="H523" s="26">
        <v>44297</v>
      </c>
      <c r="I523" s="26">
        <v>44309</v>
      </c>
      <c r="J523" s="13">
        <v>6</v>
      </c>
      <c r="K523" s="13">
        <v>2020</v>
      </c>
      <c r="L523" s="13" t="s">
        <v>39</v>
      </c>
      <c r="M523" s="13">
        <v>12</v>
      </c>
      <c r="N523" s="13">
        <v>0.3972222222222222</v>
      </c>
      <c r="O523" s="13">
        <v>4.7666666666666666</v>
      </c>
      <c r="P523" s="13">
        <v>13</v>
      </c>
      <c r="Q523" s="13">
        <v>0.36666666666666659</v>
      </c>
      <c r="R523" s="13">
        <v>0.92307692307692313</v>
      </c>
      <c r="S523" s="30">
        <v>5.9165186500888103</v>
      </c>
      <c r="T523" s="13">
        <f>IFERROR(VLOOKUP(B523,users_table[#All],4,FALSE),"NA")</f>
        <v>5.9325396825396828</v>
      </c>
    </row>
    <row r="524" spans="1:20" x14ac:dyDescent="0.3">
      <c r="A524" s="25">
        <v>522</v>
      </c>
      <c r="B524" s="13" t="s">
        <v>2</v>
      </c>
      <c r="C524" s="13">
        <v>39799</v>
      </c>
      <c r="D524" s="13" t="s">
        <v>667</v>
      </c>
      <c r="E524" s="13" t="s">
        <v>32</v>
      </c>
      <c r="F524" s="13" t="s">
        <v>37</v>
      </c>
      <c r="G524" s="13">
        <v>5.9</v>
      </c>
      <c r="H524" s="26">
        <v>43948</v>
      </c>
      <c r="I524" s="26">
        <v>43967</v>
      </c>
      <c r="J524" s="13">
        <v>5</v>
      </c>
      <c r="K524" s="13">
        <v>2019</v>
      </c>
      <c r="L524" s="13" t="s">
        <v>35</v>
      </c>
      <c r="M524" s="13">
        <v>12</v>
      </c>
      <c r="N524" s="13">
        <v>0.3972222222222222</v>
      </c>
      <c r="O524" s="13">
        <v>4.7666666666666666</v>
      </c>
      <c r="P524" s="13">
        <v>20</v>
      </c>
      <c r="Q524" s="13">
        <v>0.23833333333333331</v>
      </c>
      <c r="R524" s="13">
        <v>0.6</v>
      </c>
      <c r="S524" s="30">
        <v>5.9165186500888103</v>
      </c>
      <c r="T524" s="13">
        <f>IFERROR(VLOOKUP(B524,users_table[#All],4,FALSE),"NA")</f>
        <v>5.9325396825396828</v>
      </c>
    </row>
    <row r="525" spans="1:20" x14ac:dyDescent="0.3">
      <c r="A525" s="25">
        <v>523</v>
      </c>
      <c r="B525" s="13" t="s">
        <v>2</v>
      </c>
      <c r="C525" s="13">
        <v>732</v>
      </c>
      <c r="D525" s="13" t="s">
        <v>668</v>
      </c>
      <c r="E525" s="13" t="s">
        <v>168</v>
      </c>
      <c r="F525" s="13" t="s">
        <v>152</v>
      </c>
      <c r="G525" s="13">
        <v>7.02</v>
      </c>
      <c r="H525" s="26">
        <v>42978</v>
      </c>
      <c r="I525" s="26">
        <v>42978</v>
      </c>
      <c r="J525" s="13">
        <v>8</v>
      </c>
      <c r="K525" s="13">
        <v>1985</v>
      </c>
      <c r="L525" s="13" t="s">
        <v>35</v>
      </c>
      <c r="M525" s="13">
        <v>1</v>
      </c>
      <c r="N525" s="13">
        <v>1.333333333333333</v>
      </c>
      <c r="O525" s="13">
        <v>1.333333333333333</v>
      </c>
      <c r="P525" s="13">
        <v>1</v>
      </c>
      <c r="Q525" s="13">
        <v>1.333333333333333</v>
      </c>
      <c r="R525" s="13">
        <v>1</v>
      </c>
      <c r="S525" s="30">
        <v>5.9165186500888103</v>
      </c>
      <c r="T525" s="13">
        <f>IFERROR(VLOOKUP(B525,users_table[#All],4,FALSE),"NA")</f>
        <v>5.9325396825396828</v>
      </c>
    </row>
    <row r="526" spans="1:20" x14ac:dyDescent="0.3">
      <c r="A526" s="25">
        <v>524</v>
      </c>
      <c r="B526" s="13" t="s">
        <v>2</v>
      </c>
      <c r="C526" s="13">
        <v>543</v>
      </c>
      <c r="D526" s="13" t="s">
        <v>669</v>
      </c>
      <c r="E526" s="13" t="s">
        <v>168</v>
      </c>
      <c r="F526" s="13" t="s">
        <v>152</v>
      </c>
      <c r="G526" s="13">
        <v>7.91</v>
      </c>
      <c r="H526" s="26">
        <v>43101</v>
      </c>
      <c r="I526" s="26">
        <v>43101</v>
      </c>
      <c r="J526" s="13">
        <v>9</v>
      </c>
      <c r="K526" s="13">
        <v>2000</v>
      </c>
      <c r="L526" s="13" t="s">
        <v>39</v>
      </c>
      <c r="M526" s="13">
        <v>1</v>
      </c>
      <c r="N526" s="13">
        <v>1.7</v>
      </c>
      <c r="O526" s="13">
        <v>1.7</v>
      </c>
      <c r="P526" s="13">
        <v>1</v>
      </c>
      <c r="Q526" s="13">
        <v>1.7</v>
      </c>
      <c r="R526" s="13">
        <v>1</v>
      </c>
      <c r="S526" s="30">
        <v>5.9165186500888103</v>
      </c>
      <c r="T526" s="13">
        <f>IFERROR(VLOOKUP(B526,users_table[#All],4,FALSE),"NA")</f>
        <v>5.9325396825396828</v>
      </c>
    </row>
    <row r="527" spans="1:20" x14ac:dyDescent="0.3">
      <c r="A527" s="25">
        <v>525</v>
      </c>
      <c r="B527" s="13" t="s">
        <v>2</v>
      </c>
      <c r="C527" s="13">
        <v>180</v>
      </c>
      <c r="D527" s="13" t="s">
        <v>670</v>
      </c>
      <c r="E527" s="13" t="s">
        <v>32</v>
      </c>
      <c r="F527" s="13" t="s">
        <v>29</v>
      </c>
      <c r="G527" s="13">
        <v>7.17</v>
      </c>
      <c r="H527" s="26">
        <v>43525</v>
      </c>
      <c r="I527" s="26">
        <v>43537</v>
      </c>
      <c r="J527" s="13">
        <v>6</v>
      </c>
      <c r="K527" s="13">
        <v>2000</v>
      </c>
      <c r="L527" s="13" t="s">
        <v>35</v>
      </c>
      <c r="M527" s="13">
        <v>13</v>
      </c>
      <c r="N527" s="13">
        <v>0.38138888888888889</v>
      </c>
      <c r="O527" s="13">
        <v>4.9580555555555552</v>
      </c>
      <c r="P527" s="13">
        <v>13</v>
      </c>
      <c r="Q527" s="13">
        <v>0.38138888888888889</v>
      </c>
      <c r="R527" s="13">
        <v>1</v>
      </c>
      <c r="S527" s="30">
        <v>5.9165186500888103</v>
      </c>
      <c r="T527" s="13">
        <f>IFERROR(VLOOKUP(B527,users_table[#All],4,FALSE),"NA")</f>
        <v>5.9325396825396828</v>
      </c>
    </row>
    <row r="528" spans="1:20" x14ac:dyDescent="0.3">
      <c r="A528" s="25">
        <v>526</v>
      </c>
      <c r="B528" s="13" t="s">
        <v>2</v>
      </c>
      <c r="C528" s="13">
        <v>181</v>
      </c>
      <c r="D528" s="13" t="s">
        <v>671</v>
      </c>
      <c r="E528" s="13" t="s">
        <v>32</v>
      </c>
      <c r="F528" s="13" t="s">
        <v>29</v>
      </c>
      <c r="G528" s="13">
        <v>7.39</v>
      </c>
      <c r="H528" s="26">
        <v>43539</v>
      </c>
      <c r="I528" s="26">
        <v>43549</v>
      </c>
      <c r="J528" s="13">
        <v>6</v>
      </c>
      <c r="K528" s="13">
        <v>2001</v>
      </c>
      <c r="L528" s="13" t="s">
        <v>35</v>
      </c>
      <c r="M528" s="13">
        <v>13</v>
      </c>
      <c r="N528" s="13">
        <v>0.38222222222222219</v>
      </c>
      <c r="O528" s="13">
        <v>4.9688888888888894</v>
      </c>
      <c r="P528" s="13">
        <v>11</v>
      </c>
      <c r="Q528" s="13">
        <v>0.45171717171717168</v>
      </c>
      <c r="R528" s="13">
        <v>1.1818181818181821</v>
      </c>
      <c r="S528" s="30">
        <v>5.9165186500888103</v>
      </c>
      <c r="T528" s="13">
        <f>IFERROR(VLOOKUP(B528,users_table[#All],4,FALSE),"NA")</f>
        <v>5.9325396825396828</v>
      </c>
    </row>
    <row r="529" spans="1:20" x14ac:dyDescent="0.3">
      <c r="A529" s="25">
        <v>527</v>
      </c>
      <c r="B529" s="13" t="s">
        <v>2</v>
      </c>
      <c r="C529" s="13">
        <v>50383</v>
      </c>
      <c r="D529" s="13" t="s">
        <v>672</v>
      </c>
      <c r="E529" s="13" t="s">
        <v>50</v>
      </c>
      <c r="F529" s="13" t="s">
        <v>29</v>
      </c>
      <c r="G529" s="13">
        <v>6.27</v>
      </c>
      <c r="H529" s="26">
        <v>44990</v>
      </c>
      <c r="I529" s="26">
        <v>44990</v>
      </c>
      <c r="J529" s="13">
        <v>5</v>
      </c>
      <c r="K529" s="13">
        <v>2021</v>
      </c>
      <c r="L529" s="13" t="s">
        <v>35</v>
      </c>
      <c r="M529" s="13">
        <v>1</v>
      </c>
      <c r="N529" s="13">
        <v>2.5555555555555561E-2</v>
      </c>
      <c r="O529" s="13">
        <v>2.5555555555555561E-2</v>
      </c>
      <c r="P529" s="13">
        <v>1</v>
      </c>
      <c r="Q529" s="13">
        <v>2.5555555555555561E-2</v>
      </c>
      <c r="R529" s="13">
        <v>1</v>
      </c>
      <c r="S529" s="30">
        <v>5.9165186500888103</v>
      </c>
      <c r="T529" s="13">
        <f>IFERROR(VLOOKUP(B529,users_table[#All],4,FALSE),"NA")</f>
        <v>5.9325396825396828</v>
      </c>
    </row>
    <row r="530" spans="1:20" x14ac:dyDescent="0.3">
      <c r="A530" s="25">
        <v>528</v>
      </c>
      <c r="B530" s="13" t="s">
        <v>2</v>
      </c>
      <c r="C530" s="13">
        <v>48567</v>
      </c>
      <c r="D530" s="13" t="s">
        <v>673</v>
      </c>
      <c r="E530" s="13" t="s">
        <v>32</v>
      </c>
      <c r="F530" s="13" t="s">
        <v>29</v>
      </c>
      <c r="G530" s="13">
        <v>6.7</v>
      </c>
      <c r="H530" s="26">
        <v>44731</v>
      </c>
      <c r="I530" s="26">
        <v>44736</v>
      </c>
      <c r="J530" s="13">
        <v>7</v>
      </c>
      <c r="K530" s="13">
        <v>2021</v>
      </c>
      <c r="L530" s="13" t="s">
        <v>35</v>
      </c>
      <c r="M530" s="13">
        <v>12</v>
      </c>
      <c r="N530" s="13">
        <v>0.40333333333333332</v>
      </c>
      <c r="O530" s="13">
        <v>4.84</v>
      </c>
      <c r="P530" s="13">
        <v>6</v>
      </c>
      <c r="Q530" s="13">
        <v>0.80666666666666664</v>
      </c>
      <c r="R530" s="13">
        <v>2</v>
      </c>
      <c r="S530" s="30">
        <v>5.9165186500888103</v>
      </c>
      <c r="T530" s="13">
        <f>IFERROR(VLOOKUP(B530,users_table[#All],4,FALSE),"NA")</f>
        <v>5.9325396825396828</v>
      </c>
    </row>
    <row r="531" spans="1:20" x14ac:dyDescent="0.3">
      <c r="A531" s="25">
        <v>529</v>
      </c>
      <c r="B531" s="13" t="s">
        <v>2</v>
      </c>
      <c r="C531" s="13">
        <v>46095</v>
      </c>
      <c r="D531" s="13" t="s">
        <v>674</v>
      </c>
      <c r="E531" s="13" t="s">
        <v>32</v>
      </c>
      <c r="F531" s="13" t="s">
        <v>29</v>
      </c>
      <c r="G531" s="13">
        <v>8.42</v>
      </c>
      <c r="H531" s="26">
        <v>44622</v>
      </c>
      <c r="I531" s="26">
        <v>44658</v>
      </c>
      <c r="J531" s="13">
        <v>8</v>
      </c>
      <c r="K531" s="13">
        <v>2021</v>
      </c>
      <c r="L531" s="13" t="s">
        <v>33</v>
      </c>
      <c r="M531" s="13">
        <v>13</v>
      </c>
      <c r="N531" s="13">
        <v>0.40833333333333333</v>
      </c>
      <c r="O531" s="13">
        <v>5.3083333333333336</v>
      </c>
      <c r="P531" s="13">
        <v>37</v>
      </c>
      <c r="Q531" s="13">
        <v>0.1434684684684685</v>
      </c>
      <c r="R531" s="13">
        <v>0.35135135135135143</v>
      </c>
      <c r="S531" s="30">
        <v>5.9165186500888103</v>
      </c>
      <c r="T531" s="13">
        <f>IFERROR(VLOOKUP(B531,users_table[#All],4,FALSE),"NA")</f>
        <v>5.9325396825396828</v>
      </c>
    </row>
    <row r="532" spans="1:20" x14ac:dyDescent="0.3">
      <c r="A532" s="25">
        <v>530</v>
      </c>
      <c r="B532" s="13" t="s">
        <v>2</v>
      </c>
      <c r="C532" s="13">
        <v>39990</v>
      </c>
      <c r="D532" s="13" t="s">
        <v>675</v>
      </c>
      <c r="E532" s="13" t="s">
        <v>50</v>
      </c>
      <c r="F532" s="13" t="s">
        <v>29</v>
      </c>
      <c r="G532" s="13">
        <v>5.85</v>
      </c>
      <c r="H532" s="26">
        <v>44375</v>
      </c>
      <c r="I532" s="26">
        <v>44392</v>
      </c>
      <c r="J532" s="13">
        <v>6</v>
      </c>
      <c r="K532" s="13">
        <v>2020</v>
      </c>
      <c r="L532" s="13" t="s">
        <v>35</v>
      </c>
      <c r="M532" s="13">
        <v>12</v>
      </c>
      <c r="N532" s="13">
        <v>0.4</v>
      </c>
      <c r="O532" s="13">
        <v>4.8000000000000007</v>
      </c>
      <c r="P532" s="13">
        <v>18</v>
      </c>
      <c r="Q532" s="13">
        <v>0.26666666666666672</v>
      </c>
      <c r="R532" s="13">
        <v>0.66666666666666663</v>
      </c>
      <c r="S532" s="30">
        <v>5.9165186500888103</v>
      </c>
      <c r="T532" s="13">
        <f>IFERROR(VLOOKUP(B532,users_table[#All],4,FALSE),"NA")</f>
        <v>5.9325396825396828</v>
      </c>
    </row>
    <row r="533" spans="1:20" x14ac:dyDescent="0.3">
      <c r="A533" s="25">
        <v>531</v>
      </c>
      <c r="B533" s="13" t="s">
        <v>2</v>
      </c>
      <c r="C533" s="13">
        <v>37993</v>
      </c>
      <c r="D533" s="13" t="s">
        <v>676</v>
      </c>
      <c r="E533" s="13" t="s">
        <v>32</v>
      </c>
      <c r="F533" s="13" t="s">
        <v>183</v>
      </c>
      <c r="G533" s="13">
        <v>7.29</v>
      </c>
      <c r="H533" s="26">
        <v>43586</v>
      </c>
      <c r="I533" s="26">
        <v>43605</v>
      </c>
      <c r="J533" s="13">
        <v>6</v>
      </c>
      <c r="K533" s="13">
        <v>2019</v>
      </c>
      <c r="L533" s="13" t="s">
        <v>30</v>
      </c>
      <c r="M533" s="13">
        <v>12</v>
      </c>
      <c r="N533" s="13">
        <v>0.39444444444444438</v>
      </c>
      <c r="O533" s="13">
        <v>4.7333333333333334</v>
      </c>
      <c r="P533" s="13">
        <v>20</v>
      </c>
      <c r="Q533" s="13">
        <v>0.23666666666666669</v>
      </c>
      <c r="R533" s="13">
        <v>0.6</v>
      </c>
      <c r="S533" s="30">
        <v>5.9165186500888103</v>
      </c>
      <c r="T533" s="13">
        <f>IFERROR(VLOOKUP(B533,users_table[#All],4,FALSE),"NA")</f>
        <v>5.9325396825396828</v>
      </c>
    </row>
    <row r="534" spans="1:20" x14ac:dyDescent="0.3">
      <c r="A534" s="25">
        <v>532</v>
      </c>
      <c r="B534" s="13" t="s">
        <v>2</v>
      </c>
      <c r="C534" s="13">
        <v>38999</v>
      </c>
      <c r="D534" s="13" t="s">
        <v>677</v>
      </c>
      <c r="E534" s="13" t="s">
        <v>28</v>
      </c>
      <c r="F534" s="13" t="s">
        <v>183</v>
      </c>
      <c r="G534" s="13">
        <v>7.28</v>
      </c>
      <c r="H534" s="26">
        <v>43635</v>
      </c>
      <c r="I534" s="26">
        <v>43635</v>
      </c>
      <c r="J534" s="13">
        <v>6</v>
      </c>
      <c r="K534" s="13">
        <v>2019</v>
      </c>
      <c r="L534" s="13" t="s">
        <v>33</v>
      </c>
      <c r="M534" s="13">
        <v>1</v>
      </c>
      <c r="N534" s="13">
        <v>0.37777777777777782</v>
      </c>
      <c r="O534" s="13">
        <v>0.37777777777777782</v>
      </c>
      <c r="P534" s="13">
        <v>1</v>
      </c>
      <c r="Q534" s="13">
        <v>0.37777777777777782</v>
      </c>
      <c r="R534" s="13">
        <v>1</v>
      </c>
      <c r="S534" s="30">
        <v>5.9165186500888103</v>
      </c>
      <c r="T534" s="13">
        <f>IFERROR(VLOOKUP(B534,users_table[#All],4,FALSE),"NA")</f>
        <v>5.9325396825396828</v>
      </c>
    </row>
    <row r="535" spans="1:20" x14ac:dyDescent="0.3">
      <c r="A535" s="25">
        <v>533</v>
      </c>
      <c r="B535" s="13" t="s">
        <v>2</v>
      </c>
      <c r="C535" s="13">
        <v>37393</v>
      </c>
      <c r="D535" s="13" t="s">
        <v>678</v>
      </c>
      <c r="E535" s="13" t="s">
        <v>32</v>
      </c>
      <c r="F535" s="13" t="s">
        <v>152</v>
      </c>
      <c r="G535" s="13">
        <v>6.78</v>
      </c>
      <c r="H535" s="26">
        <v>43952</v>
      </c>
      <c r="I535" s="26">
        <v>43955</v>
      </c>
      <c r="J535" s="13">
        <v>5</v>
      </c>
      <c r="K535" s="13">
        <v>2019</v>
      </c>
      <c r="L535" s="13" t="s">
        <v>35</v>
      </c>
      <c r="M535" s="13">
        <v>12</v>
      </c>
      <c r="N535" s="13">
        <v>0.39444444444444438</v>
      </c>
      <c r="O535" s="13">
        <v>4.7333333333333334</v>
      </c>
      <c r="P535" s="13">
        <v>4</v>
      </c>
      <c r="Q535" s="13">
        <v>1.1833333333333329</v>
      </c>
      <c r="R535" s="13">
        <v>3</v>
      </c>
      <c r="S535" s="30">
        <v>5.9165186500888103</v>
      </c>
      <c r="T535" s="13">
        <f>IFERROR(VLOOKUP(B535,users_table[#All],4,FALSE),"NA")</f>
        <v>5.9325396825396828</v>
      </c>
    </row>
    <row r="536" spans="1:20" x14ac:dyDescent="0.3">
      <c r="A536" s="25">
        <v>534</v>
      </c>
      <c r="B536" s="13" t="s">
        <v>2</v>
      </c>
      <c r="C536" s="13">
        <v>38217</v>
      </c>
      <c r="D536" s="13" t="s">
        <v>679</v>
      </c>
      <c r="E536" s="13" t="s">
        <v>50</v>
      </c>
      <c r="F536" s="13" t="s">
        <v>154</v>
      </c>
      <c r="G536" s="13">
        <v>7.23</v>
      </c>
      <c r="H536" s="26">
        <v>43726</v>
      </c>
      <c r="I536" s="26">
        <v>43742</v>
      </c>
      <c r="J536" s="13">
        <v>6</v>
      </c>
      <c r="K536" s="13">
        <v>2018</v>
      </c>
      <c r="L536" s="13" t="s">
        <v>39</v>
      </c>
      <c r="M536" s="13">
        <v>12</v>
      </c>
      <c r="N536" s="13">
        <v>0.05</v>
      </c>
      <c r="O536" s="13">
        <v>0.60000000000000009</v>
      </c>
      <c r="P536" s="13">
        <v>17</v>
      </c>
      <c r="Q536" s="13">
        <v>3.529411764705883E-2</v>
      </c>
      <c r="R536" s="13">
        <v>0.70588235294117652</v>
      </c>
      <c r="S536" s="30">
        <v>5.9165186500888103</v>
      </c>
      <c r="T536" s="13">
        <f>IFERROR(VLOOKUP(B536,users_table[#All],4,FALSE),"NA")</f>
        <v>5.9325396825396828</v>
      </c>
    </row>
    <row r="537" spans="1:20" x14ac:dyDescent="0.3">
      <c r="A537" s="25">
        <v>535</v>
      </c>
      <c r="B537" s="13" t="s">
        <v>2</v>
      </c>
      <c r="C537" s="13">
        <v>39380</v>
      </c>
      <c r="D537" s="13" t="s">
        <v>680</v>
      </c>
      <c r="E537" s="13" t="s">
        <v>50</v>
      </c>
      <c r="F537" s="13" t="s">
        <v>154</v>
      </c>
      <c r="G537" s="13">
        <v>7.33</v>
      </c>
      <c r="H537" s="26">
        <v>44098</v>
      </c>
      <c r="I537" s="26">
        <v>44112</v>
      </c>
      <c r="J537" s="13">
        <v>6</v>
      </c>
      <c r="K537" s="13">
        <v>2019</v>
      </c>
      <c r="L537" s="13" t="s">
        <v>30</v>
      </c>
      <c r="M537" s="13">
        <v>12</v>
      </c>
      <c r="N537" s="13">
        <v>0.05</v>
      </c>
      <c r="O537" s="13">
        <v>0.60000000000000009</v>
      </c>
      <c r="P537" s="13">
        <v>15</v>
      </c>
      <c r="Q537" s="13">
        <v>4.0000000000000008E-2</v>
      </c>
      <c r="R537" s="13">
        <v>0.8</v>
      </c>
      <c r="S537" s="30">
        <v>5.9165186500888103</v>
      </c>
      <c r="T537" s="13">
        <f>IFERROR(VLOOKUP(B537,users_table[#All],4,FALSE),"NA")</f>
        <v>5.9325396825396828</v>
      </c>
    </row>
    <row r="538" spans="1:20" x14ac:dyDescent="0.3">
      <c r="A538" s="25">
        <v>536</v>
      </c>
      <c r="B538" s="13" t="s">
        <v>2</v>
      </c>
      <c r="C538" s="13">
        <v>7</v>
      </c>
      <c r="D538" s="13" t="s">
        <v>681</v>
      </c>
      <c r="E538" s="13" t="s">
        <v>32</v>
      </c>
      <c r="F538" s="13" t="s">
        <v>29</v>
      </c>
      <c r="G538" s="13">
        <v>7.25</v>
      </c>
      <c r="H538" s="26">
        <v>42991</v>
      </c>
      <c r="I538" s="26">
        <v>43034</v>
      </c>
      <c r="J538" s="13">
        <v>6</v>
      </c>
      <c r="K538" s="13">
        <v>2002</v>
      </c>
      <c r="L538" s="13" t="s">
        <v>39</v>
      </c>
      <c r="M538" s="13">
        <v>26</v>
      </c>
      <c r="N538" s="13">
        <v>0.41666666666666669</v>
      </c>
      <c r="O538" s="13">
        <v>10.83333333333333</v>
      </c>
      <c r="P538" s="13">
        <v>44</v>
      </c>
      <c r="Q538" s="13">
        <v>0.24621212121212119</v>
      </c>
      <c r="R538" s="13">
        <v>0.59090909090909094</v>
      </c>
      <c r="S538" s="30">
        <v>5.9165186500888103</v>
      </c>
      <c r="T538" s="13">
        <f>IFERROR(VLOOKUP(B538,users_table[#All],4,FALSE),"NA")</f>
        <v>5.9325396825396828</v>
      </c>
    </row>
    <row r="539" spans="1:20" x14ac:dyDescent="0.3">
      <c r="A539" s="25">
        <v>537</v>
      </c>
      <c r="B539" s="13" t="s">
        <v>2</v>
      </c>
      <c r="C539" s="13">
        <v>45643</v>
      </c>
      <c r="D539" s="13" t="s">
        <v>682</v>
      </c>
      <c r="E539" s="13" t="s">
        <v>50</v>
      </c>
      <c r="F539" s="13" t="s">
        <v>29</v>
      </c>
      <c r="G539" s="13">
        <v>6.58</v>
      </c>
      <c r="H539" s="26">
        <v>44731</v>
      </c>
      <c r="I539" s="26">
        <v>44731</v>
      </c>
      <c r="J539" s="13">
        <v>7</v>
      </c>
      <c r="K539" s="13">
        <v>2021</v>
      </c>
      <c r="L539" s="13" t="s">
        <v>30</v>
      </c>
      <c r="M539" s="13">
        <v>1</v>
      </c>
      <c r="N539" s="13">
        <v>6.8888888888888888E-2</v>
      </c>
      <c r="O539" s="13">
        <v>6.8888888888888888E-2</v>
      </c>
      <c r="P539" s="13">
        <v>1</v>
      </c>
      <c r="Q539" s="13">
        <v>6.8888888888888888E-2</v>
      </c>
      <c r="R539" s="13">
        <v>1</v>
      </c>
      <c r="S539" s="30">
        <v>5.9165186500888103</v>
      </c>
      <c r="T539" s="13">
        <f>IFERROR(VLOOKUP(B539,users_table[#All],4,FALSE),"NA")</f>
        <v>5.9325396825396828</v>
      </c>
    </row>
    <row r="540" spans="1:20" x14ac:dyDescent="0.3">
      <c r="A540" s="25">
        <v>538</v>
      </c>
      <c r="B540" s="13" t="s">
        <v>2</v>
      </c>
      <c r="C540" s="13">
        <v>202</v>
      </c>
      <c r="D540" s="13" t="s">
        <v>683</v>
      </c>
      <c r="E540" s="13" t="s">
        <v>32</v>
      </c>
      <c r="F540" s="13" t="s">
        <v>29</v>
      </c>
      <c r="G540" s="13">
        <v>7.8</v>
      </c>
      <c r="H540" s="26">
        <v>43102</v>
      </c>
      <c r="I540" s="26">
        <v>43132</v>
      </c>
      <c r="J540" s="13">
        <v>8</v>
      </c>
      <c r="K540" s="13">
        <v>2003</v>
      </c>
      <c r="L540" s="13" t="s">
        <v>30</v>
      </c>
      <c r="M540" s="13">
        <v>26</v>
      </c>
      <c r="N540" s="13">
        <v>0.38333333333333341</v>
      </c>
      <c r="O540" s="13">
        <v>9.9666666666666668</v>
      </c>
      <c r="P540" s="13">
        <v>31</v>
      </c>
      <c r="Q540" s="13">
        <v>0.32150537634408599</v>
      </c>
      <c r="R540" s="13">
        <v>0.83870967741935487</v>
      </c>
      <c r="S540" s="30">
        <v>5.9165186500888103</v>
      </c>
      <c r="T540" s="13">
        <f>IFERROR(VLOOKUP(B540,users_table[#All],4,FALSE),"NA")</f>
        <v>5.9325396825396828</v>
      </c>
    </row>
    <row r="541" spans="1:20" x14ac:dyDescent="0.3">
      <c r="A541" s="25">
        <v>539</v>
      </c>
      <c r="B541" s="13" t="s">
        <v>2</v>
      </c>
      <c r="C541" s="13">
        <v>1023</v>
      </c>
      <c r="D541" s="13" t="s">
        <v>684</v>
      </c>
      <c r="E541" s="13" t="s">
        <v>52</v>
      </c>
      <c r="F541" s="13" t="s">
        <v>29</v>
      </c>
      <c r="G541" s="13">
        <v>8</v>
      </c>
      <c r="H541" s="26">
        <v>43207</v>
      </c>
      <c r="I541" s="26">
        <v>43214</v>
      </c>
      <c r="J541" s="13">
        <v>8</v>
      </c>
      <c r="K541" s="13">
        <v>2004</v>
      </c>
      <c r="L541" s="13" t="s">
        <v>30</v>
      </c>
      <c r="M541" s="13">
        <v>4</v>
      </c>
      <c r="N541" s="13">
        <v>0.38333333333333341</v>
      </c>
      <c r="O541" s="13">
        <v>1.533333333333333</v>
      </c>
      <c r="P541" s="13">
        <v>8</v>
      </c>
      <c r="Q541" s="13">
        <v>0.19166666666666671</v>
      </c>
      <c r="R541" s="13">
        <v>0.5</v>
      </c>
      <c r="S541" s="30">
        <v>5.9165186500888103</v>
      </c>
      <c r="T541" s="13">
        <f>IFERROR(VLOOKUP(B541,users_table[#All],4,FALSE),"NA")</f>
        <v>5.9325396825396828</v>
      </c>
    </row>
    <row r="542" spans="1:20" x14ac:dyDescent="0.3">
      <c r="A542" s="25">
        <v>540</v>
      </c>
      <c r="B542" s="13" t="s">
        <v>2</v>
      </c>
      <c r="C542" s="13">
        <v>43299</v>
      </c>
      <c r="D542" s="13" t="s">
        <v>685</v>
      </c>
      <c r="E542" s="13" t="s">
        <v>32</v>
      </c>
      <c r="F542" s="13" t="s">
        <v>29</v>
      </c>
      <c r="G542" s="13">
        <v>7.64</v>
      </c>
      <c r="H542" s="26">
        <v>44787</v>
      </c>
      <c r="I542" s="26">
        <v>44802</v>
      </c>
      <c r="J542" s="13">
        <v>7</v>
      </c>
      <c r="K542" s="13">
        <v>2021</v>
      </c>
      <c r="L542" s="13" t="s">
        <v>30</v>
      </c>
      <c r="M542" s="13">
        <v>12</v>
      </c>
      <c r="N542" s="13">
        <v>0.38388888888888889</v>
      </c>
      <c r="O542" s="13">
        <v>4.6066666666666656</v>
      </c>
      <c r="P542" s="13">
        <v>16</v>
      </c>
      <c r="Q542" s="13">
        <v>0.28791666666666671</v>
      </c>
      <c r="R542" s="13">
        <v>0.75</v>
      </c>
      <c r="S542" s="30">
        <v>5.9165186500888103</v>
      </c>
      <c r="T542" s="13">
        <f>IFERROR(VLOOKUP(B542,users_table[#All],4,FALSE),"NA")</f>
        <v>5.9325396825396828</v>
      </c>
    </row>
    <row r="543" spans="1:20" x14ac:dyDescent="0.3">
      <c r="A543" s="25">
        <v>541</v>
      </c>
      <c r="B543" s="13" t="s">
        <v>2</v>
      </c>
      <c r="C543" s="13">
        <v>48614</v>
      </c>
      <c r="D543" s="13" t="s">
        <v>686</v>
      </c>
      <c r="E543" s="13" t="s">
        <v>28</v>
      </c>
      <c r="F543" s="13" t="s">
        <v>29</v>
      </c>
      <c r="G543" s="13">
        <v>5.12</v>
      </c>
      <c r="H543" s="26">
        <v>45030</v>
      </c>
      <c r="I543" s="26">
        <v>45030</v>
      </c>
      <c r="J543" s="13">
        <v>6</v>
      </c>
      <c r="K543" s="13">
        <v>2021</v>
      </c>
      <c r="L543" s="13" t="s">
        <v>33</v>
      </c>
      <c r="M543" s="13">
        <v>1</v>
      </c>
      <c r="N543" s="13">
        <v>0.77916666666666667</v>
      </c>
      <c r="O543" s="13">
        <v>0.77916666666666667</v>
      </c>
      <c r="P543" s="13">
        <v>1</v>
      </c>
      <c r="Q543" s="13">
        <v>0.77916666666666667</v>
      </c>
      <c r="R543" s="13">
        <v>1</v>
      </c>
      <c r="S543" s="30">
        <v>5.9165186500888103</v>
      </c>
      <c r="T543" s="13">
        <f>IFERROR(VLOOKUP(B543,users_table[#All],4,FALSE),"NA")</f>
        <v>5.9325396825396828</v>
      </c>
    </row>
    <row r="544" spans="1:20" x14ac:dyDescent="0.3">
      <c r="A544" s="25">
        <v>542</v>
      </c>
      <c r="B544" s="13" t="s">
        <v>2</v>
      </c>
      <c r="C544" s="13">
        <v>14813</v>
      </c>
      <c r="D544" s="13" t="s">
        <v>687</v>
      </c>
      <c r="E544" s="13" t="s">
        <v>32</v>
      </c>
      <c r="F544" s="13" t="s">
        <v>152</v>
      </c>
      <c r="G544" s="13">
        <v>8.01</v>
      </c>
      <c r="H544" s="26">
        <v>42564</v>
      </c>
      <c r="I544" s="26">
        <v>42566</v>
      </c>
      <c r="J544" s="13">
        <v>10</v>
      </c>
      <c r="K544" s="13">
        <v>2013</v>
      </c>
      <c r="L544" s="13" t="s">
        <v>33</v>
      </c>
      <c r="M544" s="13">
        <v>13</v>
      </c>
      <c r="N544" s="13">
        <v>0.4</v>
      </c>
      <c r="O544" s="13">
        <v>5.2</v>
      </c>
      <c r="P544" s="13">
        <v>3</v>
      </c>
      <c r="Q544" s="13">
        <v>1.7333333333333329</v>
      </c>
      <c r="R544" s="13">
        <v>4.333333333333333</v>
      </c>
      <c r="S544" s="30">
        <v>5.9165186500888103</v>
      </c>
      <c r="T544" s="13">
        <f>IFERROR(VLOOKUP(B544,users_table[#All],4,FALSE),"NA")</f>
        <v>5.9325396825396828</v>
      </c>
    </row>
    <row r="545" spans="1:20" x14ac:dyDescent="0.3">
      <c r="A545" s="25">
        <v>543</v>
      </c>
      <c r="B545" s="13" t="s">
        <v>2</v>
      </c>
      <c r="C545" s="13">
        <v>18753</v>
      </c>
      <c r="D545" s="13" t="s">
        <v>688</v>
      </c>
      <c r="E545" s="13" t="s">
        <v>52</v>
      </c>
      <c r="F545" s="13" t="s">
        <v>152</v>
      </c>
      <c r="G545" s="13">
        <v>7.59</v>
      </c>
      <c r="H545" s="26">
        <v>42564</v>
      </c>
      <c r="I545" s="26">
        <v>42570</v>
      </c>
      <c r="J545" s="13">
        <v>8</v>
      </c>
      <c r="K545" s="13">
        <v>2013</v>
      </c>
      <c r="L545" s="13" t="s">
        <v>39</v>
      </c>
      <c r="M545" s="13">
        <v>1</v>
      </c>
      <c r="N545" s="13">
        <v>0.39444444444444438</v>
      </c>
      <c r="O545" s="13">
        <v>0.39444444444444438</v>
      </c>
      <c r="P545" s="13">
        <v>7</v>
      </c>
      <c r="Q545" s="13">
        <v>5.634920634920635E-2</v>
      </c>
      <c r="R545" s="13">
        <v>0.14285714285714279</v>
      </c>
      <c r="S545" s="30">
        <v>5.9165186500888103</v>
      </c>
      <c r="T545" s="13">
        <f>IFERROR(VLOOKUP(B545,users_table[#All],4,FALSE),"NA")</f>
        <v>5.9325396825396828</v>
      </c>
    </row>
    <row r="546" spans="1:20" x14ac:dyDescent="0.3">
      <c r="A546" s="25">
        <v>544</v>
      </c>
      <c r="B546" s="13" t="s">
        <v>2</v>
      </c>
      <c r="C546" s="13">
        <v>23847</v>
      </c>
      <c r="D546" s="13" t="s">
        <v>689</v>
      </c>
      <c r="E546" s="13" t="s">
        <v>32</v>
      </c>
      <c r="F546" s="13" t="s">
        <v>152</v>
      </c>
      <c r="G546" s="13">
        <v>8.2100000000000009</v>
      </c>
      <c r="H546" s="26">
        <v>42552</v>
      </c>
      <c r="I546" s="26">
        <v>42556</v>
      </c>
      <c r="J546" s="13">
        <v>9</v>
      </c>
      <c r="K546" s="13">
        <v>2015</v>
      </c>
      <c r="L546" s="13" t="s">
        <v>33</v>
      </c>
      <c r="M546" s="13">
        <v>13</v>
      </c>
      <c r="N546" s="13">
        <v>0.4</v>
      </c>
      <c r="O546" s="13">
        <v>5.2</v>
      </c>
      <c r="P546" s="13">
        <v>5</v>
      </c>
      <c r="Q546" s="13">
        <v>1.04</v>
      </c>
      <c r="R546" s="13">
        <v>2.6</v>
      </c>
      <c r="S546" s="30">
        <v>5.9165186500888103</v>
      </c>
      <c r="T546" s="13">
        <f>IFERROR(VLOOKUP(B546,users_table[#All],4,FALSE),"NA")</f>
        <v>5.9325396825396828</v>
      </c>
    </row>
    <row r="547" spans="1:20" x14ac:dyDescent="0.3">
      <c r="A547" s="25">
        <v>545</v>
      </c>
      <c r="B547" s="13" t="s">
        <v>2</v>
      </c>
      <c r="C547" s="13">
        <v>33161</v>
      </c>
      <c r="D547" s="13" t="s">
        <v>690</v>
      </c>
      <c r="E547" s="13" t="s">
        <v>52</v>
      </c>
      <c r="F547" s="13" t="s">
        <v>152</v>
      </c>
      <c r="G547" s="13">
        <v>8.0299999999999994</v>
      </c>
      <c r="H547" s="26">
        <v>43009</v>
      </c>
      <c r="I547" s="26">
        <v>43009</v>
      </c>
      <c r="J547" s="13">
        <v>9</v>
      </c>
      <c r="K547" s="13">
        <v>2016</v>
      </c>
      <c r="L547" s="13" t="s">
        <v>35</v>
      </c>
      <c r="M547" s="13">
        <v>1</v>
      </c>
      <c r="N547" s="13">
        <v>0.39444444444444438</v>
      </c>
      <c r="O547" s="13">
        <v>0.39444444444444438</v>
      </c>
      <c r="P547" s="13">
        <v>1</v>
      </c>
      <c r="Q547" s="13">
        <v>0.39444444444444438</v>
      </c>
      <c r="R547" s="13">
        <v>1</v>
      </c>
      <c r="S547" s="30">
        <v>5.9165186500888103</v>
      </c>
      <c r="T547" s="13">
        <f>IFERROR(VLOOKUP(B547,users_table[#All],4,FALSE),"NA")</f>
        <v>5.9325396825396828</v>
      </c>
    </row>
    <row r="548" spans="1:20" x14ac:dyDescent="0.3">
      <c r="A548" s="25">
        <v>546</v>
      </c>
      <c r="B548" s="13" t="s">
        <v>2</v>
      </c>
      <c r="C548" s="13">
        <v>42568</v>
      </c>
      <c r="D548" s="13" t="s">
        <v>691</v>
      </c>
      <c r="E548" s="13" t="s">
        <v>32</v>
      </c>
      <c r="F548" s="13" t="s">
        <v>37</v>
      </c>
      <c r="G548" s="13">
        <v>6.52</v>
      </c>
      <c r="H548" s="26">
        <v>44587</v>
      </c>
      <c r="I548" s="26">
        <v>44607</v>
      </c>
      <c r="J548" s="13">
        <v>5</v>
      </c>
      <c r="K548" s="13">
        <v>2021</v>
      </c>
      <c r="L548" s="13" t="s">
        <v>33</v>
      </c>
      <c r="M548" s="13">
        <v>12</v>
      </c>
      <c r="N548" s="13">
        <v>0.24444444444444441</v>
      </c>
      <c r="O548" s="13">
        <v>2.9333333333333331</v>
      </c>
      <c r="P548" s="13">
        <v>21</v>
      </c>
      <c r="Q548" s="13">
        <v>0.13968253968253971</v>
      </c>
      <c r="R548" s="13">
        <v>0.5714285714285714</v>
      </c>
      <c r="S548" s="30">
        <v>5.9165186500888103</v>
      </c>
      <c r="T548" s="13">
        <f>IFERROR(VLOOKUP(B548,users_table[#All],4,FALSE),"NA")</f>
        <v>5.9325396825396828</v>
      </c>
    </row>
    <row r="549" spans="1:20" x14ac:dyDescent="0.3">
      <c r="A549" s="25">
        <v>547</v>
      </c>
      <c r="B549" s="13" t="s">
        <v>2</v>
      </c>
      <c r="C549" s="13">
        <v>49263</v>
      </c>
      <c r="D549" s="13" t="s">
        <v>692</v>
      </c>
      <c r="E549" s="13" t="s">
        <v>32</v>
      </c>
      <c r="F549" s="13" t="s">
        <v>37</v>
      </c>
      <c r="G549" s="13">
        <v>6.82</v>
      </c>
      <c r="H549" s="26">
        <v>44607</v>
      </c>
      <c r="I549" s="26">
        <v>44630</v>
      </c>
      <c r="J549" s="13">
        <v>4</v>
      </c>
      <c r="K549" s="13">
        <v>2021</v>
      </c>
      <c r="L549" s="13" t="s">
        <v>35</v>
      </c>
      <c r="M549" s="13">
        <v>12</v>
      </c>
      <c r="N549" s="13">
        <v>0.24444444444444441</v>
      </c>
      <c r="O549" s="13">
        <v>2.9333333333333331</v>
      </c>
      <c r="P549" s="13">
        <v>24</v>
      </c>
      <c r="Q549" s="13">
        <v>0.1222222222222222</v>
      </c>
      <c r="R549" s="13">
        <v>0.5</v>
      </c>
      <c r="S549" s="30">
        <v>5.9165186500888103</v>
      </c>
      <c r="T549" s="13">
        <f>IFERROR(VLOOKUP(B549,users_table[#All],4,FALSE),"NA")</f>
        <v>5.9325396825396828</v>
      </c>
    </row>
    <row r="550" spans="1:20" x14ac:dyDescent="0.3">
      <c r="A550" s="25">
        <v>548</v>
      </c>
      <c r="B550" s="13" t="s">
        <v>2</v>
      </c>
      <c r="C550" s="13">
        <v>553</v>
      </c>
      <c r="D550" s="13" t="s">
        <v>693</v>
      </c>
      <c r="E550" s="13" t="s">
        <v>32</v>
      </c>
      <c r="F550" s="13" t="s">
        <v>37</v>
      </c>
      <c r="G550" s="13">
        <v>7.03</v>
      </c>
      <c r="H550" s="26">
        <v>44002</v>
      </c>
      <c r="I550" s="26">
        <v>44005</v>
      </c>
      <c r="J550" s="13">
        <v>4</v>
      </c>
      <c r="K550" s="13">
        <v>2000</v>
      </c>
      <c r="L550" s="13" t="s">
        <v>35</v>
      </c>
      <c r="M550" s="13">
        <v>13</v>
      </c>
      <c r="N550" s="13">
        <v>0.38333333333333341</v>
      </c>
      <c r="O550" s="13">
        <v>4.9833333333333334</v>
      </c>
      <c r="P550" s="13">
        <v>4</v>
      </c>
      <c r="Q550" s="13">
        <v>1.2458333333333329</v>
      </c>
      <c r="R550" s="13">
        <v>3.25</v>
      </c>
      <c r="S550" s="30">
        <v>5.9165186500888103</v>
      </c>
      <c r="T550" s="13">
        <f>IFERROR(VLOOKUP(B550,users_table[#All],4,FALSE),"NA")</f>
        <v>5.9325396825396828</v>
      </c>
    </row>
    <row r="551" spans="1:20" x14ac:dyDescent="0.3">
      <c r="A551" s="25">
        <v>549</v>
      </c>
      <c r="B551" s="13" t="s">
        <v>2</v>
      </c>
      <c r="C551" s="13">
        <v>39989</v>
      </c>
      <c r="D551" s="13" t="s">
        <v>694</v>
      </c>
      <c r="E551" s="13" t="s">
        <v>158</v>
      </c>
      <c r="F551" s="13" t="s">
        <v>29</v>
      </c>
      <c r="G551" s="13">
        <v>7.47</v>
      </c>
      <c r="H551" s="26">
        <v>44120</v>
      </c>
      <c r="I551" s="26">
        <v>44120</v>
      </c>
      <c r="J551" s="13">
        <v>7</v>
      </c>
      <c r="K551" s="13">
        <v>2019</v>
      </c>
      <c r="L551" s="13" t="s">
        <v>33</v>
      </c>
      <c r="M551" s="13">
        <v>1</v>
      </c>
      <c r="N551" s="13">
        <v>6.7500000000000004E-2</v>
      </c>
      <c r="O551" s="13">
        <v>6.7500000000000004E-2</v>
      </c>
      <c r="P551" s="13">
        <v>1</v>
      </c>
      <c r="Q551" s="13">
        <v>6.7500000000000004E-2</v>
      </c>
      <c r="R551" s="13">
        <v>1</v>
      </c>
      <c r="S551" s="30">
        <v>5.9165186500888103</v>
      </c>
      <c r="T551" s="13">
        <f>IFERROR(VLOOKUP(B551,users_table[#All],4,FALSE),"NA")</f>
        <v>5.9325396825396828</v>
      </c>
    </row>
    <row r="552" spans="1:20" x14ac:dyDescent="0.3">
      <c r="A552" s="25">
        <v>550</v>
      </c>
      <c r="B552" s="13" t="s">
        <v>2</v>
      </c>
      <c r="C552" s="13">
        <v>37940</v>
      </c>
      <c r="D552" s="13" t="s">
        <v>695</v>
      </c>
      <c r="E552" s="13" t="s">
        <v>32</v>
      </c>
      <c r="F552" s="13" t="s">
        <v>183</v>
      </c>
      <c r="G552" s="13">
        <v>6.25</v>
      </c>
      <c r="H552" s="26">
        <v>44054</v>
      </c>
      <c r="I552" s="26">
        <v>44090</v>
      </c>
      <c r="J552" s="13">
        <v>5</v>
      </c>
      <c r="K552" s="13">
        <v>2019</v>
      </c>
      <c r="L552" s="13" t="s">
        <v>33</v>
      </c>
      <c r="M552" s="13">
        <v>12</v>
      </c>
      <c r="N552" s="13">
        <v>5.8333333333333327E-2</v>
      </c>
      <c r="O552" s="13">
        <v>0.7</v>
      </c>
      <c r="P552" s="13">
        <v>37</v>
      </c>
      <c r="Q552" s="13">
        <v>1.891891891891892E-2</v>
      </c>
      <c r="R552" s="13">
        <v>0.32432432432432429</v>
      </c>
      <c r="S552" s="30">
        <v>5.9165186500888103</v>
      </c>
      <c r="T552" s="13">
        <f>IFERROR(VLOOKUP(B552,users_table[#All],4,FALSE),"NA")</f>
        <v>5.9325396825396828</v>
      </c>
    </row>
    <row r="553" spans="1:20" x14ac:dyDescent="0.3">
      <c r="A553" s="25">
        <v>551</v>
      </c>
      <c r="B553" s="13" t="s">
        <v>2</v>
      </c>
      <c r="C553" s="13">
        <v>39960</v>
      </c>
      <c r="D553" s="13" t="s">
        <v>696</v>
      </c>
      <c r="E553" s="13" t="s">
        <v>32</v>
      </c>
      <c r="F553" s="13" t="s">
        <v>183</v>
      </c>
      <c r="G553" s="13">
        <v>6.36</v>
      </c>
      <c r="H553" s="26">
        <v>44106</v>
      </c>
      <c r="I553" s="26">
        <v>44108</v>
      </c>
      <c r="J553" s="13">
        <v>6</v>
      </c>
      <c r="K553" s="13">
        <v>2020</v>
      </c>
      <c r="L553" s="13" t="s">
        <v>30</v>
      </c>
      <c r="M553" s="13">
        <v>12</v>
      </c>
      <c r="N553" s="13">
        <v>5.5555555555555552E-2</v>
      </c>
      <c r="O553" s="13">
        <v>0.66666666666666663</v>
      </c>
      <c r="P553" s="13">
        <v>3</v>
      </c>
      <c r="Q553" s="13">
        <v>0.22222222222222221</v>
      </c>
      <c r="R553" s="13">
        <v>4</v>
      </c>
      <c r="S553" s="30">
        <v>5.9165186500888103</v>
      </c>
      <c r="T553" s="13">
        <f>IFERROR(VLOOKUP(B553,users_table[#All],4,FALSE),"NA")</f>
        <v>5.9325396825396828</v>
      </c>
    </row>
    <row r="554" spans="1:20" x14ac:dyDescent="0.3">
      <c r="A554" s="25">
        <v>552</v>
      </c>
      <c r="B554" s="13" t="s">
        <v>2</v>
      </c>
      <c r="C554" s="13">
        <v>42959</v>
      </c>
      <c r="D554" s="13" t="s">
        <v>697</v>
      </c>
      <c r="E554" s="13" t="s">
        <v>32</v>
      </c>
      <c r="F554" s="13" t="s">
        <v>183</v>
      </c>
      <c r="G554" s="13">
        <v>6.37</v>
      </c>
      <c r="H554" s="26">
        <v>44410</v>
      </c>
      <c r="I554" s="26">
        <v>44509</v>
      </c>
      <c r="J554" s="13">
        <v>6</v>
      </c>
      <c r="K554" s="13">
        <v>2021</v>
      </c>
      <c r="L554" s="13" t="s">
        <v>30</v>
      </c>
      <c r="M554" s="13">
        <v>12</v>
      </c>
      <c r="N554" s="13">
        <v>5.8333333333333327E-2</v>
      </c>
      <c r="O554" s="13">
        <v>0.7</v>
      </c>
      <c r="P554" s="13">
        <v>100</v>
      </c>
      <c r="Q554" s="13">
        <v>6.9999999999999993E-3</v>
      </c>
      <c r="R554" s="13">
        <v>0.12</v>
      </c>
      <c r="S554" s="30">
        <v>5.9165186500888103</v>
      </c>
      <c r="T554" s="13">
        <f>IFERROR(VLOOKUP(B554,users_table[#All],4,FALSE),"NA")</f>
        <v>5.9325396825396828</v>
      </c>
    </row>
    <row r="555" spans="1:20" x14ac:dyDescent="0.3">
      <c r="A555" s="25">
        <v>553</v>
      </c>
      <c r="B555" s="13" t="s">
        <v>2</v>
      </c>
      <c r="C555" s="13">
        <v>40646</v>
      </c>
      <c r="D555" s="13" t="s">
        <v>698</v>
      </c>
      <c r="E555" s="13" t="s">
        <v>168</v>
      </c>
      <c r="F555" s="13" t="s">
        <v>152</v>
      </c>
      <c r="G555" s="13">
        <v>7.09</v>
      </c>
      <c r="H555" s="26">
        <v>44540</v>
      </c>
      <c r="I555" s="26">
        <v>44540</v>
      </c>
      <c r="J555" s="13">
        <v>4</v>
      </c>
      <c r="K555" s="13">
        <v>2020</v>
      </c>
      <c r="L555" s="13" t="s">
        <v>35</v>
      </c>
      <c r="M555" s="13">
        <v>1</v>
      </c>
      <c r="N555" s="13">
        <v>0.88555555555555554</v>
      </c>
      <c r="O555" s="13">
        <v>0.88555555555555554</v>
      </c>
      <c r="P555" s="13">
        <v>1</v>
      </c>
      <c r="Q555" s="13">
        <v>0.88555555555555554</v>
      </c>
      <c r="R555" s="13">
        <v>1</v>
      </c>
      <c r="S555" s="30">
        <v>5.9165186500888103</v>
      </c>
      <c r="T555" s="13">
        <f>IFERROR(VLOOKUP(B555,users_table[#All],4,FALSE),"NA")</f>
        <v>5.9325396825396828</v>
      </c>
    </row>
    <row r="556" spans="1:20" x14ac:dyDescent="0.3">
      <c r="A556" s="25">
        <v>554</v>
      </c>
      <c r="B556" s="13" t="s">
        <v>2</v>
      </c>
      <c r="C556" s="13">
        <v>39710</v>
      </c>
      <c r="D556" s="13" t="s">
        <v>699</v>
      </c>
      <c r="E556" s="13" t="s">
        <v>32</v>
      </c>
      <c r="F556" s="13" t="s">
        <v>37</v>
      </c>
      <c r="G556" s="13">
        <v>6.88</v>
      </c>
      <c r="H556" s="26">
        <v>44307</v>
      </c>
      <c r="I556" s="26">
        <v>44315</v>
      </c>
      <c r="J556" s="13">
        <v>9</v>
      </c>
      <c r="K556" s="13">
        <v>2020</v>
      </c>
      <c r="L556" s="13" t="s">
        <v>33</v>
      </c>
      <c r="M556" s="13">
        <v>12</v>
      </c>
      <c r="N556" s="13">
        <v>0.38611111111111113</v>
      </c>
      <c r="O556" s="13">
        <v>4.6333333333333337</v>
      </c>
      <c r="P556" s="13">
        <v>9</v>
      </c>
      <c r="Q556" s="13">
        <v>0.51481481481481484</v>
      </c>
      <c r="R556" s="13">
        <v>1.333333333333333</v>
      </c>
      <c r="S556" s="30">
        <v>5.9165186500888103</v>
      </c>
      <c r="T556" s="13">
        <f>IFERROR(VLOOKUP(B556,users_table[#All],4,FALSE),"NA")</f>
        <v>5.9325396825396828</v>
      </c>
    </row>
    <row r="557" spans="1:20" x14ac:dyDescent="0.3">
      <c r="A557" s="25">
        <v>555</v>
      </c>
      <c r="B557" s="13" t="s">
        <v>2</v>
      </c>
      <c r="C557" s="13">
        <v>41660</v>
      </c>
      <c r="D557" s="13" t="s">
        <v>700</v>
      </c>
      <c r="E557" s="13" t="s">
        <v>50</v>
      </c>
      <c r="F557" s="13" t="s">
        <v>37</v>
      </c>
      <c r="G557" s="13">
        <v>6.63</v>
      </c>
      <c r="H557" s="26">
        <v>44329</v>
      </c>
      <c r="I557" s="26">
        <v>44329</v>
      </c>
      <c r="J557" s="13">
        <v>7</v>
      </c>
      <c r="K557" s="13">
        <v>2020</v>
      </c>
      <c r="L557" s="13" t="s">
        <v>33</v>
      </c>
      <c r="M557" s="13">
        <v>6</v>
      </c>
      <c r="N557" s="13">
        <v>3.3333333333333333E-2</v>
      </c>
      <c r="O557" s="13">
        <v>0.2</v>
      </c>
      <c r="P557" s="13">
        <v>1</v>
      </c>
      <c r="Q557" s="13">
        <v>0.2</v>
      </c>
      <c r="R557" s="13">
        <v>6</v>
      </c>
      <c r="S557" s="30">
        <v>5.9165186500888103</v>
      </c>
      <c r="T557" s="13">
        <f>IFERROR(VLOOKUP(B557,users_table[#All],4,FALSE),"NA")</f>
        <v>5.9325396825396828</v>
      </c>
    </row>
    <row r="558" spans="1:20" x14ac:dyDescent="0.3">
      <c r="A558" s="25">
        <v>556</v>
      </c>
      <c r="B558" s="13" t="s">
        <v>2</v>
      </c>
      <c r="C558" s="13">
        <v>48653</v>
      </c>
      <c r="D558" s="13" t="s">
        <v>701</v>
      </c>
      <c r="E558" s="13" t="s">
        <v>158</v>
      </c>
      <c r="F558" s="13" t="s">
        <v>44</v>
      </c>
      <c r="G558" s="13">
        <v>8.3699999999999992</v>
      </c>
      <c r="H558" s="26">
        <v>44539</v>
      </c>
      <c r="I558" s="26">
        <v>44539</v>
      </c>
      <c r="J558" s="13">
        <v>7</v>
      </c>
      <c r="K558" s="13">
        <v>2019</v>
      </c>
      <c r="L558" s="13" t="s">
        <v>35</v>
      </c>
      <c r="M558" s="13">
        <v>1</v>
      </c>
      <c r="N558" s="13">
        <v>7.6388888888888895E-2</v>
      </c>
      <c r="O558" s="13">
        <v>7.6388888888888895E-2</v>
      </c>
      <c r="P558" s="13">
        <v>1</v>
      </c>
      <c r="Q558" s="13">
        <v>7.6388888888888895E-2</v>
      </c>
      <c r="R558" s="13">
        <v>1</v>
      </c>
      <c r="S558" s="30">
        <v>5.9165186500888103</v>
      </c>
      <c r="T558" s="13">
        <f>IFERROR(VLOOKUP(B558,users_table[#All],4,FALSE),"NA")</f>
        <v>5.9325396825396828</v>
      </c>
    </row>
    <row r="559" spans="1:20" x14ac:dyDescent="0.3">
      <c r="A559" s="25">
        <v>557</v>
      </c>
      <c r="B559" s="13" t="s">
        <v>2</v>
      </c>
      <c r="C559" s="13">
        <v>50042</v>
      </c>
      <c r="D559" s="13" t="s">
        <v>702</v>
      </c>
      <c r="E559" s="13" t="s">
        <v>158</v>
      </c>
      <c r="F559" s="13" t="s">
        <v>29</v>
      </c>
      <c r="G559" s="13">
        <v>6.7</v>
      </c>
      <c r="H559" s="26">
        <v>44990</v>
      </c>
      <c r="I559" s="26">
        <v>44990</v>
      </c>
      <c r="J559" s="13">
        <v>5</v>
      </c>
      <c r="K559" s="13">
        <v>2021</v>
      </c>
      <c r="L559" s="13" t="s">
        <v>39</v>
      </c>
      <c r="M559" s="13">
        <v>1</v>
      </c>
      <c r="N559" s="13">
        <v>6.277777777777778E-2</v>
      </c>
      <c r="O559" s="13">
        <v>6.277777777777778E-2</v>
      </c>
      <c r="P559" s="13">
        <v>1</v>
      </c>
      <c r="Q559" s="13">
        <v>6.277777777777778E-2</v>
      </c>
      <c r="R559" s="13">
        <v>1</v>
      </c>
      <c r="S559" s="30">
        <v>5.9165186500888103</v>
      </c>
      <c r="T559" s="13">
        <f>IFERROR(VLOOKUP(B559,users_table[#All],4,FALSE),"NA")</f>
        <v>5.9325396825396828</v>
      </c>
    </row>
    <row r="560" spans="1:20" x14ac:dyDescent="0.3">
      <c r="A560" s="25">
        <v>558</v>
      </c>
      <c r="B560" s="13" t="s">
        <v>2</v>
      </c>
      <c r="C560" s="13">
        <v>48876</v>
      </c>
      <c r="D560" s="13" t="s">
        <v>703</v>
      </c>
      <c r="E560" s="13" t="s">
        <v>158</v>
      </c>
      <c r="F560" s="13" t="s">
        <v>29</v>
      </c>
      <c r="G560" s="13">
        <v>7.59</v>
      </c>
      <c r="H560" s="26">
        <v>44991</v>
      </c>
      <c r="I560" s="26">
        <v>44991</v>
      </c>
      <c r="J560" s="13">
        <v>6</v>
      </c>
      <c r="K560" s="13">
        <v>2021</v>
      </c>
      <c r="L560" s="13" t="s">
        <v>33</v>
      </c>
      <c r="M560" s="13">
        <v>1</v>
      </c>
      <c r="N560" s="13">
        <v>5.4722222222222221E-2</v>
      </c>
      <c r="O560" s="13">
        <v>5.4722222222222221E-2</v>
      </c>
      <c r="P560" s="13">
        <v>1</v>
      </c>
      <c r="Q560" s="13">
        <v>5.4722222222222221E-2</v>
      </c>
      <c r="R560" s="13">
        <v>1</v>
      </c>
      <c r="S560" s="30">
        <v>5.9165186500888103</v>
      </c>
      <c r="T560" s="13">
        <f>IFERROR(VLOOKUP(B560,users_table[#All],4,FALSE),"NA")</f>
        <v>5.9325396825396828</v>
      </c>
    </row>
    <row r="561" spans="1:20" x14ac:dyDescent="0.3">
      <c r="A561" s="25">
        <v>559</v>
      </c>
      <c r="B561" s="13" t="s">
        <v>2</v>
      </c>
      <c r="C561" s="13">
        <v>43001</v>
      </c>
      <c r="D561" s="13" t="s">
        <v>704</v>
      </c>
      <c r="E561" s="13" t="s">
        <v>50</v>
      </c>
      <c r="F561" s="13" t="s">
        <v>37</v>
      </c>
      <c r="G561" s="13">
        <v>6.58</v>
      </c>
      <c r="H561" s="26">
        <v>44905</v>
      </c>
      <c r="I561" s="26">
        <v>44907</v>
      </c>
      <c r="J561" s="13">
        <v>6</v>
      </c>
      <c r="K561" s="13">
        <v>2021</v>
      </c>
      <c r="L561" s="13" t="s">
        <v>30</v>
      </c>
      <c r="M561" s="13">
        <v>13</v>
      </c>
      <c r="N561" s="13">
        <v>5.8333333333333327E-2</v>
      </c>
      <c r="O561" s="13">
        <v>0.7583333333333333</v>
      </c>
      <c r="P561" s="13">
        <v>3</v>
      </c>
      <c r="Q561" s="13">
        <v>0.25277777777777782</v>
      </c>
      <c r="R561" s="13">
        <v>4.333333333333333</v>
      </c>
      <c r="S561" s="30">
        <v>5.9165186500888103</v>
      </c>
      <c r="T561" s="13">
        <f>IFERROR(VLOOKUP(B561,users_table[#All],4,FALSE),"NA")</f>
        <v>5.9325396825396828</v>
      </c>
    </row>
    <row r="562" spans="1:20" x14ac:dyDescent="0.3">
      <c r="A562" s="25">
        <v>560</v>
      </c>
      <c r="B562" s="13" t="s">
        <v>2</v>
      </c>
      <c r="C562" s="13">
        <v>481</v>
      </c>
      <c r="D562" s="13" t="s">
        <v>705</v>
      </c>
      <c r="E562" s="13" t="s">
        <v>32</v>
      </c>
      <c r="F562" s="13" t="s">
        <v>37</v>
      </c>
      <c r="G562" s="13">
        <v>7.48</v>
      </c>
      <c r="H562" s="26">
        <v>42095</v>
      </c>
      <c r="I562" s="26">
        <v>42178</v>
      </c>
      <c r="J562" s="13">
        <v>7</v>
      </c>
      <c r="K562" s="13">
        <v>2000</v>
      </c>
      <c r="L562" s="13" t="s">
        <v>33</v>
      </c>
      <c r="M562" s="13">
        <v>224</v>
      </c>
      <c r="N562" s="13">
        <v>0.39222222222222219</v>
      </c>
      <c r="O562" s="13">
        <v>87.857777777777784</v>
      </c>
      <c r="P562" s="13">
        <v>84</v>
      </c>
      <c r="Q562" s="13">
        <v>1.0459259259259259</v>
      </c>
      <c r="R562" s="13">
        <v>2.666666666666667</v>
      </c>
      <c r="S562" s="30">
        <v>5.9165186500888103</v>
      </c>
      <c r="T562" s="13">
        <f>IFERROR(VLOOKUP(B562,users_table[#All],4,FALSE),"NA")</f>
        <v>5.9325396825396828</v>
      </c>
    </row>
    <row r="563" spans="1:20" x14ac:dyDescent="0.3">
      <c r="A563" s="25">
        <v>561</v>
      </c>
      <c r="B563" s="13" t="s">
        <v>2</v>
      </c>
      <c r="C563" s="13">
        <v>482</v>
      </c>
      <c r="D563" s="13" t="s">
        <v>706</v>
      </c>
      <c r="E563" s="13" t="s">
        <v>32</v>
      </c>
      <c r="F563" s="13" t="s">
        <v>37</v>
      </c>
      <c r="G563" s="13">
        <v>7.19</v>
      </c>
      <c r="H563" s="26">
        <v>42248</v>
      </c>
      <c r="I563" s="26">
        <v>42491</v>
      </c>
      <c r="J563" s="13">
        <v>7</v>
      </c>
      <c r="K563" s="13">
        <v>2004</v>
      </c>
      <c r="L563" s="13" t="s">
        <v>35</v>
      </c>
      <c r="M563" s="13">
        <v>180</v>
      </c>
      <c r="N563" s="13">
        <v>0.39833333333333332</v>
      </c>
      <c r="O563" s="13">
        <v>71.7</v>
      </c>
      <c r="P563" s="13">
        <v>244</v>
      </c>
      <c r="Q563" s="13">
        <v>0.29385245901639351</v>
      </c>
      <c r="R563" s="13">
        <v>0.73770491803278693</v>
      </c>
      <c r="S563" s="30">
        <v>5.9165186500888103</v>
      </c>
      <c r="T563" s="13">
        <f>IFERROR(VLOOKUP(B563,users_table[#All],4,FALSE),"NA")</f>
        <v>5.9325396825396828</v>
      </c>
    </row>
    <row r="564" spans="1:20" x14ac:dyDescent="0.3">
      <c r="A564" s="25">
        <v>562</v>
      </c>
      <c r="B564" s="13" t="s">
        <v>2</v>
      </c>
      <c r="C564" s="13">
        <v>49838</v>
      </c>
      <c r="D564" s="13" t="s">
        <v>707</v>
      </c>
      <c r="E564" s="13" t="s">
        <v>158</v>
      </c>
      <c r="F564" s="13" t="s">
        <v>29</v>
      </c>
      <c r="G564" s="13">
        <v>7.71</v>
      </c>
      <c r="H564" s="26">
        <v>44991</v>
      </c>
      <c r="I564" s="26">
        <v>44991</v>
      </c>
      <c r="J564" s="13">
        <v>6</v>
      </c>
      <c r="K564" s="13">
        <v>2021</v>
      </c>
      <c r="L564" s="13" t="s">
        <v>39</v>
      </c>
      <c r="M564" s="13">
        <v>1</v>
      </c>
      <c r="N564" s="13">
        <v>6.6944444444444445E-2</v>
      </c>
      <c r="O564" s="13">
        <v>6.6944444444444445E-2</v>
      </c>
      <c r="P564" s="13">
        <v>1</v>
      </c>
      <c r="Q564" s="13">
        <v>6.6944444444444445E-2</v>
      </c>
      <c r="R564" s="13">
        <v>1</v>
      </c>
      <c r="S564" s="30">
        <v>5.9165186500888103</v>
      </c>
      <c r="T564" s="13">
        <f>IFERROR(VLOOKUP(B564,users_table[#All],4,FALSE),"NA")</f>
        <v>5.9325396825396828</v>
      </c>
    </row>
    <row r="565" spans="1:20" x14ac:dyDescent="0.3">
      <c r="A565" s="25">
        <v>563</v>
      </c>
      <c r="B565" s="13" t="s">
        <v>2</v>
      </c>
      <c r="C565" s="13">
        <v>41124</v>
      </c>
      <c r="D565" s="13" t="s">
        <v>708</v>
      </c>
      <c r="E565" s="13" t="s">
        <v>50</v>
      </c>
      <c r="F565" s="13" t="s">
        <v>29</v>
      </c>
      <c r="G565" s="13">
        <v>5.2</v>
      </c>
      <c r="H565" s="26">
        <v>44393</v>
      </c>
      <c r="I565" s="26">
        <v>44399</v>
      </c>
      <c r="J565" s="13">
        <v>4</v>
      </c>
      <c r="K565" s="13">
        <v>2020</v>
      </c>
      <c r="L565" s="13" t="s">
        <v>33</v>
      </c>
      <c r="M565" s="13">
        <v>12</v>
      </c>
      <c r="N565" s="13">
        <v>6.6666666666666666E-2</v>
      </c>
      <c r="O565" s="13">
        <v>0.8</v>
      </c>
      <c r="P565" s="13">
        <v>7</v>
      </c>
      <c r="Q565" s="13">
        <v>0.1142857142857143</v>
      </c>
      <c r="R565" s="13">
        <v>1.714285714285714</v>
      </c>
      <c r="S565" s="30">
        <v>5.9165186500888103</v>
      </c>
      <c r="T565" s="13">
        <f>IFERROR(VLOOKUP(B565,users_table[#All],4,FALSE),"NA")</f>
        <v>5.9325396825396828</v>
      </c>
    </row>
    <row r="566" spans="1:20" x14ac:dyDescent="0.3">
      <c r="A566" s="25">
        <v>564</v>
      </c>
      <c r="B566" s="13" t="s">
        <v>4</v>
      </c>
      <c r="C566" s="13">
        <v>36793</v>
      </c>
      <c r="D566" s="13" t="s">
        <v>46</v>
      </c>
      <c r="E566" s="13" t="s">
        <v>32</v>
      </c>
      <c r="F566" s="13" t="s">
        <v>37</v>
      </c>
      <c r="G566" s="13">
        <v>6.85</v>
      </c>
      <c r="H566" s="26">
        <v>43213</v>
      </c>
      <c r="I566" s="26">
        <v>43281</v>
      </c>
      <c r="J566" s="13">
        <v>8</v>
      </c>
      <c r="K566" s="13">
        <v>2018</v>
      </c>
      <c r="L566" s="13" t="s">
        <v>33</v>
      </c>
      <c r="M566" s="13">
        <v>12</v>
      </c>
      <c r="N566" s="13">
        <v>0.38055555555555548</v>
      </c>
      <c r="O566" s="13">
        <v>4.5666666666666664</v>
      </c>
      <c r="P566" s="13">
        <v>69</v>
      </c>
      <c r="Q566" s="13">
        <v>6.6183574879227047E-2</v>
      </c>
      <c r="R566" s="13">
        <v>0.17391304347826089</v>
      </c>
      <c r="S566" s="30">
        <v>8.3323353293413174</v>
      </c>
      <c r="T566" s="13">
        <f>IFERROR(VLOOKUP(B566,users_table[#All],4,FALSE),"NA")</f>
        <v>8.5</v>
      </c>
    </row>
    <row r="567" spans="1:20" x14ac:dyDescent="0.3">
      <c r="A567" s="25">
        <v>565</v>
      </c>
      <c r="B567" s="13" t="s">
        <v>4</v>
      </c>
      <c r="C567" s="13">
        <v>38101</v>
      </c>
      <c r="D567" s="13" t="s">
        <v>48</v>
      </c>
      <c r="E567" s="13" t="s">
        <v>32</v>
      </c>
      <c r="F567" s="13" t="s">
        <v>37</v>
      </c>
      <c r="G567" s="13">
        <v>7.66</v>
      </c>
      <c r="H567" s="26" t="s">
        <v>54</v>
      </c>
      <c r="I567" s="26">
        <v>43614</v>
      </c>
      <c r="J567" s="13">
        <v>8</v>
      </c>
      <c r="K567" s="13">
        <v>2019</v>
      </c>
      <c r="L567" s="13" t="s">
        <v>30</v>
      </c>
      <c r="M567" s="13">
        <v>12</v>
      </c>
      <c r="N567" s="13">
        <v>0.40138888888888891</v>
      </c>
      <c r="O567" s="13">
        <v>4.8166666666666664</v>
      </c>
      <c r="P567" s="13" t="s">
        <v>54</v>
      </c>
      <c r="Q567" s="13" t="s">
        <v>54</v>
      </c>
      <c r="R567" s="13" t="s">
        <v>54</v>
      </c>
      <c r="S567" s="30">
        <v>8.3323353293413174</v>
      </c>
      <c r="T567" s="13">
        <f>IFERROR(VLOOKUP(B567,users_table[#All],4,FALSE),"NA")</f>
        <v>8.5</v>
      </c>
    </row>
    <row r="568" spans="1:20" x14ac:dyDescent="0.3">
      <c r="A568" s="25">
        <v>566</v>
      </c>
      <c r="B568" s="13" t="s">
        <v>4</v>
      </c>
      <c r="C568" s="13">
        <v>39783</v>
      </c>
      <c r="D568" s="13" t="s">
        <v>709</v>
      </c>
      <c r="E568" s="13" t="s">
        <v>32</v>
      </c>
      <c r="F568" s="13" t="s">
        <v>37</v>
      </c>
      <c r="G568" s="13">
        <v>8.08</v>
      </c>
      <c r="H568" s="26">
        <v>44246</v>
      </c>
      <c r="I568" s="26">
        <v>44285</v>
      </c>
      <c r="J568" s="13">
        <v>9</v>
      </c>
      <c r="K568" s="13">
        <v>2021</v>
      </c>
      <c r="L568" s="13" t="s">
        <v>30</v>
      </c>
      <c r="M568" s="13">
        <v>12</v>
      </c>
      <c r="N568" s="13">
        <v>0.40138888888888891</v>
      </c>
      <c r="O568" s="13">
        <v>4.8166666666666664</v>
      </c>
      <c r="P568" s="13">
        <v>40</v>
      </c>
      <c r="Q568" s="13">
        <v>0.1204166666666667</v>
      </c>
      <c r="R568" s="13">
        <v>0.3</v>
      </c>
      <c r="S568" s="30">
        <v>8.3323353293413174</v>
      </c>
      <c r="T568" s="13">
        <f>IFERROR(VLOOKUP(B568,users_table[#All],4,FALSE),"NA")</f>
        <v>8.5</v>
      </c>
    </row>
    <row r="569" spans="1:20" x14ac:dyDescent="0.3">
      <c r="A569" s="25">
        <v>567</v>
      </c>
      <c r="B569" s="13" t="s">
        <v>4</v>
      </c>
      <c r="C569" s="13">
        <v>41457</v>
      </c>
      <c r="D569" s="13" t="s">
        <v>710</v>
      </c>
      <c r="E569" s="13" t="s">
        <v>32</v>
      </c>
      <c r="F569" s="13" t="s">
        <v>152</v>
      </c>
      <c r="G569" s="13">
        <v>8.2799999999999994</v>
      </c>
      <c r="H569" s="26">
        <v>44297</v>
      </c>
      <c r="I569" s="26">
        <v>44297</v>
      </c>
      <c r="J569" s="13">
        <v>10</v>
      </c>
      <c r="K569" s="13">
        <v>2021</v>
      </c>
      <c r="L569" s="13" t="s">
        <v>33</v>
      </c>
      <c r="M569" s="13">
        <v>11</v>
      </c>
      <c r="N569" s="13">
        <v>0.39444444444444438</v>
      </c>
      <c r="O569" s="13">
        <v>4.3388888888888886</v>
      </c>
      <c r="P569" s="13">
        <v>1</v>
      </c>
      <c r="Q569" s="13">
        <v>4.3388888888888886</v>
      </c>
      <c r="R569" s="13">
        <v>11</v>
      </c>
      <c r="S569" s="30">
        <v>8.3323353293413174</v>
      </c>
      <c r="T569" s="13">
        <f>IFERROR(VLOOKUP(B569,users_table[#All],4,FALSE),"NA")</f>
        <v>8.5</v>
      </c>
    </row>
    <row r="570" spans="1:20" x14ac:dyDescent="0.3">
      <c r="A570" s="25">
        <v>568</v>
      </c>
      <c r="B570" s="13" t="s">
        <v>4</v>
      </c>
      <c r="C570" s="13">
        <v>48569</v>
      </c>
      <c r="D570" s="13" t="s">
        <v>711</v>
      </c>
      <c r="E570" s="13" t="s">
        <v>32</v>
      </c>
      <c r="F570" s="13" t="s">
        <v>152</v>
      </c>
      <c r="G570" s="13">
        <v>8.7100000000000009</v>
      </c>
      <c r="H570" s="26">
        <v>44472</v>
      </c>
      <c r="I570" s="26">
        <v>44651</v>
      </c>
      <c r="J570" s="13">
        <v>9</v>
      </c>
      <c r="K570" s="13">
        <v>2021</v>
      </c>
      <c r="L570" s="13" t="s">
        <v>35</v>
      </c>
      <c r="M570" s="13">
        <v>12</v>
      </c>
      <c r="N570" s="13">
        <v>0.39444444444444438</v>
      </c>
      <c r="O570" s="13">
        <v>4.7333333333333334</v>
      </c>
      <c r="P570" s="13">
        <v>180</v>
      </c>
      <c r="Q570" s="13">
        <v>2.62962962962963E-2</v>
      </c>
      <c r="R570" s="13">
        <v>6.6666666666666666E-2</v>
      </c>
      <c r="S570" s="30">
        <v>8.3323353293413174</v>
      </c>
      <c r="T570" s="13">
        <f>IFERROR(VLOOKUP(B570,users_table[#All],4,FALSE),"NA")</f>
        <v>8.5</v>
      </c>
    </row>
    <row r="571" spans="1:20" x14ac:dyDescent="0.3">
      <c r="A571" s="25">
        <v>569</v>
      </c>
      <c r="B571" s="13" t="s">
        <v>4</v>
      </c>
      <c r="C571" s="13">
        <v>25397</v>
      </c>
      <c r="D571" s="13" t="s">
        <v>712</v>
      </c>
      <c r="E571" s="13" t="s">
        <v>32</v>
      </c>
      <c r="F571" s="13" t="s">
        <v>152</v>
      </c>
      <c r="G571" s="13">
        <v>6.43</v>
      </c>
      <c r="H571" s="26">
        <v>42008</v>
      </c>
      <c r="I571" s="26">
        <v>42090</v>
      </c>
      <c r="J571" s="13">
        <v>8</v>
      </c>
      <c r="K571" s="13">
        <v>2015</v>
      </c>
      <c r="L571" s="13" t="s">
        <v>30</v>
      </c>
      <c r="M571" s="13">
        <v>12</v>
      </c>
      <c r="N571" s="13">
        <v>0.4</v>
      </c>
      <c r="O571" s="13">
        <v>4.8000000000000007</v>
      </c>
      <c r="P571" s="13">
        <v>83</v>
      </c>
      <c r="Q571" s="13">
        <v>5.7831325301204828E-2</v>
      </c>
      <c r="R571" s="13">
        <v>0.14457831325301199</v>
      </c>
      <c r="S571" s="30">
        <v>8.3323353293413174</v>
      </c>
      <c r="T571" s="13">
        <f>IFERROR(VLOOKUP(B571,users_table[#All],4,FALSE),"NA")</f>
        <v>8.5</v>
      </c>
    </row>
    <row r="572" spans="1:20" x14ac:dyDescent="0.3">
      <c r="A572" s="25">
        <v>570</v>
      </c>
      <c r="B572" s="13" t="s">
        <v>4</v>
      </c>
      <c r="C572" s="13">
        <v>11759</v>
      </c>
      <c r="D572" s="13" t="s">
        <v>713</v>
      </c>
      <c r="E572" s="13" t="s">
        <v>32</v>
      </c>
      <c r="F572" s="13" t="s">
        <v>152</v>
      </c>
      <c r="G572" s="13">
        <v>7.23</v>
      </c>
      <c r="H572" s="26">
        <v>42545</v>
      </c>
      <c r="I572" s="26">
        <v>42549</v>
      </c>
      <c r="J572" s="13">
        <v>10</v>
      </c>
      <c r="K572" s="13">
        <v>2012</v>
      </c>
      <c r="L572" s="13" t="s">
        <v>33</v>
      </c>
      <c r="M572" s="13">
        <v>24</v>
      </c>
      <c r="N572" s="13">
        <v>0.4</v>
      </c>
      <c r="O572" s="13">
        <v>9.6000000000000014</v>
      </c>
      <c r="P572" s="13">
        <v>5</v>
      </c>
      <c r="Q572" s="13">
        <v>1.92</v>
      </c>
      <c r="R572" s="13">
        <v>4.8</v>
      </c>
      <c r="S572" s="30">
        <v>8.3323353293413174</v>
      </c>
      <c r="T572" s="13">
        <f>IFERROR(VLOOKUP(B572,users_table[#All],4,FALSE),"NA")</f>
        <v>8.5</v>
      </c>
    </row>
    <row r="573" spans="1:20" x14ac:dyDescent="0.3">
      <c r="A573" s="25">
        <v>571</v>
      </c>
      <c r="B573" s="13" t="s">
        <v>4</v>
      </c>
      <c r="C573" s="13">
        <v>13939</v>
      </c>
      <c r="D573" s="13" t="s">
        <v>714</v>
      </c>
      <c r="E573" s="13" t="s">
        <v>52</v>
      </c>
      <c r="F573" s="13" t="s">
        <v>152</v>
      </c>
      <c r="G573" s="13">
        <v>7.1</v>
      </c>
      <c r="H573" s="13" t="s">
        <v>54</v>
      </c>
      <c r="I573" s="13" t="s">
        <v>54</v>
      </c>
      <c r="J573" s="13">
        <v>7</v>
      </c>
      <c r="K573" s="13">
        <v>2012</v>
      </c>
      <c r="L573" s="13" t="s">
        <v>39</v>
      </c>
      <c r="M573" s="13">
        <v>2</v>
      </c>
      <c r="N573" s="13">
        <v>0.4127777777777778</v>
      </c>
      <c r="O573" s="13">
        <v>0.8255555555555556</v>
      </c>
      <c r="P573" s="13" t="s">
        <v>54</v>
      </c>
      <c r="Q573" s="13" t="s">
        <v>54</v>
      </c>
      <c r="R573" s="13" t="s">
        <v>54</v>
      </c>
      <c r="S573" s="30">
        <v>8.3323353293413174</v>
      </c>
      <c r="T573" s="13">
        <f>IFERROR(VLOOKUP(B573,users_table[#All],4,FALSE),"NA")</f>
        <v>8.5</v>
      </c>
    </row>
    <row r="574" spans="1:20" x14ac:dyDescent="0.3">
      <c r="A574" s="25">
        <v>572</v>
      </c>
      <c r="B574" s="13" t="s">
        <v>4</v>
      </c>
      <c r="C574" s="13">
        <v>13859</v>
      </c>
      <c r="D574" s="13" t="s">
        <v>715</v>
      </c>
      <c r="E574" s="13" t="s">
        <v>28</v>
      </c>
      <c r="F574" s="13" t="s">
        <v>183</v>
      </c>
      <c r="G574" s="13">
        <v>6.18</v>
      </c>
      <c r="H574" s="26" t="s">
        <v>54</v>
      </c>
      <c r="I574" s="26" t="s">
        <v>54</v>
      </c>
      <c r="J574" s="13">
        <v>5</v>
      </c>
      <c r="K574" s="13">
        <v>2012</v>
      </c>
      <c r="L574" s="13" t="s">
        <v>39</v>
      </c>
      <c r="M574" s="13">
        <v>8</v>
      </c>
      <c r="N574" s="13">
        <v>5.8333333333333327E-2</v>
      </c>
      <c r="O574" s="13">
        <v>0.46666666666666667</v>
      </c>
      <c r="P574" s="13" t="s">
        <v>54</v>
      </c>
      <c r="Q574" s="13" t="s">
        <v>54</v>
      </c>
      <c r="R574" s="13" t="s">
        <v>54</v>
      </c>
      <c r="S574" s="30">
        <v>8.3323353293413174</v>
      </c>
      <c r="T574" s="13">
        <f>IFERROR(VLOOKUP(B574,users_table[#All],4,FALSE),"NA")</f>
        <v>8.5</v>
      </c>
    </row>
    <row r="575" spans="1:20" x14ac:dyDescent="0.3">
      <c r="A575" s="25">
        <v>573</v>
      </c>
      <c r="B575" s="13" t="s">
        <v>4</v>
      </c>
      <c r="C575" s="13">
        <v>31763</v>
      </c>
      <c r="D575" s="13" t="s">
        <v>716</v>
      </c>
      <c r="E575" s="13" t="s">
        <v>168</v>
      </c>
      <c r="F575" s="13" t="s">
        <v>152</v>
      </c>
      <c r="G575" s="13">
        <v>6.62</v>
      </c>
      <c r="H575" s="26">
        <v>42980</v>
      </c>
      <c r="I575" s="26">
        <v>42980</v>
      </c>
      <c r="J575" s="13">
        <v>9</v>
      </c>
      <c r="K575" s="13">
        <v>2016</v>
      </c>
      <c r="L575" s="13" t="s">
        <v>39</v>
      </c>
      <c r="M575" s="13">
        <v>1</v>
      </c>
      <c r="N575" s="13">
        <v>1.371666666666667</v>
      </c>
      <c r="O575" s="13">
        <v>1.371666666666667</v>
      </c>
      <c r="P575" s="13">
        <v>1</v>
      </c>
      <c r="Q575" s="13">
        <v>1.371666666666667</v>
      </c>
      <c r="R575" s="13">
        <v>1</v>
      </c>
      <c r="S575" s="30">
        <v>8.3323353293413174</v>
      </c>
      <c r="T575" s="13">
        <f>IFERROR(VLOOKUP(B575,users_table[#All],4,FALSE),"NA")</f>
        <v>8.5</v>
      </c>
    </row>
    <row r="576" spans="1:20" x14ac:dyDescent="0.3">
      <c r="A576" s="25">
        <v>574</v>
      </c>
      <c r="B576" s="13" t="s">
        <v>4</v>
      </c>
      <c r="C576" s="13">
        <v>25241</v>
      </c>
      <c r="D576" s="13" t="s">
        <v>717</v>
      </c>
      <c r="E576" s="13" t="s">
        <v>50</v>
      </c>
      <c r="F576" s="13" t="s">
        <v>37</v>
      </c>
      <c r="G576" s="13">
        <v>6.52</v>
      </c>
      <c r="H576" s="26">
        <v>42072</v>
      </c>
      <c r="I576" s="26">
        <v>42072</v>
      </c>
      <c r="J576" s="13">
        <v>8</v>
      </c>
      <c r="K576" s="13">
        <v>2014</v>
      </c>
      <c r="L576" s="13" t="s">
        <v>39</v>
      </c>
      <c r="M576" s="13">
        <v>24</v>
      </c>
      <c r="N576" s="13">
        <v>1.7777777777777781E-2</v>
      </c>
      <c r="O576" s="13">
        <v>0.42666666666666658</v>
      </c>
      <c r="P576" s="13">
        <v>1</v>
      </c>
      <c r="Q576" s="13">
        <v>0.42666666666666658</v>
      </c>
      <c r="R576" s="13">
        <v>24</v>
      </c>
      <c r="S576" s="30">
        <v>8.3323353293413174</v>
      </c>
      <c r="T576" s="13">
        <f>IFERROR(VLOOKUP(B576,users_table[#All],4,FALSE),"NA")</f>
        <v>8.5</v>
      </c>
    </row>
    <row r="577" spans="1:20" x14ac:dyDescent="0.3">
      <c r="A577" s="25">
        <v>575</v>
      </c>
      <c r="B577" s="13" t="s">
        <v>4</v>
      </c>
      <c r="C577" s="13">
        <v>22199</v>
      </c>
      <c r="D577" s="13" t="s">
        <v>718</v>
      </c>
      <c r="E577" s="13" t="s">
        <v>32</v>
      </c>
      <c r="F577" s="13" t="s">
        <v>37</v>
      </c>
      <c r="G577" s="13">
        <v>7.47</v>
      </c>
      <c r="H577" s="26">
        <v>42060</v>
      </c>
      <c r="I577" s="26">
        <v>42062</v>
      </c>
      <c r="J577" s="13">
        <v>8</v>
      </c>
      <c r="K577" s="13">
        <v>2014</v>
      </c>
      <c r="L577" s="13" t="s">
        <v>39</v>
      </c>
      <c r="M577" s="13">
        <v>24</v>
      </c>
      <c r="N577" s="13">
        <v>0.39444444444444438</v>
      </c>
      <c r="O577" s="13">
        <v>9.4666666666666668</v>
      </c>
      <c r="P577" s="13">
        <v>3</v>
      </c>
      <c r="Q577" s="13">
        <v>3.155555555555555</v>
      </c>
      <c r="R577" s="13">
        <v>8</v>
      </c>
      <c r="S577" s="30">
        <v>8.3323353293413174</v>
      </c>
      <c r="T577" s="13">
        <f>IFERROR(VLOOKUP(B577,users_table[#All],4,FALSE),"NA")</f>
        <v>8.5</v>
      </c>
    </row>
    <row r="578" spans="1:20" x14ac:dyDescent="0.3">
      <c r="A578" s="25">
        <v>576</v>
      </c>
      <c r="B578" s="13" t="s">
        <v>4</v>
      </c>
      <c r="C578" s="13">
        <v>22729</v>
      </c>
      <c r="D578" s="13" t="s">
        <v>719</v>
      </c>
      <c r="E578" s="13" t="s">
        <v>32</v>
      </c>
      <c r="F578" s="13" t="s">
        <v>29</v>
      </c>
      <c r="G578" s="13">
        <v>7.4</v>
      </c>
      <c r="H578" s="13" t="s">
        <v>54</v>
      </c>
      <c r="I578" s="13" t="s">
        <v>54</v>
      </c>
      <c r="J578" s="13">
        <v>8</v>
      </c>
      <c r="K578" s="13">
        <v>2014</v>
      </c>
      <c r="L578" s="13" t="s">
        <v>39</v>
      </c>
      <c r="M578" s="13">
        <v>12</v>
      </c>
      <c r="N578" s="13">
        <v>0.39444444444444438</v>
      </c>
      <c r="O578" s="13">
        <v>4.7333333333333334</v>
      </c>
      <c r="P578" s="13" t="s">
        <v>54</v>
      </c>
      <c r="Q578" s="13" t="s">
        <v>54</v>
      </c>
      <c r="R578" s="13" t="s">
        <v>54</v>
      </c>
      <c r="S578" s="30">
        <v>8.3323353293413174</v>
      </c>
      <c r="T578" s="13">
        <f>IFERROR(VLOOKUP(B578,users_table[#All],4,FALSE),"NA")</f>
        <v>8.5</v>
      </c>
    </row>
    <row r="579" spans="1:20" x14ac:dyDescent="0.3">
      <c r="A579" s="25">
        <v>577</v>
      </c>
      <c r="B579" s="13" t="s">
        <v>4</v>
      </c>
      <c r="C579" s="13">
        <v>27655</v>
      </c>
      <c r="D579" s="13" t="s">
        <v>720</v>
      </c>
      <c r="E579" s="13" t="s">
        <v>32</v>
      </c>
      <c r="F579" s="13" t="s">
        <v>29</v>
      </c>
      <c r="G579" s="13">
        <v>6.92</v>
      </c>
      <c r="H579" s="26" t="s">
        <v>54</v>
      </c>
      <c r="I579" s="26">
        <v>42103</v>
      </c>
      <c r="J579" s="13">
        <v>8</v>
      </c>
      <c r="K579" s="13">
        <v>2015</v>
      </c>
      <c r="L579" s="13" t="s">
        <v>30</v>
      </c>
      <c r="M579" s="13">
        <v>12</v>
      </c>
      <c r="N579" s="13">
        <v>0.39444444444444438</v>
      </c>
      <c r="O579" s="13">
        <v>4.7333333333333334</v>
      </c>
      <c r="P579" s="13" t="s">
        <v>54</v>
      </c>
      <c r="Q579" s="13" t="s">
        <v>54</v>
      </c>
      <c r="R579" s="13" t="s">
        <v>54</v>
      </c>
      <c r="S579" s="30">
        <v>8.3323353293413174</v>
      </c>
      <c r="T579" s="13">
        <f>IFERROR(VLOOKUP(B579,users_table[#All],4,FALSE),"NA")</f>
        <v>8.5</v>
      </c>
    </row>
    <row r="580" spans="1:20" x14ac:dyDescent="0.3">
      <c r="A580" s="25">
        <v>578</v>
      </c>
      <c r="B580" s="13" t="s">
        <v>4</v>
      </c>
      <c r="C580" s="13">
        <v>22147</v>
      </c>
      <c r="D580" s="13" t="s">
        <v>721</v>
      </c>
      <c r="E580" s="13" t="s">
        <v>32</v>
      </c>
      <c r="F580" s="13" t="s">
        <v>152</v>
      </c>
      <c r="G580" s="13">
        <v>7.47</v>
      </c>
      <c r="H580" s="26">
        <v>42580</v>
      </c>
      <c r="I580" s="26">
        <v>42596</v>
      </c>
      <c r="J580" s="13">
        <v>8</v>
      </c>
      <c r="K580" s="13">
        <v>2014</v>
      </c>
      <c r="L580" s="13" t="s">
        <v>35</v>
      </c>
      <c r="M580" s="13">
        <v>13</v>
      </c>
      <c r="N580" s="13">
        <v>0.4</v>
      </c>
      <c r="O580" s="13">
        <v>5.2</v>
      </c>
      <c r="P580" s="13">
        <v>17</v>
      </c>
      <c r="Q580" s="13">
        <v>0.30588235294117649</v>
      </c>
      <c r="R580" s="13">
        <v>0.76470588235294112</v>
      </c>
      <c r="S580" s="30">
        <v>8.3323353293413174</v>
      </c>
      <c r="T580" s="13">
        <f>IFERROR(VLOOKUP(B580,users_table[#All],4,FALSE),"NA")</f>
        <v>8.5</v>
      </c>
    </row>
    <row r="581" spans="1:20" x14ac:dyDescent="0.3">
      <c r="A581" s="25">
        <v>579</v>
      </c>
      <c r="B581" s="13" t="s">
        <v>4</v>
      </c>
      <c r="C581" s="13">
        <v>6547</v>
      </c>
      <c r="D581" s="13" t="s">
        <v>722</v>
      </c>
      <c r="E581" s="13" t="s">
        <v>32</v>
      </c>
      <c r="F581" s="13" t="s">
        <v>29</v>
      </c>
      <c r="G581" s="13">
        <v>8.06</v>
      </c>
      <c r="H581" s="13" t="s">
        <v>54</v>
      </c>
      <c r="I581" s="26" t="s">
        <v>54</v>
      </c>
      <c r="J581" s="13">
        <v>10</v>
      </c>
      <c r="K581" s="13">
        <v>2010</v>
      </c>
      <c r="L581" s="13" t="s">
        <v>33</v>
      </c>
      <c r="M581" s="13">
        <v>13</v>
      </c>
      <c r="N581" s="13">
        <v>0.40833333333333333</v>
      </c>
      <c r="O581" s="13">
        <v>5.3083333333333336</v>
      </c>
      <c r="P581" s="13" t="s">
        <v>54</v>
      </c>
      <c r="Q581" s="13" t="s">
        <v>54</v>
      </c>
      <c r="R581" s="13" t="s">
        <v>54</v>
      </c>
      <c r="S581" s="30">
        <v>8.3323353293413174</v>
      </c>
      <c r="T581" s="13">
        <f>IFERROR(VLOOKUP(B581,users_table[#All],4,FALSE),"NA")</f>
        <v>8.5</v>
      </c>
    </row>
    <row r="582" spans="1:20" x14ac:dyDescent="0.3">
      <c r="A582" s="25">
        <v>580</v>
      </c>
      <c r="B582" s="13" t="s">
        <v>4</v>
      </c>
      <c r="C582" s="13">
        <v>9989</v>
      </c>
      <c r="D582" s="13" t="s">
        <v>723</v>
      </c>
      <c r="E582" s="13" t="s">
        <v>32</v>
      </c>
      <c r="F582" s="13" t="s">
        <v>29</v>
      </c>
      <c r="G582" s="13">
        <v>8.31</v>
      </c>
      <c r="H582" s="26" t="s">
        <v>54</v>
      </c>
      <c r="I582" s="26" t="s">
        <v>54</v>
      </c>
      <c r="J582" s="13">
        <v>9</v>
      </c>
      <c r="K582" s="13">
        <v>2011</v>
      </c>
      <c r="L582" s="13" t="s">
        <v>33</v>
      </c>
      <c r="M582" s="13">
        <v>11</v>
      </c>
      <c r="N582" s="13">
        <v>0.38055555555555548</v>
      </c>
      <c r="O582" s="13">
        <v>4.1861111111111109</v>
      </c>
      <c r="P582" s="13" t="s">
        <v>54</v>
      </c>
      <c r="Q582" s="13" t="s">
        <v>54</v>
      </c>
      <c r="R582" s="13" t="s">
        <v>54</v>
      </c>
      <c r="S582" s="30">
        <v>8.3323353293413174</v>
      </c>
      <c r="T582" s="13">
        <f>IFERROR(VLOOKUP(B582,users_table[#All],4,FALSE),"NA")</f>
        <v>8.5</v>
      </c>
    </row>
    <row r="583" spans="1:20" x14ac:dyDescent="0.3">
      <c r="A583" s="25">
        <v>581</v>
      </c>
      <c r="B583" s="13" t="s">
        <v>4</v>
      </c>
      <c r="C583" s="13">
        <v>24833</v>
      </c>
      <c r="D583" s="13" t="s">
        <v>724</v>
      </c>
      <c r="E583" s="13" t="s">
        <v>32</v>
      </c>
      <c r="F583" s="13" t="s">
        <v>37</v>
      </c>
      <c r="G583" s="13">
        <v>8.09</v>
      </c>
      <c r="H583" s="26">
        <v>44663</v>
      </c>
      <c r="I583" s="26">
        <v>44685</v>
      </c>
      <c r="J583" s="13">
        <v>8</v>
      </c>
      <c r="K583" s="13">
        <v>2015</v>
      </c>
      <c r="L583" s="13" t="s">
        <v>30</v>
      </c>
      <c r="M583" s="13">
        <v>22</v>
      </c>
      <c r="N583" s="13">
        <v>0.38333333333333341</v>
      </c>
      <c r="O583" s="13">
        <v>8.4333333333333336</v>
      </c>
      <c r="P583" s="13">
        <v>23</v>
      </c>
      <c r="Q583" s="13">
        <v>0.3666666666666667</v>
      </c>
      <c r="R583" s="13">
        <v>0.95652173913043481</v>
      </c>
      <c r="S583" s="30">
        <v>8.3323353293413174</v>
      </c>
      <c r="T583" s="13">
        <f>IFERROR(VLOOKUP(B583,users_table[#All],4,FALSE),"NA")</f>
        <v>8.5</v>
      </c>
    </row>
    <row r="584" spans="1:20" x14ac:dyDescent="0.3">
      <c r="A584" s="25">
        <v>582</v>
      </c>
      <c r="B584" s="13" t="s">
        <v>4</v>
      </c>
      <c r="C584" s="13">
        <v>30654</v>
      </c>
      <c r="D584" s="13" t="s">
        <v>725</v>
      </c>
      <c r="E584" s="13" t="s">
        <v>32</v>
      </c>
      <c r="F584" s="13" t="s">
        <v>37</v>
      </c>
      <c r="G584" s="13">
        <v>8.49</v>
      </c>
      <c r="H584" s="26">
        <v>44686</v>
      </c>
      <c r="I584" s="26">
        <v>44701</v>
      </c>
      <c r="J584" s="13">
        <v>9</v>
      </c>
      <c r="K584" s="13">
        <v>2016</v>
      </c>
      <c r="L584" s="13" t="s">
        <v>30</v>
      </c>
      <c r="M584" s="13">
        <v>25</v>
      </c>
      <c r="N584" s="13">
        <v>0.38333333333333341</v>
      </c>
      <c r="O584" s="13">
        <v>9.5833333333333339</v>
      </c>
      <c r="P584" s="13">
        <v>16</v>
      </c>
      <c r="Q584" s="13">
        <v>0.59895833333333337</v>
      </c>
      <c r="R584" s="13">
        <v>1.5625</v>
      </c>
      <c r="S584" s="30">
        <v>8.3323353293413174</v>
      </c>
      <c r="T584" s="13">
        <f>IFERROR(VLOOKUP(B584,users_table[#All],4,FALSE),"NA")</f>
        <v>8.5</v>
      </c>
    </row>
    <row r="585" spans="1:20" x14ac:dyDescent="0.3">
      <c r="A585" s="25">
        <v>583</v>
      </c>
      <c r="B585" s="13" t="s">
        <v>4</v>
      </c>
      <c r="C585" s="13">
        <v>50205</v>
      </c>
      <c r="D585" s="13" t="s">
        <v>726</v>
      </c>
      <c r="E585" s="13" t="s">
        <v>32</v>
      </c>
      <c r="F585" s="13" t="s">
        <v>185</v>
      </c>
      <c r="G585" s="13">
        <v>7.14</v>
      </c>
      <c r="H585" s="26">
        <v>44862</v>
      </c>
      <c r="I585" s="26">
        <v>44914</v>
      </c>
      <c r="J585" s="13">
        <v>9</v>
      </c>
      <c r="K585" s="13">
        <v>2022</v>
      </c>
      <c r="L585" s="13" t="s">
        <v>35</v>
      </c>
      <c r="M585" s="13">
        <v>8</v>
      </c>
      <c r="N585" s="13">
        <v>0.39444444444444438</v>
      </c>
      <c r="O585" s="13">
        <v>3.155555555555555</v>
      </c>
      <c r="P585" s="13">
        <v>53</v>
      </c>
      <c r="Q585" s="13">
        <v>5.9538784067085952E-2</v>
      </c>
      <c r="R585" s="13">
        <v>0.15094339622641509</v>
      </c>
      <c r="S585" s="30">
        <v>8.3323353293413174</v>
      </c>
      <c r="T585" s="13">
        <f>IFERROR(VLOOKUP(B585,users_table[#All],4,FALSE),"NA")</f>
        <v>8.5</v>
      </c>
    </row>
    <row r="586" spans="1:20" x14ac:dyDescent="0.3">
      <c r="A586" s="25">
        <v>584</v>
      </c>
      <c r="B586" s="13" t="s">
        <v>4</v>
      </c>
      <c r="C586" s="13">
        <v>5081</v>
      </c>
      <c r="D586" s="13" t="s">
        <v>189</v>
      </c>
      <c r="E586" s="13" t="s">
        <v>32</v>
      </c>
      <c r="F586" s="13" t="s">
        <v>152</v>
      </c>
      <c r="G586" s="13">
        <v>8.33</v>
      </c>
      <c r="H586" s="26">
        <v>44193</v>
      </c>
      <c r="I586" s="26">
        <v>44198</v>
      </c>
      <c r="J586" s="13">
        <v>10</v>
      </c>
      <c r="K586" s="13">
        <v>2009</v>
      </c>
      <c r="L586" s="13" t="s">
        <v>39</v>
      </c>
      <c r="M586" s="13">
        <v>15</v>
      </c>
      <c r="N586" s="13">
        <v>0.41888888888888892</v>
      </c>
      <c r="O586" s="13">
        <v>6.2833333333333332</v>
      </c>
      <c r="P586" s="13">
        <v>6</v>
      </c>
      <c r="Q586" s="13">
        <v>1.0472222222222221</v>
      </c>
      <c r="R586" s="13">
        <v>2.5</v>
      </c>
      <c r="S586" s="30">
        <v>8.3323353293413174</v>
      </c>
      <c r="T586" s="13">
        <f>IFERROR(VLOOKUP(B586,users_table[#All],4,FALSE),"NA")</f>
        <v>8.5</v>
      </c>
    </row>
    <row r="587" spans="1:20" x14ac:dyDescent="0.3">
      <c r="A587" s="25">
        <v>585</v>
      </c>
      <c r="B587" s="13" t="s">
        <v>4</v>
      </c>
      <c r="C587" s="13">
        <v>9513</v>
      </c>
      <c r="D587" s="13" t="s">
        <v>727</v>
      </c>
      <c r="E587" s="13" t="s">
        <v>32</v>
      </c>
      <c r="F587" s="13" t="s">
        <v>37</v>
      </c>
      <c r="G587" s="13">
        <v>7.86</v>
      </c>
      <c r="H587" s="26" t="s">
        <v>54</v>
      </c>
      <c r="I587" s="26" t="s">
        <v>54</v>
      </c>
      <c r="J587" s="13">
        <v>9</v>
      </c>
      <c r="K587" s="13">
        <v>2011</v>
      </c>
      <c r="L587" s="13" t="s">
        <v>30</v>
      </c>
      <c r="M587" s="13">
        <v>60</v>
      </c>
      <c r="N587" s="13">
        <v>0.40833333333333333</v>
      </c>
      <c r="O587" s="13">
        <v>24.5</v>
      </c>
      <c r="P587" s="13" t="s">
        <v>54</v>
      </c>
      <c r="Q587" s="13" t="s">
        <v>54</v>
      </c>
      <c r="R587" s="13" t="s">
        <v>54</v>
      </c>
      <c r="S587" s="30">
        <v>8.3323353293413174</v>
      </c>
      <c r="T587" s="13">
        <f>IFERROR(VLOOKUP(B587,users_table[#All],4,FALSE),"NA")</f>
        <v>8.5</v>
      </c>
    </row>
    <row r="588" spans="1:20" x14ac:dyDescent="0.3">
      <c r="A588" s="25">
        <v>586</v>
      </c>
      <c r="B588" s="13" t="s">
        <v>4</v>
      </c>
      <c r="C588" s="13">
        <v>10396</v>
      </c>
      <c r="D588" s="13" t="s">
        <v>728</v>
      </c>
      <c r="E588" s="13" t="s">
        <v>32</v>
      </c>
      <c r="F588" s="13" t="s">
        <v>152</v>
      </c>
      <c r="G588" s="13">
        <v>7.2</v>
      </c>
      <c r="H588" s="13" t="s">
        <v>54</v>
      </c>
      <c r="I588" s="26">
        <v>42671</v>
      </c>
      <c r="J588" s="13">
        <v>8</v>
      </c>
      <c r="K588" s="13">
        <v>2011</v>
      </c>
      <c r="L588" s="13" t="s">
        <v>35</v>
      </c>
      <c r="M588" s="13">
        <v>12</v>
      </c>
      <c r="N588" s="13">
        <v>0.4</v>
      </c>
      <c r="O588" s="13">
        <v>4.8000000000000007</v>
      </c>
      <c r="P588" s="13" t="s">
        <v>54</v>
      </c>
      <c r="Q588" s="13" t="s">
        <v>54</v>
      </c>
      <c r="R588" s="13" t="s">
        <v>54</v>
      </c>
      <c r="S588" s="30">
        <v>8.3323353293413174</v>
      </c>
      <c r="T588" s="13">
        <f>IFERROR(VLOOKUP(B588,users_table[#All],4,FALSE),"NA")</f>
        <v>8.5</v>
      </c>
    </row>
    <row r="589" spans="1:20" x14ac:dyDescent="0.3">
      <c r="A589" s="25">
        <v>587</v>
      </c>
      <c r="B589" s="13" t="s">
        <v>4</v>
      </c>
      <c r="C589" s="13">
        <v>20787</v>
      </c>
      <c r="D589" s="13" t="s">
        <v>729</v>
      </c>
      <c r="E589" s="13" t="s">
        <v>32</v>
      </c>
      <c r="F589" s="13" t="s">
        <v>152</v>
      </c>
      <c r="G589" s="13">
        <v>7.1</v>
      </c>
      <c r="H589" s="26" t="s">
        <v>54</v>
      </c>
      <c r="I589" s="26" t="s">
        <v>54</v>
      </c>
      <c r="J589" s="13">
        <v>8</v>
      </c>
      <c r="K589" s="13">
        <v>2014</v>
      </c>
      <c r="L589" s="13" t="s">
        <v>33</v>
      </c>
      <c r="M589" s="13">
        <v>13</v>
      </c>
      <c r="N589" s="13">
        <v>0.4</v>
      </c>
      <c r="O589" s="13">
        <v>5.2</v>
      </c>
      <c r="P589" s="13" t="s">
        <v>54</v>
      </c>
      <c r="Q589" s="13" t="s">
        <v>54</v>
      </c>
      <c r="R589" s="13" t="s">
        <v>54</v>
      </c>
      <c r="S589" s="30">
        <v>8.3323353293413174</v>
      </c>
      <c r="T589" s="13">
        <f>IFERROR(VLOOKUP(B589,users_table[#All],4,FALSE),"NA")</f>
        <v>8.5</v>
      </c>
    </row>
    <row r="590" spans="1:20" x14ac:dyDescent="0.3">
      <c r="A590" s="25">
        <v>588</v>
      </c>
      <c r="B590" s="13" t="s">
        <v>4</v>
      </c>
      <c r="C590" s="13">
        <v>889</v>
      </c>
      <c r="D590" s="13" t="s">
        <v>730</v>
      </c>
      <c r="E590" s="13" t="s">
        <v>32</v>
      </c>
      <c r="F590" s="13" t="s">
        <v>37</v>
      </c>
      <c r="G590" s="13">
        <v>8.0299999999999994</v>
      </c>
      <c r="H590" s="26">
        <v>44387</v>
      </c>
      <c r="I590" s="26">
        <v>44390</v>
      </c>
      <c r="J590" s="13">
        <v>9</v>
      </c>
      <c r="K590" s="13">
        <v>2006</v>
      </c>
      <c r="L590" s="13" t="s">
        <v>33</v>
      </c>
      <c r="M590" s="13">
        <v>12</v>
      </c>
      <c r="N590" s="13">
        <v>0.39083333333333331</v>
      </c>
      <c r="O590" s="13">
        <v>4.6900000000000004</v>
      </c>
      <c r="P590" s="13">
        <v>4</v>
      </c>
      <c r="Q590" s="13">
        <v>1.1725000000000001</v>
      </c>
      <c r="R590" s="13">
        <v>3</v>
      </c>
      <c r="S590" s="30">
        <v>8.3323353293413174</v>
      </c>
      <c r="T590" s="13">
        <f>IFERROR(VLOOKUP(B590,users_table[#All],4,FALSE),"NA")</f>
        <v>8.5</v>
      </c>
    </row>
    <row r="591" spans="1:20" x14ac:dyDescent="0.3">
      <c r="A591" s="25">
        <v>589</v>
      </c>
      <c r="B591" s="13" t="s">
        <v>4</v>
      </c>
      <c r="C591" s="13">
        <v>4901</v>
      </c>
      <c r="D591" s="13" t="s">
        <v>731</v>
      </c>
      <c r="E591" s="13" t="s">
        <v>52</v>
      </c>
      <c r="F591" s="13" t="s">
        <v>37</v>
      </c>
      <c r="G591" s="13">
        <v>8.02</v>
      </c>
      <c r="H591" s="26">
        <v>44402</v>
      </c>
      <c r="I591" s="26">
        <v>44413</v>
      </c>
      <c r="J591" s="13">
        <v>9</v>
      </c>
      <c r="K591" s="13">
        <v>2010</v>
      </c>
      <c r="L591" s="13" t="s">
        <v>33</v>
      </c>
      <c r="M591" s="13">
        <v>5</v>
      </c>
      <c r="N591" s="13">
        <v>0.56388888888888888</v>
      </c>
      <c r="O591" s="13">
        <v>2.8194444444444451</v>
      </c>
      <c r="P591" s="13">
        <v>12</v>
      </c>
      <c r="Q591" s="13">
        <v>0.23495370370370369</v>
      </c>
      <c r="R591" s="13">
        <v>0.41666666666666669</v>
      </c>
      <c r="S591" s="30">
        <v>8.3323353293413174</v>
      </c>
      <c r="T591" s="13">
        <f>IFERROR(VLOOKUP(B591,users_table[#All],4,FALSE),"NA")</f>
        <v>8.5</v>
      </c>
    </row>
    <row r="592" spans="1:20" x14ac:dyDescent="0.3">
      <c r="A592" s="25">
        <v>590</v>
      </c>
      <c r="B592" s="13" t="s">
        <v>4</v>
      </c>
      <c r="C592" s="13">
        <v>1519</v>
      </c>
      <c r="D592" s="13" t="s">
        <v>732</v>
      </c>
      <c r="E592" s="13" t="s">
        <v>32</v>
      </c>
      <c r="F592" s="13" t="s">
        <v>37</v>
      </c>
      <c r="G592" s="13">
        <v>8.17</v>
      </c>
      <c r="H592" s="26">
        <v>44390</v>
      </c>
      <c r="I592" s="26">
        <v>44399</v>
      </c>
      <c r="J592" s="13">
        <v>9</v>
      </c>
      <c r="K592" s="13">
        <v>2006</v>
      </c>
      <c r="L592" s="13" t="s">
        <v>35</v>
      </c>
      <c r="M592" s="13">
        <v>12</v>
      </c>
      <c r="N592" s="13">
        <v>0.39083333333333331</v>
      </c>
      <c r="O592" s="13">
        <v>4.6900000000000004</v>
      </c>
      <c r="P592" s="13">
        <v>10</v>
      </c>
      <c r="Q592" s="13">
        <v>0.46899999999999997</v>
      </c>
      <c r="R592" s="13">
        <v>1.2</v>
      </c>
      <c r="S592" s="30">
        <v>8.3323353293413174</v>
      </c>
      <c r="T592" s="13">
        <f>IFERROR(VLOOKUP(B592,users_table[#All],4,FALSE),"NA")</f>
        <v>8.5</v>
      </c>
    </row>
    <row r="593" spans="1:20" x14ac:dyDescent="0.3">
      <c r="A593" s="25">
        <v>591</v>
      </c>
      <c r="B593" s="13" t="s">
        <v>4</v>
      </c>
      <c r="C593" s="13">
        <v>11285</v>
      </c>
      <c r="D593" s="13" t="s">
        <v>733</v>
      </c>
      <c r="E593" s="13" t="s">
        <v>32</v>
      </c>
      <c r="F593" s="13" t="s">
        <v>44</v>
      </c>
      <c r="G593" s="13">
        <v>6.8</v>
      </c>
      <c r="H593" s="26">
        <v>44658</v>
      </c>
      <c r="I593" s="26">
        <v>44660</v>
      </c>
      <c r="J593" s="13">
        <v>9</v>
      </c>
      <c r="K593" s="13">
        <v>2012</v>
      </c>
      <c r="L593" s="13" t="s">
        <v>30</v>
      </c>
      <c r="M593" s="13">
        <v>8</v>
      </c>
      <c r="N593" s="13">
        <v>0.38333333333333341</v>
      </c>
      <c r="O593" s="13">
        <v>3.0666666666666669</v>
      </c>
      <c r="P593" s="13">
        <v>3</v>
      </c>
      <c r="Q593" s="13">
        <v>1.0222222222222219</v>
      </c>
      <c r="R593" s="13">
        <v>2.666666666666667</v>
      </c>
      <c r="S593" s="30">
        <v>8.3323353293413174</v>
      </c>
      <c r="T593" s="13">
        <f>IFERROR(VLOOKUP(B593,users_table[#All],4,FALSE),"NA")</f>
        <v>8.5</v>
      </c>
    </row>
    <row r="594" spans="1:20" x14ac:dyDescent="0.3">
      <c r="A594" s="25">
        <v>592</v>
      </c>
      <c r="B594" s="13" t="s">
        <v>4</v>
      </c>
      <c r="C594" s="13">
        <v>31043</v>
      </c>
      <c r="D594" s="13" t="s">
        <v>734</v>
      </c>
      <c r="E594" s="13" t="s">
        <v>32</v>
      </c>
      <c r="F594" s="13" t="s">
        <v>37</v>
      </c>
      <c r="G594" s="13">
        <v>8.31</v>
      </c>
      <c r="H594" s="26">
        <v>42377</v>
      </c>
      <c r="I594" s="26">
        <v>42454</v>
      </c>
      <c r="J594" s="13">
        <v>9</v>
      </c>
      <c r="K594" s="13">
        <v>2016</v>
      </c>
      <c r="L594" s="13" t="s">
        <v>30</v>
      </c>
      <c r="M594" s="13">
        <v>12</v>
      </c>
      <c r="N594" s="13">
        <v>0.38333333333333341</v>
      </c>
      <c r="O594" s="13">
        <v>4.6000000000000014</v>
      </c>
      <c r="P594" s="13">
        <v>78</v>
      </c>
      <c r="Q594" s="13">
        <v>5.897435897435898E-2</v>
      </c>
      <c r="R594" s="13">
        <v>0.15384615384615391</v>
      </c>
      <c r="S594" s="30">
        <v>8.3323353293413174</v>
      </c>
      <c r="T594" s="13">
        <f>IFERROR(VLOOKUP(B594,users_table[#All],4,FALSE),"NA")</f>
        <v>8.5</v>
      </c>
    </row>
    <row r="595" spans="1:20" x14ac:dyDescent="0.3">
      <c r="A595" s="25">
        <v>593</v>
      </c>
      <c r="B595" s="13" t="s">
        <v>4</v>
      </c>
      <c r="C595" s="13">
        <v>10719</v>
      </c>
      <c r="D595" s="13" t="s">
        <v>735</v>
      </c>
      <c r="E595" s="13" t="s">
        <v>32</v>
      </c>
      <c r="F595" s="13" t="s">
        <v>152</v>
      </c>
      <c r="G595" s="13">
        <v>7.17</v>
      </c>
      <c r="H595" s="26" t="s">
        <v>54</v>
      </c>
      <c r="I595" s="26">
        <v>42981</v>
      </c>
      <c r="J595" s="13">
        <v>9</v>
      </c>
      <c r="K595" s="13">
        <v>2011</v>
      </c>
      <c r="L595" s="13" t="s">
        <v>35</v>
      </c>
      <c r="M595" s="13">
        <v>12</v>
      </c>
      <c r="N595" s="13">
        <v>0.4</v>
      </c>
      <c r="O595" s="13">
        <v>4.8000000000000007</v>
      </c>
      <c r="P595" s="13" t="s">
        <v>54</v>
      </c>
      <c r="Q595" s="13" t="s">
        <v>54</v>
      </c>
      <c r="R595" s="13" t="s">
        <v>54</v>
      </c>
      <c r="S595" s="30">
        <v>8.3323353293413174</v>
      </c>
      <c r="T595" s="13">
        <f>IFERROR(VLOOKUP(B595,users_table[#All],4,FALSE),"NA")</f>
        <v>8.5</v>
      </c>
    </row>
    <row r="596" spans="1:20" x14ac:dyDescent="0.3">
      <c r="A596" s="25">
        <v>594</v>
      </c>
      <c r="B596" s="13" t="s">
        <v>4</v>
      </c>
      <c r="C596" s="13">
        <v>14967</v>
      </c>
      <c r="D596" s="13" t="s">
        <v>736</v>
      </c>
      <c r="E596" s="13" t="s">
        <v>32</v>
      </c>
      <c r="F596" s="13" t="s">
        <v>152</v>
      </c>
      <c r="G596" s="13">
        <v>7.29</v>
      </c>
      <c r="H596" s="26">
        <v>42981</v>
      </c>
      <c r="I596" s="26">
        <v>42983</v>
      </c>
      <c r="J596" s="13">
        <v>9</v>
      </c>
      <c r="K596" s="13">
        <v>2013</v>
      </c>
      <c r="L596" s="13" t="s">
        <v>30</v>
      </c>
      <c r="M596" s="13">
        <v>12</v>
      </c>
      <c r="N596" s="13">
        <v>0.4</v>
      </c>
      <c r="O596" s="13">
        <v>4.8000000000000007</v>
      </c>
      <c r="P596" s="13">
        <v>3</v>
      </c>
      <c r="Q596" s="13">
        <v>1.6</v>
      </c>
      <c r="R596" s="13">
        <v>4</v>
      </c>
      <c r="S596" s="30">
        <v>8.3323353293413174</v>
      </c>
      <c r="T596" s="13">
        <f>IFERROR(VLOOKUP(B596,users_table[#All],4,FALSE),"NA")</f>
        <v>8.5</v>
      </c>
    </row>
    <row r="597" spans="1:20" x14ac:dyDescent="0.3">
      <c r="A597" s="25">
        <v>595</v>
      </c>
      <c r="B597" s="13" t="s">
        <v>4</v>
      </c>
      <c r="C597" s="13">
        <v>10897</v>
      </c>
      <c r="D597" s="13" t="s">
        <v>737</v>
      </c>
      <c r="E597" s="13" t="s">
        <v>52</v>
      </c>
      <c r="F597" s="13" t="s">
        <v>152</v>
      </c>
      <c r="G597" s="13">
        <v>6.71</v>
      </c>
      <c r="H597" s="26">
        <v>42983</v>
      </c>
      <c r="I597" s="26">
        <v>42983</v>
      </c>
      <c r="J597" s="13">
        <v>8</v>
      </c>
      <c r="K597" s="13">
        <v>2011</v>
      </c>
      <c r="L597" s="13" t="s">
        <v>39</v>
      </c>
      <c r="M597" s="13">
        <v>1</v>
      </c>
      <c r="N597" s="13">
        <v>0.18611111111111109</v>
      </c>
      <c r="O597" s="13">
        <v>0.18611111111111109</v>
      </c>
      <c r="P597" s="13">
        <v>1</v>
      </c>
      <c r="Q597" s="13">
        <v>0.18611111111111109</v>
      </c>
      <c r="R597" s="13">
        <v>1</v>
      </c>
      <c r="S597" s="30">
        <v>8.3323353293413174</v>
      </c>
      <c r="T597" s="13">
        <f>IFERROR(VLOOKUP(B597,users_table[#All],4,FALSE),"NA")</f>
        <v>8.5</v>
      </c>
    </row>
    <row r="598" spans="1:20" x14ac:dyDescent="0.3">
      <c r="A598" s="25">
        <v>596</v>
      </c>
      <c r="B598" s="13" t="s">
        <v>4</v>
      </c>
      <c r="C598" s="13">
        <v>40904</v>
      </c>
      <c r="D598" s="13" t="s">
        <v>738</v>
      </c>
      <c r="E598" s="13" t="s">
        <v>32</v>
      </c>
      <c r="F598" s="13" t="s">
        <v>152</v>
      </c>
      <c r="G598" s="13">
        <v>7.42</v>
      </c>
      <c r="H598" s="26">
        <v>44385</v>
      </c>
      <c r="I598" s="26">
        <v>44465</v>
      </c>
      <c r="J598" s="13">
        <v>9</v>
      </c>
      <c r="K598" s="13">
        <v>2021</v>
      </c>
      <c r="L598" s="13" t="s">
        <v>39</v>
      </c>
      <c r="M598" s="13">
        <v>12</v>
      </c>
      <c r="N598" s="13">
        <v>0.43194444444444452</v>
      </c>
      <c r="O598" s="13">
        <v>5.1833333333333336</v>
      </c>
      <c r="P598" s="13">
        <v>81</v>
      </c>
      <c r="Q598" s="13">
        <v>6.3991769547325106E-2</v>
      </c>
      <c r="R598" s="13">
        <v>0.14814814814814811</v>
      </c>
      <c r="S598" s="30">
        <v>8.3323353293413174</v>
      </c>
      <c r="T598" s="13">
        <f>IFERROR(VLOOKUP(B598,users_table[#All],4,FALSE),"NA")</f>
        <v>8.5</v>
      </c>
    </row>
    <row r="599" spans="1:20" x14ac:dyDescent="0.3">
      <c r="A599" s="25">
        <v>597</v>
      </c>
      <c r="B599" s="13" t="s">
        <v>4</v>
      </c>
      <c r="C599" s="13">
        <v>14345</v>
      </c>
      <c r="D599" s="13" t="s">
        <v>739</v>
      </c>
      <c r="E599" s="13" t="s">
        <v>32</v>
      </c>
      <c r="F599" s="13" t="s">
        <v>37</v>
      </c>
      <c r="G599" s="13">
        <v>7.29</v>
      </c>
      <c r="H599" s="26">
        <v>44257</v>
      </c>
      <c r="I599" s="26">
        <v>44259</v>
      </c>
      <c r="J599" s="13">
        <v>8</v>
      </c>
      <c r="K599" s="13">
        <v>2012</v>
      </c>
      <c r="L599" s="13" t="s">
        <v>35</v>
      </c>
      <c r="M599" s="13">
        <v>12</v>
      </c>
      <c r="N599" s="13">
        <v>0.4</v>
      </c>
      <c r="O599" s="13">
        <v>4.8000000000000007</v>
      </c>
      <c r="P599" s="13">
        <v>3</v>
      </c>
      <c r="Q599" s="13">
        <v>1.6</v>
      </c>
      <c r="R599" s="13">
        <v>4</v>
      </c>
      <c r="S599" s="30">
        <v>8.3323353293413174</v>
      </c>
      <c r="T599" s="13">
        <f>IFERROR(VLOOKUP(B599,users_table[#All],4,FALSE),"NA")</f>
        <v>8.5</v>
      </c>
    </row>
    <row r="600" spans="1:20" x14ac:dyDescent="0.3">
      <c r="A600" s="25">
        <v>598</v>
      </c>
      <c r="B600" s="13" t="s">
        <v>4</v>
      </c>
      <c r="C600" s="13">
        <v>50549</v>
      </c>
      <c r="D600" s="13" t="s">
        <v>740</v>
      </c>
      <c r="E600" s="13" t="s">
        <v>50</v>
      </c>
      <c r="F600" s="13" t="s">
        <v>29</v>
      </c>
      <c r="G600" s="13">
        <v>7.26</v>
      </c>
      <c r="H600" s="26">
        <v>45032</v>
      </c>
      <c r="I600" s="26">
        <v>45032</v>
      </c>
      <c r="J600" s="13">
        <v>7</v>
      </c>
      <c r="K600" s="13">
        <v>2022</v>
      </c>
      <c r="L600" s="13" t="s">
        <v>33</v>
      </c>
      <c r="M600" s="13">
        <v>1</v>
      </c>
      <c r="N600" s="13">
        <v>1.666666666666667</v>
      </c>
      <c r="O600" s="13">
        <v>1.666666666666667</v>
      </c>
      <c r="P600" s="13">
        <v>1</v>
      </c>
      <c r="Q600" s="13">
        <v>1.666666666666667</v>
      </c>
      <c r="R600" s="13">
        <v>1</v>
      </c>
      <c r="S600" s="30">
        <v>8.3323353293413174</v>
      </c>
      <c r="T600" s="13">
        <f>IFERROR(VLOOKUP(B600,users_table[#All],4,FALSE),"NA")</f>
        <v>8.5</v>
      </c>
    </row>
    <row r="601" spans="1:20" x14ac:dyDescent="0.3">
      <c r="A601" s="25">
        <v>599</v>
      </c>
      <c r="B601" s="13" t="s">
        <v>4</v>
      </c>
      <c r="C601" s="13">
        <v>48776</v>
      </c>
      <c r="D601" s="13" t="s">
        <v>214</v>
      </c>
      <c r="E601" s="13" t="s">
        <v>32</v>
      </c>
      <c r="F601" s="13" t="s">
        <v>179</v>
      </c>
      <c r="G601" s="13">
        <v>6.39</v>
      </c>
      <c r="H601" s="26">
        <v>44493</v>
      </c>
      <c r="I601" s="26">
        <v>44652</v>
      </c>
      <c r="J601" s="13">
        <v>6</v>
      </c>
      <c r="K601" s="13">
        <v>2021</v>
      </c>
      <c r="L601" s="13" t="s">
        <v>35</v>
      </c>
      <c r="M601" s="13">
        <v>12</v>
      </c>
      <c r="N601" s="13">
        <v>0.39444444444444438</v>
      </c>
      <c r="O601" s="13">
        <v>4.7333333333333334</v>
      </c>
      <c r="P601" s="13">
        <v>160</v>
      </c>
      <c r="Q601" s="13">
        <v>2.958333333333333E-2</v>
      </c>
      <c r="R601" s="13">
        <v>7.4999999999999997E-2</v>
      </c>
      <c r="S601" s="30">
        <v>8.3323353293413174</v>
      </c>
      <c r="T601" s="13">
        <f>IFERROR(VLOOKUP(B601,users_table[#All],4,FALSE),"NA")</f>
        <v>8.5</v>
      </c>
    </row>
    <row r="602" spans="1:20" x14ac:dyDescent="0.3">
      <c r="A602" s="25">
        <v>600</v>
      </c>
      <c r="B602" s="13" t="s">
        <v>4</v>
      </c>
      <c r="C602" s="13">
        <v>41468</v>
      </c>
      <c r="D602" s="13" t="s">
        <v>741</v>
      </c>
      <c r="E602" s="13" t="s">
        <v>168</v>
      </c>
      <c r="F602" s="13" t="s">
        <v>37</v>
      </c>
      <c r="G602" s="13">
        <v>7.11</v>
      </c>
      <c r="H602" s="26">
        <v>44113</v>
      </c>
      <c r="I602" s="26">
        <v>44113</v>
      </c>
      <c r="J602" s="13">
        <v>8</v>
      </c>
      <c r="K602" s="13">
        <v>2020</v>
      </c>
      <c r="L602" s="13" t="s">
        <v>35</v>
      </c>
      <c r="M602" s="13">
        <v>3</v>
      </c>
      <c r="N602" s="13">
        <v>0.35</v>
      </c>
      <c r="O602" s="13">
        <v>1.05</v>
      </c>
      <c r="P602" s="13">
        <v>1</v>
      </c>
      <c r="Q602" s="13">
        <v>1.05</v>
      </c>
      <c r="R602" s="13">
        <v>3</v>
      </c>
      <c r="S602" s="30">
        <v>8.3323353293413174</v>
      </c>
      <c r="T602" s="13">
        <f>IFERROR(VLOOKUP(B602,users_table[#All],4,FALSE),"NA")</f>
        <v>8.5</v>
      </c>
    </row>
    <row r="603" spans="1:20" x14ac:dyDescent="0.3">
      <c r="A603" s="25">
        <v>601</v>
      </c>
      <c r="B603" s="13" t="s">
        <v>4</v>
      </c>
      <c r="C603" s="13">
        <v>28999</v>
      </c>
      <c r="D603" s="13" t="s">
        <v>742</v>
      </c>
      <c r="E603" s="13" t="s">
        <v>32</v>
      </c>
      <c r="F603" s="13" t="s">
        <v>29</v>
      </c>
      <c r="G603" s="13">
        <v>7.75</v>
      </c>
      <c r="H603" s="26">
        <v>44459</v>
      </c>
      <c r="I603" s="26">
        <v>44461</v>
      </c>
      <c r="J603" s="13">
        <v>8</v>
      </c>
      <c r="K603" s="13">
        <v>2015</v>
      </c>
      <c r="L603" s="13" t="s">
        <v>39</v>
      </c>
      <c r="M603" s="13">
        <v>13</v>
      </c>
      <c r="N603" s="13">
        <v>0.4</v>
      </c>
      <c r="O603" s="13">
        <v>5.2</v>
      </c>
      <c r="P603" s="13">
        <v>3</v>
      </c>
      <c r="Q603" s="13">
        <v>1.7333333333333329</v>
      </c>
      <c r="R603" s="13">
        <v>4.333333333333333</v>
      </c>
      <c r="S603" s="30">
        <v>8.3323353293413174</v>
      </c>
      <c r="T603" s="13">
        <f>IFERROR(VLOOKUP(B603,users_table[#All],4,FALSE),"NA")</f>
        <v>8.5</v>
      </c>
    </row>
    <row r="604" spans="1:20" x14ac:dyDescent="0.3">
      <c r="A604" s="25">
        <v>602</v>
      </c>
      <c r="B604" s="13" t="s">
        <v>4</v>
      </c>
      <c r="C604" s="13">
        <v>4975</v>
      </c>
      <c r="D604" s="13" t="s">
        <v>743</v>
      </c>
      <c r="E604" s="13" t="s">
        <v>32</v>
      </c>
      <c r="F604" s="13" t="s">
        <v>386</v>
      </c>
      <c r="G604" s="13">
        <v>6.31</v>
      </c>
      <c r="H604" s="26">
        <v>44264</v>
      </c>
      <c r="I604" s="26" t="s">
        <v>54</v>
      </c>
      <c r="J604" s="13">
        <v>6</v>
      </c>
      <c r="K604" s="13">
        <v>2008</v>
      </c>
      <c r="L604" s="13" t="s">
        <v>35</v>
      </c>
      <c r="M604" s="13">
        <v>12</v>
      </c>
      <c r="N604" s="13">
        <v>0.45</v>
      </c>
      <c r="O604" s="13">
        <v>5.4</v>
      </c>
      <c r="P604" s="13" t="s">
        <v>54</v>
      </c>
      <c r="Q604" s="13" t="s">
        <v>54</v>
      </c>
      <c r="R604" s="13" t="s">
        <v>54</v>
      </c>
      <c r="S604" s="30">
        <v>8.3323353293413174</v>
      </c>
      <c r="T604" s="13">
        <f>IFERROR(VLOOKUP(B604,users_table[#All],4,FALSE),"NA")</f>
        <v>8.5</v>
      </c>
    </row>
    <row r="605" spans="1:20" x14ac:dyDescent="0.3">
      <c r="A605" s="25">
        <v>603</v>
      </c>
      <c r="B605" s="13" t="s">
        <v>4</v>
      </c>
      <c r="C605" s="13">
        <v>59</v>
      </c>
      <c r="D605" s="13" t="s">
        <v>228</v>
      </c>
      <c r="E605" s="13" t="s">
        <v>32</v>
      </c>
      <c r="F605" s="13" t="s">
        <v>37</v>
      </c>
      <c r="G605" s="13">
        <v>7.4</v>
      </c>
      <c r="H605" s="26" t="s">
        <v>54</v>
      </c>
      <c r="I605" s="26">
        <v>42671</v>
      </c>
      <c r="J605" s="13">
        <v>9</v>
      </c>
      <c r="K605" s="13">
        <v>2002</v>
      </c>
      <c r="L605" s="13" t="s">
        <v>33</v>
      </c>
      <c r="M605" s="13">
        <v>24</v>
      </c>
      <c r="N605" s="13">
        <v>0.4</v>
      </c>
      <c r="O605" s="13">
        <v>9.6000000000000014</v>
      </c>
      <c r="P605" s="13" t="s">
        <v>54</v>
      </c>
      <c r="Q605" s="13" t="s">
        <v>54</v>
      </c>
      <c r="R605" s="13" t="s">
        <v>54</v>
      </c>
      <c r="S605" s="30">
        <v>8.3323353293413174</v>
      </c>
      <c r="T605" s="13">
        <f>IFERROR(VLOOKUP(B605,users_table[#All],4,FALSE),"NA")</f>
        <v>8.5</v>
      </c>
    </row>
    <row r="606" spans="1:20" x14ac:dyDescent="0.3">
      <c r="A606" s="25">
        <v>604</v>
      </c>
      <c r="B606" s="13" t="s">
        <v>4</v>
      </c>
      <c r="C606" s="13">
        <v>14741</v>
      </c>
      <c r="D606" s="13" t="s">
        <v>744</v>
      </c>
      <c r="E606" s="13" t="s">
        <v>32</v>
      </c>
      <c r="F606" s="13" t="s">
        <v>152</v>
      </c>
      <c r="G606" s="13">
        <v>7.71</v>
      </c>
      <c r="H606" s="26">
        <v>42121</v>
      </c>
      <c r="I606" s="26">
        <v>42121</v>
      </c>
      <c r="J606" s="13">
        <v>9</v>
      </c>
      <c r="K606" s="13">
        <v>2012</v>
      </c>
      <c r="L606" s="13" t="s">
        <v>35</v>
      </c>
      <c r="M606" s="13">
        <v>12</v>
      </c>
      <c r="N606" s="13">
        <v>0.4</v>
      </c>
      <c r="O606" s="13">
        <v>4.8000000000000007</v>
      </c>
      <c r="P606" s="13">
        <v>1</v>
      </c>
      <c r="Q606" s="13">
        <v>4.8000000000000007</v>
      </c>
      <c r="R606" s="13">
        <v>12</v>
      </c>
      <c r="S606" s="30">
        <v>8.3323353293413174</v>
      </c>
      <c r="T606" s="13">
        <f>IFERROR(VLOOKUP(B606,users_table[#All],4,FALSE),"NA")</f>
        <v>8.5</v>
      </c>
    </row>
    <row r="607" spans="1:20" x14ac:dyDescent="0.3">
      <c r="A607" s="25">
        <v>605</v>
      </c>
      <c r="B607" s="13" t="s">
        <v>4</v>
      </c>
      <c r="C607" s="13">
        <v>15687</v>
      </c>
      <c r="D607" s="13" t="s">
        <v>745</v>
      </c>
      <c r="E607" s="13" t="s">
        <v>50</v>
      </c>
      <c r="F607" s="13" t="s">
        <v>152</v>
      </c>
      <c r="G607" s="13">
        <v>7.26</v>
      </c>
      <c r="H607" s="26">
        <v>42121</v>
      </c>
      <c r="I607" s="26">
        <v>42121</v>
      </c>
      <c r="J607" s="13">
        <v>6</v>
      </c>
      <c r="K607" s="13">
        <v>2012</v>
      </c>
      <c r="L607" s="13" t="s">
        <v>39</v>
      </c>
      <c r="M607" s="13">
        <v>6</v>
      </c>
      <c r="N607" s="13">
        <v>0.10444444444444451</v>
      </c>
      <c r="O607" s="13">
        <v>0.62666666666666671</v>
      </c>
      <c r="P607" s="13">
        <v>1</v>
      </c>
      <c r="Q607" s="13">
        <v>0.62666666666666671</v>
      </c>
      <c r="R607" s="13">
        <v>6</v>
      </c>
      <c r="S607" s="30">
        <v>8.3323353293413174</v>
      </c>
      <c r="T607" s="13">
        <f>IFERROR(VLOOKUP(B607,users_table[#All],4,FALSE),"NA")</f>
        <v>8.5</v>
      </c>
    </row>
    <row r="608" spans="1:20" x14ac:dyDescent="0.3">
      <c r="A608" s="25">
        <v>606</v>
      </c>
      <c r="B608" s="13" t="s">
        <v>4</v>
      </c>
      <c r="C608" s="13">
        <v>18671</v>
      </c>
      <c r="D608" s="13" t="s">
        <v>746</v>
      </c>
      <c r="E608" s="13" t="s">
        <v>32</v>
      </c>
      <c r="F608" s="13" t="s">
        <v>152</v>
      </c>
      <c r="G608" s="13">
        <v>7.55</v>
      </c>
      <c r="H608" s="26">
        <v>42122</v>
      </c>
      <c r="I608" s="26">
        <v>42123</v>
      </c>
      <c r="J608" s="13">
        <v>9</v>
      </c>
      <c r="K608" s="13">
        <v>2014</v>
      </c>
      <c r="L608" s="13" t="s">
        <v>30</v>
      </c>
      <c r="M608" s="13">
        <v>12</v>
      </c>
      <c r="N608" s="13">
        <v>0.4</v>
      </c>
      <c r="O608" s="13">
        <v>4.8000000000000007</v>
      </c>
      <c r="P608" s="13">
        <v>2</v>
      </c>
      <c r="Q608" s="13">
        <v>2.4</v>
      </c>
      <c r="R608" s="13">
        <v>6</v>
      </c>
      <c r="S608" s="30">
        <v>8.3323353293413174</v>
      </c>
      <c r="T608" s="13">
        <f>IFERROR(VLOOKUP(B608,users_table[#All],4,FALSE),"NA")</f>
        <v>8.5</v>
      </c>
    </row>
    <row r="609" spans="1:20" x14ac:dyDescent="0.3">
      <c r="A609" s="25">
        <v>607</v>
      </c>
      <c r="B609" s="13" t="s">
        <v>4</v>
      </c>
      <c r="C609" s="13">
        <v>21797</v>
      </c>
      <c r="D609" s="13" t="s">
        <v>747</v>
      </c>
      <c r="E609" s="13" t="s">
        <v>50</v>
      </c>
      <c r="F609" s="13" t="s">
        <v>152</v>
      </c>
      <c r="G609" s="13">
        <v>7.18</v>
      </c>
      <c r="H609" s="26">
        <v>42123</v>
      </c>
      <c r="I609" s="26">
        <v>42123</v>
      </c>
      <c r="J609" s="13">
        <v>7</v>
      </c>
      <c r="K609" s="13">
        <v>2013</v>
      </c>
      <c r="L609" s="13" t="s">
        <v>35</v>
      </c>
      <c r="M609" s="13">
        <v>6</v>
      </c>
      <c r="N609" s="13">
        <v>7.9166666666666663E-2</v>
      </c>
      <c r="O609" s="13">
        <v>0.47499999999999998</v>
      </c>
      <c r="P609" s="13">
        <v>1</v>
      </c>
      <c r="Q609" s="13">
        <v>0.47499999999999998</v>
      </c>
      <c r="R609" s="13">
        <v>6</v>
      </c>
      <c r="S609" s="30">
        <v>8.3323353293413174</v>
      </c>
      <c r="T609" s="13">
        <f>IFERROR(VLOOKUP(B609,users_table[#All],4,FALSE),"NA")</f>
        <v>8.5</v>
      </c>
    </row>
    <row r="610" spans="1:20" x14ac:dyDescent="0.3">
      <c r="A610" s="25">
        <v>608</v>
      </c>
      <c r="B610" s="13" t="s">
        <v>4</v>
      </c>
      <c r="C610" s="13">
        <v>23237</v>
      </c>
      <c r="D610" s="13" t="s">
        <v>748</v>
      </c>
      <c r="E610" s="13" t="s">
        <v>28</v>
      </c>
      <c r="F610" s="13" t="s">
        <v>152</v>
      </c>
      <c r="G610" s="13">
        <v>7.13</v>
      </c>
      <c r="H610" s="26">
        <v>42123</v>
      </c>
      <c r="I610" s="26">
        <v>42122</v>
      </c>
      <c r="J610" s="13">
        <v>9</v>
      </c>
      <c r="K610" s="13">
        <v>2014</v>
      </c>
      <c r="L610" s="13" t="s">
        <v>30</v>
      </c>
      <c r="M610" s="13">
        <v>7</v>
      </c>
      <c r="N610" s="13">
        <v>5.7500000000000002E-2</v>
      </c>
      <c r="O610" s="13">
        <v>0.40250000000000002</v>
      </c>
      <c r="P610" s="13">
        <v>0</v>
      </c>
      <c r="Q610" s="13" t="s">
        <v>749</v>
      </c>
      <c r="R610" s="13" t="s">
        <v>749</v>
      </c>
      <c r="S610" s="30">
        <v>8.3323353293413174</v>
      </c>
      <c r="T610" s="13">
        <f>IFERROR(VLOOKUP(B610,users_table[#All],4,FALSE),"NA")</f>
        <v>8.5</v>
      </c>
    </row>
    <row r="611" spans="1:20" x14ac:dyDescent="0.3">
      <c r="A611" s="25">
        <v>609</v>
      </c>
      <c r="B611" s="13" t="s">
        <v>4</v>
      </c>
      <c r="C611" s="13">
        <v>2167</v>
      </c>
      <c r="D611" s="13" t="s">
        <v>750</v>
      </c>
      <c r="E611" s="13" t="s">
        <v>32</v>
      </c>
      <c r="F611" s="13" t="s">
        <v>386</v>
      </c>
      <c r="G611" s="13">
        <v>8</v>
      </c>
      <c r="H611" s="26" t="s">
        <v>54</v>
      </c>
      <c r="I611" s="26" t="s">
        <v>54</v>
      </c>
      <c r="J611" s="13">
        <v>9</v>
      </c>
      <c r="K611" s="13">
        <v>2007</v>
      </c>
      <c r="L611" s="13" t="s">
        <v>35</v>
      </c>
      <c r="M611" s="13">
        <v>23</v>
      </c>
      <c r="N611" s="13">
        <v>0.40833333333333333</v>
      </c>
      <c r="O611" s="13">
        <v>9.3916666666666657</v>
      </c>
      <c r="P611" s="13" t="s">
        <v>54</v>
      </c>
      <c r="Q611" s="13" t="s">
        <v>54</v>
      </c>
      <c r="R611" s="13" t="s">
        <v>54</v>
      </c>
      <c r="S611" s="30">
        <v>8.3323353293413174</v>
      </c>
      <c r="T611" s="13">
        <f>IFERROR(VLOOKUP(B611,users_table[#All],4,FALSE),"NA")</f>
        <v>8.5</v>
      </c>
    </row>
    <row r="612" spans="1:20" x14ac:dyDescent="0.3">
      <c r="A612" s="25">
        <v>610</v>
      </c>
      <c r="B612" s="13" t="s">
        <v>4</v>
      </c>
      <c r="C612" s="13">
        <v>1723</v>
      </c>
      <c r="D612" s="13" t="s">
        <v>751</v>
      </c>
      <c r="E612" s="13" t="s">
        <v>168</v>
      </c>
      <c r="F612" s="13" t="s">
        <v>386</v>
      </c>
      <c r="G612" s="13">
        <v>7.23</v>
      </c>
      <c r="H612" s="26" t="s">
        <v>54</v>
      </c>
      <c r="I612" s="26" t="s">
        <v>54</v>
      </c>
      <c r="J612" s="13">
        <v>4</v>
      </c>
      <c r="K612" s="13">
        <v>2007</v>
      </c>
      <c r="L612" s="13" t="s">
        <v>39</v>
      </c>
      <c r="M612" s="13">
        <v>1</v>
      </c>
      <c r="N612" s="13">
        <v>1.563333333333333</v>
      </c>
      <c r="O612" s="13">
        <v>1.563333333333333</v>
      </c>
      <c r="P612" s="13" t="s">
        <v>54</v>
      </c>
      <c r="Q612" s="13" t="s">
        <v>54</v>
      </c>
      <c r="R612" s="13" t="s">
        <v>54</v>
      </c>
      <c r="S612" s="30">
        <v>8.3323353293413174</v>
      </c>
      <c r="T612" s="13">
        <f>IFERROR(VLOOKUP(B612,users_table[#All],4,FALSE),"NA")</f>
        <v>8.5</v>
      </c>
    </row>
    <row r="613" spans="1:20" x14ac:dyDescent="0.3">
      <c r="A613" s="25">
        <v>611</v>
      </c>
      <c r="B613" s="13" t="s">
        <v>4</v>
      </c>
      <c r="C613" s="13">
        <v>4181</v>
      </c>
      <c r="D613" s="13" t="s">
        <v>752</v>
      </c>
      <c r="E613" s="13" t="s">
        <v>32</v>
      </c>
      <c r="F613" s="13" t="s">
        <v>386</v>
      </c>
      <c r="G613" s="13">
        <v>8.93</v>
      </c>
      <c r="H613" s="13" t="s">
        <v>54</v>
      </c>
      <c r="I613" s="26" t="s">
        <v>54</v>
      </c>
      <c r="J613" s="13">
        <v>9</v>
      </c>
      <c r="K613" s="13">
        <v>2008</v>
      </c>
      <c r="L613" s="13" t="s">
        <v>35</v>
      </c>
      <c r="M613" s="13">
        <v>24</v>
      </c>
      <c r="N613" s="13">
        <v>0.40555555555555561</v>
      </c>
      <c r="O613" s="13">
        <v>9.7333333333333343</v>
      </c>
      <c r="P613" s="13" t="s">
        <v>54</v>
      </c>
      <c r="Q613" s="13" t="s">
        <v>54</v>
      </c>
      <c r="R613" s="13" t="s">
        <v>54</v>
      </c>
      <c r="S613" s="30">
        <v>8.3323353293413174</v>
      </c>
      <c r="T613" s="13">
        <f>IFERROR(VLOOKUP(B613,users_table[#All],4,FALSE),"NA")</f>
        <v>8.5</v>
      </c>
    </row>
    <row r="614" spans="1:20" x14ac:dyDescent="0.3">
      <c r="A614" s="25">
        <v>612</v>
      </c>
      <c r="B614" s="13" t="s">
        <v>4</v>
      </c>
      <c r="C614" s="13">
        <v>8888</v>
      </c>
      <c r="D614" s="13" t="s">
        <v>753</v>
      </c>
      <c r="E614" s="13" t="s">
        <v>168</v>
      </c>
      <c r="F614" s="13" t="s">
        <v>29</v>
      </c>
      <c r="G614" s="13">
        <v>7.35</v>
      </c>
      <c r="H614" s="26" t="s">
        <v>54</v>
      </c>
      <c r="I614" s="26" t="s">
        <v>54</v>
      </c>
      <c r="J614" s="13">
        <v>7</v>
      </c>
      <c r="K614" s="13">
        <v>2012</v>
      </c>
      <c r="L614" s="13" t="s">
        <v>39</v>
      </c>
      <c r="M614" s="13">
        <v>1</v>
      </c>
      <c r="N614" s="13">
        <v>0.85</v>
      </c>
      <c r="O614" s="13">
        <v>0.85</v>
      </c>
      <c r="P614" s="13" t="s">
        <v>54</v>
      </c>
      <c r="Q614" s="13" t="s">
        <v>54</v>
      </c>
      <c r="R614" s="13" t="s">
        <v>54</v>
      </c>
      <c r="S614" s="30">
        <v>8.3323353293413174</v>
      </c>
      <c r="T614" s="13">
        <f>IFERROR(VLOOKUP(B614,users_table[#All],4,FALSE),"NA")</f>
        <v>8.5</v>
      </c>
    </row>
    <row r="615" spans="1:20" x14ac:dyDescent="0.3">
      <c r="A615" s="25">
        <v>613</v>
      </c>
      <c r="B615" s="13" t="s">
        <v>4</v>
      </c>
      <c r="C615" s="13">
        <v>15197</v>
      </c>
      <c r="D615" s="13" t="s">
        <v>754</v>
      </c>
      <c r="E615" s="13" t="s">
        <v>168</v>
      </c>
      <c r="F615" s="13" t="s">
        <v>29</v>
      </c>
      <c r="G615" s="13">
        <v>7.47</v>
      </c>
      <c r="H615" s="26" t="s">
        <v>54</v>
      </c>
      <c r="I615" s="26" t="s">
        <v>54</v>
      </c>
      <c r="J615" s="13">
        <v>7</v>
      </c>
      <c r="K615" s="13">
        <v>2013</v>
      </c>
      <c r="L615" s="13" t="s">
        <v>39</v>
      </c>
      <c r="M615" s="13">
        <v>1</v>
      </c>
      <c r="N615" s="13">
        <v>0.98333333333333328</v>
      </c>
      <c r="O615" s="13">
        <v>0.98333333333333328</v>
      </c>
      <c r="P615" s="13" t="s">
        <v>54</v>
      </c>
      <c r="Q615" s="13" t="s">
        <v>54</v>
      </c>
      <c r="R615" s="13" t="s">
        <v>54</v>
      </c>
      <c r="S615" s="30">
        <v>8.3323353293413174</v>
      </c>
      <c r="T615" s="13">
        <f>IFERROR(VLOOKUP(B615,users_table[#All],4,FALSE),"NA")</f>
        <v>8.5</v>
      </c>
    </row>
    <row r="616" spans="1:20" x14ac:dyDescent="0.3">
      <c r="A616" s="25">
        <v>614</v>
      </c>
      <c r="B616" s="13" t="s">
        <v>4</v>
      </c>
      <c r="C616" s="13">
        <v>15199</v>
      </c>
      <c r="D616" s="13" t="s">
        <v>755</v>
      </c>
      <c r="E616" s="13" t="s">
        <v>168</v>
      </c>
      <c r="F616" s="13" t="s">
        <v>29</v>
      </c>
      <c r="G616" s="13">
        <v>7.28</v>
      </c>
      <c r="H616" s="26">
        <v>42364</v>
      </c>
      <c r="I616" s="26">
        <v>42364</v>
      </c>
      <c r="J616" s="13">
        <v>6</v>
      </c>
      <c r="K616" s="13">
        <v>2015</v>
      </c>
      <c r="L616" s="13" t="s">
        <v>33</v>
      </c>
      <c r="M616" s="13">
        <v>1</v>
      </c>
      <c r="N616" s="13">
        <v>0.98333333333333328</v>
      </c>
      <c r="O616" s="13">
        <v>0.98333333333333328</v>
      </c>
      <c r="P616" s="13">
        <v>1</v>
      </c>
      <c r="Q616" s="13">
        <v>0.98333333333333328</v>
      </c>
      <c r="R616" s="13">
        <v>1</v>
      </c>
      <c r="S616" s="30">
        <v>8.3323353293413174</v>
      </c>
      <c r="T616" s="13">
        <f>IFERROR(VLOOKUP(B616,users_table[#All],4,FALSE),"NA")</f>
        <v>8.5</v>
      </c>
    </row>
    <row r="617" spans="1:20" x14ac:dyDescent="0.3">
      <c r="A617" s="25">
        <v>615</v>
      </c>
      <c r="B617" s="13" t="s">
        <v>4</v>
      </c>
      <c r="C617" s="13">
        <v>1575</v>
      </c>
      <c r="D617" s="13" t="s">
        <v>756</v>
      </c>
      <c r="E617" s="13" t="s">
        <v>32</v>
      </c>
      <c r="F617" s="13" t="s">
        <v>29</v>
      </c>
      <c r="G617" s="13">
        <v>8.6999999999999993</v>
      </c>
      <c r="H617" s="26" t="s">
        <v>54</v>
      </c>
      <c r="I617" s="26" t="s">
        <v>54</v>
      </c>
      <c r="J617" s="13">
        <v>9</v>
      </c>
      <c r="K617" s="13">
        <v>2006</v>
      </c>
      <c r="L617" s="13" t="s">
        <v>35</v>
      </c>
      <c r="M617" s="13">
        <v>25</v>
      </c>
      <c r="N617" s="13">
        <v>0.4</v>
      </c>
      <c r="O617" s="13">
        <v>10</v>
      </c>
      <c r="P617" s="13" t="s">
        <v>54</v>
      </c>
      <c r="Q617" s="13" t="s">
        <v>54</v>
      </c>
      <c r="R617" s="13" t="s">
        <v>54</v>
      </c>
      <c r="S617" s="30">
        <v>8.3323353293413174</v>
      </c>
      <c r="T617" s="13">
        <f>IFERROR(VLOOKUP(B617,users_table[#All],4,FALSE),"NA")</f>
        <v>8.5</v>
      </c>
    </row>
    <row r="618" spans="1:20" x14ac:dyDescent="0.3">
      <c r="A618" s="25">
        <v>616</v>
      </c>
      <c r="B618" s="13" t="s">
        <v>4</v>
      </c>
      <c r="C618" s="13">
        <v>8728</v>
      </c>
      <c r="D618" s="13" t="s">
        <v>757</v>
      </c>
      <c r="E618" s="13" t="s">
        <v>28</v>
      </c>
      <c r="F618" s="13" t="s">
        <v>29</v>
      </c>
      <c r="G618" s="13">
        <v>6.82</v>
      </c>
      <c r="H618" s="26" t="s">
        <v>54</v>
      </c>
      <c r="I618" s="26" t="s">
        <v>54</v>
      </c>
      <c r="J618" s="13">
        <v>3</v>
      </c>
      <c r="K618" s="13">
        <v>2010</v>
      </c>
      <c r="L618" s="13" t="s">
        <v>33</v>
      </c>
      <c r="M618" s="13">
        <v>1</v>
      </c>
      <c r="N618" s="13">
        <v>0.46305555555555561</v>
      </c>
      <c r="O618" s="13">
        <v>0.46305555555555561</v>
      </c>
      <c r="P618" s="13" t="s">
        <v>54</v>
      </c>
      <c r="Q618" s="13" t="s">
        <v>54</v>
      </c>
      <c r="R618" s="13" t="s">
        <v>54</v>
      </c>
      <c r="S618" s="30">
        <v>8.3323353293413174</v>
      </c>
      <c r="T618" s="13">
        <f>IFERROR(VLOOKUP(B618,users_table[#All],4,FALSE),"NA")</f>
        <v>8.5</v>
      </c>
    </row>
    <row r="619" spans="1:20" x14ac:dyDescent="0.3">
      <c r="A619" s="25">
        <v>617</v>
      </c>
      <c r="B619" s="13" t="s">
        <v>4</v>
      </c>
      <c r="C619" s="13">
        <v>12685</v>
      </c>
      <c r="D619" s="13" t="s">
        <v>758</v>
      </c>
      <c r="E619" s="13" t="s">
        <v>52</v>
      </c>
      <c r="F619" s="13" t="s">
        <v>29</v>
      </c>
      <c r="G619" s="13">
        <v>6.45</v>
      </c>
      <c r="H619" s="26" t="s">
        <v>54</v>
      </c>
      <c r="I619" s="26" t="s">
        <v>54</v>
      </c>
      <c r="J619" s="13">
        <v>3</v>
      </c>
      <c r="K619" s="13">
        <v>2012</v>
      </c>
      <c r="L619" s="13" t="s">
        <v>39</v>
      </c>
      <c r="M619" s="13">
        <v>1</v>
      </c>
      <c r="N619" s="13">
        <v>0.46666666666666667</v>
      </c>
      <c r="O619" s="13">
        <v>0.46666666666666667</v>
      </c>
      <c r="P619" s="13" t="s">
        <v>54</v>
      </c>
      <c r="Q619" s="13" t="s">
        <v>54</v>
      </c>
      <c r="R619" s="13" t="s">
        <v>54</v>
      </c>
      <c r="S619" s="30">
        <v>8.3323353293413174</v>
      </c>
      <c r="T619" s="13">
        <f>IFERROR(VLOOKUP(B619,users_table[#All],4,FALSE),"NA")</f>
        <v>8.5</v>
      </c>
    </row>
    <row r="620" spans="1:20" x14ac:dyDescent="0.3">
      <c r="A620" s="25">
        <v>618</v>
      </c>
      <c r="B620" s="13" t="s">
        <v>4</v>
      </c>
      <c r="C620" s="13">
        <v>2904</v>
      </c>
      <c r="D620" s="13" t="s">
        <v>759</v>
      </c>
      <c r="E620" s="13" t="s">
        <v>32</v>
      </c>
      <c r="F620" s="13" t="s">
        <v>29</v>
      </c>
      <c r="G620" s="13">
        <v>8.91</v>
      </c>
      <c r="H620" s="26" t="s">
        <v>54</v>
      </c>
      <c r="I620" s="26" t="s">
        <v>54</v>
      </c>
      <c r="J620" s="13">
        <v>9</v>
      </c>
      <c r="K620" s="13">
        <v>2008</v>
      </c>
      <c r="L620" s="13" t="s">
        <v>33</v>
      </c>
      <c r="M620" s="13">
        <v>25</v>
      </c>
      <c r="N620" s="13">
        <v>0.4</v>
      </c>
      <c r="O620" s="13">
        <v>10</v>
      </c>
      <c r="P620" s="13" t="s">
        <v>54</v>
      </c>
      <c r="Q620" s="13" t="s">
        <v>54</v>
      </c>
      <c r="R620" s="13" t="s">
        <v>54</v>
      </c>
      <c r="S620" s="30">
        <v>8.3323353293413174</v>
      </c>
      <c r="T620" s="13">
        <f>IFERROR(VLOOKUP(B620,users_table[#All],4,FALSE),"NA")</f>
        <v>8.5</v>
      </c>
    </row>
    <row r="621" spans="1:20" x14ac:dyDescent="0.3">
      <c r="A621" s="25">
        <v>619</v>
      </c>
      <c r="B621" s="13" t="s">
        <v>4</v>
      </c>
      <c r="C621" s="13">
        <v>9479</v>
      </c>
      <c r="D621" s="13" t="s">
        <v>760</v>
      </c>
      <c r="E621" s="13" t="s">
        <v>32</v>
      </c>
      <c r="F621" s="13" t="s">
        <v>37</v>
      </c>
      <c r="G621" s="13">
        <v>6.47</v>
      </c>
      <c r="H621" s="26">
        <v>42190</v>
      </c>
      <c r="I621" s="26">
        <v>42194</v>
      </c>
      <c r="J621" s="13">
        <v>8</v>
      </c>
      <c r="K621" s="13">
        <v>2013</v>
      </c>
      <c r="L621" s="13" t="s">
        <v>35</v>
      </c>
      <c r="M621" s="13">
        <v>13</v>
      </c>
      <c r="N621" s="13">
        <v>0.4</v>
      </c>
      <c r="O621" s="13">
        <v>5.2</v>
      </c>
      <c r="P621" s="13">
        <v>5</v>
      </c>
      <c r="Q621" s="13">
        <v>1.04</v>
      </c>
      <c r="R621" s="13">
        <v>2.6</v>
      </c>
      <c r="S621" s="30">
        <v>8.3323353293413174</v>
      </c>
      <c r="T621" s="13">
        <f>IFERROR(VLOOKUP(B621,users_table[#All],4,FALSE),"NA")</f>
        <v>8.5</v>
      </c>
    </row>
    <row r="622" spans="1:20" x14ac:dyDescent="0.3">
      <c r="A622" s="25">
        <v>620</v>
      </c>
      <c r="B622" s="13" t="s">
        <v>4</v>
      </c>
      <c r="C622" s="13">
        <v>1</v>
      </c>
      <c r="D622" s="13" t="s">
        <v>237</v>
      </c>
      <c r="E622" s="13" t="s">
        <v>32</v>
      </c>
      <c r="F622" s="13" t="s">
        <v>29</v>
      </c>
      <c r="G622" s="13">
        <v>8.75</v>
      </c>
      <c r="H622" s="26" t="s">
        <v>54</v>
      </c>
      <c r="I622" s="26" t="s">
        <v>54</v>
      </c>
      <c r="J622" s="13">
        <v>10</v>
      </c>
      <c r="K622" s="13">
        <v>1998</v>
      </c>
      <c r="L622" s="13" t="s">
        <v>33</v>
      </c>
      <c r="M622" s="13">
        <v>26</v>
      </c>
      <c r="N622" s="13">
        <v>0.4</v>
      </c>
      <c r="O622" s="13">
        <v>10.4</v>
      </c>
      <c r="P622" s="13" t="s">
        <v>54</v>
      </c>
      <c r="Q622" s="13" t="s">
        <v>54</v>
      </c>
      <c r="R622" s="13" t="s">
        <v>54</v>
      </c>
      <c r="S622" s="30">
        <v>8.3323353293413174</v>
      </c>
      <c r="T622" s="13">
        <f>IFERROR(VLOOKUP(B622,users_table[#All],4,FALSE),"NA")</f>
        <v>8.5</v>
      </c>
    </row>
    <row r="623" spans="1:20" x14ac:dyDescent="0.3">
      <c r="A623" s="25">
        <v>621</v>
      </c>
      <c r="B623" s="13" t="s">
        <v>4</v>
      </c>
      <c r="C623" s="13">
        <v>25731</v>
      </c>
      <c r="D623" s="13" t="s">
        <v>761</v>
      </c>
      <c r="E623" s="13" t="s">
        <v>32</v>
      </c>
      <c r="F623" s="13" t="s">
        <v>29</v>
      </c>
      <c r="G623" s="13">
        <v>7.39</v>
      </c>
      <c r="H623" s="26">
        <v>42400</v>
      </c>
      <c r="I623" s="26">
        <v>42403</v>
      </c>
      <c r="J623" s="13">
        <v>8</v>
      </c>
      <c r="K623" s="13">
        <v>2014</v>
      </c>
      <c r="L623" s="13" t="s">
        <v>35</v>
      </c>
      <c r="M623" s="13">
        <v>25</v>
      </c>
      <c r="N623" s="13">
        <v>0.38333333333333341</v>
      </c>
      <c r="O623" s="13">
        <v>9.5833333333333339</v>
      </c>
      <c r="P623" s="13">
        <v>4</v>
      </c>
      <c r="Q623" s="13">
        <v>2.395833333333333</v>
      </c>
      <c r="R623" s="13">
        <v>6.25</v>
      </c>
      <c r="S623" s="30">
        <v>8.3323353293413174</v>
      </c>
      <c r="T623" s="13">
        <f>IFERROR(VLOOKUP(B623,users_table[#All],4,FALSE),"NA")</f>
        <v>8.5</v>
      </c>
    </row>
    <row r="624" spans="1:20" x14ac:dyDescent="0.3">
      <c r="A624" s="25">
        <v>622</v>
      </c>
      <c r="B624" s="13" t="s">
        <v>4</v>
      </c>
      <c r="C624" s="13">
        <v>42310</v>
      </c>
      <c r="D624" s="13" t="s">
        <v>762</v>
      </c>
      <c r="E624" s="13" t="s">
        <v>50</v>
      </c>
      <c r="F624" s="13" t="s">
        <v>185</v>
      </c>
      <c r="G624" s="13">
        <v>8.61</v>
      </c>
      <c r="H624" s="26">
        <v>44820</v>
      </c>
      <c r="I624" s="26">
        <v>44823</v>
      </c>
      <c r="J624" s="13">
        <v>9</v>
      </c>
      <c r="K624" s="13">
        <v>2022</v>
      </c>
      <c r="L624" s="13" t="s">
        <v>39</v>
      </c>
      <c r="M624" s="13">
        <v>10</v>
      </c>
      <c r="N624" s="13">
        <v>0.41666666666666669</v>
      </c>
      <c r="O624" s="13">
        <v>4.166666666666667</v>
      </c>
      <c r="P624" s="13">
        <v>4</v>
      </c>
      <c r="Q624" s="13">
        <v>1.041666666666667</v>
      </c>
      <c r="R624" s="13">
        <v>2.5</v>
      </c>
      <c r="S624" s="30">
        <v>8.3323353293413174</v>
      </c>
      <c r="T624" s="13">
        <f>IFERROR(VLOOKUP(B624,users_table[#All],4,FALSE),"NA")</f>
        <v>8.5</v>
      </c>
    </row>
    <row r="625" spans="1:20" x14ac:dyDescent="0.3">
      <c r="A625" s="25">
        <v>623</v>
      </c>
      <c r="B625" s="13" t="s">
        <v>4</v>
      </c>
      <c r="C625" s="13">
        <v>20031</v>
      </c>
      <c r="D625" s="13" t="s">
        <v>763</v>
      </c>
      <c r="E625" s="13" t="s">
        <v>32</v>
      </c>
      <c r="F625" s="13" t="s">
        <v>37</v>
      </c>
      <c r="G625" s="13">
        <v>7.51</v>
      </c>
      <c r="H625" s="26">
        <v>42268</v>
      </c>
      <c r="I625" s="26">
        <v>42272</v>
      </c>
      <c r="J625" s="13">
        <v>8</v>
      </c>
      <c r="K625" s="13">
        <v>2014</v>
      </c>
      <c r="L625" s="13" t="s">
        <v>30</v>
      </c>
      <c r="M625" s="13">
        <v>12</v>
      </c>
      <c r="N625" s="13">
        <v>0.4</v>
      </c>
      <c r="O625" s="13">
        <v>4.8000000000000007</v>
      </c>
      <c r="P625" s="13">
        <v>5</v>
      </c>
      <c r="Q625" s="13">
        <v>0.96000000000000019</v>
      </c>
      <c r="R625" s="13">
        <v>2.4</v>
      </c>
      <c r="S625" s="30">
        <v>8.3323353293413174</v>
      </c>
      <c r="T625" s="13">
        <f>IFERROR(VLOOKUP(B625,users_table[#All],4,FALSE),"NA")</f>
        <v>8.5</v>
      </c>
    </row>
    <row r="626" spans="1:20" x14ac:dyDescent="0.3">
      <c r="A626" s="25">
        <v>624</v>
      </c>
      <c r="B626" s="13" t="s">
        <v>4</v>
      </c>
      <c r="C626" s="13">
        <v>8915</v>
      </c>
      <c r="D626" s="13" t="s">
        <v>764</v>
      </c>
      <c r="E626" s="13" t="s">
        <v>32</v>
      </c>
      <c r="F626" s="13" t="s">
        <v>152</v>
      </c>
      <c r="G626" s="13">
        <v>7.23</v>
      </c>
      <c r="H626" s="26">
        <v>44425</v>
      </c>
      <c r="I626" s="26">
        <v>44433</v>
      </c>
      <c r="J626" s="13">
        <v>9</v>
      </c>
      <c r="K626" s="13">
        <v>2011</v>
      </c>
      <c r="L626" s="13" t="s">
        <v>39</v>
      </c>
      <c r="M626" s="13">
        <v>12</v>
      </c>
      <c r="N626" s="13">
        <v>0.41666666666666669</v>
      </c>
      <c r="O626" s="13">
        <v>5</v>
      </c>
      <c r="P626" s="13">
        <v>9</v>
      </c>
      <c r="Q626" s="13">
        <v>0.55555555555555558</v>
      </c>
      <c r="R626" s="13">
        <v>1.333333333333333</v>
      </c>
      <c r="S626" s="30">
        <v>8.3323353293413174</v>
      </c>
      <c r="T626" s="13">
        <f>IFERROR(VLOOKUP(B626,users_table[#All],4,FALSE),"NA")</f>
        <v>8.5</v>
      </c>
    </row>
    <row r="627" spans="1:20" x14ac:dyDescent="0.3">
      <c r="A627" s="25">
        <v>625</v>
      </c>
      <c r="B627" s="13" t="s">
        <v>4</v>
      </c>
      <c r="C627" s="13">
        <v>12879</v>
      </c>
      <c r="D627" s="13" t="s">
        <v>765</v>
      </c>
      <c r="E627" s="13" t="s">
        <v>52</v>
      </c>
      <c r="F627" s="13" t="s">
        <v>152</v>
      </c>
      <c r="G627" s="13">
        <v>7.15</v>
      </c>
      <c r="H627" s="26">
        <v>44435</v>
      </c>
      <c r="I627" s="26">
        <v>44435</v>
      </c>
      <c r="J627" s="13">
        <v>9</v>
      </c>
      <c r="K627" s="13">
        <v>2012</v>
      </c>
      <c r="L627" s="13" t="s">
        <v>39</v>
      </c>
      <c r="M627" s="13">
        <v>1</v>
      </c>
      <c r="N627" s="13">
        <v>0.4</v>
      </c>
      <c r="O627" s="13">
        <v>0.4</v>
      </c>
      <c r="P627" s="13">
        <v>1</v>
      </c>
      <c r="Q627" s="13">
        <v>0.4</v>
      </c>
      <c r="R627" s="13">
        <v>1</v>
      </c>
      <c r="S627" s="30">
        <v>8.3323353293413174</v>
      </c>
      <c r="T627" s="13">
        <f>IFERROR(VLOOKUP(B627,users_table[#All],4,FALSE),"NA")</f>
        <v>8.5</v>
      </c>
    </row>
    <row r="628" spans="1:20" x14ac:dyDescent="0.3">
      <c r="A628" s="25">
        <v>626</v>
      </c>
      <c r="B628" s="13" t="s">
        <v>4</v>
      </c>
      <c r="C628" s="13">
        <v>2025</v>
      </c>
      <c r="D628" s="13" t="s">
        <v>766</v>
      </c>
      <c r="E628" s="13" t="s">
        <v>32</v>
      </c>
      <c r="F628" s="13" t="s">
        <v>29</v>
      </c>
      <c r="G628" s="13">
        <v>8.06</v>
      </c>
      <c r="H628" s="26">
        <v>42142</v>
      </c>
      <c r="I628" s="26">
        <v>42153</v>
      </c>
      <c r="J628" s="13">
        <v>10</v>
      </c>
      <c r="K628" s="13">
        <v>2007</v>
      </c>
      <c r="L628" s="13" t="s">
        <v>33</v>
      </c>
      <c r="M628" s="13">
        <v>25</v>
      </c>
      <c r="N628" s="13">
        <v>0.4</v>
      </c>
      <c r="O628" s="13">
        <v>10</v>
      </c>
      <c r="P628" s="13">
        <v>12</v>
      </c>
      <c r="Q628" s="13">
        <v>0.83333333333333337</v>
      </c>
      <c r="R628" s="13">
        <v>2.083333333333333</v>
      </c>
      <c r="S628" s="30">
        <v>8.3323353293413174</v>
      </c>
      <c r="T628" s="13">
        <f>IFERROR(VLOOKUP(B628,users_table[#All],4,FALSE),"NA")</f>
        <v>8.5</v>
      </c>
    </row>
    <row r="629" spans="1:20" x14ac:dyDescent="0.3">
      <c r="A629" s="25">
        <v>627</v>
      </c>
      <c r="B629" s="13" t="s">
        <v>4</v>
      </c>
      <c r="C629" s="13">
        <v>4182</v>
      </c>
      <c r="D629" s="13" t="s">
        <v>767</v>
      </c>
      <c r="E629" s="13" t="s">
        <v>28</v>
      </c>
      <c r="F629" s="13" t="s">
        <v>29</v>
      </c>
      <c r="G629" s="13">
        <v>7.54</v>
      </c>
      <c r="H629" s="26">
        <v>42153</v>
      </c>
      <c r="I629" s="26">
        <v>42153</v>
      </c>
      <c r="J629" s="13">
        <v>10</v>
      </c>
      <c r="K629" s="13">
        <v>2008</v>
      </c>
      <c r="L629" s="13" t="s">
        <v>30</v>
      </c>
      <c r="M629" s="13">
        <v>1</v>
      </c>
      <c r="N629" s="13">
        <v>0.39444444444444438</v>
      </c>
      <c r="O629" s="13">
        <v>0.39444444444444438</v>
      </c>
      <c r="P629" s="13">
        <v>1</v>
      </c>
      <c r="Q629" s="13">
        <v>0.39444444444444438</v>
      </c>
      <c r="R629" s="13">
        <v>1</v>
      </c>
      <c r="S629" s="30">
        <v>8.3323353293413174</v>
      </c>
      <c r="T629" s="13">
        <f>IFERROR(VLOOKUP(B629,users_table[#All],4,FALSE),"NA")</f>
        <v>8.5</v>
      </c>
    </row>
    <row r="630" spans="1:20" x14ac:dyDescent="0.3">
      <c r="A630" s="25">
        <v>628</v>
      </c>
      <c r="B630" s="13" t="s">
        <v>4</v>
      </c>
      <c r="C630" s="13">
        <v>7338</v>
      </c>
      <c r="D630" s="13" t="s">
        <v>768</v>
      </c>
      <c r="E630" s="13" t="s">
        <v>28</v>
      </c>
      <c r="F630" s="13" t="s">
        <v>29</v>
      </c>
      <c r="G630" s="13">
        <v>7.92</v>
      </c>
      <c r="H630" s="26">
        <v>42153</v>
      </c>
      <c r="I630" s="26">
        <v>42153</v>
      </c>
      <c r="J630" s="13">
        <v>10</v>
      </c>
      <c r="K630" s="13">
        <v>2010</v>
      </c>
      <c r="L630" s="13" t="s">
        <v>30</v>
      </c>
      <c r="M630" s="13">
        <v>4</v>
      </c>
      <c r="N630" s="13">
        <v>0.4</v>
      </c>
      <c r="O630" s="13">
        <v>1.6</v>
      </c>
      <c r="P630" s="13">
        <v>1</v>
      </c>
      <c r="Q630" s="13">
        <v>1.6</v>
      </c>
      <c r="R630" s="13">
        <v>4</v>
      </c>
      <c r="S630" s="30">
        <v>8.3323353293413174</v>
      </c>
      <c r="T630" s="13">
        <f>IFERROR(VLOOKUP(B630,users_table[#All],4,FALSE),"NA")</f>
        <v>8.5</v>
      </c>
    </row>
    <row r="631" spans="1:20" x14ac:dyDescent="0.3">
      <c r="A631" s="25">
        <v>629</v>
      </c>
      <c r="B631" s="13" t="s">
        <v>4</v>
      </c>
      <c r="C631" s="13">
        <v>6573</v>
      </c>
      <c r="D631" s="13" t="s">
        <v>769</v>
      </c>
      <c r="E631" s="13" t="s">
        <v>32</v>
      </c>
      <c r="F631" s="13" t="s">
        <v>29</v>
      </c>
      <c r="G631" s="13">
        <v>7.44</v>
      </c>
      <c r="H631" s="26">
        <v>42153</v>
      </c>
      <c r="I631" s="26">
        <v>42154</v>
      </c>
      <c r="J631" s="13">
        <v>10</v>
      </c>
      <c r="K631" s="13">
        <v>2009</v>
      </c>
      <c r="L631" s="13" t="s">
        <v>35</v>
      </c>
      <c r="M631" s="13">
        <v>12</v>
      </c>
      <c r="N631" s="13">
        <v>0.4</v>
      </c>
      <c r="O631" s="13">
        <v>4.8000000000000007</v>
      </c>
      <c r="P631" s="13">
        <v>2</v>
      </c>
      <c r="Q631" s="13">
        <v>2.4</v>
      </c>
      <c r="R631" s="13">
        <v>6</v>
      </c>
      <c r="S631" s="30">
        <v>8.3323353293413174</v>
      </c>
      <c r="T631" s="13">
        <f>IFERROR(VLOOKUP(B631,users_table[#All],4,FALSE),"NA")</f>
        <v>8.5</v>
      </c>
    </row>
    <row r="632" spans="1:20" x14ac:dyDescent="0.3">
      <c r="A632" s="25">
        <v>630</v>
      </c>
      <c r="B632" s="13" t="s">
        <v>4</v>
      </c>
      <c r="C632" s="13">
        <v>35849</v>
      </c>
      <c r="D632" s="13" t="s">
        <v>770</v>
      </c>
      <c r="E632" s="13" t="s">
        <v>32</v>
      </c>
      <c r="F632" s="13" t="s">
        <v>29</v>
      </c>
      <c r="G632" s="13">
        <v>7.21</v>
      </c>
      <c r="H632" s="26" t="s">
        <v>54</v>
      </c>
      <c r="I632" s="26" t="s">
        <v>54</v>
      </c>
      <c r="J632" s="13">
        <v>8</v>
      </c>
      <c r="K632" s="13">
        <v>2018</v>
      </c>
      <c r="L632" s="13" t="s">
        <v>30</v>
      </c>
      <c r="M632" s="13">
        <v>24</v>
      </c>
      <c r="N632" s="13">
        <v>0.4</v>
      </c>
      <c r="O632" s="13">
        <v>9.6000000000000014</v>
      </c>
      <c r="P632" s="13" t="s">
        <v>54</v>
      </c>
      <c r="Q632" s="13" t="s">
        <v>54</v>
      </c>
      <c r="R632" s="13" t="s">
        <v>54</v>
      </c>
      <c r="S632" s="30">
        <v>8.3323353293413174</v>
      </c>
      <c r="T632" s="13">
        <f>IFERROR(VLOOKUP(B632,users_table[#All],4,FALSE),"NA")</f>
        <v>8.5</v>
      </c>
    </row>
    <row r="633" spans="1:20" x14ac:dyDescent="0.3">
      <c r="A633" s="25">
        <v>631</v>
      </c>
      <c r="B633" s="13" t="s">
        <v>4</v>
      </c>
      <c r="C633" s="13">
        <v>15583</v>
      </c>
      <c r="D633" s="13" t="s">
        <v>771</v>
      </c>
      <c r="E633" s="13" t="s">
        <v>32</v>
      </c>
      <c r="F633" s="13" t="s">
        <v>152</v>
      </c>
      <c r="G633" s="13">
        <v>7.16</v>
      </c>
      <c r="H633" s="26" t="s">
        <v>54</v>
      </c>
      <c r="I633" s="26" t="s">
        <v>54</v>
      </c>
      <c r="J633" s="13">
        <v>8</v>
      </c>
      <c r="K633" s="13">
        <v>2013</v>
      </c>
      <c r="L633" s="13" t="s">
        <v>33</v>
      </c>
      <c r="M633" s="13">
        <v>12</v>
      </c>
      <c r="N633" s="13">
        <v>0.41666666666666669</v>
      </c>
      <c r="O633" s="13">
        <v>5</v>
      </c>
      <c r="P633" s="13" t="s">
        <v>54</v>
      </c>
      <c r="Q633" s="13" t="s">
        <v>54</v>
      </c>
      <c r="R633" s="13" t="s">
        <v>54</v>
      </c>
      <c r="S633" s="30">
        <v>8.3323353293413174</v>
      </c>
      <c r="T633" s="13">
        <f>IFERROR(VLOOKUP(B633,users_table[#All],4,FALSE),"NA")</f>
        <v>8.5</v>
      </c>
    </row>
    <row r="634" spans="1:20" x14ac:dyDescent="0.3">
      <c r="A634" s="25">
        <v>632</v>
      </c>
      <c r="B634" s="13" t="s">
        <v>4</v>
      </c>
      <c r="C634" s="13">
        <v>19163</v>
      </c>
      <c r="D634" s="13" t="s">
        <v>772</v>
      </c>
      <c r="E634" s="13" t="s">
        <v>32</v>
      </c>
      <c r="F634" s="13" t="s">
        <v>152</v>
      </c>
      <c r="G634" s="13">
        <v>7.19</v>
      </c>
      <c r="H634" s="26" t="s">
        <v>54</v>
      </c>
      <c r="I634" s="26" t="s">
        <v>54</v>
      </c>
      <c r="J634" s="13">
        <v>8</v>
      </c>
      <c r="K634" s="13">
        <v>2014</v>
      </c>
      <c r="L634" s="13" t="s">
        <v>33</v>
      </c>
      <c r="M634" s="13">
        <v>10</v>
      </c>
      <c r="N634" s="13">
        <v>0.46666666666666667</v>
      </c>
      <c r="O634" s="13">
        <v>4.666666666666667</v>
      </c>
      <c r="P634" s="13" t="s">
        <v>54</v>
      </c>
      <c r="Q634" s="13" t="s">
        <v>54</v>
      </c>
      <c r="R634" s="13" t="s">
        <v>54</v>
      </c>
      <c r="S634" s="30">
        <v>8.3323353293413174</v>
      </c>
      <c r="T634" s="13">
        <f>IFERROR(VLOOKUP(B634,users_table[#All],4,FALSE),"NA")</f>
        <v>8.5</v>
      </c>
    </row>
    <row r="635" spans="1:20" x14ac:dyDescent="0.3">
      <c r="A635" s="25">
        <v>633</v>
      </c>
      <c r="B635" s="13" t="s">
        <v>4</v>
      </c>
      <c r="C635" s="13">
        <v>1535</v>
      </c>
      <c r="D635" s="13" t="s">
        <v>773</v>
      </c>
      <c r="E635" s="13" t="s">
        <v>32</v>
      </c>
      <c r="F635" s="13" t="s">
        <v>37</v>
      </c>
      <c r="G635" s="13">
        <v>8.6199999999999992</v>
      </c>
      <c r="H635" s="26" t="s">
        <v>54</v>
      </c>
      <c r="I635" s="26" t="s">
        <v>54</v>
      </c>
      <c r="J635" s="13">
        <v>10</v>
      </c>
      <c r="K635" s="13">
        <v>2006</v>
      </c>
      <c r="L635" s="13" t="s">
        <v>35</v>
      </c>
      <c r="M635" s="13">
        <v>37</v>
      </c>
      <c r="N635" s="13">
        <v>0.38333333333333341</v>
      </c>
      <c r="O635" s="13">
        <v>14.18333333333333</v>
      </c>
      <c r="P635" s="13" t="s">
        <v>54</v>
      </c>
      <c r="Q635" s="13" t="s">
        <v>54</v>
      </c>
      <c r="R635" s="13" t="s">
        <v>54</v>
      </c>
      <c r="S635" s="30">
        <v>8.3323353293413174</v>
      </c>
      <c r="T635" s="13">
        <f>IFERROR(VLOOKUP(B635,users_table[#All],4,FALSE),"NA")</f>
        <v>8.5</v>
      </c>
    </row>
    <row r="636" spans="1:20" x14ac:dyDescent="0.3">
      <c r="A636" s="25">
        <v>634</v>
      </c>
      <c r="B636" s="13" t="s">
        <v>4</v>
      </c>
      <c r="C636" s="13">
        <v>40056</v>
      </c>
      <c r="D636" s="13" t="s">
        <v>243</v>
      </c>
      <c r="E636" s="13" t="s">
        <v>32</v>
      </c>
      <c r="F636" s="13" t="s">
        <v>29</v>
      </c>
      <c r="G636" s="13">
        <v>7.37</v>
      </c>
      <c r="H636" s="26">
        <v>44413</v>
      </c>
      <c r="I636" s="26">
        <v>44419</v>
      </c>
      <c r="J636" s="13">
        <v>9</v>
      </c>
      <c r="K636" s="13">
        <v>2020</v>
      </c>
      <c r="L636" s="13" t="s">
        <v>39</v>
      </c>
      <c r="M636" s="13">
        <v>12</v>
      </c>
      <c r="N636" s="13">
        <v>0.3972222222222222</v>
      </c>
      <c r="O636" s="13">
        <v>4.7666666666666666</v>
      </c>
      <c r="P636" s="13">
        <v>7</v>
      </c>
      <c r="Q636" s="13">
        <v>0.68095238095238098</v>
      </c>
      <c r="R636" s="13">
        <v>1.714285714285714</v>
      </c>
      <c r="S636" s="30">
        <v>8.3323353293413174</v>
      </c>
      <c r="T636" s="13">
        <f>IFERROR(VLOOKUP(B636,users_table[#All],4,FALSE),"NA")</f>
        <v>8.5</v>
      </c>
    </row>
    <row r="637" spans="1:20" x14ac:dyDescent="0.3">
      <c r="A637" s="25">
        <v>635</v>
      </c>
      <c r="B637" s="13" t="s">
        <v>4</v>
      </c>
      <c r="C637" s="13">
        <v>46604</v>
      </c>
      <c r="D637" s="13" t="s">
        <v>774</v>
      </c>
      <c r="E637" s="13" t="s">
        <v>32</v>
      </c>
      <c r="F637" s="13" t="s">
        <v>185</v>
      </c>
      <c r="G637" s="13">
        <v>5.88</v>
      </c>
      <c r="H637" s="26">
        <v>44569</v>
      </c>
      <c r="I637" s="26">
        <v>44646</v>
      </c>
      <c r="J637" s="13">
        <v>6</v>
      </c>
      <c r="K637" s="13">
        <v>2022</v>
      </c>
      <c r="L637" s="13" t="s">
        <v>30</v>
      </c>
      <c r="M637" s="13">
        <v>12</v>
      </c>
      <c r="N637" s="13">
        <v>0.41305555555555562</v>
      </c>
      <c r="O637" s="13">
        <v>4.956666666666667</v>
      </c>
      <c r="P637" s="13">
        <v>78</v>
      </c>
      <c r="Q637" s="13">
        <v>6.3547008547008552E-2</v>
      </c>
      <c r="R637" s="13">
        <v>0.15384615384615391</v>
      </c>
      <c r="S637" s="30">
        <v>8.3323353293413174</v>
      </c>
      <c r="T637" s="13">
        <f>IFERROR(VLOOKUP(B637,users_table[#All],4,FALSE),"NA")</f>
        <v>8.5</v>
      </c>
    </row>
    <row r="638" spans="1:20" x14ac:dyDescent="0.3">
      <c r="A638" s="25">
        <v>636</v>
      </c>
      <c r="B638" s="13" t="s">
        <v>4</v>
      </c>
      <c r="C638" s="13">
        <v>38668</v>
      </c>
      <c r="D638" s="13" t="s">
        <v>775</v>
      </c>
      <c r="E638" s="13" t="s">
        <v>32</v>
      </c>
      <c r="F638" s="13" t="s">
        <v>37</v>
      </c>
      <c r="G638" s="13">
        <v>8.06</v>
      </c>
      <c r="H638" s="26">
        <v>44121</v>
      </c>
      <c r="I638" s="26">
        <v>44122</v>
      </c>
      <c r="J638" s="13">
        <v>9</v>
      </c>
      <c r="K638" s="13">
        <v>2020</v>
      </c>
      <c r="L638" s="13" t="s">
        <v>30</v>
      </c>
      <c r="M638" s="13">
        <v>12</v>
      </c>
      <c r="N638" s="13">
        <v>0.39500000000000002</v>
      </c>
      <c r="O638" s="13">
        <v>4.74</v>
      </c>
      <c r="P638" s="13">
        <v>2</v>
      </c>
      <c r="Q638" s="13">
        <v>2.37</v>
      </c>
      <c r="R638" s="13">
        <v>6</v>
      </c>
      <c r="S638" s="30">
        <v>8.3323353293413174</v>
      </c>
      <c r="T638" s="13">
        <f>IFERROR(VLOOKUP(B638,users_table[#All],4,FALSE),"NA")</f>
        <v>8.5</v>
      </c>
    </row>
    <row r="639" spans="1:20" x14ac:dyDescent="0.3">
      <c r="A639" s="25">
        <v>637</v>
      </c>
      <c r="B639" s="13" t="s">
        <v>4</v>
      </c>
      <c r="C639" s="13">
        <v>6746</v>
      </c>
      <c r="D639" s="13" t="s">
        <v>776</v>
      </c>
      <c r="E639" s="13" t="s">
        <v>32</v>
      </c>
      <c r="F639" s="13" t="s">
        <v>152</v>
      </c>
      <c r="G639" s="13">
        <v>8.11</v>
      </c>
      <c r="H639" s="26" t="s">
        <v>54</v>
      </c>
      <c r="I639" s="26" t="s">
        <v>54</v>
      </c>
      <c r="J639" s="13">
        <v>10</v>
      </c>
      <c r="K639" s="13">
        <v>2010</v>
      </c>
      <c r="L639" s="13" t="s">
        <v>30</v>
      </c>
      <c r="M639" s="13">
        <v>24</v>
      </c>
      <c r="N639" s="13">
        <v>0.40555555555555561</v>
      </c>
      <c r="O639" s="13">
        <v>9.7333333333333343</v>
      </c>
      <c r="P639" s="13" t="s">
        <v>54</v>
      </c>
      <c r="Q639" s="13" t="s">
        <v>54</v>
      </c>
      <c r="R639" s="13" t="s">
        <v>54</v>
      </c>
      <c r="S639" s="30">
        <v>8.3323353293413174</v>
      </c>
      <c r="T639" s="13">
        <f>IFERROR(VLOOKUP(B639,users_table[#All],4,FALSE),"NA")</f>
        <v>8.5</v>
      </c>
    </row>
    <row r="640" spans="1:20" x14ac:dyDescent="0.3">
      <c r="A640" s="25">
        <v>638</v>
      </c>
      <c r="B640" s="13" t="s">
        <v>4</v>
      </c>
      <c r="C640" s="13">
        <v>23199</v>
      </c>
      <c r="D640" s="13" t="s">
        <v>777</v>
      </c>
      <c r="E640" s="13" t="s">
        <v>32</v>
      </c>
      <c r="F640" s="13" t="s">
        <v>152</v>
      </c>
      <c r="G640" s="13">
        <v>7.98</v>
      </c>
      <c r="H640" s="26" t="s">
        <v>54</v>
      </c>
      <c r="I640" s="26">
        <v>42103</v>
      </c>
      <c r="J640" s="13">
        <v>10</v>
      </c>
      <c r="K640" s="13">
        <v>2015</v>
      </c>
      <c r="L640" s="13" t="s">
        <v>30</v>
      </c>
      <c r="M640" s="13">
        <v>12</v>
      </c>
      <c r="N640" s="13">
        <v>0.4</v>
      </c>
      <c r="O640" s="13">
        <v>4.8000000000000007</v>
      </c>
      <c r="P640" s="13" t="s">
        <v>54</v>
      </c>
      <c r="Q640" s="13" t="s">
        <v>54</v>
      </c>
      <c r="R640" s="13" t="s">
        <v>54</v>
      </c>
      <c r="S640" s="30">
        <v>8.3323353293413174</v>
      </c>
      <c r="T640" s="13">
        <f>IFERROR(VLOOKUP(B640,users_table[#All],4,FALSE),"NA")</f>
        <v>8.5</v>
      </c>
    </row>
    <row r="641" spans="1:20" x14ac:dyDescent="0.3">
      <c r="A641" s="25">
        <v>639</v>
      </c>
      <c r="B641" s="13" t="s">
        <v>4</v>
      </c>
      <c r="C641" s="13">
        <v>226</v>
      </c>
      <c r="D641" s="13" t="s">
        <v>778</v>
      </c>
      <c r="E641" s="13" t="s">
        <v>32</v>
      </c>
      <c r="F641" s="13" t="s">
        <v>37</v>
      </c>
      <c r="G641" s="13">
        <v>7.48</v>
      </c>
      <c r="H641" s="26" t="s">
        <v>54</v>
      </c>
      <c r="I641" s="26" t="s">
        <v>54</v>
      </c>
      <c r="J641" s="13">
        <v>7</v>
      </c>
      <c r="K641" s="13">
        <v>2004</v>
      </c>
      <c r="L641" s="13" t="s">
        <v>39</v>
      </c>
      <c r="M641" s="13">
        <v>13</v>
      </c>
      <c r="N641" s="13">
        <v>0.41666666666666669</v>
      </c>
      <c r="O641" s="13">
        <v>5.416666666666667</v>
      </c>
      <c r="P641" s="13" t="s">
        <v>54</v>
      </c>
      <c r="Q641" s="13" t="s">
        <v>54</v>
      </c>
      <c r="R641" s="13" t="s">
        <v>54</v>
      </c>
      <c r="S641" s="30">
        <v>8.3323353293413174</v>
      </c>
      <c r="T641" s="13">
        <f>IFERROR(VLOOKUP(B641,users_table[#All],4,FALSE),"NA")</f>
        <v>8.5</v>
      </c>
    </row>
    <row r="642" spans="1:20" x14ac:dyDescent="0.3">
      <c r="A642" s="25">
        <v>640</v>
      </c>
      <c r="B642" s="13" t="s">
        <v>4</v>
      </c>
      <c r="C642" s="13">
        <v>6702</v>
      </c>
      <c r="D642" s="13" t="s">
        <v>779</v>
      </c>
      <c r="E642" s="13" t="s">
        <v>32</v>
      </c>
      <c r="F642" s="13" t="s">
        <v>37</v>
      </c>
      <c r="G642" s="13">
        <v>7.57</v>
      </c>
      <c r="H642" s="26" t="s">
        <v>54</v>
      </c>
      <c r="I642" s="26" t="s">
        <v>54</v>
      </c>
      <c r="J642" s="13">
        <v>7</v>
      </c>
      <c r="K642" s="13">
        <v>2009</v>
      </c>
      <c r="L642" s="13" t="s">
        <v>35</v>
      </c>
      <c r="M642" s="13">
        <v>175</v>
      </c>
      <c r="N642" s="13">
        <v>0.41222222222222221</v>
      </c>
      <c r="O642" s="13">
        <v>72.138888888888886</v>
      </c>
      <c r="P642" s="13" t="s">
        <v>54</v>
      </c>
      <c r="Q642" s="13" t="s">
        <v>54</v>
      </c>
      <c r="R642" s="13" t="s">
        <v>54</v>
      </c>
      <c r="S642" s="30">
        <v>8.3323353293413174</v>
      </c>
      <c r="T642" s="13">
        <f>IFERROR(VLOOKUP(B642,users_table[#All],4,FALSE),"NA")</f>
        <v>8.5</v>
      </c>
    </row>
    <row r="643" spans="1:20" x14ac:dyDescent="0.3">
      <c r="A643" s="25">
        <v>641</v>
      </c>
      <c r="B643" s="13" t="s">
        <v>4</v>
      </c>
      <c r="C643" s="13">
        <v>12049</v>
      </c>
      <c r="D643" s="13" t="s">
        <v>780</v>
      </c>
      <c r="E643" s="13" t="s">
        <v>168</v>
      </c>
      <c r="F643" s="13" t="s">
        <v>37</v>
      </c>
      <c r="G643" s="13">
        <v>7.37</v>
      </c>
      <c r="H643" s="26" t="s">
        <v>54</v>
      </c>
      <c r="I643" s="26" t="s">
        <v>54</v>
      </c>
      <c r="J643" s="13">
        <v>6</v>
      </c>
      <c r="K643" s="13">
        <v>2012</v>
      </c>
      <c r="L643" s="13" t="s">
        <v>39</v>
      </c>
      <c r="M643" s="13">
        <v>1</v>
      </c>
      <c r="N643" s="13">
        <v>1.4333333333333329</v>
      </c>
      <c r="O643" s="13">
        <v>1.4333333333333329</v>
      </c>
      <c r="P643" s="13" t="s">
        <v>54</v>
      </c>
      <c r="Q643" s="13" t="s">
        <v>54</v>
      </c>
      <c r="R643" s="13" t="s">
        <v>54</v>
      </c>
      <c r="S643" s="30">
        <v>8.3323353293413174</v>
      </c>
      <c r="T643" s="13">
        <f>IFERROR(VLOOKUP(B643,users_table[#All],4,FALSE),"NA")</f>
        <v>8.5</v>
      </c>
    </row>
    <row r="644" spans="1:20" x14ac:dyDescent="0.3">
      <c r="A644" s="25">
        <v>642</v>
      </c>
      <c r="B644" s="13" t="s">
        <v>4</v>
      </c>
      <c r="C644" s="13">
        <v>356</v>
      </c>
      <c r="D644" s="13" t="s">
        <v>781</v>
      </c>
      <c r="E644" s="13" t="s">
        <v>32</v>
      </c>
      <c r="F644" s="13" t="s">
        <v>386</v>
      </c>
      <c r="G644" s="13">
        <v>7.28</v>
      </c>
      <c r="H644" s="26">
        <v>43994</v>
      </c>
      <c r="I644" s="26">
        <v>44013</v>
      </c>
      <c r="J644" s="13">
        <v>7</v>
      </c>
      <c r="K644" s="13">
        <v>2006</v>
      </c>
      <c r="L644" s="13" t="s">
        <v>30</v>
      </c>
      <c r="M644" s="13">
        <v>24</v>
      </c>
      <c r="N644" s="13">
        <v>0.40833333333333333</v>
      </c>
      <c r="O644" s="13">
        <v>9.8000000000000007</v>
      </c>
      <c r="P644" s="13">
        <v>20</v>
      </c>
      <c r="Q644" s="13">
        <v>0.49</v>
      </c>
      <c r="R644" s="13">
        <v>1.2</v>
      </c>
      <c r="S644" s="30">
        <v>8.3323353293413174</v>
      </c>
      <c r="T644" s="13">
        <f>IFERROR(VLOOKUP(B644,users_table[#All],4,FALSE),"NA")</f>
        <v>8.5</v>
      </c>
    </row>
    <row r="645" spans="1:20" x14ac:dyDescent="0.3">
      <c r="A645" s="25">
        <v>643</v>
      </c>
      <c r="B645" s="13" t="s">
        <v>4</v>
      </c>
      <c r="C645" s="13">
        <v>25537</v>
      </c>
      <c r="D645" s="13" t="s">
        <v>782</v>
      </c>
      <c r="E645" s="13" t="s">
        <v>168</v>
      </c>
      <c r="F645" s="13" t="s">
        <v>386</v>
      </c>
      <c r="G645" s="13">
        <v>8.18</v>
      </c>
      <c r="H645" s="26">
        <v>44570</v>
      </c>
      <c r="I645" s="26">
        <v>44570</v>
      </c>
      <c r="J645" s="13">
        <v>10</v>
      </c>
      <c r="K645" s="13">
        <v>2017</v>
      </c>
      <c r="L645" s="13" t="s">
        <v>35</v>
      </c>
      <c r="M645" s="13">
        <v>1</v>
      </c>
      <c r="N645" s="13">
        <v>2</v>
      </c>
      <c r="O645" s="13">
        <v>2</v>
      </c>
      <c r="P645" s="13">
        <v>1</v>
      </c>
      <c r="Q645" s="13">
        <v>2</v>
      </c>
      <c r="R645" s="13">
        <v>1</v>
      </c>
      <c r="S645" s="30">
        <v>8.3323353293413174</v>
      </c>
      <c r="T645" s="13">
        <f>IFERROR(VLOOKUP(B645,users_table[#All],4,FALSE),"NA")</f>
        <v>8.5</v>
      </c>
    </row>
    <row r="646" spans="1:20" x14ac:dyDescent="0.3">
      <c r="A646" s="25">
        <v>644</v>
      </c>
      <c r="B646" s="13" t="s">
        <v>4</v>
      </c>
      <c r="C646" s="13">
        <v>33049</v>
      </c>
      <c r="D646" s="13" t="s">
        <v>783</v>
      </c>
      <c r="E646" s="13" t="s">
        <v>168</v>
      </c>
      <c r="F646" s="13" t="s">
        <v>386</v>
      </c>
      <c r="G646" s="13">
        <v>8.5</v>
      </c>
      <c r="H646" s="26">
        <v>44570</v>
      </c>
      <c r="I646" s="26">
        <v>44570</v>
      </c>
      <c r="J646" s="13">
        <v>10</v>
      </c>
      <c r="K646" s="13">
        <v>2019</v>
      </c>
      <c r="L646" s="13" t="s">
        <v>30</v>
      </c>
      <c r="M646" s="13">
        <v>1</v>
      </c>
      <c r="N646" s="13">
        <v>1.95</v>
      </c>
      <c r="O646" s="13">
        <v>1.95</v>
      </c>
      <c r="P646" s="13">
        <v>1</v>
      </c>
      <c r="Q646" s="13">
        <v>1.95</v>
      </c>
      <c r="R646" s="13">
        <v>1</v>
      </c>
      <c r="S646" s="30">
        <v>8.3323353293413174</v>
      </c>
      <c r="T646" s="13">
        <f>IFERROR(VLOOKUP(B646,users_table[#All],4,FALSE),"NA")</f>
        <v>8.5</v>
      </c>
    </row>
    <row r="647" spans="1:20" x14ac:dyDescent="0.3">
      <c r="A647" s="25">
        <v>645</v>
      </c>
      <c r="B647" s="13" t="s">
        <v>4</v>
      </c>
      <c r="C647" s="13">
        <v>33050</v>
      </c>
      <c r="D647" s="13" t="s">
        <v>784</v>
      </c>
      <c r="E647" s="13" t="s">
        <v>168</v>
      </c>
      <c r="F647" s="13" t="s">
        <v>386</v>
      </c>
      <c r="G647" s="13">
        <v>8.68</v>
      </c>
      <c r="H647" s="26">
        <v>44572</v>
      </c>
      <c r="I647" s="26">
        <v>44572</v>
      </c>
      <c r="J647" s="13">
        <v>10</v>
      </c>
      <c r="K647" s="13">
        <v>2020</v>
      </c>
      <c r="L647" s="13" t="s">
        <v>39</v>
      </c>
      <c r="M647" s="13">
        <v>1</v>
      </c>
      <c r="N647" s="13">
        <v>2.0333333333333332</v>
      </c>
      <c r="O647" s="13">
        <v>2.0333333333333332</v>
      </c>
      <c r="P647" s="13">
        <v>1</v>
      </c>
      <c r="Q647" s="13">
        <v>2.0333333333333332</v>
      </c>
      <c r="R647" s="13">
        <v>1</v>
      </c>
      <c r="S647" s="30">
        <v>8.3323353293413174</v>
      </c>
      <c r="T647" s="13">
        <f>IFERROR(VLOOKUP(B647,users_table[#All],4,FALSE),"NA")</f>
        <v>8.5</v>
      </c>
    </row>
    <row r="648" spans="1:20" x14ac:dyDescent="0.3">
      <c r="A648" s="25">
        <v>646</v>
      </c>
      <c r="B648" s="13" t="s">
        <v>4</v>
      </c>
      <c r="C648" s="13">
        <v>6922</v>
      </c>
      <c r="D648" s="13" t="s">
        <v>785</v>
      </c>
      <c r="E648" s="13" t="s">
        <v>168</v>
      </c>
      <c r="F648" s="13" t="s">
        <v>386</v>
      </c>
      <c r="G648" s="13">
        <v>7.38</v>
      </c>
      <c r="H648" s="26">
        <v>40201</v>
      </c>
      <c r="I648" s="26">
        <v>44033</v>
      </c>
      <c r="J648" s="13">
        <v>8</v>
      </c>
      <c r="K648" s="13">
        <v>2010</v>
      </c>
      <c r="L648" s="13" t="s">
        <v>30</v>
      </c>
      <c r="M648" s="13">
        <v>1</v>
      </c>
      <c r="N648" s="13">
        <v>1.7613888888888889</v>
      </c>
      <c r="O648" s="13">
        <v>1.7613888888888889</v>
      </c>
      <c r="P648" s="13">
        <v>3833</v>
      </c>
      <c r="Q648" s="13">
        <v>4.5953271298953532E-4</v>
      </c>
      <c r="R648" s="13">
        <v>2.6089225150013038E-4</v>
      </c>
      <c r="S648" s="30">
        <v>8.3323353293413174</v>
      </c>
      <c r="T648" s="13">
        <f>IFERROR(VLOOKUP(B648,users_table[#All],4,FALSE),"NA")</f>
        <v>8.5</v>
      </c>
    </row>
    <row r="649" spans="1:20" x14ac:dyDescent="0.3">
      <c r="A649" s="25">
        <v>647</v>
      </c>
      <c r="B649" s="13" t="s">
        <v>4</v>
      </c>
      <c r="C649" s="13">
        <v>22297</v>
      </c>
      <c r="D649" s="13" t="s">
        <v>786</v>
      </c>
      <c r="E649" s="13" t="s">
        <v>32</v>
      </c>
      <c r="F649" s="13" t="s">
        <v>386</v>
      </c>
      <c r="G649" s="13">
        <v>8.19</v>
      </c>
      <c r="H649" s="26">
        <v>44442</v>
      </c>
      <c r="I649" s="26">
        <v>44445</v>
      </c>
      <c r="J649" s="13">
        <v>10</v>
      </c>
      <c r="K649" s="13">
        <v>2014</v>
      </c>
      <c r="L649" s="13" t="s">
        <v>35</v>
      </c>
      <c r="M649" s="13">
        <v>12</v>
      </c>
      <c r="N649" s="13">
        <v>0.46666666666666667</v>
      </c>
      <c r="O649" s="13">
        <v>5.6</v>
      </c>
      <c r="P649" s="13">
        <v>4</v>
      </c>
      <c r="Q649" s="13">
        <v>1.4</v>
      </c>
      <c r="R649" s="13">
        <v>3</v>
      </c>
      <c r="S649" s="30">
        <v>8.3323353293413174</v>
      </c>
      <c r="T649" s="13">
        <f>IFERROR(VLOOKUP(B649,users_table[#All],4,FALSE),"NA")</f>
        <v>8.5</v>
      </c>
    </row>
    <row r="650" spans="1:20" x14ac:dyDescent="0.3">
      <c r="A650" s="25">
        <v>648</v>
      </c>
      <c r="B650" s="13" t="s">
        <v>4</v>
      </c>
      <c r="C650" s="13">
        <v>28701</v>
      </c>
      <c r="D650" s="13" t="s">
        <v>787</v>
      </c>
      <c r="E650" s="13" t="s">
        <v>32</v>
      </c>
      <c r="F650" s="13" t="s">
        <v>386</v>
      </c>
      <c r="G650" s="13">
        <v>8.32</v>
      </c>
      <c r="H650" s="26">
        <v>44443</v>
      </c>
      <c r="I650" s="26">
        <v>44450</v>
      </c>
      <c r="J650" s="13">
        <v>10</v>
      </c>
      <c r="K650" s="13">
        <v>2015</v>
      </c>
      <c r="L650" s="13" t="s">
        <v>33</v>
      </c>
      <c r="M650" s="13">
        <v>13</v>
      </c>
      <c r="N650" s="13">
        <v>0.41111111111111109</v>
      </c>
      <c r="O650" s="13">
        <v>5.3444444444444441</v>
      </c>
      <c r="P650" s="13">
        <v>8</v>
      </c>
      <c r="Q650" s="13">
        <v>0.66805555555555551</v>
      </c>
      <c r="R650" s="13">
        <v>1.625</v>
      </c>
      <c r="S650" s="30">
        <v>8.3323353293413174</v>
      </c>
      <c r="T650" s="13">
        <f>IFERROR(VLOOKUP(B650,users_table[#All],4,FALSE),"NA")</f>
        <v>8.5</v>
      </c>
    </row>
    <row r="651" spans="1:20" x14ac:dyDescent="0.3">
      <c r="A651" s="25">
        <v>649</v>
      </c>
      <c r="B651" s="13" t="s">
        <v>4</v>
      </c>
      <c r="C651" s="13">
        <v>31389</v>
      </c>
      <c r="D651" s="13" t="s">
        <v>788</v>
      </c>
      <c r="E651" s="13" t="s">
        <v>28</v>
      </c>
      <c r="F651" s="13" t="s">
        <v>386</v>
      </c>
      <c r="G651" s="13">
        <v>7.46</v>
      </c>
      <c r="H651" s="26">
        <v>44450</v>
      </c>
      <c r="I651" s="26">
        <v>44450</v>
      </c>
      <c r="J651" s="13">
        <v>8</v>
      </c>
      <c r="K651" s="13">
        <v>2015</v>
      </c>
      <c r="L651" s="13" t="s">
        <v>35</v>
      </c>
      <c r="M651" s="13">
        <v>1</v>
      </c>
      <c r="N651" s="13">
        <v>0.16194444444444439</v>
      </c>
      <c r="O651" s="13">
        <v>0.16194444444444439</v>
      </c>
      <c r="P651" s="13">
        <v>1</v>
      </c>
      <c r="Q651" s="13">
        <v>0.16194444444444439</v>
      </c>
      <c r="R651" s="13">
        <v>1</v>
      </c>
      <c r="S651" s="30">
        <v>8.3323353293413174</v>
      </c>
      <c r="T651" s="13">
        <f>IFERROR(VLOOKUP(B651,users_table[#All],4,FALSE),"NA")</f>
        <v>8.5</v>
      </c>
    </row>
    <row r="652" spans="1:20" x14ac:dyDescent="0.3">
      <c r="A652" s="25">
        <v>650</v>
      </c>
      <c r="B652" s="13" t="s">
        <v>4</v>
      </c>
      <c r="C652" s="13">
        <v>27821</v>
      </c>
      <c r="D652" s="13" t="s">
        <v>789</v>
      </c>
      <c r="E652" s="13" t="s">
        <v>28</v>
      </c>
      <c r="F652" s="13" t="s">
        <v>386</v>
      </c>
      <c r="G652" s="13">
        <v>8.0399999999999991</v>
      </c>
      <c r="H652" s="26">
        <v>44442</v>
      </c>
      <c r="I652" s="26">
        <v>44442</v>
      </c>
      <c r="J652" s="13">
        <v>10</v>
      </c>
      <c r="K652" s="13">
        <v>2014</v>
      </c>
      <c r="L652" s="13" t="s">
        <v>35</v>
      </c>
      <c r="M652" s="13">
        <v>1</v>
      </c>
      <c r="N652" s="13">
        <v>0.85</v>
      </c>
      <c r="O652" s="13">
        <v>0.85</v>
      </c>
      <c r="P652" s="13">
        <v>1</v>
      </c>
      <c r="Q652" s="13">
        <v>0.85</v>
      </c>
      <c r="R652" s="13">
        <v>1</v>
      </c>
      <c r="S652" s="30">
        <v>8.3323353293413174</v>
      </c>
      <c r="T652" s="13">
        <f>IFERROR(VLOOKUP(B652,users_table[#All],4,FALSE),"NA")</f>
        <v>8.5</v>
      </c>
    </row>
    <row r="653" spans="1:20" x14ac:dyDescent="0.3">
      <c r="A653" s="25">
        <v>651</v>
      </c>
      <c r="B653" s="13" t="s">
        <v>4</v>
      </c>
      <c r="C653" s="13">
        <v>10087</v>
      </c>
      <c r="D653" s="13" t="s">
        <v>790</v>
      </c>
      <c r="E653" s="13" t="s">
        <v>32</v>
      </c>
      <c r="F653" s="13" t="s">
        <v>152</v>
      </c>
      <c r="G653" s="13">
        <v>8.2799999999999994</v>
      </c>
      <c r="H653" s="26">
        <v>43748</v>
      </c>
      <c r="I653" s="26">
        <v>43753</v>
      </c>
      <c r="J653" s="13">
        <v>9</v>
      </c>
      <c r="K653" s="13">
        <v>2011</v>
      </c>
      <c r="L653" s="13" t="s">
        <v>35</v>
      </c>
      <c r="M653" s="13">
        <v>13</v>
      </c>
      <c r="N653" s="13">
        <v>0.46666666666666667</v>
      </c>
      <c r="O653" s="13">
        <v>6.0666666666666664</v>
      </c>
      <c r="P653" s="13">
        <v>6</v>
      </c>
      <c r="Q653" s="13">
        <v>1.0111111111111111</v>
      </c>
      <c r="R653" s="13">
        <v>2.166666666666667</v>
      </c>
      <c r="S653" s="30">
        <v>8.3323353293413174</v>
      </c>
      <c r="T653" s="13">
        <f>IFERROR(VLOOKUP(B653,users_table[#All],4,FALSE),"NA")</f>
        <v>8.5</v>
      </c>
    </row>
    <row r="654" spans="1:20" x14ac:dyDescent="0.3">
      <c r="A654" s="25">
        <v>652</v>
      </c>
      <c r="B654" s="13" t="s">
        <v>4</v>
      </c>
      <c r="C654" s="13">
        <v>11741</v>
      </c>
      <c r="D654" s="13" t="s">
        <v>791</v>
      </c>
      <c r="E654" s="13" t="s">
        <v>32</v>
      </c>
      <c r="F654" s="13" t="s">
        <v>152</v>
      </c>
      <c r="G654" s="13">
        <v>8.5500000000000007</v>
      </c>
      <c r="H654" s="26">
        <v>43753</v>
      </c>
      <c r="I654" s="26">
        <v>43757</v>
      </c>
      <c r="J654" s="13">
        <v>9</v>
      </c>
      <c r="K654" s="13">
        <v>2012</v>
      </c>
      <c r="L654" s="13" t="s">
        <v>33</v>
      </c>
      <c r="M654" s="13">
        <v>12</v>
      </c>
      <c r="N654" s="13">
        <v>0.4</v>
      </c>
      <c r="O654" s="13">
        <v>4.8000000000000007</v>
      </c>
      <c r="P654" s="13">
        <v>5</v>
      </c>
      <c r="Q654" s="13">
        <v>0.96000000000000019</v>
      </c>
      <c r="R654" s="13">
        <v>2.4</v>
      </c>
      <c r="S654" s="30">
        <v>8.3323353293413174</v>
      </c>
      <c r="T654" s="13">
        <f>IFERROR(VLOOKUP(B654,users_table[#All],4,FALSE),"NA")</f>
        <v>8.5</v>
      </c>
    </row>
    <row r="655" spans="1:20" x14ac:dyDescent="0.3">
      <c r="A655" s="25">
        <v>653</v>
      </c>
      <c r="B655" s="13" t="s">
        <v>4</v>
      </c>
      <c r="C655" s="13">
        <v>227</v>
      </c>
      <c r="D655" s="13" t="s">
        <v>276</v>
      </c>
      <c r="E655" s="13" t="s">
        <v>52</v>
      </c>
      <c r="F655" s="13" t="s">
        <v>29</v>
      </c>
      <c r="G655" s="13">
        <v>8.0299999999999994</v>
      </c>
      <c r="H655" s="26">
        <v>42556</v>
      </c>
      <c r="I655" s="26">
        <v>42558</v>
      </c>
      <c r="J655" s="13">
        <v>7</v>
      </c>
      <c r="K655" s="13">
        <v>2000</v>
      </c>
      <c r="L655" s="13" t="s">
        <v>33</v>
      </c>
      <c r="M655" s="13">
        <v>6</v>
      </c>
      <c r="N655" s="13">
        <v>0.41666666666666669</v>
      </c>
      <c r="O655" s="13">
        <v>2.5</v>
      </c>
      <c r="P655" s="13">
        <v>3</v>
      </c>
      <c r="Q655" s="13">
        <v>0.83333333333333337</v>
      </c>
      <c r="R655" s="13">
        <v>2</v>
      </c>
      <c r="S655" s="30">
        <v>8.3323353293413174</v>
      </c>
      <c r="T655" s="13">
        <f>IFERROR(VLOOKUP(B655,users_table[#All],4,FALSE),"NA")</f>
        <v>8.5</v>
      </c>
    </row>
    <row r="656" spans="1:20" x14ac:dyDescent="0.3">
      <c r="A656" s="25">
        <v>654</v>
      </c>
      <c r="B656" s="13" t="s">
        <v>4</v>
      </c>
      <c r="C656" s="13">
        <v>5114</v>
      </c>
      <c r="D656" s="13" t="s">
        <v>792</v>
      </c>
      <c r="E656" s="13" t="s">
        <v>32</v>
      </c>
      <c r="F656" s="13" t="s">
        <v>37</v>
      </c>
      <c r="G656" s="13">
        <v>9.1</v>
      </c>
      <c r="H656" s="26" t="s">
        <v>54</v>
      </c>
      <c r="I656" s="26" t="s">
        <v>54</v>
      </c>
      <c r="J656" s="13">
        <v>10</v>
      </c>
      <c r="K656" s="13">
        <v>2009</v>
      </c>
      <c r="L656" s="13" t="s">
        <v>33</v>
      </c>
      <c r="M656" s="13">
        <v>64</v>
      </c>
      <c r="N656" s="13">
        <v>0.40555555555555561</v>
      </c>
      <c r="O656" s="13">
        <v>25.955555555555559</v>
      </c>
      <c r="P656" s="13" t="s">
        <v>54</v>
      </c>
      <c r="Q656" s="13" t="s">
        <v>54</v>
      </c>
      <c r="R656" s="13" t="s">
        <v>54</v>
      </c>
      <c r="S656" s="30">
        <v>8.3323353293413174</v>
      </c>
      <c r="T656" s="13">
        <f>IFERROR(VLOOKUP(B656,users_table[#All],4,FALSE),"NA")</f>
        <v>8.5</v>
      </c>
    </row>
    <row r="657" spans="1:20" x14ac:dyDescent="0.3">
      <c r="A657" s="25">
        <v>655</v>
      </c>
      <c r="B657" s="13" t="s">
        <v>4</v>
      </c>
      <c r="C657" s="13">
        <v>50425</v>
      </c>
      <c r="D657" s="13" t="s">
        <v>793</v>
      </c>
      <c r="E657" s="13" t="s">
        <v>32</v>
      </c>
      <c r="F657" s="13" t="s">
        <v>37</v>
      </c>
      <c r="G657" s="13">
        <v>7.59</v>
      </c>
      <c r="H657" s="26">
        <v>44844</v>
      </c>
      <c r="I657" s="26">
        <v>44942</v>
      </c>
      <c r="J657" s="13">
        <v>8</v>
      </c>
      <c r="K657" s="13">
        <v>2022</v>
      </c>
      <c r="L657" s="13" t="s">
        <v>35</v>
      </c>
      <c r="M657" s="13">
        <v>12</v>
      </c>
      <c r="N657" s="13">
        <v>0.40277777777777779</v>
      </c>
      <c r="O657" s="13">
        <v>4.8333333333333339</v>
      </c>
      <c r="P657" s="13">
        <v>99</v>
      </c>
      <c r="Q657" s="13">
        <v>4.8821548821548828E-2</v>
      </c>
      <c r="R657" s="13">
        <v>0.1212121212121212</v>
      </c>
      <c r="S657" s="30">
        <v>8.3323353293413174</v>
      </c>
      <c r="T657" s="13">
        <f>IFERROR(VLOOKUP(B657,users_table[#All],4,FALSE),"NA")</f>
        <v>8.5</v>
      </c>
    </row>
    <row r="658" spans="1:20" x14ac:dyDescent="0.3">
      <c r="A658" s="25">
        <v>656</v>
      </c>
      <c r="B658" s="13" t="s">
        <v>4</v>
      </c>
      <c r="C658" s="13">
        <v>33731</v>
      </c>
      <c r="D658" s="13" t="s">
        <v>794</v>
      </c>
      <c r="E658" s="13" t="s">
        <v>32</v>
      </c>
      <c r="F658" s="13" t="s">
        <v>37</v>
      </c>
      <c r="G658" s="13">
        <v>7.45</v>
      </c>
      <c r="H658" s="26">
        <v>44074</v>
      </c>
      <c r="I658" s="26">
        <v>44165</v>
      </c>
      <c r="J658" s="13">
        <v>8</v>
      </c>
      <c r="K658" s="13">
        <v>2017</v>
      </c>
      <c r="L658" s="13" t="s">
        <v>30</v>
      </c>
      <c r="M658" s="13">
        <v>12</v>
      </c>
      <c r="N658" s="13">
        <v>0.39444444444444438</v>
      </c>
      <c r="O658" s="13">
        <v>4.7333333333333334</v>
      </c>
      <c r="P658" s="13">
        <v>92</v>
      </c>
      <c r="Q658" s="13">
        <v>5.1449275362318837E-2</v>
      </c>
      <c r="R658" s="13">
        <v>0.13043478260869559</v>
      </c>
      <c r="S658" s="30">
        <v>8.3323353293413174</v>
      </c>
      <c r="T658" s="13">
        <f>IFERROR(VLOOKUP(B658,users_table[#All],4,FALSE),"NA")</f>
        <v>8.5</v>
      </c>
    </row>
    <row r="659" spans="1:20" x14ac:dyDescent="0.3">
      <c r="A659" s="25">
        <v>657</v>
      </c>
      <c r="B659" s="13" t="s">
        <v>4</v>
      </c>
      <c r="C659" s="13">
        <v>48760</v>
      </c>
      <c r="D659" s="13" t="s">
        <v>795</v>
      </c>
      <c r="E659" s="13" t="s">
        <v>32</v>
      </c>
      <c r="F659" s="13" t="s">
        <v>152</v>
      </c>
      <c r="G659" s="13">
        <v>7.18</v>
      </c>
      <c r="H659" s="26">
        <v>44659</v>
      </c>
      <c r="I659" s="26">
        <v>44748</v>
      </c>
      <c r="J659" s="13">
        <v>8</v>
      </c>
      <c r="K659" s="13">
        <v>2022</v>
      </c>
      <c r="L659" s="13" t="s">
        <v>33</v>
      </c>
      <c r="M659" s="13">
        <v>12</v>
      </c>
      <c r="N659" s="13">
        <v>0.3972222222222222</v>
      </c>
      <c r="O659" s="13">
        <v>4.7666666666666666</v>
      </c>
      <c r="P659" s="13">
        <v>90</v>
      </c>
      <c r="Q659" s="13">
        <v>5.2962962962962962E-2</v>
      </c>
      <c r="R659" s="13">
        <v>0.1333333333333333</v>
      </c>
      <c r="S659" s="30">
        <v>8.3323353293413174</v>
      </c>
      <c r="T659" s="13">
        <f>IFERROR(VLOOKUP(B659,users_table[#All],4,FALSE),"NA")</f>
        <v>8.5</v>
      </c>
    </row>
    <row r="660" spans="1:20" x14ac:dyDescent="0.3">
      <c r="A660" s="25">
        <v>658</v>
      </c>
      <c r="B660" s="13" t="s">
        <v>4</v>
      </c>
      <c r="C660" s="13">
        <v>34280</v>
      </c>
      <c r="D660" s="13" t="s">
        <v>796</v>
      </c>
      <c r="E660" s="13" t="s">
        <v>32</v>
      </c>
      <c r="F660" s="13" t="s">
        <v>152</v>
      </c>
      <c r="G660" s="13">
        <v>6.77</v>
      </c>
      <c r="H660" s="26">
        <v>42940</v>
      </c>
      <c r="I660" s="26">
        <v>43007</v>
      </c>
      <c r="J660" s="13">
        <v>9</v>
      </c>
      <c r="K660" s="13">
        <v>2017</v>
      </c>
      <c r="L660" s="13" t="s">
        <v>39</v>
      </c>
      <c r="M660" s="13">
        <v>12</v>
      </c>
      <c r="N660" s="13">
        <v>0.4</v>
      </c>
      <c r="O660" s="13">
        <v>4.8000000000000007</v>
      </c>
      <c r="P660" s="13">
        <v>68</v>
      </c>
      <c r="Q660" s="13">
        <v>7.058823529411766E-2</v>
      </c>
      <c r="R660" s="13">
        <v>0.1764705882352941</v>
      </c>
      <c r="S660" s="30">
        <v>8.3323353293413174</v>
      </c>
      <c r="T660" s="13">
        <f>IFERROR(VLOOKUP(B660,users_table[#All],4,FALSE),"NA")</f>
        <v>8.5</v>
      </c>
    </row>
    <row r="661" spans="1:20" x14ac:dyDescent="0.3">
      <c r="A661" s="25">
        <v>659</v>
      </c>
      <c r="B661" s="13" t="s">
        <v>4</v>
      </c>
      <c r="C661" s="13">
        <v>28907</v>
      </c>
      <c r="D661" s="13" t="s">
        <v>797</v>
      </c>
      <c r="E661" s="13" t="s">
        <v>32</v>
      </c>
      <c r="F661" s="13" t="s">
        <v>152</v>
      </c>
      <c r="G661" s="13">
        <v>7.69</v>
      </c>
      <c r="H661" s="26">
        <v>44425</v>
      </c>
      <c r="I661" s="26">
        <v>44428</v>
      </c>
      <c r="J661" s="13">
        <v>9</v>
      </c>
      <c r="K661" s="13">
        <v>2015</v>
      </c>
      <c r="L661" s="13" t="s">
        <v>39</v>
      </c>
      <c r="M661" s="13">
        <v>12</v>
      </c>
      <c r="N661" s="13">
        <v>0.39444444444444438</v>
      </c>
      <c r="O661" s="13">
        <v>4.7333333333333334</v>
      </c>
      <c r="P661" s="13">
        <v>4</v>
      </c>
      <c r="Q661" s="13">
        <v>1.1833333333333329</v>
      </c>
      <c r="R661" s="13">
        <v>3</v>
      </c>
      <c r="S661" s="30">
        <v>8.3323353293413174</v>
      </c>
      <c r="T661" s="13">
        <f>IFERROR(VLOOKUP(B661,users_table[#All],4,FALSE),"NA")</f>
        <v>8.5</v>
      </c>
    </row>
    <row r="662" spans="1:20" x14ac:dyDescent="0.3">
      <c r="A662" s="25">
        <v>660</v>
      </c>
      <c r="B662" s="13" t="s">
        <v>4</v>
      </c>
      <c r="C662" s="13">
        <v>31637</v>
      </c>
      <c r="D662" s="13" t="s">
        <v>798</v>
      </c>
      <c r="E662" s="13" t="s">
        <v>32</v>
      </c>
      <c r="F662" s="13" t="s">
        <v>152</v>
      </c>
      <c r="G662" s="13">
        <v>7.72</v>
      </c>
      <c r="H662" s="26">
        <v>44428</v>
      </c>
      <c r="I662" s="26">
        <v>44428</v>
      </c>
      <c r="J662" s="13">
        <v>9</v>
      </c>
      <c r="K662" s="13">
        <v>2016</v>
      </c>
      <c r="L662" s="13" t="s">
        <v>30</v>
      </c>
      <c r="M662" s="13">
        <v>12</v>
      </c>
      <c r="N662" s="13">
        <v>0.39444444444444438</v>
      </c>
      <c r="O662" s="13">
        <v>4.7333333333333334</v>
      </c>
      <c r="P662" s="13">
        <v>1</v>
      </c>
      <c r="Q662" s="13">
        <v>4.7333333333333334</v>
      </c>
      <c r="R662" s="13">
        <v>12</v>
      </c>
      <c r="S662" s="30">
        <v>8.3323353293413174</v>
      </c>
      <c r="T662" s="13">
        <f>IFERROR(VLOOKUP(B662,users_table[#All],4,FALSE),"NA")</f>
        <v>8.5</v>
      </c>
    </row>
    <row r="663" spans="1:20" x14ac:dyDescent="0.3">
      <c r="A663" s="25">
        <v>661</v>
      </c>
      <c r="B663" s="13" t="s">
        <v>4</v>
      </c>
      <c r="C663" s="13">
        <v>41710</v>
      </c>
      <c r="D663" s="13" t="s">
        <v>289</v>
      </c>
      <c r="E663" s="13" t="s">
        <v>32</v>
      </c>
      <c r="F663" s="13" t="s">
        <v>152</v>
      </c>
      <c r="G663" s="13">
        <v>7.24</v>
      </c>
      <c r="H663" s="26">
        <v>44395</v>
      </c>
      <c r="I663" s="26">
        <v>44465</v>
      </c>
      <c r="J663" s="13">
        <v>8</v>
      </c>
      <c r="K663" s="13">
        <v>2021</v>
      </c>
      <c r="L663" s="13" t="s">
        <v>39</v>
      </c>
      <c r="M663" s="13">
        <v>13</v>
      </c>
      <c r="N663" s="13">
        <v>0.4</v>
      </c>
      <c r="O663" s="13">
        <v>5.2</v>
      </c>
      <c r="P663" s="13">
        <v>71</v>
      </c>
      <c r="Q663" s="13">
        <v>7.3239436619718309E-2</v>
      </c>
      <c r="R663" s="13">
        <v>0.18309859154929581</v>
      </c>
      <c r="S663" s="30">
        <v>8.3323353293413174</v>
      </c>
      <c r="T663" s="13">
        <f>IFERROR(VLOOKUP(B663,users_table[#All],4,FALSE),"NA")</f>
        <v>8.5</v>
      </c>
    </row>
    <row r="664" spans="1:20" x14ac:dyDescent="0.3">
      <c r="A664" s="25">
        <v>662</v>
      </c>
      <c r="B664" s="13" t="s">
        <v>4</v>
      </c>
      <c r="C664" s="13">
        <v>49930</v>
      </c>
      <c r="D664" s="13" t="s">
        <v>290</v>
      </c>
      <c r="E664" s="13" t="s">
        <v>32</v>
      </c>
      <c r="F664" s="13" t="s">
        <v>152</v>
      </c>
      <c r="G664" s="13">
        <v>7.44</v>
      </c>
      <c r="H664" s="26">
        <v>44573</v>
      </c>
      <c r="I664" s="26">
        <v>44653</v>
      </c>
      <c r="J664" s="13">
        <v>8</v>
      </c>
      <c r="K664" s="13">
        <v>2022</v>
      </c>
      <c r="L664" s="13" t="s">
        <v>30</v>
      </c>
      <c r="M664" s="13">
        <v>13</v>
      </c>
      <c r="N664" s="13">
        <v>0.4</v>
      </c>
      <c r="O664" s="13">
        <v>5.2</v>
      </c>
      <c r="P664" s="13">
        <v>81</v>
      </c>
      <c r="Q664" s="13">
        <v>6.4197530864197536E-2</v>
      </c>
      <c r="R664" s="13">
        <v>0.16049382716049379</v>
      </c>
      <c r="S664" s="30">
        <v>8.3323353293413174</v>
      </c>
      <c r="T664" s="13">
        <f>IFERROR(VLOOKUP(B664,users_table[#All],4,FALSE),"NA")</f>
        <v>8.5</v>
      </c>
    </row>
    <row r="665" spans="1:20" x14ac:dyDescent="0.3">
      <c r="A665" s="25">
        <v>663</v>
      </c>
      <c r="B665" s="13" t="s">
        <v>4</v>
      </c>
      <c r="C665" s="13">
        <v>16918</v>
      </c>
      <c r="D665" s="13" t="s">
        <v>799</v>
      </c>
      <c r="E665" s="13" t="s">
        <v>32</v>
      </c>
      <c r="F665" s="13" t="s">
        <v>37</v>
      </c>
      <c r="G665" s="13">
        <v>8.09</v>
      </c>
      <c r="H665" s="26">
        <v>44136</v>
      </c>
      <c r="I665" s="26">
        <v>44145</v>
      </c>
      <c r="J665" s="13">
        <v>9</v>
      </c>
      <c r="K665" s="13">
        <v>2013</v>
      </c>
      <c r="L665" s="13" t="s">
        <v>39</v>
      </c>
      <c r="M665" s="13">
        <v>11</v>
      </c>
      <c r="N665" s="13">
        <v>0.38333333333333341</v>
      </c>
      <c r="O665" s="13">
        <v>4.2166666666666668</v>
      </c>
      <c r="P665" s="13">
        <v>10</v>
      </c>
      <c r="Q665" s="13">
        <v>0.42166666666666669</v>
      </c>
      <c r="R665" s="13">
        <v>1.1000000000000001</v>
      </c>
      <c r="S665" s="30">
        <v>8.3323353293413174</v>
      </c>
      <c r="T665" s="13">
        <f>IFERROR(VLOOKUP(B665,users_table[#All],4,FALSE),"NA")</f>
        <v>8.5</v>
      </c>
    </row>
    <row r="666" spans="1:20" x14ac:dyDescent="0.3">
      <c r="A666" s="25">
        <v>664</v>
      </c>
      <c r="B666" s="13" t="s">
        <v>4</v>
      </c>
      <c r="C666" s="13">
        <v>19363</v>
      </c>
      <c r="D666" s="13" t="s">
        <v>800</v>
      </c>
      <c r="E666" s="13" t="s">
        <v>32</v>
      </c>
      <c r="F666" s="13" t="s">
        <v>37</v>
      </c>
      <c r="G666" s="13">
        <v>8.27</v>
      </c>
      <c r="H666" s="26">
        <v>44148</v>
      </c>
      <c r="I666" s="26">
        <v>44154</v>
      </c>
      <c r="J666" s="13">
        <v>9</v>
      </c>
      <c r="K666" s="13">
        <v>2014</v>
      </c>
      <c r="L666" s="13" t="s">
        <v>30</v>
      </c>
      <c r="M666" s="13">
        <v>11</v>
      </c>
      <c r="N666" s="13">
        <v>0.4</v>
      </c>
      <c r="O666" s="13">
        <v>4.4000000000000004</v>
      </c>
      <c r="P666" s="13">
        <v>7</v>
      </c>
      <c r="Q666" s="13">
        <v>0.62857142857142867</v>
      </c>
      <c r="R666" s="13">
        <v>1.571428571428571</v>
      </c>
      <c r="S666" s="30">
        <v>8.3323353293413174</v>
      </c>
      <c r="T666" s="13">
        <f>IFERROR(VLOOKUP(B666,users_table[#All],4,FALSE),"NA")</f>
        <v>8.5</v>
      </c>
    </row>
    <row r="667" spans="1:20" x14ac:dyDescent="0.3">
      <c r="A667" s="25">
        <v>665</v>
      </c>
      <c r="B667" s="13" t="s">
        <v>4</v>
      </c>
      <c r="C667" s="13">
        <v>37998</v>
      </c>
      <c r="D667" s="13" t="s">
        <v>801</v>
      </c>
      <c r="E667" s="13" t="s">
        <v>32</v>
      </c>
      <c r="F667" s="13" t="s">
        <v>152</v>
      </c>
      <c r="G667" s="13">
        <v>6.15</v>
      </c>
      <c r="H667" s="26" t="s">
        <v>54</v>
      </c>
      <c r="I667" s="26" t="s">
        <v>54</v>
      </c>
      <c r="J667" s="13">
        <v>7</v>
      </c>
      <c r="K667" s="13">
        <v>2019</v>
      </c>
      <c r="L667" s="13" t="s">
        <v>30</v>
      </c>
      <c r="M667" s="13">
        <v>12</v>
      </c>
      <c r="N667" s="13">
        <v>0.39444444444444438</v>
      </c>
      <c r="O667" s="13">
        <v>4.7333333333333334</v>
      </c>
      <c r="P667" s="13" t="s">
        <v>54</v>
      </c>
      <c r="Q667" s="13" t="s">
        <v>54</v>
      </c>
      <c r="R667" s="13" t="s">
        <v>54</v>
      </c>
      <c r="S667" s="30">
        <v>8.3323353293413174</v>
      </c>
      <c r="T667" s="13">
        <f>IFERROR(VLOOKUP(B667,users_table[#All],4,FALSE),"NA")</f>
        <v>8.5</v>
      </c>
    </row>
    <row r="668" spans="1:20" x14ac:dyDescent="0.3">
      <c r="A668" s="25">
        <v>666</v>
      </c>
      <c r="B668" s="13" t="s">
        <v>4</v>
      </c>
      <c r="C668" s="13">
        <v>39463</v>
      </c>
      <c r="D668" s="13" t="s">
        <v>296</v>
      </c>
      <c r="E668" s="13" t="s">
        <v>32</v>
      </c>
      <c r="F668" s="13" t="s">
        <v>37</v>
      </c>
      <c r="G668" s="13">
        <v>6.99</v>
      </c>
      <c r="H668" s="26">
        <v>44072</v>
      </c>
      <c r="I668" s="26">
        <v>44073</v>
      </c>
      <c r="J668" s="13">
        <v>8</v>
      </c>
      <c r="K668" s="13">
        <v>2020</v>
      </c>
      <c r="L668" s="13" t="s">
        <v>33</v>
      </c>
      <c r="M668" s="13">
        <v>13</v>
      </c>
      <c r="N668" s="13">
        <v>0.3963888888888889</v>
      </c>
      <c r="O668" s="13">
        <v>5.1530555555555564</v>
      </c>
      <c r="P668" s="13">
        <v>2</v>
      </c>
      <c r="Q668" s="13">
        <v>2.5765277777777782</v>
      </c>
      <c r="R668" s="13">
        <v>6.5</v>
      </c>
      <c r="S668" s="30">
        <v>8.3323353293413174</v>
      </c>
      <c r="T668" s="13">
        <f>IFERROR(VLOOKUP(B668,users_table[#All],4,FALSE),"NA")</f>
        <v>8.5</v>
      </c>
    </row>
    <row r="669" spans="1:20" x14ac:dyDescent="0.3">
      <c r="A669" s="25">
        <v>667</v>
      </c>
      <c r="B669" s="13" t="s">
        <v>4</v>
      </c>
      <c r="C669" s="13">
        <v>17895</v>
      </c>
      <c r="D669" s="13" t="s">
        <v>802</v>
      </c>
      <c r="E669" s="13" t="s">
        <v>32</v>
      </c>
      <c r="F669" s="13" t="s">
        <v>152</v>
      </c>
      <c r="G669" s="13">
        <v>7.74</v>
      </c>
      <c r="H669" s="26" t="s">
        <v>54</v>
      </c>
      <c r="I669" s="26" t="s">
        <v>54</v>
      </c>
      <c r="J669" s="13">
        <v>9</v>
      </c>
      <c r="K669" s="13">
        <v>2013</v>
      </c>
      <c r="L669" s="13" t="s">
        <v>35</v>
      </c>
      <c r="M669" s="13">
        <v>24</v>
      </c>
      <c r="N669" s="13">
        <v>0.4</v>
      </c>
      <c r="O669" s="13">
        <v>9.6000000000000014</v>
      </c>
      <c r="P669" s="13" t="s">
        <v>54</v>
      </c>
      <c r="Q669" s="13" t="s">
        <v>54</v>
      </c>
      <c r="R669" s="13" t="s">
        <v>54</v>
      </c>
      <c r="S669" s="30">
        <v>8.3323353293413174</v>
      </c>
      <c r="T669" s="13">
        <f>IFERROR(VLOOKUP(B669,users_table[#All],4,FALSE),"NA")</f>
        <v>8.5</v>
      </c>
    </row>
    <row r="670" spans="1:20" x14ac:dyDescent="0.3">
      <c r="A670" s="25">
        <v>668</v>
      </c>
      <c r="B670" s="13" t="s">
        <v>4</v>
      </c>
      <c r="C670" s="13">
        <v>8425</v>
      </c>
      <c r="D670" s="13" t="s">
        <v>803</v>
      </c>
      <c r="E670" s="13" t="s">
        <v>32</v>
      </c>
      <c r="F670" s="13" t="s">
        <v>152</v>
      </c>
      <c r="G670" s="13">
        <v>8.0500000000000007</v>
      </c>
      <c r="H670" s="26">
        <v>44923</v>
      </c>
      <c r="I670" s="26">
        <v>44928</v>
      </c>
      <c r="J670" s="13">
        <v>8</v>
      </c>
      <c r="K670" s="13">
        <v>2011</v>
      </c>
      <c r="L670" s="13" t="s">
        <v>30</v>
      </c>
      <c r="M670" s="13">
        <v>24</v>
      </c>
      <c r="N670" s="13">
        <v>0.40555555555555561</v>
      </c>
      <c r="O670" s="13">
        <v>9.7333333333333343</v>
      </c>
      <c r="P670" s="13">
        <v>6</v>
      </c>
      <c r="Q670" s="13">
        <v>1.622222222222222</v>
      </c>
      <c r="R670" s="13">
        <v>4</v>
      </c>
      <c r="S670" s="30">
        <v>8.3323353293413174</v>
      </c>
      <c r="T670" s="13">
        <f>IFERROR(VLOOKUP(B670,users_table[#All],4,FALSE),"NA")</f>
        <v>8.5</v>
      </c>
    </row>
    <row r="671" spans="1:20" x14ac:dyDescent="0.3">
      <c r="A671" s="25">
        <v>669</v>
      </c>
      <c r="B671" s="13" t="s">
        <v>4</v>
      </c>
      <c r="C671" s="13">
        <v>37105</v>
      </c>
      <c r="D671" s="13" t="s">
        <v>804</v>
      </c>
      <c r="E671" s="13" t="s">
        <v>32</v>
      </c>
      <c r="F671" s="13" t="s">
        <v>37</v>
      </c>
      <c r="G671" s="13">
        <v>8.43</v>
      </c>
      <c r="H671" s="26">
        <v>44435</v>
      </c>
      <c r="I671" s="26">
        <v>44436</v>
      </c>
      <c r="J671" s="13">
        <v>8</v>
      </c>
      <c r="K671" s="13">
        <v>2018</v>
      </c>
      <c r="L671" s="13" t="s">
        <v>39</v>
      </c>
      <c r="M671" s="13">
        <v>12</v>
      </c>
      <c r="N671" s="13">
        <v>0.40472222222222221</v>
      </c>
      <c r="O671" s="13">
        <v>4.8566666666666656</v>
      </c>
      <c r="P671" s="13">
        <v>2</v>
      </c>
      <c r="Q671" s="13">
        <v>2.4283333333333328</v>
      </c>
      <c r="R671" s="13">
        <v>6</v>
      </c>
      <c r="S671" s="30">
        <v>8.3323353293413174</v>
      </c>
      <c r="T671" s="13">
        <f>IFERROR(VLOOKUP(B671,users_table[#All],4,FALSE),"NA")</f>
        <v>8.5</v>
      </c>
    </row>
    <row r="672" spans="1:20" x14ac:dyDescent="0.3">
      <c r="A672" s="25">
        <v>670</v>
      </c>
      <c r="B672" s="13" t="s">
        <v>4</v>
      </c>
      <c r="C672" s="13">
        <v>17729</v>
      </c>
      <c r="D672" s="13" t="s">
        <v>805</v>
      </c>
      <c r="E672" s="13" t="s">
        <v>32</v>
      </c>
      <c r="F672" s="13" t="s">
        <v>386</v>
      </c>
      <c r="G672" s="13">
        <v>7.48</v>
      </c>
      <c r="H672" s="26">
        <v>44908</v>
      </c>
      <c r="I672" s="26">
        <v>44923</v>
      </c>
      <c r="J672" s="13">
        <v>7</v>
      </c>
      <c r="K672" s="13">
        <v>2014</v>
      </c>
      <c r="L672" s="13" t="s">
        <v>35</v>
      </c>
      <c r="M672" s="13">
        <v>13</v>
      </c>
      <c r="N672" s="13">
        <v>0.39444444444444438</v>
      </c>
      <c r="O672" s="13">
        <v>5.1277777777777773</v>
      </c>
      <c r="P672" s="13">
        <v>16</v>
      </c>
      <c r="Q672" s="13">
        <v>0.32048611111111108</v>
      </c>
      <c r="R672" s="13">
        <v>0.8125</v>
      </c>
      <c r="S672" s="30">
        <v>8.3323353293413174</v>
      </c>
      <c r="T672" s="13">
        <f>IFERROR(VLOOKUP(B672,users_table[#All],4,FALSE),"NA")</f>
        <v>8.5</v>
      </c>
    </row>
    <row r="673" spans="1:20" x14ac:dyDescent="0.3">
      <c r="A673" s="25">
        <v>671</v>
      </c>
      <c r="B673" s="13" t="s">
        <v>4</v>
      </c>
      <c r="C673" s="13">
        <v>10793</v>
      </c>
      <c r="D673" s="13" t="s">
        <v>806</v>
      </c>
      <c r="E673" s="13" t="s">
        <v>32</v>
      </c>
      <c r="F673" s="13" t="s">
        <v>29</v>
      </c>
      <c r="G673" s="13">
        <v>7.42</v>
      </c>
      <c r="H673" s="26">
        <v>42045</v>
      </c>
      <c r="I673" s="26">
        <v>42046</v>
      </c>
      <c r="J673" s="13">
        <v>9</v>
      </c>
      <c r="K673" s="13">
        <v>2011</v>
      </c>
      <c r="L673" s="13" t="s">
        <v>35</v>
      </c>
      <c r="M673" s="13">
        <v>22</v>
      </c>
      <c r="N673" s="13">
        <v>0.4</v>
      </c>
      <c r="O673" s="13">
        <v>8.8000000000000007</v>
      </c>
      <c r="P673" s="13">
        <v>2</v>
      </c>
      <c r="Q673" s="13">
        <v>4.4000000000000004</v>
      </c>
      <c r="R673" s="13">
        <v>11</v>
      </c>
      <c r="S673" s="30">
        <v>8.3323353293413174</v>
      </c>
      <c r="T673" s="13">
        <f>IFERROR(VLOOKUP(B673,users_table[#All],4,FALSE),"NA")</f>
        <v>8.5</v>
      </c>
    </row>
    <row r="674" spans="1:20" x14ac:dyDescent="0.3">
      <c r="A674" s="25">
        <v>672</v>
      </c>
      <c r="B674" s="13" t="s">
        <v>4</v>
      </c>
      <c r="C674" s="13">
        <v>31859</v>
      </c>
      <c r="D674" s="13" t="s">
        <v>807</v>
      </c>
      <c r="E674" s="13" t="s">
        <v>32</v>
      </c>
      <c r="F674" s="13" t="s">
        <v>152</v>
      </c>
      <c r="G674" s="13">
        <v>7.65</v>
      </c>
      <c r="H674" s="26">
        <v>44451</v>
      </c>
      <c r="I674" s="26">
        <v>44453</v>
      </c>
      <c r="J674" s="13">
        <v>9</v>
      </c>
      <c r="K674" s="13">
        <v>2016</v>
      </c>
      <c r="L674" s="13" t="s">
        <v>30</v>
      </c>
      <c r="M674" s="13">
        <v>12</v>
      </c>
      <c r="N674" s="13">
        <v>0.4</v>
      </c>
      <c r="O674" s="13">
        <v>4.8000000000000007</v>
      </c>
      <c r="P674" s="13">
        <v>3</v>
      </c>
      <c r="Q674" s="13">
        <v>1.6</v>
      </c>
      <c r="R674" s="13">
        <v>4</v>
      </c>
      <c r="S674" s="30">
        <v>8.3323353293413174</v>
      </c>
      <c r="T674" s="13">
        <f>IFERROR(VLOOKUP(B674,users_table[#All],4,FALSE),"NA")</f>
        <v>8.5</v>
      </c>
    </row>
    <row r="675" spans="1:20" x14ac:dyDescent="0.3">
      <c r="A675" s="25">
        <v>673</v>
      </c>
      <c r="B675" s="13" t="s">
        <v>4</v>
      </c>
      <c r="C675" s="13">
        <v>32561</v>
      </c>
      <c r="D675" s="13" t="s">
        <v>808</v>
      </c>
      <c r="E675" s="13" t="s">
        <v>28</v>
      </c>
      <c r="F675" s="13" t="s">
        <v>152</v>
      </c>
      <c r="G675" s="13">
        <v>6.59</v>
      </c>
      <c r="H675" s="26">
        <v>44451</v>
      </c>
      <c r="I675" s="26">
        <v>44451</v>
      </c>
      <c r="J675" s="13">
        <v>8</v>
      </c>
      <c r="K675" s="13">
        <v>2016</v>
      </c>
      <c r="L675" s="13" t="s">
        <v>30</v>
      </c>
      <c r="M675" s="13">
        <v>1</v>
      </c>
      <c r="N675" s="13">
        <v>0.19055555555555559</v>
      </c>
      <c r="O675" s="13">
        <v>0.19055555555555559</v>
      </c>
      <c r="P675" s="13">
        <v>1</v>
      </c>
      <c r="Q675" s="13">
        <v>0.19055555555555559</v>
      </c>
      <c r="R675" s="13">
        <v>1</v>
      </c>
      <c r="S675" s="30">
        <v>8.3323353293413174</v>
      </c>
      <c r="T675" s="13">
        <f>IFERROR(VLOOKUP(B675,users_table[#All],4,FALSE),"NA")</f>
        <v>8.5</v>
      </c>
    </row>
    <row r="676" spans="1:20" x14ac:dyDescent="0.3">
      <c r="A676" s="25">
        <v>674</v>
      </c>
      <c r="B676" s="13" t="s">
        <v>4</v>
      </c>
      <c r="C676" s="13">
        <v>34403</v>
      </c>
      <c r="D676" s="13" t="s">
        <v>809</v>
      </c>
      <c r="E676" s="13" t="s">
        <v>32</v>
      </c>
      <c r="F676" s="13" t="s">
        <v>37</v>
      </c>
      <c r="G676" s="13">
        <v>6.29</v>
      </c>
      <c r="H676" s="26" t="s">
        <v>54</v>
      </c>
      <c r="I676" s="26" t="s">
        <v>54</v>
      </c>
      <c r="J676" s="13">
        <v>7</v>
      </c>
      <c r="K676" s="13">
        <v>2017</v>
      </c>
      <c r="L676" s="13" t="s">
        <v>39</v>
      </c>
      <c r="M676" s="13">
        <v>10</v>
      </c>
      <c r="N676" s="13">
        <v>0.39444444444444438</v>
      </c>
      <c r="O676" s="13">
        <v>3.9444444444444442</v>
      </c>
      <c r="P676" s="13" t="s">
        <v>54</v>
      </c>
      <c r="Q676" s="13" t="s">
        <v>54</v>
      </c>
      <c r="R676" s="13" t="s">
        <v>54</v>
      </c>
      <c r="S676" s="30">
        <v>8.3323353293413174</v>
      </c>
      <c r="T676" s="13">
        <f>IFERROR(VLOOKUP(B676,users_table[#All],4,FALSE),"NA")</f>
        <v>8.5</v>
      </c>
    </row>
    <row r="677" spans="1:20" x14ac:dyDescent="0.3">
      <c r="A677" s="25">
        <v>675</v>
      </c>
      <c r="B677" s="13" t="s">
        <v>4</v>
      </c>
      <c r="C677" s="13">
        <v>21855</v>
      </c>
      <c r="D677" s="13" t="s">
        <v>810</v>
      </c>
      <c r="E677" s="13" t="s">
        <v>32</v>
      </c>
      <c r="F677" s="13" t="s">
        <v>152</v>
      </c>
      <c r="G677" s="13">
        <v>7.93</v>
      </c>
      <c r="H677" s="26">
        <v>44206</v>
      </c>
      <c r="I677" s="26">
        <v>44208</v>
      </c>
      <c r="J677" s="13">
        <v>10</v>
      </c>
      <c r="K677" s="13">
        <v>2014</v>
      </c>
      <c r="L677" s="13" t="s">
        <v>39</v>
      </c>
      <c r="M677" s="13">
        <v>5</v>
      </c>
      <c r="N677" s="13">
        <v>0.42777777777777781</v>
      </c>
      <c r="O677" s="13">
        <v>2.1388888888888888</v>
      </c>
      <c r="P677" s="13">
        <v>3</v>
      </c>
      <c r="Q677" s="13">
        <v>0.71296296296296291</v>
      </c>
      <c r="R677" s="13">
        <v>1.666666666666667</v>
      </c>
      <c r="S677" s="30">
        <v>8.3323353293413174</v>
      </c>
      <c r="T677" s="13">
        <f>IFERROR(VLOOKUP(B677,users_table[#All],4,FALSE),"NA")</f>
        <v>8.5</v>
      </c>
    </row>
    <row r="678" spans="1:20" x14ac:dyDescent="0.3">
      <c r="A678" s="25">
        <v>676</v>
      </c>
      <c r="B678" s="13" t="s">
        <v>4</v>
      </c>
      <c r="C678" s="13">
        <v>15809</v>
      </c>
      <c r="D678" s="13" t="s">
        <v>318</v>
      </c>
      <c r="E678" s="13" t="s">
        <v>32</v>
      </c>
      <c r="F678" s="13" t="s">
        <v>152</v>
      </c>
      <c r="G678" s="13">
        <v>7.75</v>
      </c>
      <c r="H678" s="26">
        <v>45040</v>
      </c>
      <c r="I678" s="26">
        <v>45042</v>
      </c>
      <c r="J678" s="13">
        <v>9</v>
      </c>
      <c r="K678" s="13">
        <v>2013</v>
      </c>
      <c r="L678" s="13" t="s">
        <v>33</v>
      </c>
      <c r="M678" s="13">
        <v>13</v>
      </c>
      <c r="N678" s="13">
        <v>0.4</v>
      </c>
      <c r="O678" s="13">
        <v>5.2</v>
      </c>
      <c r="P678" s="13">
        <v>3</v>
      </c>
      <c r="Q678" s="13">
        <v>1.7333333333333329</v>
      </c>
      <c r="R678" s="13">
        <v>4.333333333333333</v>
      </c>
      <c r="S678" s="30">
        <v>8.3323353293413174</v>
      </c>
      <c r="T678" s="13">
        <f>IFERROR(VLOOKUP(B678,users_table[#All],4,FALSE),"NA")</f>
        <v>8.5</v>
      </c>
    </row>
    <row r="679" spans="1:20" x14ac:dyDescent="0.3">
      <c r="A679" s="25">
        <v>677</v>
      </c>
      <c r="B679" s="13" t="s">
        <v>4</v>
      </c>
      <c r="C679" s="13">
        <v>27829</v>
      </c>
      <c r="D679" s="13" t="s">
        <v>811</v>
      </c>
      <c r="E679" s="13" t="s">
        <v>32</v>
      </c>
      <c r="F679" s="13" t="s">
        <v>152</v>
      </c>
      <c r="G679" s="13">
        <v>7.25</v>
      </c>
      <c r="H679" s="26">
        <v>44352</v>
      </c>
      <c r="I679" s="26">
        <v>44382</v>
      </c>
      <c r="J679" s="13">
        <v>9</v>
      </c>
      <c r="K679" s="13">
        <v>2015</v>
      </c>
      <c r="L679" s="13" t="s">
        <v>35</v>
      </c>
      <c r="M679" s="13">
        <v>24</v>
      </c>
      <c r="N679" s="13">
        <v>0.39444444444444438</v>
      </c>
      <c r="O679" s="13">
        <v>9.4666666666666668</v>
      </c>
      <c r="P679" s="13">
        <v>31</v>
      </c>
      <c r="Q679" s="13">
        <v>0.30537634408602149</v>
      </c>
      <c r="R679" s="13">
        <v>0.77419354838709675</v>
      </c>
      <c r="S679" s="30">
        <v>8.3323353293413174</v>
      </c>
      <c r="T679" s="13">
        <f>IFERROR(VLOOKUP(B679,users_table[#All],4,FALSE),"NA")</f>
        <v>8.5</v>
      </c>
    </row>
    <row r="680" spans="1:20" x14ac:dyDescent="0.3">
      <c r="A680" s="25">
        <v>678</v>
      </c>
      <c r="B680" s="13" t="s">
        <v>4</v>
      </c>
      <c r="C680" s="13">
        <v>35286</v>
      </c>
      <c r="D680" s="13" t="s">
        <v>812</v>
      </c>
      <c r="E680" s="13" t="s">
        <v>50</v>
      </c>
      <c r="F680" s="13" t="s">
        <v>29</v>
      </c>
      <c r="G680" s="13">
        <v>5.71</v>
      </c>
      <c r="H680" s="26">
        <v>43980</v>
      </c>
      <c r="I680" s="26">
        <v>43980</v>
      </c>
      <c r="J680" s="13">
        <v>5</v>
      </c>
      <c r="K680" s="13">
        <v>2017</v>
      </c>
      <c r="L680" s="13" t="s">
        <v>30</v>
      </c>
      <c r="M680" s="13">
        <v>5</v>
      </c>
      <c r="N680" s="13">
        <v>1.7222222222222219E-2</v>
      </c>
      <c r="O680" s="13">
        <v>8.611111111111111E-2</v>
      </c>
      <c r="P680" s="13">
        <v>1</v>
      </c>
      <c r="Q680" s="13">
        <v>8.611111111111111E-2</v>
      </c>
      <c r="R680" s="13">
        <v>5</v>
      </c>
      <c r="S680" s="30">
        <v>8.3323353293413174</v>
      </c>
      <c r="T680" s="13">
        <f>IFERROR(VLOOKUP(B680,users_table[#All],4,FALSE),"NA")</f>
        <v>8.5</v>
      </c>
    </row>
    <row r="681" spans="1:20" x14ac:dyDescent="0.3">
      <c r="A681" s="25">
        <v>679</v>
      </c>
      <c r="B681" s="13" t="s">
        <v>4</v>
      </c>
      <c r="C681" s="13">
        <v>8630</v>
      </c>
      <c r="D681" s="13" t="s">
        <v>813</v>
      </c>
      <c r="E681" s="13" t="s">
        <v>32</v>
      </c>
      <c r="F681" s="13" t="s">
        <v>152</v>
      </c>
      <c r="G681" s="13">
        <v>6.8</v>
      </c>
      <c r="H681" s="26">
        <v>44959</v>
      </c>
      <c r="I681" s="26">
        <v>44969</v>
      </c>
      <c r="J681" s="13">
        <v>4</v>
      </c>
      <c r="K681" s="13">
        <v>2011</v>
      </c>
      <c r="L681" s="13" t="s">
        <v>33</v>
      </c>
      <c r="M681" s="13">
        <v>12</v>
      </c>
      <c r="N681" s="13">
        <v>0.41194444444444439</v>
      </c>
      <c r="O681" s="13">
        <v>4.9433333333333334</v>
      </c>
      <c r="P681" s="13">
        <v>11</v>
      </c>
      <c r="Q681" s="13">
        <v>0.4493939393939394</v>
      </c>
      <c r="R681" s="13">
        <v>1.0909090909090911</v>
      </c>
      <c r="S681" s="30">
        <v>8.3323353293413174</v>
      </c>
      <c r="T681" s="13">
        <f>IFERROR(VLOOKUP(B681,users_table[#All],4,FALSE),"NA")</f>
        <v>8.5</v>
      </c>
    </row>
    <row r="682" spans="1:20" x14ac:dyDescent="0.3">
      <c r="A682" s="25">
        <v>680</v>
      </c>
      <c r="B682" s="13" t="s">
        <v>4</v>
      </c>
      <c r="C682" s="13">
        <v>5630</v>
      </c>
      <c r="D682" s="13" t="s">
        <v>814</v>
      </c>
      <c r="E682" s="13" t="s">
        <v>32</v>
      </c>
      <c r="F682" s="13" t="s">
        <v>29</v>
      </c>
      <c r="G682" s="13">
        <v>7.76</v>
      </c>
      <c r="H682" s="26">
        <v>42082</v>
      </c>
      <c r="I682" s="26">
        <v>42084</v>
      </c>
      <c r="J682" s="13">
        <v>8</v>
      </c>
      <c r="K682" s="13">
        <v>2009</v>
      </c>
      <c r="L682" s="13" t="s">
        <v>33</v>
      </c>
      <c r="M682" s="13">
        <v>11</v>
      </c>
      <c r="N682" s="13">
        <v>0.38333333333333341</v>
      </c>
      <c r="O682" s="13">
        <v>4.2166666666666668</v>
      </c>
      <c r="P682" s="13">
        <v>3</v>
      </c>
      <c r="Q682" s="13">
        <v>1.4055555555555559</v>
      </c>
      <c r="R682" s="13">
        <v>3.666666666666667</v>
      </c>
      <c r="S682" s="30">
        <v>8.3323353293413174</v>
      </c>
      <c r="T682" s="13">
        <f>IFERROR(VLOOKUP(B682,users_table[#All],4,FALSE),"NA")</f>
        <v>8.5</v>
      </c>
    </row>
    <row r="683" spans="1:20" x14ac:dyDescent="0.3">
      <c r="A683" s="25">
        <v>681</v>
      </c>
      <c r="B683" s="13" t="s">
        <v>4</v>
      </c>
      <c r="C683" s="13">
        <v>6372</v>
      </c>
      <c r="D683" s="13" t="s">
        <v>815</v>
      </c>
      <c r="E683" s="13" t="s">
        <v>168</v>
      </c>
      <c r="F683" s="13" t="s">
        <v>29</v>
      </c>
      <c r="G683" s="13">
        <v>7.55</v>
      </c>
      <c r="H683" s="26">
        <v>42085</v>
      </c>
      <c r="I683" s="26">
        <v>42085</v>
      </c>
      <c r="J683" s="13">
        <v>8</v>
      </c>
      <c r="K683" s="13">
        <v>2009</v>
      </c>
      <c r="L683" s="13" t="s">
        <v>35</v>
      </c>
      <c r="M683" s="13">
        <v>1</v>
      </c>
      <c r="N683" s="13">
        <v>1.3666666666666669</v>
      </c>
      <c r="O683" s="13">
        <v>1.3666666666666669</v>
      </c>
      <c r="P683" s="13">
        <v>1</v>
      </c>
      <c r="Q683" s="13">
        <v>1.3666666666666669</v>
      </c>
      <c r="R683" s="13">
        <v>1</v>
      </c>
      <c r="S683" s="30">
        <v>8.3323353293413174</v>
      </c>
      <c r="T683" s="13">
        <f>IFERROR(VLOOKUP(B683,users_table[#All],4,FALSE),"NA")</f>
        <v>8.5</v>
      </c>
    </row>
    <row r="684" spans="1:20" x14ac:dyDescent="0.3">
      <c r="A684" s="25">
        <v>682</v>
      </c>
      <c r="B684" s="13" t="s">
        <v>4</v>
      </c>
      <c r="C684" s="13">
        <v>6637</v>
      </c>
      <c r="D684" s="13" t="s">
        <v>816</v>
      </c>
      <c r="E684" s="13" t="s">
        <v>168</v>
      </c>
      <c r="F684" s="13" t="s">
        <v>29</v>
      </c>
      <c r="G684" s="13">
        <v>7.58</v>
      </c>
      <c r="H684" s="26">
        <v>42090</v>
      </c>
      <c r="I684" s="26">
        <v>42090</v>
      </c>
      <c r="J684" s="13">
        <v>8</v>
      </c>
      <c r="K684" s="13">
        <v>2010</v>
      </c>
      <c r="L684" s="13" t="s">
        <v>30</v>
      </c>
      <c r="M684" s="13">
        <v>1</v>
      </c>
      <c r="N684" s="13">
        <v>1.5349999999999999</v>
      </c>
      <c r="O684" s="13">
        <v>1.5349999999999999</v>
      </c>
      <c r="P684" s="13">
        <v>1</v>
      </c>
      <c r="Q684" s="13">
        <v>1.5349999999999999</v>
      </c>
      <c r="R684" s="13">
        <v>1</v>
      </c>
      <c r="S684" s="30">
        <v>8.3323353293413174</v>
      </c>
      <c r="T684" s="13">
        <f>IFERROR(VLOOKUP(B684,users_table[#All],4,FALSE),"NA")</f>
        <v>8.5</v>
      </c>
    </row>
    <row r="685" spans="1:20" x14ac:dyDescent="0.3">
      <c r="A685" s="25">
        <v>683</v>
      </c>
      <c r="B685" s="13" t="s">
        <v>4</v>
      </c>
      <c r="C685" s="13">
        <v>11617</v>
      </c>
      <c r="D685" s="13" t="s">
        <v>817</v>
      </c>
      <c r="E685" s="13" t="s">
        <v>32</v>
      </c>
      <c r="F685" s="13" t="s">
        <v>152</v>
      </c>
      <c r="G685" s="13">
        <v>7.34</v>
      </c>
      <c r="H685" s="13" t="s">
        <v>54</v>
      </c>
      <c r="I685" s="13" t="s">
        <v>54</v>
      </c>
      <c r="J685" s="13">
        <v>7</v>
      </c>
      <c r="K685" s="13">
        <v>2012</v>
      </c>
      <c r="L685" s="13" t="s">
        <v>30</v>
      </c>
      <c r="M685" s="13">
        <v>12</v>
      </c>
      <c r="N685" s="13">
        <v>0.4</v>
      </c>
      <c r="O685" s="13">
        <v>4.8000000000000007</v>
      </c>
      <c r="P685" s="13" t="s">
        <v>54</v>
      </c>
      <c r="Q685" s="13" t="s">
        <v>54</v>
      </c>
      <c r="R685" s="13" t="s">
        <v>54</v>
      </c>
      <c r="S685" s="30">
        <v>8.3323353293413174</v>
      </c>
      <c r="T685" s="13">
        <f>IFERROR(VLOOKUP(B685,users_table[#All],4,FALSE),"NA")</f>
        <v>8.5</v>
      </c>
    </row>
    <row r="686" spans="1:20" x14ac:dyDescent="0.3">
      <c r="A686" s="25">
        <v>684</v>
      </c>
      <c r="B686" s="13" t="s">
        <v>4</v>
      </c>
      <c r="C686" s="13">
        <v>15451</v>
      </c>
      <c r="D686" s="13" t="s">
        <v>818</v>
      </c>
      <c r="E686" s="13" t="s">
        <v>32</v>
      </c>
      <c r="F686" s="13" t="s">
        <v>152</v>
      </c>
      <c r="G686" s="13">
        <v>7.48</v>
      </c>
      <c r="H686" s="26" t="s">
        <v>54</v>
      </c>
      <c r="I686" s="26" t="s">
        <v>54</v>
      </c>
      <c r="J686" s="13">
        <v>7</v>
      </c>
      <c r="K686" s="13">
        <v>2013</v>
      </c>
      <c r="L686" s="13" t="s">
        <v>39</v>
      </c>
      <c r="M686" s="13">
        <v>12</v>
      </c>
      <c r="N686" s="13">
        <v>0.44777777777777777</v>
      </c>
      <c r="O686" s="13">
        <v>5.3733333333333331</v>
      </c>
      <c r="P686" s="13" t="s">
        <v>54</v>
      </c>
      <c r="Q686" s="13" t="s">
        <v>54</v>
      </c>
      <c r="R686" s="13" t="s">
        <v>54</v>
      </c>
      <c r="S686" s="30">
        <v>8.3323353293413174</v>
      </c>
      <c r="T686" s="13">
        <f>IFERROR(VLOOKUP(B686,users_table[#All],4,FALSE),"NA")</f>
        <v>8.5</v>
      </c>
    </row>
    <row r="687" spans="1:20" x14ac:dyDescent="0.3">
      <c r="A687" s="25">
        <v>685</v>
      </c>
      <c r="B687" s="13" t="s">
        <v>4</v>
      </c>
      <c r="C687" s="13">
        <v>21877</v>
      </c>
      <c r="D687" s="13" t="s">
        <v>819</v>
      </c>
      <c r="E687" s="13" t="s">
        <v>32</v>
      </c>
      <c r="F687" s="13" t="s">
        <v>37</v>
      </c>
      <c r="G687" s="13">
        <v>7.77</v>
      </c>
      <c r="H687" s="26">
        <v>44248</v>
      </c>
      <c r="I687" s="26">
        <v>44249</v>
      </c>
      <c r="J687" s="13">
        <v>10</v>
      </c>
      <c r="K687" s="13">
        <v>2018</v>
      </c>
      <c r="L687" s="13" t="s">
        <v>39</v>
      </c>
      <c r="M687" s="13">
        <v>12</v>
      </c>
      <c r="N687" s="13">
        <v>0.40833333333333333</v>
      </c>
      <c r="O687" s="13">
        <v>4.9000000000000004</v>
      </c>
      <c r="P687" s="13">
        <v>2</v>
      </c>
      <c r="Q687" s="13">
        <v>2.4500000000000002</v>
      </c>
      <c r="R687" s="13">
        <v>6</v>
      </c>
      <c r="S687" s="30">
        <v>8.3323353293413174</v>
      </c>
      <c r="T687" s="13">
        <f>IFERROR(VLOOKUP(B687,users_table[#All],4,FALSE),"NA")</f>
        <v>8.5</v>
      </c>
    </row>
    <row r="688" spans="1:20" x14ac:dyDescent="0.3">
      <c r="A688" s="25">
        <v>686</v>
      </c>
      <c r="B688" s="13" t="s">
        <v>4</v>
      </c>
      <c r="C688" s="13">
        <v>39570</v>
      </c>
      <c r="D688" s="13" t="s">
        <v>820</v>
      </c>
      <c r="E688" s="13" t="s">
        <v>32</v>
      </c>
      <c r="F688" s="13" t="s">
        <v>37</v>
      </c>
      <c r="G688" s="13">
        <v>7.97</v>
      </c>
      <c r="H688" s="26">
        <v>44250</v>
      </c>
      <c r="I688" s="26">
        <v>44251</v>
      </c>
      <c r="J688" s="13">
        <v>10</v>
      </c>
      <c r="K688" s="13">
        <v>2019</v>
      </c>
      <c r="L688" s="13" t="s">
        <v>35</v>
      </c>
      <c r="M688" s="13">
        <v>9</v>
      </c>
      <c r="N688" s="13">
        <v>0.39500000000000002</v>
      </c>
      <c r="O688" s="13">
        <v>3.5550000000000002</v>
      </c>
      <c r="P688" s="13">
        <v>2</v>
      </c>
      <c r="Q688" s="13">
        <v>1.7775000000000001</v>
      </c>
      <c r="R688" s="13">
        <v>4.5</v>
      </c>
      <c r="S688" s="30">
        <v>8.3323353293413174</v>
      </c>
      <c r="T688" s="13">
        <f>IFERROR(VLOOKUP(B688,users_table[#All],4,FALSE),"NA")</f>
        <v>8.5</v>
      </c>
    </row>
    <row r="689" spans="1:20" x14ac:dyDescent="0.3">
      <c r="A689" s="25">
        <v>687</v>
      </c>
      <c r="B689" s="13" t="s">
        <v>4</v>
      </c>
      <c r="C689" s="13">
        <v>38422</v>
      </c>
      <c r="D689" s="13" t="s">
        <v>821</v>
      </c>
      <c r="E689" s="13" t="s">
        <v>52</v>
      </c>
      <c r="F689" s="13" t="s">
        <v>37</v>
      </c>
      <c r="G689" s="13">
        <v>7.98</v>
      </c>
      <c r="H689" s="26">
        <v>44249</v>
      </c>
      <c r="I689" s="26">
        <v>44249</v>
      </c>
      <c r="J689" s="13">
        <v>10</v>
      </c>
      <c r="K689" s="13">
        <v>2019</v>
      </c>
      <c r="L689" s="13" t="s">
        <v>30</v>
      </c>
      <c r="M689" s="13">
        <v>3</v>
      </c>
      <c r="N689" s="13">
        <v>0.41666666666666669</v>
      </c>
      <c r="O689" s="13">
        <v>1.25</v>
      </c>
      <c r="P689" s="13">
        <v>1</v>
      </c>
      <c r="Q689" s="13">
        <v>1.25</v>
      </c>
      <c r="R689" s="13">
        <v>3</v>
      </c>
      <c r="S689" s="30">
        <v>8.3323353293413174</v>
      </c>
      <c r="T689" s="13">
        <f>IFERROR(VLOOKUP(B689,users_table[#All],4,FALSE),"NA")</f>
        <v>8.5</v>
      </c>
    </row>
    <row r="690" spans="1:20" x14ac:dyDescent="0.3">
      <c r="A690" s="25">
        <v>688</v>
      </c>
      <c r="B690" s="13" t="s">
        <v>4</v>
      </c>
      <c r="C690" s="13">
        <v>20853</v>
      </c>
      <c r="D690" s="13" t="s">
        <v>822</v>
      </c>
      <c r="E690" s="13" t="s">
        <v>32</v>
      </c>
      <c r="F690" s="13" t="s">
        <v>152</v>
      </c>
      <c r="G690" s="13">
        <v>7.22</v>
      </c>
      <c r="H690" s="26">
        <v>42179</v>
      </c>
      <c r="I690" s="26">
        <v>42576</v>
      </c>
      <c r="J690" s="13">
        <v>8</v>
      </c>
      <c r="K690" s="13">
        <v>2014</v>
      </c>
      <c r="L690" s="13" t="s">
        <v>33</v>
      </c>
      <c r="M690" s="13">
        <v>12</v>
      </c>
      <c r="N690" s="13">
        <v>0.4</v>
      </c>
      <c r="O690" s="13">
        <v>4.8000000000000007</v>
      </c>
      <c r="P690" s="13">
        <v>398</v>
      </c>
      <c r="Q690" s="13">
        <v>1.206030150753769E-2</v>
      </c>
      <c r="R690" s="13">
        <v>3.015075376884422E-2</v>
      </c>
      <c r="S690" s="30">
        <v>8.3323353293413174</v>
      </c>
      <c r="T690" s="13">
        <f>IFERROR(VLOOKUP(B690,users_table[#All],4,FALSE),"NA")</f>
        <v>8.5</v>
      </c>
    </row>
    <row r="691" spans="1:20" x14ac:dyDescent="0.3">
      <c r="A691" s="25">
        <v>689</v>
      </c>
      <c r="B691" s="13" t="s">
        <v>4</v>
      </c>
      <c r="C691" s="13">
        <v>24231</v>
      </c>
      <c r="D691" s="13" t="s">
        <v>823</v>
      </c>
      <c r="E691" s="13" t="s">
        <v>32</v>
      </c>
      <c r="F691" s="13" t="s">
        <v>152</v>
      </c>
      <c r="G691" s="13">
        <v>7.17</v>
      </c>
      <c r="H691" s="13" t="s">
        <v>54</v>
      </c>
      <c r="I691" s="13" t="s">
        <v>54</v>
      </c>
      <c r="J691" s="13">
        <v>8</v>
      </c>
      <c r="K691" s="13">
        <v>2014</v>
      </c>
      <c r="L691" s="13" t="s">
        <v>35</v>
      </c>
      <c r="M691" s="13">
        <v>10</v>
      </c>
      <c r="N691" s="13">
        <v>0.39444444444444438</v>
      </c>
      <c r="O691" s="13">
        <v>3.9444444444444442</v>
      </c>
      <c r="P691" s="13" t="s">
        <v>54</v>
      </c>
      <c r="Q691" s="13" t="s">
        <v>54</v>
      </c>
      <c r="R691" s="13" t="s">
        <v>54</v>
      </c>
      <c r="S691" s="30">
        <v>8.3323353293413174</v>
      </c>
      <c r="T691" s="13">
        <f>IFERROR(VLOOKUP(B691,users_table[#All],4,FALSE),"NA")</f>
        <v>8.5</v>
      </c>
    </row>
    <row r="692" spans="1:20" x14ac:dyDescent="0.3">
      <c r="A692" s="25">
        <v>690</v>
      </c>
      <c r="B692" s="13" t="s">
        <v>4</v>
      </c>
      <c r="C692" s="13">
        <v>45574</v>
      </c>
      <c r="D692" s="13" t="s">
        <v>824</v>
      </c>
      <c r="E692" s="13" t="s">
        <v>50</v>
      </c>
      <c r="F692" s="13" t="s">
        <v>185</v>
      </c>
      <c r="G692" s="13">
        <v>7.05</v>
      </c>
      <c r="H692" s="26" t="s">
        <v>54</v>
      </c>
      <c r="I692" s="26" t="s">
        <v>54</v>
      </c>
      <c r="J692" s="13">
        <v>9</v>
      </c>
      <c r="K692" s="13">
        <v>2020</v>
      </c>
      <c r="L692" s="13" t="s">
        <v>35</v>
      </c>
      <c r="M692" s="13">
        <v>1</v>
      </c>
      <c r="N692" s="13">
        <v>0.1583333333333333</v>
      </c>
      <c r="O692" s="13">
        <v>0.1583333333333333</v>
      </c>
      <c r="P692" s="13" t="s">
        <v>54</v>
      </c>
      <c r="Q692" s="13" t="s">
        <v>54</v>
      </c>
      <c r="R692" s="13" t="s">
        <v>54</v>
      </c>
      <c r="S692" s="30">
        <v>8.3323353293413174</v>
      </c>
      <c r="T692" s="13">
        <f>IFERROR(VLOOKUP(B692,users_table[#All],4,FALSE),"NA")</f>
        <v>8.5</v>
      </c>
    </row>
    <row r="693" spans="1:20" x14ac:dyDescent="0.3">
      <c r="A693" s="25">
        <v>691</v>
      </c>
      <c r="B693" s="13" t="s">
        <v>4</v>
      </c>
      <c r="C693" s="13">
        <v>12189</v>
      </c>
      <c r="D693" s="13" t="s">
        <v>825</v>
      </c>
      <c r="E693" s="13" t="s">
        <v>32</v>
      </c>
      <c r="F693" s="13" t="s">
        <v>42</v>
      </c>
      <c r="G693" s="13">
        <v>8.08</v>
      </c>
      <c r="H693" s="26">
        <v>42133</v>
      </c>
      <c r="I693" s="26">
        <v>42139</v>
      </c>
      <c r="J693" s="13">
        <v>9</v>
      </c>
      <c r="K693" s="13">
        <v>2012</v>
      </c>
      <c r="L693" s="13" t="s">
        <v>33</v>
      </c>
      <c r="M693" s="13">
        <v>22</v>
      </c>
      <c r="N693" s="13">
        <v>0.42749999999999999</v>
      </c>
      <c r="O693" s="13">
        <v>9.4049999999999994</v>
      </c>
      <c r="P693" s="13">
        <v>7</v>
      </c>
      <c r="Q693" s="13">
        <v>1.343571428571428</v>
      </c>
      <c r="R693" s="13">
        <v>3.1428571428571428</v>
      </c>
      <c r="S693" s="30">
        <v>8.3323353293413174</v>
      </c>
      <c r="T693" s="13">
        <f>IFERROR(VLOOKUP(B693,users_table[#All],4,FALSE),"NA")</f>
        <v>8.5</v>
      </c>
    </row>
    <row r="694" spans="1:20" x14ac:dyDescent="0.3">
      <c r="A694" s="25">
        <v>692</v>
      </c>
      <c r="B694" s="13" t="s">
        <v>4</v>
      </c>
      <c r="C694" s="13">
        <v>7088</v>
      </c>
      <c r="D694" s="13" t="s">
        <v>826</v>
      </c>
      <c r="E694" s="13" t="s">
        <v>32</v>
      </c>
      <c r="F694" s="13" t="s">
        <v>152</v>
      </c>
      <c r="G694" s="13">
        <v>6.75</v>
      </c>
      <c r="H694" s="26" t="s">
        <v>54</v>
      </c>
      <c r="I694" s="26">
        <v>43627</v>
      </c>
      <c r="J694" s="13">
        <v>7</v>
      </c>
      <c r="K694" s="13">
        <v>2010</v>
      </c>
      <c r="L694" s="13" t="s">
        <v>33</v>
      </c>
      <c r="M694" s="13">
        <v>12</v>
      </c>
      <c r="N694" s="13">
        <v>0.39416666666666672</v>
      </c>
      <c r="O694" s="13">
        <v>4.7300000000000004</v>
      </c>
      <c r="P694" s="13" t="s">
        <v>54</v>
      </c>
      <c r="Q694" s="13" t="s">
        <v>54</v>
      </c>
      <c r="R694" s="13" t="s">
        <v>54</v>
      </c>
      <c r="S694" s="30">
        <v>8.3323353293413174</v>
      </c>
      <c r="T694" s="13">
        <f>IFERROR(VLOOKUP(B694,users_table[#All],4,FALSE),"NA")</f>
        <v>8.5</v>
      </c>
    </row>
    <row r="695" spans="1:20" x14ac:dyDescent="0.3">
      <c r="A695" s="25">
        <v>693</v>
      </c>
      <c r="B695" s="13" t="s">
        <v>4</v>
      </c>
      <c r="C695" s="13">
        <v>37210</v>
      </c>
      <c r="D695" s="13" t="s">
        <v>827</v>
      </c>
      <c r="E695" s="13" t="s">
        <v>32</v>
      </c>
      <c r="F695" s="13" t="s">
        <v>152</v>
      </c>
      <c r="G695" s="13">
        <v>6.87</v>
      </c>
      <c r="H695" s="26">
        <v>43952</v>
      </c>
      <c r="I695" s="26">
        <v>43954</v>
      </c>
      <c r="J695" s="13">
        <v>8</v>
      </c>
      <c r="K695" s="13">
        <v>2018</v>
      </c>
      <c r="L695" s="13" t="s">
        <v>39</v>
      </c>
      <c r="M695" s="13">
        <v>12</v>
      </c>
      <c r="N695" s="13">
        <v>0.39444444444444438</v>
      </c>
      <c r="O695" s="13">
        <v>4.7333333333333334</v>
      </c>
      <c r="P695" s="13">
        <v>3</v>
      </c>
      <c r="Q695" s="13">
        <v>1.5777777777777779</v>
      </c>
      <c r="R695" s="13">
        <v>4</v>
      </c>
      <c r="S695" s="30">
        <v>8.3323353293413174</v>
      </c>
      <c r="T695" s="13">
        <f>IFERROR(VLOOKUP(B695,users_table[#All],4,FALSE),"NA")</f>
        <v>8.5</v>
      </c>
    </row>
    <row r="696" spans="1:20" x14ac:dyDescent="0.3">
      <c r="A696" s="25">
        <v>694</v>
      </c>
      <c r="B696" s="13" t="s">
        <v>4</v>
      </c>
      <c r="C696" s="13">
        <v>44524</v>
      </c>
      <c r="D696" s="13" t="s">
        <v>828</v>
      </c>
      <c r="E696" s="13" t="s">
        <v>32</v>
      </c>
      <c r="F696" s="13" t="s">
        <v>152</v>
      </c>
      <c r="G696" s="13">
        <v>6.57</v>
      </c>
      <c r="H696" s="26">
        <v>44763</v>
      </c>
      <c r="I696" s="26">
        <v>44865</v>
      </c>
      <c r="J696" s="13">
        <v>7</v>
      </c>
      <c r="K696" s="13">
        <v>2022</v>
      </c>
      <c r="L696" s="13" t="s">
        <v>39</v>
      </c>
      <c r="M696" s="13">
        <v>12</v>
      </c>
      <c r="N696" s="13">
        <v>0.4</v>
      </c>
      <c r="O696" s="13">
        <v>4.8000000000000007</v>
      </c>
      <c r="P696" s="13">
        <v>103</v>
      </c>
      <c r="Q696" s="13">
        <v>4.6601941747572817E-2</v>
      </c>
      <c r="R696" s="13">
        <v>0.116504854368932</v>
      </c>
      <c r="S696" s="30">
        <v>8.3323353293413174</v>
      </c>
      <c r="T696" s="13">
        <f>IFERROR(VLOOKUP(B696,users_table[#All],4,FALSE),"NA")</f>
        <v>8.5</v>
      </c>
    </row>
    <row r="697" spans="1:20" x14ac:dyDescent="0.3">
      <c r="A697" s="25">
        <v>695</v>
      </c>
      <c r="B697" s="13" t="s">
        <v>4</v>
      </c>
      <c r="C697" s="13">
        <v>51462</v>
      </c>
      <c r="D697" s="13" t="s">
        <v>829</v>
      </c>
      <c r="E697" s="13" t="s">
        <v>32</v>
      </c>
      <c r="F697" s="13" t="s">
        <v>152</v>
      </c>
      <c r="G697" s="13">
        <v>7.59</v>
      </c>
      <c r="H697" s="26">
        <v>44933</v>
      </c>
      <c r="I697" s="26">
        <v>45009</v>
      </c>
      <c r="J697" s="13">
        <v>10</v>
      </c>
      <c r="K697" s="13">
        <v>2023</v>
      </c>
      <c r="L697" s="13" t="s">
        <v>30</v>
      </c>
      <c r="M697" s="13">
        <v>12</v>
      </c>
      <c r="N697" s="13">
        <v>0.38333333333333341</v>
      </c>
      <c r="O697" s="13">
        <v>4.6000000000000014</v>
      </c>
      <c r="P697" s="13">
        <v>77</v>
      </c>
      <c r="Q697" s="13">
        <v>5.9740259740259753E-2</v>
      </c>
      <c r="R697" s="13">
        <v>0.15584415584415581</v>
      </c>
      <c r="S697" s="30">
        <v>8.3323353293413174</v>
      </c>
      <c r="T697" s="13">
        <f>IFERROR(VLOOKUP(B697,users_table[#All],4,FALSE),"NA")</f>
        <v>8.5</v>
      </c>
    </row>
    <row r="698" spans="1:20" x14ac:dyDescent="0.3">
      <c r="A698" s="25">
        <v>696</v>
      </c>
      <c r="B698" s="13" t="s">
        <v>4</v>
      </c>
      <c r="C698" s="13">
        <v>38472</v>
      </c>
      <c r="D698" s="13" t="s">
        <v>830</v>
      </c>
      <c r="E698" s="13" t="s">
        <v>32</v>
      </c>
      <c r="F698" s="13" t="s">
        <v>29</v>
      </c>
      <c r="G698" s="13">
        <v>7.39</v>
      </c>
      <c r="H698" s="26">
        <v>43876</v>
      </c>
      <c r="I698" s="26">
        <v>43876</v>
      </c>
      <c r="J698" s="13">
        <v>9</v>
      </c>
      <c r="K698" s="13">
        <v>2019</v>
      </c>
      <c r="L698" s="13" t="s">
        <v>33</v>
      </c>
      <c r="M698" s="13">
        <v>12</v>
      </c>
      <c r="N698" s="13">
        <v>0.19750000000000001</v>
      </c>
      <c r="O698" s="13">
        <v>2.37</v>
      </c>
      <c r="P698" s="13">
        <v>1</v>
      </c>
      <c r="Q698" s="13">
        <v>2.37</v>
      </c>
      <c r="R698" s="13">
        <v>12</v>
      </c>
      <c r="S698" s="30">
        <v>8.3323353293413174</v>
      </c>
      <c r="T698" s="13">
        <f>IFERROR(VLOOKUP(B698,users_table[#All],4,FALSE),"NA")</f>
        <v>8.5</v>
      </c>
    </row>
    <row r="699" spans="1:20" x14ac:dyDescent="0.3">
      <c r="A699" s="25">
        <v>697</v>
      </c>
      <c r="B699" s="13" t="s">
        <v>4</v>
      </c>
      <c r="C699" s="13">
        <v>39988</v>
      </c>
      <c r="D699" s="13" t="s">
        <v>831</v>
      </c>
      <c r="E699" s="13" t="s">
        <v>32</v>
      </c>
      <c r="F699" s="13" t="s">
        <v>29</v>
      </c>
      <c r="G699" s="13">
        <v>7.36</v>
      </c>
      <c r="H699" s="26">
        <v>43876</v>
      </c>
      <c r="I699" s="26">
        <v>43934</v>
      </c>
      <c r="J699" s="13">
        <v>9</v>
      </c>
      <c r="K699" s="13">
        <v>2020</v>
      </c>
      <c r="L699" s="13" t="s">
        <v>30</v>
      </c>
      <c r="M699" s="13">
        <v>12</v>
      </c>
      <c r="N699" s="13">
        <v>0.19722222222222219</v>
      </c>
      <c r="O699" s="13">
        <v>2.3666666666666671</v>
      </c>
      <c r="P699" s="13">
        <v>59</v>
      </c>
      <c r="Q699" s="13">
        <v>4.011299435028249E-2</v>
      </c>
      <c r="R699" s="13">
        <v>0.20338983050847459</v>
      </c>
      <c r="S699" s="30">
        <v>8.3323353293413174</v>
      </c>
      <c r="T699" s="13">
        <f>IFERROR(VLOOKUP(B699,users_table[#All],4,FALSE),"NA")</f>
        <v>8.5</v>
      </c>
    </row>
    <row r="700" spans="1:20" x14ac:dyDescent="0.3">
      <c r="A700" s="25">
        <v>698</v>
      </c>
      <c r="B700" s="13" t="s">
        <v>4</v>
      </c>
      <c r="C700" s="13">
        <v>21327</v>
      </c>
      <c r="D700" s="13" t="s">
        <v>832</v>
      </c>
      <c r="E700" s="13" t="s">
        <v>32</v>
      </c>
      <c r="F700" s="13" t="s">
        <v>183</v>
      </c>
      <c r="G700" s="13">
        <v>7.53</v>
      </c>
      <c r="H700" s="26" t="s">
        <v>54</v>
      </c>
      <c r="I700" s="26" t="s">
        <v>54</v>
      </c>
      <c r="J700" s="13">
        <v>8</v>
      </c>
      <c r="K700" s="13">
        <v>2014</v>
      </c>
      <c r="L700" s="13" t="s">
        <v>33</v>
      </c>
      <c r="M700" s="13">
        <v>12</v>
      </c>
      <c r="N700" s="13">
        <v>0.39500000000000002</v>
      </c>
      <c r="O700" s="13">
        <v>4.74</v>
      </c>
      <c r="P700" s="13" t="s">
        <v>54</v>
      </c>
      <c r="Q700" s="13" t="s">
        <v>54</v>
      </c>
      <c r="R700" s="13" t="s">
        <v>54</v>
      </c>
      <c r="S700" s="30">
        <v>8.3323353293413174</v>
      </c>
      <c r="T700" s="13">
        <f>IFERROR(VLOOKUP(B700,users_table[#All],4,FALSE),"NA")</f>
        <v>8.5</v>
      </c>
    </row>
    <row r="701" spans="1:20" x14ac:dyDescent="0.3">
      <c r="A701" s="25">
        <v>699</v>
      </c>
      <c r="B701" s="13" t="s">
        <v>4</v>
      </c>
      <c r="C701" s="13">
        <v>38790</v>
      </c>
      <c r="D701" s="13" t="s">
        <v>833</v>
      </c>
      <c r="E701" s="13" t="s">
        <v>32</v>
      </c>
      <c r="F701" s="13" t="s">
        <v>152</v>
      </c>
      <c r="G701" s="13">
        <v>7.55</v>
      </c>
      <c r="H701" s="26">
        <v>43907</v>
      </c>
      <c r="I701" s="26">
        <v>43916</v>
      </c>
      <c r="J701" s="13">
        <v>9</v>
      </c>
      <c r="K701" s="13">
        <v>2020</v>
      </c>
      <c r="L701" s="13" t="s">
        <v>30</v>
      </c>
      <c r="M701" s="13">
        <v>12</v>
      </c>
      <c r="N701" s="13">
        <v>0.3972222222222222</v>
      </c>
      <c r="O701" s="13">
        <v>4.7666666666666666</v>
      </c>
      <c r="P701" s="13">
        <v>10</v>
      </c>
      <c r="Q701" s="13">
        <v>0.47666666666666668</v>
      </c>
      <c r="R701" s="13">
        <v>1.2</v>
      </c>
      <c r="S701" s="30">
        <v>8.3323353293413174</v>
      </c>
      <c r="T701" s="13">
        <f>IFERROR(VLOOKUP(B701,users_table[#All],4,FALSE),"NA")</f>
        <v>8.5</v>
      </c>
    </row>
    <row r="702" spans="1:20" x14ac:dyDescent="0.3">
      <c r="A702" s="25">
        <v>700</v>
      </c>
      <c r="B702" s="13" t="s">
        <v>4</v>
      </c>
      <c r="C702" s="13">
        <v>40530</v>
      </c>
      <c r="D702" s="13" t="s">
        <v>353</v>
      </c>
      <c r="E702" s="13" t="s">
        <v>32</v>
      </c>
      <c r="F702" s="13" t="s">
        <v>152</v>
      </c>
      <c r="G702" s="13">
        <v>7.12</v>
      </c>
      <c r="H702" s="26">
        <v>44465</v>
      </c>
      <c r="I702" s="26">
        <v>44465</v>
      </c>
      <c r="J702" s="13">
        <v>9</v>
      </c>
      <c r="K702" s="13">
        <v>2021</v>
      </c>
      <c r="L702" s="13" t="s">
        <v>30</v>
      </c>
      <c r="M702" s="13">
        <v>12</v>
      </c>
      <c r="N702" s="13">
        <v>0.3963888888888889</v>
      </c>
      <c r="O702" s="13">
        <v>4.7566666666666668</v>
      </c>
      <c r="P702" s="13">
        <v>1</v>
      </c>
      <c r="Q702" s="13">
        <v>4.7566666666666668</v>
      </c>
      <c r="R702" s="13">
        <v>12</v>
      </c>
      <c r="S702" s="30">
        <v>8.3323353293413174</v>
      </c>
      <c r="T702" s="13">
        <f>IFERROR(VLOOKUP(B702,users_table[#All],4,FALSE),"NA")</f>
        <v>8.5</v>
      </c>
    </row>
    <row r="703" spans="1:20" x14ac:dyDescent="0.3">
      <c r="A703" s="25">
        <v>701</v>
      </c>
      <c r="B703" s="13" t="s">
        <v>4</v>
      </c>
      <c r="C703" s="13">
        <v>14719</v>
      </c>
      <c r="D703" s="13" t="s">
        <v>834</v>
      </c>
      <c r="E703" s="13" t="s">
        <v>32</v>
      </c>
      <c r="F703" s="13" t="s">
        <v>37</v>
      </c>
      <c r="G703" s="13">
        <v>7.9</v>
      </c>
      <c r="H703" s="26">
        <v>42091</v>
      </c>
      <c r="I703" s="26">
        <v>42097</v>
      </c>
      <c r="J703" s="13">
        <v>9</v>
      </c>
      <c r="K703" s="13">
        <v>2012</v>
      </c>
      <c r="L703" s="13" t="s">
        <v>35</v>
      </c>
      <c r="M703" s="13">
        <v>26</v>
      </c>
      <c r="N703" s="13">
        <v>0.4</v>
      </c>
      <c r="O703" s="13">
        <v>10.4</v>
      </c>
      <c r="P703" s="13">
        <v>7</v>
      </c>
      <c r="Q703" s="13">
        <v>1.485714285714286</v>
      </c>
      <c r="R703" s="13">
        <v>3.714285714285714</v>
      </c>
      <c r="S703" s="30">
        <v>8.3323353293413174</v>
      </c>
      <c r="T703" s="13">
        <f>IFERROR(VLOOKUP(B703,users_table[#All],4,FALSE),"NA")</f>
        <v>8.5</v>
      </c>
    </row>
    <row r="704" spans="1:20" x14ac:dyDescent="0.3">
      <c r="A704" s="25">
        <v>702</v>
      </c>
      <c r="B704" s="13" t="s">
        <v>4</v>
      </c>
      <c r="C704" s="13">
        <v>20899</v>
      </c>
      <c r="D704" s="13" t="s">
        <v>835</v>
      </c>
      <c r="E704" s="13" t="s">
        <v>32</v>
      </c>
      <c r="F704" s="13" t="s">
        <v>37</v>
      </c>
      <c r="G704" s="13">
        <v>8.1</v>
      </c>
      <c r="H704" s="26">
        <v>42105</v>
      </c>
      <c r="I704" s="26">
        <v>42110</v>
      </c>
      <c r="J704" s="13">
        <v>9</v>
      </c>
      <c r="K704" s="13">
        <v>2014</v>
      </c>
      <c r="L704" s="13" t="s">
        <v>33</v>
      </c>
      <c r="M704" s="13">
        <v>24</v>
      </c>
      <c r="N704" s="13">
        <v>0.4</v>
      </c>
      <c r="O704" s="13">
        <v>9.6000000000000014</v>
      </c>
      <c r="P704" s="13">
        <v>6</v>
      </c>
      <c r="Q704" s="13">
        <v>1.6</v>
      </c>
      <c r="R704" s="13">
        <v>4</v>
      </c>
      <c r="S704" s="30">
        <v>8.3323353293413174</v>
      </c>
      <c r="T704" s="13">
        <f>IFERROR(VLOOKUP(B704,users_table[#All],4,FALSE),"NA")</f>
        <v>8.5</v>
      </c>
    </row>
    <row r="705" spans="1:20" x14ac:dyDescent="0.3">
      <c r="A705" s="25">
        <v>703</v>
      </c>
      <c r="B705" s="13" t="s">
        <v>4</v>
      </c>
      <c r="C705" s="13">
        <v>26055</v>
      </c>
      <c r="D705" s="13" t="s">
        <v>836</v>
      </c>
      <c r="E705" s="13" t="s">
        <v>32</v>
      </c>
      <c r="F705" s="13" t="s">
        <v>37</v>
      </c>
      <c r="G705" s="13">
        <v>8.44</v>
      </c>
      <c r="H705" s="26" t="s">
        <v>54</v>
      </c>
      <c r="I705" s="26">
        <v>42190</v>
      </c>
      <c r="J705" s="13">
        <v>9</v>
      </c>
      <c r="K705" s="13">
        <v>2015</v>
      </c>
      <c r="L705" s="13" t="s">
        <v>30</v>
      </c>
      <c r="M705" s="13">
        <v>24</v>
      </c>
      <c r="N705" s="13">
        <v>0.3888888888888889</v>
      </c>
      <c r="O705" s="13">
        <v>9.3333333333333339</v>
      </c>
      <c r="P705" s="13" t="s">
        <v>54</v>
      </c>
      <c r="Q705" s="13" t="s">
        <v>54</v>
      </c>
      <c r="R705" s="13" t="s">
        <v>54</v>
      </c>
      <c r="S705" s="30">
        <v>8.3323353293413174</v>
      </c>
      <c r="T705" s="13">
        <f>IFERROR(VLOOKUP(B705,users_table[#All],4,FALSE),"NA")</f>
        <v>8.5</v>
      </c>
    </row>
    <row r="706" spans="1:20" x14ac:dyDescent="0.3">
      <c r="A706" s="25">
        <v>704</v>
      </c>
      <c r="B706" s="13" t="s">
        <v>4</v>
      </c>
      <c r="C706" s="13">
        <v>31933</v>
      </c>
      <c r="D706" s="13" t="s">
        <v>837</v>
      </c>
      <c r="E706" s="13" t="s">
        <v>32</v>
      </c>
      <c r="F706" s="13" t="s">
        <v>37</v>
      </c>
      <c r="G706" s="13">
        <v>8.5</v>
      </c>
      <c r="H706" s="26" t="s">
        <v>54</v>
      </c>
      <c r="I706" s="26">
        <v>42778</v>
      </c>
      <c r="J706" s="13">
        <v>9</v>
      </c>
      <c r="K706" s="13">
        <v>2016</v>
      </c>
      <c r="L706" s="13" t="s">
        <v>33</v>
      </c>
      <c r="M706" s="13">
        <v>39</v>
      </c>
      <c r="N706" s="13">
        <v>0.39500000000000002</v>
      </c>
      <c r="O706" s="13">
        <v>15.404999999999999</v>
      </c>
      <c r="P706" s="13" t="s">
        <v>54</v>
      </c>
      <c r="Q706" s="13" t="s">
        <v>54</v>
      </c>
      <c r="R706" s="13" t="s">
        <v>54</v>
      </c>
      <c r="S706" s="30">
        <v>8.3323353293413174</v>
      </c>
      <c r="T706" s="13">
        <f>IFERROR(VLOOKUP(B706,users_table[#All],4,FALSE),"NA")</f>
        <v>8.5</v>
      </c>
    </row>
    <row r="707" spans="1:20" x14ac:dyDescent="0.3">
      <c r="A707" s="25">
        <v>705</v>
      </c>
      <c r="B707" s="13" t="s">
        <v>4</v>
      </c>
      <c r="C707" s="13">
        <v>12679</v>
      </c>
      <c r="D707" s="13" t="s">
        <v>838</v>
      </c>
      <c r="E707" s="13" t="s">
        <v>32</v>
      </c>
      <c r="F707" s="13" t="s">
        <v>37</v>
      </c>
      <c r="G707" s="13">
        <v>7.45</v>
      </c>
      <c r="H707" s="26">
        <v>42195</v>
      </c>
      <c r="I707" s="26">
        <v>42463</v>
      </c>
      <c r="J707" s="13">
        <v>8</v>
      </c>
      <c r="K707" s="13">
        <v>2012</v>
      </c>
      <c r="L707" s="13" t="s">
        <v>39</v>
      </c>
      <c r="M707" s="13">
        <v>13</v>
      </c>
      <c r="N707" s="13">
        <v>0.4</v>
      </c>
      <c r="O707" s="13">
        <v>5.2</v>
      </c>
      <c r="P707" s="13">
        <v>269</v>
      </c>
      <c r="Q707" s="13">
        <v>1.9330855018587358E-2</v>
      </c>
      <c r="R707" s="13">
        <v>4.8327137546468397E-2</v>
      </c>
      <c r="S707" s="30">
        <v>8.3323353293413174</v>
      </c>
      <c r="T707" s="13">
        <f>IFERROR(VLOOKUP(B707,users_table[#All],4,FALSE),"NA")</f>
        <v>8.5</v>
      </c>
    </row>
    <row r="708" spans="1:20" x14ac:dyDescent="0.3">
      <c r="A708" s="25">
        <v>706</v>
      </c>
      <c r="B708" s="13" t="s">
        <v>4</v>
      </c>
      <c r="C708" s="13">
        <v>28387</v>
      </c>
      <c r="D708" s="13" t="s">
        <v>839</v>
      </c>
      <c r="E708" s="13" t="s">
        <v>32</v>
      </c>
      <c r="F708" s="13" t="s">
        <v>183</v>
      </c>
      <c r="G708" s="13">
        <v>7.17</v>
      </c>
      <c r="H708" s="26" t="s">
        <v>54</v>
      </c>
      <c r="I708" s="26" t="s">
        <v>54</v>
      </c>
      <c r="J708" s="13">
        <v>8</v>
      </c>
      <c r="K708" s="13">
        <v>2015</v>
      </c>
      <c r="L708" s="13" t="s">
        <v>39</v>
      </c>
      <c r="M708" s="13">
        <v>12</v>
      </c>
      <c r="N708" s="13">
        <v>0.40277777777777779</v>
      </c>
      <c r="O708" s="13">
        <v>4.8333333333333339</v>
      </c>
      <c r="P708" s="13" t="s">
        <v>54</v>
      </c>
      <c r="Q708" s="13" t="s">
        <v>54</v>
      </c>
      <c r="R708" s="13" t="s">
        <v>54</v>
      </c>
      <c r="S708" s="30">
        <v>8.3323353293413174</v>
      </c>
      <c r="T708" s="13">
        <f>IFERROR(VLOOKUP(B708,users_table[#All],4,FALSE),"NA")</f>
        <v>8.5</v>
      </c>
    </row>
    <row r="709" spans="1:20" x14ac:dyDescent="0.3">
      <c r="A709" s="25">
        <v>707</v>
      </c>
      <c r="B709" s="13" t="s">
        <v>4</v>
      </c>
      <c r="C709" s="13">
        <v>40748</v>
      </c>
      <c r="D709" s="13" t="s">
        <v>840</v>
      </c>
      <c r="E709" s="13" t="s">
        <v>32</v>
      </c>
      <c r="F709" s="13" t="s">
        <v>37</v>
      </c>
      <c r="G709" s="13">
        <v>8.64</v>
      </c>
      <c r="H709" s="26">
        <v>44420</v>
      </c>
      <c r="I709" s="26">
        <v>44425</v>
      </c>
      <c r="J709" s="13">
        <v>9</v>
      </c>
      <c r="K709" s="13">
        <v>2020</v>
      </c>
      <c r="L709" s="13" t="s">
        <v>35</v>
      </c>
      <c r="M709" s="13">
        <v>24</v>
      </c>
      <c r="N709" s="13">
        <v>0.39861111111111108</v>
      </c>
      <c r="O709" s="13">
        <v>9.5666666666666664</v>
      </c>
      <c r="P709" s="13">
        <v>6</v>
      </c>
      <c r="Q709" s="13">
        <v>1.5944444444444441</v>
      </c>
      <c r="R709" s="13">
        <v>4</v>
      </c>
      <c r="S709" s="30">
        <v>8.3323353293413174</v>
      </c>
      <c r="T709" s="13">
        <f>IFERROR(VLOOKUP(B709,users_table[#All],4,FALSE),"NA")</f>
        <v>8.5</v>
      </c>
    </row>
    <row r="710" spans="1:20" x14ac:dyDescent="0.3">
      <c r="A710" s="25">
        <v>708</v>
      </c>
      <c r="B710" s="13" t="s">
        <v>4</v>
      </c>
      <c r="C710" s="13">
        <v>5680</v>
      </c>
      <c r="D710" s="13" t="s">
        <v>841</v>
      </c>
      <c r="E710" s="13" t="s">
        <v>32</v>
      </c>
      <c r="F710" s="13" t="s">
        <v>183</v>
      </c>
      <c r="G710" s="13">
        <v>7.85</v>
      </c>
      <c r="H710" s="26">
        <v>42404</v>
      </c>
      <c r="I710" s="26">
        <v>42415</v>
      </c>
      <c r="J710" s="13">
        <v>9</v>
      </c>
      <c r="K710" s="13">
        <v>2009</v>
      </c>
      <c r="L710" s="13" t="s">
        <v>33</v>
      </c>
      <c r="M710" s="13">
        <v>13</v>
      </c>
      <c r="N710" s="13">
        <v>0.40805555555555562</v>
      </c>
      <c r="O710" s="13">
        <v>5.3047222222222219</v>
      </c>
      <c r="P710" s="13">
        <v>12</v>
      </c>
      <c r="Q710" s="13">
        <v>0.44206018518518508</v>
      </c>
      <c r="R710" s="13">
        <v>1.083333333333333</v>
      </c>
      <c r="S710" s="30">
        <v>8.3323353293413174</v>
      </c>
      <c r="T710" s="13">
        <f>IFERROR(VLOOKUP(B710,users_table[#All],4,FALSE),"NA")</f>
        <v>8.5</v>
      </c>
    </row>
    <row r="711" spans="1:20" x14ac:dyDescent="0.3">
      <c r="A711" s="25">
        <v>709</v>
      </c>
      <c r="B711" s="13" t="s">
        <v>4</v>
      </c>
      <c r="C711" s="13">
        <v>7791</v>
      </c>
      <c r="D711" s="13" t="s">
        <v>842</v>
      </c>
      <c r="E711" s="13" t="s">
        <v>32</v>
      </c>
      <c r="F711" s="13" t="s">
        <v>183</v>
      </c>
      <c r="G711" s="13">
        <v>8.17</v>
      </c>
      <c r="H711" s="26">
        <v>42416</v>
      </c>
      <c r="I711" s="26">
        <v>42477</v>
      </c>
      <c r="J711" s="13">
        <v>9</v>
      </c>
      <c r="K711" s="13">
        <v>2010</v>
      </c>
      <c r="L711" s="13" t="s">
        <v>33</v>
      </c>
      <c r="M711" s="13">
        <v>26</v>
      </c>
      <c r="N711" s="13">
        <v>0.40833333333333333</v>
      </c>
      <c r="O711" s="13">
        <v>10.616666666666671</v>
      </c>
      <c r="P711" s="13">
        <v>62</v>
      </c>
      <c r="Q711" s="13">
        <v>0.17123655913978489</v>
      </c>
      <c r="R711" s="13">
        <v>0.41935483870967738</v>
      </c>
      <c r="S711" s="30">
        <v>8.3323353293413174</v>
      </c>
      <c r="T711" s="13">
        <f>IFERROR(VLOOKUP(B711,users_table[#All],4,FALSE),"NA")</f>
        <v>8.5</v>
      </c>
    </row>
    <row r="712" spans="1:20" x14ac:dyDescent="0.3">
      <c r="A712" s="25">
        <v>710</v>
      </c>
      <c r="B712" s="13" t="s">
        <v>4</v>
      </c>
      <c r="C712" s="13">
        <v>48316</v>
      </c>
      <c r="D712" s="13" t="s">
        <v>843</v>
      </c>
      <c r="E712" s="13" t="s">
        <v>32</v>
      </c>
      <c r="F712" s="13" t="s">
        <v>152</v>
      </c>
      <c r="G712" s="13">
        <v>8.34</v>
      </c>
      <c r="H712" s="26">
        <v>44840</v>
      </c>
      <c r="I712" s="26">
        <v>44973</v>
      </c>
      <c r="J712" s="13">
        <v>10</v>
      </c>
      <c r="K712" s="13">
        <v>2022</v>
      </c>
      <c r="L712" s="13" t="s">
        <v>35</v>
      </c>
      <c r="M712" s="13">
        <v>20</v>
      </c>
      <c r="N712" s="13">
        <v>0.39444444444444438</v>
      </c>
      <c r="O712" s="13">
        <v>7.8888888888888884</v>
      </c>
      <c r="P712" s="13">
        <v>134</v>
      </c>
      <c r="Q712" s="13">
        <v>5.8872305140961853E-2</v>
      </c>
      <c r="R712" s="13">
        <v>0.1492537313432836</v>
      </c>
      <c r="S712" s="30">
        <v>8.3323353293413174</v>
      </c>
      <c r="T712" s="13">
        <f>IFERROR(VLOOKUP(B712,users_table[#All],4,FALSE),"NA")</f>
        <v>8.5</v>
      </c>
    </row>
    <row r="713" spans="1:20" x14ac:dyDescent="0.3">
      <c r="A713" s="25">
        <v>711</v>
      </c>
      <c r="B713" s="13" t="s">
        <v>4</v>
      </c>
      <c r="C713" s="13">
        <v>10568</v>
      </c>
      <c r="D713" s="13" t="s">
        <v>844</v>
      </c>
      <c r="E713" s="13" t="s">
        <v>32</v>
      </c>
      <c r="F713" s="13" t="s">
        <v>152</v>
      </c>
      <c r="G713" s="13">
        <v>7.49</v>
      </c>
      <c r="H713" s="26">
        <v>42112</v>
      </c>
      <c r="I713" s="26">
        <v>42112</v>
      </c>
      <c r="J713" s="13">
        <v>9</v>
      </c>
      <c r="K713" s="13">
        <v>2011</v>
      </c>
      <c r="L713" s="13" t="s">
        <v>39</v>
      </c>
      <c r="M713" s="13">
        <v>12</v>
      </c>
      <c r="N713" s="13">
        <v>0.43333333333333329</v>
      </c>
      <c r="O713" s="13">
        <v>5.2</v>
      </c>
      <c r="P713" s="13">
        <v>1</v>
      </c>
      <c r="Q713" s="13">
        <v>5.2</v>
      </c>
      <c r="R713" s="13">
        <v>12</v>
      </c>
      <c r="S713" s="30">
        <v>8.3323353293413174</v>
      </c>
      <c r="T713" s="13">
        <f>IFERROR(VLOOKUP(B713,users_table[#All],4,FALSE),"NA")</f>
        <v>8.5</v>
      </c>
    </row>
    <row r="714" spans="1:20" x14ac:dyDescent="0.3">
      <c r="A714" s="25">
        <v>712</v>
      </c>
      <c r="B714" s="13" t="s">
        <v>4</v>
      </c>
      <c r="C714" s="13">
        <v>40196</v>
      </c>
      <c r="D714" s="13" t="s">
        <v>845</v>
      </c>
      <c r="E714" s="13" t="s">
        <v>32</v>
      </c>
      <c r="F714" s="13" t="s">
        <v>179</v>
      </c>
      <c r="G714" s="13">
        <v>5.74</v>
      </c>
      <c r="H714" s="26">
        <v>43954</v>
      </c>
      <c r="I714" s="26">
        <v>43976</v>
      </c>
      <c r="J714" s="13">
        <v>3</v>
      </c>
      <c r="K714" s="13">
        <v>2019</v>
      </c>
      <c r="L714" s="13" t="s">
        <v>35</v>
      </c>
      <c r="M714" s="13">
        <v>12</v>
      </c>
      <c r="N714" s="13">
        <v>0.3947222222222222</v>
      </c>
      <c r="O714" s="13">
        <v>4.7366666666666664</v>
      </c>
      <c r="P714" s="13">
        <v>23</v>
      </c>
      <c r="Q714" s="13">
        <v>0.2059420289855072</v>
      </c>
      <c r="R714" s="13">
        <v>0.52173913043478259</v>
      </c>
      <c r="S714" s="30">
        <v>8.3323353293413174</v>
      </c>
      <c r="T714" s="13">
        <f>IFERROR(VLOOKUP(B714,users_table[#All],4,FALSE),"NA")</f>
        <v>8.5</v>
      </c>
    </row>
    <row r="715" spans="1:20" x14ac:dyDescent="0.3">
      <c r="A715" s="25">
        <v>713</v>
      </c>
      <c r="B715" s="13" t="s">
        <v>4</v>
      </c>
      <c r="C715" s="13">
        <v>43969</v>
      </c>
      <c r="D715" s="13" t="s">
        <v>383</v>
      </c>
      <c r="E715" s="13" t="s">
        <v>32</v>
      </c>
      <c r="F715" s="13" t="s">
        <v>37</v>
      </c>
      <c r="G715" s="13">
        <v>6.54</v>
      </c>
      <c r="H715" s="26">
        <v>44380</v>
      </c>
      <c r="I715" s="26">
        <v>44459</v>
      </c>
      <c r="J715" s="13">
        <v>7</v>
      </c>
      <c r="K715" s="13">
        <v>2021</v>
      </c>
      <c r="L715" s="13" t="s">
        <v>39</v>
      </c>
      <c r="M715" s="13">
        <v>12</v>
      </c>
      <c r="N715" s="13">
        <v>0.40749999999999997</v>
      </c>
      <c r="O715" s="13">
        <v>4.8899999999999997</v>
      </c>
      <c r="P715" s="13">
        <v>80</v>
      </c>
      <c r="Q715" s="13">
        <v>6.1124999999999999E-2</v>
      </c>
      <c r="R715" s="13">
        <v>0.15</v>
      </c>
      <c r="S715" s="30">
        <v>8.3323353293413174</v>
      </c>
      <c r="T715" s="13">
        <f>IFERROR(VLOOKUP(B715,users_table[#All],4,FALSE),"NA")</f>
        <v>8.5</v>
      </c>
    </row>
    <row r="716" spans="1:20" x14ac:dyDescent="0.3">
      <c r="A716" s="25">
        <v>714</v>
      </c>
      <c r="B716" s="13" t="s">
        <v>4</v>
      </c>
      <c r="C716" s="13">
        <v>40839</v>
      </c>
      <c r="D716" s="13" t="s">
        <v>846</v>
      </c>
      <c r="E716" s="13" t="s">
        <v>32</v>
      </c>
      <c r="F716" s="13" t="s">
        <v>37</v>
      </c>
      <c r="G716" s="13">
        <v>7.08</v>
      </c>
      <c r="H716" s="26">
        <v>44192</v>
      </c>
      <c r="I716" s="26">
        <v>44193</v>
      </c>
      <c r="J716" s="13">
        <v>9</v>
      </c>
      <c r="K716" s="13">
        <v>2020</v>
      </c>
      <c r="L716" s="13" t="s">
        <v>39</v>
      </c>
      <c r="M716" s="13">
        <v>12</v>
      </c>
      <c r="N716" s="13">
        <v>0.40833333333333333</v>
      </c>
      <c r="O716" s="13">
        <v>4.9000000000000004</v>
      </c>
      <c r="P716" s="13">
        <v>2</v>
      </c>
      <c r="Q716" s="13">
        <v>2.4500000000000002</v>
      </c>
      <c r="R716" s="13">
        <v>6</v>
      </c>
      <c r="S716" s="30">
        <v>8.3323353293413174</v>
      </c>
      <c r="T716" s="13">
        <f>IFERROR(VLOOKUP(B716,users_table[#All],4,FALSE),"NA")</f>
        <v>8.5</v>
      </c>
    </row>
    <row r="717" spans="1:20" x14ac:dyDescent="0.3">
      <c r="A717" s="25">
        <v>715</v>
      </c>
      <c r="B717" s="13" t="s">
        <v>4</v>
      </c>
      <c r="C717" s="13">
        <v>35860</v>
      </c>
      <c r="D717" s="13" t="s">
        <v>387</v>
      </c>
      <c r="E717" s="13" t="s">
        <v>32</v>
      </c>
      <c r="F717" s="13" t="s">
        <v>37</v>
      </c>
      <c r="G717" s="13">
        <v>7.7</v>
      </c>
      <c r="H717" s="26" t="s">
        <v>54</v>
      </c>
      <c r="I717" s="26">
        <v>43185</v>
      </c>
      <c r="J717" s="13">
        <v>9</v>
      </c>
      <c r="K717" s="13">
        <v>2018</v>
      </c>
      <c r="L717" s="13" t="s">
        <v>30</v>
      </c>
      <c r="M717" s="13">
        <v>12</v>
      </c>
      <c r="N717" s="13">
        <v>0.39361111111111108</v>
      </c>
      <c r="O717" s="13">
        <v>4.7233333333333336</v>
      </c>
      <c r="P717" s="13" t="s">
        <v>54</v>
      </c>
      <c r="Q717" s="13" t="s">
        <v>54</v>
      </c>
      <c r="R717" s="13" t="s">
        <v>54</v>
      </c>
      <c r="S717" s="30">
        <v>8.3323353293413174</v>
      </c>
      <c r="T717" s="13">
        <f>IFERROR(VLOOKUP(B717,users_table[#All],4,FALSE),"NA")</f>
        <v>8.5</v>
      </c>
    </row>
    <row r="718" spans="1:20" x14ac:dyDescent="0.3">
      <c r="A718" s="25">
        <v>716</v>
      </c>
      <c r="B718" s="13" t="s">
        <v>4</v>
      </c>
      <c r="C718" s="13">
        <v>45613</v>
      </c>
      <c r="D718" s="13" t="s">
        <v>847</v>
      </c>
      <c r="E718" s="13" t="s">
        <v>32</v>
      </c>
      <c r="F718" s="13" t="s">
        <v>154</v>
      </c>
      <c r="G718" s="13">
        <v>6.92</v>
      </c>
      <c r="H718" s="26">
        <v>44660</v>
      </c>
      <c r="I718" s="26">
        <v>44869</v>
      </c>
      <c r="J718" s="13">
        <v>9</v>
      </c>
      <c r="K718" s="13">
        <v>2022</v>
      </c>
      <c r="L718" s="13" t="s">
        <v>33</v>
      </c>
      <c r="M718" s="13">
        <v>12</v>
      </c>
      <c r="N718" s="13">
        <v>0.38972222222222219</v>
      </c>
      <c r="O718" s="13">
        <v>4.6766666666666667</v>
      </c>
      <c r="P718" s="13">
        <v>210</v>
      </c>
      <c r="Q718" s="13">
        <v>2.2269841269841269E-2</v>
      </c>
      <c r="R718" s="13">
        <v>5.7142857142857141E-2</v>
      </c>
      <c r="S718" s="30">
        <v>8.3323353293413174</v>
      </c>
      <c r="T718" s="13">
        <f>IFERROR(VLOOKUP(B718,users_table[#All],4,FALSE),"NA")</f>
        <v>8.5</v>
      </c>
    </row>
    <row r="719" spans="1:20" x14ac:dyDescent="0.3">
      <c r="A719" s="25">
        <v>717</v>
      </c>
      <c r="B719" s="13" t="s">
        <v>4</v>
      </c>
      <c r="C719" s="13">
        <v>6205</v>
      </c>
      <c r="D719" s="13" t="s">
        <v>848</v>
      </c>
      <c r="E719" s="13" t="s">
        <v>32</v>
      </c>
      <c r="F719" s="13" t="s">
        <v>152</v>
      </c>
      <c r="G719" s="13">
        <v>6.38</v>
      </c>
      <c r="H719" s="26" t="s">
        <v>54</v>
      </c>
      <c r="I719" s="26" t="s">
        <v>54</v>
      </c>
      <c r="J719" s="13">
        <v>8</v>
      </c>
      <c r="K719" s="13">
        <v>2009</v>
      </c>
      <c r="L719" s="13" t="s">
        <v>35</v>
      </c>
      <c r="M719" s="13">
        <v>12</v>
      </c>
      <c r="N719" s="13">
        <v>0.40833333333333333</v>
      </c>
      <c r="O719" s="13">
        <v>4.9000000000000004</v>
      </c>
      <c r="P719" s="13" t="s">
        <v>54</v>
      </c>
      <c r="Q719" s="13" t="s">
        <v>54</v>
      </c>
      <c r="R719" s="13" t="s">
        <v>54</v>
      </c>
      <c r="S719" s="30">
        <v>8.3323353293413174</v>
      </c>
      <c r="T719" s="13">
        <f>IFERROR(VLOOKUP(B719,users_table[#All],4,FALSE),"NA")</f>
        <v>8.5</v>
      </c>
    </row>
    <row r="720" spans="1:20" x14ac:dyDescent="0.3">
      <c r="A720" s="25">
        <v>718</v>
      </c>
      <c r="B720" s="13" t="s">
        <v>4</v>
      </c>
      <c r="C720" s="13">
        <v>38000</v>
      </c>
      <c r="D720" s="13" t="s">
        <v>849</v>
      </c>
      <c r="E720" s="13" t="s">
        <v>32</v>
      </c>
      <c r="F720" s="13" t="s">
        <v>37</v>
      </c>
      <c r="G720" s="13">
        <v>8.51</v>
      </c>
      <c r="H720" s="26">
        <v>43737</v>
      </c>
      <c r="I720" s="26">
        <v>43744</v>
      </c>
      <c r="J720" s="13">
        <v>9</v>
      </c>
      <c r="K720" s="13">
        <v>2019</v>
      </c>
      <c r="L720" s="13" t="s">
        <v>33</v>
      </c>
      <c r="M720" s="13">
        <v>26</v>
      </c>
      <c r="N720" s="13">
        <v>0.39444444444444438</v>
      </c>
      <c r="O720" s="13">
        <v>10.255555555555549</v>
      </c>
      <c r="P720" s="13">
        <v>8</v>
      </c>
      <c r="Q720" s="13">
        <v>1.2819444444444441</v>
      </c>
      <c r="R720" s="13">
        <v>3.25</v>
      </c>
      <c r="S720" s="30">
        <v>8.3323353293413174</v>
      </c>
      <c r="T720" s="13">
        <f>IFERROR(VLOOKUP(B720,users_table[#All],4,FALSE),"NA")</f>
        <v>8.5</v>
      </c>
    </row>
    <row r="721" spans="1:20" x14ac:dyDescent="0.3">
      <c r="A721" s="25">
        <v>719</v>
      </c>
      <c r="B721" s="13" t="s">
        <v>4</v>
      </c>
      <c r="C721" s="13">
        <v>49926</v>
      </c>
      <c r="D721" s="13" t="s">
        <v>850</v>
      </c>
      <c r="E721" s="13" t="s">
        <v>32</v>
      </c>
      <c r="F721" s="13" t="s">
        <v>37</v>
      </c>
      <c r="G721" s="13">
        <v>8.39</v>
      </c>
      <c r="H721" s="26">
        <v>44481</v>
      </c>
      <c r="I721" s="26">
        <v>44653</v>
      </c>
      <c r="J721" s="13">
        <v>8</v>
      </c>
      <c r="K721" s="13">
        <v>2021</v>
      </c>
      <c r="L721" s="13" t="s">
        <v>35</v>
      </c>
      <c r="M721" s="13">
        <v>7</v>
      </c>
      <c r="N721" s="13">
        <v>0.40416666666666667</v>
      </c>
      <c r="O721" s="13">
        <v>2.8291666666666671</v>
      </c>
      <c r="P721" s="13">
        <v>173</v>
      </c>
      <c r="Q721" s="13">
        <v>1.635356454720617E-2</v>
      </c>
      <c r="R721" s="13">
        <v>4.046242774566474E-2</v>
      </c>
      <c r="S721" s="30">
        <v>8.3323353293413174</v>
      </c>
      <c r="T721" s="13">
        <f>IFERROR(VLOOKUP(B721,users_table[#All],4,FALSE),"NA")</f>
        <v>8.5</v>
      </c>
    </row>
    <row r="722" spans="1:20" x14ac:dyDescent="0.3">
      <c r="A722" s="25">
        <v>720</v>
      </c>
      <c r="B722" s="13" t="s">
        <v>4</v>
      </c>
      <c r="C722" s="13">
        <v>17741</v>
      </c>
      <c r="D722" s="13" t="s">
        <v>851</v>
      </c>
      <c r="E722" s="13" t="s">
        <v>32</v>
      </c>
      <c r="F722" s="13" t="s">
        <v>37</v>
      </c>
      <c r="G722" s="13">
        <v>6.84</v>
      </c>
      <c r="H722" s="26">
        <v>44950</v>
      </c>
      <c r="I722" s="26">
        <v>44953</v>
      </c>
      <c r="J722" s="13">
        <v>6</v>
      </c>
      <c r="K722" s="13">
        <v>2013</v>
      </c>
      <c r="L722" s="13" t="s">
        <v>39</v>
      </c>
      <c r="M722" s="13">
        <v>12</v>
      </c>
      <c r="N722" s="13">
        <v>0.34444444444444439</v>
      </c>
      <c r="O722" s="13">
        <v>4.1333333333333329</v>
      </c>
      <c r="P722" s="13">
        <v>4</v>
      </c>
      <c r="Q722" s="13">
        <v>1.033333333333333</v>
      </c>
      <c r="R722" s="13">
        <v>3</v>
      </c>
      <c r="S722" s="30">
        <v>8.3323353293413174</v>
      </c>
      <c r="T722" s="13">
        <f>IFERROR(VLOOKUP(B722,users_table[#All],4,FALSE),"NA")</f>
        <v>8.5</v>
      </c>
    </row>
    <row r="723" spans="1:20" x14ac:dyDescent="0.3">
      <c r="A723" s="25">
        <v>721</v>
      </c>
      <c r="B723" s="13" t="s">
        <v>4</v>
      </c>
      <c r="C723" s="13">
        <v>11313</v>
      </c>
      <c r="D723" s="13" t="s">
        <v>852</v>
      </c>
      <c r="E723" s="13" t="s">
        <v>52</v>
      </c>
      <c r="F723" s="13" t="s">
        <v>37</v>
      </c>
      <c r="G723" s="13">
        <v>7.19</v>
      </c>
      <c r="H723" s="26">
        <v>44950</v>
      </c>
      <c r="I723" s="26">
        <v>44950</v>
      </c>
      <c r="J723" s="13">
        <v>8</v>
      </c>
      <c r="K723" s="13">
        <v>2012</v>
      </c>
      <c r="L723" s="13" t="s">
        <v>30</v>
      </c>
      <c r="M723" s="13">
        <v>2</v>
      </c>
      <c r="N723" s="13">
        <v>0.40805555555555562</v>
      </c>
      <c r="O723" s="13">
        <v>0.81611111111111112</v>
      </c>
      <c r="P723" s="13">
        <v>1</v>
      </c>
      <c r="Q723" s="13">
        <v>0.81611111111111112</v>
      </c>
      <c r="R723" s="13">
        <v>2</v>
      </c>
      <c r="S723" s="30">
        <v>8.3323353293413174</v>
      </c>
      <c r="T723" s="13">
        <f>IFERROR(VLOOKUP(B723,users_table[#All],4,FALSE),"NA")</f>
        <v>8.5</v>
      </c>
    </row>
    <row r="724" spans="1:20" x14ac:dyDescent="0.3">
      <c r="A724" s="25">
        <v>722</v>
      </c>
      <c r="B724" s="13" t="s">
        <v>4</v>
      </c>
      <c r="C724" s="13">
        <v>32281</v>
      </c>
      <c r="D724" s="13" t="s">
        <v>853</v>
      </c>
      <c r="E724" s="13" t="s">
        <v>168</v>
      </c>
      <c r="F724" s="13" t="s">
        <v>29</v>
      </c>
      <c r="G724" s="13">
        <v>8.85</v>
      </c>
      <c r="H724" s="26">
        <v>44436</v>
      </c>
      <c r="I724" s="26">
        <v>44436</v>
      </c>
      <c r="J724" s="13">
        <v>9</v>
      </c>
      <c r="K724" s="13">
        <v>2016</v>
      </c>
      <c r="L724" s="13" t="s">
        <v>39</v>
      </c>
      <c r="M724" s="13">
        <v>1</v>
      </c>
      <c r="N724" s="13">
        <v>1.775277777777778</v>
      </c>
      <c r="O724" s="13">
        <v>1.775277777777778</v>
      </c>
      <c r="P724" s="13">
        <v>1</v>
      </c>
      <c r="Q724" s="13">
        <v>1.775277777777778</v>
      </c>
      <c r="R724" s="13">
        <v>1</v>
      </c>
      <c r="S724" s="30">
        <v>8.3323353293413174</v>
      </c>
      <c r="T724" s="13">
        <f>IFERROR(VLOOKUP(B724,users_table[#All],4,FALSE),"NA")</f>
        <v>8.5</v>
      </c>
    </row>
    <row r="725" spans="1:20" x14ac:dyDescent="0.3">
      <c r="A725" s="25">
        <v>723</v>
      </c>
      <c r="B725" s="13" t="s">
        <v>4</v>
      </c>
      <c r="C725" s="13">
        <v>51213</v>
      </c>
      <c r="D725" s="13" t="s">
        <v>854</v>
      </c>
      <c r="E725" s="13" t="s">
        <v>32</v>
      </c>
      <c r="F725" s="13" t="s">
        <v>37</v>
      </c>
      <c r="G725" s="13">
        <v>6.82</v>
      </c>
      <c r="H725" s="26">
        <v>44767</v>
      </c>
      <c r="I725" s="26">
        <v>44825</v>
      </c>
      <c r="J725" s="13">
        <v>8</v>
      </c>
      <c r="K725" s="13">
        <v>2022</v>
      </c>
      <c r="L725" s="13" t="s">
        <v>39</v>
      </c>
      <c r="M725" s="13">
        <v>12</v>
      </c>
      <c r="N725" s="13">
        <v>0.3947222222222222</v>
      </c>
      <c r="O725" s="13">
        <v>4.7366666666666664</v>
      </c>
      <c r="P725" s="13">
        <v>59</v>
      </c>
      <c r="Q725" s="13">
        <v>8.0282485875706203E-2</v>
      </c>
      <c r="R725" s="13">
        <v>0.20338983050847459</v>
      </c>
      <c r="S725" s="30">
        <v>8.3323353293413174</v>
      </c>
      <c r="T725" s="13">
        <f>IFERROR(VLOOKUP(B725,users_table[#All],4,FALSE),"NA")</f>
        <v>8.5</v>
      </c>
    </row>
    <row r="726" spans="1:20" x14ac:dyDescent="0.3">
      <c r="A726" s="25">
        <v>724</v>
      </c>
      <c r="B726" s="13" t="s">
        <v>4</v>
      </c>
      <c r="C726" s="13">
        <v>31798</v>
      </c>
      <c r="D726" s="13" t="s">
        <v>855</v>
      </c>
      <c r="E726" s="13" t="s">
        <v>32</v>
      </c>
      <c r="F726" s="13" t="s">
        <v>29</v>
      </c>
      <c r="G726" s="13">
        <v>7.38</v>
      </c>
      <c r="H726" s="26">
        <v>44466</v>
      </c>
      <c r="I726" s="26">
        <v>44473</v>
      </c>
      <c r="J726" s="13">
        <v>7</v>
      </c>
      <c r="K726" s="13">
        <v>2016</v>
      </c>
      <c r="L726" s="13" t="s">
        <v>33</v>
      </c>
      <c r="M726" s="13">
        <v>12</v>
      </c>
      <c r="N726" s="13">
        <v>0.4</v>
      </c>
      <c r="O726" s="13">
        <v>4.8000000000000007</v>
      </c>
      <c r="P726" s="13">
        <v>8</v>
      </c>
      <c r="Q726" s="13">
        <v>0.60000000000000009</v>
      </c>
      <c r="R726" s="13">
        <v>1.5</v>
      </c>
      <c r="S726" s="30">
        <v>8.3323353293413174</v>
      </c>
      <c r="T726" s="13">
        <f>IFERROR(VLOOKUP(B726,users_table[#All],4,FALSE),"NA")</f>
        <v>8.5</v>
      </c>
    </row>
    <row r="727" spans="1:20" x14ac:dyDescent="0.3">
      <c r="A727" s="25">
        <v>725</v>
      </c>
      <c r="B727" s="13" t="s">
        <v>4</v>
      </c>
      <c r="C727" s="13">
        <v>9260</v>
      </c>
      <c r="D727" s="13" t="s">
        <v>856</v>
      </c>
      <c r="E727" s="13" t="s">
        <v>168</v>
      </c>
      <c r="F727" s="13" t="s">
        <v>152</v>
      </c>
      <c r="G727" s="13">
        <v>8.3699999999999992</v>
      </c>
      <c r="H727" s="26">
        <v>44199</v>
      </c>
      <c r="I727" s="26">
        <v>44199</v>
      </c>
      <c r="J727" s="13">
        <v>10</v>
      </c>
      <c r="K727" s="13">
        <v>2016</v>
      </c>
      <c r="L727" s="13" t="s">
        <v>30</v>
      </c>
      <c r="M727" s="13">
        <v>1</v>
      </c>
      <c r="N727" s="13">
        <v>1.0666666666666671</v>
      </c>
      <c r="O727" s="13">
        <v>1.0666666666666671</v>
      </c>
      <c r="P727" s="13">
        <v>1</v>
      </c>
      <c r="Q727" s="13">
        <v>1.0666666666666671</v>
      </c>
      <c r="R727" s="13">
        <v>1</v>
      </c>
      <c r="S727" s="30">
        <v>8.3323353293413174</v>
      </c>
      <c r="T727" s="13">
        <f>IFERROR(VLOOKUP(B727,users_table[#All],4,FALSE),"NA")</f>
        <v>8.5</v>
      </c>
    </row>
    <row r="728" spans="1:20" x14ac:dyDescent="0.3">
      <c r="A728" s="25">
        <v>726</v>
      </c>
      <c r="B728" s="13" t="s">
        <v>4</v>
      </c>
      <c r="C728" s="13">
        <v>31757</v>
      </c>
      <c r="D728" s="13" t="s">
        <v>857</v>
      </c>
      <c r="E728" s="13" t="s">
        <v>168</v>
      </c>
      <c r="F728" s="13" t="s">
        <v>152</v>
      </c>
      <c r="G728" s="13">
        <v>8.58</v>
      </c>
      <c r="H728" s="26">
        <v>44199</v>
      </c>
      <c r="I728" s="26">
        <v>44199</v>
      </c>
      <c r="J728" s="13">
        <v>10</v>
      </c>
      <c r="K728" s="13">
        <v>2016</v>
      </c>
      <c r="L728" s="13" t="s">
        <v>39</v>
      </c>
      <c r="M728" s="13">
        <v>1</v>
      </c>
      <c r="N728" s="13">
        <v>1.0666666666666671</v>
      </c>
      <c r="O728" s="13">
        <v>1.0666666666666671</v>
      </c>
      <c r="P728" s="13">
        <v>1</v>
      </c>
      <c r="Q728" s="13">
        <v>1.0666666666666671</v>
      </c>
      <c r="R728" s="13">
        <v>1</v>
      </c>
      <c r="S728" s="30">
        <v>8.3323353293413174</v>
      </c>
      <c r="T728" s="13">
        <f>IFERROR(VLOOKUP(B728,users_table[#All],4,FALSE),"NA")</f>
        <v>8.5</v>
      </c>
    </row>
    <row r="729" spans="1:20" x14ac:dyDescent="0.3">
      <c r="A729" s="25">
        <v>727</v>
      </c>
      <c r="B729" s="13" t="s">
        <v>4</v>
      </c>
      <c r="C729" s="13">
        <v>31758</v>
      </c>
      <c r="D729" s="13" t="s">
        <v>858</v>
      </c>
      <c r="E729" s="13" t="s">
        <v>168</v>
      </c>
      <c r="F729" s="13" t="s">
        <v>152</v>
      </c>
      <c r="G729" s="13">
        <v>8.7899999999999991</v>
      </c>
      <c r="H729" s="26">
        <v>44199</v>
      </c>
      <c r="I729" s="26">
        <v>44199</v>
      </c>
      <c r="J729" s="13">
        <v>10</v>
      </c>
      <c r="K729" s="13">
        <v>2017</v>
      </c>
      <c r="L729" s="13" t="s">
        <v>30</v>
      </c>
      <c r="M729" s="13">
        <v>1</v>
      </c>
      <c r="N729" s="13">
        <v>1.3833333333333331</v>
      </c>
      <c r="O729" s="13">
        <v>1.3833333333333331</v>
      </c>
      <c r="P729" s="13">
        <v>1</v>
      </c>
      <c r="Q729" s="13">
        <v>1.3833333333333331</v>
      </c>
      <c r="R729" s="13">
        <v>1</v>
      </c>
      <c r="S729" s="30">
        <v>8.3323353293413174</v>
      </c>
      <c r="T729" s="13">
        <f>IFERROR(VLOOKUP(B729,users_table[#All],4,FALSE),"NA")</f>
        <v>8.5</v>
      </c>
    </row>
    <row r="730" spans="1:20" x14ac:dyDescent="0.3">
      <c r="A730" s="25">
        <v>728</v>
      </c>
      <c r="B730" s="13" t="s">
        <v>4</v>
      </c>
      <c r="C730" s="13">
        <v>2403</v>
      </c>
      <c r="D730" s="13" t="s">
        <v>859</v>
      </c>
      <c r="E730" s="13" t="s">
        <v>32</v>
      </c>
      <c r="F730" s="13" t="s">
        <v>37</v>
      </c>
      <c r="G730" s="13">
        <v>6.71</v>
      </c>
      <c r="H730" s="26" t="s">
        <v>54</v>
      </c>
      <c r="I730" s="26" t="s">
        <v>54</v>
      </c>
      <c r="J730" s="13">
        <v>7</v>
      </c>
      <c r="K730" s="13">
        <v>2007</v>
      </c>
      <c r="L730" s="13" t="s">
        <v>35</v>
      </c>
      <c r="M730" s="13">
        <v>12</v>
      </c>
      <c r="N730" s="13">
        <v>0.4</v>
      </c>
      <c r="O730" s="13">
        <v>4.8000000000000007</v>
      </c>
      <c r="P730" s="13" t="s">
        <v>54</v>
      </c>
      <c r="Q730" s="13" t="s">
        <v>54</v>
      </c>
      <c r="R730" s="13" t="s">
        <v>54</v>
      </c>
      <c r="S730" s="30">
        <v>8.3323353293413174</v>
      </c>
      <c r="T730" s="13">
        <f>IFERROR(VLOOKUP(B730,users_table[#All],4,FALSE),"NA")</f>
        <v>8.5</v>
      </c>
    </row>
    <row r="731" spans="1:20" x14ac:dyDescent="0.3">
      <c r="A731" s="25">
        <v>729</v>
      </c>
      <c r="B731" s="13" t="s">
        <v>4</v>
      </c>
      <c r="C731" s="13">
        <v>28851</v>
      </c>
      <c r="D731" s="13" t="s">
        <v>415</v>
      </c>
      <c r="E731" s="13" t="s">
        <v>168</v>
      </c>
      <c r="F731" s="13" t="s">
        <v>37</v>
      </c>
      <c r="G731" s="13">
        <v>8.94</v>
      </c>
      <c r="H731" s="26">
        <v>44129</v>
      </c>
      <c r="I731" s="26">
        <v>44129</v>
      </c>
      <c r="J731" s="13">
        <v>9</v>
      </c>
      <c r="K731" s="13">
        <v>2016</v>
      </c>
      <c r="L731" s="13" t="s">
        <v>39</v>
      </c>
      <c r="M731" s="13">
        <v>1</v>
      </c>
      <c r="N731" s="13">
        <v>2.1675</v>
      </c>
      <c r="O731" s="13">
        <v>2.1675</v>
      </c>
      <c r="P731" s="13">
        <v>1</v>
      </c>
      <c r="Q731" s="13">
        <v>2.1675</v>
      </c>
      <c r="R731" s="13">
        <v>1</v>
      </c>
      <c r="S731" s="30">
        <v>8.3323353293413174</v>
      </c>
      <c r="T731" s="13">
        <f>IFERROR(VLOOKUP(B731,users_table[#All],4,FALSE),"NA")</f>
        <v>8.5</v>
      </c>
    </row>
    <row r="732" spans="1:20" x14ac:dyDescent="0.3">
      <c r="A732" s="25">
        <v>730</v>
      </c>
      <c r="B732" s="13" t="s">
        <v>4</v>
      </c>
      <c r="C732" s="13">
        <v>30831</v>
      </c>
      <c r="D732" s="13" t="s">
        <v>860</v>
      </c>
      <c r="E732" s="13" t="s">
        <v>32</v>
      </c>
      <c r="F732" s="13" t="s">
        <v>152</v>
      </c>
      <c r="G732" s="13">
        <v>8.11</v>
      </c>
      <c r="H732" s="26">
        <v>42785</v>
      </c>
      <c r="I732" s="26">
        <v>42796</v>
      </c>
      <c r="J732" s="13">
        <v>9</v>
      </c>
      <c r="K732" s="13">
        <v>2016</v>
      </c>
      <c r="L732" s="13" t="s">
        <v>30</v>
      </c>
      <c r="M732" s="13">
        <v>10</v>
      </c>
      <c r="N732" s="13">
        <v>0.39444444444444438</v>
      </c>
      <c r="O732" s="13">
        <v>3.9444444444444442</v>
      </c>
      <c r="P732" s="13">
        <v>12</v>
      </c>
      <c r="Q732" s="13">
        <v>0.32870370370370372</v>
      </c>
      <c r="R732" s="13">
        <v>0.83333333333333337</v>
      </c>
      <c r="S732" s="30">
        <v>8.3323353293413174</v>
      </c>
      <c r="T732" s="13">
        <f>IFERROR(VLOOKUP(B732,users_table[#All],4,FALSE),"NA")</f>
        <v>8.5</v>
      </c>
    </row>
    <row r="733" spans="1:20" x14ac:dyDescent="0.3">
      <c r="A733" s="25">
        <v>731</v>
      </c>
      <c r="B733" s="13" t="s">
        <v>4</v>
      </c>
      <c r="C733" s="13">
        <v>32937</v>
      </c>
      <c r="D733" s="13" t="s">
        <v>861</v>
      </c>
      <c r="E733" s="13" t="s">
        <v>32</v>
      </c>
      <c r="F733" s="13" t="s">
        <v>152</v>
      </c>
      <c r="G733" s="13">
        <v>8.27</v>
      </c>
      <c r="H733" s="26">
        <v>43674</v>
      </c>
      <c r="I733" s="26">
        <v>43685</v>
      </c>
      <c r="J733" s="13">
        <v>9</v>
      </c>
      <c r="K733" s="13">
        <v>2017</v>
      </c>
      <c r="L733" s="13" t="s">
        <v>30</v>
      </c>
      <c r="M733" s="13">
        <v>10</v>
      </c>
      <c r="N733" s="13">
        <v>0.38333333333333341</v>
      </c>
      <c r="O733" s="13">
        <v>3.833333333333333</v>
      </c>
      <c r="P733" s="13">
        <v>12</v>
      </c>
      <c r="Q733" s="13">
        <v>0.31944444444444448</v>
      </c>
      <c r="R733" s="13">
        <v>0.83333333333333337</v>
      </c>
      <c r="S733" s="30">
        <v>8.3323353293413174</v>
      </c>
      <c r="T733" s="13">
        <f>IFERROR(VLOOKUP(B733,users_table[#All],4,FALSE),"NA")</f>
        <v>8.5</v>
      </c>
    </row>
    <row r="734" spans="1:20" x14ac:dyDescent="0.3">
      <c r="A734" s="25">
        <v>732</v>
      </c>
      <c r="B734" s="13" t="s">
        <v>4</v>
      </c>
      <c r="C734" s="13">
        <v>38040</v>
      </c>
      <c r="D734" s="13" t="s">
        <v>862</v>
      </c>
      <c r="E734" s="13" t="s">
        <v>168</v>
      </c>
      <c r="F734" s="13" t="s">
        <v>152</v>
      </c>
      <c r="G734" s="13">
        <v>8.4499999999999993</v>
      </c>
      <c r="H734" s="26" t="s">
        <v>54</v>
      </c>
      <c r="I734" s="13" t="s">
        <v>54</v>
      </c>
      <c r="J734" s="13">
        <v>9</v>
      </c>
      <c r="K734" s="13">
        <v>2019</v>
      </c>
      <c r="L734" s="13" t="s">
        <v>39</v>
      </c>
      <c r="M734" s="13">
        <v>1</v>
      </c>
      <c r="N734" s="13">
        <v>1.5</v>
      </c>
      <c r="O734" s="13">
        <v>1.5</v>
      </c>
      <c r="P734" s="13" t="s">
        <v>54</v>
      </c>
      <c r="Q734" s="13" t="s">
        <v>54</v>
      </c>
      <c r="R734" s="13" t="s">
        <v>54</v>
      </c>
      <c r="S734" s="30">
        <v>8.3323353293413174</v>
      </c>
      <c r="T734" s="13">
        <f>IFERROR(VLOOKUP(B734,users_table[#All],4,FALSE),"NA")</f>
        <v>8.5</v>
      </c>
    </row>
    <row r="735" spans="1:20" x14ac:dyDescent="0.3">
      <c r="A735" s="25">
        <v>733</v>
      </c>
      <c r="B735" s="13" t="s">
        <v>4</v>
      </c>
      <c r="C735" s="13">
        <v>15379</v>
      </c>
      <c r="D735" s="13" t="s">
        <v>863</v>
      </c>
      <c r="E735" s="13" t="s">
        <v>32</v>
      </c>
      <c r="F735" s="13" t="s">
        <v>183</v>
      </c>
      <c r="G735" s="13">
        <v>7.17</v>
      </c>
      <c r="H735" s="26">
        <v>42371</v>
      </c>
      <c r="I735" s="26">
        <v>42375</v>
      </c>
      <c r="J735" s="13">
        <v>9</v>
      </c>
      <c r="K735" s="13">
        <v>2013</v>
      </c>
      <c r="L735" s="13" t="s">
        <v>30</v>
      </c>
      <c r="M735" s="13">
        <v>12</v>
      </c>
      <c r="N735" s="13">
        <v>0.39444444444444438</v>
      </c>
      <c r="O735" s="13">
        <v>4.7333333333333334</v>
      </c>
      <c r="P735" s="13">
        <v>5</v>
      </c>
      <c r="Q735" s="13">
        <v>0.94666666666666666</v>
      </c>
      <c r="R735" s="13">
        <v>2.4</v>
      </c>
      <c r="S735" s="30">
        <v>8.3323353293413174</v>
      </c>
      <c r="T735" s="13">
        <f>IFERROR(VLOOKUP(B735,users_table[#All],4,FALSE),"NA")</f>
        <v>8.5</v>
      </c>
    </row>
    <row r="736" spans="1:20" x14ac:dyDescent="0.3">
      <c r="A736" s="25">
        <v>734</v>
      </c>
      <c r="B736" s="13" t="s">
        <v>4</v>
      </c>
      <c r="C736" s="13">
        <v>43</v>
      </c>
      <c r="D736" s="13" t="s">
        <v>864</v>
      </c>
      <c r="E736" s="13" t="s">
        <v>168</v>
      </c>
      <c r="F736" s="13" t="s">
        <v>37</v>
      </c>
      <c r="G736" s="13">
        <v>8.27</v>
      </c>
      <c r="H736" s="26">
        <v>42057</v>
      </c>
      <c r="I736" s="26">
        <v>42057</v>
      </c>
      <c r="J736" s="13">
        <v>4</v>
      </c>
      <c r="K736" s="13">
        <v>1995</v>
      </c>
      <c r="L736" s="13" t="s">
        <v>35</v>
      </c>
      <c r="M736" s="13">
        <v>1</v>
      </c>
      <c r="N736" s="13">
        <v>1.377777777777778</v>
      </c>
      <c r="O736" s="13">
        <v>1.377777777777778</v>
      </c>
      <c r="P736" s="13">
        <v>1</v>
      </c>
      <c r="Q736" s="13">
        <v>1.377777777777778</v>
      </c>
      <c r="R736" s="13">
        <v>1</v>
      </c>
      <c r="S736" s="30">
        <v>8.3323353293413174</v>
      </c>
      <c r="T736" s="13">
        <f>IFERROR(VLOOKUP(B736,users_table[#All],4,FALSE),"NA")</f>
        <v>8.5</v>
      </c>
    </row>
    <row r="737" spans="1:20" x14ac:dyDescent="0.3">
      <c r="A737" s="25">
        <v>735</v>
      </c>
      <c r="B737" s="13" t="s">
        <v>4</v>
      </c>
      <c r="C737" s="13">
        <v>32268</v>
      </c>
      <c r="D737" s="13" t="s">
        <v>865</v>
      </c>
      <c r="E737" s="13" t="s">
        <v>50</v>
      </c>
      <c r="F737" s="13" t="s">
        <v>152</v>
      </c>
      <c r="G737" s="13">
        <v>7.63</v>
      </c>
      <c r="H737" s="26">
        <v>44228</v>
      </c>
      <c r="I737" s="26">
        <v>44256</v>
      </c>
      <c r="J737" s="13">
        <v>9</v>
      </c>
      <c r="K737" s="13">
        <v>2016</v>
      </c>
      <c r="L737" s="13" t="s">
        <v>30</v>
      </c>
      <c r="M737" s="13">
        <v>12</v>
      </c>
      <c r="N737" s="13">
        <v>0.23333333333333331</v>
      </c>
      <c r="O737" s="13">
        <v>2.8</v>
      </c>
      <c r="P737" s="13">
        <v>29</v>
      </c>
      <c r="Q737" s="13">
        <v>9.6551724137931033E-2</v>
      </c>
      <c r="R737" s="13">
        <v>0.41379310344827591</v>
      </c>
      <c r="S737" s="30">
        <v>8.3323353293413174</v>
      </c>
      <c r="T737" s="13">
        <f>IFERROR(VLOOKUP(B737,users_table[#All],4,FALSE),"NA")</f>
        <v>8.5</v>
      </c>
    </row>
    <row r="738" spans="1:20" x14ac:dyDescent="0.3">
      <c r="A738" s="25">
        <v>736</v>
      </c>
      <c r="B738" s="13" t="s">
        <v>4</v>
      </c>
      <c r="C738" s="13">
        <v>4898</v>
      </c>
      <c r="D738" s="13" t="s">
        <v>866</v>
      </c>
      <c r="E738" s="13" t="s">
        <v>32</v>
      </c>
      <c r="F738" s="13" t="s">
        <v>37</v>
      </c>
      <c r="G738" s="13">
        <v>7.67</v>
      </c>
      <c r="H738" s="26">
        <v>42596</v>
      </c>
      <c r="I738" s="26">
        <v>42625</v>
      </c>
      <c r="J738" s="13">
        <v>8</v>
      </c>
      <c r="K738" s="13">
        <v>2008</v>
      </c>
      <c r="L738" s="13" t="s">
        <v>35</v>
      </c>
      <c r="M738" s="13">
        <v>24</v>
      </c>
      <c r="N738" s="13">
        <v>0.40805555555555562</v>
      </c>
      <c r="O738" s="13">
        <v>9.793333333333333</v>
      </c>
      <c r="P738" s="13">
        <v>30</v>
      </c>
      <c r="Q738" s="13">
        <v>0.32644444444444443</v>
      </c>
      <c r="R738" s="13">
        <v>0.8</v>
      </c>
      <c r="S738" s="30">
        <v>8.3323353293413174</v>
      </c>
      <c r="T738" s="13">
        <f>IFERROR(VLOOKUP(B738,users_table[#All],4,FALSE),"NA")</f>
        <v>8.5</v>
      </c>
    </row>
    <row r="739" spans="1:20" x14ac:dyDescent="0.3">
      <c r="A739" s="25">
        <v>737</v>
      </c>
      <c r="B739" s="13" t="s">
        <v>4</v>
      </c>
      <c r="C739" s="13">
        <v>6707</v>
      </c>
      <c r="D739" s="13" t="s">
        <v>867</v>
      </c>
      <c r="E739" s="13" t="s">
        <v>32</v>
      </c>
      <c r="F739" s="13" t="s">
        <v>37</v>
      </c>
      <c r="G739" s="13">
        <v>7.15</v>
      </c>
      <c r="H739" s="26">
        <v>42625</v>
      </c>
      <c r="I739" s="26">
        <v>42627</v>
      </c>
      <c r="J739" s="13">
        <v>8</v>
      </c>
      <c r="K739" s="13">
        <v>2010</v>
      </c>
      <c r="L739" s="13" t="s">
        <v>39</v>
      </c>
      <c r="M739" s="13">
        <v>12</v>
      </c>
      <c r="N739" s="13">
        <v>0.40416666666666667</v>
      </c>
      <c r="O739" s="13">
        <v>4.8499999999999996</v>
      </c>
      <c r="P739" s="13">
        <v>3</v>
      </c>
      <c r="Q739" s="13">
        <v>1.616666666666666</v>
      </c>
      <c r="R739" s="13">
        <v>4</v>
      </c>
      <c r="S739" s="30">
        <v>8.3323353293413174</v>
      </c>
      <c r="T739" s="13">
        <f>IFERROR(VLOOKUP(B739,users_table[#All],4,FALSE),"NA")</f>
        <v>8.5</v>
      </c>
    </row>
    <row r="740" spans="1:20" x14ac:dyDescent="0.3">
      <c r="A740" s="25">
        <v>738</v>
      </c>
      <c r="B740" s="13" t="s">
        <v>4</v>
      </c>
      <c r="C740" s="13">
        <v>22145</v>
      </c>
      <c r="D740" s="13" t="s">
        <v>868</v>
      </c>
      <c r="E740" s="13" t="s">
        <v>32</v>
      </c>
      <c r="F740" s="13" t="s">
        <v>37</v>
      </c>
      <c r="G740" s="13">
        <v>8.07</v>
      </c>
      <c r="H740" s="26">
        <v>42647</v>
      </c>
      <c r="I740" s="26">
        <v>42647</v>
      </c>
      <c r="J740" s="13">
        <v>9</v>
      </c>
      <c r="K740" s="13">
        <v>2014</v>
      </c>
      <c r="L740" s="13" t="s">
        <v>39</v>
      </c>
      <c r="M740" s="13">
        <v>10</v>
      </c>
      <c r="N740" s="13">
        <v>0.4</v>
      </c>
      <c r="O740" s="13">
        <v>4</v>
      </c>
      <c r="P740" s="13">
        <v>1</v>
      </c>
      <c r="Q740" s="13">
        <v>4</v>
      </c>
      <c r="R740" s="13">
        <v>10</v>
      </c>
      <c r="S740" s="30">
        <v>8.3323353293413174</v>
      </c>
      <c r="T740" s="13">
        <f>IFERROR(VLOOKUP(B740,users_table[#All],4,FALSE),"NA")</f>
        <v>8.5</v>
      </c>
    </row>
    <row r="741" spans="1:20" x14ac:dyDescent="0.3">
      <c r="A741" s="25">
        <v>739</v>
      </c>
      <c r="B741" s="13" t="s">
        <v>4</v>
      </c>
      <c r="C741" s="13">
        <v>23317</v>
      </c>
      <c r="D741" s="13" t="s">
        <v>869</v>
      </c>
      <c r="E741" s="13" t="s">
        <v>52</v>
      </c>
      <c r="F741" s="13" t="s">
        <v>37</v>
      </c>
      <c r="G741" s="13">
        <v>8.06</v>
      </c>
      <c r="H741" s="26">
        <v>42647</v>
      </c>
      <c r="I741" s="26">
        <v>42647</v>
      </c>
      <c r="J741" s="13">
        <v>9</v>
      </c>
      <c r="K741" s="13">
        <v>2015</v>
      </c>
      <c r="L741" s="13" t="s">
        <v>30</v>
      </c>
      <c r="M741" s="13">
        <v>2</v>
      </c>
      <c r="N741" s="13">
        <v>0.96972222222222226</v>
      </c>
      <c r="O741" s="13">
        <v>1.939444444444445</v>
      </c>
      <c r="P741" s="13">
        <v>1</v>
      </c>
      <c r="Q741" s="13">
        <v>1.939444444444445</v>
      </c>
      <c r="R741" s="13">
        <v>2</v>
      </c>
      <c r="S741" s="30">
        <v>8.3323353293413174</v>
      </c>
      <c r="T741" s="13">
        <f>IFERROR(VLOOKUP(B741,users_table[#All],4,FALSE),"NA")</f>
        <v>8.5</v>
      </c>
    </row>
    <row r="742" spans="1:20" x14ac:dyDescent="0.3">
      <c r="A742" s="25">
        <v>740</v>
      </c>
      <c r="B742" s="13" t="s">
        <v>4</v>
      </c>
      <c r="C742" s="13">
        <v>39017</v>
      </c>
      <c r="D742" s="13" t="s">
        <v>429</v>
      </c>
      <c r="E742" s="13" t="s">
        <v>32</v>
      </c>
      <c r="F742" s="13" t="s">
        <v>37</v>
      </c>
      <c r="G742" s="13">
        <v>6.91</v>
      </c>
      <c r="H742" s="26">
        <v>43935</v>
      </c>
      <c r="I742" s="26">
        <v>43940</v>
      </c>
      <c r="J742" s="13">
        <v>8</v>
      </c>
      <c r="K742" s="13">
        <v>2020</v>
      </c>
      <c r="L742" s="13" t="s">
        <v>30</v>
      </c>
      <c r="M742" s="13">
        <v>12</v>
      </c>
      <c r="N742" s="13">
        <v>0.4</v>
      </c>
      <c r="O742" s="13">
        <v>4.8000000000000007</v>
      </c>
      <c r="P742" s="13">
        <v>6</v>
      </c>
      <c r="Q742" s="13">
        <v>0.80000000000000016</v>
      </c>
      <c r="R742" s="13">
        <v>2</v>
      </c>
      <c r="S742" s="30">
        <v>8.3323353293413174</v>
      </c>
      <c r="T742" s="13">
        <f>IFERROR(VLOOKUP(B742,users_table[#All],4,FALSE),"NA")</f>
        <v>8.5</v>
      </c>
    </row>
    <row r="743" spans="1:20" x14ac:dyDescent="0.3">
      <c r="A743" s="25">
        <v>741</v>
      </c>
      <c r="B743" s="13" t="s">
        <v>4</v>
      </c>
      <c r="C743" s="13">
        <v>10456</v>
      </c>
      <c r="D743" s="13" t="s">
        <v>870</v>
      </c>
      <c r="E743" s="13" t="s">
        <v>32</v>
      </c>
      <c r="F743" s="13" t="s">
        <v>152</v>
      </c>
      <c r="G743" s="13">
        <v>7.03</v>
      </c>
      <c r="H743" s="26">
        <v>44559</v>
      </c>
      <c r="I743" s="26">
        <v>44560</v>
      </c>
      <c r="J743" s="13">
        <v>8</v>
      </c>
      <c r="K743" s="13">
        <v>2011</v>
      </c>
      <c r="L743" s="13" t="s">
        <v>35</v>
      </c>
      <c r="M743" s="13">
        <v>13</v>
      </c>
      <c r="N743" s="13">
        <v>0.4</v>
      </c>
      <c r="O743" s="13">
        <v>5.2</v>
      </c>
      <c r="P743" s="13">
        <v>2</v>
      </c>
      <c r="Q743" s="13">
        <v>2.6</v>
      </c>
      <c r="R743" s="13">
        <v>6.5</v>
      </c>
      <c r="S743" s="30">
        <v>8.3323353293413174</v>
      </c>
      <c r="T743" s="13">
        <f>IFERROR(VLOOKUP(B743,users_table[#All],4,FALSE),"NA")</f>
        <v>8.5</v>
      </c>
    </row>
    <row r="744" spans="1:20" x14ac:dyDescent="0.3">
      <c r="A744" s="25">
        <v>742</v>
      </c>
      <c r="B744" s="13" t="s">
        <v>4</v>
      </c>
      <c r="C744" s="13">
        <v>12487</v>
      </c>
      <c r="D744" s="13" t="s">
        <v>871</v>
      </c>
      <c r="E744" s="13" t="s">
        <v>32</v>
      </c>
      <c r="F744" s="13" t="s">
        <v>152</v>
      </c>
      <c r="G744" s="13">
        <v>7.49</v>
      </c>
      <c r="H744" s="26">
        <v>44561</v>
      </c>
      <c r="I744" s="26">
        <v>44565</v>
      </c>
      <c r="J744" s="13">
        <v>8</v>
      </c>
      <c r="K744" s="13">
        <v>2012</v>
      </c>
      <c r="L744" s="13" t="s">
        <v>39</v>
      </c>
      <c r="M744" s="13">
        <v>13</v>
      </c>
      <c r="N744" s="13">
        <v>0.4</v>
      </c>
      <c r="O744" s="13">
        <v>5.2</v>
      </c>
      <c r="P744" s="13">
        <v>5</v>
      </c>
      <c r="Q744" s="13">
        <v>1.04</v>
      </c>
      <c r="R744" s="13">
        <v>2.6</v>
      </c>
      <c r="S744" s="30">
        <v>8.3323353293413174</v>
      </c>
      <c r="T744" s="13">
        <f>IFERROR(VLOOKUP(B744,users_table[#All],4,FALSE),"NA")</f>
        <v>8.5</v>
      </c>
    </row>
    <row r="745" spans="1:20" x14ac:dyDescent="0.3">
      <c r="A745" s="25">
        <v>743</v>
      </c>
      <c r="B745" s="13" t="s">
        <v>4</v>
      </c>
      <c r="C745" s="13">
        <v>17265</v>
      </c>
      <c r="D745" s="13" t="s">
        <v>872</v>
      </c>
      <c r="E745" s="13" t="s">
        <v>32</v>
      </c>
      <c r="F745" s="13" t="s">
        <v>152</v>
      </c>
      <c r="G745" s="13">
        <v>7.93</v>
      </c>
      <c r="H745" s="26">
        <v>44229</v>
      </c>
      <c r="I745" s="26">
        <v>44231</v>
      </c>
      <c r="J745" s="13">
        <v>9</v>
      </c>
      <c r="K745" s="13">
        <v>2013</v>
      </c>
      <c r="L745" s="13" t="s">
        <v>35</v>
      </c>
      <c r="M745" s="13">
        <v>25</v>
      </c>
      <c r="N745" s="13">
        <v>0.41666666666666669</v>
      </c>
      <c r="O745" s="13">
        <v>10.41666666666667</v>
      </c>
      <c r="P745" s="13">
        <v>3</v>
      </c>
      <c r="Q745" s="13">
        <v>3.4722222222222232</v>
      </c>
      <c r="R745" s="13">
        <v>8.3333333333333339</v>
      </c>
      <c r="S745" s="30">
        <v>8.3323353293413174</v>
      </c>
      <c r="T745" s="13">
        <f>IFERROR(VLOOKUP(B745,users_table[#All],4,FALSE),"NA")</f>
        <v>8.5</v>
      </c>
    </row>
    <row r="746" spans="1:20" x14ac:dyDescent="0.3">
      <c r="A746" s="25">
        <v>744</v>
      </c>
      <c r="B746" s="13" t="s">
        <v>4</v>
      </c>
      <c r="C746" s="13">
        <v>23321</v>
      </c>
      <c r="D746" s="13" t="s">
        <v>873</v>
      </c>
      <c r="E746" s="13" t="s">
        <v>32</v>
      </c>
      <c r="F746" s="13" t="s">
        <v>152</v>
      </c>
      <c r="G746" s="13">
        <v>7.57</v>
      </c>
      <c r="H746" s="26">
        <v>44232</v>
      </c>
      <c r="I746" s="26">
        <v>42111</v>
      </c>
      <c r="J746" s="13">
        <v>9</v>
      </c>
      <c r="K746" s="13">
        <v>2014</v>
      </c>
      <c r="L746" s="13" t="s">
        <v>35</v>
      </c>
      <c r="M746" s="13">
        <v>25</v>
      </c>
      <c r="N746" s="13">
        <v>0.40833333333333333</v>
      </c>
      <c r="O746" s="13">
        <v>10.20833333333333</v>
      </c>
      <c r="P746" s="13">
        <v>-2120</v>
      </c>
      <c r="Q746" s="13">
        <v>-4.8152515723270447E-3</v>
      </c>
      <c r="R746" s="13">
        <v>-1.179245283018868E-2</v>
      </c>
      <c r="S746" s="30">
        <v>8.3323353293413174</v>
      </c>
      <c r="T746" s="13">
        <f>IFERROR(VLOOKUP(B746,users_table[#All],4,FALSE),"NA")</f>
        <v>8.5</v>
      </c>
    </row>
    <row r="747" spans="1:20" x14ac:dyDescent="0.3">
      <c r="A747" s="25">
        <v>745</v>
      </c>
      <c r="B747" s="13" t="s">
        <v>4</v>
      </c>
      <c r="C747" s="13">
        <v>41109</v>
      </c>
      <c r="D747" s="13" t="s">
        <v>874</v>
      </c>
      <c r="E747" s="13" t="s">
        <v>32</v>
      </c>
      <c r="F747" s="13" t="s">
        <v>152</v>
      </c>
      <c r="G747" s="13">
        <v>7.06</v>
      </c>
      <c r="H747" s="26">
        <v>44239</v>
      </c>
      <c r="I747" s="26">
        <v>44289</v>
      </c>
      <c r="J747" s="13">
        <v>8</v>
      </c>
      <c r="K747" s="13">
        <v>2021</v>
      </c>
      <c r="L747" s="13" t="s">
        <v>30</v>
      </c>
      <c r="M747" s="13">
        <v>12</v>
      </c>
      <c r="N747" s="13">
        <v>0.4102777777777778</v>
      </c>
      <c r="O747" s="13">
        <v>4.9233333333333338</v>
      </c>
      <c r="P747" s="13">
        <v>51</v>
      </c>
      <c r="Q747" s="13">
        <v>9.6535947712418316E-2</v>
      </c>
      <c r="R747" s="13">
        <v>0.23529411764705879</v>
      </c>
      <c r="S747" s="30">
        <v>8.3323353293413174</v>
      </c>
      <c r="T747" s="13">
        <f>IFERROR(VLOOKUP(B747,users_table[#All],4,FALSE),"NA")</f>
        <v>8.5</v>
      </c>
    </row>
    <row r="748" spans="1:20" x14ac:dyDescent="0.3">
      <c r="A748" s="25">
        <v>746</v>
      </c>
      <c r="B748" s="13" t="s">
        <v>4</v>
      </c>
      <c r="C748" s="13">
        <v>33197</v>
      </c>
      <c r="D748" s="13" t="s">
        <v>875</v>
      </c>
      <c r="E748" s="13" t="s">
        <v>32</v>
      </c>
      <c r="F748" s="13" t="s">
        <v>876</v>
      </c>
      <c r="G748" s="13">
        <v>6.67</v>
      </c>
      <c r="H748" s="26">
        <v>44317</v>
      </c>
      <c r="I748" s="26">
        <v>44318</v>
      </c>
      <c r="J748" s="13">
        <v>8</v>
      </c>
      <c r="K748" s="13">
        <v>2016</v>
      </c>
      <c r="L748" s="13" t="s">
        <v>35</v>
      </c>
      <c r="M748" s="13">
        <v>12</v>
      </c>
      <c r="N748" s="13">
        <v>0.39500000000000002</v>
      </c>
      <c r="O748" s="13">
        <v>4.74</v>
      </c>
      <c r="P748" s="13">
        <v>2</v>
      </c>
      <c r="Q748" s="13">
        <v>2.37</v>
      </c>
      <c r="R748" s="13">
        <v>6</v>
      </c>
      <c r="S748" s="30">
        <v>8.3323353293413174</v>
      </c>
      <c r="T748" s="13">
        <f>IFERROR(VLOOKUP(B748,users_table[#All],4,FALSE),"NA")</f>
        <v>8.5</v>
      </c>
    </row>
    <row r="749" spans="1:20" x14ac:dyDescent="0.3">
      <c r="A749" s="25">
        <v>747</v>
      </c>
      <c r="B749" s="13" t="s">
        <v>4</v>
      </c>
      <c r="C749" s="13">
        <v>5172</v>
      </c>
      <c r="D749" s="13" t="s">
        <v>877</v>
      </c>
      <c r="E749" s="13" t="s">
        <v>52</v>
      </c>
      <c r="F749" s="13" t="s">
        <v>37</v>
      </c>
      <c r="G749" s="13">
        <v>6.8</v>
      </c>
      <c r="H749" s="26">
        <v>44417</v>
      </c>
      <c r="I749" s="26">
        <v>44417</v>
      </c>
      <c r="J749" s="13" t="s">
        <v>54</v>
      </c>
      <c r="K749" s="13">
        <v>2008</v>
      </c>
      <c r="L749" s="13" t="s">
        <v>39</v>
      </c>
      <c r="M749" s="13">
        <v>2</v>
      </c>
      <c r="N749" s="13">
        <v>0.45861111111111108</v>
      </c>
      <c r="O749" s="13">
        <v>0.91722222222222227</v>
      </c>
      <c r="P749" s="13">
        <v>1</v>
      </c>
      <c r="Q749" s="13">
        <v>0.91722222222222227</v>
      </c>
      <c r="R749" s="13">
        <v>2</v>
      </c>
      <c r="S749" s="30">
        <v>8.3323353293413174</v>
      </c>
      <c r="T749" s="13">
        <f>IFERROR(VLOOKUP(B749,users_table[#All],4,FALSE),"NA")</f>
        <v>8.5</v>
      </c>
    </row>
    <row r="750" spans="1:20" x14ac:dyDescent="0.3">
      <c r="A750" s="25">
        <v>748</v>
      </c>
      <c r="B750" s="13" t="s">
        <v>4</v>
      </c>
      <c r="C750" s="13">
        <v>50709</v>
      </c>
      <c r="D750" s="13" t="s">
        <v>878</v>
      </c>
      <c r="E750" s="13" t="s">
        <v>32</v>
      </c>
      <c r="F750" s="13" t="s">
        <v>29</v>
      </c>
      <c r="G750" s="13">
        <v>8.2100000000000009</v>
      </c>
      <c r="H750" s="26">
        <v>44766</v>
      </c>
      <c r="I750" s="26">
        <v>44867</v>
      </c>
      <c r="J750" s="13">
        <v>9</v>
      </c>
      <c r="K750" s="13">
        <v>2022</v>
      </c>
      <c r="L750" s="13" t="s">
        <v>39</v>
      </c>
      <c r="M750" s="13">
        <v>13</v>
      </c>
      <c r="N750" s="13">
        <v>0.40055555555555561</v>
      </c>
      <c r="O750" s="13">
        <v>5.2072222222222226</v>
      </c>
      <c r="P750" s="13">
        <v>102</v>
      </c>
      <c r="Q750" s="13">
        <v>5.1051198257080613E-2</v>
      </c>
      <c r="R750" s="13">
        <v>0.12745098039215691</v>
      </c>
      <c r="S750" s="30">
        <v>8.3323353293413174</v>
      </c>
      <c r="T750" s="13">
        <f>IFERROR(VLOOKUP(B750,users_table[#All],4,FALSE),"NA")</f>
        <v>8.5</v>
      </c>
    </row>
    <row r="751" spans="1:20" x14ac:dyDescent="0.3">
      <c r="A751" s="25">
        <v>749</v>
      </c>
      <c r="B751" s="13" t="s">
        <v>4</v>
      </c>
      <c r="C751" s="13">
        <v>20785</v>
      </c>
      <c r="D751" s="13" t="s">
        <v>879</v>
      </c>
      <c r="E751" s="13" t="s">
        <v>32</v>
      </c>
      <c r="F751" s="13" t="s">
        <v>152</v>
      </c>
      <c r="G751" s="13">
        <v>7.41</v>
      </c>
      <c r="H751" s="26">
        <v>43877</v>
      </c>
      <c r="I751" s="26">
        <v>43890</v>
      </c>
      <c r="J751" s="13">
        <v>8</v>
      </c>
      <c r="K751" s="13">
        <v>2014</v>
      </c>
      <c r="L751" s="13" t="s">
        <v>33</v>
      </c>
      <c r="M751" s="13">
        <v>26</v>
      </c>
      <c r="N751" s="13">
        <v>0.39444444444444438</v>
      </c>
      <c r="O751" s="13">
        <v>10.255555555555549</v>
      </c>
      <c r="P751" s="13">
        <v>14</v>
      </c>
      <c r="Q751" s="13">
        <v>0.73253968253968249</v>
      </c>
      <c r="R751" s="13">
        <v>1.857142857142857</v>
      </c>
      <c r="S751" s="30">
        <v>8.3323353293413174</v>
      </c>
      <c r="T751" s="13">
        <f>IFERROR(VLOOKUP(B751,users_table[#All],4,FALSE),"NA")</f>
        <v>8.5</v>
      </c>
    </row>
    <row r="752" spans="1:20" x14ac:dyDescent="0.3">
      <c r="A752" s="25">
        <v>750</v>
      </c>
      <c r="B752" s="13" t="s">
        <v>4</v>
      </c>
      <c r="C752" s="13">
        <v>39196</v>
      </c>
      <c r="D752" s="13" t="s">
        <v>880</v>
      </c>
      <c r="E752" s="13" t="s">
        <v>32</v>
      </c>
      <c r="F752" s="13" t="s">
        <v>37</v>
      </c>
      <c r="G752" s="13">
        <v>7.75</v>
      </c>
      <c r="H752" s="26">
        <v>43911</v>
      </c>
      <c r="I752" s="26">
        <v>43922</v>
      </c>
      <c r="J752" s="13">
        <v>8</v>
      </c>
      <c r="K752" s="13">
        <v>2019</v>
      </c>
      <c r="L752" s="13" t="s">
        <v>35</v>
      </c>
      <c r="M752" s="13">
        <v>23</v>
      </c>
      <c r="N752" s="13">
        <v>0.39444444444444438</v>
      </c>
      <c r="O752" s="13">
        <v>9.0722222222222211</v>
      </c>
      <c r="P752" s="13">
        <v>12</v>
      </c>
      <c r="Q752" s="13">
        <v>0.75601851851851842</v>
      </c>
      <c r="R752" s="13">
        <v>1.916666666666667</v>
      </c>
      <c r="S752" s="30">
        <v>8.3323353293413174</v>
      </c>
      <c r="T752" s="13">
        <f>IFERROR(VLOOKUP(B752,users_table[#All],4,FALSE),"NA")</f>
        <v>8.5</v>
      </c>
    </row>
    <row r="753" spans="1:20" x14ac:dyDescent="0.3">
      <c r="A753" s="25">
        <v>751</v>
      </c>
      <c r="B753" s="13" t="s">
        <v>4</v>
      </c>
      <c r="C753" s="13">
        <v>10213</v>
      </c>
      <c r="D753" s="13" t="s">
        <v>881</v>
      </c>
      <c r="E753" s="13" t="s">
        <v>32</v>
      </c>
      <c r="F753" s="13" t="s">
        <v>386</v>
      </c>
      <c r="G753" s="13">
        <v>6.68</v>
      </c>
      <c r="H753" s="26">
        <v>42177</v>
      </c>
      <c r="I753" s="26">
        <v>42178</v>
      </c>
      <c r="J753" s="13">
        <v>9</v>
      </c>
      <c r="K753" s="13">
        <v>2011</v>
      </c>
      <c r="L753" s="13" t="s">
        <v>35</v>
      </c>
      <c r="M753" s="13">
        <v>12</v>
      </c>
      <c r="N753" s="13">
        <v>0.39833333333333332</v>
      </c>
      <c r="O753" s="13">
        <v>4.7799999999999994</v>
      </c>
      <c r="P753" s="13">
        <v>2</v>
      </c>
      <c r="Q753" s="13">
        <v>2.39</v>
      </c>
      <c r="R753" s="13">
        <v>6</v>
      </c>
      <c r="S753" s="30">
        <v>8.3323353293413174</v>
      </c>
      <c r="T753" s="13">
        <f>IFERROR(VLOOKUP(B753,users_table[#All],4,FALSE),"NA")</f>
        <v>8.5</v>
      </c>
    </row>
    <row r="754" spans="1:20" x14ac:dyDescent="0.3">
      <c r="A754" s="25">
        <v>752</v>
      </c>
      <c r="B754" s="13" t="s">
        <v>4</v>
      </c>
      <c r="C754" s="13">
        <v>40571</v>
      </c>
      <c r="D754" s="13" t="s">
        <v>882</v>
      </c>
      <c r="E754" s="13" t="s">
        <v>32</v>
      </c>
      <c r="F754" s="13" t="s">
        <v>152</v>
      </c>
      <c r="G754" s="13">
        <v>7.55</v>
      </c>
      <c r="H754" s="26">
        <v>44116</v>
      </c>
      <c r="I754" s="26">
        <v>44187</v>
      </c>
      <c r="J754" s="13">
        <v>9</v>
      </c>
      <c r="K754" s="13">
        <v>2020</v>
      </c>
      <c r="L754" s="13" t="s">
        <v>35</v>
      </c>
      <c r="M754" s="13">
        <v>12</v>
      </c>
      <c r="N754" s="13">
        <v>0.4</v>
      </c>
      <c r="O754" s="13">
        <v>4.8000000000000007</v>
      </c>
      <c r="P754" s="13">
        <v>72</v>
      </c>
      <c r="Q754" s="13">
        <v>6.666666666666668E-2</v>
      </c>
      <c r="R754" s="13">
        <v>0.16666666666666671</v>
      </c>
      <c r="S754" s="30">
        <v>8.3323353293413174</v>
      </c>
      <c r="T754" s="13">
        <f>IFERROR(VLOOKUP(B754,users_table[#All],4,FALSE),"NA")</f>
        <v>8.5</v>
      </c>
    </row>
    <row r="755" spans="1:20" x14ac:dyDescent="0.3">
      <c r="A755" s="25">
        <v>753</v>
      </c>
      <c r="B755" s="13" t="s">
        <v>4</v>
      </c>
      <c r="C755" s="13">
        <v>40496</v>
      </c>
      <c r="D755" s="13" t="s">
        <v>449</v>
      </c>
      <c r="E755" s="13" t="s">
        <v>32</v>
      </c>
      <c r="F755" s="13" t="s">
        <v>152</v>
      </c>
      <c r="G755" s="13">
        <v>7.38</v>
      </c>
      <c r="H755" s="26">
        <v>44070</v>
      </c>
      <c r="I755" s="26">
        <v>44102</v>
      </c>
      <c r="J755" s="13">
        <v>8</v>
      </c>
      <c r="K755" s="13">
        <v>2020</v>
      </c>
      <c r="L755" s="13" t="s">
        <v>39</v>
      </c>
      <c r="M755" s="13">
        <v>13</v>
      </c>
      <c r="N755" s="13">
        <v>0.39444444444444438</v>
      </c>
      <c r="O755" s="13">
        <v>5.1277777777777773</v>
      </c>
      <c r="P755" s="13">
        <v>33</v>
      </c>
      <c r="Q755" s="13">
        <v>0.15538720538720541</v>
      </c>
      <c r="R755" s="13">
        <v>0.39393939393939392</v>
      </c>
      <c r="S755" s="30">
        <v>8.3323353293413174</v>
      </c>
      <c r="T755" s="13">
        <f>IFERROR(VLOOKUP(B755,users_table[#All],4,FALSE),"NA")</f>
        <v>8.5</v>
      </c>
    </row>
    <row r="756" spans="1:20" x14ac:dyDescent="0.3">
      <c r="A756" s="25">
        <v>754</v>
      </c>
      <c r="B756" s="13" t="s">
        <v>4</v>
      </c>
      <c r="C756" s="13">
        <v>10110</v>
      </c>
      <c r="D756" s="13" t="s">
        <v>883</v>
      </c>
      <c r="E756" s="13" t="s">
        <v>32</v>
      </c>
      <c r="F756" s="13" t="s">
        <v>152</v>
      </c>
      <c r="G756" s="13">
        <v>7.24</v>
      </c>
      <c r="H756" s="26">
        <v>42647</v>
      </c>
      <c r="I756" s="26">
        <v>42647</v>
      </c>
      <c r="J756" s="13">
        <v>9</v>
      </c>
      <c r="K756" s="13">
        <v>2011</v>
      </c>
      <c r="L756" s="13" t="s">
        <v>39</v>
      </c>
      <c r="M756" s="13">
        <v>13</v>
      </c>
      <c r="N756" s="13">
        <v>0.40833333333333333</v>
      </c>
      <c r="O756" s="13">
        <v>5.3083333333333336</v>
      </c>
      <c r="P756" s="13">
        <v>1</v>
      </c>
      <c r="Q756" s="13">
        <v>5.3083333333333336</v>
      </c>
      <c r="R756" s="13">
        <v>13</v>
      </c>
      <c r="S756" s="30">
        <v>8.3323353293413174</v>
      </c>
      <c r="T756" s="13">
        <f>IFERROR(VLOOKUP(B756,users_table[#All],4,FALSE),"NA")</f>
        <v>8.5</v>
      </c>
    </row>
    <row r="757" spans="1:20" x14ac:dyDescent="0.3">
      <c r="A757" s="25">
        <v>755</v>
      </c>
      <c r="B757" s="13" t="s">
        <v>4</v>
      </c>
      <c r="C757" s="13">
        <v>10620</v>
      </c>
      <c r="D757" s="13" t="s">
        <v>884</v>
      </c>
      <c r="E757" s="13" t="s">
        <v>32</v>
      </c>
      <c r="F757" s="13" t="s">
        <v>37</v>
      </c>
      <c r="G757" s="13">
        <v>7.42</v>
      </c>
      <c r="H757" s="26" t="s">
        <v>54</v>
      </c>
      <c r="I757" s="26" t="s">
        <v>54</v>
      </c>
      <c r="J757" s="13">
        <v>8</v>
      </c>
      <c r="K757" s="13">
        <v>2011</v>
      </c>
      <c r="L757" s="13" t="s">
        <v>35</v>
      </c>
      <c r="M757" s="13">
        <v>26</v>
      </c>
      <c r="N757" s="13">
        <v>0.39444444444444438</v>
      </c>
      <c r="O757" s="13">
        <v>10.255555555555549</v>
      </c>
      <c r="P757" s="13" t="s">
        <v>54</v>
      </c>
      <c r="Q757" s="13" t="s">
        <v>54</v>
      </c>
      <c r="R757" s="13" t="s">
        <v>54</v>
      </c>
      <c r="S757" s="30">
        <v>8.3323353293413174</v>
      </c>
      <c r="T757" s="13">
        <f>IFERROR(VLOOKUP(B757,users_table[#All],4,FALSE),"NA")</f>
        <v>8.5</v>
      </c>
    </row>
    <row r="758" spans="1:20" x14ac:dyDescent="0.3">
      <c r="A758" s="25">
        <v>756</v>
      </c>
      <c r="B758" s="13" t="s">
        <v>4</v>
      </c>
      <c r="C758" s="13">
        <v>32182</v>
      </c>
      <c r="D758" s="13" t="s">
        <v>473</v>
      </c>
      <c r="E758" s="13" t="s">
        <v>32</v>
      </c>
      <c r="F758" s="13" t="s">
        <v>154</v>
      </c>
      <c r="G758" s="13">
        <v>8.49</v>
      </c>
      <c r="H758" s="26" t="s">
        <v>54</v>
      </c>
      <c r="I758" s="26">
        <v>42781</v>
      </c>
      <c r="J758" s="13">
        <v>10</v>
      </c>
      <c r="K758" s="13">
        <v>2016</v>
      </c>
      <c r="L758" s="13" t="s">
        <v>39</v>
      </c>
      <c r="M758" s="13">
        <v>12</v>
      </c>
      <c r="N758" s="13">
        <v>0.4</v>
      </c>
      <c r="O758" s="13">
        <v>4.8000000000000007</v>
      </c>
      <c r="P758" s="13" t="s">
        <v>54</v>
      </c>
      <c r="Q758" s="13" t="s">
        <v>54</v>
      </c>
      <c r="R758" s="13" t="s">
        <v>54</v>
      </c>
      <c r="S758" s="30">
        <v>8.3323353293413174</v>
      </c>
      <c r="T758" s="13">
        <f>IFERROR(VLOOKUP(B758,users_table[#All],4,FALSE),"NA")</f>
        <v>8.5</v>
      </c>
    </row>
    <row r="759" spans="1:20" x14ac:dyDescent="0.3">
      <c r="A759" s="25">
        <v>757</v>
      </c>
      <c r="B759" s="13" t="s">
        <v>4</v>
      </c>
      <c r="C759" s="13">
        <v>17074</v>
      </c>
      <c r="D759" s="13" t="s">
        <v>480</v>
      </c>
      <c r="E759" s="13" t="s">
        <v>32</v>
      </c>
      <c r="F759" s="13" t="s">
        <v>152</v>
      </c>
      <c r="G759" s="13">
        <v>8.77</v>
      </c>
      <c r="H759" s="26">
        <v>44202</v>
      </c>
      <c r="I759" s="26">
        <v>44220</v>
      </c>
      <c r="J759" s="13">
        <v>10</v>
      </c>
      <c r="K759" s="13">
        <v>2013</v>
      </c>
      <c r="L759" s="13" t="s">
        <v>39</v>
      </c>
      <c r="M759" s="13">
        <v>26</v>
      </c>
      <c r="N759" s="13">
        <v>0.42749999999999999</v>
      </c>
      <c r="O759" s="13">
        <v>11.115</v>
      </c>
      <c r="P759" s="13">
        <v>19</v>
      </c>
      <c r="Q759" s="13">
        <v>0.58499999999999996</v>
      </c>
      <c r="R759" s="13">
        <v>1.368421052631579</v>
      </c>
      <c r="S759" s="30">
        <v>8.3323353293413174</v>
      </c>
      <c r="T759" s="13">
        <f>IFERROR(VLOOKUP(B759,users_table[#All],4,FALSE),"NA")</f>
        <v>8.5</v>
      </c>
    </row>
    <row r="760" spans="1:20" x14ac:dyDescent="0.3">
      <c r="A760" s="25">
        <v>758</v>
      </c>
      <c r="B760" s="13" t="s">
        <v>4</v>
      </c>
      <c r="C760" s="13">
        <v>39535</v>
      </c>
      <c r="D760" s="13" t="s">
        <v>885</v>
      </c>
      <c r="E760" s="13" t="s">
        <v>32</v>
      </c>
      <c r="F760" s="13" t="s">
        <v>152</v>
      </c>
      <c r="G760" s="13">
        <v>8.3800000000000008</v>
      </c>
      <c r="H760" s="26">
        <v>44207</v>
      </c>
      <c r="I760" s="26">
        <v>44276</v>
      </c>
      <c r="J760" s="13">
        <v>9</v>
      </c>
      <c r="K760" s="13">
        <v>2021</v>
      </c>
      <c r="L760" s="13" t="s">
        <v>30</v>
      </c>
      <c r="M760" s="13">
        <v>11</v>
      </c>
      <c r="N760" s="13">
        <v>0.39444444444444438</v>
      </c>
      <c r="O760" s="13">
        <v>4.3388888888888886</v>
      </c>
      <c r="P760" s="13">
        <v>70</v>
      </c>
      <c r="Q760" s="13">
        <v>6.1984126984126982E-2</v>
      </c>
      <c r="R760" s="13">
        <v>0.15714285714285711</v>
      </c>
      <c r="S760" s="30">
        <v>8.3323353293413174</v>
      </c>
      <c r="T760" s="13">
        <f>IFERROR(VLOOKUP(B760,users_table[#All],4,FALSE),"NA")</f>
        <v>8.5</v>
      </c>
    </row>
    <row r="761" spans="1:20" x14ac:dyDescent="0.3">
      <c r="A761" s="25">
        <v>759</v>
      </c>
      <c r="B761" s="13" t="s">
        <v>4</v>
      </c>
      <c r="C761" s="13">
        <v>45576</v>
      </c>
      <c r="D761" s="13" t="s">
        <v>886</v>
      </c>
      <c r="E761" s="13" t="s">
        <v>32</v>
      </c>
      <c r="F761" s="13" t="s">
        <v>152</v>
      </c>
      <c r="G761" s="13">
        <v>8.6999999999999993</v>
      </c>
      <c r="H761" s="26">
        <v>44473</v>
      </c>
      <c r="I761" s="26">
        <v>44550</v>
      </c>
      <c r="J761" s="13">
        <v>9</v>
      </c>
      <c r="K761" s="13">
        <v>2021</v>
      </c>
      <c r="L761" s="13" t="s">
        <v>35</v>
      </c>
      <c r="M761" s="13">
        <v>12</v>
      </c>
      <c r="N761" s="13">
        <v>0.3963888888888889</v>
      </c>
      <c r="O761" s="13">
        <v>4.7566666666666668</v>
      </c>
      <c r="P761" s="13">
        <v>78</v>
      </c>
      <c r="Q761" s="13">
        <v>6.0982905982905983E-2</v>
      </c>
      <c r="R761" s="13">
        <v>0.15384615384615391</v>
      </c>
      <c r="S761" s="30">
        <v>8.3323353293413174</v>
      </c>
      <c r="T761" s="13">
        <f>IFERROR(VLOOKUP(B761,users_table[#All],4,FALSE),"NA")</f>
        <v>8.5</v>
      </c>
    </row>
    <row r="762" spans="1:20" x14ac:dyDescent="0.3">
      <c r="A762" s="25">
        <v>760</v>
      </c>
      <c r="B762" s="13" t="s">
        <v>4</v>
      </c>
      <c r="C762" s="13">
        <v>2926</v>
      </c>
      <c r="D762" s="13" t="s">
        <v>887</v>
      </c>
      <c r="E762" s="13" t="s">
        <v>32</v>
      </c>
      <c r="F762" s="13" t="s">
        <v>386</v>
      </c>
      <c r="G762" s="13">
        <v>7.13</v>
      </c>
      <c r="H762" s="26">
        <v>42053</v>
      </c>
      <c r="I762" s="26">
        <v>42054</v>
      </c>
      <c r="J762" s="13">
        <v>7</v>
      </c>
      <c r="K762" s="13">
        <v>2007</v>
      </c>
      <c r="L762" s="13" t="s">
        <v>35</v>
      </c>
      <c r="M762" s="13">
        <v>13</v>
      </c>
      <c r="N762" s="13">
        <v>0.42499999999999999</v>
      </c>
      <c r="O762" s="13">
        <v>5.5249999999999986</v>
      </c>
      <c r="P762" s="13">
        <v>2</v>
      </c>
      <c r="Q762" s="13">
        <v>2.7625000000000002</v>
      </c>
      <c r="R762" s="13">
        <v>6.5</v>
      </c>
      <c r="S762" s="30">
        <v>8.3323353293413174</v>
      </c>
      <c r="T762" s="13">
        <f>IFERROR(VLOOKUP(B762,users_table[#All],4,FALSE),"NA")</f>
        <v>8.5</v>
      </c>
    </row>
    <row r="763" spans="1:20" x14ac:dyDescent="0.3">
      <c r="A763" s="25">
        <v>761</v>
      </c>
      <c r="B763" s="13" t="s">
        <v>4</v>
      </c>
      <c r="C763" s="13">
        <v>20</v>
      </c>
      <c r="D763" s="13" t="s">
        <v>496</v>
      </c>
      <c r="E763" s="13" t="s">
        <v>32</v>
      </c>
      <c r="F763" s="13" t="s">
        <v>37</v>
      </c>
      <c r="G763" s="13">
        <v>7.98</v>
      </c>
      <c r="H763" s="26" t="s">
        <v>54</v>
      </c>
      <c r="I763" s="26" t="s">
        <v>54</v>
      </c>
      <c r="J763" s="13">
        <v>7</v>
      </c>
      <c r="K763" s="13">
        <v>2002</v>
      </c>
      <c r="L763" s="13" t="s">
        <v>35</v>
      </c>
      <c r="M763" s="13">
        <v>220</v>
      </c>
      <c r="N763" s="13">
        <v>0.39</v>
      </c>
      <c r="O763" s="13">
        <v>85.8</v>
      </c>
      <c r="P763" s="13" t="s">
        <v>54</v>
      </c>
      <c r="Q763" s="13" t="s">
        <v>54</v>
      </c>
      <c r="R763" s="13" t="s">
        <v>54</v>
      </c>
      <c r="S763" s="30">
        <v>8.3323353293413174</v>
      </c>
      <c r="T763" s="13">
        <f>IFERROR(VLOOKUP(B763,users_table[#All],4,FALSE),"NA")</f>
        <v>8.5</v>
      </c>
    </row>
    <row r="764" spans="1:20" x14ac:dyDescent="0.3">
      <c r="A764" s="25">
        <v>762</v>
      </c>
      <c r="B764" s="13" t="s">
        <v>4</v>
      </c>
      <c r="C764" s="13">
        <v>1735</v>
      </c>
      <c r="D764" s="13" t="s">
        <v>497</v>
      </c>
      <c r="E764" s="13" t="s">
        <v>32</v>
      </c>
      <c r="F764" s="13" t="s">
        <v>37</v>
      </c>
      <c r="G764" s="13">
        <v>8.26</v>
      </c>
      <c r="H764" s="26" t="s">
        <v>54</v>
      </c>
      <c r="I764" s="26">
        <v>42869</v>
      </c>
      <c r="J764" s="13">
        <v>8</v>
      </c>
      <c r="K764" s="13">
        <v>2007</v>
      </c>
      <c r="L764" s="13" t="s">
        <v>30</v>
      </c>
      <c r="M764" s="13">
        <v>500</v>
      </c>
      <c r="N764" s="13">
        <v>0.38583333333333331</v>
      </c>
      <c r="O764" s="13">
        <v>192.91666666666671</v>
      </c>
      <c r="P764" s="13" t="s">
        <v>54</v>
      </c>
      <c r="Q764" s="13" t="s">
        <v>54</v>
      </c>
      <c r="R764" s="13" t="s">
        <v>54</v>
      </c>
      <c r="S764" s="30">
        <v>8.3323353293413174</v>
      </c>
      <c r="T764" s="13">
        <f>IFERROR(VLOOKUP(B764,users_table[#All],4,FALSE),"NA")</f>
        <v>8.5</v>
      </c>
    </row>
    <row r="765" spans="1:20" x14ac:dyDescent="0.3">
      <c r="A765" s="25">
        <v>763</v>
      </c>
      <c r="B765" s="13" t="s">
        <v>4</v>
      </c>
      <c r="C765" s="13">
        <v>15689</v>
      </c>
      <c r="D765" s="13" t="s">
        <v>503</v>
      </c>
      <c r="E765" s="13" t="s">
        <v>32</v>
      </c>
      <c r="F765" s="13" t="s">
        <v>152</v>
      </c>
      <c r="G765" s="13">
        <v>7.93</v>
      </c>
      <c r="H765" s="26">
        <v>44201</v>
      </c>
      <c r="I765" s="26">
        <v>44202</v>
      </c>
      <c r="J765" s="13">
        <v>10</v>
      </c>
      <c r="K765" s="13">
        <v>2012</v>
      </c>
      <c r="L765" s="13" t="s">
        <v>35</v>
      </c>
      <c r="M765" s="13">
        <v>4</v>
      </c>
      <c r="N765" s="13">
        <v>0.41444444444444439</v>
      </c>
      <c r="O765" s="13">
        <v>1.657777777777778</v>
      </c>
      <c r="P765" s="13">
        <v>2</v>
      </c>
      <c r="Q765" s="13">
        <v>0.8288888888888889</v>
      </c>
      <c r="R765" s="13">
        <v>2</v>
      </c>
      <c r="S765" s="30">
        <v>8.3323353293413174</v>
      </c>
      <c r="T765" s="13">
        <f>IFERROR(VLOOKUP(B765,users_table[#All],4,FALSE),"NA")</f>
        <v>8.5</v>
      </c>
    </row>
    <row r="766" spans="1:20" x14ac:dyDescent="0.3">
      <c r="A766" s="25">
        <v>764</v>
      </c>
      <c r="B766" s="13" t="s">
        <v>4</v>
      </c>
      <c r="C766" s="13">
        <v>31404</v>
      </c>
      <c r="D766" s="13" t="s">
        <v>888</v>
      </c>
      <c r="E766" s="13" t="s">
        <v>32</v>
      </c>
      <c r="F766" s="13" t="s">
        <v>152</v>
      </c>
      <c r="G766" s="13">
        <v>6.71</v>
      </c>
      <c r="H766" s="26">
        <v>44973</v>
      </c>
      <c r="I766" s="26">
        <v>45007</v>
      </c>
      <c r="J766" s="13">
        <v>7</v>
      </c>
      <c r="K766" s="13">
        <v>2016</v>
      </c>
      <c r="L766" s="13" t="s">
        <v>33</v>
      </c>
      <c r="M766" s="13">
        <v>12</v>
      </c>
      <c r="N766" s="13">
        <v>0.4</v>
      </c>
      <c r="O766" s="13">
        <v>4.8000000000000007</v>
      </c>
      <c r="P766" s="13">
        <v>35</v>
      </c>
      <c r="Q766" s="13">
        <v>0.13714285714285709</v>
      </c>
      <c r="R766" s="13">
        <v>0.34285714285714292</v>
      </c>
      <c r="S766" s="30">
        <v>8.3323353293413174</v>
      </c>
      <c r="T766" s="13">
        <f>IFERROR(VLOOKUP(B766,users_table[#All],4,FALSE),"NA")</f>
        <v>8.5</v>
      </c>
    </row>
    <row r="767" spans="1:20" x14ac:dyDescent="0.3">
      <c r="A767" s="25">
        <v>765</v>
      </c>
      <c r="B767" s="13" t="s">
        <v>4</v>
      </c>
      <c r="C767" s="13">
        <v>31953</v>
      </c>
      <c r="D767" s="13" t="s">
        <v>889</v>
      </c>
      <c r="E767" s="13" t="s">
        <v>32</v>
      </c>
      <c r="F767" s="13" t="s">
        <v>183</v>
      </c>
      <c r="G767" s="13">
        <v>7.57</v>
      </c>
      <c r="H767" s="26">
        <v>42940</v>
      </c>
      <c r="I767" s="26">
        <v>42990</v>
      </c>
      <c r="J767" s="13">
        <v>8</v>
      </c>
      <c r="K767" s="13">
        <v>2016</v>
      </c>
      <c r="L767" s="13" t="s">
        <v>39</v>
      </c>
      <c r="M767" s="13">
        <v>12</v>
      </c>
      <c r="N767" s="13">
        <v>0.4</v>
      </c>
      <c r="O767" s="13">
        <v>4.8000000000000007</v>
      </c>
      <c r="P767" s="13">
        <v>51</v>
      </c>
      <c r="Q767" s="13">
        <v>9.4117647058823542E-2</v>
      </c>
      <c r="R767" s="13">
        <v>0.23529411764705879</v>
      </c>
      <c r="S767" s="30">
        <v>8.3323353293413174</v>
      </c>
      <c r="T767" s="13">
        <f>IFERROR(VLOOKUP(B767,users_table[#All],4,FALSE),"NA")</f>
        <v>8.5</v>
      </c>
    </row>
    <row r="768" spans="1:20" x14ac:dyDescent="0.3">
      <c r="A768" s="25">
        <v>766</v>
      </c>
      <c r="B768" s="13" t="s">
        <v>4</v>
      </c>
      <c r="C768" s="13">
        <v>34914</v>
      </c>
      <c r="D768" s="13" t="s">
        <v>890</v>
      </c>
      <c r="E768" s="13" t="s">
        <v>32</v>
      </c>
      <c r="F768" s="13" t="s">
        <v>183</v>
      </c>
      <c r="G768" s="13">
        <v>7.71</v>
      </c>
      <c r="H768" s="26">
        <v>43010</v>
      </c>
      <c r="I768" s="26">
        <v>43023</v>
      </c>
      <c r="J768" s="13">
        <v>8</v>
      </c>
      <c r="K768" s="13">
        <v>2017</v>
      </c>
      <c r="L768" s="13" t="s">
        <v>39</v>
      </c>
      <c r="M768" s="13">
        <v>12</v>
      </c>
      <c r="N768" s="13">
        <v>0.4</v>
      </c>
      <c r="O768" s="13">
        <v>4.8000000000000007</v>
      </c>
      <c r="P768" s="13">
        <v>14</v>
      </c>
      <c r="Q768" s="13">
        <v>0.34285714285714292</v>
      </c>
      <c r="R768" s="13">
        <v>0.8571428571428571</v>
      </c>
      <c r="S768" s="30">
        <v>8.3323353293413174</v>
      </c>
      <c r="T768" s="13">
        <f>IFERROR(VLOOKUP(B768,users_table[#All],4,FALSE),"NA")</f>
        <v>8.5</v>
      </c>
    </row>
    <row r="769" spans="1:20" x14ac:dyDescent="0.3">
      <c r="A769" s="25">
        <v>767</v>
      </c>
      <c r="B769" s="13" t="s">
        <v>4</v>
      </c>
      <c r="C769" s="13">
        <v>1210</v>
      </c>
      <c r="D769" s="13" t="s">
        <v>891</v>
      </c>
      <c r="E769" s="13" t="s">
        <v>32</v>
      </c>
      <c r="F769" s="13" t="s">
        <v>42</v>
      </c>
      <c r="G769" s="13">
        <v>8.31</v>
      </c>
      <c r="H769" s="26" t="s">
        <v>54</v>
      </c>
      <c r="I769" s="26">
        <v>44287</v>
      </c>
      <c r="J769" s="13">
        <v>8</v>
      </c>
      <c r="K769" s="13">
        <v>2006</v>
      </c>
      <c r="L769" s="13" t="s">
        <v>39</v>
      </c>
      <c r="M769" s="13">
        <v>24</v>
      </c>
      <c r="N769" s="13">
        <v>0.4</v>
      </c>
      <c r="O769" s="13">
        <v>9.6000000000000014</v>
      </c>
      <c r="P769" s="13" t="s">
        <v>54</v>
      </c>
      <c r="Q769" s="13" t="s">
        <v>54</v>
      </c>
      <c r="R769" s="13" t="s">
        <v>54</v>
      </c>
      <c r="S769" s="30">
        <v>8.3323353293413174</v>
      </c>
      <c r="T769" s="13">
        <f>IFERROR(VLOOKUP(B769,users_table[#All],4,FALSE),"NA")</f>
        <v>8.5</v>
      </c>
    </row>
    <row r="770" spans="1:20" x14ac:dyDescent="0.3">
      <c r="A770" s="25">
        <v>768</v>
      </c>
      <c r="B770" s="13" t="s">
        <v>4</v>
      </c>
      <c r="C770" s="13">
        <v>10165</v>
      </c>
      <c r="D770" s="13" t="s">
        <v>892</v>
      </c>
      <c r="E770" s="13" t="s">
        <v>32</v>
      </c>
      <c r="F770" s="13" t="s">
        <v>37</v>
      </c>
      <c r="G770" s="13">
        <v>8.4600000000000009</v>
      </c>
      <c r="H770" s="26">
        <v>42066</v>
      </c>
      <c r="I770" s="26">
        <v>42072</v>
      </c>
      <c r="J770" s="13">
        <v>8</v>
      </c>
      <c r="K770" s="13">
        <v>2011</v>
      </c>
      <c r="L770" s="13" t="s">
        <v>33</v>
      </c>
      <c r="M770" s="13">
        <v>26</v>
      </c>
      <c r="N770" s="13">
        <v>0.39444444444444438</v>
      </c>
      <c r="O770" s="13">
        <v>10.255555555555549</v>
      </c>
      <c r="P770" s="13">
        <v>7</v>
      </c>
      <c r="Q770" s="13">
        <v>1.465079365079365</v>
      </c>
      <c r="R770" s="13">
        <v>3.714285714285714</v>
      </c>
      <c r="S770" s="30">
        <v>8.3323353293413174</v>
      </c>
      <c r="T770" s="13">
        <f>IFERROR(VLOOKUP(B770,users_table[#All],4,FALSE),"NA")</f>
        <v>8.5</v>
      </c>
    </row>
    <row r="771" spans="1:20" x14ac:dyDescent="0.3">
      <c r="A771" s="25">
        <v>769</v>
      </c>
      <c r="B771" s="13" t="s">
        <v>4</v>
      </c>
      <c r="C771" s="13">
        <v>8857</v>
      </c>
      <c r="D771" s="13" t="s">
        <v>893</v>
      </c>
      <c r="E771" s="13" t="s">
        <v>52</v>
      </c>
      <c r="F771" s="13" t="s">
        <v>37</v>
      </c>
      <c r="G771" s="13">
        <v>7.4</v>
      </c>
      <c r="H771" s="26">
        <v>42072</v>
      </c>
      <c r="I771" s="26">
        <v>42072</v>
      </c>
      <c r="J771" s="13">
        <v>8</v>
      </c>
      <c r="K771" s="13">
        <v>2011</v>
      </c>
      <c r="L771" s="13" t="s">
        <v>30</v>
      </c>
      <c r="M771" s="13">
        <v>1</v>
      </c>
      <c r="N771" s="13">
        <v>0.37805555555555548</v>
      </c>
      <c r="O771" s="13">
        <v>0.37805555555555548</v>
      </c>
      <c r="P771" s="13">
        <v>1</v>
      </c>
      <c r="Q771" s="13">
        <v>0.37805555555555548</v>
      </c>
      <c r="R771" s="13">
        <v>1</v>
      </c>
      <c r="S771" s="30">
        <v>8.3323353293413174</v>
      </c>
      <c r="T771" s="13">
        <f>IFERROR(VLOOKUP(B771,users_table[#All],4,FALSE),"NA")</f>
        <v>8.5</v>
      </c>
    </row>
    <row r="772" spans="1:20" x14ac:dyDescent="0.3">
      <c r="A772" s="25">
        <v>770</v>
      </c>
      <c r="B772" s="13" t="s">
        <v>4</v>
      </c>
      <c r="C772" s="13">
        <v>18897</v>
      </c>
      <c r="D772" s="13" t="s">
        <v>894</v>
      </c>
      <c r="E772" s="13" t="s">
        <v>32</v>
      </c>
      <c r="F772" s="13" t="s">
        <v>37</v>
      </c>
      <c r="G772" s="13">
        <v>7.58</v>
      </c>
      <c r="H772" s="26" t="s">
        <v>54</v>
      </c>
      <c r="I772" s="26" t="s">
        <v>54</v>
      </c>
      <c r="J772" s="13">
        <v>9</v>
      </c>
      <c r="K772" s="13">
        <v>2014</v>
      </c>
      <c r="L772" s="13" t="s">
        <v>30</v>
      </c>
      <c r="M772" s="13">
        <v>20</v>
      </c>
      <c r="N772" s="13">
        <v>0.40555555555555561</v>
      </c>
      <c r="O772" s="13">
        <v>8.1111111111111107</v>
      </c>
      <c r="P772" s="13" t="s">
        <v>54</v>
      </c>
      <c r="Q772" s="13" t="s">
        <v>54</v>
      </c>
      <c r="R772" s="13" t="s">
        <v>54</v>
      </c>
      <c r="S772" s="30">
        <v>8.3323353293413174</v>
      </c>
      <c r="T772" s="13">
        <f>IFERROR(VLOOKUP(B772,users_table[#All],4,FALSE),"NA")</f>
        <v>8.5</v>
      </c>
    </row>
    <row r="773" spans="1:20" x14ac:dyDescent="0.3">
      <c r="A773" s="25">
        <v>771</v>
      </c>
      <c r="B773" s="13" t="s">
        <v>4</v>
      </c>
      <c r="C773" s="13">
        <v>27787</v>
      </c>
      <c r="D773" s="13" t="s">
        <v>895</v>
      </c>
      <c r="E773" s="13" t="s">
        <v>32</v>
      </c>
      <c r="F773" s="13" t="s">
        <v>37</v>
      </c>
      <c r="G773" s="13">
        <v>7.35</v>
      </c>
      <c r="H773" s="26">
        <v>42366</v>
      </c>
      <c r="I773" s="26">
        <v>42370</v>
      </c>
      <c r="J773" s="13">
        <v>9</v>
      </c>
      <c r="K773" s="13">
        <v>2015</v>
      </c>
      <c r="L773" s="13" t="s">
        <v>33</v>
      </c>
      <c r="M773" s="13">
        <v>12</v>
      </c>
      <c r="N773" s="13">
        <v>0.40611111111111109</v>
      </c>
      <c r="O773" s="13">
        <v>4.8733333333333331</v>
      </c>
      <c r="P773" s="13">
        <v>5</v>
      </c>
      <c r="Q773" s="13">
        <v>0.97466666666666657</v>
      </c>
      <c r="R773" s="13">
        <v>2.4</v>
      </c>
      <c r="S773" s="30">
        <v>8.3323353293413174</v>
      </c>
      <c r="T773" s="13">
        <f>IFERROR(VLOOKUP(B773,users_table[#All],4,FALSE),"NA")</f>
        <v>8.5</v>
      </c>
    </row>
    <row r="774" spans="1:20" x14ac:dyDescent="0.3">
      <c r="A774" s="25">
        <v>772</v>
      </c>
      <c r="B774" s="13" t="s">
        <v>4</v>
      </c>
      <c r="C774" s="13">
        <v>11597</v>
      </c>
      <c r="D774" s="13" t="s">
        <v>508</v>
      </c>
      <c r="E774" s="13" t="s">
        <v>32</v>
      </c>
      <c r="F774" s="13" t="s">
        <v>152</v>
      </c>
      <c r="G774" s="13">
        <v>8.14</v>
      </c>
      <c r="H774" s="26">
        <v>44199</v>
      </c>
      <c r="I774" s="26">
        <v>44201</v>
      </c>
      <c r="J774" s="13">
        <v>10</v>
      </c>
      <c r="K774" s="13">
        <v>2012</v>
      </c>
      <c r="L774" s="13" t="s">
        <v>30</v>
      </c>
      <c r="M774" s="13">
        <v>11</v>
      </c>
      <c r="N774" s="13">
        <v>0.43194444444444452</v>
      </c>
      <c r="O774" s="13">
        <v>4.7513888888888891</v>
      </c>
      <c r="P774" s="13">
        <v>3</v>
      </c>
      <c r="Q774" s="13">
        <v>1.5837962962962959</v>
      </c>
      <c r="R774" s="13">
        <v>3.666666666666667</v>
      </c>
      <c r="S774" s="30">
        <v>8.3323353293413174</v>
      </c>
      <c r="T774" s="13">
        <f>IFERROR(VLOOKUP(B774,users_table[#All],4,FALSE),"NA")</f>
        <v>8.5</v>
      </c>
    </row>
    <row r="775" spans="1:20" x14ac:dyDescent="0.3">
      <c r="A775" s="25">
        <v>773</v>
      </c>
      <c r="B775" s="13" t="s">
        <v>4</v>
      </c>
      <c r="C775" s="13">
        <v>19815</v>
      </c>
      <c r="D775" s="13" t="s">
        <v>896</v>
      </c>
      <c r="E775" s="13" t="s">
        <v>32</v>
      </c>
      <c r="F775" s="13" t="s">
        <v>152</v>
      </c>
      <c r="G775" s="13">
        <v>8.08</v>
      </c>
      <c r="H775" s="13" t="s">
        <v>54</v>
      </c>
      <c r="I775" s="26" t="s">
        <v>54</v>
      </c>
      <c r="J775" s="13">
        <v>10</v>
      </c>
      <c r="K775" s="13">
        <v>2014</v>
      </c>
      <c r="L775" s="13" t="s">
        <v>33</v>
      </c>
      <c r="M775" s="13">
        <v>12</v>
      </c>
      <c r="N775" s="13">
        <v>0.38333333333333341</v>
      </c>
      <c r="O775" s="13">
        <v>4.6000000000000014</v>
      </c>
      <c r="P775" s="13" t="s">
        <v>54</v>
      </c>
      <c r="Q775" s="13" t="s">
        <v>54</v>
      </c>
      <c r="R775" s="13" t="s">
        <v>54</v>
      </c>
      <c r="S775" s="30">
        <v>8.3323353293413174</v>
      </c>
      <c r="T775" s="13">
        <f>IFERROR(VLOOKUP(B775,users_table[#All],4,FALSE),"NA")</f>
        <v>8.5</v>
      </c>
    </row>
    <row r="776" spans="1:20" x14ac:dyDescent="0.3">
      <c r="A776" s="25">
        <v>774</v>
      </c>
      <c r="B776" s="13" t="s">
        <v>4</v>
      </c>
      <c r="C776" s="13">
        <v>20507</v>
      </c>
      <c r="D776" s="13" t="s">
        <v>897</v>
      </c>
      <c r="E776" s="13" t="s">
        <v>32</v>
      </c>
      <c r="F776" s="13" t="s">
        <v>37</v>
      </c>
      <c r="G776" s="13">
        <v>7.95</v>
      </c>
      <c r="H776" s="26">
        <v>43941</v>
      </c>
      <c r="I776" s="26">
        <v>43944</v>
      </c>
      <c r="J776" s="13">
        <v>9</v>
      </c>
      <c r="K776" s="13">
        <v>2014</v>
      </c>
      <c r="L776" s="13" t="s">
        <v>30</v>
      </c>
      <c r="M776" s="13">
        <v>12</v>
      </c>
      <c r="N776" s="13">
        <v>0.4</v>
      </c>
      <c r="O776" s="13">
        <v>4.8000000000000007</v>
      </c>
      <c r="P776" s="13">
        <v>4</v>
      </c>
      <c r="Q776" s="13">
        <v>1.2</v>
      </c>
      <c r="R776" s="13">
        <v>3</v>
      </c>
      <c r="S776" s="30">
        <v>8.3323353293413174</v>
      </c>
      <c r="T776" s="13">
        <f>IFERROR(VLOOKUP(B776,users_table[#All],4,FALSE),"NA")</f>
        <v>8.5</v>
      </c>
    </row>
    <row r="777" spans="1:20" x14ac:dyDescent="0.3">
      <c r="A777" s="25">
        <v>775</v>
      </c>
      <c r="B777" s="13" t="s">
        <v>4</v>
      </c>
      <c r="C777" s="13">
        <v>30503</v>
      </c>
      <c r="D777" s="13" t="s">
        <v>898</v>
      </c>
      <c r="E777" s="13" t="s">
        <v>32</v>
      </c>
      <c r="F777" s="13" t="s">
        <v>37</v>
      </c>
      <c r="G777" s="13">
        <v>8.16</v>
      </c>
      <c r="H777" s="26">
        <v>43943</v>
      </c>
      <c r="I777" s="26">
        <v>43948</v>
      </c>
      <c r="J777" s="13">
        <v>10</v>
      </c>
      <c r="K777" s="13">
        <v>2015</v>
      </c>
      <c r="L777" s="13" t="s">
        <v>35</v>
      </c>
      <c r="M777" s="13">
        <v>13</v>
      </c>
      <c r="N777" s="13">
        <v>0.40277777777777779</v>
      </c>
      <c r="O777" s="13">
        <v>5.2361111111111116</v>
      </c>
      <c r="P777" s="13">
        <v>6</v>
      </c>
      <c r="Q777" s="13">
        <v>0.87268518518518523</v>
      </c>
      <c r="R777" s="13">
        <v>2.166666666666667</v>
      </c>
      <c r="S777" s="30">
        <v>8.3323353293413174</v>
      </c>
      <c r="T777" s="13">
        <f>IFERROR(VLOOKUP(B777,users_table[#All],4,FALSE),"NA")</f>
        <v>8.5</v>
      </c>
    </row>
    <row r="778" spans="1:20" x14ac:dyDescent="0.3">
      <c r="A778" s="25">
        <v>776</v>
      </c>
      <c r="B778" s="13" t="s">
        <v>4</v>
      </c>
      <c r="C778" s="13">
        <v>30276</v>
      </c>
      <c r="D778" s="13" t="s">
        <v>522</v>
      </c>
      <c r="E778" s="13" t="s">
        <v>32</v>
      </c>
      <c r="F778" s="13" t="s">
        <v>154</v>
      </c>
      <c r="G778" s="13">
        <v>8.5</v>
      </c>
      <c r="H778" s="26">
        <v>42360</v>
      </c>
      <c r="I778" s="26">
        <v>42364</v>
      </c>
      <c r="J778" s="13">
        <v>10</v>
      </c>
      <c r="K778" s="13">
        <v>2015</v>
      </c>
      <c r="L778" s="13" t="s">
        <v>35</v>
      </c>
      <c r="M778" s="13">
        <v>12</v>
      </c>
      <c r="N778" s="13">
        <v>0.40555555555555561</v>
      </c>
      <c r="O778" s="13">
        <v>4.8666666666666671</v>
      </c>
      <c r="P778" s="13">
        <v>5</v>
      </c>
      <c r="Q778" s="13">
        <v>0.97333333333333338</v>
      </c>
      <c r="R778" s="13">
        <v>2.4</v>
      </c>
      <c r="S778" s="30">
        <v>8.3323353293413174</v>
      </c>
      <c r="T778" s="13">
        <f>IFERROR(VLOOKUP(B778,users_table[#All],4,FALSE),"NA")</f>
        <v>8.5</v>
      </c>
    </row>
    <row r="779" spans="1:20" x14ac:dyDescent="0.3">
      <c r="A779" s="25">
        <v>777</v>
      </c>
      <c r="B779" s="13" t="s">
        <v>4</v>
      </c>
      <c r="C779" s="13">
        <v>34134</v>
      </c>
      <c r="D779" s="13" t="s">
        <v>523</v>
      </c>
      <c r="E779" s="13" t="s">
        <v>32</v>
      </c>
      <c r="F779" s="13" t="s">
        <v>154</v>
      </c>
      <c r="G779" s="13">
        <v>7.5</v>
      </c>
      <c r="H779" s="26" t="s">
        <v>54</v>
      </c>
      <c r="I779" s="26">
        <v>44315</v>
      </c>
      <c r="J779" s="13">
        <v>6</v>
      </c>
      <c r="K779" s="13">
        <v>2019</v>
      </c>
      <c r="L779" s="13" t="s">
        <v>33</v>
      </c>
      <c r="M779" s="13">
        <v>12</v>
      </c>
      <c r="N779" s="13">
        <v>0.3972222222222222</v>
      </c>
      <c r="O779" s="13">
        <v>4.7666666666666666</v>
      </c>
      <c r="P779" s="13" t="s">
        <v>54</v>
      </c>
      <c r="Q779" s="13" t="s">
        <v>54</v>
      </c>
      <c r="R779" s="13" t="s">
        <v>54</v>
      </c>
      <c r="S779" s="30">
        <v>8.3323353293413174</v>
      </c>
      <c r="T779" s="13">
        <f>IFERROR(VLOOKUP(B779,users_table[#All],4,FALSE),"NA")</f>
        <v>8.5</v>
      </c>
    </row>
    <row r="780" spans="1:20" x14ac:dyDescent="0.3">
      <c r="A780" s="25">
        <v>778</v>
      </c>
      <c r="B780" s="13" t="s">
        <v>4</v>
      </c>
      <c r="C780" s="13">
        <v>14199</v>
      </c>
      <c r="D780" s="13" t="s">
        <v>899</v>
      </c>
      <c r="E780" s="13" t="s">
        <v>32</v>
      </c>
      <c r="F780" s="13" t="s">
        <v>152</v>
      </c>
      <c r="G780" s="13">
        <v>6.44</v>
      </c>
      <c r="H780" s="26" t="s">
        <v>54</v>
      </c>
      <c r="I780" s="26" t="s">
        <v>54</v>
      </c>
      <c r="J780" s="13" t="s">
        <v>54</v>
      </c>
      <c r="K780" s="13">
        <v>2012</v>
      </c>
      <c r="L780" s="13" t="s">
        <v>35</v>
      </c>
      <c r="M780" s="13">
        <v>12</v>
      </c>
      <c r="N780" s="13">
        <v>0.40833333333333333</v>
      </c>
      <c r="O780" s="13">
        <v>4.9000000000000004</v>
      </c>
      <c r="P780" s="13" t="s">
        <v>54</v>
      </c>
      <c r="Q780" s="13" t="s">
        <v>54</v>
      </c>
      <c r="R780" s="13" t="s">
        <v>54</v>
      </c>
      <c r="S780" s="30">
        <v>8.3323353293413174</v>
      </c>
      <c r="T780" s="13">
        <f>IFERROR(VLOOKUP(B780,users_table[#All],4,FALSE),"NA")</f>
        <v>8.5</v>
      </c>
    </row>
    <row r="781" spans="1:20" x14ac:dyDescent="0.3">
      <c r="A781" s="25">
        <v>779</v>
      </c>
      <c r="B781" s="13" t="s">
        <v>4</v>
      </c>
      <c r="C781" s="13">
        <v>2966</v>
      </c>
      <c r="D781" s="13" t="s">
        <v>900</v>
      </c>
      <c r="E781" s="13" t="s">
        <v>32</v>
      </c>
      <c r="F781" s="13" t="s">
        <v>152</v>
      </c>
      <c r="G781" s="13">
        <v>8.2200000000000006</v>
      </c>
      <c r="H781" s="26" t="s">
        <v>54</v>
      </c>
      <c r="I781" s="26" t="s">
        <v>54</v>
      </c>
      <c r="J781" s="13">
        <v>10</v>
      </c>
      <c r="K781" s="13">
        <v>2008</v>
      </c>
      <c r="L781" s="13" t="s">
        <v>30</v>
      </c>
      <c r="M781" s="13">
        <v>13</v>
      </c>
      <c r="N781" s="13">
        <v>0.4</v>
      </c>
      <c r="O781" s="13">
        <v>5.2</v>
      </c>
      <c r="P781" s="13" t="s">
        <v>54</v>
      </c>
      <c r="Q781" s="13" t="s">
        <v>54</v>
      </c>
      <c r="R781" s="13" t="s">
        <v>54</v>
      </c>
      <c r="S781" s="30">
        <v>8.3323353293413174</v>
      </c>
      <c r="T781" s="13">
        <f>IFERROR(VLOOKUP(B781,users_table[#All],4,FALSE),"NA")</f>
        <v>8.5</v>
      </c>
    </row>
    <row r="782" spans="1:20" x14ac:dyDescent="0.3">
      <c r="A782" s="25">
        <v>780</v>
      </c>
      <c r="B782" s="13" t="s">
        <v>4</v>
      </c>
      <c r="C782" s="13">
        <v>5341</v>
      </c>
      <c r="D782" s="13" t="s">
        <v>901</v>
      </c>
      <c r="E782" s="13" t="s">
        <v>32</v>
      </c>
      <c r="F782" s="13" t="s">
        <v>152</v>
      </c>
      <c r="G782" s="13">
        <v>8.32</v>
      </c>
      <c r="H782" s="26" t="s">
        <v>54</v>
      </c>
      <c r="I782" s="26" t="s">
        <v>54</v>
      </c>
      <c r="J782" s="13">
        <v>10</v>
      </c>
      <c r="K782" s="13">
        <v>2009</v>
      </c>
      <c r="L782" s="13" t="s">
        <v>39</v>
      </c>
      <c r="M782" s="13">
        <v>12</v>
      </c>
      <c r="N782" s="13">
        <v>0.4</v>
      </c>
      <c r="O782" s="13">
        <v>4.8000000000000007</v>
      </c>
      <c r="P782" s="13" t="s">
        <v>54</v>
      </c>
      <c r="Q782" s="13" t="s">
        <v>54</v>
      </c>
      <c r="R782" s="13" t="s">
        <v>54</v>
      </c>
      <c r="S782" s="30">
        <v>8.3323353293413174</v>
      </c>
      <c r="T782" s="13">
        <f>IFERROR(VLOOKUP(B782,users_table[#All],4,FALSE),"NA")</f>
        <v>8.5</v>
      </c>
    </row>
    <row r="783" spans="1:20" x14ac:dyDescent="0.3">
      <c r="A783" s="25">
        <v>781</v>
      </c>
      <c r="B783" s="13" t="s">
        <v>4</v>
      </c>
      <c r="C783" s="13">
        <v>6007</v>
      </c>
      <c r="D783" s="13" t="s">
        <v>902</v>
      </c>
      <c r="E783" s="13" t="s">
        <v>52</v>
      </c>
      <c r="F783" s="13" t="s">
        <v>152</v>
      </c>
      <c r="G783" s="13">
        <v>7.87</v>
      </c>
      <c r="H783" s="26" t="s">
        <v>54</v>
      </c>
      <c r="I783" s="26" t="s">
        <v>54</v>
      </c>
      <c r="J783" s="13">
        <v>9</v>
      </c>
      <c r="K783" s="13">
        <v>2009</v>
      </c>
      <c r="L783" s="13" t="s">
        <v>33</v>
      </c>
      <c r="M783" s="13">
        <v>1</v>
      </c>
      <c r="N783" s="13">
        <v>0.3963888888888889</v>
      </c>
      <c r="O783" s="13">
        <v>0.3963888888888889</v>
      </c>
      <c r="P783" s="13" t="s">
        <v>54</v>
      </c>
      <c r="Q783" s="13" t="s">
        <v>54</v>
      </c>
      <c r="R783" s="13" t="s">
        <v>54</v>
      </c>
      <c r="S783" s="30">
        <v>8.3323353293413174</v>
      </c>
      <c r="T783" s="13">
        <f>IFERROR(VLOOKUP(B783,users_table[#All],4,FALSE),"NA")</f>
        <v>8.5</v>
      </c>
    </row>
    <row r="784" spans="1:20" x14ac:dyDescent="0.3">
      <c r="A784" s="25">
        <v>782</v>
      </c>
      <c r="B784" s="13" t="s">
        <v>4</v>
      </c>
      <c r="C784" s="13">
        <v>28297</v>
      </c>
      <c r="D784" s="13" t="s">
        <v>903</v>
      </c>
      <c r="E784" s="13" t="s">
        <v>32</v>
      </c>
      <c r="F784" s="13" t="s">
        <v>37</v>
      </c>
      <c r="G784" s="13">
        <v>7.91</v>
      </c>
      <c r="H784" s="26">
        <v>44155</v>
      </c>
      <c r="I784" s="26">
        <v>44186</v>
      </c>
      <c r="J784" s="13">
        <v>8</v>
      </c>
      <c r="K784" s="13">
        <v>2015</v>
      </c>
      <c r="L784" s="13" t="s">
        <v>33</v>
      </c>
      <c r="M784" s="13">
        <v>24</v>
      </c>
      <c r="N784" s="13">
        <v>0.38111111111111112</v>
      </c>
      <c r="O784" s="13">
        <v>9.1466666666666665</v>
      </c>
      <c r="P784" s="13">
        <v>32</v>
      </c>
      <c r="Q784" s="13">
        <v>0.28583333333333327</v>
      </c>
      <c r="R784" s="13">
        <v>0.75</v>
      </c>
      <c r="S784" s="30">
        <v>8.3323353293413174</v>
      </c>
      <c r="T784" s="13">
        <f>IFERROR(VLOOKUP(B784,users_table[#All],4,FALSE),"NA")</f>
        <v>8.5</v>
      </c>
    </row>
    <row r="785" spans="1:20" x14ac:dyDescent="0.3">
      <c r="A785" s="25">
        <v>783</v>
      </c>
      <c r="B785" s="13" t="s">
        <v>4</v>
      </c>
      <c r="C785" s="13">
        <v>8769</v>
      </c>
      <c r="D785" s="13" t="s">
        <v>904</v>
      </c>
      <c r="E785" s="13" t="s">
        <v>32</v>
      </c>
      <c r="F785" s="13" t="s">
        <v>152</v>
      </c>
      <c r="G785" s="13">
        <v>6.97</v>
      </c>
      <c r="H785" s="26">
        <v>42170</v>
      </c>
      <c r="I785" s="26">
        <v>42172</v>
      </c>
      <c r="J785" s="13">
        <v>7</v>
      </c>
      <c r="K785" s="13">
        <v>2010</v>
      </c>
      <c r="L785" s="13" t="s">
        <v>35</v>
      </c>
      <c r="M785" s="13">
        <v>12</v>
      </c>
      <c r="N785" s="13">
        <v>0.40277777777777779</v>
      </c>
      <c r="O785" s="13">
        <v>4.8333333333333339</v>
      </c>
      <c r="P785" s="13">
        <v>3</v>
      </c>
      <c r="Q785" s="13">
        <v>1.6111111111111109</v>
      </c>
      <c r="R785" s="13">
        <v>4</v>
      </c>
      <c r="S785" s="30">
        <v>8.3323353293413174</v>
      </c>
      <c r="T785" s="13">
        <f>IFERROR(VLOOKUP(B785,users_table[#All],4,FALSE),"NA")</f>
        <v>8.5</v>
      </c>
    </row>
    <row r="786" spans="1:20" x14ac:dyDescent="0.3">
      <c r="A786" s="25">
        <v>784</v>
      </c>
      <c r="B786" s="13" t="s">
        <v>4</v>
      </c>
      <c r="C786" s="13">
        <v>10020</v>
      </c>
      <c r="D786" s="13" t="s">
        <v>905</v>
      </c>
      <c r="E786" s="13" t="s">
        <v>50</v>
      </c>
      <c r="F786" s="13" t="s">
        <v>152</v>
      </c>
      <c r="G786" s="13">
        <v>7.34</v>
      </c>
      <c r="H786" s="26">
        <v>42177</v>
      </c>
      <c r="I786" s="26">
        <v>42177</v>
      </c>
      <c r="J786" s="13">
        <v>8</v>
      </c>
      <c r="K786" s="13">
        <v>2011</v>
      </c>
      <c r="L786" s="13" t="s">
        <v>30</v>
      </c>
      <c r="M786" s="13">
        <v>4</v>
      </c>
      <c r="N786" s="13">
        <v>0.46666666666666667</v>
      </c>
      <c r="O786" s="13">
        <v>1.8666666666666669</v>
      </c>
      <c r="P786" s="13">
        <v>1</v>
      </c>
      <c r="Q786" s="13">
        <v>1.8666666666666669</v>
      </c>
      <c r="R786" s="13">
        <v>4</v>
      </c>
      <c r="S786" s="30">
        <v>8.3323353293413174</v>
      </c>
      <c r="T786" s="13">
        <f>IFERROR(VLOOKUP(B786,users_table[#All],4,FALSE),"NA")</f>
        <v>8.5</v>
      </c>
    </row>
    <row r="787" spans="1:20" x14ac:dyDescent="0.3">
      <c r="A787" s="25">
        <v>785</v>
      </c>
      <c r="B787" s="13" t="s">
        <v>4</v>
      </c>
      <c r="C787" s="13">
        <v>13659</v>
      </c>
      <c r="D787" s="13" t="s">
        <v>906</v>
      </c>
      <c r="E787" s="13" t="s">
        <v>32</v>
      </c>
      <c r="F787" s="13" t="s">
        <v>152</v>
      </c>
      <c r="G787" s="13">
        <v>6.93</v>
      </c>
      <c r="H787" s="26">
        <v>42174</v>
      </c>
      <c r="I787" s="26">
        <v>42177</v>
      </c>
      <c r="J787" s="13">
        <v>7</v>
      </c>
      <c r="K787" s="13">
        <v>2013</v>
      </c>
      <c r="L787" s="13" t="s">
        <v>33</v>
      </c>
      <c r="M787" s="13">
        <v>13</v>
      </c>
      <c r="N787" s="13">
        <v>0.4</v>
      </c>
      <c r="O787" s="13">
        <v>5.2</v>
      </c>
      <c r="P787" s="13">
        <v>4</v>
      </c>
      <c r="Q787" s="13">
        <v>1.3</v>
      </c>
      <c r="R787" s="13">
        <v>3.25</v>
      </c>
      <c r="S787" s="30">
        <v>8.3323353293413174</v>
      </c>
      <c r="T787" s="13">
        <f>IFERROR(VLOOKUP(B787,users_table[#All],4,FALSE),"NA")</f>
        <v>8.5</v>
      </c>
    </row>
    <row r="788" spans="1:20" x14ac:dyDescent="0.3">
      <c r="A788" s="25">
        <v>786</v>
      </c>
      <c r="B788" s="13" t="s">
        <v>4</v>
      </c>
      <c r="C788" s="13">
        <v>14749</v>
      </c>
      <c r="D788" s="13" t="s">
        <v>907</v>
      </c>
      <c r="E788" s="13" t="s">
        <v>32</v>
      </c>
      <c r="F788" s="13" t="s">
        <v>152</v>
      </c>
      <c r="G788" s="13">
        <v>6.93</v>
      </c>
      <c r="H788" s="26">
        <v>43458</v>
      </c>
      <c r="I788" s="13" t="s">
        <v>54</v>
      </c>
      <c r="J788" s="13">
        <v>7</v>
      </c>
      <c r="K788" s="13">
        <v>2013</v>
      </c>
      <c r="L788" s="13" t="s">
        <v>30</v>
      </c>
      <c r="M788" s="13">
        <v>13</v>
      </c>
      <c r="N788" s="13">
        <v>0.39444444444444438</v>
      </c>
      <c r="O788" s="13">
        <v>5.1277777777777773</v>
      </c>
      <c r="P788" s="13" t="s">
        <v>54</v>
      </c>
      <c r="Q788" s="13" t="s">
        <v>54</v>
      </c>
      <c r="R788" s="13" t="s">
        <v>54</v>
      </c>
      <c r="S788" s="30">
        <v>8.3323353293413174</v>
      </c>
      <c r="T788" s="13">
        <f>IFERROR(VLOOKUP(B788,users_table[#All],4,FALSE),"NA")</f>
        <v>8.5</v>
      </c>
    </row>
    <row r="789" spans="1:20" x14ac:dyDescent="0.3">
      <c r="A789" s="25">
        <v>787</v>
      </c>
      <c r="B789" s="13" t="s">
        <v>4</v>
      </c>
      <c r="C789" s="13">
        <v>19221</v>
      </c>
      <c r="D789" s="13" t="s">
        <v>908</v>
      </c>
      <c r="E789" s="13" t="s">
        <v>32</v>
      </c>
      <c r="F789" s="13" t="s">
        <v>152</v>
      </c>
      <c r="G789" s="13">
        <v>7.16</v>
      </c>
      <c r="H789" s="26" t="s">
        <v>54</v>
      </c>
      <c r="I789" s="26" t="s">
        <v>54</v>
      </c>
      <c r="J789" s="13">
        <v>7</v>
      </c>
      <c r="K789" s="13">
        <v>2013</v>
      </c>
      <c r="L789" s="13" t="s">
        <v>35</v>
      </c>
      <c r="M789" s="13">
        <v>10</v>
      </c>
      <c r="N789" s="13">
        <v>0.41111111111111109</v>
      </c>
      <c r="O789" s="13">
        <v>4.1111111111111107</v>
      </c>
      <c r="P789" s="13" t="s">
        <v>54</v>
      </c>
      <c r="Q789" s="13" t="s">
        <v>54</v>
      </c>
      <c r="R789" s="13" t="s">
        <v>54</v>
      </c>
      <c r="S789" s="30">
        <v>8.3323353293413174</v>
      </c>
      <c r="T789" s="13">
        <f>IFERROR(VLOOKUP(B789,users_table[#All],4,FALSE),"NA")</f>
        <v>8.5</v>
      </c>
    </row>
    <row r="790" spans="1:20" x14ac:dyDescent="0.3">
      <c r="A790" s="25">
        <v>788</v>
      </c>
      <c r="B790" s="13" t="s">
        <v>4</v>
      </c>
      <c r="C790" s="13">
        <v>38483</v>
      </c>
      <c r="D790" s="13" t="s">
        <v>535</v>
      </c>
      <c r="E790" s="13" t="s">
        <v>32</v>
      </c>
      <c r="F790" s="13" t="s">
        <v>152</v>
      </c>
      <c r="G790" s="13">
        <v>7.32</v>
      </c>
      <c r="H790" s="26">
        <v>44308</v>
      </c>
      <c r="I790" s="26">
        <v>44312</v>
      </c>
      <c r="J790" s="13">
        <v>8</v>
      </c>
      <c r="K790" s="13">
        <v>2019</v>
      </c>
      <c r="L790" s="13" t="s">
        <v>35</v>
      </c>
      <c r="M790" s="13">
        <v>12</v>
      </c>
      <c r="N790" s="13">
        <v>0.39444444444444438</v>
      </c>
      <c r="O790" s="13">
        <v>4.7333333333333334</v>
      </c>
      <c r="P790" s="13">
        <v>5</v>
      </c>
      <c r="Q790" s="13">
        <v>0.94666666666666666</v>
      </c>
      <c r="R790" s="13">
        <v>2.4</v>
      </c>
      <c r="S790" s="30">
        <v>8.3323353293413174</v>
      </c>
      <c r="T790" s="13">
        <f>IFERROR(VLOOKUP(B790,users_table[#All],4,FALSE),"NA")</f>
        <v>8.5</v>
      </c>
    </row>
    <row r="791" spans="1:20" x14ac:dyDescent="0.3">
      <c r="A791" s="25">
        <v>789</v>
      </c>
      <c r="B791" s="13" t="s">
        <v>4</v>
      </c>
      <c r="C791" s="13">
        <v>24705</v>
      </c>
      <c r="D791" s="13" t="s">
        <v>909</v>
      </c>
      <c r="E791" s="13" t="s">
        <v>32</v>
      </c>
      <c r="F791" s="13" t="s">
        <v>152</v>
      </c>
      <c r="G791" s="13">
        <v>6.44</v>
      </c>
      <c r="H791" s="26">
        <v>42140</v>
      </c>
      <c r="I791" s="26">
        <v>42141</v>
      </c>
      <c r="J791" s="13">
        <v>7</v>
      </c>
      <c r="K791" s="13">
        <v>2014</v>
      </c>
      <c r="L791" s="13" t="s">
        <v>35</v>
      </c>
      <c r="M791" s="13">
        <v>12</v>
      </c>
      <c r="N791" s="13">
        <v>0.4</v>
      </c>
      <c r="O791" s="13">
        <v>4.8000000000000007</v>
      </c>
      <c r="P791" s="13">
        <v>2</v>
      </c>
      <c r="Q791" s="13">
        <v>2.4</v>
      </c>
      <c r="R791" s="13">
        <v>6</v>
      </c>
      <c r="S791" s="30">
        <v>8.3323353293413174</v>
      </c>
      <c r="T791" s="13">
        <f>IFERROR(VLOOKUP(B791,users_table[#All],4,FALSE),"NA")</f>
        <v>8.5</v>
      </c>
    </row>
    <row r="792" spans="1:20" x14ac:dyDescent="0.3">
      <c r="A792" s="25">
        <v>790</v>
      </c>
      <c r="B792" s="13" t="s">
        <v>4</v>
      </c>
      <c r="C792" s="13">
        <v>40834</v>
      </c>
      <c r="D792" s="13" t="s">
        <v>910</v>
      </c>
      <c r="E792" s="13" t="s">
        <v>32</v>
      </c>
      <c r="F792" s="13" t="s">
        <v>154</v>
      </c>
      <c r="G792" s="13">
        <v>8.5500000000000007</v>
      </c>
      <c r="H792" s="26">
        <v>44485</v>
      </c>
      <c r="I792" s="26">
        <v>44651</v>
      </c>
      <c r="J792" s="13">
        <v>10</v>
      </c>
      <c r="K792" s="13">
        <v>2021</v>
      </c>
      <c r="L792" s="13" t="s">
        <v>35</v>
      </c>
      <c r="M792" s="13">
        <v>23</v>
      </c>
      <c r="N792" s="13">
        <v>0.38055555555555548</v>
      </c>
      <c r="O792" s="13">
        <v>8.7527777777777764</v>
      </c>
      <c r="P792" s="13">
        <v>167</v>
      </c>
      <c r="Q792" s="13">
        <v>5.2411842980705253E-2</v>
      </c>
      <c r="R792" s="13">
        <v>0.1377245508982036</v>
      </c>
      <c r="S792" s="30">
        <v>8.3323353293413174</v>
      </c>
      <c r="T792" s="13">
        <f>IFERROR(VLOOKUP(B792,users_table[#All],4,FALSE),"NA")</f>
        <v>8.5</v>
      </c>
    </row>
    <row r="793" spans="1:20" x14ac:dyDescent="0.3">
      <c r="A793" s="25">
        <v>791</v>
      </c>
      <c r="B793" s="13" t="s">
        <v>4</v>
      </c>
      <c r="C793" s="13">
        <v>29803</v>
      </c>
      <c r="D793" s="13" t="s">
        <v>911</v>
      </c>
      <c r="E793" s="13" t="s">
        <v>32</v>
      </c>
      <c r="F793" s="13" t="s">
        <v>152</v>
      </c>
      <c r="G793" s="13">
        <v>7.92</v>
      </c>
      <c r="H793" s="26">
        <v>43867</v>
      </c>
      <c r="I793" s="26">
        <v>43869</v>
      </c>
      <c r="J793" s="13">
        <v>10</v>
      </c>
      <c r="K793" s="13">
        <v>2015</v>
      </c>
      <c r="L793" s="13" t="s">
        <v>39</v>
      </c>
      <c r="M793" s="13">
        <v>13</v>
      </c>
      <c r="N793" s="13">
        <v>0.40472222222222221</v>
      </c>
      <c r="O793" s="13">
        <v>5.2613888888888889</v>
      </c>
      <c r="P793" s="13">
        <v>3</v>
      </c>
      <c r="Q793" s="13">
        <v>1.7537962962962961</v>
      </c>
      <c r="R793" s="13">
        <v>4.333333333333333</v>
      </c>
      <c r="S793" s="30">
        <v>8.3323353293413174</v>
      </c>
      <c r="T793" s="13">
        <f>IFERROR(VLOOKUP(B793,users_table[#All],4,FALSE),"NA")</f>
        <v>8.5</v>
      </c>
    </row>
    <row r="794" spans="1:20" x14ac:dyDescent="0.3">
      <c r="A794" s="25">
        <v>792</v>
      </c>
      <c r="B794" s="13" t="s">
        <v>4</v>
      </c>
      <c r="C794" s="13">
        <v>35073</v>
      </c>
      <c r="D794" s="13" t="s">
        <v>912</v>
      </c>
      <c r="E794" s="13" t="s">
        <v>32</v>
      </c>
      <c r="F794" s="13" t="s">
        <v>152</v>
      </c>
      <c r="G794" s="13">
        <v>7.76</v>
      </c>
      <c r="H794" s="26">
        <v>43870</v>
      </c>
      <c r="I794" s="26">
        <v>43870</v>
      </c>
      <c r="J794" s="13">
        <v>10</v>
      </c>
      <c r="K794" s="13">
        <v>2018</v>
      </c>
      <c r="L794" s="13" t="s">
        <v>30</v>
      </c>
      <c r="M794" s="13">
        <v>13</v>
      </c>
      <c r="N794" s="13">
        <v>0.39444444444444438</v>
      </c>
      <c r="O794" s="13">
        <v>5.1277777777777773</v>
      </c>
      <c r="P794" s="13">
        <v>1</v>
      </c>
      <c r="Q794" s="13">
        <v>5.1277777777777773</v>
      </c>
      <c r="R794" s="13">
        <v>13</v>
      </c>
      <c r="S794" s="30">
        <v>8.3323353293413174</v>
      </c>
      <c r="T794" s="13">
        <f>IFERROR(VLOOKUP(B794,users_table[#All],4,FALSE),"NA")</f>
        <v>8.5</v>
      </c>
    </row>
    <row r="795" spans="1:20" x14ac:dyDescent="0.3">
      <c r="A795" s="25">
        <v>793</v>
      </c>
      <c r="B795" s="13" t="s">
        <v>4</v>
      </c>
      <c r="C795" s="13">
        <v>37675</v>
      </c>
      <c r="D795" s="13" t="s">
        <v>913</v>
      </c>
      <c r="E795" s="13" t="s">
        <v>32</v>
      </c>
      <c r="F795" s="13" t="s">
        <v>152</v>
      </c>
      <c r="G795" s="13">
        <v>7.92</v>
      </c>
      <c r="H795" s="26">
        <v>43871</v>
      </c>
      <c r="I795" s="26">
        <v>43875</v>
      </c>
      <c r="J795" s="13">
        <v>10</v>
      </c>
      <c r="K795" s="13">
        <v>2018</v>
      </c>
      <c r="L795" s="13" t="s">
        <v>39</v>
      </c>
      <c r="M795" s="13">
        <v>13</v>
      </c>
      <c r="N795" s="13">
        <v>0.39444444444444438</v>
      </c>
      <c r="O795" s="13">
        <v>5.1277777777777773</v>
      </c>
      <c r="P795" s="13">
        <v>5</v>
      </c>
      <c r="Q795" s="13">
        <v>1.025555555555556</v>
      </c>
      <c r="R795" s="13">
        <v>2.6</v>
      </c>
      <c r="S795" s="30">
        <v>8.3323353293413174</v>
      </c>
      <c r="T795" s="13">
        <f>IFERROR(VLOOKUP(B795,users_table[#All],4,FALSE),"NA")</f>
        <v>8.5</v>
      </c>
    </row>
    <row r="796" spans="1:20" x14ac:dyDescent="0.3">
      <c r="A796" s="25">
        <v>794</v>
      </c>
      <c r="B796" s="13" t="s">
        <v>4</v>
      </c>
      <c r="C796" s="13">
        <v>48895</v>
      </c>
      <c r="D796" s="13" t="s">
        <v>914</v>
      </c>
      <c r="E796" s="13" t="s">
        <v>32</v>
      </c>
      <c r="F796" s="13" t="s">
        <v>152</v>
      </c>
      <c r="G796" s="13">
        <v>8.09</v>
      </c>
      <c r="H796" s="26" t="s">
        <v>54</v>
      </c>
      <c r="I796" s="26">
        <v>44832</v>
      </c>
      <c r="J796" s="13">
        <v>8</v>
      </c>
      <c r="K796" s="13">
        <v>2022</v>
      </c>
      <c r="L796" s="13" t="s">
        <v>39</v>
      </c>
      <c r="M796" s="13">
        <v>13</v>
      </c>
      <c r="N796" s="13">
        <v>0.39444444444444438</v>
      </c>
      <c r="O796" s="13">
        <v>5.1277777777777773</v>
      </c>
      <c r="P796" s="13" t="s">
        <v>54</v>
      </c>
      <c r="Q796" s="13" t="s">
        <v>54</v>
      </c>
      <c r="R796" s="13" t="s">
        <v>54</v>
      </c>
      <c r="S796" s="30">
        <v>8.3323353293413174</v>
      </c>
      <c r="T796" s="13">
        <f>IFERROR(VLOOKUP(B796,users_table[#All],4,FALSE),"NA")</f>
        <v>8.5</v>
      </c>
    </row>
    <row r="797" spans="1:20" x14ac:dyDescent="0.3">
      <c r="A797" s="25">
        <v>795</v>
      </c>
      <c r="B797" s="13" t="s">
        <v>4</v>
      </c>
      <c r="C797" s="13">
        <v>26243</v>
      </c>
      <c r="D797" s="13" t="s">
        <v>915</v>
      </c>
      <c r="E797" s="13" t="s">
        <v>32</v>
      </c>
      <c r="F797" s="13" t="s">
        <v>37</v>
      </c>
      <c r="G797" s="13">
        <v>7.49</v>
      </c>
      <c r="H797" s="26">
        <v>42552</v>
      </c>
      <c r="I797" s="26">
        <v>42553</v>
      </c>
      <c r="J797" s="13">
        <v>8</v>
      </c>
      <c r="K797" s="13">
        <v>2015</v>
      </c>
      <c r="L797" s="13" t="s">
        <v>33</v>
      </c>
      <c r="M797" s="13">
        <v>12</v>
      </c>
      <c r="N797" s="13">
        <v>0.39916666666666673</v>
      </c>
      <c r="O797" s="13">
        <v>4.79</v>
      </c>
      <c r="P797" s="13">
        <v>2</v>
      </c>
      <c r="Q797" s="13">
        <v>2.395</v>
      </c>
      <c r="R797" s="13">
        <v>6</v>
      </c>
      <c r="S797" s="30">
        <v>8.3323353293413174</v>
      </c>
      <c r="T797" s="13">
        <f>IFERROR(VLOOKUP(B797,users_table[#All],4,FALSE),"NA")</f>
        <v>8.5</v>
      </c>
    </row>
    <row r="798" spans="1:20" x14ac:dyDescent="0.3">
      <c r="A798" s="25">
        <v>796</v>
      </c>
      <c r="B798" s="13" t="s">
        <v>4</v>
      </c>
      <c r="C798" s="13">
        <v>28927</v>
      </c>
      <c r="D798" s="13" t="s">
        <v>916</v>
      </c>
      <c r="E798" s="13" t="s">
        <v>32</v>
      </c>
      <c r="F798" s="13" t="s">
        <v>37</v>
      </c>
      <c r="G798" s="13">
        <v>7.62</v>
      </c>
      <c r="H798" s="26">
        <v>42554</v>
      </c>
      <c r="I798" s="26">
        <v>42554</v>
      </c>
      <c r="J798" s="13">
        <v>7</v>
      </c>
      <c r="K798" s="13">
        <v>2015</v>
      </c>
      <c r="L798" s="13" t="s">
        <v>35</v>
      </c>
      <c r="M798" s="13">
        <v>12</v>
      </c>
      <c r="N798" s="13">
        <v>0.39444444444444438</v>
      </c>
      <c r="O798" s="13">
        <v>4.7333333333333334</v>
      </c>
      <c r="P798" s="13">
        <v>1</v>
      </c>
      <c r="Q798" s="13">
        <v>4.7333333333333334</v>
      </c>
      <c r="R798" s="13">
        <v>12</v>
      </c>
      <c r="S798" s="30">
        <v>8.3323353293413174</v>
      </c>
      <c r="T798" s="13">
        <f>IFERROR(VLOOKUP(B798,users_table[#All],4,FALSE),"NA")</f>
        <v>8.5</v>
      </c>
    </row>
    <row r="799" spans="1:20" x14ac:dyDescent="0.3">
      <c r="A799" s="25">
        <v>797</v>
      </c>
      <c r="B799" s="13" t="s">
        <v>4</v>
      </c>
      <c r="C799" s="13">
        <v>37407</v>
      </c>
      <c r="D799" s="13" t="s">
        <v>917</v>
      </c>
      <c r="E799" s="13" t="s">
        <v>168</v>
      </c>
      <c r="F799" s="13" t="s">
        <v>42</v>
      </c>
      <c r="G799" s="13">
        <v>7.57</v>
      </c>
      <c r="H799" s="26">
        <v>45046</v>
      </c>
      <c r="I799" s="26">
        <v>45046</v>
      </c>
      <c r="J799" s="13">
        <v>8</v>
      </c>
      <c r="K799" s="13">
        <v>2018</v>
      </c>
      <c r="L799" s="13" t="s">
        <v>39</v>
      </c>
      <c r="M799" s="13">
        <v>1</v>
      </c>
      <c r="N799" s="13">
        <v>1.966666666666667</v>
      </c>
      <c r="O799" s="13">
        <v>1.966666666666667</v>
      </c>
      <c r="P799" s="13">
        <v>1</v>
      </c>
      <c r="Q799" s="13">
        <v>1.966666666666667</v>
      </c>
      <c r="R799" s="13">
        <v>1</v>
      </c>
      <c r="S799" s="30">
        <v>8.3323353293413174</v>
      </c>
      <c r="T799" s="13">
        <f>IFERROR(VLOOKUP(B799,users_table[#All],4,FALSE),"NA")</f>
        <v>8.5</v>
      </c>
    </row>
    <row r="800" spans="1:20" x14ac:dyDescent="0.3">
      <c r="A800" s="25">
        <v>798</v>
      </c>
      <c r="B800" s="13" t="s">
        <v>4</v>
      </c>
      <c r="C800" s="13">
        <v>27775</v>
      </c>
      <c r="D800" s="13" t="s">
        <v>918</v>
      </c>
      <c r="E800" s="13" t="s">
        <v>32</v>
      </c>
      <c r="F800" s="13" t="s">
        <v>29</v>
      </c>
      <c r="G800" s="13">
        <v>7.91</v>
      </c>
      <c r="H800" s="26">
        <v>44462</v>
      </c>
      <c r="I800" s="26">
        <v>44464</v>
      </c>
      <c r="J800" s="13">
        <v>9</v>
      </c>
      <c r="K800" s="13">
        <v>2015</v>
      </c>
      <c r="L800" s="13" t="s">
        <v>33</v>
      </c>
      <c r="M800" s="13">
        <v>13</v>
      </c>
      <c r="N800" s="13">
        <v>0.4</v>
      </c>
      <c r="O800" s="13">
        <v>5.2</v>
      </c>
      <c r="P800" s="13">
        <v>3</v>
      </c>
      <c r="Q800" s="13">
        <v>1.7333333333333329</v>
      </c>
      <c r="R800" s="13">
        <v>4.333333333333333</v>
      </c>
      <c r="S800" s="30">
        <v>8.3323353293413174</v>
      </c>
      <c r="T800" s="13">
        <f>IFERROR(VLOOKUP(B800,users_table[#All],4,FALSE),"NA")</f>
        <v>8.5</v>
      </c>
    </row>
    <row r="801" spans="1:20" x14ac:dyDescent="0.3">
      <c r="A801" s="25">
        <v>799</v>
      </c>
      <c r="B801" s="13" t="s">
        <v>4</v>
      </c>
      <c r="C801" s="13">
        <v>44274</v>
      </c>
      <c r="D801" s="13" t="s">
        <v>919</v>
      </c>
      <c r="E801" s="13" t="s">
        <v>32</v>
      </c>
      <c r="F801" s="13" t="s">
        <v>179</v>
      </c>
      <c r="G801" s="13">
        <v>6.28</v>
      </c>
      <c r="H801" s="26">
        <v>44477</v>
      </c>
      <c r="I801" s="26">
        <v>44658</v>
      </c>
      <c r="J801" s="13">
        <v>2</v>
      </c>
      <c r="K801" s="13">
        <v>2021</v>
      </c>
      <c r="L801" s="13" t="s">
        <v>35</v>
      </c>
      <c r="M801" s="13">
        <v>12</v>
      </c>
      <c r="N801" s="13">
        <v>0.39611111111111108</v>
      </c>
      <c r="O801" s="13">
        <v>4.7533333333333339</v>
      </c>
      <c r="P801" s="13">
        <v>182</v>
      </c>
      <c r="Q801" s="13">
        <v>2.6117216117216121E-2</v>
      </c>
      <c r="R801" s="13">
        <v>6.5934065934065936E-2</v>
      </c>
      <c r="S801" s="30">
        <v>8.3323353293413174</v>
      </c>
      <c r="T801" s="13">
        <f>IFERROR(VLOOKUP(B801,users_table[#All],4,FALSE),"NA")</f>
        <v>8.5</v>
      </c>
    </row>
    <row r="802" spans="1:20" x14ac:dyDescent="0.3">
      <c r="A802" s="25">
        <v>800</v>
      </c>
      <c r="B802" s="13" t="s">
        <v>4</v>
      </c>
      <c r="C802" s="13">
        <v>23309</v>
      </c>
      <c r="D802" s="13" t="s">
        <v>920</v>
      </c>
      <c r="E802" s="13" t="s">
        <v>32</v>
      </c>
      <c r="F802" s="13" t="s">
        <v>152</v>
      </c>
      <c r="G802" s="13">
        <v>6.39</v>
      </c>
      <c r="H802" s="13" t="s">
        <v>54</v>
      </c>
      <c r="I802" s="26" t="s">
        <v>54</v>
      </c>
      <c r="J802" s="13">
        <v>8</v>
      </c>
      <c r="K802" s="13">
        <v>2014</v>
      </c>
      <c r="L802" s="13" t="s">
        <v>39</v>
      </c>
      <c r="M802" s="13">
        <v>12</v>
      </c>
      <c r="N802" s="13">
        <v>0.4</v>
      </c>
      <c r="O802" s="13">
        <v>4.8000000000000007</v>
      </c>
      <c r="P802" s="13" t="s">
        <v>54</v>
      </c>
      <c r="Q802" s="13" t="s">
        <v>54</v>
      </c>
      <c r="R802" s="13" t="s">
        <v>54</v>
      </c>
      <c r="S802" s="30">
        <v>8.3323353293413174</v>
      </c>
      <c r="T802" s="13">
        <f>IFERROR(VLOOKUP(B802,users_table[#All],4,FALSE),"NA")</f>
        <v>8.5</v>
      </c>
    </row>
    <row r="803" spans="1:20" x14ac:dyDescent="0.3">
      <c r="A803" s="25">
        <v>801</v>
      </c>
      <c r="B803" s="13" t="s">
        <v>4</v>
      </c>
      <c r="C803" s="13">
        <v>30296</v>
      </c>
      <c r="D803" s="13" t="s">
        <v>565</v>
      </c>
      <c r="E803" s="13" t="s">
        <v>32</v>
      </c>
      <c r="F803" s="13" t="s">
        <v>152</v>
      </c>
      <c r="G803" s="13">
        <v>7.45</v>
      </c>
      <c r="H803" s="26">
        <v>44298</v>
      </c>
      <c r="I803" s="26">
        <v>44302</v>
      </c>
      <c r="J803" s="13">
        <v>8</v>
      </c>
      <c r="K803" s="13">
        <v>2015</v>
      </c>
      <c r="L803" s="13" t="s">
        <v>35</v>
      </c>
      <c r="M803" s="13">
        <v>12</v>
      </c>
      <c r="N803" s="13">
        <v>0.39444444444444438</v>
      </c>
      <c r="O803" s="13">
        <v>4.7333333333333334</v>
      </c>
      <c r="P803" s="13">
        <v>5</v>
      </c>
      <c r="Q803" s="13">
        <v>0.94666666666666666</v>
      </c>
      <c r="R803" s="13">
        <v>2.4</v>
      </c>
      <c r="S803" s="30">
        <v>8.3323353293413174</v>
      </c>
      <c r="T803" s="13">
        <f>IFERROR(VLOOKUP(B803,users_table[#All],4,FALSE),"NA")</f>
        <v>8.5</v>
      </c>
    </row>
    <row r="804" spans="1:20" x14ac:dyDescent="0.3">
      <c r="A804" s="25">
        <v>802</v>
      </c>
      <c r="B804" s="13" t="s">
        <v>4</v>
      </c>
      <c r="C804" s="13">
        <v>34561</v>
      </c>
      <c r="D804" s="13" t="s">
        <v>921</v>
      </c>
      <c r="E804" s="13" t="s">
        <v>32</v>
      </c>
      <c r="F804" s="13" t="s">
        <v>29</v>
      </c>
      <c r="G804" s="13">
        <v>7.55</v>
      </c>
      <c r="H804" s="26">
        <v>45011</v>
      </c>
      <c r="I804" s="26">
        <v>45018</v>
      </c>
      <c r="J804" s="13">
        <v>10</v>
      </c>
      <c r="K804" s="13">
        <v>2017</v>
      </c>
      <c r="L804" s="13" t="s">
        <v>33</v>
      </c>
      <c r="M804" s="13">
        <v>22</v>
      </c>
      <c r="N804" s="13">
        <v>0.4</v>
      </c>
      <c r="O804" s="13">
        <v>8.8000000000000007</v>
      </c>
      <c r="P804" s="13">
        <v>8</v>
      </c>
      <c r="Q804" s="13">
        <v>1.1000000000000001</v>
      </c>
      <c r="R804" s="13">
        <v>2.75</v>
      </c>
      <c r="S804" s="30">
        <v>8.3323353293413174</v>
      </c>
      <c r="T804" s="13">
        <f>IFERROR(VLOOKUP(B804,users_table[#All],4,FALSE),"NA")</f>
        <v>8.5</v>
      </c>
    </row>
    <row r="805" spans="1:20" x14ac:dyDescent="0.3">
      <c r="A805" s="25">
        <v>803</v>
      </c>
      <c r="B805" s="13" t="s">
        <v>4</v>
      </c>
      <c r="C805" s="13">
        <v>31240</v>
      </c>
      <c r="D805" s="13" t="s">
        <v>922</v>
      </c>
      <c r="E805" s="13" t="s">
        <v>32</v>
      </c>
      <c r="F805" s="13" t="s">
        <v>152</v>
      </c>
      <c r="G805" s="13">
        <v>8.24</v>
      </c>
      <c r="H805" s="26">
        <v>43696</v>
      </c>
      <c r="I805" s="26">
        <v>43793</v>
      </c>
      <c r="J805" s="13">
        <v>9</v>
      </c>
      <c r="K805" s="13">
        <v>2016</v>
      </c>
      <c r="L805" s="13" t="s">
        <v>33</v>
      </c>
      <c r="M805" s="13">
        <v>25</v>
      </c>
      <c r="N805" s="13">
        <v>0.42499999999999999</v>
      </c>
      <c r="O805" s="13">
        <v>10.625</v>
      </c>
      <c r="P805" s="13">
        <v>98</v>
      </c>
      <c r="Q805" s="13">
        <v>0.1084183673469388</v>
      </c>
      <c r="R805" s="13">
        <v>0.25510204081632648</v>
      </c>
      <c r="S805" s="30">
        <v>8.3323353293413174</v>
      </c>
      <c r="T805" s="13">
        <f>IFERROR(VLOOKUP(B805,users_table[#All],4,FALSE),"NA")</f>
        <v>8.5</v>
      </c>
    </row>
    <row r="806" spans="1:20" x14ac:dyDescent="0.3">
      <c r="A806" s="25">
        <v>804</v>
      </c>
      <c r="B806" s="13" t="s">
        <v>4</v>
      </c>
      <c r="C806" s="13">
        <v>38414</v>
      </c>
      <c r="D806" s="13" t="s">
        <v>923</v>
      </c>
      <c r="E806" s="13" t="s">
        <v>168</v>
      </c>
      <c r="F806" s="13" t="s">
        <v>152</v>
      </c>
      <c r="G806" s="13">
        <v>7.6</v>
      </c>
      <c r="H806" s="26">
        <v>43777</v>
      </c>
      <c r="I806" s="26">
        <v>43777</v>
      </c>
      <c r="J806" s="13">
        <v>9</v>
      </c>
      <c r="K806" s="13">
        <v>2019</v>
      </c>
      <c r="L806" s="13" t="s">
        <v>35</v>
      </c>
      <c r="M806" s="13">
        <v>1</v>
      </c>
      <c r="N806" s="13">
        <v>1.269722222222222</v>
      </c>
      <c r="O806" s="13">
        <v>1.269722222222222</v>
      </c>
      <c r="P806" s="13">
        <v>1</v>
      </c>
      <c r="Q806" s="13">
        <v>1.269722222222222</v>
      </c>
      <c r="R806" s="13">
        <v>1</v>
      </c>
      <c r="S806" s="30">
        <v>8.3323353293413174</v>
      </c>
      <c r="T806" s="13">
        <f>IFERROR(VLOOKUP(B806,users_table[#All],4,FALSE),"NA")</f>
        <v>8.5</v>
      </c>
    </row>
    <row r="807" spans="1:20" x14ac:dyDescent="0.3">
      <c r="A807" s="25">
        <v>805</v>
      </c>
      <c r="B807" s="13" t="s">
        <v>4</v>
      </c>
      <c r="C807" s="13">
        <v>36286</v>
      </c>
      <c r="D807" s="13" t="s">
        <v>924</v>
      </c>
      <c r="E807" s="13" t="s">
        <v>168</v>
      </c>
      <c r="F807" s="13" t="s">
        <v>152</v>
      </c>
      <c r="G807" s="13">
        <v>7.56</v>
      </c>
      <c r="H807" s="26">
        <v>43863</v>
      </c>
      <c r="I807" s="26">
        <v>43863</v>
      </c>
      <c r="J807" s="13">
        <v>8</v>
      </c>
      <c r="K807" s="13">
        <v>2018</v>
      </c>
      <c r="L807" s="13" t="s">
        <v>35</v>
      </c>
      <c r="M807" s="13">
        <v>1</v>
      </c>
      <c r="N807" s="13">
        <v>1.003055555555556</v>
      </c>
      <c r="O807" s="13">
        <v>1.003055555555556</v>
      </c>
      <c r="P807" s="13">
        <v>1</v>
      </c>
      <c r="Q807" s="13">
        <v>1.003055555555556</v>
      </c>
      <c r="R807" s="13">
        <v>1</v>
      </c>
      <c r="S807" s="30">
        <v>8.3323353293413174</v>
      </c>
      <c r="T807" s="13">
        <f>IFERROR(VLOOKUP(B807,users_table[#All],4,FALSE),"NA")</f>
        <v>8.5</v>
      </c>
    </row>
    <row r="808" spans="1:20" x14ac:dyDescent="0.3">
      <c r="A808" s="25">
        <v>806</v>
      </c>
      <c r="B808" s="13" t="s">
        <v>4</v>
      </c>
      <c r="C808" s="13">
        <v>39587</v>
      </c>
      <c r="D808" s="13" t="s">
        <v>925</v>
      </c>
      <c r="E808" s="13" t="s">
        <v>32</v>
      </c>
      <c r="F808" s="13" t="s">
        <v>152</v>
      </c>
      <c r="G808" s="13">
        <v>8.34</v>
      </c>
      <c r="H808" s="26">
        <v>44020</v>
      </c>
      <c r="I808" s="26">
        <v>44104</v>
      </c>
      <c r="J808" s="13">
        <v>10</v>
      </c>
      <c r="K808" s="13">
        <v>2020</v>
      </c>
      <c r="L808" s="13" t="s">
        <v>39</v>
      </c>
      <c r="M808" s="13">
        <v>13</v>
      </c>
      <c r="N808" s="13">
        <v>0.45</v>
      </c>
      <c r="O808" s="13">
        <v>5.8500000000000014</v>
      </c>
      <c r="P808" s="13">
        <v>85</v>
      </c>
      <c r="Q808" s="13">
        <v>6.8823529411764714E-2</v>
      </c>
      <c r="R808" s="13">
        <v>0.15294117647058819</v>
      </c>
      <c r="S808" s="30">
        <v>8.3323353293413174</v>
      </c>
      <c r="T808" s="13">
        <f>IFERROR(VLOOKUP(B808,users_table[#All],4,FALSE),"NA")</f>
        <v>8.5</v>
      </c>
    </row>
    <row r="809" spans="1:20" x14ac:dyDescent="0.3">
      <c r="A809" s="25">
        <v>807</v>
      </c>
      <c r="B809" s="13" t="s">
        <v>4</v>
      </c>
      <c r="C809" s="13">
        <v>42203</v>
      </c>
      <c r="D809" s="13" t="s">
        <v>926</v>
      </c>
      <c r="E809" s="13" t="s">
        <v>32</v>
      </c>
      <c r="F809" s="13" t="s">
        <v>152</v>
      </c>
      <c r="G809" s="13">
        <v>8.4499999999999993</v>
      </c>
      <c r="H809" s="26">
        <v>44202</v>
      </c>
      <c r="I809" s="26">
        <v>44279</v>
      </c>
      <c r="J809" s="13">
        <v>10</v>
      </c>
      <c r="K809" s="13">
        <v>2021</v>
      </c>
      <c r="L809" s="13" t="s">
        <v>30</v>
      </c>
      <c r="M809" s="13">
        <v>12</v>
      </c>
      <c r="N809" s="13">
        <v>0.4861111111111111</v>
      </c>
      <c r="O809" s="13">
        <v>5.833333333333333</v>
      </c>
      <c r="P809" s="13">
        <v>78</v>
      </c>
      <c r="Q809" s="13">
        <v>7.4786324786324784E-2</v>
      </c>
      <c r="R809" s="13">
        <v>0.15384615384615391</v>
      </c>
      <c r="S809" s="30">
        <v>8.3323353293413174</v>
      </c>
      <c r="T809" s="13">
        <f>IFERROR(VLOOKUP(B809,users_table[#All],4,FALSE),"NA")</f>
        <v>8.5</v>
      </c>
    </row>
    <row r="810" spans="1:20" x14ac:dyDescent="0.3">
      <c r="A810" s="25">
        <v>808</v>
      </c>
      <c r="B810" s="13" t="s">
        <v>4</v>
      </c>
      <c r="C810" s="13">
        <v>30015</v>
      </c>
      <c r="D810" s="13" t="s">
        <v>927</v>
      </c>
      <c r="E810" s="13" t="s">
        <v>32</v>
      </c>
      <c r="F810" s="13" t="s">
        <v>154</v>
      </c>
      <c r="G810" s="13">
        <v>7.98</v>
      </c>
      <c r="H810" s="26">
        <v>44928</v>
      </c>
      <c r="I810" s="26">
        <v>44930</v>
      </c>
      <c r="J810" s="13">
        <v>9</v>
      </c>
      <c r="K810" s="13">
        <v>2016</v>
      </c>
      <c r="L810" s="13" t="s">
        <v>39</v>
      </c>
      <c r="M810" s="13">
        <v>13</v>
      </c>
      <c r="N810" s="13">
        <v>0.39444444444444438</v>
      </c>
      <c r="O810" s="13">
        <v>5.1277777777777773</v>
      </c>
      <c r="P810" s="13">
        <v>3</v>
      </c>
      <c r="Q810" s="13">
        <v>1.709259259259259</v>
      </c>
      <c r="R810" s="13">
        <v>4.333333333333333</v>
      </c>
      <c r="S810" s="30">
        <v>8.3323353293413174</v>
      </c>
      <c r="T810" s="13">
        <f>IFERROR(VLOOKUP(B810,users_table[#All],4,FALSE),"NA")</f>
        <v>8.5</v>
      </c>
    </row>
    <row r="811" spans="1:20" x14ac:dyDescent="0.3">
      <c r="A811" s="25">
        <v>809</v>
      </c>
      <c r="B811" s="13" t="s">
        <v>4</v>
      </c>
      <c r="C811" s="13">
        <v>35466</v>
      </c>
      <c r="D811" s="13" t="s">
        <v>928</v>
      </c>
      <c r="E811" s="13" t="s">
        <v>28</v>
      </c>
      <c r="F811" s="13" t="s">
        <v>154</v>
      </c>
      <c r="G811" s="13">
        <v>8.1999999999999993</v>
      </c>
      <c r="H811" s="26">
        <v>44930</v>
      </c>
      <c r="I811" s="26">
        <v>44931</v>
      </c>
      <c r="J811" s="13">
        <v>9</v>
      </c>
      <c r="K811" s="13">
        <v>2018</v>
      </c>
      <c r="L811" s="13" t="s">
        <v>30</v>
      </c>
      <c r="M811" s="13">
        <v>4</v>
      </c>
      <c r="N811" s="13">
        <v>0.39444444444444438</v>
      </c>
      <c r="O811" s="13">
        <v>1.5777777777777779</v>
      </c>
      <c r="P811" s="13">
        <v>2</v>
      </c>
      <c r="Q811" s="13">
        <v>0.78888888888888886</v>
      </c>
      <c r="R811" s="13">
        <v>2</v>
      </c>
      <c r="S811" s="30">
        <v>8.3323353293413174</v>
      </c>
      <c r="T811" s="13">
        <f>IFERROR(VLOOKUP(B811,users_table[#All],4,FALSE),"NA")</f>
        <v>8.5</v>
      </c>
    </row>
    <row r="812" spans="1:20" x14ac:dyDescent="0.3">
      <c r="A812" s="25">
        <v>810</v>
      </c>
      <c r="B812" s="13" t="s">
        <v>4</v>
      </c>
      <c r="C812" s="13">
        <v>37921</v>
      </c>
      <c r="D812" s="13" t="s">
        <v>929</v>
      </c>
      <c r="E812" s="13" t="s">
        <v>28</v>
      </c>
      <c r="F812" s="13" t="s">
        <v>154</v>
      </c>
      <c r="G812" s="13">
        <v>6.88</v>
      </c>
      <c r="H812" s="26">
        <v>44931</v>
      </c>
      <c r="I812" s="26">
        <v>44931</v>
      </c>
      <c r="J812" s="13">
        <v>6</v>
      </c>
      <c r="K812" s="13">
        <v>2018</v>
      </c>
      <c r="L812" s="13" t="s">
        <v>30</v>
      </c>
      <c r="M812" s="13">
        <v>2</v>
      </c>
      <c r="N812" s="13">
        <v>3.888888888888889E-2</v>
      </c>
      <c r="O812" s="13">
        <v>7.7777777777777779E-2</v>
      </c>
      <c r="P812" s="13">
        <v>1</v>
      </c>
      <c r="Q812" s="13">
        <v>7.7777777777777779E-2</v>
      </c>
      <c r="R812" s="13">
        <v>2</v>
      </c>
      <c r="S812" s="30">
        <v>8.3323353293413174</v>
      </c>
      <c r="T812" s="13">
        <f>IFERROR(VLOOKUP(B812,users_table[#All],4,FALSE),"NA")</f>
        <v>8.5</v>
      </c>
    </row>
    <row r="813" spans="1:20" x14ac:dyDescent="0.3">
      <c r="A813" s="25">
        <v>811</v>
      </c>
      <c r="B813" s="13" t="s">
        <v>4</v>
      </c>
      <c r="C813" s="13">
        <v>18039</v>
      </c>
      <c r="D813" s="13" t="s">
        <v>930</v>
      </c>
      <c r="E813" s="13" t="s">
        <v>52</v>
      </c>
      <c r="F813" s="13" t="s">
        <v>37</v>
      </c>
      <c r="G813" s="13">
        <v>5.79</v>
      </c>
      <c r="H813" s="26">
        <v>44753</v>
      </c>
      <c r="I813" s="26">
        <v>44753</v>
      </c>
      <c r="J813" s="13">
        <v>7</v>
      </c>
      <c r="K813" s="13">
        <v>2013</v>
      </c>
      <c r="L813" s="13" t="s">
        <v>33</v>
      </c>
      <c r="M813" s="13">
        <v>1</v>
      </c>
      <c r="N813" s="13">
        <v>0.45</v>
      </c>
      <c r="O813" s="13">
        <v>0.45</v>
      </c>
      <c r="P813" s="13">
        <v>1</v>
      </c>
      <c r="Q813" s="13">
        <v>0.45</v>
      </c>
      <c r="R813" s="13">
        <v>1</v>
      </c>
      <c r="S813" s="30">
        <v>8.3323353293413174</v>
      </c>
      <c r="T813" s="13">
        <f>IFERROR(VLOOKUP(B813,users_table[#All],4,FALSE),"NA")</f>
        <v>8.5</v>
      </c>
    </row>
    <row r="814" spans="1:20" x14ac:dyDescent="0.3">
      <c r="A814" s="25">
        <v>812</v>
      </c>
      <c r="B814" s="13" t="s">
        <v>4</v>
      </c>
      <c r="C814" s="13">
        <v>13599</v>
      </c>
      <c r="D814" s="13" t="s">
        <v>931</v>
      </c>
      <c r="E814" s="13" t="s">
        <v>32</v>
      </c>
      <c r="F814" s="13" t="s">
        <v>386</v>
      </c>
      <c r="G814" s="13">
        <v>7.32</v>
      </c>
      <c r="H814" s="26" t="s">
        <v>54</v>
      </c>
      <c r="I814" s="26" t="s">
        <v>54</v>
      </c>
      <c r="J814" s="13">
        <v>8</v>
      </c>
      <c r="K814" s="13">
        <v>2012</v>
      </c>
      <c r="L814" s="13" t="s">
        <v>35</v>
      </c>
      <c r="M814" s="13">
        <v>22</v>
      </c>
      <c r="N814" s="13">
        <v>0.38333333333333341</v>
      </c>
      <c r="O814" s="13">
        <v>8.4333333333333336</v>
      </c>
      <c r="P814" s="13" t="s">
        <v>54</v>
      </c>
      <c r="Q814" s="13" t="s">
        <v>54</v>
      </c>
      <c r="R814" s="13" t="s">
        <v>54</v>
      </c>
      <c r="S814" s="30">
        <v>8.3323353293413174</v>
      </c>
      <c r="T814" s="13">
        <f>IFERROR(VLOOKUP(B814,users_table[#All],4,FALSE),"NA")</f>
        <v>8.5</v>
      </c>
    </row>
    <row r="815" spans="1:20" x14ac:dyDescent="0.3">
      <c r="A815" s="25">
        <v>813</v>
      </c>
      <c r="B815" s="13" t="s">
        <v>4</v>
      </c>
      <c r="C815" s="13">
        <v>23277</v>
      </c>
      <c r="D815" s="13" t="s">
        <v>932</v>
      </c>
      <c r="E815" s="13" t="s">
        <v>32</v>
      </c>
      <c r="F815" s="13" t="s">
        <v>152</v>
      </c>
      <c r="G815" s="13">
        <v>7.48</v>
      </c>
      <c r="H815" s="26">
        <v>43026</v>
      </c>
      <c r="I815" s="26">
        <v>43029</v>
      </c>
      <c r="J815" s="13">
        <v>9</v>
      </c>
      <c r="K815" s="13">
        <v>2015</v>
      </c>
      <c r="L815" s="13" t="s">
        <v>30</v>
      </c>
      <c r="M815" s="13">
        <v>12</v>
      </c>
      <c r="N815" s="13">
        <v>0.38333333333333341</v>
      </c>
      <c r="O815" s="13">
        <v>4.6000000000000014</v>
      </c>
      <c r="P815" s="13">
        <v>4</v>
      </c>
      <c r="Q815" s="13">
        <v>1.1499999999999999</v>
      </c>
      <c r="R815" s="13">
        <v>3</v>
      </c>
      <c r="S815" s="30">
        <v>8.3323353293413174</v>
      </c>
      <c r="T815" s="13">
        <f>IFERROR(VLOOKUP(B815,users_table[#All],4,FALSE),"NA")</f>
        <v>8.5</v>
      </c>
    </row>
    <row r="816" spans="1:20" x14ac:dyDescent="0.3">
      <c r="A816" s="25">
        <v>814</v>
      </c>
      <c r="B816" s="13" t="s">
        <v>4</v>
      </c>
      <c r="C816" s="13">
        <v>30727</v>
      </c>
      <c r="D816" s="13" t="s">
        <v>933</v>
      </c>
      <c r="E816" s="13" t="s">
        <v>32</v>
      </c>
      <c r="F816" s="13" t="s">
        <v>152</v>
      </c>
      <c r="G816" s="13">
        <v>7.77</v>
      </c>
      <c r="H816" s="26">
        <v>43029</v>
      </c>
      <c r="I816" s="26">
        <v>43032</v>
      </c>
      <c r="J816" s="13">
        <v>9</v>
      </c>
      <c r="K816" s="13">
        <v>2017</v>
      </c>
      <c r="L816" s="13" t="s">
        <v>33</v>
      </c>
      <c r="M816" s="13">
        <v>11</v>
      </c>
      <c r="N816" s="13">
        <v>0.38027777777777783</v>
      </c>
      <c r="O816" s="13">
        <v>4.1830555555555557</v>
      </c>
      <c r="P816" s="13">
        <v>4</v>
      </c>
      <c r="Q816" s="13">
        <v>1.0457638888888889</v>
      </c>
      <c r="R816" s="13">
        <v>2.75</v>
      </c>
      <c r="S816" s="30">
        <v>8.3323353293413174</v>
      </c>
      <c r="T816" s="13">
        <f>IFERROR(VLOOKUP(B816,users_table[#All],4,FALSE),"NA")</f>
        <v>8.5</v>
      </c>
    </row>
    <row r="817" spans="1:20" x14ac:dyDescent="0.3">
      <c r="A817" s="25">
        <v>815</v>
      </c>
      <c r="B817" s="13" t="s">
        <v>4</v>
      </c>
      <c r="C817" s="13">
        <v>114</v>
      </c>
      <c r="D817" s="13" t="s">
        <v>934</v>
      </c>
      <c r="E817" s="13" t="s">
        <v>32</v>
      </c>
      <c r="F817" s="13" t="s">
        <v>37</v>
      </c>
      <c r="G817" s="13">
        <v>7.9</v>
      </c>
      <c r="H817" s="26">
        <v>42272</v>
      </c>
      <c r="I817" s="26">
        <v>42274</v>
      </c>
      <c r="J817" s="13">
        <v>7</v>
      </c>
      <c r="K817" s="13">
        <v>2003</v>
      </c>
      <c r="L817" s="13" t="s">
        <v>35</v>
      </c>
      <c r="M817" s="13">
        <v>26</v>
      </c>
      <c r="N817" s="13">
        <v>0.2</v>
      </c>
      <c r="O817" s="13">
        <v>5.2</v>
      </c>
      <c r="P817" s="13">
        <v>3</v>
      </c>
      <c r="Q817" s="13">
        <v>1.7333333333333329</v>
      </c>
      <c r="R817" s="13">
        <v>8.6666666666666661</v>
      </c>
      <c r="S817" s="30">
        <v>8.3323353293413174</v>
      </c>
      <c r="T817" s="13">
        <f>IFERROR(VLOOKUP(B817,users_table[#All],4,FALSE),"NA")</f>
        <v>8.5</v>
      </c>
    </row>
    <row r="818" spans="1:20" x14ac:dyDescent="0.3">
      <c r="A818" s="25">
        <v>816</v>
      </c>
      <c r="B818" s="13" t="s">
        <v>4</v>
      </c>
      <c r="C818" s="13">
        <v>13759</v>
      </c>
      <c r="D818" s="13" t="s">
        <v>935</v>
      </c>
      <c r="E818" s="13" t="s">
        <v>32</v>
      </c>
      <c r="F818" s="13" t="s">
        <v>152</v>
      </c>
      <c r="G818" s="13">
        <v>8.09</v>
      </c>
      <c r="H818" s="26" t="s">
        <v>54</v>
      </c>
      <c r="I818" s="26" t="s">
        <v>54</v>
      </c>
      <c r="J818" s="13">
        <v>9</v>
      </c>
      <c r="K818" s="13">
        <v>2012</v>
      </c>
      <c r="L818" s="13" t="s">
        <v>35</v>
      </c>
      <c r="M818" s="13">
        <v>24</v>
      </c>
      <c r="N818" s="13">
        <v>0.39444444444444438</v>
      </c>
      <c r="O818" s="13">
        <v>9.4666666666666668</v>
      </c>
      <c r="P818" s="13" t="s">
        <v>54</v>
      </c>
      <c r="Q818" s="13" t="s">
        <v>54</v>
      </c>
      <c r="R818" s="13" t="s">
        <v>54</v>
      </c>
      <c r="S818" s="30">
        <v>8.3323353293413174</v>
      </c>
      <c r="T818" s="13">
        <f>IFERROR(VLOOKUP(B818,users_table[#All],4,FALSE),"NA")</f>
        <v>8.5</v>
      </c>
    </row>
    <row r="819" spans="1:20" x14ac:dyDescent="0.3">
      <c r="A819" s="25">
        <v>817</v>
      </c>
      <c r="B819" s="13" t="s">
        <v>4</v>
      </c>
      <c r="C819" s="13">
        <v>22663</v>
      </c>
      <c r="D819" s="13" t="s">
        <v>936</v>
      </c>
      <c r="E819" s="13" t="s">
        <v>32</v>
      </c>
      <c r="F819" s="13" t="s">
        <v>152</v>
      </c>
      <c r="G819" s="13">
        <v>6.79</v>
      </c>
      <c r="H819" s="26">
        <v>42550</v>
      </c>
      <c r="I819" s="26">
        <v>42552</v>
      </c>
      <c r="J819" s="13">
        <v>7</v>
      </c>
      <c r="K819" s="13">
        <v>2015</v>
      </c>
      <c r="L819" s="13" t="s">
        <v>30</v>
      </c>
      <c r="M819" s="13">
        <v>12</v>
      </c>
      <c r="N819" s="13">
        <v>0.40694444444444439</v>
      </c>
      <c r="O819" s="13">
        <v>4.8833333333333329</v>
      </c>
      <c r="P819" s="13">
        <v>3</v>
      </c>
      <c r="Q819" s="13">
        <v>1.627777777777778</v>
      </c>
      <c r="R819" s="13">
        <v>4</v>
      </c>
      <c r="S819" s="30">
        <v>8.3323353293413174</v>
      </c>
      <c r="T819" s="13">
        <f>IFERROR(VLOOKUP(B819,users_table[#All],4,FALSE),"NA")</f>
        <v>8.5</v>
      </c>
    </row>
    <row r="820" spans="1:20" x14ac:dyDescent="0.3">
      <c r="A820" s="25">
        <v>818</v>
      </c>
      <c r="B820" s="13" t="s">
        <v>4</v>
      </c>
      <c r="C820" s="13">
        <v>37450</v>
      </c>
      <c r="D820" s="13" t="s">
        <v>937</v>
      </c>
      <c r="E820" s="13" t="s">
        <v>32</v>
      </c>
      <c r="F820" s="13" t="s">
        <v>152</v>
      </c>
      <c r="G820" s="13">
        <v>8.25</v>
      </c>
      <c r="H820" s="26" t="s">
        <v>54</v>
      </c>
      <c r="I820" s="26">
        <v>43461</v>
      </c>
      <c r="J820" s="13">
        <v>9</v>
      </c>
      <c r="K820" s="13">
        <v>2018</v>
      </c>
      <c r="L820" s="13" t="s">
        <v>35</v>
      </c>
      <c r="M820" s="13">
        <v>13</v>
      </c>
      <c r="N820" s="13">
        <v>0.4</v>
      </c>
      <c r="O820" s="13">
        <v>5.2</v>
      </c>
      <c r="P820" s="13" t="s">
        <v>54</v>
      </c>
      <c r="Q820" s="13" t="s">
        <v>54</v>
      </c>
      <c r="R820" s="13" t="s">
        <v>54</v>
      </c>
      <c r="S820" s="30">
        <v>8.3323353293413174</v>
      </c>
      <c r="T820" s="13">
        <f>IFERROR(VLOOKUP(B820,users_table[#All],4,FALSE),"NA")</f>
        <v>8.5</v>
      </c>
    </row>
    <row r="821" spans="1:20" x14ac:dyDescent="0.3">
      <c r="A821" s="25">
        <v>819</v>
      </c>
      <c r="B821" s="13" t="s">
        <v>4</v>
      </c>
      <c r="C821" s="13">
        <v>47790</v>
      </c>
      <c r="D821" s="13" t="s">
        <v>938</v>
      </c>
      <c r="E821" s="13" t="s">
        <v>32</v>
      </c>
      <c r="F821" s="13" t="s">
        <v>152</v>
      </c>
      <c r="G821" s="13">
        <v>7.36</v>
      </c>
      <c r="H821" s="26">
        <v>44477</v>
      </c>
      <c r="I821" s="26">
        <v>44566</v>
      </c>
      <c r="J821" s="13">
        <v>8</v>
      </c>
      <c r="K821" s="13">
        <v>2021</v>
      </c>
      <c r="L821" s="13" t="s">
        <v>35</v>
      </c>
      <c r="M821" s="13">
        <v>12</v>
      </c>
      <c r="N821" s="13">
        <v>0.39416666666666672</v>
      </c>
      <c r="O821" s="13">
        <v>4.7300000000000004</v>
      </c>
      <c r="P821" s="13">
        <v>90</v>
      </c>
      <c r="Q821" s="13">
        <v>5.2555555555555557E-2</v>
      </c>
      <c r="R821" s="13">
        <v>0.1333333333333333</v>
      </c>
      <c r="S821" s="30">
        <v>8.3323353293413174</v>
      </c>
      <c r="T821" s="13">
        <f>IFERROR(VLOOKUP(B821,users_table[#All],4,FALSE),"NA")</f>
        <v>8.5</v>
      </c>
    </row>
    <row r="822" spans="1:20" x14ac:dyDescent="0.3">
      <c r="A822" s="25">
        <v>820</v>
      </c>
      <c r="B822" s="13" t="s">
        <v>4</v>
      </c>
      <c r="C822" s="13">
        <v>4063</v>
      </c>
      <c r="D822" s="13" t="s">
        <v>939</v>
      </c>
      <c r="E822" s="13" t="s">
        <v>32</v>
      </c>
      <c r="F822" s="13" t="s">
        <v>37</v>
      </c>
      <c r="G822" s="13">
        <v>7.05</v>
      </c>
      <c r="H822" s="26">
        <v>42527</v>
      </c>
      <c r="I822" s="26">
        <v>42530</v>
      </c>
      <c r="J822" s="13">
        <v>8</v>
      </c>
      <c r="K822" s="13">
        <v>2008</v>
      </c>
      <c r="L822" s="13" t="s">
        <v>39</v>
      </c>
      <c r="M822" s="13">
        <v>12</v>
      </c>
      <c r="N822" s="13">
        <v>0.39361111111111108</v>
      </c>
      <c r="O822" s="13">
        <v>4.7233333333333336</v>
      </c>
      <c r="P822" s="13">
        <v>4</v>
      </c>
      <c r="Q822" s="13">
        <v>1.180833333333333</v>
      </c>
      <c r="R822" s="13">
        <v>3</v>
      </c>
      <c r="S822" s="30">
        <v>8.3323353293413174</v>
      </c>
      <c r="T822" s="13">
        <f>IFERROR(VLOOKUP(B822,users_table[#All],4,FALSE),"NA")</f>
        <v>8.5</v>
      </c>
    </row>
    <row r="823" spans="1:20" x14ac:dyDescent="0.3">
      <c r="A823" s="25">
        <v>821</v>
      </c>
      <c r="B823" s="13" t="s">
        <v>4</v>
      </c>
      <c r="C823" s="13">
        <v>5277</v>
      </c>
      <c r="D823" s="13" t="s">
        <v>940</v>
      </c>
      <c r="E823" s="13" t="s">
        <v>32</v>
      </c>
      <c r="F823" s="13" t="s">
        <v>37</v>
      </c>
      <c r="G823" s="13">
        <v>7.28</v>
      </c>
      <c r="H823" s="26">
        <v>42535</v>
      </c>
      <c r="I823" s="26">
        <v>42537</v>
      </c>
      <c r="J823" s="13">
        <v>8</v>
      </c>
      <c r="K823" s="13">
        <v>2010</v>
      </c>
      <c r="L823" s="13" t="s">
        <v>39</v>
      </c>
      <c r="M823" s="13">
        <v>13</v>
      </c>
      <c r="N823" s="13">
        <v>0.4</v>
      </c>
      <c r="O823" s="13">
        <v>5.2</v>
      </c>
      <c r="P823" s="13">
        <v>3</v>
      </c>
      <c r="Q823" s="13">
        <v>1.7333333333333329</v>
      </c>
      <c r="R823" s="13">
        <v>4.333333333333333</v>
      </c>
      <c r="S823" s="30">
        <v>8.3323353293413174</v>
      </c>
      <c r="T823" s="13">
        <f>IFERROR(VLOOKUP(B823,users_table[#All],4,FALSE),"NA")</f>
        <v>8.5</v>
      </c>
    </row>
    <row r="824" spans="1:20" x14ac:dyDescent="0.3">
      <c r="A824" s="25">
        <v>822</v>
      </c>
      <c r="B824" s="13" t="s">
        <v>4</v>
      </c>
      <c r="C824" s="13">
        <v>22273</v>
      </c>
      <c r="D824" s="13" t="s">
        <v>941</v>
      </c>
      <c r="E824" s="13" t="s">
        <v>32</v>
      </c>
      <c r="F824" s="13" t="s">
        <v>876</v>
      </c>
      <c r="G824" s="13">
        <v>7.22</v>
      </c>
      <c r="H824" s="26" t="s">
        <v>54</v>
      </c>
      <c r="I824" s="26" t="s">
        <v>54</v>
      </c>
      <c r="J824" s="13">
        <v>8</v>
      </c>
      <c r="K824" s="13">
        <v>2014</v>
      </c>
      <c r="L824" s="13" t="s">
        <v>33</v>
      </c>
      <c r="M824" s="13">
        <v>12</v>
      </c>
      <c r="N824" s="13">
        <v>0.4</v>
      </c>
      <c r="O824" s="13">
        <v>4.8000000000000007</v>
      </c>
      <c r="P824" s="13" t="s">
        <v>54</v>
      </c>
      <c r="Q824" s="13" t="s">
        <v>54</v>
      </c>
      <c r="R824" s="13" t="s">
        <v>54</v>
      </c>
      <c r="S824" s="30">
        <v>8.3323353293413174</v>
      </c>
      <c r="T824" s="13">
        <f>IFERROR(VLOOKUP(B824,users_table[#All],4,FALSE),"NA")</f>
        <v>8.5</v>
      </c>
    </row>
    <row r="825" spans="1:20" x14ac:dyDescent="0.3">
      <c r="A825" s="25">
        <v>823</v>
      </c>
      <c r="B825" s="13" t="s">
        <v>4</v>
      </c>
      <c r="C825" s="13">
        <v>27613</v>
      </c>
      <c r="D825" s="13" t="s">
        <v>942</v>
      </c>
      <c r="E825" s="13" t="s">
        <v>28</v>
      </c>
      <c r="F825" s="13" t="s">
        <v>876</v>
      </c>
      <c r="G825" s="13">
        <v>5.88</v>
      </c>
      <c r="H825" s="26" t="s">
        <v>54</v>
      </c>
      <c r="I825" s="26">
        <v>42730</v>
      </c>
      <c r="J825" s="13">
        <v>5</v>
      </c>
      <c r="K825" s="13">
        <v>2014</v>
      </c>
      <c r="L825" s="13" t="s">
        <v>39</v>
      </c>
      <c r="M825" s="13">
        <v>3</v>
      </c>
      <c r="N825" s="13">
        <v>9.3055555555555558E-2</v>
      </c>
      <c r="O825" s="13">
        <v>0.27916666666666667</v>
      </c>
      <c r="P825" s="13" t="s">
        <v>54</v>
      </c>
      <c r="Q825" s="13" t="s">
        <v>54</v>
      </c>
      <c r="R825" s="13" t="s">
        <v>54</v>
      </c>
      <c r="S825" s="30">
        <v>8.3323353293413174</v>
      </c>
      <c r="T825" s="13">
        <f>IFERROR(VLOOKUP(B825,users_table[#All],4,FALSE),"NA")</f>
        <v>8.5</v>
      </c>
    </row>
    <row r="826" spans="1:20" x14ac:dyDescent="0.3">
      <c r="A826" s="25">
        <v>824</v>
      </c>
      <c r="B826" s="13" t="s">
        <v>4</v>
      </c>
      <c r="C826" s="13">
        <v>24037</v>
      </c>
      <c r="D826" s="13" t="s">
        <v>943</v>
      </c>
      <c r="E826" s="13" t="s">
        <v>32</v>
      </c>
      <c r="F826" s="13" t="s">
        <v>876</v>
      </c>
      <c r="G826" s="13">
        <v>7.35</v>
      </c>
      <c r="H826" s="26" t="s">
        <v>54</v>
      </c>
      <c r="I826" s="26" t="s">
        <v>54</v>
      </c>
      <c r="J826" s="13">
        <v>8</v>
      </c>
      <c r="K826" s="13">
        <v>2014</v>
      </c>
      <c r="L826" s="13" t="s">
        <v>35</v>
      </c>
      <c r="M826" s="13">
        <v>12</v>
      </c>
      <c r="N826" s="13">
        <v>0.4</v>
      </c>
      <c r="O826" s="13">
        <v>4.8000000000000007</v>
      </c>
      <c r="P826" s="13" t="s">
        <v>54</v>
      </c>
      <c r="Q826" s="13" t="s">
        <v>54</v>
      </c>
      <c r="R826" s="13" t="s">
        <v>54</v>
      </c>
      <c r="S826" s="30">
        <v>8.3323353293413174</v>
      </c>
      <c r="T826" s="13">
        <f>IFERROR(VLOOKUP(B826,users_table[#All],4,FALSE),"NA")</f>
        <v>8.5</v>
      </c>
    </row>
    <row r="827" spans="1:20" x14ac:dyDescent="0.3">
      <c r="A827" s="25">
        <v>825</v>
      </c>
      <c r="B827" s="13" t="s">
        <v>4</v>
      </c>
      <c r="C827" s="13">
        <v>42351</v>
      </c>
      <c r="D827" s="13" t="s">
        <v>596</v>
      </c>
      <c r="E827" s="13" t="s">
        <v>32</v>
      </c>
      <c r="F827" s="13" t="s">
        <v>154</v>
      </c>
      <c r="G827" s="13">
        <v>7.62</v>
      </c>
      <c r="H827" s="26">
        <v>44480</v>
      </c>
      <c r="I827" s="26">
        <v>44567</v>
      </c>
      <c r="J827" s="13">
        <v>9</v>
      </c>
      <c r="K827" s="13">
        <v>2021</v>
      </c>
      <c r="L827" s="13" t="s">
        <v>35</v>
      </c>
      <c r="M827" s="13">
        <v>12</v>
      </c>
      <c r="N827" s="13">
        <v>0.39583333333333331</v>
      </c>
      <c r="O827" s="13">
        <v>4.75</v>
      </c>
      <c r="P827" s="13">
        <v>88</v>
      </c>
      <c r="Q827" s="13">
        <v>5.3977272727272728E-2</v>
      </c>
      <c r="R827" s="13">
        <v>0.13636363636363641</v>
      </c>
      <c r="S827" s="30">
        <v>8.3323353293413174</v>
      </c>
      <c r="T827" s="13">
        <f>IFERROR(VLOOKUP(B827,users_table[#All],4,FALSE),"NA")</f>
        <v>8.5</v>
      </c>
    </row>
    <row r="828" spans="1:20" x14ac:dyDescent="0.3">
      <c r="A828" s="25">
        <v>826</v>
      </c>
      <c r="B828" s="13" t="s">
        <v>4</v>
      </c>
      <c r="C828" s="13">
        <v>38787</v>
      </c>
      <c r="D828" s="13" t="s">
        <v>597</v>
      </c>
      <c r="E828" s="13" t="s">
        <v>32</v>
      </c>
      <c r="F828" s="13" t="s">
        <v>183</v>
      </c>
      <c r="G828" s="13">
        <v>7.38</v>
      </c>
      <c r="H828" s="26">
        <v>44455</v>
      </c>
      <c r="I828" s="26">
        <v>44550</v>
      </c>
      <c r="J828" s="13">
        <v>8</v>
      </c>
      <c r="K828" s="13">
        <v>2019</v>
      </c>
      <c r="L828" s="13" t="s">
        <v>33</v>
      </c>
      <c r="M828" s="13">
        <v>12</v>
      </c>
      <c r="N828" s="13">
        <v>0.21638888888888891</v>
      </c>
      <c r="O828" s="13">
        <v>2.5966666666666671</v>
      </c>
      <c r="P828" s="13">
        <v>96</v>
      </c>
      <c r="Q828" s="13">
        <v>2.704861111111111E-2</v>
      </c>
      <c r="R828" s="13">
        <v>0.125</v>
      </c>
      <c r="S828" s="30">
        <v>8.3323353293413174</v>
      </c>
      <c r="T828" s="13">
        <f>IFERROR(VLOOKUP(B828,users_table[#All],4,FALSE),"NA")</f>
        <v>8.5</v>
      </c>
    </row>
    <row r="829" spans="1:20" x14ac:dyDescent="0.3">
      <c r="A829" s="25">
        <v>827</v>
      </c>
      <c r="B829" s="13" t="s">
        <v>4</v>
      </c>
      <c r="C829" s="13">
        <v>41372</v>
      </c>
      <c r="D829" s="13" t="s">
        <v>599</v>
      </c>
      <c r="E829" s="13" t="s">
        <v>32</v>
      </c>
      <c r="F829" s="13" t="s">
        <v>29</v>
      </c>
      <c r="G829" s="13">
        <v>6.45</v>
      </c>
      <c r="H829" s="26">
        <v>44109</v>
      </c>
      <c r="I829" s="26">
        <v>44227</v>
      </c>
      <c r="J829" s="13">
        <v>7</v>
      </c>
      <c r="K829" s="13">
        <v>2020</v>
      </c>
      <c r="L829" s="13" t="s">
        <v>35</v>
      </c>
      <c r="M829" s="13">
        <v>12</v>
      </c>
      <c r="N829" s="13">
        <v>0.4</v>
      </c>
      <c r="O829" s="13">
        <v>4.8000000000000007</v>
      </c>
      <c r="P829" s="13">
        <v>119</v>
      </c>
      <c r="Q829" s="13">
        <v>4.0336134453781522E-2</v>
      </c>
      <c r="R829" s="13">
        <v>0.1008403361344538</v>
      </c>
      <c r="S829" s="30">
        <v>8.3323353293413174</v>
      </c>
      <c r="T829" s="13">
        <f>IFERROR(VLOOKUP(B829,users_table[#All],4,FALSE),"NA")</f>
        <v>8.5</v>
      </c>
    </row>
    <row r="830" spans="1:20" x14ac:dyDescent="0.3">
      <c r="A830" s="25">
        <v>828</v>
      </c>
      <c r="B830" s="13" t="s">
        <v>4</v>
      </c>
      <c r="C830" s="13">
        <v>43439</v>
      </c>
      <c r="D830" s="13" t="s">
        <v>944</v>
      </c>
      <c r="E830" s="13" t="s">
        <v>32</v>
      </c>
      <c r="F830" s="13" t="s">
        <v>37</v>
      </c>
      <c r="G830" s="13">
        <v>7.79</v>
      </c>
      <c r="H830" s="26">
        <v>44306</v>
      </c>
      <c r="I830" s="26">
        <v>44381</v>
      </c>
      <c r="J830" s="13">
        <v>9</v>
      </c>
      <c r="K830" s="13">
        <v>2021</v>
      </c>
      <c r="L830" s="13" t="s">
        <v>33</v>
      </c>
      <c r="M830" s="13">
        <v>13</v>
      </c>
      <c r="N830" s="13">
        <v>0.39777777777777779</v>
      </c>
      <c r="O830" s="13">
        <v>5.1711111111111112</v>
      </c>
      <c r="P830" s="13">
        <v>76</v>
      </c>
      <c r="Q830" s="13">
        <v>6.8040935672514624E-2</v>
      </c>
      <c r="R830" s="13">
        <v>0.1710526315789474</v>
      </c>
      <c r="S830" s="30">
        <v>8.3323353293413174</v>
      </c>
      <c r="T830" s="13">
        <f>IFERROR(VLOOKUP(B830,users_table[#All],4,FALSE),"NA")</f>
        <v>8.5</v>
      </c>
    </row>
    <row r="831" spans="1:20" x14ac:dyDescent="0.3">
      <c r="A831" s="25">
        <v>829</v>
      </c>
      <c r="B831" s="13" t="s">
        <v>4</v>
      </c>
      <c r="C831" s="13">
        <v>23273</v>
      </c>
      <c r="D831" s="13" t="s">
        <v>945</v>
      </c>
      <c r="E831" s="13" t="s">
        <v>32</v>
      </c>
      <c r="F831" s="13" t="s">
        <v>37</v>
      </c>
      <c r="G831" s="13">
        <v>8.65</v>
      </c>
      <c r="H831" s="26">
        <v>44293</v>
      </c>
      <c r="I831" s="26">
        <v>44297</v>
      </c>
      <c r="J831" s="13">
        <v>10</v>
      </c>
      <c r="K831" s="13">
        <v>2014</v>
      </c>
      <c r="L831" s="13" t="s">
        <v>35</v>
      </c>
      <c r="M831" s="13">
        <v>22</v>
      </c>
      <c r="N831" s="13">
        <v>0.38194444444444442</v>
      </c>
      <c r="O831" s="13">
        <v>8.4027777777777768</v>
      </c>
      <c r="P831" s="13">
        <v>5</v>
      </c>
      <c r="Q831" s="13">
        <v>1.6805555555555549</v>
      </c>
      <c r="R831" s="13">
        <v>4.4000000000000004</v>
      </c>
      <c r="S831" s="30">
        <v>8.3323353293413174</v>
      </c>
      <c r="T831" s="13">
        <f>IFERROR(VLOOKUP(B831,users_table[#All],4,FALSE),"NA")</f>
        <v>8.5</v>
      </c>
    </row>
    <row r="832" spans="1:20" x14ac:dyDescent="0.3">
      <c r="A832" s="25">
        <v>830</v>
      </c>
      <c r="B832" s="13" t="s">
        <v>4</v>
      </c>
      <c r="C832" s="13">
        <v>28069</v>
      </c>
      <c r="D832" s="13" t="s">
        <v>946</v>
      </c>
      <c r="E832" s="13" t="s">
        <v>52</v>
      </c>
      <c r="F832" s="13" t="s">
        <v>37</v>
      </c>
      <c r="G832" s="13">
        <v>7.69</v>
      </c>
      <c r="H832" s="26">
        <v>44297</v>
      </c>
      <c r="I832" s="26">
        <v>44297</v>
      </c>
      <c r="J832" s="13">
        <v>10</v>
      </c>
      <c r="K832" s="13">
        <v>2015</v>
      </c>
      <c r="L832" s="13" t="s">
        <v>33</v>
      </c>
      <c r="M832" s="13">
        <v>1</v>
      </c>
      <c r="N832" s="13">
        <v>0.38722222222222219</v>
      </c>
      <c r="O832" s="13">
        <v>0.38722222222222219</v>
      </c>
      <c r="P832" s="13">
        <v>1</v>
      </c>
      <c r="Q832" s="13">
        <v>0.38722222222222219</v>
      </c>
      <c r="R832" s="13">
        <v>1</v>
      </c>
      <c r="S832" s="30">
        <v>8.3323353293413174</v>
      </c>
      <c r="T832" s="13">
        <f>IFERROR(VLOOKUP(B832,users_table[#All],4,FALSE),"NA")</f>
        <v>8.5</v>
      </c>
    </row>
    <row r="833" spans="1:20" x14ac:dyDescent="0.3">
      <c r="A833" s="25">
        <v>831</v>
      </c>
      <c r="B833" s="13" t="s">
        <v>4</v>
      </c>
      <c r="C833" s="13">
        <v>44037</v>
      </c>
      <c r="D833" s="13" t="s">
        <v>608</v>
      </c>
      <c r="E833" s="13" t="s">
        <v>32</v>
      </c>
      <c r="F833" s="13" t="s">
        <v>152</v>
      </c>
      <c r="G833" s="13">
        <v>6.94</v>
      </c>
      <c r="H833" s="26">
        <v>44477</v>
      </c>
      <c r="I833" s="26">
        <v>44570</v>
      </c>
      <c r="J833" s="13">
        <v>6</v>
      </c>
      <c r="K833" s="13">
        <v>2021</v>
      </c>
      <c r="L833" s="13" t="s">
        <v>35</v>
      </c>
      <c r="M833" s="13">
        <v>13</v>
      </c>
      <c r="N833" s="13">
        <v>0.3947222222222222</v>
      </c>
      <c r="O833" s="13">
        <v>5.131388888888889</v>
      </c>
      <c r="P833" s="13">
        <v>94</v>
      </c>
      <c r="Q833" s="13">
        <v>5.4589243498817969E-2</v>
      </c>
      <c r="R833" s="13">
        <v>0.13829787234042551</v>
      </c>
      <c r="S833" s="30">
        <v>8.3323353293413174</v>
      </c>
      <c r="T833" s="13">
        <f>IFERROR(VLOOKUP(B833,users_table[#All],4,FALSE),"NA")</f>
        <v>8.5</v>
      </c>
    </row>
    <row r="834" spans="1:20" x14ac:dyDescent="0.3">
      <c r="A834" s="25">
        <v>832</v>
      </c>
      <c r="B834" s="13" t="s">
        <v>4</v>
      </c>
      <c r="C834" s="13">
        <v>38659</v>
      </c>
      <c r="D834" s="13" t="s">
        <v>610</v>
      </c>
      <c r="E834" s="13" t="s">
        <v>32</v>
      </c>
      <c r="F834" s="13" t="s">
        <v>152</v>
      </c>
      <c r="G834" s="13">
        <v>7.49</v>
      </c>
      <c r="H834" s="26">
        <v>44063</v>
      </c>
      <c r="I834" s="26">
        <v>44065</v>
      </c>
      <c r="J834" s="13">
        <v>8</v>
      </c>
      <c r="K834" s="13">
        <v>2019</v>
      </c>
      <c r="L834" s="13" t="s">
        <v>35</v>
      </c>
      <c r="M834" s="13">
        <v>12</v>
      </c>
      <c r="N834" s="13">
        <v>0.3972222222222222</v>
      </c>
      <c r="O834" s="13">
        <v>4.7666666666666666</v>
      </c>
      <c r="P834" s="13">
        <v>3</v>
      </c>
      <c r="Q834" s="13">
        <v>1.588888888888889</v>
      </c>
      <c r="R834" s="13">
        <v>4</v>
      </c>
      <c r="S834" s="30">
        <v>8.3323353293413174</v>
      </c>
      <c r="T834" s="13">
        <f>IFERROR(VLOOKUP(B834,users_table[#All],4,FALSE),"NA")</f>
        <v>8.5</v>
      </c>
    </row>
    <row r="835" spans="1:20" x14ac:dyDescent="0.3">
      <c r="A835" s="25">
        <v>833</v>
      </c>
      <c r="B835" s="13" t="s">
        <v>4</v>
      </c>
      <c r="C835" s="13">
        <v>169</v>
      </c>
      <c r="D835" s="13" t="s">
        <v>947</v>
      </c>
      <c r="E835" s="13" t="s">
        <v>32</v>
      </c>
      <c r="F835" s="13" t="s">
        <v>386</v>
      </c>
      <c r="G835" s="13">
        <v>6.82</v>
      </c>
      <c r="H835" s="26">
        <v>44591</v>
      </c>
      <c r="I835" s="26">
        <v>44639</v>
      </c>
      <c r="J835" s="13">
        <v>5</v>
      </c>
      <c r="K835" s="13">
        <v>2003</v>
      </c>
      <c r="L835" s="13" t="s">
        <v>35</v>
      </c>
      <c r="M835" s="13">
        <v>12</v>
      </c>
      <c r="N835" s="13">
        <v>0.4</v>
      </c>
      <c r="O835" s="13">
        <v>4.8000000000000007</v>
      </c>
      <c r="P835" s="13">
        <v>49</v>
      </c>
      <c r="Q835" s="13">
        <v>9.7959183673469397E-2</v>
      </c>
      <c r="R835" s="13">
        <v>0.24489795918367349</v>
      </c>
      <c r="S835" s="30">
        <v>8.3323353293413174</v>
      </c>
      <c r="T835" s="13">
        <f>IFERROR(VLOOKUP(B835,users_table[#All],4,FALSE),"NA")</f>
        <v>8.5</v>
      </c>
    </row>
    <row r="836" spans="1:20" x14ac:dyDescent="0.3">
      <c r="A836" s="25">
        <v>834</v>
      </c>
      <c r="B836" s="13" t="s">
        <v>4</v>
      </c>
      <c r="C836" s="13">
        <v>23233</v>
      </c>
      <c r="D836" s="13" t="s">
        <v>948</v>
      </c>
      <c r="E836" s="13" t="s">
        <v>32</v>
      </c>
      <c r="F836" s="13" t="s">
        <v>152</v>
      </c>
      <c r="G836" s="13">
        <v>6.71</v>
      </c>
      <c r="H836" s="26">
        <v>42554</v>
      </c>
      <c r="I836" s="26">
        <v>42556</v>
      </c>
      <c r="J836" s="13">
        <v>7</v>
      </c>
      <c r="K836" s="13">
        <v>2015</v>
      </c>
      <c r="L836" s="13" t="s">
        <v>30</v>
      </c>
      <c r="M836" s="13">
        <v>12</v>
      </c>
      <c r="N836" s="13">
        <v>0.39444444444444438</v>
      </c>
      <c r="O836" s="13">
        <v>4.7333333333333334</v>
      </c>
      <c r="P836" s="13">
        <v>3</v>
      </c>
      <c r="Q836" s="13">
        <v>1.5777777777777779</v>
      </c>
      <c r="R836" s="13">
        <v>4</v>
      </c>
      <c r="S836" s="30">
        <v>8.3323353293413174</v>
      </c>
      <c r="T836" s="13">
        <f>IFERROR(VLOOKUP(B836,users_table[#All],4,FALSE),"NA")</f>
        <v>8.5</v>
      </c>
    </row>
    <row r="837" spans="1:20" x14ac:dyDescent="0.3">
      <c r="A837" s="25">
        <v>835</v>
      </c>
      <c r="B837" s="13" t="s">
        <v>4</v>
      </c>
      <c r="C837" s="13">
        <v>30363</v>
      </c>
      <c r="D837" s="13" t="s">
        <v>949</v>
      </c>
      <c r="E837" s="13" t="s">
        <v>32</v>
      </c>
      <c r="F837" s="13" t="s">
        <v>152</v>
      </c>
      <c r="G837" s="13">
        <v>6.82</v>
      </c>
      <c r="H837" s="13" t="s">
        <v>54</v>
      </c>
      <c r="I837" s="26" t="s">
        <v>54</v>
      </c>
      <c r="J837" s="13">
        <v>7</v>
      </c>
      <c r="K837" s="13">
        <v>2015</v>
      </c>
      <c r="L837" s="13" t="s">
        <v>35</v>
      </c>
      <c r="M837" s="13">
        <v>10</v>
      </c>
      <c r="N837" s="13">
        <v>0.38333333333333341</v>
      </c>
      <c r="O837" s="13">
        <v>3.833333333333333</v>
      </c>
      <c r="P837" s="13" t="s">
        <v>54</v>
      </c>
      <c r="Q837" s="13" t="s">
        <v>54</v>
      </c>
      <c r="R837" s="13" t="s">
        <v>54</v>
      </c>
      <c r="S837" s="30">
        <v>8.3323353293413174</v>
      </c>
      <c r="T837" s="13">
        <f>IFERROR(VLOOKUP(B837,users_table[#All],4,FALSE),"NA")</f>
        <v>8.5</v>
      </c>
    </row>
    <row r="838" spans="1:20" x14ac:dyDescent="0.3">
      <c r="A838" s="25">
        <v>836</v>
      </c>
      <c r="B838" s="13" t="s">
        <v>4</v>
      </c>
      <c r="C838" s="13">
        <v>25835</v>
      </c>
      <c r="D838" s="13" t="s">
        <v>950</v>
      </c>
      <c r="E838" s="13" t="s">
        <v>32</v>
      </c>
      <c r="F838" s="13" t="s">
        <v>29</v>
      </c>
      <c r="G838" s="13">
        <v>8.2799999999999994</v>
      </c>
      <c r="H838" s="26">
        <v>43152</v>
      </c>
      <c r="I838" s="26">
        <v>44558</v>
      </c>
      <c r="J838" s="13">
        <v>10</v>
      </c>
      <c r="K838" s="13">
        <v>2014</v>
      </c>
      <c r="L838" s="13" t="s">
        <v>35</v>
      </c>
      <c r="M838" s="13">
        <v>24</v>
      </c>
      <c r="N838" s="13">
        <v>0.41166666666666668</v>
      </c>
      <c r="O838" s="13">
        <v>9.8800000000000008</v>
      </c>
      <c r="P838" s="13">
        <v>1407</v>
      </c>
      <c r="Q838" s="13">
        <v>7.0220326936744851E-3</v>
      </c>
      <c r="R838" s="13">
        <v>1.705756929637527E-2</v>
      </c>
      <c r="S838" s="30">
        <v>8.3323353293413174</v>
      </c>
      <c r="T838" s="13">
        <f>IFERROR(VLOOKUP(B838,users_table[#All],4,FALSE),"NA")</f>
        <v>8.5</v>
      </c>
    </row>
    <row r="839" spans="1:20" x14ac:dyDescent="0.3">
      <c r="A839" s="25">
        <v>837</v>
      </c>
      <c r="B839" s="13" t="s">
        <v>4</v>
      </c>
      <c r="C839" s="13">
        <v>44942</v>
      </c>
      <c r="D839" s="13" t="s">
        <v>951</v>
      </c>
      <c r="E839" s="13" t="s">
        <v>50</v>
      </c>
      <c r="F839" s="13" t="s">
        <v>37</v>
      </c>
      <c r="G839" s="13">
        <v>6.72</v>
      </c>
      <c r="H839" s="26">
        <v>44367</v>
      </c>
      <c r="I839" s="26">
        <v>44375</v>
      </c>
      <c r="J839" s="13">
        <v>2</v>
      </c>
      <c r="K839" s="13">
        <v>2021</v>
      </c>
      <c r="L839" s="13" t="s">
        <v>33</v>
      </c>
      <c r="M839" s="13">
        <v>12</v>
      </c>
      <c r="N839" s="13">
        <v>0.41111111111111109</v>
      </c>
      <c r="O839" s="13">
        <v>4.9333333333333336</v>
      </c>
      <c r="P839" s="13">
        <v>9</v>
      </c>
      <c r="Q839" s="13">
        <v>0.54814814814814816</v>
      </c>
      <c r="R839" s="13">
        <v>1.333333333333333</v>
      </c>
      <c r="S839" s="30">
        <v>8.3323353293413174</v>
      </c>
      <c r="T839" s="13">
        <f>IFERROR(VLOOKUP(B839,users_table[#All],4,FALSE),"NA")</f>
        <v>8.5</v>
      </c>
    </row>
    <row r="840" spans="1:20" x14ac:dyDescent="0.3">
      <c r="A840" s="25">
        <v>838</v>
      </c>
      <c r="B840" s="13" t="s">
        <v>4</v>
      </c>
      <c r="C840" s="13">
        <v>39575</v>
      </c>
      <c r="D840" s="13" t="s">
        <v>952</v>
      </c>
      <c r="E840" s="13" t="s">
        <v>32</v>
      </c>
      <c r="F840" s="13" t="s">
        <v>154</v>
      </c>
      <c r="G840" s="13">
        <v>7.82</v>
      </c>
      <c r="H840" s="26">
        <v>43928</v>
      </c>
      <c r="I840" s="26">
        <v>43933</v>
      </c>
      <c r="J840" s="13">
        <v>10</v>
      </c>
      <c r="K840" s="13">
        <v>2020</v>
      </c>
      <c r="L840" s="13" t="s">
        <v>30</v>
      </c>
      <c r="M840" s="13">
        <v>12</v>
      </c>
      <c r="N840" s="13">
        <v>0.39444444444444438</v>
      </c>
      <c r="O840" s="13">
        <v>4.7333333333333334</v>
      </c>
      <c r="P840" s="13">
        <v>6</v>
      </c>
      <c r="Q840" s="13">
        <v>0.78888888888888886</v>
      </c>
      <c r="R840" s="13">
        <v>2</v>
      </c>
      <c r="S840" s="30">
        <v>8.3323353293413174</v>
      </c>
      <c r="T840" s="13">
        <f>IFERROR(VLOOKUP(B840,users_table[#All],4,FALSE),"NA")</f>
        <v>8.5</v>
      </c>
    </row>
    <row r="841" spans="1:20" x14ac:dyDescent="0.3">
      <c r="A841" s="25">
        <v>839</v>
      </c>
      <c r="B841" s="13" t="s">
        <v>4</v>
      </c>
      <c r="C841" s="13">
        <v>48736</v>
      </c>
      <c r="D841" s="13" t="s">
        <v>953</v>
      </c>
      <c r="E841" s="13" t="s">
        <v>32</v>
      </c>
      <c r="F841" s="13" t="s">
        <v>37</v>
      </c>
      <c r="G841" s="13">
        <v>8.25</v>
      </c>
      <c r="H841" s="26">
        <v>44570</v>
      </c>
      <c r="I841" s="26">
        <v>44647</v>
      </c>
      <c r="J841" s="13">
        <v>9</v>
      </c>
      <c r="K841" s="13">
        <v>2022</v>
      </c>
      <c r="L841" s="13" t="s">
        <v>30</v>
      </c>
      <c r="M841" s="13">
        <v>12</v>
      </c>
      <c r="N841" s="13">
        <v>0.39444444444444438</v>
      </c>
      <c r="O841" s="13">
        <v>4.7333333333333334</v>
      </c>
      <c r="P841" s="13">
        <v>78</v>
      </c>
      <c r="Q841" s="13">
        <v>6.0683760683760683E-2</v>
      </c>
      <c r="R841" s="13">
        <v>0.15384615384615391</v>
      </c>
      <c r="S841" s="30">
        <v>8.3323353293413174</v>
      </c>
      <c r="T841" s="13">
        <f>IFERROR(VLOOKUP(B841,users_table[#All],4,FALSE),"NA")</f>
        <v>8.5</v>
      </c>
    </row>
    <row r="842" spans="1:20" x14ac:dyDescent="0.3">
      <c r="A842" s="25">
        <v>840</v>
      </c>
      <c r="B842" s="13" t="s">
        <v>4</v>
      </c>
      <c r="C842" s="13">
        <v>3588</v>
      </c>
      <c r="D842" s="13" t="s">
        <v>954</v>
      </c>
      <c r="E842" s="13" t="s">
        <v>32</v>
      </c>
      <c r="F842" s="13" t="s">
        <v>37</v>
      </c>
      <c r="G842" s="13">
        <v>7.84</v>
      </c>
      <c r="H842" s="26" t="s">
        <v>54</v>
      </c>
      <c r="I842" s="26" t="s">
        <v>54</v>
      </c>
      <c r="J842" s="13">
        <v>10</v>
      </c>
      <c r="K842" s="13">
        <v>2008</v>
      </c>
      <c r="L842" s="13" t="s">
        <v>33</v>
      </c>
      <c r="M842" s="13">
        <v>51</v>
      </c>
      <c r="N842" s="13">
        <v>0.39305555555555549</v>
      </c>
      <c r="O842" s="13">
        <v>20.045833333333331</v>
      </c>
      <c r="P842" s="13" t="s">
        <v>54</v>
      </c>
      <c r="Q842" s="13" t="s">
        <v>54</v>
      </c>
      <c r="R842" s="13" t="s">
        <v>54</v>
      </c>
      <c r="S842" s="30">
        <v>8.3323353293413174</v>
      </c>
      <c r="T842" s="13">
        <f>IFERROR(VLOOKUP(B842,users_table[#All],4,FALSE),"NA")</f>
        <v>8.5</v>
      </c>
    </row>
    <row r="843" spans="1:20" x14ac:dyDescent="0.3">
      <c r="A843" s="25">
        <v>841</v>
      </c>
      <c r="B843" s="13" t="s">
        <v>4</v>
      </c>
      <c r="C843" s="13">
        <v>21507</v>
      </c>
      <c r="D843" s="13" t="s">
        <v>955</v>
      </c>
      <c r="E843" s="13" t="s">
        <v>32</v>
      </c>
      <c r="F843" s="13" t="s">
        <v>37</v>
      </c>
      <c r="G843" s="13">
        <v>5.88</v>
      </c>
      <c r="H843" s="26" t="s">
        <v>54</v>
      </c>
      <c r="I843" s="26" t="s">
        <v>54</v>
      </c>
      <c r="J843" s="13">
        <v>7</v>
      </c>
      <c r="K843" s="13">
        <v>2014</v>
      </c>
      <c r="L843" s="13" t="s">
        <v>33</v>
      </c>
      <c r="M843" s="13">
        <v>12</v>
      </c>
      <c r="N843" s="13">
        <v>0.39861111111111108</v>
      </c>
      <c r="O843" s="13">
        <v>4.7833333333333332</v>
      </c>
      <c r="P843" s="13" t="s">
        <v>54</v>
      </c>
      <c r="Q843" s="13" t="s">
        <v>54</v>
      </c>
      <c r="R843" s="13" t="s">
        <v>54</v>
      </c>
      <c r="S843" s="30">
        <v>8.3323353293413174</v>
      </c>
      <c r="T843" s="13">
        <f>IFERROR(VLOOKUP(B843,users_table[#All],4,FALSE),"NA")</f>
        <v>8.5</v>
      </c>
    </row>
    <row r="844" spans="1:20" x14ac:dyDescent="0.3">
      <c r="A844" s="25">
        <v>842</v>
      </c>
      <c r="B844" s="13" t="s">
        <v>4</v>
      </c>
      <c r="C844" s="13">
        <v>20057</v>
      </c>
      <c r="D844" s="13" t="s">
        <v>956</v>
      </c>
      <c r="E844" s="13" t="s">
        <v>32</v>
      </c>
      <c r="F844" s="13" t="s">
        <v>29</v>
      </c>
      <c r="G844" s="13">
        <v>7.88</v>
      </c>
      <c r="H844" s="26" t="s">
        <v>54</v>
      </c>
      <c r="I844" s="26" t="s">
        <v>54</v>
      </c>
      <c r="J844" s="13">
        <v>6</v>
      </c>
      <c r="K844" s="13">
        <v>2014</v>
      </c>
      <c r="L844" s="13" t="s">
        <v>30</v>
      </c>
      <c r="M844" s="13">
        <v>13</v>
      </c>
      <c r="N844" s="13">
        <v>0.4</v>
      </c>
      <c r="O844" s="13">
        <v>5.2</v>
      </c>
      <c r="P844" s="13" t="s">
        <v>54</v>
      </c>
      <c r="Q844" s="13" t="s">
        <v>54</v>
      </c>
      <c r="R844" s="13" t="s">
        <v>54</v>
      </c>
      <c r="S844" s="30">
        <v>8.3323353293413174</v>
      </c>
      <c r="T844" s="13">
        <f>IFERROR(VLOOKUP(B844,users_table[#All],4,FALSE),"NA")</f>
        <v>8.5</v>
      </c>
    </row>
    <row r="845" spans="1:20" x14ac:dyDescent="0.3">
      <c r="A845" s="25">
        <v>843</v>
      </c>
      <c r="B845" s="13" t="s">
        <v>4</v>
      </c>
      <c r="C845" s="13">
        <v>3470</v>
      </c>
      <c r="D845" s="13" t="s">
        <v>957</v>
      </c>
      <c r="E845" s="13" t="s">
        <v>32</v>
      </c>
      <c r="F845" s="13" t="s">
        <v>37</v>
      </c>
      <c r="G845" s="13">
        <v>7.51</v>
      </c>
      <c r="H845" s="26" t="s">
        <v>54</v>
      </c>
      <c r="I845" s="13" t="s">
        <v>54</v>
      </c>
      <c r="J845" s="13">
        <v>7</v>
      </c>
      <c r="K845" s="13">
        <v>2008</v>
      </c>
      <c r="L845" s="13" t="s">
        <v>33</v>
      </c>
      <c r="M845" s="13">
        <v>24</v>
      </c>
      <c r="N845" s="13">
        <v>0.4</v>
      </c>
      <c r="O845" s="13">
        <v>9.6000000000000014</v>
      </c>
      <c r="P845" s="13" t="s">
        <v>54</v>
      </c>
      <c r="Q845" s="13" t="s">
        <v>54</v>
      </c>
      <c r="R845" s="13" t="s">
        <v>54</v>
      </c>
      <c r="S845" s="30">
        <v>8.3323353293413174</v>
      </c>
      <c r="T845" s="13">
        <f>IFERROR(VLOOKUP(B845,users_table[#All],4,FALSE),"NA")</f>
        <v>8.5</v>
      </c>
    </row>
    <row r="846" spans="1:20" x14ac:dyDescent="0.3">
      <c r="A846" s="25">
        <v>844</v>
      </c>
      <c r="B846" s="13" t="s">
        <v>4</v>
      </c>
      <c r="C846" s="13">
        <v>50265</v>
      </c>
      <c r="D846" s="13" t="s">
        <v>958</v>
      </c>
      <c r="E846" s="13" t="s">
        <v>32</v>
      </c>
      <c r="F846" s="13" t="s">
        <v>37</v>
      </c>
      <c r="G846" s="13">
        <v>8.64</v>
      </c>
      <c r="H846" s="26">
        <v>44660</v>
      </c>
      <c r="I846" s="26">
        <v>44867</v>
      </c>
      <c r="J846" s="13">
        <v>9</v>
      </c>
      <c r="K846" s="13">
        <v>2022</v>
      </c>
      <c r="L846" s="13" t="s">
        <v>33</v>
      </c>
      <c r="M846" s="13">
        <v>12</v>
      </c>
      <c r="N846" s="13">
        <v>0.40250000000000002</v>
      </c>
      <c r="O846" s="13">
        <v>4.83</v>
      </c>
      <c r="P846" s="13">
        <v>208</v>
      </c>
      <c r="Q846" s="13">
        <v>2.322115384615385E-2</v>
      </c>
      <c r="R846" s="13">
        <v>5.7692307692307702E-2</v>
      </c>
      <c r="S846" s="30">
        <v>8.3323353293413174</v>
      </c>
      <c r="T846" s="13">
        <f>IFERROR(VLOOKUP(B846,users_table[#All],4,FALSE),"NA")</f>
        <v>8.5</v>
      </c>
    </row>
    <row r="847" spans="1:20" x14ac:dyDescent="0.3">
      <c r="A847" s="25">
        <v>845</v>
      </c>
      <c r="B847" s="13" t="s">
        <v>4</v>
      </c>
      <c r="C847" s="13">
        <v>9253</v>
      </c>
      <c r="D847" s="13" t="s">
        <v>959</v>
      </c>
      <c r="E847" s="13" t="s">
        <v>32</v>
      </c>
      <c r="F847" s="13" t="s">
        <v>386</v>
      </c>
      <c r="G847" s="13">
        <v>9.08</v>
      </c>
      <c r="H847" s="13" t="s">
        <v>54</v>
      </c>
      <c r="I847" s="13" t="s">
        <v>54</v>
      </c>
      <c r="J847" s="13">
        <v>10</v>
      </c>
      <c r="K847" s="13">
        <v>2011</v>
      </c>
      <c r="L847" s="13" t="s">
        <v>33</v>
      </c>
      <c r="M847" s="13">
        <v>24</v>
      </c>
      <c r="N847" s="13">
        <v>0.40555555555555561</v>
      </c>
      <c r="O847" s="13">
        <v>9.7333333333333343</v>
      </c>
      <c r="P847" s="13" t="s">
        <v>54</v>
      </c>
      <c r="Q847" s="13" t="s">
        <v>54</v>
      </c>
      <c r="R847" s="13" t="s">
        <v>54</v>
      </c>
      <c r="S847" s="30">
        <v>8.3323353293413174</v>
      </c>
      <c r="T847" s="13">
        <f>IFERROR(VLOOKUP(B847,users_table[#All],4,FALSE),"NA")</f>
        <v>8.5</v>
      </c>
    </row>
    <row r="848" spans="1:20" x14ac:dyDescent="0.3">
      <c r="A848" s="25">
        <v>846</v>
      </c>
      <c r="B848" s="13" t="s">
        <v>4</v>
      </c>
      <c r="C848" s="13">
        <v>30484</v>
      </c>
      <c r="D848" s="13" t="s">
        <v>960</v>
      </c>
      <c r="E848" s="13" t="s">
        <v>32</v>
      </c>
      <c r="F848" s="13" t="s">
        <v>386</v>
      </c>
      <c r="G848" s="13">
        <v>8.5299999999999994</v>
      </c>
      <c r="H848" s="13" t="s">
        <v>54</v>
      </c>
      <c r="I848" s="26">
        <v>43370</v>
      </c>
      <c r="J848" s="13">
        <v>10</v>
      </c>
      <c r="K848" s="13">
        <v>2018</v>
      </c>
      <c r="L848" s="13" t="s">
        <v>33</v>
      </c>
      <c r="M848" s="13">
        <v>23</v>
      </c>
      <c r="N848" s="13">
        <v>0.39444444444444438</v>
      </c>
      <c r="O848" s="13">
        <v>9.0722222222222211</v>
      </c>
      <c r="P848" s="13" t="s">
        <v>54</v>
      </c>
      <c r="Q848" s="13" t="s">
        <v>54</v>
      </c>
      <c r="R848" s="13" t="s">
        <v>54</v>
      </c>
      <c r="S848" s="30">
        <v>8.3323353293413174</v>
      </c>
      <c r="T848" s="13">
        <f>IFERROR(VLOOKUP(B848,users_table[#All],4,FALSE),"NA")</f>
        <v>8.5</v>
      </c>
    </row>
    <row r="849" spans="1:20" x14ac:dyDescent="0.3">
      <c r="A849" s="25">
        <v>847</v>
      </c>
      <c r="B849" s="13" t="s">
        <v>4</v>
      </c>
      <c r="C849" s="13">
        <v>11577</v>
      </c>
      <c r="D849" s="13" t="s">
        <v>961</v>
      </c>
      <c r="E849" s="13" t="s">
        <v>168</v>
      </c>
      <c r="F849" s="13" t="s">
        <v>386</v>
      </c>
      <c r="G849" s="13">
        <v>8.4499999999999993</v>
      </c>
      <c r="H849" s="13" t="s">
        <v>54</v>
      </c>
      <c r="I849" s="26" t="s">
        <v>54</v>
      </c>
      <c r="J849" s="13">
        <v>10</v>
      </c>
      <c r="K849" s="13">
        <v>2013</v>
      </c>
      <c r="L849" s="13" t="s">
        <v>33</v>
      </c>
      <c r="M849" s="13">
        <v>1</v>
      </c>
      <c r="N849" s="13">
        <v>1.5</v>
      </c>
      <c r="O849" s="13">
        <v>1.5</v>
      </c>
      <c r="P849" s="13" t="s">
        <v>54</v>
      </c>
      <c r="Q849" s="13" t="s">
        <v>54</v>
      </c>
      <c r="R849" s="13" t="s">
        <v>54</v>
      </c>
      <c r="S849" s="30">
        <v>8.3323353293413174</v>
      </c>
      <c r="T849" s="13">
        <f>IFERROR(VLOOKUP(B849,users_table[#All],4,FALSE),"NA")</f>
        <v>8.5</v>
      </c>
    </row>
    <row r="850" spans="1:20" x14ac:dyDescent="0.3">
      <c r="A850" s="25">
        <v>848</v>
      </c>
      <c r="B850" s="13" t="s">
        <v>4</v>
      </c>
      <c r="C850" s="13">
        <v>32188</v>
      </c>
      <c r="D850" s="13" t="s">
        <v>962</v>
      </c>
      <c r="E850" s="13" t="s">
        <v>28</v>
      </c>
      <c r="F850" s="13" t="s">
        <v>386</v>
      </c>
      <c r="G850" s="13">
        <v>8.25</v>
      </c>
      <c r="H850" s="26">
        <v>42398</v>
      </c>
      <c r="I850" s="26">
        <v>42398</v>
      </c>
      <c r="J850" s="13">
        <v>10</v>
      </c>
      <c r="K850" s="13">
        <v>2015</v>
      </c>
      <c r="L850" s="13" t="s">
        <v>35</v>
      </c>
      <c r="M850" s="13">
        <v>1</v>
      </c>
      <c r="N850" s="13">
        <v>0.4</v>
      </c>
      <c r="O850" s="13">
        <v>0.4</v>
      </c>
      <c r="P850" s="13">
        <v>1</v>
      </c>
      <c r="Q850" s="13">
        <v>0.4</v>
      </c>
      <c r="R850" s="13">
        <v>1</v>
      </c>
      <c r="S850" s="30">
        <v>8.3323353293413174</v>
      </c>
      <c r="T850" s="13">
        <f>IFERROR(VLOOKUP(B850,users_table[#All],4,FALSE),"NA")</f>
        <v>8.5</v>
      </c>
    </row>
    <row r="851" spans="1:20" x14ac:dyDescent="0.3">
      <c r="A851" s="25">
        <v>849</v>
      </c>
      <c r="B851" s="13" t="s">
        <v>4</v>
      </c>
      <c r="C851" s="13">
        <v>10863</v>
      </c>
      <c r="D851" s="13" t="s">
        <v>963</v>
      </c>
      <c r="E851" s="13" t="s">
        <v>28</v>
      </c>
      <c r="F851" s="13" t="s">
        <v>386</v>
      </c>
      <c r="G851" s="13">
        <v>8.2899999999999991</v>
      </c>
      <c r="H851" s="26" t="s">
        <v>54</v>
      </c>
      <c r="I851" s="26" t="s">
        <v>54</v>
      </c>
      <c r="J851" s="13">
        <v>10</v>
      </c>
      <c r="K851" s="13">
        <v>2012</v>
      </c>
      <c r="L851" s="13" t="s">
        <v>30</v>
      </c>
      <c r="M851" s="13">
        <v>1</v>
      </c>
      <c r="N851" s="13">
        <v>0.41111111111111109</v>
      </c>
      <c r="O851" s="13">
        <v>0.41111111111111109</v>
      </c>
      <c r="P851" s="13" t="s">
        <v>54</v>
      </c>
      <c r="Q851" s="13" t="s">
        <v>54</v>
      </c>
      <c r="R851" s="13" t="s">
        <v>54</v>
      </c>
      <c r="S851" s="30">
        <v>8.3323353293413174</v>
      </c>
      <c r="T851" s="13">
        <f>IFERROR(VLOOKUP(B851,users_table[#All],4,FALSE),"NA")</f>
        <v>8.5</v>
      </c>
    </row>
    <row r="852" spans="1:20" x14ac:dyDescent="0.3">
      <c r="A852" s="25">
        <v>850</v>
      </c>
      <c r="B852" s="13" t="s">
        <v>4</v>
      </c>
      <c r="C852" s="13">
        <v>27957</v>
      </c>
      <c r="D852" s="13" t="s">
        <v>964</v>
      </c>
      <c r="E852" s="13" t="s">
        <v>50</v>
      </c>
      <c r="F852" s="13" t="s">
        <v>386</v>
      </c>
      <c r="G852" s="13">
        <v>7.42</v>
      </c>
      <c r="H852" s="26" t="s">
        <v>54</v>
      </c>
      <c r="I852" s="26" t="s">
        <v>54</v>
      </c>
      <c r="J852" s="13">
        <v>6</v>
      </c>
      <c r="K852" s="13">
        <v>2014</v>
      </c>
      <c r="L852" s="13" t="s">
        <v>35</v>
      </c>
      <c r="M852" s="13">
        <v>4</v>
      </c>
      <c r="N852" s="13">
        <v>6.4444444444444443E-2</v>
      </c>
      <c r="O852" s="13">
        <v>0.25777777777777777</v>
      </c>
      <c r="P852" s="13" t="s">
        <v>54</v>
      </c>
      <c r="Q852" s="13" t="s">
        <v>54</v>
      </c>
      <c r="R852" s="13" t="s">
        <v>54</v>
      </c>
      <c r="S852" s="30">
        <v>8.3323353293413174</v>
      </c>
      <c r="T852" s="13">
        <f>IFERROR(VLOOKUP(B852,users_table[#All],4,FALSE),"NA")</f>
        <v>8.5</v>
      </c>
    </row>
    <row r="853" spans="1:20" x14ac:dyDescent="0.3">
      <c r="A853" s="25">
        <v>851</v>
      </c>
      <c r="B853" s="13" t="s">
        <v>4</v>
      </c>
      <c r="C853" s="13">
        <v>18277</v>
      </c>
      <c r="D853" s="13" t="s">
        <v>965</v>
      </c>
      <c r="E853" s="13" t="s">
        <v>32</v>
      </c>
      <c r="F853" s="13" t="s">
        <v>152</v>
      </c>
      <c r="G853" s="13">
        <v>7.04</v>
      </c>
      <c r="H853" s="26">
        <v>42113</v>
      </c>
      <c r="I853" s="26">
        <v>42120</v>
      </c>
      <c r="J853" s="13">
        <v>8</v>
      </c>
      <c r="K853" s="13">
        <v>2013</v>
      </c>
      <c r="L853" s="13" t="s">
        <v>35</v>
      </c>
      <c r="M853" s="13">
        <v>24</v>
      </c>
      <c r="N853" s="13">
        <v>0.4</v>
      </c>
      <c r="O853" s="13">
        <v>9.6000000000000014</v>
      </c>
      <c r="P853" s="13">
        <v>8</v>
      </c>
      <c r="Q853" s="13">
        <v>1.2</v>
      </c>
      <c r="R853" s="13">
        <v>3</v>
      </c>
      <c r="S853" s="30">
        <v>8.3323353293413174</v>
      </c>
      <c r="T853" s="13">
        <f>IFERROR(VLOOKUP(B853,users_table[#All],4,FALSE),"NA")</f>
        <v>8.5</v>
      </c>
    </row>
    <row r="854" spans="1:20" x14ac:dyDescent="0.3">
      <c r="A854" s="25">
        <v>852</v>
      </c>
      <c r="B854" s="13" t="s">
        <v>4</v>
      </c>
      <c r="C854" s="13">
        <v>16524</v>
      </c>
      <c r="D854" s="13" t="s">
        <v>966</v>
      </c>
      <c r="E854" s="13" t="s">
        <v>32</v>
      </c>
      <c r="F854" s="13" t="s">
        <v>29</v>
      </c>
      <c r="G854" s="13">
        <v>7.46</v>
      </c>
      <c r="H854" s="26">
        <v>42782</v>
      </c>
      <c r="I854" s="26">
        <v>42785</v>
      </c>
      <c r="J854" s="13">
        <v>8</v>
      </c>
      <c r="K854" s="13">
        <v>2013</v>
      </c>
      <c r="L854" s="13" t="s">
        <v>33</v>
      </c>
      <c r="M854" s="13">
        <v>13</v>
      </c>
      <c r="N854" s="13">
        <v>0.39444444444444438</v>
      </c>
      <c r="O854" s="13">
        <v>5.1277777777777773</v>
      </c>
      <c r="P854" s="13">
        <v>4</v>
      </c>
      <c r="Q854" s="13">
        <v>1.2819444444444441</v>
      </c>
      <c r="R854" s="13">
        <v>3.25</v>
      </c>
      <c r="S854" s="30">
        <v>8.3323353293413174</v>
      </c>
      <c r="T854" s="13">
        <f>IFERROR(VLOOKUP(B854,users_table[#All],4,FALSE),"NA")</f>
        <v>8.5</v>
      </c>
    </row>
    <row r="855" spans="1:20" x14ac:dyDescent="0.3">
      <c r="A855" s="25">
        <v>853</v>
      </c>
      <c r="B855" s="13" t="s">
        <v>4</v>
      </c>
      <c r="C855" s="13">
        <v>11757</v>
      </c>
      <c r="D855" s="13" t="s">
        <v>967</v>
      </c>
      <c r="E855" s="13" t="s">
        <v>32</v>
      </c>
      <c r="F855" s="13" t="s">
        <v>152</v>
      </c>
      <c r="G855" s="13">
        <v>7.2</v>
      </c>
      <c r="H855" s="26">
        <v>43666</v>
      </c>
      <c r="I855" s="26">
        <v>43667</v>
      </c>
      <c r="J855" s="13">
        <v>9</v>
      </c>
      <c r="K855" s="13">
        <v>2012</v>
      </c>
      <c r="L855" s="13" t="s">
        <v>39</v>
      </c>
      <c r="M855" s="13">
        <v>25</v>
      </c>
      <c r="N855" s="13">
        <v>0.39444444444444438</v>
      </c>
      <c r="O855" s="13">
        <v>9.8611111111111107</v>
      </c>
      <c r="P855" s="13">
        <v>2</v>
      </c>
      <c r="Q855" s="13">
        <v>4.9305555555555554</v>
      </c>
      <c r="R855" s="13">
        <v>12.5</v>
      </c>
      <c r="S855" s="30">
        <v>8.3323353293413174</v>
      </c>
      <c r="T855" s="13">
        <f>IFERROR(VLOOKUP(B855,users_table[#All],4,FALSE),"NA")</f>
        <v>8.5</v>
      </c>
    </row>
    <row r="856" spans="1:20" x14ac:dyDescent="0.3">
      <c r="A856" s="25">
        <v>854</v>
      </c>
      <c r="B856" s="13" t="s">
        <v>4</v>
      </c>
      <c r="C856" s="13">
        <v>21881</v>
      </c>
      <c r="D856" s="13" t="s">
        <v>968</v>
      </c>
      <c r="E856" s="13" t="s">
        <v>32</v>
      </c>
      <c r="F856" s="13" t="s">
        <v>152</v>
      </c>
      <c r="G856" s="13">
        <v>6.7</v>
      </c>
      <c r="H856" s="26">
        <v>43667</v>
      </c>
      <c r="I856" s="26">
        <v>43668</v>
      </c>
      <c r="J856" s="13">
        <v>10</v>
      </c>
      <c r="K856" s="13">
        <v>2014</v>
      </c>
      <c r="L856" s="13" t="s">
        <v>39</v>
      </c>
      <c r="M856" s="13">
        <v>24</v>
      </c>
      <c r="N856" s="13">
        <v>0.39444444444444438</v>
      </c>
      <c r="O856" s="13">
        <v>9.4666666666666668</v>
      </c>
      <c r="P856" s="13">
        <v>2</v>
      </c>
      <c r="Q856" s="13">
        <v>4.7333333333333334</v>
      </c>
      <c r="R856" s="13">
        <v>12</v>
      </c>
      <c r="S856" s="30">
        <v>8.3323353293413174</v>
      </c>
      <c r="T856" s="13">
        <f>IFERROR(VLOOKUP(B856,users_table[#All],4,FALSE),"NA")</f>
        <v>8.5</v>
      </c>
    </row>
    <row r="857" spans="1:20" x14ac:dyDescent="0.3">
      <c r="A857" s="25">
        <v>855</v>
      </c>
      <c r="B857" s="13" t="s">
        <v>4</v>
      </c>
      <c r="C857" s="13">
        <v>31765</v>
      </c>
      <c r="D857" s="13" t="s">
        <v>969</v>
      </c>
      <c r="E857" s="13" t="s">
        <v>168</v>
      </c>
      <c r="F857" s="13" t="s">
        <v>29</v>
      </c>
      <c r="G857" s="13">
        <v>7.56</v>
      </c>
      <c r="H857" s="26">
        <v>43821</v>
      </c>
      <c r="I857" s="26">
        <v>43821</v>
      </c>
      <c r="J857" s="13">
        <v>9</v>
      </c>
      <c r="K857" s="13">
        <v>2017</v>
      </c>
      <c r="L857" s="13" t="s">
        <v>30</v>
      </c>
      <c r="M857" s="13">
        <v>1</v>
      </c>
      <c r="N857" s="13">
        <v>1.9833333333333329</v>
      </c>
      <c r="O857" s="13">
        <v>1.9833333333333329</v>
      </c>
      <c r="P857" s="13">
        <v>1</v>
      </c>
      <c r="Q857" s="13">
        <v>1.9833333333333329</v>
      </c>
      <c r="R857" s="13">
        <v>1</v>
      </c>
      <c r="S857" s="30">
        <v>8.3323353293413174</v>
      </c>
      <c r="T857" s="13">
        <f>IFERROR(VLOOKUP(B857,users_table[#All],4,FALSE),"NA")</f>
        <v>8.5</v>
      </c>
    </row>
    <row r="858" spans="1:20" x14ac:dyDescent="0.3">
      <c r="A858" s="25">
        <v>856</v>
      </c>
      <c r="B858" s="13" t="s">
        <v>4</v>
      </c>
      <c r="C858" s="13">
        <v>36474</v>
      </c>
      <c r="D858" s="13" t="s">
        <v>970</v>
      </c>
      <c r="E858" s="13" t="s">
        <v>32</v>
      </c>
      <c r="F858" s="13" t="s">
        <v>152</v>
      </c>
      <c r="G858" s="13">
        <v>7.56</v>
      </c>
      <c r="H858" s="26">
        <v>43668</v>
      </c>
      <c r="I858" s="26">
        <v>43670</v>
      </c>
      <c r="J858" s="13">
        <v>10</v>
      </c>
      <c r="K858" s="13">
        <v>2018</v>
      </c>
      <c r="L858" s="13" t="s">
        <v>35</v>
      </c>
      <c r="M858" s="13">
        <v>24</v>
      </c>
      <c r="N858" s="13">
        <v>0.4</v>
      </c>
      <c r="O858" s="13">
        <v>9.6000000000000014</v>
      </c>
      <c r="P858" s="13">
        <v>3</v>
      </c>
      <c r="Q858" s="13">
        <v>3.2000000000000011</v>
      </c>
      <c r="R858" s="13">
        <v>8</v>
      </c>
      <c r="S858" s="30">
        <v>8.3323353293413174</v>
      </c>
      <c r="T858" s="13">
        <f>IFERROR(VLOOKUP(B858,users_table[#All],4,FALSE),"NA")</f>
        <v>8.5</v>
      </c>
    </row>
    <row r="859" spans="1:20" x14ac:dyDescent="0.3">
      <c r="A859" s="25">
        <v>857</v>
      </c>
      <c r="B859" s="13" t="s">
        <v>4</v>
      </c>
      <c r="C859" s="13">
        <v>39597</v>
      </c>
      <c r="D859" s="13" t="s">
        <v>971</v>
      </c>
      <c r="E859" s="13" t="s">
        <v>32</v>
      </c>
      <c r="F859" s="13" t="s">
        <v>152</v>
      </c>
      <c r="G859" s="13">
        <v>7.58</v>
      </c>
      <c r="H859" s="26">
        <v>43751</v>
      </c>
      <c r="I859" s="26">
        <v>43827</v>
      </c>
      <c r="J859" s="13">
        <v>10</v>
      </c>
      <c r="K859" s="13">
        <v>2019</v>
      </c>
      <c r="L859" s="13" t="s">
        <v>35</v>
      </c>
      <c r="M859" s="13">
        <v>12</v>
      </c>
      <c r="N859" s="13">
        <v>0.39444444444444438</v>
      </c>
      <c r="O859" s="13">
        <v>4.7333333333333334</v>
      </c>
      <c r="P859" s="13">
        <v>77</v>
      </c>
      <c r="Q859" s="13">
        <v>6.1471861471861469E-2</v>
      </c>
      <c r="R859" s="13">
        <v>0.15584415584415581</v>
      </c>
      <c r="S859" s="30">
        <v>8.3323353293413174</v>
      </c>
      <c r="T859" s="13">
        <f>IFERROR(VLOOKUP(B859,users_table[#All],4,FALSE),"NA")</f>
        <v>8.5</v>
      </c>
    </row>
    <row r="860" spans="1:20" x14ac:dyDescent="0.3">
      <c r="A860" s="25">
        <v>858</v>
      </c>
      <c r="B860" s="13" t="s">
        <v>4</v>
      </c>
      <c r="C860" s="13">
        <v>40540</v>
      </c>
      <c r="D860" s="13" t="s">
        <v>972</v>
      </c>
      <c r="E860" s="13" t="s">
        <v>32</v>
      </c>
      <c r="F860" s="13" t="s">
        <v>152</v>
      </c>
      <c r="G860" s="13">
        <v>7.48</v>
      </c>
      <c r="H860" s="26">
        <v>44024</v>
      </c>
      <c r="I860" s="26">
        <v>44093</v>
      </c>
      <c r="J860" s="13">
        <v>6</v>
      </c>
      <c r="K860" s="13">
        <v>2020</v>
      </c>
      <c r="L860" s="13" t="s">
        <v>39</v>
      </c>
      <c r="M860" s="13">
        <v>11</v>
      </c>
      <c r="N860" s="13">
        <v>0.4</v>
      </c>
      <c r="O860" s="13">
        <v>4.4000000000000004</v>
      </c>
      <c r="P860" s="13">
        <v>70</v>
      </c>
      <c r="Q860" s="13">
        <v>6.2857142857142861E-2</v>
      </c>
      <c r="R860" s="13">
        <v>0.15714285714285711</v>
      </c>
      <c r="S860" s="30">
        <v>8.3323353293413174</v>
      </c>
      <c r="T860" s="13">
        <f>IFERROR(VLOOKUP(B860,users_table[#All],4,FALSE),"NA")</f>
        <v>8.5</v>
      </c>
    </row>
    <row r="861" spans="1:20" x14ac:dyDescent="0.3">
      <c r="A861" s="25">
        <v>859</v>
      </c>
      <c r="B861" s="13" t="s">
        <v>4</v>
      </c>
      <c r="C861" s="13">
        <v>40489</v>
      </c>
      <c r="D861" s="13" t="s">
        <v>973</v>
      </c>
      <c r="E861" s="13" t="s">
        <v>28</v>
      </c>
      <c r="F861" s="13" t="s">
        <v>152</v>
      </c>
      <c r="G861" s="13">
        <v>6.84</v>
      </c>
      <c r="H861" s="26">
        <v>43746</v>
      </c>
      <c r="I861" s="26">
        <v>43746</v>
      </c>
      <c r="J861" s="13">
        <v>8</v>
      </c>
      <c r="K861" s="13">
        <v>2019</v>
      </c>
      <c r="L861" s="13" t="s">
        <v>35</v>
      </c>
      <c r="M861" s="13">
        <v>1</v>
      </c>
      <c r="N861" s="13">
        <v>0.4</v>
      </c>
      <c r="O861" s="13">
        <v>0.4</v>
      </c>
      <c r="P861" s="13">
        <v>1</v>
      </c>
      <c r="Q861" s="13">
        <v>0.4</v>
      </c>
      <c r="R861" s="13">
        <v>1</v>
      </c>
      <c r="S861" s="30">
        <v>8.3323353293413174</v>
      </c>
      <c r="T861" s="13">
        <f>IFERROR(VLOOKUP(B861,users_table[#All],4,FALSE),"NA")</f>
        <v>8.5</v>
      </c>
    </row>
    <row r="862" spans="1:20" x14ac:dyDescent="0.3">
      <c r="A862" s="25">
        <v>860</v>
      </c>
      <c r="B862" s="13" t="s">
        <v>4</v>
      </c>
      <c r="C862" s="13">
        <v>20021</v>
      </c>
      <c r="D862" s="13" t="s">
        <v>974</v>
      </c>
      <c r="E862" s="13" t="s">
        <v>28</v>
      </c>
      <c r="F862" s="13" t="s">
        <v>152</v>
      </c>
      <c r="G862" s="13">
        <v>6.55</v>
      </c>
      <c r="H862" s="26" t="s">
        <v>54</v>
      </c>
      <c r="I862" s="26" t="s">
        <v>54</v>
      </c>
      <c r="J862" s="13">
        <v>7</v>
      </c>
      <c r="K862" s="13">
        <v>2013</v>
      </c>
      <c r="L862" s="13" t="s">
        <v>35</v>
      </c>
      <c r="M862" s="13">
        <v>1</v>
      </c>
      <c r="N862" s="13">
        <v>1.6880555555555561</v>
      </c>
      <c r="O862" s="13">
        <v>1.6880555555555561</v>
      </c>
      <c r="P862" s="13" t="s">
        <v>54</v>
      </c>
      <c r="Q862" s="13" t="s">
        <v>54</v>
      </c>
      <c r="R862" s="13" t="s">
        <v>54</v>
      </c>
      <c r="S862" s="30">
        <v>8.3323353293413174</v>
      </c>
      <c r="T862" s="13">
        <f>IFERROR(VLOOKUP(B862,users_table[#All],4,FALSE),"NA")</f>
        <v>8.5</v>
      </c>
    </row>
    <row r="863" spans="1:20" x14ac:dyDescent="0.3">
      <c r="A863" s="25">
        <v>861</v>
      </c>
      <c r="B863" s="13" t="s">
        <v>4</v>
      </c>
      <c r="C863" s="13">
        <v>16099</v>
      </c>
      <c r="D863" s="13" t="s">
        <v>975</v>
      </c>
      <c r="E863" s="13" t="s">
        <v>28</v>
      </c>
      <c r="F863" s="13" t="s">
        <v>152</v>
      </c>
      <c r="G863" s="13">
        <v>6.14</v>
      </c>
      <c r="H863" s="26" t="s">
        <v>54</v>
      </c>
      <c r="I863" s="26" t="s">
        <v>54</v>
      </c>
      <c r="J863" s="13">
        <v>7</v>
      </c>
      <c r="K863" s="13">
        <v>2012</v>
      </c>
      <c r="L863" s="13" t="s">
        <v>35</v>
      </c>
      <c r="M863" s="13">
        <v>9</v>
      </c>
      <c r="N863" s="13">
        <v>0.18333333333333329</v>
      </c>
      <c r="O863" s="13">
        <v>1.65</v>
      </c>
      <c r="P863" s="13" t="s">
        <v>54</v>
      </c>
      <c r="Q863" s="13" t="s">
        <v>54</v>
      </c>
      <c r="R863" s="13" t="s">
        <v>54</v>
      </c>
      <c r="S863" s="30">
        <v>8.3323353293413174</v>
      </c>
      <c r="T863" s="13">
        <f>IFERROR(VLOOKUP(B863,users_table[#All],4,FALSE),"NA")</f>
        <v>8.5</v>
      </c>
    </row>
    <row r="864" spans="1:20" x14ac:dyDescent="0.3">
      <c r="A864" s="25">
        <v>862</v>
      </c>
      <c r="B864" s="13" t="s">
        <v>4</v>
      </c>
      <c r="C864" s="13">
        <v>7768</v>
      </c>
      <c r="D864" s="13" t="s">
        <v>976</v>
      </c>
      <c r="E864" s="13" t="s">
        <v>32</v>
      </c>
      <c r="F864" s="13" t="s">
        <v>29</v>
      </c>
      <c r="G864" s="13">
        <v>6.91</v>
      </c>
      <c r="H864" s="26">
        <v>42179</v>
      </c>
      <c r="I864" s="26">
        <v>42184</v>
      </c>
      <c r="J864" s="13">
        <v>7</v>
      </c>
      <c r="K864" s="13">
        <v>2010</v>
      </c>
      <c r="L864" s="13" t="s">
        <v>35</v>
      </c>
      <c r="M864" s="13">
        <v>12</v>
      </c>
      <c r="N864" s="13">
        <v>0.4</v>
      </c>
      <c r="O864" s="13">
        <v>4.8000000000000007</v>
      </c>
      <c r="P864" s="13">
        <v>6</v>
      </c>
      <c r="Q864" s="13">
        <v>0.80000000000000016</v>
      </c>
      <c r="R864" s="13">
        <v>2</v>
      </c>
      <c r="S864" s="30">
        <v>8.3323353293413174</v>
      </c>
      <c r="T864" s="13">
        <f>IFERROR(VLOOKUP(B864,users_table[#All],4,FALSE),"NA")</f>
        <v>8.5</v>
      </c>
    </row>
    <row r="865" spans="1:20" x14ac:dyDescent="0.3">
      <c r="A865" s="25">
        <v>863</v>
      </c>
      <c r="B865" s="13" t="s">
        <v>4</v>
      </c>
      <c r="C865" s="13">
        <v>35790</v>
      </c>
      <c r="D865" s="13" t="s">
        <v>637</v>
      </c>
      <c r="E865" s="13" t="s">
        <v>32</v>
      </c>
      <c r="F865" s="13" t="s">
        <v>152</v>
      </c>
      <c r="G865" s="13">
        <v>7.98</v>
      </c>
      <c r="H865" s="26" t="s">
        <v>54</v>
      </c>
      <c r="I865" s="26" t="s">
        <v>54</v>
      </c>
      <c r="J865" s="13">
        <v>9</v>
      </c>
      <c r="K865" s="13">
        <v>2019</v>
      </c>
      <c r="L865" s="13" t="s">
        <v>30</v>
      </c>
      <c r="M865" s="13">
        <v>25</v>
      </c>
      <c r="N865" s="13">
        <v>0.4</v>
      </c>
      <c r="O865" s="13">
        <v>10</v>
      </c>
      <c r="P865" s="13" t="s">
        <v>54</v>
      </c>
      <c r="Q865" s="13" t="s">
        <v>54</v>
      </c>
      <c r="R865" s="13" t="s">
        <v>54</v>
      </c>
      <c r="S865" s="30">
        <v>8.3323353293413174</v>
      </c>
      <c r="T865" s="13">
        <f>IFERROR(VLOOKUP(B865,users_table[#All],4,FALSE),"NA")</f>
        <v>8.5</v>
      </c>
    </row>
    <row r="866" spans="1:20" x14ac:dyDescent="0.3">
      <c r="A866" s="25">
        <v>864</v>
      </c>
      <c r="B866" s="13" t="s">
        <v>4</v>
      </c>
      <c r="C866" s="13">
        <v>38610</v>
      </c>
      <c r="D866" s="13" t="s">
        <v>639</v>
      </c>
      <c r="E866" s="13" t="s">
        <v>32</v>
      </c>
      <c r="F866" s="13" t="s">
        <v>37</v>
      </c>
      <c r="G866" s="13">
        <v>6.41</v>
      </c>
      <c r="H866" s="26">
        <v>44260</v>
      </c>
      <c r="I866" s="26">
        <v>44293</v>
      </c>
      <c r="J866" s="13">
        <v>8</v>
      </c>
      <c r="K866" s="13">
        <v>2019</v>
      </c>
      <c r="L866" s="13" t="s">
        <v>39</v>
      </c>
      <c r="M866" s="13">
        <v>12</v>
      </c>
      <c r="N866" s="13">
        <v>0.20833333333333329</v>
      </c>
      <c r="O866" s="13">
        <v>2.5</v>
      </c>
      <c r="P866" s="13">
        <v>34</v>
      </c>
      <c r="Q866" s="13">
        <v>7.3529411764705885E-2</v>
      </c>
      <c r="R866" s="13">
        <v>0.35294117647058831</v>
      </c>
      <c r="S866" s="30">
        <v>8.3323353293413174</v>
      </c>
      <c r="T866" s="13">
        <f>IFERROR(VLOOKUP(B866,users_table[#All],4,FALSE),"NA")</f>
        <v>8.5</v>
      </c>
    </row>
    <row r="867" spans="1:20" x14ac:dyDescent="0.3">
      <c r="A867" s="25">
        <v>865</v>
      </c>
      <c r="B867" s="13" t="s">
        <v>4</v>
      </c>
      <c r="C867" s="13">
        <v>47159</v>
      </c>
      <c r="D867" s="13" t="s">
        <v>977</v>
      </c>
      <c r="E867" s="13" t="s">
        <v>32</v>
      </c>
      <c r="F867" s="13" t="s">
        <v>152</v>
      </c>
      <c r="G867" s="13">
        <v>7.39</v>
      </c>
      <c r="H867" s="26">
        <v>44573</v>
      </c>
      <c r="I867" s="26">
        <v>44650</v>
      </c>
      <c r="J867" s="13">
        <v>9</v>
      </c>
      <c r="K867" s="13">
        <v>2022</v>
      </c>
      <c r="L867" s="13" t="s">
        <v>30</v>
      </c>
      <c r="M867" s="13">
        <v>12</v>
      </c>
      <c r="N867" s="13">
        <v>0.40333333333333332</v>
      </c>
      <c r="O867" s="13">
        <v>4.84</v>
      </c>
      <c r="P867" s="13">
        <v>78</v>
      </c>
      <c r="Q867" s="13">
        <v>6.2051282051282047E-2</v>
      </c>
      <c r="R867" s="13">
        <v>0.15384615384615391</v>
      </c>
      <c r="S867" s="30">
        <v>8.3323353293413174</v>
      </c>
      <c r="T867" s="13">
        <f>IFERROR(VLOOKUP(B867,users_table[#All],4,FALSE),"NA")</f>
        <v>8.5</v>
      </c>
    </row>
    <row r="868" spans="1:20" x14ac:dyDescent="0.3">
      <c r="A868" s="25">
        <v>866</v>
      </c>
      <c r="B868" s="13" t="s">
        <v>4</v>
      </c>
      <c r="C868" s="13">
        <v>37430</v>
      </c>
      <c r="D868" s="13" t="s">
        <v>978</v>
      </c>
      <c r="E868" s="13" t="s">
        <v>32</v>
      </c>
      <c r="F868" s="13" t="s">
        <v>37</v>
      </c>
      <c r="G868" s="13">
        <v>8.14</v>
      </c>
      <c r="H868" s="26" t="s">
        <v>54</v>
      </c>
      <c r="I868" s="26">
        <v>44069</v>
      </c>
      <c r="J868" s="13">
        <v>9</v>
      </c>
      <c r="K868" s="13">
        <v>2018</v>
      </c>
      <c r="L868" s="13" t="s">
        <v>35</v>
      </c>
      <c r="M868" s="13">
        <v>24</v>
      </c>
      <c r="N868" s="13">
        <v>0.39444444444444438</v>
      </c>
      <c r="O868" s="13">
        <v>9.4666666666666668</v>
      </c>
      <c r="P868" s="13" t="s">
        <v>54</v>
      </c>
      <c r="Q868" s="13" t="s">
        <v>54</v>
      </c>
      <c r="R868" s="13" t="s">
        <v>54</v>
      </c>
      <c r="S868" s="30">
        <v>8.3323353293413174</v>
      </c>
      <c r="T868" s="13">
        <f>IFERROR(VLOOKUP(B868,users_table[#All],4,FALSE),"NA")</f>
        <v>8.5</v>
      </c>
    </row>
    <row r="869" spans="1:20" x14ac:dyDescent="0.3">
      <c r="A869" s="25">
        <v>867</v>
      </c>
      <c r="B869" s="13" t="s">
        <v>4</v>
      </c>
      <c r="C869" s="13">
        <v>39551</v>
      </c>
      <c r="D869" s="13" t="s">
        <v>979</v>
      </c>
      <c r="E869" s="13" t="s">
        <v>32</v>
      </c>
      <c r="F869" s="13" t="s">
        <v>37</v>
      </c>
      <c r="G869" s="13">
        <v>8.39</v>
      </c>
      <c r="H869" s="26">
        <v>44209</v>
      </c>
      <c r="I869" s="26">
        <v>44286</v>
      </c>
      <c r="J869" s="13">
        <v>9</v>
      </c>
      <c r="K869" s="13">
        <v>2021</v>
      </c>
      <c r="L869" s="13" t="s">
        <v>30</v>
      </c>
      <c r="M869" s="13">
        <v>12</v>
      </c>
      <c r="N869" s="13">
        <v>0.39500000000000002</v>
      </c>
      <c r="O869" s="13">
        <v>4.74</v>
      </c>
      <c r="P869" s="13">
        <v>78</v>
      </c>
      <c r="Q869" s="13">
        <v>6.076923076923077E-2</v>
      </c>
      <c r="R869" s="13">
        <v>0.15384615384615391</v>
      </c>
      <c r="S869" s="30">
        <v>8.3323353293413174</v>
      </c>
      <c r="T869" s="13">
        <f>IFERROR(VLOOKUP(B869,users_table[#All],4,FALSE),"NA")</f>
        <v>8.5</v>
      </c>
    </row>
    <row r="870" spans="1:20" x14ac:dyDescent="0.3">
      <c r="A870" s="25">
        <v>868</v>
      </c>
      <c r="B870" s="13" t="s">
        <v>4</v>
      </c>
      <c r="C870" s="13">
        <v>41487</v>
      </c>
      <c r="D870" s="13" t="s">
        <v>980</v>
      </c>
      <c r="E870" s="13" t="s">
        <v>32</v>
      </c>
      <c r="F870" s="13" t="s">
        <v>37</v>
      </c>
      <c r="G870" s="13">
        <v>8.33</v>
      </c>
      <c r="H870" s="26">
        <v>44384</v>
      </c>
      <c r="I870" s="26">
        <v>44461</v>
      </c>
      <c r="J870" s="13">
        <v>9</v>
      </c>
      <c r="K870" s="13">
        <v>2021</v>
      </c>
      <c r="L870" s="13" t="s">
        <v>39</v>
      </c>
      <c r="M870" s="13">
        <v>12</v>
      </c>
      <c r="N870" s="13">
        <v>0.39500000000000002</v>
      </c>
      <c r="O870" s="13">
        <v>4.74</v>
      </c>
      <c r="P870" s="13">
        <v>78</v>
      </c>
      <c r="Q870" s="13">
        <v>6.076923076923077E-2</v>
      </c>
      <c r="R870" s="13">
        <v>0.15384615384615391</v>
      </c>
      <c r="S870" s="30">
        <v>8.3323353293413174</v>
      </c>
      <c r="T870" s="13">
        <f>IFERROR(VLOOKUP(B870,users_table[#All],4,FALSE),"NA")</f>
        <v>8.5</v>
      </c>
    </row>
    <row r="871" spans="1:20" x14ac:dyDescent="0.3">
      <c r="A871" s="25">
        <v>869</v>
      </c>
      <c r="B871" s="13" t="s">
        <v>4</v>
      </c>
      <c r="C871" s="13">
        <v>38480</v>
      </c>
      <c r="D871" s="13" t="s">
        <v>981</v>
      </c>
      <c r="E871" s="13" t="s">
        <v>32</v>
      </c>
      <c r="F871" s="13" t="s">
        <v>37</v>
      </c>
      <c r="G871" s="13">
        <v>7.21</v>
      </c>
      <c r="H871" s="26">
        <v>43842</v>
      </c>
      <c r="I871" s="26">
        <v>43849</v>
      </c>
      <c r="J871" s="13">
        <v>8</v>
      </c>
      <c r="K871" s="13">
        <v>2019</v>
      </c>
      <c r="L871" s="13" t="s">
        <v>39</v>
      </c>
      <c r="M871" s="13">
        <v>12</v>
      </c>
      <c r="N871" s="13">
        <v>0.39444444444444438</v>
      </c>
      <c r="O871" s="13">
        <v>4.7333333333333334</v>
      </c>
      <c r="P871" s="13">
        <v>8</v>
      </c>
      <c r="Q871" s="13">
        <v>0.59166666666666667</v>
      </c>
      <c r="R871" s="13">
        <v>1.5</v>
      </c>
      <c r="S871" s="30">
        <v>8.3323353293413174</v>
      </c>
      <c r="T871" s="13">
        <f>IFERROR(VLOOKUP(B871,users_table[#All],4,FALSE),"NA")</f>
        <v>8.5</v>
      </c>
    </row>
    <row r="872" spans="1:20" x14ac:dyDescent="0.3">
      <c r="A872" s="25">
        <v>870</v>
      </c>
      <c r="B872" s="13" t="s">
        <v>4</v>
      </c>
      <c r="C872" s="13">
        <v>6213</v>
      </c>
      <c r="D872" s="13" t="s">
        <v>982</v>
      </c>
      <c r="E872" s="13" t="s">
        <v>32</v>
      </c>
      <c r="F872" s="13" t="s">
        <v>37</v>
      </c>
      <c r="G872" s="13">
        <v>7.67</v>
      </c>
      <c r="H872" s="26">
        <v>43802</v>
      </c>
      <c r="I872" s="26">
        <v>43807</v>
      </c>
      <c r="J872" s="13">
        <v>8</v>
      </c>
      <c r="K872" s="13">
        <v>2009</v>
      </c>
      <c r="L872" s="13" t="s">
        <v>35</v>
      </c>
      <c r="M872" s="13">
        <v>24</v>
      </c>
      <c r="N872" s="13">
        <v>0.4</v>
      </c>
      <c r="O872" s="13">
        <v>9.6000000000000014</v>
      </c>
      <c r="P872" s="13">
        <v>6</v>
      </c>
      <c r="Q872" s="13">
        <v>1.6</v>
      </c>
      <c r="R872" s="13">
        <v>4</v>
      </c>
      <c r="S872" s="30">
        <v>8.3323353293413174</v>
      </c>
      <c r="T872" s="13">
        <f>IFERROR(VLOOKUP(B872,users_table[#All],4,FALSE),"NA")</f>
        <v>8.5</v>
      </c>
    </row>
    <row r="873" spans="1:20" x14ac:dyDescent="0.3">
      <c r="A873" s="25">
        <v>871</v>
      </c>
      <c r="B873" s="13" t="s">
        <v>4</v>
      </c>
      <c r="C873" s="13">
        <v>16049</v>
      </c>
      <c r="D873" s="13" t="s">
        <v>983</v>
      </c>
      <c r="E873" s="13" t="s">
        <v>32</v>
      </c>
      <c r="F873" s="13" t="s">
        <v>37</v>
      </c>
      <c r="G873" s="13">
        <v>8.02</v>
      </c>
      <c r="H873" s="26">
        <v>43819</v>
      </c>
      <c r="I873" s="26">
        <v>43842</v>
      </c>
      <c r="J873" s="13">
        <v>8</v>
      </c>
      <c r="K873" s="13">
        <v>2013</v>
      </c>
      <c r="L873" s="13" t="s">
        <v>33</v>
      </c>
      <c r="M873" s="13">
        <v>24</v>
      </c>
      <c r="N873" s="13">
        <v>0.4</v>
      </c>
      <c r="O873" s="13">
        <v>9.6000000000000014</v>
      </c>
      <c r="P873" s="13">
        <v>24</v>
      </c>
      <c r="Q873" s="13">
        <v>0.40000000000000008</v>
      </c>
      <c r="R873" s="13">
        <v>1</v>
      </c>
      <c r="S873" s="30">
        <v>8.3323353293413174</v>
      </c>
      <c r="T873" s="13">
        <f>IFERROR(VLOOKUP(B873,users_table[#All],4,FALSE),"NA")</f>
        <v>8.5</v>
      </c>
    </row>
    <row r="874" spans="1:20" x14ac:dyDescent="0.3">
      <c r="A874" s="25">
        <v>872</v>
      </c>
      <c r="B874" s="13" t="s">
        <v>4</v>
      </c>
      <c r="C874" s="13">
        <v>4654</v>
      </c>
      <c r="D874" s="13" t="s">
        <v>984</v>
      </c>
      <c r="E874" s="13" t="s">
        <v>32</v>
      </c>
      <c r="F874" s="13" t="s">
        <v>152</v>
      </c>
      <c r="G874" s="13">
        <v>7.36</v>
      </c>
      <c r="H874" s="26">
        <v>43793</v>
      </c>
      <c r="I874" s="26">
        <v>43801</v>
      </c>
      <c r="J874" s="13">
        <v>8</v>
      </c>
      <c r="K874" s="13">
        <v>2008</v>
      </c>
      <c r="L874" s="13" t="s">
        <v>35</v>
      </c>
      <c r="M874" s="13">
        <v>24</v>
      </c>
      <c r="N874" s="13">
        <v>0.3972222222222222</v>
      </c>
      <c r="O874" s="13">
        <v>9.5333333333333332</v>
      </c>
      <c r="P874" s="13">
        <v>9</v>
      </c>
      <c r="Q874" s="13">
        <v>1.0592592592592589</v>
      </c>
      <c r="R874" s="13">
        <v>2.666666666666667</v>
      </c>
      <c r="S874" s="30">
        <v>8.3323353293413174</v>
      </c>
      <c r="T874" s="13">
        <f>IFERROR(VLOOKUP(B874,users_table[#All],4,FALSE),"NA")</f>
        <v>8.5</v>
      </c>
    </row>
    <row r="875" spans="1:20" x14ac:dyDescent="0.3">
      <c r="A875" s="25">
        <v>873</v>
      </c>
      <c r="B875" s="13" t="s">
        <v>4</v>
      </c>
      <c r="C875" s="13">
        <v>8937</v>
      </c>
      <c r="D875" s="13" t="s">
        <v>985</v>
      </c>
      <c r="E875" s="13" t="s">
        <v>32</v>
      </c>
      <c r="F875" s="13" t="s">
        <v>152</v>
      </c>
      <c r="G875" s="13">
        <v>7.53</v>
      </c>
      <c r="H875" s="26">
        <v>43807</v>
      </c>
      <c r="I875" s="26">
        <v>43818</v>
      </c>
      <c r="J875" s="13">
        <v>8</v>
      </c>
      <c r="K875" s="13">
        <v>2010</v>
      </c>
      <c r="L875" s="13" t="s">
        <v>35</v>
      </c>
      <c r="M875" s="13">
        <v>24</v>
      </c>
      <c r="N875" s="13">
        <v>0.3972222222222222</v>
      </c>
      <c r="O875" s="13">
        <v>9.5333333333333332</v>
      </c>
      <c r="P875" s="13">
        <v>12</v>
      </c>
      <c r="Q875" s="13">
        <v>0.7944444444444444</v>
      </c>
      <c r="R875" s="13">
        <v>2</v>
      </c>
      <c r="S875" s="30">
        <v>8.3323353293413174</v>
      </c>
      <c r="T875" s="13">
        <f>IFERROR(VLOOKUP(B875,users_table[#All],4,FALSE),"NA")</f>
        <v>8.5</v>
      </c>
    </row>
    <row r="876" spans="1:20" x14ac:dyDescent="0.3">
      <c r="A876" s="25">
        <v>874</v>
      </c>
      <c r="B876" s="13" t="s">
        <v>4</v>
      </c>
      <c r="C876" s="13">
        <v>36432</v>
      </c>
      <c r="D876" s="13" t="s">
        <v>986</v>
      </c>
      <c r="E876" s="13" t="s">
        <v>32</v>
      </c>
      <c r="F876" s="13" t="s">
        <v>152</v>
      </c>
      <c r="G876" s="13">
        <v>6.81</v>
      </c>
      <c r="H876" s="26">
        <v>43849</v>
      </c>
      <c r="I876" s="26">
        <v>43863</v>
      </c>
      <c r="J876" s="13">
        <v>8</v>
      </c>
      <c r="K876" s="13">
        <v>2018</v>
      </c>
      <c r="L876" s="13" t="s">
        <v>35</v>
      </c>
      <c r="M876" s="13">
        <v>26</v>
      </c>
      <c r="N876" s="13">
        <v>0.39444444444444438</v>
      </c>
      <c r="O876" s="13">
        <v>10.255555555555549</v>
      </c>
      <c r="P876" s="13">
        <v>15</v>
      </c>
      <c r="Q876" s="13">
        <v>0.68370370370370359</v>
      </c>
      <c r="R876" s="13">
        <v>1.7333333333333329</v>
      </c>
      <c r="S876" s="30">
        <v>8.3323353293413174</v>
      </c>
      <c r="T876" s="13">
        <f>IFERROR(VLOOKUP(B876,users_table[#All],4,FALSE),"NA")</f>
        <v>8.5</v>
      </c>
    </row>
    <row r="877" spans="1:20" x14ac:dyDescent="0.3">
      <c r="A877" s="25">
        <v>875</v>
      </c>
      <c r="B877" s="13" t="s">
        <v>4</v>
      </c>
      <c r="C877" s="13">
        <v>14227</v>
      </c>
      <c r="D877" s="13" t="s">
        <v>987</v>
      </c>
      <c r="E877" s="13" t="s">
        <v>32</v>
      </c>
      <c r="F877" s="13" t="s">
        <v>37</v>
      </c>
      <c r="G877" s="13">
        <v>7.48</v>
      </c>
      <c r="H877" s="26">
        <v>43290</v>
      </c>
      <c r="I877" s="26" t="s">
        <v>54</v>
      </c>
      <c r="J877" s="13">
        <v>9</v>
      </c>
      <c r="K877" s="13">
        <v>2012</v>
      </c>
      <c r="L877" s="13" t="s">
        <v>35</v>
      </c>
      <c r="M877" s="13">
        <v>13</v>
      </c>
      <c r="N877" s="13">
        <v>0.40611111111111109</v>
      </c>
      <c r="O877" s="13">
        <v>5.2794444444444437</v>
      </c>
      <c r="P877" s="13" t="s">
        <v>54</v>
      </c>
      <c r="Q877" s="13" t="s">
        <v>54</v>
      </c>
      <c r="R877" s="13" t="s">
        <v>54</v>
      </c>
      <c r="S877" s="30">
        <v>8.3323353293413174</v>
      </c>
      <c r="T877" s="13">
        <f>IFERROR(VLOOKUP(B877,users_table[#All],4,FALSE),"NA")</f>
        <v>8.5</v>
      </c>
    </row>
    <row r="878" spans="1:20" x14ac:dyDescent="0.3">
      <c r="A878" s="25">
        <v>876</v>
      </c>
      <c r="B878" s="13" t="s">
        <v>4</v>
      </c>
      <c r="C878" s="13">
        <v>4224</v>
      </c>
      <c r="D878" s="13" t="s">
        <v>988</v>
      </c>
      <c r="E878" s="13" t="s">
        <v>32</v>
      </c>
      <c r="F878" s="13" t="s">
        <v>152</v>
      </c>
      <c r="G878" s="13">
        <v>8.08</v>
      </c>
      <c r="H878" s="26" t="s">
        <v>54</v>
      </c>
      <c r="I878" s="26" t="s">
        <v>54</v>
      </c>
      <c r="J878" s="13">
        <v>10</v>
      </c>
      <c r="K878" s="13">
        <v>2008</v>
      </c>
      <c r="L878" s="13" t="s">
        <v>35</v>
      </c>
      <c r="M878" s="13">
        <v>25</v>
      </c>
      <c r="N878" s="13">
        <v>0.39305555555555549</v>
      </c>
      <c r="O878" s="13">
        <v>9.8263888888888893</v>
      </c>
      <c r="P878" s="13" t="s">
        <v>54</v>
      </c>
      <c r="Q878" s="13" t="s">
        <v>54</v>
      </c>
      <c r="R878" s="13" t="s">
        <v>54</v>
      </c>
      <c r="S878" s="30">
        <v>8.3323353293413174</v>
      </c>
      <c r="T878" s="13">
        <f>IFERROR(VLOOKUP(B878,users_table[#All],4,FALSE),"NA")</f>
        <v>8.5</v>
      </c>
    </row>
    <row r="879" spans="1:20" x14ac:dyDescent="0.3">
      <c r="A879" s="25">
        <v>877</v>
      </c>
      <c r="B879" s="13" t="s">
        <v>4</v>
      </c>
      <c r="C879" s="13">
        <v>11553</v>
      </c>
      <c r="D879" s="13" t="s">
        <v>989</v>
      </c>
      <c r="E879" s="13" t="s">
        <v>28</v>
      </c>
      <c r="F879" s="13" t="s">
        <v>152</v>
      </c>
      <c r="G879" s="13">
        <v>7.43</v>
      </c>
      <c r="H879" s="26" t="s">
        <v>54</v>
      </c>
      <c r="I879" s="26" t="s">
        <v>54</v>
      </c>
      <c r="J879" s="13">
        <v>8</v>
      </c>
      <c r="K879" s="13">
        <v>2011</v>
      </c>
      <c r="L879" s="13" t="s">
        <v>35</v>
      </c>
      <c r="M879" s="13">
        <v>1</v>
      </c>
      <c r="N879" s="13">
        <v>0.45</v>
      </c>
      <c r="O879" s="13">
        <v>0.45</v>
      </c>
      <c r="P879" s="13" t="s">
        <v>54</v>
      </c>
      <c r="Q879" s="13" t="s">
        <v>54</v>
      </c>
      <c r="R879" s="13" t="s">
        <v>54</v>
      </c>
      <c r="S879" s="30">
        <v>8.3323353293413174</v>
      </c>
      <c r="T879" s="13">
        <f>IFERROR(VLOOKUP(B879,users_table[#All],4,FALSE),"NA")</f>
        <v>8.5</v>
      </c>
    </row>
    <row r="880" spans="1:20" x14ac:dyDescent="0.3">
      <c r="A880" s="25">
        <v>878</v>
      </c>
      <c r="B880" s="13" t="s">
        <v>4</v>
      </c>
      <c r="C880" s="13">
        <v>25157</v>
      </c>
      <c r="D880" s="13" t="s">
        <v>990</v>
      </c>
      <c r="E880" s="13" t="s">
        <v>32</v>
      </c>
      <c r="F880" s="13" t="s">
        <v>37</v>
      </c>
      <c r="G880" s="13">
        <v>7.06</v>
      </c>
      <c r="H880" s="26" t="s">
        <v>54</v>
      </c>
      <c r="I880" s="26" t="s">
        <v>54</v>
      </c>
      <c r="J880" s="13">
        <v>7</v>
      </c>
      <c r="K880" s="13">
        <v>2014</v>
      </c>
      <c r="L880" s="13" t="s">
        <v>35</v>
      </c>
      <c r="M880" s="13">
        <v>12</v>
      </c>
      <c r="N880" s="13">
        <v>0.4</v>
      </c>
      <c r="O880" s="13">
        <v>4.8000000000000007</v>
      </c>
      <c r="P880" s="13" t="s">
        <v>54</v>
      </c>
      <c r="Q880" s="13" t="s">
        <v>54</v>
      </c>
      <c r="R880" s="13" t="s">
        <v>54</v>
      </c>
      <c r="S880" s="30">
        <v>8.3323353293413174</v>
      </c>
      <c r="T880" s="13">
        <f>IFERROR(VLOOKUP(B880,users_table[#All],4,FALSE),"NA")</f>
        <v>8.5</v>
      </c>
    </row>
    <row r="881" spans="1:20" x14ac:dyDescent="0.3">
      <c r="A881" s="25">
        <v>879</v>
      </c>
      <c r="B881" s="13" t="s">
        <v>4</v>
      </c>
      <c r="C881" s="13">
        <v>28025</v>
      </c>
      <c r="D881" s="13" t="s">
        <v>991</v>
      </c>
      <c r="E881" s="13" t="s">
        <v>32</v>
      </c>
      <c r="F881" s="13" t="s">
        <v>152</v>
      </c>
      <c r="G881" s="13">
        <v>8.1</v>
      </c>
      <c r="H881" s="26">
        <v>44222</v>
      </c>
      <c r="I881" s="26">
        <v>44223</v>
      </c>
      <c r="J881" s="13">
        <v>10</v>
      </c>
      <c r="K881" s="13">
        <v>2014</v>
      </c>
      <c r="L881" s="13" t="s">
        <v>35</v>
      </c>
      <c r="M881" s="13">
        <v>4</v>
      </c>
      <c r="N881" s="13">
        <v>0.44583333333333341</v>
      </c>
      <c r="O881" s="13">
        <v>1.783333333333333</v>
      </c>
      <c r="P881" s="13">
        <v>2</v>
      </c>
      <c r="Q881" s="13">
        <v>0.89166666666666672</v>
      </c>
      <c r="R881" s="13">
        <v>2</v>
      </c>
      <c r="S881" s="30">
        <v>8.3323353293413174</v>
      </c>
      <c r="T881" s="13">
        <f>IFERROR(VLOOKUP(B881,users_table[#All],4,FALSE),"NA")</f>
        <v>8.5</v>
      </c>
    </row>
    <row r="882" spans="1:20" x14ac:dyDescent="0.3">
      <c r="A882" s="25">
        <v>880</v>
      </c>
      <c r="B882" s="13" t="s">
        <v>4</v>
      </c>
      <c r="C882" s="13">
        <v>21845</v>
      </c>
      <c r="D882" s="13" t="s">
        <v>992</v>
      </c>
      <c r="E882" s="13" t="s">
        <v>32</v>
      </c>
      <c r="F882" s="13" t="s">
        <v>386</v>
      </c>
      <c r="G882" s="13">
        <v>6.73</v>
      </c>
      <c r="H882" s="26" t="s">
        <v>54</v>
      </c>
      <c r="I882" s="26" t="s">
        <v>54</v>
      </c>
      <c r="J882" s="13">
        <v>7</v>
      </c>
      <c r="K882" s="13">
        <v>2014</v>
      </c>
      <c r="L882" s="13" t="s">
        <v>35</v>
      </c>
      <c r="M882" s="13">
        <v>12</v>
      </c>
      <c r="N882" s="13">
        <v>0.39583333333333331</v>
      </c>
      <c r="O882" s="13">
        <v>4.75</v>
      </c>
      <c r="P882" s="13" t="s">
        <v>54</v>
      </c>
      <c r="Q882" s="13" t="s">
        <v>54</v>
      </c>
      <c r="R882" s="13" t="s">
        <v>54</v>
      </c>
      <c r="S882" s="30">
        <v>8.3323353293413174</v>
      </c>
      <c r="T882" s="13">
        <f>IFERROR(VLOOKUP(B882,users_table[#All],4,FALSE),"NA")</f>
        <v>8.5</v>
      </c>
    </row>
    <row r="883" spans="1:20" x14ac:dyDescent="0.3">
      <c r="A883" s="25">
        <v>881</v>
      </c>
      <c r="B883" s="13" t="s">
        <v>4</v>
      </c>
      <c r="C883" s="13">
        <v>33352</v>
      </c>
      <c r="D883" s="13" t="s">
        <v>993</v>
      </c>
      <c r="E883" s="13" t="s">
        <v>32</v>
      </c>
      <c r="F883" s="13" t="s">
        <v>152</v>
      </c>
      <c r="G883" s="13">
        <v>8.67</v>
      </c>
      <c r="H883" s="26">
        <v>43723</v>
      </c>
      <c r="I883" s="26">
        <v>43747</v>
      </c>
      <c r="J883" s="13">
        <v>10</v>
      </c>
      <c r="K883" s="13">
        <v>2018</v>
      </c>
      <c r="L883" s="13" t="s">
        <v>30</v>
      </c>
      <c r="M883" s="13">
        <v>13</v>
      </c>
      <c r="N883" s="13">
        <v>0.41055555555555562</v>
      </c>
      <c r="O883" s="13">
        <v>5.3372222222222234</v>
      </c>
      <c r="P883" s="13">
        <v>25</v>
      </c>
      <c r="Q883" s="13">
        <v>0.21348888888888889</v>
      </c>
      <c r="R883" s="13">
        <v>0.52</v>
      </c>
      <c r="S883" s="30">
        <v>8.3323353293413174</v>
      </c>
      <c r="T883" s="13">
        <f>IFERROR(VLOOKUP(B883,users_table[#All],4,FALSE),"NA")</f>
        <v>8.5</v>
      </c>
    </row>
    <row r="884" spans="1:20" x14ac:dyDescent="0.3">
      <c r="A884" s="25">
        <v>882</v>
      </c>
      <c r="B884" s="13" t="s">
        <v>4</v>
      </c>
      <c r="C884" s="13">
        <v>46095</v>
      </c>
      <c r="D884" s="13" t="s">
        <v>674</v>
      </c>
      <c r="E884" s="13" t="s">
        <v>32</v>
      </c>
      <c r="F884" s="13" t="s">
        <v>29</v>
      </c>
      <c r="G884" s="13">
        <v>8.42</v>
      </c>
      <c r="H884" s="26">
        <v>44289</v>
      </c>
      <c r="I884" s="26">
        <v>44367</v>
      </c>
      <c r="J884" s="13">
        <v>10</v>
      </c>
      <c r="K884" s="13">
        <v>2021</v>
      </c>
      <c r="L884" s="13" t="s">
        <v>33</v>
      </c>
      <c r="M884" s="13">
        <v>13</v>
      </c>
      <c r="N884" s="13">
        <v>0.40833333333333333</v>
      </c>
      <c r="O884" s="13">
        <v>5.3083333333333336</v>
      </c>
      <c r="P884" s="13">
        <v>79</v>
      </c>
      <c r="Q884" s="13">
        <v>6.7194092827004226E-2</v>
      </c>
      <c r="R884" s="13">
        <v>0.16455696202531639</v>
      </c>
      <c r="S884" s="30">
        <v>8.3323353293413174</v>
      </c>
      <c r="T884" s="13">
        <f>IFERROR(VLOOKUP(B884,users_table[#All],4,FALSE),"NA")</f>
        <v>8.5</v>
      </c>
    </row>
    <row r="885" spans="1:20" x14ac:dyDescent="0.3">
      <c r="A885" s="25">
        <v>883</v>
      </c>
      <c r="B885" s="13" t="s">
        <v>4</v>
      </c>
      <c r="C885" s="13">
        <v>16742</v>
      </c>
      <c r="D885" s="13" t="s">
        <v>994</v>
      </c>
      <c r="E885" s="13" t="s">
        <v>32</v>
      </c>
      <c r="F885" s="13" t="s">
        <v>154</v>
      </c>
      <c r="G885" s="13">
        <v>7</v>
      </c>
      <c r="H885" s="26">
        <v>42206</v>
      </c>
      <c r="I885" s="26">
        <v>42208</v>
      </c>
      <c r="J885" s="13">
        <v>7</v>
      </c>
      <c r="K885" s="13">
        <v>2013</v>
      </c>
      <c r="L885" s="13" t="s">
        <v>39</v>
      </c>
      <c r="M885" s="13">
        <v>12</v>
      </c>
      <c r="N885" s="13">
        <v>0.4</v>
      </c>
      <c r="O885" s="13">
        <v>4.8000000000000007</v>
      </c>
      <c r="P885" s="13">
        <v>3</v>
      </c>
      <c r="Q885" s="13">
        <v>1.6</v>
      </c>
      <c r="R885" s="13">
        <v>4</v>
      </c>
      <c r="S885" s="30">
        <v>8.3323353293413174</v>
      </c>
      <c r="T885" s="13">
        <f>IFERROR(VLOOKUP(B885,users_table[#All],4,FALSE),"NA")</f>
        <v>8.5</v>
      </c>
    </row>
    <row r="886" spans="1:20" x14ac:dyDescent="0.3">
      <c r="A886" s="25">
        <v>884</v>
      </c>
      <c r="B886" s="13" t="s">
        <v>4</v>
      </c>
      <c r="C886" s="13">
        <v>20449</v>
      </c>
      <c r="D886" s="13" t="s">
        <v>995</v>
      </c>
      <c r="E886" s="13" t="s">
        <v>52</v>
      </c>
      <c r="F886" s="13" t="s">
        <v>154</v>
      </c>
      <c r="G886" s="13">
        <v>6.97</v>
      </c>
      <c r="H886" s="26">
        <v>42213</v>
      </c>
      <c r="I886" s="26">
        <v>42213</v>
      </c>
      <c r="J886" s="13">
        <v>7</v>
      </c>
      <c r="K886" s="13">
        <v>2014</v>
      </c>
      <c r="L886" s="13" t="s">
        <v>35</v>
      </c>
      <c r="M886" s="13">
        <v>1</v>
      </c>
      <c r="N886" s="13">
        <v>0.46416666666666673</v>
      </c>
      <c r="O886" s="13">
        <v>0.46416666666666673</v>
      </c>
      <c r="P886" s="13">
        <v>1</v>
      </c>
      <c r="Q886" s="13">
        <v>0.46416666666666673</v>
      </c>
      <c r="R886" s="13">
        <v>1</v>
      </c>
      <c r="S886" s="30">
        <v>8.3323353293413174</v>
      </c>
      <c r="T886" s="13">
        <f>IFERROR(VLOOKUP(B886,users_table[#All],4,FALSE),"NA")</f>
        <v>8.5</v>
      </c>
    </row>
    <row r="887" spans="1:20" x14ac:dyDescent="0.3">
      <c r="A887" s="25">
        <v>885</v>
      </c>
      <c r="B887" s="13" t="s">
        <v>4</v>
      </c>
      <c r="C887" s="13">
        <v>6956</v>
      </c>
      <c r="D887" s="13" t="s">
        <v>996</v>
      </c>
      <c r="E887" s="13" t="s">
        <v>32</v>
      </c>
      <c r="F887" s="13" t="s">
        <v>183</v>
      </c>
      <c r="G887" s="13">
        <v>7.65</v>
      </c>
      <c r="H887" s="26">
        <v>42258</v>
      </c>
      <c r="I887" s="26">
        <v>42260</v>
      </c>
      <c r="J887" s="13">
        <v>9</v>
      </c>
      <c r="K887" s="13">
        <v>2010</v>
      </c>
      <c r="L887" s="13" t="s">
        <v>33</v>
      </c>
      <c r="M887" s="13">
        <v>13</v>
      </c>
      <c r="N887" s="13">
        <v>0.4</v>
      </c>
      <c r="O887" s="13">
        <v>5.2</v>
      </c>
      <c r="P887" s="13">
        <v>3</v>
      </c>
      <c r="Q887" s="13">
        <v>1.7333333333333329</v>
      </c>
      <c r="R887" s="13">
        <v>4.333333333333333</v>
      </c>
      <c r="S887" s="30">
        <v>8.3323353293413174</v>
      </c>
      <c r="T887" s="13">
        <f>IFERROR(VLOOKUP(B887,users_table[#All],4,FALSE),"NA")</f>
        <v>8.5</v>
      </c>
    </row>
    <row r="888" spans="1:20" x14ac:dyDescent="0.3">
      <c r="A888" s="25">
        <v>886</v>
      </c>
      <c r="B888" s="13" t="s">
        <v>4</v>
      </c>
      <c r="C888" s="13">
        <v>10521</v>
      </c>
      <c r="D888" s="13" t="s">
        <v>997</v>
      </c>
      <c r="E888" s="13" t="s">
        <v>32</v>
      </c>
      <c r="F888" s="13" t="s">
        <v>183</v>
      </c>
      <c r="G888" s="13">
        <v>7.82</v>
      </c>
      <c r="H888" s="26">
        <v>42260</v>
      </c>
      <c r="I888" s="26">
        <v>42263</v>
      </c>
      <c r="J888" s="13">
        <v>9</v>
      </c>
      <c r="K888" s="13">
        <v>2011</v>
      </c>
      <c r="L888" s="13" t="s">
        <v>35</v>
      </c>
      <c r="M888" s="13">
        <v>13</v>
      </c>
      <c r="N888" s="13">
        <v>0.4</v>
      </c>
      <c r="O888" s="13">
        <v>5.2</v>
      </c>
      <c r="P888" s="13">
        <v>4</v>
      </c>
      <c r="Q888" s="13">
        <v>1.3</v>
      </c>
      <c r="R888" s="13">
        <v>3.25</v>
      </c>
      <c r="S888" s="30">
        <v>8.3323353293413174</v>
      </c>
      <c r="T888" s="13">
        <f>IFERROR(VLOOKUP(B888,users_table[#All],4,FALSE),"NA")</f>
        <v>8.5</v>
      </c>
    </row>
    <row r="889" spans="1:20" x14ac:dyDescent="0.3">
      <c r="A889" s="25">
        <v>887</v>
      </c>
      <c r="B889" s="13" t="s">
        <v>4</v>
      </c>
      <c r="C889" s="13">
        <v>14813</v>
      </c>
      <c r="D889" s="13" t="s">
        <v>687</v>
      </c>
      <c r="E889" s="13" t="s">
        <v>32</v>
      </c>
      <c r="F889" s="13" t="s">
        <v>152</v>
      </c>
      <c r="G889" s="13">
        <v>8.01</v>
      </c>
      <c r="H889" s="26">
        <v>42133</v>
      </c>
      <c r="I889" s="26">
        <v>42133</v>
      </c>
      <c r="J889" s="13">
        <v>10</v>
      </c>
      <c r="K889" s="13">
        <v>2013</v>
      </c>
      <c r="L889" s="13" t="s">
        <v>33</v>
      </c>
      <c r="M889" s="13">
        <v>13</v>
      </c>
      <c r="N889" s="13">
        <v>0.4</v>
      </c>
      <c r="O889" s="13">
        <v>5.2</v>
      </c>
      <c r="P889" s="13">
        <v>1</v>
      </c>
      <c r="Q889" s="13">
        <v>5.2</v>
      </c>
      <c r="R889" s="13">
        <v>13</v>
      </c>
      <c r="S889" s="30">
        <v>8.3323353293413174</v>
      </c>
      <c r="T889" s="13">
        <f>IFERROR(VLOOKUP(B889,users_table[#All],4,FALSE),"NA")</f>
        <v>8.5</v>
      </c>
    </row>
    <row r="890" spans="1:20" x14ac:dyDescent="0.3">
      <c r="A890" s="25">
        <v>888</v>
      </c>
      <c r="B890" s="13" t="s">
        <v>4</v>
      </c>
      <c r="C890" s="13">
        <v>39547</v>
      </c>
      <c r="D890" s="13" t="s">
        <v>998</v>
      </c>
      <c r="E890" s="13" t="s">
        <v>32</v>
      </c>
      <c r="F890" s="13" t="s">
        <v>152</v>
      </c>
      <c r="G890" s="13">
        <v>8.3699999999999992</v>
      </c>
      <c r="H890" s="26">
        <v>44028</v>
      </c>
      <c r="I890" s="26">
        <v>44099</v>
      </c>
      <c r="J890" s="13">
        <v>10</v>
      </c>
      <c r="K890" s="13">
        <v>2020</v>
      </c>
      <c r="L890" s="13" t="s">
        <v>39</v>
      </c>
      <c r="M890" s="13">
        <v>12</v>
      </c>
      <c r="N890" s="13">
        <v>0.40583333333333332</v>
      </c>
      <c r="O890" s="13">
        <v>4.87</v>
      </c>
      <c r="P890" s="13">
        <v>72</v>
      </c>
      <c r="Q890" s="13">
        <v>6.7638888888888887E-2</v>
      </c>
      <c r="R890" s="13">
        <v>0.16666666666666671</v>
      </c>
      <c r="S890" s="30">
        <v>8.3323353293413174</v>
      </c>
      <c r="T890" s="13">
        <f>IFERROR(VLOOKUP(B890,users_table[#All],4,FALSE),"NA")</f>
        <v>8.5</v>
      </c>
    </row>
    <row r="891" spans="1:20" x14ac:dyDescent="0.3">
      <c r="A891" s="25">
        <v>889</v>
      </c>
      <c r="B891" s="13" t="s">
        <v>4</v>
      </c>
      <c r="C891" s="13">
        <v>23847</v>
      </c>
      <c r="D891" s="13" t="s">
        <v>689</v>
      </c>
      <c r="E891" s="13" t="s">
        <v>32</v>
      </c>
      <c r="F891" s="13" t="s">
        <v>152</v>
      </c>
      <c r="G891" s="13">
        <v>8.2100000000000009</v>
      </c>
      <c r="H891" s="26">
        <v>42185</v>
      </c>
      <c r="I891" s="26">
        <v>42185</v>
      </c>
      <c r="J891" s="13">
        <v>10</v>
      </c>
      <c r="K891" s="13">
        <v>2015</v>
      </c>
      <c r="L891" s="13" t="s">
        <v>33</v>
      </c>
      <c r="M891" s="13">
        <v>13</v>
      </c>
      <c r="N891" s="13">
        <v>0.4</v>
      </c>
      <c r="O891" s="13">
        <v>5.2</v>
      </c>
      <c r="P891" s="13">
        <v>1</v>
      </c>
      <c r="Q891" s="13">
        <v>5.2</v>
      </c>
      <c r="R891" s="13">
        <v>13</v>
      </c>
      <c r="S891" s="30">
        <v>8.3323353293413174</v>
      </c>
      <c r="T891" s="13">
        <f>IFERROR(VLOOKUP(B891,users_table[#All],4,FALSE),"NA")</f>
        <v>8.5</v>
      </c>
    </row>
    <row r="892" spans="1:20" x14ac:dyDescent="0.3">
      <c r="A892" s="25">
        <v>890</v>
      </c>
      <c r="B892" s="13" t="s">
        <v>4</v>
      </c>
      <c r="C892" s="13">
        <v>28677</v>
      </c>
      <c r="D892" s="13" t="s">
        <v>999</v>
      </c>
      <c r="E892" s="13" t="s">
        <v>32</v>
      </c>
      <c r="F892" s="13" t="s">
        <v>37</v>
      </c>
      <c r="G892" s="13">
        <v>7.55</v>
      </c>
      <c r="H892" s="26" t="s">
        <v>54</v>
      </c>
      <c r="I892" s="26" t="s">
        <v>54</v>
      </c>
      <c r="J892" s="13">
        <v>8</v>
      </c>
      <c r="K892" s="13">
        <v>2015</v>
      </c>
      <c r="L892" s="13" t="s">
        <v>33</v>
      </c>
      <c r="M892" s="13">
        <v>12</v>
      </c>
      <c r="N892" s="13">
        <v>0.4161111111111111</v>
      </c>
      <c r="O892" s="13">
        <v>4.9933333333333332</v>
      </c>
      <c r="P892" s="13" t="s">
        <v>54</v>
      </c>
      <c r="Q892" s="13" t="s">
        <v>54</v>
      </c>
      <c r="R892" s="13" t="s">
        <v>54</v>
      </c>
      <c r="S892" s="30">
        <v>8.3323353293413174</v>
      </c>
      <c r="T892" s="13">
        <f>IFERROR(VLOOKUP(B892,users_table[#All],4,FALSE),"NA")</f>
        <v>8.5</v>
      </c>
    </row>
    <row r="893" spans="1:20" x14ac:dyDescent="0.3">
      <c r="A893" s="25">
        <v>891</v>
      </c>
      <c r="B893" s="13" t="s">
        <v>4</v>
      </c>
      <c r="C893" s="13">
        <v>8861</v>
      </c>
      <c r="D893" s="13" t="s">
        <v>1000</v>
      </c>
      <c r="E893" s="13" t="s">
        <v>32</v>
      </c>
      <c r="F893" s="13" t="s">
        <v>386</v>
      </c>
      <c r="G893" s="13">
        <v>6.07</v>
      </c>
      <c r="H893" s="26" t="s">
        <v>54</v>
      </c>
      <c r="I893" s="26">
        <v>42202</v>
      </c>
      <c r="J893" s="13">
        <v>7</v>
      </c>
      <c r="K893" s="13">
        <v>2010</v>
      </c>
      <c r="L893" s="13" t="s">
        <v>35</v>
      </c>
      <c r="M893" s="13">
        <v>12</v>
      </c>
      <c r="N893" s="13">
        <v>0.43305555555555558</v>
      </c>
      <c r="O893" s="13">
        <v>5.1966666666666672</v>
      </c>
      <c r="P893" s="13" t="s">
        <v>54</v>
      </c>
      <c r="Q893" s="13" t="s">
        <v>54</v>
      </c>
      <c r="R893" s="13" t="s">
        <v>54</v>
      </c>
      <c r="S893" s="30">
        <v>8.3323353293413174</v>
      </c>
      <c r="T893" s="13">
        <f>IFERROR(VLOOKUP(B893,users_table[#All],4,FALSE),"NA")</f>
        <v>8.5</v>
      </c>
    </row>
    <row r="894" spans="1:20" x14ac:dyDescent="0.3">
      <c r="A894" s="25">
        <v>892</v>
      </c>
      <c r="B894" s="13" t="s">
        <v>4</v>
      </c>
      <c r="C894" s="13">
        <v>32615</v>
      </c>
      <c r="D894" s="13" t="s">
        <v>1001</v>
      </c>
      <c r="E894" s="13" t="s">
        <v>32</v>
      </c>
      <c r="F894" s="13" t="s">
        <v>152</v>
      </c>
      <c r="G894" s="13">
        <v>7.96</v>
      </c>
      <c r="H894" s="26" t="s">
        <v>54</v>
      </c>
      <c r="I894" s="26" t="s">
        <v>54</v>
      </c>
      <c r="J894" s="13">
        <v>8</v>
      </c>
      <c r="K894" s="13">
        <v>2017</v>
      </c>
      <c r="L894" s="13" t="s">
        <v>30</v>
      </c>
      <c r="M894" s="13">
        <v>12</v>
      </c>
      <c r="N894" s="13">
        <v>0.4</v>
      </c>
      <c r="O894" s="13">
        <v>4.8000000000000007</v>
      </c>
      <c r="P894" s="13" t="s">
        <v>54</v>
      </c>
      <c r="Q894" s="13" t="s">
        <v>54</v>
      </c>
      <c r="R894" s="13" t="s">
        <v>54</v>
      </c>
      <c r="S894" s="30">
        <v>8.3323353293413174</v>
      </c>
      <c r="T894" s="13">
        <f>IFERROR(VLOOKUP(B894,users_table[#All],4,FALSE),"NA")</f>
        <v>8.5</v>
      </c>
    </row>
    <row r="895" spans="1:20" x14ac:dyDescent="0.3">
      <c r="A895" s="25">
        <v>893</v>
      </c>
      <c r="B895" s="13" t="s">
        <v>4</v>
      </c>
      <c r="C895" s="13">
        <v>35507</v>
      </c>
      <c r="D895" s="13" t="s">
        <v>1002</v>
      </c>
      <c r="E895" s="13" t="s">
        <v>32</v>
      </c>
      <c r="F895" s="13" t="s">
        <v>152</v>
      </c>
      <c r="G895" s="13">
        <v>7.86</v>
      </c>
      <c r="H895" s="26">
        <v>43891</v>
      </c>
      <c r="I895" s="26">
        <v>43896</v>
      </c>
      <c r="J895" s="13">
        <v>9</v>
      </c>
      <c r="K895" s="13">
        <v>2017</v>
      </c>
      <c r="L895" s="13" t="s">
        <v>39</v>
      </c>
      <c r="M895" s="13">
        <v>12</v>
      </c>
      <c r="N895" s="13">
        <v>0.4</v>
      </c>
      <c r="O895" s="13">
        <v>4.8000000000000007</v>
      </c>
      <c r="P895" s="13">
        <v>6</v>
      </c>
      <c r="Q895" s="13">
        <v>0.80000000000000016</v>
      </c>
      <c r="R895" s="13">
        <v>2</v>
      </c>
      <c r="S895" s="30">
        <v>8.3323353293413174</v>
      </c>
      <c r="T895" s="13">
        <f>IFERROR(VLOOKUP(B895,users_table[#All],4,FALSE),"NA")</f>
        <v>8.5</v>
      </c>
    </row>
    <row r="896" spans="1:20" x14ac:dyDescent="0.3">
      <c r="A896" s="25">
        <v>894</v>
      </c>
      <c r="B896" s="13" t="s">
        <v>4</v>
      </c>
      <c r="C896" s="13">
        <v>51096</v>
      </c>
      <c r="D896" s="13" t="s">
        <v>1003</v>
      </c>
      <c r="E896" s="13" t="s">
        <v>32</v>
      </c>
      <c r="F896" s="13" t="s">
        <v>152</v>
      </c>
      <c r="G896" s="13">
        <v>8.14</v>
      </c>
      <c r="H896" s="26">
        <v>44782</v>
      </c>
      <c r="I896" s="26">
        <v>44831</v>
      </c>
      <c r="J896" s="13">
        <v>9</v>
      </c>
      <c r="K896" s="13">
        <v>2022</v>
      </c>
      <c r="L896" s="13" t="s">
        <v>39</v>
      </c>
      <c r="M896" s="13">
        <v>13</v>
      </c>
      <c r="N896" s="13">
        <v>0.39444444444444438</v>
      </c>
      <c r="O896" s="13">
        <v>5.1277777777777773</v>
      </c>
      <c r="P896" s="13">
        <v>50</v>
      </c>
      <c r="Q896" s="13">
        <v>0.10255555555555559</v>
      </c>
      <c r="R896" s="13">
        <v>0.26</v>
      </c>
      <c r="S896" s="30">
        <v>8.3323353293413174</v>
      </c>
      <c r="T896" s="13">
        <f>IFERROR(VLOOKUP(B896,users_table[#All],4,FALSE),"NA")</f>
        <v>8.5</v>
      </c>
    </row>
    <row r="897" spans="1:20" x14ac:dyDescent="0.3">
      <c r="A897" s="25">
        <v>895</v>
      </c>
      <c r="B897" s="13" t="s">
        <v>4</v>
      </c>
      <c r="C897" s="13">
        <v>10495</v>
      </c>
      <c r="D897" s="13" t="s">
        <v>1004</v>
      </c>
      <c r="E897" s="13" t="s">
        <v>32</v>
      </c>
      <c r="F897" s="13" t="s">
        <v>37</v>
      </c>
      <c r="G897" s="13">
        <v>7.57</v>
      </c>
      <c r="H897" s="26" t="s">
        <v>54</v>
      </c>
      <c r="I897" s="26" t="s">
        <v>54</v>
      </c>
      <c r="J897" s="13">
        <v>8</v>
      </c>
      <c r="K897" s="13">
        <v>2011</v>
      </c>
      <c r="L897" s="13" t="s">
        <v>39</v>
      </c>
      <c r="M897" s="13">
        <v>12</v>
      </c>
      <c r="N897" s="13">
        <v>0.39833333333333332</v>
      </c>
      <c r="O897" s="13">
        <v>4.7799999999999994</v>
      </c>
      <c r="P897" s="13" t="s">
        <v>54</v>
      </c>
      <c r="Q897" s="13" t="s">
        <v>54</v>
      </c>
      <c r="R897" s="13" t="s">
        <v>54</v>
      </c>
      <c r="S897" s="30">
        <v>8.3323353293413174</v>
      </c>
      <c r="T897" s="13">
        <f>IFERROR(VLOOKUP(B897,users_table[#All],4,FALSE),"NA")</f>
        <v>8.5</v>
      </c>
    </row>
    <row r="898" spans="1:20" x14ac:dyDescent="0.3">
      <c r="A898" s="25">
        <v>896</v>
      </c>
      <c r="B898" s="13" t="s">
        <v>4</v>
      </c>
      <c r="C898" s="13">
        <v>12403</v>
      </c>
      <c r="D898" s="13" t="s">
        <v>1005</v>
      </c>
      <c r="E898" s="13" t="s">
        <v>32</v>
      </c>
      <c r="F898" s="13" t="s">
        <v>37</v>
      </c>
      <c r="G898" s="13">
        <v>7.82</v>
      </c>
      <c r="H898" s="26" t="s">
        <v>54</v>
      </c>
      <c r="I898" s="26" t="s">
        <v>54</v>
      </c>
      <c r="J898" s="13">
        <v>8</v>
      </c>
      <c r="K898" s="13">
        <v>2012</v>
      </c>
      <c r="L898" s="13" t="s">
        <v>39</v>
      </c>
      <c r="M898" s="13">
        <v>12</v>
      </c>
      <c r="N898" s="13">
        <v>0.39861111111111108</v>
      </c>
      <c r="O898" s="13">
        <v>4.7833333333333332</v>
      </c>
      <c r="P898" s="13" t="s">
        <v>54</v>
      </c>
      <c r="Q898" s="13" t="s">
        <v>54</v>
      </c>
      <c r="R898" s="13" t="s">
        <v>54</v>
      </c>
      <c r="S898" s="30">
        <v>8.3323353293413174</v>
      </c>
      <c r="T898" s="13">
        <f>IFERROR(VLOOKUP(B898,users_table[#All],4,FALSE),"NA")</f>
        <v>8.5</v>
      </c>
    </row>
    <row r="899" spans="1:20" x14ac:dyDescent="0.3">
      <c r="A899" s="25">
        <v>897</v>
      </c>
      <c r="B899" s="13" t="s">
        <v>4</v>
      </c>
      <c r="C899" s="13">
        <v>392</v>
      </c>
      <c r="D899" s="13" t="s">
        <v>1006</v>
      </c>
      <c r="E899" s="13" t="s">
        <v>32</v>
      </c>
      <c r="F899" s="13" t="s">
        <v>37</v>
      </c>
      <c r="G899" s="13">
        <v>8.4600000000000009</v>
      </c>
      <c r="H899" s="26" t="s">
        <v>54</v>
      </c>
      <c r="I899" s="26" t="s">
        <v>54</v>
      </c>
      <c r="J899" s="13">
        <v>8</v>
      </c>
      <c r="K899" s="13">
        <v>1992</v>
      </c>
      <c r="L899" s="13" t="s">
        <v>35</v>
      </c>
      <c r="M899" s="13">
        <v>112</v>
      </c>
      <c r="N899" s="13">
        <v>0.4</v>
      </c>
      <c r="O899" s="13">
        <v>44.8</v>
      </c>
      <c r="P899" s="13" t="s">
        <v>54</v>
      </c>
      <c r="Q899" s="13" t="s">
        <v>54</v>
      </c>
      <c r="R899" s="13" t="s">
        <v>54</v>
      </c>
      <c r="S899" s="30">
        <v>8.3323353293413174</v>
      </c>
      <c r="T899" s="13">
        <f>IFERROR(VLOOKUP(B899,users_table[#All],4,FALSE),"NA")</f>
        <v>8.5</v>
      </c>
    </row>
    <row r="900" spans="1:20" x14ac:dyDescent="0.3">
      <c r="A900" s="25">
        <v>898</v>
      </c>
      <c r="B900" s="13" t="s">
        <v>4</v>
      </c>
      <c r="C900" s="13">
        <v>40911</v>
      </c>
      <c r="D900" s="13" t="s">
        <v>1007</v>
      </c>
      <c r="E900" s="13" t="s">
        <v>32</v>
      </c>
      <c r="F900" s="13" t="s">
        <v>37</v>
      </c>
      <c r="G900" s="13">
        <v>8.16</v>
      </c>
      <c r="H900" s="26">
        <v>44187</v>
      </c>
      <c r="I900" s="26">
        <v>44192</v>
      </c>
      <c r="J900" s="13">
        <v>8</v>
      </c>
      <c r="K900" s="13">
        <v>2020</v>
      </c>
      <c r="L900" s="13" t="s">
        <v>35</v>
      </c>
      <c r="M900" s="13">
        <v>11</v>
      </c>
      <c r="N900" s="13">
        <v>0.39750000000000002</v>
      </c>
      <c r="O900" s="13">
        <v>4.3724999999999996</v>
      </c>
      <c r="P900" s="13">
        <v>6</v>
      </c>
      <c r="Q900" s="13">
        <v>0.72875000000000012</v>
      </c>
      <c r="R900" s="13">
        <v>1.833333333333333</v>
      </c>
      <c r="S900" s="30">
        <v>8.3323353293413174</v>
      </c>
      <c r="T900" s="13">
        <f>IFERROR(VLOOKUP(B900,users_table[#All],4,FALSE),"NA")</f>
        <v>8.5</v>
      </c>
    </row>
    <row r="901" spans="1:20" x14ac:dyDescent="0.3">
      <c r="A901" s="25">
        <v>899</v>
      </c>
      <c r="B901" s="13" t="s">
        <v>4</v>
      </c>
      <c r="C901" s="13">
        <v>23283</v>
      </c>
      <c r="D901" s="13" t="s">
        <v>1008</v>
      </c>
      <c r="E901" s="13" t="s">
        <v>32</v>
      </c>
      <c r="F901" s="13" t="s">
        <v>29</v>
      </c>
      <c r="G901" s="13">
        <v>8.1</v>
      </c>
      <c r="H901" s="26" t="s">
        <v>54</v>
      </c>
      <c r="I901" s="26" t="s">
        <v>54</v>
      </c>
      <c r="J901" s="13">
        <v>8</v>
      </c>
      <c r="K901" s="13">
        <v>2014</v>
      </c>
      <c r="L901" s="13" t="s">
        <v>39</v>
      </c>
      <c r="M901" s="13">
        <v>11</v>
      </c>
      <c r="N901" s="13">
        <v>0.38055555555555548</v>
      </c>
      <c r="O901" s="13">
        <v>4.1861111111111109</v>
      </c>
      <c r="P901" s="13" t="s">
        <v>54</v>
      </c>
      <c r="Q901" s="13" t="s">
        <v>54</v>
      </c>
      <c r="R901" s="13" t="s">
        <v>54</v>
      </c>
      <c r="S901" s="30">
        <v>8.3323353293413174</v>
      </c>
      <c r="T901" s="13">
        <f>IFERROR(VLOOKUP(B901,users_table[#All],4,FALSE),"NA")</f>
        <v>8.5</v>
      </c>
    </row>
    <row r="902" spans="1:20" x14ac:dyDescent="0.3">
      <c r="A902" s="25"/>
      <c r="C902"/>
      <c r="D902"/>
      <c r="E902"/>
      <c r="F902"/>
      <c r="G902"/>
      <c r="H902" s="14"/>
      <c r="I902" s="26"/>
      <c r="J902"/>
      <c r="K902"/>
      <c r="N902"/>
      <c r="O902"/>
      <c r="P902"/>
      <c r="Q902"/>
      <c r="R902"/>
      <c r="S902" s="30"/>
    </row>
    <row r="903" spans="1:20" x14ac:dyDescent="0.3">
      <c r="A903" s="25"/>
      <c r="C903"/>
      <c r="D903"/>
      <c r="E903"/>
      <c r="F903"/>
      <c r="G903"/>
      <c r="H903" s="26"/>
      <c r="I903" s="26"/>
      <c r="J903"/>
      <c r="K903"/>
      <c r="N903"/>
      <c r="O903"/>
      <c r="P903"/>
      <c r="Q903"/>
      <c r="R903"/>
      <c r="S903" s="30"/>
    </row>
    <row r="904" spans="1:20" x14ac:dyDescent="0.3">
      <c r="A904" s="25"/>
      <c r="C904"/>
      <c r="D904"/>
      <c r="E904"/>
      <c r="F904"/>
      <c r="G904"/>
      <c r="H904" s="26"/>
      <c r="I904" s="26"/>
      <c r="J904"/>
      <c r="K904"/>
      <c r="N904"/>
      <c r="O904"/>
      <c r="P904"/>
      <c r="Q904"/>
      <c r="R904"/>
      <c r="S904" s="30"/>
    </row>
    <row r="905" spans="1:20" x14ac:dyDescent="0.3">
      <c r="A905" s="25"/>
      <c r="C905"/>
      <c r="D905"/>
      <c r="E905"/>
      <c r="F905"/>
      <c r="G905"/>
      <c r="H905" s="14"/>
      <c r="I905" s="26"/>
      <c r="J905"/>
      <c r="K905"/>
      <c r="N905"/>
      <c r="O905"/>
      <c r="P905"/>
      <c r="Q905"/>
      <c r="R905"/>
      <c r="S905" s="30"/>
    </row>
    <row r="906" spans="1:20" x14ac:dyDescent="0.3">
      <c r="A906" s="25"/>
      <c r="C906"/>
      <c r="D906"/>
      <c r="E906"/>
      <c r="F906"/>
      <c r="G906"/>
      <c r="H906" s="14"/>
      <c r="I906" s="14"/>
      <c r="J906"/>
      <c r="K906"/>
      <c r="N906"/>
      <c r="O906"/>
      <c r="P906"/>
      <c r="Q906"/>
      <c r="R906"/>
      <c r="S906" s="30"/>
    </row>
    <row r="907" spans="1:20" x14ac:dyDescent="0.3">
      <c r="A907" s="25"/>
      <c r="C907"/>
      <c r="D907"/>
      <c r="E907"/>
      <c r="F907"/>
      <c r="G907"/>
      <c r="H907" s="14"/>
      <c r="I907" s="26"/>
      <c r="J907"/>
      <c r="K907"/>
      <c r="N907"/>
      <c r="O907"/>
      <c r="P907"/>
      <c r="Q907"/>
      <c r="R907"/>
      <c r="S907" s="30"/>
    </row>
    <row r="908" spans="1:20" x14ac:dyDescent="0.3">
      <c r="A908" s="25"/>
      <c r="C908"/>
      <c r="D908"/>
      <c r="E908"/>
      <c r="F908"/>
      <c r="G908"/>
      <c r="H908" s="26"/>
      <c r="I908" s="14"/>
      <c r="J908"/>
      <c r="K908"/>
      <c r="N908"/>
      <c r="O908"/>
      <c r="P908"/>
      <c r="Q908"/>
      <c r="R908"/>
      <c r="S908" s="30"/>
    </row>
    <row r="909" spans="1:20" x14ac:dyDescent="0.3">
      <c r="A909" s="25"/>
      <c r="C909"/>
      <c r="D909"/>
      <c r="E909"/>
      <c r="F909"/>
      <c r="G909"/>
      <c r="H909" s="14"/>
      <c r="I909" s="26"/>
      <c r="J909"/>
      <c r="K909"/>
      <c r="N909"/>
      <c r="O909"/>
      <c r="P909"/>
      <c r="Q909"/>
      <c r="R909"/>
      <c r="S909" s="30"/>
    </row>
    <row r="910" spans="1:20" x14ac:dyDescent="0.3">
      <c r="A910" s="25"/>
      <c r="C910"/>
      <c r="D910"/>
      <c r="E910"/>
      <c r="F910"/>
      <c r="G910"/>
      <c r="H910" s="26"/>
      <c r="I910" s="26"/>
      <c r="J910"/>
      <c r="K910"/>
      <c r="N910"/>
      <c r="O910"/>
      <c r="P910"/>
      <c r="Q910"/>
      <c r="R910"/>
      <c r="S910" s="30"/>
    </row>
    <row r="911" spans="1:20" x14ac:dyDescent="0.3">
      <c r="A911" s="25"/>
      <c r="C911"/>
      <c r="D911"/>
      <c r="E911"/>
      <c r="F911"/>
      <c r="G911"/>
      <c r="H911" s="14"/>
      <c r="I911" s="26"/>
      <c r="J911"/>
      <c r="K911"/>
      <c r="N911"/>
      <c r="O911"/>
      <c r="P911"/>
      <c r="Q911"/>
      <c r="R911"/>
      <c r="S911" s="30"/>
    </row>
    <row r="912" spans="1:20" x14ac:dyDescent="0.3">
      <c r="A912" s="25"/>
      <c r="C912"/>
      <c r="D912"/>
      <c r="E912"/>
      <c r="F912"/>
      <c r="G912"/>
      <c r="H912" s="14"/>
      <c r="I912" s="26"/>
      <c r="J912"/>
      <c r="K912"/>
      <c r="N912"/>
      <c r="O912"/>
      <c r="P912"/>
      <c r="Q912"/>
      <c r="R912"/>
      <c r="S912" s="30"/>
    </row>
    <row r="913" spans="1:19" x14ac:dyDescent="0.3">
      <c r="A913" s="25"/>
      <c r="C913"/>
      <c r="D913"/>
      <c r="E913"/>
      <c r="F913"/>
      <c r="G913"/>
      <c r="H913" s="26"/>
      <c r="I913" s="26"/>
      <c r="J913"/>
      <c r="K913"/>
      <c r="N913"/>
      <c r="O913"/>
      <c r="P913"/>
      <c r="Q913"/>
      <c r="R913"/>
      <c r="S913" s="30"/>
    </row>
    <row r="914" spans="1:19" x14ac:dyDescent="0.3">
      <c r="A914" s="25"/>
      <c r="C914"/>
      <c r="D914"/>
      <c r="E914"/>
      <c r="F914"/>
      <c r="G914"/>
      <c r="H914" s="26"/>
      <c r="I914" s="26"/>
      <c r="J914"/>
      <c r="K914"/>
      <c r="N914"/>
      <c r="O914"/>
      <c r="P914"/>
      <c r="Q914"/>
      <c r="R914"/>
      <c r="S914" s="30"/>
    </row>
    <row r="915" spans="1:19" x14ac:dyDescent="0.3">
      <c r="A915" s="25"/>
      <c r="C915"/>
      <c r="D915"/>
      <c r="E915"/>
      <c r="F915"/>
      <c r="G915"/>
      <c r="H915" s="26"/>
      <c r="I915" s="26"/>
      <c r="J915"/>
      <c r="K915"/>
      <c r="N915"/>
      <c r="O915"/>
      <c r="P915"/>
      <c r="Q915"/>
      <c r="R915"/>
      <c r="S915" s="30"/>
    </row>
    <row r="916" spans="1:19" x14ac:dyDescent="0.3">
      <c r="A916" s="25"/>
      <c r="C916"/>
      <c r="D916"/>
      <c r="E916"/>
      <c r="F916"/>
      <c r="G916"/>
      <c r="H916" s="26"/>
      <c r="I916" s="26"/>
      <c r="J916"/>
      <c r="K916"/>
      <c r="N916"/>
      <c r="O916"/>
      <c r="P916"/>
      <c r="Q916"/>
      <c r="R916"/>
      <c r="S916" s="30"/>
    </row>
    <row r="917" spans="1:19" x14ac:dyDescent="0.3">
      <c r="A917" s="25"/>
      <c r="C917"/>
      <c r="D917"/>
      <c r="E917"/>
      <c r="F917"/>
      <c r="G917"/>
      <c r="H917" s="14"/>
      <c r="I917" s="26"/>
      <c r="J917"/>
      <c r="K917"/>
      <c r="N917"/>
      <c r="O917"/>
      <c r="P917"/>
      <c r="Q917"/>
      <c r="R917"/>
      <c r="S917" s="30"/>
    </row>
    <row r="918" spans="1:19" x14ac:dyDescent="0.3">
      <c r="A918" s="25"/>
      <c r="C918"/>
      <c r="D918"/>
      <c r="E918"/>
      <c r="F918"/>
      <c r="G918"/>
      <c r="H918" s="26"/>
      <c r="I918" s="26"/>
      <c r="J918"/>
      <c r="K918"/>
      <c r="N918"/>
      <c r="O918"/>
      <c r="P918"/>
      <c r="Q918"/>
      <c r="R918"/>
      <c r="S918" s="30"/>
    </row>
    <row r="919" spans="1:19" x14ac:dyDescent="0.3">
      <c r="A919" s="25"/>
      <c r="C919"/>
      <c r="D919"/>
      <c r="E919"/>
      <c r="F919"/>
      <c r="G919"/>
      <c r="H919" s="26"/>
      <c r="I919" s="26"/>
      <c r="J919"/>
      <c r="K919"/>
      <c r="N919"/>
      <c r="O919"/>
      <c r="P919"/>
      <c r="Q919"/>
      <c r="R919"/>
      <c r="S919" s="30"/>
    </row>
    <row r="920" spans="1:19" x14ac:dyDescent="0.3">
      <c r="A920" s="25"/>
      <c r="C920"/>
      <c r="D920"/>
      <c r="E920"/>
      <c r="F920"/>
      <c r="G920"/>
      <c r="H920" s="26"/>
      <c r="I920" s="26"/>
      <c r="J920"/>
      <c r="K920"/>
      <c r="N920"/>
      <c r="O920"/>
      <c r="P920"/>
      <c r="Q920"/>
      <c r="R920"/>
      <c r="S920" s="30"/>
    </row>
    <row r="921" spans="1:19" x14ac:dyDescent="0.3">
      <c r="A921" s="25"/>
      <c r="C921"/>
      <c r="D921"/>
      <c r="E921"/>
      <c r="F921"/>
      <c r="G921"/>
      <c r="H921" s="26"/>
      <c r="I921" s="26"/>
      <c r="J921"/>
      <c r="K921"/>
      <c r="N921"/>
      <c r="O921"/>
      <c r="P921"/>
      <c r="Q921"/>
      <c r="R921"/>
      <c r="S921" s="30"/>
    </row>
    <row r="922" spans="1:19" x14ac:dyDescent="0.3">
      <c r="A922" s="25"/>
      <c r="C922"/>
      <c r="D922"/>
      <c r="E922"/>
      <c r="F922"/>
      <c r="G922"/>
      <c r="H922" s="26"/>
      <c r="I922" s="26"/>
      <c r="J922"/>
      <c r="K922"/>
      <c r="N922"/>
      <c r="O922"/>
      <c r="P922"/>
      <c r="Q922"/>
      <c r="R922"/>
      <c r="S922" s="30"/>
    </row>
    <row r="923" spans="1:19" x14ac:dyDescent="0.3">
      <c r="A923" s="25"/>
      <c r="C923"/>
      <c r="D923"/>
      <c r="E923"/>
      <c r="F923"/>
      <c r="G923"/>
      <c r="H923" s="26"/>
      <c r="I923" s="26"/>
      <c r="J923"/>
      <c r="K923"/>
      <c r="N923"/>
      <c r="O923"/>
      <c r="P923"/>
      <c r="Q923"/>
      <c r="R923"/>
      <c r="S923" s="30"/>
    </row>
    <row r="924" spans="1:19" x14ac:dyDescent="0.3">
      <c r="A924" s="25"/>
      <c r="C924"/>
      <c r="D924"/>
      <c r="E924"/>
      <c r="F924"/>
      <c r="G924"/>
      <c r="H924" s="26"/>
      <c r="I924" s="26"/>
      <c r="J924"/>
      <c r="K924"/>
      <c r="N924"/>
      <c r="O924"/>
      <c r="P924"/>
      <c r="Q924"/>
      <c r="R924"/>
      <c r="S924" s="30"/>
    </row>
    <row r="925" spans="1:19" x14ac:dyDescent="0.3">
      <c r="A925" s="25"/>
      <c r="C925"/>
      <c r="D925"/>
      <c r="E925"/>
      <c r="F925"/>
      <c r="G925"/>
      <c r="H925" s="26"/>
      <c r="I925" s="26"/>
      <c r="J925"/>
      <c r="K925"/>
      <c r="N925"/>
      <c r="O925"/>
      <c r="P925"/>
      <c r="Q925"/>
      <c r="R925"/>
      <c r="S925" s="30"/>
    </row>
    <row r="926" spans="1:19" x14ac:dyDescent="0.3">
      <c r="A926" s="25"/>
      <c r="C926"/>
      <c r="D926"/>
      <c r="E926"/>
      <c r="F926"/>
      <c r="G926"/>
      <c r="H926" s="26"/>
      <c r="I926" s="26"/>
      <c r="J926"/>
      <c r="K926"/>
      <c r="N926"/>
      <c r="O926"/>
      <c r="P926"/>
      <c r="Q926"/>
      <c r="R926"/>
      <c r="S926" s="30"/>
    </row>
    <row r="927" spans="1:19" x14ac:dyDescent="0.3">
      <c r="A927" s="25"/>
      <c r="C927"/>
      <c r="D927"/>
      <c r="E927"/>
      <c r="F927"/>
      <c r="G927"/>
      <c r="H927" s="26"/>
      <c r="I927" s="26"/>
      <c r="J927"/>
      <c r="K927"/>
      <c r="N927"/>
      <c r="O927"/>
      <c r="P927"/>
      <c r="Q927"/>
      <c r="R927"/>
      <c r="S927" s="30"/>
    </row>
    <row r="928" spans="1:19" x14ac:dyDescent="0.3">
      <c r="A928" s="25"/>
      <c r="C928"/>
      <c r="D928"/>
      <c r="E928"/>
      <c r="F928"/>
      <c r="G928"/>
      <c r="H928" s="26"/>
      <c r="I928" s="26"/>
      <c r="J928"/>
      <c r="K928"/>
      <c r="N928"/>
      <c r="O928"/>
      <c r="P928"/>
      <c r="Q928"/>
      <c r="R928"/>
      <c r="S928" s="30"/>
    </row>
    <row r="929" spans="1:19" x14ac:dyDescent="0.3">
      <c r="A929" s="25"/>
      <c r="C929"/>
      <c r="D929"/>
      <c r="E929"/>
      <c r="F929"/>
      <c r="G929"/>
      <c r="H929" s="26"/>
      <c r="I929" s="26"/>
      <c r="J929"/>
      <c r="K929"/>
      <c r="N929"/>
      <c r="O929"/>
      <c r="P929"/>
      <c r="Q929"/>
      <c r="R929"/>
      <c r="S929" s="30"/>
    </row>
    <row r="930" spans="1:19" x14ac:dyDescent="0.3">
      <c r="A930" s="25"/>
      <c r="C930"/>
      <c r="D930"/>
      <c r="E930"/>
      <c r="F930"/>
      <c r="G930"/>
      <c r="H930" s="26"/>
      <c r="I930" s="26"/>
      <c r="J930"/>
      <c r="K930"/>
      <c r="N930"/>
      <c r="O930"/>
      <c r="P930"/>
      <c r="Q930"/>
      <c r="R930"/>
      <c r="S930" s="30"/>
    </row>
    <row r="931" spans="1:19" x14ac:dyDescent="0.3">
      <c r="A931" s="25"/>
      <c r="C931"/>
      <c r="D931"/>
      <c r="E931"/>
      <c r="F931"/>
      <c r="G931"/>
      <c r="H931" s="26"/>
      <c r="I931" s="26"/>
      <c r="J931"/>
      <c r="K931"/>
      <c r="N931"/>
      <c r="O931"/>
      <c r="P931"/>
      <c r="Q931"/>
      <c r="R931"/>
      <c r="S931" s="30"/>
    </row>
    <row r="932" spans="1:19" x14ac:dyDescent="0.3">
      <c r="A932" s="25"/>
      <c r="C932"/>
      <c r="D932"/>
      <c r="E932"/>
      <c r="F932"/>
      <c r="G932"/>
      <c r="H932" s="26"/>
      <c r="I932" s="26"/>
      <c r="J932"/>
      <c r="K932"/>
      <c r="N932"/>
      <c r="O932"/>
      <c r="P932"/>
      <c r="Q932"/>
      <c r="R932"/>
      <c r="S932" s="30"/>
    </row>
    <row r="933" spans="1:19" x14ac:dyDescent="0.3">
      <c r="A933" s="25"/>
      <c r="C933"/>
      <c r="D933"/>
      <c r="E933"/>
      <c r="F933"/>
      <c r="G933"/>
      <c r="H933" s="26"/>
      <c r="I933" s="26"/>
      <c r="J933"/>
      <c r="K933"/>
      <c r="N933"/>
      <c r="O933"/>
      <c r="P933"/>
      <c r="Q933"/>
      <c r="R933"/>
      <c r="S933" s="30"/>
    </row>
    <row r="934" spans="1:19" x14ac:dyDescent="0.3">
      <c r="A934" s="25"/>
      <c r="C934"/>
      <c r="D934"/>
      <c r="E934"/>
      <c r="F934"/>
      <c r="G934"/>
      <c r="H934" s="26"/>
      <c r="I934" s="26"/>
      <c r="J934"/>
      <c r="K934"/>
      <c r="N934"/>
      <c r="O934"/>
      <c r="P934"/>
      <c r="Q934"/>
      <c r="R934"/>
      <c r="S934" s="30"/>
    </row>
    <row r="935" spans="1:19" x14ac:dyDescent="0.3">
      <c r="A935" s="25"/>
      <c r="C935"/>
      <c r="D935"/>
      <c r="E935"/>
      <c r="F935"/>
      <c r="G935"/>
      <c r="H935" s="26"/>
      <c r="I935" s="26"/>
      <c r="J935"/>
      <c r="K935"/>
      <c r="N935"/>
      <c r="O935"/>
      <c r="P935"/>
      <c r="Q935"/>
      <c r="R935"/>
      <c r="S935" s="30"/>
    </row>
    <row r="936" spans="1:19" x14ac:dyDescent="0.3">
      <c r="A936" s="25"/>
      <c r="C936"/>
      <c r="D936"/>
      <c r="E936"/>
      <c r="F936"/>
      <c r="G936"/>
      <c r="H936" s="26"/>
      <c r="I936" s="26"/>
      <c r="J936"/>
      <c r="K936"/>
      <c r="N936"/>
      <c r="O936"/>
      <c r="P936"/>
      <c r="Q936"/>
      <c r="R936"/>
      <c r="S936" s="30"/>
    </row>
    <row r="937" spans="1:19" x14ac:dyDescent="0.3">
      <c r="A937" s="25"/>
      <c r="C937"/>
      <c r="D937"/>
      <c r="E937"/>
      <c r="F937"/>
      <c r="G937"/>
      <c r="I937" s="14"/>
      <c r="J937"/>
      <c r="K937"/>
      <c r="N937"/>
      <c r="O937"/>
      <c r="P937"/>
      <c r="Q937"/>
      <c r="R937"/>
      <c r="S937" s="30"/>
    </row>
    <row r="938" spans="1:19" x14ac:dyDescent="0.3">
      <c r="A938" s="25"/>
      <c r="C938"/>
      <c r="D938"/>
      <c r="E938"/>
      <c r="F938"/>
      <c r="G938"/>
      <c r="H938" s="14"/>
      <c r="I938" s="14"/>
      <c r="J938"/>
      <c r="K938"/>
      <c r="N938"/>
      <c r="O938"/>
      <c r="P938"/>
      <c r="Q938"/>
      <c r="R938"/>
      <c r="S938" s="30"/>
    </row>
    <row r="939" spans="1:19" x14ac:dyDescent="0.3">
      <c r="A939" s="25"/>
      <c r="C939"/>
      <c r="D939"/>
      <c r="E939"/>
      <c r="F939"/>
      <c r="G939"/>
      <c r="H939" s="26"/>
      <c r="I939" s="26"/>
      <c r="J939"/>
      <c r="K939"/>
      <c r="N939"/>
      <c r="O939"/>
      <c r="P939"/>
      <c r="Q939"/>
      <c r="R939"/>
      <c r="S939" s="30"/>
    </row>
    <row r="940" spans="1:19" x14ac:dyDescent="0.3">
      <c r="A940" s="25"/>
      <c r="C940"/>
      <c r="D940"/>
      <c r="E940"/>
      <c r="F940"/>
      <c r="G940"/>
      <c r="H940" s="26"/>
      <c r="I940" s="26"/>
      <c r="J940"/>
      <c r="K940"/>
      <c r="N940"/>
      <c r="O940"/>
      <c r="P940"/>
      <c r="Q940"/>
      <c r="R940"/>
      <c r="S940" s="30"/>
    </row>
    <row r="941" spans="1:19" x14ac:dyDescent="0.3">
      <c r="A941" s="25"/>
      <c r="C941"/>
      <c r="D941"/>
      <c r="E941"/>
      <c r="F941"/>
      <c r="G941"/>
      <c r="H941" s="14"/>
      <c r="I941" s="26"/>
      <c r="J941"/>
      <c r="K941"/>
      <c r="N941"/>
      <c r="O941"/>
      <c r="P941"/>
      <c r="Q941"/>
      <c r="R941"/>
      <c r="S941" s="30"/>
    </row>
    <row r="942" spans="1:19" x14ac:dyDescent="0.3">
      <c r="A942" s="25"/>
      <c r="C942"/>
      <c r="D942"/>
      <c r="E942"/>
      <c r="F942"/>
      <c r="G942"/>
      <c r="H942" s="26"/>
      <c r="I942" s="26"/>
      <c r="J942"/>
      <c r="K942"/>
      <c r="N942"/>
      <c r="O942"/>
      <c r="P942"/>
      <c r="Q942"/>
      <c r="R942"/>
      <c r="S942" s="30"/>
    </row>
    <row r="943" spans="1:19" x14ac:dyDescent="0.3">
      <c r="A943" s="25"/>
      <c r="C943"/>
      <c r="D943"/>
      <c r="E943"/>
      <c r="F943"/>
      <c r="G943"/>
      <c r="H943" s="14"/>
      <c r="I943" s="26"/>
      <c r="J943"/>
      <c r="K943"/>
      <c r="N943"/>
      <c r="O943"/>
      <c r="P943"/>
      <c r="Q943"/>
      <c r="R943"/>
      <c r="S943" s="30"/>
    </row>
    <row r="944" spans="1:19" x14ac:dyDescent="0.3">
      <c r="A944" s="25"/>
      <c r="C944"/>
      <c r="D944"/>
      <c r="E944"/>
      <c r="F944"/>
      <c r="G944"/>
      <c r="H944" s="26"/>
      <c r="I944" s="26"/>
      <c r="J944"/>
      <c r="K944"/>
      <c r="N944"/>
      <c r="O944"/>
      <c r="P944"/>
      <c r="Q944"/>
      <c r="R944"/>
      <c r="S944" s="30"/>
    </row>
    <row r="945" spans="1:19" x14ac:dyDescent="0.3">
      <c r="A945" s="25"/>
      <c r="C945"/>
      <c r="D945"/>
      <c r="E945"/>
      <c r="F945"/>
      <c r="G945"/>
      <c r="H945" s="26"/>
      <c r="I945" s="14"/>
      <c r="J945"/>
      <c r="K945"/>
      <c r="N945"/>
      <c r="O945"/>
      <c r="P945"/>
      <c r="Q945"/>
      <c r="R945"/>
      <c r="S945" s="30"/>
    </row>
    <row r="946" spans="1:19" x14ac:dyDescent="0.3">
      <c r="A946" s="25"/>
      <c r="C946"/>
      <c r="D946"/>
      <c r="E946"/>
      <c r="F946"/>
      <c r="G946"/>
      <c r="H946" s="26"/>
      <c r="I946" s="26"/>
      <c r="J946"/>
      <c r="K946"/>
      <c r="N946"/>
      <c r="O946"/>
      <c r="P946"/>
      <c r="Q946"/>
      <c r="R946"/>
      <c r="S946" s="30"/>
    </row>
    <row r="947" spans="1:19" x14ac:dyDescent="0.3">
      <c r="A947" s="25"/>
      <c r="C947"/>
      <c r="D947"/>
      <c r="E947"/>
      <c r="F947"/>
      <c r="G947"/>
      <c r="H947" s="26"/>
      <c r="I947" s="26"/>
      <c r="J947"/>
      <c r="K947"/>
      <c r="N947"/>
      <c r="O947"/>
      <c r="P947"/>
      <c r="Q947"/>
      <c r="R947"/>
      <c r="S947" s="30"/>
    </row>
    <row r="948" spans="1:19" x14ac:dyDescent="0.3">
      <c r="A948" s="25"/>
      <c r="C948"/>
      <c r="D948"/>
      <c r="E948"/>
      <c r="F948"/>
      <c r="G948"/>
      <c r="H948" s="26"/>
      <c r="I948" s="26"/>
      <c r="J948"/>
      <c r="K948"/>
      <c r="N948"/>
      <c r="O948"/>
      <c r="P948"/>
      <c r="Q948"/>
      <c r="R948"/>
      <c r="S948" s="30"/>
    </row>
    <row r="949" spans="1:19" x14ac:dyDescent="0.3">
      <c r="A949" s="25"/>
      <c r="C949"/>
      <c r="D949"/>
      <c r="E949"/>
      <c r="F949"/>
      <c r="G949"/>
      <c r="H949" s="14"/>
      <c r="I949" s="26"/>
      <c r="J949"/>
      <c r="K949"/>
      <c r="N949"/>
      <c r="O949"/>
      <c r="P949"/>
      <c r="Q949"/>
      <c r="R949"/>
      <c r="S949" s="30"/>
    </row>
    <row r="950" spans="1:19" x14ac:dyDescent="0.3">
      <c r="A950" s="25"/>
      <c r="C950"/>
      <c r="D950"/>
      <c r="E950"/>
      <c r="F950"/>
      <c r="G950"/>
      <c r="H950" s="26"/>
      <c r="I950" s="26"/>
      <c r="J950"/>
      <c r="K950"/>
      <c r="N950"/>
      <c r="O950"/>
      <c r="P950"/>
      <c r="Q950"/>
      <c r="R950"/>
      <c r="S950" s="30"/>
    </row>
    <row r="951" spans="1:19" x14ac:dyDescent="0.3">
      <c r="A951" s="25"/>
      <c r="C951"/>
      <c r="D951"/>
      <c r="E951"/>
      <c r="F951"/>
      <c r="G951"/>
      <c r="H951" s="26"/>
      <c r="I951" s="14"/>
      <c r="J951"/>
      <c r="K951"/>
      <c r="N951"/>
      <c r="O951"/>
      <c r="P951"/>
      <c r="Q951"/>
      <c r="R951"/>
      <c r="S951" s="30"/>
    </row>
    <row r="952" spans="1:19" x14ac:dyDescent="0.3">
      <c r="A952" s="25"/>
      <c r="C952"/>
      <c r="D952"/>
      <c r="E952"/>
      <c r="F952"/>
      <c r="G952"/>
      <c r="J952"/>
      <c r="K952"/>
      <c r="N952"/>
      <c r="O952"/>
      <c r="P952"/>
      <c r="Q952"/>
      <c r="R952"/>
      <c r="S952" s="30"/>
    </row>
    <row r="953" spans="1:19" x14ac:dyDescent="0.3">
      <c r="A953" s="25"/>
      <c r="C953"/>
      <c r="D953"/>
      <c r="E953"/>
      <c r="F953"/>
      <c r="G953"/>
      <c r="H953" s="26"/>
      <c r="I953" s="26"/>
      <c r="J953"/>
      <c r="K953"/>
      <c r="N953"/>
      <c r="O953"/>
      <c r="P953"/>
      <c r="Q953"/>
      <c r="R953"/>
      <c r="S953" s="30"/>
    </row>
    <row r="954" spans="1:19" x14ac:dyDescent="0.3">
      <c r="A954" s="25"/>
      <c r="C954"/>
      <c r="D954"/>
      <c r="E954"/>
      <c r="F954"/>
      <c r="G954"/>
      <c r="H954" s="26"/>
      <c r="I954" s="26"/>
      <c r="J954"/>
      <c r="K954"/>
      <c r="N954"/>
      <c r="O954"/>
      <c r="P954"/>
      <c r="Q954"/>
      <c r="R954"/>
      <c r="S954" s="30"/>
    </row>
    <row r="955" spans="1:19" x14ac:dyDescent="0.3">
      <c r="A955" s="25"/>
      <c r="C955"/>
      <c r="D955"/>
      <c r="E955"/>
      <c r="F955"/>
      <c r="G955"/>
      <c r="H955" s="26"/>
      <c r="I955" s="26"/>
      <c r="J955"/>
      <c r="K955"/>
      <c r="N955"/>
      <c r="O955"/>
      <c r="P955"/>
      <c r="Q955"/>
      <c r="R955"/>
      <c r="S955" s="30"/>
    </row>
    <row r="956" spans="1:19" x14ac:dyDescent="0.3">
      <c r="A956" s="25"/>
      <c r="C956"/>
      <c r="D956"/>
      <c r="E956"/>
      <c r="F956"/>
      <c r="G956"/>
      <c r="H956" s="26"/>
      <c r="I956" s="26"/>
      <c r="J956"/>
      <c r="K956"/>
      <c r="N956"/>
      <c r="O956"/>
      <c r="P956"/>
      <c r="Q956"/>
      <c r="R956"/>
      <c r="S956" s="30"/>
    </row>
    <row r="957" spans="1:19" x14ac:dyDescent="0.3">
      <c r="A957" s="25"/>
      <c r="C957"/>
      <c r="D957"/>
      <c r="E957"/>
      <c r="F957"/>
      <c r="G957"/>
      <c r="H957" s="26"/>
      <c r="I957" s="26"/>
      <c r="J957"/>
      <c r="K957"/>
      <c r="N957"/>
      <c r="O957"/>
      <c r="P957"/>
      <c r="Q957"/>
      <c r="R957"/>
      <c r="S957" s="30"/>
    </row>
    <row r="958" spans="1:19" x14ac:dyDescent="0.3">
      <c r="A958" s="25"/>
      <c r="C958"/>
      <c r="D958"/>
      <c r="E958"/>
      <c r="F958"/>
      <c r="G958"/>
      <c r="H958" s="26"/>
      <c r="I958" s="26"/>
      <c r="J958"/>
      <c r="K958"/>
      <c r="N958"/>
      <c r="O958"/>
      <c r="P958"/>
      <c r="Q958"/>
      <c r="R958"/>
      <c r="S958" s="30"/>
    </row>
    <row r="959" spans="1:19" x14ac:dyDescent="0.3">
      <c r="A959" s="25"/>
      <c r="C959"/>
      <c r="D959"/>
      <c r="E959"/>
      <c r="F959"/>
      <c r="G959"/>
      <c r="H959"/>
      <c r="I959" s="26"/>
      <c r="J959"/>
      <c r="K959"/>
      <c r="N959"/>
      <c r="O959"/>
      <c r="P959"/>
      <c r="Q959"/>
      <c r="R959"/>
      <c r="S959" s="30"/>
    </row>
    <row r="960" spans="1:19" x14ac:dyDescent="0.3">
      <c r="A960" s="25"/>
      <c r="C960"/>
      <c r="D960"/>
      <c r="E960"/>
      <c r="F960"/>
      <c r="G960"/>
      <c r="H960"/>
      <c r="I960" s="26"/>
      <c r="J960"/>
      <c r="K960"/>
      <c r="N960"/>
      <c r="O960"/>
      <c r="P960"/>
      <c r="Q960"/>
      <c r="R960"/>
      <c r="S960" s="30"/>
    </row>
    <row r="961" spans="1:19" x14ac:dyDescent="0.3">
      <c r="A961" s="25"/>
      <c r="C961"/>
      <c r="D961"/>
      <c r="E961"/>
      <c r="F961"/>
      <c r="G961"/>
      <c r="H961"/>
      <c r="I961" s="26"/>
      <c r="J961"/>
      <c r="K961"/>
      <c r="N961"/>
      <c r="O961"/>
      <c r="P961"/>
      <c r="Q961"/>
      <c r="R961"/>
      <c r="S961" s="30"/>
    </row>
    <row r="962" spans="1:19" x14ac:dyDescent="0.3">
      <c r="A962" s="25"/>
      <c r="C962"/>
      <c r="D962"/>
      <c r="E962"/>
      <c r="F962"/>
      <c r="G962"/>
      <c r="H962"/>
      <c r="I962" s="26"/>
      <c r="J962"/>
      <c r="K962"/>
      <c r="N962"/>
      <c r="O962"/>
      <c r="P962"/>
      <c r="Q962"/>
      <c r="R962"/>
      <c r="S962" s="30"/>
    </row>
    <row r="963" spans="1:19" x14ac:dyDescent="0.3">
      <c r="A963" s="25"/>
      <c r="C963"/>
      <c r="D963"/>
      <c r="E963"/>
      <c r="F963"/>
      <c r="G963"/>
      <c r="J963"/>
      <c r="K963"/>
      <c r="N963"/>
      <c r="O963"/>
      <c r="P963"/>
      <c r="Q963"/>
      <c r="R963"/>
      <c r="S963" s="30"/>
    </row>
    <row r="964" spans="1:19" x14ac:dyDescent="0.3">
      <c r="A964" s="25"/>
      <c r="C964"/>
      <c r="D964"/>
      <c r="E964"/>
      <c r="F964"/>
      <c r="G964"/>
      <c r="H964" s="14"/>
      <c r="I964" s="26"/>
      <c r="J964"/>
      <c r="K964"/>
      <c r="N964"/>
      <c r="O964"/>
      <c r="P964"/>
      <c r="Q964"/>
      <c r="R964"/>
      <c r="S964" s="30"/>
    </row>
    <row r="965" spans="1:19" x14ac:dyDescent="0.3">
      <c r="A965" s="25"/>
      <c r="C965"/>
      <c r="D965"/>
      <c r="E965"/>
      <c r="F965"/>
      <c r="G965"/>
      <c r="J965"/>
      <c r="K965"/>
      <c r="N965"/>
      <c r="O965"/>
      <c r="P965"/>
      <c r="Q965"/>
      <c r="R965"/>
      <c r="S965" s="30"/>
    </row>
    <row r="966" spans="1:19" x14ac:dyDescent="0.3">
      <c r="A966" s="25"/>
      <c r="C966"/>
      <c r="D966"/>
      <c r="E966"/>
      <c r="F966"/>
      <c r="G966"/>
      <c r="H966" s="26"/>
      <c r="I966" s="26"/>
      <c r="J966"/>
      <c r="K966"/>
      <c r="N966"/>
      <c r="O966"/>
      <c r="P966"/>
      <c r="Q966"/>
      <c r="R966"/>
      <c r="S966" s="30"/>
    </row>
    <row r="967" spans="1:19" x14ac:dyDescent="0.3">
      <c r="A967" s="25"/>
      <c r="C967"/>
      <c r="D967"/>
      <c r="E967"/>
      <c r="F967"/>
      <c r="G967"/>
      <c r="H967" s="26"/>
      <c r="I967" s="26"/>
      <c r="J967"/>
      <c r="K967"/>
      <c r="N967"/>
      <c r="O967"/>
      <c r="P967"/>
      <c r="Q967"/>
      <c r="R967"/>
      <c r="S967" s="30"/>
    </row>
    <row r="968" spans="1:19" x14ac:dyDescent="0.3">
      <c r="A968" s="25"/>
      <c r="C968"/>
      <c r="D968"/>
      <c r="E968"/>
      <c r="F968"/>
      <c r="G968"/>
      <c r="H968" s="26"/>
      <c r="I968" s="26"/>
      <c r="J968"/>
      <c r="K968"/>
      <c r="N968"/>
      <c r="O968"/>
      <c r="P968"/>
      <c r="Q968"/>
      <c r="R968"/>
      <c r="S968" s="30"/>
    </row>
    <row r="969" spans="1:19" x14ac:dyDescent="0.3">
      <c r="A969" s="25"/>
      <c r="C969"/>
      <c r="D969"/>
      <c r="E969"/>
      <c r="F969"/>
      <c r="G969"/>
      <c r="H969"/>
      <c r="I969" s="26"/>
      <c r="J969"/>
      <c r="K969"/>
      <c r="N969"/>
      <c r="O969"/>
      <c r="P969"/>
      <c r="Q969"/>
      <c r="R969"/>
      <c r="S969" s="30"/>
    </row>
    <row r="970" spans="1:19" x14ac:dyDescent="0.3">
      <c r="A970" s="25"/>
      <c r="C970"/>
      <c r="D970"/>
      <c r="E970"/>
      <c r="F970"/>
      <c r="G970"/>
      <c r="H970"/>
      <c r="J970"/>
      <c r="K970"/>
      <c r="N970"/>
      <c r="O970"/>
      <c r="P970"/>
      <c r="Q970"/>
      <c r="R970"/>
      <c r="S970" s="30"/>
    </row>
    <row r="971" spans="1:19" x14ac:dyDescent="0.3">
      <c r="A971" s="25"/>
      <c r="C971"/>
      <c r="D971"/>
      <c r="E971"/>
      <c r="F971"/>
      <c r="G971"/>
      <c r="H971" s="14"/>
      <c r="I971" s="26"/>
      <c r="J971"/>
      <c r="K971"/>
      <c r="N971"/>
      <c r="O971"/>
      <c r="P971"/>
      <c r="Q971"/>
      <c r="R971"/>
      <c r="S971" s="30"/>
    </row>
    <row r="972" spans="1:19" x14ac:dyDescent="0.3">
      <c r="A972" s="25"/>
      <c r="C972"/>
      <c r="D972"/>
      <c r="E972"/>
      <c r="F972"/>
      <c r="G972"/>
      <c r="H972"/>
      <c r="I972" s="26"/>
      <c r="J972"/>
      <c r="K972"/>
      <c r="N972"/>
      <c r="O972"/>
      <c r="P972"/>
      <c r="Q972"/>
      <c r="R972"/>
      <c r="S972" s="30"/>
    </row>
    <row r="973" spans="1:19" x14ac:dyDescent="0.3">
      <c r="A973" s="25"/>
      <c r="C973"/>
      <c r="D973"/>
      <c r="E973"/>
      <c r="F973"/>
      <c r="G973"/>
      <c r="J973"/>
      <c r="K973"/>
      <c r="N973"/>
      <c r="O973"/>
      <c r="P973"/>
      <c r="Q973"/>
      <c r="R973"/>
      <c r="S973" s="30"/>
    </row>
    <row r="974" spans="1:19" x14ac:dyDescent="0.3">
      <c r="A974" s="25"/>
      <c r="C974"/>
      <c r="D974"/>
      <c r="E974"/>
      <c r="F974"/>
      <c r="G974"/>
      <c r="H974" s="26"/>
      <c r="I974" s="26"/>
      <c r="J974"/>
      <c r="K974"/>
      <c r="N974"/>
      <c r="O974"/>
      <c r="P974"/>
      <c r="Q974"/>
      <c r="R974"/>
      <c r="S974" s="30"/>
    </row>
    <row r="975" spans="1:19" x14ac:dyDescent="0.3">
      <c r="A975" s="25"/>
      <c r="C975"/>
      <c r="D975"/>
      <c r="E975"/>
      <c r="F975"/>
      <c r="G975"/>
      <c r="H975" s="14"/>
      <c r="I975" s="26"/>
      <c r="J975"/>
      <c r="K975"/>
      <c r="N975"/>
      <c r="O975"/>
      <c r="P975"/>
      <c r="Q975"/>
      <c r="R975"/>
      <c r="S975" s="30"/>
    </row>
    <row r="976" spans="1:19" x14ac:dyDescent="0.3">
      <c r="A976" s="25"/>
      <c r="C976"/>
      <c r="D976"/>
      <c r="E976"/>
      <c r="F976"/>
      <c r="G976"/>
      <c r="H976" s="26"/>
      <c r="I976" s="26"/>
      <c r="J976"/>
      <c r="K976"/>
      <c r="N976"/>
      <c r="O976"/>
      <c r="P976"/>
      <c r="Q976"/>
      <c r="R976"/>
      <c r="S976" s="30"/>
    </row>
    <row r="977" spans="1:19" x14ac:dyDescent="0.3">
      <c r="A977" s="25"/>
      <c r="C977"/>
      <c r="D977"/>
      <c r="E977"/>
      <c r="F977"/>
      <c r="G977"/>
      <c r="I977"/>
      <c r="J977"/>
      <c r="K977"/>
      <c r="N977"/>
      <c r="O977"/>
      <c r="P977"/>
      <c r="Q977"/>
      <c r="R977"/>
      <c r="S977" s="30"/>
    </row>
    <row r="978" spans="1:19" x14ac:dyDescent="0.3">
      <c r="A978" s="25"/>
      <c r="C978"/>
      <c r="D978"/>
      <c r="E978"/>
      <c r="F978"/>
      <c r="G978"/>
      <c r="H978" s="26"/>
      <c r="I978"/>
      <c r="J978"/>
      <c r="K978"/>
      <c r="N978"/>
      <c r="O978"/>
      <c r="P978"/>
      <c r="Q978"/>
      <c r="R978"/>
      <c r="S978" s="30"/>
    </row>
    <row r="979" spans="1:19" x14ac:dyDescent="0.3">
      <c r="A979" s="25"/>
      <c r="C979"/>
      <c r="D979"/>
      <c r="E979"/>
      <c r="F979"/>
      <c r="G979"/>
      <c r="J979"/>
      <c r="K979"/>
      <c r="N979"/>
      <c r="O979"/>
      <c r="P979"/>
      <c r="Q979"/>
      <c r="R979"/>
      <c r="S979" s="30"/>
    </row>
    <row r="980" spans="1:19" x14ac:dyDescent="0.3">
      <c r="A980" s="25"/>
      <c r="C980"/>
      <c r="D980"/>
      <c r="E980"/>
      <c r="F980"/>
      <c r="G980"/>
      <c r="J980"/>
      <c r="K980"/>
      <c r="N980"/>
      <c r="O980"/>
      <c r="P980"/>
      <c r="Q980"/>
      <c r="R980"/>
      <c r="S980" s="30"/>
    </row>
    <row r="981" spans="1:19" x14ac:dyDescent="0.3">
      <c r="A981" s="25"/>
      <c r="C981"/>
      <c r="D981"/>
      <c r="E981"/>
      <c r="F981"/>
      <c r="G981"/>
      <c r="H981" s="14"/>
      <c r="I981" s="26"/>
      <c r="J981"/>
      <c r="K981"/>
      <c r="N981"/>
      <c r="O981"/>
      <c r="P981"/>
      <c r="Q981"/>
      <c r="R981"/>
      <c r="S981" s="30"/>
    </row>
    <row r="982" spans="1:19" x14ac:dyDescent="0.3">
      <c r="A982" s="25"/>
      <c r="C982"/>
      <c r="D982"/>
      <c r="E982"/>
      <c r="F982"/>
      <c r="G982"/>
      <c r="H982" s="26"/>
      <c r="I982" s="26"/>
      <c r="J982"/>
      <c r="K982"/>
      <c r="N982"/>
      <c r="O982"/>
      <c r="P982"/>
      <c r="Q982"/>
      <c r="R982"/>
      <c r="S982" s="30"/>
    </row>
    <row r="983" spans="1:19" x14ac:dyDescent="0.3">
      <c r="A983" s="25"/>
      <c r="C983"/>
      <c r="D983"/>
      <c r="E983"/>
      <c r="F983"/>
      <c r="G983"/>
      <c r="H983" s="26"/>
      <c r="I983" s="26"/>
      <c r="J983"/>
      <c r="K983"/>
      <c r="N983"/>
      <c r="O983"/>
      <c r="P983"/>
      <c r="Q983"/>
      <c r="R983"/>
      <c r="S983" s="30"/>
    </row>
    <row r="984" spans="1:19" x14ac:dyDescent="0.3">
      <c r="A984" s="25"/>
      <c r="C984"/>
      <c r="D984"/>
      <c r="E984"/>
      <c r="F984"/>
      <c r="G984"/>
      <c r="H984" s="26"/>
      <c r="I984" s="26"/>
      <c r="J984"/>
      <c r="K984"/>
      <c r="N984"/>
      <c r="O984"/>
      <c r="P984"/>
      <c r="Q984"/>
      <c r="R984"/>
      <c r="S984" s="30"/>
    </row>
    <row r="985" spans="1:19" x14ac:dyDescent="0.3">
      <c r="A985" s="25"/>
      <c r="C985"/>
      <c r="D985"/>
      <c r="E985"/>
      <c r="F985"/>
      <c r="G985"/>
      <c r="H985" s="26"/>
      <c r="I985" s="26"/>
      <c r="J985"/>
      <c r="K985"/>
      <c r="N985"/>
      <c r="O985"/>
      <c r="P985"/>
      <c r="Q985"/>
      <c r="R985"/>
      <c r="S985" s="30"/>
    </row>
    <row r="986" spans="1:19" x14ac:dyDescent="0.3">
      <c r="A986" s="25"/>
      <c r="C986"/>
      <c r="D986"/>
      <c r="E986"/>
      <c r="F986"/>
      <c r="G986"/>
      <c r="H986" s="26"/>
      <c r="I986" s="26"/>
      <c r="J986"/>
      <c r="K986"/>
      <c r="N986"/>
      <c r="O986"/>
      <c r="P986"/>
      <c r="Q986"/>
      <c r="R986"/>
      <c r="S986" s="30"/>
    </row>
    <row r="987" spans="1:19" x14ac:dyDescent="0.3">
      <c r="A987" s="25"/>
      <c r="C987"/>
      <c r="D987"/>
      <c r="E987"/>
      <c r="F987"/>
      <c r="G987"/>
      <c r="H987" s="26"/>
      <c r="I987" s="26"/>
      <c r="J987"/>
      <c r="K987"/>
      <c r="N987"/>
      <c r="O987"/>
      <c r="P987"/>
      <c r="Q987"/>
      <c r="R987"/>
      <c r="S987" s="30"/>
    </row>
    <row r="988" spans="1:19" x14ac:dyDescent="0.3">
      <c r="A988" s="25"/>
      <c r="C988"/>
      <c r="D988"/>
      <c r="E988"/>
      <c r="F988"/>
      <c r="G988"/>
      <c r="H988" s="26"/>
      <c r="I988" s="26"/>
      <c r="J988"/>
      <c r="K988"/>
      <c r="N988"/>
      <c r="O988"/>
      <c r="P988"/>
      <c r="Q988"/>
      <c r="R988"/>
      <c r="S988" s="30"/>
    </row>
    <row r="989" spans="1:19" x14ac:dyDescent="0.3">
      <c r="A989" s="25"/>
      <c r="C989"/>
      <c r="D989"/>
      <c r="E989"/>
      <c r="F989"/>
      <c r="G989"/>
      <c r="H989" s="26"/>
      <c r="I989" s="26"/>
      <c r="J989"/>
      <c r="K989"/>
      <c r="N989"/>
      <c r="O989"/>
      <c r="P989"/>
      <c r="Q989"/>
      <c r="R989"/>
      <c r="S989" s="30"/>
    </row>
    <row r="990" spans="1:19" x14ac:dyDescent="0.3">
      <c r="A990" s="25"/>
      <c r="C990"/>
      <c r="D990"/>
      <c r="E990"/>
      <c r="F990"/>
      <c r="G990"/>
      <c r="H990" s="26"/>
      <c r="I990" s="26"/>
      <c r="J990"/>
      <c r="K990"/>
      <c r="N990"/>
      <c r="O990"/>
      <c r="P990"/>
      <c r="Q990"/>
      <c r="R990"/>
      <c r="S990" s="30"/>
    </row>
    <row r="991" spans="1:19" x14ac:dyDescent="0.3">
      <c r="A991" s="25"/>
      <c r="C991"/>
      <c r="D991"/>
      <c r="E991"/>
      <c r="F991"/>
      <c r="G991"/>
      <c r="H991" s="26"/>
      <c r="I991" s="26"/>
      <c r="J991"/>
      <c r="K991"/>
      <c r="N991"/>
      <c r="O991"/>
      <c r="P991"/>
      <c r="Q991"/>
      <c r="R991"/>
      <c r="S991" s="30"/>
    </row>
    <row r="992" spans="1:19" x14ac:dyDescent="0.3">
      <c r="A992" s="25"/>
      <c r="C992"/>
      <c r="D992"/>
      <c r="E992"/>
      <c r="F992"/>
      <c r="G992"/>
      <c r="H992" s="26"/>
      <c r="I992" s="26"/>
      <c r="J992"/>
      <c r="K992"/>
      <c r="N992"/>
      <c r="O992"/>
      <c r="P992"/>
      <c r="Q992"/>
      <c r="R992"/>
      <c r="S992" s="30"/>
    </row>
    <row r="993" spans="1:19" x14ac:dyDescent="0.3">
      <c r="A993" s="25"/>
      <c r="C993"/>
      <c r="D993"/>
      <c r="E993"/>
      <c r="F993"/>
      <c r="G993"/>
      <c r="H993" s="26"/>
      <c r="I993" s="26"/>
      <c r="J993"/>
      <c r="K993"/>
      <c r="N993"/>
      <c r="O993"/>
      <c r="P993"/>
      <c r="Q993"/>
      <c r="R993"/>
      <c r="S993" s="30"/>
    </row>
    <row r="994" spans="1:19" x14ac:dyDescent="0.3">
      <c r="A994" s="25"/>
      <c r="C994"/>
      <c r="D994"/>
      <c r="E994"/>
      <c r="F994"/>
      <c r="G994"/>
      <c r="H994" s="26"/>
      <c r="I994" s="14"/>
      <c r="J994"/>
      <c r="K994"/>
      <c r="N994"/>
      <c r="O994"/>
      <c r="P994"/>
      <c r="Q994"/>
      <c r="R994"/>
      <c r="S994" s="30"/>
    </row>
    <row r="995" spans="1:19" x14ac:dyDescent="0.3">
      <c r="A995" s="25"/>
      <c r="C995"/>
      <c r="D995"/>
      <c r="E995"/>
      <c r="F995"/>
      <c r="G995"/>
      <c r="H995" s="14"/>
      <c r="I995" s="26"/>
      <c r="J995"/>
      <c r="K995"/>
      <c r="N995"/>
      <c r="O995"/>
      <c r="P995"/>
      <c r="Q995"/>
      <c r="R995"/>
      <c r="S995" s="30"/>
    </row>
    <row r="996" spans="1:19" x14ac:dyDescent="0.3">
      <c r="A996" s="25"/>
      <c r="C996"/>
      <c r="D996"/>
      <c r="E996"/>
      <c r="F996"/>
      <c r="G996"/>
      <c r="H996" s="26"/>
      <c r="I996" s="26"/>
      <c r="J996"/>
      <c r="K996"/>
      <c r="N996"/>
      <c r="O996"/>
      <c r="P996"/>
      <c r="Q996"/>
      <c r="R996"/>
      <c r="S996" s="30"/>
    </row>
    <row r="997" spans="1:19" x14ac:dyDescent="0.3">
      <c r="A997" s="25"/>
      <c r="C997"/>
      <c r="D997"/>
      <c r="E997"/>
      <c r="F997"/>
      <c r="G997"/>
      <c r="H997" s="26"/>
      <c r="I997" s="26"/>
      <c r="J997"/>
      <c r="K997"/>
      <c r="N997"/>
      <c r="O997"/>
      <c r="P997"/>
      <c r="Q997"/>
      <c r="R997"/>
      <c r="S997" s="30"/>
    </row>
    <row r="998" spans="1:19" x14ac:dyDescent="0.3">
      <c r="A998" s="25"/>
      <c r="C998"/>
      <c r="D998"/>
      <c r="E998"/>
      <c r="F998"/>
      <c r="G998"/>
      <c r="H998" s="26"/>
      <c r="I998" s="26"/>
      <c r="J998"/>
      <c r="K998"/>
      <c r="N998"/>
      <c r="O998"/>
      <c r="P998"/>
      <c r="Q998"/>
      <c r="R998"/>
      <c r="S998" s="30"/>
    </row>
    <row r="999" spans="1:19" x14ac:dyDescent="0.3">
      <c r="A999" s="25"/>
      <c r="C999"/>
      <c r="D999"/>
      <c r="E999"/>
      <c r="F999"/>
      <c r="G999"/>
      <c r="J999"/>
      <c r="K999"/>
      <c r="N999"/>
      <c r="O999"/>
      <c r="P999"/>
      <c r="Q999"/>
      <c r="R999"/>
      <c r="S999" s="30"/>
    </row>
    <row r="1000" spans="1:19" x14ac:dyDescent="0.3">
      <c r="A1000" s="25"/>
      <c r="C1000"/>
      <c r="D1000"/>
      <c r="E1000"/>
      <c r="F1000"/>
      <c r="G1000"/>
      <c r="H1000"/>
      <c r="J1000"/>
      <c r="K1000"/>
      <c r="N1000"/>
      <c r="O1000"/>
      <c r="P1000"/>
      <c r="Q1000"/>
      <c r="R1000"/>
      <c r="S1000" s="30"/>
    </row>
    <row r="1001" spans="1:19" x14ac:dyDescent="0.3">
      <c r="A1001" s="25"/>
      <c r="C1001"/>
      <c r="D1001"/>
      <c r="E1001"/>
      <c r="F1001"/>
      <c r="G1001"/>
      <c r="H1001"/>
      <c r="I1001" s="26"/>
      <c r="J1001"/>
      <c r="K1001"/>
      <c r="N1001"/>
      <c r="O1001"/>
      <c r="P1001"/>
      <c r="Q1001"/>
      <c r="R1001"/>
      <c r="S1001" s="30"/>
    </row>
    <row r="1002" spans="1:19" x14ac:dyDescent="0.3">
      <c r="A1002" s="25"/>
      <c r="C1002"/>
      <c r="D1002"/>
      <c r="E1002"/>
      <c r="F1002"/>
      <c r="G1002"/>
      <c r="H1002" s="14"/>
      <c r="I1002" s="26"/>
      <c r="J1002"/>
      <c r="K1002"/>
      <c r="N1002"/>
      <c r="O1002"/>
      <c r="P1002"/>
      <c r="Q1002"/>
      <c r="R1002"/>
      <c r="S1002" s="30"/>
    </row>
    <row r="1003" spans="1:19" x14ac:dyDescent="0.3">
      <c r="A1003" s="25"/>
      <c r="C1003"/>
      <c r="D1003"/>
      <c r="E1003"/>
      <c r="F1003"/>
      <c r="G1003"/>
      <c r="I1003" s="14"/>
      <c r="J1003"/>
      <c r="K1003"/>
      <c r="N1003"/>
      <c r="O1003"/>
      <c r="P1003"/>
      <c r="Q1003"/>
      <c r="R1003"/>
      <c r="S1003" s="30"/>
    </row>
    <row r="1004" spans="1:19" x14ac:dyDescent="0.3">
      <c r="A1004" s="25"/>
      <c r="C1004"/>
      <c r="D1004"/>
      <c r="E1004"/>
      <c r="F1004"/>
      <c r="G1004"/>
      <c r="H1004" s="14"/>
      <c r="I1004" s="14"/>
      <c r="J1004"/>
      <c r="K1004"/>
      <c r="N1004"/>
      <c r="O1004"/>
      <c r="P1004"/>
      <c r="Q1004"/>
      <c r="R1004"/>
      <c r="S1004" s="30"/>
    </row>
    <row r="1005" spans="1:19" x14ac:dyDescent="0.3">
      <c r="A1005" s="25"/>
      <c r="C1005"/>
      <c r="D1005"/>
      <c r="E1005"/>
      <c r="F1005"/>
      <c r="G1005"/>
      <c r="H1005" s="26"/>
      <c r="I1005" s="26"/>
      <c r="J1005"/>
      <c r="K1005"/>
      <c r="N1005"/>
      <c r="O1005"/>
      <c r="P1005"/>
      <c r="Q1005"/>
      <c r="R1005"/>
      <c r="S1005" s="30"/>
    </row>
    <row r="1006" spans="1:19" x14ac:dyDescent="0.3">
      <c r="A1006" s="25"/>
      <c r="C1006"/>
      <c r="D1006"/>
      <c r="E1006"/>
      <c r="F1006"/>
      <c r="G1006"/>
      <c r="H1006" s="26"/>
      <c r="I1006" s="26"/>
      <c r="J1006"/>
      <c r="K1006"/>
      <c r="N1006"/>
      <c r="O1006"/>
      <c r="P1006"/>
      <c r="Q1006"/>
      <c r="R1006"/>
      <c r="S1006" s="30"/>
    </row>
    <row r="1007" spans="1:19" x14ac:dyDescent="0.3">
      <c r="A1007" s="25"/>
      <c r="C1007"/>
      <c r="D1007"/>
      <c r="E1007"/>
      <c r="F1007"/>
      <c r="G1007"/>
      <c r="H1007" s="26"/>
      <c r="I1007" s="26"/>
      <c r="J1007"/>
      <c r="K1007"/>
      <c r="N1007"/>
      <c r="O1007"/>
      <c r="P1007"/>
      <c r="Q1007"/>
      <c r="R1007"/>
      <c r="S1007" s="30"/>
    </row>
    <row r="1008" spans="1:19" x14ac:dyDescent="0.3">
      <c r="A1008" s="25"/>
      <c r="C1008"/>
      <c r="D1008"/>
      <c r="E1008"/>
      <c r="F1008"/>
      <c r="G1008"/>
      <c r="H1008" s="26"/>
      <c r="I1008" s="26"/>
      <c r="J1008"/>
      <c r="K1008"/>
      <c r="N1008"/>
      <c r="O1008"/>
      <c r="P1008"/>
      <c r="Q1008"/>
      <c r="R1008"/>
      <c r="S1008" s="30"/>
    </row>
    <row r="1009" spans="1:19" x14ac:dyDescent="0.3">
      <c r="A1009" s="25"/>
      <c r="C1009"/>
      <c r="D1009"/>
      <c r="E1009"/>
      <c r="F1009"/>
      <c r="G1009"/>
      <c r="H1009" s="26"/>
      <c r="I1009" s="26"/>
      <c r="J1009"/>
      <c r="K1009"/>
      <c r="N1009"/>
      <c r="O1009"/>
      <c r="P1009"/>
      <c r="Q1009"/>
      <c r="R1009"/>
      <c r="S1009" s="30"/>
    </row>
    <row r="1010" spans="1:19" x14ac:dyDescent="0.3">
      <c r="A1010" s="25"/>
      <c r="C1010"/>
      <c r="D1010"/>
      <c r="E1010"/>
      <c r="F1010"/>
      <c r="G1010"/>
      <c r="H1010" s="26"/>
      <c r="I1010" s="26"/>
      <c r="J1010"/>
      <c r="K1010"/>
      <c r="N1010"/>
      <c r="O1010"/>
      <c r="P1010"/>
      <c r="Q1010"/>
      <c r="R1010"/>
      <c r="S1010" s="30"/>
    </row>
    <row r="1011" spans="1:19" x14ac:dyDescent="0.3">
      <c r="A1011" s="25"/>
      <c r="C1011"/>
      <c r="D1011"/>
      <c r="E1011"/>
      <c r="F1011"/>
      <c r="G1011"/>
      <c r="J1011"/>
      <c r="K1011"/>
      <c r="N1011"/>
      <c r="O1011"/>
      <c r="P1011"/>
      <c r="Q1011"/>
      <c r="R1011"/>
      <c r="S1011" s="30"/>
    </row>
    <row r="1012" spans="1:19" x14ac:dyDescent="0.3">
      <c r="A1012" s="25"/>
      <c r="C1012"/>
      <c r="D1012"/>
      <c r="E1012"/>
      <c r="F1012"/>
      <c r="G1012"/>
      <c r="H1012" s="14"/>
      <c r="I1012" s="26"/>
      <c r="J1012"/>
      <c r="K1012"/>
      <c r="N1012"/>
      <c r="O1012"/>
      <c r="P1012"/>
      <c r="Q1012"/>
      <c r="R1012"/>
      <c r="S1012" s="30"/>
    </row>
    <row r="1013" spans="1:19" x14ac:dyDescent="0.3">
      <c r="A1013" s="25"/>
      <c r="C1013"/>
      <c r="D1013"/>
      <c r="E1013"/>
      <c r="F1013"/>
      <c r="G1013"/>
      <c r="H1013" s="26"/>
      <c r="I1013" s="26"/>
      <c r="J1013"/>
      <c r="K1013"/>
      <c r="N1013"/>
      <c r="O1013"/>
      <c r="P1013"/>
      <c r="Q1013"/>
      <c r="R1013"/>
      <c r="S1013" s="30"/>
    </row>
    <row r="1014" spans="1:19" x14ac:dyDescent="0.3">
      <c r="A1014" s="25"/>
      <c r="C1014"/>
      <c r="D1014"/>
      <c r="E1014"/>
      <c r="F1014"/>
      <c r="G1014"/>
      <c r="H1014" s="26"/>
      <c r="I1014" s="26"/>
      <c r="J1014"/>
      <c r="K1014"/>
      <c r="N1014"/>
      <c r="O1014"/>
      <c r="P1014"/>
      <c r="Q1014"/>
      <c r="R1014"/>
      <c r="S1014" s="30"/>
    </row>
    <row r="1015" spans="1:19" x14ac:dyDescent="0.3">
      <c r="A1015" s="25"/>
      <c r="C1015"/>
      <c r="D1015"/>
      <c r="E1015"/>
      <c r="F1015"/>
      <c r="G1015"/>
      <c r="H1015" s="26"/>
      <c r="I1015" s="26"/>
      <c r="J1015"/>
      <c r="K1015"/>
      <c r="N1015"/>
      <c r="O1015"/>
      <c r="P1015"/>
      <c r="Q1015"/>
      <c r="R1015"/>
      <c r="S1015" s="30"/>
    </row>
    <row r="1016" spans="1:19" x14ac:dyDescent="0.3">
      <c r="A1016" s="25"/>
      <c r="C1016"/>
      <c r="D1016"/>
      <c r="E1016"/>
      <c r="F1016"/>
      <c r="G1016"/>
      <c r="J1016"/>
      <c r="K1016"/>
      <c r="N1016"/>
      <c r="O1016"/>
      <c r="P1016"/>
      <c r="Q1016"/>
      <c r="R1016"/>
      <c r="S1016" s="30"/>
    </row>
    <row r="1017" spans="1:19" x14ac:dyDescent="0.3">
      <c r="A1017" s="25"/>
      <c r="C1017"/>
      <c r="D1017"/>
      <c r="E1017"/>
      <c r="F1017"/>
      <c r="G1017"/>
      <c r="H1017" s="26"/>
      <c r="I1017" s="26"/>
      <c r="J1017"/>
      <c r="K1017"/>
      <c r="N1017"/>
      <c r="O1017"/>
      <c r="P1017"/>
      <c r="Q1017"/>
      <c r="R1017"/>
      <c r="S1017" s="30"/>
    </row>
    <row r="1018" spans="1:19" x14ac:dyDescent="0.3">
      <c r="A1018" s="25"/>
      <c r="C1018"/>
      <c r="D1018"/>
      <c r="E1018"/>
      <c r="F1018"/>
      <c r="G1018"/>
      <c r="H1018" s="14"/>
      <c r="I1018" s="26"/>
      <c r="J1018"/>
      <c r="K1018"/>
      <c r="N1018"/>
      <c r="O1018"/>
      <c r="P1018"/>
      <c r="Q1018"/>
      <c r="R1018"/>
      <c r="S1018" s="30"/>
    </row>
    <row r="1019" spans="1:19" x14ac:dyDescent="0.3">
      <c r="A1019" s="25"/>
      <c r="C1019"/>
      <c r="D1019"/>
      <c r="E1019"/>
      <c r="F1019"/>
      <c r="G1019"/>
      <c r="H1019" s="26"/>
      <c r="I1019" s="26"/>
      <c r="J1019"/>
      <c r="K1019"/>
      <c r="N1019"/>
      <c r="O1019"/>
      <c r="P1019"/>
      <c r="Q1019"/>
      <c r="R1019"/>
      <c r="S1019" s="30"/>
    </row>
    <row r="1020" spans="1:19" x14ac:dyDescent="0.3">
      <c r="A1020" s="25"/>
      <c r="C1020"/>
      <c r="D1020"/>
      <c r="E1020"/>
      <c r="F1020"/>
      <c r="G1020"/>
      <c r="H1020" s="26"/>
      <c r="I1020" s="14"/>
      <c r="J1020"/>
      <c r="K1020"/>
      <c r="N1020"/>
      <c r="O1020"/>
      <c r="P1020"/>
      <c r="Q1020"/>
      <c r="R1020"/>
      <c r="S1020" s="30"/>
    </row>
    <row r="1021" spans="1:19" x14ac:dyDescent="0.3">
      <c r="A1021" s="25"/>
      <c r="C1021"/>
      <c r="D1021"/>
      <c r="E1021"/>
      <c r="F1021"/>
      <c r="G1021"/>
      <c r="H1021" s="26"/>
      <c r="I1021" s="26"/>
      <c r="J1021"/>
      <c r="K1021"/>
      <c r="N1021"/>
      <c r="O1021"/>
      <c r="P1021"/>
      <c r="Q1021"/>
      <c r="R1021"/>
      <c r="S1021" s="30"/>
    </row>
    <row r="1022" spans="1:19" x14ac:dyDescent="0.3">
      <c r="A1022" s="25"/>
      <c r="C1022"/>
      <c r="D1022"/>
      <c r="E1022"/>
      <c r="F1022"/>
      <c r="G1022"/>
      <c r="H1022"/>
      <c r="I1022"/>
      <c r="J1022"/>
      <c r="K1022"/>
      <c r="N1022"/>
      <c r="O1022"/>
      <c r="P1022"/>
      <c r="Q1022"/>
      <c r="R1022"/>
      <c r="S1022" s="30"/>
    </row>
    <row r="1023" spans="1:19" x14ac:dyDescent="0.3">
      <c r="A1023" s="25"/>
      <c r="C1023"/>
      <c r="D1023"/>
      <c r="E1023"/>
      <c r="F1023"/>
      <c r="G1023"/>
      <c r="J1023"/>
      <c r="K1023"/>
      <c r="N1023"/>
      <c r="O1023"/>
      <c r="P1023"/>
      <c r="Q1023"/>
      <c r="R1023"/>
      <c r="S1023" s="30"/>
    </row>
    <row r="1024" spans="1:19" x14ac:dyDescent="0.3">
      <c r="A1024" s="25"/>
      <c r="C1024"/>
      <c r="D1024"/>
      <c r="E1024"/>
      <c r="F1024"/>
      <c r="G1024"/>
      <c r="J1024"/>
      <c r="K1024"/>
      <c r="N1024"/>
      <c r="O1024"/>
      <c r="P1024"/>
      <c r="Q1024"/>
      <c r="R1024"/>
      <c r="S1024" s="30"/>
    </row>
    <row r="1025" spans="1:19" x14ac:dyDescent="0.3">
      <c r="A1025" s="25"/>
      <c r="C1025"/>
      <c r="D1025"/>
      <c r="E1025"/>
      <c r="F1025"/>
      <c r="G1025"/>
      <c r="H1025" s="14"/>
      <c r="I1025" s="26"/>
      <c r="J1025"/>
      <c r="K1025"/>
      <c r="N1025"/>
      <c r="O1025"/>
      <c r="P1025"/>
      <c r="Q1025"/>
      <c r="R1025"/>
      <c r="S1025" s="30"/>
    </row>
    <row r="1026" spans="1:19" x14ac:dyDescent="0.3">
      <c r="A1026" s="25"/>
      <c r="C1026"/>
      <c r="D1026"/>
      <c r="E1026"/>
      <c r="F1026"/>
      <c r="G1026"/>
      <c r="H1026" s="26"/>
      <c r="I1026" s="26"/>
      <c r="J1026"/>
      <c r="K1026"/>
      <c r="N1026"/>
      <c r="O1026"/>
      <c r="P1026"/>
      <c r="Q1026"/>
      <c r="R1026"/>
      <c r="S1026" s="30"/>
    </row>
    <row r="1027" spans="1:19" x14ac:dyDescent="0.3">
      <c r="A1027" s="25"/>
      <c r="C1027"/>
      <c r="D1027"/>
      <c r="E1027"/>
      <c r="F1027"/>
      <c r="G1027"/>
      <c r="H1027" s="26"/>
      <c r="I1027" s="26"/>
      <c r="J1027"/>
      <c r="K1027"/>
      <c r="N1027"/>
      <c r="O1027"/>
      <c r="P1027"/>
      <c r="Q1027"/>
      <c r="R1027"/>
      <c r="S1027" s="30"/>
    </row>
    <row r="1028" spans="1:19" x14ac:dyDescent="0.3">
      <c r="A1028" s="25"/>
      <c r="C1028"/>
      <c r="D1028"/>
      <c r="E1028"/>
      <c r="F1028"/>
      <c r="G1028"/>
      <c r="J1028"/>
      <c r="K1028"/>
      <c r="N1028"/>
      <c r="O1028"/>
      <c r="P1028"/>
      <c r="Q1028"/>
      <c r="R1028"/>
      <c r="S1028" s="30"/>
    </row>
    <row r="1029" spans="1:19" x14ac:dyDescent="0.3">
      <c r="A1029" s="25"/>
      <c r="C1029"/>
      <c r="D1029"/>
      <c r="E1029"/>
      <c r="F1029"/>
      <c r="G1029"/>
      <c r="J1029"/>
      <c r="K1029"/>
      <c r="N1029"/>
      <c r="O1029"/>
      <c r="P1029"/>
      <c r="Q1029"/>
      <c r="R1029"/>
      <c r="S1029" s="30"/>
    </row>
    <row r="1030" spans="1:19" x14ac:dyDescent="0.3">
      <c r="A1030" s="25"/>
      <c r="C1030"/>
      <c r="D1030"/>
      <c r="E1030"/>
      <c r="F1030"/>
      <c r="G1030"/>
      <c r="H1030" s="26"/>
      <c r="I1030" s="26"/>
      <c r="J1030"/>
      <c r="K1030"/>
      <c r="N1030"/>
      <c r="O1030"/>
      <c r="P1030"/>
      <c r="Q1030"/>
      <c r="R1030"/>
      <c r="S1030" s="30"/>
    </row>
    <row r="1031" spans="1:19" x14ac:dyDescent="0.3">
      <c r="A1031" s="25"/>
      <c r="C1031"/>
      <c r="D1031"/>
      <c r="E1031"/>
      <c r="F1031"/>
      <c r="G1031"/>
      <c r="J1031"/>
      <c r="K1031"/>
      <c r="N1031"/>
      <c r="O1031"/>
      <c r="P1031"/>
      <c r="Q1031"/>
      <c r="R1031"/>
      <c r="S1031" s="30"/>
    </row>
    <row r="1032" spans="1:19" x14ac:dyDescent="0.3">
      <c r="A1032" s="25"/>
      <c r="C1032"/>
      <c r="D1032"/>
      <c r="E1032"/>
      <c r="F1032"/>
      <c r="G1032"/>
      <c r="H1032" s="26"/>
      <c r="I1032" s="26"/>
      <c r="J1032"/>
      <c r="K1032"/>
      <c r="N1032"/>
      <c r="O1032"/>
      <c r="P1032"/>
      <c r="Q1032"/>
      <c r="R1032"/>
      <c r="S1032" s="30"/>
    </row>
    <row r="1033" spans="1:19" x14ac:dyDescent="0.3">
      <c r="A1033" s="25"/>
      <c r="C1033"/>
      <c r="D1033"/>
      <c r="E1033"/>
      <c r="F1033"/>
      <c r="G1033"/>
      <c r="H1033" s="26"/>
      <c r="I1033" s="26"/>
      <c r="J1033"/>
      <c r="K1033"/>
      <c r="N1033"/>
      <c r="O1033"/>
      <c r="P1033"/>
      <c r="Q1033"/>
      <c r="R1033"/>
      <c r="S1033" s="30"/>
    </row>
    <row r="1034" spans="1:19" x14ac:dyDescent="0.3">
      <c r="A1034" s="25"/>
      <c r="C1034"/>
      <c r="D1034"/>
      <c r="E1034"/>
      <c r="F1034"/>
      <c r="G1034"/>
      <c r="J1034"/>
      <c r="K1034"/>
      <c r="N1034"/>
      <c r="O1034"/>
      <c r="P1034"/>
      <c r="Q1034"/>
      <c r="R1034"/>
      <c r="S1034" s="30"/>
    </row>
    <row r="1035" spans="1:19" x14ac:dyDescent="0.3">
      <c r="A1035" s="25"/>
      <c r="C1035"/>
      <c r="D1035"/>
      <c r="E1035"/>
      <c r="F1035"/>
      <c r="G1035"/>
      <c r="H1035" s="26"/>
      <c r="I1035" s="26"/>
      <c r="J1035"/>
      <c r="K1035"/>
      <c r="N1035"/>
      <c r="O1035"/>
      <c r="P1035"/>
      <c r="Q1035"/>
      <c r="R1035"/>
      <c r="S1035" s="30"/>
    </row>
    <row r="1036" spans="1:19" x14ac:dyDescent="0.3">
      <c r="A1036" s="25"/>
      <c r="C1036"/>
      <c r="D1036"/>
      <c r="E1036"/>
      <c r="F1036"/>
      <c r="G1036"/>
      <c r="H1036" s="26"/>
      <c r="I1036" s="26"/>
      <c r="J1036"/>
      <c r="K1036"/>
      <c r="N1036"/>
      <c r="O1036"/>
      <c r="P1036"/>
      <c r="Q1036"/>
      <c r="R1036"/>
      <c r="S1036" s="30"/>
    </row>
    <row r="1037" spans="1:19" x14ac:dyDescent="0.3">
      <c r="A1037" s="25"/>
      <c r="C1037"/>
      <c r="D1037"/>
      <c r="E1037"/>
      <c r="F1037"/>
      <c r="G1037"/>
      <c r="J1037"/>
      <c r="K1037"/>
      <c r="N1037"/>
      <c r="O1037"/>
      <c r="P1037"/>
      <c r="Q1037"/>
      <c r="R1037"/>
      <c r="S1037" s="30"/>
    </row>
    <row r="1038" spans="1:19" x14ac:dyDescent="0.3">
      <c r="A1038" s="25"/>
      <c r="C1038"/>
      <c r="D1038"/>
      <c r="E1038"/>
      <c r="F1038"/>
      <c r="G1038"/>
      <c r="H1038" s="26"/>
      <c r="I1038" s="26"/>
      <c r="J1038"/>
      <c r="K1038"/>
      <c r="N1038"/>
      <c r="O1038"/>
      <c r="P1038"/>
      <c r="Q1038"/>
      <c r="R1038"/>
      <c r="S1038" s="30"/>
    </row>
    <row r="1039" spans="1:19" x14ac:dyDescent="0.3">
      <c r="A1039" s="25"/>
      <c r="C1039"/>
      <c r="D1039"/>
      <c r="E1039"/>
      <c r="F1039"/>
      <c r="G1039"/>
      <c r="H1039" s="26"/>
      <c r="I1039" s="26"/>
      <c r="J1039"/>
      <c r="K1039"/>
      <c r="N1039"/>
      <c r="O1039"/>
      <c r="P1039"/>
      <c r="Q1039"/>
      <c r="R1039"/>
      <c r="S1039" s="30"/>
    </row>
    <row r="1040" spans="1:19" x14ac:dyDescent="0.3">
      <c r="A1040" s="25"/>
      <c r="C1040"/>
      <c r="D1040"/>
      <c r="E1040"/>
      <c r="F1040"/>
      <c r="G1040"/>
      <c r="H1040" s="14"/>
      <c r="I1040" s="14"/>
      <c r="J1040"/>
      <c r="K1040"/>
      <c r="N1040"/>
      <c r="O1040"/>
      <c r="P1040"/>
      <c r="Q1040"/>
      <c r="R1040"/>
      <c r="S1040" s="30"/>
    </row>
    <row r="1041" spans="1:19" x14ac:dyDescent="0.3">
      <c r="A1041" s="25"/>
      <c r="C1041"/>
      <c r="D1041"/>
      <c r="E1041"/>
      <c r="F1041"/>
      <c r="G1041"/>
      <c r="H1041" s="26"/>
      <c r="I1041" s="26"/>
      <c r="J1041"/>
      <c r="K1041"/>
      <c r="N1041"/>
      <c r="O1041"/>
      <c r="P1041"/>
      <c r="Q1041"/>
      <c r="R1041"/>
      <c r="S1041" s="30"/>
    </row>
    <row r="1042" spans="1:19" x14ac:dyDescent="0.3">
      <c r="A1042" s="25"/>
      <c r="C1042"/>
      <c r="D1042"/>
      <c r="E1042"/>
      <c r="F1042"/>
      <c r="G1042"/>
      <c r="H1042" s="26"/>
      <c r="I1042" s="26"/>
      <c r="J1042"/>
      <c r="K1042"/>
      <c r="N1042"/>
      <c r="O1042"/>
      <c r="P1042"/>
      <c r="Q1042"/>
      <c r="R1042"/>
      <c r="S1042" s="30"/>
    </row>
    <row r="1043" spans="1:19" x14ac:dyDescent="0.3">
      <c r="A1043" s="25"/>
      <c r="C1043"/>
      <c r="D1043"/>
      <c r="E1043"/>
      <c r="F1043"/>
      <c r="G1043"/>
      <c r="J1043"/>
      <c r="K1043"/>
      <c r="N1043"/>
      <c r="O1043"/>
      <c r="P1043"/>
      <c r="Q1043"/>
      <c r="R1043"/>
      <c r="S1043" s="30"/>
    </row>
    <row r="1044" spans="1:19" x14ac:dyDescent="0.3">
      <c r="A1044" s="25"/>
      <c r="C1044"/>
      <c r="D1044"/>
      <c r="E1044"/>
      <c r="F1044"/>
      <c r="G1044"/>
      <c r="H1044" s="26"/>
      <c r="I1044" s="26"/>
      <c r="J1044"/>
      <c r="K1044"/>
      <c r="N1044"/>
      <c r="O1044"/>
      <c r="P1044"/>
      <c r="Q1044"/>
      <c r="R1044"/>
      <c r="S1044" s="30"/>
    </row>
    <row r="1045" spans="1:19" x14ac:dyDescent="0.3">
      <c r="A1045" s="25"/>
      <c r="C1045"/>
      <c r="D1045"/>
      <c r="E1045"/>
      <c r="F1045"/>
      <c r="G1045"/>
      <c r="H1045" s="26"/>
      <c r="I1045" s="26"/>
      <c r="J1045"/>
      <c r="K1045"/>
      <c r="N1045"/>
      <c r="O1045"/>
      <c r="P1045"/>
      <c r="Q1045"/>
      <c r="R1045"/>
      <c r="S1045" s="30"/>
    </row>
    <row r="1046" spans="1:19" x14ac:dyDescent="0.3">
      <c r="A1046" s="25"/>
      <c r="C1046"/>
      <c r="D1046"/>
      <c r="E1046"/>
      <c r="F1046"/>
      <c r="G1046"/>
      <c r="H1046" s="26"/>
      <c r="I1046" s="26"/>
      <c r="J1046"/>
      <c r="K1046"/>
      <c r="N1046"/>
      <c r="O1046"/>
      <c r="P1046"/>
      <c r="Q1046"/>
      <c r="R1046"/>
      <c r="S1046" s="30"/>
    </row>
    <row r="1047" spans="1:19" x14ac:dyDescent="0.3">
      <c r="A1047" s="25"/>
      <c r="C1047"/>
      <c r="D1047"/>
      <c r="E1047"/>
      <c r="F1047"/>
      <c r="G1047"/>
      <c r="H1047" s="26"/>
      <c r="I1047" s="26"/>
      <c r="J1047"/>
      <c r="K1047"/>
      <c r="N1047"/>
      <c r="O1047"/>
      <c r="P1047"/>
      <c r="Q1047"/>
      <c r="R1047"/>
      <c r="S1047" s="30"/>
    </row>
    <row r="1048" spans="1:19" x14ac:dyDescent="0.3">
      <c r="A1048" s="25"/>
      <c r="C1048"/>
      <c r="D1048"/>
      <c r="E1048"/>
      <c r="F1048"/>
      <c r="G1048"/>
      <c r="H1048" s="14"/>
      <c r="I1048" s="26"/>
      <c r="J1048"/>
      <c r="K1048"/>
      <c r="N1048"/>
      <c r="O1048"/>
      <c r="P1048"/>
      <c r="Q1048"/>
      <c r="R1048"/>
      <c r="S1048" s="30"/>
    </row>
    <row r="1049" spans="1:19" x14ac:dyDescent="0.3">
      <c r="A1049" s="25"/>
      <c r="C1049"/>
      <c r="D1049"/>
      <c r="E1049"/>
      <c r="F1049"/>
      <c r="G1049"/>
      <c r="H1049" s="26"/>
      <c r="I1049" s="26"/>
      <c r="J1049"/>
      <c r="K1049"/>
      <c r="N1049"/>
      <c r="O1049"/>
      <c r="P1049"/>
      <c r="Q1049"/>
      <c r="R1049"/>
      <c r="S1049" s="30"/>
    </row>
    <row r="1050" spans="1:19" x14ac:dyDescent="0.3">
      <c r="A1050" s="25"/>
      <c r="C1050"/>
      <c r="D1050"/>
      <c r="E1050"/>
      <c r="F1050"/>
      <c r="G1050"/>
      <c r="H1050" s="26"/>
      <c r="I1050" s="26"/>
      <c r="J1050"/>
      <c r="K1050"/>
      <c r="N1050"/>
      <c r="O1050"/>
      <c r="P1050"/>
      <c r="Q1050"/>
      <c r="R1050"/>
      <c r="S1050" s="30"/>
    </row>
    <row r="1051" spans="1:19" x14ac:dyDescent="0.3">
      <c r="A1051" s="25"/>
      <c r="C1051"/>
      <c r="D1051"/>
      <c r="E1051"/>
      <c r="F1051"/>
      <c r="G1051"/>
      <c r="H1051" s="14"/>
      <c r="I1051" s="26"/>
      <c r="J1051"/>
      <c r="K1051"/>
      <c r="N1051"/>
      <c r="O1051"/>
      <c r="P1051"/>
      <c r="Q1051"/>
      <c r="R1051"/>
      <c r="S1051" s="30"/>
    </row>
    <row r="1052" spans="1:19" x14ac:dyDescent="0.3">
      <c r="A1052" s="25"/>
      <c r="C1052"/>
      <c r="D1052"/>
      <c r="E1052"/>
      <c r="F1052"/>
      <c r="G1052"/>
      <c r="H1052" s="14"/>
      <c r="I1052" s="26"/>
      <c r="J1052"/>
      <c r="K1052"/>
      <c r="N1052"/>
      <c r="O1052"/>
      <c r="P1052"/>
      <c r="Q1052"/>
      <c r="R1052"/>
      <c r="S1052" s="30"/>
    </row>
    <row r="1053" spans="1:19" x14ac:dyDescent="0.3">
      <c r="A1053" s="25"/>
      <c r="C1053"/>
      <c r="D1053"/>
      <c r="E1053"/>
      <c r="F1053"/>
      <c r="G1053"/>
      <c r="H1053" s="14"/>
      <c r="I1053" s="26"/>
      <c r="J1053"/>
      <c r="K1053"/>
      <c r="N1053"/>
      <c r="O1053"/>
      <c r="P1053"/>
      <c r="Q1053"/>
      <c r="R1053"/>
      <c r="S1053" s="30"/>
    </row>
    <row r="1054" spans="1:19" x14ac:dyDescent="0.3">
      <c r="A1054" s="25"/>
      <c r="C1054"/>
      <c r="D1054"/>
      <c r="E1054"/>
      <c r="F1054"/>
      <c r="G1054"/>
      <c r="H1054" s="26"/>
      <c r="I1054" s="26"/>
      <c r="J1054"/>
      <c r="K1054"/>
      <c r="N1054"/>
      <c r="O1054"/>
      <c r="P1054"/>
      <c r="Q1054"/>
      <c r="R1054"/>
      <c r="S1054" s="30"/>
    </row>
    <row r="1055" spans="1:19" x14ac:dyDescent="0.3">
      <c r="A1055" s="25"/>
      <c r="C1055"/>
      <c r="D1055"/>
      <c r="E1055"/>
      <c r="F1055"/>
      <c r="G1055"/>
      <c r="H1055" s="26"/>
      <c r="I1055" s="26"/>
      <c r="J1055"/>
      <c r="K1055"/>
      <c r="N1055"/>
      <c r="O1055"/>
      <c r="P1055"/>
      <c r="Q1055"/>
      <c r="R1055"/>
      <c r="S1055" s="30"/>
    </row>
    <row r="1056" spans="1:19" x14ac:dyDescent="0.3">
      <c r="A1056" s="25"/>
      <c r="C1056"/>
      <c r="D1056"/>
      <c r="E1056"/>
      <c r="F1056"/>
      <c r="G1056"/>
      <c r="H1056" s="26"/>
      <c r="I1056" s="26"/>
      <c r="J1056"/>
      <c r="K1056"/>
      <c r="N1056"/>
      <c r="O1056"/>
      <c r="P1056"/>
      <c r="Q1056"/>
      <c r="R1056"/>
      <c r="S1056" s="30"/>
    </row>
    <row r="1057" spans="1:19" x14ac:dyDescent="0.3">
      <c r="A1057" s="25"/>
      <c r="C1057"/>
      <c r="D1057"/>
      <c r="E1057"/>
      <c r="F1057"/>
      <c r="G1057"/>
      <c r="H1057" s="14"/>
      <c r="I1057" s="14"/>
      <c r="J1057"/>
      <c r="K1057"/>
      <c r="N1057"/>
      <c r="O1057"/>
      <c r="P1057"/>
      <c r="Q1057"/>
      <c r="R1057"/>
      <c r="S1057" s="30"/>
    </row>
    <row r="1058" spans="1:19" x14ac:dyDescent="0.3">
      <c r="A1058" s="25"/>
      <c r="C1058"/>
      <c r="D1058"/>
      <c r="E1058"/>
      <c r="F1058"/>
      <c r="G1058"/>
      <c r="H1058" s="26"/>
      <c r="I1058" s="26"/>
      <c r="J1058"/>
      <c r="K1058"/>
      <c r="N1058"/>
      <c r="O1058"/>
      <c r="P1058"/>
      <c r="Q1058"/>
      <c r="R1058"/>
      <c r="S1058" s="30"/>
    </row>
    <row r="1059" spans="1:19" x14ac:dyDescent="0.3">
      <c r="A1059" s="25"/>
      <c r="C1059"/>
      <c r="D1059"/>
      <c r="E1059"/>
      <c r="F1059"/>
      <c r="G1059"/>
      <c r="H1059" s="14"/>
      <c r="I1059" s="26"/>
      <c r="J1059"/>
      <c r="K1059"/>
      <c r="N1059"/>
      <c r="O1059"/>
      <c r="P1059"/>
      <c r="Q1059"/>
      <c r="R1059"/>
      <c r="S1059" s="30"/>
    </row>
    <row r="1060" spans="1:19" x14ac:dyDescent="0.3">
      <c r="A1060" s="25"/>
      <c r="C1060"/>
      <c r="D1060"/>
      <c r="E1060"/>
      <c r="F1060"/>
      <c r="G1060"/>
      <c r="H1060" s="26"/>
      <c r="I1060" s="26"/>
      <c r="J1060"/>
      <c r="K1060"/>
      <c r="N1060"/>
      <c r="O1060"/>
      <c r="P1060"/>
      <c r="Q1060"/>
      <c r="R1060"/>
      <c r="S1060" s="30"/>
    </row>
    <row r="1061" spans="1:19" x14ac:dyDescent="0.3">
      <c r="A1061" s="25"/>
      <c r="C1061"/>
      <c r="D1061"/>
      <c r="E1061"/>
      <c r="F1061"/>
      <c r="G1061"/>
      <c r="H1061" s="26"/>
      <c r="I1061" s="14"/>
      <c r="J1061"/>
      <c r="K1061"/>
      <c r="N1061"/>
      <c r="O1061"/>
      <c r="P1061"/>
      <c r="Q1061"/>
      <c r="R1061"/>
      <c r="S1061" s="30"/>
    </row>
    <row r="1062" spans="1:19" x14ac:dyDescent="0.3">
      <c r="A1062" s="25"/>
      <c r="C1062"/>
      <c r="D1062"/>
      <c r="E1062"/>
      <c r="F1062"/>
      <c r="G1062"/>
      <c r="H1062" s="26"/>
      <c r="I1062" s="26"/>
      <c r="J1062"/>
      <c r="K1062"/>
      <c r="N1062"/>
      <c r="O1062"/>
      <c r="P1062"/>
      <c r="Q1062"/>
      <c r="R1062"/>
      <c r="S1062" s="30"/>
    </row>
    <row r="1063" spans="1:19" x14ac:dyDescent="0.3">
      <c r="A1063" s="25"/>
      <c r="C1063"/>
      <c r="D1063"/>
      <c r="E1063"/>
      <c r="F1063"/>
      <c r="G1063"/>
      <c r="H1063" s="26"/>
      <c r="I1063" s="26"/>
      <c r="J1063"/>
      <c r="K1063"/>
      <c r="N1063"/>
      <c r="O1063"/>
      <c r="P1063"/>
      <c r="Q1063"/>
      <c r="R1063"/>
      <c r="S1063" s="30"/>
    </row>
    <row r="1064" spans="1:19" x14ac:dyDescent="0.3">
      <c r="A1064" s="25"/>
      <c r="C1064"/>
      <c r="D1064"/>
      <c r="E1064"/>
      <c r="F1064"/>
      <c r="G1064"/>
      <c r="H1064" s="26"/>
      <c r="I1064" s="26"/>
      <c r="J1064"/>
      <c r="K1064"/>
      <c r="N1064"/>
      <c r="O1064"/>
      <c r="P1064"/>
      <c r="Q1064"/>
      <c r="R1064"/>
      <c r="S1064" s="30"/>
    </row>
    <row r="1065" spans="1:19" x14ac:dyDescent="0.3">
      <c r="A1065" s="25"/>
      <c r="C1065"/>
      <c r="D1065"/>
      <c r="E1065"/>
      <c r="F1065"/>
      <c r="G1065"/>
      <c r="H1065" s="26"/>
      <c r="I1065" s="26"/>
      <c r="J1065"/>
      <c r="K1065"/>
      <c r="N1065"/>
      <c r="O1065"/>
      <c r="P1065"/>
      <c r="Q1065"/>
      <c r="R1065"/>
      <c r="S1065" s="30"/>
    </row>
    <row r="1066" spans="1:19" x14ac:dyDescent="0.3">
      <c r="A1066" s="25"/>
      <c r="C1066"/>
      <c r="D1066"/>
      <c r="E1066"/>
      <c r="F1066"/>
      <c r="G1066"/>
      <c r="H1066" s="26"/>
      <c r="I1066" s="26"/>
      <c r="J1066"/>
      <c r="K1066"/>
      <c r="N1066"/>
      <c r="O1066"/>
      <c r="P1066"/>
      <c r="Q1066"/>
      <c r="R1066"/>
      <c r="S1066" s="30"/>
    </row>
    <row r="1067" spans="1:19" x14ac:dyDescent="0.3">
      <c r="A1067" s="25"/>
      <c r="C1067"/>
      <c r="D1067"/>
      <c r="E1067"/>
      <c r="F1067"/>
      <c r="G1067"/>
      <c r="H1067" s="14"/>
      <c r="I1067" s="26"/>
      <c r="J1067"/>
      <c r="K1067"/>
      <c r="N1067"/>
      <c r="O1067"/>
      <c r="P1067"/>
      <c r="Q1067"/>
      <c r="R1067"/>
      <c r="S1067" s="30"/>
    </row>
    <row r="1068" spans="1:19" x14ac:dyDescent="0.3">
      <c r="A1068" s="25"/>
      <c r="C1068"/>
      <c r="D1068"/>
      <c r="E1068"/>
      <c r="F1068"/>
      <c r="G1068"/>
      <c r="H1068" s="14"/>
      <c r="I1068" s="26"/>
      <c r="J1068"/>
      <c r="K1068"/>
      <c r="N1068"/>
      <c r="O1068"/>
      <c r="P1068"/>
      <c r="Q1068"/>
      <c r="R1068"/>
      <c r="S1068" s="30"/>
    </row>
    <row r="1069" spans="1:19" x14ac:dyDescent="0.3">
      <c r="A1069" s="25"/>
      <c r="C1069"/>
      <c r="D1069"/>
      <c r="E1069"/>
      <c r="F1069"/>
      <c r="G1069"/>
      <c r="I1069" s="14"/>
      <c r="J1069"/>
      <c r="K1069"/>
      <c r="N1069"/>
      <c r="O1069"/>
      <c r="P1069"/>
      <c r="Q1069"/>
      <c r="R1069"/>
      <c r="S1069" s="30"/>
    </row>
    <row r="1070" spans="1:19" x14ac:dyDescent="0.3">
      <c r="A1070" s="25"/>
      <c r="C1070"/>
      <c r="D1070"/>
      <c r="E1070"/>
      <c r="F1070"/>
      <c r="G1070"/>
      <c r="H1070" s="26"/>
      <c r="I1070" s="26"/>
      <c r="J1070"/>
      <c r="K1070"/>
      <c r="N1070"/>
      <c r="O1070"/>
      <c r="P1070"/>
      <c r="Q1070"/>
      <c r="R1070"/>
      <c r="S1070" s="30"/>
    </row>
    <row r="1071" spans="1:19" x14ac:dyDescent="0.3">
      <c r="A1071" s="25"/>
      <c r="C1071"/>
      <c r="D1071"/>
      <c r="E1071"/>
      <c r="F1071"/>
      <c r="G1071"/>
      <c r="H1071" s="26"/>
      <c r="I1071" s="26"/>
      <c r="J1071"/>
      <c r="K1071"/>
      <c r="N1071"/>
      <c r="O1071"/>
      <c r="P1071"/>
      <c r="Q1071"/>
      <c r="R1071"/>
      <c r="S1071" s="30"/>
    </row>
    <row r="1072" spans="1:19" x14ac:dyDescent="0.3">
      <c r="A1072" s="25"/>
      <c r="C1072"/>
      <c r="D1072"/>
      <c r="E1072"/>
      <c r="F1072"/>
      <c r="G1072"/>
      <c r="H1072" s="26"/>
      <c r="I1072" s="26"/>
      <c r="J1072"/>
      <c r="K1072"/>
      <c r="N1072"/>
      <c r="O1072"/>
      <c r="P1072"/>
      <c r="Q1072"/>
      <c r="R1072"/>
      <c r="S1072" s="30"/>
    </row>
    <row r="1073" spans="1:19" x14ac:dyDescent="0.3">
      <c r="A1073" s="25"/>
      <c r="C1073"/>
      <c r="D1073"/>
      <c r="E1073"/>
      <c r="F1073"/>
      <c r="G1073"/>
      <c r="H1073" s="14"/>
      <c r="I1073" s="14"/>
      <c r="J1073"/>
      <c r="K1073"/>
      <c r="N1073"/>
      <c r="O1073"/>
      <c r="P1073"/>
      <c r="Q1073"/>
      <c r="R1073"/>
      <c r="S1073" s="30"/>
    </row>
    <row r="1074" spans="1:19" x14ac:dyDescent="0.3">
      <c r="A1074" s="25"/>
      <c r="C1074"/>
      <c r="D1074"/>
      <c r="E1074"/>
      <c r="F1074"/>
      <c r="G1074"/>
      <c r="H1074"/>
      <c r="I1074" s="26"/>
      <c r="J1074"/>
      <c r="K1074"/>
      <c r="N1074"/>
      <c r="O1074"/>
      <c r="P1074"/>
      <c r="Q1074"/>
      <c r="R1074"/>
      <c r="S1074" s="30"/>
    </row>
    <row r="1075" spans="1:19" x14ac:dyDescent="0.3">
      <c r="A1075" s="25"/>
      <c r="C1075"/>
      <c r="D1075"/>
      <c r="E1075"/>
      <c r="F1075"/>
      <c r="G1075"/>
      <c r="H1075" s="14"/>
      <c r="I1075" s="26"/>
      <c r="J1075"/>
      <c r="K1075"/>
      <c r="N1075"/>
      <c r="O1075"/>
      <c r="P1075"/>
      <c r="Q1075"/>
      <c r="R1075"/>
      <c r="S1075" s="30"/>
    </row>
    <row r="1076" spans="1:19" x14ac:dyDescent="0.3">
      <c r="A1076" s="25"/>
      <c r="C1076"/>
      <c r="D1076"/>
      <c r="E1076"/>
      <c r="F1076"/>
      <c r="G1076"/>
      <c r="H1076" s="26"/>
      <c r="I1076" s="26"/>
      <c r="J1076"/>
      <c r="K1076"/>
      <c r="N1076"/>
      <c r="O1076"/>
      <c r="P1076"/>
      <c r="Q1076"/>
      <c r="R1076"/>
      <c r="S1076" s="30"/>
    </row>
    <row r="1077" spans="1:19" x14ac:dyDescent="0.3">
      <c r="A1077" s="25"/>
      <c r="C1077"/>
      <c r="D1077"/>
      <c r="E1077"/>
      <c r="F1077"/>
      <c r="G1077"/>
      <c r="H1077" s="14"/>
      <c r="I1077" s="26"/>
      <c r="J1077"/>
      <c r="K1077"/>
      <c r="N1077"/>
      <c r="O1077"/>
      <c r="P1077"/>
      <c r="Q1077"/>
      <c r="R1077"/>
      <c r="S1077" s="30"/>
    </row>
    <row r="1078" spans="1:19" x14ac:dyDescent="0.3">
      <c r="A1078" s="25"/>
      <c r="C1078"/>
      <c r="D1078"/>
      <c r="E1078"/>
      <c r="F1078"/>
      <c r="G1078"/>
      <c r="H1078" s="26"/>
      <c r="I1078" s="14"/>
      <c r="J1078"/>
      <c r="K1078"/>
      <c r="N1078"/>
      <c r="O1078"/>
      <c r="P1078"/>
      <c r="Q1078"/>
      <c r="R1078"/>
      <c r="S1078" s="30"/>
    </row>
    <row r="1079" spans="1:19" x14ac:dyDescent="0.3">
      <c r="A1079" s="25"/>
      <c r="C1079"/>
      <c r="D1079"/>
      <c r="E1079"/>
      <c r="F1079"/>
      <c r="G1079"/>
      <c r="H1079" s="14"/>
      <c r="I1079" s="26"/>
      <c r="J1079"/>
      <c r="K1079"/>
      <c r="N1079"/>
      <c r="O1079"/>
      <c r="P1079"/>
      <c r="Q1079"/>
      <c r="R1079"/>
      <c r="S1079" s="30"/>
    </row>
    <row r="1080" spans="1:19" x14ac:dyDescent="0.3">
      <c r="A1080" s="25"/>
      <c r="C1080"/>
      <c r="D1080"/>
      <c r="E1080"/>
      <c r="F1080"/>
      <c r="G1080"/>
      <c r="H1080" s="14"/>
      <c r="I1080" s="26"/>
      <c r="J1080"/>
      <c r="K1080"/>
      <c r="N1080"/>
      <c r="O1080"/>
      <c r="P1080"/>
      <c r="Q1080"/>
      <c r="R1080"/>
      <c r="S1080" s="30"/>
    </row>
    <row r="1081" spans="1:19" x14ac:dyDescent="0.3">
      <c r="A1081" s="25"/>
      <c r="C1081"/>
      <c r="D1081"/>
      <c r="E1081"/>
      <c r="F1081"/>
      <c r="G1081"/>
      <c r="H1081" s="14"/>
      <c r="I1081" s="26"/>
      <c r="J1081"/>
      <c r="K1081"/>
      <c r="N1081"/>
      <c r="O1081"/>
      <c r="P1081"/>
      <c r="Q1081"/>
      <c r="R1081"/>
      <c r="S1081" s="30"/>
    </row>
    <row r="1082" spans="1:19" x14ac:dyDescent="0.3">
      <c r="A1082" s="25"/>
      <c r="C1082"/>
      <c r="D1082"/>
      <c r="E1082"/>
      <c r="F1082"/>
      <c r="G1082"/>
      <c r="H1082" s="26"/>
      <c r="I1082" s="26"/>
      <c r="J1082"/>
      <c r="K1082"/>
      <c r="N1082"/>
      <c r="O1082"/>
      <c r="P1082"/>
      <c r="Q1082"/>
      <c r="R1082"/>
      <c r="S1082" s="30"/>
    </row>
    <row r="1083" spans="1:19" x14ac:dyDescent="0.3">
      <c r="A1083" s="25"/>
      <c r="C1083"/>
      <c r="D1083"/>
      <c r="E1083"/>
      <c r="F1083"/>
      <c r="G1083"/>
      <c r="H1083" s="26"/>
      <c r="I1083" s="26"/>
      <c r="J1083"/>
      <c r="K1083"/>
      <c r="N1083"/>
      <c r="O1083"/>
      <c r="P1083"/>
      <c r="Q1083"/>
      <c r="R1083"/>
      <c r="S1083" s="30"/>
    </row>
    <row r="1084" spans="1:19" x14ac:dyDescent="0.3">
      <c r="A1084" s="25"/>
      <c r="C1084"/>
      <c r="D1084"/>
      <c r="E1084"/>
      <c r="F1084"/>
      <c r="G1084"/>
      <c r="H1084" s="14"/>
      <c r="I1084" s="14"/>
      <c r="J1084"/>
      <c r="K1084"/>
      <c r="N1084"/>
      <c r="O1084"/>
      <c r="P1084"/>
      <c r="Q1084"/>
      <c r="R1084"/>
      <c r="S1084" s="30"/>
    </row>
    <row r="1085" spans="1:19" x14ac:dyDescent="0.3">
      <c r="A1085" s="25"/>
      <c r="C1085"/>
      <c r="D1085"/>
      <c r="E1085"/>
      <c r="F1085"/>
      <c r="G1085"/>
      <c r="H1085" s="26"/>
      <c r="I1085" s="26"/>
      <c r="J1085"/>
      <c r="K1085"/>
      <c r="N1085"/>
      <c r="O1085"/>
      <c r="P1085"/>
      <c r="Q1085"/>
      <c r="R1085"/>
      <c r="S1085" s="30"/>
    </row>
    <row r="1086" spans="1:19" x14ac:dyDescent="0.3">
      <c r="A1086" s="25"/>
      <c r="C1086"/>
      <c r="D1086"/>
      <c r="E1086"/>
      <c r="F1086"/>
      <c r="G1086"/>
      <c r="H1086" s="14"/>
      <c r="I1086" s="26"/>
      <c r="J1086"/>
      <c r="K1086"/>
      <c r="N1086"/>
      <c r="O1086"/>
      <c r="P1086"/>
      <c r="Q1086"/>
      <c r="R1086"/>
      <c r="S1086" s="30"/>
    </row>
    <row r="1087" spans="1:19" x14ac:dyDescent="0.3">
      <c r="A1087" s="25"/>
      <c r="C1087"/>
      <c r="D1087"/>
      <c r="E1087"/>
      <c r="F1087"/>
      <c r="G1087"/>
      <c r="H1087" s="26"/>
      <c r="I1087" s="26"/>
      <c r="J1087"/>
      <c r="K1087"/>
      <c r="N1087"/>
      <c r="O1087"/>
      <c r="P1087"/>
      <c r="Q1087"/>
      <c r="R1087"/>
      <c r="S1087" s="30"/>
    </row>
    <row r="1088" spans="1:19" x14ac:dyDescent="0.3">
      <c r="A1088" s="25"/>
      <c r="C1088"/>
      <c r="D1088"/>
      <c r="E1088"/>
      <c r="F1088"/>
      <c r="G1088"/>
      <c r="H1088" s="26"/>
      <c r="I1088" s="26"/>
      <c r="J1088"/>
      <c r="K1088"/>
      <c r="N1088"/>
      <c r="O1088"/>
      <c r="P1088"/>
      <c r="Q1088"/>
      <c r="R1088"/>
      <c r="S1088" s="30"/>
    </row>
    <row r="1089" spans="1:19" x14ac:dyDescent="0.3">
      <c r="A1089" s="25"/>
      <c r="C1089"/>
      <c r="D1089"/>
      <c r="E1089"/>
      <c r="F1089"/>
      <c r="G1089"/>
      <c r="H1089" s="26"/>
      <c r="I1089" s="26"/>
      <c r="J1089"/>
      <c r="K1089"/>
      <c r="N1089"/>
      <c r="O1089"/>
      <c r="P1089"/>
      <c r="Q1089"/>
      <c r="R1089"/>
      <c r="S1089" s="30"/>
    </row>
    <row r="1090" spans="1:19" x14ac:dyDescent="0.3">
      <c r="A1090" s="25"/>
      <c r="C1090"/>
      <c r="D1090"/>
      <c r="E1090"/>
      <c r="F1090"/>
      <c r="G1090"/>
      <c r="H1090" s="26"/>
      <c r="I1090" s="26"/>
      <c r="J1090"/>
      <c r="K1090"/>
      <c r="N1090"/>
      <c r="O1090"/>
      <c r="P1090"/>
      <c r="Q1090"/>
      <c r="R1090"/>
      <c r="S1090" s="30"/>
    </row>
    <row r="1091" spans="1:19" x14ac:dyDescent="0.3">
      <c r="A1091" s="25"/>
      <c r="C1091"/>
      <c r="D1091"/>
      <c r="E1091"/>
      <c r="F1091"/>
      <c r="G1091"/>
      <c r="J1091"/>
      <c r="K1091"/>
      <c r="N1091"/>
      <c r="O1091"/>
      <c r="P1091"/>
      <c r="Q1091"/>
      <c r="R1091"/>
      <c r="S1091" s="30"/>
    </row>
    <row r="1092" spans="1:19" x14ac:dyDescent="0.3">
      <c r="A1092" s="25"/>
      <c r="C1092"/>
      <c r="D1092"/>
      <c r="E1092"/>
      <c r="F1092"/>
      <c r="G1092"/>
      <c r="H1092" s="26"/>
      <c r="I1092" s="26"/>
      <c r="J1092"/>
      <c r="K1092"/>
      <c r="N1092"/>
      <c r="O1092"/>
      <c r="P1092"/>
      <c r="Q1092"/>
      <c r="R1092"/>
      <c r="S1092" s="30"/>
    </row>
    <row r="1093" spans="1:19" x14ac:dyDescent="0.3">
      <c r="A1093" s="25"/>
      <c r="C1093"/>
      <c r="D1093"/>
      <c r="E1093"/>
      <c r="F1093"/>
      <c r="G1093"/>
      <c r="H1093" s="26"/>
      <c r="I1093" s="26"/>
      <c r="J1093"/>
      <c r="K1093"/>
      <c r="N1093"/>
      <c r="O1093"/>
      <c r="P1093"/>
      <c r="Q1093"/>
      <c r="R1093"/>
      <c r="S1093" s="30"/>
    </row>
    <row r="1094" spans="1:19" x14ac:dyDescent="0.3">
      <c r="A1094" s="25"/>
      <c r="C1094"/>
      <c r="D1094"/>
      <c r="E1094"/>
      <c r="F1094"/>
      <c r="G1094"/>
      <c r="H1094" s="26"/>
      <c r="I1094" s="26"/>
      <c r="J1094"/>
      <c r="K1094"/>
      <c r="N1094"/>
      <c r="O1094"/>
      <c r="P1094"/>
      <c r="Q1094"/>
      <c r="R1094"/>
      <c r="S1094" s="30"/>
    </row>
    <row r="1095" spans="1:19" x14ac:dyDescent="0.3">
      <c r="A1095" s="25"/>
      <c r="C1095"/>
      <c r="D1095"/>
      <c r="E1095"/>
      <c r="F1095"/>
      <c r="G1095"/>
      <c r="H1095" s="14"/>
      <c r="I1095" s="26"/>
      <c r="J1095"/>
      <c r="K1095"/>
      <c r="N1095"/>
      <c r="O1095"/>
      <c r="P1095"/>
      <c r="Q1095"/>
      <c r="R1095"/>
      <c r="S1095" s="30"/>
    </row>
    <row r="1096" spans="1:19" x14ac:dyDescent="0.3">
      <c r="A1096" s="25"/>
      <c r="C1096"/>
      <c r="D1096"/>
      <c r="E1096"/>
      <c r="F1096"/>
      <c r="G1096"/>
      <c r="H1096" s="26"/>
      <c r="I1096" s="14"/>
      <c r="J1096"/>
      <c r="K1096"/>
      <c r="N1096"/>
      <c r="O1096"/>
      <c r="P1096"/>
      <c r="Q1096"/>
      <c r="R1096"/>
      <c r="S1096" s="30"/>
    </row>
    <row r="1097" spans="1:19" x14ac:dyDescent="0.3">
      <c r="A1097" s="25"/>
      <c r="C1097"/>
      <c r="D1097"/>
      <c r="E1097"/>
      <c r="F1097"/>
      <c r="G1097"/>
      <c r="H1097" s="14"/>
      <c r="I1097" s="26"/>
      <c r="J1097"/>
      <c r="K1097"/>
      <c r="N1097"/>
      <c r="O1097"/>
      <c r="P1097"/>
      <c r="Q1097"/>
      <c r="R1097"/>
      <c r="S1097" s="30"/>
    </row>
    <row r="1098" spans="1:19" x14ac:dyDescent="0.3">
      <c r="A1098" s="25"/>
      <c r="C1098"/>
      <c r="D1098"/>
      <c r="E1098"/>
      <c r="F1098"/>
      <c r="G1098"/>
      <c r="H1098" s="26"/>
      <c r="I1098" s="26"/>
      <c r="J1098"/>
      <c r="K1098"/>
      <c r="N1098"/>
      <c r="O1098"/>
      <c r="P1098"/>
      <c r="Q1098"/>
      <c r="R1098"/>
      <c r="S1098" s="30"/>
    </row>
    <row r="1099" spans="1:19" x14ac:dyDescent="0.3">
      <c r="A1099" s="25"/>
      <c r="C1099"/>
      <c r="D1099"/>
      <c r="E1099"/>
      <c r="F1099"/>
      <c r="G1099"/>
      <c r="J1099"/>
      <c r="K1099"/>
      <c r="N1099"/>
      <c r="O1099"/>
      <c r="P1099"/>
      <c r="Q1099"/>
      <c r="R1099"/>
      <c r="S1099" s="30"/>
    </row>
    <row r="1100" spans="1:19" x14ac:dyDescent="0.3">
      <c r="A1100" s="25"/>
      <c r="C1100"/>
      <c r="D1100"/>
      <c r="E1100"/>
      <c r="F1100"/>
      <c r="G1100"/>
      <c r="H1100" s="26"/>
      <c r="I1100" s="14"/>
      <c r="J1100"/>
      <c r="K1100"/>
      <c r="N1100"/>
      <c r="O1100"/>
      <c r="P1100"/>
      <c r="Q1100"/>
      <c r="R1100"/>
      <c r="S1100" s="30"/>
    </row>
    <row r="1101" spans="1:19" x14ac:dyDescent="0.3">
      <c r="A1101" s="25"/>
      <c r="C1101"/>
      <c r="D1101"/>
      <c r="E1101"/>
      <c r="F1101"/>
      <c r="G1101"/>
      <c r="H1101"/>
      <c r="J1101"/>
      <c r="K1101"/>
      <c r="N1101"/>
      <c r="O1101"/>
      <c r="P1101"/>
      <c r="Q1101"/>
      <c r="R1101"/>
      <c r="S1101" s="30"/>
    </row>
    <row r="1102" spans="1:19" x14ac:dyDescent="0.3">
      <c r="A1102" s="25"/>
      <c r="C1102"/>
      <c r="D1102"/>
      <c r="E1102"/>
      <c r="F1102"/>
      <c r="G1102"/>
      <c r="H1102" s="14"/>
      <c r="I1102" s="26"/>
      <c r="J1102"/>
      <c r="K1102"/>
      <c r="N1102"/>
      <c r="O1102"/>
      <c r="P1102"/>
      <c r="Q1102"/>
      <c r="R1102"/>
      <c r="S1102" s="30"/>
    </row>
    <row r="1103" spans="1:19" x14ac:dyDescent="0.3">
      <c r="A1103" s="25"/>
      <c r="C1103"/>
      <c r="D1103"/>
      <c r="E1103"/>
      <c r="F1103"/>
      <c r="G1103"/>
      <c r="H1103" s="26"/>
      <c r="I1103" s="26"/>
      <c r="J1103"/>
      <c r="K1103"/>
      <c r="N1103"/>
      <c r="O1103"/>
      <c r="P1103"/>
      <c r="Q1103"/>
      <c r="R1103"/>
      <c r="S1103" s="30"/>
    </row>
    <row r="1104" spans="1:19" x14ac:dyDescent="0.3">
      <c r="A1104" s="25"/>
      <c r="C1104"/>
      <c r="D1104"/>
      <c r="E1104"/>
      <c r="F1104"/>
      <c r="G1104"/>
      <c r="J1104"/>
      <c r="K1104"/>
      <c r="N1104"/>
      <c r="O1104"/>
      <c r="P1104"/>
      <c r="Q1104"/>
      <c r="R1104"/>
      <c r="S1104" s="30"/>
    </row>
    <row r="1105" spans="1:19" x14ac:dyDescent="0.3">
      <c r="A1105" s="25"/>
      <c r="C1105"/>
      <c r="D1105"/>
      <c r="E1105"/>
      <c r="F1105"/>
      <c r="G1105"/>
      <c r="H1105" s="26"/>
      <c r="I1105" s="26"/>
      <c r="J1105"/>
      <c r="K1105"/>
      <c r="N1105"/>
      <c r="O1105"/>
      <c r="P1105"/>
      <c r="Q1105"/>
      <c r="R1105"/>
      <c r="S1105" s="30"/>
    </row>
    <row r="1106" spans="1:19" x14ac:dyDescent="0.3">
      <c r="A1106" s="25"/>
      <c r="C1106"/>
      <c r="D1106"/>
      <c r="E1106"/>
      <c r="F1106"/>
      <c r="G1106"/>
      <c r="H1106" s="26"/>
      <c r="I1106" s="26"/>
      <c r="J1106"/>
      <c r="K1106"/>
      <c r="N1106"/>
      <c r="O1106"/>
      <c r="P1106"/>
      <c r="Q1106"/>
      <c r="R1106"/>
      <c r="S1106" s="30"/>
    </row>
    <row r="1107" spans="1:19" x14ac:dyDescent="0.3">
      <c r="A1107" s="25"/>
      <c r="C1107"/>
      <c r="D1107"/>
      <c r="E1107"/>
      <c r="F1107"/>
      <c r="G1107"/>
      <c r="H1107" s="26"/>
      <c r="I1107" s="26"/>
      <c r="J1107"/>
      <c r="K1107"/>
      <c r="N1107"/>
      <c r="O1107"/>
      <c r="P1107"/>
      <c r="Q1107"/>
      <c r="R1107"/>
      <c r="S1107" s="30"/>
    </row>
    <row r="1108" spans="1:19" x14ac:dyDescent="0.3">
      <c r="A1108" s="25"/>
      <c r="C1108"/>
      <c r="D1108"/>
      <c r="E1108"/>
      <c r="F1108"/>
      <c r="G1108"/>
      <c r="J1108"/>
      <c r="K1108"/>
      <c r="N1108"/>
      <c r="O1108"/>
      <c r="P1108"/>
      <c r="Q1108"/>
      <c r="R1108"/>
      <c r="S1108" s="30"/>
    </row>
    <row r="1109" spans="1:19" x14ac:dyDescent="0.3">
      <c r="A1109" s="25"/>
      <c r="C1109"/>
      <c r="D1109"/>
      <c r="E1109"/>
      <c r="F1109"/>
      <c r="G1109"/>
      <c r="H1109" s="14"/>
      <c r="I1109" s="26"/>
      <c r="J1109"/>
      <c r="K1109"/>
      <c r="N1109"/>
      <c r="O1109"/>
      <c r="P1109"/>
      <c r="Q1109"/>
      <c r="R1109"/>
      <c r="S1109" s="30"/>
    </row>
    <row r="1110" spans="1:19" x14ac:dyDescent="0.3">
      <c r="A1110" s="25"/>
      <c r="C1110"/>
      <c r="D1110"/>
      <c r="E1110"/>
      <c r="F1110"/>
      <c r="G1110"/>
      <c r="H1110" s="26"/>
      <c r="I1110" s="26"/>
      <c r="J1110"/>
      <c r="K1110"/>
      <c r="N1110"/>
      <c r="O1110"/>
      <c r="P1110"/>
      <c r="Q1110"/>
      <c r="R1110"/>
      <c r="S1110" s="30"/>
    </row>
    <row r="1111" spans="1:19" x14ac:dyDescent="0.3">
      <c r="A1111" s="25"/>
      <c r="C1111"/>
      <c r="D1111"/>
      <c r="E1111"/>
      <c r="F1111"/>
      <c r="G1111"/>
      <c r="H1111" s="26"/>
      <c r="I1111" s="26"/>
      <c r="J1111"/>
      <c r="K1111"/>
      <c r="N1111"/>
      <c r="O1111"/>
      <c r="P1111"/>
      <c r="Q1111"/>
      <c r="R1111"/>
      <c r="S1111" s="30"/>
    </row>
    <row r="1112" spans="1:19" x14ac:dyDescent="0.3">
      <c r="A1112" s="25"/>
      <c r="C1112"/>
      <c r="D1112"/>
      <c r="E1112"/>
      <c r="F1112"/>
      <c r="G1112"/>
      <c r="H1112" s="14"/>
      <c r="I1112" s="14"/>
      <c r="J1112"/>
      <c r="K1112"/>
      <c r="N1112"/>
      <c r="O1112"/>
      <c r="P1112"/>
      <c r="Q1112"/>
      <c r="R1112"/>
      <c r="S1112" s="30"/>
    </row>
    <row r="1113" spans="1:19" x14ac:dyDescent="0.3">
      <c r="A1113" s="25"/>
      <c r="C1113"/>
      <c r="D1113"/>
      <c r="E1113"/>
      <c r="F1113"/>
      <c r="G1113"/>
      <c r="H1113" s="26"/>
      <c r="I1113" s="26"/>
      <c r="J1113"/>
      <c r="K1113"/>
      <c r="N1113"/>
      <c r="O1113"/>
      <c r="P1113"/>
      <c r="Q1113"/>
      <c r="R1113"/>
      <c r="S1113" s="30"/>
    </row>
    <row r="1114" spans="1:19" x14ac:dyDescent="0.3">
      <c r="A1114" s="25"/>
      <c r="C1114"/>
      <c r="D1114"/>
      <c r="E1114"/>
      <c r="F1114"/>
      <c r="G1114"/>
      <c r="H1114"/>
      <c r="I1114" s="14"/>
      <c r="J1114"/>
      <c r="K1114"/>
      <c r="N1114"/>
      <c r="O1114"/>
      <c r="P1114"/>
      <c r="Q1114"/>
      <c r="R1114"/>
      <c r="S1114" s="30"/>
    </row>
    <row r="1115" spans="1:19" x14ac:dyDescent="0.3">
      <c r="A1115" s="25"/>
      <c r="C1115"/>
      <c r="D1115"/>
      <c r="E1115"/>
      <c r="F1115"/>
      <c r="G1115"/>
      <c r="H1115" s="14"/>
      <c r="I1115" s="14"/>
      <c r="J1115"/>
      <c r="K1115"/>
      <c r="N1115"/>
      <c r="O1115"/>
      <c r="P1115"/>
      <c r="Q1115"/>
      <c r="R1115"/>
      <c r="S1115" s="30"/>
    </row>
    <row r="1116" spans="1:19" x14ac:dyDescent="0.3">
      <c r="A1116" s="25"/>
      <c r="C1116"/>
      <c r="D1116"/>
      <c r="E1116"/>
      <c r="F1116"/>
      <c r="G1116"/>
      <c r="H1116" s="26"/>
      <c r="I1116" s="26"/>
      <c r="J1116"/>
      <c r="K1116"/>
      <c r="N1116"/>
      <c r="O1116"/>
      <c r="P1116"/>
      <c r="Q1116"/>
      <c r="R1116"/>
      <c r="S1116" s="30"/>
    </row>
    <row r="1117" spans="1:19" x14ac:dyDescent="0.3">
      <c r="A1117" s="25"/>
      <c r="C1117"/>
      <c r="D1117"/>
      <c r="E1117"/>
      <c r="F1117"/>
      <c r="G1117"/>
      <c r="H1117" s="14"/>
      <c r="I1117" s="26"/>
      <c r="J1117"/>
      <c r="K1117"/>
      <c r="N1117"/>
      <c r="O1117"/>
      <c r="P1117"/>
      <c r="Q1117"/>
      <c r="R1117"/>
      <c r="S1117" s="30"/>
    </row>
    <row r="1118" spans="1:19" x14ac:dyDescent="0.3">
      <c r="A1118" s="25"/>
      <c r="C1118"/>
      <c r="D1118"/>
      <c r="E1118"/>
      <c r="F1118"/>
      <c r="G1118"/>
      <c r="H1118" s="14"/>
      <c r="I1118" s="26"/>
      <c r="J1118"/>
      <c r="K1118"/>
      <c r="N1118"/>
      <c r="O1118"/>
      <c r="P1118"/>
      <c r="Q1118"/>
      <c r="R1118"/>
      <c r="S1118" s="30"/>
    </row>
    <row r="1119" spans="1:19" x14ac:dyDescent="0.3">
      <c r="A1119" s="25"/>
      <c r="C1119"/>
      <c r="D1119"/>
      <c r="E1119"/>
      <c r="F1119"/>
      <c r="G1119"/>
      <c r="H1119" s="26"/>
      <c r="I1119" s="26"/>
      <c r="J1119"/>
      <c r="K1119"/>
      <c r="N1119"/>
      <c r="O1119"/>
      <c r="P1119"/>
      <c r="Q1119"/>
      <c r="R1119"/>
      <c r="S1119" s="30"/>
    </row>
    <row r="1120" spans="1:19" x14ac:dyDescent="0.3">
      <c r="A1120" s="25"/>
      <c r="C1120"/>
      <c r="D1120"/>
      <c r="E1120"/>
      <c r="F1120"/>
      <c r="G1120"/>
      <c r="H1120" s="26"/>
      <c r="I1120" s="26"/>
      <c r="J1120"/>
      <c r="K1120"/>
      <c r="N1120"/>
      <c r="O1120"/>
      <c r="P1120"/>
      <c r="Q1120"/>
      <c r="R1120"/>
      <c r="S1120" s="30"/>
    </row>
    <row r="1121" spans="1:19" x14ac:dyDescent="0.3">
      <c r="A1121" s="25"/>
      <c r="C1121"/>
      <c r="D1121"/>
      <c r="E1121"/>
      <c r="F1121"/>
      <c r="G1121"/>
      <c r="H1121" s="26"/>
      <c r="I1121" s="26"/>
      <c r="J1121"/>
      <c r="K1121"/>
      <c r="N1121"/>
      <c r="O1121"/>
      <c r="P1121"/>
      <c r="Q1121"/>
      <c r="R1121"/>
      <c r="S1121" s="30"/>
    </row>
    <row r="1122" spans="1:19" x14ac:dyDescent="0.3">
      <c r="A1122" s="25"/>
      <c r="C1122"/>
      <c r="D1122"/>
      <c r="E1122"/>
      <c r="F1122"/>
      <c r="G1122"/>
      <c r="H1122" s="26"/>
      <c r="I1122" s="26"/>
      <c r="J1122"/>
      <c r="K1122"/>
      <c r="N1122"/>
      <c r="O1122"/>
      <c r="P1122"/>
      <c r="Q1122"/>
      <c r="R1122"/>
      <c r="S1122" s="30"/>
    </row>
    <row r="1123" spans="1:19" x14ac:dyDescent="0.3">
      <c r="A1123" s="25"/>
      <c r="C1123"/>
      <c r="D1123"/>
      <c r="E1123"/>
      <c r="F1123"/>
      <c r="G1123"/>
      <c r="H1123" s="14"/>
      <c r="I1123" s="14"/>
      <c r="J1123"/>
      <c r="K1123"/>
      <c r="N1123"/>
      <c r="O1123"/>
      <c r="P1123"/>
      <c r="Q1123"/>
      <c r="R1123"/>
      <c r="S1123" s="30"/>
    </row>
    <row r="1124" spans="1:19" x14ac:dyDescent="0.3">
      <c r="A1124" s="25"/>
      <c r="C1124"/>
      <c r="D1124"/>
      <c r="E1124"/>
      <c r="F1124"/>
      <c r="G1124"/>
      <c r="H1124" s="26"/>
      <c r="I1124" s="26"/>
      <c r="J1124"/>
      <c r="K1124"/>
      <c r="N1124"/>
      <c r="O1124"/>
      <c r="P1124"/>
      <c r="Q1124"/>
      <c r="R1124"/>
      <c r="S1124" s="30"/>
    </row>
    <row r="1125" spans="1:19" x14ac:dyDescent="0.3">
      <c r="A1125" s="25"/>
      <c r="C1125"/>
      <c r="D1125"/>
      <c r="E1125"/>
      <c r="F1125"/>
      <c r="G1125"/>
      <c r="H1125" s="26"/>
      <c r="I1125" s="26"/>
      <c r="J1125"/>
      <c r="K1125"/>
      <c r="N1125"/>
      <c r="O1125"/>
      <c r="P1125"/>
      <c r="Q1125"/>
      <c r="R1125"/>
      <c r="S1125" s="30"/>
    </row>
    <row r="1126" spans="1:19" x14ac:dyDescent="0.3">
      <c r="A1126" s="25"/>
      <c r="C1126"/>
      <c r="D1126"/>
      <c r="E1126"/>
      <c r="F1126"/>
      <c r="G1126"/>
      <c r="H1126"/>
      <c r="I1126" s="26"/>
      <c r="J1126"/>
      <c r="K1126"/>
      <c r="N1126"/>
      <c r="O1126"/>
      <c r="P1126"/>
      <c r="Q1126"/>
      <c r="R1126"/>
      <c r="S1126" s="30"/>
    </row>
    <row r="1127" spans="1:19" x14ac:dyDescent="0.3">
      <c r="A1127" s="25"/>
      <c r="C1127"/>
      <c r="D1127"/>
      <c r="E1127"/>
      <c r="F1127"/>
      <c r="G1127"/>
      <c r="H1127"/>
      <c r="I1127"/>
      <c r="J1127"/>
      <c r="K1127"/>
      <c r="N1127"/>
      <c r="O1127"/>
      <c r="P1127"/>
      <c r="Q1127"/>
      <c r="R1127"/>
      <c r="S1127" s="30"/>
    </row>
    <row r="1128" spans="1:19" x14ac:dyDescent="0.3">
      <c r="A1128" s="25"/>
      <c r="C1128"/>
      <c r="D1128"/>
      <c r="E1128"/>
      <c r="F1128"/>
      <c r="G1128"/>
      <c r="H1128" s="14"/>
      <c r="I1128" s="14"/>
      <c r="J1128"/>
      <c r="K1128"/>
      <c r="N1128"/>
      <c r="O1128"/>
      <c r="P1128"/>
      <c r="Q1128"/>
      <c r="R1128"/>
      <c r="S1128" s="30"/>
    </row>
    <row r="1129" spans="1:19" x14ac:dyDescent="0.3">
      <c r="A1129" s="25"/>
      <c r="C1129"/>
      <c r="D1129"/>
      <c r="E1129"/>
      <c r="F1129"/>
      <c r="G1129"/>
      <c r="H1129"/>
      <c r="I1129" s="26"/>
      <c r="J1129"/>
      <c r="K1129"/>
      <c r="N1129"/>
      <c r="O1129"/>
      <c r="P1129"/>
      <c r="Q1129"/>
      <c r="R1129"/>
      <c r="S1129" s="30"/>
    </row>
    <row r="1130" spans="1:19" x14ac:dyDescent="0.3">
      <c r="A1130" s="25"/>
      <c r="C1130"/>
      <c r="D1130"/>
      <c r="E1130"/>
      <c r="F1130"/>
      <c r="G1130"/>
      <c r="I1130" s="14"/>
      <c r="J1130"/>
      <c r="K1130"/>
      <c r="N1130"/>
      <c r="O1130"/>
      <c r="P1130"/>
      <c r="Q1130"/>
      <c r="R1130"/>
      <c r="S1130" s="30"/>
    </row>
    <row r="1131" spans="1:19" x14ac:dyDescent="0.3">
      <c r="A1131" s="25"/>
      <c r="C1131"/>
      <c r="D1131"/>
      <c r="E1131"/>
      <c r="F1131"/>
      <c r="G1131"/>
      <c r="H1131" s="26"/>
      <c r="I1131" s="26"/>
      <c r="J1131"/>
      <c r="K1131"/>
      <c r="N1131"/>
      <c r="O1131"/>
      <c r="P1131"/>
      <c r="Q1131"/>
      <c r="R1131"/>
      <c r="S1131" s="30"/>
    </row>
    <row r="1132" spans="1:19" x14ac:dyDescent="0.3">
      <c r="A1132" s="25"/>
      <c r="C1132"/>
      <c r="D1132"/>
      <c r="E1132"/>
      <c r="F1132"/>
      <c r="G1132"/>
      <c r="J1132"/>
      <c r="K1132"/>
      <c r="N1132"/>
      <c r="O1132"/>
      <c r="P1132"/>
      <c r="Q1132"/>
      <c r="R1132"/>
      <c r="S1132" s="30"/>
    </row>
    <row r="1133" spans="1:19" x14ac:dyDescent="0.3">
      <c r="A1133" s="25"/>
      <c r="C1133"/>
      <c r="D1133"/>
      <c r="E1133"/>
      <c r="F1133"/>
      <c r="G1133"/>
      <c r="H1133"/>
      <c r="I1133" s="26"/>
      <c r="J1133"/>
      <c r="K1133"/>
      <c r="N1133"/>
      <c r="O1133"/>
      <c r="P1133"/>
      <c r="Q1133"/>
      <c r="R1133"/>
      <c r="S1133" s="30"/>
    </row>
    <row r="1134" spans="1:19" x14ac:dyDescent="0.3">
      <c r="A1134" s="25"/>
      <c r="C1134"/>
      <c r="D1134"/>
      <c r="E1134"/>
      <c r="F1134"/>
      <c r="G1134"/>
      <c r="H1134" s="14"/>
      <c r="I1134" s="26"/>
      <c r="J1134"/>
      <c r="K1134"/>
      <c r="N1134"/>
      <c r="O1134"/>
      <c r="P1134"/>
      <c r="Q1134"/>
      <c r="R1134"/>
      <c r="S1134" s="30"/>
    </row>
    <row r="1135" spans="1:19" x14ac:dyDescent="0.3">
      <c r="A1135" s="25"/>
      <c r="C1135"/>
      <c r="D1135"/>
      <c r="E1135"/>
      <c r="F1135"/>
      <c r="G1135"/>
      <c r="H1135" s="26"/>
      <c r="I1135" s="26"/>
      <c r="J1135"/>
      <c r="K1135"/>
      <c r="N1135"/>
      <c r="O1135"/>
      <c r="P1135"/>
      <c r="Q1135"/>
      <c r="R1135"/>
      <c r="S1135" s="30"/>
    </row>
    <row r="1136" spans="1:19" x14ac:dyDescent="0.3">
      <c r="A1136" s="25"/>
      <c r="C1136"/>
      <c r="D1136"/>
      <c r="E1136"/>
      <c r="F1136"/>
      <c r="G1136"/>
      <c r="H1136" s="14"/>
      <c r="I1136" s="26"/>
      <c r="J1136"/>
      <c r="K1136"/>
      <c r="N1136"/>
      <c r="O1136"/>
      <c r="P1136"/>
      <c r="Q1136"/>
      <c r="R1136"/>
      <c r="S1136" s="30"/>
    </row>
    <row r="1137" spans="1:19" x14ac:dyDescent="0.3">
      <c r="A1137" s="25"/>
      <c r="C1137"/>
      <c r="D1137"/>
      <c r="E1137"/>
      <c r="F1137"/>
      <c r="G1137"/>
      <c r="H1137" s="26"/>
      <c r="I1137" s="26"/>
      <c r="J1137"/>
      <c r="K1137"/>
      <c r="N1137"/>
      <c r="O1137"/>
      <c r="P1137"/>
      <c r="Q1137"/>
      <c r="R1137"/>
      <c r="S1137" s="30"/>
    </row>
    <row r="1138" spans="1:19" x14ac:dyDescent="0.3">
      <c r="A1138" s="25"/>
      <c r="C1138"/>
      <c r="D1138"/>
      <c r="E1138"/>
      <c r="F1138"/>
      <c r="G1138"/>
      <c r="H1138" s="26"/>
      <c r="I1138" s="26"/>
      <c r="J1138"/>
      <c r="K1138"/>
      <c r="N1138"/>
      <c r="O1138"/>
      <c r="P1138"/>
      <c r="Q1138"/>
      <c r="R1138"/>
      <c r="S1138" s="30"/>
    </row>
    <row r="1139" spans="1:19" x14ac:dyDescent="0.3">
      <c r="A1139" s="25"/>
      <c r="C1139"/>
      <c r="D1139"/>
      <c r="E1139"/>
      <c r="F1139"/>
      <c r="G1139"/>
      <c r="H1139" s="26"/>
      <c r="I1139" s="26"/>
      <c r="J1139"/>
      <c r="K1139"/>
      <c r="N1139"/>
      <c r="O1139"/>
      <c r="P1139"/>
      <c r="Q1139"/>
      <c r="R1139"/>
      <c r="S1139" s="30"/>
    </row>
    <row r="1140" spans="1:19" x14ac:dyDescent="0.3">
      <c r="A1140" s="25"/>
      <c r="C1140"/>
      <c r="D1140"/>
      <c r="E1140"/>
      <c r="F1140"/>
      <c r="G1140"/>
      <c r="H1140" s="26"/>
      <c r="I1140" s="26"/>
      <c r="J1140"/>
      <c r="K1140"/>
      <c r="N1140"/>
      <c r="O1140"/>
      <c r="P1140"/>
      <c r="Q1140"/>
      <c r="R1140"/>
      <c r="S1140" s="30"/>
    </row>
    <row r="1141" spans="1:19" x14ac:dyDescent="0.3">
      <c r="A1141" s="25"/>
      <c r="C1141"/>
      <c r="D1141"/>
      <c r="E1141"/>
      <c r="F1141"/>
      <c r="G1141"/>
      <c r="H1141" s="26"/>
      <c r="I1141" s="26"/>
      <c r="J1141"/>
      <c r="K1141"/>
      <c r="N1141"/>
      <c r="O1141"/>
      <c r="P1141"/>
      <c r="Q1141"/>
      <c r="R1141"/>
      <c r="S1141" s="30"/>
    </row>
    <row r="1142" spans="1:19" x14ac:dyDescent="0.3">
      <c r="A1142" s="25"/>
      <c r="C1142"/>
      <c r="D1142"/>
      <c r="E1142"/>
      <c r="F1142"/>
      <c r="G1142"/>
      <c r="H1142" s="26"/>
      <c r="I1142" s="26"/>
      <c r="J1142"/>
      <c r="K1142"/>
      <c r="N1142"/>
      <c r="O1142"/>
      <c r="P1142"/>
      <c r="Q1142"/>
      <c r="R1142"/>
      <c r="S1142" s="30"/>
    </row>
    <row r="1143" spans="1:19" x14ac:dyDescent="0.3">
      <c r="A1143" s="25"/>
      <c r="C1143"/>
      <c r="D1143"/>
      <c r="E1143"/>
      <c r="F1143"/>
      <c r="G1143"/>
      <c r="H1143" s="26"/>
      <c r="I1143" s="26"/>
      <c r="J1143"/>
      <c r="K1143"/>
      <c r="N1143"/>
      <c r="O1143"/>
      <c r="P1143"/>
      <c r="Q1143"/>
      <c r="R1143"/>
      <c r="S1143" s="30"/>
    </row>
    <row r="1144" spans="1:19" x14ac:dyDescent="0.3">
      <c r="A1144" s="25"/>
      <c r="C1144"/>
      <c r="D1144"/>
      <c r="E1144"/>
      <c r="F1144"/>
      <c r="G1144"/>
      <c r="H1144" s="14"/>
      <c r="I1144" s="26"/>
      <c r="J1144"/>
      <c r="K1144"/>
      <c r="N1144"/>
      <c r="O1144"/>
      <c r="P1144"/>
      <c r="Q1144"/>
      <c r="R1144"/>
      <c r="S1144" s="30"/>
    </row>
    <row r="1145" spans="1:19" x14ac:dyDescent="0.3">
      <c r="A1145" s="25"/>
      <c r="C1145"/>
      <c r="D1145"/>
      <c r="E1145"/>
      <c r="F1145"/>
      <c r="G1145"/>
      <c r="H1145" s="14"/>
      <c r="I1145" s="26"/>
      <c r="J1145"/>
      <c r="K1145"/>
      <c r="N1145"/>
      <c r="O1145"/>
      <c r="P1145"/>
      <c r="Q1145"/>
      <c r="R1145"/>
      <c r="S1145" s="30"/>
    </row>
    <row r="1146" spans="1:19" x14ac:dyDescent="0.3">
      <c r="A1146" s="25"/>
      <c r="C1146"/>
      <c r="D1146"/>
      <c r="E1146"/>
      <c r="F1146"/>
      <c r="G1146"/>
      <c r="H1146" s="14"/>
      <c r="I1146" s="26"/>
      <c r="J1146"/>
      <c r="K1146"/>
      <c r="N1146"/>
      <c r="O1146"/>
      <c r="P1146"/>
      <c r="Q1146"/>
      <c r="R1146"/>
      <c r="S1146" s="30"/>
    </row>
    <row r="1147" spans="1:19" x14ac:dyDescent="0.3">
      <c r="A1147" s="25"/>
      <c r="C1147"/>
      <c r="D1147"/>
      <c r="E1147"/>
      <c r="F1147"/>
      <c r="G1147"/>
      <c r="H1147" s="26"/>
      <c r="I1147" s="26"/>
      <c r="J1147"/>
      <c r="K1147"/>
      <c r="N1147"/>
      <c r="O1147"/>
      <c r="P1147"/>
      <c r="Q1147"/>
      <c r="R1147"/>
      <c r="S1147" s="30"/>
    </row>
    <row r="1148" spans="1:19" x14ac:dyDescent="0.3">
      <c r="A1148" s="25"/>
      <c r="C1148"/>
      <c r="D1148"/>
      <c r="E1148"/>
      <c r="F1148"/>
      <c r="G1148"/>
      <c r="H1148" s="26"/>
      <c r="I1148" s="26"/>
      <c r="J1148"/>
      <c r="K1148"/>
      <c r="N1148"/>
      <c r="O1148"/>
      <c r="P1148"/>
      <c r="Q1148"/>
      <c r="R1148"/>
      <c r="S1148" s="30"/>
    </row>
    <row r="1149" spans="1:19" x14ac:dyDescent="0.3">
      <c r="A1149" s="25"/>
      <c r="C1149"/>
      <c r="D1149"/>
      <c r="E1149"/>
      <c r="F1149"/>
      <c r="G1149"/>
      <c r="H1149" s="26"/>
      <c r="I1149" s="26"/>
      <c r="J1149"/>
      <c r="K1149"/>
      <c r="N1149"/>
      <c r="O1149"/>
      <c r="P1149"/>
      <c r="Q1149"/>
      <c r="R1149"/>
      <c r="S1149" s="30"/>
    </row>
    <row r="1150" spans="1:19" x14ac:dyDescent="0.3">
      <c r="A1150" s="25"/>
      <c r="C1150"/>
      <c r="D1150"/>
      <c r="E1150"/>
      <c r="F1150"/>
      <c r="G1150"/>
      <c r="H1150" s="26"/>
      <c r="I1150" s="26"/>
      <c r="J1150"/>
      <c r="K1150"/>
      <c r="N1150"/>
      <c r="O1150"/>
      <c r="P1150"/>
      <c r="Q1150"/>
      <c r="R1150"/>
      <c r="S1150" s="30"/>
    </row>
    <row r="1151" spans="1:19" x14ac:dyDescent="0.3">
      <c r="A1151" s="25"/>
      <c r="C1151"/>
      <c r="D1151"/>
      <c r="E1151"/>
      <c r="F1151"/>
      <c r="G1151"/>
      <c r="H1151" s="14"/>
      <c r="I1151" s="26"/>
      <c r="J1151"/>
      <c r="K1151"/>
      <c r="N1151"/>
      <c r="O1151"/>
      <c r="P1151"/>
      <c r="Q1151"/>
      <c r="R1151"/>
      <c r="S1151" s="30"/>
    </row>
    <row r="1152" spans="1:19" x14ac:dyDescent="0.3">
      <c r="A1152" s="25"/>
      <c r="C1152"/>
      <c r="D1152"/>
      <c r="E1152"/>
      <c r="F1152"/>
      <c r="G1152"/>
      <c r="H1152" s="14"/>
      <c r="I1152" s="26"/>
      <c r="J1152"/>
      <c r="K1152"/>
      <c r="N1152"/>
      <c r="O1152"/>
      <c r="P1152"/>
      <c r="Q1152"/>
      <c r="R1152"/>
      <c r="S1152" s="30"/>
    </row>
    <row r="1153" spans="1:19" x14ac:dyDescent="0.3">
      <c r="A1153" s="25"/>
      <c r="C1153"/>
      <c r="D1153"/>
      <c r="E1153"/>
      <c r="F1153"/>
      <c r="G1153"/>
      <c r="H1153" s="26"/>
      <c r="I1153" s="26"/>
      <c r="J1153"/>
      <c r="K1153"/>
      <c r="N1153"/>
      <c r="O1153"/>
      <c r="P1153"/>
      <c r="Q1153"/>
      <c r="R1153"/>
      <c r="S1153" s="30"/>
    </row>
    <row r="1154" spans="1:19" x14ac:dyDescent="0.3">
      <c r="A1154" s="25"/>
      <c r="C1154"/>
      <c r="D1154"/>
      <c r="E1154"/>
      <c r="F1154"/>
      <c r="G1154"/>
      <c r="H1154" s="26"/>
      <c r="I1154" s="26"/>
      <c r="J1154"/>
      <c r="K1154"/>
      <c r="N1154"/>
      <c r="O1154"/>
      <c r="P1154"/>
      <c r="Q1154"/>
      <c r="R1154"/>
      <c r="S1154" s="30"/>
    </row>
    <row r="1155" spans="1:19" x14ac:dyDescent="0.3">
      <c r="A1155" s="25"/>
      <c r="C1155"/>
      <c r="D1155"/>
      <c r="E1155"/>
      <c r="F1155"/>
      <c r="G1155"/>
      <c r="H1155" s="26"/>
      <c r="I1155" s="14"/>
      <c r="J1155"/>
      <c r="K1155"/>
      <c r="N1155"/>
      <c r="O1155"/>
      <c r="P1155"/>
      <c r="Q1155"/>
      <c r="R1155"/>
      <c r="S1155" s="30"/>
    </row>
    <row r="1156" spans="1:19" x14ac:dyDescent="0.3">
      <c r="A1156" s="25"/>
      <c r="C1156"/>
      <c r="D1156"/>
      <c r="E1156"/>
      <c r="F1156"/>
      <c r="G1156"/>
      <c r="H1156" s="14"/>
      <c r="I1156" s="26"/>
      <c r="J1156"/>
      <c r="K1156"/>
      <c r="N1156"/>
      <c r="O1156"/>
      <c r="P1156"/>
      <c r="Q1156"/>
      <c r="R1156"/>
      <c r="S1156" s="30"/>
    </row>
    <row r="1157" spans="1:19" x14ac:dyDescent="0.3">
      <c r="A1157" s="25"/>
      <c r="C1157"/>
      <c r="D1157"/>
      <c r="E1157"/>
      <c r="F1157"/>
      <c r="G1157"/>
      <c r="H1157" s="26"/>
      <c r="I1157" s="26"/>
      <c r="J1157"/>
      <c r="K1157"/>
      <c r="N1157"/>
      <c r="O1157"/>
      <c r="P1157"/>
      <c r="Q1157"/>
      <c r="R1157"/>
      <c r="S1157" s="30"/>
    </row>
    <row r="1158" spans="1:19" x14ac:dyDescent="0.3">
      <c r="A1158" s="25"/>
      <c r="C1158"/>
      <c r="D1158"/>
      <c r="E1158"/>
      <c r="F1158"/>
      <c r="G1158"/>
      <c r="H1158" s="26"/>
      <c r="I1158" s="26"/>
      <c r="J1158"/>
      <c r="K1158"/>
      <c r="N1158"/>
      <c r="O1158"/>
      <c r="P1158"/>
      <c r="Q1158"/>
      <c r="R1158"/>
      <c r="S1158" s="30"/>
    </row>
    <row r="1159" spans="1:19" x14ac:dyDescent="0.3">
      <c r="A1159" s="25"/>
      <c r="C1159"/>
      <c r="D1159"/>
      <c r="E1159"/>
      <c r="F1159"/>
      <c r="G1159"/>
      <c r="H1159" s="26"/>
      <c r="I1159" s="26"/>
      <c r="J1159"/>
      <c r="K1159"/>
      <c r="N1159"/>
      <c r="O1159"/>
      <c r="P1159"/>
      <c r="Q1159"/>
      <c r="R1159"/>
      <c r="S1159" s="30"/>
    </row>
    <row r="1160" spans="1:19" x14ac:dyDescent="0.3">
      <c r="A1160" s="25"/>
      <c r="C1160"/>
      <c r="D1160"/>
      <c r="E1160"/>
      <c r="F1160"/>
      <c r="G1160"/>
      <c r="H1160" s="26"/>
      <c r="I1160" s="26"/>
      <c r="J1160"/>
      <c r="K1160"/>
      <c r="N1160"/>
      <c r="O1160"/>
      <c r="P1160"/>
      <c r="Q1160"/>
      <c r="R1160"/>
      <c r="S1160" s="30"/>
    </row>
    <row r="1161" spans="1:19" x14ac:dyDescent="0.3">
      <c r="A1161" s="25"/>
      <c r="C1161"/>
      <c r="D1161"/>
      <c r="E1161"/>
      <c r="F1161"/>
      <c r="G1161"/>
      <c r="H1161" s="26"/>
      <c r="I1161" s="26"/>
      <c r="J1161"/>
      <c r="K1161"/>
      <c r="N1161"/>
      <c r="O1161"/>
      <c r="P1161"/>
      <c r="Q1161"/>
      <c r="R1161"/>
      <c r="S1161" s="30"/>
    </row>
    <row r="1162" spans="1:19" x14ac:dyDescent="0.3">
      <c r="A1162" s="25"/>
      <c r="C1162"/>
      <c r="D1162"/>
      <c r="E1162"/>
      <c r="F1162"/>
      <c r="G1162"/>
      <c r="H1162"/>
      <c r="I1162" s="26"/>
      <c r="J1162"/>
      <c r="K1162"/>
      <c r="N1162"/>
      <c r="O1162"/>
      <c r="P1162"/>
      <c r="Q1162"/>
      <c r="R1162"/>
      <c r="S1162" s="30"/>
    </row>
    <row r="1163" spans="1:19" x14ac:dyDescent="0.3">
      <c r="A1163" s="25"/>
      <c r="C1163"/>
      <c r="D1163"/>
      <c r="E1163"/>
      <c r="F1163"/>
      <c r="G1163"/>
      <c r="H1163" s="14"/>
      <c r="I1163" s="26"/>
      <c r="J1163"/>
      <c r="K1163"/>
      <c r="N1163"/>
      <c r="O1163"/>
      <c r="P1163"/>
      <c r="Q1163"/>
      <c r="R1163"/>
      <c r="S1163" s="30"/>
    </row>
    <row r="1164" spans="1:19" x14ac:dyDescent="0.3">
      <c r="A1164" s="25"/>
      <c r="C1164"/>
      <c r="D1164"/>
      <c r="E1164"/>
      <c r="F1164"/>
      <c r="G1164"/>
      <c r="H1164" s="26"/>
      <c r="I1164" s="26"/>
      <c r="J1164"/>
      <c r="K1164"/>
      <c r="N1164"/>
      <c r="O1164"/>
      <c r="P1164"/>
      <c r="Q1164"/>
      <c r="R1164"/>
      <c r="S1164" s="30"/>
    </row>
    <row r="1165" spans="1:19" x14ac:dyDescent="0.3">
      <c r="A1165" s="25"/>
      <c r="C1165"/>
      <c r="D1165"/>
      <c r="E1165"/>
      <c r="F1165"/>
      <c r="G1165"/>
      <c r="H1165" s="14"/>
      <c r="I1165" s="26"/>
      <c r="J1165"/>
      <c r="K1165"/>
      <c r="N1165"/>
      <c r="O1165"/>
      <c r="P1165"/>
      <c r="Q1165"/>
      <c r="R1165"/>
      <c r="S1165" s="30"/>
    </row>
    <row r="1166" spans="1:19" x14ac:dyDescent="0.3">
      <c r="A1166" s="25"/>
      <c r="C1166"/>
      <c r="D1166"/>
      <c r="E1166"/>
      <c r="F1166"/>
      <c r="G1166"/>
      <c r="H1166"/>
      <c r="I1166" s="26"/>
      <c r="J1166"/>
      <c r="K1166"/>
      <c r="N1166"/>
      <c r="O1166"/>
      <c r="P1166"/>
      <c r="Q1166"/>
      <c r="R1166"/>
      <c r="S1166" s="30"/>
    </row>
    <row r="1167" spans="1:19" x14ac:dyDescent="0.3">
      <c r="A1167" s="25"/>
      <c r="C1167"/>
      <c r="D1167"/>
      <c r="E1167"/>
      <c r="F1167"/>
      <c r="G1167"/>
      <c r="H1167" s="14"/>
      <c r="I1167" s="26"/>
      <c r="J1167"/>
      <c r="K1167"/>
      <c r="N1167"/>
      <c r="O1167"/>
      <c r="P1167"/>
      <c r="Q1167"/>
      <c r="R1167"/>
      <c r="S1167" s="30"/>
    </row>
    <row r="1168" spans="1:19" x14ac:dyDescent="0.3">
      <c r="A1168" s="25"/>
      <c r="C1168"/>
      <c r="D1168"/>
      <c r="E1168"/>
      <c r="F1168"/>
      <c r="G1168"/>
      <c r="H1168" s="26"/>
      <c r="I1168" s="26"/>
      <c r="J1168"/>
      <c r="K1168"/>
      <c r="N1168"/>
      <c r="O1168"/>
      <c r="P1168"/>
      <c r="Q1168"/>
      <c r="R1168"/>
      <c r="S1168" s="30"/>
    </row>
    <row r="1169" spans="1:19" x14ac:dyDescent="0.3">
      <c r="A1169" s="25"/>
      <c r="C1169"/>
      <c r="D1169"/>
      <c r="E1169"/>
      <c r="F1169"/>
      <c r="G1169"/>
      <c r="H1169" s="14"/>
      <c r="I1169" s="26"/>
      <c r="J1169"/>
      <c r="K1169"/>
      <c r="N1169"/>
      <c r="O1169"/>
      <c r="P1169"/>
      <c r="Q1169"/>
      <c r="R1169"/>
      <c r="S1169" s="30"/>
    </row>
    <row r="1170" spans="1:19" x14ac:dyDescent="0.3">
      <c r="A1170" s="25"/>
      <c r="C1170"/>
      <c r="D1170"/>
      <c r="E1170"/>
      <c r="F1170"/>
      <c r="G1170"/>
      <c r="H1170"/>
      <c r="I1170" s="26"/>
      <c r="J1170"/>
      <c r="K1170"/>
      <c r="N1170"/>
      <c r="O1170"/>
      <c r="P1170"/>
      <c r="Q1170"/>
      <c r="R1170"/>
      <c r="S1170" s="30"/>
    </row>
    <row r="1171" spans="1:19" x14ac:dyDescent="0.3">
      <c r="A1171" s="25"/>
      <c r="C1171"/>
      <c r="D1171"/>
      <c r="E1171"/>
      <c r="F1171"/>
      <c r="G1171"/>
      <c r="J1171"/>
      <c r="K1171"/>
      <c r="N1171"/>
      <c r="O1171"/>
      <c r="P1171"/>
      <c r="Q1171"/>
      <c r="R1171"/>
      <c r="S1171" s="30"/>
    </row>
    <row r="1172" spans="1:19" x14ac:dyDescent="0.3">
      <c r="A1172" s="25"/>
      <c r="C1172"/>
      <c r="D1172"/>
      <c r="E1172"/>
      <c r="F1172"/>
      <c r="G1172"/>
      <c r="H1172" s="26"/>
      <c r="I1172" s="26"/>
      <c r="J1172"/>
      <c r="K1172"/>
      <c r="N1172"/>
      <c r="O1172"/>
      <c r="P1172"/>
      <c r="Q1172"/>
      <c r="R1172"/>
      <c r="S1172" s="30"/>
    </row>
    <row r="1173" spans="1:19" x14ac:dyDescent="0.3">
      <c r="A1173" s="25"/>
      <c r="C1173"/>
      <c r="D1173"/>
      <c r="E1173"/>
      <c r="F1173"/>
      <c r="G1173"/>
      <c r="J1173"/>
      <c r="K1173"/>
      <c r="N1173"/>
      <c r="O1173"/>
      <c r="P1173"/>
      <c r="Q1173"/>
      <c r="R1173"/>
      <c r="S1173" s="30"/>
    </row>
    <row r="1174" spans="1:19" x14ac:dyDescent="0.3">
      <c r="A1174" s="25"/>
      <c r="C1174"/>
      <c r="D1174"/>
      <c r="E1174"/>
      <c r="F1174"/>
      <c r="G1174"/>
      <c r="J1174"/>
      <c r="K1174"/>
      <c r="N1174"/>
      <c r="O1174"/>
      <c r="P1174"/>
      <c r="Q1174"/>
      <c r="R1174"/>
      <c r="S1174" s="30"/>
    </row>
    <row r="1175" spans="1:19" x14ac:dyDescent="0.3">
      <c r="A1175" s="25"/>
      <c r="C1175"/>
      <c r="D1175"/>
      <c r="E1175"/>
      <c r="F1175"/>
      <c r="G1175"/>
      <c r="H1175" s="26"/>
      <c r="I1175" s="26"/>
      <c r="J1175"/>
      <c r="K1175"/>
      <c r="N1175"/>
      <c r="O1175"/>
      <c r="P1175"/>
      <c r="Q1175"/>
      <c r="R1175"/>
      <c r="S1175" s="30"/>
    </row>
    <row r="1176" spans="1:19" x14ac:dyDescent="0.3">
      <c r="A1176" s="25"/>
      <c r="C1176"/>
      <c r="D1176"/>
      <c r="E1176"/>
      <c r="F1176"/>
      <c r="G1176"/>
      <c r="H1176" s="26"/>
      <c r="I1176" s="26"/>
      <c r="J1176"/>
      <c r="K1176"/>
      <c r="N1176"/>
      <c r="O1176"/>
      <c r="P1176"/>
      <c r="Q1176"/>
      <c r="R1176"/>
      <c r="S1176" s="30"/>
    </row>
    <row r="1177" spans="1:19" x14ac:dyDescent="0.3">
      <c r="A1177" s="25"/>
      <c r="C1177"/>
      <c r="D1177"/>
      <c r="E1177"/>
      <c r="F1177"/>
      <c r="G1177"/>
      <c r="H1177" s="26"/>
      <c r="I1177" s="26"/>
      <c r="J1177"/>
      <c r="K1177"/>
      <c r="N1177"/>
      <c r="O1177"/>
      <c r="P1177"/>
      <c r="Q1177"/>
      <c r="R1177"/>
      <c r="S1177" s="30"/>
    </row>
    <row r="1178" spans="1:19" x14ac:dyDescent="0.3">
      <c r="A1178" s="25"/>
      <c r="C1178"/>
      <c r="D1178"/>
      <c r="E1178"/>
      <c r="F1178"/>
      <c r="G1178"/>
      <c r="I1178" s="14"/>
      <c r="J1178"/>
      <c r="K1178"/>
      <c r="N1178"/>
      <c r="O1178"/>
      <c r="P1178"/>
      <c r="Q1178"/>
      <c r="R1178"/>
      <c r="S1178" s="30"/>
    </row>
    <row r="1179" spans="1:19" x14ac:dyDescent="0.3">
      <c r="A1179" s="25"/>
      <c r="C1179"/>
      <c r="D1179"/>
      <c r="E1179"/>
      <c r="F1179"/>
      <c r="G1179"/>
      <c r="H1179" s="14"/>
      <c r="I1179" s="26"/>
      <c r="J1179"/>
      <c r="K1179"/>
      <c r="N1179"/>
      <c r="O1179"/>
      <c r="P1179"/>
      <c r="Q1179"/>
      <c r="R1179"/>
      <c r="S1179" s="30"/>
    </row>
    <row r="1180" spans="1:19" x14ac:dyDescent="0.3">
      <c r="A1180" s="25"/>
      <c r="C1180"/>
      <c r="D1180"/>
      <c r="E1180"/>
      <c r="F1180"/>
      <c r="G1180"/>
      <c r="H1180" s="26"/>
      <c r="I1180" s="26"/>
      <c r="J1180"/>
      <c r="K1180"/>
      <c r="N1180"/>
      <c r="O1180"/>
      <c r="P1180"/>
      <c r="Q1180"/>
      <c r="R1180"/>
      <c r="S1180" s="30"/>
    </row>
    <row r="1181" spans="1:19" x14ac:dyDescent="0.3">
      <c r="A1181" s="25"/>
      <c r="C1181"/>
      <c r="D1181"/>
      <c r="E1181"/>
      <c r="F1181"/>
      <c r="G1181"/>
      <c r="H1181" s="26"/>
      <c r="I1181" s="26"/>
      <c r="J1181"/>
      <c r="K1181"/>
      <c r="N1181"/>
      <c r="O1181"/>
      <c r="P1181"/>
      <c r="Q1181"/>
      <c r="R1181"/>
      <c r="S1181" s="30"/>
    </row>
    <row r="1182" spans="1:19" x14ac:dyDescent="0.3">
      <c r="A1182" s="25"/>
      <c r="C1182"/>
      <c r="D1182"/>
      <c r="E1182"/>
      <c r="F1182"/>
      <c r="G1182"/>
      <c r="H1182" s="26"/>
      <c r="I1182" s="26"/>
      <c r="J1182"/>
      <c r="K1182"/>
      <c r="N1182"/>
      <c r="O1182"/>
      <c r="P1182"/>
      <c r="Q1182"/>
      <c r="R1182"/>
      <c r="S1182" s="30"/>
    </row>
    <row r="1183" spans="1:19" x14ac:dyDescent="0.3">
      <c r="A1183" s="25"/>
      <c r="C1183"/>
      <c r="D1183"/>
      <c r="E1183"/>
      <c r="F1183"/>
      <c r="G1183"/>
      <c r="H1183" s="26"/>
      <c r="I1183" s="26"/>
      <c r="J1183"/>
      <c r="K1183"/>
      <c r="N1183"/>
      <c r="O1183"/>
      <c r="P1183"/>
      <c r="Q1183"/>
      <c r="R1183"/>
      <c r="S1183" s="30"/>
    </row>
    <row r="1184" spans="1:19" x14ac:dyDescent="0.3">
      <c r="A1184" s="25"/>
      <c r="C1184"/>
      <c r="D1184"/>
      <c r="E1184"/>
      <c r="F1184"/>
      <c r="G1184"/>
      <c r="H1184" s="26"/>
      <c r="I1184" s="26"/>
      <c r="J1184"/>
      <c r="K1184"/>
      <c r="N1184"/>
      <c r="O1184"/>
      <c r="P1184"/>
      <c r="Q1184"/>
      <c r="R1184"/>
      <c r="S1184" s="30"/>
    </row>
    <row r="1185" spans="1:19" x14ac:dyDescent="0.3">
      <c r="A1185" s="25"/>
      <c r="C1185"/>
      <c r="D1185"/>
      <c r="E1185"/>
      <c r="F1185"/>
      <c r="G1185"/>
      <c r="H1185" s="26"/>
      <c r="I1185" s="26"/>
      <c r="J1185"/>
      <c r="K1185"/>
      <c r="N1185"/>
      <c r="O1185"/>
      <c r="P1185"/>
      <c r="Q1185"/>
      <c r="R1185"/>
      <c r="S1185" s="30"/>
    </row>
    <row r="1186" spans="1:19" x14ac:dyDescent="0.3">
      <c r="A1186" s="25"/>
      <c r="C1186"/>
      <c r="D1186"/>
      <c r="E1186"/>
      <c r="F1186"/>
      <c r="G1186"/>
      <c r="H1186" s="14"/>
      <c r="I1186" s="26"/>
      <c r="J1186"/>
      <c r="K1186"/>
      <c r="N1186"/>
      <c r="O1186"/>
      <c r="P1186"/>
      <c r="Q1186"/>
      <c r="R1186"/>
      <c r="S1186" s="30"/>
    </row>
    <row r="1187" spans="1:19" x14ac:dyDescent="0.3">
      <c r="A1187" s="25"/>
      <c r="C1187"/>
      <c r="D1187"/>
      <c r="E1187"/>
      <c r="F1187"/>
      <c r="G1187"/>
      <c r="H1187" s="14"/>
      <c r="I1187" s="26"/>
      <c r="J1187"/>
      <c r="K1187"/>
      <c r="N1187"/>
      <c r="O1187"/>
      <c r="P1187"/>
      <c r="Q1187"/>
      <c r="R1187"/>
      <c r="S1187" s="30"/>
    </row>
    <row r="1188" spans="1:19" x14ac:dyDescent="0.3">
      <c r="A1188" s="25"/>
      <c r="C1188"/>
      <c r="D1188"/>
      <c r="E1188"/>
      <c r="F1188"/>
      <c r="G1188"/>
      <c r="H1188" s="26"/>
      <c r="I1188" s="26"/>
      <c r="J1188"/>
      <c r="K1188"/>
      <c r="N1188"/>
      <c r="O1188"/>
      <c r="P1188"/>
      <c r="Q1188"/>
      <c r="R1188"/>
      <c r="S1188" s="30"/>
    </row>
    <row r="1189" spans="1:19" x14ac:dyDescent="0.3">
      <c r="A1189" s="25"/>
      <c r="C1189"/>
      <c r="D1189"/>
      <c r="E1189"/>
      <c r="F1189"/>
      <c r="G1189"/>
      <c r="J1189"/>
      <c r="K1189"/>
      <c r="N1189"/>
      <c r="O1189"/>
      <c r="P1189"/>
      <c r="Q1189"/>
      <c r="R1189"/>
      <c r="S1189" s="30"/>
    </row>
    <row r="1190" spans="1:19" x14ac:dyDescent="0.3">
      <c r="A1190" s="25"/>
      <c r="C1190"/>
      <c r="D1190"/>
      <c r="E1190"/>
      <c r="F1190"/>
      <c r="G1190"/>
      <c r="H1190" s="26"/>
      <c r="I1190" s="26"/>
      <c r="J1190"/>
      <c r="K1190"/>
      <c r="N1190"/>
      <c r="O1190"/>
      <c r="P1190"/>
      <c r="Q1190"/>
      <c r="R1190"/>
      <c r="S1190" s="30"/>
    </row>
    <row r="1191" spans="1:19" x14ac:dyDescent="0.3">
      <c r="A1191" s="25"/>
      <c r="C1191"/>
      <c r="D1191"/>
      <c r="E1191"/>
      <c r="F1191"/>
      <c r="G1191"/>
      <c r="H1191" s="26"/>
      <c r="I1191" s="26"/>
      <c r="J1191"/>
      <c r="K1191"/>
      <c r="N1191"/>
      <c r="O1191"/>
      <c r="P1191"/>
      <c r="Q1191"/>
      <c r="R1191"/>
      <c r="S1191" s="30"/>
    </row>
    <row r="1192" spans="1:19" x14ac:dyDescent="0.3">
      <c r="A1192" s="25"/>
      <c r="C1192"/>
      <c r="D1192"/>
      <c r="E1192"/>
      <c r="F1192"/>
      <c r="G1192"/>
      <c r="H1192" s="26"/>
      <c r="I1192" s="26"/>
      <c r="J1192"/>
      <c r="K1192"/>
      <c r="N1192"/>
      <c r="O1192"/>
      <c r="P1192"/>
      <c r="Q1192"/>
      <c r="R1192"/>
      <c r="S1192" s="30"/>
    </row>
    <row r="1193" spans="1:19" x14ac:dyDescent="0.3">
      <c r="A1193" s="25"/>
      <c r="C1193"/>
      <c r="D1193"/>
      <c r="E1193"/>
      <c r="F1193"/>
      <c r="G1193"/>
      <c r="H1193" s="26"/>
      <c r="I1193" s="26"/>
      <c r="J1193"/>
      <c r="K1193"/>
      <c r="N1193"/>
      <c r="O1193"/>
      <c r="P1193"/>
      <c r="Q1193"/>
      <c r="R1193"/>
      <c r="S1193" s="30"/>
    </row>
    <row r="1194" spans="1:19" x14ac:dyDescent="0.3">
      <c r="A1194" s="25"/>
      <c r="C1194"/>
      <c r="D1194"/>
      <c r="E1194"/>
      <c r="F1194"/>
      <c r="G1194"/>
      <c r="H1194" s="26"/>
      <c r="I1194" s="26"/>
      <c r="J1194"/>
      <c r="K1194"/>
      <c r="N1194"/>
      <c r="O1194"/>
      <c r="P1194"/>
      <c r="Q1194"/>
      <c r="R1194"/>
      <c r="S1194" s="30"/>
    </row>
    <row r="1195" spans="1:19" x14ac:dyDescent="0.3">
      <c r="A1195" s="25"/>
      <c r="C1195"/>
      <c r="D1195"/>
      <c r="E1195"/>
      <c r="F1195"/>
      <c r="G1195"/>
      <c r="H1195" s="26"/>
      <c r="I1195" s="26"/>
      <c r="J1195"/>
      <c r="K1195"/>
      <c r="N1195"/>
      <c r="O1195"/>
      <c r="P1195"/>
      <c r="Q1195"/>
      <c r="R1195"/>
      <c r="S1195" s="30"/>
    </row>
    <row r="1196" spans="1:19" x14ac:dyDescent="0.3">
      <c r="A1196" s="25"/>
      <c r="C1196"/>
      <c r="D1196"/>
      <c r="E1196"/>
      <c r="F1196"/>
      <c r="G1196"/>
      <c r="H1196" s="14"/>
      <c r="I1196" s="14"/>
      <c r="J1196"/>
      <c r="K1196"/>
      <c r="N1196"/>
      <c r="O1196"/>
      <c r="P1196"/>
      <c r="Q1196"/>
      <c r="R1196"/>
      <c r="S1196" s="30"/>
    </row>
    <row r="1197" spans="1:19" x14ac:dyDescent="0.3">
      <c r="A1197" s="25"/>
      <c r="C1197"/>
      <c r="D1197"/>
      <c r="E1197"/>
      <c r="F1197"/>
      <c r="G1197"/>
      <c r="H1197" s="26"/>
      <c r="I1197" s="26"/>
      <c r="J1197"/>
      <c r="K1197"/>
      <c r="N1197"/>
      <c r="O1197"/>
      <c r="P1197"/>
      <c r="Q1197"/>
      <c r="R1197"/>
      <c r="S1197" s="30"/>
    </row>
    <row r="1198" spans="1:19" x14ac:dyDescent="0.3">
      <c r="A1198" s="25"/>
      <c r="C1198"/>
      <c r="D1198"/>
      <c r="E1198"/>
      <c r="F1198"/>
      <c r="G1198"/>
      <c r="H1198" s="26"/>
      <c r="I1198" s="26"/>
      <c r="J1198"/>
      <c r="K1198"/>
      <c r="N1198"/>
      <c r="O1198"/>
      <c r="P1198"/>
      <c r="Q1198"/>
      <c r="R1198"/>
      <c r="S1198" s="30"/>
    </row>
    <row r="1199" spans="1:19" x14ac:dyDescent="0.3">
      <c r="A1199" s="25"/>
      <c r="C1199"/>
      <c r="D1199"/>
      <c r="E1199"/>
      <c r="F1199"/>
      <c r="G1199"/>
      <c r="H1199" s="26"/>
      <c r="I1199" s="26"/>
      <c r="J1199"/>
      <c r="K1199"/>
      <c r="N1199"/>
      <c r="O1199"/>
      <c r="P1199"/>
      <c r="Q1199"/>
      <c r="R1199"/>
      <c r="S1199" s="30"/>
    </row>
    <row r="1200" spans="1:19" x14ac:dyDescent="0.3">
      <c r="A1200" s="25"/>
      <c r="C1200"/>
      <c r="D1200"/>
      <c r="E1200"/>
      <c r="F1200"/>
      <c r="G1200"/>
      <c r="J1200"/>
      <c r="K1200"/>
      <c r="N1200"/>
      <c r="O1200"/>
      <c r="P1200"/>
      <c r="Q1200"/>
      <c r="R1200"/>
      <c r="S1200" s="30"/>
    </row>
    <row r="1201" spans="1:19" x14ac:dyDescent="0.3">
      <c r="A1201" s="25"/>
      <c r="C1201"/>
      <c r="D1201"/>
      <c r="E1201"/>
      <c r="F1201"/>
      <c r="G1201"/>
      <c r="H1201" s="14"/>
      <c r="I1201" s="14"/>
      <c r="J1201"/>
      <c r="K1201"/>
      <c r="N1201"/>
      <c r="O1201"/>
      <c r="P1201"/>
      <c r="Q1201"/>
      <c r="R1201"/>
      <c r="S1201" s="30"/>
    </row>
    <row r="1202" spans="1:19" x14ac:dyDescent="0.3">
      <c r="A1202" s="25"/>
      <c r="C1202"/>
      <c r="D1202"/>
      <c r="E1202"/>
      <c r="F1202"/>
      <c r="G1202"/>
      <c r="H1202" s="14"/>
      <c r="I1202" s="26"/>
      <c r="J1202"/>
      <c r="K1202"/>
      <c r="N1202"/>
      <c r="O1202"/>
      <c r="P1202"/>
      <c r="Q1202"/>
      <c r="R1202"/>
      <c r="S1202" s="30"/>
    </row>
    <row r="1203" spans="1:19" x14ac:dyDescent="0.3">
      <c r="A1203" s="25"/>
      <c r="C1203"/>
      <c r="D1203"/>
      <c r="E1203"/>
      <c r="F1203"/>
      <c r="G1203"/>
      <c r="H1203" s="26"/>
      <c r="I1203" s="26"/>
      <c r="J1203"/>
      <c r="K1203"/>
      <c r="N1203"/>
      <c r="O1203"/>
      <c r="P1203"/>
      <c r="Q1203"/>
      <c r="R1203"/>
      <c r="S1203" s="30"/>
    </row>
    <row r="1204" spans="1:19" x14ac:dyDescent="0.3">
      <c r="A1204" s="25"/>
      <c r="C1204"/>
      <c r="D1204"/>
      <c r="E1204"/>
      <c r="F1204"/>
      <c r="G1204"/>
      <c r="H1204" s="26"/>
      <c r="I1204" s="26"/>
      <c r="J1204"/>
      <c r="K1204"/>
      <c r="N1204"/>
      <c r="O1204"/>
      <c r="P1204"/>
      <c r="Q1204"/>
      <c r="R1204"/>
      <c r="S1204" s="30"/>
    </row>
    <row r="1205" spans="1:19" x14ac:dyDescent="0.3">
      <c r="A1205" s="25"/>
      <c r="C1205"/>
      <c r="D1205"/>
      <c r="E1205"/>
      <c r="F1205"/>
      <c r="G1205"/>
      <c r="H1205" s="26"/>
      <c r="I1205" s="26"/>
      <c r="J1205"/>
      <c r="K1205"/>
      <c r="N1205"/>
      <c r="O1205"/>
      <c r="P1205"/>
      <c r="Q1205"/>
      <c r="R1205"/>
      <c r="S1205" s="30"/>
    </row>
    <row r="1206" spans="1:19" x14ac:dyDescent="0.3">
      <c r="A1206" s="25"/>
      <c r="C1206"/>
      <c r="D1206"/>
      <c r="E1206"/>
      <c r="F1206"/>
      <c r="G1206"/>
      <c r="H1206" s="26"/>
      <c r="I1206" s="26"/>
      <c r="J1206"/>
      <c r="K1206"/>
      <c r="N1206"/>
      <c r="O1206"/>
      <c r="P1206"/>
      <c r="Q1206"/>
      <c r="R1206"/>
      <c r="S1206" s="30"/>
    </row>
    <row r="1207" spans="1:19" x14ac:dyDescent="0.3">
      <c r="A1207" s="25"/>
      <c r="C1207"/>
      <c r="D1207"/>
      <c r="E1207"/>
      <c r="F1207"/>
      <c r="G1207"/>
      <c r="H1207" s="26"/>
      <c r="I1207" s="26"/>
      <c r="J1207"/>
      <c r="K1207"/>
      <c r="N1207"/>
      <c r="O1207"/>
      <c r="P1207"/>
      <c r="Q1207"/>
      <c r="R1207"/>
      <c r="S1207" s="30"/>
    </row>
    <row r="1208" spans="1:19" x14ac:dyDescent="0.3">
      <c r="A1208" s="25"/>
      <c r="C1208"/>
      <c r="D1208"/>
      <c r="E1208"/>
      <c r="F1208"/>
      <c r="G1208"/>
      <c r="H1208" s="26"/>
      <c r="I1208" s="26"/>
      <c r="J1208"/>
      <c r="K1208"/>
      <c r="N1208"/>
      <c r="O1208"/>
      <c r="P1208"/>
      <c r="Q1208"/>
      <c r="R1208"/>
      <c r="S1208" s="30"/>
    </row>
    <row r="1209" spans="1:19" x14ac:dyDescent="0.3">
      <c r="A1209" s="25"/>
      <c r="C1209"/>
      <c r="D1209"/>
      <c r="E1209"/>
      <c r="F1209"/>
      <c r="G1209"/>
      <c r="I1209" s="14"/>
      <c r="J1209"/>
      <c r="K1209"/>
      <c r="N1209"/>
      <c r="O1209"/>
      <c r="P1209"/>
      <c r="Q1209"/>
      <c r="R1209"/>
      <c r="S1209" s="30"/>
    </row>
    <row r="1210" spans="1:19" x14ac:dyDescent="0.3">
      <c r="A1210" s="25"/>
      <c r="C1210"/>
      <c r="D1210"/>
      <c r="E1210"/>
      <c r="F1210"/>
      <c r="G1210"/>
      <c r="H1210" s="26"/>
      <c r="I1210" s="26"/>
      <c r="J1210"/>
      <c r="K1210"/>
      <c r="N1210"/>
      <c r="O1210"/>
      <c r="P1210"/>
      <c r="Q1210"/>
      <c r="R1210"/>
      <c r="S1210" s="30"/>
    </row>
    <row r="1211" spans="1:19" x14ac:dyDescent="0.3">
      <c r="A1211" s="25"/>
      <c r="C1211"/>
      <c r="D1211"/>
      <c r="E1211"/>
      <c r="F1211"/>
      <c r="G1211"/>
      <c r="J1211"/>
      <c r="K1211"/>
      <c r="N1211"/>
      <c r="O1211"/>
      <c r="P1211"/>
      <c r="Q1211"/>
      <c r="R1211"/>
      <c r="S1211" s="30"/>
    </row>
    <row r="1212" spans="1:19" x14ac:dyDescent="0.3">
      <c r="A1212" s="25"/>
      <c r="C1212"/>
      <c r="D1212"/>
      <c r="E1212"/>
      <c r="F1212"/>
      <c r="G1212"/>
      <c r="H1212" s="26"/>
      <c r="I1212" s="26"/>
      <c r="J1212"/>
      <c r="K1212"/>
      <c r="N1212"/>
      <c r="O1212"/>
      <c r="P1212"/>
      <c r="Q1212"/>
      <c r="R1212"/>
      <c r="S1212" s="30"/>
    </row>
    <row r="1213" spans="1:19" x14ac:dyDescent="0.3">
      <c r="A1213" s="25"/>
      <c r="C1213"/>
      <c r="D1213"/>
      <c r="E1213"/>
      <c r="F1213"/>
      <c r="G1213"/>
      <c r="H1213" s="26"/>
      <c r="I1213" s="26"/>
      <c r="J1213"/>
      <c r="K1213"/>
      <c r="N1213"/>
      <c r="O1213"/>
      <c r="P1213"/>
      <c r="Q1213"/>
      <c r="R1213"/>
      <c r="S1213" s="30"/>
    </row>
    <row r="1214" spans="1:19" x14ac:dyDescent="0.3">
      <c r="A1214" s="25"/>
      <c r="C1214"/>
      <c r="D1214"/>
      <c r="E1214"/>
      <c r="F1214"/>
      <c r="G1214"/>
      <c r="H1214" s="26"/>
      <c r="I1214" s="26"/>
      <c r="J1214"/>
      <c r="K1214"/>
      <c r="N1214"/>
      <c r="O1214"/>
      <c r="P1214"/>
      <c r="Q1214"/>
      <c r="R1214"/>
      <c r="S1214" s="30"/>
    </row>
    <row r="1215" spans="1:19" x14ac:dyDescent="0.3">
      <c r="A1215" s="25"/>
      <c r="C1215"/>
      <c r="D1215"/>
      <c r="E1215"/>
      <c r="F1215"/>
      <c r="G1215"/>
      <c r="H1215" s="26"/>
      <c r="I1215" s="26"/>
      <c r="J1215"/>
      <c r="K1215"/>
      <c r="N1215"/>
      <c r="O1215"/>
      <c r="P1215"/>
      <c r="Q1215"/>
      <c r="R1215"/>
      <c r="S1215" s="30"/>
    </row>
    <row r="1216" spans="1:19" x14ac:dyDescent="0.3">
      <c r="A1216" s="25"/>
      <c r="C1216"/>
      <c r="D1216"/>
      <c r="E1216"/>
      <c r="F1216"/>
      <c r="G1216"/>
      <c r="H1216" s="26"/>
      <c r="I1216" s="26"/>
      <c r="J1216"/>
      <c r="K1216"/>
      <c r="N1216"/>
      <c r="O1216"/>
      <c r="P1216"/>
      <c r="Q1216"/>
      <c r="R1216"/>
      <c r="S1216" s="30"/>
    </row>
    <row r="1217" spans="1:19" x14ac:dyDescent="0.3">
      <c r="A1217" s="25"/>
      <c r="C1217"/>
      <c r="D1217"/>
      <c r="E1217"/>
      <c r="F1217"/>
      <c r="G1217"/>
      <c r="H1217" s="26"/>
      <c r="I1217" s="26"/>
      <c r="J1217"/>
      <c r="K1217"/>
      <c r="N1217"/>
      <c r="O1217"/>
      <c r="P1217"/>
      <c r="Q1217"/>
      <c r="R1217"/>
      <c r="S1217" s="30"/>
    </row>
    <row r="1218" spans="1:19" x14ac:dyDescent="0.3">
      <c r="A1218" s="25"/>
      <c r="C1218"/>
      <c r="D1218"/>
      <c r="E1218"/>
      <c r="F1218"/>
      <c r="G1218"/>
      <c r="H1218" s="26"/>
      <c r="I1218" s="26"/>
      <c r="J1218"/>
      <c r="K1218"/>
      <c r="N1218"/>
      <c r="O1218"/>
      <c r="P1218"/>
      <c r="Q1218"/>
      <c r="R1218"/>
      <c r="S1218" s="30"/>
    </row>
    <row r="1219" spans="1:19" x14ac:dyDescent="0.3">
      <c r="A1219" s="25"/>
      <c r="C1219"/>
      <c r="D1219"/>
      <c r="E1219"/>
      <c r="F1219"/>
      <c r="G1219"/>
      <c r="H1219" s="26"/>
      <c r="I1219" s="26"/>
      <c r="J1219"/>
      <c r="K1219"/>
      <c r="N1219"/>
      <c r="O1219"/>
      <c r="P1219"/>
      <c r="Q1219"/>
      <c r="R1219"/>
      <c r="S1219" s="30"/>
    </row>
    <row r="1220" spans="1:19" x14ac:dyDescent="0.3">
      <c r="A1220" s="25"/>
      <c r="C1220"/>
      <c r="D1220"/>
      <c r="E1220"/>
      <c r="F1220"/>
      <c r="G1220"/>
      <c r="H1220" s="26"/>
      <c r="I1220" s="26"/>
      <c r="J1220"/>
      <c r="K1220"/>
      <c r="N1220"/>
      <c r="O1220"/>
      <c r="P1220"/>
      <c r="Q1220"/>
      <c r="R1220"/>
      <c r="S1220" s="30"/>
    </row>
    <row r="1221" spans="1:19" x14ac:dyDescent="0.3">
      <c r="A1221" s="25"/>
      <c r="C1221"/>
      <c r="D1221"/>
      <c r="E1221"/>
      <c r="F1221"/>
      <c r="G1221"/>
      <c r="H1221" s="26"/>
      <c r="I1221" s="26"/>
      <c r="J1221"/>
      <c r="K1221"/>
      <c r="N1221"/>
      <c r="O1221"/>
      <c r="P1221"/>
      <c r="Q1221"/>
      <c r="R1221"/>
      <c r="S1221" s="30"/>
    </row>
    <row r="1222" spans="1:19" x14ac:dyDescent="0.3">
      <c r="A1222" s="25"/>
      <c r="C1222"/>
      <c r="D1222"/>
      <c r="E1222"/>
      <c r="F1222"/>
      <c r="G1222"/>
      <c r="H1222" s="26"/>
      <c r="I1222" s="26"/>
      <c r="J1222"/>
      <c r="K1222"/>
      <c r="N1222"/>
      <c r="O1222"/>
      <c r="P1222"/>
      <c r="Q1222"/>
      <c r="R1222"/>
      <c r="S1222" s="30"/>
    </row>
    <row r="1223" spans="1:19" x14ac:dyDescent="0.3">
      <c r="A1223" s="25"/>
      <c r="C1223"/>
      <c r="D1223"/>
      <c r="E1223"/>
      <c r="F1223"/>
      <c r="G1223"/>
      <c r="H1223" s="26"/>
      <c r="I1223" s="26"/>
      <c r="J1223"/>
      <c r="K1223"/>
      <c r="N1223"/>
      <c r="O1223"/>
      <c r="P1223"/>
      <c r="Q1223"/>
      <c r="R1223"/>
      <c r="S1223" s="30"/>
    </row>
    <row r="1224" spans="1:19" x14ac:dyDescent="0.3">
      <c r="A1224" s="25"/>
      <c r="C1224"/>
      <c r="D1224"/>
      <c r="E1224"/>
      <c r="F1224"/>
      <c r="G1224"/>
      <c r="H1224" s="26"/>
      <c r="I1224" s="26"/>
      <c r="J1224"/>
      <c r="K1224"/>
      <c r="N1224"/>
      <c r="O1224"/>
      <c r="P1224"/>
      <c r="Q1224"/>
      <c r="R1224"/>
      <c r="S1224" s="30"/>
    </row>
    <row r="1225" spans="1:19" x14ac:dyDescent="0.3">
      <c r="A1225" s="25"/>
      <c r="C1225"/>
      <c r="D1225"/>
      <c r="E1225"/>
      <c r="F1225"/>
      <c r="G1225"/>
      <c r="H1225" s="26"/>
      <c r="I1225" s="26"/>
      <c r="J1225"/>
      <c r="K1225"/>
      <c r="N1225"/>
      <c r="O1225"/>
      <c r="P1225"/>
      <c r="Q1225"/>
      <c r="R1225"/>
      <c r="S1225" s="30"/>
    </row>
    <row r="1226" spans="1:19" x14ac:dyDescent="0.3">
      <c r="A1226" s="25"/>
      <c r="C1226"/>
      <c r="D1226"/>
      <c r="E1226"/>
      <c r="F1226"/>
      <c r="G1226"/>
      <c r="H1226" s="14"/>
      <c r="I1226" s="26"/>
      <c r="J1226"/>
      <c r="K1226"/>
      <c r="N1226"/>
      <c r="O1226"/>
      <c r="P1226"/>
      <c r="Q1226"/>
      <c r="R1226"/>
      <c r="S1226" s="30"/>
    </row>
    <row r="1227" spans="1:19" x14ac:dyDescent="0.3">
      <c r="A1227" s="25"/>
      <c r="C1227"/>
      <c r="D1227"/>
      <c r="E1227"/>
      <c r="F1227"/>
      <c r="G1227"/>
      <c r="H1227" s="26"/>
      <c r="I1227" s="26"/>
      <c r="J1227"/>
      <c r="K1227"/>
      <c r="N1227"/>
      <c r="O1227"/>
      <c r="P1227"/>
      <c r="Q1227"/>
      <c r="R1227"/>
      <c r="S1227" s="30"/>
    </row>
    <row r="1228" spans="1:19" x14ac:dyDescent="0.3">
      <c r="A1228" s="25"/>
      <c r="C1228"/>
      <c r="D1228"/>
      <c r="E1228"/>
      <c r="F1228"/>
      <c r="G1228"/>
      <c r="H1228" s="26"/>
      <c r="I1228" s="26"/>
      <c r="J1228"/>
      <c r="K1228"/>
      <c r="N1228"/>
      <c r="O1228"/>
      <c r="P1228"/>
      <c r="Q1228"/>
      <c r="R1228"/>
      <c r="S1228" s="30"/>
    </row>
    <row r="1229" spans="1:19" x14ac:dyDescent="0.3">
      <c r="A1229" s="25"/>
      <c r="C1229"/>
      <c r="D1229"/>
      <c r="E1229"/>
      <c r="F1229"/>
      <c r="G1229"/>
      <c r="H1229" s="26"/>
      <c r="I1229" s="26"/>
      <c r="J1229"/>
      <c r="K1229"/>
      <c r="N1229"/>
      <c r="O1229"/>
      <c r="P1229"/>
      <c r="Q1229"/>
      <c r="R1229"/>
      <c r="S1229" s="30"/>
    </row>
    <row r="1230" spans="1:19" x14ac:dyDescent="0.3">
      <c r="A1230" s="25"/>
      <c r="C1230"/>
      <c r="D1230"/>
      <c r="E1230"/>
      <c r="F1230"/>
      <c r="G1230"/>
      <c r="H1230"/>
      <c r="I1230" s="26"/>
      <c r="J1230"/>
      <c r="K1230"/>
      <c r="N1230"/>
      <c r="O1230"/>
      <c r="P1230"/>
      <c r="Q1230"/>
      <c r="R1230"/>
      <c r="S1230" s="30"/>
    </row>
    <row r="1231" spans="1:19" x14ac:dyDescent="0.3">
      <c r="A1231" s="25"/>
      <c r="C1231"/>
      <c r="D1231"/>
      <c r="E1231"/>
      <c r="F1231"/>
      <c r="G1231"/>
      <c r="H1231" s="14"/>
      <c r="I1231" s="26"/>
      <c r="J1231"/>
      <c r="K1231"/>
      <c r="N1231"/>
      <c r="O1231"/>
      <c r="P1231"/>
      <c r="Q1231"/>
      <c r="R1231"/>
      <c r="S1231" s="30"/>
    </row>
    <row r="1232" spans="1:19" x14ac:dyDescent="0.3">
      <c r="A1232" s="25"/>
      <c r="C1232"/>
      <c r="D1232"/>
      <c r="E1232"/>
      <c r="F1232"/>
      <c r="G1232"/>
      <c r="H1232" s="26"/>
      <c r="I1232" s="26"/>
      <c r="J1232"/>
      <c r="K1232"/>
      <c r="N1232"/>
      <c r="O1232"/>
      <c r="P1232"/>
      <c r="Q1232"/>
      <c r="R1232"/>
      <c r="S1232" s="30"/>
    </row>
    <row r="1233" spans="1:19" x14ac:dyDescent="0.3">
      <c r="A1233" s="25"/>
      <c r="C1233"/>
      <c r="D1233"/>
      <c r="E1233"/>
      <c r="F1233"/>
      <c r="G1233"/>
      <c r="H1233" s="14"/>
      <c r="I1233" s="26"/>
      <c r="J1233"/>
      <c r="K1233"/>
      <c r="N1233"/>
      <c r="O1233"/>
      <c r="P1233"/>
      <c r="Q1233"/>
      <c r="R1233"/>
      <c r="S1233" s="30"/>
    </row>
    <row r="1234" spans="1:19" x14ac:dyDescent="0.3">
      <c r="A1234" s="25"/>
      <c r="C1234"/>
      <c r="D1234"/>
      <c r="E1234"/>
      <c r="F1234"/>
      <c r="G1234"/>
      <c r="H1234" s="26"/>
      <c r="I1234" s="26"/>
      <c r="J1234"/>
      <c r="K1234"/>
      <c r="N1234"/>
      <c r="O1234"/>
      <c r="P1234"/>
      <c r="Q1234"/>
      <c r="R1234"/>
      <c r="S1234" s="30"/>
    </row>
    <row r="1235" spans="1:19" x14ac:dyDescent="0.3">
      <c r="A1235" s="25"/>
      <c r="C1235"/>
      <c r="D1235"/>
      <c r="E1235"/>
      <c r="F1235"/>
      <c r="G1235"/>
      <c r="H1235" s="26"/>
      <c r="I1235" s="26"/>
      <c r="J1235"/>
      <c r="K1235"/>
      <c r="N1235"/>
      <c r="O1235"/>
      <c r="P1235"/>
      <c r="Q1235"/>
      <c r="R1235"/>
      <c r="S1235" s="30"/>
    </row>
    <row r="1236" spans="1:19" x14ac:dyDescent="0.3">
      <c r="A1236" s="25"/>
      <c r="C1236"/>
      <c r="D1236"/>
      <c r="E1236"/>
      <c r="F1236"/>
      <c r="G1236"/>
      <c r="H1236" s="26"/>
      <c r="I1236" s="26"/>
      <c r="J1236"/>
      <c r="K1236"/>
      <c r="N1236"/>
      <c r="O1236"/>
      <c r="P1236"/>
      <c r="Q1236"/>
      <c r="R1236"/>
      <c r="S1236" s="30"/>
    </row>
    <row r="1237" spans="1:19" x14ac:dyDescent="0.3">
      <c r="A1237" s="25"/>
      <c r="C1237"/>
      <c r="D1237"/>
      <c r="E1237"/>
      <c r="F1237"/>
      <c r="G1237"/>
      <c r="H1237" s="26"/>
      <c r="I1237" s="26"/>
      <c r="J1237"/>
      <c r="K1237"/>
      <c r="N1237"/>
      <c r="O1237"/>
      <c r="P1237"/>
      <c r="Q1237"/>
      <c r="R1237"/>
      <c r="S1237" s="30"/>
    </row>
    <row r="1238" spans="1:19" x14ac:dyDescent="0.3">
      <c r="A1238" s="25"/>
      <c r="C1238"/>
      <c r="D1238"/>
      <c r="E1238"/>
      <c r="F1238"/>
      <c r="G1238"/>
      <c r="H1238" s="26"/>
      <c r="I1238" s="26"/>
      <c r="J1238"/>
      <c r="K1238"/>
      <c r="N1238"/>
      <c r="O1238"/>
      <c r="P1238"/>
      <c r="Q1238"/>
      <c r="R1238"/>
      <c r="S1238" s="30"/>
    </row>
    <row r="1239" spans="1:19" x14ac:dyDescent="0.3">
      <c r="A1239" s="25"/>
      <c r="C1239"/>
      <c r="D1239"/>
      <c r="E1239"/>
      <c r="F1239"/>
      <c r="G1239"/>
      <c r="H1239" s="14"/>
      <c r="I1239" s="14"/>
      <c r="J1239"/>
      <c r="K1239"/>
      <c r="N1239"/>
      <c r="O1239"/>
      <c r="P1239"/>
      <c r="Q1239"/>
      <c r="R1239"/>
      <c r="S1239" s="30"/>
    </row>
    <row r="1240" spans="1:19" x14ac:dyDescent="0.3">
      <c r="A1240" s="25"/>
      <c r="C1240"/>
      <c r="D1240"/>
      <c r="E1240"/>
      <c r="F1240"/>
      <c r="G1240"/>
      <c r="H1240" s="26"/>
      <c r="I1240" s="26"/>
      <c r="J1240"/>
      <c r="K1240"/>
      <c r="N1240"/>
      <c r="O1240"/>
      <c r="P1240"/>
      <c r="Q1240"/>
      <c r="R1240"/>
      <c r="S1240" s="30"/>
    </row>
    <row r="1241" spans="1:19" x14ac:dyDescent="0.3">
      <c r="A1241" s="25"/>
      <c r="C1241"/>
      <c r="D1241"/>
      <c r="E1241"/>
      <c r="F1241"/>
      <c r="G1241"/>
      <c r="H1241" s="14"/>
      <c r="I1241" s="26"/>
      <c r="J1241"/>
      <c r="K1241"/>
      <c r="N1241"/>
      <c r="O1241"/>
      <c r="P1241"/>
      <c r="Q1241"/>
      <c r="R1241"/>
      <c r="S1241" s="30"/>
    </row>
    <row r="1242" spans="1:19" x14ac:dyDescent="0.3">
      <c r="A1242" s="25"/>
      <c r="C1242"/>
      <c r="D1242"/>
      <c r="E1242"/>
      <c r="F1242"/>
      <c r="G1242"/>
      <c r="H1242" s="26"/>
      <c r="I1242" s="26"/>
      <c r="J1242"/>
      <c r="K1242"/>
      <c r="N1242"/>
      <c r="O1242"/>
      <c r="P1242"/>
      <c r="Q1242"/>
      <c r="R1242"/>
      <c r="S1242" s="30"/>
    </row>
    <row r="1243" spans="1:19" x14ac:dyDescent="0.3">
      <c r="A1243" s="25"/>
      <c r="C1243"/>
      <c r="D1243"/>
      <c r="E1243"/>
      <c r="F1243"/>
      <c r="G1243"/>
      <c r="H1243" s="26"/>
      <c r="I1243" s="14"/>
      <c r="J1243"/>
      <c r="K1243"/>
      <c r="N1243"/>
      <c r="O1243"/>
      <c r="P1243"/>
      <c r="Q1243"/>
      <c r="R1243"/>
      <c r="S1243" s="30"/>
    </row>
    <row r="1244" spans="1:19" x14ac:dyDescent="0.3">
      <c r="A1244" s="25"/>
      <c r="C1244"/>
      <c r="D1244"/>
      <c r="E1244"/>
      <c r="F1244"/>
      <c r="G1244"/>
      <c r="H1244" s="26"/>
      <c r="I1244" s="26"/>
      <c r="J1244"/>
      <c r="K1244"/>
      <c r="N1244"/>
      <c r="O1244"/>
      <c r="P1244"/>
      <c r="Q1244"/>
      <c r="R1244"/>
      <c r="S1244" s="30"/>
    </row>
    <row r="1245" spans="1:19" x14ac:dyDescent="0.3">
      <c r="A1245" s="25"/>
      <c r="C1245"/>
      <c r="D1245"/>
      <c r="E1245"/>
      <c r="F1245"/>
      <c r="G1245"/>
      <c r="H1245" s="14"/>
      <c r="I1245" s="26"/>
      <c r="J1245"/>
      <c r="K1245"/>
      <c r="N1245"/>
      <c r="O1245"/>
      <c r="P1245"/>
      <c r="Q1245"/>
      <c r="R1245"/>
      <c r="S1245" s="30"/>
    </row>
    <row r="1246" spans="1:19" x14ac:dyDescent="0.3">
      <c r="A1246" s="25"/>
      <c r="C1246"/>
      <c r="D1246"/>
      <c r="E1246"/>
      <c r="F1246"/>
      <c r="G1246"/>
      <c r="H1246" s="26"/>
      <c r="I1246" s="26"/>
      <c r="J1246"/>
      <c r="K1246"/>
      <c r="N1246"/>
      <c r="O1246"/>
      <c r="P1246"/>
      <c r="Q1246"/>
      <c r="R1246"/>
      <c r="S1246" s="30"/>
    </row>
    <row r="1247" spans="1:19" x14ac:dyDescent="0.3">
      <c r="A1247" s="25"/>
      <c r="C1247"/>
      <c r="D1247"/>
      <c r="E1247"/>
      <c r="F1247"/>
      <c r="G1247"/>
      <c r="H1247" s="26"/>
      <c r="I1247" s="26"/>
      <c r="J1247"/>
      <c r="K1247"/>
      <c r="N1247"/>
      <c r="O1247"/>
      <c r="P1247"/>
      <c r="Q1247"/>
      <c r="R1247"/>
      <c r="S1247" s="30"/>
    </row>
    <row r="1248" spans="1:19" x14ac:dyDescent="0.3">
      <c r="A1248" s="25"/>
      <c r="C1248"/>
      <c r="D1248"/>
      <c r="E1248"/>
      <c r="F1248"/>
      <c r="G1248"/>
      <c r="H1248" s="26"/>
      <c r="I1248" s="26"/>
      <c r="J1248"/>
      <c r="K1248"/>
      <c r="N1248"/>
      <c r="O1248"/>
      <c r="P1248"/>
      <c r="Q1248"/>
      <c r="R1248"/>
      <c r="S1248" s="30"/>
    </row>
    <row r="1249" spans="1:19" x14ac:dyDescent="0.3">
      <c r="A1249" s="25"/>
      <c r="C1249"/>
      <c r="D1249"/>
      <c r="E1249"/>
      <c r="F1249"/>
      <c r="G1249"/>
      <c r="H1249" s="26"/>
      <c r="I1249" s="26"/>
      <c r="J1249"/>
      <c r="K1249"/>
      <c r="N1249"/>
      <c r="O1249"/>
      <c r="P1249"/>
      <c r="Q1249"/>
      <c r="R1249"/>
      <c r="S1249" s="30"/>
    </row>
    <row r="1250" spans="1:19" x14ac:dyDescent="0.3">
      <c r="A1250" s="25"/>
      <c r="C1250"/>
      <c r="D1250"/>
      <c r="E1250"/>
      <c r="F1250"/>
      <c r="G1250"/>
      <c r="H1250" s="26"/>
      <c r="I1250" s="26"/>
      <c r="J1250"/>
      <c r="K1250"/>
      <c r="N1250"/>
      <c r="O1250"/>
      <c r="P1250"/>
      <c r="Q1250"/>
      <c r="R1250"/>
      <c r="S1250" s="30"/>
    </row>
    <row r="1251" spans="1:19" x14ac:dyDescent="0.3">
      <c r="A1251" s="25"/>
      <c r="C1251"/>
      <c r="D1251"/>
      <c r="E1251"/>
      <c r="F1251"/>
      <c r="G1251"/>
      <c r="H1251" s="26"/>
      <c r="I1251" s="26"/>
      <c r="J1251"/>
      <c r="K1251"/>
      <c r="N1251"/>
      <c r="O1251"/>
      <c r="P1251"/>
      <c r="Q1251"/>
      <c r="R1251"/>
      <c r="S1251" s="30"/>
    </row>
    <row r="1252" spans="1:19" x14ac:dyDescent="0.3">
      <c r="A1252" s="25"/>
      <c r="C1252"/>
      <c r="D1252"/>
      <c r="E1252"/>
      <c r="F1252"/>
      <c r="G1252"/>
      <c r="H1252" s="26"/>
      <c r="I1252" s="26"/>
      <c r="J1252"/>
      <c r="K1252"/>
      <c r="N1252"/>
      <c r="O1252"/>
      <c r="P1252"/>
      <c r="Q1252"/>
      <c r="R1252"/>
      <c r="S1252" s="30"/>
    </row>
    <row r="1253" spans="1:19" x14ac:dyDescent="0.3">
      <c r="A1253" s="25"/>
      <c r="C1253"/>
      <c r="D1253"/>
      <c r="E1253"/>
      <c r="F1253"/>
      <c r="G1253"/>
      <c r="J1253"/>
      <c r="K1253"/>
      <c r="N1253"/>
      <c r="O1253"/>
      <c r="P1253"/>
      <c r="Q1253"/>
      <c r="R1253"/>
      <c r="S1253" s="30"/>
    </row>
    <row r="1254" spans="1:19" x14ac:dyDescent="0.3">
      <c r="A1254" s="25"/>
      <c r="C1254"/>
      <c r="D1254"/>
      <c r="E1254"/>
      <c r="F1254"/>
      <c r="G1254"/>
      <c r="H1254" s="26"/>
      <c r="I1254" s="26"/>
      <c r="J1254"/>
      <c r="K1254"/>
      <c r="N1254"/>
      <c r="O1254"/>
      <c r="P1254"/>
      <c r="Q1254"/>
      <c r="R1254"/>
      <c r="S1254" s="30"/>
    </row>
    <row r="1255" spans="1:19" x14ac:dyDescent="0.3">
      <c r="A1255" s="25"/>
      <c r="C1255"/>
      <c r="D1255"/>
      <c r="E1255"/>
      <c r="F1255"/>
      <c r="G1255"/>
      <c r="J1255"/>
      <c r="K1255"/>
      <c r="N1255"/>
      <c r="O1255"/>
      <c r="P1255"/>
      <c r="Q1255"/>
      <c r="R1255"/>
      <c r="S1255" s="30"/>
    </row>
    <row r="1256" spans="1:19" x14ac:dyDescent="0.3">
      <c r="A1256" s="25"/>
      <c r="C1256"/>
      <c r="D1256"/>
      <c r="E1256"/>
      <c r="F1256"/>
      <c r="G1256"/>
      <c r="J1256"/>
      <c r="K1256"/>
      <c r="N1256"/>
      <c r="O1256"/>
      <c r="P1256"/>
      <c r="Q1256"/>
      <c r="R1256"/>
      <c r="S1256" s="30"/>
    </row>
    <row r="1257" spans="1:19" x14ac:dyDescent="0.3">
      <c r="A1257" s="25"/>
      <c r="C1257"/>
      <c r="D1257"/>
      <c r="E1257"/>
      <c r="F1257"/>
      <c r="G1257"/>
      <c r="H1257" s="26"/>
      <c r="I1257" s="26"/>
      <c r="J1257"/>
      <c r="K1257"/>
      <c r="N1257"/>
      <c r="O1257"/>
      <c r="P1257"/>
      <c r="Q1257"/>
      <c r="R1257"/>
      <c r="S1257" s="30"/>
    </row>
    <row r="1258" spans="1:19" x14ac:dyDescent="0.3">
      <c r="A1258" s="25"/>
      <c r="C1258"/>
      <c r="D1258"/>
      <c r="E1258"/>
      <c r="F1258"/>
      <c r="G1258"/>
      <c r="H1258" s="26"/>
      <c r="I1258" s="26"/>
      <c r="J1258"/>
      <c r="K1258"/>
      <c r="N1258"/>
      <c r="O1258"/>
      <c r="P1258"/>
      <c r="Q1258"/>
      <c r="R1258"/>
      <c r="S1258" s="30"/>
    </row>
    <row r="1259" spans="1:19" x14ac:dyDescent="0.3">
      <c r="A1259" s="25"/>
      <c r="C1259"/>
      <c r="D1259"/>
      <c r="E1259"/>
      <c r="F1259"/>
      <c r="G1259"/>
      <c r="H1259" s="26"/>
      <c r="I1259" s="26"/>
      <c r="J1259"/>
      <c r="K1259"/>
      <c r="N1259"/>
      <c r="O1259"/>
      <c r="P1259"/>
      <c r="Q1259"/>
      <c r="R1259"/>
      <c r="S1259" s="30"/>
    </row>
    <row r="1260" spans="1:19" x14ac:dyDescent="0.3">
      <c r="A1260" s="25"/>
      <c r="C1260"/>
      <c r="D1260"/>
      <c r="E1260"/>
      <c r="F1260"/>
      <c r="G1260"/>
      <c r="H1260" s="26"/>
      <c r="I1260" s="26"/>
      <c r="J1260"/>
      <c r="K1260"/>
      <c r="N1260"/>
      <c r="O1260"/>
      <c r="P1260"/>
      <c r="Q1260"/>
      <c r="R1260"/>
      <c r="S1260" s="30"/>
    </row>
    <row r="1261" spans="1:19" x14ac:dyDescent="0.3">
      <c r="A1261" s="25"/>
      <c r="C1261"/>
      <c r="D1261"/>
      <c r="E1261"/>
      <c r="F1261"/>
      <c r="G1261"/>
      <c r="H1261" s="14"/>
      <c r="I1261" s="26"/>
      <c r="J1261"/>
      <c r="K1261"/>
      <c r="N1261"/>
      <c r="O1261"/>
      <c r="P1261"/>
      <c r="Q1261"/>
      <c r="R1261"/>
      <c r="S1261" s="30"/>
    </row>
    <row r="1262" spans="1:19" x14ac:dyDescent="0.3">
      <c r="A1262" s="25"/>
      <c r="C1262"/>
      <c r="D1262"/>
      <c r="E1262"/>
      <c r="F1262"/>
      <c r="G1262"/>
      <c r="H1262" s="26"/>
      <c r="I1262" s="26"/>
      <c r="J1262"/>
      <c r="K1262"/>
      <c r="N1262"/>
      <c r="O1262"/>
      <c r="P1262"/>
      <c r="Q1262"/>
      <c r="R1262"/>
      <c r="S1262" s="30"/>
    </row>
    <row r="1263" spans="1:19" x14ac:dyDescent="0.3">
      <c r="A1263" s="25"/>
      <c r="C1263"/>
      <c r="D1263"/>
      <c r="E1263"/>
      <c r="F1263"/>
      <c r="G1263"/>
      <c r="H1263" s="14"/>
      <c r="I1263" s="26"/>
      <c r="J1263"/>
      <c r="K1263"/>
      <c r="N1263"/>
      <c r="O1263"/>
      <c r="P1263"/>
      <c r="Q1263"/>
      <c r="R1263"/>
      <c r="S1263" s="30"/>
    </row>
    <row r="1264" spans="1:19" x14ac:dyDescent="0.3">
      <c r="A1264" s="25"/>
      <c r="C1264"/>
      <c r="D1264"/>
      <c r="E1264"/>
      <c r="F1264"/>
      <c r="G1264"/>
      <c r="H1264"/>
      <c r="J1264"/>
      <c r="K1264"/>
      <c r="N1264"/>
      <c r="O1264"/>
      <c r="P1264"/>
      <c r="Q1264"/>
      <c r="R1264"/>
      <c r="S1264" s="30"/>
    </row>
    <row r="1265" spans="1:19" x14ac:dyDescent="0.3">
      <c r="A1265" s="25"/>
      <c r="C1265"/>
      <c r="D1265"/>
      <c r="E1265"/>
      <c r="F1265"/>
      <c r="G1265"/>
      <c r="H1265" s="14"/>
      <c r="I1265" s="26"/>
      <c r="J1265"/>
      <c r="K1265"/>
      <c r="N1265"/>
      <c r="O1265"/>
      <c r="P1265"/>
      <c r="Q1265"/>
      <c r="R1265"/>
      <c r="S1265" s="30"/>
    </row>
    <row r="1266" spans="1:19" x14ac:dyDescent="0.3">
      <c r="A1266" s="25"/>
      <c r="C1266"/>
      <c r="D1266"/>
      <c r="E1266"/>
      <c r="F1266"/>
      <c r="G1266"/>
      <c r="H1266" s="26"/>
      <c r="I1266" s="26"/>
      <c r="J1266"/>
      <c r="K1266"/>
      <c r="N1266"/>
      <c r="O1266"/>
      <c r="P1266"/>
      <c r="Q1266"/>
      <c r="R1266"/>
      <c r="S1266" s="30"/>
    </row>
    <row r="1267" spans="1:19" x14ac:dyDescent="0.3">
      <c r="A1267" s="25"/>
      <c r="C1267"/>
      <c r="D1267"/>
      <c r="E1267"/>
      <c r="F1267"/>
      <c r="G1267"/>
      <c r="H1267"/>
      <c r="I1267" s="26"/>
      <c r="J1267"/>
      <c r="K1267"/>
      <c r="N1267"/>
      <c r="O1267"/>
      <c r="P1267"/>
      <c r="Q1267"/>
      <c r="R1267"/>
      <c r="S1267" s="30"/>
    </row>
    <row r="1268" spans="1:19" x14ac:dyDescent="0.3">
      <c r="A1268" s="25"/>
      <c r="C1268"/>
      <c r="D1268"/>
      <c r="E1268"/>
      <c r="F1268"/>
      <c r="G1268"/>
      <c r="H1268"/>
      <c r="I1268" s="26"/>
      <c r="J1268"/>
      <c r="K1268"/>
      <c r="N1268"/>
      <c r="O1268"/>
      <c r="P1268"/>
      <c r="Q1268"/>
      <c r="R1268"/>
      <c r="S1268" s="30"/>
    </row>
    <row r="1269" spans="1:19" x14ac:dyDescent="0.3">
      <c r="A1269" s="25"/>
      <c r="C1269"/>
      <c r="D1269"/>
      <c r="E1269"/>
      <c r="F1269"/>
      <c r="G1269"/>
      <c r="H1269"/>
      <c r="I1269" s="26"/>
      <c r="J1269"/>
      <c r="K1269"/>
      <c r="N1269"/>
      <c r="O1269"/>
      <c r="P1269"/>
      <c r="Q1269"/>
      <c r="R1269"/>
      <c r="S1269" s="30"/>
    </row>
    <row r="1270" spans="1:19" x14ac:dyDescent="0.3">
      <c r="A1270" s="25"/>
      <c r="C1270"/>
      <c r="D1270"/>
      <c r="E1270"/>
      <c r="F1270"/>
      <c r="G1270"/>
      <c r="H1270" s="14"/>
      <c r="I1270" s="26"/>
      <c r="J1270"/>
      <c r="K1270"/>
      <c r="N1270"/>
      <c r="O1270"/>
      <c r="P1270"/>
      <c r="Q1270"/>
      <c r="R1270"/>
      <c r="S1270" s="30"/>
    </row>
    <row r="1271" spans="1:19" x14ac:dyDescent="0.3">
      <c r="A1271" s="25"/>
      <c r="C1271"/>
      <c r="D1271"/>
      <c r="E1271"/>
      <c r="F1271"/>
      <c r="G1271"/>
      <c r="H1271" s="14"/>
      <c r="I1271" s="26"/>
      <c r="J1271"/>
      <c r="K1271"/>
      <c r="N1271"/>
      <c r="O1271"/>
      <c r="P1271"/>
      <c r="Q1271"/>
      <c r="R1271"/>
      <c r="S1271" s="30"/>
    </row>
    <row r="1272" spans="1:19" x14ac:dyDescent="0.3">
      <c r="A1272" s="25"/>
      <c r="C1272"/>
      <c r="D1272"/>
      <c r="E1272"/>
      <c r="F1272"/>
      <c r="G1272"/>
      <c r="H1272" s="14"/>
      <c r="I1272" s="14"/>
      <c r="J1272"/>
      <c r="K1272"/>
      <c r="N1272"/>
      <c r="O1272"/>
      <c r="P1272"/>
      <c r="Q1272"/>
      <c r="R1272"/>
      <c r="S1272" s="30"/>
    </row>
    <row r="1273" spans="1:19" x14ac:dyDescent="0.3">
      <c r="A1273" s="25"/>
      <c r="C1273"/>
      <c r="D1273"/>
      <c r="E1273"/>
      <c r="F1273"/>
      <c r="G1273"/>
      <c r="H1273" s="26"/>
      <c r="I1273" s="26"/>
      <c r="J1273"/>
      <c r="K1273"/>
      <c r="N1273"/>
      <c r="O1273"/>
      <c r="P1273"/>
      <c r="Q1273"/>
      <c r="R1273"/>
      <c r="S1273" s="30"/>
    </row>
    <row r="1274" spans="1:19" x14ac:dyDescent="0.3">
      <c r="A1274" s="25"/>
      <c r="C1274"/>
      <c r="D1274"/>
      <c r="E1274"/>
      <c r="F1274"/>
      <c r="G1274"/>
      <c r="H1274" s="26"/>
      <c r="I1274" s="26"/>
      <c r="J1274"/>
      <c r="K1274"/>
      <c r="N1274"/>
      <c r="O1274"/>
      <c r="P1274"/>
      <c r="Q1274"/>
      <c r="R1274"/>
      <c r="S1274" s="30"/>
    </row>
    <row r="1275" spans="1:19" x14ac:dyDescent="0.3">
      <c r="A1275" s="25"/>
      <c r="C1275"/>
      <c r="D1275"/>
      <c r="E1275"/>
      <c r="F1275"/>
      <c r="G1275"/>
      <c r="H1275"/>
      <c r="I1275"/>
      <c r="J1275"/>
      <c r="K1275"/>
      <c r="N1275"/>
      <c r="O1275"/>
      <c r="P1275"/>
      <c r="Q1275"/>
      <c r="R1275"/>
      <c r="S1275" s="30"/>
    </row>
    <row r="1276" spans="1:19" x14ac:dyDescent="0.3">
      <c r="A1276" s="25"/>
      <c r="C1276"/>
      <c r="D1276"/>
      <c r="E1276"/>
      <c r="F1276"/>
      <c r="G1276"/>
      <c r="H1276"/>
      <c r="I1276" s="26"/>
      <c r="J1276"/>
      <c r="K1276"/>
      <c r="N1276"/>
      <c r="O1276"/>
      <c r="P1276"/>
      <c r="Q1276"/>
      <c r="R1276"/>
      <c r="S1276" s="30"/>
    </row>
    <row r="1277" spans="1:19" x14ac:dyDescent="0.3">
      <c r="A1277" s="25"/>
      <c r="C1277"/>
      <c r="D1277"/>
      <c r="E1277"/>
      <c r="F1277"/>
      <c r="G1277"/>
      <c r="H1277"/>
      <c r="I1277" s="26"/>
      <c r="J1277"/>
      <c r="K1277"/>
      <c r="N1277"/>
      <c r="O1277"/>
      <c r="P1277"/>
      <c r="Q1277"/>
      <c r="R1277"/>
      <c r="S1277" s="30"/>
    </row>
    <row r="1278" spans="1:19" x14ac:dyDescent="0.3">
      <c r="A1278" s="25"/>
      <c r="C1278"/>
      <c r="D1278"/>
      <c r="E1278"/>
      <c r="F1278"/>
      <c r="G1278"/>
      <c r="H1278"/>
      <c r="I1278"/>
      <c r="J1278"/>
      <c r="K1278"/>
      <c r="N1278"/>
      <c r="O1278"/>
      <c r="P1278"/>
      <c r="Q1278"/>
      <c r="R1278"/>
      <c r="S1278" s="30"/>
    </row>
    <row r="1279" spans="1:19" x14ac:dyDescent="0.3">
      <c r="A1279" s="25"/>
      <c r="C1279"/>
      <c r="D1279"/>
      <c r="E1279"/>
      <c r="F1279"/>
      <c r="G1279"/>
      <c r="H1279"/>
      <c r="I1279"/>
      <c r="J1279"/>
      <c r="K1279"/>
      <c r="N1279"/>
      <c r="O1279"/>
      <c r="P1279"/>
      <c r="Q1279"/>
      <c r="R1279"/>
      <c r="S1279" s="30"/>
    </row>
    <row r="1280" spans="1:19" x14ac:dyDescent="0.3">
      <c r="A1280" s="25"/>
      <c r="C1280"/>
      <c r="D1280"/>
      <c r="E1280"/>
      <c r="F1280"/>
      <c r="G1280"/>
      <c r="H1280"/>
      <c r="I1280"/>
      <c r="J1280"/>
      <c r="K1280"/>
      <c r="N1280"/>
      <c r="O1280"/>
      <c r="P1280"/>
      <c r="Q1280"/>
      <c r="R1280"/>
      <c r="S1280" s="30"/>
    </row>
    <row r="1281" spans="1:19" x14ac:dyDescent="0.3">
      <c r="A1281" s="25"/>
      <c r="C1281"/>
      <c r="D1281"/>
      <c r="E1281"/>
      <c r="F1281"/>
      <c r="G1281"/>
      <c r="H1281"/>
      <c r="I1281" s="26"/>
      <c r="J1281"/>
      <c r="K1281"/>
      <c r="N1281"/>
      <c r="O1281"/>
      <c r="P1281"/>
      <c r="Q1281"/>
      <c r="R1281"/>
      <c r="S1281" s="30"/>
    </row>
    <row r="1282" spans="1:19" x14ac:dyDescent="0.3">
      <c r="A1282" s="25"/>
      <c r="C1282"/>
      <c r="D1282"/>
      <c r="E1282"/>
      <c r="F1282"/>
      <c r="G1282"/>
      <c r="H1282" s="26"/>
      <c r="I1282" s="26"/>
      <c r="J1282"/>
      <c r="K1282"/>
      <c r="N1282"/>
      <c r="O1282"/>
      <c r="P1282"/>
      <c r="Q1282"/>
      <c r="R1282"/>
      <c r="S1282" s="30"/>
    </row>
    <row r="1283" spans="1:19" x14ac:dyDescent="0.3">
      <c r="A1283" s="25"/>
      <c r="C1283"/>
      <c r="D1283"/>
      <c r="E1283"/>
      <c r="F1283"/>
      <c r="G1283"/>
      <c r="H1283"/>
      <c r="I1283" s="26"/>
      <c r="J1283"/>
      <c r="K1283"/>
      <c r="N1283"/>
      <c r="O1283"/>
      <c r="P1283"/>
      <c r="Q1283"/>
      <c r="R1283"/>
      <c r="S1283" s="30"/>
    </row>
    <row r="1284" spans="1:19" x14ac:dyDescent="0.3">
      <c r="A1284" s="25"/>
      <c r="C1284"/>
      <c r="D1284"/>
      <c r="E1284"/>
      <c r="F1284"/>
      <c r="G1284"/>
      <c r="H1284" s="26"/>
      <c r="I1284" s="14"/>
      <c r="J1284"/>
      <c r="K1284"/>
      <c r="N1284"/>
      <c r="O1284"/>
      <c r="P1284"/>
      <c r="Q1284"/>
      <c r="R1284"/>
      <c r="S1284" s="30"/>
    </row>
    <row r="1285" spans="1:19" x14ac:dyDescent="0.3">
      <c r="A1285" s="25"/>
      <c r="C1285"/>
      <c r="D1285"/>
      <c r="E1285"/>
      <c r="F1285"/>
      <c r="G1285"/>
      <c r="H1285" s="26"/>
      <c r="I1285" s="26"/>
      <c r="J1285"/>
      <c r="K1285"/>
      <c r="N1285"/>
      <c r="O1285"/>
      <c r="P1285"/>
      <c r="Q1285"/>
      <c r="R1285"/>
      <c r="S1285" s="30"/>
    </row>
    <row r="1286" spans="1:19" x14ac:dyDescent="0.3">
      <c r="A1286" s="25"/>
      <c r="C1286"/>
      <c r="D1286"/>
      <c r="E1286"/>
      <c r="F1286"/>
      <c r="G1286"/>
      <c r="H1286" s="26"/>
      <c r="I1286" s="26"/>
      <c r="J1286"/>
      <c r="K1286"/>
      <c r="N1286"/>
      <c r="O1286"/>
      <c r="P1286"/>
      <c r="Q1286"/>
      <c r="R1286"/>
      <c r="S1286" s="30"/>
    </row>
    <row r="1287" spans="1:19" x14ac:dyDescent="0.3">
      <c r="A1287" s="25"/>
      <c r="C1287"/>
      <c r="D1287"/>
      <c r="E1287"/>
      <c r="F1287"/>
      <c r="G1287"/>
      <c r="H1287" s="26"/>
      <c r="J1287"/>
      <c r="K1287"/>
      <c r="N1287"/>
      <c r="O1287"/>
      <c r="P1287"/>
      <c r="Q1287"/>
      <c r="R1287"/>
      <c r="S1287" s="30"/>
    </row>
    <row r="1288" spans="1:19" x14ac:dyDescent="0.3">
      <c r="A1288" s="25"/>
      <c r="C1288"/>
      <c r="D1288"/>
      <c r="E1288"/>
      <c r="F1288"/>
      <c r="G1288"/>
      <c r="H1288" s="26"/>
      <c r="I1288" s="26"/>
      <c r="J1288"/>
      <c r="K1288"/>
      <c r="N1288"/>
      <c r="O1288"/>
      <c r="P1288"/>
      <c r="Q1288"/>
      <c r="R1288"/>
      <c r="S1288" s="30"/>
    </row>
    <row r="1289" spans="1:19" x14ac:dyDescent="0.3">
      <c r="A1289" s="25"/>
      <c r="C1289"/>
      <c r="D1289"/>
      <c r="E1289"/>
      <c r="F1289"/>
      <c r="G1289"/>
      <c r="H1289" s="26"/>
      <c r="I1289" s="26"/>
      <c r="J1289"/>
      <c r="K1289"/>
      <c r="N1289"/>
      <c r="O1289"/>
      <c r="P1289"/>
      <c r="Q1289"/>
      <c r="R1289"/>
      <c r="S1289" s="30"/>
    </row>
    <row r="1290" spans="1:19" x14ac:dyDescent="0.3">
      <c r="A1290" s="25"/>
      <c r="C1290"/>
      <c r="D1290"/>
      <c r="E1290"/>
      <c r="F1290"/>
      <c r="G1290"/>
      <c r="H1290" s="26"/>
      <c r="I1290" s="26"/>
      <c r="J1290"/>
      <c r="K1290"/>
      <c r="N1290"/>
      <c r="O1290"/>
      <c r="P1290"/>
      <c r="Q1290"/>
      <c r="R1290"/>
      <c r="S1290" s="30"/>
    </row>
    <row r="1291" spans="1:19" x14ac:dyDescent="0.3">
      <c r="A1291" s="25"/>
      <c r="C1291"/>
      <c r="D1291"/>
      <c r="E1291"/>
      <c r="F1291"/>
      <c r="G1291"/>
      <c r="H1291" s="26"/>
      <c r="I1291" s="14"/>
      <c r="J1291"/>
      <c r="K1291"/>
      <c r="N1291"/>
      <c r="O1291"/>
      <c r="P1291"/>
      <c r="Q1291"/>
      <c r="R1291"/>
      <c r="S1291" s="30"/>
    </row>
    <row r="1292" spans="1:19" x14ac:dyDescent="0.3">
      <c r="A1292" s="25"/>
      <c r="C1292"/>
      <c r="D1292"/>
      <c r="E1292"/>
      <c r="F1292"/>
      <c r="G1292"/>
      <c r="H1292" s="26"/>
      <c r="I1292" s="14"/>
      <c r="J1292"/>
      <c r="K1292"/>
      <c r="N1292"/>
      <c r="O1292"/>
      <c r="P1292"/>
      <c r="Q1292"/>
      <c r="R1292"/>
      <c r="S1292" s="30"/>
    </row>
    <row r="1293" spans="1:19" x14ac:dyDescent="0.3">
      <c r="A1293" s="25"/>
      <c r="C1293"/>
      <c r="D1293"/>
      <c r="E1293"/>
      <c r="F1293"/>
      <c r="G1293"/>
      <c r="H1293" s="26"/>
      <c r="I1293" s="26"/>
      <c r="J1293"/>
      <c r="K1293"/>
      <c r="N1293"/>
      <c r="O1293"/>
      <c r="P1293"/>
      <c r="Q1293"/>
      <c r="R1293"/>
      <c r="S1293" s="30"/>
    </row>
    <row r="1294" spans="1:19" x14ac:dyDescent="0.3">
      <c r="A1294" s="25"/>
      <c r="C1294"/>
      <c r="D1294"/>
      <c r="E1294"/>
      <c r="F1294"/>
      <c r="G1294"/>
      <c r="H1294"/>
      <c r="I1294"/>
      <c r="J1294"/>
      <c r="K1294"/>
      <c r="N1294"/>
      <c r="O1294"/>
      <c r="P1294"/>
      <c r="Q1294"/>
      <c r="R1294"/>
      <c r="S1294" s="30"/>
    </row>
    <row r="1295" spans="1:19" x14ac:dyDescent="0.3">
      <c r="A1295" s="25"/>
      <c r="C1295"/>
      <c r="D1295"/>
      <c r="E1295"/>
      <c r="F1295"/>
      <c r="G1295"/>
      <c r="H1295"/>
      <c r="I1295"/>
      <c r="J1295"/>
      <c r="K1295"/>
      <c r="N1295"/>
      <c r="O1295"/>
      <c r="P1295"/>
      <c r="Q1295"/>
      <c r="R1295"/>
      <c r="S1295" s="30"/>
    </row>
    <row r="1296" spans="1:19" x14ac:dyDescent="0.3">
      <c r="A1296" s="25"/>
      <c r="C1296"/>
      <c r="D1296"/>
      <c r="E1296"/>
      <c r="F1296"/>
      <c r="G1296"/>
      <c r="H1296"/>
      <c r="J1296"/>
      <c r="K1296"/>
      <c r="N1296"/>
      <c r="O1296"/>
      <c r="P1296"/>
      <c r="Q1296"/>
      <c r="R1296"/>
      <c r="S1296" s="30"/>
    </row>
    <row r="1297" spans="1:19" x14ac:dyDescent="0.3">
      <c r="A1297" s="25"/>
      <c r="C1297"/>
      <c r="D1297"/>
      <c r="E1297"/>
      <c r="F1297"/>
      <c r="G1297"/>
      <c r="H1297"/>
      <c r="I1297"/>
      <c r="J1297"/>
      <c r="K1297"/>
      <c r="N1297"/>
      <c r="O1297"/>
      <c r="P1297"/>
      <c r="Q1297"/>
      <c r="R1297"/>
      <c r="S1297" s="30"/>
    </row>
    <row r="1298" spans="1:19" x14ac:dyDescent="0.3">
      <c r="A1298" s="25"/>
      <c r="C1298"/>
      <c r="D1298"/>
      <c r="E1298"/>
      <c r="F1298"/>
      <c r="G1298"/>
      <c r="H1298"/>
      <c r="I1298" s="14"/>
      <c r="J1298"/>
      <c r="K1298"/>
      <c r="N1298"/>
      <c r="O1298"/>
      <c r="P1298"/>
      <c r="Q1298"/>
      <c r="R1298"/>
      <c r="S1298" s="30"/>
    </row>
    <row r="1299" spans="1:19" x14ac:dyDescent="0.3">
      <c r="A1299" s="25"/>
      <c r="C1299"/>
      <c r="D1299"/>
      <c r="E1299"/>
      <c r="F1299"/>
      <c r="G1299"/>
      <c r="H1299" s="26"/>
      <c r="I1299" s="14"/>
      <c r="J1299"/>
      <c r="K1299"/>
      <c r="N1299"/>
      <c r="O1299"/>
      <c r="P1299"/>
      <c r="Q1299"/>
      <c r="R1299"/>
      <c r="S1299" s="30"/>
    </row>
    <row r="1300" spans="1:19" x14ac:dyDescent="0.3">
      <c r="A1300" s="25"/>
      <c r="C1300"/>
      <c r="D1300"/>
      <c r="E1300"/>
      <c r="F1300"/>
      <c r="G1300"/>
      <c r="H1300"/>
      <c r="I1300"/>
      <c r="J1300"/>
      <c r="K1300"/>
      <c r="N1300"/>
      <c r="O1300"/>
      <c r="P1300"/>
      <c r="Q1300"/>
      <c r="R1300"/>
      <c r="S1300" s="30"/>
    </row>
    <row r="1301" spans="1:19" x14ac:dyDescent="0.3">
      <c r="A1301" s="25"/>
      <c r="C1301"/>
      <c r="D1301"/>
      <c r="E1301"/>
      <c r="F1301"/>
      <c r="G1301"/>
      <c r="H1301" s="26"/>
      <c r="I1301" s="26"/>
      <c r="J1301"/>
      <c r="K1301"/>
      <c r="N1301"/>
      <c r="O1301"/>
      <c r="P1301"/>
      <c r="Q1301"/>
      <c r="R1301"/>
      <c r="S1301" s="30"/>
    </row>
    <row r="1302" spans="1:19" x14ac:dyDescent="0.3">
      <c r="A1302" s="25"/>
      <c r="C1302"/>
      <c r="D1302"/>
      <c r="E1302"/>
      <c r="F1302"/>
      <c r="G1302"/>
      <c r="H1302"/>
      <c r="I1302"/>
      <c r="J1302"/>
      <c r="K1302"/>
      <c r="N1302"/>
      <c r="O1302"/>
      <c r="P1302"/>
      <c r="Q1302"/>
      <c r="R1302"/>
      <c r="S1302" s="30"/>
    </row>
    <row r="1303" spans="1:19" x14ac:dyDescent="0.3">
      <c r="A1303" s="25"/>
      <c r="C1303"/>
      <c r="D1303"/>
      <c r="E1303"/>
      <c r="F1303"/>
      <c r="G1303"/>
      <c r="H1303"/>
      <c r="I1303" s="26"/>
      <c r="J1303"/>
      <c r="K1303"/>
      <c r="N1303"/>
      <c r="O1303"/>
      <c r="P1303"/>
      <c r="Q1303"/>
      <c r="R1303"/>
      <c r="S1303" s="30"/>
    </row>
    <row r="1304" spans="1:19" x14ac:dyDescent="0.3">
      <c r="A1304" s="25"/>
      <c r="C1304"/>
      <c r="D1304"/>
      <c r="E1304"/>
      <c r="F1304"/>
      <c r="G1304"/>
      <c r="H1304"/>
      <c r="J1304"/>
      <c r="K1304"/>
      <c r="N1304"/>
      <c r="O1304"/>
      <c r="P1304"/>
      <c r="Q1304"/>
      <c r="R1304"/>
      <c r="S1304" s="30"/>
    </row>
    <row r="1305" spans="1:19" x14ac:dyDescent="0.3">
      <c r="A1305" s="25"/>
      <c r="C1305"/>
      <c r="D1305"/>
      <c r="E1305"/>
      <c r="F1305"/>
      <c r="G1305"/>
      <c r="H1305" s="26"/>
      <c r="I1305" s="14"/>
      <c r="J1305"/>
      <c r="K1305"/>
      <c r="N1305"/>
      <c r="O1305"/>
      <c r="P1305"/>
      <c r="Q1305"/>
      <c r="R1305"/>
      <c r="S1305" s="30"/>
    </row>
    <row r="1306" spans="1:19" x14ac:dyDescent="0.3">
      <c r="A1306" s="25"/>
      <c r="C1306"/>
      <c r="D1306"/>
      <c r="E1306"/>
      <c r="F1306"/>
      <c r="G1306"/>
      <c r="H1306" s="26"/>
      <c r="I1306" s="14"/>
      <c r="J1306"/>
      <c r="K1306"/>
      <c r="N1306"/>
      <c r="O1306"/>
      <c r="P1306"/>
      <c r="Q1306"/>
      <c r="R1306"/>
      <c r="S1306" s="30"/>
    </row>
    <row r="1307" spans="1:19" x14ac:dyDescent="0.3">
      <c r="A1307" s="25"/>
      <c r="C1307"/>
      <c r="D1307"/>
      <c r="E1307"/>
      <c r="F1307"/>
      <c r="G1307"/>
      <c r="H1307"/>
      <c r="J1307"/>
      <c r="K1307"/>
      <c r="N1307"/>
      <c r="O1307"/>
      <c r="P1307"/>
      <c r="Q1307"/>
      <c r="R1307"/>
      <c r="S1307" s="30"/>
    </row>
    <row r="1308" spans="1:19" x14ac:dyDescent="0.3">
      <c r="A1308" s="25"/>
      <c r="C1308"/>
      <c r="D1308"/>
      <c r="E1308"/>
      <c r="F1308"/>
      <c r="G1308"/>
      <c r="J1308"/>
      <c r="K1308"/>
      <c r="N1308"/>
      <c r="O1308"/>
      <c r="P1308"/>
      <c r="Q1308"/>
      <c r="R1308"/>
      <c r="S1308" s="30"/>
    </row>
    <row r="1309" spans="1:19" x14ac:dyDescent="0.3">
      <c r="A1309" s="25"/>
      <c r="C1309"/>
      <c r="D1309"/>
      <c r="E1309"/>
      <c r="F1309"/>
      <c r="G1309"/>
      <c r="H1309" s="26"/>
      <c r="I1309" s="26"/>
      <c r="J1309"/>
      <c r="K1309"/>
      <c r="N1309"/>
      <c r="O1309"/>
      <c r="P1309"/>
      <c r="Q1309"/>
      <c r="R1309"/>
      <c r="S1309" s="30"/>
    </row>
    <row r="1310" spans="1:19" x14ac:dyDescent="0.3">
      <c r="A1310" s="25"/>
      <c r="C1310"/>
      <c r="D1310"/>
      <c r="E1310"/>
      <c r="F1310"/>
      <c r="G1310"/>
      <c r="H1310"/>
      <c r="I1310" s="26"/>
      <c r="J1310"/>
      <c r="K1310"/>
      <c r="N1310"/>
      <c r="O1310"/>
      <c r="P1310"/>
      <c r="Q1310"/>
      <c r="R1310"/>
      <c r="S1310" s="30"/>
    </row>
    <row r="1311" spans="1:19" x14ac:dyDescent="0.3">
      <c r="A1311" s="25"/>
      <c r="C1311"/>
      <c r="D1311"/>
      <c r="E1311"/>
      <c r="F1311"/>
      <c r="G1311"/>
      <c r="H1311" s="26"/>
      <c r="I1311" s="26"/>
      <c r="J1311"/>
      <c r="K1311"/>
      <c r="N1311"/>
      <c r="O1311"/>
      <c r="P1311"/>
      <c r="Q1311"/>
      <c r="R1311"/>
      <c r="S1311" s="30"/>
    </row>
    <row r="1312" spans="1:19" x14ac:dyDescent="0.3">
      <c r="A1312" s="25"/>
      <c r="C1312"/>
      <c r="D1312"/>
      <c r="E1312"/>
      <c r="F1312"/>
      <c r="G1312"/>
      <c r="H1312" s="26"/>
      <c r="I1312" s="14"/>
      <c r="J1312"/>
      <c r="K1312"/>
      <c r="N1312"/>
      <c r="O1312"/>
      <c r="P1312"/>
      <c r="Q1312"/>
      <c r="R1312"/>
      <c r="S1312" s="30"/>
    </row>
    <row r="1313" spans="1:19" x14ac:dyDescent="0.3">
      <c r="A1313" s="25"/>
      <c r="C1313"/>
      <c r="D1313"/>
      <c r="E1313"/>
      <c r="F1313"/>
      <c r="G1313"/>
      <c r="H1313" s="26"/>
      <c r="I1313" s="26"/>
      <c r="J1313"/>
      <c r="K1313"/>
      <c r="N1313"/>
      <c r="O1313"/>
      <c r="P1313"/>
      <c r="Q1313"/>
      <c r="R1313"/>
      <c r="S1313" s="30"/>
    </row>
    <row r="1314" spans="1:19" x14ac:dyDescent="0.3">
      <c r="A1314" s="25"/>
      <c r="C1314"/>
      <c r="D1314"/>
      <c r="E1314"/>
      <c r="F1314"/>
      <c r="G1314"/>
      <c r="H1314" s="26"/>
      <c r="I1314" s="26"/>
      <c r="J1314"/>
      <c r="K1314"/>
      <c r="N1314"/>
      <c r="O1314"/>
      <c r="P1314"/>
      <c r="Q1314"/>
      <c r="R1314"/>
      <c r="S1314" s="30"/>
    </row>
    <row r="1315" spans="1:19" x14ac:dyDescent="0.3">
      <c r="A1315" s="25"/>
      <c r="C1315"/>
      <c r="D1315"/>
      <c r="E1315"/>
      <c r="F1315"/>
      <c r="G1315"/>
      <c r="H1315" s="26"/>
      <c r="I1315" s="26"/>
      <c r="J1315"/>
      <c r="K1315"/>
      <c r="N1315"/>
      <c r="O1315"/>
      <c r="P1315"/>
      <c r="Q1315"/>
      <c r="R1315"/>
      <c r="S1315" s="30"/>
    </row>
    <row r="1316" spans="1:19" x14ac:dyDescent="0.3">
      <c r="A1316" s="25"/>
      <c r="C1316"/>
      <c r="D1316"/>
      <c r="E1316"/>
      <c r="F1316"/>
      <c r="G1316"/>
      <c r="H1316" s="26"/>
      <c r="I1316" s="26"/>
      <c r="J1316"/>
      <c r="K1316"/>
      <c r="N1316"/>
      <c r="O1316"/>
      <c r="P1316"/>
      <c r="Q1316"/>
      <c r="R1316"/>
      <c r="S1316" s="30"/>
    </row>
    <row r="1317" spans="1:19" x14ac:dyDescent="0.3">
      <c r="A1317" s="25"/>
      <c r="C1317"/>
      <c r="D1317"/>
      <c r="E1317"/>
      <c r="F1317"/>
      <c r="G1317"/>
      <c r="H1317" s="26"/>
      <c r="I1317" s="26"/>
      <c r="J1317"/>
      <c r="K1317"/>
      <c r="N1317"/>
      <c r="O1317"/>
      <c r="P1317"/>
      <c r="Q1317"/>
      <c r="R1317"/>
      <c r="S1317" s="30"/>
    </row>
    <row r="1318" spans="1:19" x14ac:dyDescent="0.3">
      <c r="A1318" s="25"/>
      <c r="C1318"/>
      <c r="D1318"/>
      <c r="E1318"/>
      <c r="F1318"/>
      <c r="G1318"/>
      <c r="H1318" s="26"/>
      <c r="I1318" s="26"/>
      <c r="J1318"/>
      <c r="K1318"/>
      <c r="N1318"/>
      <c r="O1318"/>
      <c r="P1318"/>
      <c r="Q1318"/>
      <c r="R1318"/>
      <c r="S1318" s="30"/>
    </row>
    <row r="1319" spans="1:19" x14ac:dyDescent="0.3">
      <c r="A1319" s="25"/>
      <c r="C1319"/>
      <c r="D1319"/>
      <c r="E1319"/>
      <c r="F1319"/>
      <c r="G1319"/>
      <c r="H1319"/>
      <c r="I1319"/>
      <c r="J1319"/>
      <c r="K1319"/>
      <c r="N1319"/>
      <c r="O1319"/>
      <c r="P1319"/>
      <c r="Q1319"/>
      <c r="R1319"/>
      <c r="S1319" s="30"/>
    </row>
    <row r="1320" spans="1:19" x14ac:dyDescent="0.3">
      <c r="A1320" s="25"/>
      <c r="C1320"/>
      <c r="D1320"/>
      <c r="E1320"/>
      <c r="F1320"/>
      <c r="G1320"/>
      <c r="H1320" s="14"/>
      <c r="I1320" s="26"/>
      <c r="J1320"/>
      <c r="K1320"/>
      <c r="N1320"/>
      <c r="O1320"/>
      <c r="P1320"/>
      <c r="Q1320"/>
      <c r="R1320"/>
      <c r="S1320" s="30"/>
    </row>
    <row r="1321" spans="1:19" x14ac:dyDescent="0.3">
      <c r="A1321" s="25"/>
      <c r="C1321"/>
      <c r="D1321"/>
      <c r="E1321"/>
      <c r="F1321"/>
      <c r="G1321"/>
      <c r="H1321" s="26"/>
      <c r="I1321" s="14"/>
      <c r="J1321"/>
      <c r="K1321"/>
      <c r="N1321"/>
      <c r="O1321"/>
      <c r="P1321"/>
      <c r="Q1321"/>
      <c r="R1321"/>
      <c r="S1321" s="30"/>
    </row>
    <row r="1322" spans="1:19" x14ac:dyDescent="0.3">
      <c r="A1322" s="25"/>
      <c r="C1322"/>
      <c r="D1322"/>
      <c r="E1322"/>
      <c r="F1322"/>
      <c r="G1322"/>
      <c r="H1322" s="26"/>
      <c r="I1322" s="26"/>
      <c r="J1322"/>
      <c r="K1322"/>
      <c r="N1322"/>
      <c r="O1322"/>
      <c r="P1322"/>
      <c r="Q1322"/>
      <c r="R1322"/>
      <c r="S1322" s="30"/>
    </row>
    <row r="1323" spans="1:19" x14ac:dyDescent="0.3">
      <c r="A1323" s="25"/>
      <c r="C1323"/>
      <c r="D1323"/>
      <c r="E1323"/>
      <c r="F1323"/>
      <c r="G1323"/>
      <c r="H1323"/>
      <c r="J1323"/>
      <c r="K1323"/>
      <c r="N1323"/>
      <c r="O1323"/>
      <c r="P1323"/>
      <c r="Q1323"/>
      <c r="R1323"/>
      <c r="S1323" s="30"/>
    </row>
    <row r="1324" spans="1:19" x14ac:dyDescent="0.3">
      <c r="A1324" s="25"/>
      <c r="C1324"/>
      <c r="D1324"/>
      <c r="E1324"/>
      <c r="F1324"/>
      <c r="G1324"/>
      <c r="H1324" s="26"/>
      <c r="I1324" s="26"/>
      <c r="J1324"/>
      <c r="K1324"/>
      <c r="N1324"/>
      <c r="O1324"/>
      <c r="P1324"/>
      <c r="Q1324"/>
      <c r="R1324"/>
      <c r="S1324" s="30"/>
    </row>
    <row r="1325" spans="1:19" x14ac:dyDescent="0.3">
      <c r="A1325" s="25"/>
      <c r="C1325"/>
      <c r="D1325"/>
      <c r="E1325"/>
      <c r="F1325"/>
      <c r="G1325"/>
      <c r="H1325" s="26"/>
      <c r="I1325" s="26"/>
      <c r="J1325"/>
      <c r="K1325"/>
      <c r="N1325"/>
      <c r="O1325"/>
      <c r="P1325"/>
      <c r="Q1325"/>
      <c r="R1325"/>
      <c r="S1325" s="30"/>
    </row>
    <row r="1326" spans="1:19" x14ac:dyDescent="0.3">
      <c r="A1326" s="25"/>
      <c r="C1326"/>
      <c r="D1326"/>
      <c r="E1326"/>
      <c r="F1326"/>
      <c r="G1326"/>
      <c r="H1326" s="26"/>
      <c r="I1326" s="26"/>
      <c r="J1326"/>
      <c r="K1326"/>
      <c r="N1326"/>
      <c r="O1326"/>
      <c r="P1326"/>
      <c r="Q1326"/>
      <c r="R1326"/>
      <c r="S1326" s="30"/>
    </row>
    <row r="1327" spans="1:19" x14ac:dyDescent="0.3">
      <c r="A1327" s="25"/>
      <c r="C1327"/>
      <c r="D1327"/>
      <c r="E1327"/>
      <c r="F1327"/>
      <c r="G1327"/>
      <c r="H1327"/>
      <c r="I1327"/>
      <c r="J1327"/>
      <c r="K1327"/>
      <c r="N1327"/>
      <c r="O1327"/>
      <c r="P1327"/>
      <c r="Q1327"/>
      <c r="R1327"/>
      <c r="S1327" s="30"/>
    </row>
    <row r="1328" spans="1:19" x14ac:dyDescent="0.3">
      <c r="A1328" s="25"/>
      <c r="C1328"/>
      <c r="D1328"/>
      <c r="E1328"/>
      <c r="F1328"/>
      <c r="G1328"/>
      <c r="H1328" s="26"/>
      <c r="I1328"/>
      <c r="J1328"/>
      <c r="K1328"/>
      <c r="N1328"/>
      <c r="O1328"/>
      <c r="P1328"/>
      <c r="Q1328"/>
      <c r="R1328"/>
      <c r="S1328" s="30"/>
    </row>
    <row r="1329" spans="1:19" x14ac:dyDescent="0.3">
      <c r="A1329" s="25"/>
      <c r="C1329"/>
      <c r="D1329"/>
      <c r="E1329"/>
      <c r="F1329"/>
      <c r="G1329"/>
      <c r="H1329" s="26"/>
      <c r="I1329" s="26"/>
      <c r="J1329"/>
      <c r="K1329"/>
      <c r="N1329"/>
      <c r="O1329"/>
      <c r="P1329"/>
      <c r="Q1329"/>
      <c r="R1329"/>
      <c r="S1329" s="30"/>
    </row>
    <row r="1330" spans="1:19" x14ac:dyDescent="0.3">
      <c r="A1330" s="25"/>
      <c r="C1330"/>
      <c r="D1330"/>
      <c r="E1330"/>
      <c r="F1330"/>
      <c r="G1330"/>
      <c r="H1330"/>
      <c r="I1330"/>
      <c r="J1330"/>
      <c r="K1330"/>
      <c r="N1330"/>
      <c r="O1330"/>
      <c r="P1330"/>
      <c r="Q1330"/>
      <c r="R1330"/>
      <c r="S1330" s="30"/>
    </row>
    <row r="1331" spans="1:19" x14ac:dyDescent="0.3">
      <c r="A1331" s="25"/>
      <c r="C1331"/>
      <c r="D1331"/>
      <c r="E1331"/>
      <c r="F1331"/>
      <c r="G1331"/>
      <c r="H1331" s="26"/>
      <c r="I1331" s="26"/>
      <c r="J1331"/>
      <c r="K1331"/>
      <c r="N1331"/>
      <c r="O1331"/>
      <c r="P1331"/>
      <c r="Q1331"/>
      <c r="R1331"/>
      <c r="S1331" s="30"/>
    </row>
    <row r="1332" spans="1:19" x14ac:dyDescent="0.3">
      <c r="A1332" s="25"/>
      <c r="C1332"/>
      <c r="D1332"/>
      <c r="E1332"/>
      <c r="F1332"/>
      <c r="G1332"/>
      <c r="H1332" s="26"/>
      <c r="I1332" s="26"/>
      <c r="J1332"/>
      <c r="K1332"/>
      <c r="N1332"/>
      <c r="O1332"/>
      <c r="P1332"/>
      <c r="Q1332"/>
      <c r="R1332"/>
      <c r="S1332" s="30"/>
    </row>
    <row r="1333" spans="1:19" x14ac:dyDescent="0.3">
      <c r="A1333" s="25"/>
      <c r="C1333"/>
      <c r="D1333"/>
      <c r="E1333"/>
      <c r="F1333"/>
      <c r="G1333"/>
      <c r="H1333" s="14"/>
      <c r="I1333" s="14"/>
      <c r="J1333"/>
      <c r="K1333"/>
      <c r="N1333"/>
      <c r="O1333"/>
      <c r="P1333"/>
      <c r="Q1333"/>
      <c r="R1333"/>
      <c r="S1333" s="30"/>
    </row>
    <row r="1334" spans="1:19" x14ac:dyDescent="0.3">
      <c r="A1334" s="25"/>
      <c r="C1334"/>
      <c r="D1334"/>
      <c r="E1334"/>
      <c r="F1334"/>
      <c r="G1334"/>
      <c r="H1334" s="26"/>
      <c r="I1334" s="26"/>
      <c r="J1334"/>
      <c r="K1334"/>
      <c r="N1334"/>
      <c r="O1334"/>
      <c r="P1334"/>
      <c r="Q1334"/>
      <c r="R1334"/>
      <c r="S1334" s="30"/>
    </row>
    <row r="1335" spans="1:19" x14ac:dyDescent="0.3">
      <c r="A1335" s="25"/>
      <c r="C1335"/>
      <c r="D1335"/>
      <c r="E1335"/>
      <c r="F1335"/>
      <c r="G1335"/>
      <c r="H1335" s="26"/>
      <c r="I1335" s="26"/>
      <c r="J1335"/>
      <c r="K1335"/>
      <c r="N1335"/>
      <c r="O1335"/>
      <c r="P1335"/>
      <c r="Q1335"/>
      <c r="R1335"/>
      <c r="S1335" s="30"/>
    </row>
    <row r="1336" spans="1:19" x14ac:dyDescent="0.3">
      <c r="A1336" s="25"/>
      <c r="C1336"/>
      <c r="D1336"/>
      <c r="E1336"/>
      <c r="F1336"/>
      <c r="G1336"/>
      <c r="H1336" s="26"/>
      <c r="I1336" s="26"/>
      <c r="J1336"/>
      <c r="K1336"/>
      <c r="N1336"/>
      <c r="O1336"/>
      <c r="P1336"/>
      <c r="Q1336"/>
      <c r="R1336"/>
      <c r="S1336" s="30"/>
    </row>
    <row r="1337" spans="1:19" x14ac:dyDescent="0.3">
      <c r="A1337" s="25"/>
      <c r="C1337"/>
      <c r="D1337"/>
      <c r="E1337"/>
      <c r="F1337"/>
      <c r="G1337"/>
      <c r="H1337" s="26"/>
      <c r="I1337" s="26"/>
      <c r="J1337"/>
      <c r="K1337"/>
      <c r="N1337"/>
      <c r="O1337"/>
      <c r="P1337"/>
      <c r="Q1337"/>
      <c r="R1337"/>
      <c r="S1337" s="30"/>
    </row>
    <row r="1338" spans="1:19" x14ac:dyDescent="0.3">
      <c r="A1338" s="25"/>
      <c r="C1338"/>
      <c r="D1338"/>
      <c r="E1338"/>
      <c r="F1338"/>
      <c r="G1338"/>
      <c r="H1338" s="26"/>
      <c r="I1338" s="26"/>
      <c r="J1338"/>
      <c r="K1338"/>
      <c r="N1338"/>
      <c r="O1338"/>
      <c r="P1338"/>
      <c r="Q1338"/>
      <c r="R1338"/>
      <c r="S1338" s="30"/>
    </row>
    <row r="1339" spans="1:19" x14ac:dyDescent="0.3">
      <c r="A1339" s="25"/>
      <c r="C1339"/>
      <c r="D1339"/>
      <c r="E1339"/>
      <c r="F1339"/>
      <c r="G1339"/>
      <c r="H1339" s="26"/>
      <c r="I1339" s="26"/>
      <c r="J1339"/>
      <c r="K1339"/>
      <c r="N1339"/>
      <c r="O1339"/>
      <c r="P1339"/>
      <c r="Q1339"/>
      <c r="R1339"/>
      <c r="S1339" s="30"/>
    </row>
    <row r="1340" spans="1:19" x14ac:dyDescent="0.3">
      <c r="A1340" s="25"/>
      <c r="C1340"/>
      <c r="D1340"/>
      <c r="E1340"/>
      <c r="F1340"/>
      <c r="G1340"/>
      <c r="H1340" s="26"/>
      <c r="J1340"/>
      <c r="K1340"/>
      <c r="N1340"/>
      <c r="O1340"/>
      <c r="P1340"/>
      <c r="Q1340"/>
      <c r="R1340"/>
      <c r="S1340" s="30"/>
    </row>
    <row r="1341" spans="1:19" x14ac:dyDescent="0.3">
      <c r="A1341" s="25"/>
      <c r="C1341"/>
      <c r="D1341"/>
      <c r="E1341"/>
      <c r="F1341"/>
      <c r="G1341"/>
      <c r="H1341" s="26"/>
      <c r="I1341" s="14"/>
      <c r="J1341"/>
      <c r="K1341"/>
      <c r="N1341"/>
      <c r="O1341"/>
      <c r="P1341"/>
      <c r="Q1341"/>
      <c r="R1341"/>
      <c r="S1341" s="30"/>
    </row>
    <row r="1342" spans="1:19" x14ac:dyDescent="0.3">
      <c r="A1342" s="25"/>
      <c r="C1342"/>
      <c r="D1342"/>
      <c r="E1342"/>
      <c r="F1342"/>
      <c r="G1342"/>
      <c r="H1342" s="26"/>
      <c r="I1342" s="26"/>
      <c r="J1342"/>
      <c r="K1342"/>
      <c r="N1342"/>
      <c r="O1342"/>
      <c r="P1342"/>
      <c r="Q1342"/>
      <c r="R1342"/>
      <c r="S1342" s="30"/>
    </row>
    <row r="1343" spans="1:19" x14ac:dyDescent="0.3">
      <c r="A1343" s="25"/>
      <c r="C1343"/>
      <c r="D1343"/>
      <c r="E1343"/>
      <c r="F1343"/>
      <c r="G1343"/>
      <c r="H1343" s="26"/>
      <c r="I1343" s="26"/>
      <c r="J1343"/>
      <c r="K1343"/>
      <c r="N1343"/>
      <c r="O1343"/>
      <c r="P1343"/>
      <c r="Q1343"/>
      <c r="R1343"/>
      <c r="S1343" s="30"/>
    </row>
    <row r="1344" spans="1:19" x14ac:dyDescent="0.3">
      <c r="A1344" s="25"/>
      <c r="C1344"/>
      <c r="D1344"/>
      <c r="E1344"/>
      <c r="F1344"/>
      <c r="G1344"/>
      <c r="H1344" s="26"/>
      <c r="I1344" s="26"/>
      <c r="J1344"/>
      <c r="K1344"/>
      <c r="N1344"/>
      <c r="O1344"/>
      <c r="P1344"/>
      <c r="Q1344"/>
      <c r="R1344"/>
      <c r="S1344" s="30"/>
    </row>
    <row r="1345" spans="1:19" x14ac:dyDescent="0.3">
      <c r="A1345" s="25"/>
      <c r="C1345"/>
      <c r="D1345"/>
      <c r="E1345"/>
      <c r="F1345"/>
      <c r="G1345"/>
      <c r="H1345" s="26"/>
      <c r="I1345" s="26"/>
      <c r="J1345"/>
      <c r="K1345"/>
      <c r="N1345"/>
      <c r="O1345"/>
      <c r="P1345"/>
      <c r="Q1345"/>
      <c r="R1345"/>
      <c r="S1345" s="30"/>
    </row>
    <row r="1346" spans="1:19" x14ac:dyDescent="0.3">
      <c r="A1346" s="25"/>
      <c r="C1346"/>
      <c r="D1346"/>
      <c r="E1346"/>
      <c r="F1346"/>
      <c r="G1346"/>
      <c r="H1346" s="26"/>
      <c r="I1346" s="26"/>
      <c r="J1346"/>
      <c r="K1346"/>
      <c r="N1346"/>
      <c r="O1346"/>
      <c r="P1346"/>
      <c r="Q1346"/>
      <c r="R1346"/>
      <c r="S1346" s="30"/>
    </row>
    <row r="1347" spans="1:19" x14ac:dyDescent="0.3">
      <c r="A1347" s="25"/>
      <c r="C1347"/>
      <c r="D1347"/>
      <c r="E1347"/>
      <c r="F1347"/>
      <c r="G1347"/>
      <c r="H1347" s="26"/>
      <c r="I1347" s="26"/>
      <c r="J1347"/>
      <c r="K1347"/>
      <c r="N1347"/>
      <c r="O1347"/>
      <c r="P1347"/>
      <c r="Q1347"/>
      <c r="R1347"/>
      <c r="S1347" s="30"/>
    </row>
    <row r="1348" spans="1:19" x14ac:dyDescent="0.3">
      <c r="A1348" s="25"/>
      <c r="C1348"/>
      <c r="D1348"/>
      <c r="E1348"/>
      <c r="F1348"/>
      <c r="G1348"/>
      <c r="H1348" s="26"/>
      <c r="I1348" s="26"/>
      <c r="J1348"/>
      <c r="K1348"/>
      <c r="N1348"/>
      <c r="O1348"/>
      <c r="P1348"/>
      <c r="Q1348"/>
      <c r="R1348"/>
      <c r="S1348" s="30"/>
    </row>
    <row r="1349" spans="1:19" x14ac:dyDescent="0.3">
      <c r="A1349" s="25"/>
      <c r="C1349"/>
      <c r="D1349"/>
      <c r="E1349"/>
      <c r="F1349"/>
      <c r="G1349"/>
      <c r="H1349" s="26"/>
      <c r="I1349" s="14"/>
      <c r="J1349"/>
      <c r="K1349"/>
      <c r="N1349"/>
      <c r="O1349"/>
      <c r="P1349"/>
      <c r="Q1349"/>
      <c r="R1349"/>
      <c r="S1349" s="30"/>
    </row>
    <row r="1350" spans="1:19" x14ac:dyDescent="0.3">
      <c r="A1350" s="25"/>
      <c r="C1350"/>
      <c r="D1350"/>
      <c r="E1350"/>
      <c r="F1350"/>
      <c r="G1350"/>
      <c r="H1350" s="26"/>
      <c r="I1350" s="26"/>
      <c r="J1350"/>
      <c r="K1350"/>
      <c r="N1350"/>
      <c r="O1350"/>
      <c r="P1350"/>
      <c r="Q1350"/>
      <c r="R1350"/>
      <c r="S1350" s="30"/>
    </row>
    <row r="1351" spans="1:19" x14ac:dyDescent="0.3">
      <c r="A1351" s="25"/>
      <c r="C1351"/>
      <c r="D1351"/>
      <c r="E1351"/>
      <c r="F1351"/>
      <c r="G1351"/>
      <c r="H1351" s="26"/>
      <c r="I1351" s="14"/>
      <c r="J1351"/>
      <c r="K1351"/>
      <c r="N1351"/>
      <c r="O1351"/>
      <c r="P1351"/>
      <c r="Q1351"/>
      <c r="R1351"/>
      <c r="S1351" s="30"/>
    </row>
    <row r="1352" spans="1:19" x14ac:dyDescent="0.3">
      <c r="A1352" s="25"/>
      <c r="C1352"/>
      <c r="D1352"/>
      <c r="E1352"/>
      <c r="F1352"/>
      <c r="G1352"/>
      <c r="H1352" s="26"/>
      <c r="I1352" s="26"/>
      <c r="J1352"/>
      <c r="K1352"/>
      <c r="N1352"/>
      <c r="O1352"/>
      <c r="P1352"/>
      <c r="Q1352"/>
      <c r="R1352"/>
      <c r="S1352" s="30"/>
    </row>
    <row r="1353" spans="1:19" x14ac:dyDescent="0.3">
      <c r="A1353" s="25"/>
      <c r="C1353"/>
      <c r="D1353"/>
      <c r="E1353"/>
      <c r="F1353"/>
      <c r="G1353"/>
      <c r="H1353" s="26"/>
      <c r="I1353" s="14"/>
      <c r="J1353"/>
      <c r="K1353"/>
      <c r="N1353"/>
      <c r="O1353"/>
      <c r="P1353"/>
      <c r="Q1353"/>
      <c r="R1353"/>
      <c r="S1353" s="30"/>
    </row>
    <row r="1354" spans="1:19" x14ac:dyDescent="0.3">
      <c r="A1354" s="25"/>
      <c r="C1354"/>
      <c r="D1354"/>
      <c r="E1354"/>
      <c r="F1354"/>
      <c r="G1354"/>
      <c r="H1354" s="26"/>
      <c r="I1354" s="26"/>
      <c r="J1354"/>
      <c r="K1354"/>
      <c r="N1354"/>
      <c r="O1354"/>
      <c r="P1354"/>
      <c r="Q1354"/>
      <c r="R1354"/>
      <c r="S1354" s="30"/>
    </row>
    <row r="1355" spans="1:19" x14ac:dyDescent="0.3">
      <c r="A1355" s="25"/>
      <c r="C1355"/>
      <c r="D1355"/>
      <c r="E1355"/>
      <c r="F1355"/>
      <c r="G1355"/>
      <c r="H1355" s="26"/>
      <c r="I1355" s="14"/>
      <c r="J1355"/>
      <c r="K1355"/>
      <c r="N1355"/>
      <c r="O1355"/>
      <c r="P1355"/>
      <c r="Q1355"/>
      <c r="R1355"/>
      <c r="S1355" s="30"/>
    </row>
    <row r="1356" spans="1:19" x14ac:dyDescent="0.3">
      <c r="A1356" s="25"/>
      <c r="C1356"/>
      <c r="D1356"/>
      <c r="E1356"/>
      <c r="F1356"/>
      <c r="G1356"/>
      <c r="H1356" s="26"/>
      <c r="I1356" s="14"/>
      <c r="J1356"/>
      <c r="K1356"/>
      <c r="N1356"/>
      <c r="O1356"/>
      <c r="P1356"/>
      <c r="Q1356"/>
      <c r="R1356"/>
      <c r="S1356" s="30"/>
    </row>
    <row r="1357" spans="1:19" x14ac:dyDescent="0.3">
      <c r="A1357" s="25"/>
      <c r="C1357"/>
      <c r="D1357"/>
      <c r="E1357"/>
      <c r="F1357"/>
      <c r="G1357"/>
      <c r="H1357" s="26"/>
      <c r="I1357" s="26"/>
      <c r="J1357"/>
      <c r="K1357"/>
      <c r="N1357"/>
      <c r="O1357"/>
      <c r="P1357"/>
      <c r="Q1357"/>
      <c r="R1357"/>
      <c r="S1357" s="30"/>
    </row>
    <row r="1358" spans="1:19" x14ac:dyDescent="0.3">
      <c r="A1358" s="25"/>
      <c r="C1358"/>
      <c r="D1358"/>
      <c r="E1358"/>
      <c r="F1358"/>
      <c r="G1358"/>
      <c r="H1358" s="14"/>
      <c r="I1358" s="14"/>
      <c r="J1358"/>
      <c r="K1358"/>
      <c r="N1358"/>
      <c r="O1358"/>
      <c r="P1358"/>
      <c r="Q1358"/>
      <c r="R1358"/>
      <c r="S1358" s="30"/>
    </row>
    <row r="1359" spans="1:19" x14ac:dyDescent="0.3">
      <c r="A1359" s="25"/>
      <c r="C1359"/>
      <c r="D1359"/>
      <c r="E1359"/>
      <c r="F1359"/>
      <c r="G1359"/>
      <c r="H1359" s="26"/>
      <c r="I1359" s="26"/>
      <c r="J1359"/>
      <c r="K1359"/>
      <c r="N1359"/>
      <c r="O1359"/>
      <c r="P1359"/>
      <c r="Q1359"/>
      <c r="R1359"/>
      <c r="S1359" s="30"/>
    </row>
    <row r="1360" spans="1:19" x14ac:dyDescent="0.3">
      <c r="A1360" s="25"/>
      <c r="C1360"/>
      <c r="D1360"/>
      <c r="E1360"/>
      <c r="F1360"/>
      <c r="G1360"/>
      <c r="H1360" s="26"/>
      <c r="I1360" s="14"/>
      <c r="J1360"/>
      <c r="K1360"/>
      <c r="N1360"/>
      <c r="O1360"/>
      <c r="P1360"/>
      <c r="Q1360"/>
      <c r="R1360"/>
      <c r="S1360" s="30"/>
    </row>
    <row r="1361" spans="1:19" x14ac:dyDescent="0.3">
      <c r="A1361" s="25"/>
      <c r="C1361"/>
      <c r="D1361"/>
      <c r="E1361"/>
      <c r="F1361"/>
      <c r="G1361"/>
      <c r="H1361" s="26"/>
      <c r="I1361" s="26"/>
      <c r="J1361"/>
      <c r="K1361"/>
      <c r="N1361"/>
      <c r="O1361"/>
      <c r="P1361"/>
      <c r="Q1361"/>
      <c r="R1361"/>
      <c r="S1361" s="30"/>
    </row>
    <row r="1362" spans="1:19" x14ac:dyDescent="0.3">
      <c r="A1362" s="25"/>
      <c r="C1362"/>
      <c r="D1362"/>
      <c r="E1362"/>
      <c r="F1362"/>
      <c r="G1362"/>
      <c r="H1362" s="26"/>
      <c r="I1362" s="26"/>
      <c r="J1362"/>
      <c r="K1362"/>
      <c r="N1362"/>
      <c r="O1362"/>
      <c r="P1362"/>
      <c r="Q1362"/>
      <c r="R1362"/>
      <c r="S1362" s="30"/>
    </row>
    <row r="1363" spans="1:19" x14ac:dyDescent="0.3">
      <c r="A1363" s="25"/>
      <c r="C1363"/>
      <c r="D1363"/>
      <c r="E1363"/>
      <c r="F1363"/>
      <c r="G1363"/>
      <c r="H1363" s="26"/>
      <c r="I1363" s="26"/>
      <c r="J1363"/>
      <c r="K1363"/>
      <c r="N1363"/>
      <c r="O1363"/>
      <c r="P1363"/>
      <c r="Q1363"/>
      <c r="R1363"/>
      <c r="S1363" s="30"/>
    </row>
    <row r="1364" spans="1:19" x14ac:dyDescent="0.3">
      <c r="A1364" s="25"/>
      <c r="C1364"/>
      <c r="D1364"/>
      <c r="E1364"/>
      <c r="F1364"/>
      <c r="G1364"/>
      <c r="H1364" s="26"/>
      <c r="I1364" s="26"/>
      <c r="J1364"/>
      <c r="K1364"/>
      <c r="N1364"/>
      <c r="O1364"/>
      <c r="P1364"/>
      <c r="Q1364"/>
      <c r="R1364"/>
      <c r="S1364" s="30"/>
    </row>
    <row r="1365" spans="1:19" x14ac:dyDescent="0.3">
      <c r="A1365" s="25"/>
      <c r="C1365"/>
      <c r="D1365"/>
      <c r="E1365"/>
      <c r="F1365"/>
      <c r="G1365"/>
      <c r="H1365" s="26"/>
      <c r="I1365" s="26"/>
      <c r="J1365"/>
      <c r="K1365"/>
      <c r="N1365"/>
      <c r="O1365"/>
      <c r="P1365"/>
      <c r="Q1365"/>
      <c r="R1365"/>
      <c r="S1365" s="30"/>
    </row>
    <row r="1366" spans="1:19" x14ac:dyDescent="0.3">
      <c r="A1366" s="25"/>
      <c r="C1366"/>
      <c r="D1366"/>
      <c r="E1366"/>
      <c r="F1366"/>
      <c r="G1366"/>
      <c r="H1366" s="26"/>
      <c r="I1366" s="14"/>
      <c r="J1366"/>
      <c r="K1366"/>
      <c r="N1366"/>
      <c r="O1366"/>
      <c r="P1366"/>
      <c r="Q1366"/>
      <c r="R1366"/>
      <c r="S1366" s="30"/>
    </row>
    <row r="1367" spans="1:19" x14ac:dyDescent="0.3">
      <c r="A1367" s="25"/>
      <c r="C1367"/>
      <c r="D1367"/>
      <c r="E1367"/>
      <c r="F1367"/>
      <c r="G1367"/>
      <c r="H1367"/>
      <c r="J1367"/>
      <c r="K1367"/>
      <c r="N1367"/>
      <c r="O1367"/>
      <c r="P1367"/>
      <c r="Q1367"/>
      <c r="R1367"/>
      <c r="S1367" s="30"/>
    </row>
    <row r="1368" spans="1:19" x14ac:dyDescent="0.3">
      <c r="A1368" s="25"/>
      <c r="C1368"/>
      <c r="D1368"/>
      <c r="E1368"/>
      <c r="F1368"/>
      <c r="G1368"/>
      <c r="H1368"/>
      <c r="I1368"/>
      <c r="J1368"/>
      <c r="K1368"/>
      <c r="N1368"/>
      <c r="O1368"/>
      <c r="P1368"/>
      <c r="Q1368"/>
      <c r="R1368"/>
      <c r="S1368" s="30"/>
    </row>
    <row r="1369" spans="1:19" x14ac:dyDescent="0.3">
      <c r="A1369" s="25"/>
      <c r="C1369"/>
      <c r="D1369"/>
      <c r="E1369"/>
      <c r="F1369"/>
      <c r="G1369"/>
      <c r="H1369" s="26"/>
      <c r="I1369" s="14"/>
      <c r="J1369"/>
      <c r="K1369"/>
      <c r="N1369"/>
      <c r="O1369"/>
      <c r="P1369"/>
      <c r="Q1369"/>
      <c r="R1369"/>
      <c r="S1369" s="30"/>
    </row>
    <row r="1370" spans="1:19" x14ac:dyDescent="0.3">
      <c r="A1370" s="25"/>
      <c r="C1370"/>
      <c r="D1370"/>
      <c r="E1370"/>
      <c r="F1370"/>
      <c r="G1370"/>
      <c r="H1370"/>
      <c r="I1370" s="26"/>
      <c r="J1370"/>
      <c r="K1370"/>
      <c r="N1370"/>
      <c r="O1370"/>
      <c r="P1370"/>
      <c r="Q1370"/>
      <c r="R1370"/>
      <c r="S1370" s="30"/>
    </row>
    <row r="1371" spans="1:19" x14ac:dyDescent="0.3">
      <c r="A1371" s="25"/>
      <c r="C1371"/>
      <c r="D1371"/>
      <c r="E1371"/>
      <c r="F1371"/>
      <c r="G1371"/>
      <c r="H1371"/>
      <c r="J1371"/>
      <c r="K1371"/>
      <c r="N1371"/>
      <c r="O1371"/>
      <c r="P1371"/>
      <c r="Q1371"/>
      <c r="R1371"/>
      <c r="S1371" s="30"/>
    </row>
    <row r="1372" spans="1:19" x14ac:dyDescent="0.3">
      <c r="A1372" s="25"/>
      <c r="C1372"/>
      <c r="D1372"/>
      <c r="E1372"/>
      <c r="F1372"/>
      <c r="G1372"/>
      <c r="H1372"/>
      <c r="J1372"/>
      <c r="K1372"/>
      <c r="N1372"/>
      <c r="O1372"/>
      <c r="P1372"/>
      <c r="Q1372"/>
      <c r="R1372"/>
      <c r="S1372" s="30"/>
    </row>
    <row r="1373" spans="1:19" x14ac:dyDescent="0.3">
      <c r="A1373" s="25"/>
      <c r="C1373"/>
      <c r="D1373"/>
      <c r="E1373"/>
      <c r="F1373"/>
      <c r="G1373"/>
      <c r="H1373" s="26"/>
      <c r="I1373" s="26"/>
      <c r="J1373"/>
      <c r="K1373"/>
      <c r="N1373"/>
      <c r="O1373"/>
      <c r="P1373"/>
      <c r="Q1373"/>
      <c r="R1373"/>
      <c r="S1373" s="30"/>
    </row>
    <row r="1374" spans="1:19" x14ac:dyDescent="0.3">
      <c r="A1374" s="25"/>
      <c r="C1374"/>
      <c r="D1374"/>
      <c r="E1374"/>
      <c r="F1374"/>
      <c r="G1374"/>
      <c r="J1374"/>
      <c r="K1374"/>
      <c r="N1374"/>
      <c r="O1374"/>
      <c r="P1374"/>
      <c r="Q1374"/>
      <c r="R1374"/>
      <c r="S1374" s="30"/>
    </row>
    <row r="1375" spans="1:19" x14ac:dyDescent="0.3">
      <c r="A1375" s="25"/>
      <c r="C1375"/>
      <c r="D1375"/>
      <c r="E1375"/>
      <c r="F1375"/>
      <c r="G1375"/>
      <c r="J1375"/>
      <c r="K1375"/>
      <c r="N1375"/>
      <c r="O1375"/>
      <c r="P1375"/>
      <c r="Q1375"/>
      <c r="R1375"/>
      <c r="S1375" s="30"/>
    </row>
    <row r="1376" spans="1:19" x14ac:dyDescent="0.3">
      <c r="A1376" s="25"/>
      <c r="C1376"/>
      <c r="D1376"/>
      <c r="E1376"/>
      <c r="F1376"/>
      <c r="G1376"/>
      <c r="J1376"/>
      <c r="K1376"/>
      <c r="N1376"/>
      <c r="O1376"/>
      <c r="P1376"/>
      <c r="Q1376"/>
      <c r="R1376"/>
      <c r="S1376" s="30"/>
    </row>
    <row r="1377" spans="1:19" x14ac:dyDescent="0.3">
      <c r="A1377" s="25"/>
      <c r="C1377"/>
      <c r="D1377"/>
      <c r="E1377"/>
      <c r="F1377"/>
      <c r="G1377"/>
      <c r="J1377"/>
      <c r="K1377"/>
      <c r="N1377"/>
      <c r="O1377"/>
      <c r="P1377"/>
      <c r="Q1377"/>
      <c r="R1377"/>
      <c r="S1377" s="30"/>
    </row>
    <row r="1378" spans="1:19" x14ac:dyDescent="0.3">
      <c r="A1378" s="25"/>
      <c r="C1378"/>
      <c r="D1378"/>
      <c r="E1378"/>
      <c r="F1378"/>
      <c r="G1378"/>
      <c r="H1378"/>
      <c r="J1378"/>
      <c r="K1378"/>
      <c r="N1378"/>
      <c r="O1378"/>
      <c r="P1378"/>
      <c r="Q1378"/>
      <c r="R1378"/>
      <c r="S1378" s="30"/>
    </row>
    <row r="1379" spans="1:19" x14ac:dyDescent="0.3">
      <c r="A1379" s="25"/>
      <c r="C1379"/>
      <c r="D1379"/>
      <c r="E1379"/>
      <c r="F1379"/>
      <c r="G1379"/>
      <c r="J1379"/>
      <c r="K1379"/>
      <c r="N1379"/>
      <c r="O1379"/>
      <c r="P1379"/>
      <c r="Q1379"/>
      <c r="R1379"/>
      <c r="S1379" s="30"/>
    </row>
    <row r="1380" spans="1:19" x14ac:dyDescent="0.3">
      <c r="A1380" s="25"/>
      <c r="C1380"/>
      <c r="D1380"/>
      <c r="E1380"/>
      <c r="F1380"/>
      <c r="G1380"/>
      <c r="H1380"/>
      <c r="J1380"/>
      <c r="K1380"/>
      <c r="N1380"/>
      <c r="O1380"/>
      <c r="P1380"/>
      <c r="Q1380"/>
      <c r="R1380"/>
      <c r="S1380" s="30"/>
    </row>
    <row r="1381" spans="1:19" x14ac:dyDescent="0.3">
      <c r="A1381" s="25"/>
      <c r="C1381"/>
      <c r="D1381"/>
      <c r="E1381"/>
      <c r="F1381"/>
      <c r="G1381"/>
      <c r="J1381"/>
      <c r="K1381"/>
      <c r="N1381"/>
      <c r="O1381"/>
      <c r="P1381"/>
      <c r="Q1381"/>
      <c r="R1381"/>
      <c r="S1381" s="30"/>
    </row>
    <row r="1382" spans="1:19" x14ac:dyDescent="0.3">
      <c r="A1382" s="25"/>
      <c r="C1382"/>
      <c r="D1382"/>
      <c r="E1382"/>
      <c r="F1382"/>
      <c r="G1382"/>
      <c r="J1382"/>
      <c r="K1382"/>
      <c r="N1382"/>
      <c r="O1382"/>
      <c r="P1382"/>
      <c r="Q1382"/>
      <c r="R1382"/>
      <c r="S1382" s="30"/>
    </row>
    <row r="1383" spans="1:19" x14ac:dyDescent="0.3">
      <c r="A1383" s="25"/>
      <c r="C1383"/>
      <c r="D1383"/>
      <c r="E1383"/>
      <c r="F1383"/>
      <c r="G1383"/>
      <c r="H1383"/>
      <c r="J1383"/>
      <c r="K1383"/>
      <c r="N1383"/>
      <c r="O1383"/>
      <c r="P1383"/>
      <c r="Q1383"/>
      <c r="R1383"/>
      <c r="S1383" s="30"/>
    </row>
    <row r="1384" spans="1:19" x14ac:dyDescent="0.3">
      <c r="A1384" s="25"/>
      <c r="C1384"/>
      <c r="D1384"/>
      <c r="E1384"/>
      <c r="F1384"/>
      <c r="G1384"/>
      <c r="H1384"/>
      <c r="I1384" s="14"/>
      <c r="J1384"/>
      <c r="K1384"/>
      <c r="N1384"/>
      <c r="O1384"/>
      <c r="P1384"/>
      <c r="Q1384"/>
      <c r="R1384"/>
      <c r="S1384" s="30"/>
    </row>
    <row r="1385" spans="1:19" x14ac:dyDescent="0.3">
      <c r="A1385" s="25"/>
      <c r="C1385"/>
      <c r="D1385"/>
      <c r="E1385"/>
      <c r="F1385"/>
      <c r="G1385"/>
      <c r="J1385"/>
      <c r="K1385"/>
      <c r="N1385"/>
      <c r="O1385"/>
      <c r="P1385"/>
      <c r="Q1385"/>
      <c r="R1385"/>
      <c r="S1385" s="30"/>
    </row>
    <row r="1386" spans="1:19" x14ac:dyDescent="0.3">
      <c r="A1386" s="25"/>
      <c r="C1386"/>
      <c r="D1386"/>
      <c r="E1386"/>
      <c r="F1386"/>
      <c r="G1386"/>
      <c r="J1386"/>
      <c r="K1386"/>
      <c r="N1386"/>
      <c r="O1386"/>
      <c r="P1386"/>
      <c r="Q1386"/>
      <c r="R1386"/>
      <c r="S1386" s="30"/>
    </row>
    <row r="1387" spans="1:19" x14ac:dyDescent="0.3">
      <c r="A1387" s="25"/>
      <c r="C1387"/>
      <c r="D1387"/>
      <c r="E1387"/>
      <c r="F1387"/>
      <c r="G1387"/>
      <c r="I1387" s="14"/>
      <c r="J1387"/>
      <c r="K1387"/>
      <c r="N1387"/>
      <c r="O1387"/>
      <c r="P1387"/>
      <c r="Q1387"/>
      <c r="R1387"/>
      <c r="S1387" s="30"/>
    </row>
    <row r="1388" spans="1:19" x14ac:dyDescent="0.3">
      <c r="A1388" s="25"/>
      <c r="C1388"/>
      <c r="D1388"/>
      <c r="E1388"/>
      <c r="F1388"/>
      <c r="G1388"/>
      <c r="J1388"/>
      <c r="K1388"/>
      <c r="N1388"/>
      <c r="O1388"/>
      <c r="P1388"/>
      <c r="Q1388"/>
      <c r="R1388"/>
      <c r="S1388" s="30"/>
    </row>
    <row r="1389" spans="1:19" x14ac:dyDescent="0.3">
      <c r="A1389" s="25"/>
      <c r="C1389"/>
      <c r="D1389"/>
      <c r="E1389"/>
      <c r="F1389"/>
      <c r="G1389"/>
      <c r="J1389"/>
      <c r="K1389"/>
      <c r="N1389"/>
      <c r="O1389"/>
      <c r="P1389"/>
      <c r="Q1389"/>
      <c r="R1389"/>
      <c r="S1389" s="30"/>
    </row>
    <row r="1390" spans="1:19" x14ac:dyDescent="0.3">
      <c r="A1390" s="25"/>
      <c r="C1390"/>
      <c r="D1390"/>
      <c r="E1390"/>
      <c r="F1390"/>
      <c r="G1390"/>
      <c r="J1390"/>
      <c r="K1390"/>
      <c r="N1390"/>
      <c r="O1390"/>
      <c r="P1390"/>
      <c r="Q1390"/>
      <c r="R1390"/>
      <c r="S1390" s="30"/>
    </row>
    <row r="1391" spans="1:19" x14ac:dyDescent="0.3">
      <c r="A1391" s="25"/>
      <c r="C1391"/>
      <c r="D1391"/>
      <c r="E1391"/>
      <c r="F1391"/>
      <c r="G1391"/>
      <c r="I1391" s="14"/>
      <c r="J1391"/>
      <c r="K1391"/>
      <c r="N1391"/>
      <c r="O1391"/>
      <c r="P1391"/>
      <c r="Q1391"/>
      <c r="R1391"/>
      <c r="S1391" s="30"/>
    </row>
    <row r="1392" spans="1:19" x14ac:dyDescent="0.3">
      <c r="A1392" s="25"/>
      <c r="C1392"/>
      <c r="D1392"/>
      <c r="E1392"/>
      <c r="F1392"/>
      <c r="G1392"/>
      <c r="I1392" s="14"/>
      <c r="J1392"/>
      <c r="K1392"/>
      <c r="N1392"/>
      <c r="O1392"/>
      <c r="P1392"/>
      <c r="Q1392"/>
      <c r="R1392"/>
      <c r="S1392" s="30"/>
    </row>
    <row r="1393" spans="1:19" x14ac:dyDescent="0.3">
      <c r="A1393" s="25"/>
      <c r="C1393"/>
      <c r="D1393"/>
      <c r="E1393"/>
      <c r="F1393"/>
      <c r="G1393"/>
      <c r="H1393" s="26"/>
      <c r="I1393" s="26"/>
      <c r="J1393"/>
      <c r="K1393"/>
      <c r="N1393"/>
      <c r="O1393"/>
      <c r="P1393"/>
      <c r="Q1393"/>
      <c r="R1393"/>
      <c r="S1393" s="30"/>
    </row>
    <row r="1394" spans="1:19" x14ac:dyDescent="0.3">
      <c r="A1394" s="25"/>
      <c r="C1394"/>
      <c r="D1394"/>
      <c r="E1394"/>
      <c r="F1394"/>
      <c r="G1394"/>
      <c r="H1394"/>
      <c r="J1394"/>
      <c r="K1394"/>
      <c r="N1394"/>
      <c r="O1394"/>
      <c r="P1394"/>
      <c r="Q1394"/>
      <c r="R1394"/>
      <c r="S1394" s="30"/>
    </row>
    <row r="1395" spans="1:19" x14ac:dyDescent="0.3">
      <c r="A1395" s="25"/>
      <c r="C1395"/>
      <c r="D1395"/>
      <c r="E1395"/>
      <c r="F1395"/>
      <c r="G1395"/>
      <c r="H1395"/>
      <c r="J1395"/>
      <c r="K1395"/>
      <c r="N1395"/>
      <c r="O1395"/>
      <c r="P1395"/>
      <c r="Q1395"/>
      <c r="R1395"/>
      <c r="S1395" s="30"/>
    </row>
    <row r="1396" spans="1:19" x14ac:dyDescent="0.3">
      <c r="A1396" s="25"/>
      <c r="C1396"/>
      <c r="D1396"/>
      <c r="E1396"/>
      <c r="F1396"/>
      <c r="G1396"/>
      <c r="J1396"/>
      <c r="K1396"/>
      <c r="N1396"/>
      <c r="O1396"/>
      <c r="P1396"/>
      <c r="Q1396"/>
      <c r="R1396"/>
      <c r="S1396" s="30"/>
    </row>
    <row r="1397" spans="1:19" x14ac:dyDescent="0.3">
      <c r="A1397" s="25"/>
      <c r="C1397"/>
      <c r="D1397"/>
      <c r="E1397"/>
      <c r="F1397"/>
      <c r="G1397"/>
      <c r="I1397" s="14"/>
      <c r="J1397"/>
      <c r="K1397"/>
      <c r="N1397"/>
      <c r="O1397"/>
      <c r="P1397"/>
      <c r="Q1397"/>
      <c r="R1397"/>
      <c r="S1397" s="30"/>
    </row>
    <row r="1398" spans="1:19" x14ac:dyDescent="0.3">
      <c r="A1398" s="25"/>
      <c r="C1398"/>
      <c r="D1398"/>
      <c r="E1398"/>
      <c r="F1398"/>
      <c r="G1398"/>
      <c r="J1398"/>
      <c r="K1398"/>
      <c r="N1398"/>
      <c r="O1398"/>
      <c r="P1398"/>
      <c r="Q1398"/>
      <c r="R1398"/>
      <c r="S1398" s="30"/>
    </row>
    <row r="1399" spans="1:19" x14ac:dyDescent="0.3">
      <c r="A1399" s="25"/>
      <c r="C1399"/>
      <c r="D1399"/>
      <c r="E1399"/>
      <c r="F1399"/>
      <c r="G1399"/>
      <c r="I1399" s="14"/>
      <c r="J1399"/>
      <c r="K1399"/>
      <c r="N1399"/>
      <c r="O1399"/>
      <c r="P1399"/>
      <c r="Q1399"/>
      <c r="R1399"/>
      <c r="S1399" s="30"/>
    </row>
    <row r="1400" spans="1:19" x14ac:dyDescent="0.3">
      <c r="A1400" s="25"/>
      <c r="C1400"/>
      <c r="D1400"/>
      <c r="E1400"/>
      <c r="F1400"/>
      <c r="G1400"/>
      <c r="H1400"/>
      <c r="I1400" s="14"/>
      <c r="J1400"/>
      <c r="K1400"/>
      <c r="N1400"/>
      <c r="O1400"/>
      <c r="P1400"/>
      <c r="Q1400"/>
      <c r="R1400"/>
      <c r="S1400" s="30"/>
    </row>
    <row r="1401" spans="1:19" x14ac:dyDescent="0.3">
      <c r="A1401" s="25"/>
      <c r="C1401"/>
      <c r="D1401"/>
      <c r="E1401"/>
      <c r="F1401"/>
      <c r="G1401"/>
      <c r="H1401"/>
      <c r="J1401"/>
      <c r="K1401"/>
      <c r="N1401"/>
      <c r="O1401"/>
      <c r="P1401"/>
      <c r="Q1401"/>
      <c r="R1401"/>
      <c r="S1401" s="30"/>
    </row>
    <row r="1402" spans="1:19" x14ac:dyDescent="0.3">
      <c r="A1402" s="25"/>
      <c r="C1402"/>
      <c r="D1402"/>
      <c r="E1402"/>
      <c r="F1402"/>
      <c r="G1402"/>
      <c r="H1402"/>
      <c r="J1402"/>
      <c r="K1402"/>
      <c r="N1402"/>
      <c r="O1402"/>
      <c r="P1402"/>
      <c r="Q1402"/>
      <c r="R1402"/>
      <c r="S1402" s="30"/>
    </row>
    <row r="1403" spans="1:19" x14ac:dyDescent="0.3">
      <c r="A1403" s="25"/>
      <c r="C1403"/>
      <c r="D1403"/>
      <c r="E1403"/>
      <c r="F1403"/>
      <c r="G1403"/>
      <c r="J1403"/>
      <c r="K1403"/>
      <c r="N1403"/>
      <c r="O1403"/>
      <c r="P1403"/>
      <c r="Q1403"/>
      <c r="R1403"/>
      <c r="S1403" s="30"/>
    </row>
    <row r="1404" spans="1:19" x14ac:dyDescent="0.3">
      <c r="A1404" s="25"/>
      <c r="C1404"/>
      <c r="D1404"/>
      <c r="E1404"/>
      <c r="F1404"/>
      <c r="G1404"/>
      <c r="J1404"/>
      <c r="K1404"/>
      <c r="N1404"/>
      <c r="O1404"/>
      <c r="P1404"/>
      <c r="Q1404"/>
      <c r="R1404"/>
      <c r="S1404" s="30"/>
    </row>
    <row r="1405" spans="1:19" x14ac:dyDescent="0.3">
      <c r="A1405" s="25"/>
      <c r="C1405"/>
      <c r="D1405"/>
      <c r="E1405"/>
      <c r="F1405"/>
      <c r="G1405"/>
      <c r="H1405"/>
      <c r="I1405" s="14"/>
      <c r="J1405"/>
      <c r="K1405"/>
      <c r="N1405"/>
      <c r="O1405"/>
      <c r="P1405"/>
      <c r="Q1405"/>
      <c r="R1405"/>
      <c r="S1405" s="30"/>
    </row>
    <row r="1406" spans="1:19" x14ac:dyDescent="0.3">
      <c r="A1406" s="25"/>
      <c r="C1406"/>
      <c r="D1406"/>
      <c r="E1406"/>
      <c r="F1406"/>
      <c r="G1406"/>
      <c r="H1406"/>
      <c r="I1406" s="14"/>
      <c r="J1406"/>
      <c r="K1406"/>
      <c r="N1406"/>
      <c r="O1406"/>
      <c r="P1406"/>
      <c r="Q1406"/>
      <c r="R1406"/>
      <c r="S1406" s="30"/>
    </row>
    <row r="1407" spans="1:19" x14ac:dyDescent="0.3">
      <c r="A1407" s="25"/>
      <c r="C1407"/>
      <c r="D1407"/>
      <c r="E1407"/>
      <c r="F1407"/>
      <c r="G1407"/>
      <c r="I1407" s="14"/>
      <c r="J1407"/>
      <c r="K1407"/>
      <c r="N1407"/>
      <c r="O1407"/>
      <c r="P1407"/>
      <c r="Q1407"/>
      <c r="R1407"/>
      <c r="S1407" s="30"/>
    </row>
    <row r="1408" spans="1:19" x14ac:dyDescent="0.3">
      <c r="A1408" s="25"/>
      <c r="C1408"/>
      <c r="D1408"/>
      <c r="E1408"/>
      <c r="F1408"/>
      <c r="G1408"/>
      <c r="I1408" s="14"/>
      <c r="J1408"/>
      <c r="K1408"/>
      <c r="N1408"/>
      <c r="O1408"/>
      <c r="P1408"/>
      <c r="Q1408"/>
      <c r="R1408"/>
      <c r="S1408" s="30"/>
    </row>
    <row r="1409" spans="1:19" x14ac:dyDescent="0.3">
      <c r="A1409" s="25"/>
      <c r="C1409"/>
      <c r="D1409"/>
      <c r="E1409"/>
      <c r="F1409"/>
      <c r="G1409"/>
      <c r="H1409" s="14"/>
      <c r="I1409" s="14"/>
      <c r="J1409"/>
      <c r="K1409"/>
      <c r="N1409"/>
      <c r="O1409"/>
      <c r="P1409"/>
      <c r="Q1409"/>
      <c r="R1409"/>
      <c r="S1409" s="30"/>
    </row>
    <row r="1410" spans="1:19" x14ac:dyDescent="0.3">
      <c r="A1410" s="25"/>
      <c r="C1410"/>
      <c r="D1410"/>
      <c r="E1410"/>
      <c r="F1410"/>
      <c r="G1410"/>
      <c r="H1410"/>
      <c r="J1410"/>
      <c r="K1410"/>
      <c r="N1410"/>
      <c r="O1410"/>
      <c r="P1410"/>
      <c r="Q1410"/>
      <c r="R1410"/>
      <c r="S1410" s="30"/>
    </row>
    <row r="1411" spans="1:19" x14ac:dyDescent="0.3">
      <c r="A1411" s="25"/>
      <c r="C1411"/>
      <c r="D1411"/>
      <c r="E1411"/>
      <c r="F1411"/>
      <c r="G1411"/>
      <c r="H1411"/>
      <c r="I1411"/>
      <c r="J1411"/>
      <c r="K1411"/>
      <c r="N1411"/>
      <c r="O1411"/>
      <c r="P1411"/>
      <c r="Q1411"/>
      <c r="R1411"/>
      <c r="S1411" s="30"/>
    </row>
    <row r="1412" spans="1:19" x14ac:dyDescent="0.3">
      <c r="A1412" s="25"/>
      <c r="C1412"/>
      <c r="D1412"/>
      <c r="E1412"/>
      <c r="F1412"/>
      <c r="G1412"/>
      <c r="H1412"/>
      <c r="I1412" s="26"/>
      <c r="J1412"/>
      <c r="K1412"/>
      <c r="N1412"/>
      <c r="O1412"/>
      <c r="P1412"/>
      <c r="Q1412"/>
      <c r="R1412"/>
      <c r="S1412" s="30"/>
    </row>
    <row r="1413" spans="1:19" x14ac:dyDescent="0.3">
      <c r="A1413" s="25"/>
      <c r="C1413"/>
      <c r="D1413"/>
      <c r="E1413"/>
      <c r="F1413"/>
      <c r="G1413"/>
      <c r="H1413"/>
      <c r="J1413"/>
      <c r="K1413"/>
      <c r="N1413"/>
      <c r="O1413"/>
      <c r="P1413"/>
      <c r="Q1413"/>
      <c r="R1413"/>
      <c r="S1413" s="30"/>
    </row>
    <row r="1414" spans="1:19" x14ac:dyDescent="0.3">
      <c r="A1414" s="25"/>
      <c r="C1414"/>
      <c r="D1414"/>
      <c r="E1414"/>
      <c r="F1414"/>
      <c r="G1414"/>
      <c r="H1414"/>
      <c r="I1414"/>
      <c r="J1414"/>
      <c r="K1414"/>
      <c r="N1414"/>
      <c r="O1414"/>
      <c r="P1414"/>
      <c r="Q1414"/>
      <c r="R1414"/>
      <c r="S1414" s="30"/>
    </row>
    <row r="1415" spans="1:19" x14ac:dyDescent="0.3">
      <c r="A1415" s="25"/>
      <c r="C1415"/>
      <c r="D1415"/>
      <c r="E1415"/>
      <c r="F1415"/>
      <c r="G1415"/>
      <c r="H1415"/>
      <c r="J1415"/>
      <c r="K1415"/>
      <c r="N1415"/>
      <c r="O1415"/>
      <c r="P1415"/>
      <c r="Q1415"/>
      <c r="R1415"/>
      <c r="S1415" s="30"/>
    </row>
    <row r="1416" spans="1:19" x14ac:dyDescent="0.3">
      <c r="A1416" s="25"/>
      <c r="C1416"/>
      <c r="D1416"/>
      <c r="E1416"/>
      <c r="F1416"/>
      <c r="G1416"/>
      <c r="H1416"/>
      <c r="I1416"/>
      <c r="J1416"/>
      <c r="K1416"/>
      <c r="N1416"/>
      <c r="O1416"/>
      <c r="P1416"/>
      <c r="Q1416"/>
      <c r="R1416"/>
      <c r="S1416" s="30"/>
    </row>
    <row r="1417" spans="1:19" x14ac:dyDescent="0.3">
      <c r="A1417" s="25"/>
      <c r="C1417"/>
      <c r="D1417"/>
      <c r="E1417"/>
      <c r="F1417"/>
      <c r="G1417"/>
      <c r="H1417"/>
      <c r="I1417"/>
      <c r="J1417"/>
      <c r="K1417"/>
      <c r="N1417"/>
      <c r="O1417"/>
      <c r="P1417"/>
      <c r="Q1417"/>
      <c r="R1417"/>
      <c r="S1417" s="30"/>
    </row>
    <row r="1418" spans="1:19" x14ac:dyDescent="0.3">
      <c r="A1418" s="25"/>
      <c r="C1418"/>
      <c r="D1418"/>
      <c r="E1418"/>
      <c r="F1418"/>
      <c r="G1418"/>
      <c r="H1418"/>
      <c r="I1418"/>
      <c r="J1418"/>
      <c r="K1418"/>
      <c r="N1418"/>
      <c r="O1418"/>
      <c r="P1418"/>
      <c r="Q1418"/>
      <c r="R1418"/>
      <c r="S1418" s="30"/>
    </row>
    <row r="1419" spans="1:19" x14ac:dyDescent="0.3">
      <c r="A1419" s="25"/>
      <c r="C1419"/>
      <c r="D1419"/>
      <c r="E1419"/>
      <c r="F1419"/>
      <c r="G1419"/>
      <c r="H1419"/>
      <c r="I1419"/>
      <c r="J1419"/>
      <c r="K1419"/>
      <c r="N1419"/>
      <c r="O1419"/>
      <c r="P1419"/>
      <c r="Q1419"/>
      <c r="R1419"/>
      <c r="S1419" s="30"/>
    </row>
    <row r="1420" spans="1:19" x14ac:dyDescent="0.3">
      <c r="A1420" s="25"/>
      <c r="C1420"/>
      <c r="D1420"/>
      <c r="E1420"/>
      <c r="F1420"/>
      <c r="G1420"/>
      <c r="H1420" s="26"/>
      <c r="I1420"/>
      <c r="J1420"/>
      <c r="K1420"/>
      <c r="N1420"/>
      <c r="O1420"/>
      <c r="P1420"/>
      <c r="Q1420"/>
      <c r="R1420"/>
      <c r="S1420" s="30"/>
    </row>
    <row r="1421" spans="1:19" x14ac:dyDescent="0.3">
      <c r="A1421" s="25"/>
      <c r="C1421"/>
      <c r="D1421"/>
      <c r="E1421"/>
      <c r="F1421"/>
      <c r="G1421"/>
      <c r="H1421"/>
      <c r="J1421"/>
      <c r="K1421"/>
      <c r="N1421"/>
      <c r="O1421"/>
      <c r="P1421"/>
      <c r="Q1421"/>
      <c r="R1421"/>
      <c r="S1421" s="30"/>
    </row>
    <row r="1422" spans="1:19" x14ac:dyDescent="0.3">
      <c r="A1422" s="25"/>
      <c r="C1422"/>
      <c r="D1422"/>
      <c r="E1422"/>
      <c r="F1422"/>
      <c r="G1422"/>
      <c r="H1422"/>
      <c r="I1422" s="26"/>
      <c r="J1422"/>
      <c r="K1422"/>
      <c r="N1422"/>
      <c r="O1422"/>
      <c r="P1422"/>
      <c r="Q1422"/>
      <c r="R1422"/>
      <c r="S1422" s="30"/>
    </row>
    <row r="1423" spans="1:19" x14ac:dyDescent="0.3">
      <c r="A1423" s="25"/>
      <c r="C1423"/>
      <c r="D1423"/>
      <c r="E1423"/>
      <c r="F1423"/>
      <c r="G1423"/>
      <c r="H1423"/>
      <c r="I1423"/>
      <c r="J1423"/>
      <c r="K1423"/>
      <c r="N1423"/>
      <c r="O1423"/>
      <c r="P1423"/>
      <c r="Q1423"/>
      <c r="R1423"/>
      <c r="S1423" s="30"/>
    </row>
    <row r="1424" spans="1:19" x14ac:dyDescent="0.3">
      <c r="A1424" s="25"/>
      <c r="C1424"/>
      <c r="D1424"/>
      <c r="E1424"/>
      <c r="F1424"/>
      <c r="G1424"/>
      <c r="H1424"/>
      <c r="I1424"/>
      <c r="J1424"/>
      <c r="K1424"/>
      <c r="N1424"/>
      <c r="O1424"/>
      <c r="P1424"/>
      <c r="Q1424"/>
      <c r="R1424"/>
      <c r="S1424" s="30"/>
    </row>
    <row r="1425" spans="1:19" x14ac:dyDescent="0.3">
      <c r="A1425" s="25"/>
      <c r="C1425"/>
      <c r="D1425"/>
      <c r="E1425"/>
      <c r="F1425"/>
      <c r="G1425"/>
      <c r="H1425"/>
      <c r="J1425"/>
      <c r="K1425"/>
      <c r="N1425"/>
      <c r="O1425"/>
      <c r="P1425"/>
      <c r="Q1425"/>
      <c r="R1425"/>
      <c r="S1425" s="30"/>
    </row>
    <row r="1426" spans="1:19" x14ac:dyDescent="0.3">
      <c r="A1426" s="25"/>
      <c r="C1426"/>
      <c r="D1426"/>
      <c r="E1426"/>
      <c r="F1426"/>
      <c r="G1426"/>
      <c r="H1426"/>
      <c r="J1426"/>
      <c r="K1426"/>
      <c r="N1426"/>
      <c r="O1426"/>
      <c r="P1426"/>
      <c r="Q1426"/>
      <c r="R1426"/>
      <c r="S1426" s="30"/>
    </row>
    <row r="1427" spans="1:19" x14ac:dyDescent="0.3">
      <c r="A1427" s="25"/>
      <c r="C1427"/>
      <c r="D1427"/>
      <c r="E1427"/>
      <c r="F1427"/>
      <c r="G1427"/>
      <c r="H1427"/>
      <c r="I1427"/>
      <c r="J1427"/>
      <c r="K1427"/>
      <c r="N1427"/>
      <c r="O1427"/>
      <c r="P1427"/>
      <c r="Q1427"/>
      <c r="R1427"/>
      <c r="S1427" s="30"/>
    </row>
    <row r="1428" spans="1:19" x14ac:dyDescent="0.3">
      <c r="A1428" s="25"/>
      <c r="C1428"/>
      <c r="D1428"/>
      <c r="E1428"/>
      <c r="F1428"/>
      <c r="G1428"/>
      <c r="H1428"/>
      <c r="I1428"/>
      <c r="J1428"/>
      <c r="K1428"/>
      <c r="N1428"/>
      <c r="O1428"/>
      <c r="P1428"/>
      <c r="Q1428"/>
      <c r="R1428"/>
      <c r="S1428" s="30"/>
    </row>
    <row r="1429" spans="1:19" x14ac:dyDescent="0.3">
      <c r="A1429" s="25"/>
      <c r="C1429"/>
      <c r="D1429"/>
      <c r="E1429"/>
      <c r="F1429"/>
      <c r="G1429"/>
      <c r="H1429"/>
      <c r="J1429"/>
      <c r="K1429"/>
      <c r="N1429"/>
      <c r="O1429"/>
      <c r="P1429"/>
      <c r="Q1429"/>
      <c r="R1429"/>
      <c r="S1429" s="30"/>
    </row>
    <row r="1430" spans="1:19" x14ac:dyDescent="0.3">
      <c r="A1430" s="25"/>
      <c r="C1430"/>
      <c r="D1430"/>
      <c r="E1430"/>
      <c r="F1430"/>
      <c r="G1430"/>
      <c r="H1430"/>
      <c r="I1430"/>
      <c r="J1430"/>
      <c r="K1430"/>
      <c r="N1430"/>
      <c r="O1430"/>
      <c r="P1430"/>
      <c r="Q1430"/>
      <c r="R1430"/>
      <c r="S1430" s="30"/>
    </row>
    <row r="1431" spans="1:19" x14ac:dyDescent="0.3">
      <c r="A1431" s="25"/>
      <c r="C1431"/>
      <c r="D1431"/>
      <c r="E1431"/>
      <c r="F1431"/>
      <c r="G1431"/>
      <c r="H1431"/>
      <c r="I1431"/>
      <c r="J1431"/>
      <c r="K1431"/>
      <c r="N1431"/>
      <c r="O1431"/>
      <c r="P1431"/>
      <c r="Q1431"/>
      <c r="R1431"/>
      <c r="S1431" s="30"/>
    </row>
    <row r="1432" spans="1:19" x14ac:dyDescent="0.3">
      <c r="A1432" s="25"/>
      <c r="C1432"/>
      <c r="D1432"/>
      <c r="E1432"/>
      <c r="F1432"/>
      <c r="G1432"/>
      <c r="H1432" s="26"/>
      <c r="I1432" s="26"/>
      <c r="J1432"/>
      <c r="K1432"/>
      <c r="N1432"/>
      <c r="O1432"/>
      <c r="P1432"/>
      <c r="Q1432"/>
      <c r="R1432"/>
      <c r="S1432" s="30"/>
    </row>
    <row r="1433" spans="1:19" x14ac:dyDescent="0.3">
      <c r="A1433" s="25"/>
      <c r="C1433"/>
      <c r="D1433"/>
      <c r="E1433"/>
      <c r="F1433"/>
      <c r="G1433"/>
      <c r="J1433"/>
      <c r="K1433"/>
      <c r="N1433"/>
      <c r="O1433"/>
      <c r="P1433"/>
      <c r="Q1433"/>
      <c r="R1433"/>
      <c r="S1433" s="30"/>
    </row>
    <row r="1434" spans="1:19" x14ac:dyDescent="0.3">
      <c r="A1434" s="25"/>
      <c r="C1434"/>
      <c r="D1434"/>
      <c r="E1434"/>
      <c r="F1434"/>
      <c r="G1434"/>
      <c r="H1434" s="26"/>
      <c r="I1434" s="26"/>
      <c r="J1434"/>
      <c r="K1434"/>
      <c r="N1434"/>
      <c r="O1434"/>
      <c r="P1434"/>
      <c r="Q1434"/>
      <c r="R1434"/>
      <c r="S1434" s="30"/>
    </row>
    <row r="1435" spans="1:19" x14ac:dyDescent="0.3">
      <c r="A1435" s="25"/>
      <c r="C1435"/>
      <c r="D1435"/>
      <c r="E1435"/>
      <c r="F1435"/>
      <c r="G1435"/>
      <c r="H1435"/>
      <c r="J1435"/>
      <c r="K1435"/>
      <c r="N1435"/>
      <c r="O1435"/>
      <c r="P1435"/>
      <c r="Q1435"/>
      <c r="R1435"/>
      <c r="S1435" s="30"/>
    </row>
    <row r="1436" spans="1:19" x14ac:dyDescent="0.3">
      <c r="A1436" s="25"/>
      <c r="C1436"/>
      <c r="D1436"/>
      <c r="E1436"/>
      <c r="F1436"/>
      <c r="G1436"/>
      <c r="H1436"/>
      <c r="I1436"/>
      <c r="J1436"/>
      <c r="K1436"/>
      <c r="N1436"/>
      <c r="O1436"/>
      <c r="P1436"/>
      <c r="Q1436"/>
      <c r="R1436"/>
      <c r="S1436" s="30"/>
    </row>
    <row r="1437" spans="1:19" x14ac:dyDescent="0.3">
      <c r="A1437" s="25"/>
      <c r="C1437"/>
      <c r="D1437"/>
      <c r="E1437"/>
      <c r="F1437"/>
      <c r="G1437"/>
      <c r="J1437"/>
      <c r="K1437"/>
      <c r="N1437"/>
      <c r="O1437"/>
      <c r="P1437"/>
      <c r="Q1437"/>
      <c r="R1437"/>
      <c r="S1437" s="30"/>
    </row>
    <row r="1438" spans="1:19" x14ac:dyDescent="0.3">
      <c r="A1438" s="25"/>
      <c r="C1438"/>
      <c r="D1438"/>
      <c r="E1438"/>
      <c r="F1438"/>
      <c r="G1438"/>
      <c r="H1438" s="26"/>
      <c r="I1438" s="26"/>
      <c r="J1438"/>
      <c r="K1438"/>
      <c r="N1438"/>
      <c r="O1438"/>
      <c r="P1438"/>
      <c r="Q1438"/>
      <c r="R1438"/>
      <c r="S1438" s="30"/>
    </row>
    <row r="1439" spans="1:19" x14ac:dyDescent="0.3">
      <c r="A1439" s="25"/>
      <c r="C1439"/>
      <c r="D1439"/>
      <c r="E1439"/>
      <c r="F1439"/>
      <c r="G1439"/>
      <c r="H1439"/>
      <c r="J1439"/>
      <c r="K1439"/>
      <c r="N1439"/>
      <c r="O1439"/>
      <c r="P1439"/>
      <c r="Q1439"/>
      <c r="R1439"/>
      <c r="S1439" s="30"/>
    </row>
    <row r="1440" spans="1:19" x14ac:dyDescent="0.3">
      <c r="A1440" s="25"/>
      <c r="C1440"/>
      <c r="D1440"/>
      <c r="E1440"/>
      <c r="F1440"/>
      <c r="G1440"/>
      <c r="H1440"/>
      <c r="I1440" s="26"/>
      <c r="J1440"/>
      <c r="K1440"/>
      <c r="N1440"/>
      <c r="O1440"/>
      <c r="P1440"/>
      <c r="Q1440"/>
      <c r="R1440"/>
      <c r="S1440" s="30"/>
    </row>
    <row r="1441" spans="1:19" x14ac:dyDescent="0.3">
      <c r="A1441" s="25"/>
      <c r="C1441"/>
      <c r="D1441"/>
      <c r="E1441"/>
      <c r="F1441"/>
      <c r="G1441"/>
      <c r="H1441"/>
      <c r="I1441" s="26"/>
      <c r="J1441"/>
      <c r="K1441"/>
      <c r="N1441"/>
      <c r="O1441"/>
      <c r="P1441"/>
      <c r="Q1441"/>
      <c r="R1441"/>
      <c r="S1441" s="30"/>
    </row>
    <row r="1442" spans="1:19" x14ac:dyDescent="0.3">
      <c r="A1442" s="25"/>
      <c r="C1442"/>
      <c r="D1442"/>
      <c r="E1442"/>
      <c r="F1442"/>
      <c r="G1442"/>
      <c r="H1442"/>
      <c r="I1442"/>
      <c r="J1442"/>
      <c r="K1442"/>
      <c r="N1442"/>
      <c r="O1442"/>
      <c r="P1442"/>
      <c r="Q1442"/>
      <c r="R1442"/>
      <c r="S1442" s="30"/>
    </row>
    <row r="1443" spans="1:19" x14ac:dyDescent="0.3">
      <c r="A1443" s="25"/>
      <c r="C1443"/>
      <c r="D1443"/>
      <c r="E1443"/>
      <c r="F1443"/>
      <c r="G1443"/>
      <c r="H1443"/>
      <c r="I1443"/>
      <c r="J1443"/>
      <c r="K1443"/>
      <c r="N1443"/>
      <c r="O1443"/>
      <c r="P1443"/>
      <c r="Q1443"/>
      <c r="R1443"/>
      <c r="S1443" s="30"/>
    </row>
    <row r="1444" spans="1:19" x14ac:dyDescent="0.3">
      <c r="A1444" s="25"/>
      <c r="C1444"/>
      <c r="D1444"/>
      <c r="E1444"/>
      <c r="F1444"/>
      <c r="G1444"/>
      <c r="J1444"/>
      <c r="K1444"/>
      <c r="N1444"/>
      <c r="O1444"/>
      <c r="P1444"/>
      <c r="Q1444"/>
      <c r="R1444"/>
      <c r="S1444" s="30"/>
    </row>
    <row r="1445" spans="1:19" x14ac:dyDescent="0.3">
      <c r="A1445" s="25"/>
      <c r="C1445"/>
      <c r="D1445"/>
      <c r="E1445"/>
      <c r="F1445"/>
      <c r="G1445"/>
      <c r="H1445" s="26"/>
      <c r="I1445" s="26"/>
      <c r="J1445"/>
      <c r="K1445"/>
      <c r="N1445"/>
      <c r="O1445"/>
      <c r="P1445"/>
      <c r="Q1445"/>
      <c r="R1445"/>
      <c r="S1445" s="30"/>
    </row>
    <row r="1446" spans="1:19" x14ac:dyDescent="0.3">
      <c r="A1446" s="25"/>
      <c r="C1446"/>
      <c r="D1446"/>
      <c r="E1446"/>
      <c r="F1446"/>
      <c r="G1446"/>
      <c r="H1446"/>
      <c r="I1446"/>
      <c r="J1446"/>
      <c r="K1446"/>
      <c r="N1446"/>
      <c r="O1446"/>
      <c r="P1446"/>
      <c r="Q1446"/>
      <c r="R1446"/>
      <c r="S1446" s="30"/>
    </row>
    <row r="1447" spans="1:19" x14ac:dyDescent="0.3">
      <c r="A1447" s="25"/>
      <c r="C1447"/>
      <c r="D1447"/>
      <c r="E1447"/>
      <c r="F1447"/>
      <c r="G1447"/>
      <c r="H1447"/>
      <c r="I1447"/>
      <c r="J1447"/>
      <c r="K1447"/>
      <c r="N1447"/>
      <c r="O1447"/>
      <c r="P1447"/>
      <c r="Q1447"/>
      <c r="R1447"/>
      <c r="S1447" s="30"/>
    </row>
    <row r="1448" spans="1:19" x14ac:dyDescent="0.3">
      <c r="A1448" s="25"/>
      <c r="C1448"/>
      <c r="D1448"/>
      <c r="E1448"/>
      <c r="F1448"/>
      <c r="G1448"/>
      <c r="H1448"/>
      <c r="I1448"/>
      <c r="J1448"/>
      <c r="K1448"/>
      <c r="N1448"/>
      <c r="O1448"/>
      <c r="P1448"/>
      <c r="Q1448"/>
      <c r="R1448"/>
      <c r="S1448" s="30"/>
    </row>
    <row r="1449" spans="1:19" x14ac:dyDescent="0.3">
      <c r="A1449" s="25"/>
      <c r="C1449"/>
      <c r="D1449"/>
      <c r="E1449"/>
      <c r="F1449"/>
      <c r="G1449"/>
      <c r="H1449"/>
      <c r="I1449"/>
      <c r="J1449"/>
      <c r="K1449"/>
      <c r="N1449"/>
      <c r="O1449"/>
      <c r="P1449"/>
      <c r="Q1449"/>
      <c r="R1449"/>
      <c r="S1449" s="30"/>
    </row>
    <row r="1450" spans="1:19" x14ac:dyDescent="0.3">
      <c r="A1450" s="25"/>
      <c r="C1450"/>
      <c r="D1450"/>
      <c r="E1450"/>
      <c r="F1450"/>
      <c r="G1450"/>
      <c r="H1450"/>
      <c r="I1450" s="26"/>
      <c r="J1450"/>
      <c r="K1450"/>
      <c r="N1450"/>
      <c r="O1450"/>
      <c r="P1450"/>
      <c r="Q1450"/>
      <c r="R1450"/>
      <c r="S1450" s="30"/>
    </row>
    <row r="1451" spans="1:19" x14ac:dyDescent="0.3">
      <c r="A1451" s="25"/>
      <c r="C1451"/>
      <c r="D1451"/>
      <c r="E1451"/>
      <c r="F1451"/>
      <c r="G1451"/>
      <c r="H1451" s="26"/>
      <c r="I1451" s="26"/>
      <c r="J1451"/>
      <c r="K1451"/>
      <c r="N1451"/>
      <c r="O1451"/>
      <c r="P1451"/>
      <c r="Q1451"/>
      <c r="R1451"/>
      <c r="S1451" s="30"/>
    </row>
    <row r="1452" spans="1:19" x14ac:dyDescent="0.3">
      <c r="A1452" s="25"/>
      <c r="C1452"/>
      <c r="D1452"/>
      <c r="E1452"/>
      <c r="F1452"/>
      <c r="G1452"/>
      <c r="H1452"/>
      <c r="I1452" s="26"/>
      <c r="J1452"/>
      <c r="K1452"/>
      <c r="N1452"/>
      <c r="O1452"/>
      <c r="P1452"/>
      <c r="Q1452"/>
      <c r="R1452"/>
      <c r="S1452" s="30"/>
    </row>
    <row r="1453" spans="1:19" x14ac:dyDescent="0.3">
      <c r="A1453" s="25"/>
      <c r="C1453"/>
      <c r="D1453"/>
      <c r="E1453"/>
      <c r="F1453"/>
      <c r="G1453"/>
      <c r="H1453"/>
      <c r="I1453"/>
      <c r="J1453"/>
      <c r="K1453"/>
      <c r="N1453"/>
      <c r="O1453"/>
      <c r="P1453"/>
      <c r="Q1453"/>
      <c r="R1453"/>
      <c r="S1453" s="30"/>
    </row>
    <row r="1454" spans="1:19" x14ac:dyDescent="0.3">
      <c r="A1454" s="25"/>
      <c r="C1454"/>
      <c r="D1454"/>
      <c r="E1454"/>
      <c r="F1454"/>
      <c r="G1454"/>
      <c r="H1454"/>
      <c r="I1454" s="26"/>
      <c r="J1454"/>
      <c r="K1454"/>
      <c r="N1454"/>
      <c r="O1454"/>
      <c r="P1454"/>
      <c r="Q1454"/>
      <c r="R1454"/>
      <c r="S1454" s="30"/>
    </row>
    <row r="1455" spans="1:19" x14ac:dyDescent="0.3">
      <c r="A1455" s="25"/>
      <c r="C1455"/>
      <c r="D1455"/>
      <c r="E1455"/>
      <c r="F1455"/>
      <c r="G1455"/>
      <c r="H1455"/>
      <c r="I1455"/>
      <c r="J1455"/>
      <c r="K1455"/>
      <c r="N1455"/>
      <c r="O1455"/>
      <c r="P1455"/>
      <c r="Q1455"/>
      <c r="R1455"/>
      <c r="S1455" s="30"/>
    </row>
    <row r="1456" spans="1:19" x14ac:dyDescent="0.3">
      <c r="A1456" s="25"/>
      <c r="C1456"/>
      <c r="D1456"/>
      <c r="E1456"/>
      <c r="F1456"/>
      <c r="G1456"/>
      <c r="H1456"/>
      <c r="I1456" s="26"/>
      <c r="J1456"/>
      <c r="K1456"/>
      <c r="N1456"/>
      <c r="O1456"/>
      <c r="P1456"/>
      <c r="Q1456"/>
      <c r="R1456"/>
      <c r="S1456" s="30"/>
    </row>
    <row r="1457" spans="1:19" x14ac:dyDescent="0.3">
      <c r="A1457" s="25"/>
      <c r="C1457"/>
      <c r="D1457"/>
      <c r="E1457"/>
      <c r="F1457"/>
      <c r="G1457"/>
      <c r="H1457"/>
      <c r="I1457" s="26"/>
      <c r="J1457"/>
      <c r="K1457"/>
      <c r="N1457"/>
      <c r="O1457"/>
      <c r="P1457"/>
      <c r="Q1457"/>
      <c r="R1457"/>
      <c r="S1457" s="30"/>
    </row>
    <row r="1458" spans="1:19" x14ac:dyDescent="0.3">
      <c r="A1458" s="25"/>
      <c r="C1458"/>
      <c r="D1458"/>
      <c r="E1458"/>
      <c r="F1458"/>
      <c r="G1458"/>
      <c r="H1458"/>
      <c r="I1458"/>
      <c r="J1458"/>
      <c r="K1458"/>
      <c r="N1458"/>
      <c r="O1458"/>
      <c r="P1458"/>
      <c r="Q1458"/>
      <c r="R1458"/>
      <c r="S1458" s="30"/>
    </row>
    <row r="1459" spans="1:19" x14ac:dyDescent="0.3">
      <c r="A1459" s="25"/>
      <c r="C1459"/>
      <c r="D1459"/>
      <c r="E1459"/>
      <c r="F1459"/>
      <c r="G1459"/>
      <c r="H1459" s="26"/>
      <c r="I1459" s="26"/>
      <c r="J1459"/>
      <c r="K1459"/>
      <c r="N1459"/>
      <c r="O1459"/>
      <c r="P1459"/>
      <c r="Q1459"/>
      <c r="R1459"/>
      <c r="S1459" s="30"/>
    </row>
    <row r="1460" spans="1:19" x14ac:dyDescent="0.3">
      <c r="A1460" s="25"/>
      <c r="C1460"/>
      <c r="D1460"/>
      <c r="E1460"/>
      <c r="F1460"/>
      <c r="G1460"/>
      <c r="H1460"/>
      <c r="I1460" s="26"/>
      <c r="J1460"/>
      <c r="K1460"/>
      <c r="N1460"/>
      <c r="O1460"/>
      <c r="P1460"/>
      <c r="Q1460"/>
      <c r="R1460"/>
      <c r="S1460" s="30"/>
    </row>
    <row r="1461" spans="1:19" x14ac:dyDescent="0.3">
      <c r="A1461" s="25"/>
      <c r="C1461"/>
      <c r="D1461"/>
      <c r="E1461"/>
      <c r="F1461"/>
      <c r="G1461"/>
      <c r="H1461"/>
      <c r="I1461"/>
      <c r="J1461"/>
      <c r="K1461"/>
      <c r="N1461"/>
      <c r="O1461"/>
      <c r="P1461"/>
      <c r="Q1461"/>
      <c r="R1461"/>
      <c r="S1461" s="30"/>
    </row>
    <row r="1462" spans="1:19" x14ac:dyDescent="0.3">
      <c r="A1462" s="25"/>
      <c r="C1462"/>
      <c r="D1462"/>
      <c r="E1462"/>
      <c r="F1462"/>
      <c r="G1462"/>
      <c r="H1462"/>
      <c r="I1462"/>
      <c r="J1462"/>
      <c r="K1462"/>
      <c r="N1462"/>
      <c r="O1462"/>
      <c r="P1462"/>
      <c r="Q1462"/>
      <c r="R1462"/>
      <c r="S1462" s="30"/>
    </row>
    <row r="1463" spans="1:19" x14ac:dyDescent="0.3">
      <c r="A1463" s="25"/>
      <c r="C1463"/>
      <c r="D1463"/>
      <c r="E1463"/>
      <c r="F1463"/>
      <c r="G1463"/>
      <c r="H1463"/>
      <c r="I1463"/>
      <c r="J1463"/>
      <c r="K1463"/>
      <c r="N1463"/>
      <c r="O1463"/>
      <c r="P1463"/>
      <c r="Q1463"/>
      <c r="R1463"/>
      <c r="S1463" s="30"/>
    </row>
    <row r="1464" spans="1:19" x14ac:dyDescent="0.3">
      <c r="A1464" s="25"/>
      <c r="C1464"/>
      <c r="D1464"/>
      <c r="E1464"/>
      <c r="F1464"/>
      <c r="G1464"/>
      <c r="J1464"/>
      <c r="K1464"/>
      <c r="N1464"/>
      <c r="O1464"/>
      <c r="P1464"/>
      <c r="Q1464"/>
      <c r="R1464"/>
      <c r="S1464" s="30"/>
    </row>
    <row r="1465" spans="1:19" x14ac:dyDescent="0.3">
      <c r="A1465" s="25"/>
      <c r="C1465"/>
      <c r="D1465"/>
      <c r="E1465"/>
      <c r="F1465"/>
      <c r="G1465"/>
      <c r="J1465"/>
      <c r="K1465"/>
      <c r="N1465"/>
      <c r="O1465"/>
      <c r="P1465"/>
      <c r="Q1465"/>
      <c r="R1465"/>
      <c r="S1465" s="30"/>
    </row>
    <row r="1466" spans="1:19" x14ac:dyDescent="0.3">
      <c r="A1466" s="25"/>
      <c r="C1466"/>
      <c r="D1466"/>
      <c r="E1466"/>
      <c r="F1466"/>
      <c r="G1466"/>
      <c r="I1466" s="14"/>
      <c r="J1466"/>
      <c r="K1466"/>
      <c r="N1466"/>
      <c r="O1466"/>
      <c r="P1466"/>
      <c r="Q1466"/>
      <c r="R1466"/>
      <c r="S1466" s="30"/>
    </row>
    <row r="1467" spans="1:19" x14ac:dyDescent="0.3">
      <c r="A1467" s="25"/>
      <c r="C1467"/>
      <c r="D1467"/>
      <c r="E1467"/>
      <c r="F1467"/>
      <c r="G1467"/>
      <c r="I1467" s="14"/>
      <c r="J1467"/>
      <c r="K1467"/>
      <c r="N1467"/>
      <c r="O1467"/>
      <c r="P1467"/>
      <c r="Q1467"/>
      <c r="R1467"/>
      <c r="S1467" s="30"/>
    </row>
    <row r="1468" spans="1:19" x14ac:dyDescent="0.3">
      <c r="A1468" s="25"/>
      <c r="C1468"/>
      <c r="D1468"/>
      <c r="E1468"/>
      <c r="F1468"/>
      <c r="G1468"/>
      <c r="J1468"/>
      <c r="K1468"/>
      <c r="N1468"/>
      <c r="O1468"/>
      <c r="P1468"/>
      <c r="Q1468"/>
      <c r="R1468"/>
      <c r="S1468" s="30"/>
    </row>
    <row r="1469" spans="1:19" x14ac:dyDescent="0.3">
      <c r="A1469" s="25"/>
      <c r="C1469"/>
      <c r="D1469"/>
      <c r="E1469"/>
      <c r="F1469"/>
      <c r="G1469"/>
      <c r="I1469" s="14"/>
      <c r="J1469"/>
      <c r="K1469"/>
      <c r="N1469"/>
      <c r="O1469"/>
      <c r="P1469"/>
      <c r="Q1469"/>
      <c r="R1469"/>
      <c r="S1469" s="30"/>
    </row>
    <row r="1470" spans="1:19" x14ac:dyDescent="0.3">
      <c r="A1470" s="25"/>
      <c r="C1470"/>
      <c r="D1470"/>
      <c r="E1470"/>
      <c r="F1470"/>
      <c r="G1470"/>
      <c r="I1470" s="26"/>
      <c r="J1470"/>
      <c r="K1470"/>
      <c r="N1470"/>
      <c r="O1470"/>
      <c r="P1470"/>
      <c r="Q1470"/>
      <c r="R1470"/>
      <c r="S1470" s="30"/>
    </row>
    <row r="1471" spans="1:19" x14ac:dyDescent="0.3">
      <c r="A1471" s="25"/>
      <c r="C1471"/>
      <c r="D1471"/>
      <c r="E1471"/>
      <c r="F1471"/>
      <c r="G1471"/>
      <c r="I1471" s="14"/>
      <c r="J1471"/>
      <c r="K1471"/>
      <c r="N1471"/>
      <c r="O1471"/>
      <c r="P1471"/>
      <c r="Q1471"/>
      <c r="R1471"/>
      <c r="S1471" s="30"/>
    </row>
    <row r="1472" spans="1:19" x14ac:dyDescent="0.3">
      <c r="A1472" s="25"/>
      <c r="C1472"/>
      <c r="D1472"/>
      <c r="E1472"/>
      <c r="F1472"/>
      <c r="G1472"/>
      <c r="J1472"/>
      <c r="K1472"/>
      <c r="N1472"/>
      <c r="O1472"/>
      <c r="P1472"/>
      <c r="Q1472"/>
      <c r="R1472"/>
      <c r="S1472" s="30"/>
    </row>
    <row r="1473" spans="1:19" x14ac:dyDescent="0.3">
      <c r="A1473" s="25"/>
      <c r="C1473"/>
      <c r="D1473"/>
      <c r="E1473"/>
      <c r="F1473"/>
      <c r="G1473"/>
      <c r="H1473" s="14"/>
      <c r="I1473" s="14"/>
      <c r="J1473"/>
      <c r="K1473"/>
      <c r="N1473"/>
      <c r="O1473"/>
      <c r="P1473"/>
      <c r="Q1473"/>
      <c r="R1473"/>
      <c r="S1473" s="30"/>
    </row>
    <row r="1474" spans="1:19" x14ac:dyDescent="0.3">
      <c r="A1474" s="25"/>
      <c r="C1474"/>
      <c r="D1474"/>
      <c r="E1474"/>
      <c r="F1474"/>
      <c r="G1474"/>
      <c r="H1474" s="14"/>
      <c r="I1474" s="14"/>
      <c r="J1474"/>
      <c r="K1474"/>
      <c r="N1474"/>
      <c r="O1474"/>
      <c r="P1474"/>
      <c r="Q1474"/>
      <c r="R1474"/>
      <c r="S1474" s="30"/>
    </row>
    <row r="1475" spans="1:19" x14ac:dyDescent="0.3">
      <c r="A1475" s="25"/>
      <c r="C1475"/>
      <c r="D1475"/>
      <c r="E1475"/>
      <c r="F1475"/>
      <c r="G1475"/>
      <c r="H1475" s="14"/>
      <c r="I1475" s="14"/>
      <c r="J1475"/>
      <c r="K1475"/>
      <c r="N1475"/>
      <c r="O1475"/>
      <c r="P1475"/>
      <c r="Q1475"/>
      <c r="R1475"/>
      <c r="S1475" s="30"/>
    </row>
    <row r="1476" spans="1:19" x14ac:dyDescent="0.3">
      <c r="A1476" s="25"/>
      <c r="C1476"/>
      <c r="D1476"/>
      <c r="E1476"/>
      <c r="F1476"/>
      <c r="G1476"/>
      <c r="H1476" s="14"/>
      <c r="I1476" s="14"/>
      <c r="J1476"/>
      <c r="K1476"/>
      <c r="N1476"/>
      <c r="O1476"/>
      <c r="P1476"/>
      <c r="Q1476"/>
      <c r="R1476"/>
      <c r="S1476" s="30"/>
    </row>
    <row r="1477" spans="1:19" x14ac:dyDescent="0.3">
      <c r="A1477" s="25"/>
      <c r="C1477"/>
      <c r="D1477"/>
      <c r="E1477"/>
      <c r="F1477"/>
      <c r="G1477"/>
      <c r="I1477" s="14"/>
      <c r="J1477"/>
      <c r="K1477"/>
      <c r="N1477"/>
      <c r="O1477"/>
      <c r="P1477"/>
      <c r="Q1477"/>
      <c r="R1477"/>
      <c r="S1477" s="30"/>
    </row>
    <row r="1478" spans="1:19" x14ac:dyDescent="0.3">
      <c r="A1478" s="25"/>
      <c r="C1478"/>
      <c r="D1478"/>
      <c r="E1478"/>
      <c r="F1478"/>
      <c r="G1478"/>
      <c r="H1478" s="14"/>
      <c r="I1478" s="14"/>
      <c r="J1478"/>
      <c r="K1478"/>
      <c r="N1478"/>
      <c r="O1478"/>
      <c r="P1478"/>
      <c r="Q1478"/>
      <c r="R1478"/>
      <c r="S1478" s="30"/>
    </row>
    <row r="1479" spans="1:19" x14ac:dyDescent="0.3">
      <c r="A1479" s="25"/>
      <c r="C1479"/>
      <c r="D1479"/>
      <c r="E1479"/>
      <c r="F1479"/>
      <c r="G1479"/>
      <c r="I1479" s="14"/>
      <c r="J1479"/>
      <c r="K1479"/>
      <c r="N1479"/>
      <c r="O1479"/>
      <c r="P1479"/>
      <c r="Q1479"/>
      <c r="R1479"/>
      <c r="S1479" s="30"/>
    </row>
    <row r="1480" spans="1:19" x14ac:dyDescent="0.3">
      <c r="A1480" s="25"/>
      <c r="C1480"/>
      <c r="D1480"/>
      <c r="E1480"/>
      <c r="F1480"/>
      <c r="G1480"/>
      <c r="H1480" s="14"/>
      <c r="I1480" s="14"/>
      <c r="J1480"/>
      <c r="K1480"/>
      <c r="N1480"/>
      <c r="O1480"/>
      <c r="P1480"/>
      <c r="Q1480"/>
      <c r="R1480"/>
      <c r="S1480" s="30"/>
    </row>
    <row r="1481" spans="1:19" x14ac:dyDescent="0.3">
      <c r="A1481" s="25"/>
      <c r="C1481"/>
      <c r="D1481"/>
      <c r="E1481"/>
      <c r="F1481"/>
      <c r="G1481"/>
      <c r="H1481" s="14"/>
      <c r="I1481" s="14"/>
      <c r="J1481"/>
      <c r="K1481"/>
      <c r="N1481"/>
      <c r="O1481"/>
      <c r="P1481"/>
      <c r="Q1481"/>
      <c r="R1481"/>
      <c r="S1481" s="30"/>
    </row>
    <row r="1482" spans="1:19" x14ac:dyDescent="0.3">
      <c r="A1482" s="25"/>
      <c r="C1482"/>
      <c r="D1482"/>
      <c r="E1482"/>
      <c r="F1482"/>
      <c r="G1482"/>
      <c r="H1482"/>
      <c r="I1482" s="26"/>
      <c r="J1482"/>
      <c r="K1482"/>
      <c r="N1482"/>
      <c r="O1482"/>
      <c r="P1482"/>
      <c r="Q1482"/>
      <c r="R1482"/>
      <c r="S1482" s="30"/>
    </row>
    <row r="1483" spans="1:19" x14ac:dyDescent="0.3">
      <c r="A1483" s="25"/>
      <c r="C1483"/>
      <c r="D1483"/>
      <c r="E1483"/>
      <c r="F1483"/>
      <c r="G1483"/>
      <c r="I1483" s="14"/>
      <c r="J1483"/>
      <c r="K1483"/>
      <c r="N1483"/>
      <c r="O1483"/>
      <c r="P1483"/>
      <c r="Q1483"/>
      <c r="R1483"/>
      <c r="S1483" s="30"/>
    </row>
    <row r="1484" spans="1:19" x14ac:dyDescent="0.3">
      <c r="A1484" s="25"/>
      <c r="C1484"/>
      <c r="D1484"/>
      <c r="E1484"/>
      <c r="F1484"/>
      <c r="G1484"/>
      <c r="H1484" s="26"/>
      <c r="I1484" s="26"/>
      <c r="J1484"/>
      <c r="K1484"/>
      <c r="N1484"/>
      <c r="O1484"/>
      <c r="P1484"/>
      <c r="Q1484"/>
      <c r="R1484"/>
      <c r="S1484" s="30"/>
    </row>
    <row r="1485" spans="1:19" x14ac:dyDescent="0.3">
      <c r="A1485" s="25"/>
      <c r="C1485"/>
      <c r="D1485"/>
      <c r="E1485"/>
      <c r="F1485"/>
      <c r="G1485"/>
      <c r="H1485" s="26"/>
      <c r="I1485" s="26"/>
      <c r="J1485"/>
      <c r="K1485"/>
      <c r="N1485"/>
      <c r="O1485"/>
      <c r="P1485"/>
      <c r="Q1485"/>
      <c r="R1485"/>
      <c r="S1485" s="30"/>
    </row>
    <row r="1486" spans="1:19" x14ac:dyDescent="0.3">
      <c r="A1486" s="25"/>
      <c r="C1486"/>
      <c r="D1486"/>
      <c r="E1486"/>
      <c r="F1486"/>
      <c r="G1486"/>
      <c r="H1486" s="26"/>
      <c r="I1486" s="26"/>
      <c r="J1486"/>
      <c r="K1486"/>
      <c r="N1486"/>
      <c r="O1486"/>
      <c r="P1486"/>
      <c r="Q1486"/>
      <c r="R1486"/>
      <c r="S1486" s="30"/>
    </row>
    <row r="1487" spans="1:19" x14ac:dyDescent="0.3">
      <c r="A1487" s="25"/>
      <c r="C1487"/>
      <c r="D1487"/>
      <c r="E1487"/>
      <c r="F1487"/>
      <c r="G1487"/>
      <c r="H1487" s="26"/>
      <c r="I1487" s="26"/>
      <c r="J1487"/>
      <c r="K1487"/>
      <c r="N1487"/>
      <c r="O1487"/>
      <c r="P1487"/>
      <c r="Q1487"/>
      <c r="R1487"/>
      <c r="S1487" s="30"/>
    </row>
    <row r="1488" spans="1:19" x14ac:dyDescent="0.3">
      <c r="A1488" s="25"/>
      <c r="C1488"/>
      <c r="D1488"/>
      <c r="E1488"/>
      <c r="F1488"/>
      <c r="G1488"/>
      <c r="H1488" s="26"/>
      <c r="I1488" s="26"/>
      <c r="J1488"/>
      <c r="K1488"/>
      <c r="N1488"/>
      <c r="O1488"/>
      <c r="P1488"/>
      <c r="Q1488"/>
      <c r="R1488"/>
      <c r="S1488" s="30"/>
    </row>
    <row r="1489" spans="1:19" x14ac:dyDescent="0.3">
      <c r="A1489" s="25"/>
      <c r="C1489"/>
      <c r="D1489"/>
      <c r="E1489"/>
      <c r="F1489"/>
      <c r="G1489"/>
      <c r="H1489" s="26"/>
      <c r="I1489" s="14"/>
      <c r="J1489"/>
      <c r="K1489"/>
      <c r="N1489"/>
      <c r="O1489"/>
      <c r="P1489"/>
      <c r="Q1489"/>
      <c r="R1489"/>
      <c r="S1489" s="30"/>
    </row>
    <row r="1490" spans="1:19" x14ac:dyDescent="0.3">
      <c r="A1490" s="25"/>
      <c r="C1490"/>
      <c r="D1490"/>
      <c r="E1490"/>
      <c r="F1490"/>
      <c r="G1490"/>
      <c r="H1490" s="26"/>
      <c r="I1490" s="26"/>
      <c r="J1490"/>
      <c r="K1490"/>
      <c r="N1490"/>
      <c r="O1490"/>
      <c r="P1490"/>
      <c r="Q1490"/>
      <c r="R1490"/>
      <c r="S1490" s="30"/>
    </row>
    <row r="1491" spans="1:19" x14ac:dyDescent="0.3">
      <c r="A1491" s="25"/>
      <c r="C1491"/>
      <c r="D1491"/>
      <c r="E1491"/>
      <c r="F1491"/>
      <c r="G1491"/>
      <c r="H1491" s="26"/>
      <c r="I1491" s="26"/>
      <c r="J1491"/>
      <c r="K1491"/>
      <c r="N1491"/>
      <c r="O1491"/>
      <c r="P1491"/>
      <c r="Q1491"/>
      <c r="R1491"/>
      <c r="S1491" s="30"/>
    </row>
    <row r="1492" spans="1:19" x14ac:dyDescent="0.3">
      <c r="A1492" s="25"/>
      <c r="C1492"/>
      <c r="D1492"/>
      <c r="E1492"/>
      <c r="F1492"/>
      <c r="G1492"/>
      <c r="H1492" s="26"/>
      <c r="I1492" s="26"/>
      <c r="J1492"/>
      <c r="K1492"/>
      <c r="N1492"/>
      <c r="O1492"/>
      <c r="P1492"/>
      <c r="Q1492"/>
      <c r="R1492"/>
      <c r="S1492" s="30"/>
    </row>
    <row r="1493" spans="1:19" x14ac:dyDescent="0.3">
      <c r="A1493" s="25"/>
      <c r="C1493"/>
      <c r="D1493"/>
      <c r="E1493"/>
      <c r="F1493"/>
      <c r="G1493"/>
      <c r="H1493"/>
      <c r="I1493" s="26"/>
      <c r="J1493"/>
      <c r="K1493"/>
      <c r="N1493"/>
      <c r="O1493"/>
      <c r="P1493"/>
      <c r="Q1493"/>
      <c r="R1493"/>
      <c r="S1493" s="30"/>
    </row>
    <row r="1494" spans="1:19" x14ac:dyDescent="0.3">
      <c r="A1494" s="25"/>
      <c r="C1494"/>
      <c r="D1494"/>
      <c r="E1494"/>
      <c r="F1494"/>
      <c r="G1494"/>
      <c r="I1494" s="14"/>
      <c r="J1494"/>
      <c r="K1494"/>
      <c r="N1494"/>
      <c r="O1494"/>
      <c r="P1494"/>
      <c r="Q1494"/>
      <c r="R1494"/>
      <c r="S1494" s="30"/>
    </row>
    <row r="1495" spans="1:19" x14ac:dyDescent="0.3">
      <c r="A1495" s="25"/>
      <c r="C1495"/>
      <c r="D1495"/>
      <c r="E1495"/>
      <c r="F1495"/>
      <c r="G1495"/>
      <c r="H1495" s="14"/>
      <c r="I1495" s="14"/>
      <c r="J1495"/>
      <c r="K1495"/>
      <c r="N1495"/>
      <c r="O1495"/>
      <c r="P1495"/>
      <c r="Q1495"/>
      <c r="R1495"/>
      <c r="S1495" s="30"/>
    </row>
    <row r="1496" spans="1:19" x14ac:dyDescent="0.3">
      <c r="A1496" s="25"/>
      <c r="C1496"/>
      <c r="D1496"/>
      <c r="E1496"/>
      <c r="F1496"/>
      <c r="G1496"/>
      <c r="H1496" s="14"/>
      <c r="I1496" s="14"/>
      <c r="J1496"/>
      <c r="K1496"/>
      <c r="N1496"/>
      <c r="O1496"/>
      <c r="P1496"/>
      <c r="Q1496"/>
      <c r="R1496"/>
      <c r="S1496" s="30"/>
    </row>
    <row r="1497" spans="1:19" x14ac:dyDescent="0.3">
      <c r="A1497" s="25"/>
      <c r="C1497"/>
      <c r="D1497"/>
      <c r="E1497"/>
      <c r="F1497"/>
      <c r="G1497"/>
      <c r="H1497" s="14"/>
      <c r="I1497" s="14"/>
      <c r="J1497"/>
      <c r="K1497"/>
      <c r="N1497"/>
      <c r="O1497"/>
      <c r="P1497"/>
      <c r="Q1497"/>
      <c r="R1497"/>
      <c r="S1497" s="30"/>
    </row>
    <row r="1498" spans="1:19" x14ac:dyDescent="0.3">
      <c r="A1498" s="25"/>
      <c r="C1498"/>
      <c r="D1498"/>
      <c r="E1498"/>
      <c r="F1498"/>
      <c r="G1498"/>
      <c r="H1498" s="26"/>
      <c r="I1498" s="26"/>
      <c r="J1498"/>
      <c r="K1498"/>
      <c r="N1498"/>
      <c r="O1498"/>
      <c r="P1498"/>
      <c r="Q1498"/>
      <c r="R1498"/>
      <c r="S1498" s="30"/>
    </row>
    <row r="1499" spans="1:19" x14ac:dyDescent="0.3">
      <c r="A1499" s="25"/>
      <c r="C1499"/>
      <c r="D1499"/>
      <c r="E1499"/>
      <c r="F1499"/>
      <c r="G1499"/>
      <c r="I1499" s="14"/>
      <c r="J1499"/>
      <c r="K1499"/>
      <c r="N1499"/>
      <c r="O1499"/>
      <c r="P1499"/>
      <c r="Q1499"/>
      <c r="R1499"/>
      <c r="S1499" s="30"/>
    </row>
    <row r="1500" spans="1:19" x14ac:dyDescent="0.3">
      <c r="A1500" s="25"/>
      <c r="C1500"/>
      <c r="D1500"/>
      <c r="E1500"/>
      <c r="F1500"/>
      <c r="G1500"/>
      <c r="I1500" s="14"/>
      <c r="J1500"/>
      <c r="K1500"/>
      <c r="N1500"/>
      <c r="O1500"/>
      <c r="P1500"/>
      <c r="Q1500"/>
      <c r="R1500"/>
      <c r="S1500" s="30"/>
    </row>
    <row r="1501" spans="1:19" x14ac:dyDescent="0.3">
      <c r="A1501" s="25"/>
      <c r="C1501"/>
      <c r="D1501"/>
      <c r="E1501"/>
      <c r="F1501"/>
      <c r="G1501"/>
      <c r="H1501"/>
      <c r="I1501" s="26"/>
      <c r="J1501"/>
      <c r="K1501"/>
      <c r="N1501"/>
      <c r="O1501"/>
      <c r="P1501"/>
      <c r="Q1501"/>
      <c r="R1501"/>
      <c r="S1501" s="30"/>
    </row>
    <row r="1502" spans="1:19" x14ac:dyDescent="0.3">
      <c r="A1502" s="25"/>
      <c r="C1502"/>
      <c r="D1502"/>
      <c r="E1502"/>
      <c r="F1502"/>
      <c r="G1502"/>
      <c r="H1502" s="14"/>
      <c r="I1502" s="14"/>
      <c r="J1502"/>
      <c r="K1502"/>
      <c r="N1502"/>
      <c r="O1502"/>
      <c r="P1502"/>
      <c r="Q1502"/>
      <c r="R1502"/>
      <c r="S1502" s="30"/>
    </row>
    <row r="1503" spans="1:19" x14ac:dyDescent="0.3">
      <c r="A1503" s="25"/>
      <c r="C1503"/>
      <c r="D1503"/>
      <c r="E1503"/>
      <c r="F1503"/>
      <c r="G1503"/>
      <c r="H1503" s="26"/>
      <c r="I1503" s="26"/>
      <c r="J1503"/>
      <c r="K1503"/>
      <c r="N1503"/>
      <c r="O1503"/>
      <c r="P1503"/>
      <c r="Q1503"/>
      <c r="R1503"/>
      <c r="S1503" s="30"/>
    </row>
    <row r="1504" spans="1:19" x14ac:dyDescent="0.3">
      <c r="A1504" s="25"/>
      <c r="C1504"/>
      <c r="D1504"/>
      <c r="E1504"/>
      <c r="F1504"/>
      <c r="G1504"/>
      <c r="I1504" s="14"/>
      <c r="J1504"/>
      <c r="K1504"/>
      <c r="N1504"/>
      <c r="O1504"/>
      <c r="P1504"/>
      <c r="Q1504"/>
      <c r="R1504"/>
      <c r="S1504" s="30"/>
    </row>
    <row r="1505" spans="1:19" x14ac:dyDescent="0.3">
      <c r="A1505" s="25"/>
      <c r="C1505"/>
      <c r="D1505"/>
      <c r="E1505"/>
      <c r="F1505"/>
      <c r="G1505"/>
      <c r="I1505" s="14"/>
      <c r="J1505"/>
      <c r="K1505"/>
      <c r="N1505"/>
      <c r="O1505"/>
      <c r="P1505"/>
      <c r="Q1505"/>
      <c r="R1505"/>
      <c r="S1505" s="30"/>
    </row>
    <row r="1506" spans="1:19" x14ac:dyDescent="0.3">
      <c r="A1506" s="25"/>
      <c r="C1506"/>
      <c r="D1506"/>
      <c r="E1506"/>
      <c r="F1506"/>
      <c r="G1506"/>
      <c r="H1506" s="26"/>
      <c r="I1506" s="26"/>
      <c r="J1506"/>
      <c r="K1506"/>
      <c r="N1506"/>
      <c r="O1506"/>
      <c r="P1506"/>
      <c r="Q1506"/>
      <c r="R1506"/>
      <c r="S1506" s="30"/>
    </row>
    <row r="1507" spans="1:19" x14ac:dyDescent="0.3">
      <c r="A1507" s="25"/>
      <c r="C1507"/>
      <c r="D1507"/>
      <c r="E1507"/>
      <c r="F1507"/>
      <c r="G1507"/>
      <c r="H1507" s="14"/>
      <c r="I1507" s="14"/>
      <c r="J1507"/>
      <c r="K1507"/>
      <c r="N1507"/>
      <c r="O1507"/>
      <c r="P1507"/>
      <c r="Q1507"/>
      <c r="R1507"/>
      <c r="S1507" s="30"/>
    </row>
    <row r="1508" spans="1:19" x14ac:dyDescent="0.3">
      <c r="A1508" s="25"/>
      <c r="C1508"/>
      <c r="D1508"/>
      <c r="E1508"/>
      <c r="F1508"/>
      <c r="G1508"/>
      <c r="H1508" s="14"/>
      <c r="I1508" s="14"/>
      <c r="J1508"/>
      <c r="K1508"/>
      <c r="N1508"/>
      <c r="O1508"/>
      <c r="P1508"/>
      <c r="Q1508"/>
      <c r="R1508"/>
      <c r="S1508" s="30"/>
    </row>
    <row r="1509" spans="1:19" x14ac:dyDescent="0.3">
      <c r="A1509" s="25"/>
      <c r="C1509"/>
      <c r="D1509"/>
      <c r="E1509"/>
      <c r="F1509"/>
      <c r="G1509"/>
      <c r="I1509" s="14"/>
      <c r="J1509"/>
      <c r="K1509"/>
      <c r="N1509"/>
      <c r="O1509"/>
      <c r="P1509"/>
      <c r="Q1509"/>
      <c r="R1509"/>
      <c r="S1509" s="30"/>
    </row>
    <row r="1510" spans="1:19" x14ac:dyDescent="0.3">
      <c r="A1510" s="25"/>
      <c r="C1510"/>
      <c r="D1510"/>
      <c r="E1510"/>
      <c r="F1510"/>
      <c r="G1510"/>
      <c r="H1510"/>
      <c r="J1510"/>
      <c r="K1510"/>
      <c r="N1510"/>
      <c r="O1510"/>
      <c r="P1510"/>
      <c r="Q1510"/>
      <c r="R1510"/>
      <c r="S1510" s="30"/>
    </row>
    <row r="1511" spans="1:19" x14ac:dyDescent="0.3">
      <c r="A1511" s="25"/>
      <c r="C1511"/>
      <c r="D1511"/>
      <c r="E1511"/>
      <c r="F1511"/>
      <c r="G1511"/>
      <c r="H1511"/>
      <c r="I1511" s="26"/>
      <c r="J1511"/>
      <c r="K1511"/>
      <c r="N1511"/>
      <c r="O1511"/>
      <c r="P1511"/>
      <c r="Q1511"/>
      <c r="R1511"/>
      <c r="S1511" s="30"/>
    </row>
    <row r="1512" spans="1:19" x14ac:dyDescent="0.3">
      <c r="A1512" s="25"/>
      <c r="C1512"/>
      <c r="D1512"/>
      <c r="E1512"/>
      <c r="F1512"/>
      <c r="G1512"/>
      <c r="J1512"/>
      <c r="K1512"/>
      <c r="N1512"/>
      <c r="O1512"/>
      <c r="P1512"/>
      <c r="Q1512"/>
      <c r="R1512"/>
      <c r="S1512" s="30"/>
    </row>
    <row r="1513" spans="1:19" x14ac:dyDescent="0.3">
      <c r="A1513" s="25"/>
      <c r="C1513"/>
      <c r="D1513"/>
      <c r="E1513"/>
      <c r="F1513"/>
      <c r="G1513"/>
      <c r="I1513" s="14"/>
      <c r="J1513"/>
      <c r="K1513"/>
      <c r="N1513"/>
      <c r="O1513"/>
      <c r="P1513"/>
      <c r="Q1513"/>
      <c r="R1513"/>
      <c r="S1513" s="30"/>
    </row>
    <row r="1514" spans="1:19" x14ac:dyDescent="0.3">
      <c r="A1514" s="25"/>
      <c r="C1514"/>
      <c r="D1514"/>
      <c r="E1514"/>
      <c r="F1514"/>
      <c r="G1514"/>
      <c r="H1514" s="26"/>
      <c r="I1514" s="26"/>
      <c r="J1514"/>
      <c r="K1514"/>
      <c r="N1514"/>
      <c r="O1514"/>
      <c r="P1514"/>
      <c r="Q1514"/>
      <c r="R1514"/>
      <c r="S1514" s="30"/>
    </row>
    <row r="1515" spans="1:19" x14ac:dyDescent="0.3">
      <c r="A1515" s="25"/>
      <c r="C1515"/>
      <c r="D1515"/>
      <c r="E1515"/>
      <c r="F1515"/>
      <c r="G1515"/>
      <c r="H1515"/>
      <c r="I1515"/>
      <c r="J1515"/>
      <c r="K1515"/>
      <c r="N1515"/>
      <c r="O1515"/>
      <c r="P1515"/>
      <c r="Q1515"/>
      <c r="R1515"/>
      <c r="S1515" s="30"/>
    </row>
    <row r="1516" spans="1:19" x14ac:dyDescent="0.3">
      <c r="A1516" s="25"/>
      <c r="C1516"/>
      <c r="D1516"/>
      <c r="E1516"/>
      <c r="F1516"/>
      <c r="G1516"/>
      <c r="I1516" s="14"/>
      <c r="J1516"/>
      <c r="K1516"/>
      <c r="N1516"/>
      <c r="O1516"/>
      <c r="P1516"/>
      <c r="Q1516"/>
      <c r="R1516"/>
      <c r="S1516" s="30"/>
    </row>
    <row r="1517" spans="1:19" x14ac:dyDescent="0.3">
      <c r="A1517" s="25"/>
      <c r="C1517"/>
      <c r="D1517"/>
      <c r="E1517"/>
      <c r="F1517"/>
      <c r="G1517"/>
      <c r="J1517"/>
      <c r="K1517"/>
      <c r="N1517"/>
      <c r="O1517"/>
      <c r="P1517"/>
      <c r="Q1517"/>
      <c r="R1517"/>
      <c r="S1517" s="30"/>
    </row>
    <row r="1518" spans="1:19" x14ac:dyDescent="0.3">
      <c r="A1518" s="25"/>
      <c r="C1518"/>
      <c r="D1518"/>
      <c r="E1518"/>
      <c r="F1518"/>
      <c r="G1518"/>
      <c r="H1518" s="26"/>
      <c r="I1518" s="26"/>
      <c r="J1518"/>
      <c r="K1518"/>
      <c r="N1518"/>
      <c r="O1518"/>
      <c r="P1518"/>
      <c r="Q1518"/>
      <c r="R1518"/>
      <c r="S1518" s="30"/>
    </row>
    <row r="1519" spans="1:19" x14ac:dyDescent="0.3">
      <c r="A1519" s="25"/>
      <c r="C1519"/>
      <c r="D1519"/>
      <c r="E1519"/>
      <c r="F1519"/>
      <c r="G1519"/>
      <c r="J1519"/>
      <c r="K1519"/>
      <c r="N1519"/>
      <c r="O1519"/>
      <c r="P1519"/>
      <c r="Q1519"/>
      <c r="R1519"/>
      <c r="S1519" s="30"/>
    </row>
    <row r="1520" spans="1:19" x14ac:dyDescent="0.3">
      <c r="A1520" s="25"/>
      <c r="C1520"/>
      <c r="D1520"/>
      <c r="E1520"/>
      <c r="F1520"/>
      <c r="G1520"/>
      <c r="J1520"/>
      <c r="K1520"/>
      <c r="N1520"/>
      <c r="O1520"/>
      <c r="P1520"/>
      <c r="Q1520"/>
      <c r="R1520"/>
      <c r="S1520" s="30"/>
    </row>
    <row r="1521" spans="1:19" x14ac:dyDescent="0.3">
      <c r="A1521" s="25"/>
      <c r="C1521"/>
      <c r="D1521"/>
      <c r="E1521"/>
      <c r="F1521"/>
      <c r="G1521"/>
      <c r="J1521"/>
      <c r="K1521"/>
      <c r="N1521"/>
      <c r="O1521"/>
      <c r="P1521"/>
      <c r="Q1521"/>
      <c r="R1521"/>
      <c r="S1521" s="30"/>
    </row>
    <row r="1522" spans="1:19" x14ac:dyDescent="0.3">
      <c r="A1522" s="25"/>
      <c r="C1522"/>
      <c r="D1522"/>
      <c r="E1522"/>
      <c r="F1522"/>
      <c r="G1522"/>
      <c r="H1522"/>
      <c r="I1522"/>
      <c r="J1522"/>
      <c r="K1522"/>
      <c r="N1522"/>
      <c r="O1522"/>
      <c r="P1522"/>
      <c r="Q1522"/>
      <c r="R1522"/>
      <c r="S1522" s="30"/>
    </row>
    <row r="1523" spans="1:19" x14ac:dyDescent="0.3">
      <c r="A1523" s="25"/>
      <c r="C1523"/>
      <c r="D1523"/>
      <c r="E1523"/>
      <c r="F1523"/>
      <c r="G1523"/>
      <c r="I1523" s="14"/>
      <c r="J1523"/>
      <c r="K1523"/>
      <c r="N1523"/>
      <c r="O1523"/>
      <c r="P1523"/>
      <c r="Q1523"/>
      <c r="R1523"/>
      <c r="S1523" s="30"/>
    </row>
    <row r="1524" spans="1:19" x14ac:dyDescent="0.3">
      <c r="A1524" s="25"/>
      <c r="C1524"/>
      <c r="D1524"/>
      <c r="E1524"/>
      <c r="F1524"/>
      <c r="G1524"/>
      <c r="J1524"/>
      <c r="K1524"/>
      <c r="N1524"/>
      <c r="O1524"/>
      <c r="P1524"/>
      <c r="Q1524"/>
      <c r="R1524"/>
      <c r="S1524" s="30"/>
    </row>
    <row r="1525" spans="1:19" x14ac:dyDescent="0.3">
      <c r="A1525" s="25"/>
      <c r="C1525"/>
      <c r="D1525"/>
      <c r="E1525"/>
      <c r="F1525"/>
      <c r="G1525"/>
      <c r="J1525"/>
      <c r="K1525"/>
      <c r="N1525"/>
      <c r="O1525"/>
      <c r="P1525"/>
      <c r="Q1525"/>
      <c r="R1525"/>
      <c r="S1525" s="30"/>
    </row>
    <row r="1526" spans="1:19" x14ac:dyDescent="0.3">
      <c r="A1526" s="25"/>
      <c r="C1526"/>
      <c r="D1526"/>
      <c r="E1526"/>
      <c r="F1526"/>
      <c r="G1526"/>
      <c r="J1526"/>
      <c r="K1526"/>
      <c r="N1526"/>
      <c r="O1526"/>
      <c r="P1526"/>
      <c r="Q1526"/>
      <c r="R1526"/>
      <c r="S1526" s="30"/>
    </row>
    <row r="1527" spans="1:19" x14ac:dyDescent="0.3">
      <c r="A1527" s="25"/>
      <c r="C1527"/>
      <c r="D1527"/>
      <c r="E1527"/>
      <c r="F1527"/>
      <c r="G1527"/>
      <c r="I1527" s="14"/>
      <c r="J1527"/>
      <c r="K1527"/>
      <c r="N1527"/>
      <c r="O1527"/>
      <c r="P1527"/>
      <c r="Q1527"/>
      <c r="R1527"/>
      <c r="S1527" s="30"/>
    </row>
    <row r="1528" spans="1:19" x14ac:dyDescent="0.3">
      <c r="A1528" s="25"/>
      <c r="C1528"/>
      <c r="D1528"/>
      <c r="E1528"/>
      <c r="F1528"/>
      <c r="G1528"/>
      <c r="I1528" s="14"/>
      <c r="J1528"/>
      <c r="K1528"/>
      <c r="N1528"/>
      <c r="O1528"/>
      <c r="P1528"/>
      <c r="Q1528"/>
      <c r="R1528"/>
      <c r="S1528" s="30"/>
    </row>
    <row r="1529" spans="1:19" x14ac:dyDescent="0.3">
      <c r="A1529" s="25"/>
      <c r="C1529"/>
      <c r="D1529"/>
      <c r="E1529"/>
      <c r="F1529"/>
      <c r="G1529"/>
      <c r="J1529"/>
      <c r="K1529"/>
      <c r="N1529"/>
      <c r="O1529"/>
      <c r="P1529"/>
      <c r="Q1529"/>
      <c r="R1529"/>
      <c r="S1529" s="30"/>
    </row>
    <row r="1530" spans="1:19" x14ac:dyDescent="0.3">
      <c r="A1530" s="25"/>
      <c r="C1530"/>
      <c r="D1530"/>
      <c r="E1530"/>
      <c r="F1530"/>
      <c r="G1530"/>
      <c r="H1530"/>
      <c r="I1530"/>
      <c r="J1530"/>
      <c r="K1530"/>
      <c r="N1530"/>
      <c r="O1530"/>
      <c r="P1530"/>
      <c r="Q1530"/>
      <c r="R1530"/>
      <c r="S1530" s="30"/>
    </row>
    <row r="1531" spans="1:19" x14ac:dyDescent="0.3">
      <c r="A1531" s="25"/>
      <c r="C1531"/>
      <c r="D1531"/>
      <c r="E1531"/>
      <c r="F1531"/>
      <c r="G1531"/>
      <c r="I1531" s="14"/>
      <c r="J1531"/>
      <c r="K1531"/>
      <c r="N1531"/>
      <c r="O1531"/>
      <c r="P1531"/>
      <c r="Q1531"/>
      <c r="R1531"/>
      <c r="S1531" s="30"/>
    </row>
    <row r="1532" spans="1:19" x14ac:dyDescent="0.3">
      <c r="A1532" s="25"/>
      <c r="C1532"/>
      <c r="D1532"/>
      <c r="E1532"/>
      <c r="F1532"/>
      <c r="G1532"/>
      <c r="J1532"/>
      <c r="K1532"/>
      <c r="N1532"/>
      <c r="O1532"/>
      <c r="P1532"/>
      <c r="Q1532"/>
      <c r="R1532"/>
      <c r="S1532" s="30"/>
    </row>
    <row r="1533" spans="1:19" x14ac:dyDescent="0.3">
      <c r="A1533" s="25"/>
      <c r="C1533"/>
      <c r="D1533"/>
      <c r="E1533"/>
      <c r="F1533"/>
      <c r="G1533"/>
      <c r="J1533"/>
      <c r="K1533"/>
      <c r="N1533"/>
      <c r="O1533"/>
      <c r="P1533"/>
      <c r="Q1533"/>
      <c r="R1533"/>
      <c r="S1533" s="30"/>
    </row>
    <row r="1534" spans="1:19" x14ac:dyDescent="0.3">
      <c r="A1534" s="25"/>
      <c r="C1534"/>
      <c r="D1534"/>
      <c r="E1534"/>
      <c r="F1534"/>
      <c r="G1534"/>
      <c r="J1534"/>
      <c r="K1534"/>
      <c r="N1534"/>
      <c r="O1534"/>
      <c r="P1534"/>
      <c r="Q1534"/>
      <c r="R1534"/>
      <c r="S1534" s="30"/>
    </row>
    <row r="1535" spans="1:19" x14ac:dyDescent="0.3">
      <c r="A1535" s="25"/>
      <c r="C1535"/>
      <c r="D1535"/>
      <c r="E1535"/>
      <c r="F1535"/>
      <c r="G1535"/>
      <c r="H1535" s="26"/>
      <c r="I1535" s="26"/>
      <c r="J1535"/>
      <c r="K1535"/>
      <c r="N1535"/>
      <c r="O1535"/>
      <c r="P1535"/>
      <c r="Q1535"/>
      <c r="R1535"/>
      <c r="S1535" s="30"/>
    </row>
    <row r="1536" spans="1:19" x14ac:dyDescent="0.3">
      <c r="A1536" s="25"/>
      <c r="C1536"/>
      <c r="D1536"/>
      <c r="E1536"/>
      <c r="F1536"/>
      <c r="G1536"/>
      <c r="H1536" s="26"/>
      <c r="I1536" s="26"/>
      <c r="J1536"/>
      <c r="K1536"/>
      <c r="N1536"/>
      <c r="O1536"/>
      <c r="P1536"/>
      <c r="Q1536"/>
      <c r="R1536"/>
      <c r="S1536" s="30"/>
    </row>
    <row r="1537" spans="1:19" x14ac:dyDescent="0.3">
      <c r="A1537" s="25"/>
      <c r="C1537"/>
      <c r="D1537"/>
      <c r="E1537"/>
      <c r="F1537"/>
      <c r="G1537"/>
      <c r="J1537"/>
      <c r="K1537"/>
      <c r="N1537"/>
      <c r="O1537"/>
      <c r="P1537"/>
      <c r="Q1537"/>
      <c r="R1537"/>
      <c r="S1537" s="30"/>
    </row>
    <row r="1538" spans="1:19" x14ac:dyDescent="0.3">
      <c r="A1538" s="25"/>
      <c r="C1538"/>
      <c r="D1538"/>
      <c r="E1538"/>
      <c r="F1538"/>
      <c r="G1538"/>
      <c r="H1538" s="26"/>
      <c r="I1538" s="26"/>
      <c r="J1538"/>
      <c r="K1538"/>
      <c r="N1538"/>
      <c r="O1538"/>
      <c r="P1538"/>
      <c r="Q1538"/>
      <c r="R1538"/>
      <c r="S1538" s="30"/>
    </row>
    <row r="1539" spans="1:19" x14ac:dyDescent="0.3">
      <c r="A1539" s="25"/>
      <c r="C1539"/>
      <c r="D1539"/>
      <c r="E1539"/>
      <c r="F1539"/>
      <c r="G1539"/>
      <c r="H1539" s="26"/>
      <c r="I1539" s="26"/>
      <c r="J1539"/>
      <c r="K1539"/>
      <c r="N1539"/>
      <c r="O1539"/>
      <c r="P1539"/>
      <c r="Q1539"/>
      <c r="R1539"/>
      <c r="S1539" s="30"/>
    </row>
    <row r="1540" spans="1:19" x14ac:dyDescent="0.3">
      <c r="A1540" s="25"/>
      <c r="C1540"/>
      <c r="D1540"/>
      <c r="E1540"/>
      <c r="F1540"/>
      <c r="G1540"/>
      <c r="H1540" s="14"/>
      <c r="I1540" s="26"/>
      <c r="J1540"/>
      <c r="K1540"/>
      <c r="N1540"/>
      <c r="O1540"/>
      <c r="P1540"/>
      <c r="Q1540"/>
      <c r="R1540"/>
      <c r="S1540" s="30"/>
    </row>
    <row r="1541" spans="1:19" x14ac:dyDescent="0.3">
      <c r="A1541" s="25"/>
      <c r="C1541"/>
      <c r="D1541"/>
      <c r="E1541"/>
      <c r="F1541"/>
      <c r="G1541"/>
      <c r="H1541" s="14"/>
      <c r="I1541" s="26"/>
      <c r="J1541"/>
      <c r="K1541"/>
      <c r="N1541"/>
      <c r="O1541"/>
      <c r="P1541"/>
      <c r="Q1541"/>
      <c r="R1541"/>
      <c r="S1541" s="30"/>
    </row>
    <row r="1542" spans="1:19" x14ac:dyDescent="0.3">
      <c r="A1542" s="25"/>
      <c r="C1542"/>
      <c r="D1542"/>
      <c r="E1542"/>
      <c r="F1542"/>
      <c r="G1542"/>
      <c r="H1542" s="26"/>
      <c r="I1542" s="26"/>
      <c r="J1542"/>
      <c r="K1542"/>
      <c r="N1542"/>
      <c r="O1542"/>
      <c r="P1542"/>
      <c r="Q1542"/>
      <c r="R1542"/>
      <c r="S1542" s="30"/>
    </row>
    <row r="1543" spans="1:19" x14ac:dyDescent="0.3">
      <c r="A1543" s="25"/>
      <c r="C1543"/>
      <c r="D1543"/>
      <c r="E1543"/>
      <c r="F1543"/>
      <c r="G1543"/>
      <c r="H1543"/>
      <c r="I1543" s="26"/>
      <c r="J1543"/>
      <c r="K1543"/>
      <c r="N1543"/>
      <c r="O1543"/>
      <c r="P1543"/>
      <c r="Q1543"/>
      <c r="R1543"/>
      <c r="S1543" s="30"/>
    </row>
    <row r="1544" spans="1:19" x14ac:dyDescent="0.3">
      <c r="A1544" s="25"/>
      <c r="C1544"/>
      <c r="D1544"/>
      <c r="E1544"/>
      <c r="F1544"/>
      <c r="G1544"/>
      <c r="J1544"/>
      <c r="K1544"/>
      <c r="N1544"/>
      <c r="O1544"/>
      <c r="P1544"/>
      <c r="Q1544"/>
      <c r="R1544"/>
      <c r="S1544" s="30"/>
    </row>
    <row r="1545" spans="1:19" x14ac:dyDescent="0.3">
      <c r="A1545" s="25"/>
      <c r="C1545"/>
      <c r="D1545"/>
      <c r="E1545"/>
      <c r="F1545"/>
      <c r="G1545"/>
      <c r="J1545"/>
      <c r="K1545"/>
      <c r="N1545"/>
      <c r="O1545"/>
      <c r="P1545"/>
      <c r="Q1545"/>
      <c r="R1545"/>
      <c r="S1545" s="30"/>
    </row>
    <row r="1546" spans="1:19" x14ac:dyDescent="0.3">
      <c r="A1546" s="25"/>
      <c r="C1546"/>
      <c r="D1546"/>
      <c r="E1546"/>
      <c r="F1546"/>
      <c r="G1546"/>
      <c r="J1546"/>
      <c r="K1546"/>
      <c r="N1546"/>
      <c r="O1546"/>
      <c r="P1546"/>
      <c r="Q1546"/>
      <c r="R1546"/>
      <c r="S1546" s="30"/>
    </row>
    <row r="1547" spans="1:19" x14ac:dyDescent="0.3">
      <c r="A1547" s="25"/>
      <c r="C1547"/>
      <c r="D1547"/>
      <c r="E1547"/>
      <c r="F1547"/>
      <c r="G1547"/>
      <c r="J1547"/>
      <c r="K1547"/>
      <c r="N1547"/>
      <c r="O1547"/>
      <c r="P1547"/>
      <c r="Q1547"/>
      <c r="R1547"/>
      <c r="S1547" s="30"/>
    </row>
    <row r="1548" spans="1:19" x14ac:dyDescent="0.3">
      <c r="A1548" s="25"/>
      <c r="C1548"/>
      <c r="D1548"/>
      <c r="E1548"/>
      <c r="F1548"/>
      <c r="G1548"/>
      <c r="H1548" s="14"/>
      <c r="I1548" s="14"/>
      <c r="J1548"/>
      <c r="K1548"/>
      <c r="N1548"/>
      <c r="O1548"/>
      <c r="P1548"/>
      <c r="Q1548"/>
      <c r="R1548"/>
      <c r="S1548" s="30"/>
    </row>
    <row r="1549" spans="1:19" x14ac:dyDescent="0.3">
      <c r="A1549" s="25"/>
      <c r="C1549"/>
      <c r="D1549"/>
      <c r="E1549"/>
      <c r="F1549"/>
      <c r="G1549"/>
      <c r="J1549"/>
      <c r="K1549"/>
      <c r="N1549"/>
      <c r="O1549"/>
      <c r="P1549"/>
      <c r="Q1549"/>
      <c r="R1549"/>
      <c r="S1549" s="30"/>
    </row>
    <row r="1550" spans="1:19" x14ac:dyDescent="0.3">
      <c r="A1550" s="25"/>
      <c r="C1550"/>
      <c r="D1550"/>
      <c r="E1550"/>
      <c r="F1550"/>
      <c r="G1550"/>
      <c r="J1550"/>
      <c r="K1550"/>
      <c r="N1550"/>
      <c r="O1550"/>
      <c r="P1550"/>
      <c r="Q1550"/>
      <c r="R1550"/>
      <c r="S1550" s="30"/>
    </row>
    <row r="1551" spans="1:19" x14ac:dyDescent="0.3">
      <c r="A1551" s="25"/>
      <c r="C1551"/>
      <c r="D1551"/>
      <c r="E1551"/>
      <c r="F1551"/>
      <c r="G1551"/>
      <c r="J1551"/>
      <c r="K1551"/>
      <c r="N1551"/>
      <c r="O1551"/>
      <c r="P1551"/>
      <c r="Q1551"/>
      <c r="R1551"/>
      <c r="S1551" s="30"/>
    </row>
    <row r="1552" spans="1:19" x14ac:dyDescent="0.3">
      <c r="A1552" s="25"/>
      <c r="C1552"/>
      <c r="D1552"/>
      <c r="E1552"/>
      <c r="F1552"/>
      <c r="G1552"/>
      <c r="J1552"/>
      <c r="K1552"/>
      <c r="N1552"/>
      <c r="O1552"/>
      <c r="P1552"/>
      <c r="Q1552"/>
      <c r="R1552"/>
      <c r="S1552" s="30"/>
    </row>
    <row r="1553" spans="1:19" x14ac:dyDescent="0.3">
      <c r="A1553" s="25"/>
      <c r="C1553"/>
      <c r="D1553"/>
      <c r="E1553"/>
      <c r="F1553"/>
      <c r="G1553"/>
      <c r="H1553"/>
      <c r="I1553"/>
      <c r="J1553"/>
      <c r="K1553"/>
      <c r="N1553"/>
      <c r="O1553"/>
      <c r="P1553"/>
      <c r="Q1553"/>
      <c r="R1553"/>
      <c r="S1553" s="30"/>
    </row>
    <row r="1554" spans="1:19" x14ac:dyDescent="0.3">
      <c r="A1554" s="25"/>
      <c r="C1554"/>
      <c r="D1554"/>
      <c r="E1554"/>
      <c r="F1554"/>
      <c r="G1554"/>
      <c r="J1554"/>
      <c r="K1554"/>
      <c r="N1554"/>
      <c r="O1554"/>
      <c r="P1554"/>
      <c r="Q1554"/>
      <c r="R1554"/>
      <c r="S1554" s="30"/>
    </row>
    <row r="1555" spans="1:19" x14ac:dyDescent="0.3">
      <c r="A1555" s="25"/>
      <c r="C1555"/>
      <c r="D1555"/>
      <c r="E1555"/>
      <c r="F1555"/>
      <c r="G1555"/>
      <c r="J1555"/>
      <c r="K1555"/>
      <c r="N1555"/>
      <c r="O1555"/>
      <c r="P1555"/>
      <c r="Q1555"/>
      <c r="R1555"/>
      <c r="S1555" s="30"/>
    </row>
    <row r="1556" spans="1:19" x14ac:dyDescent="0.3">
      <c r="A1556" s="25"/>
      <c r="C1556"/>
      <c r="D1556"/>
      <c r="E1556"/>
      <c r="F1556"/>
      <c r="G1556"/>
      <c r="J1556"/>
      <c r="K1556"/>
      <c r="N1556"/>
      <c r="O1556"/>
      <c r="P1556"/>
      <c r="Q1556"/>
      <c r="R1556"/>
      <c r="S1556" s="30"/>
    </row>
    <row r="1557" spans="1:19" x14ac:dyDescent="0.3">
      <c r="A1557" s="25"/>
      <c r="C1557"/>
      <c r="D1557"/>
      <c r="E1557"/>
      <c r="F1557"/>
      <c r="G1557"/>
      <c r="J1557"/>
      <c r="K1557"/>
      <c r="N1557"/>
      <c r="O1557"/>
      <c r="P1557"/>
      <c r="Q1557"/>
      <c r="R1557"/>
      <c r="S1557" s="30"/>
    </row>
    <row r="1558" spans="1:19" x14ac:dyDescent="0.3">
      <c r="A1558" s="25"/>
      <c r="C1558"/>
      <c r="D1558"/>
      <c r="E1558"/>
      <c r="F1558"/>
      <c r="G1558"/>
      <c r="H1558"/>
      <c r="I1558"/>
      <c r="J1558"/>
      <c r="K1558"/>
      <c r="N1558"/>
      <c r="O1558"/>
      <c r="P1558"/>
      <c r="Q1558"/>
      <c r="R1558"/>
      <c r="S1558" s="30"/>
    </row>
    <row r="1559" spans="1:19" x14ac:dyDescent="0.3">
      <c r="A1559" s="25"/>
      <c r="C1559"/>
      <c r="D1559"/>
      <c r="E1559"/>
      <c r="F1559"/>
      <c r="G1559"/>
      <c r="H1559"/>
      <c r="I1559"/>
      <c r="J1559"/>
      <c r="K1559"/>
      <c r="N1559"/>
      <c r="O1559"/>
      <c r="P1559"/>
      <c r="Q1559"/>
      <c r="R1559"/>
      <c r="S1559" s="30"/>
    </row>
    <row r="1560" spans="1:19" x14ac:dyDescent="0.3">
      <c r="A1560" s="25"/>
      <c r="C1560"/>
      <c r="D1560"/>
      <c r="E1560"/>
      <c r="F1560"/>
      <c r="G1560"/>
      <c r="H1560"/>
      <c r="I1560"/>
      <c r="J1560"/>
      <c r="K1560"/>
      <c r="N1560"/>
      <c r="O1560"/>
      <c r="P1560"/>
      <c r="Q1560"/>
      <c r="R1560"/>
      <c r="S1560" s="30"/>
    </row>
    <row r="1561" spans="1:19" x14ac:dyDescent="0.3">
      <c r="A1561" s="25"/>
      <c r="C1561"/>
      <c r="D1561"/>
      <c r="E1561"/>
      <c r="F1561"/>
      <c r="G1561"/>
      <c r="H1561"/>
      <c r="I1561"/>
      <c r="J1561"/>
      <c r="K1561"/>
      <c r="N1561"/>
      <c r="O1561"/>
      <c r="P1561"/>
      <c r="Q1561"/>
      <c r="R1561"/>
      <c r="S1561" s="30"/>
    </row>
    <row r="1562" spans="1:19" x14ac:dyDescent="0.3">
      <c r="A1562" s="25"/>
      <c r="C1562"/>
      <c r="D1562"/>
      <c r="E1562"/>
      <c r="F1562"/>
      <c r="G1562"/>
      <c r="J1562"/>
      <c r="K1562"/>
      <c r="N1562"/>
      <c r="O1562"/>
      <c r="P1562"/>
      <c r="Q1562"/>
      <c r="R1562"/>
      <c r="S1562" s="30"/>
    </row>
    <row r="1563" spans="1:19" x14ac:dyDescent="0.3">
      <c r="A1563" s="25"/>
      <c r="C1563"/>
      <c r="D1563"/>
      <c r="E1563"/>
      <c r="F1563"/>
      <c r="G1563"/>
      <c r="J1563"/>
      <c r="K1563"/>
      <c r="N1563"/>
      <c r="O1563"/>
      <c r="P1563"/>
      <c r="Q1563"/>
      <c r="R1563"/>
      <c r="S1563" s="30"/>
    </row>
    <row r="1564" spans="1:19" x14ac:dyDescent="0.3">
      <c r="A1564" s="25"/>
      <c r="C1564"/>
      <c r="D1564"/>
      <c r="E1564"/>
      <c r="F1564"/>
      <c r="G1564"/>
      <c r="J1564"/>
      <c r="K1564"/>
      <c r="N1564"/>
      <c r="O1564"/>
      <c r="P1564"/>
      <c r="Q1564"/>
      <c r="R1564"/>
      <c r="S1564" s="30"/>
    </row>
    <row r="1565" spans="1:19" x14ac:dyDescent="0.3">
      <c r="A1565" s="25"/>
      <c r="C1565"/>
      <c r="D1565"/>
      <c r="E1565"/>
      <c r="F1565"/>
      <c r="G1565"/>
      <c r="J1565"/>
      <c r="K1565"/>
      <c r="N1565"/>
      <c r="O1565"/>
      <c r="P1565"/>
      <c r="Q1565"/>
      <c r="R1565"/>
      <c r="S1565" s="30"/>
    </row>
    <row r="1566" spans="1:19" x14ac:dyDescent="0.3">
      <c r="A1566" s="25"/>
      <c r="C1566"/>
      <c r="D1566"/>
      <c r="E1566"/>
      <c r="F1566"/>
      <c r="G1566"/>
      <c r="H1566"/>
      <c r="J1566"/>
      <c r="K1566"/>
      <c r="N1566"/>
      <c r="O1566"/>
      <c r="P1566"/>
      <c r="Q1566"/>
      <c r="R1566"/>
      <c r="S1566" s="30"/>
    </row>
    <row r="1567" spans="1:19" x14ac:dyDescent="0.3">
      <c r="A1567" s="25"/>
      <c r="C1567"/>
      <c r="D1567"/>
      <c r="E1567"/>
      <c r="F1567"/>
      <c r="G1567"/>
      <c r="H1567" s="26"/>
      <c r="I1567" s="26"/>
      <c r="J1567"/>
      <c r="K1567"/>
      <c r="N1567"/>
      <c r="O1567"/>
      <c r="P1567"/>
      <c r="Q1567"/>
      <c r="R1567"/>
      <c r="S1567" s="30"/>
    </row>
    <row r="1568" spans="1:19" x14ac:dyDescent="0.3">
      <c r="A1568" s="25"/>
      <c r="C1568"/>
      <c r="D1568"/>
      <c r="E1568"/>
      <c r="F1568"/>
      <c r="G1568"/>
      <c r="H1568" s="26"/>
      <c r="I1568" s="26"/>
      <c r="J1568"/>
      <c r="K1568"/>
      <c r="N1568"/>
      <c r="O1568"/>
      <c r="P1568"/>
      <c r="Q1568"/>
      <c r="R1568"/>
      <c r="S1568" s="30"/>
    </row>
    <row r="1569" spans="1:19" x14ac:dyDescent="0.3">
      <c r="A1569" s="25"/>
      <c r="C1569"/>
      <c r="D1569"/>
      <c r="E1569"/>
      <c r="F1569"/>
      <c r="G1569"/>
      <c r="H1569" s="26"/>
      <c r="I1569" s="14"/>
      <c r="J1569"/>
      <c r="K1569"/>
      <c r="N1569"/>
      <c r="O1569"/>
      <c r="P1569"/>
      <c r="Q1569"/>
      <c r="R1569"/>
      <c r="S1569" s="30"/>
    </row>
    <row r="1570" spans="1:19" x14ac:dyDescent="0.3">
      <c r="A1570" s="25"/>
      <c r="C1570"/>
      <c r="D1570"/>
      <c r="E1570"/>
      <c r="F1570"/>
      <c r="G1570"/>
      <c r="H1570" s="14"/>
      <c r="I1570" s="26"/>
      <c r="J1570"/>
      <c r="K1570"/>
      <c r="N1570"/>
      <c r="O1570"/>
      <c r="P1570"/>
      <c r="Q1570"/>
      <c r="R1570"/>
      <c r="S1570" s="30"/>
    </row>
    <row r="1571" spans="1:19" x14ac:dyDescent="0.3">
      <c r="A1571" s="25"/>
      <c r="C1571"/>
      <c r="D1571"/>
      <c r="E1571"/>
      <c r="F1571"/>
      <c r="G1571"/>
      <c r="H1571" s="14"/>
      <c r="I1571" s="14"/>
      <c r="J1571"/>
      <c r="K1571"/>
      <c r="N1571"/>
      <c r="O1571"/>
      <c r="P1571"/>
      <c r="Q1571"/>
      <c r="R1571"/>
      <c r="S1571" s="30"/>
    </row>
    <row r="1572" spans="1:19" x14ac:dyDescent="0.3">
      <c r="A1572" s="25"/>
      <c r="C1572"/>
      <c r="D1572"/>
      <c r="E1572"/>
      <c r="F1572"/>
      <c r="G1572"/>
      <c r="H1572" s="26"/>
      <c r="I1572" s="26"/>
      <c r="J1572"/>
      <c r="K1572"/>
      <c r="N1572"/>
      <c r="O1572"/>
      <c r="P1572"/>
      <c r="Q1572"/>
      <c r="R1572"/>
      <c r="S1572" s="30"/>
    </row>
    <row r="1573" spans="1:19" x14ac:dyDescent="0.3">
      <c r="A1573" s="25"/>
      <c r="C1573"/>
      <c r="D1573"/>
      <c r="E1573"/>
      <c r="F1573"/>
      <c r="G1573"/>
      <c r="H1573" s="26"/>
      <c r="I1573" s="26"/>
      <c r="J1573"/>
      <c r="K1573"/>
      <c r="N1573"/>
      <c r="O1573"/>
      <c r="P1573"/>
      <c r="Q1573"/>
      <c r="R1573"/>
      <c r="S1573" s="30"/>
    </row>
    <row r="1574" spans="1:19" x14ac:dyDescent="0.3">
      <c r="A1574" s="25"/>
      <c r="C1574"/>
      <c r="D1574"/>
      <c r="E1574"/>
      <c r="F1574"/>
      <c r="G1574"/>
      <c r="H1574" s="14"/>
      <c r="I1574" s="14"/>
      <c r="J1574"/>
      <c r="K1574"/>
      <c r="N1574"/>
      <c r="O1574"/>
      <c r="P1574"/>
      <c r="Q1574"/>
      <c r="R1574"/>
      <c r="S1574" s="30"/>
    </row>
    <row r="1575" spans="1:19" x14ac:dyDescent="0.3">
      <c r="A1575" s="25"/>
      <c r="C1575"/>
      <c r="D1575"/>
      <c r="E1575"/>
      <c r="F1575"/>
      <c r="G1575"/>
      <c r="H1575" s="26"/>
      <c r="I1575" s="26"/>
      <c r="J1575"/>
      <c r="K1575"/>
      <c r="N1575"/>
      <c r="O1575"/>
      <c r="P1575"/>
      <c r="Q1575"/>
      <c r="R1575"/>
      <c r="S1575" s="30"/>
    </row>
    <row r="1576" spans="1:19" x14ac:dyDescent="0.3">
      <c r="A1576" s="25"/>
      <c r="C1576"/>
      <c r="D1576"/>
      <c r="E1576"/>
      <c r="F1576"/>
      <c r="G1576"/>
      <c r="H1576" s="26"/>
      <c r="I1576" s="26"/>
      <c r="J1576"/>
      <c r="K1576"/>
      <c r="N1576"/>
      <c r="O1576"/>
      <c r="P1576"/>
      <c r="Q1576"/>
      <c r="R1576"/>
      <c r="S1576" s="30"/>
    </row>
    <row r="1577" spans="1:19" x14ac:dyDescent="0.3">
      <c r="A1577" s="25"/>
      <c r="C1577"/>
      <c r="D1577"/>
      <c r="E1577"/>
      <c r="F1577"/>
      <c r="G1577"/>
      <c r="H1577" s="26"/>
      <c r="I1577" s="26"/>
      <c r="J1577"/>
      <c r="K1577"/>
      <c r="N1577"/>
      <c r="O1577"/>
      <c r="P1577"/>
      <c r="Q1577"/>
      <c r="R1577"/>
      <c r="S1577" s="30"/>
    </row>
    <row r="1578" spans="1:19" x14ac:dyDescent="0.3">
      <c r="A1578" s="25"/>
      <c r="C1578"/>
      <c r="D1578"/>
      <c r="E1578"/>
      <c r="F1578"/>
      <c r="G1578"/>
      <c r="H1578" s="14"/>
      <c r="I1578" s="14"/>
      <c r="J1578"/>
      <c r="K1578"/>
      <c r="N1578"/>
      <c r="O1578"/>
      <c r="P1578"/>
      <c r="Q1578"/>
      <c r="R1578"/>
      <c r="S1578" s="30"/>
    </row>
    <row r="1579" spans="1:19" x14ac:dyDescent="0.3">
      <c r="A1579" s="25"/>
      <c r="C1579"/>
      <c r="D1579"/>
      <c r="E1579"/>
      <c r="F1579"/>
      <c r="G1579"/>
      <c r="H1579" s="26"/>
      <c r="I1579" s="14"/>
      <c r="J1579"/>
      <c r="K1579"/>
      <c r="N1579"/>
      <c r="O1579"/>
      <c r="P1579"/>
      <c r="Q1579"/>
      <c r="R1579"/>
      <c r="S1579" s="30"/>
    </row>
    <row r="1580" spans="1:19" x14ac:dyDescent="0.3">
      <c r="A1580" s="25"/>
      <c r="C1580"/>
      <c r="D1580"/>
      <c r="E1580"/>
      <c r="F1580"/>
      <c r="G1580"/>
      <c r="H1580" s="26"/>
      <c r="I1580" s="26"/>
      <c r="J1580"/>
      <c r="K1580"/>
      <c r="N1580"/>
      <c r="O1580"/>
      <c r="P1580"/>
      <c r="Q1580"/>
      <c r="R1580"/>
      <c r="S1580" s="30"/>
    </row>
    <row r="1581" spans="1:19" x14ac:dyDescent="0.3">
      <c r="A1581" s="25"/>
      <c r="C1581"/>
      <c r="D1581"/>
      <c r="E1581"/>
      <c r="F1581"/>
      <c r="G1581"/>
      <c r="H1581" s="14"/>
      <c r="I1581" s="14"/>
      <c r="J1581"/>
      <c r="K1581"/>
      <c r="N1581"/>
      <c r="O1581"/>
      <c r="P1581"/>
      <c r="Q1581"/>
      <c r="R1581"/>
      <c r="S1581" s="30"/>
    </row>
    <row r="1582" spans="1:19" x14ac:dyDescent="0.3">
      <c r="A1582" s="25"/>
      <c r="C1582"/>
      <c r="D1582"/>
      <c r="E1582"/>
      <c r="F1582"/>
      <c r="G1582"/>
      <c r="H1582" s="14"/>
      <c r="I1582" s="14"/>
      <c r="J1582"/>
      <c r="K1582"/>
      <c r="N1582"/>
      <c r="O1582"/>
      <c r="P1582"/>
      <c r="Q1582"/>
      <c r="R1582"/>
      <c r="S1582" s="30"/>
    </row>
    <row r="1583" spans="1:19" x14ac:dyDescent="0.3">
      <c r="A1583" s="25"/>
      <c r="C1583"/>
      <c r="D1583"/>
      <c r="E1583"/>
      <c r="F1583"/>
      <c r="G1583"/>
      <c r="H1583" s="26"/>
      <c r="I1583" s="26"/>
      <c r="J1583"/>
      <c r="K1583"/>
      <c r="N1583"/>
      <c r="O1583"/>
      <c r="P1583"/>
      <c r="Q1583"/>
      <c r="R1583"/>
      <c r="S1583" s="30"/>
    </row>
    <row r="1584" spans="1:19" x14ac:dyDescent="0.3">
      <c r="A1584" s="25"/>
      <c r="C1584"/>
      <c r="D1584"/>
      <c r="E1584"/>
      <c r="F1584"/>
      <c r="G1584"/>
      <c r="H1584" s="26"/>
      <c r="I1584" s="26"/>
      <c r="J1584"/>
      <c r="K1584"/>
      <c r="N1584"/>
      <c r="O1584"/>
      <c r="P1584"/>
      <c r="Q1584"/>
      <c r="R1584"/>
      <c r="S1584" s="30"/>
    </row>
    <row r="1585" spans="1:19" x14ac:dyDescent="0.3">
      <c r="A1585" s="25"/>
      <c r="C1585"/>
      <c r="D1585"/>
      <c r="E1585"/>
      <c r="F1585"/>
      <c r="G1585"/>
      <c r="H1585" s="26"/>
      <c r="I1585" s="14"/>
      <c r="J1585"/>
      <c r="K1585"/>
      <c r="N1585"/>
      <c r="O1585"/>
      <c r="P1585"/>
      <c r="Q1585"/>
      <c r="R1585"/>
      <c r="S1585" s="30"/>
    </row>
    <row r="1586" spans="1:19" x14ac:dyDescent="0.3">
      <c r="A1586" s="25"/>
      <c r="C1586"/>
      <c r="D1586"/>
      <c r="E1586"/>
      <c r="F1586"/>
      <c r="G1586"/>
      <c r="H1586" s="14"/>
      <c r="I1586" s="26"/>
      <c r="J1586"/>
      <c r="K1586"/>
      <c r="N1586"/>
      <c r="O1586"/>
      <c r="P1586"/>
      <c r="Q1586"/>
      <c r="R1586"/>
      <c r="S1586" s="30"/>
    </row>
    <row r="1587" spans="1:19" x14ac:dyDescent="0.3">
      <c r="A1587" s="25"/>
      <c r="C1587"/>
      <c r="D1587"/>
      <c r="E1587"/>
      <c r="F1587"/>
      <c r="G1587"/>
      <c r="H1587" s="26"/>
      <c r="I1587" s="26"/>
      <c r="J1587"/>
      <c r="K1587"/>
      <c r="N1587"/>
      <c r="O1587"/>
      <c r="P1587"/>
      <c r="Q1587"/>
      <c r="R1587"/>
      <c r="S1587" s="30"/>
    </row>
    <row r="1588" spans="1:19" x14ac:dyDescent="0.3">
      <c r="A1588" s="25"/>
      <c r="C1588"/>
      <c r="D1588"/>
      <c r="E1588"/>
      <c r="F1588"/>
      <c r="G1588"/>
      <c r="J1588"/>
      <c r="K1588"/>
      <c r="N1588"/>
      <c r="O1588"/>
      <c r="P1588"/>
      <c r="Q1588"/>
      <c r="R1588"/>
      <c r="S1588" s="30"/>
    </row>
    <row r="1589" spans="1:19" x14ac:dyDescent="0.3">
      <c r="A1589" s="25"/>
      <c r="C1589"/>
      <c r="D1589"/>
      <c r="E1589"/>
      <c r="F1589"/>
      <c r="G1589"/>
      <c r="H1589" s="14"/>
      <c r="I1589" s="14"/>
      <c r="J1589"/>
      <c r="K1589"/>
      <c r="N1589"/>
      <c r="O1589"/>
      <c r="P1589"/>
      <c r="Q1589"/>
      <c r="R1589"/>
      <c r="S1589" s="30"/>
    </row>
    <row r="1590" spans="1:19" x14ac:dyDescent="0.3">
      <c r="A1590" s="25"/>
      <c r="C1590"/>
      <c r="D1590"/>
      <c r="E1590"/>
      <c r="F1590"/>
      <c r="G1590"/>
      <c r="H1590"/>
      <c r="J1590"/>
      <c r="K1590"/>
      <c r="N1590"/>
      <c r="O1590"/>
      <c r="P1590"/>
      <c r="Q1590"/>
      <c r="R1590"/>
      <c r="S1590" s="30"/>
    </row>
    <row r="1591" spans="1:19" x14ac:dyDescent="0.3">
      <c r="A1591" s="25"/>
      <c r="C1591"/>
      <c r="D1591"/>
      <c r="E1591"/>
      <c r="F1591"/>
      <c r="G1591"/>
      <c r="H1591"/>
      <c r="I1591"/>
      <c r="J1591"/>
      <c r="K1591"/>
      <c r="N1591"/>
      <c r="O1591"/>
      <c r="P1591"/>
      <c r="Q1591"/>
      <c r="R1591"/>
      <c r="S1591" s="30"/>
    </row>
    <row r="1592" spans="1:19" x14ac:dyDescent="0.3">
      <c r="A1592" s="25"/>
      <c r="C1592"/>
      <c r="D1592"/>
      <c r="E1592"/>
      <c r="F1592"/>
      <c r="G1592"/>
      <c r="H1592"/>
      <c r="J1592"/>
      <c r="K1592"/>
      <c r="N1592"/>
      <c r="O1592"/>
      <c r="P1592"/>
      <c r="Q1592"/>
      <c r="R1592"/>
      <c r="S1592" s="30"/>
    </row>
    <row r="1593" spans="1:19" x14ac:dyDescent="0.3">
      <c r="A1593" s="25"/>
      <c r="C1593"/>
      <c r="D1593"/>
      <c r="E1593"/>
      <c r="F1593"/>
      <c r="G1593"/>
      <c r="H1593"/>
      <c r="I1593"/>
      <c r="J1593"/>
      <c r="K1593"/>
      <c r="N1593"/>
      <c r="O1593"/>
      <c r="P1593"/>
      <c r="Q1593"/>
      <c r="R1593"/>
      <c r="S1593" s="30"/>
    </row>
    <row r="1594" spans="1:19" x14ac:dyDescent="0.3">
      <c r="A1594" s="25"/>
      <c r="C1594"/>
      <c r="D1594"/>
      <c r="E1594"/>
      <c r="F1594"/>
      <c r="G1594"/>
      <c r="I1594" s="14"/>
      <c r="J1594"/>
      <c r="K1594"/>
      <c r="N1594"/>
      <c r="O1594"/>
      <c r="P1594"/>
      <c r="Q1594"/>
      <c r="R1594"/>
      <c r="S1594" s="30"/>
    </row>
    <row r="1595" spans="1:19" x14ac:dyDescent="0.3">
      <c r="A1595" s="25"/>
      <c r="C1595"/>
      <c r="D1595"/>
      <c r="E1595"/>
      <c r="F1595"/>
      <c r="G1595"/>
      <c r="H1595" s="26"/>
      <c r="I1595" s="26"/>
      <c r="J1595"/>
      <c r="K1595"/>
      <c r="N1595"/>
      <c r="O1595"/>
      <c r="P1595"/>
      <c r="Q1595"/>
      <c r="R1595"/>
      <c r="S1595" s="30"/>
    </row>
    <row r="1596" spans="1:19" x14ac:dyDescent="0.3">
      <c r="A1596" s="25"/>
      <c r="C1596"/>
      <c r="D1596"/>
      <c r="E1596"/>
      <c r="F1596"/>
      <c r="G1596"/>
      <c r="H1596" s="26"/>
      <c r="I1596" s="26"/>
      <c r="J1596"/>
      <c r="K1596"/>
      <c r="N1596"/>
      <c r="O1596"/>
      <c r="P1596"/>
      <c r="Q1596"/>
      <c r="R1596"/>
      <c r="S1596" s="30"/>
    </row>
    <row r="1597" spans="1:19" x14ac:dyDescent="0.3">
      <c r="A1597" s="25"/>
      <c r="C1597"/>
      <c r="D1597"/>
      <c r="E1597"/>
      <c r="F1597"/>
      <c r="G1597"/>
      <c r="H1597"/>
      <c r="J1597"/>
      <c r="K1597"/>
      <c r="N1597"/>
      <c r="O1597"/>
      <c r="P1597"/>
      <c r="Q1597"/>
      <c r="R1597"/>
      <c r="S1597" s="30"/>
    </row>
    <row r="1598" spans="1:19" x14ac:dyDescent="0.3">
      <c r="A1598" s="25"/>
      <c r="C1598"/>
      <c r="D1598"/>
      <c r="E1598"/>
      <c r="F1598"/>
      <c r="G1598"/>
      <c r="J1598"/>
      <c r="K1598"/>
      <c r="N1598"/>
      <c r="O1598"/>
      <c r="P1598"/>
      <c r="Q1598"/>
      <c r="R1598"/>
      <c r="S1598" s="30"/>
    </row>
    <row r="1599" spans="1:19" x14ac:dyDescent="0.3">
      <c r="A1599" s="25"/>
      <c r="C1599"/>
      <c r="D1599"/>
      <c r="E1599"/>
      <c r="F1599"/>
      <c r="G1599"/>
      <c r="H1599" s="14"/>
      <c r="I1599" s="26"/>
      <c r="J1599"/>
      <c r="K1599"/>
      <c r="N1599"/>
      <c r="O1599"/>
      <c r="P1599"/>
      <c r="Q1599"/>
      <c r="R1599"/>
      <c r="S1599" s="30"/>
    </row>
    <row r="1600" spans="1:19" x14ac:dyDescent="0.3">
      <c r="A1600" s="25"/>
      <c r="C1600"/>
      <c r="D1600"/>
      <c r="E1600"/>
      <c r="F1600"/>
      <c r="G1600"/>
      <c r="J1600"/>
      <c r="K1600"/>
      <c r="N1600"/>
      <c r="O1600"/>
      <c r="P1600"/>
      <c r="Q1600"/>
      <c r="R1600"/>
      <c r="S1600" s="30"/>
    </row>
    <row r="1601" spans="1:19" x14ac:dyDescent="0.3">
      <c r="A1601" s="25"/>
      <c r="C1601"/>
      <c r="D1601"/>
      <c r="E1601"/>
      <c r="F1601"/>
      <c r="G1601"/>
      <c r="H1601" s="26"/>
      <c r="I1601" s="26"/>
      <c r="J1601"/>
      <c r="K1601"/>
      <c r="N1601"/>
      <c r="O1601"/>
      <c r="P1601"/>
      <c r="Q1601"/>
      <c r="R1601"/>
      <c r="S1601" s="30"/>
    </row>
    <row r="1602" spans="1:19" x14ac:dyDescent="0.3">
      <c r="A1602" s="25"/>
      <c r="C1602"/>
      <c r="D1602"/>
      <c r="E1602"/>
      <c r="F1602"/>
      <c r="G1602"/>
      <c r="H1602" s="14"/>
      <c r="I1602" s="14"/>
      <c r="J1602"/>
      <c r="K1602"/>
      <c r="N1602"/>
      <c r="O1602"/>
      <c r="P1602"/>
      <c r="Q1602"/>
      <c r="R1602"/>
      <c r="S1602" s="30"/>
    </row>
    <row r="1603" spans="1:19" x14ac:dyDescent="0.3">
      <c r="A1603" s="25"/>
      <c r="C1603"/>
      <c r="D1603"/>
      <c r="E1603"/>
      <c r="F1603"/>
      <c r="G1603"/>
      <c r="H1603" s="14"/>
      <c r="I1603" s="14"/>
      <c r="J1603"/>
      <c r="K1603"/>
      <c r="N1603"/>
      <c r="O1603"/>
      <c r="P1603"/>
      <c r="Q1603"/>
      <c r="R1603"/>
      <c r="S1603" s="30"/>
    </row>
    <row r="1604" spans="1:19" x14ac:dyDescent="0.3">
      <c r="A1604" s="25"/>
      <c r="C1604"/>
      <c r="D1604"/>
      <c r="E1604"/>
      <c r="F1604"/>
      <c r="G1604"/>
      <c r="H1604" s="26"/>
      <c r="I1604" s="26"/>
      <c r="J1604"/>
      <c r="K1604"/>
      <c r="N1604"/>
      <c r="O1604"/>
      <c r="P1604"/>
      <c r="Q1604"/>
      <c r="R1604"/>
      <c r="S1604" s="30"/>
    </row>
    <row r="1605" spans="1:19" x14ac:dyDescent="0.3">
      <c r="A1605" s="25"/>
      <c r="C1605"/>
      <c r="D1605"/>
      <c r="E1605"/>
      <c r="F1605"/>
      <c r="G1605"/>
      <c r="H1605" s="14"/>
      <c r="I1605" s="14"/>
      <c r="J1605"/>
      <c r="K1605"/>
      <c r="N1605"/>
      <c r="O1605"/>
      <c r="P1605"/>
      <c r="Q1605"/>
      <c r="R1605"/>
      <c r="S1605" s="30"/>
    </row>
    <row r="1606" spans="1:19" x14ac:dyDescent="0.3">
      <c r="A1606" s="25"/>
      <c r="C1606"/>
      <c r="D1606"/>
      <c r="E1606"/>
      <c r="F1606"/>
      <c r="G1606"/>
      <c r="H1606"/>
      <c r="I1606"/>
      <c r="J1606"/>
      <c r="K1606"/>
      <c r="N1606"/>
      <c r="O1606"/>
      <c r="P1606"/>
      <c r="Q1606"/>
      <c r="R1606"/>
      <c r="S1606" s="30"/>
    </row>
    <row r="1607" spans="1:19" x14ac:dyDescent="0.3">
      <c r="A1607" s="25"/>
      <c r="C1607"/>
      <c r="D1607"/>
      <c r="E1607"/>
      <c r="F1607"/>
      <c r="G1607"/>
      <c r="H1607" s="14"/>
      <c r="I1607" s="14"/>
      <c r="J1607"/>
      <c r="K1607"/>
      <c r="N1607"/>
      <c r="O1607"/>
      <c r="P1607"/>
      <c r="Q1607"/>
      <c r="R1607"/>
      <c r="S1607" s="30"/>
    </row>
    <row r="1608" spans="1:19" x14ac:dyDescent="0.3">
      <c r="A1608" s="25"/>
      <c r="C1608"/>
      <c r="D1608"/>
      <c r="E1608"/>
      <c r="F1608"/>
      <c r="G1608"/>
      <c r="H1608" s="14"/>
      <c r="I1608" s="14"/>
      <c r="J1608"/>
      <c r="K1608"/>
      <c r="N1608"/>
      <c r="O1608"/>
      <c r="P1608"/>
      <c r="Q1608"/>
      <c r="R1608"/>
      <c r="S1608" s="30"/>
    </row>
    <row r="1609" spans="1:19" x14ac:dyDescent="0.3">
      <c r="A1609" s="25"/>
      <c r="C1609"/>
      <c r="D1609"/>
      <c r="E1609"/>
      <c r="F1609"/>
      <c r="G1609"/>
      <c r="J1609"/>
      <c r="K1609"/>
      <c r="N1609"/>
      <c r="O1609"/>
      <c r="P1609"/>
      <c r="Q1609"/>
      <c r="R1609"/>
      <c r="S1609" s="30"/>
    </row>
    <row r="1610" spans="1:19" x14ac:dyDescent="0.3">
      <c r="A1610" s="25"/>
      <c r="C1610"/>
      <c r="D1610"/>
      <c r="E1610"/>
      <c r="F1610"/>
      <c r="G1610"/>
      <c r="H1610" s="14"/>
      <c r="I1610" s="14"/>
      <c r="J1610"/>
      <c r="K1610"/>
      <c r="N1610"/>
      <c r="O1610"/>
      <c r="P1610"/>
      <c r="Q1610"/>
      <c r="R1610"/>
      <c r="S1610" s="30"/>
    </row>
    <row r="1611" spans="1:19" x14ac:dyDescent="0.3">
      <c r="A1611" s="25"/>
      <c r="C1611"/>
      <c r="D1611"/>
      <c r="E1611"/>
      <c r="F1611"/>
      <c r="G1611"/>
      <c r="H1611"/>
      <c r="I1611"/>
      <c r="J1611"/>
      <c r="K1611"/>
      <c r="N1611"/>
      <c r="O1611"/>
      <c r="P1611"/>
      <c r="Q1611"/>
      <c r="R1611"/>
      <c r="S1611" s="30"/>
    </row>
    <row r="1612" spans="1:19" x14ac:dyDescent="0.3">
      <c r="A1612" s="25"/>
      <c r="C1612"/>
      <c r="D1612"/>
      <c r="E1612"/>
      <c r="F1612"/>
      <c r="G1612"/>
      <c r="H1612" s="26"/>
      <c r="I1612" s="26"/>
      <c r="J1612"/>
      <c r="K1612"/>
      <c r="N1612"/>
      <c r="O1612"/>
      <c r="P1612"/>
      <c r="Q1612"/>
      <c r="R1612"/>
      <c r="S1612" s="30"/>
    </row>
    <row r="1613" spans="1:19" x14ac:dyDescent="0.3">
      <c r="A1613" s="25"/>
      <c r="C1613"/>
      <c r="D1613"/>
      <c r="E1613"/>
      <c r="F1613"/>
      <c r="G1613"/>
      <c r="H1613" s="14"/>
      <c r="I1613" s="14"/>
      <c r="J1613"/>
      <c r="K1613"/>
      <c r="N1613"/>
      <c r="O1613"/>
      <c r="P1613"/>
      <c r="Q1613"/>
      <c r="R1613"/>
      <c r="S1613" s="30"/>
    </row>
    <row r="1614" spans="1:19" x14ac:dyDescent="0.3">
      <c r="A1614" s="25"/>
      <c r="C1614"/>
      <c r="D1614"/>
      <c r="E1614"/>
      <c r="F1614"/>
      <c r="G1614"/>
      <c r="J1614"/>
      <c r="K1614"/>
      <c r="N1614"/>
      <c r="O1614"/>
      <c r="P1614"/>
      <c r="Q1614"/>
      <c r="R1614"/>
      <c r="S1614" s="30"/>
    </row>
    <row r="1615" spans="1:19" x14ac:dyDescent="0.3">
      <c r="A1615" s="25"/>
      <c r="C1615"/>
      <c r="D1615"/>
      <c r="E1615"/>
      <c r="F1615"/>
      <c r="G1615"/>
      <c r="H1615" s="14"/>
      <c r="I1615" s="14"/>
      <c r="J1615"/>
      <c r="K1615"/>
      <c r="N1615"/>
      <c r="O1615"/>
      <c r="P1615"/>
      <c r="Q1615"/>
      <c r="R1615"/>
      <c r="S1615" s="30"/>
    </row>
    <row r="1616" spans="1:19" x14ac:dyDescent="0.3">
      <c r="A1616" s="25"/>
      <c r="C1616"/>
      <c r="D1616"/>
      <c r="E1616"/>
      <c r="F1616"/>
      <c r="G1616"/>
      <c r="H1616" s="14"/>
      <c r="I1616" s="26"/>
      <c r="J1616"/>
      <c r="K1616"/>
      <c r="N1616"/>
      <c r="O1616"/>
      <c r="P1616"/>
      <c r="Q1616"/>
      <c r="R1616"/>
      <c r="S1616" s="30"/>
    </row>
    <row r="1617" spans="1:19" x14ac:dyDescent="0.3">
      <c r="A1617" s="25"/>
      <c r="C1617"/>
      <c r="D1617"/>
      <c r="E1617"/>
      <c r="F1617"/>
      <c r="G1617"/>
      <c r="H1617" s="14"/>
      <c r="I1617" s="14"/>
      <c r="J1617"/>
      <c r="K1617"/>
      <c r="N1617"/>
      <c r="O1617"/>
      <c r="P1617"/>
      <c r="Q1617"/>
      <c r="R1617"/>
      <c r="S1617" s="30"/>
    </row>
    <row r="1618" spans="1:19" x14ac:dyDescent="0.3">
      <c r="A1618" s="25"/>
      <c r="C1618"/>
      <c r="D1618"/>
      <c r="E1618"/>
      <c r="F1618"/>
      <c r="G1618"/>
      <c r="H1618" s="14"/>
      <c r="I1618" s="14"/>
      <c r="J1618"/>
      <c r="K1618"/>
      <c r="N1618"/>
      <c r="O1618"/>
      <c r="P1618"/>
      <c r="Q1618"/>
      <c r="R1618"/>
      <c r="S1618" s="30"/>
    </row>
    <row r="1619" spans="1:19" x14ac:dyDescent="0.3">
      <c r="A1619" s="25"/>
      <c r="C1619"/>
      <c r="D1619"/>
      <c r="E1619"/>
      <c r="F1619"/>
      <c r="G1619"/>
      <c r="I1619" s="14"/>
      <c r="J1619"/>
      <c r="K1619"/>
      <c r="N1619"/>
      <c r="O1619"/>
      <c r="P1619"/>
      <c r="Q1619"/>
      <c r="R1619"/>
      <c r="S1619" s="30"/>
    </row>
    <row r="1620" spans="1:19" x14ac:dyDescent="0.3">
      <c r="A1620" s="25"/>
      <c r="C1620"/>
      <c r="D1620"/>
      <c r="E1620"/>
      <c r="F1620"/>
      <c r="G1620"/>
      <c r="H1620" s="26"/>
      <c r="I1620" s="26"/>
      <c r="J1620"/>
      <c r="K1620"/>
      <c r="N1620"/>
      <c r="O1620"/>
      <c r="P1620"/>
      <c r="Q1620"/>
      <c r="R1620"/>
      <c r="S1620" s="30"/>
    </row>
    <row r="1621" spans="1:19" x14ac:dyDescent="0.3">
      <c r="A1621" s="25"/>
      <c r="C1621"/>
      <c r="D1621"/>
      <c r="E1621"/>
      <c r="F1621"/>
      <c r="G1621"/>
      <c r="H1621" s="26"/>
      <c r="I1621" s="26"/>
      <c r="J1621"/>
      <c r="K1621"/>
      <c r="N1621"/>
      <c r="O1621"/>
      <c r="P1621"/>
      <c r="Q1621"/>
      <c r="R1621"/>
      <c r="S1621" s="30"/>
    </row>
    <row r="1622" spans="1:19" x14ac:dyDescent="0.3">
      <c r="A1622" s="25"/>
      <c r="C1622"/>
      <c r="D1622"/>
      <c r="E1622"/>
      <c r="F1622"/>
      <c r="G1622"/>
      <c r="J1622"/>
      <c r="K1622"/>
      <c r="N1622"/>
      <c r="O1622"/>
      <c r="P1622"/>
      <c r="Q1622"/>
      <c r="R1622"/>
      <c r="S1622" s="30"/>
    </row>
    <row r="1623" spans="1:19" x14ac:dyDescent="0.3">
      <c r="A1623" s="25"/>
      <c r="C1623"/>
      <c r="D1623"/>
      <c r="E1623"/>
      <c r="F1623"/>
      <c r="G1623"/>
      <c r="H1623" s="14"/>
      <c r="I1623" s="14"/>
      <c r="J1623"/>
      <c r="K1623"/>
      <c r="N1623"/>
      <c r="O1623"/>
      <c r="P1623"/>
      <c r="Q1623"/>
      <c r="R1623"/>
      <c r="S1623" s="30"/>
    </row>
    <row r="1624" spans="1:19" x14ac:dyDescent="0.3">
      <c r="A1624" s="25"/>
      <c r="C1624"/>
      <c r="D1624"/>
      <c r="E1624"/>
      <c r="F1624"/>
      <c r="G1624"/>
      <c r="H1624" s="26"/>
      <c r="I1624" s="26"/>
      <c r="J1624"/>
      <c r="K1624"/>
      <c r="N1624"/>
      <c r="O1624"/>
      <c r="P1624"/>
      <c r="Q1624"/>
      <c r="R1624"/>
      <c r="S1624" s="30"/>
    </row>
    <row r="1625" spans="1:19" x14ac:dyDescent="0.3">
      <c r="A1625" s="25"/>
      <c r="C1625"/>
      <c r="D1625"/>
      <c r="E1625"/>
      <c r="F1625"/>
      <c r="G1625"/>
      <c r="H1625" s="26"/>
      <c r="I1625" s="26"/>
      <c r="J1625"/>
      <c r="K1625"/>
      <c r="N1625"/>
      <c r="O1625"/>
      <c r="P1625"/>
      <c r="Q1625"/>
      <c r="R1625"/>
      <c r="S1625" s="30"/>
    </row>
    <row r="1626" spans="1:19" x14ac:dyDescent="0.3">
      <c r="A1626" s="25"/>
      <c r="C1626"/>
      <c r="D1626"/>
      <c r="E1626"/>
      <c r="F1626"/>
      <c r="G1626"/>
      <c r="H1626" s="26"/>
      <c r="I1626" s="26"/>
      <c r="J1626"/>
      <c r="K1626"/>
      <c r="N1626"/>
      <c r="O1626"/>
      <c r="P1626"/>
      <c r="Q1626"/>
      <c r="R1626"/>
      <c r="S1626" s="30"/>
    </row>
    <row r="1627" spans="1:19" x14ac:dyDescent="0.3">
      <c r="A1627" s="25"/>
      <c r="C1627"/>
      <c r="D1627"/>
      <c r="E1627"/>
      <c r="F1627"/>
      <c r="G1627"/>
      <c r="H1627" s="26"/>
      <c r="I1627" s="26"/>
      <c r="J1627"/>
      <c r="K1627"/>
      <c r="N1627"/>
      <c r="O1627"/>
      <c r="P1627"/>
      <c r="Q1627"/>
      <c r="R1627"/>
      <c r="S1627" s="30"/>
    </row>
    <row r="1628" spans="1:19" x14ac:dyDescent="0.3">
      <c r="A1628" s="25"/>
      <c r="C1628"/>
      <c r="D1628"/>
      <c r="E1628"/>
      <c r="F1628"/>
      <c r="G1628"/>
      <c r="J1628"/>
      <c r="K1628"/>
      <c r="N1628"/>
      <c r="O1628"/>
      <c r="P1628"/>
      <c r="Q1628"/>
      <c r="R1628"/>
      <c r="S1628" s="30"/>
    </row>
    <row r="1629" spans="1:19" x14ac:dyDescent="0.3">
      <c r="A1629" s="25"/>
      <c r="C1629"/>
      <c r="D1629"/>
      <c r="E1629"/>
      <c r="F1629"/>
      <c r="G1629"/>
      <c r="H1629" s="14"/>
      <c r="I1629" s="14"/>
      <c r="J1629"/>
      <c r="K1629"/>
      <c r="N1629"/>
      <c r="O1629"/>
      <c r="P1629"/>
      <c r="Q1629"/>
      <c r="R1629"/>
      <c r="S1629" s="30"/>
    </row>
    <row r="1630" spans="1:19" x14ac:dyDescent="0.3">
      <c r="A1630" s="25"/>
      <c r="C1630"/>
      <c r="D1630"/>
      <c r="E1630"/>
      <c r="F1630"/>
      <c r="G1630"/>
      <c r="H1630" s="14"/>
      <c r="I1630" s="14"/>
      <c r="J1630"/>
      <c r="K1630"/>
      <c r="N1630"/>
      <c r="O1630"/>
      <c r="P1630"/>
      <c r="Q1630"/>
      <c r="R1630"/>
      <c r="S1630" s="30"/>
    </row>
    <row r="1631" spans="1:19" x14ac:dyDescent="0.3">
      <c r="A1631" s="25"/>
      <c r="C1631"/>
      <c r="D1631"/>
      <c r="E1631"/>
      <c r="F1631"/>
      <c r="G1631"/>
      <c r="H1631" s="14"/>
      <c r="I1631" s="14"/>
      <c r="J1631"/>
      <c r="K1631"/>
      <c r="N1631"/>
      <c r="O1631"/>
      <c r="P1631"/>
      <c r="Q1631"/>
      <c r="R1631"/>
      <c r="S1631" s="30"/>
    </row>
    <row r="1632" spans="1:19" x14ac:dyDescent="0.3">
      <c r="A1632" s="25"/>
      <c r="C1632"/>
      <c r="D1632"/>
      <c r="E1632"/>
      <c r="F1632"/>
      <c r="G1632"/>
      <c r="H1632" s="14"/>
      <c r="I1632" s="14"/>
      <c r="J1632"/>
      <c r="K1632"/>
      <c r="N1632"/>
      <c r="O1632"/>
      <c r="P1632"/>
      <c r="Q1632"/>
      <c r="R1632"/>
      <c r="S1632" s="30"/>
    </row>
    <row r="1633" spans="1:19" x14ac:dyDescent="0.3">
      <c r="A1633" s="25"/>
      <c r="C1633"/>
      <c r="D1633"/>
      <c r="E1633"/>
      <c r="F1633"/>
      <c r="G1633"/>
      <c r="H1633" s="26"/>
      <c r="I1633" s="26"/>
      <c r="J1633"/>
      <c r="K1633"/>
      <c r="N1633"/>
      <c r="O1633"/>
      <c r="P1633"/>
      <c r="Q1633"/>
      <c r="R1633"/>
      <c r="S1633" s="30"/>
    </row>
    <row r="1634" spans="1:19" x14ac:dyDescent="0.3">
      <c r="A1634" s="25"/>
      <c r="C1634"/>
      <c r="D1634"/>
      <c r="E1634"/>
      <c r="F1634"/>
      <c r="G1634"/>
      <c r="H1634" s="14"/>
      <c r="I1634" s="14"/>
      <c r="J1634"/>
      <c r="K1634"/>
      <c r="N1634"/>
      <c r="O1634"/>
      <c r="P1634"/>
      <c r="Q1634"/>
      <c r="R1634"/>
      <c r="S1634" s="30"/>
    </row>
    <row r="1635" spans="1:19" x14ac:dyDescent="0.3">
      <c r="A1635" s="25"/>
      <c r="C1635"/>
      <c r="D1635"/>
      <c r="E1635"/>
      <c r="F1635"/>
      <c r="G1635"/>
      <c r="H1635" s="26"/>
      <c r="I1635" s="26"/>
      <c r="J1635"/>
      <c r="K1635"/>
      <c r="N1635"/>
      <c r="O1635"/>
      <c r="P1635"/>
      <c r="Q1635"/>
      <c r="R1635"/>
      <c r="S1635" s="30"/>
    </row>
    <row r="1636" spans="1:19" x14ac:dyDescent="0.3">
      <c r="A1636" s="25"/>
      <c r="C1636"/>
      <c r="D1636"/>
      <c r="E1636"/>
      <c r="F1636"/>
      <c r="G1636"/>
      <c r="J1636"/>
      <c r="K1636"/>
      <c r="N1636"/>
      <c r="O1636"/>
      <c r="P1636"/>
      <c r="Q1636"/>
      <c r="R1636"/>
      <c r="S1636" s="30"/>
    </row>
    <row r="1637" spans="1:19" x14ac:dyDescent="0.3">
      <c r="A1637" s="25"/>
      <c r="C1637"/>
      <c r="D1637"/>
      <c r="E1637"/>
      <c r="F1637"/>
      <c r="G1637"/>
      <c r="H1637" s="26"/>
      <c r="I1637" s="26"/>
      <c r="J1637"/>
      <c r="K1637"/>
      <c r="N1637"/>
      <c r="O1637"/>
      <c r="P1637"/>
      <c r="Q1637"/>
      <c r="R1637"/>
      <c r="S1637" s="30"/>
    </row>
    <row r="1638" spans="1:19" x14ac:dyDescent="0.3">
      <c r="A1638" s="25"/>
      <c r="C1638"/>
      <c r="D1638"/>
      <c r="E1638"/>
      <c r="F1638"/>
      <c r="G1638"/>
      <c r="H1638" s="14"/>
      <c r="I1638" s="14"/>
      <c r="J1638"/>
      <c r="K1638"/>
      <c r="N1638"/>
      <c r="O1638"/>
      <c r="P1638"/>
      <c r="Q1638"/>
      <c r="R1638"/>
      <c r="S1638" s="30"/>
    </row>
    <row r="1639" spans="1:19" x14ac:dyDescent="0.3">
      <c r="A1639" s="25"/>
      <c r="C1639"/>
      <c r="D1639"/>
      <c r="E1639"/>
      <c r="F1639"/>
      <c r="G1639"/>
      <c r="H1639" s="14"/>
      <c r="I1639" s="14"/>
      <c r="J1639"/>
      <c r="K1639"/>
      <c r="N1639"/>
      <c r="O1639"/>
      <c r="P1639"/>
      <c r="Q1639"/>
      <c r="R1639"/>
      <c r="S1639" s="30"/>
    </row>
    <row r="1640" spans="1:19" x14ac:dyDescent="0.3">
      <c r="A1640" s="25"/>
      <c r="C1640"/>
      <c r="D1640"/>
      <c r="E1640"/>
      <c r="F1640"/>
      <c r="G1640"/>
      <c r="H1640" s="14"/>
      <c r="I1640" s="14"/>
      <c r="J1640"/>
      <c r="K1640"/>
      <c r="N1640"/>
      <c r="O1640"/>
      <c r="P1640"/>
      <c r="Q1640"/>
      <c r="R1640"/>
      <c r="S1640" s="30"/>
    </row>
    <row r="1641" spans="1:19" x14ac:dyDescent="0.3">
      <c r="A1641" s="25"/>
      <c r="C1641"/>
      <c r="D1641"/>
      <c r="E1641"/>
      <c r="F1641"/>
      <c r="G1641"/>
      <c r="H1641" s="26"/>
      <c r="I1641" s="26"/>
      <c r="J1641"/>
      <c r="K1641"/>
      <c r="N1641"/>
      <c r="O1641"/>
      <c r="P1641"/>
      <c r="Q1641"/>
      <c r="R1641"/>
      <c r="S1641" s="30"/>
    </row>
    <row r="1642" spans="1:19" x14ac:dyDescent="0.3">
      <c r="A1642" s="25"/>
      <c r="C1642"/>
      <c r="D1642"/>
      <c r="E1642"/>
      <c r="F1642"/>
      <c r="G1642"/>
      <c r="H1642" s="26"/>
      <c r="I1642" s="26"/>
      <c r="J1642"/>
      <c r="K1642"/>
      <c r="N1642"/>
      <c r="O1642"/>
      <c r="P1642"/>
      <c r="Q1642"/>
      <c r="R1642"/>
      <c r="S1642" s="30"/>
    </row>
    <row r="1643" spans="1:19" x14ac:dyDescent="0.3">
      <c r="A1643" s="25"/>
      <c r="C1643"/>
      <c r="D1643"/>
      <c r="E1643"/>
      <c r="F1643"/>
      <c r="G1643"/>
      <c r="J1643"/>
      <c r="K1643"/>
      <c r="N1643"/>
      <c r="O1643"/>
      <c r="P1643"/>
      <c r="Q1643"/>
      <c r="R1643"/>
      <c r="S1643" s="30"/>
    </row>
    <row r="1644" spans="1:19" x14ac:dyDescent="0.3">
      <c r="A1644" s="25"/>
      <c r="C1644"/>
      <c r="D1644"/>
      <c r="E1644"/>
      <c r="F1644"/>
      <c r="G1644"/>
      <c r="J1644"/>
      <c r="K1644"/>
      <c r="N1644"/>
      <c r="O1644"/>
      <c r="P1644"/>
      <c r="Q1644"/>
      <c r="R1644"/>
      <c r="S1644" s="30"/>
    </row>
    <row r="1645" spans="1:19" x14ac:dyDescent="0.3">
      <c r="A1645" s="25"/>
      <c r="C1645"/>
      <c r="D1645"/>
      <c r="E1645"/>
      <c r="F1645"/>
      <c r="G1645"/>
      <c r="H1645" s="26"/>
      <c r="I1645" s="26"/>
      <c r="J1645"/>
      <c r="K1645"/>
      <c r="N1645"/>
      <c r="O1645"/>
      <c r="P1645"/>
      <c r="Q1645"/>
      <c r="R1645"/>
      <c r="S1645" s="30"/>
    </row>
    <row r="1646" spans="1:19" x14ac:dyDescent="0.3">
      <c r="A1646" s="25"/>
      <c r="C1646"/>
      <c r="D1646"/>
      <c r="E1646"/>
      <c r="F1646"/>
      <c r="G1646"/>
      <c r="H1646" s="26"/>
      <c r="I1646" s="26"/>
      <c r="J1646"/>
      <c r="K1646"/>
      <c r="N1646"/>
      <c r="O1646"/>
      <c r="P1646"/>
      <c r="Q1646"/>
      <c r="R1646"/>
      <c r="S1646" s="30"/>
    </row>
    <row r="1647" spans="1:19" x14ac:dyDescent="0.3">
      <c r="A1647" s="25"/>
      <c r="C1647"/>
      <c r="D1647"/>
      <c r="E1647"/>
      <c r="F1647"/>
      <c r="G1647"/>
      <c r="H1647" s="26"/>
      <c r="I1647" s="26"/>
      <c r="J1647"/>
      <c r="K1647"/>
      <c r="N1647"/>
      <c r="O1647"/>
      <c r="P1647"/>
      <c r="Q1647"/>
      <c r="R1647"/>
      <c r="S1647" s="30"/>
    </row>
    <row r="1648" spans="1:19" x14ac:dyDescent="0.3">
      <c r="A1648" s="25"/>
      <c r="C1648"/>
      <c r="D1648"/>
      <c r="E1648"/>
      <c r="F1648"/>
      <c r="G1648"/>
      <c r="H1648"/>
      <c r="I1648"/>
      <c r="J1648"/>
      <c r="K1648"/>
      <c r="N1648"/>
      <c r="O1648"/>
      <c r="P1648"/>
      <c r="Q1648"/>
      <c r="R1648"/>
      <c r="S1648" s="30"/>
    </row>
    <row r="1649" spans="1:19" x14ac:dyDescent="0.3">
      <c r="A1649" s="25"/>
      <c r="C1649"/>
      <c r="D1649"/>
      <c r="E1649"/>
      <c r="F1649"/>
      <c r="G1649"/>
      <c r="H1649" s="14"/>
      <c r="I1649" s="14"/>
      <c r="J1649"/>
      <c r="K1649"/>
      <c r="N1649"/>
      <c r="O1649"/>
      <c r="P1649"/>
      <c r="Q1649"/>
      <c r="R1649"/>
      <c r="S1649" s="30"/>
    </row>
    <row r="1650" spans="1:19" x14ac:dyDescent="0.3">
      <c r="A1650" s="25"/>
      <c r="C1650"/>
      <c r="D1650"/>
      <c r="E1650"/>
      <c r="F1650"/>
      <c r="G1650"/>
      <c r="H1650" s="14"/>
      <c r="I1650" s="14"/>
      <c r="J1650"/>
      <c r="K1650"/>
      <c r="N1650"/>
      <c r="O1650"/>
      <c r="P1650"/>
      <c r="Q1650"/>
      <c r="R1650"/>
      <c r="S1650" s="30"/>
    </row>
    <row r="1651" spans="1:19" x14ac:dyDescent="0.3">
      <c r="A1651" s="25"/>
      <c r="C1651"/>
      <c r="D1651"/>
      <c r="E1651"/>
      <c r="F1651"/>
      <c r="G1651"/>
      <c r="H1651" s="26"/>
      <c r="I1651" s="14"/>
      <c r="J1651"/>
      <c r="K1651"/>
      <c r="N1651"/>
      <c r="O1651"/>
      <c r="P1651"/>
      <c r="Q1651"/>
      <c r="R1651"/>
      <c r="S1651" s="30"/>
    </row>
    <row r="1652" spans="1:19" x14ac:dyDescent="0.3">
      <c r="A1652" s="25"/>
      <c r="C1652"/>
      <c r="D1652"/>
      <c r="E1652"/>
      <c r="F1652"/>
      <c r="G1652"/>
      <c r="H1652" s="14"/>
      <c r="I1652" s="26"/>
      <c r="J1652"/>
      <c r="K1652"/>
      <c r="N1652"/>
      <c r="O1652"/>
      <c r="P1652"/>
      <c r="Q1652"/>
      <c r="R1652"/>
      <c r="S1652" s="30"/>
    </row>
    <row r="1653" spans="1:19" x14ac:dyDescent="0.3">
      <c r="A1653" s="25"/>
      <c r="C1653"/>
      <c r="D1653"/>
      <c r="E1653"/>
      <c r="F1653"/>
      <c r="G1653"/>
      <c r="H1653" s="14"/>
      <c r="I1653" s="14"/>
      <c r="J1653"/>
      <c r="K1653"/>
      <c r="N1653"/>
      <c r="O1653"/>
      <c r="P1653"/>
      <c r="Q1653"/>
      <c r="R1653"/>
      <c r="S1653" s="30"/>
    </row>
    <row r="1654" spans="1:19" x14ac:dyDescent="0.3">
      <c r="A1654" s="25"/>
      <c r="C1654"/>
      <c r="D1654"/>
      <c r="E1654"/>
      <c r="F1654"/>
      <c r="G1654"/>
      <c r="H1654" s="14"/>
      <c r="I1654" s="14"/>
      <c r="J1654"/>
      <c r="K1654"/>
      <c r="N1654"/>
      <c r="O1654"/>
      <c r="P1654"/>
      <c r="Q1654"/>
      <c r="R1654"/>
      <c r="S1654" s="30"/>
    </row>
    <row r="1655" spans="1:19" x14ac:dyDescent="0.3">
      <c r="A1655" s="25"/>
      <c r="C1655"/>
      <c r="D1655"/>
      <c r="E1655"/>
      <c r="F1655"/>
      <c r="G1655"/>
      <c r="H1655" s="14"/>
      <c r="I1655" s="14"/>
      <c r="J1655"/>
      <c r="K1655"/>
      <c r="N1655"/>
      <c r="O1655"/>
      <c r="P1655"/>
      <c r="Q1655"/>
      <c r="R1655"/>
      <c r="S1655" s="30"/>
    </row>
    <row r="1656" spans="1:19" x14ac:dyDescent="0.3">
      <c r="A1656" s="25"/>
      <c r="C1656"/>
      <c r="D1656"/>
      <c r="E1656"/>
      <c r="F1656"/>
      <c r="G1656"/>
      <c r="H1656" s="26"/>
      <c r="I1656" s="26"/>
      <c r="J1656"/>
      <c r="K1656"/>
      <c r="N1656"/>
      <c r="O1656"/>
      <c r="P1656"/>
      <c r="Q1656"/>
      <c r="R1656"/>
      <c r="S1656" s="30"/>
    </row>
    <row r="1657" spans="1:19" x14ac:dyDescent="0.3">
      <c r="A1657" s="25"/>
      <c r="C1657"/>
      <c r="D1657"/>
      <c r="E1657"/>
      <c r="F1657"/>
      <c r="G1657"/>
      <c r="H1657" s="26"/>
      <c r="I1657" s="26"/>
      <c r="J1657"/>
      <c r="K1657"/>
      <c r="N1657"/>
      <c r="O1657"/>
      <c r="P1657"/>
      <c r="Q1657"/>
      <c r="R1657"/>
      <c r="S1657" s="30"/>
    </row>
    <row r="1658" spans="1:19" x14ac:dyDescent="0.3">
      <c r="A1658" s="25"/>
      <c r="C1658"/>
      <c r="D1658"/>
      <c r="E1658"/>
      <c r="F1658"/>
      <c r="G1658"/>
      <c r="H1658" s="14"/>
      <c r="I1658" s="14"/>
      <c r="J1658"/>
      <c r="K1658"/>
      <c r="N1658"/>
      <c r="O1658"/>
      <c r="P1658"/>
      <c r="Q1658"/>
      <c r="R1658"/>
      <c r="S1658" s="30"/>
    </row>
    <row r="1659" spans="1:19" x14ac:dyDescent="0.3">
      <c r="A1659" s="25"/>
      <c r="C1659"/>
      <c r="D1659"/>
      <c r="E1659"/>
      <c r="F1659"/>
      <c r="G1659"/>
      <c r="J1659"/>
      <c r="K1659"/>
      <c r="N1659"/>
      <c r="O1659"/>
      <c r="P1659"/>
      <c r="Q1659"/>
      <c r="R1659"/>
      <c r="S1659" s="30"/>
    </row>
    <row r="1660" spans="1:19" x14ac:dyDescent="0.3">
      <c r="A1660" s="25"/>
      <c r="C1660"/>
      <c r="D1660"/>
      <c r="E1660"/>
      <c r="F1660"/>
      <c r="G1660"/>
      <c r="H1660" s="14"/>
      <c r="I1660" s="14"/>
      <c r="J1660"/>
      <c r="K1660"/>
      <c r="N1660"/>
      <c r="O1660"/>
      <c r="P1660"/>
      <c r="Q1660"/>
      <c r="R1660"/>
      <c r="S1660" s="30"/>
    </row>
    <row r="1661" spans="1:19" x14ac:dyDescent="0.3">
      <c r="A1661" s="25"/>
      <c r="C1661"/>
      <c r="D1661"/>
      <c r="E1661"/>
      <c r="F1661"/>
      <c r="G1661"/>
      <c r="H1661" s="14"/>
      <c r="I1661" s="14"/>
      <c r="J1661"/>
      <c r="K1661"/>
      <c r="N1661"/>
      <c r="O1661"/>
      <c r="P1661"/>
      <c r="Q1661"/>
      <c r="R1661"/>
      <c r="S1661" s="30"/>
    </row>
    <row r="1662" spans="1:19" x14ac:dyDescent="0.3">
      <c r="A1662" s="25"/>
      <c r="C1662"/>
      <c r="D1662"/>
      <c r="E1662"/>
      <c r="F1662"/>
      <c r="G1662"/>
      <c r="H1662" s="14"/>
      <c r="I1662" s="14"/>
      <c r="J1662"/>
      <c r="K1662"/>
      <c r="N1662"/>
      <c r="O1662"/>
      <c r="P1662"/>
      <c r="Q1662"/>
      <c r="R1662"/>
      <c r="S1662" s="30"/>
    </row>
    <row r="1663" spans="1:19" x14ac:dyDescent="0.3">
      <c r="A1663" s="25"/>
      <c r="C1663"/>
      <c r="D1663"/>
      <c r="E1663"/>
      <c r="F1663"/>
      <c r="G1663"/>
      <c r="H1663" s="14"/>
      <c r="I1663" s="14"/>
      <c r="J1663"/>
      <c r="K1663"/>
      <c r="N1663"/>
      <c r="O1663"/>
      <c r="P1663"/>
      <c r="Q1663"/>
      <c r="R1663"/>
      <c r="S1663" s="30"/>
    </row>
    <row r="1664" spans="1:19" x14ac:dyDescent="0.3">
      <c r="A1664" s="25"/>
      <c r="C1664"/>
      <c r="D1664"/>
      <c r="E1664"/>
      <c r="F1664"/>
      <c r="G1664"/>
      <c r="H1664"/>
      <c r="I1664"/>
      <c r="J1664"/>
      <c r="K1664"/>
      <c r="N1664"/>
      <c r="O1664"/>
      <c r="P1664"/>
      <c r="Q1664"/>
      <c r="R1664"/>
      <c r="S1664" s="30"/>
    </row>
    <row r="1665" spans="1:19" x14ac:dyDescent="0.3">
      <c r="A1665" s="25"/>
      <c r="C1665"/>
      <c r="D1665"/>
      <c r="E1665"/>
      <c r="F1665"/>
      <c r="G1665"/>
      <c r="J1665"/>
      <c r="K1665"/>
      <c r="N1665"/>
      <c r="O1665"/>
      <c r="P1665"/>
      <c r="Q1665"/>
      <c r="R1665"/>
      <c r="S1665" s="30"/>
    </row>
    <row r="1666" spans="1:19" x14ac:dyDescent="0.3">
      <c r="A1666" s="25"/>
      <c r="C1666"/>
      <c r="D1666"/>
      <c r="E1666"/>
      <c r="F1666"/>
      <c r="G1666"/>
      <c r="J1666"/>
      <c r="K1666"/>
      <c r="N1666"/>
      <c r="O1666"/>
      <c r="P1666"/>
      <c r="Q1666"/>
      <c r="R1666"/>
      <c r="S1666" s="30"/>
    </row>
    <row r="1667" spans="1:19" x14ac:dyDescent="0.3">
      <c r="A1667" s="25"/>
      <c r="C1667"/>
      <c r="D1667"/>
      <c r="E1667"/>
      <c r="F1667"/>
      <c r="G1667"/>
      <c r="J1667"/>
      <c r="K1667"/>
      <c r="N1667"/>
      <c r="O1667"/>
      <c r="P1667"/>
      <c r="Q1667"/>
      <c r="R1667"/>
      <c r="S1667" s="30"/>
    </row>
    <row r="1668" spans="1:19" x14ac:dyDescent="0.3">
      <c r="A1668" s="25"/>
      <c r="C1668"/>
      <c r="D1668"/>
      <c r="E1668"/>
      <c r="F1668"/>
      <c r="G1668"/>
      <c r="H1668" s="26"/>
      <c r="I1668" s="26"/>
      <c r="J1668"/>
      <c r="K1668"/>
      <c r="N1668"/>
      <c r="O1668"/>
      <c r="P1668"/>
      <c r="Q1668"/>
      <c r="R1668"/>
      <c r="S1668" s="30"/>
    </row>
    <row r="1669" spans="1:19" x14ac:dyDescent="0.3">
      <c r="A1669" s="25"/>
      <c r="C1669"/>
      <c r="D1669"/>
      <c r="E1669"/>
      <c r="F1669"/>
      <c r="G1669"/>
      <c r="H1669" s="14"/>
      <c r="I1669" s="14"/>
      <c r="J1669"/>
      <c r="K1669"/>
      <c r="N1669"/>
      <c r="O1669"/>
      <c r="P1669"/>
      <c r="Q1669"/>
      <c r="R1669"/>
      <c r="S1669" s="30"/>
    </row>
    <row r="1670" spans="1:19" x14ac:dyDescent="0.3">
      <c r="A1670" s="25"/>
      <c r="C1670"/>
      <c r="D1670"/>
      <c r="E1670"/>
      <c r="F1670"/>
      <c r="G1670"/>
      <c r="H1670" s="14"/>
      <c r="I1670" s="14"/>
      <c r="J1670"/>
      <c r="K1670"/>
      <c r="N1670"/>
      <c r="O1670"/>
      <c r="P1670"/>
      <c r="Q1670"/>
      <c r="R1670"/>
      <c r="S1670" s="30"/>
    </row>
    <row r="1671" spans="1:19" x14ac:dyDescent="0.3">
      <c r="A1671" s="25"/>
      <c r="C1671"/>
      <c r="D1671"/>
      <c r="E1671"/>
      <c r="F1671"/>
      <c r="G1671"/>
      <c r="H1671" s="14"/>
      <c r="I1671" s="14"/>
      <c r="J1671"/>
      <c r="K1671"/>
      <c r="N1671"/>
      <c r="O1671"/>
      <c r="P1671"/>
      <c r="Q1671"/>
      <c r="R1671"/>
      <c r="S1671" s="30"/>
    </row>
    <row r="1672" spans="1:19" x14ac:dyDescent="0.3">
      <c r="A1672" s="25"/>
      <c r="C1672"/>
      <c r="D1672"/>
      <c r="E1672"/>
      <c r="F1672"/>
      <c r="G1672"/>
      <c r="I1672" s="14"/>
      <c r="J1672"/>
      <c r="K1672"/>
      <c r="N1672"/>
      <c r="O1672"/>
      <c r="P1672"/>
      <c r="Q1672"/>
      <c r="R1672"/>
      <c r="S1672" s="30"/>
    </row>
    <row r="1673" spans="1:19" x14ac:dyDescent="0.3">
      <c r="A1673" s="25"/>
      <c r="C1673"/>
      <c r="D1673"/>
      <c r="E1673"/>
      <c r="F1673"/>
      <c r="G1673"/>
      <c r="J1673"/>
      <c r="K1673"/>
      <c r="N1673"/>
      <c r="O1673"/>
      <c r="P1673"/>
      <c r="Q1673"/>
      <c r="R1673"/>
      <c r="S1673" s="30"/>
    </row>
    <row r="1674" spans="1:19" x14ac:dyDescent="0.3">
      <c r="A1674" s="25"/>
      <c r="C1674"/>
      <c r="D1674"/>
      <c r="E1674"/>
      <c r="F1674"/>
      <c r="G1674"/>
      <c r="H1674"/>
      <c r="J1674"/>
      <c r="K1674"/>
      <c r="N1674"/>
      <c r="O1674"/>
      <c r="P1674"/>
      <c r="Q1674"/>
      <c r="R1674"/>
      <c r="S1674" s="30"/>
    </row>
    <row r="1675" spans="1:19" x14ac:dyDescent="0.3">
      <c r="A1675" s="25"/>
      <c r="C1675"/>
      <c r="D1675"/>
      <c r="E1675"/>
      <c r="F1675"/>
      <c r="G1675"/>
      <c r="I1675" s="14"/>
      <c r="J1675"/>
      <c r="K1675"/>
      <c r="N1675"/>
      <c r="O1675"/>
      <c r="P1675"/>
      <c r="Q1675"/>
      <c r="R1675"/>
      <c r="S1675" s="30"/>
    </row>
    <row r="1676" spans="1:19" x14ac:dyDescent="0.3">
      <c r="A1676" s="25"/>
      <c r="C1676"/>
      <c r="D1676"/>
      <c r="E1676"/>
      <c r="F1676"/>
      <c r="G1676"/>
      <c r="H1676" s="14"/>
      <c r="I1676" s="14"/>
      <c r="J1676"/>
      <c r="K1676"/>
      <c r="N1676"/>
      <c r="O1676"/>
      <c r="P1676"/>
      <c r="Q1676"/>
      <c r="R1676"/>
      <c r="S1676" s="30"/>
    </row>
    <row r="1677" spans="1:19" x14ac:dyDescent="0.3">
      <c r="A1677" s="25"/>
      <c r="C1677"/>
      <c r="D1677"/>
      <c r="E1677"/>
      <c r="F1677"/>
      <c r="G1677"/>
      <c r="J1677"/>
      <c r="K1677"/>
      <c r="N1677"/>
      <c r="O1677"/>
      <c r="P1677"/>
      <c r="Q1677"/>
      <c r="R1677"/>
      <c r="S1677" s="30"/>
    </row>
    <row r="1678" spans="1:19" x14ac:dyDescent="0.3">
      <c r="A1678" s="25"/>
      <c r="C1678"/>
      <c r="D1678"/>
      <c r="E1678"/>
      <c r="F1678"/>
      <c r="G1678"/>
      <c r="J1678"/>
      <c r="K1678"/>
      <c r="N1678"/>
      <c r="O1678"/>
      <c r="P1678"/>
      <c r="Q1678"/>
      <c r="R1678"/>
      <c r="S1678" s="30"/>
    </row>
    <row r="1679" spans="1:19" x14ac:dyDescent="0.3">
      <c r="A1679" s="25"/>
      <c r="C1679"/>
      <c r="D1679"/>
      <c r="E1679"/>
      <c r="F1679"/>
      <c r="G1679"/>
      <c r="H1679" s="26"/>
      <c r="I1679" s="26"/>
      <c r="J1679"/>
      <c r="K1679"/>
      <c r="N1679"/>
      <c r="O1679"/>
      <c r="P1679"/>
      <c r="Q1679"/>
      <c r="R1679"/>
      <c r="S1679" s="30"/>
    </row>
    <row r="1680" spans="1:19" x14ac:dyDescent="0.3">
      <c r="A1680" s="25"/>
      <c r="C1680"/>
      <c r="D1680"/>
      <c r="E1680"/>
      <c r="F1680"/>
      <c r="G1680"/>
      <c r="H1680"/>
      <c r="I1680"/>
      <c r="J1680"/>
      <c r="K1680"/>
      <c r="N1680"/>
      <c r="O1680"/>
      <c r="P1680"/>
      <c r="Q1680"/>
      <c r="R1680"/>
      <c r="S1680" s="30"/>
    </row>
    <row r="1681" spans="1:19" x14ac:dyDescent="0.3">
      <c r="A1681" s="25"/>
      <c r="C1681"/>
      <c r="D1681"/>
      <c r="E1681"/>
      <c r="F1681"/>
      <c r="G1681"/>
      <c r="H1681" s="14"/>
      <c r="I1681" s="14"/>
      <c r="J1681"/>
      <c r="K1681"/>
      <c r="N1681"/>
      <c r="O1681"/>
      <c r="P1681"/>
      <c r="Q1681"/>
      <c r="R1681"/>
      <c r="S1681" s="30"/>
    </row>
    <row r="1682" spans="1:19" x14ac:dyDescent="0.3">
      <c r="A1682" s="25"/>
      <c r="C1682"/>
      <c r="D1682"/>
      <c r="E1682"/>
      <c r="F1682"/>
      <c r="G1682"/>
      <c r="H1682"/>
      <c r="I1682" s="26"/>
      <c r="J1682"/>
      <c r="K1682"/>
      <c r="N1682"/>
      <c r="O1682"/>
      <c r="P1682"/>
      <c r="Q1682"/>
      <c r="R1682"/>
      <c r="S1682" s="30"/>
    </row>
    <row r="1683" spans="1:19" x14ac:dyDescent="0.3">
      <c r="A1683" s="25"/>
      <c r="C1683"/>
      <c r="D1683"/>
      <c r="E1683"/>
      <c r="F1683"/>
      <c r="G1683"/>
      <c r="J1683"/>
      <c r="K1683"/>
      <c r="N1683"/>
      <c r="O1683"/>
      <c r="P1683"/>
      <c r="Q1683"/>
      <c r="R1683"/>
      <c r="S1683" s="30"/>
    </row>
    <row r="1684" spans="1:19" x14ac:dyDescent="0.3">
      <c r="A1684" s="25"/>
      <c r="C1684"/>
      <c r="D1684"/>
      <c r="E1684"/>
      <c r="F1684"/>
      <c r="G1684"/>
      <c r="H1684" s="14"/>
      <c r="I1684" s="14"/>
      <c r="J1684"/>
      <c r="K1684"/>
      <c r="N1684"/>
      <c r="O1684"/>
      <c r="P1684"/>
      <c r="Q1684"/>
      <c r="R1684"/>
      <c r="S1684" s="30"/>
    </row>
    <row r="1685" spans="1:19" x14ac:dyDescent="0.3">
      <c r="A1685" s="25"/>
      <c r="C1685"/>
      <c r="D1685"/>
      <c r="E1685"/>
      <c r="F1685"/>
      <c r="G1685"/>
      <c r="H1685" s="14"/>
      <c r="I1685" s="14"/>
      <c r="J1685"/>
      <c r="K1685"/>
      <c r="N1685"/>
      <c r="O1685"/>
      <c r="P1685"/>
      <c r="Q1685"/>
      <c r="R1685"/>
      <c r="S1685" s="30"/>
    </row>
    <row r="1686" spans="1:19" x14ac:dyDescent="0.3">
      <c r="A1686" s="25"/>
      <c r="C1686"/>
      <c r="D1686"/>
      <c r="E1686"/>
      <c r="F1686"/>
      <c r="G1686"/>
      <c r="J1686"/>
      <c r="K1686"/>
      <c r="N1686"/>
      <c r="O1686"/>
      <c r="P1686"/>
      <c r="Q1686"/>
      <c r="R1686"/>
      <c r="S1686" s="30"/>
    </row>
    <row r="1687" spans="1:19" x14ac:dyDescent="0.3">
      <c r="A1687" s="25"/>
      <c r="C1687"/>
      <c r="D1687"/>
      <c r="E1687"/>
      <c r="F1687"/>
      <c r="G1687"/>
      <c r="J1687"/>
      <c r="K1687"/>
      <c r="N1687"/>
      <c r="O1687"/>
      <c r="P1687"/>
      <c r="Q1687"/>
      <c r="R1687"/>
      <c r="S1687" s="30"/>
    </row>
    <row r="1688" spans="1:19" x14ac:dyDescent="0.3">
      <c r="A1688" s="25"/>
      <c r="C1688"/>
      <c r="D1688"/>
      <c r="E1688"/>
      <c r="F1688"/>
      <c r="G1688"/>
      <c r="I1688" s="14"/>
      <c r="J1688"/>
      <c r="K1688"/>
      <c r="N1688"/>
      <c r="O1688"/>
      <c r="P1688"/>
      <c r="Q1688"/>
      <c r="R1688"/>
      <c r="S1688" s="30"/>
    </row>
    <row r="1689" spans="1:19" x14ac:dyDescent="0.3">
      <c r="A1689" s="25"/>
      <c r="C1689"/>
      <c r="D1689"/>
      <c r="E1689"/>
      <c r="F1689"/>
      <c r="G1689"/>
      <c r="H1689" s="14"/>
      <c r="I1689" s="14"/>
      <c r="J1689"/>
      <c r="K1689"/>
      <c r="N1689"/>
      <c r="O1689"/>
      <c r="P1689"/>
      <c r="Q1689"/>
      <c r="R1689"/>
      <c r="S1689" s="30"/>
    </row>
    <row r="1690" spans="1:19" x14ac:dyDescent="0.3">
      <c r="A1690" s="25"/>
      <c r="C1690"/>
      <c r="D1690"/>
      <c r="E1690"/>
      <c r="F1690"/>
      <c r="G1690"/>
      <c r="H1690"/>
      <c r="I1690"/>
      <c r="J1690"/>
      <c r="K1690"/>
      <c r="N1690"/>
      <c r="O1690"/>
      <c r="P1690"/>
      <c r="Q1690"/>
      <c r="R1690"/>
      <c r="S1690" s="30"/>
    </row>
    <row r="1691" spans="1:19" x14ac:dyDescent="0.3">
      <c r="A1691" s="25"/>
      <c r="C1691"/>
      <c r="D1691"/>
      <c r="E1691"/>
      <c r="F1691"/>
      <c r="G1691"/>
      <c r="H1691" s="14"/>
      <c r="I1691" s="14"/>
      <c r="J1691"/>
      <c r="K1691"/>
      <c r="N1691"/>
      <c r="O1691"/>
      <c r="P1691"/>
      <c r="Q1691"/>
      <c r="R1691"/>
      <c r="S1691" s="30"/>
    </row>
    <row r="1692" spans="1:19" x14ac:dyDescent="0.3">
      <c r="A1692" s="25"/>
      <c r="C1692"/>
      <c r="D1692"/>
      <c r="E1692"/>
      <c r="F1692"/>
      <c r="G1692"/>
      <c r="H1692" s="14"/>
      <c r="I1692" s="14"/>
      <c r="J1692"/>
      <c r="K1692"/>
      <c r="N1692"/>
      <c r="O1692"/>
      <c r="P1692"/>
      <c r="Q1692"/>
      <c r="R1692"/>
      <c r="S1692" s="30"/>
    </row>
    <row r="1693" spans="1:19" x14ac:dyDescent="0.3">
      <c r="A1693" s="25"/>
      <c r="C1693"/>
      <c r="D1693"/>
      <c r="E1693"/>
      <c r="F1693"/>
      <c r="G1693"/>
      <c r="I1693" s="14"/>
      <c r="J1693"/>
      <c r="K1693"/>
      <c r="N1693"/>
      <c r="O1693"/>
      <c r="P1693"/>
      <c r="Q1693"/>
      <c r="R1693"/>
      <c r="S1693" s="30"/>
    </row>
    <row r="1694" spans="1:19" x14ac:dyDescent="0.3">
      <c r="A1694" s="25"/>
      <c r="C1694"/>
      <c r="D1694"/>
      <c r="E1694"/>
      <c r="F1694"/>
      <c r="G1694"/>
      <c r="I1694" s="14"/>
      <c r="J1694"/>
      <c r="K1694"/>
      <c r="N1694"/>
      <c r="O1694"/>
      <c r="P1694"/>
      <c r="Q1694"/>
      <c r="R1694"/>
      <c r="S1694" s="30"/>
    </row>
    <row r="1695" spans="1:19" x14ac:dyDescent="0.3">
      <c r="A1695" s="25"/>
      <c r="C1695"/>
      <c r="D1695"/>
      <c r="E1695"/>
      <c r="F1695"/>
      <c r="G1695"/>
      <c r="J1695"/>
      <c r="K1695"/>
      <c r="N1695"/>
      <c r="O1695"/>
      <c r="P1695"/>
      <c r="Q1695"/>
      <c r="R1695"/>
      <c r="S1695" s="30"/>
    </row>
    <row r="1696" spans="1:19" x14ac:dyDescent="0.3">
      <c r="A1696" s="25"/>
      <c r="C1696"/>
      <c r="D1696"/>
      <c r="E1696"/>
      <c r="F1696"/>
      <c r="G1696"/>
      <c r="H1696" s="14"/>
      <c r="I1696" s="14"/>
      <c r="J1696"/>
      <c r="K1696"/>
      <c r="N1696"/>
      <c r="O1696"/>
      <c r="P1696"/>
      <c r="Q1696"/>
      <c r="R1696"/>
      <c r="S1696" s="30"/>
    </row>
    <row r="1697" spans="1:19" x14ac:dyDescent="0.3">
      <c r="A1697" s="25"/>
      <c r="C1697"/>
      <c r="D1697"/>
      <c r="E1697"/>
      <c r="F1697"/>
      <c r="G1697"/>
      <c r="J1697"/>
      <c r="K1697"/>
      <c r="N1697"/>
      <c r="O1697"/>
      <c r="P1697"/>
      <c r="Q1697"/>
      <c r="R1697"/>
      <c r="S1697" s="30"/>
    </row>
    <row r="1698" spans="1:19" x14ac:dyDescent="0.3">
      <c r="A1698" s="25"/>
      <c r="C1698"/>
      <c r="D1698"/>
      <c r="E1698"/>
      <c r="F1698"/>
      <c r="G1698"/>
      <c r="H1698"/>
      <c r="I1698" s="26"/>
      <c r="J1698"/>
      <c r="K1698"/>
      <c r="N1698"/>
      <c r="O1698"/>
      <c r="P1698"/>
      <c r="Q1698"/>
      <c r="R1698"/>
      <c r="S1698" s="30"/>
    </row>
    <row r="1699" spans="1:19" x14ac:dyDescent="0.3">
      <c r="A1699" s="25"/>
      <c r="C1699"/>
      <c r="D1699"/>
      <c r="E1699"/>
      <c r="F1699"/>
      <c r="G1699"/>
      <c r="H1699" s="14"/>
      <c r="I1699" s="14"/>
      <c r="J1699"/>
      <c r="K1699"/>
      <c r="N1699"/>
      <c r="O1699"/>
      <c r="P1699"/>
      <c r="Q1699"/>
      <c r="R1699"/>
      <c r="S1699" s="30"/>
    </row>
    <row r="1700" spans="1:19" x14ac:dyDescent="0.3">
      <c r="A1700" s="25"/>
      <c r="C1700"/>
      <c r="D1700"/>
      <c r="E1700"/>
      <c r="F1700"/>
      <c r="G1700"/>
      <c r="H1700" s="14"/>
      <c r="I1700" s="14"/>
      <c r="J1700"/>
      <c r="K1700"/>
      <c r="N1700"/>
      <c r="O1700"/>
      <c r="P1700"/>
      <c r="Q1700"/>
      <c r="R1700"/>
      <c r="S1700" s="30"/>
    </row>
    <row r="1701" spans="1:19" x14ac:dyDescent="0.3">
      <c r="A1701" s="25"/>
      <c r="C1701"/>
      <c r="D1701"/>
      <c r="E1701"/>
      <c r="F1701"/>
      <c r="G1701"/>
      <c r="H1701" s="14"/>
      <c r="I1701" s="14"/>
      <c r="J1701"/>
      <c r="K1701"/>
      <c r="N1701"/>
      <c r="O1701"/>
      <c r="P1701"/>
      <c r="Q1701"/>
      <c r="R1701"/>
      <c r="S1701" s="30"/>
    </row>
    <row r="1702" spans="1:19" x14ac:dyDescent="0.3">
      <c r="A1702" s="25"/>
      <c r="C1702"/>
      <c r="D1702"/>
      <c r="E1702"/>
      <c r="F1702"/>
      <c r="G1702"/>
      <c r="H1702" s="14"/>
      <c r="I1702" s="14"/>
      <c r="J1702"/>
      <c r="K1702"/>
      <c r="N1702"/>
      <c r="O1702"/>
      <c r="P1702"/>
      <c r="Q1702"/>
      <c r="R1702"/>
      <c r="S1702" s="30"/>
    </row>
    <row r="1703" spans="1:19" x14ac:dyDescent="0.3">
      <c r="A1703" s="25"/>
      <c r="C1703"/>
      <c r="D1703"/>
      <c r="E1703"/>
      <c r="F1703"/>
      <c r="G1703"/>
      <c r="J1703"/>
      <c r="K1703"/>
      <c r="N1703"/>
      <c r="O1703"/>
      <c r="P1703"/>
      <c r="Q1703"/>
      <c r="R1703"/>
      <c r="S1703" s="30"/>
    </row>
    <row r="1704" spans="1:19" x14ac:dyDescent="0.3">
      <c r="A1704" s="25"/>
      <c r="C1704"/>
      <c r="D1704"/>
      <c r="E1704"/>
      <c r="F1704"/>
      <c r="G1704"/>
      <c r="H1704" s="14"/>
      <c r="I1704" s="14"/>
      <c r="J1704"/>
      <c r="K1704"/>
      <c r="N1704"/>
      <c r="O1704"/>
      <c r="P1704"/>
      <c r="Q1704"/>
      <c r="R1704"/>
      <c r="S1704" s="30"/>
    </row>
    <row r="1705" spans="1:19" x14ac:dyDescent="0.3">
      <c r="A1705" s="25"/>
      <c r="C1705"/>
      <c r="D1705"/>
      <c r="E1705"/>
      <c r="F1705"/>
      <c r="G1705"/>
      <c r="J1705"/>
      <c r="K1705"/>
      <c r="N1705"/>
      <c r="O1705"/>
      <c r="P1705"/>
      <c r="Q1705"/>
      <c r="R1705"/>
      <c r="S1705" s="30"/>
    </row>
    <row r="1706" spans="1:19" x14ac:dyDescent="0.3">
      <c r="A1706" s="25"/>
      <c r="C1706"/>
      <c r="D1706"/>
      <c r="E1706"/>
      <c r="F1706"/>
      <c r="G1706"/>
      <c r="H1706" s="26"/>
      <c r="I1706" s="26"/>
      <c r="J1706"/>
      <c r="K1706"/>
      <c r="N1706"/>
      <c r="O1706"/>
      <c r="P1706"/>
      <c r="Q1706"/>
      <c r="R1706"/>
      <c r="S1706" s="30"/>
    </row>
    <row r="1707" spans="1:19" x14ac:dyDescent="0.3">
      <c r="A1707" s="25"/>
      <c r="C1707"/>
      <c r="D1707"/>
      <c r="E1707"/>
      <c r="F1707"/>
      <c r="G1707"/>
      <c r="H1707" s="14"/>
      <c r="I1707" s="14"/>
      <c r="J1707"/>
      <c r="K1707"/>
      <c r="N1707"/>
      <c r="O1707"/>
      <c r="P1707"/>
      <c r="Q1707"/>
      <c r="R1707"/>
      <c r="S1707" s="30"/>
    </row>
    <row r="1708" spans="1:19" x14ac:dyDescent="0.3">
      <c r="A1708" s="25"/>
      <c r="C1708"/>
      <c r="D1708"/>
      <c r="E1708"/>
      <c r="F1708"/>
      <c r="G1708"/>
      <c r="H1708" s="14"/>
      <c r="I1708" s="14"/>
      <c r="J1708"/>
      <c r="K1708"/>
      <c r="N1708"/>
      <c r="O1708"/>
      <c r="P1708"/>
      <c r="Q1708"/>
      <c r="R1708"/>
      <c r="S1708" s="30"/>
    </row>
    <row r="1709" spans="1:19" x14ac:dyDescent="0.3">
      <c r="A1709" s="25"/>
      <c r="C1709"/>
      <c r="D1709"/>
      <c r="E1709"/>
      <c r="F1709"/>
      <c r="G1709"/>
      <c r="H1709" s="14"/>
      <c r="I1709" s="14"/>
      <c r="J1709"/>
      <c r="K1709"/>
      <c r="N1709"/>
      <c r="O1709"/>
      <c r="P1709"/>
      <c r="Q1709"/>
      <c r="R1709"/>
      <c r="S1709" s="30"/>
    </row>
    <row r="1710" spans="1:19" x14ac:dyDescent="0.3">
      <c r="A1710" s="25"/>
      <c r="C1710"/>
      <c r="D1710"/>
      <c r="E1710"/>
      <c r="F1710"/>
      <c r="G1710"/>
      <c r="J1710"/>
      <c r="K1710"/>
      <c r="N1710"/>
      <c r="O1710"/>
      <c r="P1710"/>
      <c r="Q1710"/>
      <c r="R1710"/>
      <c r="S1710" s="30"/>
    </row>
    <row r="1711" spans="1:19" x14ac:dyDescent="0.3">
      <c r="A1711" s="25"/>
      <c r="C1711"/>
      <c r="D1711"/>
      <c r="E1711"/>
      <c r="F1711"/>
      <c r="G1711"/>
      <c r="J1711"/>
      <c r="K1711"/>
      <c r="N1711"/>
      <c r="O1711"/>
      <c r="P1711"/>
      <c r="Q1711"/>
      <c r="R1711"/>
      <c r="S1711" s="30"/>
    </row>
    <row r="1712" spans="1:19" x14ac:dyDescent="0.3">
      <c r="A1712" s="25"/>
      <c r="C1712"/>
      <c r="D1712"/>
      <c r="E1712"/>
      <c r="F1712"/>
      <c r="G1712"/>
      <c r="H1712" s="26"/>
      <c r="I1712" s="26"/>
      <c r="J1712"/>
      <c r="K1712"/>
      <c r="N1712"/>
      <c r="O1712"/>
      <c r="P1712"/>
      <c r="Q1712"/>
      <c r="R1712"/>
      <c r="S1712" s="30"/>
    </row>
    <row r="1713" spans="1:19" x14ac:dyDescent="0.3">
      <c r="A1713" s="25"/>
      <c r="C1713"/>
      <c r="D1713"/>
      <c r="E1713"/>
      <c r="F1713"/>
      <c r="G1713"/>
      <c r="H1713" s="26"/>
      <c r="I1713" s="26"/>
      <c r="J1713"/>
      <c r="K1713"/>
      <c r="N1713"/>
      <c r="O1713"/>
      <c r="P1713"/>
      <c r="Q1713"/>
      <c r="R1713"/>
      <c r="S1713" s="30"/>
    </row>
    <row r="1714" spans="1:19" x14ac:dyDescent="0.3">
      <c r="A1714" s="25"/>
      <c r="C1714"/>
      <c r="D1714"/>
      <c r="E1714"/>
      <c r="F1714"/>
      <c r="G1714"/>
      <c r="H1714" s="14"/>
      <c r="I1714" s="14"/>
      <c r="J1714"/>
      <c r="K1714"/>
      <c r="N1714"/>
      <c r="O1714"/>
      <c r="P1714"/>
      <c r="Q1714"/>
      <c r="R1714"/>
      <c r="S1714" s="30"/>
    </row>
    <row r="1715" spans="1:19" x14ac:dyDescent="0.3">
      <c r="A1715" s="25"/>
      <c r="C1715"/>
      <c r="D1715"/>
      <c r="E1715"/>
      <c r="F1715"/>
      <c r="G1715"/>
      <c r="H1715" s="26"/>
      <c r="I1715" s="26"/>
      <c r="J1715"/>
      <c r="K1715"/>
      <c r="N1715"/>
      <c r="O1715"/>
      <c r="P1715"/>
      <c r="Q1715"/>
      <c r="R1715"/>
      <c r="S1715" s="30"/>
    </row>
    <row r="1716" spans="1:19" x14ac:dyDescent="0.3">
      <c r="A1716" s="25"/>
      <c r="C1716"/>
      <c r="D1716"/>
      <c r="E1716"/>
      <c r="F1716"/>
      <c r="G1716"/>
      <c r="H1716" s="26"/>
      <c r="I1716" s="26"/>
      <c r="J1716"/>
      <c r="K1716"/>
      <c r="N1716"/>
      <c r="O1716"/>
      <c r="P1716"/>
      <c r="Q1716"/>
      <c r="R1716"/>
      <c r="S1716" s="30"/>
    </row>
    <row r="1717" spans="1:19" x14ac:dyDescent="0.3">
      <c r="A1717" s="25"/>
      <c r="C1717"/>
      <c r="D1717"/>
      <c r="E1717"/>
      <c r="F1717"/>
      <c r="G1717"/>
      <c r="H1717" s="14"/>
      <c r="I1717" s="14"/>
      <c r="J1717"/>
      <c r="K1717"/>
      <c r="N1717"/>
      <c r="O1717"/>
      <c r="P1717"/>
      <c r="Q1717"/>
      <c r="R1717"/>
      <c r="S1717" s="30"/>
    </row>
    <row r="1718" spans="1:19" x14ac:dyDescent="0.3">
      <c r="A1718" s="25"/>
      <c r="C1718"/>
      <c r="D1718"/>
      <c r="E1718"/>
      <c r="F1718"/>
      <c r="G1718"/>
      <c r="J1718"/>
      <c r="K1718"/>
      <c r="N1718"/>
      <c r="O1718"/>
      <c r="P1718"/>
      <c r="Q1718"/>
      <c r="R1718"/>
      <c r="S1718" s="30"/>
    </row>
    <row r="1719" spans="1:19" x14ac:dyDescent="0.3">
      <c r="A1719" s="25"/>
      <c r="C1719"/>
      <c r="D1719"/>
      <c r="E1719"/>
      <c r="F1719"/>
      <c r="G1719"/>
      <c r="J1719"/>
      <c r="K1719"/>
      <c r="N1719"/>
      <c r="O1719"/>
      <c r="P1719"/>
      <c r="Q1719"/>
      <c r="R1719"/>
      <c r="S1719" s="30"/>
    </row>
    <row r="1720" spans="1:19" x14ac:dyDescent="0.3">
      <c r="A1720" s="25"/>
      <c r="C1720"/>
      <c r="D1720"/>
      <c r="E1720"/>
      <c r="F1720"/>
      <c r="G1720"/>
      <c r="H1720" s="14"/>
      <c r="I1720" s="14"/>
      <c r="J1720"/>
      <c r="K1720"/>
      <c r="N1720"/>
      <c r="O1720"/>
      <c r="P1720"/>
      <c r="Q1720"/>
      <c r="R1720"/>
      <c r="S1720" s="30"/>
    </row>
    <row r="1721" spans="1:19" x14ac:dyDescent="0.3">
      <c r="A1721" s="25"/>
      <c r="C1721"/>
      <c r="D1721"/>
      <c r="E1721"/>
      <c r="F1721"/>
      <c r="G1721"/>
      <c r="H1721" s="14"/>
      <c r="I1721" s="14"/>
      <c r="J1721"/>
      <c r="K1721"/>
      <c r="N1721"/>
      <c r="O1721"/>
      <c r="P1721"/>
      <c r="Q1721"/>
      <c r="R1721"/>
      <c r="S1721" s="30"/>
    </row>
    <row r="1722" spans="1:19" x14ac:dyDescent="0.3">
      <c r="A1722" s="25"/>
      <c r="C1722"/>
      <c r="D1722"/>
      <c r="E1722"/>
      <c r="F1722"/>
      <c r="G1722"/>
      <c r="J1722"/>
      <c r="K1722"/>
      <c r="N1722"/>
      <c r="O1722"/>
      <c r="P1722"/>
      <c r="Q1722"/>
      <c r="R1722"/>
      <c r="S1722" s="30"/>
    </row>
    <row r="1723" spans="1:19" x14ac:dyDescent="0.3">
      <c r="A1723" s="25"/>
      <c r="C1723"/>
      <c r="D1723"/>
      <c r="E1723"/>
      <c r="F1723"/>
      <c r="G1723"/>
      <c r="I1723"/>
      <c r="J1723"/>
      <c r="K1723"/>
      <c r="N1723"/>
      <c r="O1723"/>
      <c r="P1723"/>
      <c r="Q1723"/>
      <c r="R1723"/>
      <c r="S1723" s="30"/>
    </row>
    <row r="1724" spans="1:19" x14ac:dyDescent="0.3">
      <c r="A1724" s="25"/>
      <c r="C1724"/>
      <c r="D1724"/>
      <c r="E1724"/>
      <c r="F1724"/>
      <c r="G1724"/>
      <c r="H1724" s="26"/>
      <c r="I1724" s="14"/>
      <c r="J1724"/>
      <c r="K1724"/>
      <c r="N1724"/>
      <c r="O1724"/>
      <c r="P1724"/>
      <c r="Q1724"/>
      <c r="R1724"/>
      <c r="S1724" s="30"/>
    </row>
    <row r="1725" spans="1:19" x14ac:dyDescent="0.3">
      <c r="A1725" s="25"/>
      <c r="C1725"/>
      <c r="D1725"/>
      <c r="E1725"/>
      <c r="F1725"/>
      <c r="G1725"/>
      <c r="J1725"/>
      <c r="K1725"/>
      <c r="N1725"/>
      <c r="O1725"/>
      <c r="P1725"/>
      <c r="Q1725"/>
      <c r="R1725"/>
      <c r="S1725" s="30"/>
    </row>
    <row r="1726" spans="1:19" x14ac:dyDescent="0.3">
      <c r="A1726" s="25"/>
      <c r="C1726"/>
      <c r="D1726"/>
      <c r="E1726"/>
      <c r="F1726"/>
      <c r="G1726"/>
      <c r="J1726"/>
      <c r="K1726"/>
      <c r="N1726"/>
      <c r="O1726"/>
      <c r="P1726"/>
      <c r="Q1726"/>
      <c r="R1726"/>
      <c r="S1726" s="30"/>
    </row>
    <row r="1727" spans="1:19" x14ac:dyDescent="0.3">
      <c r="A1727" s="25"/>
      <c r="C1727"/>
      <c r="D1727"/>
      <c r="E1727"/>
      <c r="F1727"/>
      <c r="G1727"/>
      <c r="H1727" s="26"/>
      <c r="I1727" s="26"/>
      <c r="J1727"/>
      <c r="K1727"/>
      <c r="N1727"/>
      <c r="O1727"/>
      <c r="P1727"/>
      <c r="Q1727"/>
      <c r="R1727"/>
      <c r="S1727" s="30"/>
    </row>
    <row r="1728" spans="1:19" x14ac:dyDescent="0.3">
      <c r="A1728" s="25"/>
      <c r="C1728"/>
      <c r="D1728"/>
      <c r="E1728"/>
      <c r="F1728"/>
      <c r="G1728"/>
      <c r="H1728" s="26"/>
      <c r="I1728" s="26"/>
      <c r="J1728"/>
      <c r="K1728"/>
      <c r="N1728"/>
      <c r="O1728"/>
      <c r="P1728"/>
      <c r="Q1728"/>
      <c r="R1728"/>
      <c r="S1728" s="30"/>
    </row>
    <row r="1729" spans="1:19" x14ac:dyDescent="0.3">
      <c r="A1729" s="25"/>
      <c r="C1729"/>
      <c r="D1729"/>
      <c r="E1729"/>
      <c r="F1729"/>
      <c r="G1729"/>
      <c r="H1729" s="14"/>
      <c r="I1729" s="14"/>
      <c r="J1729"/>
      <c r="K1729"/>
      <c r="N1729"/>
      <c r="O1729"/>
      <c r="P1729"/>
      <c r="Q1729"/>
      <c r="R1729"/>
      <c r="S1729" s="30"/>
    </row>
    <row r="1730" spans="1:19" x14ac:dyDescent="0.3">
      <c r="A1730" s="25"/>
      <c r="C1730"/>
      <c r="D1730"/>
      <c r="E1730"/>
      <c r="F1730"/>
      <c r="G1730"/>
      <c r="H1730" s="14"/>
      <c r="I1730" s="14"/>
      <c r="J1730"/>
      <c r="K1730"/>
      <c r="N1730"/>
      <c r="O1730"/>
      <c r="P1730"/>
      <c r="Q1730"/>
      <c r="R1730"/>
      <c r="S1730" s="30"/>
    </row>
    <row r="1731" spans="1:19" x14ac:dyDescent="0.3">
      <c r="A1731" s="25"/>
      <c r="C1731"/>
      <c r="D1731"/>
      <c r="E1731"/>
      <c r="F1731"/>
      <c r="G1731"/>
      <c r="H1731" s="14"/>
      <c r="I1731" s="14"/>
      <c r="J1731"/>
      <c r="K1731"/>
      <c r="N1731"/>
      <c r="O1731"/>
      <c r="P1731"/>
      <c r="Q1731"/>
      <c r="R1731"/>
      <c r="S1731" s="30"/>
    </row>
    <row r="1732" spans="1:19" x14ac:dyDescent="0.3">
      <c r="A1732" s="25"/>
      <c r="C1732"/>
      <c r="D1732"/>
      <c r="E1732"/>
      <c r="F1732"/>
      <c r="G1732"/>
      <c r="J1732"/>
      <c r="K1732"/>
      <c r="N1732"/>
      <c r="O1732"/>
      <c r="P1732"/>
      <c r="Q1732"/>
      <c r="R1732"/>
      <c r="S1732" s="30"/>
    </row>
    <row r="1733" spans="1:19" x14ac:dyDescent="0.3">
      <c r="A1733" s="25"/>
      <c r="C1733"/>
      <c r="D1733"/>
      <c r="E1733"/>
      <c r="F1733"/>
      <c r="G1733"/>
      <c r="H1733" s="14"/>
      <c r="I1733" s="14"/>
      <c r="J1733"/>
      <c r="K1733"/>
      <c r="N1733"/>
      <c r="O1733"/>
      <c r="P1733"/>
      <c r="Q1733"/>
      <c r="R1733"/>
      <c r="S1733" s="30"/>
    </row>
    <row r="1734" spans="1:19" x14ac:dyDescent="0.3">
      <c r="A1734" s="25"/>
      <c r="C1734"/>
      <c r="D1734"/>
      <c r="E1734"/>
      <c r="F1734"/>
      <c r="G1734"/>
      <c r="J1734"/>
      <c r="K1734"/>
      <c r="N1734"/>
      <c r="O1734"/>
      <c r="P1734"/>
      <c r="Q1734"/>
      <c r="R1734"/>
      <c r="S1734" s="30"/>
    </row>
    <row r="1735" spans="1:19" x14ac:dyDescent="0.3">
      <c r="A1735" s="25"/>
      <c r="C1735"/>
      <c r="D1735"/>
      <c r="E1735"/>
      <c r="F1735"/>
      <c r="G1735"/>
      <c r="H1735" s="14"/>
      <c r="I1735" s="14"/>
      <c r="J1735"/>
      <c r="K1735"/>
      <c r="N1735"/>
      <c r="O1735"/>
      <c r="P1735"/>
      <c r="Q1735"/>
      <c r="R1735"/>
      <c r="S1735" s="30"/>
    </row>
    <row r="1736" spans="1:19" x14ac:dyDescent="0.3">
      <c r="A1736" s="25"/>
      <c r="C1736"/>
      <c r="D1736"/>
      <c r="E1736"/>
      <c r="F1736"/>
      <c r="G1736"/>
      <c r="J1736"/>
      <c r="K1736"/>
      <c r="N1736"/>
      <c r="O1736"/>
      <c r="P1736"/>
      <c r="Q1736"/>
      <c r="R1736"/>
      <c r="S1736" s="30"/>
    </row>
    <row r="1737" spans="1:19" x14ac:dyDescent="0.3">
      <c r="A1737" s="25"/>
      <c r="C1737"/>
      <c r="D1737"/>
      <c r="E1737"/>
      <c r="F1737"/>
      <c r="G1737"/>
      <c r="H1737" s="14"/>
      <c r="I1737" s="14"/>
      <c r="J1737"/>
      <c r="K1737"/>
      <c r="N1737"/>
      <c r="O1737"/>
      <c r="P1737"/>
      <c r="Q1737"/>
      <c r="R1737"/>
      <c r="S1737" s="30"/>
    </row>
    <row r="1738" spans="1:19" x14ac:dyDescent="0.3">
      <c r="A1738" s="25"/>
      <c r="C1738"/>
      <c r="D1738"/>
      <c r="E1738"/>
      <c r="F1738"/>
      <c r="G1738"/>
      <c r="H1738" s="14"/>
      <c r="I1738" s="14"/>
      <c r="J1738"/>
      <c r="K1738"/>
      <c r="N1738"/>
      <c r="O1738"/>
      <c r="P1738"/>
      <c r="Q1738"/>
      <c r="R1738"/>
      <c r="S1738" s="30"/>
    </row>
    <row r="1739" spans="1:19" x14ac:dyDescent="0.3">
      <c r="A1739" s="25"/>
      <c r="C1739"/>
      <c r="D1739"/>
      <c r="E1739"/>
      <c r="F1739"/>
      <c r="G1739"/>
      <c r="H1739" s="26"/>
      <c r="I1739" s="26"/>
      <c r="J1739"/>
      <c r="K1739"/>
      <c r="N1739"/>
      <c r="O1739"/>
      <c r="P1739"/>
      <c r="Q1739"/>
      <c r="R1739"/>
      <c r="S1739" s="30"/>
    </row>
    <row r="1740" spans="1:19" x14ac:dyDescent="0.3">
      <c r="A1740" s="25"/>
      <c r="C1740"/>
      <c r="D1740"/>
      <c r="E1740"/>
      <c r="F1740"/>
      <c r="G1740"/>
      <c r="H1740" s="14"/>
      <c r="I1740" s="14"/>
      <c r="J1740"/>
      <c r="K1740"/>
      <c r="N1740"/>
      <c r="O1740"/>
      <c r="P1740"/>
      <c r="Q1740"/>
      <c r="R1740"/>
      <c r="S1740" s="30"/>
    </row>
    <row r="1741" spans="1:19" x14ac:dyDescent="0.3">
      <c r="A1741" s="25"/>
      <c r="C1741"/>
      <c r="D1741"/>
      <c r="E1741"/>
      <c r="F1741"/>
      <c r="G1741"/>
      <c r="H1741" s="26"/>
      <c r="I1741" s="26"/>
      <c r="J1741"/>
      <c r="K1741"/>
      <c r="N1741"/>
      <c r="O1741"/>
      <c r="P1741"/>
      <c r="Q1741"/>
      <c r="R1741"/>
      <c r="S1741" s="30"/>
    </row>
    <row r="1742" spans="1:19" x14ac:dyDescent="0.3">
      <c r="A1742" s="25"/>
      <c r="C1742"/>
      <c r="D1742"/>
      <c r="E1742"/>
      <c r="F1742"/>
      <c r="G1742"/>
      <c r="H1742" s="26"/>
      <c r="I1742" s="26"/>
      <c r="J1742"/>
      <c r="K1742"/>
      <c r="N1742"/>
      <c r="O1742"/>
      <c r="P1742"/>
      <c r="Q1742"/>
      <c r="R1742"/>
      <c r="S1742" s="30"/>
    </row>
    <row r="1743" spans="1:19" x14ac:dyDescent="0.3">
      <c r="A1743" s="25"/>
      <c r="C1743"/>
      <c r="D1743"/>
      <c r="E1743"/>
      <c r="F1743"/>
      <c r="G1743"/>
      <c r="J1743"/>
      <c r="K1743"/>
      <c r="N1743"/>
      <c r="O1743"/>
      <c r="P1743"/>
      <c r="Q1743"/>
      <c r="R1743"/>
      <c r="S1743" s="30"/>
    </row>
    <row r="1744" spans="1:19" x14ac:dyDescent="0.3">
      <c r="A1744" s="25"/>
      <c r="C1744"/>
      <c r="D1744"/>
      <c r="E1744"/>
      <c r="F1744"/>
      <c r="G1744"/>
      <c r="H1744"/>
      <c r="I1744"/>
      <c r="J1744"/>
      <c r="K1744"/>
      <c r="N1744"/>
      <c r="O1744"/>
      <c r="P1744"/>
      <c r="Q1744"/>
      <c r="R1744"/>
      <c r="S1744" s="30"/>
    </row>
    <row r="1745" spans="1:19" x14ac:dyDescent="0.3">
      <c r="A1745" s="25"/>
      <c r="C1745"/>
      <c r="D1745"/>
      <c r="E1745"/>
      <c r="F1745"/>
      <c r="G1745"/>
      <c r="J1745"/>
      <c r="K1745"/>
      <c r="N1745"/>
      <c r="O1745"/>
      <c r="P1745"/>
      <c r="Q1745"/>
      <c r="R1745"/>
      <c r="S1745" s="30"/>
    </row>
    <row r="1746" spans="1:19" x14ac:dyDescent="0.3">
      <c r="A1746" s="25"/>
      <c r="C1746"/>
      <c r="D1746"/>
      <c r="E1746"/>
      <c r="F1746"/>
      <c r="G1746"/>
      <c r="H1746" s="14"/>
      <c r="I1746" s="14"/>
      <c r="J1746"/>
      <c r="K1746"/>
      <c r="N1746"/>
      <c r="O1746"/>
      <c r="P1746"/>
      <c r="Q1746"/>
      <c r="R1746"/>
      <c r="S1746" s="30"/>
    </row>
    <row r="1747" spans="1:19" x14ac:dyDescent="0.3">
      <c r="A1747" s="25"/>
      <c r="C1747"/>
      <c r="D1747"/>
      <c r="E1747"/>
      <c r="F1747"/>
      <c r="G1747"/>
      <c r="H1747" s="14"/>
      <c r="I1747" s="14"/>
      <c r="J1747"/>
      <c r="K1747"/>
      <c r="N1747"/>
      <c r="O1747"/>
      <c r="P1747"/>
      <c r="Q1747"/>
      <c r="R1747"/>
      <c r="S1747" s="30"/>
    </row>
    <row r="1748" spans="1:19" x14ac:dyDescent="0.3">
      <c r="A1748" s="25"/>
      <c r="C1748"/>
      <c r="D1748"/>
      <c r="E1748"/>
      <c r="F1748"/>
      <c r="G1748"/>
      <c r="H1748"/>
      <c r="I1748" s="26"/>
      <c r="J1748"/>
      <c r="K1748"/>
      <c r="N1748"/>
      <c r="O1748"/>
      <c r="P1748"/>
      <c r="Q1748"/>
      <c r="R1748"/>
      <c r="S1748" s="30"/>
    </row>
    <row r="1749" spans="1:19" x14ac:dyDescent="0.3">
      <c r="A1749" s="25"/>
      <c r="C1749"/>
      <c r="D1749"/>
      <c r="E1749"/>
      <c r="F1749"/>
      <c r="G1749"/>
      <c r="H1749" s="26"/>
      <c r="I1749" s="26"/>
      <c r="J1749"/>
      <c r="K1749"/>
      <c r="N1749"/>
      <c r="O1749"/>
      <c r="P1749"/>
      <c r="Q1749"/>
      <c r="R1749"/>
      <c r="S1749" s="30"/>
    </row>
    <row r="1750" spans="1:19" x14ac:dyDescent="0.3">
      <c r="A1750" s="25"/>
      <c r="C1750"/>
      <c r="D1750"/>
      <c r="E1750"/>
      <c r="F1750"/>
      <c r="G1750"/>
      <c r="H1750" s="14"/>
      <c r="I1750" s="14"/>
      <c r="J1750"/>
      <c r="K1750"/>
      <c r="N1750"/>
      <c r="O1750"/>
      <c r="P1750"/>
      <c r="Q1750"/>
      <c r="R1750"/>
      <c r="S1750" s="30"/>
    </row>
    <row r="1751" spans="1:19" x14ac:dyDescent="0.3">
      <c r="A1751" s="25"/>
      <c r="C1751"/>
      <c r="D1751"/>
      <c r="E1751"/>
      <c r="F1751"/>
      <c r="G1751"/>
      <c r="H1751" s="26"/>
      <c r="I1751" s="26"/>
      <c r="J1751"/>
      <c r="K1751"/>
      <c r="N1751"/>
      <c r="O1751"/>
      <c r="P1751"/>
      <c r="Q1751"/>
      <c r="R1751"/>
      <c r="S1751" s="30"/>
    </row>
    <row r="1752" spans="1:19" x14ac:dyDescent="0.3">
      <c r="A1752" s="25"/>
      <c r="C1752"/>
      <c r="D1752"/>
      <c r="E1752"/>
      <c r="F1752"/>
      <c r="G1752"/>
      <c r="H1752"/>
      <c r="I1752"/>
      <c r="J1752"/>
      <c r="K1752"/>
      <c r="N1752"/>
      <c r="O1752"/>
      <c r="P1752"/>
      <c r="Q1752"/>
      <c r="R1752"/>
      <c r="S1752" s="30"/>
    </row>
    <row r="1753" spans="1:19" x14ac:dyDescent="0.3">
      <c r="A1753" s="25"/>
      <c r="C1753"/>
      <c r="D1753"/>
      <c r="E1753"/>
      <c r="F1753"/>
      <c r="G1753"/>
      <c r="H1753"/>
      <c r="I1753"/>
      <c r="J1753"/>
      <c r="K1753"/>
      <c r="N1753"/>
      <c r="O1753"/>
      <c r="P1753"/>
      <c r="Q1753"/>
      <c r="R1753"/>
      <c r="S1753" s="30"/>
    </row>
    <row r="1754" spans="1:19" x14ac:dyDescent="0.3">
      <c r="A1754" s="25"/>
      <c r="C1754"/>
      <c r="D1754"/>
      <c r="E1754"/>
      <c r="F1754"/>
      <c r="G1754"/>
      <c r="H1754" s="14"/>
      <c r="I1754" s="14"/>
      <c r="J1754"/>
      <c r="K1754"/>
      <c r="N1754"/>
      <c r="O1754"/>
      <c r="P1754"/>
      <c r="Q1754"/>
      <c r="R1754"/>
      <c r="S1754" s="30"/>
    </row>
    <row r="1755" spans="1:19" x14ac:dyDescent="0.3">
      <c r="A1755" s="25"/>
      <c r="C1755"/>
      <c r="D1755"/>
      <c r="E1755"/>
      <c r="F1755"/>
      <c r="G1755"/>
      <c r="H1755" s="14"/>
      <c r="I1755" s="14"/>
      <c r="J1755"/>
      <c r="K1755"/>
      <c r="N1755"/>
      <c r="O1755"/>
      <c r="P1755"/>
      <c r="Q1755"/>
      <c r="R1755"/>
      <c r="S1755" s="30"/>
    </row>
    <row r="1756" spans="1:19" x14ac:dyDescent="0.3">
      <c r="A1756" s="25"/>
      <c r="C1756"/>
      <c r="D1756"/>
      <c r="E1756"/>
      <c r="F1756"/>
      <c r="G1756"/>
      <c r="H1756" s="14"/>
      <c r="I1756" s="14"/>
      <c r="J1756"/>
      <c r="K1756"/>
      <c r="N1756"/>
      <c r="O1756"/>
      <c r="P1756"/>
      <c r="Q1756"/>
      <c r="R1756"/>
      <c r="S1756" s="30"/>
    </row>
    <row r="1757" spans="1:19" x14ac:dyDescent="0.3">
      <c r="A1757" s="25"/>
      <c r="C1757"/>
      <c r="D1757"/>
      <c r="E1757"/>
      <c r="F1757"/>
      <c r="G1757"/>
      <c r="H1757" s="14"/>
      <c r="I1757" s="14"/>
      <c r="J1757"/>
      <c r="K1757"/>
      <c r="N1757"/>
      <c r="O1757"/>
      <c r="P1757"/>
      <c r="Q1757"/>
      <c r="R1757"/>
      <c r="S1757" s="30"/>
    </row>
    <row r="1758" spans="1:19" x14ac:dyDescent="0.3">
      <c r="A1758" s="25"/>
      <c r="C1758"/>
      <c r="D1758"/>
      <c r="E1758"/>
      <c r="F1758"/>
      <c r="G1758"/>
      <c r="H1758" s="26"/>
      <c r="I1758" s="26"/>
      <c r="J1758"/>
      <c r="K1758"/>
      <c r="N1758"/>
      <c r="O1758"/>
      <c r="P1758"/>
      <c r="Q1758"/>
      <c r="R1758"/>
      <c r="S1758" s="30"/>
    </row>
    <row r="1759" spans="1:19" x14ac:dyDescent="0.3">
      <c r="A1759" s="25"/>
      <c r="C1759"/>
      <c r="D1759"/>
      <c r="E1759"/>
      <c r="F1759"/>
      <c r="G1759"/>
      <c r="H1759" s="26"/>
      <c r="I1759" s="26"/>
      <c r="J1759"/>
      <c r="K1759"/>
      <c r="N1759"/>
      <c r="O1759"/>
      <c r="P1759"/>
      <c r="Q1759"/>
      <c r="R1759"/>
      <c r="S1759" s="30"/>
    </row>
    <row r="1760" spans="1:19" x14ac:dyDescent="0.3">
      <c r="A1760" s="25"/>
      <c r="C1760"/>
      <c r="D1760"/>
      <c r="E1760"/>
      <c r="F1760"/>
      <c r="G1760"/>
      <c r="H1760" s="26"/>
      <c r="I1760" s="26"/>
      <c r="J1760"/>
      <c r="K1760"/>
      <c r="N1760"/>
      <c r="O1760"/>
      <c r="P1760"/>
      <c r="Q1760"/>
      <c r="R1760"/>
      <c r="S1760" s="30"/>
    </row>
    <row r="1761" spans="1:19" x14ac:dyDescent="0.3">
      <c r="A1761" s="25"/>
      <c r="C1761"/>
      <c r="D1761"/>
      <c r="E1761"/>
      <c r="F1761"/>
      <c r="G1761"/>
      <c r="H1761" s="14"/>
      <c r="I1761" s="14"/>
      <c r="J1761"/>
      <c r="K1761"/>
      <c r="N1761"/>
      <c r="O1761"/>
      <c r="P1761"/>
      <c r="Q1761"/>
      <c r="R1761"/>
      <c r="S1761" s="30"/>
    </row>
    <row r="1762" spans="1:19" x14ac:dyDescent="0.3">
      <c r="A1762" s="25"/>
      <c r="C1762"/>
      <c r="D1762"/>
      <c r="E1762"/>
      <c r="F1762"/>
      <c r="G1762"/>
      <c r="H1762" s="14"/>
      <c r="I1762" s="14"/>
      <c r="J1762"/>
      <c r="K1762"/>
      <c r="N1762"/>
      <c r="O1762"/>
      <c r="P1762"/>
      <c r="Q1762"/>
      <c r="R1762"/>
      <c r="S1762" s="30"/>
    </row>
    <row r="1763" spans="1:19" x14ac:dyDescent="0.3">
      <c r="A1763" s="25"/>
      <c r="C1763"/>
      <c r="D1763"/>
      <c r="E1763"/>
      <c r="F1763"/>
      <c r="G1763"/>
      <c r="J1763"/>
      <c r="K1763"/>
      <c r="N1763"/>
      <c r="O1763"/>
      <c r="P1763"/>
      <c r="Q1763"/>
      <c r="R1763"/>
      <c r="S1763" s="30"/>
    </row>
    <row r="1764" spans="1:19" x14ac:dyDescent="0.3">
      <c r="A1764" s="25"/>
      <c r="C1764"/>
      <c r="D1764"/>
      <c r="E1764"/>
      <c r="F1764"/>
      <c r="G1764"/>
      <c r="H1764" s="14"/>
      <c r="I1764" s="14"/>
      <c r="J1764"/>
      <c r="K1764"/>
      <c r="N1764"/>
      <c r="O1764"/>
      <c r="P1764"/>
      <c r="Q1764"/>
      <c r="R1764"/>
      <c r="S1764" s="30"/>
    </row>
    <row r="1765" spans="1:19" x14ac:dyDescent="0.3">
      <c r="A1765" s="25"/>
      <c r="C1765"/>
      <c r="D1765"/>
      <c r="E1765"/>
      <c r="F1765"/>
      <c r="G1765"/>
      <c r="H1765" s="14"/>
      <c r="I1765" s="14"/>
      <c r="J1765"/>
      <c r="K1765"/>
      <c r="N1765"/>
      <c r="O1765"/>
      <c r="P1765"/>
      <c r="Q1765"/>
      <c r="R1765"/>
      <c r="S1765" s="30"/>
    </row>
    <row r="1766" spans="1:19" x14ac:dyDescent="0.3">
      <c r="A1766" s="25"/>
      <c r="C1766"/>
      <c r="D1766"/>
      <c r="E1766"/>
      <c r="F1766"/>
      <c r="G1766"/>
      <c r="H1766" s="14"/>
      <c r="I1766" s="14"/>
      <c r="J1766"/>
      <c r="K1766"/>
      <c r="N1766"/>
      <c r="O1766"/>
      <c r="P1766"/>
      <c r="Q1766"/>
      <c r="R1766"/>
      <c r="S1766" s="30"/>
    </row>
    <row r="1767" spans="1:19" x14ac:dyDescent="0.3">
      <c r="A1767" s="25"/>
      <c r="C1767"/>
      <c r="D1767"/>
      <c r="E1767"/>
      <c r="F1767"/>
      <c r="G1767"/>
      <c r="J1767"/>
      <c r="K1767"/>
      <c r="N1767"/>
      <c r="O1767"/>
      <c r="P1767"/>
      <c r="Q1767"/>
      <c r="R1767"/>
      <c r="S1767" s="30"/>
    </row>
    <row r="1768" spans="1:19" x14ac:dyDescent="0.3">
      <c r="A1768" s="25"/>
      <c r="C1768"/>
      <c r="D1768"/>
      <c r="E1768"/>
      <c r="F1768"/>
      <c r="G1768"/>
      <c r="H1768" s="14"/>
      <c r="I1768" s="14"/>
      <c r="J1768"/>
      <c r="K1768"/>
      <c r="N1768"/>
      <c r="O1768"/>
      <c r="P1768"/>
      <c r="Q1768"/>
      <c r="R1768"/>
      <c r="S1768" s="30"/>
    </row>
    <row r="1769" spans="1:19" x14ac:dyDescent="0.3">
      <c r="A1769" s="25"/>
      <c r="C1769"/>
      <c r="D1769"/>
      <c r="E1769"/>
      <c r="F1769"/>
      <c r="G1769"/>
      <c r="H1769" s="14"/>
      <c r="I1769" s="14"/>
      <c r="J1769"/>
      <c r="K1769"/>
      <c r="N1769"/>
      <c r="O1769"/>
      <c r="P1769"/>
      <c r="Q1769"/>
      <c r="R1769"/>
      <c r="S1769" s="30"/>
    </row>
    <row r="1770" spans="1:19" x14ac:dyDescent="0.3">
      <c r="A1770" s="25"/>
      <c r="C1770"/>
      <c r="D1770"/>
      <c r="E1770"/>
      <c r="F1770"/>
      <c r="G1770"/>
      <c r="H1770" s="14"/>
      <c r="I1770" s="14"/>
      <c r="J1770"/>
      <c r="K1770"/>
      <c r="N1770"/>
      <c r="O1770"/>
      <c r="P1770"/>
      <c r="Q1770"/>
      <c r="R1770"/>
      <c r="S1770" s="30"/>
    </row>
    <row r="1771" spans="1:19" x14ac:dyDescent="0.3">
      <c r="A1771" s="25"/>
      <c r="C1771"/>
      <c r="D1771"/>
      <c r="E1771"/>
      <c r="F1771"/>
      <c r="G1771"/>
      <c r="H1771" s="14"/>
      <c r="I1771" s="14"/>
      <c r="J1771"/>
      <c r="K1771"/>
      <c r="N1771"/>
      <c r="O1771"/>
      <c r="P1771"/>
      <c r="Q1771"/>
      <c r="R1771"/>
      <c r="S1771" s="30"/>
    </row>
    <row r="1772" spans="1:19" x14ac:dyDescent="0.3">
      <c r="A1772" s="25"/>
      <c r="C1772"/>
      <c r="D1772"/>
      <c r="E1772"/>
      <c r="F1772"/>
      <c r="G1772"/>
      <c r="H1772" s="14"/>
      <c r="I1772" s="14"/>
      <c r="J1772"/>
      <c r="K1772"/>
      <c r="N1772"/>
      <c r="O1772"/>
      <c r="P1772"/>
      <c r="Q1772"/>
      <c r="R1772"/>
      <c r="S1772" s="30"/>
    </row>
    <row r="1773" spans="1:19" x14ac:dyDescent="0.3">
      <c r="A1773" s="25"/>
      <c r="C1773"/>
      <c r="D1773"/>
      <c r="E1773"/>
      <c r="F1773"/>
      <c r="G1773"/>
      <c r="I1773" s="14"/>
      <c r="J1773"/>
      <c r="K1773"/>
      <c r="N1773"/>
      <c r="O1773"/>
      <c r="P1773"/>
      <c r="Q1773"/>
      <c r="R1773"/>
      <c r="S1773" s="30"/>
    </row>
    <row r="1774" spans="1:19" x14ac:dyDescent="0.3">
      <c r="A1774" s="25"/>
      <c r="C1774"/>
      <c r="D1774"/>
      <c r="E1774"/>
      <c r="F1774"/>
      <c r="G1774"/>
      <c r="H1774" s="14"/>
      <c r="I1774" s="14"/>
      <c r="J1774"/>
      <c r="K1774"/>
      <c r="N1774"/>
      <c r="O1774"/>
      <c r="P1774"/>
      <c r="Q1774"/>
      <c r="R1774"/>
      <c r="S1774" s="30"/>
    </row>
    <row r="1775" spans="1:19" x14ac:dyDescent="0.3">
      <c r="A1775" s="25"/>
      <c r="C1775"/>
      <c r="D1775"/>
      <c r="E1775"/>
      <c r="F1775"/>
      <c r="G1775"/>
      <c r="H1775" s="14"/>
      <c r="I1775" s="14"/>
      <c r="J1775"/>
      <c r="K1775"/>
      <c r="N1775"/>
      <c r="O1775"/>
      <c r="P1775"/>
      <c r="Q1775"/>
      <c r="R1775"/>
      <c r="S1775" s="30"/>
    </row>
    <row r="1776" spans="1:19" x14ac:dyDescent="0.3">
      <c r="A1776" s="25"/>
      <c r="C1776"/>
      <c r="D1776"/>
      <c r="E1776"/>
      <c r="F1776"/>
      <c r="G1776"/>
      <c r="H1776" s="14"/>
      <c r="I1776" s="14"/>
      <c r="J1776"/>
      <c r="K1776"/>
      <c r="N1776"/>
      <c r="O1776"/>
      <c r="P1776"/>
      <c r="Q1776"/>
      <c r="R1776"/>
      <c r="S1776" s="30"/>
    </row>
    <row r="1777" spans="1:19" x14ac:dyDescent="0.3">
      <c r="A1777" s="25"/>
      <c r="C1777"/>
      <c r="D1777"/>
      <c r="E1777"/>
      <c r="F1777"/>
      <c r="G1777"/>
      <c r="H1777" s="14"/>
      <c r="I1777" s="14"/>
      <c r="J1777"/>
      <c r="K1777"/>
      <c r="N1777"/>
      <c r="O1777"/>
      <c r="P1777"/>
      <c r="Q1777"/>
      <c r="R1777"/>
      <c r="S1777" s="30"/>
    </row>
    <row r="1778" spans="1:19" x14ac:dyDescent="0.3">
      <c r="A1778" s="25"/>
      <c r="C1778"/>
      <c r="D1778"/>
      <c r="E1778"/>
      <c r="F1778"/>
      <c r="G1778"/>
      <c r="H1778" s="14"/>
      <c r="I1778" s="14"/>
      <c r="J1778"/>
      <c r="K1778"/>
      <c r="N1778"/>
      <c r="O1778"/>
      <c r="P1778"/>
      <c r="Q1778"/>
      <c r="R1778"/>
      <c r="S1778" s="30"/>
    </row>
    <row r="1779" spans="1:19" x14ac:dyDescent="0.3">
      <c r="A1779" s="25"/>
      <c r="C1779"/>
      <c r="D1779"/>
      <c r="E1779"/>
      <c r="F1779"/>
      <c r="G1779"/>
      <c r="H1779" s="26"/>
      <c r="I1779" s="26"/>
      <c r="J1779"/>
      <c r="K1779"/>
      <c r="N1779"/>
      <c r="O1779"/>
      <c r="P1779"/>
      <c r="Q1779"/>
      <c r="R1779"/>
      <c r="S1779" s="30"/>
    </row>
    <row r="1780" spans="1:19" x14ac:dyDescent="0.3">
      <c r="A1780" s="25"/>
      <c r="C1780"/>
      <c r="D1780"/>
      <c r="E1780"/>
      <c r="F1780"/>
      <c r="G1780"/>
      <c r="J1780"/>
      <c r="K1780"/>
      <c r="N1780"/>
      <c r="O1780"/>
      <c r="P1780"/>
      <c r="Q1780"/>
      <c r="R1780"/>
      <c r="S1780" s="30"/>
    </row>
    <row r="1781" spans="1:19" x14ac:dyDescent="0.3">
      <c r="A1781" s="25"/>
      <c r="C1781"/>
      <c r="D1781"/>
      <c r="E1781"/>
      <c r="F1781"/>
      <c r="G1781"/>
      <c r="H1781" s="26"/>
      <c r="I1781" s="26"/>
      <c r="J1781"/>
      <c r="K1781"/>
      <c r="N1781"/>
      <c r="O1781"/>
      <c r="P1781"/>
      <c r="Q1781"/>
      <c r="R1781"/>
      <c r="S1781" s="30"/>
    </row>
    <row r="1782" spans="1:19" x14ac:dyDescent="0.3">
      <c r="A1782" s="25"/>
      <c r="C1782"/>
      <c r="D1782"/>
      <c r="E1782"/>
      <c r="F1782"/>
      <c r="G1782"/>
      <c r="H1782" s="14"/>
      <c r="I1782" s="14"/>
      <c r="J1782"/>
      <c r="K1782"/>
      <c r="N1782"/>
      <c r="O1782"/>
      <c r="P1782"/>
      <c r="Q1782"/>
      <c r="R1782"/>
      <c r="S1782" s="30"/>
    </row>
    <row r="1783" spans="1:19" x14ac:dyDescent="0.3">
      <c r="A1783" s="25"/>
      <c r="C1783"/>
      <c r="D1783"/>
      <c r="E1783"/>
      <c r="F1783"/>
      <c r="G1783"/>
      <c r="J1783"/>
      <c r="K1783"/>
      <c r="N1783"/>
      <c r="O1783"/>
      <c r="P1783"/>
      <c r="Q1783"/>
      <c r="R1783"/>
      <c r="S1783" s="30"/>
    </row>
    <row r="1784" spans="1:19" x14ac:dyDescent="0.3">
      <c r="A1784" s="25"/>
      <c r="C1784"/>
      <c r="D1784"/>
      <c r="E1784"/>
      <c r="F1784"/>
      <c r="G1784"/>
      <c r="H1784" s="26"/>
      <c r="I1784" s="14"/>
      <c r="J1784"/>
      <c r="K1784"/>
      <c r="N1784"/>
      <c r="O1784"/>
      <c r="P1784"/>
      <c r="Q1784"/>
      <c r="R1784"/>
      <c r="S1784" s="30"/>
    </row>
    <row r="1785" spans="1:19" x14ac:dyDescent="0.3">
      <c r="A1785" s="25"/>
      <c r="C1785"/>
      <c r="D1785"/>
      <c r="E1785"/>
      <c r="F1785"/>
      <c r="G1785"/>
      <c r="H1785" s="14"/>
      <c r="I1785" s="14"/>
      <c r="J1785"/>
      <c r="K1785"/>
      <c r="N1785"/>
      <c r="O1785"/>
      <c r="P1785"/>
      <c r="Q1785"/>
      <c r="R1785"/>
      <c r="S1785" s="30"/>
    </row>
    <row r="1786" spans="1:19" x14ac:dyDescent="0.3">
      <c r="A1786" s="25"/>
      <c r="C1786"/>
      <c r="D1786"/>
      <c r="E1786"/>
      <c r="F1786"/>
      <c r="G1786"/>
      <c r="H1786" s="14"/>
      <c r="I1786" s="14"/>
      <c r="J1786"/>
      <c r="K1786"/>
      <c r="N1786"/>
      <c r="O1786"/>
      <c r="P1786"/>
      <c r="Q1786"/>
      <c r="R1786"/>
      <c r="S1786" s="30"/>
    </row>
    <row r="1787" spans="1:19" x14ac:dyDescent="0.3">
      <c r="A1787" s="25"/>
      <c r="C1787"/>
      <c r="D1787"/>
      <c r="E1787"/>
      <c r="F1787"/>
      <c r="G1787"/>
      <c r="H1787" s="26"/>
      <c r="I1787" s="26"/>
      <c r="J1787"/>
      <c r="K1787"/>
      <c r="N1787"/>
      <c r="O1787"/>
      <c r="P1787"/>
      <c r="Q1787"/>
      <c r="R1787"/>
      <c r="S1787" s="30"/>
    </row>
    <row r="1788" spans="1:19" x14ac:dyDescent="0.3">
      <c r="A1788" s="25"/>
      <c r="C1788"/>
      <c r="D1788"/>
      <c r="E1788"/>
      <c r="F1788"/>
      <c r="G1788"/>
      <c r="H1788" s="14"/>
      <c r="I1788" s="14"/>
      <c r="J1788"/>
      <c r="K1788"/>
      <c r="N1788"/>
      <c r="O1788"/>
      <c r="P1788"/>
      <c r="Q1788"/>
      <c r="R1788"/>
      <c r="S1788" s="30"/>
    </row>
    <row r="1789" spans="1:19" x14ac:dyDescent="0.3">
      <c r="A1789" s="25"/>
      <c r="C1789"/>
      <c r="D1789"/>
      <c r="E1789"/>
      <c r="F1789"/>
      <c r="G1789"/>
      <c r="H1789" s="14"/>
      <c r="I1789" s="14"/>
      <c r="J1789"/>
      <c r="K1789"/>
      <c r="N1789"/>
      <c r="O1789"/>
      <c r="P1789"/>
      <c r="Q1789"/>
      <c r="R1789"/>
      <c r="S1789" s="30"/>
    </row>
    <row r="1790" spans="1:19" x14ac:dyDescent="0.3">
      <c r="A1790" s="25"/>
      <c r="C1790"/>
      <c r="D1790"/>
      <c r="E1790"/>
      <c r="F1790"/>
      <c r="G1790"/>
      <c r="H1790" s="14"/>
      <c r="I1790" s="14"/>
      <c r="J1790"/>
      <c r="K1790"/>
      <c r="N1790"/>
      <c r="O1790"/>
      <c r="P1790"/>
      <c r="Q1790"/>
      <c r="R1790"/>
      <c r="S1790" s="30"/>
    </row>
    <row r="1791" spans="1:19" x14ac:dyDescent="0.3">
      <c r="A1791" s="25"/>
      <c r="C1791"/>
      <c r="D1791"/>
      <c r="E1791"/>
      <c r="F1791"/>
      <c r="G1791"/>
      <c r="J1791"/>
      <c r="K1791"/>
      <c r="N1791"/>
      <c r="O1791"/>
      <c r="P1791"/>
      <c r="Q1791"/>
      <c r="R1791"/>
      <c r="S1791" s="30"/>
    </row>
    <row r="1792" spans="1:19" x14ac:dyDescent="0.3">
      <c r="A1792" s="25"/>
      <c r="C1792"/>
      <c r="D1792"/>
      <c r="E1792"/>
      <c r="F1792"/>
      <c r="G1792"/>
      <c r="H1792" s="14"/>
      <c r="I1792" s="14"/>
      <c r="J1792"/>
      <c r="K1792"/>
      <c r="N1792"/>
      <c r="O1792"/>
      <c r="P1792"/>
      <c r="Q1792"/>
      <c r="R1792"/>
      <c r="S1792" s="30"/>
    </row>
    <row r="1793" spans="1:19" x14ac:dyDescent="0.3">
      <c r="A1793" s="25"/>
      <c r="C1793"/>
      <c r="D1793"/>
      <c r="E1793"/>
      <c r="F1793"/>
      <c r="G1793"/>
      <c r="H1793" s="14"/>
      <c r="I1793" s="14"/>
      <c r="J1793"/>
      <c r="K1793"/>
      <c r="N1793"/>
      <c r="O1793"/>
      <c r="P1793"/>
      <c r="Q1793"/>
      <c r="R1793"/>
      <c r="S1793" s="30"/>
    </row>
    <row r="1794" spans="1:19" x14ac:dyDescent="0.3">
      <c r="A1794" s="25"/>
      <c r="C1794"/>
      <c r="D1794"/>
      <c r="E1794"/>
      <c r="F1794"/>
      <c r="G1794"/>
      <c r="H1794" s="26"/>
      <c r="I1794" s="26"/>
      <c r="J1794"/>
      <c r="K1794"/>
      <c r="N1794"/>
      <c r="O1794"/>
      <c r="P1794"/>
      <c r="Q1794"/>
      <c r="R1794"/>
      <c r="S1794" s="30"/>
    </row>
    <row r="1795" spans="1:19" x14ac:dyDescent="0.3">
      <c r="A1795" s="25"/>
      <c r="C1795"/>
      <c r="D1795"/>
      <c r="E1795"/>
      <c r="F1795"/>
      <c r="G1795"/>
      <c r="H1795" s="26"/>
      <c r="I1795" s="26"/>
      <c r="J1795"/>
      <c r="K1795"/>
      <c r="N1795"/>
      <c r="O1795"/>
      <c r="P1795"/>
      <c r="Q1795"/>
      <c r="R1795"/>
      <c r="S1795" s="30"/>
    </row>
    <row r="1796" spans="1:19" x14ac:dyDescent="0.3">
      <c r="A1796" s="25"/>
      <c r="C1796"/>
      <c r="D1796"/>
      <c r="E1796"/>
      <c r="F1796"/>
      <c r="G1796"/>
      <c r="H1796" s="26"/>
      <c r="I1796" s="26"/>
      <c r="J1796"/>
      <c r="K1796"/>
      <c r="N1796"/>
      <c r="O1796"/>
      <c r="P1796"/>
      <c r="Q1796"/>
      <c r="R1796"/>
      <c r="S1796" s="30"/>
    </row>
    <row r="1797" spans="1:19" x14ac:dyDescent="0.3">
      <c r="A1797" s="25"/>
      <c r="C1797"/>
      <c r="D1797"/>
      <c r="E1797"/>
      <c r="F1797"/>
      <c r="G1797"/>
      <c r="H1797" s="14"/>
      <c r="I1797" s="14"/>
      <c r="J1797"/>
      <c r="K1797"/>
      <c r="N1797"/>
      <c r="O1797"/>
      <c r="P1797"/>
      <c r="Q1797"/>
      <c r="R1797"/>
      <c r="S1797" s="30"/>
    </row>
    <row r="1798" spans="1:19" x14ac:dyDescent="0.3">
      <c r="A1798" s="25"/>
      <c r="C1798"/>
      <c r="D1798"/>
      <c r="E1798"/>
      <c r="F1798"/>
      <c r="G1798"/>
      <c r="H1798" s="14"/>
      <c r="I1798" s="14"/>
      <c r="J1798"/>
      <c r="K1798"/>
      <c r="N1798"/>
      <c r="O1798"/>
      <c r="P1798"/>
      <c r="Q1798"/>
      <c r="R1798"/>
      <c r="S1798" s="30"/>
    </row>
    <row r="1799" spans="1:19" x14ac:dyDescent="0.3">
      <c r="A1799" s="25"/>
      <c r="C1799"/>
      <c r="D1799"/>
      <c r="E1799"/>
      <c r="F1799"/>
      <c r="G1799"/>
      <c r="H1799"/>
      <c r="I1799" s="26"/>
      <c r="J1799"/>
      <c r="K1799"/>
      <c r="N1799"/>
      <c r="O1799"/>
      <c r="P1799"/>
      <c r="Q1799"/>
      <c r="R1799"/>
      <c r="S1799" s="30"/>
    </row>
    <row r="1800" spans="1:19" x14ac:dyDescent="0.3">
      <c r="A1800" s="25"/>
      <c r="C1800"/>
      <c r="D1800"/>
      <c r="E1800"/>
      <c r="F1800"/>
      <c r="G1800"/>
      <c r="H1800" s="14"/>
      <c r="I1800" s="26"/>
      <c r="J1800"/>
      <c r="K1800"/>
      <c r="N1800"/>
      <c r="O1800"/>
      <c r="P1800"/>
      <c r="Q1800"/>
      <c r="R1800"/>
      <c r="S1800" s="30"/>
    </row>
    <row r="1801" spans="1:19" x14ac:dyDescent="0.3">
      <c r="A1801" s="25"/>
      <c r="C1801"/>
      <c r="D1801"/>
      <c r="E1801"/>
      <c r="F1801"/>
      <c r="G1801"/>
      <c r="H1801" s="14"/>
      <c r="I1801" s="14"/>
      <c r="J1801"/>
      <c r="K1801"/>
      <c r="N1801"/>
      <c r="O1801"/>
      <c r="P1801"/>
      <c r="Q1801"/>
      <c r="R1801"/>
      <c r="S1801" s="30"/>
    </row>
    <row r="1802" spans="1:19" x14ac:dyDescent="0.3">
      <c r="A1802" s="25"/>
      <c r="C1802"/>
      <c r="D1802"/>
      <c r="E1802"/>
      <c r="F1802"/>
      <c r="G1802"/>
      <c r="H1802" s="14"/>
      <c r="I1802" s="14"/>
      <c r="J1802"/>
      <c r="K1802"/>
      <c r="N1802"/>
      <c r="O1802"/>
      <c r="P1802"/>
      <c r="Q1802"/>
      <c r="R1802"/>
      <c r="S1802" s="30"/>
    </row>
    <row r="1803" spans="1:19" x14ac:dyDescent="0.3">
      <c r="A1803" s="25"/>
      <c r="C1803"/>
      <c r="D1803"/>
      <c r="E1803"/>
      <c r="F1803"/>
      <c r="G1803"/>
      <c r="H1803"/>
      <c r="I1803"/>
      <c r="J1803"/>
      <c r="K1803"/>
      <c r="N1803"/>
      <c r="O1803"/>
      <c r="P1803"/>
      <c r="Q1803"/>
      <c r="R1803"/>
      <c r="S1803" s="30"/>
    </row>
    <row r="1804" spans="1:19" x14ac:dyDescent="0.3">
      <c r="A1804" s="25"/>
      <c r="C1804"/>
      <c r="D1804"/>
      <c r="E1804"/>
      <c r="F1804"/>
      <c r="G1804"/>
      <c r="H1804" s="26"/>
      <c r="I1804" s="26"/>
      <c r="J1804"/>
      <c r="K1804"/>
      <c r="N1804"/>
      <c r="O1804"/>
      <c r="P1804"/>
      <c r="Q1804"/>
      <c r="R1804"/>
      <c r="S1804" s="30"/>
    </row>
    <row r="1805" spans="1:19" x14ac:dyDescent="0.3">
      <c r="A1805" s="25"/>
      <c r="C1805"/>
      <c r="D1805"/>
      <c r="E1805"/>
      <c r="F1805"/>
      <c r="G1805"/>
      <c r="H1805" s="26"/>
      <c r="I1805" s="26"/>
      <c r="J1805"/>
      <c r="K1805"/>
      <c r="N1805"/>
      <c r="O1805"/>
      <c r="P1805"/>
      <c r="Q1805"/>
      <c r="R1805"/>
      <c r="S1805" s="30"/>
    </row>
    <row r="1806" spans="1:19" x14ac:dyDescent="0.3">
      <c r="A1806" s="25"/>
      <c r="C1806"/>
      <c r="D1806"/>
      <c r="E1806"/>
      <c r="F1806"/>
      <c r="G1806"/>
      <c r="H1806" s="26"/>
      <c r="I1806" s="14"/>
      <c r="J1806"/>
      <c r="K1806"/>
      <c r="N1806"/>
      <c r="O1806"/>
      <c r="P1806"/>
      <c r="Q1806"/>
      <c r="R1806"/>
      <c r="S1806" s="30"/>
    </row>
    <row r="1807" spans="1:19" x14ac:dyDescent="0.3">
      <c r="A1807" s="25"/>
      <c r="C1807"/>
      <c r="D1807"/>
      <c r="E1807"/>
      <c r="F1807"/>
      <c r="G1807"/>
      <c r="H1807"/>
      <c r="I1807" s="26"/>
      <c r="J1807"/>
      <c r="K1807"/>
      <c r="N1807"/>
      <c r="O1807"/>
      <c r="P1807"/>
      <c r="Q1807"/>
      <c r="R1807"/>
      <c r="S1807" s="30"/>
    </row>
    <row r="1808" spans="1:19" x14ac:dyDescent="0.3">
      <c r="A1808" s="25"/>
      <c r="C1808"/>
      <c r="D1808"/>
      <c r="E1808"/>
      <c r="F1808"/>
      <c r="G1808"/>
      <c r="H1808" s="26"/>
      <c r="I1808" s="26"/>
      <c r="J1808"/>
      <c r="K1808"/>
      <c r="N1808"/>
      <c r="O1808"/>
      <c r="P1808"/>
      <c r="Q1808"/>
      <c r="R1808"/>
      <c r="S1808" s="30"/>
    </row>
    <row r="1809" spans="1:19" x14ac:dyDescent="0.3">
      <c r="A1809" s="25"/>
      <c r="C1809"/>
      <c r="D1809"/>
      <c r="E1809"/>
      <c r="F1809"/>
      <c r="G1809"/>
      <c r="H1809" s="26"/>
      <c r="I1809" s="26"/>
      <c r="J1809"/>
      <c r="K1809"/>
      <c r="N1809"/>
      <c r="O1809"/>
      <c r="P1809"/>
      <c r="Q1809"/>
      <c r="R1809"/>
      <c r="S1809" s="30"/>
    </row>
    <row r="1810" spans="1:19" x14ac:dyDescent="0.3">
      <c r="A1810" s="25"/>
      <c r="C1810"/>
      <c r="D1810"/>
      <c r="E1810"/>
      <c r="F1810"/>
      <c r="G1810"/>
      <c r="H1810" s="26"/>
      <c r="I1810" s="26"/>
      <c r="J1810"/>
      <c r="K1810"/>
      <c r="N1810"/>
      <c r="O1810"/>
      <c r="P1810"/>
      <c r="Q1810"/>
      <c r="R1810"/>
      <c r="S1810" s="30"/>
    </row>
    <row r="1811" spans="1:19" x14ac:dyDescent="0.3">
      <c r="A1811" s="25"/>
      <c r="C1811"/>
      <c r="D1811"/>
      <c r="E1811"/>
      <c r="F1811"/>
      <c r="G1811"/>
      <c r="H1811" s="26"/>
      <c r="I1811" s="14"/>
      <c r="J1811"/>
      <c r="K1811"/>
      <c r="N1811"/>
      <c r="O1811"/>
      <c r="P1811"/>
      <c r="Q1811"/>
      <c r="R1811"/>
      <c r="S1811" s="30"/>
    </row>
    <row r="1812" spans="1:19" x14ac:dyDescent="0.3">
      <c r="A1812" s="25"/>
      <c r="C1812"/>
      <c r="D1812"/>
      <c r="E1812"/>
      <c r="F1812"/>
      <c r="G1812"/>
      <c r="H1812"/>
      <c r="I1812"/>
      <c r="J1812"/>
      <c r="K1812"/>
      <c r="N1812"/>
      <c r="O1812"/>
      <c r="P1812"/>
      <c r="Q1812"/>
      <c r="R1812"/>
      <c r="S1812" s="30"/>
    </row>
    <row r="1813" spans="1:19" x14ac:dyDescent="0.3">
      <c r="A1813" s="25"/>
      <c r="C1813"/>
      <c r="D1813"/>
      <c r="E1813"/>
      <c r="F1813"/>
      <c r="G1813"/>
      <c r="H1813" s="26"/>
      <c r="I1813" s="26"/>
      <c r="J1813"/>
      <c r="K1813"/>
      <c r="N1813"/>
      <c r="O1813"/>
      <c r="P1813"/>
      <c r="Q1813"/>
      <c r="R1813"/>
      <c r="S1813" s="30"/>
    </row>
    <row r="1814" spans="1:19" x14ac:dyDescent="0.3">
      <c r="A1814" s="25"/>
      <c r="C1814"/>
      <c r="D1814"/>
      <c r="E1814"/>
      <c r="F1814"/>
      <c r="G1814"/>
      <c r="H1814" s="26"/>
      <c r="I1814" s="26"/>
      <c r="J1814"/>
      <c r="K1814"/>
      <c r="N1814"/>
      <c r="O1814"/>
      <c r="P1814"/>
      <c r="Q1814"/>
      <c r="R1814"/>
      <c r="S1814" s="30"/>
    </row>
    <row r="1815" spans="1:19" x14ac:dyDescent="0.3">
      <c r="A1815" s="25"/>
      <c r="C1815"/>
      <c r="D1815"/>
      <c r="E1815"/>
      <c r="F1815"/>
      <c r="G1815"/>
      <c r="H1815" s="26"/>
      <c r="I1815" s="26"/>
      <c r="J1815"/>
      <c r="K1815"/>
      <c r="N1815"/>
      <c r="O1815"/>
      <c r="P1815"/>
      <c r="Q1815"/>
      <c r="R1815"/>
      <c r="S1815" s="30"/>
    </row>
    <row r="1816" spans="1:19" x14ac:dyDescent="0.3">
      <c r="A1816" s="25"/>
      <c r="C1816"/>
      <c r="D1816"/>
      <c r="E1816"/>
      <c r="F1816"/>
      <c r="G1816"/>
      <c r="H1816" s="26"/>
      <c r="I1816" s="26"/>
      <c r="J1816"/>
      <c r="K1816"/>
      <c r="N1816"/>
      <c r="O1816"/>
      <c r="P1816"/>
      <c r="Q1816"/>
      <c r="R1816"/>
      <c r="S1816" s="30"/>
    </row>
    <row r="1817" spans="1:19" x14ac:dyDescent="0.3">
      <c r="A1817" s="25"/>
      <c r="C1817"/>
      <c r="D1817"/>
      <c r="E1817"/>
      <c r="F1817"/>
      <c r="G1817"/>
      <c r="H1817" s="26"/>
      <c r="I1817" s="26"/>
      <c r="J1817"/>
      <c r="K1817"/>
      <c r="N1817"/>
      <c r="O1817"/>
      <c r="P1817"/>
      <c r="Q1817"/>
      <c r="R1817"/>
      <c r="S1817" s="30"/>
    </row>
    <row r="1818" spans="1:19" x14ac:dyDescent="0.3">
      <c r="A1818" s="25"/>
      <c r="C1818"/>
      <c r="D1818"/>
      <c r="E1818"/>
      <c r="F1818"/>
      <c r="G1818"/>
      <c r="H1818"/>
      <c r="I1818"/>
      <c r="J1818"/>
      <c r="K1818"/>
      <c r="N1818"/>
      <c r="O1818"/>
      <c r="P1818"/>
      <c r="Q1818"/>
      <c r="R1818"/>
      <c r="S1818" s="30"/>
    </row>
    <row r="1819" spans="1:19" x14ac:dyDescent="0.3">
      <c r="A1819" s="25"/>
      <c r="C1819"/>
      <c r="D1819"/>
      <c r="E1819"/>
      <c r="F1819"/>
      <c r="G1819"/>
      <c r="H1819"/>
      <c r="I1819"/>
      <c r="J1819"/>
      <c r="K1819"/>
      <c r="N1819"/>
      <c r="O1819"/>
      <c r="P1819"/>
      <c r="Q1819"/>
      <c r="R1819"/>
      <c r="S1819" s="30"/>
    </row>
    <row r="1820" spans="1:19" x14ac:dyDescent="0.3">
      <c r="A1820" s="25"/>
      <c r="C1820"/>
      <c r="D1820"/>
      <c r="E1820"/>
      <c r="F1820"/>
      <c r="G1820"/>
      <c r="H1820" s="26"/>
      <c r="I1820" s="26"/>
      <c r="J1820"/>
      <c r="K1820"/>
      <c r="N1820"/>
      <c r="O1820"/>
      <c r="P1820"/>
      <c r="Q1820"/>
      <c r="R1820"/>
      <c r="S1820" s="30"/>
    </row>
    <row r="1821" spans="1:19" x14ac:dyDescent="0.3">
      <c r="A1821" s="25"/>
      <c r="C1821"/>
      <c r="D1821"/>
      <c r="E1821"/>
      <c r="F1821"/>
      <c r="G1821"/>
      <c r="H1821"/>
      <c r="I1821"/>
      <c r="J1821"/>
      <c r="K1821"/>
      <c r="N1821"/>
      <c r="O1821"/>
      <c r="P1821"/>
      <c r="Q1821"/>
      <c r="R1821"/>
      <c r="S1821" s="30"/>
    </row>
    <row r="1822" spans="1:19" x14ac:dyDescent="0.3">
      <c r="A1822" s="25"/>
      <c r="C1822"/>
      <c r="D1822"/>
      <c r="E1822"/>
      <c r="F1822"/>
      <c r="G1822"/>
      <c r="H1822"/>
      <c r="J1822"/>
      <c r="K1822"/>
      <c r="N1822"/>
      <c r="O1822"/>
      <c r="P1822"/>
      <c r="Q1822"/>
      <c r="R1822"/>
      <c r="S1822" s="30"/>
    </row>
    <row r="1823" spans="1:19" x14ac:dyDescent="0.3">
      <c r="A1823" s="25"/>
      <c r="C1823"/>
      <c r="D1823"/>
      <c r="E1823"/>
      <c r="F1823"/>
      <c r="G1823"/>
      <c r="H1823" s="26"/>
      <c r="I1823" s="26"/>
      <c r="J1823"/>
      <c r="K1823"/>
      <c r="N1823"/>
      <c r="O1823"/>
      <c r="P1823"/>
      <c r="Q1823"/>
      <c r="R1823"/>
      <c r="S1823" s="30"/>
    </row>
    <row r="1824" spans="1:19" x14ac:dyDescent="0.3">
      <c r="A1824" s="25"/>
      <c r="C1824"/>
      <c r="D1824"/>
      <c r="E1824"/>
      <c r="F1824"/>
      <c r="G1824"/>
      <c r="H1824" s="26"/>
      <c r="I1824" s="26"/>
      <c r="J1824"/>
      <c r="K1824"/>
      <c r="N1824"/>
      <c r="O1824"/>
      <c r="P1824"/>
      <c r="Q1824"/>
      <c r="R1824"/>
      <c r="S1824" s="30"/>
    </row>
    <row r="1825" spans="1:19" x14ac:dyDescent="0.3">
      <c r="A1825" s="25"/>
      <c r="C1825"/>
      <c r="D1825"/>
      <c r="E1825"/>
      <c r="F1825"/>
      <c r="G1825"/>
      <c r="H1825" s="26"/>
      <c r="I1825" s="26"/>
      <c r="J1825"/>
      <c r="K1825"/>
      <c r="N1825"/>
      <c r="O1825"/>
      <c r="P1825"/>
      <c r="Q1825"/>
      <c r="R1825"/>
      <c r="S1825" s="30"/>
    </row>
    <row r="1826" spans="1:19" x14ac:dyDescent="0.3">
      <c r="A1826" s="25"/>
      <c r="C1826"/>
      <c r="D1826"/>
      <c r="E1826"/>
      <c r="F1826"/>
      <c r="G1826"/>
      <c r="H1826" s="26"/>
      <c r="I1826" s="26"/>
      <c r="J1826"/>
      <c r="K1826"/>
      <c r="N1826"/>
      <c r="O1826"/>
      <c r="P1826"/>
      <c r="Q1826"/>
      <c r="R1826"/>
      <c r="S1826" s="30"/>
    </row>
    <row r="1827" spans="1:19" x14ac:dyDescent="0.3">
      <c r="A1827" s="25"/>
      <c r="C1827"/>
      <c r="D1827"/>
      <c r="E1827"/>
      <c r="F1827"/>
      <c r="G1827"/>
      <c r="H1827" s="26"/>
      <c r="I1827" s="26"/>
      <c r="J1827"/>
      <c r="K1827"/>
      <c r="N1827"/>
      <c r="O1827"/>
      <c r="P1827"/>
      <c r="Q1827"/>
      <c r="R1827"/>
      <c r="S1827" s="30"/>
    </row>
    <row r="1828" spans="1:19" x14ac:dyDescent="0.3">
      <c r="A1828" s="25"/>
      <c r="C1828"/>
      <c r="D1828"/>
      <c r="E1828"/>
      <c r="F1828"/>
      <c r="G1828"/>
      <c r="H1828" s="26"/>
      <c r="I1828" s="26"/>
      <c r="J1828"/>
      <c r="K1828"/>
      <c r="N1828"/>
      <c r="O1828"/>
      <c r="P1828"/>
      <c r="Q1828"/>
      <c r="R1828"/>
      <c r="S1828" s="30"/>
    </row>
    <row r="1829" spans="1:19" x14ac:dyDescent="0.3">
      <c r="A1829" s="25"/>
      <c r="C1829"/>
      <c r="D1829"/>
      <c r="E1829"/>
      <c r="F1829"/>
      <c r="G1829"/>
      <c r="H1829" s="26"/>
      <c r="I1829"/>
      <c r="J1829"/>
      <c r="K1829"/>
      <c r="N1829"/>
      <c r="O1829"/>
      <c r="P1829"/>
      <c r="Q1829"/>
      <c r="R1829"/>
      <c r="S1829" s="30"/>
    </row>
    <row r="1830" spans="1:19" x14ac:dyDescent="0.3">
      <c r="A1830" s="25"/>
      <c r="C1830"/>
      <c r="D1830"/>
      <c r="E1830"/>
      <c r="F1830"/>
      <c r="G1830"/>
      <c r="H1830" s="26"/>
      <c r="I1830" s="26"/>
      <c r="J1830"/>
      <c r="K1830"/>
      <c r="N1830"/>
      <c r="O1830"/>
      <c r="P1830"/>
      <c r="Q1830"/>
      <c r="R1830"/>
      <c r="S1830" s="30"/>
    </row>
    <row r="1831" spans="1:19" x14ac:dyDescent="0.3">
      <c r="A1831" s="25"/>
      <c r="C1831"/>
      <c r="D1831"/>
      <c r="E1831"/>
      <c r="F1831"/>
      <c r="G1831"/>
      <c r="H1831" s="26"/>
      <c r="I1831" s="26"/>
      <c r="J1831"/>
      <c r="K1831"/>
      <c r="N1831"/>
      <c r="O1831"/>
      <c r="P1831"/>
      <c r="Q1831"/>
      <c r="R1831"/>
      <c r="S1831" s="30"/>
    </row>
    <row r="1832" spans="1:19" x14ac:dyDescent="0.3">
      <c r="A1832" s="25"/>
      <c r="C1832"/>
      <c r="D1832"/>
      <c r="E1832"/>
      <c r="F1832"/>
      <c r="G1832"/>
      <c r="H1832"/>
      <c r="I1832"/>
      <c r="J1832"/>
      <c r="K1832"/>
      <c r="N1832"/>
      <c r="O1832"/>
      <c r="P1832"/>
      <c r="Q1832"/>
      <c r="R1832"/>
      <c r="S1832" s="30"/>
    </row>
    <row r="1833" spans="1:19" x14ac:dyDescent="0.3">
      <c r="A1833" s="25"/>
      <c r="C1833"/>
      <c r="D1833"/>
      <c r="E1833"/>
      <c r="F1833"/>
      <c r="G1833"/>
      <c r="H1833"/>
      <c r="I1833"/>
      <c r="J1833"/>
      <c r="K1833"/>
      <c r="N1833"/>
      <c r="O1833"/>
      <c r="P1833"/>
      <c r="Q1833"/>
      <c r="R1833"/>
      <c r="S1833" s="30"/>
    </row>
    <row r="1834" spans="1:19" x14ac:dyDescent="0.3">
      <c r="A1834" s="25"/>
      <c r="C1834"/>
      <c r="D1834"/>
      <c r="E1834"/>
      <c r="F1834"/>
      <c r="G1834"/>
      <c r="H1834" s="26"/>
      <c r="I1834" s="26"/>
      <c r="J1834"/>
      <c r="K1834"/>
      <c r="N1834"/>
      <c r="O1834"/>
      <c r="P1834"/>
      <c r="Q1834"/>
      <c r="R1834"/>
      <c r="S1834" s="30"/>
    </row>
    <row r="1835" spans="1:19" x14ac:dyDescent="0.3">
      <c r="A1835" s="25"/>
      <c r="C1835"/>
      <c r="D1835"/>
      <c r="E1835"/>
      <c r="F1835"/>
      <c r="G1835"/>
      <c r="H1835" s="26"/>
      <c r="I1835" s="14"/>
      <c r="J1835"/>
      <c r="K1835"/>
      <c r="N1835"/>
      <c r="O1835"/>
      <c r="P1835"/>
      <c r="Q1835"/>
      <c r="R1835"/>
      <c r="S1835" s="30"/>
    </row>
    <row r="1836" spans="1:19" x14ac:dyDescent="0.3">
      <c r="A1836" s="25"/>
      <c r="C1836"/>
      <c r="D1836"/>
      <c r="E1836"/>
      <c r="F1836"/>
      <c r="G1836"/>
      <c r="H1836" s="26"/>
      <c r="I1836" s="26"/>
      <c r="J1836"/>
      <c r="K1836"/>
      <c r="N1836"/>
      <c r="O1836"/>
      <c r="P1836"/>
      <c r="Q1836"/>
      <c r="R1836"/>
      <c r="S1836" s="30"/>
    </row>
    <row r="1837" spans="1:19" x14ac:dyDescent="0.3">
      <c r="A1837" s="25"/>
      <c r="C1837"/>
      <c r="D1837"/>
      <c r="E1837"/>
      <c r="F1837"/>
      <c r="G1837"/>
      <c r="H1837" s="26"/>
      <c r="I1837" s="26"/>
      <c r="J1837"/>
      <c r="K1837"/>
      <c r="N1837"/>
      <c r="O1837"/>
      <c r="P1837"/>
      <c r="Q1837"/>
      <c r="R1837"/>
      <c r="S1837" s="30"/>
    </row>
    <row r="1838" spans="1:19" x14ac:dyDescent="0.3">
      <c r="A1838" s="25"/>
      <c r="C1838"/>
      <c r="D1838"/>
      <c r="E1838"/>
      <c r="F1838"/>
      <c r="G1838"/>
      <c r="H1838" s="26"/>
      <c r="I1838" s="26"/>
      <c r="J1838"/>
      <c r="K1838"/>
      <c r="N1838"/>
      <c r="O1838"/>
      <c r="P1838"/>
      <c r="Q1838"/>
      <c r="R1838"/>
      <c r="S1838" s="30"/>
    </row>
    <row r="1839" spans="1:19" x14ac:dyDescent="0.3">
      <c r="A1839" s="25"/>
      <c r="C1839"/>
      <c r="D1839"/>
      <c r="E1839"/>
      <c r="F1839"/>
      <c r="G1839"/>
      <c r="H1839" s="26"/>
      <c r="I1839" s="26"/>
      <c r="J1839"/>
      <c r="K1839"/>
      <c r="N1839"/>
      <c r="O1839"/>
      <c r="P1839"/>
      <c r="Q1839"/>
      <c r="R1839"/>
      <c r="S1839" s="30"/>
    </row>
    <row r="1840" spans="1:19" x14ac:dyDescent="0.3">
      <c r="A1840" s="25"/>
      <c r="C1840"/>
      <c r="D1840"/>
      <c r="E1840"/>
      <c r="F1840"/>
      <c r="G1840"/>
      <c r="H1840" s="26"/>
      <c r="I1840" s="26"/>
      <c r="J1840"/>
      <c r="K1840"/>
      <c r="N1840"/>
      <c r="O1840"/>
      <c r="P1840"/>
      <c r="Q1840"/>
      <c r="R1840"/>
      <c r="S1840" s="30"/>
    </row>
    <row r="1841" spans="1:19" x14ac:dyDescent="0.3">
      <c r="A1841" s="25"/>
      <c r="C1841"/>
      <c r="D1841"/>
      <c r="E1841"/>
      <c r="F1841"/>
      <c r="G1841"/>
      <c r="H1841" s="26"/>
      <c r="I1841" s="26"/>
      <c r="J1841"/>
      <c r="K1841"/>
      <c r="N1841"/>
      <c r="O1841"/>
      <c r="P1841"/>
      <c r="Q1841"/>
      <c r="R1841"/>
      <c r="S1841" s="30"/>
    </row>
    <row r="1842" spans="1:19" x14ac:dyDescent="0.3">
      <c r="A1842" s="25"/>
      <c r="C1842"/>
      <c r="D1842"/>
      <c r="E1842"/>
      <c r="F1842"/>
      <c r="G1842"/>
      <c r="H1842" s="26"/>
      <c r="I1842" s="26"/>
      <c r="J1842"/>
      <c r="K1842"/>
      <c r="N1842"/>
      <c r="O1842"/>
      <c r="P1842"/>
      <c r="Q1842"/>
      <c r="R1842"/>
      <c r="S1842" s="30"/>
    </row>
    <row r="1843" spans="1:19" x14ac:dyDescent="0.3">
      <c r="A1843" s="25"/>
      <c r="C1843"/>
      <c r="D1843"/>
      <c r="E1843"/>
      <c r="F1843"/>
      <c r="G1843"/>
      <c r="H1843" s="26"/>
      <c r="I1843" s="26"/>
      <c r="J1843"/>
      <c r="K1843"/>
      <c r="N1843"/>
      <c r="O1843"/>
      <c r="P1843"/>
      <c r="Q1843"/>
      <c r="R1843"/>
      <c r="S1843" s="30"/>
    </row>
    <row r="1844" spans="1:19" x14ac:dyDescent="0.3">
      <c r="A1844" s="25"/>
      <c r="C1844"/>
      <c r="D1844"/>
      <c r="E1844"/>
      <c r="F1844"/>
      <c r="G1844"/>
      <c r="H1844" s="26"/>
      <c r="I1844" s="26"/>
      <c r="J1844"/>
      <c r="K1844"/>
      <c r="N1844"/>
      <c r="O1844"/>
      <c r="P1844"/>
      <c r="Q1844"/>
      <c r="R1844"/>
      <c r="S1844" s="30"/>
    </row>
    <row r="1845" spans="1:19" x14ac:dyDescent="0.3">
      <c r="A1845" s="25"/>
      <c r="C1845"/>
      <c r="D1845"/>
      <c r="E1845"/>
      <c r="F1845"/>
      <c r="G1845"/>
      <c r="H1845"/>
      <c r="I1845"/>
      <c r="J1845"/>
      <c r="K1845"/>
      <c r="N1845"/>
      <c r="O1845"/>
      <c r="P1845"/>
      <c r="Q1845"/>
      <c r="R1845"/>
      <c r="S1845" s="30"/>
    </row>
    <row r="1846" spans="1:19" x14ac:dyDescent="0.3">
      <c r="A1846" s="25"/>
      <c r="C1846"/>
      <c r="D1846"/>
      <c r="E1846"/>
      <c r="F1846"/>
      <c r="G1846"/>
      <c r="H1846"/>
      <c r="I1846"/>
      <c r="J1846"/>
      <c r="K1846"/>
      <c r="N1846"/>
      <c r="O1846"/>
      <c r="P1846"/>
      <c r="Q1846"/>
      <c r="R1846"/>
      <c r="S1846" s="30"/>
    </row>
    <row r="1847" spans="1:19" x14ac:dyDescent="0.3">
      <c r="A1847" s="25"/>
      <c r="C1847"/>
      <c r="D1847"/>
      <c r="E1847"/>
      <c r="F1847"/>
      <c r="G1847"/>
      <c r="H1847" s="26"/>
      <c r="I1847" s="26"/>
      <c r="J1847"/>
      <c r="K1847"/>
      <c r="N1847"/>
      <c r="O1847"/>
      <c r="P1847"/>
      <c r="Q1847"/>
      <c r="R1847"/>
      <c r="S1847" s="30"/>
    </row>
    <row r="1848" spans="1:19" x14ac:dyDescent="0.3">
      <c r="A1848" s="25"/>
      <c r="C1848"/>
      <c r="D1848"/>
      <c r="E1848"/>
      <c r="F1848"/>
      <c r="G1848"/>
      <c r="H1848"/>
      <c r="I1848"/>
      <c r="J1848"/>
      <c r="K1848"/>
      <c r="N1848"/>
      <c r="O1848"/>
      <c r="P1848"/>
      <c r="Q1848"/>
      <c r="R1848"/>
      <c r="S1848" s="30"/>
    </row>
    <row r="1849" spans="1:19" x14ac:dyDescent="0.3">
      <c r="A1849" s="25"/>
      <c r="C1849"/>
      <c r="D1849"/>
      <c r="E1849"/>
      <c r="F1849"/>
      <c r="G1849"/>
      <c r="H1849" s="26"/>
      <c r="I1849" s="26"/>
      <c r="J1849"/>
      <c r="K1849"/>
      <c r="N1849"/>
      <c r="O1849"/>
      <c r="P1849"/>
      <c r="Q1849"/>
      <c r="R1849"/>
      <c r="S1849" s="30"/>
    </row>
    <row r="1850" spans="1:19" x14ac:dyDescent="0.3">
      <c r="A1850" s="25"/>
      <c r="C1850"/>
      <c r="D1850"/>
      <c r="E1850"/>
      <c r="F1850"/>
      <c r="G1850"/>
      <c r="H1850" s="26"/>
      <c r="I1850" s="26"/>
      <c r="J1850"/>
      <c r="K1850"/>
      <c r="N1850"/>
      <c r="O1850"/>
      <c r="P1850"/>
      <c r="Q1850"/>
      <c r="R1850"/>
      <c r="S1850" s="30"/>
    </row>
    <row r="1851" spans="1:19" x14ac:dyDescent="0.3">
      <c r="A1851" s="25"/>
      <c r="C1851"/>
      <c r="D1851"/>
      <c r="E1851"/>
      <c r="F1851"/>
      <c r="G1851"/>
      <c r="H1851" s="26"/>
      <c r="I1851" s="26"/>
      <c r="J1851"/>
      <c r="K1851"/>
      <c r="N1851"/>
      <c r="O1851"/>
      <c r="P1851"/>
      <c r="Q1851"/>
      <c r="R1851"/>
      <c r="S1851" s="30"/>
    </row>
    <row r="1852" spans="1:19" x14ac:dyDescent="0.3">
      <c r="A1852" s="25"/>
      <c r="C1852"/>
      <c r="D1852"/>
      <c r="E1852"/>
      <c r="F1852"/>
      <c r="G1852"/>
      <c r="H1852"/>
      <c r="I1852"/>
      <c r="J1852"/>
      <c r="K1852"/>
      <c r="N1852"/>
      <c r="O1852"/>
      <c r="P1852"/>
      <c r="Q1852"/>
      <c r="R1852"/>
      <c r="S1852" s="30"/>
    </row>
    <row r="1853" spans="1:19" x14ac:dyDescent="0.3">
      <c r="A1853" s="25"/>
      <c r="C1853"/>
      <c r="D1853"/>
      <c r="E1853"/>
      <c r="F1853"/>
      <c r="G1853"/>
      <c r="H1853"/>
      <c r="I1853"/>
      <c r="J1853"/>
      <c r="K1853"/>
      <c r="N1853"/>
      <c r="O1853"/>
      <c r="P1853"/>
      <c r="Q1853"/>
      <c r="R1853"/>
      <c r="S1853" s="30"/>
    </row>
    <row r="1854" spans="1:19" x14ac:dyDescent="0.3">
      <c r="A1854" s="25"/>
      <c r="C1854"/>
      <c r="D1854"/>
      <c r="E1854"/>
      <c r="F1854"/>
      <c r="G1854"/>
      <c r="H1854" s="14"/>
      <c r="I1854" s="14"/>
      <c r="J1854"/>
      <c r="K1854"/>
      <c r="N1854"/>
      <c r="O1854"/>
      <c r="P1854"/>
      <c r="Q1854"/>
      <c r="R1854"/>
      <c r="S1854" s="30"/>
    </row>
    <row r="1855" spans="1:19" x14ac:dyDescent="0.3">
      <c r="A1855" s="25"/>
      <c r="C1855"/>
      <c r="D1855"/>
      <c r="E1855"/>
      <c r="F1855"/>
      <c r="G1855"/>
      <c r="J1855"/>
      <c r="K1855"/>
      <c r="N1855"/>
      <c r="O1855"/>
      <c r="P1855"/>
      <c r="Q1855"/>
      <c r="R1855"/>
      <c r="S1855" s="30"/>
    </row>
    <row r="1856" spans="1:19" x14ac:dyDescent="0.3">
      <c r="A1856" s="25"/>
      <c r="C1856"/>
      <c r="D1856"/>
      <c r="E1856"/>
      <c r="F1856"/>
      <c r="G1856"/>
      <c r="J1856"/>
      <c r="K1856"/>
      <c r="N1856"/>
      <c r="O1856"/>
      <c r="P1856"/>
      <c r="Q1856"/>
      <c r="R1856"/>
      <c r="S1856" s="30"/>
    </row>
    <row r="1857" spans="1:19" x14ac:dyDescent="0.3">
      <c r="A1857" s="25"/>
      <c r="C1857"/>
      <c r="D1857"/>
      <c r="E1857"/>
      <c r="F1857"/>
      <c r="G1857"/>
      <c r="J1857"/>
      <c r="K1857"/>
      <c r="N1857"/>
      <c r="O1857"/>
      <c r="P1857"/>
      <c r="Q1857"/>
      <c r="R1857"/>
      <c r="S1857" s="30"/>
    </row>
    <row r="1858" spans="1:19" x14ac:dyDescent="0.3">
      <c r="A1858" s="25"/>
      <c r="C1858"/>
      <c r="D1858"/>
      <c r="E1858"/>
      <c r="F1858"/>
      <c r="G1858"/>
      <c r="H1858" s="14"/>
      <c r="I1858" s="14"/>
      <c r="J1858"/>
      <c r="K1858"/>
      <c r="N1858"/>
      <c r="O1858"/>
      <c r="P1858"/>
      <c r="Q1858"/>
      <c r="R1858"/>
      <c r="S1858" s="30"/>
    </row>
    <row r="1859" spans="1:19" x14ac:dyDescent="0.3">
      <c r="A1859" s="25"/>
      <c r="C1859"/>
      <c r="D1859"/>
      <c r="E1859"/>
      <c r="F1859"/>
      <c r="G1859"/>
      <c r="H1859" s="14"/>
      <c r="I1859" s="14"/>
      <c r="J1859"/>
      <c r="K1859"/>
      <c r="N1859"/>
      <c r="O1859"/>
      <c r="P1859"/>
      <c r="Q1859"/>
      <c r="R1859"/>
      <c r="S1859" s="30"/>
    </row>
    <row r="1860" spans="1:19" x14ac:dyDescent="0.3">
      <c r="A1860" s="25"/>
      <c r="C1860"/>
      <c r="D1860"/>
      <c r="E1860"/>
      <c r="F1860"/>
      <c r="G1860"/>
      <c r="H1860" s="14"/>
      <c r="I1860" s="14"/>
      <c r="J1860"/>
      <c r="K1860"/>
      <c r="N1860"/>
      <c r="O1860"/>
      <c r="P1860"/>
      <c r="Q1860"/>
      <c r="R1860"/>
      <c r="S1860" s="30"/>
    </row>
    <row r="1861" spans="1:19" x14ac:dyDescent="0.3">
      <c r="A1861" s="25"/>
      <c r="C1861"/>
      <c r="D1861"/>
      <c r="E1861"/>
      <c r="F1861"/>
      <c r="G1861"/>
      <c r="H1861" s="14"/>
      <c r="I1861" s="14"/>
      <c r="J1861"/>
      <c r="K1861"/>
      <c r="N1861"/>
      <c r="O1861"/>
      <c r="P1861"/>
      <c r="Q1861"/>
      <c r="R1861"/>
      <c r="S1861" s="30"/>
    </row>
    <row r="1862" spans="1:19" x14ac:dyDescent="0.3">
      <c r="A1862" s="25"/>
      <c r="C1862"/>
      <c r="D1862"/>
      <c r="E1862"/>
      <c r="F1862"/>
      <c r="G1862"/>
      <c r="H1862" s="14"/>
      <c r="I1862" s="14"/>
      <c r="J1862"/>
      <c r="K1862"/>
      <c r="N1862"/>
      <c r="O1862"/>
      <c r="P1862"/>
      <c r="Q1862"/>
      <c r="R1862"/>
      <c r="S1862" s="30"/>
    </row>
    <row r="1863" spans="1:19" x14ac:dyDescent="0.3">
      <c r="A1863" s="25"/>
      <c r="C1863"/>
      <c r="D1863"/>
      <c r="E1863"/>
      <c r="F1863"/>
      <c r="G1863"/>
      <c r="H1863" s="14"/>
      <c r="I1863" s="14"/>
      <c r="J1863"/>
      <c r="K1863"/>
      <c r="N1863"/>
      <c r="O1863"/>
      <c r="P1863"/>
      <c r="Q1863"/>
      <c r="R1863"/>
      <c r="S1863" s="30"/>
    </row>
    <row r="1864" spans="1:19" x14ac:dyDescent="0.3">
      <c r="A1864" s="25"/>
      <c r="C1864"/>
      <c r="D1864"/>
      <c r="E1864"/>
      <c r="F1864"/>
      <c r="G1864"/>
      <c r="H1864" s="14"/>
      <c r="I1864" s="14"/>
      <c r="J1864"/>
      <c r="K1864"/>
      <c r="N1864"/>
      <c r="O1864"/>
      <c r="P1864"/>
      <c r="Q1864"/>
      <c r="R1864"/>
      <c r="S1864" s="30"/>
    </row>
    <row r="1865" spans="1:19" x14ac:dyDescent="0.3">
      <c r="A1865" s="25"/>
      <c r="C1865"/>
      <c r="D1865"/>
      <c r="E1865"/>
      <c r="F1865"/>
      <c r="G1865"/>
      <c r="H1865" s="14"/>
      <c r="I1865" s="14"/>
      <c r="J1865"/>
      <c r="K1865"/>
      <c r="N1865"/>
      <c r="O1865"/>
      <c r="P1865"/>
      <c r="Q1865"/>
      <c r="R1865"/>
      <c r="S1865" s="30"/>
    </row>
    <row r="1866" spans="1:19" x14ac:dyDescent="0.3">
      <c r="A1866" s="25"/>
      <c r="C1866"/>
      <c r="D1866"/>
      <c r="E1866"/>
      <c r="F1866"/>
      <c r="G1866"/>
      <c r="H1866" s="14"/>
      <c r="I1866" s="14"/>
      <c r="J1866"/>
      <c r="K1866"/>
      <c r="N1866"/>
      <c r="O1866"/>
      <c r="P1866"/>
      <c r="Q1866"/>
      <c r="R1866"/>
      <c r="S1866" s="30"/>
    </row>
    <row r="1867" spans="1:19" x14ac:dyDescent="0.3">
      <c r="A1867" s="25"/>
      <c r="C1867"/>
      <c r="D1867"/>
      <c r="E1867"/>
      <c r="F1867"/>
      <c r="G1867"/>
      <c r="H1867" s="14"/>
      <c r="I1867" s="14"/>
      <c r="J1867"/>
      <c r="K1867"/>
      <c r="N1867"/>
      <c r="O1867"/>
      <c r="P1867"/>
      <c r="Q1867"/>
      <c r="R1867"/>
      <c r="S1867" s="30"/>
    </row>
    <row r="1868" spans="1:19" x14ac:dyDescent="0.3">
      <c r="A1868" s="25"/>
      <c r="C1868"/>
      <c r="D1868"/>
      <c r="E1868"/>
      <c r="F1868"/>
      <c r="G1868"/>
      <c r="H1868" s="14"/>
      <c r="I1868" s="14"/>
      <c r="J1868"/>
      <c r="K1868"/>
      <c r="N1868"/>
      <c r="O1868"/>
      <c r="P1868"/>
      <c r="Q1868"/>
      <c r="R1868"/>
      <c r="S1868" s="30"/>
    </row>
    <row r="1869" spans="1:19" x14ac:dyDescent="0.3">
      <c r="A1869" s="25"/>
      <c r="C1869"/>
      <c r="D1869"/>
      <c r="E1869"/>
      <c r="F1869"/>
      <c r="G1869"/>
      <c r="H1869" s="14"/>
      <c r="I1869" s="14"/>
      <c r="J1869"/>
      <c r="K1869"/>
      <c r="N1869"/>
      <c r="O1869"/>
      <c r="P1869"/>
      <c r="Q1869"/>
      <c r="R1869"/>
      <c r="S1869" s="30"/>
    </row>
    <row r="1870" spans="1:19" x14ac:dyDescent="0.3">
      <c r="A1870" s="25"/>
      <c r="C1870"/>
      <c r="D1870"/>
      <c r="E1870"/>
      <c r="F1870"/>
      <c r="G1870"/>
      <c r="H1870" s="14"/>
      <c r="I1870" s="14"/>
      <c r="J1870"/>
      <c r="K1870"/>
      <c r="N1870"/>
      <c r="O1870"/>
      <c r="P1870"/>
      <c r="Q1870"/>
      <c r="R1870"/>
      <c r="S1870" s="30"/>
    </row>
    <row r="1871" spans="1:19" x14ac:dyDescent="0.3">
      <c r="A1871" s="25"/>
      <c r="C1871"/>
      <c r="D1871"/>
      <c r="E1871"/>
      <c r="F1871"/>
      <c r="G1871"/>
      <c r="H1871" s="14"/>
      <c r="I1871" s="14"/>
      <c r="J1871"/>
      <c r="K1871"/>
      <c r="N1871"/>
      <c r="O1871"/>
      <c r="P1871"/>
      <c r="Q1871"/>
      <c r="R1871"/>
      <c r="S1871" s="30"/>
    </row>
    <row r="1872" spans="1:19" x14ac:dyDescent="0.3">
      <c r="A1872" s="25"/>
      <c r="C1872"/>
      <c r="D1872"/>
      <c r="E1872"/>
      <c r="F1872"/>
      <c r="G1872"/>
      <c r="H1872" s="14"/>
      <c r="I1872" s="14"/>
      <c r="J1872"/>
      <c r="K1872"/>
      <c r="N1872"/>
      <c r="O1872"/>
      <c r="P1872"/>
      <c r="Q1872"/>
      <c r="R1872"/>
      <c r="S1872" s="30"/>
    </row>
    <row r="1873" spans="1:19" x14ac:dyDescent="0.3">
      <c r="A1873" s="25"/>
      <c r="C1873"/>
      <c r="D1873"/>
      <c r="E1873"/>
      <c r="F1873"/>
      <c r="G1873"/>
      <c r="H1873" s="14"/>
      <c r="I1873" s="14"/>
      <c r="J1873"/>
      <c r="K1873"/>
      <c r="N1873"/>
      <c r="O1873"/>
      <c r="P1873"/>
      <c r="Q1873"/>
      <c r="R1873"/>
      <c r="S1873" s="30"/>
    </row>
    <row r="1874" spans="1:19" x14ac:dyDescent="0.3">
      <c r="A1874" s="25"/>
      <c r="C1874"/>
      <c r="D1874"/>
      <c r="E1874"/>
      <c r="F1874"/>
      <c r="G1874"/>
      <c r="H1874" s="26"/>
      <c r="I1874" s="26"/>
      <c r="J1874"/>
      <c r="K1874"/>
      <c r="N1874"/>
      <c r="O1874"/>
      <c r="P1874"/>
      <c r="Q1874"/>
      <c r="R1874"/>
      <c r="S1874" s="30"/>
    </row>
    <row r="1875" spans="1:19" x14ac:dyDescent="0.3">
      <c r="A1875" s="25"/>
      <c r="C1875"/>
      <c r="D1875"/>
      <c r="E1875"/>
      <c r="F1875"/>
      <c r="G1875"/>
      <c r="H1875" s="26"/>
      <c r="I1875" s="26"/>
      <c r="J1875"/>
      <c r="K1875"/>
      <c r="N1875"/>
      <c r="O1875"/>
      <c r="P1875"/>
      <c r="Q1875"/>
      <c r="R1875"/>
      <c r="S1875" s="30"/>
    </row>
    <row r="1876" spans="1:19" x14ac:dyDescent="0.3">
      <c r="A1876" s="25"/>
      <c r="C1876"/>
      <c r="D1876"/>
      <c r="E1876"/>
      <c r="F1876"/>
      <c r="G1876"/>
      <c r="H1876" s="26"/>
      <c r="I1876" s="26"/>
      <c r="J1876"/>
      <c r="K1876"/>
      <c r="N1876"/>
      <c r="O1876"/>
      <c r="P1876"/>
      <c r="Q1876"/>
      <c r="R1876"/>
      <c r="S1876" s="30"/>
    </row>
    <row r="1877" spans="1:19" x14ac:dyDescent="0.3">
      <c r="A1877" s="25"/>
      <c r="C1877"/>
      <c r="D1877"/>
      <c r="E1877"/>
      <c r="F1877"/>
      <c r="G1877"/>
      <c r="H1877" s="14"/>
      <c r="I1877" s="14"/>
      <c r="J1877"/>
      <c r="K1877"/>
      <c r="N1877"/>
      <c r="O1877"/>
      <c r="P1877"/>
      <c r="Q1877"/>
      <c r="R1877"/>
      <c r="S1877" s="30"/>
    </row>
    <row r="1878" spans="1:19" x14ac:dyDescent="0.3">
      <c r="A1878" s="25"/>
      <c r="C1878"/>
      <c r="D1878"/>
      <c r="E1878"/>
      <c r="F1878"/>
      <c r="G1878"/>
      <c r="H1878" s="26"/>
      <c r="I1878" s="26"/>
      <c r="J1878"/>
      <c r="K1878"/>
      <c r="N1878"/>
      <c r="O1878"/>
      <c r="P1878"/>
      <c r="Q1878"/>
      <c r="R1878"/>
      <c r="S1878" s="30"/>
    </row>
    <row r="1879" spans="1:19" x14ac:dyDescent="0.3">
      <c r="A1879" s="25"/>
      <c r="C1879"/>
      <c r="D1879"/>
      <c r="E1879"/>
      <c r="F1879"/>
      <c r="G1879"/>
      <c r="H1879" s="26"/>
      <c r="I1879" s="26"/>
      <c r="J1879"/>
      <c r="K1879"/>
      <c r="N1879"/>
      <c r="O1879"/>
      <c r="P1879"/>
      <c r="Q1879"/>
      <c r="R1879"/>
      <c r="S1879" s="30"/>
    </row>
    <row r="1880" spans="1:19" x14ac:dyDescent="0.3">
      <c r="A1880" s="25"/>
      <c r="C1880"/>
      <c r="D1880"/>
      <c r="E1880"/>
      <c r="F1880"/>
      <c r="G1880"/>
      <c r="H1880" s="26"/>
      <c r="I1880" s="26"/>
      <c r="J1880"/>
      <c r="K1880"/>
      <c r="N1880"/>
      <c r="O1880"/>
      <c r="P1880"/>
      <c r="Q1880"/>
      <c r="R1880"/>
      <c r="S1880" s="30"/>
    </row>
    <row r="1881" spans="1:19" x14ac:dyDescent="0.3">
      <c r="A1881" s="25"/>
      <c r="C1881"/>
      <c r="D1881"/>
      <c r="E1881"/>
      <c r="F1881"/>
      <c r="G1881"/>
      <c r="H1881" s="26"/>
      <c r="I1881" s="26"/>
      <c r="J1881"/>
      <c r="K1881"/>
      <c r="N1881"/>
      <c r="O1881"/>
      <c r="P1881"/>
      <c r="Q1881"/>
      <c r="R1881"/>
      <c r="S1881" s="30"/>
    </row>
    <row r="1882" spans="1:19" x14ac:dyDescent="0.3">
      <c r="A1882" s="25"/>
      <c r="C1882"/>
      <c r="D1882"/>
      <c r="E1882"/>
      <c r="F1882"/>
      <c r="G1882"/>
      <c r="H1882" s="26"/>
      <c r="I1882" s="26"/>
      <c r="J1882"/>
      <c r="K1882"/>
      <c r="N1882"/>
      <c r="O1882"/>
      <c r="P1882"/>
      <c r="Q1882"/>
      <c r="R1882"/>
      <c r="S1882" s="30"/>
    </row>
    <row r="1883" spans="1:19" x14ac:dyDescent="0.3">
      <c r="A1883" s="25"/>
      <c r="C1883"/>
      <c r="D1883"/>
      <c r="E1883"/>
      <c r="F1883"/>
      <c r="G1883"/>
      <c r="H1883" s="26"/>
      <c r="I1883" s="26"/>
      <c r="J1883"/>
      <c r="K1883"/>
      <c r="N1883"/>
      <c r="O1883"/>
      <c r="P1883"/>
      <c r="Q1883"/>
      <c r="R1883"/>
      <c r="S1883" s="30"/>
    </row>
    <row r="1884" spans="1:19" x14ac:dyDescent="0.3">
      <c r="A1884" s="25"/>
      <c r="C1884"/>
      <c r="D1884"/>
      <c r="E1884"/>
      <c r="F1884"/>
      <c r="G1884"/>
      <c r="H1884" s="26"/>
      <c r="I1884" s="26"/>
      <c r="J1884"/>
      <c r="K1884"/>
      <c r="N1884"/>
      <c r="O1884"/>
      <c r="P1884"/>
      <c r="Q1884"/>
      <c r="R1884"/>
      <c r="S1884" s="30"/>
    </row>
    <row r="1885" spans="1:19" x14ac:dyDescent="0.3">
      <c r="A1885" s="25"/>
      <c r="C1885"/>
      <c r="D1885"/>
      <c r="E1885"/>
      <c r="F1885"/>
      <c r="G1885"/>
      <c r="H1885" s="26"/>
      <c r="I1885" s="26"/>
      <c r="J1885"/>
      <c r="K1885"/>
      <c r="N1885"/>
      <c r="O1885"/>
      <c r="P1885"/>
      <c r="Q1885"/>
      <c r="R1885"/>
      <c r="S1885" s="30"/>
    </row>
    <row r="1886" spans="1:19" x14ac:dyDescent="0.3">
      <c r="A1886" s="25"/>
      <c r="C1886"/>
      <c r="D1886"/>
      <c r="E1886"/>
      <c r="F1886"/>
      <c r="G1886"/>
      <c r="H1886" s="26"/>
      <c r="I1886" s="26"/>
      <c r="J1886"/>
      <c r="K1886"/>
      <c r="N1886"/>
      <c r="O1886"/>
      <c r="P1886"/>
      <c r="Q1886"/>
      <c r="R1886"/>
      <c r="S1886" s="30"/>
    </row>
    <row r="1887" spans="1:19" x14ac:dyDescent="0.3">
      <c r="A1887" s="25"/>
      <c r="C1887"/>
      <c r="D1887"/>
      <c r="E1887"/>
      <c r="F1887"/>
      <c r="G1887"/>
      <c r="H1887" s="26"/>
      <c r="I1887" s="26"/>
      <c r="J1887"/>
      <c r="K1887"/>
      <c r="N1887"/>
      <c r="O1887"/>
      <c r="P1887"/>
      <c r="Q1887"/>
      <c r="R1887"/>
      <c r="S1887" s="30"/>
    </row>
    <row r="1888" spans="1:19" x14ac:dyDescent="0.3">
      <c r="A1888" s="25"/>
      <c r="C1888"/>
      <c r="D1888"/>
      <c r="E1888"/>
      <c r="F1888"/>
      <c r="G1888"/>
      <c r="H1888" s="26"/>
      <c r="I1888" s="26"/>
      <c r="J1888"/>
      <c r="K1888"/>
      <c r="N1888"/>
      <c r="O1888"/>
      <c r="P1888"/>
      <c r="Q1888"/>
      <c r="R1888"/>
      <c r="S1888" s="30"/>
    </row>
    <row r="1889" spans="1:19" x14ac:dyDescent="0.3">
      <c r="A1889" s="25"/>
      <c r="C1889"/>
      <c r="D1889"/>
      <c r="E1889"/>
      <c r="F1889"/>
      <c r="G1889"/>
      <c r="H1889" s="26"/>
      <c r="I1889" s="14"/>
      <c r="J1889"/>
      <c r="K1889"/>
      <c r="N1889"/>
      <c r="O1889"/>
      <c r="P1889"/>
      <c r="Q1889"/>
      <c r="R1889"/>
      <c r="S1889" s="30"/>
    </row>
    <row r="1890" spans="1:19" x14ac:dyDescent="0.3">
      <c r="A1890" s="25"/>
      <c r="C1890"/>
      <c r="D1890"/>
      <c r="E1890"/>
      <c r="F1890"/>
      <c r="G1890"/>
      <c r="H1890" s="26"/>
      <c r="I1890" s="26"/>
      <c r="J1890"/>
      <c r="K1890"/>
      <c r="N1890"/>
      <c r="O1890"/>
      <c r="P1890"/>
      <c r="Q1890"/>
      <c r="R1890"/>
      <c r="S1890" s="30"/>
    </row>
    <row r="1891" spans="1:19" x14ac:dyDescent="0.3">
      <c r="A1891" s="25"/>
      <c r="C1891"/>
      <c r="D1891"/>
      <c r="E1891"/>
      <c r="F1891"/>
      <c r="G1891"/>
      <c r="H1891" s="26"/>
      <c r="I1891" s="26"/>
      <c r="J1891"/>
      <c r="K1891"/>
      <c r="N1891"/>
      <c r="O1891"/>
      <c r="P1891"/>
      <c r="Q1891"/>
      <c r="R1891"/>
      <c r="S1891" s="30"/>
    </row>
    <row r="1892" spans="1:19" x14ac:dyDescent="0.3">
      <c r="A1892" s="25"/>
      <c r="C1892"/>
      <c r="D1892"/>
      <c r="E1892"/>
      <c r="F1892"/>
      <c r="G1892"/>
      <c r="H1892"/>
      <c r="I1892" s="26"/>
      <c r="J1892"/>
      <c r="K1892"/>
      <c r="N1892"/>
      <c r="O1892"/>
      <c r="P1892"/>
      <c r="Q1892"/>
      <c r="R1892"/>
      <c r="S1892" s="30"/>
    </row>
    <row r="1893" spans="1:19" x14ac:dyDescent="0.3">
      <c r="A1893" s="25"/>
      <c r="C1893"/>
      <c r="D1893"/>
      <c r="E1893"/>
      <c r="F1893"/>
      <c r="G1893"/>
      <c r="H1893" s="26"/>
      <c r="I1893" s="26"/>
      <c r="J1893"/>
      <c r="K1893"/>
      <c r="N1893"/>
      <c r="O1893"/>
      <c r="P1893"/>
      <c r="Q1893"/>
      <c r="R1893"/>
      <c r="S1893" s="30"/>
    </row>
    <row r="1894" spans="1:19" x14ac:dyDescent="0.3">
      <c r="A1894" s="25"/>
      <c r="C1894"/>
      <c r="D1894"/>
      <c r="E1894"/>
      <c r="F1894"/>
      <c r="G1894"/>
      <c r="H1894" s="26"/>
      <c r="I1894" s="26"/>
      <c r="J1894"/>
      <c r="K1894"/>
      <c r="N1894"/>
      <c r="O1894"/>
      <c r="P1894"/>
      <c r="Q1894"/>
      <c r="R1894"/>
      <c r="S1894" s="30"/>
    </row>
    <row r="1895" spans="1:19" x14ac:dyDescent="0.3">
      <c r="A1895" s="25"/>
      <c r="C1895"/>
      <c r="D1895"/>
      <c r="E1895"/>
      <c r="F1895"/>
      <c r="G1895"/>
      <c r="H1895"/>
      <c r="I1895"/>
      <c r="J1895"/>
      <c r="K1895"/>
      <c r="N1895"/>
      <c r="O1895"/>
      <c r="P1895"/>
      <c r="Q1895"/>
      <c r="R1895"/>
      <c r="S1895" s="30"/>
    </row>
    <row r="1896" spans="1:19" x14ac:dyDescent="0.3">
      <c r="A1896" s="25"/>
      <c r="C1896"/>
      <c r="D1896"/>
      <c r="E1896"/>
      <c r="F1896"/>
      <c r="G1896"/>
      <c r="H1896" s="26"/>
      <c r="I1896" s="26"/>
      <c r="J1896"/>
      <c r="K1896"/>
      <c r="N1896"/>
      <c r="O1896"/>
      <c r="P1896"/>
      <c r="Q1896"/>
      <c r="R1896"/>
      <c r="S1896" s="30"/>
    </row>
    <row r="1897" spans="1:19" x14ac:dyDescent="0.3">
      <c r="A1897" s="25"/>
      <c r="C1897"/>
      <c r="D1897"/>
      <c r="E1897"/>
      <c r="F1897"/>
      <c r="G1897"/>
      <c r="H1897" s="26"/>
      <c r="I1897" s="26"/>
      <c r="J1897"/>
      <c r="K1897"/>
      <c r="N1897"/>
      <c r="O1897"/>
      <c r="P1897"/>
      <c r="Q1897"/>
      <c r="R1897"/>
      <c r="S1897" s="30"/>
    </row>
    <row r="1898" spans="1:19" x14ac:dyDescent="0.3">
      <c r="A1898" s="25"/>
      <c r="C1898"/>
      <c r="D1898"/>
      <c r="E1898"/>
      <c r="F1898"/>
      <c r="G1898"/>
      <c r="H1898" s="14"/>
      <c r="I1898" s="14"/>
      <c r="J1898"/>
      <c r="K1898"/>
      <c r="N1898"/>
      <c r="O1898"/>
      <c r="P1898"/>
      <c r="Q1898"/>
      <c r="R1898"/>
      <c r="S1898" s="30"/>
    </row>
    <row r="1899" spans="1:19" x14ac:dyDescent="0.3">
      <c r="A1899" s="25"/>
      <c r="C1899"/>
      <c r="D1899"/>
      <c r="E1899"/>
      <c r="F1899"/>
      <c r="G1899"/>
      <c r="H1899" s="26"/>
      <c r="I1899" s="26"/>
      <c r="J1899"/>
      <c r="K1899"/>
      <c r="N1899"/>
      <c r="O1899"/>
      <c r="P1899"/>
      <c r="Q1899"/>
      <c r="R1899"/>
      <c r="S1899" s="30"/>
    </row>
    <row r="1900" spans="1:19" x14ac:dyDescent="0.3">
      <c r="A1900" s="25"/>
      <c r="C1900"/>
      <c r="D1900"/>
      <c r="E1900"/>
      <c r="F1900"/>
      <c r="G1900"/>
      <c r="H1900" s="26"/>
      <c r="I1900" s="26"/>
      <c r="J1900"/>
      <c r="K1900"/>
      <c r="N1900"/>
      <c r="O1900"/>
      <c r="P1900"/>
      <c r="Q1900"/>
      <c r="R1900"/>
      <c r="S1900" s="30"/>
    </row>
    <row r="1901" spans="1:19" x14ac:dyDescent="0.3">
      <c r="A1901" s="25"/>
      <c r="C1901"/>
      <c r="D1901"/>
      <c r="E1901"/>
      <c r="F1901"/>
      <c r="G1901"/>
      <c r="H1901" s="26"/>
      <c r="I1901" s="26"/>
      <c r="J1901"/>
      <c r="K1901"/>
      <c r="N1901"/>
      <c r="O1901"/>
      <c r="P1901"/>
      <c r="Q1901"/>
      <c r="R1901"/>
      <c r="S1901" s="30"/>
    </row>
    <row r="1902" spans="1:19" x14ac:dyDescent="0.3">
      <c r="A1902" s="25"/>
      <c r="C1902"/>
      <c r="D1902"/>
      <c r="E1902"/>
      <c r="F1902"/>
      <c r="G1902"/>
      <c r="H1902" s="26"/>
      <c r="I1902" s="26"/>
      <c r="J1902"/>
      <c r="K1902"/>
      <c r="N1902"/>
      <c r="O1902"/>
      <c r="P1902"/>
      <c r="Q1902"/>
      <c r="R1902"/>
      <c r="S1902" s="30"/>
    </row>
    <row r="1903" spans="1:19" x14ac:dyDescent="0.3">
      <c r="A1903" s="25"/>
      <c r="C1903"/>
      <c r="D1903"/>
      <c r="E1903"/>
      <c r="F1903"/>
      <c r="G1903"/>
      <c r="H1903"/>
      <c r="I1903"/>
      <c r="J1903"/>
      <c r="K1903"/>
      <c r="N1903"/>
      <c r="O1903"/>
      <c r="P1903"/>
      <c r="Q1903"/>
      <c r="R1903"/>
      <c r="S1903" s="30"/>
    </row>
    <row r="1904" spans="1:19" x14ac:dyDescent="0.3">
      <c r="A1904" s="25"/>
      <c r="C1904"/>
      <c r="D1904"/>
      <c r="E1904"/>
      <c r="F1904"/>
      <c r="G1904"/>
      <c r="H1904" s="26"/>
      <c r="I1904" s="26"/>
      <c r="J1904"/>
      <c r="K1904"/>
      <c r="N1904"/>
      <c r="O1904"/>
      <c r="P1904"/>
      <c r="Q1904"/>
      <c r="R1904"/>
      <c r="S1904" s="30"/>
    </row>
    <row r="1905" spans="1:19" x14ac:dyDescent="0.3">
      <c r="A1905" s="25"/>
      <c r="C1905"/>
      <c r="D1905"/>
      <c r="E1905"/>
      <c r="F1905"/>
      <c r="G1905"/>
      <c r="H1905" s="26"/>
      <c r="I1905" s="26"/>
      <c r="J1905"/>
      <c r="K1905"/>
      <c r="N1905"/>
      <c r="O1905"/>
      <c r="P1905"/>
      <c r="Q1905"/>
      <c r="R1905"/>
      <c r="S1905" s="30"/>
    </row>
    <row r="1906" spans="1:19" x14ac:dyDescent="0.3">
      <c r="A1906" s="25"/>
      <c r="C1906"/>
      <c r="D1906"/>
      <c r="E1906"/>
      <c r="F1906"/>
      <c r="G1906"/>
      <c r="H1906" s="26"/>
      <c r="I1906" s="26"/>
      <c r="J1906"/>
      <c r="K1906"/>
      <c r="N1906"/>
      <c r="O1906"/>
      <c r="P1906"/>
      <c r="Q1906"/>
      <c r="R1906"/>
      <c r="S1906" s="30"/>
    </row>
    <row r="1907" spans="1:19" x14ac:dyDescent="0.3">
      <c r="A1907" s="25"/>
      <c r="C1907"/>
      <c r="D1907"/>
      <c r="E1907"/>
      <c r="F1907"/>
      <c r="G1907"/>
      <c r="H1907" s="14"/>
      <c r="I1907" s="14"/>
      <c r="J1907"/>
      <c r="K1907"/>
      <c r="N1907"/>
      <c r="O1907"/>
      <c r="P1907"/>
      <c r="Q1907"/>
      <c r="R1907"/>
      <c r="S1907" s="30"/>
    </row>
    <row r="1908" spans="1:19" x14ac:dyDescent="0.3">
      <c r="A1908" s="25"/>
      <c r="C1908"/>
      <c r="D1908"/>
      <c r="E1908"/>
      <c r="F1908"/>
      <c r="G1908"/>
      <c r="H1908" s="26"/>
      <c r="I1908" s="26"/>
      <c r="J1908"/>
      <c r="K1908"/>
      <c r="N1908"/>
      <c r="O1908"/>
      <c r="P1908"/>
      <c r="Q1908"/>
      <c r="R1908"/>
      <c r="S1908" s="30"/>
    </row>
    <row r="1909" spans="1:19" x14ac:dyDescent="0.3">
      <c r="A1909" s="25"/>
      <c r="C1909"/>
      <c r="D1909"/>
      <c r="E1909"/>
      <c r="F1909"/>
      <c r="G1909"/>
      <c r="H1909"/>
      <c r="I1909"/>
      <c r="J1909"/>
      <c r="K1909"/>
      <c r="N1909"/>
      <c r="O1909"/>
      <c r="P1909"/>
      <c r="Q1909"/>
      <c r="R1909"/>
      <c r="S1909" s="30"/>
    </row>
    <row r="1910" spans="1:19" x14ac:dyDescent="0.3">
      <c r="A1910" s="25"/>
      <c r="C1910"/>
      <c r="D1910"/>
      <c r="E1910"/>
      <c r="F1910"/>
      <c r="G1910"/>
      <c r="J1910"/>
      <c r="K1910"/>
      <c r="N1910"/>
      <c r="O1910"/>
      <c r="P1910"/>
      <c r="Q1910"/>
      <c r="R1910"/>
      <c r="S1910" s="30"/>
    </row>
    <row r="1911" spans="1:19" x14ac:dyDescent="0.3">
      <c r="A1911" s="25"/>
      <c r="C1911"/>
      <c r="D1911"/>
      <c r="E1911"/>
      <c r="F1911"/>
      <c r="G1911"/>
      <c r="H1911" s="26"/>
      <c r="I1911" s="26"/>
      <c r="J1911"/>
      <c r="K1911"/>
      <c r="N1911"/>
      <c r="O1911"/>
      <c r="P1911"/>
      <c r="Q1911"/>
      <c r="R1911"/>
      <c r="S1911" s="30"/>
    </row>
    <row r="1912" spans="1:19" x14ac:dyDescent="0.3">
      <c r="A1912" s="25"/>
      <c r="C1912"/>
      <c r="D1912"/>
      <c r="E1912"/>
      <c r="F1912"/>
      <c r="G1912"/>
      <c r="H1912"/>
      <c r="I1912"/>
      <c r="J1912"/>
      <c r="K1912"/>
      <c r="N1912"/>
      <c r="O1912"/>
      <c r="P1912"/>
      <c r="Q1912"/>
      <c r="R1912"/>
      <c r="S1912" s="30"/>
    </row>
    <row r="1913" spans="1:19" x14ac:dyDescent="0.3">
      <c r="A1913" s="25"/>
      <c r="C1913"/>
      <c r="D1913"/>
      <c r="E1913"/>
      <c r="F1913"/>
      <c r="G1913"/>
      <c r="H1913"/>
      <c r="I1913" s="26"/>
      <c r="J1913"/>
      <c r="K1913"/>
      <c r="N1913"/>
      <c r="O1913"/>
      <c r="P1913"/>
      <c r="Q1913"/>
      <c r="R1913"/>
      <c r="S1913" s="30"/>
    </row>
    <row r="1914" spans="1:19" x14ac:dyDescent="0.3">
      <c r="A1914" s="25"/>
      <c r="C1914"/>
      <c r="D1914"/>
      <c r="E1914"/>
      <c r="F1914"/>
      <c r="G1914"/>
      <c r="H1914"/>
      <c r="I1914"/>
      <c r="J1914"/>
      <c r="K1914"/>
      <c r="N1914"/>
      <c r="O1914"/>
      <c r="P1914"/>
      <c r="Q1914"/>
      <c r="R1914"/>
      <c r="S1914" s="30"/>
    </row>
    <row r="1915" spans="1:19" x14ac:dyDescent="0.3">
      <c r="A1915" s="25"/>
      <c r="C1915"/>
      <c r="D1915"/>
      <c r="E1915"/>
      <c r="F1915"/>
      <c r="G1915"/>
      <c r="H1915"/>
      <c r="I1915"/>
      <c r="J1915"/>
      <c r="K1915"/>
      <c r="N1915"/>
      <c r="O1915"/>
      <c r="P1915"/>
      <c r="Q1915"/>
      <c r="R1915"/>
      <c r="S1915" s="30"/>
    </row>
    <row r="1916" spans="1:19" x14ac:dyDescent="0.3">
      <c r="A1916" s="25"/>
      <c r="C1916"/>
      <c r="D1916"/>
      <c r="E1916"/>
      <c r="F1916"/>
      <c r="G1916"/>
      <c r="H1916"/>
      <c r="I1916"/>
      <c r="J1916"/>
      <c r="K1916"/>
      <c r="N1916"/>
      <c r="O1916"/>
      <c r="P1916"/>
      <c r="Q1916"/>
      <c r="R1916"/>
      <c r="S1916" s="30"/>
    </row>
    <row r="1917" spans="1:19" x14ac:dyDescent="0.3">
      <c r="A1917" s="25"/>
      <c r="C1917"/>
      <c r="D1917"/>
      <c r="E1917"/>
      <c r="F1917"/>
      <c r="G1917"/>
      <c r="H1917"/>
      <c r="I1917" s="26"/>
      <c r="J1917"/>
      <c r="K1917"/>
      <c r="N1917"/>
      <c r="O1917"/>
      <c r="P1917"/>
      <c r="Q1917"/>
      <c r="R1917"/>
      <c r="S1917" s="30"/>
    </row>
    <row r="1918" spans="1:19" x14ac:dyDescent="0.3">
      <c r="A1918" s="25"/>
      <c r="C1918"/>
      <c r="D1918"/>
      <c r="E1918"/>
      <c r="F1918"/>
      <c r="G1918"/>
      <c r="H1918"/>
      <c r="I1918"/>
      <c r="J1918"/>
      <c r="K1918"/>
      <c r="N1918"/>
      <c r="O1918"/>
      <c r="P1918"/>
      <c r="Q1918"/>
      <c r="R1918"/>
      <c r="S1918" s="30"/>
    </row>
    <row r="1919" spans="1:19" x14ac:dyDescent="0.3">
      <c r="A1919" s="25"/>
      <c r="C1919"/>
      <c r="D1919"/>
      <c r="E1919"/>
      <c r="F1919"/>
      <c r="G1919"/>
      <c r="H1919"/>
      <c r="I1919"/>
      <c r="J1919"/>
      <c r="K1919"/>
      <c r="N1919"/>
      <c r="O1919"/>
      <c r="P1919"/>
      <c r="Q1919"/>
      <c r="R1919"/>
      <c r="S1919" s="30"/>
    </row>
    <row r="1920" spans="1:19" x14ac:dyDescent="0.3">
      <c r="A1920" s="25"/>
      <c r="C1920"/>
      <c r="D1920"/>
      <c r="E1920"/>
      <c r="F1920"/>
      <c r="G1920"/>
      <c r="H1920"/>
      <c r="I1920"/>
      <c r="J1920"/>
      <c r="K1920"/>
      <c r="N1920"/>
      <c r="O1920"/>
      <c r="P1920"/>
      <c r="Q1920"/>
      <c r="R1920"/>
      <c r="S1920" s="30"/>
    </row>
    <row r="1921" spans="1:19" x14ac:dyDescent="0.3">
      <c r="A1921" s="25"/>
      <c r="C1921"/>
      <c r="D1921"/>
      <c r="E1921"/>
      <c r="F1921"/>
      <c r="G1921"/>
      <c r="H1921"/>
      <c r="I1921"/>
      <c r="J1921"/>
      <c r="K1921"/>
      <c r="N1921"/>
      <c r="O1921"/>
      <c r="P1921"/>
      <c r="Q1921"/>
      <c r="R1921"/>
      <c r="S1921" s="30"/>
    </row>
    <row r="1922" spans="1:19" x14ac:dyDescent="0.3">
      <c r="A1922" s="25"/>
      <c r="C1922"/>
      <c r="D1922"/>
      <c r="E1922"/>
      <c r="F1922"/>
      <c r="G1922"/>
      <c r="H1922"/>
      <c r="I1922"/>
      <c r="J1922"/>
      <c r="K1922"/>
      <c r="N1922"/>
      <c r="O1922"/>
      <c r="P1922"/>
      <c r="Q1922"/>
      <c r="R1922"/>
      <c r="S1922" s="30"/>
    </row>
    <row r="1923" spans="1:19" x14ac:dyDescent="0.3">
      <c r="A1923" s="25"/>
      <c r="C1923"/>
      <c r="D1923"/>
      <c r="E1923"/>
      <c r="F1923"/>
      <c r="G1923"/>
      <c r="H1923"/>
      <c r="I1923"/>
      <c r="J1923"/>
      <c r="K1923"/>
      <c r="N1923"/>
      <c r="O1923"/>
      <c r="P1923"/>
      <c r="Q1923"/>
      <c r="R1923"/>
      <c r="S1923" s="30"/>
    </row>
    <row r="1924" spans="1:19" x14ac:dyDescent="0.3">
      <c r="A1924" s="25"/>
      <c r="C1924"/>
      <c r="D1924"/>
      <c r="E1924"/>
      <c r="F1924"/>
      <c r="G1924"/>
      <c r="H1924"/>
      <c r="I1924"/>
      <c r="J1924"/>
      <c r="K1924"/>
      <c r="N1924"/>
      <c r="O1924"/>
      <c r="P1924"/>
      <c r="Q1924"/>
      <c r="R1924"/>
      <c r="S1924" s="30"/>
    </row>
    <row r="1925" spans="1:19" x14ac:dyDescent="0.3">
      <c r="A1925" s="25"/>
      <c r="C1925"/>
      <c r="D1925"/>
      <c r="E1925"/>
      <c r="F1925"/>
      <c r="G1925"/>
      <c r="H1925"/>
      <c r="J1925"/>
      <c r="K1925"/>
      <c r="N1925"/>
      <c r="O1925"/>
      <c r="P1925"/>
      <c r="Q1925"/>
      <c r="R1925"/>
      <c r="S1925" s="30"/>
    </row>
    <row r="1926" spans="1:19" x14ac:dyDescent="0.3">
      <c r="A1926" s="25"/>
      <c r="C1926"/>
      <c r="D1926"/>
      <c r="E1926"/>
      <c r="F1926"/>
      <c r="G1926"/>
      <c r="H1926"/>
      <c r="I1926"/>
      <c r="J1926"/>
      <c r="K1926"/>
      <c r="N1926"/>
      <c r="O1926"/>
      <c r="P1926"/>
      <c r="Q1926"/>
      <c r="R1926"/>
      <c r="S1926" s="30"/>
    </row>
    <row r="1927" spans="1:19" x14ac:dyDescent="0.3">
      <c r="A1927" s="25"/>
      <c r="C1927"/>
      <c r="D1927"/>
      <c r="E1927"/>
      <c r="F1927"/>
      <c r="G1927"/>
      <c r="H1927"/>
      <c r="I1927"/>
      <c r="J1927"/>
      <c r="K1927"/>
      <c r="N1927"/>
      <c r="O1927"/>
      <c r="P1927"/>
      <c r="Q1927"/>
      <c r="R1927"/>
      <c r="S1927" s="30"/>
    </row>
    <row r="1928" spans="1:19" x14ac:dyDescent="0.3">
      <c r="A1928" s="25"/>
      <c r="C1928"/>
      <c r="D1928"/>
      <c r="E1928"/>
      <c r="F1928"/>
      <c r="G1928"/>
      <c r="H1928"/>
      <c r="I1928" s="26"/>
      <c r="J1928"/>
      <c r="K1928"/>
      <c r="N1928"/>
      <c r="O1928"/>
      <c r="P1928"/>
      <c r="Q1928"/>
      <c r="R1928"/>
      <c r="S1928" s="30"/>
    </row>
    <row r="1929" spans="1:19" x14ac:dyDescent="0.3">
      <c r="A1929" s="25"/>
      <c r="C1929"/>
      <c r="D1929"/>
      <c r="E1929"/>
      <c r="F1929"/>
      <c r="G1929"/>
      <c r="H1929"/>
      <c r="I1929"/>
      <c r="J1929"/>
      <c r="K1929"/>
      <c r="N1929"/>
      <c r="O1929"/>
      <c r="P1929"/>
      <c r="Q1929"/>
      <c r="R1929"/>
      <c r="S1929" s="30"/>
    </row>
    <row r="1930" spans="1:19" x14ac:dyDescent="0.3">
      <c r="A1930" s="25"/>
      <c r="C1930"/>
      <c r="D1930"/>
      <c r="E1930"/>
      <c r="F1930"/>
      <c r="G1930"/>
      <c r="H1930"/>
      <c r="I1930"/>
      <c r="J1930"/>
      <c r="K1930"/>
      <c r="N1930"/>
      <c r="O1930"/>
      <c r="P1930"/>
      <c r="Q1930"/>
      <c r="R1930"/>
      <c r="S1930" s="30"/>
    </row>
    <row r="1931" spans="1:19" x14ac:dyDescent="0.3">
      <c r="A1931" s="25"/>
      <c r="C1931"/>
      <c r="D1931"/>
      <c r="E1931"/>
      <c r="F1931"/>
      <c r="G1931"/>
      <c r="H1931"/>
      <c r="I1931"/>
      <c r="J1931"/>
      <c r="K1931"/>
      <c r="N1931"/>
      <c r="O1931"/>
      <c r="P1931"/>
      <c r="Q1931"/>
      <c r="R1931"/>
      <c r="S1931" s="30"/>
    </row>
    <row r="1932" spans="1:19" x14ac:dyDescent="0.3">
      <c r="A1932" s="25"/>
      <c r="C1932"/>
      <c r="D1932"/>
      <c r="E1932"/>
      <c r="F1932"/>
      <c r="G1932"/>
      <c r="H1932"/>
      <c r="I1932"/>
      <c r="J1932"/>
      <c r="K1932"/>
      <c r="N1932"/>
      <c r="O1932"/>
      <c r="P1932"/>
      <c r="Q1932"/>
      <c r="R1932"/>
      <c r="S1932" s="30"/>
    </row>
    <row r="1933" spans="1:19" x14ac:dyDescent="0.3">
      <c r="A1933" s="25"/>
      <c r="C1933"/>
      <c r="D1933"/>
      <c r="E1933"/>
      <c r="F1933"/>
      <c r="G1933"/>
      <c r="H1933"/>
      <c r="I1933"/>
      <c r="J1933"/>
      <c r="K1933"/>
      <c r="N1933"/>
      <c r="O1933"/>
      <c r="P1933"/>
      <c r="Q1933"/>
      <c r="R1933"/>
      <c r="S1933" s="30"/>
    </row>
    <row r="1934" spans="1:19" x14ac:dyDescent="0.3">
      <c r="A1934" s="25"/>
      <c r="C1934"/>
      <c r="D1934"/>
      <c r="E1934"/>
      <c r="F1934"/>
      <c r="G1934"/>
      <c r="H1934"/>
      <c r="I1934"/>
      <c r="J1934"/>
      <c r="K1934"/>
      <c r="N1934"/>
      <c r="O1934"/>
      <c r="P1934"/>
      <c r="Q1934"/>
      <c r="R1934"/>
      <c r="S1934" s="30"/>
    </row>
    <row r="1935" spans="1:19" x14ac:dyDescent="0.3">
      <c r="A1935" s="25"/>
      <c r="C1935"/>
      <c r="D1935"/>
      <c r="E1935"/>
      <c r="F1935"/>
      <c r="G1935"/>
      <c r="H1935"/>
      <c r="I1935"/>
      <c r="J1935"/>
      <c r="K1935"/>
      <c r="N1935"/>
      <c r="O1935"/>
      <c r="P1935"/>
      <c r="Q1935"/>
      <c r="R1935"/>
      <c r="S1935" s="30"/>
    </row>
    <row r="1936" spans="1:19" x14ac:dyDescent="0.3">
      <c r="A1936" s="25"/>
      <c r="C1936"/>
      <c r="D1936"/>
      <c r="E1936"/>
      <c r="F1936"/>
      <c r="G1936"/>
      <c r="H1936"/>
      <c r="I1936"/>
      <c r="J1936"/>
      <c r="K1936"/>
      <c r="N1936"/>
      <c r="O1936"/>
      <c r="P1936"/>
      <c r="Q1936"/>
      <c r="R1936"/>
      <c r="S1936" s="30"/>
    </row>
    <row r="1937" spans="1:19" x14ac:dyDescent="0.3">
      <c r="A1937" s="25"/>
      <c r="C1937"/>
      <c r="D1937"/>
      <c r="E1937"/>
      <c r="F1937"/>
      <c r="G1937"/>
      <c r="J1937"/>
      <c r="K1937"/>
      <c r="N1937"/>
      <c r="O1937"/>
      <c r="P1937"/>
      <c r="Q1937"/>
      <c r="R1937"/>
      <c r="S1937" s="30"/>
    </row>
    <row r="1938" spans="1:19" x14ac:dyDescent="0.3">
      <c r="A1938" s="25"/>
      <c r="C1938"/>
      <c r="D1938"/>
      <c r="E1938"/>
      <c r="F1938"/>
      <c r="G1938"/>
      <c r="H1938" s="26"/>
      <c r="I1938" s="26"/>
      <c r="J1938"/>
      <c r="K1938"/>
      <c r="N1938"/>
      <c r="O1938"/>
      <c r="P1938"/>
      <c r="Q1938"/>
      <c r="R1938"/>
      <c r="S1938" s="30"/>
    </row>
    <row r="1939" spans="1:19" x14ac:dyDescent="0.3">
      <c r="A1939" s="25"/>
      <c r="C1939"/>
      <c r="D1939"/>
      <c r="E1939"/>
      <c r="F1939"/>
      <c r="G1939"/>
      <c r="H1939"/>
      <c r="I1939"/>
      <c r="J1939"/>
      <c r="K1939"/>
      <c r="N1939"/>
      <c r="O1939"/>
      <c r="P1939"/>
      <c r="Q1939"/>
      <c r="R1939"/>
      <c r="S1939" s="30"/>
    </row>
    <row r="1940" spans="1:19" x14ac:dyDescent="0.3">
      <c r="A1940" s="25"/>
      <c r="C1940"/>
      <c r="D1940"/>
      <c r="E1940"/>
      <c r="F1940"/>
      <c r="G1940"/>
      <c r="H1940"/>
      <c r="I1940"/>
      <c r="J1940"/>
      <c r="K1940"/>
      <c r="N1940"/>
      <c r="O1940"/>
      <c r="P1940"/>
      <c r="Q1940"/>
      <c r="R1940"/>
      <c r="S1940" s="30"/>
    </row>
    <row r="1941" spans="1:19" x14ac:dyDescent="0.3">
      <c r="A1941" s="25"/>
      <c r="C1941"/>
      <c r="D1941"/>
      <c r="E1941"/>
      <c r="F1941"/>
      <c r="G1941"/>
      <c r="H1941"/>
      <c r="I1941"/>
      <c r="J1941"/>
      <c r="K1941"/>
      <c r="N1941"/>
      <c r="O1941"/>
      <c r="P1941"/>
      <c r="Q1941"/>
      <c r="R1941"/>
      <c r="S1941" s="30"/>
    </row>
    <row r="1942" spans="1:19" x14ac:dyDescent="0.3">
      <c r="A1942" s="25"/>
      <c r="C1942"/>
      <c r="D1942"/>
      <c r="E1942"/>
      <c r="F1942"/>
      <c r="G1942"/>
      <c r="H1942"/>
      <c r="I1942" s="26"/>
      <c r="J1942"/>
      <c r="K1942"/>
      <c r="N1942"/>
      <c r="O1942"/>
      <c r="P1942"/>
      <c r="Q1942"/>
      <c r="R1942"/>
      <c r="S1942" s="30"/>
    </row>
    <row r="1943" spans="1:19" x14ac:dyDescent="0.3">
      <c r="A1943" s="25"/>
      <c r="C1943"/>
      <c r="D1943"/>
      <c r="E1943"/>
      <c r="F1943"/>
      <c r="G1943"/>
      <c r="H1943"/>
      <c r="I1943"/>
      <c r="J1943"/>
      <c r="K1943"/>
      <c r="N1943"/>
      <c r="O1943"/>
      <c r="P1943"/>
      <c r="Q1943"/>
      <c r="R1943"/>
      <c r="S1943" s="30"/>
    </row>
    <row r="1944" spans="1:19" x14ac:dyDescent="0.3">
      <c r="A1944" s="25"/>
      <c r="C1944"/>
      <c r="D1944"/>
      <c r="E1944"/>
      <c r="F1944"/>
      <c r="G1944"/>
      <c r="H1944"/>
      <c r="I1944"/>
      <c r="J1944"/>
      <c r="K1944"/>
      <c r="N1944"/>
      <c r="O1944"/>
      <c r="P1944"/>
      <c r="Q1944"/>
      <c r="R1944"/>
      <c r="S1944" s="30"/>
    </row>
    <row r="1945" spans="1:19" x14ac:dyDescent="0.3">
      <c r="A1945" s="25"/>
      <c r="C1945"/>
      <c r="D1945"/>
      <c r="E1945"/>
      <c r="F1945"/>
      <c r="G1945"/>
      <c r="H1945"/>
      <c r="I1945"/>
      <c r="J1945"/>
      <c r="K1945"/>
      <c r="N1945"/>
      <c r="O1945"/>
      <c r="P1945"/>
      <c r="Q1945"/>
      <c r="R1945"/>
      <c r="S1945" s="30"/>
    </row>
    <row r="1946" spans="1:19" x14ac:dyDescent="0.3">
      <c r="A1946" s="25"/>
      <c r="C1946"/>
      <c r="D1946"/>
      <c r="E1946"/>
      <c r="F1946"/>
      <c r="G1946"/>
      <c r="H1946"/>
      <c r="I1946"/>
      <c r="J1946"/>
      <c r="K1946"/>
      <c r="N1946"/>
      <c r="O1946"/>
      <c r="P1946"/>
      <c r="Q1946"/>
      <c r="R1946"/>
      <c r="S1946" s="30"/>
    </row>
    <row r="1947" spans="1:19" x14ac:dyDescent="0.3">
      <c r="A1947" s="25"/>
      <c r="C1947"/>
      <c r="D1947"/>
      <c r="E1947"/>
      <c r="F1947"/>
      <c r="G1947"/>
      <c r="H1947"/>
      <c r="I1947"/>
      <c r="J1947"/>
      <c r="K1947"/>
      <c r="N1947"/>
      <c r="O1947"/>
      <c r="P1947"/>
      <c r="Q1947"/>
      <c r="R1947"/>
      <c r="S1947" s="30"/>
    </row>
    <row r="1948" spans="1:19" x14ac:dyDescent="0.3">
      <c r="A1948" s="25"/>
      <c r="C1948"/>
      <c r="D1948"/>
      <c r="E1948"/>
      <c r="F1948"/>
      <c r="G1948"/>
      <c r="H1948"/>
      <c r="I1948"/>
      <c r="J1948"/>
      <c r="K1948"/>
      <c r="N1948"/>
      <c r="O1948"/>
      <c r="P1948"/>
      <c r="Q1948"/>
      <c r="R1948"/>
      <c r="S1948" s="30"/>
    </row>
    <row r="1949" spans="1:19" x14ac:dyDescent="0.3">
      <c r="A1949" s="25"/>
      <c r="C1949"/>
      <c r="D1949"/>
      <c r="E1949"/>
      <c r="F1949"/>
      <c r="G1949"/>
      <c r="J1949"/>
      <c r="K1949"/>
      <c r="N1949"/>
      <c r="O1949"/>
      <c r="P1949"/>
      <c r="Q1949"/>
      <c r="R1949"/>
      <c r="S1949" s="30"/>
    </row>
    <row r="1950" spans="1:19" x14ac:dyDescent="0.3">
      <c r="A1950" s="25"/>
      <c r="C1950"/>
      <c r="D1950"/>
      <c r="E1950"/>
      <c r="F1950"/>
      <c r="G1950"/>
      <c r="H1950" s="26"/>
      <c r="I1950" s="26"/>
      <c r="J1950"/>
      <c r="K1950"/>
      <c r="N1950"/>
      <c r="O1950"/>
      <c r="P1950"/>
      <c r="Q1950"/>
      <c r="R1950"/>
      <c r="S1950" s="30"/>
    </row>
    <row r="1951" spans="1:19" x14ac:dyDescent="0.3">
      <c r="A1951" s="25"/>
      <c r="C1951"/>
      <c r="D1951"/>
      <c r="E1951"/>
      <c r="F1951"/>
      <c r="G1951"/>
      <c r="H1951" s="26"/>
      <c r="I1951" s="26"/>
      <c r="J1951"/>
      <c r="K1951"/>
      <c r="N1951"/>
      <c r="O1951"/>
      <c r="P1951"/>
      <c r="Q1951"/>
      <c r="R1951"/>
      <c r="S1951" s="30"/>
    </row>
    <row r="1952" spans="1:19" x14ac:dyDescent="0.3">
      <c r="A1952" s="25"/>
      <c r="C1952"/>
      <c r="D1952"/>
      <c r="E1952"/>
      <c r="F1952"/>
      <c r="G1952"/>
      <c r="H1952"/>
      <c r="I1952"/>
      <c r="J1952"/>
      <c r="K1952"/>
      <c r="N1952"/>
      <c r="O1952"/>
      <c r="P1952"/>
      <c r="Q1952"/>
      <c r="R1952"/>
      <c r="S1952" s="30"/>
    </row>
    <row r="1953" spans="1:19" x14ac:dyDescent="0.3">
      <c r="A1953" s="25"/>
      <c r="C1953"/>
      <c r="D1953"/>
      <c r="E1953"/>
      <c r="F1953"/>
      <c r="G1953"/>
      <c r="H1953"/>
      <c r="I1953"/>
      <c r="J1953"/>
      <c r="K1953"/>
      <c r="N1953"/>
      <c r="O1953"/>
      <c r="P1953"/>
      <c r="Q1953"/>
      <c r="R1953"/>
      <c r="S1953" s="30"/>
    </row>
    <row r="1954" spans="1:19" x14ac:dyDescent="0.3">
      <c r="A1954" s="25"/>
      <c r="C1954"/>
      <c r="D1954"/>
      <c r="E1954"/>
      <c r="F1954"/>
      <c r="G1954"/>
      <c r="H1954"/>
      <c r="I1954"/>
      <c r="J1954"/>
      <c r="K1954"/>
      <c r="N1954"/>
      <c r="O1954"/>
      <c r="P1954"/>
      <c r="Q1954"/>
      <c r="R1954"/>
      <c r="S1954" s="30"/>
    </row>
    <row r="1955" spans="1:19" x14ac:dyDescent="0.3">
      <c r="A1955" s="25"/>
      <c r="C1955"/>
      <c r="D1955"/>
      <c r="E1955"/>
      <c r="F1955"/>
      <c r="G1955"/>
      <c r="H1955"/>
      <c r="I1955"/>
      <c r="J1955"/>
      <c r="K1955"/>
      <c r="N1955"/>
      <c r="O1955"/>
      <c r="P1955"/>
      <c r="Q1955"/>
      <c r="R1955"/>
      <c r="S1955" s="30"/>
    </row>
    <row r="1956" spans="1:19" x14ac:dyDescent="0.3">
      <c r="A1956" s="25"/>
      <c r="C1956"/>
      <c r="D1956"/>
      <c r="E1956"/>
      <c r="F1956"/>
      <c r="G1956"/>
      <c r="H1956"/>
      <c r="I1956"/>
      <c r="J1956"/>
      <c r="K1956"/>
      <c r="N1956"/>
      <c r="O1956"/>
      <c r="P1956"/>
      <c r="Q1956"/>
      <c r="R1956"/>
      <c r="S1956" s="30"/>
    </row>
    <row r="1957" spans="1:19" x14ac:dyDescent="0.3">
      <c r="A1957" s="25"/>
      <c r="C1957"/>
      <c r="D1957"/>
      <c r="E1957"/>
      <c r="F1957"/>
      <c r="G1957"/>
      <c r="H1957"/>
      <c r="I1957"/>
      <c r="J1957"/>
      <c r="K1957"/>
      <c r="N1957"/>
      <c r="O1957"/>
      <c r="P1957"/>
      <c r="Q1957"/>
      <c r="R1957"/>
      <c r="S1957" s="30"/>
    </row>
    <row r="1958" spans="1:19" x14ac:dyDescent="0.3">
      <c r="A1958" s="25"/>
      <c r="C1958"/>
      <c r="D1958"/>
      <c r="E1958"/>
      <c r="F1958"/>
      <c r="G1958"/>
      <c r="H1958"/>
      <c r="I1958"/>
      <c r="J1958"/>
      <c r="K1958"/>
      <c r="N1958"/>
      <c r="O1958"/>
      <c r="P1958"/>
      <c r="Q1958"/>
      <c r="R1958"/>
      <c r="S1958" s="30"/>
    </row>
    <row r="1959" spans="1:19" x14ac:dyDescent="0.3">
      <c r="A1959" s="25"/>
      <c r="C1959"/>
      <c r="D1959"/>
      <c r="E1959"/>
      <c r="F1959"/>
      <c r="G1959"/>
      <c r="H1959"/>
      <c r="I1959"/>
      <c r="J1959"/>
      <c r="K1959"/>
      <c r="N1959"/>
      <c r="O1959"/>
      <c r="P1959"/>
      <c r="Q1959"/>
      <c r="R1959"/>
      <c r="S1959" s="30"/>
    </row>
    <row r="1960" spans="1:19" x14ac:dyDescent="0.3">
      <c r="A1960" s="25"/>
      <c r="C1960"/>
      <c r="D1960"/>
      <c r="E1960"/>
      <c r="F1960"/>
      <c r="G1960"/>
      <c r="H1960"/>
      <c r="I1960"/>
      <c r="J1960"/>
      <c r="K1960"/>
      <c r="N1960"/>
      <c r="O1960"/>
      <c r="P1960"/>
      <c r="Q1960"/>
      <c r="R1960"/>
      <c r="S1960" s="30"/>
    </row>
    <row r="1961" spans="1:19" x14ac:dyDescent="0.3">
      <c r="A1961" s="25"/>
      <c r="C1961"/>
      <c r="D1961"/>
      <c r="E1961"/>
      <c r="F1961"/>
      <c r="G1961"/>
      <c r="H1961"/>
      <c r="I1961"/>
      <c r="J1961"/>
      <c r="K1961"/>
      <c r="N1961"/>
      <c r="O1961"/>
      <c r="P1961"/>
      <c r="Q1961"/>
      <c r="R1961"/>
      <c r="S1961" s="30"/>
    </row>
    <row r="1962" spans="1:19" x14ac:dyDescent="0.3">
      <c r="A1962" s="25"/>
      <c r="C1962"/>
      <c r="D1962"/>
      <c r="E1962"/>
      <c r="F1962"/>
      <c r="G1962"/>
      <c r="H1962" s="26"/>
      <c r="I1962" s="26"/>
      <c r="J1962"/>
      <c r="K1962"/>
      <c r="N1962"/>
      <c r="O1962"/>
      <c r="P1962"/>
      <c r="Q1962"/>
      <c r="R1962"/>
      <c r="S1962" s="30"/>
    </row>
    <row r="1963" spans="1:19" x14ac:dyDescent="0.3">
      <c r="A1963" s="25"/>
      <c r="C1963"/>
      <c r="D1963"/>
      <c r="E1963"/>
      <c r="F1963"/>
      <c r="G1963"/>
      <c r="H1963" s="26"/>
      <c r="I1963" s="26"/>
      <c r="J1963"/>
      <c r="K1963"/>
      <c r="N1963"/>
      <c r="O1963"/>
      <c r="P1963"/>
      <c r="Q1963"/>
      <c r="R1963"/>
      <c r="S1963" s="30"/>
    </row>
    <row r="1964" spans="1:19" x14ac:dyDescent="0.3">
      <c r="A1964" s="25"/>
      <c r="C1964"/>
      <c r="D1964"/>
      <c r="E1964"/>
      <c r="F1964"/>
      <c r="G1964"/>
      <c r="H1964" s="26"/>
      <c r="I1964" s="26"/>
      <c r="J1964"/>
      <c r="K1964"/>
      <c r="N1964"/>
      <c r="O1964"/>
      <c r="P1964"/>
      <c r="Q1964"/>
      <c r="R1964"/>
      <c r="S1964" s="30"/>
    </row>
    <row r="1965" spans="1:19" x14ac:dyDescent="0.3">
      <c r="A1965" s="25"/>
      <c r="C1965"/>
      <c r="D1965"/>
      <c r="E1965"/>
      <c r="F1965"/>
      <c r="G1965"/>
      <c r="H1965" s="26"/>
      <c r="I1965" s="26"/>
      <c r="J1965"/>
      <c r="K1965"/>
      <c r="N1965"/>
      <c r="O1965"/>
      <c r="P1965"/>
      <c r="Q1965"/>
      <c r="R1965"/>
      <c r="S1965" s="30"/>
    </row>
    <row r="1966" spans="1:19" x14ac:dyDescent="0.3">
      <c r="A1966" s="25"/>
      <c r="C1966"/>
      <c r="D1966"/>
      <c r="E1966"/>
      <c r="F1966"/>
      <c r="G1966"/>
      <c r="H1966" s="26"/>
      <c r="I1966" s="26"/>
      <c r="J1966"/>
      <c r="K1966"/>
      <c r="N1966"/>
      <c r="O1966"/>
      <c r="P1966"/>
      <c r="Q1966"/>
      <c r="R1966"/>
      <c r="S1966" s="30"/>
    </row>
    <row r="1967" spans="1:19" x14ac:dyDescent="0.3">
      <c r="A1967" s="25"/>
      <c r="C1967"/>
      <c r="D1967"/>
      <c r="E1967"/>
      <c r="F1967"/>
      <c r="G1967"/>
      <c r="H1967" s="26"/>
      <c r="I1967" s="26"/>
      <c r="J1967"/>
      <c r="K1967"/>
      <c r="N1967"/>
      <c r="O1967"/>
      <c r="P1967"/>
      <c r="Q1967"/>
      <c r="R1967"/>
      <c r="S1967" s="30"/>
    </row>
    <row r="1968" spans="1:19" x14ac:dyDescent="0.3">
      <c r="A1968" s="25"/>
      <c r="C1968"/>
      <c r="D1968"/>
      <c r="E1968"/>
      <c r="F1968"/>
      <c r="G1968"/>
      <c r="H1968" s="26"/>
      <c r="I1968" s="26"/>
      <c r="J1968"/>
      <c r="K1968"/>
      <c r="N1968"/>
      <c r="O1968"/>
      <c r="P1968"/>
      <c r="Q1968"/>
      <c r="R1968"/>
      <c r="S1968" s="30"/>
    </row>
    <row r="1969" spans="1:19" x14ac:dyDescent="0.3">
      <c r="A1969" s="25"/>
      <c r="C1969"/>
      <c r="D1969"/>
      <c r="E1969"/>
      <c r="F1969"/>
      <c r="G1969"/>
      <c r="H1969" s="26"/>
      <c r="I1969" s="26"/>
      <c r="J1969"/>
      <c r="K1969"/>
      <c r="N1969"/>
      <c r="O1969"/>
      <c r="P1969"/>
      <c r="Q1969"/>
      <c r="R1969"/>
      <c r="S1969" s="30"/>
    </row>
    <row r="1970" spans="1:19" x14ac:dyDescent="0.3">
      <c r="A1970" s="25"/>
      <c r="C1970"/>
      <c r="D1970"/>
      <c r="E1970"/>
      <c r="F1970"/>
      <c r="G1970"/>
      <c r="H1970" s="26"/>
      <c r="I1970" s="26"/>
      <c r="J1970"/>
      <c r="K1970"/>
      <c r="N1970"/>
      <c r="O1970"/>
      <c r="P1970"/>
      <c r="Q1970"/>
      <c r="R1970"/>
      <c r="S1970" s="30"/>
    </row>
    <row r="1971" spans="1:19" x14ac:dyDescent="0.3">
      <c r="A1971" s="25"/>
      <c r="C1971"/>
      <c r="D1971"/>
      <c r="E1971"/>
      <c r="F1971"/>
      <c r="G1971"/>
      <c r="H1971" s="26"/>
      <c r="I1971" s="26"/>
      <c r="J1971"/>
      <c r="K1971"/>
      <c r="N1971"/>
      <c r="O1971"/>
      <c r="P1971"/>
      <c r="Q1971"/>
      <c r="R1971"/>
      <c r="S1971" s="30"/>
    </row>
    <row r="1972" spans="1:19" x14ac:dyDescent="0.3">
      <c r="A1972" s="25"/>
      <c r="C1972"/>
      <c r="D1972"/>
      <c r="E1972"/>
      <c r="F1972"/>
      <c r="G1972"/>
      <c r="H1972" s="26"/>
      <c r="I1972" s="26"/>
      <c r="J1972"/>
      <c r="K1972"/>
      <c r="N1972"/>
      <c r="O1972"/>
      <c r="P1972"/>
      <c r="Q1972"/>
      <c r="R1972"/>
      <c r="S1972" s="30"/>
    </row>
    <row r="1973" spans="1:19" x14ac:dyDescent="0.3">
      <c r="A1973" s="25"/>
      <c r="C1973"/>
      <c r="D1973"/>
      <c r="E1973"/>
      <c r="F1973"/>
      <c r="G1973"/>
      <c r="H1973" s="26"/>
      <c r="I1973" s="26"/>
      <c r="J1973"/>
      <c r="K1973"/>
      <c r="N1973"/>
      <c r="O1973"/>
      <c r="P1973"/>
      <c r="Q1973"/>
      <c r="R1973"/>
      <c r="S1973" s="30"/>
    </row>
    <row r="1974" spans="1:19" x14ac:dyDescent="0.3">
      <c r="A1974" s="25"/>
      <c r="C1974"/>
      <c r="D1974"/>
      <c r="E1974"/>
      <c r="F1974"/>
      <c r="G1974"/>
      <c r="H1974" s="26"/>
      <c r="I1974" s="26"/>
      <c r="J1974"/>
      <c r="K1974"/>
      <c r="N1974"/>
      <c r="O1974"/>
      <c r="P1974"/>
      <c r="Q1974"/>
      <c r="R1974"/>
      <c r="S1974" s="30"/>
    </row>
    <row r="1975" spans="1:19" x14ac:dyDescent="0.3">
      <c r="A1975" s="25"/>
      <c r="C1975"/>
      <c r="D1975"/>
      <c r="E1975"/>
      <c r="F1975"/>
      <c r="G1975"/>
      <c r="H1975" s="26"/>
      <c r="I1975" s="26"/>
      <c r="J1975"/>
      <c r="K1975"/>
      <c r="N1975"/>
      <c r="O1975"/>
      <c r="P1975"/>
      <c r="Q1975"/>
      <c r="R1975"/>
      <c r="S1975" s="30"/>
    </row>
    <row r="1976" spans="1:19" x14ac:dyDescent="0.3">
      <c r="A1976" s="25"/>
      <c r="C1976"/>
      <c r="D1976"/>
      <c r="E1976"/>
      <c r="F1976"/>
      <c r="G1976"/>
      <c r="H1976" s="26"/>
      <c r="I1976" s="14"/>
      <c r="J1976"/>
      <c r="K1976"/>
      <c r="N1976"/>
      <c r="O1976"/>
      <c r="P1976"/>
      <c r="Q1976"/>
      <c r="R1976"/>
      <c r="S1976" s="30"/>
    </row>
    <row r="1977" spans="1:19" x14ac:dyDescent="0.3">
      <c r="A1977" s="25"/>
      <c r="C1977"/>
      <c r="D1977"/>
      <c r="E1977"/>
      <c r="F1977"/>
      <c r="G1977"/>
      <c r="H1977" s="26"/>
      <c r="I1977" s="26"/>
      <c r="J1977"/>
      <c r="K1977"/>
      <c r="N1977"/>
      <c r="O1977"/>
      <c r="P1977"/>
      <c r="Q1977"/>
      <c r="R1977"/>
      <c r="S1977" s="30"/>
    </row>
    <row r="1978" spans="1:19" x14ac:dyDescent="0.3">
      <c r="A1978" s="25"/>
      <c r="C1978"/>
      <c r="D1978"/>
      <c r="E1978"/>
      <c r="F1978"/>
      <c r="G1978"/>
      <c r="H1978" s="26"/>
      <c r="I1978" s="26"/>
      <c r="J1978"/>
      <c r="K1978"/>
      <c r="N1978"/>
      <c r="O1978"/>
      <c r="P1978"/>
      <c r="Q1978"/>
      <c r="R1978"/>
      <c r="S1978" s="30"/>
    </row>
    <row r="1979" spans="1:19" x14ac:dyDescent="0.3">
      <c r="A1979" s="25"/>
      <c r="C1979"/>
      <c r="D1979"/>
      <c r="E1979"/>
      <c r="F1979"/>
      <c r="G1979"/>
      <c r="H1979" s="26"/>
      <c r="I1979" s="26"/>
      <c r="J1979"/>
      <c r="K1979"/>
      <c r="N1979"/>
      <c r="O1979"/>
      <c r="P1979"/>
      <c r="Q1979"/>
      <c r="R1979"/>
      <c r="S1979" s="30"/>
    </row>
    <row r="1980" spans="1:19" x14ac:dyDescent="0.3">
      <c r="A1980" s="25"/>
      <c r="C1980"/>
      <c r="D1980"/>
      <c r="E1980"/>
      <c r="F1980"/>
      <c r="G1980"/>
      <c r="H1980" s="26"/>
      <c r="I1980" s="26"/>
      <c r="J1980"/>
      <c r="K1980"/>
      <c r="N1980"/>
      <c r="O1980"/>
      <c r="P1980"/>
      <c r="Q1980"/>
      <c r="R1980"/>
      <c r="S1980" s="30"/>
    </row>
    <row r="1981" spans="1:19" x14ac:dyDescent="0.3">
      <c r="A1981" s="25"/>
      <c r="C1981"/>
      <c r="D1981"/>
      <c r="E1981"/>
      <c r="F1981"/>
      <c r="G1981"/>
      <c r="H1981" s="26"/>
      <c r="I1981" s="26"/>
      <c r="J1981"/>
      <c r="K1981"/>
      <c r="N1981"/>
      <c r="O1981"/>
      <c r="P1981"/>
      <c r="Q1981"/>
      <c r="R1981"/>
      <c r="S1981" s="30"/>
    </row>
    <row r="1982" spans="1:19" x14ac:dyDescent="0.3">
      <c r="A1982" s="25"/>
      <c r="C1982"/>
      <c r="D1982"/>
      <c r="E1982"/>
      <c r="F1982"/>
      <c r="G1982"/>
      <c r="H1982" s="26"/>
      <c r="I1982" s="26"/>
      <c r="J1982"/>
      <c r="K1982"/>
      <c r="N1982"/>
      <c r="O1982"/>
      <c r="P1982"/>
      <c r="Q1982"/>
      <c r="R1982"/>
      <c r="S1982" s="30"/>
    </row>
    <row r="1983" spans="1:19" x14ac:dyDescent="0.3">
      <c r="A1983" s="25"/>
      <c r="C1983"/>
      <c r="D1983"/>
      <c r="E1983"/>
      <c r="F1983"/>
      <c r="G1983"/>
      <c r="H1983"/>
      <c r="I1983"/>
      <c r="J1983"/>
      <c r="K1983"/>
      <c r="N1983"/>
      <c r="O1983"/>
      <c r="P1983"/>
      <c r="Q1983"/>
      <c r="R1983"/>
      <c r="S1983" s="30"/>
    </row>
    <row r="1984" spans="1:19" x14ac:dyDescent="0.3">
      <c r="A1984" s="25"/>
      <c r="C1984"/>
      <c r="D1984"/>
      <c r="E1984"/>
      <c r="F1984"/>
      <c r="G1984"/>
      <c r="H1984"/>
      <c r="I1984"/>
      <c r="J1984"/>
      <c r="K1984"/>
      <c r="N1984"/>
      <c r="O1984"/>
      <c r="P1984"/>
      <c r="Q1984"/>
      <c r="R1984"/>
      <c r="S1984" s="30"/>
    </row>
    <row r="1985" spans="1:19" x14ac:dyDescent="0.3">
      <c r="A1985" s="25"/>
      <c r="C1985"/>
      <c r="D1985"/>
      <c r="E1985"/>
      <c r="F1985"/>
      <c r="G1985"/>
      <c r="H1985"/>
      <c r="I1985"/>
      <c r="J1985"/>
      <c r="K1985"/>
      <c r="N1985"/>
      <c r="O1985"/>
      <c r="P1985"/>
      <c r="Q1985"/>
      <c r="R1985"/>
      <c r="S1985" s="30"/>
    </row>
    <row r="1986" spans="1:19" x14ac:dyDescent="0.3">
      <c r="A1986" s="25"/>
      <c r="C1986"/>
      <c r="D1986"/>
      <c r="E1986"/>
      <c r="F1986"/>
      <c r="G1986"/>
      <c r="H1986"/>
      <c r="I1986"/>
      <c r="J1986"/>
      <c r="K1986"/>
      <c r="N1986"/>
      <c r="O1986"/>
      <c r="P1986"/>
      <c r="Q1986"/>
      <c r="R1986"/>
      <c r="S1986" s="30"/>
    </row>
    <row r="1987" spans="1:19" x14ac:dyDescent="0.3">
      <c r="A1987" s="25"/>
      <c r="C1987"/>
      <c r="D1987"/>
      <c r="E1987"/>
      <c r="F1987"/>
      <c r="G1987"/>
      <c r="H1987"/>
      <c r="I1987"/>
      <c r="J1987"/>
      <c r="K1987"/>
      <c r="N1987"/>
      <c r="O1987"/>
      <c r="P1987"/>
      <c r="Q1987"/>
      <c r="R1987"/>
      <c r="S1987" s="30"/>
    </row>
    <row r="1988" spans="1:19" x14ac:dyDescent="0.3">
      <c r="A1988" s="25"/>
      <c r="C1988"/>
      <c r="D1988"/>
      <c r="E1988"/>
      <c r="F1988"/>
      <c r="G1988"/>
      <c r="H1988"/>
      <c r="I1988" s="26"/>
      <c r="J1988"/>
      <c r="K1988"/>
      <c r="N1988"/>
      <c r="O1988"/>
      <c r="P1988"/>
      <c r="Q1988"/>
      <c r="R1988"/>
      <c r="S1988" s="30"/>
    </row>
    <row r="1989" spans="1:19" x14ac:dyDescent="0.3">
      <c r="A1989" s="25"/>
      <c r="C1989"/>
      <c r="D1989"/>
      <c r="E1989"/>
      <c r="F1989"/>
      <c r="G1989"/>
      <c r="H1989"/>
      <c r="I1989" s="26"/>
      <c r="J1989"/>
      <c r="K1989"/>
      <c r="N1989"/>
      <c r="O1989"/>
      <c r="P1989"/>
      <c r="Q1989"/>
      <c r="R1989"/>
      <c r="S1989" s="30"/>
    </row>
    <row r="1990" spans="1:19" x14ac:dyDescent="0.3">
      <c r="A1990" s="25"/>
      <c r="C1990"/>
      <c r="D1990"/>
      <c r="E1990"/>
      <c r="F1990"/>
      <c r="G1990"/>
      <c r="H1990"/>
      <c r="I1990"/>
      <c r="J1990"/>
      <c r="K1990"/>
      <c r="N1990"/>
      <c r="O1990"/>
      <c r="P1990"/>
      <c r="Q1990"/>
      <c r="R1990"/>
      <c r="S1990" s="30"/>
    </row>
    <row r="1991" spans="1:19" x14ac:dyDescent="0.3">
      <c r="A1991" s="25"/>
      <c r="C1991"/>
      <c r="D1991"/>
      <c r="E1991"/>
      <c r="F1991"/>
      <c r="G1991"/>
      <c r="H1991"/>
      <c r="I1991"/>
      <c r="J1991"/>
      <c r="K1991"/>
      <c r="N1991"/>
      <c r="O1991"/>
      <c r="P1991"/>
      <c r="Q1991"/>
      <c r="R1991"/>
      <c r="S1991" s="30"/>
    </row>
    <row r="1992" spans="1:19" x14ac:dyDescent="0.3">
      <c r="A1992" s="25"/>
      <c r="C1992"/>
      <c r="D1992"/>
      <c r="E1992"/>
      <c r="F1992"/>
      <c r="G1992"/>
      <c r="H1992"/>
      <c r="I1992"/>
      <c r="J1992"/>
      <c r="K1992"/>
      <c r="N1992"/>
      <c r="O1992"/>
      <c r="P1992"/>
      <c r="Q1992"/>
      <c r="R1992"/>
      <c r="S1992" s="30"/>
    </row>
    <row r="1993" spans="1:19" x14ac:dyDescent="0.3">
      <c r="A1993" s="25"/>
      <c r="C1993"/>
      <c r="D1993"/>
      <c r="E1993"/>
      <c r="F1993"/>
      <c r="G1993"/>
      <c r="I1993"/>
      <c r="J1993"/>
      <c r="K1993"/>
      <c r="N1993"/>
      <c r="O1993"/>
      <c r="P1993"/>
      <c r="Q1993"/>
      <c r="R1993"/>
      <c r="S1993" s="30"/>
    </row>
    <row r="1994" spans="1:19" x14ac:dyDescent="0.3">
      <c r="A1994" s="25"/>
      <c r="C1994"/>
      <c r="D1994"/>
      <c r="E1994"/>
      <c r="F1994"/>
      <c r="G1994"/>
      <c r="H1994"/>
      <c r="I1994"/>
      <c r="J1994"/>
      <c r="K1994"/>
      <c r="N1994"/>
      <c r="O1994"/>
      <c r="P1994"/>
      <c r="Q1994"/>
      <c r="R1994"/>
      <c r="S1994" s="30"/>
    </row>
    <row r="1995" spans="1:19" x14ac:dyDescent="0.3">
      <c r="A1995" s="25"/>
      <c r="C1995"/>
      <c r="D1995"/>
      <c r="E1995"/>
      <c r="F1995"/>
      <c r="G1995"/>
      <c r="H1995"/>
      <c r="I1995"/>
      <c r="J1995"/>
      <c r="K1995"/>
      <c r="N1995"/>
      <c r="O1995"/>
      <c r="P1995"/>
      <c r="Q1995"/>
      <c r="R1995"/>
      <c r="S1995" s="30"/>
    </row>
    <row r="1996" spans="1:19" x14ac:dyDescent="0.3">
      <c r="A1996" s="25"/>
      <c r="C1996"/>
      <c r="D1996"/>
      <c r="E1996"/>
      <c r="F1996"/>
      <c r="G1996"/>
      <c r="J1996"/>
      <c r="K1996"/>
      <c r="N1996"/>
      <c r="O1996"/>
      <c r="P1996"/>
      <c r="Q1996"/>
      <c r="R1996"/>
      <c r="S1996" s="30"/>
    </row>
    <row r="1997" spans="1:19" x14ac:dyDescent="0.3">
      <c r="A1997" s="25"/>
      <c r="C1997"/>
      <c r="D1997"/>
      <c r="E1997"/>
      <c r="F1997"/>
      <c r="G1997"/>
      <c r="H1997" s="14"/>
      <c r="I1997" s="14"/>
      <c r="J1997"/>
      <c r="K1997"/>
      <c r="N1997"/>
      <c r="O1997"/>
      <c r="P1997"/>
      <c r="Q1997"/>
      <c r="R1997"/>
      <c r="S1997" s="30"/>
    </row>
    <row r="1998" spans="1:19" x14ac:dyDescent="0.3">
      <c r="A1998" s="25"/>
      <c r="C1998"/>
      <c r="D1998"/>
      <c r="E1998"/>
      <c r="F1998"/>
      <c r="G1998"/>
      <c r="J1998"/>
      <c r="K1998"/>
      <c r="N1998"/>
      <c r="O1998"/>
      <c r="P1998"/>
      <c r="Q1998"/>
      <c r="R1998"/>
      <c r="S1998" s="30"/>
    </row>
    <row r="1999" spans="1:19" x14ac:dyDescent="0.3">
      <c r="A1999" s="25"/>
      <c r="C1999"/>
      <c r="D1999"/>
      <c r="E1999"/>
      <c r="F1999"/>
      <c r="G1999"/>
      <c r="J1999"/>
      <c r="K1999"/>
      <c r="N1999"/>
      <c r="O1999"/>
      <c r="P1999"/>
      <c r="Q1999"/>
      <c r="R1999"/>
      <c r="S1999" s="30"/>
    </row>
    <row r="2000" spans="1:19" x14ac:dyDescent="0.3">
      <c r="A2000" s="25"/>
      <c r="C2000"/>
      <c r="D2000"/>
      <c r="E2000"/>
      <c r="F2000"/>
      <c r="G2000"/>
      <c r="J2000"/>
      <c r="K2000"/>
      <c r="N2000"/>
      <c r="O2000"/>
      <c r="P2000"/>
      <c r="Q2000"/>
      <c r="R2000"/>
      <c r="S2000" s="30"/>
    </row>
    <row r="2001" spans="1:19" x14ac:dyDescent="0.3">
      <c r="A2001" s="25"/>
      <c r="C2001"/>
      <c r="D2001"/>
      <c r="E2001"/>
      <c r="F2001"/>
      <c r="G2001"/>
      <c r="J2001"/>
      <c r="K2001"/>
      <c r="N2001"/>
      <c r="O2001"/>
      <c r="P2001"/>
      <c r="Q2001"/>
      <c r="R2001"/>
      <c r="S2001" s="30"/>
    </row>
    <row r="2002" spans="1:19" x14ac:dyDescent="0.3">
      <c r="A2002" s="25"/>
      <c r="C2002"/>
      <c r="D2002"/>
      <c r="E2002"/>
      <c r="F2002"/>
      <c r="G2002"/>
      <c r="J2002"/>
      <c r="K2002"/>
      <c r="N2002"/>
      <c r="O2002"/>
      <c r="P2002"/>
      <c r="Q2002"/>
      <c r="R2002"/>
      <c r="S2002" s="30"/>
    </row>
    <row r="2003" spans="1:19" x14ac:dyDescent="0.3">
      <c r="A2003" s="25"/>
      <c r="C2003"/>
      <c r="D2003"/>
      <c r="E2003"/>
      <c r="F2003"/>
      <c r="G2003"/>
      <c r="J2003"/>
      <c r="K2003"/>
      <c r="N2003"/>
      <c r="O2003"/>
      <c r="P2003"/>
      <c r="Q2003"/>
      <c r="R2003"/>
      <c r="S2003" s="30"/>
    </row>
    <row r="2004" spans="1:19" x14ac:dyDescent="0.3">
      <c r="A2004" s="25"/>
      <c r="C2004"/>
      <c r="D2004"/>
      <c r="E2004"/>
      <c r="F2004"/>
      <c r="G2004"/>
      <c r="J2004"/>
      <c r="K2004"/>
      <c r="N2004"/>
      <c r="O2004"/>
      <c r="P2004"/>
      <c r="Q2004"/>
      <c r="R2004"/>
      <c r="S2004" s="30"/>
    </row>
    <row r="2005" spans="1:19" x14ac:dyDescent="0.3">
      <c r="A2005" s="25"/>
      <c r="C2005"/>
      <c r="D2005"/>
      <c r="E2005"/>
      <c r="F2005"/>
      <c r="G2005"/>
      <c r="H2005" s="26"/>
      <c r="I2005" s="26"/>
      <c r="J2005"/>
      <c r="K2005"/>
      <c r="N2005"/>
      <c r="O2005"/>
      <c r="P2005"/>
      <c r="Q2005"/>
      <c r="R2005"/>
      <c r="S2005" s="30"/>
    </row>
    <row r="2006" spans="1:19" x14ac:dyDescent="0.3">
      <c r="A2006" s="25"/>
      <c r="C2006"/>
      <c r="D2006"/>
      <c r="E2006"/>
      <c r="F2006"/>
      <c r="G2006"/>
      <c r="J2006"/>
      <c r="K2006"/>
      <c r="N2006"/>
      <c r="O2006"/>
      <c r="P2006"/>
      <c r="Q2006"/>
      <c r="R2006"/>
      <c r="S2006" s="30"/>
    </row>
    <row r="2007" spans="1:19" x14ac:dyDescent="0.3">
      <c r="A2007" s="25"/>
      <c r="C2007"/>
      <c r="D2007"/>
      <c r="E2007"/>
      <c r="F2007"/>
      <c r="G2007"/>
      <c r="H2007" s="26"/>
      <c r="I2007" s="26"/>
      <c r="J2007"/>
      <c r="K2007"/>
      <c r="N2007"/>
      <c r="O2007"/>
      <c r="P2007"/>
      <c r="Q2007"/>
      <c r="R2007"/>
      <c r="S2007" s="30"/>
    </row>
    <row r="2008" spans="1:19" x14ac:dyDescent="0.3">
      <c r="A2008" s="25"/>
      <c r="C2008"/>
      <c r="D2008"/>
      <c r="E2008"/>
      <c r="F2008"/>
      <c r="G2008"/>
      <c r="H2008" s="26"/>
      <c r="I2008" s="26"/>
      <c r="J2008"/>
      <c r="K2008"/>
      <c r="N2008"/>
      <c r="O2008"/>
      <c r="P2008"/>
      <c r="Q2008"/>
      <c r="R2008"/>
      <c r="S2008" s="30"/>
    </row>
    <row r="2009" spans="1:19" x14ac:dyDescent="0.3">
      <c r="A2009" s="25"/>
      <c r="C2009"/>
      <c r="D2009"/>
      <c r="E2009"/>
      <c r="F2009"/>
      <c r="G2009"/>
      <c r="H2009"/>
      <c r="I2009"/>
      <c r="J2009"/>
      <c r="K2009"/>
      <c r="N2009"/>
      <c r="O2009"/>
      <c r="P2009"/>
      <c r="Q2009"/>
      <c r="R2009"/>
      <c r="S2009" s="30"/>
    </row>
    <row r="2010" spans="1:19" x14ac:dyDescent="0.3">
      <c r="A2010" s="25"/>
      <c r="C2010"/>
      <c r="D2010"/>
      <c r="E2010"/>
      <c r="F2010"/>
      <c r="G2010"/>
      <c r="H2010"/>
      <c r="I2010"/>
      <c r="J2010"/>
      <c r="K2010"/>
      <c r="N2010"/>
      <c r="O2010"/>
      <c r="P2010"/>
      <c r="Q2010"/>
      <c r="R2010"/>
      <c r="S2010" s="30"/>
    </row>
    <row r="2011" spans="1:19" x14ac:dyDescent="0.3">
      <c r="A2011" s="25"/>
      <c r="C2011"/>
      <c r="D2011"/>
      <c r="E2011"/>
      <c r="F2011"/>
      <c r="G2011"/>
      <c r="H2011"/>
      <c r="I2011"/>
      <c r="J2011"/>
      <c r="K2011"/>
      <c r="N2011"/>
      <c r="O2011"/>
      <c r="P2011"/>
      <c r="Q2011"/>
      <c r="R2011"/>
      <c r="S2011" s="30"/>
    </row>
    <row r="2012" spans="1:19" x14ac:dyDescent="0.3">
      <c r="A2012" s="25"/>
      <c r="C2012"/>
      <c r="D2012"/>
      <c r="E2012"/>
      <c r="F2012"/>
      <c r="G2012"/>
      <c r="H2012"/>
      <c r="I2012"/>
      <c r="J2012"/>
      <c r="K2012"/>
      <c r="N2012"/>
      <c r="O2012"/>
      <c r="P2012"/>
      <c r="Q2012"/>
      <c r="R2012"/>
      <c r="S2012" s="30"/>
    </row>
    <row r="2013" spans="1:19" x14ac:dyDescent="0.3">
      <c r="A2013" s="25"/>
      <c r="C2013"/>
      <c r="D2013"/>
      <c r="E2013"/>
      <c r="F2013"/>
      <c r="G2013"/>
      <c r="H2013"/>
      <c r="I2013"/>
      <c r="J2013"/>
      <c r="K2013"/>
      <c r="N2013"/>
      <c r="O2013"/>
      <c r="P2013"/>
      <c r="Q2013"/>
      <c r="R2013"/>
      <c r="S2013" s="30"/>
    </row>
    <row r="2014" spans="1:19" x14ac:dyDescent="0.3">
      <c r="A2014" s="25"/>
      <c r="C2014"/>
      <c r="D2014"/>
      <c r="E2014"/>
      <c r="F2014"/>
      <c r="G2014"/>
      <c r="H2014"/>
      <c r="I2014"/>
      <c r="J2014"/>
      <c r="K2014"/>
      <c r="N2014"/>
      <c r="O2014"/>
      <c r="P2014"/>
      <c r="Q2014"/>
      <c r="R2014"/>
      <c r="S2014" s="30"/>
    </row>
    <row r="2015" spans="1:19" x14ac:dyDescent="0.3">
      <c r="A2015" s="25"/>
      <c r="C2015"/>
      <c r="D2015"/>
      <c r="E2015"/>
      <c r="F2015"/>
      <c r="G2015"/>
      <c r="H2015"/>
      <c r="I2015"/>
      <c r="J2015"/>
      <c r="K2015"/>
      <c r="N2015"/>
      <c r="O2015"/>
      <c r="P2015"/>
      <c r="Q2015"/>
      <c r="R2015"/>
      <c r="S2015" s="30"/>
    </row>
    <row r="2016" spans="1:19" x14ac:dyDescent="0.3">
      <c r="A2016" s="25"/>
      <c r="C2016"/>
      <c r="D2016"/>
      <c r="E2016"/>
      <c r="F2016"/>
      <c r="G2016"/>
      <c r="H2016"/>
      <c r="I2016"/>
      <c r="J2016"/>
      <c r="K2016"/>
      <c r="N2016"/>
      <c r="O2016"/>
      <c r="P2016"/>
      <c r="Q2016"/>
      <c r="R2016"/>
      <c r="S2016" s="30"/>
    </row>
    <row r="2017" spans="1:19" x14ac:dyDescent="0.3">
      <c r="A2017" s="25"/>
      <c r="C2017"/>
      <c r="D2017"/>
      <c r="E2017"/>
      <c r="F2017"/>
      <c r="G2017"/>
      <c r="H2017"/>
      <c r="J2017"/>
      <c r="K2017"/>
      <c r="N2017"/>
      <c r="O2017"/>
      <c r="P2017"/>
      <c r="Q2017"/>
      <c r="R2017"/>
      <c r="S2017" s="30"/>
    </row>
    <row r="2018" spans="1:19" x14ac:dyDescent="0.3">
      <c r="A2018" s="25"/>
      <c r="C2018"/>
      <c r="D2018"/>
      <c r="E2018"/>
      <c r="F2018"/>
      <c r="G2018"/>
      <c r="H2018"/>
      <c r="I2018"/>
      <c r="J2018"/>
      <c r="K2018"/>
      <c r="N2018"/>
      <c r="O2018"/>
      <c r="P2018"/>
      <c r="Q2018"/>
      <c r="R2018"/>
      <c r="S2018" s="30"/>
    </row>
    <row r="2019" spans="1:19" x14ac:dyDescent="0.3">
      <c r="A2019" s="25"/>
      <c r="C2019"/>
      <c r="D2019"/>
      <c r="E2019"/>
      <c r="F2019"/>
      <c r="G2019"/>
      <c r="H2019"/>
      <c r="I2019"/>
      <c r="J2019"/>
      <c r="K2019"/>
      <c r="N2019"/>
      <c r="O2019"/>
      <c r="P2019"/>
      <c r="Q2019"/>
      <c r="R2019"/>
      <c r="S2019" s="30"/>
    </row>
    <row r="2020" spans="1:19" x14ac:dyDescent="0.3">
      <c r="A2020" s="25"/>
      <c r="C2020"/>
      <c r="D2020"/>
      <c r="E2020"/>
      <c r="F2020"/>
      <c r="G2020"/>
      <c r="H2020"/>
      <c r="I2020"/>
      <c r="J2020"/>
      <c r="K2020"/>
      <c r="N2020"/>
      <c r="O2020"/>
      <c r="P2020"/>
      <c r="Q2020"/>
      <c r="R2020"/>
      <c r="S2020" s="30"/>
    </row>
    <row r="2021" spans="1:19" x14ac:dyDescent="0.3">
      <c r="A2021" s="25"/>
      <c r="C2021"/>
      <c r="D2021"/>
      <c r="E2021"/>
      <c r="F2021"/>
      <c r="G2021"/>
      <c r="H2021"/>
      <c r="I2021"/>
      <c r="J2021"/>
      <c r="K2021"/>
      <c r="N2021"/>
      <c r="O2021"/>
      <c r="P2021"/>
      <c r="Q2021"/>
      <c r="R2021"/>
      <c r="S2021" s="30"/>
    </row>
    <row r="2022" spans="1:19" x14ac:dyDescent="0.3">
      <c r="A2022" s="25"/>
      <c r="C2022"/>
      <c r="D2022"/>
      <c r="E2022"/>
      <c r="F2022"/>
      <c r="G2022"/>
      <c r="H2022"/>
      <c r="I2022" s="26"/>
      <c r="J2022"/>
      <c r="K2022"/>
      <c r="N2022"/>
      <c r="O2022"/>
      <c r="P2022"/>
      <c r="Q2022"/>
      <c r="R2022"/>
      <c r="S2022" s="30"/>
    </row>
    <row r="2023" spans="1:19" x14ac:dyDescent="0.3">
      <c r="A2023" s="25"/>
      <c r="C2023"/>
      <c r="D2023"/>
      <c r="E2023"/>
      <c r="F2023"/>
      <c r="G2023"/>
      <c r="H2023"/>
      <c r="J2023"/>
      <c r="K2023"/>
      <c r="N2023"/>
      <c r="O2023"/>
      <c r="P2023"/>
      <c r="Q2023"/>
      <c r="R2023"/>
      <c r="S2023" s="30"/>
    </row>
    <row r="2024" spans="1:19" x14ac:dyDescent="0.3">
      <c r="A2024" s="25"/>
      <c r="C2024"/>
      <c r="D2024"/>
      <c r="E2024"/>
      <c r="F2024"/>
      <c r="G2024"/>
      <c r="H2024"/>
      <c r="J2024"/>
      <c r="K2024"/>
      <c r="N2024"/>
      <c r="O2024"/>
      <c r="P2024"/>
      <c r="Q2024"/>
      <c r="R2024"/>
      <c r="S2024" s="30"/>
    </row>
    <row r="2025" spans="1:19" x14ac:dyDescent="0.3">
      <c r="A2025" s="25"/>
      <c r="C2025"/>
      <c r="D2025"/>
      <c r="E2025"/>
      <c r="F2025"/>
      <c r="G2025"/>
      <c r="H2025"/>
      <c r="I2025" s="26"/>
      <c r="J2025"/>
      <c r="K2025"/>
      <c r="N2025"/>
      <c r="O2025"/>
      <c r="P2025"/>
      <c r="Q2025"/>
      <c r="R2025"/>
      <c r="S2025" s="30"/>
    </row>
    <row r="2026" spans="1:19" x14ac:dyDescent="0.3">
      <c r="A2026" s="25"/>
      <c r="C2026"/>
      <c r="D2026"/>
      <c r="E2026"/>
      <c r="F2026"/>
      <c r="G2026"/>
      <c r="H2026"/>
      <c r="I2026"/>
      <c r="J2026"/>
      <c r="K2026"/>
      <c r="N2026"/>
      <c r="O2026"/>
      <c r="P2026"/>
      <c r="Q2026"/>
      <c r="R2026"/>
      <c r="S2026" s="30"/>
    </row>
    <row r="2027" spans="1:19" x14ac:dyDescent="0.3">
      <c r="A2027" s="25"/>
      <c r="C2027"/>
      <c r="D2027"/>
      <c r="E2027"/>
      <c r="F2027"/>
      <c r="G2027"/>
      <c r="H2027"/>
      <c r="J2027"/>
      <c r="K2027"/>
      <c r="N2027"/>
      <c r="O2027"/>
      <c r="P2027"/>
      <c r="Q2027"/>
      <c r="R2027"/>
      <c r="S2027" s="30"/>
    </row>
    <row r="2028" spans="1:19" x14ac:dyDescent="0.3">
      <c r="A2028" s="25"/>
      <c r="C2028"/>
      <c r="D2028"/>
      <c r="E2028"/>
      <c r="F2028"/>
      <c r="G2028"/>
      <c r="H2028"/>
      <c r="J2028"/>
      <c r="K2028"/>
      <c r="N2028"/>
      <c r="O2028"/>
      <c r="P2028"/>
      <c r="Q2028"/>
      <c r="R2028"/>
      <c r="S2028" s="30"/>
    </row>
    <row r="2029" spans="1:19" x14ac:dyDescent="0.3">
      <c r="A2029" s="25"/>
      <c r="C2029"/>
      <c r="D2029"/>
      <c r="E2029"/>
      <c r="F2029"/>
      <c r="G2029"/>
      <c r="H2029"/>
      <c r="J2029"/>
      <c r="K2029"/>
      <c r="N2029"/>
      <c r="O2029"/>
      <c r="P2029"/>
      <c r="Q2029"/>
      <c r="R2029"/>
      <c r="S2029" s="30"/>
    </row>
    <row r="2030" spans="1:19" x14ac:dyDescent="0.3">
      <c r="A2030" s="25"/>
      <c r="C2030"/>
      <c r="D2030"/>
      <c r="E2030"/>
      <c r="F2030"/>
      <c r="G2030"/>
      <c r="H2030"/>
      <c r="J2030"/>
      <c r="K2030"/>
      <c r="N2030"/>
      <c r="O2030"/>
      <c r="P2030"/>
      <c r="Q2030"/>
      <c r="R2030"/>
      <c r="S2030" s="30"/>
    </row>
    <row r="2031" spans="1:19" x14ac:dyDescent="0.3">
      <c r="A2031" s="25"/>
      <c r="C2031"/>
      <c r="D2031"/>
      <c r="E2031"/>
      <c r="F2031"/>
      <c r="G2031"/>
      <c r="H2031"/>
      <c r="I2031" s="26"/>
      <c r="J2031"/>
      <c r="K2031"/>
      <c r="N2031"/>
      <c r="O2031"/>
      <c r="P2031"/>
      <c r="Q2031"/>
      <c r="R2031"/>
      <c r="S2031" s="30"/>
    </row>
    <row r="2032" spans="1:19" x14ac:dyDescent="0.3">
      <c r="A2032" s="25"/>
      <c r="C2032"/>
      <c r="D2032"/>
      <c r="E2032"/>
      <c r="F2032"/>
      <c r="G2032"/>
      <c r="H2032"/>
      <c r="I2032"/>
      <c r="J2032"/>
      <c r="K2032"/>
      <c r="N2032"/>
      <c r="O2032"/>
      <c r="P2032"/>
      <c r="Q2032"/>
      <c r="R2032"/>
      <c r="S2032" s="30"/>
    </row>
    <row r="2033" spans="1:19" x14ac:dyDescent="0.3">
      <c r="A2033" s="25"/>
      <c r="C2033"/>
      <c r="D2033"/>
      <c r="E2033"/>
      <c r="F2033"/>
      <c r="G2033"/>
      <c r="H2033"/>
      <c r="J2033"/>
      <c r="K2033"/>
      <c r="N2033"/>
      <c r="O2033"/>
      <c r="P2033"/>
      <c r="Q2033"/>
      <c r="R2033"/>
      <c r="S2033" s="30"/>
    </row>
    <row r="2034" spans="1:19" x14ac:dyDescent="0.3">
      <c r="A2034" s="25"/>
      <c r="C2034"/>
      <c r="D2034"/>
      <c r="E2034"/>
      <c r="F2034"/>
      <c r="G2034"/>
      <c r="H2034"/>
      <c r="I2034"/>
      <c r="J2034"/>
      <c r="K2034"/>
      <c r="N2034"/>
      <c r="O2034"/>
      <c r="P2034"/>
      <c r="Q2034"/>
      <c r="R2034"/>
      <c r="S2034" s="30"/>
    </row>
    <row r="2035" spans="1:19" x14ac:dyDescent="0.3">
      <c r="A2035" s="25"/>
      <c r="C2035"/>
      <c r="D2035"/>
      <c r="E2035"/>
      <c r="F2035"/>
      <c r="G2035"/>
      <c r="H2035"/>
      <c r="I2035"/>
      <c r="J2035"/>
      <c r="K2035"/>
      <c r="N2035"/>
      <c r="O2035"/>
      <c r="P2035"/>
      <c r="Q2035"/>
      <c r="R2035"/>
      <c r="S2035" s="30"/>
    </row>
    <row r="2036" spans="1:19" x14ac:dyDescent="0.3">
      <c r="A2036" s="25"/>
      <c r="C2036"/>
      <c r="D2036"/>
      <c r="E2036"/>
      <c r="F2036"/>
      <c r="G2036"/>
      <c r="H2036" s="26"/>
      <c r="I2036" s="26"/>
      <c r="J2036"/>
      <c r="K2036"/>
      <c r="N2036"/>
      <c r="O2036"/>
      <c r="P2036"/>
      <c r="Q2036"/>
      <c r="R2036"/>
      <c r="S2036" s="30"/>
    </row>
    <row r="2037" spans="1:19" x14ac:dyDescent="0.3">
      <c r="A2037" s="25"/>
      <c r="C2037"/>
      <c r="D2037"/>
      <c r="E2037"/>
      <c r="F2037"/>
      <c r="G2037"/>
      <c r="H2037"/>
      <c r="I2037"/>
      <c r="J2037"/>
      <c r="K2037"/>
      <c r="N2037"/>
      <c r="O2037"/>
      <c r="P2037"/>
      <c r="Q2037"/>
      <c r="R2037"/>
      <c r="S2037" s="30"/>
    </row>
    <row r="2038" spans="1:19" x14ac:dyDescent="0.3">
      <c r="A2038" s="25"/>
      <c r="C2038"/>
      <c r="D2038"/>
      <c r="E2038"/>
      <c r="F2038"/>
      <c r="G2038"/>
      <c r="H2038"/>
      <c r="I2038"/>
      <c r="J2038"/>
      <c r="K2038"/>
      <c r="N2038"/>
      <c r="O2038"/>
      <c r="P2038"/>
      <c r="Q2038"/>
      <c r="R2038"/>
      <c r="S2038" s="30"/>
    </row>
    <row r="2039" spans="1:19" x14ac:dyDescent="0.3">
      <c r="A2039" s="25"/>
      <c r="C2039"/>
      <c r="D2039"/>
      <c r="E2039"/>
      <c r="F2039"/>
      <c r="G2039"/>
      <c r="H2039"/>
      <c r="I2039"/>
      <c r="J2039"/>
      <c r="K2039"/>
      <c r="N2039"/>
      <c r="O2039"/>
      <c r="P2039"/>
      <c r="Q2039"/>
      <c r="R2039"/>
      <c r="S2039" s="30"/>
    </row>
    <row r="2040" spans="1:19" x14ac:dyDescent="0.3">
      <c r="A2040" s="25"/>
      <c r="C2040"/>
      <c r="D2040"/>
      <c r="E2040"/>
      <c r="F2040"/>
      <c r="G2040"/>
      <c r="H2040"/>
      <c r="I2040"/>
      <c r="J2040"/>
      <c r="K2040"/>
      <c r="N2040"/>
      <c r="O2040"/>
      <c r="P2040"/>
      <c r="Q2040"/>
      <c r="R2040"/>
      <c r="S2040" s="30"/>
    </row>
    <row r="2041" spans="1:19" x14ac:dyDescent="0.3">
      <c r="A2041" s="25"/>
      <c r="C2041"/>
      <c r="D2041"/>
      <c r="E2041"/>
      <c r="F2041"/>
      <c r="G2041"/>
      <c r="H2041"/>
      <c r="I2041"/>
      <c r="J2041"/>
      <c r="K2041"/>
      <c r="N2041"/>
      <c r="O2041"/>
      <c r="P2041"/>
      <c r="Q2041"/>
      <c r="R2041"/>
      <c r="S2041" s="30"/>
    </row>
    <row r="2042" spans="1:19" x14ac:dyDescent="0.3">
      <c r="A2042" s="25"/>
      <c r="C2042"/>
      <c r="D2042"/>
      <c r="E2042"/>
      <c r="F2042"/>
      <c r="G2042"/>
      <c r="H2042"/>
      <c r="I2042"/>
      <c r="J2042"/>
      <c r="K2042"/>
      <c r="N2042"/>
      <c r="O2042"/>
      <c r="P2042"/>
      <c r="Q2042"/>
      <c r="R2042"/>
      <c r="S2042" s="30"/>
    </row>
    <row r="2043" spans="1:19" x14ac:dyDescent="0.3">
      <c r="A2043" s="25"/>
      <c r="C2043"/>
      <c r="D2043"/>
      <c r="E2043"/>
      <c r="F2043"/>
      <c r="G2043"/>
      <c r="H2043"/>
      <c r="I2043"/>
      <c r="J2043"/>
      <c r="K2043"/>
      <c r="N2043"/>
      <c r="O2043"/>
      <c r="P2043"/>
      <c r="Q2043"/>
      <c r="R2043"/>
      <c r="S2043" s="30"/>
    </row>
    <row r="2044" spans="1:19" x14ac:dyDescent="0.3">
      <c r="A2044" s="25"/>
      <c r="C2044"/>
      <c r="D2044"/>
      <c r="E2044"/>
      <c r="F2044"/>
      <c r="G2044"/>
      <c r="H2044"/>
      <c r="I2044"/>
      <c r="J2044"/>
      <c r="K2044"/>
      <c r="N2044"/>
      <c r="O2044"/>
      <c r="P2044"/>
      <c r="Q2044"/>
      <c r="R2044"/>
      <c r="S2044" s="30"/>
    </row>
    <row r="2045" spans="1:19" x14ac:dyDescent="0.3">
      <c r="A2045" s="25"/>
      <c r="C2045"/>
      <c r="D2045"/>
      <c r="E2045"/>
      <c r="F2045"/>
      <c r="G2045"/>
      <c r="H2045"/>
      <c r="I2045"/>
      <c r="J2045"/>
      <c r="K2045"/>
      <c r="N2045"/>
      <c r="O2045"/>
      <c r="P2045"/>
      <c r="Q2045"/>
      <c r="R2045"/>
      <c r="S2045" s="30"/>
    </row>
    <row r="2046" spans="1:19" x14ac:dyDescent="0.3">
      <c r="A2046" s="25"/>
      <c r="C2046"/>
      <c r="D2046"/>
      <c r="E2046"/>
      <c r="F2046"/>
      <c r="G2046"/>
      <c r="H2046"/>
      <c r="I2046"/>
      <c r="J2046"/>
      <c r="K2046"/>
      <c r="N2046"/>
      <c r="O2046"/>
      <c r="P2046"/>
      <c r="Q2046"/>
      <c r="R2046"/>
      <c r="S2046" s="30"/>
    </row>
    <row r="2047" spans="1:19" x14ac:dyDescent="0.3">
      <c r="A2047" s="25"/>
      <c r="C2047"/>
      <c r="D2047"/>
      <c r="E2047"/>
      <c r="F2047"/>
      <c r="G2047"/>
      <c r="H2047" s="26"/>
      <c r="I2047" s="26"/>
      <c r="J2047"/>
      <c r="K2047"/>
      <c r="N2047"/>
      <c r="O2047"/>
      <c r="P2047"/>
      <c r="Q2047"/>
      <c r="R2047"/>
      <c r="S2047" s="30"/>
    </row>
    <row r="2048" spans="1:19" x14ac:dyDescent="0.3">
      <c r="A2048" s="25"/>
      <c r="C2048"/>
      <c r="D2048"/>
      <c r="E2048"/>
      <c r="F2048"/>
      <c r="G2048"/>
      <c r="H2048"/>
      <c r="I2048"/>
      <c r="J2048"/>
      <c r="K2048"/>
      <c r="N2048"/>
      <c r="O2048"/>
      <c r="P2048"/>
      <c r="Q2048"/>
      <c r="R2048"/>
      <c r="S2048" s="30"/>
    </row>
    <row r="2049" spans="1:19" x14ac:dyDescent="0.3">
      <c r="A2049" s="25"/>
      <c r="C2049"/>
      <c r="D2049"/>
      <c r="E2049"/>
      <c r="F2049"/>
      <c r="G2049"/>
      <c r="H2049"/>
      <c r="I2049"/>
      <c r="J2049"/>
      <c r="K2049"/>
      <c r="N2049"/>
      <c r="O2049"/>
      <c r="P2049"/>
      <c r="Q2049"/>
      <c r="R2049"/>
      <c r="S2049" s="30"/>
    </row>
    <row r="2050" spans="1:19" x14ac:dyDescent="0.3">
      <c r="A2050" s="25"/>
      <c r="C2050"/>
      <c r="D2050"/>
      <c r="E2050"/>
      <c r="F2050"/>
      <c r="G2050"/>
      <c r="H2050"/>
      <c r="I2050"/>
      <c r="J2050"/>
      <c r="K2050"/>
      <c r="N2050"/>
      <c r="O2050"/>
      <c r="P2050"/>
      <c r="Q2050"/>
      <c r="R2050"/>
      <c r="S2050" s="30"/>
    </row>
    <row r="2051" spans="1:19" x14ac:dyDescent="0.3">
      <c r="A2051" s="25"/>
      <c r="C2051"/>
      <c r="D2051"/>
      <c r="E2051"/>
      <c r="F2051"/>
      <c r="G2051"/>
      <c r="H2051"/>
      <c r="I2051"/>
      <c r="J2051"/>
      <c r="K2051"/>
      <c r="N2051"/>
      <c r="O2051"/>
      <c r="P2051"/>
      <c r="Q2051"/>
      <c r="R2051"/>
      <c r="S2051" s="30"/>
    </row>
    <row r="2052" spans="1:19" x14ac:dyDescent="0.3">
      <c r="A2052" s="25"/>
      <c r="C2052"/>
      <c r="D2052"/>
      <c r="E2052"/>
      <c r="F2052"/>
      <c r="G2052"/>
      <c r="H2052"/>
      <c r="I2052"/>
      <c r="J2052"/>
      <c r="K2052"/>
      <c r="N2052"/>
      <c r="O2052"/>
      <c r="P2052"/>
      <c r="Q2052"/>
      <c r="R2052"/>
      <c r="S2052" s="30"/>
    </row>
    <row r="2053" spans="1:19" x14ac:dyDescent="0.3">
      <c r="A2053" s="25"/>
      <c r="C2053"/>
      <c r="D2053"/>
      <c r="E2053"/>
      <c r="F2053"/>
      <c r="G2053"/>
      <c r="H2053"/>
      <c r="I2053"/>
      <c r="J2053"/>
      <c r="K2053"/>
      <c r="N2053"/>
      <c r="O2053"/>
      <c r="P2053"/>
      <c r="Q2053"/>
      <c r="R2053"/>
      <c r="S2053" s="30"/>
    </row>
    <row r="2054" spans="1:19" x14ac:dyDescent="0.3">
      <c r="A2054" s="25"/>
      <c r="C2054"/>
      <c r="D2054"/>
      <c r="E2054"/>
      <c r="F2054"/>
      <c r="G2054"/>
      <c r="H2054"/>
      <c r="J2054"/>
      <c r="K2054"/>
      <c r="N2054"/>
      <c r="O2054"/>
      <c r="P2054"/>
      <c r="Q2054"/>
      <c r="R2054"/>
      <c r="S2054" s="30"/>
    </row>
    <row r="2055" spans="1:19" x14ac:dyDescent="0.3">
      <c r="A2055" s="25"/>
      <c r="C2055"/>
      <c r="D2055"/>
      <c r="E2055"/>
      <c r="F2055"/>
      <c r="G2055"/>
      <c r="H2055"/>
      <c r="I2055"/>
      <c r="J2055"/>
      <c r="K2055"/>
      <c r="N2055"/>
      <c r="O2055"/>
      <c r="P2055"/>
      <c r="Q2055"/>
      <c r="R2055"/>
      <c r="S2055" s="30"/>
    </row>
    <row r="2056" spans="1:19" x14ac:dyDescent="0.3">
      <c r="A2056" s="25"/>
      <c r="C2056"/>
      <c r="D2056"/>
      <c r="E2056"/>
      <c r="F2056"/>
      <c r="G2056"/>
      <c r="H2056"/>
      <c r="I2056"/>
      <c r="J2056"/>
      <c r="K2056"/>
      <c r="N2056"/>
      <c r="O2056"/>
      <c r="P2056"/>
      <c r="Q2056"/>
      <c r="R2056"/>
      <c r="S2056" s="30"/>
    </row>
    <row r="2057" spans="1:19" x14ac:dyDescent="0.3">
      <c r="A2057" s="25"/>
      <c r="C2057"/>
      <c r="D2057"/>
      <c r="E2057"/>
      <c r="F2057"/>
      <c r="G2057"/>
      <c r="H2057"/>
      <c r="I2057"/>
      <c r="J2057"/>
      <c r="K2057"/>
      <c r="N2057"/>
      <c r="O2057"/>
      <c r="P2057"/>
      <c r="Q2057"/>
      <c r="R2057"/>
      <c r="S2057" s="30"/>
    </row>
    <row r="2058" spans="1:19" x14ac:dyDescent="0.3">
      <c r="A2058" s="25"/>
      <c r="C2058"/>
      <c r="D2058"/>
      <c r="E2058"/>
      <c r="F2058"/>
      <c r="G2058"/>
      <c r="H2058"/>
      <c r="I2058"/>
      <c r="J2058"/>
      <c r="K2058"/>
      <c r="N2058"/>
      <c r="O2058"/>
      <c r="P2058"/>
      <c r="Q2058"/>
      <c r="R2058"/>
      <c r="S2058" s="30"/>
    </row>
    <row r="2059" spans="1:19" x14ac:dyDescent="0.3">
      <c r="A2059" s="25"/>
      <c r="C2059"/>
      <c r="D2059"/>
      <c r="E2059"/>
      <c r="F2059"/>
      <c r="G2059"/>
      <c r="H2059"/>
      <c r="I2059"/>
      <c r="J2059"/>
      <c r="K2059"/>
      <c r="N2059"/>
      <c r="O2059"/>
      <c r="P2059"/>
      <c r="Q2059"/>
      <c r="R2059"/>
      <c r="S2059" s="30"/>
    </row>
    <row r="2060" spans="1:19" x14ac:dyDescent="0.3">
      <c r="A2060" s="25"/>
      <c r="C2060"/>
      <c r="D2060"/>
      <c r="E2060"/>
      <c r="F2060"/>
      <c r="G2060"/>
      <c r="H2060"/>
      <c r="I2060"/>
      <c r="J2060"/>
      <c r="K2060"/>
      <c r="N2060"/>
      <c r="O2060"/>
      <c r="P2060"/>
      <c r="Q2060"/>
      <c r="R2060"/>
      <c r="S2060" s="30"/>
    </row>
    <row r="2061" spans="1:19" x14ac:dyDescent="0.3">
      <c r="A2061" s="25"/>
      <c r="C2061"/>
      <c r="D2061"/>
      <c r="E2061"/>
      <c r="F2061"/>
      <c r="G2061"/>
      <c r="H2061"/>
      <c r="I2061"/>
      <c r="J2061"/>
      <c r="K2061"/>
      <c r="N2061"/>
      <c r="O2061"/>
      <c r="P2061"/>
      <c r="Q2061"/>
      <c r="R2061"/>
      <c r="S2061" s="30"/>
    </row>
    <row r="2062" spans="1:19" x14ac:dyDescent="0.3">
      <c r="A2062" s="25"/>
      <c r="C2062"/>
      <c r="D2062"/>
      <c r="E2062"/>
      <c r="F2062"/>
      <c r="G2062"/>
      <c r="H2062"/>
      <c r="J2062"/>
      <c r="K2062"/>
      <c r="N2062"/>
      <c r="O2062"/>
      <c r="P2062"/>
      <c r="Q2062"/>
      <c r="R2062"/>
      <c r="S2062" s="30"/>
    </row>
    <row r="2063" spans="1:19" x14ac:dyDescent="0.3">
      <c r="A2063" s="25"/>
      <c r="C2063"/>
      <c r="D2063"/>
      <c r="E2063"/>
      <c r="F2063"/>
      <c r="G2063"/>
      <c r="H2063" s="26"/>
      <c r="I2063" s="14"/>
      <c r="J2063"/>
      <c r="K2063"/>
      <c r="N2063"/>
      <c r="O2063"/>
      <c r="P2063"/>
      <c r="Q2063"/>
      <c r="R2063"/>
      <c r="S2063" s="30"/>
    </row>
    <row r="2064" spans="1:19" x14ac:dyDescent="0.3">
      <c r="A2064" s="25"/>
      <c r="C2064"/>
      <c r="D2064"/>
      <c r="E2064"/>
      <c r="F2064"/>
      <c r="G2064"/>
      <c r="H2064" s="26"/>
      <c r="I2064" s="26"/>
      <c r="J2064"/>
      <c r="K2064"/>
      <c r="N2064"/>
      <c r="O2064"/>
      <c r="P2064"/>
      <c r="Q2064"/>
      <c r="R2064"/>
      <c r="S2064" s="30"/>
    </row>
    <row r="2065" spans="1:19" x14ac:dyDescent="0.3">
      <c r="A2065" s="25"/>
      <c r="C2065"/>
      <c r="D2065"/>
      <c r="E2065"/>
      <c r="F2065"/>
      <c r="G2065"/>
      <c r="H2065"/>
      <c r="J2065"/>
      <c r="K2065"/>
      <c r="N2065"/>
      <c r="O2065"/>
      <c r="P2065"/>
      <c r="Q2065"/>
      <c r="R2065"/>
      <c r="S2065" s="30"/>
    </row>
    <row r="2066" spans="1:19" x14ac:dyDescent="0.3">
      <c r="A2066" s="25"/>
      <c r="C2066"/>
      <c r="D2066"/>
      <c r="E2066"/>
      <c r="F2066"/>
      <c r="G2066"/>
      <c r="J2066"/>
      <c r="K2066"/>
      <c r="N2066"/>
      <c r="O2066"/>
      <c r="P2066"/>
      <c r="Q2066"/>
      <c r="R2066"/>
      <c r="S2066" s="30"/>
    </row>
    <row r="2067" spans="1:19" x14ac:dyDescent="0.3">
      <c r="A2067" s="25"/>
      <c r="C2067"/>
      <c r="D2067"/>
      <c r="E2067"/>
      <c r="F2067"/>
      <c r="G2067"/>
      <c r="H2067" s="26"/>
      <c r="I2067" s="26"/>
      <c r="J2067"/>
      <c r="K2067"/>
      <c r="N2067"/>
      <c r="O2067"/>
      <c r="P2067"/>
      <c r="Q2067"/>
      <c r="R2067"/>
      <c r="S2067" s="30"/>
    </row>
    <row r="2068" spans="1:19" x14ac:dyDescent="0.3">
      <c r="A2068" s="25"/>
      <c r="C2068"/>
      <c r="D2068"/>
      <c r="E2068"/>
      <c r="F2068"/>
      <c r="G2068"/>
      <c r="H2068"/>
      <c r="J2068"/>
      <c r="K2068"/>
      <c r="N2068"/>
      <c r="O2068"/>
      <c r="P2068"/>
      <c r="Q2068"/>
      <c r="R2068"/>
      <c r="S2068" s="30"/>
    </row>
    <row r="2069" spans="1:19" x14ac:dyDescent="0.3">
      <c r="A2069" s="25"/>
      <c r="C2069"/>
      <c r="D2069"/>
      <c r="E2069"/>
      <c r="F2069"/>
      <c r="G2069"/>
      <c r="H2069" s="26"/>
      <c r="I2069" s="14"/>
      <c r="J2069"/>
      <c r="K2069"/>
      <c r="N2069"/>
      <c r="O2069"/>
      <c r="P2069"/>
      <c r="Q2069"/>
      <c r="R2069"/>
      <c r="S2069" s="30"/>
    </row>
    <row r="2070" spans="1:19" x14ac:dyDescent="0.3">
      <c r="A2070" s="25"/>
      <c r="C2070"/>
      <c r="D2070"/>
      <c r="E2070"/>
      <c r="F2070"/>
      <c r="G2070"/>
      <c r="H2070"/>
      <c r="I2070"/>
      <c r="J2070"/>
      <c r="K2070"/>
      <c r="N2070"/>
      <c r="O2070"/>
      <c r="P2070"/>
      <c r="Q2070"/>
      <c r="R2070"/>
      <c r="S2070" s="30"/>
    </row>
    <row r="2071" spans="1:19" x14ac:dyDescent="0.3">
      <c r="A2071" s="25"/>
      <c r="C2071"/>
      <c r="D2071"/>
      <c r="E2071"/>
      <c r="F2071"/>
      <c r="G2071"/>
      <c r="H2071"/>
      <c r="I2071"/>
      <c r="J2071"/>
      <c r="K2071"/>
      <c r="N2071"/>
      <c r="O2071"/>
      <c r="P2071"/>
      <c r="Q2071"/>
      <c r="R2071"/>
      <c r="S2071" s="30"/>
    </row>
    <row r="2072" spans="1:19" x14ac:dyDescent="0.3">
      <c r="A2072" s="25"/>
      <c r="C2072"/>
      <c r="D2072"/>
      <c r="E2072"/>
      <c r="F2072"/>
      <c r="G2072"/>
      <c r="H2072"/>
      <c r="I2072"/>
      <c r="J2072"/>
      <c r="K2072"/>
      <c r="N2072"/>
      <c r="O2072"/>
      <c r="P2072"/>
      <c r="Q2072"/>
      <c r="R2072"/>
      <c r="S2072" s="30"/>
    </row>
    <row r="2073" spans="1:19" x14ac:dyDescent="0.3">
      <c r="A2073" s="25"/>
      <c r="C2073"/>
      <c r="D2073"/>
      <c r="E2073"/>
      <c r="F2073"/>
      <c r="G2073"/>
      <c r="H2073"/>
      <c r="I2073"/>
      <c r="J2073"/>
      <c r="K2073"/>
      <c r="N2073"/>
      <c r="O2073"/>
      <c r="P2073"/>
      <c r="Q2073"/>
      <c r="R2073"/>
      <c r="S2073" s="30"/>
    </row>
    <row r="2074" spans="1:19" x14ac:dyDescent="0.3">
      <c r="A2074" s="25"/>
      <c r="C2074"/>
      <c r="D2074"/>
      <c r="E2074"/>
      <c r="F2074"/>
      <c r="G2074"/>
      <c r="H2074"/>
      <c r="J2074"/>
      <c r="K2074"/>
      <c r="N2074"/>
      <c r="O2074"/>
      <c r="P2074"/>
      <c r="Q2074"/>
      <c r="R2074"/>
      <c r="S2074" s="30"/>
    </row>
    <row r="2075" spans="1:19" x14ac:dyDescent="0.3">
      <c r="A2075" s="25"/>
      <c r="C2075"/>
      <c r="D2075"/>
      <c r="E2075"/>
      <c r="F2075"/>
      <c r="G2075"/>
      <c r="H2075"/>
      <c r="I2075"/>
      <c r="J2075"/>
      <c r="K2075"/>
      <c r="N2075"/>
      <c r="O2075"/>
      <c r="P2075"/>
      <c r="Q2075"/>
      <c r="R2075"/>
      <c r="S2075" s="30"/>
    </row>
    <row r="2076" spans="1:19" x14ac:dyDescent="0.3">
      <c r="A2076" s="25"/>
      <c r="C2076"/>
      <c r="D2076"/>
      <c r="E2076"/>
      <c r="F2076"/>
      <c r="G2076"/>
      <c r="I2076" s="14"/>
      <c r="J2076"/>
      <c r="K2076"/>
      <c r="N2076"/>
      <c r="O2076"/>
      <c r="P2076"/>
      <c r="Q2076"/>
      <c r="R2076"/>
      <c r="S2076" s="30"/>
    </row>
    <row r="2077" spans="1:19" x14ac:dyDescent="0.3">
      <c r="A2077" s="25"/>
      <c r="C2077"/>
      <c r="D2077"/>
      <c r="E2077"/>
      <c r="F2077"/>
      <c r="G2077"/>
      <c r="J2077"/>
      <c r="K2077"/>
      <c r="N2077"/>
      <c r="O2077"/>
      <c r="P2077"/>
      <c r="Q2077"/>
      <c r="R2077"/>
      <c r="S2077" s="30"/>
    </row>
    <row r="2078" spans="1:19" x14ac:dyDescent="0.3">
      <c r="A2078" s="25"/>
      <c r="C2078"/>
      <c r="D2078"/>
      <c r="E2078"/>
      <c r="F2078"/>
      <c r="G2078"/>
      <c r="J2078"/>
      <c r="K2078"/>
      <c r="N2078"/>
      <c r="O2078"/>
      <c r="P2078"/>
      <c r="Q2078"/>
      <c r="R2078"/>
      <c r="S2078" s="30"/>
    </row>
    <row r="2079" spans="1:19" x14ac:dyDescent="0.3">
      <c r="A2079" s="25"/>
      <c r="C2079"/>
      <c r="D2079"/>
      <c r="E2079"/>
      <c r="F2079"/>
      <c r="G2079"/>
      <c r="H2079"/>
      <c r="I2079"/>
      <c r="J2079"/>
      <c r="K2079"/>
      <c r="N2079"/>
      <c r="O2079"/>
      <c r="P2079"/>
      <c r="Q2079"/>
      <c r="R2079"/>
      <c r="S2079" s="30"/>
    </row>
    <row r="2080" spans="1:19" x14ac:dyDescent="0.3">
      <c r="A2080" s="25"/>
      <c r="C2080"/>
      <c r="D2080"/>
      <c r="E2080"/>
      <c r="F2080"/>
      <c r="G2080"/>
      <c r="H2080"/>
      <c r="I2080"/>
      <c r="J2080"/>
      <c r="K2080"/>
      <c r="N2080"/>
      <c r="O2080"/>
      <c r="P2080"/>
      <c r="Q2080"/>
      <c r="R2080"/>
      <c r="S2080" s="30"/>
    </row>
    <row r="2081" spans="1:19" x14ac:dyDescent="0.3">
      <c r="A2081" s="25"/>
      <c r="C2081"/>
      <c r="D2081"/>
      <c r="E2081"/>
      <c r="F2081"/>
      <c r="G2081"/>
      <c r="J2081"/>
      <c r="K2081"/>
      <c r="N2081"/>
      <c r="O2081"/>
      <c r="P2081"/>
      <c r="Q2081"/>
      <c r="R2081"/>
      <c r="S2081" s="30"/>
    </row>
    <row r="2082" spans="1:19" x14ac:dyDescent="0.3">
      <c r="A2082" s="25"/>
      <c r="C2082"/>
      <c r="D2082"/>
      <c r="E2082"/>
      <c r="F2082"/>
      <c r="G2082"/>
      <c r="J2082"/>
      <c r="K2082"/>
      <c r="N2082"/>
      <c r="O2082"/>
      <c r="P2082"/>
      <c r="Q2082"/>
      <c r="R2082"/>
      <c r="S2082" s="30"/>
    </row>
    <row r="2083" spans="1:19" x14ac:dyDescent="0.3">
      <c r="A2083" s="25"/>
      <c r="C2083"/>
      <c r="D2083"/>
      <c r="E2083"/>
      <c r="F2083"/>
      <c r="G2083"/>
      <c r="J2083"/>
      <c r="K2083"/>
      <c r="N2083"/>
      <c r="O2083"/>
      <c r="P2083"/>
      <c r="Q2083"/>
      <c r="R2083"/>
      <c r="S2083" s="30"/>
    </row>
    <row r="2084" spans="1:19" x14ac:dyDescent="0.3">
      <c r="A2084" s="25"/>
      <c r="C2084"/>
      <c r="D2084"/>
      <c r="E2084"/>
      <c r="F2084"/>
      <c r="G2084"/>
      <c r="J2084"/>
      <c r="K2084"/>
      <c r="N2084"/>
      <c r="O2084"/>
      <c r="P2084"/>
      <c r="Q2084"/>
      <c r="R2084"/>
      <c r="S2084" s="30"/>
    </row>
    <row r="2085" spans="1:19" x14ac:dyDescent="0.3">
      <c r="A2085" s="25"/>
      <c r="C2085"/>
      <c r="D2085"/>
      <c r="E2085"/>
      <c r="F2085"/>
      <c r="G2085"/>
      <c r="H2085"/>
      <c r="J2085"/>
      <c r="K2085"/>
      <c r="N2085"/>
      <c r="O2085"/>
      <c r="P2085"/>
      <c r="Q2085"/>
      <c r="R2085"/>
      <c r="S2085" s="30"/>
    </row>
    <row r="2086" spans="1:19" x14ac:dyDescent="0.3">
      <c r="A2086" s="25"/>
      <c r="C2086"/>
      <c r="D2086"/>
      <c r="E2086"/>
      <c r="F2086"/>
      <c r="G2086"/>
      <c r="J2086"/>
      <c r="K2086"/>
      <c r="N2086"/>
      <c r="O2086"/>
      <c r="P2086"/>
      <c r="Q2086"/>
      <c r="R2086"/>
      <c r="S2086" s="30"/>
    </row>
    <row r="2087" spans="1:19" x14ac:dyDescent="0.3">
      <c r="A2087" s="25"/>
      <c r="C2087"/>
      <c r="D2087"/>
      <c r="E2087"/>
      <c r="F2087"/>
      <c r="G2087"/>
      <c r="J2087"/>
      <c r="K2087"/>
      <c r="N2087"/>
      <c r="O2087"/>
      <c r="P2087"/>
      <c r="Q2087"/>
      <c r="R2087"/>
      <c r="S2087" s="30"/>
    </row>
    <row r="2088" spans="1:19" x14ac:dyDescent="0.3">
      <c r="A2088" s="25"/>
      <c r="C2088"/>
      <c r="D2088"/>
      <c r="E2088"/>
      <c r="F2088"/>
      <c r="G2088"/>
      <c r="J2088"/>
      <c r="K2088"/>
      <c r="N2088"/>
      <c r="O2088"/>
      <c r="P2088"/>
      <c r="Q2088"/>
      <c r="R2088"/>
      <c r="S2088" s="30"/>
    </row>
    <row r="2089" spans="1:19" x14ac:dyDescent="0.3">
      <c r="A2089" s="25"/>
      <c r="C2089"/>
      <c r="D2089"/>
      <c r="E2089"/>
      <c r="F2089"/>
      <c r="G2089"/>
      <c r="J2089"/>
      <c r="K2089"/>
      <c r="N2089"/>
      <c r="O2089"/>
      <c r="P2089"/>
      <c r="Q2089"/>
      <c r="R2089"/>
      <c r="S2089" s="30"/>
    </row>
    <row r="2090" spans="1:19" x14ac:dyDescent="0.3">
      <c r="A2090" s="25"/>
      <c r="C2090"/>
      <c r="D2090"/>
      <c r="E2090"/>
      <c r="F2090"/>
      <c r="G2090"/>
      <c r="J2090"/>
      <c r="K2090"/>
      <c r="N2090"/>
      <c r="O2090"/>
      <c r="P2090"/>
      <c r="Q2090"/>
      <c r="R2090"/>
      <c r="S2090" s="30"/>
    </row>
    <row r="2091" spans="1:19" x14ac:dyDescent="0.3">
      <c r="A2091" s="25"/>
      <c r="C2091"/>
      <c r="D2091"/>
      <c r="E2091"/>
      <c r="F2091"/>
      <c r="G2091"/>
      <c r="J2091"/>
      <c r="K2091"/>
      <c r="N2091"/>
      <c r="O2091"/>
      <c r="P2091"/>
      <c r="Q2091"/>
      <c r="R2091"/>
      <c r="S2091" s="30"/>
    </row>
    <row r="2092" spans="1:19" x14ac:dyDescent="0.3">
      <c r="A2092" s="25"/>
      <c r="C2092"/>
      <c r="D2092"/>
      <c r="E2092"/>
      <c r="F2092"/>
      <c r="G2092"/>
      <c r="J2092"/>
      <c r="K2092"/>
      <c r="N2092"/>
      <c r="O2092"/>
      <c r="P2092"/>
      <c r="Q2092"/>
      <c r="R2092"/>
      <c r="S2092" s="30"/>
    </row>
    <row r="2093" spans="1:19" x14ac:dyDescent="0.3">
      <c r="A2093" s="25"/>
      <c r="C2093"/>
      <c r="D2093"/>
      <c r="E2093"/>
      <c r="F2093"/>
      <c r="G2093"/>
      <c r="H2093" s="14"/>
      <c r="J2093"/>
      <c r="K2093"/>
      <c r="N2093"/>
      <c r="O2093"/>
      <c r="P2093"/>
      <c r="Q2093"/>
      <c r="R2093"/>
      <c r="S2093" s="30"/>
    </row>
    <row r="2094" spans="1:19" x14ac:dyDescent="0.3">
      <c r="A2094" s="25"/>
      <c r="C2094"/>
      <c r="D2094"/>
      <c r="E2094"/>
      <c r="F2094"/>
      <c r="G2094"/>
      <c r="J2094"/>
      <c r="K2094"/>
      <c r="N2094"/>
      <c r="O2094"/>
      <c r="P2094"/>
      <c r="Q2094"/>
      <c r="R2094"/>
      <c r="S2094" s="30"/>
    </row>
    <row r="2095" spans="1:19" x14ac:dyDescent="0.3">
      <c r="A2095" s="25"/>
      <c r="C2095"/>
      <c r="D2095"/>
      <c r="E2095"/>
      <c r="F2095"/>
      <c r="G2095"/>
      <c r="J2095"/>
      <c r="K2095"/>
      <c r="N2095"/>
      <c r="O2095"/>
      <c r="P2095"/>
      <c r="Q2095"/>
      <c r="R2095"/>
      <c r="S2095" s="30"/>
    </row>
    <row r="2096" spans="1:19" x14ac:dyDescent="0.3">
      <c r="A2096" s="25"/>
      <c r="C2096"/>
      <c r="D2096"/>
      <c r="E2096"/>
      <c r="F2096"/>
      <c r="G2096"/>
      <c r="H2096" s="14"/>
      <c r="I2096" s="26"/>
      <c r="J2096"/>
      <c r="K2096"/>
      <c r="N2096"/>
      <c r="O2096"/>
      <c r="P2096"/>
      <c r="Q2096"/>
      <c r="R2096"/>
      <c r="S2096" s="30"/>
    </row>
    <row r="2097" spans="1:19" x14ac:dyDescent="0.3">
      <c r="A2097" s="25"/>
      <c r="C2097"/>
      <c r="D2097"/>
      <c r="E2097"/>
      <c r="F2097"/>
      <c r="G2097"/>
      <c r="H2097" s="14"/>
      <c r="I2097" s="14"/>
      <c r="J2097"/>
      <c r="K2097"/>
      <c r="N2097"/>
      <c r="O2097"/>
      <c r="P2097"/>
      <c r="Q2097"/>
      <c r="R2097"/>
      <c r="S2097" s="30"/>
    </row>
    <row r="2098" spans="1:19" x14ac:dyDescent="0.3">
      <c r="A2098" s="25"/>
      <c r="C2098"/>
      <c r="D2098"/>
      <c r="E2098"/>
      <c r="F2098"/>
      <c r="G2098"/>
      <c r="H2098" s="14"/>
      <c r="I2098" s="14"/>
      <c r="J2098"/>
      <c r="K2098"/>
      <c r="N2098"/>
      <c r="O2098"/>
      <c r="P2098"/>
      <c r="Q2098"/>
      <c r="R2098"/>
      <c r="S2098" s="30"/>
    </row>
    <row r="2099" spans="1:19" x14ac:dyDescent="0.3">
      <c r="A2099" s="25"/>
      <c r="C2099"/>
      <c r="D2099"/>
      <c r="E2099"/>
      <c r="F2099"/>
      <c r="G2099"/>
      <c r="H2099" s="14"/>
      <c r="I2099" s="14"/>
      <c r="J2099"/>
      <c r="K2099"/>
      <c r="N2099"/>
      <c r="O2099"/>
      <c r="P2099"/>
      <c r="Q2099"/>
      <c r="R2099"/>
      <c r="S2099" s="30"/>
    </row>
    <row r="2100" spans="1:19" x14ac:dyDescent="0.3">
      <c r="A2100" s="25"/>
      <c r="C2100"/>
      <c r="D2100"/>
      <c r="E2100"/>
      <c r="F2100"/>
      <c r="G2100"/>
      <c r="H2100" s="14"/>
      <c r="I2100" s="14"/>
      <c r="J2100"/>
      <c r="K2100"/>
      <c r="N2100"/>
      <c r="O2100"/>
      <c r="P2100"/>
      <c r="Q2100"/>
      <c r="R2100"/>
      <c r="S2100" s="30"/>
    </row>
    <row r="2101" spans="1:19" x14ac:dyDescent="0.3">
      <c r="A2101" s="25"/>
      <c r="C2101"/>
      <c r="D2101"/>
      <c r="E2101"/>
      <c r="F2101"/>
      <c r="G2101"/>
      <c r="H2101" s="14"/>
      <c r="I2101" s="14"/>
      <c r="J2101"/>
      <c r="K2101"/>
      <c r="N2101"/>
      <c r="O2101"/>
      <c r="P2101"/>
      <c r="Q2101"/>
      <c r="R2101"/>
      <c r="S2101" s="30"/>
    </row>
    <row r="2102" spans="1:19" x14ac:dyDescent="0.3">
      <c r="A2102" s="25"/>
      <c r="C2102"/>
      <c r="D2102"/>
      <c r="E2102"/>
      <c r="F2102"/>
      <c r="G2102"/>
      <c r="H2102" s="14"/>
      <c r="I2102" s="14"/>
      <c r="J2102"/>
      <c r="K2102"/>
      <c r="N2102"/>
      <c r="O2102"/>
      <c r="P2102"/>
      <c r="Q2102"/>
      <c r="R2102"/>
      <c r="S2102" s="30"/>
    </row>
    <row r="2103" spans="1:19" x14ac:dyDescent="0.3">
      <c r="A2103" s="25"/>
      <c r="C2103"/>
      <c r="D2103"/>
      <c r="E2103"/>
      <c r="F2103"/>
      <c r="G2103"/>
      <c r="H2103" s="14"/>
      <c r="I2103" s="14"/>
      <c r="J2103"/>
      <c r="K2103"/>
      <c r="N2103"/>
      <c r="O2103"/>
      <c r="P2103"/>
      <c r="Q2103"/>
      <c r="R2103"/>
      <c r="S2103" s="30"/>
    </row>
    <row r="2104" spans="1:19" x14ac:dyDescent="0.3">
      <c r="A2104" s="25"/>
      <c r="C2104"/>
      <c r="D2104"/>
      <c r="E2104"/>
      <c r="F2104"/>
      <c r="G2104"/>
      <c r="H2104" s="14"/>
      <c r="I2104" s="14"/>
      <c r="J2104"/>
      <c r="K2104"/>
      <c r="N2104"/>
      <c r="O2104"/>
      <c r="P2104"/>
      <c r="Q2104"/>
      <c r="R2104"/>
      <c r="S2104" s="30"/>
    </row>
    <row r="2105" spans="1:19" x14ac:dyDescent="0.3">
      <c r="A2105" s="25"/>
      <c r="C2105"/>
      <c r="D2105"/>
      <c r="E2105"/>
      <c r="F2105"/>
      <c r="G2105"/>
      <c r="J2105"/>
      <c r="K2105"/>
      <c r="N2105"/>
      <c r="O2105"/>
      <c r="P2105"/>
      <c r="Q2105"/>
      <c r="R2105"/>
      <c r="S2105" s="30"/>
    </row>
    <row r="2106" spans="1:19" x14ac:dyDescent="0.3">
      <c r="A2106" s="25"/>
      <c r="C2106"/>
      <c r="D2106"/>
      <c r="E2106"/>
      <c r="F2106"/>
      <c r="G2106"/>
      <c r="H2106" s="14"/>
      <c r="I2106" s="14"/>
      <c r="J2106"/>
      <c r="K2106"/>
      <c r="N2106"/>
      <c r="O2106"/>
      <c r="P2106"/>
      <c r="Q2106"/>
      <c r="R2106"/>
      <c r="S2106" s="30"/>
    </row>
    <row r="2107" spans="1:19" x14ac:dyDescent="0.3">
      <c r="A2107" s="25"/>
      <c r="C2107"/>
      <c r="D2107"/>
      <c r="E2107"/>
      <c r="F2107"/>
      <c r="G2107"/>
      <c r="H2107"/>
      <c r="I2107"/>
      <c r="J2107"/>
      <c r="K2107"/>
      <c r="N2107"/>
      <c r="O2107"/>
      <c r="P2107"/>
      <c r="Q2107"/>
      <c r="R2107"/>
      <c r="S2107" s="30"/>
    </row>
    <row r="2108" spans="1:19" x14ac:dyDescent="0.3">
      <c r="A2108" s="25"/>
      <c r="C2108"/>
      <c r="D2108"/>
      <c r="E2108"/>
      <c r="F2108"/>
      <c r="G2108"/>
      <c r="H2108"/>
      <c r="I2108"/>
      <c r="J2108"/>
      <c r="K2108"/>
      <c r="N2108"/>
      <c r="O2108"/>
      <c r="P2108"/>
      <c r="Q2108"/>
      <c r="R2108"/>
      <c r="S2108" s="30"/>
    </row>
    <row r="2109" spans="1:19" x14ac:dyDescent="0.3">
      <c r="A2109" s="25"/>
      <c r="C2109"/>
      <c r="D2109"/>
      <c r="E2109"/>
      <c r="F2109"/>
      <c r="G2109"/>
      <c r="H2109"/>
      <c r="I2109"/>
      <c r="J2109"/>
      <c r="K2109"/>
      <c r="N2109"/>
      <c r="O2109"/>
      <c r="P2109"/>
      <c r="Q2109"/>
      <c r="R2109"/>
      <c r="S2109" s="30"/>
    </row>
    <row r="2110" spans="1:19" x14ac:dyDescent="0.3">
      <c r="A2110" s="25"/>
      <c r="C2110"/>
      <c r="D2110"/>
      <c r="E2110"/>
      <c r="F2110"/>
      <c r="G2110"/>
      <c r="H2110"/>
      <c r="I2110"/>
      <c r="J2110"/>
      <c r="K2110"/>
      <c r="N2110"/>
      <c r="O2110"/>
      <c r="P2110"/>
      <c r="Q2110"/>
      <c r="R2110"/>
      <c r="S2110" s="30"/>
    </row>
    <row r="2111" spans="1:19" x14ac:dyDescent="0.3">
      <c r="A2111" s="25"/>
      <c r="C2111"/>
      <c r="D2111"/>
      <c r="E2111"/>
      <c r="F2111"/>
      <c r="G2111"/>
      <c r="H2111"/>
      <c r="I2111"/>
      <c r="J2111"/>
      <c r="K2111"/>
      <c r="N2111"/>
      <c r="O2111"/>
      <c r="P2111"/>
      <c r="Q2111"/>
      <c r="R2111"/>
      <c r="S2111" s="30"/>
    </row>
    <row r="2112" spans="1:19" x14ac:dyDescent="0.3">
      <c r="A2112" s="25"/>
      <c r="C2112"/>
      <c r="D2112"/>
      <c r="E2112"/>
      <c r="F2112"/>
      <c r="G2112"/>
      <c r="H2112"/>
      <c r="I2112"/>
      <c r="J2112"/>
      <c r="K2112"/>
      <c r="N2112"/>
      <c r="O2112"/>
      <c r="P2112"/>
      <c r="Q2112"/>
      <c r="R2112"/>
      <c r="S2112" s="30"/>
    </row>
    <row r="2113" spans="1:19" x14ac:dyDescent="0.3">
      <c r="A2113" s="25"/>
      <c r="C2113"/>
      <c r="D2113"/>
      <c r="E2113"/>
      <c r="F2113"/>
      <c r="G2113"/>
      <c r="H2113"/>
      <c r="I2113"/>
      <c r="J2113"/>
      <c r="K2113"/>
      <c r="N2113"/>
      <c r="O2113"/>
      <c r="P2113"/>
      <c r="Q2113"/>
      <c r="R2113"/>
      <c r="S2113" s="30"/>
    </row>
    <row r="2114" spans="1:19" x14ac:dyDescent="0.3">
      <c r="A2114" s="25"/>
      <c r="C2114"/>
      <c r="D2114"/>
      <c r="E2114"/>
      <c r="F2114"/>
      <c r="G2114"/>
      <c r="H2114"/>
      <c r="I2114"/>
      <c r="J2114"/>
      <c r="K2114"/>
      <c r="N2114"/>
      <c r="O2114"/>
      <c r="P2114"/>
      <c r="Q2114"/>
      <c r="R2114"/>
      <c r="S2114" s="30"/>
    </row>
    <row r="2115" spans="1:19" x14ac:dyDescent="0.3">
      <c r="A2115" s="25"/>
      <c r="C2115"/>
      <c r="D2115"/>
      <c r="E2115"/>
      <c r="F2115"/>
      <c r="G2115"/>
      <c r="H2115"/>
      <c r="I2115"/>
      <c r="J2115"/>
      <c r="K2115"/>
      <c r="N2115"/>
      <c r="O2115"/>
      <c r="P2115"/>
      <c r="Q2115"/>
      <c r="R2115"/>
      <c r="S2115" s="30"/>
    </row>
    <row r="2116" spans="1:19" x14ac:dyDescent="0.3">
      <c r="A2116" s="25"/>
      <c r="C2116"/>
      <c r="D2116"/>
      <c r="E2116"/>
      <c r="F2116"/>
      <c r="G2116"/>
      <c r="H2116"/>
      <c r="I2116" s="26"/>
      <c r="J2116"/>
      <c r="K2116"/>
      <c r="N2116"/>
      <c r="O2116"/>
      <c r="P2116"/>
      <c r="Q2116"/>
      <c r="R2116"/>
      <c r="S2116" s="30"/>
    </row>
    <row r="2117" spans="1:19" x14ac:dyDescent="0.3">
      <c r="A2117" s="25"/>
      <c r="C2117"/>
      <c r="D2117"/>
      <c r="E2117"/>
      <c r="F2117"/>
      <c r="G2117"/>
      <c r="J2117"/>
      <c r="K2117"/>
      <c r="N2117"/>
      <c r="O2117"/>
      <c r="P2117"/>
      <c r="Q2117"/>
      <c r="R2117"/>
      <c r="S2117" s="30"/>
    </row>
    <row r="2118" spans="1:19" x14ac:dyDescent="0.3">
      <c r="A2118" s="25"/>
      <c r="C2118"/>
      <c r="D2118"/>
      <c r="E2118"/>
      <c r="F2118"/>
      <c r="G2118"/>
      <c r="H2118" s="26"/>
      <c r="I2118" s="26"/>
      <c r="J2118"/>
      <c r="K2118"/>
      <c r="N2118"/>
      <c r="O2118"/>
      <c r="P2118"/>
      <c r="Q2118"/>
      <c r="R2118"/>
      <c r="S2118" s="30"/>
    </row>
    <row r="2119" spans="1:19" x14ac:dyDescent="0.3">
      <c r="A2119" s="25"/>
      <c r="C2119"/>
      <c r="D2119"/>
      <c r="E2119"/>
      <c r="F2119"/>
      <c r="G2119"/>
      <c r="H2119"/>
      <c r="I2119"/>
      <c r="J2119"/>
      <c r="K2119"/>
      <c r="N2119"/>
      <c r="O2119"/>
      <c r="P2119"/>
      <c r="Q2119"/>
      <c r="R2119"/>
      <c r="S2119" s="30"/>
    </row>
    <row r="2120" spans="1:19" x14ac:dyDescent="0.3">
      <c r="A2120" s="25"/>
      <c r="C2120"/>
      <c r="D2120"/>
      <c r="E2120"/>
      <c r="F2120"/>
      <c r="G2120"/>
      <c r="H2120"/>
      <c r="I2120"/>
      <c r="J2120"/>
      <c r="K2120"/>
      <c r="N2120"/>
      <c r="O2120"/>
      <c r="P2120"/>
      <c r="Q2120"/>
      <c r="R2120"/>
      <c r="S2120" s="30"/>
    </row>
    <row r="2121" spans="1:19" x14ac:dyDescent="0.3">
      <c r="A2121" s="25"/>
      <c r="C2121"/>
      <c r="D2121"/>
      <c r="E2121"/>
      <c r="F2121"/>
      <c r="G2121"/>
      <c r="H2121"/>
      <c r="I2121"/>
      <c r="J2121"/>
      <c r="K2121"/>
      <c r="N2121"/>
      <c r="O2121"/>
      <c r="P2121"/>
      <c r="Q2121"/>
      <c r="R2121"/>
      <c r="S2121" s="30"/>
    </row>
    <row r="2122" spans="1:19" x14ac:dyDescent="0.3">
      <c r="A2122" s="25"/>
      <c r="C2122"/>
      <c r="D2122"/>
      <c r="E2122"/>
      <c r="F2122"/>
      <c r="G2122"/>
      <c r="H2122"/>
      <c r="I2122"/>
      <c r="J2122"/>
      <c r="K2122"/>
      <c r="N2122"/>
      <c r="O2122"/>
      <c r="P2122"/>
      <c r="Q2122"/>
      <c r="R2122"/>
      <c r="S2122" s="30"/>
    </row>
    <row r="2123" spans="1:19" x14ac:dyDescent="0.3">
      <c r="A2123" s="25"/>
      <c r="C2123"/>
      <c r="D2123"/>
      <c r="E2123"/>
      <c r="F2123"/>
      <c r="G2123"/>
      <c r="H2123"/>
      <c r="I2123" s="26"/>
      <c r="J2123"/>
      <c r="K2123"/>
      <c r="N2123"/>
      <c r="O2123"/>
      <c r="P2123"/>
      <c r="Q2123"/>
      <c r="R2123"/>
      <c r="S2123" s="30"/>
    </row>
    <row r="2124" spans="1:19" x14ac:dyDescent="0.3">
      <c r="A2124" s="25"/>
      <c r="C2124"/>
      <c r="D2124"/>
      <c r="E2124"/>
      <c r="F2124"/>
      <c r="G2124"/>
      <c r="H2124"/>
      <c r="I2124" s="26"/>
      <c r="J2124"/>
      <c r="K2124"/>
      <c r="N2124"/>
      <c r="O2124"/>
      <c r="P2124"/>
      <c r="Q2124"/>
      <c r="R2124"/>
      <c r="S2124" s="30"/>
    </row>
    <row r="2125" spans="1:19" x14ac:dyDescent="0.3">
      <c r="A2125" s="25"/>
      <c r="C2125"/>
      <c r="D2125"/>
      <c r="E2125"/>
      <c r="F2125"/>
      <c r="G2125"/>
      <c r="H2125"/>
      <c r="I2125"/>
      <c r="J2125"/>
      <c r="K2125"/>
      <c r="N2125"/>
      <c r="O2125"/>
      <c r="P2125"/>
      <c r="Q2125"/>
      <c r="R2125"/>
      <c r="S2125" s="30"/>
    </row>
    <row r="2126" spans="1:19" x14ac:dyDescent="0.3">
      <c r="A2126" s="25"/>
      <c r="C2126"/>
      <c r="D2126"/>
      <c r="E2126"/>
      <c r="F2126"/>
      <c r="G2126"/>
      <c r="H2126"/>
      <c r="I2126" s="26"/>
      <c r="J2126"/>
      <c r="K2126"/>
      <c r="N2126"/>
      <c r="O2126"/>
      <c r="P2126"/>
      <c r="Q2126"/>
      <c r="R2126"/>
      <c r="S2126" s="30"/>
    </row>
    <row r="2127" spans="1:19" x14ac:dyDescent="0.3">
      <c r="A2127" s="25"/>
      <c r="C2127"/>
      <c r="D2127"/>
      <c r="E2127"/>
      <c r="F2127"/>
      <c r="G2127"/>
      <c r="H2127"/>
      <c r="I2127" s="14"/>
      <c r="J2127"/>
      <c r="K2127"/>
      <c r="N2127"/>
      <c r="O2127"/>
      <c r="P2127"/>
      <c r="Q2127"/>
      <c r="R2127"/>
      <c r="S2127" s="30"/>
    </row>
    <row r="2128" spans="1:19" x14ac:dyDescent="0.3">
      <c r="A2128" s="25"/>
      <c r="C2128"/>
      <c r="D2128"/>
      <c r="E2128"/>
      <c r="F2128"/>
      <c r="G2128"/>
      <c r="H2128"/>
      <c r="I2128" s="26"/>
      <c r="J2128"/>
      <c r="K2128"/>
      <c r="N2128"/>
      <c r="O2128"/>
      <c r="P2128"/>
      <c r="Q2128"/>
      <c r="R2128"/>
      <c r="S2128" s="30"/>
    </row>
    <row r="2129" spans="1:19" x14ac:dyDescent="0.3">
      <c r="A2129" s="25"/>
      <c r="C2129"/>
      <c r="D2129"/>
      <c r="E2129"/>
      <c r="F2129"/>
      <c r="G2129"/>
      <c r="H2129"/>
      <c r="I2129" s="26"/>
      <c r="J2129"/>
      <c r="K2129"/>
      <c r="N2129"/>
      <c r="O2129"/>
      <c r="P2129"/>
      <c r="Q2129"/>
      <c r="R2129"/>
      <c r="S2129" s="30"/>
    </row>
    <row r="2130" spans="1:19" x14ac:dyDescent="0.3">
      <c r="A2130" s="25"/>
      <c r="C2130"/>
      <c r="D2130"/>
      <c r="E2130"/>
      <c r="F2130"/>
      <c r="G2130"/>
      <c r="H2130"/>
      <c r="I2130"/>
      <c r="J2130"/>
      <c r="K2130"/>
      <c r="N2130"/>
      <c r="O2130"/>
      <c r="P2130"/>
      <c r="Q2130"/>
      <c r="R2130"/>
      <c r="S2130" s="30"/>
    </row>
    <row r="2131" spans="1:19" x14ac:dyDescent="0.3">
      <c r="A2131" s="25"/>
      <c r="C2131"/>
      <c r="D2131"/>
      <c r="E2131"/>
      <c r="F2131"/>
      <c r="G2131"/>
      <c r="H2131"/>
      <c r="I2131" s="26"/>
      <c r="J2131"/>
      <c r="K2131"/>
      <c r="N2131"/>
      <c r="O2131"/>
      <c r="P2131"/>
      <c r="Q2131"/>
      <c r="R2131"/>
      <c r="S2131" s="30"/>
    </row>
    <row r="2132" spans="1:19" x14ac:dyDescent="0.3">
      <c r="A2132" s="25"/>
      <c r="C2132"/>
      <c r="D2132"/>
      <c r="E2132"/>
      <c r="F2132"/>
      <c r="G2132"/>
      <c r="H2132"/>
      <c r="I2132"/>
      <c r="J2132"/>
      <c r="K2132"/>
      <c r="N2132"/>
      <c r="O2132"/>
      <c r="P2132"/>
      <c r="Q2132"/>
      <c r="R2132"/>
      <c r="S2132" s="30"/>
    </row>
    <row r="2133" spans="1:19" x14ac:dyDescent="0.3">
      <c r="A2133" s="25"/>
      <c r="C2133"/>
      <c r="D2133"/>
      <c r="E2133"/>
      <c r="F2133"/>
      <c r="G2133"/>
      <c r="H2133"/>
      <c r="I2133"/>
      <c r="J2133"/>
      <c r="K2133"/>
      <c r="N2133"/>
      <c r="O2133"/>
      <c r="P2133"/>
      <c r="Q2133"/>
      <c r="R2133"/>
      <c r="S2133" s="30"/>
    </row>
    <row r="2134" spans="1:19" x14ac:dyDescent="0.3">
      <c r="A2134" s="25"/>
      <c r="C2134"/>
      <c r="D2134"/>
      <c r="E2134"/>
      <c r="F2134"/>
      <c r="G2134"/>
      <c r="H2134"/>
      <c r="I2134"/>
      <c r="J2134"/>
      <c r="K2134"/>
      <c r="N2134"/>
      <c r="O2134"/>
      <c r="P2134"/>
      <c r="Q2134"/>
      <c r="R2134"/>
      <c r="S2134" s="30"/>
    </row>
    <row r="2135" spans="1:19" x14ac:dyDescent="0.3">
      <c r="A2135" s="25"/>
      <c r="C2135"/>
      <c r="D2135"/>
      <c r="E2135"/>
      <c r="F2135"/>
      <c r="G2135"/>
      <c r="H2135"/>
      <c r="I2135"/>
      <c r="J2135"/>
      <c r="K2135"/>
      <c r="N2135"/>
      <c r="O2135"/>
      <c r="P2135"/>
      <c r="Q2135"/>
      <c r="R2135"/>
      <c r="S2135" s="30"/>
    </row>
    <row r="2136" spans="1:19" x14ac:dyDescent="0.3">
      <c r="A2136" s="25"/>
      <c r="C2136"/>
      <c r="D2136"/>
      <c r="E2136"/>
      <c r="F2136"/>
      <c r="G2136"/>
      <c r="H2136"/>
      <c r="I2136"/>
      <c r="J2136"/>
      <c r="K2136"/>
      <c r="N2136"/>
      <c r="O2136"/>
      <c r="P2136"/>
      <c r="Q2136"/>
      <c r="R2136"/>
      <c r="S2136" s="30"/>
    </row>
    <row r="2137" spans="1:19" x14ac:dyDescent="0.3">
      <c r="A2137" s="25"/>
      <c r="C2137"/>
      <c r="D2137"/>
      <c r="E2137"/>
      <c r="F2137"/>
      <c r="G2137"/>
      <c r="H2137"/>
      <c r="I2137"/>
      <c r="J2137"/>
      <c r="K2137"/>
      <c r="N2137"/>
      <c r="O2137"/>
      <c r="P2137"/>
      <c r="Q2137"/>
      <c r="R2137"/>
      <c r="S2137" s="30"/>
    </row>
    <row r="2138" spans="1:19" x14ac:dyDescent="0.3">
      <c r="A2138" s="25"/>
      <c r="C2138"/>
      <c r="D2138"/>
      <c r="E2138"/>
      <c r="F2138"/>
      <c r="G2138"/>
      <c r="H2138"/>
      <c r="I2138"/>
      <c r="J2138"/>
      <c r="K2138"/>
      <c r="N2138"/>
      <c r="O2138"/>
      <c r="P2138"/>
      <c r="Q2138"/>
      <c r="R2138"/>
      <c r="S2138" s="30"/>
    </row>
    <row r="2139" spans="1:19" x14ac:dyDescent="0.3">
      <c r="A2139" s="25"/>
      <c r="C2139"/>
      <c r="D2139"/>
      <c r="E2139"/>
      <c r="F2139"/>
      <c r="G2139"/>
      <c r="H2139"/>
      <c r="I2139"/>
      <c r="J2139"/>
      <c r="K2139"/>
      <c r="N2139"/>
      <c r="O2139"/>
      <c r="P2139"/>
      <c r="Q2139"/>
      <c r="R2139"/>
      <c r="S2139" s="30"/>
    </row>
    <row r="2140" spans="1:19" x14ac:dyDescent="0.3">
      <c r="A2140" s="25"/>
      <c r="C2140"/>
      <c r="D2140"/>
      <c r="E2140"/>
      <c r="F2140"/>
      <c r="G2140"/>
      <c r="H2140"/>
      <c r="I2140"/>
      <c r="J2140"/>
      <c r="K2140"/>
      <c r="N2140"/>
      <c r="O2140"/>
      <c r="P2140"/>
      <c r="Q2140"/>
      <c r="R2140"/>
      <c r="S2140" s="30"/>
    </row>
    <row r="2141" spans="1:19" x14ac:dyDescent="0.3">
      <c r="A2141" s="25"/>
      <c r="C2141"/>
      <c r="D2141"/>
      <c r="E2141"/>
      <c r="F2141"/>
      <c r="G2141"/>
      <c r="H2141"/>
      <c r="I2141"/>
      <c r="J2141"/>
      <c r="K2141"/>
      <c r="N2141"/>
      <c r="O2141"/>
      <c r="P2141"/>
      <c r="Q2141"/>
      <c r="R2141"/>
      <c r="S2141" s="30"/>
    </row>
    <row r="2142" spans="1:19" x14ac:dyDescent="0.3">
      <c r="A2142" s="25"/>
      <c r="C2142"/>
      <c r="D2142"/>
      <c r="E2142"/>
      <c r="F2142"/>
      <c r="G2142"/>
      <c r="H2142"/>
      <c r="I2142"/>
      <c r="J2142"/>
      <c r="K2142"/>
      <c r="N2142"/>
      <c r="O2142"/>
      <c r="P2142"/>
      <c r="Q2142"/>
      <c r="R2142"/>
      <c r="S2142" s="30"/>
    </row>
    <row r="2143" spans="1:19" x14ac:dyDescent="0.3">
      <c r="A2143" s="25"/>
      <c r="C2143"/>
      <c r="D2143"/>
      <c r="E2143"/>
      <c r="F2143"/>
      <c r="G2143"/>
      <c r="H2143"/>
      <c r="I2143"/>
      <c r="J2143"/>
      <c r="K2143"/>
      <c r="N2143"/>
      <c r="O2143"/>
      <c r="P2143"/>
      <c r="Q2143"/>
      <c r="R2143"/>
      <c r="S2143" s="30"/>
    </row>
    <row r="2144" spans="1:19" x14ac:dyDescent="0.3">
      <c r="A2144" s="25"/>
      <c r="C2144"/>
      <c r="D2144"/>
      <c r="E2144"/>
      <c r="F2144"/>
      <c r="G2144"/>
      <c r="H2144"/>
      <c r="I2144"/>
      <c r="J2144"/>
      <c r="K2144"/>
      <c r="N2144"/>
      <c r="O2144"/>
      <c r="P2144"/>
      <c r="Q2144"/>
      <c r="R2144"/>
      <c r="S2144" s="30"/>
    </row>
    <row r="2145" spans="1:19" x14ac:dyDescent="0.3">
      <c r="A2145" s="25"/>
      <c r="C2145"/>
      <c r="D2145"/>
      <c r="E2145"/>
      <c r="F2145"/>
      <c r="G2145"/>
      <c r="H2145"/>
      <c r="I2145"/>
      <c r="J2145"/>
      <c r="K2145"/>
      <c r="N2145"/>
      <c r="O2145"/>
      <c r="P2145"/>
      <c r="Q2145"/>
      <c r="R2145"/>
      <c r="S2145" s="30"/>
    </row>
    <row r="2146" spans="1:19" x14ac:dyDescent="0.3">
      <c r="A2146" s="25"/>
      <c r="C2146"/>
      <c r="D2146"/>
      <c r="E2146"/>
      <c r="F2146"/>
      <c r="G2146"/>
      <c r="H2146"/>
      <c r="I2146"/>
      <c r="J2146"/>
      <c r="K2146"/>
      <c r="N2146"/>
      <c r="O2146"/>
      <c r="P2146"/>
      <c r="Q2146"/>
      <c r="R2146"/>
      <c r="S2146" s="30"/>
    </row>
    <row r="2147" spans="1:19" x14ac:dyDescent="0.3">
      <c r="A2147" s="25"/>
      <c r="C2147"/>
      <c r="D2147"/>
      <c r="E2147"/>
      <c r="F2147"/>
      <c r="G2147"/>
      <c r="H2147"/>
      <c r="I2147"/>
      <c r="J2147"/>
      <c r="K2147"/>
      <c r="N2147"/>
      <c r="O2147"/>
      <c r="P2147"/>
      <c r="Q2147"/>
      <c r="R2147"/>
      <c r="S2147" s="30"/>
    </row>
    <row r="2148" spans="1:19" x14ac:dyDescent="0.3">
      <c r="A2148" s="25"/>
      <c r="C2148"/>
      <c r="D2148"/>
      <c r="E2148"/>
      <c r="F2148"/>
      <c r="G2148"/>
      <c r="H2148"/>
      <c r="I2148"/>
      <c r="J2148"/>
      <c r="K2148"/>
      <c r="N2148"/>
      <c r="O2148"/>
      <c r="P2148"/>
      <c r="Q2148"/>
      <c r="R2148"/>
      <c r="S2148" s="30"/>
    </row>
    <row r="2149" spans="1:19" x14ac:dyDescent="0.3">
      <c r="A2149" s="25"/>
      <c r="C2149"/>
      <c r="D2149"/>
      <c r="E2149"/>
      <c r="F2149"/>
      <c r="G2149"/>
      <c r="H2149"/>
      <c r="I2149"/>
      <c r="J2149"/>
      <c r="K2149"/>
      <c r="N2149"/>
      <c r="O2149"/>
      <c r="P2149"/>
      <c r="Q2149"/>
      <c r="R2149"/>
      <c r="S2149" s="30"/>
    </row>
    <row r="2150" spans="1:19" x14ac:dyDescent="0.3">
      <c r="A2150" s="25"/>
      <c r="C2150"/>
      <c r="D2150"/>
      <c r="E2150"/>
      <c r="F2150"/>
      <c r="G2150"/>
      <c r="H2150"/>
      <c r="I2150"/>
      <c r="J2150"/>
      <c r="K2150"/>
      <c r="N2150"/>
      <c r="O2150"/>
      <c r="P2150"/>
      <c r="Q2150"/>
      <c r="R2150"/>
      <c r="S2150" s="30"/>
    </row>
    <row r="2151" spans="1:19" x14ac:dyDescent="0.3">
      <c r="A2151" s="25"/>
      <c r="C2151"/>
      <c r="D2151"/>
      <c r="E2151"/>
      <c r="F2151"/>
      <c r="G2151"/>
      <c r="H2151"/>
      <c r="I2151"/>
      <c r="J2151"/>
      <c r="K2151"/>
      <c r="N2151"/>
      <c r="O2151"/>
      <c r="P2151"/>
      <c r="Q2151"/>
      <c r="R2151"/>
      <c r="S2151" s="30"/>
    </row>
    <row r="2152" spans="1:19" x14ac:dyDescent="0.3">
      <c r="A2152" s="25"/>
      <c r="C2152"/>
      <c r="D2152"/>
      <c r="E2152"/>
      <c r="F2152"/>
      <c r="G2152"/>
      <c r="H2152"/>
      <c r="I2152" s="26"/>
      <c r="J2152"/>
      <c r="K2152"/>
      <c r="N2152"/>
      <c r="O2152"/>
      <c r="P2152"/>
      <c r="Q2152"/>
      <c r="R2152"/>
      <c r="S2152" s="30"/>
    </row>
    <row r="2153" spans="1:19" x14ac:dyDescent="0.3">
      <c r="A2153" s="25"/>
      <c r="C2153"/>
      <c r="D2153"/>
      <c r="E2153"/>
      <c r="F2153"/>
      <c r="G2153"/>
      <c r="H2153"/>
      <c r="I2153"/>
      <c r="J2153"/>
      <c r="K2153"/>
      <c r="N2153"/>
      <c r="O2153"/>
      <c r="P2153"/>
      <c r="Q2153"/>
      <c r="R2153"/>
      <c r="S2153" s="30"/>
    </row>
    <row r="2154" spans="1:19" x14ac:dyDescent="0.3">
      <c r="A2154" s="25"/>
      <c r="C2154"/>
      <c r="D2154"/>
      <c r="E2154"/>
      <c r="F2154"/>
      <c r="G2154"/>
      <c r="H2154"/>
      <c r="I2154"/>
      <c r="J2154"/>
      <c r="K2154"/>
      <c r="N2154"/>
      <c r="O2154"/>
      <c r="P2154"/>
      <c r="Q2154"/>
      <c r="R2154"/>
      <c r="S2154" s="30"/>
    </row>
    <row r="2155" spans="1:19" x14ac:dyDescent="0.3">
      <c r="A2155" s="25"/>
      <c r="C2155"/>
      <c r="D2155"/>
      <c r="E2155"/>
      <c r="F2155"/>
      <c r="G2155"/>
      <c r="H2155"/>
      <c r="I2155"/>
      <c r="J2155"/>
      <c r="K2155"/>
      <c r="N2155"/>
      <c r="O2155"/>
      <c r="P2155"/>
      <c r="Q2155"/>
      <c r="R2155"/>
      <c r="S2155" s="30"/>
    </row>
    <row r="2156" spans="1:19" x14ac:dyDescent="0.3">
      <c r="A2156" s="25"/>
      <c r="C2156"/>
      <c r="D2156"/>
      <c r="E2156"/>
      <c r="F2156"/>
      <c r="G2156"/>
      <c r="H2156"/>
      <c r="I2156"/>
      <c r="J2156"/>
      <c r="K2156"/>
      <c r="N2156"/>
      <c r="O2156"/>
      <c r="P2156"/>
      <c r="Q2156"/>
      <c r="R2156"/>
      <c r="S2156" s="30"/>
    </row>
    <row r="2157" spans="1:19" x14ac:dyDescent="0.3">
      <c r="A2157" s="25"/>
      <c r="C2157"/>
      <c r="D2157"/>
      <c r="E2157"/>
      <c r="F2157"/>
      <c r="G2157"/>
      <c r="H2157"/>
      <c r="I2157"/>
      <c r="J2157"/>
      <c r="K2157"/>
      <c r="N2157"/>
      <c r="O2157"/>
      <c r="P2157"/>
      <c r="Q2157"/>
      <c r="R2157"/>
      <c r="S2157" s="30"/>
    </row>
    <row r="2158" spans="1:19" x14ac:dyDescent="0.3">
      <c r="A2158" s="25"/>
      <c r="C2158"/>
      <c r="D2158"/>
      <c r="E2158"/>
      <c r="F2158"/>
      <c r="G2158"/>
      <c r="H2158"/>
      <c r="I2158"/>
      <c r="J2158"/>
      <c r="K2158"/>
      <c r="N2158"/>
      <c r="O2158"/>
      <c r="P2158"/>
      <c r="Q2158"/>
      <c r="R2158"/>
      <c r="S2158" s="30"/>
    </row>
    <row r="2159" spans="1:19" x14ac:dyDescent="0.3">
      <c r="A2159" s="25"/>
      <c r="C2159"/>
      <c r="D2159"/>
      <c r="E2159"/>
      <c r="F2159"/>
      <c r="G2159"/>
      <c r="H2159"/>
      <c r="I2159" s="26"/>
      <c r="J2159"/>
      <c r="K2159"/>
      <c r="N2159"/>
      <c r="O2159"/>
      <c r="P2159"/>
      <c r="Q2159"/>
      <c r="R2159"/>
      <c r="S2159" s="30"/>
    </row>
    <row r="2160" spans="1:19" x14ac:dyDescent="0.3">
      <c r="A2160" s="25"/>
      <c r="C2160"/>
      <c r="D2160"/>
      <c r="E2160"/>
      <c r="F2160"/>
      <c r="G2160"/>
      <c r="H2160"/>
      <c r="I2160"/>
      <c r="J2160"/>
      <c r="K2160"/>
      <c r="N2160"/>
      <c r="O2160"/>
      <c r="P2160"/>
      <c r="Q2160"/>
      <c r="R2160"/>
      <c r="S2160" s="30"/>
    </row>
    <row r="2161" spans="1:19" x14ac:dyDescent="0.3">
      <c r="A2161" s="25"/>
      <c r="C2161"/>
      <c r="D2161"/>
      <c r="E2161"/>
      <c r="F2161"/>
      <c r="G2161"/>
      <c r="H2161"/>
      <c r="I2161"/>
      <c r="J2161"/>
      <c r="K2161"/>
      <c r="N2161"/>
      <c r="O2161"/>
      <c r="P2161"/>
      <c r="Q2161"/>
      <c r="R2161"/>
      <c r="S2161" s="30"/>
    </row>
    <row r="2162" spans="1:19" x14ac:dyDescent="0.3">
      <c r="A2162" s="25"/>
      <c r="C2162"/>
      <c r="D2162"/>
      <c r="E2162"/>
      <c r="F2162"/>
      <c r="G2162"/>
      <c r="H2162"/>
      <c r="I2162"/>
      <c r="J2162"/>
      <c r="K2162"/>
      <c r="N2162"/>
      <c r="O2162"/>
      <c r="P2162"/>
      <c r="Q2162"/>
      <c r="R2162"/>
      <c r="S2162" s="30"/>
    </row>
    <row r="2163" spans="1:19" x14ac:dyDescent="0.3">
      <c r="A2163" s="25"/>
      <c r="C2163"/>
      <c r="D2163"/>
      <c r="E2163"/>
      <c r="F2163"/>
      <c r="G2163"/>
      <c r="H2163"/>
      <c r="I2163"/>
      <c r="J2163"/>
      <c r="K2163"/>
      <c r="N2163"/>
      <c r="O2163"/>
      <c r="P2163"/>
      <c r="Q2163"/>
      <c r="R2163"/>
      <c r="S2163" s="30"/>
    </row>
    <row r="2164" spans="1:19" x14ac:dyDescent="0.3">
      <c r="A2164" s="25"/>
      <c r="C2164"/>
      <c r="D2164"/>
      <c r="E2164"/>
      <c r="F2164"/>
      <c r="G2164"/>
      <c r="H2164"/>
      <c r="I2164" s="26"/>
      <c r="J2164"/>
      <c r="K2164"/>
      <c r="N2164"/>
      <c r="O2164"/>
      <c r="P2164"/>
      <c r="Q2164"/>
      <c r="R2164"/>
      <c r="S2164" s="30"/>
    </row>
    <row r="2165" spans="1:19" x14ac:dyDescent="0.3">
      <c r="A2165" s="25"/>
      <c r="C2165"/>
      <c r="D2165"/>
      <c r="E2165"/>
      <c r="F2165"/>
      <c r="G2165"/>
      <c r="H2165"/>
      <c r="I2165"/>
      <c r="J2165"/>
      <c r="K2165"/>
      <c r="N2165"/>
      <c r="O2165"/>
      <c r="P2165"/>
      <c r="Q2165"/>
      <c r="R2165"/>
      <c r="S2165" s="30"/>
    </row>
    <row r="2166" spans="1:19" x14ac:dyDescent="0.3">
      <c r="A2166" s="25"/>
      <c r="C2166"/>
      <c r="D2166"/>
      <c r="E2166"/>
      <c r="F2166"/>
      <c r="G2166"/>
      <c r="H2166" s="26"/>
      <c r="I2166" s="26"/>
      <c r="J2166"/>
      <c r="K2166"/>
      <c r="N2166"/>
      <c r="O2166"/>
      <c r="P2166"/>
      <c r="Q2166"/>
      <c r="R2166"/>
      <c r="S2166" s="30"/>
    </row>
    <row r="2167" spans="1:19" x14ac:dyDescent="0.3">
      <c r="A2167" s="25"/>
      <c r="C2167"/>
      <c r="D2167"/>
      <c r="E2167"/>
      <c r="F2167"/>
      <c r="G2167"/>
      <c r="H2167" s="26"/>
      <c r="I2167" s="26"/>
      <c r="J2167"/>
      <c r="K2167"/>
      <c r="N2167"/>
      <c r="O2167"/>
      <c r="P2167"/>
      <c r="Q2167"/>
      <c r="R2167"/>
      <c r="S2167" s="30"/>
    </row>
    <row r="2168" spans="1:19" x14ac:dyDescent="0.3">
      <c r="A2168" s="25"/>
      <c r="C2168"/>
      <c r="D2168"/>
      <c r="E2168"/>
      <c r="F2168"/>
      <c r="G2168"/>
      <c r="H2168" s="26"/>
      <c r="I2168" s="26"/>
      <c r="J2168"/>
      <c r="K2168"/>
      <c r="N2168"/>
      <c r="O2168"/>
      <c r="P2168"/>
      <c r="Q2168"/>
      <c r="R2168"/>
      <c r="S2168" s="30"/>
    </row>
    <row r="2169" spans="1:19" x14ac:dyDescent="0.3">
      <c r="A2169" s="25"/>
      <c r="C2169"/>
      <c r="D2169"/>
      <c r="E2169"/>
      <c r="F2169"/>
      <c r="G2169"/>
      <c r="H2169"/>
      <c r="I2169"/>
      <c r="J2169"/>
      <c r="K2169"/>
      <c r="N2169"/>
      <c r="O2169"/>
      <c r="P2169"/>
      <c r="Q2169"/>
      <c r="R2169"/>
      <c r="S2169" s="30"/>
    </row>
    <row r="2170" spans="1:19" x14ac:dyDescent="0.3">
      <c r="A2170" s="25"/>
      <c r="C2170"/>
      <c r="D2170"/>
      <c r="E2170"/>
      <c r="F2170"/>
      <c r="G2170"/>
      <c r="H2170"/>
      <c r="I2170"/>
      <c r="J2170"/>
      <c r="K2170"/>
      <c r="N2170"/>
      <c r="O2170"/>
      <c r="P2170"/>
      <c r="Q2170"/>
      <c r="R2170"/>
      <c r="S2170" s="30"/>
    </row>
    <row r="2171" spans="1:19" x14ac:dyDescent="0.3">
      <c r="A2171" s="25"/>
      <c r="C2171"/>
      <c r="D2171"/>
      <c r="E2171"/>
      <c r="F2171"/>
      <c r="G2171"/>
      <c r="H2171" s="26"/>
      <c r="I2171" s="26"/>
      <c r="J2171"/>
      <c r="K2171"/>
      <c r="N2171"/>
      <c r="O2171"/>
      <c r="P2171"/>
      <c r="Q2171"/>
      <c r="R2171"/>
      <c r="S2171" s="30"/>
    </row>
    <row r="2172" spans="1:19" x14ac:dyDescent="0.3">
      <c r="A2172" s="25"/>
      <c r="C2172"/>
      <c r="D2172"/>
      <c r="E2172"/>
      <c r="F2172"/>
      <c r="G2172"/>
      <c r="H2172" s="26"/>
      <c r="I2172" s="26"/>
      <c r="J2172"/>
      <c r="K2172"/>
      <c r="N2172"/>
      <c r="O2172"/>
      <c r="P2172"/>
      <c r="Q2172"/>
      <c r="R2172"/>
      <c r="S2172" s="30"/>
    </row>
    <row r="2173" spans="1:19" x14ac:dyDescent="0.3">
      <c r="A2173" s="25"/>
      <c r="C2173"/>
      <c r="D2173"/>
      <c r="E2173"/>
      <c r="F2173"/>
      <c r="G2173"/>
      <c r="H2173" s="26"/>
      <c r="I2173" s="26"/>
      <c r="J2173"/>
      <c r="K2173"/>
      <c r="N2173"/>
      <c r="O2173"/>
      <c r="P2173"/>
      <c r="Q2173"/>
      <c r="R2173"/>
      <c r="S2173" s="30"/>
    </row>
    <row r="2174" spans="1:19" x14ac:dyDescent="0.3">
      <c r="A2174" s="25"/>
      <c r="C2174"/>
      <c r="D2174"/>
      <c r="E2174"/>
      <c r="F2174"/>
      <c r="G2174"/>
      <c r="H2174" s="26"/>
      <c r="I2174" s="26"/>
      <c r="J2174"/>
      <c r="K2174"/>
      <c r="N2174"/>
      <c r="O2174"/>
      <c r="P2174"/>
      <c r="Q2174"/>
      <c r="R2174"/>
      <c r="S2174" s="30"/>
    </row>
    <row r="2175" spans="1:19" x14ac:dyDescent="0.3">
      <c r="A2175" s="25"/>
      <c r="C2175"/>
      <c r="D2175"/>
      <c r="E2175"/>
      <c r="F2175"/>
      <c r="G2175"/>
      <c r="H2175"/>
      <c r="I2175" s="26"/>
      <c r="J2175"/>
      <c r="K2175"/>
      <c r="N2175"/>
      <c r="O2175"/>
      <c r="P2175"/>
      <c r="Q2175"/>
      <c r="R2175"/>
      <c r="S2175" s="30"/>
    </row>
    <row r="2176" spans="1:19" x14ac:dyDescent="0.3">
      <c r="A2176" s="25"/>
      <c r="C2176"/>
      <c r="D2176"/>
      <c r="E2176"/>
      <c r="F2176"/>
      <c r="G2176"/>
      <c r="H2176" s="26"/>
      <c r="I2176" s="26"/>
      <c r="J2176"/>
      <c r="K2176"/>
      <c r="N2176"/>
      <c r="O2176"/>
      <c r="P2176"/>
      <c r="Q2176"/>
      <c r="R2176"/>
      <c r="S2176" s="30"/>
    </row>
    <row r="2177" spans="1:19" x14ac:dyDescent="0.3">
      <c r="A2177" s="25"/>
      <c r="C2177"/>
      <c r="D2177"/>
      <c r="E2177"/>
      <c r="F2177"/>
      <c r="G2177"/>
      <c r="H2177" s="26"/>
      <c r="I2177" s="26"/>
      <c r="J2177"/>
      <c r="K2177"/>
      <c r="N2177"/>
      <c r="O2177"/>
      <c r="P2177"/>
      <c r="Q2177"/>
      <c r="R2177"/>
      <c r="S2177" s="30"/>
    </row>
    <row r="2178" spans="1:19" x14ac:dyDescent="0.3">
      <c r="A2178" s="25"/>
      <c r="C2178"/>
      <c r="D2178"/>
      <c r="E2178"/>
      <c r="F2178"/>
      <c r="G2178"/>
      <c r="H2178" s="26"/>
      <c r="I2178" s="26"/>
      <c r="J2178"/>
      <c r="K2178"/>
      <c r="N2178"/>
      <c r="O2178"/>
      <c r="P2178"/>
      <c r="Q2178"/>
      <c r="R2178"/>
      <c r="S2178" s="30"/>
    </row>
    <row r="2179" spans="1:19" x14ac:dyDescent="0.3">
      <c r="A2179" s="25"/>
      <c r="C2179"/>
      <c r="D2179"/>
      <c r="E2179"/>
      <c r="F2179"/>
      <c r="G2179"/>
      <c r="H2179" s="26"/>
      <c r="I2179" s="26"/>
      <c r="J2179"/>
      <c r="K2179"/>
      <c r="N2179"/>
      <c r="O2179"/>
      <c r="P2179"/>
      <c r="Q2179"/>
      <c r="R2179"/>
      <c r="S2179" s="30"/>
    </row>
    <row r="2180" spans="1:19" x14ac:dyDescent="0.3">
      <c r="A2180" s="25"/>
      <c r="C2180"/>
      <c r="D2180"/>
      <c r="E2180"/>
      <c r="F2180"/>
      <c r="G2180"/>
      <c r="H2180" s="26"/>
      <c r="I2180" s="26"/>
      <c r="J2180"/>
      <c r="K2180"/>
      <c r="N2180"/>
      <c r="O2180"/>
      <c r="P2180"/>
      <c r="Q2180"/>
      <c r="R2180"/>
      <c r="S2180" s="30"/>
    </row>
    <row r="2181" spans="1:19" x14ac:dyDescent="0.3">
      <c r="A2181" s="25"/>
      <c r="C2181"/>
      <c r="D2181"/>
      <c r="E2181"/>
      <c r="F2181"/>
      <c r="G2181"/>
      <c r="H2181" s="26"/>
      <c r="I2181" s="14"/>
      <c r="J2181"/>
      <c r="K2181"/>
      <c r="N2181"/>
      <c r="O2181"/>
      <c r="P2181"/>
      <c r="Q2181"/>
      <c r="R2181"/>
      <c r="S2181" s="30"/>
    </row>
    <row r="2182" spans="1:19" x14ac:dyDescent="0.3">
      <c r="A2182" s="25"/>
      <c r="C2182"/>
      <c r="D2182"/>
      <c r="E2182"/>
      <c r="F2182"/>
      <c r="G2182"/>
      <c r="H2182" s="26"/>
      <c r="I2182" s="14"/>
      <c r="J2182"/>
      <c r="K2182"/>
      <c r="N2182"/>
      <c r="O2182"/>
      <c r="P2182"/>
      <c r="Q2182"/>
      <c r="R2182"/>
      <c r="S2182" s="30"/>
    </row>
    <row r="2183" spans="1:19" x14ac:dyDescent="0.3">
      <c r="A2183" s="25"/>
      <c r="C2183"/>
      <c r="D2183"/>
      <c r="E2183"/>
      <c r="F2183"/>
      <c r="G2183"/>
      <c r="H2183" s="26"/>
      <c r="I2183" s="14"/>
      <c r="J2183"/>
      <c r="K2183"/>
      <c r="N2183"/>
      <c r="O2183"/>
      <c r="P2183"/>
      <c r="Q2183"/>
      <c r="R2183"/>
      <c r="S2183" s="30"/>
    </row>
    <row r="2184" spans="1:19" x14ac:dyDescent="0.3">
      <c r="A2184" s="25"/>
      <c r="C2184"/>
      <c r="D2184"/>
      <c r="E2184"/>
      <c r="F2184"/>
      <c r="G2184"/>
      <c r="H2184" s="14"/>
      <c r="I2184" s="26"/>
      <c r="J2184"/>
      <c r="K2184"/>
      <c r="N2184"/>
      <c r="O2184"/>
      <c r="P2184"/>
      <c r="Q2184"/>
      <c r="R2184"/>
      <c r="S2184" s="30"/>
    </row>
    <row r="2185" spans="1:19" x14ac:dyDescent="0.3">
      <c r="A2185" s="25"/>
      <c r="C2185"/>
      <c r="D2185"/>
      <c r="E2185"/>
      <c r="F2185"/>
      <c r="G2185"/>
      <c r="H2185" s="26"/>
      <c r="I2185" s="14"/>
      <c r="J2185"/>
      <c r="K2185"/>
      <c r="N2185"/>
      <c r="O2185"/>
      <c r="P2185"/>
      <c r="Q2185"/>
      <c r="R2185"/>
      <c r="S2185" s="30"/>
    </row>
    <row r="2186" spans="1:19" x14ac:dyDescent="0.3">
      <c r="A2186" s="25"/>
      <c r="C2186"/>
      <c r="D2186"/>
      <c r="E2186"/>
      <c r="F2186"/>
      <c r="G2186"/>
      <c r="H2186" s="26"/>
      <c r="I2186"/>
      <c r="J2186"/>
      <c r="K2186"/>
      <c r="N2186"/>
      <c r="O2186"/>
      <c r="P2186"/>
      <c r="Q2186"/>
      <c r="R2186"/>
      <c r="S2186" s="30"/>
    </row>
    <row r="2187" spans="1:19" x14ac:dyDescent="0.3">
      <c r="A2187" s="25"/>
      <c r="C2187"/>
      <c r="D2187"/>
      <c r="E2187"/>
      <c r="F2187"/>
      <c r="G2187"/>
      <c r="H2187" s="26"/>
      <c r="I2187" s="26"/>
      <c r="J2187"/>
      <c r="K2187"/>
      <c r="N2187"/>
      <c r="O2187"/>
      <c r="P2187"/>
      <c r="Q2187"/>
      <c r="R2187"/>
      <c r="S2187" s="30"/>
    </row>
    <row r="2188" spans="1:19" x14ac:dyDescent="0.3">
      <c r="A2188" s="25"/>
      <c r="C2188"/>
      <c r="D2188"/>
      <c r="E2188"/>
      <c r="F2188"/>
      <c r="G2188"/>
      <c r="H2188" s="26"/>
      <c r="I2188" s="26"/>
      <c r="J2188"/>
      <c r="K2188"/>
      <c r="N2188"/>
      <c r="O2188"/>
      <c r="P2188"/>
      <c r="Q2188"/>
      <c r="R2188"/>
      <c r="S2188" s="30"/>
    </row>
    <row r="2189" spans="1:19" x14ac:dyDescent="0.3">
      <c r="A2189" s="25"/>
      <c r="C2189"/>
      <c r="D2189"/>
      <c r="E2189"/>
      <c r="F2189"/>
      <c r="G2189"/>
      <c r="H2189" s="26"/>
      <c r="I2189" s="26"/>
      <c r="J2189"/>
      <c r="K2189"/>
      <c r="N2189"/>
      <c r="O2189"/>
      <c r="P2189"/>
      <c r="Q2189"/>
      <c r="R2189"/>
      <c r="S2189" s="30"/>
    </row>
    <row r="2190" spans="1:19" x14ac:dyDescent="0.3">
      <c r="A2190" s="25"/>
      <c r="C2190"/>
      <c r="D2190"/>
      <c r="E2190"/>
      <c r="F2190"/>
      <c r="G2190"/>
      <c r="H2190" s="26"/>
      <c r="I2190" s="26"/>
      <c r="J2190"/>
      <c r="K2190"/>
      <c r="N2190"/>
      <c r="O2190"/>
      <c r="P2190"/>
      <c r="Q2190"/>
      <c r="R2190"/>
      <c r="S2190" s="30"/>
    </row>
    <row r="2191" spans="1:19" x14ac:dyDescent="0.3">
      <c r="A2191" s="25"/>
      <c r="C2191"/>
      <c r="D2191"/>
      <c r="E2191"/>
      <c r="F2191"/>
      <c r="G2191"/>
      <c r="H2191" s="26"/>
      <c r="I2191" s="26"/>
      <c r="J2191"/>
      <c r="K2191"/>
      <c r="N2191"/>
      <c r="O2191"/>
      <c r="P2191"/>
      <c r="Q2191"/>
      <c r="R2191"/>
      <c r="S2191" s="30"/>
    </row>
    <row r="2192" spans="1:19" x14ac:dyDescent="0.3">
      <c r="A2192" s="25"/>
      <c r="C2192"/>
      <c r="D2192"/>
      <c r="E2192"/>
      <c r="F2192"/>
      <c r="G2192"/>
      <c r="H2192" s="26"/>
      <c r="I2192" s="26"/>
      <c r="J2192"/>
      <c r="K2192"/>
      <c r="N2192"/>
      <c r="O2192"/>
      <c r="P2192"/>
      <c r="Q2192"/>
      <c r="R2192"/>
      <c r="S2192" s="30"/>
    </row>
    <row r="2193" spans="1:19" x14ac:dyDescent="0.3">
      <c r="A2193" s="25"/>
      <c r="C2193"/>
      <c r="D2193"/>
      <c r="E2193"/>
      <c r="F2193"/>
      <c r="G2193"/>
      <c r="H2193" s="26"/>
      <c r="I2193" s="26"/>
      <c r="J2193"/>
      <c r="K2193"/>
      <c r="N2193"/>
      <c r="O2193"/>
      <c r="P2193"/>
      <c r="Q2193"/>
      <c r="R2193"/>
      <c r="S2193" s="30"/>
    </row>
    <row r="2194" spans="1:19" x14ac:dyDescent="0.3">
      <c r="A2194" s="25"/>
      <c r="C2194"/>
      <c r="D2194"/>
      <c r="E2194"/>
      <c r="F2194"/>
      <c r="G2194"/>
      <c r="H2194" s="26"/>
      <c r="I2194" s="26"/>
      <c r="J2194"/>
      <c r="K2194"/>
      <c r="N2194"/>
      <c r="O2194"/>
      <c r="P2194"/>
      <c r="Q2194"/>
      <c r="R2194"/>
      <c r="S2194" s="30"/>
    </row>
    <row r="2195" spans="1:19" x14ac:dyDescent="0.3">
      <c r="A2195" s="25"/>
      <c r="C2195"/>
      <c r="D2195"/>
      <c r="E2195"/>
      <c r="F2195"/>
      <c r="G2195"/>
      <c r="H2195" s="26"/>
      <c r="I2195" s="26"/>
      <c r="J2195"/>
      <c r="K2195"/>
      <c r="N2195"/>
      <c r="O2195"/>
      <c r="P2195"/>
      <c r="Q2195"/>
      <c r="R2195"/>
      <c r="S2195" s="30"/>
    </row>
    <row r="2196" spans="1:19" x14ac:dyDescent="0.3">
      <c r="A2196" s="25"/>
      <c r="C2196"/>
      <c r="D2196"/>
      <c r="E2196"/>
      <c r="F2196"/>
      <c r="G2196"/>
      <c r="H2196" s="26"/>
      <c r="I2196" s="14"/>
      <c r="J2196"/>
      <c r="K2196"/>
      <c r="N2196"/>
      <c r="O2196"/>
      <c r="P2196"/>
      <c r="Q2196"/>
      <c r="R2196"/>
      <c r="S2196" s="30"/>
    </row>
    <row r="2197" spans="1:19" x14ac:dyDescent="0.3">
      <c r="A2197" s="25"/>
      <c r="C2197"/>
      <c r="D2197"/>
      <c r="E2197"/>
      <c r="F2197"/>
      <c r="G2197"/>
      <c r="H2197"/>
      <c r="J2197"/>
      <c r="K2197"/>
      <c r="N2197"/>
      <c r="O2197"/>
      <c r="P2197"/>
      <c r="Q2197"/>
      <c r="R2197"/>
      <c r="S2197" s="30"/>
    </row>
    <row r="2198" spans="1:19" x14ac:dyDescent="0.3">
      <c r="A2198" s="25"/>
      <c r="C2198"/>
      <c r="D2198"/>
      <c r="E2198"/>
      <c r="F2198"/>
      <c r="G2198"/>
      <c r="H2198"/>
      <c r="I2198"/>
      <c r="J2198"/>
      <c r="K2198"/>
      <c r="N2198"/>
      <c r="O2198"/>
      <c r="P2198"/>
      <c r="Q2198"/>
      <c r="R2198"/>
      <c r="S2198" s="30"/>
    </row>
    <row r="2199" spans="1:19" x14ac:dyDescent="0.3">
      <c r="A2199" s="25"/>
      <c r="C2199"/>
      <c r="D2199"/>
      <c r="E2199"/>
      <c r="F2199"/>
      <c r="G2199"/>
      <c r="H2199"/>
      <c r="I2199"/>
      <c r="J2199"/>
      <c r="K2199"/>
      <c r="N2199"/>
      <c r="O2199"/>
      <c r="P2199"/>
      <c r="Q2199"/>
      <c r="R2199"/>
      <c r="S2199" s="30"/>
    </row>
    <row r="2200" spans="1:19" x14ac:dyDescent="0.3">
      <c r="A2200" s="25"/>
      <c r="C2200"/>
      <c r="D2200"/>
      <c r="E2200"/>
      <c r="F2200"/>
      <c r="G2200"/>
      <c r="H2200"/>
      <c r="I2200"/>
      <c r="J2200"/>
      <c r="K2200"/>
      <c r="N2200"/>
      <c r="O2200"/>
      <c r="P2200"/>
      <c r="Q2200"/>
      <c r="R2200"/>
      <c r="S2200" s="30"/>
    </row>
    <row r="2201" spans="1:19" x14ac:dyDescent="0.3">
      <c r="A2201" s="25"/>
      <c r="C2201"/>
      <c r="D2201"/>
      <c r="E2201"/>
      <c r="F2201"/>
      <c r="G2201"/>
      <c r="H2201"/>
      <c r="I2201"/>
      <c r="J2201"/>
      <c r="K2201"/>
      <c r="N2201"/>
      <c r="O2201"/>
      <c r="P2201"/>
      <c r="Q2201"/>
      <c r="R2201"/>
      <c r="S2201" s="30"/>
    </row>
    <row r="2202" spans="1:19" x14ac:dyDescent="0.3">
      <c r="A2202" s="25"/>
      <c r="C2202"/>
      <c r="D2202"/>
      <c r="E2202"/>
      <c r="F2202"/>
      <c r="G2202"/>
      <c r="H2202"/>
      <c r="I2202"/>
      <c r="J2202"/>
      <c r="K2202"/>
      <c r="N2202"/>
      <c r="O2202"/>
      <c r="P2202"/>
      <c r="Q2202"/>
      <c r="R2202"/>
      <c r="S2202" s="30"/>
    </row>
    <row r="2203" spans="1:19" x14ac:dyDescent="0.3">
      <c r="A2203" s="25"/>
      <c r="C2203"/>
      <c r="D2203"/>
      <c r="E2203"/>
      <c r="F2203"/>
      <c r="G2203"/>
      <c r="H2203"/>
      <c r="I2203"/>
      <c r="J2203"/>
      <c r="K2203"/>
      <c r="N2203"/>
      <c r="O2203"/>
      <c r="P2203"/>
      <c r="Q2203"/>
      <c r="R2203"/>
      <c r="S2203" s="30"/>
    </row>
    <row r="2204" spans="1:19" x14ac:dyDescent="0.3">
      <c r="A2204" s="25"/>
      <c r="C2204"/>
      <c r="D2204"/>
      <c r="E2204"/>
      <c r="F2204"/>
      <c r="G2204"/>
      <c r="J2204"/>
      <c r="K2204"/>
      <c r="N2204"/>
      <c r="O2204"/>
      <c r="P2204"/>
      <c r="Q2204"/>
      <c r="R2204"/>
      <c r="S2204" s="30"/>
    </row>
    <row r="2205" spans="1:19" x14ac:dyDescent="0.3">
      <c r="A2205" s="25"/>
      <c r="C2205"/>
      <c r="D2205"/>
      <c r="E2205"/>
      <c r="F2205"/>
      <c r="G2205"/>
      <c r="H2205" s="26"/>
      <c r="I2205" s="26"/>
      <c r="J2205"/>
      <c r="K2205"/>
      <c r="N2205"/>
      <c r="O2205"/>
      <c r="P2205"/>
      <c r="Q2205"/>
      <c r="R2205"/>
      <c r="S2205" s="30"/>
    </row>
    <row r="2206" spans="1:19" x14ac:dyDescent="0.3">
      <c r="A2206" s="25"/>
      <c r="C2206"/>
      <c r="D2206"/>
      <c r="E2206"/>
      <c r="F2206"/>
      <c r="G2206"/>
      <c r="H2206"/>
      <c r="I2206"/>
      <c r="J2206"/>
      <c r="K2206"/>
      <c r="N2206"/>
      <c r="O2206"/>
      <c r="P2206"/>
      <c r="Q2206"/>
      <c r="R2206"/>
      <c r="S2206" s="30"/>
    </row>
    <row r="2207" spans="1:19" x14ac:dyDescent="0.3">
      <c r="A2207" s="25"/>
      <c r="C2207"/>
      <c r="D2207"/>
      <c r="E2207"/>
      <c r="F2207"/>
      <c r="G2207"/>
      <c r="H2207"/>
      <c r="I2207"/>
      <c r="J2207"/>
      <c r="K2207"/>
      <c r="N2207"/>
      <c r="O2207"/>
      <c r="P2207"/>
      <c r="Q2207"/>
      <c r="R2207"/>
      <c r="S2207" s="30"/>
    </row>
    <row r="2208" spans="1:19" x14ac:dyDescent="0.3">
      <c r="A2208" s="25"/>
      <c r="C2208"/>
      <c r="D2208"/>
      <c r="E2208"/>
      <c r="F2208"/>
      <c r="G2208"/>
      <c r="H2208" s="26"/>
      <c r="I2208" s="26"/>
      <c r="J2208"/>
      <c r="K2208"/>
      <c r="N2208"/>
      <c r="O2208"/>
      <c r="P2208"/>
      <c r="Q2208"/>
      <c r="R2208"/>
      <c r="S2208" s="30"/>
    </row>
    <row r="2209" spans="1:19" x14ac:dyDescent="0.3">
      <c r="A2209" s="25"/>
      <c r="C2209"/>
      <c r="D2209"/>
      <c r="E2209"/>
      <c r="F2209"/>
      <c r="G2209"/>
      <c r="H2209"/>
      <c r="I2209"/>
      <c r="J2209"/>
      <c r="K2209"/>
      <c r="N2209"/>
      <c r="O2209"/>
      <c r="P2209"/>
      <c r="Q2209"/>
      <c r="R2209"/>
      <c r="S2209" s="30"/>
    </row>
    <row r="2210" spans="1:19" x14ac:dyDescent="0.3">
      <c r="A2210" s="25"/>
      <c r="C2210"/>
      <c r="D2210"/>
      <c r="E2210"/>
      <c r="F2210"/>
      <c r="G2210"/>
      <c r="H2210"/>
      <c r="I2210"/>
      <c r="J2210"/>
      <c r="K2210"/>
      <c r="N2210"/>
      <c r="O2210"/>
      <c r="P2210"/>
      <c r="Q2210"/>
      <c r="R2210"/>
      <c r="S2210" s="30"/>
    </row>
    <row r="2211" spans="1:19" x14ac:dyDescent="0.3">
      <c r="A2211" s="25"/>
      <c r="C2211"/>
      <c r="D2211"/>
      <c r="E2211"/>
      <c r="F2211"/>
      <c r="G2211"/>
      <c r="H2211"/>
      <c r="I2211"/>
      <c r="J2211"/>
      <c r="K2211"/>
      <c r="N2211"/>
      <c r="O2211"/>
      <c r="P2211"/>
      <c r="Q2211"/>
      <c r="R2211"/>
      <c r="S2211" s="30"/>
    </row>
    <row r="2212" spans="1:19" x14ac:dyDescent="0.3">
      <c r="A2212" s="25"/>
      <c r="C2212"/>
      <c r="D2212"/>
      <c r="E2212"/>
      <c r="F2212"/>
      <c r="G2212"/>
      <c r="H2212"/>
      <c r="I2212"/>
      <c r="J2212"/>
      <c r="K2212"/>
      <c r="N2212"/>
      <c r="O2212"/>
      <c r="P2212"/>
      <c r="Q2212"/>
      <c r="R2212"/>
      <c r="S2212" s="30"/>
    </row>
    <row r="2213" spans="1:19" x14ac:dyDescent="0.3">
      <c r="A2213" s="25"/>
      <c r="C2213"/>
      <c r="D2213"/>
      <c r="E2213"/>
      <c r="F2213"/>
      <c r="G2213"/>
      <c r="H2213"/>
      <c r="J2213"/>
      <c r="K2213"/>
      <c r="N2213"/>
      <c r="O2213"/>
      <c r="P2213"/>
      <c r="Q2213"/>
      <c r="R2213"/>
      <c r="S2213" s="30"/>
    </row>
    <row r="2214" spans="1:19" x14ac:dyDescent="0.3">
      <c r="A2214" s="25"/>
      <c r="C2214"/>
      <c r="D2214"/>
      <c r="E2214"/>
      <c r="F2214"/>
      <c r="G2214"/>
      <c r="H2214"/>
      <c r="I2214"/>
      <c r="J2214"/>
      <c r="K2214"/>
      <c r="N2214"/>
      <c r="O2214"/>
      <c r="P2214"/>
      <c r="Q2214"/>
      <c r="R2214"/>
      <c r="S2214" s="30"/>
    </row>
    <row r="2215" spans="1:19" x14ac:dyDescent="0.3">
      <c r="A2215" s="25"/>
      <c r="C2215"/>
      <c r="D2215"/>
      <c r="E2215"/>
      <c r="F2215"/>
      <c r="G2215"/>
      <c r="H2215"/>
      <c r="I2215"/>
      <c r="J2215"/>
      <c r="K2215"/>
      <c r="N2215"/>
      <c r="O2215"/>
      <c r="P2215"/>
      <c r="Q2215"/>
      <c r="R2215"/>
      <c r="S2215" s="30"/>
    </row>
    <row r="2216" spans="1:19" x14ac:dyDescent="0.3">
      <c r="A2216" s="25"/>
      <c r="C2216"/>
      <c r="D2216"/>
      <c r="E2216"/>
      <c r="F2216"/>
      <c r="G2216"/>
      <c r="H2216"/>
      <c r="I2216"/>
      <c r="J2216"/>
      <c r="K2216"/>
      <c r="N2216"/>
      <c r="O2216"/>
      <c r="P2216"/>
      <c r="Q2216"/>
      <c r="R2216"/>
      <c r="S2216" s="30"/>
    </row>
    <row r="2217" spans="1:19" x14ac:dyDescent="0.3">
      <c r="A2217" s="25"/>
      <c r="C2217"/>
      <c r="D2217"/>
      <c r="E2217"/>
      <c r="F2217"/>
      <c r="G2217"/>
      <c r="H2217"/>
      <c r="I2217" s="26"/>
      <c r="J2217"/>
      <c r="K2217"/>
      <c r="N2217"/>
      <c r="O2217"/>
      <c r="P2217"/>
      <c r="Q2217"/>
      <c r="R2217"/>
      <c r="S2217" s="30"/>
    </row>
    <row r="2218" spans="1:19" x14ac:dyDescent="0.3">
      <c r="A2218" s="25"/>
      <c r="C2218"/>
      <c r="D2218"/>
      <c r="E2218"/>
      <c r="F2218"/>
      <c r="G2218"/>
      <c r="H2218"/>
      <c r="I2218"/>
      <c r="J2218"/>
      <c r="K2218"/>
      <c r="N2218"/>
      <c r="O2218"/>
      <c r="P2218"/>
      <c r="Q2218"/>
      <c r="R2218"/>
      <c r="S2218" s="30"/>
    </row>
    <row r="2219" spans="1:19" x14ac:dyDescent="0.3">
      <c r="A2219" s="25"/>
      <c r="C2219"/>
      <c r="D2219"/>
      <c r="E2219"/>
      <c r="F2219"/>
      <c r="G2219"/>
      <c r="H2219"/>
      <c r="I2219"/>
      <c r="J2219"/>
      <c r="K2219"/>
      <c r="N2219"/>
      <c r="O2219"/>
      <c r="P2219"/>
      <c r="Q2219"/>
      <c r="R2219"/>
      <c r="S2219" s="30"/>
    </row>
    <row r="2220" spans="1:19" x14ac:dyDescent="0.3">
      <c r="A2220" s="25"/>
      <c r="C2220"/>
      <c r="D2220"/>
      <c r="E2220"/>
      <c r="F2220"/>
      <c r="G2220"/>
      <c r="J2220"/>
      <c r="K2220"/>
      <c r="N2220"/>
      <c r="O2220"/>
      <c r="P2220"/>
      <c r="Q2220"/>
      <c r="R2220"/>
      <c r="S2220" s="30"/>
    </row>
    <row r="2221" spans="1:19" x14ac:dyDescent="0.3">
      <c r="A2221" s="25"/>
      <c r="C2221"/>
      <c r="D2221"/>
      <c r="E2221"/>
      <c r="F2221"/>
      <c r="G2221"/>
      <c r="H2221" s="26"/>
      <c r="I2221" s="26"/>
      <c r="J2221"/>
      <c r="K2221"/>
      <c r="N2221"/>
      <c r="O2221"/>
      <c r="P2221"/>
      <c r="Q2221"/>
      <c r="R2221"/>
      <c r="S2221" s="30"/>
    </row>
    <row r="2222" spans="1:19" x14ac:dyDescent="0.3">
      <c r="A2222" s="25"/>
      <c r="C2222"/>
      <c r="D2222"/>
      <c r="E2222"/>
      <c r="F2222"/>
      <c r="G2222"/>
      <c r="H2222"/>
      <c r="I2222"/>
      <c r="J2222"/>
      <c r="K2222"/>
      <c r="N2222"/>
      <c r="O2222"/>
      <c r="P2222"/>
      <c r="Q2222"/>
      <c r="R2222"/>
      <c r="S2222" s="30"/>
    </row>
    <row r="2223" spans="1:19" x14ac:dyDescent="0.3">
      <c r="A2223" s="25"/>
      <c r="C2223"/>
      <c r="D2223"/>
      <c r="E2223"/>
      <c r="F2223"/>
      <c r="G2223"/>
      <c r="H2223"/>
      <c r="I2223"/>
      <c r="J2223"/>
      <c r="K2223"/>
      <c r="N2223"/>
      <c r="O2223"/>
      <c r="P2223"/>
      <c r="Q2223"/>
      <c r="R2223"/>
      <c r="S2223" s="30"/>
    </row>
    <row r="2224" spans="1:19" x14ac:dyDescent="0.3">
      <c r="A2224" s="25"/>
      <c r="C2224"/>
      <c r="D2224"/>
      <c r="E2224"/>
      <c r="F2224"/>
      <c r="G2224"/>
      <c r="H2224"/>
      <c r="I2224"/>
      <c r="J2224"/>
      <c r="K2224"/>
      <c r="N2224"/>
      <c r="O2224"/>
      <c r="P2224"/>
      <c r="Q2224"/>
      <c r="R2224"/>
      <c r="S2224" s="30"/>
    </row>
    <row r="2225" spans="1:19" x14ac:dyDescent="0.3">
      <c r="A2225" s="25"/>
      <c r="C2225"/>
      <c r="D2225"/>
      <c r="E2225"/>
      <c r="F2225"/>
      <c r="G2225"/>
      <c r="H2225"/>
      <c r="I2225"/>
      <c r="J2225"/>
      <c r="K2225"/>
      <c r="N2225"/>
      <c r="O2225"/>
      <c r="P2225"/>
      <c r="Q2225"/>
      <c r="R2225"/>
      <c r="S2225" s="30"/>
    </row>
    <row r="2226" spans="1:19" x14ac:dyDescent="0.3">
      <c r="A2226" s="25"/>
      <c r="C2226"/>
      <c r="D2226"/>
      <c r="E2226"/>
      <c r="F2226"/>
      <c r="G2226"/>
      <c r="H2226"/>
      <c r="I2226"/>
      <c r="J2226"/>
      <c r="K2226"/>
      <c r="N2226"/>
      <c r="O2226"/>
      <c r="P2226"/>
      <c r="Q2226"/>
      <c r="R2226"/>
      <c r="S2226" s="30"/>
    </row>
    <row r="2227" spans="1:19" x14ac:dyDescent="0.3">
      <c r="A2227" s="25"/>
      <c r="C2227"/>
      <c r="D2227"/>
      <c r="E2227"/>
      <c r="F2227"/>
      <c r="G2227"/>
      <c r="H2227"/>
      <c r="I2227"/>
      <c r="J2227"/>
      <c r="K2227"/>
      <c r="N2227"/>
      <c r="O2227"/>
      <c r="P2227"/>
      <c r="Q2227"/>
      <c r="R2227"/>
      <c r="S2227" s="30"/>
    </row>
    <row r="2228" spans="1:19" x14ac:dyDescent="0.3">
      <c r="A2228" s="25"/>
      <c r="C2228"/>
      <c r="D2228"/>
      <c r="E2228"/>
      <c r="F2228"/>
      <c r="G2228"/>
      <c r="H2228"/>
      <c r="J2228"/>
      <c r="K2228"/>
      <c r="N2228"/>
      <c r="O2228"/>
      <c r="P2228"/>
      <c r="Q2228"/>
      <c r="R2228"/>
      <c r="S2228" s="30"/>
    </row>
    <row r="2229" spans="1:19" x14ac:dyDescent="0.3">
      <c r="A2229" s="25"/>
      <c r="C2229"/>
      <c r="D2229"/>
      <c r="E2229"/>
      <c r="F2229"/>
      <c r="G2229"/>
      <c r="H2229"/>
      <c r="I2229"/>
      <c r="J2229"/>
      <c r="K2229"/>
      <c r="N2229"/>
      <c r="O2229"/>
      <c r="P2229"/>
      <c r="Q2229"/>
      <c r="R2229"/>
      <c r="S2229" s="30"/>
    </row>
    <row r="2230" spans="1:19" x14ac:dyDescent="0.3">
      <c r="A2230" s="25"/>
      <c r="C2230"/>
      <c r="D2230"/>
      <c r="E2230"/>
      <c r="F2230"/>
      <c r="G2230"/>
      <c r="H2230"/>
      <c r="I2230"/>
      <c r="J2230"/>
      <c r="K2230"/>
      <c r="N2230"/>
      <c r="O2230"/>
      <c r="P2230"/>
      <c r="Q2230"/>
      <c r="R2230"/>
      <c r="S2230" s="30"/>
    </row>
    <row r="2231" spans="1:19" x14ac:dyDescent="0.3">
      <c r="A2231" s="25"/>
      <c r="C2231"/>
      <c r="D2231"/>
      <c r="E2231"/>
      <c r="F2231"/>
      <c r="G2231"/>
      <c r="H2231"/>
      <c r="I2231"/>
      <c r="J2231"/>
      <c r="K2231"/>
      <c r="N2231"/>
      <c r="O2231"/>
      <c r="P2231"/>
      <c r="Q2231"/>
      <c r="R2231"/>
      <c r="S2231" s="30"/>
    </row>
    <row r="2232" spans="1:19" x14ac:dyDescent="0.3">
      <c r="A2232" s="25"/>
      <c r="C2232"/>
      <c r="D2232"/>
      <c r="E2232"/>
      <c r="F2232"/>
      <c r="G2232"/>
      <c r="H2232"/>
      <c r="J2232"/>
      <c r="K2232"/>
      <c r="N2232"/>
      <c r="O2232"/>
      <c r="P2232"/>
      <c r="Q2232"/>
      <c r="R2232"/>
      <c r="S2232" s="30"/>
    </row>
    <row r="2233" spans="1:19" x14ac:dyDescent="0.3">
      <c r="A2233" s="25"/>
      <c r="C2233"/>
      <c r="D2233"/>
      <c r="E2233"/>
      <c r="F2233"/>
      <c r="G2233"/>
      <c r="H2233" s="14"/>
      <c r="I2233" s="26"/>
      <c r="J2233"/>
      <c r="K2233"/>
      <c r="N2233"/>
      <c r="O2233"/>
      <c r="P2233"/>
      <c r="Q2233"/>
      <c r="R2233"/>
      <c r="S2233" s="30"/>
    </row>
    <row r="2234" spans="1:19" x14ac:dyDescent="0.3">
      <c r="A2234" s="25"/>
      <c r="C2234"/>
      <c r="D2234"/>
      <c r="E2234"/>
      <c r="F2234"/>
      <c r="G2234"/>
      <c r="H2234"/>
      <c r="J2234"/>
      <c r="K2234"/>
      <c r="N2234"/>
      <c r="O2234"/>
      <c r="P2234"/>
      <c r="Q2234"/>
      <c r="R2234"/>
      <c r="S2234" s="30"/>
    </row>
    <row r="2235" spans="1:19" x14ac:dyDescent="0.3">
      <c r="A2235" s="25"/>
      <c r="C2235"/>
      <c r="D2235"/>
      <c r="E2235"/>
      <c r="F2235"/>
      <c r="G2235"/>
      <c r="H2235" s="14"/>
      <c r="I2235" s="26"/>
      <c r="J2235"/>
      <c r="K2235"/>
      <c r="N2235"/>
      <c r="O2235"/>
      <c r="P2235"/>
      <c r="Q2235"/>
      <c r="R2235"/>
      <c r="S2235" s="30"/>
    </row>
    <row r="2236" spans="1:19" x14ac:dyDescent="0.3">
      <c r="A2236" s="25"/>
      <c r="C2236"/>
      <c r="D2236"/>
      <c r="E2236"/>
      <c r="F2236"/>
      <c r="G2236"/>
      <c r="H2236" s="26"/>
      <c r="I2236" s="26"/>
      <c r="J2236"/>
      <c r="K2236"/>
      <c r="N2236"/>
      <c r="O2236"/>
      <c r="P2236"/>
      <c r="Q2236"/>
      <c r="R2236"/>
      <c r="S2236" s="30"/>
    </row>
    <row r="2237" spans="1:19" x14ac:dyDescent="0.3">
      <c r="A2237" s="25"/>
      <c r="C2237"/>
      <c r="D2237"/>
      <c r="E2237"/>
      <c r="F2237"/>
      <c r="G2237"/>
      <c r="H2237"/>
      <c r="I2237"/>
      <c r="J2237"/>
      <c r="K2237"/>
      <c r="N2237"/>
      <c r="O2237"/>
      <c r="P2237"/>
      <c r="Q2237"/>
      <c r="R2237"/>
      <c r="S2237" s="30"/>
    </row>
    <row r="2238" spans="1:19" x14ac:dyDescent="0.3">
      <c r="A2238" s="25"/>
      <c r="C2238"/>
      <c r="D2238"/>
      <c r="E2238"/>
      <c r="F2238"/>
      <c r="G2238"/>
      <c r="H2238"/>
      <c r="I2238"/>
      <c r="J2238"/>
      <c r="K2238"/>
      <c r="N2238"/>
      <c r="O2238"/>
      <c r="P2238"/>
      <c r="Q2238"/>
      <c r="R2238"/>
      <c r="S2238" s="30"/>
    </row>
    <row r="2239" spans="1:19" x14ac:dyDescent="0.3">
      <c r="A2239" s="25"/>
      <c r="C2239"/>
      <c r="D2239"/>
      <c r="E2239"/>
      <c r="F2239"/>
      <c r="G2239"/>
      <c r="H2239"/>
      <c r="J2239"/>
      <c r="K2239"/>
      <c r="N2239"/>
      <c r="O2239"/>
      <c r="P2239"/>
      <c r="Q2239"/>
      <c r="R2239"/>
      <c r="S2239" s="30"/>
    </row>
    <row r="2240" spans="1:19" x14ac:dyDescent="0.3">
      <c r="A2240" s="25"/>
      <c r="C2240"/>
      <c r="D2240"/>
      <c r="E2240"/>
      <c r="F2240"/>
      <c r="G2240"/>
      <c r="H2240"/>
      <c r="I2240"/>
      <c r="J2240"/>
      <c r="K2240"/>
      <c r="N2240"/>
      <c r="O2240"/>
      <c r="P2240"/>
      <c r="Q2240"/>
      <c r="R2240"/>
      <c r="S2240" s="30"/>
    </row>
    <row r="2241" spans="1:19" x14ac:dyDescent="0.3">
      <c r="A2241" s="25"/>
      <c r="C2241"/>
      <c r="D2241"/>
      <c r="E2241"/>
      <c r="F2241"/>
      <c r="G2241"/>
      <c r="H2241"/>
      <c r="J2241"/>
      <c r="K2241"/>
      <c r="N2241"/>
      <c r="O2241"/>
      <c r="P2241"/>
      <c r="Q2241"/>
      <c r="R2241"/>
      <c r="S2241" s="30"/>
    </row>
    <row r="2242" spans="1:19" x14ac:dyDescent="0.3">
      <c r="A2242" s="25"/>
      <c r="C2242"/>
      <c r="D2242"/>
      <c r="E2242"/>
      <c r="F2242"/>
      <c r="G2242"/>
      <c r="H2242"/>
      <c r="I2242" s="26"/>
      <c r="J2242"/>
      <c r="K2242"/>
      <c r="N2242"/>
      <c r="O2242"/>
      <c r="P2242"/>
      <c r="Q2242"/>
      <c r="R2242"/>
      <c r="S2242" s="30"/>
    </row>
    <row r="2243" spans="1:19" x14ac:dyDescent="0.3">
      <c r="A2243" s="25"/>
      <c r="C2243"/>
      <c r="D2243"/>
      <c r="E2243"/>
      <c r="F2243"/>
      <c r="G2243"/>
      <c r="J2243"/>
      <c r="K2243"/>
      <c r="N2243"/>
      <c r="O2243"/>
      <c r="P2243"/>
      <c r="Q2243"/>
      <c r="R2243"/>
      <c r="S2243" s="30"/>
    </row>
    <row r="2244" spans="1:19" x14ac:dyDescent="0.3">
      <c r="A2244" s="25"/>
      <c r="C2244"/>
      <c r="D2244"/>
      <c r="E2244"/>
      <c r="F2244"/>
      <c r="G2244"/>
      <c r="H2244" s="26"/>
      <c r="I2244" s="26"/>
      <c r="J2244"/>
      <c r="K2244"/>
      <c r="N2244"/>
      <c r="O2244"/>
      <c r="P2244"/>
      <c r="Q2244"/>
      <c r="R2244"/>
      <c r="S2244" s="30"/>
    </row>
    <row r="2245" spans="1:19" x14ac:dyDescent="0.3">
      <c r="A2245" s="25"/>
      <c r="C2245"/>
      <c r="D2245"/>
      <c r="E2245"/>
      <c r="F2245"/>
      <c r="G2245"/>
      <c r="H2245" s="26"/>
      <c r="I2245" s="26"/>
      <c r="J2245"/>
      <c r="K2245"/>
      <c r="N2245"/>
      <c r="O2245"/>
      <c r="P2245"/>
      <c r="Q2245"/>
      <c r="R2245"/>
      <c r="S2245" s="30"/>
    </row>
    <row r="2246" spans="1:19" x14ac:dyDescent="0.3">
      <c r="A2246" s="25"/>
      <c r="C2246"/>
      <c r="D2246"/>
      <c r="E2246"/>
      <c r="F2246"/>
      <c r="G2246"/>
      <c r="H2246" s="26"/>
      <c r="I2246" s="26"/>
      <c r="J2246"/>
      <c r="K2246"/>
      <c r="N2246"/>
      <c r="O2246"/>
      <c r="P2246"/>
      <c r="Q2246"/>
      <c r="R2246"/>
      <c r="S2246" s="30"/>
    </row>
    <row r="2247" spans="1:19" x14ac:dyDescent="0.3">
      <c r="A2247" s="25"/>
      <c r="C2247"/>
      <c r="D2247"/>
      <c r="E2247"/>
      <c r="F2247"/>
      <c r="G2247"/>
      <c r="H2247" s="26"/>
      <c r="I2247" s="26"/>
      <c r="J2247"/>
      <c r="K2247"/>
      <c r="N2247"/>
      <c r="O2247"/>
      <c r="P2247"/>
      <c r="Q2247"/>
      <c r="R2247"/>
      <c r="S2247" s="30"/>
    </row>
    <row r="2248" spans="1:19" x14ac:dyDescent="0.3">
      <c r="A2248" s="25"/>
      <c r="C2248"/>
      <c r="D2248"/>
      <c r="E2248"/>
      <c r="F2248"/>
      <c r="G2248"/>
      <c r="H2248" s="26"/>
      <c r="I2248" s="26"/>
      <c r="J2248"/>
      <c r="K2248"/>
      <c r="N2248"/>
      <c r="O2248"/>
      <c r="P2248"/>
      <c r="Q2248"/>
      <c r="R2248"/>
      <c r="S2248" s="30"/>
    </row>
    <row r="2249" spans="1:19" x14ac:dyDescent="0.3">
      <c r="A2249" s="25"/>
      <c r="C2249"/>
      <c r="D2249"/>
      <c r="E2249"/>
      <c r="F2249"/>
      <c r="G2249"/>
      <c r="H2249" s="26"/>
      <c r="I2249" s="26"/>
      <c r="J2249"/>
      <c r="K2249"/>
      <c r="N2249"/>
      <c r="O2249"/>
      <c r="P2249"/>
      <c r="Q2249"/>
      <c r="R2249"/>
      <c r="S2249" s="30"/>
    </row>
    <row r="2250" spans="1:19" x14ac:dyDescent="0.3">
      <c r="A2250" s="25"/>
      <c r="C2250"/>
      <c r="D2250"/>
      <c r="E2250"/>
      <c r="F2250"/>
      <c r="G2250"/>
      <c r="H2250" s="26"/>
      <c r="I2250" s="26"/>
      <c r="J2250"/>
      <c r="K2250"/>
      <c r="N2250"/>
      <c r="O2250"/>
      <c r="P2250"/>
      <c r="Q2250"/>
      <c r="R2250"/>
      <c r="S2250" s="30"/>
    </row>
    <row r="2251" spans="1:19" x14ac:dyDescent="0.3">
      <c r="A2251" s="25"/>
      <c r="C2251"/>
      <c r="D2251"/>
      <c r="E2251"/>
      <c r="F2251"/>
      <c r="G2251"/>
      <c r="H2251" s="26"/>
      <c r="I2251" s="26"/>
      <c r="J2251"/>
      <c r="K2251"/>
      <c r="N2251"/>
      <c r="O2251"/>
      <c r="P2251"/>
      <c r="Q2251"/>
      <c r="R2251"/>
      <c r="S2251" s="30"/>
    </row>
    <row r="2252" spans="1:19" x14ac:dyDescent="0.3">
      <c r="A2252" s="25"/>
      <c r="C2252"/>
      <c r="D2252"/>
      <c r="E2252"/>
      <c r="F2252"/>
      <c r="G2252"/>
      <c r="H2252" s="26"/>
      <c r="I2252" s="26"/>
      <c r="J2252"/>
      <c r="K2252"/>
      <c r="N2252"/>
      <c r="O2252"/>
      <c r="P2252"/>
      <c r="Q2252"/>
      <c r="R2252"/>
      <c r="S2252" s="30"/>
    </row>
    <row r="2253" spans="1:19" x14ac:dyDescent="0.3">
      <c r="A2253" s="25"/>
      <c r="C2253"/>
      <c r="D2253"/>
      <c r="E2253"/>
      <c r="F2253"/>
      <c r="G2253"/>
      <c r="J2253"/>
      <c r="K2253"/>
      <c r="N2253"/>
      <c r="O2253"/>
      <c r="P2253"/>
      <c r="Q2253"/>
      <c r="R2253"/>
      <c r="S2253" s="30"/>
    </row>
    <row r="2254" spans="1:19" x14ac:dyDescent="0.3">
      <c r="A2254" s="25"/>
      <c r="C2254"/>
      <c r="D2254"/>
      <c r="E2254"/>
      <c r="F2254"/>
      <c r="G2254"/>
      <c r="J2254"/>
      <c r="K2254"/>
      <c r="N2254"/>
      <c r="O2254"/>
      <c r="P2254"/>
      <c r="Q2254"/>
      <c r="R2254"/>
      <c r="S2254" s="30"/>
    </row>
    <row r="2255" spans="1:19" x14ac:dyDescent="0.3">
      <c r="A2255" s="25"/>
      <c r="C2255"/>
      <c r="D2255"/>
      <c r="E2255"/>
      <c r="F2255"/>
      <c r="G2255"/>
      <c r="H2255" s="26"/>
      <c r="I2255" s="26"/>
      <c r="J2255"/>
      <c r="K2255"/>
      <c r="N2255"/>
      <c r="O2255"/>
      <c r="P2255"/>
      <c r="Q2255"/>
      <c r="R2255"/>
      <c r="S2255" s="30"/>
    </row>
    <row r="2256" spans="1:19" x14ac:dyDescent="0.3">
      <c r="A2256" s="25"/>
      <c r="C2256"/>
      <c r="D2256"/>
      <c r="E2256"/>
      <c r="F2256"/>
      <c r="G2256"/>
      <c r="H2256" s="26"/>
      <c r="I2256" s="26"/>
      <c r="J2256"/>
      <c r="K2256"/>
      <c r="N2256"/>
      <c r="O2256"/>
      <c r="P2256"/>
      <c r="Q2256"/>
      <c r="R2256"/>
      <c r="S2256" s="30"/>
    </row>
    <row r="2257" spans="1:19" x14ac:dyDescent="0.3">
      <c r="A2257" s="25"/>
      <c r="C2257"/>
      <c r="D2257"/>
      <c r="E2257"/>
      <c r="F2257"/>
      <c r="G2257"/>
      <c r="H2257" s="26"/>
      <c r="I2257" s="26"/>
      <c r="J2257"/>
      <c r="K2257"/>
      <c r="N2257"/>
      <c r="O2257"/>
      <c r="P2257"/>
      <c r="Q2257"/>
      <c r="R2257"/>
      <c r="S2257" s="30"/>
    </row>
    <row r="2258" spans="1:19" x14ac:dyDescent="0.3">
      <c r="A2258" s="25"/>
      <c r="C2258"/>
      <c r="D2258"/>
      <c r="E2258"/>
      <c r="F2258"/>
      <c r="G2258"/>
      <c r="J2258"/>
      <c r="K2258"/>
      <c r="N2258"/>
      <c r="O2258"/>
      <c r="P2258"/>
      <c r="Q2258"/>
      <c r="R2258"/>
      <c r="S2258" s="30"/>
    </row>
    <row r="2259" spans="1:19" x14ac:dyDescent="0.3">
      <c r="A2259" s="25"/>
      <c r="C2259"/>
      <c r="D2259"/>
      <c r="E2259"/>
      <c r="F2259"/>
      <c r="G2259"/>
      <c r="J2259"/>
      <c r="K2259"/>
      <c r="N2259"/>
      <c r="O2259"/>
      <c r="P2259"/>
      <c r="Q2259"/>
      <c r="R2259"/>
      <c r="S2259" s="30"/>
    </row>
    <row r="2260" spans="1:19" x14ac:dyDescent="0.3">
      <c r="A2260" s="25"/>
      <c r="C2260"/>
      <c r="D2260"/>
      <c r="E2260"/>
      <c r="F2260"/>
      <c r="G2260"/>
      <c r="J2260"/>
      <c r="K2260"/>
      <c r="N2260"/>
      <c r="O2260"/>
      <c r="P2260"/>
      <c r="Q2260"/>
      <c r="R2260"/>
      <c r="S2260" s="30"/>
    </row>
    <row r="2261" spans="1:19" x14ac:dyDescent="0.3">
      <c r="A2261" s="25"/>
      <c r="C2261"/>
      <c r="D2261"/>
      <c r="E2261"/>
      <c r="F2261"/>
      <c r="G2261"/>
      <c r="J2261"/>
      <c r="K2261"/>
      <c r="N2261"/>
      <c r="O2261"/>
      <c r="P2261"/>
      <c r="Q2261"/>
      <c r="R2261"/>
      <c r="S2261" s="30"/>
    </row>
    <row r="2262" spans="1:19" x14ac:dyDescent="0.3">
      <c r="A2262" s="25"/>
      <c r="C2262"/>
      <c r="D2262"/>
      <c r="E2262"/>
      <c r="F2262"/>
      <c r="G2262"/>
      <c r="H2262" s="26"/>
      <c r="I2262" s="26"/>
      <c r="J2262"/>
      <c r="K2262"/>
      <c r="N2262"/>
      <c r="O2262"/>
      <c r="P2262"/>
      <c r="Q2262"/>
      <c r="R2262"/>
      <c r="S2262" s="30"/>
    </row>
    <row r="2263" spans="1:19" x14ac:dyDescent="0.3">
      <c r="A2263" s="25"/>
      <c r="C2263"/>
      <c r="D2263"/>
      <c r="E2263"/>
      <c r="F2263"/>
      <c r="G2263"/>
      <c r="J2263"/>
      <c r="K2263"/>
      <c r="N2263"/>
      <c r="O2263"/>
      <c r="P2263"/>
      <c r="Q2263"/>
      <c r="R2263"/>
      <c r="S2263" s="30"/>
    </row>
    <row r="2264" spans="1:19" x14ac:dyDescent="0.3">
      <c r="A2264" s="25"/>
      <c r="C2264"/>
      <c r="D2264"/>
      <c r="E2264"/>
      <c r="F2264"/>
      <c r="G2264"/>
      <c r="H2264" s="26"/>
      <c r="I2264" s="26"/>
      <c r="J2264"/>
      <c r="K2264"/>
      <c r="N2264"/>
      <c r="O2264"/>
      <c r="P2264"/>
      <c r="Q2264"/>
      <c r="R2264"/>
      <c r="S2264" s="30"/>
    </row>
    <row r="2265" spans="1:19" x14ac:dyDescent="0.3">
      <c r="A2265" s="25"/>
      <c r="C2265"/>
      <c r="D2265"/>
      <c r="E2265"/>
      <c r="F2265"/>
      <c r="G2265"/>
      <c r="H2265" s="26"/>
      <c r="I2265" s="26"/>
      <c r="J2265"/>
      <c r="K2265"/>
      <c r="N2265"/>
      <c r="O2265"/>
      <c r="P2265"/>
      <c r="Q2265"/>
      <c r="R2265"/>
      <c r="S2265" s="30"/>
    </row>
    <row r="2266" spans="1:19" x14ac:dyDescent="0.3">
      <c r="A2266" s="25"/>
      <c r="C2266"/>
      <c r="D2266"/>
      <c r="E2266"/>
      <c r="F2266"/>
      <c r="G2266"/>
      <c r="H2266" s="26"/>
      <c r="I2266" s="26"/>
      <c r="J2266"/>
      <c r="K2266"/>
      <c r="N2266"/>
      <c r="O2266"/>
      <c r="P2266"/>
      <c r="Q2266"/>
      <c r="R2266"/>
      <c r="S2266" s="30"/>
    </row>
    <row r="2267" spans="1:19" x14ac:dyDescent="0.3">
      <c r="A2267" s="25"/>
      <c r="C2267"/>
      <c r="D2267"/>
      <c r="E2267"/>
      <c r="F2267"/>
      <c r="G2267"/>
      <c r="H2267" s="26"/>
      <c r="I2267" s="26"/>
      <c r="J2267"/>
      <c r="K2267"/>
      <c r="N2267"/>
      <c r="O2267"/>
      <c r="P2267"/>
      <c r="Q2267"/>
      <c r="R2267"/>
      <c r="S2267" s="30"/>
    </row>
    <row r="2268" spans="1:19" x14ac:dyDescent="0.3">
      <c r="A2268" s="25"/>
      <c r="C2268"/>
      <c r="D2268"/>
      <c r="E2268"/>
      <c r="F2268"/>
      <c r="G2268"/>
      <c r="H2268" s="26"/>
      <c r="I2268" s="26"/>
      <c r="J2268"/>
      <c r="K2268"/>
      <c r="N2268"/>
      <c r="O2268"/>
      <c r="P2268"/>
      <c r="Q2268"/>
      <c r="R2268"/>
      <c r="S2268" s="30"/>
    </row>
    <row r="2269" spans="1:19" x14ac:dyDescent="0.3">
      <c r="A2269" s="25"/>
      <c r="C2269"/>
      <c r="D2269"/>
      <c r="E2269"/>
      <c r="F2269"/>
      <c r="G2269"/>
      <c r="H2269" s="26"/>
      <c r="I2269" s="26"/>
      <c r="J2269"/>
      <c r="K2269"/>
      <c r="N2269"/>
      <c r="O2269"/>
      <c r="P2269"/>
      <c r="Q2269"/>
      <c r="R2269"/>
      <c r="S2269" s="30"/>
    </row>
    <row r="2270" spans="1:19" x14ac:dyDescent="0.3">
      <c r="A2270" s="25"/>
      <c r="C2270"/>
      <c r="D2270"/>
      <c r="E2270"/>
      <c r="F2270"/>
      <c r="G2270"/>
      <c r="H2270" s="26"/>
      <c r="I2270" s="26"/>
      <c r="J2270"/>
      <c r="K2270"/>
      <c r="N2270"/>
      <c r="O2270"/>
      <c r="P2270"/>
      <c r="Q2270"/>
      <c r="R2270"/>
      <c r="S2270" s="30"/>
    </row>
    <row r="2271" spans="1:19" x14ac:dyDescent="0.3">
      <c r="A2271" s="25"/>
      <c r="C2271"/>
      <c r="D2271"/>
      <c r="E2271"/>
      <c r="F2271"/>
      <c r="G2271"/>
      <c r="H2271" s="26"/>
      <c r="I2271" s="26"/>
      <c r="J2271"/>
      <c r="K2271"/>
      <c r="N2271"/>
      <c r="O2271"/>
      <c r="P2271"/>
      <c r="Q2271"/>
      <c r="R2271"/>
      <c r="S2271" s="30"/>
    </row>
    <row r="2272" spans="1:19" x14ac:dyDescent="0.3">
      <c r="A2272" s="25"/>
      <c r="C2272"/>
      <c r="D2272"/>
      <c r="E2272"/>
      <c r="F2272"/>
      <c r="G2272"/>
      <c r="H2272" s="26"/>
      <c r="I2272" s="26"/>
      <c r="J2272"/>
      <c r="K2272"/>
      <c r="N2272"/>
      <c r="O2272"/>
      <c r="P2272"/>
      <c r="Q2272"/>
      <c r="R2272"/>
      <c r="S2272" s="30"/>
    </row>
    <row r="2273" spans="1:19" x14ac:dyDescent="0.3">
      <c r="A2273" s="25"/>
      <c r="C2273"/>
      <c r="D2273"/>
      <c r="E2273"/>
      <c r="F2273"/>
      <c r="G2273"/>
      <c r="H2273" s="26"/>
      <c r="I2273" s="26"/>
      <c r="J2273"/>
      <c r="K2273"/>
      <c r="N2273"/>
      <c r="O2273"/>
      <c r="P2273"/>
      <c r="Q2273"/>
      <c r="R2273"/>
      <c r="S2273" s="30"/>
    </row>
    <row r="2274" spans="1:19" x14ac:dyDescent="0.3">
      <c r="A2274" s="25"/>
      <c r="C2274"/>
      <c r="D2274"/>
      <c r="E2274"/>
      <c r="F2274"/>
      <c r="G2274"/>
      <c r="H2274" s="26"/>
      <c r="I2274" s="26"/>
      <c r="J2274"/>
      <c r="K2274"/>
      <c r="N2274"/>
      <c r="O2274"/>
      <c r="P2274"/>
      <c r="Q2274"/>
      <c r="R2274"/>
      <c r="S2274" s="30"/>
    </row>
    <row r="2275" spans="1:19" x14ac:dyDescent="0.3">
      <c r="A2275" s="25"/>
      <c r="C2275"/>
      <c r="D2275"/>
      <c r="E2275"/>
      <c r="F2275"/>
      <c r="G2275"/>
      <c r="H2275" s="26"/>
      <c r="I2275" s="26"/>
      <c r="J2275"/>
      <c r="K2275"/>
      <c r="N2275"/>
      <c r="O2275"/>
      <c r="P2275"/>
      <c r="Q2275"/>
      <c r="R2275"/>
      <c r="S2275" s="30"/>
    </row>
    <row r="2276" spans="1:19" x14ac:dyDescent="0.3">
      <c r="A2276" s="25"/>
      <c r="C2276"/>
      <c r="D2276"/>
      <c r="E2276"/>
      <c r="F2276"/>
      <c r="G2276"/>
      <c r="J2276"/>
      <c r="K2276"/>
      <c r="N2276"/>
      <c r="O2276"/>
      <c r="P2276"/>
      <c r="Q2276"/>
      <c r="R2276"/>
      <c r="S2276" s="30"/>
    </row>
    <row r="2277" spans="1:19" x14ac:dyDescent="0.3">
      <c r="A2277" s="25"/>
      <c r="C2277"/>
      <c r="D2277"/>
      <c r="E2277"/>
      <c r="F2277"/>
      <c r="G2277"/>
      <c r="H2277" s="26"/>
      <c r="I2277" s="26"/>
      <c r="J2277"/>
      <c r="K2277"/>
      <c r="N2277"/>
      <c r="O2277"/>
      <c r="P2277"/>
      <c r="Q2277"/>
      <c r="R2277"/>
      <c r="S2277" s="30"/>
    </row>
    <row r="2278" spans="1:19" x14ac:dyDescent="0.3">
      <c r="A2278" s="25"/>
      <c r="C2278"/>
      <c r="D2278"/>
      <c r="E2278"/>
      <c r="F2278"/>
      <c r="G2278"/>
      <c r="H2278" s="26"/>
      <c r="I2278" s="26"/>
      <c r="J2278"/>
      <c r="K2278"/>
      <c r="N2278"/>
      <c r="O2278"/>
      <c r="P2278"/>
      <c r="Q2278"/>
      <c r="R2278"/>
      <c r="S2278" s="30"/>
    </row>
    <row r="2279" spans="1:19" x14ac:dyDescent="0.3">
      <c r="A2279" s="25"/>
      <c r="C2279"/>
      <c r="D2279"/>
      <c r="E2279"/>
      <c r="F2279"/>
      <c r="G2279"/>
      <c r="H2279" s="26"/>
      <c r="I2279" s="26"/>
      <c r="J2279"/>
      <c r="K2279"/>
      <c r="N2279"/>
      <c r="O2279"/>
      <c r="P2279"/>
      <c r="Q2279"/>
      <c r="R2279"/>
      <c r="S2279" s="30"/>
    </row>
    <row r="2280" spans="1:19" x14ac:dyDescent="0.3">
      <c r="A2280" s="25"/>
      <c r="C2280"/>
      <c r="D2280"/>
      <c r="E2280"/>
      <c r="F2280"/>
      <c r="G2280"/>
      <c r="H2280" s="26"/>
      <c r="I2280" s="26"/>
      <c r="J2280"/>
      <c r="K2280"/>
      <c r="N2280"/>
      <c r="O2280"/>
      <c r="P2280"/>
      <c r="Q2280"/>
      <c r="R2280"/>
      <c r="S2280" s="30"/>
    </row>
    <row r="2281" spans="1:19" x14ac:dyDescent="0.3">
      <c r="A2281" s="25"/>
      <c r="C2281"/>
      <c r="D2281"/>
      <c r="E2281"/>
      <c r="F2281"/>
      <c r="G2281"/>
      <c r="H2281" s="26"/>
      <c r="I2281" s="26"/>
      <c r="J2281"/>
      <c r="K2281"/>
      <c r="N2281"/>
      <c r="O2281"/>
      <c r="P2281"/>
      <c r="Q2281"/>
      <c r="R2281"/>
      <c r="S2281" s="30"/>
    </row>
    <row r="2282" spans="1:19" x14ac:dyDescent="0.3">
      <c r="A2282" s="25"/>
      <c r="C2282"/>
      <c r="D2282"/>
      <c r="E2282"/>
      <c r="F2282"/>
      <c r="G2282"/>
      <c r="H2282" s="26"/>
      <c r="I2282" s="26"/>
      <c r="J2282"/>
      <c r="K2282"/>
      <c r="N2282"/>
      <c r="O2282"/>
      <c r="P2282"/>
      <c r="Q2282"/>
      <c r="R2282"/>
      <c r="S2282" s="30"/>
    </row>
    <row r="2283" spans="1:19" x14ac:dyDescent="0.3">
      <c r="A2283" s="25"/>
      <c r="C2283"/>
      <c r="D2283"/>
      <c r="E2283"/>
      <c r="F2283"/>
      <c r="G2283"/>
      <c r="H2283" s="26"/>
      <c r="I2283" s="26"/>
      <c r="J2283"/>
      <c r="K2283"/>
      <c r="N2283"/>
      <c r="O2283"/>
      <c r="P2283"/>
      <c r="Q2283"/>
      <c r="R2283"/>
      <c r="S2283" s="30"/>
    </row>
    <row r="2284" spans="1:19" x14ac:dyDescent="0.3">
      <c r="A2284" s="25"/>
      <c r="C2284"/>
      <c r="D2284"/>
      <c r="E2284"/>
      <c r="F2284"/>
      <c r="G2284"/>
      <c r="J2284"/>
      <c r="K2284"/>
      <c r="N2284"/>
      <c r="O2284"/>
      <c r="P2284"/>
      <c r="Q2284"/>
      <c r="R2284"/>
      <c r="S2284" s="30"/>
    </row>
    <row r="2285" spans="1:19" x14ac:dyDescent="0.3">
      <c r="A2285" s="25"/>
      <c r="C2285"/>
      <c r="D2285"/>
      <c r="E2285"/>
      <c r="F2285"/>
      <c r="G2285"/>
      <c r="H2285" s="26"/>
      <c r="I2285" s="26"/>
      <c r="J2285"/>
      <c r="K2285"/>
      <c r="N2285"/>
      <c r="O2285"/>
      <c r="P2285"/>
      <c r="Q2285"/>
      <c r="R2285"/>
      <c r="S2285" s="30"/>
    </row>
    <row r="2286" spans="1:19" x14ac:dyDescent="0.3">
      <c r="A2286" s="25"/>
      <c r="C2286"/>
      <c r="D2286"/>
      <c r="E2286"/>
      <c r="F2286"/>
      <c r="G2286"/>
      <c r="H2286"/>
      <c r="I2286"/>
      <c r="J2286"/>
      <c r="K2286"/>
      <c r="N2286"/>
      <c r="O2286"/>
      <c r="P2286"/>
      <c r="Q2286"/>
      <c r="R2286"/>
      <c r="S2286" s="30"/>
    </row>
    <row r="2287" spans="1:19" x14ac:dyDescent="0.3">
      <c r="A2287" s="25"/>
      <c r="C2287"/>
      <c r="D2287"/>
      <c r="E2287"/>
      <c r="F2287"/>
      <c r="G2287"/>
      <c r="H2287"/>
      <c r="I2287"/>
      <c r="J2287"/>
      <c r="K2287"/>
      <c r="N2287"/>
      <c r="O2287"/>
      <c r="P2287"/>
      <c r="Q2287"/>
      <c r="R2287"/>
      <c r="S2287" s="30"/>
    </row>
    <row r="2288" spans="1:19" x14ac:dyDescent="0.3">
      <c r="A2288" s="25"/>
      <c r="C2288"/>
      <c r="D2288"/>
      <c r="E2288"/>
      <c r="F2288"/>
      <c r="G2288"/>
      <c r="J2288"/>
      <c r="K2288"/>
      <c r="N2288"/>
      <c r="O2288"/>
      <c r="P2288"/>
      <c r="Q2288"/>
      <c r="R2288"/>
      <c r="S2288" s="30"/>
    </row>
    <row r="2289" spans="1:19" x14ac:dyDescent="0.3">
      <c r="A2289" s="25"/>
      <c r="C2289"/>
      <c r="D2289"/>
      <c r="E2289"/>
      <c r="F2289"/>
      <c r="G2289"/>
      <c r="J2289"/>
      <c r="K2289"/>
      <c r="N2289"/>
      <c r="O2289"/>
      <c r="P2289"/>
      <c r="Q2289"/>
      <c r="R2289"/>
      <c r="S2289" s="30"/>
    </row>
    <row r="2290" spans="1:19" x14ac:dyDescent="0.3">
      <c r="A2290" s="25"/>
      <c r="C2290"/>
      <c r="D2290"/>
      <c r="E2290"/>
      <c r="F2290"/>
      <c r="G2290"/>
      <c r="H2290" s="26"/>
      <c r="I2290" s="26"/>
      <c r="J2290"/>
      <c r="K2290"/>
      <c r="N2290"/>
      <c r="O2290"/>
      <c r="P2290"/>
      <c r="Q2290"/>
      <c r="R2290"/>
      <c r="S2290" s="30"/>
    </row>
    <row r="2291" spans="1:19" x14ac:dyDescent="0.3">
      <c r="A2291" s="25"/>
      <c r="C2291"/>
      <c r="D2291"/>
      <c r="E2291"/>
      <c r="F2291"/>
      <c r="G2291"/>
      <c r="H2291" s="26"/>
      <c r="I2291" s="26"/>
      <c r="J2291"/>
      <c r="K2291"/>
      <c r="N2291"/>
      <c r="O2291"/>
      <c r="P2291"/>
      <c r="Q2291"/>
      <c r="R2291"/>
      <c r="S2291" s="30"/>
    </row>
    <row r="2292" spans="1:19" x14ac:dyDescent="0.3">
      <c r="A2292" s="25"/>
      <c r="C2292"/>
      <c r="D2292"/>
      <c r="E2292"/>
      <c r="F2292"/>
      <c r="G2292"/>
      <c r="H2292" s="26"/>
      <c r="I2292" s="26"/>
      <c r="J2292"/>
      <c r="K2292"/>
      <c r="N2292"/>
      <c r="O2292"/>
      <c r="P2292"/>
      <c r="Q2292"/>
      <c r="R2292"/>
      <c r="S2292" s="30"/>
    </row>
    <row r="2293" spans="1:19" x14ac:dyDescent="0.3">
      <c r="A2293" s="25"/>
      <c r="C2293"/>
      <c r="D2293"/>
      <c r="E2293"/>
      <c r="F2293"/>
      <c r="G2293"/>
      <c r="H2293" s="26"/>
      <c r="I2293" s="26"/>
      <c r="J2293"/>
      <c r="K2293"/>
      <c r="N2293"/>
      <c r="O2293"/>
      <c r="P2293"/>
      <c r="Q2293"/>
      <c r="R2293"/>
      <c r="S2293" s="30"/>
    </row>
    <row r="2294" spans="1:19" x14ac:dyDescent="0.3">
      <c r="A2294" s="25"/>
      <c r="C2294"/>
      <c r="D2294"/>
      <c r="E2294"/>
      <c r="F2294"/>
      <c r="G2294"/>
      <c r="H2294" s="26"/>
      <c r="I2294" s="26"/>
      <c r="J2294"/>
      <c r="K2294"/>
      <c r="N2294"/>
      <c r="O2294"/>
      <c r="P2294"/>
      <c r="Q2294"/>
      <c r="R2294"/>
      <c r="S2294" s="30"/>
    </row>
    <row r="2295" spans="1:19" x14ac:dyDescent="0.3">
      <c r="A2295" s="25"/>
      <c r="C2295"/>
      <c r="D2295"/>
      <c r="E2295"/>
      <c r="F2295"/>
      <c r="G2295"/>
      <c r="H2295" s="26"/>
      <c r="I2295" s="26"/>
      <c r="J2295"/>
      <c r="K2295"/>
      <c r="N2295"/>
      <c r="O2295"/>
      <c r="P2295"/>
      <c r="Q2295"/>
      <c r="R2295"/>
      <c r="S2295" s="30"/>
    </row>
    <row r="2296" spans="1:19" x14ac:dyDescent="0.3">
      <c r="A2296" s="25"/>
      <c r="C2296"/>
      <c r="D2296"/>
      <c r="E2296"/>
      <c r="F2296"/>
      <c r="G2296"/>
      <c r="H2296" s="26"/>
      <c r="I2296" s="26"/>
      <c r="J2296"/>
      <c r="K2296"/>
      <c r="N2296"/>
      <c r="O2296"/>
      <c r="P2296"/>
      <c r="Q2296"/>
      <c r="R2296"/>
      <c r="S2296" s="30"/>
    </row>
    <row r="2297" spans="1:19" x14ac:dyDescent="0.3">
      <c r="A2297" s="25"/>
      <c r="C2297"/>
      <c r="D2297"/>
      <c r="E2297"/>
      <c r="F2297"/>
      <c r="G2297"/>
      <c r="H2297" s="26"/>
      <c r="I2297" s="26"/>
      <c r="J2297"/>
      <c r="K2297"/>
      <c r="N2297"/>
      <c r="O2297"/>
      <c r="P2297"/>
      <c r="Q2297"/>
      <c r="R2297"/>
      <c r="S2297" s="30"/>
    </row>
    <row r="2298" spans="1:19" x14ac:dyDescent="0.3">
      <c r="A2298" s="25"/>
      <c r="C2298"/>
      <c r="D2298"/>
      <c r="E2298"/>
      <c r="F2298"/>
      <c r="G2298"/>
      <c r="H2298" s="26"/>
      <c r="I2298" s="26"/>
      <c r="J2298"/>
      <c r="K2298"/>
      <c r="N2298"/>
      <c r="O2298"/>
      <c r="P2298"/>
      <c r="Q2298"/>
      <c r="R2298"/>
      <c r="S2298" s="30"/>
    </row>
    <row r="2299" spans="1:19" x14ac:dyDescent="0.3">
      <c r="A2299" s="25"/>
      <c r="C2299"/>
      <c r="D2299"/>
      <c r="E2299"/>
      <c r="F2299"/>
      <c r="G2299"/>
      <c r="H2299" s="26"/>
      <c r="I2299" s="26"/>
      <c r="J2299"/>
      <c r="K2299"/>
      <c r="N2299"/>
      <c r="O2299"/>
      <c r="P2299"/>
      <c r="Q2299"/>
      <c r="R2299"/>
      <c r="S2299" s="30"/>
    </row>
    <row r="2300" spans="1:19" x14ac:dyDescent="0.3">
      <c r="A2300" s="25"/>
      <c r="C2300"/>
      <c r="D2300"/>
      <c r="E2300"/>
      <c r="F2300"/>
      <c r="G2300"/>
      <c r="H2300" s="26"/>
      <c r="I2300" s="26"/>
      <c r="J2300"/>
      <c r="K2300"/>
      <c r="N2300"/>
      <c r="O2300"/>
      <c r="P2300"/>
      <c r="Q2300"/>
      <c r="R2300"/>
      <c r="S2300" s="30"/>
    </row>
    <row r="2301" spans="1:19" x14ac:dyDescent="0.3">
      <c r="A2301" s="25"/>
      <c r="C2301"/>
      <c r="D2301"/>
      <c r="E2301"/>
      <c r="F2301"/>
      <c r="G2301"/>
      <c r="H2301"/>
      <c r="I2301"/>
      <c r="J2301"/>
      <c r="K2301"/>
      <c r="N2301"/>
      <c r="O2301"/>
      <c r="P2301"/>
      <c r="Q2301"/>
      <c r="R2301"/>
      <c r="S2301" s="30"/>
    </row>
    <row r="2302" spans="1:19" x14ac:dyDescent="0.3">
      <c r="A2302" s="25"/>
      <c r="C2302"/>
      <c r="D2302"/>
      <c r="E2302"/>
      <c r="F2302"/>
      <c r="G2302"/>
      <c r="J2302"/>
      <c r="K2302"/>
      <c r="N2302"/>
      <c r="O2302"/>
      <c r="P2302"/>
      <c r="Q2302"/>
      <c r="R2302"/>
      <c r="S2302" s="30"/>
    </row>
    <row r="2303" spans="1:19" x14ac:dyDescent="0.3">
      <c r="A2303" s="25"/>
      <c r="C2303"/>
      <c r="D2303"/>
      <c r="E2303"/>
      <c r="F2303"/>
      <c r="G2303"/>
      <c r="H2303" s="26"/>
      <c r="I2303" s="26"/>
      <c r="J2303"/>
      <c r="K2303"/>
      <c r="N2303"/>
      <c r="O2303"/>
      <c r="P2303"/>
      <c r="Q2303"/>
      <c r="R2303"/>
      <c r="S2303" s="30"/>
    </row>
    <row r="2304" spans="1:19" x14ac:dyDescent="0.3">
      <c r="A2304" s="25"/>
      <c r="C2304"/>
      <c r="D2304"/>
      <c r="E2304"/>
      <c r="F2304"/>
      <c r="G2304"/>
      <c r="J2304"/>
      <c r="K2304"/>
      <c r="N2304"/>
      <c r="O2304"/>
      <c r="P2304"/>
      <c r="Q2304"/>
      <c r="R2304"/>
      <c r="S2304" s="30"/>
    </row>
    <row r="2305" spans="1:19" x14ac:dyDescent="0.3">
      <c r="A2305" s="25"/>
      <c r="C2305"/>
      <c r="D2305"/>
      <c r="E2305"/>
      <c r="F2305"/>
      <c r="G2305"/>
      <c r="J2305"/>
      <c r="K2305"/>
      <c r="N2305"/>
      <c r="O2305"/>
      <c r="P2305"/>
      <c r="Q2305"/>
      <c r="R2305"/>
      <c r="S2305" s="30"/>
    </row>
    <row r="2306" spans="1:19" x14ac:dyDescent="0.3">
      <c r="A2306" s="25"/>
      <c r="C2306"/>
      <c r="D2306"/>
      <c r="E2306"/>
      <c r="F2306"/>
      <c r="G2306"/>
      <c r="J2306"/>
      <c r="K2306"/>
      <c r="N2306"/>
      <c r="O2306"/>
      <c r="P2306"/>
      <c r="Q2306"/>
      <c r="R2306"/>
      <c r="S2306" s="30"/>
    </row>
    <row r="2307" spans="1:19" x14ac:dyDescent="0.3">
      <c r="A2307" s="25"/>
      <c r="C2307"/>
      <c r="D2307"/>
      <c r="E2307"/>
      <c r="F2307"/>
      <c r="G2307"/>
      <c r="J2307"/>
      <c r="K2307"/>
      <c r="N2307"/>
      <c r="O2307"/>
      <c r="P2307"/>
      <c r="Q2307"/>
      <c r="R2307"/>
      <c r="S2307" s="30"/>
    </row>
    <row r="2308" spans="1:19" x14ac:dyDescent="0.3">
      <c r="A2308" s="25"/>
      <c r="C2308"/>
      <c r="D2308"/>
      <c r="E2308"/>
      <c r="F2308"/>
      <c r="G2308"/>
      <c r="H2308" s="26"/>
      <c r="I2308" s="26"/>
      <c r="J2308"/>
      <c r="K2308"/>
      <c r="N2308"/>
      <c r="O2308"/>
      <c r="P2308"/>
      <c r="Q2308"/>
      <c r="R2308"/>
      <c r="S2308" s="30"/>
    </row>
    <row r="2309" spans="1:19" x14ac:dyDescent="0.3">
      <c r="A2309" s="25"/>
      <c r="C2309"/>
      <c r="D2309"/>
      <c r="E2309"/>
      <c r="F2309"/>
      <c r="G2309"/>
      <c r="H2309" s="26"/>
      <c r="I2309" s="26"/>
      <c r="J2309"/>
      <c r="K2309"/>
      <c r="N2309"/>
      <c r="O2309"/>
      <c r="P2309"/>
      <c r="Q2309"/>
      <c r="R2309"/>
      <c r="S2309" s="30"/>
    </row>
    <row r="2310" spans="1:19" x14ac:dyDescent="0.3">
      <c r="A2310" s="25"/>
      <c r="C2310"/>
      <c r="D2310"/>
      <c r="E2310"/>
      <c r="F2310"/>
      <c r="G2310"/>
      <c r="H2310" s="26"/>
      <c r="I2310" s="26"/>
      <c r="J2310"/>
      <c r="K2310"/>
      <c r="N2310"/>
      <c r="O2310"/>
      <c r="P2310"/>
      <c r="Q2310"/>
      <c r="R2310"/>
      <c r="S2310" s="30"/>
    </row>
    <row r="2311" spans="1:19" x14ac:dyDescent="0.3">
      <c r="A2311" s="25"/>
      <c r="C2311"/>
      <c r="D2311"/>
      <c r="E2311"/>
      <c r="F2311"/>
      <c r="G2311"/>
      <c r="H2311" s="26"/>
      <c r="I2311" s="26"/>
      <c r="J2311"/>
      <c r="K2311"/>
      <c r="N2311"/>
      <c r="O2311"/>
      <c r="P2311"/>
      <c r="Q2311"/>
      <c r="R2311"/>
      <c r="S2311" s="30"/>
    </row>
    <row r="2312" spans="1:19" x14ac:dyDescent="0.3">
      <c r="A2312" s="25"/>
      <c r="C2312"/>
      <c r="D2312"/>
      <c r="E2312"/>
      <c r="F2312"/>
      <c r="G2312"/>
      <c r="H2312" s="26"/>
      <c r="I2312" s="26"/>
      <c r="J2312"/>
      <c r="K2312"/>
      <c r="N2312"/>
      <c r="O2312"/>
      <c r="P2312"/>
      <c r="Q2312"/>
      <c r="R2312"/>
      <c r="S2312" s="30"/>
    </row>
    <row r="2313" spans="1:19" x14ac:dyDescent="0.3">
      <c r="A2313" s="25"/>
      <c r="C2313"/>
      <c r="D2313"/>
      <c r="E2313"/>
      <c r="F2313"/>
      <c r="G2313"/>
      <c r="H2313" s="26"/>
      <c r="I2313" s="26"/>
      <c r="J2313"/>
      <c r="K2313"/>
      <c r="N2313"/>
      <c r="O2313"/>
      <c r="P2313"/>
      <c r="Q2313"/>
      <c r="R2313"/>
      <c r="S2313" s="30"/>
    </row>
    <row r="2314" spans="1:19" x14ac:dyDescent="0.3">
      <c r="A2314" s="25"/>
      <c r="C2314"/>
      <c r="D2314"/>
      <c r="E2314"/>
      <c r="F2314"/>
      <c r="G2314"/>
      <c r="H2314" s="26"/>
      <c r="I2314" s="26"/>
      <c r="J2314"/>
      <c r="K2314"/>
      <c r="N2314"/>
      <c r="O2314"/>
      <c r="P2314"/>
      <c r="Q2314"/>
      <c r="R2314"/>
      <c r="S2314" s="30"/>
    </row>
    <row r="2315" spans="1:19" x14ac:dyDescent="0.3">
      <c r="A2315" s="25"/>
      <c r="C2315"/>
      <c r="D2315"/>
      <c r="E2315"/>
      <c r="F2315"/>
      <c r="G2315"/>
      <c r="H2315"/>
      <c r="I2315"/>
      <c r="J2315"/>
      <c r="K2315"/>
      <c r="N2315"/>
      <c r="O2315"/>
      <c r="P2315"/>
      <c r="Q2315"/>
      <c r="R2315"/>
      <c r="S2315" s="30"/>
    </row>
    <row r="2316" spans="1:19" x14ac:dyDescent="0.3">
      <c r="A2316" s="25"/>
      <c r="C2316"/>
      <c r="D2316"/>
      <c r="E2316"/>
      <c r="F2316"/>
      <c r="G2316"/>
      <c r="H2316"/>
      <c r="I2316"/>
      <c r="J2316"/>
      <c r="K2316"/>
      <c r="N2316"/>
      <c r="O2316"/>
      <c r="P2316"/>
      <c r="Q2316"/>
      <c r="R2316"/>
      <c r="S2316" s="30"/>
    </row>
    <row r="2317" spans="1:19" x14ac:dyDescent="0.3">
      <c r="A2317" s="25"/>
      <c r="C2317"/>
      <c r="D2317"/>
      <c r="E2317"/>
      <c r="F2317"/>
      <c r="G2317"/>
      <c r="H2317"/>
      <c r="I2317"/>
      <c r="J2317"/>
      <c r="K2317"/>
      <c r="N2317"/>
      <c r="O2317"/>
      <c r="P2317"/>
      <c r="Q2317"/>
      <c r="R2317"/>
      <c r="S2317" s="30"/>
    </row>
    <row r="2318" spans="1:19" x14ac:dyDescent="0.3">
      <c r="A2318" s="25"/>
      <c r="C2318"/>
      <c r="D2318"/>
      <c r="E2318"/>
      <c r="F2318"/>
      <c r="G2318"/>
      <c r="J2318"/>
      <c r="K2318"/>
      <c r="N2318"/>
      <c r="O2318"/>
      <c r="P2318"/>
      <c r="Q2318"/>
      <c r="R2318"/>
      <c r="S2318" s="30"/>
    </row>
    <row r="2319" spans="1:19" x14ac:dyDescent="0.3">
      <c r="A2319" s="25"/>
      <c r="C2319"/>
      <c r="D2319"/>
      <c r="E2319"/>
      <c r="F2319"/>
      <c r="G2319"/>
      <c r="H2319" s="26"/>
      <c r="I2319" s="26"/>
      <c r="J2319"/>
      <c r="K2319"/>
      <c r="N2319"/>
      <c r="O2319"/>
      <c r="P2319"/>
      <c r="Q2319"/>
      <c r="R2319"/>
      <c r="S2319" s="30"/>
    </row>
    <row r="2320" spans="1:19" x14ac:dyDescent="0.3">
      <c r="A2320" s="25"/>
      <c r="C2320"/>
      <c r="D2320"/>
      <c r="E2320"/>
      <c r="F2320"/>
      <c r="G2320"/>
      <c r="J2320"/>
      <c r="K2320"/>
      <c r="N2320"/>
      <c r="O2320"/>
      <c r="P2320"/>
      <c r="Q2320"/>
      <c r="R2320"/>
      <c r="S2320" s="30"/>
    </row>
    <row r="2321" spans="1:19" x14ac:dyDescent="0.3">
      <c r="A2321" s="25"/>
      <c r="C2321"/>
      <c r="D2321"/>
      <c r="E2321"/>
      <c r="F2321"/>
      <c r="G2321"/>
      <c r="H2321" s="26"/>
      <c r="I2321" s="26"/>
      <c r="J2321"/>
      <c r="K2321"/>
      <c r="N2321"/>
      <c r="O2321"/>
      <c r="P2321"/>
      <c r="Q2321"/>
      <c r="R2321"/>
      <c r="S2321" s="30"/>
    </row>
    <row r="2322" spans="1:19" x14ac:dyDescent="0.3">
      <c r="A2322" s="25"/>
      <c r="C2322"/>
      <c r="D2322"/>
      <c r="E2322"/>
      <c r="F2322"/>
      <c r="G2322"/>
      <c r="H2322" s="26"/>
      <c r="I2322" s="26"/>
      <c r="J2322"/>
      <c r="K2322"/>
      <c r="N2322"/>
      <c r="O2322"/>
      <c r="P2322"/>
      <c r="Q2322"/>
      <c r="R2322"/>
      <c r="S2322" s="30"/>
    </row>
    <row r="2323" spans="1:19" x14ac:dyDescent="0.3">
      <c r="A2323" s="25"/>
      <c r="C2323"/>
      <c r="D2323"/>
      <c r="E2323"/>
      <c r="F2323"/>
      <c r="G2323"/>
      <c r="H2323" s="26"/>
      <c r="I2323" s="26"/>
      <c r="J2323"/>
      <c r="K2323"/>
      <c r="N2323"/>
      <c r="O2323"/>
      <c r="P2323"/>
      <c r="Q2323"/>
      <c r="R2323"/>
      <c r="S2323" s="30"/>
    </row>
    <row r="2324" spans="1:19" x14ac:dyDescent="0.3">
      <c r="A2324" s="25"/>
      <c r="C2324"/>
      <c r="D2324"/>
      <c r="E2324"/>
      <c r="F2324"/>
      <c r="G2324"/>
      <c r="H2324" s="26"/>
      <c r="I2324" s="26"/>
      <c r="J2324"/>
      <c r="K2324"/>
      <c r="N2324"/>
      <c r="O2324"/>
      <c r="P2324"/>
      <c r="Q2324"/>
      <c r="R2324"/>
      <c r="S2324" s="30"/>
    </row>
    <row r="2325" spans="1:19" x14ac:dyDescent="0.3">
      <c r="A2325" s="25"/>
      <c r="C2325"/>
      <c r="D2325"/>
      <c r="E2325"/>
      <c r="F2325"/>
      <c r="G2325"/>
      <c r="J2325"/>
      <c r="K2325"/>
      <c r="N2325"/>
      <c r="O2325"/>
      <c r="P2325"/>
      <c r="Q2325"/>
      <c r="R2325"/>
      <c r="S2325" s="30"/>
    </row>
    <row r="2326" spans="1:19" x14ac:dyDescent="0.3">
      <c r="A2326" s="25"/>
      <c r="C2326"/>
      <c r="D2326"/>
      <c r="E2326"/>
      <c r="F2326"/>
      <c r="G2326"/>
      <c r="H2326" s="26"/>
      <c r="I2326" s="26"/>
      <c r="J2326"/>
      <c r="K2326"/>
      <c r="N2326"/>
      <c r="O2326"/>
      <c r="P2326"/>
      <c r="Q2326"/>
      <c r="R2326"/>
      <c r="S2326" s="30"/>
    </row>
    <row r="2327" spans="1:19" x14ac:dyDescent="0.3">
      <c r="A2327" s="25"/>
      <c r="C2327"/>
      <c r="D2327"/>
      <c r="E2327"/>
      <c r="F2327"/>
      <c r="G2327"/>
      <c r="H2327" s="26"/>
      <c r="I2327" s="26"/>
      <c r="J2327"/>
      <c r="K2327"/>
      <c r="N2327"/>
      <c r="O2327"/>
      <c r="P2327"/>
      <c r="Q2327"/>
      <c r="R2327"/>
      <c r="S2327" s="30"/>
    </row>
    <row r="2328" spans="1:19" x14ac:dyDescent="0.3">
      <c r="A2328" s="25"/>
      <c r="C2328"/>
      <c r="D2328"/>
      <c r="E2328"/>
      <c r="F2328"/>
      <c r="G2328"/>
      <c r="H2328" s="26"/>
      <c r="I2328" s="26"/>
      <c r="J2328"/>
      <c r="K2328"/>
      <c r="N2328"/>
      <c r="O2328"/>
      <c r="P2328"/>
      <c r="Q2328"/>
      <c r="R2328"/>
      <c r="S2328" s="30"/>
    </row>
    <row r="2329" spans="1:19" x14ac:dyDescent="0.3">
      <c r="A2329" s="25"/>
      <c r="C2329"/>
      <c r="D2329"/>
      <c r="E2329"/>
      <c r="F2329"/>
      <c r="G2329"/>
      <c r="H2329" s="26"/>
      <c r="I2329" s="26"/>
      <c r="J2329"/>
      <c r="K2329"/>
      <c r="N2329"/>
      <c r="O2329"/>
      <c r="P2329"/>
      <c r="Q2329"/>
      <c r="R2329"/>
      <c r="S2329" s="30"/>
    </row>
    <row r="2330" spans="1:19" x14ac:dyDescent="0.3">
      <c r="A2330" s="25"/>
      <c r="C2330"/>
      <c r="D2330"/>
      <c r="E2330"/>
      <c r="F2330"/>
      <c r="G2330"/>
      <c r="H2330" s="26"/>
      <c r="I2330" s="26"/>
      <c r="J2330"/>
      <c r="K2330"/>
      <c r="N2330"/>
      <c r="O2330"/>
      <c r="P2330"/>
      <c r="Q2330"/>
      <c r="R2330"/>
      <c r="S2330" s="30"/>
    </row>
    <row r="2331" spans="1:19" x14ac:dyDescent="0.3">
      <c r="A2331" s="25"/>
      <c r="C2331"/>
      <c r="D2331"/>
      <c r="E2331"/>
      <c r="F2331"/>
      <c r="G2331"/>
      <c r="J2331"/>
      <c r="K2331"/>
      <c r="N2331"/>
      <c r="O2331"/>
      <c r="P2331"/>
      <c r="Q2331"/>
      <c r="R2331"/>
      <c r="S2331" s="30"/>
    </row>
    <row r="2332" spans="1:19" x14ac:dyDescent="0.3">
      <c r="A2332" s="25"/>
      <c r="C2332"/>
      <c r="D2332"/>
      <c r="E2332"/>
      <c r="F2332"/>
      <c r="G2332"/>
      <c r="H2332" s="26"/>
      <c r="I2332" s="26"/>
      <c r="J2332"/>
      <c r="K2332"/>
      <c r="N2332"/>
      <c r="O2332"/>
      <c r="P2332"/>
      <c r="Q2332"/>
      <c r="R2332"/>
      <c r="S2332" s="30"/>
    </row>
    <row r="2333" spans="1:19" x14ac:dyDescent="0.3">
      <c r="A2333" s="25"/>
      <c r="C2333"/>
      <c r="D2333"/>
      <c r="E2333"/>
      <c r="F2333"/>
      <c r="G2333"/>
      <c r="J2333"/>
      <c r="K2333"/>
      <c r="N2333"/>
      <c r="O2333"/>
      <c r="P2333"/>
      <c r="Q2333"/>
      <c r="R2333"/>
      <c r="S2333" s="30"/>
    </row>
    <row r="2334" spans="1:19" x14ac:dyDescent="0.3">
      <c r="A2334" s="25"/>
      <c r="C2334"/>
      <c r="D2334"/>
      <c r="E2334"/>
      <c r="F2334"/>
      <c r="G2334"/>
      <c r="H2334" s="26"/>
      <c r="I2334" s="26"/>
      <c r="J2334"/>
      <c r="K2334"/>
      <c r="N2334"/>
      <c r="O2334"/>
      <c r="P2334"/>
      <c r="Q2334"/>
      <c r="R2334"/>
      <c r="S2334" s="30"/>
    </row>
    <row r="2335" spans="1:19" x14ac:dyDescent="0.3">
      <c r="A2335" s="25"/>
      <c r="C2335"/>
      <c r="D2335"/>
      <c r="E2335"/>
      <c r="F2335"/>
      <c r="G2335"/>
      <c r="H2335" s="26"/>
      <c r="I2335" s="26"/>
      <c r="J2335"/>
      <c r="K2335"/>
      <c r="N2335"/>
      <c r="O2335"/>
      <c r="P2335"/>
      <c r="Q2335"/>
      <c r="R2335"/>
      <c r="S2335" s="30"/>
    </row>
    <row r="2336" spans="1:19" x14ac:dyDescent="0.3">
      <c r="A2336" s="25"/>
      <c r="C2336"/>
      <c r="D2336"/>
      <c r="E2336"/>
      <c r="F2336"/>
      <c r="G2336"/>
      <c r="H2336"/>
      <c r="I2336"/>
      <c r="J2336"/>
      <c r="K2336"/>
      <c r="N2336"/>
      <c r="O2336"/>
      <c r="P2336"/>
      <c r="Q2336"/>
      <c r="R2336"/>
      <c r="S2336" s="30"/>
    </row>
    <row r="2337" spans="1:19" x14ac:dyDescent="0.3">
      <c r="A2337" s="25"/>
      <c r="C2337"/>
      <c r="D2337"/>
      <c r="E2337"/>
      <c r="F2337"/>
      <c r="G2337"/>
      <c r="J2337"/>
      <c r="K2337"/>
      <c r="N2337"/>
      <c r="O2337"/>
      <c r="P2337"/>
      <c r="Q2337"/>
      <c r="R2337"/>
      <c r="S2337" s="30"/>
    </row>
    <row r="2338" spans="1:19" x14ac:dyDescent="0.3">
      <c r="A2338" s="25"/>
      <c r="C2338"/>
      <c r="D2338"/>
      <c r="E2338"/>
      <c r="F2338"/>
      <c r="G2338"/>
      <c r="H2338" s="26"/>
      <c r="I2338" s="26"/>
      <c r="J2338"/>
      <c r="K2338"/>
      <c r="N2338"/>
      <c r="O2338"/>
      <c r="P2338"/>
      <c r="Q2338"/>
      <c r="R2338"/>
      <c r="S2338" s="30"/>
    </row>
    <row r="2339" spans="1:19" x14ac:dyDescent="0.3">
      <c r="A2339" s="25"/>
      <c r="C2339"/>
      <c r="D2339"/>
      <c r="E2339"/>
      <c r="F2339"/>
      <c r="G2339"/>
      <c r="H2339"/>
      <c r="I2339"/>
      <c r="J2339"/>
      <c r="K2339"/>
      <c r="N2339"/>
      <c r="O2339"/>
      <c r="P2339"/>
      <c r="Q2339"/>
      <c r="R2339"/>
      <c r="S2339" s="30"/>
    </row>
    <row r="2340" spans="1:19" x14ac:dyDescent="0.3">
      <c r="A2340" s="25"/>
      <c r="C2340"/>
      <c r="D2340"/>
      <c r="E2340"/>
      <c r="F2340"/>
      <c r="G2340"/>
      <c r="H2340"/>
      <c r="I2340"/>
      <c r="J2340"/>
      <c r="K2340"/>
      <c r="N2340"/>
      <c r="O2340"/>
      <c r="P2340"/>
      <c r="Q2340"/>
      <c r="R2340"/>
      <c r="S2340" s="30"/>
    </row>
    <row r="2341" spans="1:19" x14ac:dyDescent="0.3">
      <c r="A2341" s="25"/>
      <c r="C2341"/>
      <c r="D2341"/>
      <c r="E2341"/>
      <c r="F2341"/>
      <c r="G2341"/>
      <c r="J2341"/>
      <c r="K2341"/>
      <c r="N2341"/>
      <c r="O2341"/>
      <c r="P2341"/>
      <c r="Q2341"/>
      <c r="R2341"/>
      <c r="S2341" s="30"/>
    </row>
    <row r="2342" spans="1:19" x14ac:dyDescent="0.3">
      <c r="A2342" s="25"/>
      <c r="C2342"/>
      <c r="D2342"/>
      <c r="E2342"/>
      <c r="F2342"/>
      <c r="G2342"/>
      <c r="H2342" s="26"/>
      <c r="I2342" s="26"/>
      <c r="J2342"/>
      <c r="K2342"/>
      <c r="N2342"/>
      <c r="O2342"/>
      <c r="P2342"/>
      <c r="Q2342"/>
      <c r="R2342"/>
      <c r="S2342" s="30"/>
    </row>
    <row r="2343" spans="1:19" x14ac:dyDescent="0.3">
      <c r="A2343" s="25"/>
      <c r="C2343"/>
      <c r="D2343"/>
      <c r="E2343"/>
      <c r="F2343"/>
      <c r="G2343"/>
      <c r="H2343" s="26"/>
      <c r="I2343" s="26"/>
      <c r="J2343"/>
      <c r="K2343"/>
      <c r="N2343"/>
      <c r="O2343"/>
      <c r="P2343"/>
      <c r="Q2343"/>
      <c r="R2343"/>
      <c r="S2343" s="30"/>
    </row>
    <row r="2344" spans="1:19" x14ac:dyDescent="0.3">
      <c r="A2344" s="25"/>
      <c r="C2344"/>
      <c r="D2344"/>
      <c r="E2344"/>
      <c r="F2344"/>
      <c r="G2344"/>
      <c r="H2344" s="26"/>
      <c r="I2344" s="26"/>
      <c r="J2344"/>
      <c r="K2344"/>
      <c r="N2344"/>
      <c r="O2344"/>
      <c r="P2344"/>
      <c r="Q2344"/>
      <c r="R2344"/>
      <c r="S2344" s="30"/>
    </row>
    <row r="2345" spans="1:19" x14ac:dyDescent="0.3">
      <c r="A2345" s="25"/>
      <c r="C2345"/>
      <c r="D2345"/>
      <c r="E2345"/>
      <c r="F2345"/>
      <c r="G2345"/>
      <c r="H2345" s="26"/>
      <c r="I2345" s="26"/>
      <c r="J2345"/>
      <c r="K2345"/>
      <c r="N2345"/>
      <c r="O2345"/>
      <c r="P2345"/>
      <c r="Q2345"/>
      <c r="R2345"/>
      <c r="S2345" s="30"/>
    </row>
    <row r="2346" spans="1:19" x14ac:dyDescent="0.3">
      <c r="A2346" s="25"/>
      <c r="C2346"/>
      <c r="D2346"/>
      <c r="E2346"/>
      <c r="F2346"/>
      <c r="G2346"/>
      <c r="H2346"/>
      <c r="I2346" s="26"/>
      <c r="J2346"/>
      <c r="K2346"/>
      <c r="N2346"/>
      <c r="O2346"/>
      <c r="P2346"/>
      <c r="Q2346"/>
      <c r="R2346"/>
      <c r="S2346" s="30"/>
    </row>
    <row r="2347" spans="1:19" x14ac:dyDescent="0.3">
      <c r="A2347" s="25"/>
      <c r="C2347"/>
      <c r="D2347"/>
      <c r="E2347"/>
      <c r="F2347"/>
      <c r="G2347"/>
      <c r="I2347" s="14"/>
      <c r="J2347"/>
      <c r="K2347"/>
      <c r="N2347"/>
      <c r="O2347"/>
      <c r="P2347"/>
      <c r="Q2347"/>
      <c r="R2347"/>
      <c r="S2347" s="30"/>
    </row>
    <row r="2348" spans="1:19" x14ac:dyDescent="0.3">
      <c r="A2348" s="25"/>
      <c r="C2348"/>
      <c r="D2348"/>
      <c r="E2348"/>
      <c r="F2348"/>
      <c r="G2348"/>
      <c r="H2348" s="26"/>
      <c r="I2348" s="26"/>
      <c r="J2348"/>
      <c r="K2348"/>
      <c r="N2348"/>
      <c r="O2348"/>
      <c r="P2348"/>
      <c r="Q2348"/>
      <c r="R2348"/>
      <c r="S2348" s="30"/>
    </row>
    <row r="2349" spans="1:19" x14ac:dyDescent="0.3">
      <c r="A2349" s="25"/>
      <c r="C2349"/>
      <c r="D2349"/>
      <c r="E2349"/>
      <c r="F2349"/>
      <c r="G2349"/>
      <c r="H2349" s="26"/>
      <c r="I2349" s="26"/>
      <c r="J2349"/>
      <c r="K2349"/>
      <c r="N2349"/>
      <c r="O2349"/>
      <c r="P2349"/>
      <c r="Q2349"/>
      <c r="R2349"/>
      <c r="S2349" s="30"/>
    </row>
    <row r="2350" spans="1:19" x14ac:dyDescent="0.3">
      <c r="A2350" s="25"/>
      <c r="C2350"/>
      <c r="D2350"/>
      <c r="E2350"/>
      <c r="F2350"/>
      <c r="G2350"/>
      <c r="H2350" s="26"/>
      <c r="I2350" s="26"/>
      <c r="J2350"/>
      <c r="K2350"/>
      <c r="N2350"/>
      <c r="O2350"/>
      <c r="P2350"/>
      <c r="Q2350"/>
      <c r="R2350"/>
      <c r="S2350" s="30"/>
    </row>
    <row r="2351" spans="1:19" x14ac:dyDescent="0.3">
      <c r="A2351" s="25"/>
      <c r="C2351"/>
      <c r="D2351"/>
      <c r="E2351"/>
      <c r="F2351"/>
      <c r="G2351"/>
      <c r="H2351" s="26"/>
      <c r="I2351" s="26"/>
      <c r="J2351"/>
      <c r="K2351"/>
      <c r="N2351"/>
      <c r="O2351"/>
      <c r="P2351"/>
      <c r="Q2351"/>
      <c r="R2351"/>
      <c r="S2351" s="30"/>
    </row>
    <row r="2352" spans="1:19" x14ac:dyDescent="0.3">
      <c r="A2352" s="25"/>
      <c r="C2352"/>
      <c r="D2352"/>
      <c r="E2352"/>
      <c r="F2352"/>
      <c r="G2352"/>
      <c r="H2352" s="26"/>
      <c r="I2352" s="26"/>
      <c r="J2352"/>
      <c r="K2352"/>
      <c r="N2352"/>
      <c r="O2352"/>
      <c r="P2352"/>
      <c r="Q2352"/>
      <c r="R2352"/>
      <c r="S2352" s="30"/>
    </row>
    <row r="2353" spans="1:19" x14ac:dyDescent="0.3">
      <c r="A2353" s="25"/>
      <c r="C2353"/>
      <c r="D2353"/>
      <c r="E2353"/>
      <c r="F2353"/>
      <c r="G2353"/>
      <c r="H2353" s="26"/>
      <c r="I2353" s="26"/>
      <c r="J2353"/>
      <c r="K2353"/>
      <c r="N2353"/>
      <c r="O2353"/>
      <c r="P2353"/>
      <c r="Q2353"/>
      <c r="R2353"/>
      <c r="S2353" s="30"/>
    </row>
    <row r="2354" spans="1:19" x14ac:dyDescent="0.3">
      <c r="A2354" s="25"/>
      <c r="C2354"/>
      <c r="D2354"/>
      <c r="E2354"/>
      <c r="F2354"/>
      <c r="G2354"/>
      <c r="H2354" s="26"/>
      <c r="I2354" s="26"/>
      <c r="J2354"/>
      <c r="K2354"/>
      <c r="N2354"/>
      <c r="O2354"/>
      <c r="P2354"/>
      <c r="Q2354"/>
      <c r="R2354"/>
      <c r="S2354" s="30"/>
    </row>
    <row r="2355" spans="1:19" x14ac:dyDescent="0.3">
      <c r="A2355" s="25"/>
      <c r="C2355"/>
      <c r="D2355"/>
      <c r="E2355"/>
      <c r="F2355"/>
      <c r="G2355"/>
      <c r="H2355" s="26"/>
      <c r="I2355" s="26"/>
      <c r="J2355"/>
      <c r="K2355"/>
      <c r="N2355"/>
      <c r="O2355"/>
      <c r="P2355"/>
      <c r="Q2355"/>
      <c r="R2355"/>
      <c r="S2355" s="30"/>
    </row>
    <row r="2356" spans="1:19" x14ac:dyDescent="0.3">
      <c r="A2356" s="25"/>
      <c r="C2356"/>
      <c r="D2356"/>
      <c r="E2356"/>
      <c r="F2356"/>
      <c r="G2356"/>
      <c r="H2356" s="26"/>
      <c r="I2356" s="26"/>
      <c r="J2356"/>
      <c r="K2356"/>
      <c r="N2356"/>
      <c r="O2356"/>
      <c r="P2356"/>
      <c r="Q2356"/>
      <c r="R2356"/>
      <c r="S2356" s="30"/>
    </row>
    <row r="2357" spans="1:19" x14ac:dyDescent="0.3">
      <c r="A2357" s="25"/>
      <c r="C2357"/>
      <c r="D2357"/>
      <c r="E2357"/>
      <c r="F2357"/>
      <c r="G2357"/>
      <c r="H2357" s="26"/>
      <c r="I2357" s="26"/>
      <c r="J2357"/>
      <c r="K2357"/>
      <c r="N2357"/>
      <c r="O2357"/>
      <c r="P2357"/>
      <c r="Q2357"/>
      <c r="R2357"/>
      <c r="S2357" s="30"/>
    </row>
    <row r="2358" spans="1:19" x14ac:dyDescent="0.3">
      <c r="A2358" s="25"/>
      <c r="C2358"/>
      <c r="D2358"/>
      <c r="E2358"/>
      <c r="F2358"/>
      <c r="G2358"/>
      <c r="H2358" s="26"/>
      <c r="I2358" s="26"/>
      <c r="J2358"/>
      <c r="K2358"/>
      <c r="N2358"/>
      <c r="O2358"/>
      <c r="P2358"/>
      <c r="Q2358"/>
      <c r="R2358"/>
      <c r="S2358" s="30"/>
    </row>
    <row r="2359" spans="1:19" x14ac:dyDescent="0.3">
      <c r="A2359" s="25"/>
      <c r="C2359"/>
      <c r="D2359"/>
      <c r="E2359"/>
      <c r="F2359"/>
      <c r="G2359"/>
      <c r="H2359" s="26"/>
      <c r="I2359" s="26"/>
      <c r="J2359"/>
      <c r="K2359"/>
      <c r="N2359"/>
      <c r="O2359"/>
      <c r="P2359"/>
      <c r="Q2359"/>
      <c r="R2359"/>
      <c r="S2359" s="30"/>
    </row>
    <row r="2360" spans="1:19" x14ac:dyDescent="0.3">
      <c r="A2360" s="25"/>
      <c r="C2360"/>
      <c r="D2360"/>
      <c r="E2360"/>
      <c r="F2360"/>
      <c r="G2360"/>
      <c r="H2360" s="26"/>
      <c r="I2360" s="26"/>
      <c r="J2360"/>
      <c r="K2360"/>
      <c r="N2360"/>
      <c r="O2360"/>
      <c r="P2360"/>
      <c r="Q2360"/>
      <c r="R2360"/>
      <c r="S2360" s="30"/>
    </row>
    <row r="2361" spans="1:19" x14ac:dyDescent="0.3">
      <c r="A2361" s="25"/>
      <c r="C2361"/>
      <c r="D2361"/>
      <c r="E2361"/>
      <c r="F2361"/>
      <c r="G2361"/>
      <c r="I2361" s="14"/>
      <c r="J2361"/>
      <c r="K2361"/>
      <c r="N2361"/>
      <c r="O2361"/>
      <c r="P2361"/>
      <c r="Q2361"/>
      <c r="R2361"/>
      <c r="S2361" s="30"/>
    </row>
    <row r="2362" spans="1:19" x14ac:dyDescent="0.3">
      <c r="A2362" s="25"/>
      <c r="C2362"/>
      <c r="D2362"/>
      <c r="E2362"/>
      <c r="F2362"/>
      <c r="G2362"/>
      <c r="H2362" s="14"/>
      <c r="I2362" s="26"/>
      <c r="J2362"/>
      <c r="K2362"/>
      <c r="N2362"/>
      <c r="O2362"/>
      <c r="P2362"/>
      <c r="Q2362"/>
      <c r="R2362"/>
      <c r="S2362" s="30"/>
    </row>
    <row r="2363" spans="1:19" x14ac:dyDescent="0.3">
      <c r="A2363" s="25"/>
      <c r="C2363"/>
      <c r="D2363"/>
      <c r="E2363"/>
      <c r="F2363"/>
      <c r="G2363"/>
      <c r="H2363" s="26"/>
      <c r="I2363" s="26"/>
      <c r="J2363"/>
      <c r="K2363"/>
      <c r="N2363"/>
      <c r="O2363"/>
      <c r="P2363"/>
      <c r="Q2363"/>
      <c r="R2363"/>
      <c r="S2363" s="30"/>
    </row>
    <row r="2364" spans="1:19" x14ac:dyDescent="0.3">
      <c r="A2364" s="25"/>
      <c r="C2364"/>
      <c r="D2364"/>
      <c r="E2364"/>
      <c r="F2364"/>
      <c r="G2364"/>
      <c r="H2364" s="26"/>
      <c r="I2364" s="26"/>
      <c r="J2364"/>
      <c r="K2364"/>
      <c r="N2364"/>
      <c r="O2364"/>
      <c r="P2364"/>
      <c r="Q2364"/>
      <c r="R2364"/>
      <c r="S2364" s="30"/>
    </row>
    <row r="2365" spans="1:19" x14ac:dyDescent="0.3">
      <c r="A2365" s="25"/>
      <c r="C2365"/>
      <c r="D2365"/>
      <c r="E2365"/>
      <c r="F2365"/>
      <c r="G2365"/>
      <c r="H2365" s="26"/>
      <c r="I2365" s="26"/>
      <c r="J2365"/>
      <c r="K2365"/>
      <c r="N2365"/>
      <c r="O2365"/>
      <c r="P2365"/>
      <c r="Q2365"/>
      <c r="R2365"/>
      <c r="S2365" s="30"/>
    </row>
    <row r="2366" spans="1:19" x14ac:dyDescent="0.3">
      <c r="A2366" s="25"/>
      <c r="C2366"/>
      <c r="D2366"/>
      <c r="E2366"/>
      <c r="F2366"/>
      <c r="G2366"/>
      <c r="H2366" s="14"/>
      <c r="J2366"/>
      <c r="K2366"/>
      <c r="N2366"/>
      <c r="O2366"/>
      <c r="P2366"/>
      <c r="Q2366"/>
      <c r="R2366"/>
      <c r="S2366" s="30"/>
    </row>
    <row r="2367" spans="1:19" x14ac:dyDescent="0.3">
      <c r="A2367" s="25"/>
      <c r="C2367"/>
      <c r="D2367"/>
      <c r="E2367"/>
      <c r="F2367"/>
      <c r="G2367"/>
      <c r="I2367" s="14"/>
      <c r="J2367"/>
      <c r="K2367"/>
      <c r="N2367"/>
      <c r="O2367"/>
      <c r="P2367"/>
      <c r="Q2367"/>
      <c r="R2367"/>
      <c r="S2367" s="30"/>
    </row>
    <row r="2368" spans="1:19" x14ac:dyDescent="0.3">
      <c r="A2368" s="25"/>
      <c r="C2368"/>
      <c r="D2368"/>
      <c r="E2368"/>
      <c r="F2368"/>
      <c r="G2368"/>
      <c r="J2368"/>
      <c r="K2368"/>
      <c r="N2368"/>
      <c r="O2368"/>
      <c r="P2368"/>
      <c r="Q2368"/>
      <c r="R2368"/>
      <c r="S2368" s="30"/>
    </row>
    <row r="2369" spans="1:19" x14ac:dyDescent="0.3">
      <c r="A2369" s="25"/>
      <c r="C2369"/>
      <c r="D2369"/>
      <c r="E2369"/>
      <c r="F2369"/>
      <c r="G2369"/>
      <c r="H2369"/>
      <c r="J2369"/>
      <c r="K2369"/>
      <c r="N2369"/>
      <c r="O2369"/>
      <c r="P2369"/>
      <c r="Q2369"/>
      <c r="R2369"/>
      <c r="S2369" s="30"/>
    </row>
    <row r="2370" spans="1:19" x14ac:dyDescent="0.3">
      <c r="A2370" s="25"/>
      <c r="C2370"/>
      <c r="D2370"/>
      <c r="E2370"/>
      <c r="F2370"/>
      <c r="G2370"/>
      <c r="J2370"/>
      <c r="K2370"/>
      <c r="N2370"/>
      <c r="O2370"/>
      <c r="P2370"/>
      <c r="Q2370"/>
      <c r="R2370"/>
      <c r="S2370" s="30"/>
    </row>
    <row r="2371" spans="1:19" x14ac:dyDescent="0.3">
      <c r="A2371" s="25"/>
      <c r="C2371"/>
      <c r="D2371"/>
      <c r="E2371"/>
      <c r="F2371"/>
      <c r="G2371"/>
      <c r="H2371" s="26"/>
      <c r="I2371" s="26"/>
      <c r="J2371"/>
      <c r="K2371"/>
      <c r="N2371"/>
      <c r="O2371"/>
      <c r="P2371"/>
      <c r="Q2371"/>
      <c r="R2371"/>
      <c r="S2371" s="30"/>
    </row>
    <row r="2372" spans="1:19" x14ac:dyDescent="0.3">
      <c r="A2372" s="25"/>
      <c r="C2372"/>
      <c r="D2372"/>
      <c r="E2372"/>
      <c r="F2372"/>
      <c r="G2372"/>
      <c r="H2372" s="26"/>
      <c r="I2372" s="26"/>
      <c r="J2372"/>
      <c r="K2372"/>
      <c r="N2372"/>
      <c r="O2372"/>
      <c r="P2372"/>
      <c r="Q2372"/>
      <c r="R2372"/>
      <c r="S2372" s="30"/>
    </row>
    <row r="2373" spans="1:19" x14ac:dyDescent="0.3">
      <c r="A2373" s="25"/>
      <c r="C2373"/>
      <c r="D2373"/>
      <c r="E2373"/>
      <c r="F2373"/>
      <c r="G2373"/>
      <c r="J2373"/>
      <c r="K2373"/>
      <c r="N2373"/>
      <c r="O2373"/>
      <c r="P2373"/>
      <c r="Q2373"/>
      <c r="R2373"/>
      <c r="S2373" s="30"/>
    </row>
    <row r="2374" spans="1:19" x14ac:dyDescent="0.3">
      <c r="A2374" s="25"/>
      <c r="C2374"/>
      <c r="D2374"/>
      <c r="E2374"/>
      <c r="F2374"/>
      <c r="G2374"/>
      <c r="H2374" s="26"/>
      <c r="I2374" s="26"/>
      <c r="J2374"/>
      <c r="K2374"/>
      <c r="N2374"/>
      <c r="O2374"/>
      <c r="P2374"/>
      <c r="Q2374"/>
      <c r="R2374"/>
      <c r="S2374" s="30"/>
    </row>
    <row r="2375" spans="1:19" x14ac:dyDescent="0.3">
      <c r="A2375" s="25"/>
      <c r="C2375"/>
      <c r="D2375"/>
      <c r="E2375"/>
      <c r="F2375"/>
      <c r="G2375"/>
      <c r="J2375"/>
      <c r="K2375"/>
      <c r="N2375"/>
      <c r="O2375"/>
      <c r="P2375"/>
      <c r="Q2375"/>
      <c r="R2375"/>
      <c r="S2375" s="30"/>
    </row>
    <row r="2376" spans="1:19" x14ac:dyDescent="0.3">
      <c r="A2376" s="25"/>
      <c r="C2376"/>
      <c r="D2376"/>
      <c r="E2376"/>
      <c r="F2376"/>
      <c r="G2376"/>
      <c r="H2376" s="26"/>
      <c r="I2376" s="26"/>
      <c r="J2376"/>
      <c r="K2376"/>
      <c r="N2376"/>
      <c r="O2376"/>
      <c r="P2376"/>
      <c r="Q2376"/>
      <c r="R2376"/>
      <c r="S2376" s="30"/>
    </row>
    <row r="2377" spans="1:19" x14ac:dyDescent="0.3">
      <c r="A2377" s="25"/>
      <c r="C2377"/>
      <c r="D2377"/>
      <c r="E2377"/>
      <c r="F2377"/>
      <c r="G2377"/>
      <c r="H2377" s="26"/>
      <c r="I2377" s="26"/>
      <c r="J2377"/>
      <c r="K2377"/>
      <c r="N2377"/>
      <c r="O2377"/>
      <c r="P2377"/>
      <c r="Q2377"/>
      <c r="R2377"/>
      <c r="S2377" s="30"/>
    </row>
    <row r="2378" spans="1:19" x14ac:dyDescent="0.3">
      <c r="A2378" s="25"/>
      <c r="C2378"/>
      <c r="D2378"/>
      <c r="E2378"/>
      <c r="F2378"/>
      <c r="G2378"/>
      <c r="H2378" s="14"/>
      <c r="I2378" s="14"/>
      <c r="J2378"/>
      <c r="K2378"/>
      <c r="N2378"/>
      <c r="O2378"/>
      <c r="P2378"/>
      <c r="Q2378"/>
      <c r="R2378"/>
      <c r="S2378" s="30"/>
    </row>
    <row r="2379" spans="1:19" x14ac:dyDescent="0.3">
      <c r="A2379" s="25"/>
      <c r="C2379"/>
      <c r="D2379"/>
      <c r="E2379"/>
      <c r="F2379"/>
      <c r="G2379"/>
      <c r="J2379"/>
      <c r="K2379"/>
      <c r="N2379"/>
      <c r="O2379"/>
      <c r="P2379"/>
      <c r="Q2379"/>
      <c r="R2379"/>
      <c r="S2379" s="30"/>
    </row>
    <row r="2380" spans="1:19" x14ac:dyDescent="0.3">
      <c r="A2380" s="25"/>
      <c r="C2380"/>
      <c r="D2380"/>
      <c r="E2380"/>
      <c r="F2380"/>
      <c r="G2380"/>
      <c r="J2380"/>
      <c r="K2380"/>
      <c r="N2380"/>
      <c r="O2380"/>
      <c r="P2380"/>
      <c r="Q2380"/>
      <c r="R2380"/>
      <c r="S2380" s="30"/>
    </row>
    <row r="2381" spans="1:19" x14ac:dyDescent="0.3">
      <c r="A2381" s="25"/>
      <c r="C2381"/>
      <c r="D2381"/>
      <c r="E2381"/>
      <c r="F2381"/>
      <c r="G2381"/>
      <c r="H2381" s="14"/>
      <c r="I2381" s="26"/>
      <c r="J2381"/>
      <c r="K2381"/>
      <c r="N2381"/>
      <c r="O2381"/>
      <c r="P2381"/>
      <c r="Q2381"/>
      <c r="R2381"/>
      <c r="S2381" s="30"/>
    </row>
    <row r="2382" spans="1:19" x14ac:dyDescent="0.3">
      <c r="A2382" s="25"/>
      <c r="C2382"/>
      <c r="D2382"/>
      <c r="E2382"/>
      <c r="F2382"/>
      <c r="G2382"/>
      <c r="H2382" s="26"/>
      <c r="I2382" s="26"/>
      <c r="J2382"/>
      <c r="K2382"/>
      <c r="N2382"/>
      <c r="O2382"/>
      <c r="P2382"/>
      <c r="Q2382"/>
      <c r="R2382"/>
      <c r="S2382" s="30"/>
    </row>
    <row r="2383" spans="1:19" x14ac:dyDescent="0.3">
      <c r="A2383" s="25"/>
      <c r="C2383"/>
      <c r="D2383"/>
      <c r="E2383"/>
      <c r="F2383"/>
      <c r="G2383"/>
      <c r="H2383" s="26"/>
      <c r="I2383" s="26"/>
      <c r="J2383"/>
      <c r="K2383"/>
      <c r="N2383"/>
      <c r="O2383"/>
      <c r="P2383"/>
      <c r="Q2383"/>
      <c r="R2383"/>
      <c r="S2383" s="30"/>
    </row>
    <row r="2384" spans="1:19" x14ac:dyDescent="0.3">
      <c r="A2384" s="25"/>
      <c r="C2384"/>
      <c r="D2384"/>
      <c r="E2384"/>
      <c r="F2384"/>
      <c r="G2384"/>
      <c r="H2384" s="26"/>
      <c r="I2384" s="26"/>
      <c r="J2384"/>
      <c r="K2384"/>
      <c r="N2384"/>
      <c r="O2384"/>
      <c r="P2384"/>
      <c r="Q2384"/>
      <c r="R2384"/>
      <c r="S2384" s="30"/>
    </row>
    <row r="2385" spans="1:19" x14ac:dyDescent="0.3">
      <c r="A2385" s="25"/>
      <c r="C2385"/>
      <c r="D2385"/>
      <c r="E2385"/>
      <c r="F2385"/>
      <c r="G2385"/>
      <c r="H2385" s="26"/>
      <c r="I2385" s="26"/>
      <c r="J2385"/>
      <c r="K2385"/>
      <c r="N2385"/>
      <c r="O2385"/>
      <c r="P2385"/>
      <c r="Q2385"/>
      <c r="R2385"/>
      <c r="S2385" s="30"/>
    </row>
    <row r="2386" spans="1:19" x14ac:dyDescent="0.3">
      <c r="A2386" s="25"/>
      <c r="C2386"/>
      <c r="D2386"/>
      <c r="E2386"/>
      <c r="F2386"/>
      <c r="G2386"/>
      <c r="H2386" s="26"/>
      <c r="I2386" s="26"/>
      <c r="J2386"/>
      <c r="K2386"/>
      <c r="N2386"/>
      <c r="O2386"/>
      <c r="P2386"/>
      <c r="Q2386"/>
      <c r="R2386"/>
      <c r="S2386" s="30"/>
    </row>
    <row r="2387" spans="1:19" x14ac:dyDescent="0.3">
      <c r="A2387" s="25"/>
      <c r="C2387"/>
      <c r="D2387"/>
      <c r="E2387"/>
      <c r="F2387"/>
      <c r="G2387"/>
      <c r="H2387"/>
      <c r="I2387"/>
      <c r="J2387"/>
      <c r="K2387"/>
      <c r="N2387"/>
      <c r="O2387"/>
      <c r="P2387"/>
      <c r="Q2387"/>
      <c r="R2387"/>
      <c r="S2387" s="30"/>
    </row>
    <row r="2388" spans="1:19" x14ac:dyDescent="0.3">
      <c r="A2388" s="25"/>
      <c r="C2388"/>
      <c r="D2388"/>
      <c r="E2388"/>
      <c r="F2388"/>
      <c r="G2388"/>
      <c r="J2388"/>
      <c r="K2388"/>
      <c r="N2388"/>
      <c r="O2388"/>
      <c r="P2388"/>
      <c r="Q2388"/>
      <c r="R2388"/>
      <c r="S2388" s="30"/>
    </row>
    <row r="2389" spans="1:19" x14ac:dyDescent="0.3">
      <c r="A2389" s="25"/>
      <c r="C2389"/>
      <c r="D2389"/>
      <c r="E2389"/>
      <c r="F2389"/>
      <c r="G2389"/>
      <c r="H2389"/>
      <c r="I2389"/>
      <c r="J2389"/>
      <c r="K2389"/>
      <c r="N2389"/>
      <c r="O2389"/>
      <c r="P2389"/>
      <c r="Q2389"/>
      <c r="R2389"/>
      <c r="S2389" s="30"/>
    </row>
    <row r="2390" spans="1:19" x14ac:dyDescent="0.3">
      <c r="A2390" s="25"/>
      <c r="C2390"/>
      <c r="D2390"/>
      <c r="E2390"/>
      <c r="F2390"/>
      <c r="G2390"/>
      <c r="I2390" s="14"/>
      <c r="J2390"/>
      <c r="K2390"/>
      <c r="N2390"/>
      <c r="O2390"/>
      <c r="P2390"/>
      <c r="Q2390"/>
      <c r="R2390"/>
      <c r="S2390" s="30"/>
    </row>
    <row r="2391" spans="1:19" x14ac:dyDescent="0.3">
      <c r="A2391" s="25"/>
      <c r="C2391"/>
      <c r="D2391"/>
      <c r="E2391"/>
      <c r="F2391"/>
      <c r="G2391"/>
      <c r="H2391" s="26"/>
      <c r="I2391" s="26"/>
      <c r="J2391"/>
      <c r="K2391"/>
      <c r="N2391"/>
      <c r="O2391"/>
      <c r="P2391"/>
      <c r="Q2391"/>
      <c r="R2391"/>
      <c r="S2391" s="30"/>
    </row>
    <row r="2392" spans="1:19" x14ac:dyDescent="0.3">
      <c r="A2392" s="25"/>
      <c r="C2392"/>
      <c r="D2392"/>
      <c r="E2392"/>
      <c r="F2392"/>
      <c r="G2392"/>
      <c r="H2392" s="26"/>
      <c r="I2392" s="26"/>
      <c r="J2392"/>
      <c r="K2392"/>
      <c r="N2392"/>
      <c r="O2392"/>
      <c r="P2392"/>
      <c r="Q2392"/>
      <c r="R2392"/>
      <c r="S2392" s="30"/>
    </row>
    <row r="2393" spans="1:19" x14ac:dyDescent="0.3">
      <c r="A2393" s="25"/>
      <c r="C2393"/>
      <c r="D2393"/>
      <c r="E2393"/>
      <c r="F2393"/>
      <c r="G2393"/>
      <c r="H2393"/>
      <c r="I2393" s="26"/>
      <c r="J2393"/>
      <c r="K2393"/>
      <c r="N2393"/>
      <c r="O2393"/>
      <c r="P2393"/>
      <c r="Q2393"/>
      <c r="R2393"/>
      <c r="S2393" s="30"/>
    </row>
    <row r="2394" spans="1:19" x14ac:dyDescent="0.3">
      <c r="A2394" s="25"/>
      <c r="C2394"/>
      <c r="D2394"/>
      <c r="E2394"/>
      <c r="F2394"/>
      <c r="G2394"/>
      <c r="J2394"/>
      <c r="K2394"/>
      <c r="N2394"/>
      <c r="O2394"/>
      <c r="P2394"/>
      <c r="Q2394"/>
      <c r="R2394"/>
      <c r="S2394" s="30"/>
    </row>
    <row r="2395" spans="1:19" x14ac:dyDescent="0.3">
      <c r="A2395" s="25"/>
      <c r="C2395"/>
      <c r="D2395"/>
      <c r="E2395"/>
      <c r="F2395"/>
      <c r="G2395"/>
      <c r="H2395" s="26"/>
      <c r="I2395" s="26"/>
      <c r="J2395"/>
      <c r="K2395"/>
      <c r="N2395"/>
      <c r="O2395"/>
      <c r="P2395"/>
      <c r="Q2395"/>
      <c r="R2395"/>
      <c r="S2395" s="30"/>
    </row>
    <row r="2396" spans="1:19" x14ac:dyDescent="0.3">
      <c r="A2396" s="25"/>
      <c r="C2396"/>
      <c r="D2396"/>
      <c r="E2396"/>
      <c r="F2396"/>
      <c r="G2396"/>
      <c r="H2396" s="26"/>
      <c r="I2396" s="26"/>
      <c r="J2396"/>
      <c r="K2396"/>
      <c r="N2396"/>
      <c r="O2396"/>
      <c r="P2396"/>
      <c r="Q2396"/>
      <c r="R2396"/>
      <c r="S2396" s="30"/>
    </row>
    <row r="2397" spans="1:19" x14ac:dyDescent="0.3">
      <c r="A2397" s="25"/>
      <c r="C2397"/>
      <c r="D2397"/>
      <c r="E2397"/>
      <c r="F2397"/>
      <c r="G2397"/>
      <c r="H2397" s="26"/>
      <c r="I2397" s="26"/>
      <c r="J2397"/>
      <c r="K2397"/>
      <c r="N2397"/>
      <c r="O2397"/>
      <c r="P2397"/>
      <c r="Q2397"/>
      <c r="R2397"/>
      <c r="S2397" s="30"/>
    </row>
    <row r="2398" spans="1:19" x14ac:dyDescent="0.3">
      <c r="A2398" s="25"/>
      <c r="C2398"/>
      <c r="D2398"/>
      <c r="E2398"/>
      <c r="F2398"/>
      <c r="G2398"/>
      <c r="H2398" s="26"/>
      <c r="I2398" s="26"/>
      <c r="J2398"/>
      <c r="K2398"/>
      <c r="N2398"/>
      <c r="O2398"/>
      <c r="P2398"/>
      <c r="Q2398"/>
      <c r="R2398"/>
      <c r="S2398" s="30"/>
    </row>
    <row r="2399" spans="1:19" x14ac:dyDescent="0.3">
      <c r="A2399" s="25"/>
      <c r="C2399"/>
      <c r="D2399"/>
      <c r="E2399"/>
      <c r="F2399"/>
      <c r="G2399"/>
      <c r="H2399" s="26"/>
      <c r="I2399" s="26"/>
      <c r="J2399"/>
      <c r="K2399"/>
      <c r="N2399"/>
      <c r="O2399"/>
      <c r="P2399"/>
      <c r="Q2399"/>
      <c r="R2399"/>
      <c r="S2399" s="30"/>
    </row>
    <row r="2400" spans="1:19" x14ac:dyDescent="0.3">
      <c r="A2400" s="25"/>
      <c r="C2400"/>
      <c r="D2400"/>
      <c r="E2400"/>
      <c r="F2400"/>
      <c r="G2400"/>
      <c r="H2400" s="26"/>
      <c r="I2400" s="26"/>
      <c r="J2400"/>
      <c r="K2400"/>
      <c r="N2400"/>
      <c r="O2400"/>
      <c r="P2400"/>
      <c r="Q2400"/>
      <c r="R2400"/>
      <c r="S2400" s="30"/>
    </row>
    <row r="2401" spans="1:19" x14ac:dyDescent="0.3">
      <c r="A2401" s="25"/>
      <c r="C2401"/>
      <c r="D2401"/>
      <c r="E2401"/>
      <c r="F2401"/>
      <c r="G2401"/>
      <c r="H2401" s="26"/>
      <c r="I2401" s="26"/>
      <c r="J2401"/>
      <c r="K2401"/>
      <c r="N2401"/>
      <c r="O2401"/>
      <c r="P2401"/>
      <c r="Q2401"/>
      <c r="R2401"/>
      <c r="S2401" s="30"/>
    </row>
    <row r="2402" spans="1:19" x14ac:dyDescent="0.3">
      <c r="A2402" s="25"/>
      <c r="C2402"/>
      <c r="D2402"/>
      <c r="E2402"/>
      <c r="F2402"/>
      <c r="G2402"/>
      <c r="H2402" s="26"/>
      <c r="I2402" s="26"/>
      <c r="J2402"/>
      <c r="K2402"/>
      <c r="N2402"/>
      <c r="O2402"/>
      <c r="P2402"/>
      <c r="Q2402"/>
      <c r="R2402"/>
      <c r="S2402" s="30"/>
    </row>
    <row r="2403" spans="1:19" x14ac:dyDescent="0.3">
      <c r="A2403" s="25"/>
      <c r="C2403"/>
      <c r="D2403"/>
      <c r="E2403"/>
      <c r="F2403"/>
      <c r="G2403"/>
      <c r="H2403" s="26"/>
      <c r="I2403" s="26"/>
      <c r="J2403"/>
      <c r="K2403"/>
      <c r="N2403"/>
      <c r="O2403"/>
      <c r="P2403"/>
      <c r="Q2403"/>
      <c r="R2403"/>
      <c r="S2403" s="30"/>
    </row>
    <row r="2404" spans="1:19" x14ac:dyDescent="0.3">
      <c r="A2404" s="25"/>
      <c r="C2404"/>
      <c r="D2404"/>
      <c r="E2404"/>
      <c r="F2404"/>
      <c r="G2404"/>
      <c r="H2404" s="26"/>
      <c r="I2404" s="26"/>
      <c r="J2404"/>
      <c r="K2404"/>
      <c r="N2404"/>
      <c r="O2404"/>
      <c r="P2404"/>
      <c r="Q2404"/>
      <c r="R2404"/>
      <c r="S2404" s="30"/>
    </row>
    <row r="2405" spans="1:19" x14ac:dyDescent="0.3">
      <c r="A2405" s="25"/>
      <c r="C2405"/>
      <c r="D2405"/>
      <c r="E2405"/>
      <c r="F2405"/>
      <c r="G2405"/>
      <c r="H2405" s="26"/>
      <c r="I2405" s="26"/>
      <c r="J2405"/>
      <c r="K2405"/>
      <c r="N2405"/>
      <c r="O2405"/>
      <c r="P2405"/>
      <c r="Q2405"/>
      <c r="R2405"/>
      <c r="S2405" s="30"/>
    </row>
    <row r="2406" spans="1:19" x14ac:dyDescent="0.3">
      <c r="A2406" s="25"/>
      <c r="C2406"/>
      <c r="D2406"/>
      <c r="E2406"/>
      <c r="F2406"/>
      <c r="G2406"/>
      <c r="H2406" s="26"/>
      <c r="I2406" s="26"/>
      <c r="J2406"/>
      <c r="K2406"/>
      <c r="N2406"/>
      <c r="O2406"/>
      <c r="P2406"/>
      <c r="Q2406"/>
      <c r="R2406"/>
      <c r="S2406" s="30"/>
    </row>
    <row r="2407" spans="1:19" x14ac:dyDescent="0.3">
      <c r="A2407" s="25"/>
      <c r="C2407"/>
      <c r="D2407"/>
      <c r="E2407"/>
      <c r="F2407"/>
      <c r="G2407"/>
      <c r="H2407" s="26"/>
      <c r="I2407" s="26"/>
      <c r="J2407"/>
      <c r="K2407"/>
      <c r="N2407"/>
      <c r="O2407"/>
      <c r="P2407"/>
      <c r="Q2407"/>
      <c r="R2407"/>
      <c r="S2407" s="30"/>
    </row>
    <row r="2408" spans="1:19" x14ac:dyDescent="0.3">
      <c r="A2408" s="25"/>
      <c r="C2408"/>
      <c r="D2408"/>
      <c r="E2408"/>
      <c r="F2408"/>
      <c r="G2408"/>
      <c r="J2408"/>
      <c r="K2408"/>
      <c r="N2408"/>
      <c r="O2408"/>
      <c r="P2408"/>
      <c r="Q2408"/>
      <c r="R2408"/>
      <c r="S2408" s="30"/>
    </row>
    <row r="2409" spans="1:19" x14ac:dyDescent="0.3">
      <c r="A2409" s="25"/>
      <c r="C2409"/>
      <c r="D2409"/>
      <c r="E2409"/>
      <c r="F2409"/>
      <c r="G2409"/>
      <c r="J2409"/>
      <c r="K2409"/>
      <c r="N2409"/>
      <c r="O2409"/>
      <c r="P2409"/>
      <c r="Q2409"/>
      <c r="R2409"/>
      <c r="S2409" s="30"/>
    </row>
    <row r="2410" spans="1:19" x14ac:dyDescent="0.3">
      <c r="A2410" s="25"/>
      <c r="C2410"/>
      <c r="D2410"/>
      <c r="E2410"/>
      <c r="F2410"/>
      <c r="G2410"/>
      <c r="J2410"/>
      <c r="K2410"/>
      <c r="N2410"/>
      <c r="O2410"/>
      <c r="P2410"/>
      <c r="Q2410"/>
      <c r="R2410"/>
      <c r="S2410" s="30"/>
    </row>
    <row r="2411" spans="1:19" x14ac:dyDescent="0.3">
      <c r="A2411" s="25"/>
      <c r="C2411"/>
      <c r="D2411"/>
      <c r="E2411"/>
      <c r="F2411"/>
      <c r="G2411"/>
      <c r="H2411" s="26"/>
      <c r="I2411" s="26"/>
      <c r="J2411"/>
      <c r="K2411"/>
      <c r="N2411"/>
      <c r="O2411"/>
      <c r="P2411"/>
      <c r="Q2411"/>
      <c r="R2411"/>
      <c r="S2411" s="30"/>
    </row>
    <row r="2412" spans="1:19" x14ac:dyDescent="0.3">
      <c r="A2412" s="25"/>
      <c r="C2412"/>
      <c r="D2412"/>
      <c r="E2412"/>
      <c r="F2412"/>
      <c r="G2412"/>
      <c r="H2412" s="26"/>
      <c r="I2412" s="26"/>
      <c r="J2412"/>
      <c r="K2412"/>
      <c r="N2412"/>
      <c r="O2412"/>
      <c r="P2412"/>
      <c r="Q2412"/>
      <c r="R2412"/>
      <c r="S2412" s="30"/>
    </row>
    <row r="2413" spans="1:19" x14ac:dyDescent="0.3">
      <c r="A2413" s="25"/>
      <c r="C2413"/>
      <c r="D2413"/>
      <c r="E2413"/>
      <c r="F2413"/>
      <c r="G2413"/>
      <c r="J2413"/>
      <c r="K2413"/>
      <c r="N2413"/>
      <c r="O2413"/>
      <c r="P2413"/>
      <c r="Q2413"/>
      <c r="R2413"/>
      <c r="S2413" s="30"/>
    </row>
    <row r="2414" spans="1:19" x14ac:dyDescent="0.3">
      <c r="A2414" s="25"/>
      <c r="C2414"/>
      <c r="D2414"/>
      <c r="E2414"/>
      <c r="F2414"/>
      <c r="G2414"/>
      <c r="J2414"/>
      <c r="K2414"/>
      <c r="N2414"/>
      <c r="O2414"/>
      <c r="P2414"/>
      <c r="Q2414"/>
      <c r="R2414"/>
      <c r="S2414" s="30"/>
    </row>
    <row r="2415" spans="1:19" x14ac:dyDescent="0.3">
      <c r="A2415" s="25"/>
      <c r="C2415"/>
      <c r="D2415"/>
      <c r="E2415"/>
      <c r="F2415"/>
      <c r="G2415"/>
      <c r="H2415" s="26"/>
      <c r="I2415" s="26"/>
      <c r="J2415"/>
      <c r="K2415"/>
      <c r="N2415"/>
      <c r="O2415"/>
      <c r="P2415"/>
      <c r="Q2415"/>
      <c r="R2415"/>
      <c r="S2415" s="30"/>
    </row>
    <row r="2416" spans="1:19" x14ac:dyDescent="0.3">
      <c r="A2416" s="25"/>
      <c r="C2416"/>
      <c r="D2416"/>
      <c r="E2416"/>
      <c r="F2416"/>
      <c r="G2416"/>
      <c r="H2416" s="26"/>
      <c r="I2416" s="26"/>
      <c r="J2416"/>
      <c r="K2416"/>
      <c r="N2416"/>
      <c r="O2416"/>
      <c r="P2416"/>
      <c r="Q2416"/>
      <c r="R2416"/>
      <c r="S2416" s="30"/>
    </row>
    <row r="2417" spans="1:19" x14ac:dyDescent="0.3">
      <c r="A2417" s="25"/>
      <c r="C2417"/>
      <c r="D2417"/>
      <c r="E2417"/>
      <c r="F2417"/>
      <c r="G2417"/>
      <c r="H2417" s="26"/>
      <c r="I2417" s="26"/>
      <c r="J2417"/>
      <c r="K2417"/>
      <c r="N2417"/>
      <c r="O2417"/>
      <c r="P2417"/>
      <c r="Q2417"/>
      <c r="R2417"/>
      <c r="S2417" s="30"/>
    </row>
    <row r="2418" spans="1:19" x14ac:dyDescent="0.3">
      <c r="A2418" s="25"/>
      <c r="C2418"/>
      <c r="D2418"/>
      <c r="E2418"/>
      <c r="F2418"/>
      <c r="G2418"/>
      <c r="H2418" s="26"/>
      <c r="I2418" s="26"/>
      <c r="J2418"/>
      <c r="K2418"/>
      <c r="N2418"/>
      <c r="O2418"/>
      <c r="P2418"/>
      <c r="Q2418"/>
      <c r="R2418"/>
      <c r="S2418" s="30"/>
    </row>
    <row r="2419" spans="1:19" x14ac:dyDescent="0.3">
      <c r="A2419" s="25"/>
      <c r="C2419"/>
      <c r="D2419"/>
      <c r="E2419"/>
      <c r="F2419"/>
      <c r="G2419"/>
      <c r="H2419" s="14"/>
      <c r="I2419" s="26"/>
      <c r="J2419"/>
      <c r="K2419"/>
      <c r="N2419"/>
      <c r="O2419"/>
      <c r="P2419"/>
      <c r="Q2419"/>
      <c r="R2419"/>
      <c r="S2419" s="30"/>
    </row>
    <row r="2420" spans="1:19" x14ac:dyDescent="0.3">
      <c r="A2420" s="25"/>
      <c r="C2420"/>
      <c r="D2420"/>
      <c r="E2420"/>
      <c r="F2420"/>
      <c r="G2420"/>
      <c r="J2420"/>
      <c r="K2420"/>
      <c r="N2420"/>
      <c r="O2420"/>
      <c r="P2420"/>
      <c r="Q2420"/>
      <c r="R2420"/>
      <c r="S2420" s="30"/>
    </row>
    <row r="2421" spans="1:19" x14ac:dyDescent="0.3">
      <c r="A2421" s="25"/>
      <c r="C2421"/>
      <c r="D2421"/>
      <c r="E2421"/>
      <c r="F2421"/>
      <c r="G2421"/>
      <c r="J2421"/>
      <c r="K2421"/>
      <c r="N2421"/>
      <c r="O2421"/>
      <c r="P2421"/>
      <c r="Q2421"/>
      <c r="R2421"/>
      <c r="S2421" s="30"/>
    </row>
    <row r="2422" spans="1:19" x14ac:dyDescent="0.3">
      <c r="A2422" s="25"/>
      <c r="C2422"/>
      <c r="D2422"/>
      <c r="E2422"/>
      <c r="F2422"/>
      <c r="G2422"/>
      <c r="H2422" s="26"/>
      <c r="I2422" s="26"/>
      <c r="J2422"/>
      <c r="K2422"/>
      <c r="N2422"/>
      <c r="O2422"/>
      <c r="P2422"/>
      <c r="Q2422"/>
      <c r="R2422"/>
      <c r="S2422" s="30"/>
    </row>
    <row r="2423" spans="1:19" x14ac:dyDescent="0.3">
      <c r="A2423" s="25"/>
      <c r="C2423"/>
      <c r="D2423"/>
      <c r="E2423"/>
      <c r="F2423"/>
      <c r="G2423"/>
      <c r="H2423" s="26"/>
      <c r="I2423" s="26"/>
      <c r="J2423"/>
      <c r="K2423"/>
      <c r="N2423"/>
      <c r="O2423"/>
      <c r="P2423"/>
      <c r="Q2423"/>
      <c r="R2423"/>
      <c r="S2423" s="30"/>
    </row>
    <row r="2424" spans="1:19" x14ac:dyDescent="0.3">
      <c r="A2424" s="25"/>
      <c r="C2424"/>
      <c r="D2424"/>
      <c r="E2424"/>
      <c r="F2424"/>
      <c r="G2424"/>
      <c r="H2424" s="26"/>
      <c r="I2424" s="14"/>
      <c r="J2424"/>
      <c r="K2424"/>
      <c r="N2424"/>
      <c r="O2424"/>
      <c r="P2424"/>
      <c r="Q2424"/>
      <c r="R2424"/>
      <c r="S2424" s="30"/>
    </row>
    <row r="2425" spans="1:19" x14ac:dyDescent="0.3">
      <c r="A2425" s="25"/>
      <c r="C2425"/>
      <c r="D2425"/>
      <c r="E2425"/>
      <c r="F2425"/>
      <c r="G2425"/>
      <c r="H2425" s="26"/>
      <c r="I2425" s="26"/>
      <c r="J2425"/>
      <c r="K2425"/>
      <c r="N2425"/>
      <c r="O2425"/>
      <c r="P2425"/>
      <c r="Q2425"/>
      <c r="R2425"/>
      <c r="S2425" s="30"/>
    </row>
    <row r="2426" spans="1:19" x14ac:dyDescent="0.3">
      <c r="A2426" s="25"/>
      <c r="C2426"/>
      <c r="D2426"/>
      <c r="E2426"/>
      <c r="F2426"/>
      <c r="G2426"/>
      <c r="H2426" s="14"/>
      <c r="I2426" s="26"/>
      <c r="J2426"/>
      <c r="K2426"/>
      <c r="N2426"/>
      <c r="O2426"/>
      <c r="P2426"/>
      <c r="Q2426"/>
      <c r="R2426"/>
      <c r="S2426" s="30"/>
    </row>
    <row r="2427" spans="1:19" x14ac:dyDescent="0.3">
      <c r="A2427" s="25"/>
      <c r="C2427"/>
      <c r="D2427"/>
      <c r="E2427"/>
      <c r="F2427"/>
      <c r="G2427"/>
      <c r="H2427" s="26"/>
      <c r="I2427" s="26"/>
      <c r="J2427"/>
      <c r="K2427"/>
      <c r="N2427"/>
      <c r="O2427"/>
      <c r="P2427"/>
      <c r="Q2427"/>
      <c r="R2427"/>
      <c r="S2427" s="30"/>
    </row>
    <row r="2428" spans="1:19" x14ac:dyDescent="0.3">
      <c r="A2428" s="25"/>
      <c r="C2428"/>
      <c r="D2428"/>
      <c r="E2428"/>
      <c r="F2428"/>
      <c r="G2428"/>
      <c r="H2428"/>
      <c r="I2428" s="26"/>
      <c r="J2428"/>
      <c r="K2428"/>
      <c r="N2428"/>
      <c r="O2428"/>
      <c r="P2428"/>
      <c r="Q2428"/>
      <c r="R2428"/>
      <c r="S2428" s="30"/>
    </row>
    <row r="2429" spans="1:19" x14ac:dyDescent="0.3">
      <c r="A2429" s="25"/>
      <c r="C2429"/>
      <c r="D2429"/>
      <c r="E2429"/>
      <c r="F2429"/>
      <c r="G2429"/>
      <c r="H2429"/>
      <c r="I2429" s="26"/>
      <c r="J2429"/>
      <c r="K2429"/>
      <c r="N2429"/>
      <c r="O2429"/>
      <c r="P2429"/>
      <c r="Q2429"/>
      <c r="R2429"/>
      <c r="S2429" s="30"/>
    </row>
    <row r="2430" spans="1:19" x14ac:dyDescent="0.3">
      <c r="A2430" s="25"/>
      <c r="C2430"/>
      <c r="D2430"/>
      <c r="E2430"/>
      <c r="F2430"/>
      <c r="G2430"/>
      <c r="H2430"/>
      <c r="I2430" s="26"/>
      <c r="J2430"/>
      <c r="K2430"/>
      <c r="N2430"/>
      <c r="O2430"/>
      <c r="P2430"/>
      <c r="Q2430"/>
      <c r="R2430"/>
      <c r="S2430" s="30"/>
    </row>
    <row r="2431" spans="1:19" x14ac:dyDescent="0.3">
      <c r="A2431" s="25"/>
      <c r="C2431"/>
      <c r="D2431"/>
      <c r="E2431"/>
      <c r="F2431"/>
      <c r="G2431"/>
      <c r="H2431" s="14"/>
      <c r="I2431" s="26"/>
      <c r="J2431"/>
      <c r="K2431"/>
      <c r="N2431"/>
      <c r="O2431"/>
      <c r="P2431"/>
      <c r="Q2431"/>
      <c r="R2431"/>
      <c r="S2431" s="30"/>
    </row>
    <row r="2432" spans="1:19" x14ac:dyDescent="0.3">
      <c r="A2432" s="25"/>
      <c r="C2432"/>
      <c r="D2432"/>
      <c r="E2432"/>
      <c r="F2432"/>
      <c r="G2432"/>
      <c r="H2432" s="26"/>
      <c r="I2432" s="26"/>
      <c r="J2432"/>
      <c r="K2432"/>
      <c r="N2432"/>
      <c r="O2432"/>
      <c r="P2432"/>
      <c r="Q2432"/>
      <c r="R2432"/>
      <c r="S2432" s="30"/>
    </row>
    <row r="2433" spans="1:19" x14ac:dyDescent="0.3">
      <c r="A2433" s="25"/>
      <c r="C2433"/>
      <c r="D2433"/>
      <c r="E2433"/>
      <c r="F2433"/>
      <c r="G2433"/>
      <c r="J2433"/>
      <c r="K2433"/>
      <c r="N2433"/>
      <c r="O2433"/>
      <c r="P2433"/>
      <c r="Q2433"/>
      <c r="R2433"/>
      <c r="S2433" s="30"/>
    </row>
    <row r="2434" spans="1:19" x14ac:dyDescent="0.3">
      <c r="A2434" s="25"/>
      <c r="C2434"/>
      <c r="D2434"/>
      <c r="E2434"/>
      <c r="F2434"/>
      <c r="G2434"/>
      <c r="H2434" s="26"/>
      <c r="I2434" s="26"/>
      <c r="J2434"/>
      <c r="K2434"/>
      <c r="N2434"/>
      <c r="O2434"/>
      <c r="P2434"/>
      <c r="Q2434"/>
      <c r="R2434"/>
      <c r="S2434" s="30"/>
    </row>
    <row r="2435" spans="1:19" x14ac:dyDescent="0.3">
      <c r="A2435" s="25"/>
      <c r="C2435"/>
      <c r="D2435"/>
      <c r="E2435"/>
      <c r="F2435"/>
      <c r="G2435"/>
      <c r="J2435"/>
      <c r="K2435"/>
      <c r="N2435"/>
      <c r="O2435"/>
      <c r="P2435"/>
      <c r="Q2435"/>
      <c r="R2435"/>
      <c r="S2435" s="30"/>
    </row>
    <row r="2436" spans="1:19" x14ac:dyDescent="0.3">
      <c r="A2436" s="25"/>
      <c r="C2436"/>
      <c r="D2436"/>
      <c r="E2436"/>
      <c r="F2436"/>
      <c r="G2436"/>
      <c r="H2436" s="26"/>
      <c r="I2436" s="26"/>
      <c r="J2436"/>
      <c r="K2436"/>
      <c r="N2436"/>
      <c r="O2436"/>
      <c r="P2436"/>
      <c r="Q2436"/>
      <c r="R2436"/>
      <c r="S2436" s="30"/>
    </row>
    <row r="2437" spans="1:19" x14ac:dyDescent="0.3">
      <c r="A2437" s="25"/>
      <c r="C2437"/>
      <c r="D2437"/>
      <c r="E2437"/>
      <c r="F2437"/>
      <c r="G2437"/>
      <c r="H2437" s="14"/>
      <c r="I2437" s="26"/>
      <c r="J2437"/>
      <c r="K2437"/>
      <c r="N2437"/>
      <c r="O2437"/>
      <c r="P2437"/>
      <c r="Q2437"/>
      <c r="R2437"/>
      <c r="S2437" s="30"/>
    </row>
    <row r="2438" spans="1:19" x14ac:dyDescent="0.3">
      <c r="A2438" s="25"/>
      <c r="C2438"/>
      <c r="D2438"/>
      <c r="E2438"/>
      <c r="F2438"/>
      <c r="G2438"/>
      <c r="H2438" s="26"/>
      <c r="I2438" s="26"/>
      <c r="J2438"/>
      <c r="K2438"/>
      <c r="N2438"/>
      <c r="O2438"/>
      <c r="P2438"/>
      <c r="Q2438"/>
      <c r="R2438"/>
      <c r="S2438" s="30"/>
    </row>
    <row r="2439" spans="1:19" x14ac:dyDescent="0.3">
      <c r="A2439" s="25"/>
      <c r="C2439"/>
      <c r="D2439"/>
      <c r="E2439"/>
      <c r="F2439"/>
      <c r="G2439"/>
      <c r="H2439" s="26"/>
      <c r="I2439" s="26"/>
      <c r="J2439"/>
      <c r="K2439"/>
      <c r="N2439"/>
      <c r="O2439"/>
      <c r="P2439"/>
      <c r="Q2439"/>
      <c r="R2439"/>
      <c r="S2439" s="30"/>
    </row>
    <row r="2440" spans="1:19" x14ac:dyDescent="0.3">
      <c r="A2440" s="25"/>
      <c r="C2440"/>
      <c r="D2440"/>
      <c r="E2440"/>
      <c r="F2440"/>
      <c r="G2440"/>
      <c r="H2440" s="26"/>
      <c r="I2440" s="26"/>
      <c r="J2440"/>
      <c r="K2440"/>
      <c r="N2440"/>
      <c r="O2440"/>
      <c r="P2440"/>
      <c r="Q2440"/>
      <c r="R2440"/>
      <c r="S2440" s="30"/>
    </row>
    <row r="2441" spans="1:19" x14ac:dyDescent="0.3">
      <c r="A2441" s="25"/>
      <c r="C2441"/>
      <c r="D2441"/>
      <c r="E2441"/>
      <c r="F2441"/>
      <c r="G2441"/>
      <c r="H2441" s="26"/>
      <c r="I2441" s="26"/>
      <c r="J2441"/>
      <c r="K2441"/>
      <c r="N2441"/>
      <c r="O2441"/>
      <c r="P2441"/>
      <c r="Q2441"/>
      <c r="R2441"/>
      <c r="S2441" s="30"/>
    </row>
    <row r="2442" spans="1:19" x14ac:dyDescent="0.3">
      <c r="A2442" s="25"/>
      <c r="C2442"/>
      <c r="D2442"/>
      <c r="E2442"/>
      <c r="F2442"/>
      <c r="G2442"/>
      <c r="H2442" s="26"/>
      <c r="I2442" s="26"/>
      <c r="J2442"/>
      <c r="K2442"/>
      <c r="N2442"/>
      <c r="O2442"/>
      <c r="P2442"/>
      <c r="Q2442"/>
      <c r="R2442"/>
      <c r="S2442" s="30"/>
    </row>
    <row r="2443" spans="1:19" x14ac:dyDescent="0.3">
      <c r="A2443" s="25"/>
      <c r="C2443"/>
      <c r="D2443"/>
      <c r="E2443"/>
      <c r="F2443"/>
      <c r="G2443"/>
      <c r="H2443" s="26"/>
      <c r="I2443" s="26"/>
      <c r="J2443"/>
      <c r="K2443"/>
      <c r="N2443"/>
      <c r="O2443"/>
      <c r="P2443"/>
      <c r="Q2443"/>
      <c r="R2443"/>
      <c r="S2443" s="30"/>
    </row>
    <row r="2444" spans="1:19" x14ac:dyDescent="0.3">
      <c r="A2444" s="25"/>
      <c r="C2444"/>
      <c r="D2444"/>
      <c r="E2444"/>
      <c r="F2444"/>
      <c r="G2444"/>
      <c r="H2444" s="26"/>
      <c r="I2444" s="26"/>
      <c r="J2444"/>
      <c r="K2444"/>
      <c r="N2444"/>
      <c r="O2444"/>
      <c r="P2444"/>
      <c r="Q2444"/>
      <c r="R2444"/>
      <c r="S2444" s="30"/>
    </row>
    <row r="2445" spans="1:19" x14ac:dyDescent="0.3">
      <c r="A2445" s="25"/>
      <c r="C2445"/>
      <c r="D2445"/>
      <c r="E2445"/>
      <c r="F2445"/>
      <c r="G2445"/>
      <c r="H2445" s="26"/>
      <c r="I2445" s="26"/>
      <c r="J2445"/>
      <c r="K2445"/>
      <c r="N2445"/>
      <c r="O2445"/>
      <c r="P2445"/>
      <c r="Q2445"/>
      <c r="R2445"/>
      <c r="S2445" s="30"/>
    </row>
    <row r="2446" spans="1:19" x14ac:dyDescent="0.3">
      <c r="A2446" s="25"/>
      <c r="C2446"/>
      <c r="D2446"/>
      <c r="E2446"/>
      <c r="F2446"/>
      <c r="G2446"/>
      <c r="H2446" s="14"/>
      <c r="I2446" s="26"/>
      <c r="J2446"/>
      <c r="K2446"/>
      <c r="N2446"/>
      <c r="O2446"/>
      <c r="P2446"/>
      <c r="Q2446"/>
      <c r="R2446"/>
      <c r="S2446" s="30"/>
    </row>
    <row r="2447" spans="1:19" x14ac:dyDescent="0.3">
      <c r="A2447" s="25"/>
      <c r="C2447"/>
      <c r="D2447"/>
      <c r="E2447"/>
      <c r="F2447"/>
      <c r="G2447"/>
      <c r="H2447" s="26"/>
      <c r="I2447" s="26"/>
      <c r="J2447"/>
      <c r="K2447"/>
      <c r="N2447"/>
      <c r="O2447"/>
      <c r="P2447"/>
      <c r="Q2447"/>
      <c r="R2447"/>
      <c r="S2447" s="30"/>
    </row>
    <row r="2448" spans="1:19" x14ac:dyDescent="0.3">
      <c r="A2448" s="25"/>
      <c r="C2448"/>
      <c r="D2448"/>
      <c r="E2448"/>
      <c r="F2448"/>
      <c r="G2448"/>
      <c r="H2448" s="14"/>
      <c r="I2448" s="26"/>
      <c r="J2448"/>
      <c r="K2448"/>
      <c r="N2448"/>
      <c r="O2448"/>
      <c r="P2448"/>
      <c r="Q2448"/>
      <c r="R2448"/>
      <c r="S2448" s="30"/>
    </row>
    <row r="2449" spans="1:19" x14ac:dyDescent="0.3">
      <c r="A2449" s="25"/>
      <c r="C2449"/>
      <c r="D2449"/>
      <c r="E2449"/>
      <c r="F2449"/>
      <c r="G2449"/>
      <c r="J2449"/>
      <c r="K2449"/>
      <c r="N2449"/>
      <c r="O2449"/>
      <c r="P2449"/>
      <c r="Q2449"/>
      <c r="R2449"/>
      <c r="S2449" s="30"/>
    </row>
    <row r="2450" spans="1:19" x14ac:dyDescent="0.3">
      <c r="A2450" s="25"/>
      <c r="C2450"/>
      <c r="D2450"/>
      <c r="E2450"/>
      <c r="F2450"/>
      <c r="G2450"/>
      <c r="H2450" s="14"/>
      <c r="I2450" s="26"/>
      <c r="J2450"/>
      <c r="K2450"/>
      <c r="N2450"/>
      <c r="O2450"/>
      <c r="P2450"/>
      <c r="Q2450"/>
      <c r="R2450"/>
      <c r="S2450" s="30"/>
    </row>
    <row r="2451" spans="1:19" x14ac:dyDescent="0.3">
      <c r="A2451" s="25"/>
      <c r="C2451"/>
      <c r="D2451"/>
      <c r="E2451"/>
      <c r="F2451"/>
      <c r="G2451"/>
      <c r="H2451" s="26"/>
      <c r="I2451" s="26"/>
      <c r="J2451"/>
      <c r="K2451"/>
      <c r="N2451"/>
      <c r="O2451"/>
      <c r="P2451"/>
      <c r="Q2451"/>
      <c r="R2451"/>
      <c r="S2451" s="30"/>
    </row>
    <row r="2452" spans="1:19" x14ac:dyDescent="0.3">
      <c r="A2452" s="25"/>
      <c r="C2452"/>
      <c r="D2452"/>
      <c r="E2452"/>
      <c r="F2452"/>
      <c r="G2452"/>
      <c r="H2452" s="26"/>
      <c r="I2452" s="26"/>
      <c r="J2452"/>
      <c r="K2452"/>
      <c r="N2452"/>
      <c r="O2452"/>
      <c r="P2452"/>
      <c r="Q2452"/>
      <c r="R2452"/>
      <c r="S2452" s="30"/>
    </row>
    <row r="2453" spans="1:19" x14ac:dyDescent="0.3">
      <c r="A2453" s="25"/>
      <c r="C2453"/>
      <c r="D2453"/>
      <c r="E2453"/>
      <c r="F2453"/>
      <c r="G2453"/>
      <c r="J2453"/>
      <c r="K2453"/>
      <c r="N2453"/>
      <c r="O2453"/>
      <c r="P2453"/>
      <c r="Q2453"/>
      <c r="R2453"/>
      <c r="S2453" s="30"/>
    </row>
    <row r="2454" spans="1:19" x14ac:dyDescent="0.3">
      <c r="A2454" s="25"/>
      <c r="C2454"/>
      <c r="D2454"/>
      <c r="E2454"/>
      <c r="F2454"/>
      <c r="G2454"/>
      <c r="H2454" s="14"/>
      <c r="I2454" s="26"/>
      <c r="J2454"/>
      <c r="K2454"/>
      <c r="N2454"/>
      <c r="O2454"/>
      <c r="P2454"/>
      <c r="Q2454"/>
      <c r="R2454"/>
      <c r="S2454" s="30"/>
    </row>
    <row r="2455" spans="1:19" x14ac:dyDescent="0.3">
      <c r="A2455" s="25"/>
      <c r="C2455"/>
      <c r="D2455"/>
      <c r="E2455"/>
      <c r="F2455"/>
      <c r="G2455"/>
      <c r="H2455" s="26"/>
      <c r="I2455" s="26"/>
      <c r="J2455"/>
      <c r="K2455"/>
      <c r="N2455"/>
      <c r="O2455"/>
      <c r="P2455"/>
      <c r="Q2455"/>
      <c r="R2455"/>
      <c r="S2455" s="30"/>
    </row>
    <row r="2456" spans="1:19" x14ac:dyDescent="0.3">
      <c r="A2456" s="25"/>
      <c r="C2456"/>
      <c r="D2456"/>
      <c r="E2456"/>
      <c r="F2456"/>
      <c r="G2456"/>
      <c r="H2456" s="26"/>
      <c r="I2456" s="26"/>
      <c r="J2456"/>
      <c r="K2456"/>
      <c r="N2456"/>
      <c r="O2456"/>
      <c r="P2456"/>
      <c r="Q2456"/>
      <c r="R2456"/>
      <c r="S2456" s="30"/>
    </row>
    <row r="2457" spans="1:19" x14ac:dyDescent="0.3">
      <c r="A2457" s="25"/>
      <c r="C2457"/>
      <c r="D2457"/>
      <c r="E2457"/>
      <c r="F2457"/>
      <c r="G2457"/>
      <c r="H2457" s="26"/>
      <c r="I2457" s="26"/>
      <c r="J2457"/>
      <c r="K2457"/>
      <c r="N2457"/>
      <c r="O2457"/>
      <c r="P2457"/>
      <c r="Q2457"/>
      <c r="R2457"/>
      <c r="S2457" s="30"/>
    </row>
    <row r="2458" spans="1:19" x14ac:dyDescent="0.3">
      <c r="A2458" s="25"/>
      <c r="C2458"/>
      <c r="D2458"/>
      <c r="E2458"/>
      <c r="F2458"/>
      <c r="G2458"/>
      <c r="H2458" s="14"/>
      <c r="I2458" s="26"/>
      <c r="J2458"/>
      <c r="K2458"/>
      <c r="N2458"/>
      <c r="O2458"/>
      <c r="P2458"/>
      <c r="Q2458"/>
      <c r="R2458"/>
      <c r="S2458" s="30"/>
    </row>
    <row r="2459" spans="1:19" x14ac:dyDescent="0.3">
      <c r="A2459" s="25"/>
      <c r="C2459"/>
      <c r="D2459"/>
      <c r="E2459"/>
      <c r="F2459"/>
      <c r="G2459"/>
      <c r="H2459" s="26"/>
      <c r="I2459" s="26"/>
      <c r="J2459"/>
      <c r="K2459"/>
      <c r="N2459"/>
      <c r="O2459"/>
      <c r="P2459"/>
      <c r="Q2459"/>
      <c r="R2459"/>
      <c r="S2459" s="30"/>
    </row>
    <row r="2460" spans="1:19" x14ac:dyDescent="0.3">
      <c r="A2460" s="25"/>
      <c r="C2460"/>
      <c r="D2460"/>
      <c r="E2460"/>
      <c r="F2460"/>
      <c r="G2460"/>
      <c r="H2460" s="26"/>
      <c r="I2460" s="26"/>
      <c r="J2460"/>
      <c r="K2460"/>
      <c r="N2460"/>
      <c r="O2460"/>
      <c r="P2460"/>
      <c r="Q2460"/>
      <c r="R2460"/>
      <c r="S2460" s="30"/>
    </row>
    <row r="2461" spans="1:19" x14ac:dyDescent="0.3">
      <c r="A2461" s="25"/>
      <c r="C2461"/>
      <c r="D2461"/>
      <c r="E2461"/>
      <c r="F2461"/>
      <c r="G2461"/>
      <c r="H2461" s="26"/>
      <c r="I2461" s="26"/>
      <c r="J2461"/>
      <c r="K2461"/>
      <c r="N2461"/>
      <c r="O2461"/>
      <c r="P2461"/>
      <c r="Q2461"/>
      <c r="R2461"/>
      <c r="S2461" s="30"/>
    </row>
    <row r="2462" spans="1:19" x14ac:dyDescent="0.3">
      <c r="A2462" s="25"/>
      <c r="C2462"/>
      <c r="D2462"/>
      <c r="E2462"/>
      <c r="F2462"/>
      <c r="G2462"/>
      <c r="H2462" s="26"/>
      <c r="I2462" s="26"/>
      <c r="J2462"/>
      <c r="K2462"/>
      <c r="N2462"/>
      <c r="O2462"/>
      <c r="P2462"/>
      <c r="Q2462"/>
      <c r="R2462"/>
      <c r="S2462" s="30"/>
    </row>
    <row r="2463" spans="1:19" x14ac:dyDescent="0.3">
      <c r="A2463" s="25"/>
      <c r="C2463"/>
      <c r="D2463"/>
      <c r="E2463"/>
      <c r="F2463"/>
      <c r="G2463"/>
      <c r="H2463" s="26"/>
      <c r="I2463" s="26"/>
      <c r="J2463"/>
      <c r="K2463"/>
      <c r="N2463"/>
      <c r="O2463"/>
      <c r="P2463"/>
      <c r="Q2463"/>
      <c r="R2463"/>
      <c r="S2463" s="30"/>
    </row>
    <row r="2464" spans="1:19" x14ac:dyDescent="0.3">
      <c r="A2464" s="25"/>
      <c r="C2464"/>
      <c r="D2464"/>
      <c r="E2464"/>
      <c r="F2464"/>
      <c r="G2464"/>
      <c r="J2464"/>
      <c r="K2464"/>
      <c r="N2464"/>
      <c r="O2464"/>
      <c r="P2464"/>
      <c r="Q2464"/>
      <c r="R2464"/>
      <c r="S2464" s="30"/>
    </row>
    <row r="2465" spans="1:19" x14ac:dyDescent="0.3">
      <c r="A2465" s="25"/>
      <c r="C2465"/>
      <c r="D2465"/>
      <c r="E2465"/>
      <c r="F2465"/>
      <c r="G2465"/>
      <c r="H2465"/>
      <c r="I2465" s="26"/>
      <c r="J2465"/>
      <c r="K2465"/>
      <c r="N2465"/>
      <c r="O2465"/>
      <c r="P2465"/>
      <c r="Q2465"/>
      <c r="R2465"/>
      <c r="S2465" s="30"/>
    </row>
    <row r="2466" spans="1:19" x14ac:dyDescent="0.3">
      <c r="A2466" s="25"/>
      <c r="C2466"/>
      <c r="D2466"/>
      <c r="E2466"/>
      <c r="F2466"/>
      <c r="G2466"/>
      <c r="I2466" s="26"/>
      <c r="J2466"/>
      <c r="K2466"/>
      <c r="N2466"/>
      <c r="O2466"/>
      <c r="P2466"/>
      <c r="Q2466"/>
      <c r="R2466"/>
      <c r="S2466" s="30"/>
    </row>
    <row r="2467" spans="1:19" x14ac:dyDescent="0.3">
      <c r="A2467" s="25"/>
      <c r="C2467"/>
      <c r="D2467"/>
      <c r="E2467"/>
      <c r="F2467"/>
      <c r="G2467"/>
      <c r="J2467"/>
      <c r="K2467"/>
      <c r="N2467"/>
      <c r="O2467"/>
      <c r="P2467"/>
      <c r="Q2467"/>
      <c r="R2467"/>
      <c r="S2467" s="30"/>
    </row>
    <row r="2468" spans="1:19" x14ac:dyDescent="0.3">
      <c r="A2468" s="25"/>
      <c r="C2468"/>
      <c r="D2468"/>
      <c r="E2468"/>
      <c r="F2468"/>
      <c r="G2468"/>
      <c r="H2468" s="26"/>
      <c r="I2468" s="26"/>
      <c r="J2468"/>
      <c r="K2468"/>
      <c r="N2468"/>
      <c r="O2468"/>
      <c r="P2468"/>
      <c r="Q2468"/>
      <c r="R2468"/>
      <c r="S2468" s="30"/>
    </row>
    <row r="2469" spans="1:19" x14ac:dyDescent="0.3">
      <c r="A2469" s="25"/>
      <c r="C2469"/>
      <c r="D2469"/>
      <c r="E2469"/>
      <c r="F2469"/>
      <c r="G2469"/>
      <c r="H2469" s="26"/>
      <c r="I2469" s="26"/>
      <c r="J2469"/>
      <c r="K2469"/>
      <c r="N2469"/>
      <c r="O2469"/>
      <c r="P2469"/>
      <c r="Q2469"/>
      <c r="R2469"/>
      <c r="S2469" s="30"/>
    </row>
    <row r="2470" spans="1:19" x14ac:dyDescent="0.3">
      <c r="A2470" s="25"/>
      <c r="C2470"/>
      <c r="D2470"/>
      <c r="E2470"/>
      <c r="F2470"/>
      <c r="G2470"/>
      <c r="H2470" s="26"/>
      <c r="I2470" s="26"/>
      <c r="J2470"/>
      <c r="K2470"/>
      <c r="N2470"/>
      <c r="O2470"/>
      <c r="P2470"/>
      <c r="Q2470"/>
      <c r="R2470"/>
      <c r="S2470" s="30"/>
    </row>
    <row r="2471" spans="1:19" x14ac:dyDescent="0.3">
      <c r="A2471" s="25"/>
      <c r="C2471"/>
      <c r="D2471"/>
      <c r="E2471"/>
      <c r="F2471"/>
      <c r="G2471"/>
      <c r="H2471" s="26"/>
      <c r="I2471" s="26"/>
      <c r="J2471"/>
      <c r="K2471"/>
      <c r="N2471"/>
      <c r="O2471"/>
      <c r="P2471"/>
      <c r="Q2471"/>
      <c r="R2471"/>
      <c r="S2471" s="30"/>
    </row>
    <row r="2472" spans="1:19" x14ac:dyDescent="0.3">
      <c r="A2472" s="25"/>
      <c r="C2472"/>
      <c r="D2472"/>
      <c r="E2472"/>
      <c r="F2472"/>
      <c r="G2472"/>
      <c r="H2472" s="26"/>
      <c r="I2472" s="26"/>
      <c r="J2472"/>
      <c r="K2472"/>
      <c r="N2472"/>
      <c r="O2472"/>
      <c r="P2472"/>
      <c r="Q2472"/>
      <c r="R2472"/>
      <c r="S2472" s="30"/>
    </row>
    <row r="2473" spans="1:19" x14ac:dyDescent="0.3">
      <c r="A2473" s="25"/>
      <c r="C2473"/>
      <c r="D2473"/>
      <c r="E2473"/>
      <c r="F2473"/>
      <c r="G2473"/>
      <c r="J2473"/>
      <c r="K2473"/>
      <c r="N2473"/>
      <c r="O2473"/>
      <c r="P2473"/>
      <c r="Q2473"/>
      <c r="R2473"/>
      <c r="S2473" s="30"/>
    </row>
    <row r="2474" spans="1:19" x14ac:dyDescent="0.3">
      <c r="A2474" s="25"/>
      <c r="C2474"/>
      <c r="D2474"/>
      <c r="E2474"/>
      <c r="F2474"/>
      <c r="G2474"/>
      <c r="H2474" s="26"/>
      <c r="I2474" s="26"/>
      <c r="J2474"/>
      <c r="K2474"/>
      <c r="N2474"/>
      <c r="O2474"/>
      <c r="P2474"/>
      <c r="Q2474"/>
      <c r="R2474"/>
      <c r="S2474" s="30"/>
    </row>
    <row r="2475" spans="1:19" x14ac:dyDescent="0.3">
      <c r="A2475" s="25"/>
      <c r="C2475"/>
      <c r="D2475"/>
      <c r="E2475"/>
      <c r="F2475"/>
      <c r="G2475"/>
      <c r="H2475" s="26"/>
      <c r="I2475" s="26"/>
      <c r="J2475"/>
      <c r="K2475"/>
      <c r="N2475"/>
      <c r="O2475"/>
      <c r="P2475"/>
      <c r="Q2475"/>
      <c r="R2475"/>
      <c r="S2475" s="30"/>
    </row>
    <row r="2476" spans="1:19" x14ac:dyDescent="0.3">
      <c r="A2476" s="25"/>
      <c r="C2476"/>
      <c r="D2476"/>
      <c r="E2476"/>
      <c r="F2476"/>
      <c r="G2476"/>
      <c r="H2476" s="26"/>
      <c r="I2476" s="26"/>
      <c r="J2476"/>
      <c r="K2476"/>
      <c r="N2476"/>
      <c r="O2476"/>
      <c r="P2476"/>
      <c r="Q2476"/>
      <c r="R2476"/>
      <c r="S2476" s="30"/>
    </row>
    <row r="2477" spans="1:19" x14ac:dyDescent="0.3">
      <c r="A2477" s="25"/>
      <c r="C2477"/>
      <c r="D2477"/>
      <c r="E2477"/>
      <c r="F2477"/>
      <c r="G2477"/>
      <c r="J2477"/>
      <c r="K2477"/>
      <c r="N2477"/>
      <c r="O2477"/>
      <c r="P2477"/>
      <c r="Q2477"/>
      <c r="R2477"/>
      <c r="S2477" s="30"/>
    </row>
    <row r="2478" spans="1:19" x14ac:dyDescent="0.3">
      <c r="A2478" s="25"/>
      <c r="C2478"/>
      <c r="D2478"/>
      <c r="E2478"/>
      <c r="F2478"/>
      <c r="G2478"/>
      <c r="H2478" s="26"/>
      <c r="I2478" s="26"/>
      <c r="J2478"/>
      <c r="K2478"/>
      <c r="N2478"/>
      <c r="O2478"/>
      <c r="P2478"/>
      <c r="Q2478"/>
      <c r="R2478"/>
      <c r="S2478" s="30"/>
    </row>
    <row r="2479" spans="1:19" x14ac:dyDescent="0.3">
      <c r="A2479" s="25"/>
      <c r="C2479"/>
      <c r="D2479"/>
      <c r="E2479"/>
      <c r="F2479"/>
      <c r="G2479"/>
      <c r="H2479" s="14"/>
      <c r="I2479" s="26"/>
      <c r="J2479"/>
      <c r="K2479"/>
      <c r="N2479"/>
      <c r="O2479"/>
      <c r="P2479"/>
      <c r="Q2479"/>
      <c r="R2479"/>
      <c r="S2479" s="30"/>
    </row>
    <row r="2480" spans="1:19" x14ac:dyDescent="0.3">
      <c r="A2480" s="25"/>
      <c r="C2480"/>
      <c r="D2480"/>
      <c r="E2480"/>
      <c r="F2480"/>
      <c r="G2480"/>
      <c r="H2480" s="26"/>
      <c r="I2480" s="26"/>
      <c r="J2480"/>
      <c r="K2480"/>
      <c r="N2480"/>
      <c r="O2480"/>
      <c r="P2480"/>
      <c r="Q2480"/>
      <c r="R2480"/>
      <c r="S2480" s="30"/>
    </row>
    <row r="2481" spans="1:19" x14ac:dyDescent="0.3">
      <c r="A2481" s="25"/>
      <c r="C2481"/>
      <c r="D2481"/>
      <c r="E2481"/>
      <c r="F2481"/>
      <c r="G2481"/>
      <c r="J2481"/>
      <c r="K2481"/>
      <c r="N2481"/>
      <c r="O2481"/>
      <c r="P2481"/>
      <c r="Q2481"/>
      <c r="R2481"/>
      <c r="S2481" s="30"/>
    </row>
    <row r="2482" spans="1:19" x14ac:dyDescent="0.3">
      <c r="A2482" s="25"/>
      <c r="C2482"/>
      <c r="D2482"/>
      <c r="E2482"/>
      <c r="F2482"/>
      <c r="G2482"/>
      <c r="H2482" s="26"/>
      <c r="I2482" s="26"/>
      <c r="J2482"/>
      <c r="K2482"/>
      <c r="N2482"/>
      <c r="O2482"/>
      <c r="P2482"/>
      <c r="Q2482"/>
      <c r="R2482"/>
      <c r="S2482" s="30"/>
    </row>
    <row r="2483" spans="1:19" x14ac:dyDescent="0.3">
      <c r="A2483" s="25"/>
      <c r="C2483"/>
      <c r="D2483"/>
      <c r="E2483"/>
      <c r="F2483"/>
      <c r="G2483"/>
      <c r="H2483" s="26"/>
      <c r="I2483" s="26"/>
      <c r="J2483"/>
      <c r="K2483"/>
      <c r="N2483"/>
      <c r="O2483"/>
      <c r="P2483"/>
      <c r="Q2483"/>
      <c r="R2483"/>
      <c r="S2483" s="30"/>
    </row>
    <row r="2484" spans="1:19" x14ac:dyDescent="0.3">
      <c r="A2484" s="25"/>
      <c r="C2484"/>
      <c r="D2484"/>
      <c r="E2484"/>
      <c r="F2484"/>
      <c r="G2484"/>
      <c r="H2484" s="26"/>
      <c r="I2484" s="26"/>
      <c r="J2484"/>
      <c r="K2484"/>
      <c r="N2484"/>
      <c r="O2484"/>
      <c r="P2484"/>
      <c r="Q2484"/>
      <c r="R2484"/>
      <c r="S2484" s="30"/>
    </row>
    <row r="2485" spans="1:19" x14ac:dyDescent="0.3">
      <c r="A2485" s="25"/>
      <c r="C2485"/>
      <c r="D2485"/>
      <c r="E2485"/>
      <c r="F2485"/>
      <c r="G2485"/>
      <c r="H2485" s="26"/>
      <c r="I2485" s="26"/>
      <c r="J2485"/>
      <c r="K2485"/>
      <c r="N2485"/>
      <c r="O2485"/>
      <c r="P2485"/>
      <c r="Q2485"/>
      <c r="R2485"/>
      <c r="S2485" s="30"/>
    </row>
    <row r="2486" spans="1:19" x14ac:dyDescent="0.3">
      <c r="A2486" s="25"/>
      <c r="C2486"/>
      <c r="D2486"/>
      <c r="E2486"/>
      <c r="F2486"/>
      <c r="G2486"/>
      <c r="H2486" s="26"/>
      <c r="I2486" s="26"/>
      <c r="J2486"/>
      <c r="K2486"/>
      <c r="N2486"/>
      <c r="O2486"/>
      <c r="P2486"/>
      <c r="Q2486"/>
      <c r="R2486"/>
      <c r="S2486" s="30"/>
    </row>
    <row r="2487" spans="1:19" x14ac:dyDescent="0.3">
      <c r="A2487" s="25"/>
      <c r="C2487"/>
      <c r="D2487"/>
      <c r="E2487"/>
      <c r="F2487"/>
      <c r="G2487"/>
      <c r="H2487" s="26"/>
      <c r="I2487" s="26"/>
      <c r="J2487"/>
      <c r="K2487"/>
      <c r="N2487"/>
      <c r="O2487"/>
      <c r="P2487"/>
      <c r="Q2487"/>
      <c r="R2487"/>
      <c r="S2487" s="30"/>
    </row>
    <row r="2488" spans="1:19" x14ac:dyDescent="0.3">
      <c r="A2488" s="25"/>
      <c r="C2488"/>
      <c r="D2488"/>
      <c r="E2488"/>
      <c r="F2488"/>
      <c r="G2488"/>
      <c r="H2488"/>
      <c r="I2488" s="26"/>
      <c r="J2488"/>
      <c r="K2488"/>
      <c r="N2488"/>
      <c r="O2488"/>
      <c r="P2488"/>
      <c r="Q2488"/>
      <c r="R2488"/>
      <c r="S2488" s="30"/>
    </row>
    <row r="2489" spans="1:19" x14ac:dyDescent="0.3">
      <c r="A2489" s="25"/>
      <c r="C2489"/>
      <c r="D2489"/>
      <c r="E2489"/>
      <c r="F2489"/>
      <c r="G2489"/>
      <c r="J2489"/>
      <c r="K2489"/>
      <c r="N2489"/>
      <c r="O2489"/>
      <c r="P2489"/>
      <c r="Q2489"/>
      <c r="R2489"/>
      <c r="S2489" s="30"/>
    </row>
    <row r="2490" spans="1:19" x14ac:dyDescent="0.3">
      <c r="A2490" s="25"/>
      <c r="C2490"/>
      <c r="D2490"/>
      <c r="E2490"/>
      <c r="F2490"/>
      <c r="G2490"/>
      <c r="J2490"/>
      <c r="K2490"/>
      <c r="N2490"/>
      <c r="O2490"/>
      <c r="P2490"/>
      <c r="Q2490"/>
      <c r="R2490"/>
      <c r="S2490" s="30"/>
    </row>
    <row r="2491" spans="1:19" x14ac:dyDescent="0.3">
      <c r="A2491" s="25"/>
      <c r="C2491"/>
      <c r="D2491"/>
      <c r="E2491"/>
      <c r="F2491"/>
      <c r="G2491"/>
      <c r="H2491" s="26"/>
      <c r="I2491" s="26"/>
      <c r="J2491"/>
      <c r="K2491"/>
      <c r="N2491"/>
      <c r="O2491"/>
      <c r="P2491"/>
      <c r="Q2491"/>
      <c r="R2491"/>
      <c r="S2491" s="30"/>
    </row>
    <row r="2492" spans="1:19" x14ac:dyDescent="0.3">
      <c r="A2492" s="25"/>
      <c r="C2492"/>
      <c r="D2492"/>
      <c r="E2492"/>
      <c r="F2492"/>
      <c r="G2492"/>
      <c r="H2492" s="26"/>
      <c r="I2492" s="26"/>
      <c r="J2492"/>
      <c r="K2492"/>
      <c r="N2492"/>
      <c r="O2492"/>
      <c r="P2492"/>
      <c r="Q2492"/>
      <c r="R2492"/>
      <c r="S2492" s="30"/>
    </row>
    <row r="2493" spans="1:19" x14ac:dyDescent="0.3">
      <c r="A2493" s="25"/>
      <c r="C2493"/>
      <c r="D2493"/>
      <c r="E2493"/>
      <c r="F2493"/>
      <c r="G2493"/>
      <c r="H2493" s="26"/>
      <c r="I2493" s="26"/>
      <c r="J2493"/>
      <c r="K2493"/>
      <c r="N2493"/>
      <c r="O2493"/>
      <c r="P2493"/>
      <c r="Q2493"/>
      <c r="R2493"/>
      <c r="S2493" s="30"/>
    </row>
    <row r="2494" spans="1:19" x14ac:dyDescent="0.3">
      <c r="A2494" s="25"/>
      <c r="C2494"/>
      <c r="D2494"/>
      <c r="E2494"/>
      <c r="F2494"/>
      <c r="G2494"/>
      <c r="J2494"/>
      <c r="K2494"/>
      <c r="N2494"/>
      <c r="O2494"/>
      <c r="P2494"/>
      <c r="Q2494"/>
      <c r="R2494"/>
      <c r="S2494" s="30"/>
    </row>
    <row r="2495" spans="1:19" x14ac:dyDescent="0.3">
      <c r="A2495" s="25"/>
      <c r="C2495"/>
      <c r="D2495"/>
      <c r="E2495"/>
      <c r="F2495"/>
      <c r="G2495"/>
      <c r="H2495" s="26"/>
      <c r="I2495" s="26"/>
      <c r="J2495"/>
      <c r="K2495"/>
      <c r="N2495"/>
      <c r="O2495"/>
      <c r="P2495"/>
      <c r="Q2495"/>
      <c r="R2495"/>
      <c r="S2495" s="30"/>
    </row>
    <row r="2496" spans="1:19" x14ac:dyDescent="0.3">
      <c r="A2496" s="25"/>
      <c r="C2496"/>
      <c r="D2496"/>
      <c r="E2496"/>
      <c r="F2496"/>
      <c r="G2496"/>
      <c r="H2496" s="26"/>
      <c r="I2496" s="26"/>
      <c r="J2496"/>
      <c r="K2496"/>
      <c r="N2496"/>
      <c r="O2496"/>
      <c r="P2496"/>
      <c r="Q2496"/>
      <c r="R2496"/>
      <c r="S2496" s="30"/>
    </row>
    <row r="2497" spans="1:19" x14ac:dyDescent="0.3">
      <c r="A2497" s="25"/>
      <c r="C2497"/>
      <c r="D2497"/>
      <c r="E2497"/>
      <c r="F2497"/>
      <c r="G2497"/>
      <c r="J2497"/>
      <c r="K2497"/>
      <c r="N2497"/>
      <c r="O2497"/>
      <c r="P2497"/>
      <c r="Q2497"/>
      <c r="R2497"/>
      <c r="S2497" s="30"/>
    </row>
    <row r="2498" spans="1:19" x14ac:dyDescent="0.3">
      <c r="A2498" s="25"/>
      <c r="C2498"/>
      <c r="D2498"/>
      <c r="E2498"/>
      <c r="F2498"/>
      <c r="G2498"/>
      <c r="H2498" s="26"/>
      <c r="I2498" s="26"/>
      <c r="J2498"/>
      <c r="K2498"/>
      <c r="N2498"/>
      <c r="O2498"/>
      <c r="P2498"/>
      <c r="Q2498"/>
      <c r="R2498"/>
      <c r="S2498" s="30"/>
    </row>
    <row r="2499" spans="1:19" x14ac:dyDescent="0.3">
      <c r="A2499" s="25"/>
      <c r="C2499"/>
      <c r="D2499"/>
      <c r="E2499"/>
      <c r="F2499"/>
      <c r="G2499"/>
      <c r="J2499"/>
      <c r="K2499"/>
      <c r="N2499"/>
      <c r="O2499"/>
      <c r="P2499"/>
      <c r="Q2499"/>
      <c r="R2499"/>
      <c r="S2499" s="30"/>
    </row>
    <row r="2500" spans="1:19" x14ac:dyDescent="0.3">
      <c r="A2500" s="25"/>
      <c r="C2500"/>
      <c r="D2500"/>
      <c r="E2500"/>
      <c r="F2500"/>
      <c r="G2500"/>
      <c r="H2500" s="26"/>
      <c r="I2500" s="26"/>
      <c r="J2500"/>
      <c r="K2500"/>
      <c r="N2500"/>
      <c r="O2500"/>
      <c r="P2500"/>
      <c r="Q2500"/>
      <c r="R2500"/>
      <c r="S2500" s="30"/>
    </row>
    <row r="2501" spans="1:19" x14ac:dyDescent="0.3">
      <c r="A2501" s="25"/>
      <c r="C2501"/>
      <c r="D2501"/>
      <c r="E2501"/>
      <c r="F2501"/>
      <c r="G2501"/>
      <c r="H2501" s="26"/>
      <c r="I2501" s="26"/>
      <c r="J2501"/>
      <c r="K2501"/>
      <c r="N2501"/>
      <c r="O2501"/>
      <c r="P2501"/>
      <c r="Q2501"/>
      <c r="R2501"/>
      <c r="S2501" s="30"/>
    </row>
    <row r="2502" spans="1:19" x14ac:dyDescent="0.3">
      <c r="A2502" s="25"/>
      <c r="C2502"/>
      <c r="D2502"/>
      <c r="E2502"/>
      <c r="F2502"/>
      <c r="G2502"/>
      <c r="H2502" s="26"/>
      <c r="I2502" s="26"/>
      <c r="J2502"/>
      <c r="K2502"/>
      <c r="N2502"/>
      <c r="O2502"/>
      <c r="P2502"/>
      <c r="Q2502"/>
      <c r="R2502"/>
      <c r="S2502" s="30"/>
    </row>
    <row r="2503" spans="1:19" x14ac:dyDescent="0.3">
      <c r="A2503" s="25"/>
      <c r="C2503"/>
      <c r="D2503"/>
      <c r="E2503"/>
      <c r="F2503"/>
      <c r="G2503"/>
      <c r="J2503"/>
      <c r="K2503"/>
      <c r="N2503"/>
      <c r="O2503"/>
      <c r="P2503"/>
      <c r="Q2503"/>
      <c r="R2503"/>
      <c r="S2503" s="30"/>
    </row>
    <row r="2504" spans="1:19" x14ac:dyDescent="0.3">
      <c r="A2504" s="25"/>
      <c r="C2504"/>
      <c r="D2504"/>
      <c r="E2504"/>
      <c r="F2504"/>
      <c r="G2504"/>
      <c r="H2504" s="14"/>
      <c r="I2504" s="26"/>
      <c r="J2504"/>
      <c r="K2504"/>
      <c r="N2504"/>
      <c r="O2504"/>
      <c r="P2504"/>
      <c r="Q2504"/>
      <c r="R2504"/>
      <c r="S2504" s="30"/>
    </row>
    <row r="2505" spans="1:19" x14ac:dyDescent="0.3">
      <c r="A2505" s="25"/>
      <c r="C2505"/>
      <c r="D2505"/>
      <c r="E2505"/>
      <c r="F2505"/>
      <c r="G2505"/>
      <c r="H2505" s="26"/>
      <c r="I2505" s="26"/>
      <c r="J2505"/>
      <c r="K2505"/>
      <c r="N2505"/>
      <c r="O2505"/>
      <c r="P2505"/>
      <c r="Q2505"/>
      <c r="R2505"/>
      <c r="S2505" s="30"/>
    </row>
    <row r="2506" spans="1:19" x14ac:dyDescent="0.3">
      <c r="A2506" s="25"/>
      <c r="C2506"/>
      <c r="D2506"/>
      <c r="E2506"/>
      <c r="F2506"/>
      <c r="G2506"/>
      <c r="H2506" s="26"/>
      <c r="I2506" s="26"/>
      <c r="J2506"/>
      <c r="K2506"/>
      <c r="N2506"/>
      <c r="O2506"/>
      <c r="P2506"/>
      <c r="Q2506"/>
      <c r="R2506"/>
      <c r="S2506" s="30"/>
    </row>
    <row r="2507" spans="1:19" x14ac:dyDescent="0.3">
      <c r="A2507" s="25"/>
      <c r="C2507"/>
      <c r="D2507"/>
      <c r="E2507"/>
      <c r="F2507"/>
      <c r="G2507"/>
      <c r="J2507"/>
      <c r="K2507"/>
      <c r="N2507"/>
      <c r="O2507"/>
      <c r="P2507"/>
      <c r="Q2507"/>
      <c r="R2507"/>
      <c r="S2507" s="30"/>
    </row>
    <row r="2508" spans="1:19" x14ac:dyDescent="0.3">
      <c r="A2508" s="25"/>
      <c r="C2508"/>
      <c r="D2508"/>
      <c r="E2508"/>
      <c r="F2508"/>
      <c r="G2508"/>
      <c r="H2508" s="26"/>
      <c r="I2508" s="26"/>
      <c r="J2508"/>
      <c r="K2508"/>
      <c r="N2508"/>
      <c r="O2508"/>
      <c r="P2508"/>
      <c r="Q2508"/>
      <c r="R2508"/>
      <c r="S2508" s="30"/>
    </row>
    <row r="2509" spans="1:19" x14ac:dyDescent="0.3">
      <c r="A2509" s="25"/>
      <c r="C2509"/>
      <c r="D2509"/>
      <c r="E2509"/>
      <c r="F2509"/>
      <c r="G2509"/>
      <c r="H2509" s="26"/>
      <c r="I2509" s="26"/>
      <c r="J2509"/>
      <c r="K2509"/>
      <c r="N2509"/>
      <c r="O2509"/>
      <c r="P2509"/>
      <c r="Q2509"/>
      <c r="R2509"/>
      <c r="S2509" s="30"/>
    </row>
    <row r="2510" spans="1:19" x14ac:dyDescent="0.3">
      <c r="A2510" s="25"/>
      <c r="C2510"/>
      <c r="D2510"/>
      <c r="E2510"/>
      <c r="F2510"/>
      <c r="G2510"/>
      <c r="H2510" s="26"/>
      <c r="I2510" s="26"/>
      <c r="J2510"/>
      <c r="K2510"/>
      <c r="N2510"/>
      <c r="O2510"/>
      <c r="P2510"/>
      <c r="Q2510"/>
      <c r="R2510"/>
      <c r="S2510" s="30"/>
    </row>
    <row r="2511" spans="1:19" x14ac:dyDescent="0.3">
      <c r="A2511" s="25"/>
      <c r="C2511"/>
      <c r="D2511"/>
      <c r="E2511"/>
      <c r="F2511"/>
      <c r="G2511"/>
      <c r="H2511" s="26"/>
      <c r="I2511" s="26"/>
      <c r="J2511"/>
      <c r="K2511"/>
      <c r="N2511"/>
      <c r="O2511"/>
      <c r="P2511"/>
      <c r="Q2511"/>
      <c r="R2511"/>
      <c r="S2511" s="30"/>
    </row>
    <row r="2512" spans="1:19" x14ac:dyDescent="0.3">
      <c r="A2512" s="25"/>
      <c r="C2512"/>
      <c r="D2512"/>
      <c r="E2512"/>
      <c r="F2512"/>
      <c r="G2512"/>
      <c r="H2512" s="14"/>
      <c r="I2512" s="26"/>
      <c r="J2512"/>
      <c r="K2512"/>
      <c r="N2512"/>
      <c r="O2512"/>
      <c r="P2512"/>
      <c r="Q2512"/>
      <c r="R2512"/>
      <c r="S2512" s="30"/>
    </row>
    <row r="2513" spans="1:19" x14ac:dyDescent="0.3">
      <c r="A2513" s="25"/>
      <c r="C2513"/>
      <c r="D2513"/>
      <c r="E2513"/>
      <c r="F2513"/>
      <c r="G2513"/>
      <c r="H2513" s="26"/>
      <c r="I2513" s="26"/>
      <c r="J2513"/>
      <c r="K2513"/>
      <c r="N2513"/>
      <c r="O2513"/>
      <c r="P2513"/>
      <c r="Q2513"/>
      <c r="R2513"/>
      <c r="S2513" s="30"/>
    </row>
    <row r="2514" spans="1:19" x14ac:dyDescent="0.3">
      <c r="A2514" s="25"/>
      <c r="C2514"/>
      <c r="D2514"/>
      <c r="E2514"/>
      <c r="F2514"/>
      <c r="G2514"/>
      <c r="J2514"/>
      <c r="K2514"/>
      <c r="N2514"/>
      <c r="O2514"/>
      <c r="P2514"/>
      <c r="Q2514"/>
      <c r="R2514"/>
      <c r="S2514" s="30"/>
    </row>
    <row r="2515" spans="1:19" x14ac:dyDescent="0.3">
      <c r="A2515" s="25"/>
      <c r="C2515"/>
      <c r="D2515"/>
      <c r="E2515"/>
      <c r="F2515"/>
      <c r="G2515"/>
      <c r="I2515" s="26"/>
      <c r="J2515"/>
      <c r="K2515"/>
      <c r="N2515"/>
      <c r="O2515"/>
      <c r="P2515"/>
      <c r="Q2515"/>
      <c r="R2515"/>
      <c r="S2515" s="30"/>
    </row>
    <row r="2516" spans="1:19" x14ac:dyDescent="0.3">
      <c r="A2516" s="25"/>
      <c r="C2516"/>
      <c r="D2516"/>
      <c r="E2516"/>
      <c r="F2516"/>
      <c r="G2516"/>
      <c r="H2516" s="26"/>
      <c r="I2516" s="26"/>
      <c r="J2516"/>
      <c r="K2516"/>
      <c r="N2516"/>
      <c r="O2516"/>
      <c r="P2516"/>
      <c r="Q2516"/>
      <c r="R2516"/>
      <c r="S2516" s="30"/>
    </row>
    <row r="2517" spans="1:19" x14ac:dyDescent="0.3">
      <c r="A2517" s="25"/>
      <c r="C2517"/>
      <c r="D2517"/>
      <c r="E2517"/>
      <c r="F2517"/>
      <c r="G2517"/>
      <c r="J2517"/>
      <c r="K2517"/>
      <c r="N2517"/>
      <c r="O2517"/>
      <c r="P2517"/>
      <c r="Q2517"/>
      <c r="R2517"/>
      <c r="S2517" s="30"/>
    </row>
    <row r="2518" spans="1:19" x14ac:dyDescent="0.3">
      <c r="A2518" s="25"/>
      <c r="C2518"/>
      <c r="D2518"/>
      <c r="E2518"/>
      <c r="F2518"/>
      <c r="G2518"/>
      <c r="J2518"/>
      <c r="K2518"/>
      <c r="N2518"/>
      <c r="O2518"/>
      <c r="P2518"/>
      <c r="Q2518"/>
      <c r="R2518"/>
      <c r="S2518" s="30"/>
    </row>
    <row r="2519" spans="1:19" x14ac:dyDescent="0.3">
      <c r="A2519" s="25"/>
      <c r="C2519"/>
      <c r="D2519"/>
      <c r="E2519"/>
      <c r="F2519"/>
      <c r="G2519"/>
      <c r="J2519"/>
      <c r="K2519"/>
      <c r="N2519"/>
      <c r="O2519"/>
      <c r="P2519"/>
      <c r="Q2519"/>
      <c r="R2519"/>
      <c r="S2519" s="30"/>
    </row>
    <row r="2520" spans="1:19" x14ac:dyDescent="0.3">
      <c r="A2520" s="25"/>
      <c r="C2520"/>
      <c r="D2520"/>
      <c r="E2520"/>
      <c r="F2520"/>
      <c r="G2520"/>
      <c r="I2520" s="26"/>
      <c r="J2520"/>
      <c r="K2520"/>
      <c r="N2520"/>
      <c r="O2520"/>
      <c r="P2520"/>
      <c r="Q2520"/>
      <c r="R2520"/>
      <c r="S2520" s="30"/>
    </row>
    <row r="2521" spans="1:19" x14ac:dyDescent="0.3">
      <c r="A2521" s="25"/>
      <c r="C2521"/>
      <c r="D2521"/>
      <c r="E2521"/>
      <c r="F2521"/>
      <c r="G2521"/>
      <c r="H2521" s="26"/>
      <c r="I2521" s="26"/>
      <c r="J2521"/>
      <c r="K2521"/>
      <c r="N2521"/>
      <c r="O2521"/>
      <c r="P2521"/>
      <c r="Q2521"/>
      <c r="R2521"/>
      <c r="S2521" s="30"/>
    </row>
    <row r="2522" spans="1:19" x14ac:dyDescent="0.3">
      <c r="A2522" s="25"/>
      <c r="C2522"/>
      <c r="D2522"/>
      <c r="E2522"/>
      <c r="F2522"/>
      <c r="G2522"/>
      <c r="H2522" s="26"/>
      <c r="I2522" s="26"/>
      <c r="J2522"/>
      <c r="K2522"/>
      <c r="N2522"/>
      <c r="O2522"/>
      <c r="P2522"/>
      <c r="Q2522"/>
      <c r="R2522"/>
      <c r="S2522" s="30"/>
    </row>
    <row r="2523" spans="1:19" x14ac:dyDescent="0.3">
      <c r="A2523" s="25"/>
      <c r="C2523"/>
      <c r="D2523"/>
      <c r="E2523"/>
      <c r="F2523"/>
      <c r="G2523"/>
      <c r="H2523" s="14"/>
      <c r="I2523" s="26"/>
      <c r="J2523"/>
      <c r="K2523"/>
      <c r="N2523"/>
      <c r="O2523"/>
      <c r="P2523"/>
      <c r="Q2523"/>
      <c r="R2523"/>
      <c r="S2523" s="30"/>
    </row>
    <row r="2524" spans="1:19" x14ac:dyDescent="0.3">
      <c r="A2524" s="25"/>
      <c r="C2524"/>
      <c r="D2524"/>
      <c r="E2524"/>
      <c r="F2524"/>
      <c r="G2524"/>
      <c r="H2524" s="26"/>
      <c r="I2524" s="26"/>
      <c r="J2524"/>
      <c r="K2524"/>
      <c r="N2524"/>
      <c r="O2524"/>
      <c r="P2524"/>
      <c r="Q2524"/>
      <c r="R2524"/>
      <c r="S2524" s="30"/>
    </row>
    <row r="2525" spans="1:19" x14ac:dyDescent="0.3">
      <c r="A2525" s="25"/>
      <c r="C2525"/>
      <c r="D2525"/>
      <c r="E2525"/>
      <c r="F2525"/>
      <c r="G2525"/>
      <c r="H2525" s="26"/>
      <c r="I2525" s="26"/>
      <c r="J2525"/>
      <c r="K2525"/>
      <c r="N2525"/>
      <c r="O2525"/>
      <c r="P2525"/>
      <c r="Q2525"/>
      <c r="R2525"/>
      <c r="S2525" s="30"/>
    </row>
    <row r="2526" spans="1:19" x14ac:dyDescent="0.3">
      <c r="A2526" s="25"/>
      <c r="C2526"/>
      <c r="D2526"/>
      <c r="E2526"/>
      <c r="F2526"/>
      <c r="G2526"/>
      <c r="H2526" s="26"/>
      <c r="I2526" s="26"/>
      <c r="J2526"/>
      <c r="K2526"/>
      <c r="N2526"/>
      <c r="O2526"/>
      <c r="P2526"/>
      <c r="Q2526"/>
      <c r="R2526"/>
      <c r="S2526" s="30"/>
    </row>
    <row r="2527" spans="1:19" x14ac:dyDescent="0.3">
      <c r="A2527" s="25"/>
      <c r="C2527"/>
      <c r="D2527"/>
      <c r="E2527"/>
      <c r="F2527"/>
      <c r="G2527"/>
      <c r="H2527" s="26"/>
      <c r="I2527" s="26"/>
      <c r="J2527"/>
      <c r="K2527"/>
      <c r="N2527"/>
      <c r="O2527"/>
      <c r="P2527"/>
      <c r="Q2527"/>
      <c r="R2527"/>
      <c r="S2527" s="30"/>
    </row>
    <row r="2528" spans="1:19" x14ac:dyDescent="0.3">
      <c r="A2528" s="25"/>
      <c r="C2528"/>
      <c r="D2528"/>
      <c r="E2528"/>
      <c r="F2528"/>
      <c r="G2528"/>
      <c r="H2528" s="26"/>
      <c r="I2528" s="26"/>
      <c r="J2528"/>
      <c r="K2528"/>
      <c r="N2528"/>
      <c r="O2528"/>
      <c r="P2528"/>
      <c r="Q2528"/>
      <c r="R2528"/>
      <c r="S2528" s="30"/>
    </row>
    <row r="2529" spans="1:19" x14ac:dyDescent="0.3">
      <c r="A2529" s="25"/>
      <c r="C2529"/>
      <c r="D2529"/>
      <c r="E2529"/>
      <c r="F2529"/>
      <c r="G2529"/>
      <c r="H2529"/>
      <c r="I2529" s="14"/>
      <c r="J2529"/>
      <c r="K2529"/>
      <c r="N2529"/>
      <c r="O2529"/>
      <c r="P2529"/>
      <c r="Q2529"/>
      <c r="R2529"/>
      <c r="S2529" s="30"/>
    </row>
    <row r="2530" spans="1:19" x14ac:dyDescent="0.3">
      <c r="A2530" s="25"/>
      <c r="C2530"/>
      <c r="D2530"/>
      <c r="E2530"/>
      <c r="F2530"/>
      <c r="G2530"/>
      <c r="H2530" s="14"/>
      <c r="I2530" s="26"/>
      <c r="J2530"/>
      <c r="K2530"/>
      <c r="N2530"/>
      <c r="O2530"/>
      <c r="P2530"/>
      <c r="Q2530"/>
      <c r="R2530"/>
      <c r="S2530" s="30"/>
    </row>
    <row r="2531" spans="1:19" x14ac:dyDescent="0.3">
      <c r="A2531" s="25"/>
      <c r="C2531"/>
      <c r="D2531"/>
      <c r="E2531"/>
      <c r="F2531"/>
      <c r="G2531"/>
      <c r="H2531" s="26"/>
      <c r="I2531" s="26"/>
      <c r="J2531"/>
      <c r="K2531"/>
      <c r="N2531"/>
      <c r="O2531"/>
      <c r="P2531"/>
      <c r="Q2531"/>
      <c r="R2531"/>
      <c r="S2531" s="30"/>
    </row>
    <row r="2532" spans="1:19" x14ac:dyDescent="0.3">
      <c r="A2532" s="25"/>
      <c r="C2532"/>
      <c r="D2532"/>
      <c r="E2532"/>
      <c r="F2532"/>
      <c r="G2532"/>
      <c r="H2532" s="26"/>
      <c r="I2532" s="26"/>
      <c r="J2532"/>
      <c r="K2532"/>
      <c r="N2532"/>
      <c r="O2532"/>
      <c r="P2532"/>
      <c r="Q2532"/>
      <c r="R2532"/>
      <c r="S2532" s="30"/>
    </row>
    <row r="2533" spans="1:19" x14ac:dyDescent="0.3">
      <c r="A2533" s="25"/>
      <c r="C2533"/>
      <c r="D2533"/>
      <c r="E2533"/>
      <c r="F2533"/>
      <c r="G2533"/>
      <c r="J2533"/>
      <c r="K2533"/>
      <c r="N2533"/>
      <c r="O2533"/>
      <c r="P2533"/>
      <c r="Q2533"/>
      <c r="R2533"/>
      <c r="S2533" s="30"/>
    </row>
    <row r="2534" spans="1:19" x14ac:dyDescent="0.3">
      <c r="A2534" s="25"/>
      <c r="C2534"/>
      <c r="D2534"/>
      <c r="E2534"/>
      <c r="F2534"/>
      <c r="G2534"/>
      <c r="J2534"/>
      <c r="K2534"/>
      <c r="N2534"/>
      <c r="O2534"/>
      <c r="P2534"/>
      <c r="Q2534"/>
      <c r="R2534"/>
      <c r="S2534" s="30"/>
    </row>
    <row r="2535" spans="1:19" x14ac:dyDescent="0.3">
      <c r="A2535" s="25"/>
      <c r="C2535"/>
      <c r="D2535"/>
      <c r="E2535"/>
      <c r="F2535"/>
      <c r="G2535"/>
      <c r="H2535" s="26"/>
      <c r="I2535" s="26"/>
      <c r="J2535"/>
      <c r="K2535"/>
      <c r="N2535"/>
      <c r="O2535"/>
      <c r="P2535"/>
      <c r="Q2535"/>
      <c r="R2535"/>
      <c r="S2535" s="30"/>
    </row>
    <row r="2536" spans="1:19" x14ac:dyDescent="0.3">
      <c r="A2536" s="25"/>
      <c r="C2536"/>
      <c r="D2536"/>
      <c r="E2536"/>
      <c r="F2536"/>
      <c r="G2536"/>
      <c r="H2536" s="14"/>
      <c r="I2536" s="26"/>
      <c r="J2536"/>
      <c r="K2536"/>
      <c r="N2536"/>
      <c r="O2536"/>
      <c r="P2536"/>
      <c r="Q2536"/>
      <c r="R2536"/>
      <c r="S2536" s="30"/>
    </row>
    <row r="2537" spans="1:19" x14ac:dyDescent="0.3">
      <c r="A2537" s="25"/>
      <c r="C2537"/>
      <c r="D2537"/>
      <c r="E2537"/>
      <c r="F2537"/>
      <c r="G2537"/>
      <c r="H2537" s="26"/>
      <c r="I2537" s="26"/>
      <c r="J2537"/>
      <c r="K2537"/>
      <c r="N2537"/>
      <c r="O2537"/>
      <c r="P2537"/>
      <c r="Q2537"/>
      <c r="R2537"/>
      <c r="S2537" s="30"/>
    </row>
    <row r="2538" spans="1:19" x14ac:dyDescent="0.3">
      <c r="A2538" s="25"/>
      <c r="C2538"/>
      <c r="D2538"/>
      <c r="E2538"/>
      <c r="F2538"/>
      <c r="G2538"/>
      <c r="H2538" s="26"/>
      <c r="I2538" s="26"/>
      <c r="J2538"/>
      <c r="K2538"/>
      <c r="N2538"/>
      <c r="O2538"/>
      <c r="P2538"/>
      <c r="Q2538"/>
      <c r="R2538"/>
      <c r="S2538" s="30"/>
    </row>
    <row r="2539" spans="1:19" x14ac:dyDescent="0.3">
      <c r="A2539" s="25"/>
      <c r="C2539"/>
      <c r="D2539"/>
      <c r="E2539"/>
      <c r="F2539"/>
      <c r="G2539"/>
      <c r="H2539" s="26"/>
      <c r="I2539" s="26"/>
      <c r="J2539"/>
      <c r="K2539"/>
      <c r="N2539"/>
      <c r="O2539"/>
      <c r="P2539"/>
      <c r="Q2539"/>
      <c r="R2539"/>
      <c r="S2539" s="30"/>
    </row>
    <row r="2540" spans="1:19" x14ac:dyDescent="0.3">
      <c r="A2540" s="25"/>
      <c r="C2540"/>
      <c r="D2540"/>
      <c r="E2540"/>
      <c r="F2540"/>
      <c r="G2540"/>
      <c r="H2540" s="26"/>
      <c r="I2540" s="26"/>
      <c r="J2540"/>
      <c r="K2540"/>
      <c r="N2540"/>
      <c r="O2540"/>
      <c r="P2540"/>
      <c r="Q2540"/>
      <c r="R2540"/>
      <c r="S2540" s="30"/>
    </row>
    <row r="2541" spans="1:19" x14ac:dyDescent="0.3">
      <c r="A2541" s="25"/>
      <c r="C2541"/>
      <c r="D2541"/>
      <c r="E2541"/>
      <c r="F2541"/>
      <c r="G2541"/>
      <c r="H2541" s="26"/>
      <c r="I2541" s="26"/>
      <c r="J2541"/>
      <c r="K2541"/>
      <c r="N2541"/>
      <c r="O2541"/>
      <c r="P2541"/>
      <c r="Q2541"/>
      <c r="R2541"/>
      <c r="S2541" s="30"/>
    </row>
    <row r="2542" spans="1:19" x14ac:dyDescent="0.3">
      <c r="A2542" s="25"/>
      <c r="C2542"/>
      <c r="D2542"/>
      <c r="E2542"/>
      <c r="F2542"/>
      <c r="G2542"/>
      <c r="H2542" s="26"/>
      <c r="I2542" s="26"/>
      <c r="J2542"/>
      <c r="K2542"/>
      <c r="N2542"/>
      <c r="O2542"/>
      <c r="P2542"/>
      <c r="Q2542"/>
      <c r="R2542"/>
      <c r="S2542" s="30"/>
    </row>
    <row r="2543" spans="1:19" x14ac:dyDescent="0.3">
      <c r="A2543" s="25"/>
      <c r="C2543"/>
      <c r="D2543"/>
      <c r="E2543"/>
      <c r="F2543"/>
      <c r="G2543"/>
      <c r="H2543" s="26"/>
      <c r="I2543" s="26"/>
      <c r="J2543"/>
      <c r="K2543"/>
      <c r="N2543"/>
      <c r="O2543"/>
      <c r="P2543"/>
      <c r="Q2543"/>
      <c r="R2543"/>
      <c r="S2543" s="30"/>
    </row>
    <row r="2544" spans="1:19" x14ac:dyDescent="0.3">
      <c r="A2544" s="25"/>
      <c r="C2544"/>
      <c r="D2544"/>
      <c r="E2544"/>
      <c r="F2544"/>
      <c r="G2544"/>
      <c r="I2544" s="26"/>
      <c r="J2544"/>
      <c r="K2544"/>
      <c r="N2544"/>
      <c r="O2544"/>
      <c r="P2544"/>
      <c r="Q2544"/>
      <c r="R2544"/>
      <c r="S2544" s="30"/>
    </row>
    <row r="2545" spans="1:19" x14ac:dyDescent="0.3">
      <c r="A2545" s="25"/>
      <c r="C2545"/>
      <c r="D2545"/>
      <c r="E2545"/>
      <c r="F2545"/>
      <c r="G2545"/>
      <c r="H2545" s="26"/>
      <c r="I2545" s="26"/>
      <c r="J2545"/>
      <c r="K2545"/>
      <c r="N2545"/>
      <c r="O2545"/>
      <c r="P2545"/>
      <c r="Q2545"/>
      <c r="R2545"/>
      <c r="S2545" s="30"/>
    </row>
    <row r="2546" spans="1:19" x14ac:dyDescent="0.3">
      <c r="A2546" s="25"/>
      <c r="C2546"/>
      <c r="D2546"/>
      <c r="E2546"/>
      <c r="F2546"/>
      <c r="G2546"/>
      <c r="J2546"/>
      <c r="K2546"/>
      <c r="N2546"/>
      <c r="O2546"/>
      <c r="P2546"/>
      <c r="Q2546"/>
      <c r="R2546"/>
      <c r="S2546" s="30"/>
    </row>
    <row r="2547" spans="1:19" x14ac:dyDescent="0.3">
      <c r="A2547" s="25"/>
      <c r="C2547"/>
      <c r="D2547"/>
      <c r="E2547"/>
      <c r="F2547"/>
      <c r="G2547"/>
      <c r="I2547" s="26"/>
      <c r="J2547"/>
      <c r="K2547"/>
      <c r="N2547"/>
      <c r="O2547"/>
      <c r="P2547"/>
      <c r="Q2547"/>
      <c r="R2547"/>
      <c r="S2547" s="30"/>
    </row>
    <row r="2548" spans="1:19" x14ac:dyDescent="0.3">
      <c r="A2548" s="25"/>
      <c r="C2548"/>
      <c r="D2548"/>
      <c r="E2548"/>
      <c r="F2548"/>
      <c r="G2548"/>
      <c r="H2548" s="26"/>
      <c r="I2548" s="26"/>
      <c r="J2548"/>
      <c r="K2548"/>
      <c r="N2548"/>
      <c r="O2548"/>
      <c r="P2548"/>
      <c r="Q2548"/>
      <c r="R2548"/>
      <c r="S2548" s="30"/>
    </row>
    <row r="2549" spans="1:19" x14ac:dyDescent="0.3">
      <c r="A2549" s="25"/>
      <c r="C2549"/>
      <c r="D2549"/>
      <c r="E2549"/>
      <c r="F2549"/>
      <c r="G2549"/>
      <c r="I2549" s="26"/>
      <c r="J2549"/>
      <c r="K2549"/>
      <c r="N2549"/>
      <c r="O2549"/>
      <c r="P2549"/>
      <c r="Q2549"/>
      <c r="R2549"/>
      <c r="S2549" s="30"/>
    </row>
    <row r="2550" spans="1:19" x14ac:dyDescent="0.3">
      <c r="A2550" s="25"/>
      <c r="C2550"/>
      <c r="D2550"/>
      <c r="E2550"/>
      <c r="F2550"/>
      <c r="G2550"/>
      <c r="J2550"/>
      <c r="K2550"/>
      <c r="N2550"/>
      <c r="O2550"/>
      <c r="P2550"/>
      <c r="Q2550"/>
      <c r="R2550"/>
      <c r="S2550" s="30"/>
    </row>
    <row r="2551" spans="1:19" x14ac:dyDescent="0.3">
      <c r="A2551" s="25"/>
      <c r="C2551"/>
      <c r="D2551"/>
      <c r="E2551"/>
      <c r="F2551"/>
      <c r="G2551"/>
      <c r="J2551"/>
      <c r="K2551"/>
      <c r="N2551"/>
      <c r="O2551"/>
      <c r="P2551"/>
      <c r="Q2551"/>
      <c r="R2551"/>
      <c r="S2551" s="30"/>
    </row>
    <row r="2552" spans="1:19" x14ac:dyDescent="0.3">
      <c r="A2552" s="25"/>
      <c r="C2552"/>
      <c r="D2552"/>
      <c r="E2552"/>
      <c r="F2552"/>
      <c r="G2552"/>
      <c r="J2552"/>
      <c r="K2552"/>
      <c r="N2552"/>
      <c r="O2552"/>
      <c r="P2552"/>
      <c r="Q2552"/>
      <c r="R2552"/>
      <c r="S2552" s="30"/>
    </row>
    <row r="2553" spans="1:19" x14ac:dyDescent="0.3">
      <c r="A2553" s="25"/>
      <c r="C2553"/>
      <c r="D2553"/>
      <c r="E2553"/>
      <c r="F2553"/>
      <c r="G2553"/>
      <c r="I2553" s="26"/>
      <c r="J2553"/>
      <c r="K2553"/>
      <c r="N2553"/>
      <c r="O2553"/>
      <c r="P2553"/>
      <c r="Q2553"/>
      <c r="R2553"/>
      <c r="S2553" s="30"/>
    </row>
    <row r="2554" spans="1:19" x14ac:dyDescent="0.3">
      <c r="A2554" s="25"/>
      <c r="C2554"/>
      <c r="D2554"/>
      <c r="E2554"/>
      <c r="F2554"/>
      <c r="G2554"/>
      <c r="J2554"/>
      <c r="K2554"/>
      <c r="N2554"/>
      <c r="O2554"/>
      <c r="P2554"/>
      <c r="Q2554"/>
      <c r="R2554"/>
      <c r="S2554" s="30"/>
    </row>
    <row r="2555" spans="1:19" x14ac:dyDescent="0.3">
      <c r="A2555" s="25"/>
      <c r="C2555"/>
      <c r="D2555"/>
      <c r="E2555"/>
      <c r="F2555"/>
      <c r="G2555"/>
      <c r="J2555"/>
      <c r="K2555"/>
      <c r="N2555"/>
      <c r="O2555"/>
      <c r="P2555"/>
      <c r="Q2555"/>
      <c r="R2555"/>
      <c r="S2555" s="30"/>
    </row>
    <row r="2556" spans="1:19" x14ac:dyDescent="0.3">
      <c r="A2556" s="25"/>
      <c r="C2556"/>
      <c r="D2556"/>
      <c r="E2556"/>
      <c r="F2556"/>
      <c r="G2556"/>
      <c r="H2556" s="26"/>
      <c r="I2556" s="26"/>
      <c r="J2556"/>
      <c r="K2556"/>
      <c r="N2556"/>
      <c r="O2556"/>
      <c r="P2556"/>
      <c r="Q2556"/>
      <c r="R2556"/>
      <c r="S2556" s="30"/>
    </row>
    <row r="2557" spans="1:19" x14ac:dyDescent="0.3">
      <c r="A2557" s="25"/>
      <c r="C2557"/>
      <c r="D2557"/>
      <c r="E2557"/>
      <c r="F2557"/>
      <c r="G2557"/>
      <c r="H2557" s="26"/>
      <c r="I2557" s="26"/>
      <c r="J2557"/>
      <c r="K2557"/>
      <c r="N2557"/>
      <c r="O2557"/>
      <c r="P2557"/>
      <c r="Q2557"/>
      <c r="R2557"/>
      <c r="S2557" s="30"/>
    </row>
    <row r="2558" spans="1:19" x14ac:dyDescent="0.3">
      <c r="A2558" s="25"/>
      <c r="C2558"/>
      <c r="D2558"/>
      <c r="E2558"/>
      <c r="F2558"/>
      <c r="G2558"/>
      <c r="J2558"/>
      <c r="K2558"/>
      <c r="N2558"/>
      <c r="O2558"/>
      <c r="P2558"/>
      <c r="Q2558"/>
      <c r="R2558"/>
      <c r="S2558" s="30"/>
    </row>
    <row r="2559" spans="1:19" x14ac:dyDescent="0.3">
      <c r="A2559" s="25"/>
      <c r="C2559"/>
      <c r="D2559"/>
      <c r="E2559"/>
      <c r="F2559"/>
      <c r="G2559"/>
      <c r="H2559" s="14"/>
      <c r="I2559" s="26"/>
      <c r="J2559"/>
      <c r="K2559"/>
      <c r="N2559"/>
      <c r="O2559"/>
      <c r="P2559"/>
      <c r="Q2559"/>
      <c r="R2559"/>
      <c r="S2559" s="30"/>
    </row>
    <row r="2560" spans="1:19" x14ac:dyDescent="0.3">
      <c r="A2560" s="25"/>
      <c r="C2560"/>
      <c r="D2560"/>
      <c r="E2560"/>
      <c r="F2560"/>
      <c r="G2560"/>
      <c r="H2560" s="26"/>
      <c r="I2560" s="26"/>
      <c r="J2560"/>
      <c r="K2560"/>
      <c r="N2560"/>
      <c r="O2560"/>
      <c r="P2560"/>
      <c r="Q2560"/>
      <c r="R2560"/>
      <c r="S2560" s="30"/>
    </row>
    <row r="2561" spans="1:19" x14ac:dyDescent="0.3">
      <c r="A2561" s="25"/>
      <c r="C2561"/>
      <c r="D2561"/>
      <c r="E2561"/>
      <c r="F2561"/>
      <c r="G2561"/>
      <c r="H2561" s="26"/>
      <c r="I2561" s="26"/>
      <c r="J2561"/>
      <c r="K2561"/>
      <c r="N2561"/>
      <c r="O2561"/>
      <c r="P2561"/>
      <c r="Q2561"/>
      <c r="R2561"/>
      <c r="S2561" s="30"/>
    </row>
    <row r="2562" spans="1:19" x14ac:dyDescent="0.3">
      <c r="A2562" s="25"/>
      <c r="C2562"/>
      <c r="D2562"/>
      <c r="E2562"/>
      <c r="F2562"/>
      <c r="G2562"/>
      <c r="I2562" s="26"/>
      <c r="J2562"/>
      <c r="K2562"/>
      <c r="N2562"/>
      <c r="O2562"/>
      <c r="P2562"/>
      <c r="Q2562"/>
      <c r="R2562"/>
      <c r="S2562" s="30"/>
    </row>
    <row r="2563" spans="1:19" x14ac:dyDescent="0.3">
      <c r="A2563" s="25"/>
      <c r="C2563"/>
      <c r="D2563"/>
      <c r="E2563"/>
      <c r="F2563"/>
      <c r="G2563"/>
      <c r="H2563" s="26"/>
      <c r="I2563" s="26"/>
      <c r="J2563"/>
      <c r="K2563"/>
      <c r="N2563"/>
      <c r="O2563"/>
      <c r="P2563"/>
      <c r="Q2563"/>
      <c r="R2563"/>
      <c r="S2563" s="30"/>
    </row>
    <row r="2564" spans="1:19" x14ac:dyDescent="0.3">
      <c r="A2564" s="25"/>
      <c r="C2564"/>
      <c r="D2564"/>
      <c r="E2564"/>
      <c r="F2564"/>
      <c r="G2564"/>
      <c r="H2564" s="26"/>
      <c r="I2564" s="26"/>
      <c r="J2564"/>
      <c r="K2564"/>
      <c r="N2564"/>
      <c r="O2564"/>
      <c r="P2564"/>
      <c r="Q2564"/>
      <c r="R2564"/>
      <c r="S2564" s="30"/>
    </row>
    <row r="2565" spans="1:19" x14ac:dyDescent="0.3">
      <c r="A2565" s="25"/>
      <c r="C2565"/>
      <c r="D2565"/>
      <c r="E2565"/>
      <c r="F2565"/>
      <c r="G2565"/>
      <c r="H2565" s="26"/>
      <c r="I2565" s="26"/>
      <c r="J2565"/>
      <c r="K2565"/>
      <c r="N2565"/>
      <c r="O2565"/>
      <c r="P2565"/>
      <c r="Q2565"/>
      <c r="R2565"/>
      <c r="S2565" s="30"/>
    </row>
    <row r="2566" spans="1:19" x14ac:dyDescent="0.3">
      <c r="A2566" s="25"/>
      <c r="C2566"/>
      <c r="D2566"/>
      <c r="E2566"/>
      <c r="F2566"/>
      <c r="G2566"/>
      <c r="H2566" s="26"/>
      <c r="I2566" s="26"/>
      <c r="J2566"/>
      <c r="K2566"/>
      <c r="N2566"/>
      <c r="O2566"/>
      <c r="P2566"/>
      <c r="Q2566"/>
      <c r="R2566"/>
      <c r="S2566" s="30"/>
    </row>
    <row r="2567" spans="1:19" x14ac:dyDescent="0.3">
      <c r="A2567" s="25"/>
      <c r="C2567"/>
      <c r="D2567"/>
      <c r="E2567"/>
      <c r="F2567"/>
      <c r="G2567"/>
      <c r="H2567" s="26"/>
      <c r="I2567" s="26"/>
      <c r="J2567"/>
      <c r="K2567"/>
      <c r="N2567"/>
      <c r="O2567"/>
      <c r="P2567"/>
      <c r="Q2567"/>
      <c r="R2567"/>
      <c r="S2567" s="30"/>
    </row>
    <row r="2568" spans="1:19" x14ac:dyDescent="0.3">
      <c r="A2568" s="25"/>
      <c r="C2568"/>
      <c r="D2568"/>
      <c r="E2568"/>
      <c r="F2568"/>
      <c r="G2568"/>
      <c r="H2568" s="26"/>
      <c r="I2568" s="26"/>
      <c r="J2568"/>
      <c r="K2568"/>
      <c r="N2568"/>
      <c r="O2568"/>
      <c r="P2568"/>
      <c r="Q2568"/>
      <c r="R2568"/>
      <c r="S2568" s="30"/>
    </row>
    <row r="2569" spans="1:19" x14ac:dyDescent="0.3">
      <c r="A2569" s="25"/>
      <c r="C2569"/>
      <c r="D2569"/>
      <c r="E2569"/>
      <c r="F2569"/>
      <c r="G2569"/>
      <c r="H2569" s="26"/>
      <c r="I2569" s="26"/>
      <c r="J2569"/>
      <c r="K2569"/>
      <c r="N2569"/>
      <c r="O2569"/>
      <c r="P2569"/>
      <c r="Q2569"/>
      <c r="R2569"/>
      <c r="S2569" s="30"/>
    </row>
    <row r="2570" spans="1:19" x14ac:dyDescent="0.3">
      <c r="A2570" s="25"/>
      <c r="C2570"/>
      <c r="D2570"/>
      <c r="E2570"/>
      <c r="F2570"/>
      <c r="G2570"/>
      <c r="H2570" s="26"/>
      <c r="I2570" s="26"/>
      <c r="J2570"/>
      <c r="K2570"/>
      <c r="N2570"/>
      <c r="O2570"/>
      <c r="P2570"/>
      <c r="Q2570"/>
      <c r="R2570"/>
      <c r="S2570" s="30"/>
    </row>
    <row r="2571" spans="1:19" x14ac:dyDescent="0.3">
      <c r="A2571" s="25"/>
      <c r="C2571"/>
      <c r="D2571"/>
      <c r="E2571"/>
      <c r="F2571"/>
      <c r="G2571"/>
      <c r="H2571" s="14"/>
      <c r="I2571" s="26"/>
      <c r="J2571"/>
      <c r="K2571"/>
      <c r="N2571"/>
      <c r="O2571"/>
      <c r="P2571"/>
      <c r="Q2571"/>
      <c r="R2571"/>
      <c r="S2571" s="30"/>
    </row>
    <row r="2572" spans="1:19" x14ac:dyDescent="0.3">
      <c r="A2572" s="25"/>
      <c r="C2572"/>
      <c r="D2572"/>
      <c r="E2572"/>
      <c r="F2572"/>
      <c r="G2572"/>
      <c r="H2572" s="26"/>
      <c r="I2572" s="26"/>
      <c r="J2572"/>
      <c r="K2572"/>
      <c r="N2572"/>
      <c r="O2572"/>
      <c r="P2572"/>
      <c r="Q2572"/>
      <c r="R2572"/>
      <c r="S2572" s="30"/>
    </row>
    <row r="2573" spans="1:19" x14ac:dyDescent="0.3">
      <c r="A2573" s="25"/>
      <c r="C2573"/>
      <c r="D2573"/>
      <c r="E2573"/>
      <c r="F2573"/>
      <c r="G2573"/>
      <c r="H2573" s="26"/>
      <c r="I2573" s="26"/>
      <c r="J2573"/>
      <c r="K2573"/>
      <c r="N2573"/>
      <c r="O2573"/>
      <c r="P2573"/>
      <c r="Q2573"/>
      <c r="R2573"/>
      <c r="S2573" s="30"/>
    </row>
    <row r="2574" spans="1:19" x14ac:dyDescent="0.3">
      <c r="A2574" s="25"/>
      <c r="C2574"/>
      <c r="D2574"/>
      <c r="E2574"/>
      <c r="F2574"/>
      <c r="G2574"/>
      <c r="I2574" s="26"/>
      <c r="J2574"/>
      <c r="K2574"/>
      <c r="N2574"/>
      <c r="O2574"/>
      <c r="P2574"/>
      <c r="Q2574"/>
      <c r="R2574"/>
      <c r="S2574" s="30"/>
    </row>
    <row r="2575" spans="1:19" x14ac:dyDescent="0.3">
      <c r="A2575" s="25"/>
      <c r="C2575"/>
      <c r="D2575"/>
      <c r="E2575"/>
      <c r="F2575"/>
      <c r="G2575"/>
      <c r="H2575" s="14"/>
      <c r="I2575" s="26"/>
      <c r="J2575"/>
      <c r="K2575"/>
      <c r="N2575"/>
      <c r="O2575"/>
      <c r="P2575"/>
      <c r="Q2575"/>
      <c r="R2575"/>
      <c r="S2575" s="30"/>
    </row>
    <row r="2576" spans="1:19" x14ac:dyDescent="0.3">
      <c r="A2576" s="25"/>
      <c r="C2576"/>
      <c r="D2576"/>
      <c r="E2576"/>
      <c r="F2576"/>
      <c r="G2576"/>
      <c r="H2576" s="26"/>
      <c r="I2576" s="26"/>
      <c r="J2576"/>
      <c r="K2576"/>
      <c r="N2576"/>
      <c r="O2576"/>
      <c r="P2576"/>
      <c r="Q2576"/>
      <c r="R2576"/>
      <c r="S2576" s="30"/>
    </row>
    <row r="2577" spans="1:19" x14ac:dyDescent="0.3">
      <c r="A2577" s="25"/>
      <c r="C2577"/>
      <c r="D2577"/>
      <c r="E2577"/>
      <c r="F2577"/>
      <c r="G2577"/>
      <c r="H2577" s="26"/>
      <c r="I2577" s="26"/>
      <c r="J2577"/>
      <c r="K2577"/>
      <c r="N2577"/>
      <c r="O2577"/>
      <c r="P2577"/>
      <c r="Q2577"/>
      <c r="R2577"/>
      <c r="S2577" s="30"/>
    </row>
    <row r="2578" spans="1:19" x14ac:dyDescent="0.3">
      <c r="A2578" s="25"/>
      <c r="C2578"/>
      <c r="D2578"/>
      <c r="E2578"/>
      <c r="F2578"/>
      <c r="G2578"/>
      <c r="H2578" s="26"/>
      <c r="I2578" s="26"/>
      <c r="J2578"/>
      <c r="K2578"/>
      <c r="N2578"/>
      <c r="O2578"/>
      <c r="P2578"/>
      <c r="Q2578"/>
      <c r="R2578"/>
      <c r="S2578" s="30"/>
    </row>
    <row r="2579" spans="1:19" x14ac:dyDescent="0.3">
      <c r="A2579" s="25"/>
      <c r="C2579"/>
      <c r="D2579"/>
      <c r="E2579"/>
      <c r="F2579"/>
      <c r="G2579"/>
      <c r="H2579" s="14"/>
      <c r="I2579" s="14"/>
      <c r="J2579"/>
      <c r="K2579"/>
      <c r="N2579"/>
      <c r="O2579"/>
      <c r="P2579"/>
      <c r="Q2579"/>
      <c r="R2579"/>
      <c r="S2579" s="30"/>
    </row>
    <row r="2580" spans="1:19" x14ac:dyDescent="0.3">
      <c r="A2580" s="25"/>
      <c r="C2580"/>
      <c r="D2580"/>
      <c r="E2580"/>
      <c r="F2580"/>
      <c r="G2580"/>
      <c r="H2580" s="26"/>
      <c r="I2580" s="26"/>
      <c r="J2580"/>
      <c r="K2580"/>
      <c r="N2580"/>
      <c r="O2580"/>
      <c r="P2580"/>
      <c r="Q2580"/>
      <c r="R2580"/>
      <c r="S2580" s="30"/>
    </row>
    <row r="2581" spans="1:19" x14ac:dyDescent="0.3">
      <c r="A2581" s="25"/>
      <c r="C2581"/>
      <c r="D2581"/>
      <c r="E2581"/>
      <c r="F2581"/>
      <c r="G2581"/>
      <c r="H2581" s="26"/>
      <c r="I2581" s="26"/>
      <c r="J2581"/>
      <c r="K2581"/>
      <c r="N2581"/>
      <c r="O2581"/>
      <c r="P2581"/>
      <c r="Q2581"/>
      <c r="R2581"/>
      <c r="S2581" s="30"/>
    </row>
    <row r="2582" spans="1:19" x14ac:dyDescent="0.3">
      <c r="A2582" s="25"/>
      <c r="C2582"/>
      <c r="D2582"/>
      <c r="E2582"/>
      <c r="F2582"/>
      <c r="G2582"/>
      <c r="H2582" s="26"/>
      <c r="I2582" s="26"/>
      <c r="J2582"/>
      <c r="K2582"/>
      <c r="N2582"/>
      <c r="O2582"/>
      <c r="P2582"/>
      <c r="Q2582"/>
      <c r="R2582"/>
      <c r="S2582" s="30"/>
    </row>
    <row r="2583" spans="1:19" x14ac:dyDescent="0.3">
      <c r="A2583" s="25"/>
      <c r="C2583"/>
      <c r="D2583"/>
      <c r="E2583"/>
      <c r="F2583"/>
      <c r="G2583"/>
      <c r="H2583" s="26"/>
      <c r="I2583" s="26"/>
      <c r="J2583"/>
      <c r="K2583"/>
      <c r="N2583"/>
      <c r="O2583"/>
      <c r="P2583"/>
      <c r="Q2583"/>
      <c r="R2583"/>
      <c r="S2583" s="30"/>
    </row>
    <row r="2584" spans="1:19" x14ac:dyDescent="0.3">
      <c r="A2584" s="25"/>
      <c r="C2584"/>
      <c r="D2584"/>
      <c r="E2584"/>
      <c r="F2584"/>
      <c r="G2584"/>
      <c r="H2584"/>
      <c r="I2584" s="26"/>
      <c r="J2584"/>
      <c r="K2584"/>
      <c r="N2584"/>
      <c r="O2584"/>
      <c r="P2584"/>
      <c r="Q2584"/>
      <c r="R2584"/>
      <c r="S2584" s="30"/>
    </row>
    <row r="2585" spans="1:19" x14ac:dyDescent="0.3">
      <c r="A2585" s="25"/>
      <c r="C2585"/>
      <c r="D2585"/>
      <c r="E2585"/>
      <c r="F2585"/>
      <c r="G2585"/>
      <c r="H2585" s="26"/>
      <c r="I2585" s="26"/>
      <c r="J2585"/>
      <c r="K2585"/>
      <c r="N2585"/>
      <c r="O2585"/>
      <c r="P2585"/>
      <c r="Q2585"/>
      <c r="R2585"/>
      <c r="S2585" s="30"/>
    </row>
    <row r="2586" spans="1:19" x14ac:dyDescent="0.3">
      <c r="A2586" s="25"/>
      <c r="C2586"/>
      <c r="D2586"/>
      <c r="E2586"/>
      <c r="F2586"/>
      <c r="G2586"/>
      <c r="H2586" s="26"/>
      <c r="I2586" s="26"/>
      <c r="J2586"/>
      <c r="K2586"/>
      <c r="N2586"/>
      <c r="O2586"/>
      <c r="P2586"/>
      <c r="Q2586"/>
      <c r="R2586"/>
      <c r="S2586" s="30"/>
    </row>
    <row r="2587" spans="1:19" x14ac:dyDescent="0.3">
      <c r="A2587" s="25"/>
      <c r="C2587"/>
      <c r="D2587"/>
      <c r="E2587"/>
      <c r="F2587"/>
      <c r="G2587"/>
      <c r="H2587" s="26"/>
      <c r="I2587" s="26"/>
      <c r="J2587"/>
      <c r="K2587"/>
      <c r="N2587"/>
      <c r="O2587"/>
      <c r="P2587"/>
      <c r="Q2587"/>
      <c r="R2587"/>
      <c r="S2587" s="30"/>
    </row>
    <row r="2588" spans="1:19" x14ac:dyDescent="0.3">
      <c r="A2588" s="25"/>
      <c r="C2588"/>
      <c r="D2588"/>
      <c r="E2588"/>
      <c r="F2588"/>
      <c r="G2588"/>
      <c r="H2588" s="26"/>
      <c r="I2588" s="14"/>
      <c r="J2588"/>
      <c r="K2588"/>
      <c r="N2588"/>
      <c r="O2588"/>
      <c r="P2588"/>
      <c r="Q2588"/>
      <c r="R2588"/>
      <c r="S2588" s="30"/>
    </row>
    <row r="2589" spans="1:19" x14ac:dyDescent="0.3">
      <c r="A2589" s="25"/>
      <c r="C2589"/>
      <c r="D2589"/>
      <c r="E2589"/>
      <c r="F2589"/>
      <c r="G2589"/>
      <c r="H2589"/>
      <c r="I2589" s="26"/>
      <c r="J2589"/>
      <c r="K2589"/>
      <c r="N2589"/>
      <c r="O2589"/>
      <c r="P2589"/>
      <c r="Q2589"/>
      <c r="R2589"/>
      <c r="S2589" s="30"/>
    </row>
    <row r="2590" spans="1:19" x14ac:dyDescent="0.3">
      <c r="A2590" s="25"/>
      <c r="C2590"/>
      <c r="D2590"/>
      <c r="E2590"/>
      <c r="F2590"/>
      <c r="G2590"/>
      <c r="I2590" s="26"/>
      <c r="J2590"/>
      <c r="K2590"/>
      <c r="N2590"/>
      <c r="O2590"/>
      <c r="P2590"/>
      <c r="Q2590"/>
      <c r="R2590"/>
      <c r="S2590" s="30"/>
    </row>
    <row r="2591" spans="1:19" x14ac:dyDescent="0.3">
      <c r="A2591" s="25"/>
      <c r="C2591"/>
      <c r="D2591"/>
      <c r="E2591"/>
      <c r="F2591"/>
      <c r="G2591"/>
      <c r="H2591"/>
      <c r="I2591"/>
      <c r="J2591"/>
      <c r="K2591"/>
      <c r="N2591"/>
      <c r="O2591"/>
      <c r="P2591"/>
      <c r="Q2591"/>
      <c r="R2591"/>
      <c r="S2591" s="30"/>
    </row>
    <row r="2592" spans="1:19" x14ac:dyDescent="0.3">
      <c r="A2592" s="25"/>
      <c r="C2592"/>
      <c r="D2592"/>
      <c r="E2592"/>
      <c r="F2592"/>
      <c r="G2592"/>
      <c r="H2592" s="14"/>
      <c r="I2592" s="14"/>
      <c r="J2592"/>
      <c r="K2592"/>
      <c r="N2592"/>
      <c r="O2592"/>
      <c r="P2592"/>
      <c r="Q2592"/>
      <c r="R2592"/>
      <c r="S2592" s="30"/>
    </row>
    <row r="2593" spans="1:19" x14ac:dyDescent="0.3">
      <c r="A2593" s="25"/>
      <c r="C2593"/>
      <c r="D2593"/>
      <c r="E2593"/>
      <c r="F2593"/>
      <c r="G2593"/>
      <c r="H2593" s="26"/>
      <c r="I2593" s="26"/>
      <c r="J2593"/>
      <c r="K2593"/>
      <c r="N2593"/>
      <c r="O2593"/>
      <c r="P2593"/>
      <c r="Q2593"/>
      <c r="R2593"/>
      <c r="S2593" s="30"/>
    </row>
    <row r="2594" spans="1:19" x14ac:dyDescent="0.3">
      <c r="A2594" s="25"/>
      <c r="C2594"/>
      <c r="D2594"/>
      <c r="E2594"/>
      <c r="F2594"/>
      <c r="G2594"/>
      <c r="H2594" s="14"/>
      <c r="I2594" s="26"/>
      <c r="J2594"/>
      <c r="K2594"/>
      <c r="N2594"/>
      <c r="O2594"/>
      <c r="P2594"/>
      <c r="Q2594"/>
      <c r="R2594"/>
      <c r="S2594" s="30"/>
    </row>
    <row r="2595" spans="1:19" x14ac:dyDescent="0.3">
      <c r="A2595" s="25"/>
      <c r="C2595"/>
      <c r="D2595"/>
      <c r="E2595"/>
      <c r="F2595"/>
      <c r="G2595"/>
      <c r="J2595"/>
      <c r="K2595"/>
      <c r="N2595"/>
      <c r="O2595"/>
      <c r="P2595"/>
      <c r="Q2595"/>
      <c r="R2595"/>
      <c r="S2595" s="30"/>
    </row>
    <row r="2596" spans="1:19" x14ac:dyDescent="0.3">
      <c r="A2596" s="25"/>
      <c r="C2596"/>
      <c r="D2596"/>
      <c r="E2596"/>
      <c r="F2596"/>
      <c r="G2596"/>
      <c r="H2596" s="26"/>
      <c r="I2596" s="26"/>
      <c r="J2596"/>
      <c r="K2596"/>
      <c r="N2596"/>
      <c r="O2596"/>
      <c r="P2596"/>
      <c r="Q2596"/>
      <c r="R2596"/>
      <c r="S2596" s="30"/>
    </row>
    <row r="2597" spans="1:19" x14ac:dyDescent="0.3">
      <c r="A2597" s="25"/>
      <c r="C2597"/>
      <c r="D2597"/>
      <c r="E2597"/>
      <c r="F2597"/>
      <c r="G2597"/>
      <c r="H2597" s="26"/>
      <c r="I2597" s="26"/>
      <c r="J2597"/>
      <c r="K2597"/>
      <c r="N2597"/>
      <c r="O2597"/>
      <c r="P2597"/>
      <c r="Q2597"/>
      <c r="R2597"/>
      <c r="S2597" s="30"/>
    </row>
    <row r="2598" spans="1:19" x14ac:dyDescent="0.3">
      <c r="A2598" s="25"/>
      <c r="C2598"/>
      <c r="D2598"/>
      <c r="E2598"/>
      <c r="F2598"/>
      <c r="G2598"/>
      <c r="H2598" s="26"/>
      <c r="I2598" s="26"/>
      <c r="J2598"/>
      <c r="K2598"/>
      <c r="N2598"/>
      <c r="O2598"/>
      <c r="P2598"/>
      <c r="Q2598"/>
      <c r="R2598"/>
      <c r="S2598" s="30"/>
    </row>
    <row r="2599" spans="1:19" x14ac:dyDescent="0.3">
      <c r="A2599" s="25"/>
      <c r="C2599"/>
      <c r="D2599"/>
      <c r="E2599"/>
      <c r="F2599"/>
      <c r="G2599"/>
      <c r="H2599" s="26"/>
      <c r="I2599" s="26"/>
      <c r="J2599"/>
      <c r="K2599"/>
      <c r="N2599"/>
      <c r="O2599"/>
      <c r="P2599"/>
      <c r="Q2599"/>
      <c r="R2599"/>
      <c r="S2599" s="30"/>
    </row>
    <row r="2600" spans="1:19" x14ac:dyDescent="0.3">
      <c r="A2600" s="25"/>
      <c r="C2600"/>
      <c r="D2600"/>
      <c r="E2600"/>
      <c r="F2600"/>
      <c r="G2600"/>
      <c r="J2600"/>
      <c r="K2600"/>
      <c r="N2600"/>
      <c r="O2600"/>
      <c r="P2600"/>
      <c r="Q2600"/>
      <c r="R2600"/>
      <c r="S2600" s="30"/>
    </row>
    <row r="2601" spans="1:19" x14ac:dyDescent="0.3">
      <c r="A2601" s="25"/>
      <c r="C2601"/>
      <c r="D2601"/>
      <c r="E2601"/>
      <c r="F2601"/>
      <c r="G2601"/>
      <c r="H2601" s="26"/>
      <c r="I2601" s="26"/>
      <c r="J2601"/>
      <c r="K2601"/>
      <c r="N2601"/>
      <c r="O2601"/>
      <c r="P2601"/>
      <c r="Q2601"/>
      <c r="R2601"/>
      <c r="S2601" s="30"/>
    </row>
    <row r="2602" spans="1:19" x14ac:dyDescent="0.3">
      <c r="A2602" s="25"/>
      <c r="C2602"/>
      <c r="D2602"/>
      <c r="E2602"/>
      <c r="F2602"/>
      <c r="G2602"/>
      <c r="H2602" s="14"/>
      <c r="I2602" s="26"/>
      <c r="J2602"/>
      <c r="K2602"/>
      <c r="N2602"/>
      <c r="O2602"/>
      <c r="P2602"/>
      <c r="Q2602"/>
      <c r="R2602"/>
      <c r="S2602" s="30"/>
    </row>
    <row r="2603" spans="1:19" x14ac:dyDescent="0.3">
      <c r="A2603" s="25"/>
      <c r="C2603"/>
      <c r="D2603"/>
      <c r="E2603"/>
      <c r="F2603"/>
      <c r="G2603"/>
      <c r="J2603"/>
      <c r="K2603"/>
      <c r="N2603"/>
      <c r="O2603"/>
      <c r="P2603"/>
      <c r="Q2603"/>
      <c r="R2603"/>
      <c r="S2603" s="30"/>
    </row>
    <row r="2604" spans="1:19" x14ac:dyDescent="0.3">
      <c r="A2604" s="25"/>
      <c r="C2604"/>
      <c r="D2604"/>
      <c r="E2604"/>
      <c r="F2604"/>
      <c r="G2604"/>
      <c r="H2604" s="26"/>
      <c r="I2604" s="26"/>
      <c r="J2604"/>
      <c r="K2604"/>
      <c r="N2604"/>
      <c r="O2604"/>
      <c r="P2604"/>
      <c r="Q2604"/>
      <c r="R2604"/>
      <c r="S2604" s="30"/>
    </row>
    <row r="2605" spans="1:19" x14ac:dyDescent="0.3">
      <c r="A2605" s="25"/>
      <c r="C2605"/>
      <c r="D2605"/>
      <c r="E2605"/>
      <c r="F2605"/>
      <c r="G2605"/>
      <c r="H2605" s="26"/>
      <c r="I2605" s="26"/>
      <c r="J2605"/>
      <c r="K2605"/>
      <c r="N2605"/>
      <c r="O2605"/>
      <c r="P2605"/>
      <c r="Q2605"/>
      <c r="R2605"/>
      <c r="S2605" s="30"/>
    </row>
    <row r="2606" spans="1:19" x14ac:dyDescent="0.3">
      <c r="A2606" s="25"/>
      <c r="C2606"/>
      <c r="D2606"/>
      <c r="E2606"/>
      <c r="F2606"/>
      <c r="G2606"/>
      <c r="H2606" s="26"/>
      <c r="I2606" s="26"/>
      <c r="J2606"/>
      <c r="K2606"/>
      <c r="N2606"/>
      <c r="O2606"/>
      <c r="P2606"/>
      <c r="Q2606"/>
      <c r="R2606"/>
      <c r="S2606" s="30"/>
    </row>
    <row r="2607" spans="1:19" x14ac:dyDescent="0.3">
      <c r="A2607" s="25"/>
      <c r="C2607"/>
      <c r="D2607"/>
      <c r="E2607"/>
      <c r="F2607"/>
      <c r="G2607"/>
      <c r="H2607" s="26"/>
      <c r="I2607" s="26"/>
      <c r="J2607"/>
      <c r="K2607"/>
      <c r="N2607"/>
      <c r="O2607"/>
      <c r="P2607"/>
      <c r="Q2607"/>
      <c r="R2607"/>
      <c r="S2607" s="30"/>
    </row>
    <row r="2608" spans="1:19" x14ac:dyDescent="0.3">
      <c r="A2608" s="25"/>
      <c r="C2608"/>
      <c r="D2608"/>
      <c r="E2608"/>
      <c r="F2608"/>
      <c r="G2608"/>
      <c r="H2608" s="14"/>
      <c r="I2608" s="14"/>
      <c r="J2608"/>
      <c r="K2608"/>
      <c r="N2608"/>
      <c r="O2608"/>
      <c r="P2608"/>
      <c r="Q2608"/>
      <c r="R2608"/>
      <c r="S2608" s="30"/>
    </row>
    <row r="2609" spans="1:19" x14ac:dyDescent="0.3">
      <c r="A2609" s="25"/>
      <c r="C2609"/>
      <c r="D2609"/>
      <c r="E2609"/>
      <c r="F2609"/>
      <c r="G2609"/>
      <c r="H2609" s="14"/>
      <c r="I2609" s="14"/>
      <c r="J2609"/>
      <c r="K2609"/>
      <c r="N2609"/>
      <c r="O2609"/>
      <c r="P2609"/>
      <c r="Q2609"/>
      <c r="R2609"/>
      <c r="S2609" s="30"/>
    </row>
    <row r="2610" spans="1:19" x14ac:dyDescent="0.3">
      <c r="A2610" s="25"/>
      <c r="C2610"/>
      <c r="D2610"/>
      <c r="E2610"/>
      <c r="F2610"/>
      <c r="G2610"/>
      <c r="H2610" s="14"/>
      <c r="I2610" s="26"/>
      <c r="J2610"/>
      <c r="K2610"/>
      <c r="N2610"/>
      <c r="O2610"/>
      <c r="P2610"/>
      <c r="Q2610"/>
      <c r="R2610"/>
      <c r="S2610" s="30"/>
    </row>
    <row r="2611" spans="1:19" x14ac:dyDescent="0.3">
      <c r="A2611" s="25"/>
      <c r="C2611"/>
      <c r="D2611"/>
      <c r="E2611"/>
      <c r="F2611"/>
      <c r="G2611"/>
      <c r="H2611" s="14"/>
      <c r="I2611" s="14"/>
      <c r="J2611"/>
      <c r="K2611"/>
      <c r="N2611"/>
      <c r="O2611"/>
      <c r="P2611"/>
      <c r="Q2611"/>
      <c r="R2611"/>
      <c r="S2611" s="30"/>
    </row>
    <row r="2612" spans="1:19" x14ac:dyDescent="0.3">
      <c r="A2612" s="25"/>
      <c r="C2612"/>
      <c r="D2612"/>
      <c r="E2612"/>
      <c r="F2612"/>
      <c r="G2612"/>
      <c r="H2612" s="14"/>
      <c r="I2612" s="26"/>
      <c r="J2612"/>
      <c r="K2612"/>
      <c r="N2612"/>
      <c r="O2612"/>
      <c r="P2612"/>
      <c r="Q2612"/>
      <c r="R2612"/>
      <c r="S2612" s="30"/>
    </row>
    <row r="2613" spans="1:19" x14ac:dyDescent="0.3">
      <c r="A2613" s="25"/>
      <c r="C2613"/>
      <c r="D2613"/>
      <c r="E2613"/>
      <c r="F2613"/>
      <c r="G2613"/>
      <c r="H2613" s="26"/>
      <c r="I2613" s="26"/>
      <c r="J2613"/>
      <c r="K2613"/>
      <c r="N2613"/>
      <c r="O2613"/>
      <c r="P2613"/>
      <c r="Q2613"/>
      <c r="R2613"/>
      <c r="S2613" s="30"/>
    </row>
    <row r="2614" spans="1:19" x14ac:dyDescent="0.3">
      <c r="A2614" s="25"/>
      <c r="C2614"/>
      <c r="D2614"/>
      <c r="E2614"/>
      <c r="F2614"/>
      <c r="G2614"/>
      <c r="J2614"/>
      <c r="K2614"/>
      <c r="N2614"/>
      <c r="O2614"/>
      <c r="P2614"/>
      <c r="Q2614"/>
      <c r="R2614"/>
      <c r="S2614" s="30"/>
    </row>
    <row r="2615" spans="1:19" x14ac:dyDescent="0.3">
      <c r="A2615" s="25"/>
      <c r="C2615"/>
      <c r="D2615"/>
      <c r="E2615"/>
      <c r="F2615"/>
      <c r="G2615"/>
      <c r="H2615" s="26"/>
      <c r="I2615" s="26"/>
      <c r="J2615"/>
      <c r="K2615"/>
      <c r="N2615"/>
      <c r="O2615"/>
      <c r="P2615"/>
      <c r="Q2615"/>
      <c r="R2615"/>
      <c r="S2615" s="30"/>
    </row>
    <row r="2616" spans="1:19" x14ac:dyDescent="0.3">
      <c r="A2616" s="25"/>
      <c r="C2616"/>
      <c r="D2616"/>
      <c r="E2616"/>
      <c r="F2616"/>
      <c r="G2616"/>
      <c r="H2616" s="26"/>
      <c r="I2616" s="26"/>
      <c r="J2616"/>
      <c r="K2616"/>
      <c r="N2616"/>
      <c r="O2616"/>
      <c r="P2616"/>
      <c r="Q2616"/>
      <c r="R2616"/>
      <c r="S2616" s="30"/>
    </row>
    <row r="2617" spans="1:19" x14ac:dyDescent="0.3">
      <c r="A2617" s="25"/>
      <c r="C2617"/>
      <c r="D2617"/>
      <c r="E2617"/>
      <c r="F2617"/>
      <c r="G2617"/>
      <c r="H2617" s="14"/>
      <c r="I2617" s="26"/>
      <c r="J2617"/>
      <c r="K2617"/>
      <c r="N2617"/>
      <c r="O2617"/>
      <c r="P2617"/>
      <c r="Q2617"/>
      <c r="R2617"/>
      <c r="S2617" s="30"/>
    </row>
    <row r="2618" spans="1:19" x14ac:dyDescent="0.3">
      <c r="A2618" s="25"/>
      <c r="C2618"/>
      <c r="D2618"/>
      <c r="E2618"/>
      <c r="F2618"/>
      <c r="G2618"/>
      <c r="H2618" s="14"/>
      <c r="I2618" s="14"/>
      <c r="J2618"/>
      <c r="K2618"/>
      <c r="N2618"/>
      <c r="O2618"/>
      <c r="P2618"/>
      <c r="Q2618"/>
      <c r="R2618"/>
      <c r="S2618" s="30"/>
    </row>
    <row r="2619" spans="1:19" x14ac:dyDescent="0.3">
      <c r="A2619" s="25"/>
      <c r="C2619"/>
      <c r="D2619"/>
      <c r="E2619"/>
      <c r="F2619"/>
      <c r="G2619"/>
      <c r="H2619"/>
      <c r="I2619" s="26"/>
      <c r="J2619"/>
      <c r="K2619"/>
      <c r="N2619"/>
      <c r="O2619"/>
      <c r="P2619"/>
      <c r="Q2619"/>
      <c r="R2619"/>
      <c r="S2619" s="30"/>
    </row>
    <row r="2620" spans="1:19" x14ac:dyDescent="0.3">
      <c r="A2620" s="25"/>
      <c r="C2620"/>
      <c r="D2620"/>
      <c r="E2620"/>
      <c r="F2620"/>
      <c r="G2620"/>
      <c r="H2620" s="14"/>
      <c r="I2620" s="26"/>
      <c r="J2620"/>
      <c r="K2620"/>
      <c r="N2620"/>
      <c r="O2620"/>
      <c r="P2620"/>
      <c r="Q2620"/>
      <c r="R2620"/>
      <c r="S2620" s="30"/>
    </row>
    <row r="2621" spans="1:19" x14ac:dyDescent="0.3">
      <c r="A2621" s="25"/>
      <c r="C2621"/>
      <c r="D2621"/>
      <c r="E2621"/>
      <c r="F2621"/>
      <c r="G2621"/>
      <c r="H2621" s="14"/>
      <c r="I2621" s="14"/>
      <c r="J2621"/>
      <c r="K2621"/>
      <c r="N2621"/>
      <c r="O2621"/>
      <c r="P2621"/>
      <c r="Q2621"/>
      <c r="R2621"/>
      <c r="S2621" s="30"/>
    </row>
    <row r="2622" spans="1:19" x14ac:dyDescent="0.3">
      <c r="A2622" s="25"/>
      <c r="C2622"/>
      <c r="D2622"/>
      <c r="E2622"/>
      <c r="F2622"/>
      <c r="G2622"/>
      <c r="H2622" s="14"/>
      <c r="I2622" s="14"/>
      <c r="J2622"/>
      <c r="K2622"/>
      <c r="N2622"/>
      <c r="O2622"/>
      <c r="P2622"/>
      <c r="Q2622"/>
      <c r="R2622"/>
      <c r="S2622" s="30"/>
    </row>
    <row r="2623" spans="1:19" x14ac:dyDescent="0.3">
      <c r="A2623" s="25"/>
      <c r="C2623"/>
      <c r="D2623"/>
      <c r="E2623"/>
      <c r="F2623"/>
      <c r="G2623"/>
      <c r="I2623" s="14"/>
      <c r="J2623"/>
      <c r="K2623"/>
      <c r="N2623"/>
      <c r="O2623"/>
      <c r="P2623"/>
      <c r="Q2623"/>
      <c r="R2623"/>
      <c r="S2623" s="30"/>
    </row>
    <row r="2624" spans="1:19" x14ac:dyDescent="0.3">
      <c r="A2624" s="25"/>
      <c r="C2624"/>
      <c r="D2624"/>
      <c r="E2624"/>
      <c r="F2624"/>
      <c r="G2624"/>
      <c r="I2624" s="14"/>
      <c r="J2624"/>
      <c r="K2624"/>
      <c r="N2624"/>
      <c r="O2624"/>
      <c r="P2624"/>
      <c r="Q2624"/>
      <c r="R2624"/>
      <c r="S2624" s="30"/>
    </row>
    <row r="2625" spans="1:19" x14ac:dyDescent="0.3">
      <c r="A2625" s="25"/>
      <c r="C2625"/>
      <c r="D2625"/>
      <c r="E2625"/>
      <c r="F2625"/>
      <c r="G2625"/>
      <c r="H2625" s="14"/>
      <c r="I2625" s="14"/>
      <c r="J2625"/>
      <c r="K2625"/>
      <c r="N2625"/>
      <c r="O2625"/>
      <c r="P2625"/>
      <c r="Q2625"/>
      <c r="R2625"/>
      <c r="S2625" s="30"/>
    </row>
    <row r="2626" spans="1:19" x14ac:dyDescent="0.3">
      <c r="A2626" s="25"/>
      <c r="C2626"/>
      <c r="D2626"/>
      <c r="E2626"/>
      <c r="F2626"/>
      <c r="G2626"/>
      <c r="H2626" s="26"/>
      <c r="I2626" s="26"/>
      <c r="J2626"/>
      <c r="K2626"/>
      <c r="N2626"/>
      <c r="O2626"/>
      <c r="P2626"/>
      <c r="Q2626"/>
      <c r="R2626"/>
      <c r="S2626" s="30"/>
    </row>
    <row r="2627" spans="1:19" x14ac:dyDescent="0.3">
      <c r="A2627" s="25"/>
      <c r="C2627"/>
      <c r="D2627"/>
      <c r="E2627"/>
      <c r="F2627"/>
      <c r="G2627"/>
      <c r="H2627" s="26"/>
      <c r="I2627" s="26"/>
      <c r="J2627"/>
      <c r="K2627"/>
      <c r="N2627"/>
      <c r="O2627"/>
      <c r="P2627"/>
      <c r="Q2627"/>
      <c r="R2627"/>
      <c r="S2627" s="30"/>
    </row>
    <row r="2628" spans="1:19" x14ac:dyDescent="0.3">
      <c r="A2628" s="25"/>
      <c r="C2628"/>
      <c r="D2628"/>
      <c r="E2628"/>
      <c r="F2628"/>
      <c r="G2628"/>
      <c r="H2628" s="26"/>
      <c r="I2628" s="26"/>
      <c r="J2628"/>
      <c r="K2628"/>
      <c r="N2628"/>
      <c r="O2628"/>
      <c r="P2628"/>
      <c r="Q2628"/>
      <c r="R2628"/>
      <c r="S2628" s="30"/>
    </row>
    <row r="2629" spans="1:19" x14ac:dyDescent="0.3">
      <c r="A2629" s="25"/>
      <c r="C2629"/>
      <c r="D2629"/>
      <c r="E2629"/>
      <c r="F2629"/>
      <c r="G2629"/>
      <c r="H2629" s="14"/>
      <c r="I2629" s="14"/>
      <c r="J2629"/>
      <c r="K2629"/>
      <c r="N2629"/>
      <c r="O2629"/>
      <c r="P2629"/>
      <c r="Q2629"/>
      <c r="R2629"/>
      <c r="S2629" s="30"/>
    </row>
    <row r="2630" spans="1:19" x14ac:dyDescent="0.3">
      <c r="A2630" s="25"/>
      <c r="C2630"/>
      <c r="D2630"/>
      <c r="E2630"/>
      <c r="F2630"/>
      <c r="G2630"/>
      <c r="H2630" s="26"/>
      <c r="I2630" s="26"/>
      <c r="J2630"/>
      <c r="K2630"/>
      <c r="N2630"/>
      <c r="O2630"/>
      <c r="P2630"/>
      <c r="Q2630"/>
      <c r="R2630"/>
      <c r="S2630" s="30"/>
    </row>
    <row r="2631" spans="1:19" x14ac:dyDescent="0.3">
      <c r="A2631" s="25"/>
      <c r="C2631"/>
      <c r="D2631"/>
      <c r="E2631"/>
      <c r="F2631"/>
      <c r="G2631"/>
      <c r="H2631" s="26"/>
      <c r="I2631" s="26"/>
      <c r="J2631"/>
      <c r="K2631"/>
      <c r="N2631"/>
      <c r="O2631"/>
      <c r="P2631"/>
      <c r="Q2631"/>
      <c r="R2631"/>
      <c r="S2631" s="30"/>
    </row>
    <row r="2632" spans="1:19" x14ac:dyDescent="0.3">
      <c r="A2632" s="25"/>
      <c r="C2632"/>
      <c r="D2632"/>
      <c r="E2632"/>
      <c r="F2632"/>
      <c r="G2632"/>
      <c r="H2632" s="14"/>
      <c r="I2632" s="14"/>
      <c r="J2632"/>
      <c r="K2632"/>
      <c r="N2632"/>
      <c r="O2632"/>
      <c r="P2632"/>
      <c r="Q2632"/>
      <c r="R2632"/>
      <c r="S2632" s="30"/>
    </row>
    <row r="2633" spans="1:19" x14ac:dyDescent="0.3">
      <c r="A2633" s="25"/>
      <c r="C2633"/>
      <c r="D2633"/>
      <c r="E2633"/>
      <c r="F2633"/>
      <c r="G2633"/>
      <c r="H2633" s="14"/>
      <c r="I2633" s="14"/>
      <c r="J2633"/>
      <c r="K2633"/>
      <c r="N2633"/>
      <c r="O2633"/>
      <c r="P2633"/>
      <c r="Q2633"/>
      <c r="R2633"/>
      <c r="S2633" s="30"/>
    </row>
    <row r="2634" spans="1:19" x14ac:dyDescent="0.3">
      <c r="A2634" s="25"/>
      <c r="C2634"/>
      <c r="D2634"/>
      <c r="E2634"/>
      <c r="F2634"/>
      <c r="G2634"/>
      <c r="H2634" s="26"/>
      <c r="I2634" s="26"/>
      <c r="J2634"/>
      <c r="K2634"/>
      <c r="N2634"/>
      <c r="O2634"/>
      <c r="P2634"/>
      <c r="Q2634"/>
      <c r="R2634"/>
      <c r="S2634" s="30"/>
    </row>
    <row r="2635" spans="1:19" x14ac:dyDescent="0.3">
      <c r="A2635" s="25"/>
      <c r="C2635"/>
      <c r="D2635"/>
      <c r="E2635"/>
      <c r="F2635"/>
      <c r="G2635"/>
      <c r="H2635" s="26"/>
      <c r="I2635" s="26"/>
      <c r="J2635"/>
      <c r="K2635"/>
      <c r="N2635"/>
      <c r="O2635"/>
      <c r="P2635"/>
      <c r="Q2635"/>
      <c r="R2635"/>
      <c r="S2635" s="30"/>
    </row>
    <row r="2636" spans="1:19" x14ac:dyDescent="0.3">
      <c r="A2636" s="25"/>
      <c r="C2636"/>
      <c r="D2636"/>
      <c r="E2636"/>
      <c r="F2636"/>
      <c r="G2636"/>
      <c r="H2636" s="26"/>
      <c r="I2636" s="26"/>
      <c r="J2636"/>
      <c r="K2636"/>
      <c r="N2636"/>
      <c r="O2636"/>
      <c r="P2636"/>
      <c r="Q2636"/>
      <c r="R2636"/>
      <c r="S2636" s="30"/>
    </row>
    <row r="2637" spans="1:19" x14ac:dyDescent="0.3">
      <c r="A2637" s="25"/>
      <c r="C2637"/>
      <c r="D2637"/>
      <c r="E2637"/>
      <c r="F2637"/>
      <c r="G2637"/>
      <c r="H2637" s="14"/>
      <c r="I2637" s="14"/>
      <c r="J2637"/>
      <c r="K2637"/>
      <c r="N2637"/>
      <c r="O2637"/>
      <c r="P2637"/>
      <c r="Q2637"/>
      <c r="R2637"/>
      <c r="S2637" s="30"/>
    </row>
    <row r="2638" spans="1:19" x14ac:dyDescent="0.3">
      <c r="A2638" s="25"/>
      <c r="C2638"/>
      <c r="D2638"/>
      <c r="E2638"/>
      <c r="F2638"/>
      <c r="G2638"/>
      <c r="H2638" s="26"/>
      <c r="I2638" s="14"/>
      <c r="J2638"/>
      <c r="K2638"/>
      <c r="N2638"/>
      <c r="O2638"/>
      <c r="P2638"/>
      <c r="Q2638"/>
      <c r="R2638"/>
      <c r="S2638" s="30"/>
    </row>
    <row r="2639" spans="1:19" x14ac:dyDescent="0.3">
      <c r="A2639" s="25"/>
      <c r="C2639"/>
      <c r="D2639"/>
      <c r="E2639"/>
      <c r="F2639"/>
      <c r="G2639"/>
      <c r="H2639" s="14"/>
      <c r="I2639" s="14"/>
      <c r="J2639"/>
      <c r="K2639"/>
      <c r="N2639"/>
      <c r="O2639"/>
      <c r="P2639"/>
      <c r="Q2639"/>
      <c r="R2639"/>
      <c r="S2639" s="30"/>
    </row>
    <row r="2640" spans="1:19" x14ac:dyDescent="0.3">
      <c r="A2640" s="25"/>
      <c r="C2640"/>
      <c r="D2640"/>
      <c r="E2640"/>
      <c r="F2640"/>
      <c r="G2640"/>
      <c r="H2640" s="14"/>
      <c r="I2640" s="26"/>
      <c r="J2640"/>
      <c r="K2640"/>
      <c r="N2640"/>
      <c r="O2640"/>
      <c r="P2640"/>
      <c r="Q2640"/>
      <c r="R2640"/>
      <c r="S2640" s="30"/>
    </row>
    <row r="2641" spans="1:19" x14ac:dyDescent="0.3">
      <c r="A2641" s="25"/>
      <c r="C2641"/>
      <c r="D2641"/>
      <c r="E2641"/>
      <c r="F2641"/>
      <c r="G2641"/>
      <c r="H2641" s="14"/>
      <c r="I2641" s="14"/>
      <c r="J2641"/>
      <c r="K2641"/>
      <c r="N2641"/>
      <c r="O2641"/>
      <c r="P2641"/>
      <c r="Q2641"/>
      <c r="R2641"/>
      <c r="S2641" s="30"/>
    </row>
    <row r="2642" spans="1:19" x14ac:dyDescent="0.3">
      <c r="A2642" s="25"/>
      <c r="C2642"/>
      <c r="D2642"/>
      <c r="E2642"/>
      <c r="F2642"/>
      <c r="G2642"/>
      <c r="H2642" s="14"/>
      <c r="I2642" s="14"/>
      <c r="J2642"/>
      <c r="K2642"/>
      <c r="N2642"/>
      <c r="O2642"/>
      <c r="P2642"/>
      <c r="Q2642"/>
      <c r="R2642"/>
      <c r="S2642" s="30"/>
    </row>
    <row r="2643" spans="1:19" x14ac:dyDescent="0.3">
      <c r="A2643" s="25"/>
      <c r="C2643"/>
      <c r="D2643"/>
      <c r="E2643"/>
      <c r="F2643"/>
      <c r="G2643"/>
      <c r="H2643" s="14"/>
      <c r="I2643" s="14"/>
      <c r="J2643"/>
      <c r="K2643"/>
      <c r="N2643"/>
      <c r="O2643"/>
      <c r="P2643"/>
      <c r="Q2643"/>
      <c r="R2643"/>
      <c r="S2643" s="30"/>
    </row>
    <row r="2644" spans="1:19" x14ac:dyDescent="0.3">
      <c r="A2644" s="25"/>
      <c r="C2644"/>
      <c r="D2644"/>
      <c r="E2644"/>
      <c r="F2644"/>
      <c r="G2644"/>
      <c r="H2644" s="26"/>
      <c r="I2644" s="26"/>
      <c r="J2644"/>
      <c r="K2644"/>
      <c r="N2644"/>
      <c r="O2644"/>
      <c r="P2644"/>
      <c r="Q2644"/>
      <c r="R2644"/>
      <c r="S2644" s="30"/>
    </row>
    <row r="2645" spans="1:19" x14ac:dyDescent="0.3">
      <c r="A2645" s="25"/>
      <c r="C2645"/>
      <c r="D2645"/>
      <c r="E2645"/>
      <c r="F2645"/>
      <c r="G2645"/>
      <c r="H2645" s="26"/>
      <c r="I2645" s="26"/>
      <c r="J2645"/>
      <c r="K2645"/>
      <c r="N2645"/>
      <c r="O2645"/>
      <c r="P2645"/>
      <c r="Q2645"/>
      <c r="R2645"/>
      <c r="S2645" s="30"/>
    </row>
    <row r="2646" spans="1:19" x14ac:dyDescent="0.3">
      <c r="A2646" s="25"/>
      <c r="C2646"/>
      <c r="D2646"/>
      <c r="E2646"/>
      <c r="F2646"/>
      <c r="G2646"/>
      <c r="H2646" s="26"/>
      <c r="I2646" s="14"/>
      <c r="J2646"/>
      <c r="K2646"/>
      <c r="N2646"/>
      <c r="O2646"/>
      <c r="P2646"/>
      <c r="Q2646"/>
      <c r="R2646"/>
      <c r="S2646" s="30"/>
    </row>
    <row r="2647" spans="1:19" x14ac:dyDescent="0.3">
      <c r="A2647" s="25"/>
      <c r="C2647"/>
      <c r="D2647"/>
      <c r="E2647"/>
      <c r="F2647"/>
      <c r="G2647"/>
      <c r="H2647" s="14"/>
      <c r="I2647" s="26"/>
      <c r="J2647"/>
      <c r="K2647"/>
      <c r="N2647"/>
      <c r="O2647"/>
      <c r="P2647"/>
      <c r="Q2647"/>
      <c r="R2647"/>
      <c r="S2647" s="30"/>
    </row>
    <row r="2648" spans="1:19" x14ac:dyDescent="0.3">
      <c r="A2648" s="25"/>
      <c r="C2648"/>
      <c r="D2648"/>
      <c r="E2648"/>
      <c r="F2648"/>
      <c r="G2648"/>
      <c r="H2648" s="26"/>
      <c r="I2648" s="26"/>
      <c r="J2648"/>
      <c r="K2648"/>
      <c r="N2648"/>
      <c r="O2648"/>
      <c r="P2648"/>
      <c r="Q2648"/>
      <c r="R2648"/>
      <c r="S2648" s="30"/>
    </row>
    <row r="2649" spans="1:19" x14ac:dyDescent="0.3">
      <c r="A2649" s="25"/>
      <c r="C2649"/>
      <c r="D2649"/>
      <c r="E2649"/>
      <c r="F2649"/>
      <c r="G2649"/>
      <c r="H2649" s="26"/>
      <c r="I2649" s="26"/>
      <c r="J2649"/>
      <c r="K2649"/>
      <c r="N2649"/>
      <c r="O2649"/>
      <c r="P2649"/>
      <c r="Q2649"/>
      <c r="R2649"/>
      <c r="S2649" s="30"/>
    </row>
    <row r="2650" spans="1:19" x14ac:dyDescent="0.3">
      <c r="A2650" s="25"/>
      <c r="C2650"/>
      <c r="D2650"/>
      <c r="E2650"/>
      <c r="F2650"/>
      <c r="G2650"/>
      <c r="H2650" s="26"/>
      <c r="I2650" s="26"/>
      <c r="J2650"/>
      <c r="K2650"/>
      <c r="N2650"/>
      <c r="O2650"/>
      <c r="P2650"/>
      <c r="Q2650"/>
      <c r="R2650"/>
      <c r="S2650" s="30"/>
    </row>
    <row r="2651" spans="1:19" x14ac:dyDescent="0.3">
      <c r="A2651" s="25"/>
      <c r="C2651"/>
      <c r="D2651"/>
      <c r="E2651"/>
      <c r="F2651"/>
      <c r="G2651"/>
      <c r="H2651" s="26"/>
      <c r="I2651" s="26"/>
      <c r="J2651"/>
      <c r="K2651"/>
      <c r="N2651"/>
      <c r="O2651"/>
      <c r="P2651"/>
      <c r="Q2651"/>
      <c r="R2651"/>
      <c r="S2651" s="30"/>
    </row>
    <row r="2652" spans="1:19" x14ac:dyDescent="0.3">
      <c r="A2652" s="25"/>
      <c r="C2652"/>
      <c r="D2652"/>
      <c r="E2652"/>
      <c r="F2652"/>
      <c r="G2652"/>
      <c r="H2652" s="26"/>
      <c r="I2652" s="26"/>
      <c r="J2652"/>
      <c r="K2652"/>
      <c r="N2652"/>
      <c r="O2652"/>
      <c r="P2652"/>
      <c r="Q2652"/>
      <c r="R2652"/>
      <c r="S2652" s="30"/>
    </row>
    <row r="2653" spans="1:19" x14ac:dyDescent="0.3">
      <c r="A2653" s="25"/>
      <c r="C2653"/>
      <c r="D2653"/>
      <c r="E2653"/>
      <c r="F2653"/>
      <c r="G2653"/>
      <c r="H2653" s="26"/>
      <c r="I2653" s="26"/>
      <c r="J2653"/>
      <c r="K2653"/>
      <c r="N2653"/>
      <c r="O2653"/>
      <c r="P2653"/>
      <c r="Q2653"/>
      <c r="R2653"/>
      <c r="S2653" s="30"/>
    </row>
    <row r="2654" spans="1:19" x14ac:dyDescent="0.3">
      <c r="A2654" s="25"/>
      <c r="C2654"/>
      <c r="D2654"/>
      <c r="E2654"/>
      <c r="F2654"/>
      <c r="G2654"/>
      <c r="H2654" s="26"/>
      <c r="I2654" s="26"/>
      <c r="J2654"/>
      <c r="K2654"/>
      <c r="N2654"/>
      <c r="O2654"/>
      <c r="P2654"/>
      <c r="Q2654"/>
      <c r="R2654"/>
      <c r="S2654" s="30"/>
    </row>
    <row r="2655" spans="1:19" x14ac:dyDescent="0.3">
      <c r="A2655" s="25"/>
      <c r="C2655"/>
      <c r="D2655"/>
      <c r="E2655"/>
      <c r="F2655"/>
      <c r="G2655"/>
      <c r="H2655" s="26"/>
      <c r="I2655" s="26"/>
      <c r="J2655"/>
      <c r="K2655"/>
      <c r="N2655"/>
      <c r="O2655"/>
      <c r="P2655"/>
      <c r="Q2655"/>
      <c r="R2655"/>
      <c r="S2655" s="30"/>
    </row>
    <row r="2656" spans="1:19" x14ac:dyDescent="0.3">
      <c r="A2656" s="25"/>
      <c r="C2656"/>
      <c r="D2656"/>
      <c r="E2656"/>
      <c r="F2656"/>
      <c r="G2656"/>
      <c r="H2656" s="26"/>
      <c r="I2656" s="26"/>
      <c r="J2656"/>
      <c r="K2656"/>
      <c r="N2656"/>
      <c r="O2656"/>
      <c r="P2656"/>
      <c r="Q2656"/>
      <c r="R2656"/>
      <c r="S2656" s="30"/>
    </row>
    <row r="2657" spans="1:19" x14ac:dyDescent="0.3">
      <c r="A2657" s="25"/>
      <c r="C2657"/>
      <c r="D2657"/>
      <c r="E2657"/>
      <c r="F2657"/>
      <c r="G2657"/>
      <c r="H2657"/>
      <c r="J2657"/>
      <c r="K2657"/>
      <c r="N2657"/>
      <c r="O2657"/>
      <c r="P2657"/>
      <c r="Q2657"/>
      <c r="R2657"/>
      <c r="S2657" s="30"/>
    </row>
    <row r="2658" spans="1:19" x14ac:dyDescent="0.3">
      <c r="A2658" s="25"/>
      <c r="C2658"/>
      <c r="D2658"/>
      <c r="E2658"/>
      <c r="F2658"/>
      <c r="G2658"/>
      <c r="H2658"/>
      <c r="I2658" s="26"/>
      <c r="J2658"/>
      <c r="K2658"/>
      <c r="N2658"/>
      <c r="O2658"/>
      <c r="P2658"/>
      <c r="Q2658"/>
      <c r="R2658"/>
      <c r="S2658" s="30"/>
    </row>
    <row r="2659" spans="1:19" x14ac:dyDescent="0.3">
      <c r="A2659" s="25"/>
      <c r="C2659"/>
      <c r="D2659"/>
      <c r="E2659"/>
      <c r="F2659"/>
      <c r="G2659"/>
      <c r="H2659" s="26"/>
      <c r="I2659" s="14"/>
      <c r="J2659"/>
      <c r="K2659"/>
      <c r="N2659"/>
      <c r="O2659"/>
      <c r="P2659"/>
      <c r="Q2659"/>
      <c r="R2659"/>
      <c r="S2659" s="30"/>
    </row>
    <row r="2660" spans="1:19" x14ac:dyDescent="0.3">
      <c r="A2660" s="25"/>
      <c r="C2660"/>
      <c r="D2660"/>
      <c r="E2660"/>
      <c r="F2660"/>
      <c r="G2660"/>
      <c r="H2660"/>
      <c r="I2660" s="26"/>
      <c r="J2660"/>
      <c r="K2660"/>
      <c r="N2660"/>
      <c r="O2660"/>
      <c r="P2660"/>
      <c r="Q2660"/>
      <c r="R2660"/>
      <c r="S2660" s="30"/>
    </row>
    <row r="2661" spans="1:19" x14ac:dyDescent="0.3">
      <c r="A2661" s="25"/>
      <c r="C2661"/>
      <c r="D2661"/>
      <c r="E2661"/>
      <c r="F2661"/>
      <c r="G2661"/>
      <c r="H2661"/>
      <c r="I2661" s="26"/>
      <c r="J2661"/>
      <c r="K2661"/>
      <c r="N2661"/>
      <c r="O2661"/>
      <c r="P2661"/>
      <c r="Q2661"/>
      <c r="R2661"/>
      <c r="S2661" s="30"/>
    </row>
    <row r="2662" spans="1:19" x14ac:dyDescent="0.3">
      <c r="A2662" s="25"/>
      <c r="C2662"/>
      <c r="D2662"/>
      <c r="E2662"/>
      <c r="F2662"/>
      <c r="G2662"/>
      <c r="H2662" s="14"/>
      <c r="I2662" s="14"/>
      <c r="J2662"/>
      <c r="K2662"/>
      <c r="N2662"/>
      <c r="O2662"/>
      <c r="P2662"/>
      <c r="Q2662"/>
      <c r="R2662"/>
      <c r="S2662" s="30"/>
    </row>
    <row r="2663" spans="1:19" x14ac:dyDescent="0.3">
      <c r="A2663" s="25"/>
      <c r="C2663"/>
      <c r="D2663"/>
      <c r="E2663"/>
      <c r="F2663"/>
      <c r="G2663"/>
      <c r="H2663" s="26"/>
      <c r="I2663" s="26"/>
      <c r="J2663"/>
      <c r="K2663"/>
      <c r="N2663"/>
      <c r="O2663"/>
      <c r="P2663"/>
      <c r="Q2663"/>
      <c r="R2663"/>
      <c r="S2663" s="30"/>
    </row>
    <row r="2664" spans="1:19" x14ac:dyDescent="0.3">
      <c r="A2664" s="25"/>
      <c r="C2664"/>
      <c r="D2664"/>
      <c r="E2664"/>
      <c r="F2664"/>
      <c r="G2664"/>
      <c r="H2664" s="26"/>
      <c r="I2664" s="26"/>
      <c r="J2664"/>
      <c r="K2664"/>
      <c r="N2664"/>
      <c r="O2664"/>
      <c r="P2664"/>
      <c r="Q2664"/>
      <c r="R2664"/>
      <c r="S2664" s="30"/>
    </row>
    <row r="2665" spans="1:19" x14ac:dyDescent="0.3">
      <c r="A2665" s="25"/>
      <c r="C2665"/>
      <c r="D2665"/>
      <c r="E2665"/>
      <c r="F2665"/>
      <c r="G2665"/>
      <c r="H2665" s="26"/>
      <c r="I2665" s="26"/>
      <c r="J2665"/>
      <c r="K2665"/>
      <c r="N2665"/>
      <c r="O2665"/>
      <c r="P2665"/>
      <c r="Q2665"/>
      <c r="R2665"/>
      <c r="S2665" s="30"/>
    </row>
    <row r="2666" spans="1:19" x14ac:dyDescent="0.3">
      <c r="A2666" s="25"/>
      <c r="C2666"/>
      <c r="D2666"/>
      <c r="E2666"/>
      <c r="F2666"/>
      <c r="G2666"/>
      <c r="H2666"/>
      <c r="I2666" s="26"/>
      <c r="J2666"/>
      <c r="K2666"/>
      <c r="N2666"/>
      <c r="O2666"/>
      <c r="P2666"/>
      <c r="Q2666"/>
      <c r="R2666"/>
      <c r="S2666" s="30"/>
    </row>
    <row r="2667" spans="1:19" x14ac:dyDescent="0.3">
      <c r="A2667" s="25"/>
      <c r="C2667"/>
      <c r="D2667"/>
      <c r="E2667"/>
      <c r="F2667"/>
      <c r="G2667"/>
      <c r="H2667" s="26"/>
      <c r="I2667" s="26"/>
      <c r="J2667"/>
      <c r="K2667"/>
      <c r="N2667"/>
      <c r="O2667"/>
      <c r="P2667"/>
      <c r="Q2667"/>
      <c r="R2667"/>
      <c r="S2667" s="30"/>
    </row>
    <row r="2668" spans="1:19" x14ac:dyDescent="0.3">
      <c r="A2668" s="25"/>
      <c r="C2668"/>
      <c r="D2668"/>
      <c r="E2668"/>
      <c r="F2668"/>
      <c r="G2668"/>
      <c r="H2668" s="26"/>
      <c r="I2668" s="14"/>
      <c r="J2668"/>
      <c r="K2668"/>
      <c r="N2668"/>
      <c r="O2668"/>
      <c r="P2668"/>
      <c r="Q2668"/>
      <c r="R2668"/>
      <c r="S2668" s="30"/>
    </row>
    <row r="2669" spans="1:19" x14ac:dyDescent="0.3">
      <c r="A2669" s="25"/>
      <c r="C2669"/>
      <c r="D2669"/>
      <c r="E2669"/>
      <c r="F2669"/>
      <c r="G2669"/>
      <c r="H2669"/>
      <c r="I2669" s="26"/>
      <c r="J2669"/>
      <c r="K2669"/>
      <c r="N2669"/>
      <c r="O2669"/>
      <c r="P2669"/>
      <c r="Q2669"/>
      <c r="R2669"/>
      <c r="S2669" s="30"/>
    </row>
    <row r="2670" spans="1:19" x14ac:dyDescent="0.3">
      <c r="A2670" s="25"/>
      <c r="C2670"/>
      <c r="D2670"/>
      <c r="E2670"/>
      <c r="F2670"/>
      <c r="G2670"/>
      <c r="H2670" s="14"/>
      <c r="I2670" s="14"/>
      <c r="J2670"/>
      <c r="K2670"/>
      <c r="N2670"/>
      <c r="O2670"/>
      <c r="P2670"/>
      <c r="Q2670"/>
      <c r="R2670"/>
      <c r="S2670" s="30"/>
    </row>
    <row r="2671" spans="1:19" x14ac:dyDescent="0.3">
      <c r="A2671" s="25"/>
      <c r="C2671"/>
      <c r="D2671"/>
      <c r="E2671"/>
      <c r="F2671"/>
      <c r="G2671"/>
      <c r="H2671" s="26"/>
      <c r="I2671" s="26"/>
      <c r="J2671"/>
      <c r="K2671"/>
      <c r="N2671"/>
      <c r="O2671"/>
      <c r="P2671"/>
      <c r="Q2671"/>
      <c r="R2671"/>
      <c r="S2671" s="30"/>
    </row>
    <row r="2672" spans="1:19" x14ac:dyDescent="0.3">
      <c r="A2672" s="25"/>
      <c r="C2672"/>
      <c r="D2672"/>
      <c r="E2672"/>
      <c r="F2672"/>
      <c r="G2672"/>
      <c r="H2672" s="26"/>
      <c r="I2672" s="26"/>
      <c r="J2672"/>
      <c r="K2672"/>
      <c r="N2672"/>
      <c r="O2672"/>
      <c r="P2672"/>
      <c r="Q2672"/>
      <c r="R2672"/>
      <c r="S2672" s="30"/>
    </row>
    <row r="2673" spans="1:19" x14ac:dyDescent="0.3">
      <c r="A2673" s="25"/>
      <c r="C2673"/>
      <c r="D2673"/>
      <c r="E2673"/>
      <c r="F2673"/>
      <c r="G2673"/>
      <c r="H2673"/>
      <c r="I2673" s="26"/>
      <c r="J2673"/>
      <c r="K2673"/>
      <c r="N2673"/>
      <c r="O2673"/>
      <c r="P2673"/>
      <c r="Q2673"/>
      <c r="R2673"/>
      <c r="S2673" s="30"/>
    </row>
    <row r="2674" spans="1:19" x14ac:dyDescent="0.3">
      <c r="A2674" s="25"/>
      <c r="C2674"/>
      <c r="D2674"/>
      <c r="E2674"/>
      <c r="F2674"/>
      <c r="G2674"/>
      <c r="H2674" s="14"/>
      <c r="I2674" s="26"/>
      <c r="J2674"/>
      <c r="K2674"/>
      <c r="N2674"/>
      <c r="O2674"/>
      <c r="P2674"/>
      <c r="Q2674"/>
      <c r="R2674"/>
      <c r="S2674" s="30"/>
    </row>
    <row r="2675" spans="1:19" x14ac:dyDescent="0.3">
      <c r="A2675" s="25"/>
      <c r="C2675"/>
      <c r="D2675"/>
      <c r="E2675"/>
      <c r="F2675"/>
      <c r="G2675"/>
      <c r="H2675" s="26"/>
      <c r="I2675" s="26"/>
      <c r="J2675"/>
      <c r="K2675"/>
      <c r="N2675"/>
      <c r="O2675"/>
      <c r="P2675"/>
      <c r="Q2675"/>
      <c r="R2675"/>
      <c r="S2675" s="30"/>
    </row>
    <row r="2676" spans="1:19" x14ac:dyDescent="0.3">
      <c r="A2676" s="25"/>
      <c r="C2676"/>
      <c r="D2676"/>
      <c r="E2676"/>
      <c r="F2676"/>
      <c r="G2676"/>
      <c r="H2676" s="26"/>
      <c r="I2676" s="26"/>
      <c r="J2676"/>
      <c r="K2676"/>
      <c r="N2676"/>
      <c r="O2676"/>
      <c r="P2676"/>
      <c r="Q2676"/>
      <c r="R2676"/>
      <c r="S2676" s="30"/>
    </row>
    <row r="2677" spans="1:19" x14ac:dyDescent="0.3">
      <c r="A2677" s="25"/>
      <c r="C2677"/>
      <c r="D2677"/>
      <c r="E2677"/>
      <c r="F2677"/>
      <c r="G2677"/>
      <c r="H2677" s="14"/>
      <c r="I2677" s="14"/>
      <c r="J2677"/>
      <c r="K2677"/>
      <c r="N2677"/>
      <c r="O2677"/>
      <c r="P2677"/>
      <c r="Q2677"/>
      <c r="R2677"/>
      <c r="S2677" s="30"/>
    </row>
    <row r="2678" spans="1:19" x14ac:dyDescent="0.3">
      <c r="A2678" s="25"/>
      <c r="C2678"/>
      <c r="D2678"/>
      <c r="E2678"/>
      <c r="F2678"/>
      <c r="G2678"/>
      <c r="H2678" s="26"/>
      <c r="I2678" s="26"/>
      <c r="J2678"/>
      <c r="K2678"/>
      <c r="N2678"/>
      <c r="O2678"/>
      <c r="P2678"/>
      <c r="Q2678"/>
      <c r="R2678"/>
      <c r="S2678" s="30"/>
    </row>
    <row r="2679" spans="1:19" x14ac:dyDescent="0.3">
      <c r="A2679" s="25"/>
      <c r="C2679"/>
      <c r="D2679"/>
      <c r="E2679"/>
      <c r="F2679"/>
      <c r="G2679"/>
      <c r="H2679" s="14"/>
      <c r="I2679" s="26"/>
      <c r="J2679"/>
      <c r="K2679"/>
      <c r="N2679"/>
      <c r="O2679"/>
      <c r="P2679"/>
      <c r="Q2679"/>
      <c r="R2679"/>
      <c r="S2679" s="30"/>
    </row>
    <row r="2680" spans="1:19" x14ac:dyDescent="0.3">
      <c r="A2680" s="25"/>
      <c r="C2680"/>
      <c r="D2680"/>
      <c r="E2680"/>
      <c r="F2680"/>
      <c r="G2680"/>
      <c r="H2680" s="14"/>
      <c r="I2680" s="14"/>
      <c r="J2680"/>
      <c r="K2680"/>
      <c r="N2680"/>
      <c r="O2680"/>
      <c r="P2680"/>
      <c r="Q2680"/>
      <c r="R2680"/>
      <c r="S2680" s="30"/>
    </row>
    <row r="2681" spans="1:19" x14ac:dyDescent="0.3">
      <c r="A2681" s="25"/>
      <c r="C2681"/>
      <c r="D2681"/>
      <c r="E2681"/>
      <c r="F2681"/>
      <c r="G2681"/>
      <c r="H2681" s="26"/>
      <c r="I2681" s="26"/>
      <c r="J2681"/>
      <c r="K2681"/>
      <c r="N2681"/>
      <c r="O2681"/>
      <c r="P2681"/>
      <c r="Q2681"/>
      <c r="R2681"/>
      <c r="S2681" s="30"/>
    </row>
    <row r="2682" spans="1:19" x14ac:dyDescent="0.3">
      <c r="A2682" s="25"/>
      <c r="C2682"/>
      <c r="D2682"/>
      <c r="E2682"/>
      <c r="F2682"/>
      <c r="G2682"/>
      <c r="H2682" s="26"/>
      <c r="I2682" s="26"/>
      <c r="J2682"/>
      <c r="K2682"/>
      <c r="N2682"/>
      <c r="O2682"/>
      <c r="P2682"/>
      <c r="Q2682"/>
      <c r="R2682"/>
      <c r="S2682" s="30"/>
    </row>
    <row r="2683" spans="1:19" x14ac:dyDescent="0.3">
      <c r="A2683" s="25"/>
      <c r="C2683"/>
      <c r="D2683"/>
      <c r="E2683"/>
      <c r="F2683"/>
      <c r="G2683"/>
      <c r="H2683" s="26"/>
      <c r="I2683" s="26"/>
      <c r="J2683"/>
      <c r="K2683"/>
      <c r="N2683"/>
      <c r="O2683"/>
      <c r="P2683"/>
      <c r="Q2683"/>
      <c r="R2683"/>
      <c r="S2683" s="30"/>
    </row>
    <row r="2684" spans="1:19" x14ac:dyDescent="0.3">
      <c r="A2684" s="25"/>
      <c r="C2684"/>
      <c r="D2684"/>
      <c r="E2684"/>
      <c r="F2684"/>
      <c r="G2684"/>
      <c r="H2684" s="14"/>
      <c r="I2684" s="26"/>
      <c r="J2684"/>
      <c r="K2684"/>
      <c r="N2684"/>
      <c r="O2684"/>
      <c r="P2684"/>
      <c r="Q2684"/>
      <c r="R2684"/>
      <c r="S2684" s="30"/>
    </row>
    <row r="2685" spans="1:19" x14ac:dyDescent="0.3">
      <c r="A2685" s="25"/>
      <c r="C2685"/>
      <c r="D2685"/>
      <c r="E2685"/>
      <c r="F2685"/>
      <c r="G2685"/>
      <c r="H2685" s="26"/>
      <c r="I2685" s="26"/>
      <c r="J2685"/>
      <c r="K2685"/>
      <c r="N2685"/>
      <c r="O2685"/>
      <c r="P2685"/>
      <c r="Q2685"/>
      <c r="R2685"/>
      <c r="S2685" s="30"/>
    </row>
    <row r="2686" spans="1:19" x14ac:dyDescent="0.3">
      <c r="A2686" s="25"/>
      <c r="C2686"/>
      <c r="D2686"/>
      <c r="E2686"/>
      <c r="F2686"/>
      <c r="G2686"/>
      <c r="H2686" s="26"/>
      <c r="I2686" s="26"/>
      <c r="J2686"/>
      <c r="K2686"/>
      <c r="N2686"/>
      <c r="O2686"/>
      <c r="P2686"/>
      <c r="Q2686"/>
      <c r="R2686"/>
      <c r="S2686" s="30"/>
    </row>
    <row r="2687" spans="1:19" x14ac:dyDescent="0.3">
      <c r="A2687" s="25"/>
      <c r="C2687"/>
      <c r="D2687"/>
      <c r="E2687"/>
      <c r="F2687"/>
      <c r="G2687"/>
      <c r="H2687" s="14"/>
      <c r="I2687" s="14"/>
      <c r="J2687"/>
      <c r="K2687"/>
      <c r="N2687"/>
      <c r="O2687"/>
      <c r="P2687"/>
      <c r="Q2687"/>
      <c r="R2687"/>
      <c r="S2687" s="30"/>
    </row>
    <row r="2688" spans="1:19" x14ac:dyDescent="0.3">
      <c r="A2688" s="25"/>
      <c r="C2688"/>
      <c r="D2688"/>
      <c r="E2688"/>
      <c r="F2688"/>
      <c r="G2688"/>
      <c r="H2688" s="26"/>
      <c r="I2688" s="26"/>
      <c r="J2688"/>
      <c r="K2688"/>
      <c r="N2688"/>
      <c r="O2688"/>
      <c r="P2688"/>
      <c r="Q2688"/>
      <c r="R2688"/>
      <c r="S2688" s="30"/>
    </row>
    <row r="2689" spans="1:19" x14ac:dyDescent="0.3">
      <c r="A2689" s="25"/>
      <c r="C2689"/>
      <c r="D2689"/>
      <c r="E2689"/>
      <c r="F2689"/>
      <c r="G2689"/>
      <c r="H2689"/>
      <c r="I2689" s="26"/>
      <c r="J2689"/>
      <c r="K2689"/>
      <c r="N2689"/>
      <c r="O2689"/>
      <c r="P2689"/>
      <c r="Q2689"/>
      <c r="R2689"/>
      <c r="S2689" s="30"/>
    </row>
    <row r="2690" spans="1:19" x14ac:dyDescent="0.3">
      <c r="A2690" s="25"/>
      <c r="C2690"/>
      <c r="D2690"/>
      <c r="E2690"/>
      <c r="F2690"/>
      <c r="G2690"/>
      <c r="H2690" s="26"/>
      <c r="I2690" s="26"/>
      <c r="J2690"/>
      <c r="K2690"/>
      <c r="N2690"/>
      <c r="O2690"/>
      <c r="P2690"/>
      <c r="Q2690"/>
      <c r="R2690"/>
      <c r="S2690" s="30"/>
    </row>
    <row r="2691" spans="1:19" x14ac:dyDescent="0.3">
      <c r="A2691" s="25"/>
      <c r="C2691"/>
      <c r="D2691"/>
      <c r="E2691"/>
      <c r="F2691"/>
      <c r="G2691"/>
      <c r="H2691" s="26"/>
      <c r="I2691" s="26"/>
      <c r="J2691"/>
      <c r="K2691"/>
      <c r="N2691"/>
      <c r="O2691"/>
      <c r="P2691"/>
      <c r="Q2691"/>
      <c r="R2691"/>
      <c r="S2691" s="30"/>
    </row>
    <row r="2692" spans="1:19" x14ac:dyDescent="0.3">
      <c r="A2692" s="25"/>
      <c r="C2692"/>
      <c r="D2692"/>
      <c r="E2692"/>
      <c r="F2692"/>
      <c r="G2692"/>
      <c r="H2692" s="26"/>
      <c r="I2692" s="14"/>
      <c r="J2692"/>
      <c r="K2692"/>
      <c r="N2692"/>
      <c r="O2692"/>
      <c r="P2692"/>
      <c r="Q2692"/>
      <c r="R2692"/>
      <c r="S2692" s="30"/>
    </row>
    <row r="2693" spans="1:19" x14ac:dyDescent="0.3">
      <c r="A2693" s="25"/>
      <c r="C2693"/>
      <c r="D2693"/>
      <c r="E2693"/>
      <c r="F2693"/>
      <c r="G2693"/>
      <c r="H2693"/>
      <c r="I2693" s="26"/>
      <c r="J2693"/>
      <c r="K2693"/>
      <c r="N2693"/>
      <c r="O2693"/>
      <c r="P2693"/>
      <c r="Q2693"/>
      <c r="R2693"/>
      <c r="S2693" s="30"/>
    </row>
    <row r="2694" spans="1:19" x14ac:dyDescent="0.3">
      <c r="A2694" s="25"/>
      <c r="C2694"/>
      <c r="D2694"/>
      <c r="E2694"/>
      <c r="F2694"/>
      <c r="G2694"/>
      <c r="H2694" s="14"/>
      <c r="I2694" s="14"/>
      <c r="J2694"/>
      <c r="K2694"/>
      <c r="N2694"/>
      <c r="O2694"/>
      <c r="P2694"/>
      <c r="Q2694"/>
      <c r="R2694"/>
      <c r="S2694" s="30"/>
    </row>
    <row r="2695" spans="1:19" x14ac:dyDescent="0.3">
      <c r="A2695" s="25"/>
      <c r="C2695"/>
      <c r="D2695"/>
      <c r="E2695"/>
      <c r="F2695"/>
      <c r="G2695"/>
      <c r="H2695" s="26"/>
      <c r="I2695" s="26"/>
      <c r="J2695"/>
      <c r="K2695"/>
      <c r="N2695"/>
      <c r="O2695"/>
      <c r="P2695"/>
      <c r="Q2695"/>
      <c r="R2695"/>
      <c r="S2695" s="30"/>
    </row>
    <row r="2696" spans="1:19" x14ac:dyDescent="0.3">
      <c r="A2696" s="25"/>
      <c r="C2696"/>
      <c r="D2696"/>
      <c r="E2696"/>
      <c r="F2696"/>
      <c r="G2696"/>
      <c r="H2696" s="26"/>
      <c r="I2696" s="14"/>
      <c r="J2696"/>
      <c r="K2696"/>
      <c r="N2696"/>
      <c r="O2696"/>
      <c r="P2696"/>
      <c r="Q2696"/>
      <c r="R2696"/>
      <c r="S2696" s="30"/>
    </row>
    <row r="2697" spans="1:19" x14ac:dyDescent="0.3">
      <c r="A2697" s="25"/>
      <c r="C2697"/>
      <c r="D2697"/>
      <c r="E2697"/>
      <c r="F2697"/>
      <c r="G2697"/>
      <c r="H2697"/>
      <c r="I2697" s="26"/>
      <c r="J2697"/>
      <c r="K2697"/>
      <c r="N2697"/>
      <c r="O2697"/>
      <c r="P2697"/>
      <c r="Q2697"/>
      <c r="R2697"/>
      <c r="S2697" s="30"/>
    </row>
    <row r="2698" spans="1:19" x14ac:dyDescent="0.3">
      <c r="A2698" s="25"/>
      <c r="C2698"/>
      <c r="D2698"/>
      <c r="E2698"/>
      <c r="F2698"/>
      <c r="G2698"/>
      <c r="H2698"/>
      <c r="I2698" s="26"/>
      <c r="J2698"/>
      <c r="K2698"/>
      <c r="N2698"/>
      <c r="O2698"/>
      <c r="P2698"/>
      <c r="Q2698"/>
      <c r="R2698"/>
      <c r="S2698" s="30"/>
    </row>
    <row r="2699" spans="1:19" x14ac:dyDescent="0.3">
      <c r="A2699" s="25"/>
      <c r="C2699"/>
      <c r="D2699"/>
      <c r="E2699"/>
      <c r="F2699"/>
      <c r="G2699"/>
      <c r="H2699" s="26"/>
      <c r="I2699" s="26"/>
      <c r="J2699"/>
      <c r="K2699"/>
      <c r="N2699"/>
      <c r="O2699"/>
      <c r="P2699"/>
      <c r="Q2699"/>
      <c r="R2699"/>
      <c r="S2699" s="30"/>
    </row>
    <row r="2700" spans="1:19" x14ac:dyDescent="0.3">
      <c r="A2700" s="25"/>
      <c r="C2700"/>
      <c r="D2700"/>
      <c r="E2700"/>
      <c r="F2700"/>
      <c r="G2700"/>
      <c r="H2700" s="26"/>
      <c r="I2700" s="14"/>
      <c r="J2700"/>
      <c r="K2700"/>
      <c r="N2700"/>
      <c r="O2700"/>
      <c r="P2700"/>
      <c r="Q2700"/>
      <c r="R2700"/>
      <c r="S2700" s="30"/>
    </row>
    <row r="2701" spans="1:19" x14ac:dyDescent="0.3">
      <c r="A2701" s="25"/>
      <c r="C2701"/>
      <c r="D2701"/>
      <c r="E2701"/>
      <c r="F2701"/>
      <c r="G2701"/>
      <c r="H2701"/>
      <c r="I2701" s="26"/>
      <c r="J2701"/>
      <c r="K2701"/>
      <c r="N2701"/>
      <c r="O2701"/>
      <c r="P2701"/>
      <c r="Q2701"/>
      <c r="R2701"/>
      <c r="S2701" s="30"/>
    </row>
    <row r="2702" spans="1:19" x14ac:dyDescent="0.3">
      <c r="A2702" s="25"/>
      <c r="C2702"/>
      <c r="D2702"/>
      <c r="E2702"/>
      <c r="F2702"/>
      <c r="G2702"/>
      <c r="H2702" s="26"/>
      <c r="I2702" s="14"/>
      <c r="J2702"/>
      <c r="K2702"/>
      <c r="N2702"/>
      <c r="O2702"/>
      <c r="P2702"/>
      <c r="Q2702"/>
      <c r="R2702"/>
      <c r="S2702" s="30"/>
    </row>
    <row r="2703" spans="1:19" x14ac:dyDescent="0.3">
      <c r="A2703" s="25"/>
      <c r="C2703"/>
      <c r="D2703"/>
      <c r="E2703"/>
      <c r="F2703"/>
      <c r="G2703"/>
      <c r="H2703"/>
      <c r="I2703" s="26"/>
      <c r="J2703"/>
      <c r="K2703"/>
      <c r="N2703"/>
      <c r="O2703"/>
      <c r="P2703"/>
      <c r="Q2703"/>
      <c r="R2703"/>
      <c r="S2703" s="30"/>
    </row>
    <row r="2704" spans="1:19" x14ac:dyDescent="0.3">
      <c r="A2704" s="25"/>
      <c r="C2704"/>
      <c r="D2704"/>
      <c r="E2704"/>
      <c r="F2704"/>
      <c r="G2704"/>
      <c r="H2704" s="26"/>
      <c r="I2704" s="26"/>
      <c r="J2704"/>
      <c r="K2704"/>
      <c r="N2704"/>
      <c r="O2704"/>
      <c r="P2704"/>
      <c r="Q2704"/>
      <c r="R2704"/>
      <c r="S2704" s="30"/>
    </row>
    <row r="2705" spans="1:19" x14ac:dyDescent="0.3">
      <c r="A2705" s="25"/>
      <c r="C2705"/>
      <c r="D2705"/>
      <c r="E2705"/>
      <c r="F2705"/>
      <c r="G2705"/>
      <c r="H2705" s="26"/>
      <c r="I2705" s="14"/>
      <c r="J2705"/>
      <c r="K2705"/>
      <c r="N2705"/>
      <c r="O2705"/>
      <c r="P2705"/>
      <c r="Q2705"/>
      <c r="R2705"/>
      <c r="S2705" s="30"/>
    </row>
    <row r="2706" spans="1:19" x14ac:dyDescent="0.3">
      <c r="A2706" s="25"/>
      <c r="C2706"/>
      <c r="D2706"/>
      <c r="E2706"/>
      <c r="F2706"/>
      <c r="G2706"/>
      <c r="H2706"/>
      <c r="I2706" s="26"/>
      <c r="J2706"/>
      <c r="K2706"/>
      <c r="N2706"/>
      <c r="O2706"/>
      <c r="P2706"/>
      <c r="Q2706"/>
      <c r="R2706"/>
      <c r="S2706" s="30"/>
    </row>
    <row r="2707" spans="1:19" x14ac:dyDescent="0.3">
      <c r="A2707" s="25"/>
      <c r="C2707"/>
      <c r="D2707"/>
      <c r="E2707"/>
      <c r="F2707"/>
      <c r="G2707"/>
      <c r="H2707"/>
      <c r="I2707" s="26"/>
      <c r="J2707"/>
      <c r="K2707"/>
      <c r="N2707"/>
      <c r="O2707"/>
      <c r="P2707"/>
      <c r="Q2707"/>
      <c r="R2707"/>
      <c r="S2707" s="30"/>
    </row>
    <row r="2708" spans="1:19" x14ac:dyDescent="0.3">
      <c r="A2708" s="25"/>
      <c r="C2708"/>
      <c r="D2708"/>
      <c r="E2708"/>
      <c r="F2708"/>
      <c r="G2708"/>
      <c r="H2708"/>
      <c r="I2708" s="26"/>
      <c r="J2708"/>
      <c r="K2708"/>
      <c r="N2708"/>
      <c r="O2708"/>
      <c r="P2708"/>
      <c r="Q2708"/>
      <c r="R2708"/>
      <c r="S2708" s="30"/>
    </row>
    <row r="2709" spans="1:19" x14ac:dyDescent="0.3">
      <c r="A2709" s="25"/>
      <c r="C2709"/>
      <c r="D2709"/>
      <c r="E2709"/>
      <c r="F2709"/>
      <c r="G2709"/>
      <c r="H2709" s="26"/>
      <c r="I2709" s="26"/>
      <c r="J2709"/>
      <c r="K2709"/>
      <c r="N2709"/>
      <c r="O2709"/>
      <c r="P2709"/>
      <c r="Q2709"/>
      <c r="R2709"/>
      <c r="S2709" s="30"/>
    </row>
    <row r="2710" spans="1:19" x14ac:dyDescent="0.3">
      <c r="A2710" s="25"/>
      <c r="C2710"/>
      <c r="D2710"/>
      <c r="E2710"/>
      <c r="F2710"/>
      <c r="G2710"/>
      <c r="H2710"/>
      <c r="J2710"/>
      <c r="K2710"/>
      <c r="N2710"/>
      <c r="O2710"/>
      <c r="P2710"/>
      <c r="Q2710"/>
      <c r="R2710"/>
      <c r="S2710" s="30"/>
    </row>
    <row r="2711" spans="1:19" x14ac:dyDescent="0.3">
      <c r="A2711" s="25"/>
      <c r="C2711"/>
      <c r="D2711"/>
      <c r="E2711"/>
      <c r="F2711"/>
      <c r="G2711"/>
      <c r="H2711"/>
      <c r="I2711" s="26"/>
      <c r="J2711"/>
      <c r="K2711"/>
      <c r="N2711"/>
      <c r="O2711"/>
      <c r="P2711"/>
      <c r="Q2711"/>
      <c r="R2711"/>
      <c r="S2711" s="30"/>
    </row>
    <row r="2712" spans="1:19" x14ac:dyDescent="0.3">
      <c r="A2712" s="25"/>
      <c r="C2712"/>
      <c r="D2712"/>
      <c r="E2712"/>
      <c r="F2712"/>
      <c r="G2712"/>
      <c r="J2712"/>
      <c r="K2712"/>
      <c r="N2712"/>
      <c r="O2712"/>
      <c r="P2712"/>
      <c r="Q2712"/>
      <c r="R2712"/>
      <c r="S2712" s="30"/>
    </row>
    <row r="2713" spans="1:19" x14ac:dyDescent="0.3">
      <c r="A2713" s="25"/>
      <c r="C2713"/>
      <c r="D2713"/>
      <c r="E2713"/>
      <c r="F2713"/>
      <c r="G2713"/>
      <c r="H2713" s="26"/>
      <c r="I2713" s="26"/>
      <c r="J2713"/>
      <c r="K2713"/>
      <c r="N2713"/>
      <c r="O2713"/>
      <c r="P2713"/>
      <c r="Q2713"/>
      <c r="R2713"/>
      <c r="S2713" s="30"/>
    </row>
    <row r="2714" spans="1:19" x14ac:dyDescent="0.3">
      <c r="A2714" s="25"/>
      <c r="C2714"/>
      <c r="D2714"/>
      <c r="E2714"/>
      <c r="F2714"/>
      <c r="G2714"/>
      <c r="I2714"/>
      <c r="J2714"/>
      <c r="K2714"/>
      <c r="N2714"/>
      <c r="O2714"/>
      <c r="P2714"/>
      <c r="Q2714"/>
      <c r="R2714"/>
      <c r="S2714" s="30"/>
    </row>
    <row r="2715" spans="1:19" x14ac:dyDescent="0.3">
      <c r="A2715" s="25"/>
      <c r="C2715"/>
      <c r="D2715"/>
      <c r="E2715"/>
      <c r="F2715"/>
      <c r="G2715"/>
      <c r="H2715"/>
      <c r="J2715"/>
      <c r="K2715"/>
      <c r="N2715"/>
      <c r="O2715"/>
      <c r="P2715"/>
      <c r="Q2715"/>
      <c r="R2715"/>
      <c r="S2715" s="30"/>
    </row>
    <row r="2716" spans="1:19" x14ac:dyDescent="0.3">
      <c r="A2716" s="25"/>
      <c r="C2716"/>
      <c r="D2716"/>
      <c r="E2716"/>
      <c r="F2716"/>
      <c r="G2716"/>
      <c r="H2716" s="14"/>
      <c r="I2716" s="26"/>
      <c r="J2716"/>
      <c r="K2716"/>
      <c r="N2716"/>
      <c r="O2716"/>
      <c r="P2716"/>
      <c r="Q2716"/>
      <c r="R2716"/>
      <c r="S2716" s="30"/>
    </row>
    <row r="2717" spans="1:19" x14ac:dyDescent="0.3">
      <c r="A2717" s="25"/>
      <c r="C2717"/>
      <c r="D2717"/>
      <c r="E2717"/>
      <c r="F2717"/>
      <c r="G2717"/>
      <c r="H2717" s="26"/>
      <c r="I2717" s="26"/>
      <c r="J2717"/>
      <c r="K2717"/>
      <c r="N2717"/>
      <c r="O2717"/>
      <c r="P2717"/>
      <c r="Q2717"/>
      <c r="R2717"/>
      <c r="S2717" s="30"/>
    </row>
    <row r="2718" spans="1:19" x14ac:dyDescent="0.3">
      <c r="A2718" s="25"/>
      <c r="C2718"/>
      <c r="D2718"/>
      <c r="E2718"/>
      <c r="F2718"/>
      <c r="G2718"/>
      <c r="H2718" s="26"/>
      <c r="I2718" s="26"/>
      <c r="J2718"/>
      <c r="K2718"/>
      <c r="N2718"/>
      <c r="O2718"/>
      <c r="P2718"/>
      <c r="Q2718"/>
      <c r="R2718"/>
      <c r="S2718" s="30"/>
    </row>
    <row r="2719" spans="1:19" x14ac:dyDescent="0.3">
      <c r="A2719" s="25"/>
      <c r="C2719"/>
      <c r="D2719"/>
      <c r="E2719"/>
      <c r="F2719"/>
      <c r="G2719"/>
      <c r="H2719" s="26"/>
      <c r="I2719" s="14"/>
      <c r="J2719"/>
      <c r="K2719"/>
      <c r="N2719"/>
      <c r="O2719"/>
      <c r="P2719"/>
      <c r="Q2719"/>
      <c r="R2719"/>
      <c r="S2719" s="30"/>
    </row>
    <row r="2720" spans="1:19" x14ac:dyDescent="0.3">
      <c r="A2720" s="25"/>
      <c r="C2720"/>
      <c r="D2720"/>
      <c r="E2720"/>
      <c r="F2720"/>
      <c r="G2720"/>
      <c r="H2720" s="14"/>
      <c r="I2720" s="26"/>
      <c r="J2720"/>
      <c r="K2720"/>
      <c r="N2720"/>
      <c r="O2720"/>
      <c r="P2720"/>
      <c r="Q2720"/>
      <c r="R2720"/>
      <c r="S2720" s="30"/>
    </row>
    <row r="2721" spans="1:19" x14ac:dyDescent="0.3">
      <c r="A2721" s="25"/>
      <c r="C2721"/>
      <c r="D2721"/>
      <c r="E2721"/>
      <c r="F2721"/>
      <c r="G2721"/>
      <c r="H2721" s="14"/>
      <c r="I2721" s="26"/>
      <c r="J2721"/>
      <c r="K2721"/>
      <c r="N2721"/>
      <c r="O2721"/>
      <c r="P2721"/>
      <c r="Q2721"/>
      <c r="R2721"/>
      <c r="S2721" s="30"/>
    </row>
    <row r="2722" spans="1:19" x14ac:dyDescent="0.3">
      <c r="A2722" s="25"/>
      <c r="C2722"/>
      <c r="D2722"/>
      <c r="E2722"/>
      <c r="F2722"/>
      <c r="G2722"/>
      <c r="H2722"/>
      <c r="I2722" s="14"/>
      <c r="J2722"/>
      <c r="K2722"/>
      <c r="N2722"/>
      <c r="O2722"/>
      <c r="P2722"/>
      <c r="Q2722"/>
      <c r="R2722"/>
      <c r="S2722" s="30"/>
    </row>
    <row r="2723" spans="1:19" x14ac:dyDescent="0.3">
      <c r="A2723" s="25"/>
      <c r="C2723"/>
      <c r="D2723"/>
      <c r="E2723"/>
      <c r="F2723"/>
      <c r="G2723"/>
      <c r="H2723"/>
      <c r="I2723" s="26"/>
      <c r="J2723"/>
      <c r="K2723"/>
      <c r="N2723"/>
      <c r="O2723"/>
      <c r="P2723"/>
      <c r="Q2723"/>
      <c r="R2723"/>
      <c r="S2723" s="30"/>
    </row>
    <row r="2724" spans="1:19" x14ac:dyDescent="0.3">
      <c r="A2724" s="25"/>
      <c r="C2724"/>
      <c r="D2724"/>
      <c r="E2724"/>
      <c r="F2724"/>
      <c r="G2724"/>
      <c r="H2724"/>
      <c r="I2724" s="26"/>
      <c r="J2724"/>
      <c r="K2724"/>
      <c r="N2724"/>
      <c r="O2724"/>
      <c r="P2724"/>
      <c r="Q2724"/>
      <c r="R2724"/>
      <c r="S2724" s="30"/>
    </row>
    <row r="2725" spans="1:19" x14ac:dyDescent="0.3">
      <c r="A2725" s="25"/>
      <c r="C2725"/>
      <c r="D2725"/>
      <c r="E2725"/>
      <c r="F2725"/>
      <c r="G2725"/>
      <c r="H2725"/>
      <c r="I2725" s="26"/>
      <c r="J2725"/>
      <c r="K2725"/>
      <c r="N2725"/>
      <c r="O2725"/>
      <c r="P2725"/>
      <c r="Q2725"/>
      <c r="R2725"/>
      <c r="S2725" s="30"/>
    </row>
    <row r="2726" spans="1:19" x14ac:dyDescent="0.3">
      <c r="A2726" s="25"/>
      <c r="C2726"/>
      <c r="D2726"/>
      <c r="E2726"/>
      <c r="F2726"/>
      <c r="G2726"/>
      <c r="H2726" s="26"/>
      <c r="I2726" s="26"/>
      <c r="J2726"/>
      <c r="K2726"/>
      <c r="N2726"/>
      <c r="O2726"/>
      <c r="P2726"/>
      <c r="Q2726"/>
      <c r="R2726"/>
      <c r="S2726" s="30"/>
    </row>
    <row r="2727" spans="1:19" x14ac:dyDescent="0.3">
      <c r="A2727" s="25"/>
      <c r="C2727"/>
      <c r="D2727"/>
      <c r="E2727"/>
      <c r="F2727"/>
      <c r="G2727"/>
      <c r="H2727" s="26"/>
      <c r="I2727" s="26"/>
      <c r="J2727"/>
      <c r="K2727"/>
      <c r="N2727"/>
      <c r="O2727"/>
      <c r="P2727"/>
      <c r="Q2727"/>
      <c r="R2727"/>
      <c r="S2727" s="30"/>
    </row>
    <row r="2728" spans="1:19" x14ac:dyDescent="0.3">
      <c r="A2728" s="25"/>
      <c r="C2728"/>
      <c r="D2728"/>
      <c r="E2728"/>
      <c r="F2728"/>
      <c r="G2728"/>
      <c r="H2728" s="26"/>
      <c r="I2728" s="26"/>
      <c r="J2728"/>
      <c r="K2728"/>
      <c r="N2728"/>
      <c r="O2728"/>
      <c r="P2728"/>
      <c r="Q2728"/>
      <c r="R2728"/>
      <c r="S2728" s="30"/>
    </row>
    <row r="2729" spans="1:19" x14ac:dyDescent="0.3">
      <c r="A2729" s="25"/>
      <c r="C2729"/>
      <c r="D2729"/>
      <c r="E2729"/>
      <c r="F2729"/>
      <c r="G2729"/>
      <c r="H2729" s="14"/>
      <c r="I2729" s="26"/>
      <c r="J2729"/>
      <c r="K2729"/>
      <c r="N2729"/>
      <c r="O2729"/>
      <c r="P2729"/>
      <c r="Q2729"/>
      <c r="R2729"/>
      <c r="S2729" s="30"/>
    </row>
    <row r="2730" spans="1:19" x14ac:dyDescent="0.3">
      <c r="A2730" s="25"/>
      <c r="C2730"/>
      <c r="D2730"/>
      <c r="E2730"/>
      <c r="F2730"/>
      <c r="G2730"/>
      <c r="H2730"/>
      <c r="I2730"/>
      <c r="J2730"/>
      <c r="K2730"/>
      <c r="N2730"/>
      <c r="O2730"/>
      <c r="P2730"/>
      <c r="Q2730"/>
      <c r="R2730"/>
      <c r="S2730" s="30"/>
    </row>
    <row r="2731" spans="1:19" x14ac:dyDescent="0.3">
      <c r="A2731" s="25"/>
      <c r="C2731"/>
      <c r="D2731"/>
      <c r="E2731"/>
      <c r="F2731"/>
      <c r="G2731"/>
      <c r="H2731" s="26"/>
      <c r="I2731" s="26"/>
      <c r="J2731"/>
      <c r="K2731"/>
      <c r="N2731"/>
      <c r="O2731"/>
      <c r="P2731"/>
      <c r="Q2731"/>
      <c r="R2731"/>
      <c r="S2731" s="30"/>
    </row>
    <row r="2732" spans="1:19" x14ac:dyDescent="0.3">
      <c r="A2732" s="25"/>
      <c r="C2732"/>
      <c r="D2732"/>
      <c r="E2732"/>
      <c r="F2732"/>
      <c r="G2732"/>
      <c r="H2732" s="26"/>
      <c r="I2732" s="26"/>
      <c r="J2732"/>
      <c r="K2732"/>
      <c r="N2732"/>
      <c r="O2732"/>
      <c r="P2732"/>
      <c r="Q2732"/>
      <c r="R2732"/>
      <c r="S2732" s="30"/>
    </row>
    <row r="2733" spans="1:19" x14ac:dyDescent="0.3">
      <c r="A2733" s="25"/>
      <c r="C2733"/>
      <c r="D2733"/>
      <c r="E2733"/>
      <c r="F2733"/>
      <c r="G2733"/>
      <c r="H2733" s="26"/>
      <c r="I2733" s="14"/>
      <c r="J2733"/>
      <c r="K2733"/>
      <c r="N2733"/>
      <c r="O2733"/>
      <c r="P2733"/>
      <c r="Q2733"/>
      <c r="R2733"/>
      <c r="S2733" s="30"/>
    </row>
    <row r="2734" spans="1:19" x14ac:dyDescent="0.3">
      <c r="A2734" s="25"/>
      <c r="C2734"/>
      <c r="D2734"/>
      <c r="E2734"/>
      <c r="F2734"/>
      <c r="G2734"/>
      <c r="H2734"/>
      <c r="I2734" s="26"/>
      <c r="J2734"/>
      <c r="K2734"/>
      <c r="N2734"/>
      <c r="O2734"/>
      <c r="P2734"/>
      <c r="Q2734"/>
      <c r="R2734"/>
      <c r="S2734" s="30"/>
    </row>
    <row r="2735" spans="1:19" x14ac:dyDescent="0.3">
      <c r="A2735" s="25"/>
      <c r="C2735"/>
      <c r="D2735"/>
      <c r="E2735"/>
      <c r="F2735"/>
      <c r="G2735"/>
      <c r="H2735" s="26"/>
      <c r="I2735" s="26"/>
      <c r="J2735"/>
      <c r="K2735"/>
      <c r="N2735"/>
      <c r="O2735"/>
      <c r="P2735"/>
      <c r="Q2735"/>
      <c r="R2735"/>
      <c r="S2735" s="30"/>
    </row>
    <row r="2736" spans="1:19" x14ac:dyDescent="0.3">
      <c r="A2736" s="25"/>
      <c r="C2736"/>
      <c r="D2736"/>
      <c r="E2736"/>
      <c r="F2736"/>
      <c r="G2736"/>
      <c r="H2736" s="14"/>
      <c r="I2736" s="14"/>
      <c r="J2736"/>
      <c r="K2736"/>
      <c r="N2736"/>
      <c r="O2736"/>
      <c r="P2736"/>
      <c r="Q2736"/>
      <c r="R2736"/>
      <c r="S2736" s="30"/>
    </row>
    <row r="2737" spans="1:19" x14ac:dyDescent="0.3">
      <c r="A2737" s="25"/>
      <c r="C2737"/>
      <c r="D2737"/>
      <c r="E2737"/>
      <c r="F2737"/>
      <c r="G2737"/>
      <c r="H2737" s="26"/>
      <c r="I2737" s="26"/>
      <c r="J2737"/>
      <c r="K2737"/>
      <c r="N2737"/>
      <c r="O2737"/>
      <c r="P2737"/>
      <c r="Q2737"/>
      <c r="R2737"/>
      <c r="S2737" s="30"/>
    </row>
    <row r="2738" spans="1:19" x14ac:dyDescent="0.3">
      <c r="A2738" s="25"/>
      <c r="C2738"/>
      <c r="D2738"/>
      <c r="E2738"/>
      <c r="F2738"/>
      <c r="G2738"/>
      <c r="H2738" s="26"/>
      <c r="I2738" s="26"/>
      <c r="J2738"/>
      <c r="K2738"/>
      <c r="N2738"/>
      <c r="O2738"/>
      <c r="P2738"/>
      <c r="Q2738"/>
      <c r="R2738"/>
      <c r="S2738" s="30"/>
    </row>
    <row r="2739" spans="1:19" x14ac:dyDescent="0.3">
      <c r="A2739" s="25"/>
      <c r="C2739"/>
      <c r="D2739"/>
      <c r="E2739"/>
      <c r="F2739"/>
      <c r="G2739"/>
      <c r="H2739" s="14"/>
      <c r="I2739" s="14"/>
      <c r="J2739"/>
      <c r="K2739"/>
      <c r="N2739"/>
      <c r="O2739"/>
      <c r="P2739"/>
      <c r="Q2739"/>
      <c r="R2739"/>
      <c r="S2739" s="30"/>
    </row>
    <row r="2740" spans="1:19" x14ac:dyDescent="0.3">
      <c r="A2740" s="25"/>
      <c r="C2740"/>
      <c r="D2740"/>
      <c r="E2740"/>
      <c r="F2740"/>
      <c r="G2740"/>
      <c r="H2740" s="26"/>
      <c r="I2740" s="26"/>
      <c r="J2740"/>
      <c r="K2740"/>
      <c r="N2740"/>
      <c r="O2740"/>
      <c r="P2740"/>
      <c r="Q2740"/>
      <c r="R2740"/>
      <c r="S2740" s="30"/>
    </row>
    <row r="2741" spans="1:19" x14ac:dyDescent="0.3">
      <c r="A2741" s="25"/>
      <c r="C2741"/>
      <c r="D2741"/>
      <c r="E2741"/>
      <c r="F2741"/>
      <c r="G2741"/>
      <c r="H2741" s="26"/>
      <c r="I2741" s="26"/>
      <c r="J2741"/>
      <c r="K2741"/>
      <c r="N2741"/>
      <c r="O2741"/>
      <c r="P2741"/>
      <c r="Q2741"/>
      <c r="R2741"/>
      <c r="S2741" s="30"/>
    </row>
    <row r="2742" spans="1:19" x14ac:dyDescent="0.3">
      <c r="A2742" s="25"/>
      <c r="C2742"/>
      <c r="D2742"/>
      <c r="E2742"/>
      <c r="F2742"/>
      <c r="G2742"/>
      <c r="H2742"/>
      <c r="I2742" s="14"/>
      <c r="J2742"/>
      <c r="K2742"/>
      <c r="N2742"/>
      <c r="O2742"/>
      <c r="P2742"/>
      <c r="Q2742"/>
      <c r="R2742"/>
      <c r="S2742" s="30"/>
    </row>
    <row r="2743" spans="1:19" x14ac:dyDescent="0.3">
      <c r="A2743" s="25"/>
      <c r="C2743"/>
      <c r="D2743"/>
      <c r="E2743"/>
      <c r="F2743"/>
      <c r="G2743"/>
      <c r="H2743" s="14"/>
      <c r="I2743" s="26"/>
      <c r="J2743"/>
      <c r="K2743"/>
      <c r="N2743"/>
      <c r="O2743"/>
      <c r="P2743"/>
      <c r="Q2743"/>
      <c r="R2743"/>
      <c r="S2743" s="30"/>
    </row>
    <row r="2744" spans="1:19" x14ac:dyDescent="0.3">
      <c r="A2744" s="25"/>
      <c r="C2744"/>
      <c r="D2744"/>
      <c r="E2744"/>
      <c r="F2744"/>
      <c r="G2744"/>
      <c r="H2744" s="26"/>
      <c r="I2744" s="26"/>
      <c r="J2744"/>
      <c r="K2744"/>
      <c r="N2744"/>
      <c r="O2744"/>
      <c r="P2744"/>
      <c r="Q2744"/>
      <c r="R2744"/>
      <c r="S2744" s="30"/>
    </row>
    <row r="2745" spans="1:19" x14ac:dyDescent="0.3">
      <c r="A2745" s="25"/>
      <c r="C2745"/>
      <c r="D2745"/>
      <c r="E2745"/>
      <c r="F2745"/>
      <c r="G2745"/>
      <c r="H2745" s="26"/>
      <c r="I2745" s="26"/>
      <c r="J2745"/>
      <c r="K2745"/>
      <c r="N2745"/>
      <c r="O2745"/>
      <c r="P2745"/>
      <c r="Q2745"/>
      <c r="R2745"/>
      <c r="S2745" s="30"/>
    </row>
    <row r="2746" spans="1:19" x14ac:dyDescent="0.3">
      <c r="A2746" s="25"/>
      <c r="C2746"/>
      <c r="D2746"/>
      <c r="E2746"/>
      <c r="F2746"/>
      <c r="G2746"/>
      <c r="H2746" s="26"/>
      <c r="I2746" s="26"/>
      <c r="J2746"/>
      <c r="K2746"/>
      <c r="N2746"/>
      <c r="O2746"/>
      <c r="P2746"/>
      <c r="Q2746"/>
      <c r="R2746"/>
      <c r="S2746" s="30"/>
    </row>
    <row r="2747" spans="1:19" x14ac:dyDescent="0.3">
      <c r="A2747" s="25"/>
      <c r="C2747"/>
      <c r="D2747"/>
      <c r="E2747"/>
      <c r="F2747"/>
      <c r="G2747"/>
      <c r="H2747" s="26"/>
      <c r="I2747" s="26"/>
      <c r="J2747"/>
      <c r="K2747"/>
      <c r="N2747"/>
      <c r="O2747"/>
      <c r="P2747"/>
      <c r="Q2747"/>
      <c r="R2747"/>
      <c r="S2747" s="30"/>
    </row>
    <row r="2748" spans="1:19" x14ac:dyDescent="0.3">
      <c r="A2748" s="25"/>
      <c r="C2748"/>
      <c r="D2748"/>
      <c r="E2748"/>
      <c r="F2748"/>
      <c r="G2748"/>
      <c r="H2748" s="26"/>
      <c r="I2748" s="26"/>
      <c r="J2748"/>
      <c r="K2748"/>
      <c r="N2748"/>
      <c r="O2748"/>
      <c r="P2748"/>
      <c r="Q2748"/>
      <c r="R2748"/>
      <c r="S2748" s="30"/>
    </row>
    <row r="2749" spans="1:19" x14ac:dyDescent="0.3">
      <c r="A2749" s="25"/>
      <c r="C2749"/>
      <c r="D2749"/>
      <c r="E2749"/>
      <c r="F2749"/>
      <c r="G2749"/>
      <c r="H2749" s="26"/>
      <c r="I2749" s="26"/>
      <c r="J2749"/>
      <c r="K2749"/>
      <c r="N2749"/>
      <c r="O2749"/>
      <c r="P2749"/>
      <c r="Q2749"/>
      <c r="R2749"/>
      <c r="S2749" s="30"/>
    </row>
    <row r="2750" spans="1:19" x14ac:dyDescent="0.3">
      <c r="A2750" s="25"/>
      <c r="C2750"/>
      <c r="D2750"/>
      <c r="E2750"/>
      <c r="F2750"/>
      <c r="G2750"/>
      <c r="H2750"/>
      <c r="I2750"/>
      <c r="J2750"/>
      <c r="K2750"/>
      <c r="N2750"/>
      <c r="O2750"/>
      <c r="P2750"/>
      <c r="Q2750"/>
      <c r="R2750"/>
      <c r="S2750" s="30"/>
    </row>
    <row r="2751" spans="1:19" x14ac:dyDescent="0.3">
      <c r="A2751" s="25"/>
      <c r="C2751"/>
      <c r="D2751"/>
      <c r="E2751"/>
      <c r="F2751"/>
      <c r="G2751"/>
      <c r="H2751"/>
      <c r="I2751"/>
      <c r="J2751"/>
      <c r="K2751"/>
      <c r="N2751"/>
      <c r="O2751"/>
      <c r="P2751"/>
      <c r="Q2751"/>
      <c r="R2751"/>
      <c r="S2751" s="30"/>
    </row>
    <row r="2752" spans="1:19" x14ac:dyDescent="0.3">
      <c r="A2752" s="25"/>
      <c r="C2752"/>
      <c r="D2752"/>
      <c r="E2752"/>
      <c r="F2752"/>
      <c r="G2752"/>
      <c r="H2752"/>
      <c r="J2752"/>
      <c r="K2752"/>
      <c r="N2752"/>
      <c r="O2752"/>
      <c r="P2752"/>
      <c r="Q2752"/>
      <c r="R2752"/>
      <c r="S2752" s="30"/>
    </row>
    <row r="2753" spans="1:19" x14ac:dyDescent="0.3">
      <c r="A2753" s="25"/>
      <c r="C2753"/>
      <c r="D2753"/>
      <c r="E2753"/>
      <c r="F2753"/>
      <c r="G2753"/>
      <c r="H2753"/>
      <c r="I2753"/>
      <c r="J2753"/>
      <c r="K2753"/>
      <c r="N2753"/>
      <c r="O2753"/>
      <c r="P2753"/>
      <c r="Q2753"/>
      <c r="R2753"/>
      <c r="S2753" s="30"/>
    </row>
    <row r="2754" spans="1:19" x14ac:dyDescent="0.3">
      <c r="A2754" s="25"/>
      <c r="C2754"/>
      <c r="D2754"/>
      <c r="E2754"/>
      <c r="F2754"/>
      <c r="G2754"/>
      <c r="H2754"/>
      <c r="I2754"/>
      <c r="J2754"/>
      <c r="K2754"/>
      <c r="N2754"/>
      <c r="O2754"/>
      <c r="P2754"/>
      <c r="Q2754"/>
      <c r="R2754"/>
      <c r="S2754" s="30"/>
    </row>
    <row r="2755" spans="1:19" x14ac:dyDescent="0.3">
      <c r="A2755" s="25"/>
      <c r="C2755"/>
      <c r="D2755"/>
      <c r="E2755"/>
      <c r="F2755"/>
      <c r="G2755"/>
      <c r="H2755"/>
      <c r="J2755"/>
      <c r="K2755"/>
      <c r="N2755"/>
      <c r="O2755"/>
      <c r="P2755"/>
      <c r="Q2755"/>
      <c r="R2755"/>
      <c r="S2755" s="30"/>
    </row>
    <row r="2756" spans="1:19" x14ac:dyDescent="0.3">
      <c r="A2756" s="25"/>
      <c r="C2756"/>
      <c r="D2756"/>
      <c r="E2756"/>
      <c r="F2756"/>
      <c r="G2756"/>
      <c r="H2756"/>
      <c r="I2756" s="26"/>
      <c r="J2756"/>
      <c r="K2756"/>
      <c r="N2756"/>
      <c r="O2756"/>
      <c r="P2756"/>
      <c r="Q2756"/>
      <c r="R2756"/>
      <c r="S2756" s="30"/>
    </row>
    <row r="2757" spans="1:19" x14ac:dyDescent="0.3">
      <c r="A2757" s="25"/>
      <c r="C2757"/>
      <c r="D2757"/>
      <c r="E2757"/>
      <c r="F2757"/>
      <c r="G2757"/>
      <c r="J2757"/>
      <c r="K2757"/>
      <c r="N2757"/>
      <c r="O2757"/>
      <c r="P2757"/>
      <c r="Q2757"/>
      <c r="R2757"/>
      <c r="S2757" s="30"/>
    </row>
    <row r="2758" spans="1:19" x14ac:dyDescent="0.3">
      <c r="A2758" s="25"/>
      <c r="C2758"/>
      <c r="D2758"/>
      <c r="E2758"/>
      <c r="F2758"/>
      <c r="G2758"/>
      <c r="J2758"/>
      <c r="K2758"/>
      <c r="N2758"/>
      <c r="O2758"/>
      <c r="P2758"/>
      <c r="Q2758"/>
      <c r="R2758"/>
      <c r="S2758" s="30"/>
    </row>
    <row r="2759" spans="1:19" x14ac:dyDescent="0.3">
      <c r="A2759" s="25"/>
      <c r="C2759"/>
      <c r="D2759"/>
      <c r="E2759"/>
      <c r="F2759"/>
      <c r="G2759"/>
      <c r="H2759"/>
      <c r="I2759"/>
      <c r="J2759"/>
      <c r="K2759"/>
      <c r="N2759"/>
      <c r="O2759"/>
      <c r="P2759"/>
      <c r="Q2759"/>
      <c r="R2759"/>
      <c r="S2759" s="30"/>
    </row>
    <row r="2760" spans="1:19" x14ac:dyDescent="0.3">
      <c r="A2760" s="25"/>
      <c r="C2760"/>
      <c r="D2760"/>
      <c r="E2760"/>
      <c r="F2760"/>
      <c r="G2760"/>
      <c r="H2760"/>
      <c r="I2760"/>
      <c r="J2760"/>
      <c r="K2760"/>
      <c r="N2760"/>
      <c r="O2760"/>
      <c r="P2760"/>
      <c r="Q2760"/>
      <c r="R2760"/>
      <c r="S2760" s="30"/>
    </row>
    <row r="2761" spans="1:19" x14ac:dyDescent="0.3">
      <c r="A2761" s="25"/>
      <c r="C2761"/>
      <c r="D2761"/>
      <c r="E2761"/>
      <c r="F2761"/>
      <c r="G2761"/>
      <c r="H2761"/>
      <c r="I2761"/>
      <c r="J2761"/>
      <c r="K2761"/>
      <c r="N2761"/>
      <c r="O2761"/>
      <c r="P2761"/>
      <c r="Q2761"/>
      <c r="R2761"/>
      <c r="S2761" s="30"/>
    </row>
    <row r="2762" spans="1:19" x14ac:dyDescent="0.3">
      <c r="A2762" s="25"/>
      <c r="C2762"/>
      <c r="D2762"/>
      <c r="E2762"/>
      <c r="F2762"/>
      <c r="G2762"/>
      <c r="H2762"/>
      <c r="I2762"/>
      <c r="J2762"/>
      <c r="K2762"/>
      <c r="N2762"/>
      <c r="O2762"/>
      <c r="P2762"/>
      <c r="Q2762"/>
      <c r="R2762"/>
      <c r="S2762" s="30"/>
    </row>
    <row r="2763" spans="1:19" x14ac:dyDescent="0.3">
      <c r="A2763" s="25"/>
      <c r="C2763"/>
      <c r="D2763"/>
      <c r="E2763"/>
      <c r="F2763"/>
      <c r="G2763"/>
      <c r="H2763"/>
      <c r="I2763"/>
      <c r="J2763"/>
      <c r="K2763"/>
      <c r="N2763"/>
      <c r="O2763"/>
      <c r="P2763"/>
      <c r="Q2763"/>
      <c r="R2763"/>
      <c r="S2763" s="30"/>
    </row>
    <row r="2764" spans="1:19" x14ac:dyDescent="0.3">
      <c r="A2764" s="25"/>
      <c r="C2764"/>
      <c r="D2764"/>
      <c r="E2764"/>
      <c r="F2764"/>
      <c r="G2764"/>
      <c r="H2764"/>
      <c r="I2764"/>
      <c r="J2764"/>
      <c r="K2764"/>
      <c r="N2764"/>
      <c r="O2764"/>
      <c r="P2764"/>
      <c r="Q2764"/>
      <c r="R2764"/>
      <c r="S2764" s="30"/>
    </row>
    <row r="2765" spans="1:19" x14ac:dyDescent="0.3">
      <c r="A2765" s="25"/>
      <c r="C2765"/>
      <c r="D2765"/>
      <c r="E2765"/>
      <c r="F2765"/>
      <c r="G2765"/>
      <c r="H2765"/>
      <c r="I2765"/>
      <c r="J2765"/>
      <c r="K2765"/>
      <c r="N2765"/>
      <c r="O2765"/>
      <c r="P2765"/>
      <c r="Q2765"/>
      <c r="R2765"/>
      <c r="S2765" s="30"/>
    </row>
    <row r="2766" spans="1:19" x14ac:dyDescent="0.3">
      <c r="A2766" s="25"/>
      <c r="C2766"/>
      <c r="D2766"/>
      <c r="E2766"/>
      <c r="F2766"/>
      <c r="G2766"/>
      <c r="J2766"/>
      <c r="K2766"/>
      <c r="N2766"/>
      <c r="O2766"/>
      <c r="P2766"/>
      <c r="Q2766"/>
      <c r="R2766"/>
      <c r="S2766" s="30"/>
    </row>
    <row r="2767" spans="1:19" x14ac:dyDescent="0.3">
      <c r="A2767" s="25"/>
      <c r="C2767"/>
      <c r="D2767"/>
      <c r="E2767"/>
      <c r="F2767"/>
      <c r="G2767"/>
      <c r="J2767"/>
      <c r="K2767"/>
      <c r="N2767"/>
      <c r="O2767"/>
      <c r="P2767"/>
      <c r="Q2767"/>
      <c r="R2767"/>
      <c r="S2767" s="30"/>
    </row>
    <row r="2768" spans="1:19" x14ac:dyDescent="0.3">
      <c r="A2768" s="25"/>
      <c r="C2768"/>
      <c r="D2768"/>
      <c r="E2768"/>
      <c r="F2768"/>
      <c r="G2768"/>
      <c r="H2768" s="14"/>
      <c r="I2768" s="14"/>
      <c r="J2768"/>
      <c r="K2768"/>
      <c r="N2768"/>
      <c r="O2768"/>
      <c r="P2768"/>
      <c r="Q2768"/>
      <c r="R2768"/>
      <c r="S2768" s="30"/>
    </row>
    <row r="2769" spans="1:19" x14ac:dyDescent="0.3">
      <c r="A2769" s="25"/>
      <c r="C2769"/>
      <c r="D2769"/>
      <c r="E2769"/>
      <c r="F2769"/>
      <c r="G2769"/>
      <c r="H2769" s="14"/>
      <c r="I2769" s="14"/>
      <c r="J2769"/>
      <c r="K2769"/>
      <c r="N2769"/>
      <c r="O2769"/>
      <c r="P2769"/>
      <c r="Q2769"/>
      <c r="R2769"/>
      <c r="S2769" s="30"/>
    </row>
    <row r="2770" spans="1:19" x14ac:dyDescent="0.3">
      <c r="A2770" s="25"/>
      <c r="C2770"/>
      <c r="D2770"/>
      <c r="E2770"/>
      <c r="F2770"/>
      <c r="G2770"/>
      <c r="H2770" s="26"/>
      <c r="I2770" s="26"/>
      <c r="J2770"/>
      <c r="K2770"/>
      <c r="N2770"/>
      <c r="O2770"/>
      <c r="P2770"/>
      <c r="Q2770"/>
      <c r="R2770"/>
      <c r="S2770" s="30"/>
    </row>
    <row r="2771" spans="1:19" x14ac:dyDescent="0.3">
      <c r="A2771" s="25"/>
      <c r="C2771"/>
      <c r="D2771"/>
      <c r="E2771"/>
      <c r="F2771"/>
      <c r="G2771"/>
      <c r="H2771" s="26"/>
      <c r="I2771" s="14"/>
      <c r="J2771"/>
      <c r="K2771"/>
      <c r="N2771"/>
      <c r="O2771"/>
      <c r="P2771"/>
      <c r="Q2771"/>
      <c r="R2771"/>
      <c r="S2771" s="30"/>
    </row>
    <row r="2772" spans="1:19" x14ac:dyDescent="0.3">
      <c r="A2772" s="25"/>
      <c r="C2772"/>
      <c r="D2772"/>
      <c r="E2772"/>
      <c r="F2772"/>
      <c r="G2772"/>
      <c r="H2772" s="26"/>
      <c r="I2772" s="26"/>
      <c r="J2772"/>
      <c r="K2772"/>
      <c r="N2772"/>
      <c r="O2772"/>
      <c r="P2772"/>
      <c r="Q2772"/>
      <c r="R2772"/>
      <c r="S2772" s="30"/>
    </row>
    <row r="2773" spans="1:19" x14ac:dyDescent="0.3">
      <c r="A2773" s="25"/>
      <c r="C2773"/>
      <c r="D2773"/>
      <c r="E2773"/>
      <c r="F2773"/>
      <c r="G2773"/>
      <c r="H2773"/>
      <c r="I2773"/>
      <c r="J2773"/>
      <c r="K2773"/>
      <c r="N2773"/>
      <c r="O2773"/>
      <c r="P2773"/>
      <c r="Q2773"/>
      <c r="R2773"/>
      <c r="S2773" s="30"/>
    </row>
    <row r="2774" spans="1:19" x14ac:dyDescent="0.3">
      <c r="A2774" s="25"/>
      <c r="C2774"/>
      <c r="D2774"/>
      <c r="E2774"/>
      <c r="F2774"/>
      <c r="G2774"/>
      <c r="H2774"/>
      <c r="I2774"/>
      <c r="J2774"/>
      <c r="K2774"/>
      <c r="N2774"/>
      <c r="O2774"/>
      <c r="P2774"/>
      <c r="Q2774"/>
      <c r="R2774"/>
      <c r="S2774" s="30"/>
    </row>
    <row r="2775" spans="1:19" x14ac:dyDescent="0.3">
      <c r="A2775" s="25"/>
      <c r="C2775"/>
      <c r="D2775"/>
      <c r="E2775"/>
      <c r="F2775"/>
      <c r="G2775"/>
      <c r="H2775" s="26"/>
      <c r="I2775" s="26"/>
      <c r="J2775"/>
      <c r="K2775"/>
      <c r="N2775"/>
      <c r="O2775"/>
      <c r="P2775"/>
      <c r="Q2775"/>
      <c r="R2775"/>
      <c r="S2775" s="30"/>
    </row>
    <row r="2776" spans="1:19" x14ac:dyDescent="0.3">
      <c r="A2776" s="25"/>
      <c r="C2776"/>
      <c r="D2776"/>
      <c r="E2776"/>
      <c r="F2776"/>
      <c r="G2776"/>
      <c r="H2776"/>
      <c r="I2776"/>
      <c r="J2776"/>
      <c r="K2776"/>
      <c r="N2776"/>
      <c r="O2776"/>
      <c r="P2776"/>
      <c r="Q2776"/>
      <c r="R2776"/>
      <c r="S2776" s="30"/>
    </row>
    <row r="2777" spans="1:19" x14ac:dyDescent="0.3">
      <c r="A2777" s="25"/>
      <c r="C2777"/>
      <c r="D2777"/>
      <c r="E2777"/>
      <c r="F2777"/>
      <c r="G2777"/>
      <c r="H2777" s="26"/>
      <c r="I2777" s="26"/>
      <c r="J2777"/>
      <c r="K2777"/>
      <c r="N2777"/>
      <c r="O2777"/>
      <c r="P2777"/>
      <c r="Q2777"/>
      <c r="R2777"/>
      <c r="S2777" s="30"/>
    </row>
    <row r="2778" spans="1:19" x14ac:dyDescent="0.3">
      <c r="A2778" s="25"/>
      <c r="C2778"/>
      <c r="D2778"/>
      <c r="E2778"/>
      <c r="F2778"/>
      <c r="G2778"/>
      <c r="H2778" s="26"/>
      <c r="I2778" s="26"/>
      <c r="J2778"/>
      <c r="K2778"/>
      <c r="N2778"/>
      <c r="O2778"/>
      <c r="P2778"/>
      <c r="Q2778"/>
      <c r="R2778"/>
      <c r="S2778" s="30"/>
    </row>
    <row r="2779" spans="1:19" x14ac:dyDescent="0.3">
      <c r="A2779" s="25"/>
      <c r="C2779"/>
      <c r="D2779"/>
      <c r="E2779"/>
      <c r="F2779"/>
      <c r="G2779"/>
      <c r="H2779" s="26"/>
      <c r="I2779" s="14"/>
      <c r="J2779"/>
      <c r="K2779"/>
      <c r="N2779"/>
      <c r="O2779"/>
      <c r="P2779"/>
      <c r="Q2779"/>
      <c r="R2779"/>
      <c r="S2779" s="30"/>
    </row>
    <row r="2780" spans="1:19" x14ac:dyDescent="0.3">
      <c r="A2780" s="25"/>
      <c r="C2780"/>
      <c r="D2780"/>
      <c r="E2780"/>
      <c r="F2780"/>
      <c r="G2780"/>
      <c r="H2780" s="26"/>
      <c r="I2780" s="14"/>
      <c r="J2780"/>
      <c r="K2780"/>
      <c r="N2780"/>
      <c r="O2780"/>
      <c r="P2780"/>
      <c r="Q2780"/>
      <c r="R2780"/>
      <c r="S2780" s="30"/>
    </row>
    <row r="2781" spans="1:19" x14ac:dyDescent="0.3">
      <c r="A2781" s="25"/>
      <c r="C2781"/>
      <c r="D2781"/>
      <c r="E2781"/>
      <c r="F2781"/>
      <c r="G2781"/>
      <c r="H2781"/>
      <c r="I2781" s="26"/>
      <c r="J2781"/>
      <c r="K2781"/>
      <c r="N2781"/>
      <c r="O2781"/>
      <c r="P2781"/>
      <c r="Q2781"/>
      <c r="R2781"/>
      <c r="S2781" s="30"/>
    </row>
    <row r="2782" spans="1:19" x14ac:dyDescent="0.3">
      <c r="A2782" s="25"/>
      <c r="C2782"/>
      <c r="D2782"/>
      <c r="E2782"/>
      <c r="F2782"/>
      <c r="G2782"/>
      <c r="H2782"/>
      <c r="I2782" s="26"/>
      <c r="J2782"/>
      <c r="K2782"/>
      <c r="N2782"/>
      <c r="O2782"/>
      <c r="P2782"/>
      <c r="Q2782"/>
      <c r="R2782"/>
      <c r="S2782" s="30"/>
    </row>
    <row r="2783" spans="1:19" x14ac:dyDescent="0.3">
      <c r="A2783" s="25"/>
      <c r="C2783"/>
      <c r="D2783"/>
      <c r="E2783"/>
      <c r="F2783"/>
      <c r="G2783"/>
      <c r="H2783" s="26"/>
      <c r="I2783" s="26"/>
      <c r="J2783"/>
      <c r="K2783"/>
      <c r="N2783"/>
      <c r="O2783"/>
      <c r="P2783"/>
      <c r="Q2783"/>
      <c r="R2783"/>
      <c r="S2783" s="30"/>
    </row>
    <row r="2784" spans="1:19" x14ac:dyDescent="0.3">
      <c r="A2784" s="25"/>
      <c r="C2784"/>
      <c r="D2784"/>
      <c r="E2784"/>
      <c r="F2784"/>
      <c r="G2784"/>
      <c r="H2784" s="26"/>
      <c r="I2784" s="26"/>
      <c r="J2784"/>
      <c r="K2784"/>
      <c r="N2784"/>
      <c r="O2784"/>
      <c r="P2784"/>
      <c r="Q2784"/>
      <c r="R2784"/>
      <c r="S2784" s="30"/>
    </row>
    <row r="2785" spans="1:19" x14ac:dyDescent="0.3">
      <c r="A2785" s="25"/>
      <c r="C2785"/>
      <c r="D2785"/>
      <c r="E2785"/>
      <c r="F2785"/>
      <c r="G2785"/>
      <c r="H2785" s="26"/>
      <c r="I2785" s="14"/>
      <c r="J2785"/>
      <c r="K2785"/>
      <c r="N2785"/>
      <c r="O2785"/>
      <c r="P2785"/>
      <c r="Q2785"/>
      <c r="R2785"/>
      <c r="S2785" s="30"/>
    </row>
    <row r="2786" spans="1:19" x14ac:dyDescent="0.3">
      <c r="A2786" s="25"/>
      <c r="C2786"/>
      <c r="D2786"/>
      <c r="E2786"/>
      <c r="F2786"/>
      <c r="G2786"/>
      <c r="H2786" s="14"/>
      <c r="I2786" s="26"/>
      <c r="J2786"/>
      <c r="K2786"/>
      <c r="N2786"/>
      <c r="O2786"/>
      <c r="P2786"/>
      <c r="Q2786"/>
      <c r="R2786"/>
      <c r="S2786" s="30"/>
    </row>
    <row r="2787" spans="1:19" x14ac:dyDescent="0.3">
      <c r="A2787" s="25"/>
      <c r="C2787"/>
      <c r="D2787"/>
      <c r="E2787"/>
      <c r="F2787"/>
      <c r="G2787"/>
      <c r="H2787" s="26"/>
      <c r="I2787" s="26"/>
      <c r="J2787"/>
      <c r="K2787"/>
      <c r="N2787"/>
      <c r="O2787"/>
      <c r="P2787"/>
      <c r="Q2787"/>
      <c r="R2787"/>
      <c r="S2787" s="30"/>
    </row>
    <row r="2788" spans="1:19" x14ac:dyDescent="0.3">
      <c r="A2788" s="25"/>
      <c r="C2788"/>
      <c r="D2788"/>
      <c r="E2788"/>
      <c r="F2788"/>
      <c r="G2788"/>
      <c r="H2788" s="26"/>
      <c r="I2788" s="26"/>
      <c r="J2788"/>
      <c r="K2788"/>
      <c r="N2788"/>
      <c r="O2788"/>
      <c r="P2788"/>
      <c r="Q2788"/>
      <c r="R2788"/>
      <c r="S2788" s="30"/>
    </row>
    <row r="2789" spans="1:19" x14ac:dyDescent="0.3">
      <c r="A2789" s="25"/>
      <c r="C2789"/>
      <c r="D2789"/>
      <c r="E2789"/>
      <c r="F2789"/>
      <c r="G2789"/>
      <c r="H2789" s="26"/>
      <c r="I2789" s="26"/>
      <c r="J2789"/>
      <c r="K2789"/>
      <c r="N2789"/>
      <c r="O2789"/>
      <c r="P2789"/>
      <c r="Q2789"/>
      <c r="R2789"/>
      <c r="S2789" s="30"/>
    </row>
    <row r="2790" spans="1:19" x14ac:dyDescent="0.3">
      <c r="A2790" s="25"/>
      <c r="C2790"/>
      <c r="D2790"/>
      <c r="E2790"/>
      <c r="F2790"/>
      <c r="G2790"/>
      <c r="J2790"/>
      <c r="K2790"/>
      <c r="N2790"/>
      <c r="O2790"/>
      <c r="P2790"/>
      <c r="Q2790"/>
      <c r="R2790"/>
      <c r="S2790" s="30"/>
    </row>
    <row r="2791" spans="1:19" x14ac:dyDescent="0.3">
      <c r="A2791" s="25"/>
      <c r="C2791"/>
      <c r="D2791"/>
      <c r="E2791"/>
      <c r="F2791"/>
      <c r="G2791"/>
      <c r="H2791" s="26"/>
      <c r="I2791" s="26"/>
      <c r="J2791"/>
      <c r="K2791"/>
      <c r="N2791"/>
      <c r="O2791"/>
      <c r="P2791"/>
      <c r="Q2791"/>
      <c r="R2791"/>
      <c r="S2791" s="30"/>
    </row>
    <row r="2792" spans="1:19" x14ac:dyDescent="0.3">
      <c r="A2792" s="25"/>
      <c r="C2792"/>
      <c r="D2792"/>
      <c r="E2792"/>
      <c r="F2792"/>
      <c r="G2792"/>
      <c r="H2792" s="14"/>
      <c r="I2792" s="14"/>
      <c r="J2792"/>
      <c r="K2792"/>
      <c r="N2792"/>
      <c r="O2792"/>
      <c r="P2792"/>
      <c r="Q2792"/>
      <c r="R2792"/>
      <c r="S2792" s="30"/>
    </row>
    <row r="2793" spans="1:19" x14ac:dyDescent="0.3">
      <c r="A2793" s="25"/>
      <c r="C2793"/>
      <c r="D2793"/>
      <c r="E2793"/>
      <c r="F2793"/>
      <c r="G2793"/>
      <c r="H2793" s="26"/>
      <c r="I2793" s="26"/>
      <c r="J2793"/>
      <c r="K2793"/>
      <c r="N2793"/>
      <c r="O2793"/>
      <c r="P2793"/>
      <c r="Q2793"/>
      <c r="R2793"/>
      <c r="S2793" s="30"/>
    </row>
    <row r="2794" spans="1:19" x14ac:dyDescent="0.3">
      <c r="A2794" s="25"/>
      <c r="C2794"/>
      <c r="D2794"/>
      <c r="E2794"/>
      <c r="F2794"/>
      <c r="G2794"/>
      <c r="H2794" s="26"/>
      <c r="I2794" s="14"/>
      <c r="J2794"/>
      <c r="K2794"/>
      <c r="N2794"/>
      <c r="O2794"/>
      <c r="P2794"/>
      <c r="Q2794"/>
      <c r="R2794"/>
      <c r="S2794" s="30"/>
    </row>
    <row r="2795" spans="1:19" x14ac:dyDescent="0.3">
      <c r="A2795" s="25"/>
      <c r="C2795"/>
      <c r="D2795"/>
      <c r="E2795"/>
      <c r="F2795"/>
      <c r="G2795"/>
      <c r="H2795" s="14"/>
      <c r="I2795" s="14"/>
      <c r="J2795"/>
      <c r="K2795"/>
      <c r="N2795"/>
      <c r="O2795"/>
      <c r="P2795"/>
      <c r="Q2795"/>
      <c r="R2795"/>
      <c r="S2795" s="30"/>
    </row>
    <row r="2796" spans="1:19" x14ac:dyDescent="0.3">
      <c r="A2796" s="25"/>
      <c r="C2796"/>
      <c r="D2796"/>
      <c r="E2796"/>
      <c r="F2796"/>
      <c r="G2796"/>
      <c r="H2796" s="26"/>
      <c r="I2796" s="26"/>
      <c r="J2796"/>
      <c r="K2796"/>
      <c r="N2796"/>
      <c r="O2796"/>
      <c r="P2796"/>
      <c r="Q2796"/>
      <c r="R2796"/>
      <c r="S2796" s="30"/>
    </row>
    <row r="2797" spans="1:19" x14ac:dyDescent="0.3">
      <c r="A2797" s="25"/>
      <c r="C2797"/>
      <c r="D2797"/>
      <c r="E2797"/>
      <c r="F2797"/>
      <c r="G2797"/>
      <c r="H2797" s="26"/>
      <c r="I2797" s="26"/>
      <c r="J2797"/>
      <c r="K2797"/>
      <c r="N2797"/>
      <c r="O2797"/>
      <c r="P2797"/>
      <c r="Q2797"/>
      <c r="R2797"/>
      <c r="S2797" s="30"/>
    </row>
    <row r="2798" spans="1:19" x14ac:dyDescent="0.3">
      <c r="A2798" s="25"/>
      <c r="C2798"/>
      <c r="D2798"/>
      <c r="E2798"/>
      <c r="F2798"/>
      <c r="G2798"/>
      <c r="H2798" s="14"/>
      <c r="I2798" s="26"/>
      <c r="J2798"/>
      <c r="K2798"/>
      <c r="N2798"/>
      <c r="O2798"/>
      <c r="P2798"/>
      <c r="Q2798"/>
      <c r="R2798"/>
      <c r="S2798" s="30"/>
    </row>
    <row r="2799" spans="1:19" x14ac:dyDescent="0.3">
      <c r="A2799" s="25"/>
      <c r="C2799"/>
      <c r="D2799"/>
      <c r="E2799"/>
      <c r="F2799"/>
      <c r="G2799"/>
      <c r="H2799" s="26"/>
      <c r="I2799" s="26"/>
      <c r="J2799"/>
      <c r="K2799"/>
      <c r="N2799"/>
      <c r="O2799"/>
      <c r="P2799"/>
      <c r="Q2799"/>
      <c r="R2799"/>
      <c r="S2799" s="30"/>
    </row>
    <row r="2800" spans="1:19" x14ac:dyDescent="0.3">
      <c r="A2800" s="25"/>
      <c r="C2800"/>
      <c r="D2800"/>
      <c r="E2800"/>
      <c r="F2800"/>
      <c r="G2800"/>
      <c r="H2800" s="26"/>
      <c r="I2800" s="26"/>
      <c r="J2800"/>
      <c r="K2800"/>
      <c r="N2800"/>
      <c r="O2800"/>
      <c r="P2800"/>
      <c r="Q2800"/>
      <c r="R2800"/>
      <c r="S2800" s="30"/>
    </row>
    <row r="2801" spans="1:19" x14ac:dyDescent="0.3">
      <c r="A2801" s="25"/>
      <c r="C2801"/>
      <c r="D2801"/>
      <c r="E2801"/>
      <c r="F2801"/>
      <c r="G2801"/>
      <c r="H2801" s="26"/>
      <c r="I2801" s="26"/>
      <c r="J2801"/>
      <c r="K2801"/>
      <c r="N2801"/>
      <c r="O2801"/>
      <c r="P2801"/>
      <c r="Q2801"/>
      <c r="R2801"/>
      <c r="S2801" s="30"/>
    </row>
    <row r="2802" spans="1:19" x14ac:dyDescent="0.3">
      <c r="A2802" s="25"/>
      <c r="C2802"/>
      <c r="D2802"/>
      <c r="E2802"/>
      <c r="F2802"/>
      <c r="G2802"/>
      <c r="H2802" s="26"/>
      <c r="I2802" s="26"/>
      <c r="J2802"/>
      <c r="K2802"/>
      <c r="N2802"/>
      <c r="O2802"/>
      <c r="P2802"/>
      <c r="Q2802"/>
      <c r="R2802"/>
      <c r="S2802" s="30"/>
    </row>
    <row r="2803" spans="1:19" x14ac:dyDescent="0.3">
      <c r="A2803" s="25"/>
      <c r="C2803"/>
      <c r="D2803"/>
      <c r="E2803"/>
      <c r="F2803"/>
      <c r="G2803"/>
      <c r="H2803" s="26"/>
      <c r="I2803" s="14"/>
      <c r="J2803"/>
      <c r="K2803"/>
      <c r="N2803"/>
      <c r="O2803"/>
      <c r="P2803"/>
      <c r="Q2803"/>
      <c r="R2803"/>
      <c r="S2803" s="30"/>
    </row>
    <row r="2804" spans="1:19" x14ac:dyDescent="0.3">
      <c r="A2804" s="25"/>
      <c r="C2804"/>
      <c r="D2804"/>
      <c r="E2804"/>
      <c r="F2804"/>
      <c r="G2804"/>
      <c r="H2804" s="14"/>
      <c r="I2804" s="26"/>
      <c r="J2804"/>
      <c r="K2804"/>
      <c r="N2804"/>
      <c r="O2804"/>
      <c r="P2804"/>
      <c r="Q2804"/>
      <c r="R2804"/>
      <c r="S2804" s="30"/>
    </row>
    <row r="2805" spans="1:19" x14ac:dyDescent="0.3">
      <c r="A2805" s="25"/>
      <c r="C2805"/>
      <c r="D2805"/>
      <c r="E2805"/>
      <c r="F2805"/>
      <c r="G2805"/>
      <c r="H2805" s="26"/>
      <c r="I2805" s="26"/>
      <c r="J2805"/>
      <c r="K2805"/>
      <c r="N2805"/>
      <c r="O2805"/>
      <c r="P2805"/>
      <c r="Q2805"/>
      <c r="R2805"/>
      <c r="S2805" s="30"/>
    </row>
    <row r="2806" spans="1:19" x14ac:dyDescent="0.3">
      <c r="A2806" s="25"/>
      <c r="C2806"/>
      <c r="D2806"/>
      <c r="E2806"/>
      <c r="F2806"/>
      <c r="G2806"/>
      <c r="H2806" s="26"/>
      <c r="I2806" s="26"/>
      <c r="J2806"/>
      <c r="K2806"/>
      <c r="N2806"/>
      <c r="O2806"/>
      <c r="P2806"/>
      <c r="Q2806"/>
      <c r="R2806"/>
      <c r="S2806" s="30"/>
    </row>
    <row r="2807" spans="1:19" x14ac:dyDescent="0.3">
      <c r="A2807" s="25"/>
      <c r="C2807"/>
      <c r="D2807"/>
      <c r="E2807"/>
      <c r="F2807"/>
      <c r="G2807"/>
      <c r="H2807" s="26"/>
      <c r="I2807" s="26"/>
      <c r="J2807"/>
      <c r="K2807"/>
      <c r="N2807"/>
      <c r="O2807"/>
      <c r="P2807"/>
      <c r="Q2807"/>
      <c r="R2807"/>
      <c r="S2807" s="30"/>
    </row>
    <row r="2808" spans="1:19" x14ac:dyDescent="0.3">
      <c r="A2808" s="25"/>
      <c r="C2808"/>
      <c r="D2808"/>
      <c r="E2808"/>
      <c r="F2808"/>
      <c r="G2808"/>
      <c r="H2808" s="26"/>
      <c r="I2808" s="26"/>
      <c r="J2808"/>
      <c r="K2808"/>
      <c r="N2808"/>
      <c r="O2808"/>
      <c r="P2808"/>
      <c r="Q2808"/>
      <c r="R2808"/>
      <c r="S2808" s="30"/>
    </row>
    <row r="2809" spans="1:19" x14ac:dyDescent="0.3">
      <c r="A2809" s="25"/>
      <c r="C2809"/>
      <c r="D2809"/>
      <c r="E2809"/>
      <c r="F2809"/>
      <c r="G2809"/>
      <c r="H2809" s="26"/>
      <c r="I2809" s="26"/>
      <c r="J2809"/>
      <c r="K2809"/>
      <c r="N2809"/>
      <c r="O2809"/>
      <c r="P2809"/>
      <c r="Q2809"/>
      <c r="R2809"/>
      <c r="S2809" s="30"/>
    </row>
    <row r="2810" spans="1:19" x14ac:dyDescent="0.3">
      <c r="A2810" s="25"/>
      <c r="C2810"/>
      <c r="D2810"/>
      <c r="E2810"/>
      <c r="F2810"/>
      <c r="G2810"/>
      <c r="H2810" s="26"/>
      <c r="I2810" s="26"/>
      <c r="J2810"/>
      <c r="K2810"/>
      <c r="N2810"/>
      <c r="O2810"/>
      <c r="P2810"/>
      <c r="Q2810"/>
      <c r="R2810"/>
      <c r="S2810" s="30"/>
    </row>
    <row r="2811" spans="1:19" x14ac:dyDescent="0.3">
      <c r="A2811" s="25"/>
      <c r="C2811"/>
      <c r="D2811"/>
      <c r="E2811"/>
      <c r="F2811"/>
      <c r="G2811"/>
      <c r="H2811" s="26"/>
      <c r="I2811" s="26"/>
      <c r="J2811"/>
      <c r="K2811"/>
      <c r="N2811"/>
      <c r="O2811"/>
      <c r="P2811"/>
      <c r="Q2811"/>
      <c r="R2811"/>
      <c r="S2811" s="30"/>
    </row>
    <row r="2812" spans="1:19" x14ac:dyDescent="0.3">
      <c r="A2812" s="25"/>
      <c r="C2812"/>
      <c r="D2812"/>
      <c r="E2812"/>
      <c r="F2812"/>
      <c r="G2812"/>
      <c r="H2812" s="26"/>
      <c r="I2812" s="26"/>
      <c r="J2812"/>
      <c r="K2812"/>
      <c r="N2812"/>
      <c r="O2812"/>
      <c r="P2812"/>
      <c r="Q2812"/>
      <c r="R2812"/>
      <c r="S2812" s="30"/>
    </row>
    <row r="2813" spans="1:19" x14ac:dyDescent="0.3">
      <c r="A2813" s="25"/>
      <c r="C2813"/>
      <c r="D2813"/>
      <c r="E2813"/>
      <c r="F2813"/>
      <c r="G2813"/>
      <c r="H2813" s="26"/>
      <c r="I2813" s="26"/>
      <c r="J2813"/>
      <c r="K2813"/>
      <c r="N2813"/>
      <c r="O2813"/>
      <c r="P2813"/>
      <c r="Q2813"/>
      <c r="R2813"/>
      <c r="S2813" s="30"/>
    </row>
    <row r="2814" spans="1:19" x14ac:dyDescent="0.3">
      <c r="A2814" s="25"/>
      <c r="C2814"/>
      <c r="D2814"/>
      <c r="E2814"/>
      <c r="F2814"/>
      <c r="G2814"/>
      <c r="H2814" s="26"/>
      <c r="I2814" s="26"/>
      <c r="J2814"/>
      <c r="K2814"/>
      <c r="N2814"/>
      <c r="O2814"/>
      <c r="P2814"/>
      <c r="Q2814"/>
      <c r="R2814"/>
      <c r="S2814" s="30"/>
    </row>
    <row r="2815" spans="1:19" x14ac:dyDescent="0.3">
      <c r="A2815" s="25"/>
      <c r="C2815"/>
      <c r="D2815"/>
      <c r="E2815"/>
      <c r="F2815"/>
      <c r="G2815"/>
      <c r="H2815" s="26"/>
      <c r="I2815" s="26"/>
      <c r="J2815"/>
      <c r="K2815"/>
      <c r="N2815"/>
      <c r="O2815"/>
      <c r="P2815"/>
      <c r="Q2815"/>
      <c r="R2815"/>
      <c r="S2815" s="30"/>
    </row>
    <row r="2816" spans="1:19" x14ac:dyDescent="0.3">
      <c r="A2816" s="25"/>
      <c r="C2816"/>
      <c r="D2816"/>
      <c r="E2816"/>
      <c r="F2816"/>
      <c r="G2816"/>
      <c r="H2816" s="14"/>
      <c r="I2816" s="14"/>
      <c r="J2816"/>
      <c r="K2816"/>
      <c r="N2816"/>
      <c r="O2816"/>
      <c r="P2816"/>
      <c r="Q2816"/>
      <c r="R2816"/>
      <c r="S2816" s="30"/>
    </row>
    <row r="2817" spans="1:19" x14ac:dyDescent="0.3">
      <c r="A2817" s="25"/>
      <c r="C2817"/>
      <c r="D2817"/>
      <c r="E2817"/>
      <c r="F2817"/>
      <c r="G2817"/>
      <c r="H2817" s="26"/>
      <c r="I2817" s="26"/>
      <c r="J2817"/>
      <c r="K2817"/>
      <c r="N2817"/>
      <c r="O2817"/>
      <c r="P2817"/>
      <c r="Q2817"/>
      <c r="R2817"/>
      <c r="S2817" s="30"/>
    </row>
    <row r="2818" spans="1:19" x14ac:dyDescent="0.3">
      <c r="A2818" s="25"/>
      <c r="C2818"/>
      <c r="D2818"/>
      <c r="E2818"/>
      <c r="F2818"/>
      <c r="G2818"/>
      <c r="H2818" s="14"/>
      <c r="I2818" s="14"/>
      <c r="J2818"/>
      <c r="K2818"/>
      <c r="N2818"/>
      <c r="O2818"/>
      <c r="P2818"/>
      <c r="Q2818"/>
      <c r="R2818"/>
      <c r="S2818" s="30"/>
    </row>
    <row r="2819" spans="1:19" x14ac:dyDescent="0.3">
      <c r="A2819" s="25"/>
      <c r="C2819"/>
      <c r="D2819"/>
      <c r="E2819"/>
      <c r="F2819"/>
      <c r="G2819"/>
      <c r="H2819" s="26"/>
      <c r="I2819" s="26"/>
      <c r="J2819"/>
      <c r="K2819"/>
      <c r="N2819"/>
      <c r="O2819"/>
      <c r="P2819"/>
      <c r="Q2819"/>
      <c r="R2819"/>
      <c r="S2819" s="30"/>
    </row>
    <row r="2820" spans="1:19" x14ac:dyDescent="0.3">
      <c r="A2820" s="25"/>
      <c r="C2820"/>
      <c r="D2820"/>
      <c r="E2820"/>
      <c r="F2820"/>
      <c r="G2820"/>
      <c r="H2820" s="26"/>
      <c r="I2820" s="26"/>
      <c r="J2820"/>
      <c r="K2820"/>
      <c r="N2820"/>
      <c r="O2820"/>
      <c r="P2820"/>
      <c r="Q2820"/>
      <c r="R2820"/>
      <c r="S2820" s="30"/>
    </row>
    <row r="2821" spans="1:19" x14ac:dyDescent="0.3">
      <c r="A2821" s="25"/>
      <c r="C2821"/>
      <c r="D2821"/>
      <c r="E2821"/>
      <c r="F2821"/>
      <c r="G2821"/>
      <c r="H2821" s="26"/>
      <c r="I2821" s="26"/>
      <c r="J2821"/>
      <c r="K2821"/>
      <c r="N2821"/>
      <c r="O2821"/>
      <c r="P2821"/>
      <c r="Q2821"/>
      <c r="R2821"/>
      <c r="S2821" s="30"/>
    </row>
    <row r="2822" spans="1:19" x14ac:dyDescent="0.3">
      <c r="A2822" s="25"/>
      <c r="C2822"/>
      <c r="D2822"/>
      <c r="E2822"/>
      <c r="F2822"/>
      <c r="G2822"/>
      <c r="H2822" s="26"/>
      <c r="J2822"/>
      <c r="K2822"/>
      <c r="N2822"/>
      <c r="O2822"/>
      <c r="P2822"/>
      <c r="Q2822"/>
      <c r="R2822"/>
      <c r="S2822" s="30"/>
    </row>
    <row r="2823" spans="1:19" x14ac:dyDescent="0.3">
      <c r="A2823" s="25"/>
      <c r="C2823"/>
      <c r="D2823"/>
      <c r="E2823"/>
      <c r="F2823"/>
      <c r="G2823"/>
      <c r="H2823"/>
      <c r="I2823" s="26"/>
      <c r="J2823"/>
      <c r="K2823"/>
      <c r="N2823"/>
      <c r="O2823"/>
      <c r="P2823"/>
      <c r="Q2823"/>
      <c r="R2823"/>
      <c r="S2823" s="30"/>
    </row>
    <row r="2824" spans="1:19" x14ac:dyDescent="0.3">
      <c r="A2824" s="25"/>
      <c r="C2824"/>
      <c r="D2824"/>
      <c r="E2824"/>
      <c r="F2824"/>
      <c r="G2824"/>
      <c r="H2824" s="26"/>
      <c r="I2824" s="14"/>
      <c r="J2824"/>
      <c r="K2824"/>
      <c r="N2824"/>
      <c r="O2824"/>
      <c r="P2824"/>
      <c r="Q2824"/>
      <c r="R2824"/>
      <c r="S2824" s="30"/>
    </row>
    <row r="2825" spans="1:19" x14ac:dyDescent="0.3">
      <c r="A2825" s="25"/>
      <c r="C2825"/>
      <c r="D2825"/>
      <c r="E2825"/>
      <c r="F2825"/>
      <c r="G2825"/>
      <c r="H2825"/>
      <c r="I2825" s="26"/>
      <c r="J2825"/>
      <c r="K2825"/>
      <c r="N2825"/>
      <c r="O2825"/>
      <c r="P2825"/>
      <c r="Q2825"/>
      <c r="R2825"/>
      <c r="S2825" s="30"/>
    </row>
    <row r="2826" spans="1:19" x14ac:dyDescent="0.3">
      <c r="A2826" s="25"/>
      <c r="C2826"/>
      <c r="D2826"/>
      <c r="E2826"/>
      <c r="F2826"/>
      <c r="G2826"/>
      <c r="H2826" s="14"/>
      <c r="I2826" s="26"/>
      <c r="J2826"/>
      <c r="K2826"/>
      <c r="N2826"/>
      <c r="O2826"/>
      <c r="P2826"/>
      <c r="Q2826"/>
      <c r="R2826"/>
      <c r="S2826" s="30"/>
    </row>
    <row r="2827" spans="1:19" x14ac:dyDescent="0.3">
      <c r="A2827" s="25"/>
      <c r="C2827"/>
      <c r="D2827"/>
      <c r="E2827"/>
      <c r="F2827"/>
      <c r="G2827"/>
      <c r="H2827" s="26"/>
      <c r="I2827" s="26"/>
      <c r="J2827"/>
      <c r="K2827"/>
      <c r="N2827"/>
      <c r="O2827"/>
      <c r="P2827"/>
      <c r="Q2827"/>
      <c r="R2827"/>
      <c r="S2827" s="30"/>
    </row>
    <row r="2828" spans="1:19" x14ac:dyDescent="0.3">
      <c r="A2828" s="25"/>
      <c r="C2828"/>
      <c r="D2828"/>
      <c r="E2828"/>
      <c r="F2828"/>
      <c r="G2828"/>
      <c r="H2828" s="26"/>
      <c r="I2828" s="26"/>
      <c r="J2828"/>
      <c r="K2828"/>
      <c r="N2828"/>
      <c r="O2828"/>
      <c r="P2828"/>
      <c r="Q2828"/>
      <c r="R2828"/>
      <c r="S2828" s="30"/>
    </row>
    <row r="2829" spans="1:19" x14ac:dyDescent="0.3">
      <c r="A2829" s="25"/>
      <c r="C2829"/>
      <c r="D2829"/>
      <c r="E2829"/>
      <c r="F2829"/>
      <c r="G2829"/>
      <c r="H2829" s="26"/>
      <c r="I2829" s="26"/>
      <c r="J2829"/>
      <c r="K2829"/>
      <c r="N2829"/>
      <c r="O2829"/>
      <c r="P2829"/>
      <c r="Q2829"/>
      <c r="R2829"/>
      <c r="S2829" s="30"/>
    </row>
    <row r="2830" spans="1:19" x14ac:dyDescent="0.3">
      <c r="A2830" s="25"/>
      <c r="C2830"/>
      <c r="D2830"/>
      <c r="E2830"/>
      <c r="F2830"/>
      <c r="G2830"/>
      <c r="H2830"/>
      <c r="I2830" s="26"/>
      <c r="J2830"/>
      <c r="K2830"/>
      <c r="N2830"/>
      <c r="O2830"/>
      <c r="P2830"/>
      <c r="Q2830"/>
      <c r="R2830"/>
      <c r="S2830" s="30"/>
    </row>
    <row r="2831" spans="1:19" x14ac:dyDescent="0.3">
      <c r="A2831" s="25"/>
      <c r="C2831"/>
      <c r="D2831"/>
      <c r="E2831"/>
      <c r="F2831"/>
      <c r="G2831"/>
      <c r="H2831" s="14"/>
      <c r="I2831" s="14"/>
      <c r="J2831"/>
      <c r="K2831"/>
      <c r="N2831"/>
      <c r="O2831"/>
      <c r="P2831"/>
      <c r="Q2831"/>
      <c r="R2831"/>
      <c r="S2831" s="30"/>
    </row>
    <row r="2832" spans="1:19" x14ac:dyDescent="0.3">
      <c r="A2832" s="25"/>
      <c r="C2832"/>
      <c r="D2832"/>
      <c r="E2832"/>
      <c r="F2832"/>
      <c r="G2832"/>
      <c r="H2832" s="26"/>
      <c r="I2832" s="26"/>
      <c r="J2832"/>
      <c r="K2832"/>
      <c r="N2832"/>
      <c r="O2832"/>
      <c r="P2832"/>
      <c r="Q2832"/>
      <c r="R2832"/>
      <c r="S2832" s="30"/>
    </row>
    <row r="2833" spans="1:19" x14ac:dyDescent="0.3">
      <c r="A2833" s="25"/>
      <c r="C2833"/>
      <c r="D2833"/>
      <c r="E2833"/>
      <c r="F2833"/>
      <c r="G2833"/>
      <c r="H2833"/>
      <c r="I2833" s="26"/>
      <c r="J2833"/>
      <c r="K2833"/>
      <c r="N2833"/>
      <c r="O2833"/>
      <c r="P2833"/>
      <c r="Q2833"/>
      <c r="R2833"/>
      <c r="S2833" s="30"/>
    </row>
    <row r="2834" spans="1:19" x14ac:dyDescent="0.3">
      <c r="A2834" s="25"/>
      <c r="C2834"/>
      <c r="D2834"/>
      <c r="E2834"/>
      <c r="F2834"/>
      <c r="G2834"/>
      <c r="H2834"/>
      <c r="I2834" s="26"/>
      <c r="J2834"/>
      <c r="K2834"/>
      <c r="N2834"/>
      <c r="O2834"/>
      <c r="P2834"/>
      <c r="Q2834"/>
      <c r="R2834"/>
      <c r="S2834" s="30"/>
    </row>
    <row r="2835" spans="1:19" x14ac:dyDescent="0.3">
      <c r="A2835" s="25"/>
      <c r="C2835"/>
      <c r="D2835"/>
      <c r="E2835"/>
      <c r="F2835"/>
      <c r="G2835"/>
      <c r="H2835" s="26"/>
      <c r="I2835" s="26"/>
      <c r="J2835"/>
      <c r="K2835"/>
      <c r="N2835"/>
      <c r="O2835"/>
      <c r="P2835"/>
      <c r="Q2835"/>
      <c r="R2835"/>
      <c r="S2835" s="30"/>
    </row>
    <row r="2836" spans="1:19" x14ac:dyDescent="0.3">
      <c r="A2836" s="25"/>
      <c r="C2836"/>
      <c r="D2836"/>
      <c r="E2836"/>
      <c r="F2836"/>
      <c r="G2836"/>
      <c r="H2836" s="26"/>
      <c r="I2836" s="14"/>
      <c r="J2836"/>
      <c r="K2836"/>
      <c r="N2836"/>
      <c r="O2836"/>
      <c r="P2836"/>
      <c r="Q2836"/>
      <c r="R2836"/>
      <c r="S2836" s="30"/>
    </row>
    <row r="2837" spans="1:19" x14ac:dyDescent="0.3">
      <c r="A2837" s="25"/>
      <c r="C2837"/>
      <c r="D2837"/>
      <c r="E2837"/>
      <c r="F2837"/>
      <c r="G2837"/>
      <c r="H2837" s="14"/>
      <c r="I2837" s="26"/>
      <c r="J2837"/>
      <c r="K2837"/>
      <c r="N2837"/>
      <c r="O2837"/>
      <c r="P2837"/>
      <c r="Q2837"/>
      <c r="R2837"/>
      <c r="S2837" s="30"/>
    </row>
    <row r="2838" spans="1:19" x14ac:dyDescent="0.3">
      <c r="A2838" s="25"/>
      <c r="C2838"/>
      <c r="D2838"/>
      <c r="E2838"/>
      <c r="F2838"/>
      <c r="G2838"/>
      <c r="H2838" s="26"/>
      <c r="I2838" s="26"/>
      <c r="J2838"/>
      <c r="K2838"/>
      <c r="N2838"/>
      <c r="O2838"/>
      <c r="P2838"/>
      <c r="Q2838"/>
      <c r="R2838"/>
      <c r="S2838" s="30"/>
    </row>
    <row r="2839" spans="1:19" x14ac:dyDescent="0.3">
      <c r="A2839" s="25"/>
      <c r="C2839"/>
      <c r="D2839"/>
      <c r="E2839"/>
      <c r="F2839"/>
      <c r="G2839"/>
      <c r="H2839" s="26"/>
      <c r="I2839" s="26"/>
      <c r="J2839"/>
      <c r="K2839"/>
      <c r="N2839"/>
      <c r="O2839"/>
      <c r="P2839"/>
      <c r="Q2839"/>
      <c r="R2839"/>
      <c r="S2839" s="30"/>
    </row>
    <row r="2840" spans="1:19" x14ac:dyDescent="0.3">
      <c r="A2840" s="25"/>
      <c r="C2840"/>
      <c r="D2840"/>
      <c r="E2840"/>
      <c r="F2840"/>
      <c r="G2840"/>
      <c r="H2840" s="26"/>
      <c r="I2840" s="14"/>
      <c r="J2840"/>
      <c r="K2840"/>
      <c r="N2840"/>
      <c r="O2840"/>
      <c r="P2840"/>
      <c r="Q2840"/>
      <c r="R2840"/>
      <c r="S2840" s="30"/>
    </row>
    <row r="2841" spans="1:19" x14ac:dyDescent="0.3">
      <c r="A2841" s="25"/>
      <c r="C2841"/>
      <c r="D2841"/>
      <c r="E2841"/>
      <c r="F2841"/>
      <c r="G2841"/>
      <c r="H2841" s="26"/>
      <c r="I2841" s="26"/>
      <c r="J2841"/>
      <c r="K2841"/>
      <c r="N2841"/>
      <c r="O2841"/>
      <c r="P2841"/>
      <c r="Q2841"/>
      <c r="R2841"/>
      <c r="S2841" s="30"/>
    </row>
    <row r="2842" spans="1:19" x14ac:dyDescent="0.3">
      <c r="A2842" s="25"/>
      <c r="C2842"/>
      <c r="D2842"/>
      <c r="E2842"/>
      <c r="F2842"/>
      <c r="G2842"/>
      <c r="H2842" s="26"/>
      <c r="I2842" s="26"/>
      <c r="J2842"/>
      <c r="K2842"/>
      <c r="N2842"/>
      <c r="O2842"/>
      <c r="P2842"/>
      <c r="Q2842"/>
      <c r="R2842"/>
      <c r="S2842" s="30"/>
    </row>
    <row r="2843" spans="1:19" x14ac:dyDescent="0.3">
      <c r="A2843" s="25"/>
      <c r="C2843"/>
      <c r="D2843"/>
      <c r="E2843"/>
      <c r="F2843"/>
      <c r="G2843"/>
      <c r="H2843" s="26"/>
      <c r="I2843" s="26"/>
      <c r="J2843"/>
      <c r="K2843"/>
      <c r="N2843"/>
      <c r="O2843"/>
      <c r="P2843"/>
      <c r="Q2843"/>
      <c r="R2843"/>
      <c r="S2843" s="30"/>
    </row>
    <row r="2844" spans="1:19" x14ac:dyDescent="0.3">
      <c r="A2844" s="25"/>
      <c r="C2844"/>
      <c r="D2844"/>
      <c r="E2844"/>
      <c r="F2844"/>
      <c r="G2844"/>
      <c r="H2844" s="26"/>
      <c r="I2844" s="26"/>
      <c r="J2844"/>
      <c r="K2844"/>
      <c r="N2844"/>
      <c r="O2844"/>
      <c r="P2844"/>
      <c r="Q2844"/>
      <c r="R2844"/>
      <c r="S2844" s="30"/>
    </row>
    <row r="2845" spans="1:19" x14ac:dyDescent="0.3">
      <c r="A2845" s="25"/>
      <c r="C2845"/>
      <c r="D2845"/>
      <c r="E2845"/>
      <c r="F2845"/>
      <c r="G2845"/>
      <c r="H2845" s="14"/>
      <c r="I2845" s="26"/>
      <c r="J2845"/>
      <c r="K2845"/>
      <c r="N2845"/>
      <c r="O2845"/>
      <c r="P2845"/>
      <c r="Q2845"/>
      <c r="R2845"/>
      <c r="S2845" s="30"/>
    </row>
    <row r="2846" spans="1:19" x14ac:dyDescent="0.3">
      <c r="A2846" s="25"/>
      <c r="C2846"/>
      <c r="D2846"/>
      <c r="E2846"/>
      <c r="F2846"/>
      <c r="G2846"/>
      <c r="H2846" s="14"/>
      <c r="I2846" s="14"/>
      <c r="J2846"/>
      <c r="K2846"/>
      <c r="N2846"/>
      <c r="O2846"/>
      <c r="P2846"/>
      <c r="Q2846"/>
      <c r="R2846"/>
      <c r="S2846" s="30"/>
    </row>
    <row r="2847" spans="1:19" x14ac:dyDescent="0.3">
      <c r="A2847" s="25"/>
      <c r="C2847"/>
      <c r="D2847"/>
      <c r="E2847"/>
      <c r="F2847"/>
      <c r="G2847"/>
      <c r="H2847" s="14"/>
      <c r="I2847" s="14"/>
      <c r="J2847"/>
      <c r="K2847"/>
      <c r="N2847"/>
      <c r="O2847"/>
      <c r="P2847"/>
      <c r="Q2847"/>
      <c r="R2847"/>
      <c r="S2847" s="30"/>
    </row>
    <row r="2848" spans="1:19" x14ac:dyDescent="0.3">
      <c r="A2848" s="25"/>
      <c r="C2848"/>
      <c r="D2848"/>
      <c r="E2848"/>
      <c r="F2848"/>
      <c r="G2848"/>
      <c r="H2848" s="26"/>
      <c r="I2848" s="26"/>
      <c r="J2848"/>
      <c r="K2848"/>
      <c r="N2848"/>
      <c r="O2848"/>
      <c r="P2848"/>
      <c r="Q2848"/>
      <c r="R2848"/>
      <c r="S2848" s="30"/>
    </row>
    <row r="2849" spans="1:19" x14ac:dyDescent="0.3">
      <c r="A2849" s="25"/>
      <c r="C2849"/>
      <c r="D2849"/>
      <c r="E2849"/>
      <c r="F2849"/>
      <c r="G2849"/>
      <c r="H2849" s="26"/>
      <c r="I2849" s="26"/>
      <c r="J2849"/>
      <c r="K2849"/>
      <c r="N2849"/>
      <c r="O2849"/>
      <c r="P2849"/>
      <c r="Q2849"/>
      <c r="R2849"/>
      <c r="S2849" s="30"/>
    </row>
    <row r="2850" spans="1:19" x14ac:dyDescent="0.3">
      <c r="A2850" s="25"/>
      <c r="C2850"/>
      <c r="D2850"/>
      <c r="E2850"/>
      <c r="F2850"/>
      <c r="G2850"/>
      <c r="H2850" s="14"/>
      <c r="I2850" s="26"/>
      <c r="J2850"/>
      <c r="K2850"/>
      <c r="N2850"/>
      <c r="O2850"/>
      <c r="P2850"/>
      <c r="Q2850"/>
      <c r="R2850"/>
      <c r="S2850" s="30"/>
    </row>
    <row r="2851" spans="1:19" x14ac:dyDescent="0.3">
      <c r="A2851" s="25"/>
      <c r="C2851"/>
      <c r="D2851"/>
      <c r="E2851"/>
      <c r="F2851"/>
      <c r="G2851"/>
      <c r="H2851" s="26"/>
      <c r="I2851" s="26"/>
      <c r="J2851"/>
      <c r="K2851"/>
      <c r="N2851"/>
      <c r="O2851"/>
      <c r="P2851"/>
      <c r="Q2851"/>
      <c r="R2851"/>
      <c r="S2851" s="30"/>
    </row>
    <row r="2852" spans="1:19" x14ac:dyDescent="0.3">
      <c r="A2852" s="25"/>
      <c r="C2852"/>
      <c r="D2852"/>
      <c r="E2852"/>
      <c r="F2852"/>
      <c r="G2852"/>
      <c r="J2852"/>
      <c r="K2852"/>
      <c r="N2852"/>
      <c r="O2852"/>
      <c r="P2852"/>
      <c r="Q2852"/>
      <c r="R2852"/>
      <c r="S2852" s="30"/>
    </row>
    <row r="2853" spans="1:19" x14ac:dyDescent="0.3">
      <c r="A2853" s="25"/>
      <c r="C2853"/>
      <c r="D2853"/>
      <c r="E2853"/>
      <c r="F2853"/>
      <c r="G2853"/>
      <c r="J2853"/>
      <c r="K2853"/>
      <c r="N2853"/>
      <c r="O2853"/>
      <c r="P2853"/>
      <c r="Q2853"/>
      <c r="R2853"/>
      <c r="S2853" s="30"/>
    </row>
    <row r="2854" spans="1:19" x14ac:dyDescent="0.3">
      <c r="A2854" s="25"/>
      <c r="C2854"/>
      <c r="D2854"/>
      <c r="E2854"/>
      <c r="F2854"/>
      <c r="G2854"/>
      <c r="H2854"/>
      <c r="J2854"/>
      <c r="K2854"/>
      <c r="N2854"/>
      <c r="O2854"/>
      <c r="P2854"/>
      <c r="Q2854"/>
      <c r="R2854"/>
      <c r="S2854" s="30"/>
    </row>
    <row r="2855" spans="1:19" x14ac:dyDescent="0.3">
      <c r="A2855" s="25"/>
      <c r="C2855"/>
      <c r="D2855"/>
      <c r="E2855"/>
      <c r="F2855"/>
      <c r="G2855"/>
      <c r="H2855"/>
      <c r="I2855" s="26"/>
      <c r="J2855"/>
      <c r="K2855"/>
      <c r="N2855"/>
      <c r="O2855"/>
      <c r="P2855"/>
      <c r="Q2855"/>
      <c r="R2855"/>
      <c r="S2855" s="30"/>
    </row>
    <row r="2856" spans="1:19" x14ac:dyDescent="0.3">
      <c r="A2856" s="25"/>
      <c r="C2856"/>
      <c r="D2856"/>
      <c r="E2856"/>
      <c r="F2856"/>
      <c r="G2856"/>
      <c r="H2856"/>
      <c r="I2856"/>
      <c r="J2856"/>
      <c r="K2856"/>
      <c r="N2856"/>
      <c r="O2856"/>
      <c r="P2856"/>
      <c r="Q2856"/>
      <c r="R2856"/>
      <c r="S2856" s="30"/>
    </row>
    <row r="2857" spans="1:19" x14ac:dyDescent="0.3">
      <c r="A2857" s="25"/>
      <c r="C2857"/>
      <c r="D2857"/>
      <c r="E2857"/>
      <c r="F2857"/>
      <c r="G2857"/>
      <c r="H2857"/>
      <c r="J2857"/>
      <c r="K2857"/>
      <c r="N2857"/>
      <c r="O2857"/>
      <c r="P2857"/>
      <c r="Q2857"/>
      <c r="R2857"/>
      <c r="S2857" s="30"/>
    </row>
    <row r="2858" spans="1:19" x14ac:dyDescent="0.3">
      <c r="A2858" s="25"/>
      <c r="C2858"/>
      <c r="D2858"/>
      <c r="E2858"/>
      <c r="F2858"/>
      <c r="G2858"/>
      <c r="H2858"/>
      <c r="I2858" s="26"/>
      <c r="J2858"/>
      <c r="K2858"/>
      <c r="N2858"/>
      <c r="O2858"/>
      <c r="P2858"/>
      <c r="Q2858"/>
      <c r="R2858"/>
      <c r="S2858" s="30"/>
    </row>
    <row r="2859" spans="1:19" x14ac:dyDescent="0.3">
      <c r="A2859" s="25"/>
      <c r="C2859"/>
      <c r="D2859"/>
      <c r="E2859"/>
      <c r="F2859"/>
      <c r="G2859"/>
      <c r="H2859"/>
      <c r="I2859"/>
      <c r="J2859"/>
      <c r="K2859"/>
      <c r="N2859"/>
      <c r="O2859"/>
      <c r="P2859"/>
      <c r="Q2859"/>
      <c r="R2859"/>
      <c r="S2859" s="30"/>
    </row>
    <row r="2860" spans="1:19" x14ac:dyDescent="0.3">
      <c r="A2860" s="25"/>
      <c r="C2860"/>
      <c r="D2860"/>
      <c r="E2860"/>
      <c r="F2860"/>
      <c r="G2860"/>
      <c r="H2860" s="26"/>
      <c r="I2860" s="26"/>
      <c r="J2860"/>
      <c r="K2860"/>
      <c r="N2860"/>
      <c r="O2860"/>
      <c r="P2860"/>
      <c r="Q2860"/>
      <c r="R2860"/>
      <c r="S2860" s="30"/>
    </row>
    <row r="2861" spans="1:19" x14ac:dyDescent="0.3">
      <c r="A2861" s="25"/>
      <c r="C2861"/>
      <c r="D2861"/>
      <c r="E2861"/>
      <c r="F2861"/>
      <c r="G2861"/>
      <c r="H2861"/>
      <c r="I2861"/>
      <c r="J2861"/>
      <c r="K2861"/>
      <c r="N2861"/>
      <c r="O2861"/>
      <c r="P2861"/>
      <c r="Q2861"/>
      <c r="R2861"/>
      <c r="S2861" s="30"/>
    </row>
    <row r="2862" spans="1:19" x14ac:dyDescent="0.3">
      <c r="A2862" s="25"/>
      <c r="C2862"/>
      <c r="D2862"/>
      <c r="E2862"/>
      <c r="F2862"/>
      <c r="G2862"/>
      <c r="H2862"/>
      <c r="I2862"/>
      <c r="J2862"/>
      <c r="K2862"/>
      <c r="N2862"/>
      <c r="O2862"/>
      <c r="P2862"/>
      <c r="Q2862"/>
      <c r="R2862"/>
      <c r="S2862" s="30"/>
    </row>
    <row r="2863" spans="1:19" x14ac:dyDescent="0.3">
      <c r="A2863" s="25"/>
      <c r="C2863"/>
      <c r="D2863"/>
      <c r="E2863"/>
      <c r="F2863"/>
      <c r="G2863"/>
      <c r="H2863"/>
      <c r="I2863"/>
      <c r="J2863"/>
      <c r="K2863"/>
      <c r="N2863"/>
      <c r="O2863"/>
      <c r="P2863"/>
      <c r="Q2863"/>
      <c r="R2863"/>
      <c r="S2863" s="30"/>
    </row>
    <row r="2864" spans="1:19" x14ac:dyDescent="0.3">
      <c r="A2864" s="25"/>
      <c r="C2864"/>
      <c r="D2864"/>
      <c r="E2864"/>
      <c r="F2864"/>
      <c r="G2864"/>
      <c r="H2864"/>
      <c r="I2864"/>
      <c r="J2864"/>
      <c r="K2864"/>
      <c r="N2864"/>
      <c r="O2864"/>
      <c r="P2864"/>
      <c r="Q2864"/>
      <c r="R2864"/>
      <c r="S2864" s="30"/>
    </row>
    <row r="2865" spans="1:19" x14ac:dyDescent="0.3">
      <c r="A2865" s="25"/>
      <c r="C2865"/>
      <c r="D2865"/>
      <c r="E2865"/>
      <c r="F2865"/>
      <c r="G2865"/>
      <c r="H2865"/>
      <c r="I2865"/>
      <c r="J2865"/>
      <c r="K2865"/>
      <c r="N2865"/>
      <c r="O2865"/>
      <c r="P2865"/>
      <c r="Q2865"/>
      <c r="R2865"/>
      <c r="S2865" s="30"/>
    </row>
    <row r="2866" spans="1:19" x14ac:dyDescent="0.3">
      <c r="A2866" s="25"/>
      <c r="C2866"/>
      <c r="D2866"/>
      <c r="E2866"/>
      <c r="F2866"/>
      <c r="G2866"/>
      <c r="I2866" s="26"/>
      <c r="J2866"/>
      <c r="K2866"/>
      <c r="N2866"/>
      <c r="O2866"/>
      <c r="P2866"/>
      <c r="Q2866"/>
      <c r="R2866"/>
      <c r="S2866" s="30"/>
    </row>
    <row r="2867" spans="1:19" x14ac:dyDescent="0.3">
      <c r="A2867" s="25"/>
      <c r="C2867"/>
      <c r="D2867"/>
      <c r="E2867"/>
      <c r="F2867"/>
      <c r="G2867"/>
      <c r="H2867"/>
      <c r="I2867" s="14"/>
      <c r="J2867"/>
      <c r="K2867"/>
      <c r="N2867"/>
      <c r="O2867"/>
      <c r="P2867"/>
      <c r="Q2867"/>
      <c r="R2867"/>
      <c r="S2867" s="30"/>
    </row>
    <row r="2868" spans="1:19" x14ac:dyDescent="0.3">
      <c r="A2868" s="25"/>
      <c r="C2868"/>
      <c r="D2868"/>
      <c r="E2868"/>
      <c r="F2868"/>
      <c r="G2868"/>
      <c r="H2868" s="14"/>
      <c r="I2868" s="26"/>
      <c r="J2868"/>
      <c r="K2868"/>
      <c r="N2868"/>
      <c r="O2868"/>
      <c r="P2868"/>
      <c r="Q2868"/>
      <c r="R2868"/>
      <c r="S2868" s="30"/>
    </row>
    <row r="2869" spans="1:19" x14ac:dyDescent="0.3">
      <c r="A2869" s="25"/>
      <c r="C2869"/>
      <c r="D2869"/>
      <c r="E2869"/>
      <c r="F2869"/>
      <c r="G2869"/>
      <c r="H2869" s="26"/>
      <c r="I2869" s="26"/>
      <c r="J2869"/>
      <c r="K2869"/>
      <c r="N2869"/>
      <c r="O2869"/>
      <c r="P2869"/>
      <c r="Q2869"/>
      <c r="R2869"/>
      <c r="S2869" s="30"/>
    </row>
    <row r="2870" spans="1:19" x14ac:dyDescent="0.3">
      <c r="A2870" s="25"/>
      <c r="C2870"/>
      <c r="D2870"/>
      <c r="E2870"/>
      <c r="F2870"/>
      <c r="G2870"/>
      <c r="H2870"/>
      <c r="I2870" s="26"/>
      <c r="J2870"/>
      <c r="K2870"/>
      <c r="N2870"/>
      <c r="O2870"/>
      <c r="P2870"/>
      <c r="Q2870"/>
      <c r="R2870"/>
      <c r="S2870" s="30"/>
    </row>
    <row r="2871" spans="1:19" x14ac:dyDescent="0.3">
      <c r="A2871" s="25"/>
      <c r="C2871"/>
      <c r="D2871"/>
      <c r="E2871"/>
      <c r="F2871"/>
      <c r="G2871"/>
      <c r="H2871"/>
      <c r="J2871"/>
      <c r="K2871"/>
      <c r="N2871"/>
      <c r="O2871"/>
      <c r="P2871"/>
      <c r="Q2871"/>
      <c r="R2871"/>
      <c r="S2871" s="30"/>
    </row>
    <row r="2872" spans="1:19" x14ac:dyDescent="0.3">
      <c r="A2872" s="25"/>
      <c r="C2872"/>
      <c r="D2872"/>
      <c r="E2872"/>
      <c r="F2872"/>
      <c r="G2872"/>
      <c r="H2872"/>
      <c r="I2872" s="26"/>
      <c r="J2872"/>
      <c r="K2872"/>
      <c r="N2872"/>
      <c r="O2872"/>
      <c r="P2872"/>
      <c r="Q2872"/>
      <c r="R2872"/>
      <c r="S2872" s="30"/>
    </row>
    <row r="2873" spans="1:19" x14ac:dyDescent="0.3">
      <c r="A2873" s="25"/>
      <c r="C2873"/>
      <c r="D2873"/>
      <c r="E2873"/>
      <c r="F2873"/>
      <c r="G2873"/>
      <c r="H2873"/>
      <c r="I2873"/>
      <c r="J2873"/>
      <c r="K2873"/>
      <c r="N2873"/>
      <c r="O2873"/>
      <c r="P2873"/>
      <c r="Q2873"/>
      <c r="R2873"/>
      <c r="S2873" s="30"/>
    </row>
    <row r="2874" spans="1:19" x14ac:dyDescent="0.3">
      <c r="A2874" s="25"/>
      <c r="C2874"/>
      <c r="D2874"/>
      <c r="E2874"/>
      <c r="F2874"/>
      <c r="G2874"/>
      <c r="H2874"/>
      <c r="I2874"/>
      <c r="J2874"/>
      <c r="K2874"/>
      <c r="N2874"/>
      <c r="O2874"/>
      <c r="P2874"/>
      <c r="Q2874"/>
      <c r="R2874"/>
      <c r="S2874" s="30"/>
    </row>
    <row r="2875" spans="1:19" x14ac:dyDescent="0.3">
      <c r="A2875" s="25"/>
      <c r="C2875"/>
      <c r="D2875"/>
      <c r="E2875"/>
      <c r="F2875"/>
      <c r="G2875"/>
      <c r="I2875"/>
      <c r="J2875"/>
      <c r="K2875"/>
      <c r="N2875"/>
      <c r="O2875"/>
      <c r="P2875"/>
      <c r="Q2875"/>
      <c r="R2875"/>
      <c r="S2875" s="30"/>
    </row>
    <row r="2876" spans="1:19" x14ac:dyDescent="0.3">
      <c r="A2876" s="25"/>
      <c r="C2876"/>
      <c r="D2876"/>
      <c r="E2876"/>
      <c r="F2876"/>
      <c r="G2876"/>
      <c r="H2876"/>
      <c r="J2876"/>
      <c r="K2876"/>
      <c r="N2876"/>
      <c r="O2876"/>
      <c r="P2876"/>
      <c r="Q2876"/>
      <c r="R2876"/>
      <c r="S2876" s="30"/>
    </row>
    <row r="2877" spans="1:19" x14ac:dyDescent="0.3">
      <c r="A2877" s="25"/>
      <c r="C2877"/>
      <c r="D2877"/>
      <c r="E2877"/>
      <c r="F2877"/>
      <c r="G2877"/>
      <c r="H2877" s="14"/>
      <c r="I2877" s="26"/>
      <c r="J2877"/>
      <c r="K2877"/>
      <c r="N2877"/>
      <c r="O2877"/>
      <c r="P2877"/>
      <c r="Q2877"/>
      <c r="R2877"/>
      <c r="S2877" s="30"/>
    </row>
    <row r="2878" spans="1:19" x14ac:dyDescent="0.3">
      <c r="A2878" s="25"/>
      <c r="C2878"/>
      <c r="D2878"/>
      <c r="E2878"/>
      <c r="F2878"/>
      <c r="G2878"/>
      <c r="H2878" s="26"/>
      <c r="I2878" s="26"/>
      <c r="J2878"/>
      <c r="K2878"/>
      <c r="N2878"/>
      <c r="O2878"/>
      <c r="P2878"/>
      <c r="Q2878"/>
      <c r="R2878"/>
      <c r="S2878" s="30"/>
    </row>
    <row r="2879" spans="1:19" x14ac:dyDescent="0.3">
      <c r="A2879" s="25"/>
      <c r="C2879"/>
      <c r="D2879"/>
      <c r="E2879"/>
      <c r="F2879"/>
      <c r="G2879"/>
      <c r="H2879" s="26"/>
      <c r="I2879" s="26"/>
      <c r="J2879"/>
      <c r="K2879"/>
      <c r="N2879"/>
      <c r="O2879"/>
      <c r="P2879"/>
      <c r="Q2879"/>
      <c r="R2879"/>
      <c r="S2879" s="30"/>
    </row>
    <row r="2880" spans="1:19" x14ac:dyDescent="0.3">
      <c r="A2880" s="25"/>
      <c r="C2880"/>
      <c r="D2880"/>
      <c r="E2880"/>
      <c r="F2880"/>
      <c r="G2880"/>
      <c r="H2880" s="26"/>
      <c r="I2880" s="26"/>
      <c r="J2880"/>
      <c r="K2880"/>
      <c r="N2880"/>
      <c r="O2880"/>
      <c r="P2880"/>
      <c r="Q2880"/>
      <c r="R2880"/>
      <c r="S2880" s="30"/>
    </row>
    <row r="2881" spans="1:19" x14ac:dyDescent="0.3">
      <c r="A2881" s="25"/>
      <c r="C2881"/>
      <c r="D2881"/>
      <c r="E2881"/>
      <c r="F2881"/>
      <c r="G2881"/>
      <c r="H2881" s="14"/>
      <c r="I2881" s="26"/>
      <c r="J2881"/>
      <c r="K2881"/>
      <c r="N2881"/>
      <c r="O2881"/>
      <c r="P2881"/>
      <c r="Q2881"/>
      <c r="R2881"/>
      <c r="S2881" s="30"/>
    </row>
    <row r="2882" spans="1:19" x14ac:dyDescent="0.3">
      <c r="A2882" s="25"/>
      <c r="C2882"/>
      <c r="D2882"/>
      <c r="E2882"/>
      <c r="F2882"/>
      <c r="G2882"/>
      <c r="H2882" s="26"/>
      <c r="I2882" s="26"/>
      <c r="J2882"/>
      <c r="K2882"/>
      <c r="N2882"/>
      <c r="O2882"/>
      <c r="P2882"/>
      <c r="Q2882"/>
      <c r="R2882"/>
      <c r="S2882" s="30"/>
    </row>
    <row r="2883" spans="1:19" x14ac:dyDescent="0.3">
      <c r="A2883" s="25"/>
      <c r="C2883"/>
      <c r="D2883"/>
      <c r="E2883"/>
      <c r="F2883"/>
      <c r="G2883"/>
      <c r="J2883"/>
      <c r="K2883"/>
      <c r="N2883"/>
      <c r="O2883"/>
      <c r="P2883"/>
      <c r="Q2883"/>
      <c r="R2883"/>
      <c r="S2883" s="30"/>
    </row>
    <row r="2884" spans="1:19" x14ac:dyDescent="0.3">
      <c r="A2884" s="25"/>
      <c r="C2884"/>
      <c r="D2884"/>
      <c r="E2884"/>
      <c r="F2884"/>
      <c r="G2884"/>
      <c r="H2884" s="14"/>
      <c r="I2884" s="26"/>
      <c r="J2884"/>
      <c r="K2884"/>
      <c r="N2884"/>
      <c r="O2884"/>
      <c r="P2884"/>
      <c r="Q2884"/>
      <c r="R2884"/>
      <c r="S2884" s="30"/>
    </row>
    <row r="2885" spans="1:19" x14ac:dyDescent="0.3">
      <c r="A2885" s="25"/>
      <c r="C2885"/>
      <c r="D2885"/>
      <c r="E2885"/>
      <c r="F2885"/>
      <c r="G2885"/>
      <c r="I2885" s="26"/>
      <c r="J2885"/>
      <c r="K2885"/>
      <c r="N2885"/>
      <c r="O2885"/>
      <c r="P2885"/>
      <c r="Q2885"/>
      <c r="R2885"/>
      <c r="S2885" s="30"/>
    </row>
    <row r="2886" spans="1:19" x14ac:dyDescent="0.3">
      <c r="A2886" s="25"/>
      <c r="C2886"/>
      <c r="D2886"/>
      <c r="E2886"/>
      <c r="F2886"/>
      <c r="G2886"/>
      <c r="H2886" s="26"/>
      <c r="I2886" s="26"/>
      <c r="J2886"/>
      <c r="K2886"/>
      <c r="N2886"/>
      <c r="O2886"/>
      <c r="P2886"/>
      <c r="Q2886"/>
      <c r="R2886"/>
      <c r="S2886" s="30"/>
    </row>
    <row r="2887" spans="1:19" x14ac:dyDescent="0.3">
      <c r="A2887" s="25"/>
      <c r="C2887"/>
      <c r="D2887"/>
      <c r="E2887"/>
      <c r="F2887"/>
      <c r="G2887"/>
      <c r="H2887" s="26"/>
      <c r="I2887" s="26"/>
      <c r="J2887"/>
      <c r="K2887"/>
      <c r="N2887"/>
      <c r="O2887"/>
      <c r="P2887"/>
      <c r="Q2887"/>
      <c r="R2887"/>
      <c r="S2887" s="30"/>
    </row>
    <row r="2888" spans="1:19" x14ac:dyDescent="0.3">
      <c r="A2888" s="25"/>
      <c r="C2888"/>
      <c r="D2888"/>
      <c r="E2888"/>
      <c r="F2888"/>
      <c r="G2888"/>
      <c r="H2888" s="26"/>
      <c r="I2888" s="26"/>
      <c r="J2888"/>
      <c r="K2888"/>
      <c r="N2888"/>
      <c r="O2888"/>
      <c r="P2888"/>
      <c r="Q2888"/>
      <c r="R2888"/>
      <c r="S2888" s="30"/>
    </row>
    <row r="2889" spans="1:19" x14ac:dyDescent="0.3">
      <c r="A2889" s="25"/>
      <c r="C2889"/>
      <c r="D2889"/>
      <c r="E2889"/>
      <c r="F2889"/>
      <c r="G2889"/>
      <c r="J2889"/>
      <c r="K2889"/>
      <c r="N2889"/>
      <c r="O2889"/>
      <c r="P2889"/>
      <c r="Q2889"/>
      <c r="R2889"/>
      <c r="S2889" s="30"/>
    </row>
    <row r="2890" spans="1:19" x14ac:dyDescent="0.3">
      <c r="A2890" s="25"/>
      <c r="C2890"/>
      <c r="D2890"/>
      <c r="E2890"/>
      <c r="F2890"/>
      <c r="G2890"/>
      <c r="H2890" s="26"/>
      <c r="I2890" s="26"/>
      <c r="J2890"/>
      <c r="K2890"/>
      <c r="N2890"/>
      <c r="O2890"/>
      <c r="P2890"/>
      <c r="Q2890"/>
      <c r="R2890"/>
      <c r="S2890" s="30"/>
    </row>
    <row r="2891" spans="1:19" x14ac:dyDescent="0.3">
      <c r="A2891" s="25"/>
      <c r="C2891"/>
      <c r="D2891"/>
      <c r="E2891"/>
      <c r="F2891"/>
      <c r="G2891"/>
      <c r="H2891"/>
      <c r="I2891" s="26"/>
      <c r="J2891"/>
      <c r="K2891"/>
      <c r="N2891"/>
      <c r="O2891"/>
      <c r="P2891"/>
      <c r="Q2891"/>
      <c r="R2891"/>
      <c r="S2891" s="30"/>
    </row>
    <row r="2892" spans="1:19" x14ac:dyDescent="0.3">
      <c r="A2892" s="25"/>
      <c r="C2892"/>
      <c r="D2892"/>
      <c r="E2892"/>
      <c r="F2892"/>
      <c r="G2892"/>
      <c r="J2892"/>
      <c r="K2892"/>
      <c r="N2892"/>
      <c r="O2892"/>
      <c r="P2892"/>
      <c r="Q2892"/>
      <c r="R2892"/>
      <c r="S2892" s="30"/>
    </row>
    <row r="2893" spans="1:19" x14ac:dyDescent="0.3">
      <c r="A2893" s="25"/>
      <c r="C2893"/>
      <c r="D2893"/>
      <c r="E2893"/>
      <c r="F2893"/>
      <c r="G2893"/>
      <c r="J2893"/>
      <c r="K2893"/>
      <c r="N2893"/>
      <c r="O2893"/>
      <c r="P2893"/>
      <c r="Q2893"/>
      <c r="R2893"/>
      <c r="S2893" s="30"/>
    </row>
    <row r="2894" spans="1:19" x14ac:dyDescent="0.3">
      <c r="A2894" s="25"/>
      <c r="C2894"/>
      <c r="D2894"/>
      <c r="E2894"/>
      <c r="F2894"/>
      <c r="G2894"/>
      <c r="H2894" s="26"/>
      <c r="I2894" s="26"/>
      <c r="J2894"/>
      <c r="K2894"/>
      <c r="N2894"/>
      <c r="O2894"/>
      <c r="P2894"/>
      <c r="Q2894"/>
      <c r="R2894"/>
      <c r="S2894" s="30"/>
    </row>
    <row r="2895" spans="1:19" x14ac:dyDescent="0.3">
      <c r="A2895" s="25"/>
      <c r="C2895"/>
      <c r="D2895"/>
      <c r="E2895"/>
      <c r="F2895"/>
      <c r="G2895"/>
      <c r="H2895" s="14"/>
      <c r="I2895" s="26"/>
      <c r="J2895"/>
      <c r="K2895"/>
      <c r="N2895"/>
      <c r="O2895"/>
      <c r="P2895"/>
      <c r="Q2895"/>
      <c r="R2895"/>
      <c r="S2895" s="30"/>
    </row>
    <row r="2896" spans="1:19" x14ac:dyDescent="0.3">
      <c r="A2896" s="25"/>
      <c r="C2896"/>
      <c r="D2896"/>
      <c r="E2896"/>
      <c r="F2896"/>
      <c r="G2896"/>
      <c r="H2896" s="26"/>
      <c r="I2896" s="26"/>
      <c r="J2896"/>
      <c r="K2896"/>
      <c r="N2896"/>
      <c r="O2896"/>
      <c r="P2896"/>
      <c r="Q2896"/>
      <c r="R2896"/>
      <c r="S2896" s="30"/>
    </row>
    <row r="2897" spans="1:19" x14ac:dyDescent="0.3">
      <c r="A2897" s="25"/>
      <c r="C2897"/>
      <c r="D2897"/>
      <c r="E2897"/>
      <c r="F2897"/>
      <c r="G2897"/>
      <c r="J2897"/>
      <c r="K2897"/>
      <c r="N2897"/>
      <c r="O2897"/>
      <c r="P2897"/>
      <c r="Q2897"/>
      <c r="R2897"/>
      <c r="S2897" s="30"/>
    </row>
    <row r="2898" spans="1:19" x14ac:dyDescent="0.3">
      <c r="A2898" s="25"/>
      <c r="C2898"/>
      <c r="D2898"/>
      <c r="E2898"/>
      <c r="F2898"/>
      <c r="G2898"/>
      <c r="H2898"/>
      <c r="I2898" s="26"/>
      <c r="J2898"/>
      <c r="K2898"/>
      <c r="N2898"/>
      <c r="O2898"/>
      <c r="P2898"/>
      <c r="Q2898"/>
      <c r="R2898"/>
      <c r="S2898" s="30"/>
    </row>
    <row r="2899" spans="1:19" x14ac:dyDescent="0.3">
      <c r="A2899" s="25"/>
      <c r="C2899"/>
      <c r="D2899"/>
      <c r="E2899"/>
      <c r="F2899"/>
      <c r="G2899"/>
      <c r="H2899" s="14"/>
      <c r="I2899" s="26"/>
      <c r="J2899"/>
      <c r="K2899"/>
      <c r="N2899"/>
      <c r="O2899"/>
      <c r="P2899"/>
      <c r="Q2899"/>
      <c r="R2899"/>
      <c r="S2899" s="30"/>
    </row>
    <row r="2900" spans="1:19" x14ac:dyDescent="0.3">
      <c r="A2900" s="25"/>
      <c r="C2900"/>
      <c r="D2900"/>
      <c r="E2900"/>
      <c r="F2900"/>
      <c r="G2900"/>
      <c r="H2900" s="26"/>
      <c r="I2900" s="26"/>
      <c r="J2900"/>
      <c r="K2900"/>
      <c r="N2900"/>
      <c r="O2900"/>
      <c r="P2900"/>
      <c r="Q2900"/>
      <c r="R2900"/>
      <c r="S2900" s="30"/>
    </row>
    <row r="2901" spans="1:19" x14ac:dyDescent="0.3">
      <c r="A2901" s="25"/>
      <c r="C2901"/>
      <c r="D2901"/>
      <c r="E2901"/>
      <c r="F2901"/>
      <c r="G2901"/>
      <c r="H2901"/>
      <c r="I2901" s="26"/>
      <c r="J2901"/>
      <c r="K2901"/>
      <c r="N2901"/>
      <c r="O2901"/>
      <c r="P2901"/>
      <c r="Q2901"/>
      <c r="R2901"/>
      <c r="S2901" s="30"/>
    </row>
    <row r="2902" spans="1:19" x14ac:dyDescent="0.3">
      <c r="A2902" s="25"/>
      <c r="C2902"/>
      <c r="D2902"/>
      <c r="E2902"/>
      <c r="F2902"/>
      <c r="G2902"/>
      <c r="H2902" s="14"/>
      <c r="I2902" s="26"/>
      <c r="J2902"/>
      <c r="K2902"/>
      <c r="N2902"/>
      <c r="O2902"/>
      <c r="P2902"/>
      <c r="Q2902"/>
      <c r="R2902"/>
      <c r="S2902" s="30"/>
    </row>
    <row r="2903" spans="1:19" x14ac:dyDescent="0.3">
      <c r="A2903" s="25"/>
      <c r="C2903"/>
      <c r="D2903"/>
      <c r="E2903"/>
      <c r="F2903"/>
      <c r="G2903"/>
      <c r="H2903" s="26"/>
      <c r="I2903" s="26"/>
      <c r="J2903"/>
      <c r="K2903"/>
      <c r="N2903"/>
      <c r="O2903"/>
      <c r="P2903"/>
      <c r="Q2903"/>
      <c r="R2903"/>
      <c r="S2903" s="30"/>
    </row>
    <row r="2904" spans="1:19" x14ac:dyDescent="0.3">
      <c r="A2904" s="25"/>
      <c r="C2904"/>
      <c r="D2904"/>
      <c r="E2904"/>
      <c r="F2904"/>
      <c r="G2904"/>
      <c r="H2904" s="26"/>
      <c r="I2904" s="26"/>
      <c r="J2904"/>
      <c r="K2904"/>
      <c r="N2904"/>
      <c r="O2904"/>
      <c r="P2904"/>
      <c r="Q2904"/>
      <c r="R2904"/>
      <c r="S2904" s="30"/>
    </row>
    <row r="2905" spans="1:19" x14ac:dyDescent="0.3">
      <c r="A2905" s="25"/>
      <c r="C2905"/>
      <c r="D2905"/>
      <c r="E2905"/>
      <c r="F2905"/>
      <c r="G2905"/>
      <c r="H2905" s="26"/>
      <c r="I2905" s="26"/>
      <c r="J2905"/>
      <c r="K2905"/>
      <c r="N2905"/>
      <c r="O2905"/>
      <c r="P2905"/>
      <c r="Q2905"/>
      <c r="R2905"/>
      <c r="S2905" s="30"/>
    </row>
    <row r="2906" spans="1:19" x14ac:dyDescent="0.3">
      <c r="A2906" s="25"/>
      <c r="C2906"/>
      <c r="D2906"/>
      <c r="E2906"/>
      <c r="F2906"/>
      <c r="G2906"/>
      <c r="H2906" s="26"/>
      <c r="I2906" s="26"/>
      <c r="J2906"/>
      <c r="K2906"/>
      <c r="N2906"/>
      <c r="O2906"/>
      <c r="P2906"/>
      <c r="Q2906"/>
      <c r="R2906"/>
      <c r="S2906" s="30"/>
    </row>
    <row r="2907" spans="1:19" x14ac:dyDescent="0.3">
      <c r="A2907" s="25"/>
      <c r="C2907"/>
      <c r="D2907"/>
      <c r="E2907"/>
      <c r="F2907"/>
      <c r="G2907"/>
      <c r="H2907" s="26"/>
      <c r="I2907" s="26"/>
      <c r="J2907"/>
      <c r="K2907"/>
      <c r="N2907"/>
      <c r="O2907"/>
      <c r="P2907"/>
      <c r="Q2907"/>
      <c r="R2907"/>
      <c r="S2907" s="30"/>
    </row>
    <row r="2908" spans="1:19" x14ac:dyDescent="0.3">
      <c r="A2908" s="25"/>
      <c r="C2908"/>
      <c r="D2908"/>
      <c r="E2908"/>
      <c r="F2908"/>
      <c r="G2908"/>
      <c r="H2908" s="14"/>
      <c r="I2908" s="14"/>
      <c r="J2908"/>
      <c r="K2908"/>
      <c r="N2908"/>
      <c r="O2908"/>
      <c r="P2908"/>
      <c r="Q2908"/>
      <c r="R2908"/>
      <c r="S2908" s="30"/>
    </row>
    <row r="2909" spans="1:19" x14ac:dyDescent="0.3">
      <c r="A2909" s="25"/>
      <c r="C2909"/>
      <c r="D2909"/>
      <c r="E2909"/>
      <c r="F2909"/>
      <c r="G2909"/>
      <c r="H2909" s="26"/>
      <c r="I2909" s="26"/>
      <c r="J2909"/>
      <c r="K2909"/>
      <c r="N2909"/>
      <c r="O2909"/>
      <c r="P2909"/>
      <c r="Q2909"/>
      <c r="R2909"/>
      <c r="S2909" s="30"/>
    </row>
    <row r="2910" spans="1:19" x14ac:dyDescent="0.3">
      <c r="A2910" s="25"/>
      <c r="C2910"/>
      <c r="D2910"/>
      <c r="E2910"/>
      <c r="F2910"/>
      <c r="G2910"/>
      <c r="H2910" s="26"/>
      <c r="I2910" s="26"/>
      <c r="J2910"/>
      <c r="K2910"/>
      <c r="N2910"/>
      <c r="O2910"/>
      <c r="P2910"/>
      <c r="Q2910"/>
      <c r="R2910"/>
      <c r="S2910" s="30"/>
    </row>
    <row r="2911" spans="1:19" x14ac:dyDescent="0.3">
      <c r="A2911" s="25"/>
      <c r="C2911"/>
      <c r="D2911"/>
      <c r="E2911"/>
      <c r="F2911"/>
      <c r="G2911"/>
      <c r="H2911"/>
      <c r="I2911" s="26"/>
      <c r="J2911"/>
      <c r="K2911"/>
      <c r="N2911"/>
      <c r="O2911"/>
      <c r="P2911"/>
      <c r="Q2911"/>
      <c r="R2911"/>
      <c r="S2911" s="30"/>
    </row>
    <row r="2912" spans="1:19" x14ac:dyDescent="0.3">
      <c r="A2912" s="25"/>
      <c r="C2912"/>
      <c r="D2912"/>
      <c r="E2912"/>
      <c r="F2912"/>
      <c r="G2912"/>
      <c r="H2912"/>
      <c r="J2912"/>
      <c r="K2912"/>
      <c r="N2912"/>
      <c r="O2912"/>
      <c r="P2912"/>
      <c r="Q2912"/>
      <c r="R2912"/>
      <c r="S2912" s="30"/>
    </row>
    <row r="2913" spans="1:19" x14ac:dyDescent="0.3">
      <c r="A2913" s="25"/>
      <c r="C2913"/>
      <c r="D2913"/>
      <c r="E2913"/>
      <c r="F2913"/>
      <c r="G2913"/>
      <c r="H2913"/>
      <c r="I2913" s="26"/>
      <c r="J2913"/>
      <c r="K2913"/>
      <c r="N2913"/>
      <c r="O2913"/>
      <c r="P2913"/>
      <c r="Q2913"/>
      <c r="R2913"/>
      <c r="S2913" s="30"/>
    </row>
    <row r="2914" spans="1:19" x14ac:dyDescent="0.3">
      <c r="A2914" s="25"/>
      <c r="C2914"/>
      <c r="D2914"/>
      <c r="E2914"/>
      <c r="F2914"/>
      <c r="G2914"/>
      <c r="H2914"/>
      <c r="I2914"/>
      <c r="J2914"/>
      <c r="K2914"/>
      <c r="N2914"/>
      <c r="O2914"/>
      <c r="P2914"/>
      <c r="Q2914"/>
      <c r="R2914"/>
      <c r="S2914" s="30"/>
    </row>
    <row r="2915" spans="1:19" x14ac:dyDescent="0.3">
      <c r="A2915" s="25"/>
      <c r="C2915"/>
      <c r="D2915"/>
      <c r="E2915"/>
      <c r="F2915"/>
      <c r="G2915"/>
      <c r="J2915"/>
      <c r="K2915"/>
      <c r="N2915"/>
      <c r="O2915"/>
      <c r="P2915"/>
      <c r="Q2915"/>
      <c r="R2915"/>
      <c r="S2915" s="30"/>
    </row>
    <row r="2916" spans="1:19" x14ac:dyDescent="0.3">
      <c r="A2916" s="25"/>
      <c r="C2916"/>
      <c r="D2916"/>
      <c r="E2916"/>
      <c r="F2916"/>
      <c r="G2916"/>
      <c r="H2916" s="26"/>
      <c r="I2916" s="26"/>
      <c r="J2916"/>
      <c r="K2916"/>
      <c r="N2916"/>
      <c r="O2916"/>
      <c r="P2916"/>
      <c r="Q2916"/>
      <c r="R2916"/>
      <c r="S2916" s="30"/>
    </row>
    <row r="2917" spans="1:19" x14ac:dyDescent="0.3">
      <c r="A2917" s="25"/>
      <c r="C2917"/>
      <c r="D2917"/>
      <c r="E2917"/>
      <c r="F2917"/>
      <c r="G2917"/>
      <c r="H2917" s="26"/>
      <c r="I2917" s="26"/>
      <c r="J2917"/>
      <c r="K2917"/>
      <c r="N2917"/>
      <c r="O2917"/>
      <c r="P2917"/>
      <c r="Q2917"/>
      <c r="R2917"/>
      <c r="S2917" s="30"/>
    </row>
    <row r="2918" spans="1:19" x14ac:dyDescent="0.3">
      <c r="A2918" s="25"/>
      <c r="C2918"/>
      <c r="D2918"/>
      <c r="E2918"/>
      <c r="F2918"/>
      <c r="G2918"/>
      <c r="H2918"/>
      <c r="I2918"/>
      <c r="J2918"/>
      <c r="K2918"/>
      <c r="N2918"/>
      <c r="O2918"/>
      <c r="P2918"/>
      <c r="Q2918"/>
      <c r="R2918"/>
      <c r="S2918" s="30"/>
    </row>
    <row r="2919" spans="1:19" x14ac:dyDescent="0.3">
      <c r="A2919" s="25"/>
      <c r="C2919"/>
      <c r="D2919"/>
      <c r="E2919"/>
      <c r="F2919"/>
      <c r="G2919"/>
      <c r="H2919"/>
      <c r="J2919"/>
      <c r="K2919"/>
      <c r="N2919"/>
      <c r="O2919"/>
      <c r="P2919"/>
      <c r="Q2919"/>
      <c r="R2919"/>
      <c r="S2919" s="30"/>
    </row>
    <row r="2920" spans="1:19" x14ac:dyDescent="0.3">
      <c r="A2920" s="25"/>
      <c r="C2920"/>
      <c r="D2920"/>
      <c r="E2920"/>
      <c r="F2920"/>
      <c r="G2920"/>
      <c r="H2920"/>
      <c r="I2920" s="26"/>
      <c r="J2920"/>
      <c r="K2920"/>
      <c r="N2920"/>
      <c r="O2920"/>
      <c r="P2920"/>
      <c r="Q2920"/>
      <c r="R2920"/>
      <c r="S2920" s="30"/>
    </row>
    <row r="2921" spans="1:19" x14ac:dyDescent="0.3">
      <c r="A2921" s="25"/>
      <c r="C2921"/>
      <c r="D2921"/>
      <c r="E2921"/>
      <c r="F2921"/>
      <c r="G2921"/>
      <c r="H2921" s="14"/>
      <c r="I2921" s="26"/>
      <c r="J2921"/>
      <c r="K2921"/>
      <c r="N2921"/>
      <c r="O2921"/>
      <c r="P2921"/>
      <c r="Q2921"/>
      <c r="R2921"/>
      <c r="S2921" s="30"/>
    </row>
    <row r="2922" spans="1:19" x14ac:dyDescent="0.3">
      <c r="A2922" s="25"/>
      <c r="C2922"/>
      <c r="D2922"/>
      <c r="E2922"/>
      <c r="F2922"/>
      <c r="G2922"/>
      <c r="H2922" s="26"/>
      <c r="I2922" s="26"/>
      <c r="J2922"/>
      <c r="K2922"/>
      <c r="N2922"/>
      <c r="O2922"/>
      <c r="P2922"/>
      <c r="Q2922"/>
      <c r="R2922"/>
      <c r="S2922" s="30"/>
    </row>
    <row r="2923" spans="1:19" x14ac:dyDescent="0.3">
      <c r="A2923" s="25"/>
      <c r="C2923"/>
      <c r="D2923"/>
      <c r="E2923"/>
      <c r="F2923"/>
      <c r="G2923"/>
      <c r="H2923" s="26"/>
      <c r="I2923" s="26"/>
      <c r="J2923"/>
      <c r="K2923"/>
      <c r="N2923"/>
      <c r="O2923"/>
      <c r="P2923"/>
      <c r="Q2923"/>
      <c r="R2923"/>
      <c r="S2923" s="30"/>
    </row>
    <row r="2924" spans="1:19" x14ac:dyDescent="0.3">
      <c r="A2924" s="25"/>
      <c r="C2924"/>
      <c r="D2924"/>
      <c r="E2924"/>
      <c r="F2924"/>
      <c r="G2924"/>
      <c r="J2924"/>
      <c r="K2924"/>
      <c r="N2924"/>
      <c r="O2924"/>
      <c r="P2924"/>
      <c r="Q2924"/>
      <c r="R2924"/>
      <c r="S2924" s="30"/>
    </row>
    <row r="2925" spans="1:19" x14ac:dyDescent="0.3">
      <c r="A2925" s="25"/>
      <c r="C2925"/>
      <c r="D2925"/>
      <c r="E2925"/>
      <c r="F2925"/>
      <c r="G2925"/>
      <c r="H2925" s="26"/>
      <c r="I2925" s="26"/>
      <c r="J2925"/>
      <c r="K2925"/>
      <c r="N2925"/>
      <c r="O2925"/>
      <c r="P2925"/>
      <c r="Q2925"/>
      <c r="R2925"/>
      <c r="S2925" s="30"/>
    </row>
    <row r="2926" spans="1:19" x14ac:dyDescent="0.3">
      <c r="A2926" s="25"/>
      <c r="C2926"/>
      <c r="D2926"/>
      <c r="E2926"/>
      <c r="F2926"/>
      <c r="G2926"/>
      <c r="H2926"/>
      <c r="I2926"/>
      <c r="J2926"/>
      <c r="K2926"/>
      <c r="N2926"/>
      <c r="O2926"/>
      <c r="P2926"/>
      <c r="Q2926"/>
      <c r="R2926"/>
      <c r="S2926" s="30"/>
    </row>
    <row r="2927" spans="1:19" x14ac:dyDescent="0.3">
      <c r="A2927" s="25"/>
      <c r="C2927"/>
      <c r="D2927"/>
      <c r="E2927"/>
      <c r="F2927"/>
      <c r="G2927"/>
      <c r="H2927"/>
      <c r="I2927"/>
      <c r="J2927"/>
      <c r="K2927"/>
      <c r="N2927"/>
      <c r="O2927"/>
      <c r="P2927"/>
      <c r="Q2927"/>
      <c r="R2927"/>
      <c r="S2927" s="30"/>
    </row>
    <row r="2928" spans="1:19" x14ac:dyDescent="0.3">
      <c r="A2928" s="25"/>
      <c r="C2928"/>
      <c r="D2928"/>
      <c r="E2928"/>
      <c r="F2928"/>
      <c r="G2928"/>
      <c r="H2928"/>
      <c r="I2928"/>
      <c r="J2928"/>
      <c r="K2928"/>
      <c r="N2928"/>
      <c r="O2928"/>
      <c r="P2928"/>
      <c r="Q2928"/>
      <c r="R2928"/>
      <c r="S2928" s="30"/>
    </row>
    <row r="2929" spans="1:19" x14ac:dyDescent="0.3">
      <c r="A2929" s="25"/>
      <c r="C2929"/>
      <c r="D2929"/>
      <c r="E2929"/>
      <c r="F2929"/>
      <c r="G2929"/>
      <c r="H2929"/>
      <c r="I2929"/>
      <c r="J2929"/>
      <c r="K2929"/>
      <c r="N2929"/>
      <c r="O2929"/>
      <c r="P2929"/>
      <c r="Q2929"/>
      <c r="R2929"/>
      <c r="S2929" s="30"/>
    </row>
    <row r="2930" spans="1:19" x14ac:dyDescent="0.3">
      <c r="A2930" s="25"/>
      <c r="C2930"/>
      <c r="D2930"/>
      <c r="E2930"/>
      <c r="F2930"/>
      <c r="G2930"/>
      <c r="H2930"/>
      <c r="I2930"/>
      <c r="J2930"/>
      <c r="K2930"/>
      <c r="N2930"/>
      <c r="O2930"/>
      <c r="P2930"/>
      <c r="Q2930"/>
      <c r="R2930"/>
      <c r="S2930" s="30"/>
    </row>
    <row r="2931" spans="1:19" x14ac:dyDescent="0.3">
      <c r="A2931" s="25"/>
      <c r="C2931"/>
      <c r="D2931"/>
      <c r="E2931"/>
      <c r="F2931"/>
      <c r="G2931"/>
      <c r="H2931"/>
      <c r="I2931"/>
      <c r="J2931"/>
      <c r="K2931"/>
      <c r="N2931"/>
      <c r="O2931"/>
      <c r="P2931"/>
      <c r="Q2931"/>
      <c r="R2931"/>
      <c r="S2931" s="30"/>
    </row>
    <row r="2932" spans="1:19" x14ac:dyDescent="0.3">
      <c r="A2932" s="25"/>
      <c r="C2932"/>
      <c r="D2932"/>
      <c r="E2932"/>
      <c r="F2932"/>
      <c r="G2932"/>
      <c r="J2932"/>
      <c r="K2932"/>
      <c r="N2932"/>
      <c r="O2932"/>
      <c r="P2932"/>
      <c r="Q2932"/>
      <c r="R2932"/>
      <c r="S2932" s="30"/>
    </row>
    <row r="2933" spans="1:19" x14ac:dyDescent="0.3">
      <c r="A2933" s="25"/>
      <c r="C2933"/>
      <c r="D2933"/>
      <c r="E2933"/>
      <c r="F2933"/>
      <c r="G2933"/>
      <c r="H2933" s="26"/>
      <c r="I2933" s="26"/>
      <c r="J2933"/>
      <c r="K2933"/>
      <c r="N2933"/>
      <c r="O2933"/>
      <c r="P2933"/>
      <c r="Q2933"/>
      <c r="R2933"/>
      <c r="S2933" s="30"/>
    </row>
    <row r="2934" spans="1:19" x14ac:dyDescent="0.3">
      <c r="A2934" s="25"/>
      <c r="C2934"/>
      <c r="D2934"/>
      <c r="E2934"/>
      <c r="F2934"/>
      <c r="G2934"/>
      <c r="J2934"/>
      <c r="K2934"/>
      <c r="N2934"/>
      <c r="O2934"/>
      <c r="P2934"/>
      <c r="Q2934"/>
      <c r="R2934"/>
      <c r="S2934" s="30"/>
    </row>
    <row r="2935" spans="1:19" x14ac:dyDescent="0.3">
      <c r="A2935" s="25"/>
      <c r="C2935"/>
      <c r="D2935"/>
      <c r="E2935"/>
      <c r="F2935"/>
      <c r="G2935"/>
      <c r="J2935"/>
      <c r="K2935"/>
      <c r="N2935"/>
      <c r="O2935"/>
      <c r="P2935"/>
      <c r="Q2935"/>
      <c r="R2935"/>
      <c r="S2935" s="30"/>
    </row>
    <row r="2936" spans="1:19" x14ac:dyDescent="0.3">
      <c r="A2936" s="25"/>
      <c r="C2936"/>
      <c r="D2936"/>
      <c r="E2936"/>
      <c r="F2936"/>
      <c r="G2936"/>
      <c r="J2936"/>
      <c r="K2936"/>
      <c r="N2936"/>
      <c r="O2936"/>
      <c r="P2936"/>
      <c r="Q2936"/>
      <c r="R2936"/>
      <c r="S2936" s="30"/>
    </row>
    <row r="2937" spans="1:19" x14ac:dyDescent="0.3">
      <c r="A2937" s="25"/>
      <c r="C2937"/>
      <c r="D2937"/>
      <c r="E2937"/>
      <c r="F2937"/>
      <c r="G2937"/>
      <c r="H2937"/>
      <c r="I2937" s="26"/>
      <c r="J2937"/>
      <c r="K2937"/>
      <c r="N2937"/>
      <c r="O2937"/>
      <c r="P2937"/>
      <c r="Q2937"/>
      <c r="R2937"/>
      <c r="S2937" s="30"/>
    </row>
    <row r="2938" spans="1:19" x14ac:dyDescent="0.3">
      <c r="A2938" s="25"/>
      <c r="C2938"/>
      <c r="D2938"/>
      <c r="E2938"/>
      <c r="F2938"/>
      <c r="G2938"/>
      <c r="H2938"/>
      <c r="J2938"/>
      <c r="K2938"/>
      <c r="N2938"/>
      <c r="O2938"/>
      <c r="P2938"/>
      <c r="Q2938"/>
      <c r="R2938"/>
      <c r="S2938" s="30"/>
    </row>
    <row r="2939" spans="1:19" x14ac:dyDescent="0.3">
      <c r="A2939" s="25"/>
      <c r="C2939"/>
      <c r="D2939"/>
      <c r="E2939"/>
      <c r="F2939"/>
      <c r="G2939"/>
      <c r="H2939"/>
      <c r="I2939" s="26"/>
      <c r="J2939"/>
      <c r="K2939"/>
      <c r="N2939"/>
      <c r="O2939"/>
      <c r="P2939"/>
      <c r="Q2939"/>
      <c r="R2939"/>
      <c r="S2939" s="30"/>
    </row>
    <row r="2940" spans="1:19" x14ac:dyDescent="0.3">
      <c r="A2940" s="25"/>
      <c r="C2940"/>
      <c r="D2940"/>
      <c r="E2940"/>
      <c r="F2940"/>
      <c r="G2940"/>
      <c r="H2940" s="14"/>
      <c r="I2940" s="14"/>
      <c r="J2940"/>
      <c r="K2940"/>
      <c r="N2940"/>
      <c r="O2940"/>
      <c r="P2940"/>
      <c r="Q2940"/>
      <c r="R2940"/>
      <c r="S2940" s="30"/>
    </row>
    <row r="2941" spans="1:19" x14ac:dyDescent="0.3">
      <c r="A2941" s="25"/>
      <c r="C2941"/>
      <c r="D2941"/>
      <c r="E2941"/>
      <c r="F2941"/>
      <c r="G2941"/>
      <c r="H2941" s="26"/>
      <c r="I2941" s="26"/>
      <c r="J2941"/>
      <c r="K2941"/>
      <c r="N2941"/>
      <c r="O2941"/>
      <c r="P2941"/>
      <c r="Q2941"/>
      <c r="R2941"/>
      <c r="S2941" s="30"/>
    </row>
    <row r="2942" spans="1:19" x14ac:dyDescent="0.3">
      <c r="A2942" s="25"/>
      <c r="C2942"/>
      <c r="D2942"/>
      <c r="E2942"/>
      <c r="F2942"/>
      <c r="G2942"/>
      <c r="J2942"/>
      <c r="K2942"/>
      <c r="N2942"/>
      <c r="O2942"/>
      <c r="P2942"/>
      <c r="Q2942"/>
      <c r="R2942"/>
      <c r="S2942" s="30"/>
    </row>
    <row r="2943" spans="1:19" x14ac:dyDescent="0.3">
      <c r="A2943" s="25"/>
      <c r="C2943"/>
      <c r="D2943"/>
      <c r="E2943"/>
      <c r="F2943"/>
      <c r="G2943"/>
      <c r="H2943" s="26"/>
      <c r="I2943" s="26"/>
      <c r="J2943"/>
      <c r="K2943"/>
      <c r="N2943"/>
      <c r="O2943"/>
      <c r="P2943"/>
      <c r="Q2943"/>
      <c r="R2943"/>
      <c r="S2943" s="30"/>
    </row>
    <row r="2944" spans="1:19" x14ac:dyDescent="0.3">
      <c r="A2944" s="25"/>
      <c r="C2944"/>
      <c r="D2944"/>
      <c r="E2944"/>
      <c r="F2944"/>
      <c r="G2944"/>
      <c r="H2944" s="14"/>
      <c r="I2944" s="26"/>
      <c r="J2944"/>
      <c r="K2944"/>
      <c r="N2944"/>
      <c r="O2944"/>
      <c r="P2944"/>
      <c r="Q2944"/>
      <c r="R2944"/>
      <c r="S2944" s="30"/>
    </row>
    <row r="2945" spans="1:19" x14ac:dyDescent="0.3">
      <c r="A2945" s="25"/>
      <c r="C2945"/>
      <c r="D2945"/>
      <c r="E2945"/>
      <c r="F2945"/>
      <c r="G2945"/>
      <c r="H2945" s="26"/>
      <c r="I2945" s="26"/>
      <c r="J2945"/>
      <c r="K2945"/>
      <c r="N2945"/>
      <c r="O2945"/>
      <c r="P2945"/>
      <c r="Q2945"/>
      <c r="R2945"/>
      <c r="S2945" s="30"/>
    </row>
    <row r="2946" spans="1:19" x14ac:dyDescent="0.3">
      <c r="A2946" s="25"/>
      <c r="C2946"/>
      <c r="D2946"/>
      <c r="E2946"/>
      <c r="F2946"/>
      <c r="G2946"/>
      <c r="H2946"/>
      <c r="I2946" s="26"/>
      <c r="J2946"/>
      <c r="K2946"/>
      <c r="N2946"/>
      <c r="O2946"/>
      <c r="P2946"/>
      <c r="Q2946"/>
      <c r="R2946"/>
      <c r="S2946" s="30"/>
    </row>
    <row r="2947" spans="1:19" x14ac:dyDescent="0.3">
      <c r="A2947" s="25"/>
      <c r="C2947"/>
      <c r="D2947"/>
      <c r="E2947"/>
      <c r="F2947"/>
      <c r="G2947"/>
      <c r="H2947" s="26"/>
      <c r="I2947" s="26"/>
      <c r="J2947"/>
      <c r="K2947"/>
      <c r="N2947"/>
      <c r="O2947"/>
      <c r="P2947"/>
      <c r="Q2947"/>
      <c r="R2947"/>
      <c r="S2947" s="30"/>
    </row>
    <row r="2948" spans="1:19" x14ac:dyDescent="0.3">
      <c r="A2948" s="25"/>
      <c r="C2948"/>
      <c r="D2948"/>
      <c r="E2948"/>
      <c r="F2948"/>
      <c r="G2948"/>
      <c r="J2948"/>
      <c r="K2948"/>
      <c r="N2948"/>
      <c r="O2948"/>
      <c r="P2948"/>
      <c r="Q2948"/>
      <c r="R2948"/>
      <c r="S2948" s="30"/>
    </row>
    <row r="2949" spans="1:19" x14ac:dyDescent="0.3">
      <c r="A2949" s="25"/>
      <c r="C2949"/>
      <c r="D2949"/>
      <c r="E2949"/>
      <c r="F2949"/>
      <c r="G2949"/>
      <c r="H2949" s="26"/>
      <c r="I2949" s="26"/>
      <c r="J2949"/>
      <c r="K2949"/>
      <c r="N2949"/>
      <c r="O2949"/>
      <c r="P2949"/>
      <c r="Q2949"/>
      <c r="R2949"/>
      <c r="S2949" s="30"/>
    </row>
    <row r="2950" spans="1:19" x14ac:dyDescent="0.3">
      <c r="A2950" s="25"/>
      <c r="C2950"/>
      <c r="D2950"/>
      <c r="E2950"/>
      <c r="F2950"/>
      <c r="G2950"/>
      <c r="H2950" s="26"/>
      <c r="I2950" s="26"/>
      <c r="J2950"/>
      <c r="K2950"/>
      <c r="N2950"/>
      <c r="O2950"/>
      <c r="P2950"/>
      <c r="Q2950"/>
      <c r="R2950"/>
      <c r="S2950" s="30"/>
    </row>
    <row r="2951" spans="1:19" x14ac:dyDescent="0.3">
      <c r="A2951" s="25"/>
      <c r="C2951"/>
      <c r="D2951"/>
      <c r="E2951"/>
      <c r="F2951"/>
      <c r="G2951"/>
      <c r="H2951" s="26"/>
      <c r="I2951" s="26"/>
      <c r="J2951"/>
      <c r="K2951"/>
      <c r="N2951"/>
      <c r="O2951"/>
      <c r="P2951"/>
      <c r="Q2951"/>
      <c r="R2951"/>
      <c r="S2951" s="30"/>
    </row>
    <row r="2952" spans="1:19" x14ac:dyDescent="0.3">
      <c r="A2952" s="25"/>
      <c r="C2952"/>
      <c r="D2952"/>
      <c r="E2952"/>
      <c r="F2952"/>
      <c r="G2952"/>
      <c r="J2952"/>
      <c r="K2952"/>
      <c r="N2952"/>
      <c r="O2952"/>
      <c r="P2952"/>
      <c r="Q2952"/>
      <c r="R2952"/>
      <c r="S2952" s="30"/>
    </row>
    <row r="2953" spans="1:19" x14ac:dyDescent="0.3">
      <c r="A2953" s="25"/>
      <c r="C2953"/>
      <c r="D2953"/>
      <c r="E2953"/>
      <c r="F2953"/>
      <c r="G2953"/>
      <c r="H2953" s="26"/>
      <c r="I2953" s="26"/>
      <c r="J2953"/>
      <c r="K2953"/>
      <c r="N2953"/>
      <c r="O2953"/>
      <c r="P2953"/>
      <c r="Q2953"/>
      <c r="R2953"/>
      <c r="S2953" s="30"/>
    </row>
    <row r="2954" spans="1:19" x14ac:dyDescent="0.3">
      <c r="A2954" s="25"/>
      <c r="C2954"/>
      <c r="D2954"/>
      <c r="E2954"/>
      <c r="F2954"/>
      <c r="G2954"/>
      <c r="H2954" s="26"/>
      <c r="I2954" s="26"/>
      <c r="J2954"/>
      <c r="K2954"/>
      <c r="N2954"/>
      <c r="O2954"/>
      <c r="P2954"/>
      <c r="Q2954"/>
      <c r="R2954"/>
      <c r="S2954" s="30"/>
    </row>
    <row r="2955" spans="1:19" x14ac:dyDescent="0.3">
      <c r="A2955" s="25"/>
      <c r="C2955"/>
      <c r="D2955"/>
      <c r="E2955"/>
      <c r="F2955"/>
      <c r="G2955"/>
      <c r="H2955" s="26"/>
      <c r="I2955" s="26"/>
      <c r="J2955"/>
      <c r="K2955"/>
      <c r="N2955"/>
      <c r="O2955"/>
      <c r="P2955"/>
      <c r="Q2955"/>
      <c r="R2955"/>
      <c r="S2955" s="30"/>
    </row>
    <row r="2956" spans="1:19" x14ac:dyDescent="0.3">
      <c r="A2956" s="25"/>
      <c r="C2956"/>
      <c r="D2956"/>
      <c r="E2956"/>
      <c r="F2956"/>
      <c r="G2956"/>
      <c r="I2956"/>
      <c r="J2956"/>
      <c r="K2956"/>
      <c r="N2956"/>
      <c r="O2956"/>
      <c r="P2956"/>
      <c r="Q2956"/>
      <c r="R2956"/>
      <c r="S2956" s="30"/>
    </row>
    <row r="2957" spans="1:19" x14ac:dyDescent="0.3">
      <c r="A2957" s="25"/>
      <c r="C2957"/>
      <c r="D2957"/>
      <c r="E2957"/>
      <c r="F2957"/>
      <c r="G2957"/>
      <c r="I2957"/>
      <c r="J2957"/>
      <c r="K2957"/>
      <c r="N2957"/>
      <c r="O2957"/>
      <c r="P2957"/>
      <c r="Q2957"/>
      <c r="R2957"/>
      <c r="S2957" s="30"/>
    </row>
    <row r="2958" spans="1:19" x14ac:dyDescent="0.3">
      <c r="A2958" s="25"/>
      <c r="C2958"/>
      <c r="D2958"/>
      <c r="E2958"/>
      <c r="F2958"/>
      <c r="G2958"/>
      <c r="H2958"/>
      <c r="I2958"/>
      <c r="J2958"/>
      <c r="K2958"/>
      <c r="N2958"/>
      <c r="O2958"/>
      <c r="P2958"/>
      <c r="Q2958"/>
      <c r="R2958"/>
      <c r="S2958" s="30"/>
    </row>
    <row r="2959" spans="1:19" x14ac:dyDescent="0.3">
      <c r="A2959" s="25"/>
      <c r="C2959"/>
      <c r="D2959"/>
      <c r="E2959"/>
      <c r="F2959"/>
      <c r="G2959"/>
      <c r="H2959"/>
      <c r="I2959"/>
      <c r="J2959"/>
      <c r="K2959"/>
      <c r="N2959"/>
      <c r="O2959"/>
      <c r="P2959"/>
      <c r="Q2959"/>
      <c r="R2959"/>
      <c r="S2959" s="30"/>
    </row>
    <row r="2960" spans="1:19" x14ac:dyDescent="0.3">
      <c r="A2960" s="25"/>
      <c r="C2960"/>
      <c r="D2960"/>
      <c r="E2960"/>
      <c r="F2960"/>
      <c r="G2960"/>
      <c r="H2960"/>
      <c r="J2960"/>
      <c r="K2960"/>
      <c r="N2960"/>
      <c r="O2960"/>
      <c r="P2960"/>
      <c r="Q2960"/>
      <c r="R2960"/>
      <c r="S2960" s="30"/>
    </row>
    <row r="2961" spans="1:19" x14ac:dyDescent="0.3">
      <c r="A2961" s="25"/>
      <c r="C2961"/>
      <c r="D2961"/>
      <c r="E2961"/>
      <c r="F2961"/>
      <c r="G2961"/>
      <c r="J2961"/>
      <c r="K2961"/>
      <c r="N2961"/>
      <c r="O2961"/>
      <c r="P2961"/>
      <c r="Q2961"/>
      <c r="R2961"/>
      <c r="S2961" s="30"/>
    </row>
    <row r="2962" spans="1:19" x14ac:dyDescent="0.3">
      <c r="A2962" s="25"/>
      <c r="C2962"/>
      <c r="D2962"/>
      <c r="E2962"/>
      <c r="F2962"/>
      <c r="G2962"/>
      <c r="H2962" s="26"/>
      <c r="I2962" s="26"/>
      <c r="J2962"/>
      <c r="K2962"/>
      <c r="N2962"/>
      <c r="O2962"/>
      <c r="P2962"/>
      <c r="Q2962"/>
      <c r="R2962"/>
      <c r="S2962" s="30"/>
    </row>
    <row r="2963" spans="1:19" x14ac:dyDescent="0.3">
      <c r="A2963" s="25"/>
      <c r="C2963"/>
      <c r="D2963"/>
      <c r="E2963"/>
      <c r="F2963"/>
      <c r="G2963"/>
      <c r="H2963" s="26"/>
      <c r="I2963" s="26"/>
      <c r="J2963"/>
      <c r="K2963"/>
      <c r="N2963"/>
      <c r="O2963"/>
      <c r="P2963"/>
      <c r="Q2963"/>
      <c r="R2963"/>
      <c r="S2963" s="30"/>
    </row>
    <row r="2964" spans="1:19" x14ac:dyDescent="0.3">
      <c r="A2964" s="25"/>
      <c r="C2964"/>
      <c r="D2964"/>
      <c r="E2964"/>
      <c r="F2964"/>
      <c r="G2964"/>
      <c r="H2964"/>
      <c r="I2964"/>
      <c r="J2964"/>
      <c r="K2964"/>
      <c r="N2964"/>
      <c r="O2964"/>
      <c r="P2964"/>
      <c r="Q2964"/>
      <c r="R2964"/>
      <c r="S2964" s="30"/>
    </row>
    <row r="2965" spans="1:19" x14ac:dyDescent="0.3">
      <c r="A2965" s="25"/>
      <c r="C2965"/>
      <c r="D2965"/>
      <c r="E2965"/>
      <c r="F2965"/>
      <c r="G2965"/>
      <c r="H2965"/>
      <c r="J2965"/>
      <c r="K2965"/>
      <c r="N2965"/>
      <c r="O2965"/>
      <c r="P2965"/>
      <c r="Q2965"/>
      <c r="R2965"/>
      <c r="S2965" s="30"/>
    </row>
    <row r="2966" spans="1:19" x14ac:dyDescent="0.3">
      <c r="A2966" s="25"/>
      <c r="C2966"/>
      <c r="D2966"/>
      <c r="E2966"/>
      <c r="F2966"/>
      <c r="G2966"/>
      <c r="H2966"/>
      <c r="I2966" s="26"/>
      <c r="J2966"/>
      <c r="K2966"/>
      <c r="N2966"/>
      <c r="O2966"/>
      <c r="P2966"/>
      <c r="Q2966"/>
      <c r="R2966"/>
      <c r="S2966" s="30"/>
    </row>
    <row r="2967" spans="1:19" x14ac:dyDescent="0.3">
      <c r="A2967" s="25"/>
      <c r="C2967"/>
      <c r="D2967"/>
      <c r="E2967"/>
      <c r="F2967"/>
      <c r="G2967"/>
      <c r="J2967"/>
      <c r="K2967"/>
      <c r="N2967"/>
      <c r="O2967"/>
      <c r="P2967"/>
      <c r="Q2967"/>
      <c r="R2967"/>
      <c r="S2967" s="30"/>
    </row>
    <row r="2968" spans="1:19" x14ac:dyDescent="0.3">
      <c r="A2968" s="25"/>
      <c r="C2968"/>
      <c r="D2968"/>
      <c r="E2968"/>
      <c r="F2968"/>
      <c r="G2968"/>
      <c r="H2968" s="14"/>
      <c r="I2968" s="14"/>
      <c r="J2968"/>
      <c r="K2968"/>
      <c r="N2968"/>
      <c r="O2968"/>
      <c r="P2968"/>
      <c r="Q2968"/>
      <c r="R2968"/>
      <c r="S2968" s="30"/>
    </row>
    <row r="2969" spans="1:19" x14ac:dyDescent="0.3">
      <c r="A2969" s="25"/>
      <c r="C2969"/>
      <c r="D2969"/>
      <c r="E2969"/>
      <c r="F2969"/>
      <c r="G2969"/>
      <c r="H2969" s="14"/>
      <c r="I2969" s="26"/>
      <c r="J2969"/>
      <c r="K2969"/>
      <c r="N2969"/>
      <c r="O2969"/>
      <c r="P2969"/>
      <c r="Q2969"/>
      <c r="R2969"/>
      <c r="S2969" s="30"/>
    </row>
    <row r="2970" spans="1:19" x14ac:dyDescent="0.3">
      <c r="A2970" s="25"/>
      <c r="C2970"/>
      <c r="D2970"/>
      <c r="E2970"/>
      <c r="F2970"/>
      <c r="G2970"/>
      <c r="H2970" s="14"/>
      <c r="I2970" s="14"/>
      <c r="J2970"/>
      <c r="K2970"/>
      <c r="N2970"/>
      <c r="O2970"/>
      <c r="P2970"/>
      <c r="Q2970"/>
      <c r="R2970"/>
      <c r="S2970" s="30"/>
    </row>
    <row r="2971" spans="1:19" x14ac:dyDescent="0.3">
      <c r="A2971" s="25"/>
      <c r="C2971"/>
      <c r="D2971"/>
      <c r="E2971"/>
      <c r="F2971"/>
      <c r="G2971"/>
      <c r="H2971" s="26"/>
      <c r="I2971" s="26"/>
      <c r="J2971"/>
      <c r="K2971"/>
      <c r="N2971"/>
      <c r="O2971"/>
      <c r="P2971"/>
      <c r="Q2971"/>
      <c r="R2971"/>
      <c r="S2971" s="30"/>
    </row>
    <row r="2972" spans="1:19" x14ac:dyDescent="0.3">
      <c r="A2972" s="25"/>
      <c r="C2972"/>
      <c r="D2972"/>
      <c r="E2972"/>
      <c r="F2972"/>
      <c r="G2972"/>
      <c r="H2972" s="26"/>
      <c r="I2972" s="26"/>
      <c r="J2972"/>
      <c r="K2972"/>
      <c r="N2972"/>
      <c r="O2972"/>
      <c r="P2972"/>
      <c r="Q2972"/>
      <c r="R2972"/>
      <c r="S2972" s="30"/>
    </row>
    <row r="2973" spans="1:19" x14ac:dyDescent="0.3">
      <c r="A2973" s="25"/>
      <c r="C2973"/>
      <c r="D2973"/>
      <c r="E2973"/>
      <c r="F2973"/>
      <c r="G2973"/>
      <c r="H2973" s="26"/>
      <c r="I2973" s="26"/>
      <c r="J2973"/>
      <c r="K2973"/>
      <c r="N2973"/>
      <c r="O2973"/>
      <c r="P2973"/>
      <c r="Q2973"/>
      <c r="R2973"/>
      <c r="S2973" s="30"/>
    </row>
    <row r="2974" spans="1:19" x14ac:dyDescent="0.3">
      <c r="A2974" s="25"/>
      <c r="C2974"/>
      <c r="D2974"/>
      <c r="E2974"/>
      <c r="F2974"/>
      <c r="G2974"/>
      <c r="H2974" s="26"/>
      <c r="I2974" s="26"/>
      <c r="J2974"/>
      <c r="K2974"/>
      <c r="N2974"/>
      <c r="O2974"/>
      <c r="P2974"/>
      <c r="Q2974"/>
      <c r="R2974"/>
      <c r="S2974" s="30"/>
    </row>
    <row r="2975" spans="1:19" x14ac:dyDescent="0.3">
      <c r="A2975" s="25"/>
      <c r="C2975"/>
      <c r="D2975"/>
      <c r="E2975"/>
      <c r="F2975"/>
      <c r="G2975"/>
      <c r="J2975"/>
      <c r="K2975"/>
      <c r="N2975"/>
      <c r="O2975"/>
      <c r="P2975"/>
      <c r="Q2975"/>
      <c r="R2975"/>
      <c r="S2975" s="30"/>
    </row>
    <row r="2976" spans="1:19" x14ac:dyDescent="0.3">
      <c r="A2976" s="25"/>
      <c r="C2976"/>
      <c r="D2976"/>
      <c r="E2976"/>
      <c r="F2976"/>
      <c r="G2976"/>
      <c r="J2976"/>
      <c r="K2976"/>
      <c r="N2976"/>
      <c r="O2976"/>
      <c r="P2976"/>
      <c r="Q2976"/>
      <c r="R2976"/>
      <c r="S2976" s="30"/>
    </row>
    <row r="2977" spans="1:19" x14ac:dyDescent="0.3">
      <c r="A2977" s="25"/>
      <c r="C2977"/>
      <c r="D2977"/>
      <c r="E2977"/>
      <c r="F2977"/>
      <c r="G2977"/>
      <c r="H2977" s="14"/>
      <c r="I2977" s="26"/>
      <c r="J2977"/>
      <c r="K2977"/>
      <c r="N2977"/>
      <c r="O2977"/>
      <c r="P2977"/>
      <c r="Q2977"/>
      <c r="R2977"/>
      <c r="S2977" s="30"/>
    </row>
    <row r="2978" spans="1:19" x14ac:dyDescent="0.3">
      <c r="A2978" s="25"/>
      <c r="C2978"/>
      <c r="D2978"/>
      <c r="E2978"/>
      <c r="F2978"/>
      <c r="G2978"/>
      <c r="H2978" s="14"/>
      <c r="I2978" s="26"/>
      <c r="J2978"/>
      <c r="K2978"/>
      <c r="N2978"/>
      <c r="O2978"/>
      <c r="P2978"/>
      <c r="Q2978"/>
      <c r="R2978"/>
      <c r="S2978" s="30"/>
    </row>
    <row r="2979" spans="1:19" x14ac:dyDescent="0.3">
      <c r="A2979" s="25"/>
      <c r="C2979"/>
      <c r="D2979"/>
      <c r="E2979"/>
      <c r="F2979"/>
      <c r="G2979"/>
      <c r="H2979" s="26"/>
      <c r="I2979" s="26"/>
      <c r="J2979"/>
      <c r="K2979"/>
      <c r="N2979"/>
      <c r="O2979"/>
      <c r="P2979"/>
      <c r="Q2979"/>
      <c r="R2979"/>
      <c r="S2979" s="30"/>
    </row>
    <row r="2980" spans="1:19" x14ac:dyDescent="0.3">
      <c r="A2980" s="25"/>
      <c r="C2980"/>
      <c r="D2980"/>
      <c r="E2980"/>
      <c r="F2980"/>
      <c r="G2980"/>
      <c r="J2980"/>
      <c r="K2980"/>
      <c r="N2980"/>
      <c r="O2980"/>
      <c r="P2980"/>
      <c r="Q2980"/>
      <c r="R2980"/>
      <c r="S2980" s="30"/>
    </row>
    <row r="2981" spans="1:19" x14ac:dyDescent="0.3">
      <c r="A2981" s="25"/>
      <c r="C2981"/>
      <c r="D2981"/>
      <c r="E2981"/>
      <c r="F2981"/>
      <c r="G2981"/>
      <c r="H2981" s="14"/>
      <c r="I2981" s="14"/>
      <c r="J2981"/>
      <c r="K2981"/>
      <c r="N2981"/>
      <c r="O2981"/>
      <c r="P2981"/>
      <c r="Q2981"/>
      <c r="R2981"/>
      <c r="S2981" s="30"/>
    </row>
    <row r="2982" spans="1:19" x14ac:dyDescent="0.3">
      <c r="A2982" s="25"/>
      <c r="C2982"/>
      <c r="D2982"/>
      <c r="E2982"/>
      <c r="F2982"/>
      <c r="G2982"/>
      <c r="H2982" s="14"/>
      <c r="I2982" s="14"/>
      <c r="J2982"/>
      <c r="K2982"/>
      <c r="N2982"/>
      <c r="O2982"/>
      <c r="P2982"/>
      <c r="Q2982"/>
      <c r="R2982"/>
      <c r="S2982" s="30"/>
    </row>
    <row r="2983" spans="1:19" x14ac:dyDescent="0.3">
      <c r="A2983" s="25"/>
      <c r="C2983"/>
      <c r="D2983"/>
      <c r="E2983"/>
      <c r="F2983"/>
      <c r="G2983"/>
      <c r="H2983" s="26"/>
      <c r="I2983" s="26"/>
      <c r="J2983"/>
      <c r="K2983"/>
      <c r="N2983"/>
      <c r="O2983"/>
      <c r="P2983"/>
      <c r="Q2983"/>
      <c r="R2983"/>
      <c r="S2983" s="30"/>
    </row>
    <row r="2984" spans="1:19" x14ac:dyDescent="0.3">
      <c r="A2984" s="25"/>
      <c r="C2984"/>
      <c r="D2984"/>
      <c r="E2984"/>
      <c r="F2984"/>
      <c r="G2984"/>
      <c r="H2984" s="14"/>
      <c r="I2984" s="26"/>
      <c r="J2984"/>
      <c r="K2984"/>
      <c r="N2984"/>
      <c r="O2984"/>
      <c r="P2984"/>
      <c r="Q2984"/>
      <c r="R2984"/>
      <c r="S2984" s="30"/>
    </row>
    <row r="2985" spans="1:19" x14ac:dyDescent="0.3">
      <c r="A2985" s="25"/>
      <c r="C2985"/>
      <c r="D2985"/>
      <c r="E2985"/>
      <c r="F2985"/>
      <c r="G2985"/>
      <c r="H2985" s="14"/>
      <c r="I2985" s="14"/>
      <c r="J2985"/>
      <c r="K2985"/>
      <c r="N2985"/>
      <c r="O2985"/>
      <c r="P2985"/>
      <c r="Q2985"/>
      <c r="R2985"/>
      <c r="S2985" s="30"/>
    </row>
    <row r="2986" spans="1:19" x14ac:dyDescent="0.3">
      <c r="A2986" s="25"/>
      <c r="C2986"/>
      <c r="D2986"/>
      <c r="E2986"/>
      <c r="F2986"/>
      <c r="G2986"/>
      <c r="H2986" s="14"/>
      <c r="I2986" s="26"/>
      <c r="J2986"/>
      <c r="K2986"/>
      <c r="N2986"/>
      <c r="O2986"/>
      <c r="P2986"/>
      <c r="Q2986"/>
      <c r="R2986"/>
      <c r="S2986" s="30"/>
    </row>
    <row r="2987" spans="1:19" x14ac:dyDescent="0.3">
      <c r="A2987" s="25"/>
      <c r="C2987"/>
      <c r="D2987"/>
      <c r="E2987"/>
      <c r="F2987"/>
      <c r="G2987"/>
      <c r="H2987" s="26"/>
      <c r="I2987" s="26"/>
      <c r="J2987"/>
      <c r="K2987"/>
      <c r="N2987"/>
      <c r="O2987"/>
      <c r="P2987"/>
      <c r="Q2987"/>
      <c r="R2987"/>
      <c r="S2987" s="30"/>
    </row>
    <row r="2988" spans="1:19" x14ac:dyDescent="0.3">
      <c r="A2988" s="25"/>
      <c r="C2988"/>
      <c r="D2988"/>
      <c r="E2988"/>
      <c r="F2988"/>
      <c r="G2988"/>
      <c r="H2988" s="26"/>
      <c r="I2988" s="26"/>
      <c r="J2988"/>
      <c r="K2988"/>
      <c r="N2988"/>
      <c r="O2988"/>
      <c r="P2988"/>
      <c r="Q2988"/>
      <c r="R2988"/>
      <c r="S2988" s="30"/>
    </row>
    <row r="2989" spans="1:19" x14ac:dyDescent="0.3">
      <c r="A2989" s="25"/>
      <c r="C2989"/>
      <c r="D2989"/>
      <c r="E2989"/>
      <c r="F2989"/>
      <c r="G2989"/>
      <c r="H2989" s="26"/>
      <c r="I2989" s="26"/>
      <c r="J2989"/>
      <c r="K2989"/>
      <c r="N2989"/>
      <c r="O2989"/>
      <c r="P2989"/>
      <c r="Q2989"/>
      <c r="R2989"/>
      <c r="S2989" s="30"/>
    </row>
    <row r="2990" spans="1:19" x14ac:dyDescent="0.3">
      <c r="A2990" s="25"/>
      <c r="C2990"/>
      <c r="D2990"/>
      <c r="E2990"/>
      <c r="F2990"/>
      <c r="G2990"/>
      <c r="H2990" s="26"/>
      <c r="I2990" s="26"/>
      <c r="J2990"/>
      <c r="K2990"/>
      <c r="N2990"/>
      <c r="O2990"/>
      <c r="P2990"/>
      <c r="Q2990"/>
      <c r="R2990"/>
      <c r="S2990" s="30"/>
    </row>
    <row r="2991" spans="1:19" x14ac:dyDescent="0.3">
      <c r="A2991" s="25"/>
      <c r="C2991"/>
      <c r="D2991"/>
      <c r="E2991"/>
      <c r="F2991"/>
      <c r="G2991"/>
      <c r="H2991"/>
      <c r="I2991" s="26"/>
      <c r="J2991"/>
      <c r="K2991"/>
      <c r="N2991"/>
      <c r="O2991"/>
      <c r="P2991"/>
      <c r="Q2991"/>
      <c r="R2991"/>
      <c r="S2991" s="30"/>
    </row>
    <row r="2992" spans="1:19" x14ac:dyDescent="0.3">
      <c r="A2992" s="25"/>
      <c r="C2992"/>
      <c r="D2992"/>
      <c r="E2992"/>
      <c r="F2992"/>
      <c r="G2992"/>
      <c r="H2992" s="26"/>
      <c r="I2992" s="26"/>
      <c r="J2992"/>
      <c r="K2992"/>
      <c r="N2992"/>
      <c r="O2992"/>
      <c r="P2992"/>
      <c r="Q2992"/>
      <c r="R2992"/>
      <c r="S2992" s="30"/>
    </row>
    <row r="2993" spans="1:19" x14ac:dyDescent="0.3">
      <c r="A2993" s="25"/>
      <c r="C2993"/>
      <c r="D2993"/>
      <c r="E2993"/>
      <c r="F2993"/>
      <c r="G2993"/>
      <c r="H2993" s="14"/>
      <c r="I2993" s="14"/>
      <c r="J2993"/>
      <c r="K2993"/>
      <c r="N2993"/>
      <c r="O2993"/>
      <c r="P2993"/>
      <c r="Q2993"/>
      <c r="R2993"/>
      <c r="S2993" s="30"/>
    </row>
    <row r="2994" spans="1:19" x14ac:dyDescent="0.3">
      <c r="A2994" s="25"/>
      <c r="C2994"/>
      <c r="D2994"/>
      <c r="E2994"/>
      <c r="F2994"/>
      <c r="G2994"/>
      <c r="H2994" s="26"/>
      <c r="I2994" s="26"/>
      <c r="J2994"/>
      <c r="K2994"/>
      <c r="N2994"/>
      <c r="O2994"/>
      <c r="P2994"/>
      <c r="Q2994"/>
      <c r="R2994"/>
      <c r="S2994" s="30"/>
    </row>
    <row r="2995" spans="1:19" x14ac:dyDescent="0.3">
      <c r="A2995" s="25"/>
      <c r="C2995"/>
      <c r="D2995"/>
      <c r="E2995"/>
      <c r="F2995"/>
      <c r="G2995"/>
      <c r="H2995" s="26"/>
      <c r="I2995" s="14"/>
      <c r="J2995"/>
      <c r="K2995"/>
      <c r="N2995"/>
      <c r="O2995"/>
      <c r="P2995"/>
      <c r="Q2995"/>
      <c r="R2995"/>
      <c r="S2995" s="30"/>
    </row>
    <row r="2996" spans="1:19" x14ac:dyDescent="0.3">
      <c r="A2996" s="25"/>
      <c r="C2996"/>
      <c r="D2996"/>
      <c r="E2996"/>
      <c r="F2996"/>
      <c r="G2996"/>
      <c r="J2996"/>
      <c r="K2996"/>
      <c r="N2996"/>
      <c r="O2996"/>
      <c r="P2996"/>
      <c r="Q2996"/>
      <c r="R2996"/>
      <c r="S2996" s="30"/>
    </row>
    <row r="2997" spans="1:19" x14ac:dyDescent="0.3">
      <c r="A2997" s="25"/>
      <c r="C2997"/>
      <c r="D2997"/>
      <c r="E2997"/>
      <c r="F2997"/>
      <c r="G2997"/>
      <c r="H2997" s="26"/>
      <c r="I2997" s="26"/>
      <c r="J2997"/>
      <c r="K2997"/>
      <c r="N2997"/>
      <c r="O2997"/>
      <c r="P2997"/>
      <c r="Q2997"/>
      <c r="R2997"/>
      <c r="S2997" s="30"/>
    </row>
    <row r="2998" spans="1:19" x14ac:dyDescent="0.3">
      <c r="A2998" s="25"/>
      <c r="C2998"/>
      <c r="D2998"/>
      <c r="E2998"/>
      <c r="F2998"/>
      <c r="G2998"/>
      <c r="H2998"/>
      <c r="I2998" s="26"/>
      <c r="J2998"/>
      <c r="K2998"/>
      <c r="N2998"/>
      <c r="O2998"/>
      <c r="P2998"/>
      <c r="Q2998"/>
      <c r="R2998"/>
      <c r="S2998" s="30"/>
    </row>
    <row r="2999" spans="1:19" x14ac:dyDescent="0.3">
      <c r="A2999" s="25"/>
      <c r="C2999"/>
      <c r="D2999"/>
      <c r="E2999"/>
      <c r="F2999"/>
      <c r="G2999"/>
      <c r="H2999"/>
      <c r="I2999" s="26"/>
      <c r="J2999"/>
      <c r="K2999"/>
      <c r="N2999"/>
      <c r="O2999"/>
      <c r="P2999"/>
      <c r="Q2999"/>
      <c r="R2999"/>
      <c r="S2999" s="30"/>
    </row>
    <row r="3000" spans="1:19" x14ac:dyDescent="0.3">
      <c r="A3000" s="25"/>
      <c r="C3000"/>
      <c r="D3000"/>
      <c r="E3000"/>
      <c r="F3000"/>
      <c r="G3000"/>
      <c r="H3000"/>
      <c r="I3000" s="26"/>
      <c r="J3000"/>
      <c r="K3000"/>
      <c r="N3000"/>
      <c r="O3000"/>
      <c r="P3000"/>
      <c r="Q3000"/>
      <c r="R3000"/>
      <c r="S3000" s="30"/>
    </row>
    <row r="3001" spans="1:19" x14ac:dyDescent="0.3">
      <c r="A3001" s="25"/>
      <c r="C3001"/>
      <c r="D3001"/>
      <c r="E3001"/>
      <c r="F3001"/>
      <c r="G3001"/>
      <c r="H3001" s="14"/>
      <c r="I3001" s="26"/>
      <c r="J3001"/>
      <c r="K3001"/>
      <c r="N3001"/>
      <c r="O3001"/>
      <c r="P3001"/>
      <c r="Q3001"/>
      <c r="R3001"/>
      <c r="S3001" s="30"/>
    </row>
    <row r="3002" spans="1:19" x14ac:dyDescent="0.3">
      <c r="A3002" s="25"/>
      <c r="C3002"/>
      <c r="D3002"/>
      <c r="E3002"/>
      <c r="F3002"/>
      <c r="G3002"/>
      <c r="H3002" s="26"/>
      <c r="I3002" s="26"/>
      <c r="J3002"/>
      <c r="K3002"/>
      <c r="N3002"/>
      <c r="O3002"/>
      <c r="P3002"/>
      <c r="Q3002"/>
      <c r="R3002"/>
      <c r="S3002" s="30"/>
    </row>
    <row r="3003" spans="1:19" x14ac:dyDescent="0.3">
      <c r="A3003" s="25"/>
      <c r="C3003"/>
      <c r="D3003"/>
      <c r="E3003"/>
      <c r="F3003"/>
      <c r="G3003"/>
      <c r="H3003"/>
      <c r="I3003"/>
      <c r="J3003"/>
      <c r="K3003"/>
      <c r="N3003"/>
      <c r="O3003"/>
      <c r="P3003"/>
      <c r="Q3003"/>
      <c r="R3003"/>
      <c r="S3003" s="30"/>
    </row>
    <row r="3004" spans="1:19" x14ac:dyDescent="0.3">
      <c r="A3004" s="25"/>
      <c r="C3004"/>
      <c r="D3004"/>
      <c r="E3004"/>
      <c r="F3004"/>
      <c r="G3004"/>
      <c r="H3004"/>
      <c r="I3004"/>
      <c r="J3004"/>
      <c r="K3004"/>
      <c r="N3004"/>
      <c r="O3004"/>
      <c r="P3004"/>
      <c r="Q3004"/>
      <c r="R3004"/>
      <c r="S3004" s="30"/>
    </row>
    <row r="3005" spans="1:19" x14ac:dyDescent="0.3">
      <c r="A3005" s="25"/>
      <c r="C3005"/>
      <c r="D3005"/>
      <c r="E3005"/>
      <c r="F3005"/>
      <c r="G3005"/>
      <c r="H3005"/>
      <c r="I3005"/>
      <c r="J3005"/>
      <c r="K3005"/>
      <c r="N3005"/>
      <c r="O3005"/>
      <c r="P3005"/>
      <c r="Q3005"/>
      <c r="R3005"/>
      <c r="S3005" s="30"/>
    </row>
    <row r="3006" spans="1:19" x14ac:dyDescent="0.3">
      <c r="A3006" s="25"/>
      <c r="C3006"/>
      <c r="D3006"/>
      <c r="E3006"/>
      <c r="F3006"/>
      <c r="G3006"/>
      <c r="H3006"/>
      <c r="J3006"/>
      <c r="K3006"/>
      <c r="N3006"/>
      <c r="O3006"/>
      <c r="P3006"/>
      <c r="Q3006"/>
      <c r="R3006"/>
      <c r="S3006" s="30"/>
    </row>
    <row r="3007" spans="1:19" x14ac:dyDescent="0.3">
      <c r="A3007" s="25"/>
      <c r="C3007"/>
      <c r="D3007"/>
      <c r="E3007"/>
      <c r="F3007"/>
      <c r="G3007"/>
      <c r="H3007"/>
      <c r="I3007" s="26"/>
      <c r="J3007"/>
      <c r="K3007"/>
      <c r="N3007"/>
      <c r="O3007"/>
      <c r="P3007"/>
      <c r="Q3007"/>
      <c r="R3007"/>
      <c r="S3007" s="30"/>
    </row>
    <row r="3008" spans="1:19" x14ac:dyDescent="0.3">
      <c r="A3008" s="25"/>
      <c r="C3008"/>
      <c r="D3008"/>
      <c r="E3008"/>
      <c r="F3008"/>
      <c r="G3008"/>
      <c r="H3008"/>
      <c r="I3008"/>
      <c r="J3008"/>
      <c r="K3008"/>
      <c r="N3008"/>
      <c r="O3008"/>
      <c r="P3008"/>
      <c r="Q3008"/>
      <c r="R3008"/>
      <c r="S3008" s="30"/>
    </row>
    <row r="3009" spans="1:19" x14ac:dyDescent="0.3">
      <c r="A3009" s="25"/>
      <c r="C3009"/>
      <c r="D3009"/>
      <c r="E3009"/>
      <c r="F3009"/>
      <c r="G3009"/>
      <c r="H3009"/>
      <c r="I3009"/>
      <c r="J3009"/>
      <c r="K3009"/>
      <c r="N3009"/>
      <c r="O3009"/>
      <c r="P3009"/>
      <c r="Q3009"/>
      <c r="R3009"/>
      <c r="S3009" s="30"/>
    </row>
    <row r="3010" spans="1:19" x14ac:dyDescent="0.3">
      <c r="A3010" s="25"/>
      <c r="C3010"/>
      <c r="D3010"/>
      <c r="E3010"/>
      <c r="F3010"/>
      <c r="G3010"/>
      <c r="H3010"/>
      <c r="I3010"/>
      <c r="J3010"/>
      <c r="K3010"/>
      <c r="N3010"/>
      <c r="O3010"/>
      <c r="P3010"/>
      <c r="Q3010"/>
      <c r="R3010"/>
      <c r="S3010" s="30"/>
    </row>
    <row r="3011" spans="1:19" x14ac:dyDescent="0.3">
      <c r="A3011" s="25"/>
      <c r="C3011"/>
      <c r="D3011"/>
      <c r="E3011"/>
      <c r="F3011"/>
      <c r="G3011"/>
      <c r="H3011"/>
      <c r="I3011"/>
      <c r="J3011"/>
      <c r="K3011"/>
      <c r="N3011"/>
      <c r="O3011"/>
      <c r="P3011"/>
      <c r="Q3011"/>
      <c r="R3011"/>
      <c r="S3011" s="30"/>
    </row>
    <row r="3012" spans="1:19" x14ac:dyDescent="0.3">
      <c r="A3012" s="25"/>
      <c r="C3012"/>
      <c r="D3012"/>
      <c r="E3012"/>
      <c r="F3012"/>
      <c r="G3012"/>
      <c r="H3012"/>
      <c r="I3012"/>
      <c r="J3012"/>
      <c r="K3012"/>
      <c r="N3012"/>
      <c r="O3012"/>
      <c r="P3012"/>
      <c r="Q3012"/>
      <c r="R3012"/>
      <c r="S3012" s="30"/>
    </row>
    <row r="3013" spans="1:19" x14ac:dyDescent="0.3">
      <c r="A3013" s="25"/>
      <c r="C3013"/>
      <c r="D3013"/>
      <c r="E3013"/>
      <c r="F3013"/>
      <c r="G3013"/>
      <c r="H3013"/>
      <c r="I3013"/>
      <c r="J3013"/>
      <c r="K3013"/>
      <c r="N3013"/>
      <c r="O3013"/>
      <c r="P3013"/>
      <c r="Q3013"/>
      <c r="R3013"/>
      <c r="S3013" s="30"/>
    </row>
    <row r="3014" spans="1:19" x14ac:dyDescent="0.3">
      <c r="A3014" s="25"/>
      <c r="C3014"/>
      <c r="D3014"/>
      <c r="E3014"/>
      <c r="F3014"/>
      <c r="G3014"/>
      <c r="H3014"/>
      <c r="I3014"/>
      <c r="J3014"/>
      <c r="K3014"/>
      <c r="N3014"/>
      <c r="O3014"/>
      <c r="P3014"/>
      <c r="Q3014"/>
      <c r="R3014"/>
      <c r="S3014" s="30"/>
    </row>
    <row r="3015" spans="1:19" x14ac:dyDescent="0.3">
      <c r="A3015" s="25"/>
      <c r="C3015"/>
      <c r="D3015"/>
      <c r="E3015"/>
      <c r="F3015"/>
      <c r="G3015"/>
      <c r="H3015"/>
      <c r="J3015"/>
      <c r="K3015"/>
      <c r="N3015"/>
      <c r="O3015"/>
      <c r="P3015"/>
      <c r="Q3015"/>
      <c r="R3015"/>
      <c r="S3015" s="30"/>
    </row>
    <row r="3016" spans="1:19" x14ac:dyDescent="0.3">
      <c r="A3016" s="25"/>
      <c r="C3016"/>
      <c r="D3016"/>
      <c r="E3016"/>
      <c r="F3016"/>
      <c r="G3016"/>
      <c r="H3016"/>
      <c r="I3016" s="26"/>
      <c r="J3016"/>
      <c r="K3016"/>
      <c r="N3016"/>
      <c r="O3016"/>
      <c r="P3016"/>
      <c r="Q3016"/>
      <c r="R3016"/>
      <c r="S3016" s="30"/>
    </row>
    <row r="3017" spans="1:19" x14ac:dyDescent="0.3">
      <c r="A3017" s="25"/>
      <c r="C3017"/>
      <c r="D3017"/>
      <c r="E3017"/>
      <c r="F3017"/>
      <c r="G3017"/>
      <c r="J3017"/>
      <c r="K3017"/>
      <c r="N3017"/>
      <c r="O3017"/>
      <c r="P3017"/>
      <c r="Q3017"/>
      <c r="R3017"/>
      <c r="S3017" s="30"/>
    </row>
    <row r="3018" spans="1:19" x14ac:dyDescent="0.3">
      <c r="A3018" s="25"/>
      <c r="C3018"/>
      <c r="D3018"/>
      <c r="E3018"/>
      <c r="F3018"/>
      <c r="G3018"/>
      <c r="H3018" s="26"/>
      <c r="I3018" s="26"/>
      <c r="J3018"/>
      <c r="K3018"/>
      <c r="N3018"/>
      <c r="O3018"/>
      <c r="P3018"/>
      <c r="Q3018"/>
      <c r="R3018"/>
      <c r="S3018" s="30"/>
    </row>
    <row r="3019" spans="1:19" x14ac:dyDescent="0.3">
      <c r="A3019" s="25"/>
      <c r="C3019"/>
      <c r="D3019"/>
      <c r="E3019"/>
      <c r="F3019"/>
      <c r="G3019"/>
      <c r="H3019" s="26"/>
      <c r="I3019" s="26"/>
      <c r="J3019"/>
      <c r="K3019"/>
      <c r="N3019"/>
      <c r="O3019"/>
      <c r="P3019"/>
      <c r="Q3019"/>
      <c r="R3019"/>
      <c r="S3019" s="30"/>
    </row>
    <row r="3020" spans="1:19" x14ac:dyDescent="0.3">
      <c r="A3020" s="25"/>
      <c r="C3020"/>
      <c r="D3020"/>
      <c r="E3020"/>
      <c r="F3020"/>
      <c r="G3020"/>
      <c r="H3020"/>
      <c r="I3020" s="26"/>
      <c r="J3020"/>
      <c r="K3020"/>
      <c r="N3020"/>
      <c r="O3020"/>
      <c r="P3020"/>
      <c r="Q3020"/>
      <c r="R3020"/>
      <c r="S3020" s="30"/>
    </row>
    <row r="3021" spans="1:19" x14ac:dyDescent="0.3">
      <c r="A3021" s="25"/>
      <c r="C3021"/>
      <c r="D3021"/>
      <c r="E3021"/>
      <c r="F3021"/>
      <c r="G3021"/>
      <c r="H3021"/>
      <c r="I3021"/>
      <c r="J3021"/>
      <c r="K3021"/>
      <c r="N3021"/>
      <c r="O3021"/>
      <c r="P3021"/>
      <c r="Q3021"/>
      <c r="R3021"/>
      <c r="S3021" s="30"/>
    </row>
    <row r="3022" spans="1:19" x14ac:dyDescent="0.3">
      <c r="A3022" s="25"/>
      <c r="C3022"/>
      <c r="D3022"/>
      <c r="E3022"/>
      <c r="F3022"/>
      <c r="G3022"/>
      <c r="H3022"/>
      <c r="I3022"/>
      <c r="J3022"/>
      <c r="K3022"/>
      <c r="N3022"/>
      <c r="O3022"/>
      <c r="P3022"/>
      <c r="Q3022"/>
      <c r="R3022"/>
      <c r="S3022" s="30"/>
    </row>
    <row r="3023" spans="1:19" x14ac:dyDescent="0.3">
      <c r="A3023" s="25"/>
      <c r="C3023"/>
      <c r="D3023"/>
      <c r="E3023"/>
      <c r="F3023"/>
      <c r="G3023"/>
      <c r="H3023"/>
      <c r="I3023"/>
      <c r="J3023"/>
      <c r="K3023"/>
      <c r="N3023"/>
      <c r="O3023"/>
      <c r="P3023"/>
      <c r="Q3023"/>
      <c r="R3023"/>
      <c r="S3023" s="30"/>
    </row>
    <row r="3024" spans="1:19" x14ac:dyDescent="0.3">
      <c r="A3024" s="25"/>
      <c r="C3024"/>
      <c r="D3024"/>
      <c r="E3024"/>
      <c r="F3024"/>
      <c r="G3024"/>
      <c r="H3024"/>
      <c r="I3024"/>
      <c r="J3024"/>
      <c r="K3024"/>
      <c r="N3024"/>
      <c r="O3024"/>
      <c r="P3024"/>
      <c r="Q3024"/>
      <c r="R3024"/>
      <c r="S3024" s="30"/>
    </row>
    <row r="3025" spans="1:19" x14ac:dyDescent="0.3">
      <c r="A3025" s="25"/>
      <c r="C3025"/>
      <c r="D3025"/>
      <c r="E3025"/>
      <c r="F3025"/>
      <c r="G3025"/>
      <c r="H3025"/>
      <c r="I3025"/>
      <c r="J3025"/>
      <c r="K3025"/>
      <c r="N3025"/>
      <c r="O3025"/>
      <c r="P3025"/>
      <c r="Q3025"/>
      <c r="R3025"/>
      <c r="S3025" s="30"/>
    </row>
    <row r="3026" spans="1:19" x14ac:dyDescent="0.3">
      <c r="A3026" s="25"/>
      <c r="C3026"/>
      <c r="D3026"/>
      <c r="E3026"/>
      <c r="F3026"/>
      <c r="G3026"/>
      <c r="H3026"/>
      <c r="I3026"/>
      <c r="J3026"/>
      <c r="K3026"/>
      <c r="N3026"/>
      <c r="O3026"/>
      <c r="P3026"/>
      <c r="Q3026"/>
      <c r="R3026"/>
      <c r="S3026" s="30"/>
    </row>
    <row r="3027" spans="1:19" x14ac:dyDescent="0.3">
      <c r="A3027" s="25"/>
      <c r="C3027"/>
      <c r="D3027"/>
      <c r="E3027"/>
      <c r="F3027"/>
      <c r="G3027"/>
      <c r="H3027"/>
      <c r="I3027"/>
      <c r="J3027"/>
      <c r="K3027"/>
      <c r="N3027"/>
      <c r="O3027"/>
      <c r="P3027"/>
      <c r="Q3027"/>
      <c r="R3027"/>
      <c r="S3027" s="30"/>
    </row>
    <row r="3028" spans="1:19" x14ac:dyDescent="0.3">
      <c r="A3028" s="25"/>
      <c r="C3028"/>
      <c r="D3028"/>
      <c r="E3028"/>
      <c r="F3028"/>
      <c r="G3028"/>
      <c r="H3028"/>
      <c r="I3028"/>
      <c r="J3028"/>
      <c r="K3028"/>
      <c r="N3028"/>
      <c r="O3028"/>
      <c r="P3028"/>
      <c r="Q3028"/>
      <c r="R3028"/>
      <c r="S3028" s="30"/>
    </row>
    <row r="3029" spans="1:19" x14ac:dyDescent="0.3">
      <c r="A3029" s="25"/>
      <c r="C3029"/>
      <c r="D3029"/>
      <c r="E3029"/>
      <c r="F3029"/>
      <c r="G3029"/>
      <c r="H3029"/>
      <c r="I3029"/>
      <c r="J3029"/>
      <c r="K3029"/>
      <c r="N3029"/>
      <c r="O3029"/>
      <c r="P3029"/>
      <c r="Q3029"/>
      <c r="R3029"/>
      <c r="S3029" s="30"/>
    </row>
    <row r="3030" spans="1:19" x14ac:dyDescent="0.3">
      <c r="A3030" s="25"/>
      <c r="C3030"/>
      <c r="D3030"/>
      <c r="E3030"/>
      <c r="F3030"/>
      <c r="G3030"/>
      <c r="H3030"/>
      <c r="I3030"/>
      <c r="J3030"/>
      <c r="K3030"/>
      <c r="N3030"/>
      <c r="O3030"/>
      <c r="P3030"/>
      <c r="Q3030"/>
      <c r="R3030"/>
      <c r="S3030" s="30"/>
    </row>
    <row r="3031" spans="1:19" x14ac:dyDescent="0.3">
      <c r="A3031" s="25"/>
      <c r="C3031"/>
      <c r="D3031"/>
      <c r="E3031"/>
      <c r="F3031"/>
      <c r="G3031"/>
      <c r="J3031"/>
      <c r="K3031"/>
      <c r="N3031"/>
      <c r="O3031"/>
      <c r="P3031"/>
      <c r="Q3031"/>
      <c r="R3031"/>
      <c r="S3031" s="30"/>
    </row>
    <row r="3032" spans="1:19" x14ac:dyDescent="0.3">
      <c r="A3032" s="25"/>
      <c r="C3032"/>
      <c r="D3032"/>
      <c r="E3032"/>
      <c r="F3032"/>
      <c r="G3032"/>
      <c r="H3032" s="26"/>
      <c r="I3032" s="26"/>
      <c r="J3032"/>
      <c r="K3032"/>
      <c r="N3032"/>
      <c r="O3032"/>
      <c r="P3032"/>
      <c r="Q3032"/>
      <c r="R3032"/>
      <c r="S3032" s="30"/>
    </row>
    <row r="3033" spans="1:19" x14ac:dyDescent="0.3">
      <c r="A3033" s="25"/>
      <c r="C3033"/>
      <c r="D3033"/>
      <c r="E3033"/>
      <c r="F3033"/>
      <c r="G3033"/>
      <c r="H3033"/>
      <c r="I3033"/>
      <c r="J3033"/>
      <c r="K3033"/>
      <c r="N3033"/>
      <c r="O3033"/>
      <c r="P3033"/>
      <c r="Q3033"/>
      <c r="R3033"/>
      <c r="S3033" s="30"/>
    </row>
    <row r="3034" spans="1:19" x14ac:dyDescent="0.3">
      <c r="A3034" s="25"/>
      <c r="C3034"/>
      <c r="D3034"/>
      <c r="E3034"/>
      <c r="F3034"/>
      <c r="G3034"/>
      <c r="J3034"/>
      <c r="K3034"/>
      <c r="N3034"/>
      <c r="O3034"/>
      <c r="P3034"/>
      <c r="Q3034"/>
      <c r="R3034"/>
      <c r="S3034" s="30"/>
    </row>
    <row r="3035" spans="1:19" x14ac:dyDescent="0.3">
      <c r="A3035" s="25"/>
      <c r="C3035"/>
      <c r="D3035"/>
      <c r="E3035"/>
      <c r="F3035"/>
      <c r="G3035"/>
      <c r="H3035" s="26"/>
      <c r="I3035" s="26"/>
      <c r="J3035"/>
      <c r="K3035"/>
      <c r="N3035"/>
      <c r="O3035"/>
      <c r="P3035"/>
      <c r="Q3035"/>
      <c r="R3035"/>
      <c r="S3035" s="30"/>
    </row>
    <row r="3036" spans="1:19" x14ac:dyDescent="0.3">
      <c r="A3036" s="25"/>
      <c r="C3036"/>
      <c r="D3036"/>
      <c r="E3036"/>
      <c r="F3036"/>
      <c r="G3036"/>
      <c r="J3036"/>
      <c r="K3036"/>
      <c r="N3036"/>
      <c r="O3036"/>
      <c r="P3036"/>
      <c r="Q3036"/>
      <c r="R3036"/>
      <c r="S3036" s="30"/>
    </row>
    <row r="3037" spans="1:19" x14ac:dyDescent="0.3">
      <c r="A3037" s="25"/>
      <c r="C3037"/>
      <c r="D3037"/>
      <c r="E3037"/>
      <c r="F3037"/>
      <c r="G3037"/>
      <c r="H3037" s="26"/>
      <c r="I3037" s="26"/>
      <c r="J3037"/>
      <c r="K3037"/>
      <c r="N3037"/>
      <c r="O3037"/>
      <c r="P3037"/>
      <c r="Q3037"/>
      <c r="R3037"/>
      <c r="S3037" s="30"/>
    </row>
    <row r="3038" spans="1:19" x14ac:dyDescent="0.3">
      <c r="A3038" s="25"/>
      <c r="C3038"/>
      <c r="D3038"/>
      <c r="E3038"/>
      <c r="F3038"/>
      <c r="G3038"/>
      <c r="J3038"/>
      <c r="K3038"/>
      <c r="N3038"/>
      <c r="O3038"/>
      <c r="P3038"/>
      <c r="Q3038"/>
      <c r="R3038"/>
      <c r="S3038" s="30"/>
    </row>
    <row r="3039" spans="1:19" x14ac:dyDescent="0.3">
      <c r="A3039" s="25"/>
      <c r="C3039"/>
      <c r="D3039"/>
      <c r="E3039"/>
      <c r="F3039"/>
      <c r="G3039"/>
      <c r="H3039" s="26"/>
      <c r="I3039" s="26"/>
      <c r="J3039"/>
      <c r="K3039"/>
      <c r="N3039"/>
      <c r="O3039"/>
      <c r="P3039"/>
      <c r="Q3039"/>
      <c r="R3039"/>
      <c r="S3039" s="30"/>
    </row>
    <row r="3040" spans="1:19" x14ac:dyDescent="0.3">
      <c r="A3040" s="25"/>
      <c r="C3040"/>
      <c r="D3040"/>
      <c r="E3040"/>
      <c r="F3040"/>
      <c r="G3040"/>
      <c r="H3040"/>
      <c r="I3040" s="14"/>
      <c r="J3040"/>
      <c r="K3040"/>
      <c r="N3040"/>
      <c r="O3040"/>
      <c r="P3040"/>
      <c r="Q3040"/>
      <c r="R3040"/>
      <c r="S3040" s="30"/>
    </row>
    <row r="3041" spans="1:19" x14ac:dyDescent="0.3">
      <c r="A3041" s="25"/>
      <c r="C3041"/>
      <c r="D3041"/>
      <c r="E3041"/>
      <c r="F3041"/>
      <c r="G3041"/>
      <c r="H3041"/>
      <c r="I3041" s="26"/>
      <c r="J3041"/>
      <c r="K3041"/>
      <c r="N3041"/>
      <c r="O3041"/>
      <c r="P3041"/>
      <c r="Q3041"/>
      <c r="R3041"/>
      <c r="S3041" s="30"/>
    </row>
    <row r="3042" spans="1:19" x14ac:dyDescent="0.3">
      <c r="A3042" s="25"/>
      <c r="C3042"/>
      <c r="D3042"/>
      <c r="E3042"/>
      <c r="F3042"/>
      <c r="G3042"/>
      <c r="H3042" s="14"/>
      <c r="I3042" s="26"/>
      <c r="J3042"/>
      <c r="K3042"/>
      <c r="N3042"/>
      <c r="O3042"/>
      <c r="P3042"/>
      <c r="Q3042"/>
      <c r="R3042"/>
      <c r="S3042" s="30"/>
    </row>
    <row r="3043" spans="1:19" x14ac:dyDescent="0.3">
      <c r="A3043" s="25"/>
      <c r="C3043"/>
      <c r="D3043"/>
      <c r="E3043"/>
      <c r="F3043"/>
      <c r="G3043"/>
      <c r="J3043"/>
      <c r="K3043"/>
      <c r="N3043"/>
      <c r="O3043"/>
      <c r="P3043"/>
      <c r="Q3043"/>
      <c r="R3043"/>
      <c r="S3043" s="30"/>
    </row>
    <row r="3044" spans="1:19" x14ac:dyDescent="0.3">
      <c r="A3044" s="25"/>
      <c r="C3044"/>
      <c r="D3044"/>
      <c r="E3044"/>
      <c r="F3044"/>
      <c r="G3044"/>
      <c r="J3044"/>
      <c r="K3044"/>
      <c r="N3044"/>
      <c r="O3044"/>
      <c r="P3044"/>
      <c r="Q3044"/>
      <c r="R3044"/>
      <c r="S3044" s="30"/>
    </row>
    <row r="3045" spans="1:19" x14ac:dyDescent="0.3">
      <c r="A3045" s="25"/>
      <c r="C3045"/>
      <c r="D3045"/>
      <c r="E3045"/>
      <c r="F3045"/>
      <c r="G3045"/>
      <c r="H3045" s="26"/>
      <c r="I3045" s="26"/>
      <c r="J3045"/>
      <c r="K3045"/>
      <c r="N3045"/>
      <c r="O3045"/>
      <c r="P3045"/>
      <c r="Q3045"/>
      <c r="R3045"/>
      <c r="S3045" s="30"/>
    </row>
    <row r="3046" spans="1:19" x14ac:dyDescent="0.3">
      <c r="A3046" s="25"/>
      <c r="C3046"/>
      <c r="D3046"/>
      <c r="E3046"/>
      <c r="F3046"/>
      <c r="G3046"/>
      <c r="H3046"/>
      <c r="I3046"/>
      <c r="J3046"/>
      <c r="K3046"/>
      <c r="N3046"/>
      <c r="O3046"/>
      <c r="P3046"/>
      <c r="Q3046"/>
      <c r="R3046"/>
      <c r="S3046" s="30"/>
    </row>
    <row r="3047" spans="1:19" x14ac:dyDescent="0.3">
      <c r="A3047" s="25"/>
      <c r="C3047"/>
      <c r="D3047"/>
      <c r="E3047"/>
      <c r="F3047"/>
      <c r="G3047"/>
      <c r="J3047"/>
      <c r="K3047"/>
      <c r="N3047"/>
      <c r="O3047"/>
      <c r="P3047"/>
      <c r="Q3047"/>
      <c r="R3047"/>
      <c r="S3047" s="30"/>
    </row>
    <row r="3048" spans="1:19" x14ac:dyDescent="0.3">
      <c r="A3048" s="25"/>
      <c r="C3048"/>
      <c r="D3048"/>
      <c r="E3048"/>
      <c r="F3048"/>
      <c r="G3048"/>
      <c r="H3048" s="26"/>
      <c r="I3048" s="26"/>
      <c r="J3048"/>
      <c r="K3048"/>
      <c r="N3048"/>
      <c r="O3048"/>
      <c r="P3048"/>
      <c r="Q3048"/>
      <c r="R3048"/>
      <c r="S3048" s="30"/>
    </row>
    <row r="3049" spans="1:19" x14ac:dyDescent="0.3">
      <c r="A3049" s="25"/>
      <c r="C3049"/>
      <c r="D3049"/>
      <c r="E3049"/>
      <c r="F3049"/>
      <c r="G3049"/>
      <c r="H3049" s="26"/>
      <c r="I3049" s="26"/>
      <c r="J3049"/>
      <c r="K3049"/>
      <c r="N3049"/>
      <c r="O3049"/>
      <c r="P3049"/>
      <c r="Q3049"/>
      <c r="R3049"/>
      <c r="S3049" s="30"/>
    </row>
    <row r="3050" spans="1:19" x14ac:dyDescent="0.3">
      <c r="A3050" s="25"/>
      <c r="C3050"/>
      <c r="D3050"/>
      <c r="E3050"/>
      <c r="F3050"/>
      <c r="G3050"/>
      <c r="H3050" s="26"/>
      <c r="I3050" s="26"/>
      <c r="J3050"/>
      <c r="K3050"/>
      <c r="N3050"/>
      <c r="O3050"/>
      <c r="P3050"/>
      <c r="Q3050"/>
      <c r="R3050"/>
      <c r="S3050" s="30"/>
    </row>
    <row r="3051" spans="1:19" x14ac:dyDescent="0.3">
      <c r="A3051" s="25"/>
      <c r="C3051"/>
      <c r="D3051"/>
      <c r="E3051"/>
      <c r="F3051"/>
      <c r="G3051"/>
      <c r="H3051"/>
      <c r="I3051"/>
      <c r="J3051"/>
      <c r="K3051"/>
      <c r="N3051"/>
      <c r="O3051"/>
      <c r="P3051"/>
      <c r="Q3051"/>
      <c r="R3051"/>
      <c r="S3051" s="30"/>
    </row>
    <row r="3052" spans="1:19" x14ac:dyDescent="0.3">
      <c r="A3052" s="25"/>
      <c r="C3052"/>
      <c r="D3052"/>
      <c r="E3052"/>
      <c r="F3052"/>
      <c r="G3052"/>
      <c r="H3052"/>
      <c r="I3052"/>
      <c r="J3052"/>
      <c r="K3052"/>
      <c r="N3052"/>
      <c r="O3052"/>
      <c r="P3052"/>
      <c r="Q3052"/>
      <c r="R3052"/>
      <c r="S3052" s="30"/>
    </row>
    <row r="3053" spans="1:19" x14ac:dyDescent="0.3">
      <c r="A3053" s="25"/>
      <c r="C3053"/>
      <c r="D3053"/>
      <c r="E3053"/>
      <c r="F3053"/>
      <c r="G3053"/>
      <c r="H3053"/>
      <c r="I3053"/>
      <c r="J3053"/>
      <c r="K3053"/>
      <c r="N3053"/>
      <c r="O3053"/>
      <c r="P3053"/>
      <c r="Q3053"/>
      <c r="R3053"/>
      <c r="S3053" s="30"/>
    </row>
    <row r="3054" spans="1:19" x14ac:dyDescent="0.3">
      <c r="A3054" s="25"/>
      <c r="C3054"/>
      <c r="D3054"/>
      <c r="E3054"/>
      <c r="F3054"/>
      <c r="G3054"/>
      <c r="H3054"/>
      <c r="I3054"/>
      <c r="J3054"/>
      <c r="K3054"/>
      <c r="N3054"/>
      <c r="O3054"/>
      <c r="P3054"/>
      <c r="Q3054"/>
      <c r="R3054"/>
      <c r="S3054" s="30"/>
    </row>
    <row r="3055" spans="1:19" x14ac:dyDescent="0.3">
      <c r="A3055" s="25"/>
      <c r="C3055"/>
      <c r="D3055"/>
      <c r="E3055"/>
      <c r="F3055"/>
      <c r="G3055"/>
      <c r="J3055"/>
      <c r="K3055"/>
      <c r="N3055"/>
      <c r="O3055"/>
      <c r="P3055"/>
      <c r="Q3055"/>
      <c r="R3055"/>
      <c r="S3055" s="30"/>
    </row>
    <row r="3056" spans="1:19" x14ac:dyDescent="0.3">
      <c r="A3056" s="25"/>
      <c r="C3056"/>
      <c r="D3056"/>
      <c r="E3056"/>
      <c r="F3056"/>
      <c r="G3056"/>
      <c r="H3056" s="26"/>
      <c r="I3056" s="26"/>
      <c r="J3056"/>
      <c r="K3056"/>
      <c r="N3056"/>
      <c r="O3056"/>
      <c r="P3056"/>
      <c r="Q3056"/>
      <c r="R3056"/>
      <c r="S3056" s="30"/>
    </row>
    <row r="3057" spans="1:19" x14ac:dyDescent="0.3">
      <c r="A3057" s="25"/>
      <c r="C3057"/>
      <c r="D3057"/>
      <c r="E3057"/>
      <c r="F3057"/>
      <c r="G3057"/>
      <c r="H3057"/>
      <c r="I3057" s="26"/>
      <c r="J3057"/>
      <c r="K3057"/>
      <c r="N3057"/>
      <c r="O3057"/>
      <c r="P3057"/>
      <c r="Q3057"/>
      <c r="R3057"/>
      <c r="S3057" s="30"/>
    </row>
    <row r="3058" spans="1:19" x14ac:dyDescent="0.3">
      <c r="A3058" s="25"/>
      <c r="C3058"/>
      <c r="D3058"/>
      <c r="E3058"/>
      <c r="F3058"/>
      <c r="G3058"/>
      <c r="H3058"/>
      <c r="I3058" s="26"/>
      <c r="J3058"/>
      <c r="K3058"/>
      <c r="N3058"/>
      <c r="O3058"/>
      <c r="P3058"/>
      <c r="Q3058"/>
      <c r="R3058"/>
      <c r="S3058" s="30"/>
    </row>
    <row r="3059" spans="1:19" x14ac:dyDescent="0.3">
      <c r="A3059" s="25"/>
      <c r="C3059"/>
      <c r="D3059"/>
      <c r="E3059"/>
      <c r="F3059"/>
      <c r="G3059"/>
      <c r="H3059"/>
      <c r="J3059"/>
      <c r="K3059"/>
      <c r="N3059"/>
      <c r="O3059"/>
      <c r="P3059"/>
      <c r="Q3059"/>
      <c r="R3059"/>
      <c r="S3059" s="30"/>
    </row>
    <row r="3060" spans="1:19" x14ac:dyDescent="0.3">
      <c r="A3060" s="25"/>
      <c r="C3060"/>
      <c r="D3060"/>
      <c r="E3060"/>
      <c r="F3060"/>
      <c r="G3060"/>
      <c r="H3060"/>
      <c r="I3060" s="26"/>
      <c r="J3060"/>
      <c r="K3060"/>
      <c r="N3060"/>
      <c r="O3060"/>
      <c r="P3060"/>
      <c r="Q3060"/>
      <c r="R3060"/>
      <c r="S3060" s="30"/>
    </row>
    <row r="3061" spans="1:19" x14ac:dyDescent="0.3">
      <c r="A3061" s="25"/>
      <c r="C3061"/>
      <c r="D3061"/>
      <c r="E3061"/>
      <c r="F3061"/>
      <c r="G3061"/>
      <c r="J3061"/>
      <c r="K3061"/>
      <c r="N3061"/>
      <c r="O3061"/>
      <c r="P3061"/>
      <c r="Q3061"/>
      <c r="R3061"/>
      <c r="S3061" s="30"/>
    </row>
    <row r="3062" spans="1:19" x14ac:dyDescent="0.3">
      <c r="A3062" s="25"/>
      <c r="C3062"/>
      <c r="D3062"/>
      <c r="E3062"/>
      <c r="F3062"/>
      <c r="G3062"/>
      <c r="H3062" s="26"/>
      <c r="I3062" s="26"/>
      <c r="J3062"/>
      <c r="K3062"/>
      <c r="N3062"/>
      <c r="O3062"/>
      <c r="P3062"/>
      <c r="Q3062"/>
      <c r="R3062"/>
      <c r="S3062" s="30"/>
    </row>
    <row r="3063" spans="1:19" x14ac:dyDescent="0.3">
      <c r="A3063" s="25"/>
      <c r="C3063"/>
      <c r="D3063"/>
      <c r="E3063"/>
      <c r="F3063"/>
      <c r="G3063"/>
      <c r="H3063"/>
      <c r="I3063" s="26"/>
      <c r="J3063"/>
      <c r="K3063"/>
      <c r="N3063"/>
      <c r="O3063"/>
      <c r="P3063"/>
      <c r="Q3063"/>
      <c r="R3063"/>
      <c r="S3063" s="30"/>
    </row>
    <row r="3064" spans="1:19" x14ac:dyDescent="0.3">
      <c r="A3064" s="25"/>
      <c r="C3064"/>
      <c r="D3064"/>
      <c r="E3064"/>
      <c r="F3064"/>
      <c r="G3064"/>
      <c r="H3064" s="14"/>
      <c r="I3064" s="26"/>
      <c r="J3064"/>
      <c r="K3064"/>
      <c r="N3064"/>
      <c r="O3064"/>
      <c r="P3064"/>
      <c r="Q3064"/>
      <c r="R3064"/>
      <c r="S3064" s="30"/>
    </row>
    <row r="3065" spans="1:19" x14ac:dyDescent="0.3">
      <c r="A3065" s="25"/>
      <c r="C3065"/>
      <c r="D3065"/>
      <c r="E3065"/>
      <c r="F3065"/>
      <c r="G3065"/>
      <c r="H3065" s="26"/>
      <c r="I3065" s="26"/>
      <c r="J3065"/>
      <c r="K3065"/>
      <c r="N3065"/>
      <c r="O3065"/>
      <c r="P3065"/>
      <c r="Q3065"/>
      <c r="R3065"/>
      <c r="S3065" s="30"/>
    </row>
    <row r="3066" spans="1:19" x14ac:dyDescent="0.3">
      <c r="A3066" s="25"/>
      <c r="C3066"/>
      <c r="D3066"/>
      <c r="E3066"/>
      <c r="F3066"/>
      <c r="G3066"/>
      <c r="J3066"/>
      <c r="K3066"/>
      <c r="N3066"/>
      <c r="O3066"/>
      <c r="P3066"/>
      <c r="Q3066"/>
      <c r="R3066"/>
      <c r="S3066" s="30"/>
    </row>
    <row r="3067" spans="1:19" x14ac:dyDescent="0.3">
      <c r="A3067" s="25"/>
      <c r="C3067"/>
      <c r="D3067"/>
      <c r="E3067"/>
      <c r="F3067"/>
      <c r="G3067"/>
      <c r="H3067"/>
      <c r="I3067"/>
      <c r="J3067"/>
      <c r="K3067"/>
      <c r="N3067"/>
      <c r="O3067"/>
      <c r="P3067"/>
      <c r="Q3067"/>
      <c r="R3067"/>
      <c r="S3067" s="30"/>
    </row>
    <row r="3068" spans="1:19" x14ac:dyDescent="0.3">
      <c r="A3068" s="25"/>
      <c r="C3068"/>
      <c r="D3068"/>
      <c r="E3068"/>
      <c r="F3068"/>
      <c r="G3068"/>
      <c r="J3068"/>
      <c r="K3068"/>
      <c r="N3068"/>
      <c r="O3068"/>
      <c r="P3068"/>
      <c r="Q3068"/>
      <c r="R3068"/>
      <c r="S3068" s="30"/>
    </row>
    <row r="3069" spans="1:19" x14ac:dyDescent="0.3">
      <c r="A3069" s="25"/>
      <c r="C3069"/>
      <c r="D3069"/>
      <c r="E3069"/>
      <c r="F3069"/>
      <c r="G3069"/>
      <c r="H3069" s="26"/>
      <c r="I3069" s="26"/>
      <c r="J3069"/>
      <c r="K3069"/>
      <c r="N3069"/>
      <c r="O3069"/>
      <c r="P3069"/>
      <c r="Q3069"/>
      <c r="R3069"/>
      <c r="S3069" s="30"/>
    </row>
    <row r="3070" spans="1:19" x14ac:dyDescent="0.3">
      <c r="A3070" s="25"/>
      <c r="C3070"/>
      <c r="D3070"/>
      <c r="E3070"/>
      <c r="F3070"/>
      <c r="G3070"/>
      <c r="H3070" s="26"/>
      <c r="I3070" s="26"/>
      <c r="J3070"/>
      <c r="K3070"/>
      <c r="N3070"/>
      <c r="O3070"/>
      <c r="P3070"/>
      <c r="Q3070"/>
      <c r="R3070"/>
      <c r="S3070" s="30"/>
    </row>
    <row r="3071" spans="1:19" x14ac:dyDescent="0.3">
      <c r="A3071" s="25"/>
      <c r="C3071"/>
      <c r="D3071"/>
      <c r="E3071"/>
      <c r="F3071"/>
      <c r="G3071"/>
      <c r="H3071" s="26"/>
      <c r="I3071" s="26"/>
      <c r="J3071"/>
      <c r="K3071"/>
      <c r="N3071"/>
      <c r="O3071"/>
      <c r="P3071"/>
      <c r="Q3071"/>
      <c r="R3071"/>
      <c r="S3071" s="30"/>
    </row>
    <row r="3072" spans="1:19" x14ac:dyDescent="0.3">
      <c r="A3072" s="25"/>
      <c r="C3072"/>
      <c r="D3072"/>
      <c r="E3072"/>
      <c r="F3072"/>
      <c r="G3072"/>
      <c r="H3072" s="26"/>
      <c r="I3072" s="26"/>
      <c r="J3072"/>
      <c r="K3072"/>
      <c r="N3072"/>
      <c r="O3072"/>
      <c r="P3072"/>
      <c r="Q3072"/>
      <c r="R3072"/>
      <c r="S3072" s="30"/>
    </row>
    <row r="3073" spans="1:19" x14ac:dyDescent="0.3">
      <c r="A3073" s="25"/>
      <c r="C3073"/>
      <c r="D3073"/>
      <c r="E3073"/>
      <c r="F3073"/>
      <c r="G3073"/>
      <c r="H3073"/>
      <c r="J3073"/>
      <c r="K3073"/>
      <c r="N3073"/>
      <c r="O3073"/>
      <c r="P3073"/>
      <c r="Q3073"/>
      <c r="R3073"/>
      <c r="S3073" s="30"/>
    </row>
    <row r="3074" spans="1:19" x14ac:dyDescent="0.3">
      <c r="A3074" s="25"/>
      <c r="C3074"/>
      <c r="D3074"/>
      <c r="E3074"/>
      <c r="F3074"/>
      <c r="G3074"/>
      <c r="H3074"/>
      <c r="I3074" s="26"/>
      <c r="J3074"/>
      <c r="K3074"/>
      <c r="N3074"/>
      <c r="O3074"/>
      <c r="P3074"/>
      <c r="Q3074"/>
      <c r="R3074"/>
      <c r="S3074" s="30"/>
    </row>
    <row r="3075" spans="1:19" x14ac:dyDescent="0.3">
      <c r="A3075" s="25"/>
      <c r="C3075"/>
      <c r="D3075"/>
      <c r="E3075"/>
      <c r="F3075"/>
      <c r="G3075"/>
      <c r="H3075"/>
      <c r="I3075"/>
      <c r="J3075"/>
      <c r="K3075"/>
      <c r="N3075"/>
      <c r="O3075"/>
      <c r="P3075"/>
      <c r="Q3075"/>
      <c r="R3075"/>
      <c r="S3075" s="30"/>
    </row>
    <row r="3076" spans="1:19" x14ac:dyDescent="0.3">
      <c r="A3076" s="25"/>
      <c r="C3076"/>
      <c r="D3076"/>
      <c r="E3076"/>
      <c r="F3076"/>
      <c r="G3076"/>
      <c r="H3076"/>
      <c r="I3076"/>
      <c r="J3076"/>
      <c r="K3076"/>
      <c r="N3076"/>
      <c r="O3076"/>
      <c r="P3076"/>
      <c r="Q3076"/>
      <c r="R3076"/>
      <c r="S3076" s="30"/>
    </row>
    <row r="3077" spans="1:19" x14ac:dyDescent="0.3">
      <c r="A3077" s="25"/>
      <c r="C3077"/>
      <c r="D3077"/>
      <c r="E3077"/>
      <c r="F3077"/>
      <c r="G3077"/>
      <c r="H3077"/>
      <c r="I3077"/>
      <c r="J3077"/>
      <c r="K3077"/>
      <c r="N3077"/>
      <c r="O3077"/>
      <c r="P3077"/>
      <c r="Q3077"/>
      <c r="R3077"/>
      <c r="S3077" s="30"/>
    </row>
    <row r="3078" spans="1:19" x14ac:dyDescent="0.3">
      <c r="A3078" s="25"/>
      <c r="C3078"/>
      <c r="D3078"/>
      <c r="E3078"/>
      <c r="F3078"/>
      <c r="G3078"/>
      <c r="H3078"/>
      <c r="I3078"/>
      <c r="J3078"/>
      <c r="K3078"/>
      <c r="N3078"/>
      <c r="O3078"/>
      <c r="P3078"/>
      <c r="Q3078"/>
      <c r="R3078"/>
      <c r="S3078" s="30"/>
    </row>
    <row r="3079" spans="1:19" x14ac:dyDescent="0.3">
      <c r="A3079" s="25"/>
      <c r="C3079"/>
      <c r="D3079"/>
      <c r="E3079"/>
      <c r="F3079"/>
      <c r="G3079"/>
      <c r="H3079"/>
      <c r="J3079"/>
      <c r="K3079"/>
      <c r="N3079"/>
      <c r="O3079"/>
      <c r="P3079"/>
      <c r="Q3079"/>
      <c r="R3079"/>
      <c r="S3079" s="30"/>
    </row>
    <row r="3080" spans="1:19" x14ac:dyDescent="0.3">
      <c r="A3080" s="25"/>
      <c r="C3080"/>
      <c r="D3080"/>
      <c r="E3080"/>
      <c r="F3080"/>
      <c r="G3080"/>
      <c r="H3080" s="14"/>
      <c r="I3080" s="26"/>
      <c r="J3080"/>
      <c r="K3080"/>
      <c r="N3080"/>
      <c r="O3080"/>
      <c r="P3080"/>
      <c r="Q3080"/>
      <c r="R3080"/>
      <c r="S3080" s="30"/>
    </row>
    <row r="3081" spans="1:19" x14ac:dyDescent="0.3">
      <c r="A3081" s="25"/>
      <c r="C3081"/>
      <c r="D3081"/>
      <c r="E3081"/>
      <c r="F3081"/>
      <c r="G3081"/>
      <c r="H3081" s="26"/>
      <c r="I3081" s="26"/>
      <c r="J3081"/>
      <c r="K3081"/>
      <c r="N3081"/>
      <c r="O3081"/>
      <c r="P3081"/>
      <c r="Q3081"/>
      <c r="R3081"/>
      <c r="S3081" s="30"/>
    </row>
    <row r="3082" spans="1:19" x14ac:dyDescent="0.3">
      <c r="A3082" s="25"/>
      <c r="C3082"/>
      <c r="D3082"/>
      <c r="E3082"/>
      <c r="F3082"/>
      <c r="G3082"/>
      <c r="H3082" s="26"/>
      <c r="I3082" s="26"/>
      <c r="J3082"/>
      <c r="K3082"/>
      <c r="N3082"/>
      <c r="O3082"/>
      <c r="P3082"/>
      <c r="Q3082"/>
      <c r="R3082"/>
      <c r="S3082" s="30"/>
    </row>
    <row r="3083" spans="1:19" x14ac:dyDescent="0.3">
      <c r="A3083" s="25"/>
      <c r="C3083"/>
      <c r="D3083"/>
      <c r="E3083"/>
      <c r="F3083"/>
      <c r="G3083"/>
      <c r="H3083" s="14"/>
      <c r="I3083" s="26"/>
      <c r="J3083"/>
      <c r="K3083"/>
      <c r="N3083"/>
      <c r="O3083"/>
      <c r="P3083"/>
      <c r="Q3083"/>
      <c r="R3083"/>
      <c r="S3083" s="30"/>
    </row>
    <row r="3084" spans="1:19" x14ac:dyDescent="0.3">
      <c r="A3084" s="25"/>
      <c r="C3084"/>
      <c r="D3084"/>
      <c r="E3084"/>
      <c r="F3084"/>
      <c r="G3084"/>
      <c r="H3084" s="26"/>
      <c r="I3084" s="26"/>
      <c r="J3084"/>
      <c r="K3084"/>
      <c r="N3084"/>
      <c r="O3084"/>
      <c r="P3084"/>
      <c r="Q3084"/>
      <c r="R3084"/>
      <c r="S3084" s="30"/>
    </row>
    <row r="3085" spans="1:19" x14ac:dyDescent="0.3">
      <c r="A3085" s="25"/>
      <c r="C3085"/>
      <c r="D3085"/>
      <c r="E3085"/>
      <c r="F3085"/>
      <c r="G3085"/>
      <c r="H3085" s="26"/>
      <c r="I3085" s="26"/>
      <c r="J3085"/>
      <c r="K3085"/>
      <c r="N3085"/>
      <c r="O3085"/>
      <c r="P3085"/>
      <c r="Q3085"/>
      <c r="R3085"/>
      <c r="S3085" s="30"/>
    </row>
    <row r="3086" spans="1:19" x14ac:dyDescent="0.3">
      <c r="A3086" s="25"/>
      <c r="C3086"/>
      <c r="D3086"/>
      <c r="E3086"/>
      <c r="F3086"/>
      <c r="G3086"/>
      <c r="J3086"/>
      <c r="K3086"/>
      <c r="N3086"/>
      <c r="O3086"/>
      <c r="P3086"/>
      <c r="Q3086"/>
      <c r="R3086"/>
      <c r="S3086" s="30"/>
    </row>
    <row r="3087" spans="1:19" x14ac:dyDescent="0.3">
      <c r="A3087" s="25"/>
      <c r="C3087"/>
      <c r="D3087"/>
      <c r="E3087"/>
      <c r="F3087"/>
      <c r="G3087"/>
      <c r="H3087" s="26"/>
      <c r="I3087" s="26"/>
      <c r="J3087"/>
      <c r="K3087"/>
      <c r="N3087"/>
      <c r="O3087"/>
      <c r="P3087"/>
      <c r="Q3087"/>
      <c r="R3087"/>
      <c r="S3087" s="30"/>
    </row>
    <row r="3088" spans="1:19" x14ac:dyDescent="0.3">
      <c r="A3088" s="25"/>
      <c r="C3088"/>
      <c r="D3088"/>
      <c r="E3088"/>
      <c r="F3088"/>
      <c r="G3088"/>
      <c r="J3088"/>
      <c r="K3088"/>
      <c r="N3088"/>
      <c r="O3088"/>
      <c r="P3088"/>
      <c r="Q3088"/>
      <c r="R3088"/>
      <c r="S3088" s="30"/>
    </row>
    <row r="3089" spans="1:19" x14ac:dyDescent="0.3">
      <c r="A3089" s="25"/>
      <c r="C3089"/>
      <c r="D3089"/>
      <c r="E3089"/>
      <c r="F3089"/>
      <c r="G3089"/>
      <c r="H3089" s="26"/>
      <c r="I3089" s="26"/>
      <c r="J3089"/>
      <c r="K3089"/>
      <c r="N3089"/>
      <c r="O3089"/>
      <c r="P3089"/>
      <c r="Q3089"/>
      <c r="R3089"/>
      <c r="S3089" s="30"/>
    </row>
    <row r="3090" spans="1:19" x14ac:dyDescent="0.3">
      <c r="A3090" s="25"/>
      <c r="C3090"/>
      <c r="D3090"/>
      <c r="E3090"/>
      <c r="F3090"/>
      <c r="G3090"/>
      <c r="H3090" s="26"/>
      <c r="I3090" s="26"/>
      <c r="J3090"/>
      <c r="K3090"/>
      <c r="N3090"/>
      <c r="O3090"/>
      <c r="P3090"/>
      <c r="Q3090"/>
      <c r="R3090"/>
      <c r="S3090" s="30"/>
    </row>
    <row r="3091" spans="1:19" x14ac:dyDescent="0.3">
      <c r="A3091" s="25"/>
      <c r="C3091"/>
      <c r="D3091"/>
      <c r="E3091"/>
      <c r="F3091"/>
      <c r="G3091"/>
      <c r="H3091"/>
      <c r="J3091"/>
      <c r="K3091"/>
      <c r="N3091"/>
      <c r="O3091"/>
      <c r="P3091"/>
      <c r="Q3091"/>
      <c r="R3091"/>
      <c r="S3091" s="30"/>
    </row>
    <row r="3092" spans="1:19" x14ac:dyDescent="0.3">
      <c r="A3092" s="25"/>
      <c r="C3092"/>
      <c r="D3092"/>
      <c r="E3092"/>
      <c r="F3092"/>
      <c r="G3092"/>
      <c r="J3092"/>
      <c r="K3092"/>
      <c r="N3092"/>
      <c r="O3092"/>
      <c r="P3092"/>
      <c r="Q3092"/>
      <c r="R3092"/>
      <c r="S3092" s="30"/>
    </row>
    <row r="3093" spans="1:19" x14ac:dyDescent="0.3">
      <c r="A3093" s="25"/>
      <c r="C3093"/>
      <c r="D3093"/>
      <c r="E3093"/>
      <c r="F3093"/>
      <c r="G3093"/>
      <c r="H3093" s="14"/>
      <c r="I3093" s="26"/>
      <c r="J3093"/>
      <c r="K3093"/>
      <c r="N3093"/>
      <c r="O3093"/>
      <c r="P3093"/>
      <c r="Q3093"/>
      <c r="R3093"/>
      <c r="S3093" s="30"/>
    </row>
    <row r="3094" spans="1:19" x14ac:dyDescent="0.3">
      <c r="A3094" s="25"/>
      <c r="C3094"/>
      <c r="D3094"/>
      <c r="E3094"/>
      <c r="F3094"/>
      <c r="G3094"/>
      <c r="H3094" s="26"/>
      <c r="I3094" s="26"/>
      <c r="J3094"/>
      <c r="K3094"/>
      <c r="N3094"/>
      <c r="O3094"/>
      <c r="P3094"/>
      <c r="Q3094"/>
      <c r="R3094"/>
      <c r="S3094" s="30"/>
    </row>
    <row r="3095" spans="1:19" x14ac:dyDescent="0.3">
      <c r="A3095" s="25"/>
      <c r="C3095"/>
      <c r="D3095"/>
      <c r="E3095"/>
      <c r="F3095"/>
      <c r="G3095"/>
      <c r="H3095" s="14"/>
      <c r="I3095" s="14"/>
      <c r="J3095"/>
      <c r="K3095"/>
      <c r="N3095"/>
      <c r="O3095"/>
      <c r="P3095"/>
      <c r="Q3095"/>
      <c r="R3095"/>
      <c r="S3095" s="30"/>
    </row>
    <row r="3096" spans="1:19" x14ac:dyDescent="0.3">
      <c r="A3096" s="25"/>
      <c r="C3096"/>
      <c r="D3096"/>
      <c r="E3096"/>
      <c r="F3096"/>
      <c r="G3096"/>
      <c r="J3096"/>
      <c r="K3096"/>
      <c r="N3096"/>
      <c r="O3096"/>
      <c r="P3096"/>
      <c r="Q3096"/>
      <c r="R3096"/>
      <c r="S3096" s="30"/>
    </row>
    <row r="3097" spans="1:19" x14ac:dyDescent="0.3">
      <c r="A3097" s="25"/>
      <c r="C3097"/>
      <c r="D3097"/>
      <c r="E3097"/>
      <c r="F3097"/>
      <c r="G3097"/>
      <c r="H3097" s="26"/>
      <c r="I3097" s="26"/>
      <c r="J3097"/>
      <c r="K3097"/>
      <c r="N3097"/>
      <c r="O3097"/>
      <c r="P3097"/>
      <c r="Q3097"/>
      <c r="R3097"/>
      <c r="S3097" s="30"/>
    </row>
    <row r="3098" spans="1:19" x14ac:dyDescent="0.3">
      <c r="A3098" s="25"/>
      <c r="C3098"/>
      <c r="D3098"/>
      <c r="E3098"/>
      <c r="F3098"/>
      <c r="G3098"/>
      <c r="H3098"/>
      <c r="I3098"/>
      <c r="J3098"/>
      <c r="K3098"/>
      <c r="N3098"/>
      <c r="O3098"/>
      <c r="P3098"/>
      <c r="Q3098"/>
      <c r="R3098"/>
      <c r="S3098" s="30"/>
    </row>
    <row r="3099" spans="1:19" x14ac:dyDescent="0.3">
      <c r="A3099" s="25"/>
      <c r="C3099"/>
      <c r="D3099"/>
      <c r="E3099"/>
      <c r="F3099"/>
      <c r="G3099"/>
      <c r="J3099"/>
      <c r="K3099"/>
      <c r="N3099"/>
      <c r="O3099"/>
      <c r="P3099"/>
      <c r="Q3099"/>
      <c r="R3099"/>
      <c r="S3099" s="30"/>
    </row>
    <row r="3100" spans="1:19" x14ac:dyDescent="0.3">
      <c r="A3100" s="25"/>
      <c r="C3100"/>
      <c r="D3100"/>
      <c r="E3100"/>
      <c r="F3100"/>
      <c r="G3100"/>
      <c r="H3100" s="26"/>
      <c r="I3100" s="26"/>
      <c r="J3100"/>
      <c r="K3100"/>
      <c r="N3100"/>
      <c r="O3100"/>
      <c r="P3100"/>
      <c r="Q3100"/>
      <c r="R3100"/>
      <c r="S3100" s="30"/>
    </row>
    <row r="3101" spans="1:19" x14ac:dyDescent="0.3">
      <c r="A3101" s="25"/>
      <c r="C3101"/>
      <c r="D3101"/>
      <c r="E3101"/>
      <c r="F3101"/>
      <c r="G3101"/>
      <c r="H3101"/>
      <c r="I3101"/>
      <c r="J3101"/>
      <c r="K3101"/>
      <c r="N3101"/>
      <c r="O3101"/>
      <c r="P3101"/>
      <c r="Q3101"/>
      <c r="R3101"/>
      <c r="S3101" s="30"/>
    </row>
    <row r="3102" spans="1:19" x14ac:dyDescent="0.3">
      <c r="A3102" s="25"/>
      <c r="C3102"/>
      <c r="D3102"/>
      <c r="E3102"/>
      <c r="F3102"/>
      <c r="G3102"/>
      <c r="J3102"/>
      <c r="K3102"/>
      <c r="N3102"/>
      <c r="O3102"/>
      <c r="P3102"/>
      <c r="Q3102"/>
      <c r="R3102"/>
      <c r="S3102" s="30"/>
    </row>
    <row r="3103" spans="1:19" x14ac:dyDescent="0.3">
      <c r="A3103" s="25"/>
      <c r="C3103"/>
      <c r="D3103"/>
      <c r="E3103"/>
      <c r="F3103"/>
      <c r="G3103"/>
      <c r="H3103" s="26"/>
      <c r="I3103" s="26"/>
      <c r="J3103"/>
      <c r="K3103"/>
      <c r="N3103"/>
      <c r="O3103"/>
      <c r="P3103"/>
      <c r="Q3103"/>
      <c r="R3103"/>
      <c r="S3103" s="30"/>
    </row>
    <row r="3104" spans="1:19" x14ac:dyDescent="0.3">
      <c r="A3104" s="25"/>
      <c r="C3104"/>
      <c r="D3104"/>
      <c r="E3104"/>
      <c r="F3104"/>
      <c r="G3104"/>
      <c r="H3104"/>
      <c r="I3104" s="26"/>
      <c r="J3104"/>
      <c r="K3104"/>
      <c r="N3104"/>
      <c r="O3104"/>
      <c r="P3104"/>
      <c r="Q3104"/>
      <c r="R3104"/>
      <c r="S3104" s="30"/>
    </row>
    <row r="3105" spans="1:19" x14ac:dyDescent="0.3">
      <c r="A3105" s="25"/>
      <c r="C3105"/>
      <c r="D3105"/>
      <c r="E3105"/>
      <c r="F3105"/>
      <c r="G3105"/>
      <c r="H3105"/>
      <c r="J3105"/>
      <c r="K3105"/>
      <c r="N3105"/>
      <c r="O3105"/>
      <c r="P3105"/>
      <c r="Q3105"/>
      <c r="R3105"/>
      <c r="S3105" s="30"/>
    </row>
    <row r="3106" spans="1:19" x14ac:dyDescent="0.3">
      <c r="A3106" s="25"/>
      <c r="C3106"/>
      <c r="D3106"/>
      <c r="E3106"/>
      <c r="F3106"/>
      <c r="G3106"/>
      <c r="H3106"/>
      <c r="I3106" s="26"/>
      <c r="J3106"/>
      <c r="K3106"/>
      <c r="N3106"/>
      <c r="O3106"/>
      <c r="P3106"/>
      <c r="Q3106"/>
      <c r="R3106"/>
      <c r="S3106" s="30"/>
    </row>
    <row r="3107" spans="1:19" x14ac:dyDescent="0.3">
      <c r="A3107" s="25"/>
      <c r="C3107"/>
      <c r="D3107"/>
      <c r="E3107"/>
      <c r="F3107"/>
      <c r="G3107"/>
      <c r="H3107"/>
      <c r="I3107"/>
      <c r="J3107"/>
      <c r="K3107"/>
      <c r="N3107"/>
      <c r="O3107"/>
      <c r="P3107"/>
      <c r="Q3107"/>
      <c r="R3107"/>
      <c r="S3107" s="30"/>
    </row>
    <row r="3108" spans="1:19" x14ac:dyDescent="0.3">
      <c r="A3108" s="25"/>
      <c r="C3108"/>
      <c r="D3108"/>
      <c r="E3108"/>
      <c r="F3108"/>
      <c r="G3108"/>
      <c r="J3108"/>
      <c r="K3108"/>
      <c r="N3108"/>
      <c r="O3108"/>
      <c r="P3108"/>
      <c r="Q3108"/>
      <c r="R3108"/>
      <c r="S3108" s="30"/>
    </row>
    <row r="3109" spans="1:19" x14ac:dyDescent="0.3">
      <c r="A3109" s="25"/>
      <c r="C3109"/>
      <c r="D3109"/>
      <c r="E3109"/>
      <c r="F3109"/>
      <c r="G3109"/>
      <c r="H3109" s="26"/>
      <c r="I3109" s="26"/>
      <c r="J3109"/>
      <c r="K3109"/>
      <c r="N3109"/>
      <c r="O3109"/>
      <c r="P3109"/>
      <c r="Q3109"/>
      <c r="R3109"/>
      <c r="S3109" s="30"/>
    </row>
    <row r="3110" spans="1:19" x14ac:dyDescent="0.3">
      <c r="A3110" s="25"/>
      <c r="C3110"/>
      <c r="D3110"/>
      <c r="E3110"/>
      <c r="F3110"/>
      <c r="G3110"/>
      <c r="H3110" s="26"/>
      <c r="I3110" s="26"/>
      <c r="J3110"/>
      <c r="K3110"/>
      <c r="N3110"/>
      <c r="O3110"/>
      <c r="P3110"/>
      <c r="Q3110"/>
      <c r="R3110"/>
      <c r="S3110" s="30"/>
    </row>
    <row r="3111" spans="1:19" x14ac:dyDescent="0.3">
      <c r="A3111" s="25"/>
      <c r="C3111"/>
      <c r="D3111"/>
      <c r="E3111"/>
      <c r="F3111"/>
      <c r="G3111"/>
      <c r="H3111" s="26"/>
      <c r="I3111" s="26"/>
      <c r="J3111"/>
      <c r="K3111"/>
      <c r="N3111"/>
      <c r="O3111"/>
      <c r="P3111"/>
      <c r="Q3111"/>
      <c r="R3111"/>
      <c r="S3111" s="30"/>
    </row>
    <row r="3112" spans="1:19" x14ac:dyDescent="0.3">
      <c r="A3112" s="25"/>
      <c r="C3112"/>
      <c r="D3112"/>
      <c r="E3112"/>
      <c r="F3112"/>
      <c r="G3112"/>
      <c r="H3112"/>
      <c r="I3112" s="26"/>
      <c r="J3112"/>
      <c r="K3112"/>
      <c r="N3112"/>
      <c r="O3112"/>
      <c r="P3112"/>
      <c r="Q3112"/>
      <c r="R3112"/>
      <c r="S3112" s="30"/>
    </row>
    <row r="3113" spans="1:19" x14ac:dyDescent="0.3">
      <c r="A3113" s="25"/>
      <c r="C3113"/>
      <c r="D3113"/>
      <c r="E3113"/>
      <c r="F3113"/>
      <c r="G3113"/>
      <c r="H3113" s="14"/>
      <c r="I3113" s="26"/>
      <c r="J3113"/>
      <c r="K3113"/>
      <c r="N3113"/>
      <c r="O3113"/>
      <c r="P3113"/>
      <c r="Q3113"/>
      <c r="R3113"/>
      <c r="S3113" s="30"/>
    </row>
    <row r="3114" spans="1:19" x14ac:dyDescent="0.3">
      <c r="A3114" s="25"/>
      <c r="C3114"/>
      <c r="D3114"/>
      <c r="E3114"/>
      <c r="F3114"/>
      <c r="G3114"/>
      <c r="H3114" s="26"/>
      <c r="I3114" s="26"/>
      <c r="J3114"/>
      <c r="K3114"/>
      <c r="N3114"/>
      <c r="O3114"/>
      <c r="P3114"/>
      <c r="Q3114"/>
      <c r="R3114"/>
      <c r="S3114" s="30"/>
    </row>
    <row r="3115" spans="1:19" x14ac:dyDescent="0.3">
      <c r="A3115" s="25"/>
      <c r="C3115"/>
      <c r="D3115"/>
      <c r="E3115"/>
      <c r="F3115"/>
      <c r="G3115"/>
      <c r="H3115" s="26"/>
      <c r="I3115" s="26"/>
      <c r="J3115"/>
      <c r="K3115"/>
      <c r="N3115"/>
      <c r="O3115"/>
      <c r="P3115"/>
      <c r="Q3115"/>
      <c r="R3115"/>
      <c r="S3115" s="30"/>
    </row>
    <row r="3116" spans="1:19" x14ac:dyDescent="0.3">
      <c r="A3116" s="25"/>
      <c r="C3116"/>
      <c r="D3116"/>
      <c r="E3116"/>
      <c r="F3116"/>
      <c r="G3116"/>
      <c r="H3116"/>
      <c r="I3116"/>
      <c r="J3116"/>
      <c r="K3116"/>
      <c r="N3116"/>
      <c r="O3116"/>
      <c r="P3116"/>
      <c r="Q3116"/>
      <c r="R3116"/>
      <c r="S3116" s="30"/>
    </row>
    <row r="3117" spans="1:19" x14ac:dyDescent="0.3">
      <c r="A3117" s="25"/>
      <c r="C3117"/>
      <c r="D3117"/>
      <c r="E3117"/>
      <c r="F3117"/>
      <c r="G3117"/>
      <c r="H3117"/>
      <c r="I3117"/>
      <c r="J3117"/>
      <c r="K3117"/>
      <c r="N3117"/>
      <c r="O3117"/>
      <c r="P3117"/>
      <c r="Q3117"/>
      <c r="R3117"/>
      <c r="S3117" s="30"/>
    </row>
    <row r="3118" spans="1:19" x14ac:dyDescent="0.3">
      <c r="A3118" s="25"/>
      <c r="C3118"/>
      <c r="D3118"/>
      <c r="E3118"/>
      <c r="F3118"/>
      <c r="G3118"/>
      <c r="H3118"/>
      <c r="I3118"/>
      <c r="J3118"/>
      <c r="K3118"/>
      <c r="N3118"/>
      <c r="O3118"/>
      <c r="P3118"/>
      <c r="Q3118"/>
      <c r="R3118"/>
      <c r="S3118" s="30"/>
    </row>
    <row r="3119" spans="1:19" x14ac:dyDescent="0.3">
      <c r="A3119" s="25"/>
      <c r="C3119"/>
      <c r="D3119"/>
      <c r="E3119"/>
      <c r="F3119"/>
      <c r="G3119"/>
      <c r="H3119"/>
      <c r="I3119"/>
      <c r="J3119"/>
      <c r="K3119"/>
      <c r="N3119"/>
      <c r="O3119"/>
      <c r="P3119"/>
      <c r="Q3119"/>
      <c r="R3119"/>
      <c r="S3119" s="30"/>
    </row>
    <row r="3120" spans="1:19" x14ac:dyDescent="0.3">
      <c r="A3120" s="25"/>
      <c r="C3120"/>
      <c r="D3120"/>
      <c r="E3120"/>
      <c r="F3120"/>
      <c r="G3120"/>
      <c r="J3120"/>
      <c r="K3120"/>
      <c r="N3120"/>
      <c r="O3120"/>
      <c r="P3120"/>
      <c r="Q3120"/>
      <c r="R3120"/>
      <c r="S3120" s="30"/>
    </row>
    <row r="3121" spans="1:19" x14ac:dyDescent="0.3">
      <c r="A3121" s="25"/>
      <c r="C3121"/>
      <c r="D3121"/>
      <c r="E3121"/>
      <c r="F3121"/>
      <c r="G3121"/>
      <c r="H3121" s="26"/>
      <c r="I3121" s="26"/>
      <c r="J3121"/>
      <c r="K3121"/>
      <c r="N3121"/>
      <c r="O3121"/>
      <c r="P3121"/>
      <c r="Q3121"/>
      <c r="R3121"/>
      <c r="S3121" s="30"/>
    </row>
    <row r="3122" spans="1:19" x14ac:dyDescent="0.3">
      <c r="A3122" s="25"/>
      <c r="C3122"/>
      <c r="D3122"/>
      <c r="E3122"/>
      <c r="F3122"/>
      <c r="G3122"/>
      <c r="H3122" s="26"/>
      <c r="I3122" s="14"/>
      <c r="J3122"/>
      <c r="K3122"/>
      <c r="N3122"/>
      <c r="O3122"/>
      <c r="P3122"/>
      <c r="Q3122"/>
      <c r="R3122"/>
      <c r="S3122" s="30"/>
    </row>
    <row r="3123" spans="1:19" x14ac:dyDescent="0.3">
      <c r="A3123" s="25"/>
      <c r="C3123"/>
      <c r="D3123"/>
      <c r="E3123"/>
      <c r="F3123"/>
      <c r="G3123"/>
      <c r="H3123" s="14"/>
      <c r="I3123" s="26"/>
      <c r="J3123"/>
      <c r="K3123"/>
      <c r="N3123"/>
      <c r="O3123"/>
      <c r="P3123"/>
      <c r="Q3123"/>
      <c r="R3123"/>
      <c r="S3123" s="30"/>
    </row>
    <row r="3124" spans="1:19" x14ac:dyDescent="0.3">
      <c r="A3124" s="25"/>
      <c r="C3124"/>
      <c r="D3124"/>
      <c r="E3124"/>
      <c r="F3124"/>
      <c r="G3124"/>
      <c r="H3124" s="26"/>
      <c r="I3124" s="26"/>
      <c r="J3124"/>
      <c r="K3124"/>
      <c r="N3124"/>
      <c r="O3124"/>
      <c r="P3124"/>
      <c r="Q3124"/>
      <c r="R3124"/>
      <c r="S3124" s="30"/>
    </row>
    <row r="3125" spans="1:19" x14ac:dyDescent="0.3">
      <c r="A3125" s="25"/>
      <c r="C3125"/>
      <c r="D3125"/>
      <c r="E3125"/>
      <c r="F3125"/>
      <c r="G3125"/>
      <c r="H3125" s="26"/>
      <c r="I3125" s="26"/>
      <c r="J3125"/>
      <c r="K3125"/>
      <c r="N3125"/>
      <c r="O3125"/>
      <c r="P3125"/>
      <c r="Q3125"/>
      <c r="R3125"/>
      <c r="S3125" s="30"/>
    </row>
    <row r="3126" spans="1:19" x14ac:dyDescent="0.3">
      <c r="A3126" s="25"/>
      <c r="C3126"/>
      <c r="D3126"/>
      <c r="E3126"/>
      <c r="F3126"/>
      <c r="G3126"/>
      <c r="H3126" s="26"/>
      <c r="I3126" s="14"/>
      <c r="J3126"/>
      <c r="K3126"/>
      <c r="N3126"/>
      <c r="O3126"/>
      <c r="P3126"/>
      <c r="Q3126"/>
      <c r="R3126"/>
      <c r="S3126" s="30"/>
    </row>
    <row r="3127" spans="1:19" x14ac:dyDescent="0.3">
      <c r="A3127" s="25"/>
      <c r="C3127"/>
      <c r="D3127"/>
      <c r="E3127"/>
      <c r="F3127"/>
      <c r="G3127"/>
      <c r="H3127" s="14"/>
      <c r="I3127" s="26"/>
      <c r="J3127"/>
      <c r="K3127"/>
      <c r="N3127"/>
      <c r="O3127"/>
      <c r="P3127"/>
      <c r="Q3127"/>
      <c r="R3127"/>
      <c r="S3127" s="30"/>
    </row>
    <row r="3128" spans="1:19" x14ac:dyDescent="0.3">
      <c r="A3128" s="25"/>
      <c r="C3128"/>
      <c r="D3128"/>
      <c r="E3128"/>
      <c r="F3128"/>
      <c r="G3128"/>
      <c r="H3128" s="26"/>
      <c r="I3128" s="26"/>
      <c r="J3128"/>
      <c r="K3128"/>
      <c r="N3128"/>
      <c r="O3128"/>
      <c r="P3128"/>
      <c r="Q3128"/>
      <c r="R3128"/>
      <c r="S3128" s="30"/>
    </row>
    <row r="3129" spans="1:19" x14ac:dyDescent="0.3">
      <c r="A3129" s="25"/>
      <c r="C3129"/>
      <c r="D3129"/>
      <c r="E3129"/>
      <c r="F3129"/>
      <c r="G3129"/>
      <c r="H3129" s="26"/>
      <c r="I3129" s="26"/>
      <c r="J3129"/>
      <c r="K3129"/>
      <c r="N3129"/>
      <c r="O3129"/>
      <c r="P3129"/>
      <c r="Q3129"/>
      <c r="R3129"/>
      <c r="S3129" s="30"/>
    </row>
    <row r="3130" spans="1:19" x14ac:dyDescent="0.3">
      <c r="A3130" s="25"/>
      <c r="C3130"/>
      <c r="D3130"/>
      <c r="E3130"/>
      <c r="F3130"/>
      <c r="G3130"/>
      <c r="H3130" s="26"/>
      <c r="I3130" s="26"/>
      <c r="J3130"/>
      <c r="K3130"/>
      <c r="N3130"/>
      <c r="O3130"/>
      <c r="P3130"/>
      <c r="Q3130"/>
      <c r="R3130"/>
      <c r="S3130" s="30"/>
    </row>
    <row r="3131" spans="1:19" x14ac:dyDescent="0.3">
      <c r="A3131" s="25"/>
      <c r="C3131"/>
      <c r="D3131"/>
      <c r="E3131"/>
      <c r="F3131"/>
      <c r="G3131"/>
      <c r="H3131" s="14"/>
      <c r="I3131" s="26"/>
      <c r="J3131"/>
      <c r="K3131"/>
      <c r="N3131"/>
      <c r="O3131"/>
      <c r="P3131"/>
      <c r="Q3131"/>
      <c r="R3131"/>
      <c r="S3131" s="30"/>
    </row>
    <row r="3132" spans="1:19" x14ac:dyDescent="0.3">
      <c r="A3132" s="25"/>
      <c r="C3132"/>
      <c r="D3132"/>
      <c r="E3132"/>
      <c r="F3132"/>
      <c r="G3132"/>
      <c r="H3132" s="26"/>
      <c r="I3132" s="26"/>
      <c r="J3132"/>
      <c r="K3132"/>
      <c r="N3132"/>
      <c r="O3132"/>
      <c r="P3132"/>
      <c r="Q3132"/>
      <c r="R3132"/>
      <c r="S3132" s="30"/>
    </row>
    <row r="3133" spans="1:19" x14ac:dyDescent="0.3">
      <c r="A3133" s="25"/>
      <c r="C3133"/>
      <c r="D3133"/>
      <c r="E3133"/>
      <c r="F3133"/>
      <c r="G3133"/>
      <c r="H3133" s="26"/>
      <c r="I3133" s="26"/>
      <c r="J3133"/>
      <c r="K3133"/>
      <c r="N3133"/>
      <c r="O3133"/>
      <c r="P3133"/>
      <c r="Q3133"/>
      <c r="R3133"/>
      <c r="S3133" s="30"/>
    </row>
    <row r="3134" spans="1:19" x14ac:dyDescent="0.3">
      <c r="A3134" s="25"/>
      <c r="C3134"/>
      <c r="D3134"/>
      <c r="E3134"/>
      <c r="F3134"/>
      <c r="G3134"/>
      <c r="H3134" s="26"/>
      <c r="I3134" s="26"/>
      <c r="J3134"/>
      <c r="K3134"/>
      <c r="N3134"/>
      <c r="O3134"/>
      <c r="P3134"/>
      <c r="Q3134"/>
      <c r="R3134"/>
      <c r="S3134" s="30"/>
    </row>
    <row r="3135" spans="1:19" x14ac:dyDescent="0.3">
      <c r="A3135" s="25"/>
      <c r="C3135"/>
      <c r="D3135"/>
      <c r="E3135"/>
      <c r="F3135"/>
      <c r="G3135"/>
      <c r="H3135" s="26"/>
      <c r="I3135" s="26"/>
      <c r="J3135"/>
      <c r="K3135"/>
      <c r="N3135"/>
      <c r="O3135"/>
      <c r="P3135"/>
      <c r="Q3135"/>
      <c r="R3135"/>
      <c r="S3135" s="30"/>
    </row>
    <row r="3136" spans="1:19" x14ac:dyDescent="0.3">
      <c r="A3136" s="25"/>
      <c r="C3136"/>
      <c r="D3136"/>
      <c r="E3136"/>
      <c r="F3136"/>
      <c r="G3136"/>
      <c r="H3136" s="26"/>
      <c r="I3136" s="14"/>
      <c r="J3136"/>
      <c r="K3136"/>
      <c r="N3136"/>
      <c r="O3136"/>
      <c r="P3136"/>
      <c r="Q3136"/>
      <c r="R3136"/>
      <c r="S3136" s="30"/>
    </row>
    <row r="3137" spans="1:19" x14ac:dyDescent="0.3">
      <c r="A3137" s="25"/>
      <c r="C3137"/>
      <c r="D3137"/>
      <c r="E3137"/>
      <c r="F3137"/>
      <c r="G3137"/>
      <c r="H3137"/>
      <c r="I3137" s="26"/>
      <c r="J3137"/>
      <c r="K3137"/>
      <c r="N3137"/>
      <c r="O3137"/>
      <c r="P3137"/>
      <c r="Q3137"/>
      <c r="R3137"/>
      <c r="S3137" s="30"/>
    </row>
    <row r="3138" spans="1:19" x14ac:dyDescent="0.3">
      <c r="A3138" s="25"/>
      <c r="C3138"/>
      <c r="D3138"/>
      <c r="E3138"/>
      <c r="F3138"/>
      <c r="G3138"/>
      <c r="H3138" s="14"/>
      <c r="I3138" s="26"/>
      <c r="J3138"/>
      <c r="K3138"/>
      <c r="N3138"/>
      <c r="O3138"/>
      <c r="P3138"/>
      <c r="Q3138"/>
      <c r="R3138"/>
      <c r="S3138" s="30"/>
    </row>
    <row r="3139" spans="1:19" x14ac:dyDescent="0.3">
      <c r="A3139" s="25"/>
      <c r="C3139"/>
      <c r="D3139"/>
      <c r="E3139"/>
      <c r="F3139"/>
      <c r="G3139"/>
      <c r="H3139" s="26"/>
      <c r="I3139" s="26"/>
      <c r="J3139"/>
      <c r="K3139"/>
      <c r="N3139"/>
      <c r="O3139"/>
      <c r="P3139"/>
      <c r="Q3139"/>
      <c r="R3139"/>
      <c r="S3139" s="30"/>
    </row>
    <row r="3140" spans="1:19" x14ac:dyDescent="0.3">
      <c r="A3140" s="25"/>
      <c r="C3140"/>
      <c r="D3140"/>
      <c r="E3140"/>
      <c r="F3140"/>
      <c r="G3140"/>
      <c r="H3140" s="26"/>
      <c r="I3140" s="26"/>
      <c r="J3140"/>
      <c r="K3140"/>
      <c r="N3140"/>
      <c r="O3140"/>
      <c r="P3140"/>
      <c r="Q3140"/>
      <c r="R3140"/>
      <c r="S3140" s="30"/>
    </row>
    <row r="3141" spans="1:19" x14ac:dyDescent="0.3">
      <c r="A3141" s="25"/>
      <c r="C3141"/>
      <c r="D3141"/>
      <c r="E3141"/>
      <c r="F3141"/>
      <c r="G3141"/>
      <c r="H3141"/>
      <c r="I3141" s="26"/>
      <c r="J3141"/>
      <c r="K3141"/>
      <c r="N3141"/>
      <c r="O3141"/>
      <c r="P3141"/>
      <c r="Q3141"/>
      <c r="R3141"/>
      <c r="S3141" s="30"/>
    </row>
    <row r="3142" spans="1:19" x14ac:dyDescent="0.3">
      <c r="A3142" s="25"/>
      <c r="C3142"/>
      <c r="D3142"/>
      <c r="E3142"/>
      <c r="F3142"/>
      <c r="G3142"/>
      <c r="H3142" s="14"/>
      <c r="I3142" s="14"/>
      <c r="J3142"/>
      <c r="K3142"/>
      <c r="N3142"/>
      <c r="O3142"/>
      <c r="P3142"/>
      <c r="Q3142"/>
      <c r="R3142"/>
      <c r="S3142" s="30"/>
    </row>
    <row r="3143" spans="1:19" x14ac:dyDescent="0.3">
      <c r="A3143" s="25"/>
      <c r="C3143"/>
      <c r="D3143"/>
      <c r="E3143"/>
      <c r="F3143"/>
      <c r="G3143"/>
      <c r="H3143" s="26"/>
      <c r="I3143" s="14"/>
      <c r="J3143"/>
      <c r="K3143"/>
      <c r="N3143"/>
      <c r="O3143"/>
      <c r="P3143"/>
      <c r="Q3143"/>
      <c r="R3143"/>
      <c r="S3143" s="30"/>
    </row>
    <row r="3144" spans="1:19" x14ac:dyDescent="0.3">
      <c r="A3144" s="25"/>
      <c r="C3144"/>
      <c r="D3144"/>
      <c r="E3144"/>
      <c r="F3144"/>
      <c r="G3144"/>
      <c r="H3144"/>
      <c r="I3144" s="26"/>
      <c r="J3144"/>
      <c r="K3144"/>
      <c r="N3144"/>
      <c r="O3144"/>
      <c r="P3144"/>
      <c r="Q3144"/>
      <c r="R3144"/>
      <c r="S3144" s="30"/>
    </row>
    <row r="3145" spans="1:19" x14ac:dyDescent="0.3">
      <c r="A3145" s="25"/>
      <c r="C3145"/>
      <c r="D3145"/>
      <c r="E3145"/>
      <c r="F3145"/>
      <c r="G3145"/>
      <c r="H3145"/>
      <c r="I3145" s="26"/>
      <c r="J3145"/>
      <c r="K3145"/>
      <c r="N3145"/>
      <c r="O3145"/>
      <c r="P3145"/>
      <c r="Q3145"/>
      <c r="R3145"/>
      <c r="S3145" s="30"/>
    </row>
    <row r="3146" spans="1:19" x14ac:dyDescent="0.3">
      <c r="A3146" s="25"/>
      <c r="C3146"/>
      <c r="D3146"/>
      <c r="E3146"/>
      <c r="F3146"/>
      <c r="G3146"/>
      <c r="H3146" s="14"/>
      <c r="I3146" s="14"/>
      <c r="J3146"/>
      <c r="K3146"/>
      <c r="N3146"/>
      <c r="O3146"/>
      <c r="P3146"/>
      <c r="Q3146"/>
      <c r="R3146"/>
      <c r="S3146" s="30"/>
    </row>
    <row r="3147" spans="1:19" x14ac:dyDescent="0.3">
      <c r="A3147" s="25"/>
      <c r="C3147"/>
      <c r="D3147"/>
      <c r="E3147"/>
      <c r="F3147"/>
      <c r="G3147"/>
      <c r="H3147" s="26"/>
      <c r="I3147" s="26"/>
      <c r="J3147"/>
      <c r="K3147"/>
      <c r="N3147"/>
      <c r="O3147"/>
      <c r="P3147"/>
      <c r="Q3147"/>
      <c r="R3147"/>
      <c r="S3147" s="30"/>
    </row>
    <row r="3148" spans="1:19" x14ac:dyDescent="0.3">
      <c r="A3148" s="25"/>
      <c r="C3148"/>
      <c r="D3148"/>
      <c r="E3148"/>
      <c r="F3148"/>
      <c r="G3148"/>
      <c r="H3148" s="26"/>
      <c r="I3148" s="26"/>
      <c r="J3148"/>
      <c r="K3148"/>
      <c r="N3148"/>
      <c r="O3148"/>
      <c r="P3148"/>
      <c r="Q3148"/>
      <c r="R3148"/>
      <c r="S3148" s="30"/>
    </row>
    <row r="3149" spans="1:19" x14ac:dyDescent="0.3">
      <c r="A3149" s="25"/>
      <c r="C3149"/>
      <c r="D3149"/>
      <c r="E3149"/>
      <c r="F3149"/>
      <c r="G3149"/>
      <c r="H3149" s="26"/>
      <c r="I3149" s="26"/>
      <c r="J3149"/>
      <c r="K3149"/>
      <c r="N3149"/>
      <c r="O3149"/>
      <c r="P3149"/>
      <c r="Q3149"/>
      <c r="R3149"/>
      <c r="S3149" s="30"/>
    </row>
    <row r="3150" spans="1:19" x14ac:dyDescent="0.3">
      <c r="A3150" s="25"/>
      <c r="C3150"/>
      <c r="D3150"/>
      <c r="E3150"/>
      <c r="F3150"/>
      <c r="G3150"/>
      <c r="H3150" s="26"/>
      <c r="I3150" s="26"/>
      <c r="J3150"/>
      <c r="K3150"/>
      <c r="N3150"/>
      <c r="O3150"/>
      <c r="P3150"/>
      <c r="Q3150"/>
      <c r="R3150"/>
      <c r="S3150" s="30"/>
    </row>
    <row r="3151" spans="1:19" x14ac:dyDescent="0.3">
      <c r="A3151" s="25"/>
      <c r="C3151"/>
      <c r="D3151"/>
      <c r="E3151"/>
      <c r="F3151"/>
      <c r="G3151"/>
      <c r="H3151" s="26"/>
      <c r="I3151" s="26"/>
      <c r="J3151"/>
      <c r="K3151"/>
      <c r="N3151"/>
      <c r="O3151"/>
      <c r="P3151"/>
      <c r="Q3151"/>
      <c r="R3151"/>
      <c r="S3151" s="30"/>
    </row>
    <row r="3152" spans="1:19" x14ac:dyDescent="0.3">
      <c r="A3152" s="25"/>
      <c r="C3152"/>
      <c r="D3152"/>
      <c r="E3152"/>
      <c r="F3152"/>
      <c r="G3152"/>
      <c r="H3152" s="26"/>
      <c r="I3152" s="26"/>
      <c r="J3152"/>
      <c r="K3152"/>
      <c r="N3152"/>
      <c r="O3152"/>
      <c r="P3152"/>
      <c r="Q3152"/>
      <c r="R3152"/>
      <c r="S3152" s="30"/>
    </row>
    <row r="3153" spans="1:19" x14ac:dyDescent="0.3">
      <c r="A3153" s="25"/>
      <c r="C3153"/>
      <c r="D3153"/>
      <c r="E3153"/>
      <c r="F3153"/>
      <c r="G3153"/>
      <c r="H3153" s="14"/>
      <c r="I3153" s="26"/>
      <c r="J3153"/>
      <c r="K3153"/>
      <c r="N3153"/>
      <c r="O3153"/>
      <c r="P3153"/>
      <c r="Q3153"/>
      <c r="R3153"/>
      <c r="S3153" s="30"/>
    </row>
    <row r="3154" spans="1:19" x14ac:dyDescent="0.3">
      <c r="A3154" s="25"/>
      <c r="C3154"/>
      <c r="D3154"/>
      <c r="E3154"/>
      <c r="F3154"/>
      <c r="G3154"/>
      <c r="H3154" s="14"/>
      <c r="I3154" s="14"/>
      <c r="J3154"/>
      <c r="K3154"/>
      <c r="N3154"/>
      <c r="O3154"/>
      <c r="P3154"/>
      <c r="Q3154"/>
      <c r="R3154"/>
      <c r="S3154" s="30"/>
    </row>
    <row r="3155" spans="1:19" x14ac:dyDescent="0.3">
      <c r="A3155" s="25"/>
      <c r="C3155"/>
      <c r="D3155"/>
      <c r="E3155"/>
      <c r="F3155"/>
      <c r="G3155"/>
      <c r="H3155" s="26"/>
      <c r="I3155" s="26"/>
      <c r="J3155"/>
      <c r="K3155"/>
      <c r="N3155"/>
      <c r="O3155"/>
      <c r="P3155"/>
      <c r="Q3155"/>
      <c r="R3155"/>
      <c r="S3155" s="30"/>
    </row>
    <row r="3156" spans="1:19" x14ac:dyDescent="0.3">
      <c r="A3156" s="25"/>
      <c r="C3156"/>
      <c r="D3156"/>
      <c r="E3156"/>
      <c r="F3156"/>
      <c r="G3156"/>
      <c r="H3156" s="26"/>
      <c r="I3156" s="26"/>
      <c r="J3156"/>
      <c r="K3156"/>
      <c r="N3156"/>
      <c r="O3156"/>
      <c r="P3156"/>
      <c r="Q3156"/>
      <c r="R3156"/>
      <c r="S3156" s="30"/>
    </row>
    <row r="3157" spans="1:19" x14ac:dyDescent="0.3">
      <c r="A3157" s="25"/>
      <c r="C3157"/>
      <c r="D3157"/>
      <c r="E3157"/>
      <c r="F3157"/>
      <c r="G3157"/>
      <c r="H3157" s="26"/>
      <c r="I3157" s="26"/>
      <c r="J3157"/>
      <c r="K3157"/>
      <c r="N3157"/>
      <c r="O3157"/>
      <c r="P3157"/>
      <c r="Q3157"/>
      <c r="R3157"/>
      <c r="S3157" s="30"/>
    </row>
    <row r="3158" spans="1:19" x14ac:dyDescent="0.3">
      <c r="A3158" s="25"/>
      <c r="C3158"/>
      <c r="D3158"/>
      <c r="E3158"/>
      <c r="F3158"/>
      <c r="G3158"/>
      <c r="H3158" s="14"/>
      <c r="I3158" s="26"/>
      <c r="J3158"/>
      <c r="K3158"/>
      <c r="N3158"/>
      <c r="O3158"/>
      <c r="P3158"/>
      <c r="Q3158"/>
      <c r="R3158"/>
      <c r="S3158" s="30"/>
    </row>
    <row r="3159" spans="1:19" x14ac:dyDescent="0.3">
      <c r="A3159" s="25"/>
      <c r="C3159"/>
      <c r="D3159"/>
      <c r="E3159"/>
      <c r="F3159"/>
      <c r="G3159"/>
      <c r="H3159" s="26"/>
      <c r="I3159" s="26"/>
      <c r="J3159"/>
      <c r="K3159"/>
      <c r="N3159"/>
      <c r="O3159"/>
      <c r="P3159"/>
      <c r="Q3159"/>
      <c r="R3159"/>
      <c r="S3159" s="30"/>
    </row>
    <row r="3160" spans="1:19" x14ac:dyDescent="0.3">
      <c r="A3160" s="25"/>
      <c r="C3160"/>
      <c r="D3160"/>
      <c r="E3160"/>
      <c r="F3160"/>
      <c r="G3160"/>
      <c r="H3160" s="26"/>
      <c r="I3160" s="26"/>
      <c r="J3160"/>
      <c r="K3160"/>
      <c r="N3160"/>
      <c r="O3160"/>
      <c r="P3160"/>
      <c r="Q3160"/>
      <c r="R3160"/>
      <c r="S3160" s="30"/>
    </row>
    <row r="3161" spans="1:19" x14ac:dyDescent="0.3">
      <c r="A3161" s="25"/>
      <c r="C3161"/>
      <c r="D3161"/>
      <c r="E3161"/>
      <c r="F3161"/>
      <c r="G3161"/>
      <c r="H3161" s="14"/>
      <c r="I3161" s="14"/>
      <c r="J3161"/>
      <c r="K3161"/>
      <c r="N3161"/>
      <c r="O3161"/>
      <c r="P3161"/>
      <c r="Q3161"/>
      <c r="R3161"/>
      <c r="S3161" s="30"/>
    </row>
    <row r="3162" spans="1:19" x14ac:dyDescent="0.3">
      <c r="A3162" s="25"/>
      <c r="C3162"/>
      <c r="D3162"/>
      <c r="E3162"/>
      <c r="F3162"/>
      <c r="G3162"/>
      <c r="H3162" s="14"/>
      <c r="I3162" s="14"/>
      <c r="J3162"/>
      <c r="K3162"/>
      <c r="N3162"/>
      <c r="O3162"/>
      <c r="P3162"/>
      <c r="Q3162"/>
      <c r="R3162"/>
      <c r="S3162" s="30"/>
    </row>
    <row r="3163" spans="1:19" x14ac:dyDescent="0.3">
      <c r="A3163" s="25"/>
      <c r="C3163"/>
      <c r="D3163"/>
      <c r="E3163"/>
      <c r="F3163"/>
      <c r="G3163"/>
      <c r="H3163" s="14"/>
      <c r="I3163" s="26"/>
      <c r="J3163"/>
      <c r="K3163"/>
      <c r="N3163"/>
      <c r="O3163"/>
      <c r="P3163"/>
      <c r="Q3163"/>
      <c r="R3163"/>
      <c r="S3163" s="30"/>
    </row>
    <row r="3164" spans="1:19" x14ac:dyDescent="0.3">
      <c r="A3164" s="25"/>
      <c r="C3164"/>
      <c r="D3164"/>
      <c r="E3164"/>
      <c r="F3164"/>
      <c r="G3164"/>
      <c r="H3164" s="26"/>
      <c r="I3164" s="26"/>
      <c r="J3164"/>
      <c r="K3164"/>
      <c r="N3164"/>
      <c r="O3164"/>
      <c r="P3164"/>
      <c r="Q3164"/>
      <c r="R3164"/>
      <c r="S3164" s="30"/>
    </row>
    <row r="3165" spans="1:19" x14ac:dyDescent="0.3">
      <c r="A3165" s="25"/>
      <c r="C3165"/>
      <c r="D3165"/>
      <c r="E3165"/>
      <c r="F3165"/>
      <c r="G3165"/>
      <c r="H3165" s="14"/>
      <c r="I3165" s="14"/>
      <c r="J3165"/>
      <c r="K3165"/>
      <c r="N3165"/>
      <c r="O3165"/>
      <c r="P3165"/>
      <c r="Q3165"/>
      <c r="R3165"/>
      <c r="S3165" s="30"/>
    </row>
    <row r="3166" spans="1:19" x14ac:dyDescent="0.3">
      <c r="A3166" s="25"/>
      <c r="C3166"/>
      <c r="D3166"/>
      <c r="E3166"/>
      <c r="F3166"/>
      <c r="G3166"/>
      <c r="H3166"/>
      <c r="I3166" s="26"/>
      <c r="J3166"/>
      <c r="K3166"/>
      <c r="N3166"/>
      <c r="O3166"/>
      <c r="P3166"/>
      <c r="Q3166"/>
      <c r="R3166"/>
      <c r="S3166" s="30"/>
    </row>
    <row r="3167" spans="1:19" x14ac:dyDescent="0.3">
      <c r="A3167" s="25"/>
      <c r="C3167"/>
      <c r="D3167"/>
      <c r="E3167"/>
      <c r="F3167"/>
      <c r="G3167"/>
      <c r="H3167" s="26"/>
      <c r="I3167" s="26"/>
      <c r="J3167"/>
      <c r="K3167"/>
      <c r="N3167"/>
      <c r="O3167"/>
      <c r="P3167"/>
      <c r="Q3167"/>
      <c r="R3167"/>
      <c r="S3167" s="30"/>
    </row>
    <row r="3168" spans="1:19" x14ac:dyDescent="0.3">
      <c r="A3168" s="25"/>
      <c r="C3168"/>
      <c r="D3168"/>
      <c r="E3168"/>
      <c r="F3168"/>
      <c r="G3168"/>
      <c r="H3168" s="26"/>
      <c r="I3168" s="26"/>
      <c r="J3168"/>
      <c r="K3168"/>
      <c r="N3168"/>
      <c r="O3168"/>
      <c r="P3168"/>
      <c r="Q3168"/>
      <c r="R3168"/>
      <c r="S3168" s="30"/>
    </row>
    <row r="3169" spans="1:19" x14ac:dyDescent="0.3">
      <c r="A3169" s="25"/>
      <c r="C3169"/>
      <c r="D3169"/>
      <c r="E3169"/>
      <c r="F3169"/>
      <c r="G3169"/>
      <c r="H3169"/>
      <c r="I3169"/>
      <c r="J3169"/>
      <c r="K3169"/>
      <c r="N3169"/>
      <c r="O3169"/>
      <c r="P3169"/>
      <c r="Q3169"/>
      <c r="R3169"/>
      <c r="S3169" s="30"/>
    </row>
    <row r="3170" spans="1:19" x14ac:dyDescent="0.3">
      <c r="A3170" s="25"/>
      <c r="C3170"/>
      <c r="D3170"/>
      <c r="E3170"/>
      <c r="F3170"/>
      <c r="G3170"/>
      <c r="H3170"/>
      <c r="I3170"/>
      <c r="J3170"/>
      <c r="K3170"/>
      <c r="N3170"/>
      <c r="O3170"/>
      <c r="P3170"/>
      <c r="Q3170"/>
      <c r="R3170"/>
      <c r="S3170" s="30"/>
    </row>
    <row r="3171" spans="1:19" x14ac:dyDescent="0.3">
      <c r="A3171" s="25"/>
      <c r="C3171"/>
      <c r="D3171"/>
      <c r="E3171"/>
      <c r="F3171"/>
      <c r="G3171"/>
      <c r="H3171"/>
      <c r="J3171"/>
      <c r="K3171"/>
      <c r="N3171"/>
      <c r="O3171"/>
      <c r="P3171"/>
      <c r="Q3171"/>
      <c r="R3171"/>
      <c r="S3171" s="30"/>
    </row>
    <row r="3172" spans="1:19" x14ac:dyDescent="0.3">
      <c r="A3172" s="25"/>
      <c r="C3172"/>
      <c r="D3172"/>
      <c r="E3172"/>
      <c r="F3172"/>
      <c r="G3172"/>
      <c r="H3172"/>
      <c r="I3172" s="26"/>
      <c r="J3172"/>
      <c r="K3172"/>
      <c r="N3172"/>
      <c r="O3172"/>
      <c r="P3172"/>
      <c r="Q3172"/>
      <c r="R3172"/>
      <c r="S3172" s="30"/>
    </row>
    <row r="3173" spans="1:19" x14ac:dyDescent="0.3">
      <c r="A3173" s="25"/>
      <c r="C3173"/>
      <c r="D3173"/>
      <c r="E3173"/>
      <c r="F3173"/>
      <c r="G3173"/>
      <c r="H3173" s="14"/>
      <c r="I3173" s="14"/>
      <c r="J3173"/>
      <c r="K3173"/>
      <c r="N3173"/>
      <c r="O3173"/>
      <c r="P3173"/>
      <c r="Q3173"/>
      <c r="R3173"/>
      <c r="S3173" s="30"/>
    </row>
    <row r="3174" spans="1:19" x14ac:dyDescent="0.3">
      <c r="A3174" s="25"/>
      <c r="C3174"/>
      <c r="D3174"/>
      <c r="E3174"/>
      <c r="F3174"/>
      <c r="G3174"/>
      <c r="H3174" s="26"/>
      <c r="I3174" s="26"/>
      <c r="J3174"/>
      <c r="K3174"/>
      <c r="N3174"/>
      <c r="O3174"/>
      <c r="P3174"/>
      <c r="Q3174"/>
      <c r="R3174"/>
      <c r="S3174" s="30"/>
    </row>
    <row r="3175" spans="1:19" x14ac:dyDescent="0.3">
      <c r="A3175" s="25"/>
      <c r="C3175"/>
      <c r="D3175"/>
      <c r="E3175"/>
      <c r="F3175"/>
      <c r="G3175"/>
      <c r="H3175" s="26"/>
      <c r="I3175" s="26"/>
      <c r="J3175"/>
      <c r="K3175"/>
      <c r="N3175"/>
      <c r="O3175"/>
      <c r="P3175"/>
      <c r="Q3175"/>
      <c r="R3175"/>
      <c r="S3175" s="30"/>
    </row>
    <row r="3176" spans="1:19" x14ac:dyDescent="0.3">
      <c r="A3176" s="25"/>
      <c r="C3176"/>
      <c r="D3176"/>
      <c r="E3176"/>
      <c r="F3176"/>
      <c r="G3176"/>
      <c r="H3176" s="26"/>
      <c r="I3176" s="26"/>
      <c r="J3176"/>
      <c r="K3176"/>
      <c r="N3176"/>
      <c r="O3176"/>
      <c r="P3176"/>
      <c r="Q3176"/>
      <c r="R3176"/>
      <c r="S3176" s="30"/>
    </row>
    <row r="3177" spans="1:19" x14ac:dyDescent="0.3">
      <c r="A3177" s="25"/>
      <c r="C3177"/>
      <c r="D3177"/>
      <c r="E3177"/>
      <c r="F3177"/>
      <c r="G3177"/>
      <c r="H3177" s="26"/>
      <c r="I3177" s="26"/>
      <c r="J3177"/>
      <c r="K3177"/>
      <c r="N3177"/>
      <c r="O3177"/>
      <c r="P3177"/>
      <c r="Q3177"/>
      <c r="R3177"/>
      <c r="S3177" s="30"/>
    </row>
    <row r="3178" spans="1:19" x14ac:dyDescent="0.3">
      <c r="A3178" s="25"/>
      <c r="C3178"/>
      <c r="D3178"/>
      <c r="E3178"/>
      <c r="F3178"/>
      <c r="G3178"/>
      <c r="H3178" s="14"/>
      <c r="I3178" s="14"/>
      <c r="J3178"/>
      <c r="K3178"/>
      <c r="N3178"/>
      <c r="O3178"/>
      <c r="P3178"/>
      <c r="Q3178"/>
      <c r="R3178"/>
      <c r="S3178" s="30"/>
    </row>
    <row r="3179" spans="1:19" x14ac:dyDescent="0.3">
      <c r="A3179" s="25"/>
      <c r="C3179"/>
      <c r="D3179"/>
      <c r="E3179"/>
      <c r="F3179"/>
      <c r="G3179"/>
      <c r="H3179" s="26"/>
      <c r="I3179" s="26"/>
      <c r="J3179"/>
      <c r="K3179"/>
      <c r="N3179"/>
      <c r="O3179"/>
      <c r="P3179"/>
      <c r="Q3179"/>
      <c r="R3179"/>
      <c r="S3179" s="30"/>
    </row>
    <row r="3180" spans="1:19" x14ac:dyDescent="0.3">
      <c r="A3180" s="25"/>
      <c r="C3180"/>
      <c r="D3180"/>
      <c r="E3180"/>
      <c r="F3180"/>
      <c r="G3180"/>
      <c r="H3180" s="26"/>
      <c r="I3180" s="26"/>
      <c r="J3180"/>
      <c r="K3180"/>
      <c r="N3180"/>
      <c r="O3180"/>
      <c r="P3180"/>
      <c r="Q3180"/>
      <c r="R3180"/>
      <c r="S3180" s="30"/>
    </row>
    <row r="3181" spans="1:19" x14ac:dyDescent="0.3">
      <c r="A3181" s="25"/>
      <c r="C3181"/>
      <c r="D3181"/>
      <c r="E3181"/>
      <c r="F3181"/>
      <c r="G3181"/>
      <c r="H3181" s="14"/>
      <c r="I3181" s="26"/>
      <c r="J3181"/>
      <c r="K3181"/>
      <c r="N3181"/>
      <c r="O3181"/>
      <c r="P3181"/>
      <c r="Q3181"/>
      <c r="R3181"/>
      <c r="S3181" s="30"/>
    </row>
    <row r="3182" spans="1:19" x14ac:dyDescent="0.3">
      <c r="A3182" s="25"/>
      <c r="C3182"/>
      <c r="D3182"/>
      <c r="E3182"/>
      <c r="F3182"/>
      <c r="G3182"/>
      <c r="H3182" s="26"/>
      <c r="I3182" s="26"/>
      <c r="J3182"/>
      <c r="K3182"/>
      <c r="N3182"/>
      <c r="O3182"/>
      <c r="P3182"/>
      <c r="Q3182"/>
      <c r="R3182"/>
      <c r="S3182" s="30"/>
    </row>
    <row r="3183" spans="1:19" x14ac:dyDescent="0.3">
      <c r="A3183" s="25"/>
      <c r="C3183"/>
      <c r="D3183"/>
      <c r="E3183"/>
      <c r="F3183"/>
      <c r="G3183"/>
      <c r="H3183" s="26"/>
      <c r="I3183" s="26"/>
      <c r="J3183"/>
      <c r="K3183"/>
      <c r="N3183"/>
      <c r="O3183"/>
      <c r="P3183"/>
      <c r="Q3183"/>
      <c r="R3183"/>
      <c r="S3183" s="30"/>
    </row>
    <row r="3184" spans="1:19" x14ac:dyDescent="0.3">
      <c r="A3184" s="25"/>
      <c r="C3184"/>
      <c r="D3184"/>
      <c r="E3184"/>
      <c r="F3184"/>
      <c r="G3184"/>
      <c r="H3184"/>
      <c r="I3184" s="26"/>
      <c r="J3184"/>
      <c r="K3184"/>
      <c r="N3184"/>
      <c r="O3184"/>
      <c r="P3184"/>
      <c r="Q3184"/>
      <c r="R3184"/>
      <c r="S3184" s="30"/>
    </row>
    <row r="3185" spans="1:19" x14ac:dyDescent="0.3">
      <c r="A3185" s="25"/>
      <c r="C3185"/>
      <c r="D3185"/>
      <c r="E3185"/>
      <c r="F3185"/>
      <c r="G3185"/>
      <c r="H3185" s="26"/>
      <c r="I3185" s="26"/>
      <c r="J3185"/>
      <c r="K3185"/>
      <c r="N3185"/>
      <c r="O3185"/>
      <c r="P3185"/>
      <c r="Q3185"/>
      <c r="R3185"/>
      <c r="S3185" s="30"/>
    </row>
    <row r="3186" spans="1:19" x14ac:dyDescent="0.3">
      <c r="A3186" s="25"/>
      <c r="C3186"/>
      <c r="D3186"/>
      <c r="E3186"/>
      <c r="F3186"/>
      <c r="G3186"/>
      <c r="H3186" s="26"/>
      <c r="I3186" s="14"/>
      <c r="J3186"/>
      <c r="K3186"/>
      <c r="N3186"/>
      <c r="O3186"/>
      <c r="P3186"/>
      <c r="Q3186"/>
      <c r="R3186"/>
      <c r="S3186" s="30"/>
    </row>
    <row r="3187" spans="1:19" x14ac:dyDescent="0.3">
      <c r="A3187" s="25"/>
      <c r="C3187"/>
      <c r="D3187"/>
      <c r="E3187"/>
      <c r="F3187"/>
      <c r="G3187"/>
      <c r="H3187" s="14"/>
      <c r="I3187" s="26"/>
      <c r="J3187"/>
      <c r="K3187"/>
      <c r="N3187"/>
      <c r="O3187"/>
      <c r="P3187"/>
      <c r="Q3187"/>
      <c r="R3187"/>
      <c r="S3187" s="30"/>
    </row>
    <row r="3188" spans="1:19" x14ac:dyDescent="0.3">
      <c r="A3188" s="25"/>
      <c r="C3188"/>
      <c r="D3188"/>
      <c r="E3188"/>
      <c r="F3188"/>
      <c r="G3188"/>
      <c r="H3188" s="26"/>
      <c r="I3188" s="26"/>
      <c r="J3188"/>
      <c r="K3188"/>
      <c r="N3188"/>
      <c r="O3188"/>
      <c r="P3188"/>
      <c r="Q3188"/>
      <c r="R3188"/>
      <c r="S3188" s="30"/>
    </row>
    <row r="3189" spans="1:19" x14ac:dyDescent="0.3">
      <c r="A3189" s="25"/>
      <c r="C3189"/>
      <c r="D3189"/>
      <c r="E3189"/>
      <c r="F3189"/>
      <c r="G3189"/>
      <c r="H3189" s="26"/>
      <c r="I3189" s="26"/>
      <c r="J3189"/>
      <c r="K3189"/>
      <c r="N3189"/>
      <c r="O3189"/>
      <c r="P3189"/>
      <c r="Q3189"/>
      <c r="R3189"/>
      <c r="S3189" s="30"/>
    </row>
    <row r="3190" spans="1:19" x14ac:dyDescent="0.3">
      <c r="A3190" s="25"/>
      <c r="C3190"/>
      <c r="D3190"/>
      <c r="E3190"/>
      <c r="F3190"/>
      <c r="G3190"/>
      <c r="H3190" s="26"/>
      <c r="I3190" s="26"/>
      <c r="J3190"/>
      <c r="K3190"/>
      <c r="N3190"/>
      <c r="O3190"/>
      <c r="P3190"/>
      <c r="Q3190"/>
      <c r="R3190"/>
      <c r="S3190" s="30"/>
    </row>
    <row r="3191" spans="1:19" x14ac:dyDescent="0.3">
      <c r="A3191" s="25"/>
      <c r="C3191"/>
      <c r="D3191"/>
      <c r="E3191"/>
      <c r="F3191"/>
      <c r="G3191"/>
      <c r="H3191" s="26"/>
      <c r="I3191" s="26"/>
      <c r="J3191"/>
      <c r="K3191"/>
      <c r="N3191"/>
      <c r="O3191"/>
      <c r="P3191"/>
      <c r="Q3191"/>
      <c r="R3191"/>
      <c r="S3191" s="30"/>
    </row>
    <row r="3192" spans="1:19" x14ac:dyDescent="0.3">
      <c r="A3192" s="25"/>
      <c r="C3192"/>
      <c r="D3192"/>
      <c r="E3192"/>
      <c r="F3192"/>
      <c r="G3192"/>
      <c r="H3192" s="26"/>
      <c r="I3192" s="26"/>
      <c r="J3192"/>
      <c r="K3192"/>
      <c r="N3192"/>
      <c r="O3192"/>
      <c r="P3192"/>
      <c r="Q3192"/>
      <c r="R3192"/>
      <c r="S3192" s="30"/>
    </row>
    <row r="3193" spans="1:19" x14ac:dyDescent="0.3">
      <c r="A3193" s="25"/>
      <c r="C3193"/>
      <c r="D3193"/>
      <c r="E3193"/>
      <c r="F3193"/>
      <c r="G3193"/>
      <c r="H3193" s="14"/>
      <c r="I3193" s="14"/>
      <c r="J3193"/>
      <c r="K3193"/>
      <c r="N3193"/>
      <c r="O3193"/>
      <c r="P3193"/>
      <c r="Q3193"/>
      <c r="R3193"/>
      <c r="S3193" s="30"/>
    </row>
    <row r="3194" spans="1:19" x14ac:dyDescent="0.3">
      <c r="A3194" s="25"/>
      <c r="C3194"/>
      <c r="D3194"/>
      <c r="E3194"/>
      <c r="F3194"/>
      <c r="G3194"/>
      <c r="H3194" s="26"/>
      <c r="I3194" s="26"/>
      <c r="J3194"/>
      <c r="K3194"/>
      <c r="N3194"/>
      <c r="O3194"/>
      <c r="P3194"/>
      <c r="Q3194"/>
      <c r="R3194"/>
      <c r="S3194" s="30"/>
    </row>
    <row r="3195" spans="1:19" x14ac:dyDescent="0.3">
      <c r="A3195" s="25"/>
      <c r="C3195"/>
      <c r="D3195"/>
      <c r="E3195"/>
      <c r="F3195"/>
      <c r="G3195"/>
      <c r="H3195" s="26"/>
      <c r="I3195" s="26"/>
      <c r="J3195"/>
      <c r="K3195"/>
      <c r="N3195"/>
      <c r="O3195"/>
      <c r="P3195"/>
      <c r="Q3195"/>
      <c r="R3195"/>
      <c r="S3195" s="30"/>
    </row>
    <row r="3196" spans="1:19" x14ac:dyDescent="0.3">
      <c r="A3196" s="25"/>
      <c r="C3196"/>
      <c r="D3196"/>
      <c r="E3196"/>
      <c r="F3196"/>
      <c r="G3196"/>
      <c r="H3196" s="14"/>
      <c r="I3196" s="14"/>
      <c r="J3196"/>
      <c r="K3196"/>
      <c r="N3196"/>
      <c r="O3196"/>
      <c r="P3196"/>
      <c r="Q3196"/>
      <c r="R3196"/>
      <c r="S3196" s="30"/>
    </row>
    <row r="3197" spans="1:19" x14ac:dyDescent="0.3">
      <c r="A3197" s="25"/>
      <c r="C3197"/>
      <c r="D3197"/>
      <c r="E3197"/>
      <c r="F3197"/>
      <c r="G3197"/>
      <c r="H3197" s="26"/>
      <c r="I3197" s="26"/>
      <c r="J3197"/>
      <c r="K3197"/>
      <c r="N3197"/>
      <c r="O3197"/>
      <c r="P3197"/>
      <c r="Q3197"/>
      <c r="R3197"/>
      <c r="S3197" s="30"/>
    </row>
    <row r="3198" spans="1:19" x14ac:dyDescent="0.3">
      <c r="A3198" s="25"/>
      <c r="C3198"/>
      <c r="D3198"/>
      <c r="E3198"/>
      <c r="F3198"/>
      <c r="G3198"/>
      <c r="H3198" s="14"/>
      <c r="I3198" s="26"/>
      <c r="J3198"/>
      <c r="K3198"/>
      <c r="N3198"/>
      <c r="O3198"/>
      <c r="P3198"/>
      <c r="Q3198"/>
      <c r="R3198"/>
      <c r="S3198" s="30"/>
    </row>
    <row r="3199" spans="1:19" x14ac:dyDescent="0.3">
      <c r="A3199" s="25"/>
      <c r="C3199"/>
      <c r="D3199"/>
      <c r="E3199"/>
      <c r="F3199"/>
      <c r="G3199"/>
      <c r="H3199" s="26"/>
      <c r="I3199" s="26"/>
      <c r="J3199"/>
      <c r="K3199"/>
      <c r="N3199"/>
      <c r="O3199"/>
      <c r="P3199"/>
      <c r="Q3199"/>
      <c r="R3199"/>
      <c r="S3199" s="30"/>
    </row>
    <row r="3200" spans="1:19" x14ac:dyDescent="0.3">
      <c r="A3200" s="25"/>
      <c r="C3200"/>
      <c r="D3200"/>
      <c r="E3200"/>
      <c r="F3200"/>
      <c r="G3200"/>
      <c r="H3200" s="14"/>
      <c r="I3200" s="26"/>
      <c r="J3200"/>
      <c r="K3200"/>
      <c r="N3200"/>
      <c r="O3200"/>
      <c r="P3200"/>
      <c r="Q3200"/>
      <c r="R3200"/>
      <c r="S3200" s="30"/>
    </row>
    <row r="3201" spans="1:19" x14ac:dyDescent="0.3">
      <c r="A3201" s="25"/>
      <c r="C3201"/>
      <c r="D3201"/>
      <c r="E3201"/>
      <c r="F3201"/>
      <c r="G3201"/>
      <c r="H3201" s="26"/>
      <c r="I3201" s="26"/>
      <c r="J3201"/>
      <c r="K3201"/>
      <c r="N3201"/>
      <c r="O3201"/>
      <c r="P3201"/>
      <c r="Q3201"/>
      <c r="R3201"/>
      <c r="S3201" s="30"/>
    </row>
    <row r="3202" spans="1:19" x14ac:dyDescent="0.3">
      <c r="A3202" s="25"/>
      <c r="C3202"/>
      <c r="D3202"/>
      <c r="E3202"/>
      <c r="F3202"/>
      <c r="G3202"/>
      <c r="H3202"/>
      <c r="I3202" s="26"/>
      <c r="J3202"/>
      <c r="K3202"/>
      <c r="N3202"/>
      <c r="O3202"/>
      <c r="P3202"/>
      <c r="Q3202"/>
      <c r="R3202"/>
      <c r="S3202" s="30"/>
    </row>
    <row r="3203" spans="1:19" x14ac:dyDescent="0.3">
      <c r="A3203" s="25"/>
      <c r="C3203"/>
      <c r="D3203"/>
      <c r="E3203"/>
      <c r="F3203"/>
      <c r="G3203"/>
      <c r="H3203"/>
      <c r="I3203"/>
      <c r="J3203"/>
      <c r="K3203"/>
      <c r="N3203"/>
      <c r="O3203"/>
      <c r="P3203"/>
      <c r="Q3203"/>
      <c r="R3203"/>
      <c r="S3203" s="30"/>
    </row>
    <row r="3204" spans="1:19" x14ac:dyDescent="0.3">
      <c r="A3204" s="25"/>
      <c r="C3204"/>
      <c r="D3204"/>
      <c r="E3204"/>
      <c r="F3204"/>
      <c r="G3204"/>
      <c r="H3204" s="26"/>
      <c r="I3204" s="26"/>
      <c r="J3204"/>
      <c r="K3204"/>
      <c r="N3204"/>
      <c r="O3204"/>
      <c r="P3204"/>
      <c r="Q3204"/>
      <c r="R3204"/>
      <c r="S3204" s="30"/>
    </row>
    <row r="3205" spans="1:19" x14ac:dyDescent="0.3">
      <c r="A3205" s="25"/>
      <c r="C3205"/>
      <c r="D3205"/>
      <c r="E3205"/>
      <c r="F3205"/>
      <c r="G3205"/>
      <c r="H3205" s="26"/>
      <c r="I3205" s="14"/>
      <c r="J3205"/>
      <c r="K3205"/>
      <c r="N3205"/>
      <c r="O3205"/>
      <c r="P3205"/>
      <c r="Q3205"/>
      <c r="R3205"/>
      <c r="S3205" s="30"/>
    </row>
    <row r="3206" spans="1:19" x14ac:dyDescent="0.3">
      <c r="A3206" s="25"/>
      <c r="C3206"/>
      <c r="D3206"/>
      <c r="E3206"/>
      <c r="F3206"/>
      <c r="G3206"/>
      <c r="H3206" s="14"/>
      <c r="I3206" s="26"/>
      <c r="J3206"/>
      <c r="K3206"/>
      <c r="N3206"/>
      <c r="O3206"/>
      <c r="P3206"/>
      <c r="Q3206"/>
      <c r="R3206"/>
      <c r="S3206" s="30"/>
    </row>
    <row r="3207" spans="1:19" x14ac:dyDescent="0.3">
      <c r="A3207" s="25"/>
      <c r="C3207"/>
      <c r="D3207"/>
      <c r="E3207"/>
      <c r="F3207"/>
      <c r="G3207"/>
      <c r="H3207" s="26"/>
      <c r="I3207" s="26"/>
      <c r="J3207"/>
      <c r="K3207"/>
      <c r="N3207"/>
      <c r="O3207"/>
      <c r="P3207"/>
      <c r="Q3207"/>
      <c r="R3207"/>
      <c r="S3207" s="30"/>
    </row>
    <row r="3208" spans="1:19" x14ac:dyDescent="0.3">
      <c r="A3208" s="25"/>
      <c r="C3208"/>
      <c r="D3208"/>
      <c r="E3208"/>
      <c r="F3208"/>
      <c r="G3208"/>
      <c r="H3208" s="26"/>
      <c r="I3208" s="26"/>
      <c r="J3208"/>
      <c r="K3208"/>
      <c r="N3208"/>
      <c r="O3208"/>
      <c r="P3208"/>
      <c r="Q3208"/>
      <c r="R3208"/>
      <c r="S3208" s="30"/>
    </row>
    <row r="3209" spans="1:19" x14ac:dyDescent="0.3">
      <c r="A3209" s="25"/>
      <c r="C3209"/>
      <c r="D3209"/>
      <c r="E3209"/>
      <c r="F3209"/>
      <c r="G3209"/>
      <c r="H3209" s="26"/>
      <c r="I3209" s="26"/>
      <c r="J3209"/>
      <c r="K3209"/>
      <c r="N3209"/>
      <c r="O3209"/>
      <c r="P3209"/>
      <c r="Q3209"/>
      <c r="R3209"/>
      <c r="S3209" s="30"/>
    </row>
    <row r="3210" spans="1:19" x14ac:dyDescent="0.3">
      <c r="A3210" s="25"/>
      <c r="C3210"/>
      <c r="D3210"/>
      <c r="E3210"/>
      <c r="F3210"/>
      <c r="G3210"/>
      <c r="H3210" s="26"/>
      <c r="I3210" s="26"/>
      <c r="J3210"/>
      <c r="K3210"/>
      <c r="N3210"/>
      <c r="O3210"/>
      <c r="P3210"/>
      <c r="Q3210"/>
      <c r="R3210"/>
      <c r="S3210" s="30"/>
    </row>
    <row r="3211" spans="1:19" x14ac:dyDescent="0.3">
      <c r="A3211" s="25"/>
      <c r="C3211"/>
      <c r="D3211"/>
      <c r="E3211"/>
      <c r="F3211"/>
      <c r="G3211"/>
      <c r="H3211" s="14"/>
      <c r="I3211" s="14"/>
      <c r="J3211"/>
      <c r="K3211"/>
      <c r="N3211"/>
      <c r="O3211"/>
      <c r="P3211"/>
      <c r="Q3211"/>
      <c r="R3211"/>
      <c r="S3211" s="30"/>
    </row>
    <row r="3212" spans="1:19" x14ac:dyDescent="0.3">
      <c r="A3212" s="25"/>
      <c r="C3212"/>
      <c r="D3212"/>
      <c r="E3212"/>
      <c r="F3212"/>
      <c r="G3212"/>
      <c r="H3212" s="26"/>
      <c r="I3212" s="26"/>
      <c r="J3212"/>
      <c r="K3212"/>
      <c r="N3212"/>
      <c r="O3212"/>
      <c r="P3212"/>
      <c r="Q3212"/>
      <c r="R3212"/>
      <c r="S3212" s="30"/>
    </row>
    <row r="3213" spans="1:19" x14ac:dyDescent="0.3">
      <c r="A3213" s="25"/>
      <c r="C3213"/>
      <c r="D3213"/>
      <c r="E3213"/>
      <c r="F3213"/>
      <c r="G3213"/>
      <c r="H3213" s="26"/>
      <c r="I3213" s="14"/>
      <c r="J3213"/>
      <c r="K3213"/>
      <c r="N3213"/>
      <c r="O3213"/>
      <c r="P3213"/>
      <c r="Q3213"/>
      <c r="R3213"/>
      <c r="S3213" s="30"/>
    </row>
    <row r="3214" spans="1:19" x14ac:dyDescent="0.3">
      <c r="A3214" s="25"/>
      <c r="C3214"/>
      <c r="D3214"/>
      <c r="E3214"/>
      <c r="F3214"/>
      <c r="G3214"/>
      <c r="H3214" s="14"/>
      <c r="I3214" s="26"/>
      <c r="J3214"/>
      <c r="K3214"/>
      <c r="N3214"/>
      <c r="O3214"/>
      <c r="P3214"/>
      <c r="Q3214"/>
      <c r="R3214"/>
      <c r="S3214" s="30"/>
    </row>
    <row r="3215" spans="1:19" x14ac:dyDescent="0.3">
      <c r="A3215" s="25"/>
      <c r="C3215"/>
      <c r="D3215"/>
      <c r="E3215"/>
      <c r="F3215"/>
      <c r="G3215"/>
      <c r="H3215" s="26"/>
      <c r="I3215" s="26"/>
      <c r="J3215"/>
      <c r="K3215"/>
      <c r="N3215"/>
      <c r="O3215"/>
      <c r="P3215"/>
      <c r="Q3215"/>
      <c r="R3215"/>
      <c r="S3215" s="30"/>
    </row>
    <row r="3216" spans="1:19" x14ac:dyDescent="0.3">
      <c r="A3216" s="25"/>
      <c r="C3216"/>
      <c r="D3216"/>
      <c r="E3216"/>
      <c r="F3216"/>
      <c r="G3216"/>
      <c r="H3216" s="26"/>
      <c r="I3216" s="26"/>
      <c r="J3216"/>
      <c r="K3216"/>
      <c r="N3216"/>
      <c r="O3216"/>
      <c r="P3216"/>
      <c r="Q3216"/>
      <c r="R3216"/>
      <c r="S3216" s="30"/>
    </row>
    <row r="3217" spans="1:19" x14ac:dyDescent="0.3">
      <c r="A3217" s="25"/>
      <c r="C3217"/>
      <c r="D3217"/>
      <c r="E3217"/>
      <c r="F3217"/>
      <c r="G3217"/>
      <c r="H3217" s="26"/>
      <c r="I3217" s="26"/>
      <c r="J3217"/>
      <c r="K3217"/>
      <c r="N3217"/>
      <c r="O3217"/>
      <c r="P3217"/>
      <c r="Q3217"/>
      <c r="R3217"/>
      <c r="S3217" s="30"/>
    </row>
    <row r="3218" spans="1:19" x14ac:dyDescent="0.3">
      <c r="A3218" s="25"/>
      <c r="C3218"/>
      <c r="D3218"/>
      <c r="E3218"/>
      <c r="F3218"/>
      <c r="G3218"/>
      <c r="H3218"/>
      <c r="I3218" s="26"/>
      <c r="J3218"/>
      <c r="K3218"/>
      <c r="N3218"/>
      <c r="O3218"/>
      <c r="P3218"/>
      <c r="Q3218"/>
      <c r="R3218"/>
      <c r="S3218" s="30"/>
    </row>
    <row r="3219" spans="1:19" x14ac:dyDescent="0.3">
      <c r="A3219" s="25"/>
      <c r="C3219"/>
      <c r="D3219"/>
      <c r="E3219"/>
      <c r="F3219"/>
      <c r="G3219"/>
      <c r="H3219" s="14"/>
      <c r="I3219" s="14"/>
      <c r="J3219"/>
      <c r="K3219"/>
      <c r="N3219"/>
      <c r="O3219"/>
      <c r="P3219"/>
      <c r="Q3219"/>
      <c r="R3219"/>
      <c r="S3219" s="30"/>
    </row>
    <row r="3220" spans="1:19" x14ac:dyDescent="0.3">
      <c r="A3220" s="25"/>
      <c r="C3220"/>
      <c r="D3220"/>
      <c r="E3220"/>
      <c r="F3220"/>
      <c r="G3220"/>
      <c r="H3220" s="26"/>
      <c r="I3220" s="26"/>
      <c r="J3220"/>
      <c r="K3220"/>
      <c r="N3220"/>
      <c r="O3220"/>
      <c r="P3220"/>
      <c r="Q3220"/>
      <c r="R3220"/>
      <c r="S3220" s="30"/>
    </row>
    <row r="3221" spans="1:19" x14ac:dyDescent="0.3">
      <c r="A3221" s="25"/>
      <c r="C3221"/>
      <c r="D3221"/>
      <c r="E3221"/>
      <c r="F3221"/>
      <c r="G3221"/>
      <c r="H3221" s="26"/>
      <c r="I3221" s="26"/>
      <c r="J3221"/>
      <c r="K3221"/>
      <c r="N3221"/>
      <c r="O3221"/>
      <c r="P3221"/>
      <c r="Q3221"/>
      <c r="R3221"/>
      <c r="S3221" s="30"/>
    </row>
    <row r="3222" spans="1:19" x14ac:dyDescent="0.3">
      <c r="A3222" s="25"/>
      <c r="C3222"/>
      <c r="D3222"/>
      <c r="E3222"/>
      <c r="F3222"/>
      <c r="G3222"/>
      <c r="H3222" s="14"/>
      <c r="I3222" s="14"/>
      <c r="J3222"/>
      <c r="K3222"/>
      <c r="N3222"/>
      <c r="O3222"/>
      <c r="P3222"/>
      <c r="Q3222"/>
      <c r="R3222"/>
      <c r="S3222" s="30"/>
    </row>
    <row r="3223" spans="1:19" x14ac:dyDescent="0.3">
      <c r="A3223" s="25"/>
      <c r="C3223"/>
      <c r="D3223"/>
      <c r="E3223"/>
      <c r="F3223"/>
      <c r="G3223"/>
      <c r="H3223" s="26"/>
      <c r="I3223" s="26"/>
      <c r="J3223"/>
      <c r="K3223"/>
      <c r="N3223"/>
      <c r="O3223"/>
      <c r="P3223"/>
      <c r="Q3223"/>
      <c r="R3223"/>
      <c r="S3223" s="30"/>
    </row>
    <row r="3224" spans="1:19" x14ac:dyDescent="0.3">
      <c r="A3224" s="25"/>
      <c r="C3224"/>
      <c r="D3224"/>
      <c r="E3224"/>
      <c r="F3224"/>
      <c r="G3224"/>
      <c r="H3224" s="14"/>
      <c r="I3224" s="14"/>
      <c r="J3224"/>
      <c r="K3224"/>
      <c r="N3224"/>
      <c r="O3224"/>
      <c r="P3224"/>
      <c r="Q3224"/>
      <c r="R3224"/>
      <c r="S3224" s="30"/>
    </row>
    <row r="3225" spans="1:19" x14ac:dyDescent="0.3">
      <c r="A3225" s="25"/>
      <c r="C3225"/>
      <c r="D3225"/>
      <c r="E3225"/>
      <c r="F3225"/>
      <c r="G3225"/>
      <c r="H3225" s="26"/>
      <c r="I3225" s="26"/>
      <c r="J3225"/>
      <c r="K3225"/>
      <c r="N3225"/>
      <c r="O3225"/>
      <c r="P3225"/>
      <c r="Q3225"/>
      <c r="R3225"/>
      <c r="S3225" s="30"/>
    </row>
    <row r="3226" spans="1:19" x14ac:dyDescent="0.3">
      <c r="A3226" s="25"/>
      <c r="C3226"/>
      <c r="D3226"/>
      <c r="E3226"/>
      <c r="F3226"/>
      <c r="G3226"/>
      <c r="H3226" s="26"/>
      <c r="I3226" s="26"/>
      <c r="J3226"/>
      <c r="K3226"/>
      <c r="N3226"/>
      <c r="O3226"/>
      <c r="P3226"/>
      <c r="Q3226"/>
      <c r="R3226"/>
      <c r="S3226" s="30"/>
    </row>
    <row r="3227" spans="1:19" x14ac:dyDescent="0.3">
      <c r="A3227" s="25"/>
      <c r="C3227"/>
      <c r="D3227"/>
      <c r="E3227"/>
      <c r="F3227"/>
      <c r="G3227"/>
      <c r="H3227" s="14"/>
      <c r="I3227" s="14"/>
      <c r="J3227"/>
      <c r="K3227"/>
      <c r="N3227"/>
      <c r="O3227"/>
      <c r="P3227"/>
      <c r="Q3227"/>
      <c r="R3227"/>
      <c r="S3227" s="30"/>
    </row>
    <row r="3228" spans="1:19" x14ac:dyDescent="0.3">
      <c r="A3228" s="25"/>
      <c r="C3228"/>
      <c r="D3228"/>
      <c r="E3228"/>
      <c r="F3228"/>
      <c r="G3228"/>
      <c r="H3228" s="26"/>
      <c r="I3228" s="26"/>
      <c r="J3228"/>
      <c r="K3228"/>
      <c r="N3228"/>
      <c r="O3228"/>
      <c r="P3228"/>
      <c r="Q3228"/>
      <c r="R3228"/>
      <c r="S3228" s="30"/>
    </row>
    <row r="3229" spans="1:19" x14ac:dyDescent="0.3">
      <c r="A3229" s="25"/>
      <c r="C3229"/>
      <c r="D3229"/>
      <c r="E3229"/>
      <c r="F3229"/>
      <c r="G3229"/>
      <c r="H3229" s="26"/>
      <c r="I3229" s="26"/>
      <c r="J3229"/>
      <c r="K3229"/>
      <c r="N3229"/>
      <c r="O3229"/>
      <c r="P3229"/>
      <c r="Q3229"/>
      <c r="R3229"/>
      <c r="S3229" s="30"/>
    </row>
    <row r="3230" spans="1:19" x14ac:dyDescent="0.3">
      <c r="A3230" s="25"/>
      <c r="C3230"/>
      <c r="D3230"/>
      <c r="E3230"/>
      <c r="F3230"/>
      <c r="G3230"/>
      <c r="H3230" s="26"/>
      <c r="I3230" s="26"/>
      <c r="J3230"/>
      <c r="K3230"/>
      <c r="N3230"/>
      <c r="O3230"/>
      <c r="P3230"/>
      <c r="Q3230"/>
      <c r="R3230"/>
      <c r="S3230" s="30"/>
    </row>
    <row r="3231" spans="1:19" x14ac:dyDescent="0.3">
      <c r="A3231" s="25"/>
      <c r="C3231"/>
      <c r="D3231"/>
      <c r="E3231"/>
      <c r="F3231"/>
      <c r="G3231"/>
      <c r="H3231" s="26"/>
      <c r="I3231" s="26"/>
      <c r="J3231"/>
      <c r="K3231"/>
      <c r="N3231"/>
      <c r="O3231"/>
      <c r="P3231"/>
      <c r="Q3231"/>
      <c r="R3231"/>
      <c r="S3231" s="30"/>
    </row>
    <row r="3232" spans="1:19" x14ac:dyDescent="0.3">
      <c r="A3232" s="25"/>
      <c r="C3232"/>
      <c r="D3232"/>
      <c r="E3232"/>
      <c r="F3232"/>
      <c r="G3232"/>
      <c r="J3232"/>
      <c r="K3232"/>
      <c r="N3232"/>
      <c r="O3232"/>
      <c r="P3232"/>
      <c r="Q3232"/>
      <c r="R3232"/>
      <c r="S3232" s="30"/>
    </row>
    <row r="3233" spans="1:19" x14ac:dyDescent="0.3">
      <c r="A3233" s="25"/>
      <c r="C3233"/>
      <c r="D3233"/>
      <c r="E3233"/>
      <c r="F3233"/>
      <c r="G3233"/>
      <c r="H3233" s="26"/>
      <c r="I3233" s="26"/>
      <c r="J3233"/>
      <c r="K3233"/>
      <c r="N3233"/>
      <c r="O3233"/>
      <c r="P3233"/>
      <c r="Q3233"/>
      <c r="R3233"/>
      <c r="S3233" s="30"/>
    </row>
    <row r="3234" spans="1:19" x14ac:dyDescent="0.3">
      <c r="A3234" s="25"/>
      <c r="C3234"/>
      <c r="D3234"/>
      <c r="E3234"/>
      <c r="F3234"/>
      <c r="G3234"/>
      <c r="H3234" s="26"/>
      <c r="I3234" s="26"/>
      <c r="J3234"/>
      <c r="K3234"/>
      <c r="N3234"/>
      <c r="O3234"/>
      <c r="P3234"/>
      <c r="Q3234"/>
      <c r="R3234"/>
      <c r="S3234" s="30"/>
    </row>
    <row r="3235" spans="1:19" x14ac:dyDescent="0.3">
      <c r="A3235" s="25"/>
      <c r="C3235"/>
      <c r="D3235"/>
      <c r="E3235"/>
      <c r="F3235"/>
      <c r="G3235"/>
      <c r="H3235" s="26"/>
      <c r="I3235" s="26"/>
      <c r="J3235"/>
      <c r="K3235"/>
      <c r="N3235"/>
      <c r="O3235"/>
      <c r="P3235"/>
      <c r="Q3235"/>
      <c r="R3235"/>
      <c r="S3235" s="30"/>
    </row>
    <row r="3236" spans="1:19" x14ac:dyDescent="0.3">
      <c r="A3236" s="25"/>
      <c r="C3236"/>
      <c r="D3236"/>
      <c r="E3236"/>
      <c r="F3236"/>
      <c r="G3236"/>
      <c r="H3236" s="26"/>
      <c r="I3236" s="26"/>
      <c r="J3236"/>
      <c r="K3236"/>
      <c r="N3236"/>
      <c r="O3236"/>
      <c r="P3236"/>
      <c r="Q3236"/>
      <c r="R3236"/>
      <c r="S3236" s="30"/>
    </row>
    <row r="3237" spans="1:19" x14ac:dyDescent="0.3">
      <c r="A3237" s="25"/>
      <c r="C3237"/>
      <c r="D3237"/>
      <c r="E3237"/>
      <c r="F3237"/>
      <c r="G3237"/>
      <c r="H3237" s="26"/>
      <c r="I3237" s="26"/>
      <c r="J3237"/>
      <c r="K3237"/>
      <c r="N3237"/>
      <c r="O3237"/>
      <c r="P3237"/>
      <c r="Q3237"/>
      <c r="R3237"/>
      <c r="S3237" s="30"/>
    </row>
    <row r="3238" spans="1:19" x14ac:dyDescent="0.3">
      <c r="A3238" s="25"/>
      <c r="C3238"/>
      <c r="D3238"/>
      <c r="E3238"/>
      <c r="F3238"/>
      <c r="G3238"/>
      <c r="H3238" s="26"/>
      <c r="I3238" s="26"/>
      <c r="J3238"/>
      <c r="K3238"/>
      <c r="N3238"/>
      <c r="O3238"/>
      <c r="P3238"/>
      <c r="Q3238"/>
      <c r="R3238"/>
      <c r="S3238" s="30"/>
    </row>
    <row r="3239" spans="1:19" x14ac:dyDescent="0.3">
      <c r="A3239" s="25"/>
      <c r="C3239"/>
      <c r="D3239"/>
      <c r="E3239"/>
      <c r="F3239"/>
      <c r="G3239"/>
      <c r="J3239"/>
      <c r="K3239"/>
      <c r="N3239"/>
      <c r="O3239"/>
      <c r="P3239"/>
      <c r="Q3239"/>
      <c r="R3239"/>
      <c r="S3239" s="30"/>
    </row>
    <row r="3240" spans="1:19" x14ac:dyDescent="0.3">
      <c r="A3240" s="25"/>
      <c r="C3240"/>
      <c r="D3240"/>
      <c r="E3240"/>
      <c r="F3240"/>
      <c r="G3240"/>
      <c r="J3240"/>
      <c r="K3240"/>
      <c r="N3240"/>
      <c r="O3240"/>
      <c r="P3240"/>
      <c r="Q3240"/>
      <c r="R3240"/>
      <c r="S3240" s="30"/>
    </row>
    <row r="3241" spans="1:19" x14ac:dyDescent="0.3">
      <c r="A3241" s="25"/>
      <c r="C3241"/>
      <c r="D3241"/>
      <c r="E3241"/>
      <c r="F3241"/>
      <c r="G3241"/>
      <c r="H3241" s="26"/>
      <c r="I3241" s="26"/>
      <c r="J3241"/>
      <c r="K3241"/>
      <c r="N3241"/>
      <c r="O3241"/>
      <c r="P3241"/>
      <c r="Q3241"/>
      <c r="R3241"/>
      <c r="S3241" s="30"/>
    </row>
    <row r="3242" spans="1:19" x14ac:dyDescent="0.3">
      <c r="A3242" s="25"/>
      <c r="C3242"/>
      <c r="D3242"/>
      <c r="E3242"/>
      <c r="F3242"/>
      <c r="G3242"/>
      <c r="H3242" s="26"/>
      <c r="I3242" s="26"/>
      <c r="J3242"/>
      <c r="K3242"/>
      <c r="N3242"/>
      <c r="O3242"/>
      <c r="P3242"/>
      <c r="Q3242"/>
      <c r="R3242"/>
      <c r="S3242" s="30"/>
    </row>
    <row r="3243" spans="1:19" x14ac:dyDescent="0.3">
      <c r="A3243" s="25"/>
      <c r="C3243"/>
      <c r="D3243"/>
      <c r="E3243"/>
      <c r="F3243"/>
      <c r="G3243"/>
      <c r="J3243"/>
      <c r="K3243"/>
      <c r="N3243"/>
      <c r="O3243"/>
      <c r="P3243"/>
      <c r="Q3243"/>
      <c r="R3243"/>
      <c r="S3243" s="30"/>
    </row>
    <row r="3244" spans="1:19" x14ac:dyDescent="0.3">
      <c r="A3244" s="25"/>
      <c r="C3244"/>
      <c r="D3244"/>
      <c r="E3244"/>
      <c r="F3244"/>
      <c r="G3244"/>
      <c r="H3244"/>
      <c r="I3244"/>
      <c r="J3244"/>
      <c r="K3244"/>
      <c r="N3244"/>
      <c r="O3244"/>
      <c r="P3244"/>
      <c r="Q3244"/>
      <c r="R3244"/>
      <c r="S3244" s="30"/>
    </row>
    <row r="3245" spans="1:19" x14ac:dyDescent="0.3">
      <c r="A3245" s="25"/>
      <c r="C3245"/>
      <c r="D3245"/>
      <c r="E3245"/>
      <c r="F3245"/>
      <c r="G3245"/>
      <c r="H3245"/>
      <c r="J3245"/>
      <c r="K3245"/>
      <c r="N3245"/>
      <c r="O3245"/>
      <c r="P3245"/>
      <c r="Q3245"/>
      <c r="R3245"/>
      <c r="S3245" s="30"/>
    </row>
    <row r="3246" spans="1:19" x14ac:dyDescent="0.3">
      <c r="A3246" s="25"/>
      <c r="C3246"/>
      <c r="D3246"/>
      <c r="E3246"/>
      <c r="F3246"/>
      <c r="G3246"/>
      <c r="H3246"/>
      <c r="I3246" s="26"/>
      <c r="J3246"/>
      <c r="K3246"/>
      <c r="N3246"/>
      <c r="O3246"/>
      <c r="P3246"/>
      <c r="Q3246"/>
      <c r="R3246"/>
      <c r="S3246" s="30"/>
    </row>
    <row r="3247" spans="1:19" x14ac:dyDescent="0.3">
      <c r="A3247" s="25"/>
      <c r="C3247"/>
      <c r="D3247"/>
      <c r="E3247"/>
      <c r="F3247"/>
      <c r="G3247"/>
      <c r="H3247"/>
      <c r="I3247"/>
      <c r="J3247"/>
      <c r="K3247"/>
      <c r="N3247"/>
      <c r="O3247"/>
      <c r="P3247"/>
      <c r="Q3247"/>
      <c r="R3247"/>
      <c r="S3247" s="30"/>
    </row>
    <row r="3248" spans="1:19" x14ac:dyDescent="0.3">
      <c r="A3248" s="25"/>
      <c r="C3248"/>
      <c r="D3248"/>
      <c r="E3248"/>
      <c r="F3248"/>
      <c r="G3248"/>
      <c r="J3248"/>
      <c r="K3248"/>
      <c r="N3248"/>
      <c r="O3248"/>
      <c r="P3248"/>
      <c r="Q3248"/>
      <c r="R3248"/>
      <c r="S3248" s="30"/>
    </row>
    <row r="3249" spans="1:19" x14ac:dyDescent="0.3">
      <c r="A3249" s="25"/>
      <c r="C3249"/>
      <c r="D3249"/>
      <c r="E3249"/>
      <c r="F3249"/>
      <c r="G3249"/>
      <c r="J3249"/>
      <c r="K3249"/>
      <c r="N3249"/>
      <c r="O3249"/>
      <c r="P3249"/>
      <c r="Q3249"/>
      <c r="R3249"/>
      <c r="S3249" s="30"/>
    </row>
    <row r="3250" spans="1:19" x14ac:dyDescent="0.3">
      <c r="A3250" s="25"/>
      <c r="C3250"/>
      <c r="D3250"/>
      <c r="E3250"/>
      <c r="F3250"/>
      <c r="G3250"/>
      <c r="H3250"/>
      <c r="I3250"/>
      <c r="J3250"/>
      <c r="K3250"/>
      <c r="N3250"/>
      <c r="O3250"/>
      <c r="P3250"/>
      <c r="Q3250"/>
      <c r="R3250"/>
      <c r="S3250" s="30"/>
    </row>
    <row r="3251" spans="1:19" x14ac:dyDescent="0.3">
      <c r="A3251" s="25"/>
      <c r="C3251"/>
      <c r="D3251"/>
      <c r="E3251"/>
      <c r="F3251"/>
      <c r="G3251"/>
      <c r="J3251"/>
      <c r="K3251"/>
      <c r="N3251"/>
      <c r="O3251"/>
      <c r="P3251"/>
      <c r="Q3251"/>
      <c r="R3251"/>
      <c r="S3251" s="30"/>
    </row>
    <row r="3252" spans="1:19" x14ac:dyDescent="0.3">
      <c r="A3252" s="25"/>
      <c r="C3252"/>
      <c r="D3252"/>
      <c r="E3252"/>
      <c r="F3252"/>
      <c r="G3252"/>
      <c r="J3252"/>
      <c r="K3252"/>
      <c r="N3252"/>
      <c r="O3252"/>
      <c r="P3252"/>
      <c r="Q3252"/>
      <c r="R3252"/>
      <c r="S3252" s="30"/>
    </row>
    <row r="3253" spans="1:19" x14ac:dyDescent="0.3">
      <c r="A3253" s="25"/>
      <c r="C3253"/>
      <c r="D3253"/>
      <c r="E3253"/>
      <c r="F3253"/>
      <c r="G3253"/>
      <c r="H3253"/>
      <c r="J3253"/>
      <c r="K3253"/>
      <c r="N3253"/>
      <c r="O3253"/>
      <c r="P3253"/>
      <c r="Q3253"/>
      <c r="R3253"/>
      <c r="S3253" s="30"/>
    </row>
    <row r="3254" spans="1:19" x14ac:dyDescent="0.3">
      <c r="A3254" s="25"/>
      <c r="C3254"/>
      <c r="D3254"/>
      <c r="E3254"/>
      <c r="F3254"/>
      <c r="G3254"/>
      <c r="H3254" s="14"/>
      <c r="I3254" s="26"/>
      <c r="J3254"/>
      <c r="K3254"/>
      <c r="N3254"/>
      <c r="O3254"/>
      <c r="P3254"/>
      <c r="Q3254"/>
      <c r="R3254"/>
      <c r="S3254" s="30"/>
    </row>
    <row r="3255" spans="1:19" x14ac:dyDescent="0.3">
      <c r="A3255" s="25"/>
      <c r="C3255"/>
      <c r="D3255"/>
      <c r="E3255"/>
      <c r="F3255"/>
      <c r="G3255"/>
      <c r="H3255" s="26"/>
      <c r="I3255" s="26"/>
      <c r="J3255"/>
      <c r="K3255"/>
      <c r="N3255"/>
      <c r="O3255"/>
      <c r="P3255"/>
      <c r="Q3255"/>
      <c r="R3255"/>
      <c r="S3255" s="30"/>
    </row>
    <row r="3256" spans="1:19" x14ac:dyDescent="0.3">
      <c r="A3256" s="25"/>
      <c r="C3256"/>
      <c r="D3256"/>
      <c r="E3256"/>
      <c r="F3256"/>
      <c r="G3256"/>
      <c r="H3256" s="26"/>
      <c r="I3256" s="26"/>
      <c r="J3256"/>
      <c r="K3256"/>
      <c r="N3256"/>
      <c r="O3256"/>
      <c r="P3256"/>
      <c r="Q3256"/>
      <c r="R3256"/>
      <c r="S3256" s="30"/>
    </row>
    <row r="3257" spans="1:19" x14ac:dyDescent="0.3">
      <c r="A3257" s="25"/>
      <c r="C3257"/>
      <c r="D3257"/>
      <c r="E3257"/>
      <c r="F3257"/>
      <c r="G3257"/>
      <c r="H3257" s="26"/>
      <c r="I3257" s="26"/>
      <c r="J3257"/>
      <c r="K3257"/>
      <c r="N3257"/>
      <c r="O3257"/>
      <c r="P3257"/>
      <c r="Q3257"/>
      <c r="R3257"/>
      <c r="S3257" s="30"/>
    </row>
    <row r="3258" spans="1:19" x14ac:dyDescent="0.3">
      <c r="A3258" s="25"/>
      <c r="C3258"/>
      <c r="D3258"/>
      <c r="E3258"/>
      <c r="F3258"/>
      <c r="G3258"/>
      <c r="H3258" s="26"/>
      <c r="I3258" s="26"/>
      <c r="J3258"/>
      <c r="K3258"/>
      <c r="N3258"/>
      <c r="O3258"/>
      <c r="P3258"/>
      <c r="Q3258"/>
      <c r="R3258"/>
      <c r="S3258" s="30"/>
    </row>
    <row r="3259" spans="1:19" x14ac:dyDescent="0.3">
      <c r="A3259" s="25"/>
      <c r="C3259"/>
      <c r="D3259"/>
      <c r="E3259"/>
      <c r="F3259"/>
      <c r="G3259"/>
      <c r="H3259" s="26"/>
      <c r="I3259" s="26"/>
      <c r="J3259"/>
      <c r="K3259"/>
      <c r="N3259"/>
      <c r="O3259"/>
      <c r="P3259"/>
      <c r="Q3259"/>
      <c r="R3259"/>
      <c r="S3259" s="30"/>
    </row>
    <row r="3260" spans="1:19" x14ac:dyDescent="0.3">
      <c r="A3260" s="25"/>
      <c r="C3260"/>
      <c r="D3260"/>
      <c r="E3260"/>
      <c r="F3260"/>
      <c r="G3260"/>
      <c r="J3260"/>
      <c r="K3260"/>
      <c r="N3260"/>
      <c r="O3260"/>
      <c r="P3260"/>
      <c r="Q3260"/>
      <c r="R3260"/>
      <c r="S3260" s="30"/>
    </row>
    <row r="3261" spans="1:19" x14ac:dyDescent="0.3">
      <c r="A3261" s="25"/>
      <c r="C3261"/>
      <c r="D3261"/>
      <c r="E3261"/>
      <c r="F3261"/>
      <c r="G3261"/>
      <c r="J3261"/>
      <c r="K3261"/>
      <c r="N3261"/>
      <c r="O3261"/>
      <c r="P3261"/>
      <c r="Q3261"/>
      <c r="R3261"/>
      <c r="S3261" s="30"/>
    </row>
    <row r="3262" spans="1:19" x14ac:dyDescent="0.3">
      <c r="A3262" s="25"/>
      <c r="C3262"/>
      <c r="D3262"/>
      <c r="E3262"/>
      <c r="F3262"/>
      <c r="G3262"/>
      <c r="H3262" s="26"/>
      <c r="I3262" s="26"/>
      <c r="J3262"/>
      <c r="K3262"/>
      <c r="N3262"/>
      <c r="O3262"/>
      <c r="P3262"/>
      <c r="Q3262"/>
      <c r="R3262"/>
      <c r="S3262" s="30"/>
    </row>
    <row r="3263" spans="1:19" x14ac:dyDescent="0.3">
      <c r="A3263" s="25"/>
      <c r="C3263"/>
      <c r="D3263"/>
      <c r="E3263"/>
      <c r="F3263"/>
      <c r="G3263"/>
      <c r="J3263"/>
      <c r="K3263"/>
      <c r="N3263"/>
      <c r="O3263"/>
      <c r="P3263"/>
      <c r="Q3263"/>
      <c r="R3263"/>
      <c r="S3263" s="30"/>
    </row>
    <row r="3264" spans="1:19" x14ac:dyDescent="0.3">
      <c r="A3264" s="25"/>
      <c r="C3264"/>
      <c r="D3264"/>
      <c r="E3264"/>
      <c r="F3264"/>
      <c r="G3264"/>
      <c r="J3264"/>
      <c r="K3264"/>
      <c r="N3264"/>
      <c r="O3264"/>
      <c r="P3264"/>
      <c r="Q3264"/>
      <c r="R3264"/>
      <c r="S3264" s="30"/>
    </row>
    <row r="3265" spans="1:19" x14ac:dyDescent="0.3">
      <c r="A3265" s="25"/>
      <c r="C3265"/>
      <c r="D3265"/>
      <c r="E3265"/>
      <c r="F3265"/>
      <c r="G3265"/>
      <c r="J3265"/>
      <c r="K3265"/>
      <c r="N3265"/>
      <c r="O3265"/>
      <c r="P3265"/>
      <c r="Q3265"/>
      <c r="R3265"/>
      <c r="S3265" s="30"/>
    </row>
    <row r="3266" spans="1:19" x14ac:dyDescent="0.3">
      <c r="A3266" s="25"/>
      <c r="C3266"/>
      <c r="D3266"/>
      <c r="E3266"/>
      <c r="F3266"/>
      <c r="G3266"/>
      <c r="H3266" s="26"/>
      <c r="I3266" s="26"/>
      <c r="J3266"/>
      <c r="K3266"/>
      <c r="N3266"/>
      <c r="O3266"/>
      <c r="P3266"/>
      <c r="Q3266"/>
      <c r="R3266"/>
      <c r="S3266" s="30"/>
    </row>
    <row r="3267" spans="1:19" x14ac:dyDescent="0.3">
      <c r="A3267" s="25"/>
      <c r="C3267"/>
      <c r="D3267"/>
      <c r="E3267"/>
      <c r="F3267"/>
      <c r="G3267"/>
      <c r="J3267"/>
      <c r="K3267"/>
      <c r="N3267"/>
      <c r="O3267"/>
      <c r="P3267"/>
      <c r="Q3267"/>
      <c r="R3267"/>
      <c r="S3267" s="30"/>
    </row>
    <row r="3268" spans="1:19" x14ac:dyDescent="0.3">
      <c r="A3268" s="25"/>
      <c r="C3268"/>
      <c r="D3268"/>
      <c r="E3268"/>
      <c r="F3268"/>
      <c r="G3268"/>
      <c r="J3268"/>
      <c r="K3268"/>
      <c r="N3268"/>
      <c r="O3268"/>
      <c r="P3268"/>
      <c r="Q3268"/>
      <c r="R3268"/>
      <c r="S3268" s="30"/>
    </row>
    <row r="3269" spans="1:19" x14ac:dyDescent="0.3">
      <c r="A3269" s="25"/>
      <c r="C3269"/>
      <c r="D3269"/>
      <c r="E3269"/>
      <c r="F3269"/>
      <c r="G3269"/>
      <c r="J3269"/>
      <c r="K3269"/>
      <c r="N3269"/>
      <c r="O3269"/>
      <c r="P3269"/>
      <c r="Q3269"/>
      <c r="R3269"/>
      <c r="S3269" s="30"/>
    </row>
    <row r="3270" spans="1:19" x14ac:dyDescent="0.3">
      <c r="A3270" s="25"/>
      <c r="C3270"/>
      <c r="D3270"/>
      <c r="E3270"/>
      <c r="F3270"/>
      <c r="G3270"/>
      <c r="J3270"/>
      <c r="K3270"/>
      <c r="N3270"/>
      <c r="O3270"/>
      <c r="P3270"/>
      <c r="Q3270"/>
      <c r="R3270"/>
      <c r="S3270" s="30"/>
    </row>
    <row r="3271" spans="1:19" x14ac:dyDescent="0.3">
      <c r="A3271" s="25"/>
      <c r="C3271"/>
      <c r="D3271"/>
      <c r="E3271"/>
      <c r="F3271"/>
      <c r="G3271"/>
      <c r="J3271"/>
      <c r="K3271"/>
      <c r="N3271"/>
      <c r="O3271"/>
      <c r="P3271"/>
      <c r="Q3271"/>
      <c r="R3271"/>
      <c r="S3271" s="30"/>
    </row>
    <row r="3272" spans="1:19" x14ac:dyDescent="0.3">
      <c r="A3272" s="25"/>
      <c r="C3272"/>
      <c r="D3272"/>
      <c r="E3272"/>
      <c r="F3272"/>
      <c r="G3272"/>
      <c r="J3272"/>
      <c r="K3272"/>
      <c r="N3272"/>
      <c r="O3272"/>
      <c r="P3272"/>
      <c r="Q3272"/>
      <c r="R3272"/>
      <c r="S3272" s="30"/>
    </row>
    <row r="3273" spans="1:19" x14ac:dyDescent="0.3">
      <c r="A3273" s="25"/>
      <c r="C3273"/>
      <c r="D3273"/>
      <c r="E3273"/>
      <c r="F3273"/>
      <c r="G3273"/>
      <c r="J3273"/>
      <c r="K3273"/>
      <c r="N3273"/>
      <c r="O3273"/>
      <c r="P3273"/>
      <c r="Q3273"/>
      <c r="R3273"/>
      <c r="S3273" s="30"/>
    </row>
    <row r="3274" spans="1:19" x14ac:dyDescent="0.3">
      <c r="A3274" s="25"/>
      <c r="C3274"/>
      <c r="D3274"/>
      <c r="E3274"/>
      <c r="F3274"/>
      <c r="G3274"/>
      <c r="J3274"/>
      <c r="K3274"/>
      <c r="N3274"/>
      <c r="O3274"/>
      <c r="P3274"/>
      <c r="Q3274"/>
      <c r="R3274"/>
      <c r="S3274" s="30"/>
    </row>
    <row r="3275" spans="1:19" x14ac:dyDescent="0.3">
      <c r="A3275" s="25"/>
      <c r="C3275"/>
      <c r="D3275"/>
      <c r="E3275"/>
      <c r="F3275"/>
      <c r="G3275"/>
      <c r="H3275" s="14"/>
      <c r="I3275" s="14"/>
      <c r="J3275"/>
      <c r="K3275"/>
      <c r="N3275"/>
      <c r="O3275"/>
      <c r="P3275"/>
      <c r="Q3275"/>
      <c r="R3275"/>
      <c r="S3275" s="30"/>
    </row>
    <row r="3276" spans="1:19" x14ac:dyDescent="0.3">
      <c r="A3276" s="25"/>
      <c r="C3276"/>
      <c r="D3276"/>
      <c r="E3276"/>
      <c r="F3276"/>
      <c r="G3276"/>
      <c r="H3276" s="14"/>
      <c r="I3276" s="14"/>
      <c r="J3276"/>
      <c r="K3276"/>
      <c r="N3276"/>
      <c r="O3276"/>
      <c r="P3276"/>
      <c r="Q3276"/>
      <c r="R3276"/>
      <c r="S3276" s="30"/>
    </row>
    <row r="3277" spans="1:19" x14ac:dyDescent="0.3">
      <c r="A3277" s="25"/>
      <c r="C3277"/>
      <c r="D3277"/>
      <c r="E3277"/>
      <c r="F3277"/>
      <c r="G3277"/>
      <c r="J3277"/>
      <c r="K3277"/>
      <c r="N3277"/>
      <c r="O3277"/>
      <c r="P3277"/>
      <c r="Q3277"/>
      <c r="R3277"/>
      <c r="S3277" s="30"/>
    </row>
    <row r="3278" spans="1:19" x14ac:dyDescent="0.3">
      <c r="A3278" s="25"/>
      <c r="C3278"/>
      <c r="D3278"/>
      <c r="E3278"/>
      <c r="F3278"/>
      <c r="G3278"/>
      <c r="H3278" s="14"/>
      <c r="I3278" s="14"/>
      <c r="J3278"/>
      <c r="K3278"/>
      <c r="N3278"/>
      <c r="O3278"/>
      <c r="P3278"/>
      <c r="Q3278"/>
      <c r="R3278"/>
      <c r="S3278" s="30"/>
    </row>
    <row r="3279" spans="1:19" x14ac:dyDescent="0.3">
      <c r="A3279" s="25"/>
      <c r="C3279"/>
      <c r="D3279"/>
      <c r="E3279"/>
      <c r="F3279"/>
      <c r="G3279"/>
      <c r="I3279" s="14"/>
      <c r="J3279"/>
      <c r="K3279"/>
      <c r="N3279"/>
      <c r="O3279"/>
      <c r="P3279"/>
      <c r="Q3279"/>
      <c r="R3279"/>
      <c r="S3279" s="30"/>
    </row>
    <row r="3280" spans="1:19" x14ac:dyDescent="0.3">
      <c r="A3280" s="25"/>
      <c r="C3280"/>
      <c r="D3280"/>
      <c r="E3280"/>
      <c r="F3280"/>
      <c r="G3280"/>
      <c r="J3280"/>
      <c r="K3280"/>
      <c r="N3280"/>
      <c r="O3280"/>
      <c r="P3280"/>
      <c r="Q3280"/>
      <c r="R3280"/>
      <c r="S3280" s="30"/>
    </row>
    <row r="3281" spans="1:19" x14ac:dyDescent="0.3">
      <c r="A3281" s="25"/>
      <c r="C3281"/>
      <c r="D3281"/>
      <c r="E3281"/>
      <c r="F3281"/>
      <c r="G3281"/>
      <c r="J3281"/>
      <c r="K3281"/>
      <c r="N3281"/>
      <c r="O3281"/>
      <c r="P3281"/>
      <c r="Q3281"/>
      <c r="R3281"/>
      <c r="S3281" s="30"/>
    </row>
    <row r="3282" spans="1:19" x14ac:dyDescent="0.3">
      <c r="A3282" s="25"/>
      <c r="C3282"/>
      <c r="D3282"/>
      <c r="E3282"/>
      <c r="F3282"/>
      <c r="G3282"/>
      <c r="J3282"/>
      <c r="K3282"/>
      <c r="N3282"/>
      <c r="O3282"/>
      <c r="P3282"/>
      <c r="Q3282"/>
      <c r="R3282"/>
      <c r="S3282" s="30"/>
    </row>
    <row r="3283" spans="1:19" x14ac:dyDescent="0.3">
      <c r="A3283" s="25"/>
      <c r="C3283"/>
      <c r="D3283"/>
      <c r="E3283"/>
      <c r="F3283"/>
      <c r="G3283"/>
      <c r="H3283" s="14"/>
      <c r="I3283" s="26"/>
      <c r="J3283"/>
      <c r="K3283"/>
      <c r="N3283"/>
      <c r="O3283"/>
      <c r="P3283"/>
      <c r="Q3283"/>
      <c r="R3283"/>
      <c r="S3283" s="30"/>
    </row>
    <row r="3284" spans="1:19" x14ac:dyDescent="0.3">
      <c r="A3284" s="25"/>
      <c r="C3284"/>
      <c r="D3284"/>
      <c r="E3284"/>
      <c r="F3284"/>
      <c r="G3284"/>
      <c r="H3284" s="26"/>
      <c r="I3284" s="26"/>
      <c r="J3284"/>
      <c r="K3284"/>
      <c r="N3284"/>
      <c r="O3284"/>
      <c r="P3284"/>
      <c r="Q3284"/>
      <c r="R3284"/>
      <c r="S3284" s="30"/>
    </row>
    <row r="3285" spans="1:19" x14ac:dyDescent="0.3">
      <c r="A3285" s="25"/>
      <c r="C3285"/>
      <c r="D3285"/>
      <c r="E3285"/>
      <c r="F3285"/>
      <c r="G3285"/>
      <c r="J3285"/>
      <c r="K3285"/>
      <c r="N3285"/>
      <c r="O3285"/>
      <c r="P3285"/>
      <c r="Q3285"/>
      <c r="R3285"/>
      <c r="S3285" s="30"/>
    </row>
    <row r="3286" spans="1:19" x14ac:dyDescent="0.3">
      <c r="A3286" s="25"/>
      <c r="C3286"/>
      <c r="D3286"/>
      <c r="E3286"/>
      <c r="F3286"/>
      <c r="G3286"/>
      <c r="H3286" s="14"/>
      <c r="I3286" s="26"/>
      <c r="J3286"/>
      <c r="K3286"/>
      <c r="N3286"/>
      <c r="O3286"/>
      <c r="P3286"/>
      <c r="Q3286"/>
      <c r="R3286"/>
      <c r="S3286" s="30"/>
    </row>
    <row r="3287" spans="1:19" x14ac:dyDescent="0.3">
      <c r="A3287" s="25"/>
      <c r="C3287"/>
      <c r="D3287"/>
      <c r="E3287"/>
      <c r="F3287"/>
      <c r="G3287"/>
      <c r="J3287"/>
      <c r="K3287"/>
      <c r="N3287"/>
      <c r="O3287"/>
      <c r="P3287"/>
      <c r="Q3287"/>
      <c r="R3287"/>
      <c r="S3287" s="30"/>
    </row>
    <row r="3288" spans="1:19" x14ac:dyDescent="0.3">
      <c r="A3288" s="25"/>
      <c r="C3288"/>
      <c r="D3288"/>
      <c r="E3288"/>
      <c r="F3288"/>
      <c r="G3288"/>
      <c r="J3288"/>
      <c r="K3288"/>
      <c r="N3288"/>
      <c r="O3288"/>
      <c r="P3288"/>
      <c r="Q3288"/>
      <c r="R3288"/>
      <c r="S3288" s="30"/>
    </row>
    <row r="3289" spans="1:19" x14ac:dyDescent="0.3">
      <c r="A3289" s="25"/>
      <c r="C3289"/>
      <c r="D3289"/>
      <c r="E3289"/>
      <c r="F3289"/>
      <c r="G3289"/>
      <c r="J3289"/>
      <c r="K3289"/>
      <c r="N3289"/>
      <c r="O3289"/>
      <c r="P3289"/>
      <c r="Q3289"/>
      <c r="R3289"/>
      <c r="S3289" s="30"/>
    </row>
    <row r="3290" spans="1:19" x14ac:dyDescent="0.3">
      <c r="A3290" s="25"/>
      <c r="C3290"/>
      <c r="D3290"/>
      <c r="E3290"/>
      <c r="F3290"/>
      <c r="G3290"/>
      <c r="J3290"/>
      <c r="K3290"/>
      <c r="N3290"/>
      <c r="O3290"/>
      <c r="P3290"/>
      <c r="Q3290"/>
      <c r="R3290"/>
      <c r="S3290" s="30"/>
    </row>
    <row r="3291" spans="1:19" x14ac:dyDescent="0.3">
      <c r="A3291" s="25"/>
      <c r="C3291"/>
      <c r="D3291"/>
      <c r="E3291"/>
      <c r="F3291"/>
      <c r="G3291"/>
      <c r="J3291"/>
      <c r="K3291"/>
      <c r="N3291"/>
      <c r="O3291"/>
      <c r="P3291"/>
      <c r="Q3291"/>
      <c r="R3291"/>
      <c r="S3291" s="30"/>
    </row>
    <row r="3292" spans="1:19" x14ac:dyDescent="0.3">
      <c r="A3292" s="25"/>
      <c r="C3292"/>
      <c r="D3292"/>
      <c r="E3292"/>
      <c r="F3292"/>
      <c r="G3292"/>
      <c r="J3292"/>
      <c r="K3292"/>
      <c r="N3292"/>
      <c r="O3292"/>
      <c r="P3292"/>
      <c r="Q3292"/>
      <c r="R3292"/>
      <c r="S3292" s="30"/>
    </row>
    <row r="3293" spans="1:19" x14ac:dyDescent="0.3">
      <c r="A3293" s="25"/>
      <c r="C3293"/>
      <c r="D3293"/>
      <c r="E3293"/>
      <c r="F3293"/>
      <c r="G3293"/>
      <c r="J3293"/>
      <c r="K3293"/>
      <c r="N3293"/>
      <c r="O3293"/>
      <c r="P3293"/>
      <c r="Q3293"/>
      <c r="R3293"/>
      <c r="S3293" s="30"/>
    </row>
    <row r="3294" spans="1:19" x14ac:dyDescent="0.3">
      <c r="A3294" s="25"/>
      <c r="C3294"/>
      <c r="D3294"/>
      <c r="E3294"/>
      <c r="F3294"/>
      <c r="G3294"/>
      <c r="J3294"/>
      <c r="K3294"/>
      <c r="N3294"/>
      <c r="O3294"/>
      <c r="P3294"/>
      <c r="Q3294"/>
      <c r="R3294"/>
      <c r="S3294" s="30"/>
    </row>
    <row r="3295" spans="1:19" x14ac:dyDescent="0.3">
      <c r="A3295" s="25"/>
      <c r="C3295"/>
      <c r="D3295"/>
      <c r="E3295"/>
      <c r="F3295"/>
      <c r="G3295"/>
      <c r="J3295"/>
      <c r="K3295"/>
      <c r="N3295"/>
      <c r="O3295"/>
      <c r="P3295"/>
      <c r="Q3295"/>
      <c r="R3295"/>
      <c r="S3295" s="30"/>
    </row>
    <row r="3296" spans="1:19" x14ac:dyDescent="0.3">
      <c r="A3296" s="25"/>
      <c r="C3296"/>
      <c r="D3296"/>
      <c r="E3296"/>
      <c r="F3296"/>
      <c r="G3296"/>
      <c r="J3296"/>
      <c r="K3296"/>
      <c r="N3296"/>
      <c r="O3296"/>
      <c r="P3296"/>
      <c r="Q3296"/>
      <c r="R3296"/>
      <c r="S3296" s="30"/>
    </row>
    <row r="3297" spans="1:19" x14ac:dyDescent="0.3">
      <c r="A3297" s="25"/>
      <c r="C3297"/>
      <c r="D3297"/>
      <c r="E3297"/>
      <c r="F3297"/>
      <c r="G3297"/>
      <c r="J3297"/>
      <c r="K3297"/>
      <c r="N3297"/>
      <c r="O3297"/>
      <c r="P3297"/>
      <c r="Q3297"/>
      <c r="R3297"/>
      <c r="S3297" s="30"/>
    </row>
    <row r="3298" spans="1:19" x14ac:dyDescent="0.3">
      <c r="A3298" s="25"/>
      <c r="C3298"/>
      <c r="D3298"/>
      <c r="E3298"/>
      <c r="F3298"/>
      <c r="G3298"/>
      <c r="I3298"/>
      <c r="J3298"/>
      <c r="K3298"/>
      <c r="N3298"/>
      <c r="O3298"/>
      <c r="P3298"/>
      <c r="Q3298"/>
      <c r="R3298"/>
      <c r="S3298" s="30"/>
    </row>
    <row r="3299" spans="1:19" x14ac:dyDescent="0.3">
      <c r="A3299" s="25"/>
      <c r="C3299"/>
      <c r="D3299"/>
      <c r="E3299"/>
      <c r="F3299"/>
      <c r="G3299"/>
      <c r="J3299"/>
      <c r="K3299"/>
      <c r="N3299"/>
      <c r="O3299"/>
      <c r="P3299"/>
      <c r="Q3299"/>
      <c r="R3299"/>
      <c r="S3299" s="30"/>
    </row>
    <row r="3300" spans="1:19" x14ac:dyDescent="0.3">
      <c r="A3300" s="25"/>
      <c r="C3300"/>
      <c r="D3300"/>
      <c r="E3300"/>
      <c r="F3300"/>
      <c r="G3300"/>
      <c r="H3300" s="14"/>
      <c r="I3300" s="14"/>
      <c r="J3300"/>
      <c r="K3300"/>
      <c r="N3300"/>
      <c r="O3300"/>
      <c r="P3300"/>
      <c r="Q3300"/>
      <c r="R3300"/>
      <c r="S3300" s="30"/>
    </row>
    <row r="3301" spans="1:19" x14ac:dyDescent="0.3">
      <c r="A3301" s="25"/>
      <c r="C3301"/>
      <c r="D3301"/>
      <c r="E3301"/>
      <c r="F3301"/>
      <c r="G3301"/>
      <c r="J3301"/>
      <c r="K3301"/>
      <c r="N3301"/>
      <c r="O3301"/>
      <c r="P3301"/>
      <c r="Q3301"/>
      <c r="R3301"/>
      <c r="S3301" s="30"/>
    </row>
    <row r="3302" spans="1:19" x14ac:dyDescent="0.3">
      <c r="A3302" s="25"/>
      <c r="C3302"/>
      <c r="D3302"/>
      <c r="E3302"/>
      <c r="F3302"/>
      <c r="G3302"/>
      <c r="J3302"/>
      <c r="K3302"/>
      <c r="N3302"/>
      <c r="O3302"/>
      <c r="P3302"/>
      <c r="Q3302"/>
      <c r="R3302"/>
      <c r="S3302" s="30"/>
    </row>
    <row r="3303" spans="1:19" x14ac:dyDescent="0.3">
      <c r="A3303" s="25"/>
      <c r="C3303"/>
      <c r="D3303"/>
      <c r="E3303"/>
      <c r="F3303"/>
      <c r="G3303"/>
      <c r="H3303" s="26"/>
      <c r="I3303" s="26"/>
      <c r="J3303"/>
      <c r="K3303"/>
      <c r="N3303"/>
      <c r="O3303"/>
      <c r="P3303"/>
      <c r="Q3303"/>
      <c r="R3303"/>
      <c r="S3303" s="30"/>
    </row>
    <row r="3304" spans="1:19" x14ac:dyDescent="0.3">
      <c r="A3304" s="25"/>
      <c r="C3304"/>
      <c r="D3304"/>
      <c r="E3304"/>
      <c r="F3304"/>
      <c r="G3304"/>
      <c r="J3304"/>
      <c r="K3304"/>
      <c r="N3304"/>
      <c r="O3304"/>
      <c r="P3304"/>
      <c r="Q3304"/>
      <c r="R3304"/>
      <c r="S3304" s="30"/>
    </row>
    <row r="3305" spans="1:19" x14ac:dyDescent="0.3">
      <c r="A3305" s="25"/>
      <c r="C3305"/>
      <c r="D3305"/>
      <c r="E3305"/>
      <c r="F3305"/>
      <c r="G3305"/>
      <c r="J3305"/>
      <c r="K3305"/>
      <c r="N3305"/>
      <c r="O3305"/>
      <c r="P3305"/>
      <c r="Q3305"/>
      <c r="R3305"/>
      <c r="S3305" s="30"/>
    </row>
    <row r="3306" spans="1:19" x14ac:dyDescent="0.3">
      <c r="A3306" s="25"/>
      <c r="C3306"/>
      <c r="D3306"/>
      <c r="E3306"/>
      <c r="F3306"/>
      <c r="G3306"/>
      <c r="J3306"/>
      <c r="K3306"/>
      <c r="N3306"/>
      <c r="O3306"/>
      <c r="P3306"/>
      <c r="Q3306"/>
      <c r="R3306"/>
      <c r="S3306" s="30"/>
    </row>
    <row r="3307" spans="1:19" x14ac:dyDescent="0.3">
      <c r="A3307" s="25"/>
      <c r="C3307"/>
      <c r="D3307"/>
      <c r="E3307"/>
      <c r="F3307"/>
      <c r="G3307"/>
      <c r="I3307"/>
      <c r="J3307"/>
      <c r="K3307"/>
      <c r="N3307"/>
      <c r="O3307"/>
      <c r="P3307"/>
      <c r="Q3307"/>
      <c r="R3307"/>
      <c r="S3307" s="30"/>
    </row>
    <row r="3308" spans="1:19" x14ac:dyDescent="0.3">
      <c r="A3308" s="25"/>
      <c r="C3308"/>
      <c r="D3308"/>
      <c r="E3308"/>
      <c r="F3308"/>
      <c r="G3308"/>
      <c r="I3308" s="14"/>
      <c r="J3308"/>
      <c r="K3308"/>
      <c r="N3308"/>
      <c r="O3308"/>
      <c r="P3308"/>
      <c r="Q3308"/>
      <c r="R3308"/>
      <c r="S3308" s="30"/>
    </row>
    <row r="3309" spans="1:19" x14ac:dyDescent="0.3">
      <c r="A3309" s="25"/>
      <c r="C3309"/>
      <c r="D3309"/>
      <c r="E3309"/>
      <c r="F3309"/>
      <c r="G3309"/>
      <c r="H3309" s="26"/>
      <c r="I3309" s="26"/>
      <c r="J3309"/>
      <c r="K3309"/>
      <c r="N3309"/>
      <c r="O3309"/>
      <c r="P3309"/>
      <c r="Q3309"/>
      <c r="R3309"/>
      <c r="S3309" s="30"/>
    </row>
    <row r="3310" spans="1:19" x14ac:dyDescent="0.3">
      <c r="A3310" s="25"/>
      <c r="C3310"/>
      <c r="D3310"/>
      <c r="E3310"/>
      <c r="F3310"/>
      <c r="G3310"/>
      <c r="H3310" s="26"/>
      <c r="I3310" s="26"/>
      <c r="J3310"/>
      <c r="K3310"/>
      <c r="N3310"/>
      <c r="O3310"/>
      <c r="P3310"/>
      <c r="Q3310"/>
      <c r="R3310"/>
      <c r="S3310" s="30"/>
    </row>
    <row r="3311" spans="1:19" x14ac:dyDescent="0.3">
      <c r="A3311" s="25"/>
      <c r="C3311"/>
      <c r="D3311"/>
      <c r="E3311"/>
      <c r="F3311"/>
      <c r="G3311"/>
      <c r="H3311" s="26"/>
      <c r="I3311" s="26"/>
      <c r="J3311"/>
      <c r="K3311"/>
      <c r="N3311"/>
      <c r="O3311"/>
      <c r="P3311"/>
      <c r="Q3311"/>
      <c r="R3311"/>
      <c r="S3311" s="30"/>
    </row>
    <row r="3312" spans="1:19" x14ac:dyDescent="0.3">
      <c r="A3312" s="25"/>
      <c r="C3312"/>
      <c r="D3312"/>
      <c r="E3312"/>
      <c r="F3312"/>
      <c r="G3312"/>
      <c r="J3312"/>
      <c r="K3312"/>
      <c r="N3312"/>
      <c r="O3312"/>
      <c r="P3312"/>
      <c r="Q3312"/>
      <c r="R3312"/>
      <c r="S3312" s="30"/>
    </row>
    <row r="3313" spans="1:19" x14ac:dyDescent="0.3">
      <c r="A3313" s="25"/>
      <c r="C3313"/>
      <c r="D3313"/>
      <c r="E3313"/>
      <c r="F3313"/>
      <c r="G3313"/>
      <c r="H3313" s="26"/>
      <c r="I3313" s="26"/>
      <c r="J3313"/>
      <c r="K3313"/>
      <c r="N3313"/>
      <c r="O3313"/>
      <c r="P3313"/>
      <c r="Q3313"/>
      <c r="R3313"/>
      <c r="S3313" s="30"/>
    </row>
    <row r="3314" spans="1:19" x14ac:dyDescent="0.3">
      <c r="A3314" s="25"/>
      <c r="C3314"/>
      <c r="D3314"/>
      <c r="E3314"/>
      <c r="F3314"/>
      <c r="G3314"/>
      <c r="H3314" s="26"/>
      <c r="I3314" s="26"/>
      <c r="J3314"/>
      <c r="K3314"/>
      <c r="N3314"/>
      <c r="O3314"/>
      <c r="P3314"/>
      <c r="Q3314"/>
      <c r="R3314"/>
      <c r="S3314" s="30"/>
    </row>
    <row r="3315" spans="1:19" x14ac:dyDescent="0.3">
      <c r="A3315" s="25"/>
      <c r="C3315"/>
      <c r="D3315"/>
      <c r="E3315"/>
      <c r="F3315"/>
      <c r="G3315"/>
      <c r="I3315" s="26"/>
      <c r="J3315"/>
      <c r="K3315"/>
      <c r="N3315"/>
      <c r="O3315"/>
      <c r="P3315"/>
      <c r="Q3315"/>
      <c r="R3315"/>
      <c r="S3315" s="30"/>
    </row>
    <row r="3316" spans="1:19" x14ac:dyDescent="0.3">
      <c r="A3316" s="25"/>
      <c r="C3316"/>
      <c r="D3316"/>
      <c r="E3316"/>
      <c r="F3316"/>
      <c r="G3316"/>
      <c r="H3316" s="14"/>
      <c r="I3316" s="14"/>
      <c r="J3316"/>
      <c r="K3316"/>
      <c r="N3316"/>
      <c r="O3316"/>
      <c r="P3316"/>
      <c r="Q3316"/>
      <c r="R3316"/>
      <c r="S3316" s="30"/>
    </row>
    <row r="3317" spans="1:19" x14ac:dyDescent="0.3">
      <c r="A3317" s="25"/>
      <c r="C3317"/>
      <c r="D3317"/>
      <c r="E3317"/>
      <c r="F3317"/>
      <c r="G3317"/>
      <c r="H3317" s="26"/>
      <c r="I3317" s="26"/>
      <c r="J3317"/>
      <c r="K3317"/>
      <c r="N3317"/>
      <c r="O3317"/>
      <c r="P3317"/>
      <c r="Q3317"/>
      <c r="R3317"/>
      <c r="S3317" s="30"/>
    </row>
    <row r="3318" spans="1:19" x14ac:dyDescent="0.3">
      <c r="A3318" s="25"/>
      <c r="C3318"/>
      <c r="D3318"/>
      <c r="E3318"/>
      <c r="F3318"/>
      <c r="G3318"/>
      <c r="H3318"/>
      <c r="I3318" s="26"/>
      <c r="J3318"/>
      <c r="K3318"/>
      <c r="N3318"/>
      <c r="O3318"/>
      <c r="P3318"/>
      <c r="Q3318"/>
      <c r="R3318"/>
      <c r="S3318" s="30"/>
    </row>
    <row r="3319" spans="1:19" x14ac:dyDescent="0.3">
      <c r="A3319" s="25"/>
      <c r="C3319"/>
      <c r="D3319"/>
      <c r="E3319"/>
      <c r="F3319"/>
      <c r="G3319"/>
      <c r="J3319"/>
      <c r="K3319"/>
      <c r="N3319"/>
      <c r="O3319"/>
      <c r="P3319"/>
      <c r="Q3319"/>
      <c r="R3319"/>
      <c r="S3319" s="30"/>
    </row>
    <row r="3320" spans="1:19" x14ac:dyDescent="0.3">
      <c r="A3320" s="25"/>
      <c r="C3320"/>
      <c r="D3320"/>
      <c r="E3320"/>
      <c r="F3320"/>
      <c r="G3320"/>
      <c r="I3320" s="26"/>
      <c r="J3320"/>
      <c r="K3320"/>
      <c r="N3320"/>
      <c r="O3320"/>
      <c r="P3320"/>
      <c r="Q3320"/>
      <c r="R3320"/>
      <c r="S3320" s="30"/>
    </row>
    <row r="3321" spans="1:19" x14ac:dyDescent="0.3">
      <c r="A3321" s="25"/>
      <c r="C3321"/>
      <c r="D3321"/>
      <c r="E3321"/>
      <c r="F3321"/>
      <c r="G3321"/>
      <c r="H3321" s="26"/>
      <c r="I3321" s="26"/>
      <c r="J3321"/>
      <c r="K3321"/>
      <c r="N3321"/>
      <c r="O3321"/>
      <c r="P3321"/>
      <c r="Q3321"/>
      <c r="R3321"/>
      <c r="S3321" s="30"/>
    </row>
    <row r="3322" spans="1:19" x14ac:dyDescent="0.3">
      <c r="A3322" s="25"/>
      <c r="C3322"/>
      <c r="D3322"/>
      <c r="E3322"/>
      <c r="F3322"/>
      <c r="G3322"/>
      <c r="J3322"/>
      <c r="K3322"/>
      <c r="N3322"/>
      <c r="O3322"/>
      <c r="P3322"/>
      <c r="Q3322"/>
      <c r="R3322"/>
      <c r="S3322" s="30"/>
    </row>
    <row r="3323" spans="1:19" x14ac:dyDescent="0.3">
      <c r="A3323" s="25"/>
      <c r="C3323"/>
      <c r="D3323"/>
      <c r="E3323"/>
      <c r="F3323"/>
      <c r="G3323"/>
      <c r="H3323" s="26"/>
      <c r="I3323" s="26"/>
      <c r="J3323"/>
      <c r="K3323"/>
      <c r="N3323"/>
      <c r="O3323"/>
      <c r="P3323"/>
      <c r="Q3323"/>
      <c r="R3323"/>
      <c r="S3323" s="30"/>
    </row>
    <row r="3324" spans="1:19" x14ac:dyDescent="0.3">
      <c r="A3324" s="25"/>
      <c r="C3324"/>
      <c r="D3324"/>
      <c r="E3324"/>
      <c r="F3324"/>
      <c r="G3324"/>
      <c r="H3324"/>
      <c r="I3324"/>
      <c r="J3324"/>
      <c r="K3324"/>
      <c r="N3324"/>
      <c r="O3324"/>
      <c r="P3324"/>
      <c r="Q3324"/>
      <c r="R3324"/>
      <c r="S3324" s="30"/>
    </row>
    <row r="3325" spans="1:19" x14ac:dyDescent="0.3">
      <c r="A3325" s="25"/>
      <c r="C3325"/>
      <c r="D3325"/>
      <c r="E3325"/>
      <c r="F3325"/>
      <c r="G3325"/>
      <c r="H3325"/>
      <c r="I3325"/>
      <c r="J3325"/>
      <c r="K3325"/>
      <c r="N3325"/>
      <c r="O3325"/>
      <c r="P3325"/>
      <c r="Q3325"/>
      <c r="R3325"/>
      <c r="S3325" s="30"/>
    </row>
    <row r="3326" spans="1:19" x14ac:dyDescent="0.3">
      <c r="A3326" s="25"/>
      <c r="C3326"/>
      <c r="D3326"/>
      <c r="E3326"/>
      <c r="F3326"/>
      <c r="G3326"/>
      <c r="J3326"/>
      <c r="K3326"/>
      <c r="N3326"/>
      <c r="O3326"/>
      <c r="P3326"/>
      <c r="Q3326"/>
      <c r="R3326"/>
      <c r="S3326" s="30"/>
    </row>
    <row r="3327" spans="1:19" x14ac:dyDescent="0.3">
      <c r="A3327" s="25"/>
      <c r="C3327"/>
      <c r="D3327"/>
      <c r="E3327"/>
      <c r="F3327"/>
      <c r="G3327"/>
      <c r="J3327"/>
      <c r="K3327"/>
      <c r="N3327"/>
      <c r="O3327"/>
      <c r="P3327"/>
      <c r="Q3327"/>
      <c r="R3327"/>
      <c r="S3327" s="30"/>
    </row>
    <row r="3328" spans="1:19" x14ac:dyDescent="0.3">
      <c r="A3328" s="25"/>
      <c r="C3328"/>
      <c r="D3328"/>
      <c r="E3328"/>
      <c r="F3328"/>
      <c r="G3328"/>
      <c r="H3328" s="26"/>
      <c r="I3328" s="26"/>
      <c r="J3328"/>
      <c r="K3328"/>
      <c r="N3328"/>
      <c r="O3328"/>
      <c r="P3328"/>
      <c r="Q3328"/>
      <c r="R3328"/>
      <c r="S3328" s="30"/>
    </row>
    <row r="3329" spans="1:19" x14ac:dyDescent="0.3">
      <c r="A3329" s="25"/>
      <c r="C3329"/>
      <c r="D3329"/>
      <c r="E3329"/>
      <c r="F3329"/>
      <c r="G3329"/>
      <c r="J3329"/>
      <c r="K3329"/>
      <c r="N3329"/>
      <c r="O3329"/>
      <c r="P3329"/>
      <c r="Q3329"/>
      <c r="R3329"/>
      <c r="S3329" s="30"/>
    </row>
    <row r="3330" spans="1:19" x14ac:dyDescent="0.3">
      <c r="A3330" s="25"/>
      <c r="C3330"/>
      <c r="D3330"/>
      <c r="E3330"/>
      <c r="F3330"/>
      <c r="G3330"/>
      <c r="J3330"/>
      <c r="K3330"/>
      <c r="N3330"/>
      <c r="O3330"/>
      <c r="P3330"/>
      <c r="Q3330"/>
      <c r="R3330"/>
      <c r="S3330" s="30"/>
    </row>
    <row r="3331" spans="1:19" x14ac:dyDescent="0.3">
      <c r="A3331" s="25"/>
      <c r="C3331"/>
      <c r="D3331"/>
      <c r="E3331"/>
      <c r="F3331"/>
      <c r="G3331"/>
      <c r="H3331"/>
      <c r="I3331"/>
      <c r="J3331"/>
      <c r="K3331"/>
      <c r="N3331"/>
      <c r="O3331"/>
      <c r="P3331"/>
      <c r="Q3331"/>
      <c r="R3331"/>
      <c r="S3331" s="30"/>
    </row>
    <row r="3332" spans="1:19" x14ac:dyDescent="0.3">
      <c r="A3332" s="25"/>
      <c r="C3332"/>
      <c r="D3332"/>
      <c r="E3332"/>
      <c r="F3332"/>
      <c r="G3332"/>
      <c r="J3332"/>
      <c r="K3332"/>
      <c r="N3332"/>
      <c r="O3332"/>
      <c r="P3332"/>
      <c r="Q3332"/>
      <c r="R3332"/>
      <c r="S3332" s="30"/>
    </row>
    <row r="3333" spans="1:19" x14ac:dyDescent="0.3">
      <c r="A3333" s="25"/>
      <c r="C3333"/>
      <c r="D3333"/>
      <c r="E3333"/>
      <c r="F3333"/>
      <c r="G3333"/>
      <c r="J3333"/>
      <c r="K3333"/>
      <c r="N3333"/>
      <c r="O3333"/>
      <c r="P3333"/>
      <c r="Q3333"/>
      <c r="R3333"/>
      <c r="S3333" s="30"/>
    </row>
    <row r="3334" spans="1:19" x14ac:dyDescent="0.3">
      <c r="A3334" s="25"/>
      <c r="C3334"/>
      <c r="D3334"/>
      <c r="E3334"/>
      <c r="F3334"/>
      <c r="G3334"/>
      <c r="H3334"/>
      <c r="I3334"/>
      <c r="J3334"/>
      <c r="K3334"/>
      <c r="N3334"/>
      <c r="O3334"/>
      <c r="P3334"/>
      <c r="Q3334"/>
      <c r="R3334"/>
      <c r="S3334" s="30"/>
    </row>
    <row r="3335" spans="1:19" x14ac:dyDescent="0.3">
      <c r="A3335" s="25"/>
      <c r="C3335"/>
      <c r="D3335"/>
      <c r="E3335"/>
      <c r="F3335"/>
      <c r="G3335"/>
      <c r="H3335"/>
      <c r="I3335"/>
      <c r="J3335"/>
      <c r="K3335"/>
      <c r="N3335"/>
      <c r="O3335"/>
      <c r="P3335"/>
      <c r="Q3335"/>
      <c r="R3335"/>
      <c r="S3335" s="30"/>
    </row>
    <row r="3336" spans="1:19" x14ac:dyDescent="0.3">
      <c r="A3336" s="25"/>
      <c r="C3336"/>
      <c r="D3336"/>
      <c r="E3336"/>
      <c r="F3336"/>
      <c r="G3336"/>
      <c r="H3336"/>
      <c r="I3336"/>
      <c r="J3336"/>
      <c r="K3336"/>
      <c r="N3336"/>
      <c r="O3336"/>
      <c r="P3336"/>
      <c r="Q3336"/>
      <c r="R3336"/>
      <c r="S3336" s="30"/>
    </row>
    <row r="3337" spans="1:19" x14ac:dyDescent="0.3">
      <c r="A3337" s="25"/>
      <c r="C3337"/>
      <c r="D3337"/>
      <c r="E3337"/>
      <c r="F3337"/>
      <c r="G3337"/>
      <c r="J3337"/>
      <c r="K3337"/>
      <c r="N3337"/>
      <c r="O3337"/>
      <c r="P3337"/>
      <c r="Q3337"/>
      <c r="R3337"/>
      <c r="S3337" s="30"/>
    </row>
    <row r="3338" spans="1:19" x14ac:dyDescent="0.3">
      <c r="A3338" s="25"/>
      <c r="C3338"/>
      <c r="D3338"/>
      <c r="E3338"/>
      <c r="F3338"/>
      <c r="G3338"/>
      <c r="H3338" s="26"/>
      <c r="I3338" s="26"/>
      <c r="J3338"/>
      <c r="K3338"/>
      <c r="N3338"/>
      <c r="O3338"/>
      <c r="P3338"/>
      <c r="Q3338"/>
      <c r="R3338"/>
      <c r="S3338" s="30"/>
    </row>
    <row r="3339" spans="1:19" x14ac:dyDescent="0.3">
      <c r="A3339" s="25"/>
      <c r="C3339"/>
      <c r="D3339"/>
      <c r="E3339"/>
      <c r="F3339"/>
      <c r="G3339"/>
      <c r="H3339"/>
      <c r="I3339" s="26"/>
      <c r="J3339"/>
      <c r="K3339"/>
      <c r="N3339"/>
      <c r="O3339"/>
      <c r="P3339"/>
      <c r="Q3339"/>
      <c r="R3339"/>
      <c r="S3339" s="30"/>
    </row>
    <row r="3340" spans="1:19" x14ac:dyDescent="0.3">
      <c r="A3340" s="25"/>
      <c r="C3340"/>
      <c r="D3340"/>
      <c r="E3340"/>
      <c r="F3340"/>
      <c r="G3340"/>
      <c r="H3340"/>
      <c r="I3340"/>
      <c r="J3340"/>
      <c r="K3340"/>
      <c r="N3340"/>
      <c r="O3340"/>
      <c r="P3340"/>
      <c r="Q3340"/>
      <c r="R3340"/>
      <c r="S3340" s="30"/>
    </row>
    <row r="3341" spans="1:19" x14ac:dyDescent="0.3">
      <c r="A3341" s="25"/>
      <c r="C3341"/>
      <c r="D3341"/>
      <c r="E3341"/>
      <c r="F3341"/>
      <c r="G3341"/>
      <c r="J3341"/>
      <c r="K3341"/>
      <c r="N3341"/>
      <c r="O3341"/>
      <c r="P3341"/>
      <c r="Q3341"/>
      <c r="R3341"/>
      <c r="S3341" s="30"/>
    </row>
    <row r="3342" spans="1:19" x14ac:dyDescent="0.3">
      <c r="A3342" s="25"/>
      <c r="C3342"/>
      <c r="D3342"/>
      <c r="E3342"/>
      <c r="F3342"/>
      <c r="G3342"/>
      <c r="J3342"/>
      <c r="K3342"/>
      <c r="N3342"/>
      <c r="O3342"/>
      <c r="P3342"/>
      <c r="Q3342"/>
      <c r="R3342"/>
      <c r="S3342" s="30"/>
    </row>
    <row r="3343" spans="1:19" x14ac:dyDescent="0.3">
      <c r="A3343" s="25"/>
      <c r="C3343"/>
      <c r="D3343"/>
      <c r="E3343"/>
      <c r="F3343"/>
      <c r="G3343"/>
      <c r="H3343"/>
      <c r="I3343"/>
      <c r="J3343"/>
      <c r="K3343"/>
      <c r="N3343"/>
      <c r="O3343"/>
      <c r="P3343"/>
      <c r="Q3343"/>
      <c r="R3343"/>
      <c r="S3343" s="30"/>
    </row>
    <row r="3344" spans="1:19" x14ac:dyDescent="0.3">
      <c r="A3344" s="25"/>
      <c r="C3344"/>
      <c r="D3344"/>
      <c r="E3344"/>
      <c r="F3344"/>
      <c r="G3344"/>
      <c r="J3344"/>
      <c r="K3344"/>
      <c r="N3344"/>
      <c r="O3344"/>
      <c r="P3344"/>
      <c r="Q3344"/>
      <c r="R3344"/>
      <c r="S3344" s="30"/>
    </row>
    <row r="3345" spans="1:19" x14ac:dyDescent="0.3">
      <c r="A3345" s="25"/>
      <c r="C3345"/>
      <c r="D3345"/>
      <c r="E3345"/>
      <c r="F3345"/>
      <c r="G3345"/>
      <c r="J3345"/>
      <c r="K3345"/>
      <c r="N3345"/>
      <c r="O3345"/>
      <c r="P3345"/>
      <c r="Q3345"/>
      <c r="R3345"/>
      <c r="S3345" s="30"/>
    </row>
    <row r="3346" spans="1:19" x14ac:dyDescent="0.3">
      <c r="A3346" s="25"/>
      <c r="C3346"/>
      <c r="D3346"/>
      <c r="E3346"/>
      <c r="F3346"/>
      <c r="G3346"/>
      <c r="H3346" s="26"/>
      <c r="I3346" s="26"/>
      <c r="J3346"/>
      <c r="K3346"/>
      <c r="N3346"/>
      <c r="O3346"/>
      <c r="P3346"/>
      <c r="Q3346"/>
      <c r="R3346"/>
      <c r="S3346" s="30"/>
    </row>
    <row r="3347" spans="1:19" x14ac:dyDescent="0.3">
      <c r="A3347" s="25"/>
      <c r="C3347"/>
      <c r="D3347"/>
      <c r="E3347"/>
      <c r="F3347"/>
      <c r="G3347"/>
      <c r="H3347"/>
      <c r="I3347"/>
      <c r="J3347"/>
      <c r="K3347"/>
      <c r="N3347"/>
      <c r="O3347"/>
      <c r="P3347"/>
      <c r="Q3347"/>
      <c r="R3347"/>
      <c r="S3347" s="30"/>
    </row>
    <row r="3348" spans="1:19" x14ac:dyDescent="0.3">
      <c r="A3348" s="25"/>
      <c r="C3348"/>
      <c r="D3348"/>
      <c r="E3348"/>
      <c r="F3348"/>
      <c r="G3348"/>
      <c r="H3348"/>
      <c r="I3348"/>
      <c r="J3348"/>
      <c r="K3348"/>
      <c r="N3348"/>
      <c r="O3348"/>
      <c r="P3348"/>
      <c r="Q3348"/>
      <c r="R3348"/>
      <c r="S3348" s="30"/>
    </row>
    <row r="3349" spans="1:19" x14ac:dyDescent="0.3">
      <c r="A3349" s="25"/>
      <c r="C3349"/>
      <c r="D3349"/>
      <c r="E3349"/>
      <c r="F3349"/>
      <c r="G3349"/>
      <c r="H3349"/>
      <c r="I3349"/>
      <c r="J3349"/>
      <c r="K3349"/>
      <c r="N3349"/>
      <c r="O3349"/>
      <c r="P3349"/>
      <c r="Q3349"/>
      <c r="R3349"/>
      <c r="S3349" s="30"/>
    </row>
    <row r="3350" spans="1:19" x14ac:dyDescent="0.3">
      <c r="A3350" s="25"/>
      <c r="C3350"/>
      <c r="D3350"/>
      <c r="E3350"/>
      <c r="F3350"/>
      <c r="G3350"/>
      <c r="H3350" s="26"/>
      <c r="I3350" s="26"/>
      <c r="J3350"/>
      <c r="K3350"/>
      <c r="N3350"/>
      <c r="O3350"/>
      <c r="P3350"/>
      <c r="Q3350"/>
      <c r="R3350"/>
      <c r="S3350" s="30"/>
    </row>
    <row r="3351" spans="1:19" x14ac:dyDescent="0.3">
      <c r="A3351" s="25"/>
      <c r="C3351"/>
      <c r="D3351"/>
      <c r="E3351"/>
      <c r="F3351"/>
      <c r="G3351"/>
      <c r="H3351"/>
      <c r="I3351"/>
      <c r="J3351"/>
      <c r="K3351"/>
      <c r="N3351"/>
      <c r="O3351"/>
      <c r="P3351"/>
      <c r="Q3351"/>
      <c r="R3351"/>
      <c r="S3351" s="30"/>
    </row>
    <row r="3352" spans="1:19" x14ac:dyDescent="0.3">
      <c r="A3352" s="25"/>
      <c r="C3352"/>
      <c r="D3352"/>
      <c r="E3352"/>
      <c r="F3352"/>
      <c r="G3352"/>
      <c r="J3352"/>
      <c r="K3352"/>
      <c r="N3352"/>
      <c r="O3352"/>
      <c r="P3352"/>
      <c r="Q3352"/>
      <c r="R3352"/>
      <c r="S3352" s="30"/>
    </row>
    <row r="3353" spans="1:19" x14ac:dyDescent="0.3">
      <c r="A3353" s="25"/>
      <c r="C3353"/>
      <c r="D3353"/>
      <c r="E3353"/>
      <c r="F3353"/>
      <c r="G3353"/>
      <c r="H3353" s="26"/>
      <c r="I3353" s="26"/>
      <c r="J3353"/>
      <c r="K3353"/>
      <c r="N3353"/>
      <c r="O3353"/>
      <c r="P3353"/>
      <c r="Q3353"/>
      <c r="R3353"/>
      <c r="S3353" s="30"/>
    </row>
    <row r="3354" spans="1:19" x14ac:dyDescent="0.3">
      <c r="A3354" s="25"/>
      <c r="C3354"/>
      <c r="D3354"/>
      <c r="E3354"/>
      <c r="F3354"/>
      <c r="G3354"/>
      <c r="J3354"/>
      <c r="K3354"/>
      <c r="N3354"/>
      <c r="O3354"/>
      <c r="P3354"/>
      <c r="Q3354"/>
      <c r="R3354"/>
      <c r="S3354" s="30"/>
    </row>
    <row r="3355" spans="1:19" x14ac:dyDescent="0.3">
      <c r="A3355" s="25"/>
      <c r="C3355"/>
      <c r="D3355"/>
      <c r="E3355"/>
      <c r="F3355"/>
      <c r="G3355"/>
      <c r="H3355"/>
      <c r="I3355"/>
      <c r="J3355"/>
      <c r="K3355"/>
      <c r="N3355"/>
      <c r="O3355"/>
      <c r="P3355"/>
      <c r="Q3355"/>
      <c r="R3355"/>
      <c r="S3355" s="30"/>
    </row>
    <row r="3356" spans="1:19" x14ac:dyDescent="0.3">
      <c r="A3356" s="25"/>
      <c r="C3356"/>
      <c r="D3356"/>
      <c r="E3356"/>
      <c r="F3356"/>
      <c r="G3356"/>
      <c r="H3356"/>
      <c r="I3356"/>
      <c r="J3356"/>
      <c r="K3356"/>
      <c r="N3356"/>
      <c r="O3356"/>
      <c r="P3356"/>
      <c r="Q3356"/>
      <c r="R3356"/>
      <c r="S3356" s="30"/>
    </row>
    <row r="3357" spans="1:19" x14ac:dyDescent="0.3">
      <c r="A3357" s="25"/>
      <c r="C3357"/>
      <c r="D3357"/>
      <c r="E3357"/>
      <c r="F3357"/>
      <c r="G3357"/>
      <c r="H3357"/>
      <c r="J3357"/>
      <c r="K3357"/>
      <c r="N3357"/>
      <c r="O3357"/>
      <c r="P3357"/>
      <c r="Q3357"/>
      <c r="R3357"/>
      <c r="S3357" s="30"/>
    </row>
    <row r="3358" spans="1:19" x14ac:dyDescent="0.3">
      <c r="A3358" s="25"/>
      <c r="C3358"/>
      <c r="D3358"/>
      <c r="E3358"/>
      <c r="F3358"/>
      <c r="G3358"/>
      <c r="J3358"/>
      <c r="K3358"/>
      <c r="N3358"/>
      <c r="O3358"/>
      <c r="P3358"/>
      <c r="Q3358"/>
      <c r="R3358"/>
      <c r="S3358" s="30"/>
    </row>
    <row r="3359" spans="1:19" x14ac:dyDescent="0.3">
      <c r="A3359" s="25"/>
      <c r="C3359"/>
      <c r="D3359"/>
      <c r="E3359"/>
      <c r="F3359"/>
      <c r="G3359"/>
      <c r="J3359"/>
      <c r="K3359"/>
      <c r="N3359"/>
      <c r="O3359"/>
      <c r="P3359"/>
      <c r="Q3359"/>
      <c r="R3359"/>
      <c r="S3359" s="30"/>
    </row>
    <row r="3360" spans="1:19" x14ac:dyDescent="0.3">
      <c r="A3360" s="25"/>
      <c r="C3360"/>
      <c r="D3360"/>
      <c r="E3360"/>
      <c r="F3360"/>
      <c r="G3360"/>
      <c r="J3360"/>
      <c r="K3360"/>
      <c r="N3360"/>
      <c r="O3360"/>
      <c r="P3360"/>
      <c r="Q3360"/>
      <c r="R3360"/>
      <c r="S3360" s="30"/>
    </row>
    <row r="3361" spans="1:19" x14ac:dyDescent="0.3">
      <c r="A3361" s="25"/>
      <c r="C3361"/>
      <c r="D3361"/>
      <c r="E3361"/>
      <c r="F3361"/>
      <c r="G3361"/>
      <c r="J3361"/>
      <c r="K3361"/>
      <c r="N3361"/>
      <c r="O3361"/>
      <c r="P3361"/>
      <c r="Q3361"/>
      <c r="R3361"/>
      <c r="S3361" s="30"/>
    </row>
    <row r="3362" spans="1:19" x14ac:dyDescent="0.3">
      <c r="A3362" s="25"/>
      <c r="C3362"/>
      <c r="D3362"/>
      <c r="E3362"/>
      <c r="F3362"/>
      <c r="G3362"/>
      <c r="H3362" s="26"/>
      <c r="I3362" s="26"/>
      <c r="J3362"/>
      <c r="K3362"/>
      <c r="N3362"/>
      <c r="O3362"/>
      <c r="P3362"/>
      <c r="Q3362"/>
      <c r="R3362"/>
      <c r="S3362" s="30"/>
    </row>
    <row r="3363" spans="1:19" x14ac:dyDescent="0.3">
      <c r="A3363" s="25"/>
      <c r="C3363"/>
      <c r="D3363"/>
      <c r="E3363"/>
      <c r="F3363"/>
      <c r="G3363"/>
      <c r="J3363"/>
      <c r="K3363"/>
      <c r="N3363"/>
      <c r="O3363"/>
      <c r="P3363"/>
      <c r="Q3363"/>
      <c r="R3363"/>
      <c r="S3363" s="30"/>
    </row>
    <row r="3364" spans="1:19" x14ac:dyDescent="0.3">
      <c r="A3364" s="25"/>
      <c r="C3364"/>
      <c r="D3364"/>
      <c r="E3364"/>
      <c r="F3364"/>
      <c r="G3364"/>
      <c r="J3364"/>
      <c r="K3364"/>
      <c r="N3364"/>
      <c r="O3364"/>
      <c r="P3364"/>
      <c r="Q3364"/>
      <c r="R3364"/>
      <c r="S3364" s="30"/>
    </row>
    <row r="3365" spans="1:19" x14ac:dyDescent="0.3">
      <c r="A3365" s="25"/>
      <c r="C3365"/>
      <c r="D3365"/>
      <c r="E3365"/>
      <c r="F3365"/>
      <c r="G3365"/>
      <c r="H3365"/>
      <c r="I3365"/>
      <c r="J3365"/>
      <c r="K3365"/>
      <c r="N3365"/>
      <c r="O3365"/>
      <c r="P3365"/>
      <c r="Q3365"/>
      <c r="R3365"/>
      <c r="S3365" s="30"/>
    </row>
    <row r="3366" spans="1:19" x14ac:dyDescent="0.3">
      <c r="A3366" s="25"/>
      <c r="C3366"/>
      <c r="D3366"/>
      <c r="E3366"/>
      <c r="F3366"/>
      <c r="G3366"/>
      <c r="J3366"/>
      <c r="K3366"/>
      <c r="N3366"/>
      <c r="O3366"/>
      <c r="P3366"/>
      <c r="Q3366"/>
      <c r="R3366"/>
      <c r="S3366" s="30"/>
    </row>
    <row r="3367" spans="1:19" x14ac:dyDescent="0.3">
      <c r="A3367" s="25"/>
      <c r="C3367"/>
      <c r="D3367"/>
      <c r="E3367"/>
      <c r="F3367"/>
      <c r="G3367"/>
      <c r="H3367" s="26"/>
      <c r="I3367" s="26"/>
      <c r="J3367"/>
      <c r="K3367"/>
      <c r="N3367"/>
      <c r="O3367"/>
      <c r="P3367"/>
      <c r="Q3367"/>
      <c r="R3367"/>
      <c r="S3367" s="30"/>
    </row>
    <row r="3368" spans="1:19" x14ac:dyDescent="0.3">
      <c r="A3368" s="25"/>
      <c r="C3368"/>
      <c r="D3368"/>
      <c r="E3368"/>
      <c r="F3368"/>
      <c r="G3368"/>
      <c r="J3368"/>
      <c r="K3368"/>
      <c r="N3368"/>
      <c r="O3368"/>
      <c r="P3368"/>
      <c r="Q3368"/>
      <c r="R3368"/>
      <c r="S3368" s="30"/>
    </row>
    <row r="3369" spans="1:19" x14ac:dyDescent="0.3">
      <c r="A3369" s="25"/>
      <c r="C3369"/>
      <c r="D3369"/>
      <c r="E3369"/>
      <c r="F3369"/>
      <c r="G3369"/>
      <c r="J3369"/>
      <c r="K3369"/>
      <c r="N3369"/>
      <c r="O3369"/>
      <c r="P3369"/>
      <c r="Q3369"/>
      <c r="R3369"/>
      <c r="S3369" s="30"/>
    </row>
    <row r="3370" spans="1:19" x14ac:dyDescent="0.3">
      <c r="A3370" s="25"/>
      <c r="C3370"/>
      <c r="D3370"/>
      <c r="E3370"/>
      <c r="F3370"/>
      <c r="G3370"/>
      <c r="H3370"/>
      <c r="I3370"/>
      <c r="J3370"/>
      <c r="K3370"/>
      <c r="N3370"/>
      <c r="O3370"/>
      <c r="P3370"/>
      <c r="Q3370"/>
      <c r="R3370"/>
      <c r="S3370" s="30"/>
    </row>
    <row r="3371" spans="1:19" x14ac:dyDescent="0.3">
      <c r="A3371" s="25"/>
      <c r="C3371"/>
      <c r="D3371"/>
      <c r="E3371"/>
      <c r="F3371"/>
      <c r="G3371"/>
      <c r="J3371"/>
      <c r="K3371"/>
      <c r="N3371"/>
      <c r="O3371"/>
      <c r="P3371"/>
      <c r="Q3371"/>
      <c r="R3371"/>
      <c r="S3371" s="30"/>
    </row>
    <row r="3372" spans="1:19" x14ac:dyDescent="0.3">
      <c r="A3372" s="25"/>
      <c r="C3372"/>
      <c r="D3372"/>
      <c r="E3372"/>
      <c r="F3372"/>
      <c r="G3372"/>
      <c r="J3372"/>
      <c r="K3372"/>
      <c r="N3372"/>
      <c r="O3372"/>
      <c r="P3372"/>
      <c r="Q3372"/>
      <c r="R3372"/>
      <c r="S3372" s="30"/>
    </row>
    <row r="3373" spans="1:19" x14ac:dyDescent="0.3">
      <c r="A3373" s="25"/>
      <c r="C3373"/>
      <c r="D3373"/>
      <c r="E3373"/>
      <c r="F3373"/>
      <c r="G3373"/>
      <c r="J3373"/>
      <c r="K3373"/>
      <c r="N3373"/>
      <c r="O3373"/>
      <c r="P3373"/>
      <c r="Q3373"/>
      <c r="R3373"/>
      <c r="S3373" s="30"/>
    </row>
    <row r="3374" spans="1:19" x14ac:dyDescent="0.3">
      <c r="A3374" s="25"/>
      <c r="C3374"/>
      <c r="D3374"/>
      <c r="E3374"/>
      <c r="F3374"/>
      <c r="G3374"/>
      <c r="H3374"/>
      <c r="I3374"/>
      <c r="J3374"/>
      <c r="K3374"/>
      <c r="N3374"/>
      <c r="O3374"/>
      <c r="P3374"/>
      <c r="Q3374"/>
      <c r="R3374"/>
      <c r="S3374" s="30"/>
    </row>
    <row r="3375" spans="1:19" x14ac:dyDescent="0.3">
      <c r="A3375" s="25"/>
      <c r="C3375"/>
      <c r="D3375"/>
      <c r="E3375"/>
      <c r="F3375"/>
      <c r="G3375"/>
      <c r="H3375"/>
      <c r="I3375"/>
      <c r="J3375"/>
      <c r="K3375"/>
      <c r="N3375"/>
      <c r="O3375"/>
      <c r="P3375"/>
      <c r="Q3375"/>
      <c r="R3375"/>
      <c r="S3375" s="30"/>
    </row>
    <row r="3376" spans="1:19" x14ac:dyDescent="0.3">
      <c r="A3376" s="25"/>
      <c r="C3376"/>
      <c r="D3376"/>
      <c r="E3376"/>
      <c r="F3376"/>
      <c r="G3376"/>
      <c r="H3376"/>
      <c r="I3376"/>
      <c r="J3376"/>
      <c r="K3376"/>
      <c r="N3376"/>
      <c r="O3376"/>
      <c r="P3376"/>
      <c r="Q3376"/>
      <c r="R3376"/>
      <c r="S3376" s="30"/>
    </row>
    <row r="3377" spans="1:19" x14ac:dyDescent="0.3">
      <c r="A3377" s="25"/>
      <c r="C3377"/>
      <c r="D3377"/>
      <c r="E3377"/>
      <c r="F3377"/>
      <c r="G3377"/>
      <c r="H3377" s="26"/>
      <c r="I3377" s="14"/>
      <c r="J3377"/>
      <c r="K3377"/>
      <c r="N3377"/>
      <c r="O3377"/>
      <c r="P3377"/>
      <c r="Q3377"/>
      <c r="R3377"/>
      <c r="S3377" s="30"/>
    </row>
    <row r="3378" spans="1:19" x14ac:dyDescent="0.3">
      <c r="A3378" s="25"/>
      <c r="C3378"/>
      <c r="D3378"/>
      <c r="E3378"/>
      <c r="F3378"/>
      <c r="G3378"/>
      <c r="H3378" s="14"/>
      <c r="I3378" s="26"/>
      <c r="J3378"/>
      <c r="K3378"/>
      <c r="N3378"/>
      <c r="O3378"/>
      <c r="P3378"/>
      <c r="Q3378"/>
      <c r="R3378"/>
      <c r="S3378" s="30"/>
    </row>
    <row r="3379" spans="1:19" x14ac:dyDescent="0.3">
      <c r="A3379" s="25"/>
      <c r="C3379"/>
      <c r="D3379"/>
      <c r="E3379"/>
      <c r="F3379"/>
      <c r="G3379"/>
      <c r="H3379"/>
      <c r="I3379"/>
      <c r="J3379"/>
      <c r="K3379"/>
      <c r="N3379"/>
      <c r="O3379"/>
      <c r="P3379"/>
      <c r="Q3379"/>
      <c r="R3379"/>
      <c r="S3379" s="30"/>
    </row>
    <row r="3380" spans="1:19" x14ac:dyDescent="0.3">
      <c r="A3380" s="25"/>
      <c r="C3380"/>
      <c r="D3380"/>
      <c r="E3380"/>
      <c r="F3380"/>
      <c r="G3380"/>
      <c r="H3380"/>
      <c r="I3380"/>
      <c r="J3380"/>
      <c r="K3380"/>
      <c r="N3380"/>
      <c r="O3380"/>
      <c r="P3380"/>
      <c r="Q3380"/>
      <c r="R3380"/>
      <c r="S3380" s="30"/>
    </row>
    <row r="3381" spans="1:19" x14ac:dyDescent="0.3">
      <c r="A3381" s="25"/>
      <c r="C3381"/>
      <c r="D3381"/>
      <c r="E3381"/>
      <c r="F3381"/>
      <c r="G3381"/>
      <c r="H3381"/>
      <c r="J3381"/>
      <c r="K3381"/>
      <c r="N3381"/>
      <c r="O3381"/>
      <c r="P3381"/>
      <c r="Q3381"/>
      <c r="R3381"/>
      <c r="S3381" s="30"/>
    </row>
    <row r="3382" spans="1:19" x14ac:dyDescent="0.3">
      <c r="A3382" s="25"/>
      <c r="C3382"/>
      <c r="D3382"/>
      <c r="E3382"/>
      <c r="F3382"/>
      <c r="G3382"/>
      <c r="H3382"/>
      <c r="I3382" s="26"/>
      <c r="J3382"/>
      <c r="K3382"/>
      <c r="N3382"/>
      <c r="O3382"/>
      <c r="P3382"/>
      <c r="Q3382"/>
      <c r="R3382"/>
      <c r="S3382" s="30"/>
    </row>
    <row r="3383" spans="1:19" x14ac:dyDescent="0.3">
      <c r="A3383" s="25"/>
      <c r="C3383"/>
      <c r="D3383"/>
      <c r="E3383"/>
      <c r="F3383"/>
      <c r="G3383"/>
      <c r="H3383"/>
      <c r="I3383" s="26"/>
      <c r="J3383"/>
      <c r="K3383"/>
      <c r="N3383"/>
      <c r="O3383"/>
      <c r="P3383"/>
      <c r="Q3383"/>
      <c r="R3383"/>
      <c r="S3383" s="30"/>
    </row>
    <row r="3384" spans="1:19" x14ac:dyDescent="0.3">
      <c r="A3384" s="25"/>
      <c r="C3384"/>
      <c r="D3384"/>
      <c r="E3384"/>
      <c r="F3384"/>
      <c r="G3384"/>
      <c r="H3384"/>
      <c r="I3384" s="26"/>
      <c r="J3384"/>
      <c r="K3384"/>
      <c r="N3384"/>
      <c r="O3384"/>
      <c r="P3384"/>
      <c r="Q3384"/>
      <c r="R3384"/>
      <c r="S3384" s="30"/>
    </row>
    <row r="3385" spans="1:19" x14ac:dyDescent="0.3">
      <c r="A3385" s="25"/>
      <c r="C3385"/>
      <c r="D3385"/>
      <c r="E3385"/>
      <c r="F3385"/>
      <c r="G3385"/>
      <c r="H3385" s="26"/>
      <c r="I3385" s="26"/>
      <c r="J3385"/>
      <c r="K3385"/>
      <c r="N3385"/>
      <c r="O3385"/>
      <c r="P3385"/>
      <c r="Q3385"/>
      <c r="R3385"/>
      <c r="S3385" s="30"/>
    </row>
    <row r="3386" spans="1:19" x14ac:dyDescent="0.3">
      <c r="A3386" s="25"/>
      <c r="C3386"/>
      <c r="D3386"/>
      <c r="E3386"/>
      <c r="F3386"/>
      <c r="G3386"/>
      <c r="H3386" s="26"/>
      <c r="I3386" s="26"/>
      <c r="J3386"/>
      <c r="K3386"/>
      <c r="N3386"/>
      <c r="O3386"/>
      <c r="P3386"/>
      <c r="Q3386"/>
      <c r="R3386"/>
      <c r="S3386" s="30"/>
    </row>
    <row r="3387" spans="1:19" x14ac:dyDescent="0.3">
      <c r="A3387" s="25"/>
      <c r="C3387"/>
      <c r="D3387"/>
      <c r="E3387"/>
      <c r="F3387"/>
      <c r="G3387"/>
      <c r="H3387" s="14"/>
      <c r="I3387" s="14"/>
      <c r="J3387"/>
      <c r="K3387"/>
      <c r="N3387"/>
      <c r="O3387"/>
      <c r="P3387"/>
      <c r="Q3387"/>
      <c r="R3387"/>
      <c r="S3387" s="30"/>
    </row>
    <row r="3388" spans="1:19" x14ac:dyDescent="0.3">
      <c r="A3388" s="25"/>
      <c r="C3388"/>
      <c r="D3388"/>
      <c r="E3388"/>
      <c r="F3388"/>
      <c r="G3388"/>
      <c r="H3388" s="26"/>
      <c r="I3388" s="26"/>
      <c r="J3388"/>
      <c r="K3388"/>
      <c r="N3388"/>
      <c r="O3388"/>
      <c r="P3388"/>
      <c r="Q3388"/>
      <c r="R3388"/>
      <c r="S3388" s="30"/>
    </row>
    <row r="3389" spans="1:19" x14ac:dyDescent="0.3">
      <c r="A3389" s="25"/>
      <c r="C3389"/>
      <c r="D3389"/>
      <c r="E3389"/>
      <c r="F3389"/>
      <c r="G3389"/>
      <c r="H3389" s="26"/>
      <c r="I3389" s="26"/>
      <c r="J3389"/>
      <c r="K3389"/>
      <c r="N3389"/>
      <c r="O3389"/>
      <c r="P3389"/>
      <c r="Q3389"/>
      <c r="R3389"/>
      <c r="S3389" s="30"/>
    </row>
    <row r="3390" spans="1:19" x14ac:dyDescent="0.3">
      <c r="A3390" s="25"/>
      <c r="C3390"/>
      <c r="D3390"/>
      <c r="E3390"/>
      <c r="F3390"/>
      <c r="G3390"/>
      <c r="H3390" s="26"/>
      <c r="I3390" s="26"/>
      <c r="J3390"/>
      <c r="K3390"/>
      <c r="N3390"/>
      <c r="O3390"/>
      <c r="P3390"/>
      <c r="Q3390"/>
      <c r="R3390"/>
      <c r="S3390" s="30"/>
    </row>
    <row r="3391" spans="1:19" x14ac:dyDescent="0.3">
      <c r="A3391" s="25"/>
      <c r="C3391"/>
      <c r="D3391"/>
      <c r="E3391"/>
      <c r="F3391"/>
      <c r="G3391"/>
      <c r="H3391" s="14"/>
      <c r="I3391" s="14"/>
      <c r="J3391"/>
      <c r="K3391"/>
      <c r="N3391"/>
      <c r="O3391"/>
      <c r="P3391"/>
      <c r="Q3391"/>
      <c r="R3391"/>
      <c r="S3391" s="30"/>
    </row>
    <row r="3392" spans="1:19" x14ac:dyDescent="0.3">
      <c r="A3392" s="25"/>
      <c r="C3392"/>
      <c r="D3392"/>
      <c r="E3392"/>
      <c r="F3392"/>
      <c r="G3392"/>
      <c r="H3392" s="26"/>
      <c r="I3392" s="26"/>
      <c r="J3392"/>
      <c r="K3392"/>
      <c r="N3392"/>
      <c r="O3392"/>
      <c r="P3392"/>
      <c r="Q3392"/>
      <c r="R3392"/>
      <c r="S3392" s="30"/>
    </row>
    <row r="3393" spans="1:19" x14ac:dyDescent="0.3">
      <c r="A3393" s="25"/>
      <c r="C3393"/>
      <c r="D3393"/>
      <c r="E3393"/>
      <c r="F3393"/>
      <c r="G3393"/>
      <c r="H3393" s="26"/>
      <c r="I3393" s="26"/>
      <c r="J3393"/>
      <c r="K3393"/>
      <c r="N3393"/>
      <c r="O3393"/>
      <c r="P3393"/>
      <c r="Q3393"/>
      <c r="R3393"/>
      <c r="S3393" s="30"/>
    </row>
    <row r="3394" spans="1:19" x14ac:dyDescent="0.3">
      <c r="A3394" s="25"/>
      <c r="C3394"/>
      <c r="D3394"/>
      <c r="E3394"/>
      <c r="F3394"/>
      <c r="G3394"/>
      <c r="J3394"/>
      <c r="K3394"/>
      <c r="N3394"/>
      <c r="O3394"/>
      <c r="P3394"/>
      <c r="Q3394"/>
      <c r="R3394"/>
      <c r="S3394" s="30"/>
    </row>
    <row r="3395" spans="1:19" x14ac:dyDescent="0.3">
      <c r="A3395" s="25"/>
      <c r="C3395"/>
      <c r="D3395"/>
      <c r="E3395"/>
      <c r="F3395"/>
      <c r="G3395"/>
      <c r="J3395"/>
      <c r="K3395"/>
      <c r="N3395"/>
      <c r="O3395"/>
      <c r="P3395"/>
      <c r="Q3395"/>
      <c r="R3395"/>
      <c r="S3395" s="30"/>
    </row>
    <row r="3396" spans="1:19" x14ac:dyDescent="0.3">
      <c r="A3396" s="25"/>
      <c r="C3396"/>
      <c r="D3396"/>
      <c r="E3396"/>
      <c r="F3396"/>
      <c r="G3396"/>
      <c r="H3396" s="26"/>
      <c r="I3396" s="26"/>
      <c r="J3396"/>
      <c r="K3396"/>
      <c r="N3396"/>
      <c r="O3396"/>
      <c r="P3396"/>
      <c r="Q3396"/>
      <c r="R3396"/>
      <c r="S3396" s="30"/>
    </row>
    <row r="3397" spans="1:19" x14ac:dyDescent="0.3">
      <c r="A3397" s="25"/>
      <c r="C3397"/>
      <c r="D3397"/>
      <c r="E3397"/>
      <c r="F3397"/>
      <c r="G3397"/>
      <c r="H3397" s="14"/>
      <c r="I3397" s="14"/>
      <c r="J3397"/>
      <c r="K3397"/>
      <c r="N3397"/>
      <c r="O3397"/>
      <c r="P3397"/>
      <c r="Q3397"/>
      <c r="R3397"/>
      <c r="S3397" s="30"/>
    </row>
    <row r="3398" spans="1:19" x14ac:dyDescent="0.3">
      <c r="A3398" s="25"/>
      <c r="C3398"/>
      <c r="D3398"/>
      <c r="E3398"/>
      <c r="F3398"/>
      <c r="G3398"/>
      <c r="H3398" s="26"/>
      <c r="I3398" s="26"/>
      <c r="J3398"/>
      <c r="K3398"/>
      <c r="N3398"/>
      <c r="O3398"/>
      <c r="P3398"/>
      <c r="Q3398"/>
      <c r="R3398"/>
      <c r="S3398" s="30"/>
    </row>
    <row r="3399" spans="1:19" x14ac:dyDescent="0.3">
      <c r="A3399" s="25"/>
      <c r="C3399"/>
      <c r="D3399"/>
      <c r="E3399"/>
      <c r="F3399"/>
      <c r="G3399"/>
      <c r="H3399" s="26"/>
      <c r="I3399" s="26"/>
      <c r="J3399"/>
      <c r="K3399"/>
      <c r="N3399"/>
      <c r="O3399"/>
      <c r="P3399"/>
      <c r="Q3399"/>
      <c r="R3399"/>
      <c r="S3399" s="30"/>
    </row>
    <row r="3400" spans="1:19" x14ac:dyDescent="0.3">
      <c r="A3400" s="25"/>
      <c r="C3400"/>
      <c r="D3400"/>
      <c r="E3400"/>
      <c r="F3400"/>
      <c r="G3400"/>
      <c r="H3400" s="26"/>
      <c r="I3400" s="26"/>
      <c r="J3400"/>
      <c r="K3400"/>
      <c r="N3400"/>
      <c r="O3400"/>
      <c r="P3400"/>
      <c r="Q3400"/>
      <c r="R3400"/>
      <c r="S3400" s="30"/>
    </row>
    <row r="3401" spans="1:19" x14ac:dyDescent="0.3">
      <c r="A3401" s="25"/>
      <c r="C3401"/>
      <c r="D3401"/>
      <c r="E3401"/>
      <c r="F3401"/>
      <c r="G3401"/>
      <c r="H3401" s="14"/>
      <c r="I3401" s="14"/>
      <c r="J3401"/>
      <c r="K3401"/>
      <c r="N3401"/>
      <c r="O3401"/>
      <c r="P3401"/>
      <c r="Q3401"/>
      <c r="R3401"/>
      <c r="S3401" s="30"/>
    </row>
    <row r="3402" spans="1:19" x14ac:dyDescent="0.3">
      <c r="A3402" s="25"/>
      <c r="C3402"/>
      <c r="D3402"/>
      <c r="E3402"/>
      <c r="F3402"/>
      <c r="G3402"/>
      <c r="H3402" s="26"/>
      <c r="I3402" s="26"/>
      <c r="J3402"/>
      <c r="K3402"/>
      <c r="N3402"/>
      <c r="O3402"/>
      <c r="P3402"/>
      <c r="Q3402"/>
      <c r="R3402"/>
      <c r="S3402" s="30"/>
    </row>
    <row r="3403" spans="1:19" x14ac:dyDescent="0.3">
      <c r="A3403" s="25"/>
      <c r="C3403"/>
      <c r="D3403"/>
      <c r="E3403"/>
      <c r="F3403"/>
      <c r="G3403"/>
      <c r="H3403" s="26"/>
      <c r="I3403" s="26"/>
      <c r="J3403"/>
      <c r="K3403"/>
      <c r="N3403"/>
      <c r="O3403"/>
      <c r="P3403"/>
      <c r="Q3403"/>
      <c r="R3403"/>
      <c r="S3403" s="30"/>
    </row>
    <row r="3404" spans="1:19" x14ac:dyDescent="0.3">
      <c r="A3404" s="25"/>
      <c r="C3404"/>
      <c r="D3404"/>
      <c r="E3404"/>
      <c r="F3404"/>
      <c r="G3404"/>
      <c r="I3404" s="26"/>
      <c r="J3404"/>
      <c r="K3404"/>
      <c r="N3404"/>
      <c r="O3404"/>
      <c r="P3404"/>
      <c r="Q3404"/>
      <c r="R3404"/>
      <c r="S3404" s="30"/>
    </row>
    <row r="3405" spans="1:19" x14ac:dyDescent="0.3">
      <c r="A3405" s="25"/>
      <c r="C3405"/>
      <c r="D3405"/>
      <c r="E3405"/>
      <c r="F3405"/>
      <c r="G3405"/>
      <c r="H3405" s="26"/>
      <c r="I3405" s="26"/>
      <c r="J3405"/>
      <c r="K3405"/>
      <c r="N3405"/>
      <c r="O3405"/>
      <c r="P3405"/>
      <c r="Q3405"/>
      <c r="R3405"/>
      <c r="S3405" s="30"/>
    </row>
    <row r="3406" spans="1:19" x14ac:dyDescent="0.3">
      <c r="A3406" s="25"/>
      <c r="C3406"/>
      <c r="D3406"/>
      <c r="E3406"/>
      <c r="F3406"/>
      <c r="G3406"/>
      <c r="H3406" s="14"/>
      <c r="I3406" s="14"/>
      <c r="J3406"/>
      <c r="K3406"/>
      <c r="N3406"/>
      <c r="O3406"/>
      <c r="P3406"/>
      <c r="Q3406"/>
      <c r="R3406"/>
      <c r="S3406" s="30"/>
    </row>
    <row r="3407" spans="1:19" x14ac:dyDescent="0.3">
      <c r="A3407" s="25"/>
      <c r="C3407"/>
      <c r="D3407"/>
      <c r="E3407"/>
      <c r="F3407"/>
      <c r="G3407"/>
      <c r="H3407" s="26"/>
      <c r="I3407" s="26"/>
      <c r="J3407"/>
      <c r="K3407"/>
      <c r="N3407"/>
      <c r="O3407"/>
      <c r="P3407"/>
      <c r="Q3407"/>
      <c r="R3407"/>
      <c r="S3407" s="30"/>
    </row>
    <row r="3408" spans="1:19" x14ac:dyDescent="0.3">
      <c r="A3408" s="25"/>
      <c r="C3408"/>
      <c r="D3408"/>
      <c r="E3408"/>
      <c r="F3408"/>
      <c r="G3408"/>
      <c r="H3408" s="26"/>
      <c r="I3408" s="26"/>
      <c r="J3408"/>
      <c r="K3408"/>
      <c r="N3408"/>
      <c r="O3408"/>
      <c r="P3408"/>
      <c r="Q3408"/>
      <c r="R3408"/>
      <c r="S3408" s="30"/>
    </row>
    <row r="3409" spans="1:19" x14ac:dyDescent="0.3">
      <c r="A3409" s="25"/>
      <c r="C3409"/>
      <c r="D3409"/>
      <c r="E3409"/>
      <c r="F3409"/>
      <c r="G3409"/>
      <c r="H3409" s="26"/>
      <c r="I3409" s="26"/>
      <c r="J3409"/>
      <c r="K3409"/>
      <c r="N3409"/>
      <c r="O3409"/>
      <c r="P3409"/>
      <c r="Q3409"/>
      <c r="R3409"/>
      <c r="S3409" s="30"/>
    </row>
    <row r="3410" spans="1:19" x14ac:dyDescent="0.3">
      <c r="A3410" s="25"/>
      <c r="C3410"/>
      <c r="D3410"/>
      <c r="E3410"/>
      <c r="F3410"/>
      <c r="G3410"/>
      <c r="H3410" s="14"/>
      <c r="I3410" s="14"/>
      <c r="J3410"/>
      <c r="K3410"/>
      <c r="N3410"/>
      <c r="O3410"/>
      <c r="P3410"/>
      <c r="Q3410"/>
      <c r="R3410"/>
      <c r="S3410" s="30"/>
    </row>
    <row r="3411" spans="1:19" x14ac:dyDescent="0.3">
      <c r="A3411" s="25"/>
      <c r="C3411"/>
      <c r="D3411"/>
      <c r="E3411"/>
      <c r="F3411"/>
      <c r="G3411"/>
      <c r="H3411" s="26"/>
      <c r="I3411" s="26"/>
      <c r="J3411"/>
      <c r="K3411"/>
      <c r="N3411"/>
      <c r="O3411"/>
      <c r="P3411"/>
      <c r="Q3411"/>
      <c r="R3411"/>
      <c r="S3411" s="30"/>
    </row>
    <row r="3412" spans="1:19" x14ac:dyDescent="0.3">
      <c r="A3412" s="25"/>
      <c r="C3412"/>
      <c r="D3412"/>
      <c r="E3412"/>
      <c r="F3412"/>
      <c r="G3412"/>
      <c r="H3412" s="26"/>
      <c r="I3412" s="26"/>
      <c r="J3412"/>
      <c r="K3412"/>
      <c r="N3412"/>
      <c r="O3412"/>
      <c r="P3412"/>
      <c r="Q3412"/>
      <c r="R3412"/>
      <c r="S3412" s="30"/>
    </row>
    <row r="3413" spans="1:19" x14ac:dyDescent="0.3">
      <c r="A3413" s="25"/>
      <c r="C3413"/>
      <c r="D3413"/>
      <c r="E3413"/>
      <c r="F3413"/>
      <c r="G3413"/>
      <c r="H3413" s="14"/>
      <c r="I3413" s="14"/>
      <c r="J3413"/>
      <c r="K3413"/>
      <c r="N3413"/>
      <c r="O3413"/>
      <c r="P3413"/>
      <c r="Q3413"/>
      <c r="R3413"/>
      <c r="S3413" s="30"/>
    </row>
    <row r="3414" spans="1:19" x14ac:dyDescent="0.3">
      <c r="A3414" s="25"/>
      <c r="C3414"/>
      <c r="D3414"/>
      <c r="E3414"/>
      <c r="F3414"/>
      <c r="G3414"/>
      <c r="H3414" s="26"/>
      <c r="I3414" s="26"/>
      <c r="J3414"/>
      <c r="K3414"/>
      <c r="N3414"/>
      <c r="O3414"/>
      <c r="P3414"/>
      <c r="Q3414"/>
      <c r="R3414"/>
      <c r="S3414" s="30"/>
    </row>
    <row r="3415" spans="1:19" x14ac:dyDescent="0.3">
      <c r="A3415" s="25"/>
      <c r="C3415"/>
      <c r="D3415"/>
      <c r="E3415"/>
      <c r="F3415"/>
      <c r="G3415"/>
      <c r="H3415" s="14"/>
      <c r="I3415" s="14"/>
      <c r="J3415"/>
      <c r="K3415"/>
      <c r="N3415"/>
      <c r="O3415"/>
      <c r="P3415"/>
      <c r="Q3415"/>
      <c r="R3415"/>
      <c r="S3415" s="30"/>
    </row>
    <row r="3416" spans="1:19" x14ac:dyDescent="0.3">
      <c r="A3416" s="25"/>
      <c r="C3416"/>
      <c r="D3416"/>
      <c r="E3416"/>
      <c r="F3416"/>
      <c r="G3416"/>
      <c r="H3416" s="26"/>
      <c r="I3416" s="26"/>
      <c r="J3416"/>
      <c r="K3416"/>
      <c r="N3416"/>
      <c r="O3416"/>
      <c r="P3416"/>
      <c r="Q3416"/>
      <c r="R3416"/>
      <c r="S3416" s="30"/>
    </row>
    <row r="3417" spans="1:19" x14ac:dyDescent="0.3">
      <c r="A3417" s="25"/>
      <c r="C3417"/>
      <c r="D3417"/>
      <c r="E3417"/>
      <c r="F3417"/>
      <c r="G3417"/>
      <c r="H3417" s="26"/>
      <c r="I3417" s="26"/>
      <c r="J3417"/>
      <c r="K3417"/>
      <c r="N3417"/>
      <c r="O3417"/>
      <c r="P3417"/>
      <c r="Q3417"/>
      <c r="R3417"/>
      <c r="S3417" s="30"/>
    </row>
    <row r="3418" spans="1:19" x14ac:dyDescent="0.3">
      <c r="A3418" s="25"/>
      <c r="C3418"/>
      <c r="D3418"/>
      <c r="E3418"/>
      <c r="F3418"/>
      <c r="G3418"/>
      <c r="H3418" s="14"/>
      <c r="I3418" s="14"/>
      <c r="J3418"/>
      <c r="K3418"/>
      <c r="N3418"/>
      <c r="O3418"/>
      <c r="P3418"/>
      <c r="Q3418"/>
      <c r="R3418"/>
      <c r="S3418" s="30"/>
    </row>
    <row r="3419" spans="1:19" x14ac:dyDescent="0.3">
      <c r="A3419" s="25"/>
      <c r="C3419"/>
      <c r="D3419"/>
      <c r="E3419"/>
      <c r="F3419"/>
      <c r="G3419"/>
      <c r="H3419" s="26"/>
      <c r="I3419" s="26"/>
      <c r="J3419"/>
      <c r="K3419"/>
      <c r="N3419"/>
      <c r="O3419"/>
      <c r="P3419"/>
      <c r="Q3419"/>
      <c r="R3419"/>
      <c r="S3419" s="30"/>
    </row>
    <row r="3420" spans="1:19" x14ac:dyDescent="0.3">
      <c r="A3420" s="25"/>
      <c r="C3420"/>
      <c r="D3420"/>
      <c r="E3420"/>
      <c r="F3420"/>
      <c r="G3420"/>
      <c r="H3420" s="26"/>
      <c r="I3420" s="26"/>
      <c r="J3420"/>
      <c r="K3420"/>
      <c r="N3420"/>
      <c r="O3420"/>
      <c r="P3420"/>
      <c r="Q3420"/>
      <c r="R3420"/>
      <c r="S3420" s="30"/>
    </row>
    <row r="3421" spans="1:19" x14ac:dyDescent="0.3">
      <c r="A3421" s="25"/>
      <c r="C3421"/>
      <c r="D3421"/>
      <c r="E3421"/>
      <c r="F3421"/>
      <c r="G3421"/>
      <c r="H3421" s="14"/>
      <c r="I3421" s="14"/>
      <c r="J3421"/>
      <c r="K3421"/>
      <c r="N3421"/>
      <c r="O3421"/>
      <c r="P3421"/>
      <c r="Q3421"/>
      <c r="R3421"/>
      <c r="S3421" s="30"/>
    </row>
    <row r="3422" spans="1:19" x14ac:dyDescent="0.3">
      <c r="A3422" s="25"/>
      <c r="C3422"/>
      <c r="D3422"/>
      <c r="E3422"/>
      <c r="F3422"/>
      <c r="G3422"/>
      <c r="H3422" s="26"/>
      <c r="I3422" s="26"/>
      <c r="J3422"/>
      <c r="K3422"/>
      <c r="N3422"/>
      <c r="O3422"/>
      <c r="P3422"/>
      <c r="Q3422"/>
      <c r="R3422"/>
      <c r="S3422" s="30"/>
    </row>
    <row r="3423" spans="1:19" x14ac:dyDescent="0.3">
      <c r="A3423" s="25"/>
      <c r="C3423"/>
      <c r="D3423"/>
      <c r="E3423"/>
      <c r="F3423"/>
      <c r="G3423"/>
      <c r="H3423" s="26"/>
      <c r="I3423" s="26"/>
      <c r="J3423"/>
      <c r="K3423"/>
      <c r="N3423"/>
      <c r="O3423"/>
      <c r="P3423"/>
      <c r="Q3423"/>
      <c r="R3423"/>
      <c r="S3423" s="30"/>
    </row>
    <row r="3424" spans="1:19" x14ac:dyDescent="0.3">
      <c r="A3424" s="25"/>
      <c r="C3424"/>
      <c r="D3424"/>
      <c r="E3424"/>
      <c r="F3424"/>
      <c r="G3424"/>
      <c r="J3424"/>
      <c r="K3424"/>
      <c r="N3424"/>
      <c r="O3424"/>
      <c r="P3424"/>
      <c r="Q3424"/>
      <c r="R3424"/>
      <c r="S3424" s="30"/>
    </row>
    <row r="3425" spans="1:19" x14ac:dyDescent="0.3">
      <c r="A3425" s="25"/>
      <c r="C3425"/>
      <c r="D3425"/>
      <c r="E3425"/>
      <c r="F3425"/>
      <c r="G3425"/>
      <c r="J3425"/>
      <c r="K3425"/>
      <c r="N3425"/>
      <c r="O3425"/>
      <c r="P3425"/>
      <c r="Q3425"/>
      <c r="R3425"/>
      <c r="S3425" s="30"/>
    </row>
    <row r="3426" spans="1:19" x14ac:dyDescent="0.3">
      <c r="A3426" s="25"/>
      <c r="C3426"/>
      <c r="D3426"/>
      <c r="E3426"/>
      <c r="F3426"/>
      <c r="G3426"/>
      <c r="H3426" s="26"/>
      <c r="I3426" s="26"/>
      <c r="J3426"/>
      <c r="K3426"/>
      <c r="N3426"/>
      <c r="O3426"/>
      <c r="P3426"/>
      <c r="Q3426"/>
      <c r="R3426"/>
      <c r="S3426" s="30"/>
    </row>
    <row r="3427" spans="1:19" x14ac:dyDescent="0.3">
      <c r="A3427" s="25"/>
      <c r="C3427"/>
      <c r="D3427"/>
      <c r="E3427"/>
      <c r="F3427"/>
      <c r="G3427"/>
      <c r="J3427"/>
      <c r="K3427"/>
      <c r="N3427"/>
      <c r="O3427"/>
      <c r="P3427"/>
      <c r="Q3427"/>
      <c r="R3427"/>
      <c r="S3427" s="30"/>
    </row>
    <row r="3428" spans="1:19" x14ac:dyDescent="0.3">
      <c r="A3428" s="25"/>
      <c r="C3428"/>
      <c r="D3428"/>
      <c r="E3428"/>
      <c r="F3428"/>
      <c r="G3428"/>
      <c r="J3428"/>
      <c r="K3428"/>
      <c r="N3428"/>
      <c r="O3428"/>
      <c r="P3428"/>
      <c r="Q3428"/>
      <c r="R3428"/>
      <c r="S3428" s="30"/>
    </row>
    <row r="3429" spans="1:19" x14ac:dyDescent="0.3">
      <c r="A3429" s="25"/>
      <c r="C3429"/>
      <c r="D3429"/>
      <c r="E3429"/>
      <c r="F3429"/>
      <c r="G3429"/>
      <c r="J3429"/>
      <c r="K3429"/>
      <c r="N3429"/>
      <c r="O3429"/>
      <c r="P3429"/>
      <c r="Q3429"/>
      <c r="R3429"/>
      <c r="S3429" s="30"/>
    </row>
    <row r="3430" spans="1:19" x14ac:dyDescent="0.3">
      <c r="A3430" s="25"/>
      <c r="C3430"/>
      <c r="D3430"/>
      <c r="E3430"/>
      <c r="F3430"/>
      <c r="G3430"/>
      <c r="H3430" s="26"/>
      <c r="I3430" s="26"/>
      <c r="J3430"/>
      <c r="K3430"/>
      <c r="N3430"/>
      <c r="O3430"/>
      <c r="P3430"/>
      <c r="Q3430"/>
      <c r="R3430"/>
      <c r="S3430" s="30"/>
    </row>
    <row r="3431" spans="1:19" x14ac:dyDescent="0.3">
      <c r="A3431" s="25"/>
      <c r="C3431"/>
      <c r="D3431"/>
      <c r="E3431"/>
      <c r="F3431"/>
      <c r="G3431"/>
      <c r="H3431"/>
      <c r="I3431"/>
      <c r="J3431"/>
      <c r="K3431"/>
      <c r="N3431"/>
      <c r="O3431"/>
      <c r="P3431"/>
      <c r="Q3431"/>
      <c r="R3431"/>
      <c r="S3431" s="30"/>
    </row>
    <row r="3432" spans="1:19" x14ac:dyDescent="0.3">
      <c r="A3432" s="25"/>
      <c r="C3432"/>
      <c r="D3432"/>
      <c r="E3432"/>
      <c r="F3432"/>
      <c r="G3432"/>
      <c r="H3432"/>
      <c r="I3432"/>
      <c r="J3432"/>
      <c r="K3432"/>
      <c r="N3432"/>
      <c r="O3432"/>
      <c r="P3432"/>
      <c r="Q3432"/>
      <c r="R3432"/>
      <c r="S3432" s="30"/>
    </row>
    <row r="3433" spans="1:19" x14ac:dyDescent="0.3">
      <c r="A3433" s="25"/>
      <c r="C3433"/>
      <c r="D3433"/>
      <c r="E3433"/>
      <c r="F3433"/>
      <c r="G3433"/>
      <c r="H3433"/>
      <c r="I3433"/>
      <c r="J3433"/>
      <c r="K3433"/>
      <c r="N3433"/>
      <c r="O3433"/>
      <c r="P3433"/>
      <c r="Q3433"/>
      <c r="R3433"/>
      <c r="S3433" s="30"/>
    </row>
    <row r="3434" spans="1:19" x14ac:dyDescent="0.3">
      <c r="A3434" s="25"/>
      <c r="C3434"/>
      <c r="D3434"/>
      <c r="E3434"/>
      <c r="F3434"/>
      <c r="G3434"/>
      <c r="J3434"/>
      <c r="K3434"/>
      <c r="N3434"/>
      <c r="O3434"/>
      <c r="P3434"/>
      <c r="Q3434"/>
      <c r="R3434"/>
      <c r="S3434" s="30"/>
    </row>
    <row r="3435" spans="1:19" x14ac:dyDescent="0.3">
      <c r="A3435" s="25"/>
      <c r="C3435"/>
      <c r="D3435"/>
      <c r="E3435"/>
      <c r="F3435"/>
      <c r="G3435"/>
      <c r="H3435" s="26"/>
      <c r="I3435" s="26"/>
      <c r="J3435"/>
      <c r="K3435"/>
      <c r="N3435"/>
      <c r="O3435"/>
      <c r="P3435"/>
      <c r="Q3435"/>
      <c r="R3435"/>
      <c r="S3435" s="30"/>
    </row>
    <row r="3436" spans="1:19" x14ac:dyDescent="0.3">
      <c r="A3436" s="25"/>
      <c r="C3436"/>
      <c r="D3436"/>
      <c r="E3436"/>
      <c r="F3436"/>
      <c r="G3436"/>
      <c r="H3436"/>
      <c r="I3436"/>
      <c r="J3436"/>
      <c r="K3436"/>
      <c r="N3436"/>
      <c r="O3436"/>
      <c r="P3436"/>
      <c r="Q3436"/>
      <c r="R3436"/>
      <c r="S3436" s="30"/>
    </row>
    <row r="3437" spans="1:19" x14ac:dyDescent="0.3">
      <c r="A3437" s="25"/>
      <c r="C3437"/>
      <c r="D3437"/>
      <c r="E3437"/>
      <c r="F3437"/>
      <c r="G3437"/>
      <c r="J3437"/>
      <c r="K3437"/>
      <c r="N3437"/>
      <c r="O3437"/>
      <c r="P3437"/>
      <c r="Q3437"/>
      <c r="R3437"/>
      <c r="S3437" s="30"/>
    </row>
    <row r="3438" spans="1:19" x14ac:dyDescent="0.3">
      <c r="A3438" s="25"/>
      <c r="C3438"/>
      <c r="D3438"/>
      <c r="E3438"/>
      <c r="F3438"/>
      <c r="G3438"/>
      <c r="H3438" s="26"/>
      <c r="I3438" s="26"/>
      <c r="J3438"/>
      <c r="K3438"/>
      <c r="N3438"/>
      <c r="O3438"/>
      <c r="P3438"/>
      <c r="Q3438"/>
      <c r="R3438"/>
      <c r="S3438" s="30"/>
    </row>
    <row r="3439" spans="1:19" x14ac:dyDescent="0.3">
      <c r="A3439" s="25"/>
      <c r="C3439"/>
      <c r="D3439"/>
      <c r="E3439"/>
      <c r="F3439"/>
      <c r="G3439"/>
      <c r="J3439"/>
      <c r="K3439"/>
      <c r="N3439"/>
      <c r="O3439"/>
      <c r="P3439"/>
      <c r="Q3439"/>
      <c r="R3439"/>
      <c r="S3439" s="30"/>
    </row>
    <row r="3440" spans="1:19" x14ac:dyDescent="0.3">
      <c r="A3440" s="25"/>
      <c r="C3440"/>
      <c r="D3440"/>
      <c r="E3440"/>
      <c r="F3440"/>
      <c r="G3440"/>
      <c r="H3440"/>
      <c r="I3440"/>
      <c r="J3440"/>
      <c r="K3440"/>
      <c r="N3440"/>
      <c r="O3440"/>
      <c r="P3440"/>
      <c r="Q3440"/>
      <c r="R3440"/>
      <c r="S3440" s="30"/>
    </row>
    <row r="3441" spans="1:19" x14ac:dyDescent="0.3">
      <c r="A3441" s="25"/>
      <c r="C3441"/>
      <c r="D3441"/>
      <c r="E3441"/>
      <c r="F3441"/>
      <c r="G3441"/>
      <c r="H3441"/>
      <c r="I3441"/>
      <c r="J3441"/>
      <c r="K3441"/>
      <c r="N3441"/>
      <c r="O3441"/>
      <c r="P3441"/>
      <c r="Q3441"/>
      <c r="R3441"/>
      <c r="S3441" s="30"/>
    </row>
    <row r="3442" spans="1:19" x14ac:dyDescent="0.3">
      <c r="A3442" s="25"/>
      <c r="C3442"/>
      <c r="D3442"/>
      <c r="E3442"/>
      <c r="F3442"/>
      <c r="G3442"/>
      <c r="J3442"/>
      <c r="K3442"/>
      <c r="N3442"/>
      <c r="O3442"/>
      <c r="P3442"/>
      <c r="Q3442"/>
      <c r="R3442"/>
      <c r="S3442" s="30"/>
    </row>
    <row r="3443" spans="1:19" x14ac:dyDescent="0.3">
      <c r="A3443" s="25"/>
      <c r="C3443"/>
      <c r="D3443"/>
      <c r="E3443"/>
      <c r="F3443"/>
      <c r="G3443"/>
      <c r="H3443" s="26"/>
      <c r="I3443" s="26"/>
      <c r="J3443"/>
      <c r="K3443"/>
      <c r="N3443"/>
      <c r="O3443"/>
      <c r="P3443"/>
      <c r="Q3443"/>
      <c r="R3443"/>
      <c r="S3443" s="30"/>
    </row>
    <row r="3444" spans="1:19" x14ac:dyDescent="0.3">
      <c r="A3444" s="25"/>
      <c r="C3444"/>
      <c r="D3444"/>
      <c r="E3444"/>
      <c r="F3444"/>
      <c r="G3444"/>
      <c r="H3444"/>
      <c r="I3444"/>
      <c r="J3444"/>
      <c r="K3444"/>
      <c r="N3444"/>
      <c r="O3444"/>
      <c r="P3444"/>
      <c r="Q3444"/>
      <c r="R3444"/>
      <c r="S3444" s="30"/>
    </row>
    <row r="3445" spans="1:19" x14ac:dyDescent="0.3">
      <c r="A3445" s="25"/>
      <c r="C3445"/>
      <c r="D3445"/>
      <c r="E3445"/>
      <c r="F3445"/>
      <c r="G3445"/>
      <c r="H3445"/>
      <c r="I3445"/>
      <c r="J3445"/>
      <c r="K3445"/>
      <c r="N3445"/>
      <c r="O3445"/>
      <c r="P3445"/>
      <c r="Q3445"/>
      <c r="R3445"/>
      <c r="S3445" s="30"/>
    </row>
    <row r="3446" spans="1:19" x14ac:dyDescent="0.3">
      <c r="A3446" s="25"/>
      <c r="C3446"/>
      <c r="D3446"/>
      <c r="E3446"/>
      <c r="F3446"/>
      <c r="G3446"/>
      <c r="H3446"/>
      <c r="I3446"/>
      <c r="J3446"/>
      <c r="K3446"/>
      <c r="N3446"/>
      <c r="O3446"/>
      <c r="P3446"/>
      <c r="Q3446"/>
      <c r="R3446"/>
      <c r="S3446" s="30"/>
    </row>
    <row r="3447" spans="1:19" x14ac:dyDescent="0.3">
      <c r="A3447" s="25"/>
      <c r="C3447"/>
      <c r="D3447"/>
      <c r="E3447"/>
      <c r="F3447"/>
      <c r="G3447"/>
      <c r="H3447"/>
      <c r="I3447"/>
      <c r="J3447"/>
      <c r="K3447"/>
      <c r="N3447"/>
      <c r="O3447"/>
      <c r="P3447"/>
      <c r="Q3447"/>
      <c r="R3447"/>
      <c r="S3447" s="30"/>
    </row>
    <row r="3448" spans="1:19" x14ac:dyDescent="0.3">
      <c r="A3448" s="25"/>
      <c r="C3448"/>
      <c r="D3448"/>
      <c r="E3448"/>
      <c r="F3448"/>
      <c r="G3448"/>
      <c r="H3448"/>
      <c r="I3448"/>
      <c r="J3448"/>
      <c r="K3448"/>
      <c r="N3448"/>
      <c r="O3448"/>
      <c r="P3448"/>
      <c r="Q3448"/>
      <c r="R3448"/>
      <c r="S3448" s="30"/>
    </row>
    <row r="3449" spans="1:19" x14ac:dyDescent="0.3">
      <c r="A3449" s="25"/>
      <c r="C3449"/>
      <c r="D3449"/>
      <c r="E3449"/>
      <c r="F3449"/>
      <c r="G3449"/>
      <c r="H3449"/>
      <c r="I3449"/>
      <c r="J3449"/>
      <c r="K3449"/>
      <c r="N3449"/>
      <c r="O3449"/>
      <c r="P3449"/>
      <c r="Q3449"/>
      <c r="R3449"/>
      <c r="S3449" s="30"/>
    </row>
    <row r="3450" spans="1:19" x14ac:dyDescent="0.3">
      <c r="A3450" s="25"/>
      <c r="C3450"/>
      <c r="D3450"/>
      <c r="E3450"/>
      <c r="F3450"/>
      <c r="G3450"/>
      <c r="J3450"/>
      <c r="K3450"/>
      <c r="N3450"/>
      <c r="O3450"/>
      <c r="P3450"/>
      <c r="Q3450"/>
      <c r="R3450"/>
      <c r="S3450" s="30"/>
    </row>
    <row r="3451" spans="1:19" x14ac:dyDescent="0.3">
      <c r="A3451" s="25"/>
      <c r="C3451"/>
      <c r="D3451"/>
      <c r="E3451"/>
      <c r="F3451"/>
      <c r="G3451"/>
      <c r="H3451" s="26"/>
      <c r="I3451" s="26"/>
      <c r="J3451"/>
      <c r="K3451"/>
      <c r="N3451"/>
      <c r="O3451"/>
      <c r="P3451"/>
      <c r="Q3451"/>
      <c r="R3451"/>
      <c r="S3451" s="30"/>
    </row>
    <row r="3452" spans="1:19" x14ac:dyDescent="0.3">
      <c r="A3452" s="25"/>
      <c r="C3452"/>
      <c r="D3452"/>
      <c r="E3452"/>
      <c r="F3452"/>
      <c r="G3452"/>
      <c r="H3452"/>
      <c r="I3452"/>
      <c r="J3452"/>
      <c r="K3452"/>
      <c r="N3452"/>
      <c r="O3452"/>
      <c r="P3452"/>
      <c r="Q3452"/>
      <c r="R3452"/>
      <c r="S3452" s="30"/>
    </row>
    <row r="3453" spans="1:19" x14ac:dyDescent="0.3">
      <c r="A3453" s="25"/>
      <c r="C3453"/>
      <c r="D3453"/>
      <c r="E3453"/>
      <c r="F3453"/>
      <c r="G3453"/>
      <c r="H3453" s="26"/>
      <c r="I3453" s="26"/>
      <c r="J3453"/>
      <c r="K3453"/>
      <c r="N3453"/>
      <c r="O3453"/>
      <c r="P3453"/>
      <c r="Q3453"/>
      <c r="R3453"/>
      <c r="S3453" s="30"/>
    </row>
    <row r="3454" spans="1:19" x14ac:dyDescent="0.3">
      <c r="A3454" s="25"/>
      <c r="C3454"/>
      <c r="D3454"/>
      <c r="E3454"/>
      <c r="F3454"/>
      <c r="G3454"/>
      <c r="H3454"/>
      <c r="I3454"/>
      <c r="J3454"/>
      <c r="K3454"/>
      <c r="N3454"/>
      <c r="O3454"/>
      <c r="P3454"/>
      <c r="Q3454"/>
      <c r="R3454"/>
      <c r="S3454" s="30"/>
    </row>
    <row r="3455" spans="1:19" x14ac:dyDescent="0.3">
      <c r="A3455" s="25"/>
      <c r="C3455"/>
      <c r="D3455"/>
      <c r="E3455"/>
      <c r="F3455"/>
      <c r="G3455"/>
      <c r="H3455"/>
      <c r="I3455"/>
      <c r="J3455"/>
      <c r="K3455"/>
      <c r="N3455"/>
      <c r="O3455"/>
      <c r="P3455"/>
      <c r="Q3455"/>
      <c r="R3455"/>
      <c r="S3455" s="30"/>
    </row>
    <row r="3456" spans="1:19" x14ac:dyDescent="0.3">
      <c r="A3456" s="25"/>
      <c r="C3456"/>
      <c r="D3456"/>
      <c r="E3456"/>
      <c r="F3456"/>
      <c r="G3456"/>
      <c r="J3456"/>
      <c r="K3456"/>
      <c r="N3456"/>
      <c r="O3456"/>
      <c r="P3456"/>
      <c r="Q3456"/>
      <c r="R3456"/>
      <c r="S3456" s="30"/>
    </row>
    <row r="3457" spans="1:19" x14ac:dyDescent="0.3">
      <c r="A3457" s="25"/>
      <c r="C3457"/>
      <c r="D3457"/>
      <c r="E3457"/>
      <c r="F3457"/>
      <c r="G3457"/>
      <c r="H3457" s="26"/>
      <c r="I3457" s="26"/>
      <c r="J3457"/>
      <c r="K3457"/>
      <c r="N3457"/>
      <c r="O3457"/>
      <c r="P3457"/>
      <c r="Q3457"/>
      <c r="R3457"/>
      <c r="S3457" s="30"/>
    </row>
    <row r="3458" spans="1:19" x14ac:dyDescent="0.3">
      <c r="A3458" s="25"/>
      <c r="C3458"/>
      <c r="D3458"/>
      <c r="E3458"/>
      <c r="F3458"/>
      <c r="G3458"/>
      <c r="H3458"/>
      <c r="I3458"/>
      <c r="J3458"/>
      <c r="K3458"/>
      <c r="N3458"/>
      <c r="O3458"/>
      <c r="P3458"/>
      <c r="Q3458"/>
      <c r="R3458"/>
      <c r="S3458" s="30"/>
    </row>
    <row r="3459" spans="1:19" x14ac:dyDescent="0.3">
      <c r="A3459" s="25"/>
      <c r="C3459"/>
      <c r="D3459"/>
      <c r="E3459"/>
      <c r="F3459"/>
      <c r="G3459"/>
      <c r="J3459"/>
      <c r="K3459"/>
      <c r="N3459"/>
      <c r="O3459"/>
      <c r="P3459"/>
      <c r="Q3459"/>
      <c r="R3459"/>
      <c r="S3459" s="30"/>
    </row>
    <row r="3460" spans="1:19" x14ac:dyDescent="0.3">
      <c r="A3460" s="25"/>
      <c r="C3460"/>
      <c r="D3460"/>
      <c r="E3460"/>
      <c r="F3460"/>
      <c r="G3460"/>
      <c r="H3460" s="26"/>
      <c r="I3460" s="26"/>
      <c r="J3460"/>
      <c r="K3460"/>
      <c r="N3460"/>
      <c r="O3460"/>
      <c r="P3460"/>
      <c r="Q3460"/>
      <c r="R3460"/>
      <c r="S3460" s="30"/>
    </row>
    <row r="3461" spans="1:19" x14ac:dyDescent="0.3">
      <c r="A3461" s="25"/>
      <c r="C3461"/>
      <c r="D3461"/>
      <c r="E3461"/>
      <c r="F3461"/>
      <c r="G3461"/>
      <c r="H3461" s="14"/>
      <c r="I3461" s="26"/>
      <c r="J3461"/>
      <c r="K3461"/>
      <c r="N3461"/>
      <c r="O3461"/>
      <c r="P3461"/>
      <c r="Q3461"/>
      <c r="R3461"/>
      <c r="S3461" s="30"/>
    </row>
    <row r="3462" spans="1:19" x14ac:dyDescent="0.3">
      <c r="A3462" s="25"/>
      <c r="C3462"/>
      <c r="D3462"/>
      <c r="E3462"/>
      <c r="F3462"/>
      <c r="G3462"/>
      <c r="J3462"/>
      <c r="K3462"/>
      <c r="N3462"/>
      <c r="O3462"/>
      <c r="P3462"/>
      <c r="Q3462"/>
      <c r="R3462"/>
      <c r="S3462" s="30"/>
    </row>
    <row r="3463" spans="1:19" x14ac:dyDescent="0.3">
      <c r="A3463" s="25"/>
      <c r="C3463"/>
      <c r="D3463"/>
      <c r="E3463"/>
      <c r="F3463"/>
      <c r="G3463"/>
      <c r="H3463" s="26"/>
      <c r="I3463" s="26"/>
      <c r="J3463"/>
      <c r="K3463"/>
      <c r="N3463"/>
      <c r="O3463"/>
      <c r="P3463"/>
      <c r="Q3463"/>
      <c r="R3463"/>
      <c r="S3463" s="30"/>
    </row>
    <row r="3464" spans="1:19" x14ac:dyDescent="0.3">
      <c r="A3464" s="25"/>
      <c r="C3464"/>
      <c r="D3464"/>
      <c r="E3464"/>
      <c r="F3464"/>
      <c r="G3464"/>
      <c r="H3464" s="26"/>
      <c r="I3464" s="26"/>
      <c r="J3464"/>
      <c r="K3464"/>
      <c r="N3464"/>
      <c r="O3464"/>
      <c r="P3464"/>
      <c r="Q3464"/>
      <c r="R3464"/>
      <c r="S3464" s="30"/>
    </row>
    <row r="3465" spans="1:19" x14ac:dyDescent="0.3">
      <c r="A3465" s="25"/>
      <c r="C3465"/>
      <c r="D3465"/>
      <c r="E3465"/>
      <c r="F3465"/>
      <c r="G3465"/>
      <c r="H3465" s="26"/>
      <c r="I3465" s="26"/>
      <c r="J3465"/>
      <c r="K3465"/>
      <c r="N3465"/>
      <c r="O3465"/>
      <c r="P3465"/>
      <c r="Q3465"/>
      <c r="R3465"/>
      <c r="S3465" s="30"/>
    </row>
    <row r="3466" spans="1:19" x14ac:dyDescent="0.3">
      <c r="A3466" s="25"/>
      <c r="C3466"/>
      <c r="D3466"/>
      <c r="E3466"/>
      <c r="F3466"/>
      <c r="G3466"/>
      <c r="H3466" s="26"/>
      <c r="I3466" s="26"/>
      <c r="J3466"/>
      <c r="K3466"/>
      <c r="N3466"/>
      <c r="O3466"/>
      <c r="P3466"/>
      <c r="Q3466"/>
      <c r="R3466"/>
      <c r="S3466" s="30"/>
    </row>
    <row r="3467" spans="1:19" x14ac:dyDescent="0.3">
      <c r="A3467" s="25"/>
      <c r="C3467"/>
      <c r="D3467"/>
      <c r="E3467"/>
      <c r="F3467"/>
      <c r="G3467"/>
      <c r="H3467" s="26"/>
      <c r="I3467" s="26"/>
      <c r="J3467"/>
      <c r="K3467"/>
      <c r="N3467"/>
      <c r="O3467"/>
      <c r="P3467"/>
      <c r="Q3467"/>
      <c r="R3467"/>
      <c r="S3467" s="30"/>
    </row>
    <row r="3468" spans="1:19" x14ac:dyDescent="0.3">
      <c r="A3468" s="25"/>
      <c r="C3468"/>
      <c r="D3468"/>
      <c r="E3468"/>
      <c r="F3468"/>
      <c r="G3468"/>
      <c r="J3468"/>
      <c r="K3468"/>
      <c r="N3468"/>
      <c r="O3468"/>
      <c r="P3468"/>
      <c r="Q3468"/>
      <c r="R3468"/>
      <c r="S3468" s="30"/>
    </row>
    <row r="3469" spans="1:19" x14ac:dyDescent="0.3">
      <c r="A3469" s="25"/>
      <c r="C3469"/>
      <c r="D3469"/>
      <c r="E3469"/>
      <c r="F3469"/>
      <c r="G3469"/>
      <c r="H3469" s="26"/>
      <c r="I3469" s="26"/>
      <c r="J3469"/>
      <c r="K3469"/>
      <c r="N3469"/>
      <c r="O3469"/>
      <c r="P3469"/>
      <c r="Q3469"/>
      <c r="R3469"/>
      <c r="S3469" s="30"/>
    </row>
    <row r="3470" spans="1:19" x14ac:dyDescent="0.3">
      <c r="A3470" s="25"/>
      <c r="C3470"/>
      <c r="D3470"/>
      <c r="E3470"/>
      <c r="F3470"/>
      <c r="G3470"/>
      <c r="H3470" s="26"/>
      <c r="I3470" s="26"/>
      <c r="J3470"/>
      <c r="K3470"/>
      <c r="N3470"/>
      <c r="O3470"/>
      <c r="P3470"/>
      <c r="Q3470"/>
      <c r="R3470"/>
      <c r="S3470" s="30"/>
    </row>
    <row r="3471" spans="1:19" x14ac:dyDescent="0.3">
      <c r="A3471" s="25"/>
      <c r="C3471"/>
      <c r="D3471"/>
      <c r="E3471"/>
      <c r="F3471"/>
      <c r="G3471"/>
      <c r="J3471"/>
      <c r="K3471"/>
      <c r="N3471"/>
      <c r="O3471"/>
      <c r="P3471"/>
      <c r="Q3471"/>
      <c r="R3471"/>
      <c r="S3471" s="30"/>
    </row>
    <row r="3472" spans="1:19" x14ac:dyDescent="0.3">
      <c r="A3472" s="25"/>
      <c r="C3472"/>
      <c r="D3472"/>
      <c r="E3472"/>
      <c r="F3472"/>
      <c r="G3472"/>
      <c r="H3472" s="26"/>
      <c r="I3472" s="26"/>
      <c r="J3472"/>
      <c r="K3472"/>
      <c r="N3472"/>
      <c r="O3472"/>
      <c r="P3472"/>
      <c r="Q3472"/>
      <c r="R3472"/>
      <c r="S3472" s="30"/>
    </row>
    <row r="3473" spans="1:19" x14ac:dyDescent="0.3">
      <c r="A3473" s="25"/>
      <c r="C3473"/>
      <c r="D3473"/>
      <c r="E3473"/>
      <c r="F3473"/>
      <c r="G3473"/>
      <c r="H3473" s="26"/>
      <c r="I3473" s="26"/>
      <c r="J3473"/>
      <c r="K3473"/>
      <c r="N3473"/>
      <c r="O3473"/>
      <c r="P3473"/>
      <c r="Q3473"/>
      <c r="R3473"/>
      <c r="S3473" s="30"/>
    </row>
    <row r="3474" spans="1:19" x14ac:dyDescent="0.3">
      <c r="A3474" s="25"/>
      <c r="C3474"/>
      <c r="D3474"/>
      <c r="E3474"/>
      <c r="F3474"/>
      <c r="G3474"/>
      <c r="H3474" s="26"/>
      <c r="I3474" s="26"/>
      <c r="J3474"/>
      <c r="K3474"/>
      <c r="N3474"/>
      <c r="O3474"/>
      <c r="P3474"/>
      <c r="Q3474"/>
      <c r="R3474"/>
      <c r="S3474" s="30"/>
    </row>
    <row r="3475" spans="1:19" x14ac:dyDescent="0.3">
      <c r="A3475" s="25"/>
      <c r="C3475"/>
      <c r="D3475"/>
      <c r="E3475"/>
      <c r="F3475"/>
      <c r="G3475"/>
      <c r="H3475" s="26"/>
      <c r="I3475" s="26"/>
      <c r="J3475"/>
      <c r="K3475"/>
      <c r="N3475"/>
      <c r="O3475"/>
      <c r="P3475"/>
      <c r="Q3475"/>
      <c r="R3475"/>
      <c r="S3475" s="30"/>
    </row>
    <row r="3476" spans="1:19" x14ac:dyDescent="0.3">
      <c r="A3476" s="25"/>
      <c r="C3476"/>
      <c r="D3476"/>
      <c r="E3476"/>
      <c r="F3476"/>
      <c r="G3476"/>
      <c r="J3476"/>
      <c r="K3476"/>
      <c r="N3476"/>
      <c r="O3476"/>
      <c r="P3476"/>
      <c r="Q3476"/>
      <c r="R3476"/>
      <c r="S3476" s="30"/>
    </row>
    <row r="3477" spans="1:19" x14ac:dyDescent="0.3">
      <c r="A3477" s="25"/>
      <c r="C3477"/>
      <c r="D3477"/>
      <c r="E3477"/>
      <c r="F3477"/>
      <c r="G3477"/>
      <c r="H3477" s="26"/>
      <c r="I3477" s="26"/>
      <c r="J3477"/>
      <c r="K3477"/>
      <c r="N3477"/>
      <c r="O3477"/>
      <c r="P3477"/>
      <c r="Q3477"/>
      <c r="R3477"/>
      <c r="S3477" s="30"/>
    </row>
    <row r="3478" spans="1:19" x14ac:dyDescent="0.3">
      <c r="A3478" s="25"/>
      <c r="C3478"/>
      <c r="D3478"/>
      <c r="E3478"/>
      <c r="F3478"/>
      <c r="G3478"/>
      <c r="H3478" s="26"/>
      <c r="I3478" s="26"/>
      <c r="J3478"/>
      <c r="K3478"/>
      <c r="N3478"/>
      <c r="O3478"/>
      <c r="P3478"/>
      <c r="Q3478"/>
      <c r="R3478"/>
      <c r="S3478" s="30"/>
    </row>
    <row r="3479" spans="1:19" x14ac:dyDescent="0.3">
      <c r="A3479" s="25"/>
      <c r="C3479"/>
      <c r="D3479"/>
      <c r="E3479"/>
      <c r="F3479"/>
      <c r="G3479"/>
      <c r="H3479" s="26"/>
      <c r="I3479" s="26"/>
      <c r="J3479"/>
      <c r="K3479"/>
      <c r="N3479"/>
      <c r="O3479"/>
      <c r="P3479"/>
      <c r="Q3479"/>
      <c r="R3479"/>
      <c r="S3479" s="30"/>
    </row>
    <row r="3480" spans="1:19" x14ac:dyDescent="0.3">
      <c r="A3480" s="25"/>
      <c r="C3480"/>
      <c r="D3480"/>
      <c r="E3480"/>
      <c r="F3480"/>
      <c r="G3480"/>
      <c r="H3480" s="26"/>
      <c r="I3480" s="26"/>
      <c r="J3480"/>
      <c r="K3480"/>
      <c r="N3480"/>
      <c r="O3480"/>
      <c r="P3480"/>
      <c r="Q3480"/>
      <c r="R3480"/>
      <c r="S3480" s="30"/>
    </row>
    <row r="3481" spans="1:19" x14ac:dyDescent="0.3">
      <c r="A3481" s="25"/>
      <c r="C3481"/>
      <c r="D3481"/>
      <c r="E3481"/>
      <c r="F3481"/>
      <c r="G3481"/>
      <c r="H3481" s="26"/>
      <c r="I3481" s="26"/>
      <c r="J3481"/>
      <c r="K3481"/>
      <c r="N3481"/>
      <c r="O3481"/>
      <c r="P3481"/>
      <c r="Q3481"/>
      <c r="R3481"/>
      <c r="S3481" s="30"/>
    </row>
    <row r="3482" spans="1:19" x14ac:dyDescent="0.3">
      <c r="A3482" s="25"/>
      <c r="C3482"/>
      <c r="D3482"/>
      <c r="E3482"/>
      <c r="F3482"/>
      <c r="G3482"/>
      <c r="H3482" s="26"/>
      <c r="I3482" s="26"/>
      <c r="J3482"/>
      <c r="K3482"/>
      <c r="N3482"/>
      <c r="O3482"/>
      <c r="P3482"/>
      <c r="Q3482"/>
      <c r="R3482"/>
      <c r="S3482" s="30"/>
    </row>
    <row r="3483" spans="1:19" x14ac:dyDescent="0.3">
      <c r="A3483" s="25"/>
      <c r="C3483"/>
      <c r="D3483"/>
      <c r="E3483"/>
      <c r="F3483"/>
      <c r="G3483"/>
      <c r="H3483" s="26"/>
      <c r="I3483" s="26"/>
      <c r="J3483"/>
      <c r="K3483"/>
      <c r="N3483"/>
      <c r="O3483"/>
      <c r="P3483"/>
      <c r="Q3483"/>
      <c r="R3483"/>
      <c r="S3483" s="30"/>
    </row>
    <row r="3484" spans="1:19" x14ac:dyDescent="0.3">
      <c r="A3484" s="25"/>
      <c r="C3484"/>
      <c r="D3484"/>
      <c r="E3484"/>
      <c r="F3484"/>
      <c r="G3484"/>
      <c r="H3484" s="26"/>
      <c r="I3484" s="26"/>
      <c r="J3484"/>
      <c r="K3484"/>
      <c r="N3484"/>
      <c r="O3484"/>
      <c r="P3484"/>
      <c r="Q3484"/>
      <c r="R3484"/>
      <c r="S3484" s="30"/>
    </row>
    <row r="3485" spans="1:19" x14ac:dyDescent="0.3">
      <c r="A3485" s="25"/>
      <c r="C3485"/>
      <c r="D3485"/>
      <c r="E3485"/>
      <c r="F3485"/>
      <c r="G3485"/>
      <c r="H3485" s="26"/>
      <c r="I3485" s="26"/>
      <c r="J3485"/>
      <c r="K3485"/>
      <c r="N3485"/>
      <c r="O3485"/>
      <c r="P3485"/>
      <c r="Q3485"/>
      <c r="R3485"/>
      <c r="S3485" s="30"/>
    </row>
    <row r="3486" spans="1:19" x14ac:dyDescent="0.3">
      <c r="A3486" s="25"/>
      <c r="C3486"/>
      <c r="D3486"/>
      <c r="E3486"/>
      <c r="F3486"/>
      <c r="G3486"/>
      <c r="H3486" s="26"/>
      <c r="I3486" s="26"/>
      <c r="J3486"/>
      <c r="K3486"/>
      <c r="N3486"/>
      <c r="O3486"/>
      <c r="P3486"/>
      <c r="Q3486"/>
      <c r="R3486"/>
      <c r="S3486" s="30"/>
    </row>
    <row r="3487" spans="1:19" x14ac:dyDescent="0.3">
      <c r="A3487" s="25"/>
      <c r="C3487"/>
      <c r="D3487"/>
      <c r="E3487"/>
      <c r="F3487"/>
      <c r="G3487"/>
      <c r="H3487" s="26"/>
      <c r="I3487" s="26"/>
      <c r="J3487"/>
      <c r="K3487"/>
      <c r="N3487"/>
      <c r="O3487"/>
      <c r="P3487"/>
      <c r="Q3487"/>
      <c r="R3487"/>
      <c r="S3487" s="30"/>
    </row>
    <row r="3488" spans="1:19" x14ac:dyDescent="0.3">
      <c r="A3488" s="25"/>
      <c r="C3488"/>
      <c r="D3488"/>
      <c r="E3488"/>
      <c r="F3488"/>
      <c r="G3488"/>
      <c r="J3488"/>
      <c r="K3488"/>
      <c r="N3488"/>
      <c r="O3488"/>
      <c r="P3488"/>
      <c r="Q3488"/>
      <c r="R3488"/>
      <c r="S3488" s="30"/>
    </row>
    <row r="3489" spans="1:19" x14ac:dyDescent="0.3">
      <c r="A3489" s="25"/>
      <c r="C3489"/>
      <c r="D3489"/>
      <c r="E3489"/>
      <c r="F3489"/>
      <c r="G3489"/>
      <c r="H3489" s="26"/>
      <c r="I3489" s="26"/>
      <c r="J3489"/>
      <c r="K3489"/>
      <c r="N3489"/>
      <c r="O3489"/>
      <c r="P3489"/>
      <c r="Q3489"/>
      <c r="R3489"/>
      <c r="S3489" s="30"/>
    </row>
    <row r="3490" spans="1:19" x14ac:dyDescent="0.3">
      <c r="A3490" s="25"/>
      <c r="C3490"/>
      <c r="D3490"/>
      <c r="E3490"/>
      <c r="F3490"/>
      <c r="G3490"/>
      <c r="H3490" s="26"/>
      <c r="I3490" s="26"/>
      <c r="J3490"/>
      <c r="K3490"/>
      <c r="N3490"/>
      <c r="O3490"/>
      <c r="P3490"/>
      <c r="Q3490"/>
      <c r="R3490"/>
      <c r="S3490" s="30"/>
    </row>
    <row r="3491" spans="1:19" x14ac:dyDescent="0.3">
      <c r="A3491" s="25"/>
      <c r="C3491"/>
      <c r="D3491"/>
      <c r="E3491"/>
      <c r="F3491"/>
      <c r="G3491"/>
      <c r="H3491" s="26"/>
      <c r="I3491" s="26"/>
      <c r="J3491"/>
      <c r="K3491"/>
      <c r="N3491"/>
      <c r="O3491"/>
      <c r="P3491"/>
      <c r="Q3491"/>
      <c r="R3491"/>
      <c r="S3491" s="30"/>
    </row>
    <row r="3492" spans="1:19" x14ac:dyDescent="0.3">
      <c r="A3492" s="25"/>
      <c r="C3492"/>
      <c r="D3492"/>
      <c r="E3492"/>
      <c r="F3492"/>
      <c r="G3492"/>
      <c r="H3492" s="26"/>
      <c r="I3492" s="26"/>
      <c r="J3492"/>
      <c r="K3492"/>
      <c r="N3492"/>
      <c r="O3492"/>
      <c r="P3492"/>
      <c r="Q3492"/>
      <c r="R3492"/>
      <c r="S3492" s="30"/>
    </row>
    <row r="3493" spans="1:19" x14ac:dyDescent="0.3">
      <c r="A3493" s="25"/>
      <c r="C3493"/>
      <c r="D3493"/>
      <c r="E3493"/>
      <c r="F3493"/>
      <c r="G3493"/>
      <c r="H3493" s="26"/>
      <c r="I3493" s="26"/>
      <c r="J3493"/>
      <c r="K3493"/>
      <c r="N3493"/>
      <c r="O3493"/>
      <c r="P3493"/>
      <c r="Q3493"/>
      <c r="R3493"/>
      <c r="S3493" s="30"/>
    </row>
    <row r="3494" spans="1:19" x14ac:dyDescent="0.3">
      <c r="A3494" s="25"/>
      <c r="C3494"/>
      <c r="D3494"/>
      <c r="E3494"/>
      <c r="F3494"/>
      <c r="G3494"/>
      <c r="H3494" s="26"/>
      <c r="I3494" s="26"/>
      <c r="J3494"/>
      <c r="K3494"/>
      <c r="N3494"/>
      <c r="O3494"/>
      <c r="P3494"/>
      <c r="Q3494"/>
      <c r="R3494"/>
      <c r="S3494" s="30"/>
    </row>
    <row r="3495" spans="1:19" x14ac:dyDescent="0.3">
      <c r="A3495" s="25"/>
      <c r="C3495"/>
      <c r="D3495"/>
      <c r="E3495"/>
      <c r="F3495"/>
      <c r="G3495"/>
      <c r="J3495"/>
      <c r="K3495"/>
      <c r="N3495"/>
      <c r="O3495"/>
      <c r="P3495"/>
      <c r="Q3495"/>
      <c r="R3495"/>
      <c r="S3495" s="30"/>
    </row>
    <row r="3496" spans="1:19" x14ac:dyDescent="0.3">
      <c r="A3496" s="25"/>
      <c r="C3496"/>
      <c r="D3496"/>
      <c r="E3496"/>
      <c r="F3496"/>
      <c r="G3496"/>
      <c r="H3496" s="26"/>
      <c r="I3496" s="26"/>
      <c r="J3496"/>
      <c r="K3496"/>
      <c r="N3496"/>
      <c r="O3496"/>
      <c r="P3496"/>
      <c r="Q3496"/>
      <c r="R3496"/>
      <c r="S3496" s="30"/>
    </row>
    <row r="3497" spans="1:19" x14ac:dyDescent="0.3">
      <c r="A3497" s="25"/>
      <c r="C3497"/>
      <c r="D3497"/>
      <c r="E3497"/>
      <c r="F3497"/>
      <c r="G3497"/>
      <c r="H3497" s="26"/>
      <c r="I3497" s="26"/>
      <c r="J3497"/>
      <c r="K3497"/>
      <c r="N3497"/>
      <c r="O3497"/>
      <c r="P3497"/>
      <c r="Q3497"/>
      <c r="R3497"/>
      <c r="S3497" s="30"/>
    </row>
    <row r="3498" spans="1:19" x14ac:dyDescent="0.3">
      <c r="A3498" s="25"/>
      <c r="C3498"/>
      <c r="D3498"/>
      <c r="E3498"/>
      <c r="F3498"/>
      <c r="G3498"/>
      <c r="H3498" s="26"/>
      <c r="I3498" s="26"/>
      <c r="J3498"/>
      <c r="K3498"/>
      <c r="N3498"/>
      <c r="O3498"/>
      <c r="P3498"/>
      <c r="Q3498"/>
      <c r="R3498"/>
      <c r="S3498" s="30"/>
    </row>
    <row r="3499" spans="1:19" x14ac:dyDescent="0.3">
      <c r="A3499" s="25"/>
      <c r="C3499"/>
      <c r="D3499"/>
      <c r="E3499"/>
      <c r="F3499"/>
      <c r="G3499"/>
      <c r="H3499" s="26"/>
      <c r="I3499" s="26"/>
      <c r="J3499"/>
      <c r="K3499"/>
      <c r="N3499"/>
      <c r="O3499"/>
      <c r="P3499"/>
      <c r="Q3499"/>
      <c r="R3499"/>
      <c r="S3499" s="30"/>
    </row>
    <row r="3500" spans="1:19" x14ac:dyDescent="0.3">
      <c r="A3500" s="25"/>
      <c r="C3500"/>
      <c r="D3500"/>
      <c r="E3500"/>
      <c r="F3500"/>
      <c r="G3500"/>
      <c r="J3500"/>
      <c r="K3500"/>
      <c r="N3500"/>
      <c r="O3500"/>
      <c r="P3500"/>
      <c r="Q3500"/>
      <c r="R3500"/>
      <c r="S3500" s="30"/>
    </row>
    <row r="3501" spans="1:19" x14ac:dyDescent="0.3">
      <c r="A3501" s="25"/>
      <c r="C3501"/>
      <c r="D3501"/>
      <c r="E3501"/>
      <c r="F3501"/>
      <c r="G3501"/>
      <c r="H3501" s="26"/>
      <c r="I3501" s="26"/>
      <c r="J3501"/>
      <c r="K3501"/>
      <c r="N3501"/>
      <c r="O3501"/>
      <c r="P3501"/>
      <c r="Q3501"/>
      <c r="R3501"/>
      <c r="S3501" s="30"/>
    </row>
    <row r="3502" spans="1:19" x14ac:dyDescent="0.3">
      <c r="A3502" s="25"/>
      <c r="C3502"/>
      <c r="D3502"/>
      <c r="E3502"/>
      <c r="F3502"/>
      <c r="G3502"/>
      <c r="H3502" s="26"/>
      <c r="I3502" s="26"/>
      <c r="J3502"/>
      <c r="K3502"/>
      <c r="N3502"/>
      <c r="O3502"/>
      <c r="P3502"/>
      <c r="Q3502"/>
      <c r="R3502"/>
      <c r="S3502" s="30"/>
    </row>
    <row r="3503" spans="1:19" x14ac:dyDescent="0.3">
      <c r="A3503" s="25"/>
      <c r="C3503"/>
      <c r="D3503"/>
      <c r="E3503"/>
      <c r="F3503"/>
      <c r="G3503"/>
      <c r="H3503" s="26"/>
      <c r="I3503" s="26"/>
      <c r="J3503"/>
      <c r="K3503"/>
      <c r="N3503"/>
      <c r="O3503"/>
      <c r="P3503"/>
      <c r="Q3503"/>
      <c r="R3503"/>
      <c r="S3503" s="30"/>
    </row>
    <row r="3504" spans="1:19" x14ac:dyDescent="0.3">
      <c r="A3504" s="25"/>
      <c r="C3504"/>
      <c r="D3504"/>
      <c r="E3504"/>
      <c r="F3504"/>
      <c r="G3504"/>
      <c r="J3504"/>
      <c r="K3504"/>
      <c r="N3504"/>
      <c r="O3504"/>
      <c r="P3504"/>
      <c r="Q3504"/>
      <c r="R3504"/>
      <c r="S3504" s="30"/>
    </row>
    <row r="3505" spans="1:19" x14ac:dyDescent="0.3">
      <c r="A3505" s="25"/>
      <c r="C3505"/>
      <c r="D3505"/>
      <c r="E3505"/>
      <c r="F3505"/>
      <c r="G3505"/>
      <c r="H3505" s="26"/>
      <c r="I3505" s="26"/>
      <c r="J3505"/>
      <c r="K3505"/>
      <c r="N3505"/>
      <c r="O3505"/>
      <c r="P3505"/>
      <c r="Q3505"/>
      <c r="R3505"/>
      <c r="S3505" s="30"/>
    </row>
    <row r="3506" spans="1:19" x14ac:dyDescent="0.3">
      <c r="A3506" s="25"/>
      <c r="C3506"/>
      <c r="D3506"/>
      <c r="E3506"/>
      <c r="F3506"/>
      <c r="G3506"/>
      <c r="H3506" s="26"/>
      <c r="I3506" s="26"/>
      <c r="J3506"/>
      <c r="K3506"/>
      <c r="N3506"/>
      <c r="O3506"/>
      <c r="P3506"/>
      <c r="Q3506"/>
      <c r="R3506"/>
      <c r="S3506" s="30"/>
    </row>
    <row r="3507" spans="1:19" x14ac:dyDescent="0.3">
      <c r="A3507" s="25"/>
      <c r="C3507"/>
      <c r="D3507"/>
      <c r="E3507"/>
      <c r="F3507"/>
      <c r="G3507"/>
      <c r="H3507" s="26"/>
      <c r="I3507" s="26"/>
      <c r="J3507"/>
      <c r="K3507"/>
      <c r="N3507"/>
      <c r="O3507"/>
      <c r="P3507"/>
      <c r="Q3507"/>
      <c r="R3507"/>
      <c r="S3507" s="30"/>
    </row>
    <row r="3508" spans="1:19" x14ac:dyDescent="0.3">
      <c r="A3508" s="25"/>
      <c r="C3508"/>
      <c r="D3508"/>
      <c r="E3508"/>
      <c r="F3508"/>
      <c r="G3508"/>
      <c r="H3508" s="26"/>
      <c r="I3508" s="26"/>
      <c r="J3508"/>
      <c r="K3508"/>
      <c r="N3508"/>
      <c r="O3508"/>
      <c r="P3508"/>
      <c r="Q3508"/>
      <c r="R3508"/>
      <c r="S3508" s="30"/>
    </row>
    <row r="3509" spans="1:19" x14ac:dyDescent="0.3">
      <c r="A3509" s="25"/>
      <c r="C3509"/>
      <c r="D3509"/>
      <c r="E3509"/>
      <c r="F3509"/>
      <c r="G3509"/>
      <c r="J3509"/>
      <c r="K3509"/>
      <c r="N3509"/>
      <c r="O3509"/>
      <c r="P3509"/>
      <c r="Q3509"/>
      <c r="R3509"/>
      <c r="S3509" s="30"/>
    </row>
    <row r="3510" spans="1:19" x14ac:dyDescent="0.3">
      <c r="A3510" s="25"/>
      <c r="C3510"/>
      <c r="D3510"/>
      <c r="E3510"/>
      <c r="F3510"/>
      <c r="G3510"/>
      <c r="H3510" s="26"/>
      <c r="I3510" s="26"/>
      <c r="J3510"/>
      <c r="K3510"/>
      <c r="N3510"/>
      <c r="O3510"/>
      <c r="P3510"/>
      <c r="Q3510"/>
      <c r="R3510"/>
      <c r="S3510" s="30"/>
    </row>
    <row r="3511" spans="1:19" x14ac:dyDescent="0.3">
      <c r="A3511" s="25"/>
      <c r="C3511"/>
      <c r="D3511"/>
      <c r="E3511"/>
      <c r="F3511"/>
      <c r="G3511"/>
      <c r="H3511" s="26"/>
      <c r="I3511" s="26"/>
      <c r="J3511"/>
      <c r="K3511"/>
      <c r="N3511"/>
      <c r="O3511"/>
      <c r="P3511"/>
      <c r="Q3511"/>
      <c r="R3511"/>
      <c r="S3511" s="30"/>
    </row>
    <row r="3512" spans="1:19" x14ac:dyDescent="0.3">
      <c r="A3512" s="25"/>
      <c r="C3512"/>
      <c r="D3512"/>
      <c r="E3512"/>
      <c r="F3512"/>
      <c r="G3512"/>
      <c r="H3512" s="26"/>
      <c r="I3512" s="26"/>
      <c r="J3512"/>
      <c r="K3512"/>
      <c r="N3512"/>
      <c r="O3512"/>
      <c r="P3512"/>
      <c r="Q3512"/>
      <c r="R3512"/>
      <c r="S3512" s="30"/>
    </row>
    <row r="3513" spans="1:19" x14ac:dyDescent="0.3">
      <c r="A3513" s="25"/>
      <c r="C3513"/>
      <c r="D3513"/>
      <c r="E3513"/>
      <c r="F3513"/>
      <c r="G3513"/>
      <c r="H3513" s="26"/>
      <c r="I3513" s="26"/>
      <c r="J3513"/>
      <c r="K3513"/>
      <c r="N3513"/>
      <c r="O3513"/>
      <c r="P3513"/>
      <c r="Q3513"/>
      <c r="R3513"/>
      <c r="S3513" s="30"/>
    </row>
    <row r="3514" spans="1:19" x14ac:dyDescent="0.3">
      <c r="A3514" s="25"/>
      <c r="C3514"/>
      <c r="D3514"/>
      <c r="E3514"/>
      <c r="F3514"/>
      <c r="G3514"/>
      <c r="H3514" s="26"/>
      <c r="I3514" s="26"/>
      <c r="J3514"/>
      <c r="K3514"/>
      <c r="N3514"/>
      <c r="O3514"/>
      <c r="P3514"/>
      <c r="Q3514"/>
      <c r="R3514"/>
      <c r="S3514" s="30"/>
    </row>
    <row r="3515" spans="1:19" x14ac:dyDescent="0.3">
      <c r="A3515" s="25"/>
      <c r="C3515"/>
      <c r="D3515"/>
      <c r="E3515"/>
      <c r="F3515"/>
      <c r="G3515"/>
      <c r="H3515" s="26"/>
      <c r="I3515" s="26"/>
      <c r="J3515"/>
      <c r="K3515"/>
      <c r="N3515"/>
      <c r="O3515"/>
      <c r="P3515"/>
      <c r="Q3515"/>
      <c r="R3515"/>
      <c r="S3515" s="30"/>
    </row>
    <row r="3516" spans="1:19" x14ac:dyDescent="0.3">
      <c r="A3516" s="25"/>
      <c r="C3516"/>
      <c r="D3516"/>
      <c r="E3516"/>
      <c r="F3516"/>
      <c r="G3516"/>
      <c r="H3516" s="26"/>
      <c r="I3516" s="26"/>
      <c r="J3516"/>
      <c r="K3516"/>
      <c r="N3516"/>
      <c r="O3516"/>
      <c r="P3516"/>
      <c r="Q3516"/>
      <c r="R3516"/>
      <c r="S3516" s="30"/>
    </row>
    <row r="3517" spans="1:19" x14ac:dyDescent="0.3">
      <c r="A3517" s="25"/>
      <c r="C3517"/>
      <c r="D3517"/>
      <c r="E3517"/>
      <c r="F3517"/>
      <c r="G3517"/>
      <c r="H3517" s="26"/>
      <c r="I3517" s="26"/>
      <c r="J3517"/>
      <c r="K3517"/>
      <c r="N3517"/>
      <c r="O3517"/>
      <c r="P3517"/>
      <c r="Q3517"/>
      <c r="R3517"/>
      <c r="S3517" s="30"/>
    </row>
    <row r="3518" spans="1:19" x14ac:dyDescent="0.3">
      <c r="A3518" s="25"/>
      <c r="C3518"/>
      <c r="D3518"/>
      <c r="E3518"/>
      <c r="F3518"/>
      <c r="G3518"/>
      <c r="H3518" s="26"/>
      <c r="I3518" s="26"/>
      <c r="J3518"/>
      <c r="K3518"/>
      <c r="N3518"/>
      <c r="O3518"/>
      <c r="P3518"/>
      <c r="Q3518"/>
      <c r="R3518"/>
      <c r="S3518" s="30"/>
    </row>
    <row r="3519" spans="1:19" x14ac:dyDescent="0.3">
      <c r="A3519" s="25"/>
      <c r="C3519"/>
      <c r="D3519"/>
      <c r="E3519"/>
      <c r="F3519"/>
      <c r="G3519"/>
      <c r="H3519" s="26"/>
      <c r="I3519" s="26"/>
      <c r="J3519"/>
      <c r="K3519"/>
      <c r="N3519"/>
      <c r="O3519"/>
      <c r="P3519"/>
      <c r="Q3519"/>
      <c r="R3519"/>
      <c r="S3519" s="30"/>
    </row>
    <row r="3520" spans="1:19" x14ac:dyDescent="0.3">
      <c r="A3520" s="25"/>
      <c r="C3520"/>
      <c r="D3520"/>
      <c r="E3520"/>
      <c r="F3520"/>
      <c r="G3520"/>
      <c r="H3520" s="26"/>
      <c r="I3520" s="26"/>
      <c r="J3520"/>
      <c r="K3520"/>
      <c r="N3520"/>
      <c r="O3520"/>
      <c r="P3520"/>
      <c r="Q3520"/>
      <c r="R3520"/>
      <c r="S3520" s="30"/>
    </row>
    <row r="3521" spans="1:19" x14ac:dyDescent="0.3">
      <c r="A3521" s="25"/>
      <c r="C3521"/>
      <c r="D3521"/>
      <c r="E3521"/>
      <c r="F3521"/>
      <c r="G3521"/>
      <c r="J3521"/>
      <c r="K3521"/>
      <c r="N3521"/>
      <c r="O3521"/>
      <c r="P3521"/>
      <c r="Q3521"/>
      <c r="R3521"/>
      <c r="S3521" s="30"/>
    </row>
    <row r="3522" spans="1:19" x14ac:dyDescent="0.3">
      <c r="A3522" s="25"/>
      <c r="C3522"/>
      <c r="D3522"/>
      <c r="E3522"/>
      <c r="F3522"/>
      <c r="G3522"/>
      <c r="H3522" s="26"/>
      <c r="I3522" s="26"/>
      <c r="J3522"/>
      <c r="K3522"/>
      <c r="N3522"/>
      <c r="O3522"/>
      <c r="P3522"/>
      <c r="Q3522"/>
      <c r="R3522"/>
      <c r="S3522" s="30"/>
    </row>
    <row r="3523" spans="1:19" x14ac:dyDescent="0.3">
      <c r="A3523" s="25"/>
      <c r="C3523"/>
      <c r="D3523"/>
      <c r="E3523"/>
      <c r="F3523"/>
      <c r="G3523"/>
      <c r="H3523" s="26"/>
      <c r="I3523" s="26"/>
      <c r="J3523"/>
      <c r="K3523"/>
      <c r="N3523"/>
      <c r="O3523"/>
      <c r="P3523"/>
      <c r="Q3523"/>
      <c r="R3523"/>
      <c r="S3523" s="30"/>
    </row>
    <row r="3524" spans="1:19" x14ac:dyDescent="0.3">
      <c r="A3524" s="25"/>
      <c r="C3524"/>
      <c r="D3524"/>
      <c r="E3524"/>
      <c r="F3524"/>
      <c r="G3524"/>
      <c r="H3524" s="26"/>
      <c r="I3524" s="26"/>
      <c r="J3524"/>
      <c r="K3524"/>
      <c r="N3524"/>
      <c r="O3524"/>
      <c r="P3524"/>
      <c r="Q3524"/>
      <c r="R3524"/>
      <c r="S3524" s="30"/>
    </row>
    <row r="3525" spans="1:19" x14ac:dyDescent="0.3">
      <c r="A3525" s="25"/>
      <c r="C3525"/>
      <c r="D3525"/>
      <c r="E3525"/>
      <c r="F3525"/>
      <c r="G3525"/>
      <c r="H3525" s="26"/>
      <c r="I3525" s="26"/>
      <c r="J3525"/>
      <c r="K3525"/>
      <c r="N3525"/>
      <c r="O3525"/>
      <c r="P3525"/>
      <c r="Q3525"/>
      <c r="R3525"/>
      <c r="S3525" s="30"/>
    </row>
    <row r="3526" spans="1:19" x14ac:dyDescent="0.3">
      <c r="A3526" s="25"/>
      <c r="C3526"/>
      <c r="D3526"/>
      <c r="E3526"/>
      <c r="F3526"/>
      <c r="G3526"/>
      <c r="H3526" s="26"/>
      <c r="I3526" s="26"/>
      <c r="J3526"/>
      <c r="K3526"/>
      <c r="N3526"/>
      <c r="O3526"/>
      <c r="P3526"/>
      <c r="Q3526"/>
      <c r="R3526"/>
      <c r="S3526" s="30"/>
    </row>
    <row r="3527" spans="1:19" x14ac:dyDescent="0.3">
      <c r="A3527" s="25"/>
      <c r="C3527"/>
      <c r="D3527"/>
      <c r="E3527"/>
      <c r="F3527"/>
      <c r="G3527"/>
      <c r="H3527" s="26"/>
      <c r="I3527" s="26"/>
      <c r="J3527"/>
      <c r="K3527"/>
      <c r="N3527"/>
      <c r="O3527"/>
      <c r="P3527"/>
      <c r="Q3527"/>
      <c r="R3527"/>
      <c r="S3527" s="30"/>
    </row>
    <row r="3528" spans="1:19" x14ac:dyDescent="0.3">
      <c r="A3528" s="25"/>
      <c r="C3528"/>
      <c r="D3528"/>
      <c r="E3528"/>
      <c r="F3528"/>
      <c r="G3528"/>
      <c r="H3528" s="26"/>
      <c r="I3528" s="26"/>
      <c r="J3528"/>
      <c r="K3528"/>
      <c r="N3528"/>
      <c r="O3528"/>
      <c r="P3528"/>
      <c r="Q3528"/>
      <c r="R3528"/>
      <c r="S3528" s="30"/>
    </row>
    <row r="3529" spans="1:19" x14ac:dyDescent="0.3">
      <c r="A3529" s="25"/>
      <c r="C3529"/>
      <c r="D3529"/>
      <c r="E3529"/>
      <c r="F3529"/>
      <c r="G3529"/>
      <c r="H3529" s="26"/>
      <c r="I3529" s="26"/>
      <c r="J3529"/>
      <c r="K3529"/>
      <c r="N3529"/>
      <c r="O3529"/>
      <c r="P3529"/>
      <c r="Q3529"/>
      <c r="R3529"/>
      <c r="S3529" s="30"/>
    </row>
    <row r="3530" spans="1:19" x14ac:dyDescent="0.3">
      <c r="A3530" s="25"/>
      <c r="C3530"/>
      <c r="D3530"/>
      <c r="E3530"/>
      <c r="F3530"/>
      <c r="G3530"/>
      <c r="H3530" s="26"/>
      <c r="I3530" s="26"/>
      <c r="J3530"/>
      <c r="K3530"/>
      <c r="N3530"/>
      <c r="O3530"/>
      <c r="P3530"/>
      <c r="Q3530"/>
      <c r="R3530"/>
      <c r="S3530" s="30"/>
    </row>
    <row r="3531" spans="1:19" x14ac:dyDescent="0.3">
      <c r="A3531" s="25"/>
      <c r="C3531"/>
      <c r="D3531"/>
      <c r="E3531"/>
      <c r="F3531"/>
      <c r="G3531"/>
      <c r="H3531" s="26"/>
      <c r="I3531" s="26"/>
      <c r="J3531"/>
      <c r="K3531"/>
      <c r="N3531"/>
      <c r="O3531"/>
      <c r="P3531"/>
      <c r="Q3531"/>
      <c r="R3531"/>
      <c r="S3531" s="30"/>
    </row>
    <row r="3532" spans="1:19" x14ac:dyDescent="0.3">
      <c r="A3532" s="25"/>
      <c r="C3532"/>
      <c r="D3532"/>
      <c r="E3532"/>
      <c r="F3532"/>
      <c r="G3532"/>
      <c r="J3532"/>
      <c r="K3532"/>
      <c r="N3532"/>
      <c r="O3532"/>
      <c r="P3532"/>
      <c r="Q3532"/>
      <c r="R3532"/>
      <c r="S3532" s="30"/>
    </row>
    <row r="3533" spans="1:19" x14ac:dyDescent="0.3">
      <c r="A3533" s="25"/>
      <c r="C3533"/>
      <c r="D3533"/>
      <c r="E3533"/>
      <c r="F3533"/>
      <c r="G3533"/>
      <c r="H3533" s="26"/>
      <c r="I3533" s="26"/>
      <c r="J3533"/>
      <c r="K3533"/>
      <c r="N3533"/>
      <c r="O3533"/>
      <c r="P3533"/>
      <c r="Q3533"/>
      <c r="R3533"/>
      <c r="S3533" s="30"/>
    </row>
    <row r="3534" spans="1:19" x14ac:dyDescent="0.3">
      <c r="A3534" s="25"/>
      <c r="C3534"/>
      <c r="D3534"/>
      <c r="E3534"/>
      <c r="F3534"/>
      <c r="G3534"/>
      <c r="H3534" s="26"/>
      <c r="I3534" s="26"/>
      <c r="J3534"/>
      <c r="K3534"/>
      <c r="N3534"/>
      <c r="O3534"/>
      <c r="P3534"/>
      <c r="Q3534"/>
      <c r="R3534"/>
      <c r="S3534" s="30"/>
    </row>
    <row r="3535" spans="1:19" x14ac:dyDescent="0.3">
      <c r="A3535" s="25"/>
      <c r="C3535"/>
      <c r="D3535"/>
      <c r="E3535"/>
      <c r="F3535"/>
      <c r="G3535"/>
      <c r="J3535"/>
      <c r="K3535"/>
      <c r="N3535"/>
      <c r="O3535"/>
      <c r="P3535"/>
      <c r="Q3535"/>
      <c r="R3535"/>
      <c r="S3535" s="30"/>
    </row>
    <row r="3536" spans="1:19" x14ac:dyDescent="0.3">
      <c r="A3536" s="25"/>
      <c r="C3536"/>
      <c r="D3536"/>
      <c r="E3536"/>
      <c r="F3536"/>
      <c r="G3536"/>
      <c r="H3536" s="26"/>
      <c r="I3536" s="26"/>
      <c r="J3536"/>
      <c r="K3536"/>
      <c r="N3536"/>
      <c r="O3536"/>
      <c r="P3536"/>
      <c r="Q3536"/>
      <c r="R3536"/>
      <c r="S3536" s="30"/>
    </row>
    <row r="3537" spans="1:19" x14ac:dyDescent="0.3">
      <c r="A3537" s="25"/>
      <c r="C3537"/>
      <c r="D3537"/>
      <c r="E3537"/>
      <c r="F3537"/>
      <c r="G3537"/>
      <c r="H3537" s="26"/>
      <c r="I3537" s="26"/>
      <c r="J3537"/>
      <c r="K3537"/>
      <c r="N3537"/>
      <c r="O3537"/>
      <c r="P3537"/>
      <c r="Q3537"/>
      <c r="R3537"/>
      <c r="S3537" s="30"/>
    </row>
    <row r="3538" spans="1:19" x14ac:dyDescent="0.3">
      <c r="A3538" s="25"/>
      <c r="C3538"/>
      <c r="D3538"/>
      <c r="E3538"/>
      <c r="F3538"/>
      <c r="G3538"/>
      <c r="H3538" s="26"/>
      <c r="I3538" s="26"/>
      <c r="J3538"/>
      <c r="K3538"/>
      <c r="N3538"/>
      <c r="O3538"/>
      <c r="P3538"/>
      <c r="Q3538"/>
      <c r="R3538"/>
      <c r="S3538" s="30"/>
    </row>
    <row r="3539" spans="1:19" x14ac:dyDescent="0.3">
      <c r="A3539" s="25"/>
      <c r="C3539"/>
      <c r="D3539"/>
      <c r="E3539"/>
      <c r="F3539"/>
      <c r="G3539"/>
      <c r="H3539" s="26"/>
      <c r="I3539" s="26"/>
      <c r="J3539"/>
      <c r="K3539"/>
      <c r="N3539"/>
      <c r="O3539"/>
      <c r="P3539"/>
      <c r="Q3539"/>
      <c r="R3539"/>
      <c r="S3539" s="30"/>
    </row>
    <row r="3540" spans="1:19" x14ac:dyDescent="0.3">
      <c r="A3540" s="25"/>
      <c r="C3540"/>
      <c r="D3540"/>
      <c r="E3540"/>
      <c r="F3540"/>
      <c r="G3540"/>
      <c r="H3540" s="26"/>
      <c r="I3540" s="26"/>
      <c r="J3540"/>
      <c r="K3540"/>
      <c r="N3540"/>
      <c r="O3540"/>
      <c r="P3540"/>
      <c r="Q3540"/>
      <c r="R3540"/>
      <c r="S3540" s="30"/>
    </row>
    <row r="3541" spans="1:19" x14ac:dyDescent="0.3">
      <c r="A3541" s="25"/>
      <c r="C3541"/>
      <c r="D3541"/>
      <c r="E3541"/>
      <c r="F3541"/>
      <c r="G3541"/>
      <c r="J3541"/>
      <c r="K3541"/>
      <c r="N3541"/>
      <c r="O3541"/>
      <c r="P3541"/>
      <c r="Q3541"/>
      <c r="R3541"/>
      <c r="S3541" s="30"/>
    </row>
    <row r="3542" spans="1:19" x14ac:dyDescent="0.3">
      <c r="A3542" s="25"/>
      <c r="C3542"/>
      <c r="D3542"/>
      <c r="E3542"/>
      <c r="F3542"/>
      <c r="G3542"/>
      <c r="H3542" s="26"/>
      <c r="I3542" s="26"/>
      <c r="J3542"/>
      <c r="K3542"/>
      <c r="N3542"/>
      <c r="O3542"/>
      <c r="P3542"/>
      <c r="Q3542"/>
      <c r="R3542"/>
      <c r="S3542" s="30"/>
    </row>
    <row r="3543" spans="1:19" x14ac:dyDescent="0.3">
      <c r="A3543" s="25"/>
      <c r="C3543"/>
      <c r="D3543"/>
      <c r="E3543"/>
      <c r="F3543"/>
      <c r="G3543"/>
      <c r="H3543" s="26"/>
      <c r="I3543" s="26"/>
      <c r="J3543"/>
      <c r="K3543"/>
      <c r="N3543"/>
      <c r="O3543"/>
      <c r="P3543"/>
      <c r="Q3543"/>
      <c r="R3543"/>
      <c r="S3543" s="30"/>
    </row>
    <row r="3544" spans="1:19" x14ac:dyDescent="0.3">
      <c r="A3544" s="25"/>
      <c r="C3544"/>
      <c r="D3544"/>
      <c r="E3544"/>
      <c r="F3544"/>
      <c r="G3544"/>
      <c r="J3544"/>
      <c r="K3544"/>
      <c r="N3544"/>
      <c r="O3544"/>
      <c r="P3544"/>
      <c r="Q3544"/>
      <c r="R3544"/>
      <c r="S3544" s="30"/>
    </row>
    <row r="3545" spans="1:19" x14ac:dyDescent="0.3">
      <c r="A3545" s="25"/>
      <c r="C3545"/>
      <c r="D3545"/>
      <c r="E3545"/>
      <c r="F3545"/>
      <c r="G3545"/>
      <c r="J3545"/>
      <c r="K3545"/>
      <c r="N3545"/>
      <c r="O3545"/>
      <c r="P3545"/>
      <c r="Q3545"/>
      <c r="R3545"/>
      <c r="S3545" s="30"/>
    </row>
    <row r="3546" spans="1:19" x14ac:dyDescent="0.3">
      <c r="A3546" s="25"/>
      <c r="C3546"/>
      <c r="D3546"/>
      <c r="E3546"/>
      <c r="F3546"/>
      <c r="G3546"/>
      <c r="H3546" s="26"/>
      <c r="I3546" s="26"/>
      <c r="J3546"/>
      <c r="K3546"/>
      <c r="N3546"/>
      <c r="O3546"/>
      <c r="P3546"/>
      <c r="Q3546"/>
      <c r="R3546"/>
      <c r="S3546" s="30"/>
    </row>
    <row r="3547" spans="1:19" x14ac:dyDescent="0.3">
      <c r="A3547" s="25"/>
      <c r="C3547"/>
      <c r="D3547"/>
      <c r="E3547"/>
      <c r="F3547"/>
      <c r="G3547"/>
      <c r="H3547" s="26"/>
      <c r="I3547" s="26"/>
      <c r="J3547"/>
      <c r="K3547"/>
      <c r="N3547"/>
      <c r="O3547"/>
      <c r="P3547"/>
      <c r="Q3547"/>
      <c r="R3547"/>
      <c r="S3547" s="30"/>
    </row>
    <row r="3548" spans="1:19" x14ac:dyDescent="0.3">
      <c r="A3548" s="25"/>
      <c r="C3548"/>
      <c r="D3548"/>
      <c r="E3548"/>
      <c r="F3548"/>
      <c r="G3548"/>
      <c r="H3548" s="26"/>
      <c r="I3548" s="26"/>
      <c r="J3548"/>
      <c r="K3548"/>
      <c r="N3548"/>
      <c r="O3548"/>
      <c r="P3548"/>
      <c r="Q3548"/>
      <c r="R3548"/>
      <c r="S3548" s="30"/>
    </row>
    <row r="3549" spans="1:19" x14ac:dyDescent="0.3">
      <c r="A3549" s="25"/>
      <c r="C3549"/>
      <c r="D3549"/>
      <c r="E3549"/>
      <c r="F3549"/>
      <c r="G3549"/>
      <c r="H3549" s="26"/>
      <c r="I3549" s="26"/>
      <c r="J3549"/>
      <c r="K3549"/>
      <c r="N3549"/>
      <c r="O3549"/>
      <c r="P3549"/>
      <c r="Q3549"/>
      <c r="R3549"/>
      <c r="S3549" s="30"/>
    </row>
    <row r="3550" spans="1:19" x14ac:dyDescent="0.3">
      <c r="A3550" s="25"/>
      <c r="C3550"/>
      <c r="D3550"/>
      <c r="E3550"/>
      <c r="F3550"/>
      <c r="G3550"/>
      <c r="H3550" s="26"/>
      <c r="I3550" s="26"/>
      <c r="J3550"/>
      <c r="K3550"/>
      <c r="N3550"/>
      <c r="O3550"/>
      <c r="P3550"/>
      <c r="Q3550"/>
      <c r="R3550"/>
      <c r="S3550" s="30"/>
    </row>
    <row r="3551" spans="1:19" x14ac:dyDescent="0.3">
      <c r="A3551" s="25"/>
      <c r="C3551"/>
      <c r="D3551"/>
      <c r="E3551"/>
      <c r="F3551"/>
      <c r="G3551"/>
      <c r="H3551" s="26"/>
      <c r="I3551" s="26"/>
      <c r="J3551"/>
      <c r="K3551"/>
      <c r="N3551"/>
      <c r="O3551"/>
      <c r="P3551"/>
      <c r="Q3551"/>
      <c r="R3551"/>
      <c r="S3551" s="30"/>
    </row>
    <row r="3552" spans="1:19" x14ac:dyDescent="0.3">
      <c r="A3552" s="25"/>
      <c r="C3552"/>
      <c r="D3552"/>
      <c r="E3552"/>
      <c r="F3552"/>
      <c r="G3552"/>
      <c r="H3552" s="26"/>
      <c r="I3552" s="26"/>
      <c r="J3552"/>
      <c r="K3552"/>
      <c r="N3552"/>
      <c r="O3552"/>
      <c r="P3552"/>
      <c r="Q3552"/>
      <c r="R3552"/>
      <c r="S3552" s="30"/>
    </row>
    <row r="3553" spans="1:19" x14ac:dyDescent="0.3">
      <c r="A3553" s="25"/>
      <c r="C3553"/>
      <c r="D3553"/>
      <c r="E3553"/>
      <c r="F3553"/>
      <c r="G3553"/>
      <c r="H3553" s="26"/>
      <c r="I3553" s="26"/>
      <c r="J3553"/>
      <c r="K3553"/>
      <c r="N3553"/>
      <c r="O3553"/>
      <c r="P3553"/>
      <c r="Q3553"/>
      <c r="R3553"/>
      <c r="S3553" s="30"/>
    </row>
    <row r="3554" spans="1:19" x14ac:dyDescent="0.3">
      <c r="A3554" s="25"/>
      <c r="C3554"/>
      <c r="D3554"/>
      <c r="E3554"/>
      <c r="F3554"/>
      <c r="G3554"/>
      <c r="H3554" s="26"/>
      <c r="I3554" s="26"/>
      <c r="J3554"/>
      <c r="K3554"/>
      <c r="N3554"/>
      <c r="O3554"/>
      <c r="P3554"/>
      <c r="Q3554"/>
      <c r="R3554"/>
      <c r="S3554" s="30"/>
    </row>
    <row r="3555" spans="1:19" x14ac:dyDescent="0.3">
      <c r="A3555" s="25"/>
      <c r="C3555"/>
      <c r="D3555"/>
      <c r="E3555"/>
      <c r="F3555"/>
      <c r="G3555"/>
      <c r="J3555"/>
      <c r="K3555"/>
      <c r="N3555"/>
      <c r="O3555"/>
      <c r="P3555"/>
      <c r="Q3555"/>
      <c r="R3555"/>
      <c r="S3555" s="30"/>
    </row>
    <row r="3556" spans="1:19" x14ac:dyDescent="0.3">
      <c r="A3556" s="25"/>
      <c r="C3556"/>
      <c r="D3556"/>
      <c r="E3556"/>
      <c r="F3556"/>
      <c r="G3556"/>
      <c r="H3556" s="26"/>
      <c r="I3556" s="26"/>
      <c r="J3556"/>
      <c r="K3556"/>
      <c r="N3556"/>
      <c r="O3556"/>
      <c r="P3556"/>
      <c r="Q3556"/>
      <c r="R3556"/>
      <c r="S3556" s="30"/>
    </row>
    <row r="3557" spans="1:19" x14ac:dyDescent="0.3">
      <c r="A3557" s="25"/>
      <c r="C3557"/>
      <c r="D3557"/>
      <c r="E3557"/>
      <c r="F3557"/>
      <c r="G3557"/>
      <c r="H3557" s="26"/>
      <c r="I3557" s="26"/>
      <c r="J3557"/>
      <c r="K3557"/>
      <c r="N3557"/>
      <c r="O3557"/>
      <c r="P3557"/>
      <c r="Q3557"/>
      <c r="R3557"/>
      <c r="S3557" s="30"/>
    </row>
    <row r="3558" spans="1:19" x14ac:dyDescent="0.3">
      <c r="A3558" s="25"/>
      <c r="C3558"/>
      <c r="D3558"/>
      <c r="E3558"/>
      <c r="F3558"/>
      <c r="G3558"/>
      <c r="H3558" s="26"/>
      <c r="I3558" s="26"/>
      <c r="J3558"/>
      <c r="K3558"/>
      <c r="N3558"/>
      <c r="O3558"/>
      <c r="P3558"/>
      <c r="Q3558"/>
      <c r="R3558"/>
      <c r="S3558" s="30"/>
    </row>
    <row r="3559" spans="1:19" x14ac:dyDescent="0.3">
      <c r="A3559" s="25"/>
      <c r="C3559"/>
      <c r="D3559"/>
      <c r="E3559"/>
      <c r="F3559"/>
      <c r="G3559"/>
      <c r="H3559" s="26"/>
      <c r="I3559" s="26"/>
      <c r="J3559"/>
      <c r="K3559"/>
      <c r="N3559"/>
      <c r="O3559"/>
      <c r="P3559"/>
      <c r="Q3559"/>
      <c r="R3559"/>
      <c r="S3559" s="30"/>
    </row>
    <row r="3560" spans="1:19" x14ac:dyDescent="0.3">
      <c r="A3560" s="25"/>
      <c r="C3560"/>
      <c r="D3560"/>
      <c r="E3560"/>
      <c r="F3560"/>
      <c r="G3560"/>
      <c r="H3560" s="26"/>
      <c r="I3560" s="26"/>
      <c r="J3560"/>
      <c r="K3560"/>
      <c r="N3560"/>
      <c r="O3560"/>
      <c r="P3560"/>
      <c r="Q3560"/>
      <c r="R3560"/>
      <c r="S3560" s="30"/>
    </row>
    <row r="3561" spans="1:19" x14ac:dyDescent="0.3">
      <c r="A3561" s="25"/>
      <c r="C3561"/>
      <c r="D3561"/>
      <c r="E3561"/>
      <c r="F3561"/>
      <c r="G3561"/>
      <c r="H3561" s="26"/>
      <c r="I3561" s="26"/>
      <c r="J3561"/>
      <c r="K3561"/>
      <c r="N3561"/>
      <c r="O3561"/>
      <c r="P3561"/>
      <c r="Q3561"/>
      <c r="R3561"/>
      <c r="S3561" s="30"/>
    </row>
    <row r="3562" spans="1:19" x14ac:dyDescent="0.3">
      <c r="A3562" s="25"/>
      <c r="C3562"/>
      <c r="D3562"/>
      <c r="E3562"/>
      <c r="F3562"/>
      <c r="G3562"/>
      <c r="J3562"/>
      <c r="K3562"/>
      <c r="N3562"/>
      <c r="O3562"/>
      <c r="P3562"/>
      <c r="Q3562"/>
      <c r="R3562"/>
      <c r="S3562" s="30"/>
    </row>
    <row r="3563" spans="1:19" x14ac:dyDescent="0.3">
      <c r="A3563" s="25"/>
      <c r="C3563"/>
      <c r="D3563"/>
      <c r="E3563"/>
      <c r="F3563"/>
      <c r="G3563"/>
      <c r="H3563" s="26"/>
      <c r="I3563" s="26"/>
      <c r="J3563"/>
      <c r="K3563"/>
      <c r="N3563"/>
      <c r="O3563"/>
      <c r="P3563"/>
      <c r="Q3563"/>
      <c r="R3563"/>
      <c r="S3563" s="30"/>
    </row>
    <row r="3564" spans="1:19" x14ac:dyDescent="0.3">
      <c r="A3564" s="25"/>
      <c r="C3564"/>
      <c r="D3564"/>
      <c r="E3564"/>
      <c r="F3564"/>
      <c r="G3564"/>
      <c r="H3564" s="26"/>
      <c r="I3564" s="26"/>
      <c r="J3564"/>
      <c r="K3564"/>
      <c r="N3564"/>
      <c r="O3564"/>
      <c r="P3564"/>
      <c r="Q3564"/>
      <c r="R3564"/>
      <c r="S3564" s="30"/>
    </row>
    <row r="3565" spans="1:19" x14ac:dyDescent="0.3">
      <c r="A3565" s="25"/>
      <c r="C3565"/>
      <c r="D3565"/>
      <c r="E3565"/>
      <c r="F3565"/>
      <c r="G3565"/>
      <c r="J3565"/>
      <c r="K3565"/>
      <c r="N3565"/>
      <c r="O3565"/>
      <c r="P3565"/>
      <c r="Q3565"/>
      <c r="R3565"/>
      <c r="S3565" s="30"/>
    </row>
    <row r="3566" spans="1:19" x14ac:dyDescent="0.3">
      <c r="A3566" s="25"/>
      <c r="C3566"/>
      <c r="D3566"/>
      <c r="E3566"/>
      <c r="F3566"/>
      <c r="G3566"/>
      <c r="H3566" s="26"/>
      <c r="I3566" s="26"/>
      <c r="J3566"/>
      <c r="K3566"/>
      <c r="N3566"/>
      <c r="O3566"/>
      <c r="P3566"/>
      <c r="Q3566"/>
      <c r="R3566"/>
      <c r="S3566" s="30"/>
    </row>
    <row r="3567" spans="1:19" x14ac:dyDescent="0.3">
      <c r="A3567" s="25"/>
      <c r="C3567"/>
      <c r="D3567"/>
      <c r="E3567"/>
      <c r="F3567"/>
      <c r="G3567"/>
      <c r="H3567" s="26"/>
      <c r="I3567" s="26"/>
      <c r="J3567"/>
      <c r="K3567"/>
      <c r="N3567"/>
      <c r="O3567"/>
      <c r="P3567"/>
      <c r="Q3567"/>
      <c r="R3567"/>
      <c r="S3567" s="30"/>
    </row>
    <row r="3568" spans="1:19" x14ac:dyDescent="0.3">
      <c r="A3568" s="25"/>
      <c r="C3568"/>
      <c r="D3568"/>
      <c r="E3568"/>
      <c r="F3568"/>
      <c r="G3568"/>
      <c r="H3568" s="26"/>
      <c r="I3568" s="26"/>
      <c r="J3568"/>
      <c r="K3568"/>
      <c r="N3568"/>
      <c r="O3568"/>
      <c r="P3568"/>
      <c r="Q3568"/>
      <c r="R3568"/>
      <c r="S3568" s="30"/>
    </row>
    <row r="3569" spans="1:19" x14ac:dyDescent="0.3">
      <c r="A3569" s="25"/>
      <c r="C3569"/>
      <c r="D3569"/>
      <c r="E3569"/>
      <c r="F3569"/>
      <c r="G3569"/>
      <c r="H3569" s="26"/>
      <c r="I3569" s="26"/>
      <c r="J3569"/>
      <c r="K3569"/>
      <c r="N3569"/>
      <c r="O3569"/>
      <c r="P3569"/>
      <c r="Q3569"/>
      <c r="R3569"/>
      <c r="S3569" s="30"/>
    </row>
    <row r="3570" spans="1:19" x14ac:dyDescent="0.3">
      <c r="A3570" s="25"/>
      <c r="C3570"/>
      <c r="D3570"/>
      <c r="E3570"/>
      <c r="F3570"/>
      <c r="G3570"/>
      <c r="H3570" s="26"/>
      <c r="I3570" s="26"/>
      <c r="J3570"/>
      <c r="K3570"/>
      <c r="N3570"/>
      <c r="O3570"/>
      <c r="P3570"/>
      <c r="Q3570"/>
      <c r="R3570"/>
      <c r="S3570" s="30"/>
    </row>
    <row r="3571" spans="1:19" x14ac:dyDescent="0.3">
      <c r="A3571" s="25"/>
      <c r="C3571"/>
      <c r="D3571"/>
      <c r="E3571"/>
      <c r="F3571"/>
      <c r="G3571"/>
      <c r="H3571" s="26"/>
      <c r="I3571" s="26"/>
      <c r="J3571"/>
      <c r="K3571"/>
      <c r="N3571"/>
      <c r="O3571"/>
      <c r="P3571"/>
      <c r="Q3571"/>
      <c r="R3571"/>
      <c r="S3571" s="30"/>
    </row>
    <row r="3572" spans="1:19" x14ac:dyDescent="0.3">
      <c r="A3572" s="25"/>
      <c r="C3572"/>
      <c r="D3572"/>
      <c r="E3572"/>
      <c r="F3572"/>
      <c r="G3572"/>
      <c r="H3572" s="26"/>
      <c r="I3572" s="26"/>
      <c r="J3572"/>
      <c r="K3572"/>
      <c r="N3572"/>
      <c r="O3572"/>
      <c r="P3572"/>
      <c r="Q3572"/>
      <c r="R3572"/>
      <c r="S3572" s="30"/>
    </row>
    <row r="3573" spans="1:19" x14ac:dyDescent="0.3">
      <c r="A3573" s="25"/>
      <c r="C3573"/>
      <c r="D3573"/>
      <c r="E3573"/>
      <c r="F3573"/>
      <c r="G3573"/>
      <c r="H3573" s="26"/>
      <c r="I3573" s="26"/>
      <c r="J3573"/>
      <c r="K3573"/>
      <c r="N3573"/>
      <c r="O3573"/>
      <c r="P3573"/>
      <c r="Q3573"/>
      <c r="R3573"/>
      <c r="S3573" s="30"/>
    </row>
    <row r="3574" spans="1:19" x14ac:dyDescent="0.3">
      <c r="A3574" s="25"/>
      <c r="C3574"/>
      <c r="D3574"/>
      <c r="E3574"/>
      <c r="F3574"/>
      <c r="G3574"/>
      <c r="H3574" s="26"/>
      <c r="I3574" s="26"/>
      <c r="J3574"/>
      <c r="K3574"/>
      <c r="N3574"/>
      <c r="O3574"/>
      <c r="P3574"/>
      <c r="Q3574"/>
      <c r="R3574"/>
      <c r="S3574" s="30"/>
    </row>
    <row r="3575" spans="1:19" x14ac:dyDescent="0.3">
      <c r="A3575" s="25"/>
      <c r="C3575"/>
      <c r="D3575"/>
      <c r="E3575"/>
      <c r="F3575"/>
      <c r="G3575"/>
      <c r="H3575" s="26"/>
      <c r="I3575" s="26"/>
      <c r="J3575"/>
      <c r="K3575"/>
      <c r="N3575"/>
      <c r="O3575"/>
      <c r="P3575"/>
      <c r="Q3575"/>
      <c r="R3575"/>
      <c r="S3575" s="30"/>
    </row>
    <row r="3576" spans="1:19" x14ac:dyDescent="0.3">
      <c r="A3576" s="25"/>
      <c r="C3576"/>
      <c r="D3576"/>
      <c r="E3576"/>
      <c r="F3576"/>
      <c r="G3576"/>
      <c r="J3576"/>
      <c r="K3576"/>
      <c r="N3576"/>
      <c r="O3576"/>
      <c r="P3576"/>
      <c r="Q3576"/>
      <c r="R3576"/>
      <c r="S3576" s="30"/>
    </row>
    <row r="3577" spans="1:19" x14ac:dyDescent="0.3">
      <c r="A3577" s="25"/>
      <c r="C3577"/>
      <c r="D3577"/>
      <c r="E3577"/>
      <c r="F3577"/>
      <c r="G3577"/>
      <c r="J3577"/>
      <c r="K3577"/>
      <c r="N3577"/>
      <c r="O3577"/>
      <c r="P3577"/>
      <c r="Q3577"/>
      <c r="R3577"/>
      <c r="S3577" s="30"/>
    </row>
    <row r="3578" spans="1:19" x14ac:dyDescent="0.3">
      <c r="A3578" s="25"/>
      <c r="C3578"/>
      <c r="D3578"/>
      <c r="E3578"/>
      <c r="F3578"/>
      <c r="G3578"/>
      <c r="H3578" s="26"/>
      <c r="I3578" s="26"/>
      <c r="J3578"/>
      <c r="K3578"/>
      <c r="N3578"/>
      <c r="O3578"/>
      <c r="P3578"/>
      <c r="Q3578"/>
      <c r="R3578"/>
      <c r="S3578" s="30"/>
    </row>
    <row r="3579" spans="1:19" x14ac:dyDescent="0.3">
      <c r="A3579" s="25"/>
      <c r="C3579"/>
      <c r="D3579"/>
      <c r="E3579"/>
      <c r="F3579"/>
      <c r="G3579"/>
      <c r="H3579" s="26"/>
      <c r="I3579" s="26"/>
      <c r="J3579"/>
      <c r="K3579"/>
      <c r="N3579"/>
      <c r="O3579"/>
      <c r="P3579"/>
      <c r="Q3579"/>
      <c r="R3579"/>
      <c r="S3579" s="30"/>
    </row>
    <row r="3580" spans="1:19" x14ac:dyDescent="0.3">
      <c r="A3580" s="25"/>
      <c r="C3580"/>
      <c r="D3580"/>
      <c r="E3580"/>
      <c r="F3580"/>
      <c r="G3580"/>
      <c r="J3580"/>
      <c r="K3580"/>
      <c r="N3580"/>
      <c r="O3580"/>
      <c r="P3580"/>
      <c r="Q3580"/>
      <c r="R3580"/>
      <c r="S3580" s="30"/>
    </row>
    <row r="3581" spans="1:19" x14ac:dyDescent="0.3">
      <c r="A3581" s="25"/>
      <c r="C3581"/>
      <c r="D3581"/>
      <c r="E3581"/>
      <c r="F3581"/>
      <c r="G3581"/>
      <c r="H3581" s="26"/>
      <c r="I3581" s="26"/>
      <c r="J3581"/>
      <c r="K3581"/>
      <c r="N3581"/>
      <c r="O3581"/>
      <c r="P3581"/>
      <c r="Q3581"/>
      <c r="R3581"/>
      <c r="S3581" s="30"/>
    </row>
    <row r="3582" spans="1:19" x14ac:dyDescent="0.3">
      <c r="A3582" s="25"/>
      <c r="C3582"/>
      <c r="D3582"/>
      <c r="E3582"/>
      <c r="F3582"/>
      <c r="G3582"/>
      <c r="H3582" s="26"/>
      <c r="I3582" s="26"/>
      <c r="J3582"/>
      <c r="K3582"/>
      <c r="N3582"/>
      <c r="O3582"/>
      <c r="P3582"/>
      <c r="Q3582"/>
      <c r="R3582"/>
      <c r="S3582" s="30"/>
    </row>
    <row r="3583" spans="1:19" x14ac:dyDescent="0.3">
      <c r="A3583" s="25"/>
      <c r="C3583"/>
      <c r="D3583"/>
      <c r="E3583"/>
      <c r="F3583"/>
      <c r="G3583"/>
      <c r="H3583" s="26"/>
      <c r="I3583" s="26"/>
      <c r="J3583"/>
      <c r="K3583"/>
      <c r="N3583"/>
      <c r="O3583"/>
      <c r="P3583"/>
      <c r="Q3583"/>
      <c r="R3583"/>
      <c r="S3583" s="30"/>
    </row>
    <row r="3584" spans="1:19" x14ac:dyDescent="0.3">
      <c r="A3584" s="25"/>
      <c r="C3584"/>
      <c r="D3584"/>
      <c r="E3584"/>
      <c r="F3584"/>
      <c r="G3584"/>
      <c r="H3584" s="26"/>
      <c r="I3584" s="26"/>
      <c r="J3584"/>
      <c r="K3584"/>
      <c r="N3584"/>
      <c r="O3584"/>
      <c r="P3584"/>
      <c r="Q3584"/>
      <c r="R3584"/>
      <c r="S3584" s="30"/>
    </row>
    <row r="3585" spans="1:19" x14ac:dyDescent="0.3">
      <c r="A3585" s="25"/>
      <c r="C3585"/>
      <c r="D3585"/>
      <c r="E3585"/>
      <c r="F3585"/>
      <c r="G3585"/>
      <c r="H3585" s="26"/>
      <c r="I3585" s="26"/>
      <c r="J3585"/>
      <c r="K3585"/>
      <c r="N3585"/>
      <c r="O3585"/>
      <c r="P3585"/>
      <c r="Q3585"/>
      <c r="R3585"/>
      <c r="S3585" s="30"/>
    </row>
    <row r="3586" spans="1:19" x14ac:dyDescent="0.3">
      <c r="A3586" s="25"/>
      <c r="C3586"/>
      <c r="D3586"/>
      <c r="E3586"/>
      <c r="F3586"/>
      <c r="G3586"/>
      <c r="H3586" s="26"/>
      <c r="I3586" s="26"/>
      <c r="J3586"/>
      <c r="K3586"/>
      <c r="N3586"/>
      <c r="O3586"/>
      <c r="P3586"/>
      <c r="Q3586"/>
      <c r="R3586"/>
      <c r="S3586" s="30"/>
    </row>
    <row r="3587" spans="1:19" x14ac:dyDescent="0.3">
      <c r="A3587" s="25"/>
      <c r="C3587"/>
      <c r="D3587"/>
      <c r="E3587"/>
      <c r="F3587"/>
      <c r="G3587"/>
      <c r="H3587" s="26"/>
      <c r="I3587" s="26"/>
      <c r="J3587"/>
      <c r="K3587"/>
      <c r="N3587"/>
      <c r="O3587"/>
      <c r="P3587"/>
      <c r="Q3587"/>
      <c r="R3587"/>
      <c r="S3587" s="30"/>
    </row>
    <row r="3588" spans="1:19" x14ac:dyDescent="0.3">
      <c r="A3588" s="25"/>
      <c r="C3588"/>
      <c r="D3588"/>
      <c r="E3588"/>
      <c r="F3588"/>
      <c r="G3588"/>
      <c r="H3588" s="26"/>
      <c r="I3588" s="26"/>
      <c r="J3588"/>
      <c r="K3588"/>
      <c r="N3588"/>
      <c r="O3588"/>
      <c r="P3588"/>
      <c r="Q3588"/>
      <c r="R3588"/>
      <c r="S3588" s="30"/>
    </row>
    <row r="3589" spans="1:19" x14ac:dyDescent="0.3">
      <c r="A3589" s="25"/>
      <c r="C3589"/>
      <c r="D3589"/>
      <c r="E3589"/>
      <c r="F3589"/>
      <c r="G3589"/>
      <c r="H3589" s="26"/>
      <c r="I3589" s="26"/>
      <c r="J3589"/>
      <c r="K3589"/>
      <c r="N3589"/>
      <c r="O3589"/>
      <c r="P3589"/>
      <c r="Q3589"/>
      <c r="R3589"/>
      <c r="S3589" s="30"/>
    </row>
    <row r="3590" spans="1:19" x14ac:dyDescent="0.3">
      <c r="A3590" s="25"/>
      <c r="C3590"/>
      <c r="D3590"/>
      <c r="E3590"/>
      <c r="F3590"/>
      <c r="G3590"/>
      <c r="H3590" s="26"/>
      <c r="I3590" s="26"/>
      <c r="J3590"/>
      <c r="K3590"/>
      <c r="N3590"/>
      <c r="O3590"/>
      <c r="P3590"/>
      <c r="Q3590"/>
      <c r="R3590"/>
      <c r="S3590" s="30"/>
    </row>
    <row r="3591" spans="1:19" x14ac:dyDescent="0.3">
      <c r="A3591" s="25"/>
      <c r="C3591"/>
      <c r="D3591"/>
      <c r="E3591"/>
      <c r="F3591"/>
      <c r="G3591"/>
      <c r="H3591" s="26"/>
      <c r="I3591" s="26"/>
      <c r="J3591"/>
      <c r="K3591"/>
      <c r="N3591"/>
      <c r="O3591"/>
      <c r="P3591"/>
      <c r="Q3591"/>
      <c r="R3591"/>
      <c r="S3591" s="30"/>
    </row>
    <row r="3592" spans="1:19" x14ac:dyDescent="0.3">
      <c r="A3592" s="25"/>
      <c r="C3592"/>
      <c r="D3592"/>
      <c r="E3592"/>
      <c r="F3592"/>
      <c r="G3592"/>
      <c r="H3592" s="26"/>
      <c r="I3592" s="26"/>
      <c r="J3592"/>
      <c r="K3592"/>
      <c r="N3592"/>
      <c r="O3592"/>
      <c r="P3592"/>
      <c r="Q3592"/>
      <c r="R3592"/>
      <c r="S3592" s="30"/>
    </row>
    <row r="3593" spans="1:19" x14ac:dyDescent="0.3">
      <c r="A3593" s="25"/>
      <c r="C3593"/>
      <c r="D3593"/>
      <c r="E3593"/>
      <c r="F3593"/>
      <c r="G3593"/>
      <c r="H3593" s="26"/>
      <c r="I3593" s="26"/>
      <c r="J3593"/>
      <c r="K3593"/>
      <c r="N3593"/>
      <c r="O3593"/>
      <c r="P3593"/>
      <c r="Q3593"/>
      <c r="R3593"/>
      <c r="S3593" s="30"/>
    </row>
    <row r="3594" spans="1:19" x14ac:dyDescent="0.3">
      <c r="A3594" s="25"/>
      <c r="C3594"/>
      <c r="D3594"/>
      <c r="E3594"/>
      <c r="F3594"/>
      <c r="G3594"/>
      <c r="H3594" s="26"/>
      <c r="I3594" s="26"/>
      <c r="J3594"/>
      <c r="K3594"/>
      <c r="N3594"/>
      <c r="O3594"/>
      <c r="P3594"/>
      <c r="Q3594"/>
      <c r="R3594"/>
      <c r="S3594" s="30"/>
    </row>
    <row r="3595" spans="1:19" x14ac:dyDescent="0.3">
      <c r="A3595" s="25"/>
      <c r="C3595"/>
      <c r="D3595"/>
      <c r="E3595"/>
      <c r="F3595"/>
      <c r="G3595"/>
      <c r="H3595" s="26"/>
      <c r="I3595" s="26"/>
      <c r="J3595"/>
      <c r="K3595"/>
      <c r="N3595"/>
      <c r="O3595"/>
      <c r="P3595"/>
      <c r="Q3595"/>
      <c r="R3595"/>
      <c r="S3595" s="30"/>
    </row>
    <row r="3596" spans="1:19" x14ac:dyDescent="0.3">
      <c r="A3596" s="25"/>
      <c r="C3596"/>
      <c r="D3596"/>
      <c r="E3596"/>
      <c r="F3596"/>
      <c r="G3596"/>
      <c r="H3596" s="26"/>
      <c r="I3596" s="26"/>
      <c r="J3596"/>
      <c r="K3596"/>
      <c r="N3596"/>
      <c r="O3596"/>
      <c r="P3596"/>
      <c r="Q3596"/>
      <c r="R3596"/>
      <c r="S3596" s="30"/>
    </row>
    <row r="3597" spans="1:19" x14ac:dyDescent="0.3">
      <c r="A3597" s="25"/>
      <c r="C3597"/>
      <c r="D3597"/>
      <c r="E3597"/>
      <c r="F3597"/>
      <c r="G3597"/>
      <c r="H3597" s="14"/>
      <c r="I3597" s="14"/>
      <c r="J3597"/>
      <c r="K3597"/>
      <c r="N3597"/>
      <c r="O3597"/>
      <c r="P3597"/>
      <c r="Q3597"/>
      <c r="R3597"/>
      <c r="S3597" s="30"/>
    </row>
    <row r="3598" spans="1:19" x14ac:dyDescent="0.3">
      <c r="A3598" s="25"/>
      <c r="C3598"/>
      <c r="D3598"/>
      <c r="E3598"/>
      <c r="F3598"/>
      <c r="G3598"/>
      <c r="H3598" s="26"/>
      <c r="I3598" s="26"/>
      <c r="J3598"/>
      <c r="K3598"/>
      <c r="N3598"/>
      <c r="O3598"/>
      <c r="P3598"/>
      <c r="Q3598"/>
      <c r="R3598"/>
      <c r="S3598" s="30"/>
    </row>
    <row r="3599" spans="1:19" x14ac:dyDescent="0.3">
      <c r="A3599" s="25"/>
      <c r="C3599"/>
      <c r="D3599"/>
      <c r="E3599"/>
      <c r="F3599"/>
      <c r="G3599"/>
      <c r="J3599"/>
      <c r="K3599"/>
      <c r="N3599"/>
      <c r="O3599"/>
      <c r="P3599"/>
      <c r="Q3599"/>
      <c r="R3599"/>
      <c r="S3599" s="30"/>
    </row>
    <row r="3600" spans="1:19" x14ac:dyDescent="0.3">
      <c r="A3600" s="25"/>
      <c r="C3600"/>
      <c r="D3600"/>
      <c r="E3600"/>
      <c r="F3600"/>
      <c r="G3600"/>
      <c r="H3600" s="26"/>
      <c r="I3600" s="26"/>
      <c r="J3600"/>
      <c r="K3600"/>
      <c r="N3600"/>
      <c r="O3600"/>
      <c r="P3600"/>
      <c r="Q3600"/>
      <c r="R3600"/>
      <c r="S3600" s="30"/>
    </row>
    <row r="3601" spans="1:19" x14ac:dyDescent="0.3">
      <c r="A3601" s="25"/>
      <c r="C3601"/>
      <c r="D3601"/>
      <c r="E3601"/>
      <c r="F3601"/>
      <c r="G3601"/>
      <c r="H3601" s="26"/>
      <c r="I3601" s="26"/>
      <c r="J3601"/>
      <c r="K3601"/>
      <c r="N3601"/>
      <c r="O3601"/>
      <c r="P3601"/>
      <c r="Q3601"/>
      <c r="R3601"/>
      <c r="S3601" s="30"/>
    </row>
    <row r="3602" spans="1:19" x14ac:dyDescent="0.3">
      <c r="A3602" s="25"/>
      <c r="C3602"/>
      <c r="D3602"/>
      <c r="E3602"/>
      <c r="F3602"/>
      <c r="G3602"/>
      <c r="H3602" s="26"/>
      <c r="I3602" s="26"/>
      <c r="J3602"/>
      <c r="K3602"/>
      <c r="N3602"/>
      <c r="O3602"/>
      <c r="P3602"/>
      <c r="Q3602"/>
      <c r="R3602"/>
      <c r="S3602" s="30"/>
    </row>
    <row r="3603" spans="1:19" x14ac:dyDescent="0.3">
      <c r="A3603" s="25"/>
      <c r="C3603"/>
      <c r="D3603"/>
      <c r="E3603"/>
      <c r="F3603"/>
      <c r="G3603"/>
      <c r="H3603" s="26"/>
      <c r="I3603" s="26"/>
      <c r="J3603"/>
      <c r="K3603"/>
      <c r="N3603"/>
      <c r="O3603"/>
      <c r="P3603"/>
      <c r="Q3603"/>
      <c r="R3603"/>
      <c r="S3603" s="30"/>
    </row>
    <row r="3604" spans="1:19" x14ac:dyDescent="0.3">
      <c r="A3604" s="25"/>
      <c r="C3604"/>
      <c r="D3604"/>
      <c r="E3604"/>
      <c r="F3604"/>
      <c r="G3604"/>
      <c r="J3604"/>
      <c r="K3604"/>
      <c r="N3604"/>
      <c r="O3604"/>
      <c r="P3604"/>
      <c r="Q3604"/>
      <c r="R3604"/>
      <c r="S3604" s="30"/>
    </row>
    <row r="3605" spans="1:19" x14ac:dyDescent="0.3">
      <c r="A3605" s="25"/>
      <c r="C3605"/>
      <c r="D3605"/>
      <c r="E3605"/>
      <c r="F3605"/>
      <c r="G3605"/>
      <c r="H3605" s="26"/>
      <c r="I3605" s="26"/>
      <c r="J3605"/>
      <c r="K3605"/>
      <c r="N3605"/>
      <c r="O3605"/>
      <c r="P3605"/>
      <c r="Q3605"/>
      <c r="R3605"/>
      <c r="S3605" s="30"/>
    </row>
    <row r="3606" spans="1:19" x14ac:dyDescent="0.3">
      <c r="A3606" s="25"/>
      <c r="C3606"/>
      <c r="D3606"/>
      <c r="E3606"/>
      <c r="F3606"/>
      <c r="G3606"/>
      <c r="H3606" s="26"/>
      <c r="I3606" s="26"/>
      <c r="J3606"/>
      <c r="K3606"/>
      <c r="N3606"/>
      <c r="O3606"/>
      <c r="P3606"/>
      <c r="Q3606"/>
      <c r="R3606"/>
      <c r="S3606" s="30"/>
    </row>
    <row r="3607" spans="1:19" x14ac:dyDescent="0.3">
      <c r="A3607" s="25"/>
      <c r="C3607"/>
      <c r="D3607"/>
      <c r="E3607"/>
      <c r="F3607"/>
      <c r="G3607"/>
      <c r="H3607" s="26"/>
      <c r="I3607" s="26"/>
      <c r="J3607"/>
      <c r="K3607"/>
      <c r="N3607"/>
      <c r="O3607"/>
      <c r="P3607"/>
      <c r="Q3607"/>
      <c r="R3607"/>
      <c r="S3607" s="30"/>
    </row>
    <row r="3608" spans="1:19" x14ac:dyDescent="0.3">
      <c r="A3608" s="25"/>
      <c r="C3608"/>
      <c r="D3608"/>
      <c r="E3608"/>
      <c r="F3608"/>
      <c r="G3608"/>
      <c r="H3608" s="26"/>
      <c r="I3608" s="26"/>
      <c r="J3608"/>
      <c r="K3608"/>
      <c r="N3608"/>
      <c r="O3608"/>
      <c r="P3608"/>
      <c r="Q3608"/>
      <c r="R3608"/>
      <c r="S3608" s="30"/>
    </row>
    <row r="3609" spans="1:19" x14ac:dyDescent="0.3">
      <c r="A3609" s="25"/>
      <c r="C3609"/>
      <c r="D3609"/>
      <c r="E3609"/>
      <c r="F3609"/>
      <c r="G3609"/>
      <c r="H3609" s="26"/>
      <c r="I3609" s="26"/>
      <c r="J3609"/>
      <c r="K3609"/>
      <c r="N3609"/>
      <c r="O3609"/>
      <c r="P3609"/>
      <c r="Q3609"/>
      <c r="R3609"/>
      <c r="S3609" s="30"/>
    </row>
    <row r="3610" spans="1:19" x14ac:dyDescent="0.3">
      <c r="A3610" s="25"/>
      <c r="C3610"/>
      <c r="D3610"/>
      <c r="E3610"/>
      <c r="F3610"/>
      <c r="G3610"/>
      <c r="H3610" s="26"/>
      <c r="I3610" s="26"/>
      <c r="J3610"/>
      <c r="K3610"/>
      <c r="N3610"/>
      <c r="O3610"/>
      <c r="P3610"/>
      <c r="Q3610"/>
      <c r="R3610"/>
      <c r="S3610" s="30"/>
    </row>
    <row r="3611" spans="1:19" x14ac:dyDescent="0.3">
      <c r="A3611" s="25"/>
      <c r="C3611"/>
      <c r="D3611"/>
      <c r="E3611"/>
      <c r="F3611"/>
      <c r="G3611"/>
      <c r="H3611" s="26"/>
      <c r="I3611" s="26"/>
      <c r="J3611"/>
      <c r="K3611"/>
      <c r="N3611"/>
      <c r="O3611"/>
      <c r="P3611"/>
      <c r="Q3611"/>
      <c r="R3611"/>
      <c r="S3611" s="30"/>
    </row>
    <row r="3612" spans="1:19" x14ac:dyDescent="0.3">
      <c r="A3612" s="25"/>
      <c r="C3612"/>
      <c r="D3612"/>
      <c r="E3612"/>
      <c r="F3612"/>
      <c r="G3612"/>
      <c r="H3612" s="26"/>
      <c r="I3612" s="26"/>
      <c r="J3612"/>
      <c r="K3612"/>
      <c r="N3612"/>
      <c r="O3612"/>
      <c r="P3612"/>
      <c r="Q3612"/>
      <c r="R3612"/>
      <c r="S3612" s="30"/>
    </row>
    <row r="3613" spans="1:19" x14ac:dyDescent="0.3">
      <c r="A3613" s="25"/>
      <c r="C3613"/>
      <c r="D3613"/>
      <c r="E3613"/>
      <c r="F3613"/>
      <c r="G3613"/>
      <c r="J3613"/>
      <c r="K3613"/>
      <c r="N3613"/>
      <c r="O3613"/>
      <c r="P3613"/>
      <c r="Q3613"/>
      <c r="R3613"/>
      <c r="S3613" s="30"/>
    </row>
    <row r="3614" spans="1:19" x14ac:dyDescent="0.3">
      <c r="A3614" s="25"/>
      <c r="C3614"/>
      <c r="D3614"/>
      <c r="E3614"/>
      <c r="F3614"/>
      <c r="G3614"/>
      <c r="J3614"/>
      <c r="K3614"/>
      <c r="N3614"/>
      <c r="O3614"/>
      <c r="P3614"/>
      <c r="Q3614"/>
      <c r="R3614"/>
      <c r="S3614" s="30"/>
    </row>
    <row r="3615" spans="1:19" x14ac:dyDescent="0.3">
      <c r="A3615" s="25"/>
      <c r="C3615"/>
      <c r="D3615"/>
      <c r="E3615"/>
      <c r="F3615"/>
      <c r="G3615"/>
      <c r="J3615"/>
      <c r="K3615"/>
      <c r="N3615"/>
      <c r="O3615"/>
      <c r="P3615"/>
      <c r="Q3615"/>
      <c r="R3615"/>
      <c r="S3615" s="30"/>
    </row>
    <row r="3616" spans="1:19" x14ac:dyDescent="0.3">
      <c r="A3616" s="25"/>
      <c r="C3616"/>
      <c r="D3616"/>
      <c r="E3616"/>
      <c r="F3616"/>
      <c r="G3616"/>
      <c r="H3616" s="26"/>
      <c r="I3616" s="26"/>
      <c r="J3616"/>
      <c r="K3616"/>
      <c r="N3616"/>
      <c r="O3616"/>
      <c r="P3616"/>
      <c r="Q3616"/>
      <c r="R3616"/>
      <c r="S3616" s="30"/>
    </row>
    <row r="3617" spans="1:19" x14ac:dyDescent="0.3">
      <c r="A3617" s="25"/>
      <c r="C3617"/>
      <c r="D3617"/>
      <c r="E3617"/>
      <c r="F3617"/>
      <c r="G3617"/>
      <c r="H3617" s="26"/>
      <c r="I3617" s="26"/>
      <c r="J3617"/>
      <c r="K3617"/>
      <c r="N3617"/>
      <c r="O3617"/>
      <c r="P3617"/>
      <c r="Q3617"/>
      <c r="R3617"/>
      <c r="S3617" s="30"/>
    </row>
    <row r="3618" spans="1:19" x14ac:dyDescent="0.3">
      <c r="A3618" s="25"/>
      <c r="C3618"/>
      <c r="D3618"/>
      <c r="E3618"/>
      <c r="F3618"/>
      <c r="G3618"/>
      <c r="J3618"/>
      <c r="K3618"/>
      <c r="N3618"/>
      <c r="O3618"/>
      <c r="P3618"/>
      <c r="Q3618"/>
      <c r="R3618"/>
      <c r="S3618" s="30"/>
    </row>
    <row r="3619" spans="1:19" x14ac:dyDescent="0.3">
      <c r="A3619" s="25"/>
      <c r="C3619"/>
      <c r="D3619"/>
      <c r="E3619"/>
      <c r="F3619"/>
      <c r="G3619"/>
      <c r="H3619" s="26"/>
      <c r="I3619" s="26"/>
      <c r="J3619"/>
      <c r="K3619"/>
      <c r="N3619"/>
      <c r="O3619"/>
      <c r="P3619"/>
      <c r="Q3619"/>
      <c r="R3619"/>
      <c r="S3619" s="30"/>
    </row>
    <row r="3620" spans="1:19" x14ac:dyDescent="0.3">
      <c r="A3620" s="25"/>
      <c r="C3620"/>
      <c r="D3620"/>
      <c r="E3620"/>
      <c r="F3620"/>
      <c r="G3620"/>
      <c r="H3620" s="26"/>
      <c r="I3620" s="26"/>
      <c r="J3620"/>
      <c r="K3620"/>
      <c r="N3620"/>
      <c r="O3620"/>
      <c r="P3620"/>
      <c r="Q3620"/>
      <c r="R3620"/>
      <c r="S3620" s="30"/>
    </row>
    <row r="3621" spans="1:19" x14ac:dyDescent="0.3">
      <c r="A3621" s="25"/>
      <c r="C3621"/>
      <c r="D3621"/>
      <c r="E3621"/>
      <c r="F3621"/>
      <c r="G3621"/>
      <c r="H3621" s="26"/>
      <c r="I3621" s="26"/>
      <c r="J3621"/>
      <c r="K3621"/>
      <c r="N3621"/>
      <c r="O3621"/>
      <c r="P3621"/>
      <c r="Q3621"/>
      <c r="R3621"/>
      <c r="S3621" s="30"/>
    </row>
    <row r="3622" spans="1:19" x14ac:dyDescent="0.3">
      <c r="A3622" s="25"/>
      <c r="C3622"/>
      <c r="D3622"/>
      <c r="E3622"/>
      <c r="F3622"/>
      <c r="G3622"/>
      <c r="H3622" s="26"/>
      <c r="I3622" s="26"/>
      <c r="J3622"/>
      <c r="K3622"/>
      <c r="N3622"/>
      <c r="O3622"/>
      <c r="P3622"/>
      <c r="Q3622"/>
      <c r="R3622"/>
      <c r="S3622" s="30"/>
    </row>
    <row r="3623" spans="1:19" x14ac:dyDescent="0.3">
      <c r="A3623" s="25"/>
      <c r="C3623"/>
      <c r="D3623"/>
      <c r="E3623"/>
      <c r="F3623"/>
      <c r="G3623"/>
      <c r="H3623" s="26"/>
      <c r="I3623" s="26"/>
      <c r="J3623"/>
      <c r="K3623"/>
      <c r="N3623"/>
      <c r="O3623"/>
      <c r="P3623"/>
      <c r="Q3623"/>
      <c r="R3623"/>
      <c r="S3623" s="30"/>
    </row>
    <row r="3624" spans="1:19" x14ac:dyDescent="0.3">
      <c r="A3624" s="25"/>
      <c r="C3624"/>
      <c r="D3624"/>
      <c r="E3624"/>
      <c r="F3624"/>
      <c r="G3624"/>
      <c r="H3624" s="26"/>
      <c r="I3624" s="26"/>
      <c r="J3624"/>
      <c r="K3624"/>
      <c r="N3624"/>
      <c r="O3624"/>
      <c r="P3624"/>
      <c r="Q3624"/>
      <c r="R3624"/>
      <c r="S3624" s="30"/>
    </row>
    <row r="3625" spans="1:19" x14ac:dyDescent="0.3">
      <c r="A3625" s="25"/>
      <c r="C3625"/>
      <c r="D3625"/>
      <c r="E3625"/>
      <c r="F3625"/>
      <c r="G3625"/>
      <c r="H3625" s="26"/>
      <c r="I3625" s="26"/>
      <c r="J3625"/>
      <c r="K3625"/>
      <c r="N3625"/>
      <c r="O3625"/>
      <c r="P3625"/>
      <c r="Q3625"/>
      <c r="R3625"/>
      <c r="S3625" s="30"/>
    </row>
    <row r="3626" spans="1:19" x14ac:dyDescent="0.3">
      <c r="A3626" s="25"/>
      <c r="C3626"/>
      <c r="D3626"/>
      <c r="E3626"/>
      <c r="F3626"/>
      <c r="G3626"/>
      <c r="H3626" s="26"/>
      <c r="I3626" s="26"/>
      <c r="J3626"/>
      <c r="K3626"/>
      <c r="N3626"/>
      <c r="O3626"/>
      <c r="P3626"/>
      <c r="Q3626"/>
      <c r="R3626"/>
      <c r="S3626" s="30"/>
    </row>
    <row r="3627" spans="1:19" x14ac:dyDescent="0.3">
      <c r="A3627" s="25"/>
      <c r="C3627"/>
      <c r="D3627"/>
      <c r="E3627"/>
      <c r="F3627"/>
      <c r="G3627"/>
      <c r="H3627" s="26"/>
      <c r="I3627" s="26"/>
      <c r="J3627"/>
      <c r="K3627"/>
      <c r="N3627"/>
      <c r="O3627"/>
      <c r="P3627"/>
      <c r="Q3627"/>
      <c r="R3627"/>
      <c r="S3627" s="30"/>
    </row>
    <row r="3628" spans="1:19" x14ac:dyDescent="0.3">
      <c r="A3628" s="25"/>
      <c r="C3628"/>
      <c r="D3628"/>
      <c r="E3628"/>
      <c r="F3628"/>
      <c r="G3628"/>
      <c r="H3628" s="26"/>
      <c r="I3628" s="26"/>
      <c r="J3628"/>
      <c r="K3628"/>
      <c r="N3628"/>
      <c r="O3628"/>
      <c r="P3628"/>
      <c r="Q3628"/>
      <c r="R3628"/>
      <c r="S3628" s="30"/>
    </row>
    <row r="3629" spans="1:19" x14ac:dyDescent="0.3">
      <c r="A3629" s="25"/>
      <c r="C3629"/>
      <c r="D3629"/>
      <c r="E3629"/>
      <c r="F3629"/>
      <c r="G3629"/>
      <c r="J3629"/>
      <c r="K3629"/>
      <c r="N3629"/>
      <c r="O3629"/>
      <c r="P3629"/>
      <c r="Q3629"/>
      <c r="R3629"/>
      <c r="S3629" s="30"/>
    </row>
    <row r="3630" spans="1:19" x14ac:dyDescent="0.3">
      <c r="A3630" s="25"/>
      <c r="C3630"/>
      <c r="D3630"/>
      <c r="E3630"/>
      <c r="F3630"/>
      <c r="G3630"/>
      <c r="H3630" s="26"/>
      <c r="I3630" s="26"/>
      <c r="J3630"/>
      <c r="K3630"/>
      <c r="N3630"/>
      <c r="O3630"/>
      <c r="P3630"/>
      <c r="Q3630"/>
      <c r="R3630"/>
      <c r="S3630" s="30"/>
    </row>
    <row r="3631" spans="1:19" x14ac:dyDescent="0.3">
      <c r="A3631" s="25"/>
      <c r="C3631"/>
      <c r="D3631"/>
      <c r="E3631"/>
      <c r="F3631"/>
      <c r="G3631"/>
      <c r="H3631" s="26"/>
      <c r="I3631" s="26"/>
      <c r="J3631"/>
      <c r="K3631"/>
      <c r="N3631"/>
      <c r="O3631"/>
      <c r="P3631"/>
      <c r="Q3631"/>
      <c r="R3631"/>
      <c r="S3631" s="30"/>
    </row>
    <row r="3632" spans="1:19" x14ac:dyDescent="0.3">
      <c r="A3632" s="25"/>
      <c r="C3632"/>
      <c r="D3632"/>
      <c r="E3632"/>
      <c r="F3632"/>
      <c r="G3632"/>
      <c r="H3632" s="26"/>
      <c r="I3632" s="26"/>
      <c r="J3632"/>
      <c r="K3632"/>
      <c r="N3632"/>
      <c r="O3632"/>
      <c r="P3632"/>
      <c r="Q3632"/>
      <c r="R3632"/>
      <c r="S3632" s="30"/>
    </row>
    <row r="3633" spans="1:19" x14ac:dyDescent="0.3">
      <c r="A3633" s="25"/>
      <c r="C3633"/>
      <c r="D3633"/>
      <c r="E3633"/>
      <c r="F3633"/>
      <c r="G3633"/>
      <c r="J3633"/>
      <c r="K3633"/>
      <c r="N3633"/>
      <c r="O3633"/>
      <c r="P3633"/>
      <c r="Q3633"/>
      <c r="R3633"/>
      <c r="S3633" s="30"/>
    </row>
    <row r="3634" spans="1:19" x14ac:dyDescent="0.3">
      <c r="A3634" s="25"/>
      <c r="C3634"/>
      <c r="D3634"/>
      <c r="E3634"/>
      <c r="F3634"/>
      <c r="G3634"/>
      <c r="H3634" s="26"/>
      <c r="I3634" s="26"/>
      <c r="J3634"/>
      <c r="K3634"/>
      <c r="N3634"/>
      <c r="O3634"/>
      <c r="P3634"/>
      <c r="Q3634"/>
      <c r="R3634"/>
      <c r="S3634" s="30"/>
    </row>
    <row r="3635" spans="1:19" x14ac:dyDescent="0.3">
      <c r="A3635" s="25"/>
      <c r="C3635"/>
      <c r="D3635"/>
      <c r="E3635"/>
      <c r="F3635"/>
      <c r="G3635"/>
      <c r="J3635"/>
      <c r="K3635"/>
      <c r="N3635"/>
      <c r="O3635"/>
      <c r="P3635"/>
      <c r="Q3635"/>
      <c r="R3635"/>
      <c r="S3635" s="30"/>
    </row>
    <row r="3636" spans="1:19" x14ac:dyDescent="0.3">
      <c r="A3636" s="25"/>
      <c r="C3636"/>
      <c r="D3636"/>
      <c r="E3636"/>
      <c r="F3636"/>
      <c r="G3636"/>
      <c r="H3636" s="26"/>
      <c r="I3636" s="26"/>
      <c r="J3636"/>
      <c r="K3636"/>
      <c r="N3636"/>
      <c r="O3636"/>
      <c r="P3636"/>
      <c r="Q3636"/>
      <c r="R3636"/>
      <c r="S3636" s="30"/>
    </row>
    <row r="3637" spans="1:19" x14ac:dyDescent="0.3">
      <c r="A3637" s="25"/>
      <c r="C3637"/>
      <c r="D3637"/>
      <c r="E3637"/>
      <c r="F3637"/>
      <c r="G3637"/>
      <c r="H3637" s="26"/>
      <c r="I3637" s="26"/>
      <c r="J3637"/>
      <c r="K3637"/>
      <c r="N3637"/>
      <c r="O3637"/>
      <c r="P3637"/>
      <c r="Q3637"/>
      <c r="R3637"/>
      <c r="S3637" s="30"/>
    </row>
    <row r="3638" spans="1:19" x14ac:dyDescent="0.3">
      <c r="A3638" s="25"/>
      <c r="C3638"/>
      <c r="D3638"/>
      <c r="E3638"/>
      <c r="F3638"/>
      <c r="G3638"/>
      <c r="H3638" s="26"/>
      <c r="I3638" s="26"/>
      <c r="J3638"/>
      <c r="K3638"/>
      <c r="N3638"/>
      <c r="O3638"/>
      <c r="P3638"/>
      <c r="Q3638"/>
      <c r="R3638"/>
      <c r="S3638" s="30"/>
    </row>
    <row r="3639" spans="1:19" x14ac:dyDescent="0.3">
      <c r="A3639" s="25"/>
      <c r="C3639"/>
      <c r="D3639"/>
      <c r="E3639"/>
      <c r="F3639"/>
      <c r="G3639"/>
      <c r="H3639" s="26"/>
      <c r="I3639" s="26"/>
      <c r="J3639"/>
      <c r="K3639"/>
      <c r="N3639"/>
      <c r="O3639"/>
      <c r="P3639"/>
      <c r="Q3639"/>
      <c r="R3639"/>
      <c r="S3639" s="30"/>
    </row>
    <row r="3640" spans="1:19" x14ac:dyDescent="0.3">
      <c r="A3640" s="25"/>
      <c r="C3640"/>
      <c r="D3640"/>
      <c r="E3640"/>
      <c r="F3640"/>
      <c r="G3640"/>
      <c r="H3640" s="26"/>
      <c r="I3640" s="26"/>
      <c r="J3640"/>
      <c r="K3640"/>
      <c r="N3640"/>
      <c r="O3640"/>
      <c r="P3640"/>
      <c r="Q3640"/>
      <c r="R3640"/>
      <c r="S3640" s="30"/>
    </row>
    <row r="3641" spans="1:19" x14ac:dyDescent="0.3">
      <c r="A3641" s="25"/>
      <c r="C3641"/>
      <c r="D3641"/>
      <c r="E3641"/>
      <c r="F3641"/>
      <c r="G3641"/>
      <c r="H3641" s="26"/>
      <c r="I3641" s="26"/>
      <c r="J3641"/>
      <c r="K3641"/>
      <c r="N3641"/>
      <c r="O3641"/>
      <c r="P3641"/>
      <c r="Q3641"/>
      <c r="R3641"/>
      <c r="S3641" s="30"/>
    </row>
    <row r="3642" spans="1:19" x14ac:dyDescent="0.3">
      <c r="A3642" s="25"/>
      <c r="C3642"/>
      <c r="D3642"/>
      <c r="E3642"/>
      <c r="F3642"/>
      <c r="G3642"/>
      <c r="H3642" s="26"/>
      <c r="I3642" s="26"/>
      <c r="J3642"/>
      <c r="K3642"/>
      <c r="N3642"/>
      <c r="O3642"/>
      <c r="P3642"/>
      <c r="Q3642"/>
      <c r="R3642"/>
      <c r="S3642" s="30"/>
    </row>
    <row r="3643" spans="1:19" x14ac:dyDescent="0.3">
      <c r="A3643" s="25"/>
      <c r="C3643"/>
      <c r="D3643"/>
      <c r="E3643"/>
      <c r="F3643"/>
      <c r="G3643"/>
      <c r="H3643" s="26"/>
      <c r="I3643" s="26"/>
      <c r="J3643"/>
      <c r="K3643"/>
      <c r="N3643"/>
      <c r="O3643"/>
      <c r="P3643"/>
      <c r="Q3643"/>
      <c r="R3643"/>
      <c r="S3643" s="30"/>
    </row>
    <row r="3644" spans="1:19" x14ac:dyDescent="0.3">
      <c r="A3644" s="25"/>
      <c r="C3644"/>
      <c r="D3644"/>
      <c r="E3644"/>
      <c r="F3644"/>
      <c r="G3644"/>
      <c r="H3644"/>
      <c r="I3644"/>
      <c r="J3644"/>
      <c r="K3644"/>
      <c r="N3644"/>
      <c r="O3644"/>
      <c r="P3644"/>
      <c r="Q3644"/>
      <c r="R3644"/>
      <c r="S3644" s="30"/>
    </row>
    <row r="3645" spans="1:19" x14ac:dyDescent="0.3">
      <c r="A3645" s="25"/>
      <c r="C3645"/>
      <c r="D3645"/>
      <c r="E3645"/>
      <c r="F3645"/>
      <c r="G3645"/>
      <c r="J3645"/>
      <c r="K3645"/>
      <c r="N3645"/>
      <c r="O3645"/>
      <c r="P3645"/>
      <c r="Q3645"/>
      <c r="R3645"/>
      <c r="S3645" s="30"/>
    </row>
    <row r="3646" spans="1:19" x14ac:dyDescent="0.3">
      <c r="A3646" s="25"/>
      <c r="C3646"/>
      <c r="D3646"/>
      <c r="E3646"/>
      <c r="F3646"/>
      <c r="G3646"/>
      <c r="H3646" s="26"/>
      <c r="I3646" s="26"/>
      <c r="J3646"/>
      <c r="K3646"/>
      <c r="N3646"/>
      <c r="O3646"/>
      <c r="P3646"/>
      <c r="Q3646"/>
      <c r="R3646"/>
      <c r="S3646" s="30"/>
    </row>
    <row r="3647" spans="1:19" x14ac:dyDescent="0.3">
      <c r="A3647" s="25"/>
      <c r="C3647"/>
      <c r="D3647"/>
      <c r="E3647"/>
      <c r="F3647"/>
      <c r="G3647"/>
      <c r="H3647" s="26"/>
      <c r="I3647" s="26"/>
      <c r="J3647"/>
      <c r="K3647"/>
      <c r="N3647"/>
      <c r="O3647"/>
      <c r="P3647"/>
      <c r="Q3647"/>
      <c r="R3647"/>
      <c r="S3647" s="30"/>
    </row>
    <row r="3648" spans="1:19" x14ac:dyDescent="0.3">
      <c r="A3648" s="25"/>
      <c r="C3648"/>
      <c r="D3648"/>
      <c r="E3648"/>
      <c r="F3648"/>
      <c r="G3648"/>
      <c r="J3648"/>
      <c r="K3648"/>
      <c r="N3648"/>
      <c r="O3648"/>
      <c r="P3648"/>
      <c r="Q3648"/>
      <c r="R3648"/>
      <c r="S3648" s="30"/>
    </row>
    <row r="3649" spans="1:19" x14ac:dyDescent="0.3">
      <c r="A3649" s="25"/>
      <c r="C3649"/>
      <c r="D3649"/>
      <c r="E3649"/>
      <c r="F3649"/>
      <c r="G3649"/>
      <c r="H3649" s="26"/>
      <c r="I3649" s="26"/>
      <c r="J3649"/>
      <c r="K3649"/>
      <c r="N3649"/>
      <c r="O3649"/>
      <c r="P3649"/>
      <c r="Q3649"/>
      <c r="R3649"/>
      <c r="S3649" s="30"/>
    </row>
    <row r="3650" spans="1:19" x14ac:dyDescent="0.3">
      <c r="A3650" s="25"/>
      <c r="C3650"/>
      <c r="D3650"/>
      <c r="E3650"/>
      <c r="F3650"/>
      <c r="G3650"/>
      <c r="H3650" s="26"/>
      <c r="I3650" s="26"/>
      <c r="J3650"/>
      <c r="K3650"/>
      <c r="N3650"/>
      <c r="O3650"/>
      <c r="P3650"/>
      <c r="Q3650"/>
      <c r="R3650"/>
      <c r="S3650" s="30"/>
    </row>
    <row r="3651" spans="1:19" x14ac:dyDescent="0.3">
      <c r="A3651" s="25"/>
      <c r="C3651"/>
      <c r="D3651"/>
      <c r="E3651"/>
      <c r="F3651"/>
      <c r="G3651"/>
      <c r="H3651" s="26"/>
      <c r="I3651" s="26"/>
      <c r="J3651"/>
      <c r="K3651"/>
      <c r="N3651"/>
      <c r="O3651"/>
      <c r="P3651"/>
      <c r="Q3651"/>
      <c r="R3651"/>
      <c r="S3651" s="30"/>
    </row>
    <row r="3652" spans="1:19" x14ac:dyDescent="0.3">
      <c r="A3652" s="25"/>
      <c r="C3652"/>
      <c r="D3652"/>
      <c r="E3652"/>
      <c r="F3652"/>
      <c r="G3652"/>
      <c r="J3652"/>
      <c r="K3652"/>
      <c r="N3652"/>
      <c r="O3652"/>
      <c r="P3652"/>
      <c r="Q3652"/>
      <c r="R3652"/>
      <c r="S3652" s="30"/>
    </row>
    <row r="3653" spans="1:19" x14ac:dyDescent="0.3">
      <c r="A3653" s="25"/>
      <c r="C3653"/>
      <c r="D3653"/>
      <c r="E3653"/>
      <c r="F3653"/>
      <c r="G3653"/>
      <c r="J3653"/>
      <c r="K3653"/>
      <c r="N3653"/>
      <c r="O3653"/>
      <c r="P3653"/>
      <c r="Q3653"/>
      <c r="R3653"/>
      <c r="S3653" s="30"/>
    </row>
    <row r="3654" spans="1:19" x14ac:dyDescent="0.3">
      <c r="A3654" s="25"/>
      <c r="C3654"/>
      <c r="D3654"/>
      <c r="E3654"/>
      <c r="F3654"/>
      <c r="G3654"/>
      <c r="H3654" s="26"/>
      <c r="I3654" s="26"/>
      <c r="J3654"/>
      <c r="K3654"/>
      <c r="N3654"/>
      <c r="O3654"/>
      <c r="P3654"/>
      <c r="Q3654"/>
      <c r="R3654"/>
      <c r="S3654" s="30"/>
    </row>
    <row r="3655" spans="1:19" x14ac:dyDescent="0.3">
      <c r="A3655" s="25"/>
      <c r="C3655"/>
      <c r="D3655"/>
      <c r="E3655"/>
      <c r="F3655"/>
      <c r="G3655"/>
      <c r="J3655"/>
      <c r="K3655"/>
      <c r="N3655"/>
      <c r="O3655"/>
      <c r="P3655"/>
      <c r="Q3655"/>
      <c r="R3655"/>
      <c r="S3655" s="30"/>
    </row>
    <row r="3656" spans="1:19" x14ac:dyDescent="0.3">
      <c r="A3656" s="25"/>
      <c r="C3656"/>
      <c r="D3656"/>
      <c r="E3656"/>
      <c r="F3656"/>
      <c r="G3656"/>
      <c r="J3656"/>
      <c r="K3656"/>
      <c r="N3656"/>
      <c r="O3656"/>
      <c r="P3656"/>
      <c r="Q3656"/>
      <c r="R3656"/>
      <c r="S3656" s="30"/>
    </row>
    <row r="3657" spans="1:19" x14ac:dyDescent="0.3">
      <c r="A3657" s="25"/>
      <c r="C3657"/>
      <c r="D3657"/>
      <c r="E3657"/>
      <c r="F3657"/>
      <c r="G3657"/>
      <c r="H3657" s="26"/>
      <c r="I3657" s="26"/>
      <c r="J3657"/>
      <c r="K3657"/>
      <c r="N3657"/>
      <c r="O3657"/>
      <c r="P3657"/>
      <c r="Q3657"/>
      <c r="R3657"/>
      <c r="S3657" s="30"/>
    </row>
    <row r="3658" spans="1:19" x14ac:dyDescent="0.3">
      <c r="A3658" s="25"/>
      <c r="C3658"/>
      <c r="D3658"/>
      <c r="E3658"/>
      <c r="F3658"/>
      <c r="G3658"/>
      <c r="H3658" s="26"/>
      <c r="I3658" s="26"/>
      <c r="J3658"/>
      <c r="K3658"/>
      <c r="N3658"/>
      <c r="O3658"/>
      <c r="P3658"/>
      <c r="Q3658"/>
      <c r="R3658"/>
      <c r="S3658" s="30"/>
    </row>
    <row r="3659" spans="1:19" x14ac:dyDescent="0.3">
      <c r="A3659" s="25"/>
      <c r="C3659"/>
      <c r="D3659"/>
      <c r="E3659"/>
      <c r="F3659"/>
      <c r="G3659"/>
      <c r="H3659" s="26"/>
      <c r="I3659" s="26"/>
      <c r="J3659"/>
      <c r="K3659"/>
      <c r="N3659"/>
      <c r="O3659"/>
      <c r="P3659"/>
      <c r="Q3659"/>
      <c r="R3659"/>
      <c r="S3659" s="30"/>
    </row>
    <row r="3660" spans="1:19" x14ac:dyDescent="0.3">
      <c r="A3660" s="25"/>
      <c r="C3660"/>
      <c r="D3660"/>
      <c r="E3660"/>
      <c r="F3660"/>
      <c r="G3660"/>
      <c r="H3660" s="26"/>
      <c r="I3660" s="26"/>
      <c r="J3660"/>
      <c r="K3660"/>
      <c r="N3660"/>
      <c r="O3660"/>
      <c r="P3660"/>
      <c r="Q3660"/>
      <c r="R3660"/>
      <c r="S3660" s="30"/>
    </row>
    <row r="3661" spans="1:19" x14ac:dyDescent="0.3">
      <c r="A3661" s="25"/>
      <c r="C3661"/>
      <c r="D3661"/>
      <c r="E3661"/>
      <c r="F3661"/>
      <c r="G3661"/>
      <c r="H3661" s="26"/>
      <c r="I3661" s="26"/>
      <c r="J3661"/>
      <c r="K3661"/>
      <c r="N3661"/>
      <c r="O3661"/>
      <c r="P3661"/>
      <c r="Q3661"/>
      <c r="R3661"/>
      <c r="S3661" s="30"/>
    </row>
    <row r="3662" spans="1:19" x14ac:dyDescent="0.3">
      <c r="A3662" s="25"/>
      <c r="C3662"/>
      <c r="D3662"/>
      <c r="E3662"/>
      <c r="F3662"/>
      <c r="G3662"/>
      <c r="J3662"/>
      <c r="K3662"/>
      <c r="N3662"/>
      <c r="O3662"/>
      <c r="P3662"/>
      <c r="Q3662"/>
      <c r="R3662"/>
      <c r="S3662" s="30"/>
    </row>
    <row r="3663" spans="1:19" x14ac:dyDescent="0.3">
      <c r="A3663" s="25"/>
      <c r="C3663"/>
      <c r="D3663"/>
      <c r="E3663"/>
      <c r="F3663"/>
      <c r="G3663"/>
      <c r="H3663" s="26"/>
      <c r="I3663" s="26"/>
      <c r="J3663"/>
      <c r="K3663"/>
      <c r="N3663"/>
      <c r="O3663"/>
      <c r="P3663"/>
      <c r="Q3663"/>
      <c r="R3663"/>
      <c r="S3663" s="30"/>
    </row>
    <row r="3664" spans="1:19" x14ac:dyDescent="0.3">
      <c r="A3664" s="25"/>
      <c r="C3664"/>
      <c r="D3664"/>
      <c r="E3664"/>
      <c r="F3664"/>
      <c r="G3664"/>
      <c r="H3664" s="26"/>
      <c r="I3664" s="26"/>
      <c r="J3664"/>
      <c r="K3664"/>
      <c r="N3664"/>
      <c r="O3664"/>
      <c r="P3664"/>
      <c r="Q3664"/>
      <c r="R3664"/>
      <c r="S3664" s="30"/>
    </row>
    <row r="3665" spans="1:19" x14ac:dyDescent="0.3">
      <c r="A3665" s="25"/>
      <c r="C3665"/>
      <c r="D3665"/>
      <c r="E3665"/>
      <c r="F3665"/>
      <c r="G3665"/>
      <c r="H3665" s="26"/>
      <c r="I3665" s="26"/>
      <c r="J3665"/>
      <c r="K3665"/>
      <c r="N3665"/>
      <c r="O3665"/>
      <c r="P3665"/>
      <c r="Q3665"/>
      <c r="R3665"/>
      <c r="S3665" s="30"/>
    </row>
    <row r="3666" spans="1:19" x14ac:dyDescent="0.3">
      <c r="A3666" s="25"/>
      <c r="C3666"/>
      <c r="D3666"/>
      <c r="E3666"/>
      <c r="F3666"/>
      <c r="G3666"/>
      <c r="H3666" s="26"/>
      <c r="I3666" s="26"/>
      <c r="J3666"/>
      <c r="K3666"/>
      <c r="N3666"/>
      <c r="O3666"/>
      <c r="P3666"/>
      <c r="Q3666"/>
      <c r="R3666"/>
      <c r="S3666" s="30"/>
    </row>
    <row r="3667" spans="1:19" x14ac:dyDescent="0.3">
      <c r="A3667" s="25"/>
      <c r="C3667"/>
      <c r="D3667"/>
      <c r="E3667"/>
      <c r="F3667"/>
      <c r="G3667"/>
      <c r="H3667" s="26"/>
      <c r="I3667" s="26"/>
      <c r="J3667"/>
      <c r="K3667"/>
      <c r="N3667"/>
      <c r="O3667"/>
      <c r="P3667"/>
      <c r="Q3667"/>
      <c r="R3667"/>
      <c r="S3667" s="30"/>
    </row>
    <row r="3668" spans="1:19" x14ac:dyDescent="0.3">
      <c r="A3668" s="25"/>
      <c r="C3668"/>
      <c r="D3668"/>
      <c r="E3668"/>
      <c r="F3668"/>
      <c r="G3668"/>
      <c r="H3668" s="26"/>
      <c r="I3668" s="26"/>
      <c r="J3668"/>
      <c r="K3668"/>
      <c r="N3668"/>
      <c r="O3668"/>
      <c r="P3668"/>
      <c r="Q3668"/>
      <c r="R3668"/>
      <c r="S3668" s="30"/>
    </row>
    <row r="3669" spans="1:19" x14ac:dyDescent="0.3">
      <c r="A3669" s="25"/>
      <c r="C3669"/>
      <c r="D3669"/>
      <c r="E3669"/>
      <c r="F3669"/>
      <c r="G3669"/>
      <c r="H3669" s="26"/>
      <c r="I3669" s="26"/>
      <c r="J3669"/>
      <c r="K3669"/>
      <c r="N3669"/>
      <c r="O3669"/>
      <c r="P3669"/>
      <c r="Q3669"/>
      <c r="R3669"/>
      <c r="S3669" s="30"/>
    </row>
    <row r="3670" spans="1:19" x14ac:dyDescent="0.3">
      <c r="A3670" s="25"/>
      <c r="C3670"/>
      <c r="D3670"/>
      <c r="E3670"/>
      <c r="F3670"/>
      <c r="G3670"/>
      <c r="H3670" s="26"/>
      <c r="I3670" s="26"/>
      <c r="J3670"/>
      <c r="K3670"/>
      <c r="N3670"/>
      <c r="O3670"/>
      <c r="P3670"/>
      <c r="Q3670"/>
      <c r="R3670"/>
      <c r="S3670" s="30"/>
    </row>
    <row r="3671" spans="1:19" x14ac:dyDescent="0.3">
      <c r="A3671" s="25"/>
      <c r="C3671"/>
      <c r="D3671"/>
      <c r="E3671"/>
      <c r="F3671"/>
      <c r="G3671"/>
      <c r="H3671" s="26"/>
      <c r="I3671" s="26"/>
      <c r="J3671"/>
      <c r="K3671"/>
      <c r="N3671"/>
      <c r="O3671"/>
      <c r="P3671"/>
      <c r="Q3671"/>
      <c r="R3671"/>
      <c r="S3671" s="30"/>
    </row>
    <row r="3672" spans="1:19" x14ac:dyDescent="0.3">
      <c r="A3672" s="25"/>
      <c r="C3672"/>
      <c r="D3672"/>
      <c r="E3672"/>
      <c r="F3672"/>
      <c r="G3672"/>
      <c r="H3672" s="26"/>
      <c r="I3672" s="26"/>
      <c r="J3672"/>
      <c r="K3672"/>
      <c r="N3672"/>
      <c r="O3672"/>
      <c r="P3672"/>
      <c r="Q3672"/>
      <c r="R3672"/>
      <c r="S3672" s="30"/>
    </row>
    <row r="3673" spans="1:19" x14ac:dyDescent="0.3">
      <c r="A3673" s="25"/>
      <c r="C3673"/>
      <c r="D3673"/>
      <c r="E3673"/>
      <c r="F3673"/>
      <c r="G3673"/>
      <c r="H3673" s="26"/>
      <c r="I3673" s="26"/>
      <c r="J3673"/>
      <c r="K3673"/>
      <c r="N3673"/>
      <c r="O3673"/>
      <c r="P3673"/>
      <c r="Q3673"/>
      <c r="R3673"/>
      <c r="S3673" s="30"/>
    </row>
    <row r="3674" spans="1:19" x14ac:dyDescent="0.3">
      <c r="A3674" s="25"/>
      <c r="C3674"/>
      <c r="D3674"/>
      <c r="E3674"/>
      <c r="F3674"/>
      <c r="G3674"/>
      <c r="J3674"/>
      <c r="K3674"/>
      <c r="N3674"/>
      <c r="O3674"/>
      <c r="P3674"/>
      <c r="Q3674"/>
      <c r="R3674"/>
      <c r="S3674" s="30"/>
    </row>
    <row r="3675" spans="1:19" x14ac:dyDescent="0.3">
      <c r="A3675" s="25"/>
      <c r="C3675"/>
      <c r="D3675"/>
      <c r="E3675"/>
      <c r="F3675"/>
      <c r="G3675"/>
      <c r="J3675"/>
      <c r="K3675"/>
      <c r="N3675"/>
      <c r="O3675"/>
      <c r="P3675"/>
      <c r="Q3675"/>
      <c r="R3675"/>
      <c r="S3675" s="30"/>
    </row>
    <row r="3676" spans="1:19" x14ac:dyDescent="0.3">
      <c r="A3676" s="25"/>
      <c r="C3676"/>
      <c r="D3676"/>
      <c r="E3676"/>
      <c r="F3676"/>
      <c r="G3676"/>
      <c r="H3676" s="26"/>
      <c r="I3676" s="26"/>
      <c r="J3676"/>
      <c r="K3676"/>
      <c r="N3676"/>
      <c r="O3676"/>
      <c r="P3676"/>
      <c r="Q3676"/>
      <c r="R3676"/>
      <c r="S3676" s="30"/>
    </row>
    <row r="3677" spans="1:19" x14ac:dyDescent="0.3">
      <c r="A3677" s="25"/>
      <c r="C3677"/>
      <c r="D3677"/>
      <c r="E3677"/>
      <c r="F3677"/>
      <c r="G3677"/>
      <c r="H3677" s="26"/>
      <c r="I3677" s="26"/>
      <c r="J3677"/>
      <c r="K3677"/>
      <c r="N3677"/>
      <c r="O3677"/>
      <c r="P3677"/>
      <c r="Q3677"/>
      <c r="R3677"/>
      <c r="S3677" s="30"/>
    </row>
    <row r="3678" spans="1:19" x14ac:dyDescent="0.3">
      <c r="A3678" s="25"/>
      <c r="C3678"/>
      <c r="D3678"/>
      <c r="E3678"/>
      <c r="F3678"/>
      <c r="G3678"/>
      <c r="H3678" s="26"/>
      <c r="I3678" s="26"/>
      <c r="J3678"/>
      <c r="K3678"/>
      <c r="N3678"/>
      <c r="O3678"/>
      <c r="P3678"/>
      <c r="Q3678"/>
      <c r="R3678"/>
      <c r="S3678" s="30"/>
    </row>
    <row r="3679" spans="1:19" x14ac:dyDescent="0.3">
      <c r="A3679" s="25"/>
      <c r="C3679"/>
      <c r="D3679"/>
      <c r="E3679"/>
      <c r="F3679"/>
      <c r="G3679"/>
      <c r="H3679" s="26"/>
      <c r="I3679" s="26"/>
      <c r="J3679"/>
      <c r="K3679"/>
      <c r="N3679"/>
      <c r="O3679"/>
      <c r="P3679"/>
      <c r="Q3679"/>
      <c r="R3679"/>
      <c r="S3679" s="30"/>
    </row>
    <row r="3680" spans="1:19" x14ac:dyDescent="0.3">
      <c r="A3680" s="25"/>
      <c r="C3680"/>
      <c r="D3680"/>
      <c r="E3680"/>
      <c r="F3680"/>
      <c r="G3680"/>
      <c r="H3680" s="26"/>
      <c r="I3680" s="26"/>
      <c r="J3680"/>
      <c r="K3680"/>
      <c r="N3680"/>
      <c r="O3680"/>
      <c r="P3680"/>
      <c r="Q3680"/>
      <c r="R3680"/>
      <c r="S3680" s="30"/>
    </row>
    <row r="3681" spans="1:19" x14ac:dyDescent="0.3">
      <c r="A3681" s="25"/>
      <c r="C3681"/>
      <c r="D3681"/>
      <c r="E3681"/>
      <c r="F3681"/>
      <c r="G3681"/>
      <c r="H3681" s="26"/>
      <c r="I3681" s="26"/>
      <c r="J3681"/>
      <c r="K3681"/>
      <c r="N3681"/>
      <c r="O3681"/>
      <c r="P3681"/>
      <c r="Q3681"/>
      <c r="R3681"/>
      <c r="S3681" s="30"/>
    </row>
    <row r="3682" spans="1:19" x14ac:dyDescent="0.3">
      <c r="A3682" s="25"/>
      <c r="C3682"/>
      <c r="D3682"/>
      <c r="E3682"/>
      <c r="F3682"/>
      <c r="G3682"/>
      <c r="H3682" s="26"/>
      <c r="I3682" s="26"/>
      <c r="J3682"/>
      <c r="K3682"/>
      <c r="N3682"/>
      <c r="O3682"/>
      <c r="P3682"/>
      <c r="Q3682"/>
      <c r="R3682"/>
      <c r="S3682" s="30"/>
    </row>
    <row r="3683" spans="1:19" x14ac:dyDescent="0.3">
      <c r="A3683" s="25"/>
      <c r="C3683"/>
      <c r="D3683"/>
      <c r="E3683"/>
      <c r="F3683"/>
      <c r="G3683"/>
      <c r="H3683" s="26"/>
      <c r="I3683" s="26"/>
      <c r="J3683"/>
      <c r="K3683"/>
      <c r="N3683"/>
      <c r="O3683"/>
      <c r="P3683"/>
      <c r="Q3683"/>
      <c r="R3683"/>
      <c r="S3683" s="30"/>
    </row>
    <row r="3684" spans="1:19" x14ac:dyDescent="0.3">
      <c r="A3684" s="25"/>
      <c r="C3684"/>
      <c r="D3684"/>
      <c r="E3684"/>
      <c r="F3684"/>
      <c r="G3684"/>
      <c r="H3684" s="26"/>
      <c r="I3684" s="26"/>
      <c r="J3684"/>
      <c r="K3684"/>
      <c r="N3684"/>
      <c r="O3684"/>
      <c r="P3684"/>
      <c r="Q3684"/>
      <c r="R3684"/>
      <c r="S3684" s="30"/>
    </row>
    <row r="3685" spans="1:19" x14ac:dyDescent="0.3">
      <c r="A3685" s="25"/>
      <c r="C3685"/>
      <c r="D3685"/>
      <c r="E3685"/>
      <c r="F3685"/>
      <c r="G3685"/>
      <c r="J3685"/>
      <c r="K3685"/>
      <c r="N3685"/>
      <c r="O3685"/>
      <c r="P3685"/>
      <c r="Q3685"/>
      <c r="R3685"/>
      <c r="S3685" s="30"/>
    </row>
    <row r="3686" spans="1:19" x14ac:dyDescent="0.3">
      <c r="A3686" s="25"/>
      <c r="C3686"/>
      <c r="D3686"/>
      <c r="E3686"/>
      <c r="F3686"/>
      <c r="G3686"/>
      <c r="H3686" s="26"/>
      <c r="I3686" s="26"/>
      <c r="J3686"/>
      <c r="K3686"/>
      <c r="N3686"/>
      <c r="O3686"/>
      <c r="P3686"/>
      <c r="Q3686"/>
      <c r="R3686"/>
      <c r="S3686" s="30"/>
    </row>
    <row r="3687" spans="1:19" x14ac:dyDescent="0.3">
      <c r="A3687" s="25"/>
      <c r="C3687"/>
      <c r="D3687"/>
      <c r="E3687"/>
      <c r="F3687"/>
      <c r="G3687"/>
      <c r="H3687" s="26"/>
      <c r="I3687" s="26"/>
      <c r="J3687"/>
      <c r="K3687"/>
      <c r="N3687"/>
      <c r="O3687"/>
      <c r="P3687"/>
      <c r="Q3687"/>
      <c r="R3687"/>
      <c r="S3687" s="30"/>
    </row>
    <row r="3688" spans="1:19" x14ac:dyDescent="0.3">
      <c r="A3688" s="25"/>
      <c r="C3688"/>
      <c r="D3688"/>
      <c r="E3688"/>
      <c r="F3688"/>
      <c r="G3688"/>
      <c r="J3688"/>
      <c r="K3688"/>
      <c r="N3688"/>
      <c r="O3688"/>
      <c r="P3688"/>
      <c r="Q3688"/>
      <c r="R3688"/>
      <c r="S3688" s="30"/>
    </row>
    <row r="3689" spans="1:19" x14ac:dyDescent="0.3">
      <c r="A3689" s="25"/>
      <c r="C3689"/>
      <c r="D3689"/>
      <c r="E3689"/>
      <c r="F3689"/>
      <c r="G3689"/>
      <c r="H3689" s="26"/>
      <c r="I3689" s="26"/>
      <c r="J3689"/>
      <c r="K3689"/>
      <c r="N3689"/>
      <c r="O3689"/>
      <c r="P3689"/>
      <c r="Q3689"/>
      <c r="R3689"/>
      <c r="S3689" s="30"/>
    </row>
    <row r="3690" spans="1:19" x14ac:dyDescent="0.3">
      <c r="A3690" s="25"/>
      <c r="C3690"/>
      <c r="D3690"/>
      <c r="E3690"/>
      <c r="F3690"/>
      <c r="G3690"/>
      <c r="J3690"/>
      <c r="K3690"/>
      <c r="N3690"/>
      <c r="O3690"/>
      <c r="P3690"/>
      <c r="Q3690"/>
      <c r="R3690"/>
      <c r="S3690" s="30"/>
    </row>
    <row r="3691" spans="1:19" x14ac:dyDescent="0.3">
      <c r="A3691" s="25"/>
      <c r="C3691"/>
      <c r="D3691"/>
      <c r="E3691"/>
      <c r="F3691"/>
      <c r="G3691"/>
      <c r="H3691" s="26"/>
      <c r="I3691" s="26"/>
      <c r="J3691"/>
      <c r="K3691"/>
      <c r="N3691"/>
      <c r="O3691"/>
      <c r="P3691"/>
      <c r="Q3691"/>
      <c r="R3691"/>
      <c r="S3691" s="30"/>
    </row>
    <row r="3692" spans="1:19" x14ac:dyDescent="0.3">
      <c r="A3692" s="25"/>
      <c r="C3692"/>
      <c r="D3692"/>
      <c r="E3692"/>
      <c r="F3692"/>
      <c r="G3692"/>
      <c r="H3692" s="26"/>
      <c r="I3692" s="26"/>
      <c r="J3692"/>
      <c r="K3692"/>
      <c r="N3692"/>
      <c r="O3692"/>
      <c r="P3692"/>
      <c r="Q3692"/>
      <c r="R3692"/>
      <c r="S3692" s="30"/>
    </row>
    <row r="3693" spans="1:19" x14ac:dyDescent="0.3">
      <c r="A3693" s="25"/>
      <c r="C3693"/>
      <c r="D3693"/>
      <c r="E3693"/>
      <c r="F3693"/>
      <c r="G3693"/>
      <c r="J3693"/>
      <c r="K3693"/>
      <c r="N3693"/>
      <c r="O3693"/>
      <c r="P3693"/>
      <c r="Q3693"/>
      <c r="R3693"/>
      <c r="S3693" s="30"/>
    </row>
    <row r="3694" spans="1:19" x14ac:dyDescent="0.3">
      <c r="A3694" s="25"/>
      <c r="C3694"/>
      <c r="D3694"/>
      <c r="E3694"/>
      <c r="F3694"/>
      <c r="G3694"/>
      <c r="H3694" s="26"/>
      <c r="I3694" s="26"/>
      <c r="J3694"/>
      <c r="K3694"/>
      <c r="N3694"/>
      <c r="O3694"/>
      <c r="P3694"/>
      <c r="Q3694"/>
      <c r="R3694"/>
      <c r="S3694" s="30"/>
    </row>
    <row r="3695" spans="1:19" x14ac:dyDescent="0.3">
      <c r="A3695" s="25"/>
      <c r="C3695"/>
      <c r="D3695"/>
      <c r="E3695"/>
      <c r="F3695"/>
      <c r="G3695"/>
      <c r="J3695"/>
      <c r="K3695"/>
      <c r="N3695"/>
      <c r="O3695"/>
      <c r="P3695"/>
      <c r="Q3695"/>
      <c r="R3695"/>
      <c r="S3695" s="30"/>
    </row>
    <row r="3696" spans="1:19" x14ac:dyDescent="0.3">
      <c r="A3696" s="25"/>
      <c r="C3696"/>
      <c r="D3696"/>
      <c r="E3696"/>
      <c r="F3696"/>
      <c r="G3696"/>
      <c r="H3696" s="26"/>
      <c r="I3696" s="26"/>
      <c r="J3696"/>
      <c r="K3696"/>
      <c r="N3696"/>
      <c r="O3696"/>
      <c r="P3696"/>
      <c r="Q3696"/>
      <c r="R3696"/>
      <c r="S3696" s="30"/>
    </row>
    <row r="3697" spans="1:19" x14ac:dyDescent="0.3">
      <c r="A3697" s="25"/>
      <c r="C3697"/>
      <c r="D3697"/>
      <c r="E3697"/>
      <c r="F3697"/>
      <c r="G3697"/>
      <c r="H3697" s="26"/>
      <c r="I3697" s="26"/>
      <c r="J3697"/>
      <c r="K3697"/>
      <c r="N3697"/>
      <c r="O3697"/>
      <c r="P3697"/>
      <c r="Q3697"/>
      <c r="R3697"/>
      <c r="S3697" s="30"/>
    </row>
    <row r="3698" spans="1:19" x14ac:dyDescent="0.3">
      <c r="A3698" s="25"/>
      <c r="C3698"/>
      <c r="D3698"/>
      <c r="E3698"/>
      <c r="F3698"/>
      <c r="G3698"/>
      <c r="H3698" s="26"/>
      <c r="I3698" s="26"/>
      <c r="J3698"/>
      <c r="K3698"/>
      <c r="N3698"/>
      <c r="O3698"/>
      <c r="P3698"/>
      <c r="Q3698"/>
      <c r="R3698"/>
      <c r="S3698" s="30"/>
    </row>
    <row r="3699" spans="1:19" x14ac:dyDescent="0.3">
      <c r="A3699" s="25"/>
      <c r="C3699"/>
      <c r="D3699"/>
      <c r="E3699"/>
      <c r="F3699"/>
      <c r="G3699"/>
      <c r="H3699" s="26"/>
      <c r="I3699" s="26"/>
      <c r="J3699"/>
      <c r="K3699"/>
      <c r="N3699"/>
      <c r="O3699"/>
      <c r="P3699"/>
      <c r="Q3699"/>
      <c r="R3699"/>
      <c r="S3699" s="30"/>
    </row>
    <row r="3700" spans="1:19" x14ac:dyDescent="0.3">
      <c r="A3700" s="25"/>
      <c r="C3700"/>
      <c r="D3700"/>
      <c r="E3700"/>
      <c r="F3700"/>
      <c r="G3700"/>
      <c r="H3700" s="26"/>
      <c r="I3700" s="26"/>
      <c r="J3700"/>
      <c r="K3700"/>
      <c r="N3700"/>
      <c r="O3700"/>
      <c r="P3700"/>
      <c r="Q3700"/>
      <c r="R3700"/>
      <c r="S3700" s="30"/>
    </row>
    <row r="3701" spans="1:19" x14ac:dyDescent="0.3">
      <c r="A3701" s="25"/>
      <c r="C3701"/>
      <c r="D3701"/>
      <c r="E3701"/>
      <c r="F3701"/>
      <c r="G3701"/>
      <c r="H3701" s="26"/>
      <c r="I3701" s="26"/>
      <c r="J3701"/>
      <c r="K3701"/>
      <c r="N3701"/>
      <c r="O3701"/>
      <c r="P3701"/>
      <c r="Q3701"/>
      <c r="R3701"/>
      <c r="S3701" s="30"/>
    </row>
    <row r="3702" spans="1:19" x14ac:dyDescent="0.3">
      <c r="A3702" s="25"/>
      <c r="C3702"/>
      <c r="D3702"/>
      <c r="E3702"/>
      <c r="F3702"/>
      <c r="G3702"/>
      <c r="H3702" s="26"/>
      <c r="I3702" s="26"/>
      <c r="J3702"/>
      <c r="K3702"/>
      <c r="N3702"/>
      <c r="O3702"/>
      <c r="P3702"/>
      <c r="Q3702"/>
      <c r="R3702"/>
      <c r="S3702" s="30"/>
    </row>
    <row r="3703" spans="1:19" x14ac:dyDescent="0.3">
      <c r="A3703" s="25"/>
      <c r="C3703"/>
      <c r="D3703"/>
      <c r="E3703"/>
      <c r="F3703"/>
      <c r="G3703"/>
      <c r="H3703" s="26"/>
      <c r="I3703" s="26"/>
      <c r="J3703"/>
      <c r="K3703"/>
      <c r="N3703"/>
      <c r="O3703"/>
      <c r="P3703"/>
      <c r="Q3703"/>
      <c r="R3703"/>
      <c r="S3703" s="30"/>
    </row>
    <row r="3704" spans="1:19" x14ac:dyDescent="0.3">
      <c r="A3704" s="25"/>
      <c r="C3704"/>
      <c r="D3704"/>
      <c r="E3704"/>
      <c r="F3704"/>
      <c r="G3704"/>
      <c r="H3704" s="26"/>
      <c r="I3704" s="26"/>
      <c r="J3704"/>
      <c r="K3704"/>
      <c r="N3704"/>
      <c r="O3704"/>
      <c r="P3704"/>
      <c r="Q3704"/>
      <c r="R3704"/>
      <c r="S3704" s="30"/>
    </row>
    <row r="3705" spans="1:19" x14ac:dyDescent="0.3">
      <c r="A3705" s="25"/>
      <c r="C3705"/>
      <c r="D3705"/>
      <c r="E3705"/>
      <c r="F3705"/>
      <c r="G3705"/>
      <c r="H3705" s="26"/>
      <c r="I3705" s="26"/>
      <c r="J3705"/>
      <c r="K3705"/>
      <c r="N3705"/>
      <c r="O3705"/>
      <c r="P3705"/>
      <c r="Q3705"/>
      <c r="R3705"/>
      <c r="S3705" s="30"/>
    </row>
    <row r="3706" spans="1:19" x14ac:dyDescent="0.3">
      <c r="A3706" s="25"/>
      <c r="C3706"/>
      <c r="D3706"/>
      <c r="E3706"/>
      <c r="F3706"/>
      <c r="G3706"/>
      <c r="H3706" s="26"/>
      <c r="I3706" s="26"/>
      <c r="J3706"/>
      <c r="K3706"/>
      <c r="N3706"/>
      <c r="O3706"/>
      <c r="P3706"/>
      <c r="Q3706"/>
      <c r="R3706"/>
      <c r="S3706" s="30"/>
    </row>
    <row r="3707" spans="1:19" x14ac:dyDescent="0.3">
      <c r="A3707" s="25"/>
      <c r="C3707"/>
      <c r="D3707"/>
      <c r="E3707"/>
      <c r="F3707"/>
      <c r="G3707"/>
      <c r="J3707"/>
      <c r="K3707"/>
      <c r="N3707"/>
      <c r="O3707"/>
      <c r="P3707"/>
      <c r="Q3707"/>
      <c r="R3707"/>
      <c r="S3707" s="30"/>
    </row>
    <row r="3708" spans="1:19" x14ac:dyDescent="0.3">
      <c r="A3708" s="25"/>
      <c r="C3708"/>
      <c r="D3708"/>
      <c r="E3708"/>
      <c r="F3708"/>
      <c r="G3708"/>
      <c r="H3708" s="26"/>
      <c r="I3708" s="26"/>
      <c r="J3708"/>
      <c r="K3708"/>
      <c r="N3708"/>
      <c r="O3708"/>
      <c r="P3708"/>
      <c r="Q3708"/>
      <c r="R3708"/>
      <c r="S3708" s="30"/>
    </row>
    <row r="3709" spans="1:19" x14ac:dyDescent="0.3">
      <c r="A3709" s="25"/>
      <c r="C3709"/>
      <c r="D3709"/>
      <c r="E3709"/>
      <c r="F3709"/>
      <c r="G3709"/>
      <c r="H3709" s="26"/>
      <c r="I3709" s="26"/>
      <c r="J3709"/>
      <c r="K3709"/>
      <c r="N3709"/>
      <c r="O3709"/>
      <c r="P3709"/>
      <c r="Q3709"/>
      <c r="R3709"/>
      <c r="S3709" s="30"/>
    </row>
    <row r="3710" spans="1:19" x14ac:dyDescent="0.3">
      <c r="A3710" s="25"/>
      <c r="C3710"/>
      <c r="D3710"/>
      <c r="E3710"/>
      <c r="F3710"/>
      <c r="G3710"/>
      <c r="J3710"/>
      <c r="K3710"/>
      <c r="N3710"/>
      <c r="O3710"/>
      <c r="P3710"/>
      <c r="Q3710"/>
      <c r="R3710"/>
      <c r="S3710" s="30"/>
    </row>
    <row r="3711" spans="1:19" x14ac:dyDescent="0.3">
      <c r="A3711" s="25"/>
      <c r="C3711"/>
      <c r="D3711"/>
      <c r="E3711"/>
      <c r="F3711"/>
      <c r="G3711"/>
      <c r="H3711" s="26"/>
      <c r="I3711" s="26"/>
      <c r="J3711"/>
      <c r="K3711"/>
      <c r="N3711"/>
      <c r="O3711"/>
      <c r="P3711"/>
      <c r="Q3711"/>
      <c r="R3711"/>
      <c r="S3711" s="30"/>
    </row>
    <row r="3712" spans="1:19" x14ac:dyDescent="0.3">
      <c r="A3712" s="25"/>
      <c r="C3712"/>
      <c r="D3712"/>
      <c r="E3712"/>
      <c r="F3712"/>
      <c r="G3712"/>
      <c r="J3712"/>
      <c r="K3712"/>
      <c r="N3712"/>
      <c r="O3712"/>
      <c r="P3712"/>
      <c r="Q3712"/>
      <c r="R3712"/>
      <c r="S3712" s="30"/>
    </row>
    <row r="3713" spans="1:19" x14ac:dyDescent="0.3">
      <c r="A3713" s="25"/>
      <c r="C3713"/>
      <c r="D3713"/>
      <c r="E3713"/>
      <c r="F3713"/>
      <c r="G3713"/>
      <c r="J3713"/>
      <c r="K3713"/>
      <c r="N3713"/>
      <c r="O3713"/>
      <c r="P3713"/>
      <c r="Q3713"/>
      <c r="R3713"/>
      <c r="S3713" s="30"/>
    </row>
    <row r="3714" spans="1:19" x14ac:dyDescent="0.3">
      <c r="A3714" s="25"/>
      <c r="C3714"/>
      <c r="D3714"/>
      <c r="E3714"/>
      <c r="F3714"/>
      <c r="G3714"/>
      <c r="J3714"/>
      <c r="K3714"/>
      <c r="N3714"/>
      <c r="O3714"/>
      <c r="P3714"/>
      <c r="Q3714"/>
      <c r="R3714"/>
      <c r="S3714" s="30"/>
    </row>
    <row r="3715" spans="1:19" x14ac:dyDescent="0.3">
      <c r="A3715" s="25"/>
      <c r="C3715"/>
      <c r="D3715"/>
      <c r="E3715"/>
      <c r="F3715"/>
      <c r="G3715"/>
      <c r="I3715" s="26"/>
      <c r="J3715"/>
      <c r="K3715"/>
      <c r="N3715"/>
      <c r="O3715"/>
      <c r="P3715"/>
      <c r="Q3715"/>
      <c r="R3715"/>
      <c r="S3715" s="30"/>
    </row>
    <row r="3716" spans="1:19" x14ac:dyDescent="0.3">
      <c r="A3716" s="25"/>
      <c r="C3716"/>
      <c r="D3716"/>
      <c r="E3716"/>
      <c r="F3716"/>
      <c r="G3716"/>
      <c r="H3716" s="26"/>
      <c r="I3716" s="26"/>
      <c r="J3716"/>
      <c r="K3716"/>
      <c r="N3716"/>
      <c r="O3716"/>
      <c r="P3716"/>
      <c r="Q3716"/>
      <c r="R3716"/>
      <c r="S3716" s="30"/>
    </row>
    <row r="3717" spans="1:19" x14ac:dyDescent="0.3">
      <c r="A3717" s="25"/>
      <c r="C3717"/>
      <c r="D3717"/>
      <c r="E3717"/>
      <c r="F3717"/>
      <c r="G3717"/>
      <c r="H3717" s="26"/>
      <c r="I3717" s="26"/>
      <c r="J3717"/>
      <c r="K3717"/>
      <c r="N3717"/>
      <c r="O3717"/>
      <c r="P3717"/>
      <c r="Q3717"/>
      <c r="R3717"/>
      <c r="S3717" s="30"/>
    </row>
    <row r="3718" spans="1:19" x14ac:dyDescent="0.3">
      <c r="A3718" s="25"/>
      <c r="C3718"/>
      <c r="D3718"/>
      <c r="E3718"/>
      <c r="F3718"/>
      <c r="G3718"/>
      <c r="H3718" s="26"/>
      <c r="I3718" s="26"/>
      <c r="J3718"/>
      <c r="K3718"/>
      <c r="N3718"/>
      <c r="O3718"/>
      <c r="P3718"/>
      <c r="Q3718"/>
      <c r="R3718"/>
      <c r="S3718" s="30"/>
    </row>
    <row r="3719" spans="1:19" x14ac:dyDescent="0.3">
      <c r="A3719" s="25"/>
      <c r="C3719"/>
      <c r="D3719"/>
      <c r="E3719"/>
      <c r="F3719"/>
      <c r="G3719"/>
      <c r="H3719" s="26"/>
      <c r="I3719" s="26"/>
      <c r="J3719"/>
      <c r="K3719"/>
      <c r="N3719"/>
      <c r="O3719"/>
      <c r="P3719"/>
      <c r="Q3719"/>
      <c r="R3719"/>
      <c r="S3719" s="30"/>
    </row>
    <row r="3720" spans="1:19" x14ac:dyDescent="0.3">
      <c r="A3720" s="25"/>
      <c r="C3720"/>
      <c r="D3720"/>
      <c r="E3720"/>
      <c r="F3720"/>
      <c r="G3720"/>
      <c r="H3720" s="26"/>
      <c r="I3720" s="26"/>
      <c r="J3720"/>
      <c r="K3720"/>
      <c r="N3720"/>
      <c r="O3720"/>
      <c r="P3720"/>
      <c r="Q3720"/>
      <c r="R3720"/>
      <c r="S3720" s="30"/>
    </row>
    <row r="3721" spans="1:19" x14ac:dyDescent="0.3">
      <c r="A3721" s="25"/>
      <c r="C3721"/>
      <c r="D3721"/>
      <c r="E3721"/>
      <c r="F3721"/>
      <c r="G3721"/>
      <c r="H3721" s="26"/>
      <c r="I3721" s="26"/>
      <c r="J3721"/>
      <c r="K3721"/>
      <c r="N3721"/>
      <c r="O3721"/>
      <c r="P3721"/>
      <c r="Q3721"/>
      <c r="R3721"/>
      <c r="S3721" s="30"/>
    </row>
    <row r="3722" spans="1:19" x14ac:dyDescent="0.3">
      <c r="A3722" s="25"/>
      <c r="C3722"/>
      <c r="D3722"/>
      <c r="E3722"/>
      <c r="F3722"/>
      <c r="G3722"/>
      <c r="H3722" s="26"/>
      <c r="I3722" s="26"/>
      <c r="J3722"/>
      <c r="K3722"/>
      <c r="N3722"/>
      <c r="O3722"/>
      <c r="P3722"/>
      <c r="Q3722"/>
      <c r="R3722"/>
      <c r="S3722" s="30"/>
    </row>
    <row r="3723" spans="1:19" x14ac:dyDescent="0.3">
      <c r="A3723" s="25"/>
      <c r="C3723"/>
      <c r="D3723"/>
      <c r="E3723"/>
      <c r="F3723"/>
      <c r="G3723"/>
      <c r="H3723" s="26"/>
      <c r="I3723" s="26"/>
      <c r="J3723"/>
      <c r="K3723"/>
      <c r="N3723"/>
      <c r="O3723"/>
      <c r="P3723"/>
      <c r="Q3723"/>
      <c r="R3723"/>
      <c r="S3723" s="30"/>
    </row>
    <row r="3724" spans="1:19" x14ac:dyDescent="0.3">
      <c r="A3724" s="25"/>
      <c r="C3724"/>
      <c r="D3724"/>
      <c r="E3724"/>
      <c r="F3724"/>
      <c r="G3724"/>
      <c r="J3724"/>
      <c r="K3724"/>
      <c r="N3724"/>
      <c r="O3724"/>
      <c r="P3724"/>
      <c r="Q3724"/>
      <c r="R3724"/>
      <c r="S3724" s="30"/>
    </row>
    <row r="3725" spans="1:19" x14ac:dyDescent="0.3">
      <c r="A3725" s="25"/>
      <c r="C3725"/>
      <c r="D3725"/>
      <c r="E3725"/>
      <c r="F3725"/>
      <c r="G3725"/>
      <c r="H3725" s="26"/>
      <c r="I3725" s="26"/>
      <c r="J3725"/>
      <c r="K3725"/>
      <c r="N3725"/>
      <c r="O3725"/>
      <c r="P3725"/>
      <c r="Q3725"/>
      <c r="R3725"/>
      <c r="S3725" s="30"/>
    </row>
    <row r="3726" spans="1:19" x14ac:dyDescent="0.3">
      <c r="A3726" s="25"/>
      <c r="C3726"/>
      <c r="D3726"/>
      <c r="E3726"/>
      <c r="F3726"/>
      <c r="G3726"/>
      <c r="J3726"/>
      <c r="K3726"/>
      <c r="N3726"/>
      <c r="O3726"/>
      <c r="P3726"/>
      <c r="Q3726"/>
      <c r="R3726"/>
      <c r="S3726" s="30"/>
    </row>
    <row r="3727" spans="1:19" x14ac:dyDescent="0.3">
      <c r="A3727" s="25"/>
      <c r="C3727"/>
      <c r="D3727"/>
      <c r="E3727"/>
      <c r="F3727"/>
      <c r="G3727"/>
      <c r="H3727" s="26"/>
      <c r="I3727" s="26"/>
      <c r="J3727"/>
      <c r="K3727"/>
      <c r="N3727"/>
      <c r="O3727"/>
      <c r="P3727"/>
      <c r="Q3727"/>
      <c r="R3727"/>
      <c r="S3727" s="30"/>
    </row>
    <row r="3728" spans="1:19" x14ac:dyDescent="0.3">
      <c r="A3728" s="25"/>
      <c r="C3728"/>
      <c r="D3728"/>
      <c r="E3728"/>
      <c r="F3728"/>
      <c r="G3728"/>
      <c r="J3728"/>
      <c r="K3728"/>
      <c r="N3728"/>
      <c r="O3728"/>
      <c r="P3728"/>
      <c r="Q3728"/>
      <c r="R3728"/>
      <c r="S3728" s="30"/>
    </row>
    <row r="3729" spans="1:19" x14ac:dyDescent="0.3">
      <c r="A3729" s="25"/>
      <c r="C3729"/>
      <c r="D3729"/>
      <c r="E3729"/>
      <c r="F3729"/>
      <c r="G3729"/>
      <c r="H3729" s="26"/>
      <c r="I3729" s="26"/>
      <c r="J3729"/>
      <c r="K3729"/>
      <c r="N3729"/>
      <c r="O3729"/>
      <c r="P3729"/>
      <c r="Q3729"/>
      <c r="R3729"/>
      <c r="S3729" s="30"/>
    </row>
    <row r="3730" spans="1:19" x14ac:dyDescent="0.3">
      <c r="A3730" s="25"/>
      <c r="C3730"/>
      <c r="D3730"/>
      <c r="E3730"/>
      <c r="F3730"/>
      <c r="G3730"/>
      <c r="H3730" s="26"/>
      <c r="I3730" s="26"/>
      <c r="J3730"/>
      <c r="K3730"/>
      <c r="N3730"/>
      <c r="O3730"/>
      <c r="P3730"/>
      <c r="Q3730"/>
      <c r="R3730"/>
      <c r="S3730" s="30"/>
    </row>
    <row r="3731" spans="1:19" x14ac:dyDescent="0.3">
      <c r="A3731" s="25"/>
      <c r="C3731"/>
      <c r="D3731"/>
      <c r="E3731"/>
      <c r="F3731"/>
      <c r="G3731"/>
      <c r="J3731"/>
      <c r="K3731"/>
      <c r="N3731"/>
      <c r="O3731"/>
      <c r="P3731"/>
      <c r="Q3731"/>
      <c r="R3731"/>
      <c r="S3731" s="30"/>
    </row>
    <row r="3732" spans="1:19" x14ac:dyDescent="0.3">
      <c r="A3732" s="25"/>
      <c r="C3732"/>
      <c r="D3732"/>
      <c r="E3732"/>
      <c r="F3732"/>
      <c r="G3732"/>
      <c r="H3732" s="26"/>
      <c r="I3732" s="26"/>
      <c r="J3732"/>
      <c r="K3732"/>
      <c r="N3732"/>
      <c r="O3732"/>
      <c r="P3732"/>
      <c r="Q3732"/>
      <c r="R3732"/>
      <c r="S3732" s="30"/>
    </row>
    <row r="3733" spans="1:19" x14ac:dyDescent="0.3">
      <c r="A3733" s="25"/>
      <c r="C3733"/>
      <c r="D3733"/>
      <c r="E3733"/>
      <c r="F3733"/>
      <c r="G3733"/>
      <c r="H3733" s="26"/>
      <c r="I3733" s="26"/>
      <c r="J3733"/>
      <c r="K3733"/>
      <c r="N3733"/>
      <c r="O3733"/>
      <c r="P3733"/>
      <c r="Q3733"/>
      <c r="R3733"/>
      <c r="S3733" s="30"/>
    </row>
    <row r="3734" spans="1:19" x14ac:dyDescent="0.3">
      <c r="A3734" s="25"/>
      <c r="C3734"/>
      <c r="D3734"/>
      <c r="E3734"/>
      <c r="F3734"/>
      <c r="G3734"/>
      <c r="H3734" s="26"/>
      <c r="I3734" s="26"/>
      <c r="J3734"/>
      <c r="K3734"/>
      <c r="N3734"/>
      <c r="O3734"/>
      <c r="P3734"/>
      <c r="Q3734"/>
      <c r="R3734"/>
      <c r="S3734" s="30"/>
    </row>
    <row r="3735" spans="1:19" x14ac:dyDescent="0.3">
      <c r="A3735" s="25"/>
      <c r="C3735"/>
      <c r="D3735"/>
      <c r="E3735"/>
      <c r="F3735"/>
      <c r="G3735"/>
      <c r="J3735"/>
      <c r="K3735"/>
      <c r="N3735"/>
      <c r="O3735"/>
      <c r="P3735"/>
      <c r="Q3735"/>
      <c r="R3735"/>
      <c r="S3735" s="30"/>
    </row>
    <row r="3736" spans="1:19" x14ac:dyDescent="0.3">
      <c r="A3736" s="25"/>
      <c r="C3736"/>
      <c r="D3736"/>
      <c r="E3736"/>
      <c r="F3736"/>
      <c r="G3736"/>
      <c r="H3736" s="26"/>
      <c r="I3736" s="26"/>
      <c r="J3736"/>
      <c r="K3736"/>
      <c r="N3736"/>
      <c r="O3736"/>
      <c r="P3736"/>
      <c r="Q3736"/>
      <c r="R3736"/>
      <c r="S3736" s="30"/>
    </row>
    <row r="3737" spans="1:19" x14ac:dyDescent="0.3">
      <c r="A3737" s="25"/>
      <c r="C3737"/>
      <c r="D3737"/>
      <c r="E3737"/>
      <c r="F3737"/>
      <c r="G3737"/>
      <c r="H3737" s="26"/>
      <c r="I3737" s="26"/>
      <c r="J3737"/>
      <c r="K3737"/>
      <c r="N3737"/>
      <c r="O3737"/>
      <c r="P3737"/>
      <c r="Q3737"/>
      <c r="R3737"/>
      <c r="S3737" s="30"/>
    </row>
    <row r="3738" spans="1:19" x14ac:dyDescent="0.3">
      <c r="A3738" s="25"/>
      <c r="C3738"/>
      <c r="D3738"/>
      <c r="E3738"/>
      <c r="F3738"/>
      <c r="G3738"/>
      <c r="H3738" s="26"/>
      <c r="I3738" s="26"/>
      <c r="J3738"/>
      <c r="K3738"/>
      <c r="N3738"/>
      <c r="O3738"/>
      <c r="P3738"/>
      <c r="Q3738"/>
      <c r="R3738"/>
      <c r="S3738" s="30"/>
    </row>
    <row r="3739" spans="1:19" x14ac:dyDescent="0.3">
      <c r="A3739" s="25"/>
      <c r="C3739"/>
      <c r="D3739"/>
      <c r="E3739"/>
      <c r="F3739"/>
      <c r="G3739"/>
      <c r="H3739" s="26"/>
      <c r="I3739" s="26"/>
      <c r="J3739"/>
      <c r="K3739"/>
      <c r="N3739"/>
      <c r="O3739"/>
      <c r="P3739"/>
      <c r="Q3739"/>
      <c r="R3739"/>
      <c r="S3739" s="30"/>
    </row>
    <row r="3740" spans="1:19" x14ac:dyDescent="0.3">
      <c r="A3740" s="25"/>
      <c r="C3740"/>
      <c r="D3740"/>
      <c r="E3740"/>
      <c r="F3740"/>
      <c r="G3740"/>
      <c r="H3740" s="26"/>
      <c r="I3740" s="26"/>
      <c r="J3740"/>
      <c r="K3740"/>
      <c r="N3740"/>
      <c r="O3740"/>
      <c r="P3740"/>
      <c r="Q3740"/>
      <c r="R3740"/>
      <c r="S3740" s="30"/>
    </row>
    <row r="3741" spans="1:19" x14ac:dyDescent="0.3">
      <c r="A3741" s="25"/>
      <c r="C3741"/>
      <c r="D3741"/>
      <c r="E3741"/>
      <c r="F3741"/>
      <c r="G3741"/>
      <c r="H3741" s="26"/>
      <c r="I3741" s="26"/>
      <c r="J3741"/>
      <c r="K3741"/>
      <c r="N3741"/>
      <c r="O3741"/>
      <c r="P3741"/>
      <c r="Q3741"/>
      <c r="R3741"/>
      <c r="S3741" s="30"/>
    </row>
    <row r="3742" spans="1:19" x14ac:dyDescent="0.3">
      <c r="A3742" s="25"/>
      <c r="C3742"/>
      <c r="D3742"/>
      <c r="E3742"/>
      <c r="F3742"/>
      <c r="G3742"/>
      <c r="H3742" s="26"/>
      <c r="I3742" s="26"/>
      <c r="J3742"/>
      <c r="K3742"/>
      <c r="N3742"/>
      <c r="O3742"/>
      <c r="P3742"/>
      <c r="Q3742"/>
      <c r="R3742"/>
      <c r="S3742" s="30"/>
    </row>
    <row r="3743" spans="1:19" x14ac:dyDescent="0.3">
      <c r="A3743" s="25"/>
      <c r="C3743"/>
      <c r="D3743"/>
      <c r="E3743"/>
      <c r="F3743"/>
      <c r="G3743"/>
      <c r="H3743" s="26"/>
      <c r="I3743" s="26"/>
      <c r="J3743"/>
      <c r="K3743"/>
      <c r="N3743"/>
      <c r="O3743"/>
      <c r="P3743"/>
      <c r="Q3743"/>
      <c r="R3743"/>
      <c r="S3743" s="30"/>
    </row>
    <row r="3744" spans="1:19" x14ac:dyDescent="0.3">
      <c r="A3744" s="25"/>
      <c r="C3744"/>
      <c r="D3744"/>
      <c r="E3744"/>
      <c r="F3744"/>
      <c r="G3744"/>
      <c r="J3744"/>
      <c r="K3744"/>
      <c r="N3744"/>
      <c r="O3744"/>
      <c r="P3744"/>
      <c r="Q3744"/>
      <c r="R3744"/>
      <c r="S3744" s="30"/>
    </row>
    <row r="3745" spans="1:19" x14ac:dyDescent="0.3">
      <c r="A3745" s="25"/>
      <c r="C3745"/>
      <c r="D3745"/>
      <c r="E3745"/>
      <c r="F3745"/>
      <c r="G3745"/>
      <c r="H3745" s="26"/>
      <c r="I3745" s="26"/>
      <c r="J3745"/>
      <c r="K3745"/>
      <c r="N3745"/>
      <c r="O3745"/>
      <c r="P3745"/>
      <c r="Q3745"/>
      <c r="R3745"/>
      <c r="S3745" s="30"/>
    </row>
    <row r="3746" spans="1:19" x14ac:dyDescent="0.3">
      <c r="A3746" s="25"/>
      <c r="C3746"/>
      <c r="D3746"/>
      <c r="E3746"/>
      <c r="F3746"/>
      <c r="G3746"/>
      <c r="H3746" s="26"/>
      <c r="I3746" s="26"/>
      <c r="J3746"/>
      <c r="K3746"/>
      <c r="N3746"/>
      <c r="O3746"/>
      <c r="P3746"/>
      <c r="Q3746"/>
      <c r="R3746"/>
      <c r="S3746" s="30"/>
    </row>
    <row r="3747" spans="1:19" x14ac:dyDescent="0.3">
      <c r="A3747" s="25"/>
      <c r="C3747"/>
      <c r="D3747"/>
      <c r="E3747"/>
      <c r="F3747"/>
      <c r="G3747"/>
      <c r="H3747" s="26"/>
      <c r="I3747" s="26"/>
      <c r="J3747"/>
      <c r="K3747"/>
      <c r="N3747"/>
      <c r="O3747"/>
      <c r="P3747"/>
      <c r="Q3747"/>
      <c r="R3747"/>
      <c r="S3747" s="30"/>
    </row>
    <row r="3748" spans="1:19" x14ac:dyDescent="0.3">
      <c r="A3748" s="25"/>
      <c r="C3748"/>
      <c r="D3748"/>
      <c r="E3748"/>
      <c r="F3748"/>
      <c r="G3748"/>
      <c r="H3748" s="26"/>
      <c r="I3748" s="26"/>
      <c r="J3748"/>
      <c r="K3748"/>
      <c r="N3748"/>
      <c r="O3748"/>
      <c r="P3748"/>
      <c r="Q3748"/>
      <c r="R3748"/>
      <c r="S3748" s="30"/>
    </row>
    <row r="3749" spans="1:19" x14ac:dyDescent="0.3">
      <c r="A3749" s="25"/>
      <c r="C3749"/>
      <c r="D3749"/>
      <c r="E3749"/>
      <c r="F3749"/>
      <c r="G3749"/>
      <c r="H3749" s="26"/>
      <c r="I3749" s="26"/>
      <c r="J3749"/>
      <c r="K3749"/>
      <c r="N3749"/>
      <c r="O3749"/>
      <c r="P3749"/>
      <c r="Q3749"/>
      <c r="R3749"/>
      <c r="S3749" s="30"/>
    </row>
    <row r="3750" spans="1:19" x14ac:dyDescent="0.3">
      <c r="A3750" s="25"/>
      <c r="C3750"/>
      <c r="D3750"/>
      <c r="E3750"/>
      <c r="F3750"/>
      <c r="G3750"/>
      <c r="H3750" s="26"/>
      <c r="I3750" s="26"/>
      <c r="J3750"/>
      <c r="K3750"/>
      <c r="N3750"/>
      <c r="O3750"/>
      <c r="P3750"/>
      <c r="Q3750"/>
      <c r="R3750"/>
      <c r="S3750" s="30"/>
    </row>
    <row r="3751" spans="1:19" x14ac:dyDescent="0.3">
      <c r="A3751" s="25"/>
      <c r="C3751"/>
      <c r="D3751"/>
      <c r="E3751"/>
      <c r="F3751"/>
      <c r="G3751"/>
      <c r="H3751" s="26"/>
      <c r="I3751" s="26"/>
      <c r="J3751"/>
      <c r="K3751"/>
      <c r="N3751"/>
      <c r="O3751"/>
      <c r="P3751"/>
      <c r="Q3751"/>
      <c r="R3751"/>
      <c r="S3751" s="30"/>
    </row>
    <row r="3752" spans="1:19" x14ac:dyDescent="0.3">
      <c r="A3752" s="25"/>
      <c r="C3752"/>
      <c r="D3752"/>
      <c r="E3752"/>
      <c r="F3752"/>
      <c r="G3752"/>
      <c r="H3752" s="26"/>
      <c r="I3752" s="26"/>
      <c r="J3752"/>
      <c r="K3752"/>
      <c r="N3752"/>
      <c r="O3752"/>
      <c r="P3752"/>
      <c r="Q3752"/>
      <c r="R3752"/>
      <c r="S3752" s="30"/>
    </row>
    <row r="3753" spans="1:19" x14ac:dyDescent="0.3">
      <c r="A3753" s="25"/>
      <c r="C3753"/>
      <c r="D3753"/>
      <c r="E3753"/>
      <c r="F3753"/>
      <c r="G3753"/>
      <c r="H3753" s="26"/>
      <c r="I3753" s="26"/>
      <c r="J3753"/>
      <c r="K3753"/>
      <c r="N3753"/>
      <c r="O3753"/>
      <c r="P3753"/>
      <c r="Q3753"/>
      <c r="R3753"/>
      <c r="S3753" s="30"/>
    </row>
    <row r="3754" spans="1:19" x14ac:dyDescent="0.3">
      <c r="A3754" s="25"/>
      <c r="C3754"/>
      <c r="D3754"/>
      <c r="E3754"/>
      <c r="F3754"/>
      <c r="G3754"/>
      <c r="H3754" s="26"/>
      <c r="I3754" s="26"/>
      <c r="J3754"/>
      <c r="K3754"/>
      <c r="N3754"/>
      <c r="O3754"/>
      <c r="P3754"/>
      <c r="Q3754"/>
      <c r="R3754"/>
      <c r="S3754" s="30"/>
    </row>
    <row r="3755" spans="1:19" x14ac:dyDescent="0.3">
      <c r="A3755" s="25"/>
      <c r="C3755"/>
      <c r="D3755"/>
      <c r="E3755"/>
      <c r="F3755"/>
      <c r="G3755"/>
      <c r="H3755" s="26"/>
      <c r="I3755" s="26"/>
      <c r="J3755"/>
      <c r="K3755"/>
      <c r="N3755"/>
      <c r="O3755"/>
      <c r="P3755"/>
      <c r="Q3755"/>
      <c r="R3755"/>
      <c r="S3755" s="30"/>
    </row>
    <row r="3756" spans="1:19" x14ac:dyDescent="0.3">
      <c r="A3756" s="25"/>
      <c r="C3756"/>
      <c r="D3756"/>
      <c r="E3756"/>
      <c r="F3756"/>
      <c r="G3756"/>
      <c r="H3756" s="26"/>
      <c r="I3756" s="26"/>
      <c r="J3756"/>
      <c r="K3756"/>
      <c r="N3756"/>
      <c r="O3756"/>
      <c r="P3756"/>
      <c r="Q3756"/>
      <c r="R3756"/>
      <c r="S3756" s="30"/>
    </row>
    <row r="3757" spans="1:19" x14ac:dyDescent="0.3">
      <c r="A3757" s="25"/>
      <c r="C3757"/>
      <c r="D3757"/>
      <c r="E3757"/>
      <c r="F3757"/>
      <c r="G3757"/>
      <c r="H3757" s="26"/>
      <c r="I3757" s="26"/>
      <c r="J3757"/>
      <c r="K3757"/>
      <c r="N3757"/>
      <c r="O3757"/>
      <c r="P3757"/>
      <c r="Q3757"/>
      <c r="R3757"/>
      <c r="S3757" s="30"/>
    </row>
    <row r="3758" spans="1:19" x14ac:dyDescent="0.3">
      <c r="A3758" s="25"/>
      <c r="C3758"/>
      <c r="D3758"/>
      <c r="E3758"/>
      <c r="F3758"/>
      <c r="G3758"/>
      <c r="H3758" s="26"/>
      <c r="I3758" s="26"/>
      <c r="J3758"/>
      <c r="K3758"/>
      <c r="N3758"/>
      <c r="O3758"/>
      <c r="P3758"/>
      <c r="Q3758"/>
      <c r="R3758"/>
      <c r="S3758" s="30"/>
    </row>
    <row r="3759" spans="1:19" x14ac:dyDescent="0.3">
      <c r="A3759" s="25"/>
      <c r="C3759"/>
      <c r="D3759"/>
      <c r="E3759"/>
      <c r="F3759"/>
      <c r="G3759"/>
      <c r="H3759" s="26"/>
      <c r="I3759" s="26"/>
      <c r="J3759"/>
      <c r="K3759"/>
      <c r="N3759"/>
      <c r="O3759"/>
      <c r="P3759"/>
      <c r="Q3759"/>
      <c r="R3759"/>
      <c r="S3759" s="30"/>
    </row>
    <row r="3760" spans="1:19" x14ac:dyDescent="0.3">
      <c r="A3760" s="25"/>
      <c r="C3760"/>
      <c r="D3760"/>
      <c r="E3760"/>
      <c r="F3760"/>
      <c r="G3760"/>
      <c r="H3760" s="26"/>
      <c r="I3760" s="26"/>
      <c r="J3760"/>
      <c r="K3760"/>
      <c r="N3760"/>
      <c r="O3760"/>
      <c r="P3760"/>
      <c r="Q3760"/>
      <c r="R3760"/>
      <c r="S3760" s="30"/>
    </row>
    <row r="3761" spans="1:19" x14ac:dyDescent="0.3">
      <c r="A3761" s="25"/>
      <c r="C3761"/>
      <c r="D3761"/>
      <c r="E3761"/>
      <c r="F3761"/>
      <c r="G3761"/>
      <c r="H3761" s="26"/>
      <c r="I3761" s="26"/>
      <c r="J3761"/>
      <c r="K3761"/>
      <c r="N3761"/>
      <c r="O3761"/>
      <c r="P3761"/>
      <c r="Q3761"/>
      <c r="R3761"/>
      <c r="S3761" s="30"/>
    </row>
    <row r="3762" spans="1:19" x14ac:dyDescent="0.3">
      <c r="A3762" s="25"/>
      <c r="C3762"/>
      <c r="D3762"/>
      <c r="E3762"/>
      <c r="F3762"/>
      <c r="G3762"/>
      <c r="H3762" s="26"/>
      <c r="I3762" s="26"/>
      <c r="J3762"/>
      <c r="K3762"/>
      <c r="N3762"/>
      <c r="O3762"/>
      <c r="P3762"/>
      <c r="Q3762"/>
      <c r="R3762"/>
      <c r="S3762" s="30"/>
    </row>
    <row r="3763" spans="1:19" x14ac:dyDescent="0.3">
      <c r="A3763" s="25"/>
      <c r="C3763"/>
      <c r="D3763"/>
      <c r="E3763"/>
      <c r="F3763"/>
      <c r="G3763"/>
      <c r="H3763" s="14"/>
      <c r="I3763" s="14"/>
      <c r="J3763"/>
      <c r="K3763"/>
      <c r="N3763"/>
      <c r="O3763"/>
      <c r="P3763"/>
      <c r="Q3763"/>
      <c r="R3763"/>
      <c r="S3763" s="30"/>
    </row>
    <row r="3764" spans="1:19" x14ac:dyDescent="0.3">
      <c r="A3764" s="25"/>
      <c r="C3764"/>
      <c r="D3764"/>
      <c r="E3764"/>
      <c r="F3764"/>
      <c r="G3764"/>
      <c r="J3764"/>
      <c r="K3764"/>
      <c r="N3764"/>
      <c r="O3764"/>
      <c r="P3764"/>
      <c r="Q3764"/>
      <c r="R3764"/>
      <c r="S3764" s="30"/>
    </row>
    <row r="3765" spans="1:19" x14ac:dyDescent="0.3">
      <c r="A3765" s="25"/>
      <c r="C3765"/>
      <c r="D3765"/>
      <c r="E3765"/>
      <c r="F3765"/>
      <c r="G3765"/>
      <c r="J3765"/>
      <c r="K3765"/>
      <c r="N3765"/>
      <c r="O3765"/>
      <c r="P3765"/>
      <c r="Q3765"/>
      <c r="R3765"/>
      <c r="S3765" s="30"/>
    </row>
    <row r="3766" spans="1:19" x14ac:dyDescent="0.3">
      <c r="A3766" s="25"/>
      <c r="C3766"/>
      <c r="D3766"/>
      <c r="E3766"/>
      <c r="F3766"/>
      <c r="G3766"/>
      <c r="J3766"/>
      <c r="K3766"/>
      <c r="N3766"/>
      <c r="O3766"/>
      <c r="P3766"/>
      <c r="Q3766"/>
      <c r="R3766"/>
      <c r="S3766" s="30"/>
    </row>
    <row r="3767" spans="1:19" x14ac:dyDescent="0.3">
      <c r="A3767" s="25"/>
      <c r="C3767"/>
      <c r="D3767"/>
      <c r="E3767"/>
      <c r="F3767"/>
      <c r="G3767"/>
      <c r="J3767"/>
      <c r="K3767"/>
      <c r="N3767"/>
      <c r="O3767"/>
      <c r="P3767"/>
      <c r="Q3767"/>
      <c r="R3767"/>
      <c r="S3767" s="30"/>
    </row>
    <row r="3768" spans="1:19" x14ac:dyDescent="0.3">
      <c r="A3768" s="25"/>
      <c r="C3768"/>
      <c r="D3768"/>
      <c r="E3768"/>
      <c r="F3768"/>
      <c r="G3768"/>
      <c r="J3768"/>
      <c r="K3768"/>
      <c r="N3768"/>
      <c r="O3768"/>
      <c r="P3768"/>
      <c r="Q3768"/>
      <c r="R3768"/>
      <c r="S3768" s="30"/>
    </row>
    <row r="3769" spans="1:19" x14ac:dyDescent="0.3">
      <c r="A3769" s="25"/>
      <c r="C3769"/>
      <c r="D3769"/>
      <c r="E3769"/>
      <c r="F3769"/>
      <c r="G3769"/>
      <c r="J3769"/>
      <c r="K3769"/>
      <c r="N3769"/>
      <c r="O3769"/>
      <c r="P3769"/>
      <c r="Q3769"/>
      <c r="R3769"/>
      <c r="S3769" s="30"/>
    </row>
    <row r="3770" spans="1:19" x14ac:dyDescent="0.3">
      <c r="A3770" s="25"/>
      <c r="C3770"/>
      <c r="D3770"/>
      <c r="E3770"/>
      <c r="F3770"/>
      <c r="G3770"/>
      <c r="H3770"/>
      <c r="I3770"/>
      <c r="J3770"/>
      <c r="K3770"/>
      <c r="N3770"/>
      <c r="O3770"/>
      <c r="P3770"/>
      <c r="Q3770"/>
      <c r="R3770"/>
      <c r="S3770" s="30"/>
    </row>
    <row r="3771" spans="1:19" x14ac:dyDescent="0.3">
      <c r="A3771" s="25"/>
      <c r="C3771"/>
      <c r="D3771"/>
      <c r="E3771"/>
      <c r="F3771"/>
      <c r="G3771"/>
      <c r="J3771"/>
      <c r="K3771"/>
      <c r="N3771"/>
      <c r="O3771"/>
      <c r="P3771"/>
      <c r="Q3771"/>
      <c r="R3771"/>
      <c r="S3771" s="30"/>
    </row>
    <row r="3772" spans="1:19" x14ac:dyDescent="0.3">
      <c r="A3772" s="25"/>
      <c r="C3772"/>
      <c r="D3772"/>
      <c r="E3772"/>
      <c r="F3772"/>
      <c r="G3772"/>
      <c r="J3772"/>
      <c r="K3772"/>
      <c r="N3772"/>
      <c r="O3772"/>
      <c r="P3772"/>
      <c r="Q3772"/>
      <c r="R3772"/>
      <c r="S3772" s="30"/>
    </row>
    <row r="3773" spans="1:19" x14ac:dyDescent="0.3">
      <c r="A3773" s="25"/>
      <c r="C3773"/>
      <c r="D3773"/>
      <c r="E3773"/>
      <c r="F3773"/>
      <c r="G3773"/>
      <c r="J3773"/>
      <c r="K3773"/>
      <c r="N3773"/>
      <c r="O3773"/>
      <c r="P3773"/>
      <c r="Q3773"/>
      <c r="R3773"/>
      <c r="S3773" s="30"/>
    </row>
    <row r="3774" spans="1:19" x14ac:dyDescent="0.3">
      <c r="A3774" s="25"/>
      <c r="C3774"/>
      <c r="D3774"/>
      <c r="E3774"/>
      <c r="F3774"/>
      <c r="G3774"/>
      <c r="J3774"/>
      <c r="K3774"/>
      <c r="N3774"/>
      <c r="O3774"/>
      <c r="P3774"/>
      <c r="Q3774"/>
      <c r="R3774"/>
      <c r="S3774" s="30"/>
    </row>
    <row r="3775" spans="1:19" x14ac:dyDescent="0.3">
      <c r="A3775" s="25"/>
      <c r="C3775"/>
      <c r="D3775"/>
      <c r="E3775"/>
      <c r="F3775"/>
      <c r="G3775"/>
      <c r="J3775"/>
      <c r="K3775"/>
      <c r="N3775"/>
      <c r="O3775"/>
      <c r="P3775"/>
      <c r="Q3775"/>
      <c r="R3775"/>
      <c r="S3775" s="30"/>
    </row>
    <row r="3776" spans="1:19" x14ac:dyDescent="0.3">
      <c r="A3776" s="25"/>
      <c r="C3776"/>
      <c r="D3776"/>
      <c r="E3776"/>
      <c r="F3776"/>
      <c r="G3776"/>
      <c r="J3776"/>
      <c r="K3776"/>
      <c r="N3776"/>
      <c r="O3776"/>
      <c r="P3776"/>
      <c r="Q3776"/>
      <c r="R3776"/>
      <c r="S3776" s="30"/>
    </row>
    <row r="3777" spans="1:19" x14ac:dyDescent="0.3">
      <c r="A3777" s="25"/>
      <c r="C3777"/>
      <c r="D3777"/>
      <c r="E3777"/>
      <c r="F3777"/>
      <c r="G3777"/>
      <c r="J3777"/>
      <c r="K3777"/>
      <c r="N3777"/>
      <c r="O3777"/>
      <c r="P3777"/>
      <c r="Q3777"/>
      <c r="R3777"/>
      <c r="S3777" s="30"/>
    </row>
    <row r="3778" spans="1:19" x14ac:dyDescent="0.3">
      <c r="A3778" s="25"/>
      <c r="C3778"/>
      <c r="D3778"/>
      <c r="E3778"/>
      <c r="F3778"/>
      <c r="G3778"/>
      <c r="J3778"/>
      <c r="K3778"/>
      <c r="N3778"/>
      <c r="O3778"/>
      <c r="P3778"/>
      <c r="Q3778"/>
      <c r="R3778"/>
      <c r="S3778" s="30"/>
    </row>
    <row r="3779" spans="1:19" x14ac:dyDescent="0.3">
      <c r="A3779" s="25"/>
      <c r="C3779"/>
      <c r="D3779"/>
      <c r="E3779"/>
      <c r="F3779"/>
      <c r="G3779"/>
      <c r="J3779"/>
      <c r="K3779"/>
      <c r="N3779"/>
      <c r="O3779"/>
      <c r="P3779"/>
      <c r="Q3779"/>
      <c r="R3779"/>
      <c r="S3779" s="30"/>
    </row>
    <row r="3780" spans="1:19" x14ac:dyDescent="0.3">
      <c r="A3780" s="25"/>
      <c r="C3780"/>
      <c r="D3780"/>
      <c r="E3780"/>
      <c r="F3780"/>
      <c r="G3780"/>
      <c r="J3780"/>
      <c r="K3780"/>
      <c r="N3780"/>
      <c r="O3780"/>
      <c r="P3780"/>
      <c r="Q3780"/>
      <c r="R3780"/>
      <c r="S3780" s="30"/>
    </row>
    <row r="3781" spans="1:19" x14ac:dyDescent="0.3">
      <c r="A3781" s="25"/>
      <c r="C3781"/>
      <c r="D3781"/>
      <c r="E3781"/>
      <c r="F3781"/>
      <c r="G3781"/>
      <c r="I3781"/>
      <c r="J3781"/>
      <c r="K3781"/>
      <c r="N3781"/>
      <c r="O3781"/>
      <c r="P3781"/>
      <c r="Q3781"/>
      <c r="R3781"/>
      <c r="S3781" s="30"/>
    </row>
    <row r="3782" spans="1:19" x14ac:dyDescent="0.3">
      <c r="A3782" s="25"/>
      <c r="C3782"/>
      <c r="D3782"/>
      <c r="E3782"/>
      <c r="F3782"/>
      <c r="G3782"/>
      <c r="H3782" s="14"/>
      <c r="I3782" s="14"/>
      <c r="J3782"/>
      <c r="K3782"/>
      <c r="N3782"/>
      <c r="O3782"/>
      <c r="P3782"/>
      <c r="Q3782"/>
      <c r="R3782"/>
      <c r="S3782" s="30"/>
    </row>
    <row r="3783" spans="1:19" x14ac:dyDescent="0.3">
      <c r="A3783" s="25"/>
      <c r="C3783"/>
      <c r="D3783"/>
      <c r="E3783"/>
      <c r="F3783"/>
      <c r="G3783"/>
      <c r="H3783" s="14"/>
      <c r="I3783" s="14"/>
      <c r="J3783"/>
      <c r="K3783"/>
      <c r="N3783"/>
      <c r="O3783"/>
      <c r="P3783"/>
      <c r="Q3783"/>
      <c r="R3783"/>
      <c r="S3783" s="30"/>
    </row>
    <row r="3784" spans="1:19" x14ac:dyDescent="0.3">
      <c r="A3784" s="25"/>
      <c r="C3784"/>
      <c r="D3784"/>
      <c r="E3784"/>
      <c r="F3784"/>
      <c r="G3784"/>
      <c r="H3784" s="14"/>
      <c r="I3784" s="14"/>
      <c r="J3784"/>
      <c r="K3784"/>
      <c r="N3784"/>
      <c r="O3784"/>
      <c r="P3784"/>
      <c r="Q3784"/>
      <c r="R3784"/>
      <c r="S3784" s="30"/>
    </row>
    <row r="3785" spans="1:19" x14ac:dyDescent="0.3">
      <c r="A3785" s="25"/>
      <c r="C3785"/>
      <c r="D3785"/>
      <c r="E3785"/>
      <c r="F3785"/>
      <c r="G3785"/>
      <c r="H3785" s="14"/>
      <c r="I3785" s="14"/>
      <c r="J3785"/>
      <c r="K3785"/>
      <c r="N3785"/>
      <c r="O3785"/>
      <c r="P3785"/>
      <c r="Q3785"/>
      <c r="R3785"/>
      <c r="S3785" s="30"/>
    </row>
    <row r="3786" spans="1:19" x14ac:dyDescent="0.3">
      <c r="A3786" s="25"/>
      <c r="C3786"/>
      <c r="D3786"/>
      <c r="E3786"/>
      <c r="F3786"/>
      <c r="G3786"/>
      <c r="J3786"/>
      <c r="K3786"/>
      <c r="N3786"/>
      <c r="O3786"/>
      <c r="P3786"/>
      <c r="Q3786"/>
      <c r="R3786"/>
      <c r="S3786" s="30"/>
    </row>
    <row r="3787" spans="1:19" x14ac:dyDescent="0.3">
      <c r="A3787" s="25"/>
      <c r="C3787"/>
      <c r="D3787"/>
      <c r="E3787"/>
      <c r="F3787"/>
      <c r="G3787"/>
      <c r="J3787"/>
      <c r="K3787"/>
      <c r="N3787"/>
      <c r="O3787"/>
      <c r="P3787"/>
      <c r="Q3787"/>
      <c r="R3787"/>
      <c r="S3787" s="30"/>
    </row>
    <row r="3788" spans="1:19" x14ac:dyDescent="0.3">
      <c r="A3788" s="25"/>
      <c r="C3788"/>
      <c r="D3788"/>
      <c r="E3788"/>
      <c r="F3788"/>
      <c r="G3788"/>
      <c r="J3788"/>
      <c r="K3788"/>
      <c r="N3788"/>
      <c r="O3788"/>
      <c r="P3788"/>
      <c r="Q3788"/>
      <c r="R3788"/>
      <c r="S3788" s="30"/>
    </row>
    <row r="3789" spans="1:19" x14ac:dyDescent="0.3">
      <c r="A3789" s="25"/>
      <c r="C3789"/>
      <c r="D3789"/>
      <c r="E3789"/>
      <c r="F3789"/>
      <c r="G3789"/>
      <c r="H3789"/>
      <c r="I3789"/>
      <c r="J3789"/>
      <c r="K3789"/>
      <c r="N3789"/>
      <c r="O3789"/>
      <c r="P3789"/>
      <c r="Q3789"/>
      <c r="R3789"/>
      <c r="S3789" s="30"/>
    </row>
    <row r="3790" spans="1:19" x14ac:dyDescent="0.3">
      <c r="A3790" s="25"/>
      <c r="C3790"/>
      <c r="D3790"/>
      <c r="E3790"/>
      <c r="F3790"/>
      <c r="G3790"/>
      <c r="J3790"/>
      <c r="K3790"/>
      <c r="N3790"/>
      <c r="O3790"/>
      <c r="P3790"/>
      <c r="Q3790"/>
      <c r="R3790"/>
      <c r="S3790" s="30"/>
    </row>
    <row r="3791" spans="1:19" x14ac:dyDescent="0.3">
      <c r="A3791" s="25"/>
      <c r="C3791"/>
      <c r="D3791"/>
      <c r="E3791"/>
      <c r="F3791"/>
      <c r="G3791"/>
      <c r="H3791"/>
      <c r="I3791"/>
      <c r="J3791"/>
      <c r="K3791"/>
      <c r="N3791"/>
      <c r="O3791"/>
      <c r="P3791"/>
      <c r="Q3791"/>
      <c r="R3791"/>
      <c r="S3791" s="30"/>
    </row>
    <row r="3792" spans="1:19" x14ac:dyDescent="0.3">
      <c r="A3792" s="25"/>
      <c r="C3792"/>
      <c r="D3792"/>
      <c r="E3792"/>
      <c r="F3792"/>
      <c r="G3792"/>
      <c r="H3792"/>
      <c r="I3792" s="26"/>
      <c r="J3792"/>
      <c r="K3792"/>
      <c r="N3792"/>
      <c r="O3792"/>
      <c r="P3792"/>
      <c r="Q3792"/>
      <c r="R3792"/>
      <c r="S3792" s="30"/>
    </row>
    <row r="3793" spans="1:19" x14ac:dyDescent="0.3">
      <c r="A3793" s="25"/>
      <c r="C3793"/>
      <c r="D3793"/>
      <c r="E3793"/>
      <c r="F3793"/>
      <c r="G3793"/>
      <c r="H3793"/>
      <c r="I3793"/>
      <c r="J3793"/>
      <c r="K3793"/>
      <c r="N3793"/>
      <c r="O3793"/>
      <c r="P3793"/>
      <c r="Q3793"/>
      <c r="R3793"/>
      <c r="S3793" s="30"/>
    </row>
    <row r="3794" spans="1:19" x14ac:dyDescent="0.3">
      <c r="A3794" s="25"/>
      <c r="C3794"/>
      <c r="D3794"/>
      <c r="E3794"/>
      <c r="F3794"/>
      <c r="G3794"/>
      <c r="H3794"/>
      <c r="I3794" s="26"/>
      <c r="J3794"/>
      <c r="K3794"/>
      <c r="N3794"/>
      <c r="O3794"/>
      <c r="P3794"/>
      <c r="Q3794"/>
      <c r="R3794"/>
      <c r="S3794" s="30"/>
    </row>
    <row r="3795" spans="1:19" x14ac:dyDescent="0.3">
      <c r="A3795" s="25"/>
      <c r="C3795"/>
      <c r="D3795"/>
      <c r="E3795"/>
      <c r="F3795"/>
      <c r="G3795"/>
      <c r="H3795"/>
      <c r="I3795"/>
      <c r="J3795"/>
      <c r="K3795"/>
      <c r="N3795"/>
      <c r="O3795"/>
      <c r="P3795"/>
      <c r="Q3795"/>
      <c r="R3795"/>
      <c r="S3795" s="30"/>
    </row>
    <row r="3796" spans="1:19" x14ac:dyDescent="0.3">
      <c r="A3796" s="25"/>
      <c r="C3796"/>
      <c r="D3796"/>
      <c r="E3796"/>
      <c r="F3796"/>
      <c r="G3796"/>
      <c r="J3796"/>
      <c r="K3796"/>
      <c r="N3796"/>
      <c r="O3796"/>
      <c r="P3796"/>
      <c r="Q3796"/>
      <c r="R3796"/>
      <c r="S3796" s="30"/>
    </row>
    <row r="3797" spans="1:19" x14ac:dyDescent="0.3">
      <c r="A3797" s="25"/>
      <c r="C3797"/>
      <c r="D3797"/>
      <c r="E3797"/>
      <c r="F3797"/>
      <c r="G3797"/>
      <c r="H3797"/>
      <c r="I3797"/>
      <c r="J3797"/>
      <c r="K3797"/>
      <c r="N3797"/>
      <c r="O3797"/>
      <c r="P3797"/>
      <c r="Q3797"/>
      <c r="R3797"/>
      <c r="S3797" s="30"/>
    </row>
    <row r="3798" spans="1:19" x14ac:dyDescent="0.3">
      <c r="A3798" s="25"/>
      <c r="C3798"/>
      <c r="D3798"/>
      <c r="E3798"/>
      <c r="F3798"/>
      <c r="G3798"/>
      <c r="H3798"/>
      <c r="I3798"/>
      <c r="J3798"/>
      <c r="K3798"/>
      <c r="N3798"/>
      <c r="O3798"/>
      <c r="P3798"/>
      <c r="Q3798"/>
      <c r="R3798"/>
      <c r="S3798" s="30"/>
    </row>
    <row r="3799" spans="1:19" x14ac:dyDescent="0.3">
      <c r="A3799" s="25"/>
      <c r="C3799"/>
      <c r="D3799"/>
      <c r="E3799"/>
      <c r="F3799"/>
      <c r="G3799"/>
      <c r="H3799"/>
      <c r="I3799"/>
      <c r="J3799"/>
      <c r="K3799"/>
      <c r="N3799"/>
      <c r="O3799"/>
      <c r="P3799"/>
      <c r="Q3799"/>
      <c r="R3799"/>
      <c r="S3799" s="30"/>
    </row>
    <row r="3800" spans="1:19" x14ac:dyDescent="0.3">
      <c r="A3800" s="25"/>
      <c r="C3800"/>
      <c r="D3800"/>
      <c r="E3800"/>
      <c r="F3800"/>
      <c r="G3800"/>
      <c r="H3800"/>
      <c r="I3800" s="26"/>
      <c r="J3800"/>
      <c r="K3800"/>
      <c r="N3800"/>
      <c r="O3800"/>
      <c r="P3800"/>
      <c r="Q3800"/>
      <c r="R3800"/>
      <c r="S3800" s="30"/>
    </row>
    <row r="3801" spans="1:19" x14ac:dyDescent="0.3">
      <c r="A3801" s="25"/>
      <c r="C3801"/>
      <c r="D3801"/>
      <c r="E3801"/>
      <c r="F3801"/>
      <c r="G3801"/>
      <c r="H3801"/>
      <c r="I3801"/>
      <c r="J3801"/>
      <c r="K3801"/>
      <c r="N3801"/>
      <c r="O3801"/>
      <c r="P3801"/>
      <c r="Q3801"/>
      <c r="R3801"/>
      <c r="S3801" s="30"/>
    </row>
    <row r="3802" spans="1:19" x14ac:dyDescent="0.3">
      <c r="A3802" s="25"/>
      <c r="C3802"/>
      <c r="D3802"/>
      <c r="E3802"/>
      <c r="F3802"/>
      <c r="G3802"/>
      <c r="H3802"/>
      <c r="J3802"/>
      <c r="K3802"/>
      <c r="N3802"/>
      <c r="O3802"/>
      <c r="P3802"/>
      <c r="Q3802"/>
      <c r="R3802"/>
      <c r="S3802" s="30"/>
    </row>
    <row r="3803" spans="1:19" x14ac:dyDescent="0.3">
      <c r="A3803" s="25"/>
      <c r="C3803"/>
      <c r="D3803"/>
      <c r="E3803"/>
      <c r="F3803"/>
      <c r="G3803"/>
      <c r="H3803"/>
      <c r="J3803"/>
      <c r="K3803"/>
      <c r="N3803"/>
      <c r="O3803"/>
      <c r="P3803"/>
      <c r="Q3803"/>
      <c r="R3803"/>
      <c r="S3803" s="30"/>
    </row>
    <row r="3804" spans="1:19" x14ac:dyDescent="0.3">
      <c r="A3804" s="25"/>
      <c r="C3804"/>
      <c r="D3804"/>
      <c r="E3804"/>
      <c r="F3804"/>
      <c r="G3804"/>
      <c r="H3804" s="26"/>
      <c r="I3804" s="26"/>
      <c r="J3804"/>
      <c r="K3804"/>
      <c r="N3804"/>
      <c r="O3804"/>
      <c r="P3804"/>
      <c r="Q3804"/>
      <c r="R3804"/>
      <c r="S3804" s="30"/>
    </row>
    <row r="3805" spans="1:19" x14ac:dyDescent="0.3">
      <c r="A3805" s="25"/>
      <c r="C3805"/>
      <c r="D3805"/>
      <c r="E3805"/>
      <c r="F3805"/>
      <c r="G3805"/>
      <c r="H3805"/>
      <c r="I3805"/>
      <c r="J3805"/>
      <c r="K3805"/>
      <c r="N3805"/>
      <c r="O3805"/>
      <c r="P3805"/>
      <c r="Q3805"/>
      <c r="R3805"/>
      <c r="S3805" s="30"/>
    </row>
    <row r="3806" spans="1:19" x14ac:dyDescent="0.3">
      <c r="A3806" s="25"/>
      <c r="C3806"/>
      <c r="D3806"/>
      <c r="E3806"/>
      <c r="F3806"/>
      <c r="G3806"/>
      <c r="H3806"/>
      <c r="I3806"/>
      <c r="J3806"/>
      <c r="K3806"/>
      <c r="N3806"/>
      <c r="O3806"/>
      <c r="P3806"/>
      <c r="Q3806"/>
      <c r="R3806"/>
      <c r="S3806" s="30"/>
    </row>
    <row r="3807" spans="1:19" x14ac:dyDescent="0.3">
      <c r="A3807" s="25"/>
      <c r="C3807"/>
      <c r="D3807"/>
      <c r="E3807"/>
      <c r="F3807"/>
      <c r="G3807"/>
      <c r="H3807"/>
      <c r="I3807"/>
      <c r="J3807"/>
      <c r="K3807"/>
      <c r="N3807"/>
      <c r="O3807"/>
      <c r="P3807"/>
      <c r="Q3807"/>
      <c r="R3807"/>
      <c r="S3807" s="30"/>
    </row>
    <row r="3808" spans="1:19" x14ac:dyDescent="0.3">
      <c r="A3808" s="25"/>
      <c r="C3808"/>
      <c r="D3808"/>
      <c r="E3808"/>
      <c r="F3808"/>
      <c r="G3808"/>
      <c r="H3808"/>
      <c r="I3808"/>
      <c r="J3808"/>
      <c r="K3808"/>
      <c r="N3808"/>
      <c r="O3808"/>
      <c r="P3808"/>
      <c r="Q3808"/>
      <c r="R3808"/>
      <c r="S3808" s="30"/>
    </row>
    <row r="3809" spans="1:19" x14ac:dyDescent="0.3">
      <c r="A3809" s="25"/>
      <c r="C3809"/>
      <c r="D3809"/>
      <c r="E3809"/>
      <c r="F3809"/>
      <c r="G3809"/>
      <c r="H3809"/>
      <c r="I3809"/>
      <c r="J3809"/>
      <c r="K3809"/>
      <c r="N3809"/>
      <c r="O3809"/>
      <c r="P3809"/>
      <c r="Q3809"/>
      <c r="R3809"/>
      <c r="S3809" s="30"/>
    </row>
    <row r="3810" spans="1:19" x14ac:dyDescent="0.3">
      <c r="A3810" s="25"/>
      <c r="C3810"/>
      <c r="D3810"/>
      <c r="E3810"/>
      <c r="F3810"/>
      <c r="G3810"/>
      <c r="H3810"/>
      <c r="J3810"/>
      <c r="K3810"/>
      <c r="N3810"/>
      <c r="O3810"/>
      <c r="P3810"/>
      <c r="Q3810"/>
      <c r="R3810"/>
      <c r="S3810" s="30"/>
    </row>
    <row r="3811" spans="1:19" x14ac:dyDescent="0.3">
      <c r="A3811" s="25"/>
      <c r="C3811"/>
      <c r="D3811"/>
      <c r="E3811"/>
      <c r="F3811"/>
      <c r="G3811"/>
      <c r="H3811"/>
      <c r="I3811"/>
      <c r="J3811"/>
      <c r="K3811"/>
      <c r="N3811"/>
      <c r="O3811"/>
      <c r="P3811"/>
      <c r="Q3811"/>
      <c r="R3811"/>
      <c r="S3811" s="30"/>
    </row>
    <row r="3812" spans="1:19" x14ac:dyDescent="0.3">
      <c r="A3812" s="25"/>
      <c r="C3812"/>
      <c r="D3812"/>
      <c r="E3812"/>
      <c r="F3812"/>
      <c r="G3812"/>
      <c r="H3812"/>
      <c r="I3812"/>
      <c r="J3812"/>
      <c r="K3812"/>
      <c r="N3812"/>
      <c r="O3812"/>
      <c r="P3812"/>
      <c r="Q3812"/>
      <c r="R3812"/>
      <c r="S3812" s="30"/>
    </row>
    <row r="3813" spans="1:19" x14ac:dyDescent="0.3">
      <c r="A3813" s="25"/>
      <c r="C3813"/>
      <c r="D3813"/>
      <c r="E3813"/>
      <c r="F3813"/>
      <c r="G3813"/>
      <c r="H3813" s="26"/>
      <c r="I3813" s="26"/>
      <c r="J3813"/>
      <c r="K3813"/>
      <c r="N3813"/>
      <c r="O3813"/>
      <c r="P3813"/>
      <c r="Q3813"/>
      <c r="R3813"/>
      <c r="S3813" s="30"/>
    </row>
    <row r="3814" spans="1:19" x14ac:dyDescent="0.3">
      <c r="A3814" s="25"/>
      <c r="C3814"/>
      <c r="D3814"/>
      <c r="E3814"/>
      <c r="F3814"/>
      <c r="G3814"/>
      <c r="H3814"/>
      <c r="I3814"/>
      <c r="J3814"/>
      <c r="K3814"/>
      <c r="N3814"/>
      <c r="O3814"/>
      <c r="P3814"/>
      <c r="Q3814"/>
      <c r="R3814"/>
      <c r="S3814" s="30"/>
    </row>
    <row r="3815" spans="1:19" x14ac:dyDescent="0.3">
      <c r="A3815" s="25"/>
      <c r="C3815"/>
      <c r="D3815"/>
      <c r="E3815"/>
      <c r="F3815"/>
      <c r="G3815"/>
      <c r="J3815"/>
      <c r="K3815"/>
      <c r="N3815"/>
      <c r="O3815"/>
      <c r="P3815"/>
      <c r="Q3815"/>
      <c r="R3815"/>
      <c r="S3815" s="30"/>
    </row>
    <row r="3816" spans="1:19" x14ac:dyDescent="0.3">
      <c r="A3816" s="25"/>
      <c r="C3816"/>
      <c r="D3816"/>
      <c r="E3816"/>
      <c r="F3816"/>
      <c r="G3816"/>
      <c r="J3816"/>
      <c r="K3816"/>
      <c r="N3816"/>
      <c r="O3816"/>
      <c r="P3816"/>
      <c r="Q3816"/>
      <c r="R3816"/>
      <c r="S3816" s="30"/>
    </row>
    <row r="3817" spans="1:19" x14ac:dyDescent="0.3">
      <c r="A3817" s="25"/>
      <c r="C3817"/>
      <c r="D3817"/>
      <c r="E3817"/>
      <c r="F3817"/>
      <c r="G3817"/>
      <c r="J3817"/>
      <c r="K3817"/>
      <c r="N3817"/>
      <c r="O3817"/>
      <c r="P3817"/>
      <c r="Q3817"/>
      <c r="R3817"/>
      <c r="S3817" s="30"/>
    </row>
    <row r="3818" spans="1:19" x14ac:dyDescent="0.3">
      <c r="A3818" s="25"/>
      <c r="C3818"/>
      <c r="D3818"/>
      <c r="E3818"/>
      <c r="F3818"/>
      <c r="G3818"/>
      <c r="H3818" s="26"/>
      <c r="I3818" s="26"/>
      <c r="J3818"/>
      <c r="K3818"/>
      <c r="N3818"/>
      <c r="O3818"/>
      <c r="P3818"/>
      <c r="Q3818"/>
      <c r="R3818"/>
      <c r="S3818" s="30"/>
    </row>
    <row r="3819" spans="1:19" x14ac:dyDescent="0.3">
      <c r="A3819" s="25"/>
      <c r="C3819"/>
      <c r="D3819"/>
      <c r="E3819"/>
      <c r="F3819"/>
      <c r="G3819"/>
      <c r="H3819" s="26"/>
      <c r="I3819" s="26"/>
      <c r="J3819"/>
      <c r="K3819"/>
      <c r="N3819"/>
      <c r="O3819"/>
      <c r="P3819"/>
      <c r="Q3819"/>
      <c r="R3819"/>
      <c r="S3819" s="30"/>
    </row>
    <row r="3820" spans="1:19" x14ac:dyDescent="0.3">
      <c r="A3820" s="25"/>
      <c r="C3820"/>
      <c r="D3820"/>
      <c r="E3820"/>
      <c r="F3820"/>
      <c r="G3820"/>
      <c r="H3820"/>
      <c r="I3820"/>
      <c r="J3820"/>
      <c r="K3820"/>
      <c r="N3820"/>
      <c r="O3820"/>
      <c r="P3820"/>
      <c r="Q3820"/>
      <c r="R3820"/>
      <c r="S3820" s="30"/>
    </row>
    <row r="3821" spans="1:19" x14ac:dyDescent="0.3">
      <c r="A3821" s="25"/>
      <c r="C3821"/>
      <c r="D3821"/>
      <c r="E3821"/>
      <c r="F3821"/>
      <c r="G3821"/>
      <c r="H3821" s="26"/>
      <c r="I3821" s="26"/>
      <c r="J3821"/>
      <c r="K3821"/>
      <c r="N3821"/>
      <c r="O3821"/>
      <c r="P3821"/>
      <c r="Q3821"/>
      <c r="R3821"/>
      <c r="S3821" s="30"/>
    </row>
    <row r="3822" spans="1:19" x14ac:dyDescent="0.3">
      <c r="A3822" s="25"/>
      <c r="C3822"/>
      <c r="D3822"/>
      <c r="E3822"/>
      <c r="F3822"/>
      <c r="G3822"/>
      <c r="H3822" s="26"/>
      <c r="I3822" s="26"/>
      <c r="J3822"/>
      <c r="K3822"/>
      <c r="N3822"/>
      <c r="O3822"/>
      <c r="P3822"/>
      <c r="Q3822"/>
      <c r="R3822"/>
      <c r="S3822" s="30"/>
    </row>
    <row r="3823" spans="1:19" x14ac:dyDescent="0.3">
      <c r="A3823" s="25"/>
      <c r="C3823"/>
      <c r="D3823"/>
      <c r="E3823"/>
      <c r="F3823"/>
      <c r="G3823"/>
      <c r="H3823"/>
      <c r="I3823"/>
      <c r="J3823"/>
      <c r="K3823"/>
      <c r="N3823"/>
      <c r="O3823"/>
      <c r="P3823"/>
      <c r="Q3823"/>
      <c r="R3823"/>
      <c r="S3823" s="30"/>
    </row>
    <row r="3824" spans="1:19" x14ac:dyDescent="0.3">
      <c r="A3824" s="25"/>
      <c r="C3824"/>
      <c r="D3824"/>
      <c r="E3824"/>
      <c r="F3824"/>
      <c r="G3824"/>
      <c r="H3824"/>
      <c r="I3824"/>
      <c r="J3824"/>
      <c r="K3824"/>
      <c r="N3824"/>
      <c r="O3824"/>
      <c r="P3824"/>
      <c r="Q3824"/>
      <c r="R3824"/>
      <c r="S3824" s="30"/>
    </row>
    <row r="3825" spans="1:19" x14ac:dyDescent="0.3">
      <c r="A3825" s="25"/>
      <c r="C3825"/>
      <c r="D3825"/>
      <c r="E3825"/>
      <c r="F3825"/>
      <c r="G3825"/>
      <c r="H3825" s="26"/>
      <c r="I3825" s="26"/>
      <c r="J3825"/>
      <c r="K3825"/>
      <c r="N3825"/>
      <c r="O3825"/>
      <c r="P3825"/>
      <c r="Q3825"/>
      <c r="R3825"/>
      <c r="S3825" s="30"/>
    </row>
    <row r="3826" spans="1:19" x14ac:dyDescent="0.3">
      <c r="A3826" s="25"/>
      <c r="C3826"/>
      <c r="D3826"/>
      <c r="E3826"/>
      <c r="F3826"/>
      <c r="G3826"/>
      <c r="H3826" s="26"/>
      <c r="I3826" s="26"/>
      <c r="J3826"/>
      <c r="K3826"/>
      <c r="N3826"/>
      <c r="O3826"/>
      <c r="P3826"/>
      <c r="Q3826"/>
      <c r="R3826"/>
      <c r="S3826" s="30"/>
    </row>
    <row r="3827" spans="1:19" x14ac:dyDescent="0.3">
      <c r="A3827" s="25"/>
      <c r="C3827"/>
      <c r="D3827"/>
      <c r="E3827"/>
      <c r="F3827"/>
      <c r="G3827"/>
      <c r="H3827"/>
      <c r="I3827" s="26"/>
      <c r="J3827"/>
      <c r="K3827"/>
      <c r="N3827"/>
      <c r="O3827"/>
      <c r="P3827"/>
      <c r="Q3827"/>
      <c r="R3827"/>
      <c r="S3827" s="30"/>
    </row>
    <row r="3828" spans="1:19" x14ac:dyDescent="0.3">
      <c r="A3828" s="25"/>
      <c r="C3828"/>
      <c r="D3828"/>
      <c r="E3828"/>
      <c r="F3828"/>
      <c r="G3828"/>
      <c r="H3828"/>
      <c r="I3828"/>
      <c r="J3828"/>
      <c r="K3828"/>
      <c r="N3828"/>
      <c r="O3828"/>
      <c r="P3828"/>
      <c r="Q3828"/>
      <c r="R3828"/>
      <c r="S3828" s="30"/>
    </row>
    <row r="3829" spans="1:19" x14ac:dyDescent="0.3">
      <c r="A3829" s="25"/>
      <c r="C3829"/>
      <c r="D3829"/>
      <c r="E3829"/>
      <c r="F3829"/>
      <c r="G3829"/>
      <c r="H3829"/>
      <c r="I3829"/>
      <c r="J3829"/>
      <c r="K3829"/>
      <c r="N3829"/>
      <c r="O3829"/>
      <c r="P3829"/>
      <c r="Q3829"/>
      <c r="R3829"/>
      <c r="S3829" s="30"/>
    </row>
    <row r="3830" spans="1:19" x14ac:dyDescent="0.3">
      <c r="A3830" s="25"/>
      <c r="C3830"/>
      <c r="D3830"/>
      <c r="E3830"/>
      <c r="F3830"/>
      <c r="G3830"/>
      <c r="H3830"/>
      <c r="I3830"/>
      <c r="J3830"/>
      <c r="K3830"/>
      <c r="N3830"/>
      <c r="O3830"/>
      <c r="P3830"/>
      <c r="Q3830"/>
      <c r="R3830"/>
      <c r="S3830" s="30"/>
    </row>
    <row r="3831" spans="1:19" x14ac:dyDescent="0.3">
      <c r="A3831" s="25"/>
      <c r="C3831"/>
      <c r="D3831"/>
      <c r="E3831"/>
      <c r="F3831"/>
      <c r="G3831"/>
      <c r="H3831"/>
      <c r="I3831"/>
      <c r="J3831"/>
      <c r="K3831"/>
      <c r="N3831"/>
      <c r="O3831"/>
      <c r="P3831"/>
      <c r="Q3831"/>
      <c r="R3831"/>
      <c r="S3831" s="30"/>
    </row>
    <row r="3832" spans="1:19" x14ac:dyDescent="0.3">
      <c r="A3832" s="25"/>
      <c r="C3832"/>
      <c r="D3832"/>
      <c r="E3832"/>
      <c r="F3832"/>
      <c r="G3832"/>
      <c r="H3832" s="26"/>
      <c r="I3832" s="26"/>
      <c r="J3832"/>
      <c r="K3832"/>
      <c r="N3832"/>
      <c r="O3832"/>
      <c r="P3832"/>
      <c r="Q3832"/>
      <c r="R3832"/>
      <c r="S3832" s="30"/>
    </row>
    <row r="3833" spans="1:19" x14ac:dyDescent="0.3">
      <c r="A3833" s="25"/>
      <c r="C3833"/>
      <c r="D3833"/>
      <c r="E3833"/>
      <c r="F3833"/>
      <c r="G3833"/>
      <c r="H3833" s="26"/>
      <c r="I3833" s="26"/>
      <c r="J3833"/>
      <c r="K3833"/>
      <c r="N3833"/>
      <c r="O3833"/>
      <c r="P3833"/>
      <c r="Q3833"/>
      <c r="R3833"/>
      <c r="S3833" s="30"/>
    </row>
    <row r="3834" spans="1:19" x14ac:dyDescent="0.3">
      <c r="A3834" s="25"/>
      <c r="C3834"/>
      <c r="D3834"/>
      <c r="E3834"/>
      <c r="F3834"/>
      <c r="G3834"/>
      <c r="H3834" s="26"/>
      <c r="I3834" s="26"/>
      <c r="J3834"/>
      <c r="K3834"/>
      <c r="N3834"/>
      <c r="O3834"/>
      <c r="P3834"/>
      <c r="Q3834"/>
      <c r="R3834"/>
      <c r="S3834" s="30"/>
    </row>
    <row r="3835" spans="1:19" x14ac:dyDescent="0.3">
      <c r="A3835" s="25"/>
      <c r="C3835"/>
      <c r="D3835"/>
      <c r="E3835"/>
      <c r="F3835"/>
      <c r="G3835"/>
      <c r="H3835" s="26"/>
      <c r="I3835" s="26"/>
      <c r="J3835"/>
      <c r="K3835"/>
      <c r="N3835"/>
      <c r="O3835"/>
      <c r="P3835"/>
      <c r="Q3835"/>
      <c r="R3835"/>
      <c r="S3835" s="30"/>
    </row>
    <row r="3836" spans="1:19" x14ac:dyDescent="0.3">
      <c r="A3836" s="25"/>
      <c r="C3836"/>
      <c r="D3836"/>
      <c r="E3836"/>
      <c r="F3836"/>
      <c r="G3836"/>
      <c r="H3836" s="14"/>
      <c r="I3836" s="14"/>
      <c r="J3836"/>
      <c r="K3836"/>
      <c r="N3836"/>
      <c r="O3836"/>
      <c r="P3836"/>
      <c r="Q3836"/>
      <c r="R3836"/>
      <c r="S3836" s="30"/>
    </row>
    <row r="3837" spans="1:19" x14ac:dyDescent="0.3">
      <c r="A3837" s="25"/>
      <c r="C3837"/>
      <c r="D3837"/>
      <c r="E3837"/>
      <c r="F3837"/>
      <c r="G3837"/>
      <c r="H3837" s="26"/>
      <c r="I3837" s="26"/>
      <c r="J3837"/>
      <c r="K3837"/>
      <c r="N3837"/>
      <c r="O3837"/>
      <c r="P3837"/>
      <c r="Q3837"/>
      <c r="R3837"/>
      <c r="S3837" s="30"/>
    </row>
    <row r="3838" spans="1:19" x14ac:dyDescent="0.3">
      <c r="A3838" s="25"/>
      <c r="C3838"/>
      <c r="D3838"/>
      <c r="E3838"/>
      <c r="F3838"/>
      <c r="G3838"/>
      <c r="J3838"/>
      <c r="K3838"/>
      <c r="N3838"/>
      <c r="O3838"/>
      <c r="P3838"/>
      <c r="Q3838"/>
      <c r="R3838"/>
      <c r="S3838" s="30"/>
    </row>
    <row r="3839" spans="1:19" x14ac:dyDescent="0.3">
      <c r="A3839" s="25"/>
      <c r="C3839"/>
      <c r="D3839"/>
      <c r="E3839"/>
      <c r="F3839"/>
      <c r="G3839"/>
      <c r="H3839" s="26"/>
      <c r="I3839" s="26"/>
      <c r="J3839"/>
      <c r="K3839"/>
      <c r="N3839"/>
      <c r="O3839"/>
      <c r="P3839"/>
      <c r="Q3839"/>
      <c r="R3839"/>
      <c r="S3839" s="30"/>
    </row>
    <row r="3840" spans="1:19" x14ac:dyDescent="0.3">
      <c r="A3840" s="25"/>
      <c r="C3840"/>
      <c r="D3840"/>
      <c r="E3840"/>
      <c r="F3840"/>
      <c r="G3840"/>
      <c r="H3840" s="26"/>
      <c r="I3840" s="26"/>
      <c r="J3840"/>
      <c r="K3840"/>
      <c r="N3840"/>
      <c r="O3840"/>
      <c r="P3840"/>
      <c r="Q3840"/>
      <c r="R3840"/>
      <c r="S3840" s="30"/>
    </row>
    <row r="3841" spans="1:19" x14ac:dyDescent="0.3">
      <c r="A3841" s="25"/>
      <c r="C3841"/>
      <c r="D3841"/>
      <c r="E3841"/>
      <c r="F3841"/>
      <c r="G3841"/>
      <c r="H3841" s="26"/>
      <c r="I3841" s="26"/>
      <c r="J3841"/>
      <c r="K3841"/>
      <c r="N3841"/>
      <c r="O3841"/>
      <c r="P3841"/>
      <c r="Q3841"/>
      <c r="R3841"/>
      <c r="S3841" s="30"/>
    </row>
    <row r="3842" spans="1:19" x14ac:dyDescent="0.3">
      <c r="A3842" s="25"/>
      <c r="C3842"/>
      <c r="D3842"/>
      <c r="E3842"/>
      <c r="F3842"/>
      <c r="G3842"/>
      <c r="H3842" s="26"/>
      <c r="I3842" s="26"/>
      <c r="J3842"/>
      <c r="K3842"/>
      <c r="N3842"/>
      <c r="O3842"/>
      <c r="P3842"/>
      <c r="Q3842"/>
      <c r="R3842"/>
      <c r="S3842" s="30"/>
    </row>
    <row r="3843" spans="1:19" x14ac:dyDescent="0.3">
      <c r="A3843" s="25"/>
      <c r="C3843"/>
      <c r="D3843"/>
      <c r="E3843"/>
      <c r="F3843"/>
      <c r="G3843"/>
      <c r="H3843" s="26"/>
      <c r="I3843" s="26"/>
      <c r="J3843"/>
      <c r="K3843"/>
      <c r="N3843"/>
      <c r="O3843"/>
      <c r="P3843"/>
      <c r="Q3843"/>
      <c r="R3843"/>
      <c r="S3843" s="30"/>
    </row>
    <row r="3844" spans="1:19" x14ac:dyDescent="0.3">
      <c r="A3844" s="25"/>
      <c r="C3844"/>
      <c r="D3844"/>
      <c r="E3844"/>
      <c r="F3844"/>
      <c r="G3844"/>
      <c r="H3844" s="26"/>
      <c r="I3844" s="26"/>
      <c r="J3844"/>
      <c r="K3844"/>
      <c r="N3844"/>
      <c r="O3844"/>
      <c r="P3844"/>
      <c r="Q3844"/>
      <c r="R3844"/>
      <c r="S3844" s="30"/>
    </row>
    <row r="3845" spans="1:19" x14ac:dyDescent="0.3">
      <c r="A3845" s="25"/>
      <c r="C3845"/>
      <c r="D3845"/>
      <c r="E3845"/>
      <c r="F3845"/>
      <c r="G3845"/>
      <c r="H3845" s="26"/>
      <c r="I3845" s="26"/>
      <c r="J3845"/>
      <c r="K3845"/>
      <c r="N3845"/>
      <c r="O3845"/>
      <c r="P3845"/>
      <c r="Q3845"/>
      <c r="R3845"/>
      <c r="S3845" s="30"/>
    </row>
    <row r="3846" spans="1:19" x14ac:dyDescent="0.3">
      <c r="A3846" s="25"/>
      <c r="C3846"/>
      <c r="D3846"/>
      <c r="E3846"/>
      <c r="F3846"/>
      <c r="G3846"/>
      <c r="H3846" s="26"/>
      <c r="I3846" s="26"/>
      <c r="J3846"/>
      <c r="K3846"/>
      <c r="N3846"/>
      <c r="O3846"/>
      <c r="P3846"/>
      <c r="Q3846"/>
      <c r="R3846"/>
      <c r="S3846" s="30"/>
    </row>
    <row r="3847" spans="1:19" x14ac:dyDescent="0.3">
      <c r="A3847" s="25"/>
      <c r="C3847"/>
      <c r="D3847"/>
      <c r="E3847"/>
      <c r="F3847"/>
      <c r="G3847"/>
      <c r="H3847" s="26"/>
      <c r="I3847" s="26"/>
      <c r="J3847"/>
      <c r="K3847"/>
      <c r="N3847"/>
      <c r="O3847"/>
      <c r="P3847"/>
      <c r="Q3847"/>
      <c r="R3847"/>
      <c r="S3847" s="30"/>
    </row>
    <row r="3848" spans="1:19" x14ac:dyDescent="0.3">
      <c r="A3848" s="25"/>
      <c r="C3848"/>
      <c r="D3848"/>
      <c r="E3848"/>
      <c r="F3848"/>
      <c r="G3848"/>
      <c r="H3848" s="26"/>
      <c r="I3848" s="26"/>
      <c r="J3848"/>
      <c r="K3848"/>
      <c r="N3848"/>
      <c r="O3848"/>
      <c r="P3848"/>
      <c r="Q3848"/>
      <c r="R3848"/>
      <c r="S3848" s="30"/>
    </row>
    <row r="3849" spans="1:19" x14ac:dyDescent="0.3">
      <c r="A3849" s="25"/>
      <c r="C3849"/>
      <c r="D3849"/>
      <c r="E3849"/>
      <c r="F3849"/>
      <c r="G3849"/>
      <c r="H3849" s="26"/>
      <c r="I3849" s="26"/>
      <c r="J3849"/>
      <c r="K3849"/>
      <c r="N3849"/>
      <c r="O3849"/>
      <c r="P3849"/>
      <c r="Q3849"/>
      <c r="R3849"/>
      <c r="S3849" s="30"/>
    </row>
    <row r="3850" spans="1:19" x14ac:dyDescent="0.3">
      <c r="A3850" s="25"/>
      <c r="C3850"/>
      <c r="D3850"/>
      <c r="E3850"/>
      <c r="F3850"/>
      <c r="G3850"/>
      <c r="H3850"/>
      <c r="I3850"/>
      <c r="J3850"/>
      <c r="K3850"/>
      <c r="N3850"/>
      <c r="O3850"/>
      <c r="P3850"/>
      <c r="Q3850"/>
      <c r="R3850"/>
      <c r="S3850" s="30"/>
    </row>
    <row r="3851" spans="1:19" x14ac:dyDescent="0.3">
      <c r="A3851" s="25"/>
      <c r="C3851"/>
      <c r="D3851"/>
      <c r="E3851"/>
      <c r="F3851"/>
      <c r="G3851"/>
      <c r="J3851"/>
      <c r="K3851"/>
      <c r="N3851"/>
      <c r="O3851"/>
      <c r="P3851"/>
      <c r="Q3851"/>
      <c r="R3851"/>
      <c r="S3851" s="30"/>
    </row>
    <row r="3852" spans="1:19" x14ac:dyDescent="0.3">
      <c r="A3852" s="25"/>
      <c r="C3852"/>
      <c r="D3852"/>
      <c r="E3852"/>
      <c r="F3852"/>
      <c r="G3852"/>
      <c r="J3852"/>
      <c r="K3852"/>
      <c r="N3852"/>
      <c r="O3852"/>
      <c r="P3852"/>
      <c r="Q3852"/>
      <c r="R3852"/>
      <c r="S3852" s="30"/>
    </row>
    <row r="3853" spans="1:19" x14ac:dyDescent="0.3">
      <c r="A3853" s="25"/>
      <c r="C3853"/>
      <c r="D3853"/>
      <c r="E3853"/>
      <c r="F3853"/>
      <c r="G3853"/>
      <c r="H3853" s="26"/>
      <c r="I3853" s="26"/>
      <c r="J3853"/>
      <c r="K3853"/>
      <c r="N3853"/>
      <c r="O3853"/>
      <c r="P3853"/>
      <c r="Q3853"/>
      <c r="R3853"/>
      <c r="S3853" s="30"/>
    </row>
    <row r="3854" spans="1:19" x14ac:dyDescent="0.3">
      <c r="A3854" s="25"/>
      <c r="C3854"/>
      <c r="D3854"/>
      <c r="E3854"/>
      <c r="F3854"/>
      <c r="G3854"/>
      <c r="H3854" s="26"/>
      <c r="I3854" s="26"/>
      <c r="J3854"/>
      <c r="K3854"/>
      <c r="N3854"/>
      <c r="O3854"/>
      <c r="P3854"/>
      <c r="Q3854"/>
      <c r="R3854"/>
      <c r="S3854" s="30"/>
    </row>
    <row r="3855" spans="1:19" x14ac:dyDescent="0.3">
      <c r="A3855" s="25"/>
      <c r="C3855"/>
      <c r="D3855"/>
      <c r="E3855"/>
      <c r="F3855"/>
      <c r="G3855"/>
      <c r="H3855" s="26"/>
      <c r="I3855" s="26"/>
      <c r="J3855"/>
      <c r="K3855"/>
      <c r="N3855"/>
      <c r="O3855"/>
      <c r="P3855"/>
      <c r="Q3855"/>
      <c r="R3855"/>
      <c r="S3855" s="30"/>
    </row>
    <row r="3856" spans="1:19" x14ac:dyDescent="0.3">
      <c r="A3856" s="25"/>
      <c r="C3856"/>
      <c r="D3856"/>
      <c r="E3856"/>
      <c r="F3856"/>
      <c r="G3856"/>
      <c r="H3856" s="14"/>
      <c r="I3856" s="14"/>
      <c r="J3856"/>
      <c r="K3856"/>
      <c r="N3856"/>
      <c r="O3856"/>
      <c r="P3856"/>
      <c r="Q3856"/>
      <c r="R3856"/>
      <c r="S3856" s="30"/>
    </row>
    <row r="3857" spans="1:19" x14ac:dyDescent="0.3">
      <c r="A3857" s="25"/>
      <c r="C3857"/>
      <c r="D3857"/>
      <c r="E3857"/>
      <c r="F3857"/>
      <c r="G3857"/>
      <c r="H3857" s="14"/>
      <c r="I3857" s="14"/>
      <c r="J3857"/>
      <c r="K3857"/>
      <c r="N3857"/>
      <c r="O3857"/>
      <c r="P3857"/>
      <c r="Q3857"/>
      <c r="R3857"/>
      <c r="S3857" s="30"/>
    </row>
    <row r="3858" spans="1:19" x14ac:dyDescent="0.3">
      <c r="A3858" s="25"/>
      <c r="C3858"/>
      <c r="D3858"/>
      <c r="E3858"/>
      <c r="F3858"/>
      <c r="G3858"/>
      <c r="H3858" s="14"/>
      <c r="I3858" s="14"/>
      <c r="J3858"/>
      <c r="K3858"/>
      <c r="N3858"/>
      <c r="O3858"/>
      <c r="P3858"/>
      <c r="Q3858"/>
      <c r="R3858"/>
      <c r="S3858" s="30"/>
    </row>
    <row r="3859" spans="1:19" x14ac:dyDescent="0.3">
      <c r="A3859" s="25"/>
      <c r="C3859"/>
      <c r="D3859"/>
      <c r="E3859"/>
      <c r="F3859"/>
      <c r="G3859"/>
      <c r="H3859" s="14"/>
      <c r="I3859" s="14"/>
      <c r="J3859"/>
      <c r="K3859"/>
      <c r="N3859"/>
      <c r="O3859"/>
      <c r="P3859"/>
      <c r="Q3859"/>
      <c r="R3859"/>
      <c r="S3859" s="30"/>
    </row>
    <row r="3860" spans="1:19" x14ac:dyDescent="0.3">
      <c r="A3860" s="25"/>
      <c r="C3860"/>
      <c r="D3860"/>
      <c r="E3860"/>
      <c r="F3860"/>
      <c r="G3860"/>
      <c r="H3860" s="14"/>
      <c r="I3860" s="14"/>
      <c r="J3860"/>
      <c r="K3860"/>
      <c r="N3860"/>
      <c r="O3860"/>
      <c r="P3860"/>
      <c r="Q3860"/>
      <c r="R3860"/>
      <c r="S3860" s="30"/>
    </row>
    <row r="3861" spans="1:19" x14ac:dyDescent="0.3">
      <c r="A3861" s="25"/>
      <c r="C3861"/>
      <c r="D3861"/>
      <c r="E3861"/>
      <c r="F3861"/>
      <c r="G3861"/>
      <c r="H3861" s="14"/>
      <c r="I3861" s="14"/>
      <c r="J3861"/>
      <c r="K3861"/>
      <c r="N3861"/>
      <c r="O3861"/>
      <c r="P3861"/>
      <c r="Q3861"/>
      <c r="R3861"/>
      <c r="S3861" s="30"/>
    </row>
    <row r="3862" spans="1:19" x14ac:dyDescent="0.3">
      <c r="A3862" s="25"/>
      <c r="C3862"/>
      <c r="D3862"/>
      <c r="E3862"/>
      <c r="F3862"/>
      <c r="G3862"/>
      <c r="H3862"/>
      <c r="I3862"/>
      <c r="J3862"/>
      <c r="K3862"/>
      <c r="N3862"/>
      <c r="O3862"/>
      <c r="P3862"/>
      <c r="Q3862"/>
      <c r="R3862"/>
      <c r="S3862" s="30"/>
    </row>
    <row r="3863" spans="1:19" x14ac:dyDescent="0.3">
      <c r="A3863" s="25"/>
      <c r="C3863"/>
      <c r="D3863"/>
      <c r="E3863"/>
      <c r="F3863"/>
      <c r="G3863"/>
      <c r="H3863"/>
      <c r="I3863"/>
      <c r="J3863"/>
      <c r="K3863"/>
      <c r="N3863"/>
      <c r="O3863"/>
      <c r="P3863"/>
      <c r="Q3863"/>
      <c r="R3863"/>
      <c r="S3863" s="30"/>
    </row>
    <row r="3864" spans="1:19" x14ac:dyDescent="0.3">
      <c r="A3864" s="25"/>
      <c r="C3864"/>
      <c r="D3864"/>
      <c r="E3864"/>
      <c r="F3864"/>
      <c r="G3864"/>
      <c r="H3864" s="26"/>
      <c r="I3864" s="26"/>
      <c r="J3864"/>
      <c r="K3864"/>
      <c r="N3864"/>
      <c r="O3864"/>
      <c r="P3864"/>
      <c r="Q3864"/>
      <c r="R3864"/>
      <c r="S3864" s="30"/>
    </row>
    <row r="3865" spans="1:19" x14ac:dyDescent="0.3">
      <c r="A3865" s="25"/>
      <c r="C3865"/>
      <c r="D3865"/>
      <c r="E3865"/>
      <c r="F3865"/>
      <c r="G3865"/>
      <c r="H3865" s="26"/>
      <c r="I3865" s="26"/>
      <c r="J3865"/>
      <c r="K3865"/>
      <c r="N3865"/>
      <c r="O3865"/>
      <c r="P3865"/>
      <c r="Q3865"/>
      <c r="R3865"/>
      <c r="S3865" s="30"/>
    </row>
    <row r="3866" spans="1:19" x14ac:dyDescent="0.3">
      <c r="A3866" s="25"/>
      <c r="C3866"/>
      <c r="D3866"/>
      <c r="E3866"/>
      <c r="F3866"/>
      <c r="G3866"/>
      <c r="H3866" s="26"/>
      <c r="I3866" s="26"/>
      <c r="J3866"/>
      <c r="K3866"/>
      <c r="N3866"/>
      <c r="O3866"/>
      <c r="P3866"/>
      <c r="Q3866"/>
      <c r="R3866"/>
      <c r="S3866" s="30"/>
    </row>
    <row r="3867" spans="1:19" x14ac:dyDescent="0.3">
      <c r="A3867" s="25"/>
      <c r="C3867"/>
      <c r="D3867"/>
      <c r="E3867"/>
      <c r="F3867"/>
      <c r="G3867"/>
      <c r="H3867"/>
      <c r="I3867"/>
      <c r="J3867"/>
      <c r="K3867"/>
      <c r="N3867"/>
      <c r="O3867"/>
      <c r="P3867"/>
      <c r="Q3867"/>
      <c r="R3867"/>
      <c r="S3867" s="30"/>
    </row>
    <row r="3868" spans="1:19" x14ac:dyDescent="0.3">
      <c r="A3868" s="25"/>
      <c r="C3868"/>
      <c r="D3868"/>
      <c r="E3868"/>
      <c r="F3868"/>
      <c r="G3868"/>
      <c r="H3868"/>
      <c r="I3868"/>
      <c r="J3868"/>
      <c r="K3868"/>
      <c r="N3868"/>
      <c r="O3868"/>
      <c r="P3868"/>
      <c r="Q3868"/>
      <c r="R3868"/>
      <c r="S3868" s="30"/>
    </row>
    <row r="3869" spans="1:19" x14ac:dyDescent="0.3">
      <c r="A3869" s="25"/>
      <c r="C3869"/>
      <c r="D3869"/>
      <c r="E3869"/>
      <c r="F3869"/>
      <c r="G3869"/>
      <c r="H3869"/>
      <c r="I3869"/>
      <c r="J3869"/>
      <c r="K3869"/>
      <c r="N3869"/>
      <c r="O3869"/>
      <c r="P3869"/>
      <c r="Q3869"/>
      <c r="R3869"/>
      <c r="S3869" s="30"/>
    </row>
    <row r="3870" spans="1:19" x14ac:dyDescent="0.3">
      <c r="A3870" s="25"/>
      <c r="C3870"/>
      <c r="D3870"/>
      <c r="E3870"/>
      <c r="F3870"/>
      <c r="G3870"/>
      <c r="H3870"/>
      <c r="I3870"/>
      <c r="J3870"/>
      <c r="K3870"/>
      <c r="N3870"/>
      <c r="O3870"/>
      <c r="P3870"/>
      <c r="Q3870"/>
      <c r="R3870"/>
      <c r="S3870" s="30"/>
    </row>
    <row r="3871" spans="1:19" x14ac:dyDescent="0.3">
      <c r="A3871" s="25"/>
      <c r="C3871"/>
      <c r="D3871"/>
      <c r="E3871"/>
      <c r="F3871"/>
      <c r="G3871"/>
      <c r="H3871" s="26"/>
      <c r="I3871" s="26"/>
      <c r="J3871"/>
      <c r="K3871"/>
      <c r="N3871"/>
      <c r="O3871"/>
      <c r="P3871"/>
      <c r="Q3871"/>
      <c r="R3871"/>
      <c r="S3871" s="30"/>
    </row>
    <row r="3872" spans="1:19" x14ac:dyDescent="0.3">
      <c r="A3872" s="25"/>
      <c r="C3872"/>
      <c r="D3872"/>
      <c r="E3872"/>
      <c r="F3872"/>
      <c r="G3872"/>
      <c r="H3872"/>
      <c r="I3872"/>
      <c r="J3872"/>
      <c r="K3872"/>
      <c r="N3872"/>
      <c r="O3872"/>
      <c r="P3872"/>
      <c r="Q3872"/>
      <c r="R3872"/>
      <c r="S3872" s="30"/>
    </row>
    <row r="3873" spans="1:19" x14ac:dyDescent="0.3">
      <c r="A3873" s="25"/>
      <c r="C3873"/>
      <c r="D3873"/>
      <c r="E3873"/>
      <c r="F3873"/>
      <c r="G3873"/>
      <c r="H3873" s="26"/>
      <c r="I3873" s="26"/>
      <c r="J3873"/>
      <c r="K3873"/>
      <c r="N3873"/>
      <c r="O3873"/>
      <c r="P3873"/>
      <c r="Q3873"/>
      <c r="R3873"/>
      <c r="S3873" s="30"/>
    </row>
    <row r="3874" spans="1:19" x14ac:dyDescent="0.3">
      <c r="A3874" s="25"/>
      <c r="C3874"/>
      <c r="D3874"/>
      <c r="E3874"/>
      <c r="F3874"/>
      <c r="G3874"/>
      <c r="H3874" s="26"/>
      <c r="I3874" s="26"/>
      <c r="J3874"/>
      <c r="K3874"/>
      <c r="N3874"/>
      <c r="O3874"/>
      <c r="P3874"/>
      <c r="Q3874"/>
      <c r="R3874"/>
      <c r="S3874" s="30"/>
    </row>
    <row r="3875" spans="1:19" x14ac:dyDescent="0.3">
      <c r="A3875" s="25"/>
      <c r="C3875"/>
      <c r="D3875"/>
      <c r="E3875"/>
      <c r="F3875"/>
      <c r="G3875"/>
      <c r="H3875" s="26"/>
      <c r="I3875" s="26"/>
      <c r="J3875"/>
      <c r="K3875"/>
      <c r="N3875"/>
      <c r="O3875"/>
      <c r="P3875"/>
      <c r="Q3875"/>
      <c r="R3875"/>
      <c r="S3875" s="30"/>
    </row>
    <row r="3876" spans="1:19" x14ac:dyDescent="0.3">
      <c r="A3876" s="25"/>
      <c r="C3876"/>
      <c r="D3876"/>
      <c r="E3876"/>
      <c r="F3876"/>
      <c r="G3876"/>
      <c r="H3876" s="26"/>
      <c r="I3876" s="26"/>
      <c r="J3876"/>
      <c r="K3876"/>
      <c r="N3876"/>
      <c r="O3876"/>
      <c r="P3876"/>
      <c r="Q3876"/>
      <c r="R3876"/>
      <c r="S3876" s="30"/>
    </row>
    <row r="3877" spans="1:19" x14ac:dyDescent="0.3">
      <c r="A3877" s="25"/>
      <c r="C3877"/>
      <c r="D3877"/>
      <c r="E3877"/>
      <c r="F3877"/>
      <c r="G3877"/>
      <c r="H3877" s="26"/>
      <c r="I3877" s="26"/>
      <c r="J3877"/>
      <c r="K3877"/>
      <c r="N3877"/>
      <c r="O3877"/>
      <c r="P3877"/>
      <c r="Q3877"/>
      <c r="R3877"/>
      <c r="S3877" s="30"/>
    </row>
    <row r="3878" spans="1:19" x14ac:dyDescent="0.3">
      <c r="A3878" s="25"/>
      <c r="C3878"/>
      <c r="D3878"/>
      <c r="E3878"/>
      <c r="F3878"/>
      <c r="G3878"/>
      <c r="H3878" s="26"/>
      <c r="I3878" s="26"/>
      <c r="J3878"/>
      <c r="K3878"/>
      <c r="N3878"/>
      <c r="O3878"/>
      <c r="P3878"/>
      <c r="Q3878"/>
      <c r="R3878"/>
      <c r="S3878" s="30"/>
    </row>
    <row r="3879" spans="1:19" x14ac:dyDescent="0.3">
      <c r="A3879" s="25"/>
      <c r="C3879"/>
      <c r="D3879"/>
      <c r="E3879"/>
      <c r="F3879"/>
      <c r="G3879"/>
      <c r="H3879" s="26"/>
      <c r="I3879" s="26"/>
      <c r="J3879"/>
      <c r="K3879"/>
      <c r="N3879"/>
      <c r="O3879"/>
      <c r="P3879"/>
      <c r="Q3879"/>
      <c r="R3879"/>
      <c r="S3879" s="30"/>
    </row>
    <row r="3880" spans="1:19" x14ac:dyDescent="0.3">
      <c r="A3880" s="25"/>
      <c r="C3880"/>
      <c r="D3880"/>
      <c r="E3880"/>
      <c r="F3880"/>
      <c r="G3880"/>
      <c r="H3880" s="26"/>
      <c r="I3880" s="26"/>
      <c r="J3880"/>
      <c r="K3880"/>
      <c r="N3880"/>
      <c r="O3880"/>
      <c r="P3880"/>
      <c r="Q3880"/>
      <c r="R3880"/>
      <c r="S3880" s="30"/>
    </row>
    <row r="3881" spans="1:19" x14ac:dyDescent="0.3">
      <c r="A3881" s="25"/>
      <c r="C3881"/>
      <c r="D3881"/>
      <c r="E3881"/>
      <c r="F3881"/>
      <c r="G3881"/>
      <c r="H3881" s="26"/>
      <c r="I3881" s="26"/>
      <c r="J3881"/>
      <c r="K3881"/>
      <c r="N3881"/>
      <c r="O3881"/>
      <c r="P3881"/>
      <c r="Q3881"/>
      <c r="R3881"/>
      <c r="S3881" s="30"/>
    </row>
    <row r="3882" spans="1:19" x14ac:dyDescent="0.3">
      <c r="A3882" s="25"/>
      <c r="C3882"/>
      <c r="D3882"/>
      <c r="E3882"/>
      <c r="F3882"/>
      <c r="G3882"/>
      <c r="H3882" s="26"/>
      <c r="I3882" s="26"/>
      <c r="J3882"/>
      <c r="K3882"/>
      <c r="N3882"/>
      <c r="O3882"/>
      <c r="P3882"/>
      <c r="Q3882"/>
      <c r="R3882"/>
      <c r="S3882" s="30"/>
    </row>
    <row r="3883" spans="1:19" x14ac:dyDescent="0.3">
      <c r="A3883" s="25"/>
      <c r="C3883"/>
      <c r="D3883"/>
      <c r="E3883"/>
      <c r="F3883"/>
      <c r="G3883"/>
      <c r="H3883" s="26"/>
      <c r="I3883" s="26"/>
      <c r="J3883"/>
      <c r="K3883"/>
      <c r="N3883"/>
      <c r="O3883"/>
      <c r="P3883"/>
      <c r="Q3883"/>
      <c r="R3883"/>
      <c r="S3883" s="30"/>
    </row>
    <row r="3884" spans="1:19" x14ac:dyDescent="0.3">
      <c r="A3884" s="25"/>
      <c r="C3884"/>
      <c r="D3884"/>
      <c r="E3884"/>
      <c r="F3884"/>
      <c r="G3884"/>
      <c r="H3884" s="26"/>
      <c r="I3884" s="26"/>
      <c r="J3884"/>
      <c r="K3884"/>
      <c r="N3884"/>
      <c r="O3884"/>
      <c r="P3884"/>
      <c r="Q3884"/>
      <c r="R3884"/>
      <c r="S3884" s="30"/>
    </row>
    <row r="3885" spans="1:19" x14ac:dyDescent="0.3">
      <c r="A3885" s="25"/>
      <c r="C3885"/>
      <c r="D3885"/>
      <c r="E3885"/>
      <c r="F3885"/>
      <c r="G3885"/>
      <c r="H3885"/>
      <c r="I3885"/>
      <c r="J3885"/>
      <c r="K3885"/>
      <c r="N3885"/>
      <c r="O3885"/>
      <c r="P3885"/>
      <c r="Q3885"/>
      <c r="R3885"/>
      <c r="S3885" s="30"/>
    </row>
    <row r="3886" spans="1:19" x14ac:dyDescent="0.3">
      <c r="A3886" s="25"/>
      <c r="C3886"/>
      <c r="D3886"/>
      <c r="E3886"/>
      <c r="F3886"/>
      <c r="G3886"/>
      <c r="H3886" s="26"/>
      <c r="I3886" s="26"/>
      <c r="J3886"/>
      <c r="K3886"/>
      <c r="N3886"/>
      <c r="O3886"/>
      <c r="P3886"/>
      <c r="Q3886"/>
      <c r="R3886"/>
      <c r="S3886" s="30"/>
    </row>
    <row r="3887" spans="1:19" x14ac:dyDescent="0.3">
      <c r="A3887" s="25"/>
      <c r="C3887"/>
      <c r="D3887"/>
      <c r="E3887"/>
      <c r="F3887"/>
      <c r="G3887"/>
      <c r="H3887" s="26"/>
      <c r="I3887" s="26"/>
      <c r="J3887"/>
      <c r="K3887"/>
      <c r="N3887"/>
      <c r="O3887"/>
      <c r="P3887"/>
      <c r="Q3887"/>
      <c r="R3887"/>
      <c r="S3887" s="30"/>
    </row>
    <row r="3888" spans="1:19" x14ac:dyDescent="0.3">
      <c r="A3888" s="25"/>
      <c r="C3888"/>
      <c r="D3888"/>
      <c r="E3888"/>
      <c r="F3888"/>
      <c r="G3888"/>
      <c r="H3888" s="26"/>
      <c r="I3888" s="26"/>
      <c r="J3888"/>
      <c r="K3888"/>
      <c r="N3888"/>
      <c r="O3888"/>
      <c r="P3888"/>
      <c r="Q3888"/>
      <c r="R3888"/>
      <c r="S3888" s="30"/>
    </row>
    <row r="3889" spans="1:19" x14ac:dyDescent="0.3">
      <c r="A3889" s="25"/>
      <c r="C3889"/>
      <c r="D3889"/>
      <c r="E3889"/>
      <c r="F3889"/>
      <c r="G3889"/>
      <c r="H3889" s="26"/>
      <c r="I3889" s="26"/>
      <c r="J3889"/>
      <c r="K3889"/>
      <c r="N3889"/>
      <c r="O3889"/>
      <c r="P3889"/>
      <c r="Q3889"/>
      <c r="R3889"/>
      <c r="S3889" s="30"/>
    </row>
    <row r="3890" spans="1:19" x14ac:dyDescent="0.3">
      <c r="A3890" s="25"/>
      <c r="C3890"/>
      <c r="D3890"/>
      <c r="E3890"/>
      <c r="F3890"/>
      <c r="G3890"/>
      <c r="H3890" s="26"/>
      <c r="I3890" s="26"/>
      <c r="J3890"/>
      <c r="K3890"/>
      <c r="N3890"/>
      <c r="O3890"/>
      <c r="P3890"/>
      <c r="Q3890"/>
      <c r="R3890"/>
      <c r="S3890" s="30"/>
    </row>
    <row r="3891" spans="1:19" x14ac:dyDescent="0.3">
      <c r="A3891" s="25"/>
      <c r="C3891"/>
      <c r="D3891"/>
      <c r="E3891"/>
      <c r="F3891"/>
      <c r="G3891"/>
      <c r="H3891" s="26"/>
      <c r="I3891" s="14"/>
      <c r="J3891"/>
      <c r="K3891"/>
      <c r="N3891"/>
      <c r="O3891"/>
      <c r="P3891"/>
      <c r="Q3891"/>
      <c r="R3891"/>
      <c r="S3891" s="30"/>
    </row>
    <row r="3892" spans="1:19" x14ac:dyDescent="0.3">
      <c r="A3892" s="25"/>
      <c r="C3892"/>
      <c r="D3892"/>
      <c r="E3892"/>
      <c r="F3892"/>
      <c r="G3892"/>
      <c r="H3892" s="26"/>
      <c r="I3892" s="26"/>
      <c r="J3892"/>
      <c r="K3892"/>
      <c r="N3892"/>
      <c r="O3892"/>
      <c r="P3892"/>
      <c r="Q3892"/>
      <c r="R3892"/>
      <c r="S3892" s="30"/>
    </row>
    <row r="3893" spans="1:19" x14ac:dyDescent="0.3">
      <c r="A3893" s="25"/>
      <c r="C3893"/>
      <c r="D3893"/>
      <c r="E3893"/>
      <c r="F3893"/>
      <c r="G3893"/>
      <c r="H3893"/>
      <c r="I3893"/>
      <c r="J3893"/>
      <c r="K3893"/>
      <c r="N3893"/>
      <c r="O3893"/>
      <c r="P3893"/>
      <c r="Q3893"/>
      <c r="R3893"/>
      <c r="S3893" s="30"/>
    </row>
    <row r="3894" spans="1:19" x14ac:dyDescent="0.3">
      <c r="A3894" s="25"/>
      <c r="C3894"/>
      <c r="D3894"/>
      <c r="E3894"/>
      <c r="F3894"/>
      <c r="G3894"/>
      <c r="H3894" s="26"/>
      <c r="I3894" s="26"/>
      <c r="J3894"/>
      <c r="K3894"/>
      <c r="N3894"/>
      <c r="O3894"/>
      <c r="P3894"/>
      <c r="Q3894"/>
      <c r="R3894"/>
      <c r="S3894" s="30"/>
    </row>
    <row r="3895" spans="1:19" x14ac:dyDescent="0.3">
      <c r="A3895" s="25"/>
      <c r="C3895"/>
      <c r="D3895"/>
      <c r="E3895"/>
      <c r="F3895"/>
      <c r="G3895"/>
      <c r="H3895"/>
      <c r="I3895"/>
      <c r="J3895"/>
      <c r="K3895"/>
      <c r="N3895"/>
      <c r="O3895"/>
      <c r="P3895"/>
      <c r="Q3895"/>
      <c r="R3895"/>
      <c r="S3895" s="30"/>
    </row>
    <row r="3896" spans="1:19" x14ac:dyDescent="0.3">
      <c r="A3896" s="25"/>
      <c r="C3896"/>
      <c r="D3896"/>
      <c r="E3896"/>
      <c r="F3896"/>
      <c r="G3896"/>
      <c r="H3896"/>
      <c r="I3896"/>
      <c r="J3896"/>
      <c r="K3896"/>
      <c r="N3896"/>
      <c r="O3896"/>
      <c r="P3896"/>
      <c r="Q3896"/>
      <c r="R3896"/>
      <c r="S3896" s="30"/>
    </row>
    <row r="3897" spans="1:19" x14ac:dyDescent="0.3">
      <c r="A3897" s="25"/>
      <c r="C3897"/>
      <c r="D3897"/>
      <c r="E3897"/>
      <c r="F3897"/>
      <c r="G3897"/>
      <c r="H3897"/>
      <c r="I3897"/>
      <c r="J3897"/>
      <c r="K3897"/>
      <c r="N3897"/>
      <c r="O3897"/>
      <c r="P3897"/>
      <c r="Q3897"/>
      <c r="R3897"/>
      <c r="S3897" s="30"/>
    </row>
    <row r="3898" spans="1:19" x14ac:dyDescent="0.3">
      <c r="A3898" s="25"/>
      <c r="C3898"/>
      <c r="D3898"/>
      <c r="E3898"/>
      <c r="F3898"/>
      <c r="G3898"/>
      <c r="H3898" s="26"/>
      <c r="I3898" s="26"/>
      <c r="J3898"/>
      <c r="K3898"/>
      <c r="N3898"/>
      <c r="O3898"/>
      <c r="P3898"/>
      <c r="Q3898"/>
      <c r="R3898"/>
      <c r="S3898" s="30"/>
    </row>
    <row r="3899" spans="1:19" x14ac:dyDescent="0.3">
      <c r="A3899" s="25"/>
      <c r="C3899"/>
      <c r="D3899"/>
      <c r="E3899"/>
      <c r="F3899"/>
      <c r="G3899"/>
      <c r="H3899" s="26"/>
      <c r="I3899" s="26"/>
      <c r="J3899"/>
      <c r="K3899"/>
      <c r="N3899"/>
      <c r="O3899"/>
      <c r="P3899"/>
      <c r="Q3899"/>
      <c r="R3899"/>
      <c r="S3899" s="30"/>
    </row>
    <row r="3900" spans="1:19" x14ac:dyDescent="0.3">
      <c r="A3900" s="25"/>
      <c r="C3900"/>
      <c r="D3900"/>
      <c r="E3900"/>
      <c r="F3900"/>
      <c r="G3900"/>
      <c r="H3900"/>
      <c r="I3900"/>
      <c r="J3900"/>
      <c r="K3900"/>
      <c r="N3900"/>
      <c r="O3900"/>
      <c r="P3900"/>
      <c r="Q3900"/>
      <c r="R3900"/>
      <c r="S3900" s="30"/>
    </row>
    <row r="3901" spans="1:19" x14ac:dyDescent="0.3">
      <c r="A3901" s="25"/>
      <c r="C3901"/>
      <c r="D3901"/>
      <c r="E3901"/>
      <c r="F3901"/>
      <c r="G3901"/>
      <c r="H3901" s="26"/>
      <c r="I3901" s="26"/>
      <c r="J3901"/>
      <c r="K3901"/>
      <c r="N3901"/>
      <c r="O3901"/>
      <c r="P3901"/>
      <c r="Q3901"/>
      <c r="R3901"/>
      <c r="S3901" s="30"/>
    </row>
    <row r="3902" spans="1:19" x14ac:dyDescent="0.3">
      <c r="A3902" s="25"/>
      <c r="C3902"/>
      <c r="D3902"/>
      <c r="E3902"/>
      <c r="F3902"/>
      <c r="G3902"/>
      <c r="H3902" s="26"/>
      <c r="I3902" s="26"/>
      <c r="J3902"/>
      <c r="K3902"/>
      <c r="N3902"/>
      <c r="O3902"/>
      <c r="P3902"/>
      <c r="Q3902"/>
      <c r="R3902"/>
      <c r="S3902" s="30"/>
    </row>
    <row r="3903" spans="1:19" x14ac:dyDescent="0.3">
      <c r="A3903" s="25"/>
      <c r="C3903"/>
      <c r="D3903"/>
      <c r="E3903"/>
      <c r="F3903"/>
      <c r="G3903"/>
      <c r="H3903" s="26"/>
      <c r="I3903" s="26"/>
      <c r="J3903"/>
      <c r="K3903"/>
      <c r="N3903"/>
      <c r="O3903"/>
      <c r="P3903"/>
      <c r="Q3903"/>
      <c r="R3903"/>
      <c r="S3903" s="30"/>
    </row>
    <row r="3904" spans="1:19" x14ac:dyDescent="0.3">
      <c r="A3904" s="25"/>
      <c r="C3904"/>
      <c r="D3904"/>
      <c r="E3904"/>
      <c r="F3904"/>
      <c r="G3904"/>
      <c r="H3904" s="26"/>
      <c r="I3904" s="26"/>
      <c r="J3904"/>
      <c r="K3904"/>
      <c r="N3904"/>
      <c r="O3904"/>
      <c r="P3904"/>
      <c r="Q3904"/>
      <c r="R3904"/>
      <c r="S3904" s="30"/>
    </row>
    <row r="3905" spans="1:19" x14ac:dyDescent="0.3">
      <c r="A3905" s="25"/>
      <c r="C3905"/>
      <c r="D3905"/>
      <c r="E3905"/>
      <c r="F3905"/>
      <c r="G3905"/>
      <c r="H3905" s="26"/>
      <c r="I3905" s="26"/>
      <c r="J3905"/>
      <c r="K3905"/>
      <c r="N3905"/>
      <c r="O3905"/>
      <c r="P3905"/>
      <c r="Q3905"/>
      <c r="R3905"/>
      <c r="S3905" s="30"/>
    </row>
    <row r="3906" spans="1:19" x14ac:dyDescent="0.3">
      <c r="A3906" s="25"/>
      <c r="C3906"/>
      <c r="D3906"/>
      <c r="E3906"/>
      <c r="F3906"/>
      <c r="G3906"/>
      <c r="H3906" s="26"/>
      <c r="I3906" s="26"/>
      <c r="J3906"/>
      <c r="K3906"/>
      <c r="N3906"/>
      <c r="O3906"/>
      <c r="P3906"/>
      <c r="Q3906"/>
      <c r="R3906"/>
      <c r="S3906" s="30"/>
    </row>
    <row r="3907" spans="1:19" x14ac:dyDescent="0.3">
      <c r="A3907" s="25"/>
      <c r="C3907"/>
      <c r="D3907"/>
      <c r="E3907"/>
      <c r="F3907"/>
      <c r="G3907"/>
      <c r="H3907" s="26"/>
      <c r="I3907" s="26"/>
      <c r="J3907"/>
      <c r="K3907"/>
      <c r="N3907"/>
      <c r="O3907"/>
      <c r="P3907"/>
      <c r="Q3907"/>
      <c r="R3907"/>
      <c r="S3907" s="30"/>
    </row>
    <row r="3908" spans="1:19" x14ac:dyDescent="0.3">
      <c r="A3908" s="25"/>
      <c r="C3908"/>
      <c r="D3908"/>
      <c r="E3908"/>
      <c r="F3908"/>
      <c r="G3908"/>
      <c r="H3908" s="26"/>
      <c r="I3908" s="26"/>
      <c r="J3908"/>
      <c r="K3908"/>
      <c r="N3908"/>
      <c r="O3908"/>
      <c r="P3908"/>
      <c r="Q3908"/>
      <c r="R3908"/>
      <c r="S3908" s="30"/>
    </row>
    <row r="3909" spans="1:19" x14ac:dyDescent="0.3">
      <c r="A3909" s="25"/>
      <c r="C3909"/>
      <c r="D3909"/>
      <c r="E3909"/>
      <c r="F3909"/>
      <c r="G3909"/>
      <c r="H3909"/>
      <c r="I3909"/>
      <c r="J3909"/>
      <c r="K3909"/>
      <c r="N3909"/>
      <c r="O3909"/>
      <c r="P3909"/>
      <c r="Q3909"/>
      <c r="R3909"/>
      <c r="S3909" s="30"/>
    </row>
    <row r="3910" spans="1:19" x14ac:dyDescent="0.3">
      <c r="A3910" s="25"/>
      <c r="C3910"/>
      <c r="D3910"/>
      <c r="E3910"/>
      <c r="F3910"/>
      <c r="G3910"/>
      <c r="J3910"/>
      <c r="K3910"/>
      <c r="N3910"/>
      <c r="O3910"/>
      <c r="P3910"/>
      <c r="Q3910"/>
      <c r="R3910"/>
      <c r="S3910" s="30"/>
    </row>
    <row r="3911" spans="1:19" x14ac:dyDescent="0.3">
      <c r="A3911" s="25"/>
      <c r="C3911"/>
      <c r="D3911"/>
      <c r="E3911"/>
      <c r="F3911"/>
      <c r="G3911"/>
      <c r="H3911" s="26"/>
      <c r="I3911" s="26"/>
      <c r="J3911"/>
      <c r="K3911"/>
      <c r="N3911"/>
      <c r="O3911"/>
      <c r="P3911"/>
      <c r="Q3911"/>
      <c r="R3911"/>
      <c r="S3911" s="30"/>
    </row>
    <row r="3912" spans="1:19" x14ac:dyDescent="0.3">
      <c r="A3912" s="25"/>
      <c r="C3912"/>
      <c r="D3912"/>
      <c r="E3912"/>
      <c r="F3912"/>
      <c r="G3912"/>
      <c r="H3912" s="26"/>
      <c r="I3912" s="26"/>
      <c r="J3912"/>
      <c r="K3912"/>
      <c r="N3912"/>
      <c r="O3912"/>
      <c r="P3912"/>
      <c r="Q3912"/>
      <c r="R3912"/>
      <c r="S3912" s="30"/>
    </row>
    <row r="3913" spans="1:19" x14ac:dyDescent="0.3">
      <c r="A3913" s="25"/>
      <c r="C3913"/>
      <c r="D3913"/>
      <c r="E3913"/>
      <c r="F3913"/>
      <c r="G3913"/>
      <c r="H3913" s="26"/>
      <c r="I3913" s="26"/>
      <c r="J3913"/>
      <c r="K3913"/>
      <c r="N3913"/>
      <c r="O3913"/>
      <c r="P3913"/>
      <c r="Q3913"/>
      <c r="R3913"/>
      <c r="S3913" s="30"/>
    </row>
    <row r="3914" spans="1:19" x14ac:dyDescent="0.3">
      <c r="A3914" s="25"/>
      <c r="C3914"/>
      <c r="D3914"/>
      <c r="E3914"/>
      <c r="F3914"/>
      <c r="G3914"/>
      <c r="H3914" s="26"/>
      <c r="I3914" s="26"/>
      <c r="J3914"/>
      <c r="K3914"/>
      <c r="N3914"/>
      <c r="O3914"/>
      <c r="P3914"/>
      <c r="Q3914"/>
      <c r="R3914"/>
      <c r="S3914" s="30"/>
    </row>
    <row r="3915" spans="1:19" x14ac:dyDescent="0.3">
      <c r="A3915" s="25"/>
      <c r="C3915"/>
      <c r="D3915"/>
      <c r="E3915"/>
      <c r="F3915"/>
      <c r="G3915"/>
      <c r="H3915" s="26"/>
      <c r="I3915" s="26"/>
      <c r="J3915"/>
      <c r="K3915"/>
      <c r="N3915"/>
      <c r="O3915"/>
      <c r="P3915"/>
      <c r="Q3915"/>
      <c r="R3915"/>
      <c r="S3915" s="30"/>
    </row>
    <row r="3916" spans="1:19" x14ac:dyDescent="0.3">
      <c r="A3916" s="25"/>
      <c r="C3916"/>
      <c r="D3916"/>
      <c r="E3916"/>
      <c r="F3916"/>
      <c r="G3916"/>
      <c r="H3916" s="26"/>
      <c r="I3916" s="26"/>
      <c r="J3916"/>
      <c r="K3916"/>
      <c r="N3916"/>
      <c r="O3916"/>
      <c r="P3916"/>
      <c r="Q3916"/>
      <c r="R3916"/>
      <c r="S3916" s="30"/>
    </row>
    <row r="3917" spans="1:19" x14ac:dyDescent="0.3">
      <c r="A3917" s="25"/>
      <c r="C3917"/>
      <c r="D3917"/>
      <c r="E3917"/>
      <c r="F3917"/>
      <c r="G3917"/>
      <c r="H3917" s="26"/>
      <c r="I3917" s="26"/>
      <c r="J3917"/>
      <c r="K3917"/>
      <c r="N3917"/>
      <c r="O3917"/>
      <c r="P3917"/>
      <c r="Q3917"/>
      <c r="R3917"/>
      <c r="S3917" s="30"/>
    </row>
    <row r="3918" spans="1:19" x14ac:dyDescent="0.3">
      <c r="A3918" s="25"/>
      <c r="C3918"/>
      <c r="D3918"/>
      <c r="E3918"/>
      <c r="F3918"/>
      <c r="G3918"/>
      <c r="H3918" s="26"/>
      <c r="I3918" s="26"/>
      <c r="J3918"/>
      <c r="K3918"/>
      <c r="N3918"/>
      <c r="O3918"/>
      <c r="P3918"/>
      <c r="Q3918"/>
      <c r="R3918"/>
      <c r="S3918" s="30"/>
    </row>
    <row r="3919" spans="1:19" x14ac:dyDescent="0.3">
      <c r="A3919" s="25"/>
      <c r="C3919"/>
      <c r="D3919"/>
      <c r="E3919"/>
      <c r="F3919"/>
      <c r="G3919"/>
      <c r="H3919" s="26"/>
      <c r="I3919" s="26"/>
      <c r="J3919"/>
      <c r="K3919"/>
      <c r="N3919"/>
      <c r="O3919"/>
      <c r="P3919"/>
      <c r="Q3919"/>
      <c r="R3919"/>
      <c r="S3919" s="30"/>
    </row>
    <row r="3920" spans="1:19" x14ac:dyDescent="0.3">
      <c r="A3920" s="25"/>
      <c r="C3920"/>
      <c r="D3920"/>
      <c r="E3920"/>
      <c r="F3920"/>
      <c r="G3920"/>
      <c r="H3920" s="26"/>
      <c r="I3920" s="26"/>
      <c r="J3920"/>
      <c r="K3920"/>
      <c r="N3920"/>
      <c r="O3920"/>
      <c r="P3920"/>
      <c r="Q3920"/>
      <c r="R3920"/>
      <c r="S3920" s="30"/>
    </row>
    <row r="3921" spans="1:19" x14ac:dyDescent="0.3">
      <c r="A3921" s="25"/>
      <c r="C3921"/>
      <c r="D3921"/>
      <c r="E3921"/>
      <c r="F3921"/>
      <c r="G3921"/>
      <c r="H3921" s="26"/>
      <c r="I3921" s="26"/>
      <c r="J3921"/>
      <c r="K3921"/>
      <c r="N3921"/>
      <c r="O3921"/>
      <c r="P3921"/>
      <c r="Q3921"/>
      <c r="R3921"/>
      <c r="S3921" s="30"/>
    </row>
    <row r="3922" spans="1:19" x14ac:dyDescent="0.3">
      <c r="A3922" s="25"/>
      <c r="C3922"/>
      <c r="D3922"/>
      <c r="E3922"/>
      <c r="F3922"/>
      <c r="G3922"/>
      <c r="H3922"/>
      <c r="I3922"/>
      <c r="J3922"/>
      <c r="K3922"/>
      <c r="N3922"/>
      <c r="O3922"/>
      <c r="P3922"/>
      <c r="Q3922"/>
      <c r="R3922"/>
      <c r="S3922" s="30"/>
    </row>
    <row r="3923" spans="1:19" x14ac:dyDescent="0.3">
      <c r="A3923" s="25"/>
      <c r="C3923"/>
      <c r="D3923"/>
      <c r="E3923"/>
      <c r="F3923"/>
      <c r="G3923"/>
      <c r="H3923"/>
      <c r="I3923"/>
      <c r="J3923"/>
      <c r="K3923"/>
      <c r="N3923"/>
      <c r="O3923"/>
      <c r="P3923"/>
      <c r="Q3923"/>
      <c r="R3923"/>
      <c r="S3923" s="30"/>
    </row>
    <row r="3924" spans="1:19" x14ac:dyDescent="0.3">
      <c r="A3924" s="25"/>
      <c r="C3924"/>
      <c r="D3924"/>
      <c r="E3924"/>
      <c r="F3924"/>
      <c r="G3924"/>
      <c r="H3924"/>
      <c r="I3924"/>
      <c r="J3924"/>
      <c r="K3924"/>
      <c r="N3924"/>
      <c r="O3924"/>
      <c r="P3924"/>
      <c r="Q3924"/>
      <c r="R3924"/>
      <c r="S3924" s="30"/>
    </row>
    <row r="3925" spans="1:19" x14ac:dyDescent="0.3">
      <c r="A3925" s="25"/>
      <c r="C3925"/>
      <c r="D3925"/>
      <c r="E3925"/>
      <c r="F3925"/>
      <c r="G3925"/>
      <c r="H3925" s="26"/>
      <c r="I3925" s="26"/>
      <c r="J3925"/>
      <c r="K3925"/>
      <c r="N3925"/>
      <c r="O3925"/>
      <c r="P3925"/>
      <c r="Q3925"/>
      <c r="R3925"/>
      <c r="S3925" s="30"/>
    </row>
    <row r="3926" spans="1:19" x14ac:dyDescent="0.3">
      <c r="A3926" s="25"/>
      <c r="C3926"/>
      <c r="D3926"/>
      <c r="E3926"/>
      <c r="F3926"/>
      <c r="G3926"/>
      <c r="H3926" s="26"/>
      <c r="I3926" s="26"/>
      <c r="J3926"/>
      <c r="K3926"/>
      <c r="N3926"/>
      <c r="O3926"/>
      <c r="P3926"/>
      <c r="Q3926"/>
      <c r="R3926"/>
      <c r="S3926" s="30"/>
    </row>
    <row r="3927" spans="1:19" x14ac:dyDescent="0.3">
      <c r="A3927" s="25"/>
      <c r="C3927"/>
      <c r="D3927"/>
      <c r="E3927"/>
      <c r="F3927"/>
      <c r="G3927"/>
      <c r="H3927" s="26"/>
      <c r="I3927" s="26"/>
      <c r="J3927"/>
      <c r="K3927"/>
      <c r="N3927"/>
      <c r="O3927"/>
      <c r="P3927"/>
      <c r="Q3927"/>
      <c r="R3927"/>
      <c r="S3927" s="30"/>
    </row>
    <row r="3928" spans="1:19" x14ac:dyDescent="0.3">
      <c r="A3928" s="25"/>
      <c r="C3928"/>
      <c r="D3928"/>
      <c r="E3928"/>
      <c r="F3928"/>
      <c r="G3928"/>
      <c r="H3928" s="26"/>
      <c r="I3928" s="26"/>
      <c r="J3928"/>
      <c r="K3928"/>
      <c r="N3928"/>
      <c r="O3928"/>
      <c r="P3928"/>
      <c r="Q3928"/>
      <c r="R3928"/>
      <c r="S3928" s="30"/>
    </row>
    <row r="3929" spans="1:19" x14ac:dyDescent="0.3">
      <c r="A3929" s="25"/>
      <c r="C3929"/>
      <c r="D3929"/>
      <c r="E3929"/>
      <c r="F3929"/>
      <c r="G3929"/>
      <c r="H3929" s="26"/>
      <c r="I3929" s="26"/>
      <c r="J3929"/>
      <c r="K3929"/>
      <c r="N3929"/>
      <c r="O3929"/>
      <c r="P3929"/>
      <c r="Q3929"/>
      <c r="R3929"/>
      <c r="S3929" s="30"/>
    </row>
    <row r="3930" spans="1:19" x14ac:dyDescent="0.3">
      <c r="A3930" s="25"/>
      <c r="C3930"/>
      <c r="D3930"/>
      <c r="E3930"/>
      <c r="F3930"/>
      <c r="G3930"/>
      <c r="H3930" s="26"/>
      <c r="I3930" s="26"/>
      <c r="J3930"/>
      <c r="K3930"/>
      <c r="N3930"/>
      <c r="O3930"/>
      <c r="P3930"/>
      <c r="Q3930"/>
      <c r="R3930"/>
      <c r="S3930" s="30"/>
    </row>
    <row r="3931" spans="1:19" x14ac:dyDescent="0.3">
      <c r="A3931" s="25"/>
      <c r="C3931"/>
      <c r="D3931"/>
      <c r="E3931"/>
      <c r="F3931"/>
      <c r="G3931"/>
      <c r="H3931" s="14"/>
      <c r="I3931" s="14"/>
      <c r="J3931"/>
      <c r="K3931"/>
      <c r="N3931"/>
      <c r="O3931"/>
      <c r="P3931"/>
      <c r="Q3931"/>
      <c r="R3931"/>
      <c r="S3931" s="30"/>
    </row>
    <row r="3932" spans="1:19" x14ac:dyDescent="0.3">
      <c r="A3932" s="25"/>
      <c r="C3932"/>
      <c r="D3932"/>
      <c r="E3932"/>
      <c r="F3932"/>
      <c r="G3932"/>
      <c r="H3932" s="14"/>
      <c r="I3932" s="14"/>
      <c r="J3932"/>
      <c r="K3932"/>
      <c r="N3932"/>
      <c r="O3932"/>
      <c r="P3932"/>
      <c r="Q3932"/>
      <c r="R3932"/>
      <c r="S3932" s="30"/>
    </row>
    <row r="3933" spans="1:19" x14ac:dyDescent="0.3">
      <c r="A3933" s="25"/>
      <c r="C3933"/>
      <c r="D3933"/>
      <c r="E3933"/>
      <c r="F3933"/>
      <c r="G3933"/>
      <c r="H3933" s="14"/>
      <c r="I3933" s="14"/>
      <c r="J3933"/>
      <c r="K3933"/>
      <c r="N3933"/>
      <c r="O3933"/>
      <c r="P3933"/>
      <c r="Q3933"/>
      <c r="R3933"/>
      <c r="S3933" s="30"/>
    </row>
    <row r="3934" spans="1:19" x14ac:dyDescent="0.3">
      <c r="A3934" s="25"/>
      <c r="C3934"/>
      <c r="D3934"/>
      <c r="E3934"/>
      <c r="F3934"/>
      <c r="G3934"/>
      <c r="H3934" s="14"/>
      <c r="I3934" s="14"/>
      <c r="J3934"/>
      <c r="K3934"/>
      <c r="N3934"/>
      <c r="O3934"/>
      <c r="P3934"/>
      <c r="Q3934"/>
      <c r="R3934"/>
      <c r="S3934" s="30"/>
    </row>
    <row r="3935" spans="1:19" x14ac:dyDescent="0.3">
      <c r="A3935" s="25"/>
      <c r="C3935"/>
      <c r="D3935"/>
      <c r="E3935"/>
      <c r="F3935"/>
      <c r="G3935"/>
      <c r="H3935" s="14"/>
      <c r="I3935" s="14"/>
      <c r="J3935"/>
      <c r="K3935"/>
      <c r="N3935"/>
      <c r="O3935"/>
      <c r="P3935"/>
      <c r="Q3935"/>
      <c r="R3935"/>
      <c r="S3935" s="30"/>
    </row>
    <row r="3936" spans="1:19" x14ac:dyDescent="0.3">
      <c r="A3936" s="25"/>
      <c r="C3936"/>
      <c r="D3936"/>
      <c r="E3936"/>
      <c r="F3936"/>
      <c r="G3936"/>
      <c r="H3936" s="14"/>
      <c r="I3936" s="14"/>
      <c r="J3936"/>
      <c r="K3936"/>
      <c r="N3936"/>
      <c r="O3936"/>
      <c r="P3936"/>
      <c r="Q3936"/>
      <c r="R3936"/>
      <c r="S3936" s="30"/>
    </row>
    <row r="3937" spans="1:19" x14ac:dyDescent="0.3">
      <c r="A3937" s="25"/>
      <c r="C3937"/>
      <c r="D3937"/>
      <c r="E3937"/>
      <c r="F3937"/>
      <c r="G3937"/>
      <c r="H3937" s="14"/>
      <c r="I3937" s="14"/>
      <c r="J3937"/>
      <c r="K3937"/>
      <c r="N3937"/>
      <c r="O3937"/>
      <c r="P3937"/>
      <c r="Q3937"/>
      <c r="R3937"/>
      <c r="S3937" s="30"/>
    </row>
    <row r="3938" spans="1:19" x14ac:dyDescent="0.3">
      <c r="A3938" s="25"/>
      <c r="C3938"/>
      <c r="D3938"/>
      <c r="E3938"/>
      <c r="F3938"/>
      <c r="G3938"/>
      <c r="J3938"/>
      <c r="K3938"/>
      <c r="N3938"/>
      <c r="O3938"/>
      <c r="P3938"/>
      <c r="Q3938"/>
      <c r="R3938"/>
      <c r="S3938" s="30"/>
    </row>
    <row r="3939" spans="1:19" x14ac:dyDescent="0.3">
      <c r="A3939" s="25"/>
      <c r="C3939"/>
      <c r="D3939"/>
      <c r="E3939"/>
      <c r="F3939"/>
      <c r="G3939"/>
      <c r="H3939" s="14"/>
      <c r="I3939" s="14"/>
      <c r="J3939"/>
      <c r="K3939"/>
      <c r="N3939"/>
      <c r="O3939"/>
      <c r="P3939"/>
      <c r="Q3939"/>
      <c r="R3939"/>
      <c r="S3939" s="30"/>
    </row>
    <row r="3940" spans="1:19" x14ac:dyDescent="0.3">
      <c r="A3940" s="25"/>
      <c r="C3940"/>
      <c r="D3940"/>
      <c r="E3940"/>
      <c r="F3940"/>
      <c r="G3940"/>
      <c r="J3940"/>
      <c r="K3940"/>
      <c r="N3940"/>
      <c r="O3940"/>
      <c r="P3940"/>
      <c r="Q3940"/>
      <c r="R3940"/>
      <c r="S3940" s="30"/>
    </row>
    <row r="3941" spans="1:19" x14ac:dyDescent="0.3">
      <c r="A3941" s="25"/>
      <c r="C3941"/>
      <c r="D3941"/>
      <c r="E3941"/>
      <c r="F3941"/>
      <c r="G3941"/>
      <c r="H3941" s="14"/>
      <c r="I3941" s="14"/>
      <c r="J3941"/>
      <c r="K3941"/>
      <c r="N3941"/>
      <c r="O3941"/>
      <c r="P3941"/>
      <c r="Q3941"/>
      <c r="R3941"/>
      <c r="S3941" s="30"/>
    </row>
    <row r="3942" spans="1:19" x14ac:dyDescent="0.3">
      <c r="A3942" s="25"/>
      <c r="C3942"/>
      <c r="D3942"/>
      <c r="E3942"/>
      <c r="F3942"/>
      <c r="G3942"/>
      <c r="H3942" s="14"/>
      <c r="I3942" s="14"/>
      <c r="J3942"/>
      <c r="K3942"/>
      <c r="N3942"/>
      <c r="O3942"/>
      <c r="P3942"/>
      <c r="Q3942"/>
      <c r="R3942"/>
      <c r="S3942" s="30"/>
    </row>
    <row r="3943" spans="1:19" x14ac:dyDescent="0.3">
      <c r="A3943" s="25"/>
      <c r="C3943"/>
      <c r="D3943"/>
      <c r="E3943"/>
      <c r="F3943"/>
      <c r="G3943"/>
      <c r="J3943"/>
      <c r="K3943"/>
      <c r="N3943"/>
      <c r="O3943"/>
      <c r="P3943"/>
      <c r="Q3943"/>
      <c r="R3943"/>
      <c r="S3943" s="30"/>
    </row>
    <row r="3944" spans="1:19" x14ac:dyDescent="0.3">
      <c r="A3944" s="25"/>
      <c r="C3944"/>
      <c r="D3944"/>
      <c r="E3944"/>
      <c r="F3944"/>
      <c r="G3944"/>
      <c r="J3944"/>
      <c r="K3944"/>
      <c r="N3944"/>
      <c r="O3944"/>
      <c r="P3944"/>
      <c r="Q3944"/>
      <c r="R3944"/>
      <c r="S3944" s="30"/>
    </row>
    <row r="3945" spans="1:19" x14ac:dyDescent="0.3">
      <c r="A3945" s="25"/>
      <c r="C3945"/>
      <c r="D3945"/>
      <c r="E3945"/>
      <c r="F3945"/>
      <c r="G3945"/>
      <c r="H3945" s="14"/>
      <c r="I3945" s="14"/>
      <c r="J3945"/>
      <c r="K3945"/>
      <c r="N3945"/>
      <c r="O3945"/>
      <c r="P3945"/>
      <c r="Q3945"/>
      <c r="R3945"/>
      <c r="S3945" s="30"/>
    </row>
    <row r="3946" spans="1:19" x14ac:dyDescent="0.3">
      <c r="A3946" s="25"/>
      <c r="C3946"/>
      <c r="D3946"/>
      <c r="E3946"/>
      <c r="F3946"/>
      <c r="G3946"/>
      <c r="J3946"/>
      <c r="K3946"/>
      <c r="N3946"/>
      <c r="O3946"/>
      <c r="P3946"/>
      <c r="Q3946"/>
      <c r="R3946"/>
      <c r="S3946" s="30"/>
    </row>
    <row r="3947" spans="1:19" x14ac:dyDescent="0.3">
      <c r="A3947" s="25"/>
      <c r="C3947"/>
      <c r="D3947"/>
      <c r="E3947"/>
      <c r="F3947"/>
      <c r="G3947"/>
      <c r="J3947"/>
      <c r="K3947"/>
      <c r="N3947"/>
      <c r="O3947"/>
      <c r="P3947"/>
      <c r="Q3947"/>
      <c r="R3947"/>
      <c r="S3947" s="30"/>
    </row>
    <row r="3948" spans="1:19" x14ac:dyDescent="0.3">
      <c r="A3948" s="25"/>
      <c r="C3948"/>
      <c r="D3948"/>
      <c r="E3948"/>
      <c r="F3948"/>
      <c r="G3948"/>
      <c r="J3948"/>
      <c r="K3948"/>
      <c r="N3948"/>
      <c r="O3948"/>
      <c r="P3948"/>
      <c r="Q3948"/>
      <c r="R3948"/>
      <c r="S3948" s="30"/>
    </row>
    <row r="3949" spans="1:19" x14ac:dyDescent="0.3">
      <c r="A3949" s="25"/>
      <c r="C3949"/>
      <c r="D3949"/>
      <c r="E3949"/>
      <c r="F3949"/>
      <c r="G3949"/>
      <c r="H3949" s="14"/>
      <c r="I3949" s="14"/>
      <c r="J3949"/>
      <c r="K3949"/>
      <c r="N3949"/>
      <c r="O3949"/>
      <c r="P3949"/>
      <c r="Q3949"/>
      <c r="R3949"/>
      <c r="S3949" s="30"/>
    </row>
    <row r="3950" spans="1:19" x14ac:dyDescent="0.3">
      <c r="A3950" s="25"/>
      <c r="C3950"/>
      <c r="D3950"/>
      <c r="E3950"/>
      <c r="F3950"/>
      <c r="G3950"/>
      <c r="H3950" s="14"/>
      <c r="I3950" s="14"/>
      <c r="J3950"/>
      <c r="K3950"/>
      <c r="N3950"/>
      <c r="O3950"/>
      <c r="P3950"/>
      <c r="Q3950"/>
      <c r="R3950"/>
      <c r="S3950" s="30"/>
    </row>
    <row r="3951" spans="1:19" x14ac:dyDescent="0.3">
      <c r="A3951" s="25"/>
      <c r="C3951"/>
      <c r="D3951"/>
      <c r="E3951"/>
      <c r="F3951"/>
      <c r="G3951"/>
      <c r="H3951" s="14"/>
      <c r="I3951" s="14"/>
      <c r="J3951"/>
      <c r="K3951"/>
      <c r="N3951"/>
      <c r="O3951"/>
      <c r="P3951"/>
      <c r="Q3951"/>
      <c r="R3951"/>
      <c r="S3951" s="30"/>
    </row>
    <row r="3952" spans="1:19" x14ac:dyDescent="0.3">
      <c r="A3952" s="25"/>
      <c r="C3952"/>
      <c r="D3952"/>
      <c r="E3952"/>
      <c r="F3952"/>
      <c r="G3952"/>
      <c r="H3952" s="26"/>
      <c r="I3952" s="26"/>
      <c r="J3952"/>
      <c r="K3952"/>
      <c r="N3952"/>
      <c r="O3952"/>
      <c r="P3952"/>
      <c r="Q3952"/>
      <c r="R3952"/>
      <c r="S3952" s="30"/>
    </row>
    <row r="3953" spans="1:19" x14ac:dyDescent="0.3">
      <c r="A3953" s="25"/>
      <c r="C3953"/>
      <c r="D3953"/>
      <c r="E3953"/>
      <c r="F3953"/>
      <c r="G3953"/>
      <c r="H3953"/>
      <c r="I3953"/>
      <c r="J3953"/>
      <c r="K3953"/>
      <c r="N3953"/>
      <c r="O3953"/>
      <c r="P3953"/>
      <c r="Q3953"/>
      <c r="R3953"/>
      <c r="S3953" s="30"/>
    </row>
    <row r="3954" spans="1:19" x14ac:dyDescent="0.3">
      <c r="A3954" s="25"/>
      <c r="C3954"/>
      <c r="D3954"/>
      <c r="E3954"/>
      <c r="F3954"/>
      <c r="G3954"/>
      <c r="H3954"/>
      <c r="I3954"/>
      <c r="J3954"/>
      <c r="K3954"/>
      <c r="N3954"/>
      <c r="O3954"/>
      <c r="P3954"/>
      <c r="Q3954"/>
      <c r="R3954"/>
      <c r="S3954" s="30"/>
    </row>
    <row r="3955" spans="1:19" x14ac:dyDescent="0.3">
      <c r="A3955" s="25"/>
      <c r="C3955"/>
      <c r="D3955"/>
      <c r="E3955"/>
      <c r="F3955"/>
      <c r="G3955"/>
      <c r="H3955" s="14"/>
      <c r="I3955" s="14"/>
      <c r="J3955"/>
      <c r="K3955"/>
      <c r="N3955"/>
      <c r="O3955"/>
      <c r="P3955"/>
      <c r="Q3955"/>
      <c r="R3955"/>
      <c r="S3955" s="30"/>
    </row>
    <row r="3956" spans="1:19" x14ac:dyDescent="0.3">
      <c r="A3956" s="25"/>
      <c r="C3956"/>
      <c r="D3956"/>
      <c r="E3956"/>
      <c r="F3956"/>
      <c r="G3956"/>
      <c r="H3956" s="14"/>
      <c r="I3956" s="14"/>
      <c r="J3956"/>
      <c r="K3956"/>
      <c r="N3956"/>
      <c r="O3956"/>
      <c r="P3956"/>
      <c r="Q3956"/>
      <c r="R3956"/>
      <c r="S3956" s="30"/>
    </row>
    <row r="3957" spans="1:19" x14ac:dyDescent="0.3">
      <c r="A3957" s="25"/>
      <c r="C3957"/>
      <c r="D3957"/>
      <c r="E3957"/>
      <c r="F3957"/>
      <c r="G3957"/>
      <c r="H3957" s="14"/>
      <c r="I3957" s="14"/>
      <c r="J3957"/>
      <c r="K3957"/>
      <c r="N3957"/>
      <c r="O3957"/>
      <c r="P3957"/>
      <c r="Q3957"/>
      <c r="R3957"/>
      <c r="S3957" s="30"/>
    </row>
    <row r="3958" spans="1:19" x14ac:dyDescent="0.3">
      <c r="A3958" s="25"/>
      <c r="C3958"/>
      <c r="D3958"/>
      <c r="E3958"/>
      <c r="F3958"/>
      <c r="G3958"/>
      <c r="H3958" s="14"/>
      <c r="I3958" s="14"/>
      <c r="J3958"/>
      <c r="K3958"/>
      <c r="N3958"/>
      <c r="O3958"/>
      <c r="P3958"/>
      <c r="Q3958"/>
      <c r="R3958"/>
      <c r="S3958" s="30"/>
    </row>
    <row r="3959" spans="1:19" x14ac:dyDescent="0.3">
      <c r="A3959" s="25"/>
      <c r="C3959"/>
      <c r="D3959"/>
      <c r="E3959"/>
      <c r="F3959"/>
      <c r="G3959"/>
      <c r="H3959" s="14"/>
      <c r="I3959" s="14"/>
      <c r="J3959"/>
      <c r="K3959"/>
      <c r="N3959"/>
      <c r="O3959"/>
      <c r="P3959"/>
      <c r="Q3959"/>
      <c r="R3959"/>
      <c r="S3959" s="30"/>
    </row>
    <row r="3960" spans="1:19" x14ac:dyDescent="0.3">
      <c r="A3960" s="25"/>
      <c r="C3960"/>
      <c r="D3960"/>
      <c r="E3960"/>
      <c r="F3960"/>
      <c r="G3960"/>
      <c r="H3960" s="14"/>
      <c r="I3960" s="14"/>
      <c r="J3960"/>
      <c r="K3960"/>
      <c r="N3960"/>
      <c r="O3960"/>
      <c r="P3960"/>
      <c r="Q3960"/>
      <c r="R3960"/>
      <c r="S3960" s="30"/>
    </row>
    <row r="3961" spans="1:19" x14ac:dyDescent="0.3">
      <c r="A3961" s="25"/>
      <c r="C3961"/>
      <c r="D3961"/>
      <c r="E3961"/>
      <c r="F3961"/>
      <c r="G3961"/>
      <c r="H3961" s="14"/>
      <c r="I3961" s="14"/>
      <c r="J3961"/>
      <c r="K3961"/>
      <c r="N3961"/>
      <c r="O3961"/>
      <c r="P3961"/>
      <c r="Q3961"/>
      <c r="R3961"/>
      <c r="S3961" s="30"/>
    </row>
    <row r="3962" spans="1:19" x14ac:dyDescent="0.3">
      <c r="A3962" s="25"/>
      <c r="C3962"/>
      <c r="D3962"/>
      <c r="E3962"/>
      <c r="F3962"/>
      <c r="G3962"/>
      <c r="H3962" s="14"/>
      <c r="I3962" s="14"/>
      <c r="J3962"/>
      <c r="K3962"/>
      <c r="N3962"/>
      <c r="O3962"/>
      <c r="P3962"/>
      <c r="Q3962"/>
      <c r="R3962"/>
      <c r="S3962" s="30"/>
    </row>
    <row r="3963" spans="1:19" x14ac:dyDescent="0.3">
      <c r="A3963" s="25"/>
      <c r="C3963"/>
      <c r="D3963"/>
      <c r="E3963"/>
      <c r="F3963"/>
      <c r="G3963"/>
      <c r="H3963" s="26"/>
      <c r="I3963" s="26"/>
      <c r="J3963"/>
      <c r="K3963"/>
      <c r="N3963"/>
      <c r="O3963"/>
      <c r="P3963"/>
      <c r="Q3963"/>
      <c r="R3963"/>
      <c r="S3963" s="30"/>
    </row>
    <row r="3964" spans="1:19" x14ac:dyDescent="0.3">
      <c r="A3964" s="25"/>
      <c r="C3964"/>
      <c r="D3964"/>
      <c r="E3964"/>
      <c r="F3964"/>
      <c r="G3964"/>
      <c r="H3964" s="14"/>
      <c r="I3964" s="14"/>
      <c r="J3964"/>
      <c r="K3964"/>
      <c r="N3964"/>
      <c r="O3964"/>
      <c r="P3964"/>
      <c r="Q3964"/>
      <c r="R3964"/>
      <c r="S3964" s="30"/>
    </row>
    <row r="3965" spans="1:19" x14ac:dyDescent="0.3">
      <c r="A3965" s="25"/>
      <c r="C3965"/>
      <c r="D3965"/>
      <c r="E3965"/>
      <c r="F3965"/>
      <c r="G3965"/>
      <c r="H3965" s="14"/>
      <c r="I3965" s="14"/>
      <c r="J3965"/>
      <c r="K3965"/>
      <c r="N3965"/>
      <c r="O3965"/>
      <c r="P3965"/>
      <c r="Q3965"/>
      <c r="R3965"/>
      <c r="S3965" s="30"/>
    </row>
    <row r="3966" spans="1:19" x14ac:dyDescent="0.3">
      <c r="A3966" s="25"/>
      <c r="C3966"/>
      <c r="D3966"/>
      <c r="E3966"/>
      <c r="F3966"/>
      <c r="G3966"/>
      <c r="H3966" s="14"/>
      <c r="I3966" s="14"/>
      <c r="J3966"/>
      <c r="K3966"/>
      <c r="N3966"/>
      <c r="O3966"/>
      <c r="P3966"/>
      <c r="Q3966"/>
      <c r="R3966"/>
      <c r="S3966" s="30"/>
    </row>
    <row r="3967" spans="1:19" x14ac:dyDescent="0.3">
      <c r="A3967" s="25"/>
      <c r="C3967"/>
      <c r="D3967"/>
      <c r="E3967"/>
      <c r="F3967"/>
      <c r="G3967"/>
      <c r="H3967" s="14"/>
      <c r="I3967" s="14"/>
      <c r="J3967"/>
      <c r="K3967"/>
      <c r="N3967"/>
      <c r="O3967"/>
      <c r="P3967"/>
      <c r="Q3967"/>
      <c r="R3967"/>
      <c r="S3967" s="30"/>
    </row>
    <row r="3968" spans="1:19" x14ac:dyDescent="0.3">
      <c r="A3968" s="25"/>
      <c r="C3968"/>
      <c r="D3968"/>
      <c r="E3968"/>
      <c r="F3968"/>
      <c r="G3968"/>
      <c r="J3968"/>
      <c r="K3968"/>
      <c r="N3968"/>
      <c r="O3968"/>
      <c r="P3968"/>
      <c r="Q3968"/>
      <c r="R3968"/>
      <c r="S3968" s="30"/>
    </row>
    <row r="3969" spans="1:19" x14ac:dyDescent="0.3">
      <c r="A3969" s="25"/>
      <c r="C3969"/>
      <c r="D3969"/>
      <c r="E3969"/>
      <c r="F3969"/>
      <c r="G3969"/>
      <c r="J3969"/>
      <c r="K3969"/>
      <c r="N3969"/>
      <c r="O3969"/>
      <c r="P3969"/>
      <c r="Q3969"/>
      <c r="R3969"/>
      <c r="S3969" s="30"/>
    </row>
    <row r="3970" spans="1:19" x14ac:dyDescent="0.3">
      <c r="A3970" s="25"/>
      <c r="C3970"/>
      <c r="D3970"/>
      <c r="E3970"/>
      <c r="F3970"/>
      <c r="G3970"/>
      <c r="H3970" s="14"/>
      <c r="I3970" s="14"/>
      <c r="J3970"/>
      <c r="K3970"/>
      <c r="N3970"/>
      <c r="O3970"/>
      <c r="P3970"/>
      <c r="Q3970"/>
      <c r="R3970"/>
      <c r="S3970" s="30"/>
    </row>
    <row r="3971" spans="1:19" x14ac:dyDescent="0.3">
      <c r="A3971" s="25"/>
      <c r="C3971"/>
      <c r="D3971"/>
      <c r="E3971"/>
      <c r="F3971"/>
      <c r="G3971"/>
      <c r="H3971" s="14"/>
      <c r="I3971" s="14"/>
      <c r="J3971"/>
      <c r="K3971"/>
      <c r="N3971"/>
      <c r="O3971"/>
      <c r="P3971"/>
      <c r="Q3971"/>
      <c r="R3971"/>
      <c r="S3971" s="30"/>
    </row>
    <row r="3972" spans="1:19" x14ac:dyDescent="0.3">
      <c r="A3972" s="25"/>
      <c r="C3972"/>
      <c r="D3972"/>
      <c r="E3972"/>
      <c r="F3972"/>
      <c r="G3972"/>
      <c r="H3972" s="14"/>
      <c r="I3972" s="14"/>
      <c r="J3972"/>
      <c r="K3972"/>
      <c r="N3972"/>
      <c r="O3972"/>
      <c r="P3972"/>
      <c r="Q3972"/>
      <c r="R3972"/>
      <c r="S3972" s="30"/>
    </row>
    <row r="3973" spans="1:19" x14ac:dyDescent="0.3">
      <c r="A3973" s="25"/>
      <c r="C3973"/>
      <c r="D3973"/>
      <c r="E3973"/>
      <c r="F3973"/>
      <c r="G3973"/>
      <c r="I3973" s="14"/>
      <c r="J3973"/>
      <c r="K3973"/>
      <c r="N3973"/>
      <c r="O3973"/>
      <c r="P3973"/>
      <c r="Q3973"/>
      <c r="R3973"/>
      <c r="S3973" s="30"/>
    </row>
    <row r="3974" spans="1:19" x14ac:dyDescent="0.3">
      <c r="A3974" s="25"/>
      <c r="C3974"/>
      <c r="D3974"/>
      <c r="E3974"/>
      <c r="F3974"/>
      <c r="G3974"/>
      <c r="J3974"/>
      <c r="K3974"/>
      <c r="N3974"/>
      <c r="O3974"/>
      <c r="P3974"/>
      <c r="Q3974"/>
      <c r="R3974"/>
      <c r="S3974" s="30"/>
    </row>
    <row r="3975" spans="1:19" x14ac:dyDescent="0.3">
      <c r="A3975" s="25"/>
      <c r="C3975"/>
      <c r="D3975"/>
      <c r="E3975"/>
      <c r="F3975"/>
      <c r="G3975"/>
      <c r="J3975"/>
      <c r="K3975"/>
      <c r="N3975"/>
      <c r="O3975"/>
      <c r="P3975"/>
      <c r="Q3975"/>
      <c r="R3975"/>
      <c r="S3975" s="30"/>
    </row>
    <row r="3976" spans="1:19" x14ac:dyDescent="0.3">
      <c r="A3976" s="25"/>
      <c r="C3976"/>
      <c r="D3976"/>
      <c r="E3976"/>
      <c r="F3976"/>
      <c r="G3976"/>
      <c r="J3976"/>
      <c r="K3976"/>
      <c r="N3976"/>
      <c r="O3976"/>
      <c r="P3976"/>
      <c r="Q3976"/>
      <c r="R3976"/>
      <c r="S3976" s="30"/>
    </row>
    <row r="3977" spans="1:19" x14ac:dyDescent="0.3">
      <c r="A3977" s="25"/>
      <c r="C3977"/>
      <c r="D3977"/>
      <c r="E3977"/>
      <c r="F3977"/>
      <c r="G3977"/>
      <c r="J3977"/>
      <c r="K3977"/>
      <c r="N3977"/>
      <c r="O3977"/>
      <c r="P3977"/>
      <c r="Q3977"/>
      <c r="R3977"/>
      <c r="S3977" s="30"/>
    </row>
    <row r="3978" spans="1:19" x14ac:dyDescent="0.3">
      <c r="A3978" s="25"/>
      <c r="C3978"/>
      <c r="D3978"/>
      <c r="E3978"/>
      <c r="F3978"/>
      <c r="G3978"/>
      <c r="H3978" s="14"/>
      <c r="I3978" s="14"/>
      <c r="J3978"/>
      <c r="K3978"/>
      <c r="N3978"/>
      <c r="O3978"/>
      <c r="P3978"/>
      <c r="Q3978"/>
      <c r="R3978"/>
      <c r="S3978" s="30"/>
    </row>
    <row r="3979" spans="1:19" x14ac:dyDescent="0.3">
      <c r="A3979" s="25"/>
      <c r="C3979"/>
      <c r="D3979"/>
      <c r="E3979"/>
      <c r="F3979"/>
      <c r="G3979"/>
      <c r="H3979" s="14"/>
      <c r="I3979" s="14"/>
      <c r="J3979"/>
      <c r="K3979"/>
      <c r="N3979"/>
      <c r="O3979"/>
      <c r="P3979"/>
      <c r="Q3979"/>
      <c r="R3979"/>
      <c r="S3979" s="30"/>
    </row>
    <row r="3980" spans="1:19" x14ac:dyDescent="0.3">
      <c r="A3980" s="25"/>
      <c r="C3980"/>
      <c r="D3980"/>
      <c r="E3980"/>
      <c r="F3980"/>
      <c r="G3980"/>
      <c r="H3980"/>
      <c r="I3980"/>
      <c r="J3980"/>
      <c r="K3980"/>
      <c r="N3980"/>
      <c r="O3980"/>
      <c r="P3980"/>
      <c r="Q3980"/>
      <c r="R3980"/>
      <c r="S3980" s="30"/>
    </row>
    <row r="3981" spans="1:19" x14ac:dyDescent="0.3">
      <c r="A3981" s="25"/>
      <c r="C3981"/>
      <c r="D3981"/>
      <c r="E3981"/>
      <c r="F3981"/>
      <c r="G3981"/>
      <c r="H3981" s="26"/>
      <c r="I3981" s="26"/>
      <c r="J3981"/>
      <c r="K3981"/>
      <c r="N3981"/>
      <c r="O3981"/>
      <c r="P3981"/>
      <c r="Q3981"/>
      <c r="R3981"/>
      <c r="S3981" s="30"/>
    </row>
    <row r="3982" spans="1:19" x14ac:dyDescent="0.3">
      <c r="A3982" s="25"/>
      <c r="C3982"/>
      <c r="D3982"/>
      <c r="E3982"/>
      <c r="F3982"/>
      <c r="G3982"/>
      <c r="H3982"/>
      <c r="I3982"/>
      <c r="J3982"/>
      <c r="K3982"/>
      <c r="N3982"/>
      <c r="O3982"/>
      <c r="P3982"/>
      <c r="Q3982"/>
      <c r="R3982"/>
      <c r="S3982" s="30"/>
    </row>
    <row r="3983" spans="1:19" x14ac:dyDescent="0.3">
      <c r="A3983" s="25"/>
      <c r="C3983"/>
      <c r="D3983"/>
      <c r="E3983"/>
      <c r="F3983"/>
      <c r="G3983"/>
      <c r="H3983" s="26"/>
      <c r="I3983" s="26"/>
      <c r="J3983"/>
      <c r="K3983"/>
      <c r="N3983"/>
      <c r="O3983"/>
      <c r="P3983"/>
      <c r="Q3983"/>
      <c r="R3983"/>
      <c r="S3983" s="30"/>
    </row>
    <row r="3984" spans="1:19" x14ac:dyDescent="0.3">
      <c r="A3984" s="25"/>
      <c r="C3984"/>
      <c r="D3984"/>
      <c r="E3984"/>
      <c r="F3984"/>
      <c r="G3984"/>
      <c r="H3984" s="26"/>
      <c r="I3984" s="26"/>
      <c r="J3984"/>
      <c r="K3984"/>
      <c r="N3984"/>
      <c r="O3984"/>
      <c r="P3984"/>
      <c r="Q3984"/>
      <c r="R3984"/>
      <c r="S3984" s="30"/>
    </row>
    <row r="3985" spans="1:19" x14ac:dyDescent="0.3">
      <c r="A3985" s="25"/>
      <c r="C3985"/>
      <c r="D3985"/>
      <c r="E3985"/>
      <c r="F3985"/>
      <c r="G3985"/>
      <c r="H3985"/>
      <c r="I3985"/>
      <c r="J3985"/>
      <c r="K3985"/>
      <c r="N3985"/>
      <c r="O3985"/>
      <c r="P3985"/>
      <c r="Q3985"/>
      <c r="R3985"/>
      <c r="S3985" s="30"/>
    </row>
    <row r="3986" spans="1:19" x14ac:dyDescent="0.3">
      <c r="A3986" s="25"/>
      <c r="C3986"/>
      <c r="D3986"/>
      <c r="E3986"/>
      <c r="F3986"/>
      <c r="G3986"/>
      <c r="H3986"/>
      <c r="I3986"/>
      <c r="J3986"/>
      <c r="K3986"/>
      <c r="N3986"/>
      <c r="O3986"/>
      <c r="P3986"/>
      <c r="Q3986"/>
      <c r="R3986"/>
      <c r="S3986" s="30"/>
    </row>
    <row r="3987" spans="1:19" x14ac:dyDescent="0.3">
      <c r="A3987" s="25"/>
      <c r="C3987"/>
      <c r="D3987"/>
      <c r="E3987"/>
      <c r="F3987"/>
      <c r="G3987"/>
      <c r="H3987"/>
      <c r="I3987"/>
      <c r="J3987"/>
      <c r="K3987"/>
      <c r="N3987"/>
      <c r="O3987"/>
      <c r="P3987"/>
      <c r="Q3987"/>
      <c r="R3987"/>
      <c r="S3987" s="30"/>
    </row>
    <row r="3988" spans="1:19" x14ac:dyDescent="0.3">
      <c r="A3988" s="25"/>
      <c r="C3988"/>
      <c r="D3988"/>
      <c r="E3988"/>
      <c r="F3988"/>
      <c r="G3988"/>
      <c r="H3988" s="26"/>
      <c r="I3988" s="26"/>
      <c r="J3988"/>
      <c r="K3988"/>
      <c r="N3988"/>
      <c r="O3988"/>
      <c r="P3988"/>
      <c r="Q3988"/>
      <c r="R3988"/>
      <c r="S3988" s="30"/>
    </row>
    <row r="3989" spans="1:19" x14ac:dyDescent="0.3">
      <c r="A3989" s="25"/>
      <c r="C3989"/>
      <c r="D3989"/>
      <c r="E3989"/>
      <c r="F3989"/>
      <c r="G3989"/>
      <c r="H3989" s="26"/>
      <c r="I3989" s="26"/>
      <c r="J3989"/>
      <c r="K3989"/>
      <c r="N3989"/>
      <c r="O3989"/>
      <c r="P3989"/>
      <c r="Q3989"/>
      <c r="R3989"/>
      <c r="S3989" s="30"/>
    </row>
    <row r="3990" spans="1:19" x14ac:dyDescent="0.3">
      <c r="A3990" s="25"/>
      <c r="C3990"/>
      <c r="D3990"/>
      <c r="E3990"/>
      <c r="F3990"/>
      <c r="G3990"/>
      <c r="H3990" s="26"/>
      <c r="I3990" s="26"/>
      <c r="J3990"/>
      <c r="K3990"/>
      <c r="N3990"/>
      <c r="O3990"/>
      <c r="P3990"/>
      <c r="Q3990"/>
      <c r="R3990"/>
      <c r="S3990" s="30"/>
    </row>
    <row r="3991" spans="1:19" x14ac:dyDescent="0.3">
      <c r="A3991" s="25"/>
      <c r="C3991"/>
      <c r="D3991"/>
      <c r="E3991"/>
      <c r="F3991"/>
      <c r="G3991"/>
      <c r="H3991" s="26"/>
      <c r="I3991" s="26"/>
      <c r="J3991"/>
      <c r="K3991"/>
      <c r="N3991"/>
      <c r="O3991"/>
      <c r="P3991"/>
      <c r="Q3991"/>
      <c r="R3991"/>
      <c r="S3991" s="30"/>
    </row>
    <row r="3992" spans="1:19" x14ac:dyDescent="0.3">
      <c r="A3992" s="25"/>
      <c r="C3992"/>
      <c r="D3992"/>
      <c r="E3992"/>
      <c r="F3992"/>
      <c r="G3992"/>
      <c r="H3992" s="26"/>
      <c r="I3992" s="26"/>
      <c r="J3992"/>
      <c r="K3992"/>
      <c r="N3992"/>
      <c r="O3992"/>
      <c r="P3992"/>
      <c r="Q3992"/>
      <c r="R3992"/>
      <c r="S3992" s="30"/>
    </row>
    <row r="3993" spans="1:19" x14ac:dyDescent="0.3">
      <c r="A3993" s="25"/>
      <c r="C3993"/>
      <c r="D3993"/>
      <c r="E3993"/>
      <c r="F3993"/>
      <c r="G3993"/>
      <c r="H3993" s="26"/>
      <c r="I3993" s="26"/>
      <c r="J3993"/>
      <c r="K3993"/>
      <c r="N3993"/>
      <c r="O3993"/>
      <c r="P3993"/>
      <c r="Q3993"/>
      <c r="R3993"/>
      <c r="S3993" s="30"/>
    </row>
    <row r="3994" spans="1:19" x14ac:dyDescent="0.3">
      <c r="A3994" s="25"/>
      <c r="C3994"/>
      <c r="D3994"/>
      <c r="E3994"/>
      <c r="F3994"/>
      <c r="G3994"/>
      <c r="H3994"/>
      <c r="I3994" s="26"/>
      <c r="J3994"/>
      <c r="K3994"/>
      <c r="N3994"/>
      <c r="O3994"/>
      <c r="P3994"/>
      <c r="Q3994"/>
      <c r="R3994"/>
      <c r="S3994" s="30"/>
    </row>
    <row r="3995" spans="1:19" x14ac:dyDescent="0.3">
      <c r="A3995" s="25"/>
      <c r="C3995"/>
      <c r="D3995"/>
      <c r="E3995"/>
      <c r="F3995"/>
      <c r="G3995"/>
      <c r="J3995"/>
      <c r="K3995"/>
      <c r="N3995"/>
      <c r="O3995"/>
      <c r="P3995"/>
      <c r="Q3995"/>
      <c r="R3995"/>
      <c r="S3995" s="30"/>
    </row>
    <row r="3996" spans="1:19" x14ac:dyDescent="0.3">
      <c r="A3996" s="25"/>
      <c r="C3996"/>
      <c r="D3996"/>
      <c r="E3996"/>
      <c r="F3996"/>
      <c r="G3996"/>
      <c r="H3996"/>
      <c r="I3996"/>
      <c r="J3996"/>
      <c r="K3996"/>
      <c r="N3996"/>
      <c r="O3996"/>
      <c r="P3996"/>
      <c r="Q3996"/>
      <c r="R3996"/>
      <c r="S3996" s="30"/>
    </row>
    <row r="3997" spans="1:19" x14ac:dyDescent="0.3">
      <c r="A3997" s="25"/>
      <c r="C3997"/>
      <c r="D3997"/>
      <c r="E3997"/>
      <c r="F3997"/>
      <c r="G3997"/>
      <c r="H3997"/>
      <c r="I3997"/>
      <c r="J3997"/>
      <c r="K3997"/>
      <c r="N3997"/>
      <c r="O3997"/>
      <c r="P3997"/>
      <c r="Q3997"/>
      <c r="R3997"/>
      <c r="S3997" s="30"/>
    </row>
    <row r="3998" spans="1:19" x14ac:dyDescent="0.3">
      <c r="A3998" s="25"/>
      <c r="C3998"/>
      <c r="D3998"/>
      <c r="E3998"/>
      <c r="F3998"/>
      <c r="G3998"/>
      <c r="H3998" s="26"/>
      <c r="I3998" s="26"/>
      <c r="J3998"/>
      <c r="K3998"/>
      <c r="N3998"/>
      <c r="O3998"/>
      <c r="P3998"/>
      <c r="Q3998"/>
      <c r="R3998"/>
      <c r="S3998" s="30"/>
    </row>
    <row r="3999" spans="1:19" x14ac:dyDescent="0.3">
      <c r="A3999" s="25"/>
      <c r="C3999"/>
      <c r="D3999"/>
      <c r="E3999"/>
      <c r="F3999"/>
      <c r="G3999"/>
      <c r="H3999" s="26"/>
      <c r="I3999" s="26"/>
      <c r="J3999"/>
      <c r="K3999"/>
      <c r="N3999"/>
      <c r="O3999"/>
      <c r="P3999"/>
      <c r="Q3999"/>
      <c r="R3999"/>
      <c r="S3999" s="30"/>
    </row>
    <row r="4000" spans="1:19" x14ac:dyDescent="0.3">
      <c r="A4000" s="25"/>
      <c r="C4000"/>
      <c r="D4000"/>
      <c r="E4000"/>
      <c r="F4000"/>
      <c r="G4000"/>
      <c r="H4000"/>
      <c r="I4000"/>
      <c r="J4000"/>
      <c r="K4000"/>
      <c r="N4000"/>
      <c r="O4000"/>
      <c r="P4000"/>
      <c r="Q4000"/>
      <c r="R4000"/>
      <c r="S4000" s="30"/>
    </row>
    <row r="4001" spans="1:19" x14ac:dyDescent="0.3">
      <c r="A4001" s="25"/>
      <c r="C4001"/>
      <c r="D4001"/>
      <c r="E4001"/>
      <c r="F4001"/>
      <c r="G4001"/>
      <c r="H4001"/>
      <c r="I4001"/>
      <c r="J4001"/>
      <c r="K4001"/>
      <c r="N4001"/>
      <c r="O4001"/>
      <c r="P4001"/>
      <c r="Q4001"/>
      <c r="R4001"/>
      <c r="S4001" s="30"/>
    </row>
    <row r="4002" spans="1:19" x14ac:dyDescent="0.3">
      <c r="A4002" s="25"/>
      <c r="C4002"/>
      <c r="D4002"/>
      <c r="E4002"/>
      <c r="F4002"/>
      <c r="G4002"/>
      <c r="H4002" s="26"/>
      <c r="I4002" s="26"/>
      <c r="J4002"/>
      <c r="K4002"/>
      <c r="N4002"/>
      <c r="O4002"/>
      <c r="P4002"/>
      <c r="Q4002"/>
      <c r="R4002"/>
      <c r="S4002" s="30"/>
    </row>
    <row r="4003" spans="1:19" x14ac:dyDescent="0.3">
      <c r="A4003" s="25"/>
      <c r="C4003"/>
      <c r="D4003"/>
      <c r="E4003"/>
      <c r="F4003"/>
      <c r="G4003"/>
      <c r="H4003" s="26"/>
      <c r="I4003" s="26"/>
      <c r="J4003"/>
      <c r="K4003"/>
      <c r="N4003"/>
      <c r="O4003"/>
      <c r="P4003"/>
      <c r="Q4003"/>
      <c r="R4003"/>
      <c r="S4003" s="30"/>
    </row>
    <row r="4004" spans="1:19" x14ac:dyDescent="0.3">
      <c r="A4004" s="25"/>
      <c r="C4004"/>
      <c r="D4004"/>
      <c r="E4004"/>
      <c r="F4004"/>
      <c r="G4004"/>
      <c r="H4004" s="26"/>
      <c r="I4004" s="26"/>
      <c r="J4004"/>
      <c r="K4004"/>
      <c r="N4004"/>
      <c r="O4004"/>
      <c r="P4004"/>
      <c r="Q4004"/>
      <c r="R4004"/>
      <c r="S4004" s="30"/>
    </row>
    <row r="4005" spans="1:19" x14ac:dyDescent="0.3">
      <c r="A4005" s="25"/>
      <c r="C4005"/>
      <c r="D4005"/>
      <c r="E4005"/>
      <c r="F4005"/>
      <c r="G4005"/>
      <c r="H4005" s="26"/>
      <c r="I4005" s="26"/>
      <c r="J4005"/>
      <c r="K4005"/>
      <c r="N4005"/>
      <c r="O4005"/>
      <c r="P4005"/>
      <c r="Q4005"/>
      <c r="R4005"/>
      <c r="S4005" s="30"/>
    </row>
    <row r="4006" spans="1:19" x14ac:dyDescent="0.3">
      <c r="A4006" s="25"/>
      <c r="C4006"/>
      <c r="D4006"/>
      <c r="E4006"/>
      <c r="F4006"/>
      <c r="G4006"/>
      <c r="H4006" s="26"/>
      <c r="I4006" s="26"/>
      <c r="J4006"/>
      <c r="K4006"/>
      <c r="N4006"/>
      <c r="O4006"/>
      <c r="P4006"/>
      <c r="Q4006"/>
      <c r="R4006"/>
      <c r="S4006" s="30"/>
    </row>
    <row r="4007" spans="1:19" x14ac:dyDescent="0.3">
      <c r="A4007" s="25"/>
      <c r="C4007"/>
      <c r="D4007"/>
      <c r="E4007"/>
      <c r="F4007"/>
      <c r="G4007"/>
      <c r="H4007" s="14"/>
      <c r="I4007" s="14"/>
      <c r="J4007"/>
      <c r="K4007"/>
      <c r="N4007"/>
      <c r="O4007"/>
      <c r="P4007"/>
      <c r="Q4007"/>
      <c r="R4007"/>
      <c r="S4007" s="30"/>
    </row>
    <row r="4008" spans="1:19" x14ac:dyDescent="0.3">
      <c r="A4008" s="25"/>
      <c r="C4008"/>
      <c r="D4008"/>
      <c r="E4008"/>
      <c r="F4008"/>
      <c r="G4008"/>
      <c r="H4008" s="14"/>
      <c r="I4008" s="14"/>
      <c r="J4008"/>
      <c r="K4008"/>
      <c r="N4008"/>
      <c r="O4008"/>
      <c r="P4008"/>
      <c r="Q4008"/>
      <c r="R4008"/>
      <c r="S4008" s="30"/>
    </row>
    <row r="4009" spans="1:19" x14ac:dyDescent="0.3">
      <c r="A4009" s="25"/>
      <c r="C4009"/>
      <c r="D4009"/>
      <c r="E4009"/>
      <c r="F4009"/>
      <c r="G4009"/>
      <c r="H4009" s="26"/>
      <c r="I4009" s="26"/>
      <c r="J4009"/>
      <c r="K4009"/>
      <c r="N4009"/>
      <c r="O4009"/>
      <c r="P4009"/>
      <c r="Q4009"/>
      <c r="R4009"/>
      <c r="S4009" s="30"/>
    </row>
    <row r="4010" spans="1:19" x14ac:dyDescent="0.3">
      <c r="A4010" s="25"/>
      <c r="C4010"/>
      <c r="D4010"/>
      <c r="E4010"/>
      <c r="F4010"/>
      <c r="G4010"/>
      <c r="H4010" s="26"/>
      <c r="I4010" s="14"/>
      <c r="J4010"/>
      <c r="K4010"/>
      <c r="N4010"/>
      <c r="O4010"/>
      <c r="P4010"/>
      <c r="Q4010"/>
      <c r="R4010"/>
      <c r="S4010" s="30"/>
    </row>
    <row r="4011" spans="1:19" x14ac:dyDescent="0.3">
      <c r="A4011" s="25"/>
      <c r="C4011"/>
      <c r="D4011"/>
      <c r="E4011"/>
      <c r="F4011"/>
      <c r="G4011"/>
      <c r="H4011" s="26"/>
      <c r="I4011" s="26"/>
      <c r="J4011"/>
      <c r="K4011"/>
      <c r="N4011"/>
      <c r="O4011"/>
      <c r="P4011"/>
      <c r="Q4011"/>
      <c r="R4011"/>
      <c r="S4011" s="30"/>
    </row>
    <row r="4012" spans="1:19" x14ac:dyDescent="0.3">
      <c r="A4012" s="25"/>
      <c r="C4012"/>
      <c r="D4012"/>
      <c r="E4012"/>
      <c r="F4012"/>
      <c r="G4012"/>
      <c r="H4012" s="26"/>
      <c r="I4012" s="26"/>
      <c r="J4012"/>
      <c r="K4012"/>
      <c r="N4012"/>
      <c r="O4012"/>
      <c r="P4012"/>
      <c r="Q4012"/>
      <c r="R4012"/>
      <c r="S4012" s="30"/>
    </row>
    <row r="4013" spans="1:19" x14ac:dyDescent="0.3">
      <c r="A4013" s="25"/>
      <c r="C4013"/>
      <c r="D4013"/>
      <c r="E4013"/>
      <c r="F4013"/>
      <c r="G4013"/>
      <c r="H4013" s="26"/>
      <c r="I4013" s="26"/>
      <c r="J4013"/>
      <c r="K4013"/>
      <c r="N4013"/>
      <c r="O4013"/>
      <c r="P4013"/>
      <c r="Q4013"/>
      <c r="R4013"/>
      <c r="S4013" s="30"/>
    </row>
    <row r="4014" spans="1:19" x14ac:dyDescent="0.3">
      <c r="A4014" s="25"/>
      <c r="C4014"/>
      <c r="D4014"/>
      <c r="E4014"/>
      <c r="F4014"/>
      <c r="G4014"/>
      <c r="H4014" s="26"/>
      <c r="I4014" s="26"/>
      <c r="J4014"/>
      <c r="K4014"/>
      <c r="N4014"/>
      <c r="O4014"/>
      <c r="P4014"/>
      <c r="Q4014"/>
      <c r="R4014"/>
      <c r="S4014" s="30"/>
    </row>
    <row r="4015" spans="1:19" x14ac:dyDescent="0.3">
      <c r="A4015" s="25"/>
      <c r="C4015"/>
      <c r="D4015"/>
      <c r="E4015"/>
      <c r="F4015"/>
      <c r="G4015"/>
      <c r="H4015" s="26"/>
      <c r="I4015" s="26"/>
      <c r="J4015"/>
      <c r="K4015"/>
      <c r="N4015"/>
      <c r="O4015"/>
      <c r="P4015"/>
      <c r="Q4015"/>
      <c r="R4015"/>
      <c r="S4015" s="30"/>
    </row>
    <row r="4016" spans="1:19" x14ac:dyDescent="0.3">
      <c r="A4016" s="25"/>
      <c r="C4016"/>
      <c r="D4016"/>
      <c r="E4016"/>
      <c r="F4016"/>
      <c r="G4016"/>
      <c r="H4016" s="26"/>
      <c r="I4016" s="26"/>
      <c r="J4016"/>
      <c r="K4016"/>
      <c r="N4016"/>
      <c r="O4016"/>
      <c r="P4016"/>
      <c r="Q4016"/>
      <c r="R4016"/>
      <c r="S4016" s="30"/>
    </row>
    <row r="4017" spans="1:19" x14ac:dyDescent="0.3">
      <c r="A4017" s="25"/>
      <c r="C4017"/>
      <c r="D4017"/>
      <c r="E4017"/>
      <c r="F4017"/>
      <c r="G4017"/>
      <c r="H4017" s="26"/>
      <c r="I4017" s="26"/>
      <c r="J4017"/>
      <c r="K4017"/>
      <c r="N4017"/>
      <c r="O4017"/>
      <c r="P4017"/>
      <c r="Q4017"/>
      <c r="R4017"/>
      <c r="S4017" s="30"/>
    </row>
    <row r="4018" spans="1:19" x14ac:dyDescent="0.3">
      <c r="A4018" s="25"/>
      <c r="C4018"/>
      <c r="D4018"/>
      <c r="E4018"/>
      <c r="F4018"/>
      <c r="G4018"/>
      <c r="H4018" s="26"/>
      <c r="I4018" s="26"/>
      <c r="J4018"/>
      <c r="K4018"/>
      <c r="N4018"/>
      <c r="O4018"/>
      <c r="P4018"/>
      <c r="Q4018"/>
      <c r="R4018"/>
      <c r="S4018" s="30"/>
    </row>
    <row r="4019" spans="1:19" x14ac:dyDescent="0.3">
      <c r="A4019" s="25"/>
      <c r="C4019"/>
      <c r="D4019"/>
      <c r="E4019"/>
      <c r="F4019"/>
      <c r="G4019"/>
      <c r="H4019" s="26"/>
      <c r="I4019" s="26"/>
      <c r="J4019"/>
      <c r="K4019"/>
      <c r="N4019"/>
      <c r="O4019"/>
      <c r="P4019"/>
      <c r="Q4019"/>
      <c r="R4019"/>
      <c r="S4019" s="30"/>
    </row>
    <row r="4020" spans="1:19" x14ac:dyDescent="0.3">
      <c r="A4020" s="25"/>
      <c r="C4020"/>
      <c r="D4020"/>
      <c r="E4020"/>
      <c r="F4020"/>
      <c r="G4020"/>
      <c r="H4020" s="26"/>
      <c r="I4020" s="26"/>
      <c r="J4020"/>
      <c r="K4020"/>
      <c r="N4020"/>
      <c r="O4020"/>
      <c r="P4020"/>
      <c r="Q4020"/>
      <c r="R4020"/>
      <c r="S4020" s="30"/>
    </row>
    <row r="4021" spans="1:19" x14ac:dyDescent="0.3">
      <c r="A4021" s="25"/>
      <c r="C4021"/>
      <c r="D4021"/>
      <c r="E4021"/>
      <c r="F4021"/>
      <c r="G4021"/>
      <c r="H4021" s="26"/>
      <c r="I4021" s="26"/>
      <c r="J4021"/>
      <c r="K4021"/>
      <c r="N4021"/>
      <c r="O4021"/>
      <c r="P4021"/>
      <c r="Q4021"/>
      <c r="R4021"/>
      <c r="S4021" s="30"/>
    </row>
    <row r="4022" spans="1:19" x14ac:dyDescent="0.3">
      <c r="A4022" s="25"/>
      <c r="C4022"/>
      <c r="D4022"/>
      <c r="E4022"/>
      <c r="F4022"/>
      <c r="G4022"/>
      <c r="H4022" s="26"/>
      <c r="I4022" s="26"/>
      <c r="J4022"/>
      <c r="K4022"/>
      <c r="N4022"/>
      <c r="O4022"/>
      <c r="P4022"/>
      <c r="Q4022"/>
      <c r="R4022"/>
      <c r="S4022" s="30"/>
    </row>
    <row r="4023" spans="1:19" x14ac:dyDescent="0.3">
      <c r="A4023" s="25"/>
      <c r="C4023"/>
      <c r="D4023"/>
      <c r="E4023"/>
      <c r="F4023"/>
      <c r="G4023"/>
      <c r="H4023" s="26"/>
      <c r="I4023" s="26"/>
      <c r="J4023"/>
      <c r="K4023"/>
      <c r="N4023"/>
      <c r="O4023"/>
      <c r="P4023"/>
      <c r="Q4023"/>
      <c r="R4023"/>
      <c r="S4023" s="30"/>
    </row>
    <row r="4024" spans="1:19" x14ac:dyDescent="0.3">
      <c r="A4024" s="25"/>
      <c r="C4024"/>
      <c r="D4024"/>
      <c r="E4024"/>
      <c r="F4024"/>
      <c r="G4024"/>
      <c r="H4024" s="26"/>
      <c r="I4024" s="26"/>
      <c r="J4024"/>
      <c r="K4024"/>
      <c r="N4024"/>
      <c r="O4024"/>
      <c r="P4024"/>
      <c r="Q4024"/>
      <c r="R4024"/>
      <c r="S4024" s="30"/>
    </row>
    <row r="4025" spans="1:19" x14ac:dyDescent="0.3">
      <c r="A4025" s="25"/>
      <c r="C4025"/>
      <c r="D4025"/>
      <c r="E4025"/>
      <c r="F4025"/>
      <c r="G4025"/>
      <c r="H4025" s="26"/>
      <c r="I4025" s="26"/>
      <c r="J4025"/>
      <c r="K4025"/>
      <c r="N4025"/>
      <c r="O4025"/>
      <c r="P4025"/>
      <c r="Q4025"/>
      <c r="R4025"/>
      <c r="S4025" s="30"/>
    </row>
    <row r="4026" spans="1:19" x14ac:dyDescent="0.3">
      <c r="A4026" s="25"/>
      <c r="C4026"/>
      <c r="D4026"/>
      <c r="E4026"/>
      <c r="F4026"/>
      <c r="G4026"/>
      <c r="H4026"/>
      <c r="I4026"/>
      <c r="J4026"/>
      <c r="K4026"/>
      <c r="N4026"/>
      <c r="O4026"/>
      <c r="P4026"/>
      <c r="Q4026"/>
      <c r="R4026"/>
      <c r="S4026" s="30"/>
    </row>
    <row r="4027" spans="1:19" x14ac:dyDescent="0.3">
      <c r="A4027" s="25"/>
      <c r="C4027"/>
      <c r="D4027"/>
      <c r="E4027"/>
      <c r="F4027"/>
      <c r="G4027"/>
      <c r="H4027" s="26"/>
      <c r="I4027" s="26"/>
      <c r="J4027"/>
      <c r="K4027"/>
      <c r="N4027"/>
      <c r="O4027"/>
      <c r="P4027"/>
      <c r="Q4027"/>
      <c r="R4027"/>
      <c r="S4027" s="30"/>
    </row>
    <row r="4028" spans="1:19" x14ac:dyDescent="0.3">
      <c r="A4028" s="25"/>
      <c r="C4028"/>
      <c r="D4028"/>
      <c r="E4028"/>
      <c r="F4028"/>
      <c r="G4028"/>
      <c r="H4028" s="26"/>
      <c r="I4028" s="26"/>
      <c r="J4028"/>
      <c r="K4028"/>
      <c r="N4028"/>
      <c r="O4028"/>
      <c r="P4028"/>
      <c r="Q4028"/>
      <c r="R4028"/>
      <c r="S4028" s="30"/>
    </row>
    <row r="4029" spans="1:19" x14ac:dyDescent="0.3">
      <c r="A4029" s="25"/>
      <c r="C4029"/>
      <c r="D4029"/>
      <c r="E4029"/>
      <c r="F4029"/>
      <c r="G4029"/>
      <c r="H4029" s="26"/>
      <c r="I4029" s="26"/>
      <c r="J4029"/>
      <c r="K4029"/>
      <c r="N4029"/>
      <c r="O4029"/>
      <c r="P4029"/>
      <c r="Q4029"/>
      <c r="R4029"/>
      <c r="S4029" s="30"/>
    </row>
    <row r="4030" spans="1:19" x14ac:dyDescent="0.3">
      <c r="A4030" s="25"/>
      <c r="C4030"/>
      <c r="D4030"/>
      <c r="E4030"/>
      <c r="F4030"/>
      <c r="G4030"/>
      <c r="H4030" s="26"/>
      <c r="I4030" s="26"/>
      <c r="J4030"/>
      <c r="K4030"/>
      <c r="N4030"/>
      <c r="O4030"/>
      <c r="P4030"/>
      <c r="Q4030"/>
      <c r="R4030"/>
      <c r="S4030" s="30"/>
    </row>
    <row r="4031" spans="1:19" x14ac:dyDescent="0.3">
      <c r="A4031" s="25"/>
      <c r="C4031"/>
      <c r="D4031"/>
      <c r="E4031"/>
      <c r="F4031"/>
      <c r="G4031"/>
      <c r="H4031" s="26"/>
      <c r="I4031"/>
      <c r="J4031"/>
      <c r="K4031"/>
      <c r="N4031"/>
      <c r="O4031"/>
      <c r="P4031"/>
      <c r="Q4031"/>
      <c r="R4031"/>
      <c r="S4031" s="30"/>
    </row>
    <row r="4032" spans="1:19" x14ac:dyDescent="0.3">
      <c r="A4032" s="25"/>
      <c r="C4032"/>
      <c r="D4032"/>
      <c r="E4032"/>
      <c r="F4032"/>
      <c r="G4032"/>
      <c r="H4032" s="26"/>
      <c r="I4032" s="26"/>
      <c r="J4032"/>
      <c r="K4032"/>
      <c r="N4032"/>
      <c r="O4032"/>
      <c r="P4032"/>
      <c r="Q4032"/>
      <c r="R4032"/>
      <c r="S4032" s="30"/>
    </row>
    <row r="4033" spans="1:19" x14ac:dyDescent="0.3">
      <c r="A4033" s="25"/>
      <c r="C4033"/>
      <c r="D4033"/>
      <c r="E4033"/>
      <c r="F4033"/>
      <c r="G4033"/>
      <c r="H4033" s="26"/>
      <c r="I4033" s="26"/>
      <c r="J4033"/>
      <c r="K4033"/>
      <c r="N4033"/>
      <c r="O4033"/>
      <c r="P4033"/>
      <c r="Q4033"/>
      <c r="R4033"/>
      <c r="S4033" s="30"/>
    </row>
    <row r="4034" spans="1:19" x14ac:dyDescent="0.3">
      <c r="A4034" s="25"/>
      <c r="C4034"/>
      <c r="D4034"/>
      <c r="E4034"/>
      <c r="F4034"/>
      <c r="G4034"/>
      <c r="H4034" s="26"/>
      <c r="I4034" s="14"/>
      <c r="J4034"/>
      <c r="K4034"/>
      <c r="N4034"/>
      <c r="O4034"/>
      <c r="P4034"/>
      <c r="Q4034"/>
      <c r="R4034"/>
      <c r="S4034" s="30"/>
    </row>
    <row r="4035" spans="1:19" x14ac:dyDescent="0.3">
      <c r="A4035" s="25"/>
      <c r="C4035"/>
      <c r="D4035"/>
      <c r="E4035"/>
      <c r="F4035"/>
      <c r="G4035"/>
      <c r="H4035" s="26"/>
      <c r="I4035" s="26"/>
      <c r="J4035"/>
      <c r="K4035"/>
      <c r="N4035"/>
      <c r="O4035"/>
      <c r="P4035"/>
      <c r="Q4035"/>
      <c r="R4035"/>
      <c r="S4035" s="30"/>
    </row>
    <row r="4036" spans="1:19" x14ac:dyDescent="0.3">
      <c r="A4036" s="25"/>
      <c r="C4036"/>
      <c r="D4036"/>
      <c r="E4036"/>
      <c r="F4036"/>
      <c r="G4036"/>
      <c r="H4036" s="14"/>
      <c r="I4036" s="14"/>
      <c r="J4036"/>
      <c r="K4036"/>
      <c r="N4036"/>
      <c r="O4036"/>
      <c r="P4036"/>
      <c r="Q4036"/>
      <c r="R4036"/>
      <c r="S4036" s="30"/>
    </row>
    <row r="4037" spans="1:19" x14ac:dyDescent="0.3">
      <c r="A4037" s="25"/>
      <c r="C4037"/>
      <c r="D4037"/>
      <c r="E4037"/>
      <c r="F4037"/>
      <c r="G4037"/>
      <c r="H4037" s="26"/>
      <c r="I4037" s="14"/>
      <c r="J4037"/>
      <c r="K4037"/>
      <c r="N4037"/>
      <c r="O4037"/>
      <c r="P4037"/>
      <c r="Q4037"/>
      <c r="R4037"/>
      <c r="S4037" s="30"/>
    </row>
    <row r="4038" spans="1:19" x14ac:dyDescent="0.3">
      <c r="A4038" s="25"/>
      <c r="C4038"/>
      <c r="D4038"/>
      <c r="E4038"/>
      <c r="F4038"/>
      <c r="G4038"/>
      <c r="H4038" s="14"/>
      <c r="I4038" s="14"/>
      <c r="J4038"/>
      <c r="K4038"/>
      <c r="N4038"/>
      <c r="O4038"/>
      <c r="P4038"/>
      <c r="Q4038"/>
      <c r="R4038"/>
      <c r="S4038" s="30"/>
    </row>
    <row r="4039" spans="1:19" x14ac:dyDescent="0.3">
      <c r="A4039" s="25"/>
      <c r="C4039"/>
      <c r="D4039"/>
      <c r="E4039"/>
      <c r="F4039"/>
      <c r="G4039"/>
      <c r="H4039" s="14"/>
      <c r="I4039" s="14"/>
      <c r="J4039"/>
      <c r="K4039"/>
      <c r="N4039"/>
      <c r="O4039"/>
      <c r="P4039"/>
      <c r="Q4039"/>
      <c r="R4039"/>
      <c r="S4039" s="30"/>
    </row>
    <row r="4040" spans="1:19" x14ac:dyDescent="0.3">
      <c r="A4040" s="25"/>
      <c r="C4040"/>
      <c r="D4040"/>
      <c r="E4040"/>
      <c r="F4040"/>
      <c r="G4040"/>
      <c r="H4040" s="26"/>
      <c r="I4040" s="14"/>
      <c r="J4040"/>
      <c r="K4040"/>
      <c r="N4040"/>
      <c r="O4040"/>
      <c r="P4040"/>
      <c r="Q4040"/>
      <c r="R4040"/>
      <c r="S4040" s="30"/>
    </row>
    <row r="4041" spans="1:19" x14ac:dyDescent="0.3">
      <c r="A4041" s="25"/>
      <c r="C4041"/>
      <c r="D4041"/>
      <c r="E4041"/>
      <c r="F4041"/>
      <c r="G4041"/>
      <c r="H4041" s="26"/>
      <c r="I4041" s="26"/>
      <c r="J4041"/>
      <c r="K4041"/>
      <c r="N4041"/>
      <c r="O4041"/>
      <c r="P4041"/>
      <c r="Q4041"/>
      <c r="R4041"/>
      <c r="S4041" s="30"/>
    </row>
    <row r="4042" spans="1:19" x14ac:dyDescent="0.3">
      <c r="A4042" s="25"/>
      <c r="C4042"/>
      <c r="D4042"/>
      <c r="E4042"/>
      <c r="F4042"/>
      <c r="G4042"/>
      <c r="H4042" s="26"/>
      <c r="I4042" s="14"/>
      <c r="J4042"/>
      <c r="K4042"/>
      <c r="N4042"/>
      <c r="O4042"/>
      <c r="P4042"/>
      <c r="Q4042"/>
      <c r="R4042"/>
      <c r="S4042" s="30"/>
    </row>
    <row r="4043" spans="1:19" x14ac:dyDescent="0.3">
      <c r="A4043" s="25"/>
      <c r="C4043"/>
      <c r="D4043"/>
      <c r="E4043"/>
      <c r="F4043"/>
      <c r="G4043"/>
      <c r="H4043" s="26"/>
      <c r="I4043" s="26"/>
      <c r="J4043"/>
      <c r="K4043"/>
      <c r="N4043"/>
      <c r="O4043"/>
      <c r="P4043"/>
      <c r="Q4043"/>
      <c r="R4043"/>
      <c r="S4043" s="30"/>
    </row>
    <row r="4044" spans="1:19" x14ac:dyDescent="0.3">
      <c r="A4044" s="25"/>
      <c r="C4044"/>
      <c r="D4044"/>
      <c r="E4044"/>
      <c r="F4044"/>
      <c r="G4044"/>
      <c r="H4044"/>
      <c r="I4044" s="26"/>
      <c r="J4044"/>
      <c r="K4044"/>
      <c r="N4044"/>
      <c r="O4044"/>
      <c r="P4044"/>
      <c r="Q4044"/>
      <c r="R4044"/>
      <c r="S4044" s="30"/>
    </row>
    <row r="4045" spans="1:19" x14ac:dyDescent="0.3">
      <c r="A4045" s="25"/>
      <c r="C4045"/>
      <c r="D4045"/>
      <c r="E4045"/>
      <c r="F4045"/>
      <c r="G4045"/>
      <c r="H4045"/>
      <c r="I4045"/>
      <c r="J4045"/>
      <c r="K4045"/>
      <c r="N4045"/>
      <c r="O4045"/>
      <c r="P4045"/>
      <c r="Q4045"/>
      <c r="R4045"/>
      <c r="S4045" s="30"/>
    </row>
    <row r="4046" spans="1:19" x14ac:dyDescent="0.3">
      <c r="A4046" s="25"/>
      <c r="C4046"/>
      <c r="D4046"/>
      <c r="E4046"/>
      <c r="F4046"/>
      <c r="G4046"/>
      <c r="H4046" s="26"/>
      <c r="I4046" s="26"/>
      <c r="J4046"/>
      <c r="K4046"/>
      <c r="N4046"/>
      <c r="O4046"/>
      <c r="P4046"/>
      <c r="Q4046"/>
      <c r="R4046"/>
      <c r="S4046" s="30"/>
    </row>
    <row r="4047" spans="1:19" x14ac:dyDescent="0.3">
      <c r="A4047" s="25"/>
      <c r="C4047"/>
      <c r="D4047"/>
      <c r="E4047"/>
      <c r="F4047"/>
      <c r="G4047"/>
      <c r="H4047" s="26"/>
      <c r="I4047" s="26"/>
      <c r="J4047"/>
      <c r="K4047"/>
      <c r="N4047"/>
      <c r="O4047"/>
      <c r="P4047"/>
      <c r="Q4047"/>
      <c r="R4047"/>
      <c r="S4047" s="30"/>
    </row>
    <row r="4048" spans="1:19" x14ac:dyDescent="0.3">
      <c r="A4048" s="25"/>
      <c r="C4048"/>
      <c r="D4048"/>
      <c r="E4048"/>
      <c r="F4048"/>
      <c r="G4048"/>
      <c r="H4048" s="26"/>
      <c r="I4048" s="26"/>
      <c r="J4048"/>
      <c r="K4048"/>
      <c r="N4048"/>
      <c r="O4048"/>
      <c r="P4048"/>
      <c r="Q4048"/>
      <c r="R4048"/>
      <c r="S4048" s="30"/>
    </row>
    <row r="4049" spans="1:19" x14ac:dyDescent="0.3">
      <c r="A4049" s="25"/>
      <c r="C4049"/>
      <c r="D4049"/>
      <c r="E4049"/>
      <c r="F4049"/>
      <c r="G4049"/>
      <c r="H4049" s="26"/>
      <c r="I4049" s="26"/>
      <c r="J4049"/>
      <c r="K4049"/>
      <c r="N4049"/>
      <c r="O4049"/>
      <c r="P4049"/>
      <c r="Q4049"/>
      <c r="R4049"/>
      <c r="S4049" s="30"/>
    </row>
    <row r="4050" spans="1:19" x14ac:dyDescent="0.3">
      <c r="A4050" s="25"/>
      <c r="C4050"/>
      <c r="D4050"/>
      <c r="E4050"/>
      <c r="F4050"/>
      <c r="G4050"/>
      <c r="H4050" s="26"/>
      <c r="I4050" s="26"/>
      <c r="J4050"/>
      <c r="K4050"/>
      <c r="N4050"/>
      <c r="O4050"/>
      <c r="P4050"/>
      <c r="Q4050"/>
      <c r="R4050"/>
      <c r="S4050" s="30"/>
    </row>
    <row r="4051" spans="1:19" x14ac:dyDescent="0.3">
      <c r="A4051" s="25"/>
      <c r="C4051"/>
      <c r="D4051"/>
      <c r="E4051"/>
      <c r="F4051"/>
      <c r="G4051"/>
      <c r="H4051" s="26"/>
      <c r="I4051" s="26"/>
      <c r="J4051"/>
      <c r="K4051"/>
      <c r="N4051"/>
      <c r="O4051"/>
      <c r="P4051"/>
      <c r="Q4051"/>
      <c r="R4051"/>
      <c r="S4051" s="30"/>
    </row>
    <row r="4052" spans="1:19" x14ac:dyDescent="0.3">
      <c r="A4052" s="25"/>
      <c r="C4052"/>
      <c r="D4052"/>
      <c r="E4052"/>
      <c r="F4052"/>
      <c r="G4052"/>
      <c r="H4052" s="26"/>
      <c r="I4052" s="26"/>
      <c r="J4052"/>
      <c r="K4052"/>
      <c r="N4052"/>
      <c r="O4052"/>
      <c r="P4052"/>
      <c r="Q4052"/>
      <c r="R4052"/>
      <c r="S4052" s="30"/>
    </row>
    <row r="4053" spans="1:19" x14ac:dyDescent="0.3">
      <c r="A4053" s="25"/>
      <c r="C4053"/>
      <c r="D4053"/>
      <c r="E4053"/>
      <c r="F4053"/>
      <c r="G4053"/>
      <c r="H4053" s="26"/>
      <c r="I4053" s="26"/>
      <c r="J4053"/>
      <c r="K4053"/>
      <c r="N4053"/>
      <c r="O4053"/>
      <c r="P4053"/>
      <c r="Q4053"/>
      <c r="R4053"/>
      <c r="S4053" s="30"/>
    </row>
    <row r="4054" spans="1:19" x14ac:dyDescent="0.3">
      <c r="A4054" s="25"/>
      <c r="C4054"/>
      <c r="D4054"/>
      <c r="E4054"/>
      <c r="F4054"/>
      <c r="G4054"/>
      <c r="H4054" s="26"/>
      <c r="I4054" s="26"/>
      <c r="J4054"/>
      <c r="K4054"/>
      <c r="N4054"/>
      <c r="O4054"/>
      <c r="P4054"/>
      <c r="Q4054"/>
      <c r="R4054"/>
      <c r="S4054" s="30"/>
    </row>
    <row r="4055" spans="1:19" x14ac:dyDescent="0.3">
      <c r="A4055" s="25"/>
      <c r="C4055"/>
      <c r="D4055"/>
      <c r="E4055"/>
      <c r="F4055"/>
      <c r="G4055"/>
      <c r="H4055" s="26"/>
      <c r="I4055" s="26"/>
      <c r="J4055"/>
      <c r="K4055"/>
      <c r="N4055"/>
      <c r="O4055"/>
      <c r="P4055"/>
      <c r="Q4055"/>
      <c r="R4055"/>
      <c r="S4055" s="30"/>
    </row>
    <row r="4056" spans="1:19" x14ac:dyDescent="0.3">
      <c r="A4056" s="25"/>
      <c r="C4056"/>
      <c r="D4056"/>
      <c r="E4056"/>
      <c r="F4056"/>
      <c r="G4056"/>
      <c r="H4056" s="26"/>
      <c r="I4056" s="26"/>
      <c r="J4056"/>
      <c r="K4056"/>
      <c r="N4056"/>
      <c r="O4056"/>
      <c r="P4056"/>
      <c r="Q4056"/>
      <c r="R4056"/>
      <c r="S4056" s="30"/>
    </row>
    <row r="4057" spans="1:19" x14ac:dyDescent="0.3">
      <c r="A4057" s="25"/>
      <c r="C4057"/>
      <c r="D4057"/>
      <c r="E4057"/>
      <c r="F4057"/>
      <c r="G4057"/>
      <c r="H4057" s="26"/>
      <c r="I4057" s="26"/>
      <c r="J4057"/>
      <c r="K4057"/>
      <c r="N4057"/>
      <c r="O4057"/>
      <c r="P4057"/>
      <c r="Q4057"/>
      <c r="R4057"/>
      <c r="S4057" s="30"/>
    </row>
    <row r="4058" spans="1:19" x14ac:dyDescent="0.3">
      <c r="A4058" s="25"/>
      <c r="C4058"/>
      <c r="D4058"/>
      <c r="E4058"/>
      <c r="F4058"/>
      <c r="G4058"/>
      <c r="H4058" s="26"/>
      <c r="I4058" s="26"/>
      <c r="J4058"/>
      <c r="K4058"/>
      <c r="N4058"/>
      <c r="O4058"/>
      <c r="P4058"/>
      <c r="Q4058"/>
      <c r="R4058"/>
      <c r="S4058" s="30"/>
    </row>
    <row r="4059" spans="1:19" x14ac:dyDescent="0.3">
      <c r="A4059" s="25"/>
      <c r="C4059"/>
      <c r="D4059"/>
      <c r="E4059"/>
      <c r="F4059"/>
      <c r="G4059"/>
      <c r="H4059" s="26"/>
      <c r="I4059" s="26"/>
      <c r="J4059"/>
      <c r="K4059"/>
      <c r="N4059"/>
      <c r="O4059"/>
      <c r="P4059"/>
      <c r="Q4059"/>
      <c r="R4059"/>
      <c r="S4059" s="30"/>
    </row>
    <row r="4060" spans="1:19" x14ac:dyDescent="0.3">
      <c r="A4060" s="25"/>
      <c r="C4060"/>
      <c r="D4060"/>
      <c r="E4060"/>
      <c r="F4060"/>
      <c r="G4060"/>
      <c r="H4060" s="26"/>
      <c r="I4060" s="26"/>
      <c r="J4060"/>
      <c r="K4060"/>
      <c r="N4060"/>
      <c r="O4060"/>
      <c r="P4060"/>
      <c r="Q4060"/>
      <c r="R4060"/>
      <c r="S4060" s="30"/>
    </row>
    <row r="4061" spans="1:19" x14ac:dyDescent="0.3">
      <c r="A4061" s="25"/>
      <c r="C4061"/>
      <c r="D4061"/>
      <c r="E4061"/>
      <c r="F4061"/>
      <c r="G4061"/>
      <c r="H4061" s="26"/>
      <c r="I4061" s="26"/>
      <c r="J4061"/>
      <c r="K4061"/>
      <c r="N4061"/>
      <c r="O4061"/>
      <c r="P4061"/>
      <c r="Q4061"/>
      <c r="R4061"/>
      <c r="S4061" s="30"/>
    </row>
    <row r="4062" spans="1:19" x14ac:dyDescent="0.3">
      <c r="A4062" s="25"/>
      <c r="C4062"/>
      <c r="D4062"/>
      <c r="E4062"/>
      <c r="F4062"/>
      <c r="G4062"/>
      <c r="H4062" s="26"/>
      <c r="I4062" s="26"/>
      <c r="J4062"/>
      <c r="K4062"/>
      <c r="N4062"/>
      <c r="O4062"/>
      <c r="P4062"/>
      <c r="Q4062"/>
      <c r="R4062"/>
      <c r="S4062" s="30"/>
    </row>
    <row r="4063" spans="1:19" x14ac:dyDescent="0.3">
      <c r="A4063" s="25"/>
      <c r="C4063"/>
      <c r="D4063"/>
      <c r="E4063"/>
      <c r="F4063"/>
      <c r="G4063"/>
      <c r="H4063" s="26"/>
      <c r="I4063" s="26"/>
      <c r="J4063"/>
      <c r="K4063"/>
      <c r="N4063"/>
      <c r="O4063"/>
      <c r="P4063"/>
      <c r="Q4063"/>
      <c r="R4063"/>
      <c r="S4063" s="30"/>
    </row>
    <row r="4064" spans="1:19" x14ac:dyDescent="0.3">
      <c r="A4064" s="25"/>
      <c r="C4064"/>
      <c r="D4064"/>
      <c r="E4064"/>
      <c r="F4064"/>
      <c r="G4064"/>
      <c r="H4064" s="14"/>
      <c r="I4064" s="14"/>
      <c r="J4064"/>
      <c r="K4064"/>
      <c r="N4064"/>
      <c r="O4064"/>
      <c r="P4064"/>
      <c r="Q4064"/>
      <c r="R4064"/>
      <c r="S4064" s="30"/>
    </row>
    <row r="4065" spans="1:19" x14ac:dyDescent="0.3">
      <c r="A4065" s="25"/>
      <c r="C4065"/>
      <c r="D4065"/>
      <c r="E4065"/>
      <c r="F4065"/>
      <c r="G4065"/>
      <c r="H4065" s="26"/>
      <c r="I4065" s="26"/>
      <c r="J4065"/>
      <c r="K4065"/>
      <c r="N4065"/>
      <c r="O4065"/>
      <c r="P4065"/>
      <c r="Q4065"/>
      <c r="R4065"/>
      <c r="S4065" s="30"/>
    </row>
    <row r="4066" spans="1:19" x14ac:dyDescent="0.3">
      <c r="A4066" s="25"/>
      <c r="C4066"/>
      <c r="D4066"/>
      <c r="E4066"/>
      <c r="F4066"/>
      <c r="G4066"/>
      <c r="H4066" s="26"/>
      <c r="I4066" s="26"/>
      <c r="J4066"/>
      <c r="K4066"/>
      <c r="N4066"/>
      <c r="O4066"/>
      <c r="P4066"/>
      <c r="Q4066"/>
      <c r="R4066"/>
      <c r="S4066" s="30"/>
    </row>
    <row r="4067" spans="1:19" x14ac:dyDescent="0.3">
      <c r="A4067" s="25"/>
      <c r="C4067"/>
      <c r="D4067"/>
      <c r="E4067"/>
      <c r="F4067"/>
      <c r="G4067"/>
      <c r="H4067" s="26"/>
      <c r="I4067" s="26"/>
      <c r="J4067"/>
      <c r="K4067"/>
      <c r="N4067"/>
      <c r="O4067"/>
      <c r="P4067"/>
      <c r="Q4067"/>
      <c r="R4067"/>
      <c r="S4067" s="30"/>
    </row>
    <row r="4068" spans="1:19" x14ac:dyDescent="0.3">
      <c r="A4068" s="25"/>
      <c r="C4068"/>
      <c r="D4068"/>
      <c r="E4068"/>
      <c r="F4068"/>
      <c r="G4068"/>
      <c r="H4068" s="26"/>
      <c r="I4068" s="26"/>
      <c r="J4068"/>
      <c r="K4068"/>
      <c r="N4068"/>
      <c r="O4068"/>
      <c r="P4068"/>
      <c r="Q4068"/>
      <c r="R4068"/>
      <c r="S4068" s="30"/>
    </row>
    <row r="4069" spans="1:19" x14ac:dyDescent="0.3">
      <c r="A4069" s="25"/>
      <c r="C4069"/>
      <c r="D4069"/>
      <c r="E4069"/>
      <c r="F4069"/>
      <c r="G4069"/>
      <c r="H4069" s="26"/>
      <c r="I4069" s="26"/>
      <c r="J4069"/>
      <c r="K4069"/>
      <c r="N4069"/>
      <c r="O4069"/>
      <c r="P4069"/>
      <c r="Q4069"/>
      <c r="R4069"/>
      <c r="S4069" s="30"/>
    </row>
    <row r="4070" spans="1:19" x14ac:dyDescent="0.3">
      <c r="A4070" s="25"/>
      <c r="C4070"/>
      <c r="D4070"/>
      <c r="E4070"/>
      <c r="F4070"/>
      <c r="G4070"/>
      <c r="H4070" s="26"/>
      <c r="I4070" s="26"/>
      <c r="J4070"/>
      <c r="K4070"/>
      <c r="N4070"/>
      <c r="O4070"/>
      <c r="P4070"/>
      <c r="Q4070"/>
      <c r="R4070"/>
      <c r="S4070" s="30"/>
    </row>
    <row r="4071" spans="1:19" x14ac:dyDescent="0.3">
      <c r="A4071" s="25"/>
      <c r="C4071"/>
      <c r="D4071"/>
      <c r="E4071"/>
      <c r="F4071"/>
      <c r="G4071"/>
      <c r="H4071" s="26"/>
      <c r="I4071" s="26"/>
      <c r="J4071"/>
      <c r="K4071"/>
      <c r="N4071"/>
      <c r="O4071"/>
      <c r="P4071"/>
      <c r="Q4071"/>
      <c r="R4071"/>
      <c r="S4071" s="30"/>
    </row>
    <row r="4072" spans="1:19" x14ac:dyDescent="0.3">
      <c r="A4072" s="25"/>
      <c r="C4072"/>
      <c r="D4072"/>
      <c r="E4072"/>
      <c r="F4072"/>
      <c r="G4072"/>
      <c r="H4072" s="26"/>
      <c r="I4072" s="26"/>
      <c r="J4072"/>
      <c r="K4072"/>
      <c r="N4072"/>
      <c r="O4072"/>
      <c r="P4072"/>
      <c r="Q4072"/>
      <c r="R4072"/>
      <c r="S4072" s="30"/>
    </row>
    <row r="4073" spans="1:19" x14ac:dyDescent="0.3">
      <c r="A4073" s="25"/>
      <c r="C4073"/>
      <c r="D4073"/>
      <c r="E4073"/>
      <c r="F4073"/>
      <c r="G4073"/>
      <c r="H4073" s="26"/>
      <c r="I4073" s="26"/>
      <c r="J4073"/>
      <c r="K4073"/>
      <c r="N4073"/>
      <c r="O4073"/>
      <c r="P4073"/>
      <c r="Q4073"/>
      <c r="R4073"/>
      <c r="S4073" s="30"/>
    </row>
    <row r="4074" spans="1:19" x14ac:dyDescent="0.3">
      <c r="A4074" s="25"/>
      <c r="C4074"/>
      <c r="D4074"/>
      <c r="E4074"/>
      <c r="F4074"/>
      <c r="G4074"/>
      <c r="H4074"/>
      <c r="I4074"/>
      <c r="J4074"/>
      <c r="K4074"/>
      <c r="N4074"/>
      <c r="O4074"/>
      <c r="P4074"/>
      <c r="Q4074"/>
      <c r="R4074"/>
      <c r="S4074" s="30"/>
    </row>
    <row r="4075" spans="1:19" x14ac:dyDescent="0.3">
      <c r="A4075" s="25"/>
      <c r="C4075"/>
      <c r="D4075"/>
      <c r="E4075"/>
      <c r="F4075"/>
      <c r="G4075"/>
      <c r="H4075" s="26"/>
      <c r="I4075" s="26"/>
      <c r="J4075"/>
      <c r="K4075"/>
      <c r="N4075"/>
      <c r="O4075"/>
      <c r="P4075"/>
      <c r="Q4075"/>
      <c r="R4075"/>
      <c r="S4075" s="30"/>
    </row>
    <row r="4076" spans="1:19" x14ac:dyDescent="0.3">
      <c r="A4076" s="25"/>
      <c r="C4076"/>
      <c r="D4076"/>
      <c r="E4076"/>
      <c r="F4076"/>
      <c r="G4076"/>
      <c r="H4076" s="26"/>
      <c r="I4076" s="26"/>
      <c r="J4076"/>
      <c r="K4076"/>
      <c r="N4076"/>
      <c r="O4076"/>
      <c r="P4076"/>
      <c r="Q4076"/>
      <c r="R4076"/>
      <c r="S4076" s="30"/>
    </row>
    <row r="4077" spans="1:19" x14ac:dyDescent="0.3">
      <c r="A4077" s="25"/>
      <c r="C4077"/>
      <c r="D4077"/>
      <c r="E4077"/>
      <c r="F4077"/>
      <c r="G4077"/>
      <c r="H4077" s="26"/>
      <c r="I4077" s="26"/>
      <c r="J4077"/>
      <c r="K4077"/>
      <c r="N4077"/>
      <c r="O4077"/>
      <c r="P4077"/>
      <c r="Q4077"/>
      <c r="R4077"/>
      <c r="S4077" s="30"/>
    </row>
    <row r="4078" spans="1:19" x14ac:dyDescent="0.3">
      <c r="A4078" s="25"/>
      <c r="C4078"/>
      <c r="D4078"/>
      <c r="E4078"/>
      <c r="F4078"/>
      <c r="G4078"/>
      <c r="H4078" s="26"/>
      <c r="I4078" s="26"/>
      <c r="J4078"/>
      <c r="K4078"/>
      <c r="N4078"/>
      <c r="O4078"/>
      <c r="P4078"/>
      <c r="Q4078"/>
      <c r="R4078"/>
      <c r="S4078" s="30"/>
    </row>
    <row r="4079" spans="1:19" x14ac:dyDescent="0.3">
      <c r="A4079" s="25"/>
      <c r="C4079"/>
      <c r="D4079"/>
      <c r="E4079"/>
      <c r="F4079"/>
      <c r="G4079"/>
      <c r="H4079" s="26"/>
      <c r="I4079" s="26"/>
      <c r="J4079"/>
      <c r="K4079"/>
      <c r="N4079"/>
      <c r="O4079"/>
      <c r="P4079"/>
      <c r="Q4079"/>
      <c r="R4079"/>
      <c r="S4079" s="30"/>
    </row>
    <row r="4080" spans="1:19" x14ac:dyDescent="0.3">
      <c r="A4080" s="25"/>
      <c r="C4080"/>
      <c r="D4080"/>
      <c r="E4080"/>
      <c r="F4080"/>
      <c r="G4080"/>
      <c r="H4080" s="26"/>
      <c r="I4080" s="26"/>
      <c r="J4080"/>
      <c r="K4080"/>
      <c r="N4080"/>
      <c r="O4080"/>
      <c r="P4080"/>
      <c r="Q4080"/>
      <c r="R4080"/>
      <c r="S4080" s="30"/>
    </row>
    <row r="4081" spans="1:19" x14ac:dyDescent="0.3">
      <c r="A4081" s="25"/>
      <c r="C4081"/>
      <c r="D4081"/>
      <c r="E4081"/>
      <c r="F4081"/>
      <c r="G4081"/>
      <c r="H4081" s="26"/>
      <c r="I4081" s="26"/>
      <c r="J4081"/>
      <c r="K4081"/>
      <c r="N4081"/>
      <c r="O4081"/>
      <c r="P4081"/>
      <c r="Q4081"/>
      <c r="R4081"/>
      <c r="S4081" s="30"/>
    </row>
    <row r="4082" spans="1:19" x14ac:dyDescent="0.3">
      <c r="A4082" s="25"/>
      <c r="C4082"/>
      <c r="D4082"/>
      <c r="E4082"/>
      <c r="F4082"/>
      <c r="G4082"/>
      <c r="H4082" s="26"/>
      <c r="I4082" s="26"/>
      <c r="J4082"/>
      <c r="K4082"/>
      <c r="N4082"/>
      <c r="O4082"/>
      <c r="P4082"/>
      <c r="Q4082"/>
      <c r="R4082"/>
      <c r="S4082" s="30"/>
    </row>
    <row r="4083" spans="1:19" x14ac:dyDescent="0.3">
      <c r="A4083" s="25"/>
      <c r="C4083"/>
      <c r="D4083"/>
      <c r="E4083"/>
      <c r="F4083"/>
      <c r="G4083"/>
      <c r="H4083" s="26"/>
      <c r="I4083" s="26"/>
      <c r="J4083"/>
      <c r="K4083"/>
      <c r="N4083"/>
      <c r="O4083"/>
      <c r="P4083"/>
      <c r="Q4083"/>
      <c r="R4083"/>
      <c r="S4083" s="30"/>
    </row>
    <row r="4084" spans="1:19" x14ac:dyDescent="0.3">
      <c r="A4084" s="25"/>
      <c r="C4084"/>
      <c r="D4084"/>
      <c r="E4084"/>
      <c r="F4084"/>
      <c r="G4084"/>
      <c r="H4084" s="26"/>
      <c r="I4084" s="26"/>
      <c r="J4084"/>
      <c r="K4084"/>
      <c r="N4084"/>
      <c r="O4084"/>
      <c r="P4084"/>
      <c r="Q4084"/>
      <c r="R4084"/>
      <c r="S4084" s="30"/>
    </row>
    <row r="4085" spans="1:19" x14ac:dyDescent="0.3">
      <c r="A4085" s="25"/>
      <c r="C4085"/>
      <c r="D4085"/>
      <c r="E4085"/>
      <c r="F4085"/>
      <c r="G4085"/>
      <c r="H4085" s="26"/>
      <c r="I4085" s="26"/>
      <c r="J4085"/>
      <c r="K4085"/>
      <c r="N4085"/>
      <c r="O4085"/>
      <c r="P4085"/>
      <c r="Q4085"/>
      <c r="R4085"/>
      <c r="S4085" s="30"/>
    </row>
    <row r="4086" spans="1:19" x14ac:dyDescent="0.3">
      <c r="A4086" s="25"/>
      <c r="C4086"/>
      <c r="D4086"/>
      <c r="E4086"/>
      <c r="F4086"/>
      <c r="G4086"/>
      <c r="H4086" s="26"/>
      <c r="I4086" s="26"/>
      <c r="J4086"/>
      <c r="K4086"/>
      <c r="N4086"/>
      <c r="O4086"/>
      <c r="P4086"/>
      <c r="Q4086"/>
      <c r="R4086"/>
      <c r="S4086" s="30"/>
    </row>
    <row r="4087" spans="1:19" x14ac:dyDescent="0.3">
      <c r="A4087" s="25"/>
      <c r="C4087"/>
      <c r="D4087"/>
      <c r="E4087"/>
      <c r="F4087"/>
      <c r="G4087"/>
      <c r="H4087"/>
      <c r="I4087"/>
      <c r="J4087"/>
      <c r="K4087"/>
      <c r="N4087"/>
      <c r="O4087"/>
      <c r="P4087"/>
      <c r="Q4087"/>
      <c r="R4087"/>
      <c r="S4087" s="30"/>
    </row>
    <row r="4088" spans="1:19" x14ac:dyDescent="0.3">
      <c r="A4088" s="25"/>
      <c r="C4088"/>
      <c r="D4088"/>
      <c r="E4088"/>
      <c r="F4088"/>
      <c r="G4088"/>
      <c r="H4088" s="26"/>
      <c r="I4088" s="26"/>
      <c r="J4088"/>
      <c r="K4088"/>
      <c r="N4088"/>
      <c r="O4088"/>
      <c r="P4088"/>
      <c r="Q4088"/>
      <c r="R4088"/>
      <c r="S4088" s="30"/>
    </row>
    <row r="4089" spans="1:19" x14ac:dyDescent="0.3">
      <c r="A4089" s="25"/>
      <c r="C4089"/>
      <c r="D4089"/>
      <c r="E4089"/>
      <c r="F4089"/>
      <c r="G4089"/>
      <c r="H4089" s="26"/>
      <c r="I4089" s="26"/>
      <c r="J4089"/>
      <c r="K4089"/>
      <c r="N4089"/>
      <c r="O4089"/>
      <c r="P4089"/>
      <c r="Q4089"/>
      <c r="R4089"/>
      <c r="S4089" s="30"/>
    </row>
    <row r="4090" spans="1:19" x14ac:dyDescent="0.3">
      <c r="A4090" s="25"/>
      <c r="C4090"/>
      <c r="D4090"/>
      <c r="E4090"/>
      <c r="F4090"/>
      <c r="G4090"/>
      <c r="H4090" s="26"/>
      <c r="I4090" s="26"/>
      <c r="J4090"/>
      <c r="K4090"/>
      <c r="N4090"/>
      <c r="O4090"/>
      <c r="P4090"/>
      <c r="Q4090"/>
      <c r="R4090"/>
      <c r="S4090" s="30"/>
    </row>
    <row r="4091" spans="1:19" x14ac:dyDescent="0.3">
      <c r="A4091" s="25"/>
      <c r="C4091"/>
      <c r="D4091"/>
      <c r="E4091"/>
      <c r="F4091"/>
      <c r="G4091"/>
      <c r="H4091" s="26"/>
      <c r="I4091" s="26"/>
      <c r="J4091"/>
      <c r="K4091"/>
      <c r="N4091"/>
      <c r="O4091"/>
      <c r="P4091"/>
      <c r="Q4091"/>
      <c r="R4091"/>
      <c r="S4091" s="30"/>
    </row>
    <row r="4092" spans="1:19" x14ac:dyDescent="0.3">
      <c r="A4092" s="25"/>
      <c r="C4092"/>
      <c r="D4092"/>
      <c r="E4092"/>
      <c r="F4092"/>
      <c r="G4092"/>
      <c r="H4092" s="26"/>
      <c r="I4092" s="26"/>
      <c r="J4092"/>
      <c r="K4092"/>
      <c r="N4092"/>
      <c r="O4092"/>
      <c r="P4092"/>
      <c r="Q4092"/>
      <c r="R4092"/>
      <c r="S4092" s="30"/>
    </row>
    <row r="4093" spans="1:19" x14ac:dyDescent="0.3">
      <c r="A4093" s="25"/>
      <c r="C4093"/>
      <c r="D4093"/>
      <c r="E4093"/>
      <c r="F4093"/>
      <c r="G4093"/>
      <c r="H4093" s="26"/>
      <c r="I4093" s="26"/>
      <c r="J4093"/>
      <c r="K4093"/>
      <c r="N4093"/>
      <c r="O4093"/>
      <c r="P4093"/>
      <c r="Q4093"/>
      <c r="R4093"/>
      <c r="S4093" s="30"/>
    </row>
    <row r="4094" spans="1:19" x14ac:dyDescent="0.3">
      <c r="A4094" s="25"/>
      <c r="C4094"/>
      <c r="D4094"/>
      <c r="E4094"/>
      <c r="F4094"/>
      <c r="G4094"/>
      <c r="H4094" s="14"/>
      <c r="I4094" s="14"/>
      <c r="J4094"/>
      <c r="K4094"/>
      <c r="N4094"/>
      <c r="O4094"/>
      <c r="P4094"/>
      <c r="Q4094"/>
      <c r="R4094"/>
      <c r="S4094" s="30"/>
    </row>
    <row r="4095" spans="1:19" x14ac:dyDescent="0.3">
      <c r="A4095" s="25"/>
      <c r="C4095"/>
      <c r="D4095"/>
      <c r="E4095"/>
      <c r="F4095"/>
      <c r="G4095"/>
      <c r="H4095" s="14"/>
      <c r="I4095" s="14"/>
      <c r="J4095"/>
      <c r="K4095"/>
      <c r="N4095"/>
      <c r="O4095"/>
      <c r="P4095"/>
      <c r="Q4095"/>
      <c r="R4095"/>
      <c r="S4095" s="30"/>
    </row>
    <row r="4096" spans="1:19" x14ac:dyDescent="0.3">
      <c r="A4096" s="25"/>
      <c r="C4096"/>
      <c r="D4096"/>
      <c r="E4096"/>
      <c r="F4096"/>
      <c r="G4096"/>
      <c r="J4096"/>
      <c r="K4096"/>
      <c r="N4096"/>
      <c r="O4096"/>
      <c r="P4096"/>
      <c r="Q4096"/>
      <c r="R4096"/>
      <c r="S4096" s="30"/>
    </row>
    <row r="4097" spans="1:19" x14ac:dyDescent="0.3">
      <c r="A4097" s="25"/>
      <c r="C4097"/>
      <c r="D4097"/>
      <c r="E4097"/>
      <c r="F4097"/>
      <c r="G4097"/>
      <c r="J4097"/>
      <c r="K4097"/>
      <c r="N4097"/>
      <c r="O4097"/>
      <c r="P4097"/>
      <c r="Q4097"/>
      <c r="R4097"/>
      <c r="S4097" s="30"/>
    </row>
    <row r="4098" spans="1:19" x14ac:dyDescent="0.3">
      <c r="A4098" s="25"/>
      <c r="C4098"/>
      <c r="D4098"/>
      <c r="E4098"/>
      <c r="F4098"/>
      <c r="G4098"/>
      <c r="H4098" s="14"/>
      <c r="I4098" s="14"/>
      <c r="J4098"/>
      <c r="K4098"/>
      <c r="N4098"/>
      <c r="O4098"/>
      <c r="P4098"/>
      <c r="Q4098"/>
      <c r="R4098"/>
      <c r="S4098" s="30"/>
    </row>
    <row r="4099" spans="1:19" x14ac:dyDescent="0.3">
      <c r="A4099" s="25"/>
      <c r="C4099"/>
      <c r="D4099"/>
      <c r="E4099"/>
      <c r="F4099"/>
      <c r="G4099"/>
      <c r="H4099" s="14"/>
      <c r="I4099" s="14"/>
      <c r="J4099"/>
      <c r="K4099"/>
      <c r="N4099"/>
      <c r="O4099"/>
      <c r="P4099"/>
      <c r="Q4099"/>
      <c r="R4099"/>
      <c r="S4099" s="30"/>
    </row>
    <row r="4100" spans="1:19" x14ac:dyDescent="0.3">
      <c r="A4100" s="25"/>
      <c r="C4100"/>
      <c r="D4100"/>
      <c r="E4100"/>
      <c r="F4100"/>
      <c r="G4100"/>
      <c r="H4100" s="26"/>
      <c r="I4100" s="26"/>
      <c r="J4100"/>
      <c r="K4100"/>
      <c r="N4100"/>
      <c r="O4100"/>
      <c r="P4100"/>
      <c r="Q4100"/>
      <c r="R4100"/>
      <c r="S4100" s="30"/>
    </row>
    <row r="4101" spans="1:19" x14ac:dyDescent="0.3">
      <c r="A4101" s="25"/>
      <c r="C4101"/>
      <c r="D4101"/>
      <c r="E4101"/>
      <c r="F4101"/>
      <c r="G4101"/>
      <c r="H4101" s="26"/>
      <c r="I4101" s="26"/>
      <c r="J4101"/>
      <c r="K4101"/>
      <c r="N4101"/>
      <c r="O4101"/>
      <c r="P4101"/>
      <c r="Q4101"/>
      <c r="R4101"/>
      <c r="S4101" s="30"/>
    </row>
    <row r="4102" spans="1:19" x14ac:dyDescent="0.3">
      <c r="A4102" s="25"/>
      <c r="C4102"/>
      <c r="D4102"/>
      <c r="E4102"/>
      <c r="F4102"/>
      <c r="G4102"/>
      <c r="H4102" s="14"/>
      <c r="I4102" s="14"/>
      <c r="J4102"/>
      <c r="K4102"/>
      <c r="N4102"/>
      <c r="O4102"/>
      <c r="P4102"/>
      <c r="Q4102"/>
      <c r="R4102"/>
      <c r="S4102" s="30"/>
    </row>
    <row r="4103" spans="1:19" x14ac:dyDescent="0.3">
      <c r="A4103" s="25"/>
      <c r="C4103"/>
      <c r="D4103"/>
      <c r="E4103"/>
      <c r="F4103"/>
      <c r="G4103"/>
      <c r="H4103" s="14"/>
      <c r="I4103" s="14"/>
      <c r="J4103"/>
      <c r="K4103"/>
      <c r="N4103"/>
      <c r="O4103"/>
      <c r="P4103"/>
      <c r="Q4103"/>
      <c r="R4103"/>
      <c r="S4103" s="30"/>
    </row>
    <row r="4104" spans="1:19" x14ac:dyDescent="0.3">
      <c r="A4104" s="25"/>
      <c r="C4104"/>
      <c r="D4104"/>
      <c r="E4104"/>
      <c r="F4104"/>
      <c r="G4104"/>
      <c r="H4104" s="14"/>
      <c r="I4104" s="14"/>
      <c r="J4104"/>
      <c r="K4104"/>
      <c r="N4104"/>
      <c r="O4104"/>
      <c r="P4104"/>
      <c r="Q4104"/>
      <c r="R4104"/>
      <c r="S4104" s="30"/>
    </row>
    <row r="4105" spans="1:19" x14ac:dyDescent="0.3">
      <c r="A4105" s="25"/>
      <c r="C4105"/>
      <c r="D4105"/>
      <c r="E4105"/>
      <c r="F4105"/>
      <c r="G4105"/>
      <c r="H4105" s="14"/>
      <c r="I4105" s="14"/>
      <c r="J4105"/>
      <c r="K4105"/>
      <c r="N4105"/>
      <c r="O4105"/>
      <c r="P4105"/>
      <c r="Q4105"/>
      <c r="R4105"/>
      <c r="S4105" s="30"/>
    </row>
    <row r="4106" spans="1:19" x14ac:dyDescent="0.3">
      <c r="A4106" s="25"/>
      <c r="C4106"/>
      <c r="D4106"/>
      <c r="E4106"/>
      <c r="F4106"/>
      <c r="G4106"/>
      <c r="H4106" s="14"/>
      <c r="I4106" s="14"/>
      <c r="J4106"/>
      <c r="K4106"/>
      <c r="N4106"/>
      <c r="O4106"/>
      <c r="P4106"/>
      <c r="Q4106"/>
      <c r="R4106"/>
      <c r="S4106" s="30"/>
    </row>
    <row r="4107" spans="1:19" x14ac:dyDescent="0.3">
      <c r="A4107" s="25"/>
      <c r="C4107"/>
      <c r="D4107"/>
      <c r="E4107"/>
      <c r="F4107"/>
      <c r="G4107"/>
      <c r="H4107" s="14"/>
      <c r="I4107" s="14"/>
      <c r="J4107"/>
      <c r="K4107"/>
      <c r="N4107"/>
      <c r="O4107"/>
      <c r="P4107"/>
      <c r="Q4107"/>
      <c r="R4107"/>
      <c r="S4107" s="30"/>
    </row>
    <row r="4108" spans="1:19" x14ac:dyDescent="0.3">
      <c r="A4108" s="25"/>
      <c r="C4108"/>
      <c r="D4108"/>
      <c r="E4108"/>
      <c r="F4108"/>
      <c r="G4108"/>
      <c r="H4108" s="14"/>
      <c r="I4108" s="14"/>
      <c r="J4108"/>
      <c r="K4108"/>
      <c r="N4108"/>
      <c r="O4108"/>
      <c r="P4108"/>
      <c r="Q4108"/>
      <c r="R4108"/>
      <c r="S4108" s="30"/>
    </row>
    <row r="4109" spans="1:19" x14ac:dyDescent="0.3">
      <c r="A4109" s="25"/>
      <c r="C4109"/>
      <c r="D4109"/>
      <c r="E4109"/>
      <c r="F4109"/>
      <c r="G4109"/>
      <c r="H4109" s="14"/>
      <c r="I4109" s="14"/>
      <c r="J4109"/>
      <c r="K4109"/>
      <c r="N4109"/>
      <c r="O4109"/>
      <c r="P4109"/>
      <c r="Q4109"/>
      <c r="R4109"/>
      <c r="S4109" s="30"/>
    </row>
    <row r="4110" spans="1:19" x14ac:dyDescent="0.3">
      <c r="A4110" s="25"/>
      <c r="C4110"/>
      <c r="D4110"/>
      <c r="E4110"/>
      <c r="F4110"/>
      <c r="G4110"/>
      <c r="H4110" s="14"/>
      <c r="I4110" s="14"/>
      <c r="J4110"/>
      <c r="K4110"/>
      <c r="N4110"/>
      <c r="O4110"/>
      <c r="P4110"/>
      <c r="Q4110"/>
      <c r="R4110"/>
      <c r="S4110" s="30"/>
    </row>
    <row r="4111" spans="1:19" x14ac:dyDescent="0.3">
      <c r="A4111" s="25"/>
      <c r="C4111"/>
      <c r="D4111"/>
      <c r="E4111"/>
      <c r="F4111"/>
      <c r="G4111"/>
      <c r="J4111"/>
      <c r="K4111"/>
      <c r="N4111"/>
      <c r="O4111"/>
      <c r="P4111"/>
      <c r="Q4111"/>
      <c r="R4111"/>
      <c r="S4111" s="30"/>
    </row>
    <row r="4112" spans="1:19" x14ac:dyDescent="0.3">
      <c r="A4112" s="25"/>
      <c r="C4112"/>
      <c r="D4112"/>
      <c r="E4112"/>
      <c r="F4112"/>
      <c r="G4112"/>
      <c r="H4112" s="14"/>
      <c r="I4112" s="14"/>
      <c r="J4112"/>
      <c r="K4112"/>
      <c r="N4112"/>
      <c r="O4112"/>
      <c r="P4112"/>
      <c r="Q4112"/>
      <c r="R4112"/>
      <c r="S4112" s="30"/>
    </row>
    <row r="4113" spans="1:19" x14ac:dyDescent="0.3">
      <c r="A4113" s="25"/>
      <c r="C4113"/>
      <c r="D4113"/>
      <c r="E4113"/>
      <c r="F4113"/>
      <c r="G4113"/>
      <c r="H4113" s="14"/>
      <c r="I4113" s="14"/>
      <c r="J4113"/>
      <c r="K4113"/>
      <c r="N4113"/>
      <c r="O4113"/>
      <c r="P4113"/>
      <c r="Q4113"/>
      <c r="R4113"/>
      <c r="S4113" s="30"/>
    </row>
    <row r="4114" spans="1:19" x14ac:dyDescent="0.3">
      <c r="A4114" s="25"/>
      <c r="C4114"/>
      <c r="D4114"/>
      <c r="E4114"/>
      <c r="F4114"/>
      <c r="G4114"/>
      <c r="H4114" s="26"/>
      <c r="I4114" s="26"/>
      <c r="J4114"/>
      <c r="K4114"/>
      <c r="N4114"/>
      <c r="O4114"/>
      <c r="P4114"/>
      <c r="Q4114"/>
      <c r="R4114"/>
      <c r="S4114" s="30"/>
    </row>
    <row r="4115" spans="1:19" x14ac:dyDescent="0.3">
      <c r="A4115" s="25"/>
      <c r="C4115"/>
      <c r="D4115"/>
      <c r="E4115"/>
      <c r="F4115"/>
      <c r="G4115"/>
      <c r="H4115" s="26"/>
      <c r="I4115" s="26"/>
      <c r="J4115"/>
      <c r="K4115"/>
      <c r="N4115"/>
      <c r="O4115"/>
      <c r="P4115"/>
      <c r="Q4115"/>
      <c r="R4115"/>
      <c r="S4115" s="30"/>
    </row>
    <row r="4116" spans="1:19" x14ac:dyDescent="0.3">
      <c r="A4116" s="25"/>
      <c r="C4116"/>
      <c r="D4116"/>
      <c r="E4116"/>
      <c r="F4116"/>
      <c r="G4116"/>
      <c r="H4116" s="26"/>
      <c r="I4116" s="26"/>
      <c r="J4116"/>
      <c r="K4116"/>
      <c r="N4116"/>
      <c r="O4116"/>
      <c r="P4116"/>
      <c r="Q4116"/>
      <c r="R4116"/>
      <c r="S4116" s="30"/>
    </row>
    <row r="4117" spans="1:19" x14ac:dyDescent="0.3">
      <c r="A4117" s="25"/>
      <c r="C4117"/>
      <c r="D4117"/>
      <c r="E4117"/>
      <c r="F4117"/>
      <c r="G4117"/>
      <c r="H4117" s="26"/>
      <c r="I4117" s="26"/>
      <c r="J4117"/>
      <c r="K4117"/>
      <c r="N4117"/>
      <c r="O4117"/>
      <c r="P4117"/>
      <c r="Q4117"/>
      <c r="R4117"/>
      <c r="S4117" s="30"/>
    </row>
    <row r="4118" spans="1:19" x14ac:dyDescent="0.3">
      <c r="A4118" s="25"/>
      <c r="C4118"/>
      <c r="D4118"/>
      <c r="E4118"/>
      <c r="F4118"/>
      <c r="G4118"/>
      <c r="H4118" s="26"/>
      <c r="I4118" s="26"/>
      <c r="J4118"/>
      <c r="K4118"/>
      <c r="N4118"/>
      <c r="O4118"/>
      <c r="P4118"/>
      <c r="Q4118"/>
      <c r="R4118"/>
      <c r="S4118" s="30"/>
    </row>
    <row r="4119" spans="1:19" x14ac:dyDescent="0.3">
      <c r="A4119" s="25"/>
      <c r="C4119"/>
      <c r="D4119"/>
      <c r="E4119"/>
      <c r="F4119"/>
      <c r="G4119"/>
      <c r="H4119"/>
      <c r="I4119"/>
      <c r="J4119"/>
      <c r="K4119"/>
      <c r="N4119"/>
      <c r="O4119"/>
      <c r="P4119"/>
      <c r="Q4119"/>
      <c r="R4119"/>
      <c r="S4119" s="30"/>
    </row>
    <row r="4120" spans="1:19" x14ac:dyDescent="0.3">
      <c r="A4120" s="25"/>
      <c r="C4120"/>
      <c r="D4120"/>
      <c r="E4120"/>
      <c r="F4120"/>
      <c r="G4120"/>
      <c r="H4120" s="26"/>
      <c r="I4120" s="26"/>
      <c r="J4120"/>
      <c r="K4120"/>
      <c r="N4120"/>
      <c r="O4120"/>
      <c r="P4120"/>
      <c r="Q4120"/>
      <c r="R4120"/>
      <c r="S4120" s="30"/>
    </row>
    <row r="4121" spans="1:19" x14ac:dyDescent="0.3">
      <c r="A4121" s="25"/>
      <c r="C4121"/>
      <c r="D4121"/>
      <c r="E4121"/>
      <c r="F4121"/>
      <c r="G4121"/>
      <c r="H4121" s="26"/>
      <c r="I4121" s="26"/>
      <c r="J4121"/>
      <c r="K4121"/>
      <c r="N4121"/>
      <c r="O4121"/>
      <c r="P4121"/>
      <c r="Q4121"/>
      <c r="R4121"/>
      <c r="S4121" s="30"/>
    </row>
    <row r="4122" spans="1:19" x14ac:dyDescent="0.3">
      <c r="A4122" s="25"/>
      <c r="C4122"/>
      <c r="D4122"/>
      <c r="E4122"/>
      <c r="F4122"/>
      <c r="G4122"/>
      <c r="H4122"/>
      <c r="I4122"/>
      <c r="J4122"/>
      <c r="K4122"/>
      <c r="N4122"/>
      <c r="O4122"/>
      <c r="P4122"/>
      <c r="Q4122"/>
      <c r="R4122"/>
      <c r="S4122" s="30"/>
    </row>
    <row r="4123" spans="1:19" x14ac:dyDescent="0.3">
      <c r="A4123" s="25"/>
      <c r="C4123"/>
      <c r="D4123"/>
      <c r="E4123"/>
      <c r="F4123"/>
      <c r="G4123"/>
      <c r="H4123" s="26"/>
      <c r="I4123" s="26"/>
      <c r="J4123"/>
      <c r="K4123"/>
      <c r="N4123"/>
      <c r="O4123"/>
      <c r="P4123"/>
      <c r="Q4123"/>
      <c r="R4123"/>
      <c r="S4123" s="30"/>
    </row>
    <row r="4124" spans="1:19" x14ac:dyDescent="0.3">
      <c r="A4124" s="25"/>
      <c r="C4124"/>
      <c r="D4124"/>
      <c r="E4124"/>
      <c r="F4124"/>
      <c r="G4124"/>
      <c r="H4124"/>
      <c r="I4124"/>
      <c r="J4124"/>
      <c r="K4124"/>
      <c r="N4124"/>
      <c r="O4124"/>
      <c r="P4124"/>
      <c r="Q4124"/>
      <c r="R4124"/>
      <c r="S4124" s="30"/>
    </row>
    <row r="4125" spans="1:19" x14ac:dyDescent="0.3">
      <c r="A4125" s="25"/>
      <c r="C4125"/>
      <c r="D4125"/>
      <c r="E4125"/>
      <c r="F4125"/>
      <c r="G4125"/>
      <c r="H4125" s="26"/>
      <c r="I4125" s="26"/>
      <c r="J4125"/>
      <c r="K4125"/>
      <c r="N4125"/>
      <c r="O4125"/>
      <c r="P4125"/>
      <c r="Q4125"/>
      <c r="R4125"/>
      <c r="S4125" s="30"/>
    </row>
    <row r="4126" spans="1:19" x14ac:dyDescent="0.3">
      <c r="A4126" s="25"/>
      <c r="C4126"/>
      <c r="D4126"/>
      <c r="E4126"/>
      <c r="F4126"/>
      <c r="G4126"/>
      <c r="H4126" s="26"/>
      <c r="I4126" s="26"/>
      <c r="J4126"/>
      <c r="K4126"/>
      <c r="N4126"/>
      <c r="O4126"/>
      <c r="P4126"/>
      <c r="Q4126"/>
      <c r="R4126"/>
      <c r="S4126" s="30"/>
    </row>
    <row r="4127" spans="1:19" x14ac:dyDescent="0.3">
      <c r="A4127" s="25"/>
      <c r="C4127"/>
      <c r="D4127"/>
      <c r="E4127"/>
      <c r="F4127"/>
      <c r="G4127"/>
      <c r="H4127" s="26"/>
      <c r="I4127" s="26"/>
      <c r="J4127"/>
      <c r="K4127"/>
      <c r="N4127"/>
      <c r="O4127"/>
      <c r="P4127"/>
      <c r="Q4127"/>
      <c r="R4127"/>
      <c r="S4127" s="30"/>
    </row>
    <row r="4128" spans="1:19" x14ac:dyDescent="0.3">
      <c r="A4128" s="25"/>
      <c r="C4128"/>
      <c r="D4128"/>
      <c r="E4128"/>
      <c r="F4128"/>
      <c r="G4128"/>
      <c r="H4128" s="26"/>
      <c r="I4128" s="26"/>
      <c r="J4128"/>
      <c r="K4128"/>
      <c r="N4128"/>
      <c r="O4128"/>
      <c r="P4128"/>
      <c r="Q4128"/>
      <c r="R4128"/>
      <c r="S4128" s="30"/>
    </row>
    <row r="4129" spans="1:19" x14ac:dyDescent="0.3">
      <c r="A4129" s="25"/>
      <c r="C4129"/>
      <c r="D4129"/>
      <c r="E4129"/>
      <c r="F4129"/>
      <c r="G4129"/>
      <c r="H4129"/>
      <c r="I4129"/>
      <c r="J4129"/>
      <c r="K4129"/>
      <c r="N4129"/>
      <c r="O4129"/>
      <c r="P4129"/>
      <c r="Q4129"/>
      <c r="R4129"/>
      <c r="S4129" s="30"/>
    </row>
    <row r="4130" spans="1:19" x14ac:dyDescent="0.3">
      <c r="A4130" s="25"/>
      <c r="C4130"/>
      <c r="D4130"/>
      <c r="E4130"/>
      <c r="F4130"/>
      <c r="G4130"/>
      <c r="H4130" s="26"/>
      <c r="I4130" s="26"/>
      <c r="J4130"/>
      <c r="K4130"/>
      <c r="N4130"/>
      <c r="O4130"/>
      <c r="P4130"/>
      <c r="Q4130"/>
      <c r="R4130"/>
      <c r="S4130" s="30"/>
    </row>
    <row r="4131" spans="1:19" x14ac:dyDescent="0.3">
      <c r="A4131" s="25"/>
      <c r="C4131"/>
      <c r="D4131"/>
      <c r="E4131"/>
      <c r="F4131"/>
      <c r="G4131"/>
      <c r="H4131" s="26"/>
      <c r="I4131" s="26"/>
      <c r="J4131"/>
      <c r="K4131"/>
      <c r="N4131"/>
      <c r="O4131"/>
      <c r="P4131"/>
      <c r="Q4131"/>
      <c r="R4131"/>
      <c r="S4131" s="30"/>
    </row>
    <row r="4132" spans="1:19" x14ac:dyDescent="0.3">
      <c r="A4132" s="25"/>
      <c r="C4132"/>
      <c r="D4132"/>
      <c r="E4132"/>
      <c r="F4132"/>
      <c r="G4132"/>
      <c r="H4132" s="26"/>
      <c r="I4132" s="26"/>
      <c r="J4132"/>
      <c r="K4132"/>
      <c r="N4132"/>
      <c r="O4132"/>
      <c r="P4132"/>
      <c r="Q4132"/>
      <c r="R4132"/>
      <c r="S4132" s="30"/>
    </row>
    <row r="4133" spans="1:19" x14ac:dyDescent="0.3">
      <c r="A4133" s="25"/>
      <c r="C4133"/>
      <c r="D4133"/>
      <c r="E4133"/>
      <c r="F4133"/>
      <c r="G4133"/>
      <c r="H4133" s="26"/>
      <c r="I4133" s="26"/>
      <c r="J4133"/>
      <c r="K4133"/>
      <c r="N4133"/>
      <c r="O4133"/>
      <c r="P4133"/>
      <c r="Q4133"/>
      <c r="R4133"/>
      <c r="S4133" s="30"/>
    </row>
    <row r="4134" spans="1:19" x14ac:dyDescent="0.3">
      <c r="A4134" s="25"/>
      <c r="C4134"/>
      <c r="D4134"/>
      <c r="E4134"/>
      <c r="F4134"/>
      <c r="G4134"/>
      <c r="H4134" s="26"/>
      <c r="I4134" s="26"/>
      <c r="J4134"/>
      <c r="K4134"/>
      <c r="N4134"/>
      <c r="O4134"/>
      <c r="P4134"/>
      <c r="Q4134"/>
      <c r="R4134"/>
      <c r="S4134" s="30"/>
    </row>
    <row r="4135" spans="1:19" x14ac:dyDescent="0.3">
      <c r="A4135" s="25"/>
      <c r="C4135"/>
      <c r="D4135"/>
      <c r="E4135"/>
      <c r="F4135"/>
      <c r="G4135"/>
      <c r="H4135"/>
      <c r="I4135"/>
      <c r="J4135"/>
      <c r="K4135"/>
      <c r="N4135"/>
      <c r="O4135"/>
      <c r="P4135"/>
      <c r="Q4135"/>
      <c r="R4135"/>
      <c r="S4135" s="30"/>
    </row>
    <row r="4136" spans="1:19" x14ac:dyDescent="0.3">
      <c r="A4136" s="25"/>
      <c r="C4136"/>
      <c r="D4136"/>
      <c r="E4136"/>
      <c r="F4136"/>
      <c r="G4136"/>
      <c r="H4136"/>
      <c r="I4136"/>
      <c r="J4136"/>
      <c r="K4136"/>
      <c r="N4136"/>
      <c r="O4136"/>
      <c r="P4136"/>
      <c r="Q4136"/>
      <c r="R4136"/>
      <c r="S4136" s="30"/>
    </row>
    <row r="4137" spans="1:19" x14ac:dyDescent="0.3">
      <c r="A4137" s="25"/>
      <c r="C4137"/>
      <c r="D4137"/>
      <c r="E4137"/>
      <c r="F4137"/>
      <c r="G4137"/>
      <c r="H4137" s="26"/>
      <c r="I4137" s="26"/>
      <c r="J4137"/>
      <c r="K4137"/>
      <c r="N4137"/>
      <c r="O4137"/>
      <c r="P4137"/>
      <c r="Q4137"/>
      <c r="R4137"/>
      <c r="S4137" s="30"/>
    </row>
    <row r="4138" spans="1:19" x14ac:dyDescent="0.3">
      <c r="A4138" s="25"/>
      <c r="C4138"/>
      <c r="D4138"/>
      <c r="E4138"/>
      <c r="F4138"/>
      <c r="G4138"/>
      <c r="H4138" s="26"/>
      <c r="I4138" s="26"/>
      <c r="J4138"/>
      <c r="K4138"/>
      <c r="N4138"/>
      <c r="O4138"/>
      <c r="P4138"/>
      <c r="Q4138"/>
      <c r="R4138"/>
      <c r="S4138" s="30"/>
    </row>
    <row r="4139" spans="1:19" x14ac:dyDescent="0.3">
      <c r="A4139" s="25"/>
      <c r="C4139"/>
      <c r="D4139"/>
      <c r="E4139"/>
      <c r="F4139"/>
      <c r="G4139"/>
      <c r="H4139" s="26"/>
      <c r="I4139" s="26"/>
      <c r="J4139"/>
      <c r="K4139"/>
      <c r="N4139"/>
      <c r="O4139"/>
      <c r="P4139"/>
      <c r="Q4139"/>
      <c r="R4139"/>
      <c r="S4139" s="30"/>
    </row>
    <row r="4140" spans="1:19" x14ac:dyDescent="0.3">
      <c r="A4140" s="25"/>
      <c r="C4140"/>
      <c r="D4140"/>
      <c r="E4140"/>
      <c r="F4140"/>
      <c r="G4140"/>
      <c r="H4140" s="26"/>
      <c r="I4140" s="26"/>
      <c r="J4140"/>
      <c r="K4140"/>
      <c r="N4140"/>
      <c r="O4140"/>
      <c r="P4140"/>
      <c r="Q4140"/>
      <c r="R4140"/>
      <c r="S4140" s="30"/>
    </row>
    <row r="4141" spans="1:19" x14ac:dyDescent="0.3">
      <c r="A4141" s="25"/>
      <c r="C4141"/>
      <c r="D4141"/>
      <c r="E4141"/>
      <c r="F4141"/>
      <c r="G4141"/>
      <c r="H4141" s="26"/>
      <c r="I4141" s="26"/>
      <c r="J4141"/>
      <c r="K4141"/>
      <c r="N4141"/>
      <c r="O4141"/>
      <c r="P4141"/>
      <c r="Q4141"/>
      <c r="R4141"/>
      <c r="S4141" s="30"/>
    </row>
    <row r="4142" spans="1:19" x14ac:dyDescent="0.3">
      <c r="A4142" s="25"/>
      <c r="C4142"/>
      <c r="D4142"/>
      <c r="E4142"/>
      <c r="F4142"/>
      <c r="G4142"/>
      <c r="H4142"/>
      <c r="I4142"/>
      <c r="J4142"/>
      <c r="K4142"/>
      <c r="N4142"/>
      <c r="O4142"/>
      <c r="P4142"/>
      <c r="Q4142"/>
      <c r="R4142"/>
      <c r="S4142" s="30"/>
    </row>
    <row r="4143" spans="1:19" x14ac:dyDescent="0.3">
      <c r="A4143" s="25"/>
      <c r="C4143"/>
      <c r="D4143"/>
      <c r="E4143"/>
      <c r="F4143"/>
      <c r="G4143"/>
      <c r="H4143" s="26"/>
      <c r="I4143" s="26"/>
      <c r="J4143"/>
      <c r="K4143"/>
      <c r="N4143"/>
      <c r="O4143"/>
      <c r="P4143"/>
      <c r="Q4143"/>
      <c r="R4143"/>
      <c r="S4143" s="30"/>
    </row>
    <row r="4144" spans="1:19" x14ac:dyDescent="0.3">
      <c r="A4144" s="25"/>
      <c r="C4144"/>
      <c r="D4144"/>
      <c r="E4144"/>
      <c r="F4144"/>
      <c r="G4144"/>
      <c r="H4144" s="26"/>
      <c r="I4144" s="26"/>
      <c r="J4144"/>
      <c r="K4144"/>
      <c r="N4144"/>
      <c r="O4144"/>
      <c r="P4144"/>
      <c r="Q4144"/>
      <c r="R4144"/>
      <c r="S4144" s="30"/>
    </row>
    <row r="4145" spans="1:19" x14ac:dyDescent="0.3">
      <c r="A4145" s="25"/>
      <c r="C4145"/>
      <c r="D4145"/>
      <c r="E4145"/>
      <c r="F4145"/>
      <c r="G4145"/>
      <c r="H4145" s="26"/>
      <c r="I4145" s="26"/>
      <c r="J4145"/>
      <c r="K4145"/>
      <c r="N4145"/>
      <c r="O4145"/>
      <c r="P4145"/>
      <c r="Q4145"/>
      <c r="R4145"/>
      <c r="S4145" s="30"/>
    </row>
    <row r="4146" spans="1:19" x14ac:dyDescent="0.3">
      <c r="A4146" s="25"/>
      <c r="C4146"/>
      <c r="D4146"/>
      <c r="E4146"/>
      <c r="F4146"/>
      <c r="G4146"/>
      <c r="H4146" s="26"/>
      <c r="I4146" s="26"/>
      <c r="J4146"/>
      <c r="K4146"/>
      <c r="N4146"/>
      <c r="O4146"/>
      <c r="P4146"/>
      <c r="Q4146"/>
      <c r="R4146"/>
      <c r="S4146" s="30"/>
    </row>
    <row r="4147" spans="1:19" x14ac:dyDescent="0.3">
      <c r="A4147" s="25"/>
      <c r="C4147"/>
      <c r="D4147"/>
      <c r="E4147"/>
      <c r="F4147"/>
      <c r="G4147"/>
      <c r="H4147" s="26"/>
      <c r="I4147" s="26"/>
      <c r="J4147"/>
      <c r="K4147"/>
      <c r="N4147"/>
      <c r="O4147"/>
      <c r="P4147"/>
      <c r="Q4147"/>
      <c r="R4147"/>
      <c r="S4147" s="30"/>
    </row>
    <row r="4148" spans="1:19" x14ac:dyDescent="0.3">
      <c r="A4148" s="25"/>
      <c r="C4148"/>
      <c r="D4148"/>
      <c r="E4148"/>
      <c r="F4148"/>
      <c r="G4148"/>
      <c r="H4148" s="26"/>
      <c r="I4148" s="26"/>
      <c r="J4148"/>
      <c r="K4148"/>
      <c r="N4148"/>
      <c r="O4148"/>
      <c r="P4148"/>
      <c r="Q4148"/>
      <c r="R4148"/>
      <c r="S4148" s="30"/>
    </row>
    <row r="4149" spans="1:19" x14ac:dyDescent="0.3">
      <c r="A4149" s="25"/>
      <c r="C4149"/>
      <c r="D4149"/>
      <c r="E4149"/>
      <c r="F4149"/>
      <c r="G4149"/>
      <c r="H4149" s="26"/>
      <c r="I4149" s="26"/>
      <c r="J4149"/>
      <c r="K4149"/>
      <c r="N4149"/>
      <c r="O4149"/>
      <c r="P4149"/>
      <c r="Q4149"/>
      <c r="R4149"/>
      <c r="S4149" s="30"/>
    </row>
    <row r="4150" spans="1:19" x14ac:dyDescent="0.3">
      <c r="A4150" s="25"/>
      <c r="C4150"/>
      <c r="D4150"/>
      <c r="E4150"/>
      <c r="F4150"/>
      <c r="G4150"/>
      <c r="H4150" s="26"/>
      <c r="I4150" s="26"/>
      <c r="J4150"/>
      <c r="K4150"/>
      <c r="N4150"/>
      <c r="O4150"/>
      <c r="P4150"/>
      <c r="Q4150"/>
      <c r="R4150"/>
      <c r="S4150" s="30"/>
    </row>
    <row r="4151" spans="1:19" x14ac:dyDescent="0.3">
      <c r="A4151" s="25"/>
      <c r="C4151"/>
      <c r="D4151"/>
      <c r="E4151"/>
      <c r="F4151"/>
      <c r="G4151"/>
      <c r="H4151" s="26"/>
      <c r="I4151" s="26"/>
      <c r="J4151"/>
      <c r="K4151"/>
      <c r="N4151"/>
      <c r="O4151"/>
      <c r="P4151"/>
      <c r="Q4151"/>
      <c r="R4151"/>
      <c r="S4151" s="30"/>
    </row>
    <row r="4152" spans="1:19" x14ac:dyDescent="0.3">
      <c r="A4152" s="25"/>
      <c r="C4152"/>
      <c r="D4152"/>
      <c r="E4152"/>
      <c r="F4152"/>
      <c r="G4152"/>
      <c r="H4152" s="14"/>
      <c r="I4152" s="14"/>
      <c r="J4152"/>
      <c r="K4152"/>
      <c r="N4152"/>
      <c r="O4152"/>
      <c r="P4152"/>
      <c r="Q4152"/>
      <c r="R4152"/>
      <c r="S4152" s="30"/>
    </row>
    <row r="4153" spans="1:19" x14ac:dyDescent="0.3">
      <c r="A4153" s="25"/>
      <c r="C4153"/>
      <c r="D4153"/>
      <c r="E4153"/>
      <c r="F4153"/>
      <c r="G4153"/>
      <c r="H4153" s="14"/>
      <c r="I4153" s="14"/>
      <c r="J4153"/>
      <c r="K4153"/>
      <c r="N4153"/>
      <c r="O4153"/>
      <c r="P4153"/>
      <c r="Q4153"/>
      <c r="R4153"/>
      <c r="S4153" s="30"/>
    </row>
    <row r="4154" spans="1:19" x14ac:dyDescent="0.3">
      <c r="A4154" s="25"/>
      <c r="C4154"/>
      <c r="D4154"/>
      <c r="E4154"/>
      <c r="F4154"/>
      <c r="G4154"/>
      <c r="H4154" s="26"/>
      <c r="I4154" s="26"/>
      <c r="J4154"/>
      <c r="K4154"/>
      <c r="N4154"/>
      <c r="O4154"/>
      <c r="P4154"/>
      <c r="Q4154"/>
      <c r="R4154"/>
      <c r="S4154" s="30"/>
    </row>
    <row r="4155" spans="1:19" x14ac:dyDescent="0.3">
      <c r="A4155" s="25"/>
      <c r="C4155"/>
      <c r="D4155"/>
      <c r="E4155"/>
      <c r="F4155"/>
      <c r="G4155"/>
      <c r="H4155" s="26"/>
      <c r="I4155" s="26"/>
      <c r="J4155"/>
      <c r="K4155"/>
      <c r="N4155"/>
      <c r="O4155"/>
      <c r="P4155"/>
      <c r="Q4155"/>
      <c r="R4155"/>
      <c r="S4155" s="30"/>
    </row>
    <row r="4156" spans="1:19" x14ac:dyDescent="0.3">
      <c r="A4156" s="25"/>
      <c r="C4156"/>
      <c r="D4156"/>
      <c r="E4156"/>
      <c r="F4156"/>
      <c r="G4156"/>
      <c r="H4156" s="26"/>
      <c r="I4156" s="26"/>
      <c r="J4156"/>
      <c r="K4156"/>
      <c r="N4156"/>
      <c r="O4156"/>
      <c r="P4156"/>
      <c r="Q4156"/>
      <c r="R4156"/>
      <c r="S4156" s="30"/>
    </row>
    <row r="4157" spans="1:19" x14ac:dyDescent="0.3">
      <c r="A4157" s="25"/>
      <c r="C4157"/>
      <c r="D4157"/>
      <c r="E4157"/>
      <c r="F4157"/>
      <c r="G4157"/>
      <c r="H4157" s="26"/>
      <c r="I4157" s="26"/>
      <c r="J4157"/>
      <c r="K4157"/>
      <c r="N4157"/>
      <c r="O4157"/>
      <c r="P4157"/>
      <c r="Q4157"/>
      <c r="R4157"/>
      <c r="S4157" s="30"/>
    </row>
    <row r="4158" spans="1:19" x14ac:dyDescent="0.3">
      <c r="A4158" s="25"/>
      <c r="C4158"/>
      <c r="D4158"/>
      <c r="E4158"/>
      <c r="F4158"/>
      <c r="G4158"/>
      <c r="H4158" s="26"/>
      <c r="I4158" s="26"/>
      <c r="J4158"/>
      <c r="K4158"/>
      <c r="N4158"/>
      <c r="O4158"/>
      <c r="P4158"/>
      <c r="Q4158"/>
      <c r="R4158"/>
      <c r="S4158" s="30"/>
    </row>
    <row r="4159" spans="1:19" x14ac:dyDescent="0.3">
      <c r="A4159" s="25"/>
      <c r="C4159"/>
      <c r="D4159"/>
      <c r="E4159"/>
      <c r="F4159"/>
      <c r="G4159"/>
      <c r="H4159" s="26"/>
      <c r="I4159" s="26"/>
      <c r="J4159"/>
      <c r="K4159"/>
      <c r="N4159"/>
      <c r="O4159"/>
      <c r="P4159"/>
      <c r="Q4159"/>
      <c r="R4159"/>
      <c r="S4159" s="30"/>
    </row>
    <row r="4160" spans="1:19" x14ac:dyDescent="0.3">
      <c r="A4160" s="25"/>
      <c r="C4160"/>
      <c r="D4160"/>
      <c r="E4160"/>
      <c r="F4160"/>
      <c r="G4160"/>
      <c r="H4160" s="26"/>
      <c r="I4160" s="26"/>
      <c r="J4160"/>
      <c r="K4160"/>
      <c r="N4160"/>
      <c r="O4160"/>
      <c r="P4160"/>
      <c r="Q4160"/>
      <c r="R4160"/>
      <c r="S4160" s="30"/>
    </row>
    <row r="4161" spans="1:19" x14ac:dyDescent="0.3">
      <c r="A4161" s="25"/>
      <c r="C4161"/>
      <c r="D4161"/>
      <c r="E4161"/>
      <c r="F4161"/>
      <c r="G4161"/>
      <c r="H4161" s="26"/>
      <c r="I4161" s="26"/>
      <c r="J4161"/>
      <c r="K4161"/>
      <c r="N4161"/>
      <c r="O4161"/>
      <c r="P4161"/>
      <c r="Q4161"/>
      <c r="R4161"/>
      <c r="S4161" s="30"/>
    </row>
    <row r="4162" spans="1:19" x14ac:dyDescent="0.3">
      <c r="A4162" s="25"/>
      <c r="C4162"/>
      <c r="D4162"/>
      <c r="E4162"/>
      <c r="F4162"/>
      <c r="G4162"/>
      <c r="H4162" s="26"/>
      <c r="I4162" s="26"/>
      <c r="J4162"/>
      <c r="K4162"/>
      <c r="N4162"/>
      <c r="O4162"/>
      <c r="P4162"/>
      <c r="Q4162"/>
      <c r="R4162"/>
      <c r="S4162" s="30"/>
    </row>
    <row r="4163" spans="1:19" x14ac:dyDescent="0.3">
      <c r="A4163" s="25"/>
      <c r="C4163"/>
      <c r="D4163"/>
      <c r="E4163"/>
      <c r="F4163"/>
      <c r="G4163"/>
      <c r="H4163" s="26"/>
      <c r="I4163" s="26"/>
      <c r="J4163"/>
      <c r="K4163"/>
      <c r="N4163"/>
      <c r="O4163"/>
      <c r="P4163"/>
      <c r="Q4163"/>
      <c r="R4163"/>
      <c r="S4163" s="30"/>
    </row>
    <row r="4164" spans="1:19" x14ac:dyDescent="0.3">
      <c r="A4164" s="25"/>
      <c r="C4164"/>
      <c r="D4164"/>
      <c r="E4164"/>
      <c r="F4164"/>
      <c r="G4164"/>
      <c r="H4164" s="26"/>
      <c r="I4164" s="26"/>
      <c r="J4164"/>
      <c r="K4164"/>
      <c r="N4164"/>
      <c r="O4164"/>
      <c r="P4164"/>
      <c r="Q4164"/>
      <c r="R4164"/>
      <c r="S4164" s="30"/>
    </row>
    <row r="4165" spans="1:19" x14ac:dyDescent="0.3">
      <c r="A4165" s="25"/>
      <c r="C4165"/>
      <c r="D4165"/>
      <c r="E4165"/>
      <c r="F4165"/>
      <c r="G4165"/>
      <c r="H4165" s="26"/>
      <c r="I4165" s="26"/>
      <c r="J4165"/>
      <c r="K4165"/>
      <c r="N4165"/>
      <c r="O4165"/>
      <c r="P4165"/>
      <c r="Q4165"/>
      <c r="R4165"/>
      <c r="S4165" s="30"/>
    </row>
    <row r="4166" spans="1:19" x14ac:dyDescent="0.3">
      <c r="A4166" s="25"/>
      <c r="C4166"/>
      <c r="D4166"/>
      <c r="E4166"/>
      <c r="F4166"/>
      <c r="G4166"/>
      <c r="H4166" s="26"/>
      <c r="I4166" s="26"/>
      <c r="J4166"/>
      <c r="K4166"/>
      <c r="N4166"/>
      <c r="O4166"/>
      <c r="P4166"/>
      <c r="Q4166"/>
      <c r="R4166"/>
      <c r="S4166" s="30"/>
    </row>
    <row r="4167" spans="1:19" x14ac:dyDescent="0.3">
      <c r="A4167" s="25"/>
      <c r="C4167"/>
      <c r="D4167"/>
      <c r="E4167"/>
      <c r="F4167"/>
      <c r="G4167"/>
      <c r="H4167" s="26"/>
      <c r="I4167" s="26"/>
      <c r="J4167"/>
      <c r="K4167"/>
      <c r="N4167"/>
      <c r="O4167"/>
      <c r="P4167"/>
      <c r="Q4167"/>
      <c r="R4167"/>
      <c r="S4167" s="30"/>
    </row>
    <row r="4168" spans="1:19" x14ac:dyDescent="0.3">
      <c r="A4168" s="25"/>
      <c r="C4168"/>
      <c r="D4168"/>
      <c r="E4168"/>
      <c r="F4168"/>
      <c r="G4168"/>
      <c r="H4168" s="26"/>
      <c r="I4168" s="26"/>
      <c r="J4168"/>
      <c r="K4168"/>
      <c r="N4168"/>
      <c r="O4168"/>
      <c r="P4168"/>
      <c r="Q4168"/>
      <c r="R4168"/>
      <c r="S4168" s="30"/>
    </row>
    <row r="4169" spans="1:19" x14ac:dyDescent="0.3">
      <c r="A4169" s="25"/>
      <c r="C4169"/>
      <c r="D4169"/>
      <c r="E4169"/>
      <c r="F4169"/>
      <c r="G4169"/>
      <c r="H4169" s="26"/>
      <c r="I4169" s="26"/>
      <c r="J4169"/>
      <c r="K4169"/>
      <c r="N4169"/>
      <c r="O4169"/>
      <c r="P4169"/>
      <c r="Q4169"/>
      <c r="R4169"/>
      <c r="S4169" s="30"/>
    </row>
    <row r="4170" spans="1:19" x14ac:dyDescent="0.3">
      <c r="A4170" s="25"/>
      <c r="C4170"/>
      <c r="D4170"/>
      <c r="E4170"/>
      <c r="F4170"/>
      <c r="G4170"/>
      <c r="H4170" s="26"/>
      <c r="I4170" s="26"/>
      <c r="J4170"/>
      <c r="K4170"/>
      <c r="N4170"/>
      <c r="O4170"/>
      <c r="P4170"/>
      <c r="Q4170"/>
      <c r="R4170"/>
      <c r="S4170" s="30"/>
    </row>
    <row r="4171" spans="1:19" x14ac:dyDescent="0.3">
      <c r="A4171" s="25"/>
      <c r="C4171"/>
      <c r="D4171"/>
      <c r="E4171"/>
      <c r="F4171"/>
      <c r="G4171"/>
      <c r="H4171" s="26"/>
      <c r="I4171" s="26"/>
      <c r="J4171"/>
      <c r="K4171"/>
      <c r="N4171"/>
      <c r="O4171"/>
      <c r="P4171"/>
      <c r="Q4171"/>
      <c r="R4171"/>
      <c r="S4171" s="30"/>
    </row>
    <row r="4172" spans="1:19" x14ac:dyDescent="0.3">
      <c r="A4172" s="25"/>
      <c r="C4172"/>
      <c r="D4172"/>
      <c r="E4172"/>
      <c r="F4172"/>
      <c r="G4172"/>
      <c r="H4172" s="26"/>
      <c r="I4172" s="26"/>
      <c r="J4172"/>
      <c r="K4172"/>
      <c r="N4172"/>
      <c r="O4172"/>
      <c r="P4172"/>
      <c r="Q4172"/>
      <c r="R4172"/>
      <c r="S4172" s="30"/>
    </row>
    <row r="4173" spans="1:19" x14ac:dyDescent="0.3">
      <c r="A4173" s="25"/>
      <c r="C4173"/>
      <c r="D4173"/>
      <c r="E4173"/>
      <c r="F4173"/>
      <c r="G4173"/>
      <c r="H4173" s="26"/>
      <c r="I4173" s="26"/>
      <c r="J4173"/>
      <c r="K4173"/>
      <c r="N4173"/>
      <c r="O4173"/>
      <c r="P4173"/>
      <c r="Q4173"/>
      <c r="R4173"/>
      <c r="S4173" s="30"/>
    </row>
    <row r="4174" spans="1:19" x14ac:dyDescent="0.3">
      <c r="A4174" s="25"/>
      <c r="C4174"/>
      <c r="D4174"/>
      <c r="E4174"/>
      <c r="F4174"/>
      <c r="G4174"/>
      <c r="H4174" s="26"/>
      <c r="I4174" s="26"/>
      <c r="J4174"/>
      <c r="K4174"/>
      <c r="N4174"/>
      <c r="O4174"/>
      <c r="P4174"/>
      <c r="Q4174"/>
      <c r="R4174"/>
      <c r="S4174" s="30"/>
    </row>
    <row r="4175" spans="1:19" x14ac:dyDescent="0.3">
      <c r="A4175" s="25"/>
      <c r="C4175"/>
      <c r="D4175"/>
      <c r="E4175"/>
      <c r="F4175"/>
      <c r="G4175"/>
      <c r="H4175" s="14"/>
      <c r="I4175" s="14"/>
      <c r="J4175"/>
      <c r="K4175"/>
      <c r="N4175"/>
      <c r="O4175"/>
      <c r="P4175"/>
      <c r="Q4175"/>
      <c r="R4175"/>
      <c r="S4175" s="30"/>
    </row>
    <row r="4176" spans="1:19" x14ac:dyDescent="0.3">
      <c r="A4176" s="25"/>
      <c r="C4176"/>
      <c r="D4176"/>
      <c r="E4176"/>
      <c r="F4176"/>
      <c r="G4176"/>
      <c r="H4176" s="26"/>
      <c r="I4176" s="26"/>
      <c r="J4176"/>
      <c r="K4176"/>
      <c r="N4176"/>
      <c r="O4176"/>
      <c r="P4176"/>
      <c r="Q4176"/>
      <c r="R4176"/>
      <c r="S4176" s="30"/>
    </row>
    <row r="4177" spans="1:19" x14ac:dyDescent="0.3">
      <c r="A4177" s="25"/>
      <c r="C4177"/>
      <c r="D4177"/>
      <c r="E4177"/>
      <c r="F4177"/>
      <c r="G4177"/>
      <c r="H4177" s="26"/>
      <c r="I4177" s="26"/>
      <c r="J4177"/>
      <c r="K4177"/>
      <c r="N4177"/>
      <c r="O4177"/>
      <c r="P4177"/>
      <c r="Q4177"/>
      <c r="R4177"/>
      <c r="S4177" s="30"/>
    </row>
    <row r="4178" spans="1:19" x14ac:dyDescent="0.3">
      <c r="A4178" s="25"/>
      <c r="C4178"/>
      <c r="D4178"/>
      <c r="E4178"/>
      <c r="F4178"/>
      <c r="G4178"/>
      <c r="H4178" s="26"/>
      <c r="I4178" s="26"/>
      <c r="J4178"/>
      <c r="K4178"/>
      <c r="N4178"/>
      <c r="O4178"/>
      <c r="P4178"/>
      <c r="Q4178"/>
      <c r="R4178"/>
      <c r="S4178" s="30"/>
    </row>
    <row r="4179" spans="1:19" x14ac:dyDescent="0.3">
      <c r="A4179" s="25"/>
      <c r="C4179"/>
      <c r="D4179"/>
      <c r="E4179"/>
      <c r="F4179"/>
      <c r="G4179"/>
      <c r="H4179" s="26"/>
      <c r="I4179" s="26"/>
      <c r="J4179"/>
      <c r="K4179"/>
      <c r="N4179"/>
      <c r="O4179"/>
      <c r="P4179"/>
      <c r="Q4179"/>
      <c r="R4179"/>
      <c r="S4179" s="30"/>
    </row>
    <row r="4180" spans="1:19" x14ac:dyDescent="0.3">
      <c r="A4180" s="25"/>
      <c r="C4180"/>
      <c r="D4180"/>
      <c r="E4180"/>
      <c r="F4180"/>
      <c r="G4180"/>
      <c r="H4180" s="26"/>
      <c r="I4180" s="26"/>
      <c r="J4180"/>
      <c r="K4180"/>
      <c r="N4180"/>
      <c r="O4180"/>
      <c r="P4180"/>
      <c r="Q4180"/>
      <c r="R4180"/>
      <c r="S4180" s="30"/>
    </row>
    <row r="4181" spans="1:19" x14ac:dyDescent="0.3">
      <c r="A4181" s="25"/>
      <c r="C4181"/>
      <c r="D4181"/>
      <c r="E4181"/>
      <c r="F4181"/>
      <c r="G4181"/>
      <c r="H4181" s="26"/>
      <c r="I4181" s="26"/>
      <c r="J4181"/>
      <c r="K4181"/>
      <c r="N4181"/>
      <c r="O4181"/>
      <c r="P4181"/>
      <c r="Q4181"/>
      <c r="R4181"/>
      <c r="S4181" s="30"/>
    </row>
    <row r="4182" spans="1:19" x14ac:dyDescent="0.3">
      <c r="A4182" s="25"/>
      <c r="C4182"/>
      <c r="D4182"/>
      <c r="E4182"/>
      <c r="F4182"/>
      <c r="G4182"/>
      <c r="H4182" s="26"/>
      <c r="I4182" s="26"/>
      <c r="J4182"/>
      <c r="K4182"/>
      <c r="N4182"/>
      <c r="O4182"/>
      <c r="P4182"/>
      <c r="Q4182"/>
      <c r="R4182"/>
      <c r="S4182" s="30"/>
    </row>
    <row r="4183" spans="1:19" x14ac:dyDescent="0.3">
      <c r="A4183" s="25"/>
      <c r="C4183"/>
      <c r="D4183"/>
      <c r="E4183"/>
      <c r="F4183"/>
      <c r="G4183"/>
      <c r="H4183" s="26"/>
      <c r="I4183" s="26"/>
      <c r="J4183"/>
      <c r="K4183"/>
      <c r="N4183"/>
      <c r="O4183"/>
      <c r="P4183"/>
      <c r="Q4183"/>
      <c r="R4183"/>
      <c r="S4183" s="30"/>
    </row>
    <row r="4184" spans="1:19" x14ac:dyDescent="0.3">
      <c r="A4184" s="25"/>
      <c r="C4184"/>
      <c r="D4184"/>
      <c r="E4184"/>
      <c r="F4184"/>
      <c r="G4184"/>
      <c r="H4184" s="26"/>
      <c r="I4184" s="26"/>
      <c r="J4184"/>
      <c r="K4184"/>
      <c r="N4184"/>
      <c r="O4184"/>
      <c r="P4184"/>
      <c r="Q4184"/>
      <c r="R4184"/>
      <c r="S4184" s="30"/>
    </row>
    <row r="4185" spans="1:19" x14ac:dyDescent="0.3">
      <c r="A4185" s="25"/>
      <c r="C4185"/>
      <c r="D4185"/>
      <c r="E4185"/>
      <c r="F4185"/>
      <c r="G4185"/>
      <c r="H4185" s="26"/>
      <c r="I4185" s="26"/>
      <c r="J4185"/>
      <c r="K4185"/>
      <c r="N4185"/>
      <c r="O4185"/>
      <c r="P4185"/>
      <c r="Q4185"/>
      <c r="R4185"/>
      <c r="S4185" s="30"/>
    </row>
    <row r="4186" spans="1:19" x14ac:dyDescent="0.3">
      <c r="A4186" s="25"/>
      <c r="C4186"/>
      <c r="D4186"/>
      <c r="E4186"/>
      <c r="F4186"/>
      <c r="G4186"/>
      <c r="H4186" s="26"/>
      <c r="I4186" s="26"/>
      <c r="J4186"/>
      <c r="K4186"/>
      <c r="N4186"/>
      <c r="O4186"/>
      <c r="P4186"/>
      <c r="Q4186"/>
      <c r="R4186"/>
      <c r="S4186" s="30"/>
    </row>
    <row r="4187" spans="1:19" x14ac:dyDescent="0.3">
      <c r="A4187" s="25"/>
      <c r="C4187"/>
      <c r="D4187"/>
      <c r="E4187"/>
      <c r="F4187"/>
      <c r="G4187"/>
      <c r="H4187" s="26"/>
      <c r="I4187" s="26"/>
      <c r="J4187"/>
      <c r="K4187"/>
      <c r="N4187"/>
      <c r="O4187"/>
      <c r="P4187"/>
      <c r="Q4187"/>
      <c r="R4187"/>
      <c r="S4187" s="30"/>
    </row>
    <row r="4188" spans="1:19" x14ac:dyDescent="0.3">
      <c r="A4188" s="25"/>
      <c r="C4188"/>
      <c r="D4188"/>
      <c r="E4188"/>
      <c r="F4188"/>
      <c r="G4188"/>
      <c r="H4188" s="26"/>
      <c r="I4188" s="26"/>
      <c r="J4188"/>
      <c r="K4188"/>
      <c r="N4188"/>
      <c r="O4188"/>
      <c r="P4188"/>
      <c r="Q4188"/>
      <c r="R4188"/>
      <c r="S4188" s="30"/>
    </row>
    <row r="4189" spans="1:19" x14ac:dyDescent="0.3">
      <c r="A4189" s="25"/>
      <c r="C4189"/>
      <c r="D4189"/>
      <c r="E4189"/>
      <c r="F4189"/>
      <c r="G4189"/>
      <c r="H4189" s="26"/>
      <c r="I4189" s="26"/>
      <c r="J4189"/>
      <c r="K4189"/>
      <c r="N4189"/>
      <c r="O4189"/>
      <c r="P4189"/>
      <c r="Q4189"/>
      <c r="R4189"/>
      <c r="S4189" s="30"/>
    </row>
    <row r="4190" spans="1:19" x14ac:dyDescent="0.3">
      <c r="A4190" s="25"/>
      <c r="C4190"/>
      <c r="D4190"/>
      <c r="E4190"/>
      <c r="F4190"/>
      <c r="G4190"/>
      <c r="H4190" s="26"/>
      <c r="I4190" s="26"/>
      <c r="J4190"/>
      <c r="K4190"/>
      <c r="N4190"/>
      <c r="O4190"/>
      <c r="P4190"/>
      <c r="Q4190"/>
      <c r="R4190"/>
      <c r="S4190" s="30"/>
    </row>
    <row r="4191" spans="1:19" x14ac:dyDescent="0.3">
      <c r="A4191" s="25"/>
      <c r="C4191"/>
      <c r="D4191"/>
      <c r="E4191"/>
      <c r="F4191"/>
      <c r="G4191"/>
      <c r="H4191" s="26"/>
      <c r="I4191" s="26"/>
      <c r="J4191"/>
      <c r="K4191"/>
      <c r="N4191"/>
      <c r="O4191"/>
      <c r="P4191"/>
      <c r="Q4191"/>
      <c r="R4191"/>
      <c r="S4191" s="30"/>
    </row>
    <row r="4192" spans="1:19" x14ac:dyDescent="0.3">
      <c r="A4192" s="25"/>
      <c r="C4192"/>
      <c r="D4192"/>
      <c r="E4192"/>
      <c r="F4192"/>
      <c r="G4192"/>
      <c r="H4192" s="26"/>
      <c r="I4192" s="26"/>
      <c r="J4192"/>
      <c r="K4192"/>
      <c r="N4192"/>
      <c r="O4192"/>
      <c r="P4192"/>
      <c r="Q4192"/>
      <c r="R4192"/>
      <c r="S4192" s="30"/>
    </row>
    <row r="4193" spans="1:19" x14ac:dyDescent="0.3">
      <c r="A4193" s="25"/>
      <c r="C4193"/>
      <c r="D4193"/>
      <c r="E4193"/>
      <c r="F4193"/>
      <c r="G4193"/>
      <c r="H4193" s="26"/>
      <c r="I4193" s="26"/>
      <c r="J4193"/>
      <c r="K4193"/>
      <c r="N4193"/>
      <c r="O4193"/>
      <c r="P4193"/>
      <c r="Q4193"/>
      <c r="R4193"/>
      <c r="S4193" s="30"/>
    </row>
    <row r="4194" spans="1:19" x14ac:dyDescent="0.3">
      <c r="A4194" s="25"/>
      <c r="C4194"/>
      <c r="D4194"/>
      <c r="E4194"/>
      <c r="F4194"/>
      <c r="G4194"/>
      <c r="H4194" s="26"/>
      <c r="I4194" s="26"/>
      <c r="J4194"/>
      <c r="K4194"/>
      <c r="N4194"/>
      <c r="O4194"/>
      <c r="P4194"/>
      <c r="Q4194"/>
      <c r="R4194"/>
      <c r="S4194" s="30"/>
    </row>
    <row r="4195" spans="1:19" x14ac:dyDescent="0.3">
      <c r="A4195" s="25"/>
      <c r="C4195"/>
      <c r="D4195"/>
      <c r="E4195"/>
      <c r="F4195"/>
      <c r="G4195"/>
      <c r="H4195" s="26"/>
      <c r="I4195" s="26"/>
      <c r="J4195"/>
      <c r="K4195"/>
      <c r="N4195"/>
      <c r="O4195"/>
      <c r="P4195"/>
      <c r="Q4195"/>
      <c r="R4195"/>
      <c r="S4195" s="30"/>
    </row>
    <row r="4196" spans="1:19" x14ac:dyDescent="0.3">
      <c r="A4196" s="25"/>
      <c r="C4196"/>
      <c r="D4196"/>
      <c r="E4196"/>
      <c r="F4196"/>
      <c r="G4196"/>
      <c r="H4196" s="26"/>
      <c r="I4196" s="14"/>
      <c r="J4196"/>
      <c r="K4196"/>
      <c r="N4196"/>
      <c r="O4196"/>
      <c r="P4196"/>
      <c r="Q4196"/>
      <c r="R4196"/>
      <c r="S4196" s="30"/>
    </row>
    <row r="4197" spans="1:19" x14ac:dyDescent="0.3">
      <c r="A4197" s="25"/>
      <c r="C4197"/>
      <c r="D4197"/>
      <c r="E4197"/>
      <c r="F4197"/>
      <c r="G4197"/>
      <c r="H4197" s="26"/>
      <c r="I4197" s="26"/>
      <c r="J4197"/>
      <c r="K4197"/>
      <c r="N4197"/>
      <c r="O4197"/>
      <c r="P4197"/>
      <c r="Q4197"/>
      <c r="R4197"/>
      <c r="S4197" s="30"/>
    </row>
    <row r="4198" spans="1:19" x14ac:dyDescent="0.3">
      <c r="A4198" s="25"/>
      <c r="C4198"/>
      <c r="D4198"/>
      <c r="E4198"/>
      <c r="F4198"/>
      <c r="G4198"/>
      <c r="H4198" s="26"/>
      <c r="I4198" s="26"/>
      <c r="J4198"/>
      <c r="K4198"/>
      <c r="N4198"/>
      <c r="O4198"/>
      <c r="P4198"/>
      <c r="Q4198"/>
      <c r="R4198"/>
      <c r="S4198" s="30"/>
    </row>
    <row r="4199" spans="1:19" x14ac:dyDescent="0.3">
      <c r="A4199" s="25"/>
      <c r="C4199"/>
      <c r="D4199"/>
      <c r="E4199"/>
      <c r="F4199"/>
      <c r="G4199"/>
      <c r="H4199"/>
      <c r="I4199" s="26"/>
      <c r="J4199"/>
      <c r="K4199"/>
      <c r="N4199"/>
      <c r="O4199"/>
      <c r="P4199"/>
      <c r="Q4199"/>
      <c r="R4199"/>
      <c r="S4199" s="30"/>
    </row>
    <row r="4200" spans="1:19" x14ac:dyDescent="0.3">
      <c r="A4200" s="25"/>
      <c r="C4200"/>
      <c r="D4200"/>
      <c r="E4200"/>
      <c r="F4200"/>
      <c r="G4200"/>
      <c r="H4200" s="26"/>
      <c r="I4200" s="26"/>
      <c r="J4200"/>
      <c r="K4200"/>
      <c r="N4200"/>
      <c r="O4200"/>
      <c r="P4200"/>
      <c r="Q4200"/>
      <c r="R4200"/>
      <c r="S4200" s="30"/>
    </row>
    <row r="4201" spans="1:19" x14ac:dyDescent="0.3">
      <c r="A4201" s="25"/>
      <c r="C4201"/>
      <c r="D4201"/>
      <c r="E4201"/>
      <c r="F4201"/>
      <c r="G4201"/>
      <c r="H4201" s="26"/>
      <c r="I4201" s="26"/>
      <c r="J4201"/>
      <c r="K4201"/>
      <c r="N4201"/>
      <c r="O4201"/>
      <c r="P4201"/>
      <c r="Q4201"/>
      <c r="R4201"/>
      <c r="S4201" s="30"/>
    </row>
    <row r="4202" spans="1:19" x14ac:dyDescent="0.3">
      <c r="A4202" s="25"/>
      <c r="C4202"/>
      <c r="D4202"/>
      <c r="E4202"/>
      <c r="F4202"/>
      <c r="G4202"/>
      <c r="H4202" s="26"/>
      <c r="I4202" s="26"/>
      <c r="J4202"/>
      <c r="K4202"/>
      <c r="N4202"/>
      <c r="O4202"/>
      <c r="P4202"/>
      <c r="Q4202"/>
      <c r="R4202"/>
      <c r="S4202" s="30"/>
    </row>
    <row r="4203" spans="1:19" x14ac:dyDescent="0.3">
      <c r="A4203" s="25"/>
      <c r="C4203"/>
      <c r="D4203"/>
      <c r="E4203"/>
      <c r="F4203"/>
      <c r="G4203"/>
      <c r="H4203" s="26"/>
      <c r="I4203" s="26"/>
      <c r="J4203"/>
      <c r="K4203"/>
      <c r="N4203"/>
      <c r="O4203"/>
      <c r="P4203"/>
      <c r="Q4203"/>
      <c r="R4203"/>
      <c r="S4203" s="30"/>
    </row>
    <row r="4204" spans="1:19" x14ac:dyDescent="0.3">
      <c r="A4204" s="25"/>
      <c r="C4204"/>
      <c r="D4204"/>
      <c r="E4204"/>
      <c r="F4204"/>
      <c r="G4204"/>
      <c r="H4204" s="14"/>
      <c r="I4204" s="14"/>
      <c r="J4204"/>
      <c r="K4204"/>
      <c r="N4204"/>
      <c r="O4204"/>
      <c r="P4204"/>
      <c r="Q4204"/>
      <c r="R4204"/>
      <c r="S4204" s="30"/>
    </row>
    <row r="4205" spans="1:19" x14ac:dyDescent="0.3">
      <c r="A4205" s="25"/>
      <c r="C4205"/>
      <c r="D4205"/>
      <c r="E4205"/>
      <c r="F4205"/>
      <c r="G4205"/>
      <c r="H4205" s="14"/>
      <c r="I4205" s="14"/>
      <c r="J4205"/>
      <c r="K4205"/>
      <c r="N4205"/>
      <c r="O4205"/>
      <c r="P4205"/>
      <c r="Q4205"/>
      <c r="R4205"/>
      <c r="S4205" s="30"/>
    </row>
    <row r="4206" spans="1:19" x14ac:dyDescent="0.3">
      <c r="A4206" s="25"/>
      <c r="C4206"/>
      <c r="D4206"/>
      <c r="E4206"/>
      <c r="F4206"/>
      <c r="G4206"/>
      <c r="H4206" s="14"/>
      <c r="I4206" s="14"/>
      <c r="J4206"/>
      <c r="K4206"/>
      <c r="N4206"/>
      <c r="O4206"/>
      <c r="P4206"/>
      <c r="Q4206"/>
      <c r="R4206"/>
      <c r="S4206" s="30"/>
    </row>
    <row r="4207" spans="1:19" x14ac:dyDescent="0.3">
      <c r="A4207" s="25"/>
      <c r="C4207"/>
      <c r="D4207"/>
      <c r="E4207"/>
      <c r="F4207"/>
      <c r="G4207"/>
      <c r="H4207" s="14"/>
      <c r="I4207" s="14"/>
      <c r="J4207"/>
      <c r="K4207"/>
      <c r="N4207"/>
      <c r="O4207"/>
      <c r="P4207"/>
      <c r="Q4207"/>
      <c r="R4207"/>
      <c r="S4207" s="30"/>
    </row>
    <row r="4208" spans="1:19" x14ac:dyDescent="0.3">
      <c r="A4208" s="25"/>
      <c r="C4208"/>
      <c r="D4208"/>
      <c r="E4208"/>
      <c r="F4208"/>
      <c r="G4208"/>
      <c r="H4208" s="14"/>
      <c r="I4208" s="14"/>
      <c r="J4208"/>
      <c r="K4208"/>
      <c r="N4208"/>
      <c r="O4208"/>
      <c r="P4208"/>
      <c r="Q4208"/>
      <c r="R4208"/>
      <c r="S4208" s="30"/>
    </row>
    <row r="4209" spans="1:19" x14ac:dyDescent="0.3">
      <c r="A4209" s="25"/>
      <c r="C4209"/>
      <c r="D4209"/>
      <c r="E4209"/>
      <c r="F4209"/>
      <c r="G4209"/>
      <c r="H4209" s="26"/>
      <c r="I4209" s="26"/>
      <c r="J4209"/>
      <c r="K4209"/>
      <c r="N4209"/>
      <c r="O4209"/>
      <c r="P4209"/>
      <c r="Q4209"/>
      <c r="R4209"/>
      <c r="S4209" s="30"/>
    </row>
    <row r="4210" spans="1:19" x14ac:dyDescent="0.3">
      <c r="A4210" s="25"/>
      <c r="C4210"/>
      <c r="D4210"/>
      <c r="E4210"/>
      <c r="F4210"/>
      <c r="G4210"/>
      <c r="H4210" s="26"/>
      <c r="I4210" s="26"/>
      <c r="J4210"/>
      <c r="K4210"/>
      <c r="N4210"/>
      <c r="O4210"/>
      <c r="P4210"/>
      <c r="Q4210"/>
      <c r="R4210"/>
      <c r="S4210" s="30"/>
    </row>
    <row r="4211" spans="1:19" x14ac:dyDescent="0.3">
      <c r="A4211" s="25"/>
      <c r="C4211"/>
      <c r="D4211"/>
      <c r="E4211"/>
      <c r="F4211"/>
      <c r="G4211"/>
      <c r="H4211" s="26"/>
      <c r="I4211" s="26"/>
      <c r="J4211"/>
      <c r="K4211"/>
      <c r="N4211"/>
      <c r="O4211"/>
      <c r="P4211"/>
      <c r="Q4211"/>
      <c r="R4211"/>
      <c r="S4211" s="30"/>
    </row>
    <row r="4212" spans="1:19" x14ac:dyDescent="0.3">
      <c r="A4212" s="25"/>
      <c r="C4212"/>
      <c r="D4212"/>
      <c r="E4212"/>
      <c r="F4212"/>
      <c r="G4212"/>
      <c r="H4212" s="26"/>
      <c r="I4212" s="26"/>
      <c r="J4212"/>
      <c r="K4212"/>
      <c r="N4212"/>
      <c r="O4212"/>
      <c r="P4212"/>
      <c r="Q4212"/>
      <c r="R4212"/>
      <c r="S4212" s="30"/>
    </row>
    <row r="4213" spans="1:19" x14ac:dyDescent="0.3">
      <c r="A4213" s="25"/>
      <c r="C4213"/>
      <c r="D4213"/>
      <c r="E4213"/>
      <c r="F4213"/>
      <c r="G4213"/>
      <c r="H4213" s="26"/>
      <c r="I4213" s="26"/>
      <c r="J4213"/>
      <c r="K4213"/>
      <c r="N4213"/>
      <c r="O4213"/>
      <c r="P4213"/>
      <c r="Q4213"/>
      <c r="R4213"/>
      <c r="S4213" s="30"/>
    </row>
    <row r="4214" spans="1:19" x14ac:dyDescent="0.3">
      <c r="A4214" s="25"/>
      <c r="C4214"/>
      <c r="D4214"/>
      <c r="E4214"/>
      <c r="F4214"/>
      <c r="G4214"/>
      <c r="H4214" s="26"/>
      <c r="I4214" s="26"/>
      <c r="J4214"/>
      <c r="K4214"/>
      <c r="N4214"/>
      <c r="O4214"/>
      <c r="P4214"/>
      <c r="Q4214"/>
      <c r="R4214"/>
      <c r="S4214" s="30"/>
    </row>
    <row r="4215" spans="1:19" x14ac:dyDescent="0.3">
      <c r="A4215" s="25"/>
      <c r="C4215"/>
      <c r="D4215"/>
      <c r="E4215"/>
      <c r="F4215"/>
      <c r="G4215"/>
      <c r="H4215" s="26"/>
      <c r="I4215" s="26"/>
      <c r="J4215"/>
      <c r="K4215"/>
      <c r="N4215"/>
      <c r="O4215"/>
      <c r="P4215"/>
      <c r="Q4215"/>
      <c r="R4215"/>
      <c r="S4215" s="30"/>
    </row>
    <row r="4216" spans="1:19" x14ac:dyDescent="0.3">
      <c r="A4216" s="25"/>
      <c r="C4216"/>
      <c r="D4216"/>
      <c r="E4216"/>
      <c r="F4216"/>
      <c r="G4216"/>
      <c r="H4216" s="26"/>
      <c r="I4216" s="26"/>
      <c r="J4216"/>
      <c r="K4216"/>
      <c r="N4216"/>
      <c r="O4216"/>
      <c r="P4216"/>
      <c r="Q4216"/>
      <c r="R4216"/>
      <c r="S4216" s="30"/>
    </row>
    <row r="4217" spans="1:19" x14ac:dyDescent="0.3">
      <c r="A4217" s="25"/>
      <c r="C4217"/>
      <c r="D4217"/>
      <c r="E4217"/>
      <c r="F4217"/>
      <c r="G4217"/>
      <c r="H4217" s="26"/>
      <c r="I4217" s="26"/>
      <c r="J4217"/>
      <c r="K4217"/>
      <c r="N4217"/>
      <c r="O4217"/>
      <c r="P4217"/>
      <c r="Q4217"/>
      <c r="R4217"/>
      <c r="S4217" s="30"/>
    </row>
    <row r="4218" spans="1:19" x14ac:dyDescent="0.3">
      <c r="A4218" s="25"/>
      <c r="C4218"/>
      <c r="D4218"/>
      <c r="E4218"/>
      <c r="F4218"/>
      <c r="G4218"/>
      <c r="H4218" s="26"/>
      <c r="I4218" s="26"/>
      <c r="J4218"/>
      <c r="K4218"/>
      <c r="N4218"/>
      <c r="O4218"/>
      <c r="P4218"/>
      <c r="Q4218"/>
      <c r="R4218"/>
      <c r="S4218" s="30"/>
    </row>
    <row r="4219" spans="1:19" x14ac:dyDescent="0.3">
      <c r="A4219" s="25"/>
      <c r="C4219"/>
      <c r="D4219"/>
      <c r="E4219"/>
      <c r="F4219"/>
      <c r="G4219"/>
      <c r="H4219" s="26"/>
      <c r="I4219" s="26"/>
      <c r="J4219"/>
      <c r="K4219"/>
      <c r="N4219"/>
      <c r="O4219"/>
      <c r="P4219"/>
      <c r="Q4219"/>
      <c r="R4219"/>
      <c r="S4219" s="30"/>
    </row>
    <row r="4220" spans="1:19" x14ac:dyDescent="0.3">
      <c r="A4220" s="25"/>
      <c r="C4220"/>
      <c r="D4220"/>
      <c r="E4220"/>
      <c r="F4220"/>
      <c r="G4220"/>
      <c r="H4220" s="26"/>
      <c r="I4220" s="26"/>
      <c r="J4220"/>
      <c r="K4220"/>
      <c r="N4220"/>
      <c r="O4220"/>
      <c r="P4220"/>
      <c r="Q4220"/>
      <c r="R4220"/>
      <c r="S4220" s="30"/>
    </row>
    <row r="4221" spans="1:19" x14ac:dyDescent="0.3">
      <c r="A4221" s="25"/>
      <c r="C4221"/>
      <c r="D4221"/>
      <c r="E4221"/>
      <c r="F4221"/>
      <c r="G4221"/>
      <c r="H4221" s="26"/>
      <c r="I4221" s="26"/>
      <c r="J4221"/>
      <c r="K4221"/>
      <c r="N4221"/>
      <c r="O4221"/>
      <c r="P4221"/>
      <c r="Q4221"/>
      <c r="R4221"/>
      <c r="S4221" s="30"/>
    </row>
    <row r="4222" spans="1:19" x14ac:dyDescent="0.3">
      <c r="A4222" s="25"/>
      <c r="C4222"/>
      <c r="D4222"/>
      <c r="E4222"/>
      <c r="F4222"/>
      <c r="G4222"/>
      <c r="H4222" s="26"/>
      <c r="I4222" s="26"/>
      <c r="J4222"/>
      <c r="K4222"/>
      <c r="N4222"/>
      <c r="O4222"/>
      <c r="P4222"/>
      <c r="Q4222"/>
      <c r="R4222"/>
      <c r="S4222" s="30"/>
    </row>
    <row r="4223" spans="1:19" x14ac:dyDescent="0.3">
      <c r="A4223" s="25"/>
      <c r="C4223"/>
      <c r="D4223"/>
      <c r="E4223"/>
      <c r="F4223"/>
      <c r="G4223"/>
      <c r="H4223" s="26"/>
      <c r="I4223" s="26"/>
      <c r="J4223"/>
      <c r="K4223"/>
      <c r="N4223"/>
      <c r="O4223"/>
      <c r="P4223"/>
      <c r="Q4223"/>
      <c r="R4223"/>
      <c r="S4223" s="30"/>
    </row>
    <row r="4224" spans="1:19" x14ac:dyDescent="0.3">
      <c r="A4224" s="25"/>
      <c r="C4224"/>
      <c r="D4224"/>
      <c r="E4224"/>
      <c r="F4224"/>
      <c r="G4224"/>
      <c r="H4224" s="26"/>
      <c r="I4224" s="26"/>
      <c r="J4224"/>
      <c r="K4224"/>
      <c r="N4224"/>
      <c r="O4224"/>
      <c r="P4224"/>
      <c r="Q4224"/>
      <c r="R4224"/>
      <c r="S4224" s="30"/>
    </row>
    <row r="4225" spans="1:19" x14ac:dyDescent="0.3">
      <c r="A4225" s="25"/>
      <c r="C4225"/>
      <c r="D4225"/>
      <c r="E4225"/>
      <c r="F4225"/>
      <c r="G4225"/>
      <c r="H4225" s="26"/>
      <c r="I4225" s="26"/>
      <c r="J4225"/>
      <c r="K4225"/>
      <c r="N4225"/>
      <c r="O4225"/>
      <c r="P4225"/>
      <c r="Q4225"/>
      <c r="R4225"/>
      <c r="S4225" s="30"/>
    </row>
    <row r="4226" spans="1:19" x14ac:dyDescent="0.3">
      <c r="A4226" s="25"/>
      <c r="C4226"/>
      <c r="D4226"/>
      <c r="E4226"/>
      <c r="F4226"/>
      <c r="G4226"/>
      <c r="H4226" s="26"/>
      <c r="I4226" s="26"/>
      <c r="J4226"/>
      <c r="K4226"/>
      <c r="N4226"/>
      <c r="O4226"/>
      <c r="P4226"/>
      <c r="Q4226"/>
      <c r="R4226"/>
      <c r="S4226" s="30"/>
    </row>
    <row r="4227" spans="1:19" x14ac:dyDescent="0.3">
      <c r="A4227" s="25"/>
      <c r="C4227"/>
      <c r="D4227"/>
      <c r="E4227"/>
      <c r="F4227"/>
      <c r="G4227"/>
      <c r="H4227" s="26"/>
      <c r="I4227" s="26"/>
      <c r="J4227"/>
      <c r="K4227"/>
      <c r="N4227"/>
      <c r="O4227"/>
      <c r="P4227"/>
      <c r="Q4227"/>
      <c r="R4227"/>
      <c r="S4227" s="30"/>
    </row>
    <row r="4228" spans="1:19" x14ac:dyDescent="0.3">
      <c r="A4228" s="25"/>
      <c r="C4228"/>
      <c r="D4228"/>
      <c r="E4228"/>
      <c r="F4228"/>
      <c r="G4228"/>
      <c r="H4228" s="26"/>
      <c r="I4228" s="26"/>
      <c r="J4228"/>
      <c r="K4228"/>
      <c r="N4228"/>
      <c r="O4228"/>
      <c r="P4228"/>
      <c r="Q4228"/>
      <c r="R4228"/>
      <c r="S4228" s="30"/>
    </row>
    <row r="4229" spans="1:19" x14ac:dyDescent="0.3">
      <c r="A4229" s="25"/>
      <c r="C4229"/>
      <c r="D4229"/>
      <c r="E4229"/>
      <c r="F4229"/>
      <c r="G4229"/>
      <c r="H4229" s="14"/>
      <c r="I4229" s="14"/>
      <c r="J4229"/>
      <c r="K4229"/>
      <c r="N4229"/>
      <c r="O4229"/>
      <c r="P4229"/>
      <c r="Q4229"/>
      <c r="R4229"/>
      <c r="S4229" s="30"/>
    </row>
    <row r="4230" spans="1:19" x14ac:dyDescent="0.3">
      <c r="A4230" s="25"/>
      <c r="C4230"/>
      <c r="D4230"/>
      <c r="E4230"/>
      <c r="F4230"/>
      <c r="G4230"/>
      <c r="H4230" s="14"/>
      <c r="I4230" s="14"/>
      <c r="J4230"/>
      <c r="K4230"/>
      <c r="N4230"/>
      <c r="O4230"/>
      <c r="P4230"/>
      <c r="Q4230"/>
      <c r="R4230"/>
      <c r="S4230" s="30"/>
    </row>
    <row r="4231" spans="1:19" x14ac:dyDescent="0.3">
      <c r="A4231" s="25"/>
      <c r="C4231"/>
      <c r="D4231"/>
      <c r="E4231"/>
      <c r="F4231"/>
      <c r="G4231"/>
      <c r="H4231" s="14"/>
      <c r="I4231" s="14"/>
      <c r="J4231"/>
      <c r="K4231"/>
      <c r="N4231"/>
      <c r="O4231"/>
      <c r="P4231"/>
      <c r="Q4231"/>
      <c r="R4231"/>
      <c r="S4231" s="30"/>
    </row>
    <row r="4232" spans="1:19" x14ac:dyDescent="0.3">
      <c r="A4232" s="25"/>
      <c r="C4232"/>
      <c r="D4232"/>
      <c r="E4232"/>
      <c r="F4232"/>
      <c r="G4232"/>
      <c r="H4232" s="14"/>
      <c r="I4232" s="14"/>
      <c r="J4232"/>
      <c r="K4232"/>
      <c r="N4232"/>
      <c r="O4232"/>
      <c r="P4232"/>
      <c r="Q4232"/>
      <c r="R4232"/>
      <c r="S4232" s="30"/>
    </row>
    <row r="4233" spans="1:19" x14ac:dyDescent="0.3">
      <c r="A4233" s="25"/>
      <c r="C4233"/>
      <c r="D4233"/>
      <c r="E4233"/>
      <c r="F4233"/>
      <c r="G4233"/>
      <c r="H4233" s="14"/>
      <c r="I4233" s="14"/>
      <c r="J4233"/>
      <c r="K4233"/>
      <c r="N4233"/>
      <c r="O4233"/>
      <c r="P4233"/>
      <c r="Q4233"/>
      <c r="R4233"/>
      <c r="S4233" s="30"/>
    </row>
    <row r="4234" spans="1:19" x14ac:dyDescent="0.3">
      <c r="A4234" s="25"/>
      <c r="C4234"/>
      <c r="D4234"/>
      <c r="E4234"/>
      <c r="F4234"/>
      <c r="G4234"/>
      <c r="H4234" s="14"/>
      <c r="I4234" s="14"/>
      <c r="J4234"/>
      <c r="K4234"/>
      <c r="N4234"/>
      <c r="O4234"/>
      <c r="P4234"/>
      <c r="Q4234"/>
      <c r="R4234"/>
      <c r="S4234" s="30"/>
    </row>
    <row r="4235" spans="1:19" x14ac:dyDescent="0.3">
      <c r="A4235" s="25"/>
      <c r="C4235"/>
      <c r="D4235"/>
      <c r="E4235"/>
      <c r="F4235"/>
      <c r="G4235"/>
      <c r="H4235" s="26"/>
      <c r="I4235" s="26"/>
      <c r="J4235"/>
      <c r="K4235"/>
      <c r="N4235"/>
      <c r="O4235"/>
      <c r="P4235"/>
      <c r="Q4235"/>
      <c r="R4235"/>
      <c r="S4235" s="30"/>
    </row>
    <row r="4236" spans="1:19" x14ac:dyDescent="0.3">
      <c r="A4236" s="25"/>
      <c r="C4236"/>
      <c r="D4236"/>
      <c r="E4236"/>
      <c r="F4236"/>
      <c r="G4236"/>
      <c r="H4236" s="26"/>
      <c r="I4236" s="26"/>
      <c r="J4236"/>
      <c r="K4236"/>
      <c r="N4236"/>
      <c r="O4236"/>
      <c r="P4236"/>
      <c r="Q4236"/>
      <c r="R4236"/>
      <c r="S4236" s="30"/>
    </row>
    <row r="4237" spans="1:19" x14ac:dyDescent="0.3">
      <c r="A4237" s="25"/>
      <c r="C4237"/>
      <c r="D4237"/>
      <c r="E4237"/>
      <c r="F4237"/>
      <c r="G4237"/>
      <c r="H4237" s="26"/>
      <c r="I4237" s="26"/>
      <c r="J4237"/>
      <c r="K4237"/>
      <c r="N4237"/>
      <c r="O4237"/>
      <c r="P4237"/>
      <c r="Q4237"/>
      <c r="R4237"/>
      <c r="S4237" s="30"/>
    </row>
    <row r="4238" spans="1:19" x14ac:dyDescent="0.3">
      <c r="A4238" s="25"/>
      <c r="C4238"/>
      <c r="D4238"/>
      <c r="E4238"/>
      <c r="F4238"/>
      <c r="G4238"/>
      <c r="H4238" s="26"/>
      <c r="I4238" s="26"/>
      <c r="J4238"/>
      <c r="K4238"/>
      <c r="N4238"/>
      <c r="O4238"/>
      <c r="P4238"/>
      <c r="Q4238"/>
      <c r="R4238"/>
      <c r="S4238" s="30"/>
    </row>
    <row r="4239" spans="1:19" x14ac:dyDescent="0.3">
      <c r="A4239" s="25"/>
      <c r="C4239"/>
      <c r="D4239"/>
      <c r="E4239"/>
      <c r="F4239"/>
      <c r="G4239"/>
      <c r="H4239"/>
      <c r="I4239"/>
      <c r="J4239"/>
      <c r="K4239"/>
      <c r="N4239"/>
      <c r="O4239"/>
      <c r="P4239"/>
      <c r="Q4239"/>
      <c r="R4239"/>
      <c r="S4239" s="30"/>
    </row>
    <row r="4240" spans="1:19" x14ac:dyDescent="0.3">
      <c r="A4240" s="25"/>
      <c r="C4240"/>
      <c r="D4240"/>
      <c r="E4240"/>
      <c r="F4240"/>
      <c r="G4240"/>
      <c r="H4240" s="26"/>
      <c r="I4240" s="26"/>
      <c r="J4240"/>
      <c r="K4240"/>
      <c r="N4240"/>
      <c r="O4240"/>
      <c r="P4240"/>
      <c r="Q4240"/>
      <c r="R4240"/>
      <c r="S4240" s="30"/>
    </row>
    <row r="4241" spans="1:19" x14ac:dyDescent="0.3">
      <c r="A4241" s="25"/>
      <c r="C4241"/>
      <c r="D4241"/>
      <c r="E4241"/>
      <c r="F4241"/>
      <c r="G4241"/>
      <c r="H4241" s="26"/>
      <c r="I4241" s="14"/>
      <c r="J4241"/>
      <c r="K4241"/>
      <c r="N4241"/>
      <c r="O4241"/>
      <c r="P4241"/>
      <c r="Q4241"/>
      <c r="R4241"/>
      <c r="S4241" s="30"/>
    </row>
    <row r="4242" spans="1:19" x14ac:dyDescent="0.3">
      <c r="A4242" s="25"/>
      <c r="C4242"/>
      <c r="D4242"/>
      <c r="E4242"/>
      <c r="F4242"/>
      <c r="G4242"/>
      <c r="H4242" s="26"/>
      <c r="I4242" s="26"/>
      <c r="J4242"/>
      <c r="K4242"/>
      <c r="N4242"/>
      <c r="O4242"/>
      <c r="P4242"/>
      <c r="Q4242"/>
      <c r="R4242"/>
      <c r="S4242" s="30"/>
    </row>
    <row r="4243" spans="1:19" x14ac:dyDescent="0.3">
      <c r="A4243" s="25"/>
      <c r="C4243"/>
      <c r="D4243"/>
      <c r="E4243"/>
      <c r="F4243"/>
      <c r="G4243"/>
      <c r="H4243" s="26"/>
      <c r="I4243" s="14"/>
      <c r="J4243"/>
      <c r="K4243"/>
      <c r="N4243"/>
      <c r="O4243"/>
      <c r="P4243"/>
      <c r="Q4243"/>
      <c r="R4243"/>
      <c r="S4243" s="30"/>
    </row>
    <row r="4244" spans="1:19" x14ac:dyDescent="0.3">
      <c r="A4244" s="25"/>
      <c r="C4244"/>
      <c r="D4244"/>
      <c r="E4244"/>
      <c r="F4244"/>
      <c r="G4244"/>
      <c r="H4244" s="26"/>
      <c r="I4244" s="26"/>
      <c r="J4244"/>
      <c r="K4244"/>
      <c r="N4244"/>
      <c r="O4244"/>
      <c r="P4244"/>
      <c r="Q4244"/>
      <c r="R4244"/>
      <c r="S4244" s="30"/>
    </row>
    <row r="4245" spans="1:19" x14ac:dyDescent="0.3">
      <c r="A4245" s="25"/>
      <c r="C4245"/>
      <c r="D4245"/>
      <c r="E4245"/>
      <c r="F4245"/>
      <c r="G4245"/>
      <c r="H4245" s="26"/>
      <c r="I4245" s="26"/>
      <c r="J4245"/>
      <c r="K4245"/>
      <c r="N4245"/>
      <c r="O4245"/>
      <c r="P4245"/>
      <c r="Q4245"/>
      <c r="R4245"/>
      <c r="S4245" s="30"/>
    </row>
    <row r="4246" spans="1:19" x14ac:dyDescent="0.3">
      <c r="A4246" s="25"/>
      <c r="C4246"/>
      <c r="D4246"/>
      <c r="E4246"/>
      <c r="F4246"/>
      <c r="G4246"/>
      <c r="H4246" s="26"/>
      <c r="I4246" s="26"/>
      <c r="J4246"/>
      <c r="K4246"/>
      <c r="N4246"/>
      <c r="O4246"/>
      <c r="P4246"/>
      <c r="Q4246"/>
      <c r="R4246"/>
      <c r="S4246" s="30"/>
    </row>
    <row r="4247" spans="1:19" x14ac:dyDescent="0.3">
      <c r="A4247" s="25"/>
      <c r="C4247"/>
      <c r="D4247"/>
      <c r="E4247"/>
      <c r="F4247"/>
      <c r="G4247"/>
      <c r="H4247" s="26"/>
      <c r="I4247" s="26"/>
      <c r="J4247"/>
      <c r="K4247"/>
      <c r="N4247"/>
      <c r="O4247"/>
      <c r="P4247"/>
      <c r="Q4247"/>
      <c r="R4247"/>
      <c r="S4247" s="30"/>
    </row>
    <row r="4248" spans="1:19" x14ac:dyDescent="0.3">
      <c r="A4248" s="25"/>
      <c r="C4248"/>
      <c r="D4248"/>
      <c r="E4248"/>
      <c r="F4248"/>
      <c r="G4248"/>
      <c r="H4248"/>
      <c r="I4248"/>
      <c r="J4248"/>
      <c r="K4248"/>
      <c r="N4248"/>
      <c r="O4248"/>
      <c r="P4248"/>
      <c r="Q4248"/>
      <c r="R4248"/>
      <c r="S4248" s="30"/>
    </row>
    <row r="4249" spans="1:19" x14ac:dyDescent="0.3">
      <c r="A4249" s="25"/>
      <c r="C4249"/>
      <c r="D4249"/>
      <c r="E4249"/>
      <c r="F4249"/>
      <c r="G4249"/>
      <c r="H4249" s="26"/>
      <c r="I4249" s="14"/>
      <c r="J4249"/>
      <c r="K4249"/>
      <c r="N4249"/>
      <c r="O4249"/>
      <c r="P4249"/>
      <c r="Q4249"/>
      <c r="R4249"/>
      <c r="S4249" s="30"/>
    </row>
    <row r="4250" spans="1:19" x14ac:dyDescent="0.3">
      <c r="A4250" s="25"/>
      <c r="C4250"/>
      <c r="D4250"/>
      <c r="E4250"/>
      <c r="F4250"/>
      <c r="G4250"/>
      <c r="H4250" s="26"/>
      <c r="I4250" s="26"/>
      <c r="J4250"/>
      <c r="K4250"/>
      <c r="N4250"/>
      <c r="O4250"/>
      <c r="P4250"/>
      <c r="Q4250"/>
      <c r="R4250"/>
      <c r="S4250" s="30"/>
    </row>
    <row r="4251" spans="1:19" x14ac:dyDescent="0.3">
      <c r="A4251" s="25"/>
      <c r="C4251"/>
      <c r="D4251"/>
      <c r="E4251"/>
      <c r="F4251"/>
      <c r="G4251"/>
      <c r="H4251" s="26"/>
      <c r="I4251" s="26"/>
      <c r="J4251"/>
      <c r="K4251"/>
      <c r="N4251"/>
      <c r="O4251"/>
      <c r="P4251"/>
      <c r="Q4251"/>
      <c r="R4251"/>
      <c r="S4251" s="30"/>
    </row>
    <row r="4252" spans="1:19" x14ac:dyDescent="0.3">
      <c r="A4252" s="25"/>
      <c r="C4252"/>
      <c r="D4252"/>
      <c r="E4252"/>
      <c r="F4252"/>
      <c r="G4252"/>
      <c r="H4252" s="26"/>
      <c r="I4252" s="26"/>
      <c r="J4252"/>
      <c r="K4252"/>
      <c r="N4252"/>
      <c r="O4252"/>
      <c r="P4252"/>
      <c r="Q4252"/>
      <c r="R4252"/>
      <c r="S4252" s="30"/>
    </row>
    <row r="4253" spans="1:19" x14ac:dyDescent="0.3">
      <c r="A4253" s="25"/>
      <c r="C4253"/>
      <c r="D4253"/>
      <c r="E4253"/>
      <c r="F4253"/>
      <c r="G4253"/>
      <c r="J4253"/>
      <c r="K4253"/>
      <c r="N4253"/>
      <c r="O4253"/>
      <c r="P4253"/>
      <c r="Q4253"/>
      <c r="R4253"/>
      <c r="S4253" s="30"/>
    </row>
    <row r="4254" spans="1:19" x14ac:dyDescent="0.3">
      <c r="A4254" s="25"/>
      <c r="C4254"/>
      <c r="D4254"/>
      <c r="E4254"/>
      <c r="F4254"/>
      <c r="G4254"/>
      <c r="H4254" s="26"/>
      <c r="I4254" s="26"/>
      <c r="J4254"/>
      <c r="K4254"/>
      <c r="N4254"/>
      <c r="O4254"/>
      <c r="P4254"/>
      <c r="Q4254"/>
      <c r="R4254"/>
      <c r="S4254" s="30"/>
    </row>
    <row r="4255" spans="1:19" x14ac:dyDescent="0.3">
      <c r="A4255" s="25"/>
      <c r="C4255"/>
      <c r="D4255"/>
      <c r="E4255"/>
      <c r="F4255"/>
      <c r="G4255"/>
      <c r="H4255"/>
      <c r="I4255"/>
      <c r="J4255"/>
      <c r="K4255"/>
      <c r="N4255"/>
      <c r="O4255"/>
      <c r="P4255"/>
      <c r="Q4255"/>
      <c r="R4255"/>
      <c r="S4255" s="30"/>
    </row>
    <row r="4256" spans="1:19" x14ac:dyDescent="0.3">
      <c r="A4256" s="25"/>
      <c r="C4256"/>
      <c r="D4256"/>
      <c r="E4256"/>
      <c r="F4256"/>
      <c r="G4256"/>
      <c r="H4256"/>
      <c r="I4256"/>
      <c r="J4256"/>
      <c r="K4256"/>
      <c r="N4256"/>
      <c r="O4256"/>
      <c r="P4256"/>
      <c r="Q4256"/>
      <c r="R4256"/>
      <c r="S4256" s="30"/>
    </row>
    <row r="4257" spans="1:19" x14ac:dyDescent="0.3">
      <c r="A4257" s="25"/>
      <c r="C4257"/>
      <c r="D4257"/>
      <c r="E4257"/>
      <c r="F4257"/>
      <c r="G4257"/>
      <c r="H4257"/>
      <c r="I4257"/>
      <c r="J4257"/>
      <c r="K4257"/>
      <c r="N4257"/>
      <c r="O4257"/>
      <c r="P4257"/>
      <c r="Q4257"/>
      <c r="R4257"/>
      <c r="S4257" s="30"/>
    </row>
    <row r="4258" spans="1:19" x14ac:dyDescent="0.3">
      <c r="A4258" s="25"/>
      <c r="C4258"/>
      <c r="D4258"/>
      <c r="E4258"/>
      <c r="F4258"/>
      <c r="G4258"/>
      <c r="H4258" s="26"/>
      <c r="I4258" s="26"/>
      <c r="J4258"/>
      <c r="K4258"/>
      <c r="N4258"/>
      <c r="O4258"/>
      <c r="P4258"/>
      <c r="Q4258"/>
      <c r="R4258"/>
      <c r="S4258" s="30"/>
    </row>
    <row r="4259" spans="1:19" x14ac:dyDescent="0.3">
      <c r="A4259" s="25"/>
      <c r="C4259"/>
      <c r="D4259"/>
      <c r="E4259"/>
      <c r="F4259"/>
      <c r="G4259"/>
      <c r="H4259" s="26"/>
      <c r="I4259" s="26"/>
      <c r="J4259"/>
      <c r="K4259"/>
      <c r="N4259"/>
      <c r="O4259"/>
      <c r="P4259"/>
      <c r="Q4259"/>
      <c r="R4259"/>
      <c r="S4259" s="30"/>
    </row>
    <row r="4260" spans="1:19" x14ac:dyDescent="0.3">
      <c r="A4260" s="25"/>
      <c r="C4260"/>
      <c r="D4260"/>
      <c r="E4260"/>
      <c r="F4260"/>
      <c r="G4260"/>
      <c r="H4260" s="26"/>
      <c r="I4260" s="26"/>
      <c r="J4260"/>
      <c r="K4260"/>
      <c r="N4260"/>
      <c r="O4260"/>
      <c r="P4260"/>
      <c r="Q4260"/>
      <c r="R4260"/>
      <c r="S4260" s="30"/>
    </row>
    <row r="4261" spans="1:19" x14ac:dyDescent="0.3">
      <c r="A4261" s="25"/>
      <c r="C4261"/>
      <c r="D4261"/>
      <c r="E4261"/>
      <c r="F4261"/>
      <c r="G4261"/>
      <c r="H4261" s="26"/>
      <c r="I4261" s="26"/>
      <c r="J4261"/>
      <c r="K4261"/>
      <c r="N4261"/>
      <c r="O4261"/>
      <c r="P4261"/>
      <c r="Q4261"/>
      <c r="R4261"/>
      <c r="S4261" s="30"/>
    </row>
    <row r="4262" spans="1:19" x14ac:dyDescent="0.3">
      <c r="A4262" s="25"/>
      <c r="C4262"/>
      <c r="D4262"/>
      <c r="E4262"/>
      <c r="F4262"/>
      <c r="G4262"/>
      <c r="H4262" s="14"/>
      <c r="I4262" s="14"/>
      <c r="J4262"/>
      <c r="K4262"/>
      <c r="N4262"/>
      <c r="O4262"/>
      <c r="P4262"/>
      <c r="Q4262"/>
      <c r="R4262"/>
      <c r="S4262" s="30"/>
    </row>
    <row r="4263" spans="1:19" x14ac:dyDescent="0.3">
      <c r="A4263" s="25"/>
      <c r="C4263"/>
      <c r="D4263"/>
      <c r="E4263"/>
      <c r="F4263"/>
      <c r="G4263"/>
      <c r="H4263" s="26"/>
      <c r="I4263" s="26"/>
      <c r="J4263"/>
      <c r="K4263"/>
      <c r="N4263"/>
      <c r="O4263"/>
      <c r="P4263"/>
      <c r="Q4263"/>
      <c r="R4263"/>
      <c r="S4263" s="30"/>
    </row>
    <row r="4264" spans="1:19" x14ac:dyDescent="0.3">
      <c r="A4264" s="25"/>
      <c r="C4264"/>
      <c r="D4264"/>
      <c r="E4264"/>
      <c r="F4264"/>
      <c r="G4264"/>
      <c r="H4264" s="26"/>
      <c r="I4264" s="26"/>
      <c r="J4264"/>
      <c r="K4264"/>
      <c r="N4264"/>
      <c r="O4264"/>
      <c r="P4264"/>
      <c r="Q4264"/>
      <c r="R4264"/>
      <c r="S4264" s="30"/>
    </row>
    <row r="4265" spans="1:19" x14ac:dyDescent="0.3">
      <c r="A4265" s="25"/>
      <c r="C4265"/>
      <c r="D4265"/>
      <c r="E4265"/>
      <c r="F4265"/>
      <c r="G4265"/>
      <c r="H4265" s="26"/>
      <c r="I4265" s="26"/>
      <c r="J4265"/>
      <c r="K4265"/>
      <c r="N4265"/>
      <c r="O4265"/>
      <c r="P4265"/>
      <c r="Q4265"/>
      <c r="R4265"/>
      <c r="S4265" s="30"/>
    </row>
    <row r="4266" spans="1:19" x14ac:dyDescent="0.3">
      <c r="A4266" s="25"/>
      <c r="C4266"/>
      <c r="D4266"/>
      <c r="E4266"/>
      <c r="F4266"/>
      <c r="G4266"/>
      <c r="H4266" s="26"/>
      <c r="I4266" s="26"/>
      <c r="J4266"/>
      <c r="K4266"/>
      <c r="N4266"/>
      <c r="O4266"/>
      <c r="P4266"/>
      <c r="Q4266"/>
      <c r="R4266"/>
      <c r="S4266" s="30"/>
    </row>
    <row r="4267" spans="1:19" x14ac:dyDescent="0.3">
      <c r="A4267" s="25"/>
      <c r="C4267"/>
      <c r="D4267"/>
      <c r="E4267"/>
      <c r="F4267"/>
      <c r="G4267"/>
      <c r="H4267" s="14"/>
      <c r="I4267" s="14"/>
      <c r="J4267"/>
      <c r="K4267"/>
      <c r="N4267"/>
      <c r="O4267"/>
      <c r="P4267"/>
      <c r="Q4267"/>
      <c r="R4267"/>
      <c r="S4267" s="30"/>
    </row>
    <row r="4268" spans="1:19" x14ac:dyDescent="0.3">
      <c r="A4268" s="25"/>
      <c r="C4268"/>
      <c r="D4268"/>
      <c r="E4268"/>
      <c r="F4268"/>
      <c r="G4268"/>
      <c r="H4268"/>
      <c r="I4268"/>
      <c r="J4268"/>
      <c r="K4268"/>
      <c r="N4268"/>
      <c r="O4268"/>
      <c r="P4268"/>
      <c r="Q4268"/>
      <c r="R4268"/>
      <c r="S4268" s="30"/>
    </row>
    <row r="4269" spans="1:19" x14ac:dyDescent="0.3">
      <c r="A4269" s="25"/>
      <c r="C4269"/>
      <c r="D4269"/>
      <c r="E4269"/>
      <c r="F4269"/>
      <c r="G4269"/>
      <c r="H4269" s="14"/>
      <c r="I4269" s="14"/>
      <c r="J4269"/>
      <c r="K4269"/>
      <c r="N4269"/>
      <c r="O4269"/>
      <c r="P4269"/>
      <c r="Q4269"/>
      <c r="R4269"/>
      <c r="S4269" s="30"/>
    </row>
    <row r="4270" spans="1:19" x14ac:dyDescent="0.3">
      <c r="A4270" s="25"/>
      <c r="C4270"/>
      <c r="D4270"/>
      <c r="E4270"/>
      <c r="F4270"/>
      <c r="G4270"/>
      <c r="J4270"/>
      <c r="K4270"/>
      <c r="N4270"/>
      <c r="O4270"/>
      <c r="P4270"/>
      <c r="Q4270"/>
      <c r="R4270"/>
      <c r="S4270" s="30"/>
    </row>
    <row r="4271" spans="1:19" x14ac:dyDescent="0.3">
      <c r="A4271" s="25"/>
      <c r="C4271"/>
      <c r="D4271"/>
      <c r="E4271"/>
      <c r="F4271"/>
      <c r="G4271"/>
      <c r="H4271"/>
      <c r="I4271"/>
      <c r="J4271"/>
      <c r="K4271"/>
      <c r="N4271"/>
      <c r="O4271"/>
      <c r="P4271"/>
      <c r="Q4271"/>
      <c r="R4271"/>
      <c r="S4271" s="30"/>
    </row>
    <row r="4272" spans="1:19" x14ac:dyDescent="0.3">
      <c r="A4272" s="25"/>
      <c r="C4272"/>
      <c r="D4272"/>
      <c r="E4272"/>
      <c r="F4272"/>
      <c r="G4272"/>
      <c r="H4272"/>
      <c r="I4272"/>
      <c r="J4272"/>
      <c r="K4272"/>
      <c r="N4272"/>
      <c r="O4272"/>
      <c r="P4272"/>
      <c r="Q4272"/>
      <c r="R4272"/>
      <c r="S4272" s="30"/>
    </row>
    <row r="4273" spans="1:19" x14ac:dyDescent="0.3">
      <c r="A4273" s="25"/>
      <c r="C4273"/>
      <c r="D4273"/>
      <c r="E4273"/>
      <c r="F4273"/>
      <c r="G4273"/>
      <c r="H4273" s="14"/>
      <c r="I4273" s="14"/>
      <c r="J4273"/>
      <c r="K4273"/>
      <c r="N4273"/>
      <c r="O4273"/>
      <c r="P4273"/>
      <c r="Q4273"/>
      <c r="R4273"/>
      <c r="S4273" s="30"/>
    </row>
    <row r="4274" spans="1:19" x14ac:dyDescent="0.3">
      <c r="A4274" s="25"/>
      <c r="C4274"/>
      <c r="D4274"/>
      <c r="E4274"/>
      <c r="F4274"/>
      <c r="G4274"/>
      <c r="H4274" s="14"/>
      <c r="I4274" s="14"/>
      <c r="J4274"/>
      <c r="K4274"/>
      <c r="N4274"/>
      <c r="O4274"/>
      <c r="P4274"/>
      <c r="Q4274"/>
      <c r="R4274"/>
      <c r="S4274" s="30"/>
    </row>
    <row r="4275" spans="1:19" x14ac:dyDescent="0.3">
      <c r="A4275" s="25"/>
      <c r="C4275"/>
      <c r="D4275"/>
      <c r="E4275"/>
      <c r="F4275"/>
      <c r="G4275"/>
      <c r="H4275" s="26"/>
      <c r="I4275" s="14"/>
      <c r="J4275"/>
      <c r="K4275"/>
      <c r="N4275"/>
      <c r="O4275"/>
      <c r="P4275"/>
      <c r="Q4275"/>
      <c r="R4275"/>
      <c r="S4275" s="30"/>
    </row>
    <row r="4276" spans="1:19" x14ac:dyDescent="0.3">
      <c r="A4276" s="25"/>
      <c r="C4276"/>
      <c r="D4276"/>
      <c r="E4276"/>
      <c r="F4276"/>
      <c r="G4276"/>
      <c r="H4276" s="26"/>
      <c r="I4276" s="26"/>
      <c r="J4276"/>
      <c r="K4276"/>
      <c r="N4276"/>
      <c r="O4276"/>
      <c r="P4276"/>
      <c r="Q4276"/>
      <c r="R4276"/>
      <c r="S4276" s="30"/>
    </row>
    <row r="4277" spans="1:19" x14ac:dyDescent="0.3">
      <c r="A4277" s="25"/>
      <c r="C4277"/>
      <c r="D4277"/>
      <c r="E4277"/>
      <c r="F4277"/>
      <c r="G4277"/>
      <c r="H4277" s="26"/>
      <c r="I4277" s="26"/>
      <c r="J4277"/>
      <c r="K4277"/>
      <c r="N4277"/>
      <c r="O4277"/>
      <c r="P4277"/>
      <c r="Q4277"/>
      <c r="R4277"/>
      <c r="S4277" s="30"/>
    </row>
    <row r="4278" spans="1:19" x14ac:dyDescent="0.3">
      <c r="A4278" s="25"/>
      <c r="C4278"/>
      <c r="D4278"/>
      <c r="E4278"/>
      <c r="F4278"/>
      <c r="G4278"/>
      <c r="H4278" s="14"/>
      <c r="I4278" s="26"/>
      <c r="J4278"/>
      <c r="K4278"/>
      <c r="N4278"/>
      <c r="O4278"/>
      <c r="P4278"/>
      <c r="Q4278"/>
      <c r="R4278"/>
      <c r="S4278" s="30"/>
    </row>
    <row r="4279" spans="1:19" x14ac:dyDescent="0.3">
      <c r="A4279" s="25"/>
      <c r="C4279"/>
      <c r="D4279"/>
      <c r="E4279"/>
      <c r="F4279"/>
      <c r="G4279"/>
      <c r="H4279"/>
      <c r="I4279"/>
      <c r="J4279"/>
      <c r="K4279"/>
      <c r="N4279"/>
      <c r="O4279"/>
      <c r="P4279"/>
      <c r="Q4279"/>
      <c r="R4279"/>
      <c r="S4279" s="30"/>
    </row>
    <row r="4280" spans="1:19" x14ac:dyDescent="0.3">
      <c r="A4280" s="25"/>
      <c r="C4280"/>
      <c r="D4280"/>
      <c r="E4280"/>
      <c r="F4280"/>
      <c r="G4280"/>
      <c r="H4280" s="26"/>
      <c r="I4280" s="26"/>
      <c r="J4280"/>
      <c r="K4280"/>
      <c r="N4280"/>
      <c r="O4280"/>
      <c r="P4280"/>
      <c r="Q4280"/>
      <c r="R4280"/>
      <c r="S4280" s="30"/>
    </row>
    <row r="4281" spans="1:19" x14ac:dyDescent="0.3">
      <c r="A4281" s="25"/>
      <c r="C4281"/>
      <c r="D4281"/>
      <c r="E4281"/>
      <c r="F4281"/>
      <c r="G4281"/>
      <c r="H4281" s="14"/>
      <c r="I4281" s="14"/>
      <c r="J4281"/>
      <c r="K4281"/>
      <c r="N4281"/>
      <c r="O4281"/>
      <c r="P4281"/>
      <c r="Q4281"/>
      <c r="R4281"/>
      <c r="S4281" s="30"/>
    </row>
    <row r="4282" spans="1:19" x14ac:dyDescent="0.3">
      <c r="A4282" s="25"/>
      <c r="C4282"/>
      <c r="D4282"/>
      <c r="E4282"/>
      <c r="F4282"/>
      <c r="G4282"/>
      <c r="H4282" s="14"/>
      <c r="I4282" s="14"/>
      <c r="J4282"/>
      <c r="K4282"/>
      <c r="N4282"/>
      <c r="O4282"/>
      <c r="P4282"/>
      <c r="Q4282"/>
      <c r="R4282"/>
      <c r="S4282" s="30"/>
    </row>
    <row r="4283" spans="1:19" x14ac:dyDescent="0.3">
      <c r="A4283" s="25"/>
      <c r="C4283"/>
      <c r="D4283"/>
      <c r="E4283"/>
      <c r="F4283"/>
      <c r="G4283"/>
      <c r="H4283" s="14"/>
      <c r="I4283" s="14"/>
      <c r="J4283"/>
      <c r="K4283"/>
      <c r="N4283"/>
      <c r="O4283"/>
      <c r="P4283"/>
      <c r="Q4283"/>
      <c r="R4283"/>
      <c r="S4283" s="30"/>
    </row>
    <row r="4284" spans="1:19" x14ac:dyDescent="0.3">
      <c r="A4284" s="25"/>
      <c r="C4284"/>
      <c r="D4284"/>
      <c r="E4284"/>
      <c r="F4284"/>
      <c r="G4284"/>
      <c r="J4284"/>
      <c r="K4284"/>
      <c r="N4284"/>
      <c r="O4284"/>
      <c r="P4284"/>
      <c r="Q4284"/>
      <c r="R4284"/>
      <c r="S4284" s="30"/>
    </row>
    <row r="4285" spans="1:19" x14ac:dyDescent="0.3">
      <c r="A4285" s="25"/>
      <c r="C4285"/>
      <c r="D4285"/>
      <c r="E4285"/>
      <c r="F4285"/>
      <c r="G4285"/>
      <c r="J4285"/>
      <c r="K4285"/>
      <c r="N4285"/>
      <c r="O4285"/>
      <c r="P4285"/>
      <c r="Q4285"/>
      <c r="R4285"/>
      <c r="S4285" s="30"/>
    </row>
    <row r="4286" spans="1:19" x14ac:dyDescent="0.3">
      <c r="A4286" s="25"/>
      <c r="C4286"/>
      <c r="D4286"/>
      <c r="E4286"/>
      <c r="F4286"/>
      <c r="G4286"/>
      <c r="H4286" s="14"/>
      <c r="I4286" s="14"/>
      <c r="J4286"/>
      <c r="K4286"/>
      <c r="N4286"/>
      <c r="O4286"/>
      <c r="P4286"/>
      <c r="Q4286"/>
      <c r="R4286"/>
      <c r="S4286" s="30"/>
    </row>
    <row r="4287" spans="1:19" x14ac:dyDescent="0.3">
      <c r="A4287" s="25"/>
      <c r="C4287"/>
      <c r="D4287"/>
      <c r="E4287"/>
      <c r="F4287"/>
      <c r="G4287"/>
      <c r="H4287" s="26"/>
      <c r="I4287" s="26"/>
      <c r="J4287"/>
      <c r="K4287"/>
      <c r="N4287"/>
      <c r="O4287"/>
      <c r="P4287"/>
      <c r="Q4287"/>
      <c r="R4287"/>
      <c r="S4287" s="30"/>
    </row>
    <row r="4288" spans="1:19" x14ac:dyDescent="0.3">
      <c r="A4288" s="25"/>
      <c r="C4288"/>
      <c r="D4288"/>
      <c r="E4288"/>
      <c r="F4288"/>
      <c r="G4288"/>
      <c r="J4288"/>
      <c r="K4288"/>
      <c r="N4288"/>
      <c r="O4288"/>
      <c r="P4288"/>
      <c r="Q4288"/>
      <c r="R4288"/>
      <c r="S4288" s="30"/>
    </row>
    <row r="4289" spans="1:19" x14ac:dyDescent="0.3">
      <c r="A4289" s="25"/>
      <c r="C4289"/>
      <c r="D4289"/>
      <c r="E4289"/>
      <c r="F4289"/>
      <c r="G4289"/>
      <c r="H4289" s="14"/>
      <c r="I4289" s="14"/>
      <c r="J4289"/>
      <c r="K4289"/>
      <c r="N4289"/>
      <c r="O4289"/>
      <c r="P4289"/>
      <c r="Q4289"/>
      <c r="R4289"/>
      <c r="S4289" s="30"/>
    </row>
    <row r="4290" spans="1:19" x14ac:dyDescent="0.3">
      <c r="A4290" s="25"/>
      <c r="C4290"/>
      <c r="D4290"/>
      <c r="E4290"/>
      <c r="F4290"/>
      <c r="G4290"/>
      <c r="H4290" s="14"/>
      <c r="I4290" s="14"/>
      <c r="J4290"/>
      <c r="K4290"/>
      <c r="N4290"/>
      <c r="O4290"/>
      <c r="P4290"/>
      <c r="Q4290"/>
      <c r="R4290"/>
      <c r="S4290" s="30"/>
    </row>
    <row r="4291" spans="1:19" x14ac:dyDescent="0.3">
      <c r="A4291" s="25"/>
      <c r="C4291"/>
      <c r="D4291"/>
      <c r="E4291"/>
      <c r="F4291"/>
      <c r="G4291"/>
      <c r="J4291"/>
      <c r="K4291"/>
      <c r="N4291"/>
      <c r="O4291"/>
      <c r="P4291"/>
      <c r="Q4291"/>
      <c r="R4291"/>
      <c r="S4291" s="30"/>
    </row>
    <row r="4292" spans="1:19" x14ac:dyDescent="0.3">
      <c r="A4292" s="25"/>
      <c r="C4292"/>
      <c r="D4292"/>
      <c r="E4292"/>
      <c r="F4292"/>
      <c r="G4292"/>
      <c r="H4292" s="14"/>
      <c r="I4292" s="14"/>
      <c r="J4292"/>
      <c r="K4292"/>
      <c r="N4292"/>
      <c r="O4292"/>
      <c r="P4292"/>
      <c r="Q4292"/>
      <c r="R4292"/>
      <c r="S4292" s="30"/>
    </row>
    <row r="4293" spans="1:19" x14ac:dyDescent="0.3">
      <c r="A4293" s="25"/>
      <c r="C4293"/>
      <c r="D4293"/>
      <c r="E4293"/>
      <c r="F4293"/>
      <c r="G4293"/>
      <c r="J4293"/>
      <c r="K4293"/>
      <c r="N4293"/>
      <c r="O4293"/>
      <c r="P4293"/>
      <c r="Q4293"/>
      <c r="R4293"/>
      <c r="S4293" s="30"/>
    </row>
    <row r="4294" spans="1:19" x14ac:dyDescent="0.3">
      <c r="A4294" s="25"/>
      <c r="C4294"/>
      <c r="D4294"/>
      <c r="E4294"/>
      <c r="F4294"/>
      <c r="G4294"/>
      <c r="J4294"/>
      <c r="K4294"/>
      <c r="N4294"/>
      <c r="O4294"/>
      <c r="P4294"/>
      <c r="Q4294"/>
      <c r="R4294"/>
      <c r="S4294" s="30"/>
    </row>
    <row r="4295" spans="1:19" x14ac:dyDescent="0.3">
      <c r="A4295" s="25"/>
      <c r="C4295"/>
      <c r="D4295"/>
      <c r="E4295"/>
      <c r="F4295"/>
      <c r="G4295"/>
      <c r="H4295" s="14"/>
      <c r="I4295" s="14"/>
      <c r="J4295"/>
      <c r="K4295"/>
      <c r="N4295"/>
      <c r="O4295"/>
      <c r="P4295"/>
      <c r="Q4295"/>
      <c r="R4295"/>
      <c r="S4295" s="30"/>
    </row>
    <row r="4296" spans="1:19" x14ac:dyDescent="0.3">
      <c r="A4296" s="25"/>
      <c r="C4296"/>
      <c r="D4296"/>
      <c r="E4296"/>
      <c r="F4296"/>
      <c r="G4296"/>
      <c r="H4296" s="14"/>
      <c r="I4296" s="14"/>
      <c r="J4296"/>
      <c r="K4296"/>
      <c r="N4296"/>
      <c r="O4296"/>
      <c r="P4296"/>
      <c r="Q4296"/>
      <c r="R4296"/>
      <c r="S4296" s="30"/>
    </row>
    <row r="4297" spans="1:19" x14ac:dyDescent="0.3">
      <c r="A4297" s="25"/>
      <c r="C4297"/>
      <c r="D4297"/>
      <c r="E4297"/>
      <c r="F4297"/>
      <c r="G4297"/>
      <c r="H4297" s="14"/>
      <c r="I4297" s="14"/>
      <c r="J4297"/>
      <c r="K4297"/>
      <c r="N4297"/>
      <c r="O4297"/>
      <c r="P4297"/>
      <c r="Q4297"/>
      <c r="R4297"/>
      <c r="S4297" s="30"/>
    </row>
    <row r="4298" spans="1:19" x14ac:dyDescent="0.3">
      <c r="A4298" s="25"/>
      <c r="C4298"/>
      <c r="D4298"/>
      <c r="E4298"/>
      <c r="F4298"/>
      <c r="G4298"/>
      <c r="H4298" s="26"/>
      <c r="I4298" s="26"/>
      <c r="J4298"/>
      <c r="K4298"/>
      <c r="N4298"/>
      <c r="O4298"/>
      <c r="P4298"/>
      <c r="Q4298"/>
      <c r="R4298"/>
      <c r="S4298" s="30"/>
    </row>
    <row r="4299" spans="1:19" x14ac:dyDescent="0.3">
      <c r="A4299" s="25"/>
      <c r="C4299"/>
      <c r="D4299"/>
      <c r="E4299"/>
      <c r="F4299"/>
      <c r="G4299"/>
      <c r="H4299" s="26"/>
      <c r="I4299" s="26"/>
      <c r="J4299"/>
      <c r="K4299"/>
      <c r="N4299"/>
      <c r="O4299"/>
      <c r="P4299"/>
      <c r="Q4299"/>
      <c r="R4299"/>
      <c r="S4299" s="30"/>
    </row>
    <row r="4300" spans="1:19" x14ac:dyDescent="0.3">
      <c r="A4300" s="25"/>
      <c r="C4300"/>
      <c r="D4300"/>
      <c r="E4300"/>
      <c r="F4300"/>
      <c r="G4300"/>
      <c r="H4300" s="26"/>
      <c r="I4300" s="26"/>
      <c r="J4300"/>
      <c r="K4300"/>
      <c r="N4300"/>
      <c r="O4300"/>
      <c r="P4300"/>
      <c r="Q4300"/>
      <c r="R4300"/>
      <c r="S4300" s="30"/>
    </row>
    <row r="4301" spans="1:19" x14ac:dyDescent="0.3">
      <c r="A4301" s="25"/>
      <c r="C4301"/>
      <c r="D4301"/>
      <c r="E4301"/>
      <c r="F4301"/>
      <c r="G4301"/>
      <c r="J4301"/>
      <c r="K4301"/>
      <c r="N4301"/>
      <c r="O4301"/>
      <c r="P4301"/>
      <c r="Q4301"/>
      <c r="R4301"/>
      <c r="S4301" s="30"/>
    </row>
    <row r="4302" spans="1:19" x14ac:dyDescent="0.3">
      <c r="A4302" s="25"/>
      <c r="C4302"/>
      <c r="D4302"/>
      <c r="E4302"/>
      <c r="F4302"/>
      <c r="G4302"/>
      <c r="J4302"/>
      <c r="K4302"/>
      <c r="N4302"/>
      <c r="O4302"/>
      <c r="P4302"/>
      <c r="Q4302"/>
      <c r="R4302"/>
      <c r="S4302" s="30"/>
    </row>
    <row r="4303" spans="1:19" x14ac:dyDescent="0.3">
      <c r="A4303" s="25"/>
      <c r="C4303"/>
      <c r="D4303"/>
      <c r="E4303"/>
      <c r="F4303"/>
      <c r="G4303"/>
      <c r="H4303" s="14"/>
      <c r="I4303" s="14"/>
      <c r="J4303"/>
      <c r="K4303"/>
      <c r="N4303"/>
      <c r="O4303"/>
      <c r="P4303"/>
      <c r="Q4303"/>
      <c r="R4303"/>
      <c r="S4303" s="30"/>
    </row>
    <row r="4304" spans="1:19" x14ac:dyDescent="0.3">
      <c r="A4304" s="25"/>
      <c r="C4304"/>
      <c r="D4304"/>
      <c r="E4304"/>
      <c r="F4304"/>
      <c r="G4304"/>
      <c r="H4304" s="14"/>
      <c r="I4304" s="14"/>
      <c r="J4304"/>
      <c r="K4304"/>
      <c r="N4304"/>
      <c r="O4304"/>
      <c r="P4304"/>
      <c r="Q4304"/>
      <c r="R4304"/>
      <c r="S4304" s="30"/>
    </row>
    <row r="4305" spans="1:19" x14ac:dyDescent="0.3">
      <c r="A4305" s="25"/>
      <c r="C4305"/>
      <c r="D4305"/>
      <c r="E4305"/>
      <c r="F4305"/>
      <c r="G4305"/>
      <c r="H4305" s="14"/>
      <c r="I4305" s="14"/>
      <c r="J4305"/>
      <c r="K4305"/>
      <c r="N4305"/>
      <c r="O4305"/>
      <c r="P4305"/>
      <c r="Q4305"/>
      <c r="R4305"/>
      <c r="S4305" s="30"/>
    </row>
    <row r="4306" spans="1:19" x14ac:dyDescent="0.3">
      <c r="A4306" s="25"/>
      <c r="C4306"/>
      <c r="D4306"/>
      <c r="E4306"/>
      <c r="F4306"/>
      <c r="G4306"/>
      <c r="H4306" s="14"/>
      <c r="I4306" s="14"/>
      <c r="J4306"/>
      <c r="K4306"/>
      <c r="N4306"/>
      <c r="O4306"/>
      <c r="P4306"/>
      <c r="Q4306"/>
      <c r="R4306"/>
      <c r="S4306" s="30"/>
    </row>
    <row r="4307" spans="1:19" x14ac:dyDescent="0.3">
      <c r="A4307" s="25"/>
      <c r="C4307"/>
      <c r="D4307"/>
      <c r="E4307"/>
      <c r="F4307"/>
      <c r="G4307"/>
      <c r="H4307" s="14"/>
      <c r="I4307" s="14"/>
      <c r="J4307"/>
      <c r="K4307"/>
      <c r="N4307"/>
      <c r="O4307"/>
      <c r="P4307"/>
      <c r="Q4307"/>
      <c r="R4307"/>
      <c r="S4307" s="30"/>
    </row>
    <row r="4308" spans="1:19" x14ac:dyDescent="0.3">
      <c r="A4308" s="25"/>
      <c r="C4308"/>
      <c r="D4308"/>
      <c r="E4308"/>
      <c r="F4308"/>
      <c r="G4308"/>
      <c r="J4308"/>
      <c r="K4308"/>
      <c r="N4308"/>
      <c r="O4308"/>
      <c r="P4308"/>
      <c r="Q4308"/>
      <c r="R4308"/>
      <c r="S4308" s="30"/>
    </row>
    <row r="4309" spans="1:19" x14ac:dyDescent="0.3">
      <c r="A4309" s="25"/>
      <c r="C4309"/>
      <c r="D4309"/>
      <c r="E4309"/>
      <c r="F4309"/>
      <c r="G4309"/>
      <c r="H4309" s="14"/>
      <c r="I4309" s="14"/>
      <c r="J4309"/>
      <c r="K4309"/>
      <c r="N4309"/>
      <c r="O4309"/>
      <c r="P4309"/>
      <c r="Q4309"/>
      <c r="R4309"/>
      <c r="S4309" s="30"/>
    </row>
    <row r="4310" spans="1:19" x14ac:dyDescent="0.3">
      <c r="A4310" s="25"/>
      <c r="C4310"/>
      <c r="D4310"/>
      <c r="E4310"/>
      <c r="F4310"/>
      <c r="G4310"/>
      <c r="H4310" s="26"/>
      <c r="I4310" s="26"/>
      <c r="J4310"/>
      <c r="K4310"/>
      <c r="N4310"/>
      <c r="O4310"/>
      <c r="P4310"/>
      <c r="Q4310"/>
      <c r="R4310"/>
      <c r="S4310" s="30"/>
    </row>
    <row r="4311" spans="1:19" x14ac:dyDescent="0.3">
      <c r="A4311" s="25"/>
      <c r="C4311"/>
      <c r="D4311"/>
      <c r="E4311"/>
      <c r="F4311"/>
      <c r="G4311"/>
      <c r="H4311" s="26"/>
      <c r="I4311" s="26"/>
      <c r="J4311"/>
      <c r="K4311"/>
      <c r="N4311"/>
      <c r="O4311"/>
      <c r="P4311"/>
      <c r="Q4311"/>
      <c r="R4311"/>
      <c r="S4311" s="30"/>
    </row>
    <row r="4312" spans="1:19" x14ac:dyDescent="0.3">
      <c r="A4312" s="25"/>
      <c r="C4312"/>
      <c r="D4312"/>
      <c r="E4312"/>
      <c r="F4312"/>
      <c r="G4312"/>
      <c r="J4312"/>
      <c r="K4312"/>
      <c r="N4312"/>
      <c r="O4312"/>
      <c r="P4312"/>
      <c r="Q4312"/>
      <c r="R4312"/>
      <c r="S4312" s="30"/>
    </row>
    <row r="4313" spans="1:19" x14ac:dyDescent="0.3">
      <c r="A4313" s="25"/>
      <c r="C4313"/>
      <c r="D4313"/>
      <c r="E4313"/>
      <c r="F4313"/>
      <c r="G4313"/>
      <c r="J4313"/>
      <c r="K4313"/>
      <c r="N4313"/>
      <c r="O4313"/>
      <c r="P4313"/>
      <c r="Q4313"/>
      <c r="R4313"/>
      <c r="S4313" s="30"/>
    </row>
    <row r="4314" spans="1:19" x14ac:dyDescent="0.3">
      <c r="A4314" s="25"/>
      <c r="C4314"/>
      <c r="D4314"/>
      <c r="E4314"/>
      <c r="F4314"/>
      <c r="G4314"/>
      <c r="H4314" s="14"/>
      <c r="I4314" s="14"/>
      <c r="J4314"/>
      <c r="K4314"/>
      <c r="N4314"/>
      <c r="O4314"/>
      <c r="P4314"/>
      <c r="Q4314"/>
      <c r="R4314"/>
      <c r="S4314" s="30"/>
    </row>
    <row r="4315" spans="1:19" x14ac:dyDescent="0.3">
      <c r="A4315" s="25"/>
      <c r="C4315"/>
      <c r="D4315"/>
      <c r="E4315"/>
      <c r="F4315"/>
      <c r="G4315"/>
      <c r="H4315" s="26"/>
      <c r="I4315" s="26"/>
      <c r="J4315"/>
      <c r="K4315"/>
      <c r="N4315"/>
      <c r="O4315"/>
      <c r="P4315"/>
      <c r="Q4315"/>
      <c r="R4315"/>
      <c r="S4315" s="30"/>
    </row>
    <row r="4316" spans="1:19" x14ac:dyDescent="0.3">
      <c r="A4316" s="25"/>
      <c r="C4316"/>
      <c r="D4316"/>
      <c r="E4316"/>
      <c r="F4316"/>
      <c r="G4316"/>
      <c r="H4316" s="26"/>
      <c r="I4316" s="26"/>
      <c r="J4316"/>
      <c r="K4316"/>
      <c r="N4316"/>
      <c r="O4316"/>
      <c r="P4316"/>
      <c r="Q4316"/>
      <c r="R4316"/>
      <c r="S4316" s="30"/>
    </row>
    <row r="4317" spans="1:19" x14ac:dyDescent="0.3">
      <c r="A4317" s="25"/>
      <c r="C4317"/>
      <c r="D4317"/>
      <c r="E4317"/>
      <c r="F4317"/>
      <c r="G4317"/>
      <c r="H4317"/>
      <c r="I4317"/>
      <c r="J4317"/>
      <c r="K4317"/>
      <c r="N4317"/>
      <c r="O4317"/>
      <c r="P4317"/>
      <c r="Q4317"/>
      <c r="R4317"/>
      <c r="S4317" s="30"/>
    </row>
    <row r="4318" spans="1:19" x14ac:dyDescent="0.3">
      <c r="A4318" s="25"/>
      <c r="C4318"/>
      <c r="D4318"/>
      <c r="E4318"/>
      <c r="F4318"/>
      <c r="G4318"/>
      <c r="H4318" s="26"/>
      <c r="I4318" s="26"/>
      <c r="J4318"/>
      <c r="K4318"/>
      <c r="N4318"/>
      <c r="O4318"/>
      <c r="P4318"/>
      <c r="Q4318"/>
      <c r="R4318"/>
      <c r="S4318" s="30"/>
    </row>
    <row r="4319" spans="1:19" x14ac:dyDescent="0.3">
      <c r="A4319" s="25"/>
      <c r="C4319"/>
      <c r="D4319"/>
      <c r="E4319"/>
      <c r="F4319"/>
      <c r="G4319"/>
      <c r="J4319"/>
      <c r="K4319"/>
      <c r="N4319"/>
      <c r="O4319"/>
      <c r="P4319"/>
      <c r="Q4319"/>
      <c r="R4319"/>
      <c r="S4319" s="30"/>
    </row>
    <row r="4320" spans="1:19" x14ac:dyDescent="0.3">
      <c r="A4320" s="25"/>
      <c r="C4320"/>
      <c r="D4320"/>
      <c r="E4320"/>
      <c r="F4320"/>
      <c r="G4320"/>
      <c r="H4320" s="26"/>
      <c r="I4320" s="26"/>
      <c r="J4320"/>
      <c r="K4320"/>
      <c r="N4320"/>
      <c r="O4320"/>
      <c r="P4320"/>
      <c r="Q4320"/>
      <c r="R4320"/>
      <c r="S4320" s="30"/>
    </row>
    <row r="4321" spans="1:19" x14ac:dyDescent="0.3">
      <c r="A4321" s="25"/>
      <c r="C4321"/>
      <c r="D4321"/>
      <c r="E4321"/>
      <c r="F4321"/>
      <c r="G4321"/>
      <c r="H4321" s="14"/>
      <c r="I4321" s="14"/>
      <c r="J4321"/>
      <c r="K4321"/>
      <c r="N4321"/>
      <c r="O4321"/>
      <c r="P4321"/>
      <c r="Q4321"/>
      <c r="R4321"/>
      <c r="S4321" s="30"/>
    </row>
    <row r="4322" spans="1:19" x14ac:dyDescent="0.3">
      <c r="A4322" s="25"/>
      <c r="C4322"/>
      <c r="D4322"/>
      <c r="E4322"/>
      <c r="F4322"/>
      <c r="G4322"/>
      <c r="J4322"/>
      <c r="K4322"/>
      <c r="N4322"/>
      <c r="O4322"/>
      <c r="P4322"/>
      <c r="Q4322"/>
      <c r="R4322"/>
      <c r="S4322" s="30"/>
    </row>
    <row r="4323" spans="1:19" x14ac:dyDescent="0.3">
      <c r="A4323" s="25"/>
      <c r="C4323"/>
      <c r="D4323"/>
      <c r="E4323"/>
      <c r="F4323"/>
      <c r="G4323"/>
      <c r="H4323" s="14"/>
      <c r="I4323" s="14"/>
      <c r="J4323"/>
      <c r="K4323"/>
      <c r="N4323"/>
      <c r="O4323"/>
      <c r="P4323"/>
      <c r="Q4323"/>
      <c r="R4323"/>
      <c r="S4323" s="30"/>
    </row>
    <row r="4324" spans="1:19" x14ac:dyDescent="0.3">
      <c r="A4324" s="25"/>
      <c r="C4324"/>
      <c r="D4324"/>
      <c r="E4324"/>
      <c r="F4324"/>
      <c r="G4324"/>
      <c r="J4324"/>
      <c r="K4324"/>
      <c r="N4324"/>
      <c r="O4324"/>
      <c r="P4324"/>
      <c r="Q4324"/>
      <c r="R4324"/>
      <c r="S4324" s="30"/>
    </row>
    <row r="4325" spans="1:19" x14ac:dyDescent="0.3">
      <c r="A4325" s="25"/>
      <c r="C4325"/>
      <c r="D4325"/>
      <c r="E4325"/>
      <c r="F4325"/>
      <c r="G4325"/>
      <c r="H4325" s="14"/>
      <c r="I4325" s="26"/>
      <c r="J4325"/>
      <c r="K4325"/>
      <c r="N4325"/>
      <c r="O4325"/>
      <c r="P4325"/>
      <c r="Q4325"/>
      <c r="R4325"/>
      <c r="S4325" s="30"/>
    </row>
    <row r="4326" spans="1:19" x14ac:dyDescent="0.3">
      <c r="A4326" s="25"/>
      <c r="C4326"/>
      <c r="D4326"/>
      <c r="E4326"/>
      <c r="F4326"/>
      <c r="G4326"/>
      <c r="J4326"/>
      <c r="K4326"/>
      <c r="N4326"/>
      <c r="O4326"/>
      <c r="P4326"/>
      <c r="Q4326"/>
      <c r="R4326"/>
      <c r="S4326" s="30"/>
    </row>
    <row r="4327" spans="1:19" x14ac:dyDescent="0.3">
      <c r="A4327" s="25"/>
      <c r="C4327"/>
      <c r="D4327"/>
      <c r="E4327"/>
      <c r="F4327"/>
      <c r="G4327"/>
      <c r="H4327" s="14"/>
      <c r="I4327" s="14"/>
      <c r="J4327"/>
      <c r="K4327"/>
      <c r="N4327"/>
      <c r="O4327"/>
      <c r="P4327"/>
      <c r="Q4327"/>
      <c r="R4327"/>
      <c r="S4327" s="30"/>
    </row>
    <row r="4328" spans="1:19" x14ac:dyDescent="0.3">
      <c r="A4328" s="25"/>
      <c r="C4328"/>
      <c r="D4328"/>
      <c r="E4328"/>
      <c r="F4328"/>
      <c r="G4328"/>
      <c r="J4328"/>
      <c r="K4328"/>
      <c r="N4328"/>
      <c r="O4328"/>
      <c r="P4328"/>
      <c r="Q4328"/>
      <c r="R4328"/>
      <c r="S4328" s="30"/>
    </row>
    <row r="4329" spans="1:19" x14ac:dyDescent="0.3">
      <c r="A4329" s="25"/>
      <c r="C4329"/>
      <c r="D4329"/>
      <c r="E4329"/>
      <c r="F4329"/>
      <c r="G4329"/>
      <c r="J4329"/>
      <c r="K4329"/>
      <c r="N4329"/>
      <c r="O4329"/>
      <c r="P4329"/>
      <c r="Q4329"/>
      <c r="R4329"/>
      <c r="S4329" s="30"/>
    </row>
    <row r="4330" spans="1:19" x14ac:dyDescent="0.3">
      <c r="A4330" s="25"/>
      <c r="C4330"/>
      <c r="D4330"/>
      <c r="E4330"/>
      <c r="F4330"/>
      <c r="G4330"/>
      <c r="H4330" s="14"/>
      <c r="I4330" s="14"/>
      <c r="J4330"/>
      <c r="K4330"/>
      <c r="N4330"/>
      <c r="O4330"/>
      <c r="P4330"/>
      <c r="Q4330"/>
      <c r="R4330"/>
      <c r="S4330" s="30"/>
    </row>
    <row r="4331" spans="1:19" x14ac:dyDescent="0.3">
      <c r="A4331" s="25"/>
      <c r="C4331"/>
      <c r="D4331"/>
      <c r="E4331"/>
      <c r="F4331"/>
      <c r="G4331"/>
      <c r="J4331"/>
      <c r="K4331"/>
      <c r="N4331"/>
      <c r="O4331"/>
      <c r="P4331"/>
      <c r="Q4331"/>
      <c r="R4331"/>
      <c r="S4331" s="30"/>
    </row>
    <row r="4332" spans="1:19" x14ac:dyDescent="0.3">
      <c r="A4332" s="25"/>
      <c r="C4332"/>
      <c r="D4332"/>
      <c r="E4332"/>
      <c r="F4332"/>
      <c r="G4332"/>
      <c r="J4332"/>
      <c r="K4332"/>
      <c r="N4332"/>
      <c r="O4332"/>
      <c r="P4332"/>
      <c r="Q4332"/>
      <c r="R4332"/>
      <c r="S4332" s="30"/>
    </row>
    <row r="4333" spans="1:19" x14ac:dyDescent="0.3">
      <c r="A4333" s="25"/>
      <c r="C4333"/>
      <c r="D4333"/>
      <c r="E4333"/>
      <c r="F4333"/>
      <c r="G4333"/>
      <c r="H4333"/>
      <c r="I4333"/>
      <c r="J4333"/>
      <c r="K4333"/>
      <c r="N4333"/>
      <c r="O4333"/>
      <c r="P4333"/>
      <c r="Q4333"/>
      <c r="R4333"/>
      <c r="S4333" s="30"/>
    </row>
    <row r="4334" spans="1:19" x14ac:dyDescent="0.3">
      <c r="A4334" s="25"/>
      <c r="C4334"/>
      <c r="D4334"/>
      <c r="E4334"/>
      <c r="F4334"/>
      <c r="G4334"/>
      <c r="H4334" s="14"/>
      <c r="I4334" s="14"/>
      <c r="J4334"/>
      <c r="K4334"/>
      <c r="N4334"/>
      <c r="O4334"/>
      <c r="P4334"/>
      <c r="Q4334"/>
      <c r="R4334"/>
      <c r="S4334" s="30"/>
    </row>
    <row r="4335" spans="1:19" x14ac:dyDescent="0.3">
      <c r="A4335" s="25"/>
      <c r="C4335"/>
      <c r="D4335"/>
      <c r="E4335"/>
      <c r="F4335"/>
      <c r="G4335"/>
      <c r="H4335" s="14"/>
      <c r="I4335" s="14"/>
      <c r="J4335"/>
      <c r="K4335"/>
      <c r="N4335"/>
      <c r="O4335"/>
      <c r="P4335"/>
      <c r="Q4335"/>
      <c r="R4335"/>
      <c r="S4335" s="30"/>
    </row>
    <row r="4336" spans="1:19" x14ac:dyDescent="0.3">
      <c r="A4336" s="25"/>
      <c r="C4336"/>
      <c r="D4336"/>
      <c r="E4336"/>
      <c r="F4336"/>
      <c r="G4336"/>
      <c r="J4336"/>
      <c r="K4336"/>
      <c r="N4336"/>
      <c r="O4336"/>
      <c r="P4336"/>
      <c r="Q4336"/>
      <c r="R4336"/>
      <c r="S4336" s="30"/>
    </row>
    <row r="4337" spans="1:19" x14ac:dyDescent="0.3">
      <c r="A4337" s="25"/>
      <c r="C4337"/>
      <c r="D4337"/>
      <c r="E4337"/>
      <c r="F4337"/>
      <c r="G4337"/>
      <c r="H4337" s="14"/>
      <c r="I4337" s="14"/>
      <c r="J4337"/>
      <c r="K4337"/>
      <c r="N4337"/>
      <c r="O4337"/>
      <c r="P4337"/>
      <c r="Q4337"/>
      <c r="R4337"/>
      <c r="S4337" s="30"/>
    </row>
    <row r="4338" spans="1:19" x14ac:dyDescent="0.3">
      <c r="A4338" s="25"/>
      <c r="C4338"/>
      <c r="D4338"/>
      <c r="E4338"/>
      <c r="F4338"/>
      <c r="G4338"/>
      <c r="J4338"/>
      <c r="K4338"/>
      <c r="N4338"/>
      <c r="O4338"/>
      <c r="P4338"/>
      <c r="Q4338"/>
      <c r="R4338"/>
      <c r="S4338" s="30"/>
    </row>
    <row r="4339" spans="1:19" x14ac:dyDescent="0.3">
      <c r="A4339" s="25"/>
      <c r="C4339"/>
      <c r="D4339"/>
      <c r="E4339"/>
      <c r="F4339"/>
      <c r="G4339"/>
      <c r="J4339"/>
      <c r="K4339"/>
      <c r="N4339"/>
      <c r="O4339"/>
      <c r="P4339"/>
      <c r="Q4339"/>
      <c r="R4339"/>
      <c r="S4339" s="30"/>
    </row>
    <row r="4340" spans="1:19" x14ac:dyDescent="0.3">
      <c r="A4340" s="25"/>
      <c r="C4340"/>
      <c r="D4340"/>
      <c r="E4340"/>
      <c r="F4340"/>
      <c r="G4340"/>
      <c r="H4340" s="14"/>
      <c r="I4340" s="14"/>
      <c r="J4340"/>
      <c r="K4340"/>
      <c r="N4340"/>
      <c r="O4340"/>
      <c r="P4340"/>
      <c r="Q4340"/>
      <c r="R4340"/>
      <c r="S4340" s="30"/>
    </row>
    <row r="4341" spans="1:19" x14ac:dyDescent="0.3">
      <c r="A4341" s="25"/>
      <c r="C4341"/>
      <c r="D4341"/>
      <c r="E4341"/>
      <c r="F4341"/>
      <c r="G4341"/>
      <c r="H4341"/>
      <c r="I4341"/>
      <c r="J4341"/>
      <c r="K4341"/>
      <c r="N4341"/>
      <c r="O4341"/>
      <c r="P4341"/>
      <c r="Q4341"/>
      <c r="R4341"/>
      <c r="S4341" s="30"/>
    </row>
    <row r="4342" spans="1:19" x14ac:dyDescent="0.3">
      <c r="A4342" s="25"/>
      <c r="C4342"/>
      <c r="D4342"/>
      <c r="E4342"/>
      <c r="F4342"/>
      <c r="G4342"/>
      <c r="J4342"/>
      <c r="K4342"/>
      <c r="N4342"/>
      <c r="O4342"/>
      <c r="P4342"/>
      <c r="Q4342"/>
      <c r="R4342"/>
      <c r="S4342" s="30"/>
    </row>
    <row r="4343" spans="1:19" x14ac:dyDescent="0.3">
      <c r="A4343" s="25"/>
      <c r="C4343"/>
      <c r="D4343"/>
      <c r="E4343"/>
      <c r="F4343"/>
      <c r="G4343"/>
      <c r="H4343" s="26"/>
      <c r="I4343" s="26"/>
      <c r="J4343"/>
      <c r="K4343"/>
      <c r="N4343"/>
      <c r="O4343"/>
      <c r="P4343"/>
      <c r="Q4343"/>
      <c r="R4343"/>
      <c r="S4343" s="30"/>
    </row>
    <row r="4344" spans="1:19" x14ac:dyDescent="0.3">
      <c r="A4344" s="25"/>
      <c r="C4344"/>
      <c r="D4344"/>
      <c r="E4344"/>
      <c r="F4344"/>
      <c r="G4344"/>
      <c r="H4344" s="26"/>
      <c r="I4344" s="26"/>
      <c r="J4344"/>
      <c r="K4344"/>
      <c r="N4344"/>
      <c r="O4344"/>
      <c r="P4344"/>
      <c r="Q4344"/>
      <c r="R4344"/>
      <c r="S4344" s="30"/>
    </row>
    <row r="4345" spans="1:19" x14ac:dyDescent="0.3">
      <c r="A4345" s="25"/>
      <c r="C4345"/>
      <c r="D4345"/>
      <c r="E4345"/>
      <c r="F4345"/>
      <c r="G4345"/>
      <c r="H4345" s="26"/>
      <c r="I4345" s="26"/>
      <c r="J4345"/>
      <c r="K4345"/>
      <c r="N4345"/>
      <c r="O4345"/>
      <c r="P4345"/>
      <c r="Q4345"/>
      <c r="R4345"/>
      <c r="S4345" s="30"/>
    </row>
    <row r="4346" spans="1:19" x14ac:dyDescent="0.3">
      <c r="A4346" s="25"/>
      <c r="C4346"/>
      <c r="D4346"/>
      <c r="E4346"/>
      <c r="F4346"/>
      <c r="G4346"/>
      <c r="H4346" s="14"/>
      <c r="I4346" s="14"/>
      <c r="J4346"/>
      <c r="K4346"/>
      <c r="N4346"/>
      <c r="O4346"/>
      <c r="P4346"/>
      <c r="Q4346"/>
      <c r="R4346"/>
      <c r="S4346" s="30"/>
    </row>
    <row r="4347" spans="1:19" x14ac:dyDescent="0.3">
      <c r="A4347" s="25"/>
      <c r="C4347"/>
      <c r="D4347"/>
      <c r="E4347"/>
      <c r="F4347"/>
      <c r="G4347"/>
      <c r="H4347" s="14"/>
      <c r="I4347" s="14"/>
      <c r="J4347"/>
      <c r="K4347"/>
      <c r="N4347"/>
      <c r="O4347"/>
      <c r="P4347"/>
      <c r="Q4347"/>
      <c r="R4347"/>
      <c r="S4347" s="30"/>
    </row>
    <row r="4348" spans="1:19" x14ac:dyDescent="0.3">
      <c r="A4348" s="25"/>
      <c r="C4348"/>
      <c r="D4348"/>
      <c r="E4348"/>
      <c r="F4348"/>
      <c r="G4348"/>
      <c r="H4348" s="26"/>
      <c r="I4348" s="26"/>
      <c r="J4348"/>
      <c r="K4348"/>
      <c r="N4348"/>
      <c r="O4348"/>
      <c r="P4348"/>
      <c r="Q4348"/>
      <c r="R4348"/>
      <c r="S4348" s="30"/>
    </row>
    <row r="4349" spans="1:19" x14ac:dyDescent="0.3">
      <c r="A4349" s="25"/>
      <c r="C4349"/>
      <c r="D4349"/>
      <c r="E4349"/>
      <c r="F4349"/>
      <c r="G4349"/>
      <c r="H4349" s="14"/>
      <c r="I4349" s="14"/>
      <c r="J4349"/>
      <c r="K4349"/>
      <c r="N4349"/>
      <c r="O4349"/>
      <c r="P4349"/>
      <c r="Q4349"/>
      <c r="R4349"/>
      <c r="S4349" s="30"/>
    </row>
    <row r="4350" spans="1:19" x14ac:dyDescent="0.3">
      <c r="A4350" s="25"/>
      <c r="C4350"/>
      <c r="D4350"/>
      <c r="E4350"/>
      <c r="F4350"/>
      <c r="G4350"/>
      <c r="H4350" s="26"/>
      <c r="I4350" s="14"/>
      <c r="J4350"/>
      <c r="K4350"/>
      <c r="N4350"/>
      <c r="O4350"/>
      <c r="P4350"/>
      <c r="Q4350"/>
      <c r="R4350"/>
      <c r="S4350" s="30"/>
    </row>
    <row r="4351" spans="1:19" x14ac:dyDescent="0.3">
      <c r="A4351" s="25"/>
      <c r="C4351"/>
      <c r="D4351"/>
      <c r="E4351"/>
      <c r="F4351"/>
      <c r="G4351"/>
      <c r="H4351" s="14"/>
      <c r="I4351" s="14"/>
      <c r="J4351"/>
      <c r="K4351"/>
      <c r="N4351"/>
      <c r="O4351"/>
      <c r="P4351"/>
      <c r="Q4351"/>
      <c r="R4351"/>
      <c r="S4351" s="30"/>
    </row>
    <row r="4352" spans="1:19" x14ac:dyDescent="0.3">
      <c r="A4352" s="25"/>
      <c r="C4352"/>
      <c r="D4352"/>
      <c r="E4352"/>
      <c r="F4352"/>
      <c r="G4352"/>
      <c r="H4352" s="14"/>
      <c r="I4352" s="14"/>
      <c r="J4352"/>
      <c r="K4352"/>
      <c r="N4352"/>
      <c r="O4352"/>
      <c r="P4352"/>
      <c r="Q4352"/>
      <c r="R4352"/>
      <c r="S4352" s="30"/>
    </row>
    <row r="4353" spans="1:19" x14ac:dyDescent="0.3">
      <c r="A4353" s="25"/>
      <c r="C4353"/>
      <c r="D4353"/>
      <c r="E4353"/>
      <c r="F4353"/>
      <c r="G4353"/>
      <c r="H4353" s="14"/>
      <c r="I4353" s="14"/>
      <c r="J4353"/>
      <c r="K4353"/>
      <c r="N4353"/>
      <c r="O4353"/>
      <c r="P4353"/>
      <c r="Q4353"/>
      <c r="R4353"/>
      <c r="S4353" s="30"/>
    </row>
    <row r="4354" spans="1:19" x14ac:dyDescent="0.3">
      <c r="A4354" s="25"/>
      <c r="C4354"/>
      <c r="D4354"/>
      <c r="E4354"/>
      <c r="F4354"/>
      <c r="G4354"/>
      <c r="H4354" s="14"/>
      <c r="I4354" s="14"/>
      <c r="J4354"/>
      <c r="K4354"/>
      <c r="N4354"/>
      <c r="O4354"/>
      <c r="P4354"/>
      <c r="Q4354"/>
      <c r="R4354"/>
      <c r="S4354" s="30"/>
    </row>
    <row r="4355" spans="1:19" x14ac:dyDescent="0.3">
      <c r="A4355" s="25"/>
      <c r="C4355"/>
      <c r="D4355"/>
      <c r="E4355"/>
      <c r="F4355"/>
      <c r="G4355"/>
      <c r="H4355" s="14"/>
      <c r="I4355" s="14"/>
      <c r="J4355"/>
      <c r="K4355"/>
      <c r="N4355"/>
      <c r="O4355"/>
      <c r="P4355"/>
      <c r="Q4355"/>
      <c r="R4355"/>
      <c r="S4355" s="30"/>
    </row>
    <row r="4356" spans="1:19" x14ac:dyDescent="0.3">
      <c r="A4356" s="25"/>
      <c r="C4356"/>
      <c r="D4356"/>
      <c r="E4356"/>
      <c r="F4356"/>
      <c r="G4356"/>
      <c r="H4356" s="14"/>
      <c r="I4356" s="14"/>
      <c r="J4356"/>
      <c r="K4356"/>
      <c r="N4356"/>
      <c r="O4356"/>
      <c r="P4356"/>
      <c r="Q4356"/>
      <c r="R4356"/>
      <c r="S4356" s="30"/>
    </row>
    <row r="4357" spans="1:19" x14ac:dyDescent="0.3">
      <c r="A4357" s="25"/>
      <c r="C4357"/>
      <c r="D4357"/>
      <c r="E4357"/>
      <c r="F4357"/>
      <c r="G4357"/>
      <c r="H4357" s="14"/>
      <c r="I4357" s="14"/>
      <c r="J4357"/>
      <c r="K4357"/>
      <c r="N4357"/>
      <c r="O4357"/>
      <c r="P4357"/>
      <c r="Q4357"/>
      <c r="R4357"/>
      <c r="S4357" s="30"/>
    </row>
    <row r="4358" spans="1:19" x14ac:dyDescent="0.3">
      <c r="A4358" s="25"/>
      <c r="C4358"/>
      <c r="D4358"/>
      <c r="E4358"/>
      <c r="F4358"/>
      <c r="G4358"/>
      <c r="H4358" s="26"/>
      <c r="I4358" s="26"/>
      <c r="J4358"/>
      <c r="K4358"/>
      <c r="N4358"/>
      <c r="O4358"/>
      <c r="P4358"/>
      <c r="Q4358"/>
      <c r="R4358"/>
      <c r="S4358" s="30"/>
    </row>
    <row r="4359" spans="1:19" x14ac:dyDescent="0.3">
      <c r="A4359" s="25"/>
      <c r="C4359"/>
      <c r="D4359"/>
      <c r="E4359"/>
      <c r="F4359"/>
      <c r="G4359"/>
      <c r="H4359" s="26"/>
      <c r="I4359" s="26"/>
      <c r="J4359"/>
      <c r="K4359"/>
      <c r="N4359"/>
      <c r="O4359"/>
      <c r="P4359"/>
      <c r="Q4359"/>
      <c r="R4359"/>
      <c r="S4359" s="30"/>
    </row>
    <row r="4360" spans="1:19" x14ac:dyDescent="0.3">
      <c r="A4360" s="25"/>
      <c r="C4360"/>
      <c r="D4360"/>
      <c r="E4360"/>
      <c r="F4360"/>
      <c r="G4360"/>
      <c r="H4360" s="14"/>
      <c r="I4360" s="14"/>
      <c r="J4360"/>
      <c r="K4360"/>
      <c r="N4360"/>
      <c r="O4360"/>
      <c r="P4360"/>
      <c r="Q4360"/>
      <c r="R4360"/>
      <c r="S4360" s="30"/>
    </row>
    <row r="4361" spans="1:19" x14ac:dyDescent="0.3">
      <c r="A4361" s="25"/>
      <c r="C4361"/>
      <c r="D4361"/>
      <c r="E4361"/>
      <c r="F4361"/>
      <c r="G4361"/>
      <c r="H4361" s="14"/>
      <c r="I4361" s="14"/>
      <c r="J4361"/>
      <c r="K4361"/>
      <c r="N4361"/>
      <c r="O4361"/>
      <c r="P4361"/>
      <c r="Q4361"/>
      <c r="R4361"/>
      <c r="S4361" s="30"/>
    </row>
    <row r="4362" spans="1:19" x14ac:dyDescent="0.3">
      <c r="A4362" s="25"/>
      <c r="C4362"/>
      <c r="D4362"/>
      <c r="E4362"/>
      <c r="F4362"/>
      <c r="G4362"/>
      <c r="H4362" s="14"/>
      <c r="I4362" s="14"/>
      <c r="J4362"/>
      <c r="K4362"/>
      <c r="N4362"/>
      <c r="O4362"/>
      <c r="P4362"/>
      <c r="Q4362"/>
      <c r="R4362"/>
      <c r="S4362" s="30"/>
    </row>
    <row r="4363" spans="1:19" x14ac:dyDescent="0.3">
      <c r="A4363" s="25"/>
      <c r="C4363"/>
      <c r="D4363"/>
      <c r="E4363"/>
      <c r="F4363"/>
      <c r="G4363"/>
      <c r="H4363" s="14"/>
      <c r="I4363" s="14"/>
      <c r="J4363"/>
      <c r="K4363"/>
      <c r="N4363"/>
      <c r="O4363"/>
      <c r="P4363"/>
      <c r="Q4363"/>
      <c r="R4363"/>
      <c r="S4363" s="30"/>
    </row>
    <row r="4364" spans="1:19" x14ac:dyDescent="0.3">
      <c r="A4364" s="25"/>
      <c r="C4364"/>
      <c r="D4364"/>
      <c r="E4364"/>
      <c r="F4364"/>
      <c r="G4364"/>
      <c r="H4364" s="14"/>
      <c r="I4364" s="14"/>
      <c r="J4364"/>
      <c r="K4364"/>
      <c r="N4364"/>
      <c r="O4364"/>
      <c r="P4364"/>
      <c r="Q4364"/>
      <c r="R4364"/>
      <c r="S4364" s="30"/>
    </row>
    <row r="4365" spans="1:19" x14ac:dyDescent="0.3">
      <c r="A4365" s="25"/>
      <c r="C4365"/>
      <c r="D4365"/>
      <c r="E4365"/>
      <c r="F4365"/>
      <c r="G4365"/>
      <c r="H4365" s="14"/>
      <c r="I4365" s="14"/>
      <c r="J4365"/>
      <c r="K4365"/>
      <c r="N4365"/>
      <c r="O4365"/>
      <c r="P4365"/>
      <c r="Q4365"/>
      <c r="R4365"/>
      <c r="S4365" s="30"/>
    </row>
    <row r="4366" spans="1:19" x14ac:dyDescent="0.3">
      <c r="A4366" s="25"/>
      <c r="C4366"/>
      <c r="D4366"/>
      <c r="E4366"/>
      <c r="F4366"/>
      <c r="G4366"/>
      <c r="J4366"/>
      <c r="K4366"/>
      <c r="N4366"/>
      <c r="O4366"/>
      <c r="P4366"/>
      <c r="Q4366"/>
      <c r="R4366"/>
      <c r="S4366" s="30"/>
    </row>
    <row r="4367" spans="1:19" x14ac:dyDescent="0.3">
      <c r="A4367" s="25"/>
      <c r="C4367"/>
      <c r="D4367"/>
      <c r="E4367"/>
      <c r="F4367"/>
      <c r="G4367"/>
      <c r="H4367" s="14"/>
      <c r="I4367" s="14"/>
      <c r="J4367"/>
      <c r="K4367"/>
      <c r="N4367"/>
      <c r="O4367"/>
      <c r="P4367"/>
      <c r="Q4367"/>
      <c r="R4367"/>
      <c r="S4367" s="30"/>
    </row>
    <row r="4368" spans="1:19" x14ac:dyDescent="0.3">
      <c r="A4368" s="25"/>
      <c r="C4368"/>
      <c r="D4368"/>
      <c r="E4368"/>
      <c r="F4368"/>
      <c r="G4368"/>
      <c r="J4368"/>
      <c r="K4368"/>
      <c r="N4368"/>
      <c r="O4368"/>
      <c r="P4368"/>
      <c r="Q4368"/>
      <c r="R4368"/>
      <c r="S4368" s="30"/>
    </row>
    <row r="4369" spans="1:19" x14ac:dyDescent="0.3">
      <c r="A4369" s="25"/>
      <c r="C4369"/>
      <c r="D4369"/>
      <c r="E4369"/>
      <c r="F4369"/>
      <c r="G4369"/>
      <c r="H4369" s="14"/>
      <c r="I4369" s="14"/>
      <c r="J4369"/>
      <c r="K4369"/>
      <c r="N4369"/>
      <c r="O4369"/>
      <c r="P4369"/>
      <c r="Q4369"/>
      <c r="R4369"/>
      <c r="S4369" s="30"/>
    </row>
    <row r="4370" spans="1:19" x14ac:dyDescent="0.3">
      <c r="A4370" s="25"/>
      <c r="C4370"/>
      <c r="D4370"/>
      <c r="E4370"/>
      <c r="F4370"/>
      <c r="G4370"/>
      <c r="H4370" s="14"/>
      <c r="I4370" s="14"/>
      <c r="J4370"/>
      <c r="K4370"/>
      <c r="N4370"/>
      <c r="O4370"/>
      <c r="P4370"/>
      <c r="Q4370"/>
      <c r="R4370"/>
      <c r="S4370" s="30"/>
    </row>
    <row r="4371" spans="1:19" x14ac:dyDescent="0.3">
      <c r="A4371" s="25"/>
      <c r="C4371"/>
      <c r="D4371"/>
      <c r="E4371"/>
      <c r="F4371"/>
      <c r="G4371"/>
      <c r="H4371" s="14"/>
      <c r="I4371" s="14"/>
      <c r="J4371"/>
      <c r="K4371"/>
      <c r="N4371"/>
      <c r="O4371"/>
      <c r="P4371"/>
      <c r="Q4371"/>
      <c r="R4371"/>
      <c r="S4371" s="30"/>
    </row>
    <row r="4372" spans="1:19" x14ac:dyDescent="0.3">
      <c r="A4372" s="25"/>
      <c r="C4372"/>
      <c r="D4372"/>
      <c r="E4372"/>
      <c r="F4372"/>
      <c r="G4372"/>
      <c r="H4372" s="26"/>
      <c r="I4372" s="26"/>
      <c r="J4372"/>
      <c r="K4372"/>
      <c r="N4372"/>
      <c r="O4372"/>
      <c r="P4372"/>
      <c r="Q4372"/>
      <c r="R4372"/>
      <c r="S4372" s="30"/>
    </row>
    <row r="4373" spans="1:19" x14ac:dyDescent="0.3">
      <c r="A4373" s="25"/>
      <c r="C4373"/>
      <c r="D4373"/>
      <c r="E4373"/>
      <c r="F4373"/>
      <c r="G4373"/>
      <c r="H4373" s="26"/>
      <c r="I4373" s="26"/>
      <c r="J4373"/>
      <c r="K4373"/>
      <c r="N4373"/>
      <c r="O4373"/>
      <c r="P4373"/>
      <c r="Q4373"/>
      <c r="R4373"/>
      <c r="S4373" s="30"/>
    </row>
    <row r="4374" spans="1:19" x14ac:dyDescent="0.3">
      <c r="A4374" s="25"/>
      <c r="C4374"/>
      <c r="D4374"/>
      <c r="E4374"/>
      <c r="F4374"/>
      <c r="G4374"/>
      <c r="H4374" s="26"/>
      <c r="I4374" s="26"/>
      <c r="J4374"/>
      <c r="K4374"/>
      <c r="N4374"/>
      <c r="O4374"/>
      <c r="P4374"/>
      <c r="Q4374"/>
      <c r="R4374"/>
      <c r="S4374" s="30"/>
    </row>
    <row r="4375" spans="1:19" x14ac:dyDescent="0.3">
      <c r="A4375" s="25"/>
      <c r="C4375"/>
      <c r="D4375"/>
      <c r="E4375"/>
      <c r="F4375"/>
      <c r="G4375"/>
      <c r="H4375" s="14"/>
      <c r="I4375" s="14"/>
      <c r="J4375"/>
      <c r="K4375"/>
      <c r="N4375"/>
      <c r="O4375"/>
      <c r="P4375"/>
      <c r="Q4375"/>
      <c r="R4375"/>
      <c r="S4375" s="30"/>
    </row>
    <row r="4376" spans="1:19" x14ac:dyDescent="0.3">
      <c r="A4376" s="25"/>
      <c r="C4376"/>
      <c r="D4376"/>
      <c r="E4376"/>
      <c r="F4376"/>
      <c r="G4376"/>
      <c r="H4376" s="14"/>
      <c r="I4376" s="14"/>
      <c r="J4376"/>
      <c r="K4376"/>
      <c r="N4376"/>
      <c r="O4376"/>
      <c r="P4376"/>
      <c r="Q4376"/>
      <c r="R4376"/>
      <c r="S4376" s="30"/>
    </row>
    <row r="4377" spans="1:19" x14ac:dyDescent="0.3">
      <c r="A4377" s="25"/>
      <c r="C4377"/>
      <c r="D4377"/>
      <c r="E4377"/>
      <c r="F4377"/>
      <c r="G4377"/>
      <c r="H4377" s="14"/>
      <c r="I4377" s="14"/>
      <c r="J4377"/>
      <c r="K4377"/>
      <c r="N4377"/>
      <c r="O4377"/>
      <c r="P4377"/>
      <c r="Q4377"/>
      <c r="R4377"/>
      <c r="S4377" s="30"/>
    </row>
    <row r="4378" spans="1:19" x14ac:dyDescent="0.3">
      <c r="A4378" s="25"/>
      <c r="C4378"/>
      <c r="D4378"/>
      <c r="E4378"/>
      <c r="F4378"/>
      <c r="G4378"/>
      <c r="H4378" s="14"/>
      <c r="I4378" s="14"/>
      <c r="J4378"/>
      <c r="K4378"/>
      <c r="N4378"/>
      <c r="O4378"/>
      <c r="P4378"/>
      <c r="Q4378"/>
      <c r="R4378"/>
      <c r="S4378" s="30"/>
    </row>
    <row r="4379" spans="1:19" x14ac:dyDescent="0.3">
      <c r="A4379" s="25"/>
      <c r="C4379"/>
      <c r="D4379"/>
      <c r="E4379"/>
      <c r="F4379"/>
      <c r="G4379"/>
      <c r="H4379" s="14"/>
      <c r="I4379" s="14"/>
      <c r="J4379"/>
      <c r="K4379"/>
      <c r="N4379"/>
      <c r="O4379"/>
      <c r="P4379"/>
      <c r="Q4379"/>
      <c r="R4379"/>
      <c r="S4379" s="30"/>
    </row>
    <row r="4380" spans="1:19" x14ac:dyDescent="0.3">
      <c r="A4380" s="25"/>
      <c r="C4380"/>
      <c r="D4380"/>
      <c r="E4380"/>
      <c r="F4380"/>
      <c r="G4380"/>
      <c r="H4380" s="14"/>
      <c r="I4380" s="14"/>
      <c r="J4380"/>
      <c r="K4380"/>
      <c r="N4380"/>
      <c r="O4380"/>
      <c r="P4380"/>
      <c r="Q4380"/>
      <c r="R4380"/>
      <c r="S4380" s="30"/>
    </row>
    <row r="4381" spans="1:19" x14ac:dyDescent="0.3">
      <c r="A4381" s="25"/>
      <c r="C4381"/>
      <c r="D4381"/>
      <c r="E4381"/>
      <c r="F4381"/>
      <c r="G4381"/>
      <c r="H4381" s="14"/>
      <c r="I4381" s="14"/>
      <c r="J4381"/>
      <c r="K4381"/>
      <c r="N4381"/>
      <c r="O4381"/>
      <c r="P4381"/>
      <c r="Q4381"/>
      <c r="R4381"/>
      <c r="S4381" s="30"/>
    </row>
    <row r="4382" spans="1:19" x14ac:dyDescent="0.3">
      <c r="A4382" s="25"/>
      <c r="C4382"/>
      <c r="D4382"/>
      <c r="E4382"/>
      <c r="F4382"/>
      <c r="G4382"/>
      <c r="H4382" s="14"/>
      <c r="I4382" s="14"/>
      <c r="J4382"/>
      <c r="K4382"/>
      <c r="N4382"/>
      <c r="O4382"/>
      <c r="P4382"/>
      <c r="Q4382"/>
      <c r="R4382"/>
      <c r="S4382" s="30"/>
    </row>
    <row r="4383" spans="1:19" x14ac:dyDescent="0.3">
      <c r="A4383" s="25"/>
      <c r="C4383"/>
      <c r="D4383"/>
      <c r="E4383"/>
      <c r="F4383"/>
      <c r="G4383"/>
      <c r="H4383" s="14"/>
      <c r="I4383" s="14"/>
      <c r="J4383"/>
      <c r="K4383"/>
      <c r="N4383"/>
      <c r="O4383"/>
      <c r="P4383"/>
      <c r="Q4383"/>
      <c r="R4383"/>
      <c r="S4383" s="30"/>
    </row>
    <row r="4384" spans="1:19" x14ac:dyDescent="0.3">
      <c r="A4384" s="25"/>
      <c r="C4384"/>
      <c r="D4384"/>
      <c r="E4384"/>
      <c r="F4384"/>
      <c r="G4384"/>
      <c r="H4384" s="14"/>
      <c r="I4384" s="14"/>
      <c r="J4384"/>
      <c r="K4384"/>
      <c r="N4384"/>
      <c r="O4384"/>
      <c r="P4384"/>
      <c r="Q4384"/>
      <c r="R4384"/>
      <c r="S4384" s="30"/>
    </row>
    <row r="4385" spans="1:19" x14ac:dyDescent="0.3">
      <c r="A4385" s="25"/>
      <c r="C4385"/>
      <c r="D4385"/>
      <c r="E4385"/>
      <c r="F4385"/>
      <c r="G4385"/>
      <c r="H4385" s="14"/>
      <c r="I4385" s="14"/>
      <c r="J4385"/>
      <c r="K4385"/>
      <c r="N4385"/>
      <c r="O4385"/>
      <c r="P4385"/>
      <c r="Q4385"/>
      <c r="R4385"/>
      <c r="S4385" s="30"/>
    </row>
    <row r="4386" spans="1:19" x14ac:dyDescent="0.3">
      <c r="A4386" s="25"/>
      <c r="C4386"/>
      <c r="D4386"/>
      <c r="E4386"/>
      <c r="F4386"/>
      <c r="G4386"/>
      <c r="H4386" s="14"/>
      <c r="I4386" s="14"/>
      <c r="J4386"/>
      <c r="K4386"/>
      <c r="N4386"/>
      <c r="O4386"/>
      <c r="P4386"/>
      <c r="Q4386"/>
      <c r="R4386"/>
      <c r="S4386" s="30"/>
    </row>
    <row r="4387" spans="1:19" x14ac:dyDescent="0.3">
      <c r="A4387" s="25"/>
      <c r="C4387"/>
      <c r="D4387"/>
      <c r="E4387"/>
      <c r="F4387"/>
      <c r="G4387"/>
      <c r="H4387" s="14"/>
      <c r="I4387" s="14"/>
      <c r="J4387"/>
      <c r="K4387"/>
      <c r="N4387"/>
      <c r="O4387"/>
      <c r="P4387"/>
      <c r="Q4387"/>
      <c r="R4387"/>
      <c r="S4387" s="30"/>
    </row>
    <row r="4388" spans="1:19" x14ac:dyDescent="0.3">
      <c r="A4388" s="25"/>
      <c r="C4388"/>
      <c r="D4388"/>
      <c r="E4388"/>
      <c r="F4388"/>
      <c r="G4388"/>
      <c r="H4388" s="26"/>
      <c r="I4388" s="26"/>
      <c r="J4388"/>
      <c r="K4388"/>
      <c r="N4388"/>
      <c r="O4388"/>
      <c r="P4388"/>
      <c r="Q4388"/>
      <c r="R4388"/>
      <c r="S4388" s="30"/>
    </row>
    <row r="4389" spans="1:19" x14ac:dyDescent="0.3">
      <c r="A4389" s="25"/>
      <c r="C4389"/>
      <c r="D4389"/>
      <c r="E4389"/>
      <c r="F4389"/>
      <c r="G4389"/>
      <c r="H4389" s="14"/>
      <c r="I4389" s="14"/>
      <c r="J4389"/>
      <c r="K4389"/>
      <c r="N4389"/>
      <c r="O4389"/>
      <c r="P4389"/>
      <c r="Q4389"/>
      <c r="R4389"/>
      <c r="S4389" s="30"/>
    </row>
    <row r="4390" spans="1:19" x14ac:dyDescent="0.3">
      <c r="A4390" s="25"/>
      <c r="C4390"/>
      <c r="D4390"/>
      <c r="E4390"/>
      <c r="F4390"/>
      <c r="G4390"/>
      <c r="H4390" s="26"/>
      <c r="I4390" s="26"/>
      <c r="J4390"/>
      <c r="K4390"/>
      <c r="N4390"/>
      <c r="O4390"/>
      <c r="P4390"/>
      <c r="Q4390"/>
      <c r="R4390"/>
      <c r="S4390" s="30"/>
    </row>
    <row r="4391" spans="1:19" x14ac:dyDescent="0.3">
      <c r="A4391" s="25"/>
      <c r="C4391"/>
      <c r="D4391"/>
      <c r="E4391"/>
      <c r="F4391"/>
      <c r="G4391"/>
      <c r="H4391" s="14"/>
      <c r="I4391" s="14"/>
      <c r="J4391"/>
      <c r="K4391"/>
      <c r="N4391"/>
      <c r="O4391"/>
      <c r="P4391"/>
      <c r="Q4391"/>
      <c r="R4391"/>
      <c r="S4391" s="30"/>
    </row>
    <row r="4392" spans="1:19" x14ac:dyDescent="0.3">
      <c r="A4392" s="25"/>
      <c r="C4392"/>
      <c r="D4392"/>
      <c r="E4392"/>
      <c r="F4392"/>
      <c r="G4392"/>
      <c r="H4392" s="14"/>
      <c r="I4392" s="14"/>
      <c r="J4392"/>
      <c r="K4392"/>
      <c r="N4392"/>
      <c r="O4392"/>
      <c r="P4392"/>
      <c r="Q4392"/>
      <c r="R4392"/>
      <c r="S4392" s="30"/>
    </row>
    <row r="4393" spans="1:19" x14ac:dyDescent="0.3">
      <c r="A4393" s="25"/>
      <c r="C4393"/>
      <c r="D4393"/>
      <c r="E4393"/>
      <c r="F4393"/>
      <c r="G4393"/>
      <c r="H4393" s="26"/>
      <c r="I4393" s="26"/>
      <c r="J4393"/>
      <c r="K4393"/>
      <c r="N4393"/>
      <c r="O4393"/>
      <c r="P4393"/>
      <c r="Q4393"/>
      <c r="R4393"/>
      <c r="S4393" s="30"/>
    </row>
    <row r="4394" spans="1:19" x14ac:dyDescent="0.3">
      <c r="A4394" s="25"/>
      <c r="C4394"/>
      <c r="D4394"/>
      <c r="E4394"/>
      <c r="F4394"/>
      <c r="G4394"/>
      <c r="H4394" s="26"/>
      <c r="I4394" s="26"/>
      <c r="J4394"/>
      <c r="K4394"/>
      <c r="N4394"/>
      <c r="O4394"/>
      <c r="P4394"/>
      <c r="Q4394"/>
      <c r="R4394"/>
      <c r="S4394" s="30"/>
    </row>
    <row r="4395" spans="1:19" x14ac:dyDescent="0.3">
      <c r="A4395" s="25"/>
      <c r="C4395"/>
      <c r="D4395"/>
      <c r="E4395"/>
      <c r="F4395"/>
      <c r="G4395"/>
      <c r="H4395" s="14"/>
      <c r="I4395" s="14"/>
      <c r="J4395"/>
      <c r="K4395"/>
      <c r="N4395"/>
      <c r="O4395"/>
      <c r="P4395"/>
      <c r="Q4395"/>
      <c r="R4395"/>
      <c r="S4395" s="30"/>
    </row>
    <row r="4396" spans="1:19" x14ac:dyDescent="0.3">
      <c r="A4396" s="25"/>
      <c r="C4396"/>
      <c r="D4396"/>
      <c r="E4396"/>
      <c r="F4396"/>
      <c r="G4396"/>
      <c r="H4396" s="26"/>
      <c r="I4396" s="26"/>
      <c r="J4396"/>
      <c r="K4396"/>
      <c r="N4396"/>
      <c r="O4396"/>
      <c r="P4396"/>
      <c r="Q4396"/>
      <c r="R4396"/>
      <c r="S4396" s="30"/>
    </row>
    <row r="4397" spans="1:19" x14ac:dyDescent="0.3">
      <c r="A4397" s="25"/>
      <c r="C4397"/>
      <c r="D4397"/>
      <c r="E4397"/>
      <c r="F4397"/>
      <c r="G4397"/>
      <c r="H4397" s="26"/>
      <c r="I4397" s="26"/>
      <c r="J4397"/>
      <c r="K4397"/>
      <c r="N4397"/>
      <c r="O4397"/>
      <c r="P4397"/>
      <c r="Q4397"/>
      <c r="R4397"/>
      <c r="S4397" s="30"/>
    </row>
    <row r="4398" spans="1:19" x14ac:dyDescent="0.3">
      <c r="A4398" s="25"/>
      <c r="C4398"/>
      <c r="D4398"/>
      <c r="E4398"/>
      <c r="F4398"/>
      <c r="G4398"/>
      <c r="H4398" s="26"/>
      <c r="I4398" s="26"/>
      <c r="J4398"/>
      <c r="K4398"/>
      <c r="N4398"/>
      <c r="O4398"/>
      <c r="P4398"/>
      <c r="Q4398"/>
      <c r="R4398"/>
      <c r="S4398" s="30"/>
    </row>
    <row r="4399" spans="1:19" x14ac:dyDescent="0.3">
      <c r="A4399" s="25"/>
      <c r="C4399"/>
      <c r="D4399"/>
      <c r="E4399"/>
      <c r="F4399"/>
      <c r="G4399"/>
      <c r="H4399" s="14"/>
      <c r="I4399" s="14"/>
      <c r="J4399"/>
      <c r="K4399"/>
      <c r="N4399"/>
      <c r="O4399"/>
      <c r="P4399"/>
      <c r="Q4399"/>
      <c r="R4399"/>
      <c r="S4399" s="30"/>
    </row>
    <row r="4400" spans="1:19" x14ac:dyDescent="0.3">
      <c r="A4400" s="25"/>
      <c r="C4400"/>
      <c r="D4400"/>
      <c r="E4400"/>
      <c r="F4400"/>
      <c r="G4400"/>
      <c r="H4400" s="14"/>
      <c r="I4400" s="14"/>
      <c r="J4400"/>
      <c r="K4400"/>
      <c r="N4400"/>
      <c r="O4400"/>
      <c r="P4400"/>
      <c r="Q4400"/>
      <c r="R4400"/>
      <c r="S4400" s="30"/>
    </row>
    <row r="4401" spans="1:19" x14ac:dyDescent="0.3">
      <c r="A4401" s="25"/>
      <c r="C4401"/>
      <c r="D4401"/>
      <c r="E4401"/>
      <c r="F4401"/>
      <c r="G4401"/>
      <c r="H4401" s="14"/>
      <c r="I4401" s="14"/>
      <c r="J4401"/>
      <c r="K4401"/>
      <c r="N4401"/>
      <c r="O4401"/>
      <c r="P4401"/>
      <c r="Q4401"/>
      <c r="R4401"/>
      <c r="S4401" s="30"/>
    </row>
    <row r="4402" spans="1:19" x14ac:dyDescent="0.3">
      <c r="A4402" s="25"/>
      <c r="C4402"/>
      <c r="D4402"/>
      <c r="E4402"/>
      <c r="F4402"/>
      <c r="G4402"/>
      <c r="H4402" s="14"/>
      <c r="I4402" s="14"/>
      <c r="J4402"/>
      <c r="K4402"/>
      <c r="N4402"/>
      <c r="O4402"/>
      <c r="P4402"/>
      <c r="Q4402"/>
      <c r="R4402"/>
      <c r="S4402" s="30"/>
    </row>
    <row r="4403" spans="1:19" x14ac:dyDescent="0.3">
      <c r="A4403" s="25"/>
      <c r="C4403"/>
      <c r="D4403"/>
      <c r="E4403"/>
      <c r="F4403"/>
      <c r="G4403"/>
      <c r="H4403" s="26"/>
      <c r="I4403" s="26"/>
      <c r="J4403"/>
      <c r="K4403"/>
      <c r="N4403"/>
      <c r="O4403"/>
      <c r="P4403"/>
      <c r="Q4403"/>
      <c r="R4403"/>
      <c r="S4403" s="30"/>
    </row>
    <row r="4404" spans="1:19" x14ac:dyDescent="0.3">
      <c r="A4404" s="25"/>
      <c r="C4404"/>
      <c r="D4404"/>
      <c r="E4404"/>
      <c r="F4404"/>
      <c r="G4404"/>
      <c r="H4404" s="26"/>
      <c r="I4404" s="26"/>
      <c r="J4404"/>
      <c r="K4404"/>
      <c r="N4404"/>
      <c r="O4404"/>
      <c r="P4404"/>
      <c r="Q4404"/>
      <c r="R4404"/>
      <c r="S4404" s="30"/>
    </row>
    <row r="4405" spans="1:19" x14ac:dyDescent="0.3">
      <c r="A4405" s="25"/>
      <c r="C4405"/>
      <c r="D4405"/>
      <c r="E4405"/>
      <c r="F4405"/>
      <c r="G4405"/>
      <c r="H4405" s="14"/>
      <c r="I4405" s="14"/>
      <c r="J4405"/>
      <c r="K4405"/>
      <c r="N4405"/>
      <c r="O4405"/>
      <c r="P4405"/>
      <c r="Q4405"/>
      <c r="R4405"/>
      <c r="S4405" s="30"/>
    </row>
    <row r="4406" spans="1:19" x14ac:dyDescent="0.3">
      <c r="A4406" s="25"/>
      <c r="C4406"/>
      <c r="D4406"/>
      <c r="E4406"/>
      <c r="F4406"/>
      <c r="G4406"/>
      <c r="H4406" s="14"/>
      <c r="I4406" s="14"/>
      <c r="J4406"/>
      <c r="K4406"/>
      <c r="N4406"/>
      <c r="O4406"/>
      <c r="P4406"/>
      <c r="Q4406"/>
      <c r="R4406"/>
      <c r="S4406" s="30"/>
    </row>
    <row r="4407" spans="1:19" x14ac:dyDescent="0.3">
      <c r="A4407" s="25"/>
      <c r="C4407"/>
      <c r="D4407"/>
      <c r="E4407"/>
      <c r="F4407"/>
      <c r="G4407"/>
      <c r="I4407" s="14"/>
      <c r="J4407"/>
      <c r="K4407"/>
      <c r="N4407"/>
      <c r="O4407"/>
      <c r="P4407"/>
      <c r="Q4407"/>
      <c r="R4407"/>
      <c r="S4407" s="30"/>
    </row>
    <row r="4408" spans="1:19" x14ac:dyDescent="0.3">
      <c r="A4408" s="25"/>
      <c r="C4408"/>
      <c r="D4408"/>
      <c r="E4408"/>
      <c r="F4408"/>
      <c r="G4408"/>
      <c r="I4408" s="14"/>
      <c r="J4408"/>
      <c r="K4408"/>
      <c r="N4408"/>
      <c r="O4408"/>
      <c r="P4408"/>
      <c r="Q4408"/>
      <c r="R4408"/>
      <c r="S4408" s="30"/>
    </row>
    <row r="4409" spans="1:19" x14ac:dyDescent="0.3">
      <c r="A4409" s="25"/>
      <c r="C4409"/>
      <c r="D4409"/>
      <c r="E4409"/>
      <c r="F4409"/>
      <c r="G4409"/>
      <c r="H4409" s="14"/>
      <c r="I4409" s="14"/>
      <c r="J4409"/>
      <c r="K4409"/>
      <c r="N4409"/>
      <c r="O4409"/>
      <c r="P4409"/>
      <c r="Q4409"/>
      <c r="R4409"/>
      <c r="S4409" s="30"/>
    </row>
    <row r="4410" spans="1:19" x14ac:dyDescent="0.3">
      <c r="A4410" s="25"/>
      <c r="C4410"/>
      <c r="D4410"/>
      <c r="E4410"/>
      <c r="F4410"/>
      <c r="G4410"/>
      <c r="H4410" s="14"/>
      <c r="I4410" s="14"/>
      <c r="J4410"/>
      <c r="K4410"/>
      <c r="N4410"/>
      <c r="O4410"/>
      <c r="P4410"/>
      <c r="Q4410"/>
      <c r="R4410"/>
      <c r="S4410" s="30"/>
    </row>
    <row r="4411" spans="1:19" x14ac:dyDescent="0.3">
      <c r="A4411" s="25"/>
      <c r="C4411"/>
      <c r="D4411"/>
      <c r="E4411"/>
      <c r="F4411"/>
      <c r="G4411"/>
      <c r="H4411" s="14"/>
      <c r="I4411" s="14"/>
      <c r="J4411"/>
      <c r="K4411"/>
      <c r="N4411"/>
      <c r="O4411"/>
      <c r="P4411"/>
      <c r="Q4411"/>
      <c r="R4411"/>
      <c r="S4411" s="30"/>
    </row>
    <row r="4412" spans="1:19" x14ac:dyDescent="0.3">
      <c r="A4412" s="25"/>
      <c r="C4412"/>
      <c r="D4412"/>
      <c r="E4412"/>
      <c r="F4412"/>
      <c r="G4412"/>
      <c r="H4412" s="14"/>
      <c r="I4412" s="14"/>
      <c r="J4412"/>
      <c r="K4412"/>
      <c r="N4412"/>
      <c r="O4412"/>
      <c r="P4412"/>
      <c r="Q4412"/>
      <c r="R4412"/>
      <c r="S4412" s="30"/>
    </row>
    <row r="4413" spans="1:19" x14ac:dyDescent="0.3">
      <c r="A4413" s="25"/>
      <c r="C4413"/>
      <c r="D4413"/>
      <c r="E4413"/>
      <c r="F4413"/>
      <c r="G4413"/>
      <c r="H4413" s="14"/>
      <c r="I4413" s="14"/>
      <c r="J4413"/>
      <c r="K4413"/>
      <c r="N4413"/>
      <c r="O4413"/>
      <c r="P4413"/>
      <c r="Q4413"/>
      <c r="R4413"/>
      <c r="S4413" s="30"/>
    </row>
    <row r="4414" spans="1:19" x14ac:dyDescent="0.3">
      <c r="A4414" s="25"/>
      <c r="C4414"/>
      <c r="D4414"/>
      <c r="E4414"/>
      <c r="F4414"/>
      <c r="G4414"/>
      <c r="H4414" s="14"/>
      <c r="I4414" s="14"/>
      <c r="J4414"/>
      <c r="K4414"/>
      <c r="N4414"/>
      <c r="O4414"/>
      <c r="P4414"/>
      <c r="Q4414"/>
      <c r="R4414"/>
      <c r="S4414" s="30"/>
    </row>
    <row r="4415" spans="1:19" x14ac:dyDescent="0.3">
      <c r="A4415" s="25"/>
      <c r="C4415"/>
      <c r="D4415"/>
      <c r="E4415"/>
      <c r="F4415"/>
      <c r="G4415"/>
      <c r="H4415" s="14"/>
      <c r="I4415" s="14"/>
      <c r="J4415"/>
      <c r="K4415"/>
      <c r="N4415"/>
      <c r="O4415"/>
      <c r="P4415"/>
      <c r="Q4415"/>
      <c r="R4415"/>
      <c r="S4415" s="30"/>
    </row>
    <row r="4416" spans="1:19" x14ac:dyDescent="0.3">
      <c r="A4416" s="25"/>
      <c r="C4416"/>
      <c r="D4416"/>
      <c r="E4416"/>
      <c r="F4416"/>
      <c r="G4416"/>
      <c r="H4416" s="14"/>
      <c r="I4416" s="14"/>
      <c r="J4416"/>
      <c r="K4416"/>
      <c r="N4416"/>
      <c r="O4416"/>
      <c r="P4416"/>
      <c r="Q4416"/>
      <c r="R4416"/>
      <c r="S4416" s="30"/>
    </row>
    <row r="4417" spans="1:19" x14ac:dyDescent="0.3">
      <c r="A4417" s="25"/>
      <c r="C4417"/>
      <c r="D4417"/>
      <c r="E4417"/>
      <c r="F4417"/>
      <c r="G4417"/>
      <c r="H4417" s="14"/>
      <c r="I4417" s="14"/>
      <c r="J4417"/>
      <c r="K4417"/>
      <c r="N4417"/>
      <c r="O4417"/>
      <c r="P4417"/>
      <c r="Q4417"/>
      <c r="R4417"/>
      <c r="S4417" s="30"/>
    </row>
    <row r="4418" spans="1:19" x14ac:dyDescent="0.3">
      <c r="A4418" s="25"/>
      <c r="C4418"/>
      <c r="D4418"/>
      <c r="E4418"/>
      <c r="F4418"/>
      <c r="G4418"/>
      <c r="H4418" s="26"/>
      <c r="I4418" s="26"/>
      <c r="J4418"/>
      <c r="K4418"/>
      <c r="N4418"/>
      <c r="O4418"/>
      <c r="P4418"/>
      <c r="Q4418"/>
      <c r="R4418"/>
      <c r="S4418" s="30"/>
    </row>
    <row r="4419" spans="1:19" x14ac:dyDescent="0.3">
      <c r="A4419" s="25"/>
      <c r="C4419"/>
      <c r="D4419"/>
      <c r="E4419"/>
      <c r="F4419"/>
      <c r="G4419"/>
      <c r="H4419" s="26"/>
      <c r="I4419" s="26"/>
      <c r="J4419"/>
      <c r="K4419"/>
      <c r="N4419"/>
      <c r="O4419"/>
      <c r="P4419"/>
      <c r="Q4419"/>
      <c r="R4419"/>
      <c r="S4419" s="30"/>
    </row>
    <row r="4420" spans="1:19" x14ac:dyDescent="0.3">
      <c r="A4420" s="25"/>
      <c r="C4420"/>
      <c r="D4420"/>
      <c r="E4420"/>
      <c r="F4420"/>
      <c r="G4420"/>
      <c r="I4420" s="14"/>
      <c r="J4420"/>
      <c r="K4420"/>
      <c r="N4420"/>
      <c r="O4420"/>
      <c r="P4420"/>
      <c r="Q4420"/>
      <c r="R4420"/>
      <c r="S4420" s="30"/>
    </row>
    <row r="4421" spans="1:19" x14ac:dyDescent="0.3">
      <c r="A4421" s="25"/>
      <c r="C4421"/>
      <c r="D4421"/>
      <c r="E4421"/>
      <c r="F4421"/>
      <c r="G4421"/>
      <c r="I4421" s="14"/>
      <c r="J4421"/>
      <c r="K4421"/>
      <c r="N4421"/>
      <c r="O4421"/>
      <c r="P4421"/>
      <c r="Q4421"/>
      <c r="R4421"/>
      <c r="S4421" s="30"/>
    </row>
    <row r="4422" spans="1:19" x14ac:dyDescent="0.3">
      <c r="A4422" s="25"/>
      <c r="C4422"/>
      <c r="D4422"/>
      <c r="E4422"/>
      <c r="F4422"/>
      <c r="G4422"/>
      <c r="I4422" s="14"/>
      <c r="J4422"/>
      <c r="K4422"/>
      <c r="N4422"/>
      <c r="O4422"/>
      <c r="P4422"/>
      <c r="Q4422"/>
      <c r="R4422"/>
      <c r="S4422" s="30"/>
    </row>
    <row r="4423" spans="1:19" x14ac:dyDescent="0.3">
      <c r="A4423" s="25"/>
      <c r="C4423"/>
      <c r="D4423"/>
      <c r="E4423"/>
      <c r="F4423"/>
      <c r="G4423"/>
      <c r="H4423" s="26"/>
      <c r="I4423" s="14"/>
      <c r="J4423"/>
      <c r="K4423"/>
      <c r="N4423"/>
      <c r="O4423"/>
      <c r="P4423"/>
      <c r="Q4423"/>
      <c r="R4423"/>
      <c r="S4423" s="30"/>
    </row>
    <row r="4424" spans="1:19" x14ac:dyDescent="0.3">
      <c r="A4424" s="25"/>
      <c r="C4424"/>
      <c r="D4424"/>
      <c r="E4424"/>
      <c r="F4424"/>
      <c r="G4424"/>
      <c r="H4424" s="26"/>
      <c r="I4424" s="26"/>
      <c r="J4424"/>
      <c r="K4424"/>
      <c r="N4424"/>
      <c r="O4424"/>
      <c r="P4424"/>
      <c r="Q4424"/>
      <c r="R4424"/>
      <c r="S4424" s="30"/>
    </row>
    <row r="4425" spans="1:19" x14ac:dyDescent="0.3">
      <c r="A4425" s="25"/>
      <c r="C4425"/>
      <c r="D4425"/>
      <c r="E4425"/>
      <c r="F4425"/>
      <c r="G4425"/>
      <c r="H4425" s="26"/>
      <c r="I4425" s="26"/>
      <c r="J4425"/>
      <c r="K4425"/>
      <c r="N4425"/>
      <c r="O4425"/>
      <c r="P4425"/>
      <c r="Q4425"/>
      <c r="R4425"/>
      <c r="S4425" s="30"/>
    </row>
    <row r="4426" spans="1:19" x14ac:dyDescent="0.3">
      <c r="A4426" s="25"/>
      <c r="C4426"/>
      <c r="D4426"/>
      <c r="E4426"/>
      <c r="F4426"/>
      <c r="G4426"/>
      <c r="H4426"/>
      <c r="I4426" s="26"/>
      <c r="J4426"/>
      <c r="K4426"/>
      <c r="N4426"/>
      <c r="O4426"/>
      <c r="P4426"/>
      <c r="Q4426"/>
      <c r="R4426"/>
      <c r="S4426" s="30"/>
    </row>
    <row r="4427" spans="1:19" x14ac:dyDescent="0.3">
      <c r="A4427" s="25"/>
      <c r="C4427"/>
      <c r="D4427"/>
      <c r="E4427"/>
      <c r="F4427"/>
      <c r="G4427"/>
      <c r="H4427"/>
      <c r="I4427" s="26"/>
      <c r="J4427"/>
      <c r="K4427"/>
      <c r="N4427"/>
      <c r="O4427"/>
      <c r="P4427"/>
      <c r="Q4427"/>
      <c r="R4427"/>
      <c r="S4427" s="30"/>
    </row>
    <row r="4428" spans="1:19" x14ac:dyDescent="0.3">
      <c r="A4428" s="25"/>
      <c r="C4428"/>
      <c r="D4428"/>
      <c r="E4428"/>
      <c r="F4428"/>
      <c r="G4428"/>
      <c r="I4428" s="14"/>
      <c r="J4428"/>
      <c r="K4428"/>
      <c r="N4428"/>
      <c r="O4428"/>
      <c r="P4428"/>
      <c r="Q4428"/>
      <c r="R4428"/>
      <c r="S4428" s="30"/>
    </row>
    <row r="4429" spans="1:19" x14ac:dyDescent="0.3">
      <c r="A4429" s="25"/>
      <c r="C4429"/>
      <c r="D4429"/>
      <c r="E4429"/>
      <c r="F4429"/>
      <c r="G4429"/>
      <c r="I4429" s="14"/>
      <c r="J4429"/>
      <c r="K4429"/>
      <c r="N4429"/>
      <c r="O4429"/>
      <c r="P4429"/>
      <c r="Q4429"/>
      <c r="R4429"/>
      <c r="S4429" s="30"/>
    </row>
    <row r="4430" spans="1:19" x14ac:dyDescent="0.3">
      <c r="A4430" s="25"/>
      <c r="C4430"/>
      <c r="D4430"/>
      <c r="E4430"/>
      <c r="F4430"/>
      <c r="G4430"/>
      <c r="H4430"/>
      <c r="I4430" s="26"/>
      <c r="J4430"/>
      <c r="K4430"/>
      <c r="N4430"/>
      <c r="O4430"/>
      <c r="P4430"/>
      <c r="Q4430"/>
      <c r="R4430"/>
      <c r="S4430" s="30"/>
    </row>
    <row r="4431" spans="1:19" x14ac:dyDescent="0.3">
      <c r="A4431" s="25"/>
      <c r="C4431"/>
      <c r="D4431"/>
      <c r="E4431"/>
      <c r="F4431"/>
      <c r="G4431"/>
      <c r="H4431" s="14"/>
      <c r="I4431" s="14"/>
      <c r="J4431"/>
      <c r="K4431"/>
      <c r="N4431"/>
      <c r="O4431"/>
      <c r="P4431"/>
      <c r="Q4431"/>
      <c r="R4431"/>
      <c r="S4431" s="30"/>
    </row>
    <row r="4432" spans="1:19" x14ac:dyDescent="0.3">
      <c r="A4432" s="25"/>
      <c r="C4432"/>
      <c r="D4432"/>
      <c r="E4432"/>
      <c r="F4432"/>
      <c r="G4432"/>
      <c r="H4432" s="26"/>
      <c r="I4432" s="26"/>
      <c r="J4432"/>
      <c r="K4432"/>
      <c r="N4432"/>
      <c r="O4432"/>
      <c r="P4432"/>
      <c r="Q4432"/>
      <c r="R4432"/>
      <c r="S4432" s="30"/>
    </row>
    <row r="4433" spans="1:19" x14ac:dyDescent="0.3">
      <c r="A4433" s="25"/>
      <c r="C4433"/>
      <c r="D4433"/>
      <c r="E4433"/>
      <c r="F4433"/>
      <c r="G4433"/>
      <c r="H4433" s="14"/>
      <c r="I4433" s="14"/>
      <c r="J4433"/>
      <c r="K4433"/>
      <c r="N4433"/>
      <c r="O4433"/>
      <c r="P4433"/>
      <c r="Q4433"/>
      <c r="R4433"/>
      <c r="S4433" s="30"/>
    </row>
    <row r="4434" spans="1:19" x14ac:dyDescent="0.3">
      <c r="A4434" s="25"/>
      <c r="C4434"/>
      <c r="D4434"/>
      <c r="E4434"/>
      <c r="F4434"/>
      <c r="G4434"/>
      <c r="I4434" s="14"/>
      <c r="J4434"/>
      <c r="K4434"/>
      <c r="N4434"/>
      <c r="O4434"/>
      <c r="P4434"/>
      <c r="Q4434"/>
      <c r="R4434"/>
      <c r="S4434" s="30"/>
    </row>
    <row r="4435" spans="1:19" x14ac:dyDescent="0.3">
      <c r="A4435" s="25"/>
      <c r="C4435"/>
      <c r="D4435"/>
      <c r="E4435"/>
      <c r="F4435"/>
      <c r="G4435"/>
      <c r="H4435"/>
      <c r="I4435" s="26"/>
      <c r="J4435"/>
      <c r="K4435"/>
      <c r="N4435"/>
      <c r="O4435"/>
      <c r="P4435"/>
      <c r="Q4435"/>
      <c r="R4435"/>
      <c r="S4435" s="30"/>
    </row>
    <row r="4436" spans="1:19" x14ac:dyDescent="0.3">
      <c r="A4436" s="25"/>
      <c r="C4436"/>
      <c r="D4436"/>
      <c r="E4436"/>
      <c r="F4436"/>
      <c r="G4436"/>
      <c r="H4436" s="26"/>
      <c r="I4436" s="26"/>
      <c r="J4436"/>
      <c r="K4436"/>
      <c r="N4436"/>
      <c r="O4436"/>
      <c r="P4436"/>
      <c r="Q4436"/>
      <c r="R4436"/>
      <c r="S4436" s="30"/>
    </row>
    <row r="4437" spans="1:19" x14ac:dyDescent="0.3">
      <c r="A4437" s="25"/>
      <c r="C4437"/>
      <c r="D4437"/>
      <c r="E4437"/>
      <c r="F4437"/>
      <c r="G4437"/>
      <c r="H4437"/>
      <c r="I4437" s="26"/>
      <c r="J4437"/>
      <c r="K4437"/>
      <c r="N4437"/>
      <c r="O4437"/>
      <c r="P4437"/>
      <c r="Q4437"/>
      <c r="R4437"/>
      <c r="S4437" s="30"/>
    </row>
    <row r="4438" spans="1:19" x14ac:dyDescent="0.3">
      <c r="A4438" s="25"/>
      <c r="C4438"/>
      <c r="D4438"/>
      <c r="E4438"/>
      <c r="F4438"/>
      <c r="G4438"/>
      <c r="I4438" s="26"/>
      <c r="J4438"/>
      <c r="K4438"/>
      <c r="N4438"/>
      <c r="O4438"/>
      <c r="P4438"/>
      <c r="Q4438"/>
      <c r="R4438"/>
      <c r="S4438" s="30"/>
    </row>
    <row r="4439" spans="1:19" x14ac:dyDescent="0.3">
      <c r="A4439" s="25"/>
      <c r="C4439"/>
      <c r="D4439"/>
      <c r="E4439"/>
      <c r="F4439"/>
      <c r="G4439"/>
      <c r="I4439" s="14"/>
      <c r="J4439"/>
      <c r="K4439"/>
      <c r="N4439"/>
      <c r="O4439"/>
      <c r="P4439"/>
      <c r="Q4439"/>
      <c r="R4439"/>
      <c r="S4439" s="30"/>
    </row>
    <row r="4440" spans="1:19" x14ac:dyDescent="0.3">
      <c r="A4440" s="25"/>
      <c r="C4440"/>
      <c r="D4440"/>
      <c r="E4440"/>
      <c r="F4440"/>
      <c r="G4440"/>
      <c r="I4440" s="14"/>
      <c r="J4440"/>
      <c r="K4440"/>
      <c r="N4440"/>
      <c r="O4440"/>
      <c r="P4440"/>
      <c r="Q4440"/>
      <c r="R4440"/>
      <c r="S4440" s="30"/>
    </row>
    <row r="4441" spans="1:19" x14ac:dyDescent="0.3">
      <c r="A4441" s="25"/>
      <c r="C4441"/>
      <c r="D4441"/>
      <c r="E4441"/>
      <c r="F4441"/>
      <c r="G4441"/>
      <c r="I4441" s="14"/>
      <c r="J4441"/>
      <c r="K4441"/>
      <c r="N4441"/>
      <c r="O4441"/>
      <c r="P4441"/>
      <c r="Q4441"/>
      <c r="R4441"/>
      <c r="S4441" s="30"/>
    </row>
    <row r="4442" spans="1:19" x14ac:dyDescent="0.3">
      <c r="A4442" s="25"/>
      <c r="C4442"/>
      <c r="D4442"/>
      <c r="E4442"/>
      <c r="F4442"/>
      <c r="G4442"/>
      <c r="H4442" s="14"/>
      <c r="I4442" s="14"/>
      <c r="J4442"/>
      <c r="K4442"/>
      <c r="N4442"/>
      <c r="O4442"/>
      <c r="P4442"/>
      <c r="Q4442"/>
      <c r="R4442"/>
      <c r="S4442" s="30"/>
    </row>
    <row r="4443" spans="1:19" x14ac:dyDescent="0.3">
      <c r="A4443" s="25"/>
      <c r="C4443"/>
      <c r="D4443"/>
      <c r="E4443"/>
      <c r="F4443"/>
      <c r="G4443"/>
      <c r="H4443" s="14"/>
      <c r="I4443" s="14"/>
      <c r="J4443"/>
      <c r="K4443"/>
      <c r="N4443"/>
      <c r="O4443"/>
      <c r="P4443"/>
      <c r="Q4443"/>
      <c r="R4443"/>
      <c r="S4443" s="30"/>
    </row>
    <row r="4444" spans="1:19" x14ac:dyDescent="0.3">
      <c r="A4444" s="25"/>
      <c r="C4444"/>
      <c r="D4444"/>
      <c r="E4444"/>
      <c r="F4444"/>
      <c r="G4444"/>
      <c r="H4444" s="26"/>
      <c r="J4444"/>
      <c r="K4444"/>
      <c r="N4444"/>
      <c r="O4444"/>
      <c r="P4444"/>
      <c r="Q4444"/>
      <c r="R4444"/>
      <c r="S4444" s="30"/>
    </row>
    <row r="4445" spans="1:19" x14ac:dyDescent="0.3">
      <c r="A4445" s="25"/>
      <c r="C4445"/>
      <c r="D4445"/>
      <c r="E4445"/>
      <c r="F4445"/>
      <c r="G4445"/>
      <c r="H4445" s="26"/>
      <c r="I4445" s="26"/>
      <c r="J4445"/>
      <c r="K4445"/>
      <c r="N4445"/>
      <c r="O4445"/>
      <c r="P4445"/>
      <c r="Q4445"/>
      <c r="R4445"/>
      <c r="S4445" s="30"/>
    </row>
    <row r="4446" spans="1:19" x14ac:dyDescent="0.3">
      <c r="A4446" s="25"/>
      <c r="C4446"/>
      <c r="D4446"/>
      <c r="E4446"/>
      <c r="F4446"/>
      <c r="G4446"/>
      <c r="H4446" s="26"/>
      <c r="I4446" s="26"/>
      <c r="J4446"/>
      <c r="K4446"/>
      <c r="N4446"/>
      <c r="O4446"/>
      <c r="P4446"/>
      <c r="Q4446"/>
      <c r="R4446"/>
      <c r="S4446" s="30"/>
    </row>
    <row r="4447" spans="1:19" x14ac:dyDescent="0.3">
      <c r="A4447" s="25"/>
      <c r="C4447"/>
      <c r="D4447"/>
      <c r="E4447"/>
      <c r="F4447"/>
      <c r="G4447"/>
      <c r="H4447" s="26"/>
      <c r="I4447" s="26"/>
      <c r="J4447"/>
      <c r="K4447"/>
      <c r="N4447"/>
      <c r="O4447"/>
      <c r="P4447"/>
      <c r="Q4447"/>
      <c r="R4447"/>
      <c r="S4447" s="30"/>
    </row>
    <row r="4448" spans="1:19" x14ac:dyDescent="0.3">
      <c r="A4448" s="25"/>
      <c r="C4448"/>
      <c r="D4448"/>
      <c r="E4448"/>
      <c r="F4448"/>
      <c r="G4448"/>
      <c r="H4448" s="14"/>
      <c r="I4448" s="14"/>
      <c r="J4448"/>
      <c r="K4448"/>
      <c r="N4448"/>
      <c r="O4448"/>
      <c r="P4448"/>
      <c r="Q4448"/>
      <c r="R4448"/>
      <c r="S4448" s="30"/>
    </row>
    <row r="4449" spans="1:19" x14ac:dyDescent="0.3">
      <c r="A4449" s="25"/>
      <c r="C4449"/>
      <c r="D4449"/>
      <c r="E4449"/>
      <c r="F4449"/>
      <c r="G4449"/>
      <c r="I4449" s="14"/>
      <c r="J4449"/>
      <c r="K4449"/>
      <c r="N4449"/>
      <c r="O4449"/>
      <c r="P4449"/>
      <c r="Q4449"/>
      <c r="R4449"/>
      <c r="S4449" s="30"/>
    </row>
    <row r="4450" spans="1:19" x14ac:dyDescent="0.3">
      <c r="A4450" s="25"/>
      <c r="C4450"/>
      <c r="D4450"/>
      <c r="E4450"/>
      <c r="F4450"/>
      <c r="G4450"/>
      <c r="H4450"/>
      <c r="I4450" s="26"/>
      <c r="J4450"/>
      <c r="K4450"/>
      <c r="N4450"/>
      <c r="O4450"/>
      <c r="P4450"/>
      <c r="Q4450"/>
      <c r="R4450"/>
      <c r="S4450" s="30"/>
    </row>
    <row r="4451" spans="1:19" x14ac:dyDescent="0.3">
      <c r="A4451" s="25"/>
      <c r="C4451"/>
      <c r="D4451"/>
      <c r="E4451"/>
      <c r="F4451"/>
      <c r="G4451"/>
      <c r="H4451"/>
      <c r="I4451" s="26"/>
      <c r="J4451"/>
      <c r="K4451"/>
      <c r="N4451"/>
      <c r="O4451"/>
      <c r="P4451"/>
      <c r="Q4451"/>
      <c r="R4451"/>
      <c r="S4451" s="30"/>
    </row>
    <row r="4452" spans="1:19" x14ac:dyDescent="0.3">
      <c r="A4452" s="25"/>
      <c r="C4452"/>
      <c r="D4452"/>
      <c r="E4452"/>
      <c r="F4452"/>
      <c r="G4452"/>
      <c r="H4452" s="14"/>
      <c r="I4452" s="14"/>
      <c r="J4452"/>
      <c r="K4452"/>
      <c r="N4452"/>
      <c r="O4452"/>
      <c r="P4452"/>
      <c r="Q4452"/>
      <c r="R4452"/>
      <c r="S4452" s="30"/>
    </row>
    <row r="4453" spans="1:19" x14ac:dyDescent="0.3">
      <c r="A4453" s="25"/>
      <c r="C4453"/>
      <c r="D4453"/>
      <c r="E4453"/>
      <c r="F4453"/>
      <c r="G4453"/>
      <c r="H4453" s="14"/>
      <c r="I4453" s="14"/>
      <c r="J4453"/>
      <c r="K4453"/>
      <c r="N4453"/>
      <c r="O4453"/>
      <c r="P4453"/>
      <c r="Q4453"/>
      <c r="R4453"/>
      <c r="S4453" s="30"/>
    </row>
    <row r="4454" spans="1:19" x14ac:dyDescent="0.3">
      <c r="A4454" s="25"/>
      <c r="C4454"/>
      <c r="D4454"/>
      <c r="E4454"/>
      <c r="F4454"/>
      <c r="G4454"/>
      <c r="H4454" s="14"/>
      <c r="I4454" s="14"/>
      <c r="J4454"/>
      <c r="K4454"/>
      <c r="N4454"/>
      <c r="O4454"/>
      <c r="P4454"/>
      <c r="Q4454"/>
      <c r="R4454"/>
      <c r="S4454" s="30"/>
    </row>
    <row r="4455" spans="1:19" x14ac:dyDescent="0.3">
      <c r="A4455" s="25"/>
      <c r="C4455"/>
      <c r="D4455"/>
      <c r="E4455"/>
      <c r="F4455"/>
      <c r="G4455"/>
      <c r="H4455" s="14"/>
      <c r="I4455" s="14"/>
      <c r="J4455"/>
      <c r="K4455"/>
      <c r="N4455"/>
      <c r="O4455"/>
      <c r="P4455"/>
      <c r="Q4455"/>
      <c r="R4455"/>
      <c r="S4455" s="30"/>
    </row>
    <row r="4456" spans="1:19" x14ac:dyDescent="0.3">
      <c r="A4456" s="25"/>
      <c r="C4456"/>
      <c r="D4456"/>
      <c r="E4456"/>
      <c r="F4456"/>
      <c r="G4456"/>
      <c r="I4456" s="14"/>
      <c r="J4456"/>
      <c r="K4456"/>
      <c r="N4456"/>
      <c r="O4456"/>
      <c r="P4456"/>
      <c r="Q4456"/>
      <c r="R4456"/>
      <c r="S4456" s="30"/>
    </row>
    <row r="4457" spans="1:19" x14ac:dyDescent="0.3">
      <c r="A4457" s="25"/>
      <c r="C4457"/>
      <c r="D4457"/>
      <c r="E4457"/>
      <c r="F4457"/>
      <c r="G4457"/>
      <c r="H4457" s="14"/>
      <c r="I4457" s="14"/>
      <c r="J4457"/>
      <c r="K4457"/>
      <c r="N4457"/>
      <c r="O4457"/>
      <c r="P4457"/>
      <c r="Q4457"/>
      <c r="R4457"/>
      <c r="S4457" s="30"/>
    </row>
    <row r="4458" spans="1:19" x14ac:dyDescent="0.3">
      <c r="A4458" s="25"/>
      <c r="C4458"/>
      <c r="D4458"/>
      <c r="E4458"/>
      <c r="F4458"/>
      <c r="G4458"/>
      <c r="I4458" s="14"/>
      <c r="J4458"/>
      <c r="K4458"/>
      <c r="N4458"/>
      <c r="O4458"/>
      <c r="P4458"/>
      <c r="Q4458"/>
      <c r="R4458"/>
      <c r="S4458" s="30"/>
    </row>
    <row r="4459" spans="1:19" x14ac:dyDescent="0.3">
      <c r="A4459" s="25"/>
      <c r="C4459"/>
      <c r="D4459"/>
      <c r="E4459"/>
      <c r="F4459"/>
      <c r="G4459"/>
      <c r="I4459" s="14"/>
      <c r="J4459"/>
      <c r="K4459"/>
      <c r="N4459"/>
      <c r="O4459"/>
      <c r="P4459"/>
      <c r="Q4459"/>
      <c r="R4459"/>
      <c r="S4459" s="30"/>
    </row>
    <row r="4460" spans="1:19" x14ac:dyDescent="0.3">
      <c r="A4460" s="25"/>
      <c r="C4460"/>
      <c r="D4460"/>
      <c r="E4460"/>
      <c r="F4460"/>
      <c r="G4460"/>
      <c r="I4460" s="14"/>
      <c r="J4460"/>
      <c r="K4460"/>
      <c r="N4460"/>
      <c r="O4460"/>
      <c r="P4460"/>
      <c r="Q4460"/>
      <c r="R4460"/>
      <c r="S4460" s="30"/>
    </row>
    <row r="4461" spans="1:19" x14ac:dyDescent="0.3">
      <c r="A4461" s="25"/>
      <c r="C4461"/>
      <c r="D4461"/>
      <c r="E4461"/>
      <c r="F4461"/>
      <c r="G4461"/>
      <c r="I4461" s="14"/>
      <c r="J4461"/>
      <c r="K4461"/>
      <c r="N4461"/>
      <c r="O4461"/>
      <c r="P4461"/>
      <c r="Q4461"/>
      <c r="R4461"/>
      <c r="S4461" s="30"/>
    </row>
    <row r="4462" spans="1:19" x14ac:dyDescent="0.3">
      <c r="A4462" s="25"/>
      <c r="C4462"/>
      <c r="D4462"/>
      <c r="E4462"/>
      <c r="F4462"/>
      <c r="G4462"/>
      <c r="I4462" s="14"/>
      <c r="J4462"/>
      <c r="K4462"/>
      <c r="N4462"/>
      <c r="O4462"/>
      <c r="P4462"/>
      <c r="Q4462"/>
      <c r="R4462"/>
      <c r="S4462" s="30"/>
    </row>
    <row r="4463" spans="1:19" x14ac:dyDescent="0.3">
      <c r="A4463" s="25"/>
      <c r="C4463"/>
      <c r="D4463"/>
      <c r="E4463"/>
      <c r="F4463"/>
      <c r="G4463"/>
      <c r="I4463" s="14"/>
      <c r="J4463"/>
      <c r="K4463"/>
      <c r="N4463"/>
      <c r="O4463"/>
      <c r="P4463"/>
      <c r="Q4463"/>
      <c r="R4463"/>
      <c r="S4463" s="30"/>
    </row>
    <row r="4464" spans="1:19" x14ac:dyDescent="0.3">
      <c r="A4464" s="25"/>
      <c r="C4464"/>
      <c r="D4464"/>
      <c r="E4464"/>
      <c r="F4464"/>
      <c r="G4464"/>
      <c r="J4464"/>
      <c r="K4464"/>
      <c r="N4464"/>
      <c r="O4464"/>
      <c r="P4464"/>
      <c r="Q4464"/>
      <c r="R4464"/>
      <c r="S4464" s="30"/>
    </row>
    <row r="4465" spans="1:19" x14ac:dyDescent="0.3">
      <c r="A4465" s="25"/>
      <c r="C4465"/>
      <c r="D4465"/>
      <c r="E4465"/>
      <c r="F4465"/>
      <c r="G4465"/>
      <c r="J4465"/>
      <c r="K4465"/>
      <c r="N4465"/>
      <c r="O4465"/>
      <c r="P4465"/>
      <c r="Q4465"/>
      <c r="R4465"/>
      <c r="S4465" s="30"/>
    </row>
    <row r="4466" spans="1:19" x14ac:dyDescent="0.3">
      <c r="A4466" s="25"/>
      <c r="C4466"/>
      <c r="D4466"/>
      <c r="E4466"/>
      <c r="F4466"/>
      <c r="G4466"/>
      <c r="J4466"/>
      <c r="K4466"/>
      <c r="N4466"/>
      <c r="O4466"/>
      <c r="P4466"/>
      <c r="Q4466"/>
      <c r="R4466"/>
      <c r="S4466" s="30"/>
    </row>
    <row r="4467" spans="1:19" x14ac:dyDescent="0.3">
      <c r="A4467" s="25"/>
      <c r="C4467"/>
      <c r="D4467"/>
      <c r="E4467"/>
      <c r="F4467"/>
      <c r="G4467"/>
      <c r="J4467"/>
      <c r="K4467"/>
      <c r="N4467"/>
      <c r="O4467"/>
      <c r="P4467"/>
      <c r="Q4467"/>
      <c r="R4467"/>
      <c r="S4467" s="30"/>
    </row>
    <row r="4468" spans="1:19" x14ac:dyDescent="0.3">
      <c r="A4468" s="25"/>
      <c r="C4468"/>
      <c r="D4468"/>
      <c r="E4468"/>
      <c r="F4468"/>
      <c r="G4468"/>
      <c r="J4468"/>
      <c r="K4468"/>
      <c r="N4468"/>
      <c r="O4468"/>
      <c r="P4468"/>
      <c r="Q4468"/>
      <c r="R4468"/>
      <c r="S4468" s="30"/>
    </row>
    <row r="4469" spans="1:19" x14ac:dyDescent="0.3">
      <c r="A4469" s="25"/>
      <c r="C4469"/>
      <c r="D4469"/>
      <c r="E4469"/>
      <c r="F4469"/>
      <c r="G4469"/>
      <c r="J4469"/>
      <c r="K4469"/>
      <c r="N4469"/>
      <c r="O4469"/>
      <c r="P4469"/>
      <c r="Q4469"/>
      <c r="R4469"/>
      <c r="S4469" s="30"/>
    </row>
    <row r="4470" spans="1:19" x14ac:dyDescent="0.3">
      <c r="A4470" s="25"/>
      <c r="C4470"/>
      <c r="D4470"/>
      <c r="E4470"/>
      <c r="F4470"/>
      <c r="G4470"/>
      <c r="J4470"/>
      <c r="K4470"/>
      <c r="N4470"/>
      <c r="O4470"/>
      <c r="P4470"/>
      <c r="Q4470"/>
      <c r="R4470"/>
      <c r="S4470" s="30"/>
    </row>
    <row r="4471" spans="1:19" x14ac:dyDescent="0.3">
      <c r="A4471" s="25"/>
      <c r="C4471"/>
      <c r="D4471"/>
      <c r="E4471"/>
      <c r="F4471"/>
      <c r="G4471"/>
      <c r="J4471"/>
      <c r="K4471"/>
      <c r="N4471"/>
      <c r="O4471"/>
      <c r="P4471"/>
      <c r="Q4471"/>
      <c r="R4471"/>
      <c r="S4471" s="30"/>
    </row>
    <row r="4472" spans="1:19" x14ac:dyDescent="0.3">
      <c r="A4472" s="25"/>
      <c r="C4472"/>
      <c r="D4472"/>
      <c r="E4472"/>
      <c r="F4472"/>
      <c r="G4472"/>
      <c r="H4472" s="14"/>
      <c r="I4472" s="14"/>
      <c r="J4472"/>
      <c r="K4472"/>
      <c r="N4472"/>
      <c r="O4472"/>
      <c r="P4472"/>
      <c r="Q4472"/>
      <c r="R4472"/>
      <c r="S4472" s="30"/>
    </row>
    <row r="4473" spans="1:19" x14ac:dyDescent="0.3">
      <c r="A4473" s="25"/>
      <c r="C4473"/>
      <c r="D4473"/>
      <c r="E4473"/>
      <c r="F4473"/>
      <c r="G4473"/>
      <c r="J4473"/>
      <c r="K4473"/>
      <c r="N4473"/>
      <c r="O4473"/>
      <c r="P4473"/>
      <c r="Q4473"/>
      <c r="R4473"/>
      <c r="S4473" s="30"/>
    </row>
    <row r="4474" spans="1:19" x14ac:dyDescent="0.3">
      <c r="A4474" s="25"/>
      <c r="C4474"/>
      <c r="D4474"/>
      <c r="E4474"/>
      <c r="F4474"/>
      <c r="G4474"/>
      <c r="J4474"/>
      <c r="K4474"/>
      <c r="N4474"/>
      <c r="O4474"/>
      <c r="P4474"/>
      <c r="Q4474"/>
      <c r="R4474"/>
      <c r="S4474" s="30"/>
    </row>
    <row r="4475" spans="1:19" x14ac:dyDescent="0.3">
      <c r="A4475" s="25"/>
      <c r="C4475"/>
      <c r="D4475"/>
      <c r="E4475"/>
      <c r="F4475"/>
      <c r="G4475"/>
      <c r="J4475"/>
      <c r="K4475"/>
      <c r="N4475"/>
      <c r="O4475"/>
      <c r="P4475"/>
      <c r="Q4475"/>
      <c r="R4475"/>
      <c r="S4475" s="30"/>
    </row>
    <row r="4476" spans="1:19" x14ac:dyDescent="0.3">
      <c r="A4476" s="25"/>
      <c r="C4476"/>
      <c r="D4476"/>
      <c r="E4476"/>
      <c r="F4476"/>
      <c r="G4476"/>
      <c r="H4476"/>
      <c r="I4476"/>
      <c r="J4476"/>
      <c r="K4476"/>
      <c r="N4476"/>
      <c r="O4476"/>
      <c r="P4476"/>
      <c r="Q4476"/>
      <c r="R4476"/>
      <c r="S4476" s="30"/>
    </row>
    <row r="4477" spans="1:19" x14ac:dyDescent="0.3">
      <c r="A4477" s="25"/>
      <c r="C4477"/>
      <c r="D4477"/>
      <c r="E4477"/>
      <c r="F4477"/>
      <c r="G4477"/>
      <c r="J4477"/>
      <c r="K4477"/>
      <c r="N4477"/>
      <c r="O4477"/>
      <c r="P4477"/>
      <c r="Q4477"/>
      <c r="R4477"/>
      <c r="S4477" s="30"/>
    </row>
    <row r="4478" spans="1:19" x14ac:dyDescent="0.3">
      <c r="A4478" s="25"/>
      <c r="C4478"/>
      <c r="D4478"/>
      <c r="E4478"/>
      <c r="F4478"/>
      <c r="G4478"/>
      <c r="J4478"/>
      <c r="K4478"/>
      <c r="N4478"/>
      <c r="O4478"/>
      <c r="P4478"/>
      <c r="Q4478"/>
      <c r="R4478"/>
      <c r="S4478" s="30"/>
    </row>
    <row r="4479" spans="1:19" x14ac:dyDescent="0.3">
      <c r="A4479" s="25"/>
      <c r="C4479"/>
      <c r="D4479"/>
      <c r="E4479"/>
      <c r="F4479"/>
      <c r="G4479"/>
      <c r="H4479" s="14"/>
      <c r="I4479" s="14"/>
      <c r="J4479"/>
      <c r="K4479"/>
      <c r="N4479"/>
      <c r="O4479"/>
      <c r="P4479"/>
      <c r="Q4479"/>
      <c r="R4479"/>
      <c r="S4479" s="30"/>
    </row>
    <row r="4480" spans="1:19" x14ac:dyDescent="0.3">
      <c r="A4480" s="25"/>
      <c r="C4480"/>
      <c r="D4480"/>
      <c r="E4480"/>
      <c r="F4480"/>
      <c r="G4480"/>
      <c r="H4480" s="14"/>
      <c r="I4480" s="14"/>
      <c r="J4480"/>
      <c r="K4480"/>
      <c r="N4480"/>
      <c r="O4480"/>
      <c r="P4480"/>
      <c r="Q4480"/>
      <c r="R4480"/>
      <c r="S4480" s="30"/>
    </row>
    <row r="4481" spans="1:19" x14ac:dyDescent="0.3">
      <c r="A4481" s="25"/>
      <c r="C4481"/>
      <c r="D4481"/>
      <c r="E4481"/>
      <c r="F4481"/>
      <c r="G4481"/>
      <c r="H4481" s="14"/>
      <c r="I4481" s="26"/>
      <c r="J4481"/>
      <c r="K4481"/>
      <c r="N4481"/>
      <c r="O4481"/>
      <c r="P4481"/>
      <c r="Q4481"/>
      <c r="R4481"/>
      <c r="S4481" s="30"/>
    </row>
    <row r="4482" spans="1:19" x14ac:dyDescent="0.3">
      <c r="A4482" s="25"/>
      <c r="C4482"/>
      <c r="D4482"/>
      <c r="E4482"/>
      <c r="F4482"/>
      <c r="G4482"/>
      <c r="H4482" s="14"/>
      <c r="I4482" s="14"/>
      <c r="J4482"/>
      <c r="K4482"/>
      <c r="N4482"/>
      <c r="O4482"/>
      <c r="P4482"/>
      <c r="Q4482"/>
      <c r="R4482"/>
      <c r="S4482" s="30"/>
    </row>
    <row r="4483" spans="1:19" x14ac:dyDescent="0.3">
      <c r="A4483" s="25"/>
      <c r="C4483"/>
      <c r="D4483"/>
      <c r="E4483"/>
      <c r="F4483"/>
      <c r="G4483"/>
      <c r="H4483" s="14"/>
      <c r="I4483" s="14"/>
      <c r="J4483"/>
      <c r="K4483"/>
      <c r="N4483"/>
      <c r="O4483"/>
      <c r="P4483"/>
      <c r="Q4483"/>
      <c r="R4483"/>
      <c r="S4483" s="30"/>
    </row>
    <row r="4484" spans="1:19" x14ac:dyDescent="0.3">
      <c r="A4484" s="25"/>
      <c r="C4484"/>
      <c r="D4484"/>
      <c r="E4484"/>
      <c r="F4484"/>
      <c r="G4484"/>
      <c r="J4484"/>
      <c r="K4484"/>
      <c r="N4484"/>
      <c r="O4484"/>
      <c r="P4484"/>
      <c r="Q4484"/>
      <c r="R4484"/>
      <c r="S4484" s="30"/>
    </row>
    <row r="4485" spans="1:19" x14ac:dyDescent="0.3">
      <c r="A4485" s="25"/>
      <c r="C4485"/>
      <c r="D4485"/>
      <c r="E4485"/>
      <c r="F4485"/>
      <c r="G4485"/>
      <c r="H4485" s="14"/>
      <c r="I4485" s="14"/>
      <c r="J4485"/>
      <c r="K4485"/>
      <c r="N4485"/>
      <c r="O4485"/>
      <c r="P4485"/>
      <c r="Q4485"/>
      <c r="R4485"/>
      <c r="S4485" s="30"/>
    </row>
    <row r="4486" spans="1:19" x14ac:dyDescent="0.3">
      <c r="A4486" s="25"/>
      <c r="C4486"/>
      <c r="D4486"/>
      <c r="E4486"/>
      <c r="F4486"/>
      <c r="G4486"/>
      <c r="H4486" s="14"/>
      <c r="I4486" s="14"/>
      <c r="J4486"/>
      <c r="K4486"/>
      <c r="N4486"/>
      <c r="O4486"/>
      <c r="P4486"/>
      <c r="Q4486"/>
      <c r="R4486"/>
      <c r="S4486" s="30"/>
    </row>
    <row r="4487" spans="1:19" x14ac:dyDescent="0.3">
      <c r="A4487" s="25"/>
      <c r="C4487"/>
      <c r="D4487"/>
      <c r="E4487"/>
      <c r="F4487"/>
      <c r="G4487"/>
      <c r="J4487"/>
      <c r="K4487"/>
      <c r="N4487"/>
      <c r="O4487"/>
      <c r="P4487"/>
      <c r="Q4487"/>
      <c r="R4487"/>
      <c r="S4487" s="30"/>
    </row>
    <row r="4488" spans="1:19" x14ac:dyDescent="0.3">
      <c r="A4488" s="25"/>
      <c r="C4488"/>
      <c r="D4488"/>
      <c r="E4488"/>
      <c r="F4488"/>
      <c r="G4488"/>
      <c r="H4488" s="14"/>
      <c r="I4488" s="14"/>
      <c r="J4488"/>
      <c r="K4488"/>
      <c r="N4488"/>
      <c r="O4488"/>
      <c r="P4488"/>
      <c r="Q4488"/>
      <c r="R4488"/>
      <c r="S4488" s="30"/>
    </row>
    <row r="4489" spans="1:19" x14ac:dyDescent="0.3">
      <c r="A4489" s="25"/>
      <c r="C4489"/>
      <c r="D4489"/>
      <c r="E4489"/>
      <c r="F4489"/>
      <c r="G4489"/>
      <c r="H4489" s="14"/>
      <c r="I4489" s="14"/>
      <c r="J4489"/>
      <c r="K4489"/>
      <c r="N4489"/>
      <c r="O4489"/>
      <c r="P4489"/>
      <c r="Q4489"/>
      <c r="R4489"/>
      <c r="S4489" s="30"/>
    </row>
    <row r="4490" spans="1:19" x14ac:dyDescent="0.3">
      <c r="A4490" s="25"/>
      <c r="C4490"/>
      <c r="D4490"/>
      <c r="E4490"/>
      <c r="F4490"/>
      <c r="G4490"/>
      <c r="H4490" s="14"/>
      <c r="I4490" s="14"/>
      <c r="J4490"/>
      <c r="K4490"/>
      <c r="N4490"/>
      <c r="O4490"/>
      <c r="P4490"/>
      <c r="Q4490"/>
      <c r="R4490"/>
      <c r="S4490" s="30"/>
    </row>
    <row r="4491" spans="1:19" x14ac:dyDescent="0.3">
      <c r="A4491" s="25"/>
      <c r="C4491"/>
      <c r="D4491"/>
      <c r="E4491"/>
      <c r="F4491"/>
      <c r="G4491"/>
      <c r="H4491" s="14"/>
      <c r="I4491" s="14"/>
      <c r="J4491"/>
      <c r="K4491"/>
      <c r="N4491"/>
      <c r="O4491"/>
      <c r="P4491"/>
      <c r="Q4491"/>
      <c r="R4491"/>
      <c r="S4491" s="30"/>
    </row>
    <row r="4492" spans="1:19" x14ac:dyDescent="0.3">
      <c r="A4492" s="25"/>
      <c r="C4492"/>
      <c r="D4492"/>
      <c r="E4492"/>
      <c r="F4492"/>
      <c r="G4492"/>
      <c r="J4492"/>
      <c r="K4492"/>
      <c r="N4492"/>
      <c r="O4492"/>
      <c r="P4492"/>
      <c r="Q4492"/>
      <c r="R4492"/>
      <c r="S4492" s="30"/>
    </row>
    <row r="4493" spans="1:19" x14ac:dyDescent="0.3">
      <c r="A4493" s="25"/>
      <c r="C4493"/>
      <c r="D4493"/>
      <c r="E4493"/>
      <c r="F4493"/>
      <c r="G4493"/>
      <c r="H4493" s="14"/>
      <c r="I4493" s="14"/>
      <c r="J4493"/>
      <c r="K4493"/>
      <c r="N4493"/>
      <c r="O4493"/>
      <c r="P4493"/>
      <c r="Q4493"/>
      <c r="R4493"/>
      <c r="S4493" s="30"/>
    </row>
    <row r="4494" spans="1:19" x14ac:dyDescent="0.3">
      <c r="A4494" s="25"/>
      <c r="C4494"/>
      <c r="D4494"/>
      <c r="E4494"/>
      <c r="F4494"/>
      <c r="G4494"/>
      <c r="H4494"/>
      <c r="I4494"/>
      <c r="J4494"/>
      <c r="K4494"/>
      <c r="N4494"/>
      <c r="O4494"/>
      <c r="P4494"/>
      <c r="Q4494"/>
      <c r="R4494"/>
      <c r="S4494" s="30"/>
    </row>
    <row r="4495" spans="1:19" x14ac:dyDescent="0.3">
      <c r="A4495" s="25"/>
      <c r="C4495"/>
      <c r="D4495"/>
      <c r="E4495"/>
      <c r="F4495"/>
      <c r="G4495"/>
      <c r="J4495"/>
      <c r="K4495"/>
      <c r="N4495"/>
      <c r="O4495"/>
      <c r="P4495"/>
      <c r="Q4495"/>
      <c r="R4495"/>
      <c r="S4495" s="30"/>
    </row>
    <row r="4496" spans="1:19" x14ac:dyDescent="0.3">
      <c r="A4496" s="25"/>
      <c r="C4496"/>
      <c r="D4496"/>
      <c r="E4496"/>
      <c r="F4496"/>
      <c r="G4496"/>
      <c r="H4496" s="14"/>
      <c r="I4496" s="14"/>
      <c r="J4496"/>
      <c r="K4496"/>
      <c r="N4496"/>
      <c r="O4496"/>
      <c r="P4496"/>
      <c r="Q4496"/>
      <c r="R4496"/>
      <c r="S4496" s="30"/>
    </row>
    <row r="4497" spans="1:19" x14ac:dyDescent="0.3">
      <c r="A4497" s="25"/>
      <c r="C4497"/>
      <c r="D4497"/>
      <c r="E4497"/>
      <c r="F4497"/>
      <c r="G4497"/>
      <c r="H4497" s="14"/>
      <c r="I4497" s="14"/>
      <c r="J4497"/>
      <c r="K4497"/>
      <c r="N4497"/>
      <c r="O4497"/>
      <c r="P4497"/>
      <c r="Q4497"/>
      <c r="R4497"/>
      <c r="S4497" s="30"/>
    </row>
    <row r="4498" spans="1:19" x14ac:dyDescent="0.3">
      <c r="A4498" s="25"/>
      <c r="C4498"/>
      <c r="D4498"/>
      <c r="E4498"/>
      <c r="F4498"/>
      <c r="G4498"/>
      <c r="J4498"/>
      <c r="K4498"/>
      <c r="N4498"/>
      <c r="O4498"/>
      <c r="P4498"/>
      <c r="Q4498"/>
      <c r="R4498"/>
      <c r="S4498" s="30"/>
    </row>
    <row r="4499" spans="1:19" x14ac:dyDescent="0.3">
      <c r="A4499" s="25"/>
      <c r="C4499"/>
      <c r="D4499"/>
      <c r="E4499"/>
      <c r="F4499"/>
      <c r="G4499"/>
      <c r="H4499" s="14"/>
      <c r="I4499" s="14"/>
      <c r="J4499"/>
      <c r="K4499"/>
      <c r="N4499"/>
      <c r="O4499"/>
      <c r="P4499"/>
      <c r="Q4499"/>
      <c r="R4499"/>
      <c r="S4499" s="30"/>
    </row>
    <row r="4500" spans="1:19" x14ac:dyDescent="0.3">
      <c r="A4500" s="25"/>
      <c r="C4500"/>
      <c r="D4500"/>
      <c r="E4500"/>
      <c r="F4500"/>
      <c r="G4500"/>
      <c r="J4500"/>
      <c r="K4500"/>
      <c r="N4500"/>
      <c r="O4500"/>
      <c r="P4500"/>
      <c r="Q4500"/>
      <c r="R4500"/>
      <c r="S4500" s="30"/>
    </row>
    <row r="4501" spans="1:19" x14ac:dyDescent="0.3">
      <c r="A4501" s="25"/>
      <c r="C4501"/>
      <c r="D4501"/>
      <c r="E4501"/>
      <c r="F4501"/>
      <c r="G4501"/>
      <c r="J4501"/>
      <c r="K4501"/>
      <c r="N4501"/>
      <c r="O4501"/>
      <c r="P4501"/>
      <c r="Q4501"/>
      <c r="R4501"/>
      <c r="S4501" s="30"/>
    </row>
    <row r="4502" spans="1:19" x14ac:dyDescent="0.3">
      <c r="A4502" s="25"/>
      <c r="C4502"/>
      <c r="D4502"/>
      <c r="E4502"/>
      <c r="F4502"/>
      <c r="G4502"/>
      <c r="H4502" s="14"/>
      <c r="I4502" s="14"/>
      <c r="J4502"/>
      <c r="K4502"/>
      <c r="N4502"/>
      <c r="O4502"/>
      <c r="P4502"/>
      <c r="Q4502"/>
      <c r="R4502"/>
      <c r="S4502" s="30"/>
    </row>
    <row r="4503" spans="1:19" x14ac:dyDescent="0.3">
      <c r="A4503" s="25"/>
      <c r="C4503"/>
      <c r="D4503"/>
      <c r="E4503"/>
      <c r="F4503"/>
      <c r="G4503"/>
      <c r="J4503"/>
      <c r="K4503"/>
      <c r="N4503"/>
      <c r="O4503"/>
      <c r="P4503"/>
      <c r="Q4503"/>
      <c r="R4503"/>
      <c r="S4503" s="30"/>
    </row>
    <row r="4504" spans="1:19" x14ac:dyDescent="0.3">
      <c r="A4504" s="25"/>
      <c r="C4504"/>
      <c r="D4504"/>
      <c r="E4504"/>
      <c r="F4504"/>
      <c r="G4504"/>
      <c r="J4504"/>
      <c r="K4504"/>
      <c r="N4504"/>
      <c r="O4504"/>
      <c r="P4504"/>
      <c r="Q4504"/>
      <c r="R4504"/>
      <c r="S4504" s="30"/>
    </row>
    <row r="4505" spans="1:19" x14ac:dyDescent="0.3">
      <c r="A4505" s="25"/>
      <c r="C4505"/>
      <c r="D4505"/>
      <c r="E4505"/>
      <c r="F4505"/>
      <c r="G4505"/>
      <c r="H4505" s="14"/>
      <c r="I4505" s="14"/>
      <c r="J4505"/>
      <c r="K4505"/>
      <c r="N4505"/>
      <c r="O4505"/>
      <c r="P4505"/>
      <c r="Q4505"/>
      <c r="R4505"/>
      <c r="S4505" s="30"/>
    </row>
    <row r="4506" spans="1:19" x14ac:dyDescent="0.3">
      <c r="A4506" s="25"/>
      <c r="C4506"/>
      <c r="D4506"/>
      <c r="E4506"/>
      <c r="F4506"/>
      <c r="G4506"/>
      <c r="H4506" s="14"/>
      <c r="I4506" s="14"/>
      <c r="J4506"/>
      <c r="K4506"/>
      <c r="N4506"/>
      <c r="O4506"/>
      <c r="P4506"/>
      <c r="Q4506"/>
      <c r="R4506"/>
      <c r="S4506" s="30"/>
    </row>
    <row r="4507" spans="1:19" x14ac:dyDescent="0.3">
      <c r="A4507" s="25"/>
      <c r="C4507"/>
      <c r="D4507"/>
      <c r="E4507"/>
      <c r="F4507"/>
      <c r="G4507"/>
      <c r="H4507" s="14"/>
      <c r="I4507" s="14"/>
      <c r="J4507"/>
      <c r="K4507"/>
      <c r="N4507"/>
      <c r="O4507"/>
      <c r="P4507"/>
      <c r="Q4507"/>
      <c r="R4507"/>
      <c r="S4507" s="30"/>
    </row>
    <row r="4508" spans="1:19" x14ac:dyDescent="0.3">
      <c r="A4508" s="25"/>
      <c r="C4508"/>
      <c r="D4508"/>
      <c r="E4508"/>
      <c r="F4508"/>
      <c r="G4508"/>
      <c r="H4508" s="14"/>
      <c r="I4508" s="14"/>
      <c r="J4508"/>
      <c r="K4508"/>
      <c r="N4508"/>
      <c r="O4508"/>
      <c r="P4508"/>
      <c r="Q4508"/>
      <c r="R4508"/>
      <c r="S4508" s="30"/>
    </row>
    <row r="4509" spans="1:19" x14ac:dyDescent="0.3">
      <c r="A4509" s="25"/>
      <c r="C4509"/>
      <c r="D4509"/>
      <c r="E4509"/>
      <c r="F4509"/>
      <c r="G4509"/>
      <c r="J4509"/>
      <c r="K4509"/>
      <c r="N4509"/>
      <c r="O4509"/>
      <c r="P4509"/>
      <c r="Q4509"/>
      <c r="R4509"/>
      <c r="S4509" s="30"/>
    </row>
    <row r="4510" spans="1:19" x14ac:dyDescent="0.3">
      <c r="A4510" s="25"/>
      <c r="C4510"/>
      <c r="D4510"/>
      <c r="E4510"/>
      <c r="F4510"/>
      <c r="G4510"/>
      <c r="H4510" s="14"/>
      <c r="I4510" s="14"/>
      <c r="J4510"/>
      <c r="K4510"/>
      <c r="N4510"/>
      <c r="O4510"/>
      <c r="P4510"/>
      <c r="Q4510"/>
      <c r="R4510"/>
      <c r="S4510" s="30"/>
    </row>
    <row r="4511" spans="1:19" x14ac:dyDescent="0.3">
      <c r="A4511" s="25"/>
      <c r="C4511"/>
      <c r="D4511"/>
      <c r="E4511"/>
      <c r="F4511"/>
      <c r="G4511"/>
      <c r="H4511" s="14"/>
      <c r="I4511" s="14"/>
      <c r="J4511"/>
      <c r="K4511"/>
      <c r="N4511"/>
      <c r="O4511"/>
      <c r="P4511"/>
      <c r="Q4511"/>
      <c r="R4511"/>
      <c r="S4511" s="30"/>
    </row>
    <row r="4512" spans="1:19" x14ac:dyDescent="0.3">
      <c r="A4512" s="25"/>
      <c r="C4512"/>
      <c r="D4512"/>
      <c r="E4512"/>
      <c r="F4512"/>
      <c r="G4512"/>
      <c r="J4512"/>
      <c r="K4512"/>
      <c r="N4512"/>
      <c r="O4512"/>
      <c r="P4512"/>
      <c r="Q4512"/>
      <c r="R4512"/>
      <c r="S4512" s="30"/>
    </row>
    <row r="4513" spans="1:19" x14ac:dyDescent="0.3">
      <c r="A4513" s="25"/>
      <c r="C4513"/>
      <c r="D4513"/>
      <c r="E4513"/>
      <c r="F4513"/>
      <c r="G4513"/>
      <c r="J4513"/>
      <c r="K4513"/>
      <c r="N4513"/>
      <c r="O4513"/>
      <c r="P4513"/>
      <c r="Q4513"/>
      <c r="R4513"/>
      <c r="S4513" s="30"/>
    </row>
    <row r="4514" spans="1:19" x14ac:dyDescent="0.3">
      <c r="A4514" s="25"/>
      <c r="C4514"/>
      <c r="D4514"/>
      <c r="E4514"/>
      <c r="F4514"/>
      <c r="G4514"/>
      <c r="J4514"/>
      <c r="K4514"/>
      <c r="N4514"/>
      <c r="O4514"/>
      <c r="P4514"/>
      <c r="Q4514"/>
      <c r="R4514"/>
      <c r="S4514" s="30"/>
    </row>
    <row r="4515" spans="1:19" x14ac:dyDescent="0.3">
      <c r="A4515" s="25"/>
      <c r="C4515"/>
      <c r="D4515"/>
      <c r="E4515"/>
      <c r="F4515"/>
      <c r="G4515"/>
      <c r="J4515"/>
      <c r="K4515"/>
      <c r="N4515"/>
      <c r="O4515"/>
      <c r="P4515"/>
      <c r="Q4515"/>
      <c r="R4515"/>
      <c r="S4515" s="30"/>
    </row>
    <row r="4516" spans="1:19" x14ac:dyDescent="0.3">
      <c r="A4516" s="25"/>
      <c r="C4516"/>
      <c r="D4516"/>
      <c r="E4516"/>
      <c r="F4516"/>
      <c r="G4516"/>
      <c r="J4516"/>
      <c r="K4516"/>
      <c r="N4516"/>
      <c r="O4516"/>
      <c r="P4516"/>
      <c r="Q4516"/>
      <c r="R4516"/>
      <c r="S4516" s="30"/>
    </row>
    <row r="4517" spans="1:19" x14ac:dyDescent="0.3">
      <c r="A4517" s="25"/>
      <c r="C4517"/>
      <c r="D4517"/>
      <c r="E4517"/>
      <c r="F4517"/>
      <c r="G4517"/>
      <c r="H4517" s="14"/>
      <c r="I4517" s="14"/>
      <c r="J4517"/>
      <c r="K4517"/>
      <c r="N4517"/>
      <c r="O4517"/>
      <c r="P4517"/>
      <c r="Q4517"/>
      <c r="R4517"/>
      <c r="S4517" s="30"/>
    </row>
    <row r="4518" spans="1:19" x14ac:dyDescent="0.3">
      <c r="A4518" s="25"/>
      <c r="C4518"/>
      <c r="D4518"/>
      <c r="E4518"/>
      <c r="F4518"/>
      <c r="G4518"/>
      <c r="H4518" s="14"/>
      <c r="I4518" s="14"/>
      <c r="J4518"/>
      <c r="K4518"/>
      <c r="N4518"/>
      <c r="O4518"/>
      <c r="P4518"/>
      <c r="Q4518"/>
      <c r="R4518"/>
      <c r="S4518" s="30"/>
    </row>
    <row r="4519" spans="1:19" x14ac:dyDescent="0.3">
      <c r="A4519" s="25"/>
      <c r="C4519"/>
      <c r="D4519"/>
      <c r="E4519"/>
      <c r="F4519"/>
      <c r="G4519"/>
      <c r="J4519"/>
      <c r="K4519"/>
      <c r="N4519"/>
      <c r="O4519"/>
      <c r="P4519"/>
      <c r="Q4519"/>
      <c r="R4519"/>
      <c r="S4519" s="30"/>
    </row>
    <row r="4520" spans="1:19" x14ac:dyDescent="0.3">
      <c r="A4520" s="25"/>
      <c r="C4520"/>
      <c r="D4520"/>
      <c r="E4520"/>
      <c r="F4520"/>
      <c r="G4520"/>
      <c r="J4520"/>
      <c r="K4520"/>
      <c r="N4520"/>
      <c r="O4520"/>
      <c r="P4520"/>
      <c r="Q4520"/>
      <c r="R4520"/>
      <c r="S4520" s="30"/>
    </row>
    <row r="4521" spans="1:19" x14ac:dyDescent="0.3">
      <c r="A4521" s="25"/>
      <c r="C4521"/>
      <c r="D4521"/>
      <c r="E4521"/>
      <c r="F4521"/>
      <c r="G4521"/>
      <c r="J4521"/>
      <c r="K4521"/>
      <c r="N4521"/>
      <c r="O4521"/>
      <c r="P4521"/>
      <c r="Q4521"/>
      <c r="R4521"/>
      <c r="S4521" s="30"/>
    </row>
    <row r="4522" spans="1:19" x14ac:dyDescent="0.3">
      <c r="A4522" s="25"/>
      <c r="C4522"/>
      <c r="D4522"/>
      <c r="E4522"/>
      <c r="F4522"/>
      <c r="G4522"/>
      <c r="J4522"/>
      <c r="K4522"/>
      <c r="N4522"/>
      <c r="O4522"/>
      <c r="P4522"/>
      <c r="Q4522"/>
      <c r="R4522"/>
      <c r="S4522" s="30"/>
    </row>
    <row r="4523" spans="1:19" x14ac:dyDescent="0.3">
      <c r="A4523" s="25"/>
      <c r="C4523"/>
      <c r="D4523"/>
      <c r="E4523"/>
      <c r="F4523"/>
      <c r="G4523"/>
      <c r="H4523" s="26"/>
      <c r="I4523" s="26"/>
      <c r="J4523"/>
      <c r="K4523"/>
      <c r="N4523"/>
      <c r="O4523"/>
      <c r="P4523"/>
      <c r="Q4523"/>
      <c r="R4523"/>
      <c r="S4523" s="30"/>
    </row>
    <row r="4524" spans="1:19" x14ac:dyDescent="0.3">
      <c r="A4524" s="25"/>
      <c r="C4524"/>
      <c r="D4524"/>
      <c r="E4524"/>
      <c r="F4524"/>
      <c r="G4524"/>
      <c r="H4524" s="14"/>
      <c r="I4524" s="14"/>
      <c r="J4524"/>
      <c r="K4524"/>
      <c r="N4524"/>
      <c r="O4524"/>
      <c r="P4524"/>
      <c r="Q4524"/>
      <c r="R4524"/>
      <c r="S4524" s="30"/>
    </row>
    <row r="4525" spans="1:19" x14ac:dyDescent="0.3">
      <c r="A4525" s="25"/>
      <c r="C4525"/>
      <c r="D4525"/>
      <c r="E4525"/>
      <c r="F4525"/>
      <c r="G4525"/>
      <c r="H4525" s="14"/>
      <c r="I4525" s="14"/>
      <c r="J4525"/>
      <c r="K4525"/>
      <c r="N4525"/>
      <c r="O4525"/>
      <c r="P4525"/>
      <c r="Q4525"/>
      <c r="R4525"/>
      <c r="S4525" s="30"/>
    </row>
    <row r="4526" spans="1:19" x14ac:dyDescent="0.3">
      <c r="A4526" s="25"/>
      <c r="C4526"/>
      <c r="D4526"/>
      <c r="E4526"/>
      <c r="F4526"/>
      <c r="G4526"/>
      <c r="H4526" s="14"/>
      <c r="I4526" s="14"/>
      <c r="J4526"/>
      <c r="K4526"/>
      <c r="N4526"/>
      <c r="O4526"/>
      <c r="P4526"/>
      <c r="Q4526"/>
      <c r="R4526"/>
      <c r="S4526" s="30"/>
    </row>
    <row r="4527" spans="1:19" x14ac:dyDescent="0.3">
      <c r="A4527" s="25"/>
      <c r="C4527"/>
      <c r="D4527"/>
      <c r="E4527"/>
      <c r="F4527"/>
      <c r="G4527"/>
      <c r="J4527"/>
      <c r="K4527"/>
      <c r="N4527"/>
      <c r="O4527"/>
      <c r="P4527"/>
      <c r="Q4527"/>
      <c r="R4527"/>
      <c r="S4527" s="30"/>
    </row>
    <row r="4528" spans="1:19" x14ac:dyDescent="0.3">
      <c r="A4528" s="25"/>
      <c r="C4528"/>
      <c r="D4528"/>
      <c r="E4528"/>
      <c r="F4528"/>
      <c r="G4528"/>
      <c r="J4528"/>
      <c r="K4528"/>
      <c r="N4528"/>
      <c r="O4528"/>
      <c r="P4528"/>
      <c r="Q4528"/>
      <c r="R4528"/>
      <c r="S4528" s="30"/>
    </row>
    <row r="4529" spans="1:19" x14ac:dyDescent="0.3">
      <c r="A4529" s="25"/>
      <c r="C4529"/>
      <c r="D4529"/>
      <c r="E4529"/>
      <c r="F4529"/>
      <c r="G4529"/>
      <c r="J4529"/>
      <c r="K4529"/>
      <c r="N4529"/>
      <c r="O4529"/>
      <c r="P4529"/>
      <c r="Q4529"/>
      <c r="R4529"/>
      <c r="S4529" s="30"/>
    </row>
    <row r="4530" spans="1:19" x14ac:dyDescent="0.3">
      <c r="A4530" s="25"/>
      <c r="C4530"/>
      <c r="D4530"/>
      <c r="E4530"/>
      <c r="F4530"/>
      <c r="G4530"/>
      <c r="J4530"/>
      <c r="K4530"/>
      <c r="N4530"/>
      <c r="O4530"/>
      <c r="P4530"/>
      <c r="Q4530"/>
      <c r="R4530"/>
      <c r="S4530" s="30"/>
    </row>
    <row r="4531" spans="1:19" x14ac:dyDescent="0.3">
      <c r="A4531" s="25"/>
      <c r="C4531"/>
      <c r="D4531"/>
      <c r="E4531"/>
      <c r="F4531"/>
      <c r="G4531"/>
      <c r="J4531"/>
      <c r="K4531"/>
      <c r="N4531"/>
      <c r="O4531"/>
      <c r="P4531"/>
      <c r="Q4531"/>
      <c r="R4531"/>
      <c r="S4531" s="30"/>
    </row>
    <row r="4532" spans="1:19" x14ac:dyDescent="0.3">
      <c r="A4532" s="25"/>
      <c r="C4532"/>
      <c r="D4532"/>
      <c r="E4532"/>
      <c r="F4532"/>
      <c r="G4532"/>
      <c r="J4532"/>
      <c r="K4532"/>
      <c r="N4532"/>
      <c r="O4532"/>
      <c r="P4532"/>
      <c r="Q4532"/>
      <c r="R4532"/>
      <c r="S4532" s="30"/>
    </row>
    <row r="4533" spans="1:19" x14ac:dyDescent="0.3">
      <c r="A4533" s="25"/>
      <c r="C4533"/>
      <c r="D4533"/>
      <c r="E4533"/>
      <c r="F4533"/>
      <c r="G4533"/>
      <c r="H4533" s="14"/>
      <c r="I4533" s="14"/>
      <c r="J4533"/>
      <c r="K4533"/>
      <c r="N4533"/>
      <c r="O4533"/>
      <c r="P4533"/>
      <c r="Q4533"/>
      <c r="R4533"/>
      <c r="S4533" s="30"/>
    </row>
    <row r="4534" spans="1:19" x14ac:dyDescent="0.3">
      <c r="A4534" s="25"/>
      <c r="C4534"/>
      <c r="D4534"/>
      <c r="E4534"/>
      <c r="F4534"/>
      <c r="G4534"/>
      <c r="H4534" s="14"/>
      <c r="I4534" s="14"/>
      <c r="J4534"/>
      <c r="K4534"/>
      <c r="N4534"/>
      <c r="O4534"/>
      <c r="P4534"/>
      <c r="Q4534"/>
      <c r="R4534"/>
      <c r="S4534" s="30"/>
    </row>
    <row r="4535" spans="1:19" x14ac:dyDescent="0.3">
      <c r="A4535" s="25"/>
      <c r="C4535"/>
      <c r="D4535"/>
      <c r="E4535"/>
      <c r="F4535"/>
      <c r="G4535"/>
      <c r="H4535" s="14"/>
      <c r="I4535" s="14"/>
      <c r="J4535"/>
      <c r="K4535"/>
      <c r="N4535"/>
      <c r="O4535"/>
      <c r="P4535"/>
      <c r="Q4535"/>
      <c r="R4535"/>
      <c r="S4535" s="30"/>
    </row>
    <row r="4536" spans="1:19" x14ac:dyDescent="0.3">
      <c r="A4536" s="25"/>
      <c r="C4536"/>
      <c r="D4536"/>
      <c r="E4536"/>
      <c r="F4536"/>
      <c r="G4536"/>
      <c r="H4536" s="26"/>
      <c r="I4536" s="26"/>
      <c r="J4536"/>
      <c r="K4536"/>
      <c r="N4536"/>
      <c r="O4536"/>
      <c r="P4536"/>
      <c r="Q4536"/>
      <c r="R4536"/>
      <c r="S4536" s="30"/>
    </row>
    <row r="4537" spans="1:19" x14ac:dyDescent="0.3">
      <c r="A4537" s="25"/>
      <c r="C4537"/>
      <c r="D4537"/>
      <c r="E4537"/>
      <c r="F4537"/>
      <c r="G4537"/>
      <c r="H4537" s="14"/>
      <c r="I4537" s="14"/>
      <c r="J4537"/>
      <c r="K4537"/>
      <c r="N4537"/>
      <c r="O4537"/>
      <c r="P4537"/>
      <c r="Q4537"/>
      <c r="R4537"/>
      <c r="S4537" s="30"/>
    </row>
    <row r="4538" spans="1:19" x14ac:dyDescent="0.3">
      <c r="A4538" s="25"/>
      <c r="C4538"/>
      <c r="D4538"/>
      <c r="E4538"/>
      <c r="F4538"/>
      <c r="G4538"/>
      <c r="H4538" s="14"/>
      <c r="I4538" s="14"/>
      <c r="J4538"/>
      <c r="K4538"/>
      <c r="N4538"/>
      <c r="O4538"/>
      <c r="P4538"/>
      <c r="Q4538"/>
      <c r="R4538"/>
      <c r="S4538" s="30"/>
    </row>
    <row r="4539" spans="1:19" x14ac:dyDescent="0.3">
      <c r="A4539" s="25"/>
      <c r="C4539"/>
      <c r="D4539"/>
      <c r="E4539"/>
      <c r="F4539"/>
      <c r="G4539"/>
      <c r="H4539" s="14"/>
      <c r="I4539" s="14"/>
      <c r="J4539"/>
      <c r="K4539"/>
      <c r="N4539"/>
      <c r="O4539"/>
      <c r="P4539"/>
      <c r="Q4539"/>
      <c r="R4539"/>
      <c r="S4539" s="30"/>
    </row>
    <row r="4540" spans="1:19" x14ac:dyDescent="0.3">
      <c r="A4540" s="25"/>
      <c r="C4540"/>
      <c r="D4540"/>
      <c r="E4540"/>
      <c r="F4540"/>
      <c r="G4540"/>
      <c r="H4540" s="14"/>
      <c r="I4540" s="14"/>
      <c r="J4540"/>
      <c r="K4540"/>
      <c r="N4540"/>
      <c r="O4540"/>
      <c r="P4540"/>
      <c r="Q4540"/>
      <c r="R4540"/>
      <c r="S4540" s="30"/>
    </row>
    <row r="4541" spans="1:19" x14ac:dyDescent="0.3">
      <c r="A4541" s="25"/>
      <c r="C4541"/>
      <c r="D4541"/>
      <c r="E4541"/>
      <c r="F4541"/>
      <c r="G4541"/>
      <c r="H4541" s="14"/>
      <c r="I4541" s="14"/>
      <c r="J4541"/>
      <c r="K4541"/>
      <c r="N4541"/>
      <c r="O4541"/>
      <c r="P4541"/>
      <c r="Q4541"/>
      <c r="R4541"/>
      <c r="S4541" s="30"/>
    </row>
    <row r="4542" spans="1:19" x14ac:dyDescent="0.3">
      <c r="A4542" s="25"/>
      <c r="C4542"/>
      <c r="D4542"/>
      <c r="E4542"/>
      <c r="F4542"/>
      <c r="G4542"/>
      <c r="H4542" s="14"/>
      <c r="I4542" s="14"/>
      <c r="J4542"/>
      <c r="K4542"/>
      <c r="N4542"/>
      <c r="O4542"/>
      <c r="P4542"/>
      <c r="Q4542"/>
      <c r="R4542"/>
      <c r="S4542" s="30"/>
    </row>
    <row r="4543" spans="1:19" x14ac:dyDescent="0.3">
      <c r="A4543" s="25"/>
      <c r="C4543"/>
      <c r="D4543"/>
      <c r="E4543"/>
      <c r="F4543"/>
      <c r="G4543"/>
      <c r="H4543" s="14"/>
      <c r="I4543" s="14"/>
      <c r="J4543"/>
      <c r="K4543"/>
      <c r="N4543"/>
      <c r="O4543"/>
      <c r="P4543"/>
      <c r="Q4543"/>
      <c r="R4543"/>
      <c r="S4543" s="30"/>
    </row>
    <row r="4544" spans="1:19" x14ac:dyDescent="0.3">
      <c r="A4544" s="25"/>
      <c r="C4544"/>
      <c r="D4544"/>
      <c r="E4544"/>
      <c r="F4544"/>
      <c r="G4544"/>
      <c r="H4544" s="14"/>
      <c r="I4544" s="14"/>
      <c r="J4544"/>
      <c r="K4544"/>
      <c r="N4544"/>
      <c r="O4544"/>
      <c r="P4544"/>
      <c r="Q4544"/>
      <c r="R4544"/>
      <c r="S4544" s="30"/>
    </row>
    <row r="4545" spans="1:19" x14ac:dyDescent="0.3">
      <c r="A4545" s="25"/>
      <c r="C4545"/>
      <c r="D4545"/>
      <c r="E4545"/>
      <c r="F4545"/>
      <c r="G4545"/>
      <c r="H4545" s="26"/>
      <c r="I4545" s="26"/>
      <c r="J4545"/>
      <c r="K4545"/>
      <c r="N4545"/>
      <c r="O4545"/>
      <c r="P4545"/>
      <c r="Q4545"/>
      <c r="R4545"/>
      <c r="S4545" s="30"/>
    </row>
    <row r="4546" spans="1:19" x14ac:dyDescent="0.3">
      <c r="A4546" s="25"/>
      <c r="C4546"/>
      <c r="D4546"/>
      <c r="E4546"/>
      <c r="F4546"/>
      <c r="G4546"/>
      <c r="H4546"/>
      <c r="I4546"/>
      <c r="J4546"/>
      <c r="K4546"/>
      <c r="N4546"/>
      <c r="O4546"/>
      <c r="P4546"/>
      <c r="Q4546"/>
      <c r="R4546"/>
      <c r="S4546" s="30"/>
    </row>
    <row r="4547" spans="1:19" x14ac:dyDescent="0.3">
      <c r="A4547" s="25"/>
      <c r="C4547"/>
      <c r="D4547"/>
      <c r="E4547"/>
      <c r="F4547"/>
      <c r="G4547"/>
      <c r="J4547"/>
      <c r="K4547"/>
      <c r="N4547"/>
      <c r="O4547"/>
      <c r="P4547"/>
      <c r="Q4547"/>
      <c r="R4547"/>
      <c r="S4547" s="30"/>
    </row>
    <row r="4548" spans="1:19" x14ac:dyDescent="0.3">
      <c r="A4548" s="25"/>
      <c r="C4548"/>
      <c r="D4548"/>
      <c r="E4548"/>
      <c r="F4548"/>
      <c r="G4548"/>
      <c r="J4548"/>
      <c r="K4548"/>
      <c r="N4548"/>
      <c r="O4548"/>
      <c r="P4548"/>
      <c r="Q4548"/>
      <c r="R4548"/>
      <c r="S4548" s="30"/>
    </row>
    <row r="4549" spans="1:19" x14ac:dyDescent="0.3">
      <c r="A4549" s="25"/>
      <c r="C4549"/>
      <c r="D4549"/>
      <c r="E4549"/>
      <c r="F4549"/>
      <c r="G4549"/>
      <c r="H4549" s="14"/>
      <c r="I4549" s="14"/>
      <c r="J4549"/>
      <c r="K4549"/>
      <c r="N4549"/>
      <c r="O4549"/>
      <c r="P4549"/>
      <c r="Q4549"/>
      <c r="R4549"/>
      <c r="S4549" s="30"/>
    </row>
    <row r="4550" spans="1:19" x14ac:dyDescent="0.3">
      <c r="A4550" s="25"/>
      <c r="C4550"/>
      <c r="D4550"/>
      <c r="E4550"/>
      <c r="F4550"/>
      <c r="G4550"/>
      <c r="H4550" s="14"/>
      <c r="I4550" s="14"/>
      <c r="J4550"/>
      <c r="K4550"/>
      <c r="N4550"/>
      <c r="O4550"/>
      <c r="P4550"/>
      <c r="Q4550"/>
      <c r="R4550"/>
      <c r="S4550" s="30"/>
    </row>
    <row r="4551" spans="1:19" x14ac:dyDescent="0.3">
      <c r="A4551" s="25"/>
      <c r="C4551"/>
      <c r="D4551"/>
      <c r="E4551"/>
      <c r="F4551"/>
      <c r="G4551"/>
      <c r="H4551" s="14"/>
      <c r="I4551" s="14"/>
      <c r="J4551"/>
      <c r="K4551"/>
      <c r="N4551"/>
      <c r="O4551"/>
      <c r="P4551"/>
      <c r="Q4551"/>
      <c r="R4551"/>
      <c r="S4551" s="30"/>
    </row>
    <row r="4552" spans="1:19" x14ac:dyDescent="0.3">
      <c r="A4552" s="25"/>
      <c r="C4552"/>
      <c r="D4552"/>
      <c r="E4552"/>
      <c r="F4552"/>
      <c r="G4552"/>
      <c r="H4552" s="14"/>
      <c r="I4552" s="14"/>
      <c r="J4552"/>
      <c r="K4552"/>
      <c r="N4552"/>
      <c r="O4552"/>
      <c r="P4552"/>
      <c r="Q4552"/>
      <c r="R4552"/>
      <c r="S4552" s="30"/>
    </row>
    <row r="4553" spans="1:19" x14ac:dyDescent="0.3">
      <c r="A4553" s="25"/>
      <c r="C4553"/>
      <c r="D4553"/>
      <c r="E4553"/>
      <c r="F4553"/>
      <c r="G4553"/>
      <c r="H4553" s="14"/>
      <c r="I4553" s="14"/>
      <c r="J4553"/>
      <c r="K4553"/>
      <c r="N4553"/>
      <c r="O4553"/>
      <c r="P4553"/>
      <c r="Q4553"/>
      <c r="R4553"/>
      <c r="S4553" s="30"/>
    </row>
    <row r="4554" spans="1:19" x14ac:dyDescent="0.3">
      <c r="A4554" s="25"/>
      <c r="C4554"/>
      <c r="D4554"/>
      <c r="E4554"/>
      <c r="F4554"/>
      <c r="G4554"/>
      <c r="H4554" s="14"/>
      <c r="I4554" s="14"/>
      <c r="J4554"/>
      <c r="K4554"/>
      <c r="N4554"/>
      <c r="O4554"/>
      <c r="P4554"/>
      <c r="Q4554"/>
      <c r="R4554"/>
      <c r="S4554" s="30"/>
    </row>
    <row r="4555" spans="1:19" x14ac:dyDescent="0.3">
      <c r="A4555" s="25"/>
      <c r="C4555"/>
      <c r="D4555"/>
      <c r="E4555"/>
      <c r="F4555"/>
      <c r="G4555"/>
      <c r="J4555"/>
      <c r="K4555"/>
      <c r="N4555"/>
      <c r="O4555"/>
      <c r="P4555"/>
      <c r="Q4555"/>
      <c r="R4555"/>
      <c r="S4555" s="30"/>
    </row>
    <row r="4556" spans="1:19" x14ac:dyDescent="0.3">
      <c r="A4556" s="25"/>
      <c r="C4556"/>
      <c r="D4556"/>
      <c r="E4556"/>
      <c r="F4556"/>
      <c r="G4556"/>
      <c r="J4556"/>
      <c r="K4556"/>
      <c r="N4556"/>
      <c r="O4556"/>
      <c r="P4556"/>
      <c r="Q4556"/>
      <c r="R4556"/>
      <c r="S4556" s="30"/>
    </row>
    <row r="4557" spans="1:19" x14ac:dyDescent="0.3">
      <c r="A4557" s="25"/>
      <c r="C4557"/>
      <c r="D4557"/>
      <c r="E4557"/>
      <c r="F4557"/>
      <c r="G4557"/>
      <c r="J4557"/>
      <c r="K4557"/>
      <c r="N4557"/>
      <c r="O4557"/>
      <c r="P4557"/>
      <c r="Q4557"/>
      <c r="R4557"/>
      <c r="S4557" s="30"/>
    </row>
    <row r="4558" spans="1:19" x14ac:dyDescent="0.3">
      <c r="A4558" s="25"/>
      <c r="C4558"/>
      <c r="D4558"/>
      <c r="E4558"/>
      <c r="F4558"/>
      <c r="G4558"/>
      <c r="J4558"/>
      <c r="K4558"/>
      <c r="N4558"/>
      <c r="O4558"/>
      <c r="P4558"/>
      <c r="Q4558"/>
      <c r="R4558"/>
      <c r="S4558" s="30"/>
    </row>
    <row r="4559" spans="1:19" x14ac:dyDescent="0.3">
      <c r="A4559" s="25"/>
      <c r="C4559"/>
      <c r="D4559"/>
      <c r="E4559"/>
      <c r="F4559"/>
      <c r="G4559"/>
      <c r="J4559"/>
      <c r="K4559"/>
      <c r="N4559"/>
      <c r="O4559"/>
      <c r="P4559"/>
      <c r="Q4559"/>
      <c r="R4559"/>
      <c r="S4559" s="30"/>
    </row>
    <row r="4560" spans="1:19" x14ac:dyDescent="0.3">
      <c r="A4560" s="25"/>
      <c r="C4560"/>
      <c r="D4560"/>
      <c r="E4560"/>
      <c r="F4560"/>
      <c r="G4560"/>
      <c r="H4560"/>
      <c r="I4560"/>
      <c r="J4560"/>
      <c r="K4560"/>
      <c r="N4560"/>
      <c r="O4560"/>
      <c r="P4560"/>
      <c r="Q4560"/>
      <c r="R4560"/>
      <c r="S4560" s="30"/>
    </row>
    <row r="4561" spans="1:19" x14ac:dyDescent="0.3">
      <c r="A4561" s="25"/>
      <c r="C4561"/>
      <c r="D4561"/>
      <c r="E4561"/>
      <c r="F4561"/>
      <c r="G4561"/>
      <c r="H4561" s="14"/>
      <c r="I4561" s="14"/>
      <c r="J4561"/>
      <c r="K4561"/>
      <c r="N4561"/>
      <c r="O4561"/>
      <c r="P4561"/>
      <c r="Q4561"/>
      <c r="R4561"/>
      <c r="S4561" s="30"/>
    </row>
    <row r="4562" spans="1:19" x14ac:dyDescent="0.3">
      <c r="A4562" s="25"/>
      <c r="C4562"/>
      <c r="D4562"/>
      <c r="E4562"/>
      <c r="F4562"/>
      <c r="G4562"/>
      <c r="H4562" s="14"/>
      <c r="I4562" s="14"/>
      <c r="J4562"/>
      <c r="K4562"/>
      <c r="N4562"/>
      <c r="O4562"/>
      <c r="P4562"/>
      <c r="Q4562"/>
      <c r="R4562"/>
      <c r="S4562" s="30"/>
    </row>
    <row r="4563" spans="1:19" x14ac:dyDescent="0.3">
      <c r="A4563" s="25"/>
      <c r="C4563"/>
      <c r="D4563"/>
      <c r="E4563"/>
      <c r="F4563"/>
      <c r="G4563"/>
      <c r="J4563"/>
      <c r="K4563"/>
      <c r="N4563"/>
      <c r="O4563"/>
      <c r="P4563"/>
      <c r="Q4563"/>
      <c r="R4563"/>
      <c r="S4563" s="30"/>
    </row>
    <row r="4564" spans="1:19" x14ac:dyDescent="0.3">
      <c r="A4564" s="25"/>
      <c r="C4564"/>
      <c r="D4564"/>
      <c r="E4564"/>
      <c r="F4564"/>
      <c r="G4564"/>
      <c r="J4564"/>
      <c r="K4564"/>
      <c r="N4564"/>
      <c r="O4564"/>
      <c r="P4564"/>
      <c r="Q4564"/>
      <c r="R4564"/>
      <c r="S4564" s="30"/>
    </row>
    <row r="4565" spans="1:19" x14ac:dyDescent="0.3">
      <c r="A4565" s="25"/>
      <c r="C4565"/>
      <c r="D4565"/>
      <c r="E4565"/>
      <c r="F4565"/>
      <c r="G4565"/>
      <c r="J4565"/>
      <c r="K4565"/>
      <c r="N4565"/>
      <c r="O4565"/>
      <c r="P4565"/>
      <c r="Q4565"/>
      <c r="R4565"/>
      <c r="S4565" s="30"/>
    </row>
    <row r="4566" spans="1:19" x14ac:dyDescent="0.3">
      <c r="A4566" s="25"/>
      <c r="C4566"/>
      <c r="D4566"/>
      <c r="E4566"/>
      <c r="F4566"/>
      <c r="G4566"/>
      <c r="J4566"/>
      <c r="K4566"/>
      <c r="N4566"/>
      <c r="O4566"/>
      <c r="P4566"/>
      <c r="Q4566"/>
      <c r="R4566"/>
      <c r="S4566" s="30"/>
    </row>
    <row r="4567" spans="1:19" x14ac:dyDescent="0.3">
      <c r="A4567" s="25"/>
      <c r="C4567"/>
      <c r="D4567"/>
      <c r="E4567"/>
      <c r="F4567"/>
      <c r="G4567"/>
      <c r="J4567"/>
      <c r="K4567"/>
      <c r="N4567"/>
      <c r="O4567"/>
      <c r="P4567"/>
      <c r="Q4567"/>
      <c r="R4567"/>
      <c r="S4567" s="30"/>
    </row>
    <row r="4568" spans="1:19" x14ac:dyDescent="0.3">
      <c r="A4568" s="25"/>
      <c r="C4568"/>
      <c r="D4568"/>
      <c r="E4568"/>
      <c r="F4568"/>
      <c r="G4568"/>
      <c r="H4568"/>
      <c r="I4568"/>
      <c r="J4568"/>
      <c r="K4568"/>
      <c r="N4568"/>
      <c r="O4568"/>
      <c r="P4568"/>
      <c r="Q4568"/>
      <c r="R4568"/>
      <c r="S4568" s="30"/>
    </row>
    <row r="4569" spans="1:19" x14ac:dyDescent="0.3">
      <c r="A4569" s="25"/>
      <c r="C4569"/>
      <c r="D4569"/>
      <c r="E4569"/>
      <c r="F4569"/>
      <c r="G4569"/>
      <c r="J4569"/>
      <c r="K4569"/>
      <c r="N4569"/>
      <c r="O4569"/>
      <c r="P4569"/>
      <c r="Q4569"/>
      <c r="R4569"/>
      <c r="S4569" s="30"/>
    </row>
    <row r="4570" spans="1:19" x14ac:dyDescent="0.3">
      <c r="A4570" s="25"/>
      <c r="C4570"/>
      <c r="D4570"/>
      <c r="E4570"/>
      <c r="F4570"/>
      <c r="G4570"/>
      <c r="H4570" s="14"/>
      <c r="I4570" s="14"/>
      <c r="J4570"/>
      <c r="K4570"/>
      <c r="N4570"/>
      <c r="O4570"/>
      <c r="P4570"/>
      <c r="Q4570"/>
      <c r="R4570"/>
      <c r="S4570" s="30"/>
    </row>
    <row r="4571" spans="1:19" x14ac:dyDescent="0.3">
      <c r="A4571" s="25"/>
      <c r="C4571"/>
      <c r="D4571"/>
      <c r="E4571"/>
      <c r="F4571"/>
      <c r="G4571"/>
      <c r="H4571" s="26"/>
      <c r="I4571" s="26"/>
      <c r="J4571"/>
      <c r="K4571"/>
      <c r="N4571"/>
      <c r="O4571"/>
      <c r="P4571"/>
      <c r="Q4571"/>
      <c r="R4571"/>
      <c r="S4571" s="30"/>
    </row>
    <row r="4572" spans="1:19" x14ac:dyDescent="0.3">
      <c r="A4572" s="25"/>
      <c r="C4572"/>
      <c r="D4572"/>
      <c r="E4572"/>
      <c r="F4572"/>
      <c r="G4572"/>
      <c r="H4572" s="14"/>
      <c r="I4572" s="14"/>
      <c r="J4572"/>
      <c r="K4572"/>
      <c r="N4572"/>
      <c r="O4572"/>
      <c r="P4572"/>
      <c r="Q4572"/>
      <c r="R4572"/>
      <c r="S4572" s="30"/>
    </row>
    <row r="4573" spans="1:19" x14ac:dyDescent="0.3">
      <c r="A4573" s="25"/>
      <c r="C4573"/>
      <c r="D4573"/>
      <c r="E4573"/>
      <c r="F4573"/>
      <c r="G4573"/>
      <c r="H4573" s="26"/>
      <c r="I4573" s="26"/>
      <c r="J4573"/>
      <c r="K4573"/>
      <c r="N4573"/>
      <c r="O4573"/>
      <c r="P4573"/>
      <c r="Q4573"/>
      <c r="R4573"/>
      <c r="S4573" s="30"/>
    </row>
    <row r="4574" spans="1:19" x14ac:dyDescent="0.3">
      <c r="A4574" s="25"/>
      <c r="C4574"/>
      <c r="D4574"/>
      <c r="E4574"/>
      <c r="F4574"/>
      <c r="G4574"/>
      <c r="J4574"/>
      <c r="K4574"/>
      <c r="N4574"/>
      <c r="O4574"/>
      <c r="P4574"/>
      <c r="Q4574"/>
      <c r="R4574"/>
      <c r="S4574" s="30"/>
    </row>
    <row r="4575" spans="1:19" x14ac:dyDescent="0.3">
      <c r="A4575" s="25"/>
      <c r="C4575"/>
      <c r="D4575"/>
      <c r="E4575"/>
      <c r="F4575"/>
      <c r="G4575"/>
      <c r="J4575"/>
      <c r="K4575"/>
      <c r="N4575"/>
      <c r="O4575"/>
      <c r="P4575"/>
      <c r="Q4575"/>
      <c r="R4575"/>
      <c r="S4575" s="30"/>
    </row>
    <row r="4576" spans="1:19" x14ac:dyDescent="0.3">
      <c r="A4576" s="25"/>
      <c r="C4576"/>
      <c r="D4576"/>
      <c r="E4576"/>
      <c r="F4576"/>
      <c r="G4576"/>
      <c r="J4576"/>
      <c r="K4576"/>
      <c r="N4576"/>
      <c r="O4576"/>
      <c r="P4576"/>
      <c r="Q4576"/>
      <c r="R4576"/>
      <c r="S4576" s="30"/>
    </row>
    <row r="4577" spans="1:19" x14ac:dyDescent="0.3">
      <c r="A4577" s="25"/>
      <c r="C4577"/>
      <c r="D4577"/>
      <c r="E4577"/>
      <c r="F4577"/>
      <c r="G4577"/>
      <c r="J4577"/>
      <c r="K4577"/>
      <c r="N4577"/>
      <c r="O4577"/>
      <c r="P4577"/>
      <c r="Q4577"/>
      <c r="R4577"/>
      <c r="S4577" s="30"/>
    </row>
    <row r="4578" spans="1:19" x14ac:dyDescent="0.3">
      <c r="A4578" s="25"/>
      <c r="C4578"/>
      <c r="D4578"/>
      <c r="E4578"/>
      <c r="F4578"/>
      <c r="G4578"/>
      <c r="H4578" s="26"/>
      <c r="I4578" s="26"/>
      <c r="J4578"/>
      <c r="K4578"/>
      <c r="N4578"/>
      <c r="O4578"/>
      <c r="P4578"/>
      <c r="Q4578"/>
      <c r="R4578"/>
      <c r="S4578" s="30"/>
    </row>
    <row r="4579" spans="1:19" x14ac:dyDescent="0.3">
      <c r="A4579" s="25"/>
      <c r="C4579"/>
      <c r="D4579"/>
      <c r="E4579"/>
      <c r="F4579"/>
      <c r="G4579"/>
      <c r="J4579"/>
      <c r="K4579"/>
      <c r="N4579"/>
      <c r="O4579"/>
      <c r="P4579"/>
      <c r="Q4579"/>
      <c r="R4579"/>
      <c r="S4579" s="30"/>
    </row>
    <row r="4580" spans="1:19" x14ac:dyDescent="0.3">
      <c r="A4580" s="25"/>
      <c r="C4580"/>
      <c r="D4580"/>
      <c r="E4580"/>
      <c r="F4580"/>
      <c r="G4580"/>
      <c r="H4580" s="14"/>
      <c r="I4580" s="14"/>
      <c r="J4580"/>
      <c r="K4580"/>
      <c r="N4580"/>
      <c r="O4580"/>
      <c r="P4580"/>
      <c r="Q4580"/>
      <c r="R4580"/>
      <c r="S4580" s="30"/>
    </row>
    <row r="4581" spans="1:19" x14ac:dyDescent="0.3">
      <c r="A4581" s="25"/>
      <c r="C4581"/>
      <c r="D4581"/>
      <c r="E4581"/>
      <c r="F4581"/>
      <c r="G4581"/>
      <c r="J4581"/>
      <c r="K4581"/>
      <c r="N4581"/>
      <c r="O4581"/>
      <c r="P4581"/>
      <c r="Q4581"/>
      <c r="R4581"/>
      <c r="S4581" s="30"/>
    </row>
    <row r="4582" spans="1:19" x14ac:dyDescent="0.3">
      <c r="A4582" s="25"/>
      <c r="C4582"/>
      <c r="D4582"/>
      <c r="E4582"/>
      <c r="F4582"/>
      <c r="G4582"/>
      <c r="H4582" s="14"/>
      <c r="I4582" s="14"/>
      <c r="J4582"/>
      <c r="K4582"/>
      <c r="N4582"/>
      <c r="O4582"/>
      <c r="P4582"/>
      <c r="Q4582"/>
      <c r="R4582"/>
      <c r="S4582" s="30"/>
    </row>
    <row r="4583" spans="1:19" x14ac:dyDescent="0.3">
      <c r="A4583" s="25"/>
      <c r="C4583"/>
      <c r="D4583"/>
      <c r="E4583"/>
      <c r="F4583"/>
      <c r="G4583"/>
      <c r="J4583"/>
      <c r="K4583"/>
      <c r="N4583"/>
      <c r="O4583"/>
      <c r="P4583"/>
      <c r="Q4583"/>
      <c r="R4583"/>
      <c r="S4583" s="30"/>
    </row>
    <row r="4584" spans="1:19" x14ac:dyDescent="0.3">
      <c r="A4584" s="25"/>
      <c r="C4584"/>
      <c r="D4584"/>
      <c r="E4584"/>
      <c r="F4584"/>
      <c r="G4584"/>
      <c r="H4584"/>
      <c r="I4584"/>
      <c r="J4584"/>
      <c r="K4584"/>
      <c r="N4584"/>
      <c r="O4584"/>
      <c r="P4584"/>
      <c r="Q4584"/>
      <c r="R4584"/>
      <c r="S4584" s="30"/>
    </row>
    <row r="4585" spans="1:19" x14ac:dyDescent="0.3">
      <c r="A4585" s="25"/>
      <c r="C4585"/>
      <c r="D4585"/>
      <c r="E4585"/>
      <c r="F4585"/>
      <c r="G4585"/>
      <c r="H4585"/>
      <c r="I4585"/>
      <c r="J4585"/>
      <c r="K4585"/>
      <c r="N4585"/>
      <c r="O4585"/>
      <c r="P4585"/>
      <c r="Q4585"/>
      <c r="R4585"/>
      <c r="S4585" s="30"/>
    </row>
    <row r="4586" spans="1:19" x14ac:dyDescent="0.3">
      <c r="A4586" s="25"/>
      <c r="C4586"/>
      <c r="D4586"/>
      <c r="E4586"/>
      <c r="F4586"/>
      <c r="G4586"/>
      <c r="H4586" s="14"/>
      <c r="I4586" s="14"/>
      <c r="J4586"/>
      <c r="K4586"/>
      <c r="N4586"/>
      <c r="O4586"/>
      <c r="P4586"/>
      <c r="Q4586"/>
      <c r="R4586"/>
      <c r="S4586" s="30"/>
    </row>
    <row r="4587" spans="1:19" x14ac:dyDescent="0.3">
      <c r="A4587" s="25"/>
      <c r="C4587"/>
      <c r="D4587"/>
      <c r="E4587"/>
      <c r="F4587"/>
      <c r="G4587"/>
      <c r="H4587" s="14"/>
      <c r="I4587" s="14"/>
      <c r="J4587"/>
      <c r="K4587"/>
      <c r="N4587"/>
      <c r="O4587"/>
      <c r="P4587"/>
      <c r="Q4587"/>
      <c r="R4587"/>
      <c r="S4587" s="30"/>
    </row>
    <row r="4588" spans="1:19" x14ac:dyDescent="0.3">
      <c r="A4588" s="25"/>
      <c r="C4588"/>
      <c r="D4588"/>
      <c r="E4588"/>
      <c r="F4588"/>
      <c r="G4588"/>
      <c r="H4588" s="14"/>
      <c r="I4588" s="14"/>
      <c r="J4588"/>
      <c r="K4588"/>
      <c r="N4588"/>
      <c r="O4588"/>
      <c r="P4588"/>
      <c r="Q4588"/>
      <c r="R4588"/>
      <c r="S4588" s="30"/>
    </row>
    <row r="4589" spans="1:19" x14ac:dyDescent="0.3">
      <c r="A4589" s="25"/>
      <c r="C4589"/>
      <c r="D4589"/>
      <c r="E4589"/>
      <c r="F4589"/>
      <c r="G4589"/>
      <c r="H4589" s="14"/>
      <c r="I4589" s="14"/>
      <c r="J4589"/>
      <c r="K4589"/>
      <c r="N4589"/>
      <c r="O4589"/>
      <c r="P4589"/>
      <c r="Q4589"/>
      <c r="R4589"/>
      <c r="S4589" s="30"/>
    </row>
    <row r="4590" spans="1:19" x14ac:dyDescent="0.3">
      <c r="A4590" s="25"/>
      <c r="C4590"/>
      <c r="D4590"/>
      <c r="E4590"/>
      <c r="F4590"/>
      <c r="G4590"/>
      <c r="J4590"/>
      <c r="K4590"/>
      <c r="N4590"/>
      <c r="O4590"/>
      <c r="P4590"/>
      <c r="Q4590"/>
      <c r="R4590"/>
      <c r="S4590" s="30"/>
    </row>
    <row r="4591" spans="1:19" x14ac:dyDescent="0.3">
      <c r="A4591" s="25"/>
      <c r="C4591"/>
      <c r="D4591"/>
      <c r="E4591"/>
      <c r="F4591"/>
      <c r="G4591"/>
      <c r="H4591" s="26"/>
      <c r="I4591" s="26"/>
      <c r="J4591"/>
      <c r="K4591"/>
      <c r="N4591"/>
      <c r="O4591"/>
      <c r="P4591"/>
      <c r="Q4591"/>
      <c r="R4591"/>
      <c r="S4591" s="30"/>
    </row>
    <row r="4592" spans="1:19" x14ac:dyDescent="0.3">
      <c r="A4592" s="25"/>
      <c r="C4592"/>
      <c r="D4592"/>
      <c r="E4592"/>
      <c r="F4592"/>
      <c r="G4592"/>
      <c r="J4592"/>
      <c r="K4592"/>
      <c r="N4592"/>
      <c r="O4592"/>
      <c r="P4592"/>
      <c r="Q4592"/>
      <c r="R4592"/>
      <c r="S4592" s="30"/>
    </row>
    <row r="4593" spans="1:19" x14ac:dyDescent="0.3">
      <c r="A4593" s="25"/>
      <c r="C4593"/>
      <c r="D4593"/>
      <c r="E4593"/>
      <c r="F4593"/>
      <c r="G4593"/>
      <c r="H4593" s="14"/>
      <c r="I4593" s="14"/>
      <c r="J4593"/>
      <c r="K4593"/>
      <c r="N4593"/>
      <c r="O4593"/>
      <c r="P4593"/>
      <c r="Q4593"/>
      <c r="R4593"/>
      <c r="S4593" s="30"/>
    </row>
    <row r="4594" spans="1:19" x14ac:dyDescent="0.3">
      <c r="A4594" s="25"/>
      <c r="C4594"/>
      <c r="D4594"/>
      <c r="E4594"/>
      <c r="F4594"/>
      <c r="G4594"/>
      <c r="H4594" s="14"/>
      <c r="I4594" s="14"/>
      <c r="J4594"/>
      <c r="K4594"/>
      <c r="N4594"/>
      <c r="O4594"/>
      <c r="P4594"/>
      <c r="Q4594"/>
      <c r="R4594"/>
      <c r="S4594" s="30"/>
    </row>
    <row r="4595" spans="1:19" x14ac:dyDescent="0.3">
      <c r="A4595" s="25"/>
      <c r="C4595"/>
      <c r="D4595"/>
      <c r="E4595"/>
      <c r="F4595"/>
      <c r="G4595"/>
      <c r="J4595"/>
      <c r="K4595"/>
      <c r="N4595"/>
      <c r="O4595"/>
      <c r="P4595"/>
      <c r="Q4595"/>
      <c r="R4595"/>
      <c r="S4595" s="30"/>
    </row>
    <row r="4596" spans="1:19" x14ac:dyDescent="0.3">
      <c r="A4596" s="25"/>
      <c r="C4596"/>
      <c r="D4596"/>
      <c r="E4596"/>
      <c r="F4596"/>
      <c r="G4596"/>
      <c r="J4596"/>
      <c r="K4596"/>
      <c r="N4596"/>
      <c r="O4596"/>
      <c r="P4596"/>
      <c r="Q4596"/>
      <c r="R4596"/>
      <c r="S4596" s="30"/>
    </row>
    <row r="4597" spans="1:19" x14ac:dyDescent="0.3">
      <c r="A4597" s="25"/>
      <c r="C4597"/>
      <c r="D4597"/>
      <c r="E4597"/>
      <c r="F4597"/>
      <c r="G4597"/>
      <c r="H4597" s="14"/>
      <c r="I4597" s="14"/>
      <c r="J4597"/>
      <c r="K4597"/>
      <c r="N4597"/>
      <c r="O4597"/>
      <c r="P4597"/>
      <c r="Q4597"/>
      <c r="R4597"/>
      <c r="S4597" s="30"/>
    </row>
    <row r="4598" spans="1:19" x14ac:dyDescent="0.3">
      <c r="A4598" s="25"/>
      <c r="C4598"/>
      <c r="D4598"/>
      <c r="E4598"/>
      <c r="F4598"/>
      <c r="G4598"/>
      <c r="H4598" s="14"/>
      <c r="I4598" s="14"/>
      <c r="J4598"/>
      <c r="K4598"/>
      <c r="N4598"/>
      <c r="O4598"/>
      <c r="P4598"/>
      <c r="Q4598"/>
      <c r="R4598"/>
      <c r="S4598" s="30"/>
    </row>
    <row r="4599" spans="1:19" x14ac:dyDescent="0.3">
      <c r="A4599" s="25"/>
      <c r="C4599"/>
      <c r="D4599"/>
      <c r="E4599"/>
      <c r="F4599"/>
      <c r="G4599"/>
      <c r="H4599" s="14"/>
      <c r="I4599" s="14"/>
      <c r="J4599"/>
      <c r="K4599"/>
      <c r="N4599"/>
      <c r="O4599"/>
      <c r="P4599"/>
      <c r="Q4599"/>
      <c r="R4599"/>
      <c r="S4599" s="30"/>
    </row>
    <row r="4600" spans="1:19" x14ac:dyDescent="0.3">
      <c r="A4600" s="25"/>
      <c r="C4600"/>
      <c r="D4600"/>
      <c r="E4600"/>
      <c r="F4600"/>
      <c r="G4600"/>
      <c r="J4600"/>
      <c r="K4600"/>
      <c r="N4600"/>
      <c r="O4600"/>
      <c r="P4600"/>
      <c r="Q4600"/>
      <c r="R4600"/>
      <c r="S4600" s="30"/>
    </row>
    <row r="4601" spans="1:19" x14ac:dyDescent="0.3">
      <c r="A4601" s="25"/>
      <c r="C4601"/>
      <c r="D4601"/>
      <c r="E4601"/>
      <c r="F4601"/>
      <c r="G4601"/>
      <c r="J4601"/>
      <c r="K4601"/>
      <c r="N4601"/>
      <c r="O4601"/>
      <c r="P4601"/>
      <c r="Q4601"/>
      <c r="R4601"/>
      <c r="S4601" s="30"/>
    </row>
    <row r="4602" spans="1:19" x14ac:dyDescent="0.3">
      <c r="A4602" s="25"/>
      <c r="C4602"/>
      <c r="D4602"/>
      <c r="E4602"/>
      <c r="F4602"/>
      <c r="G4602"/>
      <c r="J4602"/>
      <c r="K4602"/>
      <c r="N4602"/>
      <c r="O4602"/>
      <c r="P4602"/>
      <c r="Q4602"/>
      <c r="R4602"/>
      <c r="S4602" s="30"/>
    </row>
    <row r="4603" spans="1:19" x14ac:dyDescent="0.3">
      <c r="A4603" s="25"/>
      <c r="C4603"/>
      <c r="D4603"/>
      <c r="E4603"/>
      <c r="F4603"/>
      <c r="G4603"/>
      <c r="J4603"/>
      <c r="K4603"/>
      <c r="N4603"/>
      <c r="O4603"/>
      <c r="P4603"/>
      <c r="Q4603"/>
      <c r="R4603"/>
      <c r="S4603" s="30"/>
    </row>
    <row r="4604" spans="1:19" x14ac:dyDescent="0.3">
      <c r="A4604" s="25"/>
      <c r="C4604"/>
      <c r="D4604"/>
      <c r="E4604"/>
      <c r="F4604"/>
      <c r="G4604"/>
      <c r="J4604"/>
      <c r="K4604"/>
      <c r="N4604"/>
      <c r="O4604"/>
      <c r="P4604"/>
      <c r="Q4604"/>
      <c r="R4604"/>
      <c r="S4604" s="30"/>
    </row>
    <row r="4605" spans="1:19" x14ac:dyDescent="0.3">
      <c r="A4605" s="25"/>
      <c r="C4605"/>
      <c r="D4605"/>
      <c r="E4605"/>
      <c r="F4605"/>
      <c r="G4605"/>
      <c r="J4605"/>
      <c r="K4605"/>
      <c r="N4605"/>
      <c r="O4605"/>
      <c r="P4605"/>
      <c r="Q4605"/>
      <c r="R4605"/>
      <c r="S4605" s="30"/>
    </row>
    <row r="4606" spans="1:19" x14ac:dyDescent="0.3">
      <c r="A4606" s="25"/>
      <c r="C4606"/>
      <c r="D4606"/>
      <c r="E4606"/>
      <c r="F4606"/>
      <c r="G4606"/>
      <c r="J4606"/>
      <c r="K4606"/>
      <c r="N4606"/>
      <c r="O4606"/>
      <c r="P4606"/>
      <c r="Q4606"/>
      <c r="R4606"/>
      <c r="S4606" s="30"/>
    </row>
    <row r="4607" spans="1:19" x14ac:dyDescent="0.3">
      <c r="A4607" s="25"/>
      <c r="C4607"/>
      <c r="D4607"/>
      <c r="E4607"/>
      <c r="F4607"/>
      <c r="G4607"/>
      <c r="J4607"/>
      <c r="K4607"/>
      <c r="N4607"/>
      <c r="O4607"/>
      <c r="P4607"/>
      <c r="Q4607"/>
      <c r="R4607"/>
      <c r="S4607" s="30"/>
    </row>
    <row r="4608" spans="1:19" x14ac:dyDescent="0.3">
      <c r="A4608" s="25"/>
      <c r="C4608"/>
      <c r="D4608"/>
      <c r="E4608"/>
      <c r="F4608"/>
      <c r="G4608"/>
      <c r="J4608"/>
      <c r="K4608"/>
      <c r="N4608"/>
      <c r="O4608"/>
      <c r="P4608"/>
      <c r="Q4608"/>
      <c r="R4608"/>
      <c r="S4608" s="30"/>
    </row>
    <row r="4609" spans="1:19" x14ac:dyDescent="0.3">
      <c r="A4609" s="25"/>
      <c r="C4609"/>
      <c r="D4609"/>
      <c r="E4609"/>
      <c r="F4609"/>
      <c r="G4609"/>
      <c r="J4609"/>
      <c r="K4609"/>
      <c r="N4609"/>
      <c r="O4609"/>
      <c r="P4609"/>
      <c r="Q4609"/>
      <c r="R4609"/>
      <c r="S4609" s="30"/>
    </row>
    <row r="4610" spans="1:19" x14ac:dyDescent="0.3">
      <c r="A4610" s="25"/>
      <c r="C4610"/>
      <c r="D4610"/>
      <c r="E4610"/>
      <c r="F4610"/>
      <c r="G4610"/>
      <c r="H4610" s="14"/>
      <c r="I4610" s="14"/>
      <c r="J4610"/>
      <c r="K4610"/>
      <c r="N4610"/>
      <c r="O4610"/>
      <c r="P4610"/>
      <c r="Q4610"/>
      <c r="R4610"/>
      <c r="S4610" s="30"/>
    </row>
    <row r="4611" spans="1:19" x14ac:dyDescent="0.3">
      <c r="A4611" s="25"/>
      <c r="C4611"/>
      <c r="D4611"/>
      <c r="E4611"/>
      <c r="F4611"/>
      <c r="G4611"/>
      <c r="J4611"/>
      <c r="K4611"/>
      <c r="N4611"/>
      <c r="O4611"/>
      <c r="P4611"/>
      <c r="Q4611"/>
      <c r="R4611"/>
      <c r="S4611" s="30"/>
    </row>
    <row r="4612" spans="1:19" x14ac:dyDescent="0.3">
      <c r="A4612" s="25"/>
      <c r="C4612"/>
      <c r="D4612"/>
      <c r="E4612"/>
      <c r="F4612"/>
      <c r="G4612"/>
      <c r="H4612" s="14"/>
      <c r="I4612" s="14"/>
      <c r="J4612"/>
      <c r="K4612"/>
      <c r="N4612"/>
      <c r="O4612"/>
      <c r="P4612"/>
      <c r="Q4612"/>
      <c r="R4612"/>
      <c r="S4612" s="30"/>
    </row>
    <row r="4613" spans="1:19" x14ac:dyDescent="0.3">
      <c r="A4613" s="25"/>
      <c r="C4613"/>
      <c r="D4613"/>
      <c r="E4613"/>
      <c r="F4613"/>
      <c r="G4613"/>
      <c r="J4613"/>
      <c r="K4613"/>
      <c r="N4613"/>
      <c r="O4613"/>
      <c r="P4613"/>
      <c r="Q4613"/>
      <c r="R4613"/>
      <c r="S4613" s="30"/>
    </row>
    <row r="4614" spans="1:19" x14ac:dyDescent="0.3">
      <c r="A4614" s="25"/>
      <c r="C4614"/>
      <c r="D4614"/>
      <c r="E4614"/>
      <c r="F4614"/>
      <c r="G4614"/>
      <c r="H4614" s="14"/>
      <c r="I4614" s="14"/>
      <c r="J4614"/>
      <c r="K4614"/>
      <c r="N4614"/>
      <c r="O4614"/>
      <c r="P4614"/>
      <c r="Q4614"/>
      <c r="R4614"/>
      <c r="S4614" s="30"/>
    </row>
    <row r="4615" spans="1:19" x14ac:dyDescent="0.3">
      <c r="A4615" s="25"/>
      <c r="C4615"/>
      <c r="D4615"/>
      <c r="E4615"/>
      <c r="F4615"/>
      <c r="G4615"/>
      <c r="H4615" s="14"/>
      <c r="I4615" s="14"/>
      <c r="J4615"/>
      <c r="K4615"/>
      <c r="N4615"/>
      <c r="O4615"/>
      <c r="P4615"/>
      <c r="Q4615"/>
      <c r="R4615"/>
      <c r="S4615" s="30"/>
    </row>
    <row r="4616" spans="1:19" x14ac:dyDescent="0.3">
      <c r="A4616" s="25"/>
      <c r="C4616"/>
      <c r="D4616"/>
      <c r="E4616"/>
      <c r="F4616"/>
      <c r="G4616"/>
      <c r="J4616"/>
      <c r="K4616"/>
      <c r="N4616"/>
      <c r="O4616"/>
      <c r="P4616"/>
      <c r="Q4616"/>
      <c r="R4616"/>
      <c r="S4616" s="30"/>
    </row>
    <row r="4617" spans="1:19" x14ac:dyDescent="0.3">
      <c r="A4617" s="25"/>
      <c r="C4617"/>
      <c r="D4617"/>
      <c r="E4617"/>
      <c r="F4617"/>
      <c r="G4617"/>
      <c r="J4617"/>
      <c r="K4617"/>
      <c r="N4617"/>
      <c r="O4617"/>
      <c r="P4617"/>
      <c r="Q4617"/>
      <c r="R4617"/>
      <c r="S4617" s="30"/>
    </row>
    <row r="4618" spans="1:19" x14ac:dyDescent="0.3">
      <c r="A4618" s="25"/>
      <c r="C4618"/>
      <c r="D4618"/>
      <c r="E4618"/>
      <c r="F4618"/>
      <c r="G4618"/>
      <c r="J4618"/>
      <c r="K4618"/>
      <c r="N4618"/>
      <c r="O4618"/>
      <c r="P4618"/>
      <c r="Q4618"/>
      <c r="R4618"/>
      <c r="S4618" s="30"/>
    </row>
    <row r="4619" spans="1:19" x14ac:dyDescent="0.3">
      <c r="A4619" s="25"/>
      <c r="C4619"/>
      <c r="D4619"/>
      <c r="E4619"/>
      <c r="F4619"/>
      <c r="G4619"/>
      <c r="J4619"/>
      <c r="K4619"/>
      <c r="N4619"/>
      <c r="O4619"/>
      <c r="P4619"/>
      <c r="Q4619"/>
      <c r="R4619"/>
      <c r="S4619" s="30"/>
    </row>
    <row r="4620" spans="1:19" x14ac:dyDescent="0.3">
      <c r="A4620" s="25"/>
      <c r="C4620"/>
      <c r="D4620"/>
      <c r="E4620"/>
      <c r="F4620"/>
      <c r="G4620"/>
      <c r="J4620"/>
      <c r="K4620"/>
      <c r="N4620"/>
      <c r="O4620"/>
      <c r="P4620"/>
      <c r="Q4620"/>
      <c r="R4620"/>
      <c r="S4620" s="30"/>
    </row>
    <row r="4621" spans="1:19" x14ac:dyDescent="0.3">
      <c r="A4621" s="25"/>
      <c r="C4621"/>
      <c r="D4621"/>
      <c r="E4621"/>
      <c r="F4621"/>
      <c r="G4621"/>
      <c r="H4621" s="14"/>
      <c r="I4621" s="14"/>
      <c r="J4621"/>
      <c r="K4621"/>
      <c r="N4621"/>
      <c r="O4621"/>
      <c r="P4621"/>
      <c r="Q4621"/>
      <c r="R4621"/>
      <c r="S4621" s="30"/>
    </row>
    <row r="4622" spans="1:19" x14ac:dyDescent="0.3">
      <c r="A4622" s="25"/>
      <c r="C4622"/>
      <c r="D4622"/>
      <c r="E4622"/>
      <c r="F4622"/>
      <c r="G4622"/>
      <c r="J4622"/>
      <c r="K4622"/>
      <c r="N4622"/>
      <c r="O4622"/>
      <c r="P4622"/>
      <c r="Q4622"/>
      <c r="R4622"/>
      <c r="S4622" s="30"/>
    </row>
    <row r="4623" spans="1:19" x14ac:dyDescent="0.3">
      <c r="A4623" s="25"/>
      <c r="C4623"/>
      <c r="D4623"/>
      <c r="E4623"/>
      <c r="F4623"/>
      <c r="G4623"/>
      <c r="J4623"/>
      <c r="K4623"/>
      <c r="N4623"/>
      <c r="O4623"/>
      <c r="P4623"/>
      <c r="Q4623"/>
      <c r="R4623"/>
      <c r="S4623" s="30"/>
    </row>
    <row r="4624" spans="1:19" x14ac:dyDescent="0.3">
      <c r="A4624" s="25"/>
      <c r="C4624"/>
      <c r="D4624"/>
      <c r="E4624"/>
      <c r="F4624"/>
      <c r="G4624"/>
      <c r="J4624"/>
      <c r="K4624"/>
      <c r="N4624"/>
      <c r="O4624"/>
      <c r="P4624"/>
      <c r="Q4624"/>
      <c r="R4624"/>
      <c r="S4624" s="30"/>
    </row>
    <row r="4625" spans="1:19" x14ac:dyDescent="0.3">
      <c r="A4625" s="25"/>
      <c r="C4625"/>
      <c r="D4625"/>
      <c r="E4625"/>
      <c r="F4625"/>
      <c r="G4625"/>
      <c r="J4625"/>
      <c r="K4625"/>
      <c r="N4625"/>
      <c r="O4625"/>
      <c r="P4625"/>
      <c r="Q4625"/>
      <c r="R4625"/>
      <c r="S4625" s="30"/>
    </row>
    <row r="4626" spans="1:19" x14ac:dyDescent="0.3">
      <c r="A4626" s="25"/>
      <c r="C4626"/>
      <c r="D4626"/>
      <c r="E4626"/>
      <c r="F4626"/>
      <c r="G4626"/>
      <c r="J4626"/>
      <c r="K4626"/>
      <c r="N4626"/>
      <c r="O4626"/>
      <c r="P4626"/>
      <c r="Q4626"/>
      <c r="R4626"/>
      <c r="S4626" s="30"/>
    </row>
    <row r="4627" spans="1:19" x14ac:dyDescent="0.3">
      <c r="A4627" s="25"/>
      <c r="C4627"/>
      <c r="D4627"/>
      <c r="E4627"/>
      <c r="F4627"/>
      <c r="G4627"/>
      <c r="J4627"/>
      <c r="K4627"/>
      <c r="N4627"/>
      <c r="O4627"/>
      <c r="P4627"/>
      <c r="Q4627"/>
      <c r="R4627"/>
      <c r="S4627" s="30"/>
    </row>
    <row r="4628" spans="1:19" x14ac:dyDescent="0.3">
      <c r="A4628" s="25"/>
      <c r="C4628"/>
      <c r="D4628"/>
      <c r="E4628"/>
      <c r="F4628"/>
      <c r="G4628"/>
      <c r="H4628" s="14"/>
      <c r="I4628" s="14"/>
      <c r="J4628"/>
      <c r="K4628"/>
      <c r="N4628"/>
      <c r="O4628"/>
      <c r="P4628"/>
      <c r="Q4628"/>
      <c r="R4628"/>
      <c r="S4628" s="30"/>
    </row>
    <row r="4629" spans="1:19" x14ac:dyDescent="0.3">
      <c r="A4629" s="25"/>
      <c r="C4629"/>
      <c r="D4629"/>
      <c r="E4629"/>
      <c r="F4629"/>
      <c r="G4629"/>
      <c r="I4629" s="14"/>
      <c r="J4629"/>
      <c r="K4629"/>
      <c r="N4629"/>
      <c r="O4629"/>
      <c r="P4629"/>
      <c r="Q4629"/>
      <c r="R4629"/>
      <c r="S4629" s="30"/>
    </row>
    <row r="4630" spans="1:19" x14ac:dyDescent="0.3">
      <c r="A4630" s="25"/>
      <c r="C4630"/>
      <c r="D4630"/>
      <c r="E4630"/>
      <c r="F4630"/>
      <c r="G4630"/>
      <c r="J4630"/>
      <c r="K4630"/>
      <c r="N4630"/>
      <c r="O4630"/>
      <c r="P4630"/>
      <c r="Q4630"/>
      <c r="R4630"/>
      <c r="S4630" s="30"/>
    </row>
    <row r="4631" spans="1:19" x14ac:dyDescent="0.3">
      <c r="A4631" s="25"/>
      <c r="C4631"/>
      <c r="D4631"/>
      <c r="E4631"/>
      <c r="F4631"/>
      <c r="G4631"/>
      <c r="H4631" s="14"/>
      <c r="I4631" s="14"/>
      <c r="J4631"/>
      <c r="K4631"/>
      <c r="N4631"/>
      <c r="O4631"/>
      <c r="P4631"/>
      <c r="Q4631"/>
      <c r="R4631"/>
      <c r="S4631" s="30"/>
    </row>
    <row r="4632" spans="1:19" x14ac:dyDescent="0.3">
      <c r="A4632" s="25"/>
      <c r="C4632"/>
      <c r="D4632"/>
      <c r="E4632"/>
      <c r="F4632"/>
      <c r="G4632"/>
      <c r="H4632" s="14"/>
      <c r="I4632" s="14"/>
      <c r="J4632"/>
      <c r="K4632"/>
      <c r="N4632"/>
      <c r="O4632"/>
      <c r="P4632"/>
      <c r="Q4632"/>
      <c r="R4632"/>
      <c r="S4632" s="30"/>
    </row>
    <row r="4633" spans="1:19" x14ac:dyDescent="0.3">
      <c r="A4633" s="25"/>
      <c r="C4633"/>
      <c r="D4633"/>
      <c r="E4633"/>
      <c r="F4633"/>
      <c r="G4633"/>
      <c r="J4633"/>
      <c r="K4633"/>
      <c r="N4633"/>
      <c r="O4633"/>
      <c r="P4633"/>
      <c r="Q4633"/>
      <c r="R4633"/>
      <c r="S4633" s="30"/>
    </row>
    <row r="4634" spans="1:19" x14ac:dyDescent="0.3">
      <c r="A4634" s="25"/>
      <c r="C4634"/>
      <c r="D4634"/>
      <c r="E4634"/>
      <c r="F4634"/>
      <c r="G4634"/>
      <c r="H4634" s="14"/>
      <c r="I4634" s="14"/>
      <c r="J4634"/>
      <c r="K4634"/>
      <c r="N4634"/>
      <c r="O4634"/>
      <c r="P4634"/>
      <c r="Q4634"/>
      <c r="R4634"/>
      <c r="S4634" s="30"/>
    </row>
    <row r="4635" spans="1:19" x14ac:dyDescent="0.3">
      <c r="A4635" s="25"/>
      <c r="C4635"/>
      <c r="D4635"/>
      <c r="E4635"/>
      <c r="F4635"/>
      <c r="G4635"/>
      <c r="J4635"/>
      <c r="K4635"/>
      <c r="N4635"/>
      <c r="O4635"/>
      <c r="P4635"/>
      <c r="Q4635"/>
      <c r="R4635"/>
      <c r="S4635" s="30"/>
    </row>
    <row r="4636" spans="1:19" x14ac:dyDescent="0.3">
      <c r="A4636" s="25"/>
      <c r="C4636"/>
      <c r="D4636"/>
      <c r="E4636"/>
      <c r="F4636"/>
      <c r="G4636"/>
      <c r="J4636"/>
      <c r="K4636"/>
      <c r="N4636"/>
      <c r="O4636"/>
      <c r="P4636"/>
      <c r="Q4636"/>
      <c r="R4636"/>
      <c r="S4636" s="30"/>
    </row>
    <row r="4637" spans="1:19" x14ac:dyDescent="0.3">
      <c r="A4637" s="25"/>
      <c r="C4637"/>
      <c r="D4637"/>
      <c r="E4637"/>
      <c r="F4637"/>
      <c r="G4637"/>
      <c r="J4637"/>
      <c r="K4637"/>
      <c r="N4637"/>
      <c r="O4637"/>
      <c r="P4637"/>
      <c r="Q4637"/>
      <c r="R4637"/>
      <c r="S4637" s="30"/>
    </row>
    <row r="4638" spans="1:19" x14ac:dyDescent="0.3">
      <c r="A4638" s="25"/>
      <c r="C4638"/>
      <c r="D4638"/>
      <c r="E4638"/>
      <c r="F4638"/>
      <c r="G4638"/>
      <c r="J4638"/>
      <c r="K4638"/>
      <c r="N4638"/>
      <c r="O4638"/>
      <c r="P4638"/>
      <c r="Q4638"/>
      <c r="R4638"/>
      <c r="S4638" s="30"/>
    </row>
    <row r="4639" spans="1:19" x14ac:dyDescent="0.3">
      <c r="A4639" s="25"/>
      <c r="C4639"/>
      <c r="D4639"/>
      <c r="E4639"/>
      <c r="F4639"/>
      <c r="G4639"/>
      <c r="H4639" s="14"/>
      <c r="I4639" s="14"/>
      <c r="J4639"/>
      <c r="K4639"/>
      <c r="N4639"/>
      <c r="O4639"/>
      <c r="P4639"/>
      <c r="Q4639"/>
      <c r="R4639"/>
      <c r="S4639" s="30"/>
    </row>
    <row r="4640" spans="1:19" x14ac:dyDescent="0.3">
      <c r="A4640" s="25"/>
      <c r="C4640"/>
      <c r="D4640"/>
      <c r="E4640"/>
      <c r="F4640"/>
      <c r="G4640"/>
      <c r="J4640"/>
      <c r="K4640"/>
      <c r="N4640"/>
      <c r="O4640"/>
      <c r="P4640"/>
      <c r="Q4640"/>
      <c r="R4640"/>
      <c r="S4640" s="30"/>
    </row>
    <row r="4641" spans="1:19" x14ac:dyDescent="0.3">
      <c r="A4641" s="25"/>
      <c r="C4641"/>
      <c r="D4641"/>
      <c r="E4641"/>
      <c r="F4641"/>
      <c r="G4641"/>
      <c r="J4641"/>
      <c r="K4641"/>
      <c r="N4641"/>
      <c r="O4641"/>
      <c r="P4641"/>
      <c r="Q4641"/>
      <c r="R4641"/>
      <c r="S4641" s="30"/>
    </row>
    <row r="4642" spans="1:19" x14ac:dyDescent="0.3">
      <c r="A4642" s="25"/>
      <c r="C4642"/>
      <c r="D4642"/>
      <c r="E4642"/>
      <c r="F4642"/>
      <c r="G4642"/>
      <c r="H4642" s="14"/>
      <c r="I4642" s="14"/>
      <c r="J4642"/>
      <c r="K4642"/>
      <c r="N4642"/>
      <c r="O4642"/>
      <c r="P4642"/>
      <c r="Q4642"/>
      <c r="R4642"/>
      <c r="S4642" s="30"/>
    </row>
    <row r="4643" spans="1:19" x14ac:dyDescent="0.3">
      <c r="A4643" s="25"/>
      <c r="C4643"/>
      <c r="D4643"/>
      <c r="E4643"/>
      <c r="F4643"/>
      <c r="G4643"/>
      <c r="H4643" s="14"/>
      <c r="I4643" s="14"/>
      <c r="J4643"/>
      <c r="K4643"/>
      <c r="N4643"/>
      <c r="O4643"/>
      <c r="P4643"/>
      <c r="Q4643"/>
      <c r="R4643"/>
      <c r="S4643" s="30"/>
    </row>
    <row r="4644" spans="1:19" x14ac:dyDescent="0.3">
      <c r="A4644" s="25"/>
      <c r="C4644"/>
      <c r="D4644"/>
      <c r="E4644"/>
      <c r="F4644"/>
      <c r="G4644"/>
      <c r="H4644" s="14"/>
      <c r="I4644" s="14"/>
      <c r="J4644"/>
      <c r="K4644"/>
      <c r="N4644"/>
      <c r="O4644"/>
      <c r="P4644"/>
      <c r="Q4644"/>
      <c r="R4644"/>
      <c r="S4644" s="30"/>
    </row>
    <row r="4645" spans="1:19" x14ac:dyDescent="0.3">
      <c r="A4645" s="25"/>
      <c r="C4645"/>
      <c r="D4645"/>
      <c r="E4645"/>
      <c r="F4645"/>
      <c r="G4645"/>
      <c r="J4645"/>
      <c r="K4645"/>
      <c r="N4645"/>
      <c r="O4645"/>
      <c r="P4645"/>
      <c r="Q4645"/>
      <c r="R4645"/>
      <c r="S4645" s="30"/>
    </row>
    <row r="4646" spans="1:19" x14ac:dyDescent="0.3">
      <c r="A4646" s="25"/>
      <c r="C4646"/>
      <c r="D4646"/>
      <c r="E4646"/>
      <c r="F4646"/>
      <c r="G4646"/>
      <c r="J4646"/>
      <c r="K4646"/>
      <c r="N4646"/>
      <c r="O4646"/>
      <c r="P4646"/>
      <c r="Q4646"/>
      <c r="R4646"/>
      <c r="S4646" s="30"/>
    </row>
    <row r="4647" spans="1:19" x14ac:dyDescent="0.3">
      <c r="A4647" s="25"/>
      <c r="C4647"/>
      <c r="D4647"/>
      <c r="E4647"/>
      <c r="F4647"/>
      <c r="G4647"/>
      <c r="J4647"/>
      <c r="K4647"/>
      <c r="N4647"/>
      <c r="O4647"/>
      <c r="P4647"/>
      <c r="Q4647"/>
      <c r="R4647"/>
      <c r="S4647" s="30"/>
    </row>
    <row r="4648" spans="1:19" x14ac:dyDescent="0.3">
      <c r="A4648" s="25"/>
      <c r="C4648"/>
      <c r="D4648"/>
      <c r="E4648"/>
      <c r="F4648"/>
      <c r="G4648"/>
      <c r="H4648" s="14"/>
      <c r="I4648" s="14"/>
      <c r="J4648"/>
      <c r="K4648"/>
      <c r="N4648"/>
      <c r="O4648"/>
      <c r="P4648"/>
      <c r="Q4648"/>
      <c r="R4648"/>
      <c r="S4648" s="30"/>
    </row>
    <row r="4649" spans="1:19" x14ac:dyDescent="0.3">
      <c r="A4649" s="25"/>
      <c r="C4649"/>
      <c r="D4649"/>
      <c r="E4649"/>
      <c r="F4649"/>
      <c r="G4649"/>
      <c r="H4649" s="14"/>
      <c r="I4649" s="14"/>
      <c r="J4649"/>
      <c r="K4649"/>
      <c r="N4649"/>
      <c r="O4649"/>
      <c r="P4649"/>
      <c r="Q4649"/>
      <c r="R4649"/>
      <c r="S4649" s="30"/>
    </row>
    <row r="4650" spans="1:19" x14ac:dyDescent="0.3">
      <c r="A4650" s="25"/>
      <c r="C4650"/>
      <c r="D4650"/>
      <c r="E4650"/>
      <c r="F4650"/>
      <c r="G4650"/>
      <c r="H4650" s="14"/>
      <c r="I4650" s="14"/>
      <c r="J4650"/>
      <c r="K4650"/>
      <c r="N4650"/>
      <c r="O4650"/>
      <c r="P4650"/>
      <c r="Q4650"/>
      <c r="R4650"/>
      <c r="S4650" s="30"/>
    </row>
    <row r="4651" spans="1:19" x14ac:dyDescent="0.3">
      <c r="A4651" s="25"/>
      <c r="C4651"/>
      <c r="D4651"/>
      <c r="E4651"/>
      <c r="F4651"/>
      <c r="G4651"/>
      <c r="J4651"/>
      <c r="K4651"/>
      <c r="N4651"/>
      <c r="O4651"/>
      <c r="P4651"/>
      <c r="Q4651"/>
      <c r="R4651"/>
      <c r="S4651" s="30"/>
    </row>
    <row r="4652" spans="1:19" x14ac:dyDescent="0.3">
      <c r="A4652" s="25"/>
      <c r="C4652"/>
      <c r="D4652"/>
      <c r="E4652"/>
      <c r="F4652"/>
      <c r="G4652"/>
      <c r="J4652"/>
      <c r="K4652"/>
      <c r="N4652"/>
      <c r="O4652"/>
      <c r="P4652"/>
      <c r="Q4652"/>
      <c r="R4652"/>
      <c r="S4652" s="30"/>
    </row>
    <row r="4653" spans="1:19" x14ac:dyDescent="0.3">
      <c r="A4653" s="25"/>
      <c r="C4653"/>
      <c r="D4653"/>
      <c r="E4653"/>
      <c r="F4653"/>
      <c r="G4653"/>
      <c r="J4653"/>
      <c r="K4653"/>
      <c r="N4653"/>
      <c r="O4653"/>
      <c r="P4653"/>
      <c r="Q4653"/>
      <c r="R4653"/>
      <c r="S4653" s="30"/>
    </row>
    <row r="4654" spans="1:19" x14ac:dyDescent="0.3">
      <c r="A4654" s="25"/>
      <c r="C4654"/>
      <c r="D4654"/>
      <c r="E4654"/>
      <c r="F4654"/>
      <c r="G4654"/>
      <c r="J4654"/>
      <c r="K4654"/>
      <c r="N4654"/>
      <c r="O4654"/>
      <c r="P4654"/>
      <c r="Q4654"/>
      <c r="R4654"/>
      <c r="S4654" s="30"/>
    </row>
    <row r="4655" spans="1:19" x14ac:dyDescent="0.3">
      <c r="A4655" s="25"/>
      <c r="C4655"/>
      <c r="D4655"/>
      <c r="E4655"/>
      <c r="F4655"/>
      <c r="G4655"/>
      <c r="J4655"/>
      <c r="K4655"/>
      <c r="N4655"/>
      <c r="O4655"/>
      <c r="P4655"/>
      <c r="Q4655"/>
      <c r="R4655"/>
      <c r="S4655" s="30"/>
    </row>
    <row r="4656" spans="1:19" x14ac:dyDescent="0.3">
      <c r="A4656" s="25"/>
      <c r="C4656"/>
      <c r="D4656"/>
      <c r="E4656"/>
      <c r="F4656"/>
      <c r="G4656"/>
      <c r="H4656" s="14"/>
      <c r="I4656" s="14"/>
      <c r="J4656"/>
      <c r="K4656"/>
      <c r="N4656"/>
      <c r="O4656"/>
      <c r="P4656"/>
      <c r="Q4656"/>
      <c r="R4656"/>
      <c r="S4656" s="30"/>
    </row>
    <row r="4657" spans="1:19" x14ac:dyDescent="0.3">
      <c r="A4657" s="25"/>
      <c r="C4657"/>
      <c r="D4657"/>
      <c r="E4657"/>
      <c r="F4657"/>
      <c r="G4657"/>
      <c r="J4657"/>
      <c r="K4657"/>
      <c r="N4657"/>
      <c r="O4657"/>
      <c r="P4657"/>
      <c r="Q4657"/>
      <c r="R4657"/>
      <c r="S4657" s="30"/>
    </row>
    <row r="4658" spans="1:19" x14ac:dyDescent="0.3">
      <c r="A4658" s="25"/>
      <c r="C4658"/>
      <c r="D4658"/>
      <c r="E4658"/>
      <c r="F4658"/>
      <c r="G4658"/>
      <c r="J4658"/>
      <c r="K4658"/>
      <c r="N4658"/>
      <c r="O4658"/>
      <c r="P4658"/>
      <c r="Q4658"/>
      <c r="R4658"/>
      <c r="S4658" s="30"/>
    </row>
    <row r="4659" spans="1:19" x14ac:dyDescent="0.3">
      <c r="A4659" s="25"/>
      <c r="C4659"/>
      <c r="D4659"/>
      <c r="E4659"/>
      <c r="F4659"/>
      <c r="G4659"/>
      <c r="H4659" s="14"/>
      <c r="I4659" s="14"/>
      <c r="J4659"/>
      <c r="K4659"/>
      <c r="N4659"/>
      <c r="O4659"/>
      <c r="P4659"/>
      <c r="Q4659"/>
      <c r="R4659"/>
      <c r="S4659" s="30"/>
    </row>
    <row r="4660" spans="1:19" x14ac:dyDescent="0.3">
      <c r="A4660" s="25"/>
      <c r="C4660"/>
      <c r="D4660"/>
      <c r="E4660"/>
      <c r="F4660"/>
      <c r="G4660"/>
      <c r="H4660" s="14"/>
      <c r="I4660" s="14"/>
      <c r="J4660"/>
      <c r="K4660"/>
      <c r="N4660"/>
      <c r="O4660"/>
      <c r="P4660"/>
      <c r="Q4660"/>
      <c r="R4660"/>
      <c r="S4660" s="30"/>
    </row>
    <row r="4661" spans="1:19" x14ac:dyDescent="0.3">
      <c r="A4661" s="25"/>
      <c r="C4661"/>
      <c r="D4661"/>
      <c r="E4661"/>
      <c r="F4661"/>
      <c r="G4661"/>
      <c r="J4661"/>
      <c r="K4661"/>
      <c r="N4661"/>
      <c r="O4661"/>
      <c r="P4661"/>
      <c r="Q4661"/>
      <c r="R4661"/>
      <c r="S4661" s="30"/>
    </row>
    <row r="4662" spans="1:19" x14ac:dyDescent="0.3">
      <c r="A4662" s="25"/>
      <c r="C4662"/>
      <c r="D4662"/>
      <c r="E4662"/>
      <c r="F4662"/>
      <c r="G4662"/>
      <c r="J4662"/>
      <c r="K4662"/>
      <c r="N4662"/>
      <c r="O4662"/>
      <c r="P4662"/>
      <c r="Q4662"/>
      <c r="R4662"/>
      <c r="S4662" s="30"/>
    </row>
    <row r="4663" spans="1:19" x14ac:dyDescent="0.3">
      <c r="A4663" s="25"/>
      <c r="C4663"/>
      <c r="D4663"/>
      <c r="E4663"/>
      <c r="F4663"/>
      <c r="G4663"/>
      <c r="H4663" s="14"/>
      <c r="I4663" s="14"/>
      <c r="J4663"/>
      <c r="K4663"/>
      <c r="N4663"/>
      <c r="O4663"/>
      <c r="P4663"/>
      <c r="Q4663"/>
      <c r="R4663"/>
      <c r="S4663" s="30"/>
    </row>
    <row r="4664" spans="1:19" x14ac:dyDescent="0.3">
      <c r="A4664" s="25"/>
      <c r="C4664"/>
      <c r="D4664"/>
      <c r="E4664"/>
      <c r="F4664"/>
      <c r="G4664"/>
      <c r="H4664" s="14"/>
      <c r="I4664" s="14"/>
      <c r="J4664"/>
      <c r="K4664"/>
      <c r="N4664"/>
      <c r="O4664"/>
      <c r="P4664"/>
      <c r="Q4664"/>
      <c r="R4664"/>
      <c r="S4664" s="30"/>
    </row>
    <row r="4665" spans="1:19" x14ac:dyDescent="0.3">
      <c r="A4665" s="25"/>
      <c r="C4665"/>
      <c r="D4665"/>
      <c r="E4665"/>
      <c r="F4665"/>
      <c r="G4665"/>
      <c r="H4665" s="14"/>
      <c r="I4665" s="14"/>
      <c r="J4665"/>
      <c r="K4665"/>
      <c r="N4665"/>
      <c r="O4665"/>
      <c r="P4665"/>
      <c r="Q4665"/>
      <c r="R4665"/>
      <c r="S4665" s="30"/>
    </row>
    <row r="4666" spans="1:19" x14ac:dyDescent="0.3">
      <c r="A4666" s="25"/>
      <c r="C4666"/>
      <c r="D4666"/>
      <c r="E4666"/>
      <c r="F4666"/>
      <c r="G4666"/>
      <c r="H4666" s="14"/>
      <c r="I4666" s="14"/>
      <c r="J4666"/>
      <c r="K4666"/>
      <c r="N4666"/>
      <c r="O4666"/>
      <c r="P4666"/>
      <c r="Q4666"/>
      <c r="R4666"/>
      <c r="S4666" s="30"/>
    </row>
    <row r="4667" spans="1:19" x14ac:dyDescent="0.3">
      <c r="A4667" s="25"/>
      <c r="C4667"/>
      <c r="D4667"/>
      <c r="E4667"/>
      <c r="F4667"/>
      <c r="G4667"/>
      <c r="J4667"/>
      <c r="K4667"/>
      <c r="N4667"/>
      <c r="O4667"/>
      <c r="P4667"/>
      <c r="Q4667"/>
      <c r="R4667"/>
      <c r="S4667" s="30"/>
    </row>
    <row r="4668" spans="1:19" x14ac:dyDescent="0.3">
      <c r="A4668" s="25"/>
      <c r="C4668"/>
      <c r="D4668"/>
      <c r="E4668"/>
      <c r="F4668"/>
      <c r="G4668"/>
      <c r="J4668"/>
      <c r="K4668"/>
      <c r="N4668"/>
      <c r="O4668"/>
      <c r="P4668"/>
      <c r="Q4668"/>
      <c r="R4668"/>
      <c r="S4668" s="30"/>
    </row>
    <row r="4669" spans="1:19" x14ac:dyDescent="0.3">
      <c r="A4669" s="25"/>
      <c r="C4669"/>
      <c r="D4669"/>
      <c r="E4669"/>
      <c r="F4669"/>
      <c r="G4669"/>
      <c r="J4669"/>
      <c r="K4669"/>
      <c r="N4669"/>
      <c r="O4669"/>
      <c r="P4669"/>
      <c r="Q4669"/>
      <c r="R4669"/>
      <c r="S4669" s="30"/>
    </row>
    <row r="4670" spans="1:19" x14ac:dyDescent="0.3">
      <c r="A4670" s="25"/>
      <c r="C4670"/>
      <c r="D4670"/>
      <c r="E4670"/>
      <c r="F4670"/>
      <c r="G4670"/>
      <c r="J4670"/>
      <c r="K4670"/>
      <c r="N4670"/>
      <c r="O4670"/>
      <c r="P4670"/>
      <c r="Q4670"/>
      <c r="R4670"/>
      <c r="S4670" s="30"/>
    </row>
    <row r="4671" spans="1:19" x14ac:dyDescent="0.3">
      <c r="A4671" s="25"/>
      <c r="C4671"/>
      <c r="D4671"/>
      <c r="E4671"/>
      <c r="F4671"/>
      <c r="G4671"/>
      <c r="J4671"/>
      <c r="K4671"/>
      <c r="N4671"/>
      <c r="O4671"/>
      <c r="P4671"/>
      <c r="Q4671"/>
      <c r="R4671"/>
      <c r="S4671" s="30"/>
    </row>
    <row r="4672" spans="1:19" x14ac:dyDescent="0.3">
      <c r="A4672" s="25"/>
      <c r="C4672"/>
      <c r="D4672"/>
      <c r="E4672"/>
      <c r="F4672"/>
      <c r="G4672"/>
      <c r="J4672"/>
      <c r="K4672"/>
      <c r="N4672"/>
      <c r="O4672"/>
      <c r="P4672"/>
      <c r="Q4672"/>
      <c r="R4672"/>
      <c r="S4672" s="30"/>
    </row>
    <row r="4673" spans="1:19" x14ac:dyDescent="0.3">
      <c r="A4673" s="25"/>
      <c r="C4673"/>
      <c r="D4673"/>
      <c r="E4673"/>
      <c r="F4673"/>
      <c r="G4673"/>
      <c r="J4673"/>
      <c r="K4673"/>
      <c r="N4673"/>
      <c r="O4673"/>
      <c r="P4673"/>
      <c r="Q4673"/>
      <c r="R4673"/>
      <c r="S4673" s="30"/>
    </row>
    <row r="4674" spans="1:19" x14ac:dyDescent="0.3">
      <c r="A4674" s="25"/>
      <c r="C4674"/>
      <c r="D4674"/>
      <c r="E4674"/>
      <c r="F4674"/>
      <c r="G4674"/>
      <c r="J4674"/>
      <c r="K4674"/>
      <c r="N4674"/>
      <c r="O4674"/>
      <c r="P4674"/>
      <c r="Q4674"/>
      <c r="R4674"/>
      <c r="S4674" s="30"/>
    </row>
    <row r="4675" spans="1:19" x14ac:dyDescent="0.3">
      <c r="A4675" s="25"/>
      <c r="C4675"/>
      <c r="D4675"/>
      <c r="E4675"/>
      <c r="F4675"/>
      <c r="G4675"/>
      <c r="H4675" s="14"/>
      <c r="I4675" s="14"/>
      <c r="J4675"/>
      <c r="K4675"/>
      <c r="N4675"/>
      <c r="O4675"/>
      <c r="P4675"/>
      <c r="Q4675"/>
      <c r="R4675"/>
      <c r="S4675" s="30"/>
    </row>
    <row r="4676" spans="1:19" x14ac:dyDescent="0.3">
      <c r="A4676" s="25"/>
      <c r="C4676"/>
      <c r="D4676"/>
      <c r="E4676"/>
      <c r="F4676"/>
      <c r="G4676"/>
      <c r="H4676" s="14"/>
      <c r="I4676" s="14"/>
      <c r="J4676"/>
      <c r="K4676"/>
      <c r="N4676"/>
      <c r="O4676"/>
      <c r="P4676"/>
      <c r="Q4676"/>
      <c r="R4676"/>
      <c r="S4676" s="30"/>
    </row>
    <row r="4677" spans="1:19" x14ac:dyDescent="0.3">
      <c r="A4677" s="25"/>
      <c r="C4677"/>
      <c r="D4677"/>
      <c r="E4677"/>
      <c r="F4677"/>
      <c r="G4677"/>
      <c r="H4677" s="14"/>
      <c r="I4677" s="14"/>
      <c r="J4677"/>
      <c r="K4677"/>
      <c r="N4677"/>
      <c r="O4677"/>
      <c r="P4677"/>
      <c r="Q4677"/>
      <c r="R4677"/>
      <c r="S4677" s="30"/>
    </row>
    <row r="4678" spans="1:19" x14ac:dyDescent="0.3">
      <c r="A4678" s="25"/>
      <c r="C4678"/>
      <c r="D4678"/>
      <c r="E4678"/>
      <c r="F4678"/>
      <c r="G4678"/>
      <c r="H4678" s="14"/>
      <c r="I4678" s="14"/>
      <c r="J4678"/>
      <c r="K4678"/>
      <c r="N4678"/>
      <c r="O4678"/>
      <c r="P4678"/>
      <c r="Q4678"/>
      <c r="R4678"/>
      <c r="S4678" s="30"/>
    </row>
    <row r="4679" spans="1:19" x14ac:dyDescent="0.3">
      <c r="A4679" s="25"/>
      <c r="C4679"/>
      <c r="D4679"/>
      <c r="E4679"/>
      <c r="F4679"/>
      <c r="G4679"/>
      <c r="H4679" s="14"/>
      <c r="I4679" s="14"/>
      <c r="J4679"/>
      <c r="K4679"/>
      <c r="N4679"/>
      <c r="O4679"/>
      <c r="P4679"/>
      <c r="Q4679"/>
      <c r="R4679"/>
      <c r="S4679" s="30"/>
    </row>
    <row r="4680" spans="1:19" x14ac:dyDescent="0.3">
      <c r="A4680" s="25"/>
      <c r="C4680"/>
      <c r="D4680"/>
      <c r="E4680"/>
      <c r="F4680"/>
      <c r="G4680"/>
      <c r="J4680"/>
      <c r="K4680"/>
      <c r="N4680"/>
      <c r="O4680"/>
      <c r="P4680"/>
      <c r="Q4680"/>
      <c r="R4680"/>
      <c r="S4680" s="30"/>
    </row>
    <row r="4681" spans="1:19" x14ac:dyDescent="0.3">
      <c r="A4681" s="25"/>
      <c r="C4681"/>
      <c r="D4681"/>
      <c r="E4681"/>
      <c r="F4681"/>
      <c r="G4681"/>
      <c r="H4681" s="14"/>
      <c r="I4681" s="14"/>
      <c r="J4681"/>
      <c r="K4681"/>
      <c r="N4681"/>
      <c r="O4681"/>
      <c r="P4681"/>
      <c r="Q4681"/>
      <c r="R4681"/>
      <c r="S4681" s="30"/>
    </row>
    <row r="4682" spans="1:19" x14ac:dyDescent="0.3">
      <c r="A4682" s="25"/>
      <c r="C4682"/>
      <c r="D4682"/>
      <c r="E4682"/>
      <c r="F4682"/>
      <c r="G4682"/>
      <c r="H4682" s="14"/>
      <c r="I4682" s="14"/>
      <c r="J4682"/>
      <c r="K4682"/>
      <c r="N4682"/>
      <c r="O4682"/>
      <c r="P4682"/>
      <c r="Q4682"/>
      <c r="R4682"/>
      <c r="S4682" s="30"/>
    </row>
    <row r="4683" spans="1:19" x14ac:dyDescent="0.3">
      <c r="A4683" s="25"/>
      <c r="C4683"/>
      <c r="D4683"/>
      <c r="E4683"/>
      <c r="F4683"/>
      <c r="G4683"/>
      <c r="H4683" s="14"/>
      <c r="I4683" s="14"/>
      <c r="J4683"/>
      <c r="K4683"/>
      <c r="N4683"/>
      <c r="O4683"/>
      <c r="P4683"/>
      <c r="Q4683"/>
      <c r="R4683"/>
      <c r="S4683" s="30"/>
    </row>
    <row r="4684" spans="1:19" x14ac:dyDescent="0.3">
      <c r="A4684" s="25"/>
      <c r="C4684"/>
      <c r="D4684"/>
      <c r="E4684"/>
      <c r="F4684"/>
      <c r="G4684"/>
      <c r="H4684" s="26"/>
      <c r="I4684" s="26"/>
      <c r="J4684"/>
      <c r="K4684"/>
      <c r="N4684"/>
      <c r="O4684"/>
      <c r="P4684"/>
      <c r="Q4684"/>
      <c r="R4684"/>
      <c r="S4684" s="30"/>
    </row>
    <row r="4685" spans="1:19" x14ac:dyDescent="0.3">
      <c r="A4685" s="25"/>
      <c r="C4685"/>
      <c r="D4685"/>
      <c r="E4685"/>
      <c r="F4685"/>
      <c r="G4685"/>
      <c r="J4685"/>
      <c r="K4685"/>
      <c r="N4685"/>
      <c r="O4685"/>
      <c r="P4685"/>
      <c r="Q4685"/>
      <c r="R4685"/>
      <c r="S4685" s="30"/>
    </row>
    <row r="4686" spans="1:19" x14ac:dyDescent="0.3">
      <c r="A4686" s="25"/>
      <c r="C4686"/>
      <c r="D4686"/>
      <c r="E4686"/>
      <c r="F4686"/>
      <c r="G4686"/>
      <c r="J4686"/>
      <c r="K4686"/>
      <c r="N4686"/>
      <c r="O4686"/>
      <c r="P4686"/>
      <c r="Q4686"/>
      <c r="R4686"/>
      <c r="S4686" s="30"/>
    </row>
    <row r="4687" spans="1:19" x14ac:dyDescent="0.3">
      <c r="A4687" s="25"/>
      <c r="C4687"/>
      <c r="D4687"/>
      <c r="E4687"/>
      <c r="F4687"/>
      <c r="G4687"/>
      <c r="J4687"/>
      <c r="K4687"/>
      <c r="N4687"/>
      <c r="O4687"/>
      <c r="P4687"/>
      <c r="Q4687"/>
      <c r="R4687"/>
      <c r="S4687" s="30"/>
    </row>
    <row r="4688" spans="1:19" x14ac:dyDescent="0.3">
      <c r="A4688" s="25"/>
      <c r="C4688"/>
      <c r="D4688"/>
      <c r="E4688"/>
      <c r="F4688"/>
      <c r="G4688"/>
      <c r="H4688" s="14"/>
      <c r="I4688" s="14"/>
      <c r="J4688"/>
      <c r="K4688"/>
      <c r="N4688"/>
      <c r="O4688"/>
      <c r="P4688"/>
      <c r="Q4688"/>
      <c r="R4688"/>
      <c r="S4688" s="30"/>
    </row>
    <row r="4689" spans="1:19" x14ac:dyDescent="0.3">
      <c r="A4689" s="25"/>
      <c r="C4689"/>
      <c r="D4689"/>
      <c r="E4689"/>
      <c r="F4689"/>
      <c r="G4689"/>
      <c r="J4689"/>
      <c r="K4689"/>
      <c r="N4689"/>
      <c r="O4689"/>
      <c r="P4689"/>
      <c r="Q4689"/>
      <c r="R4689"/>
      <c r="S4689" s="30"/>
    </row>
    <row r="4690" spans="1:19" x14ac:dyDescent="0.3">
      <c r="A4690" s="25"/>
      <c r="C4690"/>
      <c r="D4690"/>
      <c r="E4690"/>
      <c r="F4690"/>
      <c r="G4690"/>
      <c r="H4690" s="14"/>
      <c r="I4690" s="14"/>
      <c r="J4690"/>
      <c r="K4690"/>
      <c r="N4690"/>
      <c r="O4690"/>
      <c r="P4690"/>
      <c r="Q4690"/>
      <c r="R4690"/>
      <c r="S4690" s="30"/>
    </row>
    <row r="4691" spans="1:19" x14ac:dyDescent="0.3">
      <c r="A4691" s="25"/>
      <c r="C4691"/>
      <c r="D4691"/>
      <c r="E4691"/>
      <c r="F4691"/>
      <c r="G4691"/>
      <c r="H4691" s="14"/>
      <c r="I4691" s="14"/>
      <c r="J4691"/>
      <c r="K4691"/>
      <c r="N4691"/>
      <c r="O4691"/>
      <c r="P4691"/>
      <c r="Q4691"/>
      <c r="R4691"/>
      <c r="S4691" s="30"/>
    </row>
    <row r="4692" spans="1:19" x14ac:dyDescent="0.3">
      <c r="A4692" s="25"/>
      <c r="C4692"/>
      <c r="D4692"/>
      <c r="E4692"/>
      <c r="F4692"/>
      <c r="G4692"/>
      <c r="J4692"/>
      <c r="K4692"/>
      <c r="N4692"/>
      <c r="O4692"/>
      <c r="P4692"/>
      <c r="Q4692"/>
      <c r="R4692"/>
      <c r="S4692" s="30"/>
    </row>
    <row r="4693" spans="1:19" x14ac:dyDescent="0.3">
      <c r="A4693" s="25"/>
      <c r="C4693"/>
      <c r="D4693"/>
      <c r="E4693"/>
      <c r="F4693"/>
      <c r="G4693"/>
      <c r="H4693"/>
      <c r="I4693"/>
      <c r="J4693"/>
      <c r="K4693"/>
      <c r="N4693"/>
      <c r="O4693"/>
      <c r="P4693"/>
      <c r="Q4693"/>
      <c r="R4693"/>
      <c r="S4693" s="30"/>
    </row>
    <row r="4694" spans="1:19" x14ac:dyDescent="0.3">
      <c r="A4694" s="25"/>
      <c r="C4694"/>
      <c r="D4694"/>
      <c r="E4694"/>
      <c r="F4694"/>
      <c r="G4694"/>
      <c r="H4694" s="14"/>
      <c r="I4694" s="14"/>
      <c r="J4694"/>
      <c r="K4694"/>
      <c r="N4694"/>
      <c r="O4694"/>
      <c r="P4694"/>
      <c r="Q4694"/>
      <c r="R4694"/>
      <c r="S4694" s="30"/>
    </row>
    <row r="4695" spans="1:19" x14ac:dyDescent="0.3">
      <c r="A4695" s="25"/>
      <c r="C4695"/>
      <c r="D4695"/>
      <c r="E4695"/>
      <c r="F4695"/>
      <c r="G4695"/>
      <c r="J4695"/>
      <c r="K4695"/>
      <c r="N4695"/>
      <c r="O4695"/>
      <c r="P4695"/>
      <c r="Q4695"/>
      <c r="R4695"/>
      <c r="S4695" s="30"/>
    </row>
    <row r="4696" spans="1:19" x14ac:dyDescent="0.3">
      <c r="A4696" s="25"/>
      <c r="C4696"/>
      <c r="D4696"/>
      <c r="E4696"/>
      <c r="F4696"/>
      <c r="G4696"/>
      <c r="H4696" s="14"/>
      <c r="I4696" s="14"/>
      <c r="J4696"/>
      <c r="K4696"/>
      <c r="N4696"/>
      <c r="O4696"/>
      <c r="P4696"/>
      <c r="Q4696"/>
      <c r="R4696"/>
      <c r="S4696" s="30"/>
    </row>
    <row r="4697" spans="1:19" x14ac:dyDescent="0.3">
      <c r="A4697" s="25"/>
      <c r="C4697"/>
      <c r="D4697"/>
      <c r="E4697"/>
      <c r="F4697"/>
      <c r="G4697"/>
      <c r="J4697"/>
      <c r="K4697"/>
      <c r="N4697"/>
      <c r="O4697"/>
      <c r="P4697"/>
      <c r="Q4697"/>
      <c r="R4697"/>
      <c r="S4697" s="30"/>
    </row>
    <row r="4698" spans="1:19" x14ac:dyDescent="0.3">
      <c r="A4698" s="25"/>
      <c r="C4698"/>
      <c r="D4698"/>
      <c r="E4698"/>
      <c r="F4698"/>
      <c r="G4698"/>
      <c r="H4698"/>
      <c r="I4698"/>
      <c r="J4698"/>
      <c r="K4698"/>
      <c r="N4698"/>
      <c r="O4698"/>
      <c r="P4698"/>
      <c r="Q4698"/>
      <c r="R4698"/>
      <c r="S4698" s="30"/>
    </row>
    <row r="4699" spans="1:19" x14ac:dyDescent="0.3">
      <c r="A4699" s="25"/>
      <c r="C4699"/>
      <c r="D4699"/>
      <c r="E4699"/>
      <c r="F4699"/>
      <c r="G4699"/>
      <c r="J4699"/>
      <c r="K4699"/>
      <c r="N4699"/>
      <c r="O4699"/>
      <c r="P4699"/>
      <c r="Q4699"/>
      <c r="R4699"/>
      <c r="S4699" s="30"/>
    </row>
    <row r="4700" spans="1:19" x14ac:dyDescent="0.3">
      <c r="A4700" s="25"/>
      <c r="C4700"/>
      <c r="D4700"/>
      <c r="E4700"/>
      <c r="F4700"/>
      <c r="G4700"/>
      <c r="H4700"/>
      <c r="I4700"/>
      <c r="J4700"/>
      <c r="K4700"/>
      <c r="N4700"/>
      <c r="O4700"/>
      <c r="P4700"/>
      <c r="Q4700"/>
      <c r="R4700"/>
      <c r="S4700" s="30"/>
    </row>
    <row r="4701" spans="1:19" x14ac:dyDescent="0.3">
      <c r="A4701" s="25"/>
      <c r="C4701"/>
      <c r="D4701"/>
      <c r="E4701"/>
      <c r="F4701"/>
      <c r="G4701"/>
      <c r="H4701"/>
      <c r="I4701"/>
      <c r="J4701"/>
      <c r="K4701"/>
      <c r="N4701"/>
      <c r="O4701"/>
      <c r="P4701"/>
      <c r="Q4701"/>
      <c r="R4701"/>
      <c r="S4701" s="30"/>
    </row>
    <row r="4702" spans="1:19" x14ac:dyDescent="0.3">
      <c r="A4702" s="25"/>
      <c r="C4702"/>
      <c r="D4702"/>
      <c r="E4702"/>
      <c r="F4702"/>
      <c r="G4702"/>
      <c r="H4702" s="26"/>
      <c r="I4702" s="26"/>
      <c r="J4702"/>
      <c r="K4702"/>
      <c r="N4702"/>
      <c r="O4702"/>
      <c r="P4702"/>
      <c r="Q4702"/>
      <c r="R4702"/>
      <c r="S4702" s="30"/>
    </row>
    <row r="4703" spans="1:19" x14ac:dyDescent="0.3">
      <c r="A4703" s="25"/>
      <c r="C4703"/>
      <c r="D4703"/>
      <c r="E4703"/>
      <c r="F4703"/>
      <c r="G4703"/>
      <c r="H4703" s="14"/>
      <c r="I4703" s="14"/>
      <c r="J4703"/>
      <c r="K4703"/>
      <c r="N4703"/>
      <c r="O4703"/>
      <c r="P4703"/>
      <c r="Q4703"/>
      <c r="R4703"/>
      <c r="S4703" s="30"/>
    </row>
    <row r="4704" spans="1:19" x14ac:dyDescent="0.3">
      <c r="A4704" s="25"/>
      <c r="C4704"/>
      <c r="D4704"/>
      <c r="E4704"/>
      <c r="F4704"/>
      <c r="G4704"/>
      <c r="H4704" s="14"/>
      <c r="I4704" s="14"/>
      <c r="J4704"/>
      <c r="K4704"/>
      <c r="N4704"/>
      <c r="O4704"/>
      <c r="P4704"/>
      <c r="Q4704"/>
      <c r="R4704"/>
      <c r="S4704" s="30"/>
    </row>
    <row r="4705" spans="1:19" x14ac:dyDescent="0.3">
      <c r="A4705" s="25"/>
      <c r="C4705"/>
      <c r="D4705"/>
      <c r="E4705"/>
      <c r="F4705"/>
      <c r="G4705"/>
      <c r="J4705"/>
      <c r="K4705"/>
      <c r="N4705"/>
      <c r="O4705"/>
      <c r="P4705"/>
      <c r="Q4705"/>
      <c r="R4705"/>
      <c r="S4705" s="30"/>
    </row>
    <row r="4706" spans="1:19" x14ac:dyDescent="0.3">
      <c r="A4706" s="25"/>
      <c r="C4706"/>
      <c r="D4706"/>
      <c r="E4706"/>
      <c r="F4706"/>
      <c r="G4706"/>
      <c r="J4706"/>
      <c r="K4706"/>
      <c r="N4706"/>
      <c r="O4706"/>
      <c r="P4706"/>
      <c r="Q4706"/>
      <c r="R4706"/>
      <c r="S4706" s="30"/>
    </row>
    <row r="4707" spans="1:19" x14ac:dyDescent="0.3">
      <c r="A4707" s="25"/>
      <c r="C4707"/>
      <c r="D4707"/>
      <c r="E4707"/>
      <c r="F4707"/>
      <c r="G4707"/>
      <c r="H4707" s="14"/>
      <c r="I4707" s="14"/>
      <c r="J4707"/>
      <c r="K4707"/>
      <c r="N4707"/>
      <c r="O4707"/>
      <c r="P4707"/>
      <c r="Q4707"/>
      <c r="R4707"/>
      <c r="S4707" s="30"/>
    </row>
    <row r="4708" spans="1:19" x14ac:dyDescent="0.3">
      <c r="A4708" s="25"/>
      <c r="C4708"/>
      <c r="D4708"/>
      <c r="E4708"/>
      <c r="F4708"/>
      <c r="G4708"/>
      <c r="H4708" s="14"/>
      <c r="I4708" s="14"/>
      <c r="J4708"/>
      <c r="K4708"/>
      <c r="N4708"/>
      <c r="O4708"/>
      <c r="P4708"/>
      <c r="Q4708"/>
      <c r="R4708"/>
      <c r="S4708" s="30"/>
    </row>
    <row r="4709" spans="1:19" x14ac:dyDescent="0.3">
      <c r="A4709" s="25"/>
      <c r="C4709"/>
      <c r="D4709"/>
      <c r="E4709"/>
      <c r="F4709"/>
      <c r="G4709"/>
      <c r="H4709" s="14"/>
      <c r="I4709" s="14"/>
      <c r="J4709"/>
      <c r="K4709"/>
      <c r="N4709"/>
      <c r="O4709"/>
      <c r="P4709"/>
      <c r="Q4709"/>
      <c r="R4709"/>
      <c r="S4709" s="30"/>
    </row>
    <row r="4710" spans="1:19" x14ac:dyDescent="0.3">
      <c r="A4710" s="25"/>
      <c r="C4710"/>
      <c r="D4710"/>
      <c r="E4710"/>
      <c r="F4710"/>
      <c r="G4710"/>
      <c r="H4710" s="14"/>
      <c r="I4710" s="14"/>
      <c r="J4710"/>
      <c r="K4710"/>
      <c r="N4710"/>
      <c r="O4710"/>
      <c r="P4710"/>
      <c r="Q4710"/>
      <c r="R4710"/>
      <c r="S4710" s="30"/>
    </row>
    <row r="4711" spans="1:19" x14ac:dyDescent="0.3">
      <c r="A4711" s="25"/>
      <c r="C4711"/>
      <c r="D4711"/>
      <c r="E4711"/>
      <c r="F4711"/>
      <c r="G4711"/>
      <c r="J4711"/>
      <c r="K4711"/>
      <c r="N4711"/>
      <c r="O4711"/>
      <c r="P4711"/>
      <c r="Q4711"/>
      <c r="R4711"/>
      <c r="S4711" s="30"/>
    </row>
    <row r="4712" spans="1:19" x14ac:dyDescent="0.3">
      <c r="A4712" s="25"/>
      <c r="C4712"/>
      <c r="D4712"/>
      <c r="E4712"/>
      <c r="F4712"/>
      <c r="G4712"/>
      <c r="J4712"/>
      <c r="K4712"/>
      <c r="N4712"/>
      <c r="O4712"/>
      <c r="P4712"/>
      <c r="Q4712"/>
      <c r="R4712"/>
      <c r="S4712" s="30"/>
    </row>
    <row r="4713" spans="1:19" x14ac:dyDescent="0.3">
      <c r="A4713" s="25"/>
      <c r="C4713"/>
      <c r="D4713"/>
      <c r="E4713"/>
      <c r="F4713"/>
      <c r="G4713"/>
      <c r="H4713"/>
      <c r="I4713"/>
      <c r="J4713"/>
      <c r="K4713"/>
      <c r="N4713"/>
      <c r="O4713"/>
      <c r="P4713"/>
      <c r="Q4713"/>
      <c r="R4713"/>
      <c r="S4713" s="30"/>
    </row>
    <row r="4714" spans="1:19" x14ac:dyDescent="0.3">
      <c r="A4714" s="25"/>
      <c r="C4714"/>
      <c r="D4714"/>
      <c r="E4714"/>
      <c r="F4714"/>
      <c r="G4714"/>
      <c r="H4714" s="14"/>
      <c r="I4714" s="14"/>
      <c r="J4714"/>
      <c r="K4714"/>
      <c r="N4714"/>
      <c r="O4714"/>
      <c r="P4714"/>
      <c r="Q4714"/>
      <c r="R4714"/>
      <c r="S4714" s="30"/>
    </row>
    <row r="4715" spans="1:19" x14ac:dyDescent="0.3">
      <c r="A4715" s="25"/>
      <c r="C4715"/>
      <c r="D4715"/>
      <c r="E4715"/>
      <c r="F4715"/>
      <c r="G4715"/>
      <c r="H4715" s="26"/>
      <c r="I4715" s="26"/>
      <c r="J4715"/>
      <c r="K4715"/>
      <c r="N4715"/>
      <c r="O4715"/>
      <c r="P4715"/>
      <c r="Q4715"/>
      <c r="R4715"/>
      <c r="S4715" s="30"/>
    </row>
    <row r="4716" spans="1:19" x14ac:dyDescent="0.3">
      <c r="A4716" s="25"/>
      <c r="C4716"/>
      <c r="D4716"/>
      <c r="E4716"/>
      <c r="F4716"/>
      <c r="G4716"/>
      <c r="H4716"/>
      <c r="I4716"/>
      <c r="J4716"/>
      <c r="K4716"/>
      <c r="N4716"/>
      <c r="O4716"/>
      <c r="P4716"/>
      <c r="Q4716"/>
      <c r="R4716"/>
      <c r="S4716" s="30"/>
    </row>
    <row r="4717" spans="1:19" x14ac:dyDescent="0.3">
      <c r="A4717" s="25"/>
      <c r="C4717"/>
      <c r="D4717"/>
      <c r="E4717"/>
      <c r="F4717"/>
      <c r="G4717"/>
      <c r="H4717"/>
      <c r="I4717"/>
      <c r="J4717"/>
      <c r="K4717"/>
      <c r="N4717"/>
      <c r="O4717"/>
      <c r="P4717"/>
      <c r="Q4717"/>
      <c r="R4717"/>
      <c r="S4717" s="30"/>
    </row>
    <row r="4718" spans="1:19" x14ac:dyDescent="0.3">
      <c r="A4718" s="25"/>
      <c r="C4718"/>
      <c r="D4718"/>
      <c r="E4718"/>
      <c r="F4718"/>
      <c r="G4718"/>
      <c r="H4718" s="14"/>
      <c r="I4718" s="14"/>
      <c r="J4718"/>
      <c r="K4718"/>
      <c r="N4718"/>
      <c r="O4718"/>
      <c r="P4718"/>
      <c r="Q4718"/>
      <c r="R4718"/>
      <c r="S4718" s="30"/>
    </row>
    <row r="4719" spans="1:19" x14ac:dyDescent="0.3">
      <c r="A4719" s="25"/>
      <c r="C4719"/>
      <c r="D4719"/>
      <c r="E4719"/>
      <c r="F4719"/>
      <c r="G4719"/>
      <c r="H4719" s="14"/>
      <c r="I4719" s="14"/>
      <c r="J4719"/>
      <c r="K4719"/>
      <c r="N4719"/>
      <c r="O4719"/>
      <c r="P4719"/>
      <c r="Q4719"/>
      <c r="R4719"/>
      <c r="S4719" s="30"/>
    </row>
    <row r="4720" spans="1:19" x14ac:dyDescent="0.3">
      <c r="A4720" s="25"/>
      <c r="C4720"/>
      <c r="D4720"/>
      <c r="E4720"/>
      <c r="F4720"/>
      <c r="G4720"/>
      <c r="H4720" s="14"/>
      <c r="I4720" s="14"/>
      <c r="J4720"/>
      <c r="K4720"/>
      <c r="N4720"/>
      <c r="O4720"/>
      <c r="P4720"/>
      <c r="Q4720"/>
      <c r="R4720"/>
      <c r="S4720" s="30"/>
    </row>
    <row r="4721" spans="1:19" x14ac:dyDescent="0.3">
      <c r="A4721" s="25"/>
      <c r="C4721"/>
      <c r="D4721"/>
      <c r="E4721"/>
      <c r="F4721"/>
      <c r="G4721"/>
      <c r="H4721" s="14"/>
      <c r="I4721" s="14"/>
      <c r="J4721"/>
      <c r="K4721"/>
      <c r="N4721"/>
      <c r="O4721"/>
      <c r="P4721"/>
      <c r="Q4721"/>
      <c r="R4721"/>
      <c r="S4721" s="30"/>
    </row>
    <row r="4722" spans="1:19" x14ac:dyDescent="0.3">
      <c r="A4722" s="25"/>
      <c r="C4722"/>
      <c r="D4722"/>
      <c r="E4722"/>
      <c r="F4722"/>
      <c r="G4722"/>
      <c r="H4722" s="14"/>
      <c r="I4722" s="14"/>
      <c r="J4722"/>
      <c r="K4722"/>
      <c r="N4722"/>
      <c r="O4722"/>
      <c r="P4722"/>
      <c r="Q4722"/>
      <c r="R4722"/>
      <c r="S4722" s="30"/>
    </row>
    <row r="4723" spans="1:19" x14ac:dyDescent="0.3">
      <c r="A4723" s="25"/>
      <c r="C4723"/>
      <c r="D4723"/>
      <c r="E4723"/>
      <c r="F4723"/>
      <c r="G4723"/>
      <c r="H4723"/>
      <c r="I4723"/>
      <c r="J4723"/>
      <c r="K4723"/>
      <c r="N4723"/>
      <c r="O4723"/>
      <c r="P4723"/>
      <c r="Q4723"/>
      <c r="R4723"/>
      <c r="S4723" s="30"/>
    </row>
    <row r="4724" spans="1:19" x14ac:dyDescent="0.3">
      <c r="A4724" s="25"/>
      <c r="C4724"/>
      <c r="D4724"/>
      <c r="E4724"/>
      <c r="F4724"/>
      <c r="G4724"/>
      <c r="J4724"/>
      <c r="K4724"/>
      <c r="N4724"/>
      <c r="O4724"/>
      <c r="P4724"/>
      <c r="Q4724"/>
      <c r="R4724"/>
      <c r="S4724" s="30"/>
    </row>
    <row r="4725" spans="1:19" x14ac:dyDescent="0.3">
      <c r="A4725" s="25"/>
      <c r="C4725"/>
      <c r="D4725"/>
      <c r="E4725"/>
      <c r="F4725"/>
      <c r="G4725"/>
      <c r="J4725"/>
      <c r="K4725"/>
      <c r="N4725"/>
      <c r="O4725"/>
      <c r="P4725"/>
      <c r="Q4725"/>
      <c r="R4725"/>
      <c r="S4725" s="30"/>
    </row>
    <row r="4726" spans="1:19" x14ac:dyDescent="0.3">
      <c r="A4726" s="25"/>
      <c r="C4726"/>
      <c r="D4726"/>
      <c r="E4726"/>
      <c r="F4726"/>
      <c r="G4726"/>
      <c r="J4726"/>
      <c r="K4726"/>
      <c r="N4726"/>
      <c r="O4726"/>
      <c r="P4726"/>
      <c r="Q4726"/>
      <c r="R4726"/>
      <c r="S4726" s="30"/>
    </row>
    <row r="4727" spans="1:19" x14ac:dyDescent="0.3">
      <c r="A4727" s="25"/>
      <c r="C4727"/>
      <c r="D4727"/>
      <c r="E4727"/>
      <c r="F4727"/>
      <c r="G4727"/>
      <c r="J4727"/>
      <c r="K4727"/>
      <c r="N4727"/>
      <c r="O4727"/>
      <c r="P4727"/>
      <c r="Q4727"/>
      <c r="R4727"/>
      <c r="S4727" s="30"/>
    </row>
    <row r="4728" spans="1:19" x14ac:dyDescent="0.3">
      <c r="A4728" s="25"/>
      <c r="C4728"/>
      <c r="D4728"/>
      <c r="E4728"/>
      <c r="F4728"/>
      <c r="G4728"/>
      <c r="H4728"/>
      <c r="I4728"/>
      <c r="J4728"/>
      <c r="K4728"/>
      <c r="N4728"/>
      <c r="O4728"/>
      <c r="P4728"/>
      <c r="Q4728"/>
      <c r="R4728"/>
      <c r="S4728" s="30"/>
    </row>
    <row r="4729" spans="1:19" x14ac:dyDescent="0.3">
      <c r="A4729" s="25"/>
      <c r="C4729"/>
      <c r="D4729"/>
      <c r="E4729"/>
      <c r="F4729"/>
      <c r="G4729"/>
      <c r="H4729" s="26"/>
      <c r="I4729" s="26"/>
      <c r="J4729"/>
      <c r="K4729"/>
      <c r="N4729"/>
      <c r="O4729"/>
      <c r="P4729"/>
      <c r="Q4729"/>
      <c r="R4729"/>
      <c r="S4729" s="30"/>
    </row>
    <row r="4730" spans="1:19" x14ac:dyDescent="0.3">
      <c r="A4730" s="25"/>
      <c r="C4730"/>
      <c r="D4730"/>
      <c r="E4730"/>
      <c r="F4730"/>
      <c r="G4730"/>
      <c r="H4730" s="14"/>
      <c r="I4730" s="14"/>
      <c r="J4730"/>
      <c r="K4730"/>
      <c r="N4730"/>
      <c r="O4730"/>
      <c r="P4730"/>
      <c r="Q4730"/>
      <c r="R4730"/>
      <c r="S4730" s="30"/>
    </row>
    <row r="4731" spans="1:19" x14ac:dyDescent="0.3">
      <c r="A4731" s="25"/>
      <c r="C4731"/>
      <c r="D4731"/>
      <c r="E4731"/>
      <c r="F4731"/>
      <c r="G4731"/>
      <c r="J4731"/>
      <c r="K4731"/>
      <c r="N4731"/>
      <c r="O4731"/>
      <c r="P4731"/>
      <c r="Q4731"/>
      <c r="R4731"/>
      <c r="S4731" s="30"/>
    </row>
    <row r="4732" spans="1:19" x14ac:dyDescent="0.3">
      <c r="A4732" s="25"/>
      <c r="C4732"/>
      <c r="D4732"/>
      <c r="E4732"/>
      <c r="F4732"/>
      <c r="G4732"/>
      <c r="H4732"/>
      <c r="I4732"/>
      <c r="J4732"/>
      <c r="K4732"/>
      <c r="N4732"/>
      <c r="O4732"/>
      <c r="P4732"/>
      <c r="Q4732"/>
      <c r="R4732"/>
      <c r="S4732" s="30"/>
    </row>
    <row r="4733" spans="1:19" x14ac:dyDescent="0.3">
      <c r="A4733" s="25"/>
      <c r="C4733"/>
      <c r="D4733"/>
      <c r="E4733"/>
      <c r="F4733"/>
      <c r="G4733"/>
      <c r="H4733" s="14"/>
      <c r="I4733" s="14"/>
      <c r="J4733"/>
      <c r="K4733"/>
      <c r="N4733"/>
      <c r="O4733"/>
      <c r="P4733"/>
      <c r="Q4733"/>
      <c r="R4733"/>
      <c r="S4733" s="30"/>
    </row>
    <row r="4734" spans="1:19" x14ac:dyDescent="0.3">
      <c r="A4734" s="25"/>
      <c r="C4734"/>
      <c r="D4734"/>
      <c r="E4734"/>
      <c r="F4734"/>
      <c r="G4734"/>
      <c r="J4734"/>
      <c r="K4734"/>
      <c r="N4734"/>
      <c r="O4734"/>
      <c r="P4734"/>
      <c r="Q4734"/>
      <c r="R4734"/>
      <c r="S4734" s="30"/>
    </row>
    <row r="4735" spans="1:19" x14ac:dyDescent="0.3">
      <c r="A4735" s="25"/>
      <c r="C4735"/>
      <c r="D4735"/>
      <c r="E4735"/>
      <c r="F4735"/>
      <c r="G4735"/>
      <c r="H4735"/>
      <c r="I4735"/>
      <c r="J4735"/>
      <c r="K4735"/>
      <c r="N4735"/>
      <c r="O4735"/>
      <c r="P4735"/>
      <c r="Q4735"/>
      <c r="R4735"/>
      <c r="S4735" s="30"/>
    </row>
    <row r="4736" spans="1:19" x14ac:dyDescent="0.3">
      <c r="A4736" s="25"/>
      <c r="C4736"/>
      <c r="D4736"/>
      <c r="E4736"/>
      <c r="F4736"/>
      <c r="G4736"/>
      <c r="J4736"/>
      <c r="K4736"/>
      <c r="N4736"/>
      <c r="O4736"/>
      <c r="P4736"/>
      <c r="Q4736"/>
      <c r="R4736"/>
      <c r="S4736" s="30"/>
    </row>
    <row r="4737" spans="1:19" x14ac:dyDescent="0.3">
      <c r="A4737" s="25"/>
      <c r="C4737"/>
      <c r="D4737"/>
      <c r="E4737"/>
      <c r="F4737"/>
      <c r="G4737"/>
      <c r="H4737" s="26"/>
      <c r="I4737" s="26"/>
      <c r="J4737"/>
      <c r="K4737"/>
      <c r="N4737"/>
      <c r="O4737"/>
      <c r="P4737"/>
      <c r="Q4737"/>
      <c r="R4737"/>
      <c r="S4737" s="30"/>
    </row>
    <row r="4738" spans="1:19" x14ac:dyDescent="0.3">
      <c r="A4738" s="25"/>
      <c r="C4738"/>
      <c r="D4738"/>
      <c r="E4738"/>
      <c r="F4738"/>
      <c r="G4738"/>
      <c r="H4738" s="26"/>
      <c r="I4738" s="26"/>
      <c r="J4738"/>
      <c r="K4738"/>
      <c r="N4738"/>
      <c r="O4738"/>
      <c r="P4738"/>
      <c r="Q4738"/>
      <c r="R4738"/>
      <c r="S4738" s="30"/>
    </row>
    <row r="4739" spans="1:19" x14ac:dyDescent="0.3">
      <c r="A4739" s="25"/>
      <c r="C4739"/>
      <c r="D4739"/>
      <c r="E4739"/>
      <c r="F4739"/>
      <c r="G4739"/>
      <c r="H4739" s="14"/>
      <c r="I4739" s="14"/>
      <c r="J4739"/>
      <c r="K4739"/>
      <c r="N4739"/>
      <c r="O4739"/>
      <c r="P4739"/>
      <c r="Q4739"/>
      <c r="R4739"/>
      <c r="S4739" s="30"/>
    </row>
    <row r="4740" spans="1:19" x14ac:dyDescent="0.3">
      <c r="A4740" s="25"/>
      <c r="C4740"/>
      <c r="D4740"/>
      <c r="E4740"/>
      <c r="F4740"/>
      <c r="G4740"/>
      <c r="H4740" s="14"/>
      <c r="I4740" s="14"/>
      <c r="J4740"/>
      <c r="K4740"/>
      <c r="N4740"/>
      <c r="O4740"/>
      <c r="P4740"/>
      <c r="Q4740"/>
      <c r="R4740"/>
      <c r="S4740" s="30"/>
    </row>
    <row r="4741" spans="1:19" x14ac:dyDescent="0.3">
      <c r="A4741" s="25"/>
      <c r="C4741"/>
      <c r="D4741"/>
      <c r="E4741"/>
      <c r="F4741"/>
      <c r="G4741"/>
      <c r="H4741" s="14"/>
      <c r="I4741" s="14"/>
      <c r="J4741"/>
      <c r="K4741"/>
      <c r="N4741"/>
      <c r="O4741"/>
      <c r="P4741"/>
      <c r="Q4741"/>
      <c r="R4741"/>
      <c r="S4741" s="30"/>
    </row>
    <row r="4742" spans="1:19" x14ac:dyDescent="0.3">
      <c r="A4742" s="25"/>
      <c r="C4742"/>
      <c r="D4742"/>
      <c r="E4742"/>
      <c r="F4742"/>
      <c r="G4742"/>
      <c r="H4742" s="14"/>
      <c r="I4742" s="14"/>
      <c r="J4742"/>
      <c r="K4742"/>
      <c r="N4742"/>
      <c r="O4742"/>
      <c r="P4742"/>
      <c r="Q4742"/>
      <c r="R4742"/>
      <c r="S4742" s="30"/>
    </row>
    <row r="4743" spans="1:19" x14ac:dyDescent="0.3">
      <c r="A4743" s="25"/>
      <c r="C4743"/>
      <c r="D4743"/>
      <c r="E4743"/>
      <c r="F4743"/>
      <c r="G4743"/>
      <c r="J4743"/>
      <c r="K4743"/>
      <c r="N4743"/>
      <c r="O4743"/>
      <c r="P4743"/>
      <c r="Q4743"/>
      <c r="R4743"/>
      <c r="S4743" s="30"/>
    </row>
    <row r="4744" spans="1:19" x14ac:dyDescent="0.3">
      <c r="A4744" s="25"/>
      <c r="C4744"/>
      <c r="D4744"/>
      <c r="E4744"/>
      <c r="F4744"/>
      <c r="G4744"/>
      <c r="J4744"/>
      <c r="K4744"/>
      <c r="N4744"/>
      <c r="O4744"/>
      <c r="P4744"/>
      <c r="Q4744"/>
      <c r="R4744"/>
      <c r="S4744" s="30"/>
    </row>
    <row r="4745" spans="1:19" x14ac:dyDescent="0.3">
      <c r="A4745" s="25"/>
      <c r="C4745"/>
      <c r="D4745"/>
      <c r="E4745"/>
      <c r="F4745"/>
      <c r="G4745"/>
      <c r="H4745" s="26"/>
      <c r="I4745" s="26"/>
      <c r="J4745"/>
      <c r="K4745"/>
      <c r="N4745"/>
      <c r="O4745"/>
      <c r="P4745"/>
      <c r="Q4745"/>
      <c r="R4745"/>
      <c r="S4745" s="30"/>
    </row>
    <row r="4746" spans="1:19" x14ac:dyDescent="0.3">
      <c r="A4746" s="25"/>
      <c r="C4746"/>
      <c r="D4746"/>
      <c r="E4746"/>
      <c r="F4746"/>
      <c r="G4746"/>
      <c r="H4746" s="26"/>
      <c r="I4746" s="26"/>
      <c r="J4746"/>
      <c r="K4746"/>
      <c r="N4746"/>
      <c r="O4746"/>
      <c r="P4746"/>
      <c r="Q4746"/>
      <c r="R4746"/>
      <c r="S4746" s="30"/>
    </row>
    <row r="4747" spans="1:19" x14ac:dyDescent="0.3">
      <c r="A4747" s="25"/>
      <c r="C4747"/>
      <c r="D4747"/>
      <c r="E4747"/>
      <c r="F4747"/>
      <c r="G4747"/>
      <c r="H4747" s="14"/>
      <c r="I4747" s="14"/>
      <c r="J4747"/>
      <c r="K4747"/>
      <c r="N4747"/>
      <c r="O4747"/>
      <c r="P4747"/>
      <c r="Q4747"/>
      <c r="R4747"/>
      <c r="S4747" s="30"/>
    </row>
    <row r="4748" spans="1:19" x14ac:dyDescent="0.3">
      <c r="A4748" s="25"/>
      <c r="C4748"/>
      <c r="D4748"/>
      <c r="E4748"/>
      <c r="F4748"/>
      <c r="G4748"/>
      <c r="J4748"/>
      <c r="K4748"/>
      <c r="N4748"/>
      <c r="O4748"/>
      <c r="P4748"/>
      <c r="Q4748"/>
      <c r="R4748"/>
      <c r="S4748" s="30"/>
    </row>
    <row r="4749" spans="1:19" x14ac:dyDescent="0.3">
      <c r="A4749" s="25"/>
      <c r="C4749"/>
      <c r="D4749"/>
      <c r="E4749"/>
      <c r="F4749"/>
      <c r="G4749"/>
      <c r="H4749" s="14"/>
      <c r="I4749" s="14"/>
      <c r="J4749"/>
      <c r="K4749"/>
      <c r="N4749"/>
      <c r="O4749"/>
      <c r="P4749"/>
      <c r="Q4749"/>
      <c r="R4749"/>
      <c r="S4749" s="30"/>
    </row>
    <row r="4750" spans="1:19" x14ac:dyDescent="0.3">
      <c r="A4750" s="25"/>
      <c r="C4750"/>
      <c r="D4750"/>
      <c r="E4750"/>
      <c r="F4750"/>
      <c r="G4750"/>
      <c r="H4750" s="14"/>
      <c r="I4750" s="14"/>
      <c r="J4750"/>
      <c r="K4750"/>
      <c r="N4750"/>
      <c r="O4750"/>
      <c r="P4750"/>
      <c r="Q4750"/>
      <c r="R4750"/>
      <c r="S4750" s="30"/>
    </row>
    <row r="4751" spans="1:19" x14ac:dyDescent="0.3">
      <c r="A4751" s="25"/>
      <c r="C4751"/>
      <c r="D4751"/>
      <c r="E4751"/>
      <c r="F4751"/>
      <c r="G4751"/>
      <c r="J4751"/>
      <c r="K4751"/>
      <c r="N4751"/>
      <c r="O4751"/>
      <c r="P4751"/>
      <c r="Q4751"/>
      <c r="R4751"/>
      <c r="S4751" s="30"/>
    </row>
    <row r="4752" spans="1:19" x14ac:dyDescent="0.3">
      <c r="A4752" s="25"/>
      <c r="C4752"/>
      <c r="D4752"/>
      <c r="E4752"/>
      <c r="F4752"/>
      <c r="G4752"/>
      <c r="H4752"/>
      <c r="I4752" s="26"/>
      <c r="J4752"/>
      <c r="K4752"/>
      <c r="N4752"/>
      <c r="O4752"/>
      <c r="P4752"/>
      <c r="Q4752"/>
      <c r="R4752"/>
      <c r="S4752" s="30"/>
    </row>
    <row r="4753" spans="1:19" x14ac:dyDescent="0.3">
      <c r="A4753" s="25"/>
      <c r="C4753"/>
      <c r="D4753"/>
      <c r="E4753"/>
      <c r="F4753"/>
      <c r="G4753"/>
      <c r="J4753"/>
      <c r="K4753"/>
      <c r="N4753"/>
      <c r="O4753"/>
      <c r="P4753"/>
      <c r="Q4753"/>
      <c r="R4753"/>
      <c r="S4753" s="30"/>
    </row>
    <row r="4754" spans="1:19" x14ac:dyDescent="0.3">
      <c r="A4754" s="25"/>
      <c r="C4754"/>
      <c r="D4754"/>
      <c r="E4754"/>
      <c r="F4754"/>
      <c r="G4754"/>
      <c r="H4754" s="14"/>
      <c r="I4754" s="14"/>
      <c r="J4754"/>
      <c r="K4754"/>
      <c r="N4754"/>
      <c r="O4754"/>
      <c r="P4754"/>
      <c r="Q4754"/>
      <c r="R4754"/>
      <c r="S4754" s="30"/>
    </row>
    <row r="4755" spans="1:19" x14ac:dyDescent="0.3">
      <c r="A4755" s="25"/>
      <c r="C4755"/>
      <c r="D4755"/>
      <c r="E4755"/>
      <c r="F4755"/>
      <c r="G4755"/>
      <c r="I4755" s="14"/>
      <c r="J4755"/>
      <c r="K4755"/>
      <c r="N4755"/>
      <c r="O4755"/>
      <c r="P4755"/>
      <c r="Q4755"/>
      <c r="R4755"/>
      <c r="S4755" s="30"/>
    </row>
    <row r="4756" spans="1:19" x14ac:dyDescent="0.3">
      <c r="A4756" s="25"/>
      <c r="C4756"/>
      <c r="D4756"/>
      <c r="E4756"/>
      <c r="F4756"/>
      <c r="G4756"/>
      <c r="H4756"/>
      <c r="I4756"/>
      <c r="J4756"/>
      <c r="K4756"/>
      <c r="N4756"/>
      <c r="O4756"/>
      <c r="P4756"/>
      <c r="Q4756"/>
      <c r="R4756"/>
      <c r="S4756" s="30"/>
    </row>
    <row r="4757" spans="1:19" x14ac:dyDescent="0.3">
      <c r="A4757" s="25"/>
      <c r="C4757"/>
      <c r="D4757"/>
      <c r="E4757"/>
      <c r="F4757"/>
      <c r="G4757"/>
      <c r="H4757"/>
      <c r="I4757"/>
      <c r="J4757"/>
      <c r="K4757"/>
      <c r="N4757"/>
      <c r="O4757"/>
      <c r="P4757"/>
      <c r="Q4757"/>
      <c r="R4757"/>
      <c r="S4757" s="30"/>
    </row>
    <row r="4758" spans="1:19" x14ac:dyDescent="0.3">
      <c r="A4758" s="25"/>
      <c r="C4758"/>
      <c r="D4758"/>
      <c r="E4758"/>
      <c r="F4758"/>
      <c r="G4758"/>
      <c r="J4758"/>
      <c r="K4758"/>
      <c r="N4758"/>
      <c r="O4758"/>
      <c r="P4758"/>
      <c r="Q4758"/>
      <c r="R4758"/>
      <c r="S4758" s="30"/>
    </row>
    <row r="4759" spans="1:19" x14ac:dyDescent="0.3">
      <c r="A4759" s="25"/>
      <c r="C4759"/>
      <c r="D4759"/>
      <c r="E4759"/>
      <c r="F4759"/>
      <c r="G4759"/>
      <c r="J4759"/>
      <c r="K4759"/>
      <c r="N4759"/>
      <c r="O4759"/>
      <c r="P4759"/>
      <c r="Q4759"/>
      <c r="R4759"/>
      <c r="S4759" s="30"/>
    </row>
    <row r="4760" spans="1:19" x14ac:dyDescent="0.3">
      <c r="A4760" s="25"/>
      <c r="C4760"/>
      <c r="D4760"/>
      <c r="E4760"/>
      <c r="F4760"/>
      <c r="G4760"/>
      <c r="H4760" s="14"/>
      <c r="I4760" s="14"/>
      <c r="J4760"/>
      <c r="K4760"/>
      <c r="N4760"/>
      <c r="O4760"/>
      <c r="P4760"/>
      <c r="Q4760"/>
      <c r="R4760"/>
      <c r="S4760" s="30"/>
    </row>
    <row r="4761" spans="1:19" x14ac:dyDescent="0.3">
      <c r="A4761" s="25"/>
      <c r="C4761"/>
      <c r="D4761"/>
      <c r="E4761"/>
      <c r="F4761"/>
      <c r="G4761"/>
      <c r="J4761"/>
      <c r="K4761"/>
      <c r="N4761"/>
      <c r="O4761"/>
      <c r="P4761"/>
      <c r="Q4761"/>
      <c r="R4761"/>
      <c r="S4761" s="30"/>
    </row>
    <row r="4762" spans="1:19" x14ac:dyDescent="0.3">
      <c r="A4762" s="25"/>
      <c r="C4762"/>
      <c r="D4762"/>
      <c r="E4762"/>
      <c r="F4762"/>
      <c r="G4762"/>
      <c r="H4762" s="14"/>
      <c r="I4762" s="14"/>
      <c r="J4762"/>
      <c r="K4762"/>
      <c r="N4762"/>
      <c r="O4762"/>
      <c r="P4762"/>
      <c r="Q4762"/>
      <c r="R4762"/>
      <c r="S4762" s="30"/>
    </row>
    <row r="4763" spans="1:19" x14ac:dyDescent="0.3">
      <c r="A4763" s="25"/>
      <c r="C4763"/>
      <c r="D4763"/>
      <c r="E4763"/>
      <c r="F4763"/>
      <c r="G4763"/>
      <c r="J4763"/>
      <c r="K4763"/>
      <c r="N4763"/>
      <c r="O4763"/>
      <c r="P4763"/>
      <c r="Q4763"/>
      <c r="R4763"/>
      <c r="S4763" s="30"/>
    </row>
    <row r="4764" spans="1:19" x14ac:dyDescent="0.3">
      <c r="A4764" s="25"/>
      <c r="C4764"/>
      <c r="D4764"/>
      <c r="E4764"/>
      <c r="F4764"/>
      <c r="G4764"/>
      <c r="H4764"/>
      <c r="I4764"/>
      <c r="J4764"/>
      <c r="K4764"/>
      <c r="N4764"/>
      <c r="O4764"/>
      <c r="P4764"/>
      <c r="Q4764"/>
      <c r="R4764"/>
      <c r="S4764" s="30"/>
    </row>
    <row r="4765" spans="1:19" x14ac:dyDescent="0.3">
      <c r="A4765" s="25"/>
      <c r="C4765"/>
      <c r="D4765"/>
      <c r="E4765"/>
      <c r="F4765"/>
      <c r="G4765"/>
      <c r="H4765" s="14"/>
      <c r="I4765" s="14"/>
      <c r="J4765"/>
      <c r="K4765"/>
      <c r="N4765"/>
      <c r="O4765"/>
      <c r="P4765"/>
      <c r="Q4765"/>
      <c r="R4765"/>
      <c r="S4765" s="30"/>
    </row>
    <row r="4766" spans="1:19" x14ac:dyDescent="0.3">
      <c r="A4766" s="25"/>
      <c r="C4766"/>
      <c r="D4766"/>
      <c r="E4766"/>
      <c r="F4766"/>
      <c r="G4766"/>
      <c r="H4766" s="26"/>
      <c r="I4766" s="26"/>
      <c r="J4766"/>
      <c r="K4766"/>
      <c r="N4766"/>
      <c r="O4766"/>
      <c r="P4766"/>
      <c r="Q4766"/>
      <c r="R4766"/>
      <c r="S4766" s="30"/>
    </row>
    <row r="4767" spans="1:19" x14ac:dyDescent="0.3">
      <c r="A4767" s="25"/>
      <c r="C4767"/>
      <c r="D4767"/>
      <c r="E4767"/>
      <c r="F4767"/>
      <c r="G4767"/>
      <c r="H4767" s="14"/>
      <c r="I4767" s="14"/>
      <c r="J4767"/>
      <c r="K4767"/>
      <c r="N4767"/>
      <c r="O4767"/>
      <c r="P4767"/>
      <c r="Q4767"/>
      <c r="R4767"/>
      <c r="S4767" s="30"/>
    </row>
    <row r="4768" spans="1:19" x14ac:dyDescent="0.3">
      <c r="A4768" s="25"/>
      <c r="C4768"/>
      <c r="D4768"/>
      <c r="E4768"/>
      <c r="F4768"/>
      <c r="G4768"/>
      <c r="J4768"/>
      <c r="K4768"/>
      <c r="N4768"/>
      <c r="O4768"/>
      <c r="P4768"/>
      <c r="Q4768"/>
      <c r="R4768"/>
      <c r="S4768" s="30"/>
    </row>
    <row r="4769" spans="1:19" x14ac:dyDescent="0.3">
      <c r="A4769" s="25"/>
      <c r="C4769"/>
      <c r="D4769"/>
      <c r="E4769"/>
      <c r="F4769"/>
      <c r="G4769"/>
      <c r="H4769"/>
      <c r="I4769"/>
      <c r="J4769"/>
      <c r="K4769"/>
      <c r="N4769"/>
      <c r="O4769"/>
      <c r="P4769"/>
      <c r="Q4769"/>
      <c r="R4769"/>
      <c r="S4769" s="30"/>
    </row>
    <row r="4770" spans="1:19" x14ac:dyDescent="0.3">
      <c r="A4770" s="25"/>
      <c r="C4770"/>
      <c r="D4770"/>
      <c r="E4770"/>
      <c r="F4770"/>
      <c r="G4770"/>
      <c r="H4770" s="14"/>
      <c r="I4770" s="14"/>
      <c r="J4770"/>
      <c r="K4770"/>
      <c r="N4770"/>
      <c r="O4770"/>
      <c r="P4770"/>
      <c r="Q4770"/>
      <c r="R4770"/>
      <c r="S4770" s="30"/>
    </row>
    <row r="4771" spans="1:19" x14ac:dyDescent="0.3">
      <c r="A4771" s="25"/>
      <c r="C4771"/>
      <c r="D4771"/>
      <c r="E4771"/>
      <c r="F4771"/>
      <c r="G4771"/>
      <c r="H4771" s="26"/>
      <c r="I4771" s="26"/>
      <c r="J4771"/>
      <c r="K4771"/>
      <c r="N4771"/>
      <c r="O4771"/>
      <c r="P4771"/>
      <c r="Q4771"/>
      <c r="R4771"/>
      <c r="S4771" s="30"/>
    </row>
    <row r="4772" spans="1:19" x14ac:dyDescent="0.3">
      <c r="A4772" s="25"/>
      <c r="C4772"/>
      <c r="D4772"/>
      <c r="E4772"/>
      <c r="F4772"/>
      <c r="G4772"/>
      <c r="J4772"/>
      <c r="K4772"/>
      <c r="N4772"/>
      <c r="O4772"/>
      <c r="P4772"/>
      <c r="Q4772"/>
      <c r="R4772"/>
      <c r="S4772" s="30"/>
    </row>
    <row r="4773" spans="1:19" x14ac:dyDescent="0.3">
      <c r="A4773" s="25"/>
      <c r="C4773"/>
      <c r="D4773"/>
      <c r="E4773"/>
      <c r="F4773"/>
      <c r="G4773"/>
      <c r="H4773" s="26"/>
      <c r="I4773" s="26"/>
      <c r="J4773"/>
      <c r="K4773"/>
      <c r="N4773"/>
      <c r="O4773"/>
      <c r="P4773"/>
      <c r="Q4773"/>
      <c r="R4773"/>
      <c r="S4773" s="30"/>
    </row>
    <row r="4774" spans="1:19" x14ac:dyDescent="0.3">
      <c r="A4774" s="25"/>
      <c r="C4774"/>
      <c r="D4774"/>
      <c r="E4774"/>
      <c r="F4774"/>
      <c r="G4774"/>
      <c r="H4774" s="14"/>
      <c r="I4774" s="14"/>
      <c r="J4774"/>
      <c r="K4774"/>
      <c r="N4774"/>
      <c r="O4774"/>
      <c r="P4774"/>
      <c r="Q4774"/>
      <c r="R4774"/>
      <c r="S4774" s="30"/>
    </row>
    <row r="4775" spans="1:19" x14ac:dyDescent="0.3">
      <c r="A4775" s="25"/>
      <c r="C4775"/>
      <c r="D4775"/>
      <c r="E4775"/>
      <c r="F4775"/>
      <c r="G4775"/>
      <c r="H4775"/>
      <c r="I4775"/>
      <c r="J4775"/>
      <c r="K4775"/>
      <c r="N4775"/>
      <c r="O4775"/>
      <c r="P4775"/>
      <c r="Q4775"/>
      <c r="R4775"/>
      <c r="S4775" s="30"/>
    </row>
    <row r="4776" spans="1:19" x14ac:dyDescent="0.3">
      <c r="A4776" s="25"/>
      <c r="C4776"/>
      <c r="D4776"/>
      <c r="E4776"/>
      <c r="F4776"/>
      <c r="G4776"/>
      <c r="H4776"/>
      <c r="I4776"/>
      <c r="J4776"/>
      <c r="K4776"/>
      <c r="N4776"/>
      <c r="O4776"/>
      <c r="P4776"/>
      <c r="Q4776"/>
      <c r="R4776"/>
      <c r="S4776" s="30"/>
    </row>
    <row r="4777" spans="1:19" x14ac:dyDescent="0.3">
      <c r="A4777" s="25"/>
      <c r="C4777"/>
      <c r="D4777"/>
      <c r="E4777"/>
      <c r="F4777"/>
      <c r="G4777"/>
      <c r="J4777"/>
      <c r="K4777"/>
      <c r="N4777"/>
      <c r="O4777"/>
      <c r="P4777"/>
      <c r="Q4777"/>
      <c r="R4777"/>
      <c r="S4777" s="30"/>
    </row>
    <row r="4778" spans="1:19" x14ac:dyDescent="0.3">
      <c r="A4778" s="25"/>
      <c r="C4778"/>
      <c r="D4778"/>
      <c r="E4778"/>
      <c r="F4778"/>
      <c r="G4778"/>
      <c r="H4778"/>
      <c r="I4778"/>
      <c r="J4778"/>
      <c r="K4778"/>
      <c r="N4778"/>
      <c r="O4778"/>
      <c r="P4778"/>
      <c r="Q4778"/>
      <c r="R4778"/>
      <c r="S4778" s="30"/>
    </row>
    <row r="4779" spans="1:19" x14ac:dyDescent="0.3">
      <c r="A4779" s="25"/>
      <c r="C4779"/>
      <c r="D4779"/>
      <c r="E4779"/>
      <c r="F4779"/>
      <c r="G4779"/>
      <c r="H4779" s="26"/>
      <c r="I4779" s="26"/>
      <c r="J4779"/>
      <c r="K4779"/>
      <c r="N4779"/>
      <c r="O4779"/>
      <c r="P4779"/>
      <c r="Q4779"/>
      <c r="R4779"/>
      <c r="S4779" s="30"/>
    </row>
    <row r="4780" spans="1:19" x14ac:dyDescent="0.3">
      <c r="A4780" s="25"/>
      <c r="C4780"/>
      <c r="D4780"/>
      <c r="E4780"/>
      <c r="F4780"/>
      <c r="G4780"/>
      <c r="H4780" s="26"/>
      <c r="I4780" s="26"/>
      <c r="J4780"/>
      <c r="K4780"/>
      <c r="N4780"/>
      <c r="O4780"/>
      <c r="P4780"/>
      <c r="Q4780"/>
      <c r="R4780"/>
      <c r="S4780" s="30"/>
    </row>
    <row r="4781" spans="1:19" x14ac:dyDescent="0.3">
      <c r="A4781" s="25"/>
      <c r="C4781"/>
      <c r="D4781"/>
      <c r="E4781"/>
      <c r="F4781"/>
      <c r="G4781"/>
      <c r="H4781" s="14"/>
      <c r="I4781" s="14"/>
      <c r="J4781"/>
      <c r="K4781"/>
      <c r="N4781"/>
      <c r="O4781"/>
      <c r="P4781"/>
      <c r="Q4781"/>
      <c r="R4781"/>
      <c r="S4781" s="30"/>
    </row>
    <row r="4782" spans="1:19" x14ac:dyDescent="0.3">
      <c r="A4782" s="25"/>
      <c r="C4782"/>
      <c r="D4782"/>
      <c r="E4782"/>
      <c r="F4782"/>
      <c r="G4782"/>
      <c r="H4782" s="14"/>
      <c r="I4782" s="14"/>
      <c r="J4782"/>
      <c r="K4782"/>
      <c r="N4782"/>
      <c r="O4782"/>
      <c r="P4782"/>
      <c r="Q4782"/>
      <c r="R4782"/>
      <c r="S4782" s="30"/>
    </row>
    <row r="4783" spans="1:19" x14ac:dyDescent="0.3">
      <c r="A4783" s="25"/>
      <c r="C4783"/>
      <c r="D4783"/>
      <c r="E4783"/>
      <c r="F4783"/>
      <c r="G4783"/>
      <c r="H4783"/>
      <c r="I4783"/>
      <c r="J4783"/>
      <c r="K4783"/>
      <c r="N4783"/>
      <c r="O4783"/>
      <c r="P4783"/>
      <c r="Q4783"/>
      <c r="R4783"/>
      <c r="S4783" s="30"/>
    </row>
    <row r="4784" spans="1:19" x14ac:dyDescent="0.3">
      <c r="A4784" s="25"/>
      <c r="C4784"/>
      <c r="D4784"/>
      <c r="E4784"/>
      <c r="F4784"/>
      <c r="G4784"/>
      <c r="J4784"/>
      <c r="K4784"/>
      <c r="N4784"/>
      <c r="O4784"/>
      <c r="P4784"/>
      <c r="Q4784"/>
      <c r="R4784"/>
      <c r="S4784" s="30"/>
    </row>
    <row r="4785" spans="1:19" x14ac:dyDescent="0.3">
      <c r="A4785" s="25"/>
      <c r="C4785"/>
      <c r="D4785"/>
      <c r="E4785"/>
      <c r="F4785"/>
      <c r="G4785"/>
      <c r="H4785" s="26"/>
      <c r="I4785" s="26"/>
      <c r="J4785"/>
      <c r="K4785"/>
      <c r="N4785"/>
      <c r="O4785"/>
      <c r="P4785"/>
      <c r="Q4785"/>
      <c r="R4785"/>
      <c r="S4785" s="30"/>
    </row>
    <row r="4786" spans="1:19" x14ac:dyDescent="0.3">
      <c r="A4786" s="25"/>
      <c r="C4786"/>
      <c r="D4786"/>
      <c r="E4786"/>
      <c r="F4786"/>
      <c r="G4786"/>
      <c r="H4786" s="26"/>
      <c r="I4786" s="26"/>
      <c r="J4786"/>
      <c r="K4786"/>
      <c r="N4786"/>
      <c r="O4786"/>
      <c r="P4786"/>
      <c r="Q4786"/>
      <c r="R4786"/>
      <c r="S4786" s="30"/>
    </row>
    <row r="4787" spans="1:19" x14ac:dyDescent="0.3">
      <c r="A4787" s="25"/>
      <c r="C4787"/>
      <c r="D4787"/>
      <c r="E4787"/>
      <c r="F4787"/>
      <c r="G4787"/>
      <c r="J4787"/>
      <c r="K4787"/>
      <c r="N4787"/>
      <c r="O4787"/>
      <c r="P4787"/>
      <c r="Q4787"/>
      <c r="R4787"/>
      <c r="S4787" s="30"/>
    </row>
    <row r="4788" spans="1:19" x14ac:dyDescent="0.3">
      <c r="A4788" s="25"/>
      <c r="C4788"/>
      <c r="D4788"/>
      <c r="E4788"/>
      <c r="F4788"/>
      <c r="G4788"/>
      <c r="H4788" s="26"/>
      <c r="I4788" s="26"/>
      <c r="J4788"/>
      <c r="K4788"/>
      <c r="N4788"/>
      <c r="O4788"/>
      <c r="P4788"/>
      <c r="Q4788"/>
      <c r="R4788"/>
      <c r="S4788" s="30"/>
    </row>
    <row r="4789" spans="1:19" x14ac:dyDescent="0.3">
      <c r="A4789" s="25"/>
      <c r="C4789"/>
      <c r="D4789"/>
      <c r="E4789"/>
      <c r="F4789"/>
      <c r="G4789"/>
      <c r="H4789"/>
      <c r="I4789"/>
      <c r="J4789"/>
      <c r="K4789"/>
      <c r="N4789"/>
      <c r="O4789"/>
      <c r="P4789"/>
      <c r="Q4789"/>
      <c r="R4789"/>
      <c r="S4789" s="30"/>
    </row>
    <row r="4790" spans="1:19" x14ac:dyDescent="0.3">
      <c r="A4790" s="25"/>
      <c r="C4790"/>
      <c r="D4790"/>
      <c r="E4790"/>
      <c r="F4790"/>
      <c r="G4790"/>
      <c r="H4790" s="14"/>
      <c r="I4790" s="14"/>
      <c r="J4790"/>
      <c r="K4790"/>
      <c r="N4790"/>
      <c r="O4790"/>
      <c r="P4790"/>
      <c r="Q4790"/>
      <c r="R4790"/>
      <c r="S4790" s="30"/>
    </row>
    <row r="4791" spans="1:19" x14ac:dyDescent="0.3">
      <c r="A4791" s="25"/>
      <c r="C4791"/>
      <c r="D4791"/>
      <c r="E4791"/>
      <c r="F4791"/>
      <c r="G4791"/>
      <c r="J4791"/>
      <c r="K4791"/>
      <c r="N4791"/>
      <c r="O4791"/>
      <c r="P4791"/>
      <c r="Q4791"/>
      <c r="R4791"/>
      <c r="S4791" s="30"/>
    </row>
    <row r="4792" spans="1:19" x14ac:dyDescent="0.3">
      <c r="A4792" s="25"/>
      <c r="C4792"/>
      <c r="D4792"/>
      <c r="E4792"/>
      <c r="F4792"/>
      <c r="G4792"/>
      <c r="H4792" s="14"/>
      <c r="I4792" s="14"/>
      <c r="J4792"/>
      <c r="K4792"/>
      <c r="N4792"/>
      <c r="O4792"/>
      <c r="P4792"/>
      <c r="Q4792"/>
      <c r="R4792"/>
      <c r="S4792" s="30"/>
    </row>
    <row r="4793" spans="1:19" x14ac:dyDescent="0.3">
      <c r="A4793" s="25"/>
      <c r="C4793"/>
      <c r="D4793"/>
      <c r="E4793"/>
      <c r="F4793"/>
      <c r="G4793"/>
      <c r="J4793"/>
      <c r="K4793"/>
      <c r="N4793"/>
      <c r="O4793"/>
      <c r="P4793"/>
      <c r="Q4793"/>
      <c r="R4793"/>
      <c r="S4793" s="30"/>
    </row>
    <row r="4794" spans="1:19" x14ac:dyDescent="0.3">
      <c r="A4794" s="25"/>
      <c r="C4794"/>
      <c r="D4794"/>
      <c r="E4794"/>
      <c r="F4794"/>
      <c r="G4794"/>
      <c r="J4794"/>
      <c r="K4794"/>
      <c r="N4794"/>
      <c r="O4794"/>
      <c r="P4794"/>
      <c r="Q4794"/>
      <c r="R4794"/>
      <c r="S4794" s="30"/>
    </row>
    <row r="4795" spans="1:19" x14ac:dyDescent="0.3">
      <c r="A4795" s="25"/>
      <c r="C4795"/>
      <c r="D4795"/>
      <c r="E4795"/>
      <c r="F4795"/>
      <c r="G4795"/>
      <c r="J4795"/>
      <c r="K4795"/>
      <c r="N4795"/>
      <c r="O4795"/>
      <c r="P4795"/>
      <c r="Q4795"/>
      <c r="R4795"/>
      <c r="S4795" s="30"/>
    </row>
    <row r="4796" spans="1:19" x14ac:dyDescent="0.3">
      <c r="A4796" s="25"/>
      <c r="C4796"/>
      <c r="D4796"/>
      <c r="E4796"/>
      <c r="F4796"/>
      <c r="G4796"/>
      <c r="J4796"/>
      <c r="K4796"/>
      <c r="N4796"/>
      <c r="O4796"/>
      <c r="P4796"/>
      <c r="Q4796"/>
      <c r="R4796"/>
      <c r="S4796" s="30"/>
    </row>
    <row r="4797" spans="1:19" x14ac:dyDescent="0.3">
      <c r="A4797" s="25"/>
      <c r="C4797"/>
      <c r="D4797"/>
      <c r="E4797"/>
      <c r="F4797"/>
      <c r="G4797"/>
      <c r="J4797"/>
      <c r="K4797"/>
      <c r="N4797"/>
      <c r="O4797"/>
      <c r="P4797"/>
      <c r="Q4797"/>
      <c r="R4797"/>
      <c r="S4797" s="30"/>
    </row>
    <row r="4798" spans="1:19" x14ac:dyDescent="0.3">
      <c r="A4798" s="25"/>
      <c r="C4798"/>
      <c r="D4798"/>
      <c r="E4798"/>
      <c r="F4798"/>
      <c r="G4798"/>
      <c r="H4798" s="14"/>
      <c r="I4798" s="14"/>
      <c r="J4798"/>
      <c r="K4798"/>
      <c r="N4798"/>
      <c r="O4798"/>
      <c r="P4798"/>
      <c r="Q4798"/>
      <c r="R4798"/>
      <c r="S4798" s="30"/>
    </row>
    <row r="4799" spans="1:19" x14ac:dyDescent="0.3">
      <c r="A4799" s="25"/>
      <c r="C4799"/>
      <c r="D4799"/>
      <c r="E4799"/>
      <c r="F4799"/>
      <c r="G4799"/>
      <c r="H4799" s="14"/>
      <c r="I4799" s="14"/>
      <c r="J4799"/>
      <c r="K4799"/>
      <c r="N4799"/>
      <c r="O4799"/>
      <c r="P4799"/>
      <c r="Q4799"/>
      <c r="R4799"/>
      <c r="S4799" s="30"/>
    </row>
    <row r="4800" spans="1:19" x14ac:dyDescent="0.3">
      <c r="A4800" s="25"/>
      <c r="C4800"/>
      <c r="D4800"/>
      <c r="E4800"/>
      <c r="F4800"/>
      <c r="G4800"/>
      <c r="H4800" s="14"/>
      <c r="I4800" s="14"/>
      <c r="J4800"/>
      <c r="K4800"/>
      <c r="N4800"/>
      <c r="O4800"/>
      <c r="P4800"/>
      <c r="Q4800"/>
      <c r="R4800"/>
      <c r="S4800" s="30"/>
    </row>
    <row r="4801" spans="1:19" x14ac:dyDescent="0.3">
      <c r="A4801" s="25"/>
      <c r="C4801"/>
      <c r="D4801"/>
      <c r="E4801"/>
      <c r="F4801"/>
      <c r="G4801"/>
      <c r="H4801" s="14"/>
      <c r="I4801" s="14"/>
      <c r="J4801"/>
      <c r="K4801"/>
      <c r="N4801"/>
      <c r="O4801"/>
      <c r="P4801"/>
      <c r="Q4801"/>
      <c r="R4801"/>
      <c r="S4801" s="30"/>
    </row>
    <row r="4802" spans="1:19" x14ac:dyDescent="0.3">
      <c r="A4802" s="25"/>
      <c r="C4802"/>
      <c r="D4802"/>
      <c r="E4802"/>
      <c r="F4802"/>
      <c r="G4802"/>
      <c r="H4802" s="14"/>
      <c r="I4802" s="14"/>
      <c r="J4802"/>
      <c r="K4802"/>
      <c r="N4802"/>
      <c r="O4802"/>
      <c r="P4802"/>
      <c r="Q4802"/>
      <c r="R4802"/>
      <c r="S4802" s="30"/>
    </row>
    <row r="4803" spans="1:19" x14ac:dyDescent="0.3">
      <c r="A4803" s="25"/>
      <c r="C4803"/>
      <c r="D4803"/>
      <c r="E4803"/>
      <c r="F4803"/>
      <c r="G4803"/>
      <c r="H4803" s="14"/>
      <c r="I4803" s="14"/>
      <c r="J4803"/>
      <c r="K4803"/>
      <c r="N4803"/>
      <c r="O4803"/>
      <c r="P4803"/>
      <c r="Q4803"/>
      <c r="R4803"/>
      <c r="S4803" s="30"/>
    </row>
    <row r="4804" spans="1:19" x14ac:dyDescent="0.3">
      <c r="A4804" s="25"/>
      <c r="C4804"/>
      <c r="D4804"/>
      <c r="E4804"/>
      <c r="F4804"/>
      <c r="G4804"/>
      <c r="J4804"/>
      <c r="K4804"/>
      <c r="N4804"/>
      <c r="O4804"/>
      <c r="P4804"/>
      <c r="Q4804"/>
      <c r="R4804"/>
      <c r="S4804" s="30"/>
    </row>
    <row r="4805" spans="1:19" x14ac:dyDescent="0.3">
      <c r="A4805" s="25"/>
      <c r="C4805"/>
      <c r="D4805"/>
      <c r="E4805"/>
      <c r="F4805"/>
      <c r="G4805"/>
      <c r="H4805" s="14"/>
      <c r="I4805" s="14"/>
      <c r="J4805"/>
      <c r="K4805"/>
      <c r="N4805"/>
      <c r="O4805"/>
      <c r="P4805"/>
      <c r="Q4805"/>
      <c r="R4805"/>
      <c r="S4805" s="30"/>
    </row>
    <row r="4806" spans="1:19" x14ac:dyDescent="0.3">
      <c r="A4806" s="25"/>
      <c r="C4806"/>
      <c r="D4806"/>
      <c r="E4806"/>
      <c r="F4806"/>
      <c r="G4806"/>
      <c r="H4806" s="14"/>
      <c r="I4806" s="14"/>
      <c r="J4806"/>
      <c r="K4806"/>
      <c r="N4806"/>
      <c r="O4806"/>
      <c r="P4806"/>
      <c r="Q4806"/>
      <c r="R4806"/>
      <c r="S4806" s="30"/>
    </row>
    <row r="4807" spans="1:19" x14ac:dyDescent="0.3">
      <c r="A4807" s="25"/>
      <c r="C4807"/>
      <c r="D4807"/>
      <c r="E4807"/>
      <c r="F4807"/>
      <c r="G4807"/>
      <c r="J4807"/>
      <c r="K4807"/>
      <c r="N4807"/>
      <c r="O4807"/>
      <c r="P4807"/>
      <c r="Q4807"/>
      <c r="R4807"/>
      <c r="S4807" s="30"/>
    </row>
    <row r="4808" spans="1:19" x14ac:dyDescent="0.3">
      <c r="A4808" s="25"/>
      <c r="C4808"/>
      <c r="D4808"/>
      <c r="E4808"/>
      <c r="F4808"/>
      <c r="G4808"/>
      <c r="J4808"/>
      <c r="K4808"/>
      <c r="N4808"/>
      <c r="O4808"/>
      <c r="P4808"/>
      <c r="Q4808"/>
      <c r="R4808"/>
      <c r="S4808" s="30"/>
    </row>
    <row r="4809" spans="1:19" x14ac:dyDescent="0.3">
      <c r="A4809" s="25"/>
      <c r="C4809"/>
      <c r="D4809"/>
      <c r="E4809"/>
      <c r="F4809"/>
      <c r="G4809"/>
      <c r="J4809"/>
      <c r="K4809"/>
      <c r="N4809"/>
      <c r="O4809"/>
      <c r="P4809"/>
      <c r="Q4809"/>
      <c r="R4809"/>
      <c r="S4809" s="30"/>
    </row>
    <row r="4810" spans="1:19" x14ac:dyDescent="0.3">
      <c r="A4810" s="25"/>
      <c r="C4810"/>
      <c r="D4810"/>
      <c r="E4810"/>
      <c r="F4810"/>
      <c r="G4810"/>
      <c r="J4810"/>
      <c r="K4810"/>
      <c r="N4810"/>
      <c r="O4810"/>
      <c r="P4810"/>
      <c r="Q4810"/>
      <c r="R4810"/>
      <c r="S4810" s="30"/>
    </row>
    <row r="4811" spans="1:19" x14ac:dyDescent="0.3">
      <c r="A4811" s="25"/>
      <c r="C4811"/>
      <c r="D4811"/>
      <c r="E4811"/>
      <c r="F4811"/>
      <c r="G4811"/>
      <c r="J4811"/>
      <c r="K4811"/>
      <c r="N4811"/>
      <c r="O4811"/>
      <c r="P4811"/>
      <c r="Q4811"/>
      <c r="R4811"/>
      <c r="S4811" s="30"/>
    </row>
    <row r="4812" spans="1:19" x14ac:dyDescent="0.3">
      <c r="A4812" s="25"/>
      <c r="C4812"/>
      <c r="D4812"/>
      <c r="E4812"/>
      <c r="F4812"/>
      <c r="G4812"/>
      <c r="J4812"/>
      <c r="K4812"/>
      <c r="N4812"/>
      <c r="O4812"/>
      <c r="P4812"/>
      <c r="Q4812"/>
      <c r="R4812"/>
      <c r="S4812" s="30"/>
    </row>
    <row r="4813" spans="1:19" x14ac:dyDescent="0.3">
      <c r="A4813" s="25"/>
      <c r="C4813"/>
      <c r="D4813"/>
      <c r="E4813"/>
      <c r="F4813"/>
      <c r="G4813"/>
      <c r="J4813"/>
      <c r="K4813"/>
      <c r="N4813"/>
      <c r="O4813"/>
      <c r="P4813"/>
      <c r="Q4813"/>
      <c r="R4813"/>
      <c r="S4813" s="30"/>
    </row>
    <row r="4814" spans="1:19" x14ac:dyDescent="0.3">
      <c r="A4814" s="25"/>
      <c r="C4814"/>
      <c r="D4814"/>
      <c r="E4814"/>
      <c r="F4814"/>
      <c r="G4814"/>
      <c r="J4814"/>
      <c r="K4814"/>
      <c r="N4814"/>
      <c r="O4814"/>
      <c r="P4814"/>
      <c r="Q4814"/>
      <c r="R4814"/>
      <c r="S4814" s="30"/>
    </row>
    <row r="4815" spans="1:19" x14ac:dyDescent="0.3">
      <c r="A4815" s="25"/>
      <c r="C4815"/>
      <c r="D4815"/>
      <c r="E4815"/>
      <c r="F4815"/>
      <c r="G4815"/>
      <c r="H4815"/>
      <c r="I4815"/>
      <c r="J4815"/>
      <c r="K4815"/>
      <c r="N4815"/>
      <c r="O4815"/>
      <c r="P4815"/>
      <c r="Q4815"/>
      <c r="R4815"/>
      <c r="S4815" s="30"/>
    </row>
    <row r="4816" spans="1:19" x14ac:dyDescent="0.3">
      <c r="A4816" s="25"/>
      <c r="C4816"/>
      <c r="D4816"/>
      <c r="E4816"/>
      <c r="F4816"/>
      <c r="G4816"/>
      <c r="J4816"/>
      <c r="K4816"/>
      <c r="N4816"/>
      <c r="O4816"/>
      <c r="P4816"/>
      <c r="Q4816"/>
      <c r="R4816"/>
      <c r="S4816" s="30"/>
    </row>
    <row r="4817" spans="1:19" x14ac:dyDescent="0.3">
      <c r="A4817" s="25"/>
      <c r="C4817"/>
      <c r="D4817"/>
      <c r="E4817"/>
      <c r="F4817"/>
      <c r="G4817"/>
      <c r="H4817"/>
      <c r="I4817"/>
      <c r="J4817"/>
      <c r="K4817"/>
      <c r="N4817"/>
      <c r="O4817"/>
      <c r="P4817"/>
      <c r="Q4817"/>
      <c r="R4817"/>
      <c r="S4817" s="30"/>
    </row>
    <row r="4818" spans="1:19" x14ac:dyDescent="0.3">
      <c r="A4818" s="25"/>
      <c r="C4818"/>
      <c r="D4818"/>
      <c r="E4818"/>
      <c r="F4818"/>
      <c r="G4818"/>
      <c r="J4818"/>
      <c r="K4818"/>
      <c r="N4818"/>
      <c r="O4818"/>
      <c r="P4818"/>
      <c r="Q4818"/>
      <c r="R4818"/>
      <c r="S4818" s="30"/>
    </row>
    <row r="4819" spans="1:19" x14ac:dyDescent="0.3">
      <c r="A4819" s="25"/>
      <c r="C4819"/>
      <c r="D4819"/>
      <c r="E4819"/>
      <c r="F4819"/>
      <c r="G4819"/>
      <c r="J4819"/>
      <c r="K4819"/>
      <c r="N4819"/>
      <c r="O4819"/>
      <c r="P4819"/>
      <c r="Q4819"/>
      <c r="R4819"/>
      <c r="S4819" s="30"/>
    </row>
    <row r="4820" spans="1:19" x14ac:dyDescent="0.3">
      <c r="A4820" s="25"/>
      <c r="C4820"/>
      <c r="D4820"/>
      <c r="E4820"/>
      <c r="F4820"/>
      <c r="G4820"/>
      <c r="J4820"/>
      <c r="K4820"/>
      <c r="N4820"/>
      <c r="O4820"/>
      <c r="P4820"/>
      <c r="Q4820"/>
      <c r="R4820"/>
      <c r="S4820" s="30"/>
    </row>
    <row r="4821" spans="1:19" x14ac:dyDescent="0.3">
      <c r="A4821" s="25"/>
      <c r="C4821"/>
      <c r="D4821"/>
      <c r="E4821"/>
      <c r="F4821"/>
      <c r="G4821"/>
      <c r="J4821"/>
      <c r="K4821"/>
      <c r="N4821"/>
      <c r="O4821"/>
      <c r="P4821"/>
      <c r="Q4821"/>
      <c r="R4821"/>
      <c r="S4821" s="30"/>
    </row>
    <row r="4822" spans="1:19" x14ac:dyDescent="0.3">
      <c r="A4822" s="25"/>
      <c r="C4822"/>
      <c r="D4822"/>
      <c r="E4822"/>
      <c r="F4822"/>
      <c r="G4822"/>
      <c r="J4822"/>
      <c r="K4822"/>
      <c r="N4822"/>
      <c r="O4822"/>
      <c r="P4822"/>
      <c r="Q4822"/>
      <c r="R4822"/>
      <c r="S4822" s="30"/>
    </row>
    <row r="4823" spans="1:19" x14ac:dyDescent="0.3">
      <c r="A4823" s="25"/>
      <c r="C4823"/>
      <c r="D4823"/>
      <c r="E4823"/>
      <c r="F4823"/>
      <c r="G4823"/>
      <c r="J4823"/>
      <c r="K4823"/>
      <c r="N4823"/>
      <c r="O4823"/>
      <c r="P4823"/>
      <c r="Q4823"/>
      <c r="R4823"/>
      <c r="S4823" s="30"/>
    </row>
    <row r="4824" spans="1:19" x14ac:dyDescent="0.3">
      <c r="A4824" s="25"/>
      <c r="C4824"/>
      <c r="D4824"/>
      <c r="E4824"/>
      <c r="F4824"/>
      <c r="G4824"/>
      <c r="J4824"/>
      <c r="K4824"/>
      <c r="N4824"/>
      <c r="O4824"/>
      <c r="P4824"/>
      <c r="Q4824"/>
      <c r="R4824"/>
      <c r="S4824" s="30"/>
    </row>
    <row r="4825" spans="1:19" x14ac:dyDescent="0.3">
      <c r="A4825" s="25"/>
      <c r="C4825"/>
      <c r="D4825"/>
      <c r="E4825"/>
      <c r="F4825"/>
      <c r="G4825"/>
      <c r="J4825"/>
      <c r="K4825"/>
      <c r="N4825"/>
      <c r="O4825"/>
      <c r="P4825"/>
      <c r="Q4825"/>
      <c r="R4825"/>
      <c r="S4825" s="30"/>
    </row>
    <row r="4826" spans="1:19" x14ac:dyDescent="0.3">
      <c r="A4826" s="25"/>
      <c r="C4826"/>
      <c r="D4826"/>
      <c r="E4826"/>
      <c r="F4826"/>
      <c r="G4826"/>
      <c r="J4826"/>
      <c r="K4826"/>
      <c r="N4826"/>
      <c r="O4826"/>
      <c r="P4826"/>
      <c r="Q4826"/>
      <c r="R4826"/>
      <c r="S4826" s="30"/>
    </row>
    <row r="4827" spans="1:19" x14ac:dyDescent="0.3">
      <c r="A4827" s="25"/>
      <c r="C4827"/>
      <c r="D4827"/>
      <c r="E4827"/>
      <c r="F4827"/>
      <c r="G4827"/>
      <c r="J4827"/>
      <c r="K4827"/>
      <c r="N4827"/>
      <c r="O4827"/>
      <c r="P4827"/>
      <c r="Q4827"/>
      <c r="R4827"/>
      <c r="S4827" s="30"/>
    </row>
    <row r="4828" spans="1:19" x14ac:dyDescent="0.3">
      <c r="A4828" s="25"/>
      <c r="C4828"/>
      <c r="D4828"/>
      <c r="E4828"/>
      <c r="F4828"/>
      <c r="G4828"/>
      <c r="J4828"/>
      <c r="K4828"/>
      <c r="N4828"/>
      <c r="O4828"/>
      <c r="P4828"/>
      <c r="Q4828"/>
      <c r="R4828"/>
      <c r="S4828" s="30"/>
    </row>
    <row r="4829" spans="1:19" x14ac:dyDescent="0.3">
      <c r="A4829" s="25"/>
      <c r="C4829"/>
      <c r="D4829"/>
      <c r="E4829"/>
      <c r="F4829"/>
      <c r="G4829"/>
      <c r="J4829"/>
      <c r="K4829"/>
      <c r="N4829"/>
      <c r="O4829"/>
      <c r="P4829"/>
      <c r="Q4829"/>
      <c r="R4829"/>
      <c r="S4829" s="30"/>
    </row>
    <row r="4830" spans="1:19" x14ac:dyDescent="0.3">
      <c r="A4830" s="25"/>
      <c r="C4830"/>
      <c r="D4830"/>
      <c r="E4830"/>
      <c r="F4830"/>
      <c r="G4830"/>
      <c r="J4830"/>
      <c r="K4830"/>
      <c r="N4830"/>
      <c r="O4830"/>
      <c r="P4830"/>
      <c r="Q4830"/>
      <c r="R4830"/>
      <c r="S4830" s="30"/>
    </row>
    <row r="4831" spans="1:19" x14ac:dyDescent="0.3">
      <c r="A4831" s="25"/>
      <c r="C4831"/>
      <c r="D4831"/>
      <c r="E4831"/>
      <c r="F4831"/>
      <c r="G4831"/>
      <c r="J4831"/>
      <c r="K4831"/>
      <c r="N4831"/>
      <c r="O4831"/>
      <c r="P4831"/>
      <c r="Q4831"/>
      <c r="R4831"/>
      <c r="S4831" s="30"/>
    </row>
    <row r="4832" spans="1:19" x14ac:dyDescent="0.3">
      <c r="A4832" s="25"/>
      <c r="C4832"/>
      <c r="D4832"/>
      <c r="E4832"/>
      <c r="F4832"/>
      <c r="G4832"/>
      <c r="J4832"/>
      <c r="K4832"/>
      <c r="N4832"/>
      <c r="O4832"/>
      <c r="P4832"/>
      <c r="Q4832"/>
      <c r="R4832"/>
      <c r="S4832" s="30"/>
    </row>
    <row r="4833" spans="1:19" x14ac:dyDescent="0.3">
      <c r="A4833" s="25"/>
      <c r="C4833"/>
      <c r="D4833"/>
      <c r="E4833"/>
      <c r="F4833"/>
      <c r="G4833"/>
      <c r="J4833"/>
      <c r="K4833"/>
      <c r="N4833"/>
      <c r="O4833"/>
      <c r="P4833"/>
      <c r="Q4833"/>
      <c r="R4833"/>
      <c r="S4833" s="30"/>
    </row>
    <row r="4834" spans="1:19" x14ac:dyDescent="0.3">
      <c r="A4834" s="25"/>
      <c r="C4834"/>
      <c r="D4834"/>
      <c r="E4834"/>
      <c r="F4834"/>
      <c r="G4834"/>
      <c r="J4834"/>
      <c r="K4834"/>
      <c r="N4834"/>
      <c r="O4834"/>
      <c r="P4834"/>
      <c r="Q4834"/>
      <c r="R4834"/>
      <c r="S4834" s="30"/>
    </row>
    <row r="4835" spans="1:19" x14ac:dyDescent="0.3">
      <c r="A4835" s="25"/>
      <c r="C4835"/>
      <c r="D4835"/>
      <c r="E4835"/>
      <c r="F4835"/>
      <c r="G4835"/>
      <c r="J4835"/>
      <c r="K4835"/>
      <c r="N4835"/>
      <c r="O4835"/>
      <c r="P4835"/>
      <c r="Q4835"/>
      <c r="R4835"/>
      <c r="S4835" s="30"/>
    </row>
    <row r="4836" spans="1:19" x14ac:dyDescent="0.3">
      <c r="A4836" s="25"/>
      <c r="C4836"/>
      <c r="D4836"/>
      <c r="E4836"/>
      <c r="F4836"/>
      <c r="G4836"/>
      <c r="J4836"/>
      <c r="K4836"/>
      <c r="N4836"/>
      <c r="O4836"/>
      <c r="P4836"/>
      <c r="Q4836"/>
      <c r="R4836"/>
      <c r="S4836" s="30"/>
    </row>
    <row r="4837" spans="1:19" x14ac:dyDescent="0.3">
      <c r="A4837" s="25"/>
      <c r="C4837"/>
      <c r="D4837"/>
      <c r="E4837"/>
      <c r="F4837"/>
      <c r="G4837"/>
      <c r="J4837"/>
      <c r="K4837"/>
      <c r="N4837"/>
      <c r="O4837"/>
      <c r="P4837"/>
      <c r="Q4837"/>
      <c r="R4837"/>
      <c r="S4837" s="30"/>
    </row>
    <row r="4838" spans="1:19" x14ac:dyDescent="0.3">
      <c r="A4838" s="25"/>
      <c r="C4838"/>
      <c r="D4838"/>
      <c r="E4838"/>
      <c r="F4838"/>
      <c r="G4838"/>
      <c r="J4838"/>
      <c r="K4838"/>
      <c r="N4838"/>
      <c r="O4838"/>
      <c r="P4838"/>
      <c r="Q4838"/>
      <c r="R4838"/>
      <c r="S4838" s="30"/>
    </row>
    <row r="4839" spans="1:19" x14ac:dyDescent="0.3">
      <c r="A4839" s="25"/>
      <c r="C4839"/>
      <c r="D4839"/>
      <c r="E4839"/>
      <c r="F4839"/>
      <c r="G4839"/>
      <c r="J4839"/>
      <c r="K4839"/>
      <c r="N4839"/>
      <c r="O4839"/>
      <c r="P4839"/>
      <c r="Q4839"/>
      <c r="R4839"/>
      <c r="S4839" s="30"/>
    </row>
    <row r="4840" spans="1:19" x14ac:dyDescent="0.3">
      <c r="A4840" s="25"/>
      <c r="C4840"/>
      <c r="D4840"/>
      <c r="E4840"/>
      <c r="F4840"/>
      <c r="G4840"/>
      <c r="J4840"/>
      <c r="K4840"/>
      <c r="N4840"/>
      <c r="O4840"/>
      <c r="P4840"/>
      <c r="Q4840"/>
      <c r="R4840"/>
      <c r="S4840" s="30"/>
    </row>
    <row r="4841" spans="1:19" x14ac:dyDescent="0.3">
      <c r="A4841" s="25"/>
      <c r="C4841"/>
      <c r="D4841"/>
      <c r="E4841"/>
      <c r="F4841"/>
      <c r="G4841"/>
      <c r="J4841"/>
      <c r="K4841"/>
      <c r="N4841"/>
      <c r="O4841"/>
      <c r="P4841"/>
      <c r="Q4841"/>
      <c r="R4841"/>
      <c r="S4841" s="30"/>
    </row>
    <row r="4842" spans="1:19" x14ac:dyDescent="0.3">
      <c r="A4842" s="25"/>
      <c r="C4842"/>
      <c r="D4842"/>
      <c r="E4842"/>
      <c r="F4842"/>
      <c r="G4842"/>
      <c r="J4842"/>
      <c r="K4842"/>
      <c r="N4842"/>
      <c r="O4842"/>
      <c r="P4842"/>
      <c r="Q4842"/>
      <c r="R4842"/>
      <c r="S4842" s="30"/>
    </row>
    <row r="4843" spans="1:19" x14ac:dyDescent="0.3">
      <c r="A4843" s="25"/>
      <c r="C4843"/>
      <c r="D4843"/>
      <c r="E4843"/>
      <c r="F4843"/>
      <c r="G4843"/>
      <c r="J4843"/>
      <c r="K4843"/>
      <c r="N4843"/>
      <c r="O4843"/>
      <c r="P4843"/>
      <c r="Q4843"/>
      <c r="R4843"/>
      <c r="S4843" s="30"/>
    </row>
    <row r="4844" spans="1:19" x14ac:dyDescent="0.3">
      <c r="A4844" s="25"/>
      <c r="C4844"/>
      <c r="D4844"/>
      <c r="E4844"/>
      <c r="F4844"/>
      <c r="G4844"/>
      <c r="J4844"/>
      <c r="K4844"/>
      <c r="N4844"/>
      <c r="O4844"/>
      <c r="P4844"/>
      <c r="Q4844"/>
      <c r="R4844"/>
      <c r="S4844" s="30"/>
    </row>
    <row r="4845" spans="1:19" x14ac:dyDescent="0.3">
      <c r="A4845" s="25"/>
      <c r="C4845"/>
      <c r="D4845"/>
      <c r="E4845"/>
      <c r="F4845"/>
      <c r="G4845"/>
      <c r="J4845"/>
      <c r="K4845"/>
      <c r="N4845"/>
      <c r="O4845"/>
      <c r="P4845"/>
      <c r="Q4845"/>
      <c r="R4845"/>
      <c r="S4845" s="30"/>
    </row>
    <row r="4846" spans="1:19" x14ac:dyDescent="0.3">
      <c r="A4846" s="25"/>
      <c r="C4846"/>
      <c r="D4846"/>
      <c r="E4846"/>
      <c r="F4846"/>
      <c r="G4846"/>
      <c r="J4846"/>
      <c r="K4846"/>
      <c r="N4846"/>
      <c r="O4846"/>
      <c r="P4846"/>
      <c r="Q4846"/>
      <c r="R4846"/>
      <c r="S4846" s="30"/>
    </row>
    <row r="4847" spans="1:19" x14ac:dyDescent="0.3">
      <c r="A4847" s="25"/>
      <c r="C4847"/>
      <c r="D4847"/>
      <c r="E4847"/>
      <c r="F4847"/>
      <c r="G4847"/>
      <c r="J4847"/>
      <c r="K4847"/>
      <c r="N4847"/>
      <c r="O4847"/>
      <c r="P4847"/>
      <c r="Q4847"/>
      <c r="R4847"/>
      <c r="S4847" s="30"/>
    </row>
    <row r="4848" spans="1:19" x14ac:dyDescent="0.3">
      <c r="A4848" s="25"/>
      <c r="C4848"/>
      <c r="D4848"/>
      <c r="E4848"/>
      <c r="F4848"/>
      <c r="G4848"/>
      <c r="J4848"/>
      <c r="K4848"/>
      <c r="N4848"/>
      <c r="O4848"/>
      <c r="P4848"/>
      <c r="Q4848"/>
      <c r="R4848"/>
      <c r="S4848" s="30"/>
    </row>
    <row r="4849" spans="1:19" x14ac:dyDescent="0.3">
      <c r="A4849" s="25"/>
      <c r="C4849"/>
      <c r="D4849"/>
      <c r="E4849"/>
      <c r="F4849"/>
      <c r="G4849"/>
      <c r="J4849"/>
      <c r="K4849"/>
      <c r="N4849"/>
      <c r="O4849"/>
      <c r="P4849"/>
      <c r="Q4849"/>
      <c r="R4849"/>
      <c r="S4849" s="30"/>
    </row>
    <row r="4850" spans="1:19" x14ac:dyDescent="0.3">
      <c r="A4850" s="25"/>
      <c r="C4850"/>
      <c r="D4850"/>
      <c r="E4850"/>
      <c r="F4850"/>
      <c r="G4850"/>
      <c r="J4850"/>
      <c r="K4850"/>
      <c r="N4850"/>
      <c r="O4850"/>
      <c r="P4850"/>
      <c r="Q4850"/>
      <c r="R4850"/>
      <c r="S4850" s="30"/>
    </row>
    <row r="4851" spans="1:19" x14ac:dyDescent="0.3">
      <c r="A4851" s="25"/>
      <c r="C4851"/>
      <c r="D4851"/>
      <c r="E4851"/>
      <c r="F4851"/>
      <c r="G4851"/>
      <c r="J4851"/>
      <c r="K4851"/>
      <c r="N4851"/>
      <c r="O4851"/>
      <c r="P4851"/>
      <c r="Q4851"/>
      <c r="R4851"/>
      <c r="S4851" s="30"/>
    </row>
    <row r="4852" spans="1:19" x14ac:dyDescent="0.3">
      <c r="A4852" s="25"/>
      <c r="C4852"/>
      <c r="D4852"/>
      <c r="E4852"/>
      <c r="F4852"/>
      <c r="G4852"/>
      <c r="J4852"/>
      <c r="K4852"/>
      <c r="N4852"/>
      <c r="O4852"/>
      <c r="P4852"/>
      <c r="Q4852"/>
      <c r="R4852"/>
      <c r="S4852" s="30"/>
    </row>
    <row r="4853" spans="1:19" x14ac:dyDescent="0.3">
      <c r="A4853" s="25"/>
      <c r="C4853"/>
      <c r="D4853"/>
      <c r="E4853"/>
      <c r="F4853"/>
      <c r="G4853"/>
      <c r="J4853"/>
      <c r="K4853"/>
      <c r="N4853"/>
      <c r="O4853"/>
      <c r="P4853"/>
      <c r="Q4853"/>
      <c r="R4853"/>
      <c r="S4853" s="30"/>
    </row>
    <row r="4854" spans="1:19" x14ac:dyDescent="0.3">
      <c r="A4854" s="25"/>
      <c r="C4854"/>
      <c r="D4854"/>
      <c r="E4854"/>
      <c r="F4854"/>
      <c r="G4854"/>
      <c r="J4854"/>
      <c r="K4854"/>
      <c r="N4854"/>
      <c r="O4854"/>
      <c r="P4854"/>
      <c r="Q4854"/>
      <c r="R4854"/>
      <c r="S4854" s="30"/>
    </row>
    <row r="4855" spans="1:19" x14ac:dyDescent="0.3">
      <c r="A4855" s="25"/>
      <c r="C4855"/>
      <c r="D4855"/>
      <c r="E4855"/>
      <c r="F4855"/>
      <c r="G4855"/>
      <c r="J4855"/>
      <c r="K4855"/>
      <c r="N4855"/>
      <c r="O4855"/>
      <c r="P4855"/>
      <c r="Q4855"/>
      <c r="R4855"/>
      <c r="S4855" s="30"/>
    </row>
    <row r="4856" spans="1:19" x14ac:dyDescent="0.3">
      <c r="A4856" s="25"/>
      <c r="C4856"/>
      <c r="D4856"/>
      <c r="E4856"/>
      <c r="F4856"/>
      <c r="G4856"/>
      <c r="H4856"/>
      <c r="J4856"/>
      <c r="K4856"/>
      <c r="N4856"/>
      <c r="O4856"/>
      <c r="P4856"/>
      <c r="Q4856"/>
      <c r="R4856"/>
      <c r="S4856" s="30"/>
    </row>
    <row r="4857" spans="1:19" x14ac:dyDescent="0.3">
      <c r="A4857" s="25"/>
      <c r="C4857"/>
      <c r="D4857"/>
      <c r="E4857"/>
      <c r="F4857"/>
      <c r="G4857"/>
      <c r="H4857"/>
      <c r="J4857"/>
      <c r="K4857"/>
      <c r="N4857"/>
      <c r="O4857"/>
      <c r="P4857"/>
      <c r="Q4857"/>
      <c r="R4857"/>
      <c r="S4857" s="30"/>
    </row>
    <row r="4858" spans="1:19" x14ac:dyDescent="0.3">
      <c r="A4858" s="25"/>
      <c r="C4858"/>
      <c r="D4858"/>
      <c r="E4858"/>
      <c r="F4858"/>
      <c r="G4858"/>
      <c r="J4858"/>
      <c r="K4858"/>
      <c r="N4858"/>
      <c r="O4858"/>
      <c r="P4858"/>
      <c r="Q4858"/>
      <c r="R4858"/>
      <c r="S4858" s="30"/>
    </row>
    <row r="4859" spans="1:19" x14ac:dyDescent="0.3">
      <c r="A4859" s="25"/>
      <c r="C4859"/>
      <c r="D4859"/>
      <c r="E4859"/>
      <c r="F4859"/>
      <c r="G4859"/>
      <c r="J4859"/>
      <c r="K4859"/>
      <c r="N4859"/>
      <c r="O4859"/>
      <c r="P4859"/>
      <c r="Q4859"/>
      <c r="R4859"/>
      <c r="S4859" s="30"/>
    </row>
    <row r="4860" spans="1:19" x14ac:dyDescent="0.3">
      <c r="A4860" s="25"/>
      <c r="C4860"/>
      <c r="D4860"/>
      <c r="E4860"/>
      <c r="F4860"/>
      <c r="G4860"/>
      <c r="J4860"/>
      <c r="K4860"/>
      <c r="N4860"/>
      <c r="O4860"/>
      <c r="P4860"/>
      <c r="Q4860"/>
      <c r="R4860"/>
      <c r="S4860" s="30"/>
    </row>
    <row r="4861" spans="1:19" x14ac:dyDescent="0.3">
      <c r="A4861" s="25"/>
      <c r="C4861"/>
      <c r="D4861"/>
      <c r="E4861"/>
      <c r="F4861"/>
      <c r="G4861"/>
      <c r="J4861"/>
      <c r="K4861"/>
      <c r="N4861"/>
      <c r="O4861"/>
      <c r="P4861"/>
      <c r="Q4861"/>
      <c r="R4861"/>
      <c r="S4861" s="30"/>
    </row>
    <row r="4862" spans="1:19" x14ac:dyDescent="0.3">
      <c r="A4862" s="25"/>
      <c r="C4862"/>
      <c r="D4862"/>
      <c r="E4862"/>
      <c r="F4862"/>
      <c r="G4862"/>
      <c r="J4862"/>
      <c r="K4862"/>
      <c r="N4862"/>
      <c r="O4862"/>
      <c r="P4862"/>
      <c r="Q4862"/>
      <c r="R4862"/>
      <c r="S4862" s="30"/>
    </row>
    <row r="4863" spans="1:19" x14ac:dyDescent="0.3">
      <c r="A4863" s="25"/>
      <c r="C4863"/>
      <c r="D4863"/>
      <c r="E4863"/>
      <c r="F4863"/>
      <c r="G4863"/>
      <c r="J4863"/>
      <c r="K4863"/>
      <c r="N4863"/>
      <c r="O4863"/>
      <c r="P4863"/>
      <c r="Q4863"/>
      <c r="R4863"/>
      <c r="S4863" s="30"/>
    </row>
    <row r="4864" spans="1:19" x14ac:dyDescent="0.3">
      <c r="A4864" s="25"/>
      <c r="C4864"/>
      <c r="D4864"/>
      <c r="E4864"/>
      <c r="F4864"/>
      <c r="G4864"/>
      <c r="J4864"/>
      <c r="K4864"/>
      <c r="N4864"/>
      <c r="O4864"/>
      <c r="P4864"/>
      <c r="Q4864"/>
      <c r="R4864"/>
      <c r="S4864" s="30"/>
    </row>
    <row r="4865" spans="1:19" x14ac:dyDescent="0.3">
      <c r="A4865" s="25"/>
      <c r="C4865"/>
      <c r="D4865"/>
      <c r="E4865"/>
      <c r="F4865"/>
      <c r="G4865"/>
      <c r="J4865"/>
      <c r="K4865"/>
      <c r="N4865"/>
      <c r="O4865"/>
      <c r="P4865"/>
      <c r="Q4865"/>
      <c r="R4865"/>
      <c r="S4865" s="30"/>
    </row>
    <row r="4866" spans="1:19" x14ac:dyDescent="0.3">
      <c r="A4866" s="25"/>
      <c r="C4866"/>
      <c r="D4866"/>
      <c r="E4866"/>
      <c r="F4866"/>
      <c r="G4866"/>
      <c r="J4866"/>
      <c r="K4866"/>
      <c r="N4866"/>
      <c r="O4866"/>
      <c r="P4866"/>
      <c r="Q4866"/>
      <c r="R4866"/>
      <c r="S4866" s="30"/>
    </row>
    <row r="4867" spans="1:19" x14ac:dyDescent="0.3">
      <c r="A4867" s="25"/>
      <c r="C4867"/>
      <c r="D4867"/>
      <c r="E4867"/>
      <c r="F4867"/>
      <c r="G4867"/>
      <c r="J4867"/>
      <c r="K4867"/>
      <c r="N4867"/>
      <c r="O4867"/>
      <c r="P4867"/>
      <c r="Q4867"/>
      <c r="R4867"/>
      <c r="S4867" s="30"/>
    </row>
    <row r="4868" spans="1:19" x14ac:dyDescent="0.3">
      <c r="A4868" s="25"/>
      <c r="C4868"/>
      <c r="D4868"/>
      <c r="E4868"/>
      <c r="F4868"/>
      <c r="G4868"/>
      <c r="J4868"/>
      <c r="K4868"/>
      <c r="N4868"/>
      <c r="O4868"/>
      <c r="P4868"/>
      <c r="Q4868"/>
      <c r="R4868"/>
      <c r="S4868" s="30"/>
    </row>
    <row r="4869" spans="1:19" x14ac:dyDescent="0.3">
      <c r="A4869" s="25"/>
      <c r="C4869"/>
      <c r="D4869"/>
      <c r="E4869"/>
      <c r="F4869"/>
      <c r="G4869"/>
      <c r="J4869"/>
      <c r="K4869"/>
      <c r="N4869"/>
      <c r="O4869"/>
      <c r="P4869"/>
      <c r="Q4869"/>
      <c r="R4869"/>
      <c r="S4869" s="30"/>
    </row>
    <row r="4870" spans="1:19" x14ac:dyDescent="0.3">
      <c r="A4870" s="25"/>
      <c r="C4870"/>
      <c r="D4870"/>
      <c r="E4870"/>
      <c r="F4870"/>
      <c r="G4870"/>
      <c r="H4870"/>
      <c r="J4870"/>
      <c r="K4870"/>
      <c r="N4870"/>
      <c r="O4870"/>
      <c r="P4870"/>
      <c r="Q4870"/>
      <c r="R4870"/>
      <c r="S4870" s="30"/>
    </row>
    <row r="4871" spans="1:19" x14ac:dyDescent="0.3">
      <c r="A4871" s="25"/>
      <c r="C4871"/>
      <c r="D4871"/>
      <c r="E4871"/>
      <c r="F4871"/>
      <c r="G4871"/>
      <c r="H4871"/>
      <c r="J4871"/>
      <c r="K4871"/>
      <c r="N4871"/>
      <c r="O4871"/>
      <c r="P4871"/>
      <c r="Q4871"/>
      <c r="R4871"/>
      <c r="S4871" s="30"/>
    </row>
    <row r="4872" spans="1:19" x14ac:dyDescent="0.3">
      <c r="A4872" s="25"/>
      <c r="C4872"/>
      <c r="D4872"/>
      <c r="E4872"/>
      <c r="F4872"/>
      <c r="G4872"/>
      <c r="H4872"/>
      <c r="J4872"/>
      <c r="K4872"/>
      <c r="N4872"/>
      <c r="O4872"/>
      <c r="P4872"/>
      <c r="Q4872"/>
      <c r="R4872"/>
      <c r="S4872" s="30"/>
    </row>
    <row r="4873" spans="1:19" x14ac:dyDescent="0.3">
      <c r="A4873" s="25"/>
      <c r="C4873"/>
      <c r="D4873"/>
      <c r="E4873"/>
      <c r="F4873"/>
      <c r="G4873"/>
      <c r="J4873"/>
      <c r="K4873"/>
      <c r="N4873"/>
      <c r="O4873"/>
      <c r="P4873"/>
      <c r="Q4873"/>
      <c r="R4873"/>
      <c r="S4873" s="30"/>
    </row>
    <row r="4874" spans="1:19" x14ac:dyDescent="0.3">
      <c r="A4874" s="25"/>
      <c r="C4874"/>
      <c r="D4874"/>
      <c r="E4874"/>
      <c r="F4874"/>
      <c r="G4874"/>
      <c r="J4874"/>
      <c r="K4874"/>
      <c r="N4874"/>
      <c r="O4874"/>
      <c r="P4874"/>
      <c r="Q4874"/>
      <c r="R4874"/>
      <c r="S4874" s="30"/>
    </row>
    <row r="4875" spans="1:19" x14ac:dyDescent="0.3">
      <c r="A4875" s="25"/>
      <c r="C4875"/>
      <c r="D4875"/>
      <c r="E4875"/>
      <c r="F4875"/>
      <c r="G4875"/>
      <c r="J4875"/>
      <c r="K4875"/>
      <c r="N4875"/>
      <c r="O4875"/>
      <c r="P4875"/>
      <c r="Q4875"/>
      <c r="R4875"/>
      <c r="S4875" s="30"/>
    </row>
    <row r="4876" spans="1:19" x14ac:dyDescent="0.3">
      <c r="A4876" s="25"/>
      <c r="C4876"/>
      <c r="D4876"/>
      <c r="E4876"/>
      <c r="F4876"/>
      <c r="G4876"/>
      <c r="H4876"/>
      <c r="J4876"/>
      <c r="K4876"/>
      <c r="N4876"/>
      <c r="O4876"/>
      <c r="P4876"/>
      <c r="Q4876"/>
      <c r="R4876"/>
      <c r="S4876" s="30"/>
    </row>
    <row r="4877" spans="1:19" x14ac:dyDescent="0.3">
      <c r="A4877" s="25"/>
      <c r="C4877"/>
      <c r="D4877"/>
      <c r="E4877"/>
      <c r="F4877"/>
      <c r="G4877"/>
      <c r="H4877"/>
      <c r="J4877"/>
      <c r="K4877"/>
      <c r="N4877"/>
      <c r="O4877"/>
      <c r="P4877"/>
      <c r="Q4877"/>
      <c r="R4877"/>
      <c r="S4877" s="30"/>
    </row>
    <row r="4878" spans="1:19" x14ac:dyDescent="0.3">
      <c r="A4878" s="25"/>
      <c r="C4878"/>
      <c r="D4878"/>
      <c r="E4878"/>
      <c r="F4878"/>
      <c r="G4878"/>
      <c r="H4878"/>
      <c r="J4878"/>
      <c r="K4878"/>
      <c r="N4878"/>
      <c r="O4878"/>
      <c r="P4878"/>
      <c r="Q4878"/>
      <c r="R4878"/>
      <c r="S4878" s="30"/>
    </row>
    <row r="4879" spans="1:19" x14ac:dyDescent="0.3">
      <c r="A4879" s="25"/>
      <c r="C4879"/>
      <c r="D4879"/>
      <c r="E4879"/>
      <c r="F4879"/>
      <c r="G4879"/>
      <c r="H4879"/>
      <c r="J4879"/>
      <c r="K4879"/>
      <c r="N4879"/>
      <c r="O4879"/>
      <c r="P4879"/>
      <c r="Q4879"/>
      <c r="R4879"/>
      <c r="S4879" s="30"/>
    </row>
    <row r="4880" spans="1:19" x14ac:dyDescent="0.3">
      <c r="A4880" s="25"/>
      <c r="C4880"/>
      <c r="D4880"/>
      <c r="E4880"/>
      <c r="F4880"/>
      <c r="G4880"/>
      <c r="H4880"/>
      <c r="J4880"/>
      <c r="K4880"/>
      <c r="N4880"/>
      <c r="O4880"/>
      <c r="P4880"/>
      <c r="Q4880"/>
      <c r="R4880"/>
      <c r="S4880" s="30"/>
    </row>
    <row r="4881" spans="1:19" x14ac:dyDescent="0.3">
      <c r="A4881" s="25"/>
      <c r="C4881"/>
      <c r="D4881"/>
      <c r="E4881"/>
      <c r="F4881"/>
      <c r="G4881"/>
      <c r="J4881"/>
      <c r="K4881"/>
      <c r="N4881"/>
      <c r="O4881"/>
      <c r="P4881"/>
      <c r="Q4881"/>
      <c r="R4881"/>
      <c r="S4881" s="30"/>
    </row>
    <row r="4882" spans="1:19" x14ac:dyDescent="0.3">
      <c r="A4882" s="25"/>
      <c r="C4882"/>
      <c r="D4882"/>
      <c r="E4882"/>
      <c r="F4882"/>
      <c r="G4882"/>
      <c r="J4882"/>
      <c r="K4882"/>
      <c r="N4882"/>
      <c r="O4882"/>
      <c r="P4882"/>
      <c r="Q4882"/>
      <c r="R4882"/>
      <c r="S4882" s="30"/>
    </row>
    <row r="4883" spans="1:19" x14ac:dyDescent="0.3">
      <c r="A4883" s="25"/>
      <c r="C4883"/>
      <c r="D4883"/>
      <c r="E4883"/>
      <c r="F4883"/>
      <c r="G4883"/>
      <c r="J4883"/>
      <c r="K4883"/>
      <c r="N4883"/>
      <c r="O4883"/>
      <c r="P4883"/>
      <c r="Q4883"/>
      <c r="R4883"/>
      <c r="S4883" s="30"/>
    </row>
    <row r="4884" spans="1:19" x14ac:dyDescent="0.3">
      <c r="A4884" s="25"/>
      <c r="C4884"/>
      <c r="D4884"/>
      <c r="E4884"/>
      <c r="F4884"/>
      <c r="G4884"/>
      <c r="H4884"/>
      <c r="J4884"/>
      <c r="K4884"/>
      <c r="N4884"/>
      <c r="O4884"/>
      <c r="P4884"/>
      <c r="Q4884"/>
      <c r="R4884"/>
      <c r="S4884" s="30"/>
    </row>
    <row r="4885" spans="1:19" x14ac:dyDescent="0.3">
      <c r="A4885" s="25"/>
      <c r="C4885"/>
      <c r="D4885"/>
      <c r="E4885"/>
      <c r="F4885"/>
      <c r="G4885"/>
      <c r="H4885"/>
      <c r="J4885"/>
      <c r="K4885"/>
      <c r="N4885"/>
      <c r="O4885"/>
      <c r="P4885"/>
      <c r="Q4885"/>
      <c r="R4885"/>
      <c r="S4885" s="30"/>
    </row>
    <row r="4886" spans="1:19" x14ac:dyDescent="0.3">
      <c r="A4886" s="25"/>
      <c r="C4886"/>
      <c r="D4886"/>
      <c r="E4886"/>
      <c r="F4886"/>
      <c r="G4886"/>
      <c r="J4886"/>
      <c r="K4886"/>
      <c r="N4886"/>
      <c r="O4886"/>
      <c r="P4886"/>
      <c r="Q4886"/>
      <c r="R4886"/>
      <c r="S4886" s="30"/>
    </row>
    <row r="4887" spans="1:19" x14ac:dyDescent="0.3">
      <c r="A4887" s="25"/>
      <c r="C4887"/>
      <c r="D4887"/>
      <c r="E4887"/>
      <c r="F4887"/>
      <c r="G4887"/>
      <c r="H4887"/>
      <c r="J4887"/>
      <c r="K4887"/>
      <c r="N4887"/>
      <c r="O4887"/>
      <c r="P4887"/>
      <c r="Q4887"/>
      <c r="R4887"/>
      <c r="S4887" s="30"/>
    </row>
    <row r="4888" spans="1:19" x14ac:dyDescent="0.3">
      <c r="A4888" s="25"/>
      <c r="C4888"/>
      <c r="D4888"/>
      <c r="E4888"/>
      <c r="F4888"/>
      <c r="G4888"/>
      <c r="H4888"/>
      <c r="J4888"/>
      <c r="K4888"/>
      <c r="N4888"/>
      <c r="O4888"/>
      <c r="P4888"/>
      <c r="Q4888"/>
      <c r="R4888"/>
      <c r="S4888" s="30"/>
    </row>
    <row r="4889" spans="1:19" x14ac:dyDescent="0.3">
      <c r="A4889" s="25"/>
      <c r="C4889"/>
      <c r="D4889"/>
      <c r="E4889"/>
      <c r="F4889"/>
      <c r="G4889"/>
      <c r="H4889"/>
      <c r="J4889"/>
      <c r="K4889"/>
      <c r="N4889"/>
      <c r="O4889"/>
      <c r="P4889"/>
      <c r="Q4889"/>
      <c r="R4889"/>
      <c r="S4889" s="30"/>
    </row>
    <row r="4890" spans="1:19" x14ac:dyDescent="0.3">
      <c r="A4890" s="25"/>
      <c r="C4890"/>
      <c r="D4890"/>
      <c r="E4890"/>
      <c r="F4890"/>
      <c r="G4890"/>
      <c r="H4890"/>
      <c r="J4890"/>
      <c r="K4890"/>
      <c r="N4890"/>
      <c r="O4890"/>
      <c r="P4890"/>
      <c r="Q4890"/>
      <c r="R4890"/>
      <c r="S4890" s="30"/>
    </row>
    <row r="4891" spans="1:19" x14ac:dyDescent="0.3">
      <c r="A4891" s="25"/>
      <c r="C4891"/>
      <c r="D4891"/>
      <c r="E4891"/>
      <c r="F4891"/>
      <c r="G4891"/>
      <c r="H4891"/>
      <c r="J4891"/>
      <c r="K4891"/>
      <c r="N4891"/>
      <c r="O4891"/>
      <c r="P4891"/>
      <c r="Q4891"/>
      <c r="R4891"/>
      <c r="S4891" s="30"/>
    </row>
    <row r="4892" spans="1:19" x14ac:dyDescent="0.3">
      <c r="A4892" s="25"/>
      <c r="C4892"/>
      <c r="D4892"/>
      <c r="E4892"/>
      <c r="F4892"/>
      <c r="G4892"/>
      <c r="J4892"/>
      <c r="K4892"/>
      <c r="N4892"/>
      <c r="O4892"/>
      <c r="P4892"/>
      <c r="Q4892"/>
      <c r="R4892"/>
      <c r="S4892" s="30"/>
    </row>
    <row r="4893" spans="1:19" x14ac:dyDescent="0.3">
      <c r="A4893" s="25"/>
      <c r="C4893"/>
      <c r="D4893"/>
      <c r="E4893"/>
      <c r="F4893"/>
      <c r="G4893"/>
      <c r="J4893"/>
      <c r="K4893"/>
      <c r="N4893"/>
      <c r="O4893"/>
      <c r="P4893"/>
      <c r="Q4893"/>
      <c r="R4893"/>
      <c r="S4893" s="30"/>
    </row>
    <row r="4894" spans="1:19" x14ac:dyDescent="0.3">
      <c r="A4894" s="25"/>
      <c r="C4894"/>
      <c r="D4894"/>
      <c r="E4894"/>
      <c r="F4894"/>
      <c r="G4894"/>
      <c r="I4894"/>
      <c r="J4894"/>
      <c r="K4894"/>
      <c r="N4894"/>
      <c r="O4894"/>
      <c r="P4894"/>
      <c r="Q4894"/>
      <c r="R4894"/>
      <c r="S4894" s="30"/>
    </row>
    <row r="4895" spans="1:19" x14ac:dyDescent="0.3">
      <c r="A4895" s="25"/>
      <c r="C4895"/>
      <c r="D4895"/>
      <c r="E4895"/>
      <c r="F4895"/>
      <c r="G4895"/>
      <c r="J4895"/>
      <c r="K4895"/>
      <c r="N4895"/>
      <c r="O4895"/>
      <c r="P4895"/>
      <c r="Q4895"/>
      <c r="R4895"/>
      <c r="S4895" s="30"/>
    </row>
    <row r="4896" spans="1:19" x14ac:dyDescent="0.3">
      <c r="A4896" s="25"/>
      <c r="C4896"/>
      <c r="D4896"/>
      <c r="E4896"/>
      <c r="F4896"/>
      <c r="G4896"/>
      <c r="J4896"/>
      <c r="K4896"/>
      <c r="N4896"/>
      <c r="O4896"/>
      <c r="P4896"/>
      <c r="Q4896"/>
      <c r="R4896"/>
      <c r="S4896" s="30"/>
    </row>
    <row r="4897" spans="1:19" x14ac:dyDescent="0.3">
      <c r="A4897" s="25"/>
      <c r="C4897"/>
      <c r="D4897"/>
      <c r="E4897"/>
      <c r="F4897"/>
      <c r="G4897"/>
      <c r="J4897"/>
      <c r="K4897"/>
      <c r="N4897"/>
      <c r="O4897"/>
      <c r="P4897"/>
      <c r="Q4897"/>
      <c r="R4897"/>
      <c r="S4897" s="30"/>
    </row>
    <row r="4898" spans="1:19" x14ac:dyDescent="0.3">
      <c r="A4898" s="25"/>
      <c r="C4898"/>
      <c r="D4898"/>
      <c r="E4898"/>
      <c r="F4898"/>
      <c r="G4898"/>
      <c r="J4898"/>
      <c r="K4898"/>
      <c r="N4898"/>
      <c r="O4898"/>
      <c r="P4898"/>
      <c r="Q4898"/>
      <c r="R4898"/>
      <c r="S4898" s="30"/>
    </row>
    <row r="4899" spans="1:19" x14ac:dyDescent="0.3">
      <c r="A4899" s="25"/>
      <c r="C4899"/>
      <c r="D4899"/>
      <c r="E4899"/>
      <c r="F4899"/>
      <c r="G4899"/>
      <c r="H4899"/>
      <c r="J4899"/>
      <c r="K4899"/>
      <c r="N4899"/>
      <c r="O4899"/>
      <c r="P4899"/>
      <c r="Q4899"/>
      <c r="R4899"/>
      <c r="S4899" s="30"/>
    </row>
    <row r="4900" spans="1:19" x14ac:dyDescent="0.3">
      <c r="A4900" s="25"/>
      <c r="C4900"/>
      <c r="D4900"/>
      <c r="E4900"/>
      <c r="F4900"/>
      <c r="G4900"/>
      <c r="H4900"/>
      <c r="J4900"/>
      <c r="K4900"/>
      <c r="N4900"/>
      <c r="O4900"/>
      <c r="P4900"/>
      <c r="Q4900"/>
      <c r="R4900"/>
      <c r="S4900" s="30"/>
    </row>
    <row r="4901" spans="1:19" x14ac:dyDescent="0.3">
      <c r="A4901" s="25"/>
      <c r="C4901"/>
      <c r="D4901"/>
      <c r="E4901"/>
      <c r="F4901"/>
      <c r="G4901"/>
      <c r="H4901"/>
      <c r="J4901"/>
      <c r="K4901"/>
      <c r="N4901"/>
      <c r="O4901"/>
      <c r="P4901"/>
      <c r="Q4901"/>
      <c r="R4901"/>
      <c r="S4901" s="30"/>
    </row>
    <row r="4902" spans="1:19" x14ac:dyDescent="0.3">
      <c r="A4902" s="25"/>
      <c r="C4902"/>
      <c r="D4902"/>
      <c r="E4902"/>
      <c r="F4902"/>
      <c r="G4902"/>
      <c r="J4902"/>
      <c r="K4902"/>
      <c r="N4902"/>
      <c r="O4902"/>
      <c r="P4902"/>
      <c r="Q4902"/>
      <c r="R4902"/>
      <c r="S4902" s="30"/>
    </row>
    <row r="4903" spans="1:19" x14ac:dyDescent="0.3">
      <c r="A4903" s="25"/>
      <c r="C4903"/>
      <c r="D4903"/>
      <c r="E4903"/>
      <c r="F4903"/>
      <c r="G4903"/>
      <c r="J4903"/>
      <c r="K4903"/>
      <c r="N4903"/>
      <c r="O4903"/>
      <c r="P4903"/>
      <c r="Q4903"/>
      <c r="R4903"/>
      <c r="S4903" s="30"/>
    </row>
    <row r="4904" spans="1:19" x14ac:dyDescent="0.3">
      <c r="A4904" s="25"/>
      <c r="C4904"/>
      <c r="D4904"/>
      <c r="E4904"/>
      <c r="F4904"/>
      <c r="G4904"/>
      <c r="J4904"/>
      <c r="K4904"/>
      <c r="N4904"/>
      <c r="O4904"/>
      <c r="P4904"/>
      <c r="Q4904"/>
      <c r="R4904"/>
      <c r="S4904" s="30"/>
    </row>
    <row r="4905" spans="1:19" x14ac:dyDescent="0.3">
      <c r="A4905" s="25"/>
      <c r="C4905"/>
      <c r="D4905"/>
      <c r="E4905"/>
      <c r="F4905"/>
      <c r="G4905"/>
      <c r="J4905"/>
      <c r="K4905"/>
      <c r="N4905"/>
      <c r="O4905"/>
      <c r="P4905"/>
      <c r="Q4905"/>
      <c r="R4905"/>
      <c r="S4905" s="30"/>
    </row>
    <row r="4906" spans="1:19" x14ac:dyDescent="0.3">
      <c r="A4906" s="25"/>
      <c r="C4906"/>
      <c r="D4906"/>
      <c r="E4906"/>
      <c r="F4906"/>
      <c r="G4906"/>
      <c r="H4906"/>
      <c r="J4906"/>
      <c r="K4906"/>
      <c r="N4906"/>
      <c r="O4906"/>
      <c r="P4906"/>
      <c r="Q4906"/>
      <c r="R4906"/>
      <c r="S4906" s="30"/>
    </row>
    <row r="4907" spans="1:19" x14ac:dyDescent="0.3">
      <c r="A4907" s="25"/>
      <c r="C4907"/>
      <c r="D4907"/>
      <c r="E4907"/>
      <c r="F4907"/>
      <c r="G4907"/>
      <c r="J4907"/>
      <c r="K4907"/>
      <c r="N4907"/>
      <c r="O4907"/>
      <c r="P4907"/>
      <c r="Q4907"/>
      <c r="R4907"/>
      <c r="S4907" s="30"/>
    </row>
    <row r="4908" spans="1:19" x14ac:dyDescent="0.3">
      <c r="A4908" s="25"/>
      <c r="C4908"/>
      <c r="D4908"/>
      <c r="E4908"/>
      <c r="F4908"/>
      <c r="G4908"/>
      <c r="H4908"/>
      <c r="J4908"/>
      <c r="K4908"/>
      <c r="N4908"/>
      <c r="O4908"/>
      <c r="P4908"/>
      <c r="Q4908"/>
      <c r="R4908"/>
      <c r="S4908" s="30"/>
    </row>
    <row r="4909" spans="1:19" x14ac:dyDescent="0.3">
      <c r="A4909" s="25"/>
      <c r="C4909"/>
      <c r="D4909"/>
      <c r="E4909"/>
      <c r="F4909"/>
      <c r="G4909"/>
      <c r="H4909"/>
      <c r="J4909"/>
      <c r="K4909"/>
      <c r="N4909"/>
      <c r="O4909"/>
      <c r="P4909"/>
      <c r="Q4909"/>
      <c r="R4909"/>
      <c r="S4909" s="30"/>
    </row>
    <row r="4910" spans="1:19" x14ac:dyDescent="0.3">
      <c r="A4910" s="25"/>
      <c r="C4910"/>
      <c r="D4910"/>
      <c r="E4910"/>
      <c r="F4910"/>
      <c r="G4910"/>
      <c r="H4910"/>
      <c r="J4910"/>
      <c r="K4910"/>
      <c r="N4910"/>
      <c r="O4910"/>
      <c r="P4910"/>
      <c r="Q4910"/>
      <c r="R4910"/>
      <c r="S4910" s="30"/>
    </row>
    <row r="4911" spans="1:19" x14ac:dyDescent="0.3">
      <c r="A4911" s="25"/>
      <c r="C4911"/>
      <c r="D4911"/>
      <c r="E4911"/>
      <c r="F4911"/>
      <c r="G4911"/>
      <c r="H4911"/>
      <c r="J4911"/>
      <c r="K4911"/>
      <c r="N4911"/>
      <c r="O4911"/>
      <c r="P4911"/>
      <c r="Q4911"/>
      <c r="R4911"/>
      <c r="S4911" s="30"/>
    </row>
    <row r="4912" spans="1:19" x14ac:dyDescent="0.3">
      <c r="A4912" s="25"/>
      <c r="C4912"/>
      <c r="D4912"/>
      <c r="E4912"/>
      <c r="F4912"/>
      <c r="G4912"/>
      <c r="H4912"/>
      <c r="J4912"/>
      <c r="K4912"/>
      <c r="N4912"/>
      <c r="O4912"/>
      <c r="P4912"/>
      <c r="Q4912"/>
      <c r="R4912"/>
      <c r="S4912" s="30"/>
    </row>
    <row r="4913" spans="1:19" x14ac:dyDescent="0.3">
      <c r="A4913" s="25"/>
      <c r="C4913"/>
      <c r="D4913"/>
      <c r="E4913"/>
      <c r="F4913"/>
      <c r="G4913"/>
      <c r="H4913"/>
      <c r="J4913"/>
      <c r="K4913"/>
      <c r="N4913"/>
      <c r="O4913"/>
      <c r="P4913"/>
      <c r="Q4913"/>
      <c r="R4913"/>
      <c r="S4913" s="30"/>
    </row>
    <row r="4914" spans="1:19" x14ac:dyDescent="0.3">
      <c r="A4914" s="25"/>
      <c r="C4914"/>
      <c r="D4914"/>
      <c r="E4914"/>
      <c r="F4914"/>
      <c r="G4914"/>
      <c r="H4914"/>
      <c r="I4914"/>
      <c r="J4914"/>
      <c r="K4914"/>
      <c r="N4914"/>
      <c r="O4914"/>
      <c r="P4914"/>
      <c r="Q4914"/>
      <c r="R4914"/>
      <c r="S4914" s="30"/>
    </row>
    <row r="4915" spans="1:19" x14ac:dyDescent="0.3">
      <c r="A4915" s="25"/>
      <c r="C4915"/>
      <c r="D4915"/>
      <c r="E4915"/>
      <c r="F4915"/>
      <c r="G4915"/>
      <c r="H4915"/>
      <c r="I4915"/>
      <c r="J4915"/>
      <c r="K4915"/>
      <c r="N4915"/>
      <c r="O4915"/>
      <c r="P4915"/>
      <c r="Q4915"/>
      <c r="R4915"/>
      <c r="S4915" s="30"/>
    </row>
    <row r="4916" spans="1:19" x14ac:dyDescent="0.3">
      <c r="A4916" s="25"/>
      <c r="C4916"/>
      <c r="D4916"/>
      <c r="E4916"/>
      <c r="F4916"/>
      <c r="G4916"/>
      <c r="H4916"/>
      <c r="I4916"/>
      <c r="J4916"/>
      <c r="K4916"/>
      <c r="N4916"/>
      <c r="O4916"/>
      <c r="P4916"/>
      <c r="Q4916"/>
      <c r="R4916"/>
      <c r="S4916" s="30"/>
    </row>
    <row r="4917" spans="1:19" x14ac:dyDescent="0.3">
      <c r="A4917" s="25"/>
      <c r="C4917"/>
      <c r="D4917"/>
      <c r="E4917"/>
      <c r="F4917"/>
      <c r="G4917"/>
      <c r="H4917"/>
      <c r="I4917"/>
      <c r="J4917"/>
      <c r="K4917"/>
      <c r="N4917"/>
      <c r="O4917"/>
      <c r="P4917"/>
      <c r="Q4917"/>
      <c r="R4917"/>
      <c r="S4917" s="30"/>
    </row>
    <row r="4918" spans="1:19" x14ac:dyDescent="0.3">
      <c r="A4918" s="25"/>
      <c r="C4918"/>
      <c r="D4918"/>
      <c r="E4918"/>
      <c r="F4918"/>
      <c r="G4918"/>
      <c r="H4918"/>
      <c r="I4918"/>
      <c r="J4918"/>
      <c r="K4918"/>
      <c r="N4918"/>
      <c r="O4918"/>
      <c r="P4918"/>
      <c r="Q4918"/>
      <c r="R4918"/>
      <c r="S4918" s="30"/>
    </row>
    <row r="4919" spans="1:19" x14ac:dyDescent="0.3">
      <c r="A4919" s="25"/>
      <c r="C4919"/>
      <c r="D4919"/>
      <c r="E4919"/>
      <c r="F4919"/>
      <c r="G4919"/>
      <c r="H4919"/>
      <c r="I4919"/>
      <c r="J4919"/>
      <c r="K4919"/>
      <c r="N4919"/>
      <c r="O4919"/>
      <c r="P4919"/>
      <c r="Q4919"/>
      <c r="R4919"/>
      <c r="S4919" s="30"/>
    </row>
    <row r="4920" spans="1:19" x14ac:dyDescent="0.3">
      <c r="A4920" s="25"/>
      <c r="C4920"/>
      <c r="D4920"/>
      <c r="E4920"/>
      <c r="F4920"/>
      <c r="G4920"/>
      <c r="H4920"/>
      <c r="I4920"/>
      <c r="J4920"/>
      <c r="K4920"/>
      <c r="N4920"/>
      <c r="O4920"/>
      <c r="P4920"/>
      <c r="Q4920"/>
      <c r="R4920"/>
      <c r="S4920" s="30"/>
    </row>
    <row r="4921" spans="1:19" x14ac:dyDescent="0.3">
      <c r="A4921" s="25"/>
      <c r="C4921"/>
      <c r="D4921"/>
      <c r="E4921"/>
      <c r="F4921"/>
      <c r="G4921"/>
      <c r="H4921"/>
      <c r="I4921"/>
      <c r="J4921"/>
      <c r="K4921"/>
      <c r="N4921"/>
      <c r="O4921"/>
      <c r="P4921"/>
      <c r="Q4921"/>
      <c r="R4921"/>
      <c r="S4921" s="30"/>
    </row>
    <row r="4922" spans="1:19" x14ac:dyDescent="0.3">
      <c r="A4922" s="25"/>
      <c r="C4922"/>
      <c r="D4922"/>
      <c r="E4922"/>
      <c r="F4922"/>
      <c r="G4922"/>
      <c r="J4922"/>
      <c r="K4922"/>
      <c r="N4922"/>
      <c r="O4922"/>
      <c r="P4922"/>
      <c r="Q4922"/>
      <c r="R4922"/>
      <c r="S4922" s="30"/>
    </row>
    <row r="4923" spans="1:19" x14ac:dyDescent="0.3">
      <c r="A4923" s="25"/>
      <c r="C4923"/>
      <c r="D4923"/>
      <c r="E4923"/>
      <c r="F4923"/>
      <c r="G4923"/>
      <c r="H4923"/>
      <c r="I4923"/>
      <c r="J4923"/>
      <c r="K4923"/>
      <c r="N4923"/>
      <c r="O4923"/>
      <c r="P4923"/>
      <c r="Q4923"/>
      <c r="R4923"/>
      <c r="S4923" s="30"/>
    </row>
    <row r="4924" spans="1:19" x14ac:dyDescent="0.3">
      <c r="A4924" s="25"/>
      <c r="C4924"/>
      <c r="D4924"/>
      <c r="E4924"/>
      <c r="F4924"/>
      <c r="G4924"/>
      <c r="H4924"/>
      <c r="I4924"/>
      <c r="J4924"/>
      <c r="K4924"/>
      <c r="N4924"/>
      <c r="O4924"/>
      <c r="P4924"/>
      <c r="Q4924"/>
      <c r="R4924"/>
      <c r="S4924" s="30"/>
    </row>
    <row r="4925" spans="1:19" x14ac:dyDescent="0.3">
      <c r="A4925" s="25"/>
      <c r="C4925"/>
      <c r="D4925"/>
      <c r="E4925"/>
      <c r="F4925"/>
      <c r="G4925"/>
      <c r="H4925"/>
      <c r="I4925"/>
      <c r="J4925"/>
      <c r="K4925"/>
      <c r="N4925"/>
      <c r="O4925"/>
      <c r="P4925"/>
      <c r="Q4925"/>
      <c r="R4925"/>
      <c r="S4925" s="30"/>
    </row>
    <row r="4926" spans="1:19" x14ac:dyDescent="0.3">
      <c r="A4926" s="25"/>
      <c r="C4926"/>
      <c r="D4926"/>
      <c r="E4926"/>
      <c r="F4926"/>
      <c r="G4926"/>
      <c r="H4926"/>
      <c r="I4926"/>
      <c r="J4926"/>
      <c r="K4926"/>
      <c r="N4926"/>
      <c r="O4926"/>
      <c r="P4926"/>
      <c r="Q4926"/>
      <c r="R4926"/>
      <c r="S4926" s="30"/>
    </row>
    <row r="4927" spans="1:19" x14ac:dyDescent="0.3">
      <c r="A4927" s="25"/>
      <c r="C4927"/>
      <c r="D4927"/>
      <c r="E4927"/>
      <c r="F4927"/>
      <c r="G4927"/>
      <c r="H4927"/>
      <c r="I4927"/>
      <c r="J4927"/>
      <c r="K4927"/>
      <c r="N4927"/>
      <c r="O4927"/>
      <c r="P4927"/>
      <c r="Q4927"/>
      <c r="R4927"/>
      <c r="S4927" s="30"/>
    </row>
    <row r="4928" spans="1:19" x14ac:dyDescent="0.3">
      <c r="A4928" s="25"/>
      <c r="C4928"/>
      <c r="D4928"/>
      <c r="E4928"/>
      <c r="F4928"/>
      <c r="G4928"/>
      <c r="H4928"/>
      <c r="I4928"/>
      <c r="J4928"/>
      <c r="K4928"/>
      <c r="N4928"/>
      <c r="O4928"/>
      <c r="P4928"/>
      <c r="Q4928"/>
      <c r="R4928"/>
      <c r="S4928" s="30"/>
    </row>
    <row r="4929" spans="1:19" x14ac:dyDescent="0.3">
      <c r="A4929" s="25"/>
      <c r="C4929"/>
      <c r="D4929"/>
      <c r="E4929"/>
      <c r="F4929"/>
      <c r="G4929"/>
      <c r="J4929"/>
      <c r="K4929"/>
      <c r="N4929"/>
      <c r="O4929"/>
      <c r="P4929"/>
      <c r="Q4929"/>
      <c r="R4929"/>
      <c r="S4929" s="30"/>
    </row>
    <row r="4930" spans="1:19" x14ac:dyDescent="0.3">
      <c r="A4930" s="25"/>
      <c r="C4930"/>
      <c r="D4930"/>
      <c r="E4930"/>
      <c r="F4930"/>
      <c r="G4930"/>
      <c r="J4930"/>
      <c r="K4930"/>
      <c r="N4930"/>
      <c r="O4930"/>
      <c r="P4930"/>
      <c r="Q4930"/>
      <c r="R4930"/>
      <c r="S4930" s="30"/>
    </row>
    <row r="4931" spans="1:19" x14ac:dyDescent="0.3">
      <c r="A4931" s="25"/>
      <c r="C4931"/>
      <c r="D4931"/>
      <c r="E4931"/>
      <c r="F4931"/>
      <c r="G4931"/>
      <c r="J4931"/>
      <c r="K4931"/>
      <c r="N4931"/>
      <c r="O4931"/>
      <c r="P4931"/>
      <c r="Q4931"/>
      <c r="R4931"/>
      <c r="S4931" s="30"/>
    </row>
    <row r="4932" spans="1:19" x14ac:dyDescent="0.3">
      <c r="A4932" s="25"/>
      <c r="C4932"/>
      <c r="D4932"/>
      <c r="E4932"/>
      <c r="F4932"/>
      <c r="G4932"/>
      <c r="J4932"/>
      <c r="K4932"/>
      <c r="N4932"/>
      <c r="O4932"/>
      <c r="P4932"/>
      <c r="Q4932"/>
      <c r="R4932"/>
      <c r="S4932" s="30"/>
    </row>
    <row r="4933" spans="1:19" x14ac:dyDescent="0.3">
      <c r="A4933" s="25"/>
      <c r="C4933"/>
      <c r="D4933"/>
      <c r="E4933"/>
      <c r="F4933"/>
      <c r="G4933"/>
      <c r="J4933"/>
      <c r="K4933"/>
      <c r="N4933"/>
      <c r="O4933"/>
      <c r="P4933"/>
      <c r="Q4933"/>
      <c r="R4933"/>
      <c r="S4933" s="30"/>
    </row>
    <row r="4934" spans="1:19" x14ac:dyDescent="0.3">
      <c r="A4934" s="25"/>
      <c r="C4934"/>
      <c r="D4934"/>
      <c r="E4934"/>
      <c r="F4934"/>
      <c r="G4934"/>
      <c r="H4934"/>
      <c r="I4934"/>
      <c r="J4934"/>
      <c r="K4934"/>
      <c r="N4934"/>
      <c r="O4934"/>
      <c r="P4934"/>
      <c r="Q4934"/>
      <c r="R4934"/>
      <c r="S4934" s="30"/>
    </row>
    <row r="4935" spans="1:19" x14ac:dyDescent="0.3">
      <c r="A4935" s="25"/>
      <c r="C4935"/>
      <c r="D4935"/>
      <c r="E4935"/>
      <c r="F4935"/>
      <c r="G4935"/>
      <c r="J4935"/>
      <c r="K4935"/>
      <c r="N4935"/>
      <c r="O4935"/>
      <c r="P4935"/>
      <c r="Q4935"/>
      <c r="R4935"/>
      <c r="S4935" s="30"/>
    </row>
    <row r="4936" spans="1:19" x14ac:dyDescent="0.3">
      <c r="A4936" s="25"/>
      <c r="C4936"/>
      <c r="D4936"/>
      <c r="E4936"/>
      <c r="F4936"/>
      <c r="G4936"/>
      <c r="J4936"/>
      <c r="K4936"/>
      <c r="N4936"/>
      <c r="O4936"/>
      <c r="P4936"/>
      <c r="Q4936"/>
      <c r="R4936"/>
      <c r="S4936" s="30"/>
    </row>
    <row r="4937" spans="1:19" x14ac:dyDescent="0.3">
      <c r="A4937" s="25"/>
      <c r="C4937"/>
      <c r="D4937"/>
      <c r="E4937"/>
      <c r="F4937"/>
      <c r="G4937"/>
      <c r="H4937"/>
      <c r="I4937"/>
      <c r="J4937"/>
      <c r="K4937"/>
      <c r="N4937"/>
      <c r="O4937"/>
      <c r="P4937"/>
      <c r="Q4937"/>
      <c r="R4937"/>
      <c r="S4937" s="30"/>
    </row>
    <row r="4938" spans="1:19" x14ac:dyDescent="0.3">
      <c r="A4938" s="25"/>
      <c r="C4938"/>
      <c r="D4938"/>
      <c r="E4938"/>
      <c r="F4938"/>
      <c r="G4938"/>
      <c r="J4938"/>
      <c r="K4938"/>
      <c r="N4938"/>
      <c r="O4938"/>
      <c r="P4938"/>
      <c r="Q4938"/>
      <c r="R4938"/>
      <c r="S4938" s="30"/>
    </row>
    <row r="4939" spans="1:19" x14ac:dyDescent="0.3">
      <c r="A4939" s="25"/>
      <c r="C4939"/>
      <c r="D4939"/>
      <c r="E4939"/>
      <c r="F4939"/>
      <c r="G4939"/>
      <c r="J4939"/>
      <c r="K4939"/>
      <c r="N4939"/>
      <c r="O4939"/>
      <c r="P4939"/>
      <c r="Q4939"/>
      <c r="R4939"/>
      <c r="S4939" s="30"/>
    </row>
    <row r="4940" spans="1:19" x14ac:dyDescent="0.3">
      <c r="A4940" s="25"/>
      <c r="C4940"/>
      <c r="D4940"/>
      <c r="E4940"/>
      <c r="F4940"/>
      <c r="G4940"/>
      <c r="J4940"/>
      <c r="K4940"/>
      <c r="N4940"/>
      <c r="O4940"/>
      <c r="P4940"/>
      <c r="Q4940"/>
      <c r="R4940"/>
      <c r="S4940" s="30"/>
    </row>
    <row r="4941" spans="1:19" x14ac:dyDescent="0.3">
      <c r="A4941" s="25"/>
      <c r="C4941"/>
      <c r="D4941"/>
      <c r="E4941"/>
      <c r="F4941"/>
      <c r="G4941"/>
      <c r="J4941"/>
      <c r="K4941"/>
      <c r="N4941"/>
      <c r="O4941"/>
      <c r="P4941"/>
      <c r="Q4941"/>
      <c r="R4941"/>
      <c r="S4941" s="30"/>
    </row>
    <row r="4942" spans="1:19" x14ac:dyDescent="0.3">
      <c r="A4942" s="25"/>
      <c r="C4942"/>
      <c r="D4942"/>
      <c r="E4942"/>
      <c r="F4942"/>
      <c r="G4942"/>
      <c r="H4942"/>
      <c r="I4942"/>
      <c r="J4942"/>
      <c r="K4942"/>
      <c r="N4942"/>
      <c r="O4942"/>
      <c r="P4942"/>
      <c r="Q4942"/>
      <c r="R4942"/>
      <c r="S4942" s="30"/>
    </row>
    <row r="4943" spans="1:19" x14ac:dyDescent="0.3">
      <c r="A4943" s="25"/>
      <c r="C4943"/>
      <c r="D4943"/>
      <c r="E4943"/>
      <c r="F4943"/>
      <c r="G4943"/>
      <c r="J4943"/>
      <c r="K4943"/>
      <c r="N4943"/>
      <c r="O4943"/>
      <c r="P4943"/>
      <c r="Q4943"/>
      <c r="R4943"/>
      <c r="S4943" s="30"/>
    </row>
    <row r="4944" spans="1:19" x14ac:dyDescent="0.3">
      <c r="A4944" s="25"/>
      <c r="C4944"/>
      <c r="D4944"/>
      <c r="E4944"/>
      <c r="F4944"/>
      <c r="G4944"/>
      <c r="H4944"/>
      <c r="I4944"/>
      <c r="J4944"/>
      <c r="K4944"/>
      <c r="N4944"/>
      <c r="O4944"/>
      <c r="P4944"/>
      <c r="Q4944"/>
      <c r="R4944"/>
      <c r="S4944" s="30"/>
    </row>
    <row r="4945" spans="1:19" x14ac:dyDescent="0.3">
      <c r="A4945" s="25"/>
      <c r="C4945"/>
      <c r="D4945"/>
      <c r="E4945"/>
      <c r="F4945"/>
      <c r="G4945"/>
      <c r="H4945"/>
      <c r="I4945"/>
      <c r="J4945"/>
      <c r="K4945"/>
      <c r="N4945"/>
      <c r="O4945"/>
      <c r="P4945"/>
      <c r="Q4945"/>
      <c r="R4945"/>
      <c r="S4945" s="30"/>
    </row>
    <row r="4946" spans="1:19" x14ac:dyDescent="0.3">
      <c r="A4946" s="25"/>
      <c r="C4946"/>
      <c r="D4946"/>
      <c r="E4946"/>
      <c r="F4946"/>
      <c r="G4946"/>
      <c r="J4946"/>
      <c r="K4946"/>
      <c r="N4946"/>
      <c r="O4946"/>
      <c r="P4946"/>
      <c r="Q4946"/>
      <c r="R4946"/>
      <c r="S4946" s="30"/>
    </row>
    <row r="4947" spans="1:19" x14ac:dyDescent="0.3">
      <c r="A4947" s="25"/>
      <c r="C4947"/>
      <c r="D4947"/>
      <c r="E4947"/>
      <c r="F4947"/>
      <c r="G4947"/>
      <c r="J4947"/>
      <c r="K4947"/>
      <c r="N4947"/>
      <c r="O4947"/>
      <c r="P4947"/>
      <c r="Q4947"/>
      <c r="R4947"/>
      <c r="S4947" s="30"/>
    </row>
    <row r="4948" spans="1:19" x14ac:dyDescent="0.3">
      <c r="A4948" s="25"/>
      <c r="C4948"/>
      <c r="D4948"/>
      <c r="E4948"/>
      <c r="F4948"/>
      <c r="G4948"/>
      <c r="H4948"/>
      <c r="I4948"/>
      <c r="J4948"/>
      <c r="K4948"/>
      <c r="N4948"/>
      <c r="O4948"/>
      <c r="P4948"/>
      <c r="Q4948"/>
      <c r="R4948"/>
      <c r="S4948" s="30"/>
    </row>
    <row r="4949" spans="1:19" x14ac:dyDescent="0.3">
      <c r="A4949" s="25"/>
      <c r="C4949"/>
      <c r="D4949"/>
      <c r="E4949"/>
      <c r="F4949"/>
      <c r="G4949"/>
      <c r="J4949"/>
      <c r="K4949"/>
      <c r="N4949"/>
      <c r="O4949"/>
      <c r="P4949"/>
      <c r="Q4949"/>
      <c r="R4949"/>
      <c r="S4949" s="30"/>
    </row>
    <row r="4950" spans="1:19" x14ac:dyDescent="0.3">
      <c r="A4950" s="25"/>
      <c r="C4950"/>
      <c r="D4950"/>
      <c r="E4950"/>
      <c r="F4950"/>
      <c r="G4950"/>
      <c r="H4950"/>
      <c r="I4950"/>
      <c r="J4950"/>
      <c r="K4950"/>
      <c r="N4950"/>
      <c r="O4950"/>
      <c r="P4950"/>
      <c r="Q4950"/>
      <c r="R4950"/>
      <c r="S4950" s="30"/>
    </row>
    <row r="4951" spans="1:19" x14ac:dyDescent="0.3">
      <c r="A4951" s="25"/>
      <c r="C4951"/>
      <c r="D4951"/>
      <c r="E4951"/>
      <c r="F4951"/>
      <c r="G4951"/>
      <c r="H4951"/>
      <c r="I4951"/>
      <c r="J4951"/>
      <c r="K4951"/>
      <c r="N4951"/>
      <c r="O4951"/>
      <c r="P4951"/>
      <c r="Q4951"/>
      <c r="R4951"/>
      <c r="S4951" s="30"/>
    </row>
    <row r="4952" spans="1:19" x14ac:dyDescent="0.3">
      <c r="A4952" s="25"/>
      <c r="C4952"/>
      <c r="D4952"/>
      <c r="E4952"/>
      <c r="F4952"/>
      <c r="G4952"/>
      <c r="J4952"/>
      <c r="K4952"/>
      <c r="N4952"/>
      <c r="O4952"/>
      <c r="P4952"/>
      <c r="Q4952"/>
      <c r="R4952"/>
      <c r="S4952" s="30"/>
    </row>
    <row r="4953" spans="1:19" x14ac:dyDescent="0.3">
      <c r="A4953" s="25"/>
      <c r="C4953"/>
      <c r="D4953"/>
      <c r="E4953"/>
      <c r="F4953"/>
      <c r="G4953"/>
      <c r="H4953"/>
      <c r="I4953"/>
      <c r="J4953"/>
      <c r="K4953"/>
      <c r="N4953"/>
      <c r="O4953"/>
      <c r="P4953"/>
      <c r="Q4953"/>
      <c r="R4953"/>
      <c r="S4953" s="30"/>
    </row>
    <row r="4954" spans="1:19" x14ac:dyDescent="0.3">
      <c r="A4954" s="25"/>
      <c r="C4954"/>
      <c r="D4954"/>
      <c r="E4954"/>
      <c r="F4954"/>
      <c r="G4954"/>
      <c r="H4954"/>
      <c r="I4954"/>
      <c r="J4954"/>
      <c r="K4954"/>
      <c r="N4954"/>
      <c r="O4954"/>
      <c r="P4954"/>
      <c r="Q4954"/>
      <c r="R4954"/>
      <c r="S4954" s="30"/>
    </row>
    <row r="4955" spans="1:19" x14ac:dyDescent="0.3">
      <c r="A4955" s="25"/>
      <c r="C4955"/>
      <c r="D4955"/>
      <c r="E4955"/>
      <c r="F4955"/>
      <c r="G4955"/>
      <c r="J4955"/>
      <c r="K4955"/>
      <c r="N4955"/>
      <c r="O4955"/>
      <c r="P4955"/>
      <c r="Q4955"/>
      <c r="R4955"/>
      <c r="S4955" s="30"/>
    </row>
    <row r="4956" spans="1:19" x14ac:dyDescent="0.3">
      <c r="A4956" s="25"/>
      <c r="C4956"/>
      <c r="D4956"/>
      <c r="E4956"/>
      <c r="F4956"/>
      <c r="G4956"/>
      <c r="J4956"/>
      <c r="K4956"/>
      <c r="N4956"/>
      <c r="O4956"/>
      <c r="P4956"/>
      <c r="Q4956"/>
      <c r="R4956"/>
      <c r="S4956" s="30"/>
    </row>
    <row r="4957" spans="1:19" x14ac:dyDescent="0.3">
      <c r="A4957" s="25"/>
      <c r="C4957"/>
      <c r="D4957"/>
      <c r="E4957"/>
      <c r="F4957"/>
      <c r="G4957"/>
      <c r="H4957" s="14"/>
      <c r="I4957" s="14"/>
      <c r="J4957"/>
      <c r="K4957"/>
      <c r="N4957"/>
      <c r="O4957"/>
      <c r="P4957"/>
      <c r="Q4957"/>
      <c r="R4957"/>
      <c r="S4957" s="30"/>
    </row>
    <row r="4958" spans="1:19" x14ac:dyDescent="0.3">
      <c r="A4958" s="25"/>
      <c r="C4958"/>
      <c r="D4958"/>
      <c r="E4958"/>
      <c r="F4958"/>
      <c r="G4958"/>
      <c r="J4958"/>
      <c r="K4958"/>
      <c r="N4958"/>
      <c r="O4958"/>
      <c r="P4958"/>
      <c r="Q4958"/>
      <c r="R4958"/>
      <c r="S4958" s="30"/>
    </row>
    <row r="4959" spans="1:19" x14ac:dyDescent="0.3">
      <c r="A4959" s="25"/>
      <c r="C4959"/>
      <c r="D4959"/>
      <c r="E4959"/>
      <c r="F4959"/>
      <c r="G4959"/>
      <c r="J4959"/>
      <c r="K4959"/>
      <c r="N4959"/>
      <c r="O4959"/>
      <c r="P4959"/>
      <c r="Q4959"/>
      <c r="R4959"/>
      <c r="S4959" s="30"/>
    </row>
    <row r="4960" spans="1:19" x14ac:dyDescent="0.3">
      <c r="A4960" s="25"/>
      <c r="C4960"/>
      <c r="D4960"/>
      <c r="E4960"/>
      <c r="F4960"/>
      <c r="G4960"/>
      <c r="H4960"/>
      <c r="I4960"/>
      <c r="J4960"/>
      <c r="K4960"/>
      <c r="N4960"/>
      <c r="O4960"/>
      <c r="P4960"/>
      <c r="Q4960"/>
      <c r="R4960"/>
      <c r="S4960" s="30"/>
    </row>
    <row r="4961" spans="1:19" x14ac:dyDescent="0.3">
      <c r="A4961" s="25"/>
      <c r="C4961"/>
      <c r="D4961"/>
      <c r="E4961"/>
      <c r="F4961"/>
      <c r="G4961"/>
      <c r="J4961"/>
      <c r="K4961"/>
      <c r="N4961"/>
      <c r="O4961"/>
      <c r="P4961"/>
      <c r="Q4961"/>
      <c r="R4961"/>
      <c r="S4961" s="30"/>
    </row>
    <row r="4962" spans="1:19" x14ac:dyDescent="0.3">
      <c r="A4962" s="25"/>
      <c r="C4962"/>
      <c r="D4962"/>
      <c r="E4962"/>
      <c r="F4962"/>
      <c r="G4962"/>
      <c r="J4962"/>
      <c r="K4962"/>
      <c r="N4962"/>
      <c r="O4962"/>
      <c r="P4962"/>
      <c r="Q4962"/>
      <c r="R4962"/>
      <c r="S4962" s="30"/>
    </row>
    <row r="4963" spans="1:19" x14ac:dyDescent="0.3">
      <c r="A4963" s="25"/>
      <c r="C4963"/>
      <c r="D4963"/>
      <c r="E4963"/>
      <c r="F4963"/>
      <c r="G4963"/>
      <c r="H4963"/>
      <c r="I4963"/>
      <c r="J4963"/>
      <c r="K4963"/>
      <c r="N4963"/>
      <c r="O4963"/>
      <c r="P4963"/>
      <c r="Q4963"/>
      <c r="R4963"/>
      <c r="S4963" s="30"/>
    </row>
    <row r="4964" spans="1:19" x14ac:dyDescent="0.3">
      <c r="A4964" s="25"/>
      <c r="C4964"/>
      <c r="D4964"/>
      <c r="E4964"/>
      <c r="F4964"/>
      <c r="G4964"/>
      <c r="H4964"/>
      <c r="I4964"/>
      <c r="J4964"/>
      <c r="K4964"/>
      <c r="N4964"/>
      <c r="O4964"/>
      <c r="P4964"/>
      <c r="Q4964"/>
      <c r="R4964"/>
      <c r="S4964" s="30"/>
    </row>
    <row r="4965" spans="1:19" x14ac:dyDescent="0.3">
      <c r="A4965" s="25"/>
      <c r="C4965"/>
      <c r="D4965"/>
      <c r="E4965"/>
      <c r="F4965"/>
      <c r="G4965"/>
      <c r="H4965"/>
      <c r="I4965"/>
      <c r="J4965"/>
      <c r="K4965"/>
      <c r="N4965"/>
      <c r="O4965"/>
      <c r="P4965"/>
      <c r="Q4965"/>
      <c r="R4965"/>
      <c r="S4965" s="30"/>
    </row>
    <row r="4966" spans="1:19" x14ac:dyDescent="0.3">
      <c r="A4966" s="25"/>
      <c r="C4966"/>
      <c r="D4966"/>
      <c r="E4966"/>
      <c r="F4966"/>
      <c r="G4966"/>
      <c r="H4966"/>
      <c r="I4966"/>
      <c r="J4966"/>
      <c r="K4966"/>
      <c r="N4966"/>
      <c r="O4966"/>
      <c r="P4966"/>
      <c r="Q4966"/>
      <c r="R4966"/>
      <c r="S4966" s="30"/>
    </row>
    <row r="4967" spans="1:19" x14ac:dyDescent="0.3">
      <c r="A4967" s="25"/>
      <c r="C4967"/>
      <c r="D4967"/>
      <c r="E4967"/>
      <c r="F4967"/>
      <c r="G4967"/>
      <c r="H4967"/>
      <c r="I4967"/>
      <c r="J4967"/>
      <c r="K4967"/>
      <c r="N4967"/>
      <c r="O4967"/>
      <c r="P4967"/>
      <c r="Q4967"/>
      <c r="R4967"/>
      <c r="S4967" s="30"/>
    </row>
    <row r="4968" spans="1:19" x14ac:dyDescent="0.3">
      <c r="A4968" s="25"/>
      <c r="C4968"/>
      <c r="D4968"/>
      <c r="E4968"/>
      <c r="F4968"/>
      <c r="G4968"/>
      <c r="J4968"/>
      <c r="K4968"/>
      <c r="N4968"/>
      <c r="O4968"/>
      <c r="P4968"/>
      <c r="Q4968"/>
      <c r="R4968"/>
      <c r="S4968" s="30"/>
    </row>
    <row r="4969" spans="1:19" x14ac:dyDescent="0.3">
      <c r="A4969" s="25"/>
      <c r="C4969"/>
      <c r="D4969"/>
      <c r="E4969"/>
      <c r="F4969"/>
      <c r="G4969"/>
      <c r="J4969"/>
      <c r="K4969"/>
      <c r="N4969"/>
      <c r="O4969"/>
      <c r="P4969"/>
      <c r="Q4969"/>
      <c r="R4969"/>
      <c r="S4969" s="30"/>
    </row>
    <row r="4970" spans="1:19" x14ac:dyDescent="0.3">
      <c r="A4970" s="25"/>
      <c r="C4970"/>
      <c r="D4970"/>
      <c r="E4970"/>
      <c r="F4970"/>
      <c r="G4970"/>
      <c r="H4970"/>
      <c r="I4970"/>
      <c r="J4970"/>
      <c r="K4970"/>
      <c r="N4970"/>
      <c r="O4970"/>
      <c r="P4970"/>
      <c r="Q4970"/>
      <c r="R4970"/>
      <c r="S4970" s="30"/>
    </row>
    <row r="4971" spans="1:19" x14ac:dyDescent="0.3">
      <c r="A4971" s="25"/>
      <c r="C4971"/>
      <c r="D4971"/>
      <c r="E4971"/>
      <c r="F4971"/>
      <c r="G4971"/>
      <c r="H4971"/>
      <c r="I4971"/>
      <c r="J4971"/>
      <c r="K4971"/>
      <c r="N4971"/>
      <c r="O4971"/>
      <c r="P4971"/>
      <c r="Q4971"/>
      <c r="R4971"/>
      <c r="S4971" s="30"/>
    </row>
    <row r="4972" spans="1:19" x14ac:dyDescent="0.3">
      <c r="A4972" s="25"/>
      <c r="C4972"/>
      <c r="D4972"/>
      <c r="E4972"/>
      <c r="F4972"/>
      <c r="G4972"/>
      <c r="H4972"/>
      <c r="I4972"/>
      <c r="J4972"/>
      <c r="K4972"/>
      <c r="N4972"/>
      <c r="O4972"/>
      <c r="P4972"/>
      <c r="Q4972"/>
      <c r="R4972"/>
      <c r="S4972" s="30"/>
    </row>
    <row r="4973" spans="1:19" x14ac:dyDescent="0.3">
      <c r="A4973" s="25"/>
      <c r="C4973"/>
      <c r="D4973"/>
      <c r="E4973"/>
      <c r="F4973"/>
      <c r="G4973"/>
      <c r="H4973"/>
      <c r="I4973"/>
      <c r="J4973"/>
      <c r="K4973"/>
      <c r="N4973"/>
      <c r="O4973"/>
      <c r="P4973"/>
      <c r="Q4973"/>
      <c r="R4973"/>
      <c r="S4973" s="30"/>
    </row>
    <row r="4974" spans="1:19" x14ac:dyDescent="0.3">
      <c r="A4974" s="25"/>
      <c r="C4974"/>
      <c r="D4974"/>
      <c r="E4974"/>
      <c r="F4974"/>
      <c r="G4974"/>
      <c r="J4974"/>
      <c r="K4974"/>
      <c r="N4974"/>
      <c r="O4974"/>
      <c r="P4974"/>
      <c r="Q4974"/>
      <c r="R4974"/>
      <c r="S4974" s="30"/>
    </row>
    <row r="4975" spans="1:19" x14ac:dyDescent="0.3">
      <c r="A4975" s="25"/>
      <c r="C4975"/>
      <c r="D4975"/>
      <c r="E4975"/>
      <c r="F4975"/>
      <c r="G4975"/>
      <c r="J4975"/>
      <c r="K4975"/>
      <c r="N4975"/>
      <c r="O4975"/>
      <c r="P4975"/>
      <c r="Q4975"/>
      <c r="R4975"/>
      <c r="S4975" s="30"/>
    </row>
    <row r="4976" spans="1:19" x14ac:dyDescent="0.3">
      <c r="A4976" s="25"/>
      <c r="C4976"/>
      <c r="D4976"/>
      <c r="E4976"/>
      <c r="F4976"/>
      <c r="G4976"/>
      <c r="J4976"/>
      <c r="K4976"/>
      <c r="N4976"/>
      <c r="O4976"/>
      <c r="P4976"/>
      <c r="Q4976"/>
      <c r="R4976"/>
      <c r="S4976" s="30"/>
    </row>
    <row r="4977" spans="1:19" x14ac:dyDescent="0.3">
      <c r="A4977" s="25"/>
      <c r="C4977"/>
      <c r="D4977"/>
      <c r="E4977"/>
      <c r="F4977"/>
      <c r="G4977"/>
      <c r="J4977"/>
      <c r="K4977"/>
      <c r="N4977"/>
      <c r="O4977"/>
      <c r="P4977"/>
      <c r="Q4977"/>
      <c r="R4977"/>
      <c r="S4977" s="30"/>
    </row>
    <row r="4978" spans="1:19" x14ac:dyDescent="0.3">
      <c r="A4978" s="25"/>
      <c r="C4978"/>
      <c r="D4978"/>
      <c r="E4978"/>
      <c r="F4978"/>
      <c r="G4978"/>
      <c r="H4978"/>
      <c r="I4978"/>
      <c r="J4978"/>
      <c r="K4978"/>
      <c r="N4978"/>
      <c r="O4978"/>
      <c r="P4978"/>
      <c r="Q4978"/>
      <c r="R4978"/>
      <c r="S4978" s="30"/>
    </row>
    <row r="4979" spans="1:19" x14ac:dyDescent="0.3">
      <c r="A4979" s="25"/>
      <c r="C4979"/>
      <c r="D4979"/>
      <c r="E4979"/>
      <c r="F4979"/>
      <c r="G4979"/>
      <c r="H4979"/>
      <c r="I4979"/>
      <c r="J4979"/>
      <c r="K4979"/>
      <c r="N4979"/>
      <c r="O4979"/>
      <c r="P4979"/>
      <c r="Q4979"/>
      <c r="R4979"/>
      <c r="S4979" s="30"/>
    </row>
    <row r="4980" spans="1:19" x14ac:dyDescent="0.3">
      <c r="A4980" s="25"/>
      <c r="C4980"/>
      <c r="D4980"/>
      <c r="E4980"/>
      <c r="F4980"/>
      <c r="G4980"/>
      <c r="H4980"/>
      <c r="I4980"/>
      <c r="J4980"/>
      <c r="K4980"/>
      <c r="N4980"/>
      <c r="O4980"/>
      <c r="P4980"/>
      <c r="Q4980"/>
      <c r="R4980"/>
      <c r="S4980" s="30"/>
    </row>
    <row r="4981" spans="1:19" x14ac:dyDescent="0.3">
      <c r="A4981" s="25"/>
      <c r="C4981"/>
      <c r="D4981"/>
      <c r="E4981"/>
      <c r="F4981"/>
      <c r="G4981"/>
      <c r="H4981"/>
      <c r="I4981"/>
      <c r="J4981"/>
      <c r="K4981"/>
      <c r="N4981"/>
      <c r="O4981"/>
      <c r="P4981"/>
      <c r="Q4981"/>
      <c r="R4981"/>
      <c r="S4981" s="30"/>
    </row>
    <row r="4982" spans="1:19" x14ac:dyDescent="0.3">
      <c r="A4982" s="25"/>
      <c r="C4982"/>
      <c r="D4982"/>
      <c r="E4982"/>
      <c r="F4982"/>
      <c r="G4982"/>
      <c r="H4982"/>
      <c r="I4982"/>
      <c r="J4982"/>
      <c r="K4982"/>
      <c r="N4982"/>
      <c r="O4982"/>
      <c r="P4982"/>
      <c r="Q4982"/>
      <c r="R4982"/>
      <c r="S4982" s="30"/>
    </row>
    <row r="4983" spans="1:19" x14ac:dyDescent="0.3">
      <c r="A4983" s="25"/>
      <c r="C4983"/>
      <c r="D4983"/>
      <c r="E4983"/>
      <c r="F4983"/>
      <c r="G4983"/>
      <c r="H4983"/>
      <c r="I4983"/>
      <c r="J4983"/>
      <c r="K4983"/>
      <c r="N4983"/>
      <c r="O4983"/>
      <c r="P4983"/>
      <c r="Q4983"/>
      <c r="R4983"/>
      <c r="S4983" s="30"/>
    </row>
    <row r="4984" spans="1:19" x14ac:dyDescent="0.3">
      <c r="A4984" s="25"/>
      <c r="C4984"/>
      <c r="D4984"/>
      <c r="E4984"/>
      <c r="F4984"/>
      <c r="G4984"/>
      <c r="J4984"/>
      <c r="K4984"/>
      <c r="N4984"/>
      <c r="O4984"/>
      <c r="P4984"/>
      <c r="Q4984"/>
      <c r="R4984"/>
      <c r="S4984" s="30"/>
    </row>
    <row r="4985" spans="1:19" x14ac:dyDescent="0.3">
      <c r="A4985" s="25"/>
      <c r="C4985"/>
      <c r="D4985"/>
      <c r="E4985"/>
      <c r="F4985"/>
      <c r="G4985"/>
      <c r="J4985"/>
      <c r="K4985"/>
      <c r="N4985"/>
      <c r="O4985"/>
      <c r="P4985"/>
      <c r="Q4985"/>
      <c r="R4985"/>
      <c r="S4985" s="30"/>
    </row>
    <row r="4986" spans="1:19" x14ac:dyDescent="0.3">
      <c r="A4986" s="25"/>
      <c r="C4986"/>
      <c r="D4986"/>
      <c r="E4986"/>
      <c r="F4986"/>
      <c r="G4986"/>
      <c r="J4986"/>
      <c r="K4986"/>
      <c r="N4986"/>
      <c r="O4986"/>
      <c r="P4986"/>
      <c r="Q4986"/>
      <c r="R4986"/>
      <c r="S4986" s="30"/>
    </row>
    <row r="4987" spans="1:19" x14ac:dyDescent="0.3">
      <c r="A4987" s="25"/>
      <c r="C4987"/>
      <c r="D4987"/>
      <c r="E4987"/>
      <c r="F4987"/>
      <c r="G4987"/>
      <c r="J4987"/>
      <c r="K4987"/>
      <c r="N4987"/>
      <c r="O4987"/>
      <c r="P4987"/>
      <c r="Q4987"/>
      <c r="R4987"/>
      <c r="S4987" s="30"/>
    </row>
    <row r="4988" spans="1:19" x14ac:dyDescent="0.3">
      <c r="A4988" s="25"/>
      <c r="C4988"/>
      <c r="D4988"/>
      <c r="E4988"/>
      <c r="F4988"/>
      <c r="G4988"/>
      <c r="J4988"/>
      <c r="K4988"/>
      <c r="N4988"/>
      <c r="O4988"/>
      <c r="P4988"/>
      <c r="Q4988"/>
      <c r="R4988"/>
      <c r="S4988" s="30"/>
    </row>
    <row r="4989" spans="1:19" x14ac:dyDescent="0.3">
      <c r="A4989" s="25"/>
      <c r="C4989"/>
      <c r="D4989"/>
      <c r="E4989"/>
      <c r="F4989"/>
      <c r="G4989"/>
      <c r="J4989"/>
      <c r="K4989"/>
      <c r="N4989"/>
      <c r="O4989"/>
      <c r="P4989"/>
      <c r="Q4989"/>
      <c r="R4989"/>
      <c r="S4989" s="30"/>
    </row>
    <row r="4990" spans="1:19" x14ac:dyDescent="0.3">
      <c r="A4990" s="25"/>
      <c r="C4990"/>
      <c r="D4990"/>
      <c r="E4990"/>
      <c r="F4990"/>
      <c r="G4990"/>
      <c r="J4990"/>
      <c r="K4990"/>
      <c r="N4990"/>
      <c r="O4990"/>
      <c r="P4990"/>
      <c r="Q4990"/>
      <c r="R4990"/>
      <c r="S4990" s="30"/>
    </row>
    <row r="4991" spans="1:19" x14ac:dyDescent="0.3">
      <c r="A4991" s="25"/>
      <c r="C4991"/>
      <c r="D4991"/>
      <c r="E4991"/>
      <c r="F4991"/>
      <c r="G4991"/>
      <c r="J4991"/>
      <c r="K4991"/>
      <c r="N4991"/>
      <c r="O4991"/>
      <c r="P4991"/>
      <c r="Q4991"/>
      <c r="R4991"/>
      <c r="S4991" s="30"/>
    </row>
    <row r="4992" spans="1:19" x14ac:dyDescent="0.3">
      <c r="A4992" s="25"/>
      <c r="C4992"/>
      <c r="D4992"/>
      <c r="E4992"/>
      <c r="F4992"/>
      <c r="G4992"/>
      <c r="J4992"/>
      <c r="K4992"/>
      <c r="N4992"/>
      <c r="O4992"/>
      <c r="P4992"/>
      <c r="Q4992"/>
      <c r="R4992"/>
      <c r="S4992" s="30"/>
    </row>
    <row r="4993" spans="1:19" x14ac:dyDescent="0.3">
      <c r="A4993" s="25"/>
      <c r="C4993"/>
      <c r="D4993"/>
      <c r="E4993"/>
      <c r="F4993"/>
      <c r="G4993"/>
      <c r="J4993"/>
      <c r="K4993"/>
      <c r="N4993"/>
      <c r="O4993"/>
      <c r="P4993"/>
      <c r="Q4993"/>
      <c r="R4993"/>
      <c r="S4993" s="30"/>
    </row>
    <row r="4994" spans="1:19" x14ac:dyDescent="0.3">
      <c r="A4994" s="25"/>
      <c r="C4994"/>
      <c r="D4994"/>
      <c r="E4994"/>
      <c r="F4994"/>
      <c r="G4994"/>
      <c r="J4994"/>
      <c r="K4994"/>
      <c r="N4994"/>
      <c r="O4994"/>
      <c r="P4994"/>
      <c r="Q4994"/>
      <c r="R4994"/>
      <c r="S4994" s="30"/>
    </row>
    <row r="4995" spans="1:19" x14ac:dyDescent="0.3">
      <c r="A4995" s="25"/>
      <c r="C4995"/>
      <c r="D4995"/>
      <c r="E4995"/>
      <c r="F4995"/>
      <c r="G4995"/>
      <c r="J4995"/>
      <c r="K4995"/>
      <c r="N4995"/>
      <c r="O4995"/>
      <c r="P4995"/>
      <c r="Q4995"/>
      <c r="R4995"/>
      <c r="S4995" s="30"/>
    </row>
    <row r="4996" spans="1:19" x14ac:dyDescent="0.3">
      <c r="A4996" s="25"/>
      <c r="C4996"/>
      <c r="D4996"/>
      <c r="E4996"/>
      <c r="F4996"/>
      <c r="G4996"/>
      <c r="J4996"/>
      <c r="K4996"/>
      <c r="N4996"/>
      <c r="O4996"/>
      <c r="P4996"/>
      <c r="Q4996"/>
      <c r="R4996"/>
      <c r="S4996" s="30"/>
    </row>
    <row r="4997" spans="1:19" x14ac:dyDescent="0.3">
      <c r="A4997" s="25"/>
      <c r="C4997"/>
      <c r="D4997"/>
      <c r="E4997"/>
      <c r="F4997"/>
      <c r="G4997"/>
      <c r="J4997"/>
      <c r="K4997"/>
      <c r="N4997"/>
      <c r="O4997"/>
      <c r="P4997"/>
      <c r="Q4997"/>
      <c r="R4997"/>
      <c r="S4997" s="30"/>
    </row>
    <row r="4998" spans="1:19" x14ac:dyDescent="0.3">
      <c r="A4998" s="25"/>
      <c r="C4998"/>
      <c r="D4998"/>
      <c r="E4998"/>
      <c r="F4998"/>
      <c r="G4998"/>
      <c r="H4998"/>
      <c r="I4998"/>
      <c r="J4998"/>
      <c r="K4998"/>
      <c r="N4998"/>
      <c r="O4998"/>
      <c r="P4998"/>
      <c r="Q4998"/>
      <c r="R4998"/>
      <c r="S4998" s="30"/>
    </row>
    <row r="4999" spans="1:19" x14ac:dyDescent="0.3">
      <c r="A4999" s="25"/>
      <c r="C4999"/>
      <c r="D4999"/>
      <c r="E4999"/>
      <c r="F4999"/>
      <c r="G4999"/>
      <c r="H4999"/>
      <c r="I4999"/>
      <c r="J4999"/>
      <c r="K4999"/>
      <c r="N4999"/>
      <c r="O4999"/>
      <c r="P4999"/>
      <c r="Q4999"/>
      <c r="R4999"/>
      <c r="S4999" s="30"/>
    </row>
    <row r="5000" spans="1:19" x14ac:dyDescent="0.3">
      <c r="A5000" s="25"/>
      <c r="C5000"/>
      <c r="D5000"/>
      <c r="E5000"/>
      <c r="F5000"/>
      <c r="G5000"/>
      <c r="H5000"/>
      <c r="I5000"/>
      <c r="J5000"/>
      <c r="K5000"/>
      <c r="N5000"/>
      <c r="O5000"/>
      <c r="P5000"/>
      <c r="Q5000"/>
      <c r="R5000"/>
      <c r="S5000" s="30"/>
    </row>
    <row r="5001" spans="1:19" x14ac:dyDescent="0.3">
      <c r="A5001" s="25"/>
      <c r="C5001"/>
      <c r="D5001"/>
      <c r="E5001"/>
      <c r="F5001"/>
      <c r="G5001"/>
      <c r="J5001"/>
      <c r="K5001"/>
      <c r="N5001"/>
      <c r="O5001"/>
      <c r="P5001"/>
      <c r="Q5001"/>
      <c r="R5001"/>
      <c r="S5001" s="30"/>
    </row>
    <row r="5002" spans="1:19" x14ac:dyDescent="0.3">
      <c r="A5002" s="25"/>
      <c r="C5002"/>
      <c r="D5002"/>
      <c r="E5002"/>
      <c r="F5002"/>
      <c r="G5002"/>
      <c r="J5002"/>
      <c r="K5002"/>
      <c r="N5002"/>
      <c r="O5002"/>
      <c r="P5002"/>
      <c r="Q5002"/>
      <c r="R5002"/>
      <c r="S5002" s="30"/>
    </row>
    <row r="5003" spans="1:19" x14ac:dyDescent="0.3">
      <c r="A5003" s="25"/>
      <c r="C5003"/>
      <c r="D5003"/>
      <c r="E5003"/>
      <c r="F5003"/>
      <c r="G5003"/>
      <c r="J5003"/>
      <c r="K5003"/>
      <c r="N5003"/>
      <c r="O5003"/>
      <c r="P5003"/>
      <c r="Q5003"/>
      <c r="R5003"/>
      <c r="S5003" s="30"/>
    </row>
    <row r="5004" spans="1:19" x14ac:dyDescent="0.3">
      <c r="A5004" s="25"/>
      <c r="C5004"/>
      <c r="D5004"/>
      <c r="E5004"/>
      <c r="F5004"/>
      <c r="G5004"/>
      <c r="H5004" s="26"/>
      <c r="I5004" s="26"/>
      <c r="J5004"/>
      <c r="K5004"/>
      <c r="N5004"/>
      <c r="O5004"/>
      <c r="P5004"/>
      <c r="Q5004"/>
      <c r="R5004"/>
      <c r="S5004" s="30"/>
    </row>
    <row r="5005" spans="1:19" x14ac:dyDescent="0.3">
      <c r="A5005" s="25"/>
      <c r="C5005"/>
      <c r="D5005"/>
      <c r="E5005"/>
      <c r="F5005"/>
      <c r="G5005"/>
      <c r="J5005"/>
      <c r="K5005"/>
      <c r="N5005"/>
      <c r="O5005"/>
      <c r="P5005"/>
      <c r="Q5005"/>
      <c r="R5005"/>
      <c r="S5005" s="30"/>
    </row>
    <row r="5006" spans="1:19" x14ac:dyDescent="0.3">
      <c r="A5006" s="25"/>
      <c r="C5006"/>
      <c r="D5006"/>
      <c r="E5006"/>
      <c r="F5006"/>
      <c r="G5006"/>
      <c r="J5006"/>
      <c r="K5006"/>
      <c r="N5006"/>
      <c r="O5006"/>
      <c r="P5006"/>
      <c r="Q5006"/>
      <c r="R5006"/>
      <c r="S5006" s="30"/>
    </row>
    <row r="5007" spans="1:19" x14ac:dyDescent="0.3">
      <c r="A5007" s="25"/>
      <c r="C5007"/>
      <c r="D5007"/>
      <c r="E5007"/>
      <c r="F5007"/>
      <c r="G5007"/>
      <c r="J5007"/>
      <c r="K5007"/>
      <c r="N5007"/>
      <c r="O5007"/>
      <c r="P5007"/>
      <c r="Q5007"/>
      <c r="R5007"/>
      <c r="S5007" s="30"/>
    </row>
    <row r="5008" spans="1:19" x14ac:dyDescent="0.3">
      <c r="A5008" s="25"/>
      <c r="C5008"/>
      <c r="D5008"/>
      <c r="E5008"/>
      <c r="F5008"/>
      <c r="G5008"/>
      <c r="H5008"/>
      <c r="I5008"/>
      <c r="J5008"/>
      <c r="K5008"/>
      <c r="N5008"/>
      <c r="O5008"/>
      <c r="P5008"/>
      <c r="Q5008"/>
      <c r="R5008"/>
      <c r="S5008" s="30"/>
    </row>
    <row r="5009" spans="1:19" x14ac:dyDescent="0.3">
      <c r="A5009" s="25"/>
      <c r="C5009"/>
      <c r="D5009"/>
      <c r="E5009"/>
      <c r="F5009"/>
      <c r="G5009"/>
      <c r="H5009"/>
      <c r="I5009"/>
      <c r="J5009"/>
      <c r="K5009"/>
      <c r="N5009"/>
      <c r="O5009"/>
      <c r="P5009"/>
      <c r="Q5009"/>
      <c r="R5009"/>
      <c r="S5009" s="30"/>
    </row>
    <row r="5010" spans="1:19" x14ac:dyDescent="0.3">
      <c r="A5010" s="25"/>
      <c r="C5010"/>
      <c r="D5010"/>
      <c r="E5010"/>
      <c r="F5010"/>
      <c r="G5010"/>
      <c r="H5010"/>
      <c r="I5010"/>
      <c r="J5010"/>
      <c r="K5010"/>
      <c r="N5010"/>
      <c r="O5010"/>
      <c r="P5010"/>
      <c r="Q5010"/>
      <c r="R5010"/>
      <c r="S5010" s="30"/>
    </row>
    <row r="5011" spans="1:19" x14ac:dyDescent="0.3">
      <c r="A5011" s="25"/>
      <c r="C5011"/>
      <c r="D5011"/>
      <c r="E5011"/>
      <c r="F5011"/>
      <c r="G5011"/>
      <c r="H5011"/>
      <c r="I5011"/>
      <c r="J5011"/>
      <c r="K5011"/>
      <c r="N5011"/>
      <c r="O5011"/>
      <c r="P5011"/>
      <c r="Q5011"/>
      <c r="R5011"/>
      <c r="S5011" s="30"/>
    </row>
    <row r="5012" spans="1:19" x14ac:dyDescent="0.3">
      <c r="A5012" s="25"/>
      <c r="C5012"/>
      <c r="D5012"/>
      <c r="E5012"/>
      <c r="F5012"/>
      <c r="G5012"/>
      <c r="H5012"/>
      <c r="I5012"/>
      <c r="J5012"/>
      <c r="K5012"/>
      <c r="N5012"/>
      <c r="O5012"/>
      <c r="P5012"/>
      <c r="Q5012"/>
      <c r="R5012"/>
      <c r="S5012" s="30"/>
    </row>
    <row r="5013" spans="1:19" x14ac:dyDescent="0.3">
      <c r="A5013" s="25"/>
      <c r="C5013"/>
      <c r="D5013"/>
      <c r="E5013"/>
      <c r="F5013"/>
      <c r="G5013"/>
      <c r="H5013"/>
      <c r="I5013"/>
      <c r="J5013"/>
      <c r="K5013"/>
      <c r="N5013"/>
      <c r="O5013"/>
      <c r="P5013"/>
      <c r="Q5013"/>
      <c r="R5013"/>
      <c r="S5013" s="30"/>
    </row>
    <row r="5014" spans="1:19" x14ac:dyDescent="0.3">
      <c r="A5014" s="25"/>
      <c r="C5014"/>
      <c r="D5014"/>
      <c r="E5014"/>
      <c r="F5014"/>
      <c r="G5014"/>
      <c r="J5014"/>
      <c r="K5014"/>
      <c r="N5014"/>
      <c r="O5014"/>
      <c r="P5014"/>
      <c r="Q5014"/>
      <c r="R5014"/>
      <c r="S5014" s="30"/>
    </row>
    <row r="5015" spans="1:19" x14ac:dyDescent="0.3">
      <c r="A5015" s="25"/>
      <c r="C5015"/>
      <c r="D5015"/>
      <c r="E5015"/>
      <c r="F5015"/>
      <c r="G5015"/>
      <c r="J5015"/>
      <c r="K5015"/>
      <c r="N5015"/>
      <c r="O5015"/>
      <c r="P5015"/>
      <c r="Q5015"/>
      <c r="R5015"/>
      <c r="S5015" s="30"/>
    </row>
    <row r="5016" spans="1:19" x14ac:dyDescent="0.3">
      <c r="A5016" s="25"/>
      <c r="C5016"/>
      <c r="D5016"/>
      <c r="E5016"/>
      <c r="F5016"/>
      <c r="G5016"/>
      <c r="H5016"/>
      <c r="I5016"/>
      <c r="J5016"/>
      <c r="K5016"/>
      <c r="N5016"/>
      <c r="O5016"/>
      <c r="P5016"/>
      <c r="Q5016"/>
      <c r="R5016"/>
      <c r="S5016" s="30"/>
    </row>
    <row r="5017" spans="1:19" x14ac:dyDescent="0.3">
      <c r="A5017" s="25"/>
      <c r="C5017"/>
      <c r="D5017"/>
      <c r="E5017"/>
      <c r="F5017"/>
      <c r="G5017"/>
      <c r="H5017"/>
      <c r="I5017"/>
      <c r="J5017"/>
      <c r="K5017"/>
      <c r="N5017"/>
      <c r="O5017"/>
      <c r="P5017"/>
      <c r="Q5017"/>
      <c r="R5017"/>
      <c r="S5017" s="30"/>
    </row>
    <row r="5018" spans="1:19" x14ac:dyDescent="0.3">
      <c r="A5018" s="25"/>
      <c r="C5018"/>
      <c r="D5018"/>
      <c r="E5018"/>
      <c r="F5018"/>
      <c r="G5018"/>
      <c r="H5018"/>
      <c r="I5018"/>
      <c r="J5018"/>
      <c r="K5018"/>
      <c r="N5018"/>
      <c r="O5018"/>
      <c r="P5018"/>
      <c r="Q5018"/>
      <c r="R5018"/>
      <c r="S5018" s="30"/>
    </row>
    <row r="5019" spans="1:19" x14ac:dyDescent="0.3">
      <c r="A5019" s="25"/>
      <c r="C5019"/>
      <c r="D5019"/>
      <c r="E5019"/>
      <c r="F5019"/>
      <c r="G5019"/>
      <c r="H5019"/>
      <c r="I5019"/>
      <c r="J5019"/>
      <c r="K5019"/>
      <c r="N5019"/>
      <c r="O5019"/>
      <c r="P5019"/>
      <c r="Q5019"/>
      <c r="R5019"/>
      <c r="S5019" s="30"/>
    </row>
    <row r="5020" spans="1:19" x14ac:dyDescent="0.3">
      <c r="A5020" s="25"/>
      <c r="C5020"/>
      <c r="D5020"/>
      <c r="E5020"/>
      <c r="F5020"/>
      <c r="G5020"/>
      <c r="H5020"/>
      <c r="I5020"/>
      <c r="J5020"/>
      <c r="K5020"/>
      <c r="N5020"/>
      <c r="O5020"/>
      <c r="P5020"/>
      <c r="Q5020"/>
      <c r="R5020"/>
      <c r="S5020" s="30"/>
    </row>
    <row r="5021" spans="1:19" x14ac:dyDescent="0.3">
      <c r="A5021" s="25"/>
      <c r="C5021"/>
      <c r="D5021"/>
      <c r="E5021"/>
      <c r="F5021"/>
      <c r="G5021"/>
      <c r="H5021"/>
      <c r="I5021"/>
      <c r="J5021"/>
      <c r="K5021"/>
      <c r="N5021"/>
      <c r="O5021"/>
      <c r="P5021"/>
      <c r="Q5021"/>
      <c r="R5021"/>
      <c r="S5021" s="30"/>
    </row>
    <row r="5022" spans="1:19" x14ac:dyDescent="0.3">
      <c r="A5022" s="25"/>
      <c r="C5022"/>
      <c r="D5022"/>
      <c r="E5022"/>
      <c r="F5022"/>
      <c r="G5022"/>
      <c r="H5022"/>
      <c r="I5022"/>
      <c r="J5022"/>
      <c r="K5022"/>
      <c r="N5022"/>
      <c r="O5022"/>
      <c r="P5022"/>
      <c r="Q5022"/>
      <c r="R5022"/>
      <c r="S5022" s="30"/>
    </row>
    <row r="5023" spans="1:19" x14ac:dyDescent="0.3">
      <c r="A5023" s="25"/>
      <c r="C5023"/>
      <c r="D5023"/>
      <c r="E5023"/>
      <c r="F5023"/>
      <c r="G5023"/>
      <c r="J5023"/>
      <c r="K5023"/>
      <c r="N5023"/>
      <c r="O5023"/>
      <c r="P5023"/>
      <c r="Q5023"/>
      <c r="R5023"/>
      <c r="S5023" s="30"/>
    </row>
    <row r="5024" spans="1:19" x14ac:dyDescent="0.3">
      <c r="A5024" s="25"/>
      <c r="C5024"/>
      <c r="D5024"/>
      <c r="E5024"/>
      <c r="F5024"/>
      <c r="G5024"/>
      <c r="J5024"/>
      <c r="K5024"/>
      <c r="N5024"/>
      <c r="O5024"/>
      <c r="P5024"/>
      <c r="Q5024"/>
      <c r="R5024"/>
      <c r="S5024" s="30"/>
    </row>
    <row r="5025" spans="1:19" x14ac:dyDescent="0.3">
      <c r="A5025" s="25"/>
      <c r="C5025"/>
      <c r="D5025"/>
      <c r="E5025"/>
      <c r="F5025"/>
      <c r="G5025"/>
      <c r="J5025"/>
      <c r="K5025"/>
      <c r="N5025"/>
      <c r="O5025"/>
      <c r="P5025"/>
      <c r="Q5025"/>
      <c r="R5025"/>
      <c r="S5025" s="30"/>
    </row>
    <row r="5026" spans="1:19" x14ac:dyDescent="0.3">
      <c r="A5026" s="25"/>
      <c r="C5026"/>
      <c r="D5026"/>
      <c r="E5026"/>
      <c r="F5026"/>
      <c r="G5026"/>
      <c r="J5026"/>
      <c r="K5026"/>
      <c r="N5026"/>
      <c r="O5026"/>
      <c r="P5026"/>
      <c r="Q5026"/>
      <c r="R5026"/>
      <c r="S5026" s="30"/>
    </row>
    <row r="5027" spans="1:19" x14ac:dyDescent="0.3">
      <c r="A5027" s="25"/>
      <c r="C5027"/>
      <c r="D5027"/>
      <c r="E5027"/>
      <c r="F5027"/>
      <c r="G5027"/>
      <c r="H5027"/>
      <c r="I5027"/>
      <c r="J5027"/>
      <c r="K5027"/>
      <c r="N5027"/>
      <c r="O5027"/>
      <c r="P5027"/>
      <c r="Q5027"/>
      <c r="R5027"/>
      <c r="S5027" s="30"/>
    </row>
    <row r="5028" spans="1:19" x14ac:dyDescent="0.3">
      <c r="A5028" s="25"/>
      <c r="C5028"/>
      <c r="D5028"/>
      <c r="E5028"/>
      <c r="F5028"/>
      <c r="G5028"/>
      <c r="H5028"/>
      <c r="I5028"/>
      <c r="J5028"/>
      <c r="K5028"/>
      <c r="N5028"/>
      <c r="O5028"/>
      <c r="P5028"/>
      <c r="Q5028"/>
      <c r="R5028"/>
      <c r="S5028" s="30"/>
    </row>
    <row r="5029" spans="1:19" x14ac:dyDescent="0.3">
      <c r="A5029" s="25"/>
      <c r="C5029"/>
      <c r="D5029"/>
      <c r="E5029"/>
      <c r="F5029"/>
      <c r="G5029"/>
      <c r="H5029"/>
      <c r="I5029"/>
      <c r="J5029"/>
      <c r="K5029"/>
      <c r="N5029"/>
      <c r="O5029"/>
      <c r="P5029"/>
      <c r="Q5029"/>
      <c r="R5029"/>
      <c r="S5029" s="30"/>
    </row>
    <row r="5030" spans="1:19" x14ac:dyDescent="0.3">
      <c r="A5030" s="25"/>
      <c r="C5030"/>
      <c r="D5030"/>
      <c r="E5030"/>
      <c r="F5030"/>
      <c r="G5030"/>
      <c r="H5030"/>
      <c r="I5030"/>
      <c r="J5030"/>
      <c r="K5030"/>
      <c r="N5030"/>
      <c r="O5030"/>
      <c r="P5030"/>
      <c r="Q5030"/>
      <c r="R5030"/>
      <c r="S5030" s="30"/>
    </row>
    <row r="5031" spans="1:19" x14ac:dyDescent="0.3">
      <c r="A5031" s="25"/>
      <c r="C5031"/>
      <c r="D5031"/>
      <c r="E5031"/>
      <c r="F5031"/>
      <c r="G5031"/>
      <c r="J5031"/>
      <c r="K5031"/>
      <c r="N5031"/>
      <c r="O5031"/>
      <c r="P5031"/>
      <c r="Q5031"/>
      <c r="R5031"/>
      <c r="S5031" s="30"/>
    </row>
    <row r="5032" spans="1:19" x14ac:dyDescent="0.3">
      <c r="A5032" s="25"/>
      <c r="C5032"/>
      <c r="D5032"/>
      <c r="E5032"/>
      <c r="F5032"/>
      <c r="G5032"/>
      <c r="H5032"/>
      <c r="I5032"/>
      <c r="J5032"/>
      <c r="K5032"/>
      <c r="N5032"/>
      <c r="O5032"/>
      <c r="P5032"/>
      <c r="Q5032"/>
      <c r="R5032"/>
      <c r="S5032" s="30"/>
    </row>
    <row r="5033" spans="1:19" x14ac:dyDescent="0.3">
      <c r="A5033" s="25"/>
      <c r="C5033"/>
      <c r="D5033"/>
      <c r="E5033"/>
      <c r="F5033"/>
      <c r="G5033"/>
      <c r="J5033"/>
      <c r="K5033"/>
      <c r="N5033"/>
      <c r="O5033"/>
      <c r="P5033"/>
      <c r="Q5033"/>
      <c r="R5033"/>
      <c r="S5033" s="30"/>
    </row>
    <row r="5034" spans="1:19" x14ac:dyDescent="0.3">
      <c r="A5034" s="25"/>
      <c r="C5034"/>
      <c r="D5034"/>
      <c r="E5034"/>
      <c r="F5034"/>
      <c r="G5034"/>
      <c r="H5034"/>
      <c r="I5034"/>
      <c r="J5034"/>
      <c r="K5034"/>
      <c r="N5034"/>
      <c r="O5034"/>
      <c r="P5034"/>
      <c r="Q5034"/>
      <c r="R5034"/>
      <c r="S5034" s="30"/>
    </row>
    <row r="5035" spans="1:19" x14ac:dyDescent="0.3">
      <c r="A5035" s="25"/>
      <c r="C5035"/>
      <c r="D5035"/>
      <c r="E5035"/>
      <c r="F5035"/>
      <c r="G5035"/>
      <c r="J5035"/>
      <c r="K5035"/>
      <c r="N5035"/>
      <c r="O5035"/>
      <c r="P5035"/>
      <c r="Q5035"/>
      <c r="R5035"/>
      <c r="S5035" s="30"/>
    </row>
    <row r="5036" spans="1:19" x14ac:dyDescent="0.3">
      <c r="A5036" s="25"/>
      <c r="C5036"/>
      <c r="D5036"/>
      <c r="E5036"/>
      <c r="F5036"/>
      <c r="G5036"/>
      <c r="H5036"/>
      <c r="I5036"/>
      <c r="J5036"/>
      <c r="K5036"/>
      <c r="N5036"/>
      <c r="O5036"/>
      <c r="P5036"/>
      <c r="Q5036"/>
      <c r="R5036"/>
      <c r="S5036" s="30"/>
    </row>
    <row r="5037" spans="1:19" x14ac:dyDescent="0.3">
      <c r="A5037" s="25"/>
      <c r="C5037"/>
      <c r="D5037"/>
      <c r="E5037"/>
      <c r="F5037"/>
      <c r="G5037"/>
      <c r="H5037"/>
      <c r="I5037"/>
      <c r="J5037"/>
      <c r="K5037"/>
      <c r="N5037"/>
      <c r="O5037"/>
      <c r="P5037"/>
      <c r="Q5037"/>
      <c r="R5037"/>
      <c r="S5037" s="30"/>
    </row>
    <row r="5038" spans="1:19" x14ac:dyDescent="0.3">
      <c r="A5038" s="25"/>
      <c r="C5038"/>
      <c r="D5038"/>
      <c r="E5038"/>
      <c r="F5038"/>
      <c r="G5038"/>
      <c r="H5038"/>
      <c r="I5038"/>
      <c r="J5038"/>
      <c r="K5038"/>
      <c r="N5038"/>
      <c r="O5038"/>
      <c r="P5038"/>
      <c r="Q5038"/>
      <c r="R5038"/>
      <c r="S5038" s="30"/>
    </row>
    <row r="5039" spans="1:19" x14ac:dyDescent="0.3">
      <c r="A5039" s="25"/>
      <c r="C5039"/>
      <c r="D5039"/>
      <c r="E5039"/>
      <c r="F5039"/>
      <c r="G5039"/>
      <c r="I5039" s="14"/>
      <c r="J5039"/>
      <c r="K5039"/>
      <c r="N5039"/>
      <c r="O5039"/>
      <c r="P5039"/>
      <c r="Q5039"/>
      <c r="R5039"/>
      <c r="S5039" s="30"/>
    </row>
    <row r="5040" spans="1:19" x14ac:dyDescent="0.3">
      <c r="A5040" s="25"/>
      <c r="C5040"/>
      <c r="D5040"/>
      <c r="E5040"/>
      <c r="F5040"/>
      <c r="G5040"/>
      <c r="H5040" s="14"/>
      <c r="I5040" s="14"/>
      <c r="J5040"/>
      <c r="K5040"/>
      <c r="N5040"/>
      <c r="O5040"/>
      <c r="P5040"/>
      <c r="Q5040"/>
      <c r="R5040"/>
      <c r="S5040" s="30"/>
    </row>
    <row r="5041" spans="1:19" x14ac:dyDescent="0.3">
      <c r="A5041" s="25"/>
      <c r="C5041"/>
      <c r="D5041"/>
      <c r="E5041"/>
      <c r="F5041"/>
      <c r="G5041"/>
      <c r="J5041"/>
      <c r="K5041"/>
      <c r="N5041"/>
      <c r="O5041"/>
      <c r="P5041"/>
      <c r="Q5041"/>
      <c r="R5041"/>
      <c r="S5041" s="30"/>
    </row>
    <row r="5042" spans="1:19" x14ac:dyDescent="0.3">
      <c r="A5042" s="25"/>
      <c r="C5042"/>
      <c r="D5042"/>
      <c r="E5042"/>
      <c r="F5042"/>
      <c r="G5042"/>
      <c r="J5042"/>
      <c r="K5042"/>
      <c r="N5042"/>
      <c r="O5042"/>
      <c r="P5042"/>
      <c r="Q5042"/>
      <c r="R5042"/>
      <c r="S5042" s="30"/>
    </row>
    <row r="5043" spans="1:19" x14ac:dyDescent="0.3">
      <c r="A5043" s="25"/>
      <c r="C5043"/>
      <c r="D5043"/>
      <c r="E5043"/>
      <c r="F5043"/>
      <c r="G5043"/>
      <c r="H5043"/>
      <c r="I5043"/>
      <c r="J5043"/>
      <c r="K5043"/>
      <c r="N5043"/>
      <c r="O5043"/>
      <c r="P5043"/>
      <c r="Q5043"/>
      <c r="R5043"/>
      <c r="S5043" s="30"/>
    </row>
    <row r="5044" spans="1:19" x14ac:dyDescent="0.3">
      <c r="A5044" s="25"/>
      <c r="C5044"/>
      <c r="D5044"/>
      <c r="E5044"/>
      <c r="F5044"/>
      <c r="G5044"/>
      <c r="J5044"/>
      <c r="K5044"/>
      <c r="N5044"/>
      <c r="O5044"/>
      <c r="P5044"/>
      <c r="Q5044"/>
      <c r="R5044"/>
      <c r="S5044" s="30"/>
    </row>
    <row r="5045" spans="1:19" x14ac:dyDescent="0.3">
      <c r="A5045" s="25"/>
      <c r="C5045"/>
      <c r="D5045"/>
      <c r="E5045"/>
      <c r="F5045"/>
      <c r="G5045"/>
      <c r="H5045"/>
      <c r="I5045"/>
      <c r="J5045"/>
      <c r="K5045"/>
      <c r="N5045"/>
      <c r="O5045"/>
      <c r="P5045"/>
      <c r="Q5045"/>
      <c r="R5045"/>
      <c r="S5045" s="30"/>
    </row>
    <row r="5046" spans="1:19" x14ac:dyDescent="0.3">
      <c r="A5046" s="25"/>
      <c r="C5046"/>
      <c r="D5046"/>
      <c r="E5046"/>
      <c r="F5046"/>
      <c r="G5046"/>
      <c r="J5046"/>
      <c r="K5046"/>
      <c r="N5046"/>
      <c r="O5046"/>
      <c r="P5046"/>
      <c r="Q5046"/>
      <c r="R5046"/>
      <c r="S5046" s="30"/>
    </row>
    <row r="5047" spans="1:19" x14ac:dyDescent="0.3">
      <c r="A5047" s="25"/>
      <c r="C5047"/>
      <c r="D5047"/>
      <c r="E5047"/>
      <c r="F5047"/>
      <c r="G5047"/>
      <c r="H5047"/>
      <c r="J5047"/>
      <c r="K5047"/>
      <c r="N5047"/>
      <c r="O5047"/>
      <c r="P5047"/>
      <c r="Q5047"/>
      <c r="R5047"/>
      <c r="S5047" s="30"/>
    </row>
    <row r="5048" spans="1:19" x14ac:dyDescent="0.3">
      <c r="A5048" s="25"/>
      <c r="C5048"/>
      <c r="D5048"/>
      <c r="E5048"/>
      <c r="F5048"/>
      <c r="G5048"/>
      <c r="H5048"/>
      <c r="I5048"/>
      <c r="J5048"/>
      <c r="K5048"/>
      <c r="N5048"/>
      <c r="O5048"/>
      <c r="P5048"/>
      <c r="Q5048"/>
      <c r="R5048"/>
      <c r="S5048" s="30"/>
    </row>
    <row r="5049" spans="1:19" x14ac:dyDescent="0.3">
      <c r="A5049" s="25"/>
      <c r="C5049"/>
      <c r="D5049"/>
      <c r="E5049"/>
      <c r="F5049"/>
      <c r="G5049"/>
      <c r="J5049"/>
      <c r="K5049"/>
      <c r="N5049"/>
      <c r="O5049"/>
      <c r="P5049"/>
      <c r="Q5049"/>
      <c r="R5049"/>
      <c r="S5049" s="30"/>
    </row>
    <row r="5050" spans="1:19" x14ac:dyDescent="0.3">
      <c r="A5050" s="25"/>
      <c r="C5050"/>
      <c r="D5050"/>
      <c r="E5050"/>
      <c r="F5050"/>
      <c r="G5050"/>
      <c r="H5050"/>
      <c r="I5050"/>
      <c r="J5050"/>
      <c r="K5050"/>
      <c r="N5050"/>
      <c r="O5050"/>
      <c r="P5050"/>
      <c r="Q5050"/>
      <c r="R5050"/>
      <c r="S5050" s="30"/>
    </row>
    <row r="5051" spans="1:19" x14ac:dyDescent="0.3">
      <c r="A5051" s="25"/>
      <c r="C5051"/>
      <c r="D5051"/>
      <c r="E5051"/>
      <c r="F5051"/>
      <c r="G5051"/>
      <c r="H5051"/>
      <c r="I5051"/>
      <c r="J5051"/>
      <c r="K5051"/>
      <c r="N5051"/>
      <c r="O5051"/>
      <c r="P5051"/>
      <c r="Q5051"/>
      <c r="R5051"/>
      <c r="S5051" s="30"/>
    </row>
    <row r="5052" spans="1:19" x14ac:dyDescent="0.3">
      <c r="A5052" s="25"/>
      <c r="C5052"/>
      <c r="D5052"/>
      <c r="E5052"/>
      <c r="F5052"/>
      <c r="G5052"/>
      <c r="J5052"/>
      <c r="K5052"/>
      <c r="N5052"/>
      <c r="O5052"/>
      <c r="P5052"/>
      <c r="Q5052"/>
      <c r="R5052"/>
      <c r="S5052" s="30"/>
    </row>
    <row r="5053" spans="1:19" x14ac:dyDescent="0.3">
      <c r="A5053" s="25"/>
      <c r="C5053"/>
      <c r="D5053"/>
      <c r="E5053"/>
      <c r="F5053"/>
      <c r="G5053"/>
      <c r="J5053"/>
      <c r="K5053"/>
      <c r="N5053"/>
      <c r="O5053"/>
      <c r="P5053"/>
      <c r="Q5053"/>
      <c r="R5053"/>
      <c r="S5053" s="30"/>
    </row>
    <row r="5054" spans="1:19" x14ac:dyDescent="0.3">
      <c r="A5054" s="25"/>
      <c r="C5054"/>
      <c r="D5054"/>
      <c r="E5054"/>
      <c r="F5054"/>
      <c r="G5054"/>
      <c r="J5054"/>
      <c r="K5054"/>
      <c r="N5054"/>
      <c r="O5054"/>
      <c r="P5054"/>
      <c r="Q5054"/>
      <c r="R5054"/>
      <c r="S5054" s="30"/>
    </row>
    <row r="5055" spans="1:19" x14ac:dyDescent="0.3">
      <c r="A5055" s="25"/>
      <c r="C5055"/>
      <c r="D5055"/>
      <c r="E5055"/>
      <c r="F5055"/>
      <c r="G5055"/>
      <c r="H5055"/>
      <c r="I5055"/>
      <c r="J5055"/>
      <c r="K5055"/>
      <c r="N5055"/>
      <c r="O5055"/>
      <c r="P5055"/>
      <c r="Q5055"/>
      <c r="R5055"/>
      <c r="S5055" s="30"/>
    </row>
    <row r="5056" spans="1:19" x14ac:dyDescent="0.3">
      <c r="A5056" s="25"/>
      <c r="C5056"/>
      <c r="D5056"/>
      <c r="E5056"/>
      <c r="F5056"/>
      <c r="G5056"/>
      <c r="H5056"/>
      <c r="I5056"/>
      <c r="J5056"/>
      <c r="K5056"/>
      <c r="N5056"/>
      <c r="O5056"/>
      <c r="P5056"/>
      <c r="Q5056"/>
      <c r="R5056"/>
      <c r="S5056" s="30"/>
    </row>
    <row r="5057" spans="1:19" x14ac:dyDescent="0.3">
      <c r="A5057" s="25"/>
      <c r="C5057"/>
      <c r="D5057"/>
      <c r="E5057"/>
      <c r="F5057"/>
      <c r="G5057"/>
      <c r="H5057"/>
      <c r="I5057"/>
      <c r="J5057"/>
      <c r="K5057"/>
      <c r="N5057"/>
      <c r="O5057"/>
      <c r="P5057"/>
      <c r="Q5057"/>
      <c r="R5057"/>
      <c r="S5057" s="30"/>
    </row>
    <row r="5058" spans="1:19" x14ac:dyDescent="0.3">
      <c r="A5058" s="25"/>
      <c r="C5058"/>
      <c r="D5058"/>
      <c r="E5058"/>
      <c r="F5058"/>
      <c r="G5058"/>
      <c r="H5058"/>
      <c r="I5058"/>
      <c r="J5058"/>
      <c r="K5058"/>
      <c r="N5058"/>
      <c r="O5058"/>
      <c r="P5058"/>
      <c r="Q5058"/>
      <c r="R5058"/>
      <c r="S5058" s="30"/>
    </row>
    <row r="5059" spans="1:19" x14ac:dyDescent="0.3">
      <c r="A5059" s="25"/>
      <c r="C5059"/>
      <c r="D5059"/>
      <c r="E5059"/>
      <c r="F5059"/>
      <c r="G5059"/>
      <c r="H5059"/>
      <c r="I5059"/>
      <c r="J5059"/>
      <c r="K5059"/>
      <c r="N5059"/>
      <c r="O5059"/>
      <c r="P5059"/>
      <c r="Q5059"/>
      <c r="R5059"/>
      <c r="S5059" s="30"/>
    </row>
    <row r="5060" spans="1:19" x14ac:dyDescent="0.3">
      <c r="A5060" s="25"/>
      <c r="C5060"/>
      <c r="D5060"/>
      <c r="E5060"/>
      <c r="F5060"/>
      <c r="G5060"/>
      <c r="H5060"/>
      <c r="I5060"/>
      <c r="J5060"/>
      <c r="K5060"/>
      <c r="N5060"/>
      <c r="O5060"/>
      <c r="P5060"/>
      <c r="Q5060"/>
      <c r="R5060"/>
      <c r="S5060" s="30"/>
    </row>
    <row r="5061" spans="1:19" x14ac:dyDescent="0.3">
      <c r="A5061" s="25"/>
      <c r="C5061"/>
      <c r="D5061"/>
      <c r="E5061"/>
      <c r="F5061"/>
      <c r="G5061"/>
      <c r="H5061"/>
      <c r="I5061"/>
      <c r="J5061"/>
      <c r="K5061"/>
      <c r="N5061"/>
      <c r="O5061"/>
      <c r="P5061"/>
      <c r="Q5061"/>
      <c r="R5061"/>
      <c r="S5061" s="30"/>
    </row>
    <row r="5062" spans="1:19" x14ac:dyDescent="0.3">
      <c r="A5062" s="25"/>
      <c r="C5062"/>
      <c r="D5062"/>
      <c r="E5062"/>
      <c r="F5062"/>
      <c r="G5062"/>
      <c r="H5062"/>
      <c r="I5062"/>
      <c r="J5062"/>
      <c r="K5062"/>
      <c r="N5062"/>
      <c r="O5062"/>
      <c r="P5062"/>
      <c r="Q5062"/>
      <c r="R5062"/>
      <c r="S5062" s="30"/>
    </row>
    <row r="5063" spans="1:19" x14ac:dyDescent="0.3">
      <c r="A5063" s="25"/>
      <c r="C5063"/>
      <c r="D5063"/>
      <c r="E5063"/>
      <c r="F5063"/>
      <c r="G5063"/>
      <c r="H5063"/>
      <c r="I5063"/>
      <c r="J5063"/>
      <c r="K5063"/>
      <c r="N5063"/>
      <c r="O5063"/>
      <c r="P5063"/>
      <c r="Q5063"/>
      <c r="R5063"/>
      <c r="S5063" s="30"/>
    </row>
    <row r="5064" spans="1:19" x14ac:dyDescent="0.3">
      <c r="A5064" s="25"/>
      <c r="C5064"/>
      <c r="D5064"/>
      <c r="E5064"/>
      <c r="F5064"/>
      <c r="G5064"/>
      <c r="H5064"/>
      <c r="I5064"/>
      <c r="J5064"/>
      <c r="K5064"/>
      <c r="N5064"/>
      <c r="O5064"/>
      <c r="P5064"/>
      <c r="Q5064"/>
      <c r="R5064"/>
      <c r="S5064" s="30"/>
    </row>
    <row r="5065" spans="1:19" x14ac:dyDescent="0.3">
      <c r="A5065" s="25"/>
      <c r="C5065"/>
      <c r="D5065"/>
      <c r="E5065"/>
      <c r="F5065"/>
      <c r="G5065"/>
      <c r="J5065"/>
      <c r="K5065"/>
      <c r="N5065"/>
      <c r="O5065"/>
      <c r="P5065"/>
      <c r="Q5065"/>
      <c r="R5065"/>
      <c r="S5065" s="30"/>
    </row>
    <row r="5066" spans="1:19" x14ac:dyDescent="0.3">
      <c r="A5066" s="25"/>
      <c r="C5066"/>
      <c r="D5066"/>
      <c r="E5066"/>
      <c r="F5066"/>
      <c r="G5066"/>
      <c r="J5066"/>
      <c r="K5066"/>
      <c r="N5066"/>
      <c r="O5066"/>
      <c r="P5066"/>
      <c r="Q5066"/>
      <c r="R5066"/>
      <c r="S5066" s="30"/>
    </row>
    <row r="5067" spans="1:19" x14ac:dyDescent="0.3">
      <c r="A5067" s="25"/>
      <c r="C5067"/>
      <c r="D5067"/>
      <c r="E5067"/>
      <c r="F5067"/>
      <c r="G5067"/>
      <c r="H5067"/>
      <c r="I5067"/>
      <c r="J5067"/>
      <c r="K5067"/>
      <c r="N5067"/>
      <c r="O5067"/>
      <c r="P5067"/>
      <c r="Q5067"/>
      <c r="R5067"/>
      <c r="S5067" s="30"/>
    </row>
    <row r="5068" spans="1:19" x14ac:dyDescent="0.3">
      <c r="A5068" s="25"/>
      <c r="C5068"/>
      <c r="D5068"/>
      <c r="E5068"/>
      <c r="F5068"/>
      <c r="G5068"/>
      <c r="J5068"/>
      <c r="K5068"/>
      <c r="N5068"/>
      <c r="O5068"/>
      <c r="P5068"/>
      <c r="Q5068"/>
      <c r="R5068"/>
      <c r="S5068" s="30"/>
    </row>
    <row r="5069" spans="1:19" x14ac:dyDescent="0.3">
      <c r="A5069" s="25"/>
      <c r="C5069"/>
      <c r="D5069"/>
      <c r="E5069"/>
      <c r="F5069"/>
      <c r="G5069"/>
      <c r="H5069"/>
      <c r="I5069"/>
      <c r="J5069"/>
      <c r="K5069"/>
      <c r="N5069"/>
      <c r="O5069"/>
      <c r="P5069"/>
      <c r="Q5069"/>
      <c r="R5069"/>
      <c r="S5069" s="30"/>
    </row>
    <row r="5070" spans="1:19" x14ac:dyDescent="0.3">
      <c r="A5070" s="25"/>
      <c r="C5070"/>
      <c r="D5070"/>
      <c r="E5070"/>
      <c r="F5070"/>
      <c r="G5070"/>
      <c r="J5070"/>
      <c r="K5070"/>
      <c r="N5070"/>
      <c r="O5070"/>
      <c r="P5070"/>
      <c r="Q5070"/>
      <c r="R5070"/>
      <c r="S5070" s="30"/>
    </row>
    <row r="5071" spans="1:19" x14ac:dyDescent="0.3">
      <c r="A5071" s="25"/>
      <c r="C5071"/>
      <c r="D5071"/>
      <c r="E5071"/>
      <c r="F5071"/>
      <c r="G5071"/>
      <c r="J5071"/>
      <c r="K5071"/>
      <c r="N5071"/>
      <c r="O5071"/>
      <c r="P5071"/>
      <c r="Q5071"/>
      <c r="R5071"/>
      <c r="S5071" s="30"/>
    </row>
    <row r="5072" spans="1:19" x14ac:dyDescent="0.3">
      <c r="A5072" s="25"/>
      <c r="C5072"/>
      <c r="D5072"/>
      <c r="E5072"/>
      <c r="F5072"/>
      <c r="G5072"/>
      <c r="H5072"/>
      <c r="I5072"/>
      <c r="J5072"/>
      <c r="K5072"/>
      <c r="N5072"/>
      <c r="O5072"/>
      <c r="P5072"/>
      <c r="Q5072"/>
      <c r="R5072"/>
      <c r="S5072" s="30"/>
    </row>
    <row r="5073" spans="1:19" x14ac:dyDescent="0.3">
      <c r="A5073" s="25"/>
      <c r="C5073"/>
      <c r="D5073"/>
      <c r="E5073"/>
      <c r="F5073"/>
      <c r="G5073"/>
      <c r="H5073"/>
      <c r="I5073"/>
      <c r="J5073"/>
      <c r="K5073"/>
      <c r="N5073"/>
      <c r="O5073"/>
      <c r="P5073"/>
      <c r="Q5073"/>
      <c r="R5073"/>
      <c r="S5073" s="30"/>
    </row>
    <row r="5074" spans="1:19" x14ac:dyDescent="0.3">
      <c r="A5074" s="25"/>
      <c r="C5074"/>
      <c r="D5074"/>
      <c r="E5074"/>
      <c r="F5074"/>
      <c r="G5074"/>
      <c r="H5074"/>
      <c r="I5074"/>
      <c r="J5074"/>
      <c r="K5074"/>
      <c r="N5074"/>
      <c r="O5074"/>
      <c r="P5074"/>
      <c r="Q5074"/>
      <c r="R5074"/>
      <c r="S5074" s="30"/>
    </row>
    <row r="5075" spans="1:19" x14ac:dyDescent="0.3">
      <c r="A5075" s="25"/>
      <c r="C5075"/>
      <c r="D5075"/>
      <c r="E5075"/>
      <c r="F5075"/>
      <c r="G5075"/>
      <c r="H5075"/>
      <c r="I5075"/>
      <c r="J5075"/>
      <c r="K5075"/>
      <c r="N5075"/>
      <c r="O5075"/>
      <c r="P5075"/>
      <c r="Q5075"/>
      <c r="R5075"/>
      <c r="S5075" s="30"/>
    </row>
    <row r="5076" spans="1:19" x14ac:dyDescent="0.3">
      <c r="A5076" s="25"/>
      <c r="C5076"/>
      <c r="D5076"/>
      <c r="E5076"/>
      <c r="F5076"/>
      <c r="G5076"/>
      <c r="H5076"/>
      <c r="I5076"/>
      <c r="J5076"/>
      <c r="K5076"/>
      <c r="N5076"/>
      <c r="O5076"/>
      <c r="P5076"/>
      <c r="Q5076"/>
      <c r="R5076"/>
      <c r="S5076" s="30"/>
    </row>
    <row r="5077" spans="1:19" x14ac:dyDescent="0.3">
      <c r="A5077" s="25"/>
      <c r="C5077"/>
      <c r="D5077"/>
      <c r="E5077"/>
      <c r="F5077"/>
      <c r="G5077"/>
      <c r="J5077"/>
      <c r="K5077"/>
      <c r="N5077"/>
      <c r="O5077"/>
      <c r="P5077"/>
      <c r="Q5077"/>
      <c r="R5077"/>
      <c r="S5077" s="30"/>
    </row>
    <row r="5078" spans="1:19" x14ac:dyDescent="0.3">
      <c r="A5078" s="25"/>
      <c r="C5078"/>
      <c r="D5078"/>
      <c r="E5078"/>
      <c r="F5078"/>
      <c r="G5078"/>
      <c r="H5078"/>
      <c r="I5078"/>
      <c r="J5078"/>
      <c r="K5078"/>
      <c r="N5078"/>
      <c r="O5078"/>
      <c r="P5078"/>
      <c r="Q5078"/>
      <c r="R5078"/>
      <c r="S5078" s="30"/>
    </row>
    <row r="5079" spans="1:19" x14ac:dyDescent="0.3">
      <c r="A5079" s="25"/>
      <c r="C5079"/>
      <c r="D5079"/>
      <c r="E5079"/>
      <c r="F5079"/>
      <c r="G5079"/>
      <c r="H5079"/>
      <c r="I5079"/>
      <c r="J5079"/>
      <c r="K5079"/>
      <c r="N5079"/>
      <c r="O5079"/>
      <c r="P5079"/>
      <c r="Q5079"/>
      <c r="R5079"/>
      <c r="S5079" s="30"/>
    </row>
    <row r="5080" spans="1:19" x14ac:dyDescent="0.3">
      <c r="A5080" s="25"/>
      <c r="C5080"/>
      <c r="D5080"/>
      <c r="E5080"/>
      <c r="F5080"/>
      <c r="G5080"/>
      <c r="H5080"/>
      <c r="I5080"/>
      <c r="J5080"/>
      <c r="K5080"/>
      <c r="N5080"/>
      <c r="O5080"/>
      <c r="P5080"/>
      <c r="Q5080"/>
      <c r="R5080"/>
      <c r="S5080" s="30"/>
    </row>
    <row r="5081" spans="1:19" x14ac:dyDescent="0.3">
      <c r="A5081" s="25"/>
      <c r="C5081"/>
      <c r="D5081"/>
      <c r="E5081"/>
      <c r="F5081"/>
      <c r="G5081"/>
      <c r="H5081"/>
      <c r="I5081"/>
      <c r="J5081"/>
      <c r="K5081"/>
      <c r="N5081"/>
      <c r="O5081"/>
      <c r="P5081"/>
      <c r="Q5081"/>
      <c r="R5081"/>
      <c r="S5081" s="30"/>
    </row>
    <row r="5082" spans="1:19" x14ac:dyDescent="0.3">
      <c r="A5082" s="25"/>
      <c r="C5082"/>
      <c r="D5082"/>
      <c r="E5082"/>
      <c r="F5082"/>
      <c r="G5082"/>
      <c r="H5082"/>
      <c r="I5082"/>
      <c r="J5082"/>
      <c r="K5082"/>
      <c r="N5082"/>
      <c r="O5082"/>
      <c r="P5082"/>
      <c r="Q5082"/>
      <c r="R5082"/>
      <c r="S5082" s="30"/>
    </row>
    <row r="5083" spans="1:19" x14ac:dyDescent="0.3">
      <c r="A5083" s="25"/>
      <c r="C5083"/>
      <c r="D5083"/>
      <c r="E5083"/>
      <c r="F5083"/>
      <c r="G5083"/>
      <c r="H5083"/>
      <c r="I5083"/>
      <c r="J5083"/>
      <c r="K5083"/>
      <c r="N5083"/>
      <c r="O5083"/>
      <c r="P5083"/>
      <c r="Q5083"/>
      <c r="R5083"/>
      <c r="S5083" s="30"/>
    </row>
    <row r="5084" spans="1:19" x14ac:dyDescent="0.3">
      <c r="A5084" s="25"/>
      <c r="C5084"/>
      <c r="D5084"/>
      <c r="E5084"/>
      <c r="F5084"/>
      <c r="G5084"/>
      <c r="J5084"/>
      <c r="K5084"/>
      <c r="N5084"/>
      <c r="O5084"/>
      <c r="P5084"/>
      <c r="Q5084"/>
      <c r="R5084"/>
      <c r="S5084" s="30"/>
    </row>
    <row r="5085" spans="1:19" x14ac:dyDescent="0.3">
      <c r="A5085" s="25"/>
      <c r="C5085"/>
      <c r="D5085"/>
      <c r="E5085"/>
      <c r="F5085"/>
      <c r="G5085"/>
      <c r="H5085"/>
      <c r="J5085"/>
      <c r="K5085"/>
      <c r="N5085"/>
      <c r="O5085"/>
      <c r="P5085"/>
      <c r="Q5085"/>
      <c r="R5085"/>
      <c r="S5085" s="30"/>
    </row>
    <row r="5086" spans="1:19" x14ac:dyDescent="0.3">
      <c r="A5086" s="25"/>
      <c r="C5086"/>
      <c r="D5086"/>
      <c r="E5086"/>
      <c r="F5086"/>
      <c r="G5086"/>
      <c r="H5086"/>
      <c r="I5086"/>
      <c r="J5086"/>
      <c r="K5086"/>
      <c r="N5086"/>
      <c r="O5086"/>
      <c r="P5086"/>
      <c r="Q5086"/>
      <c r="R5086"/>
      <c r="S5086" s="30"/>
    </row>
    <row r="5087" spans="1:19" x14ac:dyDescent="0.3">
      <c r="A5087" s="25"/>
      <c r="C5087"/>
      <c r="D5087"/>
      <c r="E5087"/>
      <c r="F5087"/>
      <c r="G5087"/>
      <c r="J5087"/>
      <c r="K5087"/>
      <c r="N5087"/>
      <c r="O5087"/>
      <c r="P5087"/>
      <c r="Q5087"/>
      <c r="R5087"/>
      <c r="S5087" s="30"/>
    </row>
    <row r="5088" spans="1:19" x14ac:dyDescent="0.3">
      <c r="A5088" s="25"/>
      <c r="C5088"/>
      <c r="D5088"/>
      <c r="E5088"/>
      <c r="F5088"/>
      <c r="G5088"/>
      <c r="H5088"/>
      <c r="I5088" s="26"/>
      <c r="J5088"/>
      <c r="K5088"/>
      <c r="N5088"/>
      <c r="O5088"/>
      <c r="P5088"/>
      <c r="Q5088"/>
      <c r="R5088"/>
      <c r="S5088" s="30"/>
    </row>
    <row r="5089" spans="1:19" x14ac:dyDescent="0.3">
      <c r="A5089" s="25"/>
      <c r="C5089"/>
      <c r="D5089"/>
      <c r="E5089"/>
      <c r="F5089"/>
      <c r="G5089"/>
      <c r="J5089"/>
      <c r="K5089"/>
      <c r="N5089"/>
      <c r="O5089"/>
      <c r="P5089"/>
      <c r="Q5089"/>
      <c r="R5089"/>
      <c r="S5089" s="30"/>
    </row>
    <row r="5090" spans="1:19" x14ac:dyDescent="0.3">
      <c r="A5090" s="25"/>
      <c r="C5090"/>
      <c r="D5090"/>
      <c r="E5090"/>
      <c r="F5090"/>
      <c r="G5090"/>
      <c r="H5090"/>
      <c r="I5090"/>
      <c r="J5090"/>
      <c r="K5090"/>
      <c r="N5090"/>
      <c r="O5090"/>
      <c r="P5090"/>
      <c r="Q5090"/>
      <c r="R5090"/>
      <c r="S5090" s="30"/>
    </row>
    <row r="5091" spans="1:19" x14ac:dyDescent="0.3">
      <c r="A5091" s="25"/>
      <c r="C5091"/>
      <c r="D5091"/>
      <c r="E5091"/>
      <c r="F5091"/>
      <c r="G5091"/>
      <c r="J5091"/>
      <c r="K5091"/>
      <c r="N5091"/>
      <c r="O5091"/>
      <c r="P5091"/>
      <c r="Q5091"/>
      <c r="R5091"/>
      <c r="S5091" s="30"/>
    </row>
    <row r="5092" spans="1:19" x14ac:dyDescent="0.3">
      <c r="A5092" s="25"/>
      <c r="C5092"/>
      <c r="D5092"/>
      <c r="E5092"/>
      <c r="F5092"/>
      <c r="G5092"/>
      <c r="H5092"/>
      <c r="I5092"/>
      <c r="J5092"/>
      <c r="K5092"/>
      <c r="N5092"/>
      <c r="O5092"/>
      <c r="P5092"/>
      <c r="Q5092"/>
      <c r="R5092"/>
      <c r="S5092" s="30"/>
    </row>
    <row r="5093" spans="1:19" x14ac:dyDescent="0.3">
      <c r="A5093" s="25"/>
      <c r="C5093"/>
      <c r="D5093"/>
      <c r="E5093"/>
      <c r="F5093"/>
      <c r="G5093"/>
      <c r="H5093"/>
      <c r="I5093"/>
      <c r="J5093"/>
      <c r="K5093"/>
      <c r="N5093"/>
      <c r="O5093"/>
      <c r="P5093"/>
      <c r="Q5093"/>
      <c r="R5093"/>
      <c r="S5093" s="30"/>
    </row>
    <row r="5094" spans="1:19" x14ac:dyDescent="0.3">
      <c r="A5094" s="25"/>
      <c r="C5094"/>
      <c r="D5094"/>
      <c r="E5094"/>
      <c r="F5094"/>
      <c r="G5094"/>
      <c r="H5094"/>
      <c r="I5094"/>
      <c r="J5094"/>
      <c r="K5094"/>
      <c r="N5094"/>
      <c r="O5094"/>
      <c r="P5094"/>
      <c r="Q5094"/>
      <c r="R5094"/>
      <c r="S5094" s="30"/>
    </row>
    <row r="5095" spans="1:19" x14ac:dyDescent="0.3">
      <c r="A5095" s="25"/>
      <c r="C5095"/>
      <c r="D5095"/>
      <c r="E5095"/>
      <c r="F5095"/>
      <c r="G5095"/>
      <c r="H5095"/>
      <c r="I5095"/>
      <c r="J5095"/>
      <c r="K5095"/>
      <c r="N5095"/>
      <c r="O5095"/>
      <c r="P5095"/>
      <c r="Q5095"/>
      <c r="R5095"/>
      <c r="S5095" s="30"/>
    </row>
    <row r="5096" spans="1:19" x14ac:dyDescent="0.3">
      <c r="A5096" s="25"/>
      <c r="C5096"/>
      <c r="D5096"/>
      <c r="E5096"/>
      <c r="F5096"/>
      <c r="G5096"/>
      <c r="J5096"/>
      <c r="K5096"/>
      <c r="N5096"/>
      <c r="O5096"/>
      <c r="P5096"/>
      <c r="Q5096"/>
      <c r="R5096"/>
      <c r="S5096" s="30"/>
    </row>
    <row r="5097" spans="1:19" x14ac:dyDescent="0.3">
      <c r="A5097" s="25"/>
      <c r="C5097"/>
      <c r="D5097"/>
      <c r="E5097"/>
      <c r="F5097"/>
      <c r="G5097"/>
      <c r="H5097"/>
      <c r="I5097"/>
      <c r="J5097"/>
      <c r="K5097"/>
      <c r="N5097"/>
      <c r="O5097"/>
      <c r="P5097"/>
      <c r="Q5097"/>
      <c r="R5097"/>
      <c r="S5097" s="30"/>
    </row>
    <row r="5098" spans="1:19" x14ac:dyDescent="0.3">
      <c r="A5098" s="25"/>
      <c r="C5098"/>
      <c r="D5098"/>
      <c r="E5098"/>
      <c r="F5098"/>
      <c r="G5098"/>
      <c r="H5098"/>
      <c r="I5098"/>
      <c r="J5098"/>
      <c r="K5098"/>
      <c r="N5098"/>
      <c r="O5098"/>
      <c r="P5098"/>
      <c r="Q5098"/>
      <c r="R5098"/>
      <c r="S5098" s="30"/>
    </row>
    <row r="5099" spans="1:19" x14ac:dyDescent="0.3">
      <c r="A5099" s="25"/>
      <c r="C5099"/>
      <c r="D5099"/>
      <c r="E5099"/>
      <c r="F5099"/>
      <c r="G5099"/>
      <c r="J5099"/>
      <c r="K5099"/>
      <c r="N5099"/>
      <c r="O5099"/>
      <c r="P5099"/>
      <c r="Q5099"/>
      <c r="R5099"/>
      <c r="S5099" s="30"/>
    </row>
    <row r="5100" spans="1:19" x14ac:dyDescent="0.3">
      <c r="A5100" s="25"/>
      <c r="C5100"/>
      <c r="D5100"/>
      <c r="E5100"/>
      <c r="F5100"/>
      <c r="G5100"/>
      <c r="J5100"/>
      <c r="K5100"/>
      <c r="N5100"/>
      <c r="O5100"/>
      <c r="P5100"/>
      <c r="Q5100"/>
      <c r="R5100"/>
      <c r="S5100" s="30"/>
    </row>
    <row r="5101" spans="1:19" x14ac:dyDescent="0.3">
      <c r="A5101" s="25"/>
      <c r="C5101"/>
      <c r="D5101"/>
      <c r="E5101"/>
      <c r="F5101"/>
      <c r="G5101"/>
      <c r="J5101"/>
      <c r="K5101"/>
      <c r="N5101"/>
      <c r="O5101"/>
      <c r="P5101"/>
      <c r="Q5101"/>
      <c r="R5101"/>
      <c r="S5101" s="30"/>
    </row>
    <row r="5102" spans="1:19" x14ac:dyDescent="0.3">
      <c r="A5102" s="25"/>
      <c r="C5102"/>
      <c r="D5102"/>
      <c r="E5102"/>
      <c r="F5102"/>
      <c r="G5102"/>
      <c r="H5102"/>
      <c r="I5102"/>
      <c r="J5102"/>
      <c r="K5102"/>
      <c r="N5102"/>
      <c r="O5102"/>
      <c r="P5102"/>
      <c r="Q5102"/>
      <c r="R5102"/>
      <c r="S5102" s="30"/>
    </row>
    <row r="5103" spans="1:19" x14ac:dyDescent="0.3">
      <c r="A5103" s="25"/>
      <c r="C5103"/>
      <c r="D5103"/>
      <c r="E5103"/>
      <c r="F5103"/>
      <c r="G5103"/>
      <c r="H5103"/>
      <c r="I5103"/>
      <c r="J5103"/>
      <c r="K5103"/>
      <c r="N5103"/>
      <c r="O5103"/>
      <c r="P5103"/>
      <c r="Q5103"/>
      <c r="R5103"/>
      <c r="S5103" s="30"/>
    </row>
    <row r="5104" spans="1:19" x14ac:dyDescent="0.3">
      <c r="A5104" s="25"/>
      <c r="C5104"/>
      <c r="D5104"/>
      <c r="E5104"/>
      <c r="F5104"/>
      <c r="G5104"/>
      <c r="H5104"/>
      <c r="I5104"/>
      <c r="J5104"/>
      <c r="K5104"/>
      <c r="N5104"/>
      <c r="O5104"/>
      <c r="P5104"/>
      <c r="Q5104"/>
      <c r="R5104"/>
      <c r="S5104" s="30"/>
    </row>
    <row r="5105" spans="1:19" x14ac:dyDescent="0.3">
      <c r="A5105" s="25"/>
      <c r="C5105"/>
      <c r="D5105"/>
      <c r="E5105"/>
      <c r="F5105"/>
      <c r="G5105"/>
      <c r="J5105"/>
      <c r="K5105"/>
      <c r="N5105"/>
      <c r="O5105"/>
      <c r="P5105"/>
      <c r="Q5105"/>
      <c r="R5105"/>
      <c r="S5105" s="30"/>
    </row>
    <row r="5106" spans="1:19" x14ac:dyDescent="0.3">
      <c r="A5106" s="25"/>
      <c r="C5106"/>
      <c r="D5106"/>
      <c r="E5106"/>
      <c r="F5106"/>
      <c r="G5106"/>
      <c r="J5106"/>
      <c r="K5106"/>
      <c r="N5106"/>
      <c r="O5106"/>
      <c r="P5106"/>
      <c r="Q5106"/>
      <c r="R5106"/>
      <c r="S5106" s="30"/>
    </row>
    <row r="5107" spans="1:19" x14ac:dyDescent="0.3">
      <c r="A5107" s="25"/>
      <c r="C5107"/>
      <c r="D5107"/>
      <c r="E5107"/>
      <c r="F5107"/>
      <c r="G5107"/>
      <c r="J5107"/>
      <c r="K5107"/>
      <c r="N5107"/>
      <c r="O5107"/>
      <c r="P5107"/>
      <c r="Q5107"/>
      <c r="R5107"/>
      <c r="S5107" s="30"/>
    </row>
    <row r="5108" spans="1:19" x14ac:dyDescent="0.3">
      <c r="A5108" s="25"/>
      <c r="C5108"/>
      <c r="D5108"/>
      <c r="E5108"/>
      <c r="F5108"/>
      <c r="G5108"/>
      <c r="H5108"/>
      <c r="I5108"/>
      <c r="J5108"/>
      <c r="K5108"/>
      <c r="N5108"/>
      <c r="O5108"/>
      <c r="P5108"/>
      <c r="Q5108"/>
      <c r="R5108"/>
      <c r="S5108" s="30"/>
    </row>
    <row r="5109" spans="1:19" x14ac:dyDescent="0.3">
      <c r="A5109" s="25"/>
      <c r="C5109"/>
      <c r="D5109"/>
      <c r="E5109"/>
      <c r="F5109"/>
      <c r="G5109"/>
      <c r="H5109"/>
      <c r="I5109"/>
      <c r="J5109"/>
      <c r="K5109"/>
      <c r="N5109"/>
      <c r="O5109"/>
      <c r="P5109"/>
      <c r="Q5109"/>
      <c r="R5109"/>
      <c r="S5109" s="30"/>
    </row>
    <row r="5110" spans="1:19" x14ac:dyDescent="0.3">
      <c r="A5110" s="25"/>
      <c r="C5110"/>
      <c r="D5110"/>
      <c r="E5110"/>
      <c r="F5110"/>
      <c r="G5110"/>
      <c r="H5110"/>
      <c r="I5110"/>
      <c r="J5110"/>
      <c r="K5110"/>
      <c r="N5110"/>
      <c r="O5110"/>
      <c r="P5110"/>
      <c r="Q5110"/>
      <c r="R5110"/>
      <c r="S5110" s="30"/>
    </row>
    <row r="5111" spans="1:19" x14ac:dyDescent="0.3">
      <c r="A5111" s="25"/>
      <c r="C5111"/>
      <c r="D5111"/>
      <c r="E5111"/>
      <c r="F5111"/>
      <c r="G5111"/>
      <c r="H5111"/>
      <c r="I5111"/>
      <c r="J5111"/>
      <c r="K5111"/>
      <c r="N5111"/>
      <c r="O5111"/>
      <c r="P5111"/>
      <c r="Q5111"/>
      <c r="R5111"/>
      <c r="S5111" s="30"/>
    </row>
    <row r="5112" spans="1:19" x14ac:dyDescent="0.3">
      <c r="A5112" s="25"/>
      <c r="C5112"/>
      <c r="D5112"/>
      <c r="E5112"/>
      <c r="F5112"/>
      <c r="G5112"/>
      <c r="H5112"/>
      <c r="I5112"/>
      <c r="J5112"/>
      <c r="K5112"/>
      <c r="N5112"/>
      <c r="O5112"/>
      <c r="P5112"/>
      <c r="Q5112"/>
      <c r="R5112"/>
      <c r="S5112" s="30"/>
    </row>
    <row r="5113" spans="1:19" x14ac:dyDescent="0.3">
      <c r="A5113" s="25"/>
      <c r="C5113"/>
      <c r="D5113"/>
      <c r="E5113"/>
      <c r="F5113"/>
      <c r="G5113"/>
      <c r="J5113"/>
      <c r="K5113"/>
      <c r="N5113"/>
      <c r="O5113"/>
      <c r="P5113"/>
      <c r="Q5113"/>
      <c r="R5113"/>
      <c r="S5113" s="30"/>
    </row>
    <row r="5114" spans="1:19" x14ac:dyDescent="0.3">
      <c r="A5114" s="25"/>
      <c r="C5114"/>
      <c r="D5114"/>
      <c r="E5114"/>
      <c r="F5114"/>
      <c r="G5114"/>
      <c r="H5114"/>
      <c r="I5114"/>
      <c r="J5114"/>
      <c r="K5114"/>
      <c r="N5114"/>
      <c r="O5114"/>
      <c r="P5114"/>
      <c r="Q5114"/>
      <c r="R5114"/>
      <c r="S5114" s="30"/>
    </row>
    <row r="5115" spans="1:19" x14ac:dyDescent="0.3">
      <c r="A5115" s="25"/>
      <c r="C5115"/>
      <c r="D5115"/>
      <c r="E5115"/>
      <c r="F5115"/>
      <c r="G5115"/>
      <c r="H5115"/>
      <c r="I5115"/>
      <c r="J5115"/>
      <c r="K5115"/>
      <c r="N5115"/>
      <c r="O5115"/>
      <c r="P5115"/>
      <c r="Q5115"/>
      <c r="R5115"/>
      <c r="S5115" s="30"/>
    </row>
    <row r="5116" spans="1:19" x14ac:dyDescent="0.3">
      <c r="A5116" s="25"/>
      <c r="C5116"/>
      <c r="D5116"/>
      <c r="E5116"/>
      <c r="F5116"/>
      <c r="G5116"/>
      <c r="J5116"/>
      <c r="K5116"/>
      <c r="N5116"/>
      <c r="O5116"/>
      <c r="P5116"/>
      <c r="Q5116"/>
      <c r="R5116"/>
      <c r="S5116" s="30"/>
    </row>
    <row r="5117" spans="1:19" x14ac:dyDescent="0.3">
      <c r="A5117" s="25"/>
      <c r="C5117"/>
      <c r="D5117"/>
      <c r="E5117"/>
      <c r="F5117"/>
      <c r="G5117"/>
      <c r="J5117"/>
      <c r="K5117"/>
      <c r="N5117"/>
      <c r="O5117"/>
      <c r="P5117"/>
      <c r="Q5117"/>
      <c r="R5117"/>
      <c r="S5117" s="30"/>
    </row>
    <row r="5118" spans="1:19" x14ac:dyDescent="0.3">
      <c r="A5118" s="25"/>
      <c r="C5118"/>
      <c r="D5118"/>
      <c r="E5118"/>
      <c r="F5118"/>
      <c r="G5118"/>
      <c r="H5118"/>
      <c r="I5118"/>
      <c r="J5118"/>
      <c r="K5118"/>
      <c r="N5118"/>
      <c r="O5118"/>
      <c r="P5118"/>
      <c r="Q5118"/>
      <c r="R5118"/>
      <c r="S5118" s="30"/>
    </row>
    <row r="5119" spans="1:19" x14ac:dyDescent="0.3">
      <c r="A5119" s="25"/>
      <c r="C5119"/>
      <c r="D5119"/>
      <c r="E5119"/>
      <c r="F5119"/>
      <c r="G5119"/>
      <c r="H5119"/>
      <c r="I5119"/>
      <c r="J5119"/>
      <c r="K5119"/>
      <c r="N5119"/>
      <c r="O5119"/>
      <c r="P5119"/>
      <c r="Q5119"/>
      <c r="R5119"/>
      <c r="S5119" s="30"/>
    </row>
    <row r="5120" spans="1:19" x14ac:dyDescent="0.3">
      <c r="A5120" s="25"/>
      <c r="C5120"/>
      <c r="D5120"/>
      <c r="E5120"/>
      <c r="F5120"/>
      <c r="G5120"/>
      <c r="J5120"/>
      <c r="K5120"/>
      <c r="N5120"/>
      <c r="O5120"/>
      <c r="P5120"/>
      <c r="Q5120"/>
      <c r="R5120"/>
      <c r="S5120" s="30"/>
    </row>
    <row r="5121" spans="1:19" x14ac:dyDescent="0.3">
      <c r="A5121" s="25"/>
      <c r="C5121"/>
      <c r="D5121"/>
      <c r="E5121"/>
      <c r="F5121"/>
      <c r="G5121"/>
      <c r="J5121"/>
      <c r="K5121"/>
      <c r="N5121"/>
      <c r="O5121"/>
      <c r="P5121"/>
      <c r="Q5121"/>
      <c r="R5121"/>
      <c r="S5121" s="30"/>
    </row>
    <row r="5122" spans="1:19" x14ac:dyDescent="0.3">
      <c r="A5122" s="25"/>
      <c r="C5122"/>
      <c r="D5122"/>
      <c r="E5122"/>
      <c r="F5122"/>
      <c r="G5122"/>
      <c r="J5122"/>
      <c r="K5122"/>
      <c r="N5122"/>
      <c r="O5122"/>
      <c r="P5122"/>
      <c r="Q5122"/>
      <c r="R5122"/>
      <c r="S5122" s="30"/>
    </row>
    <row r="5123" spans="1:19" x14ac:dyDescent="0.3">
      <c r="A5123" s="25"/>
      <c r="C5123"/>
      <c r="D5123"/>
      <c r="E5123"/>
      <c r="F5123"/>
      <c r="G5123"/>
      <c r="J5123"/>
      <c r="K5123"/>
      <c r="N5123"/>
      <c r="O5123"/>
      <c r="P5123"/>
      <c r="Q5123"/>
      <c r="R5123"/>
      <c r="S5123" s="30"/>
    </row>
    <row r="5124" spans="1:19" x14ac:dyDescent="0.3">
      <c r="A5124" s="25"/>
      <c r="C5124"/>
      <c r="D5124"/>
      <c r="E5124"/>
      <c r="F5124"/>
      <c r="G5124"/>
      <c r="H5124"/>
      <c r="I5124"/>
      <c r="J5124"/>
      <c r="K5124"/>
      <c r="N5124"/>
      <c r="O5124"/>
      <c r="P5124"/>
      <c r="Q5124"/>
      <c r="R5124"/>
      <c r="S5124" s="30"/>
    </row>
    <row r="5125" spans="1:19" x14ac:dyDescent="0.3">
      <c r="A5125" s="25"/>
      <c r="C5125"/>
      <c r="D5125"/>
      <c r="E5125"/>
      <c r="F5125"/>
      <c r="G5125"/>
      <c r="H5125"/>
      <c r="I5125"/>
      <c r="J5125"/>
      <c r="K5125"/>
      <c r="N5125"/>
      <c r="O5125"/>
      <c r="P5125"/>
      <c r="Q5125"/>
      <c r="R5125"/>
      <c r="S5125" s="30"/>
    </row>
    <row r="5126" spans="1:19" x14ac:dyDescent="0.3">
      <c r="A5126" s="25"/>
      <c r="C5126"/>
      <c r="D5126"/>
      <c r="E5126"/>
      <c r="F5126"/>
      <c r="G5126"/>
      <c r="H5126"/>
      <c r="I5126"/>
      <c r="J5126"/>
      <c r="K5126"/>
      <c r="N5126"/>
      <c r="O5126"/>
      <c r="P5126"/>
      <c r="Q5126"/>
      <c r="R5126"/>
      <c r="S5126" s="30"/>
    </row>
    <row r="5127" spans="1:19" x14ac:dyDescent="0.3">
      <c r="A5127" s="25"/>
      <c r="C5127"/>
      <c r="D5127"/>
      <c r="E5127"/>
      <c r="F5127"/>
      <c r="G5127"/>
      <c r="H5127"/>
      <c r="I5127"/>
      <c r="J5127"/>
      <c r="K5127"/>
      <c r="N5127"/>
      <c r="O5127"/>
      <c r="P5127"/>
      <c r="Q5127"/>
      <c r="R5127"/>
      <c r="S5127" s="30"/>
    </row>
    <row r="5128" spans="1:19" x14ac:dyDescent="0.3">
      <c r="A5128" s="25"/>
      <c r="C5128"/>
      <c r="D5128"/>
      <c r="E5128"/>
      <c r="F5128"/>
      <c r="G5128"/>
      <c r="H5128"/>
      <c r="I5128"/>
      <c r="J5128"/>
      <c r="K5128"/>
      <c r="N5128"/>
      <c r="O5128"/>
      <c r="P5128"/>
      <c r="Q5128"/>
      <c r="R5128"/>
      <c r="S5128" s="30"/>
    </row>
    <row r="5129" spans="1:19" x14ac:dyDescent="0.3">
      <c r="A5129" s="25"/>
      <c r="C5129"/>
      <c r="D5129"/>
      <c r="E5129"/>
      <c r="F5129"/>
      <c r="G5129"/>
      <c r="H5129"/>
      <c r="I5129"/>
      <c r="J5129"/>
      <c r="K5129"/>
      <c r="N5129"/>
      <c r="O5129"/>
      <c r="P5129"/>
      <c r="Q5129"/>
      <c r="R5129"/>
      <c r="S5129" s="30"/>
    </row>
    <row r="5130" spans="1:19" x14ac:dyDescent="0.3">
      <c r="A5130" s="25"/>
      <c r="C5130"/>
      <c r="D5130"/>
      <c r="E5130"/>
      <c r="F5130"/>
      <c r="G5130"/>
      <c r="H5130"/>
      <c r="I5130"/>
      <c r="J5130"/>
      <c r="K5130"/>
      <c r="N5130"/>
      <c r="O5130"/>
      <c r="P5130"/>
      <c r="Q5130"/>
      <c r="R5130"/>
      <c r="S5130" s="30"/>
    </row>
    <row r="5131" spans="1:19" x14ac:dyDescent="0.3">
      <c r="A5131" s="25"/>
      <c r="C5131"/>
      <c r="D5131"/>
      <c r="E5131"/>
      <c r="F5131"/>
      <c r="G5131"/>
      <c r="H5131"/>
      <c r="I5131"/>
      <c r="J5131"/>
      <c r="K5131"/>
      <c r="N5131"/>
      <c r="O5131"/>
      <c r="P5131"/>
      <c r="Q5131"/>
      <c r="R5131"/>
      <c r="S5131" s="30"/>
    </row>
    <row r="5132" spans="1:19" x14ac:dyDescent="0.3">
      <c r="A5132" s="25"/>
      <c r="C5132"/>
      <c r="D5132"/>
      <c r="E5132"/>
      <c r="F5132"/>
      <c r="G5132"/>
      <c r="J5132"/>
      <c r="K5132"/>
      <c r="N5132"/>
      <c r="O5132"/>
      <c r="P5132"/>
      <c r="Q5132"/>
      <c r="R5132"/>
      <c r="S5132" s="30"/>
    </row>
    <row r="5133" spans="1:19" x14ac:dyDescent="0.3">
      <c r="A5133" s="25"/>
      <c r="C5133"/>
      <c r="D5133"/>
      <c r="E5133"/>
      <c r="F5133"/>
      <c r="G5133"/>
      <c r="J5133"/>
      <c r="K5133"/>
      <c r="N5133"/>
      <c r="O5133"/>
      <c r="P5133"/>
      <c r="Q5133"/>
      <c r="R5133"/>
      <c r="S5133" s="30"/>
    </row>
    <row r="5134" spans="1:19" x14ac:dyDescent="0.3">
      <c r="A5134" s="25"/>
      <c r="C5134"/>
      <c r="D5134"/>
      <c r="E5134"/>
      <c r="F5134"/>
      <c r="G5134"/>
      <c r="J5134"/>
      <c r="K5134"/>
      <c r="N5134"/>
      <c r="O5134"/>
      <c r="P5134"/>
      <c r="Q5134"/>
      <c r="R5134"/>
      <c r="S5134" s="30"/>
    </row>
    <row r="5135" spans="1:19" x14ac:dyDescent="0.3">
      <c r="A5135" s="25"/>
      <c r="C5135"/>
      <c r="D5135"/>
      <c r="E5135"/>
      <c r="F5135"/>
      <c r="G5135"/>
      <c r="J5135"/>
      <c r="K5135"/>
      <c r="N5135"/>
      <c r="O5135"/>
      <c r="P5135"/>
      <c r="Q5135"/>
      <c r="R5135"/>
      <c r="S5135" s="30"/>
    </row>
    <row r="5136" spans="1:19" x14ac:dyDescent="0.3">
      <c r="A5136" s="25"/>
      <c r="C5136"/>
      <c r="D5136"/>
      <c r="E5136"/>
      <c r="F5136"/>
      <c r="G5136"/>
      <c r="J5136"/>
      <c r="K5136"/>
      <c r="N5136"/>
      <c r="O5136"/>
      <c r="P5136"/>
      <c r="Q5136"/>
      <c r="R5136"/>
      <c r="S5136" s="30"/>
    </row>
    <row r="5137" spans="1:19" x14ac:dyDescent="0.3">
      <c r="A5137" s="25"/>
      <c r="C5137"/>
      <c r="D5137"/>
      <c r="E5137"/>
      <c r="F5137"/>
      <c r="G5137"/>
      <c r="H5137"/>
      <c r="I5137"/>
      <c r="J5137"/>
      <c r="K5137"/>
      <c r="N5137"/>
      <c r="O5137"/>
      <c r="P5137"/>
      <c r="Q5137"/>
      <c r="R5137"/>
      <c r="S5137" s="30"/>
    </row>
    <row r="5138" spans="1:19" x14ac:dyDescent="0.3">
      <c r="A5138" s="25"/>
      <c r="C5138"/>
      <c r="D5138"/>
      <c r="E5138"/>
      <c r="F5138"/>
      <c r="G5138"/>
      <c r="J5138"/>
      <c r="K5138"/>
      <c r="N5138"/>
      <c r="O5138"/>
      <c r="P5138"/>
      <c r="Q5138"/>
      <c r="R5138"/>
      <c r="S5138" s="30"/>
    </row>
    <row r="5139" spans="1:19" x14ac:dyDescent="0.3">
      <c r="A5139" s="25"/>
      <c r="C5139"/>
      <c r="D5139"/>
      <c r="E5139"/>
      <c r="F5139"/>
      <c r="G5139"/>
      <c r="J5139"/>
      <c r="K5139"/>
      <c r="N5139"/>
      <c r="O5139"/>
      <c r="P5139"/>
      <c r="Q5139"/>
      <c r="R5139"/>
      <c r="S5139" s="30"/>
    </row>
    <row r="5140" spans="1:19" x14ac:dyDescent="0.3">
      <c r="A5140" s="25"/>
      <c r="C5140"/>
      <c r="D5140"/>
      <c r="E5140"/>
      <c r="F5140"/>
      <c r="G5140"/>
      <c r="J5140"/>
      <c r="K5140"/>
      <c r="N5140"/>
      <c r="O5140"/>
      <c r="P5140"/>
      <c r="Q5140"/>
      <c r="R5140"/>
      <c r="S5140" s="30"/>
    </row>
    <row r="5141" spans="1:19" x14ac:dyDescent="0.3">
      <c r="A5141" s="25"/>
      <c r="C5141"/>
      <c r="D5141"/>
      <c r="E5141"/>
      <c r="F5141"/>
      <c r="G5141"/>
      <c r="J5141"/>
      <c r="K5141"/>
      <c r="N5141"/>
      <c r="O5141"/>
      <c r="P5141"/>
      <c r="Q5141"/>
      <c r="R5141"/>
      <c r="S5141" s="30"/>
    </row>
    <row r="5142" spans="1:19" x14ac:dyDescent="0.3">
      <c r="A5142" s="25"/>
      <c r="C5142"/>
      <c r="D5142"/>
      <c r="E5142"/>
      <c r="F5142"/>
      <c r="G5142"/>
      <c r="H5142"/>
      <c r="I5142"/>
      <c r="J5142"/>
      <c r="K5142"/>
      <c r="N5142"/>
      <c r="O5142"/>
      <c r="P5142"/>
      <c r="Q5142"/>
      <c r="R5142"/>
      <c r="S5142" s="30"/>
    </row>
    <row r="5143" spans="1:19" x14ac:dyDescent="0.3">
      <c r="A5143" s="25"/>
      <c r="C5143"/>
      <c r="D5143"/>
      <c r="E5143"/>
      <c r="F5143"/>
      <c r="G5143"/>
      <c r="H5143"/>
      <c r="I5143"/>
      <c r="J5143"/>
      <c r="K5143"/>
      <c r="N5143"/>
      <c r="O5143"/>
      <c r="P5143"/>
      <c r="Q5143"/>
      <c r="R5143"/>
      <c r="S5143" s="30"/>
    </row>
    <row r="5144" spans="1:19" x14ac:dyDescent="0.3">
      <c r="A5144" s="25"/>
      <c r="C5144"/>
      <c r="D5144"/>
      <c r="E5144"/>
      <c r="F5144"/>
      <c r="G5144"/>
      <c r="H5144"/>
      <c r="I5144"/>
      <c r="J5144"/>
      <c r="K5144"/>
      <c r="N5144"/>
      <c r="O5144"/>
      <c r="P5144"/>
      <c r="Q5144"/>
      <c r="R5144"/>
      <c r="S5144" s="30"/>
    </row>
    <row r="5145" spans="1:19" x14ac:dyDescent="0.3">
      <c r="A5145" s="25"/>
      <c r="C5145"/>
      <c r="D5145"/>
      <c r="E5145"/>
      <c r="F5145"/>
      <c r="G5145"/>
      <c r="J5145"/>
      <c r="K5145"/>
      <c r="N5145"/>
      <c r="O5145"/>
      <c r="P5145"/>
      <c r="Q5145"/>
      <c r="R5145"/>
      <c r="S5145" s="30"/>
    </row>
    <row r="5146" spans="1:19" x14ac:dyDescent="0.3">
      <c r="A5146" s="25"/>
      <c r="C5146"/>
      <c r="D5146"/>
      <c r="E5146"/>
      <c r="F5146"/>
      <c r="G5146"/>
      <c r="H5146"/>
      <c r="I5146"/>
      <c r="J5146"/>
      <c r="K5146"/>
      <c r="N5146"/>
      <c r="O5146"/>
      <c r="P5146"/>
      <c r="Q5146"/>
      <c r="R5146"/>
      <c r="S5146" s="30"/>
    </row>
    <row r="5147" spans="1:19" x14ac:dyDescent="0.3">
      <c r="A5147" s="25"/>
      <c r="C5147"/>
      <c r="D5147"/>
      <c r="E5147"/>
      <c r="F5147"/>
      <c r="G5147"/>
      <c r="J5147"/>
      <c r="K5147"/>
      <c r="N5147"/>
      <c r="O5147"/>
      <c r="P5147"/>
      <c r="Q5147"/>
      <c r="R5147"/>
      <c r="S5147" s="30"/>
    </row>
    <row r="5148" spans="1:19" x14ac:dyDescent="0.3">
      <c r="A5148" s="25"/>
      <c r="C5148"/>
      <c r="D5148"/>
      <c r="E5148"/>
      <c r="F5148"/>
      <c r="G5148"/>
      <c r="J5148"/>
      <c r="K5148"/>
      <c r="N5148"/>
      <c r="O5148"/>
      <c r="P5148"/>
      <c r="Q5148"/>
      <c r="R5148"/>
      <c r="S5148" s="30"/>
    </row>
    <row r="5149" spans="1:19" x14ac:dyDescent="0.3">
      <c r="A5149" s="25"/>
      <c r="C5149"/>
      <c r="D5149"/>
      <c r="E5149"/>
      <c r="F5149"/>
      <c r="G5149"/>
      <c r="H5149"/>
      <c r="I5149"/>
      <c r="J5149"/>
      <c r="K5149"/>
      <c r="N5149"/>
      <c r="O5149"/>
      <c r="P5149"/>
      <c r="Q5149"/>
      <c r="R5149"/>
      <c r="S5149" s="30"/>
    </row>
    <row r="5150" spans="1:19" x14ac:dyDescent="0.3">
      <c r="A5150" s="25"/>
      <c r="C5150"/>
      <c r="D5150"/>
      <c r="E5150"/>
      <c r="F5150"/>
      <c r="G5150"/>
      <c r="H5150"/>
      <c r="I5150"/>
      <c r="J5150"/>
      <c r="K5150"/>
      <c r="N5150"/>
      <c r="O5150"/>
      <c r="P5150"/>
      <c r="Q5150"/>
      <c r="R5150"/>
      <c r="S5150" s="30"/>
    </row>
    <row r="5151" spans="1:19" x14ac:dyDescent="0.3">
      <c r="A5151" s="25"/>
      <c r="C5151"/>
      <c r="D5151"/>
      <c r="E5151"/>
      <c r="F5151"/>
      <c r="G5151"/>
      <c r="J5151"/>
      <c r="K5151"/>
      <c r="N5151"/>
      <c r="O5151"/>
      <c r="P5151"/>
      <c r="Q5151"/>
      <c r="R5151"/>
      <c r="S5151" s="30"/>
    </row>
    <row r="5152" spans="1:19" x14ac:dyDescent="0.3">
      <c r="A5152" s="25"/>
      <c r="C5152"/>
      <c r="D5152"/>
      <c r="E5152"/>
      <c r="F5152"/>
      <c r="G5152"/>
      <c r="H5152"/>
      <c r="I5152"/>
      <c r="J5152"/>
      <c r="K5152"/>
      <c r="N5152"/>
      <c r="O5152"/>
      <c r="P5152"/>
      <c r="Q5152"/>
      <c r="R5152"/>
      <c r="S5152" s="30"/>
    </row>
    <row r="5153" spans="1:19" x14ac:dyDescent="0.3">
      <c r="A5153" s="25"/>
      <c r="C5153"/>
      <c r="D5153"/>
      <c r="E5153"/>
      <c r="F5153"/>
      <c r="G5153"/>
      <c r="H5153" s="26"/>
      <c r="I5153" s="26"/>
      <c r="J5153"/>
      <c r="K5153"/>
      <c r="N5153"/>
      <c r="O5153"/>
      <c r="P5153"/>
      <c r="Q5153"/>
      <c r="R5153"/>
      <c r="S5153" s="30"/>
    </row>
    <row r="5154" spans="1:19" x14ac:dyDescent="0.3">
      <c r="A5154" s="25"/>
      <c r="C5154"/>
      <c r="D5154"/>
      <c r="E5154"/>
      <c r="F5154"/>
      <c r="G5154"/>
      <c r="J5154"/>
      <c r="K5154"/>
      <c r="N5154"/>
      <c r="O5154"/>
      <c r="P5154"/>
      <c r="Q5154"/>
      <c r="R5154"/>
      <c r="S5154" s="30"/>
    </row>
    <row r="5155" spans="1:19" x14ac:dyDescent="0.3">
      <c r="A5155" s="25"/>
      <c r="C5155"/>
      <c r="D5155"/>
      <c r="E5155"/>
      <c r="F5155"/>
      <c r="G5155"/>
      <c r="H5155"/>
      <c r="I5155"/>
      <c r="J5155"/>
      <c r="K5155"/>
      <c r="N5155"/>
      <c r="O5155"/>
      <c r="P5155"/>
      <c r="Q5155"/>
      <c r="R5155"/>
      <c r="S5155" s="30"/>
    </row>
    <row r="5156" spans="1:19" x14ac:dyDescent="0.3">
      <c r="A5156" s="25"/>
      <c r="C5156"/>
      <c r="D5156"/>
      <c r="E5156"/>
      <c r="F5156"/>
      <c r="G5156"/>
      <c r="H5156"/>
      <c r="I5156"/>
      <c r="J5156"/>
      <c r="K5156"/>
      <c r="N5156"/>
      <c r="O5156"/>
      <c r="P5156"/>
      <c r="Q5156"/>
      <c r="R5156"/>
      <c r="S5156" s="30"/>
    </row>
    <row r="5157" spans="1:19" x14ac:dyDescent="0.3">
      <c r="A5157" s="25"/>
      <c r="C5157"/>
      <c r="D5157"/>
      <c r="E5157"/>
      <c r="F5157"/>
      <c r="G5157"/>
      <c r="H5157"/>
      <c r="I5157"/>
      <c r="J5157"/>
      <c r="K5157"/>
      <c r="N5157"/>
      <c r="O5157"/>
      <c r="P5157"/>
      <c r="Q5157"/>
      <c r="R5157"/>
      <c r="S5157" s="30"/>
    </row>
    <row r="5158" spans="1:19" x14ac:dyDescent="0.3">
      <c r="A5158" s="25"/>
      <c r="C5158"/>
      <c r="D5158"/>
      <c r="E5158"/>
      <c r="F5158"/>
      <c r="G5158"/>
      <c r="H5158"/>
      <c r="I5158"/>
      <c r="J5158"/>
      <c r="K5158"/>
      <c r="N5158"/>
      <c r="O5158"/>
      <c r="P5158"/>
      <c r="Q5158"/>
      <c r="R5158"/>
      <c r="S5158" s="30"/>
    </row>
    <row r="5159" spans="1:19" x14ac:dyDescent="0.3">
      <c r="A5159" s="25"/>
      <c r="C5159"/>
      <c r="D5159"/>
      <c r="E5159"/>
      <c r="F5159"/>
      <c r="G5159"/>
      <c r="H5159"/>
      <c r="I5159"/>
      <c r="J5159"/>
      <c r="K5159"/>
      <c r="N5159"/>
      <c r="O5159"/>
      <c r="P5159"/>
      <c r="Q5159"/>
      <c r="R5159"/>
      <c r="S5159" s="30"/>
    </row>
    <row r="5160" spans="1:19" x14ac:dyDescent="0.3">
      <c r="A5160" s="25"/>
      <c r="C5160"/>
      <c r="D5160"/>
      <c r="E5160"/>
      <c r="F5160"/>
      <c r="G5160"/>
      <c r="J5160"/>
      <c r="K5160"/>
      <c r="N5160"/>
      <c r="O5160"/>
      <c r="P5160"/>
      <c r="Q5160"/>
      <c r="R5160"/>
      <c r="S5160" s="30"/>
    </row>
    <row r="5161" spans="1:19" x14ac:dyDescent="0.3">
      <c r="A5161" s="25"/>
      <c r="C5161"/>
      <c r="D5161"/>
      <c r="E5161"/>
      <c r="F5161"/>
      <c r="G5161"/>
      <c r="J5161"/>
      <c r="K5161"/>
      <c r="N5161"/>
      <c r="O5161"/>
      <c r="P5161"/>
      <c r="Q5161"/>
      <c r="R5161"/>
      <c r="S5161" s="30"/>
    </row>
    <row r="5162" spans="1:19" x14ac:dyDescent="0.3">
      <c r="A5162" s="25"/>
      <c r="C5162"/>
      <c r="D5162"/>
      <c r="E5162"/>
      <c r="F5162"/>
      <c r="G5162"/>
      <c r="J5162"/>
      <c r="K5162"/>
      <c r="N5162"/>
      <c r="O5162"/>
      <c r="P5162"/>
      <c r="Q5162"/>
      <c r="R5162"/>
      <c r="S5162" s="30"/>
    </row>
    <row r="5163" spans="1:19" x14ac:dyDescent="0.3">
      <c r="A5163" s="25"/>
      <c r="C5163"/>
      <c r="D5163"/>
      <c r="E5163"/>
      <c r="F5163"/>
      <c r="G5163"/>
      <c r="H5163"/>
      <c r="I5163"/>
      <c r="J5163"/>
      <c r="K5163"/>
      <c r="N5163"/>
      <c r="O5163"/>
      <c r="P5163"/>
      <c r="Q5163"/>
      <c r="R5163"/>
      <c r="S5163" s="30"/>
    </row>
    <row r="5164" spans="1:19" x14ac:dyDescent="0.3">
      <c r="A5164" s="25"/>
      <c r="C5164"/>
      <c r="D5164"/>
      <c r="E5164"/>
      <c r="F5164"/>
      <c r="G5164"/>
      <c r="H5164"/>
      <c r="I5164"/>
      <c r="J5164"/>
      <c r="K5164"/>
      <c r="N5164"/>
      <c r="O5164"/>
      <c r="P5164"/>
      <c r="Q5164"/>
      <c r="R5164"/>
      <c r="S5164" s="30"/>
    </row>
    <row r="5165" spans="1:19" x14ac:dyDescent="0.3">
      <c r="A5165" s="25"/>
      <c r="C5165"/>
      <c r="D5165"/>
      <c r="E5165"/>
      <c r="F5165"/>
      <c r="G5165"/>
      <c r="J5165"/>
      <c r="K5165"/>
      <c r="N5165"/>
      <c r="O5165"/>
      <c r="P5165"/>
      <c r="Q5165"/>
      <c r="R5165"/>
      <c r="S5165" s="30"/>
    </row>
    <row r="5166" spans="1:19" x14ac:dyDescent="0.3">
      <c r="A5166" s="25"/>
      <c r="C5166"/>
      <c r="D5166"/>
      <c r="E5166"/>
      <c r="F5166"/>
      <c r="G5166"/>
      <c r="J5166"/>
      <c r="K5166"/>
      <c r="N5166"/>
      <c r="O5166"/>
      <c r="P5166"/>
      <c r="Q5166"/>
      <c r="R5166"/>
      <c r="S5166" s="30"/>
    </row>
    <row r="5167" spans="1:19" x14ac:dyDescent="0.3">
      <c r="A5167" s="25"/>
      <c r="C5167"/>
      <c r="D5167"/>
      <c r="E5167"/>
      <c r="F5167"/>
      <c r="G5167"/>
      <c r="J5167"/>
      <c r="K5167"/>
      <c r="N5167"/>
      <c r="O5167"/>
      <c r="P5167"/>
      <c r="Q5167"/>
      <c r="R5167"/>
      <c r="S5167" s="30"/>
    </row>
    <row r="5168" spans="1:19" x14ac:dyDescent="0.3">
      <c r="A5168" s="25"/>
      <c r="C5168"/>
      <c r="D5168"/>
      <c r="E5168"/>
      <c r="F5168"/>
      <c r="G5168"/>
      <c r="J5168"/>
      <c r="K5168"/>
      <c r="N5168"/>
      <c r="O5168"/>
      <c r="P5168"/>
      <c r="Q5168"/>
      <c r="R5168"/>
      <c r="S5168" s="30"/>
    </row>
    <row r="5169" spans="1:19" x14ac:dyDescent="0.3">
      <c r="A5169" s="25"/>
      <c r="C5169"/>
      <c r="D5169"/>
      <c r="E5169"/>
      <c r="F5169"/>
      <c r="G5169"/>
      <c r="H5169"/>
      <c r="I5169"/>
      <c r="J5169"/>
      <c r="K5169"/>
      <c r="N5169"/>
      <c r="O5169"/>
      <c r="P5169"/>
      <c r="Q5169"/>
      <c r="R5169"/>
      <c r="S5169" s="30"/>
    </row>
    <row r="5170" spans="1:19" x14ac:dyDescent="0.3">
      <c r="A5170" s="25"/>
      <c r="C5170"/>
      <c r="D5170"/>
      <c r="E5170"/>
      <c r="F5170"/>
      <c r="G5170"/>
      <c r="H5170" s="26"/>
      <c r="I5170" s="26"/>
      <c r="J5170"/>
      <c r="K5170"/>
      <c r="N5170"/>
      <c r="O5170"/>
      <c r="P5170"/>
      <c r="Q5170"/>
      <c r="R5170"/>
      <c r="S5170" s="30"/>
    </row>
    <row r="5171" spans="1:19" x14ac:dyDescent="0.3">
      <c r="A5171" s="25"/>
      <c r="C5171"/>
      <c r="D5171"/>
      <c r="E5171"/>
      <c r="F5171"/>
      <c r="G5171"/>
      <c r="H5171" s="14"/>
      <c r="I5171" s="14"/>
      <c r="J5171"/>
      <c r="K5171"/>
      <c r="N5171"/>
      <c r="O5171"/>
      <c r="P5171"/>
      <c r="Q5171"/>
      <c r="R5171"/>
      <c r="S5171" s="30"/>
    </row>
    <row r="5172" spans="1:19" x14ac:dyDescent="0.3">
      <c r="A5172" s="25"/>
      <c r="C5172"/>
      <c r="D5172"/>
      <c r="E5172"/>
      <c r="F5172"/>
      <c r="G5172"/>
      <c r="H5172" s="14"/>
      <c r="I5172" s="14"/>
      <c r="J5172"/>
      <c r="K5172"/>
      <c r="N5172"/>
      <c r="O5172"/>
      <c r="P5172"/>
      <c r="Q5172"/>
      <c r="R5172"/>
      <c r="S5172" s="30"/>
    </row>
    <row r="5173" spans="1:19" x14ac:dyDescent="0.3">
      <c r="A5173" s="25"/>
      <c r="C5173"/>
      <c r="D5173"/>
      <c r="E5173"/>
      <c r="F5173"/>
      <c r="G5173"/>
      <c r="H5173"/>
      <c r="I5173"/>
      <c r="J5173"/>
      <c r="K5173"/>
      <c r="N5173"/>
      <c r="O5173"/>
      <c r="P5173"/>
      <c r="Q5173"/>
      <c r="R5173"/>
      <c r="S5173" s="30"/>
    </row>
    <row r="5174" spans="1:19" x14ac:dyDescent="0.3">
      <c r="A5174" s="25"/>
      <c r="C5174"/>
      <c r="D5174"/>
      <c r="E5174"/>
      <c r="F5174"/>
      <c r="G5174"/>
      <c r="H5174"/>
      <c r="I5174"/>
      <c r="J5174"/>
      <c r="K5174"/>
      <c r="N5174"/>
      <c r="O5174"/>
      <c r="P5174"/>
      <c r="Q5174"/>
      <c r="R5174"/>
      <c r="S5174" s="30"/>
    </row>
    <row r="5175" spans="1:19" x14ac:dyDescent="0.3">
      <c r="A5175" s="25"/>
      <c r="C5175"/>
      <c r="D5175"/>
      <c r="E5175"/>
      <c r="F5175"/>
      <c r="G5175"/>
      <c r="J5175"/>
      <c r="K5175"/>
      <c r="N5175"/>
      <c r="O5175"/>
      <c r="P5175"/>
      <c r="Q5175"/>
      <c r="R5175"/>
      <c r="S5175" s="30"/>
    </row>
    <row r="5176" spans="1:19" x14ac:dyDescent="0.3">
      <c r="A5176" s="25"/>
      <c r="C5176"/>
      <c r="D5176"/>
      <c r="E5176"/>
      <c r="F5176"/>
      <c r="G5176"/>
      <c r="J5176"/>
      <c r="K5176"/>
      <c r="N5176"/>
      <c r="O5176"/>
      <c r="P5176"/>
      <c r="Q5176"/>
      <c r="R5176"/>
      <c r="S5176" s="30"/>
    </row>
    <row r="5177" spans="1:19" x14ac:dyDescent="0.3">
      <c r="A5177" s="25"/>
      <c r="C5177"/>
      <c r="D5177"/>
      <c r="E5177"/>
      <c r="F5177"/>
      <c r="G5177"/>
      <c r="H5177"/>
      <c r="I5177"/>
      <c r="J5177"/>
      <c r="K5177"/>
      <c r="N5177"/>
      <c r="O5177"/>
      <c r="P5177"/>
      <c r="Q5177"/>
      <c r="R5177"/>
      <c r="S5177" s="30"/>
    </row>
    <row r="5178" spans="1:19" x14ac:dyDescent="0.3">
      <c r="A5178" s="25"/>
      <c r="C5178"/>
      <c r="D5178"/>
      <c r="E5178"/>
      <c r="F5178"/>
      <c r="G5178"/>
      <c r="H5178"/>
      <c r="I5178"/>
      <c r="J5178"/>
      <c r="K5178"/>
      <c r="N5178"/>
      <c r="O5178"/>
      <c r="P5178"/>
      <c r="Q5178"/>
      <c r="R5178"/>
      <c r="S5178" s="30"/>
    </row>
    <row r="5179" spans="1:19" x14ac:dyDescent="0.3">
      <c r="A5179" s="25"/>
      <c r="C5179"/>
      <c r="D5179"/>
      <c r="E5179"/>
      <c r="F5179"/>
      <c r="G5179"/>
      <c r="J5179"/>
      <c r="K5179"/>
      <c r="N5179"/>
      <c r="O5179"/>
      <c r="P5179"/>
      <c r="Q5179"/>
      <c r="R5179"/>
      <c r="S5179" s="30"/>
    </row>
    <row r="5180" spans="1:19" x14ac:dyDescent="0.3">
      <c r="A5180" s="25"/>
      <c r="C5180"/>
      <c r="D5180"/>
      <c r="E5180"/>
      <c r="F5180"/>
      <c r="G5180"/>
      <c r="J5180"/>
      <c r="K5180"/>
      <c r="N5180"/>
      <c r="O5180"/>
      <c r="P5180"/>
      <c r="Q5180"/>
      <c r="R5180"/>
      <c r="S5180" s="30"/>
    </row>
    <row r="5181" spans="1:19" x14ac:dyDescent="0.3">
      <c r="A5181" s="25"/>
      <c r="C5181"/>
      <c r="D5181"/>
      <c r="E5181"/>
      <c r="F5181"/>
      <c r="G5181"/>
      <c r="J5181"/>
      <c r="K5181"/>
      <c r="N5181"/>
      <c r="O5181"/>
      <c r="P5181"/>
      <c r="Q5181"/>
      <c r="R5181"/>
      <c r="S5181" s="30"/>
    </row>
    <row r="5182" spans="1:19" x14ac:dyDescent="0.3">
      <c r="A5182" s="25"/>
      <c r="C5182"/>
      <c r="D5182"/>
      <c r="E5182"/>
      <c r="F5182"/>
      <c r="G5182"/>
      <c r="J5182"/>
      <c r="K5182"/>
      <c r="N5182"/>
      <c r="O5182"/>
      <c r="P5182"/>
      <c r="Q5182"/>
      <c r="R5182"/>
      <c r="S5182" s="30"/>
    </row>
    <row r="5183" spans="1:19" x14ac:dyDescent="0.3">
      <c r="A5183" s="25"/>
      <c r="C5183"/>
      <c r="D5183"/>
      <c r="E5183"/>
      <c r="F5183"/>
      <c r="G5183"/>
      <c r="J5183"/>
      <c r="K5183"/>
      <c r="N5183"/>
      <c r="O5183"/>
      <c r="P5183"/>
      <c r="Q5183"/>
      <c r="R5183"/>
      <c r="S5183" s="30"/>
    </row>
    <row r="5184" spans="1:19" x14ac:dyDescent="0.3">
      <c r="A5184" s="25"/>
      <c r="C5184"/>
      <c r="D5184"/>
      <c r="E5184"/>
      <c r="F5184"/>
      <c r="G5184"/>
      <c r="H5184"/>
      <c r="I5184"/>
      <c r="J5184"/>
      <c r="K5184"/>
      <c r="N5184"/>
      <c r="O5184"/>
      <c r="P5184"/>
      <c r="Q5184"/>
      <c r="R5184"/>
      <c r="S5184" s="30"/>
    </row>
    <row r="5185" spans="1:19" x14ac:dyDescent="0.3">
      <c r="A5185" s="25"/>
      <c r="C5185"/>
      <c r="D5185"/>
      <c r="E5185"/>
      <c r="F5185"/>
      <c r="G5185"/>
      <c r="H5185"/>
      <c r="I5185"/>
      <c r="J5185"/>
      <c r="K5185"/>
      <c r="N5185"/>
      <c r="O5185"/>
      <c r="P5185"/>
      <c r="Q5185"/>
      <c r="R5185"/>
      <c r="S5185" s="30"/>
    </row>
    <row r="5186" spans="1:19" x14ac:dyDescent="0.3">
      <c r="A5186" s="25"/>
      <c r="C5186"/>
      <c r="D5186"/>
      <c r="E5186"/>
      <c r="F5186"/>
      <c r="G5186"/>
      <c r="H5186"/>
      <c r="I5186"/>
      <c r="J5186"/>
      <c r="K5186"/>
      <c r="N5186"/>
      <c r="O5186"/>
      <c r="P5186"/>
      <c r="Q5186"/>
      <c r="R5186"/>
      <c r="S5186" s="30"/>
    </row>
    <row r="5187" spans="1:19" x14ac:dyDescent="0.3">
      <c r="A5187" s="25"/>
      <c r="C5187"/>
      <c r="D5187"/>
      <c r="E5187"/>
      <c r="F5187"/>
      <c r="G5187"/>
      <c r="H5187"/>
      <c r="I5187"/>
      <c r="J5187"/>
      <c r="K5187"/>
      <c r="N5187"/>
      <c r="O5187"/>
      <c r="P5187"/>
      <c r="Q5187"/>
      <c r="R5187"/>
      <c r="S5187" s="30"/>
    </row>
    <row r="5188" spans="1:19" x14ac:dyDescent="0.3">
      <c r="A5188" s="25"/>
      <c r="C5188"/>
      <c r="D5188"/>
      <c r="E5188"/>
      <c r="F5188"/>
      <c r="G5188"/>
      <c r="H5188"/>
      <c r="I5188"/>
      <c r="J5188"/>
      <c r="K5188"/>
      <c r="N5188"/>
      <c r="O5188"/>
      <c r="P5188"/>
      <c r="Q5188"/>
      <c r="R5188"/>
      <c r="S5188" s="30"/>
    </row>
    <row r="5189" spans="1:19" x14ac:dyDescent="0.3">
      <c r="A5189" s="25"/>
      <c r="C5189"/>
      <c r="D5189"/>
      <c r="E5189"/>
      <c r="F5189"/>
      <c r="G5189"/>
      <c r="H5189"/>
      <c r="I5189"/>
      <c r="J5189"/>
      <c r="K5189"/>
      <c r="N5189"/>
      <c r="O5189"/>
      <c r="P5189"/>
      <c r="Q5189"/>
      <c r="R5189"/>
      <c r="S5189" s="30"/>
    </row>
    <row r="5190" spans="1:19" x14ac:dyDescent="0.3">
      <c r="A5190" s="25"/>
      <c r="C5190"/>
      <c r="D5190"/>
      <c r="E5190"/>
      <c r="F5190"/>
      <c r="G5190"/>
      <c r="J5190"/>
      <c r="K5190"/>
      <c r="N5190"/>
      <c r="O5190"/>
      <c r="P5190"/>
      <c r="Q5190"/>
      <c r="R5190"/>
      <c r="S5190" s="30"/>
    </row>
    <row r="5191" spans="1:19" x14ac:dyDescent="0.3">
      <c r="A5191" s="25"/>
      <c r="C5191"/>
      <c r="D5191"/>
      <c r="E5191"/>
      <c r="F5191"/>
      <c r="G5191"/>
      <c r="J5191"/>
      <c r="K5191"/>
      <c r="N5191"/>
      <c r="O5191"/>
      <c r="P5191"/>
      <c r="Q5191"/>
      <c r="R5191"/>
      <c r="S5191" s="30"/>
    </row>
    <row r="5192" spans="1:19" x14ac:dyDescent="0.3">
      <c r="A5192" s="25"/>
      <c r="C5192"/>
      <c r="D5192"/>
      <c r="E5192"/>
      <c r="F5192"/>
      <c r="G5192"/>
      <c r="H5192"/>
      <c r="I5192"/>
      <c r="J5192"/>
      <c r="K5192"/>
      <c r="N5192"/>
      <c r="O5192"/>
      <c r="P5192"/>
      <c r="Q5192"/>
      <c r="R5192"/>
      <c r="S5192" s="30"/>
    </row>
    <row r="5193" spans="1:19" x14ac:dyDescent="0.3">
      <c r="A5193" s="25"/>
      <c r="C5193"/>
      <c r="D5193"/>
      <c r="E5193"/>
      <c r="F5193"/>
      <c r="G5193"/>
      <c r="H5193"/>
      <c r="I5193"/>
      <c r="J5193"/>
      <c r="K5193"/>
      <c r="N5193"/>
      <c r="O5193"/>
      <c r="P5193"/>
      <c r="Q5193"/>
      <c r="R5193"/>
      <c r="S5193" s="30"/>
    </row>
    <row r="5194" spans="1:19" x14ac:dyDescent="0.3">
      <c r="A5194" s="25"/>
      <c r="C5194"/>
      <c r="D5194"/>
      <c r="E5194"/>
      <c r="F5194"/>
      <c r="G5194"/>
      <c r="J5194"/>
      <c r="K5194"/>
      <c r="N5194"/>
      <c r="O5194"/>
      <c r="P5194"/>
      <c r="Q5194"/>
      <c r="R5194"/>
      <c r="S5194" s="30"/>
    </row>
    <row r="5195" spans="1:19" x14ac:dyDescent="0.3">
      <c r="A5195" s="25"/>
      <c r="C5195"/>
      <c r="D5195"/>
      <c r="E5195"/>
      <c r="F5195"/>
      <c r="G5195"/>
      <c r="H5195"/>
      <c r="I5195"/>
      <c r="J5195"/>
      <c r="K5195"/>
      <c r="N5195"/>
      <c r="O5195"/>
      <c r="P5195"/>
      <c r="Q5195"/>
      <c r="R5195"/>
      <c r="S5195" s="30"/>
    </row>
    <row r="5196" spans="1:19" x14ac:dyDescent="0.3">
      <c r="A5196" s="25"/>
      <c r="C5196"/>
      <c r="D5196"/>
      <c r="E5196"/>
      <c r="F5196"/>
      <c r="G5196"/>
      <c r="H5196"/>
      <c r="I5196"/>
      <c r="J5196"/>
      <c r="K5196"/>
      <c r="N5196"/>
      <c r="O5196"/>
      <c r="P5196"/>
      <c r="Q5196"/>
      <c r="R5196"/>
      <c r="S5196" s="30"/>
    </row>
    <row r="5197" spans="1:19" x14ac:dyDescent="0.3">
      <c r="A5197" s="25"/>
      <c r="C5197"/>
      <c r="D5197"/>
      <c r="E5197"/>
      <c r="F5197"/>
      <c r="G5197"/>
      <c r="H5197"/>
      <c r="I5197"/>
      <c r="J5197"/>
      <c r="K5197"/>
      <c r="N5197"/>
      <c r="O5197"/>
      <c r="P5197"/>
      <c r="Q5197"/>
      <c r="R5197"/>
      <c r="S5197" s="30"/>
    </row>
    <row r="5198" spans="1:19" x14ac:dyDescent="0.3">
      <c r="A5198" s="25"/>
      <c r="C5198"/>
      <c r="D5198"/>
      <c r="E5198"/>
      <c r="F5198"/>
      <c r="G5198"/>
      <c r="J5198"/>
      <c r="K5198"/>
      <c r="N5198"/>
      <c r="O5198"/>
      <c r="P5198"/>
      <c r="Q5198"/>
      <c r="R5198"/>
      <c r="S5198" s="30"/>
    </row>
    <row r="5199" spans="1:19" x14ac:dyDescent="0.3">
      <c r="A5199" s="25"/>
      <c r="C5199"/>
      <c r="D5199"/>
      <c r="E5199"/>
      <c r="F5199"/>
      <c r="G5199"/>
      <c r="J5199"/>
      <c r="K5199"/>
      <c r="N5199"/>
      <c r="O5199"/>
      <c r="P5199"/>
      <c r="Q5199"/>
      <c r="R5199"/>
      <c r="S5199" s="30"/>
    </row>
    <row r="5200" spans="1:19" x14ac:dyDescent="0.3">
      <c r="A5200" s="25"/>
      <c r="C5200"/>
      <c r="D5200"/>
      <c r="E5200"/>
      <c r="F5200"/>
      <c r="G5200"/>
      <c r="J5200"/>
      <c r="K5200"/>
      <c r="N5200"/>
      <c r="O5200"/>
      <c r="P5200"/>
      <c r="Q5200"/>
      <c r="R5200"/>
      <c r="S5200" s="30"/>
    </row>
    <row r="5201" spans="1:19" x14ac:dyDescent="0.3">
      <c r="A5201" s="25"/>
      <c r="C5201"/>
      <c r="D5201"/>
      <c r="E5201"/>
      <c r="F5201"/>
      <c r="G5201"/>
      <c r="J5201"/>
      <c r="K5201"/>
      <c r="N5201"/>
      <c r="O5201"/>
      <c r="P5201"/>
      <c r="Q5201"/>
      <c r="R5201"/>
      <c r="S5201" s="30"/>
    </row>
    <row r="5202" spans="1:19" x14ac:dyDescent="0.3">
      <c r="A5202" s="25"/>
      <c r="C5202"/>
      <c r="D5202"/>
      <c r="E5202"/>
      <c r="F5202"/>
      <c r="G5202"/>
      <c r="J5202"/>
      <c r="K5202"/>
      <c r="N5202"/>
      <c r="O5202"/>
      <c r="P5202"/>
      <c r="Q5202"/>
      <c r="R5202"/>
      <c r="S5202" s="30"/>
    </row>
    <row r="5203" spans="1:19" x14ac:dyDescent="0.3">
      <c r="A5203" s="25"/>
      <c r="C5203"/>
      <c r="D5203"/>
      <c r="E5203"/>
      <c r="F5203"/>
      <c r="G5203"/>
      <c r="J5203"/>
      <c r="K5203"/>
      <c r="N5203"/>
      <c r="O5203"/>
      <c r="P5203"/>
      <c r="Q5203"/>
      <c r="R5203"/>
      <c r="S5203" s="30"/>
    </row>
    <row r="5204" spans="1:19" x14ac:dyDescent="0.3">
      <c r="A5204" s="25"/>
      <c r="C5204"/>
      <c r="D5204"/>
      <c r="E5204"/>
      <c r="F5204"/>
      <c r="G5204"/>
      <c r="H5204"/>
      <c r="I5204"/>
      <c r="J5204"/>
      <c r="K5204"/>
      <c r="N5204"/>
      <c r="O5204"/>
      <c r="P5204"/>
      <c r="Q5204"/>
      <c r="R5204"/>
      <c r="S5204" s="30"/>
    </row>
    <row r="5205" spans="1:19" x14ac:dyDescent="0.3">
      <c r="A5205" s="25"/>
      <c r="C5205"/>
      <c r="D5205"/>
      <c r="E5205"/>
      <c r="F5205"/>
      <c r="G5205"/>
      <c r="H5205"/>
      <c r="I5205"/>
      <c r="J5205"/>
      <c r="K5205"/>
      <c r="N5205"/>
      <c r="O5205"/>
      <c r="P5205"/>
      <c r="Q5205"/>
      <c r="R5205"/>
      <c r="S5205" s="30"/>
    </row>
    <row r="5206" spans="1:19" x14ac:dyDescent="0.3">
      <c r="A5206" s="25"/>
      <c r="C5206"/>
      <c r="D5206"/>
      <c r="E5206"/>
      <c r="F5206"/>
      <c r="G5206"/>
      <c r="J5206"/>
      <c r="K5206"/>
      <c r="N5206"/>
      <c r="O5206"/>
      <c r="P5206"/>
      <c r="Q5206"/>
      <c r="R5206"/>
      <c r="S5206" s="30"/>
    </row>
    <row r="5207" spans="1:19" x14ac:dyDescent="0.3">
      <c r="A5207" s="25"/>
      <c r="C5207"/>
      <c r="D5207"/>
      <c r="E5207"/>
      <c r="F5207"/>
      <c r="G5207"/>
      <c r="J5207"/>
      <c r="K5207"/>
      <c r="N5207"/>
      <c r="O5207"/>
      <c r="P5207"/>
      <c r="Q5207"/>
      <c r="R5207"/>
      <c r="S5207" s="30"/>
    </row>
    <row r="5208" spans="1:19" x14ac:dyDescent="0.3">
      <c r="A5208" s="25"/>
      <c r="C5208"/>
      <c r="D5208"/>
      <c r="E5208"/>
      <c r="F5208"/>
      <c r="G5208"/>
      <c r="J5208"/>
      <c r="K5208"/>
      <c r="N5208"/>
      <c r="O5208"/>
      <c r="P5208"/>
      <c r="Q5208"/>
      <c r="R5208"/>
      <c r="S5208" s="30"/>
    </row>
    <row r="5209" spans="1:19" x14ac:dyDescent="0.3">
      <c r="A5209" s="25"/>
      <c r="C5209"/>
      <c r="D5209"/>
      <c r="E5209"/>
      <c r="F5209"/>
      <c r="G5209"/>
      <c r="H5209"/>
      <c r="I5209"/>
      <c r="J5209"/>
      <c r="K5209"/>
      <c r="N5209"/>
      <c r="O5209"/>
      <c r="P5209"/>
      <c r="Q5209"/>
      <c r="R5209"/>
      <c r="S5209" s="30"/>
    </row>
    <row r="5210" spans="1:19" x14ac:dyDescent="0.3">
      <c r="A5210" s="25"/>
      <c r="C5210"/>
      <c r="D5210"/>
      <c r="E5210"/>
      <c r="F5210"/>
      <c r="G5210"/>
      <c r="J5210"/>
      <c r="K5210"/>
      <c r="N5210"/>
      <c r="O5210"/>
      <c r="P5210"/>
      <c r="Q5210"/>
      <c r="R5210"/>
      <c r="S5210" s="30"/>
    </row>
    <row r="5211" spans="1:19" x14ac:dyDescent="0.3">
      <c r="A5211" s="25"/>
      <c r="C5211"/>
      <c r="D5211"/>
      <c r="E5211"/>
      <c r="F5211"/>
      <c r="G5211"/>
      <c r="J5211"/>
      <c r="K5211"/>
      <c r="N5211"/>
      <c r="O5211"/>
      <c r="P5211"/>
      <c r="Q5211"/>
      <c r="R5211"/>
      <c r="S5211" s="30"/>
    </row>
    <row r="5212" spans="1:19" x14ac:dyDescent="0.3">
      <c r="A5212" s="25"/>
      <c r="C5212"/>
      <c r="D5212"/>
      <c r="E5212"/>
      <c r="F5212"/>
      <c r="G5212"/>
      <c r="H5212"/>
      <c r="I5212"/>
      <c r="J5212"/>
      <c r="K5212"/>
      <c r="N5212"/>
      <c r="O5212"/>
      <c r="P5212"/>
      <c r="Q5212"/>
      <c r="R5212"/>
      <c r="S5212" s="30"/>
    </row>
    <row r="5213" spans="1:19" x14ac:dyDescent="0.3">
      <c r="A5213" s="25"/>
      <c r="C5213"/>
      <c r="D5213"/>
      <c r="E5213"/>
      <c r="F5213"/>
      <c r="G5213"/>
      <c r="H5213"/>
      <c r="J5213"/>
      <c r="K5213"/>
      <c r="N5213"/>
      <c r="O5213"/>
      <c r="P5213"/>
      <c r="Q5213"/>
      <c r="R5213"/>
      <c r="S5213" s="30"/>
    </row>
    <row r="5214" spans="1:19" x14ac:dyDescent="0.3">
      <c r="A5214" s="25"/>
      <c r="C5214"/>
      <c r="D5214"/>
      <c r="E5214"/>
      <c r="F5214"/>
      <c r="G5214"/>
      <c r="H5214"/>
      <c r="I5214"/>
      <c r="J5214"/>
      <c r="K5214"/>
      <c r="N5214"/>
      <c r="O5214"/>
      <c r="P5214"/>
      <c r="Q5214"/>
      <c r="R5214"/>
      <c r="S5214" s="30"/>
    </row>
    <row r="5215" spans="1:19" x14ac:dyDescent="0.3">
      <c r="A5215" s="25"/>
      <c r="C5215"/>
      <c r="D5215"/>
      <c r="E5215"/>
      <c r="F5215"/>
      <c r="G5215"/>
      <c r="J5215"/>
      <c r="K5215"/>
      <c r="N5215"/>
      <c r="O5215"/>
      <c r="P5215"/>
      <c r="Q5215"/>
      <c r="R5215"/>
      <c r="S5215" s="30"/>
    </row>
    <row r="5216" spans="1:19" x14ac:dyDescent="0.3">
      <c r="A5216" s="25"/>
      <c r="C5216"/>
      <c r="D5216"/>
      <c r="E5216"/>
      <c r="F5216"/>
      <c r="G5216"/>
      <c r="H5216"/>
      <c r="J5216"/>
      <c r="K5216"/>
      <c r="N5216"/>
      <c r="O5216"/>
      <c r="P5216"/>
      <c r="Q5216"/>
      <c r="R5216"/>
      <c r="S5216" s="30"/>
    </row>
    <row r="5217" spans="1:19" x14ac:dyDescent="0.3">
      <c r="A5217" s="25"/>
      <c r="C5217"/>
      <c r="D5217"/>
      <c r="E5217"/>
      <c r="F5217"/>
      <c r="G5217"/>
      <c r="H5217"/>
      <c r="I5217"/>
      <c r="J5217"/>
      <c r="K5217"/>
      <c r="N5217"/>
      <c r="O5217"/>
      <c r="P5217"/>
      <c r="Q5217"/>
      <c r="R5217"/>
      <c r="S5217" s="30"/>
    </row>
    <row r="5218" spans="1:19" x14ac:dyDescent="0.3">
      <c r="A5218" s="25"/>
      <c r="C5218"/>
      <c r="D5218"/>
      <c r="E5218"/>
      <c r="F5218"/>
      <c r="G5218"/>
      <c r="H5218"/>
      <c r="I5218"/>
      <c r="J5218"/>
      <c r="K5218"/>
      <c r="N5218"/>
      <c r="O5218"/>
      <c r="P5218"/>
      <c r="Q5218"/>
      <c r="R5218"/>
      <c r="S5218" s="30"/>
    </row>
    <row r="5219" spans="1:19" x14ac:dyDescent="0.3">
      <c r="A5219" s="25"/>
      <c r="C5219"/>
      <c r="D5219"/>
      <c r="E5219"/>
      <c r="F5219"/>
      <c r="G5219"/>
      <c r="H5219"/>
      <c r="I5219"/>
      <c r="J5219"/>
      <c r="K5219"/>
      <c r="N5219"/>
      <c r="O5219"/>
      <c r="P5219"/>
      <c r="Q5219"/>
      <c r="R5219"/>
      <c r="S5219" s="30"/>
    </row>
    <row r="5220" spans="1:19" x14ac:dyDescent="0.3">
      <c r="A5220" s="25"/>
      <c r="C5220"/>
      <c r="D5220"/>
      <c r="E5220"/>
      <c r="F5220"/>
      <c r="G5220"/>
      <c r="H5220"/>
      <c r="I5220"/>
      <c r="J5220"/>
      <c r="K5220"/>
      <c r="N5220"/>
      <c r="O5220"/>
      <c r="P5220"/>
      <c r="Q5220"/>
      <c r="R5220"/>
      <c r="S5220" s="30"/>
    </row>
    <row r="5221" spans="1:19" x14ac:dyDescent="0.3">
      <c r="A5221" s="25"/>
      <c r="C5221"/>
      <c r="D5221"/>
      <c r="E5221"/>
      <c r="F5221"/>
      <c r="G5221"/>
      <c r="J5221"/>
      <c r="K5221"/>
      <c r="N5221"/>
      <c r="O5221"/>
      <c r="P5221"/>
      <c r="Q5221"/>
      <c r="R5221"/>
      <c r="S5221" s="30"/>
    </row>
    <row r="5222" spans="1:19" x14ac:dyDescent="0.3">
      <c r="A5222" s="25"/>
      <c r="C5222"/>
      <c r="D5222"/>
      <c r="E5222"/>
      <c r="F5222"/>
      <c r="G5222"/>
      <c r="H5222"/>
      <c r="I5222"/>
      <c r="J5222"/>
      <c r="K5222"/>
      <c r="N5222"/>
      <c r="O5222"/>
      <c r="P5222"/>
      <c r="Q5222"/>
      <c r="R5222"/>
      <c r="S5222" s="30"/>
    </row>
    <row r="5223" spans="1:19" x14ac:dyDescent="0.3">
      <c r="A5223" s="25"/>
      <c r="C5223"/>
      <c r="D5223"/>
      <c r="E5223"/>
      <c r="F5223"/>
      <c r="G5223"/>
      <c r="H5223"/>
      <c r="I5223"/>
      <c r="J5223"/>
      <c r="K5223"/>
      <c r="N5223"/>
      <c r="O5223"/>
      <c r="P5223"/>
      <c r="Q5223"/>
      <c r="R5223"/>
      <c r="S5223" s="30"/>
    </row>
    <row r="5224" spans="1:19" x14ac:dyDescent="0.3">
      <c r="A5224" s="25"/>
      <c r="C5224"/>
      <c r="D5224"/>
      <c r="E5224"/>
      <c r="F5224"/>
      <c r="G5224"/>
      <c r="H5224"/>
      <c r="I5224"/>
      <c r="J5224"/>
      <c r="K5224"/>
      <c r="N5224"/>
      <c r="O5224"/>
      <c r="P5224"/>
      <c r="Q5224"/>
      <c r="R5224"/>
      <c r="S5224" s="30"/>
    </row>
    <row r="5225" spans="1:19" x14ac:dyDescent="0.3">
      <c r="A5225" s="25"/>
      <c r="C5225"/>
      <c r="D5225"/>
      <c r="E5225"/>
      <c r="F5225"/>
      <c r="G5225"/>
      <c r="J5225"/>
      <c r="K5225"/>
      <c r="N5225"/>
      <c r="O5225"/>
      <c r="P5225"/>
      <c r="Q5225"/>
      <c r="R5225"/>
      <c r="S5225" s="30"/>
    </row>
    <row r="5226" spans="1:19" x14ac:dyDescent="0.3">
      <c r="A5226" s="25"/>
      <c r="C5226"/>
      <c r="D5226"/>
      <c r="E5226"/>
      <c r="F5226"/>
      <c r="G5226"/>
      <c r="J5226"/>
      <c r="K5226"/>
      <c r="N5226"/>
      <c r="O5226"/>
      <c r="P5226"/>
      <c r="Q5226"/>
      <c r="R5226"/>
      <c r="S5226" s="30"/>
    </row>
    <row r="5227" spans="1:19" x14ac:dyDescent="0.3">
      <c r="A5227" s="25"/>
      <c r="C5227"/>
      <c r="D5227"/>
      <c r="E5227"/>
      <c r="F5227"/>
      <c r="G5227"/>
      <c r="H5227" s="14"/>
      <c r="J5227"/>
      <c r="K5227"/>
      <c r="N5227"/>
      <c r="O5227"/>
      <c r="P5227"/>
      <c r="Q5227"/>
      <c r="R5227"/>
      <c r="S5227" s="30"/>
    </row>
    <row r="5228" spans="1:19" x14ac:dyDescent="0.3">
      <c r="A5228" s="25"/>
      <c r="C5228"/>
      <c r="D5228"/>
      <c r="E5228"/>
      <c r="F5228"/>
      <c r="G5228"/>
      <c r="H5228"/>
      <c r="I5228"/>
      <c r="J5228"/>
      <c r="K5228"/>
      <c r="N5228"/>
      <c r="O5228"/>
      <c r="P5228"/>
      <c r="Q5228"/>
      <c r="R5228"/>
      <c r="S5228" s="30"/>
    </row>
    <row r="5229" spans="1:19" x14ac:dyDescent="0.3">
      <c r="A5229" s="25"/>
      <c r="C5229"/>
      <c r="D5229"/>
      <c r="E5229"/>
      <c r="F5229"/>
      <c r="G5229"/>
      <c r="H5229" s="26"/>
      <c r="I5229" s="26"/>
      <c r="J5229"/>
      <c r="K5229"/>
      <c r="N5229"/>
      <c r="O5229"/>
      <c r="P5229"/>
      <c r="Q5229"/>
      <c r="R5229"/>
      <c r="S5229" s="30"/>
    </row>
    <row r="5230" spans="1:19" x14ac:dyDescent="0.3">
      <c r="A5230" s="25"/>
      <c r="C5230"/>
      <c r="D5230"/>
      <c r="E5230"/>
      <c r="F5230"/>
      <c r="G5230"/>
      <c r="H5230" s="14"/>
      <c r="I5230" s="14"/>
      <c r="J5230"/>
      <c r="K5230"/>
      <c r="N5230"/>
      <c r="O5230"/>
      <c r="P5230"/>
      <c r="Q5230"/>
      <c r="R5230"/>
      <c r="S5230" s="30"/>
    </row>
    <row r="5231" spans="1:19" x14ac:dyDescent="0.3">
      <c r="A5231" s="25"/>
      <c r="C5231"/>
      <c r="D5231"/>
      <c r="E5231"/>
      <c r="F5231"/>
      <c r="G5231"/>
      <c r="J5231"/>
      <c r="K5231"/>
      <c r="N5231"/>
      <c r="O5231"/>
      <c r="P5231"/>
      <c r="Q5231"/>
      <c r="R5231"/>
      <c r="S5231" s="30"/>
    </row>
    <row r="5232" spans="1:19" x14ac:dyDescent="0.3">
      <c r="A5232" s="25"/>
      <c r="C5232"/>
      <c r="D5232"/>
      <c r="E5232"/>
      <c r="F5232"/>
      <c r="G5232"/>
      <c r="H5232"/>
      <c r="I5232"/>
      <c r="J5232"/>
      <c r="K5232"/>
      <c r="N5232"/>
      <c r="O5232"/>
      <c r="P5232"/>
      <c r="Q5232"/>
      <c r="R5232"/>
      <c r="S5232" s="30"/>
    </row>
    <row r="5233" spans="1:19" x14ac:dyDescent="0.3">
      <c r="A5233" s="25"/>
      <c r="C5233"/>
      <c r="D5233"/>
      <c r="E5233"/>
      <c r="F5233"/>
      <c r="G5233"/>
      <c r="H5233" s="14"/>
      <c r="I5233" s="26"/>
      <c r="J5233"/>
      <c r="K5233"/>
      <c r="N5233"/>
      <c r="O5233"/>
      <c r="P5233"/>
      <c r="Q5233"/>
      <c r="R5233"/>
      <c r="S5233" s="30"/>
    </row>
    <row r="5234" spans="1:19" x14ac:dyDescent="0.3">
      <c r="A5234" s="25"/>
      <c r="C5234"/>
      <c r="D5234"/>
      <c r="E5234"/>
      <c r="F5234"/>
      <c r="G5234"/>
      <c r="J5234"/>
      <c r="K5234"/>
      <c r="N5234"/>
      <c r="O5234"/>
      <c r="P5234"/>
      <c r="Q5234"/>
      <c r="R5234"/>
      <c r="S5234" s="30"/>
    </row>
    <row r="5235" spans="1:19" x14ac:dyDescent="0.3">
      <c r="A5235" s="25"/>
      <c r="C5235"/>
      <c r="D5235"/>
      <c r="E5235"/>
      <c r="F5235"/>
      <c r="G5235"/>
      <c r="H5235"/>
      <c r="I5235"/>
      <c r="J5235"/>
      <c r="K5235"/>
      <c r="N5235"/>
      <c r="O5235"/>
      <c r="P5235"/>
      <c r="Q5235"/>
      <c r="R5235"/>
      <c r="S5235" s="30"/>
    </row>
    <row r="5236" spans="1:19" x14ac:dyDescent="0.3">
      <c r="A5236" s="25"/>
      <c r="C5236"/>
      <c r="D5236"/>
      <c r="E5236"/>
      <c r="F5236"/>
      <c r="G5236"/>
      <c r="H5236"/>
      <c r="I5236"/>
      <c r="J5236"/>
      <c r="K5236"/>
      <c r="N5236"/>
      <c r="O5236"/>
      <c r="P5236"/>
      <c r="Q5236"/>
      <c r="R5236"/>
      <c r="S5236" s="30"/>
    </row>
    <row r="5237" spans="1:19" x14ac:dyDescent="0.3">
      <c r="A5237" s="25"/>
      <c r="C5237"/>
      <c r="D5237"/>
      <c r="E5237"/>
      <c r="F5237"/>
      <c r="G5237"/>
      <c r="H5237"/>
      <c r="I5237"/>
      <c r="J5237"/>
      <c r="K5237"/>
      <c r="N5237"/>
      <c r="O5237"/>
      <c r="P5237"/>
      <c r="Q5237"/>
      <c r="R5237"/>
      <c r="S5237" s="30"/>
    </row>
    <row r="5238" spans="1:19" x14ac:dyDescent="0.3">
      <c r="A5238" s="25"/>
      <c r="C5238"/>
      <c r="D5238"/>
      <c r="E5238"/>
      <c r="F5238"/>
      <c r="G5238"/>
      <c r="H5238"/>
      <c r="I5238"/>
      <c r="J5238"/>
      <c r="K5238"/>
      <c r="N5238"/>
      <c r="O5238"/>
      <c r="P5238"/>
      <c r="Q5238"/>
      <c r="R5238"/>
      <c r="S5238" s="30"/>
    </row>
    <row r="5239" spans="1:19" x14ac:dyDescent="0.3">
      <c r="A5239" s="25"/>
      <c r="C5239"/>
      <c r="D5239"/>
      <c r="E5239"/>
      <c r="F5239"/>
      <c r="G5239"/>
      <c r="H5239" s="14"/>
      <c r="I5239" s="14"/>
      <c r="J5239"/>
      <c r="K5239"/>
      <c r="N5239"/>
      <c r="O5239"/>
      <c r="P5239"/>
      <c r="Q5239"/>
      <c r="R5239"/>
      <c r="S5239" s="30"/>
    </row>
    <row r="5240" spans="1:19" x14ac:dyDescent="0.3">
      <c r="A5240" s="25"/>
      <c r="C5240"/>
      <c r="D5240"/>
      <c r="E5240"/>
      <c r="F5240"/>
      <c r="G5240"/>
      <c r="H5240" s="14"/>
      <c r="I5240" s="14"/>
      <c r="J5240"/>
      <c r="K5240"/>
      <c r="N5240"/>
      <c r="O5240"/>
      <c r="P5240"/>
      <c r="Q5240"/>
      <c r="R5240"/>
      <c r="S5240" s="30"/>
    </row>
    <row r="5241" spans="1:19" x14ac:dyDescent="0.3">
      <c r="A5241" s="25"/>
      <c r="C5241"/>
      <c r="D5241"/>
      <c r="E5241"/>
      <c r="F5241"/>
      <c r="G5241"/>
      <c r="J5241"/>
      <c r="K5241"/>
      <c r="N5241"/>
      <c r="O5241"/>
      <c r="P5241"/>
      <c r="Q5241"/>
      <c r="R5241"/>
      <c r="S5241" s="30"/>
    </row>
    <row r="5242" spans="1:19" x14ac:dyDescent="0.3">
      <c r="A5242" s="25"/>
      <c r="C5242"/>
      <c r="D5242"/>
      <c r="E5242"/>
      <c r="F5242"/>
      <c r="G5242"/>
      <c r="J5242"/>
      <c r="K5242"/>
      <c r="N5242"/>
      <c r="O5242"/>
      <c r="P5242"/>
      <c r="Q5242"/>
      <c r="R5242"/>
      <c r="S5242" s="30"/>
    </row>
    <row r="5243" spans="1:19" x14ac:dyDescent="0.3">
      <c r="A5243" s="25"/>
      <c r="C5243"/>
      <c r="D5243"/>
      <c r="E5243"/>
      <c r="F5243"/>
      <c r="G5243"/>
      <c r="H5243"/>
      <c r="I5243"/>
      <c r="J5243"/>
      <c r="K5243"/>
      <c r="N5243"/>
      <c r="O5243"/>
      <c r="P5243"/>
      <c r="Q5243"/>
      <c r="R5243"/>
      <c r="S5243" s="30"/>
    </row>
    <row r="5244" spans="1:19" x14ac:dyDescent="0.3">
      <c r="A5244" s="25"/>
      <c r="C5244"/>
      <c r="D5244"/>
      <c r="E5244"/>
      <c r="F5244"/>
      <c r="G5244"/>
      <c r="H5244"/>
      <c r="I5244"/>
      <c r="J5244"/>
      <c r="K5244"/>
      <c r="N5244"/>
      <c r="O5244"/>
      <c r="P5244"/>
      <c r="Q5244"/>
      <c r="R5244"/>
      <c r="S5244" s="30"/>
    </row>
    <row r="5245" spans="1:19" x14ac:dyDescent="0.3">
      <c r="A5245" s="25"/>
      <c r="C5245"/>
      <c r="D5245"/>
      <c r="E5245"/>
      <c r="F5245"/>
      <c r="G5245"/>
      <c r="J5245"/>
      <c r="K5245"/>
      <c r="N5245"/>
      <c r="O5245"/>
      <c r="P5245"/>
      <c r="Q5245"/>
      <c r="R5245"/>
      <c r="S5245" s="30"/>
    </row>
    <row r="5246" spans="1:19" x14ac:dyDescent="0.3">
      <c r="A5246" s="25"/>
      <c r="C5246"/>
      <c r="D5246"/>
      <c r="E5246"/>
      <c r="F5246"/>
      <c r="G5246"/>
      <c r="J5246"/>
      <c r="K5246"/>
      <c r="N5246"/>
      <c r="O5246"/>
      <c r="P5246"/>
      <c r="Q5246"/>
      <c r="R5246"/>
      <c r="S5246" s="30"/>
    </row>
    <row r="5247" spans="1:19" x14ac:dyDescent="0.3">
      <c r="A5247" s="25"/>
      <c r="C5247"/>
      <c r="D5247"/>
      <c r="E5247"/>
      <c r="F5247"/>
      <c r="G5247"/>
      <c r="H5247"/>
      <c r="I5247"/>
      <c r="J5247"/>
      <c r="K5247"/>
      <c r="N5247"/>
      <c r="O5247"/>
      <c r="P5247"/>
      <c r="Q5247"/>
      <c r="R5247"/>
      <c r="S5247" s="30"/>
    </row>
    <row r="5248" spans="1:19" x14ac:dyDescent="0.3">
      <c r="A5248" s="25"/>
      <c r="C5248"/>
      <c r="D5248"/>
      <c r="E5248"/>
      <c r="F5248"/>
      <c r="G5248"/>
      <c r="J5248"/>
      <c r="K5248"/>
      <c r="N5248"/>
      <c r="O5248"/>
      <c r="P5248"/>
      <c r="Q5248"/>
      <c r="R5248"/>
      <c r="S5248" s="30"/>
    </row>
    <row r="5249" spans="1:19" x14ac:dyDescent="0.3">
      <c r="A5249" s="25"/>
      <c r="C5249"/>
      <c r="D5249"/>
      <c r="E5249"/>
      <c r="F5249"/>
      <c r="G5249"/>
      <c r="H5249"/>
      <c r="I5249"/>
      <c r="J5249"/>
      <c r="K5249"/>
      <c r="N5249"/>
      <c r="O5249"/>
      <c r="P5249"/>
      <c r="Q5249"/>
      <c r="R5249"/>
      <c r="S5249" s="30"/>
    </row>
    <row r="5250" spans="1:19" x14ac:dyDescent="0.3">
      <c r="A5250" s="25"/>
      <c r="C5250"/>
      <c r="D5250"/>
      <c r="E5250"/>
      <c r="F5250"/>
      <c r="G5250"/>
      <c r="J5250"/>
      <c r="K5250"/>
      <c r="N5250"/>
      <c r="O5250"/>
      <c r="P5250"/>
      <c r="Q5250"/>
      <c r="R5250"/>
      <c r="S5250" s="30"/>
    </row>
    <row r="5251" spans="1:19" x14ac:dyDescent="0.3">
      <c r="A5251" s="25"/>
      <c r="C5251"/>
      <c r="D5251"/>
      <c r="E5251"/>
      <c r="F5251"/>
      <c r="G5251"/>
      <c r="H5251"/>
      <c r="I5251"/>
      <c r="J5251"/>
      <c r="K5251"/>
      <c r="N5251"/>
      <c r="O5251"/>
      <c r="P5251"/>
      <c r="Q5251"/>
      <c r="R5251"/>
      <c r="S5251" s="30"/>
    </row>
    <row r="5252" spans="1:19" x14ac:dyDescent="0.3">
      <c r="A5252" s="25"/>
      <c r="C5252"/>
      <c r="D5252"/>
      <c r="E5252"/>
      <c r="F5252"/>
      <c r="G5252"/>
      <c r="J5252"/>
      <c r="K5252"/>
      <c r="N5252"/>
      <c r="O5252"/>
      <c r="P5252"/>
      <c r="Q5252"/>
      <c r="R5252"/>
      <c r="S5252" s="30"/>
    </row>
    <row r="5253" spans="1:19" x14ac:dyDescent="0.3">
      <c r="A5253" s="25"/>
      <c r="C5253"/>
      <c r="D5253"/>
      <c r="E5253"/>
      <c r="F5253"/>
      <c r="G5253"/>
      <c r="H5253"/>
      <c r="I5253"/>
      <c r="J5253"/>
      <c r="K5253"/>
      <c r="N5253"/>
      <c r="O5253"/>
      <c r="P5253"/>
      <c r="Q5253"/>
      <c r="R5253"/>
      <c r="S5253" s="30"/>
    </row>
    <row r="5254" spans="1:19" x14ac:dyDescent="0.3">
      <c r="A5254" s="25"/>
      <c r="C5254"/>
      <c r="D5254"/>
      <c r="E5254"/>
      <c r="F5254"/>
      <c r="G5254"/>
      <c r="H5254"/>
      <c r="I5254"/>
      <c r="J5254"/>
      <c r="K5254"/>
      <c r="N5254"/>
      <c r="O5254"/>
      <c r="P5254"/>
      <c r="Q5254"/>
      <c r="R5254"/>
      <c r="S5254" s="30"/>
    </row>
    <row r="5255" spans="1:19" x14ac:dyDescent="0.3">
      <c r="A5255" s="25"/>
      <c r="C5255"/>
      <c r="D5255"/>
      <c r="E5255"/>
      <c r="F5255"/>
      <c r="G5255"/>
      <c r="H5255"/>
      <c r="I5255"/>
      <c r="J5255"/>
      <c r="K5255"/>
      <c r="N5255"/>
      <c r="O5255"/>
      <c r="P5255"/>
      <c r="Q5255"/>
      <c r="R5255"/>
      <c r="S5255" s="30"/>
    </row>
    <row r="5256" spans="1:19" x14ac:dyDescent="0.3">
      <c r="A5256" s="25"/>
      <c r="C5256"/>
      <c r="D5256"/>
      <c r="E5256"/>
      <c r="F5256"/>
      <c r="G5256"/>
      <c r="H5256" s="26"/>
      <c r="I5256" s="26"/>
      <c r="J5256"/>
      <c r="K5256"/>
      <c r="N5256"/>
      <c r="O5256"/>
      <c r="P5256"/>
      <c r="Q5256"/>
      <c r="R5256"/>
      <c r="S5256" s="30"/>
    </row>
    <row r="5257" spans="1:19" x14ac:dyDescent="0.3">
      <c r="A5257" s="25"/>
      <c r="C5257"/>
      <c r="D5257"/>
      <c r="E5257"/>
      <c r="F5257"/>
      <c r="G5257"/>
      <c r="H5257" s="26"/>
      <c r="I5257" s="26"/>
      <c r="J5257"/>
      <c r="K5257"/>
      <c r="N5257"/>
      <c r="O5257"/>
      <c r="P5257"/>
      <c r="Q5257"/>
      <c r="R5257"/>
      <c r="S5257" s="30"/>
    </row>
    <row r="5258" spans="1:19" x14ac:dyDescent="0.3">
      <c r="A5258" s="25"/>
      <c r="C5258"/>
      <c r="D5258"/>
      <c r="E5258"/>
      <c r="F5258"/>
      <c r="G5258"/>
      <c r="H5258" s="14"/>
      <c r="I5258" s="14"/>
      <c r="J5258"/>
      <c r="K5258"/>
      <c r="N5258"/>
      <c r="O5258"/>
      <c r="P5258"/>
      <c r="Q5258"/>
      <c r="R5258"/>
      <c r="S5258" s="30"/>
    </row>
    <row r="5259" spans="1:19" x14ac:dyDescent="0.3">
      <c r="A5259" s="25"/>
      <c r="C5259"/>
      <c r="D5259"/>
      <c r="E5259"/>
      <c r="F5259"/>
      <c r="G5259"/>
      <c r="H5259" s="14"/>
      <c r="I5259" s="14"/>
      <c r="J5259"/>
      <c r="K5259"/>
      <c r="N5259"/>
      <c r="O5259"/>
      <c r="P5259"/>
      <c r="Q5259"/>
      <c r="R5259"/>
      <c r="S5259" s="30"/>
    </row>
    <row r="5260" spans="1:19" x14ac:dyDescent="0.3">
      <c r="A5260" s="25"/>
      <c r="C5260"/>
      <c r="D5260"/>
      <c r="E5260"/>
      <c r="F5260"/>
      <c r="G5260"/>
      <c r="H5260" s="14"/>
      <c r="I5260" s="14"/>
      <c r="J5260"/>
      <c r="K5260"/>
      <c r="N5260"/>
      <c r="O5260"/>
      <c r="P5260"/>
      <c r="Q5260"/>
      <c r="R5260"/>
      <c r="S5260" s="30"/>
    </row>
    <row r="5261" spans="1:19" x14ac:dyDescent="0.3">
      <c r="A5261" s="25"/>
      <c r="C5261"/>
      <c r="D5261"/>
      <c r="E5261"/>
      <c r="F5261"/>
      <c r="G5261"/>
      <c r="H5261" s="14"/>
      <c r="I5261" s="14"/>
      <c r="J5261"/>
      <c r="K5261"/>
      <c r="N5261"/>
      <c r="O5261"/>
      <c r="P5261"/>
      <c r="Q5261"/>
      <c r="R5261"/>
      <c r="S5261" s="30"/>
    </row>
    <row r="5262" spans="1:19" x14ac:dyDescent="0.3">
      <c r="A5262" s="25"/>
      <c r="C5262"/>
      <c r="D5262"/>
      <c r="E5262"/>
      <c r="F5262"/>
      <c r="G5262"/>
      <c r="H5262" s="14"/>
      <c r="I5262" s="14"/>
      <c r="J5262"/>
      <c r="K5262"/>
      <c r="N5262"/>
      <c r="O5262"/>
      <c r="P5262"/>
      <c r="Q5262"/>
      <c r="R5262"/>
      <c r="S5262" s="30"/>
    </row>
    <row r="5263" spans="1:19" x14ac:dyDescent="0.3">
      <c r="A5263" s="25"/>
      <c r="C5263"/>
      <c r="D5263"/>
      <c r="E5263"/>
      <c r="F5263"/>
      <c r="G5263"/>
      <c r="J5263"/>
      <c r="K5263"/>
      <c r="N5263"/>
      <c r="O5263"/>
      <c r="P5263"/>
      <c r="Q5263"/>
      <c r="R5263"/>
      <c r="S5263" s="30"/>
    </row>
    <row r="5264" spans="1:19" x14ac:dyDescent="0.3">
      <c r="A5264" s="25"/>
      <c r="C5264"/>
      <c r="D5264"/>
      <c r="E5264"/>
      <c r="F5264"/>
      <c r="G5264"/>
      <c r="H5264" s="26"/>
      <c r="I5264" s="26"/>
      <c r="J5264"/>
      <c r="K5264"/>
      <c r="N5264"/>
      <c r="O5264"/>
      <c r="P5264"/>
      <c r="Q5264"/>
      <c r="R5264"/>
      <c r="S5264" s="30"/>
    </row>
    <row r="5265" spans="1:19" x14ac:dyDescent="0.3">
      <c r="A5265" s="25"/>
      <c r="C5265"/>
      <c r="D5265"/>
      <c r="E5265"/>
      <c r="F5265"/>
      <c r="G5265"/>
      <c r="H5265" s="26"/>
      <c r="I5265" s="26"/>
      <c r="J5265"/>
      <c r="K5265"/>
      <c r="N5265"/>
      <c r="O5265"/>
      <c r="P5265"/>
      <c r="Q5265"/>
      <c r="R5265"/>
      <c r="S5265" s="30"/>
    </row>
    <row r="5266" spans="1:19" x14ac:dyDescent="0.3">
      <c r="A5266" s="25"/>
      <c r="C5266"/>
      <c r="D5266"/>
      <c r="E5266"/>
      <c r="F5266"/>
      <c r="G5266"/>
      <c r="H5266" s="26"/>
      <c r="I5266" s="26"/>
      <c r="J5266"/>
      <c r="K5266"/>
      <c r="N5266"/>
      <c r="O5266"/>
      <c r="P5266"/>
      <c r="Q5266"/>
      <c r="R5266"/>
      <c r="S5266" s="30"/>
    </row>
    <row r="5267" spans="1:19" x14ac:dyDescent="0.3">
      <c r="A5267" s="25"/>
      <c r="C5267"/>
      <c r="D5267"/>
      <c r="E5267"/>
      <c r="F5267"/>
      <c r="G5267"/>
      <c r="H5267" s="26"/>
      <c r="I5267" s="26"/>
      <c r="J5267"/>
      <c r="K5267"/>
      <c r="N5267"/>
      <c r="O5267"/>
      <c r="P5267"/>
      <c r="Q5267"/>
      <c r="R5267"/>
      <c r="S5267" s="30"/>
    </row>
    <row r="5268" spans="1:19" x14ac:dyDescent="0.3">
      <c r="A5268" s="25"/>
      <c r="C5268"/>
      <c r="D5268"/>
      <c r="E5268"/>
      <c r="F5268"/>
      <c r="G5268"/>
      <c r="H5268" s="26"/>
      <c r="I5268" s="26"/>
      <c r="J5268"/>
      <c r="K5268"/>
      <c r="N5268"/>
      <c r="O5268"/>
      <c r="P5268"/>
      <c r="Q5268"/>
      <c r="R5268"/>
      <c r="S5268" s="30"/>
    </row>
    <row r="5269" spans="1:19" x14ac:dyDescent="0.3">
      <c r="A5269" s="25"/>
      <c r="C5269"/>
      <c r="D5269"/>
      <c r="E5269"/>
      <c r="F5269"/>
      <c r="G5269"/>
      <c r="H5269" s="26"/>
      <c r="I5269" s="26"/>
      <c r="J5269"/>
      <c r="K5269"/>
      <c r="N5269"/>
      <c r="O5269"/>
      <c r="P5269"/>
      <c r="Q5269"/>
      <c r="R5269"/>
      <c r="S5269" s="30"/>
    </row>
    <row r="5270" spans="1:19" x14ac:dyDescent="0.3">
      <c r="A5270" s="25"/>
      <c r="C5270"/>
      <c r="D5270"/>
      <c r="E5270"/>
      <c r="F5270"/>
      <c r="G5270"/>
      <c r="H5270" s="26"/>
      <c r="I5270" s="26"/>
      <c r="J5270"/>
      <c r="K5270"/>
      <c r="N5270"/>
      <c r="O5270"/>
      <c r="P5270"/>
      <c r="Q5270"/>
      <c r="R5270"/>
      <c r="S5270" s="30"/>
    </row>
    <row r="5271" spans="1:19" x14ac:dyDescent="0.3">
      <c r="A5271" s="25"/>
      <c r="C5271"/>
      <c r="D5271"/>
      <c r="E5271"/>
      <c r="F5271"/>
      <c r="G5271"/>
      <c r="H5271" s="26"/>
      <c r="I5271" s="26"/>
      <c r="J5271"/>
      <c r="K5271"/>
      <c r="N5271"/>
      <c r="O5271"/>
      <c r="P5271"/>
      <c r="Q5271"/>
      <c r="R5271"/>
      <c r="S5271" s="30"/>
    </row>
    <row r="5272" spans="1:19" x14ac:dyDescent="0.3">
      <c r="A5272" s="25"/>
      <c r="C5272"/>
      <c r="D5272"/>
      <c r="E5272"/>
      <c r="F5272"/>
      <c r="G5272"/>
      <c r="H5272" s="26"/>
      <c r="I5272" s="26"/>
      <c r="J5272"/>
      <c r="K5272"/>
      <c r="N5272"/>
      <c r="O5272"/>
      <c r="P5272"/>
      <c r="Q5272"/>
      <c r="R5272"/>
      <c r="S5272" s="30"/>
    </row>
    <row r="5273" spans="1:19" x14ac:dyDescent="0.3">
      <c r="A5273" s="25"/>
      <c r="C5273"/>
      <c r="D5273"/>
      <c r="E5273"/>
      <c r="F5273"/>
      <c r="G5273"/>
      <c r="H5273" s="26"/>
      <c r="I5273" s="26"/>
      <c r="J5273"/>
      <c r="K5273"/>
      <c r="N5273"/>
      <c r="O5273"/>
      <c r="P5273"/>
      <c r="Q5273"/>
      <c r="R5273"/>
      <c r="S5273" s="30"/>
    </row>
    <row r="5274" spans="1:19" x14ac:dyDescent="0.3">
      <c r="A5274" s="25"/>
      <c r="C5274"/>
      <c r="D5274"/>
      <c r="E5274"/>
      <c r="F5274"/>
      <c r="G5274"/>
      <c r="H5274" s="26"/>
      <c r="I5274" s="26"/>
      <c r="J5274"/>
      <c r="K5274"/>
      <c r="N5274"/>
      <c r="O5274"/>
      <c r="P5274"/>
      <c r="Q5274"/>
      <c r="R5274"/>
      <c r="S5274" s="30"/>
    </row>
    <row r="5275" spans="1:19" x14ac:dyDescent="0.3">
      <c r="A5275" s="25"/>
      <c r="C5275"/>
      <c r="D5275"/>
      <c r="E5275"/>
      <c r="F5275"/>
      <c r="G5275"/>
      <c r="H5275" s="26"/>
      <c r="I5275" s="26"/>
      <c r="J5275"/>
      <c r="K5275"/>
      <c r="N5275"/>
      <c r="O5275"/>
      <c r="P5275"/>
      <c r="Q5275"/>
      <c r="R5275"/>
      <c r="S5275" s="30"/>
    </row>
    <row r="5276" spans="1:19" x14ac:dyDescent="0.3">
      <c r="A5276" s="25"/>
      <c r="C5276"/>
      <c r="D5276"/>
      <c r="E5276"/>
      <c r="F5276"/>
      <c r="G5276"/>
      <c r="H5276" s="26"/>
      <c r="I5276" s="26"/>
      <c r="J5276"/>
      <c r="K5276"/>
      <c r="N5276"/>
      <c r="O5276"/>
      <c r="P5276"/>
      <c r="Q5276"/>
      <c r="R5276"/>
      <c r="S5276" s="30"/>
    </row>
    <row r="5277" spans="1:19" x14ac:dyDescent="0.3">
      <c r="A5277" s="25"/>
      <c r="C5277"/>
      <c r="D5277"/>
      <c r="E5277"/>
      <c r="F5277"/>
      <c r="G5277"/>
      <c r="H5277" s="26"/>
      <c r="I5277" s="26"/>
      <c r="J5277"/>
      <c r="K5277"/>
      <c r="N5277"/>
      <c r="O5277"/>
      <c r="P5277"/>
      <c r="Q5277"/>
      <c r="R5277"/>
      <c r="S5277" s="30"/>
    </row>
    <row r="5278" spans="1:19" x14ac:dyDescent="0.3">
      <c r="A5278" s="25"/>
      <c r="C5278"/>
      <c r="D5278"/>
      <c r="E5278"/>
      <c r="F5278"/>
      <c r="G5278"/>
      <c r="H5278" s="26"/>
      <c r="I5278" s="26"/>
      <c r="J5278"/>
      <c r="K5278"/>
      <c r="N5278"/>
      <c r="O5278"/>
      <c r="P5278"/>
      <c r="Q5278"/>
      <c r="R5278"/>
      <c r="S5278" s="30"/>
    </row>
    <row r="5279" spans="1:19" x14ac:dyDescent="0.3">
      <c r="A5279" s="25"/>
      <c r="C5279"/>
      <c r="D5279"/>
      <c r="E5279"/>
      <c r="F5279"/>
      <c r="G5279"/>
      <c r="H5279" s="26"/>
      <c r="I5279" s="26"/>
      <c r="J5279"/>
      <c r="K5279"/>
      <c r="N5279"/>
      <c r="O5279"/>
      <c r="P5279"/>
      <c r="Q5279"/>
      <c r="R5279"/>
      <c r="S5279" s="30"/>
    </row>
    <row r="5280" spans="1:19" x14ac:dyDescent="0.3">
      <c r="A5280" s="25"/>
      <c r="C5280"/>
      <c r="D5280"/>
      <c r="E5280"/>
      <c r="F5280"/>
      <c r="G5280"/>
      <c r="I5280" s="26"/>
      <c r="J5280"/>
      <c r="K5280"/>
      <c r="N5280"/>
      <c r="O5280"/>
      <c r="P5280"/>
      <c r="Q5280"/>
      <c r="R5280"/>
      <c r="S5280" s="30"/>
    </row>
    <row r="5281" spans="1:19" x14ac:dyDescent="0.3">
      <c r="A5281" s="25"/>
      <c r="C5281"/>
      <c r="D5281"/>
      <c r="E5281"/>
      <c r="F5281"/>
      <c r="G5281"/>
      <c r="H5281" s="26"/>
      <c r="I5281" s="26"/>
      <c r="J5281"/>
      <c r="K5281"/>
      <c r="N5281"/>
      <c r="O5281"/>
      <c r="P5281"/>
      <c r="Q5281"/>
      <c r="R5281"/>
      <c r="S5281" s="30"/>
    </row>
    <row r="5282" spans="1:19" x14ac:dyDescent="0.3">
      <c r="A5282" s="25"/>
      <c r="C5282"/>
      <c r="D5282"/>
      <c r="E5282"/>
      <c r="F5282"/>
      <c r="G5282"/>
      <c r="H5282" s="26"/>
      <c r="I5282" s="26"/>
      <c r="J5282"/>
      <c r="K5282"/>
      <c r="N5282"/>
      <c r="O5282"/>
      <c r="P5282"/>
      <c r="Q5282"/>
      <c r="R5282"/>
      <c r="S5282" s="30"/>
    </row>
    <row r="5283" spans="1:19" x14ac:dyDescent="0.3">
      <c r="A5283" s="25"/>
      <c r="C5283"/>
      <c r="D5283"/>
      <c r="E5283"/>
      <c r="F5283"/>
      <c r="G5283"/>
      <c r="H5283" s="26"/>
      <c r="I5283" s="26"/>
      <c r="J5283"/>
      <c r="K5283"/>
      <c r="N5283"/>
      <c r="O5283"/>
      <c r="P5283"/>
      <c r="Q5283"/>
      <c r="R5283"/>
      <c r="S5283" s="30"/>
    </row>
    <row r="5284" spans="1:19" x14ac:dyDescent="0.3">
      <c r="A5284" s="25"/>
      <c r="C5284"/>
      <c r="D5284"/>
      <c r="E5284"/>
      <c r="F5284"/>
      <c r="G5284"/>
      <c r="H5284" s="26"/>
      <c r="I5284" s="26"/>
      <c r="J5284"/>
      <c r="K5284"/>
      <c r="N5284"/>
      <c r="O5284"/>
      <c r="P5284"/>
      <c r="Q5284"/>
      <c r="R5284"/>
      <c r="S5284" s="30"/>
    </row>
    <row r="5285" spans="1:19" x14ac:dyDescent="0.3">
      <c r="A5285" s="25"/>
      <c r="C5285"/>
      <c r="D5285"/>
      <c r="E5285"/>
      <c r="F5285"/>
      <c r="G5285"/>
      <c r="H5285" s="26"/>
      <c r="I5285" s="26"/>
      <c r="J5285"/>
      <c r="K5285"/>
      <c r="N5285"/>
      <c r="O5285"/>
      <c r="P5285"/>
      <c r="Q5285"/>
      <c r="R5285"/>
      <c r="S5285" s="30"/>
    </row>
    <row r="5286" spans="1:19" x14ac:dyDescent="0.3">
      <c r="A5286" s="25"/>
      <c r="C5286"/>
      <c r="D5286"/>
      <c r="E5286"/>
      <c r="F5286"/>
      <c r="G5286"/>
      <c r="H5286" s="26"/>
      <c r="I5286" s="26"/>
      <c r="J5286"/>
      <c r="K5286"/>
      <c r="N5286"/>
      <c r="O5286"/>
      <c r="P5286"/>
      <c r="Q5286"/>
      <c r="R5286"/>
      <c r="S5286" s="30"/>
    </row>
    <row r="5287" spans="1:19" x14ac:dyDescent="0.3">
      <c r="A5287" s="25"/>
      <c r="C5287"/>
      <c r="D5287"/>
      <c r="E5287"/>
      <c r="F5287"/>
      <c r="G5287"/>
      <c r="H5287" s="26"/>
      <c r="I5287" s="26"/>
      <c r="J5287"/>
      <c r="K5287"/>
      <c r="N5287"/>
      <c r="O5287"/>
      <c r="P5287"/>
      <c r="Q5287"/>
      <c r="R5287"/>
      <c r="S5287" s="30"/>
    </row>
    <row r="5288" spans="1:19" x14ac:dyDescent="0.3">
      <c r="A5288" s="25"/>
      <c r="C5288"/>
      <c r="D5288"/>
      <c r="E5288"/>
      <c r="F5288"/>
      <c r="G5288"/>
      <c r="H5288" s="26"/>
      <c r="I5288" s="26"/>
      <c r="J5288"/>
      <c r="K5288"/>
      <c r="N5288"/>
      <c r="O5288"/>
      <c r="P5288"/>
      <c r="Q5288"/>
      <c r="R5288"/>
      <c r="S5288" s="30"/>
    </row>
    <row r="5289" spans="1:19" x14ac:dyDescent="0.3">
      <c r="A5289" s="25"/>
      <c r="C5289"/>
      <c r="D5289"/>
      <c r="E5289"/>
      <c r="F5289"/>
      <c r="G5289"/>
      <c r="H5289" s="26"/>
      <c r="I5289" s="26"/>
      <c r="J5289"/>
      <c r="K5289"/>
      <c r="N5289"/>
      <c r="O5289"/>
      <c r="P5289"/>
      <c r="Q5289"/>
      <c r="R5289"/>
      <c r="S5289" s="30"/>
    </row>
    <row r="5290" spans="1:19" x14ac:dyDescent="0.3">
      <c r="A5290" s="25"/>
      <c r="C5290"/>
      <c r="D5290"/>
      <c r="E5290"/>
      <c r="F5290"/>
      <c r="G5290"/>
      <c r="H5290" s="26"/>
      <c r="I5290" s="26"/>
      <c r="J5290"/>
      <c r="K5290"/>
      <c r="N5290"/>
      <c r="O5290"/>
      <c r="P5290"/>
      <c r="Q5290"/>
      <c r="R5290"/>
      <c r="S5290" s="30"/>
    </row>
    <row r="5291" spans="1:19" x14ac:dyDescent="0.3">
      <c r="A5291" s="25"/>
      <c r="C5291"/>
      <c r="D5291"/>
      <c r="E5291"/>
      <c r="F5291"/>
      <c r="G5291"/>
      <c r="H5291" s="26"/>
      <c r="I5291" s="26"/>
      <c r="J5291"/>
      <c r="K5291"/>
      <c r="N5291"/>
      <c r="O5291"/>
      <c r="P5291"/>
      <c r="Q5291"/>
      <c r="R5291"/>
      <c r="S5291" s="30"/>
    </row>
    <row r="5292" spans="1:19" x14ac:dyDescent="0.3">
      <c r="A5292" s="25"/>
      <c r="C5292"/>
      <c r="D5292"/>
      <c r="E5292"/>
      <c r="F5292"/>
      <c r="G5292"/>
      <c r="H5292" s="26"/>
      <c r="I5292" s="26"/>
      <c r="J5292"/>
      <c r="K5292"/>
      <c r="N5292"/>
      <c r="O5292"/>
      <c r="P5292"/>
      <c r="Q5292"/>
      <c r="R5292"/>
      <c r="S5292" s="30"/>
    </row>
    <row r="5293" spans="1:19" x14ac:dyDescent="0.3">
      <c r="A5293" s="25"/>
      <c r="C5293"/>
      <c r="D5293"/>
      <c r="E5293"/>
      <c r="F5293"/>
      <c r="G5293"/>
      <c r="I5293" s="26"/>
      <c r="J5293"/>
      <c r="K5293"/>
      <c r="N5293"/>
      <c r="O5293"/>
      <c r="P5293"/>
      <c r="Q5293"/>
      <c r="R5293"/>
      <c r="S5293" s="30"/>
    </row>
    <row r="5294" spans="1:19" x14ac:dyDescent="0.3">
      <c r="A5294" s="25"/>
      <c r="C5294"/>
      <c r="D5294"/>
      <c r="E5294"/>
      <c r="F5294"/>
      <c r="G5294"/>
      <c r="H5294" s="26"/>
      <c r="I5294" s="26"/>
      <c r="J5294"/>
      <c r="K5294"/>
      <c r="N5294"/>
      <c r="O5294"/>
      <c r="P5294"/>
      <c r="Q5294"/>
      <c r="R5294"/>
      <c r="S5294" s="30"/>
    </row>
    <row r="5295" spans="1:19" x14ac:dyDescent="0.3">
      <c r="A5295" s="25"/>
      <c r="C5295"/>
      <c r="D5295"/>
      <c r="E5295"/>
      <c r="F5295"/>
      <c r="G5295"/>
      <c r="H5295" s="26"/>
      <c r="I5295" s="26"/>
      <c r="J5295"/>
      <c r="K5295"/>
      <c r="N5295"/>
      <c r="O5295"/>
      <c r="P5295"/>
      <c r="Q5295"/>
      <c r="R5295"/>
      <c r="S5295" s="30"/>
    </row>
    <row r="5296" spans="1:19" x14ac:dyDescent="0.3">
      <c r="A5296" s="25"/>
      <c r="C5296"/>
      <c r="D5296"/>
      <c r="E5296"/>
      <c r="F5296"/>
      <c r="G5296"/>
      <c r="H5296" s="26"/>
      <c r="I5296" s="26"/>
      <c r="J5296"/>
      <c r="K5296"/>
      <c r="N5296"/>
      <c r="O5296"/>
      <c r="P5296"/>
      <c r="Q5296"/>
      <c r="R5296"/>
      <c r="S5296" s="30"/>
    </row>
    <row r="5297" spans="1:19" x14ac:dyDescent="0.3">
      <c r="A5297" s="25"/>
      <c r="C5297"/>
      <c r="D5297"/>
      <c r="E5297"/>
      <c r="F5297"/>
      <c r="G5297"/>
      <c r="H5297" s="26"/>
      <c r="I5297" s="26"/>
      <c r="J5297"/>
      <c r="K5297"/>
      <c r="N5297"/>
      <c r="O5297"/>
      <c r="P5297"/>
      <c r="Q5297"/>
      <c r="R5297"/>
      <c r="S5297" s="30"/>
    </row>
    <row r="5298" spans="1:19" x14ac:dyDescent="0.3">
      <c r="A5298" s="25"/>
      <c r="C5298"/>
      <c r="D5298"/>
      <c r="E5298"/>
      <c r="F5298"/>
      <c r="G5298"/>
      <c r="H5298" s="26"/>
      <c r="I5298" s="26"/>
      <c r="J5298"/>
      <c r="K5298"/>
      <c r="N5298"/>
      <c r="O5298"/>
      <c r="P5298"/>
      <c r="Q5298"/>
      <c r="R5298"/>
      <c r="S5298" s="30"/>
    </row>
    <row r="5299" spans="1:19" x14ac:dyDescent="0.3">
      <c r="A5299" s="25"/>
      <c r="C5299"/>
      <c r="D5299"/>
      <c r="E5299"/>
      <c r="F5299"/>
      <c r="G5299"/>
      <c r="H5299" s="26"/>
      <c r="I5299" s="26"/>
      <c r="J5299"/>
      <c r="K5299"/>
      <c r="N5299"/>
      <c r="O5299"/>
      <c r="P5299"/>
      <c r="Q5299"/>
      <c r="R5299"/>
      <c r="S5299" s="30"/>
    </row>
    <row r="5300" spans="1:19" x14ac:dyDescent="0.3">
      <c r="A5300" s="25"/>
      <c r="C5300"/>
      <c r="D5300"/>
      <c r="E5300"/>
      <c r="F5300"/>
      <c r="G5300"/>
      <c r="H5300" s="26"/>
      <c r="I5300" s="26"/>
      <c r="J5300"/>
      <c r="K5300"/>
      <c r="N5300"/>
      <c r="O5300"/>
      <c r="P5300"/>
      <c r="Q5300"/>
      <c r="R5300"/>
      <c r="S5300" s="30"/>
    </row>
    <row r="5301" spans="1:19" x14ac:dyDescent="0.3">
      <c r="A5301" s="25"/>
      <c r="C5301"/>
      <c r="D5301"/>
      <c r="E5301"/>
      <c r="F5301"/>
      <c r="G5301"/>
      <c r="H5301" s="26"/>
      <c r="I5301" s="26"/>
      <c r="J5301"/>
      <c r="K5301"/>
      <c r="N5301"/>
      <c r="O5301"/>
      <c r="P5301"/>
      <c r="Q5301"/>
      <c r="R5301"/>
      <c r="S5301" s="30"/>
    </row>
    <row r="5302" spans="1:19" x14ac:dyDescent="0.3">
      <c r="A5302" s="25"/>
      <c r="C5302"/>
      <c r="D5302"/>
      <c r="E5302"/>
      <c r="F5302"/>
      <c r="G5302"/>
      <c r="H5302" s="26"/>
      <c r="I5302" s="26"/>
      <c r="J5302"/>
      <c r="K5302"/>
      <c r="N5302"/>
      <c r="O5302"/>
      <c r="P5302"/>
      <c r="Q5302"/>
      <c r="R5302"/>
      <c r="S5302" s="30"/>
    </row>
    <row r="5303" spans="1:19" x14ac:dyDescent="0.3">
      <c r="A5303" s="25"/>
      <c r="C5303"/>
      <c r="D5303"/>
      <c r="E5303"/>
      <c r="F5303"/>
      <c r="G5303"/>
      <c r="H5303" s="26"/>
      <c r="I5303" s="26"/>
      <c r="J5303"/>
      <c r="K5303"/>
      <c r="N5303"/>
      <c r="O5303"/>
      <c r="P5303"/>
      <c r="Q5303"/>
      <c r="R5303"/>
      <c r="S5303" s="30"/>
    </row>
    <row r="5304" spans="1:19" x14ac:dyDescent="0.3">
      <c r="A5304" s="25"/>
      <c r="C5304"/>
      <c r="D5304"/>
      <c r="E5304"/>
      <c r="F5304"/>
      <c r="G5304"/>
      <c r="H5304" s="26"/>
      <c r="I5304" s="26"/>
      <c r="J5304"/>
      <c r="K5304"/>
      <c r="N5304"/>
      <c r="O5304"/>
      <c r="P5304"/>
      <c r="Q5304"/>
      <c r="R5304"/>
      <c r="S5304" s="30"/>
    </row>
    <row r="5305" spans="1:19" x14ac:dyDescent="0.3">
      <c r="A5305" s="25"/>
      <c r="C5305"/>
      <c r="D5305"/>
      <c r="E5305"/>
      <c r="F5305"/>
      <c r="G5305"/>
      <c r="H5305" s="26"/>
      <c r="I5305" s="26"/>
      <c r="J5305"/>
      <c r="K5305"/>
      <c r="N5305"/>
      <c r="O5305"/>
      <c r="P5305"/>
      <c r="Q5305"/>
      <c r="R5305"/>
      <c r="S5305" s="30"/>
    </row>
    <row r="5306" spans="1:19" x14ac:dyDescent="0.3">
      <c r="A5306" s="25"/>
      <c r="C5306"/>
      <c r="D5306"/>
      <c r="E5306"/>
      <c r="F5306"/>
      <c r="G5306"/>
      <c r="H5306" s="26"/>
      <c r="I5306" s="26"/>
      <c r="J5306"/>
      <c r="K5306"/>
      <c r="N5306"/>
      <c r="O5306"/>
      <c r="P5306"/>
      <c r="Q5306"/>
      <c r="R5306"/>
      <c r="S5306" s="30"/>
    </row>
    <row r="5307" spans="1:19" x14ac:dyDescent="0.3">
      <c r="A5307" s="25"/>
      <c r="C5307"/>
      <c r="D5307"/>
      <c r="E5307"/>
      <c r="F5307"/>
      <c r="G5307"/>
      <c r="H5307" s="26"/>
      <c r="I5307" s="26"/>
      <c r="J5307"/>
      <c r="K5307"/>
      <c r="N5307"/>
      <c r="O5307"/>
      <c r="P5307"/>
      <c r="Q5307"/>
      <c r="R5307"/>
      <c r="S5307" s="30"/>
    </row>
    <row r="5308" spans="1:19" x14ac:dyDescent="0.3">
      <c r="A5308" s="25"/>
      <c r="C5308"/>
      <c r="D5308"/>
      <c r="E5308"/>
      <c r="F5308"/>
      <c r="G5308"/>
      <c r="H5308" s="26"/>
      <c r="I5308" s="26"/>
      <c r="J5308"/>
      <c r="K5308"/>
      <c r="N5308"/>
      <c r="O5308"/>
      <c r="P5308"/>
      <c r="Q5308"/>
      <c r="R5308"/>
      <c r="S5308" s="30"/>
    </row>
    <row r="5309" spans="1:19" x14ac:dyDescent="0.3">
      <c r="A5309" s="25"/>
      <c r="C5309"/>
      <c r="D5309"/>
      <c r="E5309"/>
      <c r="F5309"/>
      <c r="G5309"/>
      <c r="H5309" s="26"/>
      <c r="I5309" s="26"/>
      <c r="J5309"/>
      <c r="K5309"/>
      <c r="N5309"/>
      <c r="O5309"/>
      <c r="P5309"/>
      <c r="Q5309"/>
      <c r="R5309"/>
      <c r="S5309" s="30"/>
    </row>
    <row r="5310" spans="1:19" x14ac:dyDescent="0.3">
      <c r="A5310" s="25"/>
      <c r="C5310"/>
      <c r="D5310"/>
      <c r="E5310"/>
      <c r="F5310"/>
      <c r="G5310"/>
      <c r="H5310" s="26"/>
      <c r="I5310" s="26"/>
      <c r="J5310"/>
      <c r="K5310"/>
      <c r="N5310"/>
      <c r="O5310"/>
      <c r="P5310"/>
      <c r="Q5310"/>
      <c r="R5310"/>
      <c r="S5310" s="30"/>
    </row>
    <row r="5311" spans="1:19" x14ac:dyDescent="0.3">
      <c r="A5311" s="25"/>
      <c r="C5311"/>
      <c r="D5311"/>
      <c r="E5311"/>
      <c r="F5311"/>
      <c r="G5311"/>
      <c r="H5311" s="26"/>
      <c r="I5311" s="26"/>
      <c r="J5311"/>
      <c r="K5311"/>
      <c r="N5311"/>
      <c r="O5311"/>
      <c r="P5311"/>
      <c r="Q5311"/>
      <c r="R5311"/>
      <c r="S5311" s="30"/>
    </row>
    <row r="5312" spans="1:19" x14ac:dyDescent="0.3">
      <c r="A5312" s="25"/>
      <c r="C5312"/>
      <c r="D5312"/>
      <c r="E5312"/>
      <c r="F5312"/>
      <c r="G5312"/>
      <c r="H5312" s="26"/>
      <c r="I5312" s="26"/>
      <c r="J5312"/>
      <c r="K5312"/>
      <c r="N5312"/>
      <c r="O5312"/>
      <c r="P5312"/>
      <c r="Q5312"/>
      <c r="R5312"/>
      <c r="S5312" s="30"/>
    </row>
    <row r="5313" spans="1:19" x14ac:dyDescent="0.3">
      <c r="A5313" s="25"/>
      <c r="C5313"/>
      <c r="D5313"/>
      <c r="E5313"/>
      <c r="F5313"/>
      <c r="G5313"/>
      <c r="H5313" s="26"/>
      <c r="I5313" s="26"/>
      <c r="J5313"/>
      <c r="K5313"/>
      <c r="N5313"/>
      <c r="O5313"/>
      <c r="P5313"/>
      <c r="Q5313"/>
      <c r="R5313"/>
      <c r="S5313" s="30"/>
    </row>
    <row r="5314" spans="1:19" x14ac:dyDescent="0.3">
      <c r="A5314" s="25"/>
      <c r="C5314"/>
      <c r="D5314"/>
      <c r="E5314"/>
      <c r="F5314"/>
      <c r="G5314"/>
      <c r="H5314" s="26"/>
      <c r="I5314" s="26"/>
      <c r="J5314"/>
      <c r="K5314"/>
      <c r="N5314"/>
      <c r="O5314"/>
      <c r="P5314"/>
      <c r="Q5314"/>
      <c r="R5314"/>
      <c r="S5314" s="30"/>
    </row>
    <row r="5315" spans="1:19" x14ac:dyDescent="0.3">
      <c r="A5315" s="25"/>
      <c r="C5315"/>
      <c r="D5315"/>
      <c r="E5315"/>
      <c r="F5315"/>
      <c r="G5315"/>
      <c r="H5315" s="26"/>
      <c r="I5315" s="26"/>
      <c r="J5315"/>
      <c r="K5315"/>
      <c r="N5315"/>
      <c r="O5315"/>
      <c r="P5315"/>
      <c r="Q5315"/>
      <c r="R5315"/>
      <c r="S5315" s="30"/>
    </row>
    <row r="5316" spans="1:19" x14ac:dyDescent="0.3">
      <c r="A5316" s="25"/>
      <c r="C5316"/>
      <c r="D5316"/>
      <c r="E5316"/>
      <c r="F5316"/>
      <c r="G5316"/>
      <c r="H5316" s="26"/>
      <c r="I5316" s="26"/>
      <c r="J5316"/>
      <c r="K5316"/>
      <c r="N5316"/>
      <c r="O5316"/>
      <c r="P5316"/>
      <c r="Q5316"/>
      <c r="R5316"/>
      <c r="S5316" s="30"/>
    </row>
    <row r="5317" spans="1:19" x14ac:dyDescent="0.3">
      <c r="A5317" s="25"/>
      <c r="C5317"/>
      <c r="D5317"/>
      <c r="E5317"/>
      <c r="F5317"/>
      <c r="G5317"/>
      <c r="H5317" s="26"/>
      <c r="I5317" s="26"/>
      <c r="J5317"/>
      <c r="K5317"/>
      <c r="N5317"/>
      <c r="O5317"/>
      <c r="P5317"/>
      <c r="Q5317"/>
      <c r="R5317"/>
      <c r="S5317" s="30"/>
    </row>
    <row r="5318" spans="1:19" x14ac:dyDescent="0.3">
      <c r="A5318" s="25"/>
      <c r="C5318"/>
      <c r="D5318"/>
      <c r="E5318"/>
      <c r="F5318"/>
      <c r="G5318"/>
      <c r="H5318" s="26"/>
      <c r="I5318" s="26"/>
      <c r="J5318"/>
      <c r="K5318"/>
      <c r="N5318"/>
      <c r="O5318"/>
      <c r="P5318"/>
      <c r="Q5318"/>
      <c r="R5318"/>
      <c r="S5318" s="30"/>
    </row>
    <row r="5319" spans="1:19" x14ac:dyDescent="0.3">
      <c r="A5319" s="25"/>
      <c r="C5319"/>
      <c r="D5319"/>
      <c r="E5319"/>
      <c r="F5319"/>
      <c r="G5319"/>
      <c r="H5319" s="26"/>
      <c r="I5319" s="26"/>
      <c r="J5319"/>
      <c r="K5319"/>
      <c r="N5319"/>
      <c r="O5319"/>
      <c r="P5319"/>
      <c r="Q5319"/>
      <c r="R5319"/>
      <c r="S5319" s="30"/>
    </row>
    <row r="5320" spans="1:19" x14ac:dyDescent="0.3">
      <c r="A5320" s="25"/>
      <c r="C5320"/>
      <c r="D5320"/>
      <c r="E5320"/>
      <c r="F5320"/>
      <c r="G5320"/>
      <c r="H5320" s="26"/>
      <c r="I5320" s="26"/>
      <c r="J5320"/>
      <c r="K5320"/>
      <c r="N5320"/>
      <c r="O5320"/>
      <c r="P5320"/>
      <c r="Q5320"/>
      <c r="R5320"/>
      <c r="S5320" s="30"/>
    </row>
    <row r="5321" spans="1:19" x14ac:dyDescent="0.3">
      <c r="A5321" s="25"/>
      <c r="C5321"/>
      <c r="D5321"/>
      <c r="E5321"/>
      <c r="F5321"/>
      <c r="G5321"/>
      <c r="H5321" s="26"/>
      <c r="I5321" s="26"/>
      <c r="J5321"/>
      <c r="K5321"/>
      <c r="N5321"/>
      <c r="O5321"/>
      <c r="P5321"/>
      <c r="Q5321"/>
      <c r="R5321"/>
      <c r="S5321" s="30"/>
    </row>
    <row r="5322" spans="1:19" x14ac:dyDescent="0.3">
      <c r="A5322" s="25"/>
      <c r="C5322"/>
      <c r="D5322"/>
      <c r="E5322"/>
      <c r="F5322"/>
      <c r="G5322"/>
      <c r="H5322" s="26"/>
      <c r="I5322" s="26"/>
      <c r="J5322"/>
      <c r="K5322"/>
      <c r="N5322"/>
      <c r="O5322"/>
      <c r="P5322"/>
      <c r="Q5322"/>
      <c r="R5322"/>
      <c r="S5322" s="30"/>
    </row>
    <row r="5323" spans="1:19" x14ac:dyDescent="0.3">
      <c r="A5323" s="25"/>
      <c r="C5323"/>
      <c r="D5323"/>
      <c r="E5323"/>
      <c r="F5323"/>
      <c r="G5323"/>
      <c r="H5323" s="26"/>
      <c r="I5323" s="26"/>
      <c r="J5323"/>
      <c r="K5323"/>
      <c r="N5323"/>
      <c r="O5323"/>
      <c r="P5323"/>
      <c r="Q5323"/>
      <c r="R5323"/>
      <c r="S5323" s="30"/>
    </row>
    <row r="5324" spans="1:19" x14ac:dyDescent="0.3">
      <c r="A5324" s="25"/>
      <c r="C5324"/>
      <c r="D5324"/>
      <c r="E5324"/>
      <c r="F5324"/>
      <c r="G5324"/>
      <c r="H5324" s="26"/>
      <c r="I5324" s="26"/>
      <c r="J5324"/>
      <c r="K5324"/>
      <c r="N5324"/>
      <c r="O5324"/>
      <c r="P5324"/>
      <c r="Q5324"/>
      <c r="R5324"/>
      <c r="S5324" s="30"/>
    </row>
    <row r="5325" spans="1:19" x14ac:dyDescent="0.3">
      <c r="A5325" s="25"/>
      <c r="C5325"/>
      <c r="D5325"/>
      <c r="E5325"/>
      <c r="F5325"/>
      <c r="G5325"/>
      <c r="H5325" s="26"/>
      <c r="I5325" s="26"/>
      <c r="J5325"/>
      <c r="K5325"/>
      <c r="N5325"/>
      <c r="O5325"/>
      <c r="P5325"/>
      <c r="Q5325"/>
      <c r="R5325"/>
      <c r="S5325" s="30"/>
    </row>
    <row r="5326" spans="1:19" x14ac:dyDescent="0.3">
      <c r="A5326" s="25"/>
      <c r="C5326"/>
      <c r="D5326"/>
      <c r="E5326"/>
      <c r="F5326"/>
      <c r="G5326"/>
      <c r="H5326" s="26"/>
      <c r="I5326" s="26"/>
      <c r="J5326"/>
      <c r="K5326"/>
      <c r="N5326"/>
      <c r="O5326"/>
      <c r="P5326"/>
      <c r="Q5326"/>
      <c r="R5326"/>
      <c r="S5326" s="30"/>
    </row>
    <row r="5327" spans="1:19" x14ac:dyDescent="0.3">
      <c r="A5327" s="25"/>
      <c r="C5327"/>
      <c r="D5327"/>
      <c r="E5327"/>
      <c r="F5327"/>
      <c r="G5327"/>
      <c r="H5327" s="26"/>
      <c r="I5327" s="26"/>
      <c r="J5327"/>
      <c r="K5327"/>
      <c r="N5327"/>
      <c r="O5327"/>
      <c r="P5327"/>
      <c r="Q5327"/>
      <c r="R5327"/>
      <c r="S5327" s="30"/>
    </row>
    <row r="5328" spans="1:19" x14ac:dyDescent="0.3">
      <c r="A5328" s="25"/>
      <c r="C5328"/>
      <c r="D5328"/>
      <c r="E5328"/>
      <c r="F5328"/>
      <c r="G5328"/>
      <c r="H5328" s="26"/>
      <c r="I5328" s="26"/>
      <c r="J5328"/>
      <c r="K5328"/>
      <c r="N5328"/>
      <c r="O5328"/>
      <c r="P5328"/>
      <c r="Q5328"/>
      <c r="R5328"/>
      <c r="S5328" s="30"/>
    </row>
    <row r="5329" spans="1:19" x14ac:dyDescent="0.3">
      <c r="A5329" s="25"/>
      <c r="C5329"/>
      <c r="D5329"/>
      <c r="E5329"/>
      <c r="F5329"/>
      <c r="G5329"/>
      <c r="H5329" s="26"/>
      <c r="I5329" s="26"/>
      <c r="J5329"/>
      <c r="K5329"/>
      <c r="N5329"/>
      <c r="O5329"/>
      <c r="P5329"/>
      <c r="Q5329"/>
      <c r="R5329"/>
      <c r="S5329" s="30"/>
    </row>
    <row r="5330" spans="1:19" x14ac:dyDescent="0.3">
      <c r="A5330" s="25"/>
      <c r="C5330"/>
      <c r="D5330"/>
      <c r="E5330"/>
      <c r="F5330"/>
      <c r="G5330"/>
      <c r="H5330" s="26"/>
      <c r="I5330" s="26"/>
      <c r="J5330"/>
      <c r="K5330"/>
      <c r="N5330"/>
      <c r="O5330"/>
      <c r="P5330"/>
      <c r="Q5330"/>
      <c r="R5330"/>
      <c r="S5330" s="30"/>
    </row>
    <row r="5331" spans="1:19" x14ac:dyDescent="0.3">
      <c r="A5331" s="25"/>
      <c r="C5331"/>
      <c r="D5331"/>
      <c r="E5331"/>
      <c r="F5331"/>
      <c r="G5331"/>
      <c r="I5331" s="26"/>
      <c r="J5331"/>
      <c r="K5331"/>
      <c r="N5331"/>
      <c r="O5331"/>
      <c r="P5331"/>
      <c r="Q5331"/>
      <c r="R5331"/>
      <c r="S5331" s="30"/>
    </row>
    <row r="5332" spans="1:19" x14ac:dyDescent="0.3">
      <c r="A5332" s="25"/>
      <c r="C5332"/>
      <c r="D5332"/>
      <c r="E5332"/>
      <c r="F5332"/>
      <c r="G5332"/>
      <c r="H5332" s="26"/>
      <c r="I5332" s="26"/>
      <c r="J5332"/>
      <c r="K5332"/>
      <c r="N5332"/>
      <c r="O5332"/>
      <c r="P5332"/>
      <c r="Q5332"/>
      <c r="R5332"/>
      <c r="S5332" s="30"/>
    </row>
    <row r="5333" spans="1:19" x14ac:dyDescent="0.3">
      <c r="A5333" s="25"/>
      <c r="C5333"/>
      <c r="D5333"/>
      <c r="E5333"/>
      <c r="F5333"/>
      <c r="G5333"/>
      <c r="H5333" s="26"/>
      <c r="I5333" s="26"/>
      <c r="J5333"/>
      <c r="K5333"/>
      <c r="N5333"/>
      <c r="O5333"/>
      <c r="P5333"/>
      <c r="Q5333"/>
      <c r="R5333"/>
      <c r="S5333" s="30"/>
    </row>
    <row r="5334" spans="1:19" x14ac:dyDescent="0.3">
      <c r="A5334" s="25"/>
      <c r="C5334"/>
      <c r="D5334"/>
      <c r="E5334"/>
      <c r="F5334"/>
      <c r="G5334"/>
      <c r="H5334" s="26"/>
      <c r="I5334" s="26"/>
      <c r="J5334"/>
      <c r="K5334"/>
      <c r="N5334"/>
      <c r="O5334"/>
      <c r="P5334"/>
      <c r="Q5334"/>
      <c r="R5334"/>
      <c r="S5334" s="30"/>
    </row>
    <row r="5335" spans="1:19" x14ac:dyDescent="0.3">
      <c r="A5335" s="25"/>
      <c r="C5335"/>
      <c r="D5335"/>
      <c r="E5335"/>
      <c r="F5335"/>
      <c r="G5335"/>
      <c r="H5335" s="26"/>
      <c r="I5335" s="26"/>
      <c r="J5335"/>
      <c r="K5335"/>
      <c r="N5335"/>
      <c r="O5335"/>
      <c r="P5335"/>
      <c r="Q5335"/>
      <c r="R5335"/>
      <c r="S5335" s="30"/>
    </row>
    <row r="5336" spans="1:19" x14ac:dyDescent="0.3">
      <c r="A5336" s="25"/>
      <c r="C5336"/>
      <c r="D5336"/>
      <c r="E5336"/>
      <c r="F5336"/>
      <c r="G5336"/>
      <c r="H5336" s="26"/>
      <c r="I5336" s="26"/>
      <c r="J5336"/>
      <c r="K5336"/>
      <c r="N5336"/>
      <c r="O5336"/>
      <c r="P5336"/>
      <c r="Q5336"/>
      <c r="R5336"/>
      <c r="S5336" s="30"/>
    </row>
    <row r="5337" spans="1:19" x14ac:dyDescent="0.3">
      <c r="A5337" s="25"/>
      <c r="C5337"/>
      <c r="D5337"/>
      <c r="E5337"/>
      <c r="F5337"/>
      <c r="G5337"/>
      <c r="H5337" s="26"/>
      <c r="I5337" s="26"/>
      <c r="J5337"/>
      <c r="K5337"/>
      <c r="N5337"/>
      <c r="O5337"/>
      <c r="P5337"/>
      <c r="Q5337"/>
      <c r="R5337"/>
      <c r="S5337" s="30"/>
    </row>
    <row r="5338" spans="1:19" x14ac:dyDescent="0.3">
      <c r="A5338" s="25"/>
      <c r="C5338"/>
      <c r="D5338"/>
      <c r="E5338"/>
      <c r="F5338"/>
      <c r="G5338"/>
      <c r="H5338" s="26"/>
      <c r="I5338" s="26"/>
      <c r="J5338"/>
      <c r="K5338"/>
      <c r="N5338"/>
      <c r="O5338"/>
      <c r="P5338"/>
      <c r="Q5338"/>
      <c r="R5338"/>
      <c r="S5338" s="30"/>
    </row>
    <row r="5339" spans="1:19" x14ac:dyDescent="0.3">
      <c r="A5339" s="25"/>
      <c r="C5339"/>
      <c r="D5339"/>
      <c r="E5339"/>
      <c r="F5339"/>
      <c r="G5339"/>
      <c r="H5339" s="26"/>
      <c r="I5339" s="26"/>
      <c r="J5339"/>
      <c r="K5339"/>
      <c r="N5339"/>
      <c r="O5339"/>
      <c r="P5339"/>
      <c r="Q5339"/>
      <c r="R5339"/>
      <c r="S5339" s="30"/>
    </row>
    <row r="5340" spans="1:19" x14ac:dyDescent="0.3">
      <c r="A5340" s="25"/>
      <c r="C5340"/>
      <c r="D5340"/>
      <c r="E5340"/>
      <c r="F5340"/>
      <c r="G5340"/>
      <c r="H5340" s="26"/>
      <c r="I5340" s="26"/>
      <c r="J5340"/>
      <c r="K5340"/>
      <c r="N5340"/>
      <c r="O5340"/>
      <c r="P5340"/>
      <c r="Q5340"/>
      <c r="R5340"/>
      <c r="S5340" s="30"/>
    </row>
    <row r="5341" spans="1:19" x14ac:dyDescent="0.3">
      <c r="A5341" s="25"/>
      <c r="C5341"/>
      <c r="D5341"/>
      <c r="E5341"/>
      <c r="F5341"/>
      <c r="G5341"/>
      <c r="H5341" s="26"/>
      <c r="I5341" s="26"/>
      <c r="J5341"/>
      <c r="K5341"/>
      <c r="N5341"/>
      <c r="O5341"/>
      <c r="P5341"/>
      <c r="Q5341"/>
      <c r="R5341"/>
      <c r="S5341" s="30"/>
    </row>
    <row r="5342" spans="1:19" x14ac:dyDescent="0.3">
      <c r="A5342" s="25"/>
      <c r="C5342"/>
      <c r="D5342"/>
      <c r="E5342"/>
      <c r="F5342"/>
      <c r="G5342"/>
      <c r="H5342"/>
      <c r="I5342" s="26"/>
      <c r="J5342"/>
      <c r="K5342"/>
      <c r="N5342"/>
      <c r="O5342"/>
      <c r="P5342"/>
      <c r="Q5342"/>
      <c r="R5342"/>
      <c r="S5342" s="30"/>
    </row>
    <row r="5343" spans="1:19" x14ac:dyDescent="0.3">
      <c r="A5343" s="25"/>
      <c r="C5343"/>
      <c r="D5343"/>
      <c r="E5343"/>
      <c r="F5343"/>
      <c r="G5343"/>
      <c r="H5343" s="26"/>
      <c r="I5343" s="26"/>
      <c r="J5343"/>
      <c r="K5343"/>
      <c r="N5343"/>
      <c r="O5343"/>
      <c r="P5343"/>
      <c r="Q5343"/>
      <c r="R5343"/>
      <c r="S5343" s="30"/>
    </row>
    <row r="5344" spans="1:19" x14ac:dyDescent="0.3">
      <c r="A5344" s="25"/>
      <c r="C5344"/>
      <c r="D5344"/>
      <c r="E5344"/>
      <c r="F5344"/>
      <c r="G5344"/>
      <c r="H5344" s="26"/>
      <c r="I5344" s="26"/>
      <c r="J5344"/>
      <c r="K5344"/>
      <c r="N5344"/>
      <c r="O5344"/>
      <c r="P5344"/>
      <c r="Q5344"/>
      <c r="R5344"/>
      <c r="S5344" s="30"/>
    </row>
    <row r="5345" spans="1:19" x14ac:dyDescent="0.3">
      <c r="A5345" s="25"/>
      <c r="C5345"/>
      <c r="D5345"/>
      <c r="E5345"/>
      <c r="F5345"/>
      <c r="G5345"/>
      <c r="H5345" s="26"/>
      <c r="I5345" s="26"/>
      <c r="J5345"/>
      <c r="K5345"/>
      <c r="N5345"/>
      <c r="O5345"/>
      <c r="P5345"/>
      <c r="Q5345"/>
      <c r="R5345"/>
      <c r="S5345" s="30"/>
    </row>
    <row r="5346" spans="1:19" x14ac:dyDescent="0.3">
      <c r="A5346" s="25"/>
      <c r="C5346"/>
      <c r="D5346"/>
      <c r="E5346"/>
      <c r="F5346"/>
      <c r="G5346"/>
      <c r="H5346" s="26"/>
      <c r="I5346" s="26"/>
      <c r="J5346"/>
      <c r="K5346"/>
      <c r="N5346"/>
      <c r="O5346"/>
      <c r="P5346"/>
      <c r="Q5346"/>
      <c r="R5346"/>
      <c r="S5346" s="30"/>
    </row>
    <row r="5347" spans="1:19" x14ac:dyDescent="0.3">
      <c r="A5347" s="25"/>
      <c r="C5347"/>
      <c r="D5347"/>
      <c r="E5347"/>
      <c r="F5347"/>
      <c r="G5347"/>
      <c r="H5347" s="26"/>
      <c r="I5347" s="26"/>
      <c r="J5347"/>
      <c r="K5347"/>
      <c r="N5347"/>
      <c r="O5347"/>
      <c r="P5347"/>
      <c r="Q5347"/>
      <c r="R5347"/>
      <c r="S5347" s="30"/>
    </row>
    <row r="5348" spans="1:19" x14ac:dyDescent="0.3">
      <c r="A5348" s="25"/>
      <c r="C5348"/>
      <c r="D5348"/>
      <c r="E5348"/>
      <c r="F5348"/>
      <c r="G5348"/>
      <c r="H5348" s="26"/>
      <c r="I5348" s="26"/>
      <c r="J5348"/>
      <c r="K5348"/>
      <c r="N5348"/>
      <c r="O5348"/>
      <c r="P5348"/>
      <c r="Q5348"/>
      <c r="R5348"/>
      <c r="S5348" s="30"/>
    </row>
    <row r="5349" spans="1:19" x14ac:dyDescent="0.3">
      <c r="A5349" s="25"/>
      <c r="C5349"/>
      <c r="D5349"/>
      <c r="E5349"/>
      <c r="F5349"/>
      <c r="G5349"/>
      <c r="H5349" s="26"/>
      <c r="I5349" s="26"/>
      <c r="J5349"/>
      <c r="K5349"/>
      <c r="N5349"/>
      <c r="O5349"/>
      <c r="P5349"/>
      <c r="Q5349"/>
      <c r="R5349"/>
      <c r="S5349" s="30"/>
    </row>
    <row r="5350" spans="1:19" x14ac:dyDescent="0.3">
      <c r="A5350" s="25"/>
      <c r="C5350"/>
      <c r="D5350"/>
      <c r="E5350"/>
      <c r="F5350"/>
      <c r="G5350"/>
      <c r="H5350" s="26"/>
      <c r="I5350" s="26"/>
      <c r="J5350"/>
      <c r="K5350"/>
      <c r="N5350"/>
      <c r="O5350"/>
      <c r="P5350"/>
      <c r="Q5350"/>
      <c r="R5350"/>
      <c r="S5350" s="30"/>
    </row>
    <row r="5351" spans="1:19" x14ac:dyDescent="0.3">
      <c r="A5351" s="25"/>
      <c r="C5351"/>
      <c r="D5351"/>
      <c r="E5351"/>
      <c r="F5351"/>
      <c r="G5351"/>
      <c r="H5351" s="26"/>
      <c r="I5351" s="26"/>
      <c r="J5351"/>
      <c r="K5351"/>
      <c r="N5351"/>
      <c r="O5351"/>
      <c r="P5351"/>
      <c r="Q5351"/>
      <c r="R5351"/>
      <c r="S5351" s="30"/>
    </row>
    <row r="5352" spans="1:19" x14ac:dyDescent="0.3">
      <c r="A5352" s="25"/>
      <c r="C5352"/>
      <c r="D5352"/>
      <c r="E5352"/>
      <c r="F5352"/>
      <c r="G5352"/>
      <c r="H5352" s="26"/>
      <c r="I5352" s="26"/>
      <c r="J5352"/>
      <c r="K5352"/>
      <c r="N5352"/>
      <c r="O5352"/>
      <c r="P5352"/>
      <c r="Q5352"/>
      <c r="R5352"/>
      <c r="S5352" s="30"/>
    </row>
    <row r="5353" spans="1:19" x14ac:dyDescent="0.3">
      <c r="A5353" s="25"/>
      <c r="C5353"/>
      <c r="D5353"/>
      <c r="E5353"/>
      <c r="F5353"/>
      <c r="G5353"/>
      <c r="H5353" s="26"/>
      <c r="I5353" s="26"/>
      <c r="J5353"/>
      <c r="K5353"/>
      <c r="N5353"/>
      <c r="O5353"/>
      <c r="P5353"/>
      <c r="Q5353"/>
      <c r="R5353"/>
      <c r="S5353" s="30"/>
    </row>
    <row r="5354" spans="1:19" x14ac:dyDescent="0.3">
      <c r="A5354" s="25"/>
      <c r="C5354"/>
      <c r="D5354"/>
      <c r="E5354"/>
      <c r="F5354"/>
      <c r="G5354"/>
      <c r="H5354" s="26"/>
      <c r="I5354" s="26"/>
      <c r="J5354"/>
      <c r="K5354"/>
      <c r="N5354"/>
      <c r="O5354"/>
      <c r="P5354"/>
      <c r="Q5354"/>
      <c r="R5354"/>
      <c r="S5354" s="30"/>
    </row>
    <row r="5355" spans="1:19" x14ac:dyDescent="0.3">
      <c r="A5355" s="25"/>
      <c r="C5355"/>
      <c r="D5355"/>
      <c r="E5355"/>
      <c r="F5355"/>
      <c r="G5355"/>
      <c r="H5355" s="26"/>
      <c r="I5355" s="26"/>
      <c r="J5355"/>
      <c r="K5355"/>
      <c r="N5355"/>
      <c r="O5355"/>
      <c r="P5355"/>
      <c r="Q5355"/>
      <c r="R5355"/>
      <c r="S5355" s="30"/>
    </row>
    <row r="5356" spans="1:19" x14ac:dyDescent="0.3">
      <c r="A5356" s="25"/>
      <c r="C5356"/>
      <c r="D5356"/>
      <c r="E5356"/>
      <c r="F5356"/>
      <c r="G5356"/>
      <c r="H5356" s="26"/>
      <c r="I5356" s="26"/>
      <c r="J5356"/>
      <c r="K5356"/>
      <c r="N5356"/>
      <c r="O5356"/>
      <c r="P5356"/>
      <c r="Q5356"/>
      <c r="R5356"/>
      <c r="S5356" s="30"/>
    </row>
    <row r="5357" spans="1:19" x14ac:dyDescent="0.3">
      <c r="A5357" s="25"/>
      <c r="C5357"/>
      <c r="D5357"/>
      <c r="E5357"/>
      <c r="F5357"/>
      <c r="G5357"/>
      <c r="H5357" s="26"/>
      <c r="I5357" s="26"/>
      <c r="J5357"/>
      <c r="K5357"/>
      <c r="N5357"/>
      <c r="O5357"/>
      <c r="P5357"/>
      <c r="Q5357"/>
      <c r="R5357"/>
      <c r="S5357" s="30"/>
    </row>
    <row r="5358" spans="1:19" x14ac:dyDescent="0.3">
      <c r="A5358" s="25"/>
      <c r="C5358"/>
      <c r="D5358"/>
      <c r="E5358"/>
      <c r="F5358"/>
      <c r="G5358"/>
      <c r="H5358" s="26"/>
      <c r="I5358" s="26"/>
      <c r="J5358"/>
      <c r="K5358"/>
      <c r="N5358"/>
      <c r="O5358"/>
      <c r="P5358"/>
      <c r="Q5358"/>
      <c r="R5358"/>
      <c r="S5358" s="30"/>
    </row>
    <row r="5359" spans="1:19" x14ac:dyDescent="0.3">
      <c r="A5359" s="25"/>
      <c r="C5359"/>
      <c r="D5359"/>
      <c r="E5359"/>
      <c r="F5359"/>
      <c r="G5359"/>
      <c r="H5359" s="26"/>
      <c r="I5359" s="26"/>
      <c r="J5359"/>
      <c r="K5359"/>
      <c r="N5359"/>
      <c r="O5359"/>
      <c r="P5359"/>
      <c r="Q5359"/>
      <c r="R5359"/>
      <c r="S5359" s="30"/>
    </row>
    <row r="5360" spans="1:19" x14ac:dyDescent="0.3">
      <c r="A5360" s="25"/>
      <c r="C5360"/>
      <c r="D5360"/>
      <c r="E5360"/>
      <c r="F5360"/>
      <c r="G5360"/>
      <c r="H5360" s="26"/>
      <c r="I5360" s="26"/>
      <c r="J5360"/>
      <c r="K5360"/>
      <c r="N5360"/>
      <c r="O5360"/>
      <c r="P5360"/>
      <c r="Q5360"/>
      <c r="R5360"/>
      <c r="S5360" s="30"/>
    </row>
    <row r="5361" spans="1:19" x14ac:dyDescent="0.3">
      <c r="A5361" s="25"/>
      <c r="C5361"/>
      <c r="D5361"/>
      <c r="E5361"/>
      <c r="F5361"/>
      <c r="G5361"/>
      <c r="H5361" s="26"/>
      <c r="I5361" s="26"/>
      <c r="J5361"/>
      <c r="K5361"/>
      <c r="N5361"/>
      <c r="O5361"/>
      <c r="P5361"/>
      <c r="Q5361"/>
      <c r="R5361"/>
      <c r="S5361" s="30"/>
    </row>
    <row r="5362" spans="1:19" x14ac:dyDescent="0.3">
      <c r="A5362" s="25"/>
      <c r="C5362"/>
      <c r="D5362"/>
      <c r="E5362"/>
      <c r="F5362"/>
      <c r="G5362"/>
      <c r="H5362" s="26"/>
      <c r="I5362" s="26"/>
      <c r="J5362"/>
      <c r="K5362"/>
      <c r="N5362"/>
      <c r="O5362"/>
      <c r="P5362"/>
      <c r="Q5362"/>
      <c r="R5362"/>
      <c r="S5362" s="30"/>
    </row>
    <row r="5363" spans="1:19" x14ac:dyDescent="0.3">
      <c r="A5363" s="25"/>
      <c r="C5363"/>
      <c r="D5363"/>
      <c r="E5363"/>
      <c r="F5363"/>
      <c r="G5363"/>
      <c r="H5363" s="26"/>
      <c r="I5363" s="26"/>
      <c r="J5363"/>
      <c r="K5363"/>
      <c r="N5363"/>
      <c r="O5363"/>
      <c r="P5363"/>
      <c r="Q5363"/>
      <c r="R5363"/>
      <c r="S5363" s="30"/>
    </row>
    <row r="5364" spans="1:19" x14ac:dyDescent="0.3">
      <c r="A5364" s="25"/>
      <c r="C5364"/>
      <c r="D5364"/>
      <c r="E5364"/>
      <c r="F5364"/>
      <c r="G5364"/>
      <c r="H5364" s="26"/>
      <c r="I5364" s="26"/>
      <c r="J5364"/>
      <c r="K5364"/>
      <c r="N5364"/>
      <c r="O5364"/>
      <c r="P5364"/>
      <c r="Q5364"/>
      <c r="R5364"/>
      <c r="S5364" s="30"/>
    </row>
    <row r="5365" spans="1:19" x14ac:dyDescent="0.3">
      <c r="A5365" s="25"/>
      <c r="C5365"/>
      <c r="D5365"/>
      <c r="E5365"/>
      <c r="F5365"/>
      <c r="G5365"/>
      <c r="H5365" s="26"/>
      <c r="I5365" s="26"/>
      <c r="J5365"/>
      <c r="K5365"/>
      <c r="N5365"/>
      <c r="O5365"/>
      <c r="P5365"/>
      <c r="Q5365"/>
      <c r="R5365"/>
      <c r="S5365" s="30"/>
    </row>
    <row r="5366" spans="1:19" x14ac:dyDescent="0.3">
      <c r="A5366" s="25"/>
      <c r="C5366"/>
      <c r="D5366"/>
      <c r="E5366"/>
      <c r="F5366"/>
      <c r="G5366"/>
      <c r="H5366" s="26"/>
      <c r="I5366" s="26"/>
      <c r="J5366"/>
      <c r="K5366"/>
      <c r="N5366"/>
      <c r="O5366"/>
      <c r="P5366"/>
      <c r="Q5366"/>
      <c r="R5366"/>
      <c r="S5366" s="30"/>
    </row>
    <row r="5367" spans="1:19" x14ac:dyDescent="0.3">
      <c r="A5367" s="25"/>
      <c r="C5367"/>
      <c r="D5367"/>
      <c r="E5367"/>
      <c r="F5367"/>
      <c r="G5367"/>
      <c r="H5367" s="26"/>
      <c r="I5367" s="26"/>
      <c r="J5367"/>
      <c r="K5367"/>
      <c r="N5367"/>
      <c r="O5367"/>
      <c r="P5367"/>
      <c r="Q5367"/>
      <c r="R5367"/>
      <c r="S5367" s="30"/>
    </row>
    <row r="5368" spans="1:19" x14ac:dyDescent="0.3">
      <c r="A5368" s="25"/>
      <c r="C5368"/>
      <c r="D5368"/>
      <c r="E5368"/>
      <c r="F5368"/>
      <c r="G5368"/>
      <c r="H5368" s="26"/>
      <c r="I5368" s="26"/>
      <c r="J5368"/>
      <c r="K5368"/>
      <c r="N5368"/>
      <c r="O5368"/>
      <c r="P5368"/>
      <c r="Q5368"/>
      <c r="R5368"/>
      <c r="S5368" s="30"/>
    </row>
    <row r="5369" spans="1:19" x14ac:dyDescent="0.3">
      <c r="A5369" s="25"/>
      <c r="C5369"/>
      <c r="D5369"/>
      <c r="E5369"/>
      <c r="F5369"/>
      <c r="G5369"/>
      <c r="H5369" s="26"/>
      <c r="I5369" s="26"/>
      <c r="J5369"/>
      <c r="K5369"/>
      <c r="N5369"/>
      <c r="O5369"/>
      <c r="P5369"/>
      <c r="Q5369"/>
      <c r="R5369"/>
      <c r="S5369" s="30"/>
    </row>
    <row r="5370" spans="1:19" x14ac:dyDescent="0.3">
      <c r="A5370" s="25"/>
      <c r="C5370"/>
      <c r="D5370"/>
      <c r="E5370"/>
      <c r="F5370"/>
      <c r="G5370"/>
      <c r="H5370" s="26"/>
      <c r="I5370" s="26"/>
      <c r="J5370"/>
      <c r="K5370"/>
      <c r="N5370"/>
      <c r="O5370"/>
      <c r="P5370"/>
      <c r="Q5370"/>
      <c r="R5370"/>
      <c r="S5370" s="30"/>
    </row>
    <row r="5371" spans="1:19" x14ac:dyDescent="0.3">
      <c r="A5371" s="25"/>
      <c r="C5371"/>
      <c r="D5371"/>
      <c r="E5371"/>
      <c r="F5371"/>
      <c r="G5371"/>
      <c r="H5371" s="26"/>
      <c r="I5371" s="26"/>
      <c r="J5371"/>
      <c r="K5371"/>
      <c r="N5371"/>
      <c r="O5371"/>
      <c r="P5371"/>
      <c r="Q5371"/>
      <c r="R5371"/>
      <c r="S5371" s="30"/>
    </row>
    <row r="5372" spans="1:19" x14ac:dyDescent="0.3">
      <c r="A5372" s="25"/>
      <c r="C5372"/>
      <c r="D5372"/>
      <c r="E5372"/>
      <c r="F5372"/>
      <c r="G5372"/>
      <c r="H5372" s="26"/>
      <c r="I5372" s="26"/>
      <c r="J5372"/>
      <c r="K5372"/>
      <c r="N5372"/>
      <c r="O5372"/>
      <c r="P5372"/>
      <c r="Q5372"/>
      <c r="R5372"/>
      <c r="S5372" s="30"/>
    </row>
    <row r="5373" spans="1:19" x14ac:dyDescent="0.3">
      <c r="A5373" s="25"/>
      <c r="C5373"/>
      <c r="D5373"/>
      <c r="E5373"/>
      <c r="F5373"/>
      <c r="G5373"/>
      <c r="H5373" s="26"/>
      <c r="I5373" s="26"/>
      <c r="J5373"/>
      <c r="K5373"/>
      <c r="N5373"/>
      <c r="O5373"/>
      <c r="P5373"/>
      <c r="Q5373"/>
      <c r="R5373"/>
      <c r="S5373" s="30"/>
    </row>
    <row r="5374" spans="1:19" x14ac:dyDescent="0.3">
      <c r="A5374" s="25"/>
      <c r="C5374"/>
      <c r="D5374"/>
      <c r="E5374"/>
      <c r="F5374"/>
      <c r="G5374"/>
      <c r="H5374" s="26"/>
      <c r="I5374" s="26"/>
      <c r="J5374"/>
      <c r="K5374"/>
      <c r="N5374"/>
      <c r="O5374"/>
      <c r="P5374"/>
      <c r="Q5374"/>
      <c r="R5374"/>
      <c r="S5374" s="30"/>
    </row>
    <row r="5375" spans="1:19" x14ac:dyDescent="0.3">
      <c r="A5375" s="25"/>
      <c r="C5375"/>
      <c r="D5375"/>
      <c r="E5375"/>
      <c r="F5375"/>
      <c r="G5375"/>
      <c r="H5375" s="26"/>
      <c r="I5375" s="26"/>
      <c r="J5375"/>
      <c r="K5375"/>
      <c r="N5375"/>
      <c r="O5375"/>
      <c r="P5375"/>
      <c r="Q5375"/>
      <c r="R5375"/>
      <c r="S5375" s="30"/>
    </row>
    <row r="5376" spans="1:19" x14ac:dyDescent="0.3">
      <c r="A5376" s="25"/>
      <c r="C5376"/>
      <c r="D5376"/>
      <c r="E5376"/>
      <c r="F5376"/>
      <c r="G5376"/>
      <c r="H5376" s="26"/>
      <c r="I5376" s="26"/>
      <c r="J5376"/>
      <c r="K5376"/>
      <c r="N5376"/>
      <c r="O5376"/>
      <c r="P5376"/>
      <c r="Q5376"/>
      <c r="R5376"/>
      <c r="S5376" s="30"/>
    </row>
    <row r="5377" spans="1:19" x14ac:dyDescent="0.3">
      <c r="A5377" s="25"/>
      <c r="C5377"/>
      <c r="D5377"/>
      <c r="E5377"/>
      <c r="F5377"/>
      <c r="G5377"/>
      <c r="H5377" s="26"/>
      <c r="I5377" s="26"/>
      <c r="J5377"/>
      <c r="K5377"/>
      <c r="N5377"/>
      <c r="O5377"/>
      <c r="P5377"/>
      <c r="Q5377"/>
      <c r="R5377"/>
      <c r="S5377" s="30"/>
    </row>
    <row r="5378" spans="1:19" x14ac:dyDescent="0.3">
      <c r="A5378" s="25"/>
      <c r="C5378"/>
      <c r="D5378"/>
      <c r="E5378"/>
      <c r="F5378"/>
      <c r="G5378"/>
      <c r="H5378" s="26"/>
      <c r="I5378" s="26"/>
      <c r="J5378"/>
      <c r="K5378"/>
      <c r="N5378"/>
      <c r="O5378"/>
      <c r="P5378"/>
      <c r="Q5378"/>
      <c r="R5378"/>
      <c r="S5378" s="30"/>
    </row>
    <row r="5379" spans="1:19" x14ac:dyDescent="0.3">
      <c r="A5379" s="25"/>
      <c r="C5379"/>
      <c r="D5379"/>
      <c r="E5379"/>
      <c r="F5379"/>
      <c r="G5379"/>
      <c r="H5379" s="26"/>
      <c r="I5379" s="26"/>
      <c r="J5379"/>
      <c r="K5379"/>
      <c r="N5379"/>
      <c r="O5379"/>
      <c r="P5379"/>
      <c r="Q5379"/>
      <c r="R5379"/>
      <c r="S5379" s="30"/>
    </row>
    <row r="5380" spans="1:19" x14ac:dyDescent="0.3">
      <c r="A5380" s="25"/>
      <c r="C5380"/>
      <c r="D5380"/>
      <c r="E5380"/>
      <c r="F5380"/>
      <c r="G5380"/>
      <c r="H5380" s="26"/>
      <c r="I5380" s="26"/>
      <c r="J5380"/>
      <c r="K5380"/>
      <c r="N5380"/>
      <c r="O5380"/>
      <c r="P5380"/>
      <c r="Q5380"/>
      <c r="R5380"/>
      <c r="S5380" s="30"/>
    </row>
    <row r="5381" spans="1:19" x14ac:dyDescent="0.3">
      <c r="A5381" s="25"/>
      <c r="C5381"/>
      <c r="D5381"/>
      <c r="E5381"/>
      <c r="F5381"/>
      <c r="G5381"/>
      <c r="H5381" s="26"/>
      <c r="I5381" s="26"/>
      <c r="J5381"/>
      <c r="K5381"/>
      <c r="N5381"/>
      <c r="O5381"/>
      <c r="P5381"/>
      <c r="Q5381"/>
      <c r="R5381"/>
      <c r="S5381" s="30"/>
    </row>
    <row r="5382" spans="1:19" x14ac:dyDescent="0.3">
      <c r="A5382" s="25"/>
      <c r="C5382"/>
      <c r="D5382"/>
      <c r="E5382"/>
      <c r="F5382"/>
      <c r="G5382"/>
      <c r="H5382" s="26"/>
      <c r="I5382" s="26"/>
      <c r="J5382"/>
      <c r="K5382"/>
      <c r="N5382"/>
      <c r="O5382"/>
      <c r="P5382"/>
      <c r="Q5382"/>
      <c r="R5382"/>
      <c r="S5382" s="30"/>
    </row>
    <row r="5383" spans="1:19" x14ac:dyDescent="0.3">
      <c r="A5383" s="25"/>
      <c r="C5383"/>
      <c r="D5383"/>
      <c r="E5383"/>
      <c r="F5383"/>
      <c r="G5383"/>
      <c r="H5383" s="26"/>
      <c r="I5383" s="26"/>
      <c r="J5383"/>
      <c r="K5383"/>
      <c r="N5383"/>
      <c r="O5383"/>
      <c r="P5383"/>
      <c r="Q5383"/>
      <c r="R5383"/>
      <c r="S5383" s="30"/>
    </row>
    <row r="5384" spans="1:19" x14ac:dyDescent="0.3">
      <c r="A5384" s="25"/>
      <c r="C5384"/>
      <c r="D5384"/>
      <c r="E5384"/>
      <c r="F5384"/>
      <c r="G5384"/>
      <c r="H5384" s="26"/>
      <c r="I5384" s="26"/>
      <c r="J5384"/>
      <c r="K5384"/>
      <c r="N5384"/>
      <c r="O5384"/>
      <c r="P5384"/>
      <c r="Q5384"/>
      <c r="R5384"/>
      <c r="S5384" s="30"/>
    </row>
    <row r="5385" spans="1:19" x14ac:dyDescent="0.3">
      <c r="A5385" s="25"/>
      <c r="C5385"/>
      <c r="D5385"/>
      <c r="E5385"/>
      <c r="F5385"/>
      <c r="G5385"/>
      <c r="H5385" s="26"/>
      <c r="I5385" s="26"/>
      <c r="J5385"/>
      <c r="K5385"/>
      <c r="N5385"/>
      <c r="O5385"/>
      <c r="P5385"/>
      <c r="Q5385"/>
      <c r="R5385"/>
      <c r="S5385" s="30"/>
    </row>
    <row r="5386" spans="1:19" x14ac:dyDescent="0.3">
      <c r="A5386" s="25"/>
      <c r="C5386"/>
      <c r="D5386"/>
      <c r="E5386"/>
      <c r="F5386"/>
      <c r="G5386"/>
      <c r="H5386" s="26"/>
      <c r="I5386" s="26"/>
      <c r="J5386"/>
      <c r="K5386"/>
      <c r="N5386"/>
      <c r="O5386"/>
      <c r="P5386"/>
      <c r="Q5386"/>
      <c r="R5386"/>
      <c r="S5386" s="30"/>
    </row>
    <row r="5387" spans="1:19" x14ac:dyDescent="0.3">
      <c r="A5387" s="25"/>
      <c r="C5387"/>
      <c r="D5387"/>
      <c r="E5387"/>
      <c r="F5387"/>
      <c r="G5387"/>
      <c r="H5387" s="26"/>
      <c r="I5387" s="26"/>
      <c r="J5387"/>
      <c r="K5387"/>
      <c r="N5387"/>
      <c r="O5387"/>
      <c r="P5387"/>
      <c r="Q5387"/>
      <c r="R5387"/>
      <c r="S5387" s="30"/>
    </row>
    <row r="5388" spans="1:19" x14ac:dyDescent="0.3">
      <c r="A5388" s="25"/>
      <c r="C5388"/>
      <c r="D5388"/>
      <c r="E5388"/>
      <c r="F5388"/>
      <c r="G5388"/>
      <c r="H5388" s="26"/>
      <c r="I5388" s="26"/>
      <c r="J5388"/>
      <c r="K5388"/>
      <c r="N5388"/>
      <c r="O5388"/>
      <c r="P5388"/>
      <c r="Q5388"/>
      <c r="R5388"/>
      <c r="S5388" s="30"/>
    </row>
    <row r="5389" spans="1:19" x14ac:dyDescent="0.3">
      <c r="A5389" s="25"/>
      <c r="C5389"/>
      <c r="D5389"/>
      <c r="E5389"/>
      <c r="F5389"/>
      <c r="G5389"/>
      <c r="H5389" s="26"/>
      <c r="I5389" s="26"/>
      <c r="J5389"/>
      <c r="K5389"/>
      <c r="N5389"/>
      <c r="O5389"/>
      <c r="P5389"/>
      <c r="Q5389"/>
      <c r="R5389"/>
      <c r="S5389" s="30"/>
    </row>
    <row r="5390" spans="1:19" x14ac:dyDescent="0.3">
      <c r="A5390" s="25"/>
      <c r="C5390"/>
      <c r="D5390"/>
      <c r="E5390"/>
      <c r="F5390"/>
      <c r="G5390"/>
      <c r="H5390" s="26"/>
      <c r="I5390" s="26"/>
      <c r="J5390"/>
      <c r="K5390"/>
      <c r="N5390"/>
      <c r="O5390"/>
      <c r="P5390"/>
      <c r="Q5390"/>
      <c r="R5390"/>
      <c r="S5390" s="30"/>
    </row>
    <row r="5391" spans="1:19" x14ac:dyDescent="0.3">
      <c r="A5391" s="25"/>
      <c r="C5391"/>
      <c r="D5391"/>
      <c r="E5391"/>
      <c r="F5391"/>
      <c r="G5391"/>
      <c r="H5391" s="26"/>
      <c r="I5391" s="26"/>
      <c r="J5391"/>
      <c r="K5391"/>
      <c r="N5391"/>
      <c r="O5391"/>
      <c r="P5391"/>
      <c r="Q5391"/>
      <c r="R5391"/>
      <c r="S5391" s="30"/>
    </row>
    <row r="5392" spans="1:19" x14ac:dyDescent="0.3">
      <c r="A5392" s="25"/>
      <c r="C5392"/>
      <c r="D5392"/>
      <c r="E5392"/>
      <c r="F5392"/>
      <c r="G5392"/>
      <c r="H5392" s="26"/>
      <c r="I5392" s="26"/>
      <c r="J5392"/>
      <c r="K5392"/>
      <c r="N5392"/>
      <c r="O5392"/>
      <c r="P5392"/>
      <c r="Q5392"/>
      <c r="R5392"/>
      <c r="S5392" s="30"/>
    </row>
    <row r="5393" spans="1:19" x14ac:dyDescent="0.3">
      <c r="A5393" s="25"/>
      <c r="C5393"/>
      <c r="D5393"/>
      <c r="E5393"/>
      <c r="F5393"/>
      <c r="G5393"/>
      <c r="H5393" s="26"/>
      <c r="I5393" s="26"/>
      <c r="J5393"/>
      <c r="K5393"/>
      <c r="N5393"/>
      <c r="O5393"/>
      <c r="P5393"/>
      <c r="Q5393"/>
      <c r="R5393"/>
      <c r="S5393" s="30"/>
    </row>
    <row r="5394" spans="1:19" x14ac:dyDescent="0.3">
      <c r="A5394" s="25"/>
      <c r="C5394"/>
      <c r="D5394"/>
      <c r="E5394"/>
      <c r="F5394"/>
      <c r="G5394"/>
      <c r="I5394" s="26"/>
      <c r="J5394"/>
      <c r="K5394"/>
      <c r="N5394"/>
      <c r="O5394"/>
      <c r="P5394"/>
      <c r="Q5394"/>
      <c r="R5394"/>
      <c r="S5394" s="30"/>
    </row>
    <row r="5395" spans="1:19" x14ac:dyDescent="0.3">
      <c r="A5395" s="25"/>
      <c r="C5395"/>
      <c r="D5395"/>
      <c r="E5395"/>
      <c r="F5395"/>
      <c r="G5395"/>
      <c r="H5395" s="26"/>
      <c r="I5395" s="26"/>
      <c r="J5395"/>
      <c r="K5395"/>
      <c r="N5395"/>
      <c r="O5395"/>
      <c r="P5395"/>
      <c r="Q5395"/>
      <c r="R5395"/>
      <c r="S5395" s="30"/>
    </row>
    <row r="5396" spans="1:19" x14ac:dyDescent="0.3">
      <c r="A5396" s="25"/>
      <c r="C5396"/>
      <c r="D5396"/>
      <c r="E5396"/>
      <c r="F5396"/>
      <c r="G5396"/>
      <c r="H5396" s="26"/>
      <c r="I5396" s="26"/>
      <c r="J5396"/>
      <c r="K5396"/>
      <c r="N5396"/>
      <c r="O5396"/>
      <c r="P5396"/>
      <c r="Q5396"/>
      <c r="R5396"/>
      <c r="S5396" s="30"/>
    </row>
    <row r="5397" spans="1:19" x14ac:dyDescent="0.3">
      <c r="A5397" s="25"/>
      <c r="C5397"/>
      <c r="D5397"/>
      <c r="E5397"/>
      <c r="F5397"/>
      <c r="G5397"/>
      <c r="H5397" s="26"/>
      <c r="I5397" s="26"/>
      <c r="J5397"/>
      <c r="K5397"/>
      <c r="N5397"/>
      <c r="O5397"/>
      <c r="P5397"/>
      <c r="Q5397"/>
      <c r="R5397"/>
      <c r="S5397" s="30"/>
    </row>
    <row r="5398" spans="1:19" x14ac:dyDescent="0.3">
      <c r="A5398" s="25"/>
      <c r="C5398"/>
      <c r="D5398"/>
      <c r="E5398"/>
      <c r="F5398"/>
      <c r="G5398"/>
      <c r="H5398" s="26"/>
      <c r="I5398" s="26"/>
      <c r="J5398"/>
      <c r="K5398"/>
      <c r="N5398"/>
      <c r="O5398"/>
      <c r="P5398"/>
      <c r="Q5398"/>
      <c r="R5398"/>
      <c r="S5398" s="30"/>
    </row>
    <row r="5399" spans="1:19" x14ac:dyDescent="0.3">
      <c r="A5399" s="25"/>
      <c r="C5399"/>
      <c r="D5399"/>
      <c r="E5399"/>
      <c r="F5399"/>
      <c r="G5399"/>
      <c r="H5399" s="26"/>
      <c r="I5399" s="26"/>
      <c r="J5399"/>
      <c r="K5399"/>
      <c r="N5399"/>
      <c r="O5399"/>
      <c r="P5399"/>
      <c r="Q5399"/>
      <c r="R5399"/>
      <c r="S5399" s="30"/>
    </row>
    <row r="5400" spans="1:19" x14ac:dyDescent="0.3">
      <c r="A5400" s="25"/>
      <c r="C5400"/>
      <c r="D5400"/>
      <c r="E5400"/>
      <c r="F5400"/>
      <c r="G5400"/>
      <c r="H5400" s="26"/>
      <c r="I5400" s="26"/>
      <c r="J5400"/>
      <c r="K5400"/>
      <c r="N5400"/>
      <c r="O5400"/>
      <c r="P5400"/>
      <c r="Q5400"/>
      <c r="R5400"/>
      <c r="S5400" s="30"/>
    </row>
    <row r="5401" spans="1:19" x14ac:dyDescent="0.3">
      <c r="A5401" s="25"/>
      <c r="C5401"/>
      <c r="D5401"/>
      <c r="E5401"/>
      <c r="F5401"/>
      <c r="G5401"/>
      <c r="H5401" s="26"/>
      <c r="I5401" s="26"/>
      <c r="J5401"/>
      <c r="K5401"/>
      <c r="N5401"/>
      <c r="O5401"/>
      <c r="P5401"/>
      <c r="Q5401"/>
      <c r="R5401"/>
      <c r="S5401" s="30"/>
    </row>
    <row r="5402" spans="1:19" x14ac:dyDescent="0.3">
      <c r="A5402" s="25"/>
      <c r="C5402"/>
      <c r="D5402"/>
      <c r="E5402"/>
      <c r="F5402"/>
      <c r="G5402"/>
      <c r="H5402" s="26"/>
      <c r="I5402" s="26"/>
      <c r="J5402"/>
      <c r="K5402"/>
      <c r="N5402"/>
      <c r="O5402"/>
      <c r="P5402"/>
      <c r="Q5402"/>
      <c r="R5402"/>
      <c r="S5402" s="30"/>
    </row>
    <row r="5403" spans="1:19" x14ac:dyDescent="0.3">
      <c r="A5403" s="25"/>
      <c r="C5403"/>
      <c r="D5403"/>
      <c r="E5403"/>
      <c r="F5403"/>
      <c r="G5403"/>
      <c r="H5403" s="26"/>
      <c r="I5403" s="26"/>
      <c r="J5403"/>
      <c r="K5403"/>
      <c r="N5403"/>
      <c r="O5403"/>
      <c r="P5403"/>
      <c r="Q5403"/>
      <c r="R5403"/>
      <c r="S5403" s="30"/>
    </row>
    <row r="5404" spans="1:19" x14ac:dyDescent="0.3">
      <c r="A5404" s="25"/>
      <c r="C5404"/>
      <c r="D5404"/>
      <c r="E5404"/>
      <c r="F5404"/>
      <c r="G5404"/>
      <c r="H5404" s="26"/>
      <c r="I5404" s="26"/>
      <c r="J5404"/>
      <c r="K5404"/>
      <c r="N5404"/>
      <c r="O5404"/>
      <c r="P5404"/>
      <c r="Q5404"/>
      <c r="R5404"/>
      <c r="S5404" s="30"/>
    </row>
    <row r="5405" spans="1:19" x14ac:dyDescent="0.3">
      <c r="A5405" s="25"/>
      <c r="C5405"/>
      <c r="D5405"/>
      <c r="E5405"/>
      <c r="F5405"/>
      <c r="G5405"/>
      <c r="H5405" s="26"/>
      <c r="I5405" s="26"/>
      <c r="J5405"/>
      <c r="K5405"/>
      <c r="N5405"/>
      <c r="O5405"/>
      <c r="P5405"/>
      <c r="Q5405"/>
      <c r="R5405"/>
      <c r="S5405" s="30"/>
    </row>
    <row r="5406" spans="1:19" x14ac:dyDescent="0.3">
      <c r="A5406" s="25"/>
      <c r="C5406"/>
      <c r="D5406"/>
      <c r="E5406"/>
      <c r="F5406"/>
      <c r="G5406"/>
      <c r="H5406" s="26"/>
      <c r="I5406" s="26"/>
      <c r="J5406"/>
      <c r="K5406"/>
      <c r="N5406"/>
      <c r="O5406"/>
      <c r="P5406"/>
      <c r="Q5406"/>
      <c r="R5406"/>
      <c r="S5406" s="30"/>
    </row>
    <row r="5407" spans="1:19" x14ac:dyDescent="0.3">
      <c r="A5407" s="25"/>
      <c r="C5407"/>
      <c r="D5407"/>
      <c r="E5407"/>
      <c r="F5407"/>
      <c r="G5407"/>
      <c r="H5407" s="26"/>
      <c r="I5407" s="26"/>
      <c r="J5407"/>
      <c r="K5407"/>
      <c r="N5407"/>
      <c r="O5407"/>
      <c r="P5407"/>
      <c r="Q5407"/>
      <c r="R5407"/>
      <c r="S5407" s="30"/>
    </row>
    <row r="5408" spans="1:19" x14ac:dyDescent="0.3">
      <c r="A5408" s="25"/>
      <c r="C5408"/>
      <c r="D5408"/>
      <c r="E5408"/>
      <c r="F5408"/>
      <c r="G5408"/>
      <c r="H5408" s="26"/>
      <c r="I5408" s="26"/>
      <c r="J5408"/>
      <c r="K5408"/>
      <c r="N5408"/>
      <c r="O5408"/>
      <c r="P5408"/>
      <c r="Q5408"/>
      <c r="R5408"/>
      <c r="S5408" s="30"/>
    </row>
    <row r="5409" spans="1:19" x14ac:dyDescent="0.3">
      <c r="A5409" s="25"/>
      <c r="C5409"/>
      <c r="D5409"/>
      <c r="E5409"/>
      <c r="F5409"/>
      <c r="G5409"/>
      <c r="H5409" s="26"/>
      <c r="I5409" s="26"/>
      <c r="J5409"/>
      <c r="K5409"/>
      <c r="N5409"/>
      <c r="O5409"/>
      <c r="P5409"/>
      <c r="Q5409"/>
      <c r="R5409"/>
      <c r="S5409" s="30"/>
    </row>
    <row r="5410" spans="1:19" x14ac:dyDescent="0.3">
      <c r="A5410" s="25"/>
      <c r="C5410"/>
      <c r="D5410"/>
      <c r="E5410"/>
      <c r="F5410"/>
      <c r="G5410"/>
      <c r="H5410" s="26"/>
      <c r="I5410" s="26"/>
      <c r="J5410"/>
      <c r="K5410"/>
      <c r="N5410"/>
      <c r="O5410"/>
      <c r="P5410"/>
      <c r="Q5410"/>
      <c r="R5410"/>
      <c r="S5410" s="30"/>
    </row>
    <row r="5411" spans="1:19" x14ac:dyDescent="0.3">
      <c r="A5411" s="25"/>
      <c r="C5411"/>
      <c r="D5411"/>
      <c r="E5411"/>
      <c r="F5411"/>
      <c r="G5411"/>
      <c r="H5411" s="26"/>
      <c r="I5411" s="26"/>
      <c r="J5411"/>
      <c r="K5411"/>
      <c r="N5411"/>
      <c r="O5411"/>
      <c r="P5411"/>
      <c r="Q5411"/>
      <c r="R5411"/>
      <c r="S5411" s="30"/>
    </row>
    <row r="5412" spans="1:19" x14ac:dyDescent="0.3">
      <c r="A5412" s="25"/>
      <c r="C5412"/>
      <c r="D5412"/>
      <c r="E5412"/>
      <c r="F5412"/>
      <c r="G5412"/>
      <c r="H5412" s="26"/>
      <c r="I5412" s="26"/>
      <c r="J5412"/>
      <c r="K5412"/>
      <c r="N5412"/>
      <c r="O5412"/>
      <c r="P5412"/>
      <c r="Q5412"/>
      <c r="R5412"/>
      <c r="S5412" s="30"/>
    </row>
    <row r="5413" spans="1:19" x14ac:dyDescent="0.3">
      <c r="A5413" s="25"/>
      <c r="C5413"/>
      <c r="D5413"/>
      <c r="E5413"/>
      <c r="F5413"/>
      <c r="G5413"/>
      <c r="H5413" s="26"/>
      <c r="I5413" s="26"/>
      <c r="J5413"/>
      <c r="K5413"/>
      <c r="N5413"/>
      <c r="O5413"/>
      <c r="P5413"/>
      <c r="Q5413"/>
      <c r="R5413"/>
      <c r="S5413" s="30"/>
    </row>
    <row r="5414" spans="1:19" x14ac:dyDescent="0.3">
      <c r="A5414" s="25"/>
      <c r="C5414"/>
      <c r="D5414"/>
      <c r="E5414"/>
      <c r="F5414"/>
      <c r="G5414"/>
      <c r="H5414" s="26"/>
      <c r="I5414" s="26"/>
      <c r="J5414"/>
      <c r="K5414"/>
      <c r="N5414"/>
      <c r="O5414"/>
      <c r="P5414"/>
      <c r="Q5414"/>
      <c r="R5414"/>
      <c r="S5414" s="30"/>
    </row>
    <row r="5415" spans="1:19" x14ac:dyDescent="0.3">
      <c r="A5415" s="25"/>
      <c r="C5415"/>
      <c r="D5415"/>
      <c r="E5415"/>
      <c r="F5415"/>
      <c r="G5415"/>
      <c r="H5415" s="26"/>
      <c r="I5415" s="26"/>
      <c r="J5415"/>
      <c r="K5415"/>
      <c r="N5415"/>
      <c r="O5415"/>
      <c r="P5415"/>
      <c r="Q5415"/>
      <c r="R5415"/>
      <c r="S5415" s="30"/>
    </row>
    <row r="5416" spans="1:19" x14ac:dyDescent="0.3">
      <c r="A5416" s="25"/>
      <c r="C5416"/>
      <c r="D5416"/>
      <c r="E5416"/>
      <c r="F5416"/>
      <c r="G5416"/>
      <c r="H5416" s="26"/>
      <c r="I5416" s="26"/>
      <c r="J5416"/>
      <c r="K5416"/>
      <c r="N5416"/>
      <c r="O5416"/>
      <c r="P5416"/>
      <c r="Q5416"/>
      <c r="R5416"/>
      <c r="S5416" s="30"/>
    </row>
    <row r="5417" spans="1:19" x14ac:dyDescent="0.3">
      <c r="A5417" s="25"/>
      <c r="C5417"/>
      <c r="D5417"/>
      <c r="E5417"/>
      <c r="F5417"/>
      <c r="G5417"/>
      <c r="H5417" s="26"/>
      <c r="I5417" s="26"/>
      <c r="J5417"/>
      <c r="K5417"/>
      <c r="N5417"/>
      <c r="O5417"/>
      <c r="P5417"/>
      <c r="Q5417"/>
      <c r="R5417"/>
      <c r="S5417" s="30"/>
    </row>
    <row r="5418" spans="1:19" x14ac:dyDescent="0.3">
      <c r="A5418" s="25"/>
      <c r="C5418"/>
      <c r="D5418"/>
      <c r="E5418"/>
      <c r="F5418"/>
      <c r="G5418"/>
      <c r="H5418" s="26"/>
      <c r="I5418" s="26"/>
      <c r="J5418"/>
      <c r="K5418"/>
      <c r="N5418"/>
      <c r="O5418"/>
      <c r="P5418"/>
      <c r="Q5418"/>
      <c r="R5418"/>
      <c r="S5418" s="30"/>
    </row>
    <row r="5419" spans="1:19" x14ac:dyDescent="0.3">
      <c r="A5419" s="25"/>
      <c r="C5419"/>
      <c r="D5419"/>
      <c r="E5419"/>
      <c r="F5419"/>
      <c r="G5419"/>
      <c r="H5419" s="26"/>
      <c r="I5419" s="26"/>
      <c r="J5419"/>
      <c r="K5419"/>
      <c r="N5419"/>
      <c r="O5419"/>
      <c r="P5419"/>
      <c r="Q5419"/>
      <c r="R5419"/>
      <c r="S5419" s="30"/>
    </row>
    <row r="5420" spans="1:19" x14ac:dyDescent="0.3">
      <c r="A5420" s="25"/>
      <c r="C5420"/>
      <c r="D5420"/>
      <c r="E5420"/>
      <c r="F5420"/>
      <c r="G5420"/>
      <c r="H5420" s="26"/>
      <c r="I5420" s="26"/>
      <c r="J5420"/>
      <c r="K5420"/>
      <c r="N5420"/>
      <c r="O5420"/>
      <c r="P5420"/>
      <c r="Q5420"/>
      <c r="R5420"/>
      <c r="S5420" s="30"/>
    </row>
    <row r="5421" spans="1:19" x14ac:dyDescent="0.3">
      <c r="A5421" s="25"/>
      <c r="C5421"/>
      <c r="D5421"/>
      <c r="E5421"/>
      <c r="F5421"/>
      <c r="G5421"/>
      <c r="H5421" s="26"/>
      <c r="I5421" s="26"/>
      <c r="J5421"/>
      <c r="K5421"/>
      <c r="N5421"/>
      <c r="O5421"/>
      <c r="P5421"/>
      <c r="Q5421"/>
      <c r="R5421"/>
      <c r="S5421" s="30"/>
    </row>
    <row r="5422" spans="1:19" x14ac:dyDescent="0.3">
      <c r="A5422" s="25"/>
      <c r="C5422"/>
      <c r="D5422"/>
      <c r="E5422"/>
      <c r="F5422"/>
      <c r="G5422"/>
      <c r="H5422" s="26"/>
      <c r="I5422" s="26"/>
      <c r="J5422"/>
      <c r="K5422"/>
      <c r="N5422"/>
      <c r="O5422"/>
      <c r="P5422"/>
      <c r="Q5422"/>
      <c r="R5422"/>
      <c r="S5422" s="30"/>
    </row>
    <row r="5423" spans="1:19" x14ac:dyDescent="0.3">
      <c r="A5423" s="25"/>
      <c r="C5423"/>
      <c r="D5423"/>
      <c r="E5423"/>
      <c r="F5423"/>
      <c r="G5423"/>
      <c r="H5423" s="26"/>
      <c r="I5423" s="26"/>
      <c r="J5423"/>
      <c r="K5423"/>
      <c r="N5423"/>
      <c r="O5423"/>
      <c r="P5423"/>
      <c r="Q5423"/>
      <c r="R5423"/>
      <c r="S5423" s="30"/>
    </row>
    <row r="5424" spans="1:19" x14ac:dyDescent="0.3">
      <c r="A5424" s="25"/>
      <c r="C5424"/>
      <c r="D5424"/>
      <c r="E5424"/>
      <c r="F5424"/>
      <c r="G5424"/>
      <c r="H5424" s="26"/>
      <c r="I5424" s="26"/>
      <c r="J5424"/>
      <c r="K5424"/>
      <c r="N5424"/>
      <c r="O5424"/>
      <c r="P5424"/>
      <c r="Q5424"/>
      <c r="R5424"/>
      <c r="S5424" s="30"/>
    </row>
    <row r="5425" spans="1:19" x14ac:dyDescent="0.3">
      <c r="A5425" s="25"/>
      <c r="C5425"/>
      <c r="D5425"/>
      <c r="E5425"/>
      <c r="F5425"/>
      <c r="G5425"/>
      <c r="H5425" s="26"/>
      <c r="I5425" s="26"/>
      <c r="J5425"/>
      <c r="K5425"/>
      <c r="N5425"/>
      <c r="O5425"/>
      <c r="P5425"/>
      <c r="Q5425"/>
      <c r="R5425"/>
      <c r="S5425" s="30"/>
    </row>
    <row r="5426" spans="1:19" x14ac:dyDescent="0.3">
      <c r="A5426" s="25"/>
      <c r="C5426"/>
      <c r="D5426"/>
      <c r="E5426"/>
      <c r="F5426"/>
      <c r="G5426"/>
      <c r="H5426" s="26"/>
      <c r="I5426" s="26"/>
      <c r="J5426"/>
      <c r="K5426"/>
      <c r="N5426"/>
      <c r="O5426"/>
      <c r="P5426"/>
      <c r="Q5426"/>
      <c r="R5426"/>
      <c r="S5426" s="30"/>
    </row>
    <row r="5427" spans="1:19" x14ac:dyDescent="0.3">
      <c r="A5427" s="25"/>
      <c r="C5427"/>
      <c r="D5427"/>
      <c r="E5427"/>
      <c r="F5427"/>
      <c r="G5427"/>
      <c r="H5427" s="26"/>
      <c r="I5427" s="26"/>
      <c r="J5427"/>
      <c r="K5427"/>
      <c r="N5427"/>
      <c r="O5427"/>
      <c r="P5427"/>
      <c r="Q5427"/>
      <c r="R5427"/>
      <c r="S5427" s="30"/>
    </row>
    <row r="5428" spans="1:19" x14ac:dyDescent="0.3">
      <c r="A5428" s="25"/>
      <c r="C5428"/>
      <c r="D5428"/>
      <c r="E5428"/>
      <c r="F5428"/>
      <c r="G5428"/>
      <c r="H5428" s="26"/>
      <c r="I5428" s="26"/>
      <c r="J5428"/>
      <c r="K5428"/>
      <c r="N5428"/>
      <c r="O5428"/>
      <c r="P5428"/>
      <c r="Q5428"/>
      <c r="R5428"/>
      <c r="S5428" s="30"/>
    </row>
    <row r="5429" spans="1:19" x14ac:dyDescent="0.3">
      <c r="A5429" s="25"/>
      <c r="C5429"/>
      <c r="D5429"/>
      <c r="E5429"/>
      <c r="F5429"/>
      <c r="G5429"/>
      <c r="H5429" s="26"/>
      <c r="I5429" s="26"/>
      <c r="J5429"/>
      <c r="K5429"/>
      <c r="N5429"/>
      <c r="O5429"/>
      <c r="P5429"/>
      <c r="Q5429"/>
      <c r="R5429"/>
      <c r="S5429" s="30"/>
    </row>
    <row r="5430" spans="1:19" x14ac:dyDescent="0.3">
      <c r="A5430" s="25"/>
      <c r="C5430"/>
      <c r="D5430"/>
      <c r="E5430"/>
      <c r="F5430"/>
      <c r="G5430"/>
      <c r="H5430" s="26"/>
      <c r="I5430" s="26"/>
      <c r="J5430"/>
      <c r="K5430"/>
      <c r="N5430"/>
      <c r="O5430"/>
      <c r="P5430"/>
      <c r="Q5430"/>
      <c r="R5430"/>
      <c r="S5430" s="30"/>
    </row>
    <row r="5431" spans="1:19" x14ac:dyDescent="0.3">
      <c r="A5431" s="25"/>
      <c r="C5431"/>
      <c r="D5431"/>
      <c r="E5431"/>
      <c r="F5431"/>
      <c r="G5431"/>
      <c r="H5431" s="26"/>
      <c r="I5431" s="26"/>
      <c r="J5431"/>
      <c r="K5431"/>
      <c r="N5431"/>
      <c r="O5431"/>
      <c r="P5431"/>
      <c r="Q5431"/>
      <c r="R5431"/>
      <c r="S5431" s="30"/>
    </row>
    <row r="5432" spans="1:19" x14ac:dyDescent="0.3">
      <c r="A5432" s="25"/>
      <c r="C5432"/>
      <c r="D5432"/>
      <c r="E5432"/>
      <c r="F5432"/>
      <c r="G5432"/>
      <c r="H5432" s="26"/>
      <c r="I5432" s="26"/>
      <c r="J5432"/>
      <c r="K5432"/>
      <c r="N5432"/>
      <c r="O5432"/>
      <c r="P5432"/>
      <c r="Q5432"/>
      <c r="R5432"/>
      <c r="S5432" s="30"/>
    </row>
    <row r="5433" spans="1:19" x14ac:dyDescent="0.3">
      <c r="A5433" s="25"/>
      <c r="C5433"/>
      <c r="D5433"/>
      <c r="E5433"/>
      <c r="F5433"/>
      <c r="G5433"/>
      <c r="H5433" s="26"/>
      <c r="I5433" s="26"/>
      <c r="J5433"/>
      <c r="K5433"/>
      <c r="N5433"/>
      <c r="O5433"/>
      <c r="P5433"/>
      <c r="Q5433"/>
      <c r="R5433"/>
      <c r="S5433" s="30"/>
    </row>
    <row r="5434" spans="1:19" x14ac:dyDescent="0.3">
      <c r="A5434" s="25"/>
      <c r="C5434"/>
      <c r="D5434"/>
      <c r="E5434"/>
      <c r="F5434"/>
      <c r="G5434"/>
      <c r="H5434" s="26"/>
      <c r="I5434" s="26"/>
      <c r="J5434"/>
      <c r="K5434"/>
      <c r="N5434"/>
      <c r="O5434"/>
      <c r="P5434"/>
      <c r="Q5434"/>
      <c r="R5434"/>
      <c r="S5434" s="30"/>
    </row>
    <row r="5435" spans="1:19" x14ac:dyDescent="0.3">
      <c r="A5435" s="25"/>
      <c r="C5435"/>
      <c r="D5435"/>
      <c r="E5435"/>
      <c r="F5435"/>
      <c r="G5435"/>
      <c r="H5435" s="26"/>
      <c r="I5435" s="26"/>
      <c r="J5435"/>
      <c r="K5435"/>
      <c r="N5435"/>
      <c r="O5435"/>
      <c r="P5435"/>
      <c r="Q5435"/>
      <c r="R5435"/>
      <c r="S5435" s="30"/>
    </row>
    <row r="5436" spans="1:19" x14ac:dyDescent="0.3">
      <c r="A5436" s="25"/>
      <c r="C5436"/>
      <c r="D5436"/>
      <c r="E5436"/>
      <c r="F5436"/>
      <c r="G5436"/>
      <c r="H5436" s="26"/>
      <c r="I5436" s="26"/>
      <c r="J5436"/>
      <c r="K5436"/>
      <c r="N5436"/>
      <c r="O5436"/>
      <c r="P5436"/>
      <c r="Q5436"/>
      <c r="R5436"/>
      <c r="S5436" s="30"/>
    </row>
    <row r="5437" spans="1:19" x14ac:dyDescent="0.3">
      <c r="A5437" s="25"/>
      <c r="C5437"/>
      <c r="D5437"/>
      <c r="E5437"/>
      <c r="F5437"/>
      <c r="G5437"/>
      <c r="H5437" s="26"/>
      <c r="I5437" s="26"/>
      <c r="J5437"/>
      <c r="K5437"/>
      <c r="N5437"/>
      <c r="O5437"/>
      <c r="P5437"/>
      <c r="Q5437"/>
      <c r="R5437"/>
      <c r="S5437" s="30"/>
    </row>
    <row r="5438" spans="1:19" x14ac:dyDescent="0.3">
      <c r="A5438" s="25"/>
      <c r="C5438"/>
      <c r="D5438"/>
      <c r="E5438"/>
      <c r="F5438"/>
      <c r="G5438"/>
      <c r="H5438" s="26"/>
      <c r="I5438" s="26"/>
      <c r="J5438"/>
      <c r="K5438"/>
      <c r="N5438"/>
      <c r="O5438"/>
      <c r="P5438"/>
      <c r="Q5438"/>
      <c r="R5438"/>
      <c r="S5438" s="30"/>
    </row>
    <row r="5439" spans="1:19" x14ac:dyDescent="0.3">
      <c r="A5439" s="25"/>
      <c r="C5439"/>
      <c r="D5439"/>
      <c r="E5439"/>
      <c r="F5439"/>
      <c r="G5439"/>
      <c r="H5439" s="26"/>
      <c r="I5439" s="26"/>
      <c r="J5439"/>
      <c r="K5439"/>
      <c r="N5439"/>
      <c r="O5439"/>
      <c r="P5439"/>
      <c r="Q5439"/>
      <c r="R5439"/>
      <c r="S5439" s="30"/>
    </row>
    <row r="5440" spans="1:19" x14ac:dyDescent="0.3">
      <c r="A5440" s="25"/>
      <c r="C5440"/>
      <c r="D5440"/>
      <c r="E5440"/>
      <c r="F5440"/>
      <c r="G5440"/>
      <c r="H5440" s="26"/>
      <c r="I5440" s="26"/>
      <c r="J5440"/>
      <c r="K5440"/>
      <c r="N5440"/>
      <c r="O5440"/>
      <c r="P5440"/>
      <c r="Q5440"/>
      <c r="R5440"/>
      <c r="S5440" s="30"/>
    </row>
    <row r="5441" spans="1:19" x14ac:dyDescent="0.3">
      <c r="A5441" s="25"/>
      <c r="C5441"/>
      <c r="D5441"/>
      <c r="E5441"/>
      <c r="F5441"/>
      <c r="G5441"/>
      <c r="H5441" s="26"/>
      <c r="I5441" s="26"/>
      <c r="J5441"/>
      <c r="K5441"/>
      <c r="N5441"/>
      <c r="O5441"/>
      <c r="P5441"/>
      <c r="Q5441"/>
      <c r="R5441"/>
      <c r="S5441" s="30"/>
    </row>
    <row r="5442" spans="1:19" x14ac:dyDescent="0.3">
      <c r="A5442" s="25"/>
      <c r="C5442"/>
      <c r="D5442"/>
      <c r="E5442"/>
      <c r="F5442"/>
      <c r="G5442"/>
      <c r="H5442" s="26"/>
      <c r="I5442" s="26"/>
      <c r="J5442"/>
      <c r="K5442"/>
      <c r="N5442"/>
      <c r="O5442"/>
      <c r="P5442"/>
      <c r="Q5442"/>
      <c r="R5442"/>
      <c r="S5442" s="30"/>
    </row>
    <row r="5443" spans="1:19" x14ac:dyDescent="0.3">
      <c r="A5443" s="25"/>
      <c r="C5443"/>
      <c r="D5443"/>
      <c r="E5443"/>
      <c r="F5443"/>
      <c r="G5443"/>
      <c r="H5443" s="26"/>
      <c r="I5443" s="26"/>
      <c r="J5443"/>
      <c r="K5443"/>
      <c r="N5443"/>
      <c r="O5443"/>
      <c r="P5443"/>
      <c r="Q5443"/>
      <c r="R5443"/>
      <c r="S5443" s="30"/>
    </row>
    <row r="5444" spans="1:19" x14ac:dyDescent="0.3">
      <c r="A5444" s="25"/>
      <c r="C5444"/>
      <c r="D5444"/>
      <c r="E5444"/>
      <c r="F5444"/>
      <c r="G5444"/>
      <c r="H5444" s="26"/>
      <c r="I5444" s="26"/>
      <c r="J5444"/>
      <c r="K5444"/>
      <c r="N5444"/>
      <c r="O5444"/>
      <c r="P5444"/>
      <c r="Q5444"/>
      <c r="R5444"/>
      <c r="S5444" s="30"/>
    </row>
    <row r="5445" spans="1:19" x14ac:dyDescent="0.3">
      <c r="A5445" s="25"/>
      <c r="C5445"/>
      <c r="D5445"/>
      <c r="E5445"/>
      <c r="F5445"/>
      <c r="G5445"/>
      <c r="H5445" s="26"/>
      <c r="I5445" s="26"/>
      <c r="J5445"/>
      <c r="K5445"/>
      <c r="N5445"/>
      <c r="O5445"/>
      <c r="P5445"/>
      <c r="Q5445"/>
      <c r="R5445"/>
      <c r="S5445" s="30"/>
    </row>
    <row r="5446" spans="1:19" x14ac:dyDescent="0.3">
      <c r="A5446" s="25"/>
      <c r="C5446"/>
      <c r="D5446"/>
      <c r="E5446"/>
      <c r="F5446"/>
      <c r="G5446"/>
      <c r="H5446" s="26"/>
      <c r="I5446" s="26"/>
      <c r="J5446"/>
      <c r="K5446"/>
      <c r="N5446"/>
      <c r="O5446"/>
      <c r="P5446"/>
      <c r="Q5446"/>
      <c r="R5446"/>
      <c r="S5446" s="30"/>
    </row>
    <row r="5447" spans="1:19" x14ac:dyDescent="0.3">
      <c r="A5447" s="25"/>
      <c r="C5447"/>
      <c r="D5447"/>
      <c r="E5447"/>
      <c r="F5447"/>
      <c r="G5447"/>
      <c r="H5447" s="26"/>
      <c r="I5447" s="26"/>
      <c r="J5447"/>
      <c r="K5447"/>
      <c r="N5447"/>
      <c r="O5447"/>
      <c r="P5447"/>
      <c r="Q5447"/>
      <c r="R5447"/>
      <c r="S5447" s="30"/>
    </row>
    <row r="5448" spans="1:19" x14ac:dyDescent="0.3">
      <c r="A5448" s="25"/>
      <c r="C5448"/>
      <c r="D5448"/>
      <c r="E5448"/>
      <c r="F5448"/>
      <c r="G5448"/>
      <c r="H5448" s="26"/>
      <c r="I5448" s="26"/>
      <c r="J5448"/>
      <c r="K5448"/>
      <c r="N5448"/>
      <c r="O5448"/>
      <c r="P5448"/>
      <c r="Q5448"/>
      <c r="R5448"/>
      <c r="S5448" s="30"/>
    </row>
    <row r="5449" spans="1:19" x14ac:dyDescent="0.3">
      <c r="A5449" s="25"/>
      <c r="C5449"/>
      <c r="D5449"/>
      <c r="E5449"/>
      <c r="F5449"/>
      <c r="G5449"/>
      <c r="H5449" s="26"/>
      <c r="I5449" s="26"/>
      <c r="J5449"/>
      <c r="K5449"/>
      <c r="N5449"/>
      <c r="O5449"/>
      <c r="P5449"/>
      <c r="Q5449"/>
      <c r="R5449"/>
      <c r="S5449" s="30"/>
    </row>
    <row r="5450" spans="1:19" x14ac:dyDescent="0.3">
      <c r="A5450" s="25"/>
      <c r="C5450"/>
      <c r="D5450"/>
      <c r="E5450"/>
      <c r="F5450"/>
      <c r="G5450"/>
      <c r="H5450" s="26"/>
      <c r="I5450" s="26"/>
      <c r="J5450"/>
      <c r="K5450"/>
      <c r="N5450"/>
      <c r="O5450"/>
      <c r="P5450"/>
      <c r="Q5450"/>
      <c r="R5450"/>
      <c r="S5450" s="30"/>
    </row>
    <row r="5451" spans="1:19" x14ac:dyDescent="0.3">
      <c r="A5451" s="25"/>
      <c r="C5451"/>
      <c r="D5451"/>
      <c r="E5451"/>
      <c r="F5451"/>
      <c r="G5451"/>
      <c r="H5451"/>
      <c r="I5451"/>
      <c r="J5451"/>
      <c r="K5451"/>
      <c r="N5451"/>
      <c r="O5451"/>
      <c r="P5451"/>
      <c r="Q5451"/>
      <c r="R5451"/>
      <c r="S5451" s="30"/>
    </row>
    <row r="5452" spans="1:19" x14ac:dyDescent="0.3">
      <c r="A5452" s="25"/>
      <c r="C5452"/>
      <c r="D5452"/>
      <c r="E5452"/>
      <c r="F5452"/>
      <c r="G5452"/>
      <c r="H5452"/>
      <c r="I5452"/>
      <c r="J5452"/>
      <c r="K5452"/>
      <c r="N5452"/>
      <c r="O5452"/>
      <c r="P5452"/>
      <c r="Q5452"/>
      <c r="R5452"/>
      <c r="S5452" s="30"/>
    </row>
    <row r="5453" spans="1:19" x14ac:dyDescent="0.3">
      <c r="A5453" s="25"/>
      <c r="C5453"/>
      <c r="D5453"/>
      <c r="E5453"/>
      <c r="F5453"/>
      <c r="G5453"/>
      <c r="H5453" s="26"/>
      <c r="I5453" s="26"/>
      <c r="J5453"/>
      <c r="K5453"/>
      <c r="N5453"/>
      <c r="O5453"/>
      <c r="P5453"/>
      <c r="Q5453"/>
      <c r="R5453"/>
      <c r="S5453" s="30"/>
    </row>
    <row r="5454" spans="1:19" x14ac:dyDescent="0.3">
      <c r="A5454" s="25"/>
      <c r="C5454"/>
      <c r="D5454"/>
      <c r="E5454"/>
      <c r="F5454"/>
      <c r="G5454"/>
      <c r="H5454" s="26"/>
      <c r="I5454" s="26"/>
      <c r="J5454"/>
      <c r="K5454"/>
      <c r="N5454"/>
      <c r="O5454"/>
      <c r="P5454"/>
      <c r="Q5454"/>
      <c r="R5454"/>
      <c r="S5454" s="30"/>
    </row>
    <row r="5455" spans="1:19" x14ac:dyDescent="0.3">
      <c r="A5455" s="25"/>
      <c r="C5455"/>
      <c r="D5455"/>
      <c r="E5455"/>
      <c r="F5455"/>
      <c r="G5455"/>
      <c r="H5455"/>
      <c r="I5455"/>
      <c r="J5455"/>
      <c r="K5455"/>
      <c r="N5455"/>
      <c r="O5455"/>
      <c r="P5455"/>
      <c r="Q5455"/>
      <c r="R5455"/>
      <c r="S5455" s="30"/>
    </row>
    <row r="5456" spans="1:19" x14ac:dyDescent="0.3">
      <c r="A5456" s="25"/>
      <c r="C5456"/>
      <c r="D5456"/>
      <c r="E5456"/>
      <c r="F5456"/>
      <c r="G5456"/>
      <c r="H5456" s="26"/>
      <c r="I5456" s="26"/>
      <c r="J5456"/>
      <c r="K5456"/>
      <c r="N5456"/>
      <c r="O5456"/>
      <c r="P5456"/>
      <c r="Q5456"/>
      <c r="R5456"/>
      <c r="S5456" s="30"/>
    </row>
    <row r="5457" spans="1:19" x14ac:dyDescent="0.3">
      <c r="A5457" s="25"/>
      <c r="C5457"/>
      <c r="D5457"/>
      <c r="E5457"/>
      <c r="F5457"/>
      <c r="G5457"/>
      <c r="H5457" s="26"/>
      <c r="I5457" s="26"/>
      <c r="J5457"/>
      <c r="K5457"/>
      <c r="N5457"/>
      <c r="O5457"/>
      <c r="P5457"/>
      <c r="Q5457"/>
      <c r="R5457"/>
      <c r="S5457" s="30"/>
    </row>
    <row r="5458" spans="1:19" x14ac:dyDescent="0.3">
      <c r="A5458" s="25"/>
      <c r="C5458"/>
      <c r="D5458"/>
      <c r="E5458"/>
      <c r="F5458"/>
      <c r="G5458"/>
      <c r="H5458" s="26"/>
      <c r="I5458" s="26"/>
      <c r="J5458"/>
      <c r="K5458"/>
      <c r="N5458"/>
      <c r="O5458"/>
      <c r="P5458"/>
      <c r="Q5458"/>
      <c r="R5458"/>
      <c r="S5458" s="30"/>
    </row>
    <row r="5459" spans="1:19" x14ac:dyDescent="0.3">
      <c r="A5459" s="25"/>
      <c r="C5459"/>
      <c r="D5459"/>
      <c r="E5459"/>
      <c r="F5459"/>
      <c r="G5459"/>
      <c r="H5459" s="26"/>
      <c r="I5459" s="26"/>
      <c r="J5459"/>
      <c r="K5459"/>
      <c r="N5459"/>
      <c r="O5459"/>
      <c r="P5459"/>
      <c r="Q5459"/>
      <c r="R5459"/>
      <c r="S5459" s="30"/>
    </row>
    <row r="5460" spans="1:19" x14ac:dyDescent="0.3">
      <c r="A5460" s="25"/>
      <c r="C5460"/>
      <c r="D5460"/>
      <c r="E5460"/>
      <c r="F5460"/>
      <c r="G5460"/>
      <c r="H5460" s="26"/>
      <c r="I5460" s="26"/>
      <c r="J5460"/>
      <c r="K5460"/>
      <c r="N5460"/>
      <c r="O5460"/>
      <c r="P5460"/>
      <c r="Q5460"/>
      <c r="R5460"/>
      <c r="S5460" s="30"/>
    </row>
    <row r="5461" spans="1:19" x14ac:dyDescent="0.3">
      <c r="A5461" s="25"/>
      <c r="C5461"/>
      <c r="D5461"/>
      <c r="E5461"/>
      <c r="F5461"/>
      <c r="G5461"/>
      <c r="H5461"/>
      <c r="I5461"/>
      <c r="J5461"/>
      <c r="K5461"/>
      <c r="N5461"/>
      <c r="O5461"/>
      <c r="P5461"/>
      <c r="Q5461"/>
      <c r="R5461"/>
      <c r="S5461" s="30"/>
    </row>
    <row r="5462" spans="1:19" x14ac:dyDescent="0.3">
      <c r="A5462" s="25"/>
      <c r="C5462"/>
      <c r="D5462"/>
      <c r="E5462"/>
      <c r="F5462"/>
      <c r="G5462"/>
      <c r="H5462"/>
      <c r="I5462"/>
      <c r="J5462"/>
      <c r="K5462"/>
      <c r="N5462"/>
      <c r="O5462"/>
      <c r="P5462"/>
      <c r="Q5462"/>
      <c r="R5462"/>
      <c r="S5462" s="30"/>
    </row>
    <row r="5463" spans="1:19" x14ac:dyDescent="0.3">
      <c r="A5463" s="25"/>
      <c r="C5463"/>
      <c r="D5463"/>
      <c r="E5463"/>
      <c r="F5463"/>
      <c r="G5463"/>
      <c r="H5463"/>
      <c r="I5463"/>
      <c r="J5463"/>
      <c r="K5463"/>
      <c r="N5463"/>
      <c r="O5463"/>
      <c r="P5463"/>
      <c r="Q5463"/>
      <c r="R5463"/>
      <c r="S5463" s="30"/>
    </row>
    <row r="5464" spans="1:19" x14ac:dyDescent="0.3">
      <c r="A5464" s="25"/>
      <c r="C5464"/>
      <c r="D5464"/>
      <c r="E5464"/>
      <c r="F5464"/>
      <c r="G5464"/>
      <c r="H5464" s="26"/>
      <c r="I5464" s="26"/>
      <c r="J5464"/>
      <c r="K5464"/>
      <c r="N5464"/>
      <c r="O5464"/>
      <c r="P5464"/>
      <c r="Q5464"/>
      <c r="R5464"/>
      <c r="S5464" s="30"/>
    </row>
    <row r="5465" spans="1:19" x14ac:dyDescent="0.3">
      <c r="A5465" s="25"/>
      <c r="C5465"/>
      <c r="D5465"/>
      <c r="E5465"/>
      <c r="F5465"/>
      <c r="G5465"/>
      <c r="H5465" s="26"/>
      <c r="I5465" s="26"/>
      <c r="J5465"/>
      <c r="K5465"/>
      <c r="N5465"/>
      <c r="O5465"/>
      <c r="P5465"/>
      <c r="Q5465"/>
      <c r="R5465"/>
      <c r="S5465" s="30"/>
    </row>
    <row r="5466" spans="1:19" x14ac:dyDescent="0.3">
      <c r="A5466" s="25"/>
      <c r="C5466"/>
      <c r="D5466"/>
      <c r="E5466"/>
      <c r="F5466"/>
      <c r="G5466"/>
      <c r="H5466" s="26"/>
      <c r="I5466" s="26"/>
      <c r="J5466"/>
      <c r="K5466"/>
      <c r="N5466"/>
      <c r="O5466"/>
      <c r="P5466"/>
      <c r="Q5466"/>
      <c r="R5466"/>
      <c r="S5466" s="30"/>
    </row>
    <row r="5467" spans="1:19" x14ac:dyDescent="0.3">
      <c r="A5467" s="25"/>
      <c r="C5467"/>
      <c r="D5467"/>
      <c r="E5467"/>
      <c r="F5467"/>
      <c r="G5467"/>
      <c r="H5467" s="26"/>
      <c r="I5467" s="26"/>
      <c r="J5467"/>
      <c r="K5467"/>
      <c r="N5467"/>
      <c r="O5467"/>
      <c r="P5467"/>
      <c r="Q5467"/>
      <c r="R5467"/>
      <c r="S5467" s="30"/>
    </row>
    <row r="5468" spans="1:19" x14ac:dyDescent="0.3">
      <c r="A5468" s="25"/>
      <c r="C5468"/>
      <c r="D5468"/>
      <c r="E5468"/>
      <c r="F5468"/>
      <c r="G5468"/>
      <c r="H5468" s="26"/>
      <c r="I5468" s="26"/>
      <c r="J5468"/>
      <c r="K5468"/>
      <c r="N5468"/>
      <c r="O5468"/>
      <c r="P5468"/>
      <c r="Q5468"/>
      <c r="R5468"/>
      <c r="S5468" s="30"/>
    </row>
    <row r="5469" spans="1:19" x14ac:dyDescent="0.3">
      <c r="A5469" s="25"/>
      <c r="C5469"/>
      <c r="D5469"/>
      <c r="E5469"/>
      <c r="F5469"/>
      <c r="G5469"/>
      <c r="H5469"/>
      <c r="I5469"/>
      <c r="J5469"/>
      <c r="K5469"/>
      <c r="N5469"/>
      <c r="O5469"/>
      <c r="P5469"/>
      <c r="Q5469"/>
      <c r="R5469"/>
      <c r="S5469" s="30"/>
    </row>
    <row r="5470" spans="1:19" x14ac:dyDescent="0.3">
      <c r="A5470" s="25"/>
      <c r="C5470"/>
      <c r="D5470"/>
      <c r="E5470"/>
      <c r="F5470"/>
      <c r="G5470"/>
      <c r="H5470" s="26"/>
      <c r="I5470" s="26"/>
      <c r="J5470"/>
      <c r="K5470"/>
      <c r="N5470"/>
      <c r="O5470"/>
      <c r="P5470"/>
      <c r="Q5470"/>
      <c r="R5470"/>
      <c r="S5470" s="30"/>
    </row>
    <row r="5471" spans="1:19" x14ac:dyDescent="0.3">
      <c r="A5471" s="25"/>
      <c r="C5471"/>
      <c r="D5471"/>
      <c r="E5471"/>
      <c r="F5471"/>
      <c r="G5471"/>
      <c r="H5471"/>
      <c r="I5471"/>
      <c r="J5471"/>
      <c r="K5471"/>
      <c r="N5471"/>
      <c r="O5471"/>
      <c r="P5471"/>
      <c r="Q5471"/>
      <c r="R5471"/>
      <c r="S5471" s="30"/>
    </row>
    <row r="5472" spans="1:19" x14ac:dyDescent="0.3">
      <c r="A5472" s="25"/>
      <c r="C5472"/>
      <c r="D5472"/>
      <c r="E5472"/>
      <c r="F5472"/>
      <c r="G5472"/>
      <c r="H5472"/>
      <c r="I5472"/>
      <c r="J5472"/>
      <c r="K5472"/>
      <c r="N5472"/>
      <c r="O5472"/>
      <c r="P5472"/>
      <c r="Q5472"/>
      <c r="R5472"/>
      <c r="S5472" s="30"/>
    </row>
    <row r="5473" spans="1:19" x14ac:dyDescent="0.3">
      <c r="A5473" s="25"/>
      <c r="C5473"/>
      <c r="D5473"/>
      <c r="E5473"/>
      <c r="F5473"/>
      <c r="G5473"/>
      <c r="H5473" s="26"/>
      <c r="I5473" s="26"/>
      <c r="J5473"/>
      <c r="K5473"/>
      <c r="N5473"/>
      <c r="O5473"/>
      <c r="P5473"/>
      <c r="Q5473"/>
      <c r="R5473"/>
      <c r="S5473" s="30"/>
    </row>
    <row r="5474" spans="1:19" x14ac:dyDescent="0.3">
      <c r="A5474" s="25"/>
      <c r="C5474"/>
      <c r="D5474"/>
      <c r="E5474"/>
      <c r="F5474"/>
      <c r="G5474"/>
      <c r="H5474"/>
      <c r="I5474"/>
      <c r="J5474"/>
      <c r="K5474"/>
      <c r="N5474"/>
      <c r="O5474"/>
      <c r="P5474"/>
      <c r="Q5474"/>
      <c r="R5474"/>
      <c r="S5474" s="30"/>
    </row>
    <row r="5475" spans="1:19" x14ac:dyDescent="0.3">
      <c r="A5475" s="25"/>
      <c r="C5475"/>
      <c r="D5475"/>
      <c r="E5475"/>
      <c r="F5475"/>
      <c r="G5475"/>
      <c r="H5475" s="26"/>
      <c r="I5475" s="26"/>
      <c r="J5475"/>
      <c r="K5475"/>
      <c r="N5475"/>
      <c r="O5475"/>
      <c r="P5475"/>
      <c r="Q5475"/>
      <c r="R5475"/>
      <c r="S5475" s="30"/>
    </row>
    <row r="5476" spans="1:19" x14ac:dyDescent="0.3">
      <c r="A5476" s="25"/>
      <c r="C5476"/>
      <c r="D5476"/>
      <c r="E5476"/>
      <c r="F5476"/>
      <c r="G5476"/>
      <c r="H5476" s="26"/>
      <c r="I5476" s="26"/>
      <c r="J5476"/>
      <c r="K5476"/>
      <c r="N5476"/>
      <c r="O5476"/>
      <c r="P5476"/>
      <c r="Q5476"/>
      <c r="R5476"/>
      <c r="S5476" s="30"/>
    </row>
    <row r="5477" spans="1:19" x14ac:dyDescent="0.3">
      <c r="A5477" s="25"/>
      <c r="C5477"/>
      <c r="D5477"/>
      <c r="E5477"/>
      <c r="F5477"/>
      <c r="G5477"/>
      <c r="H5477" s="26"/>
      <c r="I5477" s="26"/>
      <c r="J5477"/>
      <c r="K5477"/>
      <c r="N5477"/>
      <c r="O5477"/>
      <c r="P5477"/>
      <c r="Q5477"/>
      <c r="R5477"/>
      <c r="S5477" s="30"/>
    </row>
    <row r="5478" spans="1:19" x14ac:dyDescent="0.3">
      <c r="A5478" s="25"/>
      <c r="C5478"/>
      <c r="D5478"/>
      <c r="E5478"/>
      <c r="F5478"/>
      <c r="G5478"/>
      <c r="H5478" s="26"/>
      <c r="I5478" s="26"/>
      <c r="J5478"/>
      <c r="K5478"/>
      <c r="N5478"/>
      <c r="O5478"/>
      <c r="P5478"/>
      <c r="Q5478"/>
      <c r="R5478"/>
      <c r="S5478" s="30"/>
    </row>
    <row r="5479" spans="1:19" x14ac:dyDescent="0.3">
      <c r="A5479" s="25"/>
      <c r="C5479"/>
      <c r="D5479"/>
      <c r="E5479"/>
      <c r="F5479"/>
      <c r="G5479"/>
      <c r="H5479" s="26"/>
      <c r="I5479" s="26"/>
      <c r="J5479"/>
      <c r="K5479"/>
      <c r="N5479"/>
      <c r="O5479"/>
      <c r="P5479"/>
      <c r="Q5479"/>
      <c r="R5479"/>
      <c r="S5479" s="30"/>
    </row>
    <row r="5480" spans="1:19" x14ac:dyDescent="0.3">
      <c r="A5480" s="25"/>
      <c r="C5480"/>
      <c r="D5480"/>
      <c r="E5480"/>
      <c r="F5480"/>
      <c r="G5480"/>
      <c r="H5480"/>
      <c r="I5480" s="26"/>
      <c r="J5480"/>
      <c r="K5480"/>
      <c r="N5480"/>
      <c r="O5480"/>
      <c r="P5480"/>
      <c r="Q5480"/>
      <c r="R5480"/>
      <c r="S5480" s="30"/>
    </row>
    <row r="5481" spans="1:19" x14ac:dyDescent="0.3">
      <c r="A5481" s="25"/>
      <c r="C5481"/>
      <c r="D5481"/>
      <c r="E5481"/>
      <c r="F5481"/>
      <c r="G5481"/>
      <c r="H5481" s="26"/>
      <c r="I5481" s="26"/>
      <c r="J5481"/>
      <c r="K5481"/>
      <c r="N5481"/>
      <c r="O5481"/>
      <c r="P5481"/>
      <c r="Q5481"/>
      <c r="R5481"/>
      <c r="S5481" s="30"/>
    </row>
    <row r="5482" spans="1:19" x14ac:dyDescent="0.3">
      <c r="A5482" s="25"/>
      <c r="C5482"/>
      <c r="D5482"/>
      <c r="E5482"/>
      <c r="F5482"/>
      <c r="G5482"/>
      <c r="H5482" s="26"/>
      <c r="I5482" s="26"/>
      <c r="J5482"/>
      <c r="K5482"/>
      <c r="N5482"/>
      <c r="O5482"/>
      <c r="P5482"/>
      <c r="Q5482"/>
      <c r="R5482"/>
      <c r="S5482" s="30"/>
    </row>
    <row r="5483" spans="1:19" x14ac:dyDescent="0.3">
      <c r="A5483" s="25"/>
      <c r="C5483"/>
      <c r="D5483"/>
      <c r="E5483"/>
      <c r="F5483"/>
      <c r="G5483"/>
      <c r="H5483" s="26"/>
      <c r="I5483" s="26"/>
      <c r="J5483"/>
      <c r="K5483"/>
      <c r="N5483"/>
      <c r="O5483"/>
      <c r="P5483"/>
      <c r="Q5483"/>
      <c r="R5483"/>
      <c r="S5483" s="30"/>
    </row>
    <row r="5484" spans="1:19" x14ac:dyDescent="0.3">
      <c r="A5484" s="25"/>
      <c r="C5484"/>
      <c r="D5484"/>
      <c r="E5484"/>
      <c r="F5484"/>
      <c r="G5484"/>
      <c r="H5484"/>
      <c r="I5484"/>
      <c r="J5484"/>
      <c r="K5484"/>
      <c r="N5484"/>
      <c r="O5484"/>
      <c r="P5484"/>
      <c r="Q5484"/>
      <c r="R5484"/>
      <c r="S5484" s="30"/>
    </row>
    <row r="5485" spans="1:19" x14ac:dyDescent="0.3">
      <c r="A5485" s="25"/>
      <c r="C5485"/>
      <c r="D5485"/>
      <c r="E5485"/>
      <c r="F5485"/>
      <c r="G5485"/>
      <c r="H5485" s="26"/>
      <c r="I5485" s="26"/>
      <c r="J5485"/>
      <c r="K5485"/>
      <c r="N5485"/>
      <c r="O5485"/>
      <c r="P5485"/>
      <c r="Q5485"/>
      <c r="R5485"/>
      <c r="S5485" s="30"/>
    </row>
    <row r="5486" spans="1:19" x14ac:dyDescent="0.3">
      <c r="A5486" s="25"/>
      <c r="C5486"/>
      <c r="D5486"/>
      <c r="E5486"/>
      <c r="F5486"/>
      <c r="G5486"/>
      <c r="H5486"/>
      <c r="I5486"/>
      <c r="J5486"/>
      <c r="K5486"/>
      <c r="N5486"/>
      <c r="O5486"/>
      <c r="P5486"/>
      <c r="Q5486"/>
      <c r="R5486"/>
      <c r="S5486" s="30"/>
    </row>
    <row r="5487" spans="1:19" x14ac:dyDescent="0.3">
      <c r="A5487" s="25"/>
      <c r="C5487"/>
      <c r="D5487"/>
      <c r="E5487"/>
      <c r="F5487"/>
      <c r="G5487"/>
      <c r="H5487" s="26"/>
      <c r="I5487" s="26"/>
      <c r="J5487"/>
      <c r="K5487"/>
      <c r="N5487"/>
      <c r="O5487"/>
      <c r="P5487"/>
      <c r="Q5487"/>
      <c r="R5487"/>
      <c r="S5487" s="30"/>
    </row>
    <row r="5488" spans="1:19" x14ac:dyDescent="0.3">
      <c r="A5488" s="25"/>
      <c r="C5488"/>
      <c r="D5488"/>
      <c r="E5488"/>
      <c r="F5488"/>
      <c r="G5488"/>
      <c r="H5488"/>
      <c r="I5488"/>
      <c r="J5488"/>
      <c r="K5488"/>
      <c r="N5488"/>
      <c r="O5488"/>
      <c r="P5488"/>
      <c r="Q5488"/>
      <c r="R5488"/>
      <c r="S5488" s="30"/>
    </row>
    <row r="5489" spans="1:19" x14ac:dyDescent="0.3">
      <c r="A5489" s="25"/>
      <c r="C5489"/>
      <c r="D5489"/>
      <c r="E5489"/>
      <c r="F5489"/>
      <c r="G5489"/>
      <c r="H5489" s="26"/>
      <c r="I5489" s="26"/>
      <c r="J5489"/>
      <c r="K5489"/>
      <c r="N5489"/>
      <c r="O5489"/>
      <c r="P5489"/>
      <c r="Q5489"/>
      <c r="R5489"/>
      <c r="S5489" s="30"/>
    </row>
    <row r="5490" spans="1:19" x14ac:dyDescent="0.3">
      <c r="A5490" s="25"/>
      <c r="C5490"/>
      <c r="D5490"/>
      <c r="E5490"/>
      <c r="F5490"/>
      <c r="G5490"/>
      <c r="H5490" s="26"/>
      <c r="I5490" s="26"/>
      <c r="J5490"/>
      <c r="K5490"/>
      <c r="N5490"/>
      <c r="O5490"/>
      <c r="P5490"/>
      <c r="Q5490"/>
      <c r="R5490"/>
      <c r="S5490" s="30"/>
    </row>
    <row r="5491" spans="1:19" x14ac:dyDescent="0.3">
      <c r="A5491" s="25"/>
      <c r="C5491"/>
      <c r="D5491"/>
      <c r="E5491"/>
      <c r="F5491"/>
      <c r="G5491"/>
      <c r="H5491" s="26"/>
      <c r="I5491" s="26"/>
      <c r="J5491"/>
      <c r="K5491"/>
      <c r="N5491"/>
      <c r="O5491"/>
      <c r="P5491"/>
      <c r="Q5491"/>
      <c r="R5491"/>
      <c r="S5491" s="30"/>
    </row>
    <row r="5492" spans="1:19" x14ac:dyDescent="0.3">
      <c r="A5492" s="25"/>
      <c r="C5492"/>
      <c r="D5492"/>
      <c r="E5492"/>
      <c r="F5492"/>
      <c r="G5492"/>
      <c r="H5492"/>
      <c r="I5492"/>
      <c r="J5492"/>
      <c r="K5492"/>
      <c r="N5492"/>
      <c r="O5492"/>
      <c r="P5492"/>
      <c r="Q5492"/>
      <c r="R5492"/>
      <c r="S5492" s="30"/>
    </row>
    <row r="5493" spans="1:19" x14ac:dyDescent="0.3">
      <c r="A5493" s="25"/>
      <c r="C5493"/>
      <c r="D5493"/>
      <c r="E5493"/>
      <c r="F5493"/>
      <c r="G5493"/>
      <c r="H5493"/>
      <c r="I5493"/>
      <c r="J5493"/>
      <c r="K5493"/>
      <c r="N5493"/>
      <c r="O5493"/>
      <c r="P5493"/>
      <c r="Q5493"/>
      <c r="R5493"/>
      <c r="S5493" s="30"/>
    </row>
    <row r="5494" spans="1:19" x14ac:dyDescent="0.3">
      <c r="A5494" s="25"/>
      <c r="C5494"/>
      <c r="D5494"/>
      <c r="E5494"/>
      <c r="F5494"/>
      <c r="G5494"/>
      <c r="H5494" s="26"/>
      <c r="I5494"/>
      <c r="J5494"/>
      <c r="K5494"/>
      <c r="N5494"/>
      <c r="O5494"/>
      <c r="P5494"/>
      <c r="Q5494"/>
      <c r="R5494"/>
      <c r="S5494" s="30"/>
    </row>
    <row r="5495" spans="1:19" x14ac:dyDescent="0.3">
      <c r="A5495" s="25"/>
      <c r="C5495"/>
      <c r="D5495"/>
      <c r="E5495"/>
      <c r="F5495"/>
      <c r="G5495"/>
      <c r="H5495" s="26"/>
      <c r="I5495"/>
      <c r="J5495"/>
      <c r="K5495"/>
      <c r="N5495"/>
      <c r="O5495"/>
      <c r="P5495"/>
      <c r="Q5495"/>
      <c r="R5495"/>
      <c r="S5495" s="30"/>
    </row>
    <row r="5496" spans="1:19" x14ac:dyDescent="0.3">
      <c r="A5496" s="25"/>
      <c r="C5496"/>
      <c r="D5496"/>
      <c r="E5496"/>
      <c r="F5496"/>
      <c r="G5496"/>
      <c r="H5496"/>
      <c r="I5496"/>
      <c r="J5496"/>
      <c r="K5496"/>
      <c r="N5496"/>
      <c r="O5496"/>
      <c r="P5496"/>
      <c r="Q5496"/>
      <c r="R5496"/>
      <c r="S5496" s="30"/>
    </row>
    <row r="5497" spans="1:19" x14ac:dyDescent="0.3">
      <c r="A5497" s="25"/>
      <c r="C5497"/>
      <c r="D5497"/>
      <c r="E5497"/>
      <c r="F5497"/>
      <c r="G5497"/>
      <c r="H5497"/>
      <c r="I5497"/>
      <c r="J5497"/>
      <c r="K5497"/>
      <c r="N5497"/>
      <c r="O5497"/>
      <c r="P5497"/>
      <c r="Q5497"/>
      <c r="R5497"/>
      <c r="S5497" s="30"/>
    </row>
    <row r="5498" spans="1:19" x14ac:dyDescent="0.3">
      <c r="A5498" s="25"/>
      <c r="C5498"/>
      <c r="D5498"/>
      <c r="E5498"/>
      <c r="F5498"/>
      <c r="G5498"/>
      <c r="H5498" s="26"/>
      <c r="I5498" s="26"/>
      <c r="J5498"/>
      <c r="K5498"/>
      <c r="N5498"/>
      <c r="O5498"/>
      <c r="P5498"/>
      <c r="Q5498"/>
      <c r="R5498"/>
      <c r="S5498" s="30"/>
    </row>
    <row r="5499" spans="1:19" x14ac:dyDescent="0.3">
      <c r="A5499" s="25"/>
      <c r="C5499"/>
      <c r="D5499"/>
      <c r="E5499"/>
      <c r="F5499"/>
      <c r="G5499"/>
      <c r="H5499" s="26"/>
      <c r="I5499" s="26"/>
      <c r="J5499"/>
      <c r="K5499"/>
      <c r="N5499"/>
      <c r="O5499"/>
      <c r="P5499"/>
      <c r="Q5499"/>
      <c r="R5499"/>
      <c r="S5499" s="30"/>
    </row>
    <row r="5500" spans="1:19" x14ac:dyDescent="0.3">
      <c r="A5500" s="25"/>
      <c r="C5500"/>
      <c r="D5500"/>
      <c r="E5500"/>
      <c r="F5500"/>
      <c r="G5500"/>
      <c r="H5500"/>
      <c r="I5500"/>
      <c r="J5500"/>
      <c r="K5500"/>
      <c r="N5500"/>
      <c r="O5500"/>
      <c r="P5500"/>
      <c r="Q5500"/>
      <c r="R5500"/>
      <c r="S5500" s="30"/>
    </row>
    <row r="5501" spans="1:19" x14ac:dyDescent="0.3">
      <c r="A5501" s="25"/>
      <c r="C5501"/>
      <c r="D5501"/>
      <c r="E5501"/>
      <c r="F5501"/>
      <c r="G5501"/>
      <c r="H5501"/>
      <c r="I5501"/>
      <c r="J5501"/>
      <c r="K5501"/>
      <c r="N5501"/>
      <c r="O5501"/>
      <c r="P5501"/>
      <c r="Q5501"/>
      <c r="R5501"/>
      <c r="S5501" s="30"/>
    </row>
    <row r="5502" spans="1:19" x14ac:dyDescent="0.3">
      <c r="A5502" s="25"/>
      <c r="C5502"/>
      <c r="D5502"/>
      <c r="E5502"/>
      <c r="F5502"/>
      <c r="G5502"/>
      <c r="H5502" s="26"/>
      <c r="I5502" s="26"/>
      <c r="J5502"/>
      <c r="K5502"/>
      <c r="N5502"/>
      <c r="O5502"/>
      <c r="P5502"/>
      <c r="Q5502"/>
      <c r="R5502"/>
      <c r="S5502" s="30"/>
    </row>
    <row r="5503" spans="1:19" x14ac:dyDescent="0.3">
      <c r="A5503" s="25"/>
      <c r="C5503"/>
      <c r="D5503"/>
      <c r="E5503"/>
      <c r="F5503"/>
      <c r="G5503"/>
      <c r="H5503"/>
      <c r="I5503"/>
      <c r="J5503"/>
      <c r="K5503"/>
      <c r="N5503"/>
      <c r="O5503"/>
      <c r="P5503"/>
      <c r="Q5503"/>
      <c r="R5503"/>
      <c r="S5503" s="30"/>
    </row>
    <row r="5504" spans="1:19" x14ac:dyDescent="0.3">
      <c r="A5504" s="25"/>
      <c r="C5504"/>
      <c r="D5504"/>
      <c r="E5504"/>
      <c r="F5504"/>
      <c r="G5504"/>
      <c r="H5504"/>
      <c r="I5504"/>
      <c r="J5504"/>
      <c r="K5504"/>
      <c r="N5504"/>
      <c r="O5504"/>
      <c r="P5504"/>
      <c r="Q5504"/>
      <c r="R5504"/>
      <c r="S5504" s="30"/>
    </row>
    <row r="5505" spans="1:19" x14ac:dyDescent="0.3">
      <c r="A5505" s="25"/>
      <c r="C5505"/>
      <c r="D5505"/>
      <c r="E5505"/>
      <c r="F5505"/>
      <c r="G5505"/>
      <c r="H5505"/>
      <c r="I5505"/>
      <c r="J5505"/>
      <c r="K5505"/>
      <c r="N5505"/>
      <c r="O5505"/>
      <c r="P5505"/>
      <c r="Q5505"/>
      <c r="R5505"/>
      <c r="S5505" s="30"/>
    </row>
    <row r="5506" spans="1:19" x14ac:dyDescent="0.3">
      <c r="A5506" s="25"/>
      <c r="C5506"/>
      <c r="D5506"/>
      <c r="E5506"/>
      <c r="F5506"/>
      <c r="G5506"/>
      <c r="H5506" s="26"/>
      <c r="I5506" s="26"/>
      <c r="J5506"/>
      <c r="K5506"/>
      <c r="N5506"/>
      <c r="O5506"/>
      <c r="P5506"/>
      <c r="Q5506"/>
      <c r="R5506"/>
      <c r="S5506" s="30"/>
    </row>
    <row r="5507" spans="1:19" x14ac:dyDescent="0.3">
      <c r="A5507" s="25"/>
      <c r="C5507"/>
      <c r="D5507"/>
      <c r="E5507"/>
      <c r="F5507"/>
      <c r="G5507"/>
      <c r="H5507" s="26"/>
      <c r="I5507" s="26"/>
      <c r="J5507"/>
      <c r="K5507"/>
      <c r="N5507"/>
      <c r="O5507"/>
      <c r="P5507"/>
      <c r="Q5507"/>
      <c r="R5507"/>
      <c r="S5507" s="30"/>
    </row>
    <row r="5508" spans="1:19" x14ac:dyDescent="0.3">
      <c r="A5508" s="25"/>
      <c r="C5508"/>
      <c r="D5508"/>
      <c r="E5508"/>
      <c r="F5508"/>
      <c r="G5508"/>
      <c r="H5508" s="26"/>
      <c r="I5508" s="26"/>
      <c r="J5508"/>
      <c r="K5508"/>
      <c r="N5508"/>
      <c r="O5508"/>
      <c r="P5508"/>
      <c r="Q5508"/>
      <c r="R5508"/>
      <c r="S5508" s="30"/>
    </row>
    <row r="5509" spans="1:19" x14ac:dyDescent="0.3">
      <c r="A5509" s="25"/>
      <c r="C5509"/>
      <c r="D5509"/>
      <c r="E5509"/>
      <c r="F5509"/>
      <c r="G5509"/>
      <c r="H5509" s="26"/>
      <c r="I5509" s="26"/>
      <c r="J5509"/>
      <c r="K5509"/>
      <c r="N5509"/>
      <c r="O5509"/>
      <c r="P5509"/>
      <c r="Q5509"/>
      <c r="R5509"/>
      <c r="S5509" s="30"/>
    </row>
    <row r="5510" spans="1:19" x14ac:dyDescent="0.3">
      <c r="A5510" s="25"/>
      <c r="C5510"/>
      <c r="D5510"/>
      <c r="E5510"/>
      <c r="F5510"/>
      <c r="G5510"/>
      <c r="H5510" s="26"/>
      <c r="I5510" s="26"/>
      <c r="J5510"/>
      <c r="K5510"/>
      <c r="N5510"/>
      <c r="O5510"/>
      <c r="P5510"/>
      <c r="Q5510"/>
      <c r="R5510"/>
      <c r="S5510" s="30"/>
    </row>
    <row r="5511" spans="1:19" x14ac:dyDescent="0.3">
      <c r="A5511" s="25"/>
      <c r="C5511"/>
      <c r="D5511"/>
      <c r="E5511"/>
      <c r="F5511"/>
      <c r="G5511"/>
      <c r="H5511"/>
      <c r="J5511"/>
      <c r="K5511"/>
      <c r="N5511"/>
      <c r="O5511"/>
      <c r="P5511"/>
      <c r="Q5511"/>
      <c r="R5511"/>
      <c r="S5511" s="30"/>
    </row>
    <row r="5512" spans="1:19" x14ac:dyDescent="0.3">
      <c r="A5512" s="25"/>
      <c r="C5512"/>
      <c r="D5512"/>
      <c r="E5512"/>
      <c r="F5512"/>
      <c r="G5512"/>
      <c r="H5512"/>
      <c r="I5512"/>
      <c r="J5512"/>
      <c r="K5512"/>
      <c r="N5512"/>
      <c r="O5512"/>
      <c r="P5512"/>
      <c r="Q5512"/>
      <c r="R5512"/>
      <c r="S5512" s="30"/>
    </row>
    <row r="5513" spans="1:19" x14ac:dyDescent="0.3">
      <c r="A5513" s="25"/>
      <c r="C5513"/>
      <c r="D5513"/>
      <c r="E5513"/>
      <c r="F5513"/>
      <c r="G5513"/>
      <c r="H5513" s="26"/>
      <c r="J5513"/>
      <c r="K5513"/>
      <c r="N5513"/>
      <c r="O5513"/>
      <c r="P5513"/>
      <c r="Q5513"/>
      <c r="R5513"/>
      <c r="S5513" s="30"/>
    </row>
    <row r="5514" spans="1:19" x14ac:dyDescent="0.3">
      <c r="A5514" s="25"/>
      <c r="C5514"/>
      <c r="D5514"/>
      <c r="E5514"/>
      <c r="F5514"/>
      <c r="G5514"/>
      <c r="H5514"/>
      <c r="I5514"/>
      <c r="J5514"/>
      <c r="K5514"/>
      <c r="N5514"/>
      <c r="O5514"/>
      <c r="P5514"/>
      <c r="Q5514"/>
      <c r="R5514"/>
      <c r="S5514" s="30"/>
    </row>
    <row r="5515" spans="1:19" x14ac:dyDescent="0.3">
      <c r="A5515" s="25"/>
      <c r="C5515"/>
      <c r="D5515"/>
      <c r="E5515"/>
      <c r="F5515"/>
      <c r="G5515"/>
      <c r="H5515"/>
      <c r="I5515"/>
      <c r="J5515"/>
      <c r="K5515"/>
      <c r="N5515"/>
      <c r="O5515"/>
      <c r="P5515"/>
      <c r="Q5515"/>
      <c r="R5515"/>
      <c r="S5515" s="30"/>
    </row>
    <row r="5516" spans="1:19" x14ac:dyDescent="0.3">
      <c r="A5516" s="25"/>
      <c r="C5516"/>
      <c r="D5516"/>
      <c r="E5516"/>
      <c r="F5516"/>
      <c r="G5516"/>
      <c r="H5516" s="26"/>
      <c r="I5516"/>
      <c r="J5516"/>
      <c r="K5516"/>
      <c r="N5516"/>
      <c r="O5516"/>
      <c r="P5516"/>
      <c r="Q5516"/>
      <c r="R5516"/>
      <c r="S5516" s="30"/>
    </row>
    <row r="5517" spans="1:19" x14ac:dyDescent="0.3">
      <c r="A5517" s="25"/>
      <c r="C5517"/>
      <c r="D5517"/>
      <c r="E5517"/>
      <c r="F5517"/>
      <c r="G5517"/>
      <c r="H5517"/>
      <c r="I5517"/>
      <c r="J5517"/>
      <c r="K5517"/>
      <c r="N5517"/>
      <c r="O5517"/>
      <c r="P5517"/>
      <c r="Q5517"/>
      <c r="R5517"/>
      <c r="S5517" s="30"/>
    </row>
    <row r="5518" spans="1:19" x14ac:dyDescent="0.3">
      <c r="A5518" s="25"/>
      <c r="C5518"/>
      <c r="D5518"/>
      <c r="E5518"/>
      <c r="F5518"/>
      <c r="G5518"/>
      <c r="H5518"/>
      <c r="I5518"/>
      <c r="J5518"/>
      <c r="K5518"/>
      <c r="N5518"/>
      <c r="O5518"/>
      <c r="P5518"/>
      <c r="Q5518"/>
      <c r="R5518"/>
      <c r="S5518" s="30"/>
    </row>
    <row r="5519" spans="1:19" x14ac:dyDescent="0.3">
      <c r="A5519" s="25"/>
      <c r="C5519"/>
      <c r="D5519"/>
      <c r="E5519"/>
      <c r="F5519"/>
      <c r="G5519"/>
      <c r="H5519" s="26"/>
      <c r="I5519"/>
      <c r="J5519"/>
      <c r="K5519"/>
      <c r="N5519"/>
      <c r="O5519"/>
      <c r="P5519"/>
      <c r="Q5519"/>
      <c r="R5519"/>
      <c r="S5519" s="30"/>
    </row>
    <row r="5520" spans="1:19" x14ac:dyDescent="0.3">
      <c r="A5520" s="25"/>
      <c r="C5520"/>
      <c r="D5520"/>
      <c r="E5520"/>
      <c r="F5520"/>
      <c r="G5520"/>
      <c r="H5520"/>
      <c r="I5520"/>
      <c r="J5520"/>
      <c r="K5520"/>
      <c r="N5520"/>
      <c r="O5520"/>
      <c r="P5520"/>
      <c r="Q5520"/>
      <c r="R5520"/>
      <c r="S5520" s="30"/>
    </row>
    <row r="5521" spans="1:19" x14ac:dyDescent="0.3">
      <c r="A5521" s="25"/>
      <c r="C5521"/>
      <c r="D5521"/>
      <c r="E5521"/>
      <c r="F5521"/>
      <c r="G5521"/>
      <c r="H5521"/>
      <c r="I5521"/>
      <c r="J5521"/>
      <c r="K5521"/>
      <c r="N5521"/>
      <c r="O5521"/>
      <c r="P5521"/>
      <c r="Q5521"/>
      <c r="R5521"/>
      <c r="S5521" s="30"/>
    </row>
    <row r="5522" spans="1:19" x14ac:dyDescent="0.3">
      <c r="A5522" s="25"/>
      <c r="C5522"/>
      <c r="D5522"/>
      <c r="E5522"/>
      <c r="F5522"/>
      <c r="G5522"/>
      <c r="H5522"/>
      <c r="I5522"/>
      <c r="J5522"/>
      <c r="K5522"/>
      <c r="N5522"/>
      <c r="O5522"/>
      <c r="P5522"/>
      <c r="Q5522"/>
      <c r="R5522"/>
      <c r="S5522" s="30"/>
    </row>
    <row r="5523" spans="1:19" x14ac:dyDescent="0.3">
      <c r="A5523" s="25"/>
      <c r="C5523"/>
      <c r="D5523"/>
      <c r="E5523"/>
      <c r="F5523"/>
      <c r="G5523"/>
      <c r="H5523"/>
      <c r="I5523"/>
      <c r="J5523"/>
      <c r="K5523"/>
      <c r="N5523"/>
      <c r="O5523"/>
      <c r="P5523"/>
      <c r="Q5523"/>
      <c r="R5523"/>
      <c r="S5523" s="30"/>
    </row>
    <row r="5524" spans="1:19" x14ac:dyDescent="0.3">
      <c r="A5524" s="25"/>
      <c r="C5524"/>
      <c r="D5524"/>
      <c r="E5524"/>
      <c r="F5524"/>
      <c r="G5524"/>
      <c r="H5524" s="26"/>
      <c r="I5524" s="26"/>
      <c r="J5524"/>
      <c r="K5524"/>
      <c r="N5524"/>
      <c r="O5524"/>
      <c r="P5524"/>
      <c r="Q5524"/>
      <c r="R5524"/>
      <c r="S5524" s="30"/>
    </row>
    <row r="5525" spans="1:19" x14ac:dyDescent="0.3">
      <c r="A5525" s="25"/>
      <c r="C5525"/>
      <c r="D5525"/>
      <c r="E5525"/>
      <c r="F5525"/>
      <c r="G5525"/>
      <c r="H5525" s="26"/>
      <c r="I5525" s="26"/>
      <c r="J5525"/>
      <c r="K5525"/>
      <c r="N5525"/>
      <c r="O5525"/>
      <c r="P5525"/>
      <c r="Q5525"/>
      <c r="R5525"/>
      <c r="S5525" s="30"/>
    </row>
    <row r="5526" spans="1:19" x14ac:dyDescent="0.3">
      <c r="A5526" s="25"/>
      <c r="C5526"/>
      <c r="D5526"/>
      <c r="E5526"/>
      <c r="F5526"/>
      <c r="G5526"/>
      <c r="H5526"/>
      <c r="I5526"/>
      <c r="J5526"/>
      <c r="K5526"/>
      <c r="N5526"/>
      <c r="O5526"/>
      <c r="P5526"/>
      <c r="Q5526"/>
      <c r="R5526"/>
      <c r="S5526" s="30"/>
    </row>
    <row r="5527" spans="1:19" x14ac:dyDescent="0.3">
      <c r="A5527" s="25"/>
      <c r="C5527"/>
      <c r="D5527"/>
      <c r="E5527"/>
      <c r="F5527"/>
      <c r="G5527"/>
      <c r="H5527"/>
      <c r="I5527"/>
      <c r="J5527"/>
      <c r="K5527"/>
      <c r="N5527"/>
      <c r="O5527"/>
      <c r="P5527"/>
      <c r="Q5527"/>
      <c r="R5527"/>
      <c r="S5527" s="30"/>
    </row>
    <row r="5528" spans="1:19" x14ac:dyDescent="0.3">
      <c r="A5528" s="25"/>
      <c r="C5528"/>
      <c r="D5528"/>
      <c r="E5528"/>
      <c r="F5528"/>
      <c r="G5528"/>
      <c r="H5528"/>
      <c r="I5528"/>
      <c r="J5528"/>
      <c r="K5528"/>
      <c r="N5528"/>
      <c r="O5528"/>
      <c r="P5528"/>
      <c r="Q5528"/>
      <c r="R5528"/>
      <c r="S5528" s="30"/>
    </row>
    <row r="5529" spans="1:19" x14ac:dyDescent="0.3">
      <c r="A5529" s="25"/>
      <c r="C5529"/>
      <c r="D5529"/>
      <c r="E5529"/>
      <c r="F5529"/>
      <c r="G5529"/>
      <c r="H5529"/>
      <c r="I5529"/>
      <c r="J5529"/>
      <c r="K5529"/>
      <c r="N5529"/>
      <c r="O5529"/>
      <c r="P5529"/>
      <c r="Q5529"/>
      <c r="R5529"/>
      <c r="S5529" s="30"/>
    </row>
    <row r="5530" spans="1:19" x14ac:dyDescent="0.3">
      <c r="A5530" s="25"/>
      <c r="C5530"/>
      <c r="D5530"/>
      <c r="E5530"/>
      <c r="F5530"/>
      <c r="G5530"/>
      <c r="H5530"/>
      <c r="I5530"/>
      <c r="J5530"/>
      <c r="K5530"/>
      <c r="N5530"/>
      <c r="O5530"/>
      <c r="P5530"/>
      <c r="Q5530"/>
      <c r="R5530"/>
      <c r="S5530" s="30"/>
    </row>
    <row r="5531" spans="1:19" x14ac:dyDescent="0.3">
      <c r="A5531" s="25"/>
      <c r="C5531"/>
      <c r="D5531"/>
      <c r="E5531"/>
      <c r="F5531"/>
      <c r="G5531"/>
      <c r="H5531" s="26"/>
      <c r="I5531" s="26"/>
      <c r="J5531"/>
      <c r="K5531"/>
      <c r="N5531"/>
      <c r="O5531"/>
      <c r="P5531"/>
      <c r="Q5531"/>
      <c r="R5531"/>
      <c r="S5531" s="30"/>
    </row>
    <row r="5532" spans="1:19" x14ac:dyDescent="0.3">
      <c r="A5532" s="25"/>
      <c r="C5532"/>
      <c r="D5532"/>
      <c r="E5532"/>
      <c r="F5532"/>
      <c r="G5532"/>
      <c r="H5532" s="26"/>
      <c r="I5532"/>
      <c r="J5532"/>
      <c r="K5532"/>
      <c r="N5532"/>
      <c r="O5532"/>
      <c r="P5532"/>
      <c r="Q5532"/>
      <c r="R5532"/>
      <c r="S5532" s="30"/>
    </row>
    <row r="5533" spans="1:19" x14ac:dyDescent="0.3">
      <c r="A5533" s="25"/>
      <c r="C5533"/>
      <c r="D5533"/>
      <c r="E5533"/>
      <c r="F5533"/>
      <c r="G5533"/>
      <c r="H5533"/>
      <c r="I5533"/>
      <c r="J5533"/>
      <c r="K5533"/>
      <c r="N5533"/>
      <c r="O5533"/>
      <c r="P5533"/>
      <c r="Q5533"/>
      <c r="R5533"/>
      <c r="S5533" s="30"/>
    </row>
    <row r="5534" spans="1:19" x14ac:dyDescent="0.3">
      <c r="A5534" s="25"/>
      <c r="C5534"/>
      <c r="D5534"/>
      <c r="E5534"/>
      <c r="F5534"/>
      <c r="G5534"/>
      <c r="H5534" s="26"/>
      <c r="I5534"/>
      <c r="J5534"/>
      <c r="K5534"/>
      <c r="N5534"/>
      <c r="O5534"/>
      <c r="P5534"/>
      <c r="Q5534"/>
      <c r="R5534"/>
      <c r="S5534" s="30"/>
    </row>
    <row r="5535" spans="1:19" x14ac:dyDescent="0.3">
      <c r="A5535" s="25"/>
      <c r="C5535"/>
      <c r="D5535"/>
      <c r="E5535"/>
      <c r="F5535"/>
      <c r="G5535"/>
      <c r="H5535" s="26"/>
      <c r="I5535" s="26"/>
      <c r="J5535"/>
      <c r="K5535"/>
      <c r="N5535"/>
      <c r="O5535"/>
      <c r="P5535"/>
      <c r="Q5535"/>
      <c r="R5535"/>
      <c r="S5535" s="30"/>
    </row>
    <row r="5536" spans="1:19" x14ac:dyDescent="0.3">
      <c r="A5536" s="25"/>
      <c r="C5536"/>
      <c r="D5536"/>
      <c r="E5536"/>
      <c r="F5536"/>
      <c r="G5536"/>
      <c r="H5536"/>
      <c r="I5536"/>
      <c r="J5536"/>
      <c r="K5536"/>
      <c r="N5536"/>
      <c r="O5536"/>
      <c r="P5536"/>
      <c r="Q5536"/>
      <c r="R5536"/>
      <c r="S5536" s="30"/>
    </row>
    <row r="5537" spans="1:19" x14ac:dyDescent="0.3">
      <c r="A5537" s="25"/>
      <c r="C5537"/>
      <c r="D5537"/>
      <c r="E5537"/>
      <c r="F5537"/>
      <c r="G5537"/>
      <c r="H5537"/>
      <c r="I5537"/>
      <c r="J5537"/>
      <c r="K5537"/>
      <c r="N5537"/>
      <c r="O5537"/>
      <c r="P5537"/>
      <c r="Q5537"/>
      <c r="R5537"/>
      <c r="S5537" s="30"/>
    </row>
    <row r="5538" spans="1:19" x14ac:dyDescent="0.3">
      <c r="A5538" s="25"/>
      <c r="C5538"/>
      <c r="D5538"/>
      <c r="E5538"/>
      <c r="F5538"/>
      <c r="G5538"/>
      <c r="H5538" s="26"/>
      <c r="I5538"/>
      <c r="J5538"/>
      <c r="K5538"/>
      <c r="N5538"/>
      <c r="O5538"/>
      <c r="P5538"/>
      <c r="Q5538"/>
      <c r="R5538"/>
      <c r="S5538" s="30"/>
    </row>
    <row r="5539" spans="1:19" x14ac:dyDescent="0.3">
      <c r="A5539" s="25"/>
      <c r="C5539"/>
      <c r="D5539"/>
      <c r="E5539"/>
      <c r="F5539"/>
      <c r="G5539"/>
      <c r="H5539"/>
      <c r="I5539"/>
      <c r="J5539"/>
      <c r="K5539"/>
      <c r="N5539"/>
      <c r="O5539"/>
      <c r="P5539"/>
      <c r="Q5539"/>
      <c r="R5539"/>
      <c r="S5539" s="30"/>
    </row>
    <row r="5540" spans="1:19" x14ac:dyDescent="0.3">
      <c r="A5540" s="25"/>
      <c r="C5540"/>
      <c r="D5540"/>
      <c r="E5540"/>
      <c r="F5540"/>
      <c r="G5540"/>
      <c r="H5540"/>
      <c r="I5540"/>
      <c r="J5540"/>
      <c r="K5540"/>
      <c r="N5540"/>
      <c r="O5540"/>
      <c r="P5540"/>
      <c r="Q5540"/>
      <c r="R5540"/>
      <c r="S5540" s="30"/>
    </row>
    <row r="5541" spans="1:19" x14ac:dyDescent="0.3">
      <c r="A5541" s="25"/>
      <c r="C5541"/>
      <c r="D5541"/>
      <c r="E5541"/>
      <c r="F5541"/>
      <c r="G5541"/>
      <c r="H5541" s="26"/>
      <c r="I5541" s="26"/>
      <c r="J5541"/>
      <c r="K5541"/>
      <c r="N5541"/>
      <c r="O5541"/>
      <c r="P5541"/>
      <c r="Q5541"/>
      <c r="R5541"/>
      <c r="S5541" s="30"/>
    </row>
    <row r="5542" spans="1:19" x14ac:dyDescent="0.3">
      <c r="A5542" s="25"/>
      <c r="C5542"/>
      <c r="D5542"/>
      <c r="E5542"/>
      <c r="F5542"/>
      <c r="G5542"/>
      <c r="H5542" s="26"/>
      <c r="I5542" s="26"/>
      <c r="J5542"/>
      <c r="K5542"/>
      <c r="N5542"/>
      <c r="O5542"/>
      <c r="P5542"/>
      <c r="Q5542"/>
      <c r="R5542"/>
      <c r="S5542" s="30"/>
    </row>
    <row r="5543" spans="1:19" x14ac:dyDescent="0.3">
      <c r="A5543" s="25"/>
      <c r="C5543"/>
      <c r="D5543"/>
      <c r="E5543"/>
      <c r="F5543"/>
      <c r="G5543"/>
      <c r="H5543"/>
      <c r="I5543"/>
      <c r="J5543"/>
      <c r="K5543"/>
      <c r="N5543"/>
      <c r="O5543"/>
      <c r="P5543"/>
      <c r="Q5543"/>
      <c r="R5543"/>
      <c r="S5543" s="30"/>
    </row>
    <row r="5544" spans="1:19" x14ac:dyDescent="0.3">
      <c r="A5544" s="25"/>
      <c r="C5544"/>
      <c r="D5544"/>
      <c r="E5544"/>
      <c r="F5544"/>
      <c r="G5544"/>
      <c r="H5544" s="26"/>
      <c r="I5544"/>
      <c r="J5544"/>
      <c r="K5544"/>
      <c r="N5544"/>
      <c r="O5544"/>
      <c r="P5544"/>
      <c r="Q5544"/>
      <c r="R5544"/>
      <c r="S5544" s="30"/>
    </row>
    <row r="5545" spans="1:19" x14ac:dyDescent="0.3">
      <c r="A5545" s="25"/>
      <c r="C5545"/>
      <c r="D5545"/>
      <c r="E5545"/>
      <c r="F5545"/>
      <c r="G5545"/>
      <c r="H5545" s="26"/>
      <c r="I5545" s="26"/>
      <c r="J5545"/>
      <c r="K5545"/>
      <c r="N5545"/>
      <c r="O5545"/>
      <c r="P5545"/>
      <c r="Q5545"/>
      <c r="R5545"/>
      <c r="S5545" s="30"/>
    </row>
    <row r="5546" spans="1:19" x14ac:dyDescent="0.3">
      <c r="A5546" s="25"/>
      <c r="C5546"/>
      <c r="D5546"/>
      <c r="E5546"/>
      <c r="F5546"/>
      <c r="G5546"/>
      <c r="H5546" s="26"/>
      <c r="I5546"/>
      <c r="J5546"/>
      <c r="K5546"/>
      <c r="N5546"/>
      <c r="O5546"/>
      <c r="P5546"/>
      <c r="Q5546"/>
      <c r="R5546"/>
      <c r="S5546" s="30"/>
    </row>
    <row r="5547" spans="1:19" x14ac:dyDescent="0.3">
      <c r="A5547" s="25"/>
      <c r="C5547"/>
      <c r="D5547"/>
      <c r="E5547"/>
      <c r="F5547"/>
      <c r="G5547"/>
      <c r="H5547" s="26"/>
      <c r="I5547"/>
      <c r="J5547"/>
      <c r="K5547"/>
      <c r="N5547"/>
      <c r="O5547"/>
      <c r="P5547"/>
      <c r="Q5547"/>
      <c r="R5547"/>
      <c r="S5547" s="30"/>
    </row>
    <row r="5548" spans="1:19" x14ac:dyDescent="0.3">
      <c r="A5548" s="25"/>
      <c r="C5548"/>
      <c r="D5548"/>
      <c r="E5548"/>
      <c r="F5548"/>
      <c r="G5548"/>
      <c r="H5548" s="26"/>
      <c r="I5548"/>
      <c r="J5548"/>
      <c r="K5548"/>
      <c r="N5548"/>
      <c r="O5548"/>
      <c r="P5548"/>
      <c r="Q5548"/>
      <c r="R5548"/>
      <c r="S5548" s="30"/>
    </row>
    <row r="5549" spans="1:19" x14ac:dyDescent="0.3">
      <c r="A5549" s="25"/>
      <c r="C5549"/>
      <c r="D5549"/>
      <c r="E5549"/>
      <c r="F5549"/>
      <c r="G5549"/>
      <c r="H5549" s="26"/>
      <c r="I5549"/>
      <c r="J5549"/>
      <c r="K5549"/>
      <c r="N5549"/>
      <c r="O5549"/>
      <c r="P5549"/>
      <c r="Q5549"/>
      <c r="R5549"/>
      <c r="S5549" s="30"/>
    </row>
    <row r="5550" spans="1:19" x14ac:dyDescent="0.3">
      <c r="A5550" s="25"/>
      <c r="C5550"/>
      <c r="D5550"/>
      <c r="E5550"/>
      <c r="F5550"/>
      <c r="G5550"/>
      <c r="H5550" s="26"/>
      <c r="I5550"/>
      <c r="J5550"/>
      <c r="K5550"/>
      <c r="N5550"/>
      <c r="O5550"/>
      <c r="P5550"/>
      <c r="Q5550"/>
      <c r="R5550"/>
      <c r="S5550" s="30"/>
    </row>
    <row r="5551" spans="1:19" x14ac:dyDescent="0.3">
      <c r="A5551" s="25"/>
      <c r="C5551"/>
      <c r="D5551"/>
      <c r="E5551"/>
      <c r="F5551"/>
      <c r="G5551"/>
      <c r="H5551"/>
      <c r="I5551"/>
      <c r="J5551"/>
      <c r="K5551"/>
      <c r="N5551"/>
      <c r="O5551"/>
      <c r="P5551"/>
      <c r="Q5551"/>
      <c r="R5551"/>
      <c r="S5551" s="30"/>
    </row>
    <row r="5552" spans="1:19" x14ac:dyDescent="0.3">
      <c r="A5552" s="25"/>
      <c r="C5552"/>
      <c r="D5552"/>
      <c r="E5552"/>
      <c r="F5552"/>
      <c r="G5552"/>
      <c r="H5552" s="26"/>
      <c r="I5552"/>
      <c r="J5552"/>
      <c r="K5552"/>
      <c r="N5552"/>
      <c r="O5552"/>
      <c r="P5552"/>
      <c r="Q5552"/>
      <c r="R5552"/>
      <c r="S5552" s="30"/>
    </row>
    <row r="5553" spans="1:19" x14ac:dyDescent="0.3">
      <c r="A5553" s="25"/>
      <c r="C5553"/>
      <c r="D5553"/>
      <c r="E5553"/>
      <c r="F5553"/>
      <c r="G5553"/>
      <c r="H5553"/>
      <c r="I5553"/>
      <c r="J5553"/>
      <c r="K5553"/>
      <c r="N5553"/>
      <c r="O5553"/>
      <c r="P5553"/>
      <c r="Q5553"/>
      <c r="R5553"/>
      <c r="S5553" s="30"/>
    </row>
    <row r="5554" spans="1:19" x14ac:dyDescent="0.3">
      <c r="A5554" s="25"/>
      <c r="C5554"/>
      <c r="D5554"/>
      <c r="E5554"/>
      <c r="F5554"/>
      <c r="G5554"/>
      <c r="H5554"/>
      <c r="I5554"/>
      <c r="J5554"/>
      <c r="K5554"/>
      <c r="N5554"/>
      <c r="O5554"/>
      <c r="P5554"/>
      <c r="Q5554"/>
      <c r="R5554"/>
      <c r="S5554" s="30"/>
    </row>
    <row r="5555" spans="1:19" x14ac:dyDescent="0.3">
      <c r="A5555" s="25"/>
      <c r="C5555"/>
      <c r="D5555"/>
      <c r="E5555"/>
      <c r="F5555"/>
      <c r="G5555"/>
      <c r="H5555"/>
      <c r="I5555"/>
      <c r="J5555"/>
      <c r="K5555"/>
      <c r="N5555"/>
      <c r="O5555"/>
      <c r="P5555"/>
      <c r="Q5555"/>
      <c r="R5555"/>
      <c r="S5555" s="30"/>
    </row>
    <row r="5556" spans="1:19" x14ac:dyDescent="0.3">
      <c r="A5556" s="25"/>
      <c r="C5556"/>
      <c r="D5556"/>
      <c r="E5556"/>
      <c r="F5556"/>
      <c r="G5556"/>
      <c r="H5556"/>
      <c r="I5556"/>
      <c r="J5556"/>
      <c r="K5556"/>
      <c r="N5556"/>
      <c r="O5556"/>
      <c r="P5556"/>
      <c r="Q5556"/>
      <c r="R5556"/>
      <c r="S5556" s="30"/>
    </row>
    <row r="5557" spans="1:19" x14ac:dyDescent="0.3">
      <c r="A5557" s="25"/>
      <c r="C5557"/>
      <c r="D5557"/>
      <c r="E5557"/>
      <c r="F5557"/>
      <c r="G5557"/>
      <c r="H5557" s="26"/>
      <c r="I5557" s="26"/>
      <c r="J5557"/>
      <c r="K5557"/>
      <c r="N5557"/>
      <c r="O5557"/>
      <c r="P5557"/>
      <c r="Q5557"/>
      <c r="R5557"/>
      <c r="S5557" s="30"/>
    </row>
    <row r="5558" spans="1:19" x14ac:dyDescent="0.3">
      <c r="A5558" s="25"/>
      <c r="C5558"/>
      <c r="D5558"/>
      <c r="E5558"/>
      <c r="F5558"/>
      <c r="G5558"/>
      <c r="H5558"/>
      <c r="I5558"/>
      <c r="J5558"/>
      <c r="K5558"/>
      <c r="N5558"/>
      <c r="O5558"/>
      <c r="P5558"/>
      <c r="Q5558"/>
      <c r="R5558"/>
      <c r="S5558" s="30"/>
    </row>
    <row r="5559" spans="1:19" x14ac:dyDescent="0.3">
      <c r="A5559" s="25"/>
      <c r="C5559"/>
      <c r="D5559"/>
      <c r="E5559"/>
      <c r="F5559"/>
      <c r="G5559"/>
      <c r="H5559"/>
      <c r="I5559"/>
      <c r="J5559"/>
      <c r="K5559"/>
      <c r="N5559"/>
      <c r="O5559"/>
      <c r="P5559"/>
      <c r="Q5559"/>
      <c r="R5559"/>
      <c r="S5559" s="30"/>
    </row>
    <row r="5560" spans="1:19" x14ac:dyDescent="0.3">
      <c r="A5560" s="25"/>
      <c r="C5560"/>
      <c r="D5560"/>
      <c r="E5560"/>
      <c r="F5560"/>
      <c r="G5560"/>
      <c r="H5560"/>
      <c r="I5560"/>
      <c r="J5560"/>
      <c r="K5560"/>
      <c r="N5560"/>
      <c r="O5560"/>
      <c r="P5560"/>
      <c r="Q5560"/>
      <c r="R5560"/>
      <c r="S5560" s="30"/>
    </row>
    <row r="5561" spans="1:19" x14ac:dyDescent="0.3">
      <c r="A5561" s="25"/>
      <c r="C5561"/>
      <c r="D5561"/>
      <c r="E5561"/>
      <c r="F5561"/>
      <c r="G5561"/>
      <c r="H5561" s="26"/>
      <c r="I5561" s="26"/>
      <c r="J5561"/>
      <c r="K5561"/>
      <c r="N5561"/>
      <c r="O5561"/>
      <c r="P5561"/>
      <c r="Q5561"/>
      <c r="R5561"/>
      <c r="S5561" s="30"/>
    </row>
    <row r="5562" spans="1:19" x14ac:dyDescent="0.3">
      <c r="A5562" s="25"/>
      <c r="C5562"/>
      <c r="D5562"/>
      <c r="E5562"/>
      <c r="F5562"/>
      <c r="G5562"/>
      <c r="H5562"/>
      <c r="I5562"/>
      <c r="J5562"/>
      <c r="K5562"/>
      <c r="N5562"/>
      <c r="O5562"/>
      <c r="P5562"/>
      <c r="Q5562"/>
      <c r="R5562"/>
      <c r="S5562" s="30"/>
    </row>
    <row r="5563" spans="1:19" x14ac:dyDescent="0.3">
      <c r="A5563" s="25"/>
      <c r="C5563"/>
      <c r="D5563"/>
      <c r="E5563"/>
      <c r="F5563"/>
      <c r="G5563"/>
      <c r="H5563"/>
      <c r="I5563"/>
      <c r="J5563"/>
      <c r="K5563"/>
      <c r="N5563"/>
      <c r="O5563"/>
      <c r="P5563"/>
      <c r="Q5563"/>
      <c r="R5563"/>
      <c r="S5563" s="30"/>
    </row>
    <row r="5564" spans="1:19" x14ac:dyDescent="0.3">
      <c r="A5564" s="25"/>
      <c r="C5564"/>
      <c r="D5564"/>
      <c r="E5564"/>
      <c r="F5564"/>
      <c r="G5564"/>
      <c r="H5564"/>
      <c r="I5564"/>
      <c r="J5564"/>
      <c r="K5564"/>
      <c r="N5564"/>
      <c r="O5564"/>
      <c r="P5564"/>
      <c r="Q5564"/>
      <c r="R5564"/>
      <c r="S5564" s="30"/>
    </row>
    <row r="5565" spans="1:19" x14ac:dyDescent="0.3">
      <c r="A5565" s="25"/>
      <c r="C5565"/>
      <c r="D5565"/>
      <c r="E5565"/>
      <c r="F5565"/>
      <c r="G5565"/>
      <c r="H5565"/>
      <c r="I5565"/>
      <c r="J5565"/>
      <c r="K5565"/>
      <c r="N5565"/>
      <c r="O5565"/>
      <c r="P5565"/>
      <c r="Q5565"/>
      <c r="R5565"/>
      <c r="S5565" s="30"/>
    </row>
    <row r="5566" spans="1:19" x14ac:dyDescent="0.3">
      <c r="A5566" s="25"/>
      <c r="C5566"/>
      <c r="D5566"/>
      <c r="E5566"/>
      <c r="F5566"/>
      <c r="G5566"/>
      <c r="H5566"/>
      <c r="I5566"/>
      <c r="J5566"/>
      <c r="K5566"/>
      <c r="N5566"/>
      <c r="O5566"/>
      <c r="P5566"/>
      <c r="Q5566"/>
      <c r="R5566"/>
      <c r="S5566" s="30"/>
    </row>
    <row r="5567" spans="1:19" x14ac:dyDescent="0.3">
      <c r="A5567" s="25"/>
      <c r="C5567"/>
      <c r="D5567"/>
      <c r="E5567"/>
      <c r="F5567"/>
      <c r="G5567"/>
      <c r="H5567"/>
      <c r="I5567"/>
      <c r="J5567"/>
      <c r="K5567"/>
      <c r="N5567"/>
      <c r="O5567"/>
      <c r="P5567"/>
      <c r="Q5567"/>
      <c r="R5567"/>
      <c r="S5567" s="30"/>
    </row>
    <row r="5568" spans="1:19" x14ac:dyDescent="0.3">
      <c r="A5568" s="25"/>
      <c r="C5568"/>
      <c r="D5568"/>
      <c r="E5568"/>
      <c r="F5568"/>
      <c r="G5568"/>
      <c r="H5568"/>
      <c r="I5568"/>
      <c r="J5568"/>
      <c r="K5568"/>
      <c r="N5568"/>
      <c r="O5568"/>
      <c r="P5568"/>
      <c r="Q5568"/>
      <c r="R5568"/>
      <c r="S5568" s="30"/>
    </row>
    <row r="5569" spans="1:19" x14ac:dyDescent="0.3">
      <c r="A5569" s="25"/>
      <c r="C5569"/>
      <c r="D5569"/>
      <c r="E5569"/>
      <c r="F5569"/>
      <c r="G5569"/>
      <c r="H5569"/>
      <c r="I5569"/>
      <c r="J5569"/>
      <c r="K5569"/>
      <c r="N5569"/>
      <c r="O5569"/>
      <c r="P5569"/>
      <c r="Q5569"/>
      <c r="R5569"/>
      <c r="S5569" s="30"/>
    </row>
    <row r="5570" spans="1:19" x14ac:dyDescent="0.3">
      <c r="A5570" s="25"/>
      <c r="C5570"/>
      <c r="D5570"/>
      <c r="E5570"/>
      <c r="F5570"/>
      <c r="G5570"/>
      <c r="H5570"/>
      <c r="I5570"/>
      <c r="J5570"/>
      <c r="K5570"/>
      <c r="N5570"/>
      <c r="O5570"/>
      <c r="P5570"/>
      <c r="Q5570"/>
      <c r="R5570"/>
      <c r="S5570" s="30"/>
    </row>
    <row r="5571" spans="1:19" x14ac:dyDescent="0.3">
      <c r="A5571" s="25"/>
      <c r="C5571"/>
      <c r="D5571"/>
      <c r="E5571"/>
      <c r="F5571"/>
      <c r="G5571"/>
      <c r="H5571"/>
      <c r="I5571"/>
      <c r="J5571"/>
      <c r="K5571"/>
      <c r="N5571"/>
      <c r="O5571"/>
      <c r="P5571"/>
      <c r="Q5571"/>
      <c r="R5571"/>
      <c r="S5571" s="30"/>
    </row>
    <row r="5572" spans="1:19" x14ac:dyDescent="0.3">
      <c r="A5572" s="25"/>
      <c r="C5572"/>
      <c r="D5572"/>
      <c r="E5572"/>
      <c r="F5572"/>
      <c r="G5572"/>
      <c r="H5572"/>
      <c r="I5572"/>
      <c r="J5572"/>
      <c r="K5572"/>
      <c r="N5572"/>
      <c r="O5572"/>
      <c r="P5572"/>
      <c r="Q5572"/>
      <c r="R5572"/>
      <c r="S5572" s="30"/>
    </row>
    <row r="5573" spans="1:19" x14ac:dyDescent="0.3">
      <c r="A5573" s="25"/>
      <c r="C5573"/>
      <c r="D5573"/>
      <c r="E5573"/>
      <c r="F5573"/>
      <c r="G5573"/>
      <c r="H5573"/>
      <c r="I5573"/>
      <c r="J5573"/>
      <c r="K5573"/>
      <c r="N5573"/>
      <c r="O5573"/>
      <c r="P5573"/>
      <c r="Q5573"/>
      <c r="R5573"/>
      <c r="S5573" s="30"/>
    </row>
    <row r="5574" spans="1:19" x14ac:dyDescent="0.3">
      <c r="A5574" s="25"/>
      <c r="C5574"/>
      <c r="D5574"/>
      <c r="E5574"/>
      <c r="F5574"/>
      <c r="G5574"/>
      <c r="H5574"/>
      <c r="I5574"/>
      <c r="J5574"/>
      <c r="K5574"/>
      <c r="N5574"/>
      <c r="O5574"/>
      <c r="P5574"/>
      <c r="Q5574"/>
      <c r="R5574"/>
      <c r="S5574" s="30"/>
    </row>
    <row r="5575" spans="1:19" x14ac:dyDescent="0.3">
      <c r="A5575" s="25"/>
      <c r="C5575"/>
      <c r="D5575"/>
      <c r="E5575"/>
      <c r="F5575"/>
      <c r="G5575"/>
      <c r="H5575" s="26"/>
      <c r="I5575"/>
      <c r="J5575"/>
      <c r="K5575"/>
      <c r="N5575"/>
      <c r="O5575"/>
      <c r="P5575"/>
      <c r="Q5575"/>
      <c r="R5575"/>
      <c r="S5575" s="30"/>
    </row>
    <row r="5576" spans="1:19" x14ac:dyDescent="0.3">
      <c r="A5576" s="25"/>
      <c r="C5576"/>
      <c r="D5576"/>
      <c r="E5576"/>
      <c r="F5576"/>
      <c r="G5576"/>
      <c r="H5576"/>
      <c r="I5576"/>
      <c r="J5576"/>
      <c r="K5576"/>
      <c r="N5576"/>
      <c r="O5576"/>
      <c r="P5576"/>
      <c r="Q5576"/>
      <c r="R5576"/>
      <c r="S5576" s="30"/>
    </row>
    <row r="5577" spans="1:19" x14ac:dyDescent="0.3">
      <c r="A5577" s="25"/>
      <c r="C5577"/>
      <c r="D5577"/>
      <c r="E5577"/>
      <c r="F5577"/>
      <c r="G5577"/>
      <c r="H5577"/>
      <c r="I5577"/>
      <c r="J5577"/>
      <c r="K5577"/>
      <c r="N5577"/>
      <c r="O5577"/>
      <c r="P5577"/>
      <c r="Q5577"/>
      <c r="R5577"/>
      <c r="S5577" s="30"/>
    </row>
    <row r="5578" spans="1:19" x14ac:dyDescent="0.3">
      <c r="A5578" s="25"/>
      <c r="C5578"/>
      <c r="D5578"/>
      <c r="E5578"/>
      <c r="F5578"/>
      <c r="G5578"/>
      <c r="H5578"/>
      <c r="I5578"/>
      <c r="J5578"/>
      <c r="K5578"/>
      <c r="N5578"/>
      <c r="O5578"/>
      <c r="P5578"/>
      <c r="Q5578"/>
      <c r="R5578"/>
      <c r="S5578" s="30"/>
    </row>
    <row r="5579" spans="1:19" x14ac:dyDescent="0.3">
      <c r="A5579" s="25"/>
      <c r="C5579"/>
      <c r="D5579"/>
      <c r="E5579"/>
      <c r="F5579"/>
      <c r="G5579"/>
      <c r="H5579" s="26"/>
      <c r="I5579" s="26"/>
      <c r="J5579"/>
      <c r="K5579"/>
      <c r="N5579"/>
      <c r="O5579"/>
      <c r="P5579"/>
      <c r="Q5579"/>
      <c r="R5579"/>
      <c r="S5579" s="30"/>
    </row>
    <row r="5580" spans="1:19" x14ac:dyDescent="0.3">
      <c r="A5580" s="25"/>
      <c r="C5580"/>
      <c r="D5580"/>
      <c r="E5580"/>
      <c r="F5580"/>
      <c r="G5580"/>
      <c r="H5580"/>
      <c r="I5580"/>
      <c r="J5580"/>
      <c r="K5580"/>
      <c r="N5580"/>
      <c r="O5580"/>
      <c r="P5580"/>
      <c r="Q5580"/>
      <c r="R5580"/>
      <c r="S5580" s="30"/>
    </row>
    <row r="5581" spans="1:19" x14ac:dyDescent="0.3">
      <c r="A5581" s="25"/>
      <c r="C5581"/>
      <c r="D5581"/>
      <c r="E5581"/>
      <c r="F5581"/>
      <c r="G5581"/>
      <c r="H5581"/>
      <c r="I5581"/>
      <c r="J5581"/>
      <c r="K5581"/>
      <c r="N5581"/>
      <c r="O5581"/>
      <c r="P5581"/>
      <c r="Q5581"/>
      <c r="R5581"/>
      <c r="S5581" s="30"/>
    </row>
    <row r="5582" spans="1:19" x14ac:dyDescent="0.3">
      <c r="A5582" s="25"/>
      <c r="C5582"/>
      <c r="D5582"/>
      <c r="E5582"/>
      <c r="F5582"/>
      <c r="G5582"/>
      <c r="H5582" s="26"/>
      <c r="I5582" s="26"/>
      <c r="J5582"/>
      <c r="K5582"/>
      <c r="N5582"/>
      <c r="O5582"/>
      <c r="P5582"/>
      <c r="Q5582"/>
      <c r="R5582"/>
      <c r="S5582" s="30"/>
    </row>
    <row r="5583" spans="1:19" x14ac:dyDescent="0.3">
      <c r="A5583" s="25"/>
      <c r="C5583"/>
      <c r="D5583"/>
      <c r="E5583"/>
      <c r="F5583"/>
      <c r="G5583"/>
      <c r="H5583"/>
      <c r="I5583"/>
      <c r="J5583"/>
      <c r="K5583"/>
      <c r="N5583"/>
      <c r="O5583"/>
      <c r="P5583"/>
      <c r="Q5583"/>
      <c r="R5583"/>
      <c r="S5583" s="30"/>
    </row>
    <row r="5584" spans="1:19" x14ac:dyDescent="0.3">
      <c r="A5584" s="25"/>
      <c r="C5584"/>
      <c r="D5584"/>
      <c r="E5584"/>
      <c r="F5584"/>
      <c r="G5584"/>
      <c r="H5584"/>
      <c r="I5584"/>
      <c r="J5584"/>
      <c r="K5584"/>
      <c r="N5584"/>
      <c r="O5584"/>
      <c r="P5584"/>
      <c r="Q5584"/>
      <c r="R5584"/>
      <c r="S5584" s="30"/>
    </row>
    <row r="5585" spans="1:19" x14ac:dyDescent="0.3">
      <c r="A5585" s="25"/>
      <c r="C5585"/>
      <c r="D5585"/>
      <c r="E5585"/>
      <c r="F5585"/>
      <c r="G5585"/>
      <c r="H5585"/>
      <c r="I5585"/>
      <c r="J5585"/>
      <c r="K5585"/>
      <c r="N5585"/>
      <c r="O5585"/>
      <c r="P5585"/>
      <c r="Q5585"/>
      <c r="R5585"/>
      <c r="S5585" s="30"/>
    </row>
    <row r="5586" spans="1:19" x14ac:dyDescent="0.3">
      <c r="A5586" s="25"/>
      <c r="C5586"/>
      <c r="D5586"/>
      <c r="E5586"/>
      <c r="F5586"/>
      <c r="G5586"/>
      <c r="H5586" s="26"/>
      <c r="I5586" s="26"/>
      <c r="J5586"/>
      <c r="K5586"/>
      <c r="N5586"/>
      <c r="O5586"/>
      <c r="P5586"/>
      <c r="Q5586"/>
      <c r="R5586"/>
      <c r="S5586" s="30"/>
    </row>
    <row r="5587" spans="1:19" x14ac:dyDescent="0.3">
      <c r="A5587" s="25"/>
      <c r="C5587"/>
      <c r="D5587"/>
      <c r="E5587"/>
      <c r="F5587"/>
      <c r="G5587"/>
      <c r="H5587"/>
      <c r="I5587"/>
      <c r="J5587"/>
      <c r="K5587"/>
      <c r="N5587"/>
      <c r="O5587"/>
      <c r="P5587"/>
      <c r="Q5587"/>
      <c r="R5587"/>
      <c r="S5587" s="30"/>
    </row>
    <row r="5588" spans="1:19" x14ac:dyDescent="0.3">
      <c r="A5588" s="25"/>
      <c r="C5588"/>
      <c r="D5588"/>
      <c r="E5588"/>
      <c r="F5588"/>
      <c r="G5588"/>
      <c r="H5588"/>
      <c r="I5588"/>
      <c r="J5588"/>
      <c r="K5588"/>
      <c r="N5588"/>
      <c r="O5588"/>
      <c r="P5588"/>
      <c r="Q5588"/>
      <c r="R5588"/>
      <c r="S5588" s="30"/>
    </row>
    <row r="5589" spans="1:19" x14ac:dyDescent="0.3">
      <c r="A5589" s="25"/>
      <c r="C5589"/>
      <c r="D5589"/>
      <c r="E5589"/>
      <c r="F5589"/>
      <c r="G5589"/>
      <c r="H5589"/>
      <c r="I5589"/>
      <c r="J5589"/>
      <c r="K5589"/>
      <c r="N5589"/>
      <c r="O5589"/>
      <c r="P5589"/>
      <c r="Q5589"/>
      <c r="R5589"/>
      <c r="S5589" s="30"/>
    </row>
    <row r="5590" spans="1:19" x14ac:dyDescent="0.3">
      <c r="A5590" s="25"/>
      <c r="C5590"/>
      <c r="D5590"/>
      <c r="E5590"/>
      <c r="F5590"/>
      <c r="G5590"/>
      <c r="H5590"/>
      <c r="I5590"/>
      <c r="J5590"/>
      <c r="K5590"/>
      <c r="N5590"/>
      <c r="O5590"/>
      <c r="P5590"/>
      <c r="Q5590"/>
      <c r="R5590"/>
      <c r="S5590" s="30"/>
    </row>
    <row r="5591" spans="1:19" x14ac:dyDescent="0.3">
      <c r="A5591" s="25"/>
      <c r="C5591"/>
      <c r="D5591"/>
      <c r="E5591"/>
      <c r="F5591"/>
      <c r="G5591"/>
      <c r="H5591"/>
      <c r="I5591"/>
      <c r="J5591"/>
      <c r="K5591"/>
      <c r="N5591"/>
      <c r="O5591"/>
      <c r="P5591"/>
      <c r="Q5591"/>
      <c r="R5591"/>
      <c r="S5591" s="30"/>
    </row>
    <row r="5592" spans="1:19" x14ac:dyDescent="0.3">
      <c r="A5592" s="25"/>
      <c r="C5592"/>
      <c r="D5592"/>
      <c r="E5592"/>
      <c r="F5592"/>
      <c r="G5592"/>
      <c r="H5592"/>
      <c r="I5592"/>
      <c r="J5592"/>
      <c r="K5592"/>
      <c r="N5592"/>
      <c r="O5592"/>
      <c r="P5592"/>
      <c r="Q5592"/>
      <c r="R5592"/>
      <c r="S5592" s="30"/>
    </row>
    <row r="5593" spans="1:19" x14ac:dyDescent="0.3">
      <c r="A5593" s="25"/>
      <c r="C5593"/>
      <c r="D5593"/>
      <c r="E5593"/>
      <c r="F5593"/>
      <c r="G5593"/>
      <c r="H5593"/>
      <c r="I5593"/>
      <c r="J5593"/>
      <c r="K5593"/>
      <c r="N5593"/>
      <c r="O5593"/>
      <c r="P5593"/>
      <c r="Q5593"/>
      <c r="R5593"/>
      <c r="S5593" s="30"/>
    </row>
    <row r="5594" spans="1:19" x14ac:dyDescent="0.3">
      <c r="A5594" s="25"/>
      <c r="C5594"/>
      <c r="D5594"/>
      <c r="E5594"/>
      <c r="F5594"/>
      <c r="G5594"/>
      <c r="H5594"/>
      <c r="I5594"/>
      <c r="J5594"/>
      <c r="K5594"/>
      <c r="N5594"/>
      <c r="O5594"/>
      <c r="P5594"/>
      <c r="Q5594"/>
      <c r="R5594"/>
      <c r="S5594" s="30"/>
    </row>
    <row r="5595" spans="1:19" x14ac:dyDescent="0.3">
      <c r="A5595" s="25"/>
      <c r="C5595"/>
      <c r="D5595"/>
      <c r="E5595"/>
      <c r="F5595"/>
      <c r="G5595"/>
      <c r="H5595"/>
      <c r="I5595"/>
      <c r="J5595"/>
      <c r="K5595"/>
      <c r="N5595"/>
      <c r="O5595"/>
      <c r="P5595"/>
      <c r="Q5595"/>
      <c r="R5595"/>
      <c r="S5595" s="30"/>
    </row>
    <row r="5596" spans="1:19" x14ac:dyDescent="0.3">
      <c r="A5596" s="25"/>
      <c r="C5596"/>
      <c r="D5596"/>
      <c r="E5596"/>
      <c r="F5596"/>
      <c r="G5596"/>
      <c r="H5596"/>
      <c r="I5596"/>
      <c r="J5596"/>
      <c r="K5596"/>
      <c r="N5596"/>
      <c r="O5596"/>
      <c r="P5596"/>
      <c r="Q5596"/>
      <c r="R5596"/>
      <c r="S5596" s="30"/>
    </row>
    <row r="5597" spans="1:19" x14ac:dyDescent="0.3">
      <c r="A5597" s="25"/>
      <c r="C5597"/>
      <c r="D5597"/>
      <c r="E5597"/>
      <c r="F5597"/>
      <c r="G5597"/>
      <c r="H5597"/>
      <c r="I5597"/>
      <c r="J5597"/>
      <c r="K5597"/>
      <c r="N5597"/>
      <c r="O5597"/>
      <c r="P5597"/>
      <c r="Q5597"/>
      <c r="R5597"/>
      <c r="S5597" s="30"/>
    </row>
    <row r="5598" spans="1:19" x14ac:dyDescent="0.3">
      <c r="A5598" s="25"/>
      <c r="C5598"/>
      <c r="D5598"/>
      <c r="E5598"/>
      <c r="F5598"/>
      <c r="G5598"/>
      <c r="H5598"/>
      <c r="I5598"/>
      <c r="J5598"/>
      <c r="K5598"/>
      <c r="N5598"/>
      <c r="O5598"/>
      <c r="P5598"/>
      <c r="Q5598"/>
      <c r="R5598"/>
      <c r="S5598" s="30"/>
    </row>
    <row r="5599" spans="1:19" x14ac:dyDescent="0.3">
      <c r="A5599" s="25"/>
      <c r="C5599"/>
      <c r="D5599"/>
      <c r="E5599"/>
      <c r="F5599"/>
      <c r="G5599"/>
      <c r="H5599" s="26"/>
      <c r="I5599" s="26"/>
      <c r="J5599"/>
      <c r="K5599"/>
      <c r="N5599"/>
      <c r="O5599"/>
      <c r="P5599"/>
      <c r="Q5599"/>
      <c r="R5599"/>
      <c r="S5599" s="30"/>
    </row>
    <row r="5600" spans="1:19" x14ac:dyDescent="0.3">
      <c r="A5600" s="25"/>
      <c r="C5600"/>
      <c r="D5600"/>
      <c r="E5600"/>
      <c r="F5600"/>
      <c r="G5600"/>
      <c r="H5600"/>
      <c r="I5600"/>
      <c r="J5600"/>
      <c r="K5600"/>
      <c r="N5600"/>
      <c r="O5600"/>
      <c r="P5600"/>
      <c r="Q5600"/>
      <c r="R5600"/>
      <c r="S5600" s="30"/>
    </row>
    <row r="5601" spans="1:19" x14ac:dyDescent="0.3">
      <c r="A5601" s="25"/>
      <c r="C5601"/>
      <c r="D5601"/>
      <c r="E5601"/>
      <c r="F5601"/>
      <c r="G5601"/>
      <c r="H5601"/>
      <c r="I5601"/>
      <c r="J5601"/>
      <c r="K5601"/>
      <c r="N5601"/>
      <c r="O5601"/>
      <c r="P5601"/>
      <c r="Q5601"/>
      <c r="R5601"/>
      <c r="S5601" s="30"/>
    </row>
    <row r="5602" spans="1:19" x14ac:dyDescent="0.3">
      <c r="A5602" s="25"/>
      <c r="C5602"/>
      <c r="D5602"/>
      <c r="E5602"/>
      <c r="F5602"/>
      <c r="G5602"/>
      <c r="H5602"/>
      <c r="I5602"/>
      <c r="J5602"/>
      <c r="K5602"/>
      <c r="N5602"/>
      <c r="O5602"/>
      <c r="P5602"/>
      <c r="Q5602"/>
      <c r="R5602"/>
      <c r="S5602" s="30"/>
    </row>
    <row r="5603" spans="1:19" x14ac:dyDescent="0.3">
      <c r="A5603" s="25"/>
      <c r="C5603"/>
      <c r="D5603"/>
      <c r="E5603"/>
      <c r="F5603"/>
      <c r="G5603"/>
      <c r="H5603"/>
      <c r="I5603"/>
      <c r="J5603"/>
      <c r="K5603"/>
      <c r="N5603"/>
      <c r="O5603"/>
      <c r="P5603"/>
      <c r="Q5603"/>
      <c r="R5603"/>
      <c r="S5603" s="30"/>
    </row>
    <row r="5604" spans="1:19" x14ac:dyDescent="0.3">
      <c r="A5604" s="25"/>
      <c r="C5604"/>
      <c r="D5604"/>
      <c r="E5604"/>
      <c r="F5604"/>
      <c r="G5604"/>
      <c r="H5604"/>
      <c r="I5604"/>
      <c r="J5604"/>
      <c r="K5604"/>
      <c r="N5604"/>
      <c r="O5604"/>
      <c r="P5604"/>
      <c r="Q5604"/>
      <c r="R5604"/>
      <c r="S5604" s="30"/>
    </row>
    <row r="5605" spans="1:19" x14ac:dyDescent="0.3">
      <c r="A5605" s="25"/>
      <c r="C5605"/>
      <c r="D5605"/>
      <c r="E5605"/>
      <c r="F5605"/>
      <c r="G5605"/>
      <c r="H5605"/>
      <c r="I5605"/>
      <c r="J5605"/>
      <c r="K5605"/>
      <c r="N5605"/>
      <c r="O5605"/>
      <c r="P5605"/>
      <c r="Q5605"/>
      <c r="R5605"/>
      <c r="S5605" s="30"/>
    </row>
    <row r="5606" spans="1:19" x14ac:dyDescent="0.3">
      <c r="A5606" s="25"/>
      <c r="C5606"/>
      <c r="D5606"/>
      <c r="E5606"/>
      <c r="F5606"/>
      <c r="G5606"/>
      <c r="H5606" s="26"/>
      <c r="I5606" s="26"/>
      <c r="J5606"/>
      <c r="K5606"/>
      <c r="N5606"/>
      <c r="O5606"/>
      <c r="P5606"/>
      <c r="Q5606"/>
      <c r="R5606"/>
      <c r="S5606" s="30"/>
    </row>
    <row r="5607" spans="1:19" x14ac:dyDescent="0.3">
      <c r="A5607" s="25"/>
      <c r="C5607"/>
      <c r="D5607"/>
      <c r="E5607"/>
      <c r="F5607"/>
      <c r="G5607"/>
      <c r="H5607" s="26"/>
      <c r="I5607" s="26"/>
      <c r="J5607"/>
      <c r="K5607"/>
      <c r="N5607"/>
      <c r="O5607"/>
      <c r="P5607"/>
      <c r="Q5607"/>
      <c r="R5607"/>
      <c r="S5607" s="30"/>
    </row>
    <row r="5608" spans="1:19" x14ac:dyDescent="0.3">
      <c r="A5608" s="25"/>
      <c r="C5608"/>
      <c r="D5608"/>
      <c r="E5608"/>
      <c r="F5608"/>
      <c r="G5608"/>
      <c r="H5608"/>
      <c r="I5608"/>
      <c r="J5608"/>
      <c r="K5608"/>
      <c r="N5608"/>
      <c r="O5608"/>
      <c r="P5608"/>
      <c r="Q5608"/>
      <c r="R5608"/>
      <c r="S5608" s="30"/>
    </row>
    <row r="5609" spans="1:19" x14ac:dyDescent="0.3">
      <c r="A5609" s="25"/>
      <c r="C5609"/>
      <c r="D5609"/>
      <c r="E5609"/>
      <c r="F5609"/>
      <c r="G5609"/>
      <c r="H5609"/>
      <c r="I5609"/>
      <c r="J5609"/>
      <c r="K5609"/>
      <c r="N5609"/>
      <c r="O5609"/>
      <c r="P5609"/>
      <c r="Q5609"/>
      <c r="R5609"/>
      <c r="S5609" s="30"/>
    </row>
    <row r="5610" spans="1:19" x14ac:dyDescent="0.3">
      <c r="A5610" s="25"/>
      <c r="C5610"/>
      <c r="D5610"/>
      <c r="E5610"/>
      <c r="F5610"/>
      <c r="G5610"/>
      <c r="H5610"/>
      <c r="I5610"/>
      <c r="J5610"/>
      <c r="K5610"/>
      <c r="N5610"/>
      <c r="O5610"/>
      <c r="P5610"/>
      <c r="Q5610"/>
      <c r="R5610"/>
      <c r="S5610" s="30"/>
    </row>
    <row r="5611" spans="1:19" x14ac:dyDescent="0.3">
      <c r="A5611" s="25"/>
      <c r="C5611"/>
      <c r="D5611"/>
      <c r="E5611"/>
      <c r="F5611"/>
      <c r="G5611"/>
      <c r="H5611" s="26"/>
      <c r="I5611" s="26"/>
      <c r="J5611"/>
      <c r="K5611"/>
      <c r="N5611"/>
      <c r="O5611"/>
      <c r="P5611"/>
      <c r="Q5611"/>
      <c r="R5611"/>
      <c r="S5611" s="30"/>
    </row>
    <row r="5612" spans="1:19" x14ac:dyDescent="0.3">
      <c r="A5612" s="25"/>
      <c r="C5612"/>
      <c r="D5612"/>
      <c r="E5612"/>
      <c r="F5612"/>
      <c r="G5612"/>
      <c r="H5612"/>
      <c r="I5612"/>
      <c r="J5612"/>
      <c r="K5612"/>
      <c r="N5612"/>
      <c r="O5612"/>
      <c r="P5612"/>
      <c r="Q5612"/>
      <c r="R5612"/>
      <c r="S5612" s="30"/>
    </row>
    <row r="5613" spans="1:19" x14ac:dyDescent="0.3">
      <c r="A5613" s="25"/>
      <c r="C5613"/>
      <c r="D5613"/>
      <c r="E5613"/>
      <c r="F5613"/>
      <c r="G5613"/>
      <c r="H5613"/>
      <c r="I5613"/>
      <c r="J5613"/>
      <c r="K5613"/>
      <c r="N5613"/>
      <c r="O5613"/>
      <c r="P5613"/>
      <c r="Q5613"/>
      <c r="R5613"/>
      <c r="S5613" s="30"/>
    </row>
    <row r="5614" spans="1:19" x14ac:dyDescent="0.3">
      <c r="A5614" s="25"/>
      <c r="C5614"/>
      <c r="D5614"/>
      <c r="E5614"/>
      <c r="F5614"/>
      <c r="G5614"/>
      <c r="H5614" s="26"/>
      <c r="I5614"/>
      <c r="J5614"/>
      <c r="K5614"/>
      <c r="N5614"/>
      <c r="O5614"/>
      <c r="P5614"/>
      <c r="Q5614"/>
      <c r="R5614"/>
      <c r="S5614" s="30"/>
    </row>
    <row r="5615" spans="1:19" x14ac:dyDescent="0.3">
      <c r="A5615" s="25"/>
      <c r="C5615"/>
      <c r="D5615"/>
      <c r="E5615"/>
      <c r="F5615"/>
      <c r="G5615"/>
      <c r="H5615" s="26"/>
      <c r="I5615"/>
      <c r="J5615"/>
      <c r="K5615"/>
      <c r="N5615"/>
      <c r="O5615"/>
      <c r="P5615"/>
      <c r="Q5615"/>
      <c r="R5615"/>
      <c r="S5615" s="30"/>
    </row>
    <row r="5616" spans="1:19" x14ac:dyDescent="0.3">
      <c r="A5616" s="25"/>
      <c r="C5616"/>
      <c r="D5616"/>
      <c r="E5616"/>
      <c r="F5616"/>
      <c r="G5616"/>
      <c r="H5616" s="26"/>
      <c r="I5616" s="26"/>
      <c r="J5616"/>
      <c r="K5616"/>
      <c r="N5616"/>
      <c r="O5616"/>
      <c r="P5616"/>
      <c r="Q5616"/>
      <c r="R5616"/>
      <c r="S5616" s="30"/>
    </row>
    <row r="5617" spans="1:19" x14ac:dyDescent="0.3">
      <c r="A5617" s="25"/>
      <c r="C5617"/>
      <c r="D5617"/>
      <c r="E5617"/>
      <c r="F5617"/>
      <c r="G5617"/>
      <c r="H5617"/>
      <c r="I5617"/>
      <c r="J5617"/>
      <c r="K5617"/>
      <c r="N5617"/>
      <c r="O5617"/>
      <c r="P5617"/>
      <c r="Q5617"/>
      <c r="R5617"/>
      <c r="S5617" s="30"/>
    </row>
    <row r="5618" spans="1:19" x14ac:dyDescent="0.3">
      <c r="A5618" s="25"/>
      <c r="C5618"/>
      <c r="D5618"/>
      <c r="E5618"/>
      <c r="F5618"/>
      <c r="G5618"/>
      <c r="H5618" s="26"/>
      <c r="I5618"/>
      <c r="J5618"/>
      <c r="K5618"/>
      <c r="N5618"/>
      <c r="O5618"/>
      <c r="P5618"/>
      <c r="Q5618"/>
      <c r="R5618"/>
      <c r="S5618" s="30"/>
    </row>
    <row r="5619" spans="1:19" x14ac:dyDescent="0.3">
      <c r="A5619" s="25"/>
      <c r="C5619"/>
      <c r="D5619"/>
      <c r="E5619"/>
      <c r="F5619"/>
      <c r="G5619"/>
      <c r="H5619" s="26"/>
      <c r="I5619" s="26"/>
      <c r="J5619"/>
      <c r="K5619"/>
      <c r="N5619"/>
      <c r="O5619"/>
      <c r="P5619"/>
      <c r="Q5619"/>
      <c r="R5619"/>
      <c r="S5619" s="30"/>
    </row>
    <row r="5620" spans="1:19" x14ac:dyDescent="0.3">
      <c r="A5620" s="25"/>
      <c r="C5620"/>
      <c r="D5620"/>
      <c r="E5620"/>
      <c r="F5620"/>
      <c r="G5620"/>
      <c r="H5620"/>
      <c r="I5620"/>
      <c r="J5620"/>
      <c r="K5620"/>
      <c r="N5620"/>
      <c r="O5620"/>
      <c r="P5620"/>
      <c r="Q5620"/>
      <c r="R5620"/>
      <c r="S5620" s="30"/>
    </row>
    <row r="5621" spans="1:19" x14ac:dyDescent="0.3">
      <c r="A5621" s="25"/>
      <c r="C5621"/>
      <c r="D5621"/>
      <c r="E5621"/>
      <c r="F5621"/>
      <c r="G5621"/>
      <c r="H5621"/>
      <c r="I5621"/>
      <c r="J5621"/>
      <c r="K5621"/>
      <c r="N5621"/>
      <c r="O5621"/>
      <c r="P5621"/>
      <c r="Q5621"/>
      <c r="R5621"/>
      <c r="S5621" s="30"/>
    </row>
    <row r="5622" spans="1:19" x14ac:dyDescent="0.3">
      <c r="A5622" s="25"/>
      <c r="C5622"/>
      <c r="D5622"/>
      <c r="E5622"/>
      <c r="F5622"/>
      <c r="G5622"/>
      <c r="H5622"/>
      <c r="I5622"/>
      <c r="J5622"/>
      <c r="K5622"/>
      <c r="N5622"/>
      <c r="O5622"/>
      <c r="P5622"/>
      <c r="Q5622"/>
      <c r="R5622"/>
      <c r="S5622" s="30"/>
    </row>
    <row r="5623" spans="1:19" x14ac:dyDescent="0.3">
      <c r="A5623" s="25"/>
      <c r="C5623"/>
      <c r="D5623"/>
      <c r="E5623"/>
      <c r="F5623"/>
      <c r="G5623"/>
      <c r="H5623"/>
      <c r="I5623"/>
      <c r="J5623"/>
      <c r="K5623"/>
      <c r="N5623"/>
      <c r="O5623"/>
      <c r="P5623"/>
      <c r="Q5623"/>
      <c r="R5623"/>
      <c r="S5623" s="30"/>
    </row>
    <row r="5624" spans="1:19" x14ac:dyDescent="0.3">
      <c r="A5624" s="25"/>
      <c r="C5624"/>
      <c r="D5624"/>
      <c r="E5624"/>
      <c r="F5624"/>
      <c r="G5624"/>
      <c r="H5624"/>
      <c r="I5624"/>
      <c r="J5624"/>
      <c r="K5624"/>
      <c r="N5624"/>
      <c r="O5624"/>
      <c r="P5624"/>
      <c r="Q5624"/>
      <c r="R5624"/>
      <c r="S5624" s="30"/>
    </row>
    <row r="5625" spans="1:19" x14ac:dyDescent="0.3">
      <c r="A5625" s="25"/>
      <c r="C5625"/>
      <c r="D5625"/>
      <c r="E5625"/>
      <c r="F5625"/>
      <c r="G5625"/>
      <c r="H5625" s="26"/>
      <c r="I5625"/>
      <c r="J5625"/>
      <c r="K5625"/>
      <c r="N5625"/>
      <c r="O5625"/>
      <c r="P5625"/>
      <c r="Q5625"/>
      <c r="R5625"/>
      <c r="S5625" s="30"/>
    </row>
    <row r="5626" spans="1:19" x14ac:dyDescent="0.3">
      <c r="A5626" s="25"/>
      <c r="C5626"/>
      <c r="D5626"/>
      <c r="E5626"/>
      <c r="F5626"/>
      <c r="G5626"/>
      <c r="H5626" s="26"/>
      <c r="I5626"/>
      <c r="J5626"/>
      <c r="K5626"/>
      <c r="N5626"/>
      <c r="O5626"/>
      <c r="P5626"/>
      <c r="Q5626"/>
      <c r="R5626"/>
      <c r="S5626" s="30"/>
    </row>
    <row r="5627" spans="1:19" x14ac:dyDescent="0.3">
      <c r="A5627" s="25"/>
      <c r="C5627"/>
      <c r="D5627"/>
      <c r="E5627"/>
      <c r="F5627"/>
      <c r="G5627"/>
      <c r="H5627"/>
      <c r="I5627"/>
      <c r="J5627"/>
      <c r="K5627"/>
      <c r="N5627"/>
      <c r="O5627"/>
      <c r="P5627"/>
      <c r="Q5627"/>
      <c r="R5627"/>
      <c r="S5627" s="30"/>
    </row>
    <row r="5628" spans="1:19" x14ac:dyDescent="0.3">
      <c r="A5628" s="25"/>
      <c r="C5628"/>
      <c r="D5628"/>
      <c r="E5628"/>
      <c r="F5628"/>
      <c r="G5628"/>
      <c r="H5628" s="26"/>
      <c r="I5628"/>
      <c r="J5628"/>
      <c r="K5628"/>
      <c r="N5628"/>
      <c r="O5628"/>
      <c r="P5628"/>
      <c r="Q5628"/>
      <c r="R5628"/>
      <c r="S5628" s="30"/>
    </row>
    <row r="5629" spans="1:19" x14ac:dyDescent="0.3">
      <c r="A5629" s="25"/>
      <c r="C5629"/>
      <c r="D5629"/>
      <c r="E5629"/>
      <c r="F5629"/>
      <c r="G5629"/>
      <c r="H5629" s="26"/>
      <c r="I5629"/>
      <c r="J5629"/>
      <c r="K5629"/>
      <c r="N5629"/>
      <c r="O5629"/>
      <c r="P5629"/>
      <c r="Q5629"/>
      <c r="R5629"/>
      <c r="S5629" s="30"/>
    </row>
    <row r="5630" spans="1:19" x14ac:dyDescent="0.3">
      <c r="A5630" s="25"/>
      <c r="C5630"/>
      <c r="D5630"/>
      <c r="E5630"/>
      <c r="F5630"/>
      <c r="G5630"/>
      <c r="H5630"/>
      <c r="I5630"/>
      <c r="J5630"/>
      <c r="K5630"/>
      <c r="N5630"/>
      <c r="O5630"/>
      <c r="P5630"/>
      <c r="Q5630"/>
      <c r="R5630"/>
      <c r="S5630" s="30"/>
    </row>
    <row r="5631" spans="1:19" x14ac:dyDescent="0.3">
      <c r="A5631" s="25"/>
      <c r="C5631"/>
      <c r="D5631"/>
      <c r="E5631"/>
      <c r="F5631"/>
      <c r="G5631"/>
      <c r="H5631"/>
      <c r="I5631"/>
      <c r="J5631"/>
      <c r="K5631"/>
      <c r="N5631"/>
      <c r="O5631"/>
      <c r="P5631"/>
      <c r="Q5631"/>
      <c r="R5631"/>
      <c r="S5631" s="30"/>
    </row>
    <row r="5632" spans="1:19" x14ac:dyDescent="0.3">
      <c r="A5632" s="25"/>
      <c r="C5632"/>
      <c r="D5632"/>
      <c r="E5632"/>
      <c r="F5632"/>
      <c r="G5632"/>
      <c r="H5632"/>
      <c r="I5632"/>
      <c r="J5632"/>
      <c r="K5632"/>
      <c r="N5632"/>
      <c r="O5632"/>
      <c r="P5632"/>
      <c r="Q5632"/>
      <c r="R5632"/>
      <c r="S5632" s="30"/>
    </row>
    <row r="5633" spans="1:19" x14ac:dyDescent="0.3">
      <c r="A5633" s="25"/>
      <c r="C5633"/>
      <c r="D5633"/>
      <c r="E5633"/>
      <c r="F5633"/>
      <c r="G5633"/>
      <c r="H5633"/>
      <c r="I5633"/>
      <c r="J5633"/>
      <c r="K5633"/>
      <c r="N5633"/>
      <c r="O5633"/>
      <c r="P5633"/>
      <c r="Q5633"/>
      <c r="R5633"/>
      <c r="S5633" s="30"/>
    </row>
    <row r="5634" spans="1:19" x14ac:dyDescent="0.3">
      <c r="A5634" s="25"/>
      <c r="C5634"/>
      <c r="D5634"/>
      <c r="E5634"/>
      <c r="F5634"/>
      <c r="G5634"/>
      <c r="H5634" s="26"/>
      <c r="I5634"/>
      <c r="J5634"/>
      <c r="K5634"/>
      <c r="N5634"/>
      <c r="O5634"/>
      <c r="P5634"/>
      <c r="Q5634"/>
      <c r="R5634"/>
      <c r="S5634" s="30"/>
    </row>
    <row r="5635" spans="1:19" x14ac:dyDescent="0.3">
      <c r="A5635" s="25"/>
      <c r="C5635"/>
      <c r="D5635"/>
      <c r="E5635"/>
      <c r="F5635"/>
      <c r="G5635"/>
      <c r="H5635" s="26"/>
      <c r="I5635" s="26"/>
      <c r="J5635"/>
      <c r="K5635"/>
      <c r="N5635"/>
      <c r="O5635"/>
      <c r="P5635"/>
      <c r="Q5635"/>
      <c r="R5635"/>
      <c r="S5635" s="30"/>
    </row>
    <row r="5636" spans="1:19" x14ac:dyDescent="0.3">
      <c r="A5636" s="25"/>
      <c r="C5636"/>
      <c r="D5636"/>
      <c r="E5636"/>
      <c r="F5636"/>
      <c r="G5636"/>
      <c r="H5636" s="26"/>
      <c r="I5636"/>
      <c r="J5636"/>
      <c r="K5636"/>
      <c r="N5636"/>
      <c r="O5636"/>
      <c r="P5636"/>
      <c r="Q5636"/>
      <c r="R5636"/>
      <c r="S5636" s="30"/>
    </row>
    <row r="5637" spans="1:19" x14ac:dyDescent="0.3">
      <c r="A5637" s="25"/>
      <c r="C5637"/>
      <c r="D5637"/>
      <c r="E5637"/>
      <c r="F5637"/>
      <c r="G5637"/>
      <c r="H5637"/>
      <c r="I5637"/>
      <c r="J5637"/>
      <c r="K5637"/>
      <c r="N5637"/>
      <c r="O5637"/>
      <c r="P5637"/>
      <c r="Q5637"/>
      <c r="R5637"/>
      <c r="S5637" s="30"/>
    </row>
    <row r="5638" spans="1:19" x14ac:dyDescent="0.3">
      <c r="A5638" s="25"/>
      <c r="C5638"/>
      <c r="D5638"/>
      <c r="E5638"/>
      <c r="F5638"/>
      <c r="G5638"/>
      <c r="H5638" s="26"/>
      <c r="I5638" s="26"/>
      <c r="J5638"/>
      <c r="K5638"/>
      <c r="N5638"/>
      <c r="O5638"/>
      <c r="P5638"/>
      <c r="Q5638"/>
      <c r="R5638"/>
      <c r="S5638" s="30"/>
    </row>
    <row r="5639" spans="1:19" x14ac:dyDescent="0.3">
      <c r="A5639" s="25"/>
      <c r="C5639"/>
      <c r="D5639"/>
      <c r="E5639"/>
      <c r="F5639"/>
      <c r="G5639"/>
      <c r="H5639" s="26"/>
      <c r="I5639"/>
      <c r="J5639"/>
      <c r="K5639"/>
      <c r="N5639"/>
      <c r="O5639"/>
      <c r="P5639"/>
      <c r="Q5639"/>
      <c r="R5639"/>
      <c r="S5639" s="30"/>
    </row>
    <row r="5640" spans="1:19" x14ac:dyDescent="0.3">
      <c r="A5640" s="25"/>
      <c r="C5640"/>
      <c r="D5640"/>
      <c r="E5640"/>
      <c r="F5640"/>
      <c r="G5640"/>
      <c r="H5640" s="26"/>
      <c r="I5640" s="26"/>
      <c r="J5640"/>
      <c r="K5640"/>
      <c r="N5640"/>
      <c r="O5640"/>
      <c r="P5640"/>
      <c r="Q5640"/>
      <c r="R5640"/>
      <c r="S5640" s="30"/>
    </row>
    <row r="5641" spans="1:19" x14ac:dyDescent="0.3">
      <c r="A5641" s="25"/>
      <c r="C5641"/>
      <c r="D5641"/>
      <c r="E5641"/>
      <c r="F5641"/>
      <c r="G5641"/>
      <c r="H5641" s="26"/>
      <c r="I5641" s="26"/>
      <c r="J5641"/>
      <c r="K5641"/>
      <c r="N5641"/>
      <c r="O5641"/>
      <c r="P5641"/>
      <c r="Q5641"/>
      <c r="R5641"/>
      <c r="S5641" s="30"/>
    </row>
    <row r="5642" spans="1:19" x14ac:dyDescent="0.3">
      <c r="A5642" s="25"/>
      <c r="C5642"/>
      <c r="D5642"/>
      <c r="E5642"/>
      <c r="F5642"/>
      <c r="G5642"/>
      <c r="H5642" s="26"/>
      <c r="I5642" s="26"/>
      <c r="J5642"/>
      <c r="K5642"/>
      <c r="N5642"/>
      <c r="O5642"/>
      <c r="P5642"/>
      <c r="Q5642"/>
      <c r="R5642"/>
      <c r="S5642" s="30"/>
    </row>
    <row r="5643" spans="1:19" x14ac:dyDescent="0.3">
      <c r="A5643" s="25"/>
      <c r="C5643"/>
      <c r="D5643"/>
      <c r="E5643"/>
      <c r="F5643"/>
      <c r="G5643"/>
      <c r="H5643" s="26"/>
      <c r="I5643" s="26"/>
      <c r="J5643"/>
      <c r="K5643"/>
      <c r="N5643"/>
      <c r="O5643"/>
      <c r="P5643"/>
      <c r="Q5643"/>
      <c r="R5643"/>
      <c r="S5643" s="30"/>
    </row>
    <row r="5644" spans="1:19" x14ac:dyDescent="0.3">
      <c r="A5644" s="25"/>
      <c r="C5644"/>
      <c r="D5644"/>
      <c r="E5644"/>
      <c r="F5644"/>
      <c r="G5644"/>
      <c r="H5644" s="26"/>
      <c r="I5644"/>
      <c r="J5644"/>
      <c r="K5644"/>
      <c r="N5644"/>
      <c r="O5644"/>
      <c r="P5644"/>
      <c r="Q5644"/>
      <c r="R5644"/>
      <c r="S5644" s="30"/>
    </row>
    <row r="5645" spans="1:19" x14ac:dyDescent="0.3">
      <c r="A5645" s="25"/>
      <c r="C5645"/>
      <c r="D5645"/>
      <c r="E5645"/>
      <c r="F5645"/>
      <c r="G5645"/>
      <c r="H5645" s="26"/>
      <c r="I5645"/>
      <c r="J5645"/>
      <c r="K5645"/>
      <c r="N5645"/>
      <c r="O5645"/>
      <c r="P5645"/>
      <c r="Q5645"/>
      <c r="R5645"/>
      <c r="S5645" s="30"/>
    </row>
    <row r="5646" spans="1:19" x14ac:dyDescent="0.3">
      <c r="A5646" s="25"/>
      <c r="C5646"/>
      <c r="D5646"/>
      <c r="E5646"/>
      <c r="F5646"/>
      <c r="G5646"/>
      <c r="H5646" s="26"/>
      <c r="I5646"/>
      <c r="J5646"/>
      <c r="K5646"/>
      <c r="N5646"/>
      <c r="O5646"/>
      <c r="P5646"/>
      <c r="Q5646"/>
      <c r="R5646"/>
      <c r="S5646" s="30"/>
    </row>
    <row r="5647" spans="1:19" x14ac:dyDescent="0.3">
      <c r="A5647" s="25"/>
      <c r="C5647"/>
      <c r="D5647"/>
      <c r="E5647"/>
      <c r="F5647"/>
      <c r="G5647"/>
      <c r="H5647" s="26"/>
      <c r="I5647" s="26"/>
      <c r="J5647"/>
      <c r="K5647"/>
      <c r="N5647"/>
      <c r="O5647"/>
      <c r="P5647"/>
      <c r="Q5647"/>
      <c r="R5647"/>
      <c r="S5647" s="30"/>
    </row>
    <row r="5648" spans="1:19" x14ac:dyDescent="0.3">
      <c r="A5648" s="25"/>
      <c r="C5648"/>
      <c r="D5648"/>
      <c r="E5648"/>
      <c r="F5648"/>
      <c r="G5648"/>
      <c r="H5648"/>
      <c r="I5648" s="26"/>
      <c r="J5648"/>
      <c r="K5648"/>
      <c r="N5648"/>
      <c r="O5648"/>
      <c r="P5648"/>
      <c r="Q5648"/>
      <c r="R5648"/>
      <c r="S5648" s="30"/>
    </row>
    <row r="5649" spans="1:19" x14ac:dyDescent="0.3">
      <c r="A5649" s="25"/>
      <c r="C5649"/>
      <c r="D5649"/>
      <c r="E5649"/>
      <c r="F5649"/>
      <c r="G5649"/>
      <c r="H5649" s="26"/>
      <c r="I5649" s="26"/>
      <c r="J5649"/>
      <c r="K5649"/>
      <c r="N5649"/>
      <c r="O5649"/>
      <c r="P5649"/>
      <c r="Q5649"/>
      <c r="R5649"/>
      <c r="S5649" s="30"/>
    </row>
    <row r="5650" spans="1:19" x14ac:dyDescent="0.3">
      <c r="A5650" s="25"/>
      <c r="C5650"/>
      <c r="D5650"/>
      <c r="E5650"/>
      <c r="F5650"/>
      <c r="G5650"/>
      <c r="H5650" s="26"/>
      <c r="I5650" s="26"/>
      <c r="J5650"/>
      <c r="K5650"/>
      <c r="N5650"/>
      <c r="O5650"/>
      <c r="P5650"/>
      <c r="Q5650"/>
      <c r="R5650"/>
      <c r="S5650" s="30"/>
    </row>
    <row r="5651" spans="1:19" x14ac:dyDescent="0.3">
      <c r="A5651" s="25"/>
      <c r="C5651"/>
      <c r="D5651"/>
      <c r="E5651"/>
      <c r="F5651"/>
      <c r="G5651"/>
      <c r="H5651"/>
      <c r="I5651"/>
      <c r="J5651"/>
      <c r="K5651"/>
      <c r="N5651"/>
      <c r="O5651"/>
      <c r="P5651"/>
      <c r="Q5651"/>
      <c r="R5651"/>
      <c r="S5651" s="30"/>
    </row>
    <row r="5652" spans="1:19" x14ac:dyDescent="0.3">
      <c r="A5652" s="25"/>
      <c r="C5652"/>
      <c r="D5652"/>
      <c r="E5652"/>
      <c r="F5652"/>
      <c r="G5652"/>
      <c r="H5652" s="26"/>
      <c r="I5652" s="26"/>
      <c r="J5652"/>
      <c r="K5652"/>
      <c r="N5652"/>
      <c r="O5652"/>
      <c r="P5652"/>
      <c r="Q5652"/>
      <c r="R5652"/>
      <c r="S5652" s="30"/>
    </row>
    <row r="5653" spans="1:19" x14ac:dyDescent="0.3">
      <c r="A5653" s="25"/>
      <c r="C5653"/>
      <c r="D5653"/>
      <c r="E5653"/>
      <c r="F5653"/>
      <c r="G5653"/>
      <c r="H5653" s="26"/>
      <c r="I5653" s="26"/>
      <c r="J5653"/>
      <c r="K5653"/>
      <c r="N5653"/>
      <c r="O5653"/>
      <c r="P5653"/>
      <c r="Q5653"/>
      <c r="R5653"/>
      <c r="S5653" s="30"/>
    </row>
    <row r="5654" spans="1:19" x14ac:dyDescent="0.3">
      <c r="A5654" s="25"/>
      <c r="C5654"/>
      <c r="D5654"/>
      <c r="E5654"/>
      <c r="F5654"/>
      <c r="G5654"/>
      <c r="H5654" s="26"/>
      <c r="I5654" s="26"/>
      <c r="J5654"/>
      <c r="K5654"/>
      <c r="N5654"/>
      <c r="O5654"/>
      <c r="P5654"/>
      <c r="Q5654"/>
      <c r="R5654"/>
      <c r="S5654" s="30"/>
    </row>
    <row r="5655" spans="1:19" x14ac:dyDescent="0.3">
      <c r="A5655" s="25"/>
      <c r="C5655"/>
      <c r="D5655"/>
      <c r="E5655"/>
      <c r="F5655"/>
      <c r="G5655"/>
      <c r="H5655"/>
      <c r="I5655"/>
      <c r="J5655"/>
      <c r="K5655"/>
      <c r="N5655"/>
      <c r="O5655"/>
      <c r="P5655"/>
      <c r="Q5655"/>
      <c r="R5655"/>
      <c r="S5655" s="30"/>
    </row>
    <row r="5656" spans="1:19" x14ac:dyDescent="0.3">
      <c r="A5656" s="25"/>
      <c r="C5656"/>
      <c r="D5656"/>
      <c r="E5656"/>
      <c r="F5656"/>
      <c r="G5656"/>
      <c r="H5656" s="26"/>
      <c r="I5656" s="26"/>
      <c r="J5656"/>
      <c r="K5656"/>
      <c r="N5656"/>
      <c r="O5656"/>
      <c r="P5656"/>
      <c r="Q5656"/>
      <c r="R5656"/>
      <c r="S5656" s="30"/>
    </row>
    <row r="5657" spans="1:19" x14ac:dyDescent="0.3">
      <c r="A5657" s="25"/>
      <c r="C5657"/>
      <c r="D5657"/>
      <c r="E5657"/>
      <c r="F5657"/>
      <c r="G5657"/>
      <c r="H5657" s="26"/>
      <c r="I5657" s="26"/>
      <c r="J5657"/>
      <c r="K5657"/>
      <c r="N5657"/>
      <c r="O5657"/>
      <c r="P5657"/>
      <c r="Q5657"/>
      <c r="R5657"/>
      <c r="S5657" s="30"/>
    </row>
    <row r="5658" spans="1:19" x14ac:dyDescent="0.3">
      <c r="A5658" s="25"/>
      <c r="C5658"/>
      <c r="D5658"/>
      <c r="E5658"/>
      <c r="F5658"/>
      <c r="G5658"/>
      <c r="H5658" s="26"/>
      <c r="I5658" s="26"/>
      <c r="J5658"/>
      <c r="K5658"/>
      <c r="N5658"/>
      <c r="O5658"/>
      <c r="P5658"/>
      <c r="Q5658"/>
      <c r="R5658"/>
      <c r="S5658" s="30"/>
    </row>
    <row r="5659" spans="1:19" x14ac:dyDescent="0.3">
      <c r="A5659" s="25"/>
      <c r="C5659"/>
      <c r="D5659"/>
      <c r="E5659"/>
      <c r="F5659"/>
      <c r="G5659"/>
      <c r="H5659" s="26"/>
      <c r="I5659" s="26"/>
      <c r="J5659"/>
      <c r="K5659"/>
      <c r="N5659"/>
      <c r="O5659"/>
      <c r="P5659"/>
      <c r="Q5659"/>
      <c r="R5659"/>
      <c r="S5659" s="30"/>
    </row>
    <row r="5660" spans="1:19" x14ac:dyDescent="0.3">
      <c r="A5660" s="25"/>
      <c r="C5660"/>
      <c r="D5660"/>
      <c r="E5660"/>
      <c r="F5660"/>
      <c r="G5660"/>
      <c r="H5660" s="26"/>
      <c r="I5660" s="26"/>
      <c r="J5660"/>
      <c r="K5660"/>
      <c r="N5660"/>
      <c r="O5660"/>
      <c r="P5660"/>
      <c r="Q5660"/>
      <c r="R5660"/>
      <c r="S5660" s="30"/>
    </row>
    <row r="5661" spans="1:19" x14ac:dyDescent="0.3">
      <c r="A5661" s="25"/>
      <c r="C5661"/>
      <c r="D5661"/>
      <c r="E5661"/>
      <c r="F5661"/>
      <c r="G5661"/>
      <c r="H5661" s="26"/>
      <c r="I5661" s="26"/>
      <c r="J5661"/>
      <c r="K5661"/>
      <c r="N5661"/>
      <c r="O5661"/>
      <c r="P5661"/>
      <c r="Q5661"/>
      <c r="R5661"/>
      <c r="S5661" s="30"/>
    </row>
    <row r="5662" spans="1:19" x14ac:dyDescent="0.3">
      <c r="A5662" s="25"/>
      <c r="C5662"/>
      <c r="D5662"/>
      <c r="E5662"/>
      <c r="F5662"/>
      <c r="G5662"/>
      <c r="H5662" s="26"/>
      <c r="I5662" s="26"/>
      <c r="J5662"/>
      <c r="K5662"/>
      <c r="N5662"/>
      <c r="O5662"/>
      <c r="P5662"/>
      <c r="Q5662"/>
      <c r="R5662"/>
      <c r="S5662" s="30"/>
    </row>
    <row r="5663" spans="1:19" x14ac:dyDescent="0.3">
      <c r="A5663" s="25"/>
      <c r="C5663"/>
      <c r="D5663"/>
      <c r="E5663"/>
      <c r="F5663"/>
      <c r="G5663"/>
      <c r="H5663"/>
      <c r="I5663"/>
      <c r="J5663"/>
      <c r="K5663"/>
      <c r="N5663"/>
      <c r="O5663"/>
      <c r="P5663"/>
      <c r="Q5663"/>
      <c r="R5663"/>
      <c r="S5663" s="30"/>
    </row>
    <row r="5664" spans="1:19" x14ac:dyDescent="0.3">
      <c r="A5664" s="25"/>
      <c r="C5664"/>
      <c r="D5664"/>
      <c r="E5664"/>
      <c r="F5664"/>
      <c r="G5664"/>
      <c r="H5664"/>
      <c r="I5664" s="26"/>
      <c r="J5664"/>
      <c r="K5664"/>
      <c r="N5664"/>
      <c r="O5664"/>
      <c r="P5664"/>
      <c r="Q5664"/>
      <c r="R5664"/>
      <c r="S5664" s="30"/>
    </row>
    <row r="5665" spans="1:19" x14ac:dyDescent="0.3">
      <c r="A5665" s="25"/>
      <c r="C5665"/>
      <c r="D5665"/>
      <c r="E5665"/>
      <c r="F5665"/>
      <c r="G5665"/>
      <c r="H5665"/>
      <c r="I5665"/>
      <c r="J5665"/>
      <c r="K5665"/>
      <c r="N5665"/>
      <c r="O5665"/>
      <c r="P5665"/>
      <c r="Q5665"/>
      <c r="R5665"/>
      <c r="S5665" s="30"/>
    </row>
    <row r="5666" spans="1:19" x14ac:dyDescent="0.3">
      <c r="A5666" s="25"/>
      <c r="C5666"/>
      <c r="D5666"/>
      <c r="E5666"/>
      <c r="F5666"/>
      <c r="G5666"/>
      <c r="H5666" s="26"/>
      <c r="I5666" s="26"/>
      <c r="J5666"/>
      <c r="K5666"/>
      <c r="N5666"/>
      <c r="O5666"/>
      <c r="P5666"/>
      <c r="Q5666"/>
      <c r="R5666"/>
      <c r="S5666" s="30"/>
    </row>
    <row r="5667" spans="1:19" x14ac:dyDescent="0.3">
      <c r="A5667" s="25"/>
      <c r="C5667"/>
      <c r="D5667"/>
      <c r="E5667"/>
      <c r="F5667"/>
      <c r="G5667"/>
      <c r="H5667" s="26"/>
      <c r="I5667" s="26"/>
      <c r="J5667"/>
      <c r="K5667"/>
      <c r="N5667"/>
      <c r="O5667"/>
      <c r="P5667"/>
      <c r="Q5667"/>
      <c r="R5667"/>
      <c r="S5667" s="30"/>
    </row>
    <row r="5668" spans="1:19" x14ac:dyDescent="0.3">
      <c r="A5668" s="25"/>
      <c r="C5668"/>
      <c r="D5668"/>
      <c r="E5668"/>
      <c r="F5668"/>
      <c r="G5668"/>
      <c r="H5668"/>
      <c r="I5668"/>
      <c r="J5668"/>
      <c r="K5668"/>
      <c r="N5668"/>
      <c r="O5668"/>
      <c r="P5668"/>
      <c r="Q5668"/>
      <c r="R5668"/>
      <c r="S5668" s="30"/>
    </row>
    <row r="5669" spans="1:19" x14ac:dyDescent="0.3">
      <c r="A5669" s="25"/>
      <c r="C5669"/>
      <c r="D5669"/>
      <c r="E5669"/>
      <c r="F5669"/>
      <c r="G5669"/>
      <c r="H5669" s="26"/>
      <c r="I5669" s="26"/>
      <c r="J5669"/>
      <c r="K5669"/>
      <c r="N5669"/>
      <c r="O5669"/>
      <c r="P5669"/>
      <c r="Q5669"/>
      <c r="R5669"/>
      <c r="S5669" s="30"/>
    </row>
    <row r="5670" spans="1:19" x14ac:dyDescent="0.3">
      <c r="A5670" s="25"/>
      <c r="C5670"/>
      <c r="D5670"/>
      <c r="E5670"/>
      <c r="F5670"/>
      <c r="G5670"/>
      <c r="H5670" s="26"/>
      <c r="I5670" s="26"/>
      <c r="J5670"/>
      <c r="K5670"/>
      <c r="N5670"/>
      <c r="O5670"/>
      <c r="P5670"/>
      <c r="Q5670"/>
      <c r="R5670"/>
      <c r="S5670" s="30"/>
    </row>
    <row r="5671" spans="1:19" x14ac:dyDescent="0.3">
      <c r="A5671" s="25"/>
      <c r="C5671"/>
      <c r="D5671"/>
      <c r="E5671"/>
      <c r="F5671"/>
      <c r="G5671"/>
      <c r="H5671"/>
      <c r="I5671" s="26"/>
      <c r="J5671"/>
      <c r="K5671"/>
      <c r="N5671"/>
      <c r="O5671"/>
      <c r="P5671"/>
      <c r="Q5671"/>
      <c r="R5671"/>
      <c r="S5671" s="30"/>
    </row>
    <row r="5672" spans="1:19" x14ac:dyDescent="0.3">
      <c r="A5672" s="25"/>
      <c r="C5672"/>
      <c r="D5672"/>
      <c r="E5672"/>
      <c r="F5672"/>
      <c r="G5672"/>
      <c r="H5672" s="26"/>
      <c r="I5672" s="26"/>
      <c r="J5672"/>
      <c r="K5672"/>
      <c r="N5672"/>
      <c r="O5672"/>
      <c r="P5672"/>
      <c r="Q5672"/>
      <c r="R5672"/>
      <c r="S5672" s="30"/>
    </row>
    <row r="5673" spans="1:19" x14ac:dyDescent="0.3">
      <c r="A5673" s="25"/>
      <c r="C5673"/>
      <c r="D5673"/>
      <c r="E5673"/>
      <c r="F5673"/>
      <c r="G5673"/>
      <c r="H5673" s="26"/>
      <c r="I5673" s="26"/>
      <c r="J5673"/>
      <c r="K5673"/>
      <c r="N5673"/>
      <c r="O5673"/>
      <c r="P5673"/>
      <c r="Q5673"/>
      <c r="R5673"/>
      <c r="S5673" s="30"/>
    </row>
    <row r="5674" spans="1:19" x14ac:dyDescent="0.3">
      <c r="A5674" s="25"/>
      <c r="C5674"/>
      <c r="D5674"/>
      <c r="E5674"/>
      <c r="F5674"/>
      <c r="G5674"/>
      <c r="H5674"/>
      <c r="I5674"/>
      <c r="J5674"/>
      <c r="K5674"/>
      <c r="N5674"/>
      <c r="O5674"/>
      <c r="P5674"/>
      <c r="Q5674"/>
      <c r="R5674"/>
      <c r="S5674" s="30"/>
    </row>
    <row r="5675" spans="1:19" x14ac:dyDescent="0.3">
      <c r="A5675" s="25"/>
      <c r="C5675"/>
      <c r="D5675"/>
      <c r="E5675"/>
      <c r="F5675"/>
      <c r="G5675"/>
      <c r="H5675" s="26"/>
      <c r="I5675" s="26"/>
      <c r="J5675"/>
      <c r="K5675"/>
      <c r="N5675"/>
      <c r="O5675"/>
      <c r="P5675"/>
      <c r="Q5675"/>
      <c r="R5675"/>
      <c r="S5675" s="30"/>
    </row>
    <row r="5676" spans="1:19" x14ac:dyDescent="0.3">
      <c r="A5676" s="25"/>
      <c r="C5676"/>
      <c r="D5676"/>
      <c r="E5676"/>
      <c r="F5676"/>
      <c r="G5676"/>
      <c r="H5676" s="26"/>
      <c r="I5676" s="26"/>
      <c r="J5676"/>
      <c r="K5676"/>
      <c r="N5676"/>
      <c r="O5676"/>
      <c r="P5676"/>
      <c r="Q5676"/>
      <c r="R5676"/>
      <c r="S5676" s="30"/>
    </row>
    <row r="5677" spans="1:19" x14ac:dyDescent="0.3">
      <c r="A5677" s="25"/>
      <c r="C5677"/>
      <c r="D5677"/>
      <c r="E5677"/>
      <c r="F5677"/>
      <c r="G5677"/>
      <c r="H5677" s="26"/>
      <c r="I5677" s="26"/>
      <c r="J5677"/>
      <c r="K5677"/>
      <c r="N5677"/>
      <c r="O5677"/>
      <c r="P5677"/>
      <c r="Q5677"/>
      <c r="R5677"/>
      <c r="S5677" s="30"/>
    </row>
    <row r="5678" spans="1:19" x14ac:dyDescent="0.3">
      <c r="A5678" s="25"/>
      <c r="C5678"/>
      <c r="D5678"/>
      <c r="E5678"/>
      <c r="F5678"/>
      <c r="G5678"/>
      <c r="H5678" s="26"/>
      <c r="I5678" s="26"/>
      <c r="J5678"/>
      <c r="K5678"/>
      <c r="N5678"/>
      <c r="O5678"/>
      <c r="P5678"/>
      <c r="Q5678"/>
      <c r="R5678"/>
      <c r="S5678" s="30"/>
    </row>
    <row r="5679" spans="1:19" x14ac:dyDescent="0.3">
      <c r="A5679" s="25"/>
      <c r="C5679"/>
      <c r="D5679"/>
      <c r="E5679"/>
      <c r="F5679"/>
      <c r="G5679"/>
      <c r="H5679" s="26"/>
      <c r="I5679" s="26"/>
      <c r="J5679"/>
      <c r="K5679"/>
      <c r="N5679"/>
      <c r="O5679"/>
      <c r="P5679"/>
      <c r="Q5679"/>
      <c r="R5679"/>
      <c r="S5679" s="30"/>
    </row>
    <row r="5680" spans="1:19" x14ac:dyDescent="0.3">
      <c r="A5680" s="25"/>
      <c r="C5680"/>
      <c r="D5680"/>
      <c r="E5680"/>
      <c r="F5680"/>
      <c r="G5680"/>
      <c r="H5680" s="26"/>
      <c r="I5680" s="26"/>
      <c r="J5680"/>
      <c r="K5680"/>
      <c r="N5680"/>
      <c r="O5680"/>
      <c r="P5680"/>
      <c r="Q5680"/>
      <c r="R5680"/>
      <c r="S5680" s="30"/>
    </row>
    <row r="5681" spans="1:19" x14ac:dyDescent="0.3">
      <c r="A5681" s="25"/>
      <c r="C5681"/>
      <c r="D5681"/>
      <c r="E5681"/>
      <c r="F5681"/>
      <c r="G5681"/>
      <c r="H5681" s="26"/>
      <c r="I5681" s="26"/>
      <c r="J5681"/>
      <c r="K5681"/>
      <c r="N5681"/>
      <c r="O5681"/>
      <c r="P5681"/>
      <c r="Q5681"/>
      <c r="R5681"/>
      <c r="S5681" s="30"/>
    </row>
    <row r="5682" spans="1:19" x14ac:dyDescent="0.3">
      <c r="A5682" s="25"/>
      <c r="C5682"/>
      <c r="D5682"/>
      <c r="E5682"/>
      <c r="F5682"/>
      <c r="G5682"/>
      <c r="H5682" s="26"/>
      <c r="I5682" s="26"/>
      <c r="J5682"/>
      <c r="K5682"/>
      <c r="N5682"/>
      <c r="O5682"/>
      <c r="P5682"/>
      <c r="Q5682"/>
      <c r="R5682"/>
      <c r="S5682" s="30"/>
    </row>
    <row r="5683" spans="1:19" x14ac:dyDescent="0.3">
      <c r="A5683" s="25"/>
      <c r="C5683"/>
      <c r="D5683"/>
      <c r="E5683"/>
      <c r="F5683"/>
      <c r="G5683"/>
      <c r="H5683" s="26"/>
      <c r="I5683" s="26"/>
      <c r="J5683"/>
      <c r="K5683"/>
      <c r="N5683"/>
      <c r="O5683"/>
      <c r="P5683"/>
      <c r="Q5683"/>
      <c r="R5683"/>
      <c r="S5683" s="30"/>
    </row>
    <row r="5684" spans="1:19" x14ac:dyDescent="0.3">
      <c r="A5684" s="25"/>
      <c r="C5684"/>
      <c r="D5684"/>
      <c r="E5684"/>
      <c r="F5684"/>
      <c r="G5684"/>
      <c r="H5684" s="26"/>
      <c r="I5684" s="26"/>
      <c r="J5684"/>
      <c r="K5684"/>
      <c r="N5684"/>
      <c r="O5684"/>
      <c r="P5684"/>
      <c r="Q5684"/>
      <c r="R5684"/>
      <c r="S5684" s="30"/>
    </row>
    <row r="5685" spans="1:19" x14ac:dyDescent="0.3">
      <c r="A5685" s="25"/>
      <c r="C5685"/>
      <c r="D5685"/>
      <c r="E5685"/>
      <c r="F5685"/>
      <c r="G5685"/>
      <c r="H5685" s="26"/>
      <c r="I5685" s="26"/>
      <c r="J5685"/>
      <c r="K5685"/>
      <c r="N5685"/>
      <c r="O5685"/>
      <c r="P5685"/>
      <c r="Q5685"/>
      <c r="R5685"/>
      <c r="S5685" s="30"/>
    </row>
    <row r="5686" spans="1:19" x14ac:dyDescent="0.3">
      <c r="A5686" s="25"/>
      <c r="C5686"/>
      <c r="D5686"/>
      <c r="E5686"/>
      <c r="F5686"/>
      <c r="G5686"/>
      <c r="H5686" s="26"/>
      <c r="I5686" s="26"/>
      <c r="J5686"/>
      <c r="K5686"/>
      <c r="N5686"/>
      <c r="O5686"/>
      <c r="P5686"/>
      <c r="Q5686"/>
      <c r="R5686"/>
      <c r="S5686" s="30"/>
    </row>
    <row r="5687" spans="1:19" x14ac:dyDescent="0.3">
      <c r="A5687" s="25"/>
      <c r="C5687"/>
      <c r="D5687"/>
      <c r="E5687"/>
      <c r="F5687"/>
      <c r="G5687"/>
      <c r="H5687" s="26"/>
      <c r="I5687" s="26"/>
      <c r="J5687"/>
      <c r="K5687"/>
      <c r="N5687"/>
      <c r="O5687"/>
      <c r="P5687"/>
      <c r="Q5687"/>
      <c r="R5687"/>
      <c r="S5687" s="30"/>
    </row>
    <row r="5688" spans="1:19" x14ac:dyDescent="0.3">
      <c r="A5688" s="25"/>
      <c r="C5688"/>
      <c r="D5688"/>
      <c r="E5688"/>
      <c r="F5688"/>
      <c r="G5688"/>
      <c r="H5688" s="26"/>
      <c r="I5688" s="26"/>
      <c r="J5688"/>
      <c r="K5688"/>
      <c r="N5688"/>
      <c r="O5688"/>
      <c r="P5688"/>
      <c r="Q5688"/>
      <c r="R5688"/>
      <c r="S5688" s="30"/>
    </row>
    <row r="5689" spans="1:19" x14ac:dyDescent="0.3">
      <c r="A5689" s="25"/>
      <c r="C5689"/>
      <c r="D5689"/>
      <c r="E5689"/>
      <c r="F5689"/>
      <c r="G5689"/>
      <c r="H5689" s="26"/>
      <c r="I5689" s="26"/>
      <c r="J5689"/>
      <c r="K5689"/>
      <c r="N5689"/>
      <c r="O5689"/>
      <c r="P5689"/>
      <c r="Q5689"/>
      <c r="R5689"/>
      <c r="S5689" s="30"/>
    </row>
    <row r="5690" spans="1:19" x14ac:dyDescent="0.3">
      <c r="A5690" s="25"/>
      <c r="C5690"/>
      <c r="D5690"/>
      <c r="E5690"/>
      <c r="F5690"/>
      <c r="G5690"/>
      <c r="H5690" s="26"/>
      <c r="I5690" s="26"/>
      <c r="J5690"/>
      <c r="K5690"/>
      <c r="N5690"/>
      <c r="O5690"/>
      <c r="P5690"/>
      <c r="Q5690"/>
      <c r="R5690"/>
      <c r="S5690" s="30"/>
    </row>
    <row r="5691" spans="1:19" x14ac:dyDescent="0.3">
      <c r="A5691" s="25"/>
      <c r="C5691"/>
      <c r="D5691"/>
      <c r="E5691"/>
      <c r="F5691"/>
      <c r="G5691"/>
      <c r="H5691" s="26"/>
      <c r="I5691" s="26"/>
      <c r="J5691"/>
      <c r="K5691"/>
      <c r="N5691"/>
      <c r="O5691"/>
      <c r="P5691"/>
      <c r="Q5691"/>
      <c r="R5691"/>
      <c r="S5691" s="30"/>
    </row>
    <row r="5692" spans="1:19" x14ac:dyDescent="0.3">
      <c r="A5692" s="25"/>
      <c r="C5692"/>
      <c r="D5692"/>
      <c r="E5692"/>
      <c r="F5692"/>
      <c r="G5692"/>
      <c r="H5692" s="26"/>
      <c r="I5692" s="26"/>
      <c r="J5692"/>
      <c r="K5692"/>
      <c r="N5692"/>
      <c r="O5692"/>
      <c r="P5692"/>
      <c r="Q5692"/>
      <c r="R5692"/>
      <c r="S5692" s="30"/>
    </row>
    <row r="5693" spans="1:19" x14ac:dyDescent="0.3">
      <c r="A5693" s="25"/>
      <c r="C5693"/>
      <c r="D5693"/>
      <c r="E5693"/>
      <c r="F5693"/>
      <c r="G5693"/>
      <c r="H5693" s="26"/>
      <c r="I5693" s="26"/>
      <c r="J5693"/>
      <c r="K5693"/>
      <c r="N5693"/>
      <c r="O5693"/>
      <c r="P5693"/>
      <c r="Q5693"/>
      <c r="R5693"/>
      <c r="S5693" s="30"/>
    </row>
    <row r="5694" spans="1:19" x14ac:dyDescent="0.3">
      <c r="A5694" s="25"/>
      <c r="C5694"/>
      <c r="D5694"/>
      <c r="E5694"/>
      <c r="F5694"/>
      <c r="G5694"/>
      <c r="H5694" s="26"/>
      <c r="I5694" s="26"/>
      <c r="J5694"/>
      <c r="K5694"/>
      <c r="N5694"/>
      <c r="O5694"/>
      <c r="P5694"/>
      <c r="Q5694"/>
      <c r="R5694"/>
      <c r="S5694" s="30"/>
    </row>
    <row r="5695" spans="1:19" x14ac:dyDescent="0.3">
      <c r="A5695" s="25"/>
      <c r="C5695"/>
      <c r="D5695"/>
      <c r="E5695"/>
      <c r="F5695"/>
      <c r="G5695"/>
      <c r="H5695" s="26"/>
      <c r="I5695" s="26"/>
      <c r="J5695"/>
      <c r="K5695"/>
      <c r="N5695"/>
      <c r="O5695"/>
      <c r="P5695"/>
      <c r="Q5695"/>
      <c r="R5695"/>
      <c r="S5695" s="30"/>
    </row>
    <row r="5696" spans="1:19" x14ac:dyDescent="0.3">
      <c r="A5696" s="25"/>
      <c r="C5696"/>
      <c r="D5696"/>
      <c r="E5696"/>
      <c r="F5696"/>
      <c r="G5696"/>
      <c r="H5696" s="26"/>
      <c r="I5696" s="26"/>
      <c r="J5696"/>
      <c r="K5696"/>
      <c r="N5696"/>
      <c r="O5696"/>
      <c r="P5696"/>
      <c r="Q5696"/>
      <c r="R5696"/>
      <c r="S5696" s="30"/>
    </row>
    <row r="5697" spans="1:19" x14ac:dyDescent="0.3">
      <c r="A5697" s="25"/>
      <c r="C5697"/>
      <c r="D5697"/>
      <c r="E5697"/>
      <c r="F5697"/>
      <c r="G5697"/>
      <c r="H5697" s="14"/>
      <c r="I5697" s="26"/>
      <c r="J5697"/>
      <c r="K5697"/>
      <c r="N5697"/>
      <c r="O5697"/>
      <c r="P5697"/>
      <c r="Q5697"/>
      <c r="R5697"/>
      <c r="S5697" s="30"/>
    </row>
    <row r="5698" spans="1:19" x14ac:dyDescent="0.3">
      <c r="A5698" s="25"/>
      <c r="C5698"/>
      <c r="D5698"/>
      <c r="E5698"/>
      <c r="F5698"/>
      <c r="G5698"/>
      <c r="H5698" s="26"/>
      <c r="I5698" s="26"/>
      <c r="J5698"/>
      <c r="K5698"/>
      <c r="N5698"/>
      <c r="O5698"/>
      <c r="P5698"/>
      <c r="Q5698"/>
      <c r="R5698"/>
      <c r="S5698" s="30"/>
    </row>
    <row r="5699" spans="1:19" x14ac:dyDescent="0.3">
      <c r="A5699" s="25"/>
      <c r="C5699"/>
      <c r="D5699"/>
      <c r="E5699"/>
      <c r="F5699"/>
      <c r="G5699"/>
      <c r="H5699" s="14"/>
      <c r="I5699" s="14"/>
      <c r="J5699"/>
      <c r="K5699"/>
      <c r="N5699"/>
      <c r="O5699"/>
      <c r="P5699"/>
      <c r="Q5699"/>
      <c r="R5699"/>
      <c r="S5699" s="30"/>
    </row>
    <row r="5700" spans="1:19" x14ac:dyDescent="0.3">
      <c r="A5700" s="25"/>
      <c r="C5700"/>
      <c r="D5700"/>
      <c r="E5700"/>
      <c r="F5700"/>
      <c r="G5700"/>
      <c r="H5700" s="26"/>
      <c r="I5700" s="26"/>
      <c r="J5700"/>
      <c r="K5700"/>
      <c r="N5700"/>
      <c r="O5700"/>
      <c r="P5700"/>
      <c r="Q5700"/>
      <c r="R5700"/>
      <c r="S5700" s="30"/>
    </row>
    <row r="5701" spans="1:19" x14ac:dyDescent="0.3">
      <c r="A5701" s="25"/>
      <c r="C5701"/>
      <c r="D5701"/>
      <c r="E5701"/>
      <c r="F5701"/>
      <c r="G5701"/>
      <c r="H5701" s="26"/>
      <c r="I5701" s="14"/>
      <c r="J5701"/>
      <c r="K5701"/>
      <c r="N5701"/>
      <c r="O5701"/>
      <c r="P5701"/>
      <c r="Q5701"/>
      <c r="R5701"/>
      <c r="S5701" s="30"/>
    </row>
    <row r="5702" spans="1:19" x14ac:dyDescent="0.3">
      <c r="A5702" s="25"/>
      <c r="C5702"/>
      <c r="D5702"/>
      <c r="E5702"/>
      <c r="F5702"/>
      <c r="G5702"/>
      <c r="H5702" s="26"/>
      <c r="I5702" s="26"/>
      <c r="J5702"/>
      <c r="K5702"/>
      <c r="N5702"/>
      <c r="O5702"/>
      <c r="P5702"/>
      <c r="Q5702"/>
      <c r="R5702"/>
      <c r="S5702" s="30"/>
    </row>
    <row r="5703" spans="1:19" x14ac:dyDescent="0.3">
      <c r="A5703" s="25"/>
      <c r="C5703"/>
      <c r="D5703"/>
      <c r="E5703"/>
      <c r="F5703"/>
      <c r="G5703"/>
      <c r="H5703" s="26"/>
      <c r="I5703" s="26"/>
      <c r="J5703"/>
      <c r="K5703"/>
      <c r="N5703"/>
      <c r="O5703"/>
      <c r="P5703"/>
      <c r="Q5703"/>
      <c r="R5703"/>
      <c r="S5703" s="30"/>
    </row>
    <row r="5704" spans="1:19" x14ac:dyDescent="0.3">
      <c r="A5704" s="25"/>
      <c r="C5704"/>
      <c r="D5704"/>
      <c r="E5704"/>
      <c r="F5704"/>
      <c r="G5704"/>
      <c r="H5704" s="14"/>
      <c r="I5704" s="14"/>
      <c r="J5704"/>
      <c r="K5704"/>
      <c r="N5704"/>
      <c r="O5704"/>
      <c r="P5704"/>
      <c r="Q5704"/>
      <c r="R5704"/>
      <c r="S5704" s="30"/>
    </row>
    <row r="5705" spans="1:19" x14ac:dyDescent="0.3">
      <c r="A5705" s="25"/>
      <c r="C5705"/>
      <c r="D5705"/>
      <c r="E5705"/>
      <c r="F5705"/>
      <c r="G5705"/>
      <c r="H5705" s="26"/>
      <c r="I5705" s="26"/>
      <c r="J5705"/>
      <c r="K5705"/>
      <c r="N5705"/>
      <c r="O5705"/>
      <c r="P5705"/>
      <c r="Q5705"/>
      <c r="R5705"/>
      <c r="S5705" s="30"/>
    </row>
    <row r="5706" spans="1:19" x14ac:dyDescent="0.3">
      <c r="A5706" s="25"/>
      <c r="C5706"/>
      <c r="D5706"/>
      <c r="E5706"/>
      <c r="F5706"/>
      <c r="G5706"/>
      <c r="H5706" s="26"/>
      <c r="I5706" s="26"/>
      <c r="J5706"/>
      <c r="K5706"/>
      <c r="N5706"/>
      <c r="O5706"/>
      <c r="P5706"/>
      <c r="Q5706"/>
      <c r="R5706"/>
      <c r="S5706" s="30"/>
    </row>
    <row r="5707" spans="1:19" x14ac:dyDescent="0.3">
      <c r="A5707" s="25"/>
      <c r="C5707"/>
      <c r="D5707"/>
      <c r="E5707"/>
      <c r="F5707"/>
      <c r="G5707"/>
      <c r="H5707" s="26"/>
      <c r="I5707"/>
      <c r="J5707"/>
      <c r="K5707"/>
      <c r="N5707"/>
      <c r="O5707"/>
      <c r="P5707"/>
      <c r="Q5707"/>
      <c r="R5707"/>
      <c r="S5707" s="30"/>
    </row>
    <row r="5708" spans="1:19" x14ac:dyDescent="0.3">
      <c r="A5708" s="25"/>
      <c r="C5708"/>
      <c r="D5708"/>
      <c r="E5708"/>
      <c r="F5708"/>
      <c r="G5708"/>
      <c r="H5708" s="26"/>
      <c r="I5708" s="26"/>
      <c r="J5708"/>
      <c r="K5708"/>
      <c r="N5708"/>
      <c r="O5708"/>
      <c r="P5708"/>
      <c r="Q5708"/>
      <c r="R5708"/>
      <c r="S5708" s="30"/>
    </row>
    <row r="5709" spans="1:19" x14ac:dyDescent="0.3">
      <c r="A5709" s="25"/>
      <c r="C5709"/>
      <c r="D5709"/>
      <c r="E5709"/>
      <c r="F5709"/>
      <c r="G5709"/>
      <c r="H5709" s="26"/>
      <c r="I5709" s="26"/>
      <c r="J5709"/>
      <c r="K5709"/>
      <c r="N5709"/>
      <c r="O5709"/>
      <c r="P5709"/>
      <c r="Q5709"/>
      <c r="R5709"/>
      <c r="S5709" s="30"/>
    </row>
    <row r="5710" spans="1:19" x14ac:dyDescent="0.3">
      <c r="A5710" s="25"/>
      <c r="C5710"/>
      <c r="D5710"/>
      <c r="E5710"/>
      <c r="F5710"/>
      <c r="G5710"/>
      <c r="H5710" s="26"/>
      <c r="I5710" s="26"/>
      <c r="J5710"/>
      <c r="K5710"/>
      <c r="N5710"/>
      <c r="O5710"/>
      <c r="P5710"/>
      <c r="Q5710"/>
      <c r="R5710"/>
      <c r="S5710" s="30"/>
    </row>
    <row r="5711" spans="1:19" x14ac:dyDescent="0.3">
      <c r="A5711" s="25"/>
      <c r="C5711"/>
      <c r="D5711"/>
      <c r="E5711"/>
      <c r="F5711"/>
      <c r="G5711"/>
      <c r="H5711" s="26"/>
      <c r="I5711" s="26"/>
      <c r="J5711"/>
      <c r="K5711"/>
      <c r="N5711"/>
      <c r="O5711"/>
      <c r="P5711"/>
      <c r="Q5711"/>
      <c r="R5711"/>
      <c r="S5711" s="30"/>
    </row>
    <row r="5712" spans="1:19" x14ac:dyDescent="0.3">
      <c r="A5712" s="25"/>
      <c r="C5712"/>
      <c r="D5712"/>
      <c r="E5712"/>
      <c r="F5712"/>
      <c r="G5712"/>
      <c r="H5712" s="14"/>
      <c r="I5712" s="14"/>
      <c r="J5712"/>
      <c r="K5712"/>
      <c r="N5712"/>
      <c r="O5712"/>
      <c r="P5712"/>
      <c r="Q5712"/>
      <c r="R5712"/>
      <c r="S5712" s="30"/>
    </row>
    <row r="5713" spans="1:19" x14ac:dyDescent="0.3">
      <c r="A5713" s="25"/>
      <c r="C5713"/>
      <c r="D5713"/>
      <c r="E5713"/>
      <c r="F5713"/>
      <c r="G5713"/>
      <c r="H5713" s="26"/>
      <c r="I5713"/>
      <c r="J5713"/>
      <c r="K5713"/>
      <c r="N5713"/>
      <c r="O5713"/>
      <c r="P5713"/>
      <c r="Q5713"/>
      <c r="R5713"/>
      <c r="S5713" s="30"/>
    </row>
    <row r="5714" spans="1:19" x14ac:dyDescent="0.3">
      <c r="A5714" s="25"/>
      <c r="C5714"/>
      <c r="D5714"/>
      <c r="E5714"/>
      <c r="F5714"/>
      <c r="G5714"/>
      <c r="H5714" s="26"/>
      <c r="I5714" s="26"/>
      <c r="J5714"/>
      <c r="K5714"/>
      <c r="N5714"/>
      <c r="O5714"/>
      <c r="P5714"/>
      <c r="Q5714"/>
      <c r="R5714"/>
      <c r="S5714" s="30"/>
    </row>
    <row r="5715" spans="1:19" x14ac:dyDescent="0.3">
      <c r="A5715" s="25"/>
      <c r="C5715"/>
      <c r="D5715"/>
      <c r="E5715"/>
      <c r="F5715"/>
      <c r="G5715"/>
      <c r="H5715" s="14"/>
      <c r="I5715" s="26"/>
      <c r="J5715"/>
      <c r="K5715"/>
      <c r="N5715"/>
      <c r="O5715"/>
      <c r="P5715"/>
      <c r="Q5715"/>
      <c r="R5715"/>
      <c r="S5715" s="30"/>
    </row>
    <row r="5716" spans="1:19" x14ac:dyDescent="0.3">
      <c r="A5716" s="25"/>
      <c r="C5716"/>
      <c r="D5716"/>
      <c r="E5716"/>
      <c r="F5716"/>
      <c r="G5716"/>
      <c r="H5716" s="26"/>
      <c r="I5716" s="26"/>
      <c r="J5716"/>
      <c r="K5716"/>
      <c r="N5716"/>
      <c r="O5716"/>
      <c r="P5716"/>
      <c r="Q5716"/>
      <c r="R5716"/>
      <c r="S5716" s="30"/>
    </row>
    <row r="5717" spans="1:19" x14ac:dyDescent="0.3">
      <c r="A5717" s="25"/>
      <c r="C5717"/>
      <c r="D5717"/>
      <c r="E5717"/>
      <c r="F5717"/>
      <c r="G5717"/>
      <c r="H5717" s="26"/>
      <c r="I5717" s="26"/>
      <c r="J5717"/>
      <c r="K5717"/>
      <c r="N5717"/>
      <c r="O5717"/>
      <c r="P5717"/>
      <c r="Q5717"/>
      <c r="R5717"/>
      <c r="S5717" s="30"/>
    </row>
    <row r="5718" spans="1:19" x14ac:dyDescent="0.3">
      <c r="A5718" s="25"/>
      <c r="C5718"/>
      <c r="D5718"/>
      <c r="E5718"/>
      <c r="F5718"/>
      <c r="G5718"/>
      <c r="H5718" s="26"/>
      <c r="I5718" s="26"/>
      <c r="J5718"/>
      <c r="K5718"/>
      <c r="N5718"/>
      <c r="O5718"/>
      <c r="P5718"/>
      <c r="Q5718"/>
      <c r="R5718"/>
      <c r="S5718" s="30"/>
    </row>
    <row r="5719" spans="1:19" x14ac:dyDescent="0.3">
      <c r="A5719" s="25"/>
      <c r="C5719"/>
      <c r="D5719"/>
      <c r="E5719"/>
      <c r="F5719"/>
      <c r="G5719"/>
      <c r="H5719" s="26"/>
      <c r="I5719" s="26"/>
      <c r="J5719"/>
      <c r="K5719"/>
      <c r="N5719"/>
      <c r="O5719"/>
      <c r="P5719"/>
      <c r="Q5719"/>
      <c r="R5719"/>
      <c r="S5719" s="30"/>
    </row>
    <row r="5720" spans="1:19" x14ac:dyDescent="0.3">
      <c r="A5720" s="25"/>
      <c r="C5720"/>
      <c r="D5720"/>
      <c r="E5720"/>
      <c r="F5720"/>
      <c r="G5720"/>
      <c r="H5720"/>
      <c r="I5720"/>
      <c r="J5720"/>
      <c r="K5720"/>
      <c r="N5720"/>
      <c r="O5720"/>
      <c r="P5720"/>
      <c r="Q5720"/>
      <c r="R5720"/>
      <c r="S5720" s="30"/>
    </row>
    <row r="5721" spans="1:19" x14ac:dyDescent="0.3">
      <c r="A5721" s="25"/>
      <c r="C5721"/>
      <c r="D5721"/>
      <c r="E5721"/>
      <c r="F5721"/>
      <c r="G5721"/>
      <c r="H5721" s="26"/>
      <c r="I5721" s="26"/>
      <c r="J5721"/>
      <c r="K5721"/>
      <c r="N5721"/>
      <c r="O5721"/>
      <c r="P5721"/>
      <c r="Q5721"/>
      <c r="R5721"/>
      <c r="S5721" s="30"/>
    </row>
    <row r="5722" spans="1:19" x14ac:dyDescent="0.3">
      <c r="A5722" s="25"/>
      <c r="C5722"/>
      <c r="D5722"/>
      <c r="E5722"/>
      <c r="F5722"/>
      <c r="G5722"/>
      <c r="H5722" s="14"/>
      <c r="I5722" s="26"/>
      <c r="J5722"/>
      <c r="K5722"/>
      <c r="N5722"/>
      <c r="O5722"/>
      <c r="P5722"/>
      <c r="Q5722"/>
      <c r="R5722"/>
      <c r="S5722" s="30"/>
    </row>
    <row r="5723" spans="1:19" x14ac:dyDescent="0.3">
      <c r="A5723" s="25"/>
      <c r="C5723"/>
      <c r="D5723"/>
      <c r="E5723"/>
      <c r="F5723"/>
      <c r="G5723"/>
      <c r="H5723" s="26"/>
      <c r="I5723" s="26"/>
      <c r="J5723"/>
      <c r="K5723"/>
      <c r="N5723"/>
      <c r="O5723"/>
      <c r="P5723"/>
      <c r="Q5723"/>
      <c r="R5723"/>
      <c r="S5723" s="30"/>
    </row>
    <row r="5724" spans="1:19" x14ac:dyDescent="0.3">
      <c r="A5724" s="25"/>
      <c r="C5724"/>
      <c r="D5724"/>
      <c r="E5724"/>
      <c r="F5724"/>
      <c r="G5724"/>
      <c r="H5724"/>
      <c r="I5724"/>
      <c r="J5724"/>
      <c r="K5724"/>
      <c r="N5724"/>
      <c r="O5724"/>
      <c r="P5724"/>
      <c r="Q5724"/>
      <c r="R5724"/>
      <c r="S5724" s="30"/>
    </row>
    <row r="5725" spans="1:19" x14ac:dyDescent="0.3">
      <c r="A5725" s="25"/>
      <c r="C5725"/>
      <c r="D5725"/>
      <c r="E5725"/>
      <c r="F5725"/>
      <c r="G5725"/>
      <c r="H5725"/>
      <c r="I5725"/>
      <c r="J5725"/>
      <c r="K5725"/>
      <c r="N5725"/>
      <c r="O5725"/>
      <c r="P5725"/>
      <c r="Q5725"/>
      <c r="R5725"/>
      <c r="S5725" s="30"/>
    </row>
    <row r="5726" spans="1:19" x14ac:dyDescent="0.3">
      <c r="A5726" s="25"/>
      <c r="C5726"/>
      <c r="D5726"/>
      <c r="E5726"/>
      <c r="F5726"/>
      <c r="G5726"/>
      <c r="H5726" s="26"/>
      <c r="I5726"/>
      <c r="J5726"/>
      <c r="K5726"/>
      <c r="N5726"/>
      <c r="O5726"/>
      <c r="P5726"/>
      <c r="Q5726"/>
      <c r="R5726"/>
      <c r="S5726" s="30"/>
    </row>
    <row r="5727" spans="1:19" x14ac:dyDescent="0.3">
      <c r="A5727" s="25"/>
      <c r="C5727"/>
      <c r="D5727"/>
      <c r="E5727"/>
      <c r="F5727"/>
      <c r="G5727"/>
      <c r="H5727" s="26"/>
      <c r="I5727" s="26"/>
      <c r="J5727"/>
      <c r="K5727"/>
      <c r="N5727"/>
      <c r="O5727"/>
      <c r="P5727"/>
      <c r="Q5727"/>
      <c r="R5727"/>
      <c r="S5727" s="30"/>
    </row>
    <row r="5728" spans="1:19" x14ac:dyDescent="0.3">
      <c r="A5728" s="25"/>
      <c r="C5728"/>
      <c r="D5728"/>
      <c r="E5728"/>
      <c r="F5728"/>
      <c r="G5728"/>
      <c r="H5728" s="14"/>
      <c r="I5728" s="14"/>
      <c r="J5728"/>
      <c r="K5728"/>
      <c r="N5728"/>
      <c r="O5728"/>
      <c r="P5728"/>
      <c r="Q5728"/>
      <c r="R5728"/>
      <c r="S5728" s="30"/>
    </row>
    <row r="5729" spans="1:19" x14ac:dyDescent="0.3">
      <c r="A5729" s="25"/>
      <c r="C5729"/>
      <c r="D5729"/>
      <c r="E5729"/>
      <c r="F5729"/>
      <c r="G5729"/>
      <c r="H5729" s="14"/>
      <c r="I5729" s="14"/>
      <c r="J5729"/>
      <c r="K5729"/>
      <c r="N5729"/>
      <c r="O5729"/>
      <c r="P5729"/>
      <c r="Q5729"/>
      <c r="R5729"/>
      <c r="S5729" s="30"/>
    </row>
    <row r="5730" spans="1:19" x14ac:dyDescent="0.3">
      <c r="A5730" s="25"/>
      <c r="C5730"/>
      <c r="D5730"/>
      <c r="E5730"/>
      <c r="F5730"/>
      <c r="G5730"/>
      <c r="H5730" s="26"/>
      <c r="I5730" s="26"/>
      <c r="J5730"/>
      <c r="K5730"/>
      <c r="N5730"/>
      <c r="O5730"/>
      <c r="P5730"/>
      <c r="Q5730"/>
      <c r="R5730"/>
      <c r="S5730" s="30"/>
    </row>
    <row r="5731" spans="1:19" x14ac:dyDescent="0.3">
      <c r="A5731" s="25"/>
      <c r="C5731"/>
      <c r="D5731"/>
      <c r="E5731"/>
      <c r="F5731"/>
      <c r="G5731"/>
      <c r="H5731"/>
      <c r="I5731"/>
      <c r="J5731"/>
      <c r="K5731"/>
      <c r="N5731"/>
      <c r="O5731"/>
      <c r="P5731"/>
      <c r="Q5731"/>
      <c r="R5731"/>
      <c r="S5731" s="30"/>
    </row>
    <row r="5732" spans="1:19" x14ac:dyDescent="0.3">
      <c r="A5732" s="25"/>
      <c r="C5732"/>
      <c r="D5732"/>
      <c r="E5732"/>
      <c r="F5732"/>
      <c r="G5732"/>
      <c r="H5732" s="26"/>
      <c r="I5732" s="26"/>
      <c r="J5732"/>
      <c r="K5732"/>
      <c r="N5732"/>
      <c r="O5732"/>
      <c r="P5732"/>
      <c r="Q5732"/>
      <c r="R5732"/>
      <c r="S5732" s="30"/>
    </row>
    <row r="5733" spans="1:19" x14ac:dyDescent="0.3">
      <c r="A5733" s="25"/>
      <c r="C5733"/>
      <c r="D5733"/>
      <c r="E5733"/>
      <c r="F5733"/>
      <c r="G5733"/>
      <c r="H5733" s="26"/>
      <c r="I5733" s="26"/>
      <c r="J5733"/>
      <c r="K5733"/>
      <c r="N5733"/>
      <c r="O5733"/>
      <c r="P5733"/>
      <c r="Q5733"/>
      <c r="R5733"/>
      <c r="S5733" s="30"/>
    </row>
    <row r="5734" spans="1:19" x14ac:dyDescent="0.3">
      <c r="A5734" s="25"/>
      <c r="C5734"/>
      <c r="D5734"/>
      <c r="E5734"/>
      <c r="F5734"/>
      <c r="G5734"/>
      <c r="H5734" s="26"/>
      <c r="I5734" s="26"/>
      <c r="J5734"/>
      <c r="K5734"/>
      <c r="N5734"/>
      <c r="O5734"/>
      <c r="P5734"/>
      <c r="Q5734"/>
      <c r="R5734"/>
      <c r="S5734" s="30"/>
    </row>
    <row r="5735" spans="1:19" x14ac:dyDescent="0.3">
      <c r="A5735" s="25"/>
      <c r="C5735"/>
      <c r="D5735"/>
      <c r="E5735"/>
      <c r="F5735"/>
      <c r="G5735"/>
      <c r="H5735" s="26"/>
      <c r="I5735" s="26"/>
      <c r="J5735"/>
      <c r="K5735"/>
      <c r="N5735"/>
      <c r="O5735"/>
      <c r="P5735"/>
      <c r="Q5735"/>
      <c r="R5735"/>
      <c r="S5735" s="30"/>
    </row>
    <row r="5736" spans="1:19" x14ac:dyDescent="0.3">
      <c r="A5736" s="25"/>
      <c r="C5736"/>
      <c r="D5736"/>
      <c r="E5736"/>
      <c r="F5736"/>
      <c r="G5736"/>
      <c r="H5736"/>
      <c r="I5736"/>
      <c r="J5736"/>
      <c r="K5736"/>
      <c r="N5736"/>
      <c r="O5736"/>
      <c r="P5736"/>
      <c r="Q5736"/>
      <c r="R5736"/>
      <c r="S5736" s="30"/>
    </row>
    <row r="5737" spans="1:19" x14ac:dyDescent="0.3">
      <c r="A5737" s="25"/>
      <c r="C5737"/>
      <c r="D5737"/>
      <c r="E5737"/>
      <c r="F5737"/>
      <c r="G5737"/>
      <c r="J5737"/>
      <c r="K5737"/>
      <c r="N5737"/>
      <c r="O5737"/>
      <c r="P5737"/>
      <c r="Q5737"/>
      <c r="R5737"/>
      <c r="S5737" s="30"/>
    </row>
    <row r="5738" spans="1:19" x14ac:dyDescent="0.3">
      <c r="A5738" s="25"/>
      <c r="C5738"/>
      <c r="D5738"/>
      <c r="E5738"/>
      <c r="F5738"/>
      <c r="G5738"/>
      <c r="I5738"/>
      <c r="J5738"/>
      <c r="K5738"/>
      <c r="N5738"/>
      <c r="O5738"/>
      <c r="P5738"/>
      <c r="Q5738"/>
      <c r="R5738"/>
      <c r="S5738" s="30"/>
    </row>
    <row r="5739" spans="1:19" x14ac:dyDescent="0.3">
      <c r="A5739" s="25"/>
      <c r="C5739"/>
      <c r="D5739"/>
      <c r="E5739"/>
      <c r="F5739"/>
      <c r="G5739"/>
      <c r="H5739" s="26"/>
      <c r="I5739" s="26"/>
      <c r="J5739"/>
      <c r="K5739"/>
      <c r="N5739"/>
      <c r="O5739"/>
      <c r="P5739"/>
      <c r="Q5739"/>
      <c r="R5739"/>
      <c r="S5739" s="30"/>
    </row>
    <row r="5740" spans="1:19" x14ac:dyDescent="0.3">
      <c r="A5740" s="25"/>
      <c r="C5740"/>
      <c r="D5740"/>
      <c r="E5740"/>
      <c r="F5740"/>
      <c r="G5740"/>
      <c r="I5740"/>
      <c r="J5740"/>
      <c r="K5740"/>
      <c r="N5740"/>
      <c r="O5740"/>
      <c r="P5740"/>
      <c r="Q5740"/>
      <c r="R5740"/>
      <c r="S5740" s="30"/>
    </row>
    <row r="5741" spans="1:19" x14ac:dyDescent="0.3">
      <c r="A5741" s="25"/>
      <c r="C5741"/>
      <c r="D5741"/>
      <c r="E5741"/>
      <c r="F5741"/>
      <c r="G5741"/>
      <c r="H5741" s="26"/>
      <c r="I5741" s="26"/>
      <c r="J5741"/>
      <c r="K5741"/>
      <c r="N5741"/>
      <c r="O5741"/>
      <c r="P5741"/>
      <c r="Q5741"/>
      <c r="R5741"/>
      <c r="S5741" s="30"/>
    </row>
    <row r="5742" spans="1:19" x14ac:dyDescent="0.3">
      <c r="A5742" s="25"/>
      <c r="C5742"/>
      <c r="D5742"/>
      <c r="E5742"/>
      <c r="F5742"/>
      <c r="G5742"/>
      <c r="H5742" s="26"/>
      <c r="I5742" s="14"/>
      <c r="J5742"/>
      <c r="K5742"/>
      <c r="N5742"/>
      <c r="O5742"/>
      <c r="P5742"/>
      <c r="Q5742"/>
      <c r="R5742"/>
      <c r="S5742" s="30"/>
    </row>
    <row r="5743" spans="1:19" x14ac:dyDescent="0.3">
      <c r="A5743" s="25"/>
      <c r="C5743"/>
      <c r="D5743"/>
      <c r="E5743"/>
      <c r="F5743"/>
      <c r="G5743"/>
      <c r="H5743" s="26"/>
      <c r="I5743" s="26"/>
      <c r="J5743"/>
      <c r="K5743"/>
      <c r="N5743"/>
      <c r="O5743"/>
      <c r="P5743"/>
      <c r="Q5743"/>
      <c r="R5743"/>
      <c r="S5743" s="30"/>
    </row>
    <row r="5744" spans="1:19" x14ac:dyDescent="0.3">
      <c r="A5744" s="25"/>
      <c r="C5744"/>
      <c r="D5744"/>
      <c r="E5744"/>
      <c r="F5744"/>
      <c r="G5744"/>
      <c r="H5744" s="26"/>
      <c r="I5744"/>
      <c r="J5744"/>
      <c r="K5744"/>
      <c r="N5744"/>
      <c r="O5744"/>
      <c r="P5744"/>
      <c r="Q5744"/>
      <c r="R5744"/>
      <c r="S5744" s="30"/>
    </row>
    <row r="5745" spans="1:19" x14ac:dyDescent="0.3">
      <c r="A5745" s="25"/>
      <c r="C5745"/>
      <c r="D5745"/>
      <c r="E5745"/>
      <c r="F5745"/>
      <c r="G5745"/>
      <c r="H5745" s="26"/>
      <c r="I5745"/>
      <c r="J5745"/>
      <c r="K5745"/>
      <c r="N5745"/>
      <c r="O5745"/>
      <c r="P5745"/>
      <c r="Q5745"/>
      <c r="R5745"/>
      <c r="S5745" s="30"/>
    </row>
    <row r="5746" spans="1:19" x14ac:dyDescent="0.3">
      <c r="A5746" s="25"/>
      <c r="C5746"/>
      <c r="D5746"/>
      <c r="E5746"/>
      <c r="F5746"/>
      <c r="G5746"/>
      <c r="H5746" s="26"/>
      <c r="I5746" s="26"/>
      <c r="J5746"/>
      <c r="K5746"/>
      <c r="N5746"/>
      <c r="O5746"/>
      <c r="P5746"/>
      <c r="Q5746"/>
      <c r="R5746"/>
      <c r="S5746" s="30"/>
    </row>
    <row r="5747" spans="1:19" x14ac:dyDescent="0.3">
      <c r="A5747" s="25"/>
      <c r="C5747"/>
      <c r="D5747"/>
      <c r="E5747"/>
      <c r="F5747"/>
      <c r="G5747"/>
      <c r="H5747"/>
      <c r="I5747"/>
      <c r="J5747"/>
      <c r="K5747"/>
      <c r="N5747"/>
      <c r="O5747"/>
      <c r="P5747"/>
      <c r="Q5747"/>
      <c r="R5747"/>
      <c r="S5747" s="30"/>
    </row>
    <row r="5748" spans="1:19" x14ac:dyDescent="0.3">
      <c r="A5748" s="25"/>
      <c r="C5748"/>
      <c r="D5748"/>
      <c r="E5748"/>
      <c r="F5748"/>
      <c r="G5748"/>
      <c r="H5748" s="14"/>
      <c r="I5748" s="26"/>
      <c r="J5748"/>
      <c r="K5748"/>
      <c r="N5748"/>
      <c r="O5748"/>
      <c r="P5748"/>
      <c r="Q5748"/>
      <c r="R5748"/>
      <c r="S5748" s="30"/>
    </row>
    <row r="5749" spans="1:19" x14ac:dyDescent="0.3">
      <c r="A5749" s="25"/>
      <c r="C5749"/>
      <c r="D5749"/>
      <c r="E5749"/>
      <c r="F5749"/>
      <c r="G5749"/>
      <c r="H5749" s="26"/>
      <c r="I5749" s="26"/>
      <c r="J5749"/>
      <c r="K5749"/>
      <c r="N5749"/>
      <c r="O5749"/>
      <c r="P5749"/>
      <c r="Q5749"/>
      <c r="R5749"/>
      <c r="S5749" s="30"/>
    </row>
    <row r="5750" spans="1:19" x14ac:dyDescent="0.3">
      <c r="A5750" s="25"/>
      <c r="C5750"/>
      <c r="D5750"/>
      <c r="E5750"/>
      <c r="F5750"/>
      <c r="G5750"/>
      <c r="H5750"/>
      <c r="I5750"/>
      <c r="J5750"/>
      <c r="K5750"/>
      <c r="N5750"/>
      <c r="O5750"/>
      <c r="P5750"/>
      <c r="Q5750"/>
      <c r="R5750"/>
      <c r="S5750" s="30"/>
    </row>
    <row r="5751" spans="1:19" x14ac:dyDescent="0.3">
      <c r="A5751" s="25"/>
      <c r="C5751"/>
      <c r="D5751"/>
      <c r="E5751"/>
      <c r="F5751"/>
      <c r="G5751"/>
      <c r="J5751"/>
      <c r="K5751"/>
      <c r="N5751"/>
      <c r="O5751"/>
      <c r="P5751"/>
      <c r="Q5751"/>
      <c r="R5751"/>
      <c r="S5751" s="30"/>
    </row>
    <row r="5752" spans="1:19" x14ac:dyDescent="0.3">
      <c r="A5752" s="25"/>
      <c r="C5752"/>
      <c r="D5752"/>
      <c r="E5752"/>
      <c r="F5752"/>
      <c r="G5752"/>
      <c r="J5752"/>
      <c r="K5752"/>
      <c r="N5752"/>
      <c r="O5752"/>
      <c r="P5752"/>
      <c r="Q5752"/>
      <c r="R5752"/>
      <c r="S5752" s="30"/>
    </row>
    <row r="5753" spans="1:19" x14ac:dyDescent="0.3">
      <c r="A5753" s="25"/>
      <c r="C5753"/>
      <c r="D5753"/>
      <c r="E5753"/>
      <c r="F5753"/>
      <c r="G5753"/>
      <c r="H5753"/>
      <c r="I5753"/>
      <c r="J5753"/>
      <c r="K5753"/>
      <c r="N5753"/>
      <c r="O5753"/>
      <c r="P5753"/>
      <c r="Q5753"/>
      <c r="R5753"/>
      <c r="S5753" s="30"/>
    </row>
    <row r="5754" spans="1:19" x14ac:dyDescent="0.3">
      <c r="A5754" s="25"/>
      <c r="C5754"/>
      <c r="D5754"/>
      <c r="E5754"/>
      <c r="F5754"/>
      <c r="G5754"/>
      <c r="I5754"/>
      <c r="J5754"/>
      <c r="K5754"/>
      <c r="N5754"/>
      <c r="O5754"/>
      <c r="P5754"/>
      <c r="Q5754"/>
      <c r="R5754"/>
      <c r="S5754" s="30"/>
    </row>
    <row r="5755" spans="1:19" x14ac:dyDescent="0.3">
      <c r="A5755" s="25"/>
      <c r="C5755"/>
      <c r="D5755"/>
      <c r="E5755"/>
      <c r="F5755"/>
      <c r="G5755"/>
      <c r="H5755" s="26"/>
      <c r="I5755" s="26"/>
      <c r="J5755"/>
      <c r="K5755"/>
      <c r="N5755"/>
      <c r="O5755"/>
      <c r="P5755"/>
      <c r="Q5755"/>
      <c r="R5755"/>
      <c r="S5755" s="30"/>
    </row>
    <row r="5756" spans="1:19" x14ac:dyDescent="0.3">
      <c r="A5756" s="25"/>
      <c r="C5756"/>
      <c r="D5756"/>
      <c r="E5756"/>
      <c r="F5756"/>
      <c r="G5756"/>
      <c r="H5756" s="26"/>
      <c r="I5756" s="26"/>
      <c r="J5756"/>
      <c r="K5756"/>
      <c r="N5756"/>
      <c r="O5756"/>
      <c r="P5756"/>
      <c r="Q5756"/>
      <c r="R5756"/>
      <c r="S5756" s="30"/>
    </row>
    <row r="5757" spans="1:19" x14ac:dyDescent="0.3">
      <c r="A5757" s="25"/>
      <c r="C5757"/>
      <c r="D5757"/>
      <c r="E5757"/>
      <c r="F5757"/>
      <c r="G5757"/>
      <c r="H5757" s="14"/>
      <c r="I5757" s="26"/>
      <c r="J5757"/>
      <c r="K5757"/>
      <c r="N5757"/>
      <c r="O5757"/>
      <c r="P5757"/>
      <c r="Q5757"/>
      <c r="R5757"/>
      <c r="S5757" s="30"/>
    </row>
    <row r="5758" spans="1:19" x14ac:dyDescent="0.3">
      <c r="A5758" s="25"/>
      <c r="C5758"/>
      <c r="D5758"/>
      <c r="E5758"/>
      <c r="F5758"/>
      <c r="G5758"/>
      <c r="I5758"/>
      <c r="J5758"/>
      <c r="K5758"/>
      <c r="N5758"/>
      <c r="O5758"/>
      <c r="P5758"/>
      <c r="Q5758"/>
      <c r="R5758"/>
      <c r="S5758" s="30"/>
    </row>
    <row r="5759" spans="1:19" x14ac:dyDescent="0.3">
      <c r="A5759" s="25"/>
      <c r="C5759"/>
      <c r="D5759"/>
      <c r="E5759"/>
      <c r="F5759"/>
      <c r="G5759"/>
      <c r="H5759" s="26"/>
      <c r="I5759"/>
      <c r="J5759"/>
      <c r="K5759"/>
      <c r="N5759"/>
      <c r="O5759"/>
      <c r="P5759"/>
      <c r="Q5759"/>
      <c r="R5759"/>
      <c r="S5759" s="30"/>
    </row>
    <row r="5760" spans="1:19" x14ac:dyDescent="0.3">
      <c r="A5760" s="25"/>
      <c r="C5760"/>
      <c r="D5760"/>
      <c r="E5760"/>
      <c r="F5760"/>
      <c r="G5760"/>
      <c r="I5760"/>
      <c r="J5760"/>
      <c r="K5760"/>
      <c r="N5760"/>
      <c r="O5760"/>
      <c r="P5760"/>
      <c r="Q5760"/>
      <c r="R5760"/>
      <c r="S5760" s="30"/>
    </row>
    <row r="5761" spans="1:19" x14ac:dyDescent="0.3">
      <c r="A5761" s="25"/>
      <c r="C5761"/>
      <c r="D5761"/>
      <c r="E5761"/>
      <c r="F5761"/>
      <c r="G5761"/>
      <c r="H5761" s="26"/>
      <c r="I5761" s="26"/>
      <c r="J5761"/>
      <c r="K5761"/>
      <c r="N5761"/>
      <c r="O5761"/>
      <c r="P5761"/>
      <c r="Q5761"/>
      <c r="R5761"/>
      <c r="S5761" s="30"/>
    </row>
    <row r="5762" spans="1:19" x14ac:dyDescent="0.3">
      <c r="A5762" s="25"/>
      <c r="C5762"/>
      <c r="D5762"/>
      <c r="E5762"/>
      <c r="F5762"/>
      <c r="G5762"/>
      <c r="H5762" s="26"/>
      <c r="I5762" s="26"/>
      <c r="J5762"/>
      <c r="K5762"/>
      <c r="N5762"/>
      <c r="O5762"/>
      <c r="P5762"/>
      <c r="Q5762"/>
      <c r="R5762"/>
      <c r="S5762" s="30"/>
    </row>
    <row r="5763" spans="1:19" x14ac:dyDescent="0.3">
      <c r="A5763" s="25"/>
      <c r="C5763"/>
      <c r="D5763"/>
      <c r="E5763"/>
      <c r="F5763"/>
      <c r="G5763"/>
      <c r="H5763" s="26"/>
      <c r="I5763" s="26"/>
      <c r="J5763"/>
      <c r="K5763"/>
      <c r="N5763"/>
      <c r="O5763"/>
      <c r="P5763"/>
      <c r="Q5763"/>
      <c r="R5763"/>
      <c r="S5763" s="30"/>
    </row>
    <row r="5764" spans="1:19" x14ac:dyDescent="0.3">
      <c r="A5764" s="25"/>
      <c r="C5764"/>
      <c r="D5764"/>
      <c r="E5764"/>
      <c r="F5764"/>
      <c r="G5764"/>
      <c r="H5764" s="26"/>
      <c r="I5764"/>
      <c r="J5764"/>
      <c r="K5764"/>
      <c r="N5764"/>
      <c r="O5764"/>
      <c r="P5764"/>
      <c r="Q5764"/>
      <c r="R5764"/>
      <c r="S5764" s="30"/>
    </row>
    <row r="5765" spans="1:19" x14ac:dyDescent="0.3">
      <c r="A5765" s="25"/>
      <c r="C5765"/>
      <c r="D5765"/>
      <c r="E5765"/>
      <c r="F5765"/>
      <c r="G5765"/>
      <c r="H5765" s="14"/>
      <c r="I5765" s="26"/>
      <c r="J5765"/>
      <c r="K5765"/>
      <c r="N5765"/>
      <c r="O5765"/>
      <c r="P5765"/>
      <c r="Q5765"/>
      <c r="R5765"/>
      <c r="S5765" s="30"/>
    </row>
    <row r="5766" spans="1:19" x14ac:dyDescent="0.3">
      <c r="A5766" s="25"/>
      <c r="C5766"/>
      <c r="D5766"/>
      <c r="E5766"/>
      <c r="F5766"/>
      <c r="G5766"/>
      <c r="H5766"/>
      <c r="I5766"/>
      <c r="J5766"/>
      <c r="K5766"/>
      <c r="N5766"/>
      <c r="O5766"/>
      <c r="P5766"/>
      <c r="Q5766"/>
      <c r="R5766"/>
      <c r="S5766" s="30"/>
    </row>
    <row r="5767" spans="1:19" x14ac:dyDescent="0.3">
      <c r="A5767" s="25"/>
      <c r="C5767"/>
      <c r="D5767"/>
      <c r="E5767"/>
      <c r="F5767"/>
      <c r="G5767"/>
      <c r="H5767" s="26"/>
      <c r="I5767" s="26"/>
      <c r="J5767"/>
      <c r="K5767"/>
      <c r="N5767"/>
      <c r="O5767"/>
      <c r="P5767"/>
      <c r="Q5767"/>
      <c r="R5767"/>
      <c r="S5767" s="30"/>
    </row>
    <row r="5768" spans="1:19" x14ac:dyDescent="0.3">
      <c r="A5768" s="25"/>
      <c r="C5768"/>
      <c r="D5768"/>
      <c r="E5768"/>
      <c r="F5768"/>
      <c r="G5768"/>
      <c r="H5768" s="26"/>
      <c r="I5768" s="26"/>
      <c r="J5768"/>
      <c r="K5768"/>
      <c r="N5768"/>
      <c r="O5768"/>
      <c r="P5768"/>
      <c r="Q5768"/>
      <c r="R5768"/>
      <c r="S5768" s="30"/>
    </row>
    <row r="5769" spans="1:19" x14ac:dyDescent="0.3">
      <c r="A5769" s="25"/>
      <c r="C5769"/>
      <c r="D5769"/>
      <c r="E5769"/>
      <c r="F5769"/>
      <c r="G5769"/>
      <c r="H5769" s="26"/>
      <c r="I5769"/>
      <c r="J5769"/>
      <c r="K5769"/>
      <c r="N5769"/>
      <c r="O5769"/>
      <c r="P5769"/>
      <c r="Q5769"/>
      <c r="R5769"/>
      <c r="S5769" s="30"/>
    </row>
    <row r="5770" spans="1:19" x14ac:dyDescent="0.3">
      <c r="A5770" s="25"/>
      <c r="C5770"/>
      <c r="D5770"/>
      <c r="E5770"/>
      <c r="F5770"/>
      <c r="G5770"/>
      <c r="H5770" s="26"/>
      <c r="I5770" s="26"/>
      <c r="J5770"/>
      <c r="K5770"/>
      <c r="N5770"/>
      <c r="O5770"/>
      <c r="P5770"/>
      <c r="Q5770"/>
      <c r="R5770"/>
      <c r="S5770" s="30"/>
    </row>
    <row r="5771" spans="1:19" x14ac:dyDescent="0.3">
      <c r="A5771" s="25"/>
      <c r="C5771"/>
      <c r="D5771"/>
      <c r="E5771"/>
      <c r="F5771"/>
      <c r="G5771"/>
      <c r="J5771"/>
      <c r="K5771"/>
      <c r="N5771"/>
      <c r="O5771"/>
      <c r="P5771"/>
      <c r="Q5771"/>
      <c r="R5771"/>
      <c r="S5771" s="30"/>
    </row>
    <row r="5772" spans="1:19" x14ac:dyDescent="0.3">
      <c r="A5772" s="25"/>
      <c r="C5772"/>
      <c r="D5772"/>
      <c r="E5772"/>
      <c r="F5772"/>
      <c r="G5772"/>
      <c r="H5772" s="26"/>
      <c r="I5772" s="26"/>
      <c r="J5772"/>
      <c r="K5772"/>
      <c r="N5772"/>
      <c r="O5772"/>
      <c r="P5772"/>
      <c r="Q5772"/>
      <c r="R5772"/>
      <c r="S5772" s="30"/>
    </row>
    <row r="5773" spans="1:19" x14ac:dyDescent="0.3">
      <c r="A5773" s="25"/>
      <c r="C5773"/>
      <c r="D5773"/>
      <c r="E5773"/>
      <c r="F5773"/>
      <c r="G5773"/>
      <c r="H5773" s="26"/>
      <c r="I5773" s="26"/>
      <c r="J5773"/>
      <c r="K5773"/>
      <c r="N5773"/>
      <c r="O5773"/>
      <c r="P5773"/>
      <c r="Q5773"/>
      <c r="R5773"/>
      <c r="S5773" s="30"/>
    </row>
    <row r="5774" spans="1:19" x14ac:dyDescent="0.3">
      <c r="A5774" s="25"/>
      <c r="C5774"/>
      <c r="D5774"/>
      <c r="E5774"/>
      <c r="F5774"/>
      <c r="G5774"/>
      <c r="H5774" s="26"/>
      <c r="I5774" s="26"/>
      <c r="J5774"/>
      <c r="K5774"/>
      <c r="N5774"/>
      <c r="O5774"/>
      <c r="P5774"/>
      <c r="Q5774"/>
      <c r="R5774"/>
      <c r="S5774" s="30"/>
    </row>
    <row r="5775" spans="1:19" x14ac:dyDescent="0.3">
      <c r="A5775" s="25"/>
      <c r="C5775"/>
      <c r="D5775"/>
      <c r="E5775"/>
      <c r="F5775"/>
      <c r="G5775"/>
      <c r="J5775"/>
      <c r="K5775"/>
      <c r="N5775"/>
      <c r="O5775"/>
      <c r="P5775"/>
      <c r="Q5775"/>
      <c r="R5775"/>
      <c r="S5775" s="30"/>
    </row>
    <row r="5776" spans="1:19" x14ac:dyDescent="0.3">
      <c r="A5776" s="25"/>
      <c r="C5776"/>
      <c r="D5776"/>
      <c r="E5776"/>
      <c r="F5776"/>
      <c r="G5776"/>
      <c r="H5776"/>
      <c r="I5776"/>
      <c r="J5776"/>
      <c r="K5776"/>
      <c r="N5776"/>
      <c r="O5776"/>
      <c r="P5776"/>
      <c r="Q5776"/>
      <c r="R5776"/>
      <c r="S5776" s="30"/>
    </row>
    <row r="5777" spans="1:19" x14ac:dyDescent="0.3">
      <c r="A5777" s="25"/>
      <c r="C5777"/>
      <c r="D5777"/>
      <c r="E5777"/>
      <c r="F5777"/>
      <c r="G5777"/>
      <c r="H5777"/>
      <c r="I5777"/>
      <c r="J5777"/>
      <c r="K5777"/>
      <c r="N5777"/>
      <c r="O5777"/>
      <c r="P5777"/>
      <c r="Q5777"/>
      <c r="R5777"/>
      <c r="S5777" s="30"/>
    </row>
    <row r="5778" spans="1:19" x14ac:dyDescent="0.3">
      <c r="A5778" s="25"/>
      <c r="C5778"/>
      <c r="D5778"/>
      <c r="E5778"/>
      <c r="F5778"/>
      <c r="G5778"/>
      <c r="H5778"/>
      <c r="I5778"/>
      <c r="J5778"/>
      <c r="K5778"/>
      <c r="N5778"/>
      <c r="O5778"/>
      <c r="P5778"/>
      <c r="Q5778"/>
      <c r="R5778"/>
      <c r="S5778" s="30"/>
    </row>
    <row r="5779" spans="1:19" x14ac:dyDescent="0.3">
      <c r="A5779" s="25"/>
      <c r="C5779"/>
      <c r="D5779"/>
      <c r="E5779"/>
      <c r="F5779"/>
      <c r="G5779"/>
      <c r="H5779"/>
      <c r="I5779"/>
      <c r="J5779"/>
      <c r="K5779"/>
      <c r="N5779"/>
      <c r="O5779"/>
      <c r="P5779"/>
      <c r="Q5779"/>
      <c r="R5779"/>
      <c r="S5779" s="30"/>
    </row>
    <row r="5780" spans="1:19" x14ac:dyDescent="0.3">
      <c r="A5780" s="25"/>
      <c r="C5780"/>
      <c r="D5780"/>
      <c r="E5780"/>
      <c r="F5780"/>
      <c r="G5780"/>
      <c r="H5780"/>
      <c r="I5780" s="26"/>
      <c r="J5780"/>
      <c r="K5780"/>
      <c r="N5780"/>
      <c r="O5780"/>
      <c r="P5780"/>
      <c r="Q5780"/>
      <c r="R5780"/>
      <c r="S5780" s="30"/>
    </row>
    <row r="5781" spans="1:19" x14ac:dyDescent="0.3">
      <c r="A5781" s="25"/>
      <c r="C5781"/>
      <c r="D5781"/>
      <c r="E5781"/>
      <c r="F5781"/>
      <c r="G5781"/>
      <c r="H5781"/>
      <c r="I5781"/>
      <c r="J5781"/>
      <c r="K5781"/>
      <c r="N5781"/>
      <c r="O5781"/>
      <c r="P5781"/>
      <c r="Q5781"/>
      <c r="R5781"/>
      <c r="S5781" s="30"/>
    </row>
    <row r="5782" spans="1:19" x14ac:dyDescent="0.3">
      <c r="A5782" s="25"/>
      <c r="C5782"/>
      <c r="D5782"/>
      <c r="E5782"/>
      <c r="F5782"/>
      <c r="G5782"/>
      <c r="H5782"/>
      <c r="I5782"/>
      <c r="J5782"/>
      <c r="K5782"/>
      <c r="N5782"/>
      <c r="O5782"/>
      <c r="P5782"/>
      <c r="Q5782"/>
      <c r="R5782"/>
      <c r="S5782" s="30"/>
    </row>
    <row r="5783" spans="1:19" x14ac:dyDescent="0.3">
      <c r="A5783" s="25"/>
      <c r="C5783"/>
      <c r="D5783"/>
      <c r="E5783"/>
      <c r="F5783"/>
      <c r="G5783"/>
      <c r="H5783" s="26"/>
      <c r="I5783" s="26"/>
      <c r="J5783"/>
      <c r="K5783"/>
      <c r="N5783"/>
      <c r="O5783"/>
      <c r="P5783"/>
      <c r="Q5783"/>
      <c r="R5783"/>
      <c r="S5783" s="30"/>
    </row>
    <row r="5784" spans="1:19" x14ac:dyDescent="0.3">
      <c r="A5784" s="25"/>
      <c r="C5784"/>
      <c r="D5784"/>
      <c r="E5784"/>
      <c r="F5784"/>
      <c r="G5784"/>
      <c r="H5784" s="26"/>
      <c r="I5784" s="26"/>
      <c r="J5784"/>
      <c r="K5784"/>
      <c r="N5784"/>
      <c r="O5784"/>
      <c r="P5784"/>
      <c r="Q5784"/>
      <c r="R5784"/>
      <c r="S5784" s="30"/>
    </row>
    <row r="5785" spans="1:19" x14ac:dyDescent="0.3">
      <c r="A5785" s="25"/>
      <c r="C5785"/>
      <c r="D5785"/>
      <c r="E5785"/>
      <c r="F5785"/>
      <c r="G5785"/>
      <c r="H5785" s="26"/>
      <c r="I5785" s="26"/>
      <c r="J5785"/>
      <c r="K5785"/>
      <c r="N5785"/>
      <c r="O5785"/>
      <c r="P5785"/>
      <c r="Q5785"/>
      <c r="R5785"/>
      <c r="S5785" s="30"/>
    </row>
    <row r="5786" spans="1:19" x14ac:dyDescent="0.3">
      <c r="A5786" s="25"/>
      <c r="C5786"/>
      <c r="D5786"/>
      <c r="E5786"/>
      <c r="F5786"/>
      <c r="G5786"/>
      <c r="H5786" s="26"/>
      <c r="I5786" s="26"/>
      <c r="J5786"/>
      <c r="K5786"/>
      <c r="N5786"/>
      <c r="O5786"/>
      <c r="P5786"/>
      <c r="Q5786"/>
      <c r="R5786"/>
      <c r="S5786" s="30"/>
    </row>
    <row r="5787" spans="1:19" x14ac:dyDescent="0.3">
      <c r="A5787" s="25"/>
      <c r="C5787"/>
      <c r="D5787"/>
      <c r="E5787"/>
      <c r="F5787"/>
      <c r="G5787"/>
      <c r="H5787" s="26"/>
      <c r="I5787" s="26"/>
      <c r="J5787"/>
      <c r="K5787"/>
      <c r="N5787"/>
      <c r="O5787"/>
      <c r="P5787"/>
      <c r="Q5787"/>
      <c r="R5787"/>
      <c r="S5787" s="30"/>
    </row>
    <row r="5788" spans="1:19" x14ac:dyDescent="0.3">
      <c r="A5788" s="25"/>
      <c r="C5788"/>
      <c r="D5788"/>
      <c r="E5788"/>
      <c r="F5788"/>
      <c r="G5788"/>
      <c r="H5788" s="26"/>
      <c r="I5788" s="26"/>
      <c r="J5788"/>
      <c r="K5788"/>
      <c r="N5788"/>
      <c r="O5788"/>
      <c r="P5788"/>
      <c r="Q5788"/>
      <c r="R5788"/>
      <c r="S5788" s="30"/>
    </row>
    <row r="5789" spans="1:19" x14ac:dyDescent="0.3">
      <c r="A5789" s="25"/>
      <c r="C5789"/>
      <c r="D5789"/>
      <c r="E5789"/>
      <c r="F5789"/>
      <c r="G5789"/>
      <c r="I5789"/>
      <c r="J5789"/>
      <c r="K5789"/>
      <c r="N5789"/>
      <c r="O5789"/>
      <c r="P5789"/>
      <c r="Q5789"/>
      <c r="R5789"/>
      <c r="S5789" s="30"/>
    </row>
    <row r="5790" spans="1:19" x14ac:dyDescent="0.3">
      <c r="A5790" s="25"/>
      <c r="C5790"/>
      <c r="D5790"/>
      <c r="E5790"/>
      <c r="F5790"/>
      <c r="G5790"/>
      <c r="H5790" s="26"/>
      <c r="I5790" s="26"/>
      <c r="J5790"/>
      <c r="K5790"/>
      <c r="N5790"/>
      <c r="O5790"/>
      <c r="P5790"/>
      <c r="Q5790"/>
      <c r="R5790"/>
      <c r="S5790" s="30"/>
    </row>
    <row r="5791" spans="1:19" x14ac:dyDescent="0.3">
      <c r="A5791" s="25"/>
      <c r="C5791"/>
      <c r="D5791"/>
      <c r="E5791"/>
      <c r="F5791"/>
      <c r="G5791"/>
      <c r="H5791" s="26"/>
      <c r="I5791" s="26"/>
      <c r="J5791"/>
      <c r="K5791"/>
      <c r="N5791"/>
      <c r="O5791"/>
      <c r="P5791"/>
      <c r="Q5791"/>
      <c r="R5791"/>
      <c r="S5791" s="30"/>
    </row>
    <row r="5792" spans="1:19" x14ac:dyDescent="0.3">
      <c r="A5792" s="25"/>
      <c r="C5792"/>
      <c r="D5792"/>
      <c r="E5792"/>
      <c r="F5792"/>
      <c r="G5792"/>
      <c r="H5792" s="26"/>
      <c r="I5792" s="26"/>
      <c r="J5792"/>
      <c r="K5792"/>
      <c r="N5792"/>
      <c r="O5792"/>
      <c r="P5792"/>
      <c r="Q5792"/>
      <c r="R5792"/>
      <c r="S5792" s="30"/>
    </row>
    <row r="5793" spans="1:19" x14ac:dyDescent="0.3">
      <c r="A5793" s="25"/>
      <c r="C5793"/>
      <c r="D5793"/>
      <c r="E5793"/>
      <c r="F5793"/>
      <c r="G5793"/>
      <c r="H5793" s="26"/>
      <c r="I5793"/>
      <c r="J5793"/>
      <c r="K5793"/>
      <c r="N5793"/>
      <c r="O5793"/>
      <c r="P5793"/>
      <c r="Q5793"/>
      <c r="R5793"/>
      <c r="S5793" s="30"/>
    </row>
    <row r="5794" spans="1:19" x14ac:dyDescent="0.3">
      <c r="A5794" s="25"/>
      <c r="C5794"/>
      <c r="D5794"/>
      <c r="E5794"/>
      <c r="F5794"/>
      <c r="G5794"/>
      <c r="H5794" s="26"/>
      <c r="I5794" s="26"/>
      <c r="J5794"/>
      <c r="K5794"/>
      <c r="N5794"/>
      <c r="O5794"/>
      <c r="P5794"/>
      <c r="Q5794"/>
      <c r="R5794"/>
      <c r="S5794" s="30"/>
    </row>
    <row r="5795" spans="1:19" x14ac:dyDescent="0.3">
      <c r="A5795" s="25"/>
      <c r="C5795"/>
      <c r="D5795"/>
      <c r="E5795"/>
      <c r="F5795"/>
      <c r="G5795"/>
      <c r="H5795" s="26"/>
      <c r="I5795" s="26"/>
      <c r="J5795"/>
      <c r="K5795"/>
      <c r="N5795"/>
      <c r="O5795"/>
      <c r="P5795"/>
      <c r="Q5795"/>
      <c r="R5795"/>
      <c r="S5795" s="30"/>
    </row>
    <row r="5796" spans="1:19" x14ac:dyDescent="0.3">
      <c r="A5796" s="25"/>
      <c r="C5796"/>
      <c r="D5796"/>
      <c r="E5796"/>
      <c r="F5796"/>
      <c r="G5796"/>
      <c r="H5796" s="14"/>
      <c r="I5796" s="14"/>
      <c r="J5796"/>
      <c r="K5796"/>
      <c r="N5796"/>
      <c r="O5796"/>
      <c r="P5796"/>
      <c r="Q5796"/>
      <c r="R5796"/>
      <c r="S5796" s="30"/>
    </row>
    <row r="5797" spans="1:19" x14ac:dyDescent="0.3">
      <c r="A5797" s="25"/>
      <c r="C5797"/>
      <c r="D5797"/>
      <c r="E5797"/>
      <c r="F5797"/>
      <c r="G5797"/>
      <c r="H5797" s="26"/>
      <c r="I5797"/>
      <c r="J5797"/>
      <c r="K5797"/>
      <c r="N5797"/>
      <c r="O5797"/>
      <c r="P5797"/>
      <c r="Q5797"/>
      <c r="R5797"/>
      <c r="S5797" s="30"/>
    </row>
    <row r="5798" spans="1:19" x14ac:dyDescent="0.3">
      <c r="A5798" s="25"/>
      <c r="C5798"/>
      <c r="D5798"/>
      <c r="E5798"/>
      <c r="F5798"/>
      <c r="G5798"/>
      <c r="H5798" s="26"/>
      <c r="I5798" s="26"/>
      <c r="J5798"/>
      <c r="K5798"/>
      <c r="N5798"/>
      <c r="O5798"/>
      <c r="P5798"/>
      <c r="Q5798"/>
      <c r="R5798"/>
      <c r="S5798" s="30"/>
    </row>
    <row r="5799" spans="1:19" x14ac:dyDescent="0.3">
      <c r="A5799" s="25"/>
      <c r="C5799"/>
      <c r="D5799"/>
      <c r="E5799"/>
      <c r="F5799"/>
      <c r="G5799"/>
      <c r="H5799" s="26"/>
      <c r="I5799" s="26"/>
      <c r="J5799"/>
      <c r="K5799"/>
      <c r="N5799"/>
      <c r="O5799"/>
      <c r="P5799"/>
      <c r="Q5799"/>
      <c r="R5799"/>
      <c r="S5799" s="30"/>
    </row>
    <row r="5800" spans="1:19" x14ac:dyDescent="0.3">
      <c r="A5800" s="25"/>
      <c r="C5800"/>
      <c r="D5800"/>
      <c r="E5800"/>
      <c r="F5800"/>
      <c r="G5800"/>
      <c r="H5800" s="26"/>
      <c r="I5800" s="26"/>
      <c r="J5800"/>
      <c r="K5800"/>
      <c r="N5800"/>
      <c r="O5800"/>
      <c r="P5800"/>
      <c r="Q5800"/>
      <c r="R5800"/>
      <c r="S5800" s="30"/>
    </row>
    <row r="5801" spans="1:19" x14ac:dyDescent="0.3">
      <c r="A5801" s="25"/>
      <c r="C5801"/>
      <c r="D5801"/>
      <c r="E5801"/>
      <c r="F5801"/>
      <c r="G5801"/>
      <c r="H5801" s="26"/>
      <c r="I5801" s="26"/>
      <c r="J5801"/>
      <c r="K5801"/>
      <c r="N5801"/>
      <c r="O5801"/>
      <c r="P5801"/>
      <c r="Q5801"/>
      <c r="R5801"/>
      <c r="S5801" s="30"/>
    </row>
    <row r="5802" spans="1:19" x14ac:dyDescent="0.3">
      <c r="A5802" s="25"/>
      <c r="C5802"/>
      <c r="D5802"/>
      <c r="E5802"/>
      <c r="F5802"/>
      <c r="G5802"/>
      <c r="H5802" s="26"/>
      <c r="I5802" s="26"/>
      <c r="J5802"/>
      <c r="K5802"/>
      <c r="N5802"/>
      <c r="O5802"/>
      <c r="P5802"/>
      <c r="Q5802"/>
      <c r="R5802"/>
      <c r="S5802" s="30"/>
    </row>
    <row r="5803" spans="1:19" x14ac:dyDescent="0.3">
      <c r="A5803" s="25"/>
      <c r="C5803"/>
      <c r="D5803"/>
      <c r="E5803"/>
      <c r="F5803"/>
      <c r="G5803"/>
      <c r="H5803" s="26"/>
      <c r="I5803" s="26"/>
      <c r="J5803"/>
      <c r="K5803"/>
      <c r="N5803"/>
      <c r="O5803"/>
      <c r="P5803"/>
      <c r="Q5803"/>
      <c r="R5803"/>
      <c r="S5803" s="30"/>
    </row>
    <row r="5804" spans="1:19" x14ac:dyDescent="0.3">
      <c r="A5804" s="25"/>
      <c r="C5804"/>
      <c r="D5804"/>
      <c r="E5804"/>
      <c r="F5804"/>
      <c r="G5804"/>
      <c r="H5804" s="26"/>
      <c r="I5804" s="26"/>
      <c r="J5804"/>
      <c r="K5804"/>
      <c r="N5804"/>
      <c r="O5804"/>
      <c r="P5804"/>
      <c r="Q5804"/>
      <c r="R5804"/>
      <c r="S5804" s="30"/>
    </row>
    <row r="5805" spans="1:19" x14ac:dyDescent="0.3">
      <c r="A5805" s="25"/>
      <c r="C5805"/>
      <c r="D5805"/>
      <c r="E5805"/>
      <c r="F5805"/>
      <c r="G5805"/>
      <c r="H5805"/>
      <c r="I5805"/>
      <c r="J5805"/>
      <c r="K5805"/>
      <c r="N5805"/>
      <c r="O5805"/>
      <c r="P5805"/>
      <c r="Q5805"/>
      <c r="R5805"/>
      <c r="S5805" s="30"/>
    </row>
    <row r="5806" spans="1:19" x14ac:dyDescent="0.3">
      <c r="A5806" s="25"/>
      <c r="C5806"/>
      <c r="D5806"/>
      <c r="E5806"/>
      <c r="F5806"/>
      <c r="G5806"/>
      <c r="H5806"/>
      <c r="I5806"/>
      <c r="J5806"/>
      <c r="K5806"/>
      <c r="N5806"/>
      <c r="O5806"/>
      <c r="P5806"/>
      <c r="Q5806"/>
      <c r="R5806"/>
      <c r="S5806" s="30"/>
    </row>
    <row r="5807" spans="1:19" x14ac:dyDescent="0.3">
      <c r="A5807" s="25"/>
      <c r="C5807"/>
      <c r="D5807"/>
      <c r="E5807"/>
      <c r="F5807"/>
      <c r="G5807"/>
      <c r="H5807"/>
      <c r="I5807"/>
      <c r="J5807"/>
      <c r="K5807"/>
      <c r="N5807"/>
      <c r="O5807"/>
      <c r="P5807"/>
      <c r="Q5807"/>
      <c r="R5807"/>
      <c r="S5807" s="30"/>
    </row>
    <row r="5808" spans="1:19" x14ac:dyDescent="0.3">
      <c r="A5808" s="25"/>
      <c r="C5808"/>
      <c r="D5808"/>
      <c r="E5808"/>
      <c r="F5808"/>
      <c r="G5808"/>
      <c r="H5808" s="26"/>
      <c r="I5808" s="26"/>
      <c r="J5808"/>
      <c r="K5808"/>
      <c r="N5808"/>
      <c r="O5808"/>
      <c r="P5808"/>
      <c r="Q5808"/>
      <c r="R5808"/>
      <c r="S5808" s="30"/>
    </row>
    <row r="5809" spans="1:19" x14ac:dyDescent="0.3">
      <c r="A5809" s="25"/>
      <c r="C5809"/>
      <c r="D5809"/>
      <c r="E5809"/>
      <c r="F5809"/>
      <c r="G5809"/>
      <c r="H5809"/>
      <c r="I5809"/>
      <c r="J5809"/>
      <c r="K5809"/>
      <c r="N5809"/>
      <c r="O5809"/>
      <c r="P5809"/>
      <c r="Q5809"/>
      <c r="R5809"/>
      <c r="S5809" s="30"/>
    </row>
    <row r="5810" spans="1:19" x14ac:dyDescent="0.3">
      <c r="A5810" s="25"/>
      <c r="C5810"/>
      <c r="D5810"/>
      <c r="E5810"/>
      <c r="F5810"/>
      <c r="G5810"/>
      <c r="H5810" s="26"/>
      <c r="I5810" s="26"/>
      <c r="J5810"/>
      <c r="K5810"/>
      <c r="N5810"/>
      <c r="O5810"/>
      <c r="P5810"/>
      <c r="Q5810"/>
      <c r="R5810"/>
      <c r="S5810" s="30"/>
    </row>
    <row r="5811" spans="1:19" x14ac:dyDescent="0.3">
      <c r="A5811" s="25"/>
      <c r="C5811"/>
      <c r="D5811"/>
      <c r="E5811"/>
      <c r="F5811"/>
      <c r="G5811"/>
      <c r="H5811" s="26"/>
      <c r="I5811" s="26"/>
      <c r="J5811"/>
      <c r="K5811"/>
      <c r="N5811"/>
      <c r="O5811"/>
      <c r="P5811"/>
      <c r="Q5811"/>
      <c r="R5811"/>
      <c r="S5811" s="30"/>
    </row>
    <row r="5812" spans="1:19" x14ac:dyDescent="0.3">
      <c r="A5812" s="25"/>
      <c r="C5812"/>
      <c r="D5812"/>
      <c r="E5812"/>
      <c r="F5812"/>
      <c r="G5812"/>
      <c r="H5812"/>
      <c r="I5812"/>
      <c r="J5812"/>
      <c r="K5812"/>
      <c r="N5812"/>
      <c r="O5812"/>
      <c r="P5812"/>
      <c r="Q5812"/>
      <c r="R5812"/>
      <c r="S5812" s="30"/>
    </row>
    <row r="5813" spans="1:19" x14ac:dyDescent="0.3">
      <c r="A5813" s="25"/>
      <c r="C5813"/>
      <c r="D5813"/>
      <c r="E5813"/>
      <c r="F5813"/>
      <c r="G5813"/>
      <c r="J5813"/>
      <c r="K5813"/>
      <c r="N5813"/>
      <c r="O5813"/>
      <c r="P5813"/>
      <c r="Q5813"/>
      <c r="R5813"/>
      <c r="S5813" s="30"/>
    </row>
    <row r="5814" spans="1:19" x14ac:dyDescent="0.3">
      <c r="A5814" s="25"/>
      <c r="C5814"/>
      <c r="D5814"/>
      <c r="E5814"/>
      <c r="F5814"/>
      <c r="G5814"/>
      <c r="H5814" s="26"/>
      <c r="I5814" s="26"/>
      <c r="J5814"/>
      <c r="K5814"/>
      <c r="N5814"/>
      <c r="O5814"/>
      <c r="P5814"/>
      <c r="Q5814"/>
      <c r="R5814"/>
      <c r="S5814" s="30"/>
    </row>
    <row r="5815" spans="1:19" x14ac:dyDescent="0.3">
      <c r="A5815" s="25"/>
      <c r="C5815"/>
      <c r="D5815"/>
      <c r="E5815"/>
      <c r="F5815"/>
      <c r="G5815"/>
      <c r="H5815"/>
      <c r="I5815"/>
      <c r="J5815"/>
      <c r="K5815"/>
      <c r="N5815"/>
      <c r="O5815"/>
      <c r="P5815"/>
      <c r="Q5815"/>
      <c r="R5815"/>
      <c r="S5815" s="30"/>
    </row>
    <row r="5816" spans="1:19" x14ac:dyDescent="0.3">
      <c r="A5816" s="25"/>
      <c r="C5816"/>
      <c r="D5816"/>
      <c r="E5816"/>
      <c r="F5816"/>
      <c r="G5816"/>
      <c r="H5816"/>
      <c r="I5816"/>
      <c r="J5816"/>
      <c r="K5816"/>
      <c r="N5816"/>
      <c r="O5816"/>
      <c r="P5816"/>
      <c r="Q5816"/>
      <c r="R5816"/>
      <c r="S5816" s="30"/>
    </row>
    <row r="5817" spans="1:19" x14ac:dyDescent="0.3">
      <c r="A5817" s="25"/>
      <c r="C5817"/>
      <c r="D5817"/>
      <c r="E5817"/>
      <c r="F5817"/>
      <c r="G5817"/>
      <c r="H5817" s="26"/>
      <c r="I5817" s="26"/>
      <c r="J5817"/>
      <c r="K5817"/>
      <c r="N5817"/>
      <c r="O5817"/>
      <c r="P5817"/>
      <c r="Q5817"/>
      <c r="R5817"/>
      <c r="S5817" s="30"/>
    </row>
    <row r="5818" spans="1:19" x14ac:dyDescent="0.3">
      <c r="A5818" s="25"/>
      <c r="C5818"/>
      <c r="D5818"/>
      <c r="E5818"/>
      <c r="F5818"/>
      <c r="G5818"/>
      <c r="H5818"/>
      <c r="I5818"/>
      <c r="J5818"/>
      <c r="K5818"/>
      <c r="N5818"/>
      <c r="O5818"/>
      <c r="P5818"/>
      <c r="Q5818"/>
      <c r="R5818"/>
      <c r="S5818" s="30"/>
    </row>
    <row r="5819" spans="1:19" x14ac:dyDescent="0.3">
      <c r="A5819" s="25"/>
      <c r="C5819"/>
      <c r="D5819"/>
      <c r="E5819"/>
      <c r="F5819"/>
      <c r="G5819"/>
      <c r="H5819"/>
      <c r="I5819"/>
      <c r="J5819"/>
      <c r="K5819"/>
      <c r="N5819"/>
      <c r="O5819"/>
      <c r="P5819"/>
      <c r="Q5819"/>
      <c r="R5819"/>
      <c r="S5819" s="30"/>
    </row>
    <row r="5820" spans="1:19" x14ac:dyDescent="0.3">
      <c r="A5820" s="25"/>
      <c r="C5820"/>
      <c r="D5820"/>
      <c r="E5820"/>
      <c r="F5820"/>
      <c r="G5820"/>
      <c r="H5820"/>
      <c r="I5820"/>
      <c r="J5820"/>
      <c r="K5820"/>
      <c r="N5820"/>
      <c r="O5820"/>
      <c r="P5820"/>
      <c r="Q5820"/>
      <c r="R5820"/>
      <c r="S5820" s="30"/>
    </row>
    <row r="5821" spans="1:19" x14ac:dyDescent="0.3">
      <c r="A5821" s="25"/>
      <c r="C5821"/>
      <c r="D5821"/>
      <c r="E5821"/>
      <c r="F5821"/>
      <c r="G5821"/>
      <c r="J5821"/>
      <c r="K5821"/>
      <c r="N5821"/>
      <c r="O5821"/>
      <c r="P5821"/>
      <c r="Q5821"/>
      <c r="R5821"/>
      <c r="S5821" s="30"/>
    </row>
    <row r="5822" spans="1:19" x14ac:dyDescent="0.3">
      <c r="A5822" s="25"/>
      <c r="C5822"/>
      <c r="D5822"/>
      <c r="E5822"/>
      <c r="F5822"/>
      <c r="G5822"/>
      <c r="H5822" s="14"/>
      <c r="I5822" s="14"/>
      <c r="J5822"/>
      <c r="K5822"/>
      <c r="N5822"/>
      <c r="O5822"/>
      <c r="P5822"/>
      <c r="Q5822"/>
      <c r="R5822"/>
      <c r="S5822" s="30"/>
    </row>
    <row r="5823" spans="1:19" x14ac:dyDescent="0.3">
      <c r="A5823" s="25"/>
      <c r="C5823"/>
      <c r="D5823"/>
      <c r="E5823"/>
      <c r="F5823"/>
      <c r="G5823"/>
      <c r="H5823"/>
      <c r="I5823"/>
      <c r="J5823"/>
      <c r="K5823"/>
      <c r="N5823"/>
      <c r="O5823"/>
      <c r="P5823"/>
      <c r="Q5823"/>
      <c r="R5823"/>
      <c r="S5823" s="30"/>
    </row>
    <row r="5824" spans="1:19" x14ac:dyDescent="0.3">
      <c r="A5824" s="25"/>
      <c r="C5824"/>
      <c r="D5824"/>
      <c r="E5824"/>
      <c r="F5824"/>
      <c r="G5824"/>
      <c r="H5824"/>
      <c r="I5824"/>
      <c r="J5824"/>
      <c r="K5824"/>
      <c r="N5824"/>
      <c r="O5824"/>
      <c r="P5824"/>
      <c r="Q5824"/>
      <c r="R5824"/>
      <c r="S5824" s="30"/>
    </row>
    <row r="5825" spans="1:19" x14ac:dyDescent="0.3">
      <c r="A5825" s="25"/>
      <c r="C5825"/>
      <c r="D5825"/>
      <c r="E5825"/>
      <c r="F5825"/>
      <c r="G5825"/>
      <c r="H5825"/>
      <c r="I5825"/>
      <c r="J5825"/>
      <c r="K5825"/>
      <c r="N5825"/>
      <c r="O5825"/>
      <c r="P5825"/>
      <c r="Q5825"/>
      <c r="R5825"/>
      <c r="S5825" s="30"/>
    </row>
    <row r="5826" spans="1:19" x14ac:dyDescent="0.3">
      <c r="A5826" s="25"/>
      <c r="C5826"/>
      <c r="D5826"/>
      <c r="E5826"/>
      <c r="F5826"/>
      <c r="G5826"/>
      <c r="H5826" s="26"/>
      <c r="I5826" s="26"/>
      <c r="J5826"/>
      <c r="K5826"/>
      <c r="N5826"/>
      <c r="O5826"/>
      <c r="P5826"/>
      <c r="Q5826"/>
      <c r="R5826"/>
      <c r="S5826" s="30"/>
    </row>
    <row r="5827" spans="1:19" x14ac:dyDescent="0.3">
      <c r="A5827" s="25"/>
      <c r="C5827"/>
      <c r="D5827"/>
      <c r="E5827"/>
      <c r="F5827"/>
      <c r="G5827"/>
      <c r="H5827"/>
      <c r="I5827"/>
      <c r="J5827"/>
      <c r="K5827"/>
      <c r="N5827"/>
      <c r="O5827"/>
      <c r="P5827"/>
      <c r="Q5827"/>
      <c r="R5827"/>
      <c r="S5827" s="30"/>
    </row>
    <row r="5828" spans="1:19" x14ac:dyDescent="0.3">
      <c r="A5828" s="25"/>
      <c r="C5828"/>
      <c r="D5828"/>
      <c r="E5828"/>
      <c r="F5828"/>
      <c r="G5828"/>
      <c r="H5828" s="26"/>
      <c r="I5828" s="26"/>
      <c r="J5828"/>
      <c r="K5828"/>
      <c r="N5828"/>
      <c r="O5828"/>
      <c r="P5828"/>
      <c r="Q5828"/>
      <c r="R5828"/>
      <c r="S5828" s="30"/>
    </row>
    <row r="5829" spans="1:19" x14ac:dyDescent="0.3">
      <c r="A5829" s="25"/>
      <c r="C5829"/>
      <c r="D5829"/>
      <c r="E5829"/>
      <c r="F5829"/>
      <c r="G5829"/>
      <c r="H5829" s="14"/>
      <c r="I5829" s="26"/>
      <c r="J5829"/>
      <c r="K5829"/>
      <c r="N5829"/>
      <c r="O5829"/>
      <c r="P5829"/>
      <c r="Q5829"/>
      <c r="R5829"/>
      <c r="S5829" s="30"/>
    </row>
    <row r="5830" spans="1:19" x14ac:dyDescent="0.3">
      <c r="A5830" s="25"/>
      <c r="C5830"/>
      <c r="D5830"/>
      <c r="E5830"/>
      <c r="F5830"/>
      <c r="G5830"/>
      <c r="H5830" s="14"/>
      <c r="I5830" s="26"/>
      <c r="J5830"/>
      <c r="K5830"/>
      <c r="N5830"/>
      <c r="O5830"/>
      <c r="P5830"/>
      <c r="Q5830"/>
      <c r="R5830"/>
      <c r="S5830" s="30"/>
    </row>
    <row r="5831" spans="1:19" x14ac:dyDescent="0.3">
      <c r="A5831" s="25"/>
      <c r="C5831"/>
      <c r="D5831"/>
      <c r="E5831"/>
      <c r="F5831"/>
      <c r="G5831"/>
      <c r="J5831"/>
      <c r="K5831"/>
      <c r="N5831"/>
      <c r="O5831"/>
      <c r="P5831"/>
      <c r="Q5831"/>
      <c r="R5831"/>
      <c r="S5831" s="30"/>
    </row>
    <row r="5832" spans="1:19" x14ac:dyDescent="0.3">
      <c r="A5832" s="25"/>
      <c r="C5832"/>
      <c r="D5832"/>
      <c r="E5832"/>
      <c r="F5832"/>
      <c r="G5832"/>
      <c r="H5832" s="26"/>
      <c r="I5832" s="26"/>
      <c r="J5832"/>
      <c r="K5832"/>
      <c r="N5832"/>
      <c r="O5832"/>
      <c r="P5832"/>
      <c r="Q5832"/>
      <c r="R5832"/>
      <c r="S5832" s="30"/>
    </row>
    <row r="5833" spans="1:19" x14ac:dyDescent="0.3">
      <c r="A5833" s="25"/>
      <c r="C5833"/>
      <c r="D5833"/>
      <c r="E5833"/>
      <c r="F5833"/>
      <c r="G5833"/>
      <c r="H5833" s="26"/>
      <c r="I5833"/>
      <c r="J5833"/>
      <c r="K5833"/>
      <c r="N5833"/>
      <c r="O5833"/>
      <c r="P5833"/>
      <c r="Q5833"/>
      <c r="R5833"/>
      <c r="S5833" s="30"/>
    </row>
    <row r="5834" spans="1:19" x14ac:dyDescent="0.3">
      <c r="A5834" s="25"/>
      <c r="C5834"/>
      <c r="D5834"/>
      <c r="E5834"/>
      <c r="F5834"/>
      <c r="G5834"/>
      <c r="H5834" s="26"/>
      <c r="I5834" s="26"/>
      <c r="J5834"/>
      <c r="K5834"/>
      <c r="N5834"/>
      <c r="O5834"/>
      <c r="P5834"/>
      <c r="Q5834"/>
      <c r="R5834"/>
      <c r="S5834" s="30"/>
    </row>
    <row r="5835" spans="1:19" x14ac:dyDescent="0.3">
      <c r="A5835" s="25"/>
      <c r="C5835"/>
      <c r="D5835"/>
      <c r="E5835"/>
      <c r="F5835"/>
      <c r="G5835"/>
      <c r="H5835" s="26"/>
      <c r="I5835" s="26"/>
      <c r="J5835"/>
      <c r="K5835"/>
      <c r="N5835"/>
      <c r="O5835"/>
      <c r="P5835"/>
      <c r="Q5835"/>
      <c r="R5835"/>
      <c r="S5835" s="30"/>
    </row>
    <row r="5836" spans="1:19" x14ac:dyDescent="0.3">
      <c r="A5836" s="25"/>
      <c r="C5836"/>
      <c r="D5836"/>
      <c r="E5836"/>
      <c r="F5836"/>
      <c r="G5836"/>
      <c r="H5836"/>
      <c r="I5836"/>
      <c r="J5836"/>
      <c r="K5836"/>
      <c r="N5836"/>
      <c r="O5836"/>
      <c r="P5836"/>
      <c r="Q5836"/>
      <c r="R5836"/>
      <c r="S5836" s="30"/>
    </row>
    <row r="5837" spans="1:19" x14ac:dyDescent="0.3">
      <c r="A5837" s="25"/>
      <c r="C5837"/>
      <c r="D5837"/>
      <c r="E5837"/>
      <c r="F5837"/>
      <c r="G5837"/>
      <c r="H5837"/>
      <c r="I5837" s="26"/>
      <c r="J5837"/>
      <c r="K5837"/>
      <c r="N5837"/>
      <c r="O5837"/>
      <c r="P5837"/>
      <c r="Q5837"/>
      <c r="R5837"/>
      <c r="S5837" s="30"/>
    </row>
    <row r="5838" spans="1:19" x14ac:dyDescent="0.3">
      <c r="A5838" s="25"/>
      <c r="C5838"/>
      <c r="D5838"/>
      <c r="E5838"/>
      <c r="F5838"/>
      <c r="G5838"/>
      <c r="H5838"/>
      <c r="I5838"/>
      <c r="J5838"/>
      <c r="K5838"/>
      <c r="N5838"/>
      <c r="O5838"/>
      <c r="P5838"/>
      <c r="Q5838"/>
      <c r="R5838"/>
      <c r="S5838" s="30"/>
    </row>
    <row r="5839" spans="1:19" x14ac:dyDescent="0.3">
      <c r="A5839" s="25"/>
      <c r="C5839"/>
      <c r="D5839"/>
      <c r="E5839"/>
      <c r="F5839"/>
      <c r="G5839"/>
      <c r="H5839" s="26"/>
      <c r="I5839" s="26"/>
      <c r="J5839"/>
      <c r="K5839"/>
      <c r="N5839"/>
      <c r="O5839"/>
      <c r="P5839"/>
      <c r="Q5839"/>
      <c r="R5839"/>
      <c r="S5839" s="30"/>
    </row>
    <row r="5840" spans="1:19" x14ac:dyDescent="0.3">
      <c r="A5840" s="25"/>
      <c r="C5840"/>
      <c r="D5840"/>
      <c r="E5840"/>
      <c r="F5840"/>
      <c r="G5840"/>
      <c r="H5840"/>
      <c r="I5840" s="26"/>
      <c r="J5840"/>
      <c r="K5840"/>
      <c r="N5840"/>
      <c r="O5840"/>
      <c r="P5840"/>
      <c r="Q5840"/>
      <c r="R5840"/>
      <c r="S5840" s="30"/>
    </row>
    <row r="5841" spans="1:19" x14ac:dyDescent="0.3">
      <c r="A5841" s="25"/>
      <c r="C5841"/>
      <c r="D5841"/>
      <c r="E5841"/>
      <c r="F5841"/>
      <c r="G5841"/>
      <c r="H5841" s="26"/>
      <c r="I5841" s="26"/>
      <c r="J5841"/>
      <c r="K5841"/>
      <c r="N5841"/>
      <c r="O5841"/>
      <c r="P5841"/>
      <c r="Q5841"/>
      <c r="R5841"/>
      <c r="S5841" s="30"/>
    </row>
    <row r="5842" spans="1:19" x14ac:dyDescent="0.3">
      <c r="A5842" s="25"/>
      <c r="C5842"/>
      <c r="D5842"/>
      <c r="E5842"/>
      <c r="F5842"/>
      <c r="G5842"/>
      <c r="H5842"/>
      <c r="I5842" s="26"/>
      <c r="J5842"/>
      <c r="K5842"/>
      <c r="N5842"/>
      <c r="O5842"/>
      <c r="P5842"/>
      <c r="Q5842"/>
      <c r="R5842"/>
      <c r="S5842" s="30"/>
    </row>
    <row r="5843" spans="1:19" x14ac:dyDescent="0.3">
      <c r="A5843" s="25"/>
      <c r="C5843"/>
      <c r="D5843"/>
      <c r="E5843"/>
      <c r="F5843"/>
      <c r="G5843"/>
      <c r="H5843" s="26"/>
      <c r="I5843" s="26"/>
      <c r="J5843"/>
      <c r="K5843"/>
      <c r="N5843"/>
      <c r="O5843"/>
      <c r="P5843"/>
      <c r="Q5843"/>
      <c r="R5843"/>
      <c r="S5843" s="30"/>
    </row>
    <row r="5844" spans="1:19" x14ac:dyDescent="0.3">
      <c r="A5844" s="25"/>
      <c r="C5844"/>
      <c r="D5844"/>
      <c r="E5844"/>
      <c r="F5844"/>
      <c r="G5844"/>
      <c r="H5844" s="14"/>
      <c r="I5844" s="26"/>
      <c r="J5844"/>
      <c r="K5844"/>
      <c r="N5844"/>
      <c r="O5844"/>
      <c r="P5844"/>
      <c r="Q5844"/>
      <c r="R5844"/>
      <c r="S5844" s="30"/>
    </row>
    <row r="5845" spans="1:19" x14ac:dyDescent="0.3">
      <c r="A5845" s="25"/>
      <c r="C5845"/>
      <c r="D5845"/>
      <c r="E5845"/>
      <c r="F5845"/>
      <c r="G5845"/>
      <c r="H5845" s="14"/>
      <c r="I5845" s="26"/>
      <c r="J5845"/>
      <c r="K5845"/>
      <c r="N5845"/>
      <c r="O5845"/>
      <c r="P5845"/>
      <c r="Q5845"/>
      <c r="R5845"/>
      <c r="S5845" s="30"/>
    </row>
    <row r="5846" spans="1:19" x14ac:dyDescent="0.3">
      <c r="A5846" s="25"/>
      <c r="C5846"/>
      <c r="D5846"/>
      <c r="E5846"/>
      <c r="F5846"/>
      <c r="G5846"/>
      <c r="H5846" s="14"/>
      <c r="I5846" s="26"/>
      <c r="J5846"/>
      <c r="K5846"/>
      <c r="N5846"/>
      <c r="O5846"/>
      <c r="P5846"/>
      <c r="Q5846"/>
      <c r="R5846"/>
      <c r="S5846" s="30"/>
    </row>
    <row r="5847" spans="1:19" x14ac:dyDescent="0.3">
      <c r="A5847" s="25"/>
      <c r="C5847"/>
      <c r="D5847"/>
      <c r="E5847"/>
      <c r="F5847"/>
      <c r="G5847"/>
      <c r="H5847" s="26"/>
      <c r="I5847" s="26"/>
      <c r="J5847"/>
      <c r="K5847"/>
      <c r="N5847"/>
      <c r="O5847"/>
      <c r="P5847"/>
      <c r="Q5847"/>
      <c r="R5847"/>
      <c r="S5847" s="30"/>
    </row>
    <row r="5848" spans="1:19" x14ac:dyDescent="0.3">
      <c r="A5848" s="25"/>
      <c r="C5848"/>
      <c r="D5848"/>
      <c r="E5848"/>
      <c r="F5848"/>
      <c r="G5848"/>
      <c r="H5848" s="26"/>
      <c r="I5848" s="26"/>
      <c r="J5848"/>
      <c r="K5848"/>
      <c r="N5848"/>
      <c r="O5848"/>
      <c r="P5848"/>
      <c r="Q5848"/>
      <c r="R5848"/>
      <c r="S5848" s="30"/>
    </row>
    <row r="5849" spans="1:19" x14ac:dyDescent="0.3">
      <c r="A5849" s="25"/>
      <c r="C5849"/>
      <c r="D5849"/>
      <c r="E5849"/>
      <c r="F5849"/>
      <c r="G5849"/>
      <c r="H5849" s="26"/>
      <c r="I5849" s="26"/>
      <c r="J5849"/>
      <c r="K5849"/>
      <c r="N5849"/>
      <c r="O5849"/>
      <c r="P5849"/>
      <c r="Q5849"/>
      <c r="R5849"/>
      <c r="S5849" s="30"/>
    </row>
    <row r="5850" spans="1:19" x14ac:dyDescent="0.3">
      <c r="A5850" s="25"/>
      <c r="C5850"/>
      <c r="D5850"/>
      <c r="E5850"/>
      <c r="F5850"/>
      <c r="G5850"/>
      <c r="H5850" s="26"/>
      <c r="I5850" s="26"/>
      <c r="J5850"/>
      <c r="K5850"/>
      <c r="N5850"/>
      <c r="O5850"/>
      <c r="P5850"/>
      <c r="Q5850"/>
      <c r="R5850"/>
      <c r="S5850" s="30"/>
    </row>
    <row r="5851" spans="1:19" x14ac:dyDescent="0.3">
      <c r="A5851" s="25"/>
      <c r="C5851"/>
      <c r="D5851"/>
      <c r="E5851"/>
      <c r="F5851"/>
      <c r="G5851"/>
      <c r="H5851" s="26"/>
      <c r="I5851" s="26"/>
      <c r="J5851"/>
      <c r="K5851"/>
      <c r="N5851"/>
      <c r="O5851"/>
      <c r="P5851"/>
      <c r="Q5851"/>
      <c r="R5851"/>
      <c r="S5851" s="30"/>
    </row>
    <row r="5852" spans="1:19" x14ac:dyDescent="0.3">
      <c r="A5852" s="25"/>
      <c r="C5852"/>
      <c r="D5852"/>
      <c r="E5852"/>
      <c r="F5852"/>
      <c r="G5852"/>
      <c r="H5852" s="14"/>
      <c r="I5852" s="26"/>
      <c r="J5852"/>
      <c r="K5852"/>
      <c r="N5852"/>
      <c r="O5852"/>
      <c r="P5852"/>
      <c r="Q5852"/>
      <c r="R5852"/>
      <c r="S5852" s="30"/>
    </row>
    <row r="5853" spans="1:19" x14ac:dyDescent="0.3">
      <c r="A5853" s="25"/>
      <c r="C5853"/>
      <c r="D5853"/>
      <c r="E5853"/>
      <c r="F5853"/>
      <c r="G5853"/>
      <c r="H5853" s="26"/>
      <c r="I5853" s="14"/>
      <c r="J5853"/>
      <c r="K5853"/>
      <c r="N5853"/>
      <c r="O5853"/>
      <c r="P5853"/>
      <c r="Q5853"/>
      <c r="R5853"/>
      <c r="S5853" s="30"/>
    </row>
    <row r="5854" spans="1:19" x14ac:dyDescent="0.3">
      <c r="A5854" s="25"/>
      <c r="C5854"/>
      <c r="D5854"/>
      <c r="E5854"/>
      <c r="F5854"/>
      <c r="G5854"/>
      <c r="H5854" s="26"/>
      <c r="I5854" s="26"/>
      <c r="J5854"/>
      <c r="K5854"/>
      <c r="N5854"/>
      <c r="O5854"/>
      <c r="P5854"/>
      <c r="Q5854"/>
      <c r="R5854"/>
      <c r="S5854" s="30"/>
    </row>
    <row r="5855" spans="1:19" x14ac:dyDescent="0.3">
      <c r="A5855" s="25"/>
      <c r="C5855"/>
      <c r="D5855"/>
      <c r="E5855"/>
      <c r="F5855"/>
      <c r="G5855"/>
      <c r="H5855"/>
      <c r="I5855"/>
      <c r="J5855"/>
      <c r="K5855"/>
      <c r="N5855"/>
      <c r="O5855"/>
      <c r="P5855"/>
      <c r="Q5855"/>
      <c r="R5855"/>
      <c r="S5855" s="30"/>
    </row>
    <row r="5856" spans="1:19" x14ac:dyDescent="0.3">
      <c r="A5856" s="25"/>
      <c r="C5856"/>
      <c r="D5856"/>
      <c r="E5856"/>
      <c r="F5856"/>
      <c r="G5856"/>
      <c r="H5856" s="26"/>
      <c r="I5856"/>
      <c r="J5856"/>
      <c r="K5856"/>
      <c r="N5856"/>
      <c r="O5856"/>
      <c r="P5856"/>
      <c r="Q5856"/>
      <c r="R5856"/>
      <c r="S5856" s="30"/>
    </row>
    <row r="5857" spans="1:19" x14ac:dyDescent="0.3">
      <c r="A5857" s="25"/>
      <c r="C5857"/>
      <c r="D5857"/>
      <c r="E5857"/>
      <c r="F5857"/>
      <c r="G5857"/>
      <c r="H5857" s="26"/>
      <c r="I5857" s="26"/>
      <c r="J5857"/>
      <c r="K5857"/>
      <c r="N5857"/>
      <c r="O5857"/>
      <c r="P5857"/>
      <c r="Q5857"/>
      <c r="R5857"/>
      <c r="S5857" s="30"/>
    </row>
    <row r="5858" spans="1:19" x14ac:dyDescent="0.3">
      <c r="A5858" s="25"/>
      <c r="C5858"/>
      <c r="D5858"/>
      <c r="E5858"/>
      <c r="F5858"/>
      <c r="G5858"/>
      <c r="H5858" s="26"/>
      <c r="I5858" s="26"/>
      <c r="J5858"/>
      <c r="K5858"/>
      <c r="N5858"/>
      <c r="O5858"/>
      <c r="P5858"/>
      <c r="Q5858"/>
      <c r="R5858"/>
      <c r="S5858" s="30"/>
    </row>
    <row r="5859" spans="1:19" x14ac:dyDescent="0.3">
      <c r="A5859" s="25"/>
      <c r="C5859"/>
      <c r="D5859"/>
      <c r="E5859"/>
      <c r="F5859"/>
      <c r="G5859"/>
      <c r="H5859"/>
      <c r="I5859"/>
      <c r="J5859"/>
      <c r="K5859"/>
      <c r="N5859"/>
      <c r="O5859"/>
      <c r="P5859"/>
      <c r="Q5859"/>
      <c r="R5859"/>
      <c r="S5859" s="30"/>
    </row>
    <row r="5860" spans="1:19" x14ac:dyDescent="0.3">
      <c r="A5860" s="25"/>
      <c r="C5860"/>
      <c r="D5860"/>
      <c r="E5860"/>
      <c r="F5860"/>
      <c r="G5860"/>
      <c r="H5860"/>
      <c r="I5860" s="26"/>
      <c r="J5860"/>
      <c r="K5860"/>
      <c r="N5860"/>
      <c r="O5860"/>
      <c r="P5860"/>
      <c r="Q5860"/>
      <c r="R5860"/>
      <c r="S5860" s="30"/>
    </row>
    <row r="5861" spans="1:19" x14ac:dyDescent="0.3">
      <c r="A5861" s="25"/>
      <c r="C5861"/>
      <c r="D5861"/>
      <c r="E5861"/>
      <c r="F5861"/>
      <c r="G5861"/>
      <c r="I5861"/>
      <c r="J5861"/>
      <c r="K5861"/>
      <c r="N5861"/>
      <c r="O5861"/>
      <c r="P5861"/>
      <c r="Q5861"/>
      <c r="R5861"/>
      <c r="S5861" s="30"/>
    </row>
    <row r="5862" spans="1:19" x14ac:dyDescent="0.3">
      <c r="A5862" s="25"/>
      <c r="C5862"/>
      <c r="D5862"/>
      <c r="E5862"/>
      <c r="F5862"/>
      <c r="G5862"/>
      <c r="I5862" s="14"/>
      <c r="J5862"/>
      <c r="K5862"/>
      <c r="N5862"/>
      <c r="O5862"/>
      <c r="P5862"/>
      <c r="Q5862"/>
      <c r="R5862"/>
      <c r="S5862" s="30"/>
    </row>
    <row r="5863" spans="1:19" x14ac:dyDescent="0.3">
      <c r="A5863" s="25"/>
      <c r="C5863"/>
      <c r="D5863"/>
      <c r="E5863"/>
      <c r="F5863"/>
      <c r="G5863"/>
      <c r="I5863" s="26"/>
      <c r="J5863"/>
      <c r="K5863"/>
      <c r="N5863"/>
      <c r="O5863"/>
      <c r="P5863"/>
      <c r="Q5863"/>
      <c r="R5863"/>
      <c r="S5863" s="30"/>
    </row>
    <row r="5864" spans="1:19" x14ac:dyDescent="0.3">
      <c r="A5864" s="25"/>
      <c r="C5864"/>
      <c r="D5864"/>
      <c r="E5864"/>
      <c r="F5864"/>
      <c r="G5864"/>
      <c r="H5864"/>
      <c r="I5864" s="26"/>
      <c r="J5864"/>
      <c r="K5864"/>
      <c r="N5864"/>
      <c r="O5864"/>
      <c r="P5864"/>
      <c r="Q5864"/>
      <c r="R5864"/>
      <c r="S5864" s="30"/>
    </row>
    <row r="5865" spans="1:19" x14ac:dyDescent="0.3">
      <c r="A5865" s="25"/>
      <c r="C5865"/>
      <c r="D5865"/>
      <c r="E5865"/>
      <c r="F5865"/>
      <c r="G5865"/>
      <c r="H5865" s="26"/>
      <c r="I5865"/>
      <c r="J5865"/>
      <c r="K5865"/>
      <c r="N5865"/>
      <c r="O5865"/>
      <c r="P5865"/>
      <c r="Q5865"/>
      <c r="R5865"/>
      <c r="S5865" s="30"/>
    </row>
    <row r="5866" spans="1:19" x14ac:dyDescent="0.3">
      <c r="A5866" s="25"/>
      <c r="C5866"/>
      <c r="D5866"/>
      <c r="E5866"/>
      <c r="F5866"/>
      <c r="G5866"/>
      <c r="I5866" s="26"/>
      <c r="J5866"/>
      <c r="K5866"/>
      <c r="N5866"/>
      <c r="O5866"/>
      <c r="P5866"/>
      <c r="Q5866"/>
      <c r="R5866"/>
      <c r="S5866" s="30"/>
    </row>
    <row r="5867" spans="1:19" x14ac:dyDescent="0.3">
      <c r="A5867" s="25"/>
      <c r="C5867"/>
      <c r="D5867"/>
      <c r="E5867"/>
      <c r="F5867"/>
      <c r="G5867"/>
      <c r="H5867" s="26"/>
      <c r="I5867"/>
      <c r="J5867"/>
      <c r="K5867"/>
      <c r="N5867"/>
      <c r="O5867"/>
      <c r="P5867"/>
      <c r="Q5867"/>
      <c r="R5867"/>
      <c r="S5867" s="30"/>
    </row>
    <row r="5868" spans="1:19" x14ac:dyDescent="0.3">
      <c r="A5868" s="25"/>
      <c r="C5868"/>
      <c r="D5868"/>
      <c r="E5868"/>
      <c r="F5868"/>
      <c r="G5868"/>
      <c r="I5868" s="26"/>
      <c r="J5868"/>
      <c r="K5868"/>
      <c r="N5868"/>
      <c r="O5868"/>
      <c r="P5868"/>
      <c r="Q5868"/>
      <c r="R5868"/>
      <c r="S5868" s="30"/>
    </row>
    <row r="5869" spans="1:19" x14ac:dyDescent="0.3">
      <c r="A5869" s="25"/>
      <c r="C5869"/>
      <c r="D5869"/>
      <c r="E5869"/>
      <c r="F5869"/>
      <c r="G5869"/>
      <c r="H5869" s="26"/>
      <c r="I5869"/>
      <c r="J5869"/>
      <c r="K5869"/>
      <c r="N5869"/>
      <c r="O5869"/>
      <c r="P5869"/>
      <c r="Q5869"/>
      <c r="R5869"/>
      <c r="S5869" s="30"/>
    </row>
    <row r="5870" spans="1:19" x14ac:dyDescent="0.3">
      <c r="A5870" s="25"/>
      <c r="C5870"/>
      <c r="D5870"/>
      <c r="E5870"/>
      <c r="F5870"/>
      <c r="G5870"/>
      <c r="H5870" s="26"/>
      <c r="I5870"/>
      <c r="J5870"/>
      <c r="K5870"/>
      <c r="N5870"/>
      <c r="O5870"/>
      <c r="P5870"/>
      <c r="Q5870"/>
      <c r="R5870"/>
      <c r="S5870" s="30"/>
    </row>
    <row r="5871" spans="1:19" x14ac:dyDescent="0.3">
      <c r="A5871" s="25"/>
      <c r="C5871"/>
      <c r="D5871"/>
      <c r="E5871"/>
      <c r="F5871"/>
      <c r="G5871"/>
      <c r="I5871" s="14"/>
      <c r="J5871"/>
      <c r="K5871"/>
      <c r="N5871"/>
      <c r="O5871"/>
      <c r="P5871"/>
      <c r="Q5871"/>
      <c r="R5871"/>
      <c r="S5871" s="30"/>
    </row>
    <row r="5872" spans="1:19" x14ac:dyDescent="0.3">
      <c r="A5872" s="25"/>
      <c r="C5872"/>
      <c r="D5872"/>
      <c r="E5872"/>
      <c r="F5872"/>
      <c r="G5872"/>
      <c r="H5872" s="26"/>
      <c r="I5872" s="14"/>
      <c r="J5872"/>
      <c r="K5872"/>
      <c r="N5872"/>
      <c r="O5872"/>
      <c r="P5872"/>
      <c r="Q5872"/>
      <c r="R5872"/>
      <c r="S5872" s="30"/>
    </row>
    <row r="5873" spans="1:19" x14ac:dyDescent="0.3">
      <c r="A5873" s="25"/>
      <c r="C5873"/>
      <c r="D5873"/>
      <c r="E5873"/>
      <c r="F5873"/>
      <c r="G5873"/>
      <c r="J5873"/>
      <c r="K5873"/>
      <c r="N5873"/>
      <c r="O5873"/>
      <c r="P5873"/>
      <c r="Q5873"/>
      <c r="R5873"/>
      <c r="S5873" s="30"/>
    </row>
    <row r="5874" spans="1:19" x14ac:dyDescent="0.3">
      <c r="A5874" s="25"/>
      <c r="C5874"/>
      <c r="D5874"/>
      <c r="E5874"/>
      <c r="F5874"/>
      <c r="G5874"/>
      <c r="J5874"/>
      <c r="K5874"/>
      <c r="N5874"/>
      <c r="O5874"/>
      <c r="P5874"/>
      <c r="Q5874"/>
      <c r="R5874"/>
      <c r="S5874" s="30"/>
    </row>
    <row r="5875" spans="1:19" x14ac:dyDescent="0.3">
      <c r="A5875" s="25"/>
      <c r="C5875"/>
      <c r="D5875"/>
      <c r="E5875"/>
      <c r="F5875"/>
      <c r="G5875"/>
      <c r="H5875" s="26"/>
      <c r="I5875" s="26"/>
      <c r="J5875"/>
      <c r="K5875"/>
      <c r="N5875"/>
      <c r="O5875"/>
      <c r="P5875"/>
      <c r="Q5875"/>
      <c r="R5875"/>
      <c r="S5875" s="30"/>
    </row>
    <row r="5876" spans="1:19" x14ac:dyDescent="0.3">
      <c r="A5876" s="25"/>
      <c r="C5876"/>
      <c r="D5876"/>
      <c r="E5876"/>
      <c r="F5876"/>
      <c r="G5876"/>
      <c r="H5876" s="26"/>
      <c r="I5876" s="26"/>
      <c r="J5876"/>
      <c r="K5876"/>
      <c r="N5876"/>
      <c r="O5876"/>
      <c r="P5876"/>
      <c r="Q5876"/>
      <c r="R5876"/>
      <c r="S5876" s="30"/>
    </row>
    <row r="5877" spans="1:19" x14ac:dyDescent="0.3">
      <c r="A5877" s="25"/>
      <c r="C5877"/>
      <c r="D5877"/>
      <c r="E5877"/>
      <c r="F5877"/>
      <c r="G5877"/>
      <c r="I5877" s="26"/>
      <c r="J5877"/>
      <c r="K5877"/>
      <c r="N5877"/>
      <c r="O5877"/>
      <c r="P5877"/>
      <c r="Q5877"/>
      <c r="R5877"/>
      <c r="S5877" s="30"/>
    </row>
    <row r="5878" spans="1:19" x14ac:dyDescent="0.3">
      <c r="A5878" s="25"/>
      <c r="C5878"/>
      <c r="D5878"/>
      <c r="E5878"/>
      <c r="F5878"/>
      <c r="G5878"/>
      <c r="J5878"/>
      <c r="K5878"/>
      <c r="N5878"/>
      <c r="O5878"/>
      <c r="P5878"/>
      <c r="Q5878"/>
      <c r="R5878"/>
      <c r="S5878" s="30"/>
    </row>
    <row r="5879" spans="1:19" x14ac:dyDescent="0.3">
      <c r="A5879" s="25"/>
      <c r="C5879"/>
      <c r="D5879"/>
      <c r="E5879"/>
      <c r="F5879"/>
      <c r="G5879"/>
      <c r="H5879" s="26"/>
      <c r="I5879" s="26"/>
      <c r="J5879"/>
      <c r="K5879"/>
      <c r="N5879"/>
      <c r="O5879"/>
      <c r="P5879"/>
      <c r="Q5879"/>
      <c r="R5879"/>
      <c r="S5879" s="30"/>
    </row>
    <row r="5880" spans="1:19" x14ac:dyDescent="0.3">
      <c r="A5880" s="25"/>
      <c r="C5880"/>
      <c r="D5880"/>
      <c r="E5880"/>
      <c r="F5880"/>
      <c r="G5880"/>
      <c r="H5880" s="26"/>
      <c r="I5880" s="26"/>
      <c r="J5880"/>
      <c r="K5880"/>
      <c r="N5880"/>
      <c r="O5880"/>
      <c r="P5880"/>
      <c r="Q5880"/>
      <c r="R5880"/>
      <c r="S5880" s="30"/>
    </row>
    <row r="5881" spans="1:19" x14ac:dyDescent="0.3">
      <c r="A5881" s="25"/>
      <c r="C5881"/>
      <c r="D5881"/>
      <c r="E5881"/>
      <c r="F5881"/>
      <c r="G5881"/>
      <c r="H5881" s="26"/>
      <c r="I5881" s="26"/>
      <c r="J5881"/>
      <c r="K5881"/>
      <c r="N5881"/>
      <c r="O5881"/>
      <c r="P5881"/>
      <c r="Q5881"/>
      <c r="R5881"/>
      <c r="S5881" s="30"/>
    </row>
    <row r="5882" spans="1:19" x14ac:dyDescent="0.3">
      <c r="A5882" s="25"/>
      <c r="C5882"/>
      <c r="D5882"/>
      <c r="E5882"/>
      <c r="F5882"/>
      <c r="G5882"/>
      <c r="H5882" s="26"/>
      <c r="I5882" s="26"/>
      <c r="J5882"/>
      <c r="K5882"/>
      <c r="N5882"/>
      <c r="O5882"/>
      <c r="P5882"/>
      <c r="Q5882"/>
      <c r="R5882"/>
      <c r="S5882" s="30"/>
    </row>
    <row r="5883" spans="1:19" x14ac:dyDescent="0.3">
      <c r="A5883" s="25"/>
      <c r="C5883"/>
      <c r="D5883"/>
      <c r="E5883"/>
      <c r="F5883"/>
      <c r="G5883"/>
      <c r="H5883" s="26"/>
      <c r="I5883" s="26"/>
      <c r="J5883"/>
      <c r="K5883"/>
      <c r="N5883"/>
      <c r="O5883"/>
      <c r="P5883"/>
      <c r="Q5883"/>
      <c r="R5883"/>
      <c r="S5883" s="30"/>
    </row>
    <row r="5884" spans="1:19" x14ac:dyDescent="0.3">
      <c r="A5884" s="25"/>
      <c r="C5884"/>
      <c r="D5884"/>
      <c r="E5884"/>
      <c r="F5884"/>
      <c r="G5884"/>
      <c r="J5884"/>
      <c r="K5884"/>
      <c r="N5884"/>
      <c r="O5884"/>
      <c r="P5884"/>
      <c r="Q5884"/>
      <c r="R5884"/>
      <c r="S5884" s="30"/>
    </row>
    <row r="5885" spans="1:19" x14ac:dyDescent="0.3">
      <c r="A5885" s="25"/>
      <c r="C5885"/>
      <c r="D5885"/>
      <c r="E5885"/>
      <c r="F5885"/>
      <c r="G5885"/>
      <c r="H5885" s="26"/>
      <c r="I5885" s="26"/>
      <c r="J5885"/>
      <c r="K5885"/>
      <c r="N5885"/>
      <c r="O5885"/>
      <c r="P5885"/>
      <c r="Q5885"/>
      <c r="R5885"/>
      <c r="S5885" s="30"/>
    </row>
    <row r="5886" spans="1:19" x14ac:dyDescent="0.3">
      <c r="A5886" s="25"/>
      <c r="C5886"/>
      <c r="D5886"/>
      <c r="E5886"/>
      <c r="F5886"/>
      <c r="G5886"/>
      <c r="J5886"/>
      <c r="K5886"/>
      <c r="N5886"/>
      <c r="O5886"/>
      <c r="P5886"/>
      <c r="Q5886"/>
      <c r="R5886"/>
      <c r="S5886" s="30"/>
    </row>
    <row r="5887" spans="1:19" x14ac:dyDescent="0.3">
      <c r="A5887" s="25"/>
      <c r="C5887"/>
      <c r="D5887"/>
      <c r="E5887"/>
      <c r="F5887"/>
      <c r="G5887"/>
      <c r="J5887"/>
      <c r="K5887"/>
      <c r="N5887"/>
      <c r="O5887"/>
      <c r="P5887"/>
      <c r="Q5887"/>
      <c r="R5887"/>
      <c r="S5887" s="30"/>
    </row>
    <row r="5888" spans="1:19" x14ac:dyDescent="0.3">
      <c r="A5888" s="25"/>
      <c r="C5888"/>
      <c r="D5888"/>
      <c r="E5888"/>
      <c r="F5888"/>
      <c r="G5888"/>
      <c r="H5888" s="26"/>
      <c r="I5888" s="26"/>
      <c r="J5888"/>
      <c r="K5888"/>
      <c r="N5888"/>
      <c r="O5888"/>
      <c r="P5888"/>
      <c r="Q5888"/>
      <c r="R5888"/>
      <c r="S5888" s="30"/>
    </row>
    <row r="5889" spans="1:19" x14ac:dyDescent="0.3">
      <c r="A5889" s="25"/>
      <c r="C5889"/>
      <c r="D5889"/>
      <c r="E5889"/>
      <c r="F5889"/>
      <c r="G5889"/>
      <c r="H5889" s="26"/>
      <c r="I5889" s="26"/>
      <c r="J5889"/>
      <c r="K5889"/>
      <c r="N5889"/>
      <c r="O5889"/>
      <c r="P5889"/>
      <c r="Q5889"/>
      <c r="R5889"/>
      <c r="S5889" s="30"/>
    </row>
    <row r="5890" spans="1:19" x14ac:dyDescent="0.3">
      <c r="A5890" s="25"/>
      <c r="C5890"/>
      <c r="D5890"/>
      <c r="E5890"/>
      <c r="F5890"/>
      <c r="G5890"/>
      <c r="J5890"/>
      <c r="K5890"/>
      <c r="N5890"/>
      <c r="O5890"/>
      <c r="P5890"/>
      <c r="Q5890"/>
      <c r="R5890"/>
      <c r="S5890" s="30"/>
    </row>
    <row r="5891" spans="1:19" x14ac:dyDescent="0.3">
      <c r="A5891" s="25"/>
      <c r="C5891"/>
      <c r="D5891"/>
      <c r="E5891"/>
      <c r="F5891"/>
      <c r="G5891"/>
      <c r="H5891" s="26"/>
      <c r="I5891" s="26"/>
      <c r="J5891"/>
      <c r="K5891"/>
      <c r="N5891"/>
      <c r="O5891"/>
      <c r="P5891"/>
      <c r="Q5891"/>
      <c r="R5891"/>
      <c r="S5891" s="30"/>
    </row>
    <row r="5892" spans="1:19" x14ac:dyDescent="0.3">
      <c r="A5892" s="25"/>
      <c r="C5892"/>
      <c r="D5892"/>
      <c r="E5892"/>
      <c r="F5892"/>
      <c r="G5892"/>
      <c r="H5892" s="26"/>
      <c r="I5892" s="26"/>
      <c r="J5892"/>
      <c r="K5892"/>
      <c r="N5892"/>
      <c r="O5892"/>
      <c r="P5892"/>
      <c r="Q5892"/>
      <c r="R5892"/>
      <c r="S5892" s="30"/>
    </row>
    <row r="5893" spans="1:19" x14ac:dyDescent="0.3">
      <c r="A5893" s="25"/>
      <c r="C5893"/>
      <c r="D5893"/>
      <c r="E5893"/>
      <c r="F5893"/>
      <c r="G5893"/>
      <c r="H5893" s="26"/>
      <c r="I5893" s="26"/>
      <c r="J5893"/>
      <c r="K5893"/>
      <c r="N5893"/>
      <c r="O5893"/>
      <c r="P5893"/>
      <c r="Q5893"/>
      <c r="R5893"/>
      <c r="S5893" s="30"/>
    </row>
    <row r="5894" spans="1:19" x14ac:dyDescent="0.3">
      <c r="A5894" s="25"/>
      <c r="C5894"/>
      <c r="D5894"/>
      <c r="E5894"/>
      <c r="F5894"/>
      <c r="G5894"/>
      <c r="H5894" s="26"/>
      <c r="I5894" s="26"/>
      <c r="J5894"/>
      <c r="K5894"/>
      <c r="N5894"/>
      <c r="O5894"/>
      <c r="P5894"/>
      <c r="Q5894"/>
      <c r="R5894"/>
      <c r="S5894" s="30"/>
    </row>
    <row r="5895" spans="1:19" x14ac:dyDescent="0.3">
      <c r="A5895" s="25"/>
      <c r="C5895"/>
      <c r="D5895"/>
      <c r="E5895"/>
      <c r="F5895"/>
      <c r="G5895"/>
      <c r="J5895"/>
      <c r="K5895"/>
      <c r="N5895"/>
      <c r="O5895"/>
      <c r="P5895"/>
      <c r="Q5895"/>
      <c r="R5895"/>
      <c r="S5895" s="30"/>
    </row>
    <row r="5896" spans="1:19" x14ac:dyDescent="0.3">
      <c r="A5896" s="25"/>
      <c r="C5896"/>
      <c r="D5896"/>
      <c r="E5896"/>
      <c r="F5896"/>
      <c r="G5896"/>
      <c r="J5896"/>
      <c r="K5896"/>
      <c r="N5896"/>
      <c r="O5896"/>
      <c r="P5896"/>
      <c r="Q5896"/>
      <c r="R5896"/>
      <c r="S5896" s="30"/>
    </row>
    <row r="5897" spans="1:19" x14ac:dyDescent="0.3">
      <c r="A5897" s="25"/>
      <c r="C5897"/>
      <c r="D5897"/>
      <c r="E5897"/>
      <c r="F5897"/>
      <c r="G5897"/>
      <c r="H5897" s="26"/>
      <c r="I5897" s="26"/>
      <c r="J5897"/>
      <c r="K5897"/>
      <c r="N5897"/>
      <c r="O5897"/>
      <c r="P5897"/>
      <c r="Q5897"/>
      <c r="R5897"/>
      <c r="S5897" s="30"/>
    </row>
    <row r="5898" spans="1:19" x14ac:dyDescent="0.3">
      <c r="A5898" s="25"/>
      <c r="C5898"/>
      <c r="D5898"/>
      <c r="E5898"/>
      <c r="F5898"/>
      <c r="G5898"/>
      <c r="H5898" s="26"/>
      <c r="I5898" s="26"/>
      <c r="J5898"/>
      <c r="K5898"/>
      <c r="N5898"/>
      <c r="O5898"/>
      <c r="P5898"/>
      <c r="Q5898"/>
      <c r="R5898"/>
      <c r="S5898" s="30"/>
    </row>
    <row r="5899" spans="1:19" x14ac:dyDescent="0.3">
      <c r="A5899" s="25"/>
      <c r="C5899"/>
      <c r="D5899"/>
      <c r="E5899"/>
      <c r="F5899"/>
      <c r="G5899"/>
      <c r="J5899"/>
      <c r="K5899"/>
      <c r="N5899"/>
      <c r="O5899"/>
      <c r="P5899"/>
      <c r="Q5899"/>
      <c r="R5899"/>
      <c r="S5899" s="30"/>
    </row>
    <row r="5900" spans="1:19" x14ac:dyDescent="0.3">
      <c r="A5900" s="25"/>
      <c r="C5900"/>
      <c r="D5900"/>
      <c r="E5900"/>
      <c r="F5900"/>
      <c r="G5900"/>
      <c r="J5900"/>
      <c r="K5900"/>
      <c r="N5900"/>
      <c r="O5900"/>
      <c r="P5900"/>
      <c r="Q5900"/>
      <c r="R5900"/>
      <c r="S5900" s="30"/>
    </row>
    <row r="5901" spans="1:19" x14ac:dyDescent="0.3">
      <c r="A5901" s="25"/>
      <c r="C5901"/>
      <c r="D5901"/>
      <c r="E5901"/>
      <c r="F5901"/>
      <c r="G5901"/>
      <c r="H5901" s="26"/>
      <c r="I5901" s="26"/>
      <c r="J5901"/>
      <c r="K5901"/>
      <c r="N5901"/>
      <c r="O5901"/>
      <c r="P5901"/>
      <c r="Q5901"/>
      <c r="R5901"/>
      <c r="S5901" s="30"/>
    </row>
    <row r="5902" spans="1:19" x14ac:dyDescent="0.3">
      <c r="A5902" s="25"/>
      <c r="C5902"/>
      <c r="D5902"/>
      <c r="E5902"/>
      <c r="F5902"/>
      <c r="G5902"/>
      <c r="H5902" s="26"/>
      <c r="I5902" s="26"/>
      <c r="J5902"/>
      <c r="K5902"/>
      <c r="N5902"/>
      <c r="O5902"/>
      <c r="P5902"/>
      <c r="Q5902"/>
      <c r="R5902"/>
      <c r="S5902" s="30"/>
    </row>
    <row r="5903" spans="1:19" x14ac:dyDescent="0.3">
      <c r="A5903" s="25"/>
      <c r="C5903"/>
      <c r="D5903"/>
      <c r="E5903"/>
      <c r="F5903"/>
      <c r="G5903"/>
      <c r="I5903" s="26"/>
      <c r="J5903"/>
      <c r="K5903"/>
      <c r="N5903"/>
      <c r="O5903"/>
      <c r="P5903"/>
      <c r="Q5903"/>
      <c r="R5903"/>
      <c r="S5903" s="30"/>
    </row>
    <row r="5904" spans="1:19" x14ac:dyDescent="0.3">
      <c r="A5904" s="25"/>
      <c r="C5904"/>
      <c r="D5904"/>
      <c r="E5904"/>
      <c r="F5904"/>
      <c r="G5904"/>
      <c r="J5904"/>
      <c r="K5904"/>
      <c r="N5904"/>
      <c r="O5904"/>
      <c r="P5904"/>
      <c r="Q5904"/>
      <c r="R5904"/>
      <c r="S5904" s="30"/>
    </row>
    <row r="5905" spans="1:19" x14ac:dyDescent="0.3">
      <c r="A5905" s="25"/>
      <c r="C5905"/>
      <c r="D5905"/>
      <c r="E5905"/>
      <c r="F5905"/>
      <c r="G5905"/>
      <c r="J5905"/>
      <c r="K5905"/>
      <c r="N5905"/>
      <c r="O5905"/>
      <c r="P5905"/>
      <c r="Q5905"/>
      <c r="R5905"/>
      <c r="S5905" s="30"/>
    </row>
    <row r="5906" spans="1:19" x14ac:dyDescent="0.3">
      <c r="A5906" s="25"/>
      <c r="C5906"/>
      <c r="D5906"/>
      <c r="E5906"/>
      <c r="F5906"/>
      <c r="G5906"/>
      <c r="H5906" s="26"/>
      <c r="I5906" s="26"/>
      <c r="J5906"/>
      <c r="K5906"/>
      <c r="N5906"/>
      <c r="O5906"/>
      <c r="P5906"/>
      <c r="Q5906"/>
      <c r="R5906"/>
      <c r="S5906" s="30"/>
    </row>
    <row r="5907" spans="1:19" x14ac:dyDescent="0.3">
      <c r="A5907" s="25"/>
      <c r="C5907"/>
      <c r="D5907"/>
      <c r="E5907"/>
      <c r="F5907"/>
      <c r="G5907"/>
      <c r="H5907" s="26"/>
      <c r="I5907" s="26"/>
      <c r="J5907"/>
      <c r="K5907"/>
      <c r="N5907"/>
      <c r="O5907"/>
      <c r="P5907"/>
      <c r="Q5907"/>
      <c r="R5907"/>
      <c r="S5907" s="30"/>
    </row>
    <row r="5908" spans="1:19" x14ac:dyDescent="0.3">
      <c r="A5908" s="25"/>
      <c r="C5908"/>
      <c r="D5908"/>
      <c r="E5908"/>
      <c r="F5908"/>
      <c r="G5908"/>
      <c r="I5908" s="26"/>
      <c r="J5908"/>
      <c r="K5908"/>
      <c r="N5908"/>
      <c r="O5908"/>
      <c r="P5908"/>
      <c r="Q5908"/>
      <c r="R5908"/>
      <c r="S5908" s="30"/>
    </row>
    <row r="5909" spans="1:19" x14ac:dyDescent="0.3">
      <c r="A5909" s="25"/>
      <c r="C5909"/>
      <c r="D5909"/>
      <c r="E5909"/>
      <c r="F5909"/>
      <c r="G5909"/>
      <c r="J5909"/>
      <c r="K5909"/>
      <c r="N5909"/>
      <c r="O5909"/>
      <c r="P5909"/>
      <c r="Q5909"/>
      <c r="R5909"/>
      <c r="S5909" s="30"/>
    </row>
    <row r="5910" spans="1:19" x14ac:dyDescent="0.3">
      <c r="A5910" s="25"/>
      <c r="C5910"/>
      <c r="D5910"/>
      <c r="E5910"/>
      <c r="F5910"/>
      <c r="G5910"/>
      <c r="I5910" s="26"/>
      <c r="J5910"/>
      <c r="K5910"/>
      <c r="N5910"/>
      <c r="O5910"/>
      <c r="P5910"/>
      <c r="Q5910"/>
      <c r="R5910"/>
      <c r="S5910" s="30"/>
    </row>
    <row r="5911" spans="1:19" x14ac:dyDescent="0.3">
      <c r="A5911" s="25"/>
      <c r="C5911"/>
      <c r="D5911"/>
      <c r="E5911"/>
      <c r="F5911"/>
      <c r="G5911"/>
      <c r="I5911" s="26"/>
      <c r="J5911"/>
      <c r="K5911"/>
      <c r="N5911"/>
      <c r="O5911"/>
      <c r="P5911"/>
      <c r="Q5911"/>
      <c r="R5911"/>
      <c r="S5911" s="30"/>
    </row>
    <row r="5912" spans="1:19" x14ac:dyDescent="0.3">
      <c r="A5912" s="25"/>
      <c r="C5912"/>
      <c r="D5912"/>
      <c r="E5912"/>
      <c r="F5912"/>
      <c r="G5912"/>
      <c r="H5912" s="26"/>
      <c r="I5912" s="26"/>
      <c r="J5912"/>
      <c r="K5912"/>
      <c r="N5912"/>
      <c r="O5912"/>
      <c r="P5912"/>
      <c r="Q5912"/>
      <c r="R5912"/>
      <c r="S5912" s="30"/>
    </row>
    <row r="5913" spans="1:19" x14ac:dyDescent="0.3">
      <c r="A5913" s="25"/>
      <c r="C5913"/>
      <c r="D5913"/>
      <c r="E5913"/>
      <c r="F5913"/>
      <c r="G5913"/>
      <c r="I5913" s="26"/>
      <c r="J5913"/>
      <c r="K5913"/>
      <c r="N5913"/>
      <c r="O5913"/>
      <c r="P5913"/>
      <c r="Q5913"/>
      <c r="R5913"/>
      <c r="S5913" s="30"/>
    </row>
    <row r="5914" spans="1:19" x14ac:dyDescent="0.3">
      <c r="A5914" s="25"/>
      <c r="C5914"/>
      <c r="D5914"/>
      <c r="E5914"/>
      <c r="F5914"/>
      <c r="G5914"/>
      <c r="J5914"/>
      <c r="K5914"/>
      <c r="N5914"/>
      <c r="O5914"/>
      <c r="P5914"/>
      <c r="Q5914"/>
      <c r="R5914"/>
      <c r="S5914" s="30"/>
    </row>
    <row r="5915" spans="1:19" x14ac:dyDescent="0.3">
      <c r="A5915" s="25"/>
      <c r="C5915"/>
      <c r="D5915"/>
      <c r="E5915"/>
      <c r="F5915"/>
      <c r="G5915"/>
      <c r="J5915"/>
      <c r="K5915"/>
      <c r="N5915"/>
      <c r="O5915"/>
      <c r="P5915"/>
      <c r="Q5915"/>
      <c r="R5915"/>
      <c r="S5915" s="30"/>
    </row>
    <row r="5916" spans="1:19" x14ac:dyDescent="0.3">
      <c r="A5916" s="25"/>
      <c r="C5916"/>
      <c r="D5916"/>
      <c r="E5916"/>
      <c r="F5916"/>
      <c r="G5916"/>
      <c r="H5916" s="26"/>
      <c r="I5916" s="26"/>
      <c r="J5916"/>
      <c r="K5916"/>
      <c r="N5916"/>
      <c r="O5916"/>
      <c r="P5916"/>
      <c r="Q5916"/>
      <c r="R5916"/>
      <c r="S5916" s="30"/>
    </row>
    <row r="5917" spans="1:19" x14ac:dyDescent="0.3">
      <c r="A5917" s="25"/>
      <c r="C5917"/>
      <c r="D5917"/>
      <c r="E5917"/>
      <c r="F5917"/>
      <c r="G5917"/>
      <c r="H5917" s="26"/>
      <c r="I5917" s="26"/>
      <c r="J5917"/>
      <c r="K5917"/>
      <c r="N5917"/>
      <c r="O5917"/>
      <c r="P5917"/>
      <c r="Q5917"/>
      <c r="R5917"/>
      <c r="S5917" s="30"/>
    </row>
    <row r="5918" spans="1:19" x14ac:dyDescent="0.3">
      <c r="A5918" s="25"/>
      <c r="C5918"/>
      <c r="D5918"/>
      <c r="E5918"/>
      <c r="F5918"/>
      <c r="G5918"/>
      <c r="H5918" s="26"/>
      <c r="I5918" s="26"/>
      <c r="J5918"/>
      <c r="K5918"/>
      <c r="N5918"/>
      <c r="O5918"/>
      <c r="P5918"/>
      <c r="Q5918"/>
      <c r="R5918"/>
      <c r="S5918" s="30"/>
    </row>
    <row r="5919" spans="1:19" x14ac:dyDescent="0.3">
      <c r="A5919" s="25"/>
      <c r="C5919"/>
      <c r="D5919"/>
      <c r="E5919"/>
      <c r="F5919"/>
      <c r="G5919"/>
      <c r="J5919"/>
      <c r="K5919"/>
      <c r="N5919"/>
      <c r="O5919"/>
      <c r="P5919"/>
      <c r="Q5919"/>
      <c r="R5919"/>
      <c r="S5919" s="30"/>
    </row>
    <row r="5920" spans="1:19" x14ac:dyDescent="0.3">
      <c r="A5920" s="25"/>
      <c r="C5920"/>
      <c r="D5920"/>
      <c r="E5920"/>
      <c r="F5920"/>
      <c r="G5920"/>
      <c r="H5920" s="26"/>
      <c r="I5920" s="26"/>
      <c r="J5920"/>
      <c r="K5920"/>
      <c r="N5920"/>
      <c r="O5920"/>
      <c r="P5920"/>
      <c r="Q5920"/>
      <c r="R5920"/>
      <c r="S5920" s="30"/>
    </row>
    <row r="5921" spans="1:19" x14ac:dyDescent="0.3">
      <c r="A5921" s="25"/>
      <c r="C5921"/>
      <c r="D5921"/>
      <c r="E5921"/>
      <c r="F5921"/>
      <c r="G5921"/>
      <c r="H5921" s="26"/>
      <c r="I5921" s="26"/>
      <c r="J5921"/>
      <c r="K5921"/>
      <c r="N5921"/>
      <c r="O5921"/>
      <c r="P5921"/>
      <c r="Q5921"/>
      <c r="R5921"/>
      <c r="S5921" s="30"/>
    </row>
    <row r="5922" spans="1:19" x14ac:dyDescent="0.3">
      <c r="A5922" s="25"/>
      <c r="C5922"/>
      <c r="D5922"/>
      <c r="E5922"/>
      <c r="F5922"/>
      <c r="G5922"/>
      <c r="H5922" s="26"/>
      <c r="I5922" s="26"/>
      <c r="J5922"/>
      <c r="K5922"/>
      <c r="N5922"/>
      <c r="O5922"/>
      <c r="P5922"/>
      <c r="Q5922"/>
      <c r="R5922"/>
      <c r="S5922" s="30"/>
    </row>
    <row r="5923" spans="1:19" x14ac:dyDescent="0.3">
      <c r="A5923" s="25"/>
      <c r="C5923"/>
      <c r="D5923"/>
      <c r="E5923"/>
      <c r="F5923"/>
      <c r="G5923"/>
      <c r="H5923" s="26"/>
      <c r="I5923" s="26"/>
      <c r="J5923"/>
      <c r="K5923"/>
      <c r="N5923"/>
      <c r="O5923"/>
      <c r="P5923"/>
      <c r="Q5923"/>
      <c r="R5923"/>
      <c r="S5923" s="30"/>
    </row>
    <row r="5924" spans="1:19" x14ac:dyDescent="0.3">
      <c r="A5924" s="25"/>
      <c r="C5924"/>
      <c r="D5924"/>
      <c r="E5924"/>
      <c r="F5924"/>
      <c r="G5924"/>
      <c r="H5924" s="26"/>
      <c r="I5924" s="26"/>
      <c r="J5924"/>
      <c r="K5924"/>
      <c r="N5924"/>
      <c r="O5924"/>
      <c r="P5924"/>
      <c r="Q5924"/>
      <c r="R5924"/>
      <c r="S5924" s="30"/>
    </row>
    <row r="5925" spans="1:19" x14ac:dyDescent="0.3">
      <c r="A5925" s="25"/>
      <c r="C5925"/>
      <c r="D5925"/>
      <c r="E5925"/>
      <c r="F5925"/>
      <c r="G5925"/>
      <c r="H5925" s="26"/>
      <c r="I5925" s="26"/>
      <c r="J5925"/>
      <c r="K5925"/>
      <c r="N5925"/>
      <c r="O5925"/>
      <c r="P5925"/>
      <c r="Q5925"/>
      <c r="R5925"/>
      <c r="S5925" s="30"/>
    </row>
    <row r="5926" spans="1:19" x14ac:dyDescent="0.3">
      <c r="A5926" s="25"/>
      <c r="C5926"/>
      <c r="D5926"/>
      <c r="E5926"/>
      <c r="F5926"/>
      <c r="G5926"/>
      <c r="H5926" s="26"/>
      <c r="I5926" s="26"/>
      <c r="J5926"/>
      <c r="K5926"/>
      <c r="N5926"/>
      <c r="O5926"/>
      <c r="P5926"/>
      <c r="Q5926"/>
      <c r="R5926"/>
      <c r="S5926" s="30"/>
    </row>
    <row r="5927" spans="1:19" x14ac:dyDescent="0.3">
      <c r="A5927" s="25"/>
      <c r="C5927"/>
      <c r="D5927"/>
      <c r="E5927"/>
      <c r="F5927"/>
      <c r="G5927"/>
      <c r="H5927" s="26"/>
      <c r="I5927" s="26"/>
      <c r="J5927"/>
      <c r="K5927"/>
      <c r="N5927"/>
      <c r="O5927"/>
      <c r="P5927"/>
      <c r="Q5927"/>
      <c r="R5927"/>
      <c r="S5927" s="30"/>
    </row>
    <row r="5928" spans="1:19" x14ac:dyDescent="0.3">
      <c r="A5928" s="25"/>
      <c r="C5928"/>
      <c r="D5928"/>
      <c r="E5928"/>
      <c r="F5928"/>
      <c r="G5928"/>
      <c r="H5928" s="26"/>
      <c r="I5928" s="26"/>
      <c r="J5928"/>
      <c r="K5928"/>
      <c r="N5928"/>
      <c r="O5928"/>
      <c r="P5928"/>
      <c r="Q5928"/>
      <c r="R5928"/>
      <c r="S5928" s="30"/>
    </row>
    <row r="5929" spans="1:19" x14ac:dyDescent="0.3">
      <c r="A5929" s="25"/>
      <c r="C5929"/>
      <c r="D5929"/>
      <c r="E5929"/>
      <c r="F5929"/>
      <c r="G5929"/>
      <c r="H5929" s="26"/>
      <c r="I5929" s="26"/>
      <c r="J5929"/>
      <c r="K5929"/>
      <c r="N5929"/>
      <c r="O5929"/>
      <c r="P5929"/>
      <c r="Q5929"/>
      <c r="R5929"/>
      <c r="S5929" s="30"/>
    </row>
    <row r="5930" spans="1:19" x14ac:dyDescent="0.3">
      <c r="A5930" s="25"/>
      <c r="C5930"/>
      <c r="D5930"/>
      <c r="E5930"/>
      <c r="F5930"/>
      <c r="G5930"/>
      <c r="H5930" s="26"/>
      <c r="I5930" s="26"/>
      <c r="J5930"/>
      <c r="K5930"/>
      <c r="N5930"/>
      <c r="O5930"/>
      <c r="P5930"/>
      <c r="Q5930"/>
      <c r="R5930"/>
      <c r="S5930" s="30"/>
    </row>
    <row r="5931" spans="1:19" x14ac:dyDescent="0.3">
      <c r="A5931" s="25"/>
      <c r="C5931"/>
      <c r="D5931"/>
      <c r="E5931"/>
      <c r="F5931"/>
      <c r="G5931"/>
      <c r="H5931" s="26"/>
      <c r="I5931" s="26"/>
      <c r="J5931"/>
      <c r="K5931"/>
      <c r="N5931"/>
      <c r="O5931"/>
      <c r="P5931"/>
      <c r="Q5931"/>
      <c r="R5931"/>
      <c r="S5931" s="30"/>
    </row>
    <row r="5932" spans="1:19" x14ac:dyDescent="0.3">
      <c r="A5932" s="25"/>
      <c r="C5932"/>
      <c r="D5932"/>
      <c r="E5932"/>
      <c r="F5932"/>
      <c r="G5932"/>
      <c r="H5932" s="26"/>
      <c r="I5932" s="26"/>
      <c r="J5932"/>
      <c r="K5932"/>
      <c r="N5932"/>
      <c r="O5932"/>
      <c r="P5932"/>
      <c r="Q5932"/>
      <c r="R5932"/>
      <c r="S5932" s="30"/>
    </row>
    <row r="5933" spans="1:19" x14ac:dyDescent="0.3">
      <c r="A5933" s="25"/>
      <c r="C5933"/>
      <c r="D5933"/>
      <c r="E5933"/>
      <c r="F5933"/>
      <c r="G5933"/>
      <c r="H5933" s="26"/>
      <c r="I5933" s="26"/>
      <c r="J5933"/>
      <c r="K5933"/>
      <c r="N5933"/>
      <c r="O5933"/>
      <c r="P5933"/>
      <c r="Q5933"/>
      <c r="R5933"/>
      <c r="S5933" s="30"/>
    </row>
    <row r="5934" spans="1:19" x14ac:dyDescent="0.3">
      <c r="A5934" s="25"/>
      <c r="C5934"/>
      <c r="D5934"/>
      <c r="E5934"/>
      <c r="F5934"/>
      <c r="G5934"/>
      <c r="H5934" s="26"/>
      <c r="I5934" s="26"/>
      <c r="J5934"/>
      <c r="K5934"/>
      <c r="N5934"/>
      <c r="O5934"/>
      <c r="P5934"/>
      <c r="Q5934"/>
      <c r="R5934"/>
      <c r="S5934" s="30"/>
    </row>
    <row r="5935" spans="1:19" x14ac:dyDescent="0.3">
      <c r="A5935" s="25"/>
      <c r="C5935"/>
      <c r="D5935"/>
      <c r="E5935"/>
      <c r="F5935"/>
      <c r="G5935"/>
      <c r="H5935" s="26"/>
      <c r="I5935" s="26"/>
      <c r="J5935"/>
      <c r="K5935"/>
      <c r="N5935"/>
      <c r="O5935"/>
      <c r="P5935"/>
      <c r="Q5935"/>
      <c r="R5935"/>
      <c r="S5935" s="30"/>
    </row>
    <row r="5936" spans="1:19" x14ac:dyDescent="0.3">
      <c r="A5936" s="25"/>
      <c r="C5936"/>
      <c r="D5936"/>
      <c r="E5936"/>
      <c r="F5936"/>
      <c r="G5936"/>
      <c r="I5936" s="26"/>
      <c r="J5936"/>
      <c r="K5936"/>
      <c r="N5936"/>
      <c r="O5936"/>
      <c r="P5936"/>
      <c r="Q5936"/>
      <c r="R5936"/>
      <c r="S5936" s="30"/>
    </row>
    <row r="5937" spans="1:19" x14ac:dyDescent="0.3">
      <c r="A5937" s="25"/>
      <c r="C5937"/>
      <c r="D5937"/>
      <c r="E5937"/>
      <c r="F5937"/>
      <c r="G5937"/>
      <c r="H5937" s="26"/>
      <c r="I5937" s="26"/>
      <c r="J5937"/>
      <c r="K5937"/>
      <c r="N5937"/>
      <c r="O5937"/>
      <c r="P5937"/>
      <c r="Q5937"/>
      <c r="R5937"/>
      <c r="S5937" s="30"/>
    </row>
    <row r="5938" spans="1:19" x14ac:dyDescent="0.3">
      <c r="A5938" s="25"/>
      <c r="C5938"/>
      <c r="D5938"/>
      <c r="E5938"/>
      <c r="F5938"/>
      <c r="G5938"/>
      <c r="H5938" s="26"/>
      <c r="I5938" s="26"/>
      <c r="J5938"/>
      <c r="K5938"/>
      <c r="N5938"/>
      <c r="O5938"/>
      <c r="P5938"/>
      <c r="Q5938"/>
      <c r="R5938"/>
      <c r="S5938" s="30"/>
    </row>
    <row r="5939" spans="1:19" x14ac:dyDescent="0.3">
      <c r="A5939" s="25"/>
      <c r="C5939"/>
      <c r="D5939"/>
      <c r="E5939"/>
      <c r="F5939"/>
      <c r="G5939"/>
      <c r="H5939" s="26"/>
      <c r="I5939" s="26"/>
      <c r="J5939"/>
      <c r="K5939"/>
      <c r="N5939"/>
      <c r="O5939"/>
      <c r="P5939"/>
      <c r="Q5939"/>
      <c r="R5939"/>
      <c r="S5939" s="30"/>
    </row>
    <row r="5940" spans="1:19" x14ac:dyDescent="0.3">
      <c r="A5940" s="25"/>
      <c r="C5940"/>
      <c r="D5940"/>
      <c r="E5940"/>
      <c r="F5940"/>
      <c r="G5940"/>
      <c r="H5940" s="26"/>
      <c r="I5940" s="26"/>
      <c r="J5940"/>
      <c r="K5940"/>
      <c r="N5940"/>
      <c r="O5940"/>
      <c r="P5940"/>
      <c r="Q5940"/>
      <c r="R5940"/>
      <c r="S5940" s="30"/>
    </row>
    <row r="5941" spans="1:19" x14ac:dyDescent="0.3">
      <c r="A5941" s="25"/>
      <c r="C5941"/>
      <c r="D5941"/>
      <c r="E5941"/>
      <c r="F5941"/>
      <c r="G5941"/>
      <c r="H5941" s="26"/>
      <c r="I5941" s="26"/>
      <c r="J5941"/>
      <c r="K5941"/>
      <c r="N5941"/>
      <c r="O5941"/>
      <c r="P5941"/>
      <c r="Q5941"/>
      <c r="R5941"/>
      <c r="S5941" s="30"/>
    </row>
    <row r="5942" spans="1:19" x14ac:dyDescent="0.3">
      <c r="A5942" s="25"/>
      <c r="C5942"/>
      <c r="D5942"/>
      <c r="E5942"/>
      <c r="F5942"/>
      <c r="G5942"/>
      <c r="H5942" s="26"/>
      <c r="I5942" s="26"/>
      <c r="J5942"/>
      <c r="K5942"/>
      <c r="N5942"/>
      <c r="O5942"/>
      <c r="P5942"/>
      <c r="Q5942"/>
      <c r="R5942"/>
      <c r="S5942" s="30"/>
    </row>
    <row r="5943" spans="1:19" x14ac:dyDescent="0.3">
      <c r="A5943" s="25"/>
      <c r="C5943"/>
      <c r="D5943"/>
      <c r="E5943"/>
      <c r="F5943"/>
      <c r="G5943"/>
      <c r="J5943"/>
      <c r="K5943"/>
      <c r="N5943"/>
      <c r="O5943"/>
      <c r="P5943"/>
      <c r="Q5943"/>
      <c r="R5943"/>
      <c r="S5943" s="30"/>
    </row>
    <row r="5944" spans="1:19" x14ac:dyDescent="0.3">
      <c r="A5944" s="25"/>
      <c r="C5944"/>
      <c r="D5944"/>
      <c r="E5944"/>
      <c r="F5944"/>
      <c r="G5944"/>
      <c r="H5944" s="26"/>
      <c r="I5944" s="26"/>
      <c r="J5944"/>
      <c r="K5944"/>
      <c r="N5944"/>
      <c r="O5944"/>
      <c r="P5944"/>
      <c r="Q5944"/>
      <c r="R5944"/>
      <c r="S5944" s="30"/>
    </row>
    <row r="5945" spans="1:19" x14ac:dyDescent="0.3">
      <c r="A5945" s="25"/>
      <c r="C5945"/>
      <c r="D5945"/>
      <c r="E5945"/>
      <c r="F5945"/>
      <c r="G5945"/>
      <c r="J5945"/>
      <c r="K5945"/>
      <c r="N5945"/>
      <c r="O5945"/>
      <c r="P5945"/>
      <c r="Q5945"/>
      <c r="R5945"/>
      <c r="S5945" s="30"/>
    </row>
    <row r="5946" spans="1:19" x14ac:dyDescent="0.3">
      <c r="A5946" s="25"/>
      <c r="C5946"/>
      <c r="D5946"/>
      <c r="E5946"/>
      <c r="F5946"/>
      <c r="G5946"/>
      <c r="H5946" s="26"/>
      <c r="I5946" s="26"/>
      <c r="J5946"/>
      <c r="K5946"/>
      <c r="N5946"/>
      <c r="O5946"/>
      <c r="P5946"/>
      <c r="Q5946"/>
      <c r="R5946"/>
      <c r="S5946" s="30"/>
    </row>
    <row r="5947" spans="1:19" x14ac:dyDescent="0.3">
      <c r="A5947" s="25"/>
      <c r="C5947"/>
      <c r="D5947"/>
      <c r="E5947"/>
      <c r="F5947"/>
      <c r="G5947"/>
      <c r="H5947" s="26"/>
      <c r="I5947" s="26"/>
      <c r="J5947"/>
      <c r="K5947"/>
      <c r="N5947"/>
      <c r="O5947"/>
      <c r="P5947"/>
      <c r="Q5947"/>
      <c r="R5947"/>
      <c r="S5947" s="30"/>
    </row>
    <row r="5948" spans="1:19" x14ac:dyDescent="0.3">
      <c r="A5948" s="25"/>
      <c r="C5948"/>
      <c r="D5948"/>
      <c r="E5948"/>
      <c r="F5948"/>
      <c r="G5948"/>
      <c r="J5948"/>
      <c r="K5948"/>
      <c r="N5948"/>
      <c r="O5948"/>
      <c r="P5948"/>
      <c r="Q5948"/>
      <c r="R5948"/>
      <c r="S5948" s="30"/>
    </row>
    <row r="5949" spans="1:19" x14ac:dyDescent="0.3">
      <c r="A5949" s="25"/>
      <c r="C5949"/>
      <c r="D5949"/>
      <c r="E5949"/>
      <c r="F5949"/>
      <c r="G5949"/>
      <c r="H5949" s="26"/>
      <c r="I5949" s="26"/>
      <c r="J5949"/>
      <c r="K5949"/>
      <c r="N5949"/>
      <c r="O5949"/>
      <c r="P5949"/>
      <c r="Q5949"/>
      <c r="R5949"/>
      <c r="S5949" s="30"/>
    </row>
    <row r="5950" spans="1:19" x14ac:dyDescent="0.3">
      <c r="A5950" s="25"/>
      <c r="C5950"/>
      <c r="D5950"/>
      <c r="E5950"/>
      <c r="F5950"/>
      <c r="G5950"/>
      <c r="J5950"/>
      <c r="K5950"/>
      <c r="N5950"/>
      <c r="O5950"/>
      <c r="P5950"/>
      <c r="Q5950"/>
      <c r="R5950"/>
      <c r="S5950" s="30"/>
    </row>
    <row r="5951" spans="1:19" x14ac:dyDescent="0.3">
      <c r="A5951" s="25"/>
      <c r="C5951"/>
      <c r="D5951"/>
      <c r="E5951"/>
      <c r="F5951"/>
      <c r="G5951"/>
      <c r="H5951" s="26"/>
      <c r="I5951" s="26"/>
      <c r="J5951"/>
      <c r="K5951"/>
      <c r="N5951"/>
      <c r="O5951"/>
      <c r="P5951"/>
      <c r="Q5951"/>
      <c r="R5951"/>
      <c r="S5951" s="30"/>
    </row>
    <row r="5952" spans="1:19" x14ac:dyDescent="0.3">
      <c r="A5952" s="25"/>
      <c r="C5952"/>
      <c r="D5952"/>
      <c r="E5952"/>
      <c r="F5952"/>
      <c r="G5952"/>
      <c r="H5952" s="26"/>
      <c r="I5952" s="26"/>
      <c r="J5952"/>
      <c r="K5952"/>
      <c r="N5952"/>
      <c r="O5952"/>
      <c r="P5952"/>
      <c r="Q5952"/>
      <c r="R5952"/>
      <c r="S5952" s="30"/>
    </row>
    <row r="5953" spans="1:19" x14ac:dyDescent="0.3">
      <c r="A5953" s="25"/>
      <c r="C5953"/>
      <c r="D5953"/>
      <c r="E5953"/>
      <c r="F5953"/>
      <c r="G5953"/>
      <c r="J5953"/>
      <c r="K5953"/>
      <c r="N5953"/>
      <c r="O5953"/>
      <c r="P5953"/>
      <c r="Q5953"/>
      <c r="R5953"/>
      <c r="S5953" s="30"/>
    </row>
    <row r="5954" spans="1:19" x14ac:dyDescent="0.3">
      <c r="A5954" s="25"/>
      <c r="C5954"/>
      <c r="D5954"/>
      <c r="E5954"/>
      <c r="F5954"/>
      <c r="G5954"/>
      <c r="J5954"/>
      <c r="K5954"/>
      <c r="N5954"/>
      <c r="O5954"/>
      <c r="P5954"/>
      <c r="Q5954"/>
      <c r="R5954"/>
      <c r="S5954" s="30"/>
    </row>
    <row r="5955" spans="1:19" x14ac:dyDescent="0.3">
      <c r="A5955" s="25"/>
      <c r="C5955"/>
      <c r="D5955"/>
      <c r="E5955"/>
      <c r="F5955"/>
      <c r="G5955"/>
      <c r="I5955" s="26"/>
      <c r="J5955"/>
      <c r="K5955"/>
      <c r="N5955"/>
      <c r="O5955"/>
      <c r="P5955"/>
      <c r="Q5955"/>
      <c r="R5955"/>
      <c r="S5955" s="30"/>
    </row>
    <row r="5956" spans="1:19" x14ac:dyDescent="0.3">
      <c r="A5956" s="25"/>
      <c r="C5956"/>
      <c r="D5956"/>
      <c r="E5956"/>
      <c r="F5956"/>
      <c r="G5956"/>
      <c r="I5956" s="26"/>
      <c r="J5956"/>
      <c r="K5956"/>
      <c r="N5956"/>
      <c r="O5956"/>
      <c r="P5956"/>
      <c r="Q5956"/>
      <c r="R5956"/>
      <c r="S5956" s="30"/>
    </row>
    <row r="5957" spans="1:19" x14ac:dyDescent="0.3">
      <c r="A5957" s="25"/>
      <c r="C5957"/>
      <c r="D5957"/>
      <c r="E5957"/>
      <c r="F5957"/>
      <c r="G5957"/>
      <c r="J5957"/>
      <c r="K5957"/>
      <c r="N5957"/>
      <c r="O5957"/>
      <c r="P5957"/>
      <c r="Q5957"/>
      <c r="R5957"/>
      <c r="S5957" s="30"/>
    </row>
    <row r="5958" spans="1:19" x14ac:dyDescent="0.3">
      <c r="A5958" s="25"/>
      <c r="C5958"/>
      <c r="D5958"/>
      <c r="E5958"/>
      <c r="F5958"/>
      <c r="G5958"/>
      <c r="H5958" s="26"/>
      <c r="I5958" s="26"/>
      <c r="J5958"/>
      <c r="K5958"/>
      <c r="N5958"/>
      <c r="O5958"/>
      <c r="P5958"/>
      <c r="Q5958"/>
      <c r="R5958"/>
      <c r="S5958" s="30"/>
    </row>
    <row r="5959" spans="1:19" x14ac:dyDescent="0.3">
      <c r="A5959" s="25"/>
      <c r="C5959"/>
      <c r="D5959"/>
      <c r="E5959"/>
      <c r="F5959"/>
      <c r="G5959"/>
      <c r="H5959" s="26"/>
      <c r="I5959" s="26"/>
      <c r="J5959"/>
      <c r="K5959"/>
      <c r="N5959"/>
      <c r="O5959"/>
      <c r="P5959"/>
      <c r="Q5959"/>
      <c r="R5959"/>
      <c r="S5959" s="30"/>
    </row>
    <row r="5960" spans="1:19" x14ac:dyDescent="0.3">
      <c r="A5960" s="25"/>
      <c r="C5960"/>
      <c r="D5960"/>
      <c r="E5960"/>
      <c r="F5960"/>
      <c r="G5960"/>
      <c r="H5960" s="26"/>
      <c r="I5960" s="26"/>
      <c r="J5960"/>
      <c r="K5960"/>
      <c r="N5960"/>
      <c r="O5960"/>
      <c r="P5960"/>
      <c r="Q5960"/>
      <c r="R5960"/>
      <c r="S5960" s="30"/>
    </row>
    <row r="5961" spans="1:19" x14ac:dyDescent="0.3">
      <c r="A5961" s="25"/>
      <c r="C5961"/>
      <c r="D5961"/>
      <c r="E5961"/>
      <c r="F5961"/>
      <c r="G5961"/>
      <c r="H5961" s="26"/>
      <c r="I5961" s="26"/>
      <c r="J5961"/>
      <c r="K5961"/>
      <c r="N5961"/>
      <c r="O5961"/>
      <c r="P5961"/>
      <c r="Q5961"/>
      <c r="R5961"/>
      <c r="S5961" s="30"/>
    </row>
    <row r="5962" spans="1:19" x14ac:dyDescent="0.3">
      <c r="A5962" s="25"/>
      <c r="C5962"/>
      <c r="D5962"/>
      <c r="E5962"/>
      <c r="F5962"/>
      <c r="G5962"/>
      <c r="H5962" s="26"/>
      <c r="I5962" s="26"/>
      <c r="J5962"/>
      <c r="K5962"/>
      <c r="N5962"/>
      <c r="O5962"/>
      <c r="P5962"/>
      <c r="Q5962"/>
      <c r="R5962"/>
      <c r="S5962" s="30"/>
    </row>
    <row r="5963" spans="1:19" x14ac:dyDescent="0.3">
      <c r="A5963" s="25"/>
      <c r="C5963"/>
      <c r="D5963"/>
      <c r="E5963"/>
      <c r="F5963"/>
      <c r="G5963"/>
      <c r="H5963" s="26"/>
      <c r="I5963" s="26"/>
      <c r="J5963"/>
      <c r="K5963"/>
      <c r="N5963"/>
      <c r="O5963"/>
      <c r="P5963"/>
      <c r="Q5963"/>
      <c r="R5963"/>
      <c r="S5963" s="30"/>
    </row>
    <row r="5964" spans="1:19" x14ac:dyDescent="0.3">
      <c r="A5964" s="25"/>
      <c r="C5964"/>
      <c r="D5964"/>
      <c r="E5964"/>
      <c r="F5964"/>
      <c r="G5964"/>
      <c r="H5964" s="26"/>
      <c r="I5964" s="26"/>
      <c r="J5964"/>
      <c r="K5964"/>
      <c r="N5964"/>
      <c r="O5964"/>
      <c r="P5964"/>
      <c r="Q5964"/>
      <c r="R5964"/>
      <c r="S5964" s="30"/>
    </row>
    <row r="5965" spans="1:19" x14ac:dyDescent="0.3">
      <c r="A5965" s="25"/>
      <c r="C5965"/>
      <c r="D5965"/>
      <c r="E5965"/>
      <c r="F5965"/>
      <c r="G5965"/>
      <c r="H5965" s="26"/>
      <c r="I5965" s="26"/>
      <c r="J5965"/>
      <c r="K5965"/>
      <c r="N5965"/>
      <c r="O5965"/>
      <c r="P5965"/>
      <c r="Q5965"/>
      <c r="R5965"/>
      <c r="S5965" s="30"/>
    </row>
    <row r="5966" spans="1:19" x14ac:dyDescent="0.3">
      <c r="A5966" s="25"/>
      <c r="C5966"/>
      <c r="D5966"/>
      <c r="E5966"/>
      <c r="F5966"/>
      <c r="G5966"/>
      <c r="J5966"/>
      <c r="K5966"/>
      <c r="N5966"/>
      <c r="O5966"/>
      <c r="P5966"/>
      <c r="Q5966"/>
      <c r="R5966"/>
      <c r="S5966" s="30"/>
    </row>
    <row r="5967" spans="1:19" x14ac:dyDescent="0.3">
      <c r="A5967" s="25"/>
      <c r="C5967"/>
      <c r="D5967"/>
      <c r="E5967"/>
      <c r="F5967"/>
      <c r="G5967"/>
      <c r="H5967" s="26"/>
      <c r="I5967" s="26"/>
      <c r="J5967"/>
      <c r="K5967"/>
      <c r="N5967"/>
      <c r="O5967"/>
      <c r="P5967"/>
      <c r="Q5967"/>
      <c r="R5967"/>
      <c r="S5967" s="30"/>
    </row>
    <row r="5968" spans="1:19" x14ac:dyDescent="0.3">
      <c r="A5968" s="25"/>
      <c r="C5968"/>
      <c r="D5968"/>
      <c r="E5968"/>
      <c r="F5968"/>
      <c r="G5968"/>
      <c r="H5968" s="26"/>
      <c r="I5968" s="26"/>
      <c r="J5968"/>
      <c r="K5968"/>
      <c r="N5968"/>
      <c r="O5968"/>
      <c r="P5968"/>
      <c r="Q5968"/>
      <c r="R5968"/>
      <c r="S5968" s="30"/>
    </row>
    <row r="5969" spans="1:19" x14ac:dyDescent="0.3">
      <c r="A5969" s="25"/>
      <c r="C5969"/>
      <c r="D5969"/>
      <c r="E5969"/>
      <c r="F5969"/>
      <c r="G5969"/>
      <c r="H5969" s="26"/>
      <c r="I5969" s="26"/>
      <c r="J5969"/>
      <c r="K5969"/>
      <c r="N5969"/>
      <c r="O5969"/>
      <c r="P5969"/>
      <c r="Q5969"/>
      <c r="R5969"/>
      <c r="S5969" s="30"/>
    </row>
    <row r="5970" spans="1:19" x14ac:dyDescent="0.3">
      <c r="A5970" s="25"/>
      <c r="C5970"/>
      <c r="D5970"/>
      <c r="E5970"/>
      <c r="F5970"/>
      <c r="G5970"/>
      <c r="H5970" s="26"/>
      <c r="I5970" s="26"/>
      <c r="J5970"/>
      <c r="K5970"/>
      <c r="N5970"/>
      <c r="O5970"/>
      <c r="P5970"/>
      <c r="Q5970"/>
      <c r="R5970"/>
      <c r="S5970" s="30"/>
    </row>
    <row r="5971" spans="1:19" x14ac:dyDescent="0.3">
      <c r="A5971" s="25"/>
      <c r="C5971"/>
      <c r="D5971"/>
      <c r="E5971"/>
      <c r="F5971"/>
      <c r="G5971"/>
      <c r="H5971" s="26"/>
      <c r="I5971" s="26"/>
      <c r="J5971"/>
      <c r="K5971"/>
      <c r="N5971"/>
      <c r="O5971"/>
      <c r="P5971"/>
      <c r="Q5971"/>
      <c r="R5971"/>
      <c r="S5971" s="30"/>
    </row>
    <row r="5972" spans="1:19" x14ac:dyDescent="0.3">
      <c r="A5972" s="25"/>
      <c r="C5972"/>
      <c r="D5972"/>
      <c r="E5972"/>
      <c r="F5972"/>
      <c r="G5972"/>
      <c r="H5972" s="26"/>
      <c r="I5972" s="26"/>
      <c r="J5972"/>
      <c r="K5972"/>
      <c r="N5972"/>
      <c r="O5972"/>
      <c r="P5972"/>
      <c r="Q5972"/>
      <c r="R5972"/>
      <c r="S5972" s="30"/>
    </row>
    <row r="5973" spans="1:19" x14ac:dyDescent="0.3">
      <c r="A5973" s="25"/>
      <c r="C5973"/>
      <c r="D5973"/>
      <c r="E5973"/>
      <c r="F5973"/>
      <c r="G5973"/>
      <c r="H5973" s="26"/>
      <c r="I5973" s="26"/>
      <c r="J5973"/>
      <c r="K5973"/>
      <c r="N5973"/>
      <c r="O5973"/>
      <c r="P5973"/>
      <c r="Q5973"/>
      <c r="R5973"/>
      <c r="S5973" s="30"/>
    </row>
    <row r="5974" spans="1:19" x14ac:dyDescent="0.3">
      <c r="A5974" s="25"/>
      <c r="C5974"/>
      <c r="D5974"/>
      <c r="E5974"/>
      <c r="F5974"/>
      <c r="G5974"/>
      <c r="H5974" s="26"/>
      <c r="I5974" s="26"/>
      <c r="J5974"/>
      <c r="K5974"/>
      <c r="N5974"/>
      <c r="O5974"/>
      <c r="P5974"/>
      <c r="Q5974"/>
      <c r="R5974"/>
      <c r="S5974" s="30"/>
    </row>
    <row r="5975" spans="1:19" x14ac:dyDescent="0.3">
      <c r="A5975" s="25"/>
      <c r="C5975"/>
      <c r="D5975"/>
      <c r="E5975"/>
      <c r="F5975"/>
      <c r="G5975"/>
      <c r="H5975" s="26"/>
      <c r="I5975" s="26"/>
      <c r="J5975"/>
      <c r="K5975"/>
      <c r="N5975"/>
      <c r="O5975"/>
      <c r="P5975"/>
      <c r="Q5975"/>
      <c r="R5975"/>
      <c r="S5975" s="30"/>
    </row>
    <row r="5976" spans="1:19" x14ac:dyDescent="0.3">
      <c r="A5976" s="25"/>
      <c r="C5976"/>
      <c r="D5976"/>
      <c r="E5976"/>
      <c r="F5976"/>
      <c r="G5976"/>
      <c r="J5976"/>
      <c r="K5976"/>
      <c r="N5976"/>
      <c r="O5976"/>
      <c r="P5976"/>
      <c r="Q5976"/>
      <c r="R5976"/>
      <c r="S5976" s="30"/>
    </row>
    <row r="5977" spans="1:19" x14ac:dyDescent="0.3">
      <c r="A5977" s="25"/>
      <c r="C5977"/>
      <c r="D5977"/>
      <c r="E5977"/>
      <c r="F5977"/>
      <c r="G5977"/>
      <c r="I5977" s="26"/>
      <c r="J5977"/>
      <c r="K5977"/>
      <c r="N5977"/>
      <c r="O5977"/>
      <c r="P5977"/>
      <c r="Q5977"/>
      <c r="R5977"/>
      <c r="S5977" s="30"/>
    </row>
    <row r="5978" spans="1:19" x14ac:dyDescent="0.3">
      <c r="A5978" s="25"/>
      <c r="C5978"/>
      <c r="D5978"/>
      <c r="E5978"/>
      <c r="F5978"/>
      <c r="G5978"/>
      <c r="J5978"/>
      <c r="K5978"/>
      <c r="N5978"/>
      <c r="O5978"/>
      <c r="P5978"/>
      <c r="Q5978"/>
      <c r="R5978"/>
      <c r="S5978" s="30"/>
    </row>
    <row r="5979" spans="1:19" x14ac:dyDescent="0.3">
      <c r="A5979" s="25"/>
      <c r="C5979"/>
      <c r="D5979"/>
      <c r="E5979"/>
      <c r="F5979"/>
      <c r="G5979"/>
      <c r="J5979"/>
      <c r="K5979"/>
      <c r="N5979"/>
      <c r="O5979"/>
      <c r="P5979"/>
      <c r="Q5979"/>
      <c r="R5979"/>
      <c r="S5979" s="30"/>
    </row>
    <row r="5980" spans="1:19" x14ac:dyDescent="0.3">
      <c r="A5980" s="25"/>
      <c r="C5980"/>
      <c r="D5980"/>
      <c r="E5980"/>
      <c r="F5980"/>
      <c r="G5980"/>
      <c r="J5980"/>
      <c r="K5980"/>
      <c r="N5980"/>
      <c r="O5980"/>
      <c r="P5980"/>
      <c r="Q5980"/>
      <c r="R5980"/>
      <c r="S5980" s="30"/>
    </row>
    <row r="5981" spans="1:19" x14ac:dyDescent="0.3">
      <c r="A5981" s="25"/>
      <c r="C5981"/>
      <c r="D5981"/>
      <c r="E5981"/>
      <c r="F5981"/>
      <c r="G5981"/>
      <c r="H5981" s="26"/>
      <c r="I5981" s="26"/>
      <c r="J5981"/>
      <c r="K5981"/>
      <c r="N5981"/>
      <c r="O5981"/>
      <c r="P5981"/>
      <c r="Q5981"/>
      <c r="R5981"/>
      <c r="S5981" s="30"/>
    </row>
    <row r="5982" spans="1:19" x14ac:dyDescent="0.3">
      <c r="A5982" s="25"/>
      <c r="C5982"/>
      <c r="D5982"/>
      <c r="E5982"/>
      <c r="F5982"/>
      <c r="G5982"/>
      <c r="H5982" s="26"/>
      <c r="I5982" s="26"/>
      <c r="J5982"/>
      <c r="K5982"/>
      <c r="N5982"/>
      <c r="O5982"/>
      <c r="P5982"/>
      <c r="Q5982"/>
      <c r="R5982"/>
      <c r="S5982" s="30"/>
    </row>
    <row r="5983" spans="1:19" x14ac:dyDescent="0.3">
      <c r="A5983" s="25"/>
      <c r="C5983"/>
      <c r="D5983"/>
      <c r="E5983"/>
      <c r="F5983"/>
      <c r="G5983"/>
      <c r="H5983" s="26"/>
      <c r="I5983" s="26"/>
      <c r="J5983"/>
      <c r="K5983"/>
      <c r="N5983"/>
      <c r="O5983"/>
      <c r="P5983"/>
      <c r="Q5983"/>
      <c r="R5983"/>
      <c r="S5983" s="30"/>
    </row>
    <row r="5984" spans="1:19" x14ac:dyDescent="0.3">
      <c r="A5984" s="25"/>
      <c r="C5984"/>
      <c r="D5984"/>
      <c r="E5984"/>
      <c r="F5984"/>
      <c r="G5984"/>
      <c r="I5984" s="26"/>
      <c r="J5984"/>
      <c r="K5984"/>
      <c r="N5984"/>
      <c r="O5984"/>
      <c r="P5984"/>
      <c r="Q5984"/>
      <c r="R5984"/>
      <c r="S5984" s="30"/>
    </row>
    <row r="5985" spans="1:19" x14ac:dyDescent="0.3">
      <c r="A5985" s="25"/>
      <c r="C5985"/>
      <c r="D5985"/>
      <c r="E5985"/>
      <c r="F5985"/>
      <c r="G5985"/>
      <c r="I5985" s="26"/>
      <c r="J5985"/>
      <c r="K5985"/>
      <c r="N5985"/>
      <c r="O5985"/>
      <c r="P5985"/>
      <c r="Q5985"/>
      <c r="R5985"/>
      <c r="S5985" s="30"/>
    </row>
    <row r="5986" spans="1:19" x14ac:dyDescent="0.3">
      <c r="A5986" s="25"/>
      <c r="C5986"/>
      <c r="D5986"/>
      <c r="E5986"/>
      <c r="F5986"/>
      <c r="G5986"/>
      <c r="J5986"/>
      <c r="K5986"/>
      <c r="N5986"/>
      <c r="O5986"/>
      <c r="P5986"/>
      <c r="Q5986"/>
      <c r="R5986"/>
      <c r="S5986" s="30"/>
    </row>
    <row r="5987" spans="1:19" x14ac:dyDescent="0.3">
      <c r="A5987" s="25"/>
      <c r="C5987"/>
      <c r="D5987"/>
      <c r="E5987"/>
      <c r="F5987"/>
      <c r="G5987"/>
      <c r="H5987" s="26"/>
      <c r="I5987" s="26"/>
      <c r="J5987"/>
      <c r="K5987"/>
      <c r="N5987"/>
      <c r="O5987"/>
      <c r="P5987"/>
      <c r="Q5987"/>
      <c r="R5987"/>
      <c r="S5987" s="30"/>
    </row>
    <row r="5988" spans="1:19" x14ac:dyDescent="0.3">
      <c r="A5988" s="25"/>
      <c r="C5988"/>
      <c r="D5988"/>
      <c r="E5988"/>
      <c r="F5988"/>
      <c r="G5988"/>
      <c r="J5988"/>
      <c r="K5988"/>
      <c r="N5988"/>
      <c r="O5988"/>
      <c r="P5988"/>
      <c r="Q5988"/>
      <c r="R5988"/>
      <c r="S5988" s="30"/>
    </row>
    <row r="5989" spans="1:19" x14ac:dyDescent="0.3">
      <c r="A5989" s="25"/>
      <c r="C5989"/>
      <c r="D5989"/>
      <c r="E5989"/>
      <c r="F5989"/>
      <c r="G5989"/>
      <c r="I5989" s="26"/>
      <c r="J5989"/>
      <c r="K5989"/>
      <c r="N5989"/>
      <c r="O5989"/>
      <c r="P5989"/>
      <c r="Q5989"/>
      <c r="R5989"/>
      <c r="S5989" s="30"/>
    </row>
    <row r="5990" spans="1:19" x14ac:dyDescent="0.3">
      <c r="A5990" s="25"/>
      <c r="C5990"/>
      <c r="D5990"/>
      <c r="E5990"/>
      <c r="F5990"/>
      <c r="G5990"/>
      <c r="J5990"/>
      <c r="K5990"/>
      <c r="N5990"/>
      <c r="O5990"/>
      <c r="P5990"/>
      <c r="Q5990"/>
      <c r="R5990"/>
      <c r="S5990" s="30"/>
    </row>
    <row r="5991" spans="1:19" x14ac:dyDescent="0.3">
      <c r="A5991" s="25"/>
      <c r="C5991"/>
      <c r="D5991"/>
      <c r="E5991"/>
      <c r="F5991"/>
      <c r="G5991"/>
      <c r="H5991" s="26"/>
      <c r="I5991" s="26"/>
      <c r="J5991"/>
      <c r="K5991"/>
      <c r="N5991"/>
      <c r="O5991"/>
      <c r="P5991"/>
      <c r="Q5991"/>
      <c r="R5991"/>
      <c r="S5991" s="30"/>
    </row>
    <row r="5992" spans="1:19" x14ac:dyDescent="0.3">
      <c r="A5992" s="25"/>
      <c r="C5992"/>
      <c r="D5992"/>
      <c r="E5992"/>
      <c r="F5992"/>
      <c r="G5992"/>
      <c r="H5992" s="26"/>
      <c r="I5992" s="26"/>
      <c r="J5992"/>
      <c r="K5992"/>
      <c r="N5992"/>
      <c r="O5992"/>
      <c r="P5992"/>
      <c r="Q5992"/>
      <c r="R5992"/>
      <c r="S5992" s="30"/>
    </row>
    <row r="5993" spans="1:19" x14ac:dyDescent="0.3">
      <c r="A5993" s="25"/>
      <c r="C5993"/>
      <c r="D5993"/>
      <c r="E5993"/>
      <c r="F5993"/>
      <c r="G5993"/>
      <c r="H5993" s="26"/>
      <c r="I5993" s="26"/>
      <c r="J5993"/>
      <c r="K5993"/>
      <c r="N5993"/>
      <c r="O5993"/>
      <c r="P5993"/>
      <c r="Q5993"/>
      <c r="R5993"/>
      <c r="S5993" s="30"/>
    </row>
    <row r="5994" spans="1:19" x14ac:dyDescent="0.3">
      <c r="A5994" s="25"/>
      <c r="C5994"/>
      <c r="D5994"/>
      <c r="E5994"/>
      <c r="F5994"/>
      <c r="G5994"/>
      <c r="H5994" s="26"/>
      <c r="I5994" s="26"/>
      <c r="J5994"/>
      <c r="K5994"/>
      <c r="N5994"/>
      <c r="O5994"/>
      <c r="P5994"/>
      <c r="Q5994"/>
      <c r="R5994"/>
      <c r="S5994" s="30"/>
    </row>
    <row r="5995" spans="1:19" x14ac:dyDescent="0.3">
      <c r="A5995" s="25"/>
      <c r="C5995"/>
      <c r="D5995"/>
      <c r="E5995"/>
      <c r="F5995"/>
      <c r="G5995"/>
      <c r="I5995" s="26"/>
      <c r="J5995"/>
      <c r="K5995"/>
      <c r="N5995"/>
      <c r="O5995"/>
      <c r="P5995"/>
      <c r="Q5995"/>
      <c r="R5995"/>
      <c r="S5995" s="30"/>
    </row>
    <row r="5996" spans="1:19" x14ac:dyDescent="0.3">
      <c r="A5996" s="25"/>
      <c r="C5996"/>
      <c r="D5996"/>
      <c r="E5996"/>
      <c r="F5996"/>
      <c r="G5996"/>
      <c r="H5996" s="26"/>
      <c r="I5996" s="26"/>
      <c r="J5996"/>
      <c r="K5996"/>
      <c r="N5996"/>
      <c r="O5996"/>
      <c r="P5996"/>
      <c r="Q5996"/>
      <c r="R5996"/>
      <c r="S5996" s="30"/>
    </row>
    <row r="5997" spans="1:19" x14ac:dyDescent="0.3">
      <c r="A5997" s="25"/>
      <c r="C5997"/>
      <c r="D5997"/>
      <c r="E5997"/>
      <c r="F5997"/>
      <c r="G5997"/>
      <c r="H5997" s="26"/>
      <c r="I5997" s="26"/>
      <c r="J5997"/>
      <c r="K5997"/>
      <c r="N5997"/>
      <c r="O5997"/>
      <c r="P5997"/>
      <c r="Q5997"/>
      <c r="R5997"/>
      <c r="S5997" s="30"/>
    </row>
    <row r="5998" spans="1:19" x14ac:dyDescent="0.3">
      <c r="A5998" s="25"/>
      <c r="C5998"/>
      <c r="D5998"/>
      <c r="E5998"/>
      <c r="F5998"/>
      <c r="G5998"/>
      <c r="H5998" s="26"/>
      <c r="I5998" s="26"/>
      <c r="J5998"/>
      <c r="K5998"/>
      <c r="N5998"/>
      <c r="O5998"/>
      <c r="P5998"/>
      <c r="Q5998"/>
      <c r="R5998"/>
      <c r="S5998" s="30"/>
    </row>
    <row r="5999" spans="1:19" x14ac:dyDescent="0.3">
      <c r="A5999" s="25"/>
      <c r="C5999"/>
      <c r="D5999"/>
      <c r="E5999"/>
      <c r="F5999"/>
      <c r="G5999"/>
      <c r="H5999" s="26"/>
      <c r="I5999" s="26"/>
      <c r="J5999"/>
      <c r="K5999"/>
      <c r="N5999"/>
      <c r="O5999"/>
      <c r="P5999"/>
      <c r="Q5999"/>
      <c r="R5999"/>
      <c r="S5999" s="30"/>
    </row>
    <row r="6000" spans="1:19" x14ac:dyDescent="0.3">
      <c r="A6000" s="25"/>
      <c r="C6000"/>
      <c r="D6000"/>
      <c r="E6000"/>
      <c r="F6000"/>
      <c r="G6000"/>
      <c r="I6000" s="26"/>
      <c r="J6000"/>
      <c r="K6000"/>
      <c r="N6000"/>
      <c r="O6000"/>
      <c r="P6000"/>
      <c r="Q6000"/>
      <c r="R6000"/>
      <c r="S6000" s="30"/>
    </row>
    <row r="6001" spans="1:19" x14ac:dyDescent="0.3">
      <c r="A6001" s="25"/>
      <c r="C6001"/>
      <c r="D6001"/>
      <c r="E6001"/>
      <c r="F6001"/>
      <c r="G6001"/>
      <c r="J6001"/>
      <c r="K6001"/>
      <c r="N6001"/>
      <c r="O6001"/>
      <c r="P6001"/>
      <c r="Q6001"/>
      <c r="R6001"/>
      <c r="S6001" s="30"/>
    </row>
    <row r="6002" spans="1:19" x14ac:dyDescent="0.3">
      <c r="A6002" s="25"/>
      <c r="C6002"/>
      <c r="D6002"/>
      <c r="E6002"/>
      <c r="F6002"/>
      <c r="G6002"/>
      <c r="J6002"/>
      <c r="K6002"/>
      <c r="N6002"/>
      <c r="O6002"/>
      <c r="P6002"/>
      <c r="Q6002"/>
      <c r="R6002"/>
      <c r="S6002" s="30"/>
    </row>
    <row r="6003" spans="1:19" x14ac:dyDescent="0.3">
      <c r="A6003" s="25"/>
      <c r="C6003"/>
      <c r="D6003"/>
      <c r="E6003"/>
      <c r="F6003"/>
      <c r="G6003"/>
      <c r="H6003" s="26"/>
      <c r="I6003" s="26"/>
      <c r="J6003"/>
      <c r="K6003"/>
      <c r="N6003"/>
      <c r="O6003"/>
      <c r="P6003"/>
      <c r="Q6003"/>
      <c r="R6003"/>
      <c r="S6003" s="30"/>
    </row>
    <row r="6004" spans="1:19" x14ac:dyDescent="0.3">
      <c r="A6004" s="25"/>
      <c r="C6004"/>
      <c r="D6004"/>
      <c r="E6004"/>
      <c r="F6004"/>
      <c r="G6004"/>
      <c r="J6004"/>
      <c r="K6004"/>
      <c r="N6004"/>
      <c r="O6004"/>
      <c r="P6004"/>
      <c r="Q6004"/>
      <c r="R6004"/>
      <c r="S6004" s="30"/>
    </row>
    <row r="6005" spans="1:19" x14ac:dyDescent="0.3">
      <c r="A6005" s="25"/>
      <c r="C6005"/>
      <c r="D6005"/>
      <c r="E6005"/>
      <c r="F6005"/>
      <c r="G6005"/>
      <c r="H6005" s="26"/>
      <c r="I6005" s="26"/>
      <c r="J6005"/>
      <c r="K6005"/>
      <c r="N6005"/>
      <c r="O6005"/>
      <c r="P6005"/>
      <c r="Q6005"/>
      <c r="R6005"/>
      <c r="S6005" s="30"/>
    </row>
    <row r="6006" spans="1:19" x14ac:dyDescent="0.3">
      <c r="A6006" s="25"/>
      <c r="C6006"/>
      <c r="D6006"/>
      <c r="E6006"/>
      <c r="F6006"/>
      <c r="G6006"/>
      <c r="H6006" s="26"/>
      <c r="I6006" s="26"/>
      <c r="J6006"/>
      <c r="K6006"/>
      <c r="N6006"/>
      <c r="O6006"/>
      <c r="P6006"/>
      <c r="Q6006"/>
      <c r="R6006"/>
      <c r="S6006" s="30"/>
    </row>
    <row r="6007" spans="1:19" x14ac:dyDescent="0.3">
      <c r="A6007" s="25"/>
      <c r="C6007"/>
      <c r="D6007"/>
      <c r="E6007"/>
      <c r="F6007"/>
      <c r="G6007"/>
      <c r="H6007" s="26"/>
      <c r="I6007" s="26"/>
      <c r="J6007"/>
      <c r="K6007"/>
      <c r="N6007"/>
      <c r="O6007"/>
      <c r="P6007"/>
      <c r="Q6007"/>
      <c r="R6007"/>
      <c r="S6007" s="30"/>
    </row>
    <row r="6008" spans="1:19" x14ac:dyDescent="0.3">
      <c r="A6008" s="25"/>
      <c r="C6008"/>
      <c r="D6008"/>
      <c r="E6008"/>
      <c r="F6008"/>
      <c r="G6008"/>
      <c r="H6008" s="26"/>
      <c r="I6008" s="26"/>
      <c r="J6008"/>
      <c r="K6008"/>
      <c r="N6008"/>
      <c r="O6008"/>
      <c r="P6008"/>
      <c r="Q6008"/>
      <c r="R6008"/>
      <c r="S6008" s="30"/>
    </row>
    <row r="6009" spans="1:19" x14ac:dyDescent="0.3">
      <c r="A6009" s="25"/>
      <c r="C6009"/>
      <c r="D6009"/>
      <c r="E6009"/>
      <c r="F6009"/>
      <c r="G6009"/>
      <c r="H6009" s="26"/>
      <c r="I6009" s="26"/>
      <c r="J6009"/>
      <c r="K6009"/>
      <c r="N6009"/>
      <c r="O6009"/>
      <c r="P6009"/>
      <c r="Q6009"/>
      <c r="R6009"/>
      <c r="S6009" s="30"/>
    </row>
    <row r="6010" spans="1:19" x14ac:dyDescent="0.3">
      <c r="A6010" s="25"/>
      <c r="C6010"/>
      <c r="D6010"/>
      <c r="E6010"/>
      <c r="F6010"/>
      <c r="G6010"/>
      <c r="I6010" s="26"/>
      <c r="J6010"/>
      <c r="K6010"/>
      <c r="N6010"/>
      <c r="O6010"/>
      <c r="P6010"/>
      <c r="Q6010"/>
      <c r="R6010"/>
      <c r="S6010" s="30"/>
    </row>
    <row r="6011" spans="1:19" x14ac:dyDescent="0.3">
      <c r="A6011" s="25"/>
      <c r="C6011"/>
      <c r="D6011"/>
      <c r="E6011"/>
      <c r="F6011"/>
      <c r="G6011"/>
      <c r="J6011"/>
      <c r="K6011"/>
      <c r="N6011"/>
      <c r="O6011"/>
      <c r="P6011"/>
      <c r="Q6011"/>
      <c r="R6011"/>
      <c r="S6011" s="30"/>
    </row>
    <row r="6012" spans="1:19" x14ac:dyDescent="0.3">
      <c r="A6012" s="25"/>
      <c r="C6012"/>
      <c r="D6012"/>
      <c r="E6012"/>
      <c r="F6012"/>
      <c r="G6012"/>
      <c r="H6012" s="26"/>
      <c r="I6012" s="26"/>
      <c r="J6012"/>
      <c r="K6012"/>
      <c r="N6012"/>
      <c r="O6012"/>
      <c r="P6012"/>
      <c r="Q6012"/>
      <c r="R6012"/>
      <c r="S6012" s="30"/>
    </row>
    <row r="6013" spans="1:19" x14ac:dyDescent="0.3">
      <c r="A6013" s="25"/>
      <c r="C6013"/>
      <c r="D6013"/>
      <c r="E6013"/>
      <c r="F6013"/>
      <c r="G6013"/>
      <c r="H6013" s="26"/>
      <c r="I6013" s="26"/>
      <c r="J6013"/>
      <c r="K6013"/>
      <c r="N6013"/>
      <c r="O6013"/>
      <c r="P6013"/>
      <c r="Q6013"/>
      <c r="R6013"/>
      <c r="S6013" s="30"/>
    </row>
    <row r="6014" spans="1:19" x14ac:dyDescent="0.3">
      <c r="A6014" s="25"/>
      <c r="C6014"/>
      <c r="D6014"/>
      <c r="E6014"/>
      <c r="F6014"/>
      <c r="G6014"/>
      <c r="H6014" s="26"/>
      <c r="I6014" s="26"/>
      <c r="J6014"/>
      <c r="K6014"/>
      <c r="N6014"/>
      <c r="O6014"/>
      <c r="P6014"/>
      <c r="Q6014"/>
      <c r="R6014"/>
      <c r="S6014" s="30"/>
    </row>
    <row r="6015" spans="1:19" x14ac:dyDescent="0.3">
      <c r="A6015" s="25"/>
      <c r="C6015"/>
      <c r="D6015"/>
      <c r="E6015"/>
      <c r="F6015"/>
      <c r="G6015"/>
      <c r="J6015"/>
      <c r="K6015"/>
      <c r="N6015"/>
      <c r="O6015"/>
      <c r="P6015"/>
      <c r="Q6015"/>
      <c r="R6015"/>
      <c r="S6015" s="30"/>
    </row>
    <row r="6016" spans="1:19" x14ac:dyDescent="0.3">
      <c r="A6016" s="25"/>
      <c r="C6016"/>
      <c r="D6016"/>
      <c r="E6016"/>
      <c r="F6016"/>
      <c r="G6016"/>
      <c r="H6016" s="26"/>
      <c r="I6016" s="26"/>
      <c r="J6016"/>
      <c r="K6016"/>
      <c r="N6016"/>
      <c r="O6016"/>
      <c r="P6016"/>
      <c r="Q6016"/>
      <c r="R6016"/>
      <c r="S6016" s="30"/>
    </row>
    <row r="6017" spans="1:19" x14ac:dyDescent="0.3">
      <c r="A6017" s="25"/>
      <c r="C6017"/>
      <c r="D6017"/>
      <c r="E6017"/>
      <c r="F6017"/>
      <c r="G6017"/>
      <c r="I6017" s="26"/>
      <c r="J6017"/>
      <c r="K6017"/>
      <c r="N6017"/>
      <c r="O6017"/>
      <c r="P6017"/>
      <c r="Q6017"/>
      <c r="R6017"/>
      <c r="S6017" s="30"/>
    </row>
    <row r="6018" spans="1:19" x14ac:dyDescent="0.3">
      <c r="A6018" s="25"/>
      <c r="C6018"/>
      <c r="D6018"/>
      <c r="E6018"/>
      <c r="F6018"/>
      <c r="G6018"/>
      <c r="H6018" s="26"/>
      <c r="I6018" s="26"/>
      <c r="J6018"/>
      <c r="K6018"/>
      <c r="N6018"/>
      <c r="O6018"/>
      <c r="P6018"/>
      <c r="Q6018"/>
      <c r="R6018"/>
      <c r="S6018" s="30"/>
    </row>
    <row r="6019" spans="1:19" x14ac:dyDescent="0.3">
      <c r="A6019" s="25"/>
      <c r="C6019"/>
      <c r="D6019"/>
      <c r="E6019"/>
      <c r="F6019"/>
      <c r="G6019"/>
      <c r="H6019" s="26"/>
      <c r="I6019" s="26"/>
      <c r="J6019"/>
      <c r="K6019"/>
      <c r="N6019"/>
      <c r="O6019"/>
      <c r="P6019"/>
      <c r="Q6019"/>
      <c r="R6019"/>
      <c r="S6019" s="30"/>
    </row>
    <row r="6020" spans="1:19" x14ac:dyDescent="0.3">
      <c r="A6020" s="25"/>
      <c r="C6020"/>
      <c r="D6020"/>
      <c r="E6020"/>
      <c r="F6020"/>
      <c r="G6020"/>
      <c r="H6020" s="26"/>
      <c r="I6020" s="26"/>
      <c r="J6020"/>
      <c r="K6020"/>
      <c r="N6020"/>
      <c r="O6020"/>
      <c r="P6020"/>
      <c r="Q6020"/>
      <c r="R6020"/>
      <c r="S6020" s="30"/>
    </row>
    <row r="6021" spans="1:19" x14ac:dyDescent="0.3">
      <c r="A6021" s="25"/>
      <c r="C6021"/>
      <c r="D6021"/>
      <c r="E6021"/>
      <c r="F6021"/>
      <c r="G6021"/>
      <c r="J6021"/>
      <c r="K6021"/>
      <c r="N6021"/>
      <c r="O6021"/>
      <c r="P6021"/>
      <c r="Q6021"/>
      <c r="R6021"/>
      <c r="S6021" s="30"/>
    </row>
    <row r="6022" spans="1:19" x14ac:dyDescent="0.3">
      <c r="A6022" s="25"/>
      <c r="C6022"/>
      <c r="D6022"/>
      <c r="E6022"/>
      <c r="F6022"/>
      <c r="G6022"/>
      <c r="J6022"/>
      <c r="K6022"/>
      <c r="N6022"/>
      <c r="O6022"/>
      <c r="P6022"/>
      <c r="Q6022"/>
      <c r="R6022"/>
      <c r="S6022" s="30"/>
    </row>
    <row r="6023" spans="1:19" x14ac:dyDescent="0.3">
      <c r="A6023" s="25"/>
      <c r="C6023"/>
      <c r="D6023"/>
      <c r="E6023"/>
      <c r="F6023"/>
      <c r="G6023"/>
      <c r="H6023" s="26"/>
      <c r="I6023" s="26"/>
      <c r="J6023"/>
      <c r="K6023"/>
      <c r="N6023"/>
      <c r="O6023"/>
      <c r="P6023"/>
      <c r="Q6023"/>
      <c r="R6023"/>
      <c r="S6023" s="30"/>
    </row>
    <row r="6024" spans="1:19" x14ac:dyDescent="0.3">
      <c r="A6024" s="25"/>
      <c r="C6024"/>
      <c r="D6024"/>
      <c r="E6024"/>
      <c r="F6024"/>
      <c r="G6024"/>
      <c r="J6024"/>
      <c r="K6024"/>
      <c r="N6024"/>
      <c r="O6024"/>
      <c r="P6024"/>
      <c r="Q6024"/>
      <c r="R6024"/>
      <c r="S6024" s="30"/>
    </row>
    <row r="6025" spans="1:19" x14ac:dyDescent="0.3">
      <c r="A6025" s="25"/>
      <c r="C6025"/>
      <c r="D6025"/>
      <c r="E6025"/>
      <c r="F6025"/>
      <c r="G6025"/>
      <c r="H6025" s="26"/>
      <c r="I6025" s="26"/>
      <c r="J6025"/>
      <c r="K6025"/>
      <c r="N6025"/>
      <c r="O6025"/>
      <c r="P6025"/>
      <c r="Q6025"/>
      <c r="R6025"/>
      <c r="S6025" s="30"/>
    </row>
    <row r="6026" spans="1:19" x14ac:dyDescent="0.3">
      <c r="A6026" s="25"/>
      <c r="C6026"/>
      <c r="D6026"/>
      <c r="E6026"/>
      <c r="F6026"/>
      <c r="G6026"/>
      <c r="I6026" s="26"/>
      <c r="J6026"/>
      <c r="K6026"/>
      <c r="N6026"/>
      <c r="O6026"/>
      <c r="P6026"/>
      <c r="Q6026"/>
      <c r="R6026"/>
      <c r="S6026" s="30"/>
    </row>
    <row r="6027" spans="1:19" x14ac:dyDescent="0.3">
      <c r="A6027" s="25"/>
      <c r="C6027"/>
      <c r="D6027"/>
      <c r="E6027"/>
      <c r="F6027"/>
      <c r="G6027"/>
      <c r="H6027" s="26"/>
      <c r="I6027" s="26"/>
      <c r="J6027"/>
      <c r="K6027"/>
      <c r="N6027"/>
      <c r="O6027"/>
      <c r="P6027"/>
      <c r="Q6027"/>
      <c r="R6027"/>
      <c r="S6027" s="30"/>
    </row>
    <row r="6028" spans="1:19" x14ac:dyDescent="0.3">
      <c r="A6028" s="25"/>
      <c r="C6028"/>
      <c r="D6028"/>
      <c r="E6028"/>
      <c r="F6028"/>
      <c r="G6028"/>
      <c r="H6028" s="26"/>
      <c r="I6028" s="26"/>
      <c r="J6028"/>
      <c r="K6028"/>
      <c r="N6028"/>
      <c r="O6028"/>
      <c r="P6028"/>
      <c r="Q6028"/>
      <c r="R6028"/>
      <c r="S6028" s="30"/>
    </row>
    <row r="6029" spans="1:19" x14ac:dyDescent="0.3">
      <c r="A6029" s="25"/>
      <c r="C6029"/>
      <c r="D6029"/>
      <c r="E6029"/>
      <c r="F6029"/>
      <c r="G6029"/>
      <c r="J6029"/>
      <c r="K6029"/>
      <c r="N6029"/>
      <c r="O6029"/>
      <c r="P6029"/>
      <c r="Q6029"/>
      <c r="R6029"/>
      <c r="S6029" s="30"/>
    </row>
    <row r="6030" spans="1:19" x14ac:dyDescent="0.3">
      <c r="A6030" s="25"/>
      <c r="C6030"/>
      <c r="D6030"/>
      <c r="E6030"/>
      <c r="F6030"/>
      <c r="G6030"/>
      <c r="H6030" s="26"/>
      <c r="I6030" s="26"/>
      <c r="J6030"/>
      <c r="K6030"/>
      <c r="N6030"/>
      <c r="O6030"/>
      <c r="P6030"/>
      <c r="Q6030"/>
      <c r="R6030"/>
      <c r="S6030" s="30"/>
    </row>
    <row r="6031" spans="1:19" x14ac:dyDescent="0.3">
      <c r="A6031" s="25"/>
      <c r="C6031"/>
      <c r="D6031"/>
      <c r="E6031"/>
      <c r="F6031"/>
      <c r="G6031"/>
      <c r="H6031" s="26"/>
      <c r="I6031" s="26"/>
      <c r="J6031"/>
      <c r="K6031"/>
      <c r="N6031"/>
      <c r="O6031"/>
      <c r="P6031"/>
      <c r="Q6031"/>
      <c r="R6031"/>
      <c r="S6031" s="30"/>
    </row>
    <row r="6032" spans="1:19" x14ac:dyDescent="0.3">
      <c r="A6032" s="25"/>
      <c r="C6032"/>
      <c r="D6032"/>
      <c r="E6032"/>
      <c r="F6032"/>
      <c r="G6032"/>
      <c r="J6032"/>
      <c r="K6032"/>
      <c r="N6032"/>
      <c r="O6032"/>
      <c r="P6032"/>
      <c r="Q6032"/>
      <c r="R6032"/>
      <c r="S6032" s="30"/>
    </row>
    <row r="6033" spans="1:19" x14ac:dyDescent="0.3">
      <c r="A6033" s="25"/>
      <c r="C6033"/>
      <c r="D6033"/>
      <c r="E6033"/>
      <c r="F6033"/>
      <c r="G6033"/>
      <c r="J6033"/>
      <c r="K6033"/>
      <c r="N6033"/>
      <c r="O6033"/>
      <c r="P6033"/>
      <c r="Q6033"/>
      <c r="R6033"/>
      <c r="S6033" s="30"/>
    </row>
    <row r="6034" spans="1:19" x14ac:dyDescent="0.3">
      <c r="A6034" s="25"/>
      <c r="C6034"/>
      <c r="D6034"/>
      <c r="E6034"/>
      <c r="F6034"/>
      <c r="G6034"/>
      <c r="H6034" s="26"/>
      <c r="I6034" s="26"/>
      <c r="J6034"/>
      <c r="K6034"/>
      <c r="N6034"/>
      <c r="O6034"/>
      <c r="P6034"/>
      <c r="Q6034"/>
      <c r="R6034"/>
      <c r="S6034" s="30"/>
    </row>
    <row r="6035" spans="1:19" x14ac:dyDescent="0.3">
      <c r="A6035" s="25"/>
      <c r="C6035"/>
      <c r="D6035"/>
      <c r="E6035"/>
      <c r="F6035"/>
      <c r="G6035"/>
      <c r="I6035" s="26"/>
      <c r="J6035"/>
      <c r="K6035"/>
      <c r="N6035"/>
      <c r="O6035"/>
      <c r="P6035"/>
      <c r="Q6035"/>
      <c r="R6035"/>
      <c r="S6035" s="30"/>
    </row>
    <row r="6036" spans="1:19" x14ac:dyDescent="0.3">
      <c r="A6036" s="25"/>
      <c r="C6036"/>
      <c r="D6036"/>
      <c r="E6036"/>
      <c r="F6036"/>
      <c r="G6036"/>
      <c r="H6036" s="26"/>
      <c r="I6036" s="26"/>
      <c r="J6036"/>
      <c r="K6036"/>
      <c r="N6036"/>
      <c r="O6036"/>
      <c r="P6036"/>
      <c r="Q6036"/>
      <c r="R6036"/>
      <c r="S6036" s="30"/>
    </row>
    <row r="6037" spans="1:19" x14ac:dyDescent="0.3">
      <c r="A6037" s="25"/>
      <c r="C6037"/>
      <c r="D6037"/>
      <c r="E6037"/>
      <c r="F6037"/>
      <c r="G6037"/>
      <c r="I6037" s="26"/>
      <c r="J6037"/>
      <c r="K6037"/>
      <c r="N6037"/>
      <c r="O6037"/>
      <c r="P6037"/>
      <c r="Q6037"/>
      <c r="R6037"/>
      <c r="S6037" s="30"/>
    </row>
    <row r="6038" spans="1:19" x14ac:dyDescent="0.3">
      <c r="A6038" s="25"/>
      <c r="C6038"/>
      <c r="D6038"/>
      <c r="E6038"/>
      <c r="F6038"/>
      <c r="G6038"/>
      <c r="H6038" s="26"/>
      <c r="I6038" s="26"/>
      <c r="J6038"/>
      <c r="K6038"/>
      <c r="N6038"/>
      <c r="O6038"/>
      <c r="P6038"/>
      <c r="Q6038"/>
      <c r="R6038"/>
      <c r="S6038" s="30"/>
    </row>
    <row r="6039" spans="1:19" x14ac:dyDescent="0.3">
      <c r="A6039" s="25"/>
      <c r="C6039"/>
      <c r="D6039"/>
      <c r="E6039"/>
      <c r="F6039"/>
      <c r="G6039"/>
      <c r="H6039" s="26"/>
      <c r="I6039" s="26"/>
      <c r="J6039"/>
      <c r="K6039"/>
      <c r="N6039"/>
      <c r="O6039"/>
      <c r="P6039"/>
      <c r="Q6039"/>
      <c r="R6039"/>
      <c r="S6039" s="30"/>
    </row>
    <row r="6040" spans="1:19" x14ac:dyDescent="0.3">
      <c r="A6040" s="25"/>
      <c r="C6040"/>
      <c r="D6040"/>
      <c r="E6040"/>
      <c r="F6040"/>
      <c r="G6040"/>
      <c r="J6040"/>
      <c r="K6040"/>
      <c r="N6040"/>
      <c r="O6040"/>
      <c r="P6040"/>
      <c r="Q6040"/>
      <c r="R6040"/>
      <c r="S6040" s="30"/>
    </row>
    <row r="6041" spans="1:19" x14ac:dyDescent="0.3">
      <c r="A6041" s="25"/>
      <c r="C6041"/>
      <c r="D6041"/>
      <c r="E6041"/>
      <c r="F6041"/>
      <c r="G6041"/>
      <c r="J6041"/>
      <c r="K6041"/>
      <c r="N6041"/>
      <c r="O6041"/>
      <c r="P6041"/>
      <c r="Q6041"/>
      <c r="R6041"/>
      <c r="S6041" s="30"/>
    </row>
    <row r="6042" spans="1:19" x14ac:dyDescent="0.3">
      <c r="A6042" s="25"/>
      <c r="C6042"/>
      <c r="D6042"/>
      <c r="E6042"/>
      <c r="F6042"/>
      <c r="G6042"/>
      <c r="I6042" s="26"/>
      <c r="J6042"/>
      <c r="K6042"/>
      <c r="N6042"/>
      <c r="O6042"/>
      <c r="P6042"/>
      <c r="Q6042"/>
      <c r="R6042"/>
      <c r="S6042" s="30"/>
    </row>
    <row r="6043" spans="1:19" x14ac:dyDescent="0.3">
      <c r="A6043" s="25"/>
      <c r="C6043"/>
      <c r="D6043"/>
      <c r="E6043"/>
      <c r="F6043"/>
      <c r="G6043"/>
      <c r="J6043"/>
      <c r="K6043"/>
      <c r="N6043"/>
      <c r="O6043"/>
      <c r="P6043"/>
      <c r="Q6043"/>
      <c r="R6043"/>
      <c r="S6043" s="30"/>
    </row>
    <row r="6044" spans="1:19" x14ac:dyDescent="0.3">
      <c r="A6044" s="25"/>
      <c r="C6044"/>
      <c r="D6044"/>
      <c r="E6044"/>
      <c r="F6044"/>
      <c r="G6044"/>
      <c r="J6044"/>
      <c r="K6044"/>
      <c r="N6044"/>
      <c r="O6044"/>
      <c r="P6044"/>
      <c r="Q6044"/>
      <c r="R6044"/>
      <c r="S6044" s="30"/>
    </row>
    <row r="6045" spans="1:19" x14ac:dyDescent="0.3">
      <c r="A6045" s="25"/>
      <c r="C6045"/>
      <c r="D6045"/>
      <c r="E6045"/>
      <c r="F6045"/>
      <c r="G6045"/>
      <c r="J6045"/>
      <c r="K6045"/>
      <c r="N6045"/>
      <c r="O6045"/>
      <c r="P6045"/>
      <c r="Q6045"/>
      <c r="R6045"/>
      <c r="S6045" s="30"/>
    </row>
    <row r="6046" spans="1:19" x14ac:dyDescent="0.3">
      <c r="A6046" s="25"/>
      <c r="C6046"/>
      <c r="D6046"/>
      <c r="E6046"/>
      <c r="F6046"/>
      <c r="G6046"/>
      <c r="J6046"/>
      <c r="K6046"/>
      <c r="N6046"/>
      <c r="O6046"/>
      <c r="P6046"/>
      <c r="Q6046"/>
      <c r="R6046"/>
      <c r="S6046" s="30"/>
    </row>
    <row r="6047" spans="1:19" x14ac:dyDescent="0.3">
      <c r="A6047" s="25"/>
      <c r="C6047"/>
      <c r="D6047"/>
      <c r="E6047"/>
      <c r="F6047"/>
      <c r="G6047"/>
      <c r="H6047" s="26"/>
      <c r="I6047" s="26"/>
      <c r="J6047"/>
      <c r="K6047"/>
      <c r="N6047"/>
      <c r="O6047"/>
      <c r="P6047"/>
      <c r="Q6047"/>
      <c r="R6047"/>
      <c r="S6047" s="30"/>
    </row>
    <row r="6048" spans="1:19" x14ac:dyDescent="0.3">
      <c r="A6048" s="25"/>
      <c r="C6048"/>
      <c r="D6048"/>
      <c r="E6048"/>
      <c r="F6048"/>
      <c r="G6048"/>
      <c r="H6048" s="26"/>
      <c r="I6048" s="26"/>
      <c r="J6048"/>
      <c r="K6048"/>
      <c r="N6048"/>
      <c r="O6048"/>
      <c r="P6048"/>
      <c r="Q6048"/>
      <c r="R6048"/>
      <c r="S6048" s="30"/>
    </row>
    <row r="6049" spans="1:19" x14ac:dyDescent="0.3">
      <c r="A6049" s="25"/>
      <c r="C6049"/>
      <c r="D6049"/>
      <c r="E6049"/>
      <c r="F6049"/>
      <c r="G6049"/>
      <c r="I6049" s="26"/>
      <c r="J6049"/>
      <c r="K6049"/>
      <c r="N6049"/>
      <c r="O6049"/>
      <c r="P6049"/>
      <c r="Q6049"/>
      <c r="R6049"/>
      <c r="S6049" s="30"/>
    </row>
    <row r="6050" spans="1:19" x14ac:dyDescent="0.3">
      <c r="A6050" s="25"/>
      <c r="C6050"/>
      <c r="D6050"/>
      <c r="E6050"/>
      <c r="F6050"/>
      <c r="G6050"/>
      <c r="H6050" s="26"/>
      <c r="I6050" s="26"/>
      <c r="J6050"/>
      <c r="K6050"/>
      <c r="N6050"/>
      <c r="O6050"/>
      <c r="P6050"/>
      <c r="Q6050"/>
      <c r="R6050"/>
      <c r="S6050" s="30"/>
    </row>
    <row r="6051" spans="1:19" x14ac:dyDescent="0.3">
      <c r="A6051" s="25"/>
      <c r="C6051"/>
      <c r="D6051"/>
      <c r="E6051"/>
      <c r="F6051"/>
      <c r="G6051"/>
      <c r="H6051" s="26"/>
      <c r="I6051" s="26"/>
      <c r="J6051"/>
      <c r="K6051"/>
      <c r="N6051"/>
      <c r="O6051"/>
      <c r="P6051"/>
      <c r="Q6051"/>
      <c r="R6051"/>
      <c r="S6051" s="30"/>
    </row>
    <row r="6052" spans="1:19" x14ac:dyDescent="0.3">
      <c r="A6052" s="25"/>
      <c r="C6052"/>
      <c r="D6052"/>
      <c r="E6052"/>
      <c r="F6052"/>
      <c r="G6052"/>
      <c r="H6052" s="26"/>
      <c r="I6052" s="26"/>
      <c r="J6052"/>
      <c r="K6052"/>
      <c r="N6052"/>
      <c r="O6052"/>
      <c r="P6052"/>
      <c r="Q6052"/>
      <c r="R6052"/>
      <c r="S6052" s="30"/>
    </row>
    <row r="6053" spans="1:19" x14ac:dyDescent="0.3">
      <c r="A6053" s="25"/>
      <c r="C6053"/>
      <c r="D6053"/>
      <c r="E6053"/>
      <c r="F6053"/>
      <c r="G6053"/>
      <c r="H6053" s="26"/>
      <c r="I6053" s="26"/>
      <c r="J6053"/>
      <c r="K6053"/>
      <c r="N6053"/>
      <c r="O6053"/>
      <c r="P6053"/>
      <c r="Q6053"/>
      <c r="R6053"/>
      <c r="S6053" s="30"/>
    </row>
    <row r="6054" spans="1:19" x14ac:dyDescent="0.3">
      <c r="A6054" s="25"/>
      <c r="C6054"/>
      <c r="D6054"/>
      <c r="E6054"/>
      <c r="F6054"/>
      <c r="G6054"/>
      <c r="I6054" s="26"/>
      <c r="J6054"/>
      <c r="K6054"/>
      <c r="N6054"/>
      <c r="O6054"/>
      <c r="P6054"/>
      <c r="Q6054"/>
      <c r="R6054"/>
      <c r="S6054" s="30"/>
    </row>
    <row r="6055" spans="1:19" x14ac:dyDescent="0.3">
      <c r="A6055" s="25"/>
      <c r="C6055"/>
      <c r="D6055"/>
      <c r="E6055"/>
      <c r="F6055"/>
      <c r="G6055"/>
      <c r="J6055"/>
      <c r="K6055"/>
      <c r="N6055"/>
      <c r="O6055"/>
      <c r="P6055"/>
      <c r="Q6055"/>
      <c r="R6055"/>
      <c r="S6055" s="30"/>
    </row>
    <row r="6056" spans="1:19" x14ac:dyDescent="0.3">
      <c r="A6056" s="25"/>
      <c r="C6056"/>
      <c r="D6056"/>
      <c r="E6056"/>
      <c r="F6056"/>
      <c r="G6056"/>
      <c r="I6056" s="26"/>
      <c r="J6056"/>
      <c r="K6056"/>
      <c r="N6056"/>
      <c r="O6056"/>
      <c r="P6056"/>
      <c r="Q6056"/>
      <c r="R6056"/>
      <c r="S6056" s="30"/>
    </row>
    <row r="6057" spans="1:19" x14ac:dyDescent="0.3">
      <c r="A6057" s="25"/>
      <c r="C6057"/>
      <c r="D6057"/>
      <c r="E6057"/>
      <c r="F6057"/>
      <c r="G6057"/>
      <c r="J6057"/>
      <c r="K6057"/>
      <c r="N6057"/>
      <c r="O6057"/>
      <c r="P6057"/>
      <c r="Q6057"/>
      <c r="R6057"/>
      <c r="S6057" s="30"/>
    </row>
    <row r="6058" spans="1:19" x14ac:dyDescent="0.3">
      <c r="A6058" s="25"/>
      <c r="C6058"/>
      <c r="D6058"/>
      <c r="E6058"/>
      <c r="F6058"/>
      <c r="G6058"/>
      <c r="I6058" s="26"/>
      <c r="J6058"/>
      <c r="K6058"/>
      <c r="N6058"/>
      <c r="O6058"/>
      <c r="P6058"/>
      <c r="Q6058"/>
      <c r="R6058"/>
      <c r="S6058" s="30"/>
    </row>
    <row r="6059" spans="1:19" x14ac:dyDescent="0.3">
      <c r="A6059" s="25"/>
      <c r="C6059"/>
      <c r="D6059"/>
      <c r="E6059"/>
      <c r="F6059"/>
      <c r="G6059"/>
      <c r="J6059"/>
      <c r="K6059"/>
      <c r="N6059"/>
      <c r="O6059"/>
      <c r="P6059"/>
      <c r="Q6059"/>
      <c r="R6059"/>
      <c r="S6059" s="30"/>
    </row>
    <row r="6060" spans="1:19" x14ac:dyDescent="0.3">
      <c r="A6060" s="25"/>
      <c r="C6060"/>
      <c r="D6060"/>
      <c r="E6060"/>
      <c r="F6060"/>
      <c r="G6060"/>
      <c r="I6060" s="26"/>
      <c r="J6060"/>
      <c r="K6060"/>
      <c r="N6060"/>
      <c r="O6060"/>
      <c r="P6060"/>
      <c r="Q6060"/>
      <c r="R6060"/>
      <c r="S6060" s="30"/>
    </row>
    <row r="6061" spans="1:19" x14ac:dyDescent="0.3">
      <c r="A6061" s="25"/>
      <c r="C6061"/>
      <c r="D6061"/>
      <c r="E6061"/>
      <c r="F6061"/>
      <c r="G6061"/>
      <c r="J6061"/>
      <c r="K6061"/>
      <c r="N6061"/>
      <c r="O6061"/>
      <c r="P6061"/>
      <c r="Q6061"/>
      <c r="R6061"/>
      <c r="S6061" s="30"/>
    </row>
    <row r="6062" spans="1:19" x14ac:dyDescent="0.3">
      <c r="A6062" s="25"/>
      <c r="C6062"/>
      <c r="D6062"/>
      <c r="E6062"/>
      <c r="F6062"/>
      <c r="G6062"/>
      <c r="I6062" s="26"/>
      <c r="J6062"/>
      <c r="K6062"/>
      <c r="N6062"/>
      <c r="O6062"/>
      <c r="P6062"/>
      <c r="Q6062"/>
      <c r="R6062"/>
      <c r="S6062" s="30"/>
    </row>
    <row r="6063" spans="1:19" x14ac:dyDescent="0.3">
      <c r="A6063" s="25"/>
      <c r="C6063"/>
      <c r="D6063"/>
      <c r="E6063"/>
      <c r="F6063"/>
      <c r="G6063"/>
      <c r="H6063" s="26"/>
      <c r="I6063" s="26"/>
      <c r="J6063"/>
      <c r="K6063"/>
      <c r="N6063"/>
      <c r="O6063"/>
      <c r="P6063"/>
      <c r="Q6063"/>
      <c r="R6063"/>
      <c r="S6063" s="30"/>
    </row>
    <row r="6064" spans="1:19" x14ac:dyDescent="0.3">
      <c r="A6064" s="25"/>
      <c r="C6064"/>
      <c r="D6064"/>
      <c r="E6064"/>
      <c r="F6064"/>
      <c r="G6064"/>
      <c r="H6064" s="26"/>
      <c r="I6064" s="26"/>
      <c r="J6064"/>
      <c r="K6064"/>
      <c r="N6064"/>
      <c r="O6064"/>
      <c r="P6064"/>
      <c r="Q6064"/>
      <c r="R6064"/>
      <c r="S6064" s="30"/>
    </row>
    <row r="6065" spans="1:19" x14ac:dyDescent="0.3">
      <c r="A6065" s="25"/>
      <c r="C6065"/>
      <c r="D6065"/>
      <c r="E6065"/>
      <c r="F6065"/>
      <c r="G6065"/>
      <c r="I6065" s="26"/>
      <c r="J6065"/>
      <c r="K6065"/>
      <c r="N6065"/>
      <c r="O6065"/>
      <c r="P6065"/>
      <c r="Q6065"/>
      <c r="R6065"/>
      <c r="S6065" s="30"/>
    </row>
    <row r="6066" spans="1:19" x14ac:dyDescent="0.3">
      <c r="A6066" s="25"/>
      <c r="C6066"/>
      <c r="D6066"/>
      <c r="E6066"/>
      <c r="F6066"/>
      <c r="G6066"/>
      <c r="H6066" s="26"/>
      <c r="I6066" s="26"/>
      <c r="J6066"/>
      <c r="K6066"/>
      <c r="N6066"/>
      <c r="O6066"/>
      <c r="P6066"/>
      <c r="Q6066"/>
      <c r="R6066"/>
      <c r="S6066" s="30"/>
    </row>
    <row r="6067" spans="1:19" x14ac:dyDescent="0.3">
      <c r="A6067" s="25"/>
      <c r="C6067"/>
      <c r="D6067"/>
      <c r="E6067"/>
      <c r="F6067"/>
      <c r="G6067"/>
      <c r="H6067" s="26"/>
      <c r="I6067" s="26"/>
      <c r="J6067"/>
      <c r="K6067"/>
      <c r="N6067"/>
      <c r="O6067"/>
      <c r="P6067"/>
      <c r="Q6067"/>
      <c r="R6067"/>
      <c r="S6067" s="30"/>
    </row>
    <row r="6068" spans="1:19" x14ac:dyDescent="0.3">
      <c r="A6068" s="25"/>
      <c r="C6068"/>
      <c r="D6068"/>
      <c r="E6068"/>
      <c r="F6068"/>
      <c r="G6068"/>
      <c r="H6068" s="26"/>
      <c r="I6068" s="26"/>
      <c r="J6068"/>
      <c r="K6068"/>
      <c r="N6068"/>
      <c r="O6068"/>
      <c r="P6068"/>
      <c r="Q6068"/>
      <c r="R6068"/>
      <c r="S6068" s="30"/>
    </row>
    <row r="6069" spans="1:19" x14ac:dyDescent="0.3">
      <c r="A6069" s="25"/>
      <c r="C6069"/>
      <c r="D6069"/>
      <c r="E6069"/>
      <c r="F6069"/>
      <c r="G6069"/>
      <c r="H6069" s="26"/>
      <c r="I6069" s="26"/>
      <c r="J6069"/>
      <c r="K6069"/>
      <c r="N6069"/>
      <c r="O6069"/>
      <c r="P6069"/>
      <c r="Q6069"/>
      <c r="R6069"/>
      <c r="S6069" s="30"/>
    </row>
    <row r="6070" spans="1:19" x14ac:dyDescent="0.3">
      <c r="A6070" s="25"/>
      <c r="C6070"/>
      <c r="D6070"/>
      <c r="E6070"/>
      <c r="F6070"/>
      <c r="G6070"/>
      <c r="I6070" s="26"/>
      <c r="J6070"/>
      <c r="K6070"/>
      <c r="N6070"/>
      <c r="O6070"/>
      <c r="P6070"/>
      <c r="Q6070"/>
      <c r="R6070"/>
      <c r="S6070" s="30"/>
    </row>
    <row r="6071" spans="1:19" x14ac:dyDescent="0.3">
      <c r="A6071" s="25"/>
      <c r="C6071"/>
      <c r="D6071"/>
      <c r="E6071"/>
      <c r="F6071"/>
      <c r="G6071"/>
      <c r="H6071" s="26"/>
      <c r="I6071" s="26"/>
      <c r="J6071"/>
      <c r="K6071"/>
      <c r="N6071"/>
      <c r="O6071"/>
      <c r="P6071"/>
      <c r="Q6071"/>
      <c r="R6071"/>
      <c r="S6071" s="30"/>
    </row>
    <row r="6072" spans="1:19" x14ac:dyDescent="0.3">
      <c r="A6072" s="25"/>
      <c r="C6072"/>
      <c r="D6072"/>
      <c r="E6072"/>
      <c r="F6072"/>
      <c r="G6072"/>
      <c r="J6072"/>
      <c r="K6072"/>
      <c r="N6072"/>
      <c r="O6072"/>
      <c r="P6072"/>
      <c r="Q6072"/>
      <c r="R6072"/>
      <c r="S6072" s="30"/>
    </row>
    <row r="6073" spans="1:19" x14ac:dyDescent="0.3">
      <c r="A6073" s="25"/>
      <c r="C6073"/>
      <c r="D6073"/>
      <c r="E6073"/>
      <c r="F6073"/>
      <c r="G6073"/>
      <c r="J6073"/>
      <c r="K6073"/>
      <c r="N6073"/>
      <c r="O6073"/>
      <c r="P6073"/>
      <c r="Q6073"/>
      <c r="R6073"/>
      <c r="S6073" s="30"/>
    </row>
    <row r="6074" spans="1:19" x14ac:dyDescent="0.3">
      <c r="A6074" s="25"/>
      <c r="C6074"/>
      <c r="D6074"/>
      <c r="E6074"/>
      <c r="F6074"/>
      <c r="G6074"/>
      <c r="H6074" s="26"/>
      <c r="I6074" s="26"/>
      <c r="J6074"/>
      <c r="K6074"/>
      <c r="N6074"/>
      <c r="O6074"/>
      <c r="P6074"/>
      <c r="Q6074"/>
      <c r="R6074"/>
      <c r="S6074" s="30"/>
    </row>
    <row r="6075" spans="1:19" x14ac:dyDescent="0.3">
      <c r="A6075" s="25"/>
      <c r="C6075"/>
      <c r="D6075"/>
      <c r="E6075"/>
      <c r="F6075"/>
      <c r="G6075"/>
      <c r="H6075" s="26"/>
      <c r="I6075" s="26"/>
      <c r="J6075"/>
      <c r="K6075"/>
      <c r="N6075"/>
      <c r="O6075"/>
      <c r="P6075"/>
      <c r="Q6075"/>
      <c r="R6075"/>
      <c r="S6075" s="30"/>
    </row>
    <row r="6076" spans="1:19" x14ac:dyDescent="0.3">
      <c r="A6076" s="25"/>
      <c r="C6076"/>
      <c r="D6076"/>
      <c r="E6076"/>
      <c r="F6076"/>
      <c r="G6076"/>
      <c r="H6076" s="26"/>
      <c r="I6076" s="26"/>
      <c r="J6076"/>
      <c r="K6076"/>
      <c r="N6076"/>
      <c r="O6076"/>
      <c r="P6076"/>
      <c r="Q6076"/>
      <c r="R6076"/>
      <c r="S6076" s="30"/>
    </row>
    <row r="6077" spans="1:19" x14ac:dyDescent="0.3">
      <c r="A6077" s="25"/>
      <c r="C6077"/>
      <c r="D6077"/>
      <c r="E6077"/>
      <c r="F6077"/>
      <c r="G6077"/>
      <c r="J6077"/>
      <c r="K6077"/>
      <c r="N6077"/>
      <c r="O6077"/>
      <c r="P6077"/>
      <c r="Q6077"/>
      <c r="R6077"/>
      <c r="S6077" s="30"/>
    </row>
    <row r="6078" spans="1:19" x14ac:dyDescent="0.3">
      <c r="A6078" s="25"/>
      <c r="C6078"/>
      <c r="D6078"/>
      <c r="E6078"/>
      <c r="F6078"/>
      <c r="G6078"/>
      <c r="H6078" s="26"/>
      <c r="I6078" s="26"/>
      <c r="J6078"/>
      <c r="K6078"/>
      <c r="N6078"/>
      <c r="O6078"/>
      <c r="P6078"/>
      <c r="Q6078"/>
      <c r="R6078"/>
      <c r="S6078" s="30"/>
    </row>
    <row r="6079" spans="1:19" x14ac:dyDescent="0.3">
      <c r="A6079" s="25"/>
      <c r="C6079"/>
      <c r="D6079"/>
      <c r="E6079"/>
      <c r="F6079"/>
      <c r="G6079"/>
      <c r="J6079"/>
      <c r="K6079"/>
      <c r="N6079"/>
      <c r="O6079"/>
      <c r="P6079"/>
      <c r="Q6079"/>
      <c r="R6079"/>
      <c r="S6079" s="30"/>
    </row>
    <row r="6080" spans="1:19" x14ac:dyDescent="0.3">
      <c r="A6080" s="25"/>
      <c r="C6080"/>
      <c r="D6080"/>
      <c r="E6080"/>
      <c r="F6080"/>
      <c r="G6080"/>
      <c r="J6080"/>
      <c r="K6080"/>
      <c r="N6080"/>
      <c r="O6080"/>
      <c r="P6080"/>
      <c r="Q6080"/>
      <c r="R6080"/>
      <c r="S6080" s="30"/>
    </row>
    <row r="6081" spans="1:19" x14ac:dyDescent="0.3">
      <c r="A6081" s="25"/>
      <c r="C6081"/>
      <c r="D6081"/>
      <c r="E6081"/>
      <c r="F6081"/>
      <c r="G6081"/>
      <c r="H6081" s="26"/>
      <c r="I6081" s="26"/>
      <c r="J6081"/>
      <c r="K6081"/>
      <c r="N6081"/>
      <c r="O6081"/>
      <c r="P6081"/>
      <c r="Q6081"/>
      <c r="R6081"/>
      <c r="S6081" s="30"/>
    </row>
    <row r="6082" spans="1:19" x14ac:dyDescent="0.3">
      <c r="A6082" s="25"/>
      <c r="C6082"/>
      <c r="D6082"/>
      <c r="E6082"/>
      <c r="F6082"/>
      <c r="G6082"/>
      <c r="H6082" s="26"/>
      <c r="I6082" s="26"/>
      <c r="J6082"/>
      <c r="K6082"/>
      <c r="N6082"/>
      <c r="O6082"/>
      <c r="P6082"/>
      <c r="Q6082"/>
      <c r="R6082"/>
      <c r="S6082" s="30"/>
    </row>
    <row r="6083" spans="1:19" x14ac:dyDescent="0.3">
      <c r="A6083" s="25"/>
      <c r="C6083"/>
      <c r="D6083"/>
      <c r="E6083"/>
      <c r="F6083"/>
      <c r="G6083"/>
      <c r="H6083" s="26"/>
      <c r="I6083" s="26"/>
      <c r="J6083"/>
      <c r="K6083"/>
      <c r="N6083"/>
      <c r="O6083"/>
      <c r="P6083"/>
      <c r="Q6083"/>
      <c r="R6083"/>
      <c r="S6083" s="30"/>
    </row>
    <row r="6084" spans="1:19" x14ac:dyDescent="0.3">
      <c r="A6084" s="25"/>
      <c r="C6084"/>
      <c r="D6084"/>
      <c r="E6084"/>
      <c r="F6084"/>
      <c r="G6084"/>
      <c r="H6084" s="26"/>
      <c r="I6084" s="26"/>
      <c r="J6084"/>
      <c r="K6084"/>
      <c r="N6084"/>
      <c r="O6084"/>
      <c r="P6084"/>
      <c r="Q6084"/>
      <c r="R6084"/>
      <c r="S6084" s="30"/>
    </row>
    <row r="6085" spans="1:19" x14ac:dyDescent="0.3">
      <c r="A6085" s="25"/>
      <c r="C6085"/>
      <c r="D6085"/>
      <c r="E6085"/>
      <c r="F6085"/>
      <c r="G6085"/>
      <c r="H6085" s="26"/>
      <c r="I6085" s="26"/>
      <c r="J6085"/>
      <c r="K6085"/>
      <c r="N6085"/>
      <c r="O6085"/>
      <c r="P6085"/>
      <c r="Q6085"/>
      <c r="R6085"/>
      <c r="S6085" s="30"/>
    </row>
    <row r="6086" spans="1:19" x14ac:dyDescent="0.3">
      <c r="A6086" s="25"/>
      <c r="C6086"/>
      <c r="D6086"/>
      <c r="E6086"/>
      <c r="F6086"/>
      <c r="G6086"/>
      <c r="H6086" s="26"/>
      <c r="I6086" s="26"/>
      <c r="J6086"/>
      <c r="K6086"/>
      <c r="N6086"/>
      <c r="O6086"/>
      <c r="P6086"/>
      <c r="Q6086"/>
      <c r="R6086"/>
      <c r="S6086" s="30"/>
    </row>
    <row r="6087" spans="1:19" x14ac:dyDescent="0.3">
      <c r="A6087" s="25"/>
      <c r="C6087"/>
      <c r="D6087"/>
      <c r="E6087"/>
      <c r="F6087"/>
      <c r="G6087"/>
      <c r="H6087" s="26"/>
      <c r="I6087" s="26"/>
      <c r="J6087"/>
      <c r="K6087"/>
      <c r="N6087"/>
      <c r="O6087"/>
      <c r="P6087"/>
      <c r="Q6087"/>
      <c r="R6087"/>
      <c r="S6087" s="30"/>
    </row>
    <row r="6088" spans="1:19" x14ac:dyDescent="0.3">
      <c r="A6088" s="25"/>
      <c r="C6088"/>
      <c r="D6088"/>
      <c r="E6088"/>
      <c r="F6088"/>
      <c r="G6088"/>
      <c r="H6088" s="26"/>
      <c r="I6088" s="26"/>
      <c r="J6088"/>
      <c r="K6088"/>
      <c r="N6088"/>
      <c r="O6088"/>
      <c r="P6088"/>
      <c r="Q6088"/>
      <c r="R6088"/>
      <c r="S6088" s="30"/>
    </row>
    <row r="6089" spans="1:19" x14ac:dyDescent="0.3">
      <c r="A6089" s="25"/>
      <c r="C6089"/>
      <c r="D6089"/>
      <c r="E6089"/>
      <c r="F6089"/>
      <c r="G6089"/>
      <c r="H6089" s="26"/>
      <c r="I6089" s="26"/>
      <c r="J6089"/>
      <c r="K6089"/>
      <c r="N6089"/>
      <c r="O6089"/>
      <c r="P6089"/>
      <c r="Q6089"/>
      <c r="R6089"/>
      <c r="S6089" s="30"/>
    </row>
    <row r="6090" spans="1:19" x14ac:dyDescent="0.3">
      <c r="A6090" s="25"/>
      <c r="C6090"/>
      <c r="D6090"/>
      <c r="E6090"/>
      <c r="F6090"/>
      <c r="G6090"/>
      <c r="H6090" s="26"/>
      <c r="I6090" s="26"/>
      <c r="J6090"/>
      <c r="K6090"/>
      <c r="N6090"/>
      <c r="O6090"/>
      <c r="P6090"/>
      <c r="Q6090"/>
      <c r="R6090"/>
      <c r="S6090" s="30"/>
    </row>
    <row r="6091" spans="1:19" x14ac:dyDescent="0.3">
      <c r="A6091" s="25"/>
      <c r="C6091"/>
      <c r="D6091"/>
      <c r="E6091"/>
      <c r="F6091"/>
      <c r="G6091"/>
      <c r="H6091" s="26"/>
      <c r="I6091" s="26"/>
      <c r="J6091"/>
      <c r="K6091"/>
      <c r="N6091"/>
      <c r="O6091"/>
      <c r="P6091"/>
      <c r="Q6091"/>
      <c r="R6091"/>
      <c r="S6091" s="30"/>
    </row>
    <row r="6092" spans="1:19" x14ac:dyDescent="0.3">
      <c r="A6092" s="25"/>
      <c r="C6092"/>
      <c r="D6092"/>
      <c r="E6092"/>
      <c r="F6092"/>
      <c r="G6092"/>
      <c r="H6092" s="26"/>
      <c r="I6092" s="26"/>
      <c r="J6092"/>
      <c r="K6092"/>
      <c r="N6092"/>
      <c r="O6092"/>
      <c r="P6092"/>
      <c r="Q6092"/>
      <c r="R6092"/>
      <c r="S6092" s="30"/>
    </row>
    <row r="6093" spans="1:19" x14ac:dyDescent="0.3">
      <c r="A6093" s="25"/>
      <c r="C6093"/>
      <c r="D6093"/>
      <c r="E6093"/>
      <c r="F6093"/>
      <c r="G6093"/>
      <c r="H6093" s="26"/>
      <c r="I6093" s="26"/>
      <c r="J6093"/>
      <c r="K6093"/>
      <c r="N6093"/>
      <c r="O6093"/>
      <c r="P6093"/>
      <c r="Q6093"/>
      <c r="R6093"/>
      <c r="S6093" s="30"/>
    </row>
    <row r="6094" spans="1:19" x14ac:dyDescent="0.3">
      <c r="A6094" s="25"/>
      <c r="C6094"/>
      <c r="D6094"/>
      <c r="E6094"/>
      <c r="F6094"/>
      <c r="G6094"/>
      <c r="H6094" s="26"/>
      <c r="I6094" s="26"/>
      <c r="J6094"/>
      <c r="K6094"/>
      <c r="N6094"/>
      <c r="O6094"/>
      <c r="P6094"/>
      <c r="Q6094"/>
      <c r="R6094"/>
      <c r="S6094" s="30"/>
    </row>
    <row r="6095" spans="1:19" x14ac:dyDescent="0.3">
      <c r="A6095" s="25"/>
      <c r="C6095"/>
      <c r="D6095"/>
      <c r="E6095"/>
      <c r="F6095"/>
      <c r="G6095"/>
      <c r="J6095"/>
      <c r="K6095"/>
      <c r="N6095"/>
      <c r="O6095"/>
      <c r="P6095"/>
      <c r="Q6095"/>
      <c r="R6095"/>
      <c r="S6095" s="30"/>
    </row>
    <row r="6096" spans="1:19" x14ac:dyDescent="0.3">
      <c r="A6096" s="25"/>
      <c r="C6096"/>
      <c r="D6096"/>
      <c r="E6096"/>
      <c r="F6096"/>
      <c r="G6096"/>
      <c r="H6096" s="26"/>
      <c r="I6096" s="26"/>
      <c r="J6096"/>
      <c r="K6096"/>
      <c r="N6096"/>
      <c r="O6096"/>
      <c r="P6096"/>
      <c r="Q6096"/>
      <c r="R6096"/>
      <c r="S6096" s="30"/>
    </row>
    <row r="6097" spans="1:19" x14ac:dyDescent="0.3">
      <c r="A6097" s="25"/>
      <c r="C6097"/>
      <c r="D6097"/>
      <c r="E6097"/>
      <c r="F6097"/>
      <c r="G6097"/>
      <c r="I6097" s="26"/>
      <c r="J6097"/>
      <c r="K6097"/>
      <c r="N6097"/>
      <c r="O6097"/>
      <c r="P6097"/>
      <c r="Q6097"/>
      <c r="R6097"/>
      <c r="S6097" s="30"/>
    </row>
    <row r="6098" spans="1:19" x14ac:dyDescent="0.3">
      <c r="A6098" s="25"/>
      <c r="C6098"/>
      <c r="D6098"/>
      <c r="E6098"/>
      <c r="F6098"/>
      <c r="G6098"/>
      <c r="J6098"/>
      <c r="K6098"/>
      <c r="N6098"/>
      <c r="O6098"/>
      <c r="P6098"/>
      <c r="Q6098"/>
      <c r="R6098"/>
      <c r="S6098" s="30"/>
    </row>
    <row r="6099" spans="1:19" x14ac:dyDescent="0.3">
      <c r="A6099" s="25"/>
      <c r="C6099"/>
      <c r="D6099"/>
      <c r="E6099"/>
      <c r="F6099"/>
      <c r="G6099"/>
      <c r="H6099" s="26"/>
      <c r="I6099" s="26"/>
      <c r="J6099"/>
      <c r="K6099"/>
      <c r="N6099"/>
      <c r="O6099"/>
      <c r="P6099"/>
      <c r="Q6099"/>
      <c r="R6099"/>
      <c r="S6099" s="30"/>
    </row>
    <row r="6100" spans="1:19" x14ac:dyDescent="0.3">
      <c r="A6100" s="25"/>
      <c r="C6100"/>
      <c r="D6100"/>
      <c r="E6100"/>
      <c r="F6100"/>
      <c r="G6100"/>
      <c r="J6100"/>
      <c r="K6100"/>
      <c r="N6100"/>
      <c r="O6100"/>
      <c r="P6100"/>
      <c r="Q6100"/>
      <c r="R6100"/>
      <c r="S6100" s="30"/>
    </row>
    <row r="6101" spans="1:19" x14ac:dyDescent="0.3">
      <c r="A6101" s="25"/>
      <c r="C6101"/>
      <c r="D6101"/>
      <c r="E6101"/>
      <c r="F6101"/>
      <c r="G6101"/>
      <c r="I6101" s="26"/>
      <c r="J6101"/>
      <c r="K6101"/>
      <c r="N6101"/>
      <c r="O6101"/>
      <c r="P6101"/>
      <c r="Q6101"/>
      <c r="R6101"/>
      <c r="S6101" s="30"/>
    </row>
    <row r="6102" spans="1:19" x14ac:dyDescent="0.3">
      <c r="A6102" s="25"/>
      <c r="C6102"/>
      <c r="D6102"/>
      <c r="E6102"/>
      <c r="F6102"/>
      <c r="G6102"/>
      <c r="J6102"/>
      <c r="K6102"/>
      <c r="N6102"/>
      <c r="O6102"/>
      <c r="P6102"/>
      <c r="Q6102"/>
      <c r="R6102"/>
      <c r="S6102" s="30"/>
    </row>
    <row r="6103" spans="1:19" x14ac:dyDescent="0.3">
      <c r="A6103" s="25"/>
      <c r="C6103"/>
      <c r="D6103"/>
      <c r="E6103"/>
      <c r="F6103"/>
      <c r="G6103"/>
      <c r="J6103"/>
      <c r="K6103"/>
      <c r="N6103"/>
      <c r="O6103"/>
      <c r="P6103"/>
      <c r="Q6103"/>
      <c r="R6103"/>
      <c r="S6103" s="30"/>
    </row>
    <row r="6104" spans="1:19" x14ac:dyDescent="0.3">
      <c r="A6104" s="25"/>
      <c r="C6104"/>
      <c r="D6104"/>
      <c r="E6104"/>
      <c r="F6104"/>
      <c r="G6104"/>
      <c r="H6104" s="26"/>
      <c r="I6104" s="26"/>
      <c r="J6104"/>
      <c r="K6104"/>
      <c r="N6104"/>
      <c r="O6104"/>
      <c r="P6104"/>
      <c r="Q6104"/>
      <c r="R6104"/>
      <c r="S6104" s="30"/>
    </row>
    <row r="6105" spans="1:19" x14ac:dyDescent="0.3">
      <c r="A6105" s="25"/>
      <c r="C6105"/>
      <c r="D6105"/>
      <c r="E6105"/>
      <c r="F6105"/>
      <c r="G6105"/>
      <c r="H6105" s="26"/>
      <c r="I6105" s="26"/>
      <c r="J6105"/>
      <c r="K6105"/>
      <c r="N6105"/>
      <c r="O6105"/>
      <c r="P6105"/>
      <c r="Q6105"/>
      <c r="R6105"/>
      <c r="S6105" s="30"/>
    </row>
    <row r="6106" spans="1:19" x14ac:dyDescent="0.3">
      <c r="A6106" s="25"/>
      <c r="C6106"/>
      <c r="D6106"/>
      <c r="E6106"/>
      <c r="F6106"/>
      <c r="G6106"/>
      <c r="J6106"/>
      <c r="K6106"/>
      <c r="N6106"/>
      <c r="O6106"/>
      <c r="P6106"/>
      <c r="Q6106"/>
      <c r="R6106"/>
      <c r="S6106" s="30"/>
    </row>
    <row r="6107" spans="1:19" x14ac:dyDescent="0.3">
      <c r="A6107" s="25"/>
      <c r="C6107"/>
      <c r="D6107"/>
      <c r="E6107"/>
      <c r="F6107"/>
      <c r="G6107"/>
      <c r="H6107" s="26"/>
      <c r="I6107" s="26"/>
      <c r="J6107"/>
      <c r="K6107"/>
      <c r="N6107"/>
      <c r="O6107"/>
      <c r="P6107"/>
      <c r="Q6107"/>
      <c r="R6107"/>
      <c r="S6107" s="30"/>
    </row>
    <row r="6108" spans="1:19" x14ac:dyDescent="0.3">
      <c r="A6108" s="25"/>
      <c r="C6108"/>
      <c r="D6108"/>
      <c r="E6108"/>
      <c r="F6108"/>
      <c r="G6108"/>
      <c r="H6108" s="26"/>
      <c r="I6108" s="26"/>
      <c r="J6108"/>
      <c r="K6108"/>
      <c r="N6108"/>
      <c r="O6108"/>
      <c r="P6108"/>
      <c r="Q6108"/>
      <c r="R6108"/>
      <c r="S6108" s="30"/>
    </row>
    <row r="6109" spans="1:19" x14ac:dyDescent="0.3">
      <c r="A6109" s="25"/>
      <c r="C6109"/>
      <c r="D6109"/>
      <c r="E6109"/>
      <c r="F6109"/>
      <c r="G6109"/>
      <c r="H6109" s="26"/>
      <c r="I6109" s="26"/>
      <c r="J6109"/>
      <c r="K6109"/>
      <c r="N6109"/>
      <c r="O6109"/>
      <c r="P6109"/>
      <c r="Q6109"/>
      <c r="R6109"/>
      <c r="S6109" s="30"/>
    </row>
    <row r="6110" spans="1:19" x14ac:dyDescent="0.3">
      <c r="A6110" s="25"/>
      <c r="C6110"/>
      <c r="D6110"/>
      <c r="E6110"/>
      <c r="F6110"/>
      <c r="G6110"/>
      <c r="J6110"/>
      <c r="K6110"/>
      <c r="N6110"/>
      <c r="O6110"/>
      <c r="P6110"/>
      <c r="Q6110"/>
      <c r="R6110"/>
      <c r="S6110" s="30"/>
    </row>
    <row r="6111" spans="1:19" x14ac:dyDescent="0.3">
      <c r="A6111" s="25"/>
      <c r="C6111"/>
      <c r="D6111"/>
      <c r="E6111"/>
      <c r="F6111"/>
      <c r="G6111"/>
      <c r="H6111" s="26"/>
      <c r="I6111" s="26"/>
      <c r="J6111"/>
      <c r="K6111"/>
      <c r="N6111"/>
      <c r="O6111"/>
      <c r="P6111"/>
      <c r="Q6111"/>
      <c r="R6111"/>
      <c r="S6111" s="30"/>
    </row>
    <row r="6112" spans="1:19" x14ac:dyDescent="0.3">
      <c r="A6112" s="25"/>
      <c r="C6112"/>
      <c r="D6112"/>
      <c r="E6112"/>
      <c r="F6112"/>
      <c r="G6112"/>
      <c r="H6112" s="26"/>
      <c r="I6112" s="26"/>
      <c r="J6112"/>
      <c r="K6112"/>
      <c r="N6112"/>
      <c r="O6112"/>
      <c r="P6112"/>
      <c r="Q6112"/>
      <c r="R6112"/>
      <c r="S6112" s="30"/>
    </row>
    <row r="6113" spans="1:19" x14ac:dyDescent="0.3">
      <c r="A6113" s="25"/>
      <c r="C6113"/>
      <c r="D6113"/>
      <c r="E6113"/>
      <c r="F6113"/>
      <c r="G6113"/>
      <c r="J6113"/>
      <c r="K6113"/>
      <c r="N6113"/>
      <c r="O6113"/>
      <c r="P6113"/>
      <c r="Q6113"/>
      <c r="R6113"/>
      <c r="S6113" s="30"/>
    </row>
    <row r="6114" spans="1:19" x14ac:dyDescent="0.3">
      <c r="A6114" s="25"/>
      <c r="C6114"/>
      <c r="D6114"/>
      <c r="E6114"/>
      <c r="F6114"/>
      <c r="G6114"/>
      <c r="I6114" s="26"/>
      <c r="J6114"/>
      <c r="K6114"/>
      <c r="N6114"/>
      <c r="O6114"/>
      <c r="P6114"/>
      <c r="Q6114"/>
      <c r="R6114"/>
      <c r="S6114" s="30"/>
    </row>
    <row r="6115" spans="1:19" x14ac:dyDescent="0.3">
      <c r="A6115" s="25"/>
      <c r="C6115"/>
      <c r="D6115"/>
      <c r="E6115"/>
      <c r="F6115"/>
      <c r="G6115"/>
      <c r="J6115"/>
      <c r="K6115"/>
      <c r="N6115"/>
      <c r="O6115"/>
      <c r="P6115"/>
      <c r="Q6115"/>
      <c r="R6115"/>
      <c r="S6115" s="30"/>
    </row>
    <row r="6116" spans="1:19" x14ac:dyDescent="0.3">
      <c r="A6116" s="25"/>
      <c r="C6116"/>
      <c r="D6116"/>
      <c r="E6116"/>
      <c r="F6116"/>
      <c r="G6116"/>
      <c r="H6116" s="26"/>
      <c r="I6116" s="26"/>
      <c r="J6116"/>
      <c r="K6116"/>
      <c r="N6116"/>
      <c r="O6116"/>
      <c r="P6116"/>
      <c r="Q6116"/>
      <c r="R6116"/>
      <c r="S6116" s="30"/>
    </row>
    <row r="6117" spans="1:19" x14ac:dyDescent="0.3">
      <c r="A6117" s="25"/>
      <c r="C6117"/>
      <c r="D6117"/>
      <c r="E6117"/>
      <c r="F6117"/>
      <c r="G6117"/>
      <c r="H6117" s="26"/>
      <c r="I6117" s="26"/>
      <c r="J6117"/>
      <c r="K6117"/>
      <c r="N6117"/>
      <c r="O6117"/>
      <c r="P6117"/>
      <c r="Q6117"/>
      <c r="R6117"/>
      <c r="S6117" s="30"/>
    </row>
    <row r="6118" spans="1:19" x14ac:dyDescent="0.3">
      <c r="A6118" s="25"/>
      <c r="C6118"/>
      <c r="D6118"/>
      <c r="E6118"/>
      <c r="F6118"/>
      <c r="G6118"/>
      <c r="H6118" s="26"/>
      <c r="I6118" s="26"/>
      <c r="J6118"/>
      <c r="K6118"/>
      <c r="N6118"/>
      <c r="O6118"/>
      <c r="P6118"/>
      <c r="Q6118"/>
      <c r="R6118"/>
      <c r="S6118" s="30"/>
    </row>
    <row r="6119" spans="1:19" x14ac:dyDescent="0.3">
      <c r="A6119" s="25"/>
      <c r="C6119"/>
      <c r="D6119"/>
      <c r="E6119"/>
      <c r="F6119"/>
      <c r="G6119"/>
      <c r="H6119" s="26"/>
      <c r="I6119" s="26"/>
      <c r="J6119"/>
      <c r="K6119"/>
      <c r="N6119"/>
      <c r="O6119"/>
      <c r="P6119"/>
      <c r="Q6119"/>
      <c r="R6119"/>
      <c r="S6119" s="30"/>
    </row>
    <row r="6120" spans="1:19" x14ac:dyDescent="0.3">
      <c r="A6120" s="25"/>
      <c r="C6120"/>
      <c r="D6120"/>
      <c r="E6120"/>
      <c r="F6120"/>
      <c r="G6120"/>
      <c r="H6120" s="26"/>
      <c r="I6120" s="26"/>
      <c r="J6120"/>
      <c r="K6120"/>
      <c r="N6120"/>
      <c r="O6120"/>
      <c r="P6120"/>
      <c r="Q6120"/>
      <c r="R6120"/>
      <c r="S6120" s="30"/>
    </row>
    <row r="6121" spans="1:19" x14ac:dyDescent="0.3">
      <c r="A6121" s="25"/>
      <c r="C6121"/>
      <c r="D6121"/>
      <c r="E6121"/>
      <c r="F6121"/>
      <c r="G6121"/>
      <c r="H6121" s="26"/>
      <c r="I6121" s="26"/>
      <c r="J6121"/>
      <c r="K6121"/>
      <c r="N6121"/>
      <c r="O6121"/>
      <c r="P6121"/>
      <c r="Q6121"/>
      <c r="R6121"/>
      <c r="S6121" s="30"/>
    </row>
    <row r="6122" spans="1:19" x14ac:dyDescent="0.3">
      <c r="A6122" s="25"/>
      <c r="C6122"/>
      <c r="D6122"/>
      <c r="E6122"/>
      <c r="F6122"/>
      <c r="G6122"/>
      <c r="H6122" s="26"/>
      <c r="I6122" s="26"/>
      <c r="J6122"/>
      <c r="K6122"/>
      <c r="N6122"/>
      <c r="O6122"/>
      <c r="P6122"/>
      <c r="Q6122"/>
      <c r="R6122"/>
      <c r="S6122" s="30"/>
    </row>
    <row r="6123" spans="1:19" x14ac:dyDescent="0.3">
      <c r="A6123" s="25"/>
      <c r="C6123"/>
      <c r="D6123"/>
      <c r="E6123"/>
      <c r="F6123"/>
      <c r="G6123"/>
      <c r="H6123" s="26"/>
      <c r="I6123" s="26"/>
      <c r="J6123"/>
      <c r="K6123"/>
      <c r="N6123"/>
      <c r="O6123"/>
      <c r="P6123"/>
      <c r="Q6123"/>
      <c r="R6123"/>
      <c r="S6123" s="30"/>
    </row>
    <row r="6124" spans="1:19" x14ac:dyDescent="0.3">
      <c r="A6124" s="25"/>
      <c r="C6124"/>
      <c r="D6124"/>
      <c r="E6124"/>
      <c r="F6124"/>
      <c r="G6124"/>
      <c r="H6124" s="26"/>
      <c r="I6124" s="26"/>
      <c r="J6124"/>
      <c r="K6124"/>
      <c r="N6124"/>
      <c r="O6124"/>
      <c r="P6124"/>
      <c r="Q6124"/>
      <c r="R6124"/>
      <c r="S6124" s="30"/>
    </row>
    <row r="6125" spans="1:19" x14ac:dyDescent="0.3">
      <c r="A6125" s="25"/>
      <c r="C6125"/>
      <c r="D6125"/>
      <c r="E6125"/>
      <c r="F6125"/>
      <c r="G6125"/>
      <c r="H6125" s="26"/>
      <c r="I6125" s="26"/>
      <c r="J6125"/>
      <c r="K6125"/>
      <c r="N6125"/>
      <c r="O6125"/>
      <c r="P6125"/>
      <c r="Q6125"/>
      <c r="R6125"/>
      <c r="S6125" s="30"/>
    </row>
    <row r="6126" spans="1:19" x14ac:dyDescent="0.3">
      <c r="A6126" s="25"/>
      <c r="C6126"/>
      <c r="D6126"/>
      <c r="E6126"/>
      <c r="F6126"/>
      <c r="G6126"/>
      <c r="H6126" s="26"/>
      <c r="I6126" s="26"/>
      <c r="J6126"/>
      <c r="K6126"/>
      <c r="N6126"/>
      <c r="O6126"/>
      <c r="P6126"/>
      <c r="Q6126"/>
      <c r="R6126"/>
      <c r="S6126" s="30"/>
    </row>
    <row r="6127" spans="1:19" x14ac:dyDescent="0.3">
      <c r="A6127" s="25"/>
      <c r="C6127"/>
      <c r="D6127"/>
      <c r="E6127"/>
      <c r="F6127"/>
      <c r="G6127"/>
      <c r="H6127" s="26"/>
      <c r="I6127" s="26"/>
      <c r="J6127"/>
      <c r="K6127"/>
      <c r="N6127"/>
      <c r="O6127"/>
      <c r="P6127"/>
      <c r="Q6127"/>
      <c r="R6127"/>
      <c r="S6127" s="30"/>
    </row>
    <row r="6128" spans="1:19" x14ac:dyDescent="0.3">
      <c r="A6128" s="25"/>
      <c r="C6128"/>
      <c r="D6128"/>
      <c r="E6128"/>
      <c r="F6128"/>
      <c r="G6128"/>
      <c r="I6128" s="26"/>
      <c r="J6128"/>
      <c r="K6128"/>
      <c r="N6128"/>
      <c r="O6128"/>
      <c r="P6128"/>
      <c r="Q6128"/>
      <c r="R6128"/>
      <c r="S6128" s="30"/>
    </row>
    <row r="6129" spans="1:19" x14ac:dyDescent="0.3">
      <c r="A6129" s="25"/>
      <c r="C6129"/>
      <c r="D6129"/>
      <c r="E6129"/>
      <c r="F6129"/>
      <c r="G6129"/>
      <c r="J6129"/>
      <c r="K6129"/>
      <c r="N6129"/>
      <c r="O6129"/>
      <c r="P6129"/>
      <c r="Q6129"/>
      <c r="R6129"/>
      <c r="S6129" s="30"/>
    </row>
    <row r="6130" spans="1:19" x14ac:dyDescent="0.3">
      <c r="A6130" s="25"/>
      <c r="C6130"/>
      <c r="D6130"/>
      <c r="E6130"/>
      <c r="F6130"/>
      <c r="G6130"/>
      <c r="H6130" s="26"/>
      <c r="I6130" s="26"/>
      <c r="J6130"/>
      <c r="K6130"/>
      <c r="N6130"/>
      <c r="O6130"/>
      <c r="P6130"/>
      <c r="Q6130"/>
      <c r="R6130"/>
      <c r="S6130" s="30"/>
    </row>
    <row r="6131" spans="1:19" x14ac:dyDescent="0.3">
      <c r="A6131" s="25"/>
      <c r="C6131"/>
      <c r="D6131"/>
      <c r="E6131"/>
      <c r="F6131"/>
      <c r="G6131"/>
      <c r="H6131" s="26"/>
      <c r="I6131" s="26"/>
      <c r="J6131"/>
      <c r="K6131"/>
      <c r="N6131"/>
      <c r="O6131"/>
      <c r="P6131"/>
      <c r="Q6131"/>
      <c r="R6131"/>
      <c r="S6131" s="30"/>
    </row>
    <row r="6132" spans="1:19" x14ac:dyDescent="0.3">
      <c r="A6132" s="25"/>
      <c r="C6132"/>
      <c r="D6132"/>
      <c r="E6132"/>
      <c r="F6132"/>
      <c r="G6132"/>
      <c r="J6132"/>
      <c r="K6132"/>
      <c r="N6132"/>
      <c r="O6132"/>
      <c r="P6132"/>
      <c r="Q6132"/>
      <c r="R6132"/>
      <c r="S6132" s="30"/>
    </row>
    <row r="6133" spans="1:19" x14ac:dyDescent="0.3">
      <c r="A6133" s="25"/>
      <c r="C6133"/>
      <c r="D6133"/>
      <c r="E6133"/>
      <c r="F6133"/>
      <c r="G6133"/>
      <c r="H6133" s="26"/>
      <c r="I6133" s="26"/>
      <c r="J6133"/>
      <c r="K6133"/>
      <c r="N6133"/>
      <c r="O6133"/>
      <c r="P6133"/>
      <c r="Q6133"/>
      <c r="R6133"/>
      <c r="S6133" s="30"/>
    </row>
    <row r="6134" spans="1:19" x14ac:dyDescent="0.3">
      <c r="A6134" s="25"/>
      <c r="C6134"/>
      <c r="D6134"/>
      <c r="E6134"/>
      <c r="F6134"/>
      <c r="G6134"/>
      <c r="J6134"/>
      <c r="K6134"/>
      <c r="N6134"/>
      <c r="O6134"/>
      <c r="P6134"/>
      <c r="Q6134"/>
      <c r="R6134"/>
      <c r="S6134" s="30"/>
    </row>
    <row r="6135" spans="1:19" x14ac:dyDescent="0.3">
      <c r="A6135" s="25"/>
      <c r="C6135"/>
      <c r="D6135"/>
      <c r="E6135"/>
      <c r="F6135"/>
      <c r="G6135"/>
      <c r="H6135" s="26"/>
      <c r="I6135" s="26"/>
      <c r="J6135"/>
      <c r="K6135"/>
      <c r="N6135"/>
      <c r="O6135"/>
      <c r="P6135"/>
      <c r="Q6135"/>
      <c r="R6135"/>
      <c r="S6135" s="30"/>
    </row>
    <row r="6136" spans="1:19" x14ac:dyDescent="0.3">
      <c r="A6136" s="25"/>
      <c r="C6136"/>
      <c r="D6136"/>
      <c r="E6136"/>
      <c r="F6136"/>
      <c r="G6136"/>
      <c r="H6136" s="26"/>
      <c r="I6136" s="26"/>
      <c r="J6136"/>
      <c r="K6136"/>
      <c r="N6136"/>
      <c r="O6136"/>
      <c r="P6136"/>
      <c r="Q6136"/>
      <c r="R6136"/>
      <c r="S6136" s="30"/>
    </row>
    <row r="6137" spans="1:19" x14ac:dyDescent="0.3">
      <c r="A6137" s="25"/>
      <c r="C6137"/>
      <c r="D6137"/>
      <c r="E6137"/>
      <c r="F6137"/>
      <c r="G6137"/>
      <c r="H6137" s="26"/>
      <c r="I6137" s="26"/>
      <c r="J6137"/>
      <c r="K6137"/>
      <c r="N6137"/>
      <c r="O6137"/>
      <c r="P6137"/>
      <c r="Q6137"/>
      <c r="R6137"/>
      <c r="S6137" s="30"/>
    </row>
    <row r="6138" spans="1:19" x14ac:dyDescent="0.3">
      <c r="A6138" s="25"/>
      <c r="C6138"/>
      <c r="D6138"/>
      <c r="E6138"/>
      <c r="F6138"/>
      <c r="G6138"/>
      <c r="H6138" s="26"/>
      <c r="I6138" s="26"/>
      <c r="J6138"/>
      <c r="K6138"/>
      <c r="N6138"/>
      <c r="O6138"/>
      <c r="P6138"/>
      <c r="Q6138"/>
      <c r="R6138"/>
      <c r="S6138" s="30"/>
    </row>
    <row r="6139" spans="1:19" x14ac:dyDescent="0.3">
      <c r="A6139" s="25"/>
      <c r="C6139"/>
      <c r="D6139"/>
      <c r="E6139"/>
      <c r="F6139"/>
      <c r="G6139"/>
      <c r="H6139" s="26"/>
      <c r="I6139" s="26"/>
      <c r="J6139"/>
      <c r="K6139"/>
      <c r="N6139"/>
      <c r="O6139"/>
      <c r="P6139"/>
      <c r="Q6139"/>
      <c r="R6139"/>
      <c r="S6139" s="30"/>
    </row>
    <row r="6140" spans="1:19" x14ac:dyDescent="0.3">
      <c r="A6140" s="25"/>
      <c r="C6140"/>
      <c r="D6140"/>
      <c r="E6140"/>
      <c r="F6140"/>
      <c r="G6140"/>
      <c r="H6140" s="26"/>
      <c r="I6140" s="26"/>
      <c r="J6140"/>
      <c r="K6140"/>
      <c r="N6140"/>
      <c r="O6140"/>
      <c r="P6140"/>
      <c r="Q6140"/>
      <c r="R6140"/>
      <c r="S6140" s="30"/>
    </row>
    <row r="6141" spans="1:19" x14ac:dyDescent="0.3">
      <c r="A6141" s="25"/>
      <c r="C6141"/>
      <c r="D6141"/>
      <c r="E6141"/>
      <c r="F6141"/>
      <c r="G6141"/>
      <c r="H6141" s="26"/>
      <c r="I6141" s="26"/>
      <c r="J6141"/>
      <c r="K6141"/>
      <c r="N6141"/>
      <c r="O6141"/>
      <c r="P6141"/>
      <c r="Q6141"/>
      <c r="R6141"/>
      <c r="S6141" s="30"/>
    </row>
    <row r="6142" spans="1:19" x14ac:dyDescent="0.3">
      <c r="A6142" s="25"/>
      <c r="C6142"/>
      <c r="D6142"/>
      <c r="E6142"/>
      <c r="F6142"/>
      <c r="G6142"/>
      <c r="H6142" s="26"/>
      <c r="I6142" s="26"/>
      <c r="J6142"/>
      <c r="K6142"/>
      <c r="N6142"/>
      <c r="O6142"/>
      <c r="P6142"/>
      <c r="Q6142"/>
      <c r="R6142"/>
      <c r="S6142" s="30"/>
    </row>
    <row r="6143" spans="1:19" x14ac:dyDescent="0.3">
      <c r="A6143" s="25"/>
      <c r="C6143"/>
      <c r="D6143"/>
      <c r="E6143"/>
      <c r="F6143"/>
      <c r="G6143"/>
      <c r="J6143"/>
      <c r="K6143"/>
      <c r="N6143"/>
      <c r="O6143"/>
      <c r="P6143"/>
      <c r="Q6143"/>
      <c r="R6143"/>
      <c r="S6143" s="30"/>
    </row>
    <row r="6144" spans="1:19" x14ac:dyDescent="0.3">
      <c r="A6144" s="25"/>
      <c r="C6144"/>
      <c r="D6144"/>
      <c r="E6144"/>
      <c r="F6144"/>
      <c r="G6144"/>
      <c r="H6144" s="26"/>
      <c r="I6144" s="26"/>
      <c r="J6144"/>
      <c r="K6144"/>
      <c r="N6144"/>
      <c r="O6144"/>
      <c r="P6144"/>
      <c r="Q6144"/>
      <c r="R6144"/>
      <c r="S6144" s="30"/>
    </row>
    <row r="6145" spans="1:19" x14ac:dyDescent="0.3">
      <c r="A6145" s="25"/>
      <c r="C6145"/>
      <c r="D6145"/>
      <c r="E6145"/>
      <c r="F6145"/>
      <c r="G6145"/>
      <c r="H6145" s="26"/>
      <c r="I6145" s="26"/>
      <c r="J6145"/>
      <c r="K6145"/>
      <c r="N6145"/>
      <c r="O6145"/>
      <c r="P6145"/>
      <c r="Q6145"/>
      <c r="R6145"/>
      <c r="S6145" s="30"/>
    </row>
    <row r="6146" spans="1:19" x14ac:dyDescent="0.3">
      <c r="A6146" s="25"/>
      <c r="C6146"/>
      <c r="D6146"/>
      <c r="E6146"/>
      <c r="F6146"/>
      <c r="G6146"/>
      <c r="H6146" s="26"/>
      <c r="I6146" s="26"/>
      <c r="J6146"/>
      <c r="K6146"/>
      <c r="N6146"/>
      <c r="O6146"/>
      <c r="P6146"/>
      <c r="Q6146"/>
      <c r="R6146"/>
      <c r="S6146" s="30"/>
    </row>
    <row r="6147" spans="1:19" x14ac:dyDescent="0.3">
      <c r="A6147" s="25"/>
      <c r="C6147"/>
      <c r="D6147"/>
      <c r="E6147"/>
      <c r="F6147"/>
      <c r="G6147"/>
      <c r="H6147" s="26"/>
      <c r="I6147" s="26"/>
      <c r="J6147"/>
      <c r="K6147"/>
      <c r="N6147"/>
      <c r="O6147"/>
      <c r="P6147"/>
      <c r="Q6147"/>
      <c r="R6147"/>
      <c r="S6147" s="30"/>
    </row>
    <row r="6148" spans="1:19" x14ac:dyDescent="0.3">
      <c r="A6148" s="25"/>
      <c r="C6148"/>
      <c r="D6148"/>
      <c r="E6148"/>
      <c r="F6148"/>
      <c r="G6148"/>
      <c r="H6148" s="26"/>
      <c r="I6148" s="26"/>
      <c r="J6148"/>
      <c r="K6148"/>
      <c r="N6148"/>
      <c r="O6148"/>
      <c r="P6148"/>
      <c r="Q6148"/>
      <c r="R6148"/>
      <c r="S6148" s="30"/>
    </row>
    <row r="6149" spans="1:19" x14ac:dyDescent="0.3">
      <c r="A6149" s="25"/>
      <c r="C6149"/>
      <c r="D6149"/>
      <c r="E6149"/>
      <c r="F6149"/>
      <c r="G6149"/>
      <c r="H6149" s="26"/>
      <c r="I6149" s="26"/>
      <c r="J6149"/>
      <c r="K6149"/>
      <c r="N6149"/>
      <c r="O6149"/>
      <c r="P6149"/>
      <c r="Q6149"/>
      <c r="R6149"/>
      <c r="S6149" s="30"/>
    </row>
    <row r="6150" spans="1:19" x14ac:dyDescent="0.3">
      <c r="A6150" s="25"/>
      <c r="C6150"/>
      <c r="D6150"/>
      <c r="E6150"/>
      <c r="F6150"/>
      <c r="G6150"/>
      <c r="H6150" s="26"/>
      <c r="I6150" s="26"/>
      <c r="J6150"/>
      <c r="K6150"/>
      <c r="N6150"/>
      <c r="O6150"/>
      <c r="P6150"/>
      <c r="Q6150"/>
      <c r="R6150"/>
      <c r="S6150" s="30"/>
    </row>
    <row r="6151" spans="1:19" x14ac:dyDescent="0.3">
      <c r="A6151" s="25"/>
      <c r="C6151"/>
      <c r="D6151"/>
      <c r="E6151"/>
      <c r="F6151"/>
      <c r="G6151"/>
      <c r="H6151" s="26"/>
      <c r="I6151" s="26"/>
      <c r="J6151"/>
      <c r="K6151"/>
      <c r="N6151"/>
      <c r="O6151"/>
      <c r="P6151"/>
      <c r="Q6151"/>
      <c r="R6151"/>
      <c r="S6151" s="30"/>
    </row>
    <row r="6152" spans="1:19" x14ac:dyDescent="0.3">
      <c r="A6152" s="25"/>
      <c r="C6152"/>
      <c r="D6152"/>
      <c r="E6152"/>
      <c r="F6152"/>
      <c r="G6152"/>
      <c r="H6152" s="26"/>
      <c r="I6152" s="26"/>
      <c r="J6152"/>
      <c r="K6152"/>
      <c r="N6152"/>
      <c r="O6152"/>
      <c r="P6152"/>
      <c r="Q6152"/>
      <c r="R6152"/>
      <c r="S6152" s="30"/>
    </row>
    <row r="6153" spans="1:19" x14ac:dyDescent="0.3">
      <c r="A6153" s="25"/>
      <c r="C6153"/>
      <c r="D6153"/>
      <c r="E6153"/>
      <c r="F6153"/>
      <c r="G6153"/>
      <c r="H6153" s="26"/>
      <c r="I6153" s="26"/>
      <c r="J6153"/>
      <c r="K6153"/>
      <c r="N6153"/>
      <c r="O6153"/>
      <c r="P6153"/>
      <c r="Q6153"/>
      <c r="R6153"/>
      <c r="S6153" s="30"/>
    </row>
    <row r="6154" spans="1:19" x14ac:dyDescent="0.3">
      <c r="A6154" s="25"/>
      <c r="C6154"/>
      <c r="D6154"/>
      <c r="E6154"/>
      <c r="F6154"/>
      <c r="G6154"/>
      <c r="H6154" s="26"/>
      <c r="I6154" s="26"/>
      <c r="J6154"/>
      <c r="K6154"/>
      <c r="N6154"/>
      <c r="O6154"/>
      <c r="P6154"/>
      <c r="Q6154"/>
      <c r="R6154"/>
      <c r="S6154" s="30"/>
    </row>
    <row r="6155" spans="1:19" x14ac:dyDescent="0.3">
      <c r="A6155" s="25"/>
      <c r="C6155"/>
      <c r="D6155"/>
      <c r="E6155"/>
      <c r="F6155"/>
      <c r="G6155"/>
      <c r="H6155" s="26"/>
      <c r="I6155" s="26"/>
      <c r="J6155"/>
      <c r="K6155"/>
      <c r="N6155"/>
      <c r="O6155"/>
      <c r="P6155"/>
      <c r="Q6155"/>
      <c r="R6155"/>
      <c r="S6155" s="30"/>
    </row>
    <row r="6156" spans="1:19" x14ac:dyDescent="0.3">
      <c r="A6156" s="25"/>
      <c r="C6156"/>
      <c r="D6156"/>
      <c r="E6156"/>
      <c r="F6156"/>
      <c r="G6156"/>
      <c r="H6156" s="26"/>
      <c r="I6156" s="26"/>
      <c r="J6156"/>
      <c r="K6156"/>
      <c r="N6156"/>
      <c r="O6156"/>
      <c r="P6156"/>
      <c r="Q6156"/>
      <c r="R6156"/>
      <c r="S6156" s="30"/>
    </row>
    <row r="6157" spans="1:19" x14ac:dyDescent="0.3">
      <c r="A6157" s="25"/>
      <c r="C6157"/>
      <c r="D6157"/>
      <c r="E6157"/>
      <c r="F6157"/>
      <c r="G6157"/>
      <c r="H6157" s="26"/>
      <c r="I6157" s="26"/>
      <c r="J6157"/>
      <c r="K6157"/>
      <c r="N6157"/>
      <c r="O6157"/>
      <c r="P6157"/>
      <c r="Q6157"/>
      <c r="R6157"/>
      <c r="S6157" s="30"/>
    </row>
    <row r="6158" spans="1:19" x14ac:dyDescent="0.3">
      <c r="A6158" s="25"/>
      <c r="C6158"/>
      <c r="D6158"/>
      <c r="E6158"/>
      <c r="F6158"/>
      <c r="G6158"/>
      <c r="H6158" s="26"/>
      <c r="I6158" s="26"/>
      <c r="J6158"/>
      <c r="K6158"/>
      <c r="N6158"/>
      <c r="O6158"/>
      <c r="P6158"/>
      <c r="Q6158"/>
      <c r="R6158"/>
      <c r="S6158" s="30"/>
    </row>
    <row r="6159" spans="1:19" x14ac:dyDescent="0.3">
      <c r="A6159" s="25"/>
      <c r="C6159"/>
      <c r="D6159"/>
      <c r="E6159"/>
      <c r="F6159"/>
      <c r="G6159"/>
      <c r="H6159" s="26"/>
      <c r="I6159" s="26"/>
      <c r="J6159"/>
      <c r="K6159"/>
      <c r="N6159"/>
      <c r="O6159"/>
      <c r="P6159"/>
      <c r="Q6159"/>
      <c r="R6159"/>
      <c r="S6159" s="30"/>
    </row>
    <row r="6160" spans="1:19" x14ac:dyDescent="0.3">
      <c r="A6160" s="25"/>
      <c r="C6160"/>
      <c r="D6160"/>
      <c r="E6160"/>
      <c r="F6160"/>
      <c r="G6160"/>
      <c r="H6160" s="26"/>
      <c r="I6160" s="26"/>
      <c r="J6160"/>
      <c r="K6160"/>
      <c r="N6160"/>
      <c r="O6160"/>
      <c r="P6160"/>
      <c r="Q6160"/>
      <c r="R6160"/>
      <c r="S6160" s="30"/>
    </row>
    <row r="6161" spans="1:19" x14ac:dyDescent="0.3">
      <c r="A6161" s="25"/>
      <c r="C6161"/>
      <c r="D6161"/>
      <c r="E6161"/>
      <c r="F6161"/>
      <c r="G6161"/>
      <c r="H6161" s="26"/>
      <c r="I6161" s="26"/>
      <c r="J6161"/>
      <c r="K6161"/>
      <c r="N6161"/>
      <c r="O6161"/>
      <c r="P6161"/>
      <c r="Q6161"/>
      <c r="R6161"/>
      <c r="S6161" s="30"/>
    </row>
    <row r="6162" spans="1:19" x14ac:dyDescent="0.3">
      <c r="A6162" s="25"/>
      <c r="C6162"/>
      <c r="D6162"/>
      <c r="E6162"/>
      <c r="F6162"/>
      <c r="G6162"/>
      <c r="H6162" s="26"/>
      <c r="I6162" s="26"/>
      <c r="J6162"/>
      <c r="K6162"/>
      <c r="N6162"/>
      <c r="O6162"/>
      <c r="P6162"/>
      <c r="Q6162"/>
      <c r="R6162"/>
      <c r="S6162" s="30"/>
    </row>
    <row r="6163" spans="1:19" x14ac:dyDescent="0.3">
      <c r="A6163" s="25"/>
      <c r="C6163"/>
      <c r="D6163"/>
      <c r="E6163"/>
      <c r="F6163"/>
      <c r="G6163"/>
      <c r="H6163" s="26"/>
      <c r="I6163" s="26"/>
      <c r="J6163"/>
      <c r="K6163"/>
      <c r="N6163"/>
      <c r="O6163"/>
      <c r="P6163"/>
      <c r="Q6163"/>
      <c r="R6163"/>
      <c r="S6163" s="30"/>
    </row>
    <row r="6164" spans="1:19" x14ac:dyDescent="0.3">
      <c r="A6164" s="25"/>
      <c r="C6164"/>
      <c r="D6164"/>
      <c r="E6164"/>
      <c r="F6164"/>
      <c r="G6164"/>
      <c r="H6164" s="26"/>
      <c r="I6164" s="26"/>
      <c r="J6164"/>
      <c r="K6164"/>
      <c r="N6164"/>
      <c r="O6164"/>
      <c r="P6164"/>
      <c r="Q6164"/>
      <c r="R6164"/>
      <c r="S6164" s="30"/>
    </row>
    <row r="6165" spans="1:19" x14ac:dyDescent="0.3">
      <c r="A6165" s="25"/>
      <c r="C6165"/>
      <c r="D6165"/>
      <c r="E6165"/>
      <c r="F6165"/>
      <c r="G6165"/>
      <c r="J6165"/>
      <c r="K6165"/>
      <c r="N6165"/>
      <c r="O6165"/>
      <c r="P6165"/>
      <c r="Q6165"/>
      <c r="R6165"/>
      <c r="S6165" s="30"/>
    </row>
    <row r="6166" spans="1:19" x14ac:dyDescent="0.3">
      <c r="A6166" s="25"/>
      <c r="C6166"/>
      <c r="D6166"/>
      <c r="E6166"/>
      <c r="F6166"/>
      <c r="G6166"/>
      <c r="J6166"/>
      <c r="K6166"/>
      <c r="N6166"/>
      <c r="O6166"/>
      <c r="P6166"/>
      <c r="Q6166"/>
      <c r="R6166"/>
      <c r="S6166" s="30"/>
    </row>
    <row r="6167" spans="1:19" x14ac:dyDescent="0.3">
      <c r="A6167" s="25"/>
      <c r="C6167"/>
      <c r="D6167"/>
      <c r="E6167"/>
      <c r="F6167"/>
      <c r="G6167"/>
      <c r="I6167" s="26"/>
      <c r="J6167"/>
      <c r="K6167"/>
      <c r="N6167"/>
      <c r="O6167"/>
      <c r="P6167"/>
      <c r="Q6167"/>
      <c r="R6167"/>
      <c r="S6167" s="30"/>
    </row>
    <row r="6168" spans="1:19" x14ac:dyDescent="0.3">
      <c r="A6168" s="25"/>
      <c r="C6168"/>
      <c r="D6168"/>
      <c r="E6168"/>
      <c r="F6168"/>
      <c r="G6168"/>
      <c r="I6168" s="26"/>
      <c r="J6168"/>
      <c r="K6168"/>
      <c r="N6168"/>
      <c r="O6168"/>
      <c r="P6168"/>
      <c r="Q6168"/>
      <c r="R6168"/>
      <c r="S6168" s="30"/>
    </row>
    <row r="6169" spans="1:19" x14ac:dyDescent="0.3">
      <c r="A6169" s="25"/>
      <c r="C6169"/>
      <c r="D6169"/>
      <c r="E6169"/>
      <c r="F6169"/>
      <c r="G6169"/>
      <c r="I6169" s="26"/>
      <c r="J6169"/>
      <c r="K6169"/>
      <c r="N6169"/>
      <c r="O6169"/>
      <c r="P6169"/>
      <c r="Q6169"/>
      <c r="R6169"/>
      <c r="S6169" s="30"/>
    </row>
    <row r="6170" spans="1:19" x14ac:dyDescent="0.3">
      <c r="A6170" s="25"/>
      <c r="C6170"/>
      <c r="D6170"/>
      <c r="E6170"/>
      <c r="F6170"/>
      <c r="G6170"/>
      <c r="H6170" s="26"/>
      <c r="I6170" s="26"/>
      <c r="J6170"/>
      <c r="K6170"/>
      <c r="N6170"/>
      <c r="O6170"/>
      <c r="P6170"/>
      <c r="Q6170"/>
      <c r="R6170"/>
      <c r="S6170" s="30"/>
    </row>
    <row r="6171" spans="1:19" x14ac:dyDescent="0.3">
      <c r="A6171" s="25"/>
      <c r="C6171"/>
      <c r="D6171"/>
      <c r="E6171"/>
      <c r="F6171"/>
      <c r="G6171"/>
      <c r="H6171" s="26"/>
      <c r="I6171" s="26"/>
      <c r="J6171"/>
      <c r="K6171"/>
      <c r="N6171"/>
      <c r="O6171"/>
      <c r="P6171"/>
      <c r="Q6171"/>
      <c r="R6171"/>
      <c r="S6171" s="30"/>
    </row>
    <row r="6172" spans="1:19" x14ac:dyDescent="0.3">
      <c r="A6172" s="25"/>
      <c r="C6172"/>
      <c r="D6172"/>
      <c r="E6172"/>
      <c r="F6172"/>
      <c r="G6172"/>
      <c r="H6172" s="26"/>
      <c r="I6172" s="26"/>
      <c r="J6172"/>
      <c r="K6172"/>
      <c r="N6172"/>
      <c r="O6172"/>
      <c r="P6172"/>
      <c r="Q6172"/>
      <c r="R6172"/>
      <c r="S6172" s="30"/>
    </row>
    <row r="6173" spans="1:19" x14ac:dyDescent="0.3">
      <c r="A6173" s="25"/>
      <c r="C6173"/>
      <c r="D6173"/>
      <c r="E6173"/>
      <c r="F6173"/>
      <c r="G6173"/>
      <c r="H6173" s="26"/>
      <c r="I6173" s="26"/>
      <c r="J6173"/>
      <c r="K6173"/>
      <c r="N6173"/>
      <c r="O6173"/>
      <c r="P6173"/>
      <c r="Q6173"/>
      <c r="R6173"/>
      <c r="S6173" s="30"/>
    </row>
    <row r="6174" spans="1:19" x14ac:dyDescent="0.3">
      <c r="A6174" s="25"/>
      <c r="C6174"/>
      <c r="D6174"/>
      <c r="E6174"/>
      <c r="F6174"/>
      <c r="G6174"/>
      <c r="H6174" s="26"/>
      <c r="I6174" s="26"/>
      <c r="J6174"/>
      <c r="K6174"/>
      <c r="N6174"/>
      <c r="O6174"/>
      <c r="P6174"/>
      <c r="Q6174"/>
      <c r="R6174"/>
      <c r="S6174" s="30"/>
    </row>
    <row r="6175" spans="1:19" x14ac:dyDescent="0.3">
      <c r="A6175" s="25"/>
      <c r="C6175"/>
      <c r="D6175"/>
      <c r="E6175"/>
      <c r="F6175"/>
      <c r="G6175"/>
      <c r="H6175" s="26"/>
      <c r="I6175" s="26"/>
      <c r="J6175"/>
      <c r="K6175"/>
      <c r="N6175"/>
      <c r="O6175"/>
      <c r="P6175"/>
      <c r="Q6175"/>
      <c r="R6175"/>
      <c r="S6175" s="30"/>
    </row>
    <row r="6176" spans="1:19" x14ac:dyDescent="0.3">
      <c r="A6176" s="25"/>
      <c r="C6176"/>
      <c r="D6176"/>
      <c r="E6176"/>
      <c r="F6176"/>
      <c r="G6176"/>
      <c r="H6176" s="26"/>
      <c r="I6176" s="26"/>
      <c r="J6176"/>
      <c r="K6176"/>
      <c r="N6176"/>
      <c r="O6176"/>
      <c r="P6176"/>
      <c r="Q6176"/>
      <c r="R6176"/>
      <c r="S6176" s="30"/>
    </row>
    <row r="6177" spans="1:19" x14ac:dyDescent="0.3">
      <c r="A6177" s="25"/>
      <c r="C6177"/>
      <c r="D6177"/>
      <c r="E6177"/>
      <c r="F6177"/>
      <c r="G6177"/>
      <c r="I6177" s="26"/>
      <c r="J6177"/>
      <c r="K6177"/>
      <c r="N6177"/>
      <c r="O6177"/>
      <c r="P6177"/>
      <c r="Q6177"/>
      <c r="R6177"/>
      <c r="S6177" s="30"/>
    </row>
    <row r="6178" spans="1:19" x14ac:dyDescent="0.3">
      <c r="A6178" s="25"/>
      <c r="C6178"/>
      <c r="D6178"/>
      <c r="E6178"/>
      <c r="F6178"/>
      <c r="G6178"/>
      <c r="H6178" s="26"/>
      <c r="I6178" s="26"/>
      <c r="J6178"/>
      <c r="K6178"/>
      <c r="N6178"/>
      <c r="O6178"/>
      <c r="P6178"/>
      <c r="Q6178"/>
      <c r="R6178"/>
      <c r="S6178" s="30"/>
    </row>
    <row r="6179" spans="1:19" x14ac:dyDescent="0.3">
      <c r="A6179" s="25"/>
      <c r="C6179"/>
      <c r="D6179"/>
      <c r="E6179"/>
      <c r="F6179"/>
      <c r="G6179"/>
      <c r="H6179" s="26"/>
      <c r="I6179" s="26"/>
      <c r="J6179"/>
      <c r="K6179"/>
      <c r="N6179"/>
      <c r="O6179"/>
      <c r="P6179"/>
      <c r="Q6179"/>
      <c r="R6179"/>
      <c r="S6179" s="30"/>
    </row>
    <row r="6180" spans="1:19" x14ac:dyDescent="0.3">
      <c r="A6180" s="25"/>
      <c r="C6180"/>
      <c r="D6180"/>
      <c r="E6180"/>
      <c r="F6180"/>
      <c r="G6180"/>
      <c r="H6180" s="26"/>
      <c r="I6180" s="26"/>
      <c r="J6180"/>
      <c r="K6180"/>
      <c r="N6180"/>
      <c r="O6180"/>
      <c r="P6180"/>
      <c r="Q6180"/>
      <c r="R6180"/>
      <c r="S6180" s="30"/>
    </row>
    <row r="6181" spans="1:19" x14ac:dyDescent="0.3">
      <c r="A6181" s="25"/>
      <c r="C6181"/>
      <c r="D6181"/>
      <c r="E6181"/>
      <c r="F6181"/>
      <c r="G6181"/>
      <c r="H6181" s="26"/>
      <c r="I6181" s="26"/>
      <c r="J6181"/>
      <c r="K6181"/>
      <c r="N6181"/>
      <c r="O6181"/>
      <c r="P6181"/>
      <c r="Q6181"/>
      <c r="R6181"/>
      <c r="S6181" s="30"/>
    </row>
    <row r="6182" spans="1:19" x14ac:dyDescent="0.3">
      <c r="A6182" s="25"/>
      <c r="C6182"/>
      <c r="D6182"/>
      <c r="E6182"/>
      <c r="F6182"/>
      <c r="G6182"/>
      <c r="H6182" s="26"/>
      <c r="I6182" s="26"/>
      <c r="J6182"/>
      <c r="K6182"/>
      <c r="N6182"/>
      <c r="O6182"/>
      <c r="P6182"/>
      <c r="Q6182"/>
      <c r="R6182"/>
      <c r="S6182" s="30"/>
    </row>
    <row r="6183" spans="1:19" x14ac:dyDescent="0.3">
      <c r="A6183" s="25"/>
      <c r="C6183"/>
      <c r="D6183"/>
      <c r="E6183"/>
      <c r="F6183"/>
      <c r="G6183"/>
      <c r="H6183" s="26"/>
      <c r="I6183" s="26"/>
      <c r="J6183"/>
      <c r="K6183"/>
      <c r="N6183"/>
      <c r="O6183"/>
      <c r="P6183"/>
      <c r="Q6183"/>
      <c r="R6183"/>
      <c r="S6183" s="30"/>
    </row>
    <row r="6184" spans="1:19" x14ac:dyDescent="0.3">
      <c r="A6184" s="25"/>
      <c r="C6184"/>
      <c r="D6184"/>
      <c r="E6184"/>
      <c r="F6184"/>
      <c r="G6184"/>
      <c r="H6184" s="26"/>
      <c r="I6184" s="26"/>
      <c r="J6184"/>
      <c r="K6184"/>
      <c r="N6184"/>
      <c r="O6184"/>
      <c r="P6184"/>
      <c r="Q6184"/>
      <c r="R6184"/>
      <c r="S6184" s="30"/>
    </row>
    <row r="6185" spans="1:19" x14ac:dyDescent="0.3">
      <c r="A6185" s="25"/>
      <c r="C6185"/>
      <c r="D6185"/>
      <c r="E6185"/>
      <c r="F6185"/>
      <c r="G6185"/>
      <c r="H6185" s="26"/>
      <c r="I6185" s="26"/>
      <c r="J6185"/>
      <c r="K6185"/>
      <c r="N6185"/>
      <c r="O6185"/>
      <c r="P6185"/>
      <c r="Q6185"/>
      <c r="R6185"/>
      <c r="S6185" s="30"/>
    </row>
    <row r="6186" spans="1:19" x14ac:dyDescent="0.3">
      <c r="A6186" s="25"/>
      <c r="C6186"/>
      <c r="D6186"/>
      <c r="E6186"/>
      <c r="F6186"/>
      <c r="G6186"/>
      <c r="H6186" s="26"/>
      <c r="I6186" s="26"/>
      <c r="J6186"/>
      <c r="K6186"/>
      <c r="N6186"/>
      <c r="O6186"/>
      <c r="P6186"/>
      <c r="Q6186"/>
      <c r="R6186"/>
      <c r="S6186" s="30"/>
    </row>
    <row r="6187" spans="1:19" x14ac:dyDescent="0.3">
      <c r="A6187" s="25"/>
      <c r="C6187"/>
      <c r="D6187"/>
      <c r="E6187"/>
      <c r="F6187"/>
      <c r="G6187"/>
      <c r="I6187" s="26"/>
      <c r="J6187"/>
      <c r="K6187"/>
      <c r="N6187"/>
      <c r="O6187"/>
      <c r="P6187"/>
      <c r="Q6187"/>
      <c r="R6187"/>
      <c r="S6187" s="30"/>
    </row>
    <row r="6188" spans="1:19" x14ac:dyDescent="0.3">
      <c r="A6188" s="25"/>
      <c r="C6188"/>
      <c r="D6188"/>
      <c r="E6188"/>
      <c r="F6188"/>
      <c r="G6188"/>
      <c r="I6188" s="26"/>
      <c r="J6188"/>
      <c r="K6188"/>
      <c r="N6188"/>
      <c r="O6188"/>
      <c r="P6188"/>
      <c r="Q6188"/>
      <c r="R6188"/>
      <c r="S6188" s="30"/>
    </row>
    <row r="6189" spans="1:19" x14ac:dyDescent="0.3">
      <c r="A6189" s="25"/>
      <c r="C6189"/>
      <c r="D6189"/>
      <c r="E6189"/>
      <c r="F6189"/>
      <c r="G6189"/>
      <c r="I6189" s="26"/>
      <c r="J6189"/>
      <c r="K6189"/>
      <c r="N6189"/>
      <c r="O6189"/>
      <c r="P6189"/>
      <c r="Q6189"/>
      <c r="R6189"/>
      <c r="S6189" s="30"/>
    </row>
    <row r="6190" spans="1:19" x14ac:dyDescent="0.3">
      <c r="A6190" s="25"/>
      <c r="C6190"/>
      <c r="D6190"/>
      <c r="E6190"/>
      <c r="F6190"/>
      <c r="G6190"/>
      <c r="I6190" s="26"/>
      <c r="J6190"/>
      <c r="K6190"/>
      <c r="N6190"/>
      <c r="O6190"/>
      <c r="P6190"/>
      <c r="Q6190"/>
      <c r="R6190"/>
      <c r="S6190" s="30"/>
    </row>
    <row r="6191" spans="1:19" x14ac:dyDescent="0.3">
      <c r="A6191" s="25"/>
      <c r="C6191"/>
      <c r="D6191"/>
      <c r="E6191"/>
      <c r="F6191"/>
      <c r="G6191"/>
      <c r="H6191" s="26"/>
      <c r="I6191" s="26"/>
      <c r="J6191"/>
      <c r="K6191"/>
      <c r="N6191"/>
      <c r="O6191"/>
      <c r="P6191"/>
      <c r="Q6191"/>
      <c r="R6191"/>
      <c r="S6191" s="30"/>
    </row>
    <row r="6192" spans="1:19" x14ac:dyDescent="0.3">
      <c r="A6192" s="25"/>
      <c r="C6192"/>
      <c r="D6192"/>
      <c r="E6192"/>
      <c r="F6192"/>
      <c r="G6192"/>
      <c r="H6192" s="26"/>
      <c r="I6192" s="26"/>
      <c r="J6192"/>
      <c r="K6192"/>
      <c r="N6192"/>
      <c r="O6192"/>
      <c r="P6192"/>
      <c r="Q6192"/>
      <c r="R6192"/>
      <c r="S6192" s="30"/>
    </row>
    <row r="6193" spans="1:19" x14ac:dyDescent="0.3">
      <c r="A6193" s="25"/>
      <c r="C6193"/>
      <c r="D6193"/>
      <c r="E6193"/>
      <c r="F6193"/>
      <c r="G6193"/>
      <c r="H6193" s="26"/>
      <c r="I6193" s="26"/>
      <c r="J6193"/>
      <c r="K6193"/>
      <c r="N6193"/>
      <c r="O6193"/>
      <c r="P6193"/>
      <c r="Q6193"/>
      <c r="R6193"/>
      <c r="S6193" s="30"/>
    </row>
    <row r="6194" spans="1:19" x14ac:dyDescent="0.3">
      <c r="A6194" s="25"/>
      <c r="C6194"/>
      <c r="D6194"/>
      <c r="E6194"/>
      <c r="F6194"/>
      <c r="G6194"/>
      <c r="H6194" s="26"/>
      <c r="I6194" s="26"/>
      <c r="J6194"/>
      <c r="K6194"/>
      <c r="N6194"/>
      <c r="O6194"/>
      <c r="P6194"/>
      <c r="Q6194"/>
      <c r="R6194"/>
      <c r="S6194" s="30"/>
    </row>
    <row r="6195" spans="1:19" x14ac:dyDescent="0.3">
      <c r="A6195" s="25"/>
      <c r="C6195"/>
      <c r="D6195"/>
      <c r="E6195"/>
      <c r="F6195"/>
      <c r="G6195"/>
      <c r="H6195" s="26"/>
      <c r="I6195" s="26"/>
      <c r="J6195"/>
      <c r="K6195"/>
      <c r="N6195"/>
      <c r="O6195"/>
      <c r="P6195"/>
      <c r="Q6195"/>
      <c r="R6195"/>
      <c r="S6195" s="30"/>
    </row>
    <row r="6196" spans="1:19" x14ac:dyDescent="0.3">
      <c r="A6196" s="25"/>
      <c r="C6196"/>
      <c r="D6196"/>
      <c r="E6196"/>
      <c r="F6196"/>
      <c r="G6196"/>
      <c r="H6196" s="26"/>
      <c r="I6196" s="26"/>
      <c r="J6196"/>
      <c r="K6196"/>
      <c r="N6196"/>
      <c r="O6196"/>
      <c r="P6196"/>
      <c r="Q6196"/>
      <c r="R6196"/>
      <c r="S6196" s="30"/>
    </row>
    <row r="6197" spans="1:19" x14ac:dyDescent="0.3">
      <c r="A6197" s="25"/>
      <c r="C6197"/>
      <c r="D6197"/>
      <c r="E6197"/>
      <c r="F6197"/>
      <c r="G6197"/>
      <c r="H6197" s="26"/>
      <c r="I6197" s="26"/>
      <c r="J6197"/>
      <c r="K6197"/>
      <c r="N6197"/>
      <c r="O6197"/>
      <c r="P6197"/>
      <c r="Q6197"/>
      <c r="R6197"/>
      <c r="S6197" s="30"/>
    </row>
    <row r="6198" spans="1:19" x14ac:dyDescent="0.3">
      <c r="A6198" s="25"/>
      <c r="C6198"/>
      <c r="D6198"/>
      <c r="E6198"/>
      <c r="F6198"/>
      <c r="G6198"/>
      <c r="H6198" s="26"/>
      <c r="I6198" s="26"/>
      <c r="J6198"/>
      <c r="K6198"/>
      <c r="N6198"/>
      <c r="O6198"/>
      <c r="P6198"/>
      <c r="Q6198"/>
      <c r="R6198"/>
      <c r="S6198" s="30"/>
    </row>
    <row r="6199" spans="1:19" x14ac:dyDescent="0.3">
      <c r="A6199" s="25"/>
      <c r="C6199"/>
      <c r="D6199"/>
      <c r="E6199"/>
      <c r="F6199"/>
      <c r="G6199"/>
      <c r="H6199" s="26"/>
      <c r="I6199" s="26"/>
      <c r="J6199"/>
      <c r="K6199"/>
      <c r="N6199"/>
      <c r="O6199"/>
      <c r="P6199"/>
      <c r="Q6199"/>
      <c r="R6199"/>
      <c r="S6199" s="30"/>
    </row>
    <row r="6200" spans="1:19" x14ac:dyDescent="0.3">
      <c r="A6200" s="25"/>
      <c r="C6200"/>
      <c r="D6200"/>
      <c r="E6200"/>
      <c r="F6200"/>
      <c r="G6200"/>
      <c r="H6200" s="26"/>
      <c r="I6200" s="26"/>
      <c r="J6200"/>
      <c r="K6200"/>
      <c r="N6200"/>
      <c r="O6200"/>
      <c r="P6200"/>
      <c r="Q6200"/>
      <c r="R6200"/>
      <c r="S6200" s="30"/>
    </row>
    <row r="6201" spans="1:19" x14ac:dyDescent="0.3">
      <c r="A6201" s="25"/>
      <c r="C6201"/>
      <c r="D6201"/>
      <c r="E6201"/>
      <c r="F6201"/>
      <c r="G6201"/>
      <c r="H6201" s="26"/>
      <c r="I6201" s="26"/>
      <c r="J6201"/>
      <c r="K6201"/>
      <c r="N6201"/>
      <c r="O6201"/>
      <c r="P6201"/>
      <c r="Q6201"/>
      <c r="R6201"/>
      <c r="S6201" s="30"/>
    </row>
    <row r="6202" spans="1:19" x14ac:dyDescent="0.3">
      <c r="A6202" s="25"/>
      <c r="C6202"/>
      <c r="D6202"/>
      <c r="E6202"/>
      <c r="F6202"/>
      <c r="G6202"/>
      <c r="H6202" s="26"/>
      <c r="I6202" s="26"/>
      <c r="J6202"/>
      <c r="K6202"/>
      <c r="N6202"/>
      <c r="O6202"/>
      <c r="P6202"/>
      <c r="Q6202"/>
      <c r="R6202"/>
      <c r="S6202" s="30"/>
    </row>
    <row r="6203" spans="1:19" x14ac:dyDescent="0.3">
      <c r="A6203" s="25"/>
      <c r="C6203"/>
      <c r="D6203"/>
      <c r="E6203"/>
      <c r="F6203"/>
      <c r="G6203"/>
      <c r="H6203" s="26"/>
      <c r="I6203" s="26"/>
      <c r="J6203"/>
      <c r="K6203"/>
      <c r="N6203"/>
      <c r="O6203"/>
      <c r="P6203"/>
      <c r="Q6203"/>
      <c r="R6203"/>
      <c r="S6203" s="30"/>
    </row>
    <row r="6204" spans="1:19" x14ac:dyDescent="0.3">
      <c r="A6204" s="25"/>
      <c r="C6204"/>
      <c r="D6204"/>
      <c r="E6204"/>
      <c r="F6204"/>
      <c r="G6204"/>
      <c r="H6204" s="26"/>
      <c r="I6204" s="26"/>
      <c r="J6204"/>
      <c r="K6204"/>
      <c r="N6204"/>
      <c r="O6204"/>
      <c r="P6204"/>
      <c r="Q6204"/>
      <c r="R6204"/>
      <c r="S6204" s="30"/>
    </row>
    <row r="6205" spans="1:19" x14ac:dyDescent="0.3">
      <c r="A6205" s="25"/>
      <c r="C6205"/>
      <c r="D6205"/>
      <c r="E6205"/>
      <c r="F6205"/>
      <c r="G6205"/>
      <c r="H6205" s="26"/>
      <c r="I6205" s="26"/>
      <c r="J6205"/>
      <c r="K6205"/>
      <c r="N6205"/>
      <c r="O6205"/>
      <c r="P6205"/>
      <c r="Q6205"/>
      <c r="R6205"/>
      <c r="S6205" s="30"/>
    </row>
    <row r="6206" spans="1:19" x14ac:dyDescent="0.3">
      <c r="A6206" s="25"/>
      <c r="C6206"/>
      <c r="D6206"/>
      <c r="E6206"/>
      <c r="F6206"/>
      <c r="G6206"/>
      <c r="H6206" s="26"/>
      <c r="I6206" s="26"/>
      <c r="J6206"/>
      <c r="K6206"/>
      <c r="N6206"/>
      <c r="O6206"/>
      <c r="P6206"/>
      <c r="Q6206"/>
      <c r="R6206"/>
      <c r="S6206" s="30"/>
    </row>
    <row r="6207" spans="1:19" x14ac:dyDescent="0.3">
      <c r="A6207" s="25"/>
      <c r="C6207"/>
      <c r="D6207"/>
      <c r="E6207"/>
      <c r="F6207"/>
      <c r="G6207"/>
      <c r="H6207" s="26"/>
      <c r="I6207" s="26"/>
      <c r="J6207"/>
      <c r="K6207"/>
      <c r="N6207"/>
      <c r="O6207"/>
      <c r="P6207"/>
      <c r="Q6207"/>
      <c r="R6207"/>
      <c r="S6207" s="30"/>
    </row>
    <row r="6208" spans="1:19" x14ac:dyDescent="0.3">
      <c r="A6208" s="25"/>
      <c r="C6208"/>
      <c r="D6208"/>
      <c r="E6208"/>
      <c r="F6208"/>
      <c r="G6208"/>
      <c r="H6208" s="26"/>
      <c r="I6208" s="26"/>
      <c r="J6208"/>
      <c r="K6208"/>
      <c r="N6208"/>
      <c r="O6208"/>
      <c r="P6208"/>
      <c r="Q6208"/>
      <c r="R6208"/>
      <c r="S6208" s="30"/>
    </row>
    <row r="6209" spans="1:19" x14ac:dyDescent="0.3">
      <c r="A6209" s="25"/>
      <c r="C6209"/>
      <c r="D6209"/>
      <c r="E6209"/>
      <c r="F6209"/>
      <c r="G6209"/>
      <c r="H6209" s="26"/>
      <c r="I6209" s="26"/>
      <c r="J6209"/>
      <c r="K6209"/>
      <c r="N6209"/>
      <c r="O6209"/>
      <c r="P6209"/>
      <c r="Q6209"/>
      <c r="R6209"/>
      <c r="S6209" s="30"/>
    </row>
    <row r="6210" spans="1:19" x14ac:dyDescent="0.3">
      <c r="A6210" s="25"/>
      <c r="C6210"/>
      <c r="D6210"/>
      <c r="E6210"/>
      <c r="F6210"/>
      <c r="G6210"/>
      <c r="H6210" s="26"/>
      <c r="I6210" s="26"/>
      <c r="J6210"/>
      <c r="K6210"/>
      <c r="N6210"/>
      <c r="O6210"/>
      <c r="P6210"/>
      <c r="Q6210"/>
      <c r="R6210"/>
      <c r="S6210" s="30"/>
    </row>
    <row r="6211" spans="1:19" x14ac:dyDescent="0.3">
      <c r="A6211" s="25"/>
      <c r="C6211"/>
      <c r="D6211"/>
      <c r="E6211"/>
      <c r="F6211"/>
      <c r="G6211"/>
      <c r="H6211" s="26"/>
      <c r="I6211" s="26"/>
      <c r="J6211"/>
      <c r="K6211"/>
      <c r="N6211"/>
      <c r="O6211"/>
      <c r="P6211"/>
      <c r="Q6211"/>
      <c r="R6211"/>
      <c r="S6211" s="30"/>
    </row>
    <row r="6212" spans="1:19" x14ac:dyDescent="0.3">
      <c r="A6212" s="25"/>
      <c r="C6212"/>
      <c r="D6212"/>
      <c r="E6212"/>
      <c r="F6212"/>
      <c r="G6212"/>
      <c r="I6212" s="26"/>
      <c r="J6212"/>
      <c r="K6212"/>
      <c r="N6212"/>
      <c r="O6212"/>
      <c r="P6212"/>
      <c r="Q6212"/>
      <c r="R6212"/>
      <c r="S6212" s="30"/>
    </row>
    <row r="6213" spans="1:19" x14ac:dyDescent="0.3">
      <c r="A6213" s="25"/>
      <c r="C6213"/>
      <c r="D6213"/>
      <c r="E6213"/>
      <c r="F6213"/>
      <c r="G6213"/>
      <c r="I6213" s="26"/>
      <c r="J6213"/>
      <c r="K6213"/>
      <c r="N6213"/>
      <c r="O6213"/>
      <c r="P6213"/>
      <c r="Q6213"/>
      <c r="R6213"/>
      <c r="S6213" s="30"/>
    </row>
    <row r="6214" spans="1:19" x14ac:dyDescent="0.3">
      <c r="A6214" s="25"/>
      <c r="C6214"/>
      <c r="D6214"/>
      <c r="E6214"/>
      <c r="F6214"/>
      <c r="G6214"/>
      <c r="J6214"/>
      <c r="K6214"/>
      <c r="N6214"/>
      <c r="O6214"/>
      <c r="P6214"/>
      <c r="Q6214"/>
      <c r="R6214"/>
      <c r="S6214" s="30"/>
    </row>
    <row r="6215" spans="1:19" x14ac:dyDescent="0.3">
      <c r="A6215" s="25"/>
      <c r="C6215"/>
      <c r="D6215"/>
      <c r="E6215"/>
      <c r="F6215"/>
      <c r="G6215"/>
      <c r="H6215" s="26"/>
      <c r="I6215" s="26"/>
      <c r="J6215"/>
      <c r="K6215"/>
      <c r="N6215"/>
      <c r="O6215"/>
      <c r="P6215"/>
      <c r="Q6215"/>
      <c r="R6215"/>
      <c r="S6215" s="30"/>
    </row>
    <row r="6216" spans="1:19" x14ac:dyDescent="0.3">
      <c r="A6216" s="25"/>
      <c r="C6216"/>
      <c r="D6216"/>
      <c r="E6216"/>
      <c r="F6216"/>
      <c r="G6216"/>
      <c r="H6216" s="26"/>
      <c r="I6216" s="26"/>
      <c r="J6216"/>
      <c r="K6216"/>
      <c r="N6216"/>
      <c r="O6216"/>
      <c r="P6216"/>
      <c r="Q6216"/>
      <c r="R6216"/>
      <c r="S6216" s="30"/>
    </row>
    <row r="6217" spans="1:19" x14ac:dyDescent="0.3">
      <c r="A6217" s="25"/>
      <c r="C6217"/>
      <c r="D6217"/>
      <c r="E6217"/>
      <c r="F6217"/>
      <c r="G6217"/>
      <c r="H6217" s="26"/>
      <c r="I6217" s="26"/>
      <c r="J6217"/>
      <c r="K6217"/>
      <c r="N6217"/>
      <c r="O6217"/>
      <c r="P6217"/>
      <c r="Q6217"/>
      <c r="R6217"/>
      <c r="S6217" s="30"/>
    </row>
    <row r="6218" spans="1:19" x14ac:dyDescent="0.3">
      <c r="A6218" s="25"/>
      <c r="C6218"/>
      <c r="D6218"/>
      <c r="E6218"/>
      <c r="F6218"/>
      <c r="G6218"/>
      <c r="H6218" s="26"/>
      <c r="I6218" s="26"/>
      <c r="J6218"/>
      <c r="K6218"/>
      <c r="N6218"/>
      <c r="O6218"/>
      <c r="P6218"/>
      <c r="Q6218"/>
      <c r="R6218"/>
      <c r="S6218" s="30"/>
    </row>
    <row r="6219" spans="1:19" x14ac:dyDescent="0.3">
      <c r="A6219" s="25"/>
      <c r="C6219"/>
      <c r="D6219"/>
      <c r="E6219"/>
      <c r="F6219"/>
      <c r="G6219"/>
      <c r="H6219" s="26"/>
      <c r="I6219" s="26"/>
      <c r="J6219"/>
      <c r="K6219"/>
      <c r="N6219"/>
      <c r="O6219"/>
      <c r="P6219"/>
      <c r="Q6219"/>
      <c r="R6219"/>
      <c r="S6219" s="30"/>
    </row>
    <row r="6220" spans="1:19" x14ac:dyDescent="0.3">
      <c r="A6220" s="25"/>
      <c r="C6220"/>
      <c r="D6220"/>
      <c r="E6220"/>
      <c r="F6220"/>
      <c r="G6220"/>
      <c r="J6220"/>
      <c r="K6220"/>
      <c r="N6220"/>
      <c r="O6220"/>
      <c r="P6220"/>
      <c r="Q6220"/>
      <c r="R6220"/>
      <c r="S6220" s="30"/>
    </row>
    <row r="6221" spans="1:19" x14ac:dyDescent="0.3">
      <c r="A6221" s="25"/>
      <c r="C6221"/>
      <c r="D6221"/>
      <c r="E6221"/>
      <c r="F6221"/>
      <c r="G6221"/>
      <c r="I6221" s="26"/>
      <c r="J6221"/>
      <c r="K6221"/>
      <c r="N6221"/>
      <c r="O6221"/>
      <c r="P6221"/>
      <c r="Q6221"/>
      <c r="R6221"/>
      <c r="S6221" s="30"/>
    </row>
    <row r="6222" spans="1:19" x14ac:dyDescent="0.3">
      <c r="A6222" s="25"/>
      <c r="C6222"/>
      <c r="D6222"/>
      <c r="E6222"/>
      <c r="F6222"/>
      <c r="G6222"/>
      <c r="I6222" s="26"/>
      <c r="J6222"/>
      <c r="K6222"/>
      <c r="N6222"/>
      <c r="O6222"/>
      <c r="P6222"/>
      <c r="Q6222"/>
      <c r="R6222"/>
      <c r="S6222" s="30"/>
    </row>
    <row r="6223" spans="1:19" x14ac:dyDescent="0.3">
      <c r="A6223" s="25"/>
      <c r="C6223"/>
      <c r="D6223"/>
      <c r="E6223"/>
      <c r="F6223"/>
      <c r="G6223"/>
      <c r="J6223"/>
      <c r="K6223"/>
      <c r="N6223"/>
      <c r="O6223"/>
      <c r="P6223"/>
      <c r="Q6223"/>
      <c r="R6223"/>
      <c r="S6223" s="30"/>
    </row>
    <row r="6224" spans="1:19" x14ac:dyDescent="0.3">
      <c r="A6224" s="25"/>
      <c r="C6224"/>
      <c r="D6224"/>
      <c r="E6224"/>
      <c r="F6224"/>
      <c r="G6224"/>
      <c r="H6224" s="26"/>
      <c r="I6224" s="26"/>
      <c r="J6224"/>
      <c r="K6224"/>
      <c r="N6224"/>
      <c r="O6224"/>
      <c r="P6224"/>
      <c r="Q6224"/>
      <c r="R6224"/>
      <c r="S6224" s="30"/>
    </row>
    <row r="6225" spans="1:19" x14ac:dyDescent="0.3">
      <c r="A6225" s="25"/>
      <c r="C6225"/>
      <c r="D6225"/>
      <c r="E6225"/>
      <c r="F6225"/>
      <c r="G6225"/>
      <c r="H6225" s="26"/>
      <c r="I6225" s="26"/>
      <c r="J6225"/>
      <c r="K6225"/>
      <c r="N6225"/>
      <c r="O6225"/>
      <c r="P6225"/>
      <c r="Q6225"/>
      <c r="R6225"/>
      <c r="S6225" s="30"/>
    </row>
    <row r="6226" spans="1:19" x14ac:dyDescent="0.3">
      <c r="A6226" s="25"/>
      <c r="C6226"/>
      <c r="D6226"/>
      <c r="E6226"/>
      <c r="F6226"/>
      <c r="G6226"/>
      <c r="J6226"/>
      <c r="K6226"/>
      <c r="N6226"/>
      <c r="O6226"/>
      <c r="P6226"/>
      <c r="Q6226"/>
      <c r="R6226"/>
      <c r="S6226" s="30"/>
    </row>
    <row r="6227" spans="1:19" x14ac:dyDescent="0.3">
      <c r="A6227" s="25"/>
      <c r="C6227"/>
      <c r="D6227"/>
      <c r="E6227"/>
      <c r="F6227"/>
      <c r="G6227"/>
      <c r="H6227" s="26"/>
      <c r="I6227" s="26"/>
      <c r="J6227"/>
      <c r="K6227"/>
      <c r="N6227"/>
      <c r="O6227"/>
      <c r="P6227"/>
      <c r="Q6227"/>
      <c r="R6227"/>
      <c r="S6227" s="30"/>
    </row>
    <row r="6228" spans="1:19" x14ac:dyDescent="0.3">
      <c r="A6228" s="25"/>
      <c r="C6228"/>
      <c r="D6228"/>
      <c r="E6228"/>
      <c r="F6228"/>
      <c r="G6228"/>
      <c r="I6228" s="26"/>
      <c r="J6228"/>
      <c r="K6228"/>
      <c r="N6228"/>
      <c r="O6228"/>
      <c r="P6228"/>
      <c r="Q6228"/>
      <c r="R6228"/>
      <c r="S6228" s="30"/>
    </row>
    <row r="6229" spans="1:19" x14ac:dyDescent="0.3">
      <c r="A6229" s="25"/>
      <c r="C6229"/>
      <c r="D6229"/>
      <c r="E6229"/>
      <c r="F6229"/>
      <c r="G6229"/>
      <c r="H6229" s="26"/>
      <c r="I6229" s="26"/>
      <c r="J6229"/>
      <c r="K6229"/>
      <c r="N6229"/>
      <c r="O6229"/>
      <c r="P6229"/>
      <c r="Q6229"/>
      <c r="R6229"/>
      <c r="S6229" s="30"/>
    </row>
    <row r="6230" spans="1:19" x14ac:dyDescent="0.3">
      <c r="A6230" s="25"/>
      <c r="C6230"/>
      <c r="D6230"/>
      <c r="E6230"/>
      <c r="F6230"/>
      <c r="G6230"/>
      <c r="J6230"/>
      <c r="K6230"/>
      <c r="N6230"/>
      <c r="O6230"/>
      <c r="P6230"/>
      <c r="Q6230"/>
      <c r="R6230"/>
      <c r="S6230" s="30"/>
    </row>
    <row r="6231" spans="1:19" x14ac:dyDescent="0.3">
      <c r="A6231" s="25"/>
      <c r="C6231"/>
      <c r="D6231"/>
      <c r="E6231"/>
      <c r="F6231"/>
      <c r="G6231"/>
      <c r="J6231"/>
      <c r="K6231"/>
      <c r="N6231"/>
      <c r="O6231"/>
      <c r="P6231"/>
      <c r="Q6231"/>
      <c r="R6231"/>
      <c r="S6231" s="30"/>
    </row>
    <row r="6232" spans="1:19" x14ac:dyDescent="0.3">
      <c r="A6232" s="25"/>
      <c r="C6232"/>
      <c r="D6232"/>
      <c r="E6232"/>
      <c r="F6232"/>
      <c r="G6232"/>
      <c r="I6232" s="26"/>
      <c r="J6232"/>
      <c r="K6232"/>
      <c r="N6232"/>
      <c r="O6232"/>
      <c r="P6232"/>
      <c r="Q6232"/>
      <c r="R6232"/>
      <c r="S6232" s="30"/>
    </row>
    <row r="6233" spans="1:19" x14ac:dyDescent="0.3">
      <c r="A6233" s="25"/>
      <c r="C6233"/>
      <c r="D6233"/>
      <c r="E6233"/>
      <c r="F6233"/>
      <c r="G6233"/>
      <c r="H6233" s="26"/>
      <c r="I6233" s="26"/>
      <c r="J6233"/>
      <c r="K6233"/>
      <c r="N6233"/>
      <c r="O6233"/>
      <c r="P6233"/>
      <c r="Q6233"/>
      <c r="R6233"/>
      <c r="S6233" s="30"/>
    </row>
    <row r="6234" spans="1:19" x14ac:dyDescent="0.3">
      <c r="A6234" s="25"/>
      <c r="C6234"/>
      <c r="D6234"/>
      <c r="E6234"/>
      <c r="F6234"/>
      <c r="G6234"/>
      <c r="I6234" s="26"/>
      <c r="J6234"/>
      <c r="K6234"/>
      <c r="N6234"/>
      <c r="O6234"/>
      <c r="P6234"/>
      <c r="Q6234"/>
      <c r="R6234"/>
      <c r="S6234" s="30"/>
    </row>
    <row r="6235" spans="1:19" x14ac:dyDescent="0.3">
      <c r="A6235" s="25"/>
      <c r="C6235"/>
      <c r="D6235"/>
      <c r="E6235"/>
      <c r="F6235"/>
      <c r="G6235"/>
      <c r="H6235" s="26"/>
      <c r="I6235" s="26"/>
      <c r="J6235"/>
      <c r="K6235"/>
      <c r="N6235"/>
      <c r="O6235"/>
      <c r="P6235"/>
      <c r="Q6235"/>
      <c r="R6235"/>
      <c r="S6235" s="30"/>
    </row>
    <row r="6236" spans="1:19" x14ac:dyDescent="0.3">
      <c r="A6236" s="25"/>
      <c r="C6236"/>
      <c r="D6236"/>
      <c r="E6236"/>
      <c r="F6236"/>
      <c r="G6236"/>
      <c r="H6236" s="26"/>
      <c r="I6236" s="26"/>
      <c r="J6236"/>
      <c r="K6236"/>
      <c r="N6236"/>
      <c r="O6236"/>
      <c r="P6236"/>
      <c r="Q6236"/>
      <c r="R6236"/>
      <c r="S6236" s="30"/>
    </row>
    <row r="6237" spans="1:19" x14ac:dyDescent="0.3">
      <c r="A6237" s="25"/>
      <c r="C6237"/>
      <c r="D6237"/>
      <c r="E6237"/>
      <c r="F6237"/>
      <c r="G6237"/>
      <c r="H6237" s="26"/>
      <c r="I6237" s="26"/>
      <c r="J6237"/>
      <c r="K6237"/>
      <c r="N6237"/>
      <c r="O6237"/>
      <c r="P6237"/>
      <c r="Q6237"/>
      <c r="R6237"/>
      <c r="S6237" s="30"/>
    </row>
    <row r="6238" spans="1:19" x14ac:dyDescent="0.3">
      <c r="A6238" s="25"/>
      <c r="C6238"/>
      <c r="D6238"/>
      <c r="E6238"/>
      <c r="F6238"/>
      <c r="G6238"/>
      <c r="H6238" s="26"/>
      <c r="I6238" s="26"/>
      <c r="J6238"/>
      <c r="K6238"/>
      <c r="N6238"/>
      <c r="O6238"/>
      <c r="P6238"/>
      <c r="Q6238"/>
      <c r="R6238"/>
      <c r="S6238" s="30"/>
    </row>
    <row r="6239" spans="1:19" x14ac:dyDescent="0.3">
      <c r="A6239" s="25"/>
      <c r="C6239"/>
      <c r="D6239"/>
      <c r="E6239"/>
      <c r="F6239"/>
      <c r="G6239"/>
      <c r="H6239" s="26"/>
      <c r="I6239" s="26"/>
      <c r="J6239"/>
      <c r="K6239"/>
      <c r="N6239"/>
      <c r="O6239"/>
      <c r="P6239"/>
      <c r="Q6239"/>
      <c r="R6239"/>
      <c r="S6239" s="30"/>
    </row>
    <row r="6240" spans="1:19" x14ac:dyDescent="0.3">
      <c r="A6240" s="25"/>
      <c r="C6240"/>
      <c r="D6240"/>
      <c r="E6240"/>
      <c r="F6240"/>
      <c r="G6240"/>
      <c r="H6240" s="26"/>
      <c r="I6240" s="26"/>
      <c r="J6240"/>
      <c r="K6240"/>
      <c r="N6240"/>
      <c r="O6240"/>
      <c r="P6240"/>
      <c r="Q6240"/>
      <c r="R6240"/>
      <c r="S6240" s="30"/>
    </row>
    <row r="6241" spans="1:19" x14ac:dyDescent="0.3">
      <c r="A6241" s="25"/>
      <c r="C6241"/>
      <c r="D6241"/>
      <c r="E6241"/>
      <c r="F6241"/>
      <c r="G6241"/>
      <c r="I6241" s="26"/>
      <c r="J6241"/>
      <c r="K6241"/>
      <c r="N6241"/>
      <c r="O6241"/>
      <c r="P6241"/>
      <c r="Q6241"/>
      <c r="R6241"/>
      <c r="S6241" s="30"/>
    </row>
    <row r="6242" spans="1:19" x14ac:dyDescent="0.3">
      <c r="A6242" s="25"/>
      <c r="C6242"/>
      <c r="D6242"/>
      <c r="E6242"/>
      <c r="F6242"/>
      <c r="G6242"/>
      <c r="I6242" s="26"/>
      <c r="J6242"/>
      <c r="K6242"/>
      <c r="N6242"/>
      <c r="O6242"/>
      <c r="P6242"/>
      <c r="Q6242"/>
      <c r="R6242"/>
      <c r="S6242" s="30"/>
    </row>
    <row r="6243" spans="1:19" x14ac:dyDescent="0.3">
      <c r="A6243" s="25"/>
      <c r="C6243"/>
      <c r="D6243"/>
      <c r="E6243"/>
      <c r="F6243"/>
      <c r="G6243"/>
      <c r="I6243" s="26"/>
      <c r="J6243"/>
      <c r="K6243"/>
      <c r="N6243"/>
      <c r="O6243"/>
      <c r="P6243"/>
      <c r="Q6243"/>
      <c r="R6243"/>
      <c r="S6243" s="30"/>
    </row>
    <row r="6244" spans="1:19" x14ac:dyDescent="0.3">
      <c r="A6244" s="25"/>
      <c r="C6244"/>
      <c r="D6244"/>
      <c r="E6244"/>
      <c r="F6244"/>
      <c r="G6244"/>
      <c r="I6244" s="26"/>
      <c r="J6244"/>
      <c r="K6244"/>
      <c r="N6244"/>
      <c r="O6244"/>
      <c r="P6244"/>
      <c r="Q6244"/>
      <c r="R6244"/>
      <c r="S6244" s="30"/>
    </row>
    <row r="6245" spans="1:19" x14ac:dyDescent="0.3">
      <c r="A6245" s="25"/>
      <c r="C6245"/>
      <c r="D6245"/>
      <c r="E6245"/>
      <c r="F6245"/>
      <c r="G6245"/>
      <c r="I6245" s="26"/>
      <c r="J6245"/>
      <c r="K6245"/>
      <c r="N6245"/>
      <c r="O6245"/>
      <c r="P6245"/>
      <c r="Q6245"/>
      <c r="R6245"/>
      <c r="S6245" s="30"/>
    </row>
    <row r="6246" spans="1:19" x14ac:dyDescent="0.3">
      <c r="A6246" s="25"/>
      <c r="C6246"/>
      <c r="D6246"/>
      <c r="E6246"/>
      <c r="F6246"/>
      <c r="G6246"/>
      <c r="H6246" s="26"/>
      <c r="I6246" s="26"/>
      <c r="J6246"/>
      <c r="K6246"/>
      <c r="N6246"/>
      <c r="O6246"/>
      <c r="P6246"/>
      <c r="Q6246"/>
      <c r="R6246"/>
      <c r="S6246" s="30"/>
    </row>
    <row r="6247" spans="1:19" x14ac:dyDescent="0.3">
      <c r="A6247" s="25"/>
      <c r="C6247"/>
      <c r="D6247"/>
      <c r="E6247"/>
      <c r="F6247"/>
      <c r="G6247"/>
      <c r="H6247" s="26"/>
      <c r="I6247" s="26"/>
      <c r="J6247"/>
      <c r="K6247"/>
      <c r="N6247"/>
      <c r="O6247"/>
      <c r="P6247"/>
      <c r="Q6247"/>
      <c r="R6247"/>
      <c r="S6247" s="30"/>
    </row>
    <row r="6248" spans="1:19" x14ac:dyDescent="0.3">
      <c r="A6248" s="25"/>
      <c r="C6248"/>
      <c r="D6248"/>
      <c r="E6248"/>
      <c r="F6248"/>
      <c r="G6248"/>
      <c r="I6248" s="26"/>
      <c r="J6248"/>
      <c r="K6248"/>
      <c r="N6248"/>
      <c r="O6248"/>
      <c r="P6248"/>
      <c r="Q6248"/>
      <c r="R6248"/>
      <c r="S6248" s="30"/>
    </row>
    <row r="6249" spans="1:19" x14ac:dyDescent="0.3">
      <c r="A6249" s="25"/>
      <c r="C6249"/>
      <c r="D6249"/>
      <c r="E6249"/>
      <c r="F6249"/>
      <c r="G6249"/>
      <c r="H6249" s="26"/>
      <c r="I6249" s="26"/>
      <c r="J6249"/>
      <c r="K6249"/>
      <c r="N6249"/>
      <c r="O6249"/>
      <c r="P6249"/>
      <c r="Q6249"/>
      <c r="R6249"/>
      <c r="S6249" s="30"/>
    </row>
    <row r="6250" spans="1:19" x14ac:dyDescent="0.3">
      <c r="A6250" s="25"/>
      <c r="C6250"/>
      <c r="D6250"/>
      <c r="E6250"/>
      <c r="F6250"/>
      <c r="G6250"/>
      <c r="I6250" s="26"/>
      <c r="J6250"/>
      <c r="K6250"/>
      <c r="N6250"/>
      <c r="O6250"/>
      <c r="P6250"/>
      <c r="Q6250"/>
      <c r="R6250"/>
      <c r="S6250" s="30"/>
    </row>
    <row r="6251" spans="1:19" x14ac:dyDescent="0.3">
      <c r="A6251" s="25"/>
      <c r="C6251"/>
      <c r="D6251"/>
      <c r="E6251"/>
      <c r="F6251"/>
      <c r="G6251"/>
      <c r="H6251" s="26"/>
      <c r="I6251" s="26"/>
      <c r="J6251"/>
      <c r="K6251"/>
      <c r="N6251"/>
      <c r="O6251"/>
      <c r="P6251"/>
      <c r="Q6251"/>
      <c r="R6251"/>
      <c r="S6251" s="30"/>
    </row>
    <row r="6252" spans="1:19" x14ac:dyDescent="0.3">
      <c r="A6252" s="25"/>
      <c r="C6252"/>
      <c r="D6252"/>
      <c r="E6252"/>
      <c r="F6252"/>
      <c r="G6252"/>
      <c r="H6252" s="26"/>
      <c r="I6252" s="26"/>
      <c r="J6252"/>
      <c r="K6252"/>
      <c r="N6252"/>
      <c r="O6252"/>
      <c r="P6252"/>
      <c r="Q6252"/>
      <c r="R6252"/>
      <c r="S6252" s="30"/>
    </row>
    <row r="6253" spans="1:19" x14ac:dyDescent="0.3">
      <c r="A6253" s="25"/>
      <c r="C6253"/>
      <c r="D6253"/>
      <c r="E6253"/>
      <c r="F6253"/>
      <c r="G6253"/>
      <c r="H6253" s="26"/>
      <c r="I6253" s="26"/>
      <c r="J6253"/>
      <c r="K6253"/>
      <c r="N6253"/>
      <c r="O6253"/>
      <c r="P6253"/>
      <c r="Q6253"/>
      <c r="R6253"/>
      <c r="S6253" s="30"/>
    </row>
    <row r="6254" spans="1:19" x14ac:dyDescent="0.3">
      <c r="A6254" s="25"/>
      <c r="C6254"/>
      <c r="D6254"/>
      <c r="E6254"/>
      <c r="F6254"/>
      <c r="G6254"/>
      <c r="H6254" s="26"/>
      <c r="I6254" s="26"/>
      <c r="J6254"/>
      <c r="K6254"/>
      <c r="N6254"/>
      <c r="O6254"/>
      <c r="P6254"/>
      <c r="Q6254"/>
      <c r="R6254"/>
      <c r="S6254" s="30"/>
    </row>
    <row r="6255" spans="1:19" x14ac:dyDescent="0.3">
      <c r="A6255" s="25"/>
      <c r="C6255"/>
      <c r="D6255"/>
      <c r="E6255"/>
      <c r="F6255"/>
      <c r="G6255"/>
      <c r="I6255" s="26"/>
      <c r="J6255"/>
      <c r="K6255"/>
      <c r="N6255"/>
      <c r="O6255"/>
      <c r="P6255"/>
      <c r="Q6255"/>
      <c r="R6255"/>
      <c r="S6255" s="30"/>
    </row>
    <row r="6256" spans="1:19" x14ac:dyDescent="0.3">
      <c r="A6256" s="25"/>
      <c r="C6256"/>
      <c r="D6256"/>
      <c r="E6256"/>
      <c r="F6256"/>
      <c r="G6256"/>
      <c r="H6256" s="26"/>
      <c r="I6256" s="26"/>
      <c r="J6256"/>
      <c r="K6256"/>
      <c r="N6256"/>
      <c r="O6256"/>
      <c r="P6256"/>
      <c r="Q6256"/>
      <c r="R6256"/>
      <c r="S6256" s="30"/>
    </row>
    <row r="6257" spans="1:19" x14ac:dyDescent="0.3">
      <c r="A6257" s="25"/>
      <c r="C6257"/>
      <c r="D6257"/>
      <c r="E6257"/>
      <c r="F6257"/>
      <c r="G6257"/>
      <c r="H6257" s="26"/>
      <c r="I6257" s="26"/>
      <c r="J6257"/>
      <c r="K6257"/>
      <c r="N6257"/>
      <c r="O6257"/>
      <c r="P6257"/>
      <c r="Q6257"/>
      <c r="R6257"/>
      <c r="S6257" s="30"/>
    </row>
    <row r="6258" spans="1:19" x14ac:dyDescent="0.3">
      <c r="A6258" s="25"/>
      <c r="C6258"/>
      <c r="D6258"/>
      <c r="E6258"/>
      <c r="F6258"/>
      <c r="G6258"/>
      <c r="I6258" s="26"/>
      <c r="J6258"/>
      <c r="K6258"/>
      <c r="N6258"/>
      <c r="O6258"/>
      <c r="P6258"/>
      <c r="Q6258"/>
      <c r="R6258"/>
      <c r="S6258" s="30"/>
    </row>
    <row r="6259" spans="1:19" x14ac:dyDescent="0.3">
      <c r="A6259" s="25"/>
      <c r="C6259"/>
      <c r="D6259"/>
      <c r="E6259"/>
      <c r="F6259"/>
      <c r="G6259"/>
      <c r="H6259" s="26"/>
      <c r="I6259" s="26"/>
      <c r="J6259"/>
      <c r="K6259"/>
      <c r="N6259"/>
      <c r="O6259"/>
      <c r="P6259"/>
      <c r="Q6259"/>
      <c r="R6259"/>
      <c r="S6259" s="30"/>
    </row>
    <row r="6260" spans="1:19" x14ac:dyDescent="0.3">
      <c r="A6260" s="25"/>
      <c r="C6260"/>
      <c r="D6260"/>
      <c r="E6260"/>
      <c r="F6260"/>
      <c r="G6260"/>
      <c r="J6260"/>
      <c r="K6260"/>
      <c r="N6260"/>
      <c r="O6260"/>
      <c r="P6260"/>
      <c r="Q6260"/>
      <c r="R6260"/>
      <c r="S6260" s="30"/>
    </row>
    <row r="6261" spans="1:19" x14ac:dyDescent="0.3">
      <c r="A6261" s="25"/>
      <c r="C6261"/>
      <c r="D6261"/>
      <c r="E6261"/>
      <c r="F6261"/>
      <c r="G6261"/>
      <c r="H6261" s="26"/>
      <c r="I6261" s="26"/>
      <c r="J6261"/>
      <c r="K6261"/>
      <c r="N6261"/>
      <c r="O6261"/>
      <c r="P6261"/>
      <c r="Q6261"/>
      <c r="R6261"/>
      <c r="S6261" s="30"/>
    </row>
    <row r="6262" spans="1:19" x14ac:dyDescent="0.3">
      <c r="A6262" s="25"/>
      <c r="C6262"/>
      <c r="D6262"/>
      <c r="E6262"/>
      <c r="F6262"/>
      <c r="G6262"/>
      <c r="H6262" s="26"/>
      <c r="I6262" s="26"/>
      <c r="J6262"/>
      <c r="K6262"/>
      <c r="N6262"/>
      <c r="O6262"/>
      <c r="P6262"/>
      <c r="Q6262"/>
      <c r="R6262"/>
      <c r="S6262" s="30"/>
    </row>
    <row r="6263" spans="1:19" x14ac:dyDescent="0.3">
      <c r="A6263" s="25"/>
      <c r="C6263"/>
      <c r="D6263"/>
      <c r="E6263"/>
      <c r="F6263"/>
      <c r="G6263"/>
      <c r="H6263" s="26"/>
      <c r="I6263" s="26"/>
      <c r="J6263"/>
      <c r="K6263"/>
      <c r="N6263"/>
      <c r="O6263"/>
      <c r="P6263"/>
      <c r="Q6263"/>
      <c r="R6263"/>
      <c r="S6263" s="30"/>
    </row>
    <row r="6264" spans="1:19" x14ac:dyDescent="0.3">
      <c r="A6264" s="25"/>
      <c r="C6264"/>
      <c r="D6264"/>
      <c r="E6264"/>
      <c r="F6264"/>
      <c r="G6264"/>
      <c r="J6264"/>
      <c r="K6264"/>
      <c r="N6264"/>
      <c r="O6264"/>
      <c r="P6264"/>
      <c r="Q6264"/>
      <c r="R6264"/>
      <c r="S6264" s="30"/>
    </row>
    <row r="6265" spans="1:19" x14ac:dyDescent="0.3">
      <c r="A6265" s="25"/>
      <c r="C6265"/>
      <c r="D6265"/>
      <c r="E6265"/>
      <c r="F6265"/>
      <c r="G6265"/>
      <c r="J6265"/>
      <c r="K6265"/>
      <c r="N6265"/>
      <c r="O6265"/>
      <c r="P6265"/>
      <c r="Q6265"/>
      <c r="R6265"/>
      <c r="S6265" s="30"/>
    </row>
    <row r="6266" spans="1:19" x14ac:dyDescent="0.3">
      <c r="A6266" s="25"/>
      <c r="C6266"/>
      <c r="D6266"/>
      <c r="E6266"/>
      <c r="F6266"/>
      <c r="G6266"/>
      <c r="H6266" s="26"/>
      <c r="I6266" s="26"/>
      <c r="J6266"/>
      <c r="K6266"/>
      <c r="N6266"/>
      <c r="O6266"/>
      <c r="P6266"/>
      <c r="Q6266"/>
      <c r="R6266"/>
      <c r="S6266" s="30"/>
    </row>
    <row r="6267" spans="1:19" x14ac:dyDescent="0.3">
      <c r="A6267" s="25"/>
      <c r="C6267"/>
      <c r="D6267"/>
      <c r="E6267"/>
      <c r="F6267"/>
      <c r="G6267"/>
      <c r="J6267"/>
      <c r="K6267"/>
      <c r="N6267"/>
      <c r="O6267"/>
      <c r="P6267"/>
      <c r="Q6267"/>
      <c r="R6267"/>
      <c r="S6267" s="30"/>
    </row>
    <row r="6268" spans="1:19" x14ac:dyDescent="0.3">
      <c r="A6268" s="25"/>
      <c r="C6268"/>
      <c r="D6268"/>
      <c r="E6268"/>
      <c r="F6268"/>
      <c r="G6268"/>
      <c r="H6268" s="26"/>
      <c r="I6268" s="26"/>
      <c r="J6268"/>
      <c r="K6268"/>
      <c r="N6268"/>
      <c r="O6268"/>
      <c r="P6268"/>
      <c r="Q6268"/>
      <c r="R6268"/>
      <c r="S6268" s="30"/>
    </row>
    <row r="6269" spans="1:19" x14ac:dyDescent="0.3">
      <c r="A6269" s="25"/>
      <c r="C6269"/>
      <c r="D6269"/>
      <c r="E6269"/>
      <c r="F6269"/>
      <c r="G6269"/>
      <c r="I6269" s="26"/>
      <c r="J6269"/>
      <c r="K6269"/>
      <c r="N6269"/>
      <c r="O6269"/>
      <c r="P6269"/>
      <c r="Q6269"/>
      <c r="R6269"/>
      <c r="S6269" s="30"/>
    </row>
    <row r="6270" spans="1:19" x14ac:dyDescent="0.3">
      <c r="A6270" s="25"/>
      <c r="C6270"/>
      <c r="D6270"/>
      <c r="E6270"/>
      <c r="F6270"/>
      <c r="G6270"/>
      <c r="H6270" s="26"/>
      <c r="I6270" s="26"/>
      <c r="J6270"/>
      <c r="K6270"/>
      <c r="N6270"/>
      <c r="O6270"/>
      <c r="P6270"/>
      <c r="Q6270"/>
      <c r="R6270"/>
      <c r="S6270" s="30"/>
    </row>
    <row r="6271" spans="1:19" x14ac:dyDescent="0.3">
      <c r="A6271" s="25"/>
      <c r="C6271"/>
      <c r="D6271"/>
      <c r="E6271"/>
      <c r="F6271"/>
      <c r="G6271"/>
      <c r="H6271" s="26"/>
      <c r="I6271" s="26"/>
      <c r="J6271"/>
      <c r="K6271"/>
      <c r="N6271"/>
      <c r="O6271"/>
      <c r="P6271"/>
      <c r="Q6271"/>
      <c r="R6271"/>
      <c r="S6271" s="30"/>
    </row>
    <row r="6272" spans="1:19" x14ac:dyDescent="0.3">
      <c r="A6272" s="25"/>
      <c r="C6272"/>
      <c r="D6272"/>
      <c r="E6272"/>
      <c r="F6272"/>
      <c r="G6272"/>
      <c r="I6272" s="26"/>
      <c r="J6272"/>
      <c r="K6272"/>
      <c r="N6272"/>
      <c r="O6272"/>
      <c r="P6272"/>
      <c r="Q6272"/>
      <c r="R6272"/>
      <c r="S6272" s="30"/>
    </row>
    <row r="6273" spans="1:19" x14ac:dyDescent="0.3">
      <c r="A6273" s="25"/>
      <c r="C6273"/>
      <c r="D6273"/>
      <c r="E6273"/>
      <c r="F6273"/>
      <c r="G6273"/>
      <c r="I6273" s="26"/>
      <c r="J6273"/>
      <c r="K6273"/>
      <c r="N6273"/>
      <c r="O6273"/>
      <c r="P6273"/>
      <c r="Q6273"/>
      <c r="R6273"/>
      <c r="S6273" s="30"/>
    </row>
    <row r="6274" spans="1:19" x14ac:dyDescent="0.3">
      <c r="A6274" s="25"/>
      <c r="C6274"/>
      <c r="D6274"/>
      <c r="E6274"/>
      <c r="F6274"/>
      <c r="G6274"/>
      <c r="J6274"/>
      <c r="K6274"/>
      <c r="N6274"/>
      <c r="O6274"/>
      <c r="P6274"/>
      <c r="Q6274"/>
      <c r="R6274"/>
      <c r="S6274" s="30"/>
    </row>
    <row r="6275" spans="1:19" x14ac:dyDescent="0.3">
      <c r="A6275" s="25"/>
      <c r="C6275"/>
      <c r="D6275"/>
      <c r="E6275"/>
      <c r="F6275"/>
      <c r="G6275"/>
      <c r="H6275" s="26"/>
      <c r="I6275" s="26"/>
      <c r="J6275"/>
      <c r="K6275"/>
      <c r="N6275"/>
      <c r="O6275"/>
      <c r="P6275"/>
      <c r="Q6275"/>
      <c r="R6275"/>
      <c r="S6275" s="30"/>
    </row>
    <row r="6276" spans="1:19" x14ac:dyDescent="0.3">
      <c r="A6276" s="25"/>
      <c r="C6276"/>
      <c r="D6276"/>
      <c r="E6276"/>
      <c r="F6276"/>
      <c r="G6276"/>
      <c r="H6276" s="26"/>
      <c r="I6276" s="26"/>
      <c r="J6276"/>
      <c r="K6276"/>
      <c r="N6276"/>
      <c r="O6276"/>
      <c r="P6276"/>
      <c r="Q6276"/>
      <c r="R6276"/>
      <c r="S6276" s="30"/>
    </row>
    <row r="6277" spans="1:19" x14ac:dyDescent="0.3">
      <c r="A6277" s="25"/>
      <c r="C6277"/>
      <c r="D6277"/>
      <c r="E6277"/>
      <c r="F6277"/>
      <c r="G6277"/>
      <c r="J6277"/>
      <c r="K6277"/>
      <c r="N6277"/>
      <c r="O6277"/>
      <c r="P6277"/>
      <c r="Q6277"/>
      <c r="R6277"/>
      <c r="S6277" s="30"/>
    </row>
    <row r="6278" spans="1:19" x14ac:dyDescent="0.3">
      <c r="A6278" s="25"/>
      <c r="C6278"/>
      <c r="D6278"/>
      <c r="E6278"/>
      <c r="F6278"/>
      <c r="G6278"/>
      <c r="I6278" s="26"/>
      <c r="J6278"/>
      <c r="K6278"/>
      <c r="N6278"/>
      <c r="O6278"/>
      <c r="P6278"/>
      <c r="Q6278"/>
      <c r="R6278"/>
      <c r="S6278" s="30"/>
    </row>
    <row r="6279" spans="1:19" x14ac:dyDescent="0.3">
      <c r="A6279" s="25"/>
      <c r="C6279"/>
      <c r="D6279"/>
      <c r="E6279"/>
      <c r="F6279"/>
      <c r="G6279"/>
      <c r="H6279" s="26"/>
      <c r="I6279" s="26"/>
      <c r="J6279"/>
      <c r="K6279"/>
      <c r="N6279"/>
      <c r="O6279"/>
      <c r="P6279"/>
      <c r="Q6279"/>
      <c r="R6279"/>
      <c r="S6279" s="30"/>
    </row>
    <row r="6280" spans="1:19" x14ac:dyDescent="0.3">
      <c r="A6280" s="25"/>
      <c r="C6280"/>
      <c r="D6280"/>
      <c r="E6280"/>
      <c r="F6280"/>
      <c r="G6280"/>
      <c r="H6280" s="26"/>
      <c r="I6280" s="26"/>
      <c r="J6280"/>
      <c r="K6280"/>
      <c r="N6280"/>
      <c r="O6280"/>
      <c r="P6280"/>
      <c r="Q6280"/>
      <c r="R6280"/>
      <c r="S6280" s="30"/>
    </row>
    <row r="6281" spans="1:19" x14ac:dyDescent="0.3">
      <c r="A6281" s="25"/>
      <c r="C6281"/>
      <c r="D6281"/>
      <c r="E6281"/>
      <c r="F6281"/>
      <c r="G6281"/>
      <c r="I6281" s="26"/>
      <c r="J6281"/>
      <c r="K6281"/>
      <c r="N6281"/>
      <c r="O6281"/>
      <c r="P6281"/>
      <c r="Q6281"/>
      <c r="R6281"/>
      <c r="S6281" s="30"/>
    </row>
    <row r="6282" spans="1:19" x14ac:dyDescent="0.3">
      <c r="A6282" s="25"/>
      <c r="C6282"/>
      <c r="D6282"/>
      <c r="E6282"/>
      <c r="F6282"/>
      <c r="G6282"/>
      <c r="J6282"/>
      <c r="K6282"/>
      <c r="N6282"/>
      <c r="O6282"/>
      <c r="P6282"/>
      <c r="Q6282"/>
      <c r="R6282"/>
      <c r="S6282" s="30"/>
    </row>
    <row r="6283" spans="1:19" x14ac:dyDescent="0.3">
      <c r="A6283" s="25"/>
      <c r="C6283"/>
      <c r="D6283"/>
      <c r="E6283"/>
      <c r="F6283"/>
      <c r="G6283"/>
      <c r="H6283" s="26"/>
      <c r="I6283" s="26"/>
      <c r="J6283"/>
      <c r="K6283"/>
      <c r="N6283"/>
      <c r="O6283"/>
      <c r="P6283"/>
      <c r="Q6283"/>
      <c r="R6283"/>
      <c r="S6283" s="30"/>
    </row>
    <row r="6284" spans="1:19" x14ac:dyDescent="0.3">
      <c r="A6284" s="25"/>
      <c r="C6284"/>
      <c r="D6284"/>
      <c r="E6284"/>
      <c r="F6284"/>
      <c r="G6284"/>
      <c r="H6284" s="26"/>
      <c r="I6284" s="26"/>
      <c r="J6284"/>
      <c r="K6284"/>
      <c r="N6284"/>
      <c r="O6284"/>
      <c r="P6284"/>
      <c r="Q6284"/>
      <c r="R6284"/>
      <c r="S6284" s="30"/>
    </row>
    <row r="6285" spans="1:19" x14ac:dyDescent="0.3">
      <c r="A6285" s="25"/>
      <c r="C6285"/>
      <c r="D6285"/>
      <c r="E6285"/>
      <c r="F6285"/>
      <c r="G6285"/>
      <c r="J6285"/>
      <c r="K6285"/>
      <c r="N6285"/>
      <c r="O6285"/>
      <c r="P6285"/>
      <c r="Q6285"/>
      <c r="R6285"/>
      <c r="S6285" s="30"/>
    </row>
    <row r="6286" spans="1:19" x14ac:dyDescent="0.3">
      <c r="A6286" s="25"/>
      <c r="C6286"/>
      <c r="D6286"/>
      <c r="E6286"/>
      <c r="F6286"/>
      <c r="G6286"/>
      <c r="H6286" s="26"/>
      <c r="I6286" s="26"/>
      <c r="J6286"/>
      <c r="K6286"/>
      <c r="N6286"/>
      <c r="O6286"/>
      <c r="P6286"/>
      <c r="Q6286"/>
      <c r="R6286"/>
      <c r="S6286" s="30"/>
    </row>
    <row r="6287" spans="1:19" x14ac:dyDescent="0.3">
      <c r="A6287" s="25"/>
      <c r="C6287"/>
      <c r="D6287"/>
      <c r="E6287"/>
      <c r="F6287"/>
      <c r="G6287"/>
      <c r="J6287"/>
      <c r="K6287"/>
      <c r="N6287"/>
      <c r="O6287"/>
      <c r="P6287"/>
      <c r="Q6287"/>
      <c r="R6287"/>
      <c r="S6287" s="30"/>
    </row>
    <row r="6288" spans="1:19" x14ac:dyDescent="0.3">
      <c r="A6288" s="25"/>
      <c r="C6288"/>
      <c r="D6288"/>
      <c r="E6288"/>
      <c r="F6288"/>
      <c r="G6288"/>
      <c r="J6288"/>
      <c r="K6288"/>
      <c r="N6288"/>
      <c r="O6288"/>
      <c r="P6288"/>
      <c r="Q6288"/>
      <c r="R6288"/>
      <c r="S6288" s="30"/>
    </row>
    <row r="6289" spans="1:19" x14ac:dyDescent="0.3">
      <c r="A6289" s="25"/>
      <c r="C6289"/>
      <c r="D6289"/>
      <c r="E6289"/>
      <c r="F6289"/>
      <c r="G6289"/>
      <c r="H6289" s="26"/>
      <c r="I6289" s="26"/>
      <c r="J6289"/>
      <c r="K6289"/>
      <c r="N6289"/>
      <c r="O6289"/>
      <c r="P6289"/>
      <c r="Q6289"/>
      <c r="R6289"/>
      <c r="S6289" s="30"/>
    </row>
    <row r="6290" spans="1:19" x14ac:dyDescent="0.3">
      <c r="A6290" s="25"/>
      <c r="C6290"/>
      <c r="D6290"/>
      <c r="E6290"/>
      <c r="F6290"/>
      <c r="G6290"/>
      <c r="H6290" s="26"/>
      <c r="I6290" s="26"/>
      <c r="J6290"/>
      <c r="K6290"/>
      <c r="N6290"/>
      <c r="O6290"/>
      <c r="P6290"/>
      <c r="Q6290"/>
      <c r="R6290"/>
      <c r="S6290" s="30"/>
    </row>
    <row r="6291" spans="1:19" x14ac:dyDescent="0.3">
      <c r="A6291" s="25"/>
      <c r="C6291"/>
      <c r="D6291"/>
      <c r="E6291"/>
      <c r="F6291"/>
      <c r="G6291"/>
      <c r="H6291" s="26"/>
      <c r="I6291" s="26"/>
      <c r="J6291"/>
      <c r="K6291"/>
      <c r="N6291"/>
      <c r="O6291"/>
      <c r="P6291"/>
      <c r="Q6291"/>
      <c r="R6291"/>
      <c r="S6291" s="30"/>
    </row>
    <row r="6292" spans="1:19" x14ac:dyDescent="0.3">
      <c r="A6292" s="25"/>
      <c r="C6292"/>
      <c r="D6292"/>
      <c r="E6292"/>
      <c r="F6292"/>
      <c r="G6292"/>
      <c r="H6292" s="26"/>
      <c r="I6292" s="26"/>
      <c r="J6292"/>
      <c r="K6292"/>
      <c r="N6292"/>
      <c r="O6292"/>
      <c r="P6292"/>
      <c r="Q6292"/>
      <c r="R6292"/>
      <c r="S6292" s="30"/>
    </row>
    <row r="6293" spans="1:19" x14ac:dyDescent="0.3">
      <c r="A6293" s="25"/>
      <c r="C6293"/>
      <c r="D6293"/>
      <c r="E6293"/>
      <c r="F6293"/>
      <c r="G6293"/>
      <c r="H6293" s="26"/>
      <c r="I6293" s="26"/>
      <c r="J6293"/>
      <c r="K6293"/>
      <c r="N6293"/>
      <c r="O6293"/>
      <c r="P6293"/>
      <c r="Q6293"/>
      <c r="R6293"/>
      <c r="S6293" s="30"/>
    </row>
    <row r="6294" spans="1:19" x14ac:dyDescent="0.3">
      <c r="A6294" s="25"/>
      <c r="C6294"/>
      <c r="D6294"/>
      <c r="E6294"/>
      <c r="F6294"/>
      <c r="G6294"/>
      <c r="H6294" s="26"/>
      <c r="I6294" s="26"/>
      <c r="J6294"/>
      <c r="K6294"/>
      <c r="N6294"/>
      <c r="O6294"/>
      <c r="P6294"/>
      <c r="Q6294"/>
      <c r="R6294"/>
      <c r="S6294" s="30"/>
    </row>
    <row r="6295" spans="1:19" x14ac:dyDescent="0.3">
      <c r="A6295" s="25"/>
      <c r="C6295"/>
      <c r="D6295"/>
      <c r="E6295"/>
      <c r="F6295"/>
      <c r="G6295"/>
      <c r="J6295"/>
      <c r="K6295"/>
      <c r="N6295"/>
      <c r="O6295"/>
      <c r="P6295"/>
      <c r="Q6295"/>
      <c r="R6295"/>
      <c r="S6295" s="30"/>
    </row>
    <row r="6296" spans="1:19" x14ac:dyDescent="0.3">
      <c r="A6296" s="25"/>
      <c r="C6296"/>
      <c r="D6296"/>
      <c r="E6296"/>
      <c r="F6296"/>
      <c r="G6296"/>
      <c r="J6296"/>
      <c r="K6296"/>
      <c r="N6296"/>
      <c r="O6296"/>
      <c r="P6296"/>
      <c r="Q6296"/>
      <c r="R6296"/>
      <c r="S6296" s="30"/>
    </row>
    <row r="6297" spans="1:19" x14ac:dyDescent="0.3">
      <c r="A6297" s="25"/>
      <c r="C6297"/>
      <c r="D6297"/>
      <c r="E6297"/>
      <c r="F6297"/>
      <c r="G6297"/>
      <c r="J6297"/>
      <c r="K6297"/>
      <c r="N6297"/>
      <c r="O6297"/>
      <c r="P6297"/>
      <c r="Q6297"/>
      <c r="R6297"/>
      <c r="S6297" s="30"/>
    </row>
    <row r="6298" spans="1:19" x14ac:dyDescent="0.3">
      <c r="A6298" s="25"/>
      <c r="C6298"/>
      <c r="D6298"/>
      <c r="E6298"/>
      <c r="F6298"/>
      <c r="G6298"/>
      <c r="J6298"/>
      <c r="K6298"/>
      <c r="N6298"/>
      <c r="O6298"/>
      <c r="P6298"/>
      <c r="Q6298"/>
      <c r="R6298"/>
      <c r="S6298" s="30"/>
    </row>
    <row r="6299" spans="1:19" x14ac:dyDescent="0.3">
      <c r="A6299" s="25"/>
      <c r="C6299"/>
      <c r="D6299"/>
      <c r="E6299"/>
      <c r="F6299"/>
      <c r="G6299"/>
      <c r="H6299" s="26"/>
      <c r="I6299" s="26"/>
      <c r="J6299"/>
      <c r="K6299"/>
      <c r="N6299"/>
      <c r="O6299"/>
      <c r="P6299"/>
      <c r="Q6299"/>
      <c r="R6299"/>
      <c r="S6299" s="30"/>
    </row>
    <row r="6300" spans="1:19" x14ac:dyDescent="0.3">
      <c r="A6300" s="25"/>
      <c r="C6300"/>
      <c r="D6300"/>
      <c r="E6300"/>
      <c r="F6300"/>
      <c r="G6300"/>
      <c r="H6300" s="26"/>
      <c r="I6300" s="26"/>
      <c r="J6300"/>
      <c r="K6300"/>
      <c r="N6300"/>
      <c r="O6300"/>
      <c r="P6300"/>
      <c r="Q6300"/>
      <c r="R6300"/>
      <c r="S6300" s="30"/>
    </row>
    <row r="6301" spans="1:19" x14ac:dyDescent="0.3">
      <c r="A6301" s="25"/>
      <c r="C6301"/>
      <c r="D6301"/>
      <c r="E6301"/>
      <c r="F6301"/>
      <c r="G6301"/>
      <c r="H6301" s="26"/>
      <c r="I6301" s="26"/>
      <c r="J6301"/>
      <c r="K6301"/>
      <c r="N6301"/>
      <c r="O6301"/>
      <c r="P6301"/>
      <c r="Q6301"/>
      <c r="R6301"/>
      <c r="S6301" s="30"/>
    </row>
    <row r="6302" spans="1:19" x14ac:dyDescent="0.3">
      <c r="A6302" s="25"/>
      <c r="C6302"/>
      <c r="D6302"/>
      <c r="E6302"/>
      <c r="F6302"/>
      <c r="G6302"/>
      <c r="J6302"/>
      <c r="K6302"/>
      <c r="N6302"/>
      <c r="O6302"/>
      <c r="P6302"/>
      <c r="Q6302"/>
      <c r="R6302"/>
      <c r="S6302" s="30"/>
    </row>
    <row r="6303" spans="1:19" x14ac:dyDescent="0.3">
      <c r="A6303" s="25"/>
      <c r="C6303"/>
      <c r="D6303"/>
      <c r="E6303"/>
      <c r="F6303"/>
      <c r="G6303"/>
      <c r="J6303"/>
      <c r="K6303"/>
      <c r="N6303"/>
      <c r="O6303"/>
      <c r="P6303"/>
      <c r="Q6303"/>
      <c r="R6303"/>
      <c r="S6303" s="30"/>
    </row>
    <row r="6304" spans="1:19" x14ac:dyDescent="0.3">
      <c r="A6304" s="25"/>
      <c r="C6304"/>
      <c r="D6304"/>
      <c r="E6304"/>
      <c r="F6304"/>
      <c r="G6304"/>
      <c r="H6304" s="26"/>
      <c r="I6304" s="26"/>
      <c r="J6304"/>
      <c r="K6304"/>
      <c r="N6304"/>
      <c r="O6304"/>
      <c r="P6304"/>
      <c r="Q6304"/>
      <c r="R6304"/>
      <c r="S6304" s="30"/>
    </row>
    <row r="6305" spans="1:19" x14ac:dyDescent="0.3">
      <c r="A6305" s="25"/>
      <c r="C6305"/>
      <c r="D6305"/>
      <c r="E6305"/>
      <c r="F6305"/>
      <c r="G6305"/>
      <c r="J6305"/>
      <c r="K6305"/>
      <c r="N6305"/>
      <c r="O6305"/>
      <c r="P6305"/>
      <c r="Q6305"/>
      <c r="R6305"/>
      <c r="S6305" s="30"/>
    </row>
    <row r="6306" spans="1:19" x14ac:dyDescent="0.3">
      <c r="A6306" s="25"/>
      <c r="C6306"/>
      <c r="D6306"/>
      <c r="E6306"/>
      <c r="F6306"/>
      <c r="G6306"/>
      <c r="H6306" s="26"/>
      <c r="I6306" s="26"/>
      <c r="J6306"/>
      <c r="K6306"/>
      <c r="N6306"/>
      <c r="O6306"/>
      <c r="P6306"/>
      <c r="Q6306"/>
      <c r="R6306"/>
      <c r="S6306" s="30"/>
    </row>
    <row r="6307" spans="1:19" x14ac:dyDescent="0.3">
      <c r="A6307" s="25"/>
      <c r="C6307"/>
      <c r="D6307"/>
      <c r="E6307"/>
      <c r="F6307"/>
      <c r="G6307"/>
      <c r="H6307" s="26"/>
      <c r="I6307" s="26"/>
      <c r="J6307"/>
      <c r="K6307"/>
      <c r="N6307"/>
      <c r="O6307"/>
      <c r="P6307"/>
      <c r="Q6307"/>
      <c r="R6307"/>
      <c r="S6307" s="30"/>
    </row>
    <row r="6308" spans="1:19" x14ac:dyDescent="0.3">
      <c r="A6308" s="25"/>
      <c r="C6308"/>
      <c r="D6308"/>
      <c r="E6308"/>
      <c r="F6308"/>
      <c r="G6308"/>
      <c r="H6308" s="26"/>
      <c r="I6308" s="26"/>
      <c r="J6308"/>
      <c r="K6308"/>
      <c r="N6308"/>
      <c r="O6308"/>
      <c r="P6308"/>
      <c r="Q6308"/>
      <c r="R6308"/>
      <c r="S6308" s="30"/>
    </row>
    <row r="6309" spans="1:19" x14ac:dyDescent="0.3">
      <c r="A6309" s="25"/>
      <c r="C6309"/>
      <c r="D6309"/>
      <c r="E6309"/>
      <c r="F6309"/>
      <c r="G6309"/>
      <c r="J6309"/>
      <c r="K6309"/>
      <c r="N6309"/>
      <c r="O6309"/>
      <c r="P6309"/>
      <c r="Q6309"/>
      <c r="R6309"/>
      <c r="S6309" s="30"/>
    </row>
    <row r="6310" spans="1:19" x14ac:dyDescent="0.3">
      <c r="A6310" s="25"/>
      <c r="C6310"/>
      <c r="D6310"/>
      <c r="E6310"/>
      <c r="F6310"/>
      <c r="G6310"/>
      <c r="H6310" s="26"/>
      <c r="I6310" s="26"/>
      <c r="J6310"/>
      <c r="K6310"/>
      <c r="N6310"/>
      <c r="O6310"/>
      <c r="P6310"/>
      <c r="Q6310"/>
      <c r="R6310"/>
      <c r="S6310" s="30"/>
    </row>
    <row r="6311" spans="1:19" x14ac:dyDescent="0.3">
      <c r="A6311" s="25"/>
      <c r="C6311"/>
      <c r="D6311"/>
      <c r="E6311"/>
      <c r="F6311"/>
      <c r="G6311"/>
      <c r="H6311" s="26"/>
      <c r="I6311" s="26"/>
      <c r="J6311"/>
      <c r="K6311"/>
      <c r="N6311"/>
      <c r="O6311"/>
      <c r="P6311"/>
      <c r="Q6311"/>
      <c r="R6311"/>
      <c r="S6311" s="30"/>
    </row>
    <row r="6312" spans="1:19" x14ac:dyDescent="0.3">
      <c r="A6312" s="25"/>
      <c r="C6312"/>
      <c r="D6312"/>
      <c r="E6312"/>
      <c r="F6312"/>
      <c r="G6312"/>
      <c r="H6312" s="26"/>
      <c r="I6312" s="26"/>
      <c r="J6312"/>
      <c r="K6312"/>
      <c r="N6312"/>
      <c r="O6312"/>
      <c r="P6312"/>
      <c r="Q6312"/>
      <c r="R6312"/>
      <c r="S6312" s="30"/>
    </row>
    <row r="6313" spans="1:19" x14ac:dyDescent="0.3">
      <c r="A6313" s="25"/>
      <c r="C6313"/>
      <c r="D6313"/>
      <c r="E6313"/>
      <c r="F6313"/>
      <c r="G6313"/>
      <c r="H6313" s="26"/>
      <c r="I6313" s="26"/>
      <c r="J6313"/>
      <c r="K6313"/>
      <c r="N6313"/>
      <c r="O6313"/>
      <c r="P6313"/>
      <c r="Q6313"/>
      <c r="R6313"/>
      <c r="S6313" s="30"/>
    </row>
    <row r="6314" spans="1:19" x14ac:dyDescent="0.3">
      <c r="A6314" s="25"/>
      <c r="C6314"/>
      <c r="D6314"/>
      <c r="E6314"/>
      <c r="F6314"/>
      <c r="G6314"/>
      <c r="H6314" s="26"/>
      <c r="I6314" s="26"/>
      <c r="J6314"/>
      <c r="K6314"/>
      <c r="N6314"/>
      <c r="O6314"/>
      <c r="P6314"/>
      <c r="Q6314"/>
      <c r="R6314"/>
      <c r="S6314" s="30"/>
    </row>
    <row r="6315" spans="1:19" x14ac:dyDescent="0.3">
      <c r="A6315" s="25"/>
      <c r="C6315"/>
      <c r="D6315"/>
      <c r="E6315"/>
      <c r="F6315"/>
      <c r="G6315"/>
      <c r="H6315" s="26"/>
      <c r="I6315" s="26"/>
      <c r="J6315"/>
      <c r="K6315"/>
      <c r="N6315"/>
      <c r="O6315"/>
      <c r="P6315"/>
      <c r="Q6315"/>
      <c r="R6315"/>
      <c r="S6315" s="30"/>
    </row>
    <row r="6316" spans="1:19" x14ac:dyDescent="0.3">
      <c r="A6316" s="25"/>
      <c r="C6316"/>
      <c r="D6316"/>
      <c r="E6316"/>
      <c r="F6316"/>
      <c r="G6316"/>
      <c r="H6316" s="26"/>
      <c r="I6316" s="26"/>
      <c r="J6316"/>
      <c r="K6316"/>
      <c r="N6316"/>
      <c r="O6316"/>
      <c r="P6316"/>
      <c r="Q6316"/>
      <c r="R6316"/>
      <c r="S6316" s="30"/>
    </row>
    <row r="6317" spans="1:19" x14ac:dyDescent="0.3">
      <c r="A6317" s="25"/>
      <c r="C6317"/>
      <c r="D6317"/>
      <c r="E6317"/>
      <c r="F6317"/>
      <c r="G6317"/>
      <c r="H6317" s="26"/>
      <c r="I6317" s="26"/>
      <c r="J6317"/>
      <c r="K6317"/>
      <c r="N6317"/>
      <c r="O6317"/>
      <c r="P6317"/>
      <c r="Q6317"/>
      <c r="R6317"/>
      <c r="S6317" s="30"/>
    </row>
    <row r="6318" spans="1:19" x14ac:dyDescent="0.3">
      <c r="A6318" s="25"/>
      <c r="C6318"/>
      <c r="D6318"/>
      <c r="E6318"/>
      <c r="F6318"/>
      <c r="G6318"/>
      <c r="H6318" s="26"/>
      <c r="I6318" s="26"/>
      <c r="J6318"/>
      <c r="K6318"/>
      <c r="N6318"/>
      <c r="O6318"/>
      <c r="P6318"/>
      <c r="Q6318"/>
      <c r="R6318"/>
      <c r="S6318" s="30"/>
    </row>
    <row r="6319" spans="1:19" x14ac:dyDescent="0.3">
      <c r="A6319" s="25"/>
      <c r="C6319"/>
      <c r="D6319"/>
      <c r="E6319"/>
      <c r="F6319"/>
      <c r="G6319"/>
      <c r="I6319" s="26"/>
      <c r="J6319"/>
      <c r="K6319"/>
      <c r="N6319"/>
      <c r="O6319"/>
      <c r="P6319"/>
      <c r="Q6319"/>
      <c r="R6319"/>
      <c r="S6319" s="30"/>
    </row>
    <row r="6320" spans="1:19" x14ac:dyDescent="0.3">
      <c r="A6320" s="25"/>
      <c r="C6320"/>
      <c r="D6320"/>
      <c r="E6320"/>
      <c r="F6320"/>
      <c r="G6320"/>
      <c r="J6320"/>
      <c r="K6320"/>
      <c r="N6320"/>
      <c r="O6320"/>
      <c r="P6320"/>
      <c r="Q6320"/>
      <c r="R6320"/>
      <c r="S6320" s="30"/>
    </row>
    <row r="6321" spans="1:19" x14ac:dyDescent="0.3">
      <c r="A6321" s="25"/>
      <c r="C6321"/>
      <c r="D6321"/>
      <c r="E6321"/>
      <c r="F6321"/>
      <c r="G6321"/>
      <c r="H6321" s="26"/>
      <c r="I6321" s="26"/>
      <c r="J6321"/>
      <c r="K6321"/>
      <c r="N6321"/>
      <c r="O6321"/>
      <c r="P6321"/>
      <c r="Q6321"/>
      <c r="R6321"/>
      <c r="S6321" s="30"/>
    </row>
    <row r="6322" spans="1:19" x14ac:dyDescent="0.3">
      <c r="A6322" s="25"/>
      <c r="C6322"/>
      <c r="D6322"/>
      <c r="E6322"/>
      <c r="F6322"/>
      <c r="G6322"/>
      <c r="H6322" s="26"/>
      <c r="I6322" s="26"/>
      <c r="J6322"/>
      <c r="K6322"/>
      <c r="N6322"/>
      <c r="O6322"/>
      <c r="P6322"/>
      <c r="Q6322"/>
      <c r="R6322"/>
      <c r="S6322" s="30"/>
    </row>
    <row r="6323" spans="1:19" x14ac:dyDescent="0.3">
      <c r="A6323" s="25"/>
      <c r="C6323"/>
      <c r="D6323"/>
      <c r="E6323"/>
      <c r="F6323"/>
      <c r="G6323"/>
      <c r="J6323"/>
      <c r="K6323"/>
      <c r="N6323"/>
      <c r="O6323"/>
      <c r="P6323"/>
      <c r="Q6323"/>
      <c r="R6323"/>
      <c r="S6323" s="30"/>
    </row>
    <row r="6324" spans="1:19" x14ac:dyDescent="0.3">
      <c r="A6324" s="25"/>
      <c r="C6324"/>
      <c r="D6324"/>
      <c r="E6324"/>
      <c r="F6324"/>
      <c r="G6324"/>
      <c r="H6324" s="26"/>
      <c r="I6324" s="26"/>
      <c r="J6324"/>
      <c r="K6324"/>
      <c r="N6324"/>
      <c r="O6324"/>
      <c r="P6324"/>
      <c r="Q6324"/>
      <c r="R6324"/>
      <c r="S6324" s="30"/>
    </row>
    <row r="6325" spans="1:19" x14ac:dyDescent="0.3">
      <c r="A6325" s="25"/>
      <c r="C6325"/>
      <c r="D6325"/>
      <c r="E6325"/>
      <c r="F6325"/>
      <c r="G6325"/>
      <c r="H6325" s="26"/>
      <c r="I6325" s="26"/>
      <c r="J6325"/>
      <c r="K6325"/>
      <c r="N6325"/>
      <c r="O6325"/>
      <c r="P6325"/>
      <c r="Q6325"/>
      <c r="R6325"/>
      <c r="S6325" s="30"/>
    </row>
    <row r="6326" spans="1:19" x14ac:dyDescent="0.3">
      <c r="A6326" s="25"/>
      <c r="C6326"/>
      <c r="D6326"/>
      <c r="E6326"/>
      <c r="F6326"/>
      <c r="G6326"/>
      <c r="H6326" s="26"/>
      <c r="I6326" s="26"/>
      <c r="J6326"/>
      <c r="K6326"/>
      <c r="N6326"/>
      <c r="O6326"/>
      <c r="P6326"/>
      <c r="Q6326"/>
      <c r="R6326"/>
      <c r="S6326" s="30"/>
    </row>
    <row r="6327" spans="1:19" x14ac:dyDescent="0.3">
      <c r="A6327" s="25"/>
      <c r="C6327"/>
      <c r="D6327"/>
      <c r="E6327"/>
      <c r="F6327"/>
      <c r="G6327"/>
      <c r="H6327" s="26"/>
      <c r="I6327" s="26"/>
      <c r="J6327"/>
      <c r="K6327"/>
      <c r="N6327"/>
      <c r="O6327"/>
      <c r="P6327"/>
      <c r="Q6327"/>
      <c r="R6327"/>
      <c r="S6327" s="30"/>
    </row>
    <row r="6328" spans="1:19" x14ac:dyDescent="0.3">
      <c r="A6328" s="25"/>
      <c r="C6328"/>
      <c r="D6328"/>
      <c r="E6328"/>
      <c r="F6328"/>
      <c r="G6328"/>
      <c r="J6328"/>
      <c r="K6328"/>
      <c r="N6328"/>
      <c r="O6328"/>
      <c r="P6328"/>
      <c r="Q6328"/>
      <c r="R6328"/>
      <c r="S6328" s="30"/>
    </row>
    <row r="6329" spans="1:19" x14ac:dyDescent="0.3">
      <c r="A6329" s="25"/>
      <c r="C6329"/>
      <c r="D6329"/>
      <c r="E6329"/>
      <c r="F6329"/>
      <c r="G6329"/>
      <c r="J6329"/>
      <c r="K6329"/>
      <c r="N6329"/>
      <c r="O6329"/>
      <c r="P6329"/>
      <c r="Q6329"/>
      <c r="R6329"/>
      <c r="S6329" s="30"/>
    </row>
    <row r="6330" spans="1:19" x14ac:dyDescent="0.3">
      <c r="A6330" s="25"/>
      <c r="C6330"/>
      <c r="D6330"/>
      <c r="E6330"/>
      <c r="F6330"/>
      <c r="G6330"/>
      <c r="H6330" s="26"/>
      <c r="I6330" s="26"/>
      <c r="J6330"/>
      <c r="K6330"/>
      <c r="N6330"/>
      <c r="O6330"/>
      <c r="P6330"/>
      <c r="Q6330"/>
      <c r="R6330"/>
      <c r="S6330" s="30"/>
    </row>
    <row r="6331" spans="1:19" x14ac:dyDescent="0.3">
      <c r="A6331" s="25"/>
      <c r="C6331"/>
      <c r="D6331"/>
      <c r="E6331"/>
      <c r="F6331"/>
      <c r="G6331"/>
      <c r="J6331"/>
      <c r="K6331"/>
      <c r="N6331"/>
      <c r="O6331"/>
      <c r="P6331"/>
      <c r="Q6331"/>
      <c r="R6331"/>
      <c r="S6331" s="30"/>
    </row>
    <row r="6332" spans="1:19" x14ac:dyDescent="0.3">
      <c r="A6332" s="25"/>
      <c r="C6332"/>
      <c r="D6332"/>
      <c r="E6332"/>
      <c r="F6332"/>
      <c r="G6332"/>
      <c r="H6332" s="26"/>
      <c r="I6332" s="26"/>
      <c r="J6332"/>
      <c r="K6332"/>
      <c r="N6332"/>
      <c r="O6332"/>
      <c r="P6332"/>
      <c r="Q6332"/>
      <c r="R6332"/>
      <c r="S6332" s="30"/>
    </row>
    <row r="6333" spans="1:19" x14ac:dyDescent="0.3">
      <c r="A6333" s="25"/>
      <c r="C6333"/>
      <c r="D6333"/>
      <c r="E6333"/>
      <c r="F6333"/>
      <c r="G6333"/>
      <c r="J6333"/>
      <c r="K6333"/>
      <c r="N6333"/>
      <c r="O6333"/>
      <c r="P6333"/>
      <c r="Q6333"/>
      <c r="R6333"/>
      <c r="S6333" s="30"/>
    </row>
    <row r="6334" spans="1:19" x14ac:dyDescent="0.3">
      <c r="A6334" s="25"/>
      <c r="C6334"/>
      <c r="D6334"/>
      <c r="E6334"/>
      <c r="F6334"/>
      <c r="G6334"/>
      <c r="J6334"/>
      <c r="K6334"/>
      <c r="N6334"/>
      <c r="O6334"/>
      <c r="P6334"/>
      <c r="Q6334"/>
      <c r="R6334"/>
      <c r="S6334" s="30"/>
    </row>
    <row r="6335" spans="1:19" x14ac:dyDescent="0.3">
      <c r="A6335" s="25"/>
      <c r="C6335"/>
      <c r="D6335"/>
      <c r="E6335"/>
      <c r="F6335"/>
      <c r="G6335"/>
      <c r="I6335" s="26"/>
      <c r="J6335"/>
      <c r="K6335"/>
      <c r="N6335"/>
      <c r="O6335"/>
      <c r="P6335"/>
      <c r="Q6335"/>
      <c r="R6335"/>
      <c r="S6335" s="30"/>
    </row>
    <row r="6336" spans="1:19" x14ac:dyDescent="0.3">
      <c r="A6336" s="25"/>
      <c r="C6336"/>
      <c r="D6336"/>
      <c r="E6336"/>
      <c r="F6336"/>
      <c r="G6336"/>
      <c r="I6336" s="26"/>
      <c r="J6336"/>
      <c r="K6336"/>
      <c r="N6336"/>
      <c r="O6336"/>
      <c r="P6336"/>
      <c r="Q6336"/>
      <c r="R6336"/>
      <c r="S6336" s="30"/>
    </row>
    <row r="6337" spans="1:19" x14ac:dyDescent="0.3">
      <c r="A6337" s="25"/>
      <c r="C6337"/>
      <c r="D6337"/>
      <c r="E6337"/>
      <c r="F6337"/>
      <c r="G6337"/>
      <c r="H6337" s="26"/>
      <c r="I6337" s="26"/>
      <c r="J6337"/>
      <c r="K6337"/>
      <c r="N6337"/>
      <c r="O6337"/>
      <c r="P6337"/>
      <c r="Q6337"/>
      <c r="R6337"/>
      <c r="S6337" s="30"/>
    </row>
    <row r="6338" spans="1:19" x14ac:dyDescent="0.3">
      <c r="A6338" s="25"/>
      <c r="C6338"/>
      <c r="D6338"/>
      <c r="E6338"/>
      <c r="F6338"/>
      <c r="G6338"/>
      <c r="J6338"/>
      <c r="K6338"/>
      <c r="N6338"/>
      <c r="O6338"/>
      <c r="P6338"/>
      <c r="Q6338"/>
      <c r="R6338"/>
      <c r="S6338" s="30"/>
    </row>
    <row r="6339" spans="1:19" x14ac:dyDescent="0.3">
      <c r="A6339" s="25"/>
      <c r="C6339"/>
      <c r="D6339"/>
      <c r="E6339"/>
      <c r="F6339"/>
      <c r="G6339"/>
      <c r="J6339"/>
      <c r="K6339"/>
      <c r="N6339"/>
      <c r="O6339"/>
      <c r="P6339"/>
      <c r="Q6339"/>
      <c r="R6339"/>
      <c r="S6339" s="30"/>
    </row>
    <row r="6340" spans="1:19" x14ac:dyDescent="0.3">
      <c r="A6340" s="25"/>
      <c r="C6340"/>
      <c r="D6340"/>
      <c r="E6340"/>
      <c r="F6340"/>
      <c r="G6340"/>
      <c r="H6340" s="26"/>
      <c r="I6340" s="26"/>
      <c r="J6340"/>
      <c r="K6340"/>
      <c r="N6340"/>
      <c r="O6340"/>
      <c r="P6340"/>
      <c r="Q6340"/>
      <c r="R6340"/>
      <c r="S6340" s="30"/>
    </row>
    <row r="6341" spans="1:19" x14ac:dyDescent="0.3">
      <c r="A6341" s="25"/>
      <c r="C6341"/>
      <c r="D6341"/>
      <c r="E6341"/>
      <c r="F6341"/>
      <c r="G6341"/>
      <c r="J6341"/>
      <c r="K6341"/>
      <c r="N6341"/>
      <c r="O6341"/>
      <c r="P6341"/>
      <c r="Q6341"/>
      <c r="R6341"/>
      <c r="S6341" s="30"/>
    </row>
    <row r="6342" spans="1:19" x14ac:dyDescent="0.3">
      <c r="A6342" s="25"/>
      <c r="C6342"/>
      <c r="D6342"/>
      <c r="E6342"/>
      <c r="F6342"/>
      <c r="G6342"/>
      <c r="H6342" s="26"/>
      <c r="I6342" s="26"/>
      <c r="J6342"/>
      <c r="K6342"/>
      <c r="N6342"/>
      <c r="O6342"/>
      <c r="P6342"/>
      <c r="Q6342"/>
      <c r="R6342"/>
      <c r="S6342" s="30"/>
    </row>
    <row r="6343" spans="1:19" x14ac:dyDescent="0.3">
      <c r="A6343" s="25"/>
      <c r="C6343"/>
      <c r="D6343"/>
      <c r="E6343"/>
      <c r="F6343"/>
      <c r="G6343"/>
      <c r="J6343"/>
      <c r="K6343"/>
      <c r="N6343"/>
      <c r="O6343"/>
      <c r="P6343"/>
      <c r="Q6343"/>
      <c r="R6343"/>
      <c r="S6343" s="30"/>
    </row>
    <row r="6344" spans="1:19" x14ac:dyDescent="0.3">
      <c r="A6344" s="25"/>
      <c r="C6344"/>
      <c r="D6344"/>
      <c r="E6344"/>
      <c r="F6344"/>
      <c r="G6344"/>
      <c r="J6344"/>
      <c r="K6344"/>
      <c r="N6344"/>
      <c r="O6344"/>
      <c r="P6344"/>
      <c r="Q6344"/>
      <c r="R6344"/>
      <c r="S6344" s="30"/>
    </row>
    <row r="6345" spans="1:19" x14ac:dyDescent="0.3">
      <c r="A6345" s="25"/>
      <c r="C6345"/>
      <c r="D6345"/>
      <c r="E6345"/>
      <c r="F6345"/>
      <c r="G6345"/>
      <c r="H6345" s="26"/>
      <c r="I6345" s="26"/>
      <c r="J6345"/>
      <c r="K6345"/>
      <c r="N6345"/>
      <c r="O6345"/>
      <c r="P6345"/>
      <c r="Q6345"/>
      <c r="R6345"/>
      <c r="S6345" s="30"/>
    </row>
    <row r="6346" spans="1:19" x14ac:dyDescent="0.3">
      <c r="A6346" s="25"/>
      <c r="C6346"/>
      <c r="D6346"/>
      <c r="E6346"/>
      <c r="F6346"/>
      <c r="G6346"/>
      <c r="H6346" s="26"/>
      <c r="I6346" s="26"/>
      <c r="J6346"/>
      <c r="K6346"/>
      <c r="N6346"/>
      <c r="O6346"/>
      <c r="P6346"/>
      <c r="Q6346"/>
      <c r="R6346"/>
      <c r="S6346" s="30"/>
    </row>
    <row r="6347" spans="1:19" x14ac:dyDescent="0.3">
      <c r="A6347" s="25"/>
      <c r="C6347"/>
      <c r="D6347"/>
      <c r="E6347"/>
      <c r="F6347"/>
      <c r="G6347"/>
      <c r="H6347" s="26"/>
      <c r="I6347" s="26"/>
      <c r="J6347"/>
      <c r="K6347"/>
      <c r="N6347"/>
      <c r="O6347"/>
      <c r="P6347"/>
      <c r="Q6347"/>
      <c r="R6347"/>
      <c r="S6347" s="30"/>
    </row>
    <row r="6348" spans="1:19" x14ac:dyDescent="0.3">
      <c r="A6348" s="25"/>
      <c r="C6348"/>
      <c r="D6348"/>
      <c r="E6348"/>
      <c r="F6348"/>
      <c r="G6348"/>
      <c r="J6348"/>
      <c r="K6348"/>
      <c r="N6348"/>
      <c r="O6348"/>
      <c r="P6348"/>
      <c r="Q6348"/>
      <c r="R6348"/>
      <c r="S6348" s="30"/>
    </row>
    <row r="6349" spans="1:19" x14ac:dyDescent="0.3">
      <c r="A6349" s="25"/>
      <c r="C6349"/>
      <c r="D6349"/>
      <c r="E6349"/>
      <c r="F6349"/>
      <c r="G6349"/>
      <c r="J6349"/>
      <c r="K6349"/>
      <c r="N6349"/>
      <c r="O6349"/>
      <c r="P6349"/>
      <c r="Q6349"/>
      <c r="R6349"/>
      <c r="S6349" s="30"/>
    </row>
    <row r="6350" spans="1:19" x14ac:dyDescent="0.3">
      <c r="A6350" s="25"/>
      <c r="C6350"/>
      <c r="D6350"/>
      <c r="E6350"/>
      <c r="F6350"/>
      <c r="G6350"/>
      <c r="J6350"/>
      <c r="K6350"/>
      <c r="N6350"/>
      <c r="O6350"/>
      <c r="P6350"/>
      <c r="Q6350"/>
      <c r="R6350"/>
      <c r="S6350" s="30"/>
    </row>
    <row r="6351" spans="1:19" x14ac:dyDescent="0.3">
      <c r="A6351" s="25"/>
      <c r="C6351"/>
      <c r="D6351"/>
      <c r="E6351"/>
      <c r="F6351"/>
      <c r="G6351"/>
      <c r="H6351" s="26"/>
      <c r="I6351" s="26"/>
      <c r="J6351"/>
      <c r="K6351"/>
      <c r="N6351"/>
      <c r="O6351"/>
      <c r="P6351"/>
      <c r="Q6351"/>
      <c r="R6351"/>
      <c r="S6351" s="30"/>
    </row>
    <row r="6352" spans="1:19" x14ac:dyDescent="0.3">
      <c r="A6352" s="25"/>
      <c r="C6352"/>
      <c r="D6352"/>
      <c r="E6352"/>
      <c r="F6352"/>
      <c r="G6352"/>
      <c r="H6352" s="26"/>
      <c r="I6352" s="26"/>
      <c r="J6352"/>
      <c r="K6352"/>
      <c r="N6352"/>
      <c r="O6352"/>
      <c r="P6352"/>
      <c r="Q6352"/>
      <c r="R6352"/>
      <c r="S6352" s="30"/>
    </row>
    <row r="6353" spans="1:19" x14ac:dyDescent="0.3">
      <c r="A6353" s="25"/>
      <c r="C6353"/>
      <c r="D6353"/>
      <c r="E6353"/>
      <c r="F6353"/>
      <c r="G6353"/>
      <c r="H6353" s="26"/>
      <c r="I6353" s="26"/>
      <c r="J6353"/>
      <c r="K6353"/>
      <c r="N6353"/>
      <c r="O6353"/>
      <c r="P6353"/>
      <c r="Q6353"/>
      <c r="R6353"/>
      <c r="S6353" s="30"/>
    </row>
    <row r="6354" spans="1:19" x14ac:dyDescent="0.3">
      <c r="A6354" s="25"/>
      <c r="C6354"/>
      <c r="D6354"/>
      <c r="E6354"/>
      <c r="F6354"/>
      <c r="G6354"/>
      <c r="J6354"/>
      <c r="K6354"/>
      <c r="N6354"/>
      <c r="O6354"/>
      <c r="P6354"/>
      <c r="Q6354"/>
      <c r="R6354"/>
      <c r="S6354" s="30"/>
    </row>
    <row r="6355" spans="1:19" x14ac:dyDescent="0.3">
      <c r="A6355" s="25"/>
      <c r="C6355"/>
      <c r="D6355"/>
      <c r="E6355"/>
      <c r="F6355"/>
      <c r="G6355"/>
      <c r="H6355" s="26"/>
      <c r="I6355" s="26"/>
      <c r="J6355"/>
      <c r="K6355"/>
      <c r="N6355"/>
      <c r="O6355"/>
      <c r="P6355"/>
      <c r="Q6355"/>
      <c r="R6355"/>
      <c r="S6355" s="30"/>
    </row>
    <row r="6356" spans="1:19" x14ac:dyDescent="0.3">
      <c r="A6356" s="25"/>
      <c r="C6356"/>
      <c r="D6356"/>
      <c r="E6356"/>
      <c r="F6356"/>
      <c r="G6356"/>
      <c r="H6356" s="26"/>
      <c r="I6356" s="26"/>
      <c r="J6356"/>
      <c r="K6356"/>
      <c r="N6356"/>
      <c r="O6356"/>
      <c r="P6356"/>
      <c r="Q6356"/>
      <c r="R6356"/>
      <c r="S6356" s="30"/>
    </row>
    <row r="6357" spans="1:19" x14ac:dyDescent="0.3">
      <c r="A6357" s="25"/>
      <c r="C6357"/>
      <c r="D6357"/>
      <c r="E6357"/>
      <c r="F6357"/>
      <c r="G6357"/>
      <c r="J6357"/>
      <c r="K6357"/>
      <c r="N6357"/>
      <c r="O6357"/>
      <c r="P6357"/>
      <c r="Q6357"/>
      <c r="R6357"/>
      <c r="S6357" s="30"/>
    </row>
    <row r="6358" spans="1:19" x14ac:dyDescent="0.3">
      <c r="A6358" s="25"/>
      <c r="C6358"/>
      <c r="D6358"/>
      <c r="E6358"/>
      <c r="F6358"/>
      <c r="G6358"/>
      <c r="J6358"/>
      <c r="K6358"/>
      <c r="N6358"/>
      <c r="O6358"/>
      <c r="P6358"/>
      <c r="Q6358"/>
      <c r="R6358"/>
      <c r="S6358" s="30"/>
    </row>
    <row r="6359" spans="1:19" x14ac:dyDescent="0.3">
      <c r="A6359" s="25"/>
      <c r="C6359"/>
      <c r="D6359"/>
      <c r="E6359"/>
      <c r="F6359"/>
      <c r="G6359"/>
      <c r="H6359" s="26"/>
      <c r="I6359" s="26"/>
      <c r="J6359"/>
      <c r="K6359"/>
      <c r="N6359"/>
      <c r="O6359"/>
      <c r="P6359"/>
      <c r="Q6359"/>
      <c r="R6359"/>
      <c r="S6359" s="30"/>
    </row>
    <row r="6360" spans="1:19" x14ac:dyDescent="0.3">
      <c r="A6360" s="25"/>
      <c r="C6360"/>
      <c r="D6360"/>
      <c r="E6360"/>
      <c r="F6360"/>
      <c r="G6360"/>
      <c r="H6360" s="26"/>
      <c r="I6360" s="26"/>
      <c r="J6360"/>
      <c r="K6360"/>
      <c r="N6360"/>
      <c r="O6360"/>
      <c r="P6360"/>
      <c r="Q6360"/>
      <c r="R6360"/>
      <c r="S6360" s="30"/>
    </row>
    <row r="6361" spans="1:19" x14ac:dyDescent="0.3">
      <c r="A6361" s="25"/>
      <c r="C6361"/>
      <c r="D6361"/>
      <c r="E6361"/>
      <c r="F6361"/>
      <c r="G6361"/>
      <c r="J6361"/>
      <c r="K6361"/>
      <c r="N6361"/>
      <c r="O6361"/>
      <c r="P6361"/>
      <c r="Q6361"/>
      <c r="R6361"/>
      <c r="S6361" s="30"/>
    </row>
    <row r="6362" spans="1:19" x14ac:dyDescent="0.3">
      <c r="A6362" s="25"/>
      <c r="C6362"/>
      <c r="D6362"/>
      <c r="E6362"/>
      <c r="F6362"/>
      <c r="G6362"/>
      <c r="H6362" s="26"/>
      <c r="I6362" s="26"/>
      <c r="J6362"/>
      <c r="K6362"/>
      <c r="N6362"/>
      <c r="O6362"/>
      <c r="P6362"/>
      <c r="Q6362"/>
      <c r="R6362"/>
      <c r="S6362" s="30"/>
    </row>
    <row r="6363" spans="1:19" x14ac:dyDescent="0.3">
      <c r="A6363" s="25"/>
      <c r="C6363"/>
      <c r="D6363"/>
      <c r="E6363"/>
      <c r="F6363"/>
      <c r="G6363"/>
      <c r="J6363"/>
      <c r="K6363"/>
      <c r="N6363"/>
      <c r="O6363"/>
      <c r="P6363"/>
      <c r="Q6363"/>
      <c r="R6363"/>
      <c r="S6363" s="30"/>
    </row>
    <row r="6364" spans="1:19" x14ac:dyDescent="0.3">
      <c r="A6364" s="25"/>
      <c r="C6364"/>
      <c r="D6364"/>
      <c r="E6364"/>
      <c r="F6364"/>
      <c r="G6364"/>
      <c r="J6364"/>
      <c r="K6364"/>
      <c r="N6364"/>
      <c r="O6364"/>
      <c r="P6364"/>
      <c r="Q6364"/>
      <c r="R6364"/>
      <c r="S6364" s="30"/>
    </row>
    <row r="6365" spans="1:19" x14ac:dyDescent="0.3">
      <c r="A6365" s="25"/>
      <c r="C6365"/>
      <c r="D6365"/>
      <c r="E6365"/>
      <c r="F6365"/>
      <c r="G6365"/>
      <c r="H6365" s="26"/>
      <c r="I6365" s="26"/>
      <c r="J6365"/>
      <c r="K6365"/>
      <c r="N6365"/>
      <c r="O6365"/>
      <c r="P6365"/>
      <c r="Q6365"/>
      <c r="R6365"/>
      <c r="S6365" s="30"/>
    </row>
    <row r="6366" spans="1:19" x14ac:dyDescent="0.3">
      <c r="A6366" s="25"/>
      <c r="C6366"/>
      <c r="D6366"/>
      <c r="E6366"/>
      <c r="F6366"/>
      <c r="G6366"/>
      <c r="H6366" s="26"/>
      <c r="I6366" s="26"/>
      <c r="J6366"/>
      <c r="K6366"/>
      <c r="N6366"/>
      <c r="O6366"/>
      <c r="P6366"/>
      <c r="Q6366"/>
      <c r="R6366"/>
      <c r="S6366" s="30"/>
    </row>
    <row r="6367" spans="1:19" x14ac:dyDescent="0.3">
      <c r="A6367" s="25"/>
      <c r="C6367"/>
      <c r="D6367"/>
      <c r="E6367"/>
      <c r="F6367"/>
      <c r="G6367"/>
      <c r="J6367"/>
      <c r="K6367"/>
      <c r="N6367"/>
      <c r="O6367"/>
      <c r="P6367"/>
      <c r="Q6367"/>
      <c r="R6367"/>
      <c r="S6367" s="30"/>
    </row>
    <row r="6368" spans="1:19" x14ac:dyDescent="0.3">
      <c r="A6368" s="25"/>
      <c r="C6368"/>
      <c r="D6368"/>
      <c r="E6368"/>
      <c r="F6368"/>
      <c r="G6368"/>
      <c r="H6368" s="26"/>
      <c r="I6368" s="26"/>
      <c r="J6368"/>
      <c r="K6368"/>
      <c r="N6368"/>
      <c r="O6368"/>
      <c r="P6368"/>
      <c r="Q6368"/>
      <c r="R6368"/>
      <c r="S6368" s="30"/>
    </row>
    <row r="6369" spans="1:19" x14ac:dyDescent="0.3">
      <c r="A6369" s="25"/>
      <c r="C6369"/>
      <c r="D6369"/>
      <c r="E6369"/>
      <c r="F6369"/>
      <c r="G6369"/>
      <c r="H6369" s="26"/>
      <c r="I6369" s="26"/>
      <c r="J6369"/>
      <c r="K6369"/>
      <c r="N6369"/>
      <c r="O6369"/>
      <c r="P6369"/>
      <c r="Q6369"/>
      <c r="R6369"/>
      <c r="S6369" s="30"/>
    </row>
    <row r="6370" spans="1:19" x14ac:dyDescent="0.3">
      <c r="A6370" s="25"/>
      <c r="C6370"/>
      <c r="D6370"/>
      <c r="E6370"/>
      <c r="F6370"/>
      <c r="G6370"/>
      <c r="H6370" s="26"/>
      <c r="I6370" s="26"/>
      <c r="J6370"/>
      <c r="K6370"/>
      <c r="N6370"/>
      <c r="O6370"/>
      <c r="P6370"/>
      <c r="Q6370"/>
      <c r="R6370"/>
      <c r="S6370" s="30"/>
    </row>
    <row r="6371" spans="1:19" x14ac:dyDescent="0.3">
      <c r="A6371" s="25"/>
      <c r="C6371"/>
      <c r="D6371"/>
      <c r="E6371"/>
      <c r="F6371"/>
      <c r="G6371"/>
      <c r="H6371" s="26"/>
      <c r="I6371" s="26"/>
      <c r="J6371"/>
      <c r="K6371"/>
      <c r="N6371"/>
      <c r="O6371"/>
      <c r="P6371"/>
      <c r="Q6371"/>
      <c r="R6371"/>
      <c r="S6371" s="30"/>
    </row>
    <row r="6372" spans="1:19" x14ac:dyDescent="0.3">
      <c r="A6372" s="25"/>
      <c r="C6372"/>
      <c r="D6372"/>
      <c r="E6372"/>
      <c r="F6372"/>
      <c r="G6372"/>
      <c r="H6372" s="26"/>
      <c r="I6372" s="26"/>
      <c r="J6372"/>
      <c r="K6372"/>
      <c r="N6372"/>
      <c r="O6372"/>
      <c r="P6372"/>
      <c r="Q6372"/>
      <c r="R6372"/>
      <c r="S6372" s="30"/>
    </row>
    <row r="6373" spans="1:19" x14ac:dyDescent="0.3">
      <c r="A6373" s="25"/>
      <c r="C6373"/>
      <c r="D6373"/>
      <c r="E6373"/>
      <c r="F6373"/>
      <c r="G6373"/>
      <c r="J6373"/>
      <c r="K6373"/>
      <c r="N6373"/>
      <c r="O6373"/>
      <c r="P6373"/>
      <c r="Q6373"/>
      <c r="R6373"/>
      <c r="S6373" s="30"/>
    </row>
    <row r="6374" spans="1:19" x14ac:dyDescent="0.3">
      <c r="A6374" s="25"/>
      <c r="C6374"/>
      <c r="D6374"/>
      <c r="E6374"/>
      <c r="F6374"/>
      <c r="G6374"/>
      <c r="H6374" s="26"/>
      <c r="I6374" s="26"/>
      <c r="J6374"/>
      <c r="K6374"/>
      <c r="N6374"/>
      <c r="O6374"/>
      <c r="P6374"/>
      <c r="Q6374"/>
      <c r="R6374"/>
      <c r="S6374" s="30"/>
    </row>
    <row r="6375" spans="1:19" x14ac:dyDescent="0.3">
      <c r="A6375" s="25"/>
      <c r="C6375"/>
      <c r="D6375"/>
      <c r="E6375"/>
      <c r="F6375"/>
      <c r="G6375"/>
      <c r="J6375"/>
      <c r="K6375"/>
      <c r="N6375"/>
      <c r="O6375"/>
      <c r="P6375"/>
      <c r="Q6375"/>
      <c r="R6375"/>
      <c r="S6375" s="30"/>
    </row>
    <row r="6376" spans="1:19" x14ac:dyDescent="0.3">
      <c r="A6376" s="25"/>
      <c r="C6376"/>
      <c r="D6376"/>
      <c r="E6376"/>
      <c r="F6376"/>
      <c r="G6376"/>
      <c r="H6376" s="26"/>
      <c r="I6376" s="26"/>
      <c r="J6376"/>
      <c r="K6376"/>
      <c r="N6376"/>
      <c r="O6376"/>
      <c r="P6376"/>
      <c r="Q6376"/>
      <c r="R6376"/>
      <c r="S6376" s="30"/>
    </row>
    <row r="6377" spans="1:19" x14ac:dyDescent="0.3">
      <c r="A6377" s="25"/>
      <c r="C6377"/>
      <c r="D6377"/>
      <c r="E6377"/>
      <c r="F6377"/>
      <c r="G6377"/>
      <c r="H6377" s="26"/>
      <c r="I6377" s="26"/>
      <c r="J6377"/>
      <c r="K6377"/>
      <c r="N6377"/>
      <c r="O6377"/>
      <c r="P6377"/>
      <c r="Q6377"/>
      <c r="R6377"/>
      <c r="S6377" s="30"/>
    </row>
    <row r="6378" spans="1:19" x14ac:dyDescent="0.3">
      <c r="A6378" s="25"/>
      <c r="C6378"/>
      <c r="D6378"/>
      <c r="E6378"/>
      <c r="F6378"/>
      <c r="G6378"/>
      <c r="J6378"/>
      <c r="K6378"/>
      <c r="N6378"/>
      <c r="O6378"/>
      <c r="P6378"/>
      <c r="Q6378"/>
      <c r="R6378"/>
      <c r="S6378" s="30"/>
    </row>
    <row r="6379" spans="1:19" x14ac:dyDescent="0.3">
      <c r="A6379" s="25"/>
      <c r="C6379"/>
      <c r="D6379"/>
      <c r="E6379"/>
      <c r="F6379"/>
      <c r="G6379"/>
      <c r="H6379" s="26"/>
      <c r="I6379" s="26"/>
      <c r="J6379"/>
      <c r="K6379"/>
      <c r="N6379"/>
      <c r="O6379"/>
      <c r="P6379"/>
      <c r="Q6379"/>
      <c r="R6379"/>
      <c r="S6379" s="30"/>
    </row>
    <row r="6380" spans="1:19" x14ac:dyDescent="0.3">
      <c r="A6380" s="25"/>
      <c r="C6380"/>
      <c r="D6380"/>
      <c r="E6380"/>
      <c r="F6380"/>
      <c r="G6380"/>
      <c r="H6380" s="26"/>
      <c r="I6380" s="26"/>
      <c r="J6380"/>
      <c r="K6380"/>
      <c r="N6380"/>
      <c r="O6380"/>
      <c r="P6380"/>
      <c r="Q6380"/>
      <c r="R6380"/>
      <c r="S6380" s="30"/>
    </row>
    <row r="6381" spans="1:19" x14ac:dyDescent="0.3">
      <c r="A6381" s="25"/>
      <c r="C6381"/>
      <c r="D6381"/>
      <c r="E6381"/>
      <c r="F6381"/>
      <c r="G6381"/>
      <c r="H6381" s="26"/>
      <c r="I6381" s="26"/>
      <c r="J6381"/>
      <c r="K6381"/>
      <c r="N6381"/>
      <c r="O6381"/>
      <c r="P6381"/>
      <c r="Q6381"/>
      <c r="R6381"/>
      <c r="S6381" s="30"/>
    </row>
    <row r="6382" spans="1:19" x14ac:dyDescent="0.3">
      <c r="A6382" s="25"/>
      <c r="C6382"/>
      <c r="D6382"/>
      <c r="E6382"/>
      <c r="F6382"/>
      <c r="G6382"/>
      <c r="H6382" s="26"/>
      <c r="I6382" s="26"/>
      <c r="J6382"/>
      <c r="K6382"/>
      <c r="N6382"/>
      <c r="O6382"/>
      <c r="P6382"/>
      <c r="Q6382"/>
      <c r="R6382"/>
      <c r="S6382" s="30"/>
    </row>
    <row r="6383" spans="1:19" x14ac:dyDescent="0.3">
      <c r="A6383" s="25"/>
      <c r="C6383"/>
      <c r="D6383"/>
      <c r="E6383"/>
      <c r="F6383"/>
      <c r="G6383"/>
      <c r="H6383" s="26"/>
      <c r="I6383" s="26"/>
      <c r="J6383"/>
      <c r="K6383"/>
      <c r="N6383"/>
      <c r="O6383"/>
      <c r="P6383"/>
      <c r="Q6383"/>
      <c r="R6383"/>
      <c r="S6383" s="30"/>
    </row>
    <row r="6384" spans="1:19" x14ac:dyDescent="0.3">
      <c r="A6384" s="25"/>
      <c r="C6384"/>
      <c r="D6384"/>
      <c r="E6384"/>
      <c r="F6384"/>
      <c r="G6384"/>
      <c r="H6384" s="26"/>
      <c r="I6384" s="26"/>
      <c r="J6384"/>
      <c r="K6384"/>
      <c r="N6384"/>
      <c r="O6384"/>
      <c r="P6384"/>
      <c r="Q6384"/>
      <c r="R6384"/>
      <c r="S6384" s="30"/>
    </row>
    <row r="6385" spans="1:19" x14ac:dyDescent="0.3">
      <c r="A6385" s="25"/>
      <c r="C6385"/>
      <c r="D6385"/>
      <c r="E6385"/>
      <c r="F6385"/>
      <c r="G6385"/>
      <c r="H6385" s="26"/>
      <c r="I6385" s="26"/>
      <c r="J6385"/>
      <c r="K6385"/>
      <c r="N6385"/>
      <c r="O6385"/>
      <c r="P6385"/>
      <c r="Q6385"/>
      <c r="R6385"/>
      <c r="S6385" s="30"/>
    </row>
    <row r="6386" spans="1:19" x14ac:dyDescent="0.3">
      <c r="A6386" s="25"/>
      <c r="C6386"/>
      <c r="D6386"/>
      <c r="E6386"/>
      <c r="F6386"/>
      <c r="G6386"/>
      <c r="H6386" s="26"/>
      <c r="I6386" s="26"/>
      <c r="J6386"/>
      <c r="K6386"/>
      <c r="N6386"/>
      <c r="O6386"/>
      <c r="P6386"/>
      <c r="Q6386"/>
      <c r="R6386"/>
      <c r="S6386" s="30"/>
    </row>
    <row r="6387" spans="1:19" x14ac:dyDescent="0.3">
      <c r="A6387" s="25"/>
      <c r="C6387"/>
      <c r="D6387"/>
      <c r="E6387"/>
      <c r="F6387"/>
      <c r="G6387"/>
      <c r="J6387"/>
      <c r="K6387"/>
      <c r="N6387"/>
      <c r="O6387"/>
      <c r="P6387"/>
      <c r="Q6387"/>
      <c r="R6387"/>
      <c r="S6387" s="30"/>
    </row>
    <row r="6388" spans="1:19" x14ac:dyDescent="0.3">
      <c r="A6388" s="25"/>
      <c r="C6388"/>
      <c r="D6388"/>
      <c r="E6388"/>
      <c r="F6388"/>
      <c r="G6388"/>
      <c r="J6388"/>
      <c r="K6388"/>
      <c r="N6388"/>
      <c r="O6388"/>
      <c r="P6388"/>
      <c r="Q6388"/>
      <c r="R6388"/>
      <c r="S6388" s="30"/>
    </row>
    <row r="6389" spans="1:19" x14ac:dyDescent="0.3">
      <c r="A6389" s="25"/>
      <c r="C6389"/>
      <c r="D6389"/>
      <c r="E6389"/>
      <c r="F6389"/>
      <c r="G6389"/>
      <c r="H6389" s="26"/>
      <c r="I6389" s="26"/>
      <c r="J6389"/>
      <c r="K6389"/>
      <c r="N6389"/>
      <c r="O6389"/>
      <c r="P6389"/>
      <c r="Q6389"/>
      <c r="R6389"/>
      <c r="S6389" s="30"/>
    </row>
    <row r="6390" spans="1:19" x14ac:dyDescent="0.3">
      <c r="A6390" s="25"/>
      <c r="C6390"/>
      <c r="D6390"/>
      <c r="E6390"/>
      <c r="F6390"/>
      <c r="G6390"/>
      <c r="H6390" s="26"/>
      <c r="I6390" s="26"/>
      <c r="J6390"/>
      <c r="K6390"/>
      <c r="N6390"/>
      <c r="O6390"/>
      <c r="P6390"/>
      <c r="Q6390"/>
      <c r="R6390"/>
      <c r="S6390" s="30"/>
    </row>
    <row r="6391" spans="1:19" x14ac:dyDescent="0.3">
      <c r="A6391" s="25"/>
      <c r="C6391"/>
      <c r="D6391"/>
      <c r="E6391"/>
      <c r="F6391"/>
      <c r="G6391"/>
      <c r="H6391" s="26"/>
      <c r="I6391" s="26"/>
      <c r="J6391"/>
      <c r="K6391"/>
      <c r="N6391"/>
      <c r="O6391"/>
      <c r="P6391"/>
      <c r="Q6391"/>
      <c r="R6391"/>
      <c r="S6391" s="30"/>
    </row>
    <row r="6392" spans="1:19" x14ac:dyDescent="0.3">
      <c r="A6392" s="25"/>
      <c r="C6392"/>
      <c r="D6392"/>
      <c r="E6392"/>
      <c r="F6392"/>
      <c r="G6392"/>
      <c r="H6392" s="26"/>
      <c r="I6392" s="26"/>
      <c r="J6392"/>
      <c r="K6392"/>
      <c r="N6392"/>
      <c r="O6392"/>
      <c r="P6392"/>
      <c r="Q6392"/>
      <c r="R6392"/>
      <c r="S6392" s="30"/>
    </row>
    <row r="6393" spans="1:19" x14ac:dyDescent="0.3">
      <c r="A6393" s="25"/>
      <c r="C6393"/>
      <c r="D6393"/>
      <c r="E6393"/>
      <c r="F6393"/>
      <c r="G6393"/>
      <c r="H6393" s="26"/>
      <c r="I6393" s="26"/>
      <c r="J6393"/>
      <c r="K6393"/>
      <c r="N6393"/>
      <c r="O6393"/>
      <c r="P6393"/>
      <c r="Q6393"/>
      <c r="R6393"/>
      <c r="S6393" s="30"/>
    </row>
    <row r="6394" spans="1:19" x14ac:dyDescent="0.3">
      <c r="A6394" s="25"/>
      <c r="C6394"/>
      <c r="D6394"/>
      <c r="E6394"/>
      <c r="F6394"/>
      <c r="G6394"/>
      <c r="H6394" s="26"/>
      <c r="I6394" s="26"/>
      <c r="J6394"/>
      <c r="K6394"/>
      <c r="N6394"/>
      <c r="O6394"/>
      <c r="P6394"/>
      <c r="Q6394"/>
      <c r="R6394"/>
      <c r="S6394" s="30"/>
    </row>
    <row r="6395" spans="1:19" x14ac:dyDescent="0.3">
      <c r="A6395" s="25"/>
      <c r="C6395"/>
      <c r="D6395"/>
      <c r="E6395"/>
      <c r="F6395"/>
      <c r="G6395"/>
      <c r="H6395" s="26"/>
      <c r="I6395" s="26"/>
      <c r="J6395"/>
      <c r="K6395"/>
      <c r="N6395"/>
      <c r="O6395"/>
      <c r="P6395"/>
      <c r="Q6395"/>
      <c r="R6395"/>
      <c r="S6395" s="30"/>
    </row>
    <row r="6396" spans="1:19" x14ac:dyDescent="0.3">
      <c r="A6396" s="25"/>
      <c r="C6396"/>
      <c r="D6396"/>
      <c r="E6396"/>
      <c r="F6396"/>
      <c r="G6396"/>
      <c r="H6396" s="26"/>
      <c r="I6396" s="26"/>
      <c r="J6396"/>
      <c r="K6396"/>
      <c r="N6396"/>
      <c r="O6396"/>
      <c r="P6396"/>
      <c r="Q6396"/>
      <c r="R6396"/>
      <c r="S6396" s="30"/>
    </row>
    <row r="6397" spans="1:19" x14ac:dyDescent="0.3">
      <c r="A6397" s="25"/>
      <c r="C6397"/>
      <c r="D6397"/>
      <c r="E6397"/>
      <c r="F6397"/>
      <c r="G6397"/>
      <c r="H6397" s="26"/>
      <c r="I6397" s="26"/>
      <c r="J6397"/>
      <c r="K6397"/>
      <c r="N6397"/>
      <c r="O6397"/>
      <c r="P6397"/>
      <c r="Q6397"/>
      <c r="R6397"/>
      <c r="S6397" s="30"/>
    </row>
    <row r="6398" spans="1:19" x14ac:dyDescent="0.3">
      <c r="A6398" s="25"/>
      <c r="C6398"/>
      <c r="D6398"/>
      <c r="E6398"/>
      <c r="F6398"/>
      <c r="G6398"/>
      <c r="H6398" s="26"/>
      <c r="I6398" s="26"/>
      <c r="J6398"/>
      <c r="K6398"/>
      <c r="N6398"/>
      <c r="O6398"/>
      <c r="P6398"/>
      <c r="Q6398"/>
      <c r="R6398"/>
      <c r="S6398" s="30"/>
    </row>
    <row r="6399" spans="1:19" x14ac:dyDescent="0.3">
      <c r="A6399" s="25"/>
      <c r="C6399"/>
      <c r="D6399"/>
      <c r="E6399"/>
      <c r="F6399"/>
      <c r="G6399"/>
      <c r="H6399" s="26"/>
      <c r="I6399" s="26"/>
      <c r="J6399"/>
      <c r="K6399"/>
      <c r="N6399"/>
      <c r="O6399"/>
      <c r="P6399"/>
      <c r="Q6399"/>
      <c r="R6399"/>
      <c r="S6399" s="30"/>
    </row>
    <row r="6400" spans="1:19" x14ac:dyDescent="0.3">
      <c r="A6400" s="25"/>
      <c r="C6400"/>
      <c r="D6400"/>
      <c r="E6400"/>
      <c r="F6400"/>
      <c r="G6400"/>
      <c r="H6400" s="26"/>
      <c r="I6400" s="26"/>
      <c r="J6400"/>
      <c r="K6400"/>
      <c r="N6400"/>
      <c r="O6400"/>
      <c r="P6400"/>
      <c r="Q6400"/>
      <c r="R6400"/>
      <c r="S6400" s="30"/>
    </row>
    <row r="6401" spans="1:19" x14ac:dyDescent="0.3">
      <c r="A6401" s="25"/>
      <c r="C6401"/>
      <c r="D6401"/>
      <c r="E6401"/>
      <c r="F6401"/>
      <c r="G6401"/>
      <c r="H6401" s="26"/>
      <c r="I6401" s="26"/>
      <c r="J6401"/>
      <c r="K6401"/>
      <c r="N6401"/>
      <c r="O6401"/>
      <c r="P6401"/>
      <c r="Q6401"/>
      <c r="R6401"/>
      <c r="S6401" s="30"/>
    </row>
    <row r="6402" spans="1:19" x14ac:dyDescent="0.3">
      <c r="A6402" s="25"/>
      <c r="C6402"/>
      <c r="D6402"/>
      <c r="E6402"/>
      <c r="F6402"/>
      <c r="G6402"/>
      <c r="H6402" s="26"/>
      <c r="I6402" s="26"/>
      <c r="J6402"/>
      <c r="K6402"/>
      <c r="N6402"/>
      <c r="O6402"/>
      <c r="P6402"/>
      <c r="Q6402"/>
      <c r="R6402"/>
      <c r="S6402" s="30"/>
    </row>
    <row r="6403" spans="1:19" x14ac:dyDescent="0.3">
      <c r="A6403" s="25"/>
      <c r="C6403"/>
      <c r="D6403"/>
      <c r="E6403"/>
      <c r="F6403"/>
      <c r="G6403"/>
      <c r="J6403"/>
      <c r="K6403"/>
      <c r="N6403"/>
      <c r="O6403"/>
      <c r="P6403"/>
      <c r="Q6403"/>
      <c r="R6403"/>
      <c r="S6403" s="30"/>
    </row>
    <row r="6404" spans="1:19" x14ac:dyDescent="0.3">
      <c r="A6404" s="25"/>
      <c r="C6404"/>
      <c r="D6404"/>
      <c r="E6404"/>
      <c r="F6404"/>
      <c r="G6404"/>
      <c r="H6404" s="26"/>
      <c r="I6404" s="26"/>
      <c r="J6404"/>
      <c r="K6404"/>
      <c r="N6404"/>
      <c r="O6404"/>
      <c r="P6404"/>
      <c r="Q6404"/>
      <c r="R6404"/>
      <c r="S6404" s="30"/>
    </row>
    <row r="6405" spans="1:19" x14ac:dyDescent="0.3">
      <c r="A6405" s="25"/>
      <c r="C6405"/>
      <c r="D6405"/>
      <c r="E6405"/>
      <c r="F6405"/>
      <c r="G6405"/>
      <c r="H6405" s="26"/>
      <c r="I6405" s="26"/>
      <c r="J6405"/>
      <c r="K6405"/>
      <c r="N6405"/>
      <c r="O6405"/>
      <c r="P6405"/>
      <c r="Q6405"/>
      <c r="R6405"/>
      <c r="S6405" s="30"/>
    </row>
    <row r="6406" spans="1:19" x14ac:dyDescent="0.3">
      <c r="A6406" s="25"/>
      <c r="C6406"/>
      <c r="D6406"/>
      <c r="E6406"/>
      <c r="F6406"/>
      <c r="G6406"/>
      <c r="H6406" s="26"/>
      <c r="I6406" s="26"/>
      <c r="J6406"/>
      <c r="K6406"/>
      <c r="N6406"/>
      <c r="O6406"/>
      <c r="P6406"/>
      <c r="Q6406"/>
      <c r="R6406"/>
      <c r="S6406" s="30"/>
    </row>
    <row r="6407" spans="1:19" x14ac:dyDescent="0.3">
      <c r="A6407" s="25"/>
      <c r="C6407"/>
      <c r="D6407"/>
      <c r="E6407"/>
      <c r="F6407"/>
      <c r="G6407"/>
      <c r="H6407" s="26"/>
      <c r="I6407" s="26"/>
      <c r="J6407"/>
      <c r="K6407"/>
      <c r="N6407"/>
      <c r="O6407"/>
      <c r="P6407"/>
      <c r="Q6407"/>
      <c r="R6407"/>
      <c r="S6407" s="30"/>
    </row>
    <row r="6408" spans="1:19" x14ac:dyDescent="0.3">
      <c r="A6408" s="25"/>
      <c r="C6408"/>
      <c r="D6408"/>
      <c r="E6408"/>
      <c r="F6408"/>
      <c r="G6408"/>
      <c r="H6408" s="26"/>
      <c r="I6408" s="26"/>
      <c r="J6408"/>
      <c r="K6408"/>
      <c r="N6408"/>
      <c r="O6408"/>
      <c r="P6408"/>
      <c r="Q6408"/>
      <c r="R6408"/>
      <c r="S6408" s="30"/>
    </row>
    <row r="6409" spans="1:19" x14ac:dyDescent="0.3">
      <c r="A6409" s="25"/>
      <c r="C6409"/>
      <c r="D6409"/>
      <c r="E6409"/>
      <c r="F6409"/>
      <c r="G6409"/>
      <c r="H6409" s="26"/>
      <c r="I6409" s="26"/>
      <c r="J6409"/>
      <c r="K6409"/>
      <c r="N6409"/>
      <c r="O6409"/>
      <c r="P6409"/>
      <c r="Q6409"/>
      <c r="R6409"/>
      <c r="S6409" s="30"/>
    </row>
    <row r="6410" spans="1:19" x14ac:dyDescent="0.3">
      <c r="A6410" s="25"/>
      <c r="C6410"/>
      <c r="D6410"/>
      <c r="E6410"/>
      <c r="F6410"/>
      <c r="G6410"/>
      <c r="H6410" s="26"/>
      <c r="I6410" s="26"/>
      <c r="J6410"/>
      <c r="K6410"/>
      <c r="N6410"/>
      <c r="O6410"/>
      <c r="P6410"/>
      <c r="Q6410"/>
      <c r="R6410"/>
      <c r="S6410" s="30"/>
    </row>
    <row r="6411" spans="1:19" x14ac:dyDescent="0.3">
      <c r="A6411" s="25"/>
      <c r="C6411"/>
      <c r="D6411"/>
      <c r="E6411"/>
      <c r="F6411"/>
      <c r="G6411"/>
      <c r="H6411" s="26"/>
      <c r="I6411" s="26"/>
      <c r="J6411"/>
      <c r="K6411"/>
      <c r="N6411"/>
      <c r="O6411"/>
      <c r="P6411"/>
      <c r="Q6411"/>
      <c r="R6411"/>
      <c r="S6411" s="30"/>
    </row>
    <row r="6412" spans="1:19" x14ac:dyDescent="0.3">
      <c r="A6412" s="25"/>
      <c r="C6412"/>
      <c r="D6412"/>
      <c r="E6412"/>
      <c r="F6412"/>
      <c r="G6412"/>
      <c r="H6412" s="26"/>
      <c r="I6412" s="26"/>
      <c r="J6412"/>
      <c r="K6412"/>
      <c r="N6412"/>
      <c r="O6412"/>
      <c r="P6412"/>
      <c r="Q6412"/>
      <c r="R6412"/>
      <c r="S6412" s="30"/>
    </row>
    <row r="6413" spans="1:19" x14ac:dyDescent="0.3">
      <c r="A6413" s="25"/>
      <c r="C6413"/>
      <c r="D6413"/>
      <c r="E6413"/>
      <c r="F6413"/>
      <c r="G6413"/>
      <c r="H6413" s="26"/>
      <c r="I6413" s="26"/>
      <c r="J6413"/>
      <c r="K6413"/>
      <c r="N6413"/>
      <c r="O6413"/>
      <c r="P6413"/>
      <c r="Q6413"/>
      <c r="R6413"/>
      <c r="S6413" s="30"/>
    </row>
    <row r="6414" spans="1:19" x14ac:dyDescent="0.3">
      <c r="A6414" s="25"/>
      <c r="C6414"/>
      <c r="D6414"/>
      <c r="E6414"/>
      <c r="F6414"/>
      <c r="G6414"/>
      <c r="H6414" s="26"/>
      <c r="I6414" s="26"/>
      <c r="J6414"/>
      <c r="K6414"/>
      <c r="N6414"/>
      <c r="O6414"/>
      <c r="P6414"/>
      <c r="Q6414"/>
      <c r="R6414"/>
      <c r="S6414" s="30"/>
    </row>
    <row r="6415" spans="1:19" x14ac:dyDescent="0.3">
      <c r="A6415" s="25"/>
      <c r="C6415"/>
      <c r="D6415"/>
      <c r="E6415"/>
      <c r="F6415"/>
      <c r="G6415"/>
      <c r="H6415" s="26"/>
      <c r="I6415" s="26"/>
      <c r="J6415"/>
      <c r="K6415"/>
      <c r="N6415"/>
      <c r="O6415"/>
      <c r="P6415"/>
      <c r="Q6415"/>
      <c r="R6415"/>
      <c r="S6415" s="30"/>
    </row>
    <row r="6416" spans="1:19" x14ac:dyDescent="0.3">
      <c r="A6416" s="25"/>
      <c r="C6416"/>
      <c r="D6416"/>
      <c r="E6416"/>
      <c r="F6416"/>
      <c r="G6416"/>
      <c r="H6416" s="26"/>
      <c r="I6416" s="26"/>
      <c r="J6416"/>
      <c r="K6416"/>
      <c r="N6416"/>
      <c r="O6416"/>
      <c r="P6416"/>
      <c r="Q6416"/>
      <c r="R6416"/>
      <c r="S6416" s="30"/>
    </row>
    <row r="6417" spans="1:19" x14ac:dyDescent="0.3">
      <c r="A6417" s="25"/>
      <c r="C6417"/>
      <c r="D6417"/>
      <c r="E6417"/>
      <c r="F6417"/>
      <c r="G6417"/>
      <c r="H6417" s="26"/>
      <c r="I6417" s="26"/>
      <c r="J6417"/>
      <c r="K6417"/>
      <c r="N6417"/>
      <c r="O6417"/>
      <c r="P6417"/>
      <c r="Q6417"/>
      <c r="R6417"/>
      <c r="S6417" s="30"/>
    </row>
    <row r="6418" spans="1:19" x14ac:dyDescent="0.3">
      <c r="A6418" s="25"/>
      <c r="C6418"/>
      <c r="D6418"/>
      <c r="E6418"/>
      <c r="F6418"/>
      <c r="G6418"/>
      <c r="H6418" s="26"/>
      <c r="I6418" s="14"/>
      <c r="J6418"/>
      <c r="K6418"/>
      <c r="N6418"/>
      <c r="O6418"/>
      <c r="P6418"/>
      <c r="Q6418"/>
      <c r="R6418"/>
      <c r="S6418" s="30"/>
    </row>
    <row r="6419" spans="1:19" x14ac:dyDescent="0.3">
      <c r="A6419" s="25"/>
      <c r="C6419"/>
      <c r="D6419"/>
      <c r="E6419"/>
      <c r="F6419"/>
      <c r="G6419"/>
      <c r="J6419"/>
      <c r="K6419"/>
      <c r="N6419"/>
      <c r="O6419"/>
      <c r="P6419"/>
      <c r="Q6419"/>
      <c r="R6419"/>
      <c r="S6419" s="30"/>
    </row>
    <row r="6420" spans="1:19" x14ac:dyDescent="0.3">
      <c r="A6420" s="25"/>
      <c r="C6420"/>
      <c r="D6420"/>
      <c r="E6420"/>
      <c r="F6420"/>
      <c r="G6420"/>
      <c r="H6420" s="26"/>
      <c r="I6420" s="26"/>
      <c r="J6420"/>
      <c r="K6420"/>
      <c r="N6420"/>
      <c r="O6420"/>
      <c r="P6420"/>
      <c r="Q6420"/>
      <c r="R6420"/>
      <c r="S6420" s="30"/>
    </row>
    <row r="6421" spans="1:19" x14ac:dyDescent="0.3">
      <c r="A6421" s="25"/>
      <c r="C6421"/>
      <c r="D6421"/>
      <c r="E6421"/>
      <c r="F6421"/>
      <c r="G6421"/>
      <c r="H6421" s="26"/>
      <c r="I6421" s="26"/>
      <c r="J6421"/>
      <c r="K6421"/>
      <c r="N6421"/>
      <c r="O6421"/>
      <c r="P6421"/>
      <c r="Q6421"/>
      <c r="R6421"/>
      <c r="S6421" s="30"/>
    </row>
    <row r="6422" spans="1:19" x14ac:dyDescent="0.3">
      <c r="A6422" s="25"/>
      <c r="C6422"/>
      <c r="D6422"/>
      <c r="E6422"/>
      <c r="F6422"/>
      <c r="G6422"/>
      <c r="I6422" s="26"/>
      <c r="J6422"/>
      <c r="K6422"/>
      <c r="N6422"/>
      <c r="O6422"/>
      <c r="P6422"/>
      <c r="Q6422"/>
      <c r="R6422"/>
      <c r="S6422" s="30"/>
    </row>
    <row r="6423" spans="1:19" x14ac:dyDescent="0.3">
      <c r="A6423" s="25"/>
      <c r="C6423"/>
      <c r="D6423"/>
      <c r="E6423"/>
      <c r="F6423"/>
      <c r="G6423"/>
      <c r="H6423" s="26"/>
      <c r="I6423" s="26"/>
      <c r="J6423"/>
      <c r="K6423"/>
      <c r="N6423"/>
      <c r="O6423"/>
      <c r="P6423"/>
      <c r="Q6423"/>
      <c r="R6423"/>
      <c r="S6423" s="30"/>
    </row>
    <row r="6424" spans="1:19" x14ac:dyDescent="0.3">
      <c r="A6424" s="25"/>
      <c r="C6424"/>
      <c r="D6424"/>
      <c r="E6424"/>
      <c r="F6424"/>
      <c r="G6424"/>
      <c r="H6424" s="26"/>
      <c r="I6424" s="26"/>
      <c r="J6424"/>
      <c r="K6424"/>
      <c r="N6424"/>
      <c r="O6424"/>
      <c r="P6424"/>
      <c r="Q6424"/>
      <c r="R6424"/>
      <c r="S6424" s="30"/>
    </row>
    <row r="6425" spans="1:19" x14ac:dyDescent="0.3">
      <c r="A6425" s="25"/>
      <c r="C6425"/>
      <c r="D6425"/>
      <c r="E6425"/>
      <c r="F6425"/>
      <c r="G6425"/>
      <c r="H6425" s="26"/>
      <c r="I6425" s="26"/>
      <c r="J6425"/>
      <c r="K6425"/>
      <c r="N6425"/>
      <c r="O6425"/>
      <c r="P6425"/>
      <c r="Q6425"/>
      <c r="R6425"/>
      <c r="S6425" s="30"/>
    </row>
    <row r="6426" spans="1:19" x14ac:dyDescent="0.3">
      <c r="A6426" s="25"/>
      <c r="C6426"/>
      <c r="D6426"/>
      <c r="E6426"/>
      <c r="F6426"/>
      <c r="G6426"/>
      <c r="H6426" s="26"/>
      <c r="I6426" s="26"/>
      <c r="J6426"/>
      <c r="K6426"/>
      <c r="N6426"/>
      <c r="O6426"/>
      <c r="P6426"/>
      <c r="Q6426"/>
      <c r="R6426"/>
      <c r="S6426" s="30"/>
    </row>
    <row r="6427" spans="1:19" x14ac:dyDescent="0.3">
      <c r="A6427" s="25"/>
      <c r="C6427"/>
      <c r="D6427"/>
      <c r="E6427"/>
      <c r="F6427"/>
      <c r="G6427"/>
      <c r="H6427" s="26"/>
      <c r="I6427" s="26"/>
      <c r="J6427"/>
      <c r="K6427"/>
      <c r="N6427"/>
      <c r="O6427"/>
      <c r="P6427"/>
      <c r="Q6427"/>
      <c r="R6427"/>
      <c r="S6427" s="30"/>
    </row>
    <row r="6428" spans="1:19" x14ac:dyDescent="0.3">
      <c r="A6428" s="25"/>
      <c r="C6428"/>
      <c r="D6428"/>
      <c r="E6428"/>
      <c r="F6428"/>
      <c r="G6428"/>
      <c r="H6428" s="26"/>
      <c r="I6428" s="26"/>
      <c r="J6428"/>
      <c r="K6428"/>
      <c r="N6428"/>
      <c r="O6428"/>
      <c r="P6428"/>
      <c r="Q6428"/>
      <c r="R6428"/>
      <c r="S6428" s="30"/>
    </row>
    <row r="6429" spans="1:19" x14ac:dyDescent="0.3">
      <c r="A6429" s="25"/>
      <c r="C6429"/>
      <c r="D6429"/>
      <c r="E6429"/>
      <c r="F6429"/>
      <c r="G6429"/>
      <c r="J6429"/>
      <c r="K6429"/>
      <c r="N6429"/>
      <c r="O6429"/>
      <c r="P6429"/>
      <c r="Q6429"/>
      <c r="R6429"/>
      <c r="S6429" s="30"/>
    </row>
    <row r="6430" spans="1:19" x14ac:dyDescent="0.3">
      <c r="A6430" s="25"/>
      <c r="C6430"/>
      <c r="D6430"/>
      <c r="E6430"/>
      <c r="F6430"/>
      <c r="G6430"/>
      <c r="J6430"/>
      <c r="K6430"/>
      <c r="N6430"/>
      <c r="O6430"/>
      <c r="P6430"/>
      <c r="Q6430"/>
      <c r="R6430"/>
      <c r="S6430" s="30"/>
    </row>
    <row r="6431" spans="1:19" x14ac:dyDescent="0.3">
      <c r="A6431" s="25"/>
      <c r="C6431"/>
      <c r="D6431"/>
      <c r="E6431"/>
      <c r="F6431"/>
      <c r="G6431"/>
      <c r="I6431" s="14"/>
      <c r="J6431"/>
      <c r="K6431"/>
      <c r="N6431"/>
      <c r="O6431"/>
      <c r="P6431"/>
      <c r="Q6431"/>
      <c r="R6431"/>
      <c r="S6431" s="30"/>
    </row>
    <row r="6432" spans="1:19" x14ac:dyDescent="0.3">
      <c r="A6432" s="25"/>
      <c r="C6432"/>
      <c r="D6432"/>
      <c r="E6432"/>
      <c r="F6432"/>
      <c r="G6432"/>
      <c r="H6432" s="26"/>
      <c r="I6432" s="26"/>
      <c r="J6432"/>
      <c r="K6432"/>
      <c r="N6432"/>
      <c r="O6432"/>
      <c r="P6432"/>
      <c r="Q6432"/>
      <c r="R6432"/>
      <c r="S6432" s="30"/>
    </row>
    <row r="6433" spans="1:19" x14ac:dyDescent="0.3">
      <c r="A6433" s="25"/>
      <c r="C6433"/>
      <c r="D6433"/>
      <c r="E6433"/>
      <c r="F6433"/>
      <c r="G6433"/>
      <c r="H6433" s="26"/>
      <c r="I6433" s="26"/>
      <c r="J6433"/>
      <c r="K6433"/>
      <c r="N6433"/>
      <c r="O6433"/>
      <c r="P6433"/>
      <c r="Q6433"/>
      <c r="R6433"/>
      <c r="S6433" s="30"/>
    </row>
    <row r="6434" spans="1:19" x14ac:dyDescent="0.3">
      <c r="A6434" s="25"/>
      <c r="C6434"/>
      <c r="D6434"/>
      <c r="E6434"/>
      <c r="F6434"/>
      <c r="G6434"/>
      <c r="H6434" s="26"/>
      <c r="I6434" s="26"/>
      <c r="J6434"/>
      <c r="K6434"/>
      <c r="N6434"/>
      <c r="O6434"/>
      <c r="P6434"/>
      <c r="Q6434"/>
      <c r="R6434"/>
      <c r="S6434" s="30"/>
    </row>
    <row r="6435" spans="1:19" x14ac:dyDescent="0.3">
      <c r="A6435" s="25"/>
      <c r="C6435"/>
      <c r="D6435"/>
      <c r="E6435"/>
      <c r="F6435"/>
      <c r="G6435"/>
      <c r="H6435" s="26"/>
      <c r="I6435" s="26"/>
      <c r="J6435"/>
      <c r="K6435"/>
      <c r="N6435"/>
      <c r="O6435"/>
      <c r="P6435"/>
      <c r="Q6435"/>
      <c r="R6435"/>
      <c r="S6435" s="30"/>
    </row>
    <row r="6436" spans="1:19" x14ac:dyDescent="0.3">
      <c r="A6436" s="25"/>
      <c r="C6436"/>
      <c r="D6436"/>
      <c r="E6436"/>
      <c r="F6436"/>
      <c r="G6436"/>
      <c r="H6436" s="26"/>
      <c r="I6436" s="26"/>
      <c r="J6436"/>
      <c r="K6436"/>
      <c r="N6436"/>
      <c r="O6436"/>
      <c r="P6436"/>
      <c r="Q6436"/>
      <c r="R6436"/>
      <c r="S6436" s="30"/>
    </row>
    <row r="6437" spans="1:19" x14ac:dyDescent="0.3">
      <c r="A6437" s="25"/>
      <c r="C6437"/>
      <c r="D6437"/>
      <c r="E6437"/>
      <c r="F6437"/>
      <c r="G6437"/>
      <c r="I6437" s="26"/>
      <c r="J6437"/>
      <c r="K6437"/>
      <c r="N6437"/>
      <c r="O6437"/>
      <c r="P6437"/>
      <c r="Q6437"/>
      <c r="R6437"/>
      <c r="S6437" s="30"/>
    </row>
    <row r="6438" spans="1:19" x14ac:dyDescent="0.3">
      <c r="A6438" s="25"/>
      <c r="C6438"/>
      <c r="D6438"/>
      <c r="E6438"/>
      <c r="F6438"/>
      <c r="G6438"/>
      <c r="H6438" s="26"/>
      <c r="I6438" s="26"/>
      <c r="J6438"/>
      <c r="K6438"/>
      <c r="N6438"/>
      <c r="O6438"/>
      <c r="P6438"/>
      <c r="Q6438"/>
      <c r="R6438"/>
      <c r="S6438" s="30"/>
    </row>
    <row r="6439" spans="1:19" x14ac:dyDescent="0.3">
      <c r="A6439" s="25"/>
      <c r="C6439"/>
      <c r="D6439"/>
      <c r="E6439"/>
      <c r="F6439"/>
      <c r="G6439"/>
      <c r="H6439" s="26"/>
      <c r="I6439" s="26"/>
      <c r="J6439"/>
      <c r="K6439"/>
      <c r="N6439"/>
      <c r="O6439"/>
      <c r="P6439"/>
      <c r="Q6439"/>
      <c r="R6439"/>
      <c r="S6439" s="30"/>
    </row>
    <row r="6440" spans="1:19" x14ac:dyDescent="0.3">
      <c r="A6440" s="25"/>
      <c r="C6440"/>
      <c r="D6440"/>
      <c r="E6440"/>
      <c r="F6440"/>
      <c r="G6440"/>
      <c r="H6440" s="26"/>
      <c r="I6440" s="26"/>
      <c r="J6440"/>
      <c r="K6440"/>
      <c r="N6440"/>
      <c r="O6440"/>
      <c r="P6440"/>
      <c r="Q6440"/>
      <c r="R6440"/>
      <c r="S6440" s="30"/>
    </row>
    <row r="6441" spans="1:19" x14ac:dyDescent="0.3">
      <c r="A6441" s="25"/>
      <c r="C6441"/>
      <c r="D6441"/>
      <c r="E6441"/>
      <c r="F6441"/>
      <c r="G6441"/>
      <c r="H6441" s="26"/>
      <c r="I6441" s="26"/>
      <c r="J6441"/>
      <c r="K6441"/>
      <c r="N6441"/>
      <c r="O6441"/>
      <c r="P6441"/>
      <c r="Q6441"/>
      <c r="R6441"/>
      <c r="S6441" s="30"/>
    </row>
    <row r="6442" spans="1:19" x14ac:dyDescent="0.3">
      <c r="A6442" s="25"/>
      <c r="C6442"/>
      <c r="D6442"/>
      <c r="E6442"/>
      <c r="F6442"/>
      <c r="G6442"/>
      <c r="I6442" s="26"/>
      <c r="J6442"/>
      <c r="K6442"/>
      <c r="N6442"/>
      <c r="O6442"/>
      <c r="P6442"/>
      <c r="Q6442"/>
      <c r="R6442"/>
      <c r="S6442" s="30"/>
    </row>
    <row r="6443" spans="1:19" x14ac:dyDescent="0.3">
      <c r="A6443" s="25"/>
      <c r="C6443"/>
      <c r="D6443"/>
      <c r="E6443"/>
      <c r="F6443"/>
      <c r="G6443"/>
      <c r="H6443" s="26"/>
      <c r="I6443" s="26"/>
      <c r="J6443"/>
      <c r="K6443"/>
      <c r="N6443"/>
      <c r="O6443"/>
      <c r="P6443"/>
      <c r="Q6443"/>
      <c r="R6443"/>
      <c r="S6443" s="30"/>
    </row>
    <row r="6444" spans="1:19" x14ac:dyDescent="0.3">
      <c r="A6444" s="25"/>
      <c r="C6444"/>
      <c r="D6444"/>
      <c r="E6444"/>
      <c r="F6444"/>
      <c r="G6444"/>
      <c r="H6444" s="26"/>
      <c r="I6444" s="14"/>
      <c r="J6444"/>
      <c r="K6444"/>
      <c r="N6444"/>
      <c r="O6444"/>
      <c r="P6444"/>
      <c r="Q6444"/>
      <c r="R6444"/>
      <c r="S6444" s="30"/>
    </row>
    <row r="6445" spans="1:19" x14ac:dyDescent="0.3">
      <c r="A6445" s="25"/>
      <c r="C6445"/>
      <c r="D6445"/>
      <c r="E6445"/>
      <c r="F6445"/>
      <c r="G6445"/>
      <c r="J6445"/>
      <c r="K6445"/>
      <c r="N6445"/>
      <c r="O6445"/>
      <c r="P6445"/>
      <c r="Q6445"/>
      <c r="R6445"/>
      <c r="S6445" s="30"/>
    </row>
    <row r="6446" spans="1:19" x14ac:dyDescent="0.3">
      <c r="A6446" s="25"/>
      <c r="C6446"/>
      <c r="D6446"/>
      <c r="E6446"/>
      <c r="F6446"/>
      <c r="G6446"/>
      <c r="H6446" s="26"/>
      <c r="I6446" s="26"/>
      <c r="J6446"/>
      <c r="K6446"/>
      <c r="N6446"/>
      <c r="O6446"/>
      <c r="P6446"/>
      <c r="Q6446"/>
      <c r="R6446"/>
      <c r="S6446" s="30"/>
    </row>
    <row r="6447" spans="1:19" x14ac:dyDescent="0.3">
      <c r="A6447" s="25"/>
      <c r="C6447"/>
      <c r="D6447"/>
      <c r="E6447"/>
      <c r="F6447"/>
      <c r="G6447"/>
      <c r="H6447" s="26"/>
      <c r="I6447" s="26"/>
      <c r="J6447"/>
      <c r="K6447"/>
      <c r="N6447"/>
      <c r="O6447"/>
      <c r="P6447"/>
      <c r="Q6447"/>
      <c r="R6447"/>
      <c r="S6447" s="30"/>
    </row>
    <row r="6448" spans="1:19" x14ac:dyDescent="0.3">
      <c r="A6448" s="25"/>
      <c r="C6448"/>
      <c r="D6448"/>
      <c r="E6448"/>
      <c r="F6448"/>
      <c r="G6448"/>
      <c r="H6448" s="26"/>
      <c r="I6448" s="26"/>
      <c r="J6448"/>
      <c r="K6448"/>
      <c r="N6448"/>
      <c r="O6448"/>
      <c r="P6448"/>
      <c r="Q6448"/>
      <c r="R6448"/>
      <c r="S6448" s="30"/>
    </row>
    <row r="6449" spans="1:19" x14ac:dyDescent="0.3">
      <c r="A6449" s="25"/>
      <c r="C6449"/>
      <c r="D6449"/>
      <c r="E6449"/>
      <c r="F6449"/>
      <c r="G6449"/>
      <c r="H6449" s="26"/>
      <c r="I6449" s="26"/>
      <c r="J6449"/>
      <c r="K6449"/>
      <c r="N6449"/>
      <c r="O6449"/>
      <c r="P6449"/>
      <c r="Q6449"/>
      <c r="R6449"/>
      <c r="S6449" s="30"/>
    </row>
    <row r="6450" spans="1:19" x14ac:dyDescent="0.3">
      <c r="A6450" s="25"/>
      <c r="C6450"/>
      <c r="D6450"/>
      <c r="E6450"/>
      <c r="F6450"/>
      <c r="G6450"/>
      <c r="H6450" s="26"/>
      <c r="I6450" s="26"/>
      <c r="J6450"/>
      <c r="K6450"/>
      <c r="N6450"/>
      <c r="O6450"/>
      <c r="P6450"/>
      <c r="Q6450"/>
      <c r="R6450"/>
      <c r="S6450" s="30"/>
    </row>
    <row r="6451" spans="1:19" x14ac:dyDescent="0.3">
      <c r="A6451" s="25"/>
      <c r="C6451"/>
      <c r="D6451"/>
      <c r="E6451"/>
      <c r="F6451"/>
      <c r="G6451"/>
      <c r="H6451" s="26"/>
      <c r="I6451" s="26"/>
      <c r="J6451"/>
      <c r="K6451"/>
      <c r="N6451"/>
      <c r="O6451"/>
      <c r="P6451"/>
      <c r="Q6451"/>
      <c r="R6451"/>
      <c r="S6451" s="30"/>
    </row>
    <row r="6452" spans="1:19" x14ac:dyDescent="0.3">
      <c r="A6452" s="25"/>
      <c r="C6452"/>
      <c r="D6452"/>
      <c r="E6452"/>
      <c r="F6452"/>
      <c r="G6452"/>
      <c r="H6452" s="26"/>
      <c r="I6452" s="26"/>
      <c r="J6452"/>
      <c r="K6452"/>
      <c r="N6452"/>
      <c r="O6452"/>
      <c r="P6452"/>
      <c r="Q6452"/>
      <c r="R6452"/>
      <c r="S6452" s="30"/>
    </row>
    <row r="6453" spans="1:19" x14ac:dyDescent="0.3">
      <c r="A6453" s="25"/>
      <c r="C6453"/>
      <c r="D6453"/>
      <c r="E6453"/>
      <c r="F6453"/>
      <c r="G6453"/>
      <c r="H6453" s="26"/>
      <c r="I6453" s="26"/>
      <c r="J6453"/>
      <c r="K6453"/>
      <c r="N6453"/>
      <c r="O6453"/>
      <c r="P6453"/>
      <c r="Q6453"/>
      <c r="R6453"/>
      <c r="S6453" s="30"/>
    </row>
    <row r="6454" spans="1:19" x14ac:dyDescent="0.3">
      <c r="A6454" s="25"/>
      <c r="C6454"/>
      <c r="D6454"/>
      <c r="E6454"/>
      <c r="F6454"/>
      <c r="G6454"/>
      <c r="H6454" s="26"/>
      <c r="I6454" s="26"/>
      <c r="J6454"/>
      <c r="K6454"/>
      <c r="N6454"/>
      <c r="O6454"/>
      <c r="P6454"/>
      <c r="Q6454"/>
      <c r="R6454"/>
      <c r="S6454" s="30"/>
    </row>
    <row r="6455" spans="1:19" x14ac:dyDescent="0.3">
      <c r="A6455" s="25"/>
      <c r="C6455"/>
      <c r="D6455"/>
      <c r="E6455"/>
      <c r="F6455"/>
      <c r="G6455"/>
      <c r="H6455" s="26"/>
      <c r="I6455" s="26"/>
      <c r="J6455"/>
      <c r="K6455"/>
      <c r="N6455"/>
      <c r="O6455"/>
      <c r="P6455"/>
      <c r="Q6455"/>
      <c r="R6455"/>
      <c r="S6455" s="30"/>
    </row>
    <row r="6456" spans="1:19" x14ac:dyDescent="0.3">
      <c r="A6456" s="25"/>
      <c r="C6456"/>
      <c r="D6456"/>
      <c r="E6456"/>
      <c r="F6456"/>
      <c r="G6456"/>
      <c r="H6456" s="26"/>
      <c r="I6456" s="26"/>
      <c r="J6456"/>
      <c r="K6456"/>
      <c r="N6456"/>
      <c r="O6456"/>
      <c r="P6456"/>
      <c r="Q6456"/>
      <c r="R6456"/>
      <c r="S6456" s="30"/>
    </row>
    <row r="6457" spans="1:19" x14ac:dyDescent="0.3">
      <c r="A6457" s="25"/>
      <c r="C6457"/>
      <c r="D6457"/>
      <c r="E6457"/>
      <c r="F6457"/>
      <c r="G6457"/>
      <c r="H6457" s="26"/>
      <c r="I6457" s="26"/>
      <c r="J6457"/>
      <c r="K6457"/>
      <c r="N6457"/>
      <c r="O6457"/>
      <c r="P6457"/>
      <c r="Q6457"/>
      <c r="R6457"/>
      <c r="S6457" s="30"/>
    </row>
    <row r="6458" spans="1:19" x14ac:dyDescent="0.3">
      <c r="A6458" s="25"/>
      <c r="C6458"/>
      <c r="D6458"/>
      <c r="E6458"/>
      <c r="F6458"/>
      <c r="G6458"/>
      <c r="H6458" s="26"/>
      <c r="I6458" s="26"/>
      <c r="J6458"/>
      <c r="K6458"/>
      <c r="N6458"/>
      <c r="O6458"/>
      <c r="P6458"/>
      <c r="Q6458"/>
      <c r="R6458"/>
      <c r="S6458" s="30"/>
    </row>
    <row r="6459" spans="1:19" x14ac:dyDescent="0.3">
      <c r="A6459" s="25"/>
      <c r="C6459"/>
      <c r="D6459"/>
      <c r="E6459"/>
      <c r="F6459"/>
      <c r="G6459"/>
      <c r="H6459" s="26"/>
      <c r="I6459" s="26"/>
      <c r="J6459"/>
      <c r="K6459"/>
      <c r="N6459"/>
      <c r="O6459"/>
      <c r="P6459"/>
      <c r="Q6459"/>
      <c r="R6459"/>
      <c r="S6459" s="30"/>
    </row>
    <row r="6460" spans="1:19" x14ac:dyDescent="0.3">
      <c r="A6460" s="25"/>
      <c r="C6460"/>
      <c r="D6460"/>
      <c r="E6460"/>
      <c r="F6460"/>
      <c r="G6460"/>
      <c r="H6460" s="26"/>
      <c r="I6460" s="26"/>
      <c r="J6460"/>
      <c r="K6460"/>
      <c r="N6460"/>
      <c r="O6460"/>
      <c r="P6460"/>
      <c r="Q6460"/>
      <c r="R6460"/>
      <c r="S6460" s="30"/>
    </row>
    <row r="6461" spans="1:19" x14ac:dyDescent="0.3">
      <c r="A6461" s="25"/>
      <c r="C6461"/>
      <c r="D6461"/>
      <c r="E6461"/>
      <c r="F6461"/>
      <c r="G6461"/>
      <c r="H6461" s="26"/>
      <c r="I6461" s="26"/>
      <c r="J6461"/>
      <c r="K6461"/>
      <c r="N6461"/>
      <c r="O6461"/>
      <c r="P6461"/>
      <c r="Q6461"/>
      <c r="R6461"/>
      <c r="S6461" s="30"/>
    </row>
    <row r="6462" spans="1:19" x14ac:dyDescent="0.3">
      <c r="A6462" s="25"/>
      <c r="C6462"/>
      <c r="D6462"/>
      <c r="E6462"/>
      <c r="F6462"/>
      <c r="G6462"/>
      <c r="J6462"/>
      <c r="K6462"/>
      <c r="N6462"/>
      <c r="O6462"/>
      <c r="P6462"/>
      <c r="Q6462"/>
      <c r="R6462"/>
      <c r="S6462" s="30"/>
    </row>
    <row r="6463" spans="1:19" x14ac:dyDescent="0.3">
      <c r="A6463" s="25"/>
      <c r="C6463"/>
      <c r="D6463"/>
      <c r="E6463"/>
      <c r="F6463"/>
      <c r="G6463"/>
      <c r="H6463" s="26"/>
      <c r="I6463" s="26"/>
      <c r="J6463"/>
      <c r="K6463"/>
      <c r="N6463"/>
      <c r="O6463"/>
      <c r="P6463"/>
      <c r="Q6463"/>
      <c r="R6463"/>
      <c r="S6463" s="30"/>
    </row>
    <row r="6464" spans="1:19" x14ac:dyDescent="0.3">
      <c r="A6464" s="25"/>
      <c r="C6464"/>
      <c r="D6464"/>
      <c r="E6464"/>
      <c r="F6464"/>
      <c r="G6464"/>
      <c r="H6464" s="26"/>
      <c r="I6464" s="26"/>
      <c r="J6464"/>
      <c r="K6464"/>
      <c r="N6464"/>
      <c r="O6464"/>
      <c r="P6464"/>
      <c r="Q6464"/>
      <c r="R6464"/>
      <c r="S6464" s="30"/>
    </row>
    <row r="6465" spans="1:19" x14ac:dyDescent="0.3">
      <c r="A6465" s="25"/>
      <c r="C6465"/>
      <c r="D6465"/>
      <c r="E6465"/>
      <c r="F6465"/>
      <c r="G6465"/>
      <c r="H6465" s="26"/>
      <c r="I6465" s="26"/>
      <c r="J6465"/>
      <c r="K6465"/>
      <c r="N6465"/>
      <c r="O6465"/>
      <c r="P6465"/>
      <c r="Q6465"/>
      <c r="R6465"/>
      <c r="S6465" s="30"/>
    </row>
    <row r="6466" spans="1:19" x14ac:dyDescent="0.3">
      <c r="A6466" s="25"/>
      <c r="C6466"/>
      <c r="D6466"/>
      <c r="E6466"/>
      <c r="F6466"/>
      <c r="G6466"/>
      <c r="H6466" s="26"/>
      <c r="I6466" s="26"/>
      <c r="J6466"/>
      <c r="K6466"/>
      <c r="N6466"/>
      <c r="O6466"/>
      <c r="P6466"/>
      <c r="Q6466"/>
      <c r="R6466"/>
      <c r="S6466" s="30"/>
    </row>
    <row r="6467" spans="1:19" x14ac:dyDescent="0.3">
      <c r="A6467" s="25"/>
      <c r="C6467"/>
      <c r="D6467"/>
      <c r="E6467"/>
      <c r="F6467"/>
      <c r="G6467"/>
      <c r="H6467" s="26"/>
      <c r="I6467" s="26"/>
      <c r="J6467"/>
      <c r="K6467"/>
      <c r="N6467"/>
      <c r="O6467"/>
      <c r="P6467"/>
      <c r="Q6467"/>
      <c r="R6467"/>
      <c r="S6467" s="30"/>
    </row>
    <row r="6468" spans="1:19" x14ac:dyDescent="0.3">
      <c r="A6468" s="25"/>
      <c r="C6468"/>
      <c r="D6468"/>
      <c r="E6468"/>
      <c r="F6468"/>
      <c r="G6468"/>
      <c r="H6468" s="26"/>
      <c r="I6468" s="26"/>
      <c r="J6468"/>
      <c r="K6468"/>
      <c r="N6468"/>
      <c r="O6468"/>
      <c r="P6468"/>
      <c r="Q6468"/>
      <c r="R6468"/>
      <c r="S6468" s="30"/>
    </row>
    <row r="6469" spans="1:19" x14ac:dyDescent="0.3">
      <c r="A6469" s="25"/>
      <c r="C6469"/>
      <c r="D6469"/>
      <c r="E6469"/>
      <c r="F6469"/>
      <c r="G6469"/>
      <c r="H6469" s="26"/>
      <c r="I6469" s="26"/>
      <c r="J6469"/>
      <c r="K6469"/>
      <c r="N6469"/>
      <c r="O6469"/>
      <c r="P6469"/>
      <c r="Q6469"/>
      <c r="R6469"/>
      <c r="S6469" s="30"/>
    </row>
    <row r="6470" spans="1:19" x14ac:dyDescent="0.3">
      <c r="A6470" s="25"/>
      <c r="C6470"/>
      <c r="D6470"/>
      <c r="E6470"/>
      <c r="F6470"/>
      <c r="G6470"/>
      <c r="H6470" s="26"/>
      <c r="I6470" s="26"/>
      <c r="J6470"/>
      <c r="K6470"/>
      <c r="N6470"/>
      <c r="O6470"/>
      <c r="P6470"/>
      <c r="Q6470"/>
      <c r="R6470"/>
      <c r="S6470" s="30"/>
    </row>
    <row r="6471" spans="1:19" x14ac:dyDescent="0.3">
      <c r="A6471" s="25"/>
      <c r="C6471"/>
      <c r="D6471"/>
      <c r="E6471"/>
      <c r="F6471"/>
      <c r="G6471"/>
      <c r="H6471" s="26"/>
      <c r="I6471" s="26"/>
      <c r="J6471"/>
      <c r="K6471"/>
      <c r="N6471"/>
      <c r="O6471"/>
      <c r="P6471"/>
      <c r="Q6471"/>
      <c r="R6471"/>
      <c r="S6471" s="30"/>
    </row>
    <row r="6472" spans="1:19" x14ac:dyDescent="0.3">
      <c r="A6472" s="25"/>
      <c r="C6472"/>
      <c r="D6472"/>
      <c r="E6472"/>
      <c r="F6472"/>
      <c r="G6472"/>
      <c r="H6472" s="26"/>
      <c r="I6472" s="26"/>
      <c r="J6472"/>
      <c r="K6472"/>
      <c r="N6472"/>
      <c r="O6472"/>
      <c r="P6472"/>
      <c r="Q6472"/>
      <c r="R6472"/>
      <c r="S6472" s="30"/>
    </row>
    <row r="6473" spans="1:19" x14ac:dyDescent="0.3">
      <c r="A6473" s="25"/>
      <c r="C6473"/>
      <c r="D6473"/>
      <c r="E6473"/>
      <c r="F6473"/>
      <c r="G6473"/>
      <c r="H6473" s="26"/>
      <c r="I6473" s="26"/>
      <c r="J6473"/>
      <c r="K6473"/>
      <c r="N6473"/>
      <c r="O6473"/>
      <c r="P6473"/>
      <c r="Q6473"/>
      <c r="R6473"/>
      <c r="S6473" s="30"/>
    </row>
    <row r="6474" spans="1:19" x14ac:dyDescent="0.3">
      <c r="A6474" s="25"/>
      <c r="C6474"/>
      <c r="D6474"/>
      <c r="E6474"/>
      <c r="F6474"/>
      <c r="G6474"/>
      <c r="H6474" s="26"/>
      <c r="I6474" s="26"/>
      <c r="J6474"/>
      <c r="K6474"/>
      <c r="N6474"/>
      <c r="O6474"/>
      <c r="P6474"/>
      <c r="Q6474"/>
      <c r="R6474"/>
      <c r="S6474" s="30"/>
    </row>
    <row r="6475" spans="1:19" x14ac:dyDescent="0.3">
      <c r="A6475" s="25"/>
      <c r="C6475"/>
      <c r="D6475"/>
      <c r="E6475"/>
      <c r="F6475"/>
      <c r="G6475"/>
      <c r="H6475" s="26"/>
      <c r="I6475" s="26"/>
      <c r="J6475"/>
      <c r="K6475"/>
      <c r="N6475"/>
      <c r="O6475"/>
      <c r="P6475"/>
      <c r="Q6475"/>
      <c r="R6475"/>
      <c r="S6475" s="30"/>
    </row>
    <row r="6476" spans="1:19" x14ac:dyDescent="0.3">
      <c r="A6476" s="25"/>
      <c r="C6476"/>
      <c r="D6476"/>
      <c r="E6476"/>
      <c r="F6476"/>
      <c r="G6476"/>
      <c r="H6476" s="26"/>
      <c r="I6476" s="26"/>
      <c r="J6476"/>
      <c r="K6476"/>
      <c r="N6476"/>
      <c r="O6476"/>
      <c r="P6476"/>
      <c r="Q6476"/>
      <c r="R6476"/>
      <c r="S6476" s="30"/>
    </row>
    <row r="6477" spans="1:19" x14ac:dyDescent="0.3">
      <c r="A6477" s="25"/>
      <c r="C6477"/>
      <c r="D6477"/>
      <c r="E6477"/>
      <c r="F6477"/>
      <c r="G6477"/>
      <c r="H6477" s="26"/>
      <c r="I6477" s="26"/>
      <c r="J6477"/>
      <c r="K6477"/>
      <c r="N6477"/>
      <c r="O6477"/>
      <c r="P6477"/>
      <c r="Q6477"/>
      <c r="R6477"/>
      <c r="S6477" s="30"/>
    </row>
    <row r="6478" spans="1:19" x14ac:dyDescent="0.3">
      <c r="A6478" s="25"/>
      <c r="C6478"/>
      <c r="D6478"/>
      <c r="E6478"/>
      <c r="F6478"/>
      <c r="G6478"/>
      <c r="H6478" s="26"/>
      <c r="I6478" s="26"/>
      <c r="J6478"/>
      <c r="K6478"/>
      <c r="N6478"/>
      <c r="O6478"/>
      <c r="P6478"/>
      <c r="Q6478"/>
      <c r="R6478"/>
      <c r="S6478" s="30"/>
    </row>
    <row r="6479" spans="1:19" x14ac:dyDescent="0.3">
      <c r="A6479" s="25"/>
      <c r="C6479"/>
      <c r="D6479"/>
      <c r="E6479"/>
      <c r="F6479"/>
      <c r="G6479"/>
      <c r="H6479" s="26"/>
      <c r="I6479" s="26"/>
      <c r="J6479"/>
      <c r="K6479"/>
      <c r="N6479"/>
      <c r="O6479"/>
      <c r="P6479"/>
      <c r="Q6479"/>
      <c r="R6479"/>
      <c r="S6479" s="30"/>
    </row>
    <row r="6480" spans="1:19" x14ac:dyDescent="0.3">
      <c r="A6480" s="25"/>
      <c r="C6480"/>
      <c r="D6480"/>
      <c r="E6480"/>
      <c r="F6480"/>
      <c r="G6480"/>
      <c r="H6480" s="26"/>
      <c r="I6480" s="26"/>
      <c r="J6480"/>
      <c r="K6480"/>
      <c r="N6480"/>
      <c r="O6480"/>
      <c r="P6480"/>
      <c r="Q6480"/>
      <c r="R6480"/>
      <c r="S6480" s="30"/>
    </row>
    <row r="6481" spans="1:19" x14ac:dyDescent="0.3">
      <c r="A6481" s="25"/>
      <c r="C6481"/>
      <c r="D6481"/>
      <c r="E6481"/>
      <c r="F6481"/>
      <c r="G6481"/>
      <c r="H6481" s="26"/>
      <c r="I6481" s="26"/>
      <c r="J6481"/>
      <c r="K6481"/>
      <c r="N6481"/>
      <c r="O6481"/>
      <c r="P6481"/>
      <c r="Q6481"/>
      <c r="R6481"/>
      <c r="S6481" s="30"/>
    </row>
    <row r="6482" spans="1:19" x14ac:dyDescent="0.3">
      <c r="A6482" s="25"/>
      <c r="C6482"/>
      <c r="D6482"/>
      <c r="E6482"/>
      <c r="F6482"/>
      <c r="G6482"/>
      <c r="H6482" s="26"/>
      <c r="I6482" s="26"/>
      <c r="J6482"/>
      <c r="K6482"/>
      <c r="N6482"/>
      <c r="O6482"/>
      <c r="P6482"/>
      <c r="Q6482"/>
      <c r="R6482"/>
      <c r="S6482" s="30"/>
    </row>
    <row r="6483" spans="1:19" x14ac:dyDescent="0.3">
      <c r="A6483" s="25"/>
      <c r="C6483"/>
      <c r="D6483"/>
      <c r="E6483"/>
      <c r="F6483"/>
      <c r="G6483"/>
      <c r="H6483" s="26"/>
      <c r="I6483" s="26"/>
      <c r="J6483"/>
      <c r="K6483"/>
      <c r="N6483"/>
      <c r="O6483"/>
      <c r="P6483"/>
      <c r="Q6483"/>
      <c r="R6483"/>
      <c r="S6483" s="30"/>
    </row>
    <row r="6484" spans="1:19" x14ac:dyDescent="0.3">
      <c r="A6484" s="25"/>
      <c r="C6484"/>
      <c r="D6484"/>
      <c r="E6484"/>
      <c r="F6484"/>
      <c r="G6484"/>
      <c r="H6484" s="26"/>
      <c r="I6484" s="26"/>
      <c r="J6484"/>
      <c r="K6484"/>
      <c r="N6484"/>
      <c r="O6484"/>
      <c r="P6484"/>
      <c r="Q6484"/>
      <c r="R6484"/>
      <c r="S6484" s="30"/>
    </row>
    <row r="6485" spans="1:19" x14ac:dyDescent="0.3">
      <c r="A6485" s="25"/>
      <c r="C6485"/>
      <c r="D6485"/>
      <c r="E6485"/>
      <c r="F6485"/>
      <c r="G6485"/>
      <c r="H6485" s="26"/>
      <c r="I6485" s="26"/>
      <c r="J6485"/>
      <c r="K6485"/>
      <c r="N6485"/>
      <c r="O6485"/>
      <c r="P6485"/>
      <c r="Q6485"/>
      <c r="R6485"/>
      <c r="S6485" s="30"/>
    </row>
    <row r="6486" spans="1:19" x14ac:dyDescent="0.3">
      <c r="A6486" s="25"/>
      <c r="C6486"/>
      <c r="D6486"/>
      <c r="E6486"/>
      <c r="F6486"/>
      <c r="G6486"/>
      <c r="H6486" s="26"/>
      <c r="I6486" s="26"/>
      <c r="J6486"/>
      <c r="K6486"/>
      <c r="N6486"/>
      <c r="O6486"/>
      <c r="P6486"/>
      <c r="Q6486"/>
      <c r="R6486"/>
      <c r="S6486" s="30"/>
    </row>
    <row r="6487" spans="1:19" x14ac:dyDescent="0.3">
      <c r="A6487" s="25"/>
      <c r="C6487"/>
      <c r="D6487"/>
      <c r="E6487"/>
      <c r="F6487"/>
      <c r="G6487"/>
      <c r="H6487" s="26"/>
      <c r="I6487" s="26"/>
      <c r="J6487"/>
      <c r="K6487"/>
      <c r="N6487"/>
      <c r="O6487"/>
      <c r="P6487"/>
      <c r="Q6487"/>
      <c r="R6487"/>
      <c r="S6487" s="30"/>
    </row>
    <row r="6488" spans="1:19" x14ac:dyDescent="0.3">
      <c r="A6488" s="25"/>
      <c r="C6488"/>
      <c r="D6488"/>
      <c r="E6488"/>
      <c r="F6488"/>
      <c r="G6488"/>
      <c r="I6488" s="26"/>
      <c r="J6488"/>
      <c r="K6488"/>
      <c r="N6488"/>
      <c r="O6488"/>
      <c r="P6488"/>
      <c r="Q6488"/>
      <c r="R6488"/>
      <c r="S6488" s="30"/>
    </row>
    <row r="6489" spans="1:19" x14ac:dyDescent="0.3">
      <c r="A6489" s="25"/>
      <c r="C6489"/>
      <c r="D6489"/>
      <c r="E6489"/>
      <c r="F6489"/>
      <c r="G6489"/>
      <c r="H6489" s="26"/>
      <c r="I6489" s="26"/>
      <c r="J6489"/>
      <c r="K6489"/>
      <c r="N6489"/>
      <c r="O6489"/>
      <c r="P6489"/>
      <c r="Q6489"/>
      <c r="R6489"/>
      <c r="S6489" s="30"/>
    </row>
    <row r="6490" spans="1:19" x14ac:dyDescent="0.3">
      <c r="A6490" s="25"/>
      <c r="C6490"/>
      <c r="D6490"/>
      <c r="E6490"/>
      <c r="F6490"/>
      <c r="G6490"/>
      <c r="H6490" s="26"/>
      <c r="I6490" s="26"/>
      <c r="J6490"/>
      <c r="K6490"/>
      <c r="N6490"/>
      <c r="O6490"/>
      <c r="P6490"/>
      <c r="Q6490"/>
      <c r="R6490"/>
      <c r="S6490" s="30"/>
    </row>
    <row r="6491" spans="1:19" x14ac:dyDescent="0.3">
      <c r="A6491" s="25"/>
      <c r="C6491"/>
      <c r="D6491"/>
      <c r="E6491"/>
      <c r="F6491"/>
      <c r="G6491"/>
      <c r="H6491" s="26"/>
      <c r="I6491" s="26"/>
      <c r="J6491"/>
      <c r="K6491"/>
      <c r="N6491"/>
      <c r="O6491"/>
      <c r="P6491"/>
      <c r="Q6491"/>
      <c r="R6491"/>
      <c r="S6491" s="30"/>
    </row>
    <row r="6492" spans="1:19" x14ac:dyDescent="0.3">
      <c r="A6492" s="25"/>
      <c r="C6492"/>
      <c r="D6492"/>
      <c r="E6492"/>
      <c r="F6492"/>
      <c r="G6492"/>
      <c r="H6492" s="26"/>
      <c r="I6492" s="26"/>
      <c r="J6492"/>
      <c r="K6492"/>
      <c r="N6492"/>
      <c r="O6492"/>
      <c r="P6492"/>
      <c r="Q6492"/>
      <c r="R6492"/>
      <c r="S6492" s="30"/>
    </row>
    <row r="6493" spans="1:19" x14ac:dyDescent="0.3">
      <c r="A6493" s="25"/>
      <c r="C6493"/>
      <c r="D6493"/>
      <c r="E6493"/>
      <c r="F6493"/>
      <c r="G6493"/>
      <c r="H6493" s="26"/>
      <c r="I6493" s="26"/>
      <c r="J6493"/>
      <c r="K6493"/>
      <c r="N6493"/>
      <c r="O6493"/>
      <c r="P6493"/>
      <c r="Q6493"/>
      <c r="R6493"/>
      <c r="S6493" s="30"/>
    </row>
    <row r="6494" spans="1:19" x14ac:dyDescent="0.3">
      <c r="A6494" s="25"/>
      <c r="C6494"/>
      <c r="D6494"/>
      <c r="E6494"/>
      <c r="F6494"/>
      <c r="G6494"/>
      <c r="H6494" s="26"/>
      <c r="I6494" s="26"/>
      <c r="J6494"/>
      <c r="K6494"/>
      <c r="N6494"/>
      <c r="O6494"/>
      <c r="P6494"/>
      <c r="Q6494"/>
      <c r="R6494"/>
      <c r="S6494" s="30"/>
    </row>
    <row r="6495" spans="1:19" x14ac:dyDescent="0.3">
      <c r="A6495" s="25"/>
      <c r="C6495"/>
      <c r="D6495"/>
      <c r="E6495"/>
      <c r="F6495"/>
      <c r="G6495"/>
      <c r="H6495" s="26"/>
      <c r="I6495" s="26"/>
      <c r="J6495"/>
      <c r="K6495"/>
      <c r="N6495"/>
      <c r="O6495"/>
      <c r="P6495"/>
      <c r="Q6495"/>
      <c r="R6495"/>
      <c r="S6495" s="30"/>
    </row>
    <row r="6496" spans="1:19" x14ac:dyDescent="0.3">
      <c r="A6496" s="25"/>
      <c r="C6496"/>
      <c r="D6496"/>
      <c r="E6496"/>
      <c r="F6496"/>
      <c r="G6496"/>
      <c r="I6496" s="26"/>
      <c r="J6496"/>
      <c r="K6496"/>
      <c r="N6496"/>
      <c r="O6496"/>
      <c r="P6496"/>
      <c r="Q6496"/>
      <c r="R6496"/>
      <c r="S6496" s="30"/>
    </row>
    <row r="6497" spans="1:19" x14ac:dyDescent="0.3">
      <c r="A6497" s="25"/>
      <c r="C6497"/>
      <c r="D6497"/>
      <c r="E6497"/>
      <c r="F6497"/>
      <c r="G6497"/>
      <c r="H6497" s="26"/>
      <c r="I6497" s="26"/>
      <c r="J6497"/>
      <c r="K6497"/>
      <c r="N6497"/>
      <c r="O6497"/>
      <c r="P6497"/>
      <c r="Q6497"/>
      <c r="R6497"/>
      <c r="S6497" s="30"/>
    </row>
    <row r="6498" spans="1:19" x14ac:dyDescent="0.3">
      <c r="A6498" s="25"/>
      <c r="C6498"/>
      <c r="D6498"/>
      <c r="E6498"/>
      <c r="F6498"/>
      <c r="G6498"/>
      <c r="I6498" s="26"/>
      <c r="J6498"/>
      <c r="K6498"/>
      <c r="N6498"/>
      <c r="O6498"/>
      <c r="P6498"/>
      <c r="Q6498"/>
      <c r="R6498"/>
      <c r="S6498" s="30"/>
    </row>
    <row r="6499" spans="1:19" x14ac:dyDescent="0.3">
      <c r="A6499" s="25"/>
      <c r="C6499"/>
      <c r="D6499"/>
      <c r="E6499"/>
      <c r="F6499"/>
      <c r="G6499"/>
      <c r="H6499" s="26"/>
      <c r="I6499" s="26"/>
      <c r="J6499"/>
      <c r="K6499"/>
      <c r="N6499"/>
      <c r="O6499"/>
      <c r="P6499"/>
      <c r="Q6499"/>
      <c r="R6499"/>
      <c r="S6499" s="30"/>
    </row>
    <row r="6500" spans="1:19" x14ac:dyDescent="0.3">
      <c r="A6500" s="25"/>
      <c r="C6500"/>
      <c r="D6500"/>
      <c r="E6500"/>
      <c r="F6500"/>
      <c r="G6500"/>
      <c r="H6500" s="26"/>
      <c r="I6500" s="26"/>
      <c r="J6500"/>
      <c r="K6500"/>
      <c r="N6500"/>
      <c r="O6500"/>
      <c r="P6500"/>
      <c r="Q6500"/>
      <c r="R6500"/>
      <c r="S6500" s="30"/>
    </row>
    <row r="6501" spans="1:19" x14ac:dyDescent="0.3">
      <c r="A6501" s="25"/>
      <c r="C6501"/>
      <c r="D6501"/>
      <c r="E6501"/>
      <c r="F6501"/>
      <c r="G6501"/>
      <c r="J6501"/>
      <c r="K6501"/>
      <c r="N6501"/>
      <c r="O6501"/>
      <c r="P6501"/>
      <c r="Q6501"/>
      <c r="R6501"/>
      <c r="S6501" s="30"/>
    </row>
    <row r="6502" spans="1:19" x14ac:dyDescent="0.3">
      <c r="A6502" s="25"/>
      <c r="C6502"/>
      <c r="D6502"/>
      <c r="E6502"/>
      <c r="F6502"/>
      <c r="G6502"/>
      <c r="H6502" s="26"/>
      <c r="I6502" s="26"/>
      <c r="J6502"/>
      <c r="K6502"/>
      <c r="N6502"/>
      <c r="O6502"/>
      <c r="P6502"/>
      <c r="Q6502"/>
      <c r="R6502"/>
      <c r="S6502" s="30"/>
    </row>
    <row r="6503" spans="1:19" x14ac:dyDescent="0.3">
      <c r="A6503" s="25"/>
      <c r="C6503"/>
      <c r="D6503"/>
      <c r="E6503"/>
      <c r="F6503"/>
      <c r="G6503"/>
      <c r="H6503" s="26"/>
      <c r="I6503" s="26"/>
      <c r="J6503"/>
      <c r="K6503"/>
      <c r="N6503"/>
      <c r="O6503"/>
      <c r="P6503"/>
      <c r="Q6503"/>
      <c r="R6503"/>
      <c r="S6503" s="30"/>
    </row>
    <row r="6504" spans="1:19" x14ac:dyDescent="0.3">
      <c r="A6504" s="25"/>
      <c r="C6504"/>
      <c r="D6504"/>
      <c r="E6504"/>
      <c r="F6504"/>
      <c r="G6504"/>
      <c r="H6504" s="26"/>
      <c r="I6504" s="26"/>
      <c r="J6504"/>
      <c r="K6504"/>
      <c r="N6504"/>
      <c r="O6504"/>
      <c r="P6504"/>
      <c r="Q6504"/>
      <c r="R6504"/>
      <c r="S6504" s="30"/>
    </row>
    <row r="6505" spans="1:19" x14ac:dyDescent="0.3">
      <c r="A6505" s="25"/>
      <c r="C6505"/>
      <c r="D6505"/>
      <c r="E6505"/>
      <c r="F6505"/>
      <c r="G6505"/>
      <c r="H6505" s="26"/>
      <c r="I6505" s="26"/>
      <c r="J6505"/>
      <c r="K6505"/>
      <c r="N6505"/>
      <c r="O6505"/>
      <c r="P6505"/>
      <c r="Q6505"/>
      <c r="R6505"/>
      <c r="S6505" s="30"/>
    </row>
    <row r="6506" spans="1:19" x14ac:dyDescent="0.3">
      <c r="A6506" s="25"/>
      <c r="C6506"/>
      <c r="D6506"/>
      <c r="E6506"/>
      <c r="F6506"/>
      <c r="G6506"/>
      <c r="H6506" s="26"/>
      <c r="I6506" s="26"/>
      <c r="J6506"/>
      <c r="K6506"/>
      <c r="N6506"/>
      <c r="O6506"/>
      <c r="P6506"/>
      <c r="Q6506"/>
      <c r="R6506"/>
      <c r="S6506" s="30"/>
    </row>
    <row r="6507" spans="1:19" x14ac:dyDescent="0.3">
      <c r="A6507" s="25"/>
      <c r="C6507"/>
      <c r="D6507"/>
      <c r="E6507"/>
      <c r="F6507"/>
      <c r="G6507"/>
      <c r="H6507" s="26"/>
      <c r="I6507" s="26"/>
      <c r="J6507"/>
      <c r="K6507"/>
      <c r="N6507"/>
      <c r="O6507"/>
      <c r="P6507"/>
      <c r="Q6507"/>
      <c r="R6507"/>
      <c r="S6507" s="30"/>
    </row>
    <row r="6508" spans="1:19" x14ac:dyDescent="0.3">
      <c r="A6508" s="25"/>
      <c r="C6508"/>
      <c r="D6508"/>
      <c r="E6508"/>
      <c r="F6508"/>
      <c r="G6508"/>
      <c r="H6508" s="26"/>
      <c r="I6508" s="26"/>
      <c r="J6508"/>
      <c r="K6508"/>
      <c r="N6508"/>
      <c r="O6508"/>
      <c r="P6508"/>
      <c r="Q6508"/>
      <c r="R6508"/>
      <c r="S6508" s="30"/>
    </row>
    <row r="6509" spans="1:19" x14ac:dyDescent="0.3">
      <c r="A6509" s="25"/>
      <c r="C6509"/>
      <c r="D6509"/>
      <c r="E6509"/>
      <c r="F6509"/>
      <c r="G6509"/>
      <c r="H6509" s="26"/>
      <c r="I6509" s="26"/>
      <c r="J6509"/>
      <c r="K6509"/>
      <c r="N6509"/>
      <c r="O6509"/>
      <c r="P6509"/>
      <c r="Q6509"/>
      <c r="R6509"/>
      <c r="S6509" s="30"/>
    </row>
    <row r="6510" spans="1:19" x14ac:dyDescent="0.3">
      <c r="A6510" s="25"/>
      <c r="C6510"/>
      <c r="D6510"/>
      <c r="E6510"/>
      <c r="F6510"/>
      <c r="G6510"/>
      <c r="H6510" s="26"/>
      <c r="I6510" s="26"/>
      <c r="J6510"/>
      <c r="K6510"/>
      <c r="N6510"/>
      <c r="O6510"/>
      <c r="P6510"/>
      <c r="Q6510"/>
      <c r="R6510"/>
      <c r="S6510" s="30"/>
    </row>
    <row r="6511" spans="1:19" x14ac:dyDescent="0.3">
      <c r="A6511" s="25"/>
      <c r="C6511"/>
      <c r="D6511"/>
      <c r="E6511"/>
      <c r="F6511"/>
      <c r="G6511"/>
      <c r="H6511" s="26"/>
      <c r="I6511" s="26"/>
      <c r="J6511"/>
      <c r="K6511"/>
      <c r="N6511"/>
      <c r="O6511"/>
      <c r="P6511"/>
      <c r="Q6511"/>
      <c r="R6511"/>
      <c r="S6511" s="30"/>
    </row>
    <row r="6512" spans="1:19" x14ac:dyDescent="0.3">
      <c r="A6512" s="25"/>
      <c r="C6512"/>
      <c r="D6512"/>
      <c r="E6512"/>
      <c r="F6512"/>
      <c r="G6512"/>
      <c r="H6512" s="26"/>
      <c r="I6512" s="26"/>
      <c r="J6512"/>
      <c r="K6512"/>
      <c r="N6512"/>
      <c r="O6512"/>
      <c r="P6512"/>
      <c r="Q6512"/>
      <c r="R6512"/>
      <c r="S6512" s="30"/>
    </row>
    <row r="6513" spans="1:19" x14ac:dyDescent="0.3">
      <c r="A6513" s="25"/>
      <c r="C6513"/>
      <c r="D6513"/>
      <c r="E6513"/>
      <c r="F6513"/>
      <c r="G6513"/>
      <c r="I6513" s="26"/>
      <c r="J6513"/>
      <c r="K6513"/>
      <c r="N6513"/>
      <c r="O6513"/>
      <c r="P6513"/>
      <c r="Q6513"/>
      <c r="R6513"/>
      <c r="S6513" s="30"/>
    </row>
    <row r="6514" spans="1:19" x14ac:dyDescent="0.3">
      <c r="A6514" s="25"/>
      <c r="C6514"/>
      <c r="D6514"/>
      <c r="E6514"/>
      <c r="F6514"/>
      <c r="G6514"/>
      <c r="H6514" s="26"/>
      <c r="I6514" s="26"/>
      <c r="J6514"/>
      <c r="K6514"/>
      <c r="N6514"/>
      <c r="O6514"/>
      <c r="P6514"/>
      <c r="Q6514"/>
      <c r="R6514"/>
      <c r="S6514" s="30"/>
    </row>
    <row r="6515" spans="1:19" x14ac:dyDescent="0.3">
      <c r="A6515" s="25"/>
      <c r="C6515"/>
      <c r="D6515"/>
      <c r="E6515"/>
      <c r="F6515"/>
      <c r="G6515"/>
      <c r="H6515" s="26"/>
      <c r="I6515" s="26"/>
      <c r="J6515"/>
      <c r="K6515"/>
      <c r="N6515"/>
      <c r="O6515"/>
      <c r="P6515"/>
      <c r="Q6515"/>
      <c r="R6515"/>
      <c r="S6515" s="30"/>
    </row>
    <row r="6516" spans="1:19" x14ac:dyDescent="0.3">
      <c r="A6516" s="25"/>
      <c r="C6516"/>
      <c r="D6516"/>
      <c r="E6516"/>
      <c r="F6516"/>
      <c r="G6516"/>
      <c r="H6516" s="26"/>
      <c r="I6516" s="26"/>
      <c r="J6516"/>
      <c r="K6516"/>
      <c r="N6516"/>
      <c r="O6516"/>
      <c r="P6516"/>
      <c r="Q6516"/>
      <c r="R6516"/>
      <c r="S6516" s="30"/>
    </row>
    <row r="6517" spans="1:19" x14ac:dyDescent="0.3">
      <c r="A6517" s="25"/>
      <c r="C6517"/>
      <c r="D6517"/>
      <c r="E6517"/>
      <c r="F6517"/>
      <c r="G6517"/>
      <c r="H6517" s="26"/>
      <c r="I6517" s="26"/>
      <c r="J6517"/>
      <c r="K6517"/>
      <c r="N6517"/>
      <c r="O6517"/>
      <c r="P6517"/>
      <c r="Q6517"/>
      <c r="R6517"/>
      <c r="S6517" s="30"/>
    </row>
    <row r="6518" spans="1:19" x14ac:dyDescent="0.3">
      <c r="A6518" s="25"/>
      <c r="C6518"/>
      <c r="D6518"/>
      <c r="E6518"/>
      <c r="F6518"/>
      <c r="G6518"/>
      <c r="H6518" s="26"/>
      <c r="I6518" s="26"/>
      <c r="J6518"/>
      <c r="K6518"/>
      <c r="N6518"/>
      <c r="O6518"/>
      <c r="P6518"/>
      <c r="Q6518"/>
      <c r="R6518"/>
      <c r="S6518" s="30"/>
    </row>
    <row r="6519" spans="1:19" x14ac:dyDescent="0.3">
      <c r="A6519" s="25"/>
      <c r="C6519"/>
      <c r="D6519"/>
      <c r="E6519"/>
      <c r="F6519"/>
      <c r="G6519"/>
      <c r="H6519" s="26"/>
      <c r="I6519" s="26"/>
      <c r="J6519"/>
      <c r="K6519"/>
      <c r="N6519"/>
      <c r="O6519"/>
      <c r="P6519"/>
      <c r="Q6519"/>
      <c r="R6519"/>
      <c r="S6519" s="30"/>
    </row>
    <row r="6520" spans="1:19" x14ac:dyDescent="0.3">
      <c r="A6520" s="25"/>
      <c r="C6520"/>
      <c r="D6520"/>
      <c r="E6520"/>
      <c r="F6520"/>
      <c r="G6520"/>
      <c r="H6520" s="26"/>
      <c r="I6520" s="26"/>
      <c r="J6520"/>
      <c r="K6520"/>
      <c r="N6520"/>
      <c r="O6520"/>
      <c r="P6520"/>
      <c r="Q6520"/>
      <c r="R6520"/>
      <c r="S6520" s="30"/>
    </row>
    <row r="6521" spans="1:19" x14ac:dyDescent="0.3">
      <c r="A6521" s="25"/>
      <c r="C6521"/>
      <c r="D6521"/>
      <c r="E6521"/>
      <c r="F6521"/>
      <c r="G6521"/>
      <c r="H6521" s="26"/>
      <c r="I6521" s="26"/>
      <c r="J6521"/>
      <c r="K6521"/>
      <c r="N6521"/>
      <c r="O6521"/>
      <c r="P6521"/>
      <c r="Q6521"/>
      <c r="R6521"/>
      <c r="S6521" s="30"/>
    </row>
    <row r="6522" spans="1:19" x14ac:dyDescent="0.3">
      <c r="A6522" s="25"/>
      <c r="C6522"/>
      <c r="D6522"/>
      <c r="E6522"/>
      <c r="F6522"/>
      <c r="G6522"/>
      <c r="H6522" s="26"/>
      <c r="I6522" s="26"/>
      <c r="J6522"/>
      <c r="K6522"/>
      <c r="N6522"/>
      <c r="O6522"/>
      <c r="P6522"/>
      <c r="Q6522"/>
      <c r="R6522"/>
      <c r="S6522" s="30"/>
    </row>
    <row r="6523" spans="1:19" x14ac:dyDescent="0.3">
      <c r="A6523" s="25"/>
      <c r="C6523"/>
      <c r="D6523"/>
      <c r="E6523"/>
      <c r="F6523"/>
      <c r="G6523"/>
      <c r="H6523" s="26"/>
      <c r="I6523" s="26"/>
      <c r="J6523"/>
      <c r="K6523"/>
      <c r="N6523"/>
      <c r="O6523"/>
      <c r="P6523"/>
      <c r="Q6523"/>
      <c r="R6523"/>
      <c r="S6523" s="30"/>
    </row>
    <row r="6524" spans="1:19" x14ac:dyDescent="0.3">
      <c r="A6524" s="25"/>
      <c r="C6524"/>
      <c r="D6524"/>
      <c r="E6524"/>
      <c r="F6524"/>
      <c r="G6524"/>
      <c r="H6524" s="26"/>
      <c r="I6524" s="26"/>
      <c r="J6524"/>
      <c r="K6524"/>
      <c r="N6524"/>
      <c r="O6524"/>
      <c r="P6524"/>
      <c r="Q6524"/>
      <c r="R6524"/>
      <c r="S6524" s="30"/>
    </row>
    <row r="6525" spans="1:19" x14ac:dyDescent="0.3">
      <c r="A6525" s="25"/>
      <c r="C6525"/>
      <c r="D6525"/>
      <c r="E6525"/>
      <c r="F6525"/>
      <c r="G6525"/>
      <c r="H6525" s="26"/>
      <c r="I6525" s="26"/>
      <c r="J6525"/>
      <c r="K6525"/>
      <c r="N6525"/>
      <c r="O6525"/>
      <c r="P6525"/>
      <c r="Q6525"/>
      <c r="R6525"/>
      <c r="S6525" s="30"/>
    </row>
    <row r="6526" spans="1:19" x14ac:dyDescent="0.3">
      <c r="A6526" s="25"/>
      <c r="C6526"/>
      <c r="D6526"/>
      <c r="E6526"/>
      <c r="F6526"/>
      <c r="G6526"/>
      <c r="H6526" s="26"/>
      <c r="I6526" s="26"/>
      <c r="J6526"/>
      <c r="K6526"/>
      <c r="N6526"/>
      <c r="O6526"/>
      <c r="P6526"/>
      <c r="Q6526"/>
      <c r="R6526"/>
      <c r="S6526" s="30"/>
    </row>
    <row r="6527" spans="1:19" x14ac:dyDescent="0.3">
      <c r="A6527" s="25"/>
      <c r="C6527"/>
      <c r="D6527"/>
      <c r="E6527"/>
      <c r="F6527"/>
      <c r="G6527"/>
      <c r="H6527" s="26"/>
      <c r="I6527" s="26"/>
      <c r="J6527"/>
      <c r="K6527"/>
      <c r="N6527"/>
      <c r="O6527"/>
      <c r="P6527"/>
      <c r="Q6527"/>
      <c r="R6527"/>
      <c r="S6527" s="30"/>
    </row>
    <row r="6528" spans="1:19" x14ac:dyDescent="0.3">
      <c r="A6528" s="25"/>
      <c r="C6528"/>
      <c r="D6528"/>
      <c r="E6528"/>
      <c r="F6528"/>
      <c r="G6528"/>
      <c r="H6528" s="26"/>
      <c r="I6528" s="26"/>
      <c r="J6528"/>
      <c r="K6528"/>
      <c r="N6528"/>
      <c r="O6528"/>
      <c r="P6528"/>
      <c r="Q6528"/>
      <c r="R6528"/>
      <c r="S6528" s="30"/>
    </row>
    <row r="6529" spans="1:19" x14ac:dyDescent="0.3">
      <c r="A6529" s="25"/>
      <c r="C6529"/>
      <c r="D6529"/>
      <c r="E6529"/>
      <c r="F6529"/>
      <c r="G6529"/>
      <c r="H6529" s="26"/>
      <c r="I6529" s="26"/>
      <c r="J6529"/>
      <c r="K6529"/>
      <c r="N6529"/>
      <c r="O6529"/>
      <c r="P6529"/>
      <c r="Q6529"/>
      <c r="R6529"/>
      <c r="S6529" s="30"/>
    </row>
    <row r="6530" spans="1:19" x14ac:dyDescent="0.3">
      <c r="A6530" s="25"/>
      <c r="C6530"/>
      <c r="D6530"/>
      <c r="E6530"/>
      <c r="F6530"/>
      <c r="G6530"/>
      <c r="H6530" s="26"/>
      <c r="I6530" s="26"/>
      <c r="J6530"/>
      <c r="K6530"/>
      <c r="N6530"/>
      <c r="O6530"/>
      <c r="P6530"/>
      <c r="Q6530"/>
      <c r="R6530"/>
      <c r="S6530" s="30"/>
    </row>
    <row r="6531" spans="1:19" x14ac:dyDescent="0.3">
      <c r="A6531" s="25"/>
      <c r="C6531"/>
      <c r="D6531"/>
      <c r="E6531"/>
      <c r="F6531"/>
      <c r="G6531"/>
      <c r="H6531" s="26"/>
      <c r="I6531" s="26"/>
      <c r="J6531"/>
      <c r="K6531"/>
      <c r="N6531"/>
      <c r="O6531"/>
      <c r="P6531"/>
      <c r="Q6531"/>
      <c r="R6531"/>
      <c r="S6531" s="30"/>
    </row>
    <row r="6532" spans="1:19" x14ac:dyDescent="0.3">
      <c r="A6532" s="25"/>
      <c r="C6532"/>
      <c r="D6532"/>
      <c r="E6532"/>
      <c r="F6532"/>
      <c r="G6532"/>
      <c r="H6532" s="26"/>
      <c r="I6532" s="26"/>
      <c r="J6532"/>
      <c r="K6532"/>
      <c r="N6532"/>
      <c r="O6532"/>
      <c r="P6532"/>
      <c r="Q6532"/>
      <c r="R6532"/>
      <c r="S6532" s="30"/>
    </row>
    <row r="6533" spans="1:19" x14ac:dyDescent="0.3">
      <c r="A6533" s="25"/>
      <c r="C6533"/>
      <c r="D6533"/>
      <c r="E6533"/>
      <c r="F6533"/>
      <c r="G6533"/>
      <c r="H6533" s="26"/>
      <c r="I6533" s="26"/>
      <c r="J6533"/>
      <c r="K6533"/>
      <c r="N6533"/>
      <c r="O6533"/>
      <c r="P6533"/>
      <c r="Q6533"/>
      <c r="R6533"/>
      <c r="S6533" s="30"/>
    </row>
    <row r="6534" spans="1:19" x14ac:dyDescent="0.3">
      <c r="A6534" s="25"/>
      <c r="C6534"/>
      <c r="D6534"/>
      <c r="E6534"/>
      <c r="F6534"/>
      <c r="G6534"/>
      <c r="H6534" s="26"/>
      <c r="I6534" s="26"/>
      <c r="J6534"/>
      <c r="K6534"/>
      <c r="N6534"/>
      <c r="O6534"/>
      <c r="P6534"/>
      <c r="Q6534"/>
      <c r="R6534"/>
      <c r="S6534" s="30"/>
    </row>
    <row r="6535" spans="1:19" x14ac:dyDescent="0.3">
      <c r="A6535" s="25"/>
      <c r="C6535"/>
      <c r="D6535"/>
      <c r="E6535"/>
      <c r="F6535"/>
      <c r="G6535"/>
      <c r="H6535" s="26"/>
      <c r="I6535" s="26"/>
      <c r="J6535"/>
      <c r="K6535"/>
      <c r="N6535"/>
      <c r="O6535"/>
      <c r="P6535"/>
      <c r="Q6535"/>
      <c r="R6535"/>
      <c r="S6535" s="30"/>
    </row>
    <row r="6536" spans="1:19" x14ac:dyDescent="0.3">
      <c r="A6536" s="25"/>
      <c r="C6536"/>
      <c r="D6536"/>
      <c r="E6536"/>
      <c r="F6536"/>
      <c r="G6536"/>
      <c r="H6536" s="26"/>
      <c r="I6536" s="26"/>
      <c r="J6536"/>
      <c r="K6536"/>
      <c r="N6536"/>
      <c r="O6536"/>
      <c r="P6536"/>
      <c r="Q6536"/>
      <c r="R6536"/>
      <c r="S6536" s="30"/>
    </row>
    <row r="6537" spans="1:19" x14ac:dyDescent="0.3">
      <c r="A6537" s="25"/>
      <c r="C6537"/>
      <c r="D6537"/>
      <c r="E6537"/>
      <c r="F6537"/>
      <c r="G6537"/>
      <c r="H6537" s="26"/>
      <c r="I6537" s="26"/>
      <c r="J6537"/>
      <c r="K6537"/>
      <c r="N6537"/>
      <c r="O6537"/>
      <c r="P6537"/>
      <c r="Q6537"/>
      <c r="R6537"/>
      <c r="S6537" s="30"/>
    </row>
    <row r="6538" spans="1:19" x14ac:dyDescent="0.3">
      <c r="A6538" s="25"/>
      <c r="C6538"/>
      <c r="D6538"/>
      <c r="E6538"/>
      <c r="F6538"/>
      <c r="G6538"/>
      <c r="H6538" s="26"/>
      <c r="I6538" s="26"/>
      <c r="J6538"/>
      <c r="K6538"/>
      <c r="N6538"/>
      <c r="O6538"/>
      <c r="P6538"/>
      <c r="Q6538"/>
      <c r="R6538"/>
      <c r="S6538" s="30"/>
    </row>
    <row r="6539" spans="1:19" x14ac:dyDescent="0.3">
      <c r="A6539" s="25"/>
      <c r="C6539"/>
      <c r="D6539"/>
      <c r="E6539"/>
      <c r="F6539"/>
      <c r="G6539"/>
      <c r="H6539" s="26"/>
      <c r="I6539" s="26"/>
      <c r="J6539"/>
      <c r="K6539"/>
      <c r="N6539"/>
      <c r="O6539"/>
      <c r="P6539"/>
      <c r="Q6539"/>
      <c r="R6539"/>
      <c r="S6539" s="30"/>
    </row>
    <row r="6540" spans="1:19" x14ac:dyDescent="0.3">
      <c r="A6540" s="25"/>
      <c r="C6540"/>
      <c r="D6540"/>
      <c r="E6540"/>
      <c r="F6540"/>
      <c r="G6540"/>
      <c r="J6540"/>
      <c r="K6540"/>
      <c r="N6540"/>
      <c r="O6540"/>
      <c r="P6540"/>
      <c r="Q6540"/>
      <c r="R6540"/>
      <c r="S6540" s="30"/>
    </row>
    <row r="6541" spans="1:19" x14ac:dyDescent="0.3">
      <c r="A6541" s="25"/>
      <c r="C6541"/>
      <c r="D6541"/>
      <c r="E6541"/>
      <c r="F6541"/>
      <c r="G6541"/>
      <c r="H6541" s="26"/>
      <c r="I6541" s="26"/>
      <c r="J6541"/>
      <c r="K6541"/>
      <c r="N6541"/>
      <c r="O6541"/>
      <c r="P6541"/>
      <c r="Q6541"/>
      <c r="R6541"/>
      <c r="S6541" s="30"/>
    </row>
    <row r="6542" spans="1:19" x14ac:dyDescent="0.3">
      <c r="A6542" s="25"/>
      <c r="C6542"/>
      <c r="D6542"/>
      <c r="E6542"/>
      <c r="F6542"/>
      <c r="G6542"/>
      <c r="H6542" s="26"/>
      <c r="I6542" s="26"/>
      <c r="J6542"/>
      <c r="K6542"/>
      <c r="N6542"/>
      <c r="O6542"/>
      <c r="P6542"/>
      <c r="Q6542"/>
      <c r="R6542"/>
      <c r="S6542" s="30"/>
    </row>
    <row r="6543" spans="1:19" x14ac:dyDescent="0.3">
      <c r="A6543" s="25"/>
      <c r="C6543"/>
      <c r="D6543"/>
      <c r="E6543"/>
      <c r="F6543"/>
      <c r="G6543"/>
      <c r="H6543" s="26"/>
      <c r="I6543" s="26"/>
      <c r="J6543"/>
      <c r="K6543"/>
      <c r="N6543"/>
      <c r="O6543"/>
      <c r="P6543"/>
      <c r="Q6543"/>
      <c r="R6543"/>
      <c r="S6543" s="30"/>
    </row>
    <row r="6544" spans="1:19" x14ac:dyDescent="0.3">
      <c r="A6544" s="25"/>
      <c r="C6544"/>
      <c r="D6544"/>
      <c r="E6544"/>
      <c r="F6544"/>
      <c r="G6544"/>
      <c r="H6544" s="26"/>
      <c r="I6544" s="26"/>
      <c r="J6544"/>
      <c r="K6544"/>
      <c r="N6544"/>
      <c r="O6544"/>
      <c r="P6544"/>
      <c r="Q6544"/>
      <c r="R6544"/>
      <c r="S6544" s="30"/>
    </row>
    <row r="6545" spans="1:19" x14ac:dyDescent="0.3">
      <c r="A6545" s="25"/>
      <c r="C6545"/>
      <c r="D6545"/>
      <c r="E6545"/>
      <c r="F6545"/>
      <c r="G6545"/>
      <c r="H6545" s="26"/>
      <c r="I6545" s="26"/>
      <c r="J6545"/>
      <c r="K6545"/>
      <c r="N6545"/>
      <c r="O6545"/>
      <c r="P6545"/>
      <c r="Q6545"/>
      <c r="R6545"/>
      <c r="S6545" s="30"/>
    </row>
    <row r="6546" spans="1:19" x14ac:dyDescent="0.3">
      <c r="A6546" s="25"/>
      <c r="C6546"/>
      <c r="D6546"/>
      <c r="E6546"/>
      <c r="F6546"/>
      <c r="G6546"/>
      <c r="I6546" s="26"/>
      <c r="J6546"/>
      <c r="K6546"/>
      <c r="N6546"/>
      <c r="O6546"/>
      <c r="P6546"/>
      <c r="Q6546"/>
      <c r="R6546"/>
      <c r="S6546" s="30"/>
    </row>
    <row r="6547" spans="1:19" x14ac:dyDescent="0.3">
      <c r="A6547" s="25"/>
      <c r="C6547"/>
      <c r="D6547"/>
      <c r="E6547"/>
      <c r="F6547"/>
      <c r="G6547"/>
      <c r="H6547" s="26"/>
      <c r="I6547" s="26"/>
      <c r="J6547"/>
      <c r="K6547"/>
      <c r="N6547"/>
      <c r="O6547"/>
      <c r="P6547"/>
      <c r="Q6547"/>
      <c r="R6547"/>
      <c r="S6547" s="30"/>
    </row>
    <row r="6548" spans="1:19" x14ac:dyDescent="0.3">
      <c r="A6548" s="25"/>
      <c r="C6548"/>
      <c r="D6548"/>
      <c r="E6548"/>
      <c r="F6548"/>
      <c r="G6548"/>
      <c r="J6548"/>
      <c r="K6548"/>
      <c r="N6548"/>
      <c r="O6548"/>
      <c r="P6548"/>
      <c r="Q6548"/>
      <c r="R6548"/>
      <c r="S6548" s="30"/>
    </row>
    <row r="6549" spans="1:19" x14ac:dyDescent="0.3">
      <c r="A6549" s="25"/>
      <c r="C6549"/>
      <c r="D6549"/>
      <c r="E6549"/>
      <c r="F6549"/>
      <c r="G6549"/>
      <c r="H6549" s="26"/>
      <c r="I6549" s="26"/>
      <c r="J6549"/>
      <c r="K6549"/>
      <c r="N6549"/>
      <c r="O6549"/>
      <c r="P6549"/>
      <c r="Q6549"/>
      <c r="R6549"/>
      <c r="S6549" s="30"/>
    </row>
    <row r="6550" spans="1:19" x14ac:dyDescent="0.3">
      <c r="A6550" s="25"/>
      <c r="C6550"/>
      <c r="D6550"/>
      <c r="E6550"/>
      <c r="F6550"/>
      <c r="G6550"/>
      <c r="H6550" s="26"/>
      <c r="I6550" s="26"/>
      <c r="J6550"/>
      <c r="K6550"/>
      <c r="N6550"/>
      <c r="O6550"/>
      <c r="P6550"/>
      <c r="Q6550"/>
      <c r="R6550"/>
      <c r="S6550" s="30"/>
    </row>
    <row r="6551" spans="1:19" x14ac:dyDescent="0.3">
      <c r="A6551" s="25"/>
      <c r="C6551"/>
      <c r="D6551"/>
      <c r="E6551"/>
      <c r="F6551"/>
      <c r="G6551"/>
      <c r="H6551" s="26"/>
      <c r="I6551" s="26"/>
      <c r="J6551"/>
      <c r="K6551"/>
      <c r="N6551"/>
      <c r="O6551"/>
      <c r="P6551"/>
      <c r="Q6551"/>
      <c r="R6551"/>
      <c r="S6551" s="30"/>
    </row>
    <row r="6552" spans="1:19" x14ac:dyDescent="0.3">
      <c r="A6552" s="25"/>
      <c r="C6552"/>
      <c r="D6552"/>
      <c r="E6552"/>
      <c r="F6552"/>
      <c r="G6552"/>
      <c r="H6552" s="26"/>
      <c r="I6552" s="26"/>
      <c r="J6552"/>
      <c r="K6552"/>
      <c r="N6552"/>
      <c r="O6552"/>
      <c r="P6552"/>
      <c r="Q6552"/>
      <c r="R6552"/>
      <c r="S6552" s="30"/>
    </row>
    <row r="6553" spans="1:19" x14ac:dyDescent="0.3">
      <c r="A6553" s="25"/>
      <c r="C6553"/>
      <c r="D6553"/>
      <c r="E6553"/>
      <c r="F6553"/>
      <c r="G6553"/>
      <c r="H6553" s="26"/>
      <c r="I6553" s="26"/>
      <c r="J6553"/>
      <c r="K6553"/>
      <c r="N6553"/>
      <c r="O6553"/>
      <c r="P6553"/>
      <c r="Q6553"/>
      <c r="R6553"/>
      <c r="S6553" s="30"/>
    </row>
    <row r="6554" spans="1:19" x14ac:dyDescent="0.3">
      <c r="A6554" s="25"/>
      <c r="C6554"/>
      <c r="D6554"/>
      <c r="E6554"/>
      <c r="F6554"/>
      <c r="G6554"/>
      <c r="H6554" s="26"/>
      <c r="I6554" s="26"/>
      <c r="J6554"/>
      <c r="K6554"/>
      <c r="N6554"/>
      <c r="O6554"/>
      <c r="P6554"/>
      <c r="Q6554"/>
      <c r="R6554"/>
      <c r="S6554" s="30"/>
    </row>
    <row r="6555" spans="1:19" x14ac:dyDescent="0.3">
      <c r="A6555" s="25"/>
      <c r="C6555"/>
      <c r="D6555"/>
      <c r="E6555"/>
      <c r="F6555"/>
      <c r="G6555"/>
      <c r="H6555" s="26"/>
      <c r="I6555" s="26"/>
      <c r="J6555"/>
      <c r="K6555"/>
      <c r="N6555"/>
      <c r="O6555"/>
      <c r="P6555"/>
      <c r="Q6555"/>
      <c r="R6555"/>
      <c r="S6555" s="30"/>
    </row>
    <row r="6556" spans="1:19" x14ac:dyDescent="0.3">
      <c r="A6556" s="25"/>
      <c r="C6556"/>
      <c r="D6556"/>
      <c r="E6556"/>
      <c r="F6556"/>
      <c r="G6556"/>
      <c r="H6556" s="26"/>
      <c r="I6556" s="26"/>
      <c r="J6556"/>
      <c r="K6556"/>
      <c r="N6556"/>
      <c r="O6556"/>
      <c r="P6556"/>
      <c r="Q6556"/>
      <c r="R6556"/>
      <c r="S6556" s="30"/>
    </row>
    <row r="6557" spans="1:19" x14ac:dyDescent="0.3">
      <c r="A6557" s="25"/>
      <c r="C6557"/>
      <c r="D6557"/>
      <c r="E6557"/>
      <c r="F6557"/>
      <c r="G6557"/>
      <c r="H6557" s="26"/>
      <c r="I6557" s="26"/>
      <c r="J6557"/>
      <c r="K6557"/>
      <c r="N6557"/>
      <c r="O6557"/>
      <c r="P6557"/>
      <c r="Q6557"/>
      <c r="R6557"/>
      <c r="S6557" s="30"/>
    </row>
    <row r="6558" spans="1:19" x14ac:dyDescent="0.3">
      <c r="A6558" s="25"/>
      <c r="C6558"/>
      <c r="D6558"/>
      <c r="E6558"/>
      <c r="F6558"/>
      <c r="G6558"/>
      <c r="H6558" s="26"/>
      <c r="I6558" s="26"/>
      <c r="J6558"/>
      <c r="K6558"/>
      <c r="N6558"/>
      <c r="O6558"/>
      <c r="P6558"/>
      <c r="Q6558"/>
      <c r="R6558"/>
      <c r="S6558" s="30"/>
    </row>
    <row r="6559" spans="1:19" x14ac:dyDescent="0.3">
      <c r="A6559" s="25"/>
      <c r="C6559"/>
      <c r="D6559"/>
      <c r="E6559"/>
      <c r="F6559"/>
      <c r="G6559"/>
      <c r="J6559"/>
      <c r="K6559"/>
      <c r="N6559"/>
      <c r="O6559"/>
      <c r="P6559"/>
      <c r="Q6559"/>
      <c r="R6559"/>
      <c r="S6559" s="30"/>
    </row>
    <row r="6560" spans="1:19" x14ac:dyDescent="0.3">
      <c r="A6560" s="25"/>
      <c r="C6560"/>
      <c r="D6560"/>
      <c r="E6560"/>
      <c r="F6560"/>
      <c r="G6560"/>
      <c r="H6560" s="26"/>
      <c r="I6560" s="26"/>
      <c r="J6560"/>
      <c r="K6560"/>
      <c r="N6560"/>
      <c r="O6560"/>
      <c r="P6560"/>
      <c r="Q6560"/>
      <c r="R6560"/>
      <c r="S6560" s="30"/>
    </row>
    <row r="6561" spans="1:19" x14ac:dyDescent="0.3">
      <c r="A6561" s="25"/>
      <c r="C6561"/>
      <c r="D6561"/>
      <c r="E6561"/>
      <c r="F6561"/>
      <c r="G6561"/>
      <c r="H6561" s="26"/>
      <c r="I6561" s="26"/>
      <c r="J6561"/>
      <c r="K6561"/>
      <c r="N6561"/>
      <c r="O6561"/>
      <c r="P6561"/>
      <c r="Q6561"/>
      <c r="R6561"/>
      <c r="S6561" s="30"/>
    </row>
    <row r="6562" spans="1:19" x14ac:dyDescent="0.3">
      <c r="A6562" s="25"/>
      <c r="C6562"/>
      <c r="D6562"/>
      <c r="E6562"/>
      <c r="F6562"/>
      <c r="G6562"/>
      <c r="H6562" s="26"/>
      <c r="I6562" s="26"/>
      <c r="J6562"/>
      <c r="K6562"/>
      <c r="N6562"/>
      <c r="O6562"/>
      <c r="P6562"/>
      <c r="Q6562"/>
      <c r="R6562"/>
      <c r="S6562" s="30"/>
    </row>
    <row r="6563" spans="1:19" x14ac:dyDescent="0.3">
      <c r="A6563" s="25"/>
      <c r="C6563"/>
      <c r="D6563"/>
      <c r="E6563"/>
      <c r="F6563"/>
      <c r="G6563"/>
      <c r="H6563" s="26"/>
      <c r="I6563" s="26"/>
      <c r="J6563"/>
      <c r="K6563"/>
      <c r="N6563"/>
      <c r="O6563"/>
      <c r="P6563"/>
      <c r="Q6563"/>
      <c r="R6563"/>
      <c r="S6563" s="30"/>
    </row>
    <row r="6564" spans="1:19" x14ac:dyDescent="0.3">
      <c r="A6564" s="25"/>
      <c r="C6564"/>
      <c r="D6564"/>
      <c r="E6564"/>
      <c r="F6564"/>
      <c r="G6564"/>
      <c r="H6564" s="26"/>
      <c r="I6564" s="26"/>
      <c r="J6564"/>
      <c r="K6564"/>
      <c r="N6564"/>
      <c r="O6564"/>
      <c r="P6564"/>
      <c r="Q6564"/>
      <c r="R6564"/>
      <c r="S6564" s="30"/>
    </row>
    <row r="6565" spans="1:19" x14ac:dyDescent="0.3">
      <c r="A6565" s="25"/>
      <c r="C6565"/>
      <c r="D6565"/>
      <c r="E6565"/>
      <c r="F6565"/>
      <c r="G6565"/>
      <c r="H6565" s="26"/>
      <c r="I6565" s="26"/>
      <c r="J6565"/>
      <c r="K6565"/>
      <c r="N6565"/>
      <c r="O6565"/>
      <c r="P6565"/>
      <c r="Q6565"/>
      <c r="R6565"/>
      <c r="S6565" s="30"/>
    </row>
    <row r="6566" spans="1:19" x14ac:dyDescent="0.3">
      <c r="A6566" s="25"/>
      <c r="C6566"/>
      <c r="D6566"/>
      <c r="E6566"/>
      <c r="F6566"/>
      <c r="G6566"/>
      <c r="H6566" s="26"/>
      <c r="I6566" s="26"/>
      <c r="J6566"/>
      <c r="K6566"/>
      <c r="N6566"/>
      <c r="O6566"/>
      <c r="P6566"/>
      <c r="Q6566"/>
      <c r="R6566"/>
      <c r="S6566" s="30"/>
    </row>
    <row r="6567" spans="1:19" x14ac:dyDescent="0.3">
      <c r="A6567" s="25"/>
      <c r="C6567"/>
      <c r="D6567"/>
      <c r="E6567"/>
      <c r="F6567"/>
      <c r="G6567"/>
      <c r="H6567" s="26"/>
      <c r="I6567" s="26"/>
      <c r="J6567"/>
      <c r="K6567"/>
      <c r="N6567"/>
      <c r="O6567"/>
      <c r="P6567"/>
      <c r="Q6567"/>
      <c r="R6567"/>
      <c r="S6567" s="30"/>
    </row>
    <row r="6568" spans="1:19" x14ac:dyDescent="0.3">
      <c r="A6568" s="25"/>
      <c r="C6568"/>
      <c r="D6568"/>
      <c r="E6568"/>
      <c r="F6568"/>
      <c r="G6568"/>
      <c r="H6568" s="26"/>
      <c r="I6568" s="26"/>
      <c r="J6568"/>
      <c r="K6568"/>
      <c r="N6568"/>
      <c r="O6568"/>
      <c r="P6568"/>
      <c r="Q6568"/>
      <c r="R6568"/>
      <c r="S6568" s="30"/>
    </row>
    <row r="6569" spans="1:19" x14ac:dyDescent="0.3">
      <c r="A6569" s="25"/>
      <c r="C6569"/>
      <c r="D6569"/>
      <c r="E6569"/>
      <c r="F6569"/>
      <c r="G6569"/>
      <c r="H6569" s="26"/>
      <c r="I6569" s="26"/>
      <c r="J6569"/>
      <c r="K6569"/>
      <c r="N6569"/>
      <c r="O6569"/>
      <c r="P6569"/>
      <c r="Q6569"/>
      <c r="R6569"/>
      <c r="S6569" s="30"/>
    </row>
    <row r="6570" spans="1:19" x14ac:dyDescent="0.3">
      <c r="A6570" s="25"/>
      <c r="C6570"/>
      <c r="D6570"/>
      <c r="E6570"/>
      <c r="F6570"/>
      <c r="G6570"/>
      <c r="I6570" s="26"/>
      <c r="J6570"/>
      <c r="K6570"/>
      <c r="N6570"/>
      <c r="O6570"/>
      <c r="P6570"/>
      <c r="Q6570"/>
      <c r="R6570"/>
      <c r="S6570" s="30"/>
    </row>
    <row r="6571" spans="1:19" x14ac:dyDescent="0.3">
      <c r="A6571" s="25"/>
      <c r="C6571"/>
      <c r="D6571"/>
      <c r="E6571"/>
      <c r="F6571"/>
      <c r="G6571"/>
      <c r="H6571" s="26"/>
      <c r="I6571" s="26"/>
      <c r="J6571"/>
      <c r="K6571"/>
      <c r="N6571"/>
      <c r="O6571"/>
      <c r="P6571"/>
      <c r="Q6571"/>
      <c r="R6571"/>
      <c r="S6571" s="30"/>
    </row>
    <row r="6572" spans="1:19" x14ac:dyDescent="0.3">
      <c r="A6572" s="25"/>
      <c r="C6572"/>
      <c r="D6572"/>
      <c r="E6572"/>
      <c r="F6572"/>
      <c r="G6572"/>
      <c r="I6572" s="26"/>
      <c r="J6572"/>
      <c r="K6572"/>
      <c r="N6572"/>
      <c r="O6572"/>
      <c r="P6572"/>
      <c r="Q6572"/>
      <c r="R6572"/>
      <c r="S6572" s="30"/>
    </row>
    <row r="6573" spans="1:19" x14ac:dyDescent="0.3">
      <c r="A6573" s="25"/>
      <c r="C6573"/>
      <c r="D6573"/>
      <c r="E6573"/>
      <c r="F6573"/>
      <c r="G6573"/>
      <c r="H6573" s="26"/>
      <c r="I6573" s="26"/>
      <c r="J6573"/>
      <c r="K6573"/>
      <c r="N6573"/>
      <c r="O6573"/>
      <c r="P6573"/>
      <c r="Q6573"/>
      <c r="R6573"/>
      <c r="S6573" s="30"/>
    </row>
    <row r="6574" spans="1:19" x14ac:dyDescent="0.3">
      <c r="A6574" s="25"/>
      <c r="C6574"/>
      <c r="D6574"/>
      <c r="E6574"/>
      <c r="F6574"/>
      <c r="G6574"/>
      <c r="H6574" s="26"/>
      <c r="I6574" s="14"/>
      <c r="J6574"/>
      <c r="K6574"/>
      <c r="N6574"/>
      <c r="O6574"/>
      <c r="P6574"/>
      <c r="Q6574"/>
      <c r="R6574"/>
      <c r="S6574" s="30"/>
    </row>
    <row r="6575" spans="1:19" x14ac:dyDescent="0.3">
      <c r="A6575" s="25"/>
      <c r="C6575"/>
      <c r="D6575"/>
      <c r="E6575"/>
      <c r="F6575"/>
      <c r="G6575"/>
      <c r="H6575" s="26"/>
      <c r="I6575" s="26"/>
      <c r="J6575"/>
      <c r="K6575"/>
      <c r="N6575"/>
      <c r="O6575"/>
      <c r="P6575"/>
      <c r="Q6575"/>
      <c r="R6575"/>
      <c r="S6575" s="30"/>
    </row>
    <row r="6576" spans="1:19" x14ac:dyDescent="0.3">
      <c r="A6576" s="25"/>
      <c r="C6576"/>
      <c r="D6576"/>
      <c r="E6576"/>
      <c r="F6576"/>
      <c r="G6576"/>
      <c r="H6576" s="26"/>
      <c r="I6576" s="26"/>
      <c r="J6576"/>
      <c r="K6576"/>
      <c r="N6576"/>
      <c r="O6576"/>
      <c r="P6576"/>
      <c r="Q6576"/>
      <c r="R6576"/>
      <c r="S6576" s="30"/>
    </row>
    <row r="6577" spans="1:19" x14ac:dyDescent="0.3">
      <c r="A6577" s="25"/>
      <c r="C6577"/>
      <c r="D6577"/>
      <c r="E6577"/>
      <c r="F6577"/>
      <c r="G6577"/>
      <c r="H6577" s="26"/>
      <c r="I6577" s="26"/>
      <c r="J6577"/>
      <c r="K6577"/>
      <c r="N6577"/>
      <c r="O6577"/>
      <c r="P6577"/>
      <c r="Q6577"/>
      <c r="R6577"/>
      <c r="S6577" s="30"/>
    </row>
    <row r="6578" spans="1:19" x14ac:dyDescent="0.3">
      <c r="A6578" s="25"/>
      <c r="C6578"/>
      <c r="D6578"/>
      <c r="E6578"/>
      <c r="F6578"/>
      <c r="G6578"/>
      <c r="J6578"/>
      <c r="K6578"/>
      <c r="N6578"/>
      <c r="O6578"/>
      <c r="P6578"/>
      <c r="Q6578"/>
      <c r="R6578"/>
      <c r="S6578" s="30"/>
    </row>
    <row r="6579" spans="1:19" x14ac:dyDescent="0.3">
      <c r="A6579" s="25"/>
      <c r="C6579"/>
      <c r="D6579"/>
      <c r="E6579"/>
      <c r="F6579"/>
      <c r="G6579"/>
      <c r="H6579" s="26"/>
      <c r="I6579" s="26"/>
      <c r="J6579"/>
      <c r="K6579"/>
      <c r="N6579"/>
      <c r="O6579"/>
      <c r="P6579"/>
      <c r="Q6579"/>
      <c r="R6579"/>
      <c r="S6579" s="30"/>
    </row>
    <row r="6580" spans="1:19" x14ac:dyDescent="0.3">
      <c r="A6580" s="25"/>
      <c r="C6580"/>
      <c r="D6580"/>
      <c r="E6580"/>
      <c r="F6580"/>
      <c r="G6580"/>
      <c r="H6580" s="26"/>
      <c r="I6580" s="26"/>
      <c r="J6580"/>
      <c r="K6580"/>
      <c r="N6580"/>
      <c r="O6580"/>
      <c r="P6580"/>
      <c r="Q6580"/>
      <c r="R6580"/>
      <c r="S6580" s="30"/>
    </row>
    <row r="6581" spans="1:19" x14ac:dyDescent="0.3">
      <c r="A6581" s="25"/>
      <c r="C6581"/>
      <c r="D6581"/>
      <c r="E6581"/>
      <c r="F6581"/>
      <c r="G6581"/>
      <c r="H6581" s="26"/>
      <c r="I6581" s="26"/>
      <c r="J6581"/>
      <c r="K6581"/>
      <c r="N6581"/>
      <c r="O6581"/>
      <c r="P6581"/>
      <c r="Q6581"/>
      <c r="R6581"/>
      <c r="S6581" s="30"/>
    </row>
    <row r="6582" spans="1:19" x14ac:dyDescent="0.3">
      <c r="A6582" s="25"/>
      <c r="C6582"/>
      <c r="D6582"/>
      <c r="E6582"/>
      <c r="F6582"/>
      <c r="G6582"/>
      <c r="H6582" s="26"/>
      <c r="I6582" s="26"/>
      <c r="J6582"/>
      <c r="K6582"/>
      <c r="N6582"/>
      <c r="O6582"/>
      <c r="P6582"/>
      <c r="Q6582"/>
      <c r="R6582"/>
      <c r="S6582" s="30"/>
    </row>
    <row r="6583" spans="1:19" x14ac:dyDescent="0.3">
      <c r="A6583" s="25"/>
      <c r="C6583"/>
      <c r="D6583"/>
      <c r="E6583"/>
      <c r="F6583"/>
      <c r="G6583"/>
      <c r="H6583" s="26"/>
      <c r="I6583" s="26"/>
      <c r="J6583"/>
      <c r="K6583"/>
      <c r="N6583"/>
      <c r="O6583"/>
      <c r="P6583"/>
      <c r="Q6583"/>
      <c r="R6583"/>
      <c r="S6583" s="30"/>
    </row>
    <row r="6584" spans="1:19" x14ac:dyDescent="0.3">
      <c r="A6584" s="25"/>
      <c r="C6584"/>
      <c r="D6584"/>
      <c r="E6584"/>
      <c r="F6584"/>
      <c r="G6584"/>
      <c r="H6584" s="26"/>
      <c r="I6584" s="26"/>
      <c r="J6584"/>
      <c r="K6584"/>
      <c r="N6584"/>
      <c r="O6584"/>
      <c r="P6584"/>
      <c r="Q6584"/>
      <c r="R6584"/>
      <c r="S6584" s="30"/>
    </row>
    <row r="6585" spans="1:19" x14ac:dyDescent="0.3">
      <c r="A6585" s="25"/>
      <c r="C6585"/>
      <c r="D6585"/>
      <c r="E6585"/>
      <c r="F6585"/>
      <c r="G6585"/>
      <c r="H6585" s="26"/>
      <c r="I6585" s="26"/>
      <c r="J6585"/>
      <c r="K6585"/>
      <c r="N6585"/>
      <c r="O6585"/>
      <c r="P6585"/>
      <c r="Q6585"/>
      <c r="R6585"/>
      <c r="S6585" s="30"/>
    </row>
    <row r="6586" spans="1:19" x14ac:dyDescent="0.3">
      <c r="A6586" s="25"/>
      <c r="C6586"/>
      <c r="D6586"/>
      <c r="E6586"/>
      <c r="F6586"/>
      <c r="G6586"/>
      <c r="H6586" s="26"/>
      <c r="I6586" s="26"/>
      <c r="J6586"/>
      <c r="K6586"/>
      <c r="N6586"/>
      <c r="O6586"/>
      <c r="P6586"/>
      <c r="Q6586"/>
      <c r="R6586"/>
      <c r="S6586" s="30"/>
    </row>
    <row r="6587" spans="1:19" x14ac:dyDescent="0.3">
      <c r="A6587" s="25"/>
      <c r="C6587"/>
      <c r="D6587"/>
      <c r="E6587"/>
      <c r="F6587"/>
      <c r="G6587"/>
      <c r="H6587" s="26"/>
      <c r="I6587" s="14"/>
      <c r="J6587"/>
      <c r="K6587"/>
      <c r="N6587"/>
      <c r="O6587"/>
      <c r="P6587"/>
      <c r="Q6587"/>
      <c r="R6587"/>
      <c r="S6587" s="30"/>
    </row>
    <row r="6588" spans="1:19" x14ac:dyDescent="0.3">
      <c r="A6588" s="25"/>
      <c r="C6588"/>
      <c r="D6588"/>
      <c r="E6588"/>
      <c r="F6588"/>
      <c r="G6588"/>
      <c r="I6588" s="14"/>
      <c r="J6588"/>
      <c r="K6588"/>
      <c r="N6588"/>
      <c r="O6588"/>
      <c r="P6588"/>
      <c r="Q6588"/>
      <c r="R6588"/>
      <c r="S6588" s="30"/>
    </row>
    <row r="6589" spans="1:19" x14ac:dyDescent="0.3">
      <c r="A6589" s="25"/>
      <c r="C6589"/>
      <c r="D6589"/>
      <c r="E6589"/>
      <c r="F6589"/>
      <c r="G6589"/>
      <c r="H6589" s="26"/>
      <c r="I6589" s="26"/>
      <c r="J6589"/>
      <c r="K6589"/>
      <c r="N6589"/>
      <c r="O6589"/>
      <c r="P6589"/>
      <c r="Q6589"/>
      <c r="R6589"/>
      <c r="S6589" s="30"/>
    </row>
    <row r="6590" spans="1:19" x14ac:dyDescent="0.3">
      <c r="A6590" s="25"/>
      <c r="C6590"/>
      <c r="D6590"/>
      <c r="E6590"/>
      <c r="F6590"/>
      <c r="G6590"/>
      <c r="H6590" s="26"/>
      <c r="I6590" s="26"/>
      <c r="J6590"/>
      <c r="K6590"/>
      <c r="N6590"/>
      <c r="O6590"/>
      <c r="P6590"/>
      <c r="Q6590"/>
      <c r="R6590"/>
      <c r="S6590" s="30"/>
    </row>
    <row r="6591" spans="1:19" x14ac:dyDescent="0.3">
      <c r="A6591" s="25"/>
      <c r="C6591"/>
      <c r="D6591"/>
      <c r="E6591"/>
      <c r="F6591"/>
      <c r="G6591"/>
      <c r="H6591" s="26"/>
      <c r="I6591" s="26"/>
      <c r="J6591"/>
      <c r="K6591"/>
      <c r="N6591"/>
      <c r="O6591"/>
      <c r="P6591"/>
      <c r="Q6591"/>
      <c r="R6591"/>
      <c r="S6591" s="30"/>
    </row>
    <row r="6592" spans="1:19" x14ac:dyDescent="0.3">
      <c r="A6592" s="25"/>
      <c r="C6592"/>
      <c r="D6592"/>
      <c r="E6592"/>
      <c r="F6592"/>
      <c r="G6592"/>
      <c r="H6592" s="26"/>
      <c r="I6592" s="26"/>
      <c r="J6592"/>
      <c r="K6592"/>
      <c r="N6592"/>
      <c r="O6592"/>
      <c r="P6592"/>
      <c r="Q6592"/>
      <c r="R6592"/>
      <c r="S6592" s="30"/>
    </row>
    <row r="6593" spans="1:19" x14ac:dyDescent="0.3">
      <c r="A6593" s="25"/>
      <c r="C6593"/>
      <c r="D6593"/>
      <c r="E6593"/>
      <c r="F6593"/>
      <c r="G6593"/>
      <c r="H6593" s="26"/>
      <c r="I6593" s="26"/>
      <c r="J6593"/>
      <c r="K6593"/>
      <c r="N6593"/>
      <c r="O6593"/>
      <c r="P6593"/>
      <c r="Q6593"/>
      <c r="R6593"/>
      <c r="S6593" s="30"/>
    </row>
    <row r="6594" spans="1:19" x14ac:dyDescent="0.3">
      <c r="A6594" s="25"/>
      <c r="C6594"/>
      <c r="D6594"/>
      <c r="E6594"/>
      <c r="F6594"/>
      <c r="G6594"/>
      <c r="H6594" s="26"/>
      <c r="I6594" s="26"/>
      <c r="J6594"/>
      <c r="K6594"/>
      <c r="N6594"/>
      <c r="O6594"/>
      <c r="P6594"/>
      <c r="Q6594"/>
      <c r="R6594"/>
      <c r="S6594" s="30"/>
    </row>
    <row r="6595" spans="1:19" x14ac:dyDescent="0.3">
      <c r="A6595" s="25"/>
      <c r="C6595"/>
      <c r="D6595"/>
      <c r="E6595"/>
      <c r="F6595"/>
      <c r="G6595"/>
      <c r="H6595" s="26"/>
      <c r="I6595" s="26"/>
      <c r="J6595"/>
      <c r="K6595"/>
      <c r="N6595"/>
      <c r="O6595"/>
      <c r="P6595"/>
      <c r="Q6595"/>
      <c r="R6595"/>
      <c r="S6595" s="30"/>
    </row>
    <row r="6596" spans="1:19" x14ac:dyDescent="0.3">
      <c r="A6596" s="25"/>
      <c r="C6596"/>
      <c r="D6596"/>
      <c r="E6596"/>
      <c r="F6596"/>
      <c r="G6596"/>
      <c r="H6596" s="26"/>
      <c r="I6596" s="26"/>
      <c r="J6596"/>
      <c r="K6596"/>
      <c r="N6596"/>
      <c r="O6596"/>
      <c r="P6596"/>
      <c r="Q6596"/>
      <c r="R6596"/>
      <c r="S6596" s="30"/>
    </row>
    <row r="6597" spans="1:19" x14ac:dyDescent="0.3">
      <c r="A6597" s="25"/>
      <c r="C6597"/>
      <c r="D6597"/>
      <c r="E6597"/>
      <c r="F6597"/>
      <c r="G6597"/>
      <c r="H6597" s="26"/>
      <c r="I6597" s="26"/>
      <c r="J6597"/>
      <c r="K6597"/>
      <c r="N6597"/>
      <c r="O6597"/>
      <c r="P6597"/>
      <c r="Q6597"/>
      <c r="R6597"/>
      <c r="S6597" s="30"/>
    </row>
    <row r="6598" spans="1:19" x14ac:dyDescent="0.3">
      <c r="A6598" s="25"/>
      <c r="C6598"/>
      <c r="D6598"/>
      <c r="E6598"/>
      <c r="F6598"/>
      <c r="G6598"/>
      <c r="H6598" s="26"/>
      <c r="I6598" s="26"/>
      <c r="J6598"/>
      <c r="K6598"/>
      <c r="N6598"/>
      <c r="O6598"/>
      <c r="P6598"/>
      <c r="Q6598"/>
      <c r="R6598"/>
      <c r="S6598" s="30"/>
    </row>
    <row r="6599" spans="1:19" x14ac:dyDescent="0.3">
      <c r="A6599" s="25"/>
      <c r="C6599"/>
      <c r="D6599"/>
      <c r="E6599"/>
      <c r="F6599"/>
      <c r="G6599"/>
      <c r="H6599" s="26"/>
      <c r="I6599" s="26"/>
      <c r="J6599"/>
      <c r="K6599"/>
      <c r="N6599"/>
      <c r="O6599"/>
      <c r="P6599"/>
      <c r="Q6599"/>
      <c r="R6599"/>
      <c r="S6599" s="30"/>
    </row>
    <row r="6600" spans="1:19" x14ac:dyDescent="0.3">
      <c r="A6600" s="25"/>
      <c r="C6600"/>
      <c r="D6600"/>
      <c r="E6600"/>
      <c r="F6600"/>
      <c r="G6600"/>
      <c r="J6600"/>
      <c r="K6600"/>
      <c r="N6600"/>
      <c r="O6600"/>
      <c r="P6600"/>
      <c r="Q6600"/>
      <c r="R6600"/>
      <c r="S6600" s="30"/>
    </row>
    <row r="6601" spans="1:19" x14ac:dyDescent="0.3">
      <c r="A6601" s="25"/>
      <c r="C6601"/>
      <c r="D6601"/>
      <c r="E6601"/>
      <c r="F6601"/>
      <c r="G6601"/>
      <c r="H6601" s="26"/>
      <c r="I6601" s="26"/>
      <c r="J6601"/>
      <c r="K6601"/>
      <c r="N6601"/>
      <c r="O6601"/>
      <c r="P6601"/>
      <c r="Q6601"/>
      <c r="R6601"/>
      <c r="S6601" s="30"/>
    </row>
    <row r="6602" spans="1:19" x14ac:dyDescent="0.3">
      <c r="A6602" s="25"/>
      <c r="C6602"/>
      <c r="D6602"/>
      <c r="E6602"/>
      <c r="F6602"/>
      <c r="G6602"/>
      <c r="H6602" s="26"/>
      <c r="I6602" s="26"/>
      <c r="J6602"/>
      <c r="K6602"/>
      <c r="N6602"/>
      <c r="O6602"/>
      <c r="P6602"/>
      <c r="Q6602"/>
      <c r="R6602"/>
      <c r="S6602" s="30"/>
    </row>
    <row r="6603" spans="1:19" x14ac:dyDescent="0.3">
      <c r="A6603" s="25"/>
      <c r="C6603"/>
      <c r="D6603"/>
      <c r="E6603"/>
      <c r="F6603"/>
      <c r="G6603"/>
      <c r="H6603" s="26"/>
      <c r="I6603" s="26"/>
      <c r="J6603"/>
      <c r="K6603"/>
      <c r="N6603"/>
      <c r="O6603"/>
      <c r="P6603"/>
      <c r="Q6603"/>
      <c r="R6603"/>
      <c r="S6603" s="30"/>
    </row>
    <row r="6604" spans="1:19" x14ac:dyDescent="0.3">
      <c r="A6604" s="25"/>
      <c r="C6604"/>
      <c r="D6604"/>
      <c r="E6604"/>
      <c r="F6604"/>
      <c r="G6604"/>
      <c r="H6604" s="26"/>
      <c r="I6604" s="26"/>
      <c r="J6604"/>
      <c r="K6604"/>
      <c r="N6604"/>
      <c r="O6604"/>
      <c r="P6604"/>
      <c r="Q6604"/>
      <c r="R6604"/>
      <c r="S6604" s="30"/>
    </row>
    <row r="6605" spans="1:19" x14ac:dyDescent="0.3">
      <c r="A6605" s="25"/>
      <c r="C6605"/>
      <c r="D6605"/>
      <c r="E6605"/>
      <c r="F6605"/>
      <c r="G6605"/>
      <c r="H6605" s="26"/>
      <c r="I6605" s="26"/>
      <c r="J6605"/>
      <c r="K6605"/>
      <c r="N6605"/>
      <c r="O6605"/>
      <c r="P6605"/>
      <c r="Q6605"/>
      <c r="R6605"/>
      <c r="S6605" s="30"/>
    </row>
    <row r="6606" spans="1:19" x14ac:dyDescent="0.3">
      <c r="A6606" s="25"/>
      <c r="C6606"/>
      <c r="D6606"/>
      <c r="E6606"/>
      <c r="F6606"/>
      <c r="G6606"/>
      <c r="H6606" s="26"/>
      <c r="I6606" s="26"/>
      <c r="J6606"/>
      <c r="K6606"/>
      <c r="N6606"/>
      <c r="O6606"/>
      <c r="P6606"/>
      <c r="Q6606"/>
      <c r="R6606"/>
      <c r="S6606" s="30"/>
    </row>
    <row r="6607" spans="1:19" x14ac:dyDescent="0.3">
      <c r="A6607" s="25"/>
      <c r="C6607"/>
      <c r="D6607"/>
      <c r="E6607"/>
      <c r="F6607"/>
      <c r="G6607"/>
      <c r="H6607" s="26"/>
      <c r="I6607" s="26"/>
      <c r="J6607"/>
      <c r="K6607"/>
      <c r="N6607"/>
      <c r="O6607"/>
      <c r="P6607"/>
      <c r="Q6607"/>
      <c r="R6607"/>
      <c r="S6607" s="30"/>
    </row>
    <row r="6608" spans="1:19" x14ac:dyDescent="0.3">
      <c r="A6608" s="25"/>
      <c r="C6608"/>
      <c r="D6608"/>
      <c r="E6608"/>
      <c r="F6608"/>
      <c r="G6608"/>
      <c r="H6608" s="26"/>
      <c r="I6608" s="26"/>
      <c r="J6608"/>
      <c r="K6608"/>
      <c r="N6608"/>
      <c r="O6608"/>
      <c r="P6608"/>
      <c r="Q6608"/>
      <c r="R6608"/>
      <c r="S6608" s="30"/>
    </row>
    <row r="6609" spans="1:19" x14ac:dyDescent="0.3">
      <c r="A6609" s="25"/>
      <c r="C6609"/>
      <c r="D6609"/>
      <c r="E6609"/>
      <c r="F6609"/>
      <c r="G6609"/>
      <c r="H6609" s="26"/>
      <c r="I6609" s="26"/>
      <c r="J6609"/>
      <c r="K6609"/>
      <c r="N6609"/>
      <c r="O6609"/>
      <c r="P6609"/>
      <c r="Q6609"/>
      <c r="R6609"/>
      <c r="S6609" s="30"/>
    </row>
    <row r="6610" spans="1:19" x14ac:dyDescent="0.3">
      <c r="A6610" s="25"/>
      <c r="C6610"/>
      <c r="D6610"/>
      <c r="E6610"/>
      <c r="F6610"/>
      <c r="G6610"/>
      <c r="H6610" s="26"/>
      <c r="I6610" s="26"/>
      <c r="J6610"/>
      <c r="K6610"/>
      <c r="N6610"/>
      <c r="O6610"/>
      <c r="P6610"/>
      <c r="Q6610"/>
      <c r="R6610"/>
      <c r="S6610" s="30"/>
    </row>
    <row r="6611" spans="1:19" x14ac:dyDescent="0.3">
      <c r="A6611" s="25"/>
      <c r="C6611"/>
      <c r="D6611"/>
      <c r="E6611"/>
      <c r="F6611"/>
      <c r="G6611"/>
      <c r="H6611" s="26"/>
      <c r="I6611" s="26"/>
      <c r="J6611"/>
      <c r="K6611"/>
      <c r="N6611"/>
      <c r="O6611"/>
      <c r="P6611"/>
      <c r="Q6611"/>
      <c r="R6611"/>
      <c r="S6611" s="30"/>
    </row>
    <row r="6612" spans="1:19" x14ac:dyDescent="0.3">
      <c r="A6612" s="25"/>
      <c r="C6612"/>
      <c r="D6612"/>
      <c r="E6612"/>
      <c r="F6612"/>
      <c r="G6612"/>
      <c r="H6612" s="26"/>
      <c r="I6612" s="26"/>
      <c r="J6612"/>
      <c r="K6612"/>
      <c r="N6612"/>
      <c r="O6612"/>
      <c r="P6612"/>
      <c r="Q6612"/>
      <c r="R6612"/>
      <c r="S6612" s="30"/>
    </row>
    <row r="6613" spans="1:19" x14ac:dyDescent="0.3">
      <c r="A6613" s="25"/>
      <c r="C6613"/>
      <c r="D6613"/>
      <c r="E6613"/>
      <c r="F6613"/>
      <c r="G6613"/>
      <c r="H6613" s="26"/>
      <c r="I6613" s="26"/>
      <c r="J6613"/>
      <c r="K6613"/>
      <c r="N6613"/>
      <c r="O6613"/>
      <c r="P6613"/>
      <c r="Q6613"/>
      <c r="R6613"/>
      <c r="S6613" s="30"/>
    </row>
    <row r="6614" spans="1:19" x14ac:dyDescent="0.3">
      <c r="A6614" s="25"/>
      <c r="C6614"/>
      <c r="D6614"/>
      <c r="E6614"/>
      <c r="F6614"/>
      <c r="G6614"/>
      <c r="H6614" s="26"/>
      <c r="I6614" s="26"/>
      <c r="J6614"/>
      <c r="K6614"/>
      <c r="N6614"/>
      <c r="O6614"/>
      <c r="P6614"/>
      <c r="Q6614"/>
      <c r="R6614"/>
      <c r="S6614" s="30"/>
    </row>
    <row r="6615" spans="1:19" x14ac:dyDescent="0.3">
      <c r="A6615" s="25"/>
      <c r="C6615"/>
      <c r="D6615"/>
      <c r="E6615"/>
      <c r="F6615"/>
      <c r="G6615"/>
      <c r="H6615" s="26"/>
      <c r="I6615" s="26"/>
      <c r="J6615"/>
      <c r="K6615"/>
      <c r="N6615"/>
      <c r="O6615"/>
      <c r="P6615"/>
      <c r="Q6615"/>
      <c r="R6615"/>
      <c r="S6615" s="30"/>
    </row>
    <row r="6616" spans="1:19" x14ac:dyDescent="0.3">
      <c r="A6616" s="25"/>
      <c r="C6616"/>
      <c r="D6616"/>
      <c r="E6616"/>
      <c r="F6616"/>
      <c r="G6616"/>
      <c r="H6616" s="26"/>
      <c r="I6616" s="26"/>
      <c r="J6616"/>
      <c r="K6616"/>
      <c r="N6616"/>
      <c r="O6616"/>
      <c r="P6616"/>
      <c r="Q6616"/>
      <c r="R6616"/>
      <c r="S6616" s="30"/>
    </row>
    <row r="6617" spans="1:19" x14ac:dyDescent="0.3">
      <c r="A6617" s="25"/>
      <c r="C6617"/>
      <c r="D6617"/>
      <c r="E6617"/>
      <c r="F6617"/>
      <c r="G6617"/>
      <c r="H6617" s="26"/>
      <c r="I6617" s="26"/>
      <c r="J6617"/>
      <c r="K6617"/>
      <c r="N6617"/>
      <c r="O6617"/>
      <c r="P6617"/>
      <c r="Q6617"/>
      <c r="R6617"/>
      <c r="S6617" s="30"/>
    </row>
    <row r="6618" spans="1:19" x14ac:dyDescent="0.3">
      <c r="A6618" s="25"/>
      <c r="C6618"/>
      <c r="D6618"/>
      <c r="E6618"/>
      <c r="F6618"/>
      <c r="G6618"/>
      <c r="H6618" s="26"/>
      <c r="I6618" s="26"/>
      <c r="J6618"/>
      <c r="K6618"/>
      <c r="N6618"/>
      <c r="O6618"/>
      <c r="P6618"/>
      <c r="Q6618"/>
      <c r="R6618"/>
      <c r="S6618" s="30"/>
    </row>
    <row r="6619" spans="1:19" x14ac:dyDescent="0.3">
      <c r="A6619" s="25"/>
      <c r="C6619"/>
      <c r="D6619"/>
      <c r="E6619"/>
      <c r="F6619"/>
      <c r="G6619"/>
      <c r="H6619" s="26"/>
      <c r="I6619" s="26"/>
      <c r="J6619"/>
      <c r="K6619"/>
      <c r="N6619"/>
      <c r="O6619"/>
      <c r="P6619"/>
      <c r="Q6619"/>
      <c r="R6619"/>
      <c r="S6619" s="30"/>
    </row>
    <row r="6620" spans="1:19" x14ac:dyDescent="0.3">
      <c r="A6620" s="25"/>
      <c r="C6620"/>
      <c r="D6620"/>
      <c r="E6620"/>
      <c r="F6620"/>
      <c r="G6620"/>
      <c r="H6620" s="26"/>
      <c r="I6620" s="26"/>
      <c r="J6620"/>
      <c r="K6620"/>
      <c r="N6620"/>
      <c r="O6620"/>
      <c r="P6620"/>
      <c r="Q6620"/>
      <c r="R6620"/>
      <c r="S6620" s="30"/>
    </row>
    <row r="6621" spans="1:19" x14ac:dyDescent="0.3">
      <c r="A6621" s="25"/>
      <c r="C6621"/>
      <c r="D6621"/>
      <c r="E6621"/>
      <c r="F6621"/>
      <c r="G6621"/>
      <c r="H6621" s="26"/>
      <c r="I6621" s="26"/>
      <c r="J6621"/>
      <c r="K6621"/>
      <c r="N6621"/>
      <c r="O6621"/>
      <c r="P6621"/>
      <c r="Q6621"/>
      <c r="R6621"/>
      <c r="S6621" s="30"/>
    </row>
    <row r="6622" spans="1:19" x14ac:dyDescent="0.3">
      <c r="A6622" s="25"/>
      <c r="C6622"/>
      <c r="D6622"/>
      <c r="E6622"/>
      <c r="F6622"/>
      <c r="G6622"/>
      <c r="H6622" s="26"/>
      <c r="I6622" s="26"/>
      <c r="J6622"/>
      <c r="K6622"/>
      <c r="N6622"/>
      <c r="O6622"/>
      <c r="P6622"/>
      <c r="Q6622"/>
      <c r="R6622"/>
      <c r="S6622" s="30"/>
    </row>
    <row r="6623" spans="1:19" x14ac:dyDescent="0.3">
      <c r="A6623" s="25"/>
      <c r="C6623"/>
      <c r="D6623"/>
      <c r="E6623"/>
      <c r="F6623"/>
      <c r="G6623"/>
      <c r="H6623" s="26"/>
      <c r="I6623" s="26"/>
      <c r="J6623"/>
      <c r="K6623"/>
      <c r="N6623"/>
      <c r="O6623"/>
      <c r="P6623"/>
      <c r="Q6623"/>
      <c r="R6623"/>
      <c r="S6623" s="30"/>
    </row>
    <row r="6624" spans="1:19" x14ac:dyDescent="0.3">
      <c r="A6624" s="25"/>
      <c r="C6624"/>
      <c r="D6624"/>
      <c r="E6624"/>
      <c r="F6624"/>
      <c r="G6624"/>
      <c r="H6624" s="26"/>
      <c r="I6624" s="26"/>
      <c r="J6624"/>
      <c r="K6624"/>
      <c r="N6624"/>
      <c r="O6624"/>
      <c r="P6624"/>
      <c r="Q6624"/>
      <c r="R6624"/>
      <c r="S6624" s="30"/>
    </row>
    <row r="6625" spans="1:19" x14ac:dyDescent="0.3">
      <c r="A6625" s="25"/>
      <c r="C6625"/>
      <c r="D6625"/>
      <c r="E6625"/>
      <c r="F6625"/>
      <c r="G6625"/>
      <c r="H6625" s="26"/>
      <c r="I6625" s="26"/>
      <c r="J6625"/>
      <c r="K6625"/>
      <c r="N6625"/>
      <c r="O6625"/>
      <c r="P6625"/>
      <c r="Q6625"/>
      <c r="R6625"/>
      <c r="S6625" s="30"/>
    </row>
    <row r="6626" spans="1:19" x14ac:dyDescent="0.3">
      <c r="A6626" s="25"/>
      <c r="C6626"/>
      <c r="D6626"/>
      <c r="E6626"/>
      <c r="F6626"/>
      <c r="G6626"/>
      <c r="H6626" s="26"/>
      <c r="I6626" s="26"/>
      <c r="J6626"/>
      <c r="K6626"/>
      <c r="N6626"/>
      <c r="O6626"/>
      <c r="P6626"/>
      <c r="Q6626"/>
      <c r="R6626"/>
      <c r="S6626" s="30"/>
    </row>
    <row r="6627" spans="1:19" x14ac:dyDescent="0.3">
      <c r="A6627" s="25"/>
      <c r="C6627"/>
      <c r="D6627"/>
      <c r="E6627"/>
      <c r="F6627"/>
      <c r="G6627"/>
      <c r="H6627" s="26"/>
      <c r="I6627" s="26"/>
      <c r="J6627"/>
      <c r="K6627"/>
      <c r="N6627"/>
      <c r="O6627"/>
      <c r="P6627"/>
      <c r="Q6627"/>
      <c r="R6627"/>
      <c r="S6627" s="30"/>
    </row>
    <row r="6628" spans="1:19" x14ac:dyDescent="0.3">
      <c r="A6628" s="25"/>
      <c r="C6628"/>
      <c r="D6628"/>
      <c r="E6628"/>
      <c r="F6628"/>
      <c r="G6628"/>
      <c r="H6628" s="26"/>
      <c r="I6628" s="26"/>
      <c r="J6628"/>
      <c r="K6628"/>
      <c r="N6628"/>
      <c r="O6628"/>
      <c r="P6628"/>
      <c r="Q6628"/>
      <c r="R6628"/>
      <c r="S6628" s="30"/>
    </row>
    <row r="6629" spans="1:19" x14ac:dyDescent="0.3">
      <c r="A6629" s="25"/>
      <c r="C6629"/>
      <c r="D6629"/>
      <c r="E6629"/>
      <c r="F6629"/>
      <c r="G6629"/>
      <c r="H6629" s="26"/>
      <c r="I6629" s="26"/>
      <c r="J6629"/>
      <c r="K6629"/>
      <c r="N6629"/>
      <c r="O6629"/>
      <c r="P6629"/>
      <c r="Q6629"/>
      <c r="R6629"/>
      <c r="S6629" s="30"/>
    </row>
    <row r="6630" spans="1:19" x14ac:dyDescent="0.3">
      <c r="A6630" s="25"/>
      <c r="C6630"/>
      <c r="D6630"/>
      <c r="E6630"/>
      <c r="F6630"/>
      <c r="G6630"/>
      <c r="H6630" s="26"/>
      <c r="I6630" s="26"/>
      <c r="J6630"/>
      <c r="K6630"/>
      <c r="N6630"/>
      <c r="O6630"/>
      <c r="P6630"/>
      <c r="Q6630"/>
      <c r="R6630"/>
      <c r="S6630" s="30"/>
    </row>
    <row r="6631" spans="1:19" x14ac:dyDescent="0.3">
      <c r="A6631" s="25"/>
      <c r="C6631"/>
      <c r="D6631"/>
      <c r="E6631"/>
      <c r="F6631"/>
      <c r="G6631"/>
      <c r="H6631" s="26"/>
      <c r="I6631" s="26"/>
      <c r="J6631"/>
      <c r="K6631"/>
      <c r="N6631"/>
      <c r="O6631"/>
      <c r="P6631"/>
      <c r="Q6631"/>
      <c r="R6631"/>
      <c r="S6631" s="30"/>
    </row>
    <row r="6632" spans="1:19" x14ac:dyDescent="0.3">
      <c r="A6632" s="25"/>
      <c r="C6632"/>
      <c r="D6632"/>
      <c r="E6632"/>
      <c r="F6632"/>
      <c r="G6632"/>
      <c r="H6632" s="26"/>
      <c r="I6632" s="26"/>
      <c r="J6632"/>
      <c r="K6632"/>
      <c r="N6632"/>
      <c r="O6632"/>
      <c r="P6632"/>
      <c r="Q6632"/>
      <c r="R6632"/>
      <c r="S6632" s="30"/>
    </row>
    <row r="6633" spans="1:19" x14ac:dyDescent="0.3">
      <c r="A6633" s="25"/>
      <c r="C6633"/>
      <c r="D6633"/>
      <c r="E6633"/>
      <c r="F6633"/>
      <c r="G6633"/>
      <c r="H6633" s="26"/>
      <c r="I6633" s="26"/>
      <c r="J6633"/>
      <c r="K6633"/>
      <c r="N6633"/>
      <c r="O6633"/>
      <c r="P6633"/>
      <c r="Q6633"/>
      <c r="R6633"/>
      <c r="S6633" s="30"/>
    </row>
    <row r="6634" spans="1:19" x14ac:dyDescent="0.3">
      <c r="A6634" s="25"/>
      <c r="C6634"/>
      <c r="D6634"/>
      <c r="E6634"/>
      <c r="F6634"/>
      <c r="G6634"/>
      <c r="H6634" s="26"/>
      <c r="I6634" s="26"/>
      <c r="J6634"/>
      <c r="K6634"/>
      <c r="N6634"/>
      <c r="O6634"/>
      <c r="P6634"/>
      <c r="Q6634"/>
      <c r="R6634"/>
      <c r="S6634" s="30"/>
    </row>
    <row r="6635" spans="1:19" x14ac:dyDescent="0.3">
      <c r="A6635" s="25"/>
      <c r="C6635"/>
      <c r="D6635"/>
      <c r="E6635"/>
      <c r="F6635"/>
      <c r="G6635"/>
      <c r="H6635" s="26"/>
      <c r="I6635" s="26"/>
      <c r="J6635"/>
      <c r="K6635"/>
      <c r="N6635"/>
      <c r="O6635"/>
      <c r="P6635"/>
      <c r="Q6635"/>
      <c r="R6635"/>
      <c r="S6635" s="30"/>
    </row>
    <row r="6636" spans="1:19" x14ac:dyDescent="0.3">
      <c r="A6636" s="25"/>
      <c r="C6636"/>
      <c r="D6636"/>
      <c r="E6636"/>
      <c r="F6636"/>
      <c r="G6636"/>
      <c r="H6636" s="26"/>
      <c r="I6636" s="26"/>
      <c r="J6636"/>
      <c r="K6636"/>
      <c r="N6636"/>
      <c r="O6636"/>
      <c r="P6636"/>
      <c r="Q6636"/>
      <c r="R6636"/>
      <c r="S6636" s="30"/>
    </row>
    <row r="6637" spans="1:19" x14ac:dyDescent="0.3">
      <c r="A6637" s="25"/>
      <c r="C6637"/>
      <c r="D6637"/>
      <c r="E6637"/>
      <c r="F6637"/>
      <c r="G6637"/>
      <c r="H6637" s="26"/>
      <c r="I6637" s="26"/>
      <c r="J6637"/>
      <c r="K6637"/>
      <c r="N6637"/>
      <c r="O6637"/>
      <c r="P6637"/>
      <c r="Q6637"/>
      <c r="R6637"/>
      <c r="S6637" s="30"/>
    </row>
    <row r="6638" spans="1:19" x14ac:dyDescent="0.3">
      <c r="A6638" s="25"/>
      <c r="C6638"/>
      <c r="D6638"/>
      <c r="E6638"/>
      <c r="F6638"/>
      <c r="G6638"/>
      <c r="H6638" s="26"/>
      <c r="I6638" s="26"/>
      <c r="J6638"/>
      <c r="K6638"/>
      <c r="N6638"/>
      <c r="O6638"/>
      <c r="P6638"/>
      <c r="Q6638"/>
      <c r="R6638"/>
      <c r="S6638" s="30"/>
    </row>
    <row r="6639" spans="1:19" x14ac:dyDescent="0.3">
      <c r="A6639" s="25"/>
      <c r="C6639"/>
      <c r="D6639"/>
      <c r="E6639"/>
      <c r="F6639"/>
      <c r="G6639"/>
      <c r="H6639" s="26"/>
      <c r="I6639" s="26"/>
      <c r="J6639"/>
      <c r="K6639"/>
      <c r="N6639"/>
      <c r="O6639"/>
      <c r="P6639"/>
      <c r="Q6639"/>
      <c r="R6639"/>
      <c r="S6639" s="30"/>
    </row>
    <row r="6640" spans="1:19" x14ac:dyDescent="0.3">
      <c r="A6640" s="25"/>
      <c r="C6640"/>
      <c r="D6640"/>
      <c r="E6640"/>
      <c r="F6640"/>
      <c r="G6640"/>
      <c r="H6640" s="26"/>
      <c r="I6640" s="26"/>
      <c r="J6640"/>
      <c r="K6640"/>
      <c r="N6640"/>
      <c r="O6640"/>
      <c r="P6640"/>
      <c r="Q6640"/>
      <c r="R6640"/>
      <c r="S6640" s="30"/>
    </row>
    <row r="6641" spans="1:19" x14ac:dyDescent="0.3">
      <c r="A6641" s="25"/>
      <c r="C6641"/>
      <c r="D6641"/>
      <c r="E6641"/>
      <c r="F6641"/>
      <c r="G6641"/>
      <c r="H6641" s="26"/>
      <c r="I6641" s="26"/>
      <c r="J6641"/>
      <c r="K6641"/>
      <c r="N6641"/>
      <c r="O6641"/>
      <c r="P6641"/>
      <c r="Q6641"/>
      <c r="R6641"/>
      <c r="S6641" s="30"/>
    </row>
    <row r="6642" spans="1:19" x14ac:dyDescent="0.3">
      <c r="A6642" s="25"/>
      <c r="C6642"/>
      <c r="D6642"/>
      <c r="E6642"/>
      <c r="F6642"/>
      <c r="G6642"/>
      <c r="J6642"/>
      <c r="K6642"/>
      <c r="N6642"/>
      <c r="O6642"/>
      <c r="P6642"/>
      <c r="Q6642"/>
      <c r="R6642"/>
      <c r="S6642" s="30"/>
    </row>
    <row r="6643" spans="1:19" x14ac:dyDescent="0.3">
      <c r="A6643" s="25"/>
      <c r="C6643"/>
      <c r="D6643"/>
      <c r="E6643"/>
      <c r="F6643"/>
      <c r="G6643"/>
      <c r="H6643" s="26"/>
      <c r="I6643" s="26"/>
      <c r="J6643"/>
      <c r="K6643"/>
      <c r="N6643"/>
      <c r="O6643"/>
      <c r="P6643"/>
      <c r="Q6643"/>
      <c r="R6643"/>
      <c r="S6643" s="30"/>
    </row>
    <row r="6644" spans="1:19" x14ac:dyDescent="0.3">
      <c r="A6644" s="25"/>
      <c r="C6644"/>
      <c r="D6644"/>
      <c r="E6644"/>
      <c r="F6644"/>
      <c r="G6644"/>
      <c r="H6644" s="26"/>
      <c r="I6644" s="26"/>
      <c r="J6644"/>
      <c r="K6644"/>
      <c r="N6644"/>
      <c r="O6644"/>
      <c r="P6644"/>
      <c r="Q6644"/>
      <c r="R6644"/>
      <c r="S6644" s="30"/>
    </row>
    <row r="6645" spans="1:19" x14ac:dyDescent="0.3">
      <c r="A6645" s="25"/>
      <c r="C6645"/>
      <c r="D6645"/>
      <c r="E6645"/>
      <c r="F6645"/>
      <c r="G6645"/>
      <c r="H6645" s="26"/>
      <c r="I6645" s="26"/>
      <c r="J6645"/>
      <c r="K6645"/>
      <c r="N6645"/>
      <c r="O6645"/>
      <c r="P6645"/>
      <c r="Q6645"/>
      <c r="R6645"/>
      <c r="S6645" s="30"/>
    </row>
    <row r="6646" spans="1:19" x14ac:dyDescent="0.3">
      <c r="A6646" s="25"/>
      <c r="C6646"/>
      <c r="D6646"/>
      <c r="E6646"/>
      <c r="F6646"/>
      <c r="G6646"/>
      <c r="J6646"/>
      <c r="K6646"/>
      <c r="N6646"/>
      <c r="O6646"/>
      <c r="P6646"/>
      <c r="Q6646"/>
      <c r="R6646"/>
      <c r="S6646" s="30"/>
    </row>
    <row r="6647" spans="1:19" x14ac:dyDescent="0.3">
      <c r="A6647" s="25"/>
      <c r="C6647"/>
      <c r="D6647"/>
      <c r="E6647"/>
      <c r="F6647"/>
      <c r="G6647"/>
      <c r="I6647" s="26"/>
      <c r="J6647"/>
      <c r="K6647"/>
      <c r="N6647"/>
      <c r="O6647"/>
      <c r="P6647"/>
      <c r="Q6647"/>
      <c r="R6647"/>
      <c r="S6647" s="30"/>
    </row>
    <row r="6648" spans="1:19" x14ac:dyDescent="0.3">
      <c r="A6648" s="25"/>
      <c r="C6648"/>
      <c r="D6648"/>
      <c r="E6648"/>
      <c r="F6648"/>
      <c r="G6648"/>
      <c r="H6648" s="26"/>
      <c r="I6648" s="26"/>
      <c r="J6648"/>
      <c r="K6648"/>
      <c r="N6648"/>
      <c r="O6648"/>
      <c r="P6648"/>
      <c r="Q6648"/>
      <c r="R6648"/>
      <c r="S6648" s="30"/>
    </row>
    <row r="6649" spans="1:19" x14ac:dyDescent="0.3">
      <c r="A6649" s="25"/>
      <c r="C6649"/>
      <c r="D6649"/>
      <c r="E6649"/>
      <c r="F6649"/>
      <c r="G6649"/>
      <c r="H6649" s="26"/>
      <c r="I6649" s="26"/>
      <c r="J6649"/>
      <c r="K6649"/>
      <c r="N6649"/>
      <c r="O6649"/>
      <c r="P6649"/>
      <c r="Q6649"/>
      <c r="R6649"/>
      <c r="S6649" s="30"/>
    </row>
    <row r="6650" spans="1:19" x14ac:dyDescent="0.3">
      <c r="A6650" s="25"/>
      <c r="C6650"/>
      <c r="D6650"/>
      <c r="E6650"/>
      <c r="F6650"/>
      <c r="G6650"/>
      <c r="I6650" s="14"/>
      <c r="J6650"/>
      <c r="K6650"/>
      <c r="N6650"/>
      <c r="O6650"/>
      <c r="P6650"/>
      <c r="Q6650"/>
      <c r="R6650"/>
      <c r="S6650" s="30"/>
    </row>
    <row r="6651" spans="1:19" x14ac:dyDescent="0.3">
      <c r="A6651" s="25"/>
      <c r="C6651"/>
      <c r="D6651"/>
      <c r="E6651"/>
      <c r="F6651"/>
      <c r="G6651"/>
      <c r="J6651"/>
      <c r="K6651"/>
      <c r="N6651"/>
      <c r="O6651"/>
      <c r="P6651"/>
      <c r="Q6651"/>
      <c r="R6651"/>
      <c r="S6651" s="30"/>
    </row>
    <row r="6652" spans="1:19" x14ac:dyDescent="0.3">
      <c r="A6652" s="25"/>
      <c r="C6652"/>
      <c r="D6652"/>
      <c r="E6652"/>
      <c r="F6652"/>
      <c r="G6652"/>
      <c r="J6652"/>
      <c r="K6652"/>
      <c r="N6652"/>
      <c r="O6652"/>
      <c r="P6652"/>
      <c r="Q6652"/>
      <c r="R6652"/>
      <c r="S6652" s="30"/>
    </row>
    <row r="6653" spans="1:19" x14ac:dyDescent="0.3">
      <c r="A6653" s="25"/>
      <c r="C6653"/>
      <c r="D6653"/>
      <c r="E6653"/>
      <c r="F6653"/>
      <c r="G6653"/>
      <c r="H6653" s="26"/>
      <c r="I6653" s="26"/>
      <c r="J6653"/>
      <c r="K6653"/>
      <c r="N6653"/>
      <c r="O6653"/>
      <c r="P6653"/>
      <c r="Q6653"/>
      <c r="R6653"/>
      <c r="S6653" s="30"/>
    </row>
    <row r="6654" spans="1:19" x14ac:dyDescent="0.3">
      <c r="A6654" s="25"/>
      <c r="C6654"/>
      <c r="D6654"/>
      <c r="E6654"/>
      <c r="F6654"/>
      <c r="G6654"/>
      <c r="H6654" s="26"/>
      <c r="I6654" s="26"/>
      <c r="J6654"/>
      <c r="K6654"/>
      <c r="N6654"/>
      <c r="O6654"/>
      <c r="P6654"/>
      <c r="Q6654"/>
      <c r="R6654"/>
      <c r="S6654" s="30"/>
    </row>
    <row r="6655" spans="1:19" x14ac:dyDescent="0.3">
      <c r="A6655" s="25"/>
      <c r="C6655"/>
      <c r="D6655"/>
      <c r="E6655"/>
      <c r="F6655"/>
      <c r="G6655"/>
      <c r="H6655" s="26"/>
      <c r="I6655" s="26"/>
      <c r="J6655"/>
      <c r="K6655"/>
      <c r="N6655"/>
      <c r="O6655"/>
      <c r="P6655"/>
      <c r="Q6655"/>
      <c r="R6655"/>
      <c r="S6655" s="30"/>
    </row>
    <row r="6656" spans="1:19" x14ac:dyDescent="0.3">
      <c r="A6656" s="25"/>
      <c r="C6656"/>
      <c r="D6656"/>
      <c r="E6656"/>
      <c r="F6656"/>
      <c r="G6656"/>
      <c r="I6656" s="26"/>
      <c r="J6656"/>
      <c r="K6656"/>
      <c r="N6656"/>
      <c r="O6656"/>
      <c r="P6656"/>
      <c r="Q6656"/>
      <c r="R6656"/>
      <c r="S6656" s="30"/>
    </row>
    <row r="6657" spans="1:19" x14ac:dyDescent="0.3">
      <c r="A6657" s="25"/>
      <c r="C6657"/>
      <c r="D6657"/>
      <c r="E6657"/>
      <c r="F6657"/>
      <c r="G6657"/>
      <c r="I6657" s="26"/>
      <c r="J6657"/>
      <c r="K6657"/>
      <c r="N6657"/>
      <c r="O6657"/>
      <c r="P6657"/>
      <c r="Q6657"/>
      <c r="R6657"/>
      <c r="S6657" s="30"/>
    </row>
    <row r="6658" spans="1:19" x14ac:dyDescent="0.3">
      <c r="A6658" s="25"/>
      <c r="C6658"/>
      <c r="D6658"/>
      <c r="E6658"/>
      <c r="F6658"/>
      <c r="G6658"/>
      <c r="H6658" s="26"/>
      <c r="I6658" s="26"/>
      <c r="J6658"/>
      <c r="K6658"/>
      <c r="N6658"/>
      <c r="O6658"/>
      <c r="P6658"/>
      <c r="Q6658"/>
      <c r="R6658"/>
      <c r="S6658" s="30"/>
    </row>
    <row r="6659" spans="1:19" x14ac:dyDescent="0.3">
      <c r="A6659" s="25"/>
      <c r="C6659"/>
      <c r="D6659"/>
      <c r="E6659"/>
      <c r="F6659"/>
      <c r="G6659"/>
      <c r="H6659" s="26"/>
      <c r="I6659" s="26"/>
      <c r="J6659"/>
      <c r="K6659"/>
      <c r="N6659"/>
      <c r="O6659"/>
      <c r="P6659"/>
      <c r="Q6659"/>
      <c r="R6659"/>
      <c r="S6659" s="30"/>
    </row>
    <row r="6660" spans="1:19" x14ac:dyDescent="0.3">
      <c r="A6660" s="25"/>
      <c r="C6660"/>
      <c r="D6660"/>
      <c r="E6660"/>
      <c r="F6660"/>
      <c r="G6660"/>
      <c r="H6660" s="26"/>
      <c r="I6660" s="26"/>
      <c r="J6660"/>
      <c r="K6660"/>
      <c r="N6660"/>
      <c r="O6660"/>
      <c r="P6660"/>
      <c r="Q6660"/>
      <c r="R6660"/>
      <c r="S6660" s="30"/>
    </row>
    <row r="6661" spans="1:19" x14ac:dyDescent="0.3">
      <c r="A6661" s="25"/>
      <c r="C6661"/>
      <c r="D6661"/>
      <c r="E6661"/>
      <c r="F6661"/>
      <c r="G6661"/>
      <c r="H6661" s="26"/>
      <c r="I6661" s="26"/>
      <c r="J6661"/>
      <c r="K6661"/>
      <c r="N6661"/>
      <c r="O6661"/>
      <c r="P6661"/>
      <c r="Q6661"/>
      <c r="R6661"/>
      <c r="S6661" s="30"/>
    </row>
    <row r="6662" spans="1:19" x14ac:dyDescent="0.3">
      <c r="A6662" s="25"/>
      <c r="C6662"/>
      <c r="D6662"/>
      <c r="E6662"/>
      <c r="F6662"/>
      <c r="G6662"/>
      <c r="H6662" s="26"/>
      <c r="I6662" s="26"/>
      <c r="J6662"/>
      <c r="K6662"/>
      <c r="N6662"/>
      <c r="O6662"/>
      <c r="P6662"/>
      <c r="Q6662"/>
      <c r="R6662"/>
      <c r="S6662" s="30"/>
    </row>
    <row r="6663" spans="1:19" x14ac:dyDescent="0.3">
      <c r="A6663" s="25"/>
      <c r="C6663"/>
      <c r="D6663"/>
      <c r="E6663"/>
      <c r="F6663"/>
      <c r="G6663"/>
      <c r="H6663" s="26"/>
      <c r="I6663" s="26"/>
      <c r="J6663"/>
      <c r="K6663"/>
      <c r="N6663"/>
      <c r="O6663"/>
      <c r="P6663"/>
      <c r="Q6663"/>
      <c r="R6663"/>
      <c r="S6663" s="30"/>
    </row>
    <row r="6664" spans="1:19" x14ac:dyDescent="0.3">
      <c r="A6664" s="25"/>
      <c r="C6664"/>
      <c r="D6664"/>
      <c r="E6664"/>
      <c r="F6664"/>
      <c r="G6664"/>
      <c r="H6664" s="26"/>
      <c r="I6664" s="26"/>
      <c r="J6664"/>
      <c r="K6664"/>
      <c r="N6664"/>
      <c r="O6664"/>
      <c r="P6664"/>
      <c r="Q6664"/>
      <c r="R6664"/>
      <c r="S6664" s="30"/>
    </row>
    <row r="6665" spans="1:19" x14ac:dyDescent="0.3">
      <c r="A6665" s="25"/>
      <c r="C6665"/>
      <c r="D6665"/>
      <c r="E6665"/>
      <c r="F6665"/>
      <c r="G6665"/>
      <c r="H6665" s="26"/>
      <c r="I6665" s="26"/>
      <c r="J6665"/>
      <c r="K6665"/>
      <c r="N6665"/>
      <c r="O6665"/>
      <c r="P6665"/>
      <c r="Q6665"/>
      <c r="R6665"/>
      <c r="S6665" s="30"/>
    </row>
    <row r="6666" spans="1:19" x14ac:dyDescent="0.3">
      <c r="A6666" s="25"/>
      <c r="C6666"/>
      <c r="D6666"/>
      <c r="E6666"/>
      <c r="F6666"/>
      <c r="G6666"/>
      <c r="H6666" s="26"/>
      <c r="I6666" s="26"/>
      <c r="J6666"/>
      <c r="K6666"/>
      <c r="N6666"/>
      <c r="O6666"/>
      <c r="P6666"/>
      <c r="Q6666"/>
      <c r="R6666"/>
      <c r="S6666" s="30"/>
    </row>
    <row r="6667" spans="1:19" x14ac:dyDescent="0.3">
      <c r="A6667" s="25"/>
      <c r="C6667"/>
      <c r="D6667"/>
      <c r="E6667"/>
      <c r="F6667"/>
      <c r="G6667"/>
      <c r="I6667" s="26"/>
      <c r="J6667"/>
      <c r="K6667"/>
      <c r="N6667"/>
      <c r="O6667"/>
      <c r="P6667"/>
      <c r="Q6667"/>
      <c r="R6667"/>
      <c r="S6667" s="30"/>
    </row>
    <row r="6668" spans="1:19" x14ac:dyDescent="0.3">
      <c r="A6668" s="25"/>
      <c r="C6668"/>
      <c r="D6668"/>
      <c r="E6668"/>
      <c r="F6668"/>
      <c r="G6668"/>
      <c r="H6668" s="26"/>
      <c r="I6668" s="26"/>
      <c r="J6668"/>
      <c r="K6668"/>
      <c r="N6668"/>
      <c r="O6668"/>
      <c r="P6668"/>
      <c r="Q6668"/>
      <c r="R6668"/>
      <c r="S6668" s="30"/>
    </row>
    <row r="6669" spans="1:19" x14ac:dyDescent="0.3">
      <c r="A6669" s="25"/>
      <c r="C6669"/>
      <c r="D6669"/>
      <c r="E6669"/>
      <c r="F6669"/>
      <c r="G6669"/>
      <c r="H6669" s="26"/>
      <c r="I6669" s="26"/>
      <c r="J6669"/>
      <c r="K6669"/>
      <c r="N6669"/>
      <c r="O6669"/>
      <c r="P6669"/>
      <c r="Q6669"/>
      <c r="R6669"/>
      <c r="S6669" s="30"/>
    </row>
    <row r="6670" spans="1:19" x14ac:dyDescent="0.3">
      <c r="A6670" s="25"/>
      <c r="C6670"/>
      <c r="D6670"/>
      <c r="E6670"/>
      <c r="F6670"/>
      <c r="G6670"/>
      <c r="H6670" s="26"/>
      <c r="I6670" s="26"/>
      <c r="J6670"/>
      <c r="K6670"/>
      <c r="N6670"/>
      <c r="O6670"/>
      <c r="P6670"/>
      <c r="Q6670"/>
      <c r="R6670"/>
      <c r="S6670" s="30"/>
    </row>
    <row r="6671" spans="1:19" x14ac:dyDescent="0.3">
      <c r="A6671" s="25"/>
      <c r="C6671"/>
      <c r="D6671"/>
      <c r="E6671"/>
      <c r="F6671"/>
      <c r="G6671"/>
      <c r="H6671" s="26"/>
      <c r="I6671" s="26"/>
      <c r="J6671"/>
      <c r="K6671"/>
      <c r="N6671"/>
      <c r="O6671"/>
      <c r="P6671"/>
      <c r="Q6671"/>
      <c r="R6671"/>
      <c r="S6671" s="30"/>
    </row>
    <row r="6672" spans="1:19" x14ac:dyDescent="0.3">
      <c r="A6672" s="25"/>
      <c r="C6672"/>
      <c r="D6672"/>
      <c r="E6672"/>
      <c r="F6672"/>
      <c r="G6672"/>
      <c r="H6672" s="26"/>
      <c r="I6672" s="26"/>
      <c r="J6672"/>
      <c r="K6672"/>
      <c r="N6672"/>
      <c r="O6672"/>
      <c r="P6672"/>
      <c r="Q6672"/>
      <c r="R6672"/>
      <c r="S6672" s="30"/>
    </row>
    <row r="6673" spans="1:19" x14ac:dyDescent="0.3">
      <c r="A6673" s="25"/>
      <c r="C6673"/>
      <c r="D6673"/>
      <c r="E6673"/>
      <c r="F6673"/>
      <c r="G6673"/>
      <c r="H6673" s="26"/>
      <c r="I6673" s="26"/>
      <c r="J6673"/>
      <c r="K6673"/>
      <c r="N6673"/>
      <c r="O6673"/>
      <c r="P6673"/>
      <c r="Q6673"/>
      <c r="R6673"/>
      <c r="S6673" s="30"/>
    </row>
    <row r="6674" spans="1:19" x14ac:dyDescent="0.3">
      <c r="A6674" s="25"/>
      <c r="C6674"/>
      <c r="D6674"/>
      <c r="E6674"/>
      <c r="F6674"/>
      <c r="G6674"/>
      <c r="I6674" s="26"/>
      <c r="J6674"/>
      <c r="K6674"/>
      <c r="N6674"/>
      <c r="O6674"/>
      <c r="P6674"/>
      <c r="Q6674"/>
      <c r="R6674"/>
      <c r="S6674" s="30"/>
    </row>
    <row r="6675" spans="1:19" x14ac:dyDescent="0.3">
      <c r="A6675" s="25"/>
      <c r="C6675"/>
      <c r="D6675"/>
      <c r="E6675"/>
      <c r="F6675"/>
      <c r="G6675"/>
      <c r="H6675" s="26"/>
      <c r="I6675" s="26"/>
      <c r="J6675"/>
      <c r="K6675"/>
      <c r="N6675"/>
      <c r="O6675"/>
      <c r="P6675"/>
      <c r="Q6675"/>
      <c r="R6675"/>
      <c r="S6675" s="30"/>
    </row>
    <row r="6676" spans="1:19" x14ac:dyDescent="0.3">
      <c r="A6676" s="25"/>
      <c r="C6676"/>
      <c r="D6676"/>
      <c r="E6676"/>
      <c r="F6676"/>
      <c r="G6676"/>
      <c r="H6676" s="26"/>
      <c r="I6676" s="26"/>
      <c r="J6676"/>
      <c r="K6676"/>
      <c r="N6676"/>
      <c r="O6676"/>
      <c r="P6676"/>
      <c r="Q6676"/>
      <c r="R6676"/>
      <c r="S6676" s="30"/>
    </row>
    <row r="6677" spans="1:19" x14ac:dyDescent="0.3">
      <c r="A6677" s="25"/>
      <c r="C6677"/>
      <c r="D6677"/>
      <c r="E6677"/>
      <c r="F6677"/>
      <c r="G6677"/>
      <c r="H6677" s="26"/>
      <c r="I6677" s="26"/>
      <c r="J6677"/>
      <c r="K6677"/>
      <c r="N6677"/>
      <c r="O6677"/>
      <c r="P6677"/>
      <c r="Q6677"/>
      <c r="R6677"/>
      <c r="S6677" s="30"/>
    </row>
    <row r="6678" spans="1:19" x14ac:dyDescent="0.3">
      <c r="A6678" s="25"/>
      <c r="C6678"/>
      <c r="D6678"/>
      <c r="E6678"/>
      <c r="F6678"/>
      <c r="G6678"/>
      <c r="H6678" s="26"/>
      <c r="I6678" s="26"/>
      <c r="J6678"/>
      <c r="K6678"/>
      <c r="N6678"/>
      <c r="O6678"/>
      <c r="P6678"/>
      <c r="Q6678"/>
      <c r="R6678"/>
      <c r="S6678" s="30"/>
    </row>
    <row r="6679" spans="1:19" x14ac:dyDescent="0.3">
      <c r="A6679" s="25"/>
      <c r="C6679"/>
      <c r="D6679"/>
      <c r="E6679"/>
      <c r="F6679"/>
      <c r="G6679"/>
      <c r="H6679" s="26"/>
      <c r="I6679" s="26"/>
      <c r="J6679"/>
      <c r="K6679"/>
      <c r="N6679"/>
      <c r="O6679"/>
      <c r="P6679"/>
      <c r="Q6679"/>
      <c r="R6679"/>
      <c r="S6679" s="30"/>
    </row>
    <row r="6680" spans="1:19" x14ac:dyDescent="0.3">
      <c r="A6680" s="25"/>
      <c r="C6680"/>
      <c r="D6680"/>
      <c r="E6680"/>
      <c r="F6680"/>
      <c r="G6680"/>
      <c r="H6680" s="26"/>
      <c r="I6680" s="26"/>
      <c r="J6680"/>
      <c r="K6680"/>
      <c r="N6680"/>
      <c r="O6680"/>
      <c r="P6680"/>
      <c r="Q6680"/>
      <c r="R6680"/>
      <c r="S6680" s="30"/>
    </row>
    <row r="6681" spans="1:19" x14ac:dyDescent="0.3">
      <c r="A6681" s="25"/>
      <c r="C6681"/>
      <c r="D6681"/>
      <c r="E6681"/>
      <c r="F6681"/>
      <c r="G6681"/>
      <c r="H6681" s="26"/>
      <c r="I6681" s="26"/>
      <c r="J6681"/>
      <c r="K6681"/>
      <c r="N6681"/>
      <c r="O6681"/>
      <c r="P6681"/>
      <c r="Q6681"/>
      <c r="R6681"/>
      <c r="S6681" s="30"/>
    </row>
    <row r="6682" spans="1:19" x14ac:dyDescent="0.3">
      <c r="A6682" s="25"/>
      <c r="C6682"/>
      <c r="D6682"/>
      <c r="E6682"/>
      <c r="F6682"/>
      <c r="G6682"/>
      <c r="H6682" s="26"/>
      <c r="I6682" s="26"/>
      <c r="J6682"/>
      <c r="K6682"/>
      <c r="N6682"/>
      <c r="O6682"/>
      <c r="P6682"/>
      <c r="Q6682"/>
      <c r="R6682"/>
      <c r="S6682" s="30"/>
    </row>
    <row r="6683" spans="1:19" x14ac:dyDescent="0.3">
      <c r="A6683" s="25"/>
      <c r="C6683"/>
      <c r="D6683"/>
      <c r="E6683"/>
      <c r="F6683"/>
      <c r="G6683"/>
      <c r="J6683"/>
      <c r="K6683"/>
      <c r="N6683"/>
      <c r="O6683"/>
      <c r="P6683"/>
      <c r="Q6683"/>
      <c r="R6683"/>
      <c r="S6683" s="30"/>
    </row>
    <row r="6684" spans="1:19" x14ac:dyDescent="0.3">
      <c r="A6684" s="25"/>
      <c r="C6684"/>
      <c r="D6684"/>
      <c r="E6684"/>
      <c r="F6684"/>
      <c r="G6684"/>
      <c r="H6684" s="26"/>
      <c r="I6684" s="26"/>
      <c r="J6684"/>
      <c r="K6684"/>
      <c r="N6684"/>
      <c r="O6684"/>
      <c r="P6684"/>
      <c r="Q6684"/>
      <c r="R6684"/>
      <c r="S6684" s="30"/>
    </row>
    <row r="6685" spans="1:19" x14ac:dyDescent="0.3">
      <c r="A6685" s="25"/>
      <c r="C6685"/>
      <c r="D6685"/>
      <c r="E6685"/>
      <c r="F6685"/>
      <c r="G6685"/>
      <c r="J6685"/>
      <c r="K6685"/>
      <c r="N6685"/>
      <c r="O6685"/>
      <c r="P6685"/>
      <c r="Q6685"/>
      <c r="R6685"/>
      <c r="S6685" s="30"/>
    </row>
    <row r="6686" spans="1:19" x14ac:dyDescent="0.3">
      <c r="A6686" s="25"/>
      <c r="C6686"/>
      <c r="D6686"/>
      <c r="E6686"/>
      <c r="F6686"/>
      <c r="G6686"/>
      <c r="H6686" s="26"/>
      <c r="I6686" s="26"/>
      <c r="J6686"/>
      <c r="K6686"/>
      <c r="N6686"/>
      <c r="O6686"/>
      <c r="P6686"/>
      <c r="Q6686"/>
      <c r="R6686"/>
      <c r="S6686" s="30"/>
    </row>
    <row r="6687" spans="1:19" x14ac:dyDescent="0.3">
      <c r="A6687" s="25"/>
      <c r="C6687"/>
      <c r="D6687"/>
      <c r="E6687"/>
      <c r="F6687"/>
      <c r="G6687"/>
      <c r="H6687" s="26"/>
      <c r="I6687" s="26"/>
      <c r="J6687"/>
      <c r="K6687"/>
      <c r="N6687"/>
      <c r="O6687"/>
      <c r="P6687"/>
      <c r="Q6687"/>
      <c r="R6687"/>
      <c r="S6687" s="30"/>
    </row>
    <row r="6688" spans="1:19" x14ac:dyDescent="0.3">
      <c r="A6688" s="25"/>
      <c r="C6688"/>
      <c r="D6688"/>
      <c r="E6688"/>
      <c r="F6688"/>
      <c r="G6688"/>
      <c r="H6688" s="26"/>
      <c r="I6688" s="26"/>
      <c r="J6688"/>
      <c r="K6688"/>
      <c r="N6688"/>
      <c r="O6688"/>
      <c r="P6688"/>
      <c r="Q6688"/>
      <c r="R6688"/>
      <c r="S6688" s="30"/>
    </row>
    <row r="6689" spans="1:19" x14ac:dyDescent="0.3">
      <c r="A6689" s="25"/>
      <c r="C6689"/>
      <c r="D6689"/>
      <c r="E6689"/>
      <c r="F6689"/>
      <c r="G6689"/>
      <c r="H6689" s="26"/>
      <c r="I6689" s="26"/>
      <c r="J6689"/>
      <c r="K6689"/>
      <c r="N6689"/>
      <c r="O6689"/>
      <c r="P6689"/>
      <c r="Q6689"/>
      <c r="R6689"/>
      <c r="S6689" s="30"/>
    </row>
    <row r="6690" spans="1:19" x14ac:dyDescent="0.3">
      <c r="A6690" s="25"/>
      <c r="C6690"/>
      <c r="D6690"/>
      <c r="E6690"/>
      <c r="F6690"/>
      <c r="G6690"/>
      <c r="H6690" s="26"/>
      <c r="I6690" s="26"/>
      <c r="J6690"/>
      <c r="K6690"/>
      <c r="N6690"/>
      <c r="O6690"/>
      <c r="P6690"/>
      <c r="Q6690"/>
      <c r="R6690"/>
      <c r="S6690" s="30"/>
    </row>
    <row r="6691" spans="1:19" x14ac:dyDescent="0.3">
      <c r="A6691" s="25"/>
      <c r="C6691"/>
      <c r="D6691"/>
      <c r="E6691"/>
      <c r="F6691"/>
      <c r="G6691"/>
      <c r="H6691" s="26"/>
      <c r="I6691" s="26"/>
      <c r="J6691"/>
      <c r="K6691"/>
      <c r="N6691"/>
      <c r="O6691"/>
      <c r="P6691"/>
      <c r="Q6691"/>
      <c r="R6691"/>
      <c r="S6691" s="30"/>
    </row>
    <row r="6692" spans="1:19" x14ac:dyDescent="0.3">
      <c r="A6692" s="25"/>
      <c r="C6692"/>
      <c r="D6692"/>
      <c r="E6692"/>
      <c r="F6692"/>
      <c r="G6692"/>
      <c r="H6692" s="26"/>
      <c r="I6692" s="26"/>
      <c r="J6692"/>
      <c r="K6692"/>
      <c r="N6692"/>
      <c r="O6692"/>
      <c r="P6692"/>
      <c r="Q6692"/>
      <c r="R6692"/>
      <c r="S6692" s="30"/>
    </row>
    <row r="6693" spans="1:19" x14ac:dyDescent="0.3">
      <c r="A6693" s="25"/>
      <c r="C6693"/>
      <c r="D6693"/>
      <c r="E6693"/>
      <c r="F6693"/>
      <c r="G6693"/>
      <c r="H6693" s="26"/>
      <c r="I6693" s="26"/>
      <c r="J6693"/>
      <c r="K6693"/>
      <c r="N6693"/>
      <c r="O6693"/>
      <c r="P6693"/>
      <c r="Q6693"/>
      <c r="R6693"/>
      <c r="S6693" s="30"/>
    </row>
    <row r="6694" spans="1:19" x14ac:dyDescent="0.3">
      <c r="A6694" s="25"/>
      <c r="C6694"/>
      <c r="D6694"/>
      <c r="E6694"/>
      <c r="F6694"/>
      <c r="G6694"/>
      <c r="H6694" s="26"/>
      <c r="I6694" s="26"/>
      <c r="J6694"/>
      <c r="K6694"/>
      <c r="N6694"/>
      <c r="O6694"/>
      <c r="P6694"/>
      <c r="Q6694"/>
      <c r="R6694"/>
      <c r="S6694" s="30"/>
    </row>
    <row r="6695" spans="1:19" x14ac:dyDescent="0.3">
      <c r="A6695" s="25"/>
      <c r="C6695"/>
      <c r="D6695"/>
      <c r="E6695"/>
      <c r="F6695"/>
      <c r="G6695"/>
      <c r="I6695" s="26"/>
      <c r="J6695"/>
      <c r="K6695"/>
      <c r="N6695"/>
      <c r="O6695"/>
      <c r="P6695"/>
      <c r="Q6695"/>
      <c r="R6695"/>
      <c r="S6695" s="30"/>
    </row>
    <row r="6696" spans="1:19" x14ac:dyDescent="0.3">
      <c r="A6696" s="25"/>
      <c r="C6696"/>
      <c r="D6696"/>
      <c r="E6696"/>
      <c r="F6696"/>
      <c r="G6696"/>
      <c r="H6696" s="26"/>
      <c r="I6696" s="26"/>
      <c r="J6696"/>
      <c r="K6696"/>
      <c r="N6696"/>
      <c r="O6696"/>
      <c r="P6696"/>
      <c r="Q6696"/>
      <c r="R6696"/>
      <c r="S6696" s="30"/>
    </row>
    <row r="6697" spans="1:19" x14ac:dyDescent="0.3">
      <c r="A6697" s="25"/>
      <c r="C6697"/>
      <c r="D6697"/>
      <c r="E6697"/>
      <c r="F6697"/>
      <c r="G6697"/>
      <c r="J6697"/>
      <c r="K6697"/>
      <c r="N6697"/>
      <c r="O6697"/>
      <c r="P6697"/>
      <c r="Q6697"/>
      <c r="R6697"/>
      <c r="S6697" s="30"/>
    </row>
    <row r="6698" spans="1:19" x14ac:dyDescent="0.3">
      <c r="A6698" s="25"/>
      <c r="C6698"/>
      <c r="D6698"/>
      <c r="E6698"/>
      <c r="F6698"/>
      <c r="G6698"/>
      <c r="H6698" s="26"/>
      <c r="I6698" s="26"/>
      <c r="J6698"/>
      <c r="K6698"/>
      <c r="N6698"/>
      <c r="O6698"/>
      <c r="P6698"/>
      <c r="Q6698"/>
      <c r="R6698"/>
      <c r="S6698" s="30"/>
    </row>
    <row r="6699" spans="1:19" x14ac:dyDescent="0.3">
      <c r="A6699" s="25"/>
      <c r="C6699"/>
      <c r="D6699"/>
      <c r="E6699"/>
      <c r="F6699"/>
      <c r="G6699"/>
      <c r="H6699" s="26"/>
      <c r="I6699" s="26"/>
      <c r="J6699"/>
      <c r="K6699"/>
      <c r="N6699"/>
      <c r="O6699"/>
      <c r="P6699"/>
      <c r="Q6699"/>
      <c r="R6699"/>
      <c r="S6699" s="30"/>
    </row>
    <row r="6700" spans="1:19" x14ac:dyDescent="0.3">
      <c r="A6700" s="25"/>
      <c r="C6700"/>
      <c r="D6700"/>
      <c r="E6700"/>
      <c r="F6700"/>
      <c r="G6700"/>
      <c r="H6700" s="26"/>
      <c r="I6700" s="26"/>
      <c r="J6700"/>
      <c r="K6700"/>
      <c r="N6700"/>
      <c r="O6700"/>
      <c r="P6700"/>
      <c r="Q6700"/>
      <c r="R6700"/>
      <c r="S6700" s="30"/>
    </row>
    <row r="6701" spans="1:19" x14ac:dyDescent="0.3">
      <c r="A6701" s="25"/>
      <c r="C6701"/>
      <c r="D6701"/>
      <c r="E6701"/>
      <c r="F6701"/>
      <c r="G6701"/>
      <c r="H6701" s="26"/>
      <c r="I6701" s="26"/>
      <c r="J6701"/>
      <c r="K6701"/>
      <c r="N6701"/>
      <c r="O6701"/>
      <c r="P6701"/>
      <c r="Q6701"/>
      <c r="R6701"/>
      <c r="S6701" s="30"/>
    </row>
    <row r="6702" spans="1:19" x14ac:dyDescent="0.3">
      <c r="A6702" s="25"/>
      <c r="C6702"/>
      <c r="D6702"/>
      <c r="E6702"/>
      <c r="F6702"/>
      <c r="G6702"/>
      <c r="J6702"/>
      <c r="K6702"/>
      <c r="N6702"/>
      <c r="O6702"/>
      <c r="P6702"/>
      <c r="Q6702"/>
      <c r="R6702"/>
      <c r="S6702" s="30"/>
    </row>
    <row r="6703" spans="1:19" x14ac:dyDescent="0.3">
      <c r="A6703" s="25"/>
      <c r="C6703"/>
      <c r="D6703"/>
      <c r="E6703"/>
      <c r="F6703"/>
      <c r="G6703"/>
      <c r="H6703" s="26"/>
      <c r="I6703" s="26"/>
      <c r="J6703"/>
      <c r="K6703"/>
      <c r="N6703"/>
      <c r="O6703"/>
      <c r="P6703"/>
      <c r="Q6703"/>
      <c r="R6703"/>
      <c r="S6703" s="30"/>
    </row>
    <row r="6704" spans="1:19" x14ac:dyDescent="0.3">
      <c r="A6704" s="25"/>
      <c r="C6704"/>
      <c r="D6704"/>
      <c r="E6704"/>
      <c r="F6704"/>
      <c r="G6704"/>
      <c r="H6704" s="26"/>
      <c r="I6704" s="26"/>
      <c r="J6704"/>
      <c r="K6704"/>
      <c r="N6704"/>
      <c r="O6704"/>
      <c r="P6704"/>
      <c r="Q6704"/>
      <c r="R6704"/>
      <c r="S6704" s="30"/>
    </row>
    <row r="6705" spans="1:19" x14ac:dyDescent="0.3">
      <c r="A6705" s="25"/>
      <c r="C6705"/>
      <c r="D6705"/>
      <c r="E6705"/>
      <c r="F6705"/>
      <c r="G6705"/>
      <c r="H6705" s="26"/>
      <c r="I6705" s="26"/>
      <c r="J6705"/>
      <c r="K6705"/>
      <c r="N6705"/>
      <c r="O6705"/>
      <c r="P6705"/>
      <c r="Q6705"/>
      <c r="R6705"/>
      <c r="S6705" s="30"/>
    </row>
    <row r="6706" spans="1:19" x14ac:dyDescent="0.3">
      <c r="A6706" s="25"/>
      <c r="C6706"/>
      <c r="D6706"/>
      <c r="E6706"/>
      <c r="F6706"/>
      <c r="G6706"/>
      <c r="H6706" s="26"/>
      <c r="I6706" s="26"/>
      <c r="J6706"/>
      <c r="K6706"/>
      <c r="N6706"/>
      <c r="O6706"/>
      <c r="P6706"/>
      <c r="Q6706"/>
      <c r="R6706"/>
      <c r="S6706" s="30"/>
    </row>
    <row r="6707" spans="1:19" x14ac:dyDescent="0.3">
      <c r="A6707" s="25"/>
      <c r="C6707"/>
      <c r="D6707"/>
      <c r="E6707"/>
      <c r="F6707"/>
      <c r="G6707"/>
      <c r="H6707" s="26"/>
      <c r="I6707" s="26"/>
      <c r="J6707"/>
      <c r="K6707"/>
      <c r="N6707"/>
      <c r="O6707"/>
      <c r="P6707"/>
      <c r="Q6707"/>
      <c r="R6707"/>
      <c r="S6707" s="30"/>
    </row>
    <row r="6708" spans="1:19" x14ac:dyDescent="0.3">
      <c r="A6708" s="25"/>
      <c r="C6708"/>
      <c r="D6708"/>
      <c r="E6708"/>
      <c r="F6708"/>
      <c r="G6708"/>
      <c r="H6708" s="26"/>
      <c r="I6708" s="26"/>
      <c r="J6708"/>
      <c r="K6708"/>
      <c r="N6708"/>
      <c r="O6708"/>
      <c r="P6708"/>
      <c r="Q6708"/>
      <c r="R6708"/>
      <c r="S6708" s="30"/>
    </row>
    <row r="6709" spans="1:19" x14ac:dyDescent="0.3">
      <c r="A6709" s="25"/>
      <c r="C6709"/>
      <c r="D6709"/>
      <c r="E6709"/>
      <c r="F6709"/>
      <c r="G6709"/>
      <c r="H6709" s="26"/>
      <c r="I6709" s="26"/>
      <c r="J6709"/>
      <c r="K6709"/>
      <c r="N6709"/>
      <c r="O6709"/>
      <c r="P6709"/>
      <c r="Q6709"/>
      <c r="R6709"/>
      <c r="S6709" s="30"/>
    </row>
    <row r="6710" spans="1:19" x14ac:dyDescent="0.3">
      <c r="A6710" s="25"/>
      <c r="C6710"/>
      <c r="D6710"/>
      <c r="E6710"/>
      <c r="F6710"/>
      <c r="G6710"/>
      <c r="H6710" s="26"/>
      <c r="I6710" s="26"/>
      <c r="J6710"/>
      <c r="K6710"/>
      <c r="N6710"/>
      <c r="O6710"/>
      <c r="P6710"/>
      <c r="Q6710"/>
      <c r="R6710"/>
      <c r="S6710" s="30"/>
    </row>
    <row r="6711" spans="1:19" x14ac:dyDescent="0.3">
      <c r="A6711" s="25"/>
      <c r="C6711"/>
      <c r="D6711"/>
      <c r="E6711"/>
      <c r="F6711"/>
      <c r="G6711"/>
      <c r="I6711" s="26"/>
      <c r="J6711"/>
      <c r="K6711"/>
      <c r="N6711"/>
      <c r="O6711"/>
      <c r="P6711"/>
      <c r="Q6711"/>
      <c r="R6711"/>
      <c r="S6711" s="30"/>
    </row>
    <row r="6712" spans="1:19" x14ac:dyDescent="0.3">
      <c r="A6712" s="25"/>
      <c r="C6712"/>
      <c r="D6712"/>
      <c r="E6712"/>
      <c r="F6712"/>
      <c r="G6712"/>
      <c r="H6712" s="26"/>
      <c r="I6712" s="26"/>
      <c r="J6712"/>
      <c r="K6712"/>
      <c r="N6712"/>
      <c r="O6712"/>
      <c r="P6712"/>
      <c r="Q6712"/>
      <c r="R6712"/>
      <c r="S6712" s="30"/>
    </row>
    <row r="6713" spans="1:19" x14ac:dyDescent="0.3">
      <c r="A6713" s="25"/>
      <c r="C6713"/>
      <c r="D6713"/>
      <c r="E6713"/>
      <c r="F6713"/>
      <c r="G6713"/>
      <c r="H6713" s="26"/>
      <c r="I6713" s="26"/>
      <c r="J6713"/>
      <c r="K6713"/>
      <c r="N6713"/>
      <c r="O6713"/>
      <c r="P6713"/>
      <c r="Q6713"/>
      <c r="R6713"/>
      <c r="S6713" s="30"/>
    </row>
    <row r="6714" spans="1:19" x14ac:dyDescent="0.3">
      <c r="A6714" s="25"/>
      <c r="C6714"/>
      <c r="D6714"/>
      <c r="E6714"/>
      <c r="F6714"/>
      <c r="G6714"/>
      <c r="H6714" s="26"/>
      <c r="I6714" s="26"/>
      <c r="J6714"/>
      <c r="K6714"/>
      <c r="N6714"/>
      <c r="O6714"/>
      <c r="P6714"/>
      <c r="Q6714"/>
      <c r="R6714"/>
      <c r="S6714" s="30"/>
    </row>
    <row r="6715" spans="1:19" x14ac:dyDescent="0.3">
      <c r="A6715" s="25"/>
      <c r="C6715"/>
      <c r="D6715"/>
      <c r="E6715"/>
      <c r="F6715"/>
      <c r="G6715"/>
      <c r="H6715" s="26"/>
      <c r="I6715" s="26"/>
      <c r="J6715"/>
      <c r="K6715"/>
      <c r="N6715"/>
      <c r="O6715"/>
      <c r="P6715"/>
      <c r="Q6715"/>
      <c r="R6715"/>
      <c r="S6715" s="30"/>
    </row>
    <row r="6716" spans="1:19" x14ac:dyDescent="0.3">
      <c r="A6716" s="25"/>
      <c r="C6716"/>
      <c r="D6716"/>
      <c r="E6716"/>
      <c r="F6716"/>
      <c r="G6716"/>
      <c r="H6716" s="26"/>
      <c r="I6716" s="26"/>
      <c r="J6716"/>
      <c r="K6716"/>
      <c r="N6716"/>
      <c r="O6716"/>
      <c r="P6716"/>
      <c r="Q6716"/>
      <c r="R6716"/>
      <c r="S6716" s="30"/>
    </row>
    <row r="6717" spans="1:19" x14ac:dyDescent="0.3">
      <c r="A6717" s="25"/>
      <c r="C6717"/>
      <c r="D6717"/>
      <c r="E6717"/>
      <c r="F6717"/>
      <c r="G6717"/>
      <c r="H6717" s="26"/>
      <c r="I6717" s="26"/>
      <c r="J6717"/>
      <c r="K6717"/>
      <c r="N6717"/>
      <c r="O6717"/>
      <c r="P6717"/>
      <c r="Q6717"/>
      <c r="R6717"/>
      <c r="S6717" s="30"/>
    </row>
    <row r="6718" spans="1:19" x14ac:dyDescent="0.3">
      <c r="A6718" s="25"/>
      <c r="C6718"/>
      <c r="D6718"/>
      <c r="E6718"/>
      <c r="F6718"/>
      <c r="G6718"/>
      <c r="H6718" s="26"/>
      <c r="I6718" s="26"/>
      <c r="J6718"/>
      <c r="K6718"/>
      <c r="N6718"/>
      <c r="O6718"/>
      <c r="P6718"/>
      <c r="Q6718"/>
      <c r="R6718"/>
      <c r="S6718" s="30"/>
    </row>
    <row r="6719" spans="1:19" x14ac:dyDescent="0.3">
      <c r="A6719" s="25"/>
      <c r="C6719"/>
      <c r="D6719"/>
      <c r="E6719"/>
      <c r="F6719"/>
      <c r="G6719"/>
      <c r="H6719" s="26"/>
      <c r="I6719" s="26"/>
      <c r="J6719"/>
      <c r="K6719"/>
      <c r="N6719"/>
      <c r="O6719"/>
      <c r="P6719"/>
      <c r="Q6719"/>
      <c r="R6719"/>
      <c r="S6719" s="30"/>
    </row>
    <row r="6720" spans="1:19" x14ac:dyDescent="0.3">
      <c r="A6720" s="25"/>
      <c r="C6720"/>
      <c r="D6720"/>
      <c r="E6720"/>
      <c r="F6720"/>
      <c r="G6720"/>
      <c r="H6720" s="26"/>
      <c r="I6720" s="26"/>
      <c r="J6720"/>
      <c r="K6720"/>
      <c r="N6720"/>
      <c r="O6720"/>
      <c r="P6720"/>
      <c r="Q6720"/>
      <c r="R6720"/>
      <c r="S6720" s="30"/>
    </row>
    <row r="6721" spans="1:19" x14ac:dyDescent="0.3">
      <c r="A6721" s="25"/>
      <c r="C6721"/>
      <c r="D6721"/>
      <c r="E6721"/>
      <c r="F6721"/>
      <c r="G6721"/>
      <c r="H6721" s="26"/>
      <c r="I6721" s="26"/>
      <c r="J6721"/>
      <c r="K6721"/>
      <c r="N6721"/>
      <c r="O6721"/>
      <c r="P6721"/>
      <c r="Q6721"/>
      <c r="R6721"/>
      <c r="S6721" s="30"/>
    </row>
    <row r="6722" spans="1:19" x14ac:dyDescent="0.3">
      <c r="A6722" s="25"/>
      <c r="C6722"/>
      <c r="D6722"/>
      <c r="E6722"/>
      <c r="F6722"/>
      <c r="G6722"/>
      <c r="H6722" s="26"/>
      <c r="I6722" s="26"/>
      <c r="J6722"/>
      <c r="K6722"/>
      <c r="N6722"/>
      <c r="O6722"/>
      <c r="P6722"/>
      <c r="Q6722"/>
      <c r="R6722"/>
      <c r="S6722" s="30"/>
    </row>
    <row r="6723" spans="1:19" x14ac:dyDescent="0.3">
      <c r="A6723" s="25"/>
      <c r="C6723"/>
      <c r="D6723"/>
      <c r="E6723"/>
      <c r="F6723"/>
      <c r="G6723"/>
      <c r="H6723" s="26"/>
      <c r="I6723" s="26"/>
      <c r="J6723"/>
      <c r="K6723"/>
      <c r="N6723"/>
      <c r="O6723"/>
      <c r="P6723"/>
      <c r="Q6723"/>
      <c r="R6723"/>
      <c r="S6723" s="30"/>
    </row>
    <row r="6724" spans="1:19" x14ac:dyDescent="0.3">
      <c r="A6724" s="25"/>
      <c r="C6724"/>
      <c r="D6724"/>
      <c r="E6724"/>
      <c r="F6724"/>
      <c r="G6724"/>
      <c r="H6724" s="26"/>
      <c r="I6724" s="26"/>
      <c r="J6724"/>
      <c r="K6724"/>
      <c r="N6724"/>
      <c r="O6724"/>
      <c r="P6724"/>
      <c r="Q6724"/>
      <c r="R6724"/>
      <c r="S6724" s="30"/>
    </row>
    <row r="6725" spans="1:19" x14ac:dyDescent="0.3">
      <c r="A6725" s="25"/>
      <c r="C6725"/>
      <c r="D6725"/>
      <c r="E6725"/>
      <c r="F6725"/>
      <c r="G6725"/>
      <c r="H6725" s="26"/>
      <c r="I6725" s="26"/>
      <c r="J6725"/>
      <c r="K6725"/>
      <c r="N6725"/>
      <c r="O6725"/>
      <c r="P6725"/>
      <c r="Q6725"/>
      <c r="R6725"/>
      <c r="S6725" s="30"/>
    </row>
    <row r="6726" spans="1:19" x14ac:dyDescent="0.3">
      <c r="A6726" s="25"/>
      <c r="C6726"/>
      <c r="D6726"/>
      <c r="E6726"/>
      <c r="F6726"/>
      <c r="G6726"/>
      <c r="H6726" s="26"/>
      <c r="I6726" s="26"/>
      <c r="J6726"/>
      <c r="K6726"/>
      <c r="N6726"/>
      <c r="O6726"/>
      <c r="P6726"/>
      <c r="Q6726"/>
      <c r="R6726"/>
      <c r="S6726" s="30"/>
    </row>
    <row r="6727" spans="1:19" x14ac:dyDescent="0.3">
      <c r="A6727" s="25"/>
      <c r="C6727"/>
      <c r="D6727"/>
      <c r="E6727"/>
      <c r="F6727"/>
      <c r="G6727"/>
      <c r="H6727" s="26"/>
      <c r="I6727" s="26"/>
      <c r="J6727"/>
      <c r="K6727"/>
      <c r="N6727"/>
      <c r="O6727"/>
      <c r="P6727"/>
      <c r="Q6727"/>
      <c r="R6727"/>
      <c r="S6727" s="30"/>
    </row>
    <row r="6728" spans="1:19" x14ac:dyDescent="0.3">
      <c r="A6728" s="25"/>
      <c r="C6728"/>
      <c r="D6728"/>
      <c r="E6728"/>
      <c r="F6728"/>
      <c r="G6728"/>
      <c r="H6728" s="26"/>
      <c r="I6728" s="26"/>
      <c r="J6728"/>
      <c r="K6728"/>
      <c r="N6728"/>
      <c r="O6728"/>
      <c r="P6728"/>
      <c r="Q6728"/>
      <c r="R6728"/>
      <c r="S6728" s="30"/>
    </row>
    <row r="6729" spans="1:19" x14ac:dyDescent="0.3">
      <c r="A6729" s="25"/>
      <c r="C6729"/>
      <c r="D6729"/>
      <c r="E6729"/>
      <c r="F6729"/>
      <c r="G6729"/>
      <c r="H6729" s="26"/>
      <c r="I6729" s="26"/>
      <c r="J6729"/>
      <c r="K6729"/>
      <c r="N6729"/>
      <c r="O6729"/>
      <c r="P6729"/>
      <c r="Q6729"/>
      <c r="R6729"/>
      <c r="S6729" s="30"/>
    </row>
    <row r="6730" spans="1:19" x14ac:dyDescent="0.3">
      <c r="A6730" s="25"/>
      <c r="C6730"/>
      <c r="D6730"/>
      <c r="E6730"/>
      <c r="F6730"/>
      <c r="G6730"/>
      <c r="H6730" s="26"/>
      <c r="I6730" s="26"/>
      <c r="J6730"/>
      <c r="K6730"/>
      <c r="N6730"/>
      <c r="O6730"/>
      <c r="P6730"/>
      <c r="Q6730"/>
      <c r="R6730"/>
      <c r="S6730" s="30"/>
    </row>
    <row r="6731" spans="1:19" x14ac:dyDescent="0.3">
      <c r="A6731" s="25"/>
      <c r="C6731"/>
      <c r="D6731"/>
      <c r="E6731"/>
      <c r="F6731"/>
      <c r="G6731"/>
      <c r="H6731" s="26"/>
      <c r="I6731" s="26"/>
      <c r="J6731"/>
      <c r="K6731"/>
      <c r="N6731"/>
      <c r="O6731"/>
      <c r="P6731"/>
      <c r="Q6731"/>
      <c r="R6731"/>
      <c r="S6731" s="30"/>
    </row>
    <row r="6732" spans="1:19" x14ac:dyDescent="0.3">
      <c r="A6732" s="25"/>
      <c r="C6732"/>
      <c r="D6732"/>
      <c r="E6732"/>
      <c r="F6732"/>
      <c r="G6732"/>
      <c r="H6732" s="26"/>
      <c r="I6732" s="26"/>
      <c r="J6732"/>
      <c r="K6732"/>
      <c r="N6732"/>
      <c r="O6732"/>
      <c r="P6732"/>
      <c r="Q6732"/>
      <c r="R6732"/>
      <c r="S6732" s="30"/>
    </row>
    <row r="6733" spans="1:19" x14ac:dyDescent="0.3">
      <c r="A6733" s="25"/>
      <c r="C6733"/>
      <c r="D6733"/>
      <c r="E6733"/>
      <c r="F6733"/>
      <c r="G6733"/>
      <c r="H6733" s="26"/>
      <c r="I6733" s="26"/>
      <c r="J6733"/>
      <c r="K6733"/>
      <c r="N6733"/>
      <c r="O6733"/>
      <c r="P6733"/>
      <c r="Q6733"/>
      <c r="R6733"/>
      <c r="S6733" s="30"/>
    </row>
    <row r="6734" spans="1:19" x14ac:dyDescent="0.3">
      <c r="A6734" s="25"/>
      <c r="C6734"/>
      <c r="D6734"/>
      <c r="E6734"/>
      <c r="F6734"/>
      <c r="G6734"/>
      <c r="H6734" s="26"/>
      <c r="I6734" s="26"/>
      <c r="J6734"/>
      <c r="K6734"/>
      <c r="N6734"/>
      <c r="O6734"/>
      <c r="P6734"/>
      <c r="Q6734"/>
      <c r="R6734"/>
      <c r="S6734" s="30"/>
    </row>
    <row r="6735" spans="1:19" x14ac:dyDescent="0.3">
      <c r="A6735" s="25"/>
      <c r="C6735"/>
      <c r="D6735"/>
      <c r="E6735"/>
      <c r="F6735"/>
      <c r="G6735"/>
      <c r="I6735" s="26"/>
      <c r="J6735"/>
      <c r="K6735"/>
      <c r="N6735"/>
      <c r="O6735"/>
      <c r="P6735"/>
      <c r="Q6735"/>
      <c r="R6735"/>
      <c r="S6735" s="30"/>
    </row>
    <row r="6736" spans="1:19" x14ac:dyDescent="0.3">
      <c r="A6736" s="25"/>
      <c r="C6736"/>
      <c r="D6736"/>
      <c r="E6736"/>
      <c r="F6736"/>
      <c r="G6736"/>
      <c r="J6736"/>
      <c r="K6736"/>
      <c r="N6736"/>
      <c r="O6736"/>
      <c r="P6736"/>
      <c r="Q6736"/>
      <c r="R6736"/>
      <c r="S6736" s="30"/>
    </row>
    <row r="6737" spans="1:19" x14ac:dyDescent="0.3">
      <c r="A6737" s="25"/>
      <c r="C6737"/>
      <c r="D6737"/>
      <c r="E6737"/>
      <c r="F6737"/>
      <c r="G6737"/>
      <c r="I6737" s="26"/>
      <c r="J6737"/>
      <c r="K6737"/>
      <c r="N6737"/>
      <c r="O6737"/>
      <c r="P6737"/>
      <c r="Q6737"/>
      <c r="R6737"/>
      <c r="S6737" s="30"/>
    </row>
    <row r="6738" spans="1:19" x14ac:dyDescent="0.3">
      <c r="A6738" s="25"/>
      <c r="C6738"/>
      <c r="D6738"/>
      <c r="E6738"/>
      <c r="F6738"/>
      <c r="G6738"/>
      <c r="I6738" s="26"/>
      <c r="J6738"/>
      <c r="K6738"/>
      <c r="N6738"/>
      <c r="O6738"/>
      <c r="P6738"/>
      <c r="Q6738"/>
      <c r="R6738"/>
      <c r="S6738" s="30"/>
    </row>
    <row r="6739" spans="1:19" x14ac:dyDescent="0.3">
      <c r="A6739" s="25"/>
      <c r="C6739"/>
      <c r="D6739"/>
      <c r="E6739"/>
      <c r="F6739"/>
      <c r="G6739"/>
      <c r="H6739" s="26"/>
      <c r="I6739" s="26"/>
      <c r="J6739"/>
      <c r="K6739"/>
      <c r="N6739"/>
      <c r="O6739"/>
      <c r="P6739"/>
      <c r="Q6739"/>
      <c r="R6739"/>
      <c r="S6739" s="30"/>
    </row>
    <row r="6740" spans="1:19" x14ac:dyDescent="0.3">
      <c r="A6740" s="25"/>
      <c r="C6740"/>
      <c r="D6740"/>
      <c r="E6740"/>
      <c r="F6740"/>
      <c r="G6740"/>
      <c r="H6740" s="26"/>
      <c r="I6740" s="26"/>
      <c r="J6740"/>
      <c r="K6740"/>
      <c r="N6740"/>
      <c r="O6740"/>
      <c r="P6740"/>
      <c r="Q6740"/>
      <c r="R6740"/>
      <c r="S6740" s="30"/>
    </row>
    <row r="6741" spans="1:19" x14ac:dyDescent="0.3">
      <c r="A6741" s="25"/>
      <c r="C6741"/>
      <c r="D6741"/>
      <c r="E6741"/>
      <c r="F6741"/>
      <c r="G6741"/>
      <c r="H6741" s="26"/>
      <c r="I6741" s="26"/>
      <c r="J6741"/>
      <c r="K6741"/>
      <c r="N6741"/>
      <c r="O6741"/>
      <c r="P6741"/>
      <c r="Q6741"/>
      <c r="R6741"/>
      <c r="S6741" s="30"/>
    </row>
    <row r="6742" spans="1:19" x14ac:dyDescent="0.3">
      <c r="A6742" s="25"/>
      <c r="C6742"/>
      <c r="D6742"/>
      <c r="E6742"/>
      <c r="F6742"/>
      <c r="G6742"/>
      <c r="H6742" s="26"/>
      <c r="I6742" s="26"/>
      <c r="J6742"/>
      <c r="K6742"/>
      <c r="N6742"/>
      <c r="O6742"/>
      <c r="P6742"/>
      <c r="Q6742"/>
      <c r="R6742"/>
      <c r="S6742" s="30"/>
    </row>
    <row r="6743" spans="1:19" x14ac:dyDescent="0.3">
      <c r="A6743" s="25"/>
      <c r="C6743"/>
      <c r="D6743"/>
      <c r="E6743"/>
      <c r="F6743"/>
      <c r="G6743"/>
      <c r="H6743" s="26"/>
      <c r="I6743" s="26"/>
      <c r="J6743"/>
      <c r="K6743"/>
      <c r="N6743"/>
      <c r="O6743"/>
      <c r="P6743"/>
      <c r="Q6743"/>
      <c r="R6743"/>
      <c r="S6743" s="30"/>
    </row>
    <row r="6744" spans="1:19" x14ac:dyDescent="0.3">
      <c r="A6744" s="25"/>
      <c r="C6744"/>
      <c r="D6744"/>
      <c r="E6744"/>
      <c r="F6744"/>
      <c r="G6744"/>
      <c r="H6744" s="26"/>
      <c r="I6744" s="26"/>
      <c r="J6744"/>
      <c r="K6744"/>
      <c r="N6744"/>
      <c r="O6744"/>
      <c r="P6744"/>
      <c r="Q6744"/>
      <c r="R6744"/>
      <c r="S6744" s="30"/>
    </row>
    <row r="6745" spans="1:19" x14ac:dyDescent="0.3">
      <c r="A6745" s="25"/>
      <c r="C6745"/>
      <c r="D6745"/>
      <c r="E6745"/>
      <c r="F6745"/>
      <c r="G6745"/>
      <c r="H6745" s="26"/>
      <c r="I6745" s="26"/>
      <c r="J6745"/>
      <c r="K6745"/>
      <c r="N6745"/>
      <c r="O6745"/>
      <c r="P6745"/>
      <c r="Q6745"/>
      <c r="R6745"/>
      <c r="S6745" s="30"/>
    </row>
    <row r="6746" spans="1:19" x14ac:dyDescent="0.3">
      <c r="A6746" s="25"/>
      <c r="C6746"/>
      <c r="D6746"/>
      <c r="E6746"/>
      <c r="F6746"/>
      <c r="G6746"/>
      <c r="H6746"/>
      <c r="I6746" s="26"/>
      <c r="J6746"/>
      <c r="K6746"/>
      <c r="N6746"/>
      <c r="O6746"/>
      <c r="P6746"/>
      <c r="Q6746"/>
      <c r="R6746"/>
      <c r="S6746" s="30"/>
    </row>
    <row r="6747" spans="1:19" x14ac:dyDescent="0.3">
      <c r="A6747" s="25"/>
      <c r="C6747"/>
      <c r="D6747"/>
      <c r="E6747"/>
      <c r="F6747"/>
      <c r="G6747"/>
      <c r="J6747"/>
      <c r="K6747"/>
      <c r="N6747"/>
      <c r="O6747"/>
      <c r="P6747"/>
      <c r="Q6747"/>
      <c r="R6747"/>
      <c r="S6747" s="30"/>
    </row>
    <row r="6748" spans="1:19" x14ac:dyDescent="0.3">
      <c r="A6748" s="25"/>
      <c r="C6748"/>
      <c r="D6748"/>
      <c r="E6748"/>
      <c r="F6748"/>
      <c r="G6748"/>
      <c r="H6748" s="26"/>
      <c r="I6748" s="26"/>
      <c r="J6748"/>
      <c r="K6748"/>
      <c r="N6748"/>
      <c r="O6748"/>
      <c r="P6748"/>
      <c r="Q6748"/>
      <c r="R6748"/>
      <c r="S6748" s="30"/>
    </row>
    <row r="6749" spans="1:19" x14ac:dyDescent="0.3">
      <c r="A6749" s="25"/>
      <c r="C6749"/>
      <c r="D6749"/>
      <c r="E6749"/>
      <c r="F6749"/>
      <c r="G6749"/>
      <c r="H6749" s="26"/>
      <c r="I6749" s="26"/>
      <c r="J6749"/>
      <c r="K6749"/>
      <c r="N6749"/>
      <c r="O6749"/>
      <c r="P6749"/>
      <c r="Q6749"/>
      <c r="R6749"/>
      <c r="S6749" s="30"/>
    </row>
    <row r="6750" spans="1:19" x14ac:dyDescent="0.3">
      <c r="A6750" s="25"/>
      <c r="C6750"/>
      <c r="D6750"/>
      <c r="E6750"/>
      <c r="F6750"/>
      <c r="G6750"/>
      <c r="H6750" s="26"/>
      <c r="I6750" s="26"/>
      <c r="J6750"/>
      <c r="K6750"/>
      <c r="N6750"/>
      <c r="O6750"/>
      <c r="P6750"/>
      <c r="Q6750"/>
      <c r="R6750"/>
      <c r="S6750" s="30"/>
    </row>
    <row r="6751" spans="1:19" x14ac:dyDescent="0.3">
      <c r="A6751" s="25"/>
      <c r="C6751"/>
      <c r="D6751"/>
      <c r="E6751"/>
      <c r="F6751"/>
      <c r="G6751"/>
      <c r="I6751" s="14"/>
      <c r="J6751"/>
      <c r="K6751"/>
      <c r="N6751"/>
      <c r="O6751"/>
      <c r="P6751"/>
      <c r="Q6751"/>
      <c r="R6751"/>
      <c r="S6751" s="30"/>
    </row>
    <row r="6752" spans="1:19" x14ac:dyDescent="0.3">
      <c r="A6752" s="25"/>
      <c r="C6752"/>
      <c r="D6752"/>
      <c r="E6752"/>
      <c r="F6752"/>
      <c r="G6752"/>
      <c r="H6752" s="26"/>
      <c r="I6752" s="26"/>
      <c r="J6752"/>
      <c r="K6752"/>
      <c r="N6752"/>
      <c r="O6752"/>
      <c r="P6752"/>
      <c r="Q6752"/>
      <c r="R6752"/>
      <c r="S6752" s="30"/>
    </row>
    <row r="6753" spans="1:19" x14ac:dyDescent="0.3">
      <c r="A6753" s="25"/>
      <c r="C6753"/>
      <c r="D6753"/>
      <c r="E6753"/>
      <c r="F6753"/>
      <c r="G6753"/>
      <c r="H6753" s="26"/>
      <c r="I6753" s="26"/>
      <c r="J6753"/>
      <c r="K6753"/>
      <c r="N6753"/>
      <c r="O6753"/>
      <c r="P6753"/>
      <c r="Q6753"/>
      <c r="R6753"/>
      <c r="S6753" s="30"/>
    </row>
    <row r="6754" spans="1:19" x14ac:dyDescent="0.3">
      <c r="A6754" s="25"/>
      <c r="C6754"/>
      <c r="D6754"/>
      <c r="E6754"/>
      <c r="F6754"/>
      <c r="G6754"/>
      <c r="H6754" s="26"/>
      <c r="I6754" s="26"/>
      <c r="J6754"/>
      <c r="K6754"/>
      <c r="N6754"/>
      <c r="O6754"/>
      <c r="P6754"/>
      <c r="Q6754"/>
      <c r="R6754"/>
      <c r="S6754" s="30"/>
    </row>
    <row r="6755" spans="1:19" x14ac:dyDescent="0.3">
      <c r="A6755" s="25"/>
      <c r="C6755"/>
      <c r="D6755"/>
      <c r="E6755"/>
      <c r="F6755"/>
      <c r="G6755"/>
      <c r="H6755" s="26"/>
      <c r="I6755" s="26"/>
      <c r="J6755"/>
      <c r="K6755"/>
      <c r="N6755"/>
      <c r="O6755"/>
      <c r="P6755"/>
      <c r="Q6755"/>
      <c r="R6755"/>
      <c r="S6755" s="30"/>
    </row>
    <row r="6756" spans="1:19" x14ac:dyDescent="0.3">
      <c r="A6756" s="25"/>
      <c r="C6756"/>
      <c r="D6756"/>
      <c r="E6756"/>
      <c r="F6756"/>
      <c r="G6756"/>
      <c r="H6756" s="26"/>
      <c r="I6756" s="26"/>
      <c r="J6756"/>
      <c r="K6756"/>
      <c r="N6756"/>
      <c r="O6756"/>
      <c r="P6756"/>
      <c r="Q6756"/>
      <c r="R6756"/>
      <c r="S6756" s="30"/>
    </row>
    <row r="6757" spans="1:19" x14ac:dyDescent="0.3">
      <c r="A6757" s="25"/>
      <c r="C6757"/>
      <c r="D6757"/>
      <c r="E6757"/>
      <c r="F6757"/>
      <c r="G6757"/>
      <c r="H6757" s="26"/>
      <c r="I6757" s="26"/>
      <c r="J6757"/>
      <c r="K6757"/>
      <c r="N6757"/>
      <c r="O6757"/>
      <c r="P6757"/>
      <c r="Q6757"/>
      <c r="R6757"/>
      <c r="S6757" s="30"/>
    </row>
    <row r="6758" spans="1:19" x14ac:dyDescent="0.3">
      <c r="A6758" s="25"/>
      <c r="C6758"/>
      <c r="D6758"/>
      <c r="E6758"/>
      <c r="F6758"/>
      <c r="G6758"/>
      <c r="H6758" s="26"/>
      <c r="I6758" s="26"/>
      <c r="J6758"/>
      <c r="K6758"/>
      <c r="N6758"/>
      <c r="O6758"/>
      <c r="P6758"/>
      <c r="Q6758"/>
      <c r="R6758"/>
      <c r="S6758" s="30"/>
    </row>
    <row r="6759" spans="1:19" x14ac:dyDescent="0.3">
      <c r="A6759" s="25"/>
      <c r="C6759"/>
      <c r="D6759"/>
      <c r="E6759"/>
      <c r="F6759"/>
      <c r="G6759"/>
      <c r="H6759" s="26"/>
      <c r="I6759" s="26"/>
      <c r="J6759"/>
      <c r="K6759"/>
      <c r="N6759"/>
      <c r="O6759"/>
      <c r="P6759"/>
      <c r="Q6759"/>
      <c r="R6759"/>
      <c r="S6759" s="30"/>
    </row>
    <row r="6760" spans="1:19" x14ac:dyDescent="0.3">
      <c r="A6760" s="25"/>
      <c r="C6760"/>
      <c r="D6760"/>
      <c r="E6760"/>
      <c r="F6760"/>
      <c r="G6760"/>
      <c r="H6760" s="26"/>
      <c r="I6760" s="26"/>
      <c r="J6760"/>
      <c r="K6760"/>
      <c r="N6760"/>
      <c r="O6760"/>
      <c r="P6760"/>
      <c r="Q6760"/>
      <c r="R6760"/>
      <c r="S6760" s="30"/>
    </row>
    <row r="6761" spans="1:19" x14ac:dyDescent="0.3">
      <c r="A6761" s="25"/>
      <c r="C6761"/>
      <c r="D6761"/>
      <c r="E6761"/>
      <c r="F6761"/>
      <c r="G6761"/>
      <c r="H6761" s="26"/>
      <c r="I6761" s="26"/>
      <c r="J6761"/>
      <c r="K6761"/>
      <c r="N6761"/>
      <c r="O6761"/>
      <c r="P6761"/>
      <c r="Q6761"/>
      <c r="R6761"/>
      <c r="S6761" s="30"/>
    </row>
    <row r="6762" spans="1:19" x14ac:dyDescent="0.3">
      <c r="A6762" s="25"/>
      <c r="C6762"/>
      <c r="D6762"/>
      <c r="E6762"/>
      <c r="F6762"/>
      <c r="G6762"/>
      <c r="H6762" s="26"/>
      <c r="I6762" s="26"/>
      <c r="J6762"/>
      <c r="K6762"/>
      <c r="N6762"/>
      <c r="O6762"/>
      <c r="P6762"/>
      <c r="Q6762"/>
      <c r="R6762"/>
      <c r="S6762" s="30"/>
    </row>
    <row r="6763" spans="1:19" x14ac:dyDescent="0.3">
      <c r="A6763" s="25"/>
      <c r="C6763"/>
      <c r="D6763"/>
      <c r="E6763"/>
      <c r="F6763"/>
      <c r="G6763"/>
      <c r="H6763" s="26"/>
      <c r="I6763" s="26"/>
      <c r="J6763"/>
      <c r="K6763"/>
      <c r="N6763"/>
      <c r="O6763"/>
      <c r="P6763"/>
      <c r="Q6763"/>
      <c r="R6763"/>
      <c r="S6763" s="30"/>
    </row>
    <row r="6764" spans="1:19" x14ac:dyDescent="0.3">
      <c r="A6764" s="25"/>
      <c r="C6764"/>
      <c r="D6764"/>
      <c r="E6764"/>
      <c r="F6764"/>
      <c r="G6764"/>
      <c r="H6764" s="26"/>
      <c r="I6764" s="26"/>
      <c r="J6764"/>
      <c r="K6764"/>
      <c r="N6764"/>
      <c r="O6764"/>
      <c r="P6764"/>
      <c r="Q6764"/>
      <c r="R6764"/>
      <c r="S6764" s="30"/>
    </row>
    <row r="6765" spans="1:19" x14ac:dyDescent="0.3">
      <c r="A6765" s="25"/>
      <c r="C6765"/>
      <c r="D6765"/>
      <c r="E6765"/>
      <c r="F6765"/>
      <c r="G6765"/>
      <c r="H6765" s="26"/>
      <c r="I6765" s="26"/>
      <c r="J6765"/>
      <c r="K6765"/>
      <c r="N6765"/>
      <c r="O6765"/>
      <c r="P6765"/>
      <c r="Q6765"/>
      <c r="R6765"/>
      <c r="S6765" s="30"/>
    </row>
    <row r="6766" spans="1:19" x14ac:dyDescent="0.3">
      <c r="A6766" s="25"/>
      <c r="C6766"/>
      <c r="D6766"/>
      <c r="E6766"/>
      <c r="F6766"/>
      <c r="G6766"/>
      <c r="H6766"/>
      <c r="I6766" s="26"/>
      <c r="J6766"/>
      <c r="K6766"/>
      <c r="N6766"/>
      <c r="O6766"/>
      <c r="P6766"/>
      <c r="Q6766"/>
      <c r="R6766"/>
      <c r="S6766" s="30"/>
    </row>
    <row r="6767" spans="1:19" x14ac:dyDescent="0.3">
      <c r="A6767" s="25"/>
      <c r="C6767"/>
      <c r="D6767"/>
      <c r="E6767"/>
      <c r="F6767"/>
      <c r="G6767"/>
      <c r="J6767"/>
      <c r="K6767"/>
      <c r="N6767"/>
      <c r="O6767"/>
      <c r="P6767"/>
      <c r="Q6767"/>
      <c r="R6767"/>
      <c r="S6767" s="30"/>
    </row>
    <row r="6768" spans="1:19" x14ac:dyDescent="0.3">
      <c r="A6768" s="25"/>
      <c r="C6768"/>
      <c r="D6768"/>
      <c r="E6768"/>
      <c r="F6768"/>
      <c r="G6768"/>
      <c r="J6768"/>
      <c r="K6768"/>
      <c r="N6768"/>
      <c r="O6768"/>
      <c r="P6768"/>
      <c r="Q6768"/>
      <c r="R6768"/>
      <c r="S6768" s="30"/>
    </row>
    <row r="6769" spans="1:19" x14ac:dyDescent="0.3">
      <c r="A6769" s="25"/>
      <c r="C6769"/>
      <c r="D6769"/>
      <c r="E6769"/>
      <c r="F6769"/>
      <c r="G6769"/>
      <c r="H6769" s="26"/>
      <c r="I6769" s="26"/>
      <c r="J6769"/>
      <c r="K6769"/>
      <c r="N6769"/>
      <c r="O6769"/>
      <c r="P6769"/>
      <c r="Q6769"/>
      <c r="R6769"/>
      <c r="S6769" s="30"/>
    </row>
    <row r="6770" spans="1:19" x14ac:dyDescent="0.3">
      <c r="A6770" s="25"/>
      <c r="C6770"/>
      <c r="D6770"/>
      <c r="E6770"/>
      <c r="F6770"/>
      <c r="G6770"/>
      <c r="H6770" s="26"/>
      <c r="I6770" s="26"/>
      <c r="J6770"/>
      <c r="K6770"/>
      <c r="N6770"/>
      <c r="O6770"/>
      <c r="P6770"/>
      <c r="Q6770"/>
      <c r="R6770"/>
      <c r="S6770" s="30"/>
    </row>
    <row r="6771" spans="1:19" x14ac:dyDescent="0.3">
      <c r="A6771" s="25"/>
      <c r="C6771"/>
      <c r="D6771"/>
      <c r="E6771"/>
      <c r="F6771"/>
      <c r="G6771"/>
      <c r="J6771"/>
      <c r="K6771"/>
      <c r="N6771"/>
      <c r="O6771"/>
      <c r="P6771"/>
      <c r="Q6771"/>
      <c r="R6771"/>
      <c r="S6771" s="30"/>
    </row>
    <row r="6772" spans="1:19" x14ac:dyDescent="0.3">
      <c r="A6772" s="25"/>
      <c r="C6772"/>
      <c r="D6772"/>
      <c r="E6772"/>
      <c r="F6772"/>
      <c r="G6772"/>
      <c r="H6772" s="26"/>
      <c r="I6772" s="26"/>
      <c r="J6772"/>
      <c r="K6772"/>
      <c r="N6772"/>
      <c r="O6772"/>
      <c r="P6772"/>
      <c r="Q6772"/>
      <c r="R6772"/>
      <c r="S6772" s="30"/>
    </row>
    <row r="6773" spans="1:19" x14ac:dyDescent="0.3">
      <c r="A6773" s="25"/>
      <c r="C6773"/>
      <c r="D6773"/>
      <c r="E6773"/>
      <c r="F6773"/>
      <c r="G6773"/>
      <c r="H6773" s="26"/>
      <c r="I6773" s="26"/>
      <c r="J6773"/>
      <c r="K6773"/>
      <c r="N6773"/>
      <c r="O6773"/>
      <c r="P6773"/>
      <c r="Q6773"/>
      <c r="R6773"/>
      <c r="S6773" s="30"/>
    </row>
    <row r="6774" spans="1:19" x14ac:dyDescent="0.3">
      <c r="A6774" s="25"/>
      <c r="C6774"/>
      <c r="D6774"/>
      <c r="E6774"/>
      <c r="F6774"/>
      <c r="G6774"/>
      <c r="H6774" s="26"/>
      <c r="I6774" s="26"/>
      <c r="J6774"/>
      <c r="K6774"/>
      <c r="N6774"/>
      <c r="O6774"/>
      <c r="P6774"/>
      <c r="Q6774"/>
      <c r="R6774"/>
      <c r="S6774" s="30"/>
    </row>
    <row r="6775" spans="1:19" x14ac:dyDescent="0.3">
      <c r="A6775" s="25"/>
      <c r="C6775"/>
      <c r="D6775"/>
      <c r="E6775"/>
      <c r="F6775"/>
      <c r="G6775"/>
      <c r="H6775" s="26"/>
      <c r="I6775" s="26"/>
      <c r="J6775"/>
      <c r="K6775"/>
      <c r="N6775"/>
      <c r="O6775"/>
      <c r="P6775"/>
      <c r="Q6775"/>
      <c r="R6775"/>
      <c r="S6775" s="30"/>
    </row>
    <row r="6776" spans="1:19" x14ac:dyDescent="0.3">
      <c r="A6776" s="25"/>
      <c r="C6776"/>
      <c r="D6776"/>
      <c r="E6776"/>
      <c r="F6776"/>
      <c r="G6776"/>
      <c r="H6776" s="26"/>
      <c r="I6776" s="26"/>
      <c r="J6776"/>
      <c r="K6776"/>
      <c r="N6776"/>
      <c r="O6776"/>
      <c r="P6776"/>
      <c r="Q6776"/>
      <c r="R6776"/>
      <c r="S6776" s="30"/>
    </row>
    <row r="6777" spans="1:19" x14ac:dyDescent="0.3">
      <c r="A6777" s="25"/>
      <c r="C6777"/>
      <c r="D6777"/>
      <c r="E6777"/>
      <c r="F6777"/>
      <c r="G6777"/>
      <c r="H6777"/>
      <c r="I6777" s="26"/>
      <c r="J6777"/>
      <c r="K6777"/>
      <c r="N6777"/>
      <c r="O6777"/>
      <c r="P6777"/>
      <c r="Q6777"/>
      <c r="R6777"/>
      <c r="S6777" s="30"/>
    </row>
    <row r="6778" spans="1:19" x14ac:dyDescent="0.3">
      <c r="A6778" s="25"/>
      <c r="C6778"/>
      <c r="D6778"/>
      <c r="E6778"/>
      <c r="F6778"/>
      <c r="G6778"/>
      <c r="H6778" s="26"/>
      <c r="I6778" s="26"/>
      <c r="J6778"/>
      <c r="K6778"/>
      <c r="N6778"/>
      <c r="O6778"/>
      <c r="P6778"/>
      <c r="Q6778"/>
      <c r="R6778"/>
      <c r="S6778" s="30"/>
    </row>
    <row r="6779" spans="1:19" x14ac:dyDescent="0.3">
      <c r="A6779" s="25"/>
      <c r="C6779"/>
      <c r="D6779"/>
      <c r="E6779"/>
      <c r="F6779"/>
      <c r="G6779"/>
      <c r="H6779" s="26"/>
      <c r="I6779" s="26"/>
      <c r="J6779"/>
      <c r="K6779"/>
      <c r="N6779"/>
      <c r="O6779"/>
      <c r="P6779"/>
      <c r="Q6779"/>
      <c r="R6779"/>
      <c r="S6779" s="30"/>
    </row>
    <row r="6780" spans="1:19" x14ac:dyDescent="0.3">
      <c r="A6780" s="25"/>
      <c r="C6780"/>
      <c r="D6780"/>
      <c r="E6780"/>
      <c r="F6780"/>
      <c r="G6780"/>
      <c r="H6780" s="26"/>
      <c r="I6780" s="26"/>
      <c r="J6780"/>
      <c r="K6780"/>
      <c r="N6780"/>
      <c r="O6780"/>
      <c r="P6780"/>
      <c r="Q6780"/>
      <c r="R6780"/>
      <c r="S6780" s="30"/>
    </row>
    <row r="6781" spans="1:19" x14ac:dyDescent="0.3">
      <c r="A6781" s="25"/>
      <c r="C6781"/>
      <c r="D6781"/>
      <c r="E6781"/>
      <c r="F6781"/>
      <c r="G6781"/>
      <c r="I6781" s="26"/>
      <c r="J6781"/>
      <c r="K6781"/>
      <c r="N6781"/>
      <c r="O6781"/>
      <c r="P6781"/>
      <c r="Q6781"/>
      <c r="R6781"/>
      <c r="S6781" s="30"/>
    </row>
    <row r="6782" spans="1:19" x14ac:dyDescent="0.3">
      <c r="A6782" s="25"/>
      <c r="C6782"/>
      <c r="D6782"/>
      <c r="E6782"/>
      <c r="F6782"/>
      <c r="G6782"/>
      <c r="I6782" s="14"/>
      <c r="J6782"/>
      <c r="K6782"/>
      <c r="N6782"/>
      <c r="O6782"/>
      <c r="P6782"/>
      <c r="Q6782"/>
      <c r="R6782"/>
      <c r="S6782" s="30"/>
    </row>
    <row r="6783" spans="1:19" x14ac:dyDescent="0.3">
      <c r="A6783" s="25"/>
      <c r="C6783"/>
      <c r="D6783"/>
      <c r="E6783"/>
      <c r="F6783"/>
      <c r="G6783"/>
      <c r="H6783"/>
      <c r="I6783" s="26"/>
      <c r="J6783"/>
      <c r="K6783"/>
      <c r="N6783"/>
      <c r="O6783"/>
      <c r="P6783"/>
      <c r="Q6783"/>
      <c r="R6783"/>
      <c r="S6783" s="30"/>
    </row>
    <row r="6784" spans="1:19" x14ac:dyDescent="0.3">
      <c r="A6784" s="25"/>
      <c r="C6784"/>
      <c r="D6784"/>
      <c r="E6784"/>
      <c r="F6784"/>
      <c r="G6784"/>
      <c r="J6784"/>
      <c r="K6784"/>
      <c r="N6784"/>
      <c r="O6784"/>
      <c r="P6784"/>
      <c r="Q6784"/>
      <c r="R6784"/>
      <c r="S6784" s="30"/>
    </row>
    <row r="6785" spans="1:19" x14ac:dyDescent="0.3">
      <c r="A6785" s="25"/>
      <c r="C6785"/>
      <c r="D6785"/>
      <c r="E6785"/>
      <c r="F6785"/>
      <c r="G6785"/>
      <c r="H6785" s="26"/>
      <c r="I6785" s="26"/>
      <c r="J6785"/>
      <c r="K6785"/>
      <c r="N6785"/>
      <c r="O6785"/>
      <c r="P6785"/>
      <c r="Q6785"/>
      <c r="R6785"/>
      <c r="S6785" s="30"/>
    </row>
    <row r="6786" spans="1:19" x14ac:dyDescent="0.3">
      <c r="A6786" s="25"/>
      <c r="C6786"/>
      <c r="D6786"/>
      <c r="E6786"/>
      <c r="F6786"/>
      <c r="G6786"/>
      <c r="H6786" s="26"/>
      <c r="I6786" s="14"/>
      <c r="J6786"/>
      <c r="K6786"/>
      <c r="N6786"/>
      <c r="O6786"/>
      <c r="P6786"/>
      <c r="Q6786"/>
      <c r="R6786"/>
      <c r="S6786" s="30"/>
    </row>
    <row r="6787" spans="1:19" x14ac:dyDescent="0.3">
      <c r="A6787" s="25"/>
      <c r="C6787"/>
      <c r="D6787"/>
      <c r="E6787"/>
      <c r="F6787"/>
      <c r="G6787"/>
      <c r="H6787" s="26"/>
      <c r="I6787" s="26"/>
      <c r="J6787"/>
      <c r="K6787"/>
      <c r="N6787"/>
      <c r="O6787"/>
      <c r="P6787"/>
      <c r="Q6787"/>
      <c r="R6787"/>
      <c r="S6787" s="30"/>
    </row>
    <row r="6788" spans="1:19" x14ac:dyDescent="0.3">
      <c r="A6788" s="25"/>
      <c r="C6788"/>
      <c r="D6788"/>
      <c r="E6788"/>
      <c r="F6788"/>
      <c r="G6788"/>
      <c r="I6788" s="14"/>
      <c r="J6788"/>
      <c r="K6788"/>
      <c r="N6788"/>
      <c r="O6788"/>
      <c r="P6788"/>
      <c r="Q6788"/>
      <c r="R6788"/>
      <c r="S6788" s="30"/>
    </row>
    <row r="6789" spans="1:19" x14ac:dyDescent="0.3">
      <c r="A6789" s="25"/>
      <c r="C6789"/>
      <c r="D6789"/>
      <c r="E6789"/>
      <c r="F6789"/>
      <c r="G6789"/>
      <c r="H6789" s="26"/>
      <c r="I6789" s="26"/>
      <c r="J6789"/>
      <c r="K6789"/>
      <c r="N6789"/>
      <c r="O6789"/>
      <c r="P6789"/>
      <c r="Q6789"/>
      <c r="R6789"/>
      <c r="S6789" s="30"/>
    </row>
    <row r="6790" spans="1:19" x14ac:dyDescent="0.3">
      <c r="A6790" s="25"/>
      <c r="C6790"/>
      <c r="D6790"/>
      <c r="E6790"/>
      <c r="F6790"/>
      <c r="G6790"/>
      <c r="H6790" s="26"/>
      <c r="I6790" s="26"/>
      <c r="J6790"/>
      <c r="K6790"/>
      <c r="N6790"/>
      <c r="O6790"/>
      <c r="P6790"/>
      <c r="Q6790"/>
      <c r="R6790"/>
      <c r="S6790" s="30"/>
    </row>
    <row r="6791" spans="1:19" x14ac:dyDescent="0.3">
      <c r="A6791" s="25"/>
      <c r="C6791"/>
      <c r="D6791"/>
      <c r="E6791"/>
      <c r="F6791"/>
      <c r="G6791"/>
      <c r="H6791" s="26"/>
      <c r="I6791" s="26"/>
      <c r="J6791"/>
      <c r="K6791"/>
      <c r="N6791"/>
      <c r="O6791"/>
      <c r="P6791"/>
      <c r="Q6791"/>
      <c r="R6791"/>
      <c r="S6791" s="30"/>
    </row>
    <row r="6792" spans="1:19" x14ac:dyDescent="0.3">
      <c r="A6792" s="25"/>
      <c r="C6792"/>
      <c r="D6792"/>
      <c r="E6792"/>
      <c r="F6792"/>
      <c r="G6792"/>
      <c r="H6792" s="26"/>
      <c r="I6792" s="26"/>
      <c r="J6792"/>
      <c r="K6792"/>
      <c r="N6792"/>
      <c r="O6792"/>
      <c r="P6792"/>
      <c r="Q6792"/>
      <c r="R6792"/>
      <c r="S6792" s="30"/>
    </row>
    <row r="6793" spans="1:19" x14ac:dyDescent="0.3">
      <c r="A6793" s="25"/>
      <c r="C6793"/>
      <c r="D6793"/>
      <c r="E6793"/>
      <c r="F6793"/>
      <c r="G6793"/>
      <c r="H6793" s="26"/>
      <c r="I6793" s="26"/>
      <c r="J6793"/>
      <c r="K6793"/>
      <c r="N6793"/>
      <c r="O6793"/>
      <c r="P6793"/>
      <c r="Q6793"/>
      <c r="R6793"/>
      <c r="S6793" s="30"/>
    </row>
    <row r="6794" spans="1:19" x14ac:dyDescent="0.3">
      <c r="A6794" s="25"/>
      <c r="C6794"/>
      <c r="D6794"/>
      <c r="E6794"/>
      <c r="F6794"/>
      <c r="G6794"/>
      <c r="H6794" s="26"/>
      <c r="I6794" s="26"/>
      <c r="J6794"/>
      <c r="K6794"/>
      <c r="N6794"/>
      <c r="O6794"/>
      <c r="P6794"/>
      <c r="Q6794"/>
      <c r="R6794"/>
      <c r="S6794" s="30"/>
    </row>
    <row r="6795" spans="1:19" x14ac:dyDescent="0.3">
      <c r="A6795" s="25"/>
      <c r="C6795"/>
      <c r="D6795"/>
      <c r="E6795"/>
      <c r="F6795"/>
      <c r="G6795"/>
      <c r="H6795" s="26"/>
      <c r="I6795" s="26"/>
      <c r="J6795"/>
      <c r="K6795"/>
      <c r="N6795"/>
      <c r="O6795"/>
      <c r="P6795"/>
      <c r="Q6795"/>
      <c r="R6795"/>
      <c r="S6795" s="30"/>
    </row>
    <row r="6796" spans="1:19" x14ac:dyDescent="0.3">
      <c r="A6796" s="25"/>
      <c r="C6796"/>
      <c r="D6796"/>
      <c r="E6796"/>
      <c r="F6796"/>
      <c r="G6796"/>
      <c r="H6796" s="26"/>
      <c r="I6796" s="26"/>
      <c r="J6796"/>
      <c r="K6796"/>
      <c r="N6796"/>
      <c r="O6796"/>
      <c r="P6796"/>
      <c r="Q6796"/>
      <c r="R6796"/>
      <c r="S6796" s="30"/>
    </row>
    <row r="6797" spans="1:19" x14ac:dyDescent="0.3">
      <c r="A6797" s="25"/>
      <c r="C6797"/>
      <c r="D6797"/>
      <c r="E6797"/>
      <c r="F6797"/>
      <c r="G6797"/>
      <c r="H6797" s="26"/>
      <c r="I6797" s="26"/>
      <c r="J6797"/>
      <c r="K6797"/>
      <c r="N6797"/>
      <c r="O6797"/>
      <c r="P6797"/>
      <c r="Q6797"/>
      <c r="R6797"/>
      <c r="S6797" s="30"/>
    </row>
    <row r="6798" spans="1:19" x14ac:dyDescent="0.3">
      <c r="A6798" s="25"/>
      <c r="C6798"/>
      <c r="D6798"/>
      <c r="E6798"/>
      <c r="F6798"/>
      <c r="G6798"/>
      <c r="H6798" s="26"/>
      <c r="I6798" s="26"/>
      <c r="J6798"/>
      <c r="K6798"/>
      <c r="N6798"/>
      <c r="O6798"/>
      <c r="P6798"/>
      <c r="Q6798"/>
      <c r="R6798"/>
      <c r="S6798" s="30"/>
    </row>
    <row r="6799" spans="1:19" x14ac:dyDescent="0.3">
      <c r="A6799" s="25"/>
      <c r="C6799"/>
      <c r="D6799"/>
      <c r="E6799"/>
      <c r="F6799"/>
      <c r="G6799"/>
      <c r="H6799" s="26"/>
      <c r="I6799" s="26"/>
      <c r="J6799"/>
      <c r="K6799"/>
      <c r="N6799"/>
      <c r="O6799"/>
      <c r="P6799"/>
      <c r="Q6799"/>
      <c r="R6799"/>
      <c r="S6799" s="30"/>
    </row>
    <row r="6800" spans="1:19" x14ac:dyDescent="0.3">
      <c r="A6800" s="25"/>
      <c r="C6800"/>
      <c r="D6800"/>
      <c r="E6800"/>
      <c r="F6800"/>
      <c r="G6800"/>
      <c r="I6800" s="14"/>
      <c r="J6800"/>
      <c r="K6800"/>
      <c r="N6800"/>
      <c r="O6800"/>
      <c r="P6800"/>
      <c r="Q6800"/>
      <c r="R6800"/>
      <c r="S6800" s="30"/>
    </row>
    <row r="6801" spans="1:19" x14ac:dyDescent="0.3">
      <c r="A6801" s="25"/>
      <c r="C6801"/>
      <c r="D6801"/>
      <c r="E6801"/>
      <c r="F6801"/>
      <c r="G6801"/>
      <c r="H6801" s="26"/>
      <c r="I6801" s="26"/>
      <c r="J6801"/>
      <c r="K6801"/>
      <c r="N6801"/>
      <c r="O6801"/>
      <c r="P6801"/>
      <c r="Q6801"/>
      <c r="R6801"/>
      <c r="S6801" s="30"/>
    </row>
    <row r="6802" spans="1:19" x14ac:dyDescent="0.3">
      <c r="A6802" s="25"/>
      <c r="C6802"/>
      <c r="D6802"/>
      <c r="E6802"/>
      <c r="F6802"/>
      <c r="G6802"/>
      <c r="H6802" s="26"/>
      <c r="I6802" s="26"/>
      <c r="J6802"/>
      <c r="K6802"/>
      <c r="N6802"/>
      <c r="O6802"/>
      <c r="P6802"/>
      <c r="Q6802"/>
      <c r="R6802"/>
      <c r="S6802" s="30"/>
    </row>
    <row r="6803" spans="1:19" x14ac:dyDescent="0.3">
      <c r="A6803" s="25"/>
      <c r="C6803"/>
      <c r="D6803"/>
      <c r="E6803"/>
      <c r="F6803"/>
      <c r="G6803"/>
      <c r="H6803" s="26"/>
      <c r="I6803" s="26"/>
      <c r="J6803"/>
      <c r="K6803"/>
      <c r="N6803"/>
      <c r="O6803"/>
      <c r="P6803"/>
      <c r="Q6803"/>
      <c r="R6803"/>
      <c r="S6803" s="30"/>
    </row>
    <row r="6804" spans="1:19" x14ac:dyDescent="0.3">
      <c r="A6804" s="25"/>
      <c r="C6804"/>
      <c r="D6804"/>
      <c r="E6804"/>
      <c r="F6804"/>
      <c r="G6804"/>
      <c r="H6804" s="26"/>
      <c r="I6804" s="26"/>
      <c r="J6804"/>
      <c r="K6804"/>
      <c r="N6804"/>
      <c r="O6804"/>
      <c r="P6804"/>
      <c r="Q6804"/>
      <c r="R6804"/>
      <c r="S6804" s="30"/>
    </row>
    <row r="6805" spans="1:19" x14ac:dyDescent="0.3">
      <c r="A6805" s="25"/>
      <c r="C6805"/>
      <c r="D6805"/>
      <c r="E6805"/>
      <c r="F6805"/>
      <c r="G6805"/>
      <c r="H6805" s="26"/>
      <c r="I6805" s="26"/>
      <c r="J6805"/>
      <c r="K6805"/>
      <c r="N6805"/>
      <c r="O6805"/>
      <c r="P6805"/>
      <c r="Q6805"/>
      <c r="R6805"/>
      <c r="S6805" s="30"/>
    </row>
    <row r="6806" spans="1:19" x14ac:dyDescent="0.3">
      <c r="A6806" s="25"/>
      <c r="C6806"/>
      <c r="D6806"/>
      <c r="E6806"/>
      <c r="F6806"/>
      <c r="G6806"/>
      <c r="H6806" s="26"/>
      <c r="I6806" s="26"/>
      <c r="J6806"/>
      <c r="K6806"/>
      <c r="N6806"/>
      <c r="O6806"/>
      <c r="P6806"/>
      <c r="Q6806"/>
      <c r="R6806"/>
      <c r="S6806" s="30"/>
    </row>
    <row r="6807" spans="1:19" x14ac:dyDescent="0.3">
      <c r="A6807" s="25"/>
      <c r="C6807"/>
      <c r="D6807"/>
      <c r="E6807"/>
      <c r="F6807"/>
      <c r="G6807"/>
      <c r="H6807" s="26"/>
      <c r="I6807" s="26"/>
      <c r="J6807"/>
      <c r="K6807"/>
      <c r="N6807"/>
      <c r="O6807"/>
      <c r="P6807"/>
      <c r="Q6807"/>
      <c r="R6807"/>
      <c r="S6807" s="30"/>
    </row>
    <row r="6808" spans="1:19" x14ac:dyDescent="0.3">
      <c r="A6808" s="25"/>
      <c r="C6808"/>
      <c r="D6808"/>
      <c r="E6808"/>
      <c r="F6808"/>
      <c r="G6808"/>
      <c r="H6808" s="26"/>
      <c r="I6808" s="26"/>
      <c r="J6808"/>
      <c r="K6808"/>
      <c r="N6808"/>
      <c r="O6808"/>
      <c r="P6808"/>
      <c r="Q6808"/>
      <c r="R6808"/>
      <c r="S6808" s="30"/>
    </row>
    <row r="6809" spans="1:19" x14ac:dyDescent="0.3">
      <c r="A6809" s="25"/>
      <c r="C6809"/>
      <c r="D6809"/>
      <c r="E6809"/>
      <c r="F6809"/>
      <c r="G6809"/>
      <c r="H6809" s="26"/>
      <c r="I6809" s="26"/>
      <c r="J6809"/>
      <c r="K6809"/>
      <c r="N6809"/>
      <c r="O6809"/>
      <c r="P6809"/>
      <c r="Q6809"/>
      <c r="R6809"/>
      <c r="S6809" s="30"/>
    </row>
    <row r="6810" spans="1:19" x14ac:dyDescent="0.3">
      <c r="A6810" s="25"/>
      <c r="C6810"/>
      <c r="D6810"/>
      <c r="E6810"/>
      <c r="F6810"/>
      <c r="G6810"/>
      <c r="H6810" s="26"/>
      <c r="I6810" s="26"/>
      <c r="J6810"/>
      <c r="K6810"/>
      <c r="N6810"/>
      <c r="O6810"/>
      <c r="P6810"/>
      <c r="Q6810"/>
      <c r="R6810"/>
      <c r="S6810" s="30"/>
    </row>
    <row r="6811" spans="1:19" x14ac:dyDescent="0.3">
      <c r="A6811" s="25"/>
      <c r="C6811"/>
      <c r="D6811"/>
      <c r="E6811"/>
      <c r="F6811"/>
      <c r="G6811"/>
      <c r="H6811" s="26"/>
      <c r="I6811" s="26"/>
      <c r="J6811"/>
      <c r="K6811"/>
      <c r="N6811"/>
      <c r="O6811"/>
      <c r="P6811"/>
      <c r="Q6811"/>
      <c r="R6811"/>
      <c r="S6811" s="30"/>
    </row>
    <row r="6812" spans="1:19" x14ac:dyDescent="0.3">
      <c r="A6812" s="25"/>
      <c r="C6812"/>
      <c r="D6812"/>
      <c r="E6812"/>
      <c r="F6812"/>
      <c r="G6812"/>
      <c r="H6812" s="26"/>
      <c r="I6812" s="26"/>
      <c r="J6812"/>
      <c r="K6812"/>
      <c r="N6812"/>
      <c r="O6812"/>
      <c r="P6812"/>
      <c r="Q6812"/>
      <c r="R6812"/>
      <c r="S6812" s="30"/>
    </row>
    <row r="6813" spans="1:19" x14ac:dyDescent="0.3">
      <c r="A6813" s="25"/>
      <c r="C6813"/>
      <c r="D6813"/>
      <c r="E6813"/>
      <c r="F6813"/>
      <c r="G6813"/>
      <c r="H6813" s="26"/>
      <c r="I6813" s="26"/>
      <c r="J6813"/>
      <c r="K6813"/>
      <c r="N6813"/>
      <c r="O6813"/>
      <c r="P6813"/>
      <c r="Q6813"/>
      <c r="R6813"/>
      <c r="S6813" s="30"/>
    </row>
    <row r="6814" spans="1:19" x14ac:dyDescent="0.3">
      <c r="A6814" s="25"/>
      <c r="C6814"/>
      <c r="D6814"/>
      <c r="E6814"/>
      <c r="F6814"/>
      <c r="G6814"/>
      <c r="H6814" s="26"/>
      <c r="I6814" s="26"/>
      <c r="J6814"/>
      <c r="K6814"/>
      <c r="N6814"/>
      <c r="O6814"/>
      <c r="P6814"/>
      <c r="Q6814"/>
      <c r="R6814"/>
      <c r="S6814" s="30"/>
    </row>
    <row r="6815" spans="1:19" x14ac:dyDescent="0.3">
      <c r="A6815" s="25"/>
      <c r="C6815"/>
      <c r="D6815"/>
      <c r="E6815"/>
      <c r="F6815"/>
      <c r="G6815"/>
      <c r="H6815" s="26"/>
      <c r="I6815" s="26"/>
      <c r="J6815"/>
      <c r="K6815"/>
      <c r="N6815"/>
      <c r="O6815"/>
      <c r="P6815"/>
      <c r="Q6815"/>
      <c r="R6815"/>
      <c r="S6815" s="30"/>
    </row>
    <row r="6816" spans="1:19" x14ac:dyDescent="0.3">
      <c r="A6816" s="25"/>
      <c r="C6816"/>
      <c r="D6816"/>
      <c r="E6816"/>
      <c r="F6816"/>
      <c r="G6816"/>
      <c r="H6816" s="26"/>
      <c r="I6816" s="26"/>
      <c r="J6816"/>
      <c r="K6816"/>
      <c r="N6816"/>
      <c r="O6816"/>
      <c r="P6816"/>
      <c r="Q6816"/>
      <c r="R6816"/>
      <c r="S6816" s="30"/>
    </row>
    <row r="6817" spans="1:19" x14ac:dyDescent="0.3">
      <c r="A6817" s="25"/>
      <c r="C6817"/>
      <c r="D6817"/>
      <c r="E6817"/>
      <c r="F6817"/>
      <c r="G6817"/>
      <c r="H6817" s="26"/>
      <c r="I6817" s="26"/>
      <c r="J6817"/>
      <c r="K6817"/>
      <c r="N6817"/>
      <c r="O6817"/>
      <c r="P6817"/>
      <c r="Q6817"/>
      <c r="R6817"/>
      <c r="S6817" s="30"/>
    </row>
    <row r="6818" spans="1:19" x14ac:dyDescent="0.3">
      <c r="A6818" s="25"/>
      <c r="C6818"/>
      <c r="D6818"/>
      <c r="E6818"/>
      <c r="F6818"/>
      <c r="G6818"/>
      <c r="H6818" s="26"/>
      <c r="I6818" s="26"/>
      <c r="J6818"/>
      <c r="K6818"/>
      <c r="N6818"/>
      <c r="O6818"/>
      <c r="P6818"/>
      <c r="Q6818"/>
      <c r="R6818"/>
      <c r="S6818" s="30"/>
    </row>
    <row r="6819" spans="1:19" x14ac:dyDescent="0.3">
      <c r="A6819" s="25"/>
      <c r="C6819"/>
      <c r="D6819"/>
      <c r="E6819"/>
      <c r="F6819"/>
      <c r="G6819"/>
      <c r="J6819"/>
      <c r="K6819"/>
      <c r="N6819"/>
      <c r="O6819"/>
      <c r="P6819"/>
      <c r="Q6819"/>
      <c r="R6819"/>
      <c r="S6819" s="30"/>
    </row>
    <row r="6820" spans="1:19" x14ac:dyDescent="0.3">
      <c r="A6820" s="25"/>
      <c r="C6820"/>
      <c r="D6820"/>
      <c r="E6820"/>
      <c r="F6820"/>
      <c r="G6820"/>
      <c r="H6820" s="26"/>
      <c r="I6820" s="26"/>
      <c r="J6820"/>
      <c r="K6820"/>
      <c r="N6820"/>
      <c r="O6820"/>
      <c r="P6820"/>
      <c r="Q6820"/>
      <c r="R6820"/>
      <c r="S6820" s="30"/>
    </row>
    <row r="6821" spans="1:19" x14ac:dyDescent="0.3">
      <c r="A6821" s="25"/>
      <c r="C6821"/>
      <c r="D6821"/>
      <c r="E6821"/>
      <c r="F6821"/>
      <c r="G6821"/>
      <c r="H6821" s="26"/>
      <c r="I6821" s="26"/>
      <c r="J6821"/>
      <c r="K6821"/>
      <c r="N6821"/>
      <c r="O6821"/>
      <c r="P6821"/>
      <c r="Q6821"/>
      <c r="R6821"/>
      <c r="S6821" s="30"/>
    </row>
    <row r="6822" spans="1:19" x14ac:dyDescent="0.3">
      <c r="A6822" s="25"/>
      <c r="C6822"/>
      <c r="D6822"/>
      <c r="E6822"/>
      <c r="F6822"/>
      <c r="G6822"/>
      <c r="H6822" s="26"/>
      <c r="I6822" s="26"/>
      <c r="J6822"/>
      <c r="K6822"/>
      <c r="N6822"/>
      <c r="O6822"/>
      <c r="P6822"/>
      <c r="Q6822"/>
      <c r="R6822"/>
      <c r="S6822" s="30"/>
    </row>
    <row r="6823" spans="1:19" x14ac:dyDescent="0.3">
      <c r="A6823" s="25"/>
      <c r="C6823"/>
      <c r="D6823"/>
      <c r="E6823"/>
      <c r="F6823"/>
      <c r="G6823"/>
      <c r="H6823" s="26"/>
      <c r="I6823" s="26"/>
      <c r="J6823"/>
      <c r="K6823"/>
      <c r="N6823"/>
      <c r="O6823"/>
      <c r="P6823"/>
      <c r="Q6823"/>
      <c r="R6823"/>
      <c r="S6823" s="30"/>
    </row>
    <row r="6824" spans="1:19" x14ac:dyDescent="0.3">
      <c r="A6824" s="25"/>
      <c r="C6824"/>
      <c r="D6824"/>
      <c r="E6824"/>
      <c r="F6824"/>
      <c r="G6824"/>
      <c r="H6824" s="26"/>
      <c r="I6824" s="26"/>
      <c r="J6824"/>
      <c r="K6824"/>
      <c r="N6824"/>
      <c r="O6824"/>
      <c r="P6824"/>
      <c r="Q6824"/>
      <c r="R6824"/>
      <c r="S6824" s="30"/>
    </row>
    <row r="6825" spans="1:19" x14ac:dyDescent="0.3">
      <c r="A6825" s="25"/>
      <c r="C6825"/>
      <c r="D6825"/>
      <c r="E6825"/>
      <c r="F6825"/>
      <c r="G6825"/>
      <c r="H6825" s="26"/>
      <c r="I6825" s="26"/>
      <c r="J6825"/>
      <c r="K6825"/>
      <c r="N6825"/>
      <c r="O6825"/>
      <c r="P6825"/>
      <c r="Q6825"/>
      <c r="R6825"/>
      <c r="S6825" s="30"/>
    </row>
    <row r="6826" spans="1:19" x14ac:dyDescent="0.3">
      <c r="A6826" s="25"/>
      <c r="C6826"/>
      <c r="D6826"/>
      <c r="E6826"/>
      <c r="F6826"/>
      <c r="G6826"/>
      <c r="H6826" s="26"/>
      <c r="I6826" s="26"/>
      <c r="J6826"/>
      <c r="K6826"/>
      <c r="N6826"/>
      <c r="O6826"/>
      <c r="P6826"/>
      <c r="Q6826"/>
      <c r="R6826"/>
      <c r="S6826" s="30"/>
    </row>
    <row r="6827" spans="1:19" x14ac:dyDescent="0.3">
      <c r="A6827" s="25"/>
      <c r="C6827"/>
      <c r="D6827"/>
      <c r="E6827"/>
      <c r="F6827"/>
      <c r="G6827"/>
      <c r="H6827" s="26"/>
      <c r="I6827" s="26"/>
      <c r="J6827"/>
      <c r="K6827"/>
      <c r="N6827"/>
      <c r="O6827"/>
      <c r="P6827"/>
      <c r="Q6827"/>
      <c r="R6827"/>
      <c r="S6827" s="30"/>
    </row>
    <row r="6828" spans="1:19" x14ac:dyDescent="0.3">
      <c r="A6828" s="25"/>
      <c r="C6828"/>
      <c r="D6828"/>
      <c r="E6828"/>
      <c r="F6828"/>
      <c r="G6828"/>
      <c r="H6828" s="26"/>
      <c r="I6828" s="26"/>
      <c r="J6828"/>
      <c r="K6828"/>
      <c r="N6828"/>
      <c r="O6828"/>
      <c r="P6828"/>
      <c r="Q6828"/>
      <c r="R6828"/>
      <c r="S6828" s="30"/>
    </row>
    <row r="6829" spans="1:19" x14ac:dyDescent="0.3">
      <c r="A6829" s="25"/>
      <c r="C6829"/>
      <c r="D6829"/>
      <c r="E6829"/>
      <c r="F6829"/>
      <c r="G6829"/>
      <c r="H6829" s="26"/>
      <c r="I6829" s="26"/>
      <c r="J6829"/>
      <c r="K6829"/>
      <c r="N6829"/>
      <c r="O6829"/>
      <c r="P6829"/>
      <c r="Q6829"/>
      <c r="R6829"/>
      <c r="S6829" s="30"/>
    </row>
    <row r="6830" spans="1:19" x14ac:dyDescent="0.3">
      <c r="A6830" s="25"/>
      <c r="C6830"/>
      <c r="D6830"/>
      <c r="E6830"/>
      <c r="F6830"/>
      <c r="G6830"/>
      <c r="H6830" s="26"/>
      <c r="I6830" s="26"/>
      <c r="J6830"/>
      <c r="K6830"/>
      <c r="N6830"/>
      <c r="O6830"/>
      <c r="P6830"/>
      <c r="Q6830"/>
      <c r="R6830"/>
      <c r="S6830" s="30"/>
    </row>
    <row r="6831" spans="1:19" x14ac:dyDescent="0.3">
      <c r="A6831" s="25"/>
      <c r="C6831"/>
      <c r="D6831"/>
      <c r="E6831"/>
      <c r="F6831"/>
      <c r="G6831"/>
      <c r="H6831" s="26"/>
      <c r="I6831" s="26"/>
      <c r="J6831"/>
      <c r="K6831"/>
      <c r="N6831"/>
      <c r="O6831"/>
      <c r="P6831"/>
      <c r="Q6831"/>
      <c r="R6831"/>
      <c r="S6831" s="30"/>
    </row>
    <row r="6832" spans="1:19" x14ac:dyDescent="0.3">
      <c r="A6832" s="25"/>
      <c r="C6832"/>
      <c r="D6832"/>
      <c r="E6832"/>
      <c r="F6832"/>
      <c r="G6832"/>
      <c r="H6832" s="26"/>
      <c r="I6832" s="26"/>
      <c r="J6832"/>
      <c r="K6832"/>
      <c r="N6832"/>
      <c r="O6832"/>
      <c r="P6832"/>
      <c r="Q6832"/>
      <c r="R6832"/>
      <c r="S6832" s="30"/>
    </row>
    <row r="6833" spans="1:19" x14ac:dyDescent="0.3">
      <c r="A6833" s="25"/>
      <c r="C6833"/>
      <c r="D6833"/>
      <c r="E6833"/>
      <c r="F6833"/>
      <c r="G6833"/>
      <c r="H6833" s="26"/>
      <c r="I6833" s="26"/>
      <c r="J6833"/>
      <c r="K6833"/>
      <c r="N6833"/>
      <c r="O6833"/>
      <c r="P6833"/>
      <c r="Q6833"/>
      <c r="R6833"/>
      <c r="S6833" s="30"/>
    </row>
    <row r="6834" spans="1:19" x14ac:dyDescent="0.3">
      <c r="A6834" s="25"/>
      <c r="C6834"/>
      <c r="D6834"/>
      <c r="E6834"/>
      <c r="F6834"/>
      <c r="G6834"/>
      <c r="H6834" s="26"/>
      <c r="I6834" s="26"/>
      <c r="J6834"/>
      <c r="K6834"/>
      <c r="N6834"/>
      <c r="O6834"/>
      <c r="P6834"/>
      <c r="Q6834"/>
      <c r="R6834"/>
      <c r="S6834" s="30"/>
    </row>
    <row r="6835" spans="1:19" x14ac:dyDescent="0.3">
      <c r="A6835" s="25"/>
      <c r="C6835"/>
      <c r="D6835"/>
      <c r="E6835"/>
      <c r="F6835"/>
      <c r="G6835"/>
      <c r="H6835" s="26"/>
      <c r="I6835" s="26"/>
      <c r="J6835"/>
      <c r="K6835"/>
      <c r="N6835"/>
      <c r="O6835"/>
      <c r="P6835"/>
      <c r="Q6835"/>
      <c r="R6835"/>
      <c r="S6835" s="30"/>
    </row>
    <row r="6836" spans="1:19" x14ac:dyDescent="0.3">
      <c r="A6836" s="25"/>
      <c r="C6836"/>
      <c r="D6836"/>
      <c r="E6836"/>
      <c r="F6836"/>
      <c r="G6836"/>
      <c r="H6836" s="26"/>
      <c r="I6836" s="26"/>
      <c r="J6836"/>
      <c r="K6836"/>
      <c r="N6836"/>
      <c r="O6836"/>
      <c r="P6836"/>
      <c r="Q6836"/>
      <c r="R6836"/>
      <c r="S6836" s="30"/>
    </row>
    <row r="6837" spans="1:19" x14ac:dyDescent="0.3">
      <c r="A6837" s="25"/>
      <c r="C6837"/>
      <c r="D6837"/>
      <c r="E6837"/>
      <c r="F6837"/>
      <c r="G6837"/>
      <c r="H6837" s="26"/>
      <c r="I6837" s="26"/>
      <c r="J6837"/>
      <c r="K6837"/>
      <c r="N6837"/>
      <c r="O6837"/>
      <c r="P6837"/>
      <c r="Q6837"/>
      <c r="R6837"/>
      <c r="S6837" s="30"/>
    </row>
    <row r="6838" spans="1:19" x14ac:dyDescent="0.3">
      <c r="A6838" s="25"/>
      <c r="C6838"/>
      <c r="D6838"/>
      <c r="E6838"/>
      <c r="F6838"/>
      <c r="G6838"/>
      <c r="H6838" s="26"/>
      <c r="I6838" s="26"/>
      <c r="J6838"/>
      <c r="K6838"/>
      <c r="N6838"/>
      <c r="O6838"/>
      <c r="P6838"/>
      <c r="Q6838"/>
      <c r="R6838"/>
      <c r="S6838" s="30"/>
    </row>
    <row r="6839" spans="1:19" x14ac:dyDescent="0.3">
      <c r="A6839" s="25"/>
      <c r="C6839"/>
      <c r="D6839"/>
      <c r="E6839"/>
      <c r="F6839"/>
      <c r="G6839"/>
      <c r="H6839" s="26"/>
      <c r="I6839" s="26"/>
      <c r="J6839"/>
      <c r="K6839"/>
      <c r="N6839"/>
      <c r="O6839"/>
      <c r="P6839"/>
      <c r="Q6839"/>
      <c r="R6839"/>
      <c r="S6839" s="30"/>
    </row>
    <row r="6840" spans="1:19" x14ac:dyDescent="0.3">
      <c r="A6840" s="25"/>
      <c r="C6840"/>
      <c r="D6840"/>
      <c r="E6840"/>
      <c r="F6840"/>
      <c r="G6840"/>
      <c r="H6840" s="26"/>
      <c r="I6840" s="26"/>
      <c r="J6840"/>
      <c r="K6840"/>
      <c r="N6840"/>
      <c r="O6840"/>
      <c r="P6840"/>
      <c r="Q6840"/>
      <c r="R6840"/>
      <c r="S6840" s="30"/>
    </row>
    <row r="6841" spans="1:19" x14ac:dyDescent="0.3">
      <c r="A6841" s="25"/>
      <c r="C6841"/>
      <c r="D6841"/>
      <c r="E6841"/>
      <c r="F6841"/>
      <c r="G6841"/>
      <c r="H6841" s="26"/>
      <c r="I6841" s="26"/>
      <c r="J6841"/>
      <c r="K6841"/>
      <c r="N6841"/>
      <c r="O6841"/>
      <c r="P6841"/>
      <c r="Q6841"/>
      <c r="R6841"/>
      <c r="S6841" s="30"/>
    </row>
    <row r="6842" spans="1:19" x14ac:dyDescent="0.3">
      <c r="A6842" s="25"/>
      <c r="C6842"/>
      <c r="D6842"/>
      <c r="E6842"/>
      <c r="F6842"/>
      <c r="G6842"/>
      <c r="H6842" s="26"/>
      <c r="I6842" s="26"/>
      <c r="J6842"/>
      <c r="K6842"/>
      <c r="N6842"/>
      <c r="O6842"/>
      <c r="P6842"/>
      <c r="Q6842"/>
      <c r="R6842"/>
      <c r="S6842" s="30"/>
    </row>
    <row r="6843" spans="1:19" x14ac:dyDescent="0.3">
      <c r="A6843" s="25"/>
      <c r="C6843"/>
      <c r="D6843"/>
      <c r="E6843"/>
      <c r="F6843"/>
      <c r="G6843"/>
      <c r="H6843" s="26"/>
      <c r="I6843" s="26"/>
      <c r="J6843"/>
      <c r="K6843"/>
      <c r="N6843"/>
      <c r="O6843"/>
      <c r="P6843"/>
      <c r="Q6843"/>
      <c r="R6843"/>
      <c r="S6843" s="30"/>
    </row>
    <row r="6844" spans="1:19" x14ac:dyDescent="0.3">
      <c r="A6844" s="25"/>
      <c r="C6844"/>
      <c r="D6844"/>
      <c r="E6844"/>
      <c r="F6844"/>
      <c r="G6844"/>
      <c r="H6844" s="26"/>
      <c r="I6844" s="26"/>
      <c r="J6844"/>
      <c r="K6844"/>
      <c r="N6844"/>
      <c r="O6844"/>
      <c r="P6844"/>
      <c r="Q6844"/>
      <c r="R6844"/>
      <c r="S6844" s="30"/>
    </row>
    <row r="6845" spans="1:19" x14ac:dyDescent="0.3">
      <c r="A6845" s="25"/>
      <c r="C6845"/>
      <c r="D6845"/>
      <c r="E6845"/>
      <c r="F6845"/>
      <c r="G6845"/>
      <c r="H6845" s="26"/>
      <c r="I6845" s="26"/>
      <c r="J6845"/>
      <c r="K6845"/>
      <c r="N6845"/>
      <c r="O6845"/>
      <c r="P6845"/>
      <c r="Q6845"/>
      <c r="R6845"/>
      <c r="S6845" s="30"/>
    </row>
    <row r="6846" spans="1:19" x14ac:dyDescent="0.3">
      <c r="A6846" s="25"/>
      <c r="C6846"/>
      <c r="D6846"/>
      <c r="E6846"/>
      <c r="F6846"/>
      <c r="G6846"/>
      <c r="H6846" s="26"/>
      <c r="I6846" s="26"/>
      <c r="J6846"/>
      <c r="K6846"/>
      <c r="N6846"/>
      <c r="O6846"/>
      <c r="P6846"/>
      <c r="Q6846"/>
      <c r="R6846"/>
      <c r="S6846" s="30"/>
    </row>
    <row r="6847" spans="1:19" x14ac:dyDescent="0.3">
      <c r="A6847" s="25"/>
      <c r="C6847"/>
      <c r="D6847"/>
      <c r="E6847"/>
      <c r="F6847"/>
      <c r="G6847"/>
      <c r="H6847" s="26"/>
      <c r="I6847" s="26"/>
      <c r="J6847"/>
      <c r="K6847"/>
      <c r="N6847"/>
      <c r="O6847"/>
      <c r="P6847"/>
      <c r="Q6847"/>
      <c r="R6847"/>
      <c r="S6847" s="30"/>
    </row>
    <row r="6848" spans="1:19" x14ac:dyDescent="0.3">
      <c r="A6848" s="25"/>
      <c r="C6848"/>
      <c r="D6848"/>
      <c r="E6848"/>
      <c r="F6848"/>
      <c r="G6848"/>
      <c r="H6848" s="26"/>
      <c r="I6848" s="26"/>
      <c r="J6848"/>
      <c r="K6848"/>
      <c r="N6848"/>
      <c r="O6848"/>
      <c r="P6848"/>
      <c r="Q6848"/>
      <c r="R6848"/>
      <c r="S6848" s="30"/>
    </row>
    <row r="6849" spans="1:19" x14ac:dyDescent="0.3">
      <c r="A6849" s="25"/>
      <c r="C6849"/>
      <c r="D6849"/>
      <c r="E6849"/>
      <c r="F6849"/>
      <c r="G6849"/>
      <c r="H6849" s="26"/>
      <c r="I6849" s="26"/>
      <c r="J6849"/>
      <c r="K6849"/>
      <c r="N6849"/>
      <c r="O6849"/>
      <c r="P6849"/>
      <c r="Q6849"/>
      <c r="R6849"/>
      <c r="S6849" s="30"/>
    </row>
    <row r="6850" spans="1:19" x14ac:dyDescent="0.3">
      <c r="A6850" s="25"/>
      <c r="C6850"/>
      <c r="D6850"/>
      <c r="E6850"/>
      <c r="F6850"/>
      <c r="G6850"/>
      <c r="H6850" s="26"/>
      <c r="I6850" s="26"/>
      <c r="J6850"/>
      <c r="K6850"/>
      <c r="N6850"/>
      <c r="O6850"/>
      <c r="P6850"/>
      <c r="Q6850"/>
      <c r="R6850"/>
      <c r="S6850" s="30"/>
    </row>
    <row r="6851" spans="1:19" x14ac:dyDescent="0.3">
      <c r="A6851" s="25"/>
      <c r="C6851"/>
      <c r="D6851"/>
      <c r="E6851"/>
      <c r="F6851"/>
      <c r="G6851"/>
      <c r="H6851" s="26"/>
      <c r="I6851" s="26"/>
      <c r="J6851"/>
      <c r="K6851"/>
      <c r="N6851"/>
      <c r="O6851"/>
      <c r="P6851"/>
      <c r="Q6851"/>
      <c r="R6851"/>
      <c r="S6851" s="30"/>
    </row>
    <row r="6852" spans="1:19" x14ac:dyDescent="0.3">
      <c r="A6852" s="25"/>
      <c r="C6852"/>
      <c r="D6852"/>
      <c r="E6852"/>
      <c r="F6852"/>
      <c r="G6852"/>
      <c r="H6852" s="26"/>
      <c r="I6852" s="26"/>
      <c r="J6852"/>
      <c r="K6852"/>
      <c r="N6852"/>
      <c r="O6852"/>
      <c r="P6852"/>
      <c r="Q6852"/>
      <c r="R6852"/>
      <c r="S6852" s="30"/>
    </row>
    <row r="6853" spans="1:19" x14ac:dyDescent="0.3">
      <c r="A6853" s="25"/>
      <c r="C6853"/>
      <c r="D6853"/>
      <c r="E6853"/>
      <c r="F6853"/>
      <c r="G6853"/>
      <c r="H6853" s="26"/>
      <c r="I6853" s="26"/>
      <c r="J6853"/>
      <c r="K6853"/>
      <c r="N6853"/>
      <c r="O6853"/>
      <c r="P6853"/>
      <c r="Q6853"/>
      <c r="R6853"/>
      <c r="S6853" s="30"/>
    </row>
    <row r="6854" spans="1:19" x14ac:dyDescent="0.3">
      <c r="A6854" s="25"/>
      <c r="C6854"/>
      <c r="D6854"/>
      <c r="E6854"/>
      <c r="F6854"/>
      <c r="G6854"/>
      <c r="H6854" s="26"/>
      <c r="I6854" s="26"/>
      <c r="J6854"/>
      <c r="K6854"/>
      <c r="N6854"/>
      <c r="O6854"/>
      <c r="P6854"/>
      <c r="Q6854"/>
      <c r="R6854"/>
      <c r="S6854" s="30"/>
    </row>
    <row r="6855" spans="1:19" x14ac:dyDescent="0.3">
      <c r="A6855" s="25"/>
      <c r="C6855"/>
      <c r="D6855"/>
      <c r="E6855"/>
      <c r="F6855"/>
      <c r="G6855"/>
      <c r="H6855" s="26"/>
      <c r="I6855" s="26"/>
      <c r="J6855"/>
      <c r="K6855"/>
      <c r="N6855"/>
      <c r="O6855"/>
      <c r="P6855"/>
      <c r="Q6855"/>
      <c r="R6855"/>
      <c r="S6855" s="30"/>
    </row>
    <row r="6856" spans="1:19" x14ac:dyDescent="0.3">
      <c r="A6856" s="25"/>
      <c r="C6856"/>
      <c r="D6856"/>
      <c r="E6856"/>
      <c r="F6856"/>
      <c r="G6856"/>
      <c r="H6856" s="26"/>
      <c r="I6856" s="26"/>
      <c r="J6856"/>
      <c r="K6856"/>
      <c r="N6856"/>
      <c r="O6856"/>
      <c r="P6856"/>
      <c r="Q6856"/>
      <c r="R6856"/>
      <c r="S6856" s="30"/>
    </row>
    <row r="6857" spans="1:19" x14ac:dyDescent="0.3">
      <c r="A6857" s="25"/>
      <c r="C6857"/>
      <c r="D6857"/>
      <c r="E6857"/>
      <c r="F6857"/>
      <c r="G6857"/>
      <c r="H6857" s="26"/>
      <c r="I6857" s="26"/>
      <c r="J6857"/>
      <c r="K6857"/>
      <c r="N6857"/>
      <c r="O6857"/>
      <c r="P6857"/>
      <c r="Q6857"/>
      <c r="R6857"/>
      <c r="S6857" s="30"/>
    </row>
    <row r="6858" spans="1:19" x14ac:dyDescent="0.3">
      <c r="A6858" s="25"/>
      <c r="C6858"/>
      <c r="D6858"/>
      <c r="E6858"/>
      <c r="F6858"/>
      <c r="G6858"/>
      <c r="H6858" s="26"/>
      <c r="I6858" s="26"/>
      <c r="J6858"/>
      <c r="K6858"/>
      <c r="N6858"/>
      <c r="O6858"/>
      <c r="P6858"/>
      <c r="Q6858"/>
      <c r="R6858"/>
      <c r="S6858" s="30"/>
    </row>
    <row r="6859" spans="1:19" x14ac:dyDescent="0.3">
      <c r="A6859" s="25"/>
      <c r="C6859"/>
      <c r="D6859"/>
      <c r="E6859"/>
      <c r="F6859"/>
      <c r="G6859"/>
      <c r="H6859" s="26"/>
      <c r="I6859" s="26"/>
      <c r="J6859"/>
      <c r="K6859"/>
      <c r="N6859"/>
      <c r="O6859"/>
      <c r="P6859"/>
      <c r="Q6859"/>
      <c r="R6859"/>
      <c r="S6859" s="30"/>
    </row>
    <row r="6860" spans="1:19" x14ac:dyDescent="0.3">
      <c r="A6860" s="25"/>
      <c r="C6860"/>
      <c r="D6860"/>
      <c r="E6860"/>
      <c r="F6860"/>
      <c r="G6860"/>
      <c r="H6860" s="26"/>
      <c r="I6860" s="26"/>
      <c r="J6860"/>
      <c r="K6860"/>
      <c r="N6860"/>
      <c r="O6860"/>
      <c r="P6860"/>
      <c r="Q6860"/>
      <c r="R6860"/>
      <c r="S6860" s="30"/>
    </row>
    <row r="6861" spans="1:19" x14ac:dyDescent="0.3">
      <c r="A6861" s="25"/>
      <c r="C6861"/>
      <c r="D6861"/>
      <c r="E6861"/>
      <c r="F6861"/>
      <c r="G6861"/>
      <c r="H6861" s="26"/>
      <c r="I6861" s="26"/>
      <c r="J6861"/>
      <c r="K6861"/>
      <c r="N6861"/>
      <c r="O6861"/>
      <c r="P6861"/>
      <c r="Q6861"/>
      <c r="R6861"/>
      <c r="S6861" s="30"/>
    </row>
    <row r="6862" spans="1:19" x14ac:dyDescent="0.3">
      <c r="A6862" s="25"/>
      <c r="C6862"/>
      <c r="D6862"/>
      <c r="E6862"/>
      <c r="F6862"/>
      <c r="G6862"/>
      <c r="H6862" s="26"/>
      <c r="I6862" s="26"/>
      <c r="J6862"/>
      <c r="K6862"/>
      <c r="N6862"/>
      <c r="O6862"/>
      <c r="P6862"/>
      <c r="Q6862"/>
      <c r="R6862"/>
      <c r="S6862" s="30"/>
    </row>
    <row r="6863" spans="1:19" x14ac:dyDescent="0.3">
      <c r="A6863" s="25"/>
      <c r="C6863"/>
      <c r="D6863"/>
      <c r="E6863"/>
      <c r="F6863"/>
      <c r="G6863"/>
      <c r="H6863" s="26"/>
      <c r="I6863" s="26"/>
      <c r="J6863"/>
      <c r="K6863"/>
      <c r="N6863"/>
      <c r="O6863"/>
      <c r="P6863"/>
      <c r="Q6863"/>
      <c r="R6863"/>
      <c r="S6863" s="30"/>
    </row>
    <row r="6864" spans="1:19" x14ac:dyDescent="0.3">
      <c r="A6864" s="25"/>
      <c r="C6864"/>
      <c r="D6864"/>
      <c r="E6864"/>
      <c r="F6864"/>
      <c r="G6864"/>
      <c r="I6864" s="14"/>
      <c r="J6864"/>
      <c r="K6864"/>
      <c r="N6864"/>
      <c r="O6864"/>
      <c r="P6864"/>
      <c r="Q6864"/>
      <c r="R6864"/>
      <c r="S6864" s="30"/>
    </row>
    <row r="6865" spans="1:19" x14ac:dyDescent="0.3">
      <c r="A6865" s="25"/>
      <c r="C6865"/>
      <c r="D6865"/>
      <c r="E6865"/>
      <c r="F6865"/>
      <c r="G6865"/>
      <c r="H6865" s="26"/>
      <c r="I6865" s="26"/>
      <c r="J6865"/>
      <c r="K6865"/>
      <c r="N6865"/>
      <c r="O6865"/>
      <c r="P6865"/>
      <c r="Q6865"/>
      <c r="R6865"/>
      <c r="S6865" s="30"/>
    </row>
    <row r="6866" spans="1:19" x14ac:dyDescent="0.3">
      <c r="A6866" s="25"/>
      <c r="C6866"/>
      <c r="D6866"/>
      <c r="E6866"/>
      <c r="F6866"/>
      <c r="G6866"/>
      <c r="H6866" s="26"/>
      <c r="I6866" s="26"/>
      <c r="J6866"/>
      <c r="K6866"/>
      <c r="N6866"/>
      <c r="O6866"/>
      <c r="P6866"/>
      <c r="Q6866"/>
      <c r="R6866"/>
      <c r="S6866" s="30"/>
    </row>
    <row r="6867" spans="1:19" x14ac:dyDescent="0.3">
      <c r="A6867" s="25"/>
      <c r="C6867"/>
      <c r="D6867"/>
      <c r="E6867"/>
      <c r="F6867"/>
      <c r="G6867"/>
      <c r="H6867" s="26"/>
      <c r="I6867" s="26"/>
      <c r="J6867"/>
      <c r="K6867"/>
      <c r="N6867"/>
      <c r="O6867"/>
      <c r="P6867"/>
      <c r="Q6867"/>
      <c r="R6867"/>
      <c r="S6867" s="30"/>
    </row>
    <row r="6868" spans="1:19" x14ac:dyDescent="0.3">
      <c r="A6868" s="25"/>
      <c r="C6868"/>
      <c r="D6868"/>
      <c r="E6868"/>
      <c r="F6868"/>
      <c r="G6868"/>
      <c r="H6868" s="26"/>
      <c r="I6868" s="26"/>
      <c r="J6868"/>
      <c r="K6868"/>
      <c r="N6868"/>
      <c r="O6868"/>
      <c r="P6868"/>
      <c r="Q6868"/>
      <c r="R6868"/>
      <c r="S6868" s="30"/>
    </row>
    <row r="6869" spans="1:19" x14ac:dyDescent="0.3">
      <c r="A6869" s="25"/>
      <c r="C6869"/>
      <c r="D6869"/>
      <c r="E6869"/>
      <c r="F6869"/>
      <c r="G6869"/>
      <c r="H6869" s="26"/>
      <c r="I6869" s="26"/>
      <c r="J6869"/>
      <c r="K6869"/>
      <c r="N6869"/>
      <c r="O6869"/>
      <c r="P6869"/>
      <c r="Q6869"/>
      <c r="R6869"/>
      <c r="S6869" s="30"/>
    </row>
    <row r="6870" spans="1:19" x14ac:dyDescent="0.3">
      <c r="A6870" s="25"/>
      <c r="C6870"/>
      <c r="D6870"/>
      <c r="E6870"/>
      <c r="F6870"/>
      <c r="G6870"/>
      <c r="H6870" s="26"/>
      <c r="I6870" s="26"/>
      <c r="J6870"/>
      <c r="K6870"/>
      <c r="N6870"/>
      <c r="O6870"/>
      <c r="P6870"/>
      <c r="Q6870"/>
      <c r="R6870"/>
      <c r="S6870" s="30"/>
    </row>
    <row r="6871" spans="1:19" x14ac:dyDescent="0.3">
      <c r="A6871" s="25"/>
      <c r="C6871"/>
      <c r="D6871"/>
      <c r="E6871"/>
      <c r="F6871"/>
      <c r="G6871"/>
      <c r="H6871" s="26"/>
      <c r="I6871" s="26"/>
      <c r="J6871"/>
      <c r="K6871"/>
      <c r="N6871"/>
      <c r="O6871"/>
      <c r="P6871"/>
      <c r="Q6871"/>
      <c r="R6871"/>
      <c r="S6871" s="30"/>
    </row>
    <row r="6872" spans="1:19" x14ac:dyDescent="0.3">
      <c r="A6872" s="25"/>
      <c r="C6872"/>
      <c r="D6872"/>
      <c r="E6872"/>
      <c r="F6872"/>
      <c r="G6872"/>
      <c r="H6872" s="26"/>
      <c r="I6872" s="26"/>
      <c r="J6872"/>
      <c r="K6872"/>
      <c r="N6872"/>
      <c r="O6872"/>
      <c r="P6872"/>
      <c r="Q6872"/>
      <c r="R6872"/>
      <c r="S6872" s="30"/>
    </row>
    <row r="6873" spans="1:19" x14ac:dyDescent="0.3">
      <c r="A6873" s="25"/>
      <c r="C6873"/>
      <c r="D6873"/>
      <c r="E6873"/>
      <c r="F6873"/>
      <c r="G6873"/>
      <c r="H6873" s="26"/>
      <c r="I6873" s="26"/>
      <c r="J6873"/>
      <c r="K6873"/>
      <c r="N6873"/>
      <c r="O6873"/>
      <c r="P6873"/>
      <c r="Q6873"/>
      <c r="R6873"/>
      <c r="S6873" s="30"/>
    </row>
    <row r="6874" spans="1:19" x14ac:dyDescent="0.3">
      <c r="A6874" s="25"/>
      <c r="C6874"/>
      <c r="D6874"/>
      <c r="E6874"/>
      <c r="F6874"/>
      <c r="G6874"/>
      <c r="I6874" s="14"/>
      <c r="J6874"/>
      <c r="K6874"/>
      <c r="N6874"/>
      <c r="O6874"/>
      <c r="P6874"/>
      <c r="Q6874"/>
      <c r="R6874"/>
      <c r="S6874" s="30"/>
    </row>
    <row r="6875" spans="1:19" x14ac:dyDescent="0.3">
      <c r="A6875" s="25"/>
      <c r="C6875"/>
      <c r="D6875"/>
      <c r="E6875"/>
      <c r="F6875"/>
      <c r="G6875"/>
      <c r="J6875"/>
      <c r="K6875"/>
      <c r="N6875"/>
      <c r="O6875"/>
      <c r="P6875"/>
      <c r="Q6875"/>
      <c r="R6875"/>
      <c r="S6875" s="30"/>
    </row>
    <row r="6876" spans="1:19" x14ac:dyDescent="0.3">
      <c r="A6876" s="25"/>
      <c r="C6876"/>
      <c r="D6876"/>
      <c r="E6876"/>
      <c r="F6876"/>
      <c r="G6876"/>
      <c r="J6876"/>
      <c r="K6876"/>
      <c r="N6876"/>
      <c r="O6876"/>
      <c r="P6876"/>
      <c r="Q6876"/>
      <c r="R6876"/>
      <c r="S6876" s="30"/>
    </row>
    <row r="6877" spans="1:19" x14ac:dyDescent="0.3">
      <c r="A6877" s="25"/>
      <c r="C6877"/>
      <c r="D6877"/>
      <c r="E6877"/>
      <c r="F6877"/>
      <c r="G6877"/>
      <c r="I6877" s="26"/>
      <c r="J6877"/>
      <c r="K6877"/>
      <c r="N6877"/>
      <c r="O6877"/>
      <c r="P6877"/>
      <c r="Q6877"/>
      <c r="R6877"/>
      <c r="S6877" s="30"/>
    </row>
    <row r="6878" spans="1:19" x14ac:dyDescent="0.3">
      <c r="A6878" s="25"/>
      <c r="C6878"/>
      <c r="D6878"/>
      <c r="E6878"/>
      <c r="F6878"/>
      <c r="G6878"/>
      <c r="I6878" s="14"/>
      <c r="J6878"/>
      <c r="K6878"/>
      <c r="N6878"/>
      <c r="O6878"/>
      <c r="P6878"/>
      <c r="Q6878"/>
      <c r="R6878"/>
      <c r="S6878" s="30"/>
    </row>
    <row r="6879" spans="1:19" x14ac:dyDescent="0.3">
      <c r="A6879" s="25"/>
      <c r="C6879"/>
      <c r="D6879"/>
      <c r="E6879"/>
      <c r="F6879"/>
      <c r="G6879"/>
      <c r="H6879" s="26"/>
      <c r="I6879" s="26"/>
      <c r="J6879"/>
      <c r="K6879"/>
      <c r="N6879"/>
      <c r="O6879"/>
      <c r="P6879"/>
      <c r="Q6879"/>
      <c r="R6879"/>
      <c r="S6879" s="30"/>
    </row>
    <row r="6880" spans="1:19" x14ac:dyDescent="0.3">
      <c r="A6880" s="25"/>
      <c r="C6880"/>
      <c r="D6880"/>
      <c r="E6880"/>
      <c r="F6880"/>
      <c r="G6880"/>
      <c r="J6880"/>
      <c r="K6880"/>
      <c r="N6880"/>
      <c r="O6880"/>
      <c r="P6880"/>
      <c r="Q6880"/>
      <c r="R6880"/>
      <c r="S6880" s="30"/>
    </row>
    <row r="6881" spans="1:19" x14ac:dyDescent="0.3">
      <c r="A6881" s="25"/>
      <c r="C6881"/>
      <c r="D6881"/>
      <c r="E6881"/>
      <c r="F6881"/>
      <c r="G6881"/>
      <c r="H6881" s="26"/>
      <c r="I6881" s="26"/>
      <c r="J6881"/>
      <c r="K6881"/>
      <c r="N6881"/>
      <c r="O6881"/>
      <c r="P6881"/>
      <c r="Q6881"/>
      <c r="R6881"/>
      <c r="S6881" s="30"/>
    </row>
    <row r="6882" spans="1:19" x14ac:dyDescent="0.3">
      <c r="A6882" s="25"/>
      <c r="C6882"/>
      <c r="D6882"/>
      <c r="E6882"/>
      <c r="F6882"/>
      <c r="G6882"/>
      <c r="H6882" s="26"/>
      <c r="I6882" s="14"/>
      <c r="J6882"/>
      <c r="K6882"/>
      <c r="N6882"/>
      <c r="O6882"/>
      <c r="P6882"/>
      <c r="Q6882"/>
      <c r="R6882"/>
      <c r="S6882" s="30"/>
    </row>
    <row r="6883" spans="1:19" x14ac:dyDescent="0.3">
      <c r="A6883" s="25"/>
      <c r="C6883"/>
      <c r="D6883"/>
      <c r="E6883"/>
      <c r="F6883"/>
      <c r="G6883"/>
      <c r="I6883" s="26"/>
      <c r="J6883"/>
      <c r="K6883"/>
      <c r="N6883"/>
      <c r="O6883"/>
      <c r="P6883"/>
      <c r="Q6883"/>
      <c r="R6883"/>
      <c r="S6883" s="30"/>
    </row>
    <row r="6884" spans="1:19" x14ac:dyDescent="0.3">
      <c r="A6884" s="25"/>
      <c r="C6884"/>
      <c r="D6884"/>
      <c r="E6884"/>
      <c r="F6884"/>
      <c r="G6884"/>
      <c r="H6884" s="26"/>
      <c r="I6884" s="26"/>
      <c r="J6884"/>
      <c r="K6884"/>
      <c r="N6884"/>
      <c r="O6884"/>
      <c r="P6884"/>
      <c r="Q6884"/>
      <c r="R6884"/>
      <c r="S6884" s="30"/>
    </row>
    <row r="6885" spans="1:19" x14ac:dyDescent="0.3">
      <c r="A6885" s="25"/>
      <c r="C6885"/>
      <c r="D6885"/>
      <c r="E6885"/>
      <c r="F6885"/>
      <c r="G6885"/>
      <c r="H6885" s="26"/>
      <c r="I6885" s="26"/>
      <c r="J6885"/>
      <c r="K6885"/>
      <c r="N6885"/>
      <c r="O6885"/>
      <c r="P6885"/>
      <c r="Q6885"/>
      <c r="R6885"/>
      <c r="S6885" s="30"/>
    </row>
    <row r="6886" spans="1:19" x14ac:dyDescent="0.3">
      <c r="A6886" s="25"/>
      <c r="C6886"/>
      <c r="D6886"/>
      <c r="E6886"/>
      <c r="F6886"/>
      <c r="G6886"/>
      <c r="J6886"/>
      <c r="K6886"/>
      <c r="N6886"/>
      <c r="O6886"/>
      <c r="P6886"/>
      <c r="Q6886"/>
      <c r="R6886"/>
      <c r="S6886" s="30"/>
    </row>
    <row r="6887" spans="1:19" x14ac:dyDescent="0.3">
      <c r="A6887" s="25"/>
      <c r="C6887"/>
      <c r="D6887"/>
      <c r="E6887"/>
      <c r="F6887"/>
      <c r="G6887"/>
      <c r="H6887" s="26"/>
      <c r="I6887" s="26"/>
      <c r="J6887"/>
      <c r="K6887"/>
      <c r="N6887"/>
      <c r="O6887"/>
      <c r="P6887"/>
      <c r="Q6887"/>
      <c r="R6887"/>
      <c r="S6887" s="30"/>
    </row>
    <row r="6888" spans="1:19" x14ac:dyDescent="0.3">
      <c r="A6888" s="25"/>
      <c r="C6888"/>
      <c r="D6888"/>
      <c r="E6888"/>
      <c r="F6888"/>
      <c r="G6888"/>
      <c r="H6888" s="26"/>
      <c r="I6888" s="26"/>
      <c r="J6888"/>
      <c r="K6888"/>
      <c r="N6888"/>
      <c r="O6888"/>
      <c r="P6888"/>
      <c r="Q6888"/>
      <c r="R6888"/>
      <c r="S6888" s="30"/>
    </row>
    <row r="6889" spans="1:19" x14ac:dyDescent="0.3">
      <c r="A6889" s="25"/>
      <c r="C6889"/>
      <c r="D6889"/>
      <c r="E6889"/>
      <c r="F6889"/>
      <c r="G6889"/>
      <c r="H6889" s="26"/>
      <c r="I6889" s="26"/>
      <c r="J6889"/>
      <c r="K6889"/>
      <c r="N6889"/>
      <c r="O6889"/>
      <c r="P6889"/>
      <c r="Q6889"/>
      <c r="R6889"/>
      <c r="S6889" s="30"/>
    </row>
    <row r="6890" spans="1:19" x14ac:dyDescent="0.3">
      <c r="A6890" s="25"/>
      <c r="C6890"/>
      <c r="D6890"/>
      <c r="E6890"/>
      <c r="F6890"/>
      <c r="G6890"/>
      <c r="H6890" s="26"/>
      <c r="I6890" s="14"/>
      <c r="J6890"/>
      <c r="K6890"/>
      <c r="N6890"/>
      <c r="O6890"/>
      <c r="P6890"/>
      <c r="Q6890"/>
      <c r="R6890"/>
      <c r="S6890" s="30"/>
    </row>
    <row r="6891" spans="1:19" x14ac:dyDescent="0.3">
      <c r="A6891" s="25"/>
      <c r="C6891"/>
      <c r="D6891"/>
      <c r="E6891"/>
      <c r="F6891"/>
      <c r="G6891"/>
      <c r="H6891" s="26"/>
      <c r="I6891" s="26"/>
      <c r="J6891"/>
      <c r="K6891"/>
      <c r="N6891"/>
      <c r="O6891"/>
      <c r="P6891"/>
      <c r="Q6891"/>
      <c r="R6891"/>
      <c r="S6891" s="30"/>
    </row>
    <row r="6892" spans="1:19" x14ac:dyDescent="0.3">
      <c r="A6892" s="25"/>
      <c r="C6892"/>
      <c r="D6892"/>
      <c r="E6892"/>
      <c r="F6892"/>
      <c r="G6892"/>
      <c r="H6892" s="26"/>
      <c r="I6892" s="26"/>
      <c r="J6892"/>
      <c r="K6892"/>
      <c r="N6892"/>
      <c r="O6892"/>
      <c r="P6892"/>
      <c r="Q6892"/>
      <c r="R6892"/>
      <c r="S6892" s="30"/>
    </row>
    <row r="6893" spans="1:19" x14ac:dyDescent="0.3">
      <c r="A6893" s="25"/>
      <c r="C6893"/>
      <c r="D6893"/>
      <c r="E6893"/>
      <c r="F6893"/>
      <c r="G6893"/>
      <c r="H6893" s="26"/>
      <c r="I6893" s="26"/>
      <c r="J6893"/>
      <c r="K6893"/>
      <c r="N6893"/>
      <c r="O6893"/>
      <c r="P6893"/>
      <c r="Q6893"/>
      <c r="R6893"/>
      <c r="S6893" s="30"/>
    </row>
    <row r="6894" spans="1:19" x14ac:dyDescent="0.3">
      <c r="A6894" s="25"/>
      <c r="C6894"/>
      <c r="D6894"/>
      <c r="E6894"/>
      <c r="F6894"/>
      <c r="G6894"/>
      <c r="H6894" s="26"/>
      <c r="I6894" s="26"/>
      <c r="J6894"/>
      <c r="K6894"/>
      <c r="N6894"/>
      <c r="O6894"/>
      <c r="P6894"/>
      <c r="Q6894"/>
      <c r="R6894"/>
      <c r="S6894" s="30"/>
    </row>
    <row r="6895" spans="1:19" x14ac:dyDescent="0.3">
      <c r="A6895" s="25"/>
      <c r="C6895"/>
      <c r="D6895"/>
      <c r="E6895"/>
      <c r="F6895"/>
      <c r="G6895"/>
      <c r="H6895" s="26"/>
      <c r="I6895" s="26"/>
      <c r="J6895"/>
      <c r="K6895"/>
      <c r="N6895"/>
      <c r="O6895"/>
      <c r="P6895"/>
      <c r="Q6895"/>
      <c r="R6895"/>
      <c r="S6895" s="30"/>
    </row>
    <row r="6896" spans="1:19" x14ac:dyDescent="0.3">
      <c r="A6896" s="25"/>
      <c r="C6896"/>
      <c r="D6896"/>
      <c r="E6896"/>
      <c r="F6896"/>
      <c r="G6896"/>
      <c r="H6896" s="26"/>
      <c r="I6896" s="26"/>
      <c r="J6896"/>
      <c r="K6896"/>
      <c r="N6896"/>
      <c r="O6896"/>
      <c r="P6896"/>
      <c r="Q6896"/>
      <c r="R6896"/>
      <c r="S6896" s="30"/>
    </row>
    <row r="6897" spans="1:19" x14ac:dyDescent="0.3">
      <c r="A6897" s="25"/>
      <c r="C6897"/>
      <c r="D6897"/>
      <c r="E6897"/>
      <c r="F6897"/>
      <c r="G6897"/>
      <c r="H6897" s="26"/>
      <c r="I6897" s="26"/>
      <c r="J6897"/>
      <c r="K6897"/>
      <c r="N6897"/>
      <c r="O6897"/>
      <c r="P6897"/>
      <c r="Q6897"/>
      <c r="R6897"/>
      <c r="S6897" s="30"/>
    </row>
    <row r="6898" spans="1:19" x14ac:dyDescent="0.3">
      <c r="A6898" s="25"/>
      <c r="C6898"/>
      <c r="D6898"/>
      <c r="E6898"/>
      <c r="F6898"/>
      <c r="G6898"/>
      <c r="I6898" s="26"/>
      <c r="J6898"/>
      <c r="K6898"/>
      <c r="N6898"/>
      <c r="O6898"/>
      <c r="P6898"/>
      <c r="Q6898"/>
      <c r="R6898"/>
      <c r="S6898" s="30"/>
    </row>
    <row r="6899" spans="1:19" x14ac:dyDescent="0.3">
      <c r="A6899" s="25"/>
      <c r="C6899"/>
      <c r="D6899"/>
      <c r="E6899"/>
      <c r="F6899"/>
      <c r="G6899"/>
      <c r="H6899" s="26"/>
      <c r="I6899" s="26"/>
      <c r="J6899"/>
      <c r="K6899"/>
      <c r="N6899"/>
      <c r="O6899"/>
      <c r="P6899"/>
      <c r="Q6899"/>
      <c r="R6899"/>
      <c r="S6899" s="30"/>
    </row>
    <row r="6900" spans="1:19" x14ac:dyDescent="0.3">
      <c r="A6900" s="25"/>
      <c r="C6900"/>
      <c r="D6900"/>
      <c r="E6900"/>
      <c r="F6900"/>
      <c r="G6900"/>
      <c r="J6900"/>
      <c r="K6900"/>
      <c r="N6900"/>
      <c r="O6900"/>
      <c r="P6900"/>
      <c r="Q6900"/>
      <c r="R6900"/>
      <c r="S6900" s="30"/>
    </row>
    <row r="6901" spans="1:19" x14ac:dyDescent="0.3">
      <c r="A6901" s="25"/>
      <c r="C6901"/>
      <c r="D6901"/>
      <c r="E6901"/>
      <c r="F6901"/>
      <c r="G6901"/>
      <c r="J6901"/>
      <c r="K6901"/>
      <c r="N6901"/>
      <c r="O6901"/>
      <c r="P6901"/>
      <c r="Q6901"/>
      <c r="R6901"/>
      <c r="S6901" s="30"/>
    </row>
    <row r="6902" spans="1:19" x14ac:dyDescent="0.3">
      <c r="A6902" s="25"/>
      <c r="C6902"/>
      <c r="D6902"/>
      <c r="E6902"/>
      <c r="F6902"/>
      <c r="G6902"/>
      <c r="H6902" s="26"/>
      <c r="I6902" s="26"/>
      <c r="J6902"/>
      <c r="K6902"/>
      <c r="N6902"/>
      <c r="O6902"/>
      <c r="P6902"/>
      <c r="Q6902"/>
      <c r="R6902"/>
      <c r="S6902" s="30"/>
    </row>
    <row r="6903" spans="1:19" x14ac:dyDescent="0.3">
      <c r="A6903" s="25"/>
      <c r="C6903"/>
      <c r="D6903"/>
      <c r="E6903"/>
      <c r="F6903"/>
      <c r="G6903"/>
      <c r="H6903" s="26"/>
      <c r="I6903" s="26"/>
      <c r="J6903"/>
      <c r="K6903"/>
      <c r="N6903"/>
      <c r="O6903"/>
      <c r="P6903"/>
      <c r="Q6903"/>
      <c r="R6903"/>
      <c r="S6903" s="30"/>
    </row>
    <row r="6904" spans="1:19" x14ac:dyDescent="0.3">
      <c r="A6904" s="25"/>
      <c r="C6904"/>
      <c r="D6904"/>
      <c r="E6904"/>
      <c r="F6904"/>
      <c r="G6904"/>
      <c r="I6904" s="14"/>
      <c r="J6904"/>
      <c r="K6904"/>
      <c r="N6904"/>
      <c r="O6904"/>
      <c r="P6904"/>
      <c r="Q6904"/>
      <c r="R6904"/>
      <c r="S6904" s="30"/>
    </row>
    <row r="6905" spans="1:19" x14ac:dyDescent="0.3">
      <c r="A6905" s="25"/>
      <c r="C6905"/>
      <c r="D6905"/>
      <c r="E6905"/>
      <c r="F6905"/>
      <c r="G6905"/>
      <c r="H6905" s="26"/>
      <c r="I6905" s="26"/>
      <c r="J6905"/>
      <c r="K6905"/>
      <c r="N6905"/>
      <c r="O6905"/>
      <c r="P6905"/>
      <c r="Q6905"/>
      <c r="R6905"/>
      <c r="S6905" s="30"/>
    </row>
    <row r="6906" spans="1:19" x14ac:dyDescent="0.3">
      <c r="A6906" s="25"/>
      <c r="C6906"/>
      <c r="D6906"/>
      <c r="E6906"/>
      <c r="F6906"/>
      <c r="G6906"/>
      <c r="H6906" s="26"/>
      <c r="I6906" s="26"/>
      <c r="J6906"/>
      <c r="K6906"/>
      <c r="N6906"/>
      <c r="O6906"/>
      <c r="P6906"/>
      <c r="Q6906"/>
      <c r="R6906"/>
      <c r="S6906" s="30"/>
    </row>
    <row r="6907" spans="1:19" x14ac:dyDescent="0.3">
      <c r="A6907" s="25"/>
      <c r="C6907"/>
      <c r="D6907"/>
      <c r="E6907"/>
      <c r="F6907"/>
      <c r="G6907"/>
      <c r="J6907"/>
      <c r="K6907"/>
      <c r="N6907"/>
      <c r="O6907"/>
      <c r="P6907"/>
      <c r="Q6907"/>
      <c r="R6907"/>
      <c r="S6907" s="30"/>
    </row>
    <row r="6908" spans="1:19" x14ac:dyDescent="0.3">
      <c r="A6908" s="25"/>
      <c r="C6908"/>
      <c r="D6908"/>
      <c r="E6908"/>
      <c r="F6908"/>
      <c r="G6908"/>
      <c r="H6908" s="26"/>
      <c r="I6908" s="26"/>
      <c r="J6908"/>
      <c r="K6908"/>
      <c r="N6908"/>
      <c r="O6908"/>
      <c r="P6908"/>
      <c r="Q6908"/>
      <c r="R6908"/>
      <c r="S6908" s="30"/>
    </row>
    <row r="6909" spans="1:19" x14ac:dyDescent="0.3">
      <c r="A6909" s="25"/>
      <c r="C6909"/>
      <c r="D6909"/>
      <c r="E6909"/>
      <c r="F6909"/>
      <c r="G6909"/>
      <c r="I6909" s="26"/>
      <c r="J6909"/>
      <c r="K6909"/>
      <c r="N6909"/>
      <c r="O6909"/>
      <c r="P6909"/>
      <c r="Q6909"/>
      <c r="R6909"/>
      <c r="S6909" s="30"/>
    </row>
    <row r="6910" spans="1:19" x14ac:dyDescent="0.3">
      <c r="A6910" s="25"/>
      <c r="C6910"/>
      <c r="D6910"/>
      <c r="E6910"/>
      <c r="F6910"/>
      <c r="G6910"/>
      <c r="H6910" s="26"/>
      <c r="I6910" s="26"/>
      <c r="J6910"/>
      <c r="K6910"/>
      <c r="N6910"/>
      <c r="O6910"/>
      <c r="P6910"/>
      <c r="Q6910"/>
      <c r="R6910"/>
      <c r="S6910" s="30"/>
    </row>
    <row r="6911" spans="1:19" x14ac:dyDescent="0.3">
      <c r="A6911" s="25"/>
      <c r="C6911"/>
      <c r="D6911"/>
      <c r="E6911"/>
      <c r="F6911"/>
      <c r="G6911"/>
      <c r="H6911" s="26"/>
      <c r="I6911" s="26"/>
      <c r="J6911"/>
      <c r="K6911"/>
      <c r="N6911"/>
      <c r="O6911"/>
      <c r="P6911"/>
      <c r="Q6911"/>
      <c r="R6911"/>
      <c r="S6911" s="30"/>
    </row>
    <row r="6912" spans="1:19" x14ac:dyDescent="0.3">
      <c r="A6912" s="25"/>
      <c r="C6912"/>
      <c r="D6912"/>
      <c r="E6912"/>
      <c r="F6912"/>
      <c r="G6912"/>
      <c r="H6912" s="26"/>
      <c r="I6912" s="26"/>
      <c r="J6912"/>
      <c r="K6912"/>
      <c r="N6912"/>
      <c r="O6912"/>
      <c r="P6912"/>
      <c r="Q6912"/>
      <c r="R6912"/>
      <c r="S6912" s="30"/>
    </row>
    <row r="6913" spans="1:19" x14ac:dyDescent="0.3">
      <c r="A6913" s="25"/>
      <c r="C6913"/>
      <c r="D6913"/>
      <c r="E6913"/>
      <c r="F6913"/>
      <c r="G6913"/>
      <c r="H6913" s="26"/>
      <c r="I6913" s="26"/>
      <c r="J6913"/>
      <c r="K6913"/>
      <c r="N6913"/>
      <c r="O6913"/>
      <c r="P6913"/>
      <c r="Q6913"/>
      <c r="R6913"/>
      <c r="S6913" s="30"/>
    </row>
    <row r="6914" spans="1:19" x14ac:dyDescent="0.3">
      <c r="A6914" s="25"/>
      <c r="C6914"/>
      <c r="D6914"/>
      <c r="E6914"/>
      <c r="F6914"/>
      <c r="G6914"/>
      <c r="H6914" s="26"/>
      <c r="I6914" s="26"/>
      <c r="J6914"/>
      <c r="K6914"/>
      <c r="N6914"/>
      <c r="O6914"/>
      <c r="P6914"/>
      <c r="Q6914"/>
      <c r="R6914"/>
      <c r="S6914" s="30"/>
    </row>
    <row r="6915" spans="1:19" x14ac:dyDescent="0.3">
      <c r="A6915" s="25"/>
      <c r="C6915"/>
      <c r="D6915"/>
      <c r="E6915"/>
      <c r="F6915"/>
      <c r="G6915"/>
      <c r="J6915"/>
      <c r="K6915"/>
      <c r="N6915"/>
      <c r="O6915"/>
      <c r="P6915"/>
      <c r="Q6915"/>
      <c r="R6915"/>
      <c r="S6915" s="30"/>
    </row>
    <row r="6916" spans="1:19" x14ac:dyDescent="0.3">
      <c r="A6916" s="25"/>
      <c r="C6916"/>
      <c r="D6916"/>
      <c r="E6916"/>
      <c r="F6916"/>
      <c r="G6916"/>
      <c r="H6916" s="26"/>
      <c r="I6916" s="26"/>
      <c r="J6916"/>
      <c r="K6916"/>
      <c r="N6916"/>
      <c r="O6916"/>
      <c r="P6916"/>
      <c r="Q6916"/>
      <c r="R6916"/>
      <c r="S6916" s="30"/>
    </row>
    <row r="6917" spans="1:19" x14ac:dyDescent="0.3">
      <c r="A6917" s="25"/>
      <c r="C6917"/>
      <c r="D6917"/>
      <c r="E6917"/>
      <c r="F6917"/>
      <c r="G6917"/>
      <c r="H6917" s="26"/>
      <c r="I6917" s="26"/>
      <c r="J6917"/>
      <c r="K6917"/>
      <c r="N6917"/>
      <c r="O6917"/>
      <c r="P6917"/>
      <c r="Q6917"/>
      <c r="R6917"/>
      <c r="S6917" s="30"/>
    </row>
    <row r="6918" spans="1:19" x14ac:dyDescent="0.3">
      <c r="A6918" s="25"/>
      <c r="C6918"/>
      <c r="D6918"/>
      <c r="E6918"/>
      <c r="F6918"/>
      <c r="G6918"/>
      <c r="H6918" s="26"/>
      <c r="I6918" s="26"/>
      <c r="J6918"/>
      <c r="K6918"/>
      <c r="N6918"/>
      <c r="O6918"/>
      <c r="P6918"/>
      <c r="Q6918"/>
      <c r="R6918"/>
      <c r="S6918" s="30"/>
    </row>
    <row r="6919" spans="1:19" x14ac:dyDescent="0.3">
      <c r="A6919" s="25"/>
      <c r="C6919"/>
      <c r="D6919"/>
      <c r="E6919"/>
      <c r="F6919"/>
      <c r="G6919"/>
      <c r="H6919" s="26"/>
      <c r="I6919" s="26"/>
      <c r="J6919"/>
      <c r="K6919"/>
      <c r="N6919"/>
      <c r="O6919"/>
      <c r="P6919"/>
      <c r="Q6919"/>
      <c r="R6919"/>
      <c r="S6919" s="30"/>
    </row>
    <row r="6920" spans="1:19" x14ac:dyDescent="0.3">
      <c r="A6920" s="25"/>
      <c r="C6920"/>
      <c r="D6920"/>
      <c r="E6920"/>
      <c r="F6920"/>
      <c r="G6920"/>
      <c r="H6920" s="26"/>
      <c r="I6920" s="26"/>
      <c r="J6920"/>
      <c r="K6920"/>
      <c r="N6920"/>
      <c r="O6920"/>
      <c r="P6920"/>
      <c r="Q6920"/>
      <c r="R6920"/>
      <c r="S6920" s="30"/>
    </row>
    <row r="6921" spans="1:19" x14ac:dyDescent="0.3">
      <c r="A6921" s="25"/>
      <c r="C6921"/>
      <c r="D6921"/>
      <c r="E6921"/>
      <c r="F6921"/>
      <c r="G6921"/>
      <c r="H6921" s="26"/>
      <c r="I6921" s="26"/>
      <c r="J6921"/>
      <c r="K6921"/>
      <c r="N6921"/>
      <c r="O6921"/>
      <c r="P6921"/>
      <c r="Q6921"/>
      <c r="R6921"/>
      <c r="S6921" s="30"/>
    </row>
    <row r="6922" spans="1:19" x14ac:dyDescent="0.3">
      <c r="A6922" s="25"/>
      <c r="C6922"/>
      <c r="D6922"/>
      <c r="E6922"/>
      <c r="F6922"/>
      <c r="G6922"/>
      <c r="H6922" s="26"/>
      <c r="I6922" s="26"/>
      <c r="J6922"/>
      <c r="K6922"/>
      <c r="N6922"/>
      <c r="O6922"/>
      <c r="P6922"/>
      <c r="Q6922"/>
      <c r="R6922"/>
      <c r="S6922" s="30"/>
    </row>
    <row r="6923" spans="1:19" x14ac:dyDescent="0.3">
      <c r="A6923" s="25"/>
      <c r="C6923"/>
      <c r="D6923"/>
      <c r="E6923"/>
      <c r="F6923"/>
      <c r="G6923"/>
      <c r="H6923" s="26"/>
      <c r="I6923" s="26"/>
      <c r="J6923"/>
      <c r="K6923"/>
      <c r="N6923"/>
      <c r="O6923"/>
      <c r="P6923"/>
      <c r="Q6923"/>
      <c r="R6923"/>
      <c r="S6923" s="30"/>
    </row>
    <row r="6924" spans="1:19" x14ac:dyDescent="0.3">
      <c r="A6924" s="25"/>
      <c r="C6924"/>
      <c r="D6924"/>
      <c r="E6924"/>
      <c r="F6924"/>
      <c r="G6924"/>
      <c r="H6924" s="26"/>
      <c r="I6924" s="26"/>
      <c r="J6924"/>
      <c r="K6924"/>
      <c r="N6924"/>
      <c r="O6924"/>
      <c r="P6924"/>
      <c r="Q6924"/>
      <c r="R6924"/>
      <c r="S6924" s="30"/>
    </row>
    <row r="6925" spans="1:19" x14ac:dyDescent="0.3">
      <c r="A6925" s="25"/>
      <c r="C6925"/>
      <c r="D6925"/>
      <c r="E6925"/>
      <c r="F6925"/>
      <c r="G6925"/>
      <c r="H6925" s="26"/>
      <c r="I6925" s="26"/>
      <c r="J6925"/>
      <c r="K6925"/>
      <c r="N6925"/>
      <c r="O6925"/>
      <c r="P6925"/>
      <c r="Q6925"/>
      <c r="R6925"/>
      <c r="S6925" s="30"/>
    </row>
    <row r="6926" spans="1:19" x14ac:dyDescent="0.3">
      <c r="A6926" s="25"/>
      <c r="C6926"/>
      <c r="D6926"/>
      <c r="E6926"/>
      <c r="F6926"/>
      <c r="G6926"/>
      <c r="H6926" s="26"/>
      <c r="I6926" s="26"/>
      <c r="J6926"/>
      <c r="K6926"/>
      <c r="N6926"/>
      <c r="O6926"/>
      <c r="P6926"/>
      <c r="Q6926"/>
      <c r="R6926"/>
      <c r="S6926" s="30"/>
    </row>
    <row r="6927" spans="1:19" x14ac:dyDescent="0.3">
      <c r="A6927" s="25"/>
      <c r="C6927"/>
      <c r="D6927"/>
      <c r="E6927"/>
      <c r="F6927"/>
      <c r="G6927"/>
      <c r="H6927" s="26"/>
      <c r="I6927" s="26"/>
      <c r="J6927"/>
      <c r="K6927"/>
      <c r="N6927"/>
      <c r="O6927"/>
      <c r="P6927"/>
      <c r="Q6927"/>
      <c r="R6927"/>
      <c r="S6927" s="30"/>
    </row>
    <row r="6928" spans="1:19" x14ac:dyDescent="0.3">
      <c r="A6928" s="25"/>
      <c r="C6928"/>
      <c r="D6928"/>
      <c r="E6928"/>
      <c r="F6928"/>
      <c r="G6928"/>
      <c r="H6928" s="26"/>
      <c r="I6928" s="26"/>
      <c r="J6928"/>
      <c r="K6928"/>
      <c r="N6928"/>
      <c r="O6928"/>
      <c r="P6928"/>
      <c r="Q6928"/>
      <c r="R6928"/>
      <c r="S6928" s="30"/>
    </row>
    <row r="6929" spans="1:19" x14ac:dyDescent="0.3">
      <c r="A6929" s="25"/>
      <c r="C6929"/>
      <c r="D6929"/>
      <c r="E6929"/>
      <c r="F6929"/>
      <c r="G6929"/>
      <c r="H6929" s="26"/>
      <c r="I6929" s="26"/>
      <c r="J6929"/>
      <c r="K6929"/>
      <c r="N6929"/>
      <c r="O6929"/>
      <c r="P6929"/>
      <c r="Q6929"/>
      <c r="R6929"/>
      <c r="S6929" s="30"/>
    </row>
    <row r="6930" spans="1:19" x14ac:dyDescent="0.3">
      <c r="A6930" s="25"/>
      <c r="C6930"/>
      <c r="D6930"/>
      <c r="E6930"/>
      <c r="F6930"/>
      <c r="G6930"/>
      <c r="J6930"/>
      <c r="K6930"/>
      <c r="N6930"/>
      <c r="O6930"/>
      <c r="P6930"/>
      <c r="Q6930"/>
      <c r="R6930"/>
      <c r="S6930" s="30"/>
    </row>
    <row r="6931" spans="1:19" x14ac:dyDescent="0.3">
      <c r="A6931" s="25"/>
      <c r="C6931"/>
      <c r="D6931"/>
      <c r="E6931"/>
      <c r="F6931"/>
      <c r="G6931"/>
      <c r="H6931" s="26"/>
      <c r="I6931" s="26"/>
      <c r="J6931"/>
      <c r="K6931"/>
      <c r="N6931"/>
      <c r="O6931"/>
      <c r="P6931"/>
      <c r="Q6931"/>
      <c r="R6931"/>
      <c r="S6931" s="30"/>
    </row>
    <row r="6932" spans="1:19" x14ac:dyDescent="0.3">
      <c r="A6932" s="25"/>
      <c r="C6932"/>
      <c r="D6932"/>
      <c r="E6932"/>
      <c r="F6932"/>
      <c r="G6932"/>
      <c r="H6932" s="26"/>
      <c r="I6932" s="26"/>
      <c r="J6932"/>
      <c r="K6932"/>
      <c r="N6932"/>
      <c r="O6932"/>
      <c r="P6932"/>
      <c r="Q6932"/>
      <c r="R6932"/>
      <c r="S6932" s="30"/>
    </row>
    <row r="6933" spans="1:19" x14ac:dyDescent="0.3">
      <c r="A6933" s="25"/>
      <c r="C6933"/>
      <c r="D6933"/>
      <c r="E6933"/>
      <c r="F6933"/>
      <c r="G6933"/>
      <c r="H6933" s="26"/>
      <c r="I6933" s="26"/>
      <c r="J6933"/>
      <c r="K6933"/>
      <c r="N6933"/>
      <c r="O6933"/>
      <c r="P6933"/>
      <c r="Q6933"/>
      <c r="R6933"/>
      <c r="S6933" s="30"/>
    </row>
    <row r="6934" spans="1:19" x14ac:dyDescent="0.3">
      <c r="A6934" s="25"/>
      <c r="C6934"/>
      <c r="D6934"/>
      <c r="E6934"/>
      <c r="F6934"/>
      <c r="G6934"/>
      <c r="H6934" s="26"/>
      <c r="I6934" s="26"/>
      <c r="J6934"/>
      <c r="K6934"/>
      <c r="N6934"/>
      <c r="O6934"/>
      <c r="P6934"/>
      <c r="Q6934"/>
      <c r="R6934"/>
      <c r="S6934" s="30"/>
    </row>
    <row r="6935" spans="1:19" x14ac:dyDescent="0.3">
      <c r="A6935" s="25"/>
      <c r="C6935"/>
      <c r="D6935"/>
      <c r="E6935"/>
      <c r="F6935"/>
      <c r="G6935"/>
      <c r="H6935" s="26"/>
      <c r="I6935" s="26"/>
      <c r="J6935"/>
      <c r="K6935"/>
      <c r="N6935"/>
      <c r="O6935"/>
      <c r="P6935"/>
      <c r="Q6935"/>
      <c r="R6935"/>
      <c r="S6935" s="30"/>
    </row>
    <row r="6936" spans="1:19" x14ac:dyDescent="0.3">
      <c r="A6936" s="25"/>
      <c r="C6936"/>
      <c r="D6936"/>
      <c r="E6936"/>
      <c r="F6936"/>
      <c r="G6936"/>
      <c r="H6936" s="26"/>
      <c r="I6936" s="26"/>
      <c r="J6936"/>
      <c r="K6936"/>
      <c r="N6936"/>
      <c r="O6936"/>
      <c r="P6936"/>
      <c r="Q6936"/>
      <c r="R6936"/>
      <c r="S6936" s="30"/>
    </row>
    <row r="6937" spans="1:19" x14ac:dyDescent="0.3">
      <c r="A6937" s="25"/>
      <c r="C6937"/>
      <c r="D6937"/>
      <c r="E6937"/>
      <c r="F6937"/>
      <c r="G6937"/>
      <c r="I6937" s="26"/>
      <c r="J6937"/>
      <c r="K6937"/>
      <c r="N6937"/>
      <c r="O6937"/>
      <c r="P6937"/>
      <c r="Q6937"/>
      <c r="R6937"/>
      <c r="S6937" s="30"/>
    </row>
    <row r="6938" spans="1:19" x14ac:dyDescent="0.3">
      <c r="A6938" s="25"/>
      <c r="C6938"/>
      <c r="D6938"/>
      <c r="E6938"/>
      <c r="F6938"/>
      <c r="G6938"/>
      <c r="H6938" s="26"/>
      <c r="I6938" s="26"/>
      <c r="J6938"/>
      <c r="K6938"/>
      <c r="N6938"/>
      <c r="O6938"/>
      <c r="P6938"/>
      <c r="Q6938"/>
      <c r="R6938"/>
      <c r="S6938" s="30"/>
    </row>
    <row r="6939" spans="1:19" x14ac:dyDescent="0.3">
      <c r="A6939" s="25"/>
      <c r="C6939"/>
      <c r="D6939"/>
      <c r="E6939"/>
      <c r="F6939"/>
      <c r="G6939"/>
      <c r="H6939" s="26"/>
      <c r="I6939" s="26"/>
      <c r="J6939"/>
      <c r="K6939"/>
      <c r="N6939"/>
      <c r="O6939"/>
      <c r="P6939"/>
      <c r="Q6939"/>
      <c r="R6939"/>
      <c r="S6939" s="30"/>
    </row>
    <row r="6940" spans="1:19" x14ac:dyDescent="0.3">
      <c r="A6940" s="25"/>
      <c r="C6940"/>
      <c r="D6940"/>
      <c r="E6940"/>
      <c r="F6940"/>
      <c r="G6940"/>
      <c r="H6940" s="26"/>
      <c r="I6940" s="26"/>
      <c r="J6940"/>
      <c r="K6940"/>
      <c r="N6940"/>
      <c r="O6940"/>
      <c r="P6940"/>
      <c r="Q6940"/>
      <c r="R6940"/>
      <c r="S6940" s="30"/>
    </row>
    <row r="6941" spans="1:19" x14ac:dyDescent="0.3">
      <c r="A6941" s="25"/>
      <c r="C6941"/>
      <c r="D6941"/>
      <c r="E6941"/>
      <c r="F6941"/>
      <c r="G6941"/>
      <c r="H6941" s="26"/>
      <c r="I6941" s="26"/>
      <c r="J6941"/>
      <c r="K6941"/>
      <c r="N6941"/>
      <c r="O6941"/>
      <c r="P6941"/>
      <c r="Q6941"/>
      <c r="R6941"/>
      <c r="S6941" s="30"/>
    </row>
    <row r="6942" spans="1:19" x14ac:dyDescent="0.3">
      <c r="A6942" s="25"/>
      <c r="C6942"/>
      <c r="D6942"/>
      <c r="E6942"/>
      <c r="F6942"/>
      <c r="G6942"/>
      <c r="H6942" s="26"/>
      <c r="I6942" s="26"/>
      <c r="J6942"/>
      <c r="K6942"/>
      <c r="N6942"/>
      <c r="O6942"/>
      <c r="P6942"/>
      <c r="Q6942"/>
      <c r="R6942"/>
      <c r="S6942" s="30"/>
    </row>
    <row r="6943" spans="1:19" x14ac:dyDescent="0.3">
      <c r="A6943" s="25"/>
      <c r="C6943"/>
      <c r="D6943"/>
      <c r="E6943"/>
      <c r="F6943"/>
      <c r="G6943"/>
      <c r="H6943" s="26"/>
      <c r="I6943" s="26"/>
      <c r="J6943"/>
      <c r="K6943"/>
      <c r="N6943"/>
      <c r="O6943"/>
      <c r="P6943"/>
      <c r="Q6943"/>
      <c r="R6943"/>
      <c r="S6943" s="30"/>
    </row>
    <row r="6944" spans="1:19" x14ac:dyDescent="0.3">
      <c r="A6944" s="25"/>
      <c r="C6944"/>
      <c r="D6944"/>
      <c r="E6944"/>
      <c r="F6944"/>
      <c r="G6944"/>
      <c r="H6944" s="26"/>
      <c r="I6944" s="26"/>
      <c r="J6944"/>
      <c r="K6944"/>
      <c r="N6944"/>
      <c r="O6944"/>
      <c r="P6944"/>
      <c r="Q6944"/>
      <c r="R6944"/>
      <c r="S6944" s="30"/>
    </row>
    <row r="6945" spans="1:19" x14ac:dyDescent="0.3">
      <c r="A6945" s="25"/>
      <c r="C6945"/>
      <c r="D6945"/>
      <c r="E6945"/>
      <c r="F6945"/>
      <c r="G6945"/>
      <c r="H6945" s="26"/>
      <c r="I6945" s="26"/>
      <c r="J6945"/>
      <c r="K6945"/>
      <c r="N6945"/>
      <c r="O6945"/>
      <c r="P6945"/>
      <c r="Q6945"/>
      <c r="R6945"/>
      <c r="S6945" s="30"/>
    </row>
    <row r="6946" spans="1:19" x14ac:dyDescent="0.3">
      <c r="A6946" s="25"/>
      <c r="C6946"/>
      <c r="D6946"/>
      <c r="E6946"/>
      <c r="F6946"/>
      <c r="G6946"/>
      <c r="H6946" s="26"/>
      <c r="I6946" s="26"/>
      <c r="J6946"/>
      <c r="K6946"/>
      <c r="N6946"/>
      <c r="O6946"/>
      <c r="P6946"/>
      <c r="Q6946"/>
      <c r="R6946"/>
      <c r="S6946" s="30"/>
    </row>
    <row r="6947" spans="1:19" x14ac:dyDescent="0.3">
      <c r="A6947" s="25"/>
      <c r="C6947"/>
      <c r="D6947"/>
      <c r="E6947"/>
      <c r="F6947"/>
      <c r="G6947"/>
      <c r="I6947" s="14"/>
      <c r="J6947"/>
      <c r="K6947"/>
      <c r="N6947"/>
      <c r="O6947"/>
      <c r="P6947"/>
      <c r="Q6947"/>
      <c r="R6947"/>
      <c r="S6947" s="30"/>
    </row>
    <row r="6948" spans="1:19" x14ac:dyDescent="0.3">
      <c r="A6948" s="25"/>
      <c r="C6948"/>
      <c r="D6948"/>
      <c r="E6948"/>
      <c r="F6948"/>
      <c r="G6948"/>
      <c r="I6948" s="14"/>
      <c r="J6948"/>
      <c r="K6948"/>
      <c r="N6948"/>
      <c r="O6948"/>
      <c r="P6948"/>
      <c r="Q6948"/>
      <c r="R6948"/>
      <c r="S6948" s="30"/>
    </row>
    <row r="6949" spans="1:19" x14ac:dyDescent="0.3">
      <c r="A6949" s="25"/>
      <c r="C6949"/>
      <c r="D6949"/>
      <c r="E6949"/>
      <c r="F6949"/>
      <c r="G6949"/>
      <c r="H6949" s="26"/>
      <c r="I6949" s="26"/>
      <c r="J6949"/>
      <c r="K6949"/>
      <c r="N6949"/>
      <c r="O6949"/>
      <c r="P6949"/>
      <c r="Q6949"/>
      <c r="R6949"/>
      <c r="S6949" s="30"/>
    </row>
    <row r="6950" spans="1:19" x14ac:dyDescent="0.3">
      <c r="A6950" s="25"/>
      <c r="C6950"/>
      <c r="D6950"/>
      <c r="E6950"/>
      <c r="F6950"/>
      <c r="G6950"/>
      <c r="I6950" s="26"/>
      <c r="J6950"/>
      <c r="K6950"/>
      <c r="N6950"/>
      <c r="O6950"/>
      <c r="P6950"/>
      <c r="Q6950"/>
      <c r="R6950"/>
      <c r="S6950" s="30"/>
    </row>
    <row r="6951" spans="1:19" x14ac:dyDescent="0.3">
      <c r="A6951" s="25"/>
      <c r="C6951"/>
      <c r="D6951"/>
      <c r="E6951"/>
      <c r="F6951"/>
      <c r="G6951"/>
      <c r="H6951" s="26"/>
      <c r="I6951" s="26"/>
      <c r="J6951"/>
      <c r="K6951"/>
      <c r="N6951"/>
      <c r="O6951"/>
      <c r="P6951"/>
      <c r="Q6951"/>
      <c r="R6951"/>
      <c r="S6951" s="30"/>
    </row>
    <row r="6952" spans="1:19" x14ac:dyDescent="0.3">
      <c r="A6952" s="25"/>
      <c r="C6952"/>
      <c r="D6952"/>
      <c r="E6952"/>
      <c r="F6952"/>
      <c r="G6952"/>
      <c r="H6952" s="26"/>
      <c r="I6952" s="26"/>
      <c r="J6952"/>
      <c r="K6952"/>
      <c r="N6952"/>
      <c r="O6952"/>
      <c r="P6952"/>
      <c r="Q6952"/>
      <c r="R6952"/>
      <c r="S6952" s="30"/>
    </row>
    <row r="6953" spans="1:19" x14ac:dyDescent="0.3">
      <c r="A6953" s="25"/>
      <c r="C6953"/>
      <c r="D6953"/>
      <c r="E6953"/>
      <c r="F6953"/>
      <c r="G6953"/>
      <c r="H6953" s="26"/>
      <c r="I6953" s="26"/>
      <c r="J6953"/>
      <c r="K6953"/>
      <c r="N6953"/>
      <c r="O6953"/>
      <c r="P6953"/>
      <c r="Q6953"/>
      <c r="R6953"/>
      <c r="S6953" s="30"/>
    </row>
    <row r="6954" spans="1:19" x14ac:dyDescent="0.3">
      <c r="A6954" s="25"/>
      <c r="C6954"/>
      <c r="D6954"/>
      <c r="E6954"/>
      <c r="F6954"/>
      <c r="G6954"/>
      <c r="H6954" s="26"/>
      <c r="I6954" s="26"/>
      <c r="J6954"/>
      <c r="K6954"/>
      <c r="N6954"/>
      <c r="O6954"/>
      <c r="P6954"/>
      <c r="Q6954"/>
      <c r="R6954"/>
      <c r="S6954" s="30"/>
    </row>
    <row r="6955" spans="1:19" x14ac:dyDescent="0.3">
      <c r="A6955" s="25"/>
      <c r="C6955"/>
      <c r="D6955"/>
      <c r="E6955"/>
      <c r="F6955"/>
      <c r="G6955"/>
      <c r="H6955" s="26"/>
      <c r="I6955" s="26"/>
      <c r="J6955"/>
      <c r="K6955"/>
      <c r="N6955"/>
      <c r="O6955"/>
      <c r="P6955"/>
      <c r="Q6955"/>
      <c r="R6955"/>
      <c r="S6955" s="30"/>
    </row>
    <row r="6956" spans="1:19" x14ac:dyDescent="0.3">
      <c r="A6956" s="25"/>
      <c r="C6956"/>
      <c r="D6956"/>
      <c r="E6956"/>
      <c r="F6956"/>
      <c r="G6956"/>
      <c r="H6956" s="14"/>
      <c r="I6956" s="14"/>
      <c r="J6956"/>
      <c r="K6956"/>
      <c r="N6956"/>
      <c r="O6956"/>
      <c r="P6956"/>
      <c r="Q6956"/>
      <c r="R6956"/>
      <c r="S6956" s="30"/>
    </row>
    <row r="6957" spans="1:19" x14ac:dyDescent="0.3">
      <c r="A6957" s="25"/>
      <c r="C6957"/>
      <c r="D6957"/>
      <c r="E6957"/>
      <c r="F6957"/>
      <c r="G6957"/>
      <c r="H6957" s="26"/>
      <c r="I6957" s="26"/>
      <c r="J6957"/>
      <c r="K6957"/>
      <c r="N6957"/>
      <c r="O6957"/>
      <c r="P6957"/>
      <c r="Q6957"/>
      <c r="R6957"/>
      <c r="S6957" s="30"/>
    </row>
    <row r="6958" spans="1:19" x14ac:dyDescent="0.3">
      <c r="A6958" s="25"/>
      <c r="C6958"/>
      <c r="D6958"/>
      <c r="E6958"/>
      <c r="F6958"/>
      <c r="G6958"/>
      <c r="H6958" s="26"/>
      <c r="I6958" s="26"/>
      <c r="J6958"/>
      <c r="K6958"/>
      <c r="N6958"/>
      <c r="O6958"/>
      <c r="P6958"/>
      <c r="Q6958"/>
      <c r="R6958"/>
      <c r="S6958" s="30"/>
    </row>
    <row r="6959" spans="1:19" x14ac:dyDescent="0.3">
      <c r="A6959" s="25"/>
      <c r="C6959"/>
      <c r="D6959"/>
      <c r="E6959"/>
      <c r="F6959"/>
      <c r="G6959"/>
      <c r="H6959" s="26"/>
      <c r="I6959" s="26"/>
      <c r="J6959"/>
      <c r="K6959"/>
      <c r="N6959"/>
      <c r="O6959"/>
      <c r="P6959"/>
      <c r="Q6959"/>
      <c r="R6959"/>
      <c r="S6959" s="30"/>
    </row>
    <row r="6960" spans="1:19" x14ac:dyDescent="0.3">
      <c r="A6960" s="25"/>
      <c r="C6960"/>
      <c r="D6960"/>
      <c r="E6960"/>
      <c r="F6960"/>
      <c r="G6960"/>
      <c r="H6960" s="26"/>
      <c r="I6960" s="26"/>
      <c r="J6960"/>
      <c r="K6960"/>
      <c r="N6960"/>
      <c r="O6960"/>
      <c r="P6960"/>
      <c r="Q6960"/>
      <c r="R6960"/>
      <c r="S6960" s="30"/>
    </row>
    <row r="6961" spans="1:19" x14ac:dyDescent="0.3">
      <c r="A6961" s="25"/>
      <c r="C6961"/>
      <c r="D6961"/>
      <c r="E6961"/>
      <c r="F6961"/>
      <c r="G6961"/>
      <c r="H6961" s="26"/>
      <c r="I6961" s="26"/>
      <c r="J6961"/>
      <c r="K6961"/>
      <c r="N6961"/>
      <c r="O6961"/>
      <c r="P6961"/>
      <c r="Q6961"/>
      <c r="R6961"/>
      <c r="S6961" s="30"/>
    </row>
    <row r="6962" spans="1:19" x14ac:dyDescent="0.3">
      <c r="A6962" s="25"/>
      <c r="C6962"/>
      <c r="D6962"/>
      <c r="E6962"/>
      <c r="F6962"/>
      <c r="G6962"/>
      <c r="H6962" s="26"/>
      <c r="I6962" s="26"/>
      <c r="J6962"/>
      <c r="K6962"/>
      <c r="N6962"/>
      <c r="O6962"/>
      <c r="P6962"/>
      <c r="Q6962"/>
      <c r="R6962"/>
      <c r="S6962" s="30"/>
    </row>
    <row r="6963" spans="1:19" x14ac:dyDescent="0.3">
      <c r="A6963" s="25"/>
      <c r="C6963"/>
      <c r="D6963"/>
      <c r="E6963"/>
      <c r="F6963"/>
      <c r="G6963"/>
      <c r="H6963" s="26"/>
      <c r="I6963" s="26"/>
      <c r="J6963"/>
      <c r="K6963"/>
      <c r="N6963"/>
      <c r="O6963"/>
      <c r="P6963"/>
      <c r="Q6963"/>
      <c r="R6963"/>
      <c r="S6963" s="30"/>
    </row>
    <row r="6964" spans="1:19" x14ac:dyDescent="0.3">
      <c r="A6964" s="25"/>
      <c r="C6964"/>
      <c r="D6964"/>
      <c r="E6964"/>
      <c r="F6964"/>
      <c r="G6964"/>
      <c r="H6964" s="26"/>
      <c r="I6964" s="26"/>
      <c r="J6964"/>
      <c r="K6964"/>
      <c r="N6964"/>
      <c r="O6964"/>
      <c r="P6964"/>
      <c r="Q6964"/>
      <c r="R6964"/>
      <c r="S6964" s="30"/>
    </row>
    <row r="6965" spans="1:19" x14ac:dyDescent="0.3">
      <c r="A6965" s="25"/>
      <c r="C6965"/>
      <c r="D6965"/>
      <c r="E6965"/>
      <c r="F6965"/>
      <c r="G6965"/>
      <c r="H6965" s="26"/>
      <c r="I6965" s="26"/>
      <c r="J6965"/>
      <c r="K6965"/>
      <c r="N6965"/>
      <c r="O6965"/>
      <c r="P6965"/>
      <c r="Q6965"/>
      <c r="R6965"/>
      <c r="S6965" s="30"/>
    </row>
    <row r="6966" spans="1:19" x14ac:dyDescent="0.3">
      <c r="A6966" s="25"/>
      <c r="C6966"/>
      <c r="D6966"/>
      <c r="E6966"/>
      <c r="F6966"/>
      <c r="G6966"/>
      <c r="H6966" s="14"/>
      <c r="I6966" s="14"/>
      <c r="J6966"/>
      <c r="K6966"/>
      <c r="N6966"/>
      <c r="O6966"/>
      <c r="P6966"/>
      <c r="Q6966"/>
      <c r="R6966"/>
      <c r="S6966" s="30"/>
    </row>
    <row r="6967" spans="1:19" x14ac:dyDescent="0.3">
      <c r="A6967" s="25"/>
      <c r="C6967"/>
      <c r="D6967"/>
      <c r="E6967"/>
      <c r="F6967"/>
      <c r="G6967"/>
      <c r="H6967" s="26"/>
      <c r="I6967" s="26"/>
      <c r="J6967"/>
      <c r="K6967"/>
      <c r="N6967"/>
      <c r="O6967"/>
      <c r="P6967"/>
      <c r="Q6967"/>
      <c r="R6967"/>
      <c r="S6967" s="30"/>
    </row>
    <row r="6968" spans="1:19" x14ac:dyDescent="0.3">
      <c r="A6968" s="25"/>
      <c r="C6968"/>
      <c r="D6968"/>
      <c r="E6968"/>
      <c r="F6968"/>
      <c r="G6968"/>
      <c r="H6968" s="26"/>
      <c r="I6968" s="26"/>
      <c r="J6968"/>
      <c r="K6968"/>
      <c r="N6968"/>
      <c r="O6968"/>
      <c r="P6968"/>
      <c r="Q6968"/>
      <c r="R6968"/>
      <c r="S6968" s="30"/>
    </row>
    <row r="6969" spans="1:19" x14ac:dyDescent="0.3">
      <c r="A6969" s="25"/>
      <c r="C6969"/>
      <c r="D6969"/>
      <c r="E6969"/>
      <c r="F6969"/>
      <c r="G6969"/>
      <c r="H6969" s="26"/>
      <c r="I6969" s="26"/>
      <c r="J6969"/>
      <c r="K6969"/>
      <c r="N6969"/>
      <c r="O6969"/>
      <c r="P6969"/>
      <c r="Q6969"/>
      <c r="R6969"/>
      <c r="S6969" s="30"/>
    </row>
    <row r="6970" spans="1:19" x14ac:dyDescent="0.3">
      <c r="A6970" s="25"/>
      <c r="C6970"/>
      <c r="D6970"/>
      <c r="E6970"/>
      <c r="F6970"/>
      <c r="G6970"/>
      <c r="H6970" s="26"/>
      <c r="I6970" s="26"/>
      <c r="J6970"/>
      <c r="K6970"/>
      <c r="N6970"/>
      <c r="O6970"/>
      <c r="P6970"/>
      <c r="Q6970"/>
      <c r="R6970"/>
      <c r="S6970" s="30"/>
    </row>
    <row r="6971" spans="1:19" x14ac:dyDescent="0.3">
      <c r="A6971" s="25"/>
      <c r="C6971"/>
      <c r="D6971"/>
      <c r="E6971"/>
      <c r="F6971"/>
      <c r="G6971"/>
      <c r="H6971" s="26"/>
      <c r="I6971" s="26"/>
      <c r="J6971"/>
      <c r="K6971"/>
      <c r="N6971"/>
      <c r="O6971"/>
      <c r="P6971"/>
      <c r="Q6971"/>
      <c r="R6971"/>
      <c r="S6971" s="30"/>
    </row>
    <row r="6972" spans="1:19" x14ac:dyDescent="0.3">
      <c r="A6972" s="25"/>
      <c r="C6972"/>
      <c r="D6972"/>
      <c r="E6972"/>
      <c r="F6972"/>
      <c r="G6972"/>
      <c r="H6972" s="26"/>
      <c r="I6972" s="26"/>
      <c r="J6972"/>
      <c r="K6972"/>
      <c r="N6972"/>
      <c r="O6972"/>
      <c r="P6972"/>
      <c r="Q6972"/>
      <c r="R6972"/>
      <c r="S6972" s="30"/>
    </row>
    <row r="6973" spans="1:19" x14ac:dyDescent="0.3">
      <c r="A6973" s="25"/>
      <c r="C6973"/>
      <c r="D6973"/>
      <c r="E6973"/>
      <c r="F6973"/>
      <c r="G6973"/>
      <c r="H6973" s="26"/>
      <c r="I6973" s="26"/>
      <c r="J6973"/>
      <c r="K6973"/>
      <c r="N6973"/>
      <c r="O6973"/>
      <c r="P6973"/>
      <c r="Q6973"/>
      <c r="R6973"/>
      <c r="S6973" s="30"/>
    </row>
    <row r="6974" spans="1:19" x14ac:dyDescent="0.3">
      <c r="A6974" s="25"/>
      <c r="C6974"/>
      <c r="D6974"/>
      <c r="E6974"/>
      <c r="F6974"/>
      <c r="G6974"/>
      <c r="H6974" s="14"/>
      <c r="I6974" s="14"/>
      <c r="J6974"/>
      <c r="K6974"/>
      <c r="N6974"/>
      <c r="O6974"/>
      <c r="P6974"/>
      <c r="Q6974"/>
      <c r="R6974"/>
      <c r="S6974" s="30"/>
    </row>
    <row r="6975" spans="1:19" x14ac:dyDescent="0.3">
      <c r="A6975" s="25"/>
      <c r="C6975"/>
      <c r="D6975"/>
      <c r="E6975"/>
      <c r="F6975"/>
      <c r="G6975"/>
      <c r="H6975" s="14"/>
      <c r="I6975" s="14"/>
      <c r="J6975"/>
      <c r="K6975"/>
      <c r="N6975"/>
      <c r="O6975"/>
      <c r="P6975"/>
      <c r="Q6975"/>
      <c r="R6975"/>
      <c r="S6975" s="30"/>
    </row>
    <row r="6976" spans="1:19" x14ac:dyDescent="0.3">
      <c r="A6976" s="25"/>
      <c r="C6976"/>
      <c r="D6976"/>
      <c r="E6976"/>
      <c r="F6976"/>
      <c r="G6976"/>
      <c r="H6976" s="14"/>
      <c r="I6976" s="14"/>
      <c r="J6976"/>
      <c r="K6976"/>
      <c r="N6976"/>
      <c r="O6976"/>
      <c r="P6976"/>
      <c r="Q6976"/>
      <c r="R6976"/>
      <c r="S6976" s="30"/>
    </row>
    <row r="6977" spans="1:19" x14ac:dyDescent="0.3">
      <c r="A6977" s="25"/>
      <c r="C6977"/>
      <c r="D6977"/>
      <c r="E6977"/>
      <c r="F6977"/>
      <c r="G6977"/>
      <c r="H6977" s="14"/>
      <c r="J6977"/>
      <c r="K6977"/>
      <c r="N6977"/>
      <c r="O6977"/>
      <c r="P6977"/>
      <c r="Q6977"/>
      <c r="R6977"/>
      <c r="S6977" s="30"/>
    </row>
    <row r="6978" spans="1:19" x14ac:dyDescent="0.3">
      <c r="A6978" s="25"/>
      <c r="C6978"/>
      <c r="D6978"/>
      <c r="E6978"/>
      <c r="F6978"/>
      <c r="G6978"/>
      <c r="H6978" s="26"/>
      <c r="I6978" s="26"/>
      <c r="J6978"/>
      <c r="K6978"/>
      <c r="N6978"/>
      <c r="O6978"/>
      <c r="P6978"/>
      <c r="Q6978"/>
      <c r="R6978"/>
      <c r="S6978" s="30"/>
    </row>
    <row r="6979" spans="1:19" x14ac:dyDescent="0.3">
      <c r="A6979" s="25"/>
      <c r="C6979"/>
      <c r="D6979"/>
      <c r="E6979"/>
      <c r="F6979"/>
      <c r="G6979"/>
      <c r="H6979" s="26"/>
      <c r="I6979" s="26"/>
      <c r="J6979"/>
      <c r="K6979"/>
      <c r="N6979"/>
      <c r="O6979"/>
      <c r="P6979"/>
      <c r="Q6979"/>
      <c r="R6979"/>
      <c r="S6979" s="30"/>
    </row>
    <row r="6980" spans="1:19" x14ac:dyDescent="0.3">
      <c r="A6980" s="25"/>
      <c r="C6980"/>
      <c r="D6980"/>
      <c r="E6980"/>
      <c r="F6980"/>
      <c r="G6980"/>
      <c r="H6980" s="26"/>
      <c r="I6980" s="26"/>
      <c r="J6980"/>
      <c r="K6980"/>
      <c r="N6980"/>
      <c r="O6980"/>
      <c r="P6980"/>
      <c r="Q6980"/>
      <c r="R6980"/>
      <c r="S6980" s="30"/>
    </row>
    <row r="6981" spans="1:19" x14ac:dyDescent="0.3">
      <c r="A6981" s="25"/>
      <c r="C6981"/>
      <c r="D6981"/>
      <c r="E6981"/>
      <c r="F6981"/>
      <c r="G6981"/>
      <c r="H6981" s="26"/>
      <c r="I6981" s="26"/>
      <c r="J6981"/>
      <c r="K6981"/>
      <c r="N6981"/>
      <c r="O6981"/>
      <c r="P6981"/>
      <c r="Q6981"/>
      <c r="R6981"/>
      <c r="S6981" s="30"/>
    </row>
    <row r="6982" spans="1:19" x14ac:dyDescent="0.3">
      <c r="A6982" s="25"/>
      <c r="C6982"/>
      <c r="D6982"/>
      <c r="E6982"/>
      <c r="F6982"/>
      <c r="G6982"/>
      <c r="H6982" s="26"/>
      <c r="I6982" s="26"/>
      <c r="J6982"/>
      <c r="K6982"/>
      <c r="N6982"/>
      <c r="O6982"/>
      <c r="P6982"/>
      <c r="Q6982"/>
      <c r="R6982"/>
      <c r="S6982" s="30"/>
    </row>
    <row r="6983" spans="1:19" x14ac:dyDescent="0.3">
      <c r="A6983" s="25"/>
      <c r="C6983"/>
      <c r="D6983"/>
      <c r="E6983"/>
      <c r="F6983"/>
      <c r="G6983"/>
      <c r="H6983" s="26"/>
      <c r="I6983" s="26"/>
      <c r="J6983"/>
      <c r="K6983"/>
      <c r="N6983"/>
      <c r="O6983"/>
      <c r="P6983"/>
      <c r="Q6983"/>
      <c r="R6983"/>
      <c r="S6983" s="30"/>
    </row>
    <row r="6984" spans="1:19" x14ac:dyDescent="0.3">
      <c r="A6984" s="25"/>
      <c r="C6984"/>
      <c r="D6984"/>
      <c r="E6984"/>
      <c r="F6984"/>
      <c r="G6984"/>
      <c r="H6984" s="26"/>
      <c r="I6984" s="26"/>
      <c r="J6984"/>
      <c r="K6984"/>
      <c r="N6984"/>
      <c r="O6984"/>
      <c r="P6984"/>
      <c r="Q6984"/>
      <c r="R6984"/>
      <c r="S6984" s="30"/>
    </row>
    <row r="6985" spans="1:19" x14ac:dyDescent="0.3">
      <c r="A6985" s="25"/>
      <c r="C6985"/>
      <c r="D6985"/>
      <c r="E6985"/>
      <c r="F6985"/>
      <c r="G6985"/>
      <c r="H6985" s="26"/>
      <c r="I6985" s="26"/>
      <c r="J6985"/>
      <c r="K6985"/>
      <c r="N6985"/>
      <c r="O6985"/>
      <c r="P6985"/>
      <c r="Q6985"/>
      <c r="R6985"/>
      <c r="S6985" s="30"/>
    </row>
    <row r="6986" spans="1:19" x14ac:dyDescent="0.3">
      <c r="A6986" s="25"/>
      <c r="C6986"/>
      <c r="D6986"/>
      <c r="E6986"/>
      <c r="F6986"/>
      <c r="G6986"/>
      <c r="H6986" s="26"/>
      <c r="I6986" s="26"/>
      <c r="J6986"/>
      <c r="K6986"/>
      <c r="N6986"/>
      <c r="O6986"/>
      <c r="P6986"/>
      <c r="Q6986"/>
      <c r="R6986"/>
      <c r="S6986" s="30"/>
    </row>
    <row r="6987" spans="1:19" x14ac:dyDescent="0.3">
      <c r="A6987" s="25"/>
      <c r="C6987"/>
      <c r="D6987"/>
      <c r="E6987"/>
      <c r="F6987"/>
      <c r="G6987"/>
      <c r="H6987" s="26"/>
      <c r="I6987" s="26"/>
      <c r="J6987"/>
      <c r="K6987"/>
      <c r="N6987"/>
      <c r="O6987"/>
      <c r="P6987"/>
      <c r="Q6987"/>
      <c r="R6987"/>
      <c r="S6987" s="30"/>
    </row>
    <row r="6988" spans="1:19" x14ac:dyDescent="0.3">
      <c r="A6988" s="25"/>
      <c r="C6988"/>
      <c r="D6988"/>
      <c r="E6988"/>
      <c r="F6988"/>
      <c r="G6988"/>
      <c r="H6988" s="26"/>
      <c r="I6988" s="26"/>
      <c r="J6988"/>
      <c r="K6988"/>
      <c r="N6988"/>
      <c r="O6988"/>
      <c r="P6988"/>
      <c r="Q6988"/>
      <c r="R6988"/>
      <c r="S6988" s="30"/>
    </row>
    <row r="6989" spans="1:19" x14ac:dyDescent="0.3">
      <c r="A6989" s="25"/>
      <c r="C6989"/>
      <c r="D6989"/>
      <c r="E6989"/>
      <c r="F6989"/>
      <c r="G6989"/>
      <c r="H6989" s="26"/>
      <c r="I6989" s="26"/>
      <c r="J6989"/>
      <c r="K6989"/>
      <c r="N6989"/>
      <c r="O6989"/>
      <c r="P6989"/>
      <c r="Q6989"/>
      <c r="R6989"/>
      <c r="S6989" s="30"/>
    </row>
    <row r="6990" spans="1:19" x14ac:dyDescent="0.3">
      <c r="A6990" s="25"/>
      <c r="C6990"/>
      <c r="D6990"/>
      <c r="E6990"/>
      <c r="F6990"/>
      <c r="G6990"/>
      <c r="H6990" s="26"/>
      <c r="I6990" s="26"/>
      <c r="J6990"/>
      <c r="K6990"/>
      <c r="N6990"/>
      <c r="O6990"/>
      <c r="P6990"/>
      <c r="Q6990"/>
      <c r="R6990"/>
      <c r="S6990" s="30"/>
    </row>
    <row r="6991" spans="1:19" x14ac:dyDescent="0.3">
      <c r="A6991" s="25"/>
      <c r="C6991"/>
      <c r="D6991"/>
      <c r="E6991"/>
      <c r="F6991"/>
      <c r="G6991"/>
      <c r="H6991" s="26"/>
      <c r="I6991" s="26"/>
      <c r="J6991"/>
      <c r="K6991"/>
      <c r="N6991"/>
      <c r="O6991"/>
      <c r="P6991"/>
      <c r="Q6991"/>
      <c r="R6991"/>
      <c r="S6991" s="30"/>
    </row>
    <row r="6992" spans="1:19" x14ac:dyDescent="0.3">
      <c r="A6992" s="25"/>
      <c r="C6992"/>
      <c r="D6992"/>
      <c r="E6992"/>
      <c r="F6992"/>
      <c r="G6992"/>
      <c r="H6992" s="26"/>
      <c r="I6992" s="26"/>
      <c r="J6992"/>
      <c r="K6992"/>
      <c r="N6992"/>
      <c r="O6992"/>
      <c r="P6992"/>
      <c r="Q6992"/>
      <c r="R6992"/>
      <c r="S6992" s="30"/>
    </row>
    <row r="6993" spans="1:19" x14ac:dyDescent="0.3">
      <c r="A6993" s="25"/>
      <c r="C6993"/>
      <c r="D6993"/>
      <c r="E6993"/>
      <c r="F6993"/>
      <c r="G6993"/>
      <c r="H6993" s="26"/>
      <c r="I6993" s="26"/>
      <c r="J6993"/>
      <c r="K6993"/>
      <c r="N6993"/>
      <c r="O6993"/>
      <c r="P6993"/>
      <c r="Q6993"/>
      <c r="R6993"/>
      <c r="S6993" s="30"/>
    </row>
    <row r="6994" spans="1:19" x14ac:dyDescent="0.3">
      <c r="A6994" s="25"/>
      <c r="C6994"/>
      <c r="D6994"/>
      <c r="E6994"/>
      <c r="F6994"/>
      <c r="G6994"/>
      <c r="H6994" s="26"/>
      <c r="I6994" s="26"/>
      <c r="J6994"/>
      <c r="K6994"/>
      <c r="N6994"/>
      <c r="O6994"/>
      <c r="P6994"/>
      <c r="Q6994"/>
      <c r="R6994"/>
      <c r="S6994" s="30"/>
    </row>
    <row r="6995" spans="1:19" x14ac:dyDescent="0.3">
      <c r="A6995" s="25"/>
      <c r="C6995"/>
      <c r="D6995"/>
      <c r="E6995"/>
      <c r="F6995"/>
      <c r="G6995"/>
      <c r="H6995" s="26"/>
      <c r="I6995" s="26"/>
      <c r="J6995"/>
      <c r="K6995"/>
      <c r="N6995"/>
      <c r="O6995"/>
      <c r="P6995"/>
      <c r="Q6995"/>
      <c r="R6995"/>
      <c r="S6995" s="30"/>
    </row>
    <row r="6996" spans="1:19" x14ac:dyDescent="0.3">
      <c r="A6996" s="25"/>
      <c r="C6996"/>
      <c r="D6996"/>
      <c r="E6996"/>
      <c r="F6996"/>
      <c r="G6996"/>
      <c r="J6996"/>
      <c r="K6996"/>
      <c r="N6996"/>
      <c r="O6996"/>
      <c r="P6996"/>
      <c r="Q6996"/>
      <c r="R6996"/>
      <c r="S6996" s="30"/>
    </row>
    <row r="6997" spans="1:19" x14ac:dyDescent="0.3">
      <c r="A6997" s="25"/>
      <c r="C6997"/>
      <c r="D6997"/>
      <c r="E6997"/>
      <c r="F6997"/>
      <c r="G6997"/>
      <c r="H6997" s="26"/>
      <c r="I6997" s="26"/>
      <c r="J6997"/>
      <c r="K6997"/>
      <c r="N6997"/>
      <c r="O6997"/>
      <c r="P6997"/>
      <c r="Q6997"/>
      <c r="R6997"/>
      <c r="S6997" s="30"/>
    </row>
    <row r="6998" spans="1:19" x14ac:dyDescent="0.3">
      <c r="A6998" s="25"/>
      <c r="C6998"/>
      <c r="D6998"/>
      <c r="E6998"/>
      <c r="F6998"/>
      <c r="G6998"/>
      <c r="H6998" s="26"/>
      <c r="I6998" s="26"/>
      <c r="J6998"/>
      <c r="K6998"/>
      <c r="N6998"/>
      <c r="O6998"/>
      <c r="P6998"/>
      <c r="Q6998"/>
      <c r="R6998"/>
      <c r="S6998" s="30"/>
    </row>
    <row r="6999" spans="1:19" x14ac:dyDescent="0.3">
      <c r="A6999" s="25"/>
      <c r="C6999"/>
      <c r="D6999"/>
      <c r="E6999"/>
      <c r="F6999"/>
      <c r="G6999"/>
      <c r="H6999" s="26"/>
      <c r="I6999" s="26"/>
      <c r="J6999"/>
      <c r="K6999"/>
      <c r="N6999"/>
      <c r="O6999"/>
      <c r="P6999"/>
      <c r="Q6999"/>
      <c r="R6999"/>
      <c r="S6999" s="30"/>
    </row>
    <row r="7000" spans="1:19" x14ac:dyDescent="0.3">
      <c r="A7000" s="25"/>
      <c r="C7000"/>
      <c r="D7000"/>
      <c r="E7000"/>
      <c r="F7000"/>
      <c r="G7000"/>
      <c r="H7000" s="26"/>
      <c r="I7000" s="26"/>
      <c r="J7000"/>
      <c r="K7000"/>
      <c r="N7000"/>
      <c r="O7000"/>
      <c r="P7000"/>
      <c r="Q7000"/>
      <c r="R7000"/>
      <c r="S7000" s="30"/>
    </row>
    <row r="7001" spans="1:19" x14ac:dyDescent="0.3">
      <c r="A7001" s="25"/>
      <c r="C7001"/>
      <c r="D7001"/>
      <c r="E7001"/>
      <c r="F7001"/>
      <c r="G7001"/>
      <c r="H7001" s="26"/>
      <c r="I7001" s="26"/>
      <c r="J7001"/>
      <c r="K7001"/>
      <c r="N7001"/>
      <c r="O7001"/>
      <c r="P7001"/>
      <c r="Q7001"/>
      <c r="R7001"/>
      <c r="S7001" s="30"/>
    </row>
    <row r="7002" spans="1:19" x14ac:dyDescent="0.3">
      <c r="A7002" s="25"/>
      <c r="C7002"/>
      <c r="D7002"/>
      <c r="E7002"/>
      <c r="F7002"/>
      <c r="G7002"/>
      <c r="H7002" s="26"/>
      <c r="I7002" s="26"/>
      <c r="J7002"/>
      <c r="K7002"/>
      <c r="N7002"/>
      <c r="O7002"/>
      <c r="P7002"/>
      <c r="Q7002"/>
      <c r="R7002"/>
      <c r="S7002" s="30"/>
    </row>
    <row r="7003" spans="1:19" x14ac:dyDescent="0.3">
      <c r="A7003" s="25"/>
      <c r="C7003"/>
      <c r="D7003"/>
      <c r="E7003"/>
      <c r="F7003"/>
      <c r="G7003"/>
      <c r="H7003" s="26"/>
      <c r="I7003" s="26"/>
      <c r="J7003"/>
      <c r="K7003"/>
      <c r="N7003"/>
      <c r="O7003"/>
      <c r="P7003"/>
      <c r="Q7003"/>
      <c r="R7003"/>
      <c r="S7003" s="30"/>
    </row>
    <row r="7004" spans="1:19" x14ac:dyDescent="0.3">
      <c r="A7004" s="25"/>
      <c r="C7004"/>
      <c r="D7004"/>
      <c r="E7004"/>
      <c r="F7004"/>
      <c r="G7004"/>
      <c r="H7004" s="26"/>
      <c r="I7004" s="26"/>
      <c r="J7004"/>
      <c r="K7004"/>
      <c r="N7004"/>
      <c r="O7004"/>
      <c r="P7004"/>
      <c r="Q7004"/>
      <c r="R7004"/>
      <c r="S7004" s="30"/>
    </row>
    <row r="7005" spans="1:19" x14ac:dyDescent="0.3">
      <c r="A7005" s="25"/>
      <c r="C7005"/>
      <c r="D7005"/>
      <c r="E7005"/>
      <c r="F7005"/>
      <c r="G7005"/>
      <c r="H7005" s="26"/>
      <c r="I7005" s="26"/>
      <c r="J7005"/>
      <c r="K7005"/>
      <c r="N7005"/>
      <c r="O7005"/>
      <c r="P7005"/>
      <c r="Q7005"/>
      <c r="R7005"/>
      <c r="S7005" s="30"/>
    </row>
    <row r="7006" spans="1:19" x14ac:dyDescent="0.3">
      <c r="A7006" s="25"/>
      <c r="C7006"/>
      <c r="D7006"/>
      <c r="E7006"/>
      <c r="F7006"/>
      <c r="G7006"/>
      <c r="H7006" s="26"/>
      <c r="I7006" s="26"/>
      <c r="J7006"/>
      <c r="K7006"/>
      <c r="N7006"/>
      <c r="O7006"/>
      <c r="P7006"/>
      <c r="Q7006"/>
      <c r="R7006"/>
      <c r="S7006" s="30"/>
    </row>
    <row r="7007" spans="1:19" x14ac:dyDescent="0.3">
      <c r="A7007" s="25"/>
      <c r="C7007"/>
      <c r="D7007"/>
      <c r="E7007"/>
      <c r="F7007"/>
      <c r="G7007"/>
      <c r="H7007" s="26"/>
      <c r="I7007" s="26"/>
      <c r="J7007"/>
      <c r="K7007"/>
      <c r="N7007"/>
      <c r="O7007"/>
      <c r="P7007"/>
      <c r="Q7007"/>
      <c r="R7007"/>
      <c r="S7007" s="30"/>
    </row>
    <row r="7008" spans="1:19" x14ac:dyDescent="0.3">
      <c r="A7008" s="25"/>
      <c r="C7008"/>
      <c r="D7008"/>
      <c r="E7008"/>
      <c r="F7008"/>
      <c r="G7008"/>
      <c r="J7008"/>
      <c r="K7008"/>
      <c r="N7008"/>
      <c r="O7008"/>
      <c r="P7008"/>
      <c r="Q7008"/>
      <c r="R7008"/>
      <c r="S7008" s="30"/>
    </row>
    <row r="7009" spans="1:19" x14ac:dyDescent="0.3">
      <c r="A7009" s="25"/>
      <c r="C7009"/>
      <c r="D7009"/>
      <c r="E7009"/>
      <c r="F7009"/>
      <c r="G7009"/>
      <c r="H7009" s="26"/>
      <c r="I7009" s="26"/>
      <c r="J7009"/>
      <c r="K7009"/>
      <c r="N7009"/>
      <c r="O7009"/>
      <c r="P7009"/>
      <c r="Q7009"/>
      <c r="R7009"/>
      <c r="S7009" s="30"/>
    </row>
    <row r="7010" spans="1:19" x14ac:dyDescent="0.3">
      <c r="A7010" s="25"/>
      <c r="C7010"/>
      <c r="D7010"/>
      <c r="E7010"/>
      <c r="F7010"/>
      <c r="G7010"/>
      <c r="H7010" s="26"/>
      <c r="I7010" s="26"/>
      <c r="J7010"/>
      <c r="K7010"/>
      <c r="N7010"/>
      <c r="O7010"/>
      <c r="P7010"/>
      <c r="Q7010"/>
      <c r="R7010"/>
      <c r="S7010" s="30"/>
    </row>
    <row r="7011" spans="1:19" x14ac:dyDescent="0.3">
      <c r="A7011" s="25"/>
      <c r="C7011"/>
      <c r="D7011"/>
      <c r="E7011"/>
      <c r="F7011"/>
      <c r="G7011"/>
      <c r="H7011" s="26"/>
      <c r="I7011" s="26"/>
      <c r="J7011"/>
      <c r="K7011"/>
      <c r="N7011"/>
      <c r="O7011"/>
      <c r="P7011"/>
      <c r="Q7011"/>
      <c r="R7011"/>
      <c r="S7011" s="30"/>
    </row>
    <row r="7012" spans="1:19" x14ac:dyDescent="0.3">
      <c r="A7012" s="25"/>
      <c r="C7012"/>
      <c r="D7012"/>
      <c r="E7012"/>
      <c r="F7012"/>
      <c r="G7012"/>
      <c r="H7012" s="26"/>
      <c r="I7012" s="26"/>
      <c r="J7012"/>
      <c r="K7012"/>
      <c r="N7012"/>
      <c r="O7012"/>
      <c r="P7012"/>
      <c r="Q7012"/>
      <c r="R7012"/>
      <c r="S7012" s="30"/>
    </row>
    <row r="7013" spans="1:19" x14ac:dyDescent="0.3">
      <c r="A7013" s="25"/>
      <c r="C7013"/>
      <c r="D7013"/>
      <c r="E7013"/>
      <c r="F7013"/>
      <c r="G7013"/>
      <c r="H7013" s="26"/>
      <c r="I7013" s="26"/>
      <c r="J7013"/>
      <c r="K7013"/>
      <c r="N7013"/>
      <c r="O7013"/>
      <c r="P7013"/>
      <c r="Q7013"/>
      <c r="R7013"/>
      <c r="S7013" s="30"/>
    </row>
    <row r="7014" spans="1:19" x14ac:dyDescent="0.3">
      <c r="A7014" s="25"/>
      <c r="C7014"/>
      <c r="D7014"/>
      <c r="E7014"/>
      <c r="F7014"/>
      <c r="G7014"/>
      <c r="H7014"/>
      <c r="I7014" s="26"/>
      <c r="J7014"/>
      <c r="K7014"/>
      <c r="N7014"/>
      <c r="O7014"/>
      <c r="P7014"/>
      <c r="Q7014"/>
      <c r="R7014"/>
      <c r="S7014" s="30"/>
    </row>
    <row r="7015" spans="1:19" x14ac:dyDescent="0.3">
      <c r="A7015" s="25"/>
      <c r="C7015"/>
      <c r="D7015"/>
      <c r="E7015"/>
      <c r="F7015"/>
      <c r="G7015"/>
      <c r="H7015" s="26"/>
      <c r="I7015" s="26"/>
      <c r="J7015"/>
      <c r="K7015"/>
      <c r="N7015"/>
      <c r="O7015"/>
      <c r="P7015"/>
      <c r="Q7015"/>
      <c r="R7015"/>
      <c r="S7015" s="30"/>
    </row>
    <row r="7016" spans="1:19" x14ac:dyDescent="0.3">
      <c r="A7016" s="25"/>
      <c r="C7016"/>
      <c r="D7016"/>
      <c r="E7016"/>
      <c r="F7016"/>
      <c r="G7016"/>
      <c r="H7016" s="26"/>
      <c r="I7016" s="26"/>
      <c r="J7016"/>
      <c r="K7016"/>
      <c r="N7016"/>
      <c r="O7016"/>
      <c r="P7016"/>
      <c r="Q7016"/>
      <c r="R7016"/>
      <c r="S7016" s="30"/>
    </row>
    <row r="7017" spans="1:19" x14ac:dyDescent="0.3">
      <c r="A7017" s="25"/>
      <c r="C7017"/>
      <c r="D7017"/>
      <c r="E7017"/>
      <c r="F7017"/>
      <c r="G7017"/>
      <c r="H7017" s="26"/>
      <c r="I7017" s="26"/>
      <c r="J7017"/>
      <c r="K7017"/>
      <c r="N7017"/>
      <c r="O7017"/>
      <c r="P7017"/>
      <c r="Q7017"/>
      <c r="R7017"/>
      <c r="S7017" s="30"/>
    </row>
    <row r="7018" spans="1:19" x14ac:dyDescent="0.3">
      <c r="A7018" s="25"/>
      <c r="C7018"/>
      <c r="D7018"/>
      <c r="E7018"/>
      <c r="F7018"/>
      <c r="G7018"/>
      <c r="H7018" s="14"/>
      <c r="I7018" s="14"/>
      <c r="J7018"/>
      <c r="K7018"/>
      <c r="N7018"/>
      <c r="O7018"/>
      <c r="P7018"/>
      <c r="Q7018"/>
      <c r="R7018"/>
      <c r="S7018" s="30"/>
    </row>
    <row r="7019" spans="1:19" x14ac:dyDescent="0.3">
      <c r="A7019" s="25"/>
      <c r="C7019"/>
      <c r="D7019"/>
      <c r="E7019"/>
      <c r="F7019"/>
      <c r="G7019"/>
      <c r="H7019" s="26"/>
      <c r="I7019" s="26"/>
      <c r="J7019"/>
      <c r="K7019"/>
      <c r="N7019"/>
      <c r="O7019"/>
      <c r="P7019"/>
      <c r="Q7019"/>
      <c r="R7019"/>
      <c r="S7019" s="30"/>
    </row>
    <row r="7020" spans="1:19" x14ac:dyDescent="0.3">
      <c r="A7020" s="25"/>
      <c r="C7020"/>
      <c r="D7020"/>
      <c r="E7020"/>
      <c r="F7020"/>
      <c r="G7020"/>
      <c r="H7020" s="26"/>
      <c r="I7020" s="26"/>
      <c r="J7020"/>
      <c r="K7020"/>
      <c r="N7020"/>
      <c r="O7020"/>
      <c r="P7020"/>
      <c r="Q7020"/>
      <c r="R7020"/>
      <c r="S7020" s="30"/>
    </row>
    <row r="7021" spans="1:19" x14ac:dyDescent="0.3">
      <c r="A7021" s="25"/>
      <c r="C7021"/>
      <c r="D7021"/>
      <c r="E7021"/>
      <c r="F7021"/>
      <c r="G7021"/>
      <c r="H7021"/>
      <c r="I7021" s="26"/>
      <c r="J7021"/>
      <c r="K7021"/>
      <c r="N7021"/>
      <c r="O7021"/>
      <c r="P7021"/>
      <c r="Q7021"/>
      <c r="R7021"/>
      <c r="S7021" s="30"/>
    </row>
    <row r="7022" spans="1:19" x14ac:dyDescent="0.3">
      <c r="A7022" s="25"/>
      <c r="C7022"/>
      <c r="D7022"/>
      <c r="E7022"/>
      <c r="F7022"/>
      <c r="G7022"/>
      <c r="H7022" s="26"/>
      <c r="I7022" s="26"/>
      <c r="J7022"/>
      <c r="K7022"/>
      <c r="N7022"/>
      <c r="O7022"/>
      <c r="P7022"/>
      <c r="Q7022"/>
      <c r="R7022"/>
      <c r="S7022" s="30"/>
    </row>
    <row r="7023" spans="1:19" x14ac:dyDescent="0.3">
      <c r="A7023" s="25"/>
      <c r="C7023"/>
      <c r="D7023"/>
      <c r="E7023"/>
      <c r="F7023"/>
      <c r="G7023"/>
      <c r="H7023" s="26"/>
      <c r="I7023" s="26"/>
      <c r="J7023"/>
      <c r="K7023"/>
      <c r="N7023"/>
      <c r="O7023"/>
      <c r="P7023"/>
      <c r="Q7023"/>
      <c r="R7023"/>
      <c r="S7023" s="30"/>
    </row>
    <row r="7024" spans="1:19" x14ac:dyDescent="0.3">
      <c r="A7024" s="25"/>
      <c r="C7024"/>
      <c r="D7024"/>
      <c r="E7024"/>
      <c r="F7024"/>
      <c r="G7024"/>
      <c r="H7024" s="26"/>
      <c r="I7024" s="26"/>
      <c r="J7024"/>
      <c r="K7024"/>
      <c r="N7024"/>
      <c r="O7024"/>
      <c r="P7024"/>
      <c r="Q7024"/>
      <c r="R7024"/>
      <c r="S7024" s="30"/>
    </row>
    <row r="7025" spans="1:19" x14ac:dyDescent="0.3">
      <c r="A7025" s="25"/>
      <c r="C7025"/>
      <c r="D7025"/>
      <c r="E7025"/>
      <c r="F7025"/>
      <c r="G7025"/>
      <c r="H7025"/>
      <c r="J7025"/>
      <c r="K7025"/>
      <c r="N7025"/>
      <c r="O7025"/>
      <c r="P7025"/>
      <c r="Q7025"/>
      <c r="R7025"/>
      <c r="S7025" s="30"/>
    </row>
    <row r="7026" spans="1:19" x14ac:dyDescent="0.3">
      <c r="A7026" s="25"/>
      <c r="C7026"/>
      <c r="D7026"/>
      <c r="E7026"/>
      <c r="F7026"/>
      <c r="G7026"/>
      <c r="H7026" s="26"/>
      <c r="I7026" s="26"/>
      <c r="J7026"/>
      <c r="K7026"/>
      <c r="N7026"/>
      <c r="O7026"/>
      <c r="P7026"/>
      <c r="Q7026"/>
      <c r="R7026"/>
      <c r="S7026" s="30"/>
    </row>
    <row r="7027" spans="1:19" x14ac:dyDescent="0.3">
      <c r="A7027" s="25"/>
      <c r="C7027"/>
      <c r="D7027"/>
      <c r="E7027"/>
      <c r="F7027"/>
      <c r="G7027"/>
      <c r="H7027" s="26"/>
      <c r="I7027" s="26"/>
      <c r="J7027"/>
      <c r="K7027"/>
      <c r="N7027"/>
      <c r="O7027"/>
      <c r="P7027"/>
      <c r="Q7027"/>
      <c r="R7027"/>
      <c r="S7027" s="30"/>
    </row>
    <row r="7028" spans="1:19" x14ac:dyDescent="0.3">
      <c r="A7028" s="25"/>
      <c r="C7028"/>
      <c r="D7028"/>
      <c r="E7028"/>
      <c r="F7028"/>
      <c r="G7028"/>
      <c r="H7028" s="26"/>
      <c r="I7028" s="26"/>
      <c r="J7028"/>
      <c r="K7028"/>
      <c r="N7028"/>
      <c r="O7028"/>
      <c r="P7028"/>
      <c r="Q7028"/>
      <c r="R7028"/>
      <c r="S7028" s="30"/>
    </row>
    <row r="7029" spans="1:19" x14ac:dyDescent="0.3">
      <c r="A7029" s="25"/>
      <c r="C7029"/>
      <c r="D7029"/>
      <c r="E7029"/>
      <c r="F7029"/>
      <c r="G7029"/>
      <c r="H7029"/>
      <c r="I7029" s="26"/>
      <c r="J7029"/>
      <c r="K7029"/>
      <c r="N7029"/>
      <c r="O7029"/>
      <c r="P7029"/>
      <c r="Q7029"/>
      <c r="R7029"/>
      <c r="S7029" s="30"/>
    </row>
    <row r="7030" spans="1:19" x14ac:dyDescent="0.3">
      <c r="A7030" s="25"/>
      <c r="C7030"/>
      <c r="D7030"/>
      <c r="E7030"/>
      <c r="F7030"/>
      <c r="G7030"/>
      <c r="H7030"/>
      <c r="I7030" s="26"/>
      <c r="J7030"/>
      <c r="K7030"/>
      <c r="N7030"/>
      <c r="O7030"/>
      <c r="P7030"/>
      <c r="Q7030"/>
      <c r="R7030"/>
      <c r="S7030" s="30"/>
    </row>
    <row r="7031" spans="1:19" x14ac:dyDescent="0.3">
      <c r="A7031" s="25"/>
      <c r="C7031"/>
      <c r="D7031"/>
      <c r="E7031"/>
      <c r="F7031"/>
      <c r="G7031"/>
      <c r="H7031" s="26"/>
      <c r="I7031" s="26"/>
      <c r="J7031"/>
      <c r="K7031"/>
      <c r="N7031"/>
      <c r="O7031"/>
      <c r="P7031"/>
      <c r="Q7031"/>
      <c r="R7031"/>
      <c r="S7031" s="30"/>
    </row>
    <row r="7032" spans="1:19" x14ac:dyDescent="0.3">
      <c r="A7032" s="25"/>
      <c r="C7032"/>
      <c r="D7032"/>
      <c r="E7032"/>
      <c r="F7032"/>
      <c r="G7032"/>
      <c r="H7032" s="26"/>
      <c r="I7032" s="26"/>
      <c r="J7032"/>
      <c r="K7032"/>
      <c r="N7032"/>
      <c r="O7032"/>
      <c r="P7032"/>
      <c r="Q7032"/>
      <c r="R7032"/>
      <c r="S7032" s="30"/>
    </row>
    <row r="7033" spans="1:19" x14ac:dyDescent="0.3">
      <c r="A7033" s="25"/>
      <c r="C7033"/>
      <c r="D7033"/>
      <c r="E7033"/>
      <c r="F7033"/>
      <c r="G7033"/>
      <c r="H7033" s="26"/>
      <c r="I7033" s="26"/>
      <c r="J7033"/>
      <c r="K7033"/>
      <c r="N7033"/>
      <c r="O7033"/>
      <c r="P7033"/>
      <c r="Q7033"/>
      <c r="R7033"/>
      <c r="S7033" s="30"/>
    </row>
    <row r="7034" spans="1:19" x14ac:dyDescent="0.3">
      <c r="A7034" s="25"/>
      <c r="C7034"/>
      <c r="D7034"/>
      <c r="E7034"/>
      <c r="F7034"/>
      <c r="G7034"/>
      <c r="H7034" s="26"/>
      <c r="I7034" s="26"/>
      <c r="J7034"/>
      <c r="K7034"/>
      <c r="N7034"/>
      <c r="O7034"/>
      <c r="P7034"/>
      <c r="Q7034"/>
      <c r="R7034"/>
      <c r="S7034" s="30"/>
    </row>
    <row r="7035" spans="1:19" x14ac:dyDescent="0.3">
      <c r="A7035" s="25"/>
      <c r="C7035"/>
      <c r="D7035"/>
      <c r="E7035"/>
      <c r="F7035"/>
      <c r="G7035"/>
      <c r="H7035" s="26"/>
      <c r="I7035" s="26"/>
      <c r="J7035"/>
      <c r="K7035"/>
      <c r="N7035"/>
      <c r="O7035"/>
      <c r="P7035"/>
      <c r="Q7035"/>
      <c r="R7035"/>
      <c r="S7035" s="30"/>
    </row>
    <row r="7036" spans="1:19" x14ac:dyDescent="0.3">
      <c r="A7036" s="25"/>
      <c r="C7036"/>
      <c r="D7036"/>
      <c r="E7036"/>
      <c r="F7036"/>
      <c r="G7036"/>
      <c r="H7036" s="26"/>
      <c r="I7036" s="26"/>
      <c r="J7036"/>
      <c r="K7036"/>
      <c r="N7036"/>
      <c r="O7036"/>
      <c r="P7036"/>
      <c r="Q7036"/>
      <c r="R7036"/>
      <c r="S7036" s="30"/>
    </row>
    <row r="7037" spans="1:19" x14ac:dyDescent="0.3">
      <c r="A7037" s="25"/>
      <c r="C7037"/>
      <c r="D7037"/>
      <c r="E7037"/>
      <c r="F7037"/>
      <c r="G7037"/>
      <c r="H7037" s="26"/>
      <c r="I7037" s="26"/>
      <c r="J7037"/>
      <c r="K7037"/>
      <c r="N7037"/>
      <c r="O7037"/>
      <c r="P7037"/>
      <c r="Q7037"/>
      <c r="R7037"/>
      <c r="S7037" s="30"/>
    </row>
    <row r="7038" spans="1:19" x14ac:dyDescent="0.3">
      <c r="A7038" s="25"/>
      <c r="C7038"/>
      <c r="D7038"/>
      <c r="E7038"/>
      <c r="F7038"/>
      <c r="G7038"/>
      <c r="H7038" s="26"/>
      <c r="I7038" s="26"/>
      <c r="J7038"/>
      <c r="K7038"/>
      <c r="N7038"/>
      <c r="O7038"/>
      <c r="P7038"/>
      <c r="Q7038"/>
      <c r="R7038"/>
      <c r="S7038" s="30"/>
    </row>
    <row r="7039" spans="1:19" x14ac:dyDescent="0.3">
      <c r="A7039" s="25"/>
      <c r="C7039"/>
      <c r="D7039"/>
      <c r="E7039"/>
      <c r="F7039"/>
      <c r="G7039"/>
      <c r="H7039" s="26"/>
      <c r="I7039" s="14"/>
      <c r="J7039"/>
      <c r="K7039"/>
      <c r="N7039"/>
      <c r="O7039"/>
      <c r="P7039"/>
      <c r="Q7039"/>
      <c r="R7039"/>
      <c r="S7039" s="30"/>
    </row>
    <row r="7040" spans="1:19" x14ac:dyDescent="0.3">
      <c r="A7040" s="25"/>
      <c r="C7040"/>
      <c r="D7040"/>
      <c r="E7040"/>
      <c r="F7040"/>
      <c r="G7040"/>
      <c r="H7040" s="26"/>
      <c r="I7040" s="26"/>
      <c r="J7040"/>
      <c r="K7040"/>
      <c r="N7040"/>
      <c r="O7040"/>
      <c r="P7040"/>
      <c r="Q7040"/>
      <c r="R7040"/>
      <c r="S7040" s="30"/>
    </row>
    <row r="7041" spans="1:19" x14ac:dyDescent="0.3">
      <c r="A7041" s="25"/>
      <c r="C7041"/>
      <c r="D7041"/>
      <c r="E7041"/>
      <c r="F7041"/>
      <c r="G7041"/>
      <c r="H7041" s="26"/>
      <c r="I7041" s="26"/>
      <c r="J7041"/>
      <c r="K7041"/>
      <c r="N7041"/>
      <c r="O7041"/>
      <c r="P7041"/>
      <c r="Q7041"/>
      <c r="R7041"/>
      <c r="S7041" s="30"/>
    </row>
    <row r="7042" spans="1:19" x14ac:dyDescent="0.3">
      <c r="A7042" s="25"/>
      <c r="C7042"/>
      <c r="D7042"/>
      <c r="E7042"/>
      <c r="F7042"/>
      <c r="G7042"/>
      <c r="H7042" s="26"/>
      <c r="I7042" s="14"/>
      <c r="J7042"/>
      <c r="K7042"/>
      <c r="N7042"/>
      <c r="O7042"/>
      <c r="P7042"/>
      <c r="Q7042"/>
      <c r="R7042"/>
      <c r="S7042" s="30"/>
    </row>
    <row r="7043" spans="1:19" x14ac:dyDescent="0.3">
      <c r="A7043" s="25"/>
      <c r="C7043"/>
      <c r="D7043"/>
      <c r="E7043"/>
      <c r="F7043"/>
      <c r="G7043"/>
      <c r="H7043" s="26"/>
      <c r="I7043" s="26"/>
      <c r="J7043"/>
      <c r="K7043"/>
      <c r="N7043"/>
      <c r="O7043"/>
      <c r="P7043"/>
      <c r="Q7043"/>
      <c r="R7043"/>
      <c r="S7043" s="30"/>
    </row>
    <row r="7044" spans="1:19" x14ac:dyDescent="0.3">
      <c r="A7044" s="25"/>
      <c r="C7044"/>
      <c r="D7044"/>
      <c r="E7044"/>
      <c r="F7044"/>
      <c r="G7044"/>
      <c r="H7044" s="26"/>
      <c r="I7044" s="26"/>
      <c r="J7044"/>
      <c r="K7044"/>
      <c r="N7044"/>
      <c r="O7044"/>
      <c r="P7044"/>
      <c r="Q7044"/>
      <c r="R7044"/>
      <c r="S7044" s="30"/>
    </row>
    <row r="7045" spans="1:19" x14ac:dyDescent="0.3">
      <c r="A7045" s="25"/>
      <c r="C7045"/>
      <c r="D7045"/>
      <c r="E7045"/>
      <c r="F7045"/>
      <c r="G7045"/>
      <c r="H7045" s="26"/>
      <c r="I7045" s="14"/>
      <c r="J7045"/>
      <c r="K7045"/>
      <c r="N7045"/>
      <c r="O7045"/>
      <c r="P7045"/>
      <c r="Q7045"/>
      <c r="R7045"/>
      <c r="S7045" s="30"/>
    </row>
    <row r="7046" spans="1:19" x14ac:dyDescent="0.3">
      <c r="A7046" s="25"/>
      <c r="C7046"/>
      <c r="D7046"/>
      <c r="E7046"/>
      <c r="F7046"/>
      <c r="G7046"/>
      <c r="H7046" s="26"/>
      <c r="I7046" s="14"/>
      <c r="J7046"/>
      <c r="K7046"/>
      <c r="N7046"/>
      <c r="O7046"/>
      <c r="P7046"/>
      <c r="Q7046"/>
      <c r="R7046"/>
      <c r="S7046" s="30"/>
    </row>
    <row r="7047" spans="1:19" x14ac:dyDescent="0.3">
      <c r="A7047" s="25"/>
      <c r="C7047"/>
      <c r="D7047"/>
      <c r="E7047"/>
      <c r="F7047"/>
      <c r="G7047"/>
      <c r="H7047"/>
      <c r="I7047" s="26"/>
      <c r="J7047"/>
      <c r="K7047"/>
      <c r="N7047"/>
      <c r="O7047"/>
      <c r="P7047"/>
      <c r="Q7047"/>
      <c r="R7047"/>
      <c r="S7047" s="30"/>
    </row>
    <row r="7048" spans="1:19" x14ac:dyDescent="0.3">
      <c r="A7048" s="25"/>
      <c r="C7048"/>
      <c r="D7048"/>
      <c r="E7048"/>
      <c r="F7048"/>
      <c r="G7048"/>
      <c r="H7048" s="26"/>
      <c r="I7048" s="26"/>
      <c r="J7048"/>
      <c r="K7048"/>
      <c r="N7048"/>
      <c r="O7048"/>
      <c r="P7048"/>
      <c r="Q7048"/>
      <c r="R7048"/>
      <c r="S7048" s="30"/>
    </row>
    <row r="7049" spans="1:19" x14ac:dyDescent="0.3">
      <c r="A7049" s="25"/>
      <c r="C7049"/>
      <c r="D7049"/>
      <c r="E7049"/>
      <c r="F7049"/>
      <c r="G7049"/>
      <c r="H7049"/>
      <c r="I7049" s="26"/>
      <c r="J7049"/>
      <c r="K7049"/>
      <c r="N7049"/>
      <c r="O7049"/>
      <c r="P7049"/>
      <c r="Q7049"/>
      <c r="R7049"/>
      <c r="S7049" s="30"/>
    </row>
    <row r="7050" spans="1:19" x14ac:dyDescent="0.3">
      <c r="A7050" s="25"/>
      <c r="C7050"/>
      <c r="D7050"/>
      <c r="E7050"/>
      <c r="F7050"/>
      <c r="G7050"/>
      <c r="H7050"/>
      <c r="I7050" s="26"/>
      <c r="J7050"/>
      <c r="K7050"/>
      <c r="N7050"/>
      <c r="O7050"/>
      <c r="P7050"/>
      <c r="Q7050"/>
      <c r="R7050"/>
      <c r="S7050" s="30"/>
    </row>
    <row r="7051" spans="1:19" x14ac:dyDescent="0.3">
      <c r="A7051" s="25"/>
      <c r="C7051"/>
      <c r="D7051"/>
      <c r="E7051"/>
      <c r="F7051"/>
      <c r="G7051"/>
      <c r="H7051"/>
      <c r="I7051" s="26"/>
      <c r="J7051"/>
      <c r="K7051"/>
      <c r="N7051"/>
      <c r="O7051"/>
      <c r="P7051"/>
      <c r="Q7051"/>
      <c r="R7051"/>
      <c r="S7051" s="30"/>
    </row>
    <row r="7052" spans="1:19" x14ac:dyDescent="0.3">
      <c r="A7052" s="25"/>
      <c r="C7052"/>
      <c r="D7052"/>
      <c r="E7052"/>
      <c r="F7052"/>
      <c r="G7052"/>
      <c r="H7052"/>
      <c r="I7052"/>
      <c r="J7052"/>
      <c r="K7052"/>
      <c r="N7052"/>
      <c r="O7052"/>
      <c r="P7052"/>
      <c r="Q7052"/>
      <c r="R7052"/>
      <c r="S7052" s="30"/>
    </row>
    <row r="7053" spans="1:19" x14ac:dyDescent="0.3">
      <c r="A7053" s="25"/>
      <c r="C7053"/>
      <c r="D7053"/>
      <c r="E7053"/>
      <c r="F7053"/>
      <c r="G7053"/>
      <c r="H7053"/>
      <c r="I7053" s="26"/>
      <c r="J7053"/>
      <c r="K7053"/>
      <c r="N7053"/>
      <c r="O7053"/>
      <c r="P7053"/>
      <c r="Q7053"/>
      <c r="R7053"/>
      <c r="S7053" s="30"/>
    </row>
    <row r="7054" spans="1:19" x14ac:dyDescent="0.3">
      <c r="A7054" s="25"/>
      <c r="C7054"/>
      <c r="D7054"/>
      <c r="E7054"/>
      <c r="F7054"/>
      <c r="G7054"/>
      <c r="H7054" s="26"/>
      <c r="I7054" s="26"/>
      <c r="J7054"/>
      <c r="K7054"/>
      <c r="N7054"/>
      <c r="O7054"/>
      <c r="P7054"/>
      <c r="Q7054"/>
      <c r="R7054"/>
      <c r="S7054" s="30"/>
    </row>
    <row r="7055" spans="1:19" x14ac:dyDescent="0.3">
      <c r="A7055" s="25"/>
      <c r="C7055"/>
      <c r="D7055"/>
      <c r="E7055"/>
      <c r="F7055"/>
      <c r="G7055"/>
      <c r="H7055" s="26"/>
      <c r="I7055"/>
      <c r="J7055"/>
      <c r="K7055"/>
      <c r="N7055"/>
      <c r="O7055"/>
      <c r="P7055"/>
      <c r="Q7055"/>
      <c r="R7055"/>
      <c r="S7055" s="30"/>
    </row>
    <row r="7056" spans="1:19" x14ac:dyDescent="0.3">
      <c r="A7056" s="25"/>
      <c r="C7056"/>
      <c r="D7056"/>
      <c r="E7056"/>
      <c r="F7056"/>
      <c r="G7056"/>
      <c r="H7056" s="26"/>
      <c r="I7056" s="26"/>
      <c r="J7056"/>
      <c r="K7056"/>
      <c r="N7056"/>
      <c r="O7056"/>
      <c r="P7056"/>
      <c r="Q7056"/>
      <c r="R7056"/>
      <c r="S7056" s="30"/>
    </row>
    <row r="7057" spans="1:19" x14ac:dyDescent="0.3">
      <c r="A7057" s="25"/>
      <c r="C7057"/>
      <c r="D7057"/>
      <c r="E7057"/>
      <c r="F7057"/>
      <c r="G7057"/>
      <c r="H7057" s="26"/>
      <c r="I7057" s="26"/>
      <c r="J7057"/>
      <c r="K7057"/>
      <c r="N7057"/>
      <c r="O7057"/>
      <c r="P7057"/>
      <c r="Q7057"/>
      <c r="R7057"/>
      <c r="S7057" s="30"/>
    </row>
    <row r="7058" spans="1:19" x14ac:dyDescent="0.3">
      <c r="A7058" s="25"/>
      <c r="C7058"/>
      <c r="D7058"/>
      <c r="E7058"/>
      <c r="F7058"/>
      <c r="G7058"/>
      <c r="H7058" s="26"/>
      <c r="I7058" s="26"/>
      <c r="J7058"/>
      <c r="K7058"/>
      <c r="N7058"/>
      <c r="O7058"/>
      <c r="P7058"/>
      <c r="Q7058"/>
      <c r="R7058"/>
      <c r="S7058" s="30"/>
    </row>
    <row r="7059" spans="1:19" x14ac:dyDescent="0.3">
      <c r="A7059" s="25"/>
      <c r="C7059"/>
      <c r="D7059"/>
      <c r="E7059"/>
      <c r="F7059"/>
      <c r="G7059"/>
      <c r="H7059"/>
      <c r="I7059" s="26"/>
      <c r="J7059"/>
      <c r="K7059"/>
      <c r="N7059"/>
      <c r="O7059"/>
      <c r="P7059"/>
      <c r="Q7059"/>
      <c r="R7059"/>
      <c r="S7059" s="30"/>
    </row>
    <row r="7060" spans="1:19" x14ac:dyDescent="0.3">
      <c r="A7060" s="25"/>
      <c r="C7060"/>
      <c r="D7060"/>
      <c r="E7060"/>
      <c r="F7060"/>
      <c r="G7060"/>
      <c r="H7060" s="26"/>
      <c r="I7060" s="26"/>
      <c r="J7060"/>
      <c r="K7060"/>
      <c r="N7060"/>
      <c r="O7060"/>
      <c r="P7060"/>
      <c r="Q7060"/>
      <c r="R7060"/>
      <c r="S7060" s="30"/>
    </row>
    <row r="7061" spans="1:19" x14ac:dyDescent="0.3">
      <c r="A7061" s="25"/>
      <c r="C7061"/>
      <c r="D7061"/>
      <c r="E7061"/>
      <c r="F7061"/>
      <c r="G7061"/>
      <c r="H7061" s="26"/>
      <c r="I7061" s="14"/>
      <c r="J7061"/>
      <c r="K7061"/>
      <c r="N7061"/>
      <c r="O7061"/>
      <c r="P7061"/>
      <c r="Q7061"/>
      <c r="R7061"/>
      <c r="S7061" s="30"/>
    </row>
    <row r="7062" spans="1:19" x14ac:dyDescent="0.3">
      <c r="A7062" s="25"/>
      <c r="C7062"/>
      <c r="D7062"/>
      <c r="E7062"/>
      <c r="F7062"/>
      <c r="G7062"/>
      <c r="H7062" s="26"/>
      <c r="I7062" s="14"/>
      <c r="J7062"/>
      <c r="K7062"/>
      <c r="N7062"/>
      <c r="O7062"/>
      <c r="P7062"/>
      <c r="Q7062"/>
      <c r="R7062"/>
      <c r="S7062" s="30"/>
    </row>
    <row r="7063" spans="1:19" x14ac:dyDescent="0.3">
      <c r="A7063" s="25"/>
      <c r="C7063"/>
      <c r="D7063"/>
      <c r="E7063"/>
      <c r="F7063"/>
      <c r="G7063"/>
      <c r="H7063" s="26"/>
      <c r="I7063" s="26"/>
      <c r="J7063"/>
      <c r="K7063"/>
      <c r="N7063"/>
      <c r="O7063"/>
      <c r="P7063"/>
      <c r="Q7063"/>
      <c r="R7063"/>
      <c r="S7063" s="30"/>
    </row>
    <row r="7064" spans="1:19" x14ac:dyDescent="0.3">
      <c r="A7064" s="25"/>
      <c r="C7064"/>
      <c r="D7064"/>
      <c r="E7064"/>
      <c r="F7064"/>
      <c r="G7064"/>
      <c r="H7064"/>
      <c r="I7064"/>
      <c r="J7064"/>
      <c r="K7064"/>
      <c r="N7064"/>
      <c r="O7064"/>
      <c r="P7064"/>
      <c r="Q7064"/>
      <c r="R7064"/>
      <c r="S7064" s="30"/>
    </row>
    <row r="7065" spans="1:19" x14ac:dyDescent="0.3">
      <c r="A7065" s="25"/>
      <c r="C7065"/>
      <c r="D7065"/>
      <c r="E7065"/>
      <c r="F7065"/>
      <c r="G7065"/>
      <c r="H7065" s="26"/>
      <c r="I7065" s="26"/>
      <c r="J7065"/>
      <c r="K7065"/>
      <c r="N7065"/>
      <c r="O7065"/>
      <c r="P7065"/>
      <c r="Q7065"/>
      <c r="R7065"/>
      <c r="S7065" s="30"/>
    </row>
    <row r="7066" spans="1:19" x14ac:dyDescent="0.3">
      <c r="A7066" s="25"/>
      <c r="C7066"/>
      <c r="D7066"/>
      <c r="E7066"/>
      <c r="F7066"/>
      <c r="G7066"/>
      <c r="H7066"/>
      <c r="I7066" s="26"/>
      <c r="J7066"/>
      <c r="K7066"/>
      <c r="N7066"/>
      <c r="O7066"/>
      <c r="P7066"/>
      <c r="Q7066"/>
      <c r="R7066"/>
      <c r="S7066" s="30"/>
    </row>
    <row r="7067" spans="1:19" x14ac:dyDescent="0.3">
      <c r="A7067" s="25"/>
      <c r="C7067"/>
      <c r="D7067"/>
      <c r="E7067"/>
      <c r="F7067"/>
      <c r="G7067"/>
      <c r="H7067"/>
      <c r="I7067" s="26"/>
      <c r="J7067"/>
      <c r="K7067"/>
      <c r="N7067"/>
      <c r="O7067"/>
      <c r="P7067"/>
      <c r="Q7067"/>
      <c r="R7067"/>
      <c r="S7067" s="30"/>
    </row>
    <row r="7068" spans="1:19" x14ac:dyDescent="0.3">
      <c r="A7068" s="25"/>
      <c r="C7068"/>
      <c r="D7068"/>
      <c r="E7068"/>
      <c r="F7068"/>
      <c r="G7068"/>
      <c r="H7068" s="26"/>
      <c r="I7068" s="14"/>
      <c r="J7068"/>
      <c r="K7068"/>
      <c r="N7068"/>
      <c r="O7068"/>
      <c r="P7068"/>
      <c r="Q7068"/>
      <c r="R7068"/>
      <c r="S7068" s="30"/>
    </row>
    <row r="7069" spans="1:19" x14ac:dyDescent="0.3">
      <c r="A7069" s="25"/>
      <c r="C7069"/>
      <c r="D7069"/>
      <c r="E7069"/>
      <c r="F7069"/>
      <c r="G7069"/>
      <c r="H7069" s="26"/>
      <c r="I7069" s="26"/>
      <c r="J7069"/>
      <c r="K7069"/>
      <c r="N7069"/>
      <c r="O7069"/>
      <c r="P7069"/>
      <c r="Q7069"/>
      <c r="R7069"/>
      <c r="S7069" s="30"/>
    </row>
    <row r="7070" spans="1:19" x14ac:dyDescent="0.3">
      <c r="A7070" s="25"/>
      <c r="C7070"/>
      <c r="D7070"/>
      <c r="E7070"/>
      <c r="F7070"/>
      <c r="G7070"/>
      <c r="H7070" s="26"/>
      <c r="I7070" s="26"/>
      <c r="J7070"/>
      <c r="K7070"/>
      <c r="N7070"/>
      <c r="O7070"/>
      <c r="P7070"/>
      <c r="Q7070"/>
      <c r="R7070"/>
      <c r="S7070" s="30"/>
    </row>
    <row r="7071" spans="1:19" x14ac:dyDescent="0.3">
      <c r="A7071" s="25"/>
      <c r="C7071"/>
      <c r="D7071"/>
      <c r="E7071"/>
      <c r="F7071"/>
      <c r="G7071"/>
      <c r="H7071" s="26"/>
      <c r="I7071" s="26"/>
      <c r="J7071"/>
      <c r="K7071"/>
      <c r="N7071"/>
      <c r="O7071"/>
      <c r="P7071"/>
      <c r="Q7071"/>
      <c r="R7071"/>
      <c r="S7071" s="30"/>
    </row>
    <row r="7072" spans="1:19" x14ac:dyDescent="0.3">
      <c r="A7072" s="25"/>
      <c r="C7072"/>
      <c r="D7072"/>
      <c r="E7072"/>
      <c r="F7072"/>
      <c r="G7072"/>
      <c r="H7072"/>
      <c r="I7072" s="26"/>
      <c r="J7072"/>
      <c r="K7072"/>
      <c r="N7072"/>
      <c r="O7072"/>
      <c r="P7072"/>
      <c r="Q7072"/>
      <c r="R7072"/>
      <c r="S7072" s="30"/>
    </row>
    <row r="7073" spans="1:19" x14ac:dyDescent="0.3">
      <c r="A7073" s="25"/>
      <c r="C7073"/>
      <c r="D7073"/>
      <c r="E7073"/>
      <c r="F7073"/>
      <c r="G7073"/>
      <c r="H7073"/>
      <c r="I7073" s="26"/>
      <c r="J7073"/>
      <c r="K7073"/>
      <c r="N7073"/>
      <c r="O7073"/>
      <c r="P7073"/>
      <c r="Q7073"/>
      <c r="R7073"/>
      <c r="S7073" s="30"/>
    </row>
    <row r="7074" spans="1:19" x14ac:dyDescent="0.3">
      <c r="A7074" s="25"/>
      <c r="C7074"/>
      <c r="D7074"/>
      <c r="E7074"/>
      <c r="F7074"/>
      <c r="G7074"/>
      <c r="H7074" s="26"/>
      <c r="I7074" s="14"/>
      <c r="J7074"/>
      <c r="K7074"/>
      <c r="N7074"/>
      <c r="O7074"/>
      <c r="P7074"/>
      <c r="Q7074"/>
      <c r="R7074"/>
      <c r="S7074" s="30"/>
    </row>
    <row r="7075" spans="1:19" x14ac:dyDescent="0.3">
      <c r="A7075" s="25"/>
      <c r="C7075"/>
      <c r="D7075"/>
      <c r="E7075"/>
      <c r="F7075"/>
      <c r="G7075"/>
      <c r="H7075" s="26"/>
      <c r="I7075" s="14"/>
      <c r="J7075"/>
      <c r="K7075"/>
      <c r="N7075"/>
      <c r="O7075"/>
      <c r="P7075"/>
      <c r="Q7075"/>
      <c r="R7075"/>
      <c r="S7075" s="30"/>
    </row>
    <row r="7076" spans="1:19" x14ac:dyDescent="0.3">
      <c r="A7076" s="25"/>
      <c r="C7076"/>
      <c r="D7076"/>
      <c r="E7076"/>
      <c r="F7076"/>
      <c r="G7076"/>
      <c r="H7076" s="26"/>
      <c r="I7076" s="26"/>
      <c r="J7076"/>
      <c r="K7076"/>
      <c r="N7076"/>
      <c r="O7076"/>
      <c r="P7076"/>
      <c r="Q7076"/>
      <c r="R7076"/>
      <c r="S7076" s="30"/>
    </row>
    <row r="7077" spans="1:19" x14ac:dyDescent="0.3">
      <c r="A7077" s="25"/>
      <c r="C7077"/>
      <c r="D7077"/>
      <c r="E7077"/>
      <c r="F7077"/>
      <c r="G7077"/>
      <c r="H7077" s="26"/>
      <c r="I7077" s="26"/>
      <c r="J7077"/>
      <c r="K7077"/>
      <c r="N7077"/>
      <c r="O7077"/>
      <c r="P7077"/>
      <c r="Q7077"/>
      <c r="R7077"/>
      <c r="S7077" s="30"/>
    </row>
    <row r="7078" spans="1:19" x14ac:dyDescent="0.3">
      <c r="A7078" s="25"/>
      <c r="C7078"/>
      <c r="D7078"/>
      <c r="E7078"/>
      <c r="F7078"/>
      <c r="G7078"/>
      <c r="H7078" s="26"/>
      <c r="I7078" s="14"/>
      <c r="J7078"/>
      <c r="K7078"/>
      <c r="N7078"/>
      <c r="O7078"/>
      <c r="P7078"/>
      <c r="Q7078"/>
      <c r="R7078"/>
      <c r="S7078" s="30"/>
    </row>
    <row r="7079" spans="1:19" x14ac:dyDescent="0.3">
      <c r="A7079" s="25"/>
      <c r="C7079"/>
      <c r="D7079"/>
      <c r="E7079"/>
      <c r="F7079"/>
      <c r="G7079"/>
      <c r="H7079"/>
      <c r="I7079" s="26"/>
      <c r="J7079"/>
      <c r="K7079"/>
      <c r="N7079"/>
      <c r="O7079"/>
      <c r="P7079"/>
      <c r="Q7079"/>
      <c r="R7079"/>
      <c r="S7079" s="30"/>
    </row>
    <row r="7080" spans="1:19" x14ac:dyDescent="0.3">
      <c r="A7080" s="25"/>
      <c r="C7080"/>
      <c r="D7080"/>
      <c r="E7080"/>
      <c r="F7080"/>
      <c r="G7080"/>
      <c r="H7080"/>
      <c r="I7080" s="26"/>
      <c r="J7080"/>
      <c r="K7080"/>
      <c r="N7080"/>
      <c r="O7080"/>
      <c r="P7080"/>
      <c r="Q7080"/>
      <c r="R7080"/>
      <c r="S7080" s="30"/>
    </row>
    <row r="7081" spans="1:19" x14ac:dyDescent="0.3">
      <c r="A7081" s="25"/>
      <c r="C7081"/>
      <c r="D7081"/>
      <c r="E7081"/>
      <c r="F7081"/>
      <c r="G7081"/>
      <c r="H7081" s="26"/>
      <c r="I7081" s="26"/>
      <c r="J7081"/>
      <c r="K7081"/>
      <c r="N7081"/>
      <c r="O7081"/>
      <c r="P7081"/>
      <c r="Q7081"/>
      <c r="R7081"/>
      <c r="S7081" s="30"/>
    </row>
    <row r="7082" spans="1:19" x14ac:dyDescent="0.3">
      <c r="A7082" s="25"/>
      <c r="C7082"/>
      <c r="D7082"/>
      <c r="E7082"/>
      <c r="F7082"/>
      <c r="G7082"/>
      <c r="H7082" s="26"/>
      <c r="I7082" s="14"/>
      <c r="J7082"/>
      <c r="K7082"/>
      <c r="N7082"/>
      <c r="O7082"/>
      <c r="P7082"/>
      <c r="Q7082"/>
      <c r="R7082"/>
      <c r="S7082" s="30"/>
    </row>
    <row r="7083" spans="1:19" x14ac:dyDescent="0.3">
      <c r="A7083" s="25"/>
      <c r="C7083"/>
      <c r="D7083"/>
      <c r="E7083"/>
      <c r="F7083"/>
      <c r="G7083"/>
      <c r="H7083"/>
      <c r="I7083" s="26"/>
      <c r="J7083"/>
      <c r="K7083"/>
      <c r="N7083"/>
      <c r="O7083"/>
      <c r="P7083"/>
      <c r="Q7083"/>
      <c r="R7083"/>
      <c r="S7083" s="30"/>
    </row>
    <row r="7084" spans="1:19" x14ac:dyDescent="0.3">
      <c r="A7084" s="25"/>
      <c r="C7084"/>
      <c r="D7084"/>
      <c r="E7084"/>
      <c r="F7084"/>
      <c r="G7084"/>
      <c r="H7084" s="26"/>
      <c r="I7084" s="14"/>
      <c r="J7084"/>
      <c r="K7084"/>
      <c r="N7084"/>
      <c r="O7084"/>
      <c r="P7084"/>
      <c r="Q7084"/>
      <c r="R7084"/>
      <c r="S7084" s="30"/>
    </row>
    <row r="7085" spans="1:19" x14ac:dyDescent="0.3">
      <c r="A7085" s="25"/>
      <c r="C7085"/>
      <c r="D7085"/>
      <c r="E7085"/>
      <c r="F7085"/>
      <c r="G7085"/>
      <c r="H7085" s="26"/>
      <c r="I7085" s="26"/>
      <c r="J7085"/>
      <c r="K7085"/>
      <c r="N7085"/>
      <c r="O7085"/>
      <c r="P7085"/>
      <c r="Q7085"/>
      <c r="R7085"/>
      <c r="S7085" s="30"/>
    </row>
    <row r="7086" spans="1:19" x14ac:dyDescent="0.3">
      <c r="A7086" s="25"/>
      <c r="C7086"/>
      <c r="D7086"/>
      <c r="E7086"/>
      <c r="F7086"/>
      <c r="G7086"/>
      <c r="H7086" s="26"/>
      <c r="I7086" s="26"/>
      <c r="J7086"/>
      <c r="K7086"/>
      <c r="N7086"/>
      <c r="O7086"/>
      <c r="P7086"/>
      <c r="Q7086"/>
      <c r="R7086"/>
      <c r="S7086" s="30"/>
    </row>
    <row r="7087" spans="1:19" x14ac:dyDescent="0.3">
      <c r="A7087" s="25"/>
      <c r="C7087"/>
      <c r="D7087"/>
      <c r="E7087"/>
      <c r="F7087"/>
      <c r="G7087"/>
      <c r="H7087"/>
      <c r="I7087" s="26"/>
      <c r="J7087"/>
      <c r="K7087"/>
      <c r="N7087"/>
      <c r="O7087"/>
      <c r="P7087"/>
      <c r="Q7087"/>
      <c r="R7087"/>
      <c r="S7087" s="30"/>
    </row>
    <row r="7088" spans="1:19" x14ac:dyDescent="0.3">
      <c r="A7088" s="25"/>
      <c r="C7088"/>
      <c r="D7088"/>
      <c r="E7088"/>
      <c r="F7088"/>
      <c r="G7088"/>
      <c r="H7088" s="26"/>
      <c r="I7088" s="26"/>
      <c r="J7088"/>
      <c r="K7088"/>
      <c r="N7088"/>
      <c r="O7088"/>
      <c r="P7088"/>
      <c r="Q7088"/>
      <c r="R7088"/>
      <c r="S7088" s="30"/>
    </row>
    <row r="7089" spans="1:19" x14ac:dyDescent="0.3">
      <c r="A7089" s="25"/>
      <c r="C7089"/>
      <c r="D7089"/>
      <c r="E7089"/>
      <c r="F7089"/>
      <c r="G7089"/>
      <c r="H7089"/>
      <c r="I7089" s="26"/>
      <c r="J7089"/>
      <c r="K7089"/>
      <c r="N7089"/>
      <c r="O7089"/>
      <c r="P7089"/>
      <c r="Q7089"/>
      <c r="R7089"/>
      <c r="S7089" s="30"/>
    </row>
    <row r="7090" spans="1:19" x14ac:dyDescent="0.3">
      <c r="A7090" s="25"/>
      <c r="C7090"/>
      <c r="D7090"/>
      <c r="E7090"/>
      <c r="F7090"/>
      <c r="G7090"/>
      <c r="H7090"/>
      <c r="I7090" s="14"/>
      <c r="J7090"/>
      <c r="K7090"/>
      <c r="N7090"/>
      <c r="O7090"/>
      <c r="P7090"/>
      <c r="Q7090"/>
      <c r="R7090"/>
      <c r="S7090" s="30"/>
    </row>
    <row r="7091" spans="1:19" x14ac:dyDescent="0.3">
      <c r="A7091" s="25"/>
      <c r="C7091"/>
      <c r="D7091"/>
      <c r="E7091"/>
      <c r="F7091"/>
      <c r="G7091"/>
      <c r="H7091" s="26"/>
      <c r="I7091" s="26"/>
      <c r="J7091"/>
      <c r="K7091"/>
      <c r="N7091"/>
      <c r="O7091"/>
      <c r="P7091"/>
      <c r="Q7091"/>
      <c r="R7091"/>
      <c r="S7091" s="30"/>
    </row>
    <row r="7092" spans="1:19" x14ac:dyDescent="0.3">
      <c r="A7092" s="25"/>
      <c r="C7092"/>
      <c r="D7092"/>
      <c r="E7092"/>
      <c r="F7092"/>
      <c r="G7092"/>
      <c r="H7092"/>
      <c r="I7092" s="26"/>
      <c r="J7092"/>
      <c r="K7092"/>
      <c r="N7092"/>
      <c r="O7092"/>
      <c r="P7092"/>
      <c r="Q7092"/>
      <c r="R7092"/>
      <c r="S7092" s="30"/>
    </row>
    <row r="7093" spans="1:19" x14ac:dyDescent="0.3">
      <c r="A7093" s="25"/>
      <c r="C7093"/>
      <c r="D7093"/>
      <c r="E7093"/>
      <c r="F7093"/>
      <c r="G7093"/>
      <c r="H7093" s="26"/>
      <c r="I7093" s="14"/>
      <c r="J7093"/>
      <c r="K7093"/>
      <c r="N7093"/>
      <c r="O7093"/>
      <c r="P7093"/>
      <c r="Q7093"/>
      <c r="R7093"/>
      <c r="S7093" s="30"/>
    </row>
    <row r="7094" spans="1:19" x14ac:dyDescent="0.3">
      <c r="A7094" s="25"/>
      <c r="C7094"/>
      <c r="D7094"/>
      <c r="E7094"/>
      <c r="F7094"/>
      <c r="G7094"/>
      <c r="H7094"/>
      <c r="I7094" s="26"/>
      <c r="J7094"/>
      <c r="K7094"/>
      <c r="N7094"/>
      <c r="O7094"/>
      <c r="P7094"/>
      <c r="Q7094"/>
      <c r="R7094"/>
      <c r="S7094" s="30"/>
    </row>
    <row r="7095" spans="1:19" x14ac:dyDescent="0.3">
      <c r="A7095" s="25"/>
      <c r="C7095"/>
      <c r="D7095"/>
      <c r="E7095"/>
      <c r="F7095"/>
      <c r="G7095"/>
      <c r="H7095"/>
      <c r="I7095" s="26"/>
      <c r="J7095"/>
      <c r="K7095"/>
      <c r="N7095"/>
      <c r="O7095"/>
      <c r="P7095"/>
      <c r="Q7095"/>
      <c r="R7095"/>
      <c r="S7095" s="30"/>
    </row>
    <row r="7096" spans="1:19" x14ac:dyDescent="0.3">
      <c r="A7096" s="25"/>
      <c r="C7096"/>
      <c r="D7096"/>
      <c r="E7096"/>
      <c r="F7096"/>
      <c r="G7096"/>
      <c r="H7096" s="26"/>
      <c r="I7096" s="26"/>
      <c r="J7096"/>
      <c r="K7096"/>
      <c r="N7096"/>
      <c r="O7096"/>
      <c r="P7096"/>
      <c r="Q7096"/>
      <c r="R7096"/>
      <c r="S7096" s="30"/>
    </row>
    <row r="7097" spans="1:19" x14ac:dyDescent="0.3">
      <c r="A7097" s="25"/>
      <c r="C7097"/>
      <c r="D7097"/>
      <c r="E7097"/>
      <c r="F7097"/>
      <c r="G7097"/>
      <c r="H7097" s="26"/>
      <c r="I7097" s="26"/>
      <c r="J7097"/>
      <c r="K7097"/>
      <c r="N7097"/>
      <c r="O7097"/>
      <c r="P7097"/>
      <c r="Q7097"/>
      <c r="R7097"/>
      <c r="S7097" s="30"/>
    </row>
    <row r="7098" spans="1:19" x14ac:dyDescent="0.3">
      <c r="A7098" s="25"/>
      <c r="C7098"/>
      <c r="D7098"/>
      <c r="E7098"/>
      <c r="F7098"/>
      <c r="G7098"/>
      <c r="H7098"/>
      <c r="I7098" s="26"/>
      <c r="J7098"/>
      <c r="K7098"/>
      <c r="N7098"/>
      <c r="O7098"/>
      <c r="P7098"/>
      <c r="Q7098"/>
      <c r="R7098"/>
      <c r="S7098" s="30"/>
    </row>
    <row r="7099" spans="1:19" x14ac:dyDescent="0.3">
      <c r="A7099" s="25"/>
      <c r="C7099"/>
      <c r="D7099"/>
      <c r="E7099"/>
      <c r="F7099"/>
      <c r="G7099"/>
      <c r="H7099"/>
      <c r="I7099" s="26"/>
      <c r="J7099"/>
      <c r="K7099"/>
      <c r="N7099"/>
      <c r="O7099"/>
      <c r="P7099"/>
      <c r="Q7099"/>
      <c r="R7099"/>
      <c r="S7099" s="30"/>
    </row>
    <row r="7100" spans="1:19" x14ac:dyDescent="0.3">
      <c r="A7100" s="25"/>
      <c r="C7100"/>
      <c r="D7100"/>
      <c r="E7100"/>
      <c r="F7100"/>
      <c r="G7100"/>
      <c r="H7100"/>
      <c r="I7100" s="26"/>
      <c r="J7100"/>
      <c r="K7100"/>
      <c r="N7100"/>
      <c r="O7100"/>
      <c r="P7100"/>
      <c r="Q7100"/>
      <c r="R7100"/>
      <c r="S7100" s="30"/>
    </row>
    <row r="7101" spans="1:19" x14ac:dyDescent="0.3">
      <c r="A7101" s="25"/>
      <c r="C7101"/>
      <c r="D7101"/>
      <c r="E7101"/>
      <c r="F7101"/>
      <c r="G7101"/>
      <c r="H7101"/>
      <c r="I7101" s="26"/>
      <c r="J7101"/>
      <c r="K7101"/>
      <c r="N7101"/>
      <c r="O7101"/>
      <c r="P7101"/>
      <c r="Q7101"/>
      <c r="R7101"/>
      <c r="S7101" s="30"/>
    </row>
    <row r="7102" spans="1:19" x14ac:dyDescent="0.3">
      <c r="A7102" s="25"/>
      <c r="C7102"/>
      <c r="D7102"/>
      <c r="E7102"/>
      <c r="F7102"/>
      <c r="G7102"/>
      <c r="H7102" s="26"/>
      <c r="I7102" s="14"/>
      <c r="J7102"/>
      <c r="K7102"/>
      <c r="N7102"/>
      <c r="O7102"/>
      <c r="P7102"/>
      <c r="Q7102"/>
      <c r="R7102"/>
      <c r="S7102" s="30"/>
    </row>
    <row r="7103" spans="1:19" x14ac:dyDescent="0.3">
      <c r="A7103" s="25"/>
      <c r="C7103"/>
      <c r="D7103"/>
      <c r="E7103"/>
      <c r="F7103"/>
      <c r="G7103"/>
      <c r="H7103" s="26"/>
      <c r="I7103" s="26"/>
      <c r="J7103"/>
      <c r="K7103"/>
      <c r="N7103"/>
      <c r="O7103"/>
      <c r="P7103"/>
      <c r="Q7103"/>
      <c r="R7103"/>
      <c r="S7103" s="30"/>
    </row>
    <row r="7104" spans="1:19" x14ac:dyDescent="0.3">
      <c r="A7104" s="25"/>
      <c r="C7104"/>
      <c r="D7104"/>
      <c r="E7104"/>
      <c r="F7104"/>
      <c r="G7104"/>
      <c r="H7104"/>
      <c r="I7104" s="26"/>
      <c r="J7104"/>
      <c r="K7104"/>
      <c r="N7104"/>
      <c r="O7104"/>
      <c r="P7104"/>
      <c r="Q7104"/>
      <c r="R7104"/>
      <c r="S7104" s="30"/>
    </row>
    <row r="7105" spans="1:19" x14ac:dyDescent="0.3">
      <c r="A7105" s="25"/>
      <c r="C7105"/>
      <c r="D7105"/>
      <c r="E7105"/>
      <c r="F7105"/>
      <c r="G7105"/>
      <c r="H7105"/>
      <c r="I7105" s="26"/>
      <c r="J7105"/>
      <c r="K7105"/>
      <c r="N7105"/>
      <c r="O7105"/>
      <c r="P7105"/>
      <c r="Q7105"/>
      <c r="R7105"/>
      <c r="S7105" s="30"/>
    </row>
    <row r="7106" spans="1:19" x14ac:dyDescent="0.3">
      <c r="A7106" s="25"/>
      <c r="C7106"/>
      <c r="D7106"/>
      <c r="E7106"/>
      <c r="F7106"/>
      <c r="G7106"/>
      <c r="H7106"/>
      <c r="I7106"/>
      <c r="J7106"/>
      <c r="K7106"/>
      <c r="N7106"/>
      <c r="O7106"/>
      <c r="P7106"/>
      <c r="Q7106"/>
      <c r="R7106"/>
      <c r="S7106" s="30"/>
    </row>
    <row r="7107" spans="1:19" x14ac:dyDescent="0.3">
      <c r="A7107" s="25"/>
      <c r="C7107"/>
      <c r="D7107"/>
      <c r="E7107"/>
      <c r="F7107"/>
      <c r="G7107"/>
      <c r="H7107"/>
      <c r="I7107" s="26"/>
      <c r="J7107"/>
      <c r="K7107"/>
      <c r="N7107"/>
      <c r="O7107"/>
      <c r="P7107"/>
      <c r="Q7107"/>
      <c r="R7107"/>
      <c r="S7107" s="30"/>
    </row>
    <row r="7108" spans="1:19" x14ac:dyDescent="0.3">
      <c r="A7108" s="25"/>
      <c r="C7108"/>
      <c r="D7108"/>
      <c r="E7108"/>
      <c r="F7108"/>
      <c r="G7108"/>
      <c r="H7108" s="26"/>
      <c r="I7108" s="26"/>
      <c r="J7108"/>
      <c r="K7108"/>
      <c r="N7108"/>
      <c r="O7108"/>
      <c r="P7108"/>
      <c r="Q7108"/>
      <c r="R7108"/>
      <c r="S7108" s="30"/>
    </row>
    <row r="7109" spans="1:19" x14ac:dyDescent="0.3">
      <c r="A7109" s="25"/>
      <c r="C7109"/>
      <c r="D7109"/>
      <c r="E7109"/>
      <c r="F7109"/>
      <c r="G7109"/>
      <c r="H7109" s="26"/>
      <c r="I7109" s="26"/>
      <c r="J7109"/>
      <c r="K7109"/>
      <c r="N7109"/>
      <c r="O7109"/>
      <c r="P7109"/>
      <c r="Q7109"/>
      <c r="R7109"/>
      <c r="S7109" s="30"/>
    </row>
    <row r="7110" spans="1:19" x14ac:dyDescent="0.3">
      <c r="A7110" s="25"/>
      <c r="C7110"/>
      <c r="D7110"/>
      <c r="E7110"/>
      <c r="F7110"/>
      <c r="G7110"/>
      <c r="H7110" s="26"/>
      <c r="I7110" s="14"/>
      <c r="J7110"/>
      <c r="K7110"/>
      <c r="N7110"/>
      <c r="O7110"/>
      <c r="P7110"/>
      <c r="Q7110"/>
      <c r="R7110"/>
      <c r="S7110" s="30"/>
    </row>
    <row r="7111" spans="1:19" x14ac:dyDescent="0.3">
      <c r="A7111" s="25"/>
      <c r="C7111"/>
      <c r="D7111"/>
      <c r="E7111"/>
      <c r="F7111"/>
      <c r="G7111"/>
      <c r="H7111" s="26"/>
      <c r="I7111" s="26"/>
      <c r="J7111"/>
      <c r="K7111"/>
      <c r="N7111"/>
      <c r="O7111"/>
      <c r="P7111"/>
      <c r="Q7111"/>
      <c r="R7111"/>
      <c r="S7111" s="30"/>
    </row>
    <row r="7112" spans="1:19" x14ac:dyDescent="0.3">
      <c r="A7112" s="25"/>
      <c r="C7112"/>
      <c r="D7112"/>
      <c r="E7112"/>
      <c r="F7112"/>
      <c r="G7112"/>
      <c r="H7112" s="26"/>
      <c r="I7112" s="26"/>
      <c r="J7112"/>
      <c r="K7112"/>
      <c r="N7112"/>
      <c r="O7112"/>
      <c r="P7112"/>
      <c r="Q7112"/>
      <c r="R7112"/>
      <c r="S7112" s="30"/>
    </row>
    <row r="7113" spans="1:19" x14ac:dyDescent="0.3">
      <c r="A7113" s="25"/>
      <c r="C7113"/>
      <c r="D7113"/>
      <c r="E7113"/>
      <c r="F7113"/>
      <c r="G7113"/>
      <c r="H7113" s="26"/>
      <c r="I7113" s="14"/>
      <c r="J7113"/>
      <c r="K7113"/>
      <c r="N7113"/>
      <c r="O7113"/>
      <c r="P7113"/>
      <c r="Q7113"/>
      <c r="R7113"/>
      <c r="S7113" s="30"/>
    </row>
    <row r="7114" spans="1:19" x14ac:dyDescent="0.3">
      <c r="A7114" s="25"/>
      <c r="C7114"/>
      <c r="D7114"/>
      <c r="E7114"/>
      <c r="F7114"/>
      <c r="G7114"/>
      <c r="H7114" s="26"/>
      <c r="I7114" s="26"/>
      <c r="J7114"/>
      <c r="K7114"/>
      <c r="N7114"/>
      <c r="O7114"/>
      <c r="P7114"/>
      <c r="Q7114"/>
      <c r="R7114"/>
      <c r="S7114" s="30"/>
    </row>
    <row r="7115" spans="1:19" x14ac:dyDescent="0.3">
      <c r="A7115" s="25"/>
      <c r="C7115"/>
      <c r="D7115"/>
      <c r="E7115"/>
      <c r="F7115"/>
      <c r="G7115"/>
      <c r="H7115"/>
      <c r="I7115" s="26"/>
      <c r="J7115"/>
      <c r="K7115"/>
      <c r="N7115"/>
      <c r="O7115"/>
      <c r="P7115"/>
      <c r="Q7115"/>
      <c r="R7115"/>
      <c r="S7115" s="30"/>
    </row>
    <row r="7116" spans="1:19" x14ac:dyDescent="0.3">
      <c r="A7116" s="25"/>
      <c r="C7116"/>
      <c r="D7116"/>
      <c r="E7116"/>
      <c r="F7116"/>
      <c r="G7116"/>
      <c r="H7116" s="26"/>
      <c r="I7116" s="26"/>
      <c r="J7116"/>
      <c r="K7116"/>
      <c r="N7116"/>
      <c r="O7116"/>
      <c r="P7116"/>
      <c r="Q7116"/>
      <c r="R7116"/>
      <c r="S7116" s="30"/>
    </row>
    <row r="7117" spans="1:19" x14ac:dyDescent="0.3">
      <c r="A7117" s="25"/>
      <c r="C7117"/>
      <c r="D7117"/>
      <c r="E7117"/>
      <c r="F7117"/>
      <c r="G7117"/>
      <c r="H7117" s="26"/>
      <c r="I7117" s="26"/>
      <c r="J7117"/>
      <c r="K7117"/>
      <c r="N7117"/>
      <c r="O7117"/>
      <c r="P7117"/>
      <c r="Q7117"/>
      <c r="R7117"/>
      <c r="S7117" s="30"/>
    </row>
    <row r="7118" spans="1:19" x14ac:dyDescent="0.3">
      <c r="A7118" s="25"/>
      <c r="C7118"/>
      <c r="D7118"/>
      <c r="E7118"/>
      <c r="F7118"/>
      <c r="G7118"/>
      <c r="H7118"/>
      <c r="I7118" s="26"/>
      <c r="J7118"/>
      <c r="K7118"/>
      <c r="N7118"/>
      <c r="O7118"/>
      <c r="P7118"/>
      <c r="Q7118"/>
      <c r="R7118"/>
      <c r="S7118" s="30"/>
    </row>
    <row r="7119" spans="1:19" x14ac:dyDescent="0.3">
      <c r="A7119" s="25"/>
      <c r="C7119"/>
      <c r="D7119"/>
      <c r="E7119"/>
      <c r="F7119"/>
      <c r="G7119"/>
      <c r="H7119" s="26"/>
      <c r="I7119" s="26"/>
      <c r="J7119"/>
      <c r="K7119"/>
      <c r="N7119"/>
      <c r="O7119"/>
      <c r="P7119"/>
      <c r="Q7119"/>
      <c r="R7119"/>
      <c r="S7119" s="30"/>
    </row>
    <row r="7120" spans="1:19" x14ac:dyDescent="0.3">
      <c r="A7120" s="25"/>
      <c r="C7120"/>
      <c r="D7120"/>
      <c r="E7120"/>
      <c r="F7120"/>
      <c r="G7120"/>
      <c r="H7120" s="26"/>
      <c r="I7120" s="14"/>
      <c r="J7120"/>
      <c r="K7120"/>
      <c r="N7120"/>
      <c r="O7120"/>
      <c r="P7120"/>
      <c r="Q7120"/>
      <c r="R7120"/>
      <c r="S7120" s="30"/>
    </row>
    <row r="7121" spans="1:19" x14ac:dyDescent="0.3">
      <c r="A7121" s="25"/>
      <c r="C7121"/>
      <c r="D7121"/>
      <c r="E7121"/>
      <c r="F7121"/>
      <c r="G7121"/>
      <c r="H7121" s="26"/>
      <c r="I7121" s="14"/>
      <c r="J7121"/>
      <c r="K7121"/>
      <c r="N7121"/>
      <c r="O7121"/>
      <c r="P7121"/>
      <c r="Q7121"/>
      <c r="R7121"/>
      <c r="S7121" s="30"/>
    </row>
    <row r="7122" spans="1:19" x14ac:dyDescent="0.3">
      <c r="A7122" s="25"/>
      <c r="C7122"/>
      <c r="D7122"/>
      <c r="E7122"/>
      <c r="F7122"/>
      <c r="G7122"/>
      <c r="H7122" s="26"/>
      <c r="I7122" s="26"/>
      <c r="J7122"/>
      <c r="K7122"/>
      <c r="N7122"/>
      <c r="O7122"/>
      <c r="P7122"/>
      <c r="Q7122"/>
      <c r="R7122"/>
      <c r="S7122" s="30"/>
    </row>
    <row r="7123" spans="1:19" x14ac:dyDescent="0.3">
      <c r="A7123" s="25"/>
      <c r="C7123"/>
      <c r="D7123"/>
      <c r="E7123"/>
      <c r="F7123"/>
      <c r="G7123"/>
      <c r="H7123" s="26"/>
      <c r="I7123" s="14"/>
      <c r="J7123"/>
      <c r="K7123"/>
      <c r="N7123"/>
      <c r="O7123"/>
      <c r="P7123"/>
      <c r="Q7123"/>
      <c r="R7123"/>
      <c r="S7123" s="30"/>
    </row>
    <row r="7124" spans="1:19" x14ac:dyDescent="0.3">
      <c r="A7124" s="25"/>
      <c r="C7124"/>
      <c r="D7124"/>
      <c r="E7124"/>
      <c r="F7124"/>
      <c r="G7124"/>
      <c r="H7124" s="26"/>
      <c r="I7124" s="26"/>
      <c r="J7124"/>
      <c r="K7124"/>
      <c r="N7124"/>
      <c r="O7124"/>
      <c r="P7124"/>
      <c r="Q7124"/>
      <c r="R7124"/>
      <c r="S7124" s="30"/>
    </row>
    <row r="7125" spans="1:19" x14ac:dyDescent="0.3">
      <c r="A7125" s="25"/>
      <c r="C7125"/>
      <c r="D7125"/>
      <c r="E7125"/>
      <c r="F7125"/>
      <c r="G7125"/>
      <c r="H7125"/>
      <c r="I7125" s="26"/>
      <c r="J7125"/>
      <c r="K7125"/>
      <c r="N7125"/>
      <c r="O7125"/>
      <c r="P7125"/>
      <c r="Q7125"/>
      <c r="R7125"/>
      <c r="S7125" s="30"/>
    </row>
    <row r="7126" spans="1:19" x14ac:dyDescent="0.3">
      <c r="A7126" s="25"/>
      <c r="C7126"/>
      <c r="D7126"/>
      <c r="E7126"/>
      <c r="F7126"/>
      <c r="G7126"/>
      <c r="H7126" s="26"/>
      <c r="I7126" s="26"/>
      <c r="J7126"/>
      <c r="K7126"/>
      <c r="N7126"/>
      <c r="O7126"/>
      <c r="P7126"/>
      <c r="Q7126"/>
      <c r="R7126"/>
      <c r="S7126" s="30"/>
    </row>
    <row r="7127" spans="1:19" x14ac:dyDescent="0.3">
      <c r="A7127" s="25"/>
      <c r="C7127"/>
      <c r="D7127"/>
      <c r="E7127"/>
      <c r="F7127"/>
      <c r="G7127"/>
      <c r="H7127" s="26"/>
      <c r="I7127" s="26"/>
      <c r="J7127"/>
      <c r="K7127"/>
      <c r="N7127"/>
      <c r="O7127"/>
      <c r="P7127"/>
      <c r="Q7127"/>
      <c r="R7127"/>
      <c r="S7127" s="30"/>
    </row>
    <row r="7128" spans="1:19" x14ac:dyDescent="0.3">
      <c r="A7128" s="25"/>
      <c r="C7128"/>
      <c r="D7128"/>
      <c r="E7128"/>
      <c r="F7128"/>
      <c r="G7128"/>
      <c r="H7128" s="14"/>
      <c r="I7128" s="26"/>
      <c r="J7128"/>
      <c r="K7128"/>
      <c r="N7128"/>
      <c r="O7128"/>
      <c r="P7128"/>
      <c r="Q7128"/>
      <c r="R7128"/>
      <c r="S7128" s="30"/>
    </row>
    <row r="7129" spans="1:19" x14ac:dyDescent="0.3">
      <c r="A7129" s="25"/>
      <c r="C7129"/>
      <c r="D7129"/>
      <c r="E7129"/>
      <c r="F7129"/>
      <c r="G7129"/>
      <c r="H7129"/>
      <c r="I7129" s="14"/>
      <c r="J7129"/>
      <c r="K7129"/>
      <c r="N7129"/>
      <c r="O7129"/>
      <c r="P7129"/>
      <c r="Q7129"/>
      <c r="R7129"/>
      <c r="S7129" s="30"/>
    </row>
    <row r="7130" spans="1:19" x14ac:dyDescent="0.3">
      <c r="A7130" s="25"/>
      <c r="C7130"/>
      <c r="D7130"/>
      <c r="E7130"/>
      <c r="F7130"/>
      <c r="G7130"/>
      <c r="H7130" s="26"/>
      <c r="I7130" s="26"/>
      <c r="J7130"/>
      <c r="K7130"/>
      <c r="N7130"/>
      <c r="O7130"/>
      <c r="P7130"/>
      <c r="Q7130"/>
      <c r="R7130"/>
      <c r="S7130" s="30"/>
    </row>
    <row r="7131" spans="1:19" x14ac:dyDescent="0.3">
      <c r="A7131" s="25"/>
      <c r="C7131"/>
      <c r="D7131"/>
      <c r="E7131"/>
      <c r="F7131"/>
      <c r="G7131"/>
      <c r="H7131" s="26"/>
      <c r="I7131" s="14"/>
      <c r="J7131"/>
      <c r="K7131"/>
      <c r="N7131"/>
      <c r="O7131"/>
      <c r="P7131"/>
      <c r="Q7131"/>
      <c r="R7131"/>
      <c r="S7131" s="30"/>
    </row>
    <row r="7132" spans="1:19" x14ac:dyDescent="0.3">
      <c r="A7132" s="25"/>
      <c r="C7132"/>
      <c r="D7132"/>
      <c r="E7132"/>
      <c r="F7132"/>
      <c r="G7132"/>
      <c r="H7132" s="26"/>
      <c r="I7132" s="14"/>
      <c r="J7132"/>
      <c r="K7132"/>
      <c r="N7132"/>
      <c r="O7132"/>
      <c r="P7132"/>
      <c r="Q7132"/>
      <c r="R7132"/>
      <c r="S7132" s="30"/>
    </row>
    <row r="7133" spans="1:19" x14ac:dyDescent="0.3">
      <c r="A7133" s="25"/>
      <c r="C7133"/>
      <c r="D7133"/>
      <c r="E7133"/>
      <c r="F7133"/>
      <c r="G7133"/>
      <c r="H7133" s="26"/>
      <c r="I7133" s="26"/>
      <c r="J7133"/>
      <c r="K7133"/>
      <c r="N7133"/>
      <c r="O7133"/>
      <c r="P7133"/>
      <c r="Q7133"/>
      <c r="R7133"/>
      <c r="S7133" s="30"/>
    </row>
    <row r="7134" spans="1:19" x14ac:dyDescent="0.3">
      <c r="A7134" s="25"/>
      <c r="C7134"/>
      <c r="D7134"/>
      <c r="E7134"/>
      <c r="F7134"/>
      <c r="G7134"/>
      <c r="H7134"/>
      <c r="I7134" s="26"/>
      <c r="J7134"/>
      <c r="K7134"/>
      <c r="N7134"/>
      <c r="O7134"/>
      <c r="P7134"/>
      <c r="Q7134"/>
      <c r="R7134"/>
      <c r="S7134" s="30"/>
    </row>
    <row r="7135" spans="1:19" x14ac:dyDescent="0.3">
      <c r="A7135" s="25"/>
      <c r="C7135"/>
      <c r="D7135"/>
      <c r="E7135"/>
      <c r="F7135"/>
      <c r="G7135"/>
      <c r="H7135" s="26"/>
      <c r="I7135" s="14"/>
      <c r="J7135"/>
      <c r="K7135"/>
      <c r="N7135"/>
      <c r="O7135"/>
      <c r="P7135"/>
      <c r="Q7135"/>
      <c r="R7135"/>
      <c r="S7135" s="30"/>
    </row>
    <row r="7136" spans="1:19" x14ac:dyDescent="0.3">
      <c r="A7136" s="25"/>
      <c r="C7136"/>
      <c r="D7136"/>
      <c r="E7136"/>
      <c r="F7136"/>
      <c r="G7136"/>
      <c r="H7136"/>
      <c r="I7136" s="26"/>
      <c r="J7136"/>
      <c r="K7136"/>
      <c r="N7136"/>
      <c r="O7136"/>
      <c r="P7136"/>
      <c r="Q7136"/>
      <c r="R7136"/>
      <c r="S7136" s="30"/>
    </row>
    <row r="7137" spans="1:19" x14ac:dyDescent="0.3">
      <c r="A7137" s="25"/>
      <c r="C7137"/>
      <c r="D7137"/>
      <c r="E7137"/>
      <c r="F7137"/>
      <c r="G7137"/>
      <c r="H7137"/>
      <c r="I7137" s="26"/>
      <c r="J7137"/>
      <c r="K7137"/>
      <c r="N7137"/>
      <c r="O7137"/>
      <c r="P7137"/>
      <c r="Q7137"/>
      <c r="R7137"/>
      <c r="S7137" s="30"/>
    </row>
    <row r="7138" spans="1:19" x14ac:dyDescent="0.3">
      <c r="A7138" s="25"/>
      <c r="C7138"/>
      <c r="D7138"/>
      <c r="E7138"/>
      <c r="F7138"/>
      <c r="G7138"/>
      <c r="H7138"/>
      <c r="I7138" s="26"/>
      <c r="J7138"/>
      <c r="K7138"/>
      <c r="N7138"/>
      <c r="O7138"/>
      <c r="P7138"/>
      <c r="Q7138"/>
      <c r="R7138"/>
      <c r="S7138" s="30"/>
    </row>
    <row r="7139" spans="1:19" x14ac:dyDescent="0.3">
      <c r="A7139" s="25"/>
      <c r="C7139"/>
      <c r="D7139"/>
      <c r="E7139"/>
      <c r="F7139"/>
      <c r="G7139"/>
      <c r="H7139"/>
      <c r="I7139" s="26"/>
      <c r="J7139"/>
      <c r="K7139"/>
      <c r="N7139"/>
      <c r="O7139"/>
      <c r="P7139"/>
      <c r="Q7139"/>
      <c r="R7139"/>
      <c r="S7139" s="30"/>
    </row>
    <row r="7140" spans="1:19" x14ac:dyDescent="0.3">
      <c r="A7140" s="25"/>
      <c r="C7140"/>
      <c r="D7140"/>
      <c r="E7140"/>
      <c r="F7140"/>
      <c r="G7140"/>
      <c r="H7140"/>
      <c r="I7140" s="26"/>
      <c r="J7140"/>
      <c r="K7140"/>
      <c r="N7140"/>
      <c r="O7140"/>
      <c r="P7140"/>
      <c r="Q7140"/>
      <c r="R7140"/>
      <c r="S7140" s="30"/>
    </row>
    <row r="7141" spans="1:19" x14ac:dyDescent="0.3">
      <c r="A7141" s="25"/>
      <c r="C7141"/>
      <c r="D7141"/>
      <c r="E7141"/>
      <c r="F7141"/>
      <c r="G7141"/>
      <c r="H7141" s="26"/>
      <c r="I7141" s="26"/>
      <c r="J7141"/>
      <c r="K7141"/>
      <c r="N7141"/>
      <c r="O7141"/>
      <c r="P7141"/>
      <c r="Q7141"/>
      <c r="R7141"/>
      <c r="S7141" s="30"/>
    </row>
    <row r="7142" spans="1:19" x14ac:dyDescent="0.3">
      <c r="A7142" s="25"/>
      <c r="C7142"/>
      <c r="D7142"/>
      <c r="E7142"/>
      <c r="F7142"/>
      <c r="G7142"/>
      <c r="H7142" s="26"/>
      <c r="I7142" s="26"/>
      <c r="J7142"/>
      <c r="K7142"/>
      <c r="N7142"/>
      <c r="O7142"/>
      <c r="P7142"/>
      <c r="Q7142"/>
      <c r="R7142"/>
      <c r="S7142" s="30"/>
    </row>
    <row r="7143" spans="1:19" x14ac:dyDescent="0.3">
      <c r="A7143" s="25"/>
      <c r="C7143"/>
      <c r="D7143"/>
      <c r="E7143"/>
      <c r="F7143"/>
      <c r="G7143"/>
      <c r="H7143" s="26"/>
      <c r="I7143" s="26"/>
      <c r="J7143"/>
      <c r="K7143"/>
      <c r="N7143"/>
      <c r="O7143"/>
      <c r="P7143"/>
      <c r="Q7143"/>
      <c r="R7143"/>
      <c r="S7143" s="30"/>
    </row>
    <row r="7144" spans="1:19" x14ac:dyDescent="0.3">
      <c r="A7144" s="25"/>
      <c r="C7144"/>
      <c r="D7144"/>
      <c r="E7144"/>
      <c r="F7144"/>
      <c r="G7144"/>
      <c r="H7144" s="26"/>
      <c r="I7144" s="26"/>
      <c r="J7144"/>
      <c r="K7144"/>
      <c r="N7144"/>
      <c r="O7144"/>
      <c r="P7144"/>
      <c r="Q7144"/>
      <c r="R7144"/>
      <c r="S7144" s="30"/>
    </row>
    <row r="7145" spans="1:19" x14ac:dyDescent="0.3">
      <c r="A7145" s="25"/>
      <c r="C7145"/>
      <c r="D7145"/>
      <c r="E7145"/>
      <c r="F7145"/>
      <c r="G7145"/>
      <c r="H7145" s="26"/>
      <c r="I7145" s="26"/>
      <c r="J7145"/>
      <c r="K7145"/>
      <c r="N7145"/>
      <c r="O7145"/>
      <c r="P7145"/>
      <c r="Q7145"/>
      <c r="R7145"/>
      <c r="S7145" s="30"/>
    </row>
    <row r="7146" spans="1:19" x14ac:dyDescent="0.3">
      <c r="A7146" s="25"/>
      <c r="C7146"/>
      <c r="D7146"/>
      <c r="E7146"/>
      <c r="F7146"/>
      <c r="G7146"/>
      <c r="H7146" s="26"/>
      <c r="I7146" s="26"/>
      <c r="J7146"/>
      <c r="K7146"/>
      <c r="N7146"/>
      <c r="O7146"/>
      <c r="P7146"/>
      <c r="Q7146"/>
      <c r="R7146"/>
      <c r="S7146" s="30"/>
    </row>
    <row r="7147" spans="1:19" x14ac:dyDescent="0.3">
      <c r="A7147" s="25"/>
      <c r="C7147"/>
      <c r="D7147"/>
      <c r="E7147"/>
      <c r="F7147"/>
      <c r="G7147"/>
      <c r="H7147" s="26"/>
      <c r="I7147" s="14"/>
      <c r="J7147"/>
      <c r="K7147"/>
      <c r="N7147"/>
      <c r="O7147"/>
      <c r="P7147"/>
      <c r="Q7147"/>
      <c r="R7147"/>
      <c r="S7147" s="30"/>
    </row>
    <row r="7148" spans="1:19" x14ac:dyDescent="0.3">
      <c r="A7148" s="25"/>
      <c r="C7148"/>
      <c r="D7148"/>
      <c r="E7148"/>
      <c r="F7148"/>
      <c r="G7148"/>
      <c r="H7148" s="26"/>
      <c r="I7148" s="26"/>
      <c r="J7148"/>
      <c r="K7148"/>
      <c r="N7148"/>
      <c r="O7148"/>
      <c r="P7148"/>
      <c r="Q7148"/>
      <c r="R7148"/>
      <c r="S7148" s="30"/>
    </row>
    <row r="7149" spans="1:19" x14ac:dyDescent="0.3">
      <c r="A7149" s="25"/>
      <c r="C7149"/>
      <c r="D7149"/>
      <c r="E7149"/>
      <c r="F7149"/>
      <c r="G7149"/>
      <c r="H7149" s="26"/>
      <c r="I7149" s="26"/>
      <c r="J7149"/>
      <c r="K7149"/>
      <c r="N7149"/>
      <c r="O7149"/>
      <c r="P7149"/>
      <c r="Q7149"/>
      <c r="R7149"/>
      <c r="S7149" s="30"/>
    </row>
    <row r="7150" spans="1:19" x14ac:dyDescent="0.3">
      <c r="A7150" s="25"/>
      <c r="C7150"/>
      <c r="D7150"/>
      <c r="E7150"/>
      <c r="F7150"/>
      <c r="G7150"/>
      <c r="H7150" s="26"/>
      <c r="I7150" s="14"/>
      <c r="J7150"/>
      <c r="K7150"/>
      <c r="N7150"/>
      <c r="O7150"/>
      <c r="P7150"/>
      <c r="Q7150"/>
      <c r="R7150"/>
      <c r="S7150" s="30"/>
    </row>
    <row r="7151" spans="1:19" x14ac:dyDescent="0.3">
      <c r="A7151" s="25"/>
      <c r="C7151"/>
      <c r="D7151"/>
      <c r="E7151"/>
      <c r="F7151"/>
      <c r="G7151"/>
      <c r="H7151" s="26"/>
      <c r="I7151" s="26"/>
      <c r="J7151"/>
      <c r="K7151"/>
      <c r="N7151"/>
      <c r="O7151"/>
      <c r="P7151"/>
      <c r="Q7151"/>
      <c r="R7151"/>
      <c r="S7151" s="30"/>
    </row>
    <row r="7152" spans="1:19" x14ac:dyDescent="0.3">
      <c r="A7152" s="25"/>
      <c r="C7152"/>
      <c r="D7152"/>
      <c r="E7152"/>
      <c r="F7152"/>
      <c r="G7152"/>
      <c r="H7152"/>
      <c r="I7152" s="26"/>
      <c r="J7152"/>
      <c r="K7152"/>
      <c r="N7152"/>
      <c r="O7152"/>
      <c r="P7152"/>
      <c r="Q7152"/>
      <c r="R7152"/>
      <c r="S7152" s="30"/>
    </row>
    <row r="7153" spans="1:19" x14ac:dyDescent="0.3">
      <c r="A7153" s="25"/>
      <c r="C7153"/>
      <c r="D7153"/>
      <c r="E7153"/>
      <c r="F7153"/>
      <c r="G7153"/>
      <c r="H7153" s="26"/>
      <c r="I7153" s="26"/>
      <c r="J7153"/>
      <c r="K7153"/>
      <c r="N7153"/>
      <c r="O7153"/>
      <c r="P7153"/>
      <c r="Q7153"/>
      <c r="R7153"/>
      <c r="S7153" s="30"/>
    </row>
    <row r="7154" spans="1:19" x14ac:dyDescent="0.3">
      <c r="A7154" s="25"/>
      <c r="C7154"/>
      <c r="D7154"/>
      <c r="E7154"/>
      <c r="F7154"/>
      <c r="G7154"/>
      <c r="H7154" s="26"/>
      <c r="I7154" s="26"/>
      <c r="J7154"/>
      <c r="K7154"/>
      <c r="N7154"/>
      <c r="O7154"/>
      <c r="P7154"/>
      <c r="Q7154"/>
      <c r="R7154"/>
      <c r="S7154" s="30"/>
    </row>
    <row r="7155" spans="1:19" x14ac:dyDescent="0.3">
      <c r="A7155" s="25"/>
      <c r="C7155"/>
      <c r="D7155"/>
      <c r="E7155"/>
      <c r="F7155"/>
      <c r="G7155"/>
      <c r="H7155"/>
      <c r="I7155" s="26"/>
      <c r="J7155"/>
      <c r="K7155"/>
      <c r="N7155"/>
      <c r="O7155"/>
      <c r="P7155"/>
      <c r="Q7155"/>
      <c r="R7155"/>
      <c r="S7155" s="30"/>
    </row>
    <row r="7156" spans="1:19" x14ac:dyDescent="0.3">
      <c r="A7156" s="25"/>
      <c r="C7156"/>
      <c r="D7156"/>
      <c r="E7156"/>
      <c r="F7156"/>
      <c r="G7156"/>
      <c r="H7156" s="26"/>
      <c r="I7156" s="26"/>
      <c r="J7156"/>
      <c r="K7156"/>
      <c r="N7156"/>
      <c r="O7156"/>
      <c r="P7156"/>
      <c r="Q7156"/>
      <c r="R7156"/>
      <c r="S7156" s="30"/>
    </row>
    <row r="7157" spans="1:19" x14ac:dyDescent="0.3">
      <c r="A7157" s="25"/>
      <c r="C7157"/>
      <c r="D7157"/>
      <c r="E7157"/>
      <c r="F7157"/>
      <c r="G7157"/>
      <c r="H7157" s="26"/>
      <c r="I7157" s="26"/>
      <c r="J7157"/>
      <c r="K7157"/>
      <c r="N7157"/>
      <c r="O7157"/>
      <c r="P7157"/>
      <c r="Q7157"/>
      <c r="R7157"/>
      <c r="S7157" s="30"/>
    </row>
    <row r="7158" spans="1:19" x14ac:dyDescent="0.3">
      <c r="A7158" s="25"/>
      <c r="C7158"/>
      <c r="D7158"/>
      <c r="E7158"/>
      <c r="F7158"/>
      <c r="G7158"/>
      <c r="H7158" s="26"/>
      <c r="I7158" s="14"/>
      <c r="J7158"/>
      <c r="K7158"/>
      <c r="N7158"/>
      <c r="O7158"/>
      <c r="P7158"/>
      <c r="Q7158"/>
      <c r="R7158"/>
      <c r="S7158" s="30"/>
    </row>
    <row r="7159" spans="1:19" x14ac:dyDescent="0.3">
      <c r="A7159" s="25"/>
      <c r="C7159"/>
      <c r="D7159"/>
      <c r="E7159"/>
      <c r="F7159"/>
      <c r="G7159"/>
      <c r="I7159" s="26"/>
      <c r="J7159"/>
      <c r="K7159"/>
      <c r="N7159"/>
      <c r="O7159"/>
      <c r="P7159"/>
      <c r="Q7159"/>
      <c r="R7159"/>
      <c r="S7159" s="30"/>
    </row>
    <row r="7160" spans="1:19" x14ac:dyDescent="0.3">
      <c r="A7160" s="25"/>
      <c r="C7160"/>
      <c r="D7160"/>
      <c r="E7160"/>
      <c r="F7160"/>
      <c r="G7160"/>
      <c r="H7160"/>
      <c r="I7160" s="26"/>
      <c r="J7160"/>
      <c r="K7160"/>
      <c r="N7160"/>
      <c r="O7160"/>
      <c r="P7160"/>
      <c r="Q7160"/>
      <c r="R7160"/>
      <c r="S7160" s="30"/>
    </row>
    <row r="7161" spans="1:19" x14ac:dyDescent="0.3">
      <c r="A7161" s="25"/>
      <c r="C7161"/>
      <c r="D7161"/>
      <c r="E7161"/>
      <c r="F7161"/>
      <c r="G7161"/>
      <c r="H7161" s="26"/>
      <c r="I7161" s="14"/>
      <c r="J7161"/>
      <c r="K7161"/>
      <c r="N7161"/>
      <c r="O7161"/>
      <c r="P7161"/>
      <c r="Q7161"/>
      <c r="R7161"/>
      <c r="S7161" s="30"/>
    </row>
    <row r="7162" spans="1:19" x14ac:dyDescent="0.3">
      <c r="A7162" s="25"/>
      <c r="C7162"/>
      <c r="D7162"/>
      <c r="E7162"/>
      <c r="F7162"/>
      <c r="G7162"/>
      <c r="H7162" s="26"/>
      <c r="I7162" s="26"/>
      <c r="J7162"/>
      <c r="K7162"/>
      <c r="N7162"/>
      <c r="O7162"/>
      <c r="P7162"/>
      <c r="Q7162"/>
      <c r="R7162"/>
      <c r="S7162" s="30"/>
    </row>
    <row r="7163" spans="1:19" x14ac:dyDescent="0.3">
      <c r="A7163" s="25"/>
      <c r="C7163"/>
      <c r="D7163"/>
      <c r="E7163"/>
      <c r="F7163"/>
      <c r="G7163"/>
      <c r="H7163"/>
      <c r="I7163" s="26"/>
      <c r="J7163"/>
      <c r="K7163"/>
      <c r="N7163"/>
      <c r="O7163"/>
      <c r="P7163"/>
      <c r="Q7163"/>
      <c r="R7163"/>
      <c r="S7163" s="30"/>
    </row>
    <row r="7164" spans="1:19" x14ac:dyDescent="0.3">
      <c r="A7164" s="25"/>
      <c r="C7164"/>
      <c r="D7164"/>
      <c r="E7164"/>
      <c r="F7164"/>
      <c r="G7164"/>
      <c r="H7164" s="26"/>
      <c r="I7164" s="26"/>
      <c r="J7164"/>
      <c r="K7164"/>
      <c r="N7164"/>
      <c r="O7164"/>
      <c r="P7164"/>
      <c r="Q7164"/>
      <c r="R7164"/>
      <c r="S7164" s="30"/>
    </row>
    <row r="7165" spans="1:19" x14ac:dyDescent="0.3">
      <c r="A7165" s="25"/>
      <c r="C7165"/>
      <c r="D7165"/>
      <c r="E7165"/>
      <c r="F7165"/>
      <c r="G7165"/>
      <c r="H7165" s="26"/>
      <c r="I7165" s="26"/>
      <c r="J7165"/>
      <c r="K7165"/>
      <c r="N7165"/>
      <c r="O7165"/>
      <c r="P7165"/>
      <c r="Q7165"/>
      <c r="R7165"/>
      <c r="S7165" s="30"/>
    </row>
    <row r="7166" spans="1:19" x14ac:dyDescent="0.3">
      <c r="A7166" s="25"/>
      <c r="C7166"/>
      <c r="D7166"/>
      <c r="E7166"/>
      <c r="F7166"/>
      <c r="G7166"/>
      <c r="H7166"/>
      <c r="I7166" s="26"/>
      <c r="J7166"/>
      <c r="K7166"/>
      <c r="N7166"/>
      <c r="O7166"/>
      <c r="P7166"/>
      <c r="Q7166"/>
      <c r="R7166"/>
      <c r="S7166" s="30"/>
    </row>
    <row r="7167" spans="1:19" x14ac:dyDescent="0.3">
      <c r="A7167" s="25"/>
      <c r="C7167"/>
      <c r="D7167"/>
      <c r="E7167"/>
      <c r="F7167"/>
      <c r="G7167"/>
      <c r="H7167" s="26"/>
      <c r="I7167" s="26"/>
      <c r="J7167"/>
      <c r="K7167"/>
      <c r="N7167"/>
      <c r="O7167"/>
      <c r="P7167"/>
      <c r="Q7167"/>
      <c r="R7167"/>
      <c r="S7167" s="30"/>
    </row>
    <row r="7168" spans="1:19" x14ac:dyDescent="0.3">
      <c r="A7168" s="25"/>
      <c r="C7168"/>
      <c r="D7168"/>
      <c r="E7168"/>
      <c r="F7168"/>
      <c r="G7168"/>
      <c r="I7168" s="26"/>
      <c r="J7168"/>
      <c r="K7168"/>
      <c r="N7168"/>
      <c r="O7168"/>
      <c r="P7168"/>
      <c r="Q7168"/>
      <c r="R7168"/>
      <c r="S7168" s="30"/>
    </row>
    <row r="7169" spans="1:19" x14ac:dyDescent="0.3">
      <c r="A7169" s="25"/>
      <c r="C7169"/>
      <c r="D7169"/>
      <c r="E7169"/>
      <c r="F7169"/>
      <c r="G7169"/>
      <c r="H7169" s="26"/>
      <c r="I7169" s="26"/>
      <c r="J7169"/>
      <c r="K7169"/>
      <c r="N7169"/>
      <c r="O7169"/>
      <c r="P7169"/>
      <c r="Q7169"/>
      <c r="R7169"/>
      <c r="S7169" s="30"/>
    </row>
    <row r="7170" spans="1:19" x14ac:dyDescent="0.3">
      <c r="A7170" s="25"/>
      <c r="C7170"/>
      <c r="D7170"/>
      <c r="E7170"/>
      <c r="F7170"/>
      <c r="G7170"/>
      <c r="H7170" s="26"/>
      <c r="I7170" s="14"/>
      <c r="J7170"/>
      <c r="K7170"/>
      <c r="N7170"/>
      <c r="O7170"/>
      <c r="P7170"/>
      <c r="Q7170"/>
      <c r="R7170"/>
      <c r="S7170" s="30"/>
    </row>
    <row r="7171" spans="1:19" x14ac:dyDescent="0.3">
      <c r="A7171" s="25"/>
      <c r="C7171"/>
      <c r="D7171"/>
      <c r="E7171"/>
      <c r="F7171"/>
      <c r="G7171"/>
      <c r="H7171" s="26"/>
      <c r="I7171" s="26"/>
      <c r="J7171"/>
      <c r="K7171"/>
      <c r="N7171"/>
      <c r="O7171"/>
      <c r="P7171"/>
      <c r="Q7171"/>
      <c r="R7171"/>
      <c r="S7171" s="30"/>
    </row>
    <row r="7172" spans="1:19" x14ac:dyDescent="0.3">
      <c r="A7172" s="25"/>
      <c r="C7172"/>
      <c r="D7172"/>
      <c r="E7172"/>
      <c r="F7172"/>
      <c r="G7172"/>
      <c r="H7172" s="26"/>
      <c r="I7172" s="14"/>
      <c r="J7172"/>
      <c r="K7172"/>
      <c r="N7172"/>
      <c r="O7172"/>
      <c r="P7172"/>
      <c r="Q7172"/>
      <c r="R7172"/>
      <c r="S7172" s="30"/>
    </row>
    <row r="7173" spans="1:19" x14ac:dyDescent="0.3">
      <c r="A7173" s="25"/>
      <c r="C7173"/>
      <c r="D7173"/>
      <c r="E7173"/>
      <c r="F7173"/>
      <c r="G7173"/>
      <c r="H7173" s="26"/>
      <c r="I7173" s="14"/>
      <c r="J7173"/>
      <c r="K7173"/>
      <c r="N7173"/>
      <c r="O7173"/>
      <c r="P7173"/>
      <c r="Q7173"/>
      <c r="R7173"/>
      <c r="S7173" s="30"/>
    </row>
    <row r="7174" spans="1:19" x14ac:dyDescent="0.3">
      <c r="A7174" s="25"/>
      <c r="C7174"/>
      <c r="D7174"/>
      <c r="E7174"/>
      <c r="F7174"/>
      <c r="G7174"/>
      <c r="I7174" s="14"/>
      <c r="J7174"/>
      <c r="K7174"/>
      <c r="N7174"/>
      <c r="O7174"/>
      <c r="P7174"/>
      <c r="Q7174"/>
      <c r="R7174"/>
      <c r="S7174" s="30"/>
    </row>
    <row r="7175" spans="1:19" x14ac:dyDescent="0.3">
      <c r="A7175" s="25"/>
      <c r="C7175"/>
      <c r="D7175"/>
      <c r="E7175"/>
      <c r="F7175"/>
      <c r="G7175"/>
      <c r="H7175" s="26"/>
      <c r="I7175" s="26"/>
      <c r="J7175"/>
      <c r="K7175"/>
      <c r="N7175"/>
      <c r="O7175"/>
      <c r="P7175"/>
      <c r="Q7175"/>
      <c r="R7175"/>
      <c r="S7175" s="30"/>
    </row>
    <row r="7176" spans="1:19" x14ac:dyDescent="0.3">
      <c r="A7176" s="25"/>
      <c r="C7176"/>
      <c r="D7176"/>
      <c r="E7176"/>
      <c r="F7176"/>
      <c r="G7176"/>
      <c r="H7176" s="26"/>
      <c r="I7176" s="14"/>
      <c r="J7176"/>
      <c r="K7176"/>
      <c r="N7176"/>
      <c r="O7176"/>
      <c r="P7176"/>
      <c r="Q7176"/>
      <c r="R7176"/>
      <c r="S7176" s="30"/>
    </row>
    <row r="7177" spans="1:19" x14ac:dyDescent="0.3">
      <c r="A7177" s="25"/>
      <c r="C7177"/>
      <c r="D7177"/>
      <c r="E7177"/>
      <c r="F7177"/>
      <c r="G7177"/>
      <c r="H7177"/>
      <c r="I7177" s="26"/>
      <c r="J7177"/>
      <c r="K7177"/>
      <c r="N7177"/>
      <c r="O7177"/>
      <c r="P7177"/>
      <c r="Q7177"/>
      <c r="R7177"/>
      <c r="S7177" s="30"/>
    </row>
    <row r="7178" spans="1:19" x14ac:dyDescent="0.3">
      <c r="A7178" s="25"/>
      <c r="C7178"/>
      <c r="D7178"/>
      <c r="E7178"/>
      <c r="F7178"/>
      <c r="G7178"/>
      <c r="H7178"/>
      <c r="I7178" s="26"/>
      <c r="J7178"/>
      <c r="K7178"/>
      <c r="N7178"/>
      <c r="O7178"/>
      <c r="P7178"/>
      <c r="Q7178"/>
      <c r="R7178"/>
      <c r="S7178" s="30"/>
    </row>
    <row r="7179" spans="1:19" x14ac:dyDescent="0.3">
      <c r="A7179" s="25"/>
      <c r="C7179"/>
      <c r="D7179"/>
      <c r="E7179"/>
      <c r="F7179"/>
      <c r="G7179"/>
      <c r="H7179" s="26"/>
      <c r="I7179" s="26"/>
      <c r="J7179"/>
      <c r="K7179"/>
      <c r="N7179"/>
      <c r="O7179"/>
      <c r="P7179"/>
      <c r="Q7179"/>
      <c r="R7179"/>
      <c r="S7179" s="30"/>
    </row>
    <row r="7180" spans="1:19" x14ac:dyDescent="0.3">
      <c r="A7180" s="25"/>
      <c r="C7180"/>
      <c r="D7180"/>
      <c r="E7180"/>
      <c r="F7180"/>
      <c r="G7180"/>
      <c r="H7180"/>
      <c r="I7180" s="26"/>
      <c r="J7180"/>
      <c r="K7180"/>
      <c r="N7180"/>
      <c r="O7180"/>
      <c r="P7180"/>
      <c r="Q7180"/>
      <c r="R7180"/>
      <c r="S7180" s="30"/>
    </row>
    <row r="7181" spans="1:19" x14ac:dyDescent="0.3">
      <c r="A7181" s="25"/>
      <c r="C7181"/>
      <c r="D7181"/>
      <c r="E7181"/>
      <c r="F7181"/>
      <c r="G7181"/>
      <c r="H7181"/>
      <c r="I7181" s="26"/>
      <c r="J7181"/>
      <c r="K7181"/>
      <c r="N7181"/>
      <c r="O7181"/>
      <c r="P7181"/>
      <c r="Q7181"/>
      <c r="R7181"/>
      <c r="S7181" s="30"/>
    </row>
    <row r="7182" spans="1:19" x14ac:dyDescent="0.3">
      <c r="A7182" s="25"/>
      <c r="C7182"/>
      <c r="D7182"/>
      <c r="E7182"/>
      <c r="F7182"/>
      <c r="G7182"/>
      <c r="H7182" s="26"/>
      <c r="I7182" s="14"/>
      <c r="J7182"/>
      <c r="K7182"/>
      <c r="N7182"/>
      <c r="O7182"/>
      <c r="P7182"/>
      <c r="Q7182"/>
      <c r="R7182"/>
      <c r="S7182" s="30"/>
    </row>
    <row r="7183" spans="1:19" x14ac:dyDescent="0.3">
      <c r="A7183" s="25"/>
      <c r="C7183"/>
      <c r="D7183"/>
      <c r="E7183"/>
      <c r="F7183"/>
      <c r="G7183"/>
      <c r="H7183" s="26"/>
      <c r="I7183" s="14"/>
      <c r="J7183"/>
      <c r="K7183"/>
      <c r="N7183"/>
      <c r="O7183"/>
      <c r="P7183"/>
      <c r="Q7183"/>
      <c r="R7183"/>
      <c r="S7183" s="30"/>
    </row>
    <row r="7184" spans="1:19" x14ac:dyDescent="0.3">
      <c r="A7184" s="25"/>
      <c r="C7184"/>
      <c r="D7184"/>
      <c r="E7184"/>
      <c r="F7184"/>
      <c r="G7184"/>
      <c r="H7184" s="26"/>
      <c r="I7184" s="14"/>
      <c r="J7184"/>
      <c r="K7184"/>
      <c r="N7184"/>
      <c r="O7184"/>
      <c r="P7184"/>
      <c r="Q7184"/>
      <c r="R7184"/>
      <c r="S7184" s="30"/>
    </row>
    <row r="7185" spans="1:19" x14ac:dyDescent="0.3">
      <c r="A7185" s="25"/>
      <c r="C7185"/>
      <c r="D7185"/>
      <c r="E7185"/>
      <c r="F7185"/>
      <c r="G7185"/>
      <c r="H7185"/>
      <c r="I7185" s="26"/>
      <c r="J7185"/>
      <c r="K7185"/>
      <c r="N7185"/>
      <c r="O7185"/>
      <c r="P7185"/>
      <c r="Q7185"/>
      <c r="R7185"/>
      <c r="S7185" s="30"/>
    </row>
    <row r="7186" spans="1:19" x14ac:dyDescent="0.3">
      <c r="A7186" s="25"/>
      <c r="C7186"/>
      <c r="D7186"/>
      <c r="E7186"/>
      <c r="F7186"/>
      <c r="G7186"/>
      <c r="H7186" s="26"/>
      <c r="I7186" s="14"/>
      <c r="J7186"/>
      <c r="K7186"/>
      <c r="N7186"/>
      <c r="O7186"/>
      <c r="P7186"/>
      <c r="Q7186"/>
      <c r="R7186"/>
      <c r="S7186" s="30"/>
    </row>
    <row r="7187" spans="1:19" x14ac:dyDescent="0.3">
      <c r="A7187" s="25"/>
      <c r="C7187"/>
      <c r="D7187"/>
      <c r="E7187"/>
      <c r="F7187"/>
      <c r="G7187"/>
      <c r="H7187"/>
      <c r="I7187" s="26"/>
      <c r="J7187"/>
      <c r="K7187"/>
      <c r="N7187"/>
      <c r="O7187"/>
      <c r="P7187"/>
      <c r="Q7187"/>
      <c r="R7187"/>
      <c r="S7187" s="30"/>
    </row>
    <row r="7188" spans="1:19" x14ac:dyDescent="0.3">
      <c r="A7188" s="25"/>
      <c r="C7188"/>
      <c r="D7188"/>
      <c r="E7188"/>
      <c r="F7188"/>
      <c r="G7188"/>
      <c r="H7188" s="26"/>
      <c r="I7188" s="26"/>
      <c r="J7188"/>
      <c r="K7188"/>
      <c r="N7188"/>
      <c r="O7188"/>
      <c r="P7188"/>
      <c r="Q7188"/>
      <c r="R7188"/>
      <c r="S7188" s="30"/>
    </row>
    <row r="7189" spans="1:19" x14ac:dyDescent="0.3">
      <c r="A7189" s="25"/>
      <c r="C7189"/>
      <c r="D7189"/>
      <c r="E7189"/>
      <c r="F7189"/>
      <c r="G7189"/>
      <c r="H7189"/>
      <c r="I7189" s="26"/>
      <c r="J7189"/>
      <c r="K7189"/>
      <c r="N7189"/>
      <c r="O7189"/>
      <c r="P7189"/>
      <c r="Q7189"/>
      <c r="R7189"/>
      <c r="S7189" s="30"/>
    </row>
    <row r="7190" spans="1:19" x14ac:dyDescent="0.3">
      <c r="A7190" s="25"/>
      <c r="C7190"/>
      <c r="D7190"/>
      <c r="E7190"/>
      <c r="F7190"/>
      <c r="G7190"/>
      <c r="H7190" s="26"/>
      <c r="I7190" s="26"/>
      <c r="J7190"/>
      <c r="K7190"/>
      <c r="N7190"/>
      <c r="O7190"/>
      <c r="P7190"/>
      <c r="Q7190"/>
      <c r="R7190"/>
      <c r="S7190" s="30"/>
    </row>
    <row r="7191" spans="1:19" x14ac:dyDescent="0.3">
      <c r="A7191" s="25"/>
      <c r="C7191"/>
      <c r="D7191"/>
      <c r="E7191"/>
      <c r="F7191"/>
      <c r="G7191"/>
      <c r="H7191"/>
      <c r="I7191" s="26"/>
      <c r="J7191"/>
      <c r="K7191"/>
      <c r="N7191"/>
      <c r="O7191"/>
      <c r="P7191"/>
      <c r="Q7191"/>
      <c r="R7191"/>
      <c r="S7191" s="30"/>
    </row>
    <row r="7192" spans="1:19" x14ac:dyDescent="0.3">
      <c r="A7192" s="25"/>
      <c r="C7192"/>
      <c r="D7192"/>
      <c r="E7192"/>
      <c r="F7192"/>
      <c r="G7192"/>
      <c r="H7192" s="26"/>
      <c r="I7192" s="26"/>
      <c r="J7192"/>
      <c r="K7192"/>
      <c r="N7192"/>
      <c r="O7192"/>
      <c r="P7192"/>
      <c r="Q7192"/>
      <c r="R7192"/>
      <c r="S7192" s="30"/>
    </row>
    <row r="7193" spans="1:19" x14ac:dyDescent="0.3">
      <c r="A7193" s="25"/>
      <c r="C7193"/>
      <c r="D7193"/>
      <c r="E7193"/>
      <c r="F7193"/>
      <c r="G7193"/>
      <c r="I7193" s="14"/>
      <c r="J7193"/>
      <c r="K7193"/>
      <c r="N7193"/>
      <c r="O7193"/>
      <c r="P7193"/>
      <c r="Q7193"/>
      <c r="R7193"/>
      <c r="S7193" s="30"/>
    </row>
    <row r="7194" spans="1:19" x14ac:dyDescent="0.3">
      <c r="A7194" s="25"/>
      <c r="C7194"/>
      <c r="D7194"/>
      <c r="E7194"/>
      <c r="F7194"/>
      <c r="G7194"/>
      <c r="H7194" s="26"/>
      <c r="I7194" s="26"/>
      <c r="J7194"/>
      <c r="K7194"/>
      <c r="N7194"/>
      <c r="O7194"/>
      <c r="P7194"/>
      <c r="Q7194"/>
      <c r="R7194"/>
      <c r="S7194" s="30"/>
    </row>
    <row r="7195" spans="1:19" x14ac:dyDescent="0.3">
      <c r="A7195" s="25"/>
      <c r="C7195"/>
      <c r="D7195"/>
      <c r="E7195"/>
      <c r="F7195"/>
      <c r="G7195"/>
      <c r="H7195" s="26"/>
      <c r="I7195" s="26"/>
      <c r="J7195"/>
      <c r="K7195"/>
      <c r="N7195"/>
      <c r="O7195"/>
      <c r="P7195"/>
      <c r="Q7195"/>
      <c r="R7195"/>
      <c r="S7195" s="30"/>
    </row>
    <row r="7196" spans="1:19" x14ac:dyDescent="0.3">
      <c r="A7196" s="25"/>
      <c r="C7196"/>
      <c r="D7196"/>
      <c r="E7196"/>
      <c r="F7196"/>
      <c r="G7196"/>
      <c r="H7196"/>
      <c r="I7196" s="26"/>
      <c r="J7196"/>
      <c r="K7196"/>
      <c r="N7196"/>
      <c r="O7196"/>
      <c r="P7196"/>
      <c r="Q7196"/>
      <c r="R7196"/>
      <c r="S7196" s="30"/>
    </row>
    <row r="7197" spans="1:19" x14ac:dyDescent="0.3">
      <c r="A7197" s="25"/>
      <c r="C7197"/>
      <c r="D7197"/>
      <c r="E7197"/>
      <c r="F7197"/>
      <c r="G7197"/>
      <c r="H7197" s="26"/>
      <c r="I7197" s="26"/>
      <c r="J7197"/>
      <c r="K7197"/>
      <c r="N7197"/>
      <c r="O7197"/>
      <c r="P7197"/>
      <c r="Q7197"/>
      <c r="R7197"/>
      <c r="S7197" s="30"/>
    </row>
    <row r="7198" spans="1:19" x14ac:dyDescent="0.3">
      <c r="A7198" s="25"/>
      <c r="C7198"/>
      <c r="D7198"/>
      <c r="E7198"/>
      <c r="F7198"/>
      <c r="G7198"/>
      <c r="H7198" s="26"/>
      <c r="I7198" s="26"/>
      <c r="J7198"/>
      <c r="K7198"/>
      <c r="N7198"/>
      <c r="O7198"/>
      <c r="P7198"/>
      <c r="Q7198"/>
      <c r="R7198"/>
      <c r="S7198" s="30"/>
    </row>
    <row r="7199" spans="1:19" x14ac:dyDescent="0.3">
      <c r="A7199" s="25"/>
      <c r="C7199"/>
      <c r="D7199"/>
      <c r="E7199"/>
      <c r="F7199"/>
      <c r="G7199"/>
      <c r="H7199" s="26"/>
      <c r="I7199" s="26"/>
      <c r="J7199"/>
      <c r="K7199"/>
      <c r="N7199"/>
      <c r="O7199"/>
      <c r="P7199"/>
      <c r="Q7199"/>
      <c r="R7199"/>
      <c r="S7199" s="30"/>
    </row>
    <row r="7200" spans="1:19" x14ac:dyDescent="0.3">
      <c r="A7200" s="25"/>
      <c r="C7200"/>
      <c r="D7200"/>
      <c r="E7200"/>
      <c r="F7200"/>
      <c r="G7200"/>
      <c r="H7200" s="26"/>
      <c r="I7200" s="26"/>
      <c r="J7200"/>
      <c r="K7200"/>
      <c r="N7200"/>
      <c r="O7200"/>
      <c r="P7200"/>
      <c r="Q7200"/>
      <c r="R7200"/>
      <c r="S7200" s="30"/>
    </row>
    <row r="7201" spans="1:19" x14ac:dyDescent="0.3">
      <c r="A7201" s="25"/>
      <c r="C7201"/>
      <c r="D7201"/>
      <c r="E7201"/>
      <c r="F7201"/>
      <c r="G7201"/>
      <c r="H7201" s="26"/>
      <c r="I7201" s="26"/>
      <c r="J7201"/>
      <c r="K7201"/>
      <c r="N7201"/>
      <c r="O7201"/>
      <c r="P7201"/>
      <c r="Q7201"/>
      <c r="R7201"/>
      <c r="S7201" s="30"/>
    </row>
    <row r="7202" spans="1:19" x14ac:dyDescent="0.3">
      <c r="A7202" s="25"/>
      <c r="C7202"/>
      <c r="D7202"/>
      <c r="E7202"/>
      <c r="F7202"/>
      <c r="G7202"/>
      <c r="H7202" s="26"/>
      <c r="I7202" s="14"/>
      <c r="J7202"/>
      <c r="K7202"/>
      <c r="N7202"/>
      <c r="O7202"/>
      <c r="P7202"/>
      <c r="Q7202"/>
      <c r="R7202"/>
      <c r="S7202" s="30"/>
    </row>
    <row r="7203" spans="1:19" x14ac:dyDescent="0.3">
      <c r="A7203" s="25"/>
      <c r="C7203"/>
      <c r="D7203"/>
      <c r="E7203"/>
      <c r="F7203"/>
      <c r="G7203"/>
      <c r="H7203" s="26"/>
      <c r="I7203" s="14"/>
      <c r="J7203"/>
      <c r="K7203"/>
      <c r="N7203"/>
      <c r="O7203"/>
      <c r="P7203"/>
      <c r="Q7203"/>
      <c r="R7203"/>
      <c r="S7203" s="30"/>
    </row>
    <row r="7204" spans="1:19" x14ac:dyDescent="0.3">
      <c r="A7204" s="25"/>
      <c r="C7204"/>
      <c r="D7204"/>
      <c r="E7204"/>
      <c r="F7204"/>
      <c r="G7204"/>
      <c r="H7204" s="26"/>
      <c r="I7204" s="14"/>
      <c r="J7204"/>
      <c r="K7204"/>
      <c r="N7204"/>
      <c r="O7204"/>
      <c r="P7204"/>
      <c r="Q7204"/>
      <c r="R7204"/>
      <c r="S7204" s="30"/>
    </row>
    <row r="7205" spans="1:19" x14ac:dyDescent="0.3">
      <c r="A7205" s="25"/>
      <c r="C7205"/>
      <c r="D7205"/>
      <c r="E7205"/>
      <c r="F7205"/>
      <c r="G7205"/>
      <c r="H7205" s="26"/>
      <c r="I7205" s="14"/>
      <c r="J7205"/>
      <c r="K7205"/>
      <c r="N7205"/>
      <c r="O7205"/>
      <c r="P7205"/>
      <c r="Q7205"/>
      <c r="R7205"/>
      <c r="S7205" s="30"/>
    </row>
    <row r="7206" spans="1:19" x14ac:dyDescent="0.3">
      <c r="A7206" s="25"/>
      <c r="C7206"/>
      <c r="D7206"/>
      <c r="E7206"/>
      <c r="F7206"/>
      <c r="G7206"/>
      <c r="H7206"/>
      <c r="I7206" s="26"/>
      <c r="J7206"/>
      <c r="K7206"/>
      <c r="N7206"/>
      <c r="O7206"/>
      <c r="P7206"/>
      <c r="Q7206"/>
      <c r="R7206"/>
      <c r="S7206" s="30"/>
    </row>
    <row r="7207" spans="1:19" x14ac:dyDescent="0.3">
      <c r="A7207" s="25"/>
      <c r="C7207"/>
      <c r="D7207"/>
      <c r="E7207"/>
      <c r="F7207"/>
      <c r="G7207"/>
      <c r="H7207"/>
      <c r="I7207" s="26"/>
      <c r="J7207"/>
      <c r="K7207"/>
      <c r="N7207"/>
      <c r="O7207"/>
      <c r="P7207"/>
      <c r="Q7207"/>
      <c r="R7207"/>
      <c r="S7207" s="30"/>
    </row>
    <row r="7208" spans="1:19" x14ac:dyDescent="0.3">
      <c r="A7208" s="25"/>
      <c r="C7208"/>
      <c r="D7208"/>
      <c r="E7208"/>
      <c r="F7208"/>
      <c r="G7208"/>
      <c r="H7208"/>
      <c r="I7208" s="26"/>
      <c r="J7208"/>
      <c r="K7208"/>
      <c r="N7208"/>
      <c r="O7208"/>
      <c r="P7208"/>
      <c r="Q7208"/>
      <c r="R7208"/>
      <c r="S7208" s="30"/>
    </row>
    <row r="7209" spans="1:19" x14ac:dyDescent="0.3">
      <c r="A7209" s="25"/>
      <c r="C7209"/>
      <c r="D7209"/>
      <c r="E7209"/>
      <c r="F7209"/>
      <c r="G7209"/>
      <c r="H7209"/>
      <c r="I7209" s="26"/>
      <c r="J7209"/>
      <c r="K7209"/>
      <c r="N7209"/>
      <c r="O7209"/>
      <c r="P7209"/>
      <c r="Q7209"/>
      <c r="R7209"/>
      <c r="S7209" s="30"/>
    </row>
    <row r="7210" spans="1:19" x14ac:dyDescent="0.3">
      <c r="A7210" s="25"/>
      <c r="C7210"/>
      <c r="D7210"/>
      <c r="E7210"/>
      <c r="F7210"/>
      <c r="G7210"/>
      <c r="H7210" s="26"/>
      <c r="I7210" s="26"/>
      <c r="J7210"/>
      <c r="K7210"/>
      <c r="N7210"/>
      <c r="O7210"/>
      <c r="P7210"/>
      <c r="Q7210"/>
      <c r="R7210"/>
      <c r="S7210" s="30"/>
    </row>
    <row r="7211" spans="1:19" x14ac:dyDescent="0.3">
      <c r="A7211" s="25"/>
      <c r="C7211"/>
      <c r="D7211"/>
      <c r="E7211"/>
      <c r="F7211"/>
      <c r="G7211"/>
      <c r="H7211" s="26"/>
      <c r="I7211" s="14"/>
      <c r="J7211"/>
      <c r="K7211"/>
      <c r="N7211"/>
      <c r="O7211"/>
      <c r="P7211"/>
      <c r="Q7211"/>
      <c r="R7211"/>
      <c r="S7211" s="30"/>
    </row>
    <row r="7212" spans="1:19" x14ac:dyDescent="0.3">
      <c r="A7212" s="25"/>
      <c r="C7212"/>
      <c r="D7212"/>
      <c r="E7212"/>
      <c r="F7212"/>
      <c r="G7212"/>
      <c r="H7212" s="26"/>
      <c r="I7212" s="14"/>
      <c r="J7212"/>
      <c r="K7212"/>
      <c r="N7212"/>
      <c r="O7212"/>
      <c r="P7212"/>
      <c r="Q7212"/>
      <c r="R7212"/>
      <c r="S7212" s="30"/>
    </row>
    <row r="7213" spans="1:19" x14ac:dyDescent="0.3">
      <c r="A7213" s="25"/>
      <c r="C7213"/>
      <c r="D7213"/>
      <c r="E7213"/>
      <c r="F7213"/>
      <c r="G7213"/>
      <c r="H7213" s="26"/>
      <c r="I7213" s="14"/>
      <c r="J7213"/>
      <c r="K7213"/>
      <c r="N7213"/>
      <c r="O7213"/>
      <c r="P7213"/>
      <c r="Q7213"/>
      <c r="R7213"/>
      <c r="S7213" s="30"/>
    </row>
    <row r="7214" spans="1:19" x14ac:dyDescent="0.3">
      <c r="A7214" s="25"/>
      <c r="C7214"/>
      <c r="D7214"/>
      <c r="E7214"/>
      <c r="F7214"/>
      <c r="G7214"/>
      <c r="H7214"/>
      <c r="I7214" s="26"/>
      <c r="J7214"/>
      <c r="K7214"/>
      <c r="N7214"/>
      <c r="O7214"/>
      <c r="P7214"/>
      <c r="Q7214"/>
      <c r="R7214"/>
      <c r="S7214" s="30"/>
    </row>
    <row r="7215" spans="1:19" x14ac:dyDescent="0.3">
      <c r="A7215" s="25"/>
      <c r="C7215"/>
      <c r="D7215"/>
      <c r="E7215"/>
      <c r="F7215"/>
      <c r="G7215"/>
      <c r="H7215" s="26"/>
      <c r="I7215" s="14"/>
      <c r="J7215"/>
      <c r="K7215"/>
      <c r="N7215"/>
      <c r="O7215"/>
      <c r="P7215"/>
      <c r="Q7215"/>
      <c r="R7215"/>
      <c r="S7215" s="30"/>
    </row>
    <row r="7216" spans="1:19" x14ac:dyDescent="0.3">
      <c r="A7216" s="25"/>
      <c r="C7216"/>
      <c r="D7216"/>
      <c r="E7216"/>
      <c r="F7216"/>
      <c r="G7216"/>
      <c r="H7216"/>
      <c r="I7216" s="26"/>
      <c r="J7216"/>
      <c r="K7216"/>
      <c r="N7216"/>
      <c r="O7216"/>
      <c r="P7216"/>
      <c r="Q7216"/>
      <c r="R7216"/>
      <c r="S7216" s="30"/>
    </row>
    <row r="7217" spans="1:19" x14ac:dyDescent="0.3">
      <c r="A7217" s="25"/>
      <c r="C7217"/>
      <c r="D7217"/>
      <c r="E7217"/>
      <c r="F7217"/>
      <c r="G7217"/>
      <c r="H7217"/>
      <c r="I7217" s="26"/>
      <c r="J7217"/>
      <c r="K7217"/>
      <c r="N7217"/>
      <c r="O7217"/>
      <c r="P7217"/>
      <c r="Q7217"/>
      <c r="R7217"/>
      <c r="S7217" s="30"/>
    </row>
    <row r="7218" spans="1:19" x14ac:dyDescent="0.3">
      <c r="A7218" s="25"/>
      <c r="C7218"/>
      <c r="D7218"/>
      <c r="E7218"/>
      <c r="F7218"/>
      <c r="G7218"/>
      <c r="H7218"/>
      <c r="I7218" s="26"/>
      <c r="J7218"/>
      <c r="K7218"/>
      <c r="N7218"/>
      <c r="O7218"/>
      <c r="P7218"/>
      <c r="Q7218"/>
      <c r="R7218"/>
      <c r="S7218" s="30"/>
    </row>
    <row r="7219" spans="1:19" x14ac:dyDescent="0.3">
      <c r="A7219" s="25"/>
      <c r="C7219"/>
      <c r="D7219"/>
      <c r="E7219"/>
      <c r="F7219"/>
      <c r="G7219"/>
      <c r="H7219" s="26"/>
      <c r="I7219" s="26"/>
      <c r="J7219"/>
      <c r="K7219"/>
      <c r="N7219"/>
      <c r="O7219"/>
      <c r="P7219"/>
      <c r="Q7219"/>
      <c r="R7219"/>
      <c r="S7219" s="30"/>
    </row>
    <row r="7220" spans="1:19" x14ac:dyDescent="0.3">
      <c r="A7220" s="25"/>
      <c r="C7220"/>
      <c r="D7220"/>
      <c r="E7220"/>
      <c r="F7220"/>
      <c r="G7220"/>
      <c r="H7220"/>
      <c r="I7220" s="26"/>
      <c r="J7220"/>
      <c r="K7220"/>
      <c r="N7220"/>
      <c r="O7220"/>
      <c r="P7220"/>
      <c r="Q7220"/>
      <c r="R7220"/>
      <c r="S7220" s="30"/>
    </row>
    <row r="7221" spans="1:19" x14ac:dyDescent="0.3">
      <c r="A7221" s="25"/>
      <c r="C7221"/>
      <c r="D7221"/>
      <c r="E7221"/>
      <c r="F7221"/>
      <c r="G7221"/>
      <c r="H7221"/>
      <c r="I7221" s="26"/>
      <c r="J7221"/>
      <c r="K7221"/>
      <c r="N7221"/>
      <c r="O7221"/>
      <c r="P7221"/>
      <c r="Q7221"/>
      <c r="R7221"/>
      <c r="S7221" s="30"/>
    </row>
    <row r="7222" spans="1:19" x14ac:dyDescent="0.3">
      <c r="A7222" s="25"/>
      <c r="C7222"/>
      <c r="D7222"/>
      <c r="E7222"/>
      <c r="F7222"/>
      <c r="G7222"/>
      <c r="H7222"/>
      <c r="I7222" s="26"/>
      <c r="J7222"/>
      <c r="K7222"/>
      <c r="N7222"/>
      <c r="O7222"/>
      <c r="P7222"/>
      <c r="Q7222"/>
      <c r="R7222"/>
      <c r="S7222" s="30"/>
    </row>
    <row r="7223" spans="1:19" x14ac:dyDescent="0.3">
      <c r="A7223" s="25"/>
      <c r="C7223"/>
      <c r="D7223"/>
      <c r="E7223"/>
      <c r="F7223"/>
      <c r="G7223"/>
      <c r="H7223" s="26"/>
      <c r="I7223" s="26"/>
      <c r="J7223"/>
      <c r="K7223"/>
      <c r="N7223"/>
      <c r="O7223"/>
      <c r="P7223"/>
      <c r="Q7223"/>
      <c r="R7223"/>
      <c r="S7223" s="30"/>
    </row>
    <row r="7224" spans="1:19" x14ac:dyDescent="0.3">
      <c r="A7224" s="25"/>
      <c r="C7224"/>
      <c r="D7224"/>
      <c r="E7224"/>
      <c r="F7224"/>
      <c r="G7224"/>
      <c r="H7224" s="26"/>
      <c r="I7224" s="26"/>
      <c r="J7224"/>
      <c r="K7224"/>
      <c r="N7224"/>
      <c r="O7224"/>
      <c r="P7224"/>
      <c r="Q7224"/>
      <c r="R7224"/>
      <c r="S7224" s="30"/>
    </row>
    <row r="7225" spans="1:19" x14ac:dyDescent="0.3">
      <c r="A7225" s="25"/>
      <c r="C7225"/>
      <c r="D7225"/>
      <c r="E7225"/>
      <c r="F7225"/>
      <c r="G7225"/>
      <c r="H7225"/>
      <c r="I7225" s="26"/>
      <c r="J7225"/>
      <c r="K7225"/>
      <c r="N7225"/>
      <c r="O7225"/>
      <c r="P7225"/>
      <c r="Q7225"/>
      <c r="R7225"/>
      <c r="S7225" s="30"/>
    </row>
    <row r="7226" spans="1:19" x14ac:dyDescent="0.3">
      <c r="A7226" s="25"/>
      <c r="C7226"/>
      <c r="D7226"/>
      <c r="E7226"/>
      <c r="F7226"/>
      <c r="G7226"/>
      <c r="H7226" s="26"/>
      <c r="I7226" s="26"/>
      <c r="J7226"/>
      <c r="K7226"/>
      <c r="N7226"/>
      <c r="O7226"/>
      <c r="P7226"/>
      <c r="Q7226"/>
      <c r="R7226"/>
      <c r="S7226" s="30"/>
    </row>
    <row r="7227" spans="1:19" x14ac:dyDescent="0.3">
      <c r="A7227" s="25"/>
      <c r="C7227"/>
      <c r="D7227"/>
      <c r="E7227"/>
      <c r="F7227"/>
      <c r="G7227"/>
      <c r="H7227" s="26"/>
      <c r="I7227" s="26"/>
      <c r="J7227"/>
      <c r="K7227"/>
      <c r="N7227"/>
      <c r="O7227"/>
      <c r="P7227"/>
      <c r="Q7227"/>
      <c r="R7227"/>
      <c r="S7227" s="30"/>
    </row>
    <row r="7228" spans="1:19" x14ac:dyDescent="0.3">
      <c r="A7228" s="25"/>
      <c r="C7228"/>
      <c r="D7228"/>
      <c r="E7228"/>
      <c r="F7228"/>
      <c r="G7228"/>
      <c r="H7228" s="26"/>
      <c r="I7228" s="26"/>
      <c r="J7228"/>
      <c r="K7228"/>
      <c r="N7228"/>
      <c r="O7228"/>
      <c r="P7228"/>
      <c r="Q7228"/>
      <c r="R7228"/>
      <c r="S7228" s="30"/>
    </row>
    <row r="7229" spans="1:19" x14ac:dyDescent="0.3">
      <c r="A7229" s="25"/>
      <c r="C7229"/>
      <c r="D7229"/>
      <c r="E7229"/>
      <c r="F7229"/>
      <c r="G7229"/>
      <c r="H7229" s="26"/>
      <c r="I7229" s="14"/>
      <c r="J7229"/>
      <c r="K7229"/>
      <c r="N7229"/>
      <c r="O7229"/>
      <c r="P7229"/>
      <c r="Q7229"/>
      <c r="R7229"/>
      <c r="S7229" s="30"/>
    </row>
    <row r="7230" spans="1:19" x14ac:dyDescent="0.3">
      <c r="A7230" s="25"/>
      <c r="C7230"/>
      <c r="D7230"/>
      <c r="E7230"/>
      <c r="F7230"/>
      <c r="G7230"/>
      <c r="H7230" s="26"/>
      <c r="I7230" s="14"/>
      <c r="J7230"/>
      <c r="K7230"/>
      <c r="N7230"/>
      <c r="O7230"/>
      <c r="P7230"/>
      <c r="Q7230"/>
      <c r="R7230"/>
      <c r="S7230" s="30"/>
    </row>
    <row r="7231" spans="1:19" x14ac:dyDescent="0.3">
      <c r="A7231" s="25"/>
      <c r="C7231"/>
      <c r="D7231"/>
      <c r="E7231"/>
      <c r="F7231"/>
      <c r="G7231"/>
      <c r="H7231" s="26"/>
      <c r="I7231" s="26"/>
      <c r="J7231"/>
      <c r="K7231"/>
      <c r="N7231"/>
      <c r="O7231"/>
      <c r="P7231"/>
      <c r="Q7231"/>
      <c r="R7231"/>
      <c r="S7231" s="30"/>
    </row>
    <row r="7232" spans="1:19" x14ac:dyDescent="0.3">
      <c r="A7232" s="25"/>
      <c r="C7232"/>
      <c r="D7232"/>
      <c r="E7232"/>
      <c r="F7232"/>
      <c r="G7232"/>
      <c r="H7232" s="26"/>
      <c r="I7232" s="26"/>
      <c r="J7232"/>
      <c r="K7232"/>
      <c r="N7232"/>
      <c r="O7232"/>
      <c r="P7232"/>
      <c r="Q7232"/>
      <c r="R7232"/>
      <c r="S7232" s="30"/>
    </row>
    <row r="7233" spans="1:19" x14ac:dyDescent="0.3">
      <c r="A7233" s="25"/>
      <c r="C7233"/>
      <c r="D7233"/>
      <c r="E7233"/>
      <c r="F7233"/>
      <c r="G7233"/>
      <c r="H7233" s="26"/>
      <c r="I7233" s="26"/>
      <c r="J7233"/>
      <c r="K7233"/>
      <c r="N7233"/>
      <c r="O7233"/>
      <c r="P7233"/>
      <c r="Q7233"/>
      <c r="R7233"/>
      <c r="S7233" s="30"/>
    </row>
    <row r="7234" spans="1:19" x14ac:dyDescent="0.3">
      <c r="A7234" s="25"/>
      <c r="C7234"/>
      <c r="D7234"/>
      <c r="E7234"/>
      <c r="F7234"/>
      <c r="G7234"/>
      <c r="H7234"/>
      <c r="I7234" s="26"/>
      <c r="J7234"/>
      <c r="K7234"/>
      <c r="N7234"/>
      <c r="O7234"/>
      <c r="P7234"/>
      <c r="Q7234"/>
      <c r="R7234"/>
      <c r="S7234" s="30"/>
    </row>
    <row r="7235" spans="1:19" x14ac:dyDescent="0.3">
      <c r="A7235" s="25"/>
      <c r="C7235"/>
      <c r="D7235"/>
      <c r="E7235"/>
      <c r="F7235"/>
      <c r="G7235"/>
      <c r="H7235"/>
      <c r="I7235" s="26"/>
      <c r="J7235"/>
      <c r="K7235"/>
      <c r="N7235"/>
      <c r="O7235"/>
      <c r="P7235"/>
      <c r="Q7235"/>
      <c r="R7235"/>
      <c r="S7235" s="30"/>
    </row>
    <row r="7236" spans="1:19" x14ac:dyDescent="0.3">
      <c r="A7236" s="25"/>
      <c r="C7236"/>
      <c r="D7236"/>
      <c r="E7236"/>
      <c r="F7236"/>
      <c r="G7236"/>
      <c r="H7236" s="26"/>
      <c r="I7236" s="26"/>
      <c r="J7236"/>
      <c r="K7236"/>
      <c r="N7236"/>
      <c r="O7236"/>
      <c r="P7236"/>
      <c r="Q7236"/>
      <c r="R7236"/>
      <c r="S7236" s="30"/>
    </row>
    <row r="7237" spans="1:19" x14ac:dyDescent="0.3">
      <c r="A7237" s="25"/>
      <c r="C7237"/>
      <c r="D7237"/>
      <c r="E7237"/>
      <c r="F7237"/>
      <c r="G7237"/>
      <c r="H7237" s="26"/>
      <c r="I7237" s="14"/>
      <c r="J7237"/>
      <c r="K7237"/>
      <c r="N7237"/>
      <c r="O7237"/>
      <c r="P7237"/>
      <c r="Q7237"/>
      <c r="R7237"/>
      <c r="S7237" s="30"/>
    </row>
    <row r="7238" spans="1:19" x14ac:dyDescent="0.3">
      <c r="A7238" s="25"/>
      <c r="C7238"/>
      <c r="D7238"/>
      <c r="E7238"/>
      <c r="F7238"/>
      <c r="G7238"/>
      <c r="H7238" s="26"/>
      <c r="I7238" s="26"/>
      <c r="J7238"/>
      <c r="K7238"/>
      <c r="N7238"/>
      <c r="O7238"/>
      <c r="P7238"/>
      <c r="Q7238"/>
      <c r="R7238"/>
      <c r="S7238" s="30"/>
    </row>
    <row r="7239" spans="1:19" x14ac:dyDescent="0.3">
      <c r="A7239" s="25"/>
      <c r="C7239"/>
      <c r="D7239"/>
      <c r="E7239"/>
      <c r="F7239"/>
      <c r="G7239"/>
      <c r="H7239"/>
      <c r="I7239" s="26"/>
      <c r="J7239"/>
      <c r="K7239"/>
      <c r="N7239"/>
      <c r="O7239"/>
      <c r="P7239"/>
      <c r="Q7239"/>
      <c r="R7239"/>
      <c r="S7239" s="30"/>
    </row>
    <row r="7240" spans="1:19" x14ac:dyDescent="0.3">
      <c r="A7240" s="25"/>
      <c r="C7240"/>
      <c r="D7240"/>
      <c r="E7240"/>
      <c r="F7240"/>
      <c r="G7240"/>
      <c r="H7240"/>
      <c r="I7240" s="26"/>
      <c r="J7240"/>
      <c r="K7240"/>
      <c r="N7240"/>
      <c r="O7240"/>
      <c r="P7240"/>
      <c r="Q7240"/>
      <c r="R7240"/>
      <c r="S7240" s="30"/>
    </row>
    <row r="7241" spans="1:19" x14ac:dyDescent="0.3">
      <c r="A7241" s="25"/>
      <c r="C7241"/>
      <c r="D7241"/>
      <c r="E7241"/>
      <c r="F7241"/>
      <c r="G7241"/>
      <c r="H7241"/>
      <c r="I7241" s="26"/>
      <c r="J7241"/>
      <c r="K7241"/>
      <c r="N7241"/>
      <c r="O7241"/>
      <c r="P7241"/>
      <c r="Q7241"/>
      <c r="R7241"/>
      <c r="S7241" s="30"/>
    </row>
    <row r="7242" spans="1:19" x14ac:dyDescent="0.3">
      <c r="A7242" s="25"/>
      <c r="C7242"/>
      <c r="D7242"/>
      <c r="E7242"/>
      <c r="F7242"/>
      <c r="G7242"/>
      <c r="H7242"/>
      <c r="I7242" s="26"/>
      <c r="J7242"/>
      <c r="K7242"/>
      <c r="N7242"/>
      <c r="O7242"/>
      <c r="P7242"/>
      <c r="Q7242"/>
      <c r="R7242"/>
      <c r="S7242" s="30"/>
    </row>
    <row r="7243" spans="1:19" x14ac:dyDescent="0.3">
      <c r="A7243" s="25"/>
      <c r="C7243"/>
      <c r="D7243"/>
      <c r="E7243"/>
      <c r="F7243"/>
      <c r="G7243"/>
      <c r="H7243" s="26"/>
      <c r="I7243" s="26"/>
      <c r="J7243"/>
      <c r="K7243"/>
      <c r="N7243"/>
      <c r="O7243"/>
      <c r="P7243"/>
      <c r="Q7243"/>
      <c r="R7243"/>
      <c r="S7243" s="30"/>
    </row>
    <row r="7244" spans="1:19" x14ac:dyDescent="0.3">
      <c r="A7244" s="25"/>
      <c r="C7244"/>
      <c r="D7244"/>
      <c r="E7244"/>
      <c r="F7244"/>
      <c r="G7244"/>
      <c r="H7244" s="26"/>
      <c r="I7244" s="26"/>
      <c r="J7244"/>
      <c r="K7244"/>
      <c r="N7244"/>
      <c r="O7244"/>
      <c r="P7244"/>
      <c r="Q7244"/>
      <c r="R7244"/>
      <c r="S7244" s="30"/>
    </row>
    <row r="7245" spans="1:19" x14ac:dyDescent="0.3">
      <c r="A7245" s="25"/>
      <c r="C7245"/>
      <c r="D7245"/>
      <c r="E7245"/>
      <c r="F7245"/>
      <c r="G7245"/>
      <c r="H7245" s="26"/>
      <c r="I7245" s="26"/>
      <c r="J7245"/>
      <c r="K7245"/>
      <c r="N7245"/>
      <c r="O7245"/>
      <c r="P7245"/>
      <c r="Q7245"/>
      <c r="R7245"/>
      <c r="S7245" s="30"/>
    </row>
    <row r="7246" spans="1:19" x14ac:dyDescent="0.3">
      <c r="A7246" s="25"/>
      <c r="C7246"/>
      <c r="D7246"/>
      <c r="E7246"/>
      <c r="F7246"/>
      <c r="G7246"/>
      <c r="H7246"/>
      <c r="I7246" s="26"/>
      <c r="J7246"/>
      <c r="K7246"/>
      <c r="N7246"/>
      <c r="O7246"/>
      <c r="P7246"/>
      <c r="Q7246"/>
      <c r="R7246"/>
      <c r="S7246" s="30"/>
    </row>
    <row r="7247" spans="1:19" x14ac:dyDescent="0.3">
      <c r="A7247" s="25"/>
      <c r="C7247"/>
      <c r="D7247"/>
      <c r="E7247"/>
      <c r="F7247"/>
      <c r="G7247"/>
      <c r="H7247" s="26"/>
      <c r="I7247" s="26"/>
      <c r="J7247"/>
      <c r="K7247"/>
      <c r="N7247"/>
      <c r="O7247"/>
      <c r="P7247"/>
      <c r="Q7247"/>
      <c r="R7247"/>
      <c r="S7247" s="30"/>
    </row>
    <row r="7248" spans="1:19" x14ac:dyDescent="0.3">
      <c r="A7248" s="25"/>
      <c r="C7248"/>
      <c r="D7248"/>
      <c r="E7248"/>
      <c r="F7248"/>
      <c r="G7248"/>
      <c r="I7248" s="26"/>
      <c r="J7248"/>
      <c r="K7248"/>
      <c r="N7248"/>
      <c r="O7248"/>
      <c r="P7248"/>
      <c r="Q7248"/>
      <c r="R7248"/>
      <c r="S7248" s="30"/>
    </row>
    <row r="7249" spans="1:19" x14ac:dyDescent="0.3">
      <c r="A7249" s="25"/>
      <c r="C7249"/>
      <c r="D7249"/>
      <c r="E7249"/>
      <c r="F7249"/>
      <c r="G7249"/>
      <c r="H7249" s="26"/>
      <c r="I7249" s="26"/>
      <c r="J7249"/>
      <c r="K7249"/>
      <c r="N7249"/>
      <c r="O7249"/>
      <c r="P7249"/>
      <c r="Q7249"/>
      <c r="R7249"/>
      <c r="S7249" s="30"/>
    </row>
    <row r="7250" spans="1:19" x14ac:dyDescent="0.3">
      <c r="A7250" s="25"/>
      <c r="C7250"/>
      <c r="D7250"/>
      <c r="E7250"/>
      <c r="F7250"/>
      <c r="G7250"/>
      <c r="H7250" s="26"/>
      <c r="I7250" s="26"/>
      <c r="J7250"/>
      <c r="K7250"/>
      <c r="N7250"/>
      <c r="O7250"/>
      <c r="P7250"/>
      <c r="Q7250"/>
      <c r="R7250"/>
      <c r="S7250" s="30"/>
    </row>
    <row r="7251" spans="1:19" x14ac:dyDescent="0.3">
      <c r="A7251" s="25"/>
      <c r="C7251"/>
      <c r="D7251"/>
      <c r="E7251"/>
      <c r="F7251"/>
      <c r="G7251"/>
      <c r="H7251"/>
      <c r="I7251" s="26"/>
      <c r="J7251"/>
      <c r="K7251"/>
      <c r="N7251"/>
      <c r="O7251"/>
      <c r="P7251"/>
      <c r="Q7251"/>
      <c r="R7251"/>
      <c r="S7251" s="30"/>
    </row>
    <row r="7252" spans="1:19" x14ac:dyDescent="0.3">
      <c r="A7252" s="25"/>
      <c r="C7252"/>
      <c r="D7252"/>
      <c r="E7252"/>
      <c r="F7252"/>
      <c r="G7252"/>
      <c r="H7252" s="26"/>
      <c r="I7252" s="26"/>
      <c r="J7252"/>
      <c r="K7252"/>
      <c r="N7252"/>
      <c r="O7252"/>
      <c r="P7252"/>
      <c r="Q7252"/>
      <c r="R7252"/>
      <c r="S7252" s="30"/>
    </row>
    <row r="7253" spans="1:19" x14ac:dyDescent="0.3">
      <c r="A7253" s="25"/>
      <c r="C7253"/>
      <c r="D7253"/>
      <c r="E7253"/>
      <c r="F7253"/>
      <c r="G7253"/>
      <c r="H7253" s="26"/>
      <c r="I7253" s="26"/>
      <c r="J7253"/>
      <c r="K7253"/>
      <c r="N7253"/>
      <c r="O7253"/>
      <c r="P7253"/>
      <c r="Q7253"/>
      <c r="R7253"/>
      <c r="S7253" s="30"/>
    </row>
    <row r="7254" spans="1:19" x14ac:dyDescent="0.3">
      <c r="A7254" s="25"/>
      <c r="C7254"/>
      <c r="D7254"/>
      <c r="E7254"/>
      <c r="F7254"/>
      <c r="G7254"/>
      <c r="H7254" s="26"/>
      <c r="I7254" s="26"/>
      <c r="J7254"/>
      <c r="K7254"/>
      <c r="N7254"/>
      <c r="O7254"/>
      <c r="P7254"/>
      <c r="Q7254"/>
      <c r="R7254"/>
      <c r="S7254" s="30"/>
    </row>
    <row r="7255" spans="1:19" x14ac:dyDescent="0.3">
      <c r="A7255" s="25"/>
      <c r="C7255"/>
      <c r="D7255"/>
      <c r="E7255"/>
      <c r="F7255"/>
      <c r="G7255"/>
      <c r="H7255" s="26"/>
      <c r="I7255" s="26"/>
      <c r="J7255"/>
      <c r="K7255"/>
      <c r="N7255"/>
      <c r="O7255"/>
      <c r="P7255"/>
      <c r="Q7255"/>
      <c r="R7255"/>
      <c r="S7255" s="30"/>
    </row>
    <row r="7256" spans="1:19" x14ac:dyDescent="0.3">
      <c r="A7256" s="25"/>
      <c r="C7256"/>
      <c r="D7256"/>
      <c r="E7256"/>
      <c r="F7256"/>
      <c r="G7256"/>
      <c r="H7256" s="26"/>
      <c r="I7256" s="26"/>
      <c r="J7256"/>
      <c r="K7256"/>
      <c r="N7256"/>
      <c r="O7256"/>
      <c r="P7256"/>
      <c r="Q7256"/>
      <c r="R7256"/>
      <c r="S7256" s="30"/>
    </row>
    <row r="7257" spans="1:19" x14ac:dyDescent="0.3">
      <c r="A7257" s="25"/>
      <c r="C7257"/>
      <c r="D7257"/>
      <c r="E7257"/>
      <c r="F7257"/>
      <c r="G7257"/>
      <c r="H7257" s="26"/>
      <c r="I7257" s="26"/>
      <c r="J7257"/>
      <c r="K7257"/>
      <c r="N7257"/>
      <c r="O7257"/>
      <c r="P7257"/>
      <c r="Q7257"/>
      <c r="R7257"/>
      <c r="S7257" s="30"/>
    </row>
    <row r="7258" spans="1:19" x14ac:dyDescent="0.3">
      <c r="A7258" s="25"/>
      <c r="C7258"/>
      <c r="D7258"/>
      <c r="E7258"/>
      <c r="F7258"/>
      <c r="G7258"/>
      <c r="H7258" s="26"/>
      <c r="I7258" s="26"/>
      <c r="J7258"/>
      <c r="K7258"/>
      <c r="N7258"/>
      <c r="O7258"/>
      <c r="P7258"/>
      <c r="Q7258"/>
      <c r="R7258"/>
      <c r="S7258" s="30"/>
    </row>
    <row r="7259" spans="1:19" x14ac:dyDescent="0.3">
      <c r="A7259" s="25"/>
      <c r="C7259"/>
      <c r="D7259"/>
      <c r="E7259"/>
      <c r="F7259"/>
      <c r="G7259"/>
      <c r="H7259" s="26"/>
      <c r="I7259" s="26"/>
      <c r="J7259"/>
      <c r="K7259"/>
      <c r="N7259"/>
      <c r="O7259"/>
      <c r="P7259"/>
      <c r="Q7259"/>
      <c r="R7259"/>
      <c r="S7259" s="30"/>
    </row>
    <row r="7260" spans="1:19" x14ac:dyDescent="0.3">
      <c r="A7260" s="25"/>
      <c r="C7260"/>
      <c r="D7260"/>
      <c r="E7260"/>
      <c r="F7260"/>
      <c r="G7260"/>
      <c r="H7260" s="26"/>
      <c r="I7260" s="26"/>
      <c r="J7260"/>
      <c r="K7260"/>
      <c r="N7260"/>
      <c r="O7260"/>
      <c r="P7260"/>
      <c r="Q7260"/>
      <c r="R7260"/>
      <c r="S7260" s="30"/>
    </row>
    <row r="7261" spans="1:19" x14ac:dyDescent="0.3">
      <c r="A7261" s="25"/>
      <c r="C7261"/>
      <c r="D7261"/>
      <c r="E7261"/>
      <c r="F7261"/>
      <c r="G7261"/>
      <c r="H7261" s="26"/>
      <c r="I7261" s="26"/>
      <c r="J7261"/>
      <c r="K7261"/>
      <c r="N7261"/>
      <c r="O7261"/>
      <c r="P7261"/>
      <c r="Q7261"/>
      <c r="R7261"/>
      <c r="S7261" s="30"/>
    </row>
    <row r="7262" spans="1:19" x14ac:dyDescent="0.3">
      <c r="A7262" s="25"/>
      <c r="C7262"/>
      <c r="D7262"/>
      <c r="E7262"/>
      <c r="F7262"/>
      <c r="G7262"/>
      <c r="H7262" s="26"/>
      <c r="I7262" s="26"/>
      <c r="J7262"/>
      <c r="K7262"/>
      <c r="N7262"/>
      <c r="O7262"/>
      <c r="P7262"/>
      <c r="Q7262"/>
      <c r="R7262"/>
      <c r="S7262" s="30"/>
    </row>
    <row r="7263" spans="1:19" x14ac:dyDescent="0.3">
      <c r="A7263" s="25"/>
      <c r="C7263"/>
      <c r="D7263"/>
      <c r="E7263"/>
      <c r="F7263"/>
      <c r="G7263"/>
      <c r="H7263" s="26"/>
      <c r="I7263" s="26"/>
      <c r="J7263"/>
      <c r="K7263"/>
      <c r="N7263"/>
      <c r="O7263"/>
      <c r="P7263"/>
      <c r="Q7263"/>
      <c r="R7263"/>
      <c r="S7263" s="30"/>
    </row>
    <row r="7264" spans="1:19" x14ac:dyDescent="0.3">
      <c r="A7264" s="25"/>
      <c r="C7264"/>
      <c r="D7264"/>
      <c r="E7264"/>
      <c r="F7264"/>
      <c r="G7264"/>
      <c r="H7264" s="26"/>
      <c r="I7264" s="14"/>
      <c r="J7264"/>
      <c r="K7264"/>
      <c r="N7264"/>
      <c r="O7264"/>
      <c r="P7264"/>
      <c r="Q7264"/>
      <c r="R7264"/>
      <c r="S7264" s="30"/>
    </row>
    <row r="7265" spans="1:19" x14ac:dyDescent="0.3">
      <c r="A7265" s="25"/>
      <c r="C7265"/>
      <c r="D7265"/>
      <c r="E7265"/>
      <c r="F7265"/>
      <c r="G7265"/>
      <c r="H7265" s="26"/>
      <c r="I7265" s="14"/>
      <c r="J7265"/>
      <c r="K7265"/>
      <c r="N7265"/>
      <c r="O7265"/>
      <c r="P7265"/>
      <c r="Q7265"/>
      <c r="R7265"/>
      <c r="S7265" s="30"/>
    </row>
    <row r="7266" spans="1:19" x14ac:dyDescent="0.3">
      <c r="A7266" s="25"/>
      <c r="C7266"/>
      <c r="D7266"/>
      <c r="E7266"/>
      <c r="F7266"/>
      <c r="G7266"/>
      <c r="H7266" s="26"/>
      <c r="I7266" s="26"/>
      <c r="J7266"/>
      <c r="K7266"/>
      <c r="N7266"/>
      <c r="O7266"/>
      <c r="P7266"/>
      <c r="Q7266"/>
      <c r="R7266"/>
      <c r="S7266" s="30"/>
    </row>
    <row r="7267" spans="1:19" x14ac:dyDescent="0.3">
      <c r="A7267" s="25"/>
      <c r="C7267"/>
      <c r="D7267"/>
      <c r="E7267"/>
      <c r="F7267"/>
      <c r="G7267"/>
      <c r="H7267" s="26"/>
      <c r="I7267" s="26"/>
      <c r="J7267"/>
      <c r="K7267"/>
      <c r="N7267"/>
      <c r="O7267"/>
      <c r="P7267"/>
      <c r="Q7267"/>
      <c r="R7267"/>
      <c r="S7267" s="30"/>
    </row>
    <row r="7268" spans="1:19" x14ac:dyDescent="0.3">
      <c r="A7268" s="25"/>
      <c r="C7268"/>
      <c r="D7268"/>
      <c r="E7268"/>
      <c r="F7268"/>
      <c r="G7268"/>
      <c r="H7268" s="26"/>
      <c r="I7268" s="26"/>
      <c r="J7268"/>
      <c r="K7268"/>
      <c r="N7268"/>
      <c r="O7268"/>
      <c r="P7268"/>
      <c r="Q7268"/>
      <c r="R7268"/>
      <c r="S7268" s="30"/>
    </row>
    <row r="7269" spans="1:19" x14ac:dyDescent="0.3">
      <c r="A7269" s="25"/>
      <c r="C7269"/>
      <c r="D7269"/>
      <c r="E7269"/>
      <c r="F7269"/>
      <c r="G7269"/>
      <c r="H7269"/>
      <c r="I7269" s="26"/>
      <c r="J7269"/>
      <c r="K7269"/>
      <c r="N7269"/>
      <c r="O7269"/>
      <c r="P7269"/>
      <c r="Q7269"/>
      <c r="R7269"/>
      <c r="S7269" s="30"/>
    </row>
    <row r="7270" spans="1:19" x14ac:dyDescent="0.3">
      <c r="A7270" s="25"/>
      <c r="C7270"/>
      <c r="D7270"/>
      <c r="E7270"/>
      <c r="F7270"/>
      <c r="G7270"/>
      <c r="H7270"/>
      <c r="I7270" s="26"/>
      <c r="J7270"/>
      <c r="K7270"/>
      <c r="N7270"/>
      <c r="O7270"/>
      <c r="P7270"/>
      <c r="Q7270"/>
      <c r="R7270"/>
      <c r="S7270" s="30"/>
    </row>
    <row r="7271" spans="1:19" x14ac:dyDescent="0.3">
      <c r="A7271" s="25"/>
      <c r="C7271"/>
      <c r="D7271"/>
      <c r="E7271"/>
      <c r="F7271"/>
      <c r="G7271"/>
      <c r="H7271" s="26"/>
      <c r="I7271" s="26"/>
      <c r="J7271"/>
      <c r="K7271"/>
      <c r="N7271"/>
      <c r="O7271"/>
      <c r="P7271"/>
      <c r="Q7271"/>
      <c r="R7271"/>
      <c r="S7271" s="30"/>
    </row>
    <row r="7272" spans="1:19" x14ac:dyDescent="0.3">
      <c r="A7272" s="25"/>
      <c r="C7272"/>
      <c r="D7272"/>
      <c r="E7272"/>
      <c r="F7272"/>
      <c r="G7272"/>
      <c r="H7272" s="26"/>
      <c r="I7272" s="26"/>
      <c r="J7272"/>
      <c r="K7272"/>
      <c r="N7272"/>
      <c r="O7272"/>
      <c r="P7272"/>
      <c r="Q7272"/>
      <c r="R7272"/>
      <c r="S7272" s="30"/>
    </row>
    <row r="7273" spans="1:19" x14ac:dyDescent="0.3">
      <c r="A7273" s="25"/>
      <c r="C7273"/>
      <c r="D7273"/>
      <c r="E7273"/>
      <c r="F7273"/>
      <c r="G7273"/>
      <c r="H7273"/>
      <c r="I7273"/>
      <c r="J7273"/>
      <c r="K7273"/>
      <c r="N7273"/>
      <c r="O7273"/>
      <c r="P7273"/>
      <c r="Q7273"/>
      <c r="R7273"/>
      <c r="S7273" s="30"/>
    </row>
    <row r="7274" spans="1:19" x14ac:dyDescent="0.3">
      <c r="A7274" s="25"/>
      <c r="C7274"/>
      <c r="D7274"/>
      <c r="E7274"/>
      <c r="F7274"/>
      <c r="G7274"/>
      <c r="H7274" s="26"/>
      <c r="I7274" s="26"/>
      <c r="J7274"/>
      <c r="K7274"/>
      <c r="N7274"/>
      <c r="O7274"/>
      <c r="P7274"/>
      <c r="Q7274"/>
      <c r="R7274"/>
      <c r="S7274" s="30"/>
    </row>
    <row r="7275" spans="1:19" x14ac:dyDescent="0.3">
      <c r="A7275" s="25"/>
      <c r="C7275"/>
      <c r="D7275"/>
      <c r="E7275"/>
      <c r="F7275"/>
      <c r="G7275"/>
      <c r="H7275" s="26"/>
      <c r="I7275" s="26"/>
      <c r="J7275"/>
      <c r="K7275"/>
      <c r="N7275"/>
      <c r="O7275"/>
      <c r="P7275"/>
      <c r="Q7275"/>
      <c r="R7275"/>
      <c r="S7275" s="30"/>
    </row>
    <row r="7276" spans="1:19" x14ac:dyDescent="0.3">
      <c r="A7276" s="25"/>
      <c r="C7276"/>
      <c r="D7276"/>
      <c r="E7276"/>
      <c r="F7276"/>
      <c r="G7276"/>
      <c r="H7276" s="26"/>
      <c r="I7276" s="26"/>
      <c r="J7276"/>
      <c r="K7276"/>
      <c r="N7276"/>
      <c r="O7276"/>
      <c r="P7276"/>
      <c r="Q7276"/>
      <c r="R7276"/>
      <c r="S7276" s="30"/>
    </row>
    <row r="7277" spans="1:19" x14ac:dyDescent="0.3">
      <c r="A7277" s="25"/>
      <c r="C7277"/>
      <c r="D7277"/>
      <c r="E7277"/>
      <c r="F7277"/>
      <c r="G7277"/>
      <c r="H7277" s="26"/>
      <c r="I7277" s="26"/>
      <c r="J7277"/>
      <c r="K7277"/>
      <c r="N7277"/>
      <c r="O7277"/>
      <c r="P7277"/>
      <c r="Q7277"/>
      <c r="R7277"/>
      <c r="S7277" s="30"/>
    </row>
    <row r="7278" spans="1:19" x14ac:dyDescent="0.3">
      <c r="A7278" s="25"/>
      <c r="C7278"/>
      <c r="D7278"/>
      <c r="E7278"/>
      <c r="F7278"/>
      <c r="G7278"/>
      <c r="H7278" s="26"/>
      <c r="I7278" s="26"/>
      <c r="J7278"/>
      <c r="K7278"/>
      <c r="N7278"/>
      <c r="O7278"/>
      <c r="P7278"/>
      <c r="Q7278"/>
      <c r="R7278"/>
      <c r="S7278" s="30"/>
    </row>
    <row r="7279" spans="1:19" x14ac:dyDescent="0.3">
      <c r="A7279" s="25"/>
      <c r="C7279"/>
      <c r="D7279"/>
      <c r="E7279"/>
      <c r="F7279"/>
      <c r="G7279"/>
      <c r="H7279" s="26"/>
      <c r="I7279" s="26"/>
      <c r="J7279"/>
      <c r="K7279"/>
      <c r="N7279"/>
      <c r="O7279"/>
      <c r="P7279"/>
      <c r="Q7279"/>
      <c r="R7279"/>
      <c r="S7279" s="30"/>
    </row>
    <row r="7280" spans="1:19" x14ac:dyDescent="0.3">
      <c r="A7280" s="25"/>
      <c r="C7280"/>
      <c r="D7280"/>
      <c r="E7280"/>
      <c r="F7280"/>
      <c r="G7280"/>
      <c r="H7280" s="26"/>
      <c r="I7280" s="26"/>
      <c r="J7280"/>
      <c r="K7280"/>
      <c r="N7280"/>
      <c r="O7280"/>
      <c r="P7280"/>
      <c r="Q7280"/>
      <c r="R7280"/>
      <c r="S7280" s="30"/>
    </row>
    <row r="7281" spans="1:19" x14ac:dyDescent="0.3">
      <c r="A7281" s="25"/>
      <c r="C7281"/>
      <c r="D7281"/>
      <c r="E7281"/>
      <c r="F7281"/>
      <c r="G7281"/>
      <c r="H7281" s="26"/>
      <c r="I7281" s="26"/>
      <c r="J7281"/>
      <c r="K7281"/>
      <c r="N7281"/>
      <c r="O7281"/>
      <c r="P7281"/>
      <c r="Q7281"/>
      <c r="R7281"/>
      <c r="S7281" s="30"/>
    </row>
    <row r="7282" spans="1:19" x14ac:dyDescent="0.3">
      <c r="A7282" s="25"/>
      <c r="C7282"/>
      <c r="D7282"/>
      <c r="E7282"/>
      <c r="F7282"/>
      <c r="G7282"/>
      <c r="H7282" s="26"/>
      <c r="I7282" s="26"/>
      <c r="J7282"/>
      <c r="K7282"/>
      <c r="N7282"/>
      <c r="O7282"/>
      <c r="P7282"/>
      <c r="Q7282"/>
      <c r="R7282"/>
      <c r="S7282" s="30"/>
    </row>
    <row r="7283" spans="1:19" x14ac:dyDescent="0.3">
      <c r="A7283" s="25"/>
      <c r="C7283"/>
      <c r="D7283"/>
      <c r="E7283"/>
      <c r="F7283"/>
      <c r="G7283"/>
      <c r="H7283" s="26"/>
      <c r="I7283" s="26"/>
      <c r="J7283"/>
      <c r="K7283"/>
      <c r="N7283"/>
      <c r="O7283"/>
      <c r="P7283"/>
      <c r="Q7283"/>
      <c r="R7283"/>
      <c r="S7283" s="30"/>
    </row>
    <row r="7284" spans="1:19" x14ac:dyDescent="0.3">
      <c r="A7284" s="25"/>
      <c r="C7284"/>
      <c r="D7284"/>
      <c r="E7284"/>
      <c r="F7284"/>
      <c r="G7284"/>
      <c r="H7284" s="26"/>
      <c r="I7284" s="26"/>
      <c r="J7284"/>
      <c r="K7284"/>
      <c r="N7284"/>
      <c r="O7284"/>
      <c r="P7284"/>
      <c r="Q7284"/>
      <c r="R7284"/>
      <c r="S7284" s="30"/>
    </row>
    <row r="7285" spans="1:19" x14ac:dyDescent="0.3">
      <c r="A7285" s="25"/>
      <c r="C7285"/>
      <c r="D7285"/>
      <c r="E7285"/>
      <c r="F7285"/>
      <c r="G7285"/>
      <c r="H7285" s="26"/>
      <c r="I7285" s="26"/>
      <c r="J7285"/>
      <c r="K7285"/>
      <c r="N7285"/>
      <c r="O7285"/>
      <c r="P7285"/>
      <c r="Q7285"/>
      <c r="R7285"/>
      <c r="S7285" s="30"/>
    </row>
    <row r="7286" spans="1:19" x14ac:dyDescent="0.3">
      <c r="A7286" s="25"/>
      <c r="C7286"/>
      <c r="D7286"/>
      <c r="E7286"/>
      <c r="F7286"/>
      <c r="G7286"/>
      <c r="I7286" s="26"/>
      <c r="J7286"/>
      <c r="K7286"/>
      <c r="N7286"/>
      <c r="O7286"/>
      <c r="P7286"/>
      <c r="Q7286"/>
      <c r="R7286"/>
      <c r="S7286" s="30"/>
    </row>
    <row r="7287" spans="1:19" x14ac:dyDescent="0.3">
      <c r="A7287" s="25"/>
      <c r="C7287"/>
      <c r="D7287"/>
      <c r="E7287"/>
      <c r="F7287"/>
      <c r="G7287"/>
      <c r="H7287" s="26"/>
      <c r="I7287" s="26"/>
      <c r="J7287"/>
      <c r="K7287"/>
      <c r="N7287"/>
      <c r="O7287"/>
      <c r="P7287"/>
      <c r="Q7287"/>
      <c r="R7287"/>
      <c r="S7287" s="30"/>
    </row>
    <row r="7288" spans="1:19" x14ac:dyDescent="0.3">
      <c r="A7288" s="25"/>
      <c r="C7288"/>
      <c r="D7288"/>
      <c r="E7288"/>
      <c r="F7288"/>
      <c r="G7288"/>
      <c r="H7288" s="26"/>
      <c r="I7288" s="26"/>
      <c r="J7288"/>
      <c r="K7288"/>
      <c r="N7288"/>
      <c r="O7288"/>
      <c r="P7288"/>
      <c r="Q7288"/>
      <c r="R7288"/>
      <c r="S7288" s="30"/>
    </row>
    <row r="7289" spans="1:19" x14ac:dyDescent="0.3">
      <c r="A7289" s="25"/>
      <c r="C7289"/>
      <c r="D7289"/>
      <c r="E7289"/>
      <c r="F7289"/>
      <c r="G7289"/>
      <c r="H7289" s="26"/>
      <c r="I7289" s="26"/>
      <c r="J7289"/>
      <c r="K7289"/>
      <c r="N7289"/>
      <c r="O7289"/>
      <c r="P7289"/>
      <c r="Q7289"/>
      <c r="R7289"/>
      <c r="S7289" s="30"/>
    </row>
    <row r="7290" spans="1:19" x14ac:dyDescent="0.3">
      <c r="A7290" s="25"/>
      <c r="C7290"/>
      <c r="D7290"/>
      <c r="E7290"/>
      <c r="F7290"/>
      <c r="G7290"/>
      <c r="H7290" s="26"/>
      <c r="I7290" s="14"/>
      <c r="J7290"/>
      <c r="K7290"/>
      <c r="N7290"/>
      <c r="O7290"/>
      <c r="P7290"/>
      <c r="Q7290"/>
      <c r="R7290"/>
      <c r="S7290" s="30"/>
    </row>
    <row r="7291" spans="1:19" x14ac:dyDescent="0.3">
      <c r="A7291" s="25"/>
      <c r="C7291"/>
      <c r="D7291"/>
      <c r="E7291"/>
      <c r="F7291"/>
      <c r="G7291"/>
      <c r="H7291" s="26"/>
      <c r="I7291" s="26"/>
      <c r="J7291"/>
      <c r="K7291"/>
      <c r="N7291"/>
      <c r="O7291"/>
      <c r="P7291"/>
      <c r="Q7291"/>
      <c r="R7291"/>
      <c r="S7291" s="30"/>
    </row>
    <row r="7292" spans="1:19" x14ac:dyDescent="0.3">
      <c r="A7292" s="25"/>
      <c r="C7292"/>
      <c r="D7292"/>
      <c r="E7292"/>
      <c r="F7292"/>
      <c r="G7292"/>
      <c r="H7292" s="26"/>
      <c r="I7292" s="26"/>
      <c r="J7292"/>
      <c r="K7292"/>
      <c r="N7292"/>
      <c r="O7292"/>
      <c r="P7292"/>
      <c r="Q7292"/>
      <c r="R7292"/>
      <c r="S7292" s="30"/>
    </row>
    <row r="7293" spans="1:19" x14ac:dyDescent="0.3">
      <c r="A7293" s="25"/>
      <c r="C7293"/>
      <c r="D7293"/>
      <c r="E7293"/>
      <c r="F7293"/>
      <c r="G7293"/>
      <c r="H7293" s="26"/>
      <c r="I7293" s="14"/>
      <c r="J7293"/>
      <c r="K7293"/>
      <c r="N7293"/>
      <c r="O7293"/>
      <c r="P7293"/>
      <c r="Q7293"/>
      <c r="R7293"/>
      <c r="S7293" s="30"/>
    </row>
    <row r="7294" spans="1:19" x14ac:dyDescent="0.3">
      <c r="A7294" s="25"/>
      <c r="C7294"/>
      <c r="D7294"/>
      <c r="E7294"/>
      <c r="F7294"/>
      <c r="G7294"/>
      <c r="H7294" s="26"/>
      <c r="I7294" s="14"/>
      <c r="J7294"/>
      <c r="K7294"/>
      <c r="N7294"/>
      <c r="O7294"/>
      <c r="P7294"/>
      <c r="Q7294"/>
      <c r="R7294"/>
      <c r="S7294" s="30"/>
    </row>
    <row r="7295" spans="1:19" x14ac:dyDescent="0.3">
      <c r="A7295" s="25"/>
      <c r="C7295"/>
      <c r="D7295"/>
      <c r="E7295"/>
      <c r="F7295"/>
      <c r="G7295"/>
      <c r="H7295" s="26"/>
      <c r="I7295" s="26"/>
      <c r="J7295"/>
      <c r="K7295"/>
      <c r="N7295"/>
      <c r="O7295"/>
      <c r="P7295"/>
      <c r="Q7295"/>
      <c r="R7295"/>
      <c r="S7295" s="30"/>
    </row>
    <row r="7296" spans="1:19" x14ac:dyDescent="0.3">
      <c r="A7296" s="25"/>
      <c r="C7296"/>
      <c r="D7296"/>
      <c r="E7296"/>
      <c r="F7296"/>
      <c r="G7296"/>
      <c r="H7296" s="26"/>
      <c r="I7296" s="26"/>
      <c r="J7296"/>
      <c r="K7296"/>
      <c r="N7296"/>
      <c r="O7296"/>
      <c r="P7296"/>
      <c r="Q7296"/>
      <c r="R7296"/>
      <c r="S7296" s="30"/>
    </row>
    <row r="7297" spans="1:19" x14ac:dyDescent="0.3">
      <c r="A7297" s="25"/>
      <c r="C7297"/>
      <c r="D7297"/>
      <c r="E7297"/>
      <c r="F7297"/>
      <c r="G7297"/>
      <c r="H7297" s="26"/>
      <c r="I7297" s="26"/>
      <c r="J7297"/>
      <c r="K7297"/>
      <c r="N7297"/>
      <c r="O7297"/>
      <c r="P7297"/>
      <c r="Q7297"/>
      <c r="R7297"/>
      <c r="S7297" s="30"/>
    </row>
    <row r="7298" spans="1:19" x14ac:dyDescent="0.3">
      <c r="A7298" s="25"/>
      <c r="C7298"/>
      <c r="D7298"/>
      <c r="E7298"/>
      <c r="F7298"/>
      <c r="G7298"/>
      <c r="H7298"/>
      <c r="I7298" s="26"/>
      <c r="J7298"/>
      <c r="K7298"/>
      <c r="N7298"/>
      <c r="O7298"/>
      <c r="P7298"/>
      <c r="Q7298"/>
      <c r="R7298"/>
      <c r="S7298" s="30"/>
    </row>
    <row r="7299" spans="1:19" x14ac:dyDescent="0.3">
      <c r="A7299" s="25"/>
      <c r="C7299"/>
      <c r="D7299"/>
      <c r="E7299"/>
      <c r="F7299"/>
      <c r="G7299"/>
      <c r="H7299"/>
      <c r="I7299" s="26"/>
      <c r="J7299"/>
      <c r="K7299"/>
      <c r="N7299"/>
      <c r="O7299"/>
      <c r="P7299"/>
      <c r="Q7299"/>
      <c r="R7299"/>
      <c r="S7299" s="30"/>
    </row>
    <row r="7300" spans="1:19" x14ac:dyDescent="0.3">
      <c r="A7300" s="25"/>
      <c r="C7300"/>
      <c r="D7300"/>
      <c r="E7300"/>
      <c r="F7300"/>
      <c r="G7300"/>
      <c r="H7300" s="26"/>
      <c r="I7300" s="14"/>
      <c r="J7300"/>
      <c r="K7300"/>
      <c r="N7300"/>
      <c r="O7300"/>
      <c r="P7300"/>
      <c r="Q7300"/>
      <c r="R7300"/>
      <c r="S7300" s="30"/>
    </row>
    <row r="7301" spans="1:19" x14ac:dyDescent="0.3">
      <c r="A7301" s="25"/>
      <c r="C7301"/>
      <c r="D7301"/>
      <c r="E7301"/>
      <c r="F7301"/>
      <c r="G7301"/>
      <c r="H7301" s="26"/>
      <c r="I7301" s="14"/>
      <c r="J7301"/>
      <c r="K7301"/>
      <c r="N7301"/>
      <c r="O7301"/>
      <c r="P7301"/>
      <c r="Q7301"/>
      <c r="R7301"/>
      <c r="S7301" s="30"/>
    </row>
    <row r="7302" spans="1:19" x14ac:dyDescent="0.3">
      <c r="A7302" s="25"/>
      <c r="C7302"/>
      <c r="D7302"/>
      <c r="E7302"/>
      <c r="F7302"/>
      <c r="G7302"/>
      <c r="H7302" s="26"/>
      <c r="I7302" s="14"/>
      <c r="J7302"/>
      <c r="K7302"/>
      <c r="N7302"/>
      <c r="O7302"/>
      <c r="P7302"/>
      <c r="Q7302"/>
      <c r="R7302"/>
      <c r="S7302" s="30"/>
    </row>
    <row r="7303" spans="1:19" x14ac:dyDescent="0.3">
      <c r="A7303" s="25"/>
      <c r="C7303"/>
      <c r="D7303"/>
      <c r="E7303"/>
      <c r="F7303"/>
      <c r="G7303"/>
      <c r="H7303" s="26"/>
      <c r="I7303" s="26"/>
      <c r="J7303"/>
      <c r="K7303"/>
      <c r="N7303"/>
      <c r="O7303"/>
      <c r="P7303"/>
      <c r="Q7303"/>
      <c r="R7303"/>
      <c r="S7303" s="30"/>
    </row>
    <row r="7304" spans="1:19" x14ac:dyDescent="0.3">
      <c r="A7304" s="25"/>
      <c r="C7304"/>
      <c r="D7304"/>
      <c r="E7304"/>
      <c r="F7304"/>
      <c r="G7304"/>
      <c r="H7304" s="26"/>
      <c r="I7304" s="26"/>
      <c r="J7304"/>
      <c r="K7304"/>
      <c r="N7304"/>
      <c r="O7304"/>
      <c r="P7304"/>
      <c r="Q7304"/>
      <c r="R7304"/>
      <c r="S7304" s="30"/>
    </row>
    <row r="7305" spans="1:19" x14ac:dyDescent="0.3">
      <c r="A7305" s="25"/>
      <c r="C7305"/>
      <c r="D7305"/>
      <c r="E7305"/>
      <c r="F7305"/>
      <c r="G7305"/>
      <c r="H7305"/>
      <c r="I7305" s="26"/>
      <c r="J7305"/>
      <c r="K7305"/>
      <c r="N7305"/>
      <c r="O7305"/>
      <c r="P7305"/>
      <c r="Q7305"/>
      <c r="R7305"/>
      <c r="S7305" s="30"/>
    </row>
    <row r="7306" spans="1:19" x14ac:dyDescent="0.3">
      <c r="A7306" s="25"/>
      <c r="C7306"/>
      <c r="D7306"/>
      <c r="E7306"/>
      <c r="F7306"/>
      <c r="G7306"/>
      <c r="H7306"/>
      <c r="I7306" s="26"/>
      <c r="J7306"/>
      <c r="K7306"/>
      <c r="N7306"/>
      <c r="O7306"/>
      <c r="P7306"/>
      <c r="Q7306"/>
      <c r="R7306"/>
      <c r="S7306" s="30"/>
    </row>
    <row r="7307" spans="1:19" x14ac:dyDescent="0.3">
      <c r="A7307" s="25"/>
      <c r="C7307"/>
      <c r="D7307"/>
      <c r="E7307"/>
      <c r="F7307"/>
      <c r="G7307"/>
      <c r="H7307"/>
      <c r="I7307" s="26"/>
      <c r="J7307"/>
      <c r="K7307"/>
      <c r="N7307"/>
      <c r="O7307"/>
      <c r="P7307"/>
      <c r="Q7307"/>
      <c r="R7307"/>
      <c r="S7307" s="30"/>
    </row>
    <row r="7308" spans="1:19" x14ac:dyDescent="0.3">
      <c r="A7308" s="25"/>
      <c r="C7308"/>
      <c r="D7308"/>
      <c r="E7308"/>
      <c r="F7308"/>
      <c r="G7308"/>
      <c r="H7308" s="26"/>
      <c r="I7308" s="14"/>
      <c r="J7308"/>
      <c r="K7308"/>
      <c r="N7308"/>
      <c r="O7308"/>
      <c r="P7308"/>
      <c r="Q7308"/>
      <c r="R7308"/>
      <c r="S7308" s="30"/>
    </row>
    <row r="7309" spans="1:19" x14ac:dyDescent="0.3">
      <c r="A7309" s="25"/>
      <c r="C7309"/>
      <c r="D7309"/>
      <c r="E7309"/>
      <c r="F7309"/>
      <c r="G7309"/>
      <c r="H7309" s="26"/>
      <c r="I7309" s="26"/>
      <c r="J7309"/>
      <c r="K7309"/>
      <c r="N7309"/>
      <c r="O7309"/>
      <c r="P7309"/>
      <c r="Q7309"/>
      <c r="R7309"/>
      <c r="S7309" s="30"/>
    </row>
    <row r="7310" spans="1:19" x14ac:dyDescent="0.3">
      <c r="A7310" s="25"/>
      <c r="C7310"/>
      <c r="D7310"/>
      <c r="E7310"/>
      <c r="F7310"/>
      <c r="G7310"/>
      <c r="H7310"/>
      <c r="I7310" s="26"/>
      <c r="J7310"/>
      <c r="K7310"/>
      <c r="N7310"/>
      <c r="O7310"/>
      <c r="P7310"/>
      <c r="Q7310"/>
      <c r="R7310"/>
      <c r="S7310" s="30"/>
    </row>
    <row r="7311" spans="1:19" x14ac:dyDescent="0.3">
      <c r="A7311" s="25"/>
      <c r="C7311"/>
      <c r="D7311"/>
      <c r="E7311"/>
      <c r="F7311"/>
      <c r="G7311"/>
      <c r="H7311"/>
      <c r="I7311" s="26"/>
      <c r="J7311"/>
      <c r="K7311"/>
      <c r="N7311"/>
      <c r="O7311"/>
      <c r="P7311"/>
      <c r="Q7311"/>
      <c r="R7311"/>
      <c r="S7311" s="30"/>
    </row>
    <row r="7312" spans="1:19" x14ac:dyDescent="0.3">
      <c r="A7312" s="25"/>
      <c r="C7312"/>
      <c r="D7312"/>
      <c r="E7312"/>
      <c r="F7312"/>
      <c r="G7312"/>
      <c r="H7312" s="26"/>
      <c r="I7312" s="14"/>
      <c r="J7312"/>
      <c r="K7312"/>
      <c r="N7312"/>
      <c r="O7312"/>
      <c r="P7312"/>
      <c r="Q7312"/>
      <c r="R7312"/>
      <c r="S7312" s="30"/>
    </row>
    <row r="7313" spans="1:19" x14ac:dyDescent="0.3">
      <c r="A7313" s="25"/>
      <c r="C7313"/>
      <c r="D7313"/>
      <c r="E7313"/>
      <c r="F7313"/>
      <c r="G7313"/>
      <c r="H7313"/>
      <c r="I7313" s="26"/>
      <c r="J7313"/>
      <c r="K7313"/>
      <c r="N7313"/>
      <c r="O7313"/>
      <c r="P7313"/>
      <c r="Q7313"/>
      <c r="R7313"/>
      <c r="S7313" s="30"/>
    </row>
    <row r="7314" spans="1:19" x14ac:dyDescent="0.3">
      <c r="A7314" s="25"/>
      <c r="C7314"/>
      <c r="D7314"/>
      <c r="E7314"/>
      <c r="F7314"/>
      <c r="G7314"/>
      <c r="H7314" s="26"/>
      <c r="I7314" s="26"/>
      <c r="J7314"/>
      <c r="K7314"/>
      <c r="N7314"/>
      <c r="O7314"/>
      <c r="P7314"/>
      <c r="Q7314"/>
      <c r="R7314"/>
      <c r="S7314" s="30"/>
    </row>
    <row r="7315" spans="1:19" x14ac:dyDescent="0.3">
      <c r="A7315" s="25"/>
      <c r="C7315"/>
      <c r="D7315"/>
      <c r="E7315"/>
      <c r="F7315"/>
      <c r="G7315"/>
      <c r="H7315" s="26"/>
      <c r="I7315" s="26"/>
      <c r="J7315"/>
      <c r="K7315"/>
      <c r="N7315"/>
      <c r="O7315"/>
      <c r="P7315"/>
      <c r="Q7315"/>
      <c r="R7315"/>
      <c r="S7315" s="30"/>
    </row>
    <row r="7316" spans="1:19" x14ac:dyDescent="0.3">
      <c r="A7316" s="25"/>
      <c r="C7316"/>
      <c r="D7316"/>
      <c r="E7316"/>
      <c r="F7316"/>
      <c r="G7316"/>
      <c r="H7316" s="26"/>
      <c r="I7316" s="26"/>
      <c r="J7316"/>
      <c r="K7316"/>
      <c r="N7316"/>
      <c r="O7316"/>
      <c r="P7316"/>
      <c r="Q7316"/>
      <c r="R7316"/>
      <c r="S7316" s="30"/>
    </row>
    <row r="7317" spans="1:19" x14ac:dyDescent="0.3">
      <c r="A7317" s="25"/>
      <c r="C7317"/>
      <c r="D7317"/>
      <c r="E7317"/>
      <c r="F7317"/>
      <c r="G7317"/>
      <c r="H7317"/>
      <c r="I7317" s="26"/>
      <c r="J7317"/>
      <c r="K7317"/>
      <c r="N7317"/>
      <c r="O7317"/>
      <c r="P7317"/>
      <c r="Q7317"/>
      <c r="R7317"/>
      <c r="S7317" s="30"/>
    </row>
    <row r="7318" spans="1:19" x14ac:dyDescent="0.3">
      <c r="A7318" s="25"/>
      <c r="C7318"/>
      <c r="D7318"/>
      <c r="E7318"/>
      <c r="F7318"/>
      <c r="G7318"/>
      <c r="H7318" s="26"/>
      <c r="I7318" s="26"/>
      <c r="J7318"/>
      <c r="K7318"/>
      <c r="N7318"/>
      <c r="O7318"/>
      <c r="P7318"/>
      <c r="Q7318"/>
      <c r="R7318"/>
      <c r="S7318" s="30"/>
    </row>
    <row r="7319" spans="1:19" x14ac:dyDescent="0.3">
      <c r="A7319" s="25"/>
      <c r="C7319"/>
      <c r="D7319"/>
      <c r="E7319"/>
      <c r="F7319"/>
      <c r="G7319"/>
      <c r="H7319" s="26"/>
      <c r="I7319" s="14"/>
      <c r="J7319"/>
      <c r="K7319"/>
      <c r="N7319"/>
      <c r="O7319"/>
      <c r="P7319"/>
      <c r="Q7319"/>
      <c r="R7319"/>
      <c r="S7319" s="30"/>
    </row>
    <row r="7320" spans="1:19" x14ac:dyDescent="0.3">
      <c r="A7320" s="25"/>
      <c r="C7320"/>
      <c r="D7320"/>
      <c r="E7320"/>
      <c r="F7320"/>
      <c r="G7320"/>
      <c r="H7320" s="26"/>
      <c r="I7320" s="14"/>
      <c r="J7320"/>
      <c r="K7320"/>
      <c r="N7320"/>
      <c r="O7320"/>
      <c r="P7320"/>
      <c r="Q7320"/>
      <c r="R7320"/>
      <c r="S7320" s="30"/>
    </row>
    <row r="7321" spans="1:19" x14ac:dyDescent="0.3">
      <c r="A7321" s="25"/>
      <c r="C7321"/>
      <c r="D7321"/>
      <c r="E7321"/>
      <c r="F7321"/>
      <c r="G7321"/>
      <c r="H7321" s="26"/>
      <c r="I7321" s="26"/>
      <c r="J7321"/>
      <c r="K7321"/>
      <c r="N7321"/>
      <c r="O7321"/>
      <c r="P7321"/>
      <c r="Q7321"/>
      <c r="R7321"/>
      <c r="S7321" s="30"/>
    </row>
    <row r="7322" spans="1:19" x14ac:dyDescent="0.3">
      <c r="A7322" s="25"/>
      <c r="C7322"/>
      <c r="D7322"/>
      <c r="E7322"/>
      <c r="F7322"/>
      <c r="G7322"/>
      <c r="H7322" s="26"/>
      <c r="I7322" s="14"/>
      <c r="J7322"/>
      <c r="K7322"/>
      <c r="N7322"/>
      <c r="O7322"/>
      <c r="P7322"/>
      <c r="Q7322"/>
      <c r="R7322"/>
      <c r="S7322" s="30"/>
    </row>
    <row r="7323" spans="1:19" x14ac:dyDescent="0.3">
      <c r="A7323" s="25"/>
      <c r="C7323"/>
      <c r="D7323"/>
      <c r="E7323"/>
      <c r="F7323"/>
      <c r="G7323"/>
      <c r="H7323"/>
      <c r="I7323" s="26"/>
      <c r="J7323"/>
      <c r="K7323"/>
      <c r="N7323"/>
      <c r="O7323"/>
      <c r="P7323"/>
      <c r="Q7323"/>
      <c r="R7323"/>
      <c r="S7323" s="30"/>
    </row>
    <row r="7324" spans="1:19" x14ac:dyDescent="0.3">
      <c r="A7324" s="25"/>
      <c r="C7324"/>
      <c r="D7324"/>
      <c r="E7324"/>
      <c r="F7324"/>
      <c r="G7324"/>
      <c r="H7324"/>
      <c r="I7324" s="26"/>
      <c r="J7324"/>
      <c r="K7324"/>
      <c r="N7324"/>
      <c r="O7324"/>
      <c r="P7324"/>
      <c r="Q7324"/>
      <c r="R7324"/>
      <c r="S7324" s="30"/>
    </row>
    <row r="7325" spans="1:19" x14ac:dyDescent="0.3">
      <c r="A7325" s="25"/>
      <c r="C7325"/>
      <c r="D7325"/>
      <c r="E7325"/>
      <c r="F7325"/>
      <c r="G7325"/>
      <c r="H7325"/>
      <c r="I7325" s="26"/>
      <c r="J7325"/>
      <c r="K7325"/>
      <c r="N7325"/>
      <c r="O7325"/>
      <c r="P7325"/>
      <c r="Q7325"/>
      <c r="R7325"/>
      <c r="S7325" s="30"/>
    </row>
    <row r="7326" spans="1:19" x14ac:dyDescent="0.3">
      <c r="A7326" s="25"/>
      <c r="C7326"/>
      <c r="D7326"/>
      <c r="E7326"/>
      <c r="F7326"/>
      <c r="G7326"/>
      <c r="H7326" s="26"/>
      <c r="I7326" s="26"/>
      <c r="J7326"/>
      <c r="K7326"/>
      <c r="N7326"/>
      <c r="O7326"/>
      <c r="P7326"/>
      <c r="Q7326"/>
      <c r="R7326"/>
      <c r="S7326" s="30"/>
    </row>
    <row r="7327" spans="1:19" x14ac:dyDescent="0.3">
      <c r="A7327" s="25"/>
      <c r="C7327"/>
      <c r="D7327"/>
      <c r="E7327"/>
      <c r="F7327"/>
      <c r="G7327"/>
      <c r="H7327" s="26"/>
      <c r="I7327" s="26"/>
      <c r="J7327"/>
      <c r="K7327"/>
      <c r="N7327"/>
      <c r="O7327"/>
      <c r="P7327"/>
      <c r="Q7327"/>
      <c r="R7327"/>
      <c r="S7327" s="30"/>
    </row>
    <row r="7328" spans="1:19" x14ac:dyDescent="0.3">
      <c r="A7328" s="25"/>
      <c r="C7328"/>
      <c r="D7328"/>
      <c r="E7328"/>
      <c r="F7328"/>
      <c r="G7328"/>
      <c r="H7328" s="26"/>
      <c r="I7328" s="26"/>
      <c r="J7328"/>
      <c r="K7328"/>
      <c r="N7328"/>
      <c r="O7328"/>
      <c r="P7328"/>
      <c r="Q7328"/>
      <c r="R7328"/>
      <c r="S7328" s="30"/>
    </row>
    <row r="7329" spans="1:19" x14ac:dyDescent="0.3">
      <c r="A7329" s="25"/>
      <c r="C7329"/>
      <c r="D7329"/>
      <c r="E7329"/>
      <c r="F7329"/>
      <c r="G7329"/>
      <c r="H7329"/>
      <c r="I7329" s="26"/>
      <c r="J7329"/>
      <c r="K7329"/>
      <c r="N7329"/>
      <c r="O7329"/>
      <c r="P7329"/>
      <c r="Q7329"/>
      <c r="R7329"/>
      <c r="S7329" s="30"/>
    </row>
    <row r="7330" spans="1:19" x14ac:dyDescent="0.3">
      <c r="A7330" s="25"/>
      <c r="C7330"/>
      <c r="D7330"/>
      <c r="E7330"/>
      <c r="F7330"/>
      <c r="G7330"/>
      <c r="H7330" s="26"/>
      <c r="I7330" s="26"/>
      <c r="J7330"/>
      <c r="K7330"/>
      <c r="N7330"/>
      <c r="O7330"/>
      <c r="P7330"/>
      <c r="Q7330"/>
      <c r="R7330"/>
      <c r="S7330" s="30"/>
    </row>
    <row r="7331" spans="1:19" x14ac:dyDescent="0.3">
      <c r="A7331" s="25"/>
      <c r="C7331"/>
      <c r="D7331"/>
      <c r="E7331"/>
      <c r="F7331"/>
      <c r="G7331"/>
      <c r="H7331" s="26"/>
      <c r="I7331" s="14"/>
      <c r="J7331"/>
      <c r="K7331"/>
      <c r="N7331"/>
      <c r="O7331"/>
      <c r="P7331"/>
      <c r="Q7331"/>
      <c r="R7331"/>
      <c r="S7331" s="30"/>
    </row>
    <row r="7332" spans="1:19" x14ac:dyDescent="0.3">
      <c r="A7332" s="25"/>
      <c r="C7332"/>
      <c r="D7332"/>
      <c r="E7332"/>
      <c r="F7332"/>
      <c r="G7332"/>
      <c r="H7332" s="26"/>
      <c r="I7332" s="14"/>
      <c r="J7332"/>
      <c r="K7332"/>
      <c r="N7332"/>
      <c r="O7332"/>
      <c r="P7332"/>
      <c r="Q7332"/>
      <c r="R7332"/>
      <c r="S7332" s="30"/>
    </row>
    <row r="7333" spans="1:19" x14ac:dyDescent="0.3">
      <c r="A7333" s="25"/>
      <c r="C7333"/>
      <c r="D7333"/>
      <c r="E7333"/>
      <c r="F7333"/>
      <c r="G7333"/>
      <c r="H7333" s="26"/>
      <c r="I7333" s="26"/>
      <c r="J7333"/>
      <c r="K7333"/>
      <c r="N7333"/>
      <c r="O7333"/>
      <c r="P7333"/>
      <c r="Q7333"/>
      <c r="R7333"/>
      <c r="S7333" s="30"/>
    </row>
    <row r="7334" spans="1:19" x14ac:dyDescent="0.3">
      <c r="A7334" s="25"/>
      <c r="C7334"/>
      <c r="D7334"/>
      <c r="E7334"/>
      <c r="F7334"/>
      <c r="G7334"/>
      <c r="H7334" s="26"/>
      <c r="I7334" s="26"/>
      <c r="J7334"/>
      <c r="K7334"/>
      <c r="N7334"/>
      <c r="O7334"/>
      <c r="P7334"/>
      <c r="Q7334"/>
      <c r="R7334"/>
      <c r="S7334" s="30"/>
    </row>
    <row r="7335" spans="1:19" x14ac:dyDescent="0.3">
      <c r="A7335" s="25"/>
      <c r="C7335"/>
      <c r="D7335"/>
      <c r="E7335"/>
      <c r="F7335"/>
      <c r="G7335"/>
      <c r="H7335" s="26"/>
      <c r="I7335" s="14"/>
      <c r="J7335"/>
      <c r="K7335"/>
      <c r="N7335"/>
      <c r="O7335"/>
      <c r="P7335"/>
      <c r="Q7335"/>
      <c r="R7335"/>
      <c r="S7335" s="30"/>
    </row>
    <row r="7336" spans="1:19" x14ac:dyDescent="0.3">
      <c r="A7336" s="25"/>
      <c r="C7336"/>
      <c r="D7336"/>
      <c r="E7336"/>
      <c r="F7336"/>
      <c r="G7336"/>
      <c r="H7336"/>
      <c r="I7336" s="26"/>
      <c r="J7336"/>
      <c r="K7336"/>
      <c r="N7336"/>
      <c r="O7336"/>
      <c r="P7336"/>
      <c r="Q7336"/>
      <c r="R7336"/>
      <c r="S7336" s="30"/>
    </row>
    <row r="7337" spans="1:19" x14ac:dyDescent="0.3">
      <c r="A7337" s="25"/>
      <c r="C7337"/>
      <c r="D7337"/>
      <c r="E7337"/>
      <c r="F7337"/>
      <c r="G7337"/>
      <c r="H7337"/>
      <c r="I7337" s="26"/>
      <c r="J7337"/>
      <c r="K7337"/>
      <c r="N7337"/>
      <c r="O7337"/>
      <c r="P7337"/>
      <c r="Q7337"/>
      <c r="R7337"/>
      <c r="S7337" s="30"/>
    </row>
    <row r="7338" spans="1:19" x14ac:dyDescent="0.3">
      <c r="A7338" s="25"/>
      <c r="C7338"/>
      <c r="D7338"/>
      <c r="E7338"/>
      <c r="F7338"/>
      <c r="G7338"/>
      <c r="H7338" s="26"/>
      <c r="I7338" s="14"/>
      <c r="J7338"/>
      <c r="K7338"/>
      <c r="N7338"/>
      <c r="O7338"/>
      <c r="P7338"/>
      <c r="Q7338"/>
      <c r="R7338"/>
      <c r="S7338" s="30"/>
    </row>
    <row r="7339" spans="1:19" x14ac:dyDescent="0.3">
      <c r="A7339" s="25"/>
      <c r="C7339"/>
      <c r="D7339"/>
      <c r="E7339"/>
      <c r="F7339"/>
      <c r="G7339"/>
      <c r="H7339"/>
      <c r="I7339" s="26"/>
      <c r="J7339"/>
      <c r="K7339"/>
      <c r="N7339"/>
      <c r="O7339"/>
      <c r="P7339"/>
      <c r="Q7339"/>
      <c r="R7339"/>
      <c r="S7339" s="30"/>
    </row>
    <row r="7340" spans="1:19" x14ac:dyDescent="0.3">
      <c r="A7340" s="25"/>
      <c r="C7340"/>
      <c r="D7340"/>
      <c r="E7340"/>
      <c r="F7340"/>
      <c r="G7340"/>
      <c r="H7340" s="26"/>
      <c r="I7340" s="26"/>
      <c r="J7340"/>
      <c r="K7340"/>
      <c r="N7340"/>
      <c r="O7340"/>
      <c r="P7340"/>
      <c r="Q7340"/>
      <c r="R7340"/>
      <c r="S7340" s="30"/>
    </row>
    <row r="7341" spans="1:19" x14ac:dyDescent="0.3">
      <c r="A7341" s="25"/>
      <c r="C7341"/>
      <c r="D7341"/>
      <c r="E7341"/>
      <c r="F7341"/>
      <c r="G7341"/>
      <c r="H7341" s="26"/>
      <c r="I7341" s="26"/>
      <c r="J7341"/>
      <c r="K7341"/>
      <c r="N7341"/>
      <c r="O7341"/>
      <c r="P7341"/>
      <c r="Q7341"/>
      <c r="R7341"/>
      <c r="S7341" s="30"/>
    </row>
    <row r="7342" spans="1:19" x14ac:dyDescent="0.3">
      <c r="A7342" s="25"/>
      <c r="C7342"/>
      <c r="D7342"/>
      <c r="E7342"/>
      <c r="F7342"/>
      <c r="G7342"/>
      <c r="H7342" s="26"/>
      <c r="I7342" s="14"/>
      <c r="J7342"/>
      <c r="K7342"/>
      <c r="N7342"/>
      <c r="O7342"/>
      <c r="P7342"/>
      <c r="Q7342"/>
      <c r="R7342"/>
      <c r="S7342" s="30"/>
    </row>
    <row r="7343" spans="1:19" x14ac:dyDescent="0.3">
      <c r="A7343" s="25"/>
      <c r="C7343"/>
      <c r="D7343"/>
      <c r="E7343"/>
      <c r="F7343"/>
      <c r="G7343"/>
      <c r="H7343" s="26"/>
      <c r="I7343" s="26"/>
      <c r="J7343"/>
      <c r="K7343"/>
      <c r="N7343"/>
      <c r="O7343"/>
      <c r="P7343"/>
      <c r="Q7343"/>
      <c r="R7343"/>
      <c r="S7343" s="30"/>
    </row>
    <row r="7344" spans="1:19" x14ac:dyDescent="0.3">
      <c r="A7344" s="25"/>
      <c r="C7344"/>
      <c r="D7344"/>
      <c r="E7344"/>
      <c r="F7344"/>
      <c r="G7344"/>
      <c r="H7344" s="26"/>
      <c r="I7344" s="14"/>
      <c r="J7344"/>
      <c r="K7344"/>
      <c r="N7344"/>
      <c r="O7344"/>
      <c r="P7344"/>
      <c r="Q7344"/>
      <c r="R7344"/>
      <c r="S7344" s="30"/>
    </row>
    <row r="7345" spans="1:19" x14ac:dyDescent="0.3">
      <c r="A7345" s="25"/>
      <c r="C7345"/>
      <c r="D7345"/>
      <c r="E7345"/>
      <c r="F7345"/>
      <c r="G7345"/>
      <c r="H7345" s="26"/>
      <c r="I7345" s="14"/>
      <c r="J7345"/>
      <c r="K7345"/>
      <c r="N7345"/>
      <c r="O7345"/>
      <c r="P7345"/>
      <c r="Q7345"/>
      <c r="R7345"/>
      <c r="S7345" s="30"/>
    </row>
    <row r="7346" spans="1:19" x14ac:dyDescent="0.3">
      <c r="A7346" s="25"/>
      <c r="C7346"/>
      <c r="D7346"/>
      <c r="E7346"/>
      <c r="F7346"/>
      <c r="G7346"/>
      <c r="J7346"/>
      <c r="K7346"/>
      <c r="N7346"/>
      <c r="O7346"/>
      <c r="P7346"/>
      <c r="Q7346"/>
      <c r="R7346"/>
      <c r="S7346" s="30"/>
    </row>
    <row r="7347" spans="1:19" x14ac:dyDescent="0.3">
      <c r="A7347" s="25"/>
      <c r="C7347"/>
      <c r="D7347"/>
      <c r="E7347"/>
      <c r="F7347"/>
      <c r="G7347"/>
      <c r="H7347" s="26"/>
      <c r="I7347" s="26"/>
      <c r="J7347"/>
      <c r="K7347"/>
      <c r="N7347"/>
      <c r="O7347"/>
      <c r="P7347"/>
      <c r="Q7347"/>
      <c r="R7347"/>
      <c r="S7347" s="30"/>
    </row>
    <row r="7348" spans="1:19" x14ac:dyDescent="0.3">
      <c r="A7348" s="25"/>
      <c r="C7348"/>
      <c r="D7348"/>
      <c r="E7348"/>
      <c r="F7348"/>
      <c r="G7348"/>
      <c r="H7348"/>
      <c r="I7348" s="26"/>
      <c r="J7348"/>
      <c r="K7348"/>
      <c r="N7348"/>
      <c r="O7348"/>
      <c r="P7348"/>
      <c r="Q7348"/>
      <c r="R7348"/>
      <c r="S7348" s="30"/>
    </row>
    <row r="7349" spans="1:19" x14ac:dyDescent="0.3">
      <c r="A7349" s="25"/>
      <c r="C7349"/>
      <c r="D7349"/>
      <c r="E7349"/>
      <c r="F7349"/>
      <c r="G7349"/>
      <c r="H7349"/>
      <c r="I7349" s="26"/>
      <c r="J7349"/>
      <c r="K7349"/>
      <c r="N7349"/>
      <c r="O7349"/>
      <c r="P7349"/>
      <c r="Q7349"/>
      <c r="R7349"/>
      <c r="S7349" s="30"/>
    </row>
    <row r="7350" spans="1:19" x14ac:dyDescent="0.3">
      <c r="A7350" s="25"/>
      <c r="C7350"/>
      <c r="D7350"/>
      <c r="E7350"/>
      <c r="F7350"/>
      <c r="G7350"/>
      <c r="H7350" s="26"/>
      <c r="I7350" s="26"/>
      <c r="J7350"/>
      <c r="K7350"/>
      <c r="N7350"/>
      <c r="O7350"/>
      <c r="P7350"/>
      <c r="Q7350"/>
      <c r="R7350"/>
      <c r="S7350" s="30"/>
    </row>
    <row r="7351" spans="1:19" x14ac:dyDescent="0.3">
      <c r="A7351" s="25"/>
      <c r="C7351"/>
      <c r="D7351"/>
      <c r="E7351"/>
      <c r="F7351"/>
      <c r="G7351"/>
      <c r="H7351"/>
      <c r="I7351" s="26"/>
      <c r="J7351"/>
      <c r="K7351"/>
      <c r="N7351"/>
      <c r="O7351"/>
      <c r="P7351"/>
      <c r="Q7351"/>
      <c r="R7351"/>
      <c r="S7351" s="30"/>
    </row>
    <row r="7352" spans="1:19" x14ac:dyDescent="0.3">
      <c r="A7352" s="25"/>
      <c r="C7352"/>
      <c r="D7352"/>
      <c r="E7352"/>
      <c r="F7352"/>
      <c r="G7352"/>
      <c r="H7352" s="26"/>
      <c r="I7352" s="26"/>
      <c r="J7352"/>
      <c r="K7352"/>
      <c r="N7352"/>
      <c r="O7352"/>
      <c r="P7352"/>
      <c r="Q7352"/>
      <c r="R7352"/>
      <c r="S7352" s="30"/>
    </row>
    <row r="7353" spans="1:19" x14ac:dyDescent="0.3">
      <c r="A7353" s="25"/>
      <c r="C7353"/>
      <c r="D7353"/>
      <c r="E7353"/>
      <c r="F7353"/>
      <c r="G7353"/>
      <c r="H7353"/>
      <c r="I7353" s="26"/>
      <c r="J7353"/>
      <c r="K7353"/>
      <c r="N7353"/>
      <c r="O7353"/>
      <c r="P7353"/>
      <c r="Q7353"/>
      <c r="R7353"/>
      <c r="S7353" s="30"/>
    </row>
    <row r="7354" spans="1:19" x14ac:dyDescent="0.3">
      <c r="A7354" s="25"/>
      <c r="C7354"/>
      <c r="D7354"/>
      <c r="E7354"/>
      <c r="F7354"/>
      <c r="G7354"/>
      <c r="H7354"/>
      <c r="I7354" s="26"/>
      <c r="J7354"/>
      <c r="K7354"/>
      <c r="N7354"/>
      <c r="O7354"/>
      <c r="P7354"/>
      <c r="Q7354"/>
      <c r="R7354"/>
      <c r="S7354" s="30"/>
    </row>
    <row r="7355" spans="1:19" x14ac:dyDescent="0.3">
      <c r="A7355" s="25"/>
      <c r="C7355"/>
      <c r="D7355"/>
      <c r="E7355"/>
      <c r="F7355"/>
      <c r="G7355"/>
      <c r="H7355" s="26"/>
      <c r="I7355" s="26"/>
      <c r="J7355"/>
      <c r="K7355"/>
      <c r="N7355"/>
      <c r="O7355"/>
      <c r="P7355"/>
      <c r="Q7355"/>
      <c r="R7355"/>
      <c r="S7355" s="30"/>
    </row>
    <row r="7356" spans="1:19" x14ac:dyDescent="0.3">
      <c r="A7356" s="25"/>
      <c r="C7356"/>
      <c r="D7356"/>
      <c r="E7356"/>
      <c r="F7356"/>
      <c r="G7356"/>
      <c r="H7356" s="26"/>
      <c r="I7356" s="26"/>
      <c r="J7356"/>
      <c r="K7356"/>
      <c r="N7356"/>
      <c r="O7356"/>
      <c r="P7356"/>
      <c r="Q7356"/>
      <c r="R7356"/>
      <c r="S7356" s="30"/>
    </row>
    <row r="7357" spans="1:19" x14ac:dyDescent="0.3">
      <c r="A7357" s="25"/>
      <c r="C7357"/>
      <c r="D7357"/>
      <c r="E7357"/>
      <c r="F7357"/>
      <c r="G7357"/>
      <c r="H7357" s="26"/>
      <c r="I7357" s="26"/>
      <c r="J7357"/>
      <c r="K7357"/>
      <c r="N7357"/>
      <c r="O7357"/>
      <c r="P7357"/>
      <c r="Q7357"/>
      <c r="R7357"/>
      <c r="S7357" s="30"/>
    </row>
    <row r="7358" spans="1:19" x14ac:dyDescent="0.3">
      <c r="A7358" s="25"/>
      <c r="C7358"/>
      <c r="D7358"/>
      <c r="E7358"/>
      <c r="F7358"/>
      <c r="G7358"/>
      <c r="H7358" s="26"/>
      <c r="I7358" s="26"/>
      <c r="J7358"/>
      <c r="K7358"/>
      <c r="N7358"/>
      <c r="O7358"/>
      <c r="P7358"/>
      <c r="Q7358"/>
      <c r="R7358"/>
      <c r="S7358" s="30"/>
    </row>
    <row r="7359" spans="1:19" x14ac:dyDescent="0.3">
      <c r="A7359" s="25"/>
      <c r="C7359"/>
      <c r="D7359"/>
      <c r="E7359"/>
      <c r="F7359"/>
      <c r="G7359"/>
      <c r="H7359" s="26"/>
      <c r="I7359" s="26"/>
      <c r="J7359"/>
      <c r="K7359"/>
      <c r="N7359"/>
      <c r="O7359"/>
      <c r="P7359"/>
      <c r="Q7359"/>
      <c r="R7359"/>
      <c r="S7359" s="30"/>
    </row>
    <row r="7360" spans="1:19" x14ac:dyDescent="0.3">
      <c r="A7360" s="25"/>
      <c r="C7360"/>
      <c r="D7360"/>
      <c r="E7360"/>
      <c r="F7360"/>
      <c r="G7360"/>
      <c r="H7360" s="26"/>
      <c r="I7360" s="26"/>
      <c r="J7360"/>
      <c r="K7360"/>
      <c r="N7360"/>
      <c r="O7360"/>
      <c r="P7360"/>
      <c r="Q7360"/>
      <c r="R7360"/>
      <c r="S7360" s="30"/>
    </row>
    <row r="7361" spans="1:19" x14ac:dyDescent="0.3">
      <c r="A7361" s="25"/>
      <c r="C7361"/>
      <c r="D7361"/>
      <c r="E7361"/>
      <c r="F7361"/>
      <c r="G7361"/>
      <c r="H7361" s="26"/>
      <c r="I7361" s="26"/>
      <c r="J7361"/>
      <c r="K7361"/>
      <c r="N7361"/>
      <c r="O7361"/>
      <c r="P7361"/>
      <c r="Q7361"/>
      <c r="R7361"/>
      <c r="S7361" s="30"/>
    </row>
    <row r="7362" spans="1:19" x14ac:dyDescent="0.3">
      <c r="A7362" s="25"/>
      <c r="C7362"/>
      <c r="D7362"/>
      <c r="E7362"/>
      <c r="F7362"/>
      <c r="G7362"/>
      <c r="H7362" s="26"/>
      <c r="I7362" s="14"/>
      <c r="J7362"/>
      <c r="K7362"/>
      <c r="N7362"/>
      <c r="O7362"/>
      <c r="P7362"/>
      <c r="Q7362"/>
      <c r="R7362"/>
      <c r="S7362" s="30"/>
    </row>
    <row r="7363" spans="1:19" x14ac:dyDescent="0.3">
      <c r="A7363" s="25"/>
      <c r="C7363"/>
      <c r="D7363"/>
      <c r="E7363"/>
      <c r="F7363"/>
      <c r="G7363"/>
      <c r="H7363" s="26"/>
      <c r="I7363" s="14"/>
      <c r="J7363"/>
      <c r="K7363"/>
      <c r="N7363"/>
      <c r="O7363"/>
      <c r="P7363"/>
      <c r="Q7363"/>
      <c r="R7363"/>
      <c r="S7363" s="30"/>
    </row>
    <row r="7364" spans="1:19" x14ac:dyDescent="0.3">
      <c r="A7364" s="25"/>
      <c r="C7364"/>
      <c r="D7364"/>
      <c r="E7364"/>
      <c r="F7364"/>
      <c r="G7364"/>
      <c r="H7364" s="26"/>
      <c r="I7364" s="26"/>
      <c r="J7364"/>
      <c r="K7364"/>
      <c r="N7364"/>
      <c r="O7364"/>
      <c r="P7364"/>
      <c r="Q7364"/>
      <c r="R7364"/>
      <c r="S7364" s="30"/>
    </row>
    <row r="7365" spans="1:19" x14ac:dyDescent="0.3">
      <c r="A7365" s="25"/>
      <c r="C7365"/>
      <c r="D7365"/>
      <c r="E7365"/>
      <c r="F7365"/>
      <c r="G7365"/>
      <c r="H7365" s="26"/>
      <c r="I7365" s="14"/>
      <c r="J7365"/>
      <c r="K7365"/>
      <c r="N7365"/>
      <c r="O7365"/>
      <c r="P7365"/>
      <c r="Q7365"/>
      <c r="R7365"/>
      <c r="S7365" s="30"/>
    </row>
    <row r="7366" spans="1:19" x14ac:dyDescent="0.3">
      <c r="A7366" s="25"/>
      <c r="C7366"/>
      <c r="D7366"/>
      <c r="E7366"/>
      <c r="F7366"/>
      <c r="G7366"/>
      <c r="H7366" s="26"/>
      <c r="I7366" s="14"/>
      <c r="J7366"/>
      <c r="K7366"/>
      <c r="N7366"/>
      <c r="O7366"/>
      <c r="P7366"/>
      <c r="Q7366"/>
      <c r="R7366"/>
      <c r="S7366" s="30"/>
    </row>
    <row r="7367" spans="1:19" x14ac:dyDescent="0.3">
      <c r="A7367" s="25"/>
      <c r="C7367"/>
      <c r="D7367"/>
      <c r="E7367"/>
      <c r="F7367"/>
      <c r="G7367"/>
      <c r="H7367" s="26"/>
      <c r="I7367" s="26"/>
      <c r="J7367"/>
      <c r="K7367"/>
      <c r="N7367"/>
      <c r="O7367"/>
      <c r="P7367"/>
      <c r="Q7367"/>
      <c r="R7367"/>
      <c r="S7367" s="30"/>
    </row>
    <row r="7368" spans="1:19" x14ac:dyDescent="0.3">
      <c r="A7368" s="25"/>
      <c r="C7368"/>
      <c r="D7368"/>
      <c r="E7368"/>
      <c r="F7368"/>
      <c r="G7368"/>
      <c r="H7368"/>
      <c r="I7368" s="26"/>
      <c r="J7368"/>
      <c r="K7368"/>
      <c r="N7368"/>
      <c r="O7368"/>
      <c r="P7368"/>
      <c r="Q7368"/>
      <c r="R7368"/>
      <c r="S7368" s="30"/>
    </row>
    <row r="7369" spans="1:19" x14ac:dyDescent="0.3">
      <c r="A7369" s="25"/>
      <c r="C7369"/>
      <c r="D7369"/>
      <c r="E7369"/>
      <c r="F7369"/>
      <c r="G7369"/>
      <c r="H7369" s="26"/>
      <c r="I7369" s="26"/>
      <c r="J7369"/>
      <c r="K7369"/>
      <c r="N7369"/>
      <c r="O7369"/>
      <c r="P7369"/>
      <c r="Q7369"/>
      <c r="R7369"/>
      <c r="S7369" s="30"/>
    </row>
    <row r="7370" spans="1:19" x14ac:dyDescent="0.3">
      <c r="A7370" s="25"/>
      <c r="C7370"/>
      <c r="D7370"/>
      <c r="E7370"/>
      <c r="F7370"/>
      <c r="G7370"/>
      <c r="H7370" s="26"/>
      <c r="I7370" s="26"/>
      <c r="J7370"/>
      <c r="K7370"/>
      <c r="N7370"/>
      <c r="O7370"/>
      <c r="P7370"/>
      <c r="Q7370"/>
      <c r="R7370"/>
      <c r="S7370" s="30"/>
    </row>
    <row r="7371" spans="1:19" x14ac:dyDescent="0.3">
      <c r="A7371" s="25"/>
      <c r="C7371"/>
      <c r="D7371"/>
      <c r="E7371"/>
      <c r="F7371"/>
      <c r="G7371"/>
      <c r="H7371" s="26"/>
      <c r="I7371" s="26"/>
      <c r="J7371"/>
      <c r="K7371"/>
      <c r="N7371"/>
      <c r="O7371"/>
      <c r="P7371"/>
      <c r="Q7371"/>
      <c r="R7371"/>
      <c r="S7371" s="30"/>
    </row>
    <row r="7372" spans="1:19" x14ac:dyDescent="0.3">
      <c r="A7372" s="25"/>
      <c r="C7372"/>
      <c r="D7372"/>
      <c r="E7372"/>
      <c r="F7372"/>
      <c r="G7372"/>
      <c r="H7372" s="26"/>
      <c r="I7372" s="26"/>
      <c r="J7372"/>
      <c r="K7372"/>
      <c r="N7372"/>
      <c r="O7372"/>
      <c r="P7372"/>
      <c r="Q7372"/>
      <c r="R7372"/>
      <c r="S7372" s="30"/>
    </row>
    <row r="7373" spans="1:19" x14ac:dyDescent="0.3">
      <c r="A7373" s="25"/>
      <c r="C7373"/>
      <c r="D7373"/>
      <c r="E7373"/>
      <c r="F7373"/>
      <c r="G7373"/>
      <c r="H7373"/>
      <c r="I7373" s="26"/>
      <c r="J7373"/>
      <c r="K7373"/>
      <c r="N7373"/>
      <c r="O7373"/>
      <c r="P7373"/>
      <c r="Q7373"/>
      <c r="R7373"/>
      <c r="S7373" s="30"/>
    </row>
    <row r="7374" spans="1:19" x14ac:dyDescent="0.3">
      <c r="A7374" s="25"/>
      <c r="C7374"/>
      <c r="D7374"/>
      <c r="E7374"/>
      <c r="F7374"/>
      <c r="G7374"/>
      <c r="H7374" s="26"/>
      <c r="I7374" s="26"/>
      <c r="J7374"/>
      <c r="K7374"/>
      <c r="N7374"/>
      <c r="O7374"/>
      <c r="P7374"/>
      <c r="Q7374"/>
      <c r="R7374"/>
      <c r="S7374" s="30"/>
    </row>
    <row r="7375" spans="1:19" x14ac:dyDescent="0.3">
      <c r="A7375" s="25"/>
      <c r="C7375"/>
      <c r="D7375"/>
      <c r="E7375"/>
      <c r="F7375"/>
      <c r="G7375"/>
      <c r="H7375" s="26"/>
      <c r="I7375" s="26"/>
      <c r="J7375"/>
      <c r="K7375"/>
      <c r="N7375"/>
      <c r="O7375"/>
      <c r="P7375"/>
      <c r="Q7375"/>
      <c r="R7375"/>
      <c r="S7375" s="30"/>
    </row>
    <row r="7376" spans="1:19" x14ac:dyDescent="0.3">
      <c r="A7376" s="25"/>
      <c r="C7376"/>
      <c r="D7376"/>
      <c r="E7376"/>
      <c r="F7376"/>
      <c r="G7376"/>
      <c r="H7376" s="26"/>
      <c r="I7376" s="14"/>
      <c r="J7376"/>
      <c r="K7376"/>
      <c r="N7376"/>
      <c r="O7376"/>
      <c r="P7376"/>
      <c r="Q7376"/>
      <c r="R7376"/>
      <c r="S7376" s="30"/>
    </row>
    <row r="7377" spans="1:19" x14ac:dyDescent="0.3">
      <c r="A7377" s="25"/>
      <c r="C7377"/>
      <c r="D7377"/>
      <c r="E7377"/>
      <c r="F7377"/>
      <c r="G7377"/>
      <c r="H7377" s="26"/>
      <c r="I7377" s="14"/>
      <c r="J7377"/>
      <c r="K7377"/>
      <c r="N7377"/>
      <c r="O7377"/>
      <c r="P7377"/>
      <c r="Q7377"/>
      <c r="R7377"/>
      <c r="S7377" s="30"/>
    </row>
    <row r="7378" spans="1:19" x14ac:dyDescent="0.3">
      <c r="A7378" s="25"/>
      <c r="C7378"/>
      <c r="D7378"/>
      <c r="E7378"/>
      <c r="F7378"/>
      <c r="G7378"/>
      <c r="H7378" s="26"/>
      <c r="I7378" s="14"/>
      <c r="J7378"/>
      <c r="K7378"/>
      <c r="N7378"/>
      <c r="O7378"/>
      <c r="P7378"/>
      <c r="Q7378"/>
      <c r="R7378"/>
      <c r="S7378" s="30"/>
    </row>
    <row r="7379" spans="1:19" x14ac:dyDescent="0.3">
      <c r="A7379" s="25"/>
      <c r="C7379"/>
      <c r="D7379"/>
      <c r="E7379"/>
      <c r="F7379"/>
      <c r="G7379"/>
      <c r="H7379" s="26"/>
      <c r="I7379" s="14"/>
      <c r="J7379"/>
      <c r="K7379"/>
      <c r="N7379"/>
      <c r="O7379"/>
      <c r="P7379"/>
      <c r="Q7379"/>
      <c r="R7379"/>
      <c r="S7379" s="30"/>
    </row>
    <row r="7380" spans="1:19" x14ac:dyDescent="0.3">
      <c r="A7380" s="25"/>
      <c r="C7380"/>
      <c r="D7380"/>
      <c r="E7380"/>
      <c r="F7380"/>
      <c r="G7380"/>
      <c r="H7380" s="26"/>
      <c r="I7380" s="26"/>
      <c r="J7380"/>
      <c r="K7380"/>
      <c r="N7380"/>
      <c r="O7380"/>
      <c r="P7380"/>
      <c r="Q7380"/>
      <c r="R7380"/>
      <c r="S7380" s="30"/>
    </row>
    <row r="7381" spans="1:19" x14ac:dyDescent="0.3">
      <c r="A7381" s="25"/>
      <c r="C7381"/>
      <c r="D7381"/>
      <c r="E7381"/>
      <c r="F7381"/>
      <c r="G7381"/>
      <c r="H7381"/>
      <c r="I7381" s="26"/>
      <c r="J7381"/>
      <c r="K7381"/>
      <c r="N7381"/>
      <c r="O7381"/>
      <c r="P7381"/>
      <c r="Q7381"/>
      <c r="R7381"/>
      <c r="S7381" s="30"/>
    </row>
    <row r="7382" spans="1:19" x14ac:dyDescent="0.3">
      <c r="A7382" s="25"/>
      <c r="C7382"/>
      <c r="D7382"/>
      <c r="E7382"/>
      <c r="F7382"/>
      <c r="G7382"/>
      <c r="H7382"/>
      <c r="I7382" s="26"/>
      <c r="J7382"/>
      <c r="K7382"/>
      <c r="N7382"/>
      <c r="O7382"/>
      <c r="P7382"/>
      <c r="Q7382"/>
      <c r="R7382"/>
      <c r="S7382" s="30"/>
    </row>
    <row r="7383" spans="1:19" x14ac:dyDescent="0.3">
      <c r="A7383" s="25"/>
      <c r="C7383"/>
      <c r="D7383"/>
      <c r="E7383"/>
      <c r="F7383"/>
      <c r="G7383"/>
      <c r="H7383"/>
      <c r="I7383" s="26"/>
      <c r="J7383"/>
      <c r="K7383"/>
      <c r="N7383"/>
      <c r="O7383"/>
      <c r="P7383"/>
      <c r="Q7383"/>
      <c r="R7383"/>
      <c r="S7383" s="30"/>
    </row>
    <row r="7384" spans="1:19" x14ac:dyDescent="0.3">
      <c r="A7384" s="25"/>
      <c r="C7384"/>
      <c r="D7384"/>
      <c r="E7384"/>
      <c r="F7384"/>
      <c r="G7384"/>
      <c r="H7384"/>
      <c r="I7384" s="26"/>
      <c r="J7384"/>
      <c r="K7384"/>
      <c r="N7384"/>
      <c r="O7384"/>
      <c r="P7384"/>
      <c r="Q7384"/>
      <c r="R7384"/>
      <c r="S7384" s="30"/>
    </row>
    <row r="7385" spans="1:19" x14ac:dyDescent="0.3">
      <c r="A7385" s="25"/>
      <c r="C7385"/>
      <c r="D7385"/>
      <c r="E7385"/>
      <c r="F7385"/>
      <c r="G7385"/>
      <c r="H7385" s="26"/>
      <c r="I7385" s="14"/>
      <c r="J7385"/>
      <c r="K7385"/>
      <c r="N7385"/>
      <c r="O7385"/>
      <c r="P7385"/>
      <c r="Q7385"/>
      <c r="R7385"/>
      <c r="S7385" s="30"/>
    </row>
    <row r="7386" spans="1:19" x14ac:dyDescent="0.3">
      <c r="A7386" s="25"/>
      <c r="C7386"/>
      <c r="D7386"/>
      <c r="E7386"/>
      <c r="F7386"/>
      <c r="G7386"/>
      <c r="H7386" s="26"/>
      <c r="I7386" s="26"/>
      <c r="J7386"/>
      <c r="K7386"/>
      <c r="N7386"/>
      <c r="O7386"/>
      <c r="P7386"/>
      <c r="Q7386"/>
      <c r="R7386"/>
      <c r="S7386" s="30"/>
    </row>
    <row r="7387" spans="1:19" x14ac:dyDescent="0.3">
      <c r="A7387" s="25"/>
      <c r="C7387"/>
      <c r="D7387"/>
      <c r="E7387"/>
      <c r="F7387"/>
      <c r="G7387"/>
      <c r="H7387" s="26"/>
      <c r="I7387" s="26"/>
      <c r="J7387"/>
      <c r="K7387"/>
      <c r="N7387"/>
      <c r="O7387"/>
      <c r="P7387"/>
      <c r="Q7387"/>
      <c r="R7387"/>
      <c r="S7387" s="30"/>
    </row>
    <row r="7388" spans="1:19" x14ac:dyDescent="0.3">
      <c r="A7388" s="25"/>
      <c r="C7388"/>
      <c r="D7388"/>
      <c r="E7388"/>
      <c r="F7388"/>
      <c r="G7388"/>
      <c r="H7388"/>
      <c r="I7388" s="26"/>
      <c r="J7388"/>
      <c r="K7388"/>
      <c r="N7388"/>
      <c r="O7388"/>
      <c r="P7388"/>
      <c r="Q7388"/>
      <c r="R7388"/>
      <c r="S7388" s="30"/>
    </row>
    <row r="7389" spans="1:19" x14ac:dyDescent="0.3">
      <c r="A7389" s="25"/>
      <c r="C7389"/>
      <c r="D7389"/>
      <c r="E7389"/>
      <c r="F7389"/>
      <c r="G7389"/>
      <c r="H7389" s="26"/>
      <c r="I7389" s="14"/>
      <c r="J7389"/>
      <c r="K7389"/>
      <c r="N7389"/>
      <c r="O7389"/>
      <c r="P7389"/>
      <c r="Q7389"/>
      <c r="R7389"/>
      <c r="S7389" s="30"/>
    </row>
    <row r="7390" spans="1:19" x14ac:dyDescent="0.3">
      <c r="A7390" s="25"/>
      <c r="C7390"/>
      <c r="D7390"/>
      <c r="E7390"/>
      <c r="F7390"/>
      <c r="G7390"/>
      <c r="H7390"/>
      <c r="I7390" s="26"/>
      <c r="J7390"/>
      <c r="K7390"/>
      <c r="N7390"/>
      <c r="O7390"/>
      <c r="P7390"/>
      <c r="Q7390"/>
      <c r="R7390"/>
      <c r="S7390" s="30"/>
    </row>
    <row r="7391" spans="1:19" x14ac:dyDescent="0.3">
      <c r="A7391" s="25"/>
      <c r="C7391"/>
      <c r="D7391"/>
      <c r="E7391"/>
      <c r="F7391"/>
      <c r="G7391"/>
      <c r="H7391" s="26"/>
      <c r="I7391" s="14"/>
      <c r="J7391"/>
      <c r="K7391"/>
      <c r="N7391"/>
      <c r="O7391"/>
      <c r="P7391"/>
      <c r="Q7391"/>
      <c r="R7391"/>
      <c r="S7391" s="30"/>
    </row>
    <row r="7392" spans="1:19" x14ac:dyDescent="0.3">
      <c r="A7392" s="25"/>
      <c r="C7392"/>
      <c r="D7392"/>
      <c r="E7392"/>
      <c r="F7392"/>
      <c r="G7392"/>
      <c r="I7392" s="26"/>
      <c r="J7392"/>
      <c r="K7392"/>
      <c r="N7392"/>
      <c r="O7392"/>
      <c r="P7392"/>
      <c r="Q7392"/>
      <c r="R7392"/>
      <c r="S7392" s="30"/>
    </row>
    <row r="7393" spans="1:19" x14ac:dyDescent="0.3">
      <c r="A7393" s="25"/>
      <c r="C7393"/>
      <c r="D7393"/>
      <c r="E7393"/>
      <c r="F7393"/>
      <c r="G7393"/>
      <c r="H7393" s="26"/>
      <c r="I7393" s="26"/>
      <c r="J7393"/>
      <c r="K7393"/>
      <c r="N7393"/>
      <c r="O7393"/>
      <c r="P7393"/>
      <c r="Q7393"/>
      <c r="R7393"/>
      <c r="S7393" s="30"/>
    </row>
    <row r="7394" spans="1:19" x14ac:dyDescent="0.3">
      <c r="A7394" s="25"/>
      <c r="C7394"/>
      <c r="D7394"/>
      <c r="E7394"/>
      <c r="F7394"/>
      <c r="G7394"/>
      <c r="H7394"/>
      <c r="I7394" s="26"/>
      <c r="J7394"/>
      <c r="K7394"/>
      <c r="N7394"/>
      <c r="O7394"/>
      <c r="P7394"/>
      <c r="Q7394"/>
      <c r="R7394"/>
      <c r="S7394" s="30"/>
    </row>
    <row r="7395" spans="1:19" x14ac:dyDescent="0.3">
      <c r="A7395" s="25"/>
      <c r="C7395"/>
      <c r="D7395"/>
      <c r="E7395"/>
      <c r="F7395"/>
      <c r="G7395"/>
      <c r="H7395"/>
      <c r="I7395" s="26"/>
      <c r="J7395"/>
      <c r="K7395"/>
      <c r="N7395"/>
      <c r="O7395"/>
      <c r="P7395"/>
      <c r="Q7395"/>
      <c r="R7395"/>
      <c r="S7395" s="30"/>
    </row>
    <row r="7396" spans="1:19" x14ac:dyDescent="0.3">
      <c r="A7396" s="25"/>
      <c r="C7396"/>
      <c r="D7396"/>
      <c r="E7396"/>
      <c r="F7396"/>
      <c r="G7396"/>
      <c r="H7396" s="26"/>
      <c r="I7396" s="26"/>
      <c r="J7396"/>
      <c r="K7396"/>
      <c r="N7396"/>
      <c r="O7396"/>
      <c r="P7396"/>
      <c r="Q7396"/>
      <c r="R7396"/>
      <c r="S7396" s="30"/>
    </row>
    <row r="7397" spans="1:19" x14ac:dyDescent="0.3">
      <c r="A7397" s="25"/>
      <c r="C7397"/>
      <c r="D7397"/>
      <c r="E7397"/>
      <c r="F7397"/>
      <c r="G7397"/>
      <c r="H7397" s="26"/>
      <c r="I7397" s="14"/>
      <c r="J7397"/>
      <c r="K7397"/>
      <c r="N7397"/>
      <c r="O7397"/>
      <c r="P7397"/>
      <c r="Q7397"/>
      <c r="R7397"/>
      <c r="S7397" s="30"/>
    </row>
    <row r="7398" spans="1:19" x14ac:dyDescent="0.3">
      <c r="A7398" s="25"/>
      <c r="C7398"/>
      <c r="D7398"/>
      <c r="E7398"/>
      <c r="F7398"/>
      <c r="G7398"/>
      <c r="H7398" s="26"/>
      <c r="I7398" s="26"/>
      <c r="J7398"/>
      <c r="K7398"/>
      <c r="N7398"/>
      <c r="O7398"/>
      <c r="P7398"/>
      <c r="Q7398"/>
      <c r="R7398"/>
      <c r="S7398" s="30"/>
    </row>
    <row r="7399" spans="1:19" x14ac:dyDescent="0.3">
      <c r="A7399" s="25"/>
      <c r="C7399"/>
      <c r="D7399"/>
      <c r="E7399"/>
      <c r="F7399"/>
      <c r="G7399"/>
      <c r="H7399" s="26"/>
      <c r="I7399" s="14"/>
      <c r="J7399"/>
      <c r="K7399"/>
      <c r="N7399"/>
      <c r="O7399"/>
      <c r="P7399"/>
      <c r="Q7399"/>
      <c r="R7399"/>
      <c r="S7399" s="30"/>
    </row>
    <row r="7400" spans="1:19" x14ac:dyDescent="0.3">
      <c r="A7400" s="25"/>
      <c r="C7400"/>
      <c r="D7400"/>
      <c r="E7400"/>
      <c r="F7400"/>
      <c r="G7400"/>
      <c r="H7400" s="26"/>
      <c r="I7400" s="26"/>
      <c r="J7400"/>
      <c r="K7400"/>
      <c r="N7400"/>
      <c r="O7400"/>
      <c r="P7400"/>
      <c r="Q7400"/>
      <c r="R7400"/>
      <c r="S7400" s="30"/>
    </row>
    <row r="7401" spans="1:19" x14ac:dyDescent="0.3">
      <c r="A7401" s="25"/>
      <c r="C7401"/>
      <c r="D7401"/>
      <c r="E7401"/>
      <c r="F7401"/>
      <c r="G7401"/>
      <c r="H7401"/>
      <c r="I7401" s="26"/>
      <c r="J7401"/>
      <c r="K7401"/>
      <c r="N7401"/>
      <c r="O7401"/>
      <c r="P7401"/>
      <c r="Q7401"/>
      <c r="R7401"/>
      <c r="S7401" s="30"/>
    </row>
    <row r="7402" spans="1:19" x14ac:dyDescent="0.3">
      <c r="A7402" s="25"/>
      <c r="C7402"/>
      <c r="D7402"/>
      <c r="E7402"/>
      <c r="F7402"/>
      <c r="G7402"/>
      <c r="H7402"/>
      <c r="I7402" s="26"/>
      <c r="J7402"/>
      <c r="K7402"/>
      <c r="N7402"/>
      <c r="O7402"/>
      <c r="P7402"/>
      <c r="Q7402"/>
      <c r="R7402"/>
      <c r="S7402" s="30"/>
    </row>
    <row r="7403" spans="1:19" x14ac:dyDescent="0.3">
      <c r="A7403" s="25"/>
      <c r="C7403"/>
      <c r="D7403"/>
      <c r="E7403"/>
      <c r="F7403"/>
      <c r="G7403"/>
      <c r="H7403" s="26"/>
      <c r="I7403" s="14"/>
      <c r="J7403"/>
      <c r="K7403"/>
      <c r="N7403"/>
      <c r="O7403"/>
      <c r="P7403"/>
      <c r="Q7403"/>
      <c r="R7403"/>
      <c r="S7403" s="30"/>
    </row>
    <row r="7404" spans="1:19" x14ac:dyDescent="0.3">
      <c r="A7404" s="25"/>
      <c r="C7404"/>
      <c r="D7404"/>
      <c r="E7404"/>
      <c r="F7404"/>
      <c r="G7404"/>
      <c r="H7404"/>
      <c r="I7404" s="26"/>
      <c r="J7404"/>
      <c r="K7404"/>
      <c r="N7404"/>
      <c r="O7404"/>
      <c r="P7404"/>
      <c r="Q7404"/>
      <c r="R7404"/>
      <c r="S7404" s="30"/>
    </row>
    <row r="7405" spans="1:19" x14ac:dyDescent="0.3">
      <c r="A7405" s="25"/>
      <c r="C7405"/>
      <c r="D7405"/>
      <c r="E7405"/>
      <c r="F7405"/>
      <c r="G7405"/>
      <c r="H7405" s="26"/>
      <c r="I7405" s="26"/>
      <c r="J7405"/>
      <c r="K7405"/>
      <c r="N7405"/>
      <c r="O7405"/>
      <c r="P7405"/>
      <c r="Q7405"/>
      <c r="R7405"/>
      <c r="S7405" s="30"/>
    </row>
    <row r="7406" spans="1:19" x14ac:dyDescent="0.3">
      <c r="A7406" s="25"/>
      <c r="C7406"/>
      <c r="D7406"/>
      <c r="E7406"/>
      <c r="F7406"/>
      <c r="G7406"/>
      <c r="H7406" s="26"/>
      <c r="I7406" s="26"/>
      <c r="J7406"/>
      <c r="K7406"/>
      <c r="N7406"/>
      <c r="O7406"/>
      <c r="P7406"/>
      <c r="Q7406"/>
      <c r="R7406"/>
      <c r="S7406" s="30"/>
    </row>
    <row r="7407" spans="1:19" x14ac:dyDescent="0.3">
      <c r="A7407" s="25"/>
      <c r="C7407"/>
      <c r="D7407"/>
      <c r="E7407"/>
      <c r="F7407"/>
      <c r="G7407"/>
      <c r="H7407" s="26"/>
      <c r="I7407" s="14"/>
      <c r="J7407"/>
      <c r="K7407"/>
      <c r="N7407"/>
      <c r="O7407"/>
      <c r="P7407"/>
      <c r="Q7407"/>
      <c r="R7407"/>
      <c r="S7407" s="30"/>
    </row>
    <row r="7408" spans="1:19" x14ac:dyDescent="0.3">
      <c r="A7408" s="25"/>
      <c r="C7408"/>
      <c r="D7408"/>
      <c r="E7408"/>
      <c r="F7408"/>
      <c r="G7408"/>
      <c r="H7408"/>
      <c r="I7408" s="26"/>
      <c r="J7408"/>
      <c r="K7408"/>
      <c r="N7408"/>
      <c r="O7408"/>
      <c r="P7408"/>
      <c r="Q7408"/>
      <c r="R7408"/>
      <c r="S7408" s="30"/>
    </row>
    <row r="7409" spans="1:19" x14ac:dyDescent="0.3">
      <c r="A7409" s="25"/>
      <c r="C7409"/>
      <c r="D7409"/>
      <c r="E7409"/>
      <c r="F7409"/>
      <c r="G7409"/>
      <c r="H7409" s="26"/>
      <c r="I7409" s="26"/>
      <c r="J7409"/>
      <c r="K7409"/>
      <c r="N7409"/>
      <c r="O7409"/>
      <c r="P7409"/>
      <c r="Q7409"/>
      <c r="R7409"/>
      <c r="S7409" s="30"/>
    </row>
    <row r="7410" spans="1:19" x14ac:dyDescent="0.3">
      <c r="A7410" s="25"/>
      <c r="C7410"/>
      <c r="D7410"/>
      <c r="E7410"/>
      <c r="F7410"/>
      <c r="G7410"/>
      <c r="H7410" s="26"/>
      <c r="I7410" s="14"/>
      <c r="J7410"/>
      <c r="K7410"/>
      <c r="N7410"/>
      <c r="O7410"/>
      <c r="P7410"/>
      <c r="Q7410"/>
      <c r="R7410"/>
      <c r="S7410" s="30"/>
    </row>
    <row r="7411" spans="1:19" x14ac:dyDescent="0.3">
      <c r="A7411" s="25"/>
      <c r="C7411"/>
      <c r="D7411"/>
      <c r="E7411"/>
      <c r="F7411"/>
      <c r="G7411"/>
      <c r="H7411" s="26"/>
      <c r="I7411" s="26"/>
      <c r="J7411"/>
      <c r="K7411"/>
      <c r="N7411"/>
      <c r="O7411"/>
      <c r="P7411"/>
      <c r="Q7411"/>
      <c r="R7411"/>
      <c r="S7411" s="30"/>
    </row>
    <row r="7412" spans="1:19" x14ac:dyDescent="0.3">
      <c r="A7412" s="25"/>
      <c r="C7412"/>
      <c r="D7412"/>
      <c r="E7412"/>
      <c r="F7412"/>
      <c r="G7412"/>
      <c r="H7412" s="26"/>
      <c r="I7412" s="26"/>
      <c r="J7412"/>
      <c r="K7412"/>
      <c r="N7412"/>
      <c r="O7412"/>
      <c r="P7412"/>
      <c r="Q7412"/>
      <c r="R7412"/>
      <c r="S7412" s="30"/>
    </row>
    <row r="7413" spans="1:19" x14ac:dyDescent="0.3">
      <c r="A7413" s="25"/>
      <c r="C7413"/>
      <c r="D7413"/>
      <c r="E7413"/>
      <c r="F7413"/>
      <c r="G7413"/>
      <c r="H7413"/>
      <c r="I7413" s="26"/>
      <c r="J7413"/>
      <c r="K7413"/>
      <c r="N7413"/>
      <c r="O7413"/>
      <c r="P7413"/>
      <c r="Q7413"/>
      <c r="R7413"/>
      <c r="S7413" s="30"/>
    </row>
    <row r="7414" spans="1:19" x14ac:dyDescent="0.3">
      <c r="A7414" s="25"/>
      <c r="C7414"/>
      <c r="D7414"/>
      <c r="E7414"/>
      <c r="F7414"/>
      <c r="G7414"/>
      <c r="H7414" s="26"/>
      <c r="I7414" s="26"/>
      <c r="J7414"/>
      <c r="K7414"/>
      <c r="N7414"/>
      <c r="O7414"/>
      <c r="P7414"/>
      <c r="Q7414"/>
      <c r="R7414"/>
      <c r="S7414" s="30"/>
    </row>
    <row r="7415" spans="1:19" x14ac:dyDescent="0.3">
      <c r="A7415" s="25"/>
      <c r="C7415"/>
      <c r="D7415"/>
      <c r="E7415"/>
      <c r="F7415"/>
      <c r="G7415"/>
      <c r="H7415"/>
      <c r="I7415" s="26"/>
      <c r="J7415"/>
      <c r="K7415"/>
      <c r="N7415"/>
      <c r="O7415"/>
      <c r="P7415"/>
      <c r="Q7415"/>
      <c r="R7415"/>
      <c r="S7415" s="30"/>
    </row>
    <row r="7416" spans="1:19" x14ac:dyDescent="0.3">
      <c r="A7416" s="25"/>
      <c r="C7416"/>
      <c r="D7416"/>
      <c r="E7416"/>
      <c r="F7416"/>
      <c r="G7416"/>
      <c r="H7416" s="26"/>
      <c r="I7416" s="14"/>
      <c r="J7416"/>
      <c r="K7416"/>
      <c r="N7416"/>
      <c r="O7416"/>
      <c r="P7416"/>
      <c r="Q7416"/>
      <c r="R7416"/>
      <c r="S7416" s="30"/>
    </row>
    <row r="7417" spans="1:19" x14ac:dyDescent="0.3">
      <c r="A7417" s="25"/>
      <c r="C7417"/>
      <c r="D7417"/>
      <c r="E7417"/>
      <c r="F7417"/>
      <c r="G7417"/>
      <c r="H7417" s="26"/>
      <c r="I7417" s="14"/>
      <c r="J7417"/>
      <c r="K7417"/>
      <c r="N7417"/>
      <c r="O7417"/>
      <c r="P7417"/>
      <c r="Q7417"/>
      <c r="R7417"/>
      <c r="S7417" s="30"/>
    </row>
    <row r="7418" spans="1:19" x14ac:dyDescent="0.3">
      <c r="A7418" s="25"/>
      <c r="C7418"/>
      <c r="D7418"/>
      <c r="E7418"/>
      <c r="F7418"/>
      <c r="G7418"/>
      <c r="H7418" s="26"/>
      <c r="I7418" s="26"/>
      <c r="J7418"/>
      <c r="K7418"/>
      <c r="N7418"/>
      <c r="O7418"/>
      <c r="P7418"/>
      <c r="Q7418"/>
      <c r="R7418"/>
      <c r="S7418" s="30"/>
    </row>
    <row r="7419" spans="1:19" x14ac:dyDescent="0.3">
      <c r="A7419" s="25"/>
      <c r="C7419"/>
      <c r="D7419"/>
      <c r="E7419"/>
      <c r="F7419"/>
      <c r="G7419"/>
      <c r="H7419" s="26"/>
      <c r="I7419" s="14"/>
      <c r="J7419"/>
      <c r="K7419"/>
      <c r="N7419"/>
      <c r="O7419"/>
      <c r="P7419"/>
      <c r="Q7419"/>
      <c r="R7419"/>
      <c r="S7419" s="30"/>
    </row>
    <row r="7420" spans="1:19" x14ac:dyDescent="0.3">
      <c r="A7420" s="25"/>
      <c r="C7420"/>
      <c r="D7420"/>
      <c r="E7420"/>
      <c r="F7420"/>
      <c r="G7420"/>
      <c r="H7420" s="14"/>
      <c r="I7420" s="14"/>
      <c r="J7420"/>
      <c r="K7420"/>
      <c r="N7420"/>
      <c r="O7420"/>
      <c r="P7420"/>
      <c r="Q7420"/>
      <c r="R7420"/>
      <c r="S7420" s="30"/>
    </row>
    <row r="7421" spans="1:19" x14ac:dyDescent="0.3">
      <c r="A7421" s="25"/>
      <c r="C7421"/>
      <c r="D7421"/>
      <c r="E7421"/>
      <c r="F7421"/>
      <c r="G7421"/>
      <c r="H7421" s="14"/>
      <c r="I7421" s="26"/>
      <c r="J7421"/>
      <c r="K7421"/>
      <c r="N7421"/>
      <c r="O7421"/>
      <c r="P7421"/>
      <c r="Q7421"/>
      <c r="R7421"/>
      <c r="S7421" s="30"/>
    </row>
    <row r="7422" spans="1:19" x14ac:dyDescent="0.3">
      <c r="A7422" s="25"/>
      <c r="C7422"/>
      <c r="D7422"/>
      <c r="E7422"/>
      <c r="F7422"/>
      <c r="G7422"/>
      <c r="H7422" s="14"/>
      <c r="I7422" s="26"/>
      <c r="J7422"/>
      <c r="K7422"/>
      <c r="N7422"/>
      <c r="O7422"/>
      <c r="P7422"/>
      <c r="Q7422"/>
      <c r="R7422"/>
      <c r="S7422" s="30"/>
    </row>
    <row r="7423" spans="1:19" x14ac:dyDescent="0.3">
      <c r="A7423" s="25"/>
      <c r="C7423"/>
      <c r="D7423"/>
      <c r="E7423"/>
      <c r="F7423"/>
      <c r="G7423"/>
      <c r="H7423" s="14"/>
      <c r="I7423" s="14"/>
      <c r="J7423"/>
      <c r="K7423"/>
      <c r="N7423"/>
      <c r="O7423"/>
      <c r="P7423"/>
      <c r="Q7423"/>
      <c r="R7423"/>
      <c r="S7423" s="30"/>
    </row>
    <row r="7424" spans="1:19" x14ac:dyDescent="0.3">
      <c r="A7424" s="25"/>
      <c r="C7424"/>
      <c r="D7424"/>
      <c r="E7424"/>
      <c r="F7424"/>
      <c r="G7424"/>
      <c r="H7424" s="14"/>
      <c r="I7424" s="26"/>
      <c r="J7424"/>
      <c r="K7424"/>
      <c r="N7424"/>
      <c r="O7424"/>
      <c r="P7424"/>
      <c r="Q7424"/>
      <c r="R7424"/>
      <c r="S7424" s="30"/>
    </row>
    <row r="7425" spans="1:19" x14ac:dyDescent="0.3">
      <c r="A7425" s="25"/>
      <c r="C7425"/>
      <c r="D7425"/>
      <c r="E7425"/>
      <c r="F7425"/>
      <c r="G7425"/>
      <c r="H7425" s="26"/>
      <c r="I7425" s="26"/>
      <c r="J7425"/>
      <c r="K7425"/>
      <c r="N7425"/>
      <c r="O7425"/>
      <c r="P7425"/>
      <c r="Q7425"/>
      <c r="R7425"/>
      <c r="S7425" s="30"/>
    </row>
    <row r="7426" spans="1:19" x14ac:dyDescent="0.3">
      <c r="A7426" s="25"/>
      <c r="C7426"/>
      <c r="D7426"/>
      <c r="E7426"/>
      <c r="F7426"/>
      <c r="G7426"/>
      <c r="H7426" s="26"/>
      <c r="I7426" s="26"/>
      <c r="J7426"/>
      <c r="K7426"/>
      <c r="N7426"/>
      <c r="O7426"/>
      <c r="P7426"/>
      <c r="Q7426"/>
      <c r="R7426"/>
      <c r="S7426" s="30"/>
    </row>
    <row r="7427" spans="1:19" x14ac:dyDescent="0.3">
      <c r="A7427" s="25"/>
      <c r="C7427"/>
      <c r="D7427"/>
      <c r="E7427"/>
      <c r="F7427"/>
      <c r="G7427"/>
      <c r="H7427" s="26"/>
      <c r="I7427" s="26"/>
      <c r="J7427"/>
      <c r="K7427"/>
      <c r="N7427"/>
      <c r="O7427"/>
      <c r="P7427"/>
      <c r="Q7427"/>
      <c r="R7427"/>
      <c r="S7427" s="30"/>
    </row>
    <row r="7428" spans="1:19" x14ac:dyDescent="0.3">
      <c r="A7428" s="25"/>
      <c r="C7428"/>
      <c r="D7428"/>
      <c r="E7428"/>
      <c r="F7428"/>
      <c r="G7428"/>
      <c r="H7428" s="26"/>
      <c r="I7428" s="26"/>
      <c r="J7428"/>
      <c r="K7428"/>
      <c r="N7428"/>
      <c r="O7428"/>
      <c r="P7428"/>
      <c r="Q7428"/>
      <c r="R7428"/>
      <c r="S7428" s="30"/>
    </row>
    <row r="7429" spans="1:19" x14ac:dyDescent="0.3">
      <c r="A7429" s="25"/>
      <c r="C7429"/>
      <c r="D7429"/>
      <c r="E7429"/>
      <c r="F7429"/>
      <c r="G7429"/>
      <c r="H7429" s="26"/>
      <c r="I7429" s="26"/>
      <c r="J7429"/>
      <c r="K7429"/>
      <c r="N7429"/>
      <c r="O7429"/>
      <c r="P7429"/>
      <c r="Q7429"/>
      <c r="R7429"/>
      <c r="S7429" s="30"/>
    </row>
    <row r="7430" spans="1:19" x14ac:dyDescent="0.3">
      <c r="A7430" s="25"/>
      <c r="C7430"/>
      <c r="D7430"/>
      <c r="E7430"/>
      <c r="F7430"/>
      <c r="G7430"/>
      <c r="H7430" s="26"/>
      <c r="I7430" s="26"/>
      <c r="J7430"/>
      <c r="K7430"/>
      <c r="N7430"/>
      <c r="O7430"/>
      <c r="P7430"/>
      <c r="Q7430"/>
      <c r="R7430"/>
      <c r="S7430" s="30"/>
    </row>
    <row r="7431" spans="1:19" x14ac:dyDescent="0.3">
      <c r="A7431" s="25"/>
      <c r="C7431"/>
      <c r="D7431"/>
      <c r="E7431"/>
      <c r="F7431"/>
      <c r="G7431"/>
      <c r="H7431" s="26"/>
      <c r="I7431" s="26"/>
      <c r="J7431"/>
      <c r="K7431"/>
      <c r="N7431"/>
      <c r="O7431"/>
      <c r="P7431"/>
      <c r="Q7431"/>
      <c r="R7431"/>
      <c r="S7431" s="30"/>
    </row>
    <row r="7432" spans="1:19" x14ac:dyDescent="0.3">
      <c r="A7432" s="25"/>
      <c r="C7432"/>
      <c r="D7432"/>
      <c r="E7432"/>
      <c r="F7432"/>
      <c r="G7432"/>
      <c r="H7432" s="14"/>
      <c r="I7432" s="14"/>
      <c r="J7432"/>
      <c r="K7432"/>
      <c r="N7432"/>
      <c r="O7432"/>
      <c r="P7432"/>
      <c r="Q7432"/>
      <c r="R7432"/>
      <c r="S7432" s="30"/>
    </row>
    <row r="7433" spans="1:19" x14ac:dyDescent="0.3">
      <c r="A7433" s="25"/>
      <c r="C7433"/>
      <c r="D7433"/>
      <c r="E7433"/>
      <c r="F7433"/>
      <c r="G7433"/>
      <c r="H7433" s="26"/>
      <c r="I7433" s="26"/>
      <c r="J7433"/>
      <c r="K7433"/>
      <c r="N7433"/>
      <c r="O7433"/>
      <c r="P7433"/>
      <c r="Q7433"/>
      <c r="R7433"/>
      <c r="S7433" s="30"/>
    </row>
    <row r="7434" spans="1:19" x14ac:dyDescent="0.3">
      <c r="A7434" s="25"/>
      <c r="C7434"/>
      <c r="D7434"/>
      <c r="E7434"/>
      <c r="F7434"/>
      <c r="G7434"/>
      <c r="H7434" s="26"/>
      <c r="I7434" s="26"/>
      <c r="J7434"/>
      <c r="K7434"/>
      <c r="N7434"/>
      <c r="O7434"/>
      <c r="P7434"/>
      <c r="Q7434"/>
      <c r="R7434"/>
      <c r="S7434" s="30"/>
    </row>
    <row r="7435" spans="1:19" x14ac:dyDescent="0.3">
      <c r="A7435" s="25"/>
      <c r="C7435"/>
      <c r="D7435"/>
      <c r="E7435"/>
      <c r="F7435"/>
      <c r="G7435"/>
      <c r="H7435" s="26"/>
      <c r="I7435" s="26"/>
      <c r="J7435"/>
      <c r="K7435"/>
      <c r="N7435"/>
      <c r="O7435"/>
      <c r="P7435"/>
      <c r="Q7435"/>
      <c r="R7435"/>
      <c r="S7435" s="30"/>
    </row>
    <row r="7436" spans="1:19" x14ac:dyDescent="0.3">
      <c r="A7436" s="25"/>
      <c r="C7436"/>
      <c r="D7436"/>
      <c r="E7436"/>
      <c r="F7436"/>
      <c r="G7436"/>
      <c r="H7436" s="26"/>
      <c r="I7436" s="26"/>
      <c r="J7436"/>
      <c r="K7436"/>
      <c r="N7436"/>
      <c r="O7436"/>
      <c r="P7436"/>
      <c r="Q7436"/>
      <c r="R7436"/>
      <c r="S7436" s="30"/>
    </row>
    <row r="7437" spans="1:19" x14ac:dyDescent="0.3">
      <c r="A7437" s="25"/>
      <c r="C7437"/>
      <c r="D7437"/>
      <c r="E7437"/>
      <c r="F7437"/>
      <c r="G7437"/>
      <c r="H7437" s="26"/>
      <c r="I7437" s="26"/>
      <c r="J7437"/>
      <c r="K7437"/>
      <c r="N7437"/>
      <c r="O7437"/>
      <c r="P7437"/>
      <c r="Q7437"/>
      <c r="R7437"/>
      <c r="S7437" s="30"/>
    </row>
    <row r="7438" spans="1:19" x14ac:dyDescent="0.3">
      <c r="A7438" s="25"/>
      <c r="C7438"/>
      <c r="D7438"/>
      <c r="E7438"/>
      <c r="F7438"/>
      <c r="G7438"/>
      <c r="H7438" s="14"/>
      <c r="I7438" s="14"/>
      <c r="J7438"/>
      <c r="K7438"/>
      <c r="N7438"/>
      <c r="O7438"/>
      <c r="P7438"/>
      <c r="Q7438"/>
      <c r="R7438"/>
      <c r="S7438" s="30"/>
    </row>
    <row r="7439" spans="1:19" x14ac:dyDescent="0.3">
      <c r="A7439" s="25"/>
      <c r="C7439"/>
      <c r="D7439"/>
      <c r="E7439"/>
      <c r="F7439"/>
      <c r="G7439"/>
      <c r="H7439" s="26"/>
      <c r="I7439" s="26"/>
      <c r="J7439"/>
      <c r="K7439"/>
      <c r="N7439"/>
      <c r="O7439"/>
      <c r="P7439"/>
      <c r="Q7439"/>
      <c r="R7439"/>
      <c r="S7439" s="30"/>
    </row>
    <row r="7440" spans="1:19" x14ac:dyDescent="0.3">
      <c r="A7440" s="25"/>
      <c r="C7440"/>
      <c r="D7440"/>
      <c r="E7440"/>
      <c r="F7440"/>
      <c r="G7440"/>
      <c r="H7440" s="26"/>
      <c r="I7440" s="26"/>
      <c r="J7440"/>
      <c r="K7440"/>
      <c r="N7440"/>
      <c r="O7440"/>
      <c r="P7440"/>
      <c r="Q7440"/>
      <c r="R7440"/>
      <c r="S7440" s="30"/>
    </row>
    <row r="7441" spans="1:19" x14ac:dyDescent="0.3">
      <c r="A7441" s="25"/>
      <c r="C7441"/>
      <c r="D7441"/>
      <c r="E7441"/>
      <c r="F7441"/>
      <c r="G7441"/>
      <c r="H7441" s="26"/>
      <c r="I7441" s="26"/>
      <c r="J7441"/>
      <c r="K7441"/>
      <c r="N7441"/>
      <c r="O7441"/>
      <c r="P7441"/>
      <c r="Q7441"/>
      <c r="R7441"/>
      <c r="S7441" s="30"/>
    </row>
    <row r="7442" spans="1:19" x14ac:dyDescent="0.3">
      <c r="A7442" s="25"/>
      <c r="C7442"/>
      <c r="D7442"/>
      <c r="E7442"/>
      <c r="F7442"/>
      <c r="G7442"/>
      <c r="H7442" s="14"/>
      <c r="I7442" s="14"/>
      <c r="J7442"/>
      <c r="K7442"/>
      <c r="N7442"/>
      <c r="O7442"/>
      <c r="P7442"/>
      <c r="Q7442"/>
      <c r="R7442"/>
      <c r="S7442" s="30"/>
    </row>
    <row r="7443" spans="1:19" x14ac:dyDescent="0.3">
      <c r="A7443" s="25"/>
      <c r="C7443"/>
      <c r="D7443"/>
      <c r="E7443"/>
      <c r="F7443"/>
      <c r="G7443"/>
      <c r="H7443" s="26"/>
      <c r="I7443" s="26"/>
      <c r="J7443"/>
      <c r="K7443"/>
      <c r="N7443"/>
      <c r="O7443"/>
      <c r="P7443"/>
      <c r="Q7443"/>
      <c r="R7443"/>
      <c r="S7443" s="30"/>
    </row>
    <row r="7444" spans="1:19" x14ac:dyDescent="0.3">
      <c r="A7444" s="25"/>
      <c r="C7444"/>
      <c r="D7444"/>
      <c r="E7444"/>
      <c r="F7444"/>
      <c r="G7444"/>
      <c r="H7444" s="26"/>
      <c r="I7444" s="26"/>
      <c r="J7444"/>
      <c r="K7444"/>
      <c r="N7444"/>
      <c r="O7444"/>
      <c r="P7444"/>
      <c r="Q7444"/>
      <c r="R7444"/>
      <c r="S7444" s="30"/>
    </row>
    <row r="7445" spans="1:19" x14ac:dyDescent="0.3">
      <c r="A7445" s="25"/>
      <c r="C7445"/>
      <c r="D7445"/>
      <c r="E7445"/>
      <c r="F7445"/>
      <c r="G7445"/>
      <c r="H7445" s="26"/>
      <c r="I7445" s="26"/>
      <c r="J7445"/>
      <c r="K7445"/>
      <c r="N7445"/>
      <c r="O7445"/>
      <c r="P7445"/>
      <c r="Q7445"/>
      <c r="R7445"/>
      <c r="S7445" s="30"/>
    </row>
    <row r="7446" spans="1:19" x14ac:dyDescent="0.3">
      <c r="A7446" s="25"/>
      <c r="C7446"/>
      <c r="D7446"/>
      <c r="E7446"/>
      <c r="F7446"/>
      <c r="G7446"/>
      <c r="H7446" s="26"/>
      <c r="I7446" s="26"/>
      <c r="J7446"/>
      <c r="K7446"/>
      <c r="N7446"/>
      <c r="O7446"/>
      <c r="P7446"/>
      <c r="Q7446"/>
      <c r="R7446"/>
      <c r="S7446" s="30"/>
    </row>
    <row r="7447" spans="1:19" x14ac:dyDescent="0.3">
      <c r="A7447" s="25"/>
      <c r="C7447"/>
      <c r="D7447"/>
      <c r="E7447"/>
      <c r="F7447"/>
      <c r="G7447"/>
      <c r="H7447" s="26"/>
      <c r="I7447" s="26"/>
      <c r="J7447"/>
      <c r="K7447"/>
      <c r="N7447"/>
      <c r="O7447"/>
      <c r="P7447"/>
      <c r="Q7447"/>
      <c r="R7447"/>
      <c r="S7447" s="30"/>
    </row>
    <row r="7448" spans="1:19" x14ac:dyDescent="0.3">
      <c r="A7448" s="25"/>
      <c r="C7448"/>
      <c r="D7448"/>
      <c r="E7448"/>
      <c r="F7448"/>
      <c r="G7448"/>
      <c r="H7448" s="26"/>
      <c r="I7448" s="26"/>
      <c r="J7448"/>
      <c r="K7448"/>
      <c r="N7448"/>
      <c r="O7448"/>
      <c r="P7448"/>
      <c r="Q7448"/>
      <c r="R7448"/>
      <c r="S7448" s="30"/>
    </row>
    <row r="7449" spans="1:19" x14ac:dyDescent="0.3">
      <c r="A7449" s="25"/>
      <c r="C7449"/>
      <c r="D7449"/>
      <c r="E7449"/>
      <c r="F7449"/>
      <c r="G7449"/>
      <c r="H7449" s="14"/>
      <c r="I7449" s="14"/>
      <c r="J7449"/>
      <c r="K7449"/>
      <c r="N7449"/>
      <c r="O7449"/>
      <c r="P7449"/>
      <c r="Q7449"/>
      <c r="R7449"/>
      <c r="S7449" s="30"/>
    </row>
    <row r="7450" spans="1:19" x14ac:dyDescent="0.3">
      <c r="A7450" s="25"/>
      <c r="C7450"/>
      <c r="D7450"/>
      <c r="E7450"/>
      <c r="F7450"/>
      <c r="G7450"/>
      <c r="H7450" s="14"/>
      <c r="I7450" s="14"/>
      <c r="J7450"/>
      <c r="K7450"/>
      <c r="N7450"/>
      <c r="O7450"/>
      <c r="P7450"/>
      <c r="Q7450"/>
      <c r="R7450"/>
      <c r="S7450" s="30"/>
    </row>
    <row r="7451" spans="1:19" x14ac:dyDescent="0.3">
      <c r="A7451" s="25"/>
      <c r="C7451"/>
      <c r="D7451"/>
      <c r="E7451"/>
      <c r="F7451"/>
      <c r="G7451"/>
      <c r="H7451" s="26"/>
      <c r="I7451" s="26"/>
      <c r="J7451"/>
      <c r="K7451"/>
      <c r="N7451"/>
      <c r="O7451"/>
      <c r="P7451"/>
      <c r="Q7451"/>
      <c r="R7451"/>
      <c r="S7451" s="30"/>
    </row>
    <row r="7452" spans="1:19" x14ac:dyDescent="0.3">
      <c r="A7452" s="25"/>
      <c r="C7452"/>
      <c r="D7452"/>
      <c r="E7452"/>
      <c r="F7452"/>
      <c r="G7452"/>
      <c r="H7452" s="26"/>
      <c r="I7452" s="26"/>
      <c r="J7452"/>
      <c r="K7452"/>
      <c r="N7452"/>
      <c r="O7452"/>
      <c r="P7452"/>
      <c r="Q7452"/>
      <c r="R7452"/>
      <c r="S7452" s="30"/>
    </row>
    <row r="7453" spans="1:19" x14ac:dyDescent="0.3">
      <c r="A7453" s="25"/>
      <c r="C7453"/>
      <c r="D7453"/>
      <c r="E7453"/>
      <c r="F7453"/>
      <c r="G7453"/>
      <c r="H7453" s="26"/>
      <c r="I7453" s="26"/>
      <c r="J7453"/>
      <c r="K7453"/>
      <c r="N7453"/>
      <c r="O7453"/>
      <c r="P7453"/>
      <c r="Q7453"/>
      <c r="R7453"/>
      <c r="S7453" s="30"/>
    </row>
    <row r="7454" spans="1:19" x14ac:dyDescent="0.3">
      <c r="A7454" s="25"/>
      <c r="C7454"/>
      <c r="D7454"/>
      <c r="E7454"/>
      <c r="F7454"/>
      <c r="G7454"/>
      <c r="H7454" s="26"/>
      <c r="I7454" s="26"/>
      <c r="J7454"/>
      <c r="K7454"/>
      <c r="N7454"/>
      <c r="O7454"/>
      <c r="P7454"/>
      <c r="Q7454"/>
      <c r="R7454"/>
      <c r="S7454" s="30"/>
    </row>
    <row r="7455" spans="1:19" x14ac:dyDescent="0.3">
      <c r="A7455" s="25"/>
      <c r="C7455"/>
      <c r="D7455"/>
      <c r="E7455"/>
      <c r="F7455"/>
      <c r="G7455"/>
      <c r="H7455" s="26"/>
      <c r="I7455" s="26"/>
      <c r="J7455"/>
      <c r="K7455"/>
      <c r="N7455"/>
      <c r="O7455"/>
      <c r="P7455"/>
      <c r="Q7455"/>
      <c r="R7455"/>
      <c r="S7455" s="30"/>
    </row>
    <row r="7456" spans="1:19" x14ac:dyDescent="0.3">
      <c r="A7456" s="25"/>
      <c r="C7456"/>
      <c r="D7456"/>
      <c r="E7456"/>
      <c r="F7456"/>
      <c r="G7456"/>
      <c r="H7456" s="26"/>
      <c r="I7456" s="26"/>
      <c r="J7456"/>
      <c r="K7456"/>
      <c r="N7456"/>
      <c r="O7456"/>
      <c r="P7456"/>
      <c r="Q7456"/>
      <c r="R7456"/>
      <c r="S7456" s="30"/>
    </row>
    <row r="7457" spans="1:19" x14ac:dyDescent="0.3">
      <c r="A7457" s="25"/>
      <c r="C7457"/>
      <c r="D7457"/>
      <c r="E7457"/>
      <c r="F7457"/>
      <c r="G7457"/>
      <c r="H7457" s="26"/>
      <c r="I7457" s="26"/>
      <c r="J7457"/>
      <c r="K7457"/>
      <c r="N7457"/>
      <c r="O7457"/>
      <c r="P7457"/>
      <c r="Q7457"/>
      <c r="R7457"/>
      <c r="S7457" s="30"/>
    </row>
    <row r="7458" spans="1:19" x14ac:dyDescent="0.3">
      <c r="A7458" s="25"/>
      <c r="C7458"/>
      <c r="D7458"/>
      <c r="E7458"/>
      <c r="F7458"/>
      <c r="G7458"/>
      <c r="H7458" s="26"/>
      <c r="I7458" s="26"/>
      <c r="J7458"/>
      <c r="K7458"/>
      <c r="N7458"/>
      <c r="O7458"/>
      <c r="P7458"/>
      <c r="Q7458"/>
      <c r="R7458"/>
      <c r="S7458" s="30"/>
    </row>
    <row r="7459" spans="1:19" x14ac:dyDescent="0.3">
      <c r="A7459" s="25"/>
      <c r="C7459"/>
      <c r="D7459"/>
      <c r="E7459"/>
      <c r="F7459"/>
      <c r="G7459"/>
      <c r="H7459" s="26"/>
      <c r="I7459" s="26"/>
      <c r="J7459"/>
      <c r="K7459"/>
      <c r="N7459"/>
      <c r="O7459"/>
      <c r="P7459"/>
      <c r="Q7459"/>
      <c r="R7459"/>
      <c r="S7459" s="30"/>
    </row>
    <row r="7460" spans="1:19" x14ac:dyDescent="0.3">
      <c r="A7460" s="25"/>
      <c r="C7460"/>
      <c r="D7460"/>
      <c r="E7460"/>
      <c r="F7460"/>
      <c r="G7460"/>
      <c r="H7460" s="26"/>
      <c r="I7460" s="26"/>
      <c r="J7460"/>
      <c r="K7460"/>
      <c r="N7460"/>
      <c r="O7460"/>
      <c r="P7460"/>
      <c r="Q7460"/>
      <c r="R7460"/>
      <c r="S7460" s="30"/>
    </row>
    <row r="7461" spans="1:19" x14ac:dyDescent="0.3">
      <c r="A7461" s="25"/>
      <c r="C7461"/>
      <c r="D7461"/>
      <c r="E7461"/>
      <c r="F7461"/>
      <c r="G7461"/>
      <c r="H7461" s="26"/>
      <c r="I7461" s="26"/>
      <c r="J7461"/>
      <c r="K7461"/>
      <c r="N7461"/>
      <c r="O7461"/>
      <c r="P7461"/>
      <c r="Q7461"/>
      <c r="R7461"/>
      <c r="S7461" s="30"/>
    </row>
    <row r="7462" spans="1:19" x14ac:dyDescent="0.3">
      <c r="A7462" s="25"/>
      <c r="C7462"/>
      <c r="D7462"/>
      <c r="E7462"/>
      <c r="F7462"/>
      <c r="G7462"/>
      <c r="H7462" s="26"/>
      <c r="I7462" s="26"/>
      <c r="J7462"/>
      <c r="K7462"/>
      <c r="N7462"/>
      <c r="O7462"/>
      <c r="P7462"/>
      <c r="Q7462"/>
      <c r="R7462"/>
      <c r="S7462" s="30"/>
    </row>
    <row r="7463" spans="1:19" x14ac:dyDescent="0.3">
      <c r="A7463" s="25"/>
      <c r="C7463"/>
      <c r="D7463"/>
      <c r="E7463"/>
      <c r="F7463"/>
      <c r="G7463"/>
      <c r="H7463" s="26"/>
      <c r="I7463" s="26"/>
      <c r="J7463"/>
      <c r="K7463"/>
      <c r="N7463"/>
      <c r="O7463"/>
      <c r="P7463"/>
      <c r="Q7463"/>
      <c r="R7463"/>
      <c r="S7463" s="30"/>
    </row>
    <row r="7464" spans="1:19" x14ac:dyDescent="0.3">
      <c r="A7464" s="25"/>
      <c r="C7464"/>
      <c r="D7464"/>
      <c r="E7464"/>
      <c r="F7464"/>
      <c r="G7464"/>
      <c r="H7464" s="26"/>
      <c r="I7464" s="26"/>
      <c r="J7464"/>
      <c r="K7464"/>
      <c r="N7464"/>
      <c r="O7464"/>
      <c r="P7464"/>
      <c r="Q7464"/>
      <c r="R7464"/>
      <c r="S7464" s="30"/>
    </row>
    <row r="7465" spans="1:19" x14ac:dyDescent="0.3">
      <c r="A7465" s="25"/>
      <c r="C7465"/>
      <c r="D7465"/>
      <c r="E7465"/>
      <c r="F7465"/>
      <c r="G7465"/>
      <c r="H7465" s="26"/>
      <c r="I7465" s="26"/>
      <c r="J7465"/>
      <c r="K7465"/>
      <c r="N7465"/>
      <c r="O7465"/>
      <c r="P7465"/>
      <c r="Q7465"/>
      <c r="R7465"/>
      <c r="S7465" s="30"/>
    </row>
    <row r="7466" spans="1:19" x14ac:dyDescent="0.3">
      <c r="A7466" s="25"/>
      <c r="C7466"/>
      <c r="D7466"/>
      <c r="E7466"/>
      <c r="F7466"/>
      <c r="G7466"/>
      <c r="H7466" s="26"/>
      <c r="I7466" s="26"/>
      <c r="J7466"/>
      <c r="K7466"/>
      <c r="N7466"/>
      <c r="O7466"/>
      <c r="P7466"/>
      <c r="Q7466"/>
      <c r="R7466"/>
      <c r="S7466" s="30"/>
    </row>
    <row r="7467" spans="1:19" x14ac:dyDescent="0.3">
      <c r="A7467" s="25"/>
      <c r="C7467"/>
      <c r="D7467"/>
      <c r="E7467"/>
      <c r="F7467"/>
      <c r="G7467"/>
      <c r="H7467" s="26"/>
      <c r="I7467" s="26"/>
      <c r="J7467"/>
      <c r="K7467"/>
      <c r="N7467"/>
      <c r="O7467"/>
      <c r="P7467"/>
      <c r="Q7467"/>
      <c r="R7467"/>
      <c r="S7467" s="30"/>
    </row>
    <row r="7468" spans="1:19" x14ac:dyDescent="0.3">
      <c r="A7468" s="25"/>
      <c r="C7468"/>
      <c r="D7468"/>
      <c r="E7468"/>
      <c r="F7468"/>
      <c r="G7468"/>
      <c r="H7468" s="26"/>
      <c r="I7468" s="26"/>
      <c r="J7468"/>
      <c r="K7468"/>
      <c r="N7468"/>
      <c r="O7468"/>
      <c r="P7468"/>
      <c r="Q7468"/>
      <c r="R7468"/>
      <c r="S7468" s="30"/>
    </row>
    <row r="7469" spans="1:19" x14ac:dyDescent="0.3">
      <c r="A7469" s="25"/>
      <c r="C7469"/>
      <c r="D7469"/>
      <c r="E7469"/>
      <c r="F7469"/>
      <c r="G7469"/>
      <c r="H7469" s="26"/>
      <c r="I7469" s="26"/>
      <c r="J7469"/>
      <c r="K7469"/>
      <c r="N7469"/>
      <c r="O7469"/>
      <c r="P7469"/>
      <c r="Q7469"/>
      <c r="R7469"/>
      <c r="S7469" s="30"/>
    </row>
    <row r="7470" spans="1:19" x14ac:dyDescent="0.3">
      <c r="A7470" s="25"/>
      <c r="C7470"/>
      <c r="D7470"/>
      <c r="E7470"/>
      <c r="F7470"/>
      <c r="G7470"/>
      <c r="H7470" s="26"/>
      <c r="I7470" s="26"/>
      <c r="J7470"/>
      <c r="K7470"/>
      <c r="N7470"/>
      <c r="O7470"/>
      <c r="P7470"/>
      <c r="Q7470"/>
      <c r="R7470"/>
      <c r="S7470" s="30"/>
    </row>
    <row r="7471" spans="1:19" x14ac:dyDescent="0.3">
      <c r="A7471" s="25"/>
      <c r="C7471"/>
      <c r="D7471"/>
      <c r="E7471"/>
      <c r="F7471"/>
      <c r="G7471"/>
      <c r="H7471" s="26"/>
      <c r="I7471" s="26"/>
      <c r="J7471"/>
      <c r="K7471"/>
      <c r="N7471"/>
      <c r="O7471"/>
      <c r="P7471"/>
      <c r="Q7471"/>
      <c r="R7471"/>
      <c r="S7471" s="30"/>
    </row>
    <row r="7472" spans="1:19" x14ac:dyDescent="0.3">
      <c r="A7472" s="25"/>
      <c r="C7472"/>
      <c r="D7472"/>
      <c r="E7472"/>
      <c r="F7472"/>
      <c r="G7472"/>
      <c r="H7472" s="26"/>
      <c r="I7472" s="26"/>
      <c r="J7472"/>
      <c r="K7472"/>
      <c r="N7472"/>
      <c r="O7472"/>
      <c r="P7472"/>
      <c r="Q7472"/>
      <c r="R7472"/>
      <c r="S7472" s="30"/>
    </row>
    <row r="7477" spans="8:8" x14ac:dyDescent="0.3">
      <c r="H7477" s="29"/>
    </row>
    <row r="7478" spans="8:8" x14ac:dyDescent="0.3">
      <c r="H7478" s="28"/>
    </row>
    <row r="7479" spans="8:8" x14ac:dyDescent="0.3">
      <c r="H7479" s="29"/>
    </row>
    <row r="7480" spans="8:8" x14ac:dyDescent="0.3">
      <c r="H7480" s="28"/>
    </row>
    <row r="7481" spans="8:8" x14ac:dyDescent="0.3">
      <c r="H7481" s="29"/>
    </row>
    <row r="7482" spans="8:8" x14ac:dyDescent="0.3">
      <c r="H7482" s="28"/>
    </row>
    <row r="7483" spans="8:8" x14ac:dyDescent="0.3">
      <c r="H7483" s="29"/>
    </row>
    <row r="7484" spans="8:8" x14ac:dyDescent="0.3">
      <c r="H7484" s="28"/>
    </row>
    <row r="7485" spans="8:8" x14ac:dyDescent="0.3">
      <c r="H7485" s="29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4"/>
  <dimension ref="A1:U32456"/>
  <sheetViews>
    <sheetView topLeftCell="F1" workbookViewId="0">
      <selection activeCell="F10" sqref="F3:U10"/>
    </sheetView>
  </sheetViews>
  <sheetFormatPr defaultRowHeight="14.4" x14ac:dyDescent="0.3"/>
  <cols>
    <col min="1" max="1" width="18.5546875" style="13" customWidth="1"/>
    <col min="2" max="2" width="11.77734375" style="13" customWidth="1"/>
    <col min="3" max="3" width="12.33203125" style="13" customWidth="1"/>
    <col min="4" max="4" width="92" style="13" bestFit="1" customWidth="1"/>
    <col min="5" max="5" width="15.109375" style="13" customWidth="1"/>
    <col min="6" max="6" width="15.88671875" style="13" customWidth="1"/>
    <col min="7" max="7" width="11" style="13" customWidth="1"/>
    <col min="8" max="8" width="18.109375" style="13" bestFit="1" customWidth="1"/>
    <col min="9" max="9" width="18.5546875" style="13" bestFit="1" customWidth="1"/>
    <col min="11" max="11" width="12.6640625" style="13" customWidth="1"/>
    <col min="12" max="12" width="15" style="13" customWidth="1"/>
    <col min="13" max="13" width="14.88671875" style="13" customWidth="1"/>
    <col min="14" max="14" width="12.6640625" style="13" customWidth="1"/>
    <col min="15" max="15" width="10" style="13" customWidth="1"/>
    <col min="16" max="16" width="12.5546875" style="13" customWidth="1"/>
    <col min="19" max="19" width="8.88671875" style="13" customWidth="1"/>
  </cols>
  <sheetData>
    <row r="1" spans="1:21" x14ac:dyDescent="0.3">
      <c r="A1" t="s">
        <v>8</v>
      </c>
      <c r="B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4" t="s">
        <v>18</v>
      </c>
      <c r="L1" s="4" t="s">
        <v>19</v>
      </c>
      <c r="M1" s="5" t="s">
        <v>20</v>
      </c>
      <c r="N1" s="5" t="s">
        <v>21</v>
      </c>
      <c r="O1" s="4" t="s">
        <v>22</v>
      </c>
      <c r="P1" s="4" t="s">
        <v>23</v>
      </c>
      <c r="Q1" s="4" t="s">
        <v>24</v>
      </c>
      <c r="R1" s="6" t="s">
        <v>25</v>
      </c>
      <c r="S1" s="6" t="s">
        <v>26</v>
      </c>
      <c r="T1" s="4" t="s">
        <v>138</v>
      </c>
      <c r="U1" s="42" t="s">
        <v>58</v>
      </c>
    </row>
    <row r="2" spans="1:21" x14ac:dyDescent="0.3">
      <c r="A2" s="25">
        <v>0</v>
      </c>
      <c r="B2" s="13" t="s">
        <v>2</v>
      </c>
      <c r="C2" s="13">
        <v>49668</v>
      </c>
      <c r="D2" s="13" t="s">
        <v>150</v>
      </c>
      <c r="E2" s="13" t="s">
        <v>50</v>
      </c>
      <c r="F2" s="13" t="s">
        <v>29</v>
      </c>
      <c r="G2" s="13">
        <v>6.04</v>
      </c>
      <c r="H2" s="26">
        <v>44990</v>
      </c>
      <c r="I2" s="26">
        <v>44990</v>
      </c>
      <c r="J2" s="13">
        <v>4</v>
      </c>
      <c r="K2" s="13">
        <v>2021</v>
      </c>
      <c r="L2" s="13" t="s">
        <v>39</v>
      </c>
      <c r="M2" s="13">
        <v>1</v>
      </c>
      <c r="N2" s="13">
        <v>3.3333333333333333E-2</v>
      </c>
      <c r="O2" s="13">
        <v>3.3333333333333333E-2</v>
      </c>
      <c r="P2" s="13">
        <v>1</v>
      </c>
      <c r="Q2" s="13">
        <v>3.3333333333333333E-2</v>
      </c>
      <c r="R2" s="13">
        <v>1</v>
      </c>
      <c r="S2" s="13">
        <v>5.9165186500888103</v>
      </c>
      <c r="T2" s="13">
        <f>IFERROR(VLOOKUP(B2,[1]!users_table[#All],4),"NA")</f>
        <v>8.4223826714801451</v>
      </c>
      <c r="U2" s="13" t="s">
        <v>69</v>
      </c>
    </row>
    <row r="3" spans="1:21" x14ac:dyDescent="0.3">
      <c r="A3" s="25">
        <v>1</v>
      </c>
      <c r="B3" s="13" t="s">
        <v>2</v>
      </c>
      <c r="C3" s="13">
        <v>1143</v>
      </c>
      <c r="D3" s="13" t="s">
        <v>27</v>
      </c>
      <c r="E3" s="13" t="s">
        <v>28</v>
      </c>
      <c r="F3" s="13" t="s">
        <v>29</v>
      </c>
      <c r="G3" s="13">
        <v>6.52</v>
      </c>
      <c r="H3" s="26">
        <v>43511</v>
      </c>
      <c r="I3" s="26">
        <v>43511</v>
      </c>
      <c r="J3" s="13">
        <v>3</v>
      </c>
      <c r="K3" s="13">
        <v>2003</v>
      </c>
      <c r="L3" s="13" t="s">
        <v>30</v>
      </c>
      <c r="M3" s="13">
        <v>1</v>
      </c>
      <c r="N3" s="13">
        <v>0.4</v>
      </c>
      <c r="O3" s="13">
        <v>0.4</v>
      </c>
      <c r="P3" s="13">
        <v>1</v>
      </c>
      <c r="Q3" s="13">
        <v>0.4</v>
      </c>
      <c r="R3" s="13">
        <v>1</v>
      </c>
      <c r="S3" s="13">
        <v>5.9165186500888103</v>
      </c>
      <c r="T3" s="13">
        <f>IFERROR(VLOOKUP(B3,[1]!users_table[#All],4),"NA")</f>
        <v>8.4223826714801451</v>
      </c>
      <c r="U3" s="13" t="s">
        <v>59</v>
      </c>
    </row>
    <row r="4" spans="1:21" x14ac:dyDescent="0.3">
      <c r="A4" s="25">
        <v>2</v>
      </c>
      <c r="B4" s="13" t="s">
        <v>2</v>
      </c>
      <c r="C4" s="13">
        <v>1143</v>
      </c>
      <c r="D4" s="13" t="s">
        <v>27</v>
      </c>
      <c r="E4" s="13" t="s">
        <v>28</v>
      </c>
      <c r="F4" s="13" t="s">
        <v>29</v>
      </c>
      <c r="G4" s="13">
        <v>6.52</v>
      </c>
      <c r="H4" s="26">
        <v>43511</v>
      </c>
      <c r="I4" s="26">
        <v>43511</v>
      </c>
      <c r="J4" s="13">
        <v>3</v>
      </c>
      <c r="K4" s="13">
        <v>2003</v>
      </c>
      <c r="L4" s="13" t="s">
        <v>30</v>
      </c>
      <c r="M4" s="13">
        <v>1</v>
      </c>
      <c r="N4" s="13">
        <v>0.4</v>
      </c>
      <c r="O4" s="13">
        <v>0.4</v>
      </c>
      <c r="P4" s="13">
        <v>1</v>
      </c>
      <c r="Q4" s="13">
        <v>0.4</v>
      </c>
      <c r="R4" s="13">
        <v>1</v>
      </c>
      <c r="S4" s="13">
        <v>5.9165186500888103</v>
      </c>
      <c r="T4" s="13">
        <f>IFERROR(VLOOKUP(B3,[1]!users_table[#All],4),"NA")</f>
        <v>8.4223826714801451</v>
      </c>
      <c r="U4" s="13" t="s">
        <v>60</v>
      </c>
    </row>
    <row r="5" spans="1:21" x14ac:dyDescent="0.3">
      <c r="A5" s="25">
        <v>3</v>
      </c>
      <c r="B5" s="13" t="s">
        <v>2</v>
      </c>
      <c r="C5" s="13">
        <v>1143</v>
      </c>
      <c r="D5" s="13" t="s">
        <v>27</v>
      </c>
      <c r="E5" s="13" t="s">
        <v>28</v>
      </c>
      <c r="F5" s="13" t="s">
        <v>29</v>
      </c>
      <c r="G5" s="13">
        <v>6.52</v>
      </c>
      <c r="H5" s="26">
        <v>43511</v>
      </c>
      <c r="I5" s="26">
        <v>43511</v>
      </c>
      <c r="J5" s="13">
        <v>3</v>
      </c>
      <c r="K5" s="13">
        <v>2003</v>
      </c>
      <c r="L5" s="13" t="s">
        <v>30</v>
      </c>
      <c r="M5" s="13">
        <v>1</v>
      </c>
      <c r="N5" s="13">
        <v>0.4</v>
      </c>
      <c r="O5" s="13">
        <v>0.4</v>
      </c>
      <c r="P5" s="13">
        <v>1</v>
      </c>
      <c r="Q5" s="13">
        <v>0.4</v>
      </c>
      <c r="R5" s="13">
        <v>1</v>
      </c>
      <c r="S5" s="13">
        <v>5.9165186500888103</v>
      </c>
      <c r="T5" s="13">
        <f>IFERROR(VLOOKUP(B3,[1]!users_table[#All],4),"NA")</f>
        <v>8.4223826714801451</v>
      </c>
      <c r="U5" s="13" t="s">
        <v>61</v>
      </c>
    </row>
    <row r="6" spans="1:21" x14ac:dyDescent="0.3">
      <c r="A6" s="25">
        <v>4</v>
      </c>
      <c r="B6" s="13" t="s">
        <v>2</v>
      </c>
      <c r="C6" s="13">
        <v>1143</v>
      </c>
      <c r="D6" s="13" t="s">
        <v>27</v>
      </c>
      <c r="E6" s="13" t="s">
        <v>28</v>
      </c>
      <c r="F6" s="13" t="s">
        <v>29</v>
      </c>
      <c r="G6" s="13">
        <v>6.52</v>
      </c>
      <c r="H6" s="26">
        <v>43511</v>
      </c>
      <c r="I6" s="26">
        <v>43511</v>
      </c>
      <c r="J6" s="13">
        <v>3</v>
      </c>
      <c r="K6" s="13">
        <v>2003</v>
      </c>
      <c r="L6" s="13" t="s">
        <v>30</v>
      </c>
      <c r="M6" s="13">
        <v>1</v>
      </c>
      <c r="N6" s="13">
        <v>0.4</v>
      </c>
      <c r="O6" s="13">
        <v>0.4</v>
      </c>
      <c r="P6" s="13">
        <v>1</v>
      </c>
      <c r="Q6" s="13">
        <v>0.4</v>
      </c>
      <c r="R6" s="13">
        <v>1</v>
      </c>
      <c r="S6" s="13">
        <v>5.9165186500888103</v>
      </c>
      <c r="T6" s="13">
        <f>IFERROR(VLOOKUP(B3,[1]!users_table[#All],4),"NA")</f>
        <v>8.4223826714801451</v>
      </c>
      <c r="U6" s="13" t="s">
        <v>62</v>
      </c>
    </row>
    <row r="7" spans="1:21" x14ac:dyDescent="0.3">
      <c r="A7" s="25">
        <v>5</v>
      </c>
      <c r="B7" s="13" t="s">
        <v>2</v>
      </c>
      <c r="C7" s="13">
        <v>1143</v>
      </c>
      <c r="D7" s="13" t="s">
        <v>27</v>
      </c>
      <c r="E7" s="13" t="s">
        <v>28</v>
      </c>
      <c r="F7" s="13" t="s">
        <v>29</v>
      </c>
      <c r="G7" s="13">
        <v>6.52</v>
      </c>
      <c r="H7" s="26">
        <v>43511</v>
      </c>
      <c r="I7" s="26">
        <v>43511</v>
      </c>
      <c r="J7" s="13">
        <v>3</v>
      </c>
      <c r="K7" s="13">
        <v>2003</v>
      </c>
      <c r="L7" s="13" t="s">
        <v>30</v>
      </c>
      <c r="M7" s="13">
        <v>1</v>
      </c>
      <c r="N7" s="13">
        <v>0.4</v>
      </c>
      <c r="O7" s="13">
        <v>0.4</v>
      </c>
      <c r="P7" s="13">
        <v>1</v>
      </c>
      <c r="Q7" s="13">
        <v>0.4</v>
      </c>
      <c r="R7" s="13">
        <v>1</v>
      </c>
      <c r="S7" s="13">
        <v>5.9165186500888103</v>
      </c>
      <c r="T7" s="13">
        <f>IFERROR(VLOOKUP(B3,[1]!users_table[#All],4),"NA")</f>
        <v>8.4223826714801451</v>
      </c>
      <c r="U7" s="13" t="s">
        <v>63</v>
      </c>
    </row>
    <row r="8" spans="1:21" x14ac:dyDescent="0.3">
      <c r="A8" s="25">
        <v>6</v>
      </c>
      <c r="B8" s="13" t="s">
        <v>2</v>
      </c>
      <c r="C8" s="13">
        <v>48</v>
      </c>
      <c r="D8" s="13" t="s">
        <v>31</v>
      </c>
      <c r="E8" s="13" t="s">
        <v>32</v>
      </c>
      <c r="F8" s="13" t="s">
        <v>29</v>
      </c>
      <c r="G8" s="13">
        <v>6.95</v>
      </c>
      <c r="H8" s="26">
        <v>43505</v>
      </c>
      <c r="I8" s="26">
        <v>43511</v>
      </c>
      <c r="J8" s="13">
        <v>2</v>
      </c>
      <c r="K8" s="13">
        <v>2002</v>
      </c>
      <c r="L8" s="13" t="s">
        <v>33</v>
      </c>
      <c r="M8" s="13">
        <v>26</v>
      </c>
      <c r="N8" s="13">
        <v>0.4</v>
      </c>
      <c r="O8" s="13">
        <v>10.4</v>
      </c>
      <c r="P8" s="13">
        <v>7</v>
      </c>
      <c r="Q8" s="13">
        <v>1.485714285714286</v>
      </c>
      <c r="R8" s="13">
        <v>3.714285714285714</v>
      </c>
      <c r="S8" s="13">
        <v>5.9165186500888103</v>
      </c>
      <c r="T8" s="7">
        <f>IFERROR(VLOOKUP(B4,[1]!users_table[#All],4),"NA")</f>
        <v>8.4223826714801451</v>
      </c>
      <c r="U8" s="7" t="s">
        <v>59</v>
      </c>
    </row>
    <row r="9" spans="1:21" x14ac:dyDescent="0.3">
      <c r="A9" s="25">
        <v>7</v>
      </c>
      <c r="B9" s="13" t="s">
        <v>2</v>
      </c>
      <c r="C9" s="13">
        <v>48</v>
      </c>
      <c r="D9" s="13" t="s">
        <v>31</v>
      </c>
      <c r="E9" s="13" t="s">
        <v>32</v>
      </c>
      <c r="F9" s="13" t="s">
        <v>29</v>
      </c>
      <c r="G9" s="13">
        <v>6.95</v>
      </c>
      <c r="H9" s="26">
        <v>43505</v>
      </c>
      <c r="I9" s="26">
        <v>43511</v>
      </c>
      <c r="J9" s="13">
        <v>2</v>
      </c>
      <c r="K9" s="13">
        <v>2002</v>
      </c>
      <c r="L9" s="13" t="s">
        <v>33</v>
      </c>
      <c r="M9" s="13">
        <v>26</v>
      </c>
      <c r="N9" s="13">
        <v>0.4</v>
      </c>
      <c r="O9" s="13">
        <v>10.4</v>
      </c>
      <c r="P9" s="13">
        <v>7</v>
      </c>
      <c r="Q9" s="13">
        <v>1.485714285714286</v>
      </c>
      <c r="R9" s="13">
        <v>3.714285714285714</v>
      </c>
      <c r="S9" s="13">
        <v>5.9165186500888103</v>
      </c>
      <c r="T9" s="13">
        <f>IFERROR(VLOOKUP(B4,[1]!users_table[#All],4),"NA")</f>
        <v>8.4223826714801451</v>
      </c>
      <c r="U9" s="13" t="s">
        <v>60</v>
      </c>
    </row>
    <row r="10" spans="1:21" x14ac:dyDescent="0.3">
      <c r="A10" s="25">
        <v>8</v>
      </c>
      <c r="B10" s="13" t="s">
        <v>2</v>
      </c>
      <c r="C10" s="13">
        <v>48</v>
      </c>
      <c r="D10" s="13" t="s">
        <v>31</v>
      </c>
      <c r="E10" s="13" t="s">
        <v>32</v>
      </c>
      <c r="F10" s="13" t="s">
        <v>29</v>
      </c>
      <c r="G10" s="13">
        <v>6.95</v>
      </c>
      <c r="H10" s="26">
        <v>43505</v>
      </c>
      <c r="I10" s="26">
        <v>43511</v>
      </c>
      <c r="J10" s="13">
        <v>2</v>
      </c>
      <c r="K10" s="13">
        <v>2002</v>
      </c>
      <c r="L10" s="13" t="s">
        <v>33</v>
      </c>
      <c r="M10" s="13">
        <v>26</v>
      </c>
      <c r="N10" s="13">
        <v>0.4</v>
      </c>
      <c r="O10" s="13">
        <v>10.4</v>
      </c>
      <c r="P10" s="13">
        <v>7</v>
      </c>
      <c r="Q10" s="13">
        <v>1.485714285714286</v>
      </c>
      <c r="R10" s="13">
        <v>3.714285714285714</v>
      </c>
      <c r="S10" s="13">
        <v>5.9165186500888103</v>
      </c>
      <c r="T10" s="13">
        <f>IFERROR(VLOOKUP(B4,[1]!users_table[#All],4),"NA")</f>
        <v>8.4223826714801451</v>
      </c>
      <c r="U10" s="13" t="s">
        <v>61</v>
      </c>
    </row>
    <row r="11" spans="1:21" x14ac:dyDescent="0.3">
      <c r="A11" s="25">
        <v>9</v>
      </c>
      <c r="B11" s="13" t="s">
        <v>2</v>
      </c>
      <c r="C11" s="13">
        <v>48</v>
      </c>
      <c r="D11" s="13" t="s">
        <v>31</v>
      </c>
      <c r="E11" s="13" t="s">
        <v>32</v>
      </c>
      <c r="F11" s="13" t="s">
        <v>29</v>
      </c>
      <c r="G11" s="13">
        <v>6.95</v>
      </c>
      <c r="H11" s="26">
        <v>43505</v>
      </c>
      <c r="I11" s="26">
        <v>43511</v>
      </c>
      <c r="J11" s="13">
        <v>2</v>
      </c>
      <c r="K11" s="13">
        <v>2002</v>
      </c>
      <c r="L11" s="13" t="s">
        <v>33</v>
      </c>
      <c r="M11" s="13">
        <v>26</v>
      </c>
      <c r="N11" s="13">
        <v>0.4</v>
      </c>
      <c r="O11" s="13">
        <v>10.4</v>
      </c>
      <c r="P11" s="13">
        <v>7</v>
      </c>
      <c r="Q11" s="13">
        <v>1.485714285714286</v>
      </c>
      <c r="R11" s="13">
        <v>3.714285714285714</v>
      </c>
      <c r="S11" s="13">
        <v>5.9165186500888103</v>
      </c>
      <c r="T11" s="13">
        <f>IFERROR(VLOOKUP(B4,[1]!users_table[#All],4),"NA")</f>
        <v>8.4223826714801451</v>
      </c>
      <c r="U11" s="13" t="s">
        <v>63</v>
      </c>
    </row>
    <row r="12" spans="1:21" x14ac:dyDescent="0.3">
      <c r="A12" s="25">
        <v>10</v>
      </c>
      <c r="B12" s="13" t="s">
        <v>2</v>
      </c>
      <c r="C12" s="13">
        <v>1487</v>
      </c>
      <c r="D12" s="13" t="s">
        <v>34</v>
      </c>
      <c r="E12" s="13" t="s">
        <v>28</v>
      </c>
      <c r="F12" s="13" t="s">
        <v>29</v>
      </c>
      <c r="G12" s="13">
        <v>6.63</v>
      </c>
      <c r="H12" s="26">
        <v>43511</v>
      </c>
      <c r="I12" s="26">
        <v>43511</v>
      </c>
      <c r="J12" s="13">
        <v>3</v>
      </c>
      <c r="K12" s="13">
        <v>2003</v>
      </c>
      <c r="L12" s="13" t="s">
        <v>35</v>
      </c>
      <c r="M12" s="13">
        <v>1</v>
      </c>
      <c r="N12" s="13">
        <v>0.4</v>
      </c>
      <c r="O12" s="13">
        <v>0.4</v>
      </c>
      <c r="P12" s="13">
        <v>1</v>
      </c>
      <c r="Q12" s="13">
        <v>0.4</v>
      </c>
      <c r="R12" s="13">
        <v>1</v>
      </c>
      <c r="S12" s="13">
        <v>5.9165186500888103</v>
      </c>
      <c r="T12" s="13">
        <f>IFERROR(VLOOKUP(B5,[1]!users_table[#All],4),"NA")</f>
        <v>8.4223826714801451</v>
      </c>
      <c r="U12" s="13" t="s">
        <v>59</v>
      </c>
    </row>
    <row r="13" spans="1:21" x14ac:dyDescent="0.3">
      <c r="A13" s="25">
        <v>11</v>
      </c>
      <c r="B13" s="13" t="s">
        <v>2</v>
      </c>
      <c r="C13" s="13">
        <v>1487</v>
      </c>
      <c r="D13" s="13" t="s">
        <v>34</v>
      </c>
      <c r="E13" s="13" t="s">
        <v>28</v>
      </c>
      <c r="F13" s="13" t="s">
        <v>29</v>
      </c>
      <c r="G13" s="13">
        <v>6.63</v>
      </c>
      <c r="H13" s="26">
        <v>43511</v>
      </c>
      <c r="I13" s="26">
        <v>43511</v>
      </c>
      <c r="J13" s="13">
        <v>3</v>
      </c>
      <c r="K13" s="13">
        <v>2003</v>
      </c>
      <c r="L13" s="13" t="s">
        <v>35</v>
      </c>
      <c r="M13" s="13">
        <v>1</v>
      </c>
      <c r="N13" s="13">
        <v>0.4</v>
      </c>
      <c r="O13" s="13">
        <v>0.4</v>
      </c>
      <c r="P13" s="13">
        <v>1</v>
      </c>
      <c r="Q13" s="13">
        <v>0.4</v>
      </c>
      <c r="R13" s="13">
        <v>1</v>
      </c>
      <c r="S13" s="13">
        <v>5.9165186500888103</v>
      </c>
      <c r="T13" s="13">
        <f>IFERROR(VLOOKUP(B5,[1]!users_table[#All],4),"NA")</f>
        <v>8.4223826714801451</v>
      </c>
      <c r="U13" s="13" t="s">
        <v>64</v>
      </c>
    </row>
    <row r="14" spans="1:21" x14ac:dyDescent="0.3">
      <c r="A14" s="25">
        <v>12</v>
      </c>
      <c r="B14" s="13" t="s">
        <v>2</v>
      </c>
      <c r="C14" s="13">
        <v>1487</v>
      </c>
      <c r="D14" s="13" t="s">
        <v>34</v>
      </c>
      <c r="E14" s="13" t="s">
        <v>28</v>
      </c>
      <c r="F14" s="13" t="s">
        <v>29</v>
      </c>
      <c r="G14" s="13">
        <v>6.63</v>
      </c>
      <c r="H14" s="26">
        <v>43511</v>
      </c>
      <c r="I14" s="26">
        <v>43511</v>
      </c>
      <c r="J14" s="13">
        <v>3</v>
      </c>
      <c r="K14" s="13">
        <v>2003</v>
      </c>
      <c r="L14" s="13" t="s">
        <v>35</v>
      </c>
      <c r="M14" s="13">
        <v>1</v>
      </c>
      <c r="N14" s="13">
        <v>0.4</v>
      </c>
      <c r="O14" s="13">
        <v>0.4</v>
      </c>
      <c r="P14" s="13">
        <v>1</v>
      </c>
      <c r="Q14" s="13">
        <v>0.4</v>
      </c>
      <c r="R14" s="13">
        <v>1</v>
      </c>
      <c r="S14" s="13">
        <v>5.9165186500888103</v>
      </c>
      <c r="T14" s="13">
        <f>IFERROR(VLOOKUP(B5,[1]!users_table[#All],4),"NA")</f>
        <v>8.4223826714801451</v>
      </c>
      <c r="U14" s="13" t="s">
        <v>60</v>
      </c>
    </row>
    <row r="15" spans="1:21" x14ac:dyDescent="0.3">
      <c r="A15" s="25">
        <v>13</v>
      </c>
      <c r="B15" s="13" t="s">
        <v>2</v>
      </c>
      <c r="C15" s="13">
        <v>1487</v>
      </c>
      <c r="D15" s="13" t="s">
        <v>34</v>
      </c>
      <c r="E15" s="13" t="s">
        <v>28</v>
      </c>
      <c r="F15" s="13" t="s">
        <v>29</v>
      </c>
      <c r="G15" s="13">
        <v>6.63</v>
      </c>
      <c r="H15" s="26">
        <v>43511</v>
      </c>
      <c r="I15" s="26">
        <v>43511</v>
      </c>
      <c r="J15" s="13">
        <v>3</v>
      </c>
      <c r="K15" s="13">
        <v>2003</v>
      </c>
      <c r="L15" s="13" t="s">
        <v>35</v>
      </c>
      <c r="M15" s="13">
        <v>1</v>
      </c>
      <c r="N15" s="13">
        <v>0.4</v>
      </c>
      <c r="O15" s="13">
        <v>0.4</v>
      </c>
      <c r="P15" s="13">
        <v>1</v>
      </c>
      <c r="Q15" s="13">
        <v>0.4</v>
      </c>
      <c r="R15" s="13">
        <v>1</v>
      </c>
      <c r="S15" s="13">
        <v>5.9165186500888103</v>
      </c>
      <c r="T15" s="13">
        <f>IFERROR(VLOOKUP(B5,[1]!users_table[#All],4),"NA")</f>
        <v>8.4223826714801451</v>
      </c>
      <c r="U15" s="13" t="s">
        <v>62</v>
      </c>
    </row>
    <row r="16" spans="1:21" x14ac:dyDescent="0.3">
      <c r="A16" s="25">
        <v>14</v>
      </c>
      <c r="B16" s="13" t="s">
        <v>2</v>
      </c>
      <c r="C16" s="13">
        <v>1487</v>
      </c>
      <c r="D16" s="13" t="s">
        <v>34</v>
      </c>
      <c r="E16" s="13" t="s">
        <v>28</v>
      </c>
      <c r="F16" s="13" t="s">
        <v>29</v>
      </c>
      <c r="G16" s="13">
        <v>6.63</v>
      </c>
      <c r="H16" s="26">
        <v>43511</v>
      </c>
      <c r="I16" s="26">
        <v>43511</v>
      </c>
      <c r="J16" s="13">
        <v>3</v>
      </c>
      <c r="K16" s="13">
        <v>2003</v>
      </c>
      <c r="L16" s="13" t="s">
        <v>35</v>
      </c>
      <c r="M16" s="13">
        <v>1</v>
      </c>
      <c r="N16" s="13">
        <v>0.4</v>
      </c>
      <c r="O16" s="13">
        <v>0.4</v>
      </c>
      <c r="P16" s="13">
        <v>1</v>
      </c>
      <c r="Q16" s="13">
        <v>0.4</v>
      </c>
      <c r="R16" s="13">
        <v>1</v>
      </c>
      <c r="S16" s="13">
        <v>5.9165186500888103</v>
      </c>
      <c r="T16" s="13">
        <f>IFERROR(VLOOKUP(B5,[1]!users_table[#All],4),"NA")</f>
        <v>8.4223826714801451</v>
      </c>
      <c r="U16" s="13" t="s">
        <v>63</v>
      </c>
    </row>
    <row r="17" spans="1:21" x14ac:dyDescent="0.3">
      <c r="A17" s="25">
        <v>15</v>
      </c>
      <c r="B17" s="13" t="s">
        <v>2</v>
      </c>
      <c r="C17" s="13">
        <v>41380</v>
      </c>
      <c r="D17" s="13" t="s">
        <v>36</v>
      </c>
      <c r="E17" s="13" t="s">
        <v>32</v>
      </c>
      <c r="F17" s="13" t="s">
        <v>37</v>
      </c>
      <c r="G17" s="13">
        <v>6.5</v>
      </c>
      <c r="H17" s="26">
        <v>44693</v>
      </c>
      <c r="I17" s="26">
        <v>44698</v>
      </c>
      <c r="J17" s="13">
        <v>5</v>
      </c>
      <c r="K17" s="13">
        <v>2020</v>
      </c>
      <c r="L17" s="13" t="s">
        <v>35</v>
      </c>
      <c r="M17" s="13">
        <v>12</v>
      </c>
      <c r="N17" s="13">
        <v>0.39444444444444438</v>
      </c>
      <c r="O17" s="13">
        <v>4.7333333333333334</v>
      </c>
      <c r="P17" s="13">
        <v>6</v>
      </c>
      <c r="Q17" s="13">
        <v>0.78888888888888886</v>
      </c>
      <c r="R17" s="13">
        <v>2</v>
      </c>
      <c r="S17" s="13">
        <v>5.9165186500888103</v>
      </c>
      <c r="T17" s="13">
        <f>IFERROR(VLOOKUP(B6,[1]!users_table[#All],4),"NA")</f>
        <v>8.4223826714801451</v>
      </c>
      <c r="U17" s="13" t="s">
        <v>65</v>
      </c>
    </row>
    <row r="18" spans="1:21" x14ac:dyDescent="0.3">
      <c r="A18" s="25">
        <v>16</v>
      </c>
      <c r="B18" s="13" t="s">
        <v>2</v>
      </c>
      <c r="C18" s="13">
        <v>41380</v>
      </c>
      <c r="D18" s="13" t="s">
        <v>36</v>
      </c>
      <c r="E18" s="13" t="s">
        <v>32</v>
      </c>
      <c r="F18" s="13" t="s">
        <v>37</v>
      </c>
      <c r="G18" s="13">
        <v>6.5</v>
      </c>
      <c r="H18" s="26">
        <v>44693</v>
      </c>
      <c r="I18" s="26">
        <v>44698</v>
      </c>
      <c r="J18" s="13">
        <v>5</v>
      </c>
      <c r="K18" s="13">
        <v>2020</v>
      </c>
      <c r="L18" s="13" t="s">
        <v>35</v>
      </c>
      <c r="M18" s="13">
        <v>12</v>
      </c>
      <c r="N18" s="13">
        <v>0.39444444444444438</v>
      </c>
      <c r="O18" s="13">
        <v>4.7333333333333334</v>
      </c>
      <c r="P18" s="13">
        <v>6</v>
      </c>
      <c r="Q18" s="13">
        <v>0.78888888888888886</v>
      </c>
      <c r="R18" s="13">
        <v>2</v>
      </c>
      <c r="S18" s="13">
        <v>5.9165186500888103</v>
      </c>
      <c r="T18" s="13">
        <f>IFERROR(VLOOKUP(B6,[1]!users_table[#All],4),"NA")</f>
        <v>8.4223826714801451</v>
      </c>
      <c r="U18" s="13" t="s">
        <v>66</v>
      </c>
    </row>
    <row r="19" spans="1:21" x14ac:dyDescent="0.3">
      <c r="A19" s="25">
        <v>17</v>
      </c>
      <c r="B19" s="13" t="s">
        <v>2</v>
      </c>
      <c r="C19" s="13">
        <v>41380</v>
      </c>
      <c r="D19" s="13" t="s">
        <v>36</v>
      </c>
      <c r="E19" s="13" t="s">
        <v>32</v>
      </c>
      <c r="F19" s="13" t="s">
        <v>37</v>
      </c>
      <c r="G19" s="13">
        <v>6.5</v>
      </c>
      <c r="H19" s="26">
        <v>44693</v>
      </c>
      <c r="I19" s="26">
        <v>44698</v>
      </c>
      <c r="J19" s="13">
        <v>5</v>
      </c>
      <c r="K19" s="13">
        <v>2020</v>
      </c>
      <c r="L19" s="13" t="s">
        <v>35</v>
      </c>
      <c r="M19" s="13">
        <v>12</v>
      </c>
      <c r="N19" s="13">
        <v>0.39444444444444438</v>
      </c>
      <c r="O19" s="13">
        <v>4.7333333333333334</v>
      </c>
      <c r="P19" s="13">
        <v>6</v>
      </c>
      <c r="Q19" s="13">
        <v>0.78888888888888886</v>
      </c>
      <c r="R19" s="13">
        <v>2</v>
      </c>
      <c r="S19" s="13">
        <v>5.9165186500888103</v>
      </c>
      <c r="T19" s="7">
        <f>IFERROR(VLOOKUP(B6,[1]!users_table[#All],4),"NA")</f>
        <v>8.4223826714801451</v>
      </c>
      <c r="U19" s="7" t="s">
        <v>60</v>
      </c>
    </row>
    <row r="20" spans="1:21" x14ac:dyDescent="0.3">
      <c r="A20" s="25">
        <v>18</v>
      </c>
      <c r="B20" s="13" t="s">
        <v>2</v>
      </c>
      <c r="C20" s="13">
        <v>41380</v>
      </c>
      <c r="D20" s="13" t="s">
        <v>36</v>
      </c>
      <c r="E20" s="13" t="s">
        <v>32</v>
      </c>
      <c r="F20" s="13" t="s">
        <v>37</v>
      </c>
      <c r="G20" s="13">
        <v>6.5</v>
      </c>
      <c r="H20" s="26">
        <v>44693</v>
      </c>
      <c r="I20" s="26">
        <v>44698</v>
      </c>
      <c r="J20" s="13">
        <v>5</v>
      </c>
      <c r="K20" s="13">
        <v>2020</v>
      </c>
      <c r="L20" s="13" t="s">
        <v>35</v>
      </c>
      <c r="M20" s="13">
        <v>12</v>
      </c>
      <c r="N20" s="13">
        <v>0.39444444444444438</v>
      </c>
      <c r="O20" s="13">
        <v>4.7333333333333334</v>
      </c>
      <c r="P20" s="13">
        <v>6</v>
      </c>
      <c r="Q20" s="13">
        <v>0.78888888888888886</v>
      </c>
      <c r="R20" s="13">
        <v>2</v>
      </c>
      <c r="S20" s="13">
        <v>5.9165186500888103</v>
      </c>
      <c r="T20" s="13">
        <f>IFERROR(VLOOKUP(B6,[1]!users_table[#All],4),"NA")</f>
        <v>8.4223826714801451</v>
      </c>
      <c r="U20" s="13" t="s">
        <v>67</v>
      </c>
    </row>
    <row r="21" spans="1:21" x14ac:dyDescent="0.3">
      <c r="A21" s="25">
        <v>19</v>
      </c>
      <c r="B21" s="13" t="s">
        <v>2</v>
      </c>
      <c r="C21" s="13">
        <v>41380</v>
      </c>
      <c r="D21" s="13" t="s">
        <v>36</v>
      </c>
      <c r="E21" s="13" t="s">
        <v>32</v>
      </c>
      <c r="F21" s="13" t="s">
        <v>37</v>
      </c>
      <c r="G21" s="13">
        <v>6.5</v>
      </c>
      <c r="H21" s="26">
        <v>44693</v>
      </c>
      <c r="I21" s="26">
        <v>44698</v>
      </c>
      <c r="J21" s="13">
        <v>5</v>
      </c>
      <c r="K21" s="13">
        <v>2020</v>
      </c>
      <c r="L21" s="13" t="s">
        <v>35</v>
      </c>
      <c r="M21" s="13">
        <v>12</v>
      </c>
      <c r="N21" s="13">
        <v>0.39444444444444438</v>
      </c>
      <c r="O21" s="13">
        <v>4.7333333333333334</v>
      </c>
      <c r="P21" s="13">
        <v>6</v>
      </c>
      <c r="Q21" s="13">
        <v>0.78888888888888886</v>
      </c>
      <c r="R21" s="13">
        <v>2</v>
      </c>
      <c r="S21" s="13">
        <v>5.9165186500888103</v>
      </c>
      <c r="T21" s="13">
        <f>IFERROR(VLOOKUP(B6,[1]!users_table[#All],4),"NA")</f>
        <v>8.4223826714801451</v>
      </c>
      <c r="U21" s="13" t="s">
        <v>68</v>
      </c>
    </row>
    <row r="22" spans="1:21" x14ac:dyDescent="0.3">
      <c r="A22" s="25">
        <v>20</v>
      </c>
      <c r="B22" s="13" t="s">
        <v>2</v>
      </c>
      <c r="C22" s="13">
        <v>41380</v>
      </c>
      <c r="D22" s="13" t="s">
        <v>36</v>
      </c>
      <c r="E22" s="13" t="s">
        <v>32</v>
      </c>
      <c r="F22" s="13" t="s">
        <v>37</v>
      </c>
      <c r="G22" s="13">
        <v>6.5</v>
      </c>
      <c r="H22" s="26">
        <v>44693</v>
      </c>
      <c r="I22" s="26">
        <v>44698</v>
      </c>
      <c r="J22" s="13">
        <v>5</v>
      </c>
      <c r="K22" s="13">
        <v>2020</v>
      </c>
      <c r="L22" s="13" t="s">
        <v>35</v>
      </c>
      <c r="M22" s="13">
        <v>12</v>
      </c>
      <c r="N22" s="13">
        <v>0.39444444444444438</v>
      </c>
      <c r="O22" s="13">
        <v>4.7333333333333334</v>
      </c>
      <c r="P22" s="13">
        <v>6</v>
      </c>
      <c r="Q22" s="13">
        <v>0.78888888888888886</v>
      </c>
      <c r="R22" s="13">
        <v>2</v>
      </c>
      <c r="S22" s="13">
        <v>5.9165186500888103</v>
      </c>
      <c r="T22" s="13">
        <f>IFERROR(VLOOKUP(B6,[1]!users_table[#All],4),"NA")</f>
        <v>8.4223826714801451</v>
      </c>
      <c r="U22" s="13" t="s">
        <v>56</v>
      </c>
    </row>
    <row r="23" spans="1:21" x14ac:dyDescent="0.3">
      <c r="A23" s="25">
        <v>21</v>
      </c>
      <c r="B23" s="13" t="s">
        <v>2</v>
      </c>
      <c r="C23" s="13">
        <v>44881</v>
      </c>
      <c r="D23" s="13" t="s">
        <v>38</v>
      </c>
      <c r="E23" s="13" t="s">
        <v>32</v>
      </c>
      <c r="F23" s="13" t="s">
        <v>37</v>
      </c>
      <c r="G23" s="13">
        <v>6.81</v>
      </c>
      <c r="H23" s="26">
        <v>44699</v>
      </c>
      <c r="I23" s="26">
        <v>44701</v>
      </c>
      <c r="J23" s="13">
        <v>5</v>
      </c>
      <c r="K23" s="13">
        <v>2021</v>
      </c>
      <c r="L23" s="13" t="s">
        <v>39</v>
      </c>
      <c r="M23" s="13">
        <v>12</v>
      </c>
      <c r="N23" s="13">
        <v>0.39444444444444438</v>
      </c>
      <c r="O23" s="13">
        <v>4.7333333333333334</v>
      </c>
      <c r="P23" s="13">
        <v>3</v>
      </c>
      <c r="Q23" s="13">
        <v>1.5777777777777779</v>
      </c>
      <c r="R23" s="13">
        <v>4</v>
      </c>
      <c r="S23" s="13">
        <v>5.9165186500888103</v>
      </c>
      <c r="T23" s="13">
        <f>IFERROR(VLOOKUP(B7,[1]!users_table[#All],4),"NA")</f>
        <v>8.4223826714801451</v>
      </c>
      <c r="U23" s="13" t="s">
        <v>66</v>
      </c>
    </row>
    <row r="24" spans="1:21" x14ac:dyDescent="0.3">
      <c r="A24" s="25">
        <v>22</v>
      </c>
      <c r="B24" s="13" t="s">
        <v>2</v>
      </c>
      <c r="C24" s="13">
        <v>44881</v>
      </c>
      <c r="D24" s="13" t="s">
        <v>38</v>
      </c>
      <c r="E24" s="13" t="s">
        <v>32</v>
      </c>
      <c r="F24" s="13" t="s">
        <v>37</v>
      </c>
      <c r="G24" s="13">
        <v>6.81</v>
      </c>
      <c r="H24" s="26">
        <v>44699</v>
      </c>
      <c r="I24" s="26">
        <v>44701</v>
      </c>
      <c r="J24" s="13">
        <v>5</v>
      </c>
      <c r="K24" s="13">
        <v>2021</v>
      </c>
      <c r="L24" s="13" t="s">
        <v>39</v>
      </c>
      <c r="M24" s="13">
        <v>12</v>
      </c>
      <c r="N24" s="13">
        <v>0.39444444444444438</v>
      </c>
      <c r="O24" s="13">
        <v>4.7333333333333334</v>
      </c>
      <c r="P24" s="13">
        <v>3</v>
      </c>
      <c r="Q24" s="13">
        <v>1.5777777777777779</v>
      </c>
      <c r="R24" s="13">
        <v>4</v>
      </c>
      <c r="S24" s="13">
        <v>5.9165186500888103</v>
      </c>
      <c r="T24" s="13">
        <f>IFERROR(VLOOKUP(B7,[1]!users_table[#All],4),"NA")</f>
        <v>8.4223826714801451</v>
      </c>
      <c r="U24" s="13" t="s">
        <v>60</v>
      </c>
    </row>
    <row r="25" spans="1:21" x14ac:dyDescent="0.3">
      <c r="A25" s="25">
        <v>23</v>
      </c>
      <c r="B25" s="13" t="s">
        <v>2</v>
      </c>
      <c r="C25" s="13">
        <v>44881</v>
      </c>
      <c r="D25" s="13" t="s">
        <v>38</v>
      </c>
      <c r="E25" s="13" t="s">
        <v>32</v>
      </c>
      <c r="F25" s="13" t="s">
        <v>37</v>
      </c>
      <c r="G25" s="13">
        <v>6.81</v>
      </c>
      <c r="H25" s="26">
        <v>44699</v>
      </c>
      <c r="I25" s="26">
        <v>44701</v>
      </c>
      <c r="J25" s="13">
        <v>5</v>
      </c>
      <c r="K25" s="13">
        <v>2021</v>
      </c>
      <c r="L25" s="13" t="s">
        <v>39</v>
      </c>
      <c r="M25" s="13">
        <v>12</v>
      </c>
      <c r="N25" s="13">
        <v>0.39444444444444438</v>
      </c>
      <c r="O25" s="13">
        <v>4.7333333333333334</v>
      </c>
      <c r="P25" s="13">
        <v>3</v>
      </c>
      <c r="Q25" s="13">
        <v>1.5777777777777779</v>
      </c>
      <c r="R25" s="13">
        <v>4</v>
      </c>
      <c r="S25" s="13">
        <v>5.9165186500888103</v>
      </c>
      <c r="T25" s="13">
        <f>IFERROR(VLOOKUP(B7,[1]!users_table[#All],4),"NA")</f>
        <v>8.4223826714801451</v>
      </c>
      <c r="U25" s="13" t="s">
        <v>67</v>
      </c>
    </row>
    <row r="26" spans="1:21" x14ac:dyDescent="0.3">
      <c r="A26" s="25">
        <v>24</v>
      </c>
      <c r="B26" s="13" t="s">
        <v>2</v>
      </c>
      <c r="C26" s="13">
        <v>44881</v>
      </c>
      <c r="D26" s="13" t="s">
        <v>38</v>
      </c>
      <c r="E26" s="13" t="s">
        <v>32</v>
      </c>
      <c r="F26" s="13" t="s">
        <v>37</v>
      </c>
      <c r="G26" s="13">
        <v>6.81</v>
      </c>
      <c r="H26" s="26">
        <v>44699</v>
      </c>
      <c r="I26" s="26">
        <v>44701</v>
      </c>
      <c r="J26" s="13">
        <v>5</v>
      </c>
      <c r="K26" s="13">
        <v>2021</v>
      </c>
      <c r="L26" s="13" t="s">
        <v>39</v>
      </c>
      <c r="M26" s="13">
        <v>12</v>
      </c>
      <c r="N26" s="13">
        <v>0.39444444444444438</v>
      </c>
      <c r="O26" s="13">
        <v>4.7333333333333334</v>
      </c>
      <c r="P26" s="13">
        <v>3</v>
      </c>
      <c r="Q26" s="13">
        <v>1.5777777777777779</v>
      </c>
      <c r="R26" s="13">
        <v>4</v>
      </c>
      <c r="S26" s="13">
        <v>5.9165186500888103</v>
      </c>
      <c r="T26" s="13">
        <f>IFERROR(VLOOKUP(B7,[1]!users_table[#All],4),"NA")</f>
        <v>8.4223826714801451</v>
      </c>
      <c r="U26" s="13" t="s">
        <v>68</v>
      </c>
    </row>
    <row r="27" spans="1:21" x14ac:dyDescent="0.3">
      <c r="A27" s="25">
        <v>25</v>
      </c>
      <c r="B27" s="13" t="s">
        <v>2</v>
      </c>
      <c r="C27" s="13">
        <v>44881</v>
      </c>
      <c r="D27" s="13" t="s">
        <v>38</v>
      </c>
      <c r="E27" s="13" t="s">
        <v>32</v>
      </c>
      <c r="F27" s="13" t="s">
        <v>37</v>
      </c>
      <c r="G27" s="13">
        <v>6.81</v>
      </c>
      <c r="H27" s="26">
        <v>44699</v>
      </c>
      <c r="I27" s="26">
        <v>44701</v>
      </c>
      <c r="J27" s="13">
        <v>5</v>
      </c>
      <c r="K27" s="13">
        <v>2021</v>
      </c>
      <c r="L27" s="13" t="s">
        <v>39</v>
      </c>
      <c r="M27" s="13">
        <v>12</v>
      </c>
      <c r="N27" s="13">
        <v>0.39444444444444438</v>
      </c>
      <c r="O27" s="13">
        <v>4.7333333333333334</v>
      </c>
      <c r="P27" s="13">
        <v>3</v>
      </c>
      <c r="Q27" s="13">
        <v>1.5777777777777779</v>
      </c>
      <c r="R27" s="13">
        <v>4</v>
      </c>
      <c r="S27" s="13">
        <v>5.9165186500888103</v>
      </c>
      <c r="T27" s="13">
        <f>IFERROR(VLOOKUP(B7,[1]!users_table[#All],4),"NA")</f>
        <v>8.4223826714801451</v>
      </c>
      <c r="U27" s="13" t="s">
        <v>56</v>
      </c>
    </row>
    <row r="28" spans="1:21" x14ac:dyDescent="0.3">
      <c r="A28" s="25">
        <v>26</v>
      </c>
      <c r="B28" s="13" t="s">
        <v>2</v>
      </c>
      <c r="C28" s="13">
        <v>48858</v>
      </c>
      <c r="D28" s="13" t="s">
        <v>40</v>
      </c>
      <c r="E28" s="13" t="s">
        <v>32</v>
      </c>
      <c r="F28" s="13" t="s">
        <v>29</v>
      </c>
      <c r="G28" s="13">
        <v>5.33</v>
      </c>
      <c r="H28" s="26">
        <v>44731</v>
      </c>
      <c r="I28" s="26">
        <v>44754</v>
      </c>
      <c r="J28" s="13">
        <v>6</v>
      </c>
      <c r="K28" s="13">
        <v>2021</v>
      </c>
      <c r="L28" s="13" t="s">
        <v>35</v>
      </c>
      <c r="M28" s="13">
        <v>12</v>
      </c>
      <c r="N28" s="13">
        <v>5.8333333333333327E-2</v>
      </c>
      <c r="O28" s="13">
        <v>0.7</v>
      </c>
      <c r="P28" s="13">
        <v>24</v>
      </c>
      <c r="Q28" s="13">
        <v>2.916666666666666E-2</v>
      </c>
      <c r="R28" s="13">
        <v>0.5</v>
      </c>
      <c r="S28" s="13">
        <v>5.9165186500888103</v>
      </c>
      <c r="T28" s="13">
        <f>IFERROR(VLOOKUP(B8,[1]!users_table[#All],4),"NA")</f>
        <v>8.4223826714801451</v>
      </c>
      <c r="U28" s="13" t="s">
        <v>69</v>
      </c>
    </row>
    <row r="29" spans="1:21" x14ac:dyDescent="0.3">
      <c r="A29" s="25">
        <v>27</v>
      </c>
      <c r="B29" s="13" t="s">
        <v>2</v>
      </c>
      <c r="C29" s="13">
        <v>40679</v>
      </c>
      <c r="D29" s="13" t="s">
        <v>41</v>
      </c>
      <c r="E29" s="13" t="s">
        <v>32</v>
      </c>
      <c r="F29" s="13" t="s">
        <v>42</v>
      </c>
      <c r="G29" s="13">
        <v>6.14</v>
      </c>
      <c r="H29" s="26">
        <v>44499</v>
      </c>
      <c r="I29" s="26">
        <v>44504</v>
      </c>
      <c r="J29" s="13">
        <v>7</v>
      </c>
      <c r="K29" s="13">
        <v>2021</v>
      </c>
      <c r="L29" s="13" t="s">
        <v>30</v>
      </c>
      <c r="M29" s="13">
        <v>12</v>
      </c>
      <c r="N29" s="13">
        <v>0.38388888888888889</v>
      </c>
      <c r="O29" s="13">
        <v>4.6066666666666656</v>
      </c>
      <c r="P29" s="13">
        <v>6</v>
      </c>
      <c r="Q29" s="13">
        <v>0.76777777777777778</v>
      </c>
      <c r="R29" s="13">
        <v>2</v>
      </c>
      <c r="S29" s="13">
        <v>5.9165186500888103</v>
      </c>
      <c r="T29" s="13">
        <f>IFERROR(VLOOKUP(B9,[1]!users_table[#All],4),"NA")</f>
        <v>8.4223826714801451</v>
      </c>
      <c r="U29" s="13" t="s">
        <v>66</v>
      </c>
    </row>
    <row r="30" spans="1:21" x14ac:dyDescent="0.3">
      <c r="A30" s="25">
        <v>28</v>
      </c>
      <c r="B30" s="13" t="s">
        <v>2</v>
      </c>
      <c r="C30" s="13">
        <v>40679</v>
      </c>
      <c r="D30" s="13" t="s">
        <v>41</v>
      </c>
      <c r="E30" s="13" t="s">
        <v>32</v>
      </c>
      <c r="F30" s="13" t="s">
        <v>42</v>
      </c>
      <c r="G30" s="13">
        <v>6.14</v>
      </c>
      <c r="H30" s="26">
        <v>44499</v>
      </c>
      <c r="I30" s="26">
        <v>44504</v>
      </c>
      <c r="J30" s="13">
        <v>7</v>
      </c>
      <c r="K30" s="13">
        <v>2021</v>
      </c>
      <c r="L30" s="13" t="s">
        <v>30</v>
      </c>
      <c r="M30" s="13">
        <v>12</v>
      </c>
      <c r="N30" s="13">
        <v>0.38388888888888889</v>
      </c>
      <c r="O30" s="13">
        <v>4.6066666666666656</v>
      </c>
      <c r="P30" s="13">
        <v>6</v>
      </c>
      <c r="Q30" s="13">
        <v>0.76777777777777778</v>
      </c>
      <c r="R30" s="13">
        <v>2</v>
      </c>
      <c r="S30" s="13">
        <v>5.9165186500888103</v>
      </c>
      <c r="T30" s="13">
        <f>IFERROR(VLOOKUP(B9,[1]!users_table[#All],4),"NA")</f>
        <v>8.4223826714801451</v>
      </c>
      <c r="U30" s="13" t="s">
        <v>70</v>
      </c>
    </row>
    <row r="31" spans="1:21" x14ac:dyDescent="0.3">
      <c r="A31" s="25">
        <v>29</v>
      </c>
      <c r="B31" s="13" t="s">
        <v>2</v>
      </c>
      <c r="C31" s="13">
        <v>40679</v>
      </c>
      <c r="D31" s="13" t="s">
        <v>41</v>
      </c>
      <c r="E31" s="13" t="s">
        <v>32</v>
      </c>
      <c r="F31" s="13" t="s">
        <v>42</v>
      </c>
      <c r="G31" s="13">
        <v>6.14</v>
      </c>
      <c r="H31" s="26">
        <v>44499</v>
      </c>
      <c r="I31" s="26">
        <v>44504</v>
      </c>
      <c r="J31" s="13">
        <v>7</v>
      </c>
      <c r="K31" s="13">
        <v>2021</v>
      </c>
      <c r="L31" s="13" t="s">
        <v>30</v>
      </c>
      <c r="M31" s="13">
        <v>12</v>
      </c>
      <c r="N31" s="13">
        <v>0.38388888888888889</v>
      </c>
      <c r="O31" s="13">
        <v>4.6066666666666656</v>
      </c>
      <c r="P31" s="13">
        <v>6</v>
      </c>
      <c r="Q31" s="13">
        <v>0.76777777777777778</v>
      </c>
      <c r="R31" s="13">
        <v>2</v>
      </c>
      <c r="S31" s="13">
        <v>5.9165186500888103</v>
      </c>
      <c r="T31" s="13">
        <f>IFERROR(VLOOKUP(B9,[1]!users_table[#All],4),"NA")</f>
        <v>8.4223826714801451</v>
      </c>
      <c r="U31" s="13" t="s">
        <v>71</v>
      </c>
    </row>
    <row r="32" spans="1:21" x14ac:dyDescent="0.3">
      <c r="A32" s="25">
        <v>30</v>
      </c>
      <c r="B32" s="13" t="s">
        <v>2</v>
      </c>
      <c r="C32" s="13">
        <v>40679</v>
      </c>
      <c r="D32" s="13" t="s">
        <v>41</v>
      </c>
      <c r="E32" s="13" t="s">
        <v>32</v>
      </c>
      <c r="F32" s="13" t="s">
        <v>42</v>
      </c>
      <c r="G32" s="13">
        <v>6.14</v>
      </c>
      <c r="H32" s="26">
        <v>44499</v>
      </c>
      <c r="I32" s="26">
        <v>44504</v>
      </c>
      <c r="J32" s="13">
        <v>7</v>
      </c>
      <c r="K32" s="13">
        <v>2021</v>
      </c>
      <c r="L32" s="13" t="s">
        <v>30</v>
      </c>
      <c r="M32" s="13">
        <v>12</v>
      </c>
      <c r="N32" s="13">
        <v>0.38388888888888889</v>
      </c>
      <c r="O32" s="13">
        <v>4.6066666666666656</v>
      </c>
      <c r="P32" s="13">
        <v>6</v>
      </c>
      <c r="Q32" s="13">
        <v>0.76777777777777778</v>
      </c>
      <c r="R32" s="13">
        <v>2</v>
      </c>
      <c r="S32" s="13">
        <v>5.9165186500888103</v>
      </c>
      <c r="T32" s="13">
        <f>IFERROR(VLOOKUP(B9,[1]!users_table[#All],4),"NA")</f>
        <v>8.4223826714801451</v>
      </c>
      <c r="U32" s="13" t="s">
        <v>72</v>
      </c>
    </row>
    <row r="33" spans="1:21" x14ac:dyDescent="0.3">
      <c r="A33" s="25">
        <v>31</v>
      </c>
      <c r="B33" s="13" t="s">
        <v>2</v>
      </c>
      <c r="C33" s="13">
        <v>40148</v>
      </c>
      <c r="D33" s="13" t="s">
        <v>43</v>
      </c>
      <c r="E33" s="13" t="s">
        <v>32</v>
      </c>
      <c r="F33" s="13" t="s">
        <v>44</v>
      </c>
      <c r="G33" s="13">
        <v>6.79</v>
      </c>
      <c r="H33" s="26">
        <v>44074</v>
      </c>
      <c r="I33" s="26">
        <v>44089</v>
      </c>
      <c r="J33" s="13">
        <v>5</v>
      </c>
      <c r="K33" s="13">
        <v>2020</v>
      </c>
      <c r="L33" s="13" t="s">
        <v>30</v>
      </c>
      <c r="M33" s="13">
        <v>12</v>
      </c>
      <c r="N33" s="13">
        <v>0.40333333333333332</v>
      </c>
      <c r="O33" s="13">
        <v>4.84</v>
      </c>
      <c r="P33" s="13">
        <v>16</v>
      </c>
      <c r="Q33" s="13">
        <v>0.30249999999999999</v>
      </c>
      <c r="R33" s="13">
        <v>0.75</v>
      </c>
      <c r="S33" s="13">
        <v>5.9165186500888103</v>
      </c>
      <c r="T33" s="13">
        <f>IFERROR(VLOOKUP(B10,[1]!users_table[#All],4),"NA")</f>
        <v>8.4223826714801451</v>
      </c>
      <c r="U33" s="13" t="s">
        <v>73</v>
      </c>
    </row>
    <row r="34" spans="1:21" x14ac:dyDescent="0.3">
      <c r="A34" s="25">
        <v>32</v>
      </c>
      <c r="B34" s="13" t="s">
        <v>2</v>
      </c>
      <c r="C34" s="13">
        <v>40148</v>
      </c>
      <c r="D34" s="13" t="s">
        <v>43</v>
      </c>
      <c r="E34" s="13" t="s">
        <v>32</v>
      </c>
      <c r="F34" s="13" t="s">
        <v>44</v>
      </c>
      <c r="G34" s="13">
        <v>6.79</v>
      </c>
      <c r="H34" s="26">
        <v>44074</v>
      </c>
      <c r="I34" s="26">
        <v>44089</v>
      </c>
      <c r="J34" s="13">
        <v>5</v>
      </c>
      <c r="K34" s="13">
        <v>2020</v>
      </c>
      <c r="L34" s="13" t="s">
        <v>30</v>
      </c>
      <c r="M34" s="13">
        <v>12</v>
      </c>
      <c r="N34" s="13">
        <v>0.40333333333333332</v>
      </c>
      <c r="O34" s="13">
        <v>4.84</v>
      </c>
      <c r="P34" s="13">
        <v>16</v>
      </c>
      <c r="Q34" s="13">
        <v>0.30249999999999999</v>
      </c>
      <c r="R34" s="13">
        <v>0.75</v>
      </c>
      <c r="S34" s="13">
        <v>5.9165186500888103</v>
      </c>
      <c r="T34" s="13">
        <f>IFERROR(VLOOKUP(B10,[1]!users_table[#All],4),"NA")</f>
        <v>8.4223826714801451</v>
      </c>
      <c r="U34" s="13" t="s">
        <v>74</v>
      </c>
    </row>
    <row r="35" spans="1:21" x14ac:dyDescent="0.3">
      <c r="A35" s="25">
        <v>33</v>
      </c>
      <c r="B35" s="13" t="s">
        <v>2</v>
      </c>
      <c r="C35" s="13">
        <v>40924</v>
      </c>
      <c r="D35" s="13" t="s">
        <v>45</v>
      </c>
      <c r="E35" s="13" t="s">
        <v>28</v>
      </c>
      <c r="F35" s="13" t="s">
        <v>44</v>
      </c>
      <c r="G35" s="13">
        <v>6.52</v>
      </c>
      <c r="H35" s="26">
        <v>44542</v>
      </c>
      <c r="I35" s="26">
        <v>44542</v>
      </c>
      <c r="J35" s="13">
        <v>5</v>
      </c>
      <c r="K35" s="13">
        <v>2020</v>
      </c>
      <c r="L35" s="13" t="s">
        <v>39</v>
      </c>
      <c r="M35" s="13">
        <v>1</v>
      </c>
      <c r="N35" s="13">
        <v>0.40333333333333332</v>
      </c>
      <c r="O35" s="13">
        <v>0.40333333333333332</v>
      </c>
      <c r="P35" s="13">
        <v>1</v>
      </c>
      <c r="Q35" s="13">
        <v>0.40333333333333332</v>
      </c>
      <c r="R35" s="13">
        <v>1</v>
      </c>
      <c r="S35" s="13">
        <v>5.9165186500888103</v>
      </c>
      <c r="T35" s="13">
        <f>IFERROR(VLOOKUP(B11,[1]!users_table[#All],4),"NA")</f>
        <v>8.4223826714801451</v>
      </c>
      <c r="U35" s="13" t="s">
        <v>73</v>
      </c>
    </row>
    <row r="36" spans="1:21" x14ac:dyDescent="0.3">
      <c r="A36" s="25">
        <v>34</v>
      </c>
      <c r="B36" s="13" t="s">
        <v>2</v>
      </c>
      <c r="C36" s="13">
        <v>40924</v>
      </c>
      <c r="D36" s="13" t="s">
        <v>45</v>
      </c>
      <c r="E36" s="13" t="s">
        <v>28</v>
      </c>
      <c r="F36" s="13" t="s">
        <v>44</v>
      </c>
      <c r="G36" s="13">
        <v>6.52</v>
      </c>
      <c r="H36" s="26">
        <v>44542</v>
      </c>
      <c r="I36" s="26">
        <v>44542</v>
      </c>
      <c r="J36" s="13">
        <v>5</v>
      </c>
      <c r="K36" s="13">
        <v>2020</v>
      </c>
      <c r="L36" s="13" t="s">
        <v>39</v>
      </c>
      <c r="M36" s="13">
        <v>1</v>
      </c>
      <c r="N36" s="13">
        <v>0.40333333333333332</v>
      </c>
      <c r="O36" s="13">
        <v>0.40333333333333332</v>
      </c>
      <c r="P36" s="13">
        <v>1</v>
      </c>
      <c r="Q36" s="13">
        <v>0.40333333333333332</v>
      </c>
      <c r="R36" s="13">
        <v>1</v>
      </c>
      <c r="S36" s="13">
        <v>5.9165186500888103</v>
      </c>
      <c r="T36" s="7">
        <f>IFERROR(VLOOKUP(B11,[1]!users_table[#All],4),"NA")</f>
        <v>8.4223826714801451</v>
      </c>
      <c r="U36" s="7" t="s">
        <v>74</v>
      </c>
    </row>
    <row r="37" spans="1:21" x14ac:dyDescent="0.3">
      <c r="A37" s="25">
        <v>35</v>
      </c>
      <c r="B37" s="13" t="s">
        <v>2</v>
      </c>
      <c r="C37" s="13">
        <v>36793</v>
      </c>
      <c r="D37" s="13" t="s">
        <v>46</v>
      </c>
      <c r="E37" s="13" t="s">
        <v>32</v>
      </c>
      <c r="F37" s="13" t="s">
        <v>37</v>
      </c>
      <c r="G37" s="13">
        <v>6.85</v>
      </c>
      <c r="H37" s="26">
        <v>43574</v>
      </c>
      <c r="I37" s="26">
        <v>43580</v>
      </c>
      <c r="J37" s="13">
        <v>5</v>
      </c>
      <c r="K37" s="13">
        <v>2018</v>
      </c>
      <c r="L37" s="13" t="s">
        <v>33</v>
      </c>
      <c r="M37" s="13">
        <v>12</v>
      </c>
      <c r="N37" s="13">
        <v>0.38055555555555548</v>
      </c>
      <c r="O37" s="13">
        <v>4.5666666666666664</v>
      </c>
      <c r="P37" s="13">
        <v>7</v>
      </c>
      <c r="Q37" s="13">
        <v>0.65238095238095239</v>
      </c>
      <c r="R37" s="13">
        <v>1.714285714285714</v>
      </c>
      <c r="S37" s="13">
        <v>5.9165186500888103</v>
      </c>
      <c r="T37" s="13">
        <f>IFERROR(VLOOKUP(B12,[1]!users_table[#All],4),"NA")</f>
        <v>8.4223826714801451</v>
      </c>
      <c r="U37" s="13" t="s">
        <v>75</v>
      </c>
    </row>
    <row r="38" spans="1:21" x14ac:dyDescent="0.3">
      <c r="A38" s="25">
        <v>36</v>
      </c>
      <c r="B38" s="13" t="s">
        <v>2</v>
      </c>
      <c r="C38" s="13">
        <v>36793</v>
      </c>
      <c r="D38" s="13" t="s">
        <v>46</v>
      </c>
      <c r="E38" s="13" t="s">
        <v>32</v>
      </c>
      <c r="F38" s="13" t="s">
        <v>37</v>
      </c>
      <c r="G38" s="13">
        <v>6.85</v>
      </c>
      <c r="H38" s="26">
        <v>43574</v>
      </c>
      <c r="I38" s="26">
        <v>43580</v>
      </c>
      <c r="J38" s="13">
        <v>5</v>
      </c>
      <c r="K38" s="13">
        <v>2018</v>
      </c>
      <c r="L38" s="13" t="s">
        <v>33</v>
      </c>
      <c r="M38" s="13">
        <v>12</v>
      </c>
      <c r="N38" s="13">
        <v>0.38055555555555548</v>
      </c>
      <c r="O38" s="13">
        <v>4.5666666666666664</v>
      </c>
      <c r="P38" s="13">
        <v>7</v>
      </c>
      <c r="Q38" s="13">
        <v>0.65238095238095239</v>
      </c>
      <c r="R38" s="13">
        <v>1.714285714285714</v>
      </c>
      <c r="S38" s="13">
        <v>5.9165186500888103</v>
      </c>
      <c r="T38" s="13">
        <f>IFERROR(VLOOKUP(B12,[1]!users_table[#All],4),"NA")</f>
        <v>8.4223826714801451</v>
      </c>
      <c r="U38" s="13" t="s">
        <v>70</v>
      </c>
    </row>
    <row r="39" spans="1:21" x14ac:dyDescent="0.3">
      <c r="A39" s="25">
        <v>37</v>
      </c>
      <c r="B39" s="13" t="s">
        <v>2</v>
      </c>
      <c r="C39" s="13">
        <v>36793</v>
      </c>
      <c r="D39" s="13" t="s">
        <v>46</v>
      </c>
      <c r="E39" s="13" t="s">
        <v>32</v>
      </c>
      <c r="F39" s="13" t="s">
        <v>37</v>
      </c>
      <c r="G39" s="13">
        <v>6.85</v>
      </c>
      <c r="H39" s="26">
        <v>43574</v>
      </c>
      <c r="I39" s="26">
        <v>43580</v>
      </c>
      <c r="J39" s="13">
        <v>5</v>
      </c>
      <c r="K39" s="13">
        <v>2018</v>
      </c>
      <c r="L39" s="13" t="s">
        <v>33</v>
      </c>
      <c r="M39" s="13">
        <v>12</v>
      </c>
      <c r="N39" s="13">
        <v>0.38055555555555548</v>
      </c>
      <c r="O39" s="13">
        <v>4.5666666666666664</v>
      </c>
      <c r="P39" s="13">
        <v>7</v>
      </c>
      <c r="Q39" s="13">
        <v>0.65238095238095239</v>
      </c>
      <c r="R39" s="13">
        <v>1.714285714285714</v>
      </c>
      <c r="S39" s="13">
        <v>5.9165186500888103</v>
      </c>
      <c r="T39" s="13">
        <f>IFERROR(VLOOKUP(B12,[1]!users_table[#All],4),"NA")</f>
        <v>8.4223826714801451</v>
      </c>
      <c r="U39" s="13" t="s">
        <v>76</v>
      </c>
    </row>
    <row r="40" spans="1:21" x14ac:dyDescent="0.3">
      <c r="A40" s="25">
        <v>38</v>
      </c>
      <c r="B40" s="13" t="s">
        <v>4</v>
      </c>
      <c r="C40" s="13">
        <v>36793</v>
      </c>
      <c r="D40" s="13" t="s">
        <v>46</v>
      </c>
      <c r="E40" s="13" t="s">
        <v>32</v>
      </c>
      <c r="F40" s="13" t="s">
        <v>37</v>
      </c>
      <c r="G40" s="13">
        <v>6.85</v>
      </c>
      <c r="H40" s="26">
        <v>43213</v>
      </c>
      <c r="I40" s="26">
        <v>43281</v>
      </c>
      <c r="J40" s="13">
        <v>8</v>
      </c>
      <c r="K40" s="13">
        <v>2018</v>
      </c>
      <c r="L40" s="13" t="s">
        <v>33</v>
      </c>
      <c r="M40" s="13">
        <v>12</v>
      </c>
      <c r="N40" s="13">
        <v>0.38055555555555548</v>
      </c>
      <c r="O40" s="13">
        <v>4.5666666666666664</v>
      </c>
      <c r="P40" s="13">
        <v>69</v>
      </c>
      <c r="Q40" s="13">
        <v>6.6183574879227047E-2</v>
      </c>
      <c r="R40" s="13">
        <v>0.17391304347826089</v>
      </c>
      <c r="S40" s="13">
        <v>8.3323353293413174</v>
      </c>
      <c r="T40" s="13">
        <f>IFERROR(VLOOKUP(B566,[1]!users_table[#All],4),"NA")</f>
        <v>8.4223826714801451</v>
      </c>
      <c r="U40" s="13" t="s">
        <v>75</v>
      </c>
    </row>
    <row r="41" spans="1:21" x14ac:dyDescent="0.3">
      <c r="A41" s="25">
        <v>39</v>
      </c>
      <c r="B41" s="13" t="s">
        <v>4</v>
      </c>
      <c r="C41" s="13">
        <v>36793</v>
      </c>
      <c r="D41" s="13" t="s">
        <v>46</v>
      </c>
      <c r="E41" s="13" t="s">
        <v>32</v>
      </c>
      <c r="F41" s="13" t="s">
        <v>37</v>
      </c>
      <c r="G41" s="13">
        <v>6.85</v>
      </c>
      <c r="H41" s="26">
        <v>43213</v>
      </c>
      <c r="I41" s="26">
        <v>43281</v>
      </c>
      <c r="J41" s="13">
        <v>8</v>
      </c>
      <c r="K41" s="13">
        <v>2018</v>
      </c>
      <c r="L41" s="13" t="s">
        <v>33</v>
      </c>
      <c r="M41" s="13">
        <v>12</v>
      </c>
      <c r="N41" s="13">
        <v>0.38055555555555548</v>
      </c>
      <c r="O41" s="13">
        <v>4.5666666666666664</v>
      </c>
      <c r="P41" s="13">
        <v>69</v>
      </c>
      <c r="Q41" s="13">
        <v>6.6183574879227047E-2</v>
      </c>
      <c r="R41" s="13">
        <v>0.17391304347826089</v>
      </c>
      <c r="S41" s="13">
        <v>8.3323353293413174</v>
      </c>
      <c r="T41" s="13">
        <f>IFERROR(VLOOKUP(B566,[1]!users_table[#All],4),"NA")</f>
        <v>8.4223826714801451</v>
      </c>
      <c r="U41" s="13" t="s">
        <v>70</v>
      </c>
    </row>
    <row r="42" spans="1:21" x14ac:dyDescent="0.3">
      <c r="A42" s="25">
        <v>40</v>
      </c>
      <c r="B42" s="13" t="s">
        <v>4</v>
      </c>
      <c r="C42" s="13">
        <v>36793</v>
      </c>
      <c r="D42" s="13" t="s">
        <v>46</v>
      </c>
      <c r="E42" s="13" t="s">
        <v>32</v>
      </c>
      <c r="F42" s="13" t="s">
        <v>37</v>
      </c>
      <c r="G42" s="13">
        <v>6.85</v>
      </c>
      <c r="H42" s="26">
        <v>43213</v>
      </c>
      <c r="I42" s="26">
        <v>43281</v>
      </c>
      <c r="J42" s="13">
        <v>8</v>
      </c>
      <c r="K42" s="13">
        <v>2018</v>
      </c>
      <c r="L42" s="13" t="s">
        <v>33</v>
      </c>
      <c r="M42" s="13">
        <v>12</v>
      </c>
      <c r="N42" s="13">
        <v>0.38055555555555548</v>
      </c>
      <c r="O42" s="13">
        <v>4.5666666666666664</v>
      </c>
      <c r="P42" s="13">
        <v>69</v>
      </c>
      <c r="Q42" s="13">
        <v>6.6183574879227047E-2</v>
      </c>
      <c r="R42" s="13">
        <v>0.17391304347826089</v>
      </c>
      <c r="S42" s="13">
        <v>8.3323353293413174</v>
      </c>
      <c r="T42" s="13">
        <f>IFERROR(VLOOKUP(B566,[1]!users_table[#All],4),"NA")</f>
        <v>8.4223826714801451</v>
      </c>
      <c r="U42" s="13" t="s">
        <v>76</v>
      </c>
    </row>
    <row r="43" spans="1:21" x14ac:dyDescent="0.3">
      <c r="A43" s="25">
        <v>41</v>
      </c>
      <c r="B43" s="13" t="s">
        <v>2</v>
      </c>
      <c r="C43" s="13">
        <v>37956</v>
      </c>
      <c r="D43" s="13" t="s">
        <v>47</v>
      </c>
      <c r="E43" s="13" t="s">
        <v>32</v>
      </c>
      <c r="F43" s="13" t="s">
        <v>37</v>
      </c>
      <c r="G43" s="13">
        <v>7.67</v>
      </c>
      <c r="H43" s="26">
        <v>43570</v>
      </c>
      <c r="I43" s="26">
        <v>43585</v>
      </c>
      <c r="J43" s="13">
        <v>6</v>
      </c>
      <c r="K43" s="13">
        <v>2019</v>
      </c>
      <c r="L43" s="13" t="s">
        <v>30</v>
      </c>
      <c r="M43" s="13">
        <v>12</v>
      </c>
      <c r="N43" s="13">
        <v>0.38055555555555548</v>
      </c>
      <c r="O43" s="13">
        <v>4.5666666666666664</v>
      </c>
      <c r="P43" s="13">
        <v>16</v>
      </c>
      <c r="Q43" s="13">
        <v>0.28541666666666671</v>
      </c>
      <c r="R43" s="13">
        <v>0.75</v>
      </c>
      <c r="S43" s="13">
        <v>5.9165186500888103</v>
      </c>
      <c r="T43" s="7">
        <f>IFERROR(VLOOKUP(B13,[1]!users_table[#All],4),"NA")</f>
        <v>8.4223826714801451</v>
      </c>
      <c r="U43" s="7" t="s">
        <v>75</v>
      </c>
    </row>
    <row r="44" spans="1:21" x14ac:dyDescent="0.3">
      <c r="A44" s="25">
        <v>42</v>
      </c>
      <c r="B44" s="13" t="s">
        <v>2</v>
      </c>
      <c r="C44" s="13">
        <v>37956</v>
      </c>
      <c r="D44" s="13" t="s">
        <v>47</v>
      </c>
      <c r="E44" s="13" t="s">
        <v>32</v>
      </c>
      <c r="F44" s="13" t="s">
        <v>37</v>
      </c>
      <c r="G44" s="13">
        <v>7.67</v>
      </c>
      <c r="H44" s="26">
        <v>43570</v>
      </c>
      <c r="I44" s="26">
        <v>43585</v>
      </c>
      <c r="J44" s="13">
        <v>6</v>
      </c>
      <c r="K44" s="13">
        <v>2019</v>
      </c>
      <c r="L44" s="13" t="s">
        <v>30</v>
      </c>
      <c r="M44" s="13">
        <v>12</v>
      </c>
      <c r="N44" s="13">
        <v>0.38055555555555548</v>
      </c>
      <c r="O44" s="13">
        <v>4.5666666666666664</v>
      </c>
      <c r="P44" s="13">
        <v>16</v>
      </c>
      <c r="Q44" s="13">
        <v>0.28541666666666671</v>
      </c>
      <c r="R44" s="13">
        <v>0.75</v>
      </c>
      <c r="S44" s="13">
        <v>5.9165186500888103</v>
      </c>
      <c r="T44" s="13">
        <f>IFERROR(VLOOKUP(B13,[1]!users_table[#All],4),"NA")</f>
        <v>8.4223826714801451</v>
      </c>
      <c r="U44" s="13" t="s">
        <v>70</v>
      </c>
    </row>
    <row r="45" spans="1:21" x14ac:dyDescent="0.3">
      <c r="A45" s="25">
        <v>43</v>
      </c>
      <c r="B45" s="13" t="s">
        <v>2</v>
      </c>
      <c r="C45" s="13">
        <v>37956</v>
      </c>
      <c r="D45" s="13" t="s">
        <v>47</v>
      </c>
      <c r="E45" s="13" t="s">
        <v>32</v>
      </c>
      <c r="F45" s="13" t="s">
        <v>37</v>
      </c>
      <c r="G45" s="13">
        <v>7.67</v>
      </c>
      <c r="H45" s="26">
        <v>43570</v>
      </c>
      <c r="I45" s="26">
        <v>43585</v>
      </c>
      <c r="J45" s="13">
        <v>6</v>
      </c>
      <c r="K45" s="13">
        <v>2019</v>
      </c>
      <c r="L45" s="13" t="s">
        <v>30</v>
      </c>
      <c r="M45" s="13">
        <v>12</v>
      </c>
      <c r="N45" s="13">
        <v>0.38055555555555548</v>
      </c>
      <c r="O45" s="13">
        <v>4.5666666666666664</v>
      </c>
      <c r="P45" s="13">
        <v>16</v>
      </c>
      <c r="Q45" s="13">
        <v>0.28541666666666671</v>
      </c>
      <c r="R45" s="13">
        <v>0.75</v>
      </c>
      <c r="S45" s="13">
        <v>5.9165186500888103</v>
      </c>
      <c r="T45" s="13">
        <f>IFERROR(VLOOKUP(B13,[1]!users_table[#All],4),"NA")</f>
        <v>8.4223826714801451</v>
      </c>
      <c r="U45" s="13" t="s">
        <v>76</v>
      </c>
    </row>
    <row r="46" spans="1:21" x14ac:dyDescent="0.3">
      <c r="A46" s="25">
        <v>44</v>
      </c>
      <c r="B46" s="13" t="s">
        <v>2</v>
      </c>
      <c r="C46" s="13">
        <v>38101</v>
      </c>
      <c r="D46" s="13" t="s">
        <v>48</v>
      </c>
      <c r="E46" s="13" t="s">
        <v>32</v>
      </c>
      <c r="F46" s="13" t="s">
        <v>37</v>
      </c>
      <c r="G46" s="13">
        <v>7.66</v>
      </c>
      <c r="H46" s="26">
        <v>43578</v>
      </c>
      <c r="I46" s="26">
        <v>43590</v>
      </c>
      <c r="J46" s="13">
        <v>7</v>
      </c>
      <c r="K46" s="13">
        <v>2019</v>
      </c>
      <c r="L46" s="13" t="s">
        <v>30</v>
      </c>
      <c r="M46" s="13">
        <v>12</v>
      </c>
      <c r="N46" s="13">
        <v>0.40138888888888891</v>
      </c>
      <c r="O46" s="13">
        <v>4.8166666666666664</v>
      </c>
      <c r="P46" s="13">
        <v>13</v>
      </c>
      <c r="Q46" s="13">
        <v>0.37051282051282047</v>
      </c>
      <c r="R46" s="13">
        <v>0.92307692307692313</v>
      </c>
      <c r="S46" s="13">
        <v>5.9165186500888103</v>
      </c>
      <c r="T46" s="13">
        <f>IFERROR(VLOOKUP(B14,[1]!users_table[#All],4),"NA")</f>
        <v>8.4223826714801451</v>
      </c>
      <c r="U46" s="13" t="s">
        <v>64</v>
      </c>
    </row>
    <row r="47" spans="1:21" x14ac:dyDescent="0.3">
      <c r="A47" s="25">
        <v>45</v>
      </c>
      <c r="B47" s="13" t="s">
        <v>2</v>
      </c>
      <c r="C47" s="13">
        <v>38101</v>
      </c>
      <c r="D47" s="13" t="s">
        <v>48</v>
      </c>
      <c r="E47" s="13" t="s">
        <v>32</v>
      </c>
      <c r="F47" s="13" t="s">
        <v>37</v>
      </c>
      <c r="G47" s="13">
        <v>7.66</v>
      </c>
      <c r="H47" s="26">
        <v>43578</v>
      </c>
      <c r="I47" s="26">
        <v>43590</v>
      </c>
      <c r="J47" s="13">
        <v>7</v>
      </c>
      <c r="K47" s="13">
        <v>2019</v>
      </c>
      <c r="L47" s="13" t="s">
        <v>30</v>
      </c>
      <c r="M47" s="13">
        <v>12</v>
      </c>
      <c r="N47" s="13">
        <v>0.40138888888888891</v>
      </c>
      <c r="O47" s="13">
        <v>4.8166666666666664</v>
      </c>
      <c r="P47" s="13">
        <v>13</v>
      </c>
      <c r="Q47" s="13">
        <v>0.37051282051282047</v>
      </c>
      <c r="R47" s="13">
        <v>0.92307692307692313</v>
      </c>
      <c r="S47" s="13">
        <v>5.9165186500888103</v>
      </c>
      <c r="T47" s="13">
        <f>IFERROR(VLOOKUP(B14,[1]!users_table[#All],4),"NA")</f>
        <v>8.4223826714801451</v>
      </c>
      <c r="U47" s="13" t="s">
        <v>77</v>
      </c>
    </row>
    <row r="48" spans="1:21" x14ac:dyDescent="0.3">
      <c r="A48" s="25">
        <v>46</v>
      </c>
      <c r="B48" s="13" t="s">
        <v>2</v>
      </c>
      <c r="C48" s="13">
        <v>38101</v>
      </c>
      <c r="D48" s="13" t="s">
        <v>48</v>
      </c>
      <c r="E48" s="13" t="s">
        <v>32</v>
      </c>
      <c r="F48" s="13" t="s">
        <v>37</v>
      </c>
      <c r="G48" s="13">
        <v>7.66</v>
      </c>
      <c r="H48" s="26">
        <v>43578</v>
      </c>
      <c r="I48" s="26">
        <v>43590</v>
      </c>
      <c r="J48" s="13">
        <v>7</v>
      </c>
      <c r="K48" s="13">
        <v>2019</v>
      </c>
      <c r="L48" s="13" t="s">
        <v>30</v>
      </c>
      <c r="M48" s="13">
        <v>12</v>
      </c>
      <c r="N48" s="13">
        <v>0.40138888888888891</v>
      </c>
      <c r="O48" s="13">
        <v>4.8166666666666664</v>
      </c>
      <c r="P48" s="13">
        <v>13</v>
      </c>
      <c r="Q48" s="13">
        <v>0.37051282051282047</v>
      </c>
      <c r="R48" s="13">
        <v>0.92307692307692313</v>
      </c>
      <c r="S48" s="13">
        <v>5.9165186500888103</v>
      </c>
      <c r="T48" s="7">
        <f>IFERROR(VLOOKUP(B14,[1]!users_table[#All],4),"NA")</f>
        <v>8.4223826714801451</v>
      </c>
      <c r="U48" s="7" t="s">
        <v>75</v>
      </c>
    </row>
    <row r="49" spans="1:21" x14ac:dyDescent="0.3">
      <c r="A49" s="25">
        <v>47</v>
      </c>
      <c r="B49" s="13" t="s">
        <v>2</v>
      </c>
      <c r="C49" s="13">
        <v>38101</v>
      </c>
      <c r="D49" s="13" t="s">
        <v>48</v>
      </c>
      <c r="E49" s="13" t="s">
        <v>32</v>
      </c>
      <c r="F49" s="13" t="s">
        <v>37</v>
      </c>
      <c r="G49" s="13">
        <v>7.66</v>
      </c>
      <c r="H49" s="26">
        <v>43578</v>
      </c>
      <c r="I49" s="26">
        <v>43590</v>
      </c>
      <c r="J49" s="13">
        <v>7</v>
      </c>
      <c r="K49" s="13">
        <v>2019</v>
      </c>
      <c r="L49" s="13" t="s">
        <v>30</v>
      </c>
      <c r="M49" s="13">
        <v>12</v>
      </c>
      <c r="N49" s="13">
        <v>0.40138888888888891</v>
      </c>
      <c r="O49" s="13">
        <v>4.8166666666666664</v>
      </c>
      <c r="P49" s="13">
        <v>13</v>
      </c>
      <c r="Q49" s="13">
        <v>0.37051282051282047</v>
      </c>
      <c r="R49" s="13">
        <v>0.92307692307692313</v>
      </c>
      <c r="S49" s="13">
        <v>5.9165186500888103</v>
      </c>
      <c r="T49" s="7">
        <f>IFERROR(VLOOKUP(B14,[1]!users_table[#All],4),"NA")</f>
        <v>8.4223826714801451</v>
      </c>
      <c r="U49" s="7" t="s">
        <v>70</v>
      </c>
    </row>
    <row r="50" spans="1:21" x14ac:dyDescent="0.3">
      <c r="A50" s="25">
        <v>48</v>
      </c>
      <c r="B50" s="13" t="s">
        <v>2</v>
      </c>
      <c r="C50" s="13">
        <v>38101</v>
      </c>
      <c r="D50" s="13" t="s">
        <v>48</v>
      </c>
      <c r="E50" s="13" t="s">
        <v>32</v>
      </c>
      <c r="F50" s="13" t="s">
        <v>37</v>
      </c>
      <c r="G50" s="13">
        <v>7.66</v>
      </c>
      <c r="H50" s="26">
        <v>43578</v>
      </c>
      <c r="I50" s="26">
        <v>43590</v>
      </c>
      <c r="J50" s="13">
        <v>7</v>
      </c>
      <c r="K50" s="13">
        <v>2019</v>
      </c>
      <c r="L50" s="13" t="s">
        <v>30</v>
      </c>
      <c r="M50" s="13">
        <v>12</v>
      </c>
      <c r="N50" s="13">
        <v>0.40138888888888891</v>
      </c>
      <c r="O50" s="13">
        <v>4.8166666666666664</v>
      </c>
      <c r="P50" s="13">
        <v>13</v>
      </c>
      <c r="Q50" s="13">
        <v>0.37051282051282047</v>
      </c>
      <c r="R50" s="13">
        <v>0.92307692307692313</v>
      </c>
      <c r="S50" s="13">
        <v>5.9165186500888103</v>
      </c>
      <c r="T50" s="7">
        <f>IFERROR(VLOOKUP(B14,[1]!users_table[#All],4),"NA")</f>
        <v>8.4223826714801451</v>
      </c>
      <c r="U50" s="7" t="s">
        <v>68</v>
      </c>
    </row>
    <row r="51" spans="1:21" x14ac:dyDescent="0.3">
      <c r="A51" s="25">
        <v>49</v>
      </c>
      <c r="B51" s="13" t="s">
        <v>4</v>
      </c>
      <c r="C51" s="13">
        <v>38101</v>
      </c>
      <c r="D51" s="13" t="s">
        <v>48</v>
      </c>
      <c r="E51" s="13" t="s">
        <v>32</v>
      </c>
      <c r="F51" s="13" t="s">
        <v>37</v>
      </c>
      <c r="G51" s="13">
        <v>7.66</v>
      </c>
      <c r="H51" s="26" t="s">
        <v>54</v>
      </c>
      <c r="I51" s="26">
        <v>43614</v>
      </c>
      <c r="J51" s="13">
        <v>8</v>
      </c>
      <c r="K51" s="13">
        <v>2019</v>
      </c>
      <c r="L51" s="13" t="s">
        <v>30</v>
      </c>
      <c r="M51" s="13">
        <v>12</v>
      </c>
      <c r="N51" s="13">
        <v>0.40138888888888891</v>
      </c>
      <c r="O51" s="13">
        <v>4.8166666666666664</v>
      </c>
      <c r="P51" s="13" t="s">
        <v>54</v>
      </c>
      <c r="Q51" s="13" t="s">
        <v>54</v>
      </c>
      <c r="R51" s="13" t="s">
        <v>54</v>
      </c>
      <c r="S51" s="13">
        <v>8.3323353293413174</v>
      </c>
      <c r="T51" s="7">
        <f>IFERROR(VLOOKUP(B567,[1]!users_table[#All],4),"NA")</f>
        <v>8.4223826714801451</v>
      </c>
      <c r="U51" s="7" t="s">
        <v>64</v>
      </c>
    </row>
    <row r="52" spans="1:21" x14ac:dyDescent="0.3">
      <c r="A52" s="25">
        <v>50</v>
      </c>
      <c r="B52" s="13" t="s">
        <v>4</v>
      </c>
      <c r="C52" s="13">
        <v>38101</v>
      </c>
      <c r="D52" s="13" t="s">
        <v>48</v>
      </c>
      <c r="E52" s="13" t="s">
        <v>32</v>
      </c>
      <c r="F52" s="13" t="s">
        <v>37</v>
      </c>
      <c r="G52" s="13">
        <v>7.66</v>
      </c>
      <c r="H52" s="26" t="s">
        <v>54</v>
      </c>
      <c r="I52" s="26">
        <v>43614</v>
      </c>
      <c r="J52" s="13">
        <v>8</v>
      </c>
      <c r="K52" s="13">
        <v>2019</v>
      </c>
      <c r="L52" s="13" t="s">
        <v>30</v>
      </c>
      <c r="M52" s="13">
        <v>12</v>
      </c>
      <c r="N52" s="13">
        <v>0.40138888888888891</v>
      </c>
      <c r="O52" s="13">
        <v>4.8166666666666664</v>
      </c>
      <c r="P52" s="13" t="s">
        <v>54</v>
      </c>
      <c r="Q52" s="13" t="s">
        <v>54</v>
      </c>
      <c r="R52" s="13" t="s">
        <v>54</v>
      </c>
      <c r="S52" s="13">
        <v>8.3323353293413174</v>
      </c>
      <c r="T52" s="7">
        <f>IFERROR(VLOOKUP(B567,[1]!users_table[#All],4),"NA")</f>
        <v>8.4223826714801451</v>
      </c>
      <c r="U52" s="7" t="s">
        <v>77</v>
      </c>
    </row>
    <row r="53" spans="1:21" x14ac:dyDescent="0.3">
      <c r="A53" s="25">
        <v>51</v>
      </c>
      <c r="B53" s="13" t="s">
        <v>4</v>
      </c>
      <c r="C53" s="13">
        <v>38101</v>
      </c>
      <c r="D53" s="13" t="s">
        <v>48</v>
      </c>
      <c r="E53" s="13" t="s">
        <v>32</v>
      </c>
      <c r="F53" s="13" t="s">
        <v>37</v>
      </c>
      <c r="G53" s="13">
        <v>7.66</v>
      </c>
      <c r="H53" s="13" t="s">
        <v>54</v>
      </c>
      <c r="I53" s="26">
        <v>43614</v>
      </c>
      <c r="J53" s="13">
        <v>8</v>
      </c>
      <c r="K53" s="13">
        <v>2019</v>
      </c>
      <c r="L53" s="13" t="s">
        <v>30</v>
      </c>
      <c r="M53" s="13">
        <v>12</v>
      </c>
      <c r="N53" s="13">
        <v>0.40138888888888891</v>
      </c>
      <c r="O53" s="13">
        <v>4.8166666666666664</v>
      </c>
      <c r="P53" s="13" t="s">
        <v>54</v>
      </c>
      <c r="Q53" s="13" t="s">
        <v>54</v>
      </c>
      <c r="R53" s="13" t="s">
        <v>54</v>
      </c>
      <c r="S53" s="13">
        <v>8.3323353293413174</v>
      </c>
      <c r="T53" s="13">
        <f>IFERROR(VLOOKUP(B567,[1]!users_table[#All],4),"NA")</f>
        <v>8.4223826714801451</v>
      </c>
      <c r="U53" s="13" t="s">
        <v>75</v>
      </c>
    </row>
    <row r="54" spans="1:21" x14ac:dyDescent="0.3">
      <c r="A54" s="25">
        <v>52</v>
      </c>
      <c r="B54" s="13" t="s">
        <v>4</v>
      </c>
      <c r="C54" s="13">
        <v>38101</v>
      </c>
      <c r="D54" s="13" t="s">
        <v>48</v>
      </c>
      <c r="E54" s="13" t="s">
        <v>32</v>
      </c>
      <c r="F54" s="13" t="s">
        <v>37</v>
      </c>
      <c r="G54" s="13">
        <v>7.66</v>
      </c>
      <c r="H54" s="13" t="s">
        <v>54</v>
      </c>
      <c r="I54" s="26">
        <v>43614</v>
      </c>
      <c r="J54" s="13">
        <v>8</v>
      </c>
      <c r="K54" s="13">
        <v>2019</v>
      </c>
      <c r="L54" s="13" t="s">
        <v>30</v>
      </c>
      <c r="M54" s="13">
        <v>12</v>
      </c>
      <c r="N54" s="13">
        <v>0.40138888888888891</v>
      </c>
      <c r="O54" s="13">
        <v>4.8166666666666664</v>
      </c>
      <c r="P54" s="13" t="s">
        <v>54</v>
      </c>
      <c r="Q54" s="13" t="s">
        <v>54</v>
      </c>
      <c r="R54" s="13" t="s">
        <v>54</v>
      </c>
      <c r="S54" s="13">
        <v>8.3323353293413174</v>
      </c>
      <c r="T54" s="13">
        <f>IFERROR(VLOOKUP(B567,[1]!users_table[#All],4),"NA")</f>
        <v>8.4223826714801451</v>
      </c>
      <c r="U54" s="13" t="s">
        <v>70</v>
      </c>
    </row>
    <row r="55" spans="1:21" x14ac:dyDescent="0.3">
      <c r="A55" s="25">
        <v>53</v>
      </c>
      <c r="B55" s="13" t="s">
        <v>4</v>
      </c>
      <c r="C55" s="13">
        <v>38101</v>
      </c>
      <c r="D55" s="13" t="s">
        <v>48</v>
      </c>
      <c r="E55" s="13" t="s">
        <v>32</v>
      </c>
      <c r="F55" s="13" t="s">
        <v>37</v>
      </c>
      <c r="G55" s="13">
        <v>7.66</v>
      </c>
      <c r="H55" s="13" t="s">
        <v>54</v>
      </c>
      <c r="I55" s="26">
        <v>43614</v>
      </c>
      <c r="J55" s="13">
        <v>8</v>
      </c>
      <c r="K55" s="13">
        <v>2019</v>
      </c>
      <c r="L55" s="13" t="s">
        <v>30</v>
      </c>
      <c r="M55" s="13">
        <v>12</v>
      </c>
      <c r="N55" s="13">
        <v>0.40138888888888891</v>
      </c>
      <c r="O55" s="13">
        <v>4.8166666666666664</v>
      </c>
      <c r="P55" s="13" t="s">
        <v>54</v>
      </c>
      <c r="Q55" s="13" t="s">
        <v>54</v>
      </c>
      <c r="R55" s="13" t="s">
        <v>54</v>
      </c>
      <c r="S55" s="13">
        <v>8.3323353293413174</v>
      </c>
      <c r="T55" s="13">
        <f>IFERROR(VLOOKUP(B567,[1]!users_table[#All],4),"NA")</f>
        <v>8.4223826714801451</v>
      </c>
      <c r="U55" s="13" t="s">
        <v>68</v>
      </c>
    </row>
    <row r="56" spans="1:21" x14ac:dyDescent="0.3">
      <c r="A56" s="25">
        <v>54</v>
      </c>
      <c r="B56" s="13" t="s">
        <v>2</v>
      </c>
      <c r="C56" s="13">
        <v>38735</v>
      </c>
      <c r="D56" s="13" t="s">
        <v>49</v>
      </c>
      <c r="E56" s="13" t="s">
        <v>50</v>
      </c>
      <c r="F56" s="13" t="s">
        <v>37</v>
      </c>
      <c r="G56" s="13">
        <v>6.56</v>
      </c>
      <c r="H56" s="26">
        <v>43665</v>
      </c>
      <c r="I56" s="26">
        <v>43668</v>
      </c>
      <c r="J56" s="13">
        <v>5</v>
      </c>
      <c r="K56" s="13">
        <v>2019</v>
      </c>
      <c r="L56" s="13" t="s">
        <v>33</v>
      </c>
      <c r="M56" s="13">
        <v>12</v>
      </c>
      <c r="N56" s="13">
        <v>0.41666666666666669</v>
      </c>
      <c r="O56" s="13">
        <v>5</v>
      </c>
      <c r="P56" s="13">
        <v>4</v>
      </c>
      <c r="Q56" s="13">
        <v>1.25</v>
      </c>
      <c r="R56" s="13">
        <v>3</v>
      </c>
      <c r="S56" s="13">
        <v>5.9165186500888103</v>
      </c>
      <c r="T56" s="7">
        <f>IFERROR(VLOOKUP(B15,[1]!users_table[#All],4),"NA")</f>
        <v>8.4223826714801451</v>
      </c>
      <c r="U56" s="7" t="s">
        <v>59</v>
      </c>
    </row>
    <row r="57" spans="1:21" x14ac:dyDescent="0.3">
      <c r="A57" s="25">
        <v>55</v>
      </c>
      <c r="B57" s="13" t="s">
        <v>2</v>
      </c>
      <c r="C57" s="13">
        <v>38735</v>
      </c>
      <c r="D57" s="13" t="s">
        <v>49</v>
      </c>
      <c r="E57" s="13" t="s">
        <v>50</v>
      </c>
      <c r="F57" s="13" t="s">
        <v>37</v>
      </c>
      <c r="G57" s="13">
        <v>6.56</v>
      </c>
      <c r="H57" s="26">
        <v>43665</v>
      </c>
      <c r="I57" s="26">
        <v>43668</v>
      </c>
      <c r="J57" s="13">
        <v>5</v>
      </c>
      <c r="K57" s="13">
        <v>2019</v>
      </c>
      <c r="L57" s="13" t="s">
        <v>33</v>
      </c>
      <c r="M57" s="13">
        <v>12</v>
      </c>
      <c r="N57" s="13">
        <v>0.41666666666666669</v>
      </c>
      <c r="O57" s="13">
        <v>5</v>
      </c>
      <c r="P57" s="13">
        <v>4</v>
      </c>
      <c r="Q57" s="13">
        <v>1.25</v>
      </c>
      <c r="R57" s="13">
        <v>3</v>
      </c>
      <c r="S57" s="13">
        <v>5.9165186500888103</v>
      </c>
      <c r="T57" s="13">
        <f>IFERROR(VLOOKUP(B15,[1]!users_table[#All],4),"NA")</f>
        <v>8.4223826714801451</v>
      </c>
      <c r="U57" s="13" t="s">
        <v>66</v>
      </c>
    </row>
    <row r="58" spans="1:21" x14ac:dyDescent="0.3">
      <c r="A58" s="25">
        <v>56</v>
      </c>
      <c r="B58" s="13" t="s">
        <v>2</v>
      </c>
      <c r="C58" s="13">
        <v>38735</v>
      </c>
      <c r="D58" s="13" t="s">
        <v>49</v>
      </c>
      <c r="E58" s="13" t="s">
        <v>50</v>
      </c>
      <c r="F58" s="13" t="s">
        <v>37</v>
      </c>
      <c r="G58" s="13">
        <v>6.56</v>
      </c>
      <c r="H58" s="26">
        <v>43665</v>
      </c>
      <c r="I58" s="26">
        <v>43668</v>
      </c>
      <c r="J58" s="13">
        <v>5</v>
      </c>
      <c r="K58" s="13">
        <v>2019</v>
      </c>
      <c r="L58" s="13" t="s">
        <v>33</v>
      </c>
      <c r="M58" s="13">
        <v>12</v>
      </c>
      <c r="N58" s="13">
        <v>0.41666666666666669</v>
      </c>
      <c r="O58" s="13">
        <v>5</v>
      </c>
      <c r="P58" s="13">
        <v>4</v>
      </c>
      <c r="Q58" s="13">
        <v>1.25</v>
      </c>
      <c r="R58" s="13">
        <v>3</v>
      </c>
      <c r="S58" s="13">
        <v>5.9165186500888103</v>
      </c>
      <c r="T58" s="13">
        <f>IFERROR(VLOOKUP(B15,[1]!users_table[#All],4),"NA")</f>
        <v>8.4223826714801451</v>
      </c>
      <c r="U58" s="13" t="s">
        <v>61</v>
      </c>
    </row>
    <row r="59" spans="1:21" x14ac:dyDescent="0.3">
      <c r="A59" s="25">
        <v>57</v>
      </c>
      <c r="B59" s="13" t="s">
        <v>2</v>
      </c>
      <c r="C59" s="13">
        <v>38735</v>
      </c>
      <c r="D59" s="13" t="s">
        <v>49</v>
      </c>
      <c r="E59" s="13" t="s">
        <v>50</v>
      </c>
      <c r="F59" s="13" t="s">
        <v>37</v>
      </c>
      <c r="G59" s="13">
        <v>6.56</v>
      </c>
      <c r="H59" s="26">
        <v>43665</v>
      </c>
      <c r="I59" s="26">
        <v>43668</v>
      </c>
      <c r="J59" s="13">
        <v>5</v>
      </c>
      <c r="K59" s="13">
        <v>2019</v>
      </c>
      <c r="L59" s="13" t="s">
        <v>33</v>
      </c>
      <c r="M59" s="13">
        <v>12</v>
      </c>
      <c r="N59" s="13">
        <v>0.41666666666666669</v>
      </c>
      <c r="O59" s="13">
        <v>5</v>
      </c>
      <c r="P59" s="13">
        <v>4</v>
      </c>
      <c r="Q59" s="13">
        <v>1.25</v>
      </c>
      <c r="R59" s="13">
        <v>3</v>
      </c>
      <c r="S59" s="13">
        <v>5.9165186500888103</v>
      </c>
      <c r="T59" s="13">
        <f>IFERROR(VLOOKUP(B15,[1]!users_table[#All],4),"NA")</f>
        <v>8.4223826714801451</v>
      </c>
      <c r="U59" s="13" t="s">
        <v>78</v>
      </c>
    </row>
    <row r="60" spans="1:21" x14ac:dyDescent="0.3">
      <c r="A60" s="25">
        <v>58</v>
      </c>
      <c r="B60" s="13" t="s">
        <v>2</v>
      </c>
      <c r="C60" s="13">
        <v>38735</v>
      </c>
      <c r="D60" s="13" t="s">
        <v>49</v>
      </c>
      <c r="E60" s="13" t="s">
        <v>50</v>
      </c>
      <c r="F60" s="13" t="s">
        <v>37</v>
      </c>
      <c r="G60" s="13">
        <v>6.56</v>
      </c>
      <c r="H60" s="26">
        <v>43665</v>
      </c>
      <c r="I60" s="26">
        <v>43668</v>
      </c>
      <c r="J60" s="13">
        <v>5</v>
      </c>
      <c r="K60" s="13">
        <v>2019</v>
      </c>
      <c r="L60" s="13" t="s">
        <v>33</v>
      </c>
      <c r="M60" s="13">
        <v>12</v>
      </c>
      <c r="N60" s="13">
        <v>0.41666666666666669</v>
      </c>
      <c r="O60" s="13">
        <v>5</v>
      </c>
      <c r="P60" s="13">
        <v>4</v>
      </c>
      <c r="Q60" s="13">
        <v>1.25</v>
      </c>
      <c r="R60" s="13">
        <v>3</v>
      </c>
      <c r="S60" s="13">
        <v>5.9165186500888103</v>
      </c>
      <c r="T60" s="13">
        <f>IFERROR(VLOOKUP(B15,[1]!users_table[#All],4),"NA")</f>
        <v>8.4223826714801451</v>
      </c>
      <c r="U60" s="13" t="s">
        <v>75</v>
      </c>
    </row>
    <row r="61" spans="1:21" x14ac:dyDescent="0.3">
      <c r="A61" s="25">
        <v>59</v>
      </c>
      <c r="B61" s="13" t="s">
        <v>2</v>
      </c>
      <c r="C61" s="13">
        <v>38735</v>
      </c>
      <c r="D61" s="13" t="s">
        <v>49</v>
      </c>
      <c r="E61" s="13" t="s">
        <v>50</v>
      </c>
      <c r="F61" s="13" t="s">
        <v>37</v>
      </c>
      <c r="G61" s="13">
        <v>6.56</v>
      </c>
      <c r="H61" s="26">
        <v>43665</v>
      </c>
      <c r="I61" s="26">
        <v>43668</v>
      </c>
      <c r="J61" s="13">
        <v>5</v>
      </c>
      <c r="K61" s="13">
        <v>2019</v>
      </c>
      <c r="L61" s="13" t="s">
        <v>33</v>
      </c>
      <c r="M61" s="13">
        <v>12</v>
      </c>
      <c r="N61" s="13">
        <v>0.41666666666666669</v>
      </c>
      <c r="O61" s="13">
        <v>5</v>
      </c>
      <c r="P61" s="13">
        <v>4</v>
      </c>
      <c r="Q61" s="13">
        <v>1.25</v>
      </c>
      <c r="R61" s="13">
        <v>3</v>
      </c>
      <c r="S61" s="13">
        <v>5.9165186500888103</v>
      </c>
      <c r="T61" s="7">
        <f>IFERROR(VLOOKUP(B15,[1]!users_table[#All],4),"NA")</f>
        <v>8.4223826714801451</v>
      </c>
      <c r="U61" s="7" t="s">
        <v>62</v>
      </c>
    </row>
    <row r="62" spans="1:21" x14ac:dyDescent="0.3">
      <c r="A62" s="25">
        <v>60</v>
      </c>
      <c r="B62" s="13" t="s">
        <v>2</v>
      </c>
      <c r="C62" s="13">
        <v>38735</v>
      </c>
      <c r="D62" s="13" t="s">
        <v>49</v>
      </c>
      <c r="E62" s="13" t="s">
        <v>50</v>
      </c>
      <c r="F62" s="13" t="s">
        <v>37</v>
      </c>
      <c r="G62" s="13">
        <v>6.56</v>
      </c>
      <c r="H62" s="26">
        <v>43665</v>
      </c>
      <c r="I62" s="26">
        <v>43668</v>
      </c>
      <c r="J62" s="13">
        <v>5</v>
      </c>
      <c r="K62" s="13">
        <v>2019</v>
      </c>
      <c r="L62" s="13" t="s">
        <v>33</v>
      </c>
      <c r="M62" s="13">
        <v>12</v>
      </c>
      <c r="N62" s="13">
        <v>0.41666666666666669</v>
      </c>
      <c r="O62" s="13">
        <v>5</v>
      </c>
      <c r="P62" s="13">
        <v>4</v>
      </c>
      <c r="Q62" s="13">
        <v>1.25</v>
      </c>
      <c r="R62" s="13">
        <v>3</v>
      </c>
      <c r="S62" s="13">
        <v>5.9165186500888103</v>
      </c>
      <c r="T62" s="7">
        <f>IFERROR(VLOOKUP(B15,[1]!users_table[#All],4),"NA")</f>
        <v>8.4223826714801451</v>
      </c>
      <c r="U62" s="7" t="s">
        <v>76</v>
      </c>
    </row>
    <row r="63" spans="1:21" x14ac:dyDescent="0.3">
      <c r="A63" s="25">
        <v>61</v>
      </c>
      <c r="B63" s="13" t="s">
        <v>2</v>
      </c>
      <c r="C63" s="13">
        <v>38735</v>
      </c>
      <c r="D63" s="13" t="s">
        <v>49</v>
      </c>
      <c r="E63" s="13" t="s">
        <v>50</v>
      </c>
      <c r="F63" s="13" t="s">
        <v>37</v>
      </c>
      <c r="G63" s="13">
        <v>6.56</v>
      </c>
      <c r="H63" s="26">
        <v>43665</v>
      </c>
      <c r="I63" s="26">
        <v>43668</v>
      </c>
      <c r="J63" s="13">
        <v>5</v>
      </c>
      <c r="K63" s="13">
        <v>2019</v>
      </c>
      <c r="L63" s="13" t="s">
        <v>33</v>
      </c>
      <c r="M63" s="13">
        <v>12</v>
      </c>
      <c r="N63" s="13">
        <v>0.41666666666666669</v>
      </c>
      <c r="O63" s="13">
        <v>5</v>
      </c>
      <c r="P63" s="13">
        <v>4</v>
      </c>
      <c r="Q63" s="13">
        <v>1.25</v>
      </c>
      <c r="R63" s="13">
        <v>3</v>
      </c>
      <c r="S63" s="13">
        <v>5.9165186500888103</v>
      </c>
      <c r="T63" s="13">
        <f>IFERROR(VLOOKUP(B15,[1]!users_table[#All],4),"NA")</f>
        <v>8.4223826714801451</v>
      </c>
      <c r="U63" s="13" t="s">
        <v>56</v>
      </c>
    </row>
    <row r="64" spans="1:21" x14ac:dyDescent="0.3">
      <c r="A64" s="25">
        <v>62</v>
      </c>
      <c r="B64" s="13" t="s">
        <v>2</v>
      </c>
      <c r="C64" s="13">
        <v>38735</v>
      </c>
      <c r="D64" s="13" t="s">
        <v>49</v>
      </c>
      <c r="E64" s="13" t="s">
        <v>50</v>
      </c>
      <c r="F64" s="13" t="s">
        <v>37</v>
      </c>
      <c r="G64" s="13">
        <v>6.56</v>
      </c>
      <c r="H64" s="26">
        <v>43665</v>
      </c>
      <c r="I64" s="26">
        <v>43668</v>
      </c>
      <c r="J64" s="13">
        <v>5</v>
      </c>
      <c r="K64" s="13">
        <v>2019</v>
      </c>
      <c r="L64" s="13" t="s">
        <v>33</v>
      </c>
      <c r="M64" s="13">
        <v>12</v>
      </c>
      <c r="N64" s="13">
        <v>0.41666666666666669</v>
      </c>
      <c r="O64" s="13">
        <v>5</v>
      </c>
      <c r="P64" s="13">
        <v>4</v>
      </c>
      <c r="Q64" s="13">
        <v>1.25</v>
      </c>
      <c r="R64" s="13">
        <v>3</v>
      </c>
      <c r="S64" s="13">
        <v>5.9165186500888103</v>
      </c>
      <c r="T64" s="13">
        <f>IFERROR(VLOOKUP(B15,[1]!users_table[#All],4),"NA")</f>
        <v>8.4223826714801451</v>
      </c>
      <c r="U64" s="13" t="s">
        <v>79</v>
      </c>
    </row>
    <row r="65" spans="1:21" x14ac:dyDescent="0.3">
      <c r="A65" s="25">
        <v>63</v>
      </c>
      <c r="B65" s="13" t="s">
        <v>2</v>
      </c>
      <c r="C65" s="13">
        <v>320</v>
      </c>
      <c r="D65" s="13" t="s">
        <v>51</v>
      </c>
      <c r="E65" s="13" t="s">
        <v>52</v>
      </c>
      <c r="F65" s="13" t="s">
        <v>29</v>
      </c>
      <c r="G65" s="13">
        <v>6.54</v>
      </c>
      <c r="H65" s="26">
        <v>44127</v>
      </c>
      <c r="I65" s="26">
        <v>44129</v>
      </c>
      <c r="J65" s="13">
        <v>6</v>
      </c>
      <c r="K65" s="13">
        <v>1998</v>
      </c>
      <c r="L65" s="13" t="s">
        <v>30</v>
      </c>
      <c r="M65" s="13">
        <v>2</v>
      </c>
      <c r="N65" s="13">
        <v>0.43333333333333329</v>
      </c>
      <c r="O65" s="13">
        <v>0.8666666666666667</v>
      </c>
      <c r="P65" s="13">
        <v>3</v>
      </c>
      <c r="Q65" s="13">
        <v>0.28888888888888892</v>
      </c>
      <c r="R65" s="13">
        <v>0.66666666666666663</v>
      </c>
      <c r="S65" s="13">
        <v>5.9165186500888103</v>
      </c>
      <c r="T65" s="13">
        <f>IFERROR(VLOOKUP(B16,[1]!users_table[#All],4),"NA")</f>
        <v>8.4223826714801451</v>
      </c>
      <c r="U65" s="13" t="s">
        <v>65</v>
      </c>
    </row>
    <row r="66" spans="1:21" x14ac:dyDescent="0.3">
      <c r="A66" s="25">
        <v>64</v>
      </c>
      <c r="B66" s="13" t="s">
        <v>2</v>
      </c>
      <c r="C66" s="13">
        <v>320</v>
      </c>
      <c r="D66" s="13" t="s">
        <v>51</v>
      </c>
      <c r="E66" s="13" t="s">
        <v>52</v>
      </c>
      <c r="F66" s="13" t="s">
        <v>29</v>
      </c>
      <c r="G66" s="13">
        <v>6.54</v>
      </c>
      <c r="H66" s="26">
        <v>44127</v>
      </c>
      <c r="I66" s="26">
        <v>44129</v>
      </c>
      <c r="J66" s="13">
        <v>6</v>
      </c>
      <c r="K66" s="13">
        <v>1998</v>
      </c>
      <c r="L66" s="13" t="s">
        <v>30</v>
      </c>
      <c r="M66" s="13">
        <v>2</v>
      </c>
      <c r="N66" s="13">
        <v>0.43333333333333329</v>
      </c>
      <c r="O66" s="13">
        <v>0.8666666666666667</v>
      </c>
      <c r="P66" s="13">
        <v>3</v>
      </c>
      <c r="Q66" s="13">
        <v>0.28888888888888892</v>
      </c>
      <c r="R66" s="13">
        <v>0.66666666666666663</v>
      </c>
      <c r="S66" s="13">
        <v>5.9165186500888103</v>
      </c>
      <c r="T66" s="13">
        <f>IFERROR(VLOOKUP(B16,[1]!users_table[#All],4),"NA")</f>
        <v>8.4223826714801451</v>
      </c>
      <c r="U66" s="13" t="s">
        <v>80</v>
      </c>
    </row>
    <row r="67" spans="1:21" x14ac:dyDescent="0.3">
      <c r="A67" s="25">
        <v>65</v>
      </c>
      <c r="B67" s="13" t="s">
        <v>2</v>
      </c>
      <c r="C67" s="13">
        <v>320</v>
      </c>
      <c r="D67" s="13" t="s">
        <v>51</v>
      </c>
      <c r="E67" s="13" t="s">
        <v>52</v>
      </c>
      <c r="F67" s="13" t="s">
        <v>29</v>
      </c>
      <c r="G67" s="13">
        <v>6.54</v>
      </c>
      <c r="H67" s="26">
        <v>44127</v>
      </c>
      <c r="I67" s="26">
        <v>44129</v>
      </c>
      <c r="J67" s="13">
        <v>6</v>
      </c>
      <c r="K67" s="13">
        <v>1998</v>
      </c>
      <c r="L67" s="13" t="s">
        <v>30</v>
      </c>
      <c r="M67" s="13">
        <v>2</v>
      </c>
      <c r="N67" s="13">
        <v>0.43333333333333329</v>
      </c>
      <c r="O67" s="13">
        <v>0.8666666666666667</v>
      </c>
      <c r="P67" s="13">
        <v>3</v>
      </c>
      <c r="Q67" s="13">
        <v>0.28888888888888892</v>
      </c>
      <c r="R67" s="13">
        <v>0.66666666666666663</v>
      </c>
      <c r="S67" s="13">
        <v>5.9165186500888103</v>
      </c>
      <c r="T67" s="13">
        <f>IFERROR(VLOOKUP(B16,[1]!users_table[#All],4),"NA")</f>
        <v>8.4223826714801451</v>
      </c>
      <c r="U67" s="13" t="s">
        <v>66</v>
      </c>
    </row>
    <row r="68" spans="1:21" x14ac:dyDescent="0.3">
      <c r="A68" s="25">
        <v>66</v>
      </c>
      <c r="B68" s="13" t="s">
        <v>2</v>
      </c>
      <c r="C68" s="13">
        <v>320</v>
      </c>
      <c r="D68" s="13" t="s">
        <v>51</v>
      </c>
      <c r="E68" s="13" t="s">
        <v>52</v>
      </c>
      <c r="F68" s="13" t="s">
        <v>29</v>
      </c>
      <c r="G68" s="13">
        <v>6.54</v>
      </c>
      <c r="H68" s="26">
        <v>44127</v>
      </c>
      <c r="I68" s="26">
        <v>44129</v>
      </c>
      <c r="J68" s="13">
        <v>6</v>
      </c>
      <c r="K68" s="13">
        <v>1998</v>
      </c>
      <c r="L68" s="13" t="s">
        <v>30</v>
      </c>
      <c r="M68" s="13">
        <v>2</v>
      </c>
      <c r="N68" s="13">
        <v>0.43333333333333329</v>
      </c>
      <c r="O68" s="13">
        <v>0.8666666666666667</v>
      </c>
      <c r="P68" s="13">
        <v>3</v>
      </c>
      <c r="Q68" s="13">
        <v>0.28888888888888892</v>
      </c>
      <c r="R68" s="13">
        <v>0.66666666666666663</v>
      </c>
      <c r="S68" s="13">
        <v>5.9165186500888103</v>
      </c>
      <c r="T68" s="13">
        <f>IFERROR(VLOOKUP(B16,[1]!users_table[#All],4),"NA")</f>
        <v>8.4223826714801451</v>
      </c>
      <c r="U68" s="13" t="s">
        <v>81</v>
      </c>
    </row>
    <row r="69" spans="1:21" x14ac:dyDescent="0.3">
      <c r="A69" s="25">
        <v>67</v>
      </c>
      <c r="B69" s="13" t="s">
        <v>2</v>
      </c>
      <c r="C69" s="13">
        <v>320</v>
      </c>
      <c r="D69" s="13" t="s">
        <v>51</v>
      </c>
      <c r="E69" s="13" t="s">
        <v>52</v>
      </c>
      <c r="F69" s="13" t="s">
        <v>29</v>
      </c>
      <c r="G69" s="13">
        <v>6.54</v>
      </c>
      <c r="H69" s="26">
        <v>44127</v>
      </c>
      <c r="I69" s="26">
        <v>44129</v>
      </c>
      <c r="J69" s="13">
        <v>6</v>
      </c>
      <c r="K69" s="13">
        <v>1998</v>
      </c>
      <c r="L69" s="13" t="s">
        <v>30</v>
      </c>
      <c r="M69" s="13">
        <v>2</v>
      </c>
      <c r="N69" s="13">
        <v>0.43333333333333329</v>
      </c>
      <c r="O69" s="13">
        <v>0.8666666666666667</v>
      </c>
      <c r="P69" s="13">
        <v>3</v>
      </c>
      <c r="Q69" s="13">
        <v>0.28888888888888892</v>
      </c>
      <c r="R69" s="13">
        <v>0.66666666666666663</v>
      </c>
      <c r="S69" s="13">
        <v>5.9165186500888103</v>
      </c>
      <c r="T69" s="13">
        <f>IFERROR(VLOOKUP(B16,[1]!users_table[#All],4),"NA")</f>
        <v>8.4223826714801451</v>
      </c>
      <c r="U69" s="13" t="s">
        <v>82</v>
      </c>
    </row>
    <row r="70" spans="1:21" x14ac:dyDescent="0.3">
      <c r="A70" s="25">
        <v>68</v>
      </c>
      <c r="B70" s="13" t="s">
        <v>2</v>
      </c>
      <c r="C70" s="13">
        <v>306</v>
      </c>
      <c r="D70" s="13" t="s">
        <v>53</v>
      </c>
      <c r="E70" s="13" t="s">
        <v>32</v>
      </c>
      <c r="F70" s="13" t="s">
        <v>29</v>
      </c>
      <c r="G70" s="13">
        <v>7.23</v>
      </c>
      <c r="H70" s="26">
        <v>43248</v>
      </c>
      <c r="I70" s="26">
        <v>43258</v>
      </c>
      <c r="J70" s="13">
        <v>8</v>
      </c>
      <c r="K70" s="13">
        <v>2002</v>
      </c>
      <c r="L70" s="13" t="s">
        <v>33</v>
      </c>
      <c r="M70" s="13">
        <v>13</v>
      </c>
      <c r="N70" s="13">
        <v>0.4</v>
      </c>
      <c r="O70" s="13">
        <v>5.2</v>
      </c>
      <c r="P70" s="13">
        <v>11</v>
      </c>
      <c r="Q70" s="13">
        <v>0.47272727272727272</v>
      </c>
      <c r="R70" s="13">
        <v>1.1818181818181821</v>
      </c>
      <c r="S70" s="13">
        <v>5.9165186500888103</v>
      </c>
      <c r="T70" s="13">
        <f>IFERROR(VLOOKUP(B17,[1]!users_table[#All],4),"NA")</f>
        <v>8.4223826714801451</v>
      </c>
      <c r="U70" s="13" t="s">
        <v>83</v>
      </c>
    </row>
    <row r="71" spans="1:21" x14ac:dyDescent="0.3">
      <c r="A71" s="25">
        <v>69</v>
      </c>
      <c r="B71" s="13" t="s">
        <v>2</v>
      </c>
      <c r="C71" s="13">
        <v>306</v>
      </c>
      <c r="D71" s="13" t="s">
        <v>53</v>
      </c>
      <c r="E71" s="13" t="s">
        <v>32</v>
      </c>
      <c r="F71" s="13" t="s">
        <v>29</v>
      </c>
      <c r="G71" s="13">
        <v>7.23</v>
      </c>
      <c r="H71" s="26">
        <v>43248</v>
      </c>
      <c r="I71" s="26">
        <v>43258</v>
      </c>
      <c r="J71" s="13">
        <v>8</v>
      </c>
      <c r="K71" s="13">
        <v>2002</v>
      </c>
      <c r="L71" s="13" t="s">
        <v>33</v>
      </c>
      <c r="M71" s="13">
        <v>13</v>
      </c>
      <c r="N71" s="13">
        <v>0.4</v>
      </c>
      <c r="O71" s="13">
        <v>5.2</v>
      </c>
      <c r="P71" s="13">
        <v>11</v>
      </c>
      <c r="Q71" s="13">
        <v>0.47272727272727272</v>
      </c>
      <c r="R71" s="13">
        <v>1.1818181818181821</v>
      </c>
      <c r="S71" s="13">
        <v>5.9165186500888103</v>
      </c>
      <c r="T71" s="13">
        <f>IFERROR(VLOOKUP(B17,[1]!users_table[#All],4),"NA")</f>
        <v>8.4223826714801451</v>
      </c>
      <c r="U71" s="13" t="s">
        <v>64</v>
      </c>
    </row>
    <row r="72" spans="1:21" x14ac:dyDescent="0.3">
      <c r="A72" s="25">
        <v>70</v>
      </c>
      <c r="B72" s="13" t="s">
        <v>2</v>
      </c>
      <c r="C72" s="13">
        <v>306</v>
      </c>
      <c r="D72" s="13" t="s">
        <v>53</v>
      </c>
      <c r="E72" s="13" t="s">
        <v>32</v>
      </c>
      <c r="F72" s="13" t="s">
        <v>29</v>
      </c>
      <c r="G72" s="13">
        <v>7.23</v>
      </c>
      <c r="H72" s="26">
        <v>43248</v>
      </c>
      <c r="I72" s="26">
        <v>43258</v>
      </c>
      <c r="J72" s="13">
        <v>8</v>
      </c>
      <c r="K72" s="13">
        <v>2002</v>
      </c>
      <c r="L72" s="13" t="s">
        <v>33</v>
      </c>
      <c r="M72" s="13">
        <v>13</v>
      </c>
      <c r="N72" s="13">
        <v>0.4</v>
      </c>
      <c r="O72" s="13">
        <v>5.2</v>
      </c>
      <c r="P72" s="13">
        <v>11</v>
      </c>
      <c r="Q72" s="13">
        <v>0.47272727272727272</v>
      </c>
      <c r="R72" s="13">
        <v>1.1818181818181821</v>
      </c>
      <c r="S72" s="13">
        <v>5.9165186500888103</v>
      </c>
      <c r="T72" s="13">
        <f>IFERROR(VLOOKUP(B17,[1]!users_table[#All],4),"NA")</f>
        <v>8.4223826714801451</v>
      </c>
      <c r="U72" s="13" t="s">
        <v>1011</v>
      </c>
    </row>
    <row r="73" spans="1:21" x14ac:dyDescent="0.3">
      <c r="A73" s="25">
        <v>71</v>
      </c>
      <c r="B73" s="13" t="s">
        <v>2</v>
      </c>
      <c r="C73" s="13">
        <v>306</v>
      </c>
      <c r="D73" s="13" t="s">
        <v>53</v>
      </c>
      <c r="E73" s="13" t="s">
        <v>32</v>
      </c>
      <c r="F73" s="13" t="s">
        <v>29</v>
      </c>
      <c r="G73" s="13">
        <v>7.23</v>
      </c>
      <c r="H73" s="26">
        <v>43248</v>
      </c>
      <c r="I73" s="26">
        <v>43258</v>
      </c>
      <c r="J73" s="13">
        <v>8</v>
      </c>
      <c r="K73" s="13">
        <v>2002</v>
      </c>
      <c r="L73" s="13" t="s">
        <v>33</v>
      </c>
      <c r="M73" s="13">
        <v>13</v>
      </c>
      <c r="N73" s="13">
        <v>0.4</v>
      </c>
      <c r="O73" s="13">
        <v>5.2</v>
      </c>
      <c r="P73" s="13">
        <v>11</v>
      </c>
      <c r="Q73" s="13">
        <v>0.47272727272727272</v>
      </c>
      <c r="R73" s="13">
        <v>1.1818181818181821</v>
      </c>
      <c r="S73" s="13">
        <v>5.9165186500888103</v>
      </c>
      <c r="T73" s="13">
        <f>IFERROR(VLOOKUP(B17,[1]!users_table[#All],4),"NA")</f>
        <v>8.4223826714801451</v>
      </c>
      <c r="U73" s="13" t="s">
        <v>60</v>
      </c>
    </row>
    <row r="74" spans="1:21" x14ac:dyDescent="0.3">
      <c r="A74" s="25">
        <v>72</v>
      </c>
      <c r="B74" s="13" t="s">
        <v>2</v>
      </c>
      <c r="C74" s="13">
        <v>306</v>
      </c>
      <c r="D74" s="13" t="s">
        <v>53</v>
      </c>
      <c r="E74" s="13" t="s">
        <v>32</v>
      </c>
      <c r="F74" s="13" t="s">
        <v>29</v>
      </c>
      <c r="G74" s="13">
        <v>7.23</v>
      </c>
      <c r="H74" s="26">
        <v>43248</v>
      </c>
      <c r="I74" s="26">
        <v>43258</v>
      </c>
      <c r="J74" s="13">
        <v>8</v>
      </c>
      <c r="K74" s="13">
        <v>2002</v>
      </c>
      <c r="L74" s="13" t="s">
        <v>33</v>
      </c>
      <c r="M74" s="13">
        <v>13</v>
      </c>
      <c r="N74" s="13">
        <v>0.4</v>
      </c>
      <c r="O74" s="13">
        <v>5.2</v>
      </c>
      <c r="P74" s="13">
        <v>11</v>
      </c>
      <c r="Q74" s="13">
        <v>0.47272727272727272</v>
      </c>
      <c r="R74" s="13">
        <v>1.1818181818181821</v>
      </c>
      <c r="S74" s="13">
        <v>5.9165186500888103</v>
      </c>
      <c r="T74" s="13">
        <f>IFERROR(VLOOKUP(B17,[1]!users_table[#All],4),"NA")</f>
        <v>8.4223826714801451</v>
      </c>
      <c r="U74" s="13" t="s">
        <v>67</v>
      </c>
    </row>
    <row r="75" spans="1:21" x14ac:dyDescent="0.3">
      <c r="A75" s="25">
        <v>73</v>
      </c>
      <c r="B75" s="13" t="s">
        <v>2</v>
      </c>
      <c r="C75" s="13">
        <v>306</v>
      </c>
      <c r="D75" s="13" t="s">
        <v>53</v>
      </c>
      <c r="E75" s="13" t="s">
        <v>32</v>
      </c>
      <c r="F75" s="13" t="s">
        <v>29</v>
      </c>
      <c r="G75" s="13">
        <v>7.23</v>
      </c>
      <c r="H75" s="26">
        <v>43248</v>
      </c>
      <c r="I75" s="26">
        <v>43258</v>
      </c>
      <c r="J75" s="13">
        <v>8</v>
      </c>
      <c r="K75" s="13">
        <v>2002</v>
      </c>
      <c r="L75" s="13" t="s">
        <v>33</v>
      </c>
      <c r="M75" s="13">
        <v>13</v>
      </c>
      <c r="N75" s="13">
        <v>0.4</v>
      </c>
      <c r="O75" s="13">
        <v>5.2</v>
      </c>
      <c r="P75" s="13">
        <v>11</v>
      </c>
      <c r="Q75" s="13">
        <v>0.47272727272727272</v>
      </c>
      <c r="R75" s="13">
        <v>1.1818181818181821</v>
      </c>
      <c r="S75" s="13">
        <v>5.9165186500888103</v>
      </c>
      <c r="T75" s="13">
        <f>IFERROR(VLOOKUP(B17,[1]!users_table[#All],4),"NA")</f>
        <v>8.4223826714801451</v>
      </c>
      <c r="U75" s="13" t="s">
        <v>1012</v>
      </c>
    </row>
    <row r="76" spans="1:21" x14ac:dyDescent="0.3">
      <c r="A76" s="25">
        <v>74</v>
      </c>
      <c r="B76" s="13" t="s">
        <v>2</v>
      </c>
      <c r="C76" s="13">
        <v>39790</v>
      </c>
      <c r="D76" s="13" t="s">
        <v>151</v>
      </c>
      <c r="E76" s="13" t="s">
        <v>32</v>
      </c>
      <c r="F76" s="13" t="s">
        <v>152</v>
      </c>
      <c r="G76" s="13">
        <v>7.1</v>
      </c>
      <c r="H76" s="26">
        <v>44398</v>
      </c>
      <c r="I76" s="26">
        <v>44415</v>
      </c>
      <c r="J76" s="13">
        <v>6</v>
      </c>
      <c r="K76" s="13">
        <v>2020</v>
      </c>
      <c r="L76" s="13" t="s">
        <v>35</v>
      </c>
      <c r="M76" s="13">
        <v>12</v>
      </c>
      <c r="N76" s="13">
        <v>0.40388888888888891</v>
      </c>
      <c r="O76" s="13">
        <v>4.8466666666666667</v>
      </c>
      <c r="P76" s="13">
        <v>18</v>
      </c>
      <c r="Q76" s="13">
        <v>0.26925925925925931</v>
      </c>
      <c r="R76" s="13">
        <v>0.66666666666666663</v>
      </c>
      <c r="S76" s="13">
        <v>5.9165186500888103</v>
      </c>
      <c r="T76" s="13">
        <f>IFERROR(VLOOKUP(B18,[1]!users_table[#All],4),"NA")</f>
        <v>8.4223826714801451</v>
      </c>
      <c r="U76" s="13" t="s">
        <v>1013</v>
      </c>
    </row>
    <row r="77" spans="1:21" x14ac:dyDescent="0.3">
      <c r="A77" s="25">
        <v>75</v>
      </c>
      <c r="B77" s="13" t="s">
        <v>2</v>
      </c>
      <c r="C77" s="13">
        <v>39790</v>
      </c>
      <c r="D77" s="13" t="s">
        <v>151</v>
      </c>
      <c r="E77" s="13" t="s">
        <v>32</v>
      </c>
      <c r="F77" s="13" t="s">
        <v>152</v>
      </c>
      <c r="G77" s="13">
        <v>7.1</v>
      </c>
      <c r="H77" s="26">
        <v>44398</v>
      </c>
      <c r="I77" s="26">
        <v>44415</v>
      </c>
      <c r="J77" s="13">
        <v>6</v>
      </c>
      <c r="K77" s="13">
        <v>2020</v>
      </c>
      <c r="L77" s="13" t="s">
        <v>35</v>
      </c>
      <c r="M77" s="13">
        <v>12</v>
      </c>
      <c r="N77" s="13">
        <v>0.40388888888888891</v>
      </c>
      <c r="O77" s="13">
        <v>4.8466666666666667</v>
      </c>
      <c r="P77" s="13">
        <v>18</v>
      </c>
      <c r="Q77" s="13">
        <v>0.26925925925925931</v>
      </c>
      <c r="R77" s="13">
        <v>0.66666666666666663</v>
      </c>
      <c r="S77" s="13">
        <v>5.9165186500888103</v>
      </c>
      <c r="T77" s="13">
        <f>IFERROR(VLOOKUP(B18,[1]!users_table[#All],4),"NA")</f>
        <v>8.4223826714801451</v>
      </c>
      <c r="U77" s="13" t="s">
        <v>75</v>
      </c>
    </row>
    <row r="78" spans="1:21" x14ac:dyDescent="0.3">
      <c r="A78" s="25">
        <v>76</v>
      </c>
      <c r="B78" s="13" t="s">
        <v>2</v>
      </c>
      <c r="C78" s="13">
        <v>39790</v>
      </c>
      <c r="D78" s="13" t="s">
        <v>151</v>
      </c>
      <c r="E78" s="13" t="s">
        <v>32</v>
      </c>
      <c r="F78" s="13" t="s">
        <v>152</v>
      </c>
      <c r="G78" s="13">
        <v>7.1</v>
      </c>
      <c r="H78" s="26">
        <v>44398</v>
      </c>
      <c r="I78" s="26">
        <v>44415</v>
      </c>
      <c r="J78" s="13">
        <v>6</v>
      </c>
      <c r="K78" s="13">
        <v>2020</v>
      </c>
      <c r="L78" s="13" t="s">
        <v>35</v>
      </c>
      <c r="M78" s="13">
        <v>12</v>
      </c>
      <c r="N78" s="13">
        <v>0.40388888888888891</v>
      </c>
      <c r="O78" s="13">
        <v>4.8466666666666667</v>
      </c>
      <c r="P78" s="13">
        <v>18</v>
      </c>
      <c r="Q78" s="13">
        <v>0.26925925925925931</v>
      </c>
      <c r="R78" s="13">
        <v>0.66666666666666663</v>
      </c>
      <c r="S78" s="13">
        <v>5.9165186500888103</v>
      </c>
      <c r="T78" s="13">
        <f>IFERROR(VLOOKUP(B18,[1]!users_table[#All],4),"NA")</f>
        <v>8.4223826714801451</v>
      </c>
      <c r="U78" s="13" t="s">
        <v>70</v>
      </c>
    </row>
    <row r="79" spans="1:21" x14ac:dyDescent="0.3">
      <c r="A79" s="25">
        <v>77</v>
      </c>
      <c r="B79" s="13" t="s">
        <v>2</v>
      </c>
      <c r="C79" s="13">
        <v>39590</v>
      </c>
      <c r="D79" s="13" t="s">
        <v>153</v>
      </c>
      <c r="E79" s="13" t="s">
        <v>32</v>
      </c>
      <c r="F79" s="13" t="s">
        <v>154</v>
      </c>
      <c r="G79" s="13">
        <v>6.55</v>
      </c>
      <c r="H79" s="26">
        <v>43960</v>
      </c>
      <c r="I79" s="26">
        <v>43981</v>
      </c>
      <c r="J79" s="13">
        <v>7</v>
      </c>
      <c r="K79" s="13">
        <v>2019</v>
      </c>
      <c r="L79" s="13" t="s">
        <v>35</v>
      </c>
      <c r="M79" s="13">
        <v>12</v>
      </c>
      <c r="N79" s="13">
        <v>0.39444444444444438</v>
      </c>
      <c r="O79" s="13">
        <v>4.7333333333333334</v>
      </c>
      <c r="P79" s="13">
        <v>22</v>
      </c>
      <c r="Q79" s="13">
        <v>0.21515151515151509</v>
      </c>
      <c r="R79" s="13">
        <v>0.54545454545454541</v>
      </c>
      <c r="S79" s="13">
        <v>5.9165186500888103</v>
      </c>
      <c r="T79" s="13">
        <f>IFERROR(VLOOKUP(B19,[1]!users_table[#All],4),"NA")</f>
        <v>8.4223826714801451</v>
      </c>
      <c r="U79" s="13" t="s">
        <v>1014</v>
      </c>
    </row>
    <row r="80" spans="1:21" x14ac:dyDescent="0.3">
      <c r="A80" s="25">
        <v>78</v>
      </c>
      <c r="B80" s="13" t="s">
        <v>2</v>
      </c>
      <c r="C80" s="13">
        <v>39590</v>
      </c>
      <c r="D80" s="13" t="s">
        <v>153</v>
      </c>
      <c r="E80" s="13" t="s">
        <v>32</v>
      </c>
      <c r="F80" s="13" t="s">
        <v>154</v>
      </c>
      <c r="G80" s="13">
        <v>6.55</v>
      </c>
      <c r="H80" s="26">
        <v>43960</v>
      </c>
      <c r="I80" s="26">
        <v>43981</v>
      </c>
      <c r="J80" s="13">
        <v>7</v>
      </c>
      <c r="K80" s="13">
        <v>2019</v>
      </c>
      <c r="L80" s="13" t="s">
        <v>35</v>
      </c>
      <c r="M80" s="13">
        <v>12</v>
      </c>
      <c r="N80" s="13">
        <v>0.39444444444444438</v>
      </c>
      <c r="O80" s="13">
        <v>4.7333333333333334</v>
      </c>
      <c r="P80" s="13">
        <v>22</v>
      </c>
      <c r="Q80" s="13">
        <v>0.21515151515151509</v>
      </c>
      <c r="R80" s="13">
        <v>0.54545454545454541</v>
      </c>
      <c r="S80" s="13">
        <v>5.9165186500888103</v>
      </c>
      <c r="T80" s="13">
        <f>IFERROR(VLOOKUP(B19,[1]!users_table[#All],4),"NA")</f>
        <v>8.4223826714801451</v>
      </c>
      <c r="U80" s="13" t="s">
        <v>64</v>
      </c>
    </row>
    <row r="81" spans="1:21" x14ac:dyDescent="0.3">
      <c r="A81" s="25">
        <v>79</v>
      </c>
      <c r="B81" s="13" t="s">
        <v>2</v>
      </c>
      <c r="C81" s="13">
        <v>39590</v>
      </c>
      <c r="D81" s="13" t="s">
        <v>153</v>
      </c>
      <c r="E81" s="13" t="s">
        <v>32</v>
      </c>
      <c r="F81" s="13" t="s">
        <v>154</v>
      </c>
      <c r="G81" s="13">
        <v>6.55</v>
      </c>
      <c r="H81" s="26">
        <v>43960</v>
      </c>
      <c r="I81" s="26">
        <v>43981</v>
      </c>
      <c r="J81" s="13">
        <v>7</v>
      </c>
      <c r="K81" s="13">
        <v>2019</v>
      </c>
      <c r="L81" s="13" t="s">
        <v>35</v>
      </c>
      <c r="M81" s="13">
        <v>12</v>
      </c>
      <c r="N81" s="13">
        <v>0.39444444444444438</v>
      </c>
      <c r="O81" s="13">
        <v>4.7333333333333334</v>
      </c>
      <c r="P81" s="13">
        <v>22</v>
      </c>
      <c r="Q81" s="13">
        <v>0.21515151515151509</v>
      </c>
      <c r="R81" s="13">
        <v>0.54545454545454541</v>
      </c>
      <c r="S81" s="13">
        <v>5.9165186500888103</v>
      </c>
      <c r="T81" s="13">
        <f>IFERROR(VLOOKUP(B19,[1]!users_table[#All],4),"NA")</f>
        <v>8.4223826714801451</v>
      </c>
      <c r="U81" s="13" t="s">
        <v>1015</v>
      </c>
    </row>
    <row r="82" spans="1:21" x14ac:dyDescent="0.3">
      <c r="A82" s="25">
        <v>80</v>
      </c>
      <c r="B82" s="13" t="s">
        <v>2</v>
      </c>
      <c r="C82" s="13">
        <v>53</v>
      </c>
      <c r="D82" s="13" t="s">
        <v>155</v>
      </c>
      <c r="E82" s="13" t="s">
        <v>32</v>
      </c>
      <c r="F82" s="13" t="s">
        <v>37</v>
      </c>
      <c r="G82" s="13">
        <v>7.11</v>
      </c>
      <c r="H82" s="26">
        <v>43505</v>
      </c>
      <c r="I82" s="26">
        <v>43538</v>
      </c>
      <c r="J82" s="13">
        <v>3</v>
      </c>
      <c r="K82" s="13">
        <v>2002</v>
      </c>
      <c r="L82" s="13" t="s">
        <v>33</v>
      </c>
      <c r="M82" s="13">
        <v>24</v>
      </c>
      <c r="N82" s="13">
        <v>0.38527777777777777</v>
      </c>
      <c r="O82" s="13">
        <v>9.2466666666666661</v>
      </c>
      <c r="P82" s="13">
        <v>34</v>
      </c>
      <c r="Q82" s="13">
        <v>0.2719607843137255</v>
      </c>
      <c r="R82" s="13">
        <v>0.70588235294117652</v>
      </c>
      <c r="S82" s="13">
        <v>5.9165186500888103</v>
      </c>
      <c r="T82" s="13">
        <f>IFERROR(VLOOKUP(B20,[1]!users_table[#All],4),"NA")</f>
        <v>8.4223826714801451</v>
      </c>
      <c r="U82" s="13" t="s">
        <v>64</v>
      </c>
    </row>
    <row r="83" spans="1:21" x14ac:dyDescent="0.3">
      <c r="A83" s="25">
        <v>81</v>
      </c>
      <c r="B83" s="13" t="s">
        <v>2</v>
      </c>
      <c r="C83" s="13">
        <v>53</v>
      </c>
      <c r="D83" s="13" t="s">
        <v>155</v>
      </c>
      <c r="E83" s="13" t="s">
        <v>32</v>
      </c>
      <c r="F83" s="13" t="s">
        <v>37</v>
      </c>
      <c r="G83" s="13">
        <v>7.11</v>
      </c>
      <c r="H83" s="26">
        <v>43505</v>
      </c>
      <c r="I83" s="26">
        <v>43538</v>
      </c>
      <c r="J83" s="13">
        <v>3</v>
      </c>
      <c r="K83" s="13">
        <v>2002</v>
      </c>
      <c r="L83" s="13" t="s">
        <v>33</v>
      </c>
      <c r="M83" s="13">
        <v>24</v>
      </c>
      <c r="N83" s="13">
        <v>0.38527777777777777</v>
      </c>
      <c r="O83" s="13">
        <v>9.2466666666666661</v>
      </c>
      <c r="P83" s="13">
        <v>34</v>
      </c>
      <c r="Q83" s="13">
        <v>0.2719607843137255</v>
      </c>
      <c r="R83" s="13">
        <v>0.70588235294117652</v>
      </c>
      <c r="S83" s="13">
        <v>5.9165186500888103</v>
      </c>
      <c r="T83" s="13">
        <f>IFERROR(VLOOKUP(B20,[1]!users_table[#All],4),"NA")</f>
        <v>8.4223826714801451</v>
      </c>
      <c r="U83" s="13" t="s">
        <v>66</v>
      </c>
    </row>
    <row r="84" spans="1:21" x14ac:dyDescent="0.3">
      <c r="A84" s="25">
        <v>82</v>
      </c>
      <c r="B84" s="13" t="s">
        <v>2</v>
      </c>
      <c r="C84" s="13">
        <v>53</v>
      </c>
      <c r="D84" s="13" t="s">
        <v>155</v>
      </c>
      <c r="E84" s="13" t="s">
        <v>32</v>
      </c>
      <c r="F84" s="13" t="s">
        <v>37</v>
      </c>
      <c r="G84" s="13">
        <v>7.11</v>
      </c>
      <c r="H84" s="26">
        <v>43505</v>
      </c>
      <c r="I84" s="26">
        <v>43538</v>
      </c>
      <c r="J84" s="13">
        <v>3</v>
      </c>
      <c r="K84" s="13">
        <v>2002</v>
      </c>
      <c r="L84" s="13" t="s">
        <v>33</v>
      </c>
      <c r="M84" s="13">
        <v>24</v>
      </c>
      <c r="N84" s="13">
        <v>0.38527777777777777</v>
      </c>
      <c r="O84" s="13">
        <v>9.2466666666666661</v>
      </c>
      <c r="P84" s="13">
        <v>34</v>
      </c>
      <c r="Q84" s="13">
        <v>0.2719607843137255</v>
      </c>
      <c r="R84" s="13">
        <v>0.70588235294117652</v>
      </c>
      <c r="S84" s="13">
        <v>5.9165186500888103</v>
      </c>
      <c r="T84" s="13">
        <f>IFERROR(VLOOKUP(B20,[1]!users_table[#All],4),"NA")</f>
        <v>8.4223826714801451</v>
      </c>
      <c r="U84" s="13" t="s">
        <v>77</v>
      </c>
    </row>
    <row r="85" spans="1:21" x14ac:dyDescent="0.3">
      <c r="A85" s="25">
        <v>83</v>
      </c>
      <c r="B85" s="13" t="s">
        <v>2</v>
      </c>
      <c r="C85" s="13">
        <v>53</v>
      </c>
      <c r="D85" s="13" t="s">
        <v>155</v>
      </c>
      <c r="E85" s="13" t="s">
        <v>32</v>
      </c>
      <c r="F85" s="13" t="s">
        <v>37</v>
      </c>
      <c r="G85" s="13">
        <v>7.11</v>
      </c>
      <c r="H85" s="26">
        <v>43505</v>
      </c>
      <c r="I85" s="26">
        <v>43538</v>
      </c>
      <c r="J85" s="13">
        <v>3</v>
      </c>
      <c r="K85" s="13">
        <v>2002</v>
      </c>
      <c r="L85" s="13" t="s">
        <v>33</v>
      </c>
      <c r="M85" s="13">
        <v>24</v>
      </c>
      <c r="N85" s="13">
        <v>0.38527777777777777</v>
      </c>
      <c r="O85" s="13">
        <v>9.2466666666666661</v>
      </c>
      <c r="P85" s="13">
        <v>34</v>
      </c>
      <c r="Q85" s="13">
        <v>0.2719607843137255</v>
      </c>
      <c r="R85" s="13">
        <v>0.70588235294117652</v>
      </c>
      <c r="S85" s="13">
        <v>5.9165186500888103</v>
      </c>
      <c r="T85" s="13">
        <f>IFERROR(VLOOKUP(B20,[1]!users_table[#All],4),"NA")</f>
        <v>8.4223826714801451</v>
      </c>
      <c r="U85" s="13" t="s">
        <v>75</v>
      </c>
    </row>
    <row r="86" spans="1:21" x14ac:dyDescent="0.3">
      <c r="A86" s="25">
        <v>84</v>
      </c>
      <c r="B86" s="13" t="s">
        <v>2</v>
      </c>
      <c r="C86" s="13">
        <v>53</v>
      </c>
      <c r="D86" s="13" t="s">
        <v>155</v>
      </c>
      <c r="E86" s="13" t="s">
        <v>32</v>
      </c>
      <c r="F86" s="13" t="s">
        <v>37</v>
      </c>
      <c r="G86" s="13">
        <v>7.11</v>
      </c>
      <c r="H86" s="26">
        <v>43505</v>
      </c>
      <c r="I86" s="26">
        <v>43538</v>
      </c>
      <c r="J86" s="13">
        <v>3</v>
      </c>
      <c r="K86" s="13">
        <v>2002</v>
      </c>
      <c r="L86" s="13" t="s">
        <v>33</v>
      </c>
      <c r="M86" s="13">
        <v>24</v>
      </c>
      <c r="N86" s="13">
        <v>0.38527777777777777</v>
      </c>
      <c r="O86" s="13">
        <v>9.2466666666666661</v>
      </c>
      <c r="P86" s="13">
        <v>34</v>
      </c>
      <c r="Q86" s="13">
        <v>0.2719607843137255</v>
      </c>
      <c r="R86" s="13">
        <v>0.70588235294117652</v>
      </c>
      <c r="S86" s="13">
        <v>5.9165186500888103</v>
      </c>
      <c r="T86" s="13">
        <f>IFERROR(VLOOKUP(B20,[1]!users_table[#All],4),"NA")</f>
        <v>8.4223826714801451</v>
      </c>
      <c r="U86" s="13" t="s">
        <v>1016</v>
      </c>
    </row>
    <row r="87" spans="1:21" x14ac:dyDescent="0.3">
      <c r="A87" s="25">
        <v>85</v>
      </c>
      <c r="B87" s="13" t="s">
        <v>2</v>
      </c>
      <c r="C87" s="13">
        <v>394</v>
      </c>
      <c r="D87" s="13" t="s">
        <v>156</v>
      </c>
      <c r="E87" s="13" t="s">
        <v>32</v>
      </c>
      <c r="F87" s="13" t="s">
        <v>37</v>
      </c>
      <c r="G87" s="13">
        <v>7.12</v>
      </c>
      <c r="H87" s="26">
        <v>43542</v>
      </c>
      <c r="I87" s="26">
        <v>43555</v>
      </c>
      <c r="J87" s="13">
        <v>3</v>
      </c>
      <c r="K87" s="13">
        <v>2003</v>
      </c>
      <c r="L87" s="13" t="s">
        <v>35</v>
      </c>
      <c r="M87" s="13">
        <v>12</v>
      </c>
      <c r="N87" s="13">
        <v>0.38333333333333341</v>
      </c>
      <c r="O87" s="13">
        <v>4.6000000000000014</v>
      </c>
      <c r="P87" s="13">
        <v>14</v>
      </c>
      <c r="Q87" s="13">
        <v>0.32857142857142863</v>
      </c>
      <c r="R87" s="13">
        <v>0.8571428571428571</v>
      </c>
      <c r="S87" s="13">
        <v>5.9165186500888103</v>
      </c>
      <c r="T87" s="13">
        <f>IFERROR(VLOOKUP(B21,[1]!users_table[#All],4),"NA")</f>
        <v>8.4223826714801451</v>
      </c>
      <c r="U87" s="13" t="s">
        <v>64</v>
      </c>
    </row>
    <row r="88" spans="1:21" x14ac:dyDescent="0.3">
      <c r="A88" s="25">
        <v>86</v>
      </c>
      <c r="B88" s="13" t="s">
        <v>2</v>
      </c>
      <c r="C88" s="13">
        <v>394</v>
      </c>
      <c r="D88" s="13" t="s">
        <v>156</v>
      </c>
      <c r="E88" s="13" t="s">
        <v>32</v>
      </c>
      <c r="F88" s="13" t="s">
        <v>37</v>
      </c>
      <c r="G88" s="13">
        <v>7.12</v>
      </c>
      <c r="H88" s="26">
        <v>43542</v>
      </c>
      <c r="I88" s="26">
        <v>43555</v>
      </c>
      <c r="J88" s="13">
        <v>3</v>
      </c>
      <c r="K88" s="13">
        <v>2003</v>
      </c>
      <c r="L88" s="13" t="s">
        <v>35</v>
      </c>
      <c r="M88" s="13">
        <v>12</v>
      </c>
      <c r="N88" s="13">
        <v>0.38333333333333341</v>
      </c>
      <c r="O88" s="13">
        <v>4.6000000000000014</v>
      </c>
      <c r="P88" s="13">
        <v>14</v>
      </c>
      <c r="Q88" s="13">
        <v>0.32857142857142863</v>
      </c>
      <c r="R88" s="13">
        <v>0.8571428571428571</v>
      </c>
      <c r="S88" s="13">
        <v>5.9165186500888103</v>
      </c>
      <c r="T88" s="13">
        <f>IFERROR(VLOOKUP(B21,[1]!users_table[#All],4),"NA")</f>
        <v>8.4223826714801451</v>
      </c>
      <c r="U88" s="13" t="s">
        <v>66</v>
      </c>
    </row>
    <row r="89" spans="1:21" x14ac:dyDescent="0.3">
      <c r="A89" s="25">
        <v>87</v>
      </c>
      <c r="B89" s="13" t="s">
        <v>2</v>
      </c>
      <c r="C89" s="13">
        <v>394</v>
      </c>
      <c r="D89" s="13" t="s">
        <v>156</v>
      </c>
      <c r="E89" s="13" t="s">
        <v>32</v>
      </c>
      <c r="F89" s="13" t="s">
        <v>37</v>
      </c>
      <c r="G89" s="13">
        <v>7.12</v>
      </c>
      <c r="H89" s="26">
        <v>43542</v>
      </c>
      <c r="I89" s="26">
        <v>43555</v>
      </c>
      <c r="J89" s="13">
        <v>3</v>
      </c>
      <c r="K89" s="13">
        <v>2003</v>
      </c>
      <c r="L89" s="13" t="s">
        <v>35</v>
      </c>
      <c r="M89" s="13">
        <v>12</v>
      </c>
      <c r="N89" s="13">
        <v>0.38333333333333341</v>
      </c>
      <c r="O89" s="13">
        <v>4.6000000000000014</v>
      </c>
      <c r="P89" s="13">
        <v>14</v>
      </c>
      <c r="Q89" s="13">
        <v>0.32857142857142863</v>
      </c>
      <c r="R89" s="13">
        <v>0.8571428571428571</v>
      </c>
      <c r="S89" s="13">
        <v>5.9165186500888103</v>
      </c>
      <c r="T89" s="13">
        <f>IFERROR(VLOOKUP(B21,[1]!users_table[#All],4),"NA")</f>
        <v>8.4223826714801451</v>
      </c>
      <c r="U89" s="13" t="s">
        <v>77</v>
      </c>
    </row>
    <row r="90" spans="1:21" x14ac:dyDescent="0.3">
      <c r="A90" s="25">
        <v>88</v>
      </c>
      <c r="B90" s="13" t="s">
        <v>2</v>
      </c>
      <c r="C90" s="13">
        <v>394</v>
      </c>
      <c r="D90" s="13" t="s">
        <v>156</v>
      </c>
      <c r="E90" s="13" t="s">
        <v>32</v>
      </c>
      <c r="F90" s="13" t="s">
        <v>37</v>
      </c>
      <c r="G90" s="13">
        <v>7.12</v>
      </c>
      <c r="H90" s="26">
        <v>43542</v>
      </c>
      <c r="I90" s="26">
        <v>43555</v>
      </c>
      <c r="J90" s="13">
        <v>3</v>
      </c>
      <c r="K90" s="13">
        <v>2003</v>
      </c>
      <c r="L90" s="13" t="s">
        <v>35</v>
      </c>
      <c r="M90" s="13">
        <v>12</v>
      </c>
      <c r="N90" s="13">
        <v>0.38333333333333341</v>
      </c>
      <c r="O90" s="13">
        <v>4.6000000000000014</v>
      </c>
      <c r="P90" s="13">
        <v>14</v>
      </c>
      <c r="Q90" s="13">
        <v>0.32857142857142863</v>
      </c>
      <c r="R90" s="13">
        <v>0.8571428571428571</v>
      </c>
      <c r="S90" s="13">
        <v>5.9165186500888103</v>
      </c>
      <c r="T90" s="13">
        <f>IFERROR(VLOOKUP(B21,[1]!users_table[#All],4),"NA")</f>
        <v>8.4223826714801451</v>
      </c>
      <c r="U90" s="13" t="s">
        <v>75</v>
      </c>
    </row>
    <row r="91" spans="1:21" x14ac:dyDescent="0.3">
      <c r="A91" s="25">
        <v>89</v>
      </c>
      <c r="B91" s="13" t="s">
        <v>2</v>
      </c>
      <c r="C91" s="13">
        <v>394</v>
      </c>
      <c r="D91" s="13" t="s">
        <v>156</v>
      </c>
      <c r="E91" s="13" t="s">
        <v>32</v>
      </c>
      <c r="F91" s="13" t="s">
        <v>37</v>
      </c>
      <c r="G91" s="13">
        <v>7.12</v>
      </c>
      <c r="H91" s="26">
        <v>43542</v>
      </c>
      <c r="I91" s="26">
        <v>43555</v>
      </c>
      <c r="J91" s="13">
        <v>3</v>
      </c>
      <c r="K91" s="13">
        <v>2003</v>
      </c>
      <c r="L91" s="13" t="s">
        <v>35</v>
      </c>
      <c r="M91" s="13">
        <v>12</v>
      </c>
      <c r="N91" s="13">
        <v>0.38333333333333341</v>
      </c>
      <c r="O91" s="13">
        <v>4.6000000000000014</v>
      </c>
      <c r="P91" s="13">
        <v>14</v>
      </c>
      <c r="Q91" s="13">
        <v>0.32857142857142863</v>
      </c>
      <c r="R91" s="13">
        <v>0.8571428571428571</v>
      </c>
      <c r="S91" s="13">
        <v>5.9165186500888103</v>
      </c>
      <c r="T91" s="13">
        <f>IFERROR(VLOOKUP(B21,[1]!users_table[#All],4),"NA")</f>
        <v>8.4223826714801451</v>
      </c>
      <c r="U91" s="13" t="s">
        <v>1016</v>
      </c>
    </row>
    <row r="92" spans="1:21" x14ac:dyDescent="0.3">
      <c r="A92" s="25">
        <v>90</v>
      </c>
      <c r="B92" s="13" t="s">
        <v>2</v>
      </c>
      <c r="C92" s="13">
        <v>50655</v>
      </c>
      <c r="D92" s="13" t="s">
        <v>157</v>
      </c>
      <c r="E92" s="13" t="s">
        <v>158</v>
      </c>
      <c r="F92" s="13" t="s">
        <v>29</v>
      </c>
      <c r="G92" s="13">
        <v>6.93</v>
      </c>
      <c r="H92" s="26">
        <v>44991</v>
      </c>
      <c r="I92" s="26">
        <v>44991</v>
      </c>
      <c r="J92" s="13">
        <v>6</v>
      </c>
      <c r="K92" s="13">
        <v>2021</v>
      </c>
      <c r="L92" s="13" t="s">
        <v>35</v>
      </c>
      <c r="M92" s="13">
        <v>1</v>
      </c>
      <c r="N92" s="13">
        <v>7.5833333333333336E-2</v>
      </c>
      <c r="O92" s="13">
        <v>7.5833333333333336E-2</v>
      </c>
      <c r="P92" s="13">
        <v>1</v>
      </c>
      <c r="Q92" s="13">
        <v>7.5833333333333336E-2</v>
      </c>
      <c r="R92" s="13">
        <v>1</v>
      </c>
      <c r="S92" s="13">
        <v>5.9165186500888103</v>
      </c>
      <c r="T92" s="13">
        <f>IFERROR(VLOOKUP(B22,[1]!users_table[#All],4),"NA")</f>
        <v>8.4223826714801451</v>
      </c>
      <c r="U92" s="13" t="s">
        <v>74</v>
      </c>
    </row>
    <row r="93" spans="1:21" x14ac:dyDescent="0.3">
      <c r="A93" s="25">
        <v>91</v>
      </c>
      <c r="B93" s="13" t="s">
        <v>2</v>
      </c>
      <c r="C93" s="13">
        <v>50748</v>
      </c>
      <c r="D93" s="13" t="s">
        <v>159</v>
      </c>
      <c r="E93" s="13" t="s">
        <v>158</v>
      </c>
      <c r="F93" s="13" t="s">
        <v>44</v>
      </c>
      <c r="G93" s="13">
        <v>5.62</v>
      </c>
      <c r="H93" s="26">
        <v>44731</v>
      </c>
      <c r="I93" s="26">
        <v>44731</v>
      </c>
      <c r="J93" s="13">
        <v>4</v>
      </c>
      <c r="K93" s="13">
        <v>2021</v>
      </c>
      <c r="L93" s="13" t="s">
        <v>33</v>
      </c>
      <c r="M93" s="13">
        <v>1</v>
      </c>
      <c r="N93" s="13">
        <v>5.5555555555555552E-2</v>
      </c>
      <c r="O93" s="13">
        <v>5.5555555555555552E-2</v>
      </c>
      <c r="P93" s="13">
        <v>1</v>
      </c>
      <c r="Q93" s="13">
        <v>5.5555555555555552E-2</v>
      </c>
      <c r="R93" s="13">
        <v>1</v>
      </c>
      <c r="S93" s="13">
        <v>5.9165186500888103</v>
      </c>
      <c r="T93" s="13">
        <f>IFERROR(VLOOKUP(B23,[1]!users_table[#All],4),"NA")</f>
        <v>8.4223826714801451</v>
      </c>
      <c r="U93" s="13" t="s">
        <v>1017</v>
      </c>
    </row>
    <row r="94" spans="1:21" x14ac:dyDescent="0.3">
      <c r="A94" s="25">
        <v>92</v>
      </c>
      <c r="B94" s="13" t="s">
        <v>2</v>
      </c>
      <c r="C94" s="13">
        <v>50748</v>
      </c>
      <c r="D94" s="13" t="s">
        <v>159</v>
      </c>
      <c r="E94" s="13" t="s">
        <v>158</v>
      </c>
      <c r="F94" s="13" t="s">
        <v>44</v>
      </c>
      <c r="G94" s="13">
        <v>5.62</v>
      </c>
      <c r="H94" s="26">
        <v>44731</v>
      </c>
      <c r="I94" s="26">
        <v>44731</v>
      </c>
      <c r="J94" s="13">
        <v>4</v>
      </c>
      <c r="K94" s="13">
        <v>2021</v>
      </c>
      <c r="L94" s="13" t="s">
        <v>33</v>
      </c>
      <c r="M94" s="13">
        <v>1</v>
      </c>
      <c r="N94" s="13">
        <v>5.5555555555555552E-2</v>
      </c>
      <c r="O94" s="13">
        <v>5.5555555555555552E-2</v>
      </c>
      <c r="P94" s="13">
        <v>1</v>
      </c>
      <c r="Q94" s="13">
        <v>5.5555555555555552E-2</v>
      </c>
      <c r="R94" s="13">
        <v>1</v>
      </c>
      <c r="S94" s="13">
        <v>5.9165186500888103</v>
      </c>
      <c r="T94" s="13">
        <f>IFERROR(VLOOKUP(B23,[1]!users_table[#All],4),"NA")</f>
        <v>8.4223826714801451</v>
      </c>
      <c r="U94" s="13" t="s">
        <v>74</v>
      </c>
    </row>
    <row r="95" spans="1:21" x14ac:dyDescent="0.3">
      <c r="A95" s="25">
        <v>93</v>
      </c>
      <c r="B95" s="13" t="s">
        <v>2</v>
      </c>
      <c r="C95" s="13">
        <v>48553</v>
      </c>
      <c r="D95" s="13" t="s">
        <v>160</v>
      </c>
      <c r="E95" s="13" t="s">
        <v>32</v>
      </c>
      <c r="F95" s="13" t="s">
        <v>154</v>
      </c>
      <c r="G95" s="13">
        <v>7.7</v>
      </c>
      <c r="H95" s="26">
        <v>45013</v>
      </c>
      <c r="I95" s="26">
        <v>45037</v>
      </c>
      <c r="J95" s="13">
        <v>7</v>
      </c>
      <c r="K95" s="13">
        <v>2022</v>
      </c>
      <c r="L95" s="13" t="s">
        <v>30</v>
      </c>
      <c r="M95" s="13">
        <v>12</v>
      </c>
      <c r="N95" s="13">
        <v>0.39444444444444438</v>
      </c>
      <c r="O95" s="13">
        <v>4.7333333333333334</v>
      </c>
      <c r="P95" s="13">
        <v>25</v>
      </c>
      <c r="Q95" s="13">
        <v>0.1893333333333333</v>
      </c>
      <c r="R95" s="13">
        <v>0.48</v>
      </c>
      <c r="S95" s="13">
        <v>5.9165186500888103</v>
      </c>
      <c r="T95" s="13">
        <f>IFERROR(VLOOKUP(B24,[1]!users_table[#All],4),"NA")</f>
        <v>8.4223826714801451</v>
      </c>
      <c r="U95" s="13" t="s">
        <v>1018</v>
      </c>
    </row>
    <row r="96" spans="1:21" x14ac:dyDescent="0.3">
      <c r="A96" s="25">
        <v>94</v>
      </c>
      <c r="B96" s="13" t="s">
        <v>2</v>
      </c>
      <c r="C96" s="13">
        <v>48553</v>
      </c>
      <c r="D96" s="13" t="s">
        <v>160</v>
      </c>
      <c r="E96" s="13" t="s">
        <v>32</v>
      </c>
      <c r="F96" s="13" t="s">
        <v>154</v>
      </c>
      <c r="G96" s="13">
        <v>7.7</v>
      </c>
      <c r="H96" s="26">
        <v>45013</v>
      </c>
      <c r="I96" s="26">
        <v>45037</v>
      </c>
      <c r="J96" s="13">
        <v>7</v>
      </c>
      <c r="K96" s="13">
        <v>2022</v>
      </c>
      <c r="L96" s="13" t="s">
        <v>30</v>
      </c>
      <c r="M96" s="13">
        <v>12</v>
      </c>
      <c r="N96" s="13">
        <v>0.39444444444444438</v>
      </c>
      <c r="O96" s="13">
        <v>4.7333333333333334</v>
      </c>
      <c r="P96" s="13">
        <v>25</v>
      </c>
      <c r="Q96" s="13">
        <v>0.1893333333333333</v>
      </c>
      <c r="R96" s="13">
        <v>0.48</v>
      </c>
      <c r="S96" s="13">
        <v>5.9165186500888103</v>
      </c>
      <c r="T96" s="13">
        <f>IFERROR(VLOOKUP(B24,[1]!users_table[#All],4),"NA")</f>
        <v>8.4223826714801451</v>
      </c>
      <c r="U96" s="13" t="s">
        <v>70</v>
      </c>
    </row>
    <row r="97" spans="1:21" x14ac:dyDescent="0.3">
      <c r="A97" s="25">
        <v>95</v>
      </c>
      <c r="B97" s="13" t="s">
        <v>2</v>
      </c>
      <c r="C97" s="13">
        <v>48553</v>
      </c>
      <c r="D97" s="13" t="s">
        <v>160</v>
      </c>
      <c r="E97" s="13" t="s">
        <v>32</v>
      </c>
      <c r="F97" s="13" t="s">
        <v>154</v>
      </c>
      <c r="G97" s="13">
        <v>7.7</v>
      </c>
      <c r="H97" s="26">
        <v>45013</v>
      </c>
      <c r="I97" s="26">
        <v>45037</v>
      </c>
      <c r="J97" s="13">
        <v>7</v>
      </c>
      <c r="K97" s="13">
        <v>2022</v>
      </c>
      <c r="L97" s="13" t="s">
        <v>30</v>
      </c>
      <c r="M97" s="13">
        <v>12</v>
      </c>
      <c r="N97" s="13">
        <v>0.39444444444444438</v>
      </c>
      <c r="O97" s="13">
        <v>4.7333333333333334</v>
      </c>
      <c r="P97" s="13">
        <v>25</v>
      </c>
      <c r="Q97" s="13">
        <v>0.1893333333333333</v>
      </c>
      <c r="R97" s="13">
        <v>0.48</v>
      </c>
      <c r="S97" s="13">
        <v>5.9165186500888103</v>
      </c>
      <c r="T97" s="13">
        <f>IFERROR(VLOOKUP(B24,[1]!users_table[#All],4),"NA")</f>
        <v>8.4223826714801451</v>
      </c>
      <c r="U97" s="13" t="s">
        <v>69</v>
      </c>
    </row>
    <row r="98" spans="1:21" x14ac:dyDescent="0.3">
      <c r="A98" s="25">
        <v>96</v>
      </c>
      <c r="B98" s="13" t="s">
        <v>2</v>
      </c>
      <c r="C98" s="13">
        <v>41433</v>
      </c>
      <c r="D98" s="13" t="s">
        <v>161</v>
      </c>
      <c r="E98" s="13" t="s">
        <v>32</v>
      </c>
      <c r="F98" s="13" t="s">
        <v>29</v>
      </c>
      <c r="G98" s="13">
        <v>7.6</v>
      </c>
      <c r="H98" s="26">
        <v>44411</v>
      </c>
      <c r="I98" s="26">
        <v>44424</v>
      </c>
      <c r="J98" s="13">
        <v>9</v>
      </c>
      <c r="K98" s="13">
        <v>2020</v>
      </c>
      <c r="L98" s="13" t="s">
        <v>35</v>
      </c>
      <c r="M98" s="13">
        <v>12</v>
      </c>
      <c r="N98" s="13">
        <v>0.40805555555555562</v>
      </c>
      <c r="O98" s="13">
        <v>4.8966666666666674</v>
      </c>
      <c r="P98" s="13">
        <v>14</v>
      </c>
      <c r="Q98" s="13">
        <v>0.34976190476190477</v>
      </c>
      <c r="R98" s="13">
        <v>0.8571428571428571</v>
      </c>
      <c r="S98" s="13">
        <v>5.9165186500888103</v>
      </c>
      <c r="T98" s="13">
        <f>IFERROR(VLOOKUP(B25,[1]!users_table[#All],4),"NA")</f>
        <v>8.4223826714801451</v>
      </c>
      <c r="U98" s="13" t="s">
        <v>65</v>
      </c>
    </row>
    <row r="99" spans="1:21" x14ac:dyDescent="0.3">
      <c r="A99" s="25">
        <v>97</v>
      </c>
      <c r="B99" s="13" t="s">
        <v>2</v>
      </c>
      <c r="C99" s="13">
        <v>41433</v>
      </c>
      <c r="D99" s="13" t="s">
        <v>161</v>
      </c>
      <c r="E99" s="13" t="s">
        <v>32</v>
      </c>
      <c r="F99" s="13" t="s">
        <v>29</v>
      </c>
      <c r="G99" s="13">
        <v>7.6</v>
      </c>
      <c r="H99" s="26">
        <v>44411</v>
      </c>
      <c r="I99" s="26">
        <v>44424</v>
      </c>
      <c r="J99" s="13">
        <v>9</v>
      </c>
      <c r="K99" s="13">
        <v>2020</v>
      </c>
      <c r="L99" s="13" t="s">
        <v>35</v>
      </c>
      <c r="M99" s="13">
        <v>12</v>
      </c>
      <c r="N99" s="13">
        <v>0.40805555555555562</v>
      </c>
      <c r="O99" s="13">
        <v>4.8966666666666674</v>
      </c>
      <c r="P99" s="13">
        <v>14</v>
      </c>
      <c r="Q99" s="13">
        <v>0.34976190476190477</v>
      </c>
      <c r="R99" s="13">
        <v>0.8571428571428571</v>
      </c>
      <c r="S99" s="13">
        <v>5.9165186500888103</v>
      </c>
      <c r="T99" s="13">
        <f>IFERROR(VLOOKUP(B25,[1]!users_table[#All],4),"NA")</f>
        <v>8.4223826714801451</v>
      </c>
      <c r="U99" s="13" t="s">
        <v>1019</v>
      </c>
    </row>
    <row r="100" spans="1:21" x14ac:dyDescent="0.3">
      <c r="A100" s="25">
        <v>98</v>
      </c>
      <c r="B100" s="13" t="s">
        <v>2</v>
      </c>
      <c r="C100" s="13">
        <v>41433</v>
      </c>
      <c r="D100" s="13" t="s">
        <v>161</v>
      </c>
      <c r="E100" s="13" t="s">
        <v>32</v>
      </c>
      <c r="F100" s="13" t="s">
        <v>29</v>
      </c>
      <c r="G100" s="13">
        <v>7.6</v>
      </c>
      <c r="H100" s="26">
        <v>44411</v>
      </c>
      <c r="I100" s="26">
        <v>44424</v>
      </c>
      <c r="J100" s="13">
        <v>9</v>
      </c>
      <c r="K100" s="13">
        <v>2020</v>
      </c>
      <c r="L100" s="13" t="s">
        <v>35</v>
      </c>
      <c r="M100" s="13">
        <v>12</v>
      </c>
      <c r="N100" s="13">
        <v>0.40805555555555562</v>
      </c>
      <c r="O100" s="13">
        <v>4.8966666666666674</v>
      </c>
      <c r="P100" s="13">
        <v>14</v>
      </c>
      <c r="Q100" s="13">
        <v>0.34976190476190477</v>
      </c>
      <c r="R100" s="13">
        <v>0.8571428571428571</v>
      </c>
      <c r="S100" s="13">
        <v>5.9165186500888103</v>
      </c>
      <c r="T100" s="13">
        <f>IFERROR(VLOOKUP(B25,[1]!users_table[#All],4),"NA")</f>
        <v>8.4223826714801451</v>
      </c>
      <c r="U100" s="13" t="s">
        <v>81</v>
      </c>
    </row>
    <row r="101" spans="1:21" x14ac:dyDescent="0.3">
      <c r="A101" s="25">
        <v>99</v>
      </c>
      <c r="B101" s="13" t="s">
        <v>2</v>
      </c>
      <c r="C101" s="13">
        <v>41433</v>
      </c>
      <c r="D101" s="13" t="s">
        <v>161</v>
      </c>
      <c r="E101" s="13" t="s">
        <v>32</v>
      </c>
      <c r="F101" s="13" t="s">
        <v>29</v>
      </c>
      <c r="G101" s="13">
        <v>7.6</v>
      </c>
      <c r="H101" s="26">
        <v>44411</v>
      </c>
      <c r="I101" s="26">
        <v>44424</v>
      </c>
      <c r="J101" s="13">
        <v>9</v>
      </c>
      <c r="K101" s="13">
        <v>2020</v>
      </c>
      <c r="L101" s="13" t="s">
        <v>35</v>
      </c>
      <c r="M101" s="13">
        <v>12</v>
      </c>
      <c r="N101" s="13">
        <v>0.40805555555555562</v>
      </c>
      <c r="O101" s="13">
        <v>4.8966666666666674</v>
      </c>
      <c r="P101" s="13">
        <v>14</v>
      </c>
      <c r="Q101" s="13">
        <v>0.34976190476190477</v>
      </c>
      <c r="R101" s="13">
        <v>0.8571428571428571</v>
      </c>
      <c r="S101" s="13">
        <v>5.9165186500888103</v>
      </c>
      <c r="T101" s="13">
        <f>IFERROR(VLOOKUP(B25,[1]!users_table[#All],4),"NA")</f>
        <v>8.4223826714801451</v>
      </c>
      <c r="U101" s="13" t="s">
        <v>62</v>
      </c>
    </row>
    <row r="102" spans="1:21" x14ac:dyDescent="0.3">
      <c r="A102" s="25">
        <v>100</v>
      </c>
      <c r="B102" s="13" t="s">
        <v>2</v>
      </c>
      <c r="C102" s="13">
        <v>1177</v>
      </c>
      <c r="D102" s="13" t="s">
        <v>162</v>
      </c>
      <c r="E102" s="13" t="s">
        <v>52</v>
      </c>
      <c r="F102" s="13" t="s">
        <v>37</v>
      </c>
      <c r="G102" s="13">
        <v>6.72</v>
      </c>
      <c r="H102" s="26">
        <v>44149</v>
      </c>
      <c r="I102" s="26">
        <v>44153</v>
      </c>
      <c r="J102" s="13">
        <v>5</v>
      </c>
      <c r="K102" s="13">
        <v>2001</v>
      </c>
      <c r="L102" s="13" t="s">
        <v>33</v>
      </c>
      <c r="M102" s="13">
        <v>4</v>
      </c>
      <c r="N102" s="13">
        <v>0.47083333333333333</v>
      </c>
      <c r="O102" s="13">
        <v>1.8833333333333331</v>
      </c>
      <c r="P102" s="13">
        <v>5</v>
      </c>
      <c r="Q102" s="13">
        <v>0.37666666666666659</v>
      </c>
      <c r="R102" s="13">
        <v>0.8</v>
      </c>
      <c r="S102" s="13">
        <v>5.9165186500888103</v>
      </c>
      <c r="T102" s="13">
        <f>IFERROR(VLOOKUP(B26,[1]!users_table[#All],4),"NA")</f>
        <v>8.4223826714801451</v>
      </c>
      <c r="U102" s="13" t="s">
        <v>1020</v>
      </c>
    </row>
    <row r="103" spans="1:21" x14ac:dyDescent="0.3">
      <c r="A103" s="25">
        <v>101</v>
      </c>
      <c r="B103" s="13" t="s">
        <v>2</v>
      </c>
      <c r="C103" s="13">
        <v>1177</v>
      </c>
      <c r="D103" s="13" t="s">
        <v>162</v>
      </c>
      <c r="E103" s="13" t="s">
        <v>52</v>
      </c>
      <c r="F103" s="13" t="s">
        <v>37</v>
      </c>
      <c r="G103" s="13">
        <v>6.72</v>
      </c>
      <c r="H103" s="26">
        <v>44149</v>
      </c>
      <c r="I103" s="26">
        <v>44153</v>
      </c>
      <c r="J103" s="13">
        <v>5</v>
      </c>
      <c r="K103" s="13">
        <v>2001</v>
      </c>
      <c r="L103" s="13" t="s">
        <v>33</v>
      </c>
      <c r="M103" s="13">
        <v>4</v>
      </c>
      <c r="N103" s="13">
        <v>0.47083333333333333</v>
      </c>
      <c r="O103" s="13">
        <v>1.8833333333333331</v>
      </c>
      <c r="P103" s="13">
        <v>5</v>
      </c>
      <c r="Q103" s="13">
        <v>0.37666666666666659</v>
      </c>
      <c r="R103" s="13">
        <v>0.8</v>
      </c>
      <c r="S103" s="13">
        <v>5.9165186500888103</v>
      </c>
      <c r="T103" s="13">
        <f>IFERROR(VLOOKUP(B26,[1]!users_table[#All],4),"NA")</f>
        <v>8.4223826714801451</v>
      </c>
      <c r="U103" s="13" t="s">
        <v>78</v>
      </c>
    </row>
    <row r="104" spans="1:21" x14ac:dyDescent="0.3">
      <c r="A104" s="25">
        <v>102</v>
      </c>
      <c r="B104" s="13" t="s">
        <v>2</v>
      </c>
      <c r="C104" s="13">
        <v>1177</v>
      </c>
      <c r="D104" s="13" t="s">
        <v>162</v>
      </c>
      <c r="E104" s="13" t="s">
        <v>52</v>
      </c>
      <c r="F104" s="13" t="s">
        <v>37</v>
      </c>
      <c r="G104" s="13">
        <v>6.72</v>
      </c>
      <c r="H104" s="26">
        <v>44149</v>
      </c>
      <c r="I104" s="26">
        <v>44153</v>
      </c>
      <c r="J104" s="13">
        <v>5</v>
      </c>
      <c r="K104" s="13">
        <v>2001</v>
      </c>
      <c r="L104" s="13" t="s">
        <v>33</v>
      </c>
      <c r="M104" s="13">
        <v>4</v>
      </c>
      <c r="N104" s="13">
        <v>0.47083333333333333</v>
      </c>
      <c r="O104" s="13">
        <v>1.8833333333333331</v>
      </c>
      <c r="P104" s="13">
        <v>5</v>
      </c>
      <c r="Q104" s="13">
        <v>0.37666666666666659</v>
      </c>
      <c r="R104" s="13">
        <v>0.8</v>
      </c>
      <c r="S104" s="13">
        <v>5.9165186500888103</v>
      </c>
      <c r="T104" s="7">
        <f>IFERROR(VLOOKUP(B26,[1]!users_table[#All],4),"NA")</f>
        <v>8.4223826714801451</v>
      </c>
      <c r="U104" s="7" t="s">
        <v>70</v>
      </c>
    </row>
    <row r="105" spans="1:21" x14ac:dyDescent="0.3">
      <c r="A105" s="25">
        <v>103</v>
      </c>
      <c r="B105" s="13" t="s">
        <v>2</v>
      </c>
      <c r="C105" s="13">
        <v>1177</v>
      </c>
      <c r="D105" s="13" t="s">
        <v>162</v>
      </c>
      <c r="E105" s="13" t="s">
        <v>52</v>
      </c>
      <c r="F105" s="13" t="s">
        <v>37</v>
      </c>
      <c r="G105" s="13">
        <v>6.72</v>
      </c>
      <c r="H105" s="26">
        <v>44149</v>
      </c>
      <c r="I105" s="26">
        <v>44153</v>
      </c>
      <c r="J105" s="13">
        <v>5</v>
      </c>
      <c r="K105" s="13">
        <v>2001</v>
      </c>
      <c r="L105" s="13" t="s">
        <v>33</v>
      </c>
      <c r="M105" s="13">
        <v>4</v>
      </c>
      <c r="N105" s="13">
        <v>0.47083333333333333</v>
      </c>
      <c r="O105" s="13">
        <v>1.8833333333333331</v>
      </c>
      <c r="P105" s="13">
        <v>5</v>
      </c>
      <c r="Q105" s="13">
        <v>0.37666666666666659</v>
      </c>
      <c r="R105" s="13">
        <v>0.8</v>
      </c>
      <c r="S105" s="13">
        <v>5.9165186500888103</v>
      </c>
      <c r="T105" s="13">
        <f>IFERROR(VLOOKUP(B26,[1]!users_table[#All],4),"NA")</f>
        <v>8.4223826714801451</v>
      </c>
      <c r="U105" s="13" t="s">
        <v>62</v>
      </c>
    </row>
    <row r="106" spans="1:21" x14ac:dyDescent="0.3">
      <c r="A106" s="25">
        <v>104</v>
      </c>
      <c r="B106" s="13" t="s">
        <v>2</v>
      </c>
      <c r="C106" s="13">
        <v>40517</v>
      </c>
      <c r="D106" s="13" t="s">
        <v>163</v>
      </c>
      <c r="E106" s="13" t="s">
        <v>50</v>
      </c>
      <c r="F106" s="13" t="s">
        <v>29</v>
      </c>
      <c r="G106" s="13">
        <v>5.88</v>
      </c>
      <c r="H106" s="26">
        <v>44042</v>
      </c>
      <c r="I106" s="26">
        <v>44042</v>
      </c>
      <c r="J106" s="13">
        <v>5</v>
      </c>
      <c r="K106" s="13">
        <v>2019</v>
      </c>
      <c r="L106" s="13" t="s">
        <v>35</v>
      </c>
      <c r="M106" s="13">
        <v>1</v>
      </c>
      <c r="N106" s="13">
        <v>0.1166666666666667</v>
      </c>
      <c r="O106" s="13">
        <v>0.1166666666666667</v>
      </c>
      <c r="P106" s="13">
        <v>1</v>
      </c>
      <c r="Q106" s="13">
        <v>0.1166666666666667</v>
      </c>
      <c r="R106" s="13">
        <v>1</v>
      </c>
      <c r="S106" s="13">
        <v>5.9165186500888103</v>
      </c>
      <c r="T106" s="7">
        <f>IFERROR(VLOOKUP(B27,[1]!users_table[#All],4),"NA")</f>
        <v>8.4223826714801451</v>
      </c>
      <c r="U106" s="7" t="s">
        <v>66</v>
      </c>
    </row>
    <row r="107" spans="1:21" x14ac:dyDescent="0.3">
      <c r="A107" s="25">
        <v>105</v>
      </c>
      <c r="B107" s="13" t="s">
        <v>2</v>
      </c>
      <c r="C107" s="13">
        <v>40517</v>
      </c>
      <c r="D107" s="13" t="s">
        <v>163</v>
      </c>
      <c r="E107" s="13" t="s">
        <v>50</v>
      </c>
      <c r="F107" s="13" t="s">
        <v>29</v>
      </c>
      <c r="G107" s="13">
        <v>5.88</v>
      </c>
      <c r="H107" s="26">
        <v>44042</v>
      </c>
      <c r="I107" s="26">
        <v>44042</v>
      </c>
      <c r="J107" s="13">
        <v>5</v>
      </c>
      <c r="K107" s="13">
        <v>2019</v>
      </c>
      <c r="L107" s="13" t="s">
        <v>35</v>
      </c>
      <c r="M107" s="13">
        <v>1</v>
      </c>
      <c r="N107" s="13">
        <v>0.1166666666666667</v>
      </c>
      <c r="O107" s="13">
        <v>0.1166666666666667</v>
      </c>
      <c r="P107" s="13">
        <v>1</v>
      </c>
      <c r="Q107" s="13">
        <v>0.1166666666666667</v>
      </c>
      <c r="R107" s="13">
        <v>1</v>
      </c>
      <c r="S107" s="13">
        <v>5.9165186500888103</v>
      </c>
      <c r="T107" s="13">
        <f>IFERROR(VLOOKUP(B27,[1]!users_table[#All],4),"NA")</f>
        <v>8.4223826714801451</v>
      </c>
      <c r="U107" s="13" t="s">
        <v>62</v>
      </c>
    </row>
    <row r="108" spans="1:21" x14ac:dyDescent="0.3">
      <c r="A108" s="25">
        <v>106</v>
      </c>
      <c r="B108" s="13" t="s">
        <v>2</v>
      </c>
      <c r="C108" s="13">
        <v>22415</v>
      </c>
      <c r="D108" s="13" t="s">
        <v>164</v>
      </c>
      <c r="E108" s="13" t="s">
        <v>158</v>
      </c>
      <c r="F108" s="13" t="s">
        <v>29</v>
      </c>
      <c r="G108" s="13">
        <v>4.4000000000000004</v>
      </c>
      <c r="H108" s="26">
        <v>44120</v>
      </c>
      <c r="I108" s="26">
        <v>44120</v>
      </c>
      <c r="J108" s="13">
        <v>4</v>
      </c>
      <c r="K108" s="13">
        <v>2001</v>
      </c>
      <c r="L108" s="13" t="s">
        <v>30</v>
      </c>
      <c r="M108" s="13">
        <v>1</v>
      </c>
      <c r="N108" s="13">
        <v>2.9166666666666671E-2</v>
      </c>
      <c r="O108" s="13">
        <v>2.9166666666666671E-2</v>
      </c>
      <c r="P108" s="13">
        <v>1</v>
      </c>
      <c r="Q108" s="13">
        <v>2.9166666666666671E-2</v>
      </c>
      <c r="R108" s="13">
        <v>1</v>
      </c>
      <c r="S108" s="13">
        <v>5.9165186500888103</v>
      </c>
      <c r="T108" s="7">
        <f>IFERROR(VLOOKUP(B28,[1]!users_table[#All],4),"NA")</f>
        <v>8.4223826714801451</v>
      </c>
      <c r="U108" s="7" t="s">
        <v>60</v>
      </c>
    </row>
    <row r="109" spans="1:21" x14ac:dyDescent="0.3">
      <c r="A109" s="25">
        <v>107</v>
      </c>
      <c r="B109" s="13" t="s">
        <v>2</v>
      </c>
      <c r="C109" s="13">
        <v>22415</v>
      </c>
      <c r="D109" s="13" t="s">
        <v>164</v>
      </c>
      <c r="E109" s="13" t="s">
        <v>158</v>
      </c>
      <c r="F109" s="13" t="s">
        <v>29</v>
      </c>
      <c r="G109" s="13">
        <v>4.4000000000000004</v>
      </c>
      <c r="H109" s="26">
        <v>44120</v>
      </c>
      <c r="I109" s="26">
        <v>44120</v>
      </c>
      <c r="J109" s="13">
        <v>4</v>
      </c>
      <c r="K109" s="13">
        <v>2001</v>
      </c>
      <c r="L109" s="13" t="s">
        <v>30</v>
      </c>
      <c r="M109" s="13">
        <v>1</v>
      </c>
      <c r="N109" s="13">
        <v>2.9166666666666671E-2</v>
      </c>
      <c r="O109" s="13">
        <v>2.9166666666666671E-2</v>
      </c>
      <c r="P109" s="13">
        <v>1</v>
      </c>
      <c r="Q109" s="13">
        <v>2.9166666666666671E-2</v>
      </c>
      <c r="R109" s="13">
        <v>1</v>
      </c>
      <c r="S109" s="13">
        <v>5.9165186500888103</v>
      </c>
      <c r="T109" s="13">
        <f>IFERROR(VLOOKUP(B28,[1]!users_table[#All],4),"NA")</f>
        <v>8.4223826714801451</v>
      </c>
      <c r="U109" s="13" t="s">
        <v>74</v>
      </c>
    </row>
    <row r="110" spans="1:21" x14ac:dyDescent="0.3">
      <c r="A110" s="25">
        <v>108</v>
      </c>
      <c r="B110" s="13" t="s">
        <v>2</v>
      </c>
      <c r="C110" s="13">
        <v>40532</v>
      </c>
      <c r="D110" s="13" t="s">
        <v>165</v>
      </c>
      <c r="E110" s="13" t="s">
        <v>32</v>
      </c>
      <c r="F110" s="13" t="s">
        <v>29</v>
      </c>
      <c r="G110" s="13">
        <v>7.26</v>
      </c>
      <c r="H110" s="26">
        <v>44173</v>
      </c>
      <c r="I110" s="26">
        <v>44194</v>
      </c>
      <c r="J110" s="13">
        <v>7</v>
      </c>
      <c r="K110" s="13">
        <v>2020</v>
      </c>
      <c r="L110" s="13" t="s">
        <v>33</v>
      </c>
      <c r="M110" s="13">
        <v>13</v>
      </c>
      <c r="N110" s="13">
        <v>0.3972222222222222</v>
      </c>
      <c r="O110" s="13">
        <v>5.1638888888888888</v>
      </c>
      <c r="P110" s="13">
        <v>22</v>
      </c>
      <c r="Q110" s="13">
        <v>0.23472222222222219</v>
      </c>
      <c r="R110" s="13">
        <v>0.59090909090909094</v>
      </c>
      <c r="S110" s="13">
        <v>5.9165186500888103</v>
      </c>
      <c r="T110" s="13">
        <f>IFERROR(VLOOKUP(B29,[1]!users_table[#All],4),"NA")</f>
        <v>8.4223826714801451</v>
      </c>
      <c r="U110" s="13" t="s">
        <v>1019</v>
      </c>
    </row>
    <row r="111" spans="1:21" x14ac:dyDescent="0.3">
      <c r="A111" s="25">
        <v>109</v>
      </c>
      <c r="B111" s="13" t="s">
        <v>2</v>
      </c>
      <c r="C111" s="13">
        <v>40532</v>
      </c>
      <c r="D111" s="13" t="s">
        <v>165</v>
      </c>
      <c r="E111" s="13" t="s">
        <v>32</v>
      </c>
      <c r="F111" s="13" t="s">
        <v>29</v>
      </c>
      <c r="G111" s="13">
        <v>7.26</v>
      </c>
      <c r="H111" s="26">
        <v>44173</v>
      </c>
      <c r="I111" s="26">
        <v>44194</v>
      </c>
      <c r="J111" s="13">
        <v>7</v>
      </c>
      <c r="K111" s="13">
        <v>2020</v>
      </c>
      <c r="L111" s="13" t="s">
        <v>33</v>
      </c>
      <c r="M111" s="13">
        <v>13</v>
      </c>
      <c r="N111" s="13">
        <v>0.3972222222222222</v>
      </c>
      <c r="O111" s="13">
        <v>5.1638888888888888</v>
      </c>
      <c r="P111" s="13">
        <v>22</v>
      </c>
      <c r="Q111" s="13">
        <v>0.23472222222222219</v>
      </c>
      <c r="R111" s="13">
        <v>0.59090909090909094</v>
      </c>
      <c r="S111" s="13">
        <v>5.9165186500888103</v>
      </c>
      <c r="T111" s="13">
        <f>IFERROR(VLOOKUP(B29,[1]!users_table[#All],4),"NA")</f>
        <v>8.4223826714801451</v>
      </c>
      <c r="U111" s="13" t="s">
        <v>64</v>
      </c>
    </row>
    <row r="112" spans="1:21" x14ac:dyDescent="0.3">
      <c r="A112" s="25">
        <v>110</v>
      </c>
      <c r="B112" s="13" t="s">
        <v>2</v>
      </c>
      <c r="C112" s="13">
        <v>40532</v>
      </c>
      <c r="D112" s="13" t="s">
        <v>165</v>
      </c>
      <c r="E112" s="13" t="s">
        <v>32</v>
      </c>
      <c r="F112" s="13" t="s">
        <v>29</v>
      </c>
      <c r="G112" s="13">
        <v>7.26</v>
      </c>
      <c r="H112" s="26">
        <v>44173</v>
      </c>
      <c r="I112" s="26">
        <v>44194</v>
      </c>
      <c r="J112" s="13">
        <v>7</v>
      </c>
      <c r="K112" s="13">
        <v>2020</v>
      </c>
      <c r="L112" s="13" t="s">
        <v>33</v>
      </c>
      <c r="M112" s="13">
        <v>13</v>
      </c>
      <c r="N112" s="13">
        <v>0.3972222222222222</v>
      </c>
      <c r="O112" s="13">
        <v>5.1638888888888888</v>
      </c>
      <c r="P112" s="13">
        <v>22</v>
      </c>
      <c r="Q112" s="13">
        <v>0.23472222222222219</v>
      </c>
      <c r="R112" s="13">
        <v>0.59090909090909094</v>
      </c>
      <c r="S112" s="13">
        <v>5.9165186500888103</v>
      </c>
      <c r="T112" s="13">
        <f>IFERROR(VLOOKUP(B29,[1]!users_table[#All],4),"NA")</f>
        <v>8.4223826714801451</v>
      </c>
      <c r="U112" s="13" t="s">
        <v>1021</v>
      </c>
    </row>
    <row r="113" spans="1:21" x14ac:dyDescent="0.3">
      <c r="A113" s="25">
        <v>111</v>
      </c>
      <c r="B113" s="13" t="s">
        <v>2</v>
      </c>
      <c r="C113" s="13">
        <v>40532</v>
      </c>
      <c r="D113" s="13" t="s">
        <v>165</v>
      </c>
      <c r="E113" s="13" t="s">
        <v>32</v>
      </c>
      <c r="F113" s="13" t="s">
        <v>29</v>
      </c>
      <c r="G113" s="13">
        <v>7.26</v>
      </c>
      <c r="H113" s="26">
        <v>44173</v>
      </c>
      <c r="I113" s="26">
        <v>44194</v>
      </c>
      <c r="J113" s="13">
        <v>7</v>
      </c>
      <c r="K113" s="13">
        <v>2020</v>
      </c>
      <c r="L113" s="13" t="s">
        <v>33</v>
      </c>
      <c r="M113" s="13">
        <v>13</v>
      </c>
      <c r="N113" s="13">
        <v>0.3972222222222222</v>
      </c>
      <c r="O113" s="13">
        <v>5.1638888888888888</v>
      </c>
      <c r="P113" s="13">
        <v>22</v>
      </c>
      <c r="Q113" s="13">
        <v>0.23472222222222219</v>
      </c>
      <c r="R113" s="13">
        <v>0.59090909090909094</v>
      </c>
      <c r="S113" s="13">
        <v>5.9165186500888103</v>
      </c>
      <c r="T113" s="13">
        <f>IFERROR(VLOOKUP(B29,[1]!users_table[#All],4),"NA")</f>
        <v>8.4223826714801451</v>
      </c>
      <c r="U113" s="13" t="s">
        <v>1022</v>
      </c>
    </row>
    <row r="114" spans="1:21" x14ac:dyDescent="0.3">
      <c r="A114" s="25">
        <v>112</v>
      </c>
      <c r="B114" s="13" t="s">
        <v>2</v>
      </c>
      <c r="C114" s="13">
        <v>38753</v>
      </c>
      <c r="D114" s="13" t="s">
        <v>166</v>
      </c>
      <c r="E114" s="13" t="s">
        <v>32</v>
      </c>
      <c r="F114" s="13" t="s">
        <v>37</v>
      </c>
      <c r="G114" s="13">
        <v>7.34</v>
      </c>
      <c r="H114" s="26">
        <v>43762</v>
      </c>
      <c r="I114" s="26">
        <v>43765</v>
      </c>
      <c r="J114" s="13">
        <v>8</v>
      </c>
      <c r="K114" s="13">
        <v>2019</v>
      </c>
      <c r="L114" s="13" t="s">
        <v>39</v>
      </c>
      <c r="M114" s="13">
        <v>12</v>
      </c>
      <c r="N114" s="13">
        <v>0.40111111111111108</v>
      </c>
      <c r="O114" s="13">
        <v>4.8133333333333326</v>
      </c>
      <c r="P114" s="13">
        <v>4</v>
      </c>
      <c r="Q114" s="13">
        <v>1.2033333333333329</v>
      </c>
      <c r="R114" s="13">
        <v>3</v>
      </c>
      <c r="S114" s="13">
        <v>5.9165186500888103</v>
      </c>
      <c r="T114" s="13">
        <f>IFERROR(VLOOKUP(B30,[1]!users_table[#All],4),"NA")</f>
        <v>8.4223826714801451</v>
      </c>
      <c r="U114" s="13" t="s">
        <v>64</v>
      </c>
    </row>
    <row r="115" spans="1:21" x14ac:dyDescent="0.3">
      <c r="A115" s="25">
        <v>113</v>
      </c>
      <c r="B115" s="13" t="s">
        <v>2</v>
      </c>
      <c r="C115" s="13">
        <v>38753</v>
      </c>
      <c r="D115" s="13" t="s">
        <v>166</v>
      </c>
      <c r="E115" s="13" t="s">
        <v>32</v>
      </c>
      <c r="F115" s="13" t="s">
        <v>37</v>
      </c>
      <c r="G115" s="13">
        <v>7.34</v>
      </c>
      <c r="H115" s="26">
        <v>43762</v>
      </c>
      <c r="I115" s="26">
        <v>43765</v>
      </c>
      <c r="J115" s="13">
        <v>8</v>
      </c>
      <c r="K115" s="13">
        <v>2019</v>
      </c>
      <c r="L115" s="13" t="s">
        <v>39</v>
      </c>
      <c r="M115" s="13">
        <v>12</v>
      </c>
      <c r="N115" s="13">
        <v>0.40111111111111108</v>
      </c>
      <c r="O115" s="13">
        <v>4.8133333333333326</v>
      </c>
      <c r="P115" s="13">
        <v>4</v>
      </c>
      <c r="Q115" s="13">
        <v>1.2033333333333329</v>
      </c>
      <c r="R115" s="13">
        <v>3</v>
      </c>
      <c r="S115" s="13">
        <v>5.9165186500888103</v>
      </c>
      <c r="T115" s="13">
        <f>IFERROR(VLOOKUP(B30,[1]!users_table[#All],4),"NA")</f>
        <v>8.4223826714801451</v>
      </c>
      <c r="U115" s="13" t="s">
        <v>66</v>
      </c>
    </row>
    <row r="116" spans="1:21" x14ac:dyDescent="0.3">
      <c r="A116" s="25">
        <v>114</v>
      </c>
      <c r="B116" s="13" t="s">
        <v>2</v>
      </c>
      <c r="C116" s="13">
        <v>38753</v>
      </c>
      <c r="D116" s="13" t="s">
        <v>166</v>
      </c>
      <c r="E116" s="13" t="s">
        <v>32</v>
      </c>
      <c r="F116" s="13" t="s">
        <v>37</v>
      </c>
      <c r="G116" s="13">
        <v>7.34</v>
      </c>
      <c r="H116" s="26">
        <v>43762</v>
      </c>
      <c r="I116" s="26">
        <v>43765</v>
      </c>
      <c r="J116" s="13">
        <v>8</v>
      </c>
      <c r="K116" s="13">
        <v>2019</v>
      </c>
      <c r="L116" s="13" t="s">
        <v>39</v>
      </c>
      <c r="M116" s="13">
        <v>12</v>
      </c>
      <c r="N116" s="13">
        <v>0.40111111111111108</v>
      </c>
      <c r="O116" s="13">
        <v>4.8133333333333326</v>
      </c>
      <c r="P116" s="13">
        <v>4</v>
      </c>
      <c r="Q116" s="13">
        <v>1.2033333333333329</v>
      </c>
      <c r="R116" s="13">
        <v>3</v>
      </c>
      <c r="S116" s="13">
        <v>5.9165186500888103</v>
      </c>
      <c r="T116" s="13">
        <f>IFERROR(VLOOKUP(B30,[1]!users_table[#All],4),"NA")</f>
        <v>8.4223826714801451</v>
      </c>
      <c r="U116" s="13" t="s">
        <v>75</v>
      </c>
    </row>
    <row r="117" spans="1:21" x14ac:dyDescent="0.3">
      <c r="A117" s="25">
        <v>115</v>
      </c>
      <c r="B117" s="13" t="s">
        <v>2</v>
      </c>
      <c r="C117" s="13">
        <v>38753</v>
      </c>
      <c r="D117" s="13" t="s">
        <v>166</v>
      </c>
      <c r="E117" s="13" t="s">
        <v>32</v>
      </c>
      <c r="F117" s="13" t="s">
        <v>37</v>
      </c>
      <c r="G117" s="13">
        <v>7.34</v>
      </c>
      <c r="H117" s="26">
        <v>43762</v>
      </c>
      <c r="I117" s="26">
        <v>43765</v>
      </c>
      <c r="J117" s="13">
        <v>8</v>
      </c>
      <c r="K117" s="13">
        <v>2019</v>
      </c>
      <c r="L117" s="13" t="s">
        <v>39</v>
      </c>
      <c r="M117" s="13">
        <v>12</v>
      </c>
      <c r="N117" s="13">
        <v>0.40111111111111108</v>
      </c>
      <c r="O117" s="13">
        <v>4.8133333333333326</v>
      </c>
      <c r="P117" s="13">
        <v>4</v>
      </c>
      <c r="Q117" s="13">
        <v>1.2033333333333329</v>
      </c>
      <c r="R117" s="13">
        <v>3</v>
      </c>
      <c r="S117" s="13">
        <v>5.9165186500888103</v>
      </c>
      <c r="T117" s="13">
        <f>IFERROR(VLOOKUP(B30,[1]!users_table[#All],4),"NA")</f>
        <v>8.4223826714801451</v>
      </c>
      <c r="U117" s="13" t="s">
        <v>70</v>
      </c>
    </row>
    <row r="118" spans="1:21" x14ac:dyDescent="0.3">
      <c r="A118" s="25">
        <v>116</v>
      </c>
      <c r="B118" s="13" t="s">
        <v>2</v>
      </c>
      <c r="C118" s="13">
        <v>38753</v>
      </c>
      <c r="D118" s="13" t="s">
        <v>166</v>
      </c>
      <c r="E118" s="13" t="s">
        <v>32</v>
      </c>
      <c r="F118" s="13" t="s">
        <v>37</v>
      </c>
      <c r="G118" s="13">
        <v>7.34</v>
      </c>
      <c r="H118" s="26">
        <v>43762</v>
      </c>
      <c r="I118" s="26">
        <v>43765</v>
      </c>
      <c r="J118" s="13">
        <v>8</v>
      </c>
      <c r="K118" s="13">
        <v>2019</v>
      </c>
      <c r="L118" s="13" t="s">
        <v>39</v>
      </c>
      <c r="M118" s="13">
        <v>12</v>
      </c>
      <c r="N118" s="13">
        <v>0.40111111111111108</v>
      </c>
      <c r="O118" s="13">
        <v>4.8133333333333326</v>
      </c>
      <c r="P118" s="13">
        <v>4</v>
      </c>
      <c r="Q118" s="13">
        <v>1.2033333333333329</v>
      </c>
      <c r="R118" s="13">
        <v>3</v>
      </c>
      <c r="S118" s="13">
        <v>5.9165186500888103</v>
      </c>
      <c r="T118" s="13">
        <f>IFERROR(VLOOKUP(B30,[1]!users_table[#All],4),"NA")</f>
        <v>8.4223826714801451</v>
      </c>
      <c r="U118" s="13" t="s">
        <v>68</v>
      </c>
    </row>
    <row r="119" spans="1:21" x14ac:dyDescent="0.3">
      <c r="A119" s="25">
        <v>117</v>
      </c>
      <c r="B119" s="13" t="s">
        <v>2</v>
      </c>
      <c r="C119" s="13">
        <v>1028</v>
      </c>
      <c r="D119" s="13" t="s">
        <v>167</v>
      </c>
      <c r="E119" s="13" t="s">
        <v>168</v>
      </c>
      <c r="F119" s="13" t="s">
        <v>42</v>
      </c>
      <c r="G119" s="13">
        <v>6.89</v>
      </c>
      <c r="H119" s="26">
        <v>44376</v>
      </c>
      <c r="I119" s="26">
        <v>44377</v>
      </c>
      <c r="J119" s="13">
        <v>6</v>
      </c>
      <c r="K119" s="13">
        <v>2001</v>
      </c>
      <c r="L119" s="13" t="s">
        <v>39</v>
      </c>
      <c r="M119" s="13">
        <v>1</v>
      </c>
      <c r="N119" s="13">
        <v>1.75</v>
      </c>
      <c r="O119" s="13">
        <v>1.75</v>
      </c>
      <c r="P119" s="13">
        <v>2</v>
      </c>
      <c r="Q119" s="13">
        <v>0.875</v>
      </c>
      <c r="R119" s="13">
        <v>0.5</v>
      </c>
      <c r="S119" s="13">
        <v>5.9165186500888103</v>
      </c>
      <c r="T119" s="13">
        <f>IFERROR(VLOOKUP(B31,[1]!users_table[#All],4),"NA")</f>
        <v>8.4223826714801451</v>
      </c>
      <c r="U119" s="13" t="s">
        <v>60</v>
      </c>
    </row>
    <row r="120" spans="1:21" x14ac:dyDescent="0.3">
      <c r="A120" s="25">
        <v>118</v>
      </c>
      <c r="B120" s="13" t="s">
        <v>2</v>
      </c>
      <c r="C120" s="13">
        <v>285</v>
      </c>
      <c r="D120" s="13" t="s">
        <v>169</v>
      </c>
      <c r="E120" s="13" t="s">
        <v>32</v>
      </c>
      <c r="F120" s="13" t="s">
        <v>29</v>
      </c>
      <c r="G120" s="13">
        <v>6.75</v>
      </c>
      <c r="H120" s="26">
        <v>43606</v>
      </c>
      <c r="I120" s="26">
        <v>43616</v>
      </c>
      <c r="J120" s="13">
        <v>6</v>
      </c>
      <c r="K120" s="13">
        <v>2000</v>
      </c>
      <c r="L120" s="13" t="s">
        <v>35</v>
      </c>
      <c r="M120" s="13">
        <v>25</v>
      </c>
      <c r="N120" s="13">
        <v>0.41666666666666669</v>
      </c>
      <c r="O120" s="13">
        <v>10.41666666666667</v>
      </c>
      <c r="P120" s="13">
        <v>11</v>
      </c>
      <c r="Q120" s="13">
        <v>0.94696969696969713</v>
      </c>
      <c r="R120" s="13">
        <v>2.2727272727272729</v>
      </c>
      <c r="S120" s="13">
        <v>5.9165186500888103</v>
      </c>
      <c r="T120" s="13">
        <f>IFERROR(VLOOKUP(B32,[1]!users_table[#All],4),"NA")</f>
        <v>8.4223826714801451</v>
      </c>
      <c r="U120" s="13" t="s">
        <v>65</v>
      </c>
    </row>
    <row r="121" spans="1:21" x14ac:dyDescent="0.3">
      <c r="A121" s="25">
        <v>119</v>
      </c>
      <c r="B121" s="13" t="s">
        <v>2</v>
      </c>
      <c r="C121" s="13">
        <v>285</v>
      </c>
      <c r="D121" s="13" t="s">
        <v>169</v>
      </c>
      <c r="E121" s="13" t="s">
        <v>32</v>
      </c>
      <c r="F121" s="13" t="s">
        <v>29</v>
      </c>
      <c r="G121" s="13">
        <v>6.75</v>
      </c>
      <c r="H121" s="26">
        <v>43606</v>
      </c>
      <c r="I121" s="26">
        <v>43616</v>
      </c>
      <c r="J121" s="13">
        <v>6</v>
      </c>
      <c r="K121" s="13">
        <v>2000</v>
      </c>
      <c r="L121" s="13" t="s">
        <v>35</v>
      </c>
      <c r="M121" s="13">
        <v>25</v>
      </c>
      <c r="N121" s="13">
        <v>0.41666666666666669</v>
      </c>
      <c r="O121" s="13">
        <v>10.41666666666667</v>
      </c>
      <c r="P121" s="13">
        <v>11</v>
      </c>
      <c r="Q121" s="13">
        <v>0.94696969696969713</v>
      </c>
      <c r="R121" s="13">
        <v>2.2727272727272729</v>
      </c>
      <c r="S121" s="13">
        <v>5.9165186500888103</v>
      </c>
      <c r="T121" s="7">
        <f>IFERROR(VLOOKUP(B32,[1]!users_table[#All],4),"NA")</f>
        <v>8.4223826714801451</v>
      </c>
      <c r="U121" s="7" t="s">
        <v>59</v>
      </c>
    </row>
    <row r="122" spans="1:21" x14ac:dyDescent="0.3">
      <c r="A122" s="25">
        <v>120</v>
      </c>
      <c r="B122" s="13" t="s">
        <v>2</v>
      </c>
      <c r="C122" s="13">
        <v>285</v>
      </c>
      <c r="D122" s="13" t="s">
        <v>169</v>
      </c>
      <c r="E122" s="13" t="s">
        <v>32</v>
      </c>
      <c r="F122" s="13" t="s">
        <v>29</v>
      </c>
      <c r="G122" s="13">
        <v>6.75</v>
      </c>
      <c r="H122" s="26">
        <v>43606</v>
      </c>
      <c r="I122" s="26">
        <v>43616</v>
      </c>
      <c r="J122" s="13">
        <v>6</v>
      </c>
      <c r="K122" s="13">
        <v>2000</v>
      </c>
      <c r="L122" s="13" t="s">
        <v>35</v>
      </c>
      <c r="M122" s="13">
        <v>25</v>
      </c>
      <c r="N122" s="13">
        <v>0.41666666666666669</v>
      </c>
      <c r="O122" s="13">
        <v>10.41666666666667</v>
      </c>
      <c r="P122" s="13">
        <v>11</v>
      </c>
      <c r="Q122" s="13">
        <v>0.94696969696969713</v>
      </c>
      <c r="R122" s="13">
        <v>2.2727272727272729</v>
      </c>
      <c r="S122" s="13">
        <v>5.9165186500888103</v>
      </c>
      <c r="T122" s="13">
        <f>IFERROR(VLOOKUP(B32,[1]!users_table[#All],4),"NA")</f>
        <v>8.4223826714801451</v>
      </c>
      <c r="U122" s="13" t="s">
        <v>66</v>
      </c>
    </row>
    <row r="123" spans="1:21" x14ac:dyDescent="0.3">
      <c r="A123" s="25">
        <v>121</v>
      </c>
      <c r="B123" s="13" t="s">
        <v>2</v>
      </c>
      <c r="C123" s="13">
        <v>285</v>
      </c>
      <c r="D123" s="13" t="s">
        <v>169</v>
      </c>
      <c r="E123" s="13" t="s">
        <v>32</v>
      </c>
      <c r="F123" s="13" t="s">
        <v>29</v>
      </c>
      <c r="G123" s="13">
        <v>6.75</v>
      </c>
      <c r="H123" s="26">
        <v>43606</v>
      </c>
      <c r="I123" s="26">
        <v>43616</v>
      </c>
      <c r="J123" s="13">
        <v>6</v>
      </c>
      <c r="K123" s="13">
        <v>2000</v>
      </c>
      <c r="L123" s="13" t="s">
        <v>35</v>
      </c>
      <c r="M123" s="13">
        <v>25</v>
      </c>
      <c r="N123" s="13">
        <v>0.41666666666666669</v>
      </c>
      <c r="O123" s="13">
        <v>10.41666666666667</v>
      </c>
      <c r="P123" s="13">
        <v>11</v>
      </c>
      <c r="Q123" s="13">
        <v>0.94696969696969713</v>
      </c>
      <c r="R123" s="13">
        <v>2.2727272727272729</v>
      </c>
      <c r="S123" s="13">
        <v>5.9165186500888103</v>
      </c>
      <c r="T123" s="13">
        <f>IFERROR(VLOOKUP(B32,[1]!users_table[#All],4),"NA")</f>
        <v>8.4223826714801451</v>
      </c>
      <c r="U123" s="13" t="s">
        <v>1023</v>
      </c>
    </row>
    <row r="124" spans="1:21" x14ac:dyDescent="0.3">
      <c r="A124" s="25">
        <v>122</v>
      </c>
      <c r="B124" s="13" t="s">
        <v>2</v>
      </c>
      <c r="C124" s="13">
        <v>285</v>
      </c>
      <c r="D124" s="13" t="s">
        <v>169</v>
      </c>
      <c r="E124" s="13" t="s">
        <v>32</v>
      </c>
      <c r="F124" s="13" t="s">
        <v>29</v>
      </c>
      <c r="G124" s="13">
        <v>6.75</v>
      </c>
      <c r="H124" s="26">
        <v>43606</v>
      </c>
      <c r="I124" s="26">
        <v>43616</v>
      </c>
      <c r="J124" s="13">
        <v>6</v>
      </c>
      <c r="K124" s="13">
        <v>2000</v>
      </c>
      <c r="L124" s="13" t="s">
        <v>35</v>
      </c>
      <c r="M124" s="13">
        <v>25</v>
      </c>
      <c r="N124" s="13">
        <v>0.41666666666666669</v>
      </c>
      <c r="O124" s="13">
        <v>10.41666666666667</v>
      </c>
      <c r="P124" s="13">
        <v>11</v>
      </c>
      <c r="Q124" s="13">
        <v>0.94696969696969713</v>
      </c>
      <c r="R124" s="13">
        <v>2.2727272727272729</v>
      </c>
      <c r="S124" s="13">
        <v>5.9165186500888103</v>
      </c>
      <c r="T124" s="13">
        <f>IFERROR(VLOOKUP(B32,[1]!users_table[#All],4),"NA")</f>
        <v>8.4223826714801451</v>
      </c>
      <c r="U124" s="13" t="s">
        <v>1024</v>
      </c>
    </row>
    <row r="125" spans="1:21" x14ac:dyDescent="0.3">
      <c r="A125" s="25">
        <v>123</v>
      </c>
      <c r="B125" s="13" t="s">
        <v>2</v>
      </c>
      <c r="C125" s="13">
        <v>285</v>
      </c>
      <c r="D125" s="13" t="s">
        <v>169</v>
      </c>
      <c r="E125" s="13" t="s">
        <v>32</v>
      </c>
      <c r="F125" s="13" t="s">
        <v>29</v>
      </c>
      <c r="G125" s="13">
        <v>6.75</v>
      </c>
      <c r="H125" s="26">
        <v>43606</v>
      </c>
      <c r="I125" s="26">
        <v>43616</v>
      </c>
      <c r="J125" s="13">
        <v>6</v>
      </c>
      <c r="K125" s="13">
        <v>2000</v>
      </c>
      <c r="L125" s="13" t="s">
        <v>35</v>
      </c>
      <c r="M125" s="13">
        <v>25</v>
      </c>
      <c r="N125" s="13">
        <v>0.41666666666666669</v>
      </c>
      <c r="O125" s="13">
        <v>10.41666666666667</v>
      </c>
      <c r="P125" s="13">
        <v>11</v>
      </c>
      <c r="Q125" s="13">
        <v>0.94696969696969713</v>
      </c>
      <c r="R125" s="13">
        <v>2.2727272727272729</v>
      </c>
      <c r="S125" s="13">
        <v>5.9165186500888103</v>
      </c>
      <c r="T125" s="13">
        <f>IFERROR(VLOOKUP(B32,[1]!users_table[#All],4),"NA")</f>
        <v>8.4223826714801451</v>
      </c>
      <c r="U125" s="13" t="s">
        <v>62</v>
      </c>
    </row>
    <row r="126" spans="1:21" x14ac:dyDescent="0.3">
      <c r="A126" s="25">
        <v>124</v>
      </c>
      <c r="B126" s="13" t="s">
        <v>2</v>
      </c>
      <c r="C126" s="13">
        <v>1789</v>
      </c>
      <c r="D126" s="13" t="s">
        <v>170</v>
      </c>
      <c r="E126" s="13" t="s">
        <v>28</v>
      </c>
      <c r="F126" s="13" t="s">
        <v>29</v>
      </c>
      <c r="G126" s="13">
        <v>6.34</v>
      </c>
      <c r="H126" s="26">
        <v>43606</v>
      </c>
      <c r="I126" s="26">
        <v>43606</v>
      </c>
      <c r="J126" s="13">
        <v>5</v>
      </c>
      <c r="K126" s="13">
        <v>2002</v>
      </c>
      <c r="L126" s="13" t="s">
        <v>30</v>
      </c>
      <c r="M126" s="13">
        <v>1</v>
      </c>
      <c r="N126" s="13">
        <v>0.41666666666666669</v>
      </c>
      <c r="O126" s="13">
        <v>0.41666666666666669</v>
      </c>
      <c r="P126" s="13">
        <v>1</v>
      </c>
      <c r="Q126" s="13">
        <v>0.41666666666666669</v>
      </c>
      <c r="R126" s="13">
        <v>1</v>
      </c>
      <c r="S126" s="13">
        <v>5.9165186500888103</v>
      </c>
      <c r="T126" s="13">
        <f>IFERROR(VLOOKUP(B33,[1]!users_table[#All],4),"NA")</f>
        <v>8.4223826714801451</v>
      </c>
      <c r="U126" s="13" t="s">
        <v>65</v>
      </c>
    </row>
    <row r="127" spans="1:21" x14ac:dyDescent="0.3">
      <c r="A127" s="25">
        <v>125</v>
      </c>
      <c r="B127" s="13" t="s">
        <v>2</v>
      </c>
      <c r="C127" s="13">
        <v>1789</v>
      </c>
      <c r="D127" s="13" t="s">
        <v>170</v>
      </c>
      <c r="E127" s="13" t="s">
        <v>28</v>
      </c>
      <c r="F127" s="13" t="s">
        <v>29</v>
      </c>
      <c r="G127" s="13">
        <v>6.34</v>
      </c>
      <c r="H127" s="26">
        <v>43606</v>
      </c>
      <c r="I127" s="26">
        <v>43606</v>
      </c>
      <c r="J127" s="13">
        <v>5</v>
      </c>
      <c r="K127" s="13">
        <v>2002</v>
      </c>
      <c r="L127" s="13" t="s">
        <v>30</v>
      </c>
      <c r="M127" s="13">
        <v>1</v>
      </c>
      <c r="N127" s="13">
        <v>0.41666666666666669</v>
      </c>
      <c r="O127" s="13">
        <v>0.41666666666666669</v>
      </c>
      <c r="P127" s="13">
        <v>1</v>
      </c>
      <c r="Q127" s="13">
        <v>0.41666666666666669</v>
      </c>
      <c r="R127" s="13">
        <v>1</v>
      </c>
      <c r="S127" s="13">
        <v>5.9165186500888103</v>
      </c>
      <c r="T127" s="13">
        <f>IFERROR(VLOOKUP(B33,[1]!users_table[#All],4),"NA")</f>
        <v>8.4223826714801451</v>
      </c>
      <c r="U127" s="13" t="s">
        <v>1023</v>
      </c>
    </row>
    <row r="128" spans="1:21" x14ac:dyDescent="0.3">
      <c r="A128" s="25">
        <v>126</v>
      </c>
      <c r="B128" s="13" t="s">
        <v>2</v>
      </c>
      <c r="C128" s="13">
        <v>1789</v>
      </c>
      <c r="D128" s="13" t="s">
        <v>170</v>
      </c>
      <c r="E128" s="13" t="s">
        <v>28</v>
      </c>
      <c r="F128" s="13" t="s">
        <v>29</v>
      </c>
      <c r="G128" s="13">
        <v>6.34</v>
      </c>
      <c r="H128" s="26">
        <v>43606</v>
      </c>
      <c r="I128" s="26">
        <v>43606</v>
      </c>
      <c r="J128" s="13">
        <v>5</v>
      </c>
      <c r="K128" s="13">
        <v>2002</v>
      </c>
      <c r="L128" s="13" t="s">
        <v>30</v>
      </c>
      <c r="M128" s="13">
        <v>1</v>
      </c>
      <c r="N128" s="13">
        <v>0.41666666666666669</v>
      </c>
      <c r="O128" s="13">
        <v>0.41666666666666669</v>
      </c>
      <c r="P128" s="13">
        <v>1</v>
      </c>
      <c r="Q128" s="13">
        <v>0.41666666666666669</v>
      </c>
      <c r="R128" s="13">
        <v>1</v>
      </c>
      <c r="S128" s="13">
        <v>5.9165186500888103</v>
      </c>
      <c r="T128" s="13">
        <f>IFERROR(VLOOKUP(B33,[1]!users_table[#All],4),"NA")</f>
        <v>8.4223826714801451</v>
      </c>
      <c r="U128" s="13" t="s">
        <v>62</v>
      </c>
    </row>
    <row r="129" spans="1:21" x14ac:dyDescent="0.3">
      <c r="A129" s="25">
        <v>127</v>
      </c>
      <c r="B129" s="13" t="s">
        <v>2</v>
      </c>
      <c r="C129" s="13">
        <v>36882</v>
      </c>
      <c r="D129" s="13" t="s">
        <v>171</v>
      </c>
      <c r="E129" s="13" t="s">
        <v>32</v>
      </c>
      <c r="F129" s="13" t="s">
        <v>152</v>
      </c>
      <c r="G129" s="13">
        <v>6.69</v>
      </c>
      <c r="H129" s="26">
        <v>43745</v>
      </c>
      <c r="I129" s="26">
        <v>43747</v>
      </c>
      <c r="J129" s="13">
        <v>5</v>
      </c>
      <c r="K129" s="13">
        <v>2019</v>
      </c>
      <c r="L129" s="13" t="s">
        <v>39</v>
      </c>
      <c r="M129" s="13">
        <v>13</v>
      </c>
      <c r="N129" s="13">
        <v>0.39500000000000002</v>
      </c>
      <c r="O129" s="13">
        <v>5.1349999999999998</v>
      </c>
      <c r="P129" s="13">
        <v>3</v>
      </c>
      <c r="Q129" s="13">
        <v>1.7116666666666669</v>
      </c>
      <c r="R129" s="13">
        <v>4.333333333333333</v>
      </c>
      <c r="S129" s="13">
        <v>5.9165186500888103</v>
      </c>
      <c r="T129" s="13">
        <f>IFERROR(VLOOKUP(B34,[1]!users_table[#All],4),"NA")</f>
        <v>8.4223826714801451</v>
      </c>
      <c r="U129" s="13" t="s">
        <v>65</v>
      </c>
    </row>
    <row r="130" spans="1:21" x14ac:dyDescent="0.3">
      <c r="A130" s="25">
        <v>128</v>
      </c>
      <c r="B130" s="13" t="s">
        <v>2</v>
      </c>
      <c r="C130" s="13">
        <v>36882</v>
      </c>
      <c r="D130" s="13" t="s">
        <v>171</v>
      </c>
      <c r="E130" s="13" t="s">
        <v>32</v>
      </c>
      <c r="F130" s="13" t="s">
        <v>152</v>
      </c>
      <c r="G130" s="13">
        <v>6.69</v>
      </c>
      <c r="H130" s="26">
        <v>43745</v>
      </c>
      <c r="I130" s="26">
        <v>43747</v>
      </c>
      <c r="J130" s="13">
        <v>5</v>
      </c>
      <c r="K130" s="13">
        <v>2019</v>
      </c>
      <c r="L130" s="13" t="s">
        <v>39</v>
      </c>
      <c r="M130" s="13">
        <v>13</v>
      </c>
      <c r="N130" s="13">
        <v>0.39500000000000002</v>
      </c>
      <c r="O130" s="13">
        <v>5.1349999999999998</v>
      </c>
      <c r="P130" s="13">
        <v>3</v>
      </c>
      <c r="Q130" s="13">
        <v>1.7116666666666669</v>
      </c>
      <c r="R130" s="13">
        <v>4.333333333333333</v>
      </c>
      <c r="S130" s="13">
        <v>5.9165186500888103</v>
      </c>
      <c r="T130" s="13">
        <f>IFERROR(VLOOKUP(B34,[1]!users_table[#All],4),"NA")</f>
        <v>8.4223826714801451</v>
      </c>
      <c r="U130" s="13" t="s">
        <v>59</v>
      </c>
    </row>
    <row r="131" spans="1:21" x14ac:dyDescent="0.3">
      <c r="A131" s="25">
        <v>129</v>
      </c>
      <c r="B131" s="13" t="s">
        <v>2</v>
      </c>
      <c r="C131" s="13">
        <v>36882</v>
      </c>
      <c r="D131" s="13" t="s">
        <v>171</v>
      </c>
      <c r="E131" s="13" t="s">
        <v>32</v>
      </c>
      <c r="F131" s="13" t="s">
        <v>152</v>
      </c>
      <c r="G131" s="13">
        <v>6.69</v>
      </c>
      <c r="H131" s="26">
        <v>43745</v>
      </c>
      <c r="I131" s="26">
        <v>43747</v>
      </c>
      <c r="J131" s="13">
        <v>5</v>
      </c>
      <c r="K131" s="13">
        <v>2019</v>
      </c>
      <c r="L131" s="13" t="s">
        <v>39</v>
      </c>
      <c r="M131" s="13">
        <v>13</v>
      </c>
      <c r="N131" s="13">
        <v>0.39500000000000002</v>
      </c>
      <c r="O131" s="13">
        <v>5.1349999999999998</v>
      </c>
      <c r="P131" s="13">
        <v>3</v>
      </c>
      <c r="Q131" s="13">
        <v>1.7116666666666669</v>
      </c>
      <c r="R131" s="13">
        <v>4.333333333333333</v>
      </c>
      <c r="S131" s="13">
        <v>5.9165186500888103</v>
      </c>
      <c r="T131" s="13">
        <f>IFERROR(VLOOKUP(B34,[1]!users_table[#All],4),"NA")</f>
        <v>8.4223826714801451</v>
      </c>
      <c r="U131" s="13" t="s">
        <v>60</v>
      </c>
    </row>
    <row r="132" spans="1:21" x14ac:dyDescent="0.3">
      <c r="A132" s="25">
        <v>130</v>
      </c>
      <c r="B132" s="13" t="s">
        <v>2</v>
      </c>
      <c r="C132" s="13">
        <v>36882</v>
      </c>
      <c r="D132" s="13" t="s">
        <v>171</v>
      </c>
      <c r="E132" s="13" t="s">
        <v>32</v>
      </c>
      <c r="F132" s="13" t="s">
        <v>152</v>
      </c>
      <c r="G132" s="13">
        <v>6.69</v>
      </c>
      <c r="H132" s="26">
        <v>43745</v>
      </c>
      <c r="I132" s="26">
        <v>43747</v>
      </c>
      <c r="J132" s="13">
        <v>5</v>
      </c>
      <c r="K132" s="13">
        <v>2019</v>
      </c>
      <c r="L132" s="13" t="s">
        <v>39</v>
      </c>
      <c r="M132" s="13">
        <v>13</v>
      </c>
      <c r="N132" s="13">
        <v>0.39500000000000002</v>
      </c>
      <c r="O132" s="13">
        <v>5.1349999999999998</v>
      </c>
      <c r="P132" s="13">
        <v>3</v>
      </c>
      <c r="Q132" s="13">
        <v>1.7116666666666669</v>
      </c>
      <c r="R132" s="13">
        <v>4.333333333333333</v>
      </c>
      <c r="S132" s="13">
        <v>5.9165186500888103</v>
      </c>
      <c r="T132" s="13">
        <f>IFERROR(VLOOKUP(B34,[1]!users_table[#All],4),"NA")</f>
        <v>8.4223826714801451</v>
      </c>
      <c r="U132" s="13" t="s">
        <v>77</v>
      </c>
    </row>
    <row r="133" spans="1:21" x14ac:dyDescent="0.3">
      <c r="A133" s="25">
        <v>131</v>
      </c>
      <c r="B133" s="13" t="s">
        <v>2</v>
      </c>
      <c r="C133" s="13">
        <v>36882</v>
      </c>
      <c r="D133" s="13" t="s">
        <v>171</v>
      </c>
      <c r="E133" s="13" t="s">
        <v>32</v>
      </c>
      <c r="F133" s="13" t="s">
        <v>152</v>
      </c>
      <c r="G133" s="13">
        <v>6.69</v>
      </c>
      <c r="H133" s="26">
        <v>43745</v>
      </c>
      <c r="I133" s="26">
        <v>43747</v>
      </c>
      <c r="J133" s="13">
        <v>5</v>
      </c>
      <c r="K133" s="13">
        <v>2019</v>
      </c>
      <c r="L133" s="13" t="s">
        <v>39</v>
      </c>
      <c r="M133" s="13">
        <v>13</v>
      </c>
      <c r="N133" s="13">
        <v>0.39500000000000002</v>
      </c>
      <c r="O133" s="13">
        <v>5.1349999999999998</v>
      </c>
      <c r="P133" s="13">
        <v>3</v>
      </c>
      <c r="Q133" s="13">
        <v>1.7116666666666669</v>
      </c>
      <c r="R133" s="13">
        <v>4.333333333333333</v>
      </c>
      <c r="S133" s="13">
        <v>5.9165186500888103</v>
      </c>
      <c r="T133" s="7">
        <f>IFERROR(VLOOKUP(B34,[1]!users_table[#All],4),"NA")</f>
        <v>8.4223826714801451</v>
      </c>
      <c r="U133" s="7" t="s">
        <v>67</v>
      </c>
    </row>
    <row r="134" spans="1:21" x14ac:dyDescent="0.3">
      <c r="A134" s="25">
        <v>132</v>
      </c>
      <c r="B134" s="13" t="s">
        <v>2</v>
      </c>
      <c r="C134" s="13">
        <v>40507</v>
      </c>
      <c r="D134" s="13" t="s">
        <v>172</v>
      </c>
      <c r="E134" s="13" t="s">
        <v>32</v>
      </c>
      <c r="F134" s="13" t="s">
        <v>152</v>
      </c>
      <c r="G134" s="13">
        <v>7.19</v>
      </c>
      <c r="H134" s="26">
        <v>45000</v>
      </c>
      <c r="I134" s="26">
        <v>45012</v>
      </c>
      <c r="J134" s="13">
        <v>5</v>
      </c>
      <c r="K134" s="13">
        <v>2022</v>
      </c>
      <c r="L134" s="13" t="s">
        <v>30</v>
      </c>
      <c r="M134" s="13">
        <v>12</v>
      </c>
      <c r="N134" s="13">
        <v>0.3963888888888889</v>
      </c>
      <c r="O134" s="13">
        <v>4.7566666666666668</v>
      </c>
      <c r="P134" s="13">
        <v>13</v>
      </c>
      <c r="Q134" s="13">
        <v>0.3658974358974359</v>
      </c>
      <c r="R134" s="13">
        <v>0.92307692307692313</v>
      </c>
      <c r="S134" s="13">
        <v>5.9165186500888103</v>
      </c>
      <c r="T134" s="7">
        <f>IFERROR(VLOOKUP(B35,[1]!users_table[#All],4),"NA")</f>
        <v>8.4223826714801451</v>
      </c>
      <c r="U134" s="7" t="s">
        <v>65</v>
      </c>
    </row>
    <row r="135" spans="1:21" x14ac:dyDescent="0.3">
      <c r="A135" s="25">
        <v>133</v>
      </c>
      <c r="B135" s="13" t="s">
        <v>2</v>
      </c>
      <c r="C135" s="13">
        <v>40507</v>
      </c>
      <c r="D135" s="13" t="s">
        <v>172</v>
      </c>
      <c r="E135" s="13" t="s">
        <v>32</v>
      </c>
      <c r="F135" s="13" t="s">
        <v>152</v>
      </c>
      <c r="G135" s="13">
        <v>7.19</v>
      </c>
      <c r="H135" s="26">
        <v>45000</v>
      </c>
      <c r="I135" s="26">
        <v>45012</v>
      </c>
      <c r="J135" s="13">
        <v>5</v>
      </c>
      <c r="K135" s="13">
        <v>2022</v>
      </c>
      <c r="L135" s="13" t="s">
        <v>30</v>
      </c>
      <c r="M135" s="13">
        <v>12</v>
      </c>
      <c r="N135" s="13">
        <v>0.3963888888888889</v>
      </c>
      <c r="O135" s="13">
        <v>4.7566666666666668</v>
      </c>
      <c r="P135" s="13">
        <v>13</v>
      </c>
      <c r="Q135" s="13">
        <v>0.3658974358974359</v>
      </c>
      <c r="R135" s="13">
        <v>0.92307692307692313</v>
      </c>
      <c r="S135" s="13">
        <v>5.9165186500888103</v>
      </c>
      <c r="T135" s="13">
        <f>IFERROR(VLOOKUP(B35,[1]!users_table[#All],4),"NA")</f>
        <v>8.4223826714801451</v>
      </c>
      <c r="U135" s="13" t="s">
        <v>59</v>
      </c>
    </row>
    <row r="136" spans="1:21" x14ac:dyDescent="0.3">
      <c r="A136" s="25">
        <v>134</v>
      </c>
      <c r="B136" s="13" t="s">
        <v>2</v>
      </c>
      <c r="C136" s="13">
        <v>40507</v>
      </c>
      <c r="D136" s="13" t="s">
        <v>172</v>
      </c>
      <c r="E136" s="13" t="s">
        <v>32</v>
      </c>
      <c r="F136" s="13" t="s">
        <v>152</v>
      </c>
      <c r="G136" s="13">
        <v>7.19</v>
      </c>
      <c r="H136" s="26">
        <v>45000</v>
      </c>
      <c r="I136" s="26">
        <v>45012</v>
      </c>
      <c r="J136" s="13">
        <v>5</v>
      </c>
      <c r="K136" s="13">
        <v>2022</v>
      </c>
      <c r="L136" s="13" t="s">
        <v>30</v>
      </c>
      <c r="M136" s="13">
        <v>12</v>
      </c>
      <c r="N136" s="13">
        <v>0.3963888888888889</v>
      </c>
      <c r="O136" s="13">
        <v>4.7566666666666668</v>
      </c>
      <c r="P136" s="13">
        <v>13</v>
      </c>
      <c r="Q136" s="13">
        <v>0.3658974358974359</v>
      </c>
      <c r="R136" s="13">
        <v>0.92307692307692313</v>
      </c>
      <c r="S136" s="13">
        <v>5.9165186500888103</v>
      </c>
      <c r="T136" s="13">
        <f>IFERROR(VLOOKUP(B35,[1]!users_table[#All],4),"NA")</f>
        <v>8.4223826714801451</v>
      </c>
      <c r="U136" s="13" t="s">
        <v>60</v>
      </c>
    </row>
    <row r="137" spans="1:21" x14ac:dyDescent="0.3">
      <c r="A137" s="25">
        <v>135</v>
      </c>
      <c r="B137" s="13" t="s">
        <v>2</v>
      </c>
      <c r="C137" s="13">
        <v>40507</v>
      </c>
      <c r="D137" s="13" t="s">
        <v>172</v>
      </c>
      <c r="E137" s="13" t="s">
        <v>32</v>
      </c>
      <c r="F137" s="13" t="s">
        <v>152</v>
      </c>
      <c r="G137" s="13">
        <v>7.19</v>
      </c>
      <c r="H137" s="26">
        <v>45000</v>
      </c>
      <c r="I137" s="26">
        <v>45012</v>
      </c>
      <c r="J137" s="13">
        <v>5</v>
      </c>
      <c r="K137" s="13">
        <v>2022</v>
      </c>
      <c r="L137" s="13" t="s">
        <v>30</v>
      </c>
      <c r="M137" s="13">
        <v>12</v>
      </c>
      <c r="N137" s="13">
        <v>0.3963888888888889</v>
      </c>
      <c r="O137" s="13">
        <v>4.7566666666666668</v>
      </c>
      <c r="P137" s="13">
        <v>13</v>
      </c>
      <c r="Q137" s="13">
        <v>0.3658974358974359</v>
      </c>
      <c r="R137" s="13">
        <v>0.92307692307692313</v>
      </c>
      <c r="S137" s="13">
        <v>5.9165186500888103</v>
      </c>
      <c r="T137" s="13">
        <f>IFERROR(VLOOKUP(B35,[1]!users_table[#All],4),"NA")</f>
        <v>8.4223826714801451</v>
      </c>
      <c r="U137" s="13" t="s">
        <v>77</v>
      </c>
    </row>
    <row r="138" spans="1:21" x14ac:dyDescent="0.3">
      <c r="A138" s="25">
        <v>136</v>
      </c>
      <c r="B138" s="13" t="s">
        <v>2</v>
      </c>
      <c r="C138" s="13">
        <v>40507</v>
      </c>
      <c r="D138" s="13" t="s">
        <v>172</v>
      </c>
      <c r="E138" s="13" t="s">
        <v>32</v>
      </c>
      <c r="F138" s="13" t="s">
        <v>152</v>
      </c>
      <c r="G138" s="13">
        <v>7.19</v>
      </c>
      <c r="H138" s="26">
        <v>45000</v>
      </c>
      <c r="I138" s="26">
        <v>45012</v>
      </c>
      <c r="J138" s="13">
        <v>5</v>
      </c>
      <c r="K138" s="13">
        <v>2022</v>
      </c>
      <c r="L138" s="13" t="s">
        <v>30</v>
      </c>
      <c r="M138" s="13">
        <v>12</v>
      </c>
      <c r="N138" s="13">
        <v>0.3963888888888889</v>
      </c>
      <c r="O138" s="13">
        <v>4.7566666666666668</v>
      </c>
      <c r="P138" s="13">
        <v>13</v>
      </c>
      <c r="Q138" s="13">
        <v>0.3658974358974359</v>
      </c>
      <c r="R138" s="13">
        <v>0.92307692307692313</v>
      </c>
      <c r="S138" s="13">
        <v>5.9165186500888103</v>
      </c>
      <c r="T138" s="7">
        <f>IFERROR(VLOOKUP(B35,[1]!users_table[#All],4),"NA")</f>
        <v>8.4223826714801451</v>
      </c>
      <c r="U138" s="7" t="s">
        <v>67</v>
      </c>
    </row>
    <row r="139" spans="1:21" x14ac:dyDescent="0.3">
      <c r="A139" s="25">
        <v>137</v>
      </c>
      <c r="B139" s="13" t="s">
        <v>2</v>
      </c>
      <c r="C139" s="13">
        <v>40083</v>
      </c>
      <c r="D139" s="13" t="s">
        <v>173</v>
      </c>
      <c r="E139" s="13" t="s">
        <v>28</v>
      </c>
      <c r="F139" s="13" t="s">
        <v>152</v>
      </c>
      <c r="G139" s="13">
        <v>6.71</v>
      </c>
      <c r="H139" s="26">
        <v>45000</v>
      </c>
      <c r="I139" s="26">
        <v>45000</v>
      </c>
      <c r="J139" s="13">
        <v>5</v>
      </c>
      <c r="K139" s="13">
        <v>2019</v>
      </c>
      <c r="L139" s="13" t="s">
        <v>35</v>
      </c>
      <c r="M139" s="13">
        <v>2</v>
      </c>
      <c r="N139" s="13">
        <v>0.14833333333333329</v>
      </c>
      <c r="O139" s="13">
        <v>0.29666666666666669</v>
      </c>
      <c r="P139" s="13">
        <v>1</v>
      </c>
      <c r="Q139" s="13">
        <v>0.29666666666666669</v>
      </c>
      <c r="R139" s="13">
        <v>2</v>
      </c>
      <c r="S139" s="13">
        <v>5.9165186500888103</v>
      </c>
      <c r="T139" s="13">
        <f>IFERROR(VLOOKUP(B36,[1]!users_table[#All],4),"NA")</f>
        <v>8.4223826714801451</v>
      </c>
      <c r="U139" s="13" t="s">
        <v>65</v>
      </c>
    </row>
    <row r="140" spans="1:21" x14ac:dyDescent="0.3">
      <c r="A140" s="25">
        <v>138</v>
      </c>
      <c r="B140" s="13" t="s">
        <v>2</v>
      </c>
      <c r="C140" s="13">
        <v>40083</v>
      </c>
      <c r="D140" s="13" t="s">
        <v>173</v>
      </c>
      <c r="E140" s="13" t="s">
        <v>28</v>
      </c>
      <c r="F140" s="13" t="s">
        <v>152</v>
      </c>
      <c r="G140" s="13">
        <v>6.71</v>
      </c>
      <c r="H140" s="26">
        <v>45000</v>
      </c>
      <c r="I140" s="26">
        <v>45000</v>
      </c>
      <c r="J140" s="13">
        <v>5</v>
      </c>
      <c r="K140" s="13">
        <v>2019</v>
      </c>
      <c r="L140" s="13" t="s">
        <v>35</v>
      </c>
      <c r="M140" s="13">
        <v>2</v>
      </c>
      <c r="N140" s="13">
        <v>0.14833333333333329</v>
      </c>
      <c r="O140" s="13">
        <v>0.29666666666666669</v>
      </c>
      <c r="P140" s="13">
        <v>1</v>
      </c>
      <c r="Q140" s="13">
        <v>0.29666666666666669</v>
      </c>
      <c r="R140" s="13">
        <v>2</v>
      </c>
      <c r="S140" s="13">
        <v>5.9165186500888103</v>
      </c>
      <c r="T140" s="13">
        <f>IFERROR(VLOOKUP(B36,[1]!users_table[#All],4),"NA")</f>
        <v>8.4223826714801451</v>
      </c>
      <c r="U140" s="13" t="s">
        <v>59</v>
      </c>
    </row>
    <row r="141" spans="1:21" x14ac:dyDescent="0.3">
      <c r="A141" s="25">
        <v>139</v>
      </c>
      <c r="B141" s="13" t="s">
        <v>2</v>
      </c>
      <c r="C141" s="13">
        <v>40083</v>
      </c>
      <c r="D141" s="13" t="s">
        <v>173</v>
      </c>
      <c r="E141" s="13" t="s">
        <v>28</v>
      </c>
      <c r="F141" s="13" t="s">
        <v>152</v>
      </c>
      <c r="G141" s="13">
        <v>6.71</v>
      </c>
      <c r="H141" s="26">
        <v>45000</v>
      </c>
      <c r="I141" s="26">
        <v>45000</v>
      </c>
      <c r="J141" s="13">
        <v>5</v>
      </c>
      <c r="K141" s="13">
        <v>2019</v>
      </c>
      <c r="L141" s="13" t="s">
        <v>35</v>
      </c>
      <c r="M141" s="13">
        <v>2</v>
      </c>
      <c r="N141" s="13">
        <v>0.14833333333333329</v>
      </c>
      <c r="O141" s="13">
        <v>0.29666666666666669</v>
      </c>
      <c r="P141" s="13">
        <v>1</v>
      </c>
      <c r="Q141" s="13">
        <v>0.29666666666666669</v>
      </c>
      <c r="R141" s="13">
        <v>2</v>
      </c>
      <c r="S141" s="13">
        <v>5.9165186500888103</v>
      </c>
      <c r="T141" s="13">
        <f>IFERROR(VLOOKUP(B36,[1]!users_table[#All],4),"NA")</f>
        <v>8.4223826714801451</v>
      </c>
      <c r="U141" s="13" t="s">
        <v>60</v>
      </c>
    </row>
    <row r="142" spans="1:21" x14ac:dyDescent="0.3">
      <c r="A142" s="25">
        <v>140</v>
      </c>
      <c r="B142" s="13" t="s">
        <v>2</v>
      </c>
      <c r="C142" s="13">
        <v>40083</v>
      </c>
      <c r="D142" s="13" t="s">
        <v>173</v>
      </c>
      <c r="E142" s="13" t="s">
        <v>28</v>
      </c>
      <c r="F142" s="13" t="s">
        <v>152</v>
      </c>
      <c r="G142" s="13">
        <v>6.71</v>
      </c>
      <c r="H142" s="26">
        <v>45000</v>
      </c>
      <c r="I142" s="26">
        <v>45000</v>
      </c>
      <c r="J142" s="13">
        <v>5</v>
      </c>
      <c r="K142" s="13">
        <v>2019</v>
      </c>
      <c r="L142" s="13" t="s">
        <v>35</v>
      </c>
      <c r="M142" s="13">
        <v>2</v>
      </c>
      <c r="N142" s="13">
        <v>0.14833333333333329</v>
      </c>
      <c r="O142" s="13">
        <v>0.29666666666666669</v>
      </c>
      <c r="P142" s="13">
        <v>1</v>
      </c>
      <c r="Q142" s="13">
        <v>0.29666666666666669</v>
      </c>
      <c r="R142" s="13">
        <v>2</v>
      </c>
      <c r="S142" s="13">
        <v>5.9165186500888103</v>
      </c>
      <c r="T142" s="13">
        <f>IFERROR(VLOOKUP(B36,[1]!users_table[#All],4),"NA")</f>
        <v>8.4223826714801451</v>
      </c>
      <c r="U142" s="13" t="s">
        <v>77</v>
      </c>
    </row>
    <row r="143" spans="1:21" x14ac:dyDescent="0.3">
      <c r="A143" s="25">
        <v>141</v>
      </c>
      <c r="B143" s="13" t="s">
        <v>2</v>
      </c>
      <c r="C143" s="13">
        <v>40083</v>
      </c>
      <c r="D143" s="13" t="s">
        <v>173</v>
      </c>
      <c r="E143" s="13" t="s">
        <v>28</v>
      </c>
      <c r="F143" s="13" t="s">
        <v>152</v>
      </c>
      <c r="G143" s="13">
        <v>6.71</v>
      </c>
      <c r="H143" s="26">
        <v>45000</v>
      </c>
      <c r="I143" s="26">
        <v>45000</v>
      </c>
      <c r="J143" s="13">
        <v>5</v>
      </c>
      <c r="K143" s="13">
        <v>2019</v>
      </c>
      <c r="L143" s="13" t="s">
        <v>35</v>
      </c>
      <c r="M143" s="13">
        <v>2</v>
      </c>
      <c r="N143" s="13">
        <v>0.14833333333333329</v>
      </c>
      <c r="O143" s="13">
        <v>0.29666666666666669</v>
      </c>
      <c r="P143" s="13">
        <v>1</v>
      </c>
      <c r="Q143" s="13">
        <v>0.29666666666666669</v>
      </c>
      <c r="R143" s="13">
        <v>2</v>
      </c>
      <c r="S143" s="13">
        <v>5.9165186500888103</v>
      </c>
      <c r="T143" s="13">
        <f>IFERROR(VLOOKUP(B36,[1]!users_table[#All],4),"NA")</f>
        <v>8.4223826714801451</v>
      </c>
      <c r="U143" s="13" t="s">
        <v>67</v>
      </c>
    </row>
    <row r="144" spans="1:21" x14ac:dyDescent="0.3">
      <c r="A144" s="25">
        <v>142</v>
      </c>
      <c r="B144" s="13" t="s">
        <v>2</v>
      </c>
      <c r="C144" s="13">
        <v>46971</v>
      </c>
      <c r="D144" s="13" t="s">
        <v>174</v>
      </c>
      <c r="E144" s="13" t="s">
        <v>50</v>
      </c>
      <c r="F144" s="13" t="s">
        <v>152</v>
      </c>
      <c r="G144" s="13">
        <v>6.64</v>
      </c>
      <c r="H144" s="26">
        <v>45000</v>
      </c>
      <c r="I144" s="26">
        <v>45000</v>
      </c>
      <c r="J144" s="13">
        <v>5</v>
      </c>
      <c r="K144" s="13">
        <v>2020</v>
      </c>
      <c r="L144" s="13" t="s">
        <v>30</v>
      </c>
      <c r="M144" s="13">
        <v>1</v>
      </c>
      <c r="N144" s="13">
        <v>0.12666666666666671</v>
      </c>
      <c r="O144" s="13">
        <v>0.12666666666666671</v>
      </c>
      <c r="P144" s="13">
        <v>1</v>
      </c>
      <c r="Q144" s="13">
        <v>0.12666666666666671</v>
      </c>
      <c r="R144" s="13">
        <v>1</v>
      </c>
      <c r="S144" s="13">
        <v>5.9165186500888103</v>
      </c>
      <c r="T144" s="13">
        <f>IFERROR(VLOOKUP(B37,[1]!users_table[#All],4),"NA")</f>
        <v>8.4223826714801451</v>
      </c>
      <c r="U144" s="13" t="s">
        <v>60</v>
      </c>
    </row>
    <row r="145" spans="1:21" x14ac:dyDescent="0.3">
      <c r="A145" s="25">
        <v>143</v>
      </c>
      <c r="B145" s="13" t="s">
        <v>2</v>
      </c>
      <c r="C145" s="13">
        <v>46971</v>
      </c>
      <c r="D145" s="13" t="s">
        <v>174</v>
      </c>
      <c r="E145" s="13" t="s">
        <v>50</v>
      </c>
      <c r="F145" s="13" t="s">
        <v>152</v>
      </c>
      <c r="G145" s="13">
        <v>6.64</v>
      </c>
      <c r="H145" s="26">
        <v>45000</v>
      </c>
      <c r="I145" s="26">
        <v>45000</v>
      </c>
      <c r="J145" s="13">
        <v>5</v>
      </c>
      <c r="K145" s="13">
        <v>2020</v>
      </c>
      <c r="L145" s="13" t="s">
        <v>30</v>
      </c>
      <c r="M145" s="13">
        <v>1</v>
      </c>
      <c r="N145" s="13">
        <v>0.12666666666666671</v>
      </c>
      <c r="O145" s="13">
        <v>0.12666666666666671</v>
      </c>
      <c r="P145" s="13">
        <v>1</v>
      </c>
      <c r="Q145" s="13">
        <v>0.12666666666666671</v>
      </c>
      <c r="R145" s="13">
        <v>1</v>
      </c>
      <c r="S145" s="13">
        <v>5.9165186500888103</v>
      </c>
      <c r="T145" s="13">
        <f>IFERROR(VLOOKUP(B37,[1]!users_table[#All],4),"NA")</f>
        <v>8.4223826714801451</v>
      </c>
      <c r="U145" s="13" t="s">
        <v>67</v>
      </c>
    </row>
    <row r="146" spans="1:21" x14ac:dyDescent="0.3">
      <c r="A146" s="25">
        <v>144</v>
      </c>
      <c r="B146" s="13" t="s">
        <v>2</v>
      </c>
      <c r="C146" s="13">
        <v>46971</v>
      </c>
      <c r="D146" s="13" t="s">
        <v>174</v>
      </c>
      <c r="E146" s="13" t="s">
        <v>50</v>
      </c>
      <c r="F146" s="13" t="s">
        <v>152</v>
      </c>
      <c r="G146" s="13">
        <v>6.64</v>
      </c>
      <c r="H146" s="26">
        <v>45000</v>
      </c>
      <c r="I146" s="26">
        <v>45000</v>
      </c>
      <c r="J146" s="13">
        <v>5</v>
      </c>
      <c r="K146" s="13">
        <v>2020</v>
      </c>
      <c r="L146" s="13" t="s">
        <v>30</v>
      </c>
      <c r="M146" s="13">
        <v>1</v>
      </c>
      <c r="N146" s="13">
        <v>0.12666666666666671</v>
      </c>
      <c r="O146" s="13">
        <v>0.12666666666666671</v>
      </c>
      <c r="P146" s="13">
        <v>1</v>
      </c>
      <c r="Q146" s="13">
        <v>0.12666666666666671</v>
      </c>
      <c r="R146" s="13">
        <v>1</v>
      </c>
      <c r="S146" s="13">
        <v>5.9165186500888103</v>
      </c>
      <c r="T146" s="13">
        <f>IFERROR(VLOOKUP(B37,[1]!users_table[#All],4),"NA")</f>
        <v>8.4223826714801451</v>
      </c>
      <c r="U146" s="13" t="s">
        <v>70</v>
      </c>
    </row>
    <row r="147" spans="1:21" x14ac:dyDescent="0.3">
      <c r="A147" s="25">
        <v>145</v>
      </c>
      <c r="B147" s="13" t="s">
        <v>2</v>
      </c>
      <c r="C147" s="13">
        <v>1205</v>
      </c>
      <c r="D147" s="13" t="s">
        <v>175</v>
      </c>
      <c r="E147" s="13" t="s">
        <v>50</v>
      </c>
      <c r="F147" s="13" t="s">
        <v>29</v>
      </c>
      <c r="G147" s="13">
        <v>7.06</v>
      </c>
      <c r="H147" s="26">
        <v>44144</v>
      </c>
      <c r="I147" s="26">
        <v>44144</v>
      </c>
      <c r="J147" s="13">
        <v>6</v>
      </c>
      <c r="K147" s="13">
        <v>2003</v>
      </c>
      <c r="L147" s="13" t="s">
        <v>30</v>
      </c>
      <c r="M147" s="13">
        <v>6</v>
      </c>
      <c r="N147" s="13">
        <v>0.05</v>
      </c>
      <c r="O147" s="13">
        <v>0.3</v>
      </c>
      <c r="P147" s="13">
        <v>1</v>
      </c>
      <c r="Q147" s="13">
        <v>0.3</v>
      </c>
      <c r="R147" s="13">
        <v>6</v>
      </c>
      <c r="S147" s="13">
        <v>5.9165186500888103</v>
      </c>
      <c r="T147" s="13">
        <f>IFERROR(VLOOKUP(B38,[1]!users_table[#All],4),"NA")</f>
        <v>8.4223826714801451</v>
      </c>
      <c r="U147" s="13" t="s">
        <v>59</v>
      </c>
    </row>
    <row r="148" spans="1:21" x14ac:dyDescent="0.3">
      <c r="A148" s="25">
        <v>146</v>
      </c>
      <c r="B148" s="13" t="s">
        <v>2</v>
      </c>
      <c r="C148" s="13">
        <v>1205</v>
      </c>
      <c r="D148" s="13" t="s">
        <v>175</v>
      </c>
      <c r="E148" s="13" t="s">
        <v>50</v>
      </c>
      <c r="F148" s="13" t="s">
        <v>29</v>
      </c>
      <c r="G148" s="13">
        <v>7.06</v>
      </c>
      <c r="H148" s="26">
        <v>44144</v>
      </c>
      <c r="I148" s="26">
        <v>44144</v>
      </c>
      <c r="J148" s="13">
        <v>6</v>
      </c>
      <c r="K148" s="13">
        <v>2003</v>
      </c>
      <c r="L148" s="13" t="s">
        <v>30</v>
      </c>
      <c r="M148" s="13">
        <v>6</v>
      </c>
      <c r="N148" s="13">
        <v>0.05</v>
      </c>
      <c r="O148" s="13">
        <v>0.3</v>
      </c>
      <c r="P148" s="13">
        <v>1</v>
      </c>
      <c r="Q148" s="13">
        <v>0.3</v>
      </c>
      <c r="R148" s="13">
        <v>6</v>
      </c>
      <c r="S148" s="13">
        <v>5.9165186500888103</v>
      </c>
      <c r="T148" s="13">
        <f>IFERROR(VLOOKUP(B38,[1]!users_table[#All],4),"NA")</f>
        <v>8.4223826714801451</v>
      </c>
      <c r="U148" s="13" t="s">
        <v>60</v>
      </c>
    </row>
    <row r="149" spans="1:21" x14ac:dyDescent="0.3">
      <c r="A149" s="25">
        <v>147</v>
      </c>
      <c r="B149" s="13" t="s">
        <v>2</v>
      </c>
      <c r="C149" s="13">
        <v>38464</v>
      </c>
      <c r="D149" s="13" t="s">
        <v>176</v>
      </c>
      <c r="E149" s="13" t="s">
        <v>168</v>
      </c>
      <c r="F149" s="13" t="s">
        <v>29</v>
      </c>
      <c r="G149" s="13">
        <v>6.36</v>
      </c>
      <c r="H149" s="26">
        <v>44044</v>
      </c>
      <c r="I149" s="26">
        <v>44044</v>
      </c>
      <c r="J149" s="13">
        <v>6</v>
      </c>
      <c r="K149" s="13">
        <v>2019</v>
      </c>
      <c r="L149" s="13" t="s">
        <v>30</v>
      </c>
      <c r="M149" s="13">
        <v>1</v>
      </c>
      <c r="N149" s="13">
        <v>1.555833333333333</v>
      </c>
      <c r="O149" s="13">
        <v>1.555833333333333</v>
      </c>
      <c r="P149" s="13">
        <v>1</v>
      </c>
      <c r="Q149" s="13">
        <v>1.555833333333333</v>
      </c>
      <c r="R149" s="13">
        <v>1</v>
      </c>
      <c r="S149" s="13">
        <v>5.9165186500888103</v>
      </c>
      <c r="T149" s="13">
        <f>IFERROR(VLOOKUP(B39,[1]!users_table[#All],4),"NA")</f>
        <v>8.4223826714801451</v>
      </c>
      <c r="U149" s="13" t="s">
        <v>66</v>
      </c>
    </row>
    <row r="150" spans="1:21" x14ac:dyDescent="0.3">
      <c r="A150" s="25">
        <v>148</v>
      </c>
      <c r="B150" s="13" t="s">
        <v>2</v>
      </c>
      <c r="C150" s="13">
        <v>38464</v>
      </c>
      <c r="D150" s="13" t="s">
        <v>176</v>
      </c>
      <c r="E150" s="13" t="s">
        <v>168</v>
      </c>
      <c r="F150" s="13" t="s">
        <v>29</v>
      </c>
      <c r="G150" s="13">
        <v>6.36</v>
      </c>
      <c r="H150" s="26">
        <v>44044</v>
      </c>
      <c r="I150" s="26">
        <v>44044</v>
      </c>
      <c r="J150" s="13">
        <v>6</v>
      </c>
      <c r="K150" s="13">
        <v>2019</v>
      </c>
      <c r="L150" s="13" t="s">
        <v>30</v>
      </c>
      <c r="M150" s="13">
        <v>1</v>
      </c>
      <c r="N150" s="13">
        <v>1.555833333333333</v>
      </c>
      <c r="O150" s="13">
        <v>1.555833333333333</v>
      </c>
      <c r="P150" s="13">
        <v>1</v>
      </c>
      <c r="Q150" s="13">
        <v>1.555833333333333</v>
      </c>
      <c r="R150" s="13">
        <v>1</v>
      </c>
      <c r="S150" s="13">
        <v>5.9165186500888103</v>
      </c>
      <c r="T150" s="13">
        <f>IFERROR(VLOOKUP(B39,[1]!users_table[#All],4),"NA")</f>
        <v>8.4223826714801451</v>
      </c>
      <c r="U150" s="13" t="s">
        <v>75</v>
      </c>
    </row>
    <row r="151" spans="1:21" x14ac:dyDescent="0.3">
      <c r="A151" s="25">
        <v>149</v>
      </c>
      <c r="B151" s="13" t="s">
        <v>2</v>
      </c>
      <c r="C151" s="13">
        <v>38572</v>
      </c>
      <c r="D151" s="13" t="s">
        <v>177</v>
      </c>
      <c r="E151" s="13" t="s">
        <v>32</v>
      </c>
      <c r="F151" s="13" t="s">
        <v>152</v>
      </c>
      <c r="G151" s="13">
        <v>5.93</v>
      </c>
      <c r="H151" s="26">
        <v>43887</v>
      </c>
      <c r="I151" s="26">
        <v>43901</v>
      </c>
      <c r="J151" s="13">
        <v>4</v>
      </c>
      <c r="K151" s="13">
        <v>2019</v>
      </c>
      <c r="L151" s="13" t="s">
        <v>35</v>
      </c>
      <c r="M151" s="13">
        <v>12</v>
      </c>
      <c r="N151" s="13">
        <v>0.4</v>
      </c>
      <c r="O151" s="13">
        <v>4.8000000000000007</v>
      </c>
      <c r="P151" s="13">
        <v>15</v>
      </c>
      <c r="Q151" s="13">
        <v>0.32000000000000012</v>
      </c>
      <c r="R151" s="13">
        <v>0.8</v>
      </c>
      <c r="S151" s="13">
        <v>5.9165186500888103</v>
      </c>
      <c r="T151" s="13" t="str">
        <f>IFERROR(VLOOKUP(B40,[1]!users_table[#All],4),"NA")</f>
        <v>NA</v>
      </c>
      <c r="U151" s="13" t="s">
        <v>60</v>
      </c>
    </row>
    <row r="152" spans="1:21" x14ac:dyDescent="0.3">
      <c r="A152" s="25">
        <v>150</v>
      </c>
      <c r="B152" s="13" t="s">
        <v>2</v>
      </c>
      <c r="C152" s="13">
        <v>40550</v>
      </c>
      <c r="D152" s="13" t="s">
        <v>178</v>
      </c>
      <c r="E152" s="13" t="s">
        <v>32</v>
      </c>
      <c r="F152" s="13" t="s">
        <v>179</v>
      </c>
      <c r="G152" s="13">
        <v>6.47</v>
      </c>
      <c r="H152" s="26">
        <v>44542</v>
      </c>
      <c r="I152" s="26">
        <v>44551</v>
      </c>
      <c r="J152" s="13">
        <v>5</v>
      </c>
      <c r="K152" s="13">
        <v>2020</v>
      </c>
      <c r="L152" s="13" t="s">
        <v>35</v>
      </c>
      <c r="M152" s="13">
        <v>12</v>
      </c>
      <c r="N152" s="13">
        <v>0.4</v>
      </c>
      <c r="O152" s="13">
        <v>4.8000000000000007</v>
      </c>
      <c r="P152" s="13">
        <v>10</v>
      </c>
      <c r="Q152" s="13">
        <v>0.48000000000000009</v>
      </c>
      <c r="R152" s="13">
        <v>1.2</v>
      </c>
      <c r="S152" s="13">
        <v>5.9165186500888103</v>
      </c>
      <c r="T152" s="13" t="str">
        <f>IFERROR(VLOOKUP(B41,[1]!users_table[#All],4),"NA")</f>
        <v>NA</v>
      </c>
      <c r="U152" s="13" t="s">
        <v>65</v>
      </c>
    </row>
    <row r="153" spans="1:21" x14ac:dyDescent="0.3">
      <c r="A153" s="25">
        <v>151</v>
      </c>
      <c r="B153" s="13" t="s">
        <v>2</v>
      </c>
      <c r="C153" s="13">
        <v>40550</v>
      </c>
      <c r="D153" s="13" t="s">
        <v>178</v>
      </c>
      <c r="E153" s="13" t="s">
        <v>32</v>
      </c>
      <c r="F153" s="13" t="s">
        <v>179</v>
      </c>
      <c r="G153" s="13">
        <v>6.47</v>
      </c>
      <c r="H153" s="26">
        <v>44542</v>
      </c>
      <c r="I153" s="26">
        <v>44551</v>
      </c>
      <c r="J153" s="13">
        <v>5</v>
      </c>
      <c r="K153" s="13">
        <v>2020</v>
      </c>
      <c r="L153" s="13" t="s">
        <v>35</v>
      </c>
      <c r="M153" s="13">
        <v>12</v>
      </c>
      <c r="N153" s="13">
        <v>0.4</v>
      </c>
      <c r="O153" s="13">
        <v>4.8000000000000007</v>
      </c>
      <c r="P153" s="13">
        <v>10</v>
      </c>
      <c r="Q153" s="13">
        <v>0.48000000000000009</v>
      </c>
      <c r="R153" s="13">
        <v>1.2</v>
      </c>
      <c r="S153" s="13">
        <v>5.9165186500888103</v>
      </c>
      <c r="T153" s="13" t="str">
        <f>IFERROR(VLOOKUP(B41,[1]!users_table[#All],4),"NA")</f>
        <v>NA</v>
      </c>
      <c r="U153" s="13" t="s">
        <v>60</v>
      </c>
    </row>
    <row r="154" spans="1:21" x14ac:dyDescent="0.3">
      <c r="A154" s="25">
        <v>152</v>
      </c>
      <c r="B154" s="13" t="s">
        <v>2</v>
      </c>
      <c r="C154" s="13">
        <v>1370</v>
      </c>
      <c r="D154" s="13" t="s">
        <v>180</v>
      </c>
      <c r="E154" s="13" t="s">
        <v>168</v>
      </c>
      <c r="F154" s="13" t="s">
        <v>44</v>
      </c>
      <c r="G154" s="13">
        <v>6.37</v>
      </c>
      <c r="H154" s="26">
        <v>44548</v>
      </c>
      <c r="I154" s="26">
        <v>44548</v>
      </c>
      <c r="J154" s="13">
        <v>7</v>
      </c>
      <c r="K154" s="13">
        <v>2002</v>
      </c>
      <c r="L154" s="13" t="s">
        <v>30</v>
      </c>
      <c r="M154" s="13">
        <v>1</v>
      </c>
      <c r="N154" s="13">
        <v>0.16666666666666671</v>
      </c>
      <c r="O154" s="13">
        <v>0.16666666666666671</v>
      </c>
      <c r="P154" s="13">
        <v>1</v>
      </c>
      <c r="Q154" s="13">
        <v>0.16666666666666671</v>
      </c>
      <c r="R154" s="13">
        <v>1</v>
      </c>
      <c r="S154" s="13">
        <v>5.9165186500888103</v>
      </c>
      <c r="T154" s="13" t="str">
        <f>IFERROR(VLOOKUP(B42,[1]!users_table[#All],4),"NA")</f>
        <v>NA</v>
      </c>
      <c r="U154" s="13" t="s">
        <v>1017</v>
      </c>
    </row>
    <row r="155" spans="1:21" x14ac:dyDescent="0.3">
      <c r="A155" s="25">
        <v>153</v>
      </c>
      <c r="B155" s="13" t="s">
        <v>2</v>
      </c>
      <c r="C155" s="13">
        <v>1370</v>
      </c>
      <c r="D155" s="13" t="s">
        <v>180</v>
      </c>
      <c r="E155" s="13" t="s">
        <v>168</v>
      </c>
      <c r="F155" s="13" t="s">
        <v>44</v>
      </c>
      <c r="G155" s="13">
        <v>6.37</v>
      </c>
      <c r="H155" s="26">
        <v>44548</v>
      </c>
      <c r="I155" s="26">
        <v>44548</v>
      </c>
      <c r="J155" s="13">
        <v>7</v>
      </c>
      <c r="K155" s="13">
        <v>2002</v>
      </c>
      <c r="L155" s="13" t="s">
        <v>30</v>
      </c>
      <c r="M155" s="13">
        <v>1</v>
      </c>
      <c r="N155" s="13">
        <v>0.16666666666666671</v>
      </c>
      <c r="O155" s="13">
        <v>0.16666666666666671</v>
      </c>
      <c r="P155" s="13">
        <v>1</v>
      </c>
      <c r="Q155" s="13">
        <v>0.16666666666666671</v>
      </c>
      <c r="R155" s="13">
        <v>1</v>
      </c>
      <c r="S155" s="13">
        <v>5.9165186500888103</v>
      </c>
      <c r="T155" s="13" t="str">
        <f>IFERROR(VLOOKUP(B42,[1]!users_table[#All],4),"NA")</f>
        <v>NA</v>
      </c>
      <c r="U155" s="13" t="s">
        <v>83</v>
      </c>
    </row>
    <row r="156" spans="1:21" x14ac:dyDescent="0.3">
      <c r="A156" s="25">
        <v>154</v>
      </c>
      <c r="B156" s="13" t="s">
        <v>2</v>
      </c>
      <c r="C156" s="13">
        <v>1370</v>
      </c>
      <c r="D156" s="13" t="s">
        <v>180</v>
      </c>
      <c r="E156" s="13" t="s">
        <v>168</v>
      </c>
      <c r="F156" s="13" t="s">
        <v>44</v>
      </c>
      <c r="G156" s="13">
        <v>6.37</v>
      </c>
      <c r="H156" s="26">
        <v>44548</v>
      </c>
      <c r="I156" s="26">
        <v>44548</v>
      </c>
      <c r="J156" s="13">
        <v>7</v>
      </c>
      <c r="K156" s="13">
        <v>2002</v>
      </c>
      <c r="L156" s="13" t="s">
        <v>30</v>
      </c>
      <c r="M156" s="13">
        <v>1</v>
      </c>
      <c r="N156" s="13">
        <v>0.16666666666666671</v>
      </c>
      <c r="O156" s="13">
        <v>0.16666666666666671</v>
      </c>
      <c r="P156" s="13">
        <v>1</v>
      </c>
      <c r="Q156" s="13">
        <v>0.16666666666666671</v>
      </c>
      <c r="R156" s="13">
        <v>1</v>
      </c>
      <c r="S156" s="13">
        <v>5.9165186500888103</v>
      </c>
      <c r="T156" s="13" t="str">
        <f>IFERROR(VLOOKUP(B42,[1]!users_table[#All],4),"NA")</f>
        <v>NA</v>
      </c>
      <c r="U156" s="13" t="s">
        <v>64</v>
      </c>
    </row>
    <row r="157" spans="1:21" x14ac:dyDescent="0.3">
      <c r="A157" s="25">
        <v>155</v>
      </c>
      <c r="B157" s="13" t="s">
        <v>2</v>
      </c>
      <c r="C157" s="13">
        <v>1370</v>
      </c>
      <c r="D157" s="13" t="s">
        <v>180</v>
      </c>
      <c r="E157" s="13" t="s">
        <v>168</v>
      </c>
      <c r="F157" s="13" t="s">
        <v>44</v>
      </c>
      <c r="G157" s="13">
        <v>6.37</v>
      </c>
      <c r="H157" s="26">
        <v>44548</v>
      </c>
      <c r="I157" s="26">
        <v>44548</v>
      </c>
      <c r="J157" s="13">
        <v>7</v>
      </c>
      <c r="K157" s="13">
        <v>2002</v>
      </c>
      <c r="L157" s="13" t="s">
        <v>30</v>
      </c>
      <c r="M157" s="13">
        <v>1</v>
      </c>
      <c r="N157" s="13">
        <v>0.16666666666666671</v>
      </c>
      <c r="O157" s="13">
        <v>0.16666666666666671</v>
      </c>
      <c r="P157" s="13">
        <v>1</v>
      </c>
      <c r="Q157" s="13">
        <v>0.16666666666666671</v>
      </c>
      <c r="R157" s="13">
        <v>1</v>
      </c>
      <c r="S157" s="13">
        <v>5.9165186500888103</v>
      </c>
      <c r="T157" s="13" t="str">
        <f>IFERROR(VLOOKUP(B42,[1]!users_table[#All],4),"NA")</f>
        <v>NA</v>
      </c>
      <c r="U157" s="13" t="s">
        <v>60</v>
      </c>
    </row>
    <row r="158" spans="1:21" x14ac:dyDescent="0.3">
      <c r="A158" s="25">
        <v>156</v>
      </c>
      <c r="B158" s="13" t="s">
        <v>2</v>
      </c>
      <c r="C158" s="13">
        <v>1370</v>
      </c>
      <c r="D158" s="13" t="s">
        <v>180</v>
      </c>
      <c r="E158" s="13" t="s">
        <v>168</v>
      </c>
      <c r="F158" s="13" t="s">
        <v>44</v>
      </c>
      <c r="G158" s="13">
        <v>6.37</v>
      </c>
      <c r="H158" s="26">
        <v>44548</v>
      </c>
      <c r="I158" s="26">
        <v>44548</v>
      </c>
      <c r="J158" s="13">
        <v>7</v>
      </c>
      <c r="K158" s="13">
        <v>2002</v>
      </c>
      <c r="L158" s="13" t="s">
        <v>30</v>
      </c>
      <c r="M158" s="13">
        <v>1</v>
      </c>
      <c r="N158" s="13">
        <v>0.16666666666666671</v>
      </c>
      <c r="O158" s="13">
        <v>0.16666666666666671</v>
      </c>
      <c r="P158" s="13">
        <v>1</v>
      </c>
      <c r="Q158" s="13">
        <v>0.16666666666666671</v>
      </c>
      <c r="R158" s="13">
        <v>1</v>
      </c>
      <c r="S158" s="13">
        <v>5.9165186500888103</v>
      </c>
      <c r="T158" s="13" t="str">
        <f>IFERROR(VLOOKUP(B42,[1]!users_table[#All],4),"NA")</f>
        <v>NA</v>
      </c>
      <c r="U158" s="13" t="s">
        <v>78</v>
      </c>
    </row>
    <row r="159" spans="1:21" x14ac:dyDescent="0.3">
      <c r="A159" s="25">
        <v>157</v>
      </c>
      <c r="B159" s="13" t="s">
        <v>2</v>
      </c>
      <c r="C159" s="13">
        <v>1370</v>
      </c>
      <c r="D159" s="13" t="s">
        <v>180</v>
      </c>
      <c r="E159" s="13" t="s">
        <v>168</v>
      </c>
      <c r="F159" s="13" t="s">
        <v>44</v>
      </c>
      <c r="G159" s="13">
        <v>6.37</v>
      </c>
      <c r="H159" s="26">
        <v>44548</v>
      </c>
      <c r="I159" s="26">
        <v>44548</v>
      </c>
      <c r="J159" s="13">
        <v>7</v>
      </c>
      <c r="K159" s="13">
        <v>2002</v>
      </c>
      <c r="L159" s="13" t="s">
        <v>30</v>
      </c>
      <c r="M159" s="13">
        <v>1</v>
      </c>
      <c r="N159" s="13">
        <v>0.16666666666666671</v>
      </c>
      <c r="O159" s="13">
        <v>0.16666666666666671</v>
      </c>
      <c r="P159" s="13">
        <v>1</v>
      </c>
      <c r="Q159" s="13">
        <v>0.16666666666666671</v>
      </c>
      <c r="R159" s="13">
        <v>1</v>
      </c>
      <c r="S159" s="13">
        <v>5.9165186500888103</v>
      </c>
      <c r="T159" s="13" t="str">
        <f>IFERROR(VLOOKUP(B42,[1]!users_table[#All],4),"NA")</f>
        <v>NA</v>
      </c>
      <c r="U159" s="13" t="s">
        <v>1025</v>
      </c>
    </row>
    <row r="160" spans="1:21" x14ac:dyDescent="0.3">
      <c r="A160" s="25">
        <v>158</v>
      </c>
      <c r="B160" s="13" t="s">
        <v>2</v>
      </c>
      <c r="C160" s="13">
        <v>104</v>
      </c>
      <c r="D160" s="13" t="s">
        <v>181</v>
      </c>
      <c r="E160" s="13" t="s">
        <v>32</v>
      </c>
      <c r="F160" s="13" t="s">
        <v>37</v>
      </c>
      <c r="G160" s="13">
        <v>7.19</v>
      </c>
      <c r="H160" s="26">
        <v>42957</v>
      </c>
      <c r="I160" s="26">
        <v>42983</v>
      </c>
      <c r="J160" s="13">
        <v>2</v>
      </c>
      <c r="K160" s="13">
        <v>2000</v>
      </c>
      <c r="L160" s="13" t="s">
        <v>33</v>
      </c>
      <c r="M160" s="13">
        <v>24</v>
      </c>
      <c r="N160" s="13">
        <v>0.35555555555555562</v>
      </c>
      <c r="O160" s="13">
        <v>8.5333333333333332</v>
      </c>
      <c r="P160" s="13">
        <v>27</v>
      </c>
      <c r="Q160" s="13">
        <v>0.31604938271604938</v>
      </c>
      <c r="R160" s="13">
        <v>0.88888888888888884</v>
      </c>
      <c r="S160" s="13">
        <v>5.9165186500888103</v>
      </c>
      <c r="T160" s="13">
        <f>IFERROR(VLOOKUP(B43,[1]!users_table[#All],4),"NA")</f>
        <v>8.4223826714801451</v>
      </c>
      <c r="U160" s="13" t="s">
        <v>59</v>
      </c>
    </row>
    <row r="161" spans="1:21" x14ac:dyDescent="0.3">
      <c r="A161" s="25">
        <v>159</v>
      </c>
      <c r="B161" s="13" t="s">
        <v>2</v>
      </c>
      <c r="C161" s="13">
        <v>104</v>
      </c>
      <c r="D161" s="13" t="s">
        <v>181</v>
      </c>
      <c r="E161" s="13" t="s">
        <v>32</v>
      </c>
      <c r="F161" s="13" t="s">
        <v>37</v>
      </c>
      <c r="G161" s="13">
        <v>7.19</v>
      </c>
      <c r="H161" s="26">
        <v>42957</v>
      </c>
      <c r="I161" s="26">
        <v>42983</v>
      </c>
      <c r="J161" s="13">
        <v>2</v>
      </c>
      <c r="K161" s="13">
        <v>2000</v>
      </c>
      <c r="L161" s="13" t="s">
        <v>33</v>
      </c>
      <c r="M161" s="13">
        <v>24</v>
      </c>
      <c r="N161" s="13">
        <v>0.35555555555555562</v>
      </c>
      <c r="O161" s="13">
        <v>8.5333333333333332</v>
      </c>
      <c r="P161" s="13">
        <v>27</v>
      </c>
      <c r="Q161" s="13">
        <v>0.31604938271604938</v>
      </c>
      <c r="R161" s="13">
        <v>0.88888888888888884</v>
      </c>
      <c r="S161" s="13">
        <v>5.9165186500888103</v>
      </c>
      <c r="T161" s="13">
        <f>IFERROR(VLOOKUP(B43,[1]!users_table[#All],4),"NA")</f>
        <v>8.4223826714801451</v>
      </c>
      <c r="U161" s="13" t="s">
        <v>66</v>
      </c>
    </row>
    <row r="162" spans="1:21" x14ac:dyDescent="0.3">
      <c r="A162" s="25">
        <v>160</v>
      </c>
      <c r="B162" s="13" t="s">
        <v>2</v>
      </c>
      <c r="C162" s="13">
        <v>104</v>
      </c>
      <c r="D162" s="13" t="s">
        <v>181</v>
      </c>
      <c r="E162" s="13" t="s">
        <v>32</v>
      </c>
      <c r="F162" s="13" t="s">
        <v>37</v>
      </c>
      <c r="G162" s="13">
        <v>7.19</v>
      </c>
      <c r="H162" s="26">
        <v>42957</v>
      </c>
      <c r="I162" s="26">
        <v>42983</v>
      </c>
      <c r="J162" s="13">
        <v>2</v>
      </c>
      <c r="K162" s="13">
        <v>2000</v>
      </c>
      <c r="L162" s="13" t="s">
        <v>33</v>
      </c>
      <c r="M162" s="13">
        <v>24</v>
      </c>
      <c r="N162" s="13">
        <v>0.35555555555555562</v>
      </c>
      <c r="O162" s="13">
        <v>8.5333333333333332</v>
      </c>
      <c r="P162" s="13">
        <v>27</v>
      </c>
      <c r="Q162" s="13">
        <v>0.31604938271604938</v>
      </c>
      <c r="R162" s="13">
        <v>0.88888888888888884</v>
      </c>
      <c r="S162" s="13">
        <v>5.9165186500888103</v>
      </c>
      <c r="T162" s="13">
        <f>IFERROR(VLOOKUP(B43,[1]!users_table[#All],4),"NA")</f>
        <v>8.4223826714801451</v>
      </c>
      <c r="U162" s="13" t="s">
        <v>1020</v>
      </c>
    </row>
    <row r="163" spans="1:21" x14ac:dyDescent="0.3">
      <c r="A163" s="25">
        <v>161</v>
      </c>
      <c r="B163" s="13" t="s">
        <v>2</v>
      </c>
      <c r="C163" s="13">
        <v>104</v>
      </c>
      <c r="D163" s="13" t="s">
        <v>181</v>
      </c>
      <c r="E163" s="13" t="s">
        <v>32</v>
      </c>
      <c r="F163" s="13" t="s">
        <v>37</v>
      </c>
      <c r="G163" s="13">
        <v>7.19</v>
      </c>
      <c r="H163" s="26">
        <v>42957</v>
      </c>
      <c r="I163" s="26">
        <v>42983</v>
      </c>
      <c r="J163" s="13">
        <v>2</v>
      </c>
      <c r="K163" s="13">
        <v>2000</v>
      </c>
      <c r="L163" s="13" t="s">
        <v>33</v>
      </c>
      <c r="M163" s="13">
        <v>24</v>
      </c>
      <c r="N163" s="13">
        <v>0.35555555555555562</v>
      </c>
      <c r="O163" s="13">
        <v>8.5333333333333332</v>
      </c>
      <c r="P163" s="13">
        <v>27</v>
      </c>
      <c r="Q163" s="13">
        <v>0.31604938271604938</v>
      </c>
      <c r="R163" s="13">
        <v>0.88888888888888884</v>
      </c>
      <c r="S163" s="13">
        <v>5.9165186500888103</v>
      </c>
      <c r="T163" s="13">
        <f>IFERROR(VLOOKUP(B43,[1]!users_table[#All],4),"NA")</f>
        <v>8.4223826714801451</v>
      </c>
      <c r="U163" s="13" t="s">
        <v>78</v>
      </c>
    </row>
    <row r="164" spans="1:21" x14ac:dyDescent="0.3">
      <c r="A164" s="25">
        <v>162</v>
      </c>
      <c r="B164" s="13" t="s">
        <v>2</v>
      </c>
      <c r="C164" s="13">
        <v>104</v>
      </c>
      <c r="D164" s="13" t="s">
        <v>181</v>
      </c>
      <c r="E164" s="13" t="s">
        <v>32</v>
      </c>
      <c r="F164" s="13" t="s">
        <v>37</v>
      </c>
      <c r="G164" s="13">
        <v>7.19</v>
      </c>
      <c r="H164" s="26">
        <v>42957</v>
      </c>
      <c r="I164" s="26">
        <v>42983</v>
      </c>
      <c r="J164" s="13">
        <v>2</v>
      </c>
      <c r="K164" s="13">
        <v>2000</v>
      </c>
      <c r="L164" s="13" t="s">
        <v>33</v>
      </c>
      <c r="M164" s="13">
        <v>24</v>
      </c>
      <c r="N164" s="13">
        <v>0.35555555555555562</v>
      </c>
      <c r="O164" s="13">
        <v>8.5333333333333332</v>
      </c>
      <c r="P164" s="13">
        <v>27</v>
      </c>
      <c r="Q164" s="13">
        <v>0.31604938271604938</v>
      </c>
      <c r="R164" s="13">
        <v>0.88888888888888884</v>
      </c>
      <c r="S164" s="13">
        <v>5.9165186500888103</v>
      </c>
      <c r="T164" s="13">
        <f>IFERROR(VLOOKUP(B43,[1]!users_table[#All],4),"NA")</f>
        <v>8.4223826714801451</v>
      </c>
      <c r="U164" s="13" t="s">
        <v>1026</v>
      </c>
    </row>
    <row r="165" spans="1:21" x14ac:dyDescent="0.3">
      <c r="A165" s="25">
        <v>163</v>
      </c>
      <c r="B165" s="13" t="s">
        <v>2</v>
      </c>
      <c r="C165" s="13">
        <v>104</v>
      </c>
      <c r="D165" s="13" t="s">
        <v>181</v>
      </c>
      <c r="E165" s="13" t="s">
        <v>32</v>
      </c>
      <c r="F165" s="13" t="s">
        <v>37</v>
      </c>
      <c r="G165" s="13">
        <v>7.19</v>
      </c>
      <c r="H165" s="26">
        <v>42957</v>
      </c>
      <c r="I165" s="26">
        <v>42983</v>
      </c>
      <c r="J165" s="13">
        <v>2</v>
      </c>
      <c r="K165" s="13">
        <v>2000</v>
      </c>
      <c r="L165" s="13" t="s">
        <v>33</v>
      </c>
      <c r="M165" s="13">
        <v>24</v>
      </c>
      <c r="N165" s="13">
        <v>0.35555555555555562</v>
      </c>
      <c r="O165" s="13">
        <v>8.5333333333333332</v>
      </c>
      <c r="P165" s="13">
        <v>27</v>
      </c>
      <c r="Q165" s="13">
        <v>0.31604938271604938</v>
      </c>
      <c r="R165" s="13">
        <v>0.88888888888888884</v>
      </c>
      <c r="S165" s="13">
        <v>5.9165186500888103</v>
      </c>
      <c r="T165" s="13">
        <f>IFERROR(VLOOKUP(B43,[1]!users_table[#All],4),"NA")</f>
        <v>8.4223826714801451</v>
      </c>
      <c r="U165" s="13" t="s">
        <v>75</v>
      </c>
    </row>
    <row r="166" spans="1:21" x14ac:dyDescent="0.3">
      <c r="A166" s="25">
        <v>164</v>
      </c>
      <c r="B166" s="13" t="s">
        <v>2</v>
      </c>
      <c r="C166" s="13">
        <v>104</v>
      </c>
      <c r="D166" s="13" t="s">
        <v>181</v>
      </c>
      <c r="E166" s="13" t="s">
        <v>32</v>
      </c>
      <c r="F166" s="13" t="s">
        <v>37</v>
      </c>
      <c r="G166" s="13">
        <v>7.19</v>
      </c>
      <c r="H166" s="26">
        <v>42957</v>
      </c>
      <c r="I166" s="26">
        <v>42983</v>
      </c>
      <c r="J166" s="13">
        <v>2</v>
      </c>
      <c r="K166" s="13">
        <v>2000</v>
      </c>
      <c r="L166" s="13" t="s">
        <v>33</v>
      </c>
      <c r="M166" s="13">
        <v>24</v>
      </c>
      <c r="N166" s="13">
        <v>0.35555555555555562</v>
      </c>
      <c r="O166" s="13">
        <v>8.5333333333333332</v>
      </c>
      <c r="P166" s="13">
        <v>27</v>
      </c>
      <c r="Q166" s="13">
        <v>0.31604938271604938</v>
      </c>
      <c r="R166" s="13">
        <v>0.88888888888888884</v>
      </c>
      <c r="S166" s="13">
        <v>5.9165186500888103</v>
      </c>
      <c r="T166" s="13">
        <f>IFERROR(VLOOKUP(B43,[1]!users_table[#All],4),"NA")</f>
        <v>8.4223826714801451</v>
      </c>
      <c r="U166" s="13" t="s">
        <v>76</v>
      </c>
    </row>
    <row r="167" spans="1:21" x14ac:dyDescent="0.3">
      <c r="A167" s="25">
        <v>165</v>
      </c>
      <c r="B167" s="13" t="s">
        <v>2</v>
      </c>
      <c r="C167" s="13">
        <v>104</v>
      </c>
      <c r="D167" s="13" t="s">
        <v>181</v>
      </c>
      <c r="E167" s="13" t="s">
        <v>32</v>
      </c>
      <c r="F167" s="13" t="s">
        <v>37</v>
      </c>
      <c r="G167" s="13">
        <v>7.19</v>
      </c>
      <c r="H167" s="26">
        <v>42957</v>
      </c>
      <c r="I167" s="26">
        <v>42983</v>
      </c>
      <c r="J167" s="13">
        <v>2</v>
      </c>
      <c r="K167" s="13">
        <v>2000</v>
      </c>
      <c r="L167" s="13" t="s">
        <v>33</v>
      </c>
      <c r="M167" s="13">
        <v>24</v>
      </c>
      <c r="N167" s="13">
        <v>0.35555555555555562</v>
      </c>
      <c r="O167" s="13">
        <v>8.5333333333333332</v>
      </c>
      <c r="P167" s="13">
        <v>27</v>
      </c>
      <c r="Q167" s="13">
        <v>0.31604938271604938</v>
      </c>
      <c r="R167" s="13">
        <v>0.88888888888888884</v>
      </c>
      <c r="S167" s="13">
        <v>5.9165186500888103</v>
      </c>
      <c r="T167" s="13">
        <f>IFERROR(VLOOKUP(B43,[1]!users_table[#All],4),"NA")</f>
        <v>8.4223826714801451</v>
      </c>
      <c r="U167" s="13" t="s">
        <v>1027</v>
      </c>
    </row>
    <row r="168" spans="1:21" x14ac:dyDescent="0.3">
      <c r="A168" s="25">
        <v>166</v>
      </c>
      <c r="B168" s="13" t="s">
        <v>2</v>
      </c>
      <c r="C168" s="13">
        <v>104</v>
      </c>
      <c r="D168" s="13" t="s">
        <v>181</v>
      </c>
      <c r="E168" s="13" t="s">
        <v>32</v>
      </c>
      <c r="F168" s="13" t="s">
        <v>37</v>
      </c>
      <c r="G168" s="13">
        <v>7.19</v>
      </c>
      <c r="H168" s="26">
        <v>42957</v>
      </c>
      <c r="I168" s="26">
        <v>42983</v>
      </c>
      <c r="J168" s="13">
        <v>2</v>
      </c>
      <c r="K168" s="13">
        <v>2000</v>
      </c>
      <c r="L168" s="13" t="s">
        <v>33</v>
      </c>
      <c r="M168" s="13">
        <v>24</v>
      </c>
      <c r="N168" s="13">
        <v>0.35555555555555562</v>
      </c>
      <c r="O168" s="13">
        <v>8.5333333333333332</v>
      </c>
      <c r="P168" s="13">
        <v>27</v>
      </c>
      <c r="Q168" s="13">
        <v>0.31604938271604938</v>
      </c>
      <c r="R168" s="13">
        <v>0.88888888888888884</v>
      </c>
      <c r="S168" s="13">
        <v>5.9165186500888103</v>
      </c>
      <c r="T168" s="13">
        <f>IFERROR(VLOOKUP(B43,[1]!users_table[#All],4),"NA")</f>
        <v>8.4223826714801451</v>
      </c>
      <c r="U168" s="47" t="s">
        <v>1025</v>
      </c>
    </row>
    <row r="169" spans="1:21" x14ac:dyDescent="0.3">
      <c r="A169" s="25">
        <v>167</v>
      </c>
      <c r="B169" s="13" t="s">
        <v>2</v>
      </c>
      <c r="C169" s="13">
        <v>66</v>
      </c>
      <c r="D169" s="13" t="s">
        <v>182</v>
      </c>
      <c r="E169" s="13" t="s">
        <v>32</v>
      </c>
      <c r="F169" s="13" t="s">
        <v>183</v>
      </c>
      <c r="G169" s="13">
        <v>7.99</v>
      </c>
      <c r="H169" s="26">
        <v>43030</v>
      </c>
      <c r="I169" s="26">
        <v>43040</v>
      </c>
      <c r="J169" s="13">
        <v>7</v>
      </c>
      <c r="K169" s="13">
        <v>2002</v>
      </c>
      <c r="L169" s="13" t="s">
        <v>33</v>
      </c>
      <c r="M169" s="13">
        <v>26</v>
      </c>
      <c r="N169" s="13">
        <v>0.40305555555555561</v>
      </c>
      <c r="O169" s="13">
        <v>10.479444444444439</v>
      </c>
      <c r="P169" s="13">
        <v>11</v>
      </c>
      <c r="Q169" s="13">
        <v>0.95267676767676768</v>
      </c>
      <c r="R169" s="13">
        <v>2.3636363636363642</v>
      </c>
      <c r="S169" s="13">
        <v>5.9165186500888103</v>
      </c>
      <c r="T169" s="13">
        <f>IFERROR(VLOOKUP(B44,[1]!users_table[#All],4),"NA")</f>
        <v>8.4223826714801451</v>
      </c>
      <c r="U169" s="47" t="s">
        <v>1018</v>
      </c>
    </row>
    <row r="170" spans="1:21" x14ac:dyDescent="0.3">
      <c r="A170" s="25">
        <v>168</v>
      </c>
      <c r="B170" s="13" t="s">
        <v>2</v>
      </c>
      <c r="C170" s="13">
        <v>66</v>
      </c>
      <c r="D170" s="13" t="s">
        <v>182</v>
      </c>
      <c r="E170" s="13" t="s">
        <v>32</v>
      </c>
      <c r="F170" s="13" t="s">
        <v>183</v>
      </c>
      <c r="G170" s="13">
        <v>7.99</v>
      </c>
      <c r="H170" s="26">
        <v>43030</v>
      </c>
      <c r="I170" s="26">
        <v>43040</v>
      </c>
      <c r="J170" s="13">
        <v>7</v>
      </c>
      <c r="K170" s="13">
        <v>2002</v>
      </c>
      <c r="L170" s="13" t="s">
        <v>33</v>
      </c>
      <c r="M170" s="13">
        <v>26</v>
      </c>
      <c r="N170" s="13">
        <v>0.40305555555555561</v>
      </c>
      <c r="O170" s="13">
        <v>10.479444444444439</v>
      </c>
      <c r="P170" s="13">
        <v>11</v>
      </c>
      <c r="Q170" s="13">
        <v>0.95267676767676768</v>
      </c>
      <c r="R170" s="13">
        <v>2.3636363636363642</v>
      </c>
      <c r="S170" s="13">
        <v>5.9165186500888103</v>
      </c>
      <c r="T170" s="13">
        <f>IFERROR(VLOOKUP(B44,[1]!users_table[#All],4),"NA")</f>
        <v>8.4223826714801451</v>
      </c>
      <c r="U170" s="47" t="s">
        <v>64</v>
      </c>
    </row>
    <row r="171" spans="1:21" x14ac:dyDescent="0.3">
      <c r="A171" s="25">
        <v>169</v>
      </c>
      <c r="B171" s="13" t="s">
        <v>2</v>
      </c>
      <c r="C171" s="13">
        <v>66</v>
      </c>
      <c r="D171" s="13" t="s">
        <v>182</v>
      </c>
      <c r="E171" s="13" t="s">
        <v>32</v>
      </c>
      <c r="F171" s="13" t="s">
        <v>183</v>
      </c>
      <c r="G171" s="13">
        <v>7.99</v>
      </c>
      <c r="H171" s="26">
        <v>43030</v>
      </c>
      <c r="I171" s="26">
        <v>43040</v>
      </c>
      <c r="J171" s="13">
        <v>7</v>
      </c>
      <c r="K171" s="13">
        <v>2002</v>
      </c>
      <c r="L171" s="13" t="s">
        <v>33</v>
      </c>
      <c r="M171" s="13">
        <v>26</v>
      </c>
      <c r="N171" s="13">
        <v>0.40305555555555561</v>
      </c>
      <c r="O171" s="13">
        <v>10.479444444444439</v>
      </c>
      <c r="P171" s="13">
        <v>11</v>
      </c>
      <c r="Q171" s="13">
        <v>0.95267676767676768</v>
      </c>
      <c r="R171" s="13">
        <v>2.3636363636363642</v>
      </c>
      <c r="S171" s="13">
        <v>5.9165186500888103</v>
      </c>
      <c r="T171" s="13">
        <f>IFERROR(VLOOKUP(B44,[1]!users_table[#All],4),"NA")</f>
        <v>8.4223826714801451</v>
      </c>
      <c r="U171" s="47" t="s">
        <v>1028</v>
      </c>
    </row>
    <row r="172" spans="1:21" x14ac:dyDescent="0.3">
      <c r="A172" s="25">
        <v>170</v>
      </c>
      <c r="B172" s="13" t="s">
        <v>2</v>
      </c>
      <c r="C172" s="13">
        <v>66</v>
      </c>
      <c r="D172" s="13" t="s">
        <v>182</v>
      </c>
      <c r="E172" s="13" t="s">
        <v>32</v>
      </c>
      <c r="F172" s="13" t="s">
        <v>183</v>
      </c>
      <c r="G172" s="13">
        <v>7.99</v>
      </c>
      <c r="H172" s="26">
        <v>43030</v>
      </c>
      <c r="I172" s="26">
        <v>43040</v>
      </c>
      <c r="J172" s="13">
        <v>7</v>
      </c>
      <c r="K172" s="13">
        <v>2002</v>
      </c>
      <c r="L172" s="13" t="s">
        <v>33</v>
      </c>
      <c r="M172" s="13">
        <v>26</v>
      </c>
      <c r="N172" s="13">
        <v>0.40305555555555561</v>
      </c>
      <c r="O172" s="13">
        <v>10.479444444444439</v>
      </c>
      <c r="P172" s="13">
        <v>11</v>
      </c>
      <c r="Q172" s="13">
        <v>0.95267676767676768</v>
      </c>
      <c r="R172" s="13">
        <v>2.3636363636363642</v>
      </c>
      <c r="S172" s="13">
        <v>5.9165186500888103</v>
      </c>
      <c r="T172" s="13">
        <f>IFERROR(VLOOKUP(B44,[1]!users_table[#All],4),"NA")</f>
        <v>8.4223826714801451</v>
      </c>
      <c r="U172" s="47" t="s">
        <v>70</v>
      </c>
    </row>
    <row r="173" spans="1:21" x14ac:dyDescent="0.3">
      <c r="A173" s="25">
        <v>171</v>
      </c>
      <c r="B173" s="13" t="s">
        <v>2</v>
      </c>
      <c r="C173" s="13">
        <v>66</v>
      </c>
      <c r="D173" s="13" t="s">
        <v>182</v>
      </c>
      <c r="E173" s="13" t="s">
        <v>32</v>
      </c>
      <c r="F173" s="13" t="s">
        <v>183</v>
      </c>
      <c r="G173" s="13">
        <v>7.99</v>
      </c>
      <c r="H173" s="26">
        <v>43030</v>
      </c>
      <c r="I173" s="26">
        <v>43040</v>
      </c>
      <c r="J173" s="13">
        <v>7</v>
      </c>
      <c r="K173" s="13">
        <v>2002</v>
      </c>
      <c r="L173" s="13" t="s">
        <v>33</v>
      </c>
      <c r="M173" s="13">
        <v>26</v>
      </c>
      <c r="N173" s="13">
        <v>0.40305555555555561</v>
      </c>
      <c r="O173" s="13">
        <v>10.479444444444439</v>
      </c>
      <c r="P173" s="13">
        <v>11</v>
      </c>
      <c r="Q173" s="13">
        <v>0.95267676767676768</v>
      </c>
      <c r="R173" s="13">
        <v>2.3636363636363642</v>
      </c>
      <c r="S173" s="13">
        <v>5.9165186500888103</v>
      </c>
      <c r="T173" s="13">
        <f>IFERROR(VLOOKUP(B44,[1]!users_table[#All],4),"NA")</f>
        <v>8.4223826714801451</v>
      </c>
      <c r="U173" s="47" t="s">
        <v>69</v>
      </c>
    </row>
    <row r="174" spans="1:21" x14ac:dyDescent="0.3">
      <c r="A174" s="25">
        <v>172</v>
      </c>
      <c r="B174" s="13" t="s">
        <v>2</v>
      </c>
      <c r="C174" s="13">
        <v>38328</v>
      </c>
      <c r="D174" s="13" t="s">
        <v>184</v>
      </c>
      <c r="E174" s="13" t="s">
        <v>32</v>
      </c>
      <c r="F174" s="13" t="s">
        <v>185</v>
      </c>
      <c r="G174" s="13">
        <v>6.29</v>
      </c>
      <c r="H174" s="26">
        <v>43973</v>
      </c>
      <c r="I174" s="26">
        <v>43975</v>
      </c>
      <c r="J174" s="13">
        <v>4</v>
      </c>
      <c r="K174" s="13">
        <v>2019</v>
      </c>
      <c r="L174" s="13" t="s">
        <v>35</v>
      </c>
      <c r="M174" s="13">
        <v>12</v>
      </c>
      <c r="N174" s="13">
        <v>0.39444444444444438</v>
      </c>
      <c r="O174" s="13">
        <v>4.7333333333333334</v>
      </c>
      <c r="P174" s="13">
        <v>3</v>
      </c>
      <c r="Q174" s="13">
        <v>1.5777777777777779</v>
      </c>
      <c r="R174" s="13">
        <v>4</v>
      </c>
      <c r="S174" s="13">
        <v>5.9165186500888103</v>
      </c>
      <c r="T174" s="7">
        <f>IFERROR(VLOOKUP(B45,[1]!users_table[#All],4),"NA")</f>
        <v>8.4223826714801451</v>
      </c>
      <c r="U174" s="47" t="s">
        <v>65</v>
      </c>
    </row>
    <row r="175" spans="1:21" x14ac:dyDescent="0.3">
      <c r="A175" s="25">
        <v>173</v>
      </c>
      <c r="B175" s="13" t="s">
        <v>2</v>
      </c>
      <c r="C175" s="13">
        <v>38328</v>
      </c>
      <c r="D175" s="13" t="s">
        <v>184</v>
      </c>
      <c r="E175" s="13" t="s">
        <v>32</v>
      </c>
      <c r="F175" s="13" t="s">
        <v>185</v>
      </c>
      <c r="G175" s="13">
        <v>6.29</v>
      </c>
      <c r="H175" s="26">
        <v>43973</v>
      </c>
      <c r="I175" s="26">
        <v>43975</v>
      </c>
      <c r="J175" s="13">
        <v>4</v>
      </c>
      <c r="K175" s="13">
        <v>2019</v>
      </c>
      <c r="L175" s="13" t="s">
        <v>35</v>
      </c>
      <c r="M175" s="13">
        <v>12</v>
      </c>
      <c r="N175" s="13">
        <v>0.39444444444444438</v>
      </c>
      <c r="O175" s="13">
        <v>4.7333333333333334</v>
      </c>
      <c r="P175" s="13">
        <v>3</v>
      </c>
      <c r="Q175" s="13">
        <v>1.5777777777777779</v>
      </c>
      <c r="R175" s="13">
        <v>4</v>
      </c>
      <c r="S175" s="13">
        <v>5.9165186500888103</v>
      </c>
      <c r="T175" s="13">
        <f>IFERROR(VLOOKUP(B45,[1]!users_table[#All],4),"NA")</f>
        <v>8.4223826714801451</v>
      </c>
      <c r="U175" s="47" t="s">
        <v>1024</v>
      </c>
    </row>
    <row r="176" spans="1:21" x14ac:dyDescent="0.3">
      <c r="A176" s="25">
        <v>174</v>
      </c>
      <c r="B176" s="13" t="s">
        <v>2</v>
      </c>
      <c r="C176" s="13">
        <v>38328</v>
      </c>
      <c r="D176" s="13" t="s">
        <v>184</v>
      </c>
      <c r="E176" s="13" t="s">
        <v>32</v>
      </c>
      <c r="F176" s="13" t="s">
        <v>185</v>
      </c>
      <c r="G176" s="13">
        <v>6.29</v>
      </c>
      <c r="H176" s="26">
        <v>43973</v>
      </c>
      <c r="I176" s="26">
        <v>43975</v>
      </c>
      <c r="J176" s="13">
        <v>4</v>
      </c>
      <c r="K176" s="13">
        <v>2019</v>
      </c>
      <c r="L176" s="13" t="s">
        <v>35</v>
      </c>
      <c r="M176" s="13">
        <v>12</v>
      </c>
      <c r="N176" s="13">
        <v>0.39444444444444438</v>
      </c>
      <c r="O176" s="13">
        <v>4.7333333333333334</v>
      </c>
      <c r="P176" s="13">
        <v>3</v>
      </c>
      <c r="Q176" s="13">
        <v>1.5777777777777779</v>
      </c>
      <c r="R176" s="13">
        <v>4</v>
      </c>
      <c r="S176" s="13">
        <v>5.9165186500888103</v>
      </c>
      <c r="T176" s="13">
        <f>IFERROR(VLOOKUP(B45,[1]!users_table[#All],4),"NA")</f>
        <v>8.4223826714801451</v>
      </c>
      <c r="U176" s="47" t="s">
        <v>62</v>
      </c>
    </row>
    <row r="177" spans="1:21" x14ac:dyDescent="0.3">
      <c r="A177" s="25">
        <v>175</v>
      </c>
      <c r="B177" s="13" t="s">
        <v>2</v>
      </c>
      <c r="C177" s="13">
        <v>37923</v>
      </c>
      <c r="D177" s="13" t="s">
        <v>186</v>
      </c>
      <c r="E177" s="13" t="s">
        <v>50</v>
      </c>
      <c r="F177" s="13" t="s">
        <v>29</v>
      </c>
      <c r="G177" s="13">
        <v>6.17</v>
      </c>
      <c r="H177" s="26">
        <v>44904</v>
      </c>
      <c r="I177" s="26">
        <v>44904</v>
      </c>
      <c r="J177" s="13">
        <v>6</v>
      </c>
      <c r="K177" s="13">
        <v>2012</v>
      </c>
      <c r="L177" s="13" t="s">
        <v>35</v>
      </c>
      <c r="M177" s="13">
        <v>1</v>
      </c>
      <c r="N177" s="13">
        <v>0.13750000000000001</v>
      </c>
      <c r="O177" s="13">
        <v>0.13750000000000001</v>
      </c>
      <c r="P177" s="13">
        <v>1</v>
      </c>
      <c r="Q177" s="13">
        <v>0.13750000000000001</v>
      </c>
      <c r="R177" s="13">
        <v>1</v>
      </c>
      <c r="S177" s="13">
        <v>5.9165186500888103</v>
      </c>
      <c r="T177" s="13">
        <f>IFERROR(VLOOKUP(B46,[1]!users_table[#All],4),"NA")</f>
        <v>8.4223826714801451</v>
      </c>
      <c r="U177" s="47" t="s">
        <v>69</v>
      </c>
    </row>
    <row r="178" spans="1:21" x14ac:dyDescent="0.3">
      <c r="A178" s="25">
        <v>176</v>
      </c>
      <c r="B178" s="13" t="s">
        <v>2</v>
      </c>
      <c r="C178" s="13">
        <v>37525</v>
      </c>
      <c r="D178" s="13" t="s">
        <v>187</v>
      </c>
      <c r="E178" s="13" t="s">
        <v>32</v>
      </c>
      <c r="F178" s="13" t="s">
        <v>42</v>
      </c>
      <c r="G178" s="13">
        <v>6.75</v>
      </c>
      <c r="H178" s="26">
        <v>43955</v>
      </c>
      <c r="I178" s="26">
        <v>43961</v>
      </c>
      <c r="J178" s="13">
        <v>6</v>
      </c>
      <c r="K178" s="13">
        <v>2019</v>
      </c>
      <c r="L178" s="13" t="s">
        <v>35</v>
      </c>
      <c r="M178" s="13">
        <v>12</v>
      </c>
      <c r="N178" s="13">
        <v>0.4</v>
      </c>
      <c r="O178" s="13">
        <v>4.8000000000000007</v>
      </c>
      <c r="P178" s="13">
        <v>7</v>
      </c>
      <c r="Q178" s="13">
        <v>0.68571428571428583</v>
      </c>
      <c r="R178" s="13">
        <v>1.714285714285714</v>
      </c>
      <c r="S178" s="13">
        <v>5.9165186500888103</v>
      </c>
      <c r="T178" s="7">
        <f>IFERROR(VLOOKUP(B47,[1]!users_table[#All],4),"NA")</f>
        <v>8.4223826714801451</v>
      </c>
      <c r="U178" s="47" t="s">
        <v>1019</v>
      </c>
    </row>
    <row r="179" spans="1:21" x14ac:dyDescent="0.3">
      <c r="A179" s="25">
        <v>177</v>
      </c>
      <c r="B179" s="13" t="s">
        <v>2</v>
      </c>
      <c r="C179" s="13">
        <v>37525</v>
      </c>
      <c r="D179" s="13" t="s">
        <v>187</v>
      </c>
      <c r="E179" s="13" t="s">
        <v>32</v>
      </c>
      <c r="F179" s="13" t="s">
        <v>42</v>
      </c>
      <c r="G179" s="13">
        <v>6.75</v>
      </c>
      <c r="H179" s="26">
        <v>43955</v>
      </c>
      <c r="I179" s="26">
        <v>43961</v>
      </c>
      <c r="J179" s="13">
        <v>6</v>
      </c>
      <c r="K179" s="13">
        <v>2019</v>
      </c>
      <c r="L179" s="13" t="s">
        <v>35</v>
      </c>
      <c r="M179" s="13">
        <v>12</v>
      </c>
      <c r="N179" s="13">
        <v>0.4</v>
      </c>
      <c r="O179" s="13">
        <v>4.8000000000000007</v>
      </c>
      <c r="P179" s="13">
        <v>7</v>
      </c>
      <c r="Q179" s="13">
        <v>0.68571428571428583</v>
      </c>
      <c r="R179" s="13">
        <v>1.714285714285714</v>
      </c>
      <c r="S179" s="13">
        <v>5.9165186500888103</v>
      </c>
      <c r="T179" s="7">
        <f>IFERROR(VLOOKUP(B47,[1]!users_table[#All],4),"NA")</f>
        <v>8.4223826714801451</v>
      </c>
      <c r="U179" s="47" t="s">
        <v>80</v>
      </c>
    </row>
    <row r="180" spans="1:21" x14ac:dyDescent="0.3">
      <c r="A180" s="25">
        <v>178</v>
      </c>
      <c r="B180" s="13" t="s">
        <v>2</v>
      </c>
      <c r="C180" s="13">
        <v>37525</v>
      </c>
      <c r="D180" s="13" t="s">
        <v>187</v>
      </c>
      <c r="E180" s="13" t="s">
        <v>32</v>
      </c>
      <c r="F180" s="13" t="s">
        <v>42</v>
      </c>
      <c r="G180" s="13">
        <v>6.75</v>
      </c>
      <c r="H180" s="26">
        <v>43955</v>
      </c>
      <c r="I180" s="26">
        <v>43961</v>
      </c>
      <c r="J180" s="13">
        <v>6</v>
      </c>
      <c r="K180" s="13">
        <v>2019</v>
      </c>
      <c r="L180" s="13" t="s">
        <v>35</v>
      </c>
      <c r="M180" s="13">
        <v>12</v>
      </c>
      <c r="N180" s="13">
        <v>0.4</v>
      </c>
      <c r="O180" s="13">
        <v>4.8000000000000007</v>
      </c>
      <c r="P180" s="13">
        <v>7</v>
      </c>
      <c r="Q180" s="13">
        <v>0.68571428571428583</v>
      </c>
      <c r="R180" s="13">
        <v>1.714285714285714</v>
      </c>
      <c r="S180" s="13">
        <v>5.9165186500888103</v>
      </c>
      <c r="T180" s="7">
        <f>IFERROR(VLOOKUP(B47,[1]!users_table[#All],4),"NA")</f>
        <v>8.4223826714801451</v>
      </c>
      <c r="U180" s="47" t="s">
        <v>61</v>
      </c>
    </row>
    <row r="181" spans="1:21" x14ac:dyDescent="0.3">
      <c r="A181" s="25">
        <v>179</v>
      </c>
      <c r="B181" s="13" t="s">
        <v>2</v>
      </c>
      <c r="C181" s="13">
        <v>37525</v>
      </c>
      <c r="D181" s="13" t="s">
        <v>187</v>
      </c>
      <c r="E181" s="13" t="s">
        <v>32</v>
      </c>
      <c r="F181" s="13" t="s">
        <v>42</v>
      </c>
      <c r="G181" s="13">
        <v>6.75</v>
      </c>
      <c r="H181" s="26">
        <v>43955</v>
      </c>
      <c r="I181" s="26">
        <v>43961</v>
      </c>
      <c r="J181" s="13">
        <v>6</v>
      </c>
      <c r="K181" s="13">
        <v>2019</v>
      </c>
      <c r="L181" s="13" t="s">
        <v>35</v>
      </c>
      <c r="M181" s="13">
        <v>12</v>
      </c>
      <c r="N181" s="13">
        <v>0.4</v>
      </c>
      <c r="O181" s="13">
        <v>4.8000000000000007</v>
      </c>
      <c r="P181" s="13">
        <v>7</v>
      </c>
      <c r="Q181" s="13">
        <v>0.68571428571428583</v>
      </c>
      <c r="R181" s="13">
        <v>1.714285714285714</v>
      </c>
      <c r="S181" s="13">
        <v>5.9165186500888103</v>
      </c>
      <c r="T181" s="13">
        <f>IFERROR(VLOOKUP(B47,[1]!users_table[#All],4),"NA")</f>
        <v>8.4223826714801451</v>
      </c>
      <c r="U181" s="47" t="s">
        <v>78</v>
      </c>
    </row>
    <row r="182" spans="1:21" x14ac:dyDescent="0.3">
      <c r="A182" s="25">
        <v>180</v>
      </c>
      <c r="B182" s="13" t="s">
        <v>2</v>
      </c>
      <c r="C182" s="13">
        <v>37525</v>
      </c>
      <c r="D182" s="13" t="s">
        <v>187</v>
      </c>
      <c r="E182" s="13" t="s">
        <v>32</v>
      </c>
      <c r="F182" s="13" t="s">
        <v>42</v>
      </c>
      <c r="G182" s="13">
        <v>6.75</v>
      </c>
      <c r="H182" s="26">
        <v>43955</v>
      </c>
      <c r="I182" s="26">
        <v>43961</v>
      </c>
      <c r="J182" s="13">
        <v>6</v>
      </c>
      <c r="K182" s="13">
        <v>2019</v>
      </c>
      <c r="L182" s="13" t="s">
        <v>35</v>
      </c>
      <c r="M182" s="13">
        <v>12</v>
      </c>
      <c r="N182" s="13">
        <v>0.4</v>
      </c>
      <c r="O182" s="13">
        <v>4.8000000000000007</v>
      </c>
      <c r="P182" s="13">
        <v>7</v>
      </c>
      <c r="Q182" s="13">
        <v>0.68571428571428583</v>
      </c>
      <c r="R182" s="13">
        <v>1.714285714285714</v>
      </c>
      <c r="S182" s="13">
        <v>5.9165186500888103</v>
      </c>
      <c r="T182" s="13">
        <f>IFERROR(VLOOKUP(B47,[1]!users_table[#All],4),"NA")</f>
        <v>8.4223826714801451</v>
      </c>
      <c r="U182" s="47" t="s">
        <v>1025</v>
      </c>
    </row>
    <row r="183" spans="1:21" x14ac:dyDescent="0.3">
      <c r="A183" s="25">
        <v>181</v>
      </c>
      <c r="B183" s="13" t="s">
        <v>2</v>
      </c>
      <c r="C183" s="13">
        <v>40964</v>
      </c>
      <c r="D183" s="13" t="s">
        <v>188</v>
      </c>
      <c r="E183" s="13" t="s">
        <v>32</v>
      </c>
      <c r="F183" s="13" t="s">
        <v>29</v>
      </c>
      <c r="G183" s="13">
        <v>6.32</v>
      </c>
      <c r="H183" s="26">
        <v>44454</v>
      </c>
      <c r="I183" s="26">
        <v>44488</v>
      </c>
      <c r="J183" s="13">
        <v>6</v>
      </c>
      <c r="K183" s="13">
        <v>2021</v>
      </c>
      <c r="L183" s="13" t="s">
        <v>30</v>
      </c>
      <c r="M183" s="13">
        <v>24</v>
      </c>
      <c r="N183" s="13">
        <v>0.39777777777777779</v>
      </c>
      <c r="O183" s="13">
        <v>9.5466666666666669</v>
      </c>
      <c r="P183" s="13">
        <v>35</v>
      </c>
      <c r="Q183" s="13">
        <v>0.27276190476190482</v>
      </c>
      <c r="R183" s="13">
        <v>0.68571428571428572</v>
      </c>
      <c r="S183" s="13">
        <v>5.9165186500888103</v>
      </c>
      <c r="T183" s="13">
        <f>IFERROR(VLOOKUP(B48,[1]!users_table[#All],4),"NA")</f>
        <v>8.4223826714801451</v>
      </c>
      <c r="U183" s="47" t="s">
        <v>65</v>
      </c>
    </row>
    <row r="184" spans="1:21" x14ac:dyDescent="0.3">
      <c r="A184" s="25">
        <v>182</v>
      </c>
      <c r="B184" s="13" t="s">
        <v>2</v>
      </c>
      <c r="C184" s="13">
        <v>40964</v>
      </c>
      <c r="D184" s="13" t="s">
        <v>188</v>
      </c>
      <c r="E184" s="13" t="s">
        <v>32</v>
      </c>
      <c r="F184" s="13" t="s">
        <v>29</v>
      </c>
      <c r="G184" s="13">
        <v>6.32</v>
      </c>
      <c r="H184" s="26">
        <v>44454</v>
      </c>
      <c r="I184" s="26">
        <v>44488</v>
      </c>
      <c r="J184" s="13">
        <v>6</v>
      </c>
      <c r="K184" s="13">
        <v>2021</v>
      </c>
      <c r="L184" s="13" t="s">
        <v>30</v>
      </c>
      <c r="M184" s="13">
        <v>24</v>
      </c>
      <c r="N184" s="13">
        <v>0.39777777777777779</v>
      </c>
      <c r="O184" s="13">
        <v>9.5466666666666669</v>
      </c>
      <c r="P184" s="13">
        <v>35</v>
      </c>
      <c r="Q184" s="13">
        <v>0.27276190476190482</v>
      </c>
      <c r="R184" s="13">
        <v>0.68571428571428572</v>
      </c>
      <c r="S184" s="13">
        <v>5.9165186500888103</v>
      </c>
      <c r="T184" s="13">
        <f>IFERROR(VLOOKUP(B48,[1]!users_table[#All],4),"NA")</f>
        <v>8.4223826714801451</v>
      </c>
      <c r="U184" s="47" t="s">
        <v>60</v>
      </c>
    </row>
    <row r="185" spans="1:21" x14ac:dyDescent="0.3">
      <c r="A185" s="25">
        <v>183</v>
      </c>
      <c r="B185" s="13" t="s">
        <v>2</v>
      </c>
      <c r="C185" s="13">
        <v>40964</v>
      </c>
      <c r="D185" s="13" t="s">
        <v>188</v>
      </c>
      <c r="E185" s="13" t="s">
        <v>32</v>
      </c>
      <c r="F185" s="13" t="s">
        <v>29</v>
      </c>
      <c r="G185" s="13">
        <v>6.32</v>
      </c>
      <c r="H185" s="26">
        <v>44454</v>
      </c>
      <c r="I185" s="26">
        <v>44488</v>
      </c>
      <c r="J185" s="13">
        <v>6</v>
      </c>
      <c r="K185" s="13">
        <v>2021</v>
      </c>
      <c r="L185" s="13" t="s">
        <v>30</v>
      </c>
      <c r="M185" s="13">
        <v>24</v>
      </c>
      <c r="N185" s="13">
        <v>0.39777777777777779</v>
      </c>
      <c r="O185" s="13">
        <v>9.5466666666666669</v>
      </c>
      <c r="P185" s="13">
        <v>35</v>
      </c>
      <c r="Q185" s="13">
        <v>0.27276190476190482</v>
      </c>
      <c r="R185" s="13">
        <v>0.68571428571428572</v>
      </c>
      <c r="S185" s="13">
        <v>5.9165186500888103</v>
      </c>
      <c r="T185" s="13">
        <f>IFERROR(VLOOKUP(B48,[1]!users_table[#All],4),"NA")</f>
        <v>8.4223826714801451</v>
      </c>
      <c r="U185" s="47" t="s">
        <v>1023</v>
      </c>
    </row>
    <row r="186" spans="1:21" x14ac:dyDescent="0.3">
      <c r="A186" s="25">
        <v>184</v>
      </c>
      <c r="B186" s="13" t="s">
        <v>2</v>
      </c>
      <c r="C186" s="13">
        <v>5081</v>
      </c>
      <c r="D186" s="13" t="s">
        <v>189</v>
      </c>
      <c r="E186" s="13" t="s">
        <v>32</v>
      </c>
      <c r="F186" s="13" t="s">
        <v>152</v>
      </c>
      <c r="G186" s="13">
        <v>8.33</v>
      </c>
      <c r="H186" s="26">
        <v>42522</v>
      </c>
      <c r="I186" s="26">
        <v>42525</v>
      </c>
      <c r="J186" s="13">
        <v>10</v>
      </c>
      <c r="K186" s="13">
        <v>2009</v>
      </c>
      <c r="L186" s="13" t="s">
        <v>39</v>
      </c>
      <c r="M186" s="13">
        <v>15</v>
      </c>
      <c r="N186" s="13">
        <v>0.41888888888888892</v>
      </c>
      <c r="O186" s="13">
        <v>6.2833333333333332</v>
      </c>
      <c r="P186" s="13">
        <v>4</v>
      </c>
      <c r="Q186" s="13">
        <v>1.5708333333333331</v>
      </c>
      <c r="R186" s="13">
        <v>3.75</v>
      </c>
      <c r="S186" s="13">
        <v>5.9165186500888103</v>
      </c>
      <c r="T186" s="13">
        <f>IFERROR(VLOOKUP(B49,[1]!users_table[#All],4),"NA")</f>
        <v>8.4223826714801451</v>
      </c>
      <c r="U186" s="47" t="s">
        <v>61</v>
      </c>
    </row>
    <row r="187" spans="1:21" x14ac:dyDescent="0.3">
      <c r="A187" s="25">
        <v>185</v>
      </c>
      <c r="B187" s="13" t="s">
        <v>2</v>
      </c>
      <c r="C187" s="13">
        <v>5081</v>
      </c>
      <c r="D187" s="13" t="s">
        <v>189</v>
      </c>
      <c r="E187" s="13" t="s">
        <v>32</v>
      </c>
      <c r="F187" s="13" t="s">
        <v>152</v>
      </c>
      <c r="G187" s="13">
        <v>8.33</v>
      </c>
      <c r="H187" s="26">
        <v>42522</v>
      </c>
      <c r="I187" s="26">
        <v>42525</v>
      </c>
      <c r="J187" s="13">
        <v>10</v>
      </c>
      <c r="K187" s="13">
        <v>2009</v>
      </c>
      <c r="L187" s="13" t="s">
        <v>39</v>
      </c>
      <c r="M187" s="13">
        <v>15</v>
      </c>
      <c r="N187" s="13">
        <v>0.41888888888888892</v>
      </c>
      <c r="O187" s="13">
        <v>6.2833333333333332</v>
      </c>
      <c r="P187" s="13">
        <v>4</v>
      </c>
      <c r="Q187" s="13">
        <v>1.5708333333333331</v>
      </c>
      <c r="R187" s="13">
        <v>3.75</v>
      </c>
      <c r="S187" s="13">
        <v>5.9165186500888103</v>
      </c>
      <c r="T187" s="13">
        <f>IFERROR(VLOOKUP(B49,[1]!users_table[#All],4),"NA")</f>
        <v>8.4223826714801451</v>
      </c>
      <c r="U187" s="47" t="s">
        <v>75</v>
      </c>
    </row>
    <row r="188" spans="1:21" x14ac:dyDescent="0.3">
      <c r="A188" s="25">
        <v>186</v>
      </c>
      <c r="B188" s="13" t="s">
        <v>2</v>
      </c>
      <c r="C188" s="13">
        <v>5081</v>
      </c>
      <c r="D188" s="13" t="s">
        <v>189</v>
      </c>
      <c r="E188" s="13" t="s">
        <v>32</v>
      </c>
      <c r="F188" s="13" t="s">
        <v>152</v>
      </c>
      <c r="G188" s="13">
        <v>8.33</v>
      </c>
      <c r="H188" s="26">
        <v>42522</v>
      </c>
      <c r="I188" s="26">
        <v>42525</v>
      </c>
      <c r="J188" s="13">
        <v>10</v>
      </c>
      <c r="K188" s="13">
        <v>2009</v>
      </c>
      <c r="L188" s="13" t="s">
        <v>39</v>
      </c>
      <c r="M188" s="13">
        <v>15</v>
      </c>
      <c r="N188" s="13">
        <v>0.41888888888888892</v>
      </c>
      <c r="O188" s="13">
        <v>6.2833333333333332</v>
      </c>
      <c r="P188" s="13">
        <v>4</v>
      </c>
      <c r="Q188" s="13">
        <v>1.5708333333333331</v>
      </c>
      <c r="R188" s="13">
        <v>3.75</v>
      </c>
      <c r="S188" s="13">
        <v>5.9165186500888103</v>
      </c>
      <c r="T188" s="13">
        <f>IFERROR(VLOOKUP(B49,[1]!users_table[#All],4),"NA")</f>
        <v>8.4223826714801451</v>
      </c>
      <c r="U188" s="47" t="s">
        <v>1027</v>
      </c>
    </row>
    <row r="189" spans="1:21" x14ac:dyDescent="0.3">
      <c r="A189" s="25">
        <v>187</v>
      </c>
      <c r="B189" s="13" t="s">
        <v>2</v>
      </c>
      <c r="C189" s="13">
        <v>5081</v>
      </c>
      <c r="D189" s="13" t="s">
        <v>189</v>
      </c>
      <c r="E189" s="13" t="s">
        <v>32</v>
      </c>
      <c r="F189" s="13" t="s">
        <v>152</v>
      </c>
      <c r="G189" s="13">
        <v>8.33</v>
      </c>
      <c r="H189" s="26">
        <v>42522</v>
      </c>
      <c r="I189" s="26">
        <v>42525</v>
      </c>
      <c r="J189" s="13">
        <v>10</v>
      </c>
      <c r="K189" s="13">
        <v>2009</v>
      </c>
      <c r="L189" s="13" t="s">
        <v>39</v>
      </c>
      <c r="M189" s="13">
        <v>15</v>
      </c>
      <c r="N189" s="13">
        <v>0.41888888888888892</v>
      </c>
      <c r="O189" s="13">
        <v>6.2833333333333332</v>
      </c>
      <c r="P189" s="13">
        <v>4</v>
      </c>
      <c r="Q189" s="13">
        <v>1.5708333333333331</v>
      </c>
      <c r="R189" s="13">
        <v>3.75</v>
      </c>
      <c r="S189" s="13">
        <v>5.9165186500888103</v>
      </c>
      <c r="T189" s="13">
        <f>IFERROR(VLOOKUP(B49,[1]!users_table[#All],4),"NA")</f>
        <v>8.4223826714801451</v>
      </c>
      <c r="U189" s="47" t="s">
        <v>84</v>
      </c>
    </row>
    <row r="190" spans="1:21" x14ac:dyDescent="0.3">
      <c r="A190" s="25">
        <v>188</v>
      </c>
      <c r="B190" s="13" t="s">
        <v>4</v>
      </c>
      <c r="C190" s="13">
        <v>5081</v>
      </c>
      <c r="D190" s="13" t="s">
        <v>189</v>
      </c>
      <c r="E190" s="13" t="s">
        <v>32</v>
      </c>
      <c r="F190" s="13" t="s">
        <v>152</v>
      </c>
      <c r="G190" s="13">
        <v>8.33</v>
      </c>
      <c r="H190" s="26">
        <v>44193</v>
      </c>
      <c r="I190" s="26">
        <v>44198</v>
      </c>
      <c r="J190" s="13">
        <v>10</v>
      </c>
      <c r="K190" s="13">
        <v>2009</v>
      </c>
      <c r="L190" s="13" t="s">
        <v>39</v>
      </c>
      <c r="M190" s="13">
        <v>15</v>
      </c>
      <c r="N190" s="13">
        <v>0.41888888888888892</v>
      </c>
      <c r="O190" s="13">
        <v>6.2833333333333332</v>
      </c>
      <c r="P190" s="13">
        <v>6</v>
      </c>
      <c r="Q190" s="13">
        <v>1.0472222222222221</v>
      </c>
      <c r="R190" s="13">
        <v>2.5</v>
      </c>
      <c r="S190" s="13">
        <v>8.3323353293413174</v>
      </c>
      <c r="T190" s="13">
        <f>IFERROR(VLOOKUP(B586,[1]!users_table[#All],4),"NA")</f>
        <v>8.4223826714801451</v>
      </c>
      <c r="U190" s="47" t="s">
        <v>61</v>
      </c>
    </row>
    <row r="191" spans="1:21" x14ac:dyDescent="0.3">
      <c r="A191" s="25">
        <v>189</v>
      </c>
      <c r="B191" s="13" t="s">
        <v>4</v>
      </c>
      <c r="C191" s="13">
        <v>5081</v>
      </c>
      <c r="D191" s="13" t="s">
        <v>189</v>
      </c>
      <c r="E191" s="13" t="s">
        <v>32</v>
      </c>
      <c r="F191" s="13" t="s">
        <v>152</v>
      </c>
      <c r="G191" s="13">
        <v>8.33</v>
      </c>
      <c r="H191" s="26">
        <v>44193</v>
      </c>
      <c r="I191" s="26">
        <v>44198</v>
      </c>
      <c r="J191" s="13">
        <v>10</v>
      </c>
      <c r="K191" s="13">
        <v>2009</v>
      </c>
      <c r="L191" s="13" t="s">
        <v>39</v>
      </c>
      <c r="M191" s="13">
        <v>15</v>
      </c>
      <c r="N191" s="13">
        <v>0.41888888888888892</v>
      </c>
      <c r="O191" s="13">
        <v>6.2833333333333332</v>
      </c>
      <c r="P191" s="13">
        <v>6</v>
      </c>
      <c r="Q191" s="13">
        <v>1.0472222222222221</v>
      </c>
      <c r="R191" s="13">
        <v>2.5</v>
      </c>
      <c r="S191" s="13">
        <v>8.3323353293413174</v>
      </c>
      <c r="T191" s="13">
        <f>IFERROR(VLOOKUP(B586,[1]!users_table[#All],4),"NA")</f>
        <v>8.4223826714801451</v>
      </c>
      <c r="U191" s="47" t="s">
        <v>75</v>
      </c>
    </row>
    <row r="192" spans="1:21" x14ac:dyDescent="0.3">
      <c r="A192" s="25">
        <v>190</v>
      </c>
      <c r="B192" s="13" t="s">
        <v>4</v>
      </c>
      <c r="C192" s="13">
        <v>5081</v>
      </c>
      <c r="D192" s="13" t="s">
        <v>189</v>
      </c>
      <c r="E192" s="13" t="s">
        <v>32</v>
      </c>
      <c r="F192" s="13" t="s">
        <v>152</v>
      </c>
      <c r="G192" s="13">
        <v>8.33</v>
      </c>
      <c r="H192" s="26">
        <v>44193</v>
      </c>
      <c r="I192" s="26">
        <v>44198</v>
      </c>
      <c r="J192" s="13">
        <v>10</v>
      </c>
      <c r="K192" s="13">
        <v>2009</v>
      </c>
      <c r="L192" s="13" t="s">
        <v>39</v>
      </c>
      <c r="M192" s="13">
        <v>15</v>
      </c>
      <c r="N192" s="13">
        <v>0.41888888888888892</v>
      </c>
      <c r="O192" s="13">
        <v>6.2833333333333332</v>
      </c>
      <c r="P192" s="13">
        <v>6</v>
      </c>
      <c r="Q192" s="13">
        <v>1.0472222222222221</v>
      </c>
      <c r="R192" s="13">
        <v>2.5</v>
      </c>
      <c r="S192" s="13">
        <v>8.3323353293413174</v>
      </c>
      <c r="T192" s="13">
        <f>IFERROR(VLOOKUP(B586,[1]!users_table[#All],4),"NA")</f>
        <v>8.4223826714801451</v>
      </c>
      <c r="U192" s="47" t="s">
        <v>1027</v>
      </c>
    </row>
    <row r="193" spans="1:21" x14ac:dyDescent="0.3">
      <c r="A193" s="25">
        <v>191</v>
      </c>
      <c r="B193" s="13" t="s">
        <v>4</v>
      </c>
      <c r="C193" s="13">
        <v>5081</v>
      </c>
      <c r="D193" s="13" t="s">
        <v>189</v>
      </c>
      <c r="E193" s="13" t="s">
        <v>32</v>
      </c>
      <c r="F193" s="13" t="s">
        <v>152</v>
      </c>
      <c r="G193" s="13">
        <v>8.33</v>
      </c>
      <c r="H193" s="26">
        <v>44193</v>
      </c>
      <c r="I193" s="26">
        <v>44198</v>
      </c>
      <c r="J193" s="13">
        <v>10</v>
      </c>
      <c r="K193" s="13">
        <v>2009</v>
      </c>
      <c r="L193" s="13" t="s">
        <v>39</v>
      </c>
      <c r="M193" s="13">
        <v>15</v>
      </c>
      <c r="N193" s="13">
        <v>0.41888888888888892</v>
      </c>
      <c r="O193" s="13">
        <v>6.2833333333333332</v>
      </c>
      <c r="P193" s="13">
        <v>6</v>
      </c>
      <c r="Q193" s="13">
        <v>1.0472222222222221</v>
      </c>
      <c r="R193" s="13">
        <v>2.5</v>
      </c>
      <c r="S193" s="13">
        <v>8.3323353293413174</v>
      </c>
      <c r="T193" s="13">
        <f>IFERROR(VLOOKUP(B586,[1]!users_table[#All],4),"NA")</f>
        <v>8.4223826714801451</v>
      </c>
      <c r="U193" s="47" t="s">
        <v>84</v>
      </c>
    </row>
    <row r="194" spans="1:21" x14ac:dyDescent="0.3">
      <c r="A194" s="25">
        <v>192</v>
      </c>
      <c r="B194" s="13" t="s">
        <v>2</v>
      </c>
      <c r="C194" s="13">
        <v>43756</v>
      </c>
      <c r="D194" s="13" t="s">
        <v>190</v>
      </c>
      <c r="E194" s="13" t="s">
        <v>32</v>
      </c>
      <c r="F194" s="13" t="s">
        <v>29</v>
      </c>
      <c r="G194" s="13">
        <v>7.53</v>
      </c>
      <c r="H194" s="26">
        <v>44724</v>
      </c>
      <c r="I194" s="26">
        <v>44731</v>
      </c>
      <c r="J194" s="13">
        <v>7</v>
      </c>
      <c r="K194" s="13">
        <v>2021</v>
      </c>
      <c r="L194" s="13" t="s">
        <v>33</v>
      </c>
      <c r="M194" s="13">
        <v>12</v>
      </c>
      <c r="N194" s="13">
        <v>0.38194444444444442</v>
      </c>
      <c r="O194" s="13">
        <v>4.583333333333333</v>
      </c>
      <c r="P194" s="13">
        <v>8</v>
      </c>
      <c r="Q194" s="13">
        <v>0.57291666666666663</v>
      </c>
      <c r="R194" s="13">
        <v>1.5</v>
      </c>
      <c r="S194" s="13">
        <v>5.9165186500888103</v>
      </c>
      <c r="T194" s="13">
        <f>IFERROR(VLOOKUP(B50,[1]!users_table[#All],4),"NA")</f>
        <v>8.4223826714801451</v>
      </c>
      <c r="U194" s="47" t="s">
        <v>1029</v>
      </c>
    </row>
    <row r="195" spans="1:21" x14ac:dyDescent="0.3">
      <c r="A195" s="25">
        <v>193</v>
      </c>
      <c r="B195" s="13" t="s">
        <v>2</v>
      </c>
      <c r="C195" s="13">
        <v>43756</v>
      </c>
      <c r="D195" s="13" t="s">
        <v>190</v>
      </c>
      <c r="E195" s="13" t="s">
        <v>32</v>
      </c>
      <c r="F195" s="13" t="s">
        <v>29</v>
      </c>
      <c r="G195" s="13">
        <v>7.53</v>
      </c>
      <c r="H195" s="26">
        <v>44724</v>
      </c>
      <c r="I195" s="26">
        <v>44731</v>
      </c>
      <c r="J195" s="13">
        <v>7</v>
      </c>
      <c r="K195" s="13">
        <v>2021</v>
      </c>
      <c r="L195" s="13" t="s">
        <v>33</v>
      </c>
      <c r="M195" s="13">
        <v>12</v>
      </c>
      <c r="N195" s="13">
        <v>0.38194444444444442</v>
      </c>
      <c r="O195" s="13">
        <v>4.583333333333333</v>
      </c>
      <c r="P195" s="13">
        <v>8</v>
      </c>
      <c r="Q195" s="13">
        <v>0.57291666666666663</v>
      </c>
      <c r="R195" s="13">
        <v>1.5</v>
      </c>
      <c r="S195" s="13">
        <v>5.9165186500888103</v>
      </c>
      <c r="T195" s="13">
        <f>IFERROR(VLOOKUP(B50,[1]!users_table[#All],4),"NA")</f>
        <v>8.4223826714801451</v>
      </c>
      <c r="U195" s="47" t="s">
        <v>71</v>
      </c>
    </row>
    <row r="196" spans="1:21" x14ac:dyDescent="0.3">
      <c r="A196" s="25">
        <v>194</v>
      </c>
      <c r="B196" s="13" t="s">
        <v>2</v>
      </c>
      <c r="C196" s="13">
        <v>42892</v>
      </c>
      <c r="D196" s="13" t="s">
        <v>191</v>
      </c>
      <c r="E196" s="13" t="s">
        <v>32</v>
      </c>
      <c r="F196" s="13" t="s">
        <v>37</v>
      </c>
      <c r="G196" s="13">
        <v>6.32</v>
      </c>
      <c r="H196" s="26">
        <v>44946</v>
      </c>
      <c r="I196" s="26">
        <v>44973</v>
      </c>
      <c r="J196" s="13">
        <v>6</v>
      </c>
      <c r="K196" s="13">
        <v>2022</v>
      </c>
      <c r="L196" s="13" t="s">
        <v>30</v>
      </c>
      <c r="M196" s="13">
        <v>24</v>
      </c>
      <c r="N196" s="13">
        <v>0.39750000000000002</v>
      </c>
      <c r="O196" s="13">
        <v>9.5400000000000009</v>
      </c>
      <c r="P196" s="13">
        <v>28</v>
      </c>
      <c r="Q196" s="13">
        <v>0.34071428571428569</v>
      </c>
      <c r="R196" s="13">
        <v>0.8571428571428571</v>
      </c>
      <c r="S196" s="13">
        <v>5.9165186500888103</v>
      </c>
      <c r="T196" s="13" t="str">
        <f>IFERROR(VLOOKUP(B51,[1]!users_table[#All],4),"NA")</f>
        <v>NA</v>
      </c>
      <c r="U196" s="47" t="s">
        <v>65</v>
      </c>
    </row>
    <row r="197" spans="1:21" x14ac:dyDescent="0.3">
      <c r="A197" s="25">
        <v>195</v>
      </c>
      <c r="B197" s="13" t="s">
        <v>2</v>
      </c>
      <c r="C197" s="13">
        <v>42892</v>
      </c>
      <c r="D197" s="13" t="s">
        <v>191</v>
      </c>
      <c r="E197" s="13" t="s">
        <v>32</v>
      </c>
      <c r="F197" s="13" t="s">
        <v>37</v>
      </c>
      <c r="G197" s="13">
        <v>6.32</v>
      </c>
      <c r="H197" s="26">
        <v>44946</v>
      </c>
      <c r="I197" s="26">
        <v>44973</v>
      </c>
      <c r="J197" s="13">
        <v>6</v>
      </c>
      <c r="K197" s="13">
        <v>2022</v>
      </c>
      <c r="L197" s="13" t="s">
        <v>30</v>
      </c>
      <c r="M197" s="13">
        <v>24</v>
      </c>
      <c r="N197" s="13">
        <v>0.39750000000000002</v>
      </c>
      <c r="O197" s="13">
        <v>9.5400000000000009</v>
      </c>
      <c r="P197" s="13">
        <v>28</v>
      </c>
      <c r="Q197" s="13">
        <v>0.34071428571428569</v>
      </c>
      <c r="R197" s="13">
        <v>0.8571428571428571</v>
      </c>
      <c r="S197" s="13">
        <v>5.9165186500888103</v>
      </c>
      <c r="T197" s="13" t="str">
        <f>IFERROR(VLOOKUP(B51,[1]!users_table[#All],4),"NA")</f>
        <v>NA</v>
      </c>
      <c r="U197" s="47" t="s">
        <v>66</v>
      </c>
    </row>
    <row r="198" spans="1:21" x14ac:dyDescent="0.3">
      <c r="A198" s="25">
        <v>196</v>
      </c>
      <c r="B198" s="13" t="s">
        <v>2</v>
      </c>
      <c r="C198" s="13">
        <v>42892</v>
      </c>
      <c r="D198" s="13" t="s">
        <v>191</v>
      </c>
      <c r="E198" s="13" t="s">
        <v>32</v>
      </c>
      <c r="F198" s="13" t="s">
        <v>37</v>
      </c>
      <c r="G198" s="13">
        <v>6.32</v>
      </c>
      <c r="H198" s="26">
        <v>44946</v>
      </c>
      <c r="I198" s="26">
        <v>44973</v>
      </c>
      <c r="J198" s="13">
        <v>6</v>
      </c>
      <c r="K198" s="13">
        <v>2022</v>
      </c>
      <c r="L198" s="13" t="s">
        <v>30</v>
      </c>
      <c r="M198" s="13">
        <v>24</v>
      </c>
      <c r="N198" s="13">
        <v>0.39750000000000002</v>
      </c>
      <c r="O198" s="13">
        <v>9.5400000000000009</v>
      </c>
      <c r="P198" s="13">
        <v>28</v>
      </c>
      <c r="Q198" s="13">
        <v>0.34071428571428569</v>
      </c>
      <c r="R198" s="13">
        <v>0.8571428571428571</v>
      </c>
      <c r="S198" s="13">
        <v>5.9165186500888103</v>
      </c>
      <c r="T198" s="13" t="str">
        <f>IFERROR(VLOOKUP(B51,[1]!users_table[#All],4),"NA")</f>
        <v>NA</v>
      </c>
      <c r="U198" s="47" t="s">
        <v>1021</v>
      </c>
    </row>
    <row r="199" spans="1:21" x14ac:dyDescent="0.3">
      <c r="A199" s="25">
        <v>197</v>
      </c>
      <c r="B199" s="13" t="s">
        <v>2</v>
      </c>
      <c r="C199" s="13">
        <v>42892</v>
      </c>
      <c r="D199" s="13" t="s">
        <v>191</v>
      </c>
      <c r="E199" s="13" t="s">
        <v>32</v>
      </c>
      <c r="F199" s="13" t="s">
        <v>37</v>
      </c>
      <c r="G199" s="13">
        <v>6.32</v>
      </c>
      <c r="H199" s="26">
        <v>44946</v>
      </c>
      <c r="I199" s="26">
        <v>44973</v>
      </c>
      <c r="J199" s="13">
        <v>6</v>
      </c>
      <c r="K199" s="13">
        <v>2022</v>
      </c>
      <c r="L199" s="13" t="s">
        <v>30</v>
      </c>
      <c r="M199" s="13">
        <v>24</v>
      </c>
      <c r="N199" s="13">
        <v>0.39750000000000002</v>
      </c>
      <c r="O199" s="13">
        <v>9.5400000000000009</v>
      </c>
      <c r="P199" s="13">
        <v>28</v>
      </c>
      <c r="Q199" s="13">
        <v>0.34071428571428569</v>
      </c>
      <c r="R199" s="13">
        <v>0.8571428571428571</v>
      </c>
      <c r="S199" s="13">
        <v>5.9165186500888103</v>
      </c>
      <c r="T199" s="13" t="str">
        <f>IFERROR(VLOOKUP(B51,[1]!users_table[#All],4),"NA")</f>
        <v>NA</v>
      </c>
      <c r="U199" s="47" t="s">
        <v>76</v>
      </c>
    </row>
    <row r="200" spans="1:21" x14ac:dyDescent="0.3">
      <c r="A200" s="25">
        <v>198</v>
      </c>
      <c r="B200" s="13" t="s">
        <v>2</v>
      </c>
      <c r="C200" s="13">
        <v>42892</v>
      </c>
      <c r="D200" s="13" t="s">
        <v>191</v>
      </c>
      <c r="E200" s="13" t="s">
        <v>32</v>
      </c>
      <c r="F200" s="13" t="s">
        <v>37</v>
      </c>
      <c r="G200" s="13">
        <v>6.32</v>
      </c>
      <c r="H200" s="26">
        <v>44946</v>
      </c>
      <c r="I200" s="26">
        <v>44973</v>
      </c>
      <c r="J200" s="13">
        <v>6</v>
      </c>
      <c r="K200" s="13">
        <v>2022</v>
      </c>
      <c r="L200" s="13" t="s">
        <v>30</v>
      </c>
      <c r="M200" s="13">
        <v>24</v>
      </c>
      <c r="N200" s="13">
        <v>0.39750000000000002</v>
      </c>
      <c r="O200" s="13">
        <v>9.5400000000000009</v>
      </c>
      <c r="P200" s="13">
        <v>28</v>
      </c>
      <c r="Q200" s="13">
        <v>0.34071428571428569</v>
      </c>
      <c r="R200" s="13">
        <v>0.8571428571428571</v>
      </c>
      <c r="S200" s="13">
        <v>5.9165186500888103</v>
      </c>
      <c r="T200" s="13" t="str">
        <f>IFERROR(VLOOKUP(B51,[1]!users_table[#All],4),"NA")</f>
        <v>NA</v>
      </c>
      <c r="U200" s="47" t="s">
        <v>1027</v>
      </c>
    </row>
    <row r="201" spans="1:21" x14ac:dyDescent="0.3">
      <c r="A201" s="25">
        <v>199</v>
      </c>
      <c r="B201" s="13" t="s">
        <v>2</v>
      </c>
      <c r="C201" s="13">
        <v>39221</v>
      </c>
      <c r="D201" s="13" t="s">
        <v>192</v>
      </c>
      <c r="E201" s="13" t="s">
        <v>32</v>
      </c>
      <c r="F201" s="13" t="s">
        <v>29</v>
      </c>
      <c r="G201" s="13">
        <v>6.06</v>
      </c>
      <c r="H201" s="26">
        <v>43915</v>
      </c>
      <c r="I201" s="26">
        <v>43922</v>
      </c>
      <c r="J201" s="13">
        <v>4</v>
      </c>
      <c r="K201" s="13">
        <v>2019</v>
      </c>
      <c r="L201" s="13" t="s">
        <v>39</v>
      </c>
      <c r="M201" s="13">
        <v>12</v>
      </c>
      <c r="N201" s="13">
        <v>0.40138888888888891</v>
      </c>
      <c r="O201" s="13">
        <v>4.8166666666666664</v>
      </c>
      <c r="P201" s="13">
        <v>8</v>
      </c>
      <c r="Q201" s="13">
        <v>0.6020833333333333</v>
      </c>
      <c r="R201" s="13">
        <v>1.5</v>
      </c>
      <c r="S201" s="13">
        <v>5.9165186500888103</v>
      </c>
      <c r="T201" s="13" t="str">
        <f>IFERROR(VLOOKUP(B52,[1]!users_table[#All],4),"NA")</f>
        <v>NA</v>
      </c>
      <c r="U201" s="47" t="s">
        <v>65</v>
      </c>
    </row>
    <row r="202" spans="1:21" x14ac:dyDescent="0.3">
      <c r="A202" s="25">
        <v>200</v>
      </c>
      <c r="B202" s="13" t="s">
        <v>2</v>
      </c>
      <c r="C202" s="13">
        <v>39221</v>
      </c>
      <c r="D202" s="13" t="s">
        <v>192</v>
      </c>
      <c r="E202" s="13" t="s">
        <v>32</v>
      </c>
      <c r="F202" s="13" t="s">
        <v>29</v>
      </c>
      <c r="G202" s="13">
        <v>6.06</v>
      </c>
      <c r="H202" s="26">
        <v>43915</v>
      </c>
      <c r="I202" s="26">
        <v>43922</v>
      </c>
      <c r="J202" s="13">
        <v>4</v>
      </c>
      <c r="K202" s="13">
        <v>2019</v>
      </c>
      <c r="L202" s="13" t="s">
        <v>39</v>
      </c>
      <c r="M202" s="13">
        <v>12</v>
      </c>
      <c r="N202" s="13">
        <v>0.40138888888888891</v>
      </c>
      <c r="O202" s="13">
        <v>4.8166666666666664</v>
      </c>
      <c r="P202" s="13">
        <v>8</v>
      </c>
      <c r="Q202" s="13">
        <v>0.6020833333333333</v>
      </c>
      <c r="R202" s="13">
        <v>1.5</v>
      </c>
      <c r="S202" s="13">
        <v>5.9165186500888103</v>
      </c>
      <c r="T202" s="13" t="str">
        <f>IFERROR(VLOOKUP(B52,[1]!users_table[#All],4),"NA")</f>
        <v>NA</v>
      </c>
      <c r="U202" s="47" t="s">
        <v>1030</v>
      </c>
    </row>
    <row r="203" spans="1:21" x14ac:dyDescent="0.3">
      <c r="A203" s="25">
        <v>201</v>
      </c>
      <c r="B203" s="13" t="s">
        <v>2</v>
      </c>
      <c r="C203" s="13">
        <v>39221</v>
      </c>
      <c r="D203" s="13" t="s">
        <v>192</v>
      </c>
      <c r="E203" s="13" t="s">
        <v>32</v>
      </c>
      <c r="F203" s="13" t="s">
        <v>29</v>
      </c>
      <c r="G203" s="13">
        <v>6.06</v>
      </c>
      <c r="H203" s="26">
        <v>43915</v>
      </c>
      <c r="I203" s="26">
        <v>43922</v>
      </c>
      <c r="J203" s="13">
        <v>4</v>
      </c>
      <c r="K203" s="13">
        <v>2019</v>
      </c>
      <c r="L203" s="13" t="s">
        <v>39</v>
      </c>
      <c r="M203" s="13">
        <v>12</v>
      </c>
      <c r="N203" s="13">
        <v>0.40138888888888891</v>
      </c>
      <c r="O203" s="13">
        <v>4.8166666666666664</v>
      </c>
      <c r="P203" s="13">
        <v>8</v>
      </c>
      <c r="Q203" s="13">
        <v>0.6020833333333333</v>
      </c>
      <c r="R203" s="13">
        <v>1.5</v>
      </c>
      <c r="S203" s="13">
        <v>5.9165186500888103</v>
      </c>
      <c r="T203" s="13" t="str">
        <f>IFERROR(VLOOKUP(B52,[1]!users_table[#All],4),"NA")</f>
        <v>NA</v>
      </c>
      <c r="U203" s="47" t="s">
        <v>1027</v>
      </c>
    </row>
    <row r="204" spans="1:21" x14ac:dyDescent="0.3">
      <c r="A204" s="25">
        <v>202</v>
      </c>
      <c r="B204" s="13" t="s">
        <v>2</v>
      </c>
      <c r="C204" s="13">
        <v>42129</v>
      </c>
      <c r="D204" s="13" t="s">
        <v>193</v>
      </c>
      <c r="E204" s="13" t="s">
        <v>168</v>
      </c>
      <c r="F204" s="13" t="s">
        <v>29</v>
      </c>
      <c r="G204" s="13">
        <v>6.79</v>
      </c>
      <c r="H204" s="26">
        <v>44297</v>
      </c>
      <c r="I204" s="26">
        <v>44297</v>
      </c>
      <c r="J204" s="13">
        <v>5</v>
      </c>
      <c r="K204" s="13">
        <v>2020</v>
      </c>
      <c r="L204" s="13" t="s">
        <v>35</v>
      </c>
      <c r="M204" s="13">
        <v>1</v>
      </c>
      <c r="N204" s="13">
        <v>1.503333333333333</v>
      </c>
      <c r="O204" s="13">
        <v>1.503333333333333</v>
      </c>
      <c r="P204" s="13">
        <v>1</v>
      </c>
      <c r="Q204" s="13">
        <v>1.503333333333333</v>
      </c>
      <c r="R204" s="13">
        <v>1</v>
      </c>
      <c r="S204" s="13">
        <v>5.9165186500888103</v>
      </c>
      <c r="T204" s="13" t="str">
        <f>IFERROR(VLOOKUP(B53,[1]!users_table[#All],4),"NA")</f>
        <v>NA</v>
      </c>
      <c r="U204" s="47" t="s">
        <v>65</v>
      </c>
    </row>
    <row r="205" spans="1:21" x14ac:dyDescent="0.3">
      <c r="A205" s="25">
        <v>203</v>
      </c>
      <c r="B205" s="13" t="s">
        <v>2</v>
      </c>
      <c r="C205" s="13">
        <v>42129</v>
      </c>
      <c r="D205" s="13" t="s">
        <v>193</v>
      </c>
      <c r="E205" s="13" t="s">
        <v>168</v>
      </c>
      <c r="F205" s="13" t="s">
        <v>29</v>
      </c>
      <c r="G205" s="13">
        <v>6.79</v>
      </c>
      <c r="H205" s="26">
        <v>44297</v>
      </c>
      <c r="I205" s="26">
        <v>44297</v>
      </c>
      <c r="J205" s="13">
        <v>5</v>
      </c>
      <c r="K205" s="13">
        <v>2020</v>
      </c>
      <c r="L205" s="13" t="s">
        <v>35</v>
      </c>
      <c r="M205" s="13">
        <v>1</v>
      </c>
      <c r="N205" s="13">
        <v>1.503333333333333</v>
      </c>
      <c r="O205" s="13">
        <v>1.503333333333333</v>
      </c>
      <c r="P205" s="13">
        <v>1</v>
      </c>
      <c r="Q205" s="13">
        <v>1.503333333333333</v>
      </c>
      <c r="R205" s="13">
        <v>1</v>
      </c>
      <c r="S205" s="13">
        <v>5.9165186500888103</v>
      </c>
      <c r="T205" s="13" t="str">
        <f>IFERROR(VLOOKUP(B53,[1]!users_table[#All],4),"NA")</f>
        <v>NA</v>
      </c>
      <c r="U205" s="47" t="s">
        <v>1020</v>
      </c>
    </row>
    <row r="206" spans="1:21" x14ac:dyDescent="0.3">
      <c r="A206" s="25">
        <v>204</v>
      </c>
      <c r="B206" s="13" t="s">
        <v>2</v>
      </c>
      <c r="C206" s="13">
        <v>42129</v>
      </c>
      <c r="D206" s="13" t="s">
        <v>193</v>
      </c>
      <c r="E206" s="13" t="s">
        <v>168</v>
      </c>
      <c r="F206" s="13" t="s">
        <v>29</v>
      </c>
      <c r="G206" s="13">
        <v>6.79</v>
      </c>
      <c r="H206" s="26">
        <v>44297</v>
      </c>
      <c r="I206" s="26">
        <v>44297</v>
      </c>
      <c r="J206" s="13">
        <v>5</v>
      </c>
      <c r="K206" s="13">
        <v>2020</v>
      </c>
      <c r="L206" s="13" t="s">
        <v>35</v>
      </c>
      <c r="M206" s="13">
        <v>1</v>
      </c>
      <c r="N206" s="13">
        <v>1.503333333333333</v>
      </c>
      <c r="O206" s="13">
        <v>1.503333333333333</v>
      </c>
      <c r="P206" s="13">
        <v>1</v>
      </c>
      <c r="Q206" s="13">
        <v>1.503333333333333</v>
      </c>
      <c r="R206" s="13">
        <v>1</v>
      </c>
      <c r="S206" s="13">
        <v>5.9165186500888103</v>
      </c>
      <c r="T206" s="7" t="str">
        <f>IFERROR(VLOOKUP(B53,[1]!users_table[#All],4),"NA")</f>
        <v>NA</v>
      </c>
      <c r="U206" s="47" t="s">
        <v>1030</v>
      </c>
    </row>
    <row r="207" spans="1:21" x14ac:dyDescent="0.3">
      <c r="A207" s="25">
        <v>205</v>
      </c>
      <c r="B207" s="13" t="s">
        <v>2</v>
      </c>
      <c r="C207" s="13">
        <v>42129</v>
      </c>
      <c r="D207" s="13" t="s">
        <v>193</v>
      </c>
      <c r="E207" s="13" t="s">
        <v>168</v>
      </c>
      <c r="F207" s="13" t="s">
        <v>29</v>
      </c>
      <c r="G207" s="13">
        <v>6.79</v>
      </c>
      <c r="H207" s="26">
        <v>44297</v>
      </c>
      <c r="I207" s="26">
        <v>44297</v>
      </c>
      <c r="J207" s="13">
        <v>5</v>
      </c>
      <c r="K207" s="13">
        <v>2020</v>
      </c>
      <c r="L207" s="13" t="s">
        <v>35</v>
      </c>
      <c r="M207" s="13">
        <v>1</v>
      </c>
      <c r="N207" s="13">
        <v>1.503333333333333</v>
      </c>
      <c r="O207" s="13">
        <v>1.503333333333333</v>
      </c>
      <c r="P207" s="13">
        <v>1</v>
      </c>
      <c r="Q207" s="13">
        <v>1.503333333333333</v>
      </c>
      <c r="R207" s="13">
        <v>1</v>
      </c>
      <c r="S207" s="13">
        <v>5.9165186500888103</v>
      </c>
      <c r="T207" s="13" t="str">
        <f>IFERROR(VLOOKUP(B53,[1]!users_table[#All],4),"NA")</f>
        <v>NA</v>
      </c>
      <c r="U207" s="47" t="s">
        <v>1027</v>
      </c>
    </row>
    <row r="208" spans="1:21" x14ac:dyDescent="0.3">
      <c r="A208" s="25">
        <v>206</v>
      </c>
      <c r="B208" s="13" t="s">
        <v>2</v>
      </c>
      <c r="C208" s="13">
        <v>39334</v>
      </c>
      <c r="D208" s="13" t="s">
        <v>194</v>
      </c>
      <c r="E208" s="13" t="s">
        <v>50</v>
      </c>
      <c r="F208" s="13" t="s">
        <v>29</v>
      </c>
      <c r="G208" s="13">
        <v>6.34</v>
      </c>
      <c r="H208" s="26">
        <v>44034</v>
      </c>
      <c r="I208" s="26">
        <v>44034</v>
      </c>
      <c r="J208" s="13">
        <v>5</v>
      </c>
      <c r="K208" s="13">
        <v>2019</v>
      </c>
      <c r="L208" s="13" t="s">
        <v>30</v>
      </c>
      <c r="M208" s="13">
        <v>1</v>
      </c>
      <c r="N208" s="13">
        <v>6.7222222222222225E-2</v>
      </c>
      <c r="O208" s="13">
        <v>6.7222222222222225E-2</v>
      </c>
      <c r="P208" s="13">
        <v>1</v>
      </c>
      <c r="Q208" s="13">
        <v>6.7222222222222225E-2</v>
      </c>
      <c r="R208" s="13">
        <v>1</v>
      </c>
      <c r="S208" s="13">
        <v>5.9165186500888103</v>
      </c>
      <c r="T208" s="13" t="str">
        <f>IFERROR(VLOOKUP(B54,[1]!users_table[#All],4),"NA")</f>
        <v>NA</v>
      </c>
      <c r="U208" s="47" t="s">
        <v>60</v>
      </c>
    </row>
    <row r="209" spans="1:21" x14ac:dyDescent="0.3">
      <c r="A209" s="25">
        <v>207</v>
      </c>
      <c r="B209" s="13" t="s">
        <v>2</v>
      </c>
      <c r="C209" s="13">
        <v>38985</v>
      </c>
      <c r="D209" s="13" t="s">
        <v>195</v>
      </c>
      <c r="E209" s="13" t="s">
        <v>168</v>
      </c>
      <c r="F209" s="13" t="s">
        <v>196</v>
      </c>
      <c r="G209" s="13">
        <v>6.52</v>
      </c>
      <c r="H209" s="26">
        <v>43915</v>
      </c>
      <c r="I209" s="26">
        <v>43916</v>
      </c>
      <c r="J209" s="13">
        <v>6</v>
      </c>
      <c r="K209" s="13">
        <v>2019</v>
      </c>
      <c r="L209" s="13" t="s">
        <v>33</v>
      </c>
      <c r="M209" s="13">
        <v>1</v>
      </c>
      <c r="N209" s="13">
        <v>1.921944444444444</v>
      </c>
      <c r="O209" s="13">
        <v>1.921944444444444</v>
      </c>
      <c r="P209" s="13">
        <v>2</v>
      </c>
      <c r="Q209" s="13">
        <v>0.96097222222222223</v>
      </c>
      <c r="R209" s="13">
        <v>0.5</v>
      </c>
      <c r="S209" s="13">
        <v>5.9165186500888103</v>
      </c>
      <c r="T209" s="13" t="str">
        <f>IFERROR(VLOOKUP(B55,[1]!users_table[#All],4),"NA")</f>
        <v>NA</v>
      </c>
      <c r="U209" s="47" t="s">
        <v>59</v>
      </c>
    </row>
    <row r="210" spans="1:21" x14ac:dyDescent="0.3">
      <c r="A210" s="25">
        <v>208</v>
      </c>
      <c r="B210" s="13" t="s">
        <v>2</v>
      </c>
      <c r="C210" s="13">
        <v>38985</v>
      </c>
      <c r="D210" s="13" t="s">
        <v>195</v>
      </c>
      <c r="E210" s="13" t="s">
        <v>168</v>
      </c>
      <c r="F210" s="13" t="s">
        <v>196</v>
      </c>
      <c r="G210" s="13">
        <v>6.52</v>
      </c>
      <c r="H210" s="26">
        <v>43915</v>
      </c>
      <c r="I210" s="26">
        <v>43916</v>
      </c>
      <c r="J210" s="13">
        <v>6</v>
      </c>
      <c r="K210" s="13">
        <v>2019</v>
      </c>
      <c r="L210" s="13" t="s">
        <v>33</v>
      </c>
      <c r="M210" s="13">
        <v>1</v>
      </c>
      <c r="N210" s="13">
        <v>1.921944444444444</v>
      </c>
      <c r="O210" s="13">
        <v>1.921944444444444</v>
      </c>
      <c r="P210" s="13">
        <v>2</v>
      </c>
      <c r="Q210" s="13">
        <v>0.96097222222222223</v>
      </c>
      <c r="R210" s="13">
        <v>0.5</v>
      </c>
      <c r="S210" s="13">
        <v>5.9165186500888103</v>
      </c>
      <c r="T210" s="13" t="str">
        <f>IFERROR(VLOOKUP(B55,[1]!users_table[#All],4),"NA")</f>
        <v>NA</v>
      </c>
      <c r="U210" s="47" t="s">
        <v>60</v>
      </c>
    </row>
    <row r="211" spans="1:21" x14ac:dyDescent="0.3">
      <c r="A211" s="25">
        <v>209</v>
      </c>
      <c r="B211" s="13" t="s">
        <v>2</v>
      </c>
      <c r="C211" s="13">
        <v>40752</v>
      </c>
      <c r="D211" s="13" t="s">
        <v>197</v>
      </c>
      <c r="E211" s="13" t="s">
        <v>32</v>
      </c>
      <c r="F211" s="13" t="s">
        <v>42</v>
      </c>
      <c r="G211" s="13">
        <v>7.12</v>
      </c>
      <c r="H211" s="26">
        <v>44579</v>
      </c>
      <c r="I211" s="26">
        <v>44607</v>
      </c>
      <c r="J211" s="13">
        <v>7</v>
      </c>
      <c r="K211" s="13">
        <v>2021</v>
      </c>
      <c r="L211" s="13" t="s">
        <v>33</v>
      </c>
      <c r="M211" s="13">
        <v>12</v>
      </c>
      <c r="N211" s="13">
        <v>0.3972222222222222</v>
      </c>
      <c r="O211" s="13">
        <v>4.7666666666666666</v>
      </c>
      <c r="P211" s="13">
        <v>29</v>
      </c>
      <c r="Q211" s="13">
        <v>0.164367816091954</v>
      </c>
      <c r="R211" s="13">
        <v>0.41379310344827591</v>
      </c>
      <c r="S211" s="13">
        <v>5.9165186500888103</v>
      </c>
      <c r="T211" s="13">
        <f>IFERROR(VLOOKUP(B56,[1]!users_table[#All],4),"NA")</f>
        <v>8.4223826714801451</v>
      </c>
      <c r="U211" s="47" t="s">
        <v>1031</v>
      </c>
    </row>
    <row r="212" spans="1:21" x14ac:dyDescent="0.3">
      <c r="A212" s="25">
        <v>210</v>
      </c>
      <c r="B212" s="13" t="s">
        <v>2</v>
      </c>
      <c r="C212" s="13">
        <v>40752</v>
      </c>
      <c r="D212" s="13" t="s">
        <v>197</v>
      </c>
      <c r="E212" s="13" t="s">
        <v>32</v>
      </c>
      <c r="F212" s="13" t="s">
        <v>42</v>
      </c>
      <c r="G212" s="13">
        <v>7.12</v>
      </c>
      <c r="H212" s="26">
        <v>44579</v>
      </c>
      <c r="I212" s="26">
        <v>44607</v>
      </c>
      <c r="J212" s="13">
        <v>7</v>
      </c>
      <c r="K212" s="13">
        <v>2021</v>
      </c>
      <c r="L212" s="13" t="s">
        <v>33</v>
      </c>
      <c r="M212" s="13">
        <v>12</v>
      </c>
      <c r="N212" s="13">
        <v>0.3972222222222222</v>
      </c>
      <c r="O212" s="13">
        <v>4.7666666666666666</v>
      </c>
      <c r="P212" s="13">
        <v>29</v>
      </c>
      <c r="Q212" s="13">
        <v>0.164367816091954</v>
      </c>
      <c r="R212" s="13">
        <v>0.41379310344827591</v>
      </c>
      <c r="S212" s="13">
        <v>5.9165186500888103</v>
      </c>
      <c r="T212" s="13">
        <f>IFERROR(VLOOKUP(B56,[1]!users_table[#All],4),"NA")</f>
        <v>8.4223826714801451</v>
      </c>
      <c r="U212" s="47" t="s">
        <v>61</v>
      </c>
    </row>
    <row r="213" spans="1:21" x14ac:dyDescent="0.3">
      <c r="A213" s="25">
        <v>211</v>
      </c>
      <c r="B213" s="13" t="s">
        <v>2</v>
      </c>
      <c r="C213" s="13">
        <v>40752</v>
      </c>
      <c r="D213" s="13" t="s">
        <v>197</v>
      </c>
      <c r="E213" s="13" t="s">
        <v>32</v>
      </c>
      <c r="F213" s="13" t="s">
        <v>42</v>
      </c>
      <c r="G213" s="13">
        <v>7.12</v>
      </c>
      <c r="H213" s="26">
        <v>44579</v>
      </c>
      <c r="I213" s="26">
        <v>44607</v>
      </c>
      <c r="J213" s="13">
        <v>7</v>
      </c>
      <c r="K213" s="13">
        <v>2021</v>
      </c>
      <c r="L213" s="13" t="s">
        <v>33</v>
      </c>
      <c r="M213" s="13">
        <v>12</v>
      </c>
      <c r="N213" s="13">
        <v>0.3972222222222222</v>
      </c>
      <c r="O213" s="13">
        <v>4.7666666666666666</v>
      </c>
      <c r="P213" s="13">
        <v>29</v>
      </c>
      <c r="Q213" s="13">
        <v>0.164367816091954</v>
      </c>
      <c r="R213" s="13">
        <v>0.41379310344827591</v>
      </c>
      <c r="S213" s="13">
        <v>5.9165186500888103</v>
      </c>
      <c r="T213" s="13">
        <f>IFERROR(VLOOKUP(B56,[1]!users_table[#All],4),"NA")</f>
        <v>8.4223826714801451</v>
      </c>
      <c r="U213" s="47" t="s">
        <v>70</v>
      </c>
    </row>
    <row r="214" spans="1:21" x14ac:dyDescent="0.3">
      <c r="A214" s="25">
        <v>212</v>
      </c>
      <c r="B214" s="13" t="s">
        <v>2</v>
      </c>
      <c r="C214" s="13">
        <v>40752</v>
      </c>
      <c r="D214" s="13" t="s">
        <v>197</v>
      </c>
      <c r="E214" s="13" t="s">
        <v>32</v>
      </c>
      <c r="F214" s="13" t="s">
        <v>42</v>
      </c>
      <c r="G214" s="13">
        <v>7.12</v>
      </c>
      <c r="H214" s="26">
        <v>44579</v>
      </c>
      <c r="I214" s="26">
        <v>44607</v>
      </c>
      <c r="J214" s="13">
        <v>7</v>
      </c>
      <c r="K214" s="13">
        <v>2021</v>
      </c>
      <c r="L214" s="13" t="s">
        <v>33</v>
      </c>
      <c r="M214" s="13">
        <v>12</v>
      </c>
      <c r="N214" s="13">
        <v>0.3972222222222222</v>
      </c>
      <c r="O214" s="13">
        <v>4.7666666666666666</v>
      </c>
      <c r="P214" s="13">
        <v>29</v>
      </c>
      <c r="Q214" s="13">
        <v>0.164367816091954</v>
      </c>
      <c r="R214" s="13">
        <v>0.41379310344827591</v>
      </c>
      <c r="S214" s="13">
        <v>5.9165186500888103</v>
      </c>
      <c r="T214" s="13">
        <f>IFERROR(VLOOKUP(B56,[1]!users_table[#All],4),"NA")</f>
        <v>8.4223826714801451</v>
      </c>
      <c r="U214" s="47" t="s">
        <v>1032</v>
      </c>
    </row>
    <row r="215" spans="1:21" x14ac:dyDescent="0.3">
      <c r="A215" s="25">
        <v>213</v>
      </c>
      <c r="B215" s="13" t="s">
        <v>2</v>
      </c>
      <c r="C215" s="13">
        <v>37498</v>
      </c>
      <c r="D215" s="13" t="s">
        <v>198</v>
      </c>
      <c r="E215" s="13" t="s">
        <v>168</v>
      </c>
      <c r="F215" s="13" t="s">
        <v>29</v>
      </c>
      <c r="G215" s="13">
        <v>6.7</v>
      </c>
      <c r="H215" s="26">
        <v>44116</v>
      </c>
      <c r="I215" s="26">
        <v>44116</v>
      </c>
      <c r="J215" s="13">
        <v>6</v>
      </c>
      <c r="K215" s="13">
        <v>2019</v>
      </c>
      <c r="L215" s="13" t="s">
        <v>35</v>
      </c>
      <c r="M215" s="13">
        <v>1</v>
      </c>
      <c r="N215" s="13">
        <v>1.5</v>
      </c>
      <c r="O215" s="13">
        <v>1.5</v>
      </c>
      <c r="P215" s="13">
        <v>1</v>
      </c>
      <c r="Q215" s="13">
        <v>1.5</v>
      </c>
      <c r="R215" s="13">
        <v>1</v>
      </c>
      <c r="S215" s="13">
        <v>5.9165186500888103</v>
      </c>
      <c r="T215" s="13">
        <f>IFERROR(VLOOKUP(B57,[1]!users_table[#All],4),"NA")</f>
        <v>8.4223826714801451</v>
      </c>
      <c r="U215" s="47" t="s">
        <v>65</v>
      </c>
    </row>
    <row r="216" spans="1:21" x14ac:dyDescent="0.3">
      <c r="A216" s="25">
        <v>214</v>
      </c>
      <c r="B216" s="13" t="s">
        <v>2</v>
      </c>
      <c r="C216" s="13">
        <v>405</v>
      </c>
      <c r="D216" s="13" t="s">
        <v>199</v>
      </c>
      <c r="E216" s="13" t="s">
        <v>168</v>
      </c>
      <c r="F216" s="13" t="s">
        <v>29</v>
      </c>
      <c r="G216" s="13">
        <v>6.88</v>
      </c>
      <c r="H216" s="26">
        <v>42975</v>
      </c>
      <c r="I216" s="26">
        <v>42975</v>
      </c>
      <c r="J216" s="13">
        <v>6</v>
      </c>
      <c r="K216" s="13">
        <v>2000</v>
      </c>
      <c r="L216" s="13" t="s">
        <v>35</v>
      </c>
      <c r="M216" s="13">
        <v>1</v>
      </c>
      <c r="N216" s="13">
        <v>0.8</v>
      </c>
      <c r="O216" s="13">
        <v>0.8</v>
      </c>
      <c r="P216" s="13">
        <v>1</v>
      </c>
      <c r="Q216" s="13">
        <v>0.8</v>
      </c>
      <c r="R216" s="13">
        <v>1</v>
      </c>
      <c r="S216" s="13">
        <v>5.9165186500888103</v>
      </c>
      <c r="T216" s="13">
        <f>IFERROR(VLOOKUP(B58,[1]!users_table[#All],4),"NA")</f>
        <v>8.4223826714801451</v>
      </c>
      <c r="U216" s="47" t="s">
        <v>83</v>
      </c>
    </row>
    <row r="217" spans="1:21" x14ac:dyDescent="0.3">
      <c r="A217" s="25">
        <v>215</v>
      </c>
      <c r="B217" s="13" t="s">
        <v>2</v>
      </c>
      <c r="C217" s="13">
        <v>405</v>
      </c>
      <c r="D217" s="13" t="s">
        <v>199</v>
      </c>
      <c r="E217" s="13" t="s">
        <v>168</v>
      </c>
      <c r="F217" s="13" t="s">
        <v>29</v>
      </c>
      <c r="G217" s="13">
        <v>6.88</v>
      </c>
      <c r="H217" s="26">
        <v>42975</v>
      </c>
      <c r="I217" s="26">
        <v>42975</v>
      </c>
      <c r="J217" s="13">
        <v>6</v>
      </c>
      <c r="K217" s="13">
        <v>2000</v>
      </c>
      <c r="L217" s="13" t="s">
        <v>35</v>
      </c>
      <c r="M217" s="13">
        <v>1</v>
      </c>
      <c r="N217" s="13">
        <v>0.8</v>
      </c>
      <c r="O217" s="13">
        <v>0.8</v>
      </c>
      <c r="P217" s="13">
        <v>1</v>
      </c>
      <c r="Q217" s="13">
        <v>0.8</v>
      </c>
      <c r="R217" s="13">
        <v>1</v>
      </c>
      <c r="S217" s="13">
        <v>5.9165186500888103</v>
      </c>
      <c r="T217" s="13">
        <f>IFERROR(VLOOKUP(B58,[1]!users_table[#All],4),"NA")</f>
        <v>8.4223826714801451</v>
      </c>
      <c r="U217" s="47" t="s">
        <v>81</v>
      </c>
    </row>
    <row r="218" spans="1:21" x14ac:dyDescent="0.3">
      <c r="A218" s="25">
        <v>216</v>
      </c>
      <c r="B218" s="13" t="s">
        <v>2</v>
      </c>
      <c r="C218" s="13">
        <v>405</v>
      </c>
      <c r="D218" s="13" t="s">
        <v>199</v>
      </c>
      <c r="E218" s="13" t="s">
        <v>168</v>
      </c>
      <c r="F218" s="13" t="s">
        <v>29</v>
      </c>
      <c r="G218" s="13">
        <v>6.88</v>
      </c>
      <c r="H218" s="26">
        <v>42975</v>
      </c>
      <c r="I218" s="26">
        <v>42975</v>
      </c>
      <c r="J218" s="13">
        <v>6</v>
      </c>
      <c r="K218" s="13">
        <v>2000</v>
      </c>
      <c r="L218" s="13" t="s">
        <v>35</v>
      </c>
      <c r="M218" s="13">
        <v>1</v>
      </c>
      <c r="N218" s="13">
        <v>0.8</v>
      </c>
      <c r="O218" s="13">
        <v>0.8</v>
      </c>
      <c r="P218" s="13">
        <v>1</v>
      </c>
      <c r="Q218" s="13">
        <v>0.8</v>
      </c>
      <c r="R218" s="13">
        <v>1</v>
      </c>
      <c r="S218" s="13">
        <v>5.9165186500888103</v>
      </c>
      <c r="T218" s="13">
        <f>IFERROR(VLOOKUP(B58,[1]!users_table[#All],4),"NA")</f>
        <v>8.4223826714801451</v>
      </c>
      <c r="U218" s="47" t="s">
        <v>1020</v>
      </c>
    </row>
    <row r="219" spans="1:21" x14ac:dyDescent="0.3">
      <c r="A219" s="25">
        <v>217</v>
      </c>
      <c r="B219" s="13" t="s">
        <v>2</v>
      </c>
      <c r="C219" s="13">
        <v>405</v>
      </c>
      <c r="D219" s="13" t="s">
        <v>199</v>
      </c>
      <c r="E219" s="13" t="s">
        <v>168</v>
      </c>
      <c r="F219" s="13" t="s">
        <v>29</v>
      </c>
      <c r="G219" s="13">
        <v>6.88</v>
      </c>
      <c r="H219" s="26">
        <v>42975</v>
      </c>
      <c r="I219" s="26">
        <v>42975</v>
      </c>
      <c r="J219" s="13">
        <v>6</v>
      </c>
      <c r="K219" s="13">
        <v>2000</v>
      </c>
      <c r="L219" s="13" t="s">
        <v>35</v>
      </c>
      <c r="M219" s="13">
        <v>1</v>
      </c>
      <c r="N219" s="13">
        <v>0.8</v>
      </c>
      <c r="O219" s="13">
        <v>0.8</v>
      </c>
      <c r="P219" s="13">
        <v>1</v>
      </c>
      <c r="Q219" s="13">
        <v>0.8</v>
      </c>
      <c r="R219" s="13">
        <v>1</v>
      </c>
      <c r="S219" s="13">
        <v>5.9165186500888103</v>
      </c>
      <c r="T219" s="13">
        <f>IFERROR(VLOOKUP(B58,[1]!users_table[#All],4),"NA")</f>
        <v>8.4223826714801451</v>
      </c>
      <c r="U219" s="47" t="s">
        <v>1027</v>
      </c>
    </row>
    <row r="220" spans="1:21" x14ac:dyDescent="0.3">
      <c r="A220" s="25">
        <v>218</v>
      </c>
      <c r="B220" s="13" t="s">
        <v>2</v>
      </c>
      <c r="C220" s="13">
        <v>405</v>
      </c>
      <c r="D220" s="13" t="s">
        <v>199</v>
      </c>
      <c r="E220" s="13" t="s">
        <v>168</v>
      </c>
      <c r="F220" s="13" t="s">
        <v>29</v>
      </c>
      <c r="G220" s="13">
        <v>6.88</v>
      </c>
      <c r="H220" s="26">
        <v>42975</v>
      </c>
      <c r="I220" s="26">
        <v>42975</v>
      </c>
      <c r="J220" s="13">
        <v>6</v>
      </c>
      <c r="K220" s="13">
        <v>2000</v>
      </c>
      <c r="L220" s="13" t="s">
        <v>35</v>
      </c>
      <c r="M220" s="13">
        <v>1</v>
      </c>
      <c r="N220" s="13">
        <v>0.8</v>
      </c>
      <c r="O220" s="13">
        <v>0.8</v>
      </c>
      <c r="P220" s="13">
        <v>1</v>
      </c>
      <c r="Q220" s="13">
        <v>0.8</v>
      </c>
      <c r="R220" s="13">
        <v>1</v>
      </c>
      <c r="S220" s="13">
        <v>5.9165186500888103</v>
      </c>
      <c r="T220" s="13">
        <f>IFERROR(VLOOKUP(B58,[1]!users_table[#All],4),"NA")</f>
        <v>8.4223826714801451</v>
      </c>
      <c r="U220" s="47" t="s">
        <v>84</v>
      </c>
    </row>
    <row r="221" spans="1:21" x14ac:dyDescent="0.3">
      <c r="A221" s="25">
        <v>219</v>
      </c>
      <c r="B221" s="13" t="s">
        <v>2</v>
      </c>
      <c r="C221" s="13">
        <v>41339</v>
      </c>
      <c r="D221" s="13" t="s">
        <v>200</v>
      </c>
      <c r="E221" s="13" t="s">
        <v>50</v>
      </c>
      <c r="F221" s="13" t="s">
        <v>29</v>
      </c>
      <c r="G221" s="13">
        <v>5.79</v>
      </c>
      <c r="H221" s="26">
        <v>44192</v>
      </c>
      <c r="I221" s="26">
        <v>44192</v>
      </c>
      <c r="J221" s="13">
        <v>5</v>
      </c>
      <c r="K221" s="13">
        <v>2020</v>
      </c>
      <c r="L221" s="13" t="s">
        <v>30</v>
      </c>
      <c r="M221" s="13">
        <v>1</v>
      </c>
      <c r="N221" s="13">
        <v>3.0833333333333331E-2</v>
      </c>
      <c r="O221" s="13">
        <v>3.0833333333333331E-2</v>
      </c>
      <c r="P221" s="13">
        <v>1</v>
      </c>
      <c r="Q221" s="13">
        <v>3.0833333333333331E-2</v>
      </c>
      <c r="R221" s="13">
        <v>1</v>
      </c>
      <c r="S221" s="13">
        <v>5.9165186500888103</v>
      </c>
      <c r="T221" s="13">
        <f>IFERROR(VLOOKUP(B59,[1]!users_table[#All],4),"NA")</f>
        <v>8.4223826714801451</v>
      </c>
      <c r="U221" s="47" t="s">
        <v>66</v>
      </c>
    </row>
    <row r="222" spans="1:21" x14ac:dyDescent="0.3">
      <c r="A222" s="25">
        <v>220</v>
      </c>
      <c r="B222" s="13" t="s">
        <v>2</v>
      </c>
      <c r="C222" s="13">
        <v>41339</v>
      </c>
      <c r="D222" s="13" t="s">
        <v>200</v>
      </c>
      <c r="E222" s="13" t="s">
        <v>50</v>
      </c>
      <c r="F222" s="13" t="s">
        <v>29</v>
      </c>
      <c r="G222" s="13">
        <v>5.79</v>
      </c>
      <c r="H222" s="26">
        <v>44192</v>
      </c>
      <c r="I222" s="26">
        <v>44192</v>
      </c>
      <c r="J222" s="13">
        <v>5</v>
      </c>
      <c r="K222" s="13">
        <v>2020</v>
      </c>
      <c r="L222" s="13" t="s">
        <v>30</v>
      </c>
      <c r="M222" s="13">
        <v>1</v>
      </c>
      <c r="N222" s="13">
        <v>3.0833333333333331E-2</v>
      </c>
      <c r="O222" s="13">
        <v>3.0833333333333331E-2</v>
      </c>
      <c r="P222" s="13">
        <v>1</v>
      </c>
      <c r="Q222" s="13">
        <v>3.0833333333333331E-2</v>
      </c>
      <c r="R222" s="13">
        <v>1</v>
      </c>
      <c r="S222" s="13">
        <v>5.9165186500888103</v>
      </c>
      <c r="T222" s="7">
        <f>IFERROR(VLOOKUP(B59,[1]!users_table[#All],4),"NA")</f>
        <v>8.4223826714801451</v>
      </c>
      <c r="U222" s="47" t="s">
        <v>69</v>
      </c>
    </row>
    <row r="223" spans="1:21" x14ac:dyDescent="0.3">
      <c r="A223" s="25">
        <v>221</v>
      </c>
      <c r="B223" s="13" t="s">
        <v>2</v>
      </c>
      <c r="C223" s="13">
        <v>40060</v>
      </c>
      <c r="D223" s="13" t="s">
        <v>201</v>
      </c>
      <c r="E223" s="13" t="s">
        <v>32</v>
      </c>
      <c r="F223" s="13" t="s">
        <v>29</v>
      </c>
      <c r="G223" s="13">
        <v>7.36</v>
      </c>
      <c r="H223" s="26">
        <v>44348</v>
      </c>
      <c r="I223" s="26">
        <v>44349</v>
      </c>
      <c r="J223" s="13">
        <v>7</v>
      </c>
      <c r="K223" s="13">
        <v>2020</v>
      </c>
      <c r="L223" s="13" t="s">
        <v>33</v>
      </c>
      <c r="M223" s="13">
        <v>12</v>
      </c>
      <c r="N223" s="13">
        <v>0.38111111111111112</v>
      </c>
      <c r="O223" s="13">
        <v>4.5733333333333333</v>
      </c>
      <c r="P223" s="13">
        <v>2</v>
      </c>
      <c r="Q223" s="13">
        <v>2.2866666666666671</v>
      </c>
      <c r="R223" s="13">
        <v>6</v>
      </c>
      <c r="S223" s="13">
        <v>5.9165186500888103</v>
      </c>
      <c r="T223" s="13">
        <f>IFERROR(VLOOKUP(B60,[1]!users_table[#All],4),"NA")</f>
        <v>8.4223826714801451</v>
      </c>
      <c r="U223" s="47" t="s">
        <v>65</v>
      </c>
    </row>
    <row r="224" spans="1:21" x14ac:dyDescent="0.3">
      <c r="A224" s="25">
        <v>222</v>
      </c>
      <c r="B224" s="13" t="s">
        <v>2</v>
      </c>
      <c r="C224" s="13">
        <v>40060</v>
      </c>
      <c r="D224" s="13" t="s">
        <v>201</v>
      </c>
      <c r="E224" s="13" t="s">
        <v>32</v>
      </c>
      <c r="F224" s="13" t="s">
        <v>29</v>
      </c>
      <c r="G224" s="13">
        <v>7.36</v>
      </c>
      <c r="H224" s="26">
        <v>44348</v>
      </c>
      <c r="I224" s="26">
        <v>44349</v>
      </c>
      <c r="J224" s="13">
        <v>7</v>
      </c>
      <c r="K224" s="13">
        <v>2020</v>
      </c>
      <c r="L224" s="13" t="s">
        <v>33</v>
      </c>
      <c r="M224" s="13">
        <v>12</v>
      </c>
      <c r="N224" s="13">
        <v>0.38111111111111112</v>
      </c>
      <c r="O224" s="13">
        <v>4.5733333333333333</v>
      </c>
      <c r="P224" s="13">
        <v>2</v>
      </c>
      <c r="Q224" s="13">
        <v>2.2866666666666671</v>
      </c>
      <c r="R224" s="13">
        <v>6</v>
      </c>
      <c r="S224" s="13">
        <v>5.9165186500888103</v>
      </c>
      <c r="T224" s="13">
        <f>IFERROR(VLOOKUP(B60,[1]!users_table[#All],4),"NA")</f>
        <v>8.4223826714801451</v>
      </c>
      <c r="U224" s="47" t="s">
        <v>1014</v>
      </c>
    </row>
    <row r="225" spans="1:21" x14ac:dyDescent="0.3">
      <c r="A225" s="25">
        <v>223</v>
      </c>
      <c r="B225" s="13" t="s">
        <v>2</v>
      </c>
      <c r="C225" s="13">
        <v>40060</v>
      </c>
      <c r="D225" s="13" t="s">
        <v>201</v>
      </c>
      <c r="E225" s="13" t="s">
        <v>32</v>
      </c>
      <c r="F225" s="13" t="s">
        <v>29</v>
      </c>
      <c r="G225" s="13">
        <v>7.36</v>
      </c>
      <c r="H225" s="26">
        <v>44348</v>
      </c>
      <c r="I225" s="26">
        <v>44349</v>
      </c>
      <c r="J225" s="13">
        <v>7</v>
      </c>
      <c r="K225" s="13">
        <v>2020</v>
      </c>
      <c r="L225" s="13" t="s">
        <v>33</v>
      </c>
      <c r="M225" s="13">
        <v>12</v>
      </c>
      <c r="N225" s="13">
        <v>0.38111111111111112</v>
      </c>
      <c r="O225" s="13">
        <v>4.5733333333333333</v>
      </c>
      <c r="P225" s="13">
        <v>2</v>
      </c>
      <c r="Q225" s="13">
        <v>2.2866666666666671</v>
      </c>
      <c r="R225" s="13">
        <v>6</v>
      </c>
      <c r="S225" s="13">
        <v>5.9165186500888103</v>
      </c>
      <c r="T225" s="13">
        <f>IFERROR(VLOOKUP(B60,[1]!users_table[#All],4),"NA")</f>
        <v>8.4223826714801451</v>
      </c>
      <c r="U225" s="47" t="s">
        <v>60</v>
      </c>
    </row>
    <row r="226" spans="1:21" x14ac:dyDescent="0.3">
      <c r="A226" s="25">
        <v>224</v>
      </c>
      <c r="B226" s="13" t="s">
        <v>2</v>
      </c>
      <c r="C226" s="13">
        <v>40060</v>
      </c>
      <c r="D226" s="13" t="s">
        <v>201</v>
      </c>
      <c r="E226" s="13" t="s">
        <v>32</v>
      </c>
      <c r="F226" s="13" t="s">
        <v>29</v>
      </c>
      <c r="G226" s="13">
        <v>7.36</v>
      </c>
      <c r="H226" s="26">
        <v>44348</v>
      </c>
      <c r="I226" s="26">
        <v>44349</v>
      </c>
      <c r="J226" s="13">
        <v>7</v>
      </c>
      <c r="K226" s="13">
        <v>2020</v>
      </c>
      <c r="L226" s="13" t="s">
        <v>33</v>
      </c>
      <c r="M226" s="13">
        <v>12</v>
      </c>
      <c r="N226" s="13">
        <v>0.38111111111111112</v>
      </c>
      <c r="O226" s="13">
        <v>4.5733333333333333</v>
      </c>
      <c r="P226" s="13">
        <v>2</v>
      </c>
      <c r="Q226" s="13">
        <v>2.2866666666666671</v>
      </c>
      <c r="R226" s="13">
        <v>6</v>
      </c>
      <c r="S226" s="13">
        <v>5.9165186500888103</v>
      </c>
      <c r="T226" s="13">
        <f>IFERROR(VLOOKUP(B60,[1]!users_table[#All],4),"NA")</f>
        <v>8.4223826714801451</v>
      </c>
      <c r="U226" s="47" t="s">
        <v>1033</v>
      </c>
    </row>
    <row r="227" spans="1:21" x14ac:dyDescent="0.3">
      <c r="A227" s="25">
        <v>225</v>
      </c>
      <c r="B227" s="13" t="s">
        <v>2</v>
      </c>
      <c r="C227" s="13">
        <v>38302</v>
      </c>
      <c r="D227" s="13" t="s">
        <v>202</v>
      </c>
      <c r="E227" s="13" t="s">
        <v>32</v>
      </c>
      <c r="F227" s="13" t="s">
        <v>37</v>
      </c>
      <c r="G227" s="13">
        <v>6.65</v>
      </c>
      <c r="H227" s="26">
        <v>44065</v>
      </c>
      <c r="I227" s="26">
        <v>44073</v>
      </c>
      <c r="J227" s="13">
        <v>6</v>
      </c>
      <c r="K227" s="13">
        <v>2020</v>
      </c>
      <c r="L227" s="13" t="s">
        <v>30</v>
      </c>
      <c r="M227" s="13">
        <v>12</v>
      </c>
      <c r="N227" s="13">
        <v>0.39444444444444438</v>
      </c>
      <c r="O227" s="13">
        <v>4.7333333333333334</v>
      </c>
      <c r="P227" s="13">
        <v>9</v>
      </c>
      <c r="Q227" s="13">
        <v>0.52592592592592591</v>
      </c>
      <c r="R227" s="13">
        <v>1.333333333333333</v>
      </c>
      <c r="S227" s="13">
        <v>5.9165186500888103</v>
      </c>
      <c r="T227" s="13">
        <f>IFERROR(VLOOKUP(B61,[1]!users_table[#All],4),"NA")</f>
        <v>8.4223826714801451</v>
      </c>
      <c r="U227" s="47" t="s">
        <v>64</v>
      </c>
    </row>
    <row r="228" spans="1:21" x14ac:dyDescent="0.3">
      <c r="A228" s="25">
        <v>226</v>
      </c>
      <c r="B228" s="13" t="s">
        <v>2</v>
      </c>
      <c r="C228" s="13">
        <v>38302</v>
      </c>
      <c r="D228" s="13" t="s">
        <v>202</v>
      </c>
      <c r="E228" s="13" t="s">
        <v>32</v>
      </c>
      <c r="F228" s="13" t="s">
        <v>37</v>
      </c>
      <c r="G228" s="13">
        <v>6.65</v>
      </c>
      <c r="H228" s="26">
        <v>44065</v>
      </c>
      <c r="I228" s="26">
        <v>44073</v>
      </c>
      <c r="J228" s="13">
        <v>6</v>
      </c>
      <c r="K228" s="13">
        <v>2020</v>
      </c>
      <c r="L228" s="13" t="s">
        <v>30</v>
      </c>
      <c r="M228" s="13">
        <v>12</v>
      </c>
      <c r="N228" s="13">
        <v>0.39444444444444438</v>
      </c>
      <c r="O228" s="13">
        <v>4.7333333333333334</v>
      </c>
      <c r="P228" s="13">
        <v>9</v>
      </c>
      <c r="Q228" s="13">
        <v>0.52592592592592591</v>
      </c>
      <c r="R228" s="13">
        <v>1.333333333333333</v>
      </c>
      <c r="S228" s="13">
        <v>5.9165186500888103</v>
      </c>
      <c r="T228" s="13">
        <f>IFERROR(VLOOKUP(B61,[1]!users_table[#All],4),"NA")</f>
        <v>8.4223826714801451</v>
      </c>
      <c r="U228" s="47" t="s">
        <v>1034</v>
      </c>
    </row>
    <row r="229" spans="1:21" x14ac:dyDescent="0.3">
      <c r="A229" s="25">
        <v>227</v>
      </c>
      <c r="B229" s="13" t="s">
        <v>2</v>
      </c>
      <c r="C229" s="13">
        <v>38302</v>
      </c>
      <c r="D229" s="13" t="s">
        <v>202</v>
      </c>
      <c r="E229" s="13" t="s">
        <v>32</v>
      </c>
      <c r="F229" s="13" t="s">
        <v>37</v>
      </c>
      <c r="G229" s="13">
        <v>6.65</v>
      </c>
      <c r="H229" s="26">
        <v>44065</v>
      </c>
      <c r="I229" s="26">
        <v>44073</v>
      </c>
      <c r="J229" s="13">
        <v>6</v>
      </c>
      <c r="K229" s="13">
        <v>2020</v>
      </c>
      <c r="L229" s="13" t="s">
        <v>30</v>
      </c>
      <c r="M229" s="13">
        <v>12</v>
      </c>
      <c r="N229" s="13">
        <v>0.39444444444444438</v>
      </c>
      <c r="O229" s="13">
        <v>4.7333333333333334</v>
      </c>
      <c r="P229" s="13">
        <v>9</v>
      </c>
      <c r="Q229" s="13">
        <v>0.52592592592592591</v>
      </c>
      <c r="R229" s="13">
        <v>1.333333333333333</v>
      </c>
      <c r="S229" s="13">
        <v>5.9165186500888103</v>
      </c>
      <c r="T229" s="13">
        <f>IFERROR(VLOOKUP(B61,[1]!users_table[#All],4),"NA")</f>
        <v>8.4223826714801451</v>
      </c>
      <c r="U229" s="47" t="s">
        <v>70</v>
      </c>
    </row>
    <row r="230" spans="1:21" x14ac:dyDescent="0.3">
      <c r="A230" s="25">
        <v>228</v>
      </c>
      <c r="B230" s="13" t="s">
        <v>2</v>
      </c>
      <c r="C230" s="13">
        <v>39065</v>
      </c>
      <c r="D230" s="13" t="s">
        <v>203</v>
      </c>
      <c r="E230" s="13" t="s">
        <v>158</v>
      </c>
      <c r="F230" s="13" t="s">
        <v>29</v>
      </c>
      <c r="G230" s="13">
        <v>7.47</v>
      </c>
      <c r="H230" s="26">
        <v>44120</v>
      </c>
      <c r="I230" s="26">
        <v>44120</v>
      </c>
      <c r="J230" s="13">
        <v>7</v>
      </c>
      <c r="K230" s="13">
        <v>2019</v>
      </c>
      <c r="L230" s="13" t="s">
        <v>30</v>
      </c>
      <c r="M230" s="13">
        <v>1</v>
      </c>
      <c r="N230" s="13">
        <v>8.3888888888888888E-2</v>
      </c>
      <c r="O230" s="13">
        <v>8.3888888888888888E-2</v>
      </c>
      <c r="P230" s="13">
        <v>1</v>
      </c>
      <c r="Q230" s="13">
        <v>8.3888888888888888E-2</v>
      </c>
      <c r="R230" s="13">
        <v>1</v>
      </c>
      <c r="S230" s="13">
        <v>5.9165186500888103</v>
      </c>
      <c r="T230" s="13">
        <f>IFERROR(VLOOKUP(B62,[1]!users_table[#All],4),"NA")</f>
        <v>8.4223826714801451</v>
      </c>
      <c r="U230" s="47" t="s">
        <v>74</v>
      </c>
    </row>
    <row r="231" spans="1:21" x14ac:dyDescent="0.3">
      <c r="A231" s="25">
        <v>229</v>
      </c>
      <c r="B231" s="13" t="s">
        <v>2</v>
      </c>
      <c r="C231" s="13">
        <v>37828</v>
      </c>
      <c r="D231" s="13" t="s">
        <v>204</v>
      </c>
      <c r="E231" s="13" t="s">
        <v>168</v>
      </c>
      <c r="F231" s="13" t="s">
        <v>42</v>
      </c>
      <c r="G231" s="13">
        <v>6.65</v>
      </c>
      <c r="H231" s="26">
        <v>44098</v>
      </c>
      <c r="I231" s="26">
        <v>44098</v>
      </c>
      <c r="J231" s="13">
        <v>7</v>
      </c>
      <c r="K231" s="13">
        <v>2019</v>
      </c>
      <c r="L231" s="13" t="s">
        <v>35</v>
      </c>
      <c r="M231" s="13">
        <v>1</v>
      </c>
      <c r="N231" s="13">
        <v>1.459444444444445</v>
      </c>
      <c r="O231" s="13">
        <v>1.459444444444445</v>
      </c>
      <c r="P231" s="13">
        <v>1</v>
      </c>
      <c r="Q231" s="13">
        <v>1.459444444444445</v>
      </c>
      <c r="R231" s="13">
        <v>1</v>
      </c>
      <c r="S231" s="13">
        <v>5.9165186500888103</v>
      </c>
      <c r="T231" s="13">
        <f>IFERROR(VLOOKUP(B63,[1]!users_table[#All],4),"NA")</f>
        <v>8.4223826714801451</v>
      </c>
      <c r="U231" s="47" t="s">
        <v>65</v>
      </c>
    </row>
    <row r="232" spans="1:21" x14ac:dyDescent="0.3">
      <c r="A232" s="25">
        <v>230</v>
      </c>
      <c r="B232" s="13" t="s">
        <v>2</v>
      </c>
      <c r="C232" s="13">
        <v>37828</v>
      </c>
      <c r="D232" s="13" t="s">
        <v>204</v>
      </c>
      <c r="E232" s="13" t="s">
        <v>168</v>
      </c>
      <c r="F232" s="13" t="s">
        <v>42</v>
      </c>
      <c r="G232" s="13">
        <v>6.65</v>
      </c>
      <c r="H232" s="26">
        <v>44098</v>
      </c>
      <c r="I232" s="26">
        <v>44098</v>
      </c>
      <c r="J232" s="13">
        <v>7</v>
      </c>
      <c r="K232" s="13">
        <v>2019</v>
      </c>
      <c r="L232" s="13" t="s">
        <v>35</v>
      </c>
      <c r="M232" s="13">
        <v>1</v>
      </c>
      <c r="N232" s="13">
        <v>1.459444444444445</v>
      </c>
      <c r="O232" s="13">
        <v>1.459444444444445</v>
      </c>
      <c r="P232" s="13">
        <v>1</v>
      </c>
      <c r="Q232" s="13">
        <v>1.459444444444445</v>
      </c>
      <c r="R232" s="13">
        <v>1</v>
      </c>
      <c r="S232" s="13">
        <v>5.9165186500888103</v>
      </c>
      <c r="T232" s="7">
        <f>IFERROR(VLOOKUP(B63,[1]!users_table[#All],4),"NA")</f>
        <v>8.4223826714801451</v>
      </c>
      <c r="U232" s="47" t="s">
        <v>64</v>
      </c>
    </row>
    <row r="233" spans="1:21" x14ac:dyDescent="0.3">
      <c r="A233" s="25">
        <v>231</v>
      </c>
      <c r="B233" s="13" t="s">
        <v>2</v>
      </c>
      <c r="C233" s="13">
        <v>37828</v>
      </c>
      <c r="D233" s="13" t="s">
        <v>204</v>
      </c>
      <c r="E233" s="13" t="s">
        <v>168</v>
      </c>
      <c r="F233" s="13" t="s">
        <v>42</v>
      </c>
      <c r="G233" s="13">
        <v>6.65</v>
      </c>
      <c r="H233" s="26">
        <v>44098</v>
      </c>
      <c r="I233" s="26">
        <v>44098</v>
      </c>
      <c r="J233" s="13">
        <v>7</v>
      </c>
      <c r="K233" s="13">
        <v>2019</v>
      </c>
      <c r="L233" s="13" t="s">
        <v>35</v>
      </c>
      <c r="M233" s="13">
        <v>1</v>
      </c>
      <c r="N233" s="13">
        <v>1.459444444444445</v>
      </c>
      <c r="O233" s="13">
        <v>1.459444444444445</v>
      </c>
      <c r="P233" s="13">
        <v>1</v>
      </c>
      <c r="Q233" s="13">
        <v>1.459444444444445</v>
      </c>
      <c r="R233" s="13">
        <v>1</v>
      </c>
      <c r="S233" s="13">
        <v>5.9165186500888103</v>
      </c>
      <c r="T233" s="13">
        <f>IFERROR(VLOOKUP(B63,[1]!users_table[#All],4),"NA")</f>
        <v>8.4223826714801451</v>
      </c>
      <c r="U233" s="47" t="s">
        <v>66</v>
      </c>
    </row>
    <row r="234" spans="1:21" x14ac:dyDescent="0.3">
      <c r="A234" s="25">
        <v>232</v>
      </c>
      <c r="B234" s="13" t="s">
        <v>2</v>
      </c>
      <c r="C234" s="13">
        <v>38186</v>
      </c>
      <c r="D234" s="13" t="s">
        <v>205</v>
      </c>
      <c r="E234" s="13" t="s">
        <v>32</v>
      </c>
      <c r="F234" s="13" t="s">
        <v>37</v>
      </c>
      <c r="G234" s="13">
        <v>7.28</v>
      </c>
      <c r="H234" s="26">
        <v>43684</v>
      </c>
      <c r="I234" s="26">
        <v>43689</v>
      </c>
      <c r="J234" s="13">
        <v>7</v>
      </c>
      <c r="K234" s="13">
        <v>2019</v>
      </c>
      <c r="L234" s="13" t="s">
        <v>33</v>
      </c>
      <c r="M234" s="13">
        <v>13</v>
      </c>
      <c r="N234" s="13">
        <v>0.39444444444444438</v>
      </c>
      <c r="O234" s="13">
        <v>5.1277777777777773</v>
      </c>
      <c r="P234" s="13">
        <v>6</v>
      </c>
      <c r="Q234" s="13">
        <v>0.85462962962962952</v>
      </c>
      <c r="R234" s="13">
        <v>2.166666666666667</v>
      </c>
      <c r="S234" s="13">
        <v>5.9165186500888103</v>
      </c>
      <c r="T234" s="13">
        <f>IFERROR(VLOOKUP(B64,[1]!users_table[#All],4),"NA")</f>
        <v>8.4223826714801451</v>
      </c>
      <c r="U234" s="47" t="s">
        <v>64</v>
      </c>
    </row>
    <row r="235" spans="1:21" x14ac:dyDescent="0.3">
      <c r="A235" s="25">
        <v>233</v>
      </c>
      <c r="B235" s="13" t="s">
        <v>2</v>
      </c>
      <c r="C235" s="13">
        <v>38186</v>
      </c>
      <c r="D235" s="13" t="s">
        <v>205</v>
      </c>
      <c r="E235" s="13" t="s">
        <v>32</v>
      </c>
      <c r="F235" s="13" t="s">
        <v>37</v>
      </c>
      <c r="G235" s="13">
        <v>7.28</v>
      </c>
      <c r="H235" s="26">
        <v>43684</v>
      </c>
      <c r="I235" s="26">
        <v>43689</v>
      </c>
      <c r="J235" s="13">
        <v>7</v>
      </c>
      <c r="K235" s="13">
        <v>2019</v>
      </c>
      <c r="L235" s="13" t="s">
        <v>33</v>
      </c>
      <c r="M235" s="13">
        <v>13</v>
      </c>
      <c r="N235" s="13">
        <v>0.39444444444444438</v>
      </c>
      <c r="O235" s="13">
        <v>5.1277777777777773</v>
      </c>
      <c r="P235" s="13">
        <v>6</v>
      </c>
      <c r="Q235" s="13">
        <v>0.85462962962962952</v>
      </c>
      <c r="R235" s="13">
        <v>2.166666666666667</v>
      </c>
      <c r="S235" s="13">
        <v>5.9165186500888103</v>
      </c>
      <c r="T235" s="7">
        <f>IFERROR(VLOOKUP(B64,[1]!users_table[#All],4),"NA")</f>
        <v>8.4223826714801451</v>
      </c>
      <c r="U235" s="47" t="s">
        <v>77</v>
      </c>
    </row>
    <row r="236" spans="1:21" x14ac:dyDescent="0.3">
      <c r="A236" s="25">
        <v>234</v>
      </c>
      <c r="B236" s="13" t="s">
        <v>2</v>
      </c>
      <c r="C236" s="13">
        <v>38186</v>
      </c>
      <c r="D236" s="13" t="s">
        <v>205</v>
      </c>
      <c r="E236" s="13" t="s">
        <v>32</v>
      </c>
      <c r="F236" s="13" t="s">
        <v>37</v>
      </c>
      <c r="G236" s="13">
        <v>7.28</v>
      </c>
      <c r="H236" s="26">
        <v>43684</v>
      </c>
      <c r="I236" s="26">
        <v>43689</v>
      </c>
      <c r="J236" s="13">
        <v>7</v>
      </c>
      <c r="K236" s="13">
        <v>2019</v>
      </c>
      <c r="L236" s="13" t="s">
        <v>33</v>
      </c>
      <c r="M236" s="13">
        <v>13</v>
      </c>
      <c r="N236" s="13">
        <v>0.39444444444444438</v>
      </c>
      <c r="O236" s="13">
        <v>5.1277777777777773</v>
      </c>
      <c r="P236" s="13">
        <v>6</v>
      </c>
      <c r="Q236" s="13">
        <v>0.85462962962962952</v>
      </c>
      <c r="R236" s="13">
        <v>2.166666666666667</v>
      </c>
      <c r="S236" s="13">
        <v>5.9165186500888103</v>
      </c>
      <c r="T236" s="7">
        <f>IFERROR(VLOOKUP(B64,[1]!users_table[#All],4),"NA")</f>
        <v>8.4223826714801451</v>
      </c>
      <c r="U236" s="47" t="s">
        <v>75</v>
      </c>
    </row>
    <row r="237" spans="1:21" x14ac:dyDescent="0.3">
      <c r="A237" s="25">
        <v>235</v>
      </c>
      <c r="B237" s="13" t="s">
        <v>2</v>
      </c>
      <c r="C237" s="13">
        <v>38186</v>
      </c>
      <c r="D237" s="13" t="s">
        <v>205</v>
      </c>
      <c r="E237" s="13" t="s">
        <v>32</v>
      </c>
      <c r="F237" s="13" t="s">
        <v>37</v>
      </c>
      <c r="G237" s="13">
        <v>7.28</v>
      </c>
      <c r="H237" s="26">
        <v>43684</v>
      </c>
      <c r="I237" s="26">
        <v>43689</v>
      </c>
      <c r="J237" s="13">
        <v>7</v>
      </c>
      <c r="K237" s="13">
        <v>2019</v>
      </c>
      <c r="L237" s="13" t="s">
        <v>33</v>
      </c>
      <c r="M237" s="13">
        <v>13</v>
      </c>
      <c r="N237" s="13">
        <v>0.39444444444444438</v>
      </c>
      <c r="O237" s="13">
        <v>5.1277777777777773</v>
      </c>
      <c r="P237" s="13">
        <v>6</v>
      </c>
      <c r="Q237" s="13">
        <v>0.85462962962962952</v>
      </c>
      <c r="R237" s="13">
        <v>2.166666666666667</v>
      </c>
      <c r="S237" s="13">
        <v>5.9165186500888103</v>
      </c>
      <c r="T237" s="13">
        <f>IFERROR(VLOOKUP(B64,[1]!users_table[#All],4),"NA")</f>
        <v>8.4223826714801451</v>
      </c>
      <c r="U237" s="47" t="s">
        <v>70</v>
      </c>
    </row>
    <row r="238" spans="1:21" x14ac:dyDescent="0.3">
      <c r="A238" s="25">
        <v>236</v>
      </c>
      <c r="B238" s="13" t="s">
        <v>2</v>
      </c>
      <c r="C238" s="13">
        <v>38186</v>
      </c>
      <c r="D238" s="13" t="s">
        <v>205</v>
      </c>
      <c r="E238" s="13" t="s">
        <v>32</v>
      </c>
      <c r="F238" s="13" t="s">
        <v>37</v>
      </c>
      <c r="G238" s="13">
        <v>7.28</v>
      </c>
      <c r="H238" s="26">
        <v>43684</v>
      </c>
      <c r="I238" s="26">
        <v>43689</v>
      </c>
      <c r="J238" s="13">
        <v>7</v>
      </c>
      <c r="K238" s="13">
        <v>2019</v>
      </c>
      <c r="L238" s="13" t="s">
        <v>33</v>
      </c>
      <c r="M238" s="13">
        <v>13</v>
      </c>
      <c r="N238" s="13">
        <v>0.39444444444444438</v>
      </c>
      <c r="O238" s="13">
        <v>5.1277777777777773</v>
      </c>
      <c r="P238" s="13">
        <v>6</v>
      </c>
      <c r="Q238" s="13">
        <v>0.85462962962962952</v>
      </c>
      <c r="R238" s="13">
        <v>2.166666666666667</v>
      </c>
      <c r="S238" s="13">
        <v>5.9165186500888103</v>
      </c>
      <c r="T238" s="13">
        <f>IFERROR(VLOOKUP(B64,[1]!users_table[#All],4),"NA")</f>
        <v>8.4223826714801451</v>
      </c>
      <c r="U238" s="47" t="s">
        <v>68</v>
      </c>
    </row>
    <row r="239" spans="1:21" x14ac:dyDescent="0.3">
      <c r="A239" s="25">
        <v>237</v>
      </c>
      <c r="B239" s="13" t="s">
        <v>2</v>
      </c>
      <c r="C239" s="13">
        <v>40004</v>
      </c>
      <c r="D239" s="13" t="s">
        <v>206</v>
      </c>
      <c r="E239" s="13" t="s">
        <v>32</v>
      </c>
      <c r="F239" s="13" t="s">
        <v>37</v>
      </c>
      <c r="G239" s="13">
        <v>7.34</v>
      </c>
      <c r="H239" s="26">
        <v>44017</v>
      </c>
      <c r="I239" s="26">
        <v>44026</v>
      </c>
      <c r="J239" s="13">
        <v>6</v>
      </c>
      <c r="K239" s="13">
        <v>2019</v>
      </c>
      <c r="L239" s="13" t="s">
        <v>35</v>
      </c>
      <c r="M239" s="13">
        <v>13</v>
      </c>
      <c r="N239" s="13">
        <v>0.39444444444444438</v>
      </c>
      <c r="O239" s="13">
        <v>5.1277777777777773</v>
      </c>
      <c r="P239" s="13">
        <v>10</v>
      </c>
      <c r="Q239" s="13">
        <v>0.51277777777777778</v>
      </c>
      <c r="R239" s="13">
        <v>1.3</v>
      </c>
      <c r="S239" s="13">
        <v>5.9165186500888103</v>
      </c>
      <c r="T239" s="13">
        <f>IFERROR(VLOOKUP(B65,[1]!users_table[#All],4),"NA")</f>
        <v>8.4223826714801451</v>
      </c>
      <c r="U239" s="47" t="s">
        <v>64</v>
      </c>
    </row>
    <row r="240" spans="1:21" x14ac:dyDescent="0.3">
      <c r="A240" s="25">
        <v>238</v>
      </c>
      <c r="B240" s="13" t="s">
        <v>2</v>
      </c>
      <c r="C240" s="13">
        <v>40004</v>
      </c>
      <c r="D240" s="13" t="s">
        <v>206</v>
      </c>
      <c r="E240" s="13" t="s">
        <v>32</v>
      </c>
      <c r="F240" s="13" t="s">
        <v>37</v>
      </c>
      <c r="G240" s="13">
        <v>7.34</v>
      </c>
      <c r="H240" s="26">
        <v>44017</v>
      </c>
      <c r="I240" s="26">
        <v>44026</v>
      </c>
      <c r="J240" s="13">
        <v>6</v>
      </c>
      <c r="K240" s="13">
        <v>2019</v>
      </c>
      <c r="L240" s="13" t="s">
        <v>35</v>
      </c>
      <c r="M240" s="13">
        <v>13</v>
      </c>
      <c r="N240" s="13">
        <v>0.39444444444444438</v>
      </c>
      <c r="O240" s="13">
        <v>5.1277777777777773</v>
      </c>
      <c r="P240" s="13">
        <v>10</v>
      </c>
      <c r="Q240" s="13">
        <v>0.51277777777777778</v>
      </c>
      <c r="R240" s="13">
        <v>1.3</v>
      </c>
      <c r="S240" s="13">
        <v>5.9165186500888103</v>
      </c>
      <c r="T240" s="7">
        <f>IFERROR(VLOOKUP(B65,[1]!users_table[#All],4),"NA")</f>
        <v>8.4223826714801451</v>
      </c>
      <c r="U240" s="47" t="s">
        <v>77</v>
      </c>
    </row>
    <row r="241" spans="1:21" x14ac:dyDescent="0.3">
      <c r="A241" s="25">
        <v>239</v>
      </c>
      <c r="B241" s="13" t="s">
        <v>2</v>
      </c>
      <c r="C241" s="13">
        <v>40004</v>
      </c>
      <c r="D241" s="13" t="s">
        <v>206</v>
      </c>
      <c r="E241" s="13" t="s">
        <v>32</v>
      </c>
      <c r="F241" s="13" t="s">
        <v>37</v>
      </c>
      <c r="G241" s="13">
        <v>7.34</v>
      </c>
      <c r="H241" s="26">
        <v>44017</v>
      </c>
      <c r="I241" s="26">
        <v>44026</v>
      </c>
      <c r="J241" s="13">
        <v>6</v>
      </c>
      <c r="K241" s="13">
        <v>2019</v>
      </c>
      <c r="L241" s="13" t="s">
        <v>35</v>
      </c>
      <c r="M241" s="13">
        <v>13</v>
      </c>
      <c r="N241" s="13">
        <v>0.39444444444444438</v>
      </c>
      <c r="O241" s="13">
        <v>5.1277777777777773</v>
      </c>
      <c r="P241" s="13">
        <v>10</v>
      </c>
      <c r="Q241" s="13">
        <v>0.51277777777777778</v>
      </c>
      <c r="R241" s="13">
        <v>1.3</v>
      </c>
      <c r="S241" s="13">
        <v>5.9165186500888103</v>
      </c>
      <c r="T241" s="13">
        <f>IFERROR(VLOOKUP(B65,[1]!users_table[#All],4),"NA")</f>
        <v>8.4223826714801451</v>
      </c>
      <c r="U241" s="47" t="s">
        <v>75</v>
      </c>
    </row>
    <row r="242" spans="1:21" x14ac:dyDescent="0.3">
      <c r="A242" s="25">
        <v>240</v>
      </c>
      <c r="B242" s="13" t="s">
        <v>2</v>
      </c>
      <c r="C242" s="13">
        <v>40004</v>
      </c>
      <c r="D242" s="13" t="s">
        <v>206</v>
      </c>
      <c r="E242" s="13" t="s">
        <v>32</v>
      </c>
      <c r="F242" s="13" t="s">
        <v>37</v>
      </c>
      <c r="G242" s="13">
        <v>7.34</v>
      </c>
      <c r="H242" s="26">
        <v>44017</v>
      </c>
      <c r="I242" s="26">
        <v>44026</v>
      </c>
      <c r="J242" s="13">
        <v>6</v>
      </c>
      <c r="K242" s="13">
        <v>2019</v>
      </c>
      <c r="L242" s="13" t="s">
        <v>35</v>
      </c>
      <c r="M242" s="13">
        <v>13</v>
      </c>
      <c r="N242" s="13">
        <v>0.39444444444444438</v>
      </c>
      <c r="O242" s="13">
        <v>5.1277777777777773</v>
      </c>
      <c r="P242" s="13">
        <v>10</v>
      </c>
      <c r="Q242" s="13">
        <v>0.51277777777777778</v>
      </c>
      <c r="R242" s="13">
        <v>1.3</v>
      </c>
      <c r="S242" s="13">
        <v>5.9165186500888103</v>
      </c>
      <c r="T242" s="13">
        <f>IFERROR(VLOOKUP(B65,[1]!users_table[#All],4),"NA")</f>
        <v>8.4223826714801451</v>
      </c>
      <c r="U242" s="47" t="s">
        <v>70</v>
      </c>
    </row>
    <row r="243" spans="1:21" x14ac:dyDescent="0.3">
      <c r="A243" s="25">
        <v>241</v>
      </c>
      <c r="B243" s="13" t="s">
        <v>2</v>
      </c>
      <c r="C243" s="13">
        <v>40004</v>
      </c>
      <c r="D243" s="13" t="s">
        <v>206</v>
      </c>
      <c r="E243" s="13" t="s">
        <v>32</v>
      </c>
      <c r="F243" s="13" t="s">
        <v>37</v>
      </c>
      <c r="G243" s="13">
        <v>7.34</v>
      </c>
      <c r="H243" s="26">
        <v>44017</v>
      </c>
      <c r="I243" s="26">
        <v>44026</v>
      </c>
      <c r="J243" s="13">
        <v>6</v>
      </c>
      <c r="K243" s="13">
        <v>2019</v>
      </c>
      <c r="L243" s="13" t="s">
        <v>35</v>
      </c>
      <c r="M243" s="13">
        <v>13</v>
      </c>
      <c r="N243" s="13">
        <v>0.39444444444444438</v>
      </c>
      <c r="O243" s="13">
        <v>5.1277777777777773</v>
      </c>
      <c r="P243" s="13">
        <v>10</v>
      </c>
      <c r="Q243" s="13">
        <v>0.51277777777777778</v>
      </c>
      <c r="R243" s="13">
        <v>1.3</v>
      </c>
      <c r="S243" s="13">
        <v>5.9165186500888103</v>
      </c>
      <c r="T243" s="7">
        <f>IFERROR(VLOOKUP(B65,[1]!users_table[#All],4),"NA")</f>
        <v>8.4223826714801451</v>
      </c>
      <c r="U243" s="47" t="s">
        <v>68</v>
      </c>
    </row>
    <row r="244" spans="1:21" x14ac:dyDescent="0.3">
      <c r="A244" s="25">
        <v>242</v>
      </c>
      <c r="B244" s="13" t="s">
        <v>2</v>
      </c>
      <c r="C244" s="13">
        <v>39819</v>
      </c>
      <c r="D244" s="13" t="s">
        <v>207</v>
      </c>
      <c r="E244" s="13" t="s">
        <v>52</v>
      </c>
      <c r="F244" s="13" t="s">
        <v>37</v>
      </c>
      <c r="G244" s="13">
        <v>7.28</v>
      </c>
      <c r="H244" s="26">
        <v>44026</v>
      </c>
      <c r="I244" s="26">
        <v>44027</v>
      </c>
      <c r="J244" s="13">
        <v>7</v>
      </c>
      <c r="K244" s="13">
        <v>2019</v>
      </c>
      <c r="L244" s="13" t="s">
        <v>35</v>
      </c>
      <c r="M244" s="13">
        <v>1</v>
      </c>
      <c r="N244" s="13">
        <v>0.41666666666666669</v>
      </c>
      <c r="O244" s="13">
        <v>0.41666666666666669</v>
      </c>
      <c r="P244" s="13">
        <v>2</v>
      </c>
      <c r="Q244" s="13">
        <v>0.20833333333333329</v>
      </c>
      <c r="R244" s="13">
        <v>0.5</v>
      </c>
      <c r="S244" s="13">
        <v>5.9165186500888103</v>
      </c>
      <c r="T244" s="13">
        <f>IFERROR(VLOOKUP(B66,[1]!users_table[#All],4),"NA")</f>
        <v>8.4223826714801451</v>
      </c>
      <c r="U244" s="47" t="s">
        <v>64</v>
      </c>
    </row>
    <row r="245" spans="1:21" x14ac:dyDescent="0.3">
      <c r="A245" s="25">
        <v>243</v>
      </c>
      <c r="B245" s="13" t="s">
        <v>2</v>
      </c>
      <c r="C245" s="13">
        <v>39819</v>
      </c>
      <c r="D245" s="13" t="s">
        <v>207</v>
      </c>
      <c r="E245" s="13" t="s">
        <v>52</v>
      </c>
      <c r="F245" s="13" t="s">
        <v>37</v>
      </c>
      <c r="G245" s="13">
        <v>7.28</v>
      </c>
      <c r="H245" s="26">
        <v>44026</v>
      </c>
      <c r="I245" s="26">
        <v>44027</v>
      </c>
      <c r="J245" s="13">
        <v>7</v>
      </c>
      <c r="K245" s="13">
        <v>2019</v>
      </c>
      <c r="L245" s="13" t="s">
        <v>35</v>
      </c>
      <c r="M245" s="13">
        <v>1</v>
      </c>
      <c r="N245" s="13">
        <v>0.41666666666666669</v>
      </c>
      <c r="O245" s="13">
        <v>0.41666666666666669</v>
      </c>
      <c r="P245" s="13">
        <v>2</v>
      </c>
      <c r="Q245" s="13">
        <v>0.20833333333333329</v>
      </c>
      <c r="R245" s="13">
        <v>0.5</v>
      </c>
      <c r="S245" s="13">
        <v>5.9165186500888103</v>
      </c>
      <c r="T245" s="13">
        <f>IFERROR(VLOOKUP(B66,[1]!users_table[#All],4),"NA")</f>
        <v>8.4223826714801451</v>
      </c>
      <c r="U245" s="47" t="s">
        <v>77</v>
      </c>
    </row>
    <row r="246" spans="1:21" x14ac:dyDescent="0.3">
      <c r="A246" s="25">
        <v>244</v>
      </c>
      <c r="B246" s="13" t="s">
        <v>2</v>
      </c>
      <c r="C246" s="13">
        <v>39819</v>
      </c>
      <c r="D246" s="13" t="s">
        <v>207</v>
      </c>
      <c r="E246" s="13" t="s">
        <v>52</v>
      </c>
      <c r="F246" s="13" t="s">
        <v>37</v>
      </c>
      <c r="G246" s="13">
        <v>7.28</v>
      </c>
      <c r="H246" s="26">
        <v>44026</v>
      </c>
      <c r="I246" s="26">
        <v>44027</v>
      </c>
      <c r="J246" s="13">
        <v>7</v>
      </c>
      <c r="K246" s="13">
        <v>2019</v>
      </c>
      <c r="L246" s="13" t="s">
        <v>35</v>
      </c>
      <c r="M246" s="13">
        <v>1</v>
      </c>
      <c r="N246" s="13">
        <v>0.41666666666666669</v>
      </c>
      <c r="O246" s="13">
        <v>0.41666666666666669</v>
      </c>
      <c r="P246" s="13">
        <v>2</v>
      </c>
      <c r="Q246" s="13">
        <v>0.20833333333333329</v>
      </c>
      <c r="R246" s="13">
        <v>0.5</v>
      </c>
      <c r="S246" s="13">
        <v>5.9165186500888103</v>
      </c>
      <c r="T246" s="13">
        <f>IFERROR(VLOOKUP(B66,[1]!users_table[#All],4),"NA")</f>
        <v>8.4223826714801451</v>
      </c>
      <c r="U246" s="47" t="s">
        <v>75</v>
      </c>
    </row>
    <row r="247" spans="1:21" x14ac:dyDescent="0.3">
      <c r="A247" s="25">
        <v>245</v>
      </c>
      <c r="B247" s="13" t="s">
        <v>2</v>
      </c>
      <c r="C247" s="13">
        <v>39819</v>
      </c>
      <c r="D247" s="13" t="s">
        <v>207</v>
      </c>
      <c r="E247" s="13" t="s">
        <v>52</v>
      </c>
      <c r="F247" s="13" t="s">
        <v>37</v>
      </c>
      <c r="G247" s="13">
        <v>7.28</v>
      </c>
      <c r="H247" s="26">
        <v>44026</v>
      </c>
      <c r="I247" s="26">
        <v>44027</v>
      </c>
      <c r="J247" s="13">
        <v>7</v>
      </c>
      <c r="K247" s="13">
        <v>2019</v>
      </c>
      <c r="L247" s="13" t="s">
        <v>35</v>
      </c>
      <c r="M247" s="13">
        <v>1</v>
      </c>
      <c r="N247" s="13">
        <v>0.41666666666666669</v>
      </c>
      <c r="O247" s="13">
        <v>0.41666666666666669</v>
      </c>
      <c r="P247" s="13">
        <v>2</v>
      </c>
      <c r="Q247" s="13">
        <v>0.20833333333333329</v>
      </c>
      <c r="R247" s="13">
        <v>0.5</v>
      </c>
      <c r="S247" s="13">
        <v>5.9165186500888103</v>
      </c>
      <c r="T247" s="13">
        <f>IFERROR(VLOOKUP(B66,[1]!users_table[#All],4),"NA")</f>
        <v>8.4223826714801451</v>
      </c>
      <c r="U247" s="47" t="s">
        <v>70</v>
      </c>
    </row>
    <row r="248" spans="1:21" x14ac:dyDescent="0.3">
      <c r="A248" s="25">
        <v>246</v>
      </c>
      <c r="B248" s="13" t="s">
        <v>2</v>
      </c>
      <c r="C248" s="13">
        <v>39819</v>
      </c>
      <c r="D248" s="13" t="s">
        <v>207</v>
      </c>
      <c r="E248" s="13" t="s">
        <v>52</v>
      </c>
      <c r="F248" s="13" t="s">
        <v>37</v>
      </c>
      <c r="G248" s="13">
        <v>7.28</v>
      </c>
      <c r="H248" s="26">
        <v>44026</v>
      </c>
      <c r="I248" s="26">
        <v>44027</v>
      </c>
      <c r="J248" s="13">
        <v>7</v>
      </c>
      <c r="K248" s="13">
        <v>2019</v>
      </c>
      <c r="L248" s="13" t="s">
        <v>35</v>
      </c>
      <c r="M248" s="13">
        <v>1</v>
      </c>
      <c r="N248" s="13">
        <v>0.41666666666666669</v>
      </c>
      <c r="O248" s="13">
        <v>0.41666666666666669</v>
      </c>
      <c r="P248" s="13">
        <v>2</v>
      </c>
      <c r="Q248" s="13">
        <v>0.20833333333333329</v>
      </c>
      <c r="R248" s="13">
        <v>0.5</v>
      </c>
      <c r="S248" s="13">
        <v>5.9165186500888103</v>
      </c>
      <c r="T248" s="13">
        <f>IFERROR(VLOOKUP(B66,[1]!users_table[#All],4),"NA")</f>
        <v>8.4223826714801451</v>
      </c>
      <c r="U248" s="47" t="s">
        <v>68</v>
      </c>
    </row>
    <row r="249" spans="1:21" x14ac:dyDescent="0.3">
      <c r="A249" s="25">
        <v>247</v>
      </c>
      <c r="B249" s="13" t="s">
        <v>2</v>
      </c>
      <c r="C249" s="13">
        <v>369</v>
      </c>
      <c r="D249" s="13" t="s">
        <v>208</v>
      </c>
      <c r="E249" s="13" t="s">
        <v>32</v>
      </c>
      <c r="F249" s="13" t="s">
        <v>152</v>
      </c>
      <c r="G249" s="13">
        <v>7.15</v>
      </c>
      <c r="H249" s="26">
        <v>43160</v>
      </c>
      <c r="I249" s="26">
        <v>43539</v>
      </c>
      <c r="J249" s="13">
        <v>7</v>
      </c>
      <c r="K249" s="13">
        <v>2000</v>
      </c>
      <c r="L249" s="13" t="s">
        <v>30</v>
      </c>
      <c r="M249" s="13">
        <v>12</v>
      </c>
      <c r="N249" s="13">
        <v>0.4</v>
      </c>
      <c r="O249" s="13">
        <v>4.8000000000000007</v>
      </c>
      <c r="P249" s="13">
        <v>380</v>
      </c>
      <c r="Q249" s="13">
        <v>1.2631578947368421E-2</v>
      </c>
      <c r="R249" s="13">
        <v>3.1578947368421047E-2</v>
      </c>
      <c r="S249" s="13">
        <v>5.9165186500888103</v>
      </c>
      <c r="T249" s="13">
        <f>IFERROR(VLOOKUP(B67,[1]!users_table[#All],4),"NA")</f>
        <v>8.4223826714801451</v>
      </c>
      <c r="U249" s="47" t="s">
        <v>1017</v>
      </c>
    </row>
    <row r="250" spans="1:21" x14ac:dyDescent="0.3">
      <c r="A250" s="25">
        <v>248</v>
      </c>
      <c r="B250" s="13" t="s">
        <v>2</v>
      </c>
      <c r="C250" s="13">
        <v>369</v>
      </c>
      <c r="D250" s="13" t="s">
        <v>208</v>
      </c>
      <c r="E250" s="13" t="s">
        <v>32</v>
      </c>
      <c r="F250" s="13" t="s">
        <v>152</v>
      </c>
      <c r="G250" s="13">
        <v>7.15</v>
      </c>
      <c r="H250" s="26">
        <v>43160</v>
      </c>
      <c r="I250" s="26">
        <v>43539</v>
      </c>
      <c r="J250" s="13">
        <v>7</v>
      </c>
      <c r="K250" s="13">
        <v>2000</v>
      </c>
      <c r="L250" s="13" t="s">
        <v>30</v>
      </c>
      <c r="M250" s="13">
        <v>12</v>
      </c>
      <c r="N250" s="13">
        <v>0.4</v>
      </c>
      <c r="O250" s="13">
        <v>4.8000000000000007</v>
      </c>
      <c r="P250" s="13">
        <v>380</v>
      </c>
      <c r="Q250" s="13">
        <v>1.2631578947368421E-2</v>
      </c>
      <c r="R250" s="13">
        <v>3.1578947368421047E-2</v>
      </c>
      <c r="S250" s="13">
        <v>5.9165186500888103</v>
      </c>
      <c r="T250" s="13">
        <f>IFERROR(VLOOKUP(B67,[1]!users_table[#All],4),"NA")</f>
        <v>8.4223826714801451</v>
      </c>
      <c r="U250" s="47" t="s">
        <v>66</v>
      </c>
    </row>
    <row r="251" spans="1:21" x14ac:dyDescent="0.3">
      <c r="A251" s="25">
        <v>249</v>
      </c>
      <c r="B251" s="13" t="s">
        <v>2</v>
      </c>
      <c r="C251" s="13">
        <v>369</v>
      </c>
      <c r="D251" s="13" t="s">
        <v>208</v>
      </c>
      <c r="E251" s="13" t="s">
        <v>32</v>
      </c>
      <c r="F251" s="13" t="s">
        <v>152</v>
      </c>
      <c r="G251" s="13">
        <v>7.15</v>
      </c>
      <c r="H251" s="26">
        <v>43160</v>
      </c>
      <c r="I251" s="26">
        <v>43539</v>
      </c>
      <c r="J251" s="13">
        <v>7</v>
      </c>
      <c r="K251" s="13">
        <v>2000</v>
      </c>
      <c r="L251" s="13" t="s">
        <v>30</v>
      </c>
      <c r="M251" s="13">
        <v>12</v>
      </c>
      <c r="N251" s="13">
        <v>0.4</v>
      </c>
      <c r="O251" s="13">
        <v>4.8000000000000007</v>
      </c>
      <c r="P251" s="13">
        <v>380</v>
      </c>
      <c r="Q251" s="13">
        <v>1.2631578947368421E-2</v>
      </c>
      <c r="R251" s="13">
        <v>3.1578947368421047E-2</v>
      </c>
      <c r="S251" s="13">
        <v>5.9165186500888103</v>
      </c>
      <c r="T251" s="13">
        <f>IFERROR(VLOOKUP(B67,[1]!users_table[#All],4),"NA")</f>
        <v>8.4223826714801451</v>
      </c>
      <c r="U251" s="47" t="s">
        <v>1020</v>
      </c>
    </row>
    <row r="252" spans="1:21" x14ac:dyDescent="0.3">
      <c r="A252" s="25">
        <v>250</v>
      </c>
      <c r="B252" s="13" t="s">
        <v>2</v>
      </c>
      <c r="C252" s="13">
        <v>369</v>
      </c>
      <c r="D252" s="13" t="s">
        <v>208</v>
      </c>
      <c r="E252" s="13" t="s">
        <v>32</v>
      </c>
      <c r="F252" s="13" t="s">
        <v>152</v>
      </c>
      <c r="G252" s="13">
        <v>7.15</v>
      </c>
      <c r="H252" s="26">
        <v>43160</v>
      </c>
      <c r="I252" s="26">
        <v>43539</v>
      </c>
      <c r="J252" s="13">
        <v>7</v>
      </c>
      <c r="K252" s="13">
        <v>2000</v>
      </c>
      <c r="L252" s="13" t="s">
        <v>30</v>
      </c>
      <c r="M252" s="13">
        <v>12</v>
      </c>
      <c r="N252" s="13">
        <v>0.4</v>
      </c>
      <c r="O252" s="13">
        <v>4.8000000000000007</v>
      </c>
      <c r="P252" s="13">
        <v>380</v>
      </c>
      <c r="Q252" s="13">
        <v>1.2631578947368421E-2</v>
      </c>
      <c r="R252" s="13">
        <v>3.1578947368421047E-2</v>
      </c>
      <c r="S252" s="13">
        <v>5.9165186500888103</v>
      </c>
      <c r="T252" s="13">
        <f>IFERROR(VLOOKUP(B67,[1]!users_table[#All],4),"NA")</f>
        <v>8.4223826714801451</v>
      </c>
      <c r="U252" s="47" t="s">
        <v>61</v>
      </c>
    </row>
    <row r="253" spans="1:21" x14ac:dyDescent="0.3">
      <c r="A253" s="25">
        <v>251</v>
      </c>
      <c r="B253" s="13" t="s">
        <v>2</v>
      </c>
      <c r="C253" s="13">
        <v>369</v>
      </c>
      <c r="D253" s="13" t="s">
        <v>208</v>
      </c>
      <c r="E253" s="13" t="s">
        <v>32</v>
      </c>
      <c r="F253" s="13" t="s">
        <v>152</v>
      </c>
      <c r="G253" s="13">
        <v>7.15</v>
      </c>
      <c r="H253" s="26">
        <v>43160</v>
      </c>
      <c r="I253" s="26">
        <v>43539</v>
      </c>
      <c r="J253" s="13">
        <v>7</v>
      </c>
      <c r="K253" s="13">
        <v>2000</v>
      </c>
      <c r="L253" s="13" t="s">
        <v>30</v>
      </c>
      <c r="M253" s="13">
        <v>12</v>
      </c>
      <c r="N253" s="13">
        <v>0.4</v>
      </c>
      <c r="O253" s="13">
        <v>4.8000000000000007</v>
      </c>
      <c r="P253" s="13">
        <v>380</v>
      </c>
      <c r="Q253" s="13">
        <v>1.2631578947368421E-2</v>
      </c>
      <c r="R253" s="13">
        <v>3.1578947368421047E-2</v>
      </c>
      <c r="S253" s="13">
        <v>5.9165186500888103</v>
      </c>
      <c r="T253" s="7">
        <f>IFERROR(VLOOKUP(B67,[1]!users_table[#All],4),"NA")</f>
        <v>8.4223826714801451</v>
      </c>
      <c r="U253" s="47" t="s">
        <v>78</v>
      </c>
    </row>
    <row r="254" spans="1:21" x14ac:dyDescent="0.3">
      <c r="A254" s="25">
        <v>252</v>
      </c>
      <c r="B254" s="13" t="s">
        <v>2</v>
      </c>
      <c r="C254" s="13">
        <v>369</v>
      </c>
      <c r="D254" s="13" t="s">
        <v>208</v>
      </c>
      <c r="E254" s="13" t="s">
        <v>32</v>
      </c>
      <c r="F254" s="13" t="s">
        <v>152</v>
      </c>
      <c r="G254" s="13">
        <v>7.15</v>
      </c>
      <c r="H254" s="26">
        <v>43160</v>
      </c>
      <c r="I254" s="26">
        <v>43539</v>
      </c>
      <c r="J254" s="13">
        <v>7</v>
      </c>
      <c r="K254" s="13">
        <v>2000</v>
      </c>
      <c r="L254" s="13" t="s">
        <v>30</v>
      </c>
      <c r="M254" s="13">
        <v>12</v>
      </c>
      <c r="N254" s="13">
        <v>0.4</v>
      </c>
      <c r="O254" s="13">
        <v>4.8000000000000007</v>
      </c>
      <c r="P254" s="13">
        <v>380</v>
      </c>
      <c r="Q254" s="13">
        <v>1.2631578947368421E-2</v>
      </c>
      <c r="R254" s="13">
        <v>3.1578947368421047E-2</v>
      </c>
      <c r="S254" s="13">
        <v>5.9165186500888103</v>
      </c>
      <c r="T254" s="13">
        <f>IFERROR(VLOOKUP(B67,[1]!users_table[#All],4),"NA")</f>
        <v>8.4223826714801451</v>
      </c>
      <c r="U254" s="47" t="s">
        <v>1027</v>
      </c>
    </row>
    <row r="255" spans="1:21" x14ac:dyDescent="0.3">
      <c r="A255" s="25">
        <v>253</v>
      </c>
      <c r="B255" s="13" t="s">
        <v>2</v>
      </c>
      <c r="C255" s="13">
        <v>37451</v>
      </c>
      <c r="D255" s="13" t="s">
        <v>209</v>
      </c>
      <c r="E255" s="13" t="s">
        <v>32</v>
      </c>
      <c r="F255" s="13" t="s">
        <v>152</v>
      </c>
      <c r="G255" s="13">
        <v>7.07</v>
      </c>
      <c r="H255" s="26">
        <v>44136</v>
      </c>
      <c r="I255" s="26">
        <v>44141</v>
      </c>
      <c r="J255" s="13">
        <v>8</v>
      </c>
      <c r="K255" s="13">
        <v>2019</v>
      </c>
      <c r="L255" s="13" t="s">
        <v>30</v>
      </c>
      <c r="M255" s="13">
        <v>18</v>
      </c>
      <c r="N255" s="13">
        <v>0.39444444444444438</v>
      </c>
      <c r="O255" s="13">
        <v>7.1</v>
      </c>
      <c r="P255" s="13">
        <v>6</v>
      </c>
      <c r="Q255" s="13">
        <v>1.1833333333333329</v>
      </c>
      <c r="R255" s="13">
        <v>3</v>
      </c>
      <c r="S255" s="13">
        <v>5.9165186500888103</v>
      </c>
      <c r="T255" s="13">
        <f>IFERROR(VLOOKUP(B68,[1]!users_table[#All],4),"NA")</f>
        <v>8.4223826714801451</v>
      </c>
      <c r="U255" s="47" t="s">
        <v>1017</v>
      </c>
    </row>
    <row r="256" spans="1:21" x14ac:dyDescent="0.3">
      <c r="A256" s="25">
        <v>254</v>
      </c>
      <c r="B256" s="13" t="s">
        <v>2</v>
      </c>
      <c r="C256" s="13">
        <v>37451</v>
      </c>
      <c r="D256" s="13" t="s">
        <v>209</v>
      </c>
      <c r="E256" s="13" t="s">
        <v>32</v>
      </c>
      <c r="F256" s="13" t="s">
        <v>152</v>
      </c>
      <c r="G256" s="13">
        <v>7.07</v>
      </c>
      <c r="H256" s="26">
        <v>44136</v>
      </c>
      <c r="I256" s="26">
        <v>44141</v>
      </c>
      <c r="J256" s="13">
        <v>8</v>
      </c>
      <c r="K256" s="13">
        <v>2019</v>
      </c>
      <c r="L256" s="13" t="s">
        <v>30</v>
      </c>
      <c r="M256" s="13">
        <v>18</v>
      </c>
      <c r="N256" s="13">
        <v>0.39444444444444438</v>
      </c>
      <c r="O256" s="13">
        <v>7.1</v>
      </c>
      <c r="P256" s="13">
        <v>6</v>
      </c>
      <c r="Q256" s="13">
        <v>1.1833333333333329</v>
      </c>
      <c r="R256" s="13">
        <v>3</v>
      </c>
      <c r="S256" s="13">
        <v>5.9165186500888103</v>
      </c>
      <c r="T256" s="13">
        <f>IFERROR(VLOOKUP(B68,[1]!users_table[#All],4),"NA")</f>
        <v>8.4223826714801451</v>
      </c>
      <c r="U256" s="47" t="s">
        <v>66</v>
      </c>
    </row>
    <row r="257" spans="1:21" x14ac:dyDescent="0.3">
      <c r="A257" s="25">
        <v>255</v>
      </c>
      <c r="B257" s="13" t="s">
        <v>2</v>
      </c>
      <c r="C257" s="13">
        <v>37451</v>
      </c>
      <c r="D257" s="13" t="s">
        <v>209</v>
      </c>
      <c r="E257" s="13" t="s">
        <v>32</v>
      </c>
      <c r="F257" s="13" t="s">
        <v>152</v>
      </c>
      <c r="G257" s="13">
        <v>7.07</v>
      </c>
      <c r="H257" s="26">
        <v>44136</v>
      </c>
      <c r="I257" s="26">
        <v>44141</v>
      </c>
      <c r="J257" s="13">
        <v>8</v>
      </c>
      <c r="K257" s="13">
        <v>2019</v>
      </c>
      <c r="L257" s="13" t="s">
        <v>30</v>
      </c>
      <c r="M257" s="13">
        <v>18</v>
      </c>
      <c r="N257" s="13">
        <v>0.39444444444444438</v>
      </c>
      <c r="O257" s="13">
        <v>7.1</v>
      </c>
      <c r="P257" s="13">
        <v>6</v>
      </c>
      <c r="Q257" s="13">
        <v>1.1833333333333329</v>
      </c>
      <c r="R257" s="13">
        <v>3</v>
      </c>
      <c r="S257" s="13">
        <v>5.9165186500888103</v>
      </c>
      <c r="T257" s="13">
        <f>IFERROR(VLOOKUP(B68,[1]!users_table[#All],4),"NA")</f>
        <v>8.4223826714801451</v>
      </c>
      <c r="U257" s="47" t="s">
        <v>1020</v>
      </c>
    </row>
    <row r="258" spans="1:21" x14ac:dyDescent="0.3">
      <c r="A258" s="25">
        <v>256</v>
      </c>
      <c r="B258" s="13" t="s">
        <v>2</v>
      </c>
      <c r="C258" s="13">
        <v>37451</v>
      </c>
      <c r="D258" s="13" t="s">
        <v>209</v>
      </c>
      <c r="E258" s="13" t="s">
        <v>32</v>
      </c>
      <c r="F258" s="13" t="s">
        <v>152</v>
      </c>
      <c r="G258" s="13">
        <v>7.07</v>
      </c>
      <c r="H258" s="26">
        <v>44136</v>
      </c>
      <c r="I258" s="26">
        <v>44141</v>
      </c>
      <c r="J258" s="13">
        <v>8</v>
      </c>
      <c r="K258" s="13">
        <v>2019</v>
      </c>
      <c r="L258" s="13" t="s">
        <v>30</v>
      </c>
      <c r="M258" s="13">
        <v>18</v>
      </c>
      <c r="N258" s="13">
        <v>0.39444444444444438</v>
      </c>
      <c r="O258" s="13">
        <v>7.1</v>
      </c>
      <c r="P258" s="13">
        <v>6</v>
      </c>
      <c r="Q258" s="13">
        <v>1.1833333333333329</v>
      </c>
      <c r="R258" s="13">
        <v>3</v>
      </c>
      <c r="S258" s="13">
        <v>5.9165186500888103</v>
      </c>
      <c r="T258" s="13">
        <f>IFERROR(VLOOKUP(B68,[1]!users_table[#All],4),"NA")</f>
        <v>8.4223826714801451</v>
      </c>
      <c r="U258" s="47" t="s">
        <v>61</v>
      </c>
    </row>
    <row r="259" spans="1:21" x14ac:dyDescent="0.3">
      <c r="A259" s="25">
        <v>257</v>
      </c>
      <c r="B259" s="13" t="s">
        <v>2</v>
      </c>
      <c r="C259" s="13">
        <v>37451</v>
      </c>
      <c r="D259" s="13" t="s">
        <v>209</v>
      </c>
      <c r="E259" s="13" t="s">
        <v>32</v>
      </c>
      <c r="F259" s="13" t="s">
        <v>152</v>
      </c>
      <c r="G259" s="13">
        <v>7.07</v>
      </c>
      <c r="H259" s="26">
        <v>44136</v>
      </c>
      <c r="I259" s="26">
        <v>44141</v>
      </c>
      <c r="J259" s="13">
        <v>8</v>
      </c>
      <c r="K259" s="13">
        <v>2019</v>
      </c>
      <c r="L259" s="13" t="s">
        <v>30</v>
      </c>
      <c r="M259" s="13">
        <v>18</v>
      </c>
      <c r="N259" s="13">
        <v>0.39444444444444438</v>
      </c>
      <c r="O259" s="13">
        <v>7.1</v>
      </c>
      <c r="P259" s="13">
        <v>6</v>
      </c>
      <c r="Q259" s="13">
        <v>1.1833333333333329</v>
      </c>
      <c r="R259" s="13">
        <v>3</v>
      </c>
      <c r="S259" s="13">
        <v>5.9165186500888103</v>
      </c>
      <c r="T259" s="13">
        <f>IFERROR(VLOOKUP(B68,[1]!users_table[#All],4),"NA")</f>
        <v>8.4223826714801451</v>
      </c>
      <c r="U259" s="47" t="s">
        <v>78</v>
      </c>
    </row>
    <row r="260" spans="1:21" x14ac:dyDescent="0.3">
      <c r="A260" s="25">
        <v>258</v>
      </c>
      <c r="B260" s="13" t="s">
        <v>2</v>
      </c>
      <c r="C260" s="13">
        <v>37451</v>
      </c>
      <c r="D260" s="13" t="s">
        <v>209</v>
      </c>
      <c r="E260" s="13" t="s">
        <v>32</v>
      </c>
      <c r="F260" s="13" t="s">
        <v>152</v>
      </c>
      <c r="G260" s="13">
        <v>7.07</v>
      </c>
      <c r="H260" s="26">
        <v>44136</v>
      </c>
      <c r="I260" s="26">
        <v>44141</v>
      </c>
      <c r="J260" s="13">
        <v>8</v>
      </c>
      <c r="K260" s="13">
        <v>2019</v>
      </c>
      <c r="L260" s="13" t="s">
        <v>30</v>
      </c>
      <c r="M260" s="13">
        <v>18</v>
      </c>
      <c r="N260" s="13">
        <v>0.39444444444444438</v>
      </c>
      <c r="O260" s="13">
        <v>7.1</v>
      </c>
      <c r="P260" s="13">
        <v>6</v>
      </c>
      <c r="Q260" s="13">
        <v>1.1833333333333329</v>
      </c>
      <c r="R260" s="13">
        <v>3</v>
      </c>
      <c r="S260" s="13">
        <v>5.9165186500888103</v>
      </c>
      <c r="T260" s="13">
        <f>IFERROR(VLOOKUP(B68,[1]!users_table[#All],4),"NA")</f>
        <v>8.4223826714801451</v>
      </c>
      <c r="U260" s="47" t="s">
        <v>1027</v>
      </c>
    </row>
    <row r="261" spans="1:21" x14ac:dyDescent="0.3">
      <c r="A261" s="25">
        <v>259</v>
      </c>
      <c r="B261" s="13" t="s">
        <v>2</v>
      </c>
      <c r="C261" s="13">
        <v>48439</v>
      </c>
      <c r="D261" s="13" t="s">
        <v>210</v>
      </c>
      <c r="E261" s="13" t="s">
        <v>158</v>
      </c>
      <c r="F261" s="13" t="s">
        <v>29</v>
      </c>
      <c r="G261" s="13">
        <v>6.68</v>
      </c>
      <c r="H261" s="26">
        <v>44787</v>
      </c>
      <c r="I261" s="26">
        <v>44787</v>
      </c>
      <c r="J261" s="13">
        <v>6</v>
      </c>
      <c r="K261" s="13">
        <v>2021</v>
      </c>
      <c r="L261" s="13" t="s">
        <v>30</v>
      </c>
      <c r="M261" s="13">
        <v>1</v>
      </c>
      <c r="N261" s="13">
        <v>8.7777777777777774E-2</v>
      </c>
      <c r="O261" s="13">
        <v>8.7777777777777774E-2</v>
      </c>
      <c r="P261" s="13">
        <v>1</v>
      </c>
      <c r="Q261" s="13">
        <v>8.7777777777777774E-2</v>
      </c>
      <c r="R261" s="13">
        <v>1</v>
      </c>
      <c r="S261" s="13">
        <v>5.9165186500888103</v>
      </c>
      <c r="T261" s="13">
        <f>IFERROR(VLOOKUP(B69,[1]!users_table[#All],4),"NA")</f>
        <v>8.4223826714801451</v>
      </c>
      <c r="U261" s="47" t="s">
        <v>74</v>
      </c>
    </row>
    <row r="262" spans="1:21" x14ac:dyDescent="0.3">
      <c r="A262" s="25">
        <v>260</v>
      </c>
      <c r="B262" s="13" t="s">
        <v>2</v>
      </c>
      <c r="C262" s="13">
        <v>105</v>
      </c>
      <c r="D262" s="13" t="s">
        <v>211</v>
      </c>
      <c r="E262" s="13" t="s">
        <v>32</v>
      </c>
      <c r="F262" s="13" t="s">
        <v>37</v>
      </c>
      <c r="G262" s="13">
        <v>6.4</v>
      </c>
      <c r="H262" s="26">
        <v>43827</v>
      </c>
      <c r="I262" s="26">
        <v>43837</v>
      </c>
      <c r="J262" s="13">
        <v>6</v>
      </c>
      <c r="K262" s="13">
        <v>2000</v>
      </c>
      <c r="L262" s="13" t="s">
        <v>33</v>
      </c>
      <c r="M262" s="13">
        <v>13</v>
      </c>
      <c r="N262" s="13">
        <v>0.38333333333333341</v>
      </c>
      <c r="O262" s="13">
        <v>4.9833333333333334</v>
      </c>
      <c r="P262" s="13">
        <v>11</v>
      </c>
      <c r="Q262" s="13">
        <v>0.45303030303030312</v>
      </c>
      <c r="R262" s="13">
        <v>1.1818181818181821</v>
      </c>
      <c r="S262" s="13">
        <v>5.9165186500888103</v>
      </c>
      <c r="T262" s="13">
        <f>IFERROR(VLOOKUP(B70,[1]!users_table[#All],4),"NA")</f>
        <v>8.4223826714801451</v>
      </c>
      <c r="U262" s="47" t="s">
        <v>64</v>
      </c>
    </row>
    <row r="263" spans="1:21" x14ac:dyDescent="0.3">
      <c r="A263" s="25">
        <v>261</v>
      </c>
      <c r="B263" s="13" t="s">
        <v>2</v>
      </c>
      <c r="C263" s="13">
        <v>105</v>
      </c>
      <c r="D263" s="13" t="s">
        <v>211</v>
      </c>
      <c r="E263" s="13" t="s">
        <v>32</v>
      </c>
      <c r="F263" s="13" t="s">
        <v>37</v>
      </c>
      <c r="G263" s="13">
        <v>6.4</v>
      </c>
      <c r="H263" s="26">
        <v>43827</v>
      </c>
      <c r="I263" s="26">
        <v>43837</v>
      </c>
      <c r="J263" s="13">
        <v>6</v>
      </c>
      <c r="K263" s="13">
        <v>2000</v>
      </c>
      <c r="L263" s="13" t="s">
        <v>33</v>
      </c>
      <c r="M263" s="13">
        <v>13</v>
      </c>
      <c r="N263" s="13">
        <v>0.38333333333333341</v>
      </c>
      <c r="O263" s="13">
        <v>4.9833333333333334</v>
      </c>
      <c r="P263" s="13">
        <v>11</v>
      </c>
      <c r="Q263" s="13">
        <v>0.45303030303030312</v>
      </c>
      <c r="R263" s="13">
        <v>1.1818181818181821</v>
      </c>
      <c r="S263" s="13">
        <v>5.9165186500888103</v>
      </c>
      <c r="T263" s="13">
        <f>IFERROR(VLOOKUP(B70,[1]!users_table[#All],4),"NA")</f>
        <v>8.4223826714801451</v>
      </c>
      <c r="U263" s="47" t="s">
        <v>75</v>
      </c>
    </row>
    <row r="264" spans="1:21" x14ac:dyDescent="0.3">
      <c r="A264" s="25">
        <v>262</v>
      </c>
      <c r="B264" s="13" t="s">
        <v>2</v>
      </c>
      <c r="C264" s="13">
        <v>105</v>
      </c>
      <c r="D264" s="13" t="s">
        <v>211</v>
      </c>
      <c r="E264" s="13" t="s">
        <v>32</v>
      </c>
      <c r="F264" s="13" t="s">
        <v>37</v>
      </c>
      <c r="G264" s="13">
        <v>6.4</v>
      </c>
      <c r="H264" s="26">
        <v>43827</v>
      </c>
      <c r="I264" s="26">
        <v>43837</v>
      </c>
      <c r="J264" s="13">
        <v>6</v>
      </c>
      <c r="K264" s="13">
        <v>2000</v>
      </c>
      <c r="L264" s="13" t="s">
        <v>33</v>
      </c>
      <c r="M264" s="13">
        <v>13</v>
      </c>
      <c r="N264" s="13">
        <v>0.38333333333333341</v>
      </c>
      <c r="O264" s="13">
        <v>4.9833333333333334</v>
      </c>
      <c r="P264" s="13">
        <v>11</v>
      </c>
      <c r="Q264" s="13">
        <v>0.45303030303030312</v>
      </c>
      <c r="R264" s="13">
        <v>1.1818181818181821</v>
      </c>
      <c r="S264" s="13">
        <v>5.9165186500888103</v>
      </c>
      <c r="T264" s="13">
        <f>IFERROR(VLOOKUP(B70,[1]!users_table[#All],4),"NA")</f>
        <v>8.4223826714801451</v>
      </c>
      <c r="U264" s="47" t="s">
        <v>68</v>
      </c>
    </row>
    <row r="265" spans="1:21" x14ac:dyDescent="0.3">
      <c r="A265" s="25">
        <v>263</v>
      </c>
      <c r="B265" s="13" t="s">
        <v>2</v>
      </c>
      <c r="C265" s="13">
        <v>105</v>
      </c>
      <c r="D265" s="13" t="s">
        <v>211</v>
      </c>
      <c r="E265" s="13" t="s">
        <v>32</v>
      </c>
      <c r="F265" s="13" t="s">
        <v>37</v>
      </c>
      <c r="G265" s="13">
        <v>6.4</v>
      </c>
      <c r="H265" s="26">
        <v>43827</v>
      </c>
      <c r="I265" s="26">
        <v>43837</v>
      </c>
      <c r="J265" s="13">
        <v>6</v>
      </c>
      <c r="K265" s="13">
        <v>2000</v>
      </c>
      <c r="L265" s="13" t="s">
        <v>33</v>
      </c>
      <c r="M265" s="13">
        <v>13</v>
      </c>
      <c r="N265" s="13">
        <v>0.38333333333333341</v>
      </c>
      <c r="O265" s="13">
        <v>4.9833333333333334</v>
      </c>
      <c r="P265" s="13">
        <v>11</v>
      </c>
      <c r="Q265" s="13">
        <v>0.45303030303030312</v>
      </c>
      <c r="R265" s="13">
        <v>1.1818181818181821</v>
      </c>
      <c r="S265" s="13">
        <v>5.9165186500888103</v>
      </c>
      <c r="T265" s="13">
        <f>IFERROR(VLOOKUP(B70,[1]!users_table[#All],4),"NA")</f>
        <v>8.4223826714801451</v>
      </c>
      <c r="U265" s="47" t="s">
        <v>69</v>
      </c>
    </row>
    <row r="266" spans="1:21" x14ac:dyDescent="0.3">
      <c r="A266" s="25">
        <v>264</v>
      </c>
      <c r="B266" s="13" t="s">
        <v>2</v>
      </c>
      <c r="C266" s="13">
        <v>40850</v>
      </c>
      <c r="D266" s="13" t="s">
        <v>212</v>
      </c>
      <c r="E266" s="13" t="s">
        <v>32</v>
      </c>
      <c r="F266" s="13" t="s">
        <v>29</v>
      </c>
      <c r="G266" s="13">
        <v>6.34</v>
      </c>
      <c r="H266" s="26">
        <v>44802</v>
      </c>
      <c r="I266" s="26">
        <v>44802</v>
      </c>
      <c r="J266" s="13">
        <v>5</v>
      </c>
      <c r="K266" s="13">
        <v>2020</v>
      </c>
      <c r="L266" s="13" t="s">
        <v>30</v>
      </c>
      <c r="M266" s="13">
        <v>16</v>
      </c>
      <c r="N266" s="13">
        <v>0.1333333333333333</v>
      </c>
      <c r="O266" s="13">
        <v>2.1333333333333329</v>
      </c>
      <c r="P266" s="13">
        <v>1</v>
      </c>
      <c r="Q266" s="13">
        <v>2.1333333333333329</v>
      </c>
      <c r="R266" s="13">
        <v>16</v>
      </c>
      <c r="S266" s="13">
        <v>5.9165186500888103</v>
      </c>
      <c r="T266" s="13">
        <f>IFERROR(VLOOKUP(B71,[1]!users_table[#All],4),"NA")</f>
        <v>8.4223826714801451</v>
      </c>
      <c r="U266" s="47" t="s">
        <v>71</v>
      </c>
    </row>
    <row r="267" spans="1:21" x14ac:dyDescent="0.3">
      <c r="A267" s="25">
        <v>265</v>
      </c>
      <c r="B267" s="13" t="s">
        <v>2</v>
      </c>
      <c r="C267" s="13">
        <v>40850</v>
      </c>
      <c r="D267" s="13" t="s">
        <v>212</v>
      </c>
      <c r="E267" s="13" t="s">
        <v>32</v>
      </c>
      <c r="F267" s="13" t="s">
        <v>29</v>
      </c>
      <c r="G267" s="13">
        <v>6.34</v>
      </c>
      <c r="H267" s="26">
        <v>44802</v>
      </c>
      <c r="I267" s="26">
        <v>44802</v>
      </c>
      <c r="J267" s="13">
        <v>5</v>
      </c>
      <c r="K267" s="13">
        <v>2020</v>
      </c>
      <c r="L267" s="13" t="s">
        <v>30</v>
      </c>
      <c r="M267" s="13">
        <v>16</v>
      </c>
      <c r="N267" s="13">
        <v>0.1333333333333333</v>
      </c>
      <c r="O267" s="13">
        <v>2.1333333333333329</v>
      </c>
      <c r="P267" s="13">
        <v>1</v>
      </c>
      <c r="Q267" s="13">
        <v>2.1333333333333329</v>
      </c>
      <c r="R267" s="13">
        <v>16</v>
      </c>
      <c r="S267" s="13">
        <v>5.9165186500888103</v>
      </c>
      <c r="T267" s="13">
        <f>IFERROR(VLOOKUP(B71,[1]!users_table[#All],4),"NA")</f>
        <v>8.4223826714801451</v>
      </c>
      <c r="U267" s="47" t="s">
        <v>72</v>
      </c>
    </row>
    <row r="268" spans="1:21" x14ac:dyDescent="0.3">
      <c r="A268" s="25">
        <v>266</v>
      </c>
      <c r="B268" s="13" t="s">
        <v>2</v>
      </c>
      <c r="C268" s="13">
        <v>1450</v>
      </c>
      <c r="D268" s="13" t="s">
        <v>213</v>
      </c>
      <c r="E268" s="13" t="s">
        <v>32</v>
      </c>
      <c r="F268" s="13" t="s">
        <v>29</v>
      </c>
      <c r="G268" s="13">
        <v>7.26</v>
      </c>
      <c r="H268" s="26">
        <v>43851</v>
      </c>
      <c r="I268" s="26">
        <v>43915</v>
      </c>
      <c r="J268" s="13">
        <v>5</v>
      </c>
      <c r="K268" s="13">
        <v>2000</v>
      </c>
      <c r="L268" s="13" t="s">
        <v>39</v>
      </c>
      <c r="M268" s="13">
        <v>26</v>
      </c>
      <c r="N268" s="13">
        <v>0.4</v>
      </c>
      <c r="O268" s="13">
        <v>10.4</v>
      </c>
      <c r="P268" s="13">
        <v>65</v>
      </c>
      <c r="Q268" s="13">
        <v>0.16</v>
      </c>
      <c r="R268" s="13">
        <v>0.4</v>
      </c>
      <c r="S268" s="13">
        <v>5.9165186500888103</v>
      </c>
      <c r="T268" s="13">
        <f>IFERROR(VLOOKUP(B72,[1]!users_table[#All],4),"NA")</f>
        <v>8.4223826714801451</v>
      </c>
      <c r="U268" s="47" t="s">
        <v>59</v>
      </c>
    </row>
    <row r="269" spans="1:21" x14ac:dyDescent="0.3">
      <c r="A269" s="25">
        <v>267</v>
      </c>
      <c r="B269" s="13" t="s">
        <v>2</v>
      </c>
      <c r="C269" s="13">
        <v>1450</v>
      </c>
      <c r="D269" s="13" t="s">
        <v>213</v>
      </c>
      <c r="E269" s="13" t="s">
        <v>32</v>
      </c>
      <c r="F269" s="13" t="s">
        <v>29</v>
      </c>
      <c r="G269" s="13">
        <v>7.26</v>
      </c>
      <c r="H269" s="26">
        <v>43851</v>
      </c>
      <c r="I269" s="26">
        <v>43915</v>
      </c>
      <c r="J269" s="13">
        <v>5</v>
      </c>
      <c r="K269" s="13">
        <v>2000</v>
      </c>
      <c r="L269" s="13" t="s">
        <v>39</v>
      </c>
      <c r="M269" s="13">
        <v>26</v>
      </c>
      <c r="N269" s="13">
        <v>0.4</v>
      </c>
      <c r="O269" s="13">
        <v>10.4</v>
      </c>
      <c r="P269" s="13">
        <v>65</v>
      </c>
      <c r="Q269" s="13">
        <v>0.16</v>
      </c>
      <c r="R269" s="13">
        <v>0.4</v>
      </c>
      <c r="S269" s="13">
        <v>5.9165186500888103</v>
      </c>
      <c r="T269" s="13">
        <f>IFERROR(VLOOKUP(B72,[1]!users_table[#All],4),"NA")</f>
        <v>8.4223826714801451</v>
      </c>
      <c r="U269" s="47" t="s">
        <v>64</v>
      </c>
    </row>
    <row r="270" spans="1:21" x14ac:dyDescent="0.3">
      <c r="A270" s="25">
        <v>268</v>
      </c>
      <c r="B270" s="13" t="s">
        <v>2</v>
      </c>
      <c r="C270" s="13">
        <v>1450</v>
      </c>
      <c r="D270" s="13" t="s">
        <v>213</v>
      </c>
      <c r="E270" s="13" t="s">
        <v>32</v>
      </c>
      <c r="F270" s="13" t="s">
        <v>29</v>
      </c>
      <c r="G270" s="13">
        <v>7.26</v>
      </c>
      <c r="H270" s="26">
        <v>43851</v>
      </c>
      <c r="I270" s="26">
        <v>43915</v>
      </c>
      <c r="J270" s="13">
        <v>5</v>
      </c>
      <c r="K270" s="13">
        <v>2000</v>
      </c>
      <c r="L270" s="13" t="s">
        <v>39</v>
      </c>
      <c r="M270" s="13">
        <v>26</v>
      </c>
      <c r="N270" s="13">
        <v>0.4</v>
      </c>
      <c r="O270" s="13">
        <v>10.4</v>
      </c>
      <c r="P270" s="13">
        <v>65</v>
      </c>
      <c r="Q270" s="13">
        <v>0.16</v>
      </c>
      <c r="R270" s="13">
        <v>0.4</v>
      </c>
      <c r="S270" s="13">
        <v>5.9165186500888103</v>
      </c>
      <c r="T270" s="13">
        <f>IFERROR(VLOOKUP(B72,[1]!users_table[#All],4),"NA")</f>
        <v>8.4223826714801451</v>
      </c>
      <c r="U270" s="47" t="s">
        <v>66</v>
      </c>
    </row>
    <row r="271" spans="1:21" x14ac:dyDescent="0.3">
      <c r="A271" s="25">
        <v>269</v>
      </c>
      <c r="B271" s="13" t="s">
        <v>2</v>
      </c>
      <c r="C271" s="13">
        <v>1450</v>
      </c>
      <c r="D271" s="13" t="s">
        <v>213</v>
      </c>
      <c r="E271" s="13" t="s">
        <v>32</v>
      </c>
      <c r="F271" s="13" t="s">
        <v>29</v>
      </c>
      <c r="G271" s="13">
        <v>7.26</v>
      </c>
      <c r="H271" s="26">
        <v>43851</v>
      </c>
      <c r="I271" s="26">
        <v>43915</v>
      </c>
      <c r="J271" s="13">
        <v>5</v>
      </c>
      <c r="K271" s="13">
        <v>2000</v>
      </c>
      <c r="L271" s="13" t="s">
        <v>39</v>
      </c>
      <c r="M271" s="13">
        <v>26</v>
      </c>
      <c r="N271" s="13">
        <v>0.4</v>
      </c>
      <c r="O271" s="13">
        <v>10.4</v>
      </c>
      <c r="P271" s="13">
        <v>65</v>
      </c>
      <c r="Q271" s="13">
        <v>0.16</v>
      </c>
      <c r="R271" s="13">
        <v>0.4</v>
      </c>
      <c r="S271" s="13">
        <v>5.9165186500888103</v>
      </c>
      <c r="T271" s="13">
        <f>IFERROR(VLOOKUP(B72,[1]!users_table[#All],4),"NA")</f>
        <v>8.4223826714801451</v>
      </c>
      <c r="U271" s="47" t="s">
        <v>1023</v>
      </c>
    </row>
    <row r="272" spans="1:21" x14ac:dyDescent="0.3">
      <c r="A272" s="25">
        <v>270</v>
      </c>
      <c r="B272" s="13" t="s">
        <v>2</v>
      </c>
      <c r="C272" s="13">
        <v>1450</v>
      </c>
      <c r="D272" s="13" t="s">
        <v>213</v>
      </c>
      <c r="E272" s="13" t="s">
        <v>32</v>
      </c>
      <c r="F272" s="13" t="s">
        <v>29</v>
      </c>
      <c r="G272" s="13">
        <v>7.26</v>
      </c>
      <c r="H272" s="26">
        <v>43851</v>
      </c>
      <c r="I272" s="26">
        <v>43915</v>
      </c>
      <c r="J272" s="13">
        <v>5</v>
      </c>
      <c r="K272" s="13">
        <v>2000</v>
      </c>
      <c r="L272" s="13" t="s">
        <v>39</v>
      </c>
      <c r="M272" s="13">
        <v>26</v>
      </c>
      <c r="N272" s="13">
        <v>0.4</v>
      </c>
      <c r="O272" s="13">
        <v>10.4</v>
      </c>
      <c r="P272" s="13">
        <v>65</v>
      </c>
      <c r="Q272" s="13">
        <v>0.16</v>
      </c>
      <c r="R272" s="13">
        <v>0.4</v>
      </c>
      <c r="S272" s="13">
        <v>5.9165186500888103</v>
      </c>
      <c r="T272" s="13">
        <f>IFERROR(VLOOKUP(B72,[1]!users_table[#All],4),"NA")</f>
        <v>8.4223826714801451</v>
      </c>
      <c r="U272" s="47" t="s">
        <v>62</v>
      </c>
    </row>
    <row r="273" spans="1:21" x14ac:dyDescent="0.3">
      <c r="A273" s="25">
        <v>271</v>
      </c>
      <c r="B273" s="13" t="s">
        <v>2</v>
      </c>
      <c r="C273" s="13">
        <v>48776</v>
      </c>
      <c r="D273" s="13" t="s">
        <v>214</v>
      </c>
      <c r="E273" s="13" t="s">
        <v>32</v>
      </c>
      <c r="F273" s="13" t="s">
        <v>179</v>
      </c>
      <c r="G273" s="13">
        <v>6.39</v>
      </c>
      <c r="H273" s="26">
        <v>44744</v>
      </c>
      <c r="I273" s="26">
        <v>44751</v>
      </c>
      <c r="J273" s="13">
        <v>6</v>
      </c>
      <c r="K273" s="13">
        <v>2021</v>
      </c>
      <c r="L273" s="13" t="s">
        <v>35</v>
      </c>
      <c r="M273" s="13">
        <v>12</v>
      </c>
      <c r="N273" s="13">
        <v>0.39444444444444438</v>
      </c>
      <c r="O273" s="13">
        <v>4.7333333333333334</v>
      </c>
      <c r="P273" s="13">
        <v>8</v>
      </c>
      <c r="Q273" s="13">
        <v>0.59166666666666667</v>
      </c>
      <c r="R273" s="13">
        <v>1.5</v>
      </c>
      <c r="S273" s="13">
        <v>5.9165186500888103</v>
      </c>
      <c r="T273" s="13">
        <f>IFERROR(VLOOKUP(B73,[1]!users_table[#All],4),"NA")</f>
        <v>8.4223826714801451</v>
      </c>
      <c r="U273" s="47" t="s">
        <v>60</v>
      </c>
    </row>
    <row r="274" spans="1:21" x14ac:dyDescent="0.3">
      <c r="A274" s="25">
        <v>272</v>
      </c>
      <c r="B274" s="13" t="s">
        <v>2</v>
      </c>
      <c r="C274" s="13">
        <v>48776</v>
      </c>
      <c r="D274" s="13" t="s">
        <v>214</v>
      </c>
      <c r="E274" s="13" t="s">
        <v>32</v>
      </c>
      <c r="F274" s="13" t="s">
        <v>179</v>
      </c>
      <c r="G274" s="13">
        <v>6.39</v>
      </c>
      <c r="H274" s="26">
        <v>44744</v>
      </c>
      <c r="I274" s="26">
        <v>44751</v>
      </c>
      <c r="J274" s="13">
        <v>6</v>
      </c>
      <c r="K274" s="13">
        <v>2021</v>
      </c>
      <c r="L274" s="13" t="s">
        <v>35</v>
      </c>
      <c r="M274" s="13">
        <v>12</v>
      </c>
      <c r="N274" s="13">
        <v>0.39444444444444438</v>
      </c>
      <c r="O274" s="13">
        <v>4.7333333333333334</v>
      </c>
      <c r="P274" s="13">
        <v>8</v>
      </c>
      <c r="Q274" s="13">
        <v>0.59166666666666667</v>
      </c>
      <c r="R274" s="13">
        <v>1.5</v>
      </c>
      <c r="S274" s="13">
        <v>5.9165186500888103</v>
      </c>
      <c r="T274" s="13">
        <f>IFERROR(VLOOKUP(B73,[1]!users_table[#All],4),"NA")</f>
        <v>8.4223826714801451</v>
      </c>
      <c r="U274" s="47" t="s">
        <v>1035</v>
      </c>
    </row>
    <row r="275" spans="1:21" x14ac:dyDescent="0.3">
      <c r="A275" s="25">
        <v>273</v>
      </c>
      <c r="B275" s="13" t="s">
        <v>4</v>
      </c>
      <c r="C275" s="13">
        <v>48776</v>
      </c>
      <c r="D275" s="13" t="s">
        <v>214</v>
      </c>
      <c r="E275" s="13" t="s">
        <v>32</v>
      </c>
      <c r="F275" s="13" t="s">
        <v>179</v>
      </c>
      <c r="G275" s="13">
        <v>6.39</v>
      </c>
      <c r="H275" s="26">
        <v>44493</v>
      </c>
      <c r="I275" s="26">
        <v>44652</v>
      </c>
      <c r="J275" s="13">
        <v>6</v>
      </c>
      <c r="K275" s="13">
        <v>2021</v>
      </c>
      <c r="L275" s="13" t="s">
        <v>35</v>
      </c>
      <c r="M275" s="13">
        <v>12</v>
      </c>
      <c r="N275" s="13">
        <v>0.39444444444444438</v>
      </c>
      <c r="O275" s="13">
        <v>4.7333333333333334</v>
      </c>
      <c r="P275" s="13">
        <v>160</v>
      </c>
      <c r="Q275" s="13">
        <v>2.958333333333333E-2</v>
      </c>
      <c r="R275" s="13">
        <v>7.4999999999999997E-2</v>
      </c>
      <c r="S275" s="13">
        <v>8.3323353293413174</v>
      </c>
      <c r="T275" s="13" t="str">
        <f>IFERROR(VLOOKUP(B601,[1]!users_table[#All],4),"NA")</f>
        <v>NA</v>
      </c>
      <c r="U275" s="47" t="s">
        <v>60</v>
      </c>
    </row>
    <row r="276" spans="1:21" x14ac:dyDescent="0.3">
      <c r="A276" s="25">
        <v>274</v>
      </c>
      <c r="B276" s="13" t="s">
        <v>4</v>
      </c>
      <c r="C276" s="13">
        <v>48776</v>
      </c>
      <c r="D276" s="13" t="s">
        <v>214</v>
      </c>
      <c r="E276" s="13" t="s">
        <v>32</v>
      </c>
      <c r="F276" s="13" t="s">
        <v>179</v>
      </c>
      <c r="G276" s="13">
        <v>6.39</v>
      </c>
      <c r="H276" s="26">
        <v>44493</v>
      </c>
      <c r="I276" s="26">
        <v>44652</v>
      </c>
      <c r="J276" s="13">
        <v>6</v>
      </c>
      <c r="K276" s="13">
        <v>2021</v>
      </c>
      <c r="L276" s="13" t="s">
        <v>35</v>
      </c>
      <c r="M276" s="13">
        <v>12</v>
      </c>
      <c r="N276" s="13">
        <v>0.39444444444444438</v>
      </c>
      <c r="O276" s="13">
        <v>4.7333333333333334</v>
      </c>
      <c r="P276" s="13">
        <v>160</v>
      </c>
      <c r="Q276" s="13">
        <v>2.958333333333333E-2</v>
      </c>
      <c r="R276" s="13">
        <v>7.4999999999999997E-2</v>
      </c>
      <c r="S276" s="13">
        <v>8.3323353293413174</v>
      </c>
      <c r="T276" s="13" t="str">
        <f>IFERROR(VLOOKUP(B601,[1]!users_table[#All],4),"NA")</f>
        <v>NA</v>
      </c>
      <c r="U276" s="47" t="s">
        <v>1035</v>
      </c>
    </row>
    <row r="277" spans="1:21" x14ac:dyDescent="0.3">
      <c r="A277" s="25">
        <v>275</v>
      </c>
      <c r="B277" s="13" t="s">
        <v>2</v>
      </c>
      <c r="C277" s="13">
        <v>48777</v>
      </c>
      <c r="D277" s="13" t="s">
        <v>215</v>
      </c>
      <c r="E277" s="13" t="s">
        <v>32</v>
      </c>
      <c r="F277" s="13" t="s">
        <v>179</v>
      </c>
      <c r="G277" s="13">
        <v>6.64</v>
      </c>
      <c r="H277" s="26">
        <v>44906</v>
      </c>
      <c r="I277" s="26">
        <v>44908</v>
      </c>
      <c r="J277" s="13">
        <v>5</v>
      </c>
      <c r="K277" s="13">
        <v>2022</v>
      </c>
      <c r="L277" s="13" t="s">
        <v>33</v>
      </c>
      <c r="M277" s="13">
        <v>12</v>
      </c>
      <c r="N277" s="13">
        <v>0.39444444444444438</v>
      </c>
      <c r="O277" s="13">
        <v>4.7333333333333334</v>
      </c>
      <c r="P277" s="13">
        <v>3</v>
      </c>
      <c r="Q277" s="13">
        <v>1.5777777777777779</v>
      </c>
      <c r="R277" s="13">
        <v>4</v>
      </c>
      <c r="S277" s="13">
        <v>5.9165186500888103</v>
      </c>
      <c r="T277" s="13">
        <f>IFERROR(VLOOKUP(B74,[1]!users_table[#All],4),"NA")</f>
        <v>8.4223826714801451</v>
      </c>
      <c r="U277" s="47" t="s">
        <v>60</v>
      </c>
    </row>
    <row r="278" spans="1:21" x14ac:dyDescent="0.3">
      <c r="A278" s="25">
        <v>276</v>
      </c>
      <c r="B278" s="13" t="s">
        <v>2</v>
      </c>
      <c r="C278" s="13">
        <v>48777</v>
      </c>
      <c r="D278" s="13" t="s">
        <v>215</v>
      </c>
      <c r="E278" s="13" t="s">
        <v>32</v>
      </c>
      <c r="F278" s="13" t="s">
        <v>179</v>
      </c>
      <c r="G278" s="13">
        <v>6.64</v>
      </c>
      <c r="H278" s="26">
        <v>44906</v>
      </c>
      <c r="I278" s="26">
        <v>44908</v>
      </c>
      <c r="J278" s="13">
        <v>5</v>
      </c>
      <c r="K278" s="13">
        <v>2022</v>
      </c>
      <c r="L278" s="13" t="s">
        <v>33</v>
      </c>
      <c r="M278" s="13">
        <v>12</v>
      </c>
      <c r="N278" s="13">
        <v>0.39444444444444438</v>
      </c>
      <c r="O278" s="13">
        <v>4.7333333333333334</v>
      </c>
      <c r="P278" s="13">
        <v>3</v>
      </c>
      <c r="Q278" s="13">
        <v>1.5777777777777779</v>
      </c>
      <c r="R278" s="13">
        <v>4</v>
      </c>
      <c r="S278" s="13">
        <v>5.9165186500888103</v>
      </c>
      <c r="T278" s="13">
        <f>IFERROR(VLOOKUP(B74,[1]!users_table[#All],4),"NA")</f>
        <v>8.4223826714801451</v>
      </c>
      <c r="U278" s="47" t="s">
        <v>1035</v>
      </c>
    </row>
    <row r="279" spans="1:21" x14ac:dyDescent="0.3">
      <c r="A279" s="25">
        <v>277</v>
      </c>
      <c r="B279" s="13" t="s">
        <v>2</v>
      </c>
      <c r="C279" s="13">
        <v>40934</v>
      </c>
      <c r="D279" s="13" t="s">
        <v>216</v>
      </c>
      <c r="E279" s="13" t="s">
        <v>32</v>
      </c>
      <c r="F279" s="13" t="s">
        <v>185</v>
      </c>
      <c r="G279" s="13">
        <v>6.49</v>
      </c>
      <c r="H279" s="26">
        <v>44383</v>
      </c>
      <c r="I279" s="26">
        <v>44390</v>
      </c>
      <c r="J279" s="13">
        <v>5</v>
      </c>
      <c r="K279" s="13">
        <v>2020</v>
      </c>
      <c r="L279" s="13" t="s">
        <v>33</v>
      </c>
      <c r="M279" s="13">
        <v>13</v>
      </c>
      <c r="N279" s="13">
        <v>0.4</v>
      </c>
      <c r="O279" s="13">
        <v>5.2</v>
      </c>
      <c r="P279" s="13">
        <v>8</v>
      </c>
      <c r="Q279" s="13">
        <v>0.65</v>
      </c>
      <c r="R279" s="13">
        <v>1.625</v>
      </c>
      <c r="S279" s="13">
        <v>5.9165186500888103</v>
      </c>
      <c r="T279" s="13">
        <f>IFERROR(VLOOKUP(B75,[1]!users_table[#All],4),"NA")</f>
        <v>8.4223826714801451</v>
      </c>
      <c r="U279" s="47" t="s">
        <v>59</v>
      </c>
    </row>
    <row r="280" spans="1:21" x14ac:dyDescent="0.3">
      <c r="A280" s="25">
        <v>278</v>
      </c>
      <c r="B280" s="13" t="s">
        <v>2</v>
      </c>
      <c r="C280" s="13">
        <v>40934</v>
      </c>
      <c r="D280" s="13" t="s">
        <v>216</v>
      </c>
      <c r="E280" s="13" t="s">
        <v>32</v>
      </c>
      <c r="F280" s="13" t="s">
        <v>185</v>
      </c>
      <c r="G280" s="13">
        <v>6.49</v>
      </c>
      <c r="H280" s="26">
        <v>44383</v>
      </c>
      <c r="I280" s="26">
        <v>44390</v>
      </c>
      <c r="J280" s="13">
        <v>5</v>
      </c>
      <c r="K280" s="13">
        <v>2020</v>
      </c>
      <c r="L280" s="13" t="s">
        <v>33</v>
      </c>
      <c r="M280" s="13">
        <v>13</v>
      </c>
      <c r="N280" s="13">
        <v>0.4</v>
      </c>
      <c r="O280" s="13">
        <v>5.2</v>
      </c>
      <c r="P280" s="13">
        <v>8</v>
      </c>
      <c r="Q280" s="13">
        <v>0.65</v>
      </c>
      <c r="R280" s="13">
        <v>1.625</v>
      </c>
      <c r="S280" s="13">
        <v>5.9165186500888103</v>
      </c>
      <c r="T280" s="13">
        <f>IFERROR(VLOOKUP(B75,[1]!users_table[#All],4),"NA")</f>
        <v>8.4223826714801451</v>
      </c>
      <c r="U280" s="47" t="s">
        <v>60</v>
      </c>
    </row>
    <row r="281" spans="1:21" x14ac:dyDescent="0.3">
      <c r="A281" s="25">
        <v>279</v>
      </c>
      <c r="B281" s="13" t="s">
        <v>2</v>
      </c>
      <c r="C281" s="13">
        <v>49418</v>
      </c>
      <c r="D281" s="13" t="s">
        <v>217</v>
      </c>
      <c r="E281" s="13" t="s">
        <v>158</v>
      </c>
      <c r="F281" s="13" t="s">
        <v>29</v>
      </c>
      <c r="G281" s="13">
        <v>6.71</v>
      </c>
      <c r="H281" s="26">
        <v>44904</v>
      </c>
      <c r="I281" s="26">
        <v>44904</v>
      </c>
      <c r="J281" s="13">
        <v>4</v>
      </c>
      <c r="K281" s="13">
        <v>2021</v>
      </c>
      <c r="L281" s="13" t="s">
        <v>39</v>
      </c>
      <c r="M281" s="13">
        <v>1</v>
      </c>
      <c r="N281" s="13">
        <v>3.1666666666666669E-2</v>
      </c>
      <c r="O281" s="13">
        <v>3.1666666666666669E-2</v>
      </c>
      <c r="P281" s="13">
        <v>1</v>
      </c>
      <c r="Q281" s="13">
        <v>3.1666666666666669E-2</v>
      </c>
      <c r="R281" s="13">
        <v>1</v>
      </c>
      <c r="S281" s="13">
        <v>5.9165186500888103</v>
      </c>
      <c r="T281" s="13">
        <f>IFERROR(VLOOKUP(B76,[1]!users_table[#All],4),"NA")</f>
        <v>8.4223826714801451</v>
      </c>
      <c r="U281" s="47" t="s">
        <v>74</v>
      </c>
    </row>
    <row r="282" spans="1:21" x14ac:dyDescent="0.3">
      <c r="A282" s="25">
        <v>280</v>
      </c>
      <c r="B282" s="13" t="s">
        <v>2</v>
      </c>
      <c r="C282" s="13">
        <v>49978</v>
      </c>
      <c r="D282" s="13" t="s">
        <v>218</v>
      </c>
      <c r="E282" s="13" t="s">
        <v>50</v>
      </c>
      <c r="F282" s="13" t="s">
        <v>29</v>
      </c>
      <c r="G282" s="13">
        <v>5.62</v>
      </c>
      <c r="H282" s="26">
        <v>44991</v>
      </c>
      <c r="I282" s="26">
        <v>44991</v>
      </c>
      <c r="J282" s="13">
        <v>4</v>
      </c>
      <c r="K282" s="13">
        <v>2021</v>
      </c>
      <c r="L282" s="13" t="s">
        <v>30</v>
      </c>
      <c r="M282" s="13">
        <v>1</v>
      </c>
      <c r="N282" s="13">
        <v>1.861111111111111E-2</v>
      </c>
      <c r="O282" s="13">
        <v>1.861111111111111E-2</v>
      </c>
      <c r="P282" s="13">
        <v>1</v>
      </c>
      <c r="Q282" s="13">
        <v>1.861111111111111E-2</v>
      </c>
      <c r="R282" s="13">
        <v>1</v>
      </c>
      <c r="S282" s="13">
        <v>5.9165186500888103</v>
      </c>
      <c r="T282" s="13">
        <f>IFERROR(VLOOKUP(B77,[1]!users_table[#All],4),"NA")</f>
        <v>8.4223826714801451</v>
      </c>
      <c r="U282" s="47" t="s">
        <v>60</v>
      </c>
    </row>
    <row r="283" spans="1:21" x14ac:dyDescent="0.3">
      <c r="A283" s="25">
        <v>281</v>
      </c>
      <c r="B283" s="13" t="s">
        <v>2</v>
      </c>
      <c r="C283" s="13">
        <v>40256</v>
      </c>
      <c r="D283" s="13" t="s">
        <v>219</v>
      </c>
      <c r="E283" s="13" t="s">
        <v>50</v>
      </c>
      <c r="F283" s="13" t="s">
        <v>44</v>
      </c>
      <c r="G283" s="13">
        <v>6.42</v>
      </c>
      <c r="H283" s="26">
        <v>43867</v>
      </c>
      <c r="I283" s="26">
        <v>43912</v>
      </c>
      <c r="J283" s="13">
        <v>3</v>
      </c>
      <c r="K283" s="13">
        <v>2019</v>
      </c>
      <c r="L283" s="13" t="s">
        <v>39</v>
      </c>
      <c r="M283" s="13">
        <v>12</v>
      </c>
      <c r="N283" s="13">
        <v>0.4</v>
      </c>
      <c r="O283" s="13">
        <v>4.8000000000000007</v>
      </c>
      <c r="P283" s="13">
        <v>46</v>
      </c>
      <c r="Q283" s="13">
        <v>0.1043478260869565</v>
      </c>
      <c r="R283" s="13">
        <v>0.2608695652173913</v>
      </c>
      <c r="S283" s="13">
        <v>5.9165186500888103</v>
      </c>
      <c r="T283" s="13">
        <f>IFERROR(VLOOKUP(B78,[1]!users_table[#All],4),"NA")</f>
        <v>8.4223826714801451</v>
      </c>
      <c r="U283" s="47" t="s">
        <v>65</v>
      </c>
    </row>
    <row r="284" spans="1:21" x14ac:dyDescent="0.3">
      <c r="A284" s="25">
        <v>282</v>
      </c>
      <c r="B284" s="13" t="s">
        <v>2</v>
      </c>
      <c r="C284" s="13">
        <v>40256</v>
      </c>
      <c r="D284" s="13" t="s">
        <v>219</v>
      </c>
      <c r="E284" s="13" t="s">
        <v>50</v>
      </c>
      <c r="F284" s="13" t="s">
        <v>44</v>
      </c>
      <c r="G284" s="13">
        <v>6.42</v>
      </c>
      <c r="H284" s="26">
        <v>43867</v>
      </c>
      <c r="I284" s="26">
        <v>43912</v>
      </c>
      <c r="J284" s="13">
        <v>3</v>
      </c>
      <c r="K284" s="13">
        <v>2019</v>
      </c>
      <c r="L284" s="13" t="s">
        <v>39</v>
      </c>
      <c r="M284" s="13">
        <v>12</v>
      </c>
      <c r="N284" s="13">
        <v>0.4</v>
      </c>
      <c r="O284" s="13">
        <v>4.8000000000000007</v>
      </c>
      <c r="P284" s="13">
        <v>46</v>
      </c>
      <c r="Q284" s="13">
        <v>0.1043478260869565</v>
      </c>
      <c r="R284" s="13">
        <v>0.2608695652173913</v>
      </c>
      <c r="S284" s="13">
        <v>5.9165186500888103</v>
      </c>
      <c r="T284" s="13">
        <f>IFERROR(VLOOKUP(B78,[1]!users_table[#All],4),"NA")</f>
        <v>8.4223826714801451</v>
      </c>
      <c r="U284" s="47" t="s">
        <v>59</v>
      </c>
    </row>
    <row r="285" spans="1:21" x14ac:dyDescent="0.3">
      <c r="A285" s="25">
        <v>283</v>
      </c>
      <c r="B285" s="13" t="s">
        <v>2</v>
      </c>
      <c r="C285" s="13">
        <v>40256</v>
      </c>
      <c r="D285" s="13" t="s">
        <v>219</v>
      </c>
      <c r="E285" s="13" t="s">
        <v>50</v>
      </c>
      <c r="F285" s="13" t="s">
        <v>44</v>
      </c>
      <c r="G285" s="13">
        <v>6.42</v>
      </c>
      <c r="H285" s="26">
        <v>43867</v>
      </c>
      <c r="I285" s="26">
        <v>43912</v>
      </c>
      <c r="J285" s="13">
        <v>3</v>
      </c>
      <c r="K285" s="13">
        <v>2019</v>
      </c>
      <c r="L285" s="13" t="s">
        <v>39</v>
      </c>
      <c r="M285" s="13">
        <v>12</v>
      </c>
      <c r="N285" s="13">
        <v>0.4</v>
      </c>
      <c r="O285" s="13">
        <v>4.8000000000000007</v>
      </c>
      <c r="P285" s="13">
        <v>46</v>
      </c>
      <c r="Q285" s="13">
        <v>0.1043478260869565</v>
      </c>
      <c r="R285" s="13">
        <v>0.2608695652173913</v>
      </c>
      <c r="S285" s="13">
        <v>5.9165186500888103</v>
      </c>
      <c r="T285" s="13">
        <f>IFERROR(VLOOKUP(B78,[1]!users_table[#All],4),"NA")</f>
        <v>8.4223826714801451</v>
      </c>
      <c r="U285" s="47" t="s">
        <v>60</v>
      </c>
    </row>
    <row r="286" spans="1:21" x14ac:dyDescent="0.3">
      <c r="A286" s="25">
        <v>284</v>
      </c>
      <c r="B286" s="13" t="s">
        <v>2</v>
      </c>
      <c r="C286" s="13">
        <v>40256</v>
      </c>
      <c r="D286" s="13" t="s">
        <v>219</v>
      </c>
      <c r="E286" s="13" t="s">
        <v>50</v>
      </c>
      <c r="F286" s="13" t="s">
        <v>44</v>
      </c>
      <c r="G286" s="13">
        <v>6.42</v>
      </c>
      <c r="H286" s="26">
        <v>43867</v>
      </c>
      <c r="I286" s="26">
        <v>43912</v>
      </c>
      <c r="J286" s="13">
        <v>3</v>
      </c>
      <c r="K286" s="13">
        <v>2019</v>
      </c>
      <c r="L286" s="13" t="s">
        <v>39</v>
      </c>
      <c r="M286" s="13">
        <v>12</v>
      </c>
      <c r="N286" s="13">
        <v>0.4</v>
      </c>
      <c r="O286" s="13">
        <v>4.8000000000000007</v>
      </c>
      <c r="P286" s="13">
        <v>46</v>
      </c>
      <c r="Q286" s="13">
        <v>0.1043478260869565</v>
      </c>
      <c r="R286" s="13">
        <v>0.2608695652173913</v>
      </c>
      <c r="S286" s="13">
        <v>5.9165186500888103</v>
      </c>
      <c r="T286" s="13">
        <f>IFERROR(VLOOKUP(B78,[1]!users_table[#All],4),"NA")</f>
        <v>8.4223826714801451</v>
      </c>
      <c r="U286" s="47" t="s">
        <v>1023</v>
      </c>
    </row>
    <row r="287" spans="1:21" x14ac:dyDescent="0.3">
      <c r="A287" s="25">
        <v>285</v>
      </c>
      <c r="B287" s="13" t="s">
        <v>2</v>
      </c>
      <c r="C287" s="13">
        <v>40256</v>
      </c>
      <c r="D287" s="13" t="s">
        <v>219</v>
      </c>
      <c r="E287" s="13" t="s">
        <v>50</v>
      </c>
      <c r="F287" s="13" t="s">
        <v>44</v>
      </c>
      <c r="G287" s="13">
        <v>6.42</v>
      </c>
      <c r="H287" s="26">
        <v>43867</v>
      </c>
      <c r="I287" s="26">
        <v>43912</v>
      </c>
      <c r="J287" s="13">
        <v>3</v>
      </c>
      <c r="K287" s="13">
        <v>2019</v>
      </c>
      <c r="L287" s="13" t="s">
        <v>39</v>
      </c>
      <c r="M287" s="13">
        <v>12</v>
      </c>
      <c r="N287" s="13">
        <v>0.4</v>
      </c>
      <c r="O287" s="13">
        <v>4.8000000000000007</v>
      </c>
      <c r="P287" s="13">
        <v>46</v>
      </c>
      <c r="Q287" s="13">
        <v>0.1043478260869565</v>
      </c>
      <c r="R287" s="13">
        <v>0.2608695652173913</v>
      </c>
      <c r="S287" s="13">
        <v>5.9165186500888103</v>
      </c>
      <c r="T287" s="13">
        <f>IFERROR(VLOOKUP(B78,[1]!users_table[#All],4),"NA")</f>
        <v>8.4223826714801451</v>
      </c>
      <c r="U287" s="47" t="s">
        <v>62</v>
      </c>
    </row>
    <row r="288" spans="1:21" x14ac:dyDescent="0.3">
      <c r="A288" s="25">
        <v>286</v>
      </c>
      <c r="B288" s="13" t="s">
        <v>2</v>
      </c>
      <c r="C288" s="13">
        <v>37435</v>
      </c>
      <c r="D288" s="13" t="s">
        <v>220</v>
      </c>
      <c r="E288" s="13" t="s">
        <v>32</v>
      </c>
      <c r="F288" s="13" t="s">
        <v>29</v>
      </c>
      <c r="G288" s="13">
        <v>7.87</v>
      </c>
      <c r="H288" s="26">
        <v>43715</v>
      </c>
      <c r="I288" s="26">
        <v>43745</v>
      </c>
      <c r="J288" s="13">
        <v>7</v>
      </c>
      <c r="K288" s="13">
        <v>2019</v>
      </c>
      <c r="L288" s="13" t="s">
        <v>33</v>
      </c>
      <c r="M288" s="13">
        <v>24</v>
      </c>
      <c r="N288" s="13">
        <v>0.38111111111111112</v>
      </c>
      <c r="O288" s="13">
        <v>9.1466666666666665</v>
      </c>
      <c r="P288" s="13">
        <v>31</v>
      </c>
      <c r="Q288" s="13">
        <v>0.29505376344086021</v>
      </c>
      <c r="R288" s="13">
        <v>0.77419354838709675</v>
      </c>
      <c r="S288" s="13">
        <v>5.9165186500888103</v>
      </c>
      <c r="T288" s="13">
        <f>IFERROR(VLOOKUP(B79,[1]!users_table[#All],4),"NA")</f>
        <v>8.4223826714801451</v>
      </c>
      <c r="U288" s="47" t="s">
        <v>66</v>
      </c>
    </row>
    <row r="289" spans="1:21" x14ac:dyDescent="0.3">
      <c r="A289" s="25">
        <v>287</v>
      </c>
      <c r="B289" s="13" t="s">
        <v>2</v>
      </c>
      <c r="C289" s="13">
        <v>37435</v>
      </c>
      <c r="D289" s="13" t="s">
        <v>220</v>
      </c>
      <c r="E289" s="13" t="s">
        <v>32</v>
      </c>
      <c r="F289" s="13" t="s">
        <v>29</v>
      </c>
      <c r="G289" s="13">
        <v>7.87</v>
      </c>
      <c r="H289" s="26">
        <v>43715</v>
      </c>
      <c r="I289" s="26">
        <v>43745</v>
      </c>
      <c r="J289" s="13">
        <v>7</v>
      </c>
      <c r="K289" s="13">
        <v>2019</v>
      </c>
      <c r="L289" s="13" t="s">
        <v>33</v>
      </c>
      <c r="M289" s="13">
        <v>24</v>
      </c>
      <c r="N289" s="13">
        <v>0.38111111111111112</v>
      </c>
      <c r="O289" s="13">
        <v>9.1466666666666665</v>
      </c>
      <c r="P289" s="13">
        <v>31</v>
      </c>
      <c r="Q289" s="13">
        <v>0.29505376344086021</v>
      </c>
      <c r="R289" s="13">
        <v>0.77419354838709675</v>
      </c>
      <c r="S289" s="13">
        <v>5.9165186500888103</v>
      </c>
      <c r="T289" s="7">
        <f>IFERROR(VLOOKUP(B79,[1]!users_table[#All],4),"NA")</f>
        <v>8.4223826714801451</v>
      </c>
      <c r="U289" s="47" t="s">
        <v>74</v>
      </c>
    </row>
    <row r="290" spans="1:21" x14ac:dyDescent="0.3">
      <c r="A290" s="25">
        <v>288</v>
      </c>
      <c r="B290" s="13" t="s">
        <v>2</v>
      </c>
      <c r="C290" s="13">
        <v>37435</v>
      </c>
      <c r="D290" s="13" t="s">
        <v>220</v>
      </c>
      <c r="E290" s="13" t="s">
        <v>32</v>
      </c>
      <c r="F290" s="13" t="s">
        <v>29</v>
      </c>
      <c r="G290" s="13">
        <v>7.87</v>
      </c>
      <c r="H290" s="26">
        <v>43715</v>
      </c>
      <c r="I290" s="26">
        <v>43745</v>
      </c>
      <c r="J290" s="13">
        <v>7</v>
      </c>
      <c r="K290" s="13">
        <v>2019</v>
      </c>
      <c r="L290" s="13" t="s">
        <v>33</v>
      </c>
      <c r="M290" s="13">
        <v>24</v>
      </c>
      <c r="N290" s="13">
        <v>0.38111111111111112</v>
      </c>
      <c r="O290" s="13">
        <v>9.1466666666666665</v>
      </c>
      <c r="P290" s="13">
        <v>31</v>
      </c>
      <c r="Q290" s="13">
        <v>0.29505376344086021</v>
      </c>
      <c r="R290" s="13">
        <v>0.77419354838709675</v>
      </c>
      <c r="S290" s="13">
        <v>5.9165186500888103</v>
      </c>
      <c r="T290" s="7">
        <f>IFERROR(VLOOKUP(B79,[1]!users_table[#All],4),"NA")</f>
        <v>8.4223826714801451</v>
      </c>
      <c r="U290" s="47" t="s">
        <v>62</v>
      </c>
    </row>
    <row r="291" spans="1:21" x14ac:dyDescent="0.3">
      <c r="A291" s="25">
        <v>289</v>
      </c>
      <c r="B291" s="13" t="s">
        <v>2</v>
      </c>
      <c r="C291" s="13">
        <v>40013</v>
      </c>
      <c r="D291" s="13" t="s">
        <v>221</v>
      </c>
      <c r="E291" s="13" t="s">
        <v>50</v>
      </c>
      <c r="F291" s="13" t="s">
        <v>29</v>
      </c>
      <c r="G291" s="13">
        <v>5.78</v>
      </c>
      <c r="H291" s="26">
        <v>44042</v>
      </c>
      <c r="I291" s="26">
        <v>44042</v>
      </c>
      <c r="J291" s="13">
        <v>3</v>
      </c>
      <c r="K291" s="13">
        <v>2019</v>
      </c>
      <c r="L291" s="13" t="s">
        <v>33</v>
      </c>
      <c r="M291" s="13">
        <v>8</v>
      </c>
      <c r="N291" s="13">
        <v>1.666666666666667E-2</v>
      </c>
      <c r="O291" s="13">
        <v>0.1333333333333333</v>
      </c>
      <c r="P291" s="13">
        <v>1</v>
      </c>
      <c r="Q291" s="13">
        <v>0.1333333333333333</v>
      </c>
      <c r="R291" s="13">
        <v>8</v>
      </c>
      <c r="S291" s="13">
        <v>5.9165186500888103</v>
      </c>
      <c r="T291" s="13">
        <f>IFERROR(VLOOKUP(B80,[1]!users_table[#All],4),"NA")</f>
        <v>8.4223826714801451</v>
      </c>
      <c r="U291" s="47" t="s">
        <v>64</v>
      </c>
    </row>
    <row r="292" spans="1:21" x14ac:dyDescent="0.3">
      <c r="A292" s="25">
        <v>290</v>
      </c>
      <c r="B292" s="13" t="s">
        <v>2</v>
      </c>
      <c r="C292" s="13">
        <v>43763</v>
      </c>
      <c r="D292" s="13" t="s">
        <v>222</v>
      </c>
      <c r="E292" s="13" t="s">
        <v>32</v>
      </c>
      <c r="F292" s="13" t="s">
        <v>37</v>
      </c>
      <c r="G292" s="13">
        <v>5.96</v>
      </c>
      <c r="H292" s="26">
        <v>44548</v>
      </c>
      <c r="I292" s="26">
        <v>44557</v>
      </c>
      <c r="J292" s="13">
        <v>5</v>
      </c>
      <c r="K292" s="13">
        <v>2021</v>
      </c>
      <c r="L292" s="13" t="s">
        <v>33</v>
      </c>
      <c r="M292" s="13">
        <v>11</v>
      </c>
      <c r="N292" s="13">
        <v>0.38194444444444442</v>
      </c>
      <c r="O292" s="13">
        <v>4.2013888888888884</v>
      </c>
      <c r="P292" s="13">
        <v>10</v>
      </c>
      <c r="Q292" s="13">
        <v>0.42013888888888878</v>
      </c>
      <c r="R292" s="13">
        <v>1.1000000000000001</v>
      </c>
      <c r="S292" s="13">
        <v>5.9165186500888103</v>
      </c>
      <c r="T292" s="7">
        <f>IFERROR(VLOOKUP(B81,[1]!users_table[#All],4),"NA")</f>
        <v>8.4223826714801451</v>
      </c>
      <c r="U292" s="47" t="s">
        <v>65</v>
      </c>
    </row>
    <row r="293" spans="1:21" x14ac:dyDescent="0.3">
      <c r="A293" s="25">
        <v>291</v>
      </c>
      <c r="B293" s="13" t="s">
        <v>2</v>
      </c>
      <c r="C293" s="13">
        <v>43763</v>
      </c>
      <c r="D293" s="13" t="s">
        <v>222</v>
      </c>
      <c r="E293" s="13" t="s">
        <v>32</v>
      </c>
      <c r="F293" s="13" t="s">
        <v>37</v>
      </c>
      <c r="G293" s="13">
        <v>5.96</v>
      </c>
      <c r="H293" s="26">
        <v>44548</v>
      </c>
      <c r="I293" s="26">
        <v>44557</v>
      </c>
      <c r="J293" s="13">
        <v>5</v>
      </c>
      <c r="K293" s="13">
        <v>2021</v>
      </c>
      <c r="L293" s="13" t="s">
        <v>33</v>
      </c>
      <c r="M293" s="13">
        <v>11</v>
      </c>
      <c r="N293" s="13">
        <v>0.38194444444444442</v>
      </c>
      <c r="O293" s="13">
        <v>4.2013888888888884</v>
      </c>
      <c r="P293" s="13">
        <v>10</v>
      </c>
      <c r="Q293" s="13">
        <v>0.42013888888888878</v>
      </c>
      <c r="R293" s="13">
        <v>1.1000000000000001</v>
      </c>
      <c r="S293" s="13">
        <v>5.9165186500888103</v>
      </c>
      <c r="T293" s="7">
        <f>IFERROR(VLOOKUP(B81,[1]!users_table[#All],4),"NA")</f>
        <v>8.4223826714801451</v>
      </c>
      <c r="U293" s="47" t="s">
        <v>66</v>
      </c>
    </row>
    <row r="294" spans="1:21" x14ac:dyDescent="0.3">
      <c r="A294" s="25">
        <v>292</v>
      </c>
      <c r="B294" s="13" t="s">
        <v>2</v>
      </c>
      <c r="C294" s="13">
        <v>43763</v>
      </c>
      <c r="D294" s="13" t="s">
        <v>222</v>
      </c>
      <c r="E294" s="13" t="s">
        <v>32</v>
      </c>
      <c r="F294" s="13" t="s">
        <v>37</v>
      </c>
      <c r="G294" s="13">
        <v>5.96</v>
      </c>
      <c r="H294" s="26">
        <v>44548</v>
      </c>
      <c r="I294" s="26">
        <v>44557</v>
      </c>
      <c r="J294" s="13">
        <v>5</v>
      </c>
      <c r="K294" s="13">
        <v>2021</v>
      </c>
      <c r="L294" s="13" t="s">
        <v>33</v>
      </c>
      <c r="M294" s="13">
        <v>11</v>
      </c>
      <c r="N294" s="13">
        <v>0.38194444444444442</v>
      </c>
      <c r="O294" s="13">
        <v>4.2013888888888884</v>
      </c>
      <c r="P294" s="13">
        <v>10</v>
      </c>
      <c r="Q294" s="13">
        <v>0.42013888888888878</v>
      </c>
      <c r="R294" s="13">
        <v>1.1000000000000001</v>
      </c>
      <c r="S294" s="13">
        <v>5.9165186500888103</v>
      </c>
      <c r="T294" s="7">
        <f>IFERROR(VLOOKUP(B81,[1]!users_table[#All],4),"NA")</f>
        <v>8.4223826714801451</v>
      </c>
      <c r="U294" s="47" t="s">
        <v>1021</v>
      </c>
    </row>
    <row r="295" spans="1:21" x14ac:dyDescent="0.3">
      <c r="A295" s="25">
        <v>293</v>
      </c>
      <c r="B295" s="13" t="s">
        <v>2</v>
      </c>
      <c r="C295" s="13">
        <v>43763</v>
      </c>
      <c r="D295" s="13" t="s">
        <v>222</v>
      </c>
      <c r="E295" s="13" t="s">
        <v>32</v>
      </c>
      <c r="F295" s="13" t="s">
        <v>37</v>
      </c>
      <c r="G295" s="13">
        <v>5.96</v>
      </c>
      <c r="H295" s="26">
        <v>44548</v>
      </c>
      <c r="I295" s="26">
        <v>44557</v>
      </c>
      <c r="J295" s="13">
        <v>5</v>
      </c>
      <c r="K295" s="13">
        <v>2021</v>
      </c>
      <c r="L295" s="13" t="s">
        <v>33</v>
      </c>
      <c r="M295" s="13">
        <v>11</v>
      </c>
      <c r="N295" s="13">
        <v>0.38194444444444442</v>
      </c>
      <c r="O295" s="13">
        <v>4.2013888888888884</v>
      </c>
      <c r="P295" s="13">
        <v>10</v>
      </c>
      <c r="Q295" s="13">
        <v>0.42013888888888878</v>
      </c>
      <c r="R295" s="13">
        <v>1.1000000000000001</v>
      </c>
      <c r="S295" s="13">
        <v>5.9165186500888103</v>
      </c>
      <c r="T295" s="13">
        <f>IFERROR(VLOOKUP(B81,[1]!users_table[#All],4),"NA")</f>
        <v>8.4223826714801451</v>
      </c>
      <c r="U295" s="47" t="s">
        <v>1016</v>
      </c>
    </row>
    <row r="296" spans="1:21" x14ac:dyDescent="0.3">
      <c r="A296" s="25">
        <v>294</v>
      </c>
      <c r="B296" s="13" t="s">
        <v>2</v>
      </c>
      <c r="C296" s="13">
        <v>2495</v>
      </c>
      <c r="D296" s="13" t="s">
        <v>223</v>
      </c>
      <c r="E296" s="13" t="s">
        <v>32</v>
      </c>
      <c r="F296" s="13" t="s">
        <v>224</v>
      </c>
      <c r="G296" s="13">
        <v>6.45</v>
      </c>
      <c r="H296" s="26">
        <v>44870</v>
      </c>
      <c r="I296" s="26">
        <v>44905</v>
      </c>
      <c r="J296" s="13">
        <v>5</v>
      </c>
      <c r="K296" s="13">
        <v>2001</v>
      </c>
      <c r="L296" s="13" t="s">
        <v>33</v>
      </c>
      <c r="M296" s="13">
        <v>13</v>
      </c>
      <c r="N296" s="13">
        <v>0.4</v>
      </c>
      <c r="O296" s="13">
        <v>5.2</v>
      </c>
      <c r="P296" s="13">
        <v>36</v>
      </c>
      <c r="Q296" s="13">
        <v>0.14444444444444449</v>
      </c>
      <c r="R296" s="13">
        <v>0.3611111111111111</v>
      </c>
      <c r="S296" s="13">
        <v>5.9165186500888103</v>
      </c>
      <c r="T296" s="13">
        <f>IFERROR(VLOOKUP(B82,[1]!users_table[#All],4),"NA")</f>
        <v>8.4223826714801451</v>
      </c>
      <c r="U296" s="47" t="s">
        <v>66</v>
      </c>
    </row>
    <row r="297" spans="1:21" x14ac:dyDescent="0.3">
      <c r="A297" s="25">
        <v>295</v>
      </c>
      <c r="B297" s="13" t="s">
        <v>2</v>
      </c>
      <c r="C297" s="13">
        <v>2495</v>
      </c>
      <c r="D297" s="13" t="s">
        <v>223</v>
      </c>
      <c r="E297" s="13" t="s">
        <v>32</v>
      </c>
      <c r="F297" s="13" t="s">
        <v>224</v>
      </c>
      <c r="G297" s="13">
        <v>6.45</v>
      </c>
      <c r="H297" s="26">
        <v>44870</v>
      </c>
      <c r="I297" s="26">
        <v>44905</v>
      </c>
      <c r="J297" s="13">
        <v>5</v>
      </c>
      <c r="K297" s="13">
        <v>2001</v>
      </c>
      <c r="L297" s="13" t="s">
        <v>33</v>
      </c>
      <c r="M297" s="13">
        <v>13</v>
      </c>
      <c r="N297" s="13">
        <v>0.4</v>
      </c>
      <c r="O297" s="13">
        <v>5.2</v>
      </c>
      <c r="P297" s="13">
        <v>36</v>
      </c>
      <c r="Q297" s="13">
        <v>0.14444444444444449</v>
      </c>
      <c r="R297" s="13">
        <v>0.3611111111111111</v>
      </c>
      <c r="S297" s="13">
        <v>5.9165186500888103</v>
      </c>
      <c r="T297" s="13">
        <f>IFERROR(VLOOKUP(B82,[1]!users_table[#All],4),"NA")</f>
        <v>8.4223826714801451</v>
      </c>
      <c r="U297" s="47" t="s">
        <v>73</v>
      </c>
    </row>
    <row r="298" spans="1:21" x14ac:dyDescent="0.3">
      <c r="A298" s="25">
        <v>296</v>
      </c>
      <c r="B298" s="13" t="s">
        <v>2</v>
      </c>
      <c r="C298" s="13">
        <v>2495</v>
      </c>
      <c r="D298" s="13" t="s">
        <v>223</v>
      </c>
      <c r="E298" s="13" t="s">
        <v>32</v>
      </c>
      <c r="F298" s="13" t="s">
        <v>224</v>
      </c>
      <c r="G298" s="13">
        <v>6.45</v>
      </c>
      <c r="H298" s="26">
        <v>44870</v>
      </c>
      <c r="I298" s="26">
        <v>44905</v>
      </c>
      <c r="J298" s="13">
        <v>5</v>
      </c>
      <c r="K298" s="13">
        <v>2001</v>
      </c>
      <c r="L298" s="13" t="s">
        <v>33</v>
      </c>
      <c r="M298" s="13">
        <v>13</v>
      </c>
      <c r="N298" s="13">
        <v>0.4</v>
      </c>
      <c r="O298" s="13">
        <v>5.2</v>
      </c>
      <c r="P298" s="13">
        <v>36</v>
      </c>
      <c r="Q298" s="13">
        <v>0.14444444444444449</v>
      </c>
      <c r="R298" s="13">
        <v>0.3611111111111111</v>
      </c>
      <c r="S298" s="13">
        <v>5.9165186500888103</v>
      </c>
      <c r="T298" s="13">
        <f>IFERROR(VLOOKUP(B82,[1]!users_table[#All],4),"NA")</f>
        <v>8.4223826714801451</v>
      </c>
      <c r="U298" s="47" t="s">
        <v>74</v>
      </c>
    </row>
    <row r="299" spans="1:21" x14ac:dyDescent="0.3">
      <c r="A299" s="25">
        <v>297</v>
      </c>
      <c r="B299" s="13" t="s">
        <v>2</v>
      </c>
      <c r="C299" s="13">
        <v>2495</v>
      </c>
      <c r="D299" s="13" t="s">
        <v>223</v>
      </c>
      <c r="E299" s="13" t="s">
        <v>32</v>
      </c>
      <c r="F299" s="13" t="s">
        <v>224</v>
      </c>
      <c r="G299" s="13">
        <v>6.45</v>
      </c>
      <c r="H299" s="26">
        <v>44870</v>
      </c>
      <c r="I299" s="26">
        <v>44905</v>
      </c>
      <c r="J299" s="13">
        <v>5</v>
      </c>
      <c r="K299" s="13">
        <v>2001</v>
      </c>
      <c r="L299" s="13" t="s">
        <v>33</v>
      </c>
      <c r="M299" s="13">
        <v>13</v>
      </c>
      <c r="N299" s="13">
        <v>0.4</v>
      </c>
      <c r="O299" s="13">
        <v>5.2</v>
      </c>
      <c r="P299" s="13">
        <v>36</v>
      </c>
      <c r="Q299" s="13">
        <v>0.14444444444444449</v>
      </c>
      <c r="R299" s="13">
        <v>0.3611111111111111</v>
      </c>
      <c r="S299" s="13">
        <v>5.9165186500888103</v>
      </c>
      <c r="T299" s="13">
        <f>IFERROR(VLOOKUP(B82,[1]!users_table[#All],4),"NA")</f>
        <v>8.4223826714801451</v>
      </c>
      <c r="U299" s="47" t="s">
        <v>69</v>
      </c>
    </row>
    <row r="300" spans="1:21" x14ac:dyDescent="0.3">
      <c r="A300" s="25">
        <v>298</v>
      </c>
      <c r="B300" s="13" t="s">
        <v>2</v>
      </c>
      <c r="C300" s="13">
        <v>40960</v>
      </c>
      <c r="D300" s="13" t="s">
        <v>225</v>
      </c>
      <c r="E300" s="13" t="s">
        <v>32</v>
      </c>
      <c r="F300" s="13" t="s">
        <v>152</v>
      </c>
      <c r="G300" s="13">
        <v>6.48</v>
      </c>
      <c r="H300" s="26">
        <v>44687</v>
      </c>
      <c r="I300" s="26">
        <v>44702</v>
      </c>
      <c r="J300" s="13">
        <v>5</v>
      </c>
      <c r="K300" s="13">
        <v>2021</v>
      </c>
      <c r="L300" s="13" t="s">
        <v>39</v>
      </c>
      <c r="M300" s="13">
        <v>12</v>
      </c>
      <c r="N300" s="13">
        <v>0.39416666666666672</v>
      </c>
      <c r="O300" s="13">
        <v>4.7300000000000004</v>
      </c>
      <c r="P300" s="13">
        <v>16</v>
      </c>
      <c r="Q300" s="13">
        <v>0.29562500000000003</v>
      </c>
      <c r="R300" s="13">
        <v>0.75</v>
      </c>
      <c r="S300" s="13">
        <v>5.9165186500888103</v>
      </c>
      <c r="T300" s="13">
        <f>IFERROR(VLOOKUP(B83,[1]!users_table[#All],4),"NA")</f>
        <v>8.4223826714801451</v>
      </c>
      <c r="U300" s="47" t="s">
        <v>64</v>
      </c>
    </row>
    <row r="301" spans="1:21" x14ac:dyDescent="0.3">
      <c r="A301" s="25">
        <v>299</v>
      </c>
      <c r="B301" s="13" t="s">
        <v>2</v>
      </c>
      <c r="C301" s="13">
        <v>40960</v>
      </c>
      <c r="D301" s="13" t="s">
        <v>225</v>
      </c>
      <c r="E301" s="13" t="s">
        <v>32</v>
      </c>
      <c r="F301" s="13" t="s">
        <v>152</v>
      </c>
      <c r="G301" s="13">
        <v>6.48</v>
      </c>
      <c r="H301" s="26">
        <v>44687</v>
      </c>
      <c r="I301" s="26">
        <v>44702</v>
      </c>
      <c r="J301" s="13">
        <v>5</v>
      </c>
      <c r="K301" s="13">
        <v>2021</v>
      </c>
      <c r="L301" s="13" t="s">
        <v>39</v>
      </c>
      <c r="M301" s="13">
        <v>12</v>
      </c>
      <c r="N301" s="13">
        <v>0.39416666666666672</v>
      </c>
      <c r="O301" s="13">
        <v>4.7300000000000004</v>
      </c>
      <c r="P301" s="13">
        <v>16</v>
      </c>
      <c r="Q301" s="13">
        <v>0.29562500000000003</v>
      </c>
      <c r="R301" s="13">
        <v>0.75</v>
      </c>
      <c r="S301" s="13">
        <v>5.9165186500888103</v>
      </c>
      <c r="T301" s="13">
        <f>IFERROR(VLOOKUP(B83,[1]!users_table[#All],4),"NA")</f>
        <v>8.4223826714801451</v>
      </c>
      <c r="U301" s="47" t="s">
        <v>60</v>
      </c>
    </row>
    <row r="302" spans="1:21" x14ac:dyDescent="0.3">
      <c r="A302" s="25">
        <v>300</v>
      </c>
      <c r="B302" s="13" t="s">
        <v>2</v>
      </c>
      <c r="C302" s="13">
        <v>40960</v>
      </c>
      <c r="D302" s="13" t="s">
        <v>225</v>
      </c>
      <c r="E302" s="13" t="s">
        <v>32</v>
      </c>
      <c r="F302" s="13" t="s">
        <v>152</v>
      </c>
      <c r="G302" s="13">
        <v>6.48</v>
      </c>
      <c r="H302" s="26">
        <v>44687</v>
      </c>
      <c r="I302" s="26">
        <v>44702</v>
      </c>
      <c r="J302" s="13">
        <v>5</v>
      </c>
      <c r="K302" s="13">
        <v>2021</v>
      </c>
      <c r="L302" s="13" t="s">
        <v>39</v>
      </c>
      <c r="M302" s="13">
        <v>12</v>
      </c>
      <c r="N302" s="13">
        <v>0.39416666666666672</v>
      </c>
      <c r="O302" s="13">
        <v>4.7300000000000004</v>
      </c>
      <c r="P302" s="13">
        <v>16</v>
      </c>
      <c r="Q302" s="13">
        <v>0.29562500000000003</v>
      </c>
      <c r="R302" s="13">
        <v>0.75</v>
      </c>
      <c r="S302" s="13">
        <v>5.9165186500888103</v>
      </c>
      <c r="T302" s="13">
        <f>IFERROR(VLOOKUP(B83,[1]!users_table[#All],4),"NA")</f>
        <v>8.4223826714801451</v>
      </c>
      <c r="U302" s="47" t="s">
        <v>77</v>
      </c>
    </row>
    <row r="303" spans="1:21" x14ac:dyDescent="0.3">
      <c r="A303" s="25">
        <v>301</v>
      </c>
      <c r="B303" s="13" t="s">
        <v>2</v>
      </c>
      <c r="C303" s="13">
        <v>40960</v>
      </c>
      <c r="D303" s="13" t="s">
        <v>225</v>
      </c>
      <c r="E303" s="13" t="s">
        <v>32</v>
      </c>
      <c r="F303" s="13" t="s">
        <v>152</v>
      </c>
      <c r="G303" s="13">
        <v>6.48</v>
      </c>
      <c r="H303" s="26">
        <v>44687</v>
      </c>
      <c r="I303" s="26">
        <v>44702</v>
      </c>
      <c r="J303" s="13">
        <v>5</v>
      </c>
      <c r="K303" s="13">
        <v>2021</v>
      </c>
      <c r="L303" s="13" t="s">
        <v>39</v>
      </c>
      <c r="M303" s="13">
        <v>12</v>
      </c>
      <c r="N303" s="13">
        <v>0.39416666666666672</v>
      </c>
      <c r="O303" s="13">
        <v>4.7300000000000004</v>
      </c>
      <c r="P303" s="13">
        <v>16</v>
      </c>
      <c r="Q303" s="13">
        <v>0.29562500000000003</v>
      </c>
      <c r="R303" s="13">
        <v>0.75</v>
      </c>
      <c r="S303" s="13">
        <v>5.9165186500888103</v>
      </c>
      <c r="T303" s="13">
        <f>IFERROR(VLOOKUP(B83,[1]!users_table[#All],4),"NA")</f>
        <v>8.4223826714801451</v>
      </c>
      <c r="U303" s="47" t="s">
        <v>67</v>
      </c>
    </row>
    <row r="304" spans="1:21" x14ac:dyDescent="0.3">
      <c r="A304" s="25">
        <v>302</v>
      </c>
      <c r="B304" s="13" t="s">
        <v>2</v>
      </c>
      <c r="C304" s="13">
        <v>812</v>
      </c>
      <c r="D304" s="13" t="s">
        <v>226</v>
      </c>
      <c r="E304" s="13" t="s">
        <v>32</v>
      </c>
      <c r="F304" s="13" t="s">
        <v>29</v>
      </c>
      <c r="G304" s="13">
        <v>6.78</v>
      </c>
      <c r="H304" s="26">
        <v>43610</v>
      </c>
      <c r="I304" s="26">
        <v>43623</v>
      </c>
      <c r="J304" s="13">
        <v>5</v>
      </c>
      <c r="K304" s="13">
        <v>2001</v>
      </c>
      <c r="L304" s="13" t="s">
        <v>30</v>
      </c>
      <c r="M304" s="13">
        <v>13</v>
      </c>
      <c r="N304" s="13">
        <v>0.43333333333333329</v>
      </c>
      <c r="O304" s="13">
        <v>5.6333333333333337</v>
      </c>
      <c r="P304" s="13">
        <v>14</v>
      </c>
      <c r="Q304" s="13">
        <v>0.40238095238095239</v>
      </c>
      <c r="R304" s="13">
        <v>0.9285714285714286</v>
      </c>
      <c r="S304" s="13">
        <v>5.9165186500888103</v>
      </c>
      <c r="T304" s="13">
        <f>IFERROR(VLOOKUP(B84,[1]!users_table[#All],4),"NA")</f>
        <v>8.4223826714801451</v>
      </c>
      <c r="U304" s="47" t="s">
        <v>59</v>
      </c>
    </row>
    <row r="305" spans="1:21" x14ac:dyDescent="0.3">
      <c r="A305" s="25">
        <v>303</v>
      </c>
      <c r="B305" s="13" t="s">
        <v>2</v>
      </c>
      <c r="C305" s="13">
        <v>812</v>
      </c>
      <c r="D305" s="13" t="s">
        <v>226</v>
      </c>
      <c r="E305" s="13" t="s">
        <v>32</v>
      </c>
      <c r="F305" s="13" t="s">
        <v>29</v>
      </c>
      <c r="G305" s="13">
        <v>6.78</v>
      </c>
      <c r="H305" s="26">
        <v>43610</v>
      </c>
      <c r="I305" s="26">
        <v>43623</v>
      </c>
      <c r="J305" s="13">
        <v>5</v>
      </c>
      <c r="K305" s="13">
        <v>2001</v>
      </c>
      <c r="L305" s="13" t="s">
        <v>30</v>
      </c>
      <c r="M305" s="13">
        <v>13</v>
      </c>
      <c r="N305" s="13">
        <v>0.43333333333333329</v>
      </c>
      <c r="O305" s="13">
        <v>5.6333333333333337</v>
      </c>
      <c r="P305" s="13">
        <v>14</v>
      </c>
      <c r="Q305" s="13">
        <v>0.40238095238095239</v>
      </c>
      <c r="R305" s="13">
        <v>0.9285714285714286</v>
      </c>
      <c r="S305" s="13">
        <v>5.9165186500888103</v>
      </c>
      <c r="T305" s="13">
        <f>IFERROR(VLOOKUP(B84,[1]!users_table[#All],4),"NA")</f>
        <v>8.4223826714801451</v>
      </c>
      <c r="U305" s="47" t="s">
        <v>66</v>
      </c>
    </row>
    <row r="306" spans="1:21" x14ac:dyDescent="0.3">
      <c r="A306" s="25">
        <v>304</v>
      </c>
      <c r="B306" s="13" t="s">
        <v>2</v>
      </c>
      <c r="C306" s="13">
        <v>812</v>
      </c>
      <c r="D306" s="13" t="s">
        <v>226</v>
      </c>
      <c r="E306" s="13" t="s">
        <v>32</v>
      </c>
      <c r="F306" s="13" t="s">
        <v>29</v>
      </c>
      <c r="G306" s="13">
        <v>6.78</v>
      </c>
      <c r="H306" s="26">
        <v>43610</v>
      </c>
      <c r="I306" s="26">
        <v>43623</v>
      </c>
      <c r="J306" s="13">
        <v>5</v>
      </c>
      <c r="K306" s="13">
        <v>2001</v>
      </c>
      <c r="L306" s="13" t="s">
        <v>30</v>
      </c>
      <c r="M306" s="13">
        <v>13</v>
      </c>
      <c r="N306" s="13">
        <v>0.43333333333333329</v>
      </c>
      <c r="O306" s="13">
        <v>5.6333333333333337</v>
      </c>
      <c r="P306" s="13">
        <v>14</v>
      </c>
      <c r="Q306" s="13">
        <v>0.40238095238095239</v>
      </c>
      <c r="R306" s="13">
        <v>0.9285714285714286</v>
      </c>
      <c r="S306" s="13">
        <v>5.9165186500888103</v>
      </c>
      <c r="T306" s="13">
        <f>IFERROR(VLOOKUP(B84,[1]!users_table[#All],4),"NA")</f>
        <v>8.4223826714801451</v>
      </c>
      <c r="U306" s="47" t="s">
        <v>62</v>
      </c>
    </row>
    <row r="307" spans="1:21" x14ac:dyDescent="0.3">
      <c r="A307" s="25">
        <v>305</v>
      </c>
      <c r="B307" s="13" t="s">
        <v>2</v>
      </c>
      <c r="C307" s="13">
        <v>37914</v>
      </c>
      <c r="D307" s="13" t="s">
        <v>227</v>
      </c>
      <c r="E307" s="13" t="s">
        <v>50</v>
      </c>
      <c r="F307" s="13" t="s">
        <v>29</v>
      </c>
      <c r="G307" s="13">
        <v>6.86</v>
      </c>
      <c r="H307" s="26">
        <v>44975</v>
      </c>
      <c r="I307" s="26">
        <v>44978</v>
      </c>
      <c r="J307" s="13">
        <v>3</v>
      </c>
      <c r="K307" s="13">
        <v>2022</v>
      </c>
      <c r="L307" s="13" t="s">
        <v>30</v>
      </c>
      <c r="M307" s="13">
        <v>6</v>
      </c>
      <c r="N307" s="13">
        <v>0.53333333333333333</v>
      </c>
      <c r="O307" s="13">
        <v>3.2</v>
      </c>
      <c r="P307" s="13">
        <v>4</v>
      </c>
      <c r="Q307" s="13">
        <v>0.8</v>
      </c>
      <c r="R307" s="13">
        <v>1.5</v>
      </c>
      <c r="S307" s="13">
        <v>5.9165186500888103</v>
      </c>
      <c r="T307" s="13">
        <f>IFERROR(VLOOKUP(B85,[1]!users_table[#All],4),"NA")</f>
        <v>8.4223826714801451</v>
      </c>
      <c r="U307" s="47" t="s">
        <v>59</v>
      </c>
    </row>
    <row r="308" spans="1:21" x14ac:dyDescent="0.3">
      <c r="A308" s="25">
        <v>306</v>
      </c>
      <c r="B308" s="13" t="s">
        <v>2</v>
      </c>
      <c r="C308" s="13">
        <v>37914</v>
      </c>
      <c r="D308" s="13" t="s">
        <v>227</v>
      </c>
      <c r="E308" s="13" t="s">
        <v>50</v>
      </c>
      <c r="F308" s="13" t="s">
        <v>29</v>
      </c>
      <c r="G308" s="13">
        <v>6.86</v>
      </c>
      <c r="H308" s="26">
        <v>44975</v>
      </c>
      <c r="I308" s="26">
        <v>44978</v>
      </c>
      <c r="J308" s="13">
        <v>3</v>
      </c>
      <c r="K308" s="13">
        <v>2022</v>
      </c>
      <c r="L308" s="13" t="s">
        <v>30</v>
      </c>
      <c r="M308" s="13">
        <v>6</v>
      </c>
      <c r="N308" s="13">
        <v>0.53333333333333333</v>
      </c>
      <c r="O308" s="13">
        <v>3.2</v>
      </c>
      <c r="P308" s="13">
        <v>4</v>
      </c>
      <c r="Q308" s="13">
        <v>0.8</v>
      </c>
      <c r="R308" s="13">
        <v>1.5</v>
      </c>
      <c r="S308" s="13">
        <v>5.9165186500888103</v>
      </c>
      <c r="T308" s="13">
        <f>IFERROR(VLOOKUP(B85,[1]!users_table[#All],4),"NA")</f>
        <v>8.4223826714801451</v>
      </c>
      <c r="U308" s="47" t="s">
        <v>62</v>
      </c>
    </row>
    <row r="309" spans="1:21" x14ac:dyDescent="0.3">
      <c r="A309" s="25">
        <v>307</v>
      </c>
      <c r="B309" s="13" t="s">
        <v>2</v>
      </c>
      <c r="C309" s="13">
        <v>37914</v>
      </c>
      <c r="D309" s="13" t="s">
        <v>227</v>
      </c>
      <c r="E309" s="13" t="s">
        <v>50</v>
      </c>
      <c r="F309" s="13" t="s">
        <v>29</v>
      </c>
      <c r="G309" s="13">
        <v>6.86</v>
      </c>
      <c r="H309" s="26">
        <v>44975</v>
      </c>
      <c r="I309" s="26">
        <v>44978</v>
      </c>
      <c r="J309" s="13">
        <v>3</v>
      </c>
      <c r="K309" s="13">
        <v>2022</v>
      </c>
      <c r="L309" s="13" t="s">
        <v>30</v>
      </c>
      <c r="M309" s="13">
        <v>6</v>
      </c>
      <c r="N309" s="13">
        <v>0.53333333333333333</v>
      </c>
      <c r="O309" s="13">
        <v>3.2</v>
      </c>
      <c r="P309" s="13">
        <v>4</v>
      </c>
      <c r="Q309" s="13">
        <v>0.8</v>
      </c>
      <c r="R309" s="13">
        <v>1.5</v>
      </c>
      <c r="S309" s="13">
        <v>5.9165186500888103</v>
      </c>
      <c r="T309" s="13">
        <f>IFERROR(VLOOKUP(B85,[1]!users_table[#All],4),"NA")</f>
        <v>8.4223826714801451</v>
      </c>
      <c r="U309" s="47" t="s">
        <v>1036</v>
      </c>
    </row>
    <row r="310" spans="1:21" x14ac:dyDescent="0.3">
      <c r="A310" s="25">
        <v>308</v>
      </c>
      <c r="B310" s="13" t="s">
        <v>2</v>
      </c>
      <c r="C310" s="13">
        <v>37914</v>
      </c>
      <c r="D310" s="13" t="s">
        <v>227</v>
      </c>
      <c r="E310" s="13" t="s">
        <v>50</v>
      </c>
      <c r="F310" s="13" t="s">
        <v>29</v>
      </c>
      <c r="G310" s="13">
        <v>6.86</v>
      </c>
      <c r="H310" s="26">
        <v>44975</v>
      </c>
      <c r="I310" s="26">
        <v>44978</v>
      </c>
      <c r="J310" s="13">
        <v>3</v>
      </c>
      <c r="K310" s="13">
        <v>2022</v>
      </c>
      <c r="L310" s="13" t="s">
        <v>30</v>
      </c>
      <c r="M310" s="13">
        <v>6</v>
      </c>
      <c r="N310" s="13">
        <v>0.53333333333333333</v>
      </c>
      <c r="O310" s="13">
        <v>3.2</v>
      </c>
      <c r="P310" s="13">
        <v>4</v>
      </c>
      <c r="Q310" s="13">
        <v>0.8</v>
      </c>
      <c r="R310" s="13">
        <v>1.5</v>
      </c>
      <c r="S310" s="13">
        <v>5.9165186500888103</v>
      </c>
      <c r="T310" s="13">
        <f>IFERROR(VLOOKUP(B85,[1]!users_table[#All],4),"NA")</f>
        <v>8.4223826714801451</v>
      </c>
      <c r="U310" s="47" t="s">
        <v>56</v>
      </c>
    </row>
    <row r="311" spans="1:21" x14ac:dyDescent="0.3">
      <c r="A311" s="25">
        <v>309</v>
      </c>
      <c r="B311" s="13" t="s">
        <v>2</v>
      </c>
      <c r="C311" s="13">
        <v>59</v>
      </c>
      <c r="D311" s="13" t="s">
        <v>228</v>
      </c>
      <c r="E311" s="13" t="s">
        <v>32</v>
      </c>
      <c r="F311" s="13" t="s">
        <v>37</v>
      </c>
      <c r="G311" s="13">
        <v>7.4</v>
      </c>
      <c r="H311" s="26">
        <v>43036</v>
      </c>
      <c r="I311" s="26">
        <v>43053</v>
      </c>
      <c r="J311" s="13">
        <v>4</v>
      </c>
      <c r="K311" s="13">
        <v>2002</v>
      </c>
      <c r="L311" s="13" t="s">
        <v>33</v>
      </c>
      <c r="M311" s="13">
        <v>26</v>
      </c>
      <c r="N311" s="13">
        <v>0.4</v>
      </c>
      <c r="O311" s="13">
        <v>10.4</v>
      </c>
      <c r="P311" s="13">
        <v>18</v>
      </c>
      <c r="Q311" s="13">
        <v>0.57777777777777783</v>
      </c>
      <c r="R311" s="13">
        <v>1.444444444444444</v>
      </c>
      <c r="S311" s="13">
        <v>5.9165186500888103</v>
      </c>
      <c r="T311" s="13">
        <f>IFERROR(VLOOKUP(B86,[1]!users_table[#All],4),"NA")</f>
        <v>8.4223826714801451</v>
      </c>
      <c r="U311" s="47" t="s">
        <v>64</v>
      </c>
    </row>
    <row r="312" spans="1:21" x14ac:dyDescent="0.3">
      <c r="A312" s="25">
        <v>310</v>
      </c>
      <c r="B312" s="13" t="s">
        <v>2</v>
      </c>
      <c r="C312" s="13">
        <v>59</v>
      </c>
      <c r="D312" s="13" t="s">
        <v>228</v>
      </c>
      <c r="E312" s="13" t="s">
        <v>32</v>
      </c>
      <c r="F312" s="13" t="s">
        <v>37</v>
      </c>
      <c r="G312" s="13">
        <v>7.4</v>
      </c>
      <c r="H312" s="26">
        <v>43036</v>
      </c>
      <c r="I312" s="26">
        <v>43053</v>
      </c>
      <c r="J312" s="13">
        <v>4</v>
      </c>
      <c r="K312" s="13">
        <v>2002</v>
      </c>
      <c r="L312" s="13" t="s">
        <v>33</v>
      </c>
      <c r="M312" s="13">
        <v>26</v>
      </c>
      <c r="N312" s="13">
        <v>0.4</v>
      </c>
      <c r="O312" s="13">
        <v>10.4</v>
      </c>
      <c r="P312" s="13">
        <v>18</v>
      </c>
      <c r="Q312" s="13">
        <v>0.57777777777777783</v>
      </c>
      <c r="R312" s="13">
        <v>1.444444444444444</v>
      </c>
      <c r="S312" s="13">
        <v>5.9165186500888103</v>
      </c>
      <c r="T312" s="13">
        <f>IFERROR(VLOOKUP(B86,[1]!users_table[#All],4),"NA")</f>
        <v>8.4223826714801451</v>
      </c>
      <c r="U312" s="47" t="s">
        <v>66</v>
      </c>
    </row>
    <row r="313" spans="1:21" x14ac:dyDescent="0.3">
      <c r="A313" s="25">
        <v>311</v>
      </c>
      <c r="B313" s="13" t="s">
        <v>2</v>
      </c>
      <c r="C313" s="13">
        <v>59</v>
      </c>
      <c r="D313" s="13" t="s">
        <v>228</v>
      </c>
      <c r="E313" s="13" t="s">
        <v>32</v>
      </c>
      <c r="F313" s="13" t="s">
        <v>37</v>
      </c>
      <c r="G313" s="13">
        <v>7.4</v>
      </c>
      <c r="H313" s="26">
        <v>43036</v>
      </c>
      <c r="I313" s="26">
        <v>43053</v>
      </c>
      <c r="J313" s="13">
        <v>4</v>
      </c>
      <c r="K313" s="13">
        <v>2002</v>
      </c>
      <c r="L313" s="13" t="s">
        <v>33</v>
      </c>
      <c r="M313" s="13">
        <v>26</v>
      </c>
      <c r="N313" s="13">
        <v>0.4</v>
      </c>
      <c r="O313" s="13">
        <v>10.4</v>
      </c>
      <c r="P313" s="13">
        <v>18</v>
      </c>
      <c r="Q313" s="13">
        <v>0.57777777777777783</v>
      </c>
      <c r="R313" s="13">
        <v>1.444444444444444</v>
      </c>
      <c r="S313" s="13">
        <v>5.9165186500888103</v>
      </c>
      <c r="T313" s="13">
        <f>IFERROR(VLOOKUP(B86,[1]!users_table[#All],4),"NA")</f>
        <v>8.4223826714801451</v>
      </c>
      <c r="U313" s="47" t="s">
        <v>1011</v>
      </c>
    </row>
    <row r="314" spans="1:21" x14ac:dyDescent="0.3">
      <c r="A314" s="25">
        <v>312</v>
      </c>
      <c r="B314" s="13" t="s">
        <v>2</v>
      </c>
      <c r="C314" s="13">
        <v>59</v>
      </c>
      <c r="D314" s="13" t="s">
        <v>228</v>
      </c>
      <c r="E314" s="13" t="s">
        <v>32</v>
      </c>
      <c r="F314" s="13" t="s">
        <v>37</v>
      </c>
      <c r="G314" s="13">
        <v>7.4</v>
      </c>
      <c r="H314" s="26">
        <v>43036</v>
      </c>
      <c r="I314" s="26">
        <v>43053</v>
      </c>
      <c r="J314" s="13">
        <v>4</v>
      </c>
      <c r="K314" s="13">
        <v>2002</v>
      </c>
      <c r="L314" s="13" t="s">
        <v>33</v>
      </c>
      <c r="M314" s="13">
        <v>26</v>
      </c>
      <c r="N314" s="13">
        <v>0.4</v>
      </c>
      <c r="O314" s="13">
        <v>10.4</v>
      </c>
      <c r="P314" s="13">
        <v>18</v>
      </c>
      <c r="Q314" s="13">
        <v>0.57777777777777783</v>
      </c>
      <c r="R314" s="13">
        <v>1.444444444444444</v>
      </c>
      <c r="S314" s="13">
        <v>5.9165186500888103</v>
      </c>
      <c r="T314" s="13">
        <f>IFERROR(VLOOKUP(B86,[1]!users_table[#All],4),"NA")</f>
        <v>8.4223826714801451</v>
      </c>
      <c r="U314" s="47" t="s">
        <v>75</v>
      </c>
    </row>
    <row r="315" spans="1:21" x14ac:dyDescent="0.3">
      <c r="A315" s="25">
        <v>313</v>
      </c>
      <c r="B315" s="13" t="s">
        <v>2</v>
      </c>
      <c r="C315" s="13">
        <v>59</v>
      </c>
      <c r="D315" s="13" t="s">
        <v>228</v>
      </c>
      <c r="E315" s="13" t="s">
        <v>32</v>
      </c>
      <c r="F315" s="13" t="s">
        <v>37</v>
      </c>
      <c r="G315" s="13">
        <v>7.4</v>
      </c>
      <c r="H315" s="26">
        <v>43036</v>
      </c>
      <c r="I315" s="26">
        <v>43053</v>
      </c>
      <c r="J315" s="13">
        <v>4</v>
      </c>
      <c r="K315" s="13">
        <v>2002</v>
      </c>
      <c r="L315" s="13" t="s">
        <v>33</v>
      </c>
      <c r="M315" s="13">
        <v>26</v>
      </c>
      <c r="N315" s="13">
        <v>0.4</v>
      </c>
      <c r="O315" s="13">
        <v>10.4</v>
      </c>
      <c r="P315" s="13">
        <v>18</v>
      </c>
      <c r="Q315" s="13">
        <v>0.57777777777777783</v>
      </c>
      <c r="R315" s="13">
        <v>1.444444444444444</v>
      </c>
      <c r="S315" s="13">
        <v>5.9165186500888103</v>
      </c>
      <c r="T315" s="7">
        <f>IFERROR(VLOOKUP(B86,[1]!users_table[#All],4),"NA")</f>
        <v>8.4223826714801451</v>
      </c>
      <c r="U315" s="47" t="s">
        <v>62</v>
      </c>
    </row>
    <row r="316" spans="1:21" x14ac:dyDescent="0.3">
      <c r="A316" s="25">
        <v>314</v>
      </c>
      <c r="B316" s="13" t="s">
        <v>2</v>
      </c>
      <c r="C316" s="13">
        <v>59</v>
      </c>
      <c r="D316" s="13" t="s">
        <v>228</v>
      </c>
      <c r="E316" s="13" t="s">
        <v>32</v>
      </c>
      <c r="F316" s="13" t="s">
        <v>37</v>
      </c>
      <c r="G316" s="13">
        <v>7.4</v>
      </c>
      <c r="H316" s="26">
        <v>43036</v>
      </c>
      <c r="I316" s="26">
        <v>43053</v>
      </c>
      <c r="J316" s="13">
        <v>4</v>
      </c>
      <c r="K316" s="13">
        <v>2002</v>
      </c>
      <c r="L316" s="13" t="s">
        <v>33</v>
      </c>
      <c r="M316" s="13">
        <v>26</v>
      </c>
      <c r="N316" s="13">
        <v>0.4</v>
      </c>
      <c r="O316" s="13">
        <v>10.4</v>
      </c>
      <c r="P316" s="13">
        <v>18</v>
      </c>
      <c r="Q316" s="13">
        <v>0.57777777777777783</v>
      </c>
      <c r="R316" s="13">
        <v>1.444444444444444</v>
      </c>
      <c r="S316" s="13">
        <v>5.9165186500888103</v>
      </c>
      <c r="T316" s="13">
        <f>IFERROR(VLOOKUP(B86,[1]!users_table[#All],4),"NA")</f>
        <v>8.4223826714801451</v>
      </c>
      <c r="U316" s="47" t="s">
        <v>1016</v>
      </c>
    </row>
    <row r="317" spans="1:21" x14ac:dyDescent="0.3">
      <c r="A317" s="25">
        <v>315</v>
      </c>
      <c r="B317" s="13" t="s">
        <v>4</v>
      </c>
      <c r="C317" s="13">
        <v>59</v>
      </c>
      <c r="D317" s="13" t="s">
        <v>228</v>
      </c>
      <c r="E317" s="13" t="s">
        <v>32</v>
      </c>
      <c r="F317" s="13" t="s">
        <v>37</v>
      </c>
      <c r="G317" s="13">
        <v>7.4</v>
      </c>
      <c r="H317" s="26" t="s">
        <v>54</v>
      </c>
      <c r="I317" s="26">
        <v>42671</v>
      </c>
      <c r="J317" s="13">
        <v>9</v>
      </c>
      <c r="K317" s="13">
        <v>2002</v>
      </c>
      <c r="L317" s="13" t="s">
        <v>33</v>
      </c>
      <c r="M317" s="13">
        <v>24</v>
      </c>
      <c r="N317" s="13">
        <v>0.4</v>
      </c>
      <c r="O317" s="13">
        <v>9.6000000000000014</v>
      </c>
      <c r="P317" s="13" t="s">
        <v>54</v>
      </c>
      <c r="Q317" s="13" t="s">
        <v>54</v>
      </c>
      <c r="R317" s="13" t="s">
        <v>54</v>
      </c>
      <c r="S317" s="13">
        <v>8.3323353293413174</v>
      </c>
      <c r="T317" s="7">
        <f>IFERROR(VLOOKUP(B605,[1]!users_table[#All],4),"NA")</f>
        <v>8.4223826714801451</v>
      </c>
      <c r="U317" s="47" t="s">
        <v>64</v>
      </c>
    </row>
    <row r="318" spans="1:21" x14ac:dyDescent="0.3">
      <c r="A318" s="25">
        <v>316</v>
      </c>
      <c r="B318" s="13" t="s">
        <v>4</v>
      </c>
      <c r="C318" s="13">
        <v>59</v>
      </c>
      <c r="D318" s="13" t="s">
        <v>228</v>
      </c>
      <c r="E318" s="13" t="s">
        <v>32</v>
      </c>
      <c r="F318" s="13" t="s">
        <v>37</v>
      </c>
      <c r="G318" s="13">
        <v>7.4</v>
      </c>
      <c r="H318" s="26" t="s">
        <v>54</v>
      </c>
      <c r="I318" s="26">
        <v>42671</v>
      </c>
      <c r="J318" s="13">
        <v>9</v>
      </c>
      <c r="K318" s="13">
        <v>2002</v>
      </c>
      <c r="L318" s="13" t="s">
        <v>33</v>
      </c>
      <c r="M318" s="13">
        <v>24</v>
      </c>
      <c r="N318" s="13">
        <v>0.4</v>
      </c>
      <c r="O318" s="13">
        <v>9.6000000000000014</v>
      </c>
      <c r="P318" s="13" t="s">
        <v>54</v>
      </c>
      <c r="Q318" s="13" t="s">
        <v>54</v>
      </c>
      <c r="R318" s="13" t="s">
        <v>54</v>
      </c>
      <c r="S318" s="13">
        <v>8.3323353293413174</v>
      </c>
      <c r="T318" s="7">
        <f>IFERROR(VLOOKUP(B605,[1]!users_table[#All],4),"NA")</f>
        <v>8.4223826714801451</v>
      </c>
      <c r="U318" s="47" t="s">
        <v>66</v>
      </c>
    </row>
    <row r="319" spans="1:21" x14ac:dyDescent="0.3">
      <c r="A319" s="25">
        <v>317</v>
      </c>
      <c r="B319" s="13" t="s">
        <v>4</v>
      </c>
      <c r="C319" s="13">
        <v>59</v>
      </c>
      <c r="D319" s="13" t="s">
        <v>228</v>
      </c>
      <c r="E319" s="13" t="s">
        <v>32</v>
      </c>
      <c r="F319" s="13" t="s">
        <v>37</v>
      </c>
      <c r="G319" s="13">
        <v>7.4</v>
      </c>
      <c r="H319" s="26" t="s">
        <v>54</v>
      </c>
      <c r="I319" s="26">
        <v>42671</v>
      </c>
      <c r="J319" s="13">
        <v>9</v>
      </c>
      <c r="K319" s="13">
        <v>2002</v>
      </c>
      <c r="L319" s="13" t="s">
        <v>33</v>
      </c>
      <c r="M319" s="13">
        <v>24</v>
      </c>
      <c r="N319" s="13">
        <v>0.4</v>
      </c>
      <c r="O319" s="13">
        <v>9.6000000000000014</v>
      </c>
      <c r="P319" s="13" t="s">
        <v>54</v>
      </c>
      <c r="Q319" s="13" t="s">
        <v>54</v>
      </c>
      <c r="R319" s="13" t="s">
        <v>54</v>
      </c>
      <c r="S319" s="13">
        <v>8.3323353293413174</v>
      </c>
      <c r="T319" s="13">
        <f>IFERROR(VLOOKUP(B605,[1]!users_table[#All],4),"NA")</f>
        <v>8.4223826714801451</v>
      </c>
      <c r="U319" s="47" t="s">
        <v>1011</v>
      </c>
    </row>
    <row r="320" spans="1:21" x14ac:dyDescent="0.3">
      <c r="A320" s="25">
        <v>318</v>
      </c>
      <c r="B320" s="13" t="s">
        <v>4</v>
      </c>
      <c r="C320" s="13">
        <v>59</v>
      </c>
      <c r="D320" s="13" t="s">
        <v>228</v>
      </c>
      <c r="E320" s="13" t="s">
        <v>32</v>
      </c>
      <c r="F320" s="13" t="s">
        <v>37</v>
      </c>
      <c r="G320" s="13">
        <v>7.4</v>
      </c>
      <c r="H320" s="26" t="s">
        <v>54</v>
      </c>
      <c r="I320" s="26">
        <v>42671</v>
      </c>
      <c r="J320" s="13">
        <v>9</v>
      </c>
      <c r="K320" s="13">
        <v>2002</v>
      </c>
      <c r="L320" s="13" t="s">
        <v>33</v>
      </c>
      <c r="M320" s="13">
        <v>24</v>
      </c>
      <c r="N320" s="13">
        <v>0.4</v>
      </c>
      <c r="O320" s="13">
        <v>9.6000000000000014</v>
      </c>
      <c r="P320" s="13" t="s">
        <v>54</v>
      </c>
      <c r="Q320" s="13" t="s">
        <v>54</v>
      </c>
      <c r="R320" s="13" t="s">
        <v>54</v>
      </c>
      <c r="S320" s="13">
        <v>8.3323353293413174</v>
      </c>
      <c r="T320" s="13">
        <f>IFERROR(VLOOKUP(B605,[1]!users_table[#All],4),"NA")</f>
        <v>8.4223826714801451</v>
      </c>
      <c r="U320" s="47" t="s">
        <v>75</v>
      </c>
    </row>
    <row r="321" spans="1:21" x14ac:dyDescent="0.3">
      <c r="A321" s="25">
        <v>319</v>
      </c>
      <c r="B321" s="13" t="s">
        <v>4</v>
      </c>
      <c r="C321" s="13">
        <v>59</v>
      </c>
      <c r="D321" s="13" t="s">
        <v>228</v>
      </c>
      <c r="E321" s="13" t="s">
        <v>32</v>
      </c>
      <c r="F321" s="13" t="s">
        <v>37</v>
      </c>
      <c r="G321" s="13">
        <v>7.4</v>
      </c>
      <c r="H321" s="26" t="s">
        <v>54</v>
      </c>
      <c r="I321" s="26">
        <v>42671</v>
      </c>
      <c r="J321" s="13">
        <v>9</v>
      </c>
      <c r="K321" s="13">
        <v>2002</v>
      </c>
      <c r="L321" s="13" t="s">
        <v>33</v>
      </c>
      <c r="M321" s="13">
        <v>24</v>
      </c>
      <c r="N321" s="13">
        <v>0.4</v>
      </c>
      <c r="O321" s="13">
        <v>9.6000000000000014</v>
      </c>
      <c r="P321" s="13" t="s">
        <v>54</v>
      </c>
      <c r="Q321" s="13" t="s">
        <v>54</v>
      </c>
      <c r="R321" s="13" t="s">
        <v>54</v>
      </c>
      <c r="S321" s="13">
        <v>8.3323353293413174</v>
      </c>
      <c r="T321" s="13">
        <f>IFERROR(VLOOKUP(B605,[1]!users_table[#All],4),"NA")</f>
        <v>8.4223826714801451</v>
      </c>
      <c r="U321" s="47" t="s">
        <v>62</v>
      </c>
    </row>
    <row r="322" spans="1:21" x14ac:dyDescent="0.3">
      <c r="A322" s="25">
        <v>320</v>
      </c>
      <c r="B322" s="13" t="s">
        <v>4</v>
      </c>
      <c r="C322" s="13">
        <v>59</v>
      </c>
      <c r="D322" s="13" t="s">
        <v>228</v>
      </c>
      <c r="E322" s="13" t="s">
        <v>32</v>
      </c>
      <c r="F322" s="13" t="s">
        <v>37</v>
      </c>
      <c r="G322" s="13">
        <v>7.4</v>
      </c>
      <c r="H322" s="26" t="s">
        <v>54</v>
      </c>
      <c r="I322" s="26">
        <v>42671</v>
      </c>
      <c r="J322" s="13">
        <v>9</v>
      </c>
      <c r="K322" s="13">
        <v>2002</v>
      </c>
      <c r="L322" s="13" t="s">
        <v>33</v>
      </c>
      <c r="M322" s="13">
        <v>24</v>
      </c>
      <c r="N322" s="13">
        <v>0.4</v>
      </c>
      <c r="O322" s="13">
        <v>9.6000000000000014</v>
      </c>
      <c r="P322" s="13" t="s">
        <v>54</v>
      </c>
      <c r="Q322" s="13" t="s">
        <v>54</v>
      </c>
      <c r="R322" s="13" t="s">
        <v>54</v>
      </c>
      <c r="S322" s="13">
        <v>8.3323353293413174</v>
      </c>
      <c r="T322" s="13">
        <f>IFERROR(VLOOKUP(B605,[1]!users_table[#All],4),"NA")</f>
        <v>8.4223826714801451</v>
      </c>
      <c r="U322" s="47" t="s">
        <v>1016</v>
      </c>
    </row>
    <row r="323" spans="1:21" x14ac:dyDescent="0.3">
      <c r="A323" s="25">
        <v>321</v>
      </c>
      <c r="B323" s="13" t="s">
        <v>2</v>
      </c>
      <c r="C323" s="13">
        <v>596</v>
      </c>
      <c r="D323" s="13" t="s">
        <v>229</v>
      </c>
      <c r="E323" s="13" t="s">
        <v>28</v>
      </c>
      <c r="F323" s="13" t="s">
        <v>37</v>
      </c>
      <c r="G323" s="13">
        <v>6.97</v>
      </c>
      <c r="H323" s="26">
        <v>43056</v>
      </c>
      <c r="I323" s="26">
        <v>43056</v>
      </c>
      <c r="J323" s="13">
        <v>4</v>
      </c>
      <c r="K323" s="13">
        <v>2003</v>
      </c>
      <c r="L323" s="13" t="s">
        <v>33</v>
      </c>
      <c r="M323" s="13">
        <v>1</v>
      </c>
      <c r="N323" s="13">
        <v>0.1</v>
      </c>
      <c r="O323" s="13">
        <v>0.1</v>
      </c>
      <c r="P323" s="13">
        <v>1</v>
      </c>
      <c r="Q323" s="13">
        <v>0.1</v>
      </c>
      <c r="R323" s="13">
        <v>1</v>
      </c>
      <c r="S323" s="13">
        <v>5.9165186500888103</v>
      </c>
      <c r="T323" s="13">
        <f>IFERROR(VLOOKUP(B87,[1]!users_table[#All],4),"NA")</f>
        <v>8.4223826714801451</v>
      </c>
      <c r="U323" s="47" t="s">
        <v>64</v>
      </c>
    </row>
    <row r="324" spans="1:21" x14ac:dyDescent="0.3">
      <c r="A324" s="25">
        <v>322</v>
      </c>
      <c r="B324" s="13" t="s">
        <v>2</v>
      </c>
      <c r="C324" s="13">
        <v>596</v>
      </c>
      <c r="D324" s="13" t="s">
        <v>229</v>
      </c>
      <c r="E324" s="13" t="s">
        <v>28</v>
      </c>
      <c r="F324" s="13" t="s">
        <v>37</v>
      </c>
      <c r="G324" s="13">
        <v>6.97</v>
      </c>
      <c r="H324" s="26">
        <v>43056</v>
      </c>
      <c r="I324" s="26">
        <v>43056</v>
      </c>
      <c r="J324" s="13">
        <v>4</v>
      </c>
      <c r="K324" s="13">
        <v>2003</v>
      </c>
      <c r="L324" s="13" t="s">
        <v>33</v>
      </c>
      <c r="M324" s="13">
        <v>1</v>
      </c>
      <c r="N324" s="13">
        <v>0.1</v>
      </c>
      <c r="O324" s="13">
        <v>0.1</v>
      </c>
      <c r="P324" s="13">
        <v>1</v>
      </c>
      <c r="Q324" s="13">
        <v>0.1</v>
      </c>
      <c r="R324" s="13">
        <v>1</v>
      </c>
      <c r="S324" s="13">
        <v>5.9165186500888103</v>
      </c>
      <c r="T324" s="13">
        <f>IFERROR(VLOOKUP(B87,[1]!users_table[#All],4),"NA")</f>
        <v>8.4223826714801451</v>
      </c>
      <c r="U324" s="47" t="s">
        <v>75</v>
      </c>
    </row>
    <row r="325" spans="1:21" x14ac:dyDescent="0.3">
      <c r="A325" s="25">
        <v>323</v>
      </c>
      <c r="B325" s="13" t="s">
        <v>2</v>
      </c>
      <c r="C325" s="13">
        <v>39523</v>
      </c>
      <c r="D325" s="13" t="s">
        <v>230</v>
      </c>
      <c r="E325" s="13" t="s">
        <v>32</v>
      </c>
      <c r="F325" s="13" t="s">
        <v>152</v>
      </c>
      <c r="G325" s="13">
        <v>6.36</v>
      </c>
      <c r="H325" s="26">
        <v>43981</v>
      </c>
      <c r="I325" s="26">
        <v>43987</v>
      </c>
      <c r="J325" s="13">
        <v>4</v>
      </c>
      <c r="K325" s="13">
        <v>2019</v>
      </c>
      <c r="L325" s="13" t="s">
        <v>35</v>
      </c>
      <c r="M325" s="13">
        <v>12</v>
      </c>
      <c r="N325" s="13">
        <v>0.39444444444444438</v>
      </c>
      <c r="O325" s="13">
        <v>4.7333333333333334</v>
      </c>
      <c r="P325" s="13">
        <v>7</v>
      </c>
      <c r="Q325" s="13">
        <v>0.67619047619047623</v>
      </c>
      <c r="R325" s="13">
        <v>1.714285714285714</v>
      </c>
      <c r="S325" s="13">
        <v>5.9165186500888103</v>
      </c>
      <c r="T325" s="13">
        <f>IFERROR(VLOOKUP(B88,[1]!users_table[#All],4),"NA")</f>
        <v>8.4223826714801451</v>
      </c>
      <c r="U325" s="47" t="s">
        <v>60</v>
      </c>
    </row>
    <row r="326" spans="1:21" x14ac:dyDescent="0.3">
      <c r="A326" s="25">
        <v>324</v>
      </c>
      <c r="B326" s="13" t="s">
        <v>2</v>
      </c>
      <c r="C326" s="13">
        <v>39523</v>
      </c>
      <c r="D326" s="13" t="s">
        <v>230</v>
      </c>
      <c r="E326" s="13" t="s">
        <v>32</v>
      </c>
      <c r="F326" s="13" t="s">
        <v>152</v>
      </c>
      <c r="G326" s="13">
        <v>6.36</v>
      </c>
      <c r="H326" s="26">
        <v>43981</v>
      </c>
      <c r="I326" s="26">
        <v>43987</v>
      </c>
      <c r="J326" s="13">
        <v>4</v>
      </c>
      <c r="K326" s="13">
        <v>2019</v>
      </c>
      <c r="L326" s="13" t="s">
        <v>35</v>
      </c>
      <c r="M326" s="13">
        <v>12</v>
      </c>
      <c r="N326" s="13">
        <v>0.39444444444444438</v>
      </c>
      <c r="O326" s="13">
        <v>4.7333333333333334</v>
      </c>
      <c r="P326" s="13">
        <v>7</v>
      </c>
      <c r="Q326" s="13">
        <v>0.67619047619047623</v>
      </c>
      <c r="R326" s="13">
        <v>1.714285714285714</v>
      </c>
      <c r="S326" s="13">
        <v>5.9165186500888103</v>
      </c>
      <c r="T326" s="13">
        <f>IFERROR(VLOOKUP(B88,[1]!users_table[#All],4),"NA")</f>
        <v>8.4223826714801451</v>
      </c>
      <c r="U326" s="47" t="s">
        <v>67</v>
      </c>
    </row>
    <row r="327" spans="1:21" x14ac:dyDescent="0.3">
      <c r="A327" s="25">
        <v>325</v>
      </c>
      <c r="B327" s="13" t="s">
        <v>2</v>
      </c>
      <c r="C327" s="13">
        <v>3522</v>
      </c>
      <c r="D327" s="13" t="s">
        <v>231</v>
      </c>
      <c r="E327" s="13" t="s">
        <v>168</v>
      </c>
      <c r="F327" s="13" t="s">
        <v>37</v>
      </c>
      <c r="G327" s="13">
        <v>6.36</v>
      </c>
      <c r="H327" s="26">
        <v>44138</v>
      </c>
      <c r="I327" s="26">
        <v>44138</v>
      </c>
      <c r="J327" s="13">
        <v>5</v>
      </c>
      <c r="K327" s="13">
        <v>1984</v>
      </c>
      <c r="L327" s="13" t="s">
        <v>30</v>
      </c>
      <c r="M327" s="13">
        <v>1</v>
      </c>
      <c r="N327" s="13">
        <v>1.9833333333333329</v>
      </c>
      <c r="O327" s="13">
        <v>1.9833333333333329</v>
      </c>
      <c r="P327" s="13">
        <v>1</v>
      </c>
      <c r="Q327" s="13">
        <v>1.9833333333333329</v>
      </c>
      <c r="R327" s="13">
        <v>1</v>
      </c>
      <c r="S327" s="13">
        <v>5.9165186500888103</v>
      </c>
      <c r="T327" s="13">
        <f>IFERROR(VLOOKUP(B89,[1]!users_table[#All],4),"NA")</f>
        <v>8.4223826714801451</v>
      </c>
      <c r="U327" s="47" t="s">
        <v>65</v>
      </c>
    </row>
    <row r="328" spans="1:21" x14ac:dyDescent="0.3">
      <c r="A328" s="25">
        <v>326</v>
      </c>
      <c r="B328" s="13" t="s">
        <v>2</v>
      </c>
      <c r="C328" s="13">
        <v>3522</v>
      </c>
      <c r="D328" s="13" t="s">
        <v>231</v>
      </c>
      <c r="E328" s="13" t="s">
        <v>168</v>
      </c>
      <c r="F328" s="13" t="s">
        <v>37</v>
      </c>
      <c r="G328" s="13">
        <v>6.36</v>
      </c>
      <c r="H328" s="26">
        <v>44138</v>
      </c>
      <c r="I328" s="26">
        <v>44138</v>
      </c>
      <c r="J328" s="13">
        <v>5</v>
      </c>
      <c r="K328" s="13">
        <v>1984</v>
      </c>
      <c r="L328" s="13" t="s">
        <v>30</v>
      </c>
      <c r="M328" s="13">
        <v>1</v>
      </c>
      <c r="N328" s="13">
        <v>1.9833333333333329</v>
      </c>
      <c r="O328" s="13">
        <v>1.9833333333333329</v>
      </c>
      <c r="P328" s="13">
        <v>1</v>
      </c>
      <c r="Q328" s="13">
        <v>1.9833333333333329</v>
      </c>
      <c r="R328" s="13">
        <v>1</v>
      </c>
      <c r="S328" s="13">
        <v>5.9165186500888103</v>
      </c>
      <c r="T328" s="13">
        <f>IFERROR(VLOOKUP(B89,[1]!users_table[#All],4),"NA")</f>
        <v>8.4223826714801451</v>
      </c>
      <c r="U328" s="47" t="s">
        <v>62</v>
      </c>
    </row>
    <row r="329" spans="1:21" x14ac:dyDescent="0.3">
      <c r="A329" s="25">
        <v>327</v>
      </c>
      <c r="B329" s="13" t="s">
        <v>2</v>
      </c>
      <c r="C329" s="13">
        <v>3522</v>
      </c>
      <c r="D329" s="13" t="s">
        <v>231</v>
      </c>
      <c r="E329" s="13" t="s">
        <v>168</v>
      </c>
      <c r="F329" s="13" t="s">
        <v>37</v>
      </c>
      <c r="G329" s="13">
        <v>6.36</v>
      </c>
      <c r="H329" s="26">
        <v>44138</v>
      </c>
      <c r="I329" s="26">
        <v>44138</v>
      </c>
      <c r="J329" s="13">
        <v>5</v>
      </c>
      <c r="K329" s="13">
        <v>1984</v>
      </c>
      <c r="L329" s="13" t="s">
        <v>30</v>
      </c>
      <c r="M329" s="13">
        <v>1</v>
      </c>
      <c r="N329" s="13">
        <v>1.9833333333333329</v>
      </c>
      <c r="O329" s="13">
        <v>1.9833333333333329</v>
      </c>
      <c r="P329" s="13">
        <v>1</v>
      </c>
      <c r="Q329" s="13">
        <v>1.9833333333333329</v>
      </c>
      <c r="R329" s="13">
        <v>1</v>
      </c>
      <c r="S329" s="13">
        <v>5.9165186500888103</v>
      </c>
      <c r="T329" s="13">
        <f>IFERROR(VLOOKUP(B89,[1]!users_table[#All],4),"NA")</f>
        <v>8.4223826714801451</v>
      </c>
      <c r="U329" s="47" t="s">
        <v>1033</v>
      </c>
    </row>
    <row r="330" spans="1:21" x14ac:dyDescent="0.3">
      <c r="A330" s="25">
        <v>328</v>
      </c>
      <c r="B330" s="13" t="s">
        <v>2</v>
      </c>
      <c r="C330" s="13">
        <v>38390</v>
      </c>
      <c r="D330" s="13" t="s">
        <v>232</v>
      </c>
      <c r="E330" s="13" t="s">
        <v>32</v>
      </c>
      <c r="F330" s="13" t="s">
        <v>42</v>
      </c>
      <c r="G330" s="13">
        <v>6.76</v>
      </c>
      <c r="H330" s="26">
        <v>43901</v>
      </c>
      <c r="I330" s="26">
        <v>43917</v>
      </c>
      <c r="J330" s="13">
        <v>7</v>
      </c>
      <c r="K330" s="13">
        <v>2019</v>
      </c>
      <c r="L330" s="13" t="s">
        <v>35</v>
      </c>
      <c r="M330" s="13">
        <v>11</v>
      </c>
      <c r="N330" s="13">
        <v>0.3972222222222222</v>
      </c>
      <c r="O330" s="13">
        <v>4.3694444444444436</v>
      </c>
      <c r="P330" s="13">
        <v>17</v>
      </c>
      <c r="Q330" s="13">
        <v>0.25702614379084959</v>
      </c>
      <c r="R330" s="13">
        <v>0.6470588235294118</v>
      </c>
      <c r="S330" s="13">
        <v>5.9165186500888103</v>
      </c>
      <c r="T330" s="13">
        <f>IFERROR(VLOOKUP(B90,[1]!users_table[#All],4),"NA")</f>
        <v>8.4223826714801451</v>
      </c>
      <c r="U330" s="47" t="s">
        <v>64</v>
      </c>
    </row>
    <row r="331" spans="1:21" x14ac:dyDescent="0.3">
      <c r="A331" s="25">
        <v>329</v>
      </c>
      <c r="B331" s="13" t="s">
        <v>2</v>
      </c>
      <c r="C331" s="13">
        <v>38390</v>
      </c>
      <c r="D331" s="13" t="s">
        <v>232</v>
      </c>
      <c r="E331" s="13" t="s">
        <v>32</v>
      </c>
      <c r="F331" s="13" t="s">
        <v>42</v>
      </c>
      <c r="G331" s="13">
        <v>6.76</v>
      </c>
      <c r="H331" s="26">
        <v>43901</v>
      </c>
      <c r="I331" s="26">
        <v>43917</v>
      </c>
      <c r="J331" s="13">
        <v>7</v>
      </c>
      <c r="K331" s="13">
        <v>2019</v>
      </c>
      <c r="L331" s="13" t="s">
        <v>35</v>
      </c>
      <c r="M331" s="13">
        <v>11</v>
      </c>
      <c r="N331" s="13">
        <v>0.3972222222222222</v>
      </c>
      <c r="O331" s="13">
        <v>4.3694444444444436</v>
      </c>
      <c r="P331" s="13">
        <v>17</v>
      </c>
      <c r="Q331" s="13">
        <v>0.25702614379084959</v>
      </c>
      <c r="R331" s="13">
        <v>0.6470588235294118</v>
      </c>
      <c r="S331" s="13">
        <v>5.9165186500888103</v>
      </c>
      <c r="T331" s="13">
        <f>IFERROR(VLOOKUP(B90,[1]!users_table[#All],4),"NA")</f>
        <v>8.4223826714801451</v>
      </c>
      <c r="U331" s="47" t="s">
        <v>70</v>
      </c>
    </row>
    <row r="332" spans="1:21" x14ac:dyDescent="0.3">
      <c r="A332" s="25">
        <v>330</v>
      </c>
      <c r="B332" s="13" t="s">
        <v>2</v>
      </c>
      <c r="C332" s="13">
        <v>40465</v>
      </c>
      <c r="D332" s="13" t="s">
        <v>233</v>
      </c>
      <c r="E332" s="13" t="s">
        <v>28</v>
      </c>
      <c r="F332" s="13" t="s">
        <v>42</v>
      </c>
      <c r="G332" s="13">
        <v>6.88</v>
      </c>
      <c r="H332" s="26">
        <v>44098</v>
      </c>
      <c r="I332" s="26">
        <v>44098</v>
      </c>
      <c r="J332" s="13">
        <v>6</v>
      </c>
      <c r="K332" s="13">
        <v>2020</v>
      </c>
      <c r="L332" s="13" t="s">
        <v>30</v>
      </c>
      <c r="M332" s="13">
        <v>1</v>
      </c>
      <c r="N332" s="13">
        <v>0.40277777777777779</v>
      </c>
      <c r="O332" s="13">
        <v>0.40277777777777779</v>
      </c>
      <c r="P332" s="13">
        <v>1</v>
      </c>
      <c r="Q332" s="13">
        <v>0.40277777777777779</v>
      </c>
      <c r="R332" s="13">
        <v>1</v>
      </c>
      <c r="S332" s="13">
        <v>5.9165186500888103</v>
      </c>
      <c r="T332" s="13">
        <f>IFERROR(VLOOKUP(B91,[1]!users_table[#All],4),"NA")</f>
        <v>8.4223826714801451</v>
      </c>
      <c r="U332" s="47" t="s">
        <v>64</v>
      </c>
    </row>
    <row r="333" spans="1:21" x14ac:dyDescent="0.3">
      <c r="A333" s="25">
        <v>331</v>
      </c>
      <c r="B333" s="13" t="s">
        <v>2</v>
      </c>
      <c r="C333" s="13">
        <v>40465</v>
      </c>
      <c r="D333" s="13" t="s">
        <v>233</v>
      </c>
      <c r="E333" s="13" t="s">
        <v>28</v>
      </c>
      <c r="F333" s="13" t="s">
        <v>42</v>
      </c>
      <c r="G333" s="13">
        <v>6.88</v>
      </c>
      <c r="H333" s="26">
        <v>44098</v>
      </c>
      <c r="I333" s="26">
        <v>44098</v>
      </c>
      <c r="J333" s="13">
        <v>6</v>
      </c>
      <c r="K333" s="13">
        <v>2020</v>
      </c>
      <c r="L333" s="13" t="s">
        <v>30</v>
      </c>
      <c r="M333" s="13">
        <v>1</v>
      </c>
      <c r="N333" s="13">
        <v>0.40277777777777779</v>
      </c>
      <c r="O333" s="13">
        <v>0.40277777777777779</v>
      </c>
      <c r="P333" s="13">
        <v>1</v>
      </c>
      <c r="Q333" s="13">
        <v>0.40277777777777779</v>
      </c>
      <c r="R333" s="13">
        <v>1</v>
      </c>
      <c r="S333" s="13">
        <v>5.9165186500888103</v>
      </c>
      <c r="T333" s="13">
        <f>IFERROR(VLOOKUP(B91,[1]!users_table[#All],4),"NA")</f>
        <v>8.4223826714801451</v>
      </c>
      <c r="U333" s="47" t="s">
        <v>70</v>
      </c>
    </row>
    <row r="334" spans="1:21" x14ac:dyDescent="0.3">
      <c r="A334" s="25">
        <v>332</v>
      </c>
      <c r="B334" s="13" t="s">
        <v>2</v>
      </c>
      <c r="C334" s="13">
        <v>40465</v>
      </c>
      <c r="D334" s="13" t="s">
        <v>233</v>
      </c>
      <c r="E334" s="13" t="s">
        <v>28</v>
      </c>
      <c r="F334" s="13" t="s">
        <v>42</v>
      </c>
      <c r="G334" s="13">
        <v>6.88</v>
      </c>
      <c r="H334" s="26">
        <v>44098</v>
      </c>
      <c r="I334" s="26">
        <v>44098</v>
      </c>
      <c r="J334" s="13">
        <v>6</v>
      </c>
      <c r="K334" s="13">
        <v>2020</v>
      </c>
      <c r="L334" s="13" t="s">
        <v>30</v>
      </c>
      <c r="M334" s="13">
        <v>1</v>
      </c>
      <c r="N334" s="13">
        <v>0.40277777777777779</v>
      </c>
      <c r="O334" s="13">
        <v>0.40277777777777779</v>
      </c>
      <c r="P334" s="13">
        <v>1</v>
      </c>
      <c r="Q334" s="13">
        <v>0.40277777777777779</v>
      </c>
      <c r="R334" s="13">
        <v>1</v>
      </c>
      <c r="S334" s="13">
        <v>5.9165186500888103</v>
      </c>
      <c r="T334" s="7">
        <f>IFERROR(VLOOKUP(B91,[1]!users_table[#All],4),"NA")</f>
        <v>8.4223826714801451</v>
      </c>
      <c r="U334" s="47" t="s">
        <v>69</v>
      </c>
    </row>
    <row r="335" spans="1:21" x14ac:dyDescent="0.3">
      <c r="A335" s="25">
        <v>333</v>
      </c>
      <c r="B335" s="13" t="s">
        <v>2</v>
      </c>
      <c r="C335" s="13">
        <v>44429</v>
      </c>
      <c r="D335" s="13" t="s">
        <v>234</v>
      </c>
      <c r="E335" s="13" t="s">
        <v>50</v>
      </c>
      <c r="F335" s="13" t="s">
        <v>29</v>
      </c>
      <c r="G335" s="13">
        <v>5.35</v>
      </c>
      <c r="H335" s="26">
        <v>44990</v>
      </c>
      <c r="I335" s="26">
        <v>44990</v>
      </c>
      <c r="J335" s="13">
        <v>3</v>
      </c>
      <c r="K335" s="13">
        <v>2020</v>
      </c>
      <c r="L335" s="13" t="s">
        <v>35</v>
      </c>
      <c r="M335" s="13">
        <v>1</v>
      </c>
      <c r="N335" s="13">
        <v>3.861111111111111E-2</v>
      </c>
      <c r="O335" s="13">
        <v>3.861111111111111E-2</v>
      </c>
      <c r="P335" s="13">
        <v>1</v>
      </c>
      <c r="Q335" s="13">
        <v>3.861111111111111E-2</v>
      </c>
      <c r="R335" s="13">
        <v>1</v>
      </c>
      <c r="S335" s="13">
        <v>5.9165186500888103</v>
      </c>
      <c r="T335" s="13">
        <f>IFERROR(VLOOKUP(B92,[1]!users_table[#All],4),"NA")</f>
        <v>8.4223826714801451</v>
      </c>
      <c r="U335" s="47" t="s">
        <v>62</v>
      </c>
    </row>
    <row r="336" spans="1:21" x14ac:dyDescent="0.3">
      <c r="A336" s="25">
        <v>334</v>
      </c>
      <c r="B336" s="13" t="s">
        <v>2</v>
      </c>
      <c r="C336" s="13">
        <v>38940</v>
      </c>
      <c r="D336" s="13" t="s">
        <v>235</v>
      </c>
      <c r="E336" s="13" t="s">
        <v>32</v>
      </c>
      <c r="F336" s="13" t="s">
        <v>152</v>
      </c>
      <c r="G336" s="13">
        <v>6.71</v>
      </c>
      <c r="H336" s="26">
        <v>43755</v>
      </c>
      <c r="I336" s="26">
        <v>43762</v>
      </c>
      <c r="J336" s="13">
        <v>6</v>
      </c>
      <c r="K336" s="13">
        <v>2019</v>
      </c>
      <c r="L336" s="13" t="s">
        <v>39</v>
      </c>
      <c r="M336" s="13">
        <v>12</v>
      </c>
      <c r="N336" s="13">
        <v>0.3963888888888889</v>
      </c>
      <c r="O336" s="13">
        <v>4.7566666666666668</v>
      </c>
      <c r="P336" s="13">
        <v>8</v>
      </c>
      <c r="Q336" s="13">
        <v>0.59458333333333335</v>
      </c>
      <c r="R336" s="13">
        <v>1.5</v>
      </c>
      <c r="S336" s="13">
        <v>5.9165186500888103</v>
      </c>
      <c r="T336" s="13">
        <f>IFERROR(VLOOKUP(B93,[1]!users_table[#All],4),"NA")</f>
        <v>8.4223826714801451</v>
      </c>
      <c r="U336" s="47" t="s">
        <v>65</v>
      </c>
    </row>
    <row r="337" spans="1:21" x14ac:dyDescent="0.3">
      <c r="A337" s="25">
        <v>335</v>
      </c>
      <c r="B337" s="13" t="s">
        <v>2</v>
      </c>
      <c r="C337" s="13">
        <v>38940</v>
      </c>
      <c r="D337" s="13" t="s">
        <v>235</v>
      </c>
      <c r="E337" s="13" t="s">
        <v>32</v>
      </c>
      <c r="F337" s="13" t="s">
        <v>152</v>
      </c>
      <c r="G337" s="13">
        <v>6.71</v>
      </c>
      <c r="H337" s="26">
        <v>43755</v>
      </c>
      <c r="I337" s="26">
        <v>43762</v>
      </c>
      <c r="J337" s="13">
        <v>6</v>
      </c>
      <c r="K337" s="13">
        <v>2019</v>
      </c>
      <c r="L337" s="13" t="s">
        <v>39</v>
      </c>
      <c r="M337" s="13">
        <v>12</v>
      </c>
      <c r="N337" s="13">
        <v>0.3963888888888889</v>
      </c>
      <c r="O337" s="13">
        <v>4.7566666666666668</v>
      </c>
      <c r="P337" s="13">
        <v>8</v>
      </c>
      <c r="Q337" s="13">
        <v>0.59458333333333335</v>
      </c>
      <c r="R337" s="13">
        <v>1.5</v>
      </c>
      <c r="S337" s="13">
        <v>5.9165186500888103</v>
      </c>
      <c r="T337" s="13">
        <f>IFERROR(VLOOKUP(B93,[1]!users_table[#All],4),"NA")</f>
        <v>8.4223826714801451</v>
      </c>
      <c r="U337" s="47" t="s">
        <v>80</v>
      </c>
    </row>
    <row r="338" spans="1:21" x14ac:dyDescent="0.3">
      <c r="A338" s="25">
        <v>336</v>
      </c>
      <c r="B338" s="13" t="s">
        <v>2</v>
      </c>
      <c r="C338" s="13">
        <v>38940</v>
      </c>
      <c r="D338" s="13" t="s">
        <v>235</v>
      </c>
      <c r="E338" s="13" t="s">
        <v>32</v>
      </c>
      <c r="F338" s="13" t="s">
        <v>152</v>
      </c>
      <c r="G338" s="13">
        <v>6.71</v>
      </c>
      <c r="H338" s="26">
        <v>43755</v>
      </c>
      <c r="I338" s="26">
        <v>43762</v>
      </c>
      <c r="J338" s="13">
        <v>6</v>
      </c>
      <c r="K338" s="13">
        <v>2019</v>
      </c>
      <c r="L338" s="13" t="s">
        <v>39</v>
      </c>
      <c r="M338" s="13">
        <v>12</v>
      </c>
      <c r="N338" s="13">
        <v>0.3963888888888889</v>
      </c>
      <c r="O338" s="13">
        <v>4.7566666666666668</v>
      </c>
      <c r="P338" s="13">
        <v>8</v>
      </c>
      <c r="Q338" s="13">
        <v>0.59458333333333335</v>
      </c>
      <c r="R338" s="13">
        <v>1.5</v>
      </c>
      <c r="S338" s="13">
        <v>5.9165186500888103</v>
      </c>
      <c r="T338" s="13">
        <f>IFERROR(VLOOKUP(B93,[1]!users_table[#All],4),"NA")</f>
        <v>8.4223826714801451</v>
      </c>
      <c r="U338" s="47" t="s">
        <v>60</v>
      </c>
    </row>
    <row r="339" spans="1:21" x14ac:dyDescent="0.3">
      <c r="A339" s="25">
        <v>337</v>
      </c>
      <c r="B339" s="13" t="s">
        <v>2</v>
      </c>
      <c r="C339" s="13">
        <v>38940</v>
      </c>
      <c r="D339" s="13" t="s">
        <v>235</v>
      </c>
      <c r="E339" s="13" t="s">
        <v>32</v>
      </c>
      <c r="F339" s="13" t="s">
        <v>152</v>
      </c>
      <c r="G339" s="13">
        <v>6.71</v>
      </c>
      <c r="H339" s="26">
        <v>43755</v>
      </c>
      <c r="I339" s="26">
        <v>43762</v>
      </c>
      <c r="J339" s="13">
        <v>6</v>
      </c>
      <c r="K339" s="13">
        <v>2019</v>
      </c>
      <c r="L339" s="13" t="s">
        <v>39</v>
      </c>
      <c r="M339" s="13">
        <v>12</v>
      </c>
      <c r="N339" s="13">
        <v>0.3963888888888889</v>
      </c>
      <c r="O339" s="13">
        <v>4.7566666666666668</v>
      </c>
      <c r="P339" s="13">
        <v>8</v>
      </c>
      <c r="Q339" s="13">
        <v>0.59458333333333335</v>
      </c>
      <c r="R339" s="13">
        <v>1.5</v>
      </c>
      <c r="S339" s="13">
        <v>5.9165186500888103</v>
      </c>
      <c r="T339" s="7">
        <f>IFERROR(VLOOKUP(B93,[1]!users_table[#All],4),"NA")</f>
        <v>8.4223826714801451</v>
      </c>
      <c r="U339" s="47" t="s">
        <v>67</v>
      </c>
    </row>
    <row r="340" spans="1:21" x14ac:dyDescent="0.3">
      <c r="A340" s="25">
        <v>338</v>
      </c>
      <c r="B340" s="13" t="s">
        <v>2</v>
      </c>
      <c r="C340" s="13">
        <v>38940</v>
      </c>
      <c r="D340" s="13" t="s">
        <v>235</v>
      </c>
      <c r="E340" s="13" t="s">
        <v>32</v>
      </c>
      <c r="F340" s="13" t="s">
        <v>152</v>
      </c>
      <c r="G340" s="13">
        <v>6.71</v>
      </c>
      <c r="H340" s="26">
        <v>43755</v>
      </c>
      <c r="I340" s="26">
        <v>43762</v>
      </c>
      <c r="J340" s="13">
        <v>6</v>
      </c>
      <c r="K340" s="13">
        <v>2019</v>
      </c>
      <c r="L340" s="13" t="s">
        <v>39</v>
      </c>
      <c r="M340" s="13">
        <v>12</v>
      </c>
      <c r="N340" s="13">
        <v>0.3963888888888889</v>
      </c>
      <c r="O340" s="13">
        <v>4.7566666666666668</v>
      </c>
      <c r="P340" s="13">
        <v>8</v>
      </c>
      <c r="Q340" s="13">
        <v>0.59458333333333335</v>
      </c>
      <c r="R340" s="13">
        <v>1.5</v>
      </c>
      <c r="S340" s="13">
        <v>5.9165186500888103</v>
      </c>
      <c r="T340" s="7">
        <f>IFERROR(VLOOKUP(B93,[1]!users_table[#All],4),"NA")</f>
        <v>8.4223826714801451</v>
      </c>
      <c r="U340" s="47" t="s">
        <v>62</v>
      </c>
    </row>
    <row r="341" spans="1:21" x14ac:dyDescent="0.3">
      <c r="A341" s="25">
        <v>339</v>
      </c>
      <c r="B341" s="13" t="s">
        <v>2</v>
      </c>
      <c r="C341" s="13">
        <v>42317</v>
      </c>
      <c r="D341" s="13" t="s">
        <v>236</v>
      </c>
      <c r="E341" s="13" t="s">
        <v>50</v>
      </c>
      <c r="F341" s="13" t="s">
        <v>29</v>
      </c>
      <c r="G341" s="13">
        <v>6.22</v>
      </c>
      <c r="H341" s="26">
        <v>44539</v>
      </c>
      <c r="I341" s="26">
        <v>44539</v>
      </c>
      <c r="J341" s="13">
        <v>7</v>
      </c>
      <c r="K341" s="13">
        <v>2019</v>
      </c>
      <c r="L341" s="13" t="s">
        <v>33</v>
      </c>
      <c r="M341" s="13">
        <v>1</v>
      </c>
      <c r="N341" s="13">
        <v>3.3333333333333333E-2</v>
      </c>
      <c r="O341" s="13">
        <v>3.3333333333333333E-2</v>
      </c>
      <c r="P341" s="13">
        <v>1</v>
      </c>
      <c r="Q341" s="13">
        <v>3.3333333333333333E-2</v>
      </c>
      <c r="R341" s="13">
        <v>1</v>
      </c>
      <c r="S341" s="13">
        <v>5.9165186500888103</v>
      </c>
      <c r="T341" s="7">
        <f>IFERROR(VLOOKUP(B94,[1]!users_table[#All],4),"NA")</f>
        <v>8.4223826714801451</v>
      </c>
      <c r="U341" s="47" t="s">
        <v>74</v>
      </c>
    </row>
    <row r="342" spans="1:21" x14ac:dyDescent="0.3">
      <c r="A342" s="25">
        <v>340</v>
      </c>
      <c r="B342" s="13" t="s">
        <v>2</v>
      </c>
      <c r="C342" s="13">
        <v>42317</v>
      </c>
      <c r="D342" s="13" t="s">
        <v>236</v>
      </c>
      <c r="E342" s="13" t="s">
        <v>50</v>
      </c>
      <c r="F342" s="13" t="s">
        <v>29</v>
      </c>
      <c r="G342" s="13">
        <v>6.22</v>
      </c>
      <c r="H342" s="26">
        <v>44539</v>
      </c>
      <c r="I342" s="26">
        <v>44539</v>
      </c>
      <c r="J342" s="13">
        <v>7</v>
      </c>
      <c r="K342" s="13">
        <v>2019</v>
      </c>
      <c r="L342" s="13" t="s">
        <v>33</v>
      </c>
      <c r="M342" s="13">
        <v>1</v>
      </c>
      <c r="N342" s="13">
        <v>3.3333333333333333E-2</v>
      </c>
      <c r="O342" s="13">
        <v>3.3333333333333333E-2</v>
      </c>
      <c r="P342" s="13">
        <v>1</v>
      </c>
      <c r="Q342" s="13">
        <v>3.3333333333333333E-2</v>
      </c>
      <c r="R342" s="13">
        <v>1</v>
      </c>
      <c r="S342" s="13">
        <v>5.9165186500888103</v>
      </c>
      <c r="T342" s="13">
        <f>IFERROR(VLOOKUP(B94,[1]!users_table[#All],4),"NA")</f>
        <v>8.4223826714801451</v>
      </c>
      <c r="U342" s="47" t="s">
        <v>69</v>
      </c>
    </row>
    <row r="343" spans="1:21" x14ac:dyDescent="0.3">
      <c r="A343" s="25">
        <v>341</v>
      </c>
      <c r="B343" s="13" t="s">
        <v>2</v>
      </c>
      <c r="C343" s="13">
        <v>1</v>
      </c>
      <c r="D343" s="13" t="s">
        <v>237</v>
      </c>
      <c r="E343" s="13" t="s">
        <v>32</v>
      </c>
      <c r="F343" s="13" t="s">
        <v>29</v>
      </c>
      <c r="G343" s="13">
        <v>8.75</v>
      </c>
      <c r="H343" s="26">
        <v>42579</v>
      </c>
      <c r="I343" s="26">
        <v>42582</v>
      </c>
      <c r="J343" s="13">
        <v>8</v>
      </c>
      <c r="K343" s="13">
        <v>1998</v>
      </c>
      <c r="L343" s="13" t="s">
        <v>33</v>
      </c>
      <c r="M343" s="13">
        <v>26</v>
      </c>
      <c r="N343" s="13">
        <v>0.4</v>
      </c>
      <c r="O343" s="13">
        <v>10.4</v>
      </c>
      <c r="P343" s="13">
        <v>4</v>
      </c>
      <c r="Q343" s="13">
        <v>2.6</v>
      </c>
      <c r="R343" s="13">
        <v>6.5</v>
      </c>
      <c r="S343" s="13">
        <v>5.9165186500888103</v>
      </c>
      <c r="T343" s="13">
        <f>IFERROR(VLOOKUP(B95,[1]!users_table[#All],4),"NA")</f>
        <v>8.4223826714801451</v>
      </c>
      <c r="U343" s="47" t="s">
        <v>65</v>
      </c>
    </row>
    <row r="344" spans="1:21" x14ac:dyDescent="0.3">
      <c r="A344" s="25">
        <v>342</v>
      </c>
      <c r="B344" s="13" t="s">
        <v>2</v>
      </c>
      <c r="C344" s="13">
        <v>1</v>
      </c>
      <c r="D344" s="13" t="s">
        <v>237</v>
      </c>
      <c r="E344" s="13" t="s">
        <v>32</v>
      </c>
      <c r="F344" s="13" t="s">
        <v>29</v>
      </c>
      <c r="G344" s="13">
        <v>8.75</v>
      </c>
      <c r="H344" s="26">
        <v>42579</v>
      </c>
      <c r="I344" s="26">
        <v>42582</v>
      </c>
      <c r="J344" s="13">
        <v>8</v>
      </c>
      <c r="K344" s="13">
        <v>1998</v>
      </c>
      <c r="L344" s="13" t="s">
        <v>33</v>
      </c>
      <c r="M344" s="13">
        <v>26</v>
      </c>
      <c r="N344" s="13">
        <v>0.4</v>
      </c>
      <c r="O344" s="13">
        <v>10.4</v>
      </c>
      <c r="P344" s="13">
        <v>4</v>
      </c>
      <c r="Q344" s="13">
        <v>2.6</v>
      </c>
      <c r="R344" s="13">
        <v>6.5</v>
      </c>
      <c r="S344" s="13">
        <v>5.9165186500888103</v>
      </c>
      <c r="T344" s="13">
        <f>IFERROR(VLOOKUP(B95,[1]!users_table[#All],4),"NA")</f>
        <v>8.4223826714801451</v>
      </c>
      <c r="U344" s="47" t="s">
        <v>1019</v>
      </c>
    </row>
    <row r="345" spans="1:21" x14ac:dyDescent="0.3">
      <c r="A345" s="25">
        <v>343</v>
      </c>
      <c r="B345" s="13" t="s">
        <v>2</v>
      </c>
      <c r="C345" s="13">
        <v>1</v>
      </c>
      <c r="D345" s="13" t="s">
        <v>237</v>
      </c>
      <c r="E345" s="13" t="s">
        <v>32</v>
      </c>
      <c r="F345" s="13" t="s">
        <v>29</v>
      </c>
      <c r="G345" s="13">
        <v>8.75</v>
      </c>
      <c r="H345" s="26">
        <v>42579</v>
      </c>
      <c r="I345" s="26">
        <v>42582</v>
      </c>
      <c r="J345" s="13">
        <v>8</v>
      </c>
      <c r="K345" s="13">
        <v>1998</v>
      </c>
      <c r="L345" s="13" t="s">
        <v>33</v>
      </c>
      <c r="M345" s="13">
        <v>26</v>
      </c>
      <c r="N345" s="13">
        <v>0.4</v>
      </c>
      <c r="O345" s="13">
        <v>10.4</v>
      </c>
      <c r="P345" s="13">
        <v>4</v>
      </c>
      <c r="Q345" s="13">
        <v>2.6</v>
      </c>
      <c r="R345" s="13">
        <v>6.5</v>
      </c>
      <c r="S345" s="13">
        <v>5.9165186500888103</v>
      </c>
      <c r="T345" s="13">
        <f>IFERROR(VLOOKUP(B95,[1]!users_table[#All],4),"NA")</f>
        <v>8.4223826714801451</v>
      </c>
      <c r="U345" s="47" t="s">
        <v>83</v>
      </c>
    </row>
    <row r="346" spans="1:21" x14ac:dyDescent="0.3">
      <c r="A346" s="25">
        <v>344</v>
      </c>
      <c r="B346" s="13" t="s">
        <v>2</v>
      </c>
      <c r="C346" s="13">
        <v>1</v>
      </c>
      <c r="D346" s="13" t="s">
        <v>237</v>
      </c>
      <c r="E346" s="13" t="s">
        <v>32</v>
      </c>
      <c r="F346" s="13" t="s">
        <v>29</v>
      </c>
      <c r="G346" s="13">
        <v>8.75</v>
      </c>
      <c r="H346" s="26">
        <v>42579</v>
      </c>
      <c r="I346" s="26">
        <v>42582</v>
      </c>
      <c r="J346" s="13">
        <v>8</v>
      </c>
      <c r="K346" s="13">
        <v>1998</v>
      </c>
      <c r="L346" s="13" t="s">
        <v>33</v>
      </c>
      <c r="M346" s="13">
        <v>26</v>
      </c>
      <c r="N346" s="13">
        <v>0.4</v>
      </c>
      <c r="O346" s="13">
        <v>10.4</v>
      </c>
      <c r="P346" s="13">
        <v>4</v>
      </c>
      <c r="Q346" s="13">
        <v>2.6</v>
      </c>
      <c r="R346" s="13">
        <v>6.5</v>
      </c>
      <c r="S346" s="13">
        <v>5.9165186500888103</v>
      </c>
      <c r="T346" s="13">
        <f>IFERROR(VLOOKUP(B95,[1]!users_table[#All],4),"NA")</f>
        <v>8.4223826714801451</v>
      </c>
      <c r="U346" s="47" t="s">
        <v>62</v>
      </c>
    </row>
    <row r="347" spans="1:21" x14ac:dyDescent="0.3">
      <c r="A347" s="25">
        <v>345</v>
      </c>
      <c r="B347" s="13" t="s">
        <v>2</v>
      </c>
      <c r="C347" s="13">
        <v>1</v>
      </c>
      <c r="D347" s="13" t="s">
        <v>237</v>
      </c>
      <c r="E347" s="13" t="s">
        <v>32</v>
      </c>
      <c r="F347" s="13" t="s">
        <v>29</v>
      </c>
      <c r="G347" s="13">
        <v>8.75</v>
      </c>
      <c r="H347" s="26">
        <v>42579</v>
      </c>
      <c r="I347" s="26">
        <v>42582</v>
      </c>
      <c r="J347" s="13">
        <v>8</v>
      </c>
      <c r="K347" s="13">
        <v>1998</v>
      </c>
      <c r="L347" s="13" t="s">
        <v>33</v>
      </c>
      <c r="M347" s="13">
        <v>26</v>
      </c>
      <c r="N347" s="13">
        <v>0.4</v>
      </c>
      <c r="O347" s="13">
        <v>10.4</v>
      </c>
      <c r="P347" s="13">
        <v>4</v>
      </c>
      <c r="Q347" s="13">
        <v>2.6</v>
      </c>
      <c r="R347" s="13">
        <v>6.5</v>
      </c>
      <c r="S347" s="13">
        <v>5.9165186500888103</v>
      </c>
      <c r="T347" s="13">
        <f>IFERROR(VLOOKUP(B95,[1]!users_table[#All],4),"NA")</f>
        <v>8.4223826714801451</v>
      </c>
      <c r="U347" s="47" t="s">
        <v>1036</v>
      </c>
    </row>
    <row r="348" spans="1:21" x14ac:dyDescent="0.3">
      <c r="A348" s="25">
        <v>346</v>
      </c>
      <c r="B348" s="13" t="s">
        <v>4</v>
      </c>
      <c r="C348" s="13">
        <v>1</v>
      </c>
      <c r="D348" s="13" t="s">
        <v>237</v>
      </c>
      <c r="E348" s="13" t="s">
        <v>32</v>
      </c>
      <c r="F348" s="13" t="s">
        <v>29</v>
      </c>
      <c r="G348" s="13">
        <v>8.75</v>
      </c>
      <c r="H348" s="26" t="s">
        <v>54</v>
      </c>
      <c r="I348" s="26" t="s">
        <v>54</v>
      </c>
      <c r="J348" s="13">
        <v>10</v>
      </c>
      <c r="K348" s="13">
        <v>1998</v>
      </c>
      <c r="L348" s="13" t="s">
        <v>33</v>
      </c>
      <c r="M348" s="13">
        <v>26</v>
      </c>
      <c r="N348" s="13">
        <v>0.4</v>
      </c>
      <c r="O348" s="13">
        <v>10.4</v>
      </c>
      <c r="P348" s="13" t="s">
        <v>54</v>
      </c>
      <c r="Q348" s="13" t="s">
        <v>54</v>
      </c>
      <c r="R348" s="13" t="s">
        <v>54</v>
      </c>
      <c r="S348" s="13">
        <v>8.3323353293413174</v>
      </c>
      <c r="T348" s="13">
        <f>IFERROR(VLOOKUP(B622,[1]!users_table[#All],4),"NA")</f>
        <v>8.4223826714801451</v>
      </c>
      <c r="U348" s="47" t="s">
        <v>65</v>
      </c>
    </row>
    <row r="349" spans="1:21" x14ac:dyDescent="0.3">
      <c r="A349" s="25">
        <v>347</v>
      </c>
      <c r="B349" s="13" t="s">
        <v>4</v>
      </c>
      <c r="C349" s="13">
        <v>1</v>
      </c>
      <c r="D349" s="13" t="s">
        <v>237</v>
      </c>
      <c r="E349" s="13" t="s">
        <v>32</v>
      </c>
      <c r="F349" s="13" t="s">
        <v>29</v>
      </c>
      <c r="G349" s="13">
        <v>8.75</v>
      </c>
      <c r="H349" s="26" t="s">
        <v>54</v>
      </c>
      <c r="I349" s="26" t="s">
        <v>54</v>
      </c>
      <c r="J349" s="13">
        <v>10</v>
      </c>
      <c r="K349" s="13">
        <v>1998</v>
      </c>
      <c r="L349" s="13" t="s">
        <v>33</v>
      </c>
      <c r="M349" s="13">
        <v>26</v>
      </c>
      <c r="N349" s="13">
        <v>0.4</v>
      </c>
      <c r="O349" s="13">
        <v>10.4</v>
      </c>
      <c r="P349" s="13" t="s">
        <v>54</v>
      </c>
      <c r="Q349" s="13" t="s">
        <v>54</v>
      </c>
      <c r="R349" s="13" t="s">
        <v>54</v>
      </c>
      <c r="S349" s="13">
        <v>8.3323353293413174</v>
      </c>
      <c r="T349" s="13">
        <f>IFERROR(VLOOKUP(B622,[1]!users_table[#All],4),"NA")</f>
        <v>8.4223826714801451</v>
      </c>
      <c r="U349" s="47" t="s">
        <v>1019</v>
      </c>
    </row>
    <row r="350" spans="1:21" x14ac:dyDescent="0.3">
      <c r="A350" s="25">
        <v>348</v>
      </c>
      <c r="B350" s="13" t="s">
        <v>4</v>
      </c>
      <c r="C350" s="13">
        <v>1</v>
      </c>
      <c r="D350" s="13" t="s">
        <v>237</v>
      </c>
      <c r="E350" s="13" t="s">
        <v>32</v>
      </c>
      <c r="F350" s="13" t="s">
        <v>29</v>
      </c>
      <c r="G350" s="13">
        <v>8.75</v>
      </c>
      <c r="H350" s="26" t="s">
        <v>54</v>
      </c>
      <c r="I350" s="26" t="s">
        <v>54</v>
      </c>
      <c r="J350" s="13">
        <v>10</v>
      </c>
      <c r="K350" s="13">
        <v>1998</v>
      </c>
      <c r="L350" s="13" t="s">
        <v>33</v>
      </c>
      <c r="M350" s="13">
        <v>26</v>
      </c>
      <c r="N350" s="13">
        <v>0.4</v>
      </c>
      <c r="O350" s="13">
        <v>10.4</v>
      </c>
      <c r="P350" s="13" t="s">
        <v>54</v>
      </c>
      <c r="Q350" s="13" t="s">
        <v>54</v>
      </c>
      <c r="R350" s="13" t="s">
        <v>54</v>
      </c>
      <c r="S350" s="13">
        <v>8.3323353293413174</v>
      </c>
      <c r="T350" s="13">
        <f>IFERROR(VLOOKUP(B622,[1]!users_table[#All],4),"NA")</f>
        <v>8.4223826714801451</v>
      </c>
      <c r="U350" s="47" t="s">
        <v>83</v>
      </c>
    </row>
    <row r="351" spans="1:21" x14ac:dyDescent="0.3">
      <c r="A351" s="25">
        <v>349</v>
      </c>
      <c r="B351" s="13" t="s">
        <v>4</v>
      </c>
      <c r="C351" s="13">
        <v>1</v>
      </c>
      <c r="D351" s="13" t="s">
        <v>237</v>
      </c>
      <c r="E351" s="13" t="s">
        <v>32</v>
      </c>
      <c r="F351" s="13" t="s">
        <v>29</v>
      </c>
      <c r="G351" s="13">
        <v>8.75</v>
      </c>
      <c r="H351" s="26" t="s">
        <v>54</v>
      </c>
      <c r="I351" s="26" t="s">
        <v>54</v>
      </c>
      <c r="J351" s="13">
        <v>10</v>
      </c>
      <c r="K351" s="13">
        <v>1998</v>
      </c>
      <c r="L351" s="13" t="s">
        <v>33</v>
      </c>
      <c r="M351" s="13">
        <v>26</v>
      </c>
      <c r="N351" s="13">
        <v>0.4</v>
      </c>
      <c r="O351" s="13">
        <v>10.4</v>
      </c>
      <c r="P351" s="13" t="s">
        <v>54</v>
      </c>
      <c r="Q351" s="13" t="s">
        <v>54</v>
      </c>
      <c r="R351" s="13" t="s">
        <v>54</v>
      </c>
      <c r="S351" s="13">
        <v>8.3323353293413174</v>
      </c>
      <c r="T351" s="13">
        <f>IFERROR(VLOOKUP(B622,[1]!users_table[#All],4),"NA")</f>
        <v>8.4223826714801451</v>
      </c>
      <c r="U351" s="47" t="s">
        <v>62</v>
      </c>
    </row>
    <row r="352" spans="1:21" x14ac:dyDescent="0.3">
      <c r="A352" s="25">
        <v>350</v>
      </c>
      <c r="B352" s="13" t="s">
        <v>4</v>
      </c>
      <c r="C352" s="13">
        <v>1</v>
      </c>
      <c r="D352" s="13" t="s">
        <v>237</v>
      </c>
      <c r="E352" s="13" t="s">
        <v>32</v>
      </c>
      <c r="F352" s="13" t="s">
        <v>29</v>
      </c>
      <c r="G352" s="13">
        <v>8.75</v>
      </c>
      <c r="H352" s="26" t="s">
        <v>54</v>
      </c>
      <c r="I352" s="26" t="s">
        <v>54</v>
      </c>
      <c r="J352" s="13">
        <v>10</v>
      </c>
      <c r="K352" s="13">
        <v>1998</v>
      </c>
      <c r="L352" s="13" t="s">
        <v>33</v>
      </c>
      <c r="M352" s="13">
        <v>26</v>
      </c>
      <c r="N352" s="13">
        <v>0.4</v>
      </c>
      <c r="O352" s="13">
        <v>10.4</v>
      </c>
      <c r="P352" s="13" t="s">
        <v>54</v>
      </c>
      <c r="Q352" s="13" t="s">
        <v>54</v>
      </c>
      <c r="R352" s="13" t="s">
        <v>54</v>
      </c>
      <c r="S352" s="13">
        <v>8.3323353293413174</v>
      </c>
      <c r="T352" s="13">
        <f>IFERROR(VLOOKUP(B622,[1]!users_table[#All],4),"NA")</f>
        <v>8.4223826714801451</v>
      </c>
      <c r="U352" s="47" t="s">
        <v>1036</v>
      </c>
    </row>
    <row r="353" spans="1:21" x14ac:dyDescent="0.3">
      <c r="A353" s="25">
        <v>351</v>
      </c>
      <c r="B353" s="13" t="s">
        <v>2</v>
      </c>
      <c r="C353" s="13">
        <v>5</v>
      </c>
      <c r="D353" s="13" t="s">
        <v>238</v>
      </c>
      <c r="E353" s="13" t="s">
        <v>168</v>
      </c>
      <c r="F353" s="13" t="s">
        <v>29</v>
      </c>
      <c r="G353" s="13">
        <v>8.3800000000000008</v>
      </c>
      <c r="H353" s="26">
        <v>43101</v>
      </c>
      <c r="I353" s="26">
        <v>43101</v>
      </c>
      <c r="J353" s="13">
        <v>8</v>
      </c>
      <c r="K353" s="13">
        <v>2001</v>
      </c>
      <c r="L353" s="13" t="s">
        <v>39</v>
      </c>
      <c r="M353" s="13">
        <v>1</v>
      </c>
      <c r="N353" s="13">
        <v>1.9197222222222221</v>
      </c>
      <c r="O353" s="13">
        <v>1.9197222222222221</v>
      </c>
      <c r="P353" s="13">
        <v>1</v>
      </c>
      <c r="Q353" s="13">
        <v>1.9197222222222221</v>
      </c>
      <c r="R353" s="13">
        <v>1</v>
      </c>
      <c r="S353" s="13">
        <v>5.9165186500888103</v>
      </c>
      <c r="T353" s="13">
        <f>IFERROR(VLOOKUP(B96,[1]!users_table[#All],4),"NA")</f>
        <v>8.4223826714801451</v>
      </c>
      <c r="U353" s="47" t="s">
        <v>65</v>
      </c>
    </row>
    <row r="354" spans="1:21" x14ac:dyDescent="0.3">
      <c r="A354" s="25">
        <v>352</v>
      </c>
      <c r="B354" s="13" t="s">
        <v>2</v>
      </c>
      <c r="C354" s="13">
        <v>5</v>
      </c>
      <c r="D354" s="13" t="s">
        <v>238</v>
      </c>
      <c r="E354" s="13" t="s">
        <v>168</v>
      </c>
      <c r="F354" s="13" t="s">
        <v>29</v>
      </c>
      <c r="G354" s="13">
        <v>8.3800000000000008</v>
      </c>
      <c r="H354" s="26">
        <v>43101</v>
      </c>
      <c r="I354" s="26">
        <v>43101</v>
      </c>
      <c r="J354" s="13">
        <v>8</v>
      </c>
      <c r="K354" s="13">
        <v>2001</v>
      </c>
      <c r="L354" s="13" t="s">
        <v>39</v>
      </c>
      <c r="M354" s="13">
        <v>1</v>
      </c>
      <c r="N354" s="13">
        <v>1.9197222222222221</v>
      </c>
      <c r="O354" s="13">
        <v>1.9197222222222221</v>
      </c>
      <c r="P354" s="13">
        <v>1</v>
      </c>
      <c r="Q354" s="13">
        <v>1.9197222222222221</v>
      </c>
      <c r="R354" s="13">
        <v>1</v>
      </c>
      <c r="S354" s="13">
        <v>5.9165186500888103</v>
      </c>
      <c r="T354" s="13">
        <f>IFERROR(VLOOKUP(B96,[1]!users_table[#All],4),"NA")</f>
        <v>8.4223826714801451</v>
      </c>
      <c r="U354" s="47" t="s">
        <v>1019</v>
      </c>
    </row>
    <row r="355" spans="1:21" x14ac:dyDescent="0.3">
      <c r="A355" s="25">
        <v>353</v>
      </c>
      <c r="B355" s="13" t="s">
        <v>2</v>
      </c>
      <c r="C355" s="13">
        <v>5</v>
      </c>
      <c r="D355" s="13" t="s">
        <v>238</v>
      </c>
      <c r="E355" s="13" t="s">
        <v>168</v>
      </c>
      <c r="F355" s="13" t="s">
        <v>29</v>
      </c>
      <c r="G355" s="13">
        <v>8.3800000000000008</v>
      </c>
      <c r="H355" s="26">
        <v>43101</v>
      </c>
      <c r="I355" s="26">
        <v>43101</v>
      </c>
      <c r="J355" s="13">
        <v>8</v>
      </c>
      <c r="K355" s="13">
        <v>2001</v>
      </c>
      <c r="L355" s="13" t="s">
        <v>39</v>
      </c>
      <c r="M355" s="13">
        <v>1</v>
      </c>
      <c r="N355" s="13">
        <v>1.9197222222222221</v>
      </c>
      <c r="O355" s="13">
        <v>1.9197222222222221</v>
      </c>
      <c r="P355" s="13">
        <v>1</v>
      </c>
      <c r="Q355" s="13">
        <v>1.9197222222222221</v>
      </c>
      <c r="R355" s="13">
        <v>1</v>
      </c>
      <c r="S355" s="13">
        <v>5.9165186500888103</v>
      </c>
      <c r="T355" s="13">
        <f>IFERROR(VLOOKUP(B96,[1]!users_table[#All],4),"NA")</f>
        <v>8.4223826714801451</v>
      </c>
      <c r="U355" s="47" t="s">
        <v>62</v>
      </c>
    </row>
    <row r="356" spans="1:21" x14ac:dyDescent="0.3">
      <c r="A356" s="25">
        <v>354</v>
      </c>
      <c r="B356" s="13" t="s">
        <v>2</v>
      </c>
      <c r="C356" s="13">
        <v>5</v>
      </c>
      <c r="D356" s="13" t="s">
        <v>238</v>
      </c>
      <c r="E356" s="13" t="s">
        <v>168</v>
      </c>
      <c r="F356" s="13" t="s">
        <v>29</v>
      </c>
      <c r="G356" s="13">
        <v>8.3800000000000008</v>
      </c>
      <c r="H356" s="26">
        <v>43101</v>
      </c>
      <c r="I356" s="26">
        <v>43101</v>
      </c>
      <c r="J356" s="13">
        <v>8</v>
      </c>
      <c r="K356" s="13">
        <v>2001</v>
      </c>
      <c r="L356" s="13" t="s">
        <v>39</v>
      </c>
      <c r="M356" s="13">
        <v>1</v>
      </c>
      <c r="N356" s="13">
        <v>1.9197222222222221</v>
      </c>
      <c r="O356" s="13">
        <v>1.9197222222222221</v>
      </c>
      <c r="P356" s="13">
        <v>1</v>
      </c>
      <c r="Q356" s="13">
        <v>1.9197222222222221</v>
      </c>
      <c r="R356" s="13">
        <v>1</v>
      </c>
      <c r="S356" s="13">
        <v>5.9165186500888103</v>
      </c>
      <c r="T356" s="13">
        <f>IFERROR(VLOOKUP(B96,[1]!users_table[#All],4),"NA")</f>
        <v>8.4223826714801451</v>
      </c>
      <c r="U356" s="47" t="s">
        <v>1036</v>
      </c>
    </row>
    <row r="357" spans="1:21" x14ac:dyDescent="0.3">
      <c r="A357" s="25">
        <v>355</v>
      </c>
      <c r="B357" s="13" t="s">
        <v>2</v>
      </c>
      <c r="C357" s="13">
        <v>61</v>
      </c>
      <c r="D357" s="13" t="s">
        <v>239</v>
      </c>
      <c r="E357" s="13" t="s">
        <v>32</v>
      </c>
      <c r="F357" s="13" t="s">
        <v>37</v>
      </c>
      <c r="G357" s="13">
        <v>7.17</v>
      </c>
      <c r="H357" s="26">
        <v>44352</v>
      </c>
      <c r="I357" s="26">
        <v>44359</v>
      </c>
      <c r="J357" s="13">
        <v>4</v>
      </c>
      <c r="K357" s="13">
        <v>2003</v>
      </c>
      <c r="L357" s="13" t="s">
        <v>33</v>
      </c>
      <c r="M357" s="13">
        <v>26</v>
      </c>
      <c r="N357" s="13">
        <v>0.38333333333333341</v>
      </c>
      <c r="O357" s="13">
        <v>9.9666666666666668</v>
      </c>
      <c r="P357" s="13">
        <v>8</v>
      </c>
      <c r="Q357" s="13">
        <v>1.2458333333333329</v>
      </c>
      <c r="R357" s="13">
        <v>3.25</v>
      </c>
      <c r="S357" s="13">
        <v>5.9165186500888103</v>
      </c>
      <c r="T357" s="13">
        <f>IFERROR(VLOOKUP(B97,[1]!users_table[#All],4),"NA")</f>
        <v>8.4223826714801451</v>
      </c>
      <c r="U357" s="47" t="s">
        <v>65</v>
      </c>
    </row>
    <row r="358" spans="1:21" x14ac:dyDescent="0.3">
      <c r="A358" s="25">
        <v>356</v>
      </c>
      <c r="B358" s="13" t="s">
        <v>2</v>
      </c>
      <c r="C358" s="13">
        <v>61</v>
      </c>
      <c r="D358" s="13" t="s">
        <v>239</v>
      </c>
      <c r="E358" s="13" t="s">
        <v>32</v>
      </c>
      <c r="F358" s="13" t="s">
        <v>37</v>
      </c>
      <c r="G358" s="13">
        <v>7.17</v>
      </c>
      <c r="H358" s="26">
        <v>44352</v>
      </c>
      <c r="I358" s="26">
        <v>44359</v>
      </c>
      <c r="J358" s="13">
        <v>4</v>
      </c>
      <c r="K358" s="13">
        <v>2003</v>
      </c>
      <c r="L358" s="13" t="s">
        <v>33</v>
      </c>
      <c r="M358" s="13">
        <v>26</v>
      </c>
      <c r="N358" s="13">
        <v>0.38333333333333341</v>
      </c>
      <c r="O358" s="13">
        <v>9.9666666666666668</v>
      </c>
      <c r="P358" s="13">
        <v>8</v>
      </c>
      <c r="Q358" s="13">
        <v>1.2458333333333329</v>
      </c>
      <c r="R358" s="13">
        <v>3.25</v>
      </c>
      <c r="S358" s="13">
        <v>5.9165186500888103</v>
      </c>
      <c r="T358" s="7">
        <f>IFERROR(VLOOKUP(B97,[1]!users_table[#All],4),"NA")</f>
        <v>8.4223826714801451</v>
      </c>
      <c r="U358" s="47" t="s">
        <v>64</v>
      </c>
    </row>
    <row r="359" spans="1:21" x14ac:dyDescent="0.3">
      <c r="A359" s="25">
        <v>357</v>
      </c>
      <c r="B359" s="13" t="s">
        <v>2</v>
      </c>
      <c r="C359" s="13">
        <v>61</v>
      </c>
      <c r="D359" s="13" t="s">
        <v>239</v>
      </c>
      <c r="E359" s="13" t="s">
        <v>32</v>
      </c>
      <c r="F359" s="13" t="s">
        <v>37</v>
      </c>
      <c r="G359" s="13">
        <v>7.17</v>
      </c>
      <c r="H359" s="26">
        <v>44352</v>
      </c>
      <c r="I359" s="26">
        <v>44359</v>
      </c>
      <c r="J359" s="13">
        <v>4</v>
      </c>
      <c r="K359" s="13">
        <v>2003</v>
      </c>
      <c r="L359" s="13" t="s">
        <v>33</v>
      </c>
      <c r="M359" s="13">
        <v>26</v>
      </c>
      <c r="N359" s="13">
        <v>0.38333333333333341</v>
      </c>
      <c r="O359" s="13">
        <v>9.9666666666666668</v>
      </c>
      <c r="P359" s="13">
        <v>8</v>
      </c>
      <c r="Q359" s="13">
        <v>1.2458333333333329</v>
      </c>
      <c r="R359" s="13">
        <v>3.25</v>
      </c>
      <c r="S359" s="13">
        <v>5.9165186500888103</v>
      </c>
      <c r="T359" s="13">
        <f>IFERROR(VLOOKUP(B97,[1]!users_table[#All],4),"NA")</f>
        <v>8.4223826714801451</v>
      </c>
      <c r="U359" s="47" t="s">
        <v>60</v>
      </c>
    </row>
    <row r="360" spans="1:21" x14ac:dyDescent="0.3">
      <c r="A360" s="25">
        <v>358</v>
      </c>
      <c r="B360" s="13" t="s">
        <v>2</v>
      </c>
      <c r="C360" s="13">
        <v>61</v>
      </c>
      <c r="D360" s="13" t="s">
        <v>239</v>
      </c>
      <c r="E360" s="13" t="s">
        <v>32</v>
      </c>
      <c r="F360" s="13" t="s">
        <v>37</v>
      </c>
      <c r="G360" s="13">
        <v>7.17</v>
      </c>
      <c r="H360" s="26">
        <v>44352</v>
      </c>
      <c r="I360" s="26">
        <v>44359</v>
      </c>
      <c r="J360" s="13">
        <v>4</v>
      </c>
      <c r="K360" s="13">
        <v>2003</v>
      </c>
      <c r="L360" s="13" t="s">
        <v>33</v>
      </c>
      <c r="M360" s="13">
        <v>26</v>
      </c>
      <c r="N360" s="13">
        <v>0.38333333333333341</v>
      </c>
      <c r="O360" s="13">
        <v>9.9666666666666668</v>
      </c>
      <c r="P360" s="13">
        <v>8</v>
      </c>
      <c r="Q360" s="13">
        <v>1.2458333333333329</v>
      </c>
      <c r="R360" s="13">
        <v>3.25</v>
      </c>
      <c r="S360" s="13">
        <v>5.9165186500888103</v>
      </c>
      <c r="T360" s="7">
        <f>IFERROR(VLOOKUP(B97,[1]!users_table[#All],4),"NA")</f>
        <v>8.4223826714801451</v>
      </c>
      <c r="U360" s="47" t="s">
        <v>75</v>
      </c>
    </row>
    <row r="361" spans="1:21" x14ac:dyDescent="0.3">
      <c r="A361" s="25">
        <v>359</v>
      </c>
      <c r="B361" s="13" t="s">
        <v>2</v>
      </c>
      <c r="C361" s="13">
        <v>61</v>
      </c>
      <c r="D361" s="13" t="s">
        <v>239</v>
      </c>
      <c r="E361" s="13" t="s">
        <v>32</v>
      </c>
      <c r="F361" s="13" t="s">
        <v>37</v>
      </c>
      <c r="G361" s="13">
        <v>7.17</v>
      </c>
      <c r="H361" s="26">
        <v>44352</v>
      </c>
      <c r="I361" s="26">
        <v>44359</v>
      </c>
      <c r="J361" s="13">
        <v>4</v>
      </c>
      <c r="K361" s="13">
        <v>2003</v>
      </c>
      <c r="L361" s="13" t="s">
        <v>33</v>
      </c>
      <c r="M361" s="13">
        <v>26</v>
      </c>
      <c r="N361" s="13">
        <v>0.38333333333333341</v>
      </c>
      <c r="O361" s="13">
        <v>9.9666666666666668</v>
      </c>
      <c r="P361" s="13">
        <v>8</v>
      </c>
      <c r="Q361" s="13">
        <v>1.2458333333333329</v>
      </c>
      <c r="R361" s="13">
        <v>3.25</v>
      </c>
      <c r="S361" s="13">
        <v>5.9165186500888103</v>
      </c>
      <c r="T361" s="13">
        <f>IFERROR(VLOOKUP(B97,[1]!users_table[#All],4),"NA")</f>
        <v>8.4223826714801451</v>
      </c>
      <c r="U361" s="47" t="s">
        <v>70</v>
      </c>
    </row>
    <row r="362" spans="1:21" x14ac:dyDescent="0.3">
      <c r="A362" s="25">
        <v>360</v>
      </c>
      <c r="B362" s="13" t="s">
        <v>2</v>
      </c>
      <c r="C362" s="13">
        <v>61</v>
      </c>
      <c r="D362" s="13" t="s">
        <v>239</v>
      </c>
      <c r="E362" s="13" t="s">
        <v>32</v>
      </c>
      <c r="F362" s="13" t="s">
        <v>37</v>
      </c>
      <c r="G362" s="13">
        <v>7.17</v>
      </c>
      <c r="H362" s="26">
        <v>44352</v>
      </c>
      <c r="I362" s="26">
        <v>44359</v>
      </c>
      <c r="J362" s="13">
        <v>4</v>
      </c>
      <c r="K362" s="13">
        <v>2003</v>
      </c>
      <c r="L362" s="13" t="s">
        <v>33</v>
      </c>
      <c r="M362" s="13">
        <v>26</v>
      </c>
      <c r="N362" s="13">
        <v>0.38333333333333341</v>
      </c>
      <c r="O362" s="13">
        <v>9.9666666666666668</v>
      </c>
      <c r="P362" s="13">
        <v>8</v>
      </c>
      <c r="Q362" s="13">
        <v>1.2458333333333329</v>
      </c>
      <c r="R362" s="13">
        <v>3.25</v>
      </c>
      <c r="S362" s="13">
        <v>5.9165186500888103</v>
      </c>
      <c r="T362" s="13">
        <f>IFERROR(VLOOKUP(B97,[1]!users_table[#All],4),"NA")</f>
        <v>8.4223826714801451</v>
      </c>
      <c r="U362" s="47" t="s">
        <v>76</v>
      </c>
    </row>
    <row r="363" spans="1:21" x14ac:dyDescent="0.3">
      <c r="A363" s="25">
        <v>361</v>
      </c>
      <c r="B363" s="13" t="s">
        <v>2</v>
      </c>
      <c r="C363" s="13">
        <v>233</v>
      </c>
      <c r="D363" s="13" t="s">
        <v>240</v>
      </c>
      <c r="E363" s="13" t="s">
        <v>32</v>
      </c>
      <c r="F363" s="13" t="s">
        <v>37</v>
      </c>
      <c r="G363" s="13">
        <v>7.66</v>
      </c>
      <c r="H363" s="26">
        <v>43709</v>
      </c>
      <c r="I363" s="26">
        <v>43827</v>
      </c>
      <c r="J363" s="13">
        <v>5</v>
      </c>
      <c r="K363" s="13">
        <v>2000</v>
      </c>
      <c r="L363" s="13" t="s">
        <v>33</v>
      </c>
      <c r="M363" s="13">
        <v>78</v>
      </c>
      <c r="N363" s="13">
        <v>0.41666666666666669</v>
      </c>
      <c r="O363" s="13">
        <v>32.5</v>
      </c>
      <c r="P363" s="13">
        <v>119</v>
      </c>
      <c r="Q363" s="13">
        <v>0.27310924369747902</v>
      </c>
      <c r="R363" s="13">
        <v>0.65546218487394958</v>
      </c>
      <c r="S363" s="13">
        <v>5.9165186500888103</v>
      </c>
      <c r="T363" s="7">
        <f>IFERROR(VLOOKUP(B98,[1]!users_table[#All],4),"NA")</f>
        <v>8.4223826714801451</v>
      </c>
      <c r="U363" s="47" t="s">
        <v>1037</v>
      </c>
    </row>
    <row r="364" spans="1:21" x14ac:dyDescent="0.3">
      <c r="A364" s="25">
        <v>362</v>
      </c>
      <c r="B364" s="13" t="s">
        <v>2</v>
      </c>
      <c r="C364" s="13">
        <v>233</v>
      </c>
      <c r="D364" s="13" t="s">
        <v>240</v>
      </c>
      <c r="E364" s="13" t="s">
        <v>32</v>
      </c>
      <c r="F364" s="13" t="s">
        <v>37</v>
      </c>
      <c r="G364" s="13">
        <v>7.66</v>
      </c>
      <c r="H364" s="26">
        <v>43709</v>
      </c>
      <c r="I364" s="26">
        <v>43827</v>
      </c>
      <c r="J364" s="13">
        <v>5</v>
      </c>
      <c r="K364" s="13">
        <v>2000</v>
      </c>
      <c r="L364" s="13" t="s">
        <v>33</v>
      </c>
      <c r="M364" s="13">
        <v>78</v>
      </c>
      <c r="N364" s="13">
        <v>0.41666666666666669</v>
      </c>
      <c r="O364" s="13">
        <v>32.5</v>
      </c>
      <c r="P364" s="13">
        <v>119</v>
      </c>
      <c r="Q364" s="13">
        <v>0.27310924369747902</v>
      </c>
      <c r="R364" s="13">
        <v>0.65546218487394958</v>
      </c>
      <c r="S364" s="13">
        <v>5.9165186500888103</v>
      </c>
      <c r="T364" s="7">
        <f>IFERROR(VLOOKUP(B98,[1]!users_table[#All],4),"NA")</f>
        <v>8.4223826714801451</v>
      </c>
      <c r="U364" s="47" t="s">
        <v>64</v>
      </c>
    </row>
    <row r="365" spans="1:21" x14ac:dyDescent="0.3">
      <c r="A365" s="25">
        <v>363</v>
      </c>
      <c r="B365" s="13" t="s">
        <v>2</v>
      </c>
      <c r="C365" s="13">
        <v>233</v>
      </c>
      <c r="D365" s="13" t="s">
        <v>240</v>
      </c>
      <c r="E365" s="13" t="s">
        <v>32</v>
      </c>
      <c r="F365" s="13" t="s">
        <v>37</v>
      </c>
      <c r="G365" s="13">
        <v>7.66</v>
      </c>
      <c r="H365" s="26">
        <v>43709</v>
      </c>
      <c r="I365" s="26">
        <v>43827</v>
      </c>
      <c r="J365" s="13">
        <v>5</v>
      </c>
      <c r="K365" s="13">
        <v>2000</v>
      </c>
      <c r="L365" s="13" t="s">
        <v>33</v>
      </c>
      <c r="M365" s="13">
        <v>78</v>
      </c>
      <c r="N365" s="13">
        <v>0.41666666666666669</v>
      </c>
      <c r="O365" s="13">
        <v>32.5</v>
      </c>
      <c r="P365" s="13">
        <v>119</v>
      </c>
      <c r="Q365" s="13">
        <v>0.27310924369747902</v>
      </c>
      <c r="R365" s="13">
        <v>0.65546218487394958</v>
      </c>
      <c r="S365" s="13">
        <v>5.9165186500888103</v>
      </c>
      <c r="T365" s="13">
        <f>IFERROR(VLOOKUP(B98,[1]!users_table[#All],4),"NA")</f>
        <v>8.4223826714801451</v>
      </c>
      <c r="U365" s="47" t="s">
        <v>62</v>
      </c>
    </row>
    <row r="366" spans="1:21" x14ac:dyDescent="0.3">
      <c r="A366" s="25">
        <v>364</v>
      </c>
      <c r="B366" s="13" t="s">
        <v>2</v>
      </c>
      <c r="C366" s="13">
        <v>233</v>
      </c>
      <c r="D366" s="13" t="s">
        <v>240</v>
      </c>
      <c r="E366" s="13" t="s">
        <v>32</v>
      </c>
      <c r="F366" s="13" t="s">
        <v>37</v>
      </c>
      <c r="G366" s="13">
        <v>7.66</v>
      </c>
      <c r="H366" s="26">
        <v>43709</v>
      </c>
      <c r="I366" s="26">
        <v>43827</v>
      </c>
      <c r="J366" s="13">
        <v>5</v>
      </c>
      <c r="K366" s="13">
        <v>2000</v>
      </c>
      <c r="L366" s="13" t="s">
        <v>33</v>
      </c>
      <c r="M366" s="13">
        <v>78</v>
      </c>
      <c r="N366" s="13">
        <v>0.41666666666666669</v>
      </c>
      <c r="O366" s="13">
        <v>32.5</v>
      </c>
      <c r="P366" s="13">
        <v>119</v>
      </c>
      <c r="Q366" s="13">
        <v>0.27310924369747902</v>
      </c>
      <c r="R366" s="13">
        <v>0.65546218487394958</v>
      </c>
      <c r="S366" s="13">
        <v>5.9165186500888103</v>
      </c>
      <c r="T366" s="13">
        <f>IFERROR(VLOOKUP(B98,[1]!users_table[#All],4),"NA")</f>
        <v>8.4223826714801451</v>
      </c>
      <c r="U366" s="47" t="s">
        <v>76</v>
      </c>
    </row>
    <row r="367" spans="1:21" x14ac:dyDescent="0.3">
      <c r="A367" s="25">
        <v>365</v>
      </c>
      <c r="B367" s="13" t="s">
        <v>2</v>
      </c>
      <c r="C367" s="13">
        <v>38656</v>
      </c>
      <c r="D367" s="13" t="s">
        <v>241</v>
      </c>
      <c r="E367" s="13" t="s">
        <v>32</v>
      </c>
      <c r="F367" s="13" t="s">
        <v>37</v>
      </c>
      <c r="G367" s="13">
        <v>7.23</v>
      </c>
      <c r="H367" s="26">
        <v>44138</v>
      </c>
      <c r="I367" s="26">
        <v>44144</v>
      </c>
      <c r="J367" s="13">
        <v>6</v>
      </c>
      <c r="K367" s="13">
        <v>2020</v>
      </c>
      <c r="L367" s="13" t="s">
        <v>30</v>
      </c>
      <c r="M367" s="13">
        <v>11</v>
      </c>
      <c r="N367" s="13">
        <v>0.43333333333333329</v>
      </c>
      <c r="O367" s="13">
        <v>4.7666666666666666</v>
      </c>
      <c r="P367" s="13">
        <v>7</v>
      </c>
      <c r="Q367" s="13">
        <v>0.68095238095238098</v>
      </c>
      <c r="R367" s="13">
        <v>1.571428571428571</v>
      </c>
      <c r="S367" s="13">
        <v>5.9165186500888103</v>
      </c>
      <c r="T367" s="13">
        <f>IFERROR(VLOOKUP(B99,[1]!users_table[#All],4),"NA")</f>
        <v>8.4223826714801451</v>
      </c>
      <c r="U367" s="47" t="s">
        <v>65</v>
      </c>
    </row>
    <row r="368" spans="1:21" x14ac:dyDescent="0.3">
      <c r="A368" s="25">
        <v>366</v>
      </c>
      <c r="B368" s="13" t="s">
        <v>2</v>
      </c>
      <c r="C368" s="13">
        <v>38656</v>
      </c>
      <c r="D368" s="13" t="s">
        <v>241</v>
      </c>
      <c r="E368" s="13" t="s">
        <v>32</v>
      </c>
      <c r="F368" s="13" t="s">
        <v>37</v>
      </c>
      <c r="G368" s="13">
        <v>7.23</v>
      </c>
      <c r="H368" s="26">
        <v>44138</v>
      </c>
      <c r="I368" s="26">
        <v>44144</v>
      </c>
      <c r="J368" s="13">
        <v>6</v>
      </c>
      <c r="K368" s="13">
        <v>2020</v>
      </c>
      <c r="L368" s="13" t="s">
        <v>30</v>
      </c>
      <c r="M368" s="13">
        <v>11</v>
      </c>
      <c r="N368" s="13">
        <v>0.43333333333333329</v>
      </c>
      <c r="O368" s="13">
        <v>4.7666666666666666</v>
      </c>
      <c r="P368" s="13">
        <v>7</v>
      </c>
      <c r="Q368" s="13">
        <v>0.68095238095238098</v>
      </c>
      <c r="R368" s="13">
        <v>1.571428571428571</v>
      </c>
      <c r="S368" s="13">
        <v>5.9165186500888103</v>
      </c>
      <c r="T368" s="13">
        <f>IFERROR(VLOOKUP(B99,[1]!users_table[#All],4),"NA")</f>
        <v>8.4223826714801451</v>
      </c>
      <c r="U368" s="47" t="s">
        <v>1038</v>
      </c>
    </row>
    <row r="369" spans="1:21" x14ac:dyDescent="0.3">
      <c r="A369" s="25">
        <v>367</v>
      </c>
      <c r="B369" s="13" t="s">
        <v>2</v>
      </c>
      <c r="C369" s="13">
        <v>38656</v>
      </c>
      <c r="D369" s="13" t="s">
        <v>241</v>
      </c>
      <c r="E369" s="13" t="s">
        <v>32</v>
      </c>
      <c r="F369" s="13" t="s">
        <v>37</v>
      </c>
      <c r="G369" s="13">
        <v>7.23</v>
      </c>
      <c r="H369" s="26">
        <v>44138</v>
      </c>
      <c r="I369" s="26">
        <v>44144</v>
      </c>
      <c r="J369" s="13">
        <v>6</v>
      </c>
      <c r="K369" s="13">
        <v>2020</v>
      </c>
      <c r="L369" s="13" t="s">
        <v>30</v>
      </c>
      <c r="M369" s="13">
        <v>11</v>
      </c>
      <c r="N369" s="13">
        <v>0.43333333333333329</v>
      </c>
      <c r="O369" s="13">
        <v>4.7666666666666666</v>
      </c>
      <c r="P369" s="13">
        <v>7</v>
      </c>
      <c r="Q369" s="13">
        <v>0.68095238095238098</v>
      </c>
      <c r="R369" s="13">
        <v>1.571428571428571</v>
      </c>
      <c r="S369" s="13">
        <v>5.9165186500888103</v>
      </c>
      <c r="T369" s="13">
        <f>IFERROR(VLOOKUP(B99,[1]!users_table[#All],4),"NA")</f>
        <v>8.4223826714801451</v>
      </c>
      <c r="U369" s="47" t="s">
        <v>61</v>
      </c>
    </row>
    <row r="370" spans="1:21" x14ac:dyDescent="0.3">
      <c r="A370" s="25">
        <v>368</v>
      </c>
      <c r="B370" s="13" t="s">
        <v>2</v>
      </c>
      <c r="C370" s="13">
        <v>38656</v>
      </c>
      <c r="D370" s="13" t="s">
        <v>241</v>
      </c>
      <c r="E370" s="13" t="s">
        <v>32</v>
      </c>
      <c r="F370" s="13" t="s">
        <v>37</v>
      </c>
      <c r="G370" s="13">
        <v>7.23</v>
      </c>
      <c r="H370" s="26">
        <v>44138</v>
      </c>
      <c r="I370" s="26">
        <v>44144</v>
      </c>
      <c r="J370" s="13">
        <v>6</v>
      </c>
      <c r="K370" s="13">
        <v>2020</v>
      </c>
      <c r="L370" s="13" t="s">
        <v>30</v>
      </c>
      <c r="M370" s="13">
        <v>11</v>
      </c>
      <c r="N370" s="13">
        <v>0.43333333333333329</v>
      </c>
      <c r="O370" s="13">
        <v>4.7666666666666666</v>
      </c>
      <c r="P370" s="13">
        <v>7</v>
      </c>
      <c r="Q370" s="13">
        <v>0.68095238095238098</v>
      </c>
      <c r="R370" s="13">
        <v>1.571428571428571</v>
      </c>
      <c r="S370" s="13">
        <v>5.9165186500888103</v>
      </c>
      <c r="T370" s="13">
        <f>IFERROR(VLOOKUP(B99,[1]!users_table[#All],4),"NA")</f>
        <v>8.4223826714801451</v>
      </c>
      <c r="U370" s="47" t="s">
        <v>62</v>
      </c>
    </row>
    <row r="371" spans="1:21" x14ac:dyDescent="0.3">
      <c r="A371" s="25">
        <v>369</v>
      </c>
      <c r="B371" s="13" t="s">
        <v>2</v>
      </c>
      <c r="C371" s="13">
        <v>38656</v>
      </c>
      <c r="D371" s="13" t="s">
        <v>241</v>
      </c>
      <c r="E371" s="13" t="s">
        <v>32</v>
      </c>
      <c r="F371" s="13" t="s">
        <v>37</v>
      </c>
      <c r="G371" s="13">
        <v>7.23</v>
      </c>
      <c r="H371" s="26">
        <v>44138</v>
      </c>
      <c r="I371" s="26">
        <v>44144</v>
      </c>
      <c r="J371" s="13">
        <v>6</v>
      </c>
      <c r="K371" s="13">
        <v>2020</v>
      </c>
      <c r="L371" s="13" t="s">
        <v>30</v>
      </c>
      <c r="M371" s="13">
        <v>11</v>
      </c>
      <c r="N371" s="13">
        <v>0.43333333333333329</v>
      </c>
      <c r="O371" s="13">
        <v>4.7666666666666666</v>
      </c>
      <c r="P371" s="13">
        <v>7</v>
      </c>
      <c r="Q371" s="13">
        <v>0.68095238095238098</v>
      </c>
      <c r="R371" s="13">
        <v>1.571428571428571</v>
      </c>
      <c r="S371" s="13">
        <v>5.9165186500888103</v>
      </c>
      <c r="T371" s="7">
        <f>IFERROR(VLOOKUP(B99,[1]!users_table[#All],4),"NA")</f>
        <v>8.4223826714801451</v>
      </c>
      <c r="U371" s="47" t="s">
        <v>68</v>
      </c>
    </row>
    <row r="372" spans="1:21" x14ac:dyDescent="0.3">
      <c r="A372" s="25">
        <v>370</v>
      </c>
      <c r="B372" s="13" t="s">
        <v>2</v>
      </c>
      <c r="C372" s="13">
        <v>38656</v>
      </c>
      <c r="D372" s="13" t="s">
        <v>241</v>
      </c>
      <c r="E372" s="13" t="s">
        <v>32</v>
      </c>
      <c r="F372" s="13" t="s">
        <v>37</v>
      </c>
      <c r="G372" s="13">
        <v>7.23</v>
      </c>
      <c r="H372" s="26">
        <v>44138</v>
      </c>
      <c r="I372" s="26">
        <v>44144</v>
      </c>
      <c r="J372" s="13">
        <v>6</v>
      </c>
      <c r="K372" s="13">
        <v>2020</v>
      </c>
      <c r="L372" s="13" t="s">
        <v>30</v>
      </c>
      <c r="M372" s="13">
        <v>11</v>
      </c>
      <c r="N372" s="13">
        <v>0.43333333333333329</v>
      </c>
      <c r="O372" s="13">
        <v>4.7666666666666666</v>
      </c>
      <c r="P372" s="13">
        <v>7</v>
      </c>
      <c r="Q372" s="13">
        <v>0.68095238095238098</v>
      </c>
      <c r="R372" s="13">
        <v>1.571428571428571</v>
      </c>
      <c r="S372" s="13">
        <v>5.9165186500888103</v>
      </c>
      <c r="T372" s="13">
        <f>IFERROR(VLOOKUP(B99,[1]!users_table[#All],4),"NA")</f>
        <v>8.4223826714801451</v>
      </c>
      <c r="U372" s="47" t="s">
        <v>1033</v>
      </c>
    </row>
    <row r="373" spans="1:21" x14ac:dyDescent="0.3">
      <c r="A373" s="25">
        <v>371</v>
      </c>
      <c r="B373" s="13" t="s">
        <v>2</v>
      </c>
      <c r="C373" s="13">
        <v>38656</v>
      </c>
      <c r="D373" s="13" t="s">
        <v>241</v>
      </c>
      <c r="E373" s="13" t="s">
        <v>32</v>
      </c>
      <c r="F373" s="13" t="s">
        <v>37</v>
      </c>
      <c r="G373" s="13">
        <v>7.23</v>
      </c>
      <c r="H373" s="26">
        <v>44138</v>
      </c>
      <c r="I373" s="26">
        <v>44144</v>
      </c>
      <c r="J373" s="13">
        <v>6</v>
      </c>
      <c r="K373" s="13">
        <v>2020</v>
      </c>
      <c r="L373" s="13" t="s">
        <v>30</v>
      </c>
      <c r="M373" s="13">
        <v>11</v>
      </c>
      <c r="N373" s="13">
        <v>0.43333333333333329</v>
      </c>
      <c r="O373" s="13">
        <v>4.7666666666666666</v>
      </c>
      <c r="P373" s="13">
        <v>7</v>
      </c>
      <c r="Q373" s="13">
        <v>0.68095238095238098</v>
      </c>
      <c r="R373" s="13">
        <v>1.571428571428571</v>
      </c>
      <c r="S373" s="13">
        <v>5.9165186500888103</v>
      </c>
      <c r="T373" s="7">
        <f>IFERROR(VLOOKUP(B99,[1]!users_table[#All],4),"NA")</f>
        <v>8.4223826714801451</v>
      </c>
      <c r="U373" s="47" t="s">
        <v>56</v>
      </c>
    </row>
    <row r="374" spans="1:21" x14ac:dyDescent="0.3">
      <c r="A374" s="25">
        <v>372</v>
      </c>
      <c r="B374" s="13" t="s">
        <v>2</v>
      </c>
      <c r="C374" s="13">
        <v>43814</v>
      </c>
      <c r="D374" s="13" t="s">
        <v>242</v>
      </c>
      <c r="E374" s="13" t="s">
        <v>32</v>
      </c>
      <c r="F374" s="13" t="s">
        <v>154</v>
      </c>
      <c r="G374" s="13">
        <v>6.76</v>
      </c>
      <c r="H374" s="26">
        <v>44698</v>
      </c>
      <c r="I374" s="26">
        <v>44706</v>
      </c>
      <c r="J374" s="13">
        <v>4</v>
      </c>
      <c r="K374" s="13">
        <v>2021</v>
      </c>
      <c r="L374" s="13" t="s">
        <v>39</v>
      </c>
      <c r="M374" s="13">
        <v>12</v>
      </c>
      <c r="N374" s="13">
        <v>0.39444444444444438</v>
      </c>
      <c r="O374" s="13">
        <v>4.7333333333333334</v>
      </c>
      <c r="P374" s="13">
        <v>9</v>
      </c>
      <c r="Q374" s="13">
        <v>0.52592592592592591</v>
      </c>
      <c r="R374" s="13">
        <v>1.333333333333333</v>
      </c>
      <c r="S374" s="13">
        <v>5.9165186500888103</v>
      </c>
      <c r="T374" s="7">
        <f>IFERROR(VLOOKUP(B100,[1]!users_table[#All],4),"NA")</f>
        <v>8.4223826714801451</v>
      </c>
      <c r="U374" s="47" t="s">
        <v>81</v>
      </c>
    </row>
    <row r="375" spans="1:21" x14ac:dyDescent="0.3">
      <c r="A375" s="25">
        <v>373</v>
      </c>
      <c r="B375" s="13" t="s">
        <v>2</v>
      </c>
      <c r="C375" s="13">
        <v>43814</v>
      </c>
      <c r="D375" s="13" t="s">
        <v>242</v>
      </c>
      <c r="E375" s="13" t="s">
        <v>32</v>
      </c>
      <c r="F375" s="13" t="s">
        <v>154</v>
      </c>
      <c r="G375" s="13">
        <v>6.76</v>
      </c>
      <c r="H375" s="26">
        <v>44698</v>
      </c>
      <c r="I375" s="26">
        <v>44706</v>
      </c>
      <c r="J375" s="13">
        <v>4</v>
      </c>
      <c r="K375" s="13">
        <v>2021</v>
      </c>
      <c r="L375" s="13" t="s">
        <v>39</v>
      </c>
      <c r="M375" s="13">
        <v>12</v>
      </c>
      <c r="N375" s="13">
        <v>0.39444444444444438</v>
      </c>
      <c r="O375" s="13">
        <v>4.7333333333333334</v>
      </c>
      <c r="P375" s="13">
        <v>9</v>
      </c>
      <c r="Q375" s="13">
        <v>0.52592592592592591</v>
      </c>
      <c r="R375" s="13">
        <v>1.333333333333333</v>
      </c>
      <c r="S375" s="13">
        <v>5.9165186500888103</v>
      </c>
      <c r="T375" s="13">
        <f>IFERROR(VLOOKUP(B100,[1]!users_table[#All],4),"NA")</f>
        <v>8.4223826714801451</v>
      </c>
      <c r="U375" s="47" t="s">
        <v>1038</v>
      </c>
    </row>
    <row r="376" spans="1:21" x14ac:dyDescent="0.3">
      <c r="A376" s="25">
        <v>374</v>
      </c>
      <c r="B376" s="13" t="s">
        <v>2</v>
      </c>
      <c r="C376" s="13">
        <v>43814</v>
      </c>
      <c r="D376" s="13" t="s">
        <v>242</v>
      </c>
      <c r="E376" s="13" t="s">
        <v>32</v>
      </c>
      <c r="F376" s="13" t="s">
        <v>154</v>
      </c>
      <c r="G376" s="13">
        <v>6.76</v>
      </c>
      <c r="H376" s="26">
        <v>44698</v>
      </c>
      <c r="I376" s="26">
        <v>44706</v>
      </c>
      <c r="J376" s="13">
        <v>4</v>
      </c>
      <c r="K376" s="13">
        <v>2021</v>
      </c>
      <c r="L376" s="13" t="s">
        <v>39</v>
      </c>
      <c r="M376" s="13">
        <v>12</v>
      </c>
      <c r="N376" s="13">
        <v>0.39444444444444438</v>
      </c>
      <c r="O376" s="13">
        <v>4.7333333333333334</v>
      </c>
      <c r="P376" s="13">
        <v>9</v>
      </c>
      <c r="Q376" s="13">
        <v>0.52592592592592591</v>
      </c>
      <c r="R376" s="13">
        <v>1.333333333333333</v>
      </c>
      <c r="S376" s="13">
        <v>5.9165186500888103</v>
      </c>
      <c r="T376" s="13">
        <f>IFERROR(VLOOKUP(B100,[1]!users_table[#All],4),"NA")</f>
        <v>8.4223826714801451</v>
      </c>
      <c r="U376" s="47" t="s">
        <v>1035</v>
      </c>
    </row>
    <row r="377" spans="1:21" x14ac:dyDescent="0.3">
      <c r="A377" s="25">
        <v>375</v>
      </c>
      <c r="B377" s="13" t="s">
        <v>2</v>
      </c>
      <c r="C377" s="13">
        <v>43814</v>
      </c>
      <c r="D377" s="13" t="s">
        <v>242</v>
      </c>
      <c r="E377" s="13" t="s">
        <v>32</v>
      </c>
      <c r="F377" s="13" t="s">
        <v>154</v>
      </c>
      <c r="G377" s="13">
        <v>6.76</v>
      </c>
      <c r="H377" s="26">
        <v>44698</v>
      </c>
      <c r="I377" s="26">
        <v>44706</v>
      </c>
      <c r="J377" s="13">
        <v>4</v>
      </c>
      <c r="K377" s="13">
        <v>2021</v>
      </c>
      <c r="L377" s="13" t="s">
        <v>39</v>
      </c>
      <c r="M377" s="13">
        <v>12</v>
      </c>
      <c r="N377" s="13">
        <v>0.39444444444444438</v>
      </c>
      <c r="O377" s="13">
        <v>4.7333333333333334</v>
      </c>
      <c r="P377" s="13">
        <v>9</v>
      </c>
      <c r="Q377" s="13">
        <v>0.52592592592592591</v>
      </c>
      <c r="R377" s="13">
        <v>1.333333333333333</v>
      </c>
      <c r="S377" s="13">
        <v>5.9165186500888103</v>
      </c>
      <c r="T377" s="13">
        <f>IFERROR(VLOOKUP(B100,[1]!users_table[#All],4),"NA")</f>
        <v>8.4223826714801451</v>
      </c>
      <c r="U377" s="47" t="s">
        <v>1033</v>
      </c>
    </row>
    <row r="378" spans="1:21" x14ac:dyDescent="0.3">
      <c r="A378" s="25">
        <v>376</v>
      </c>
      <c r="B378" s="13" t="s">
        <v>2</v>
      </c>
      <c r="C378" s="13">
        <v>43814</v>
      </c>
      <c r="D378" s="13" t="s">
        <v>242</v>
      </c>
      <c r="E378" s="13" t="s">
        <v>32</v>
      </c>
      <c r="F378" s="13" t="s">
        <v>154</v>
      </c>
      <c r="G378" s="13">
        <v>6.76</v>
      </c>
      <c r="H378" s="26">
        <v>44698</v>
      </c>
      <c r="I378" s="26">
        <v>44706</v>
      </c>
      <c r="J378" s="13">
        <v>4</v>
      </c>
      <c r="K378" s="13">
        <v>2021</v>
      </c>
      <c r="L378" s="13" t="s">
        <v>39</v>
      </c>
      <c r="M378" s="13">
        <v>12</v>
      </c>
      <c r="N378" s="13">
        <v>0.39444444444444438</v>
      </c>
      <c r="O378" s="13">
        <v>4.7333333333333334</v>
      </c>
      <c r="P378" s="13">
        <v>9</v>
      </c>
      <c r="Q378" s="13">
        <v>0.52592592592592591</v>
      </c>
      <c r="R378" s="13">
        <v>1.333333333333333</v>
      </c>
      <c r="S378" s="13">
        <v>5.9165186500888103</v>
      </c>
      <c r="T378" s="13">
        <f>IFERROR(VLOOKUP(B100,[1]!users_table[#All],4),"NA")</f>
        <v>8.4223826714801451</v>
      </c>
      <c r="U378" s="47" t="s">
        <v>1027</v>
      </c>
    </row>
    <row r="379" spans="1:21" x14ac:dyDescent="0.3">
      <c r="A379" s="25">
        <v>377</v>
      </c>
      <c r="B379" s="13" t="s">
        <v>2</v>
      </c>
      <c r="C379" s="13">
        <v>40056</v>
      </c>
      <c r="D379" s="13" t="s">
        <v>243</v>
      </c>
      <c r="E379" s="13" t="s">
        <v>32</v>
      </c>
      <c r="F379" s="13" t="s">
        <v>29</v>
      </c>
      <c r="G379" s="13">
        <v>7.37</v>
      </c>
      <c r="H379" s="26">
        <v>44340</v>
      </c>
      <c r="I379" s="26">
        <v>44347</v>
      </c>
      <c r="J379" s="13">
        <v>7</v>
      </c>
      <c r="K379" s="13">
        <v>2020</v>
      </c>
      <c r="L379" s="13" t="s">
        <v>39</v>
      </c>
      <c r="M379" s="13">
        <v>12</v>
      </c>
      <c r="N379" s="13">
        <v>0.3972222222222222</v>
      </c>
      <c r="O379" s="13">
        <v>4.7666666666666666</v>
      </c>
      <c r="P379" s="13">
        <v>8</v>
      </c>
      <c r="Q379" s="13">
        <v>0.59583333333333333</v>
      </c>
      <c r="R379" s="13">
        <v>1.5</v>
      </c>
      <c r="S379" s="13">
        <v>5.9165186500888103</v>
      </c>
      <c r="T379" s="13">
        <f>IFERROR(VLOOKUP(B101,[1]!users_table[#All],4),"NA")</f>
        <v>8.4223826714801451</v>
      </c>
      <c r="U379" s="47" t="s">
        <v>65</v>
      </c>
    </row>
    <row r="380" spans="1:21" x14ac:dyDescent="0.3">
      <c r="A380" s="25">
        <v>378</v>
      </c>
      <c r="B380" s="13" t="s">
        <v>2</v>
      </c>
      <c r="C380" s="13">
        <v>40056</v>
      </c>
      <c r="D380" s="13" t="s">
        <v>243</v>
      </c>
      <c r="E380" s="13" t="s">
        <v>32</v>
      </c>
      <c r="F380" s="13" t="s">
        <v>29</v>
      </c>
      <c r="G380" s="13">
        <v>7.37</v>
      </c>
      <c r="H380" s="26">
        <v>44340</v>
      </c>
      <c r="I380" s="26">
        <v>44347</v>
      </c>
      <c r="J380" s="13">
        <v>7</v>
      </c>
      <c r="K380" s="13">
        <v>2020</v>
      </c>
      <c r="L380" s="13" t="s">
        <v>39</v>
      </c>
      <c r="M380" s="13">
        <v>12</v>
      </c>
      <c r="N380" s="13">
        <v>0.3972222222222222</v>
      </c>
      <c r="O380" s="13">
        <v>4.7666666666666666</v>
      </c>
      <c r="P380" s="13">
        <v>8</v>
      </c>
      <c r="Q380" s="13">
        <v>0.59583333333333333</v>
      </c>
      <c r="R380" s="13">
        <v>1.5</v>
      </c>
      <c r="S380" s="13">
        <v>5.9165186500888103</v>
      </c>
      <c r="T380" s="13">
        <f>IFERROR(VLOOKUP(B101,[1]!users_table[#All],4),"NA")</f>
        <v>8.4223826714801451</v>
      </c>
      <c r="U380" s="47" t="s">
        <v>59</v>
      </c>
    </row>
    <row r="381" spans="1:21" x14ac:dyDescent="0.3">
      <c r="A381" s="25">
        <v>379</v>
      </c>
      <c r="B381" s="13" t="s">
        <v>2</v>
      </c>
      <c r="C381" s="13">
        <v>40056</v>
      </c>
      <c r="D381" s="13" t="s">
        <v>243</v>
      </c>
      <c r="E381" s="13" t="s">
        <v>32</v>
      </c>
      <c r="F381" s="13" t="s">
        <v>29</v>
      </c>
      <c r="G381" s="13">
        <v>7.37</v>
      </c>
      <c r="H381" s="26">
        <v>44340</v>
      </c>
      <c r="I381" s="26">
        <v>44347</v>
      </c>
      <c r="J381" s="13">
        <v>7</v>
      </c>
      <c r="K381" s="13">
        <v>2020</v>
      </c>
      <c r="L381" s="13" t="s">
        <v>39</v>
      </c>
      <c r="M381" s="13">
        <v>12</v>
      </c>
      <c r="N381" s="13">
        <v>0.3972222222222222</v>
      </c>
      <c r="O381" s="13">
        <v>4.7666666666666666</v>
      </c>
      <c r="P381" s="13">
        <v>8</v>
      </c>
      <c r="Q381" s="13">
        <v>0.59583333333333333</v>
      </c>
      <c r="R381" s="13">
        <v>1.5</v>
      </c>
      <c r="S381" s="13">
        <v>5.9165186500888103</v>
      </c>
      <c r="T381" s="13">
        <f>IFERROR(VLOOKUP(B101,[1]!users_table[#All],4),"NA")</f>
        <v>8.4223826714801451</v>
      </c>
      <c r="U381" s="47" t="s">
        <v>62</v>
      </c>
    </row>
    <row r="382" spans="1:21" x14ac:dyDescent="0.3">
      <c r="A382" s="25">
        <v>380</v>
      </c>
      <c r="B382" s="13" t="s">
        <v>4</v>
      </c>
      <c r="C382" s="13">
        <v>40056</v>
      </c>
      <c r="D382" s="13" t="s">
        <v>243</v>
      </c>
      <c r="E382" s="13" t="s">
        <v>32</v>
      </c>
      <c r="F382" s="13" t="s">
        <v>29</v>
      </c>
      <c r="G382" s="13">
        <v>7.37</v>
      </c>
      <c r="H382" s="26">
        <v>44413</v>
      </c>
      <c r="I382" s="26">
        <v>44419</v>
      </c>
      <c r="J382" s="13">
        <v>9</v>
      </c>
      <c r="K382" s="13">
        <v>2020</v>
      </c>
      <c r="L382" s="13" t="s">
        <v>39</v>
      </c>
      <c r="M382" s="13">
        <v>12</v>
      </c>
      <c r="N382" s="13">
        <v>0.3972222222222222</v>
      </c>
      <c r="O382" s="13">
        <v>4.7666666666666666</v>
      </c>
      <c r="P382" s="13">
        <v>7</v>
      </c>
      <c r="Q382" s="13">
        <v>0.68095238095238098</v>
      </c>
      <c r="R382" s="13">
        <v>1.714285714285714</v>
      </c>
      <c r="S382" s="13">
        <v>8.3323353293413174</v>
      </c>
      <c r="T382" s="13" t="str">
        <f>IFERROR(VLOOKUP(B636,[1]!users_table[#All],4),"NA")</f>
        <v>NA</v>
      </c>
      <c r="U382" s="47" t="s">
        <v>65</v>
      </c>
    </row>
    <row r="383" spans="1:21" x14ac:dyDescent="0.3">
      <c r="A383" s="25">
        <v>381</v>
      </c>
      <c r="B383" s="13" t="s">
        <v>4</v>
      </c>
      <c r="C383" s="13">
        <v>40056</v>
      </c>
      <c r="D383" s="13" t="s">
        <v>243</v>
      </c>
      <c r="E383" s="13" t="s">
        <v>32</v>
      </c>
      <c r="F383" s="13" t="s">
        <v>29</v>
      </c>
      <c r="G383" s="13">
        <v>7.37</v>
      </c>
      <c r="H383" s="26">
        <v>44413</v>
      </c>
      <c r="I383" s="26">
        <v>44419</v>
      </c>
      <c r="J383" s="13">
        <v>9</v>
      </c>
      <c r="K383" s="13">
        <v>2020</v>
      </c>
      <c r="L383" s="13" t="s">
        <v>39</v>
      </c>
      <c r="M383" s="13">
        <v>12</v>
      </c>
      <c r="N383" s="13">
        <v>0.3972222222222222</v>
      </c>
      <c r="O383" s="13">
        <v>4.7666666666666666</v>
      </c>
      <c r="P383" s="13">
        <v>7</v>
      </c>
      <c r="Q383" s="13">
        <v>0.68095238095238098</v>
      </c>
      <c r="R383" s="13">
        <v>1.714285714285714</v>
      </c>
      <c r="S383" s="13">
        <v>8.3323353293413174</v>
      </c>
      <c r="T383" s="13" t="str">
        <f>IFERROR(VLOOKUP(B636,[1]!users_table[#All],4),"NA")</f>
        <v>NA</v>
      </c>
      <c r="U383" s="47" t="s">
        <v>59</v>
      </c>
    </row>
    <row r="384" spans="1:21" x14ac:dyDescent="0.3">
      <c r="A384" s="25">
        <v>382</v>
      </c>
      <c r="B384" s="13" t="s">
        <v>4</v>
      </c>
      <c r="C384" s="13">
        <v>40056</v>
      </c>
      <c r="D384" s="13" t="s">
        <v>243</v>
      </c>
      <c r="E384" s="13" t="s">
        <v>32</v>
      </c>
      <c r="F384" s="13" t="s">
        <v>29</v>
      </c>
      <c r="G384" s="13">
        <v>7.37</v>
      </c>
      <c r="H384" s="26">
        <v>44413</v>
      </c>
      <c r="I384" s="26">
        <v>44419</v>
      </c>
      <c r="J384" s="13">
        <v>9</v>
      </c>
      <c r="K384" s="13">
        <v>2020</v>
      </c>
      <c r="L384" s="13" t="s">
        <v>39</v>
      </c>
      <c r="M384" s="13">
        <v>12</v>
      </c>
      <c r="N384" s="13">
        <v>0.3972222222222222</v>
      </c>
      <c r="O384" s="13">
        <v>4.7666666666666666</v>
      </c>
      <c r="P384" s="13">
        <v>7</v>
      </c>
      <c r="Q384" s="13">
        <v>0.68095238095238098</v>
      </c>
      <c r="R384" s="13">
        <v>1.714285714285714</v>
      </c>
      <c r="S384" s="13">
        <v>8.3323353293413174</v>
      </c>
      <c r="T384" s="13" t="str">
        <f>IFERROR(VLOOKUP(B636,[1]!users_table[#All],4),"NA")</f>
        <v>NA</v>
      </c>
      <c r="U384" s="47" t="s">
        <v>62</v>
      </c>
    </row>
    <row r="385" spans="1:21" x14ac:dyDescent="0.3">
      <c r="A385" s="25">
        <v>383</v>
      </c>
      <c r="B385" s="13" t="s">
        <v>2</v>
      </c>
      <c r="C385" s="13">
        <v>49505</v>
      </c>
      <c r="D385" s="13" t="s">
        <v>244</v>
      </c>
      <c r="E385" s="13" t="s">
        <v>32</v>
      </c>
      <c r="F385" s="13" t="s">
        <v>29</v>
      </c>
      <c r="G385" s="13">
        <v>6.14</v>
      </c>
      <c r="H385" s="26">
        <v>44718</v>
      </c>
      <c r="I385" s="26">
        <v>44759</v>
      </c>
      <c r="J385" s="13">
        <v>6</v>
      </c>
      <c r="K385" s="13">
        <v>2021</v>
      </c>
      <c r="L385" s="13" t="s">
        <v>35</v>
      </c>
      <c r="M385" s="13">
        <v>12</v>
      </c>
      <c r="N385" s="13">
        <v>3.3611111111111112E-2</v>
      </c>
      <c r="O385" s="13">
        <v>0.40333333333333332</v>
      </c>
      <c r="P385" s="13">
        <v>42</v>
      </c>
      <c r="Q385" s="13">
        <v>9.6031746031746031E-3</v>
      </c>
      <c r="R385" s="13">
        <v>0.2857142857142857</v>
      </c>
      <c r="S385" s="13">
        <v>5.9165186500888103</v>
      </c>
      <c r="T385" s="13">
        <f>IFERROR(VLOOKUP(B102,[1]!users_table[#All],4),"NA")</f>
        <v>8.4223826714801451</v>
      </c>
      <c r="U385" s="47" t="s">
        <v>69</v>
      </c>
    </row>
    <row r="386" spans="1:21" x14ac:dyDescent="0.3">
      <c r="A386" s="25">
        <v>384</v>
      </c>
      <c r="B386" s="13" t="s">
        <v>2</v>
      </c>
      <c r="C386" s="13">
        <v>552</v>
      </c>
      <c r="D386" s="13" t="s">
        <v>245</v>
      </c>
      <c r="E386" s="13" t="s">
        <v>32</v>
      </c>
      <c r="F386" s="13" t="s">
        <v>44</v>
      </c>
      <c r="G386" s="13">
        <v>7.77</v>
      </c>
      <c r="H386" s="26">
        <v>42471</v>
      </c>
      <c r="I386" s="26">
        <v>42549</v>
      </c>
      <c r="J386" s="13">
        <v>7</v>
      </c>
      <c r="K386" s="13">
        <v>1999</v>
      </c>
      <c r="L386" s="13" t="s">
        <v>33</v>
      </c>
      <c r="M386" s="13">
        <v>54</v>
      </c>
      <c r="N386" s="13">
        <v>0.4</v>
      </c>
      <c r="O386" s="13">
        <v>21.6</v>
      </c>
      <c r="P386" s="13">
        <v>79</v>
      </c>
      <c r="Q386" s="13">
        <v>0.27341772151898741</v>
      </c>
      <c r="R386" s="13">
        <v>0.68354430379746833</v>
      </c>
      <c r="S386" s="13">
        <v>5.9165186500888103</v>
      </c>
      <c r="T386" s="13">
        <f>IFERROR(VLOOKUP(B103,[1]!users_table[#All],4),"NA")</f>
        <v>8.4223826714801451</v>
      </c>
      <c r="U386" s="47" t="s">
        <v>65</v>
      </c>
    </row>
    <row r="387" spans="1:21" x14ac:dyDescent="0.3">
      <c r="A387" s="25">
        <v>385</v>
      </c>
      <c r="B387" s="13" t="s">
        <v>2</v>
      </c>
      <c r="C387" s="13">
        <v>552</v>
      </c>
      <c r="D387" s="13" t="s">
        <v>245</v>
      </c>
      <c r="E387" s="13" t="s">
        <v>32</v>
      </c>
      <c r="F387" s="13" t="s">
        <v>44</v>
      </c>
      <c r="G387" s="13">
        <v>7.77</v>
      </c>
      <c r="H387" s="26">
        <v>42471</v>
      </c>
      <c r="I387" s="26">
        <v>42549</v>
      </c>
      <c r="J387" s="13">
        <v>7</v>
      </c>
      <c r="K387" s="13">
        <v>1999</v>
      </c>
      <c r="L387" s="13" t="s">
        <v>33</v>
      </c>
      <c r="M387" s="13">
        <v>54</v>
      </c>
      <c r="N387" s="13">
        <v>0.4</v>
      </c>
      <c r="O387" s="13">
        <v>21.6</v>
      </c>
      <c r="P387" s="13">
        <v>79</v>
      </c>
      <c r="Q387" s="13">
        <v>0.27341772151898741</v>
      </c>
      <c r="R387" s="13">
        <v>0.68354430379746833</v>
      </c>
      <c r="S387" s="13">
        <v>5.9165186500888103</v>
      </c>
      <c r="T387" s="13">
        <f>IFERROR(VLOOKUP(B103,[1]!users_table[#All],4),"NA")</f>
        <v>8.4223826714801451</v>
      </c>
      <c r="U387" s="47" t="s">
        <v>59</v>
      </c>
    </row>
    <row r="388" spans="1:21" x14ac:dyDescent="0.3">
      <c r="A388" s="25">
        <v>386</v>
      </c>
      <c r="B388" s="13" t="s">
        <v>2</v>
      </c>
      <c r="C388" s="13">
        <v>552</v>
      </c>
      <c r="D388" s="13" t="s">
        <v>245</v>
      </c>
      <c r="E388" s="13" t="s">
        <v>32</v>
      </c>
      <c r="F388" s="13" t="s">
        <v>44</v>
      </c>
      <c r="G388" s="13">
        <v>7.77</v>
      </c>
      <c r="H388" s="26">
        <v>42471</v>
      </c>
      <c r="I388" s="26">
        <v>42549</v>
      </c>
      <c r="J388" s="13">
        <v>7</v>
      </c>
      <c r="K388" s="13">
        <v>1999</v>
      </c>
      <c r="L388" s="13" t="s">
        <v>33</v>
      </c>
      <c r="M388" s="13">
        <v>54</v>
      </c>
      <c r="N388" s="13">
        <v>0.4</v>
      </c>
      <c r="O388" s="13">
        <v>21.6</v>
      </c>
      <c r="P388" s="13">
        <v>79</v>
      </c>
      <c r="Q388" s="13">
        <v>0.27341772151898741</v>
      </c>
      <c r="R388" s="13">
        <v>0.68354430379746833</v>
      </c>
      <c r="S388" s="13">
        <v>5.9165186500888103</v>
      </c>
      <c r="T388" s="13">
        <f>IFERROR(VLOOKUP(B103,[1]!users_table[#All],4),"NA")</f>
        <v>8.4223826714801451</v>
      </c>
      <c r="U388" s="47" t="s">
        <v>64</v>
      </c>
    </row>
    <row r="389" spans="1:21" x14ac:dyDescent="0.3">
      <c r="A389" s="25">
        <v>387</v>
      </c>
      <c r="B389" s="13" t="s">
        <v>2</v>
      </c>
      <c r="C389" s="13">
        <v>552</v>
      </c>
      <c r="D389" s="13" t="s">
        <v>245</v>
      </c>
      <c r="E389" s="13" t="s">
        <v>32</v>
      </c>
      <c r="F389" s="13" t="s">
        <v>44</v>
      </c>
      <c r="G389" s="13">
        <v>7.77</v>
      </c>
      <c r="H389" s="26">
        <v>42471</v>
      </c>
      <c r="I389" s="26">
        <v>42549</v>
      </c>
      <c r="J389" s="13">
        <v>7</v>
      </c>
      <c r="K389" s="13">
        <v>1999</v>
      </c>
      <c r="L389" s="13" t="s">
        <v>33</v>
      </c>
      <c r="M389" s="13">
        <v>54</v>
      </c>
      <c r="N389" s="13">
        <v>0.4</v>
      </c>
      <c r="O389" s="13">
        <v>21.6</v>
      </c>
      <c r="P389" s="13">
        <v>79</v>
      </c>
      <c r="Q389" s="13">
        <v>0.27341772151898741</v>
      </c>
      <c r="R389" s="13">
        <v>0.68354430379746833</v>
      </c>
      <c r="S389" s="13">
        <v>5.9165186500888103</v>
      </c>
      <c r="T389" s="13">
        <f>IFERROR(VLOOKUP(B103,[1]!users_table[#All],4),"NA")</f>
        <v>8.4223826714801451</v>
      </c>
      <c r="U389" s="47" t="s">
        <v>60</v>
      </c>
    </row>
    <row r="390" spans="1:21" x14ac:dyDescent="0.3">
      <c r="A390" s="25">
        <v>388</v>
      </c>
      <c r="B390" s="13" t="s">
        <v>2</v>
      </c>
      <c r="C390" s="13">
        <v>552</v>
      </c>
      <c r="D390" s="13" t="s">
        <v>245</v>
      </c>
      <c r="E390" s="13" t="s">
        <v>32</v>
      </c>
      <c r="F390" s="13" t="s">
        <v>44</v>
      </c>
      <c r="G390" s="13">
        <v>7.77</v>
      </c>
      <c r="H390" s="26">
        <v>42471</v>
      </c>
      <c r="I390" s="26">
        <v>42549</v>
      </c>
      <c r="J390" s="13">
        <v>7</v>
      </c>
      <c r="K390" s="13">
        <v>1999</v>
      </c>
      <c r="L390" s="13" t="s">
        <v>33</v>
      </c>
      <c r="M390" s="13">
        <v>54</v>
      </c>
      <c r="N390" s="13">
        <v>0.4</v>
      </c>
      <c r="O390" s="13">
        <v>21.6</v>
      </c>
      <c r="P390" s="13">
        <v>79</v>
      </c>
      <c r="Q390" s="13">
        <v>0.27341772151898741</v>
      </c>
      <c r="R390" s="13">
        <v>0.68354430379746833</v>
      </c>
      <c r="S390" s="13">
        <v>5.9165186500888103</v>
      </c>
      <c r="T390" s="13">
        <f>IFERROR(VLOOKUP(B103,[1]!users_table[#All],4),"NA")</f>
        <v>8.4223826714801451</v>
      </c>
      <c r="U390" s="47" t="s">
        <v>67</v>
      </c>
    </row>
    <row r="391" spans="1:21" x14ac:dyDescent="0.3">
      <c r="A391" s="25">
        <v>389</v>
      </c>
      <c r="B391" s="13" t="s">
        <v>2</v>
      </c>
      <c r="C391" s="13">
        <v>552</v>
      </c>
      <c r="D391" s="13" t="s">
        <v>245</v>
      </c>
      <c r="E391" s="13" t="s">
        <v>32</v>
      </c>
      <c r="F391" s="13" t="s">
        <v>44</v>
      </c>
      <c r="G391" s="13">
        <v>7.77</v>
      </c>
      <c r="H391" s="26">
        <v>42471</v>
      </c>
      <c r="I391" s="26">
        <v>42549</v>
      </c>
      <c r="J391" s="13">
        <v>7</v>
      </c>
      <c r="K391" s="13">
        <v>1999</v>
      </c>
      <c r="L391" s="13" t="s">
        <v>33</v>
      </c>
      <c r="M391" s="13">
        <v>54</v>
      </c>
      <c r="N391" s="13">
        <v>0.4</v>
      </c>
      <c r="O391" s="13">
        <v>21.6</v>
      </c>
      <c r="P391" s="13">
        <v>79</v>
      </c>
      <c r="Q391" s="13">
        <v>0.27341772151898741</v>
      </c>
      <c r="R391" s="13">
        <v>0.68354430379746833</v>
      </c>
      <c r="S391" s="13">
        <v>5.9165186500888103</v>
      </c>
      <c r="T391" s="13">
        <f>IFERROR(VLOOKUP(B103,[1]!users_table[#All],4),"NA")</f>
        <v>8.4223826714801451</v>
      </c>
      <c r="U391" s="47" t="s">
        <v>1039</v>
      </c>
    </row>
    <row r="392" spans="1:21" x14ac:dyDescent="0.3">
      <c r="A392" s="25">
        <v>390</v>
      </c>
      <c r="B392" s="13" t="s">
        <v>2</v>
      </c>
      <c r="C392" s="13">
        <v>1313</v>
      </c>
      <c r="D392" s="13" t="s">
        <v>246</v>
      </c>
      <c r="E392" s="13" t="s">
        <v>32</v>
      </c>
      <c r="F392" s="13" t="s">
        <v>29</v>
      </c>
      <c r="G392" s="13">
        <v>7.23</v>
      </c>
      <c r="H392" s="26">
        <v>43645</v>
      </c>
      <c r="I392" s="26">
        <v>43668</v>
      </c>
      <c r="J392" s="13">
        <v>5</v>
      </c>
      <c r="K392" s="13">
        <v>2000</v>
      </c>
      <c r="L392" s="13" t="s">
        <v>33</v>
      </c>
      <c r="M392" s="13">
        <v>50</v>
      </c>
      <c r="N392" s="13">
        <v>0.41666666666666669</v>
      </c>
      <c r="O392" s="13">
        <v>20.833333333333339</v>
      </c>
      <c r="P392" s="13">
        <v>24</v>
      </c>
      <c r="Q392" s="13">
        <v>0.86805555555555569</v>
      </c>
      <c r="R392" s="13">
        <v>2.083333333333333</v>
      </c>
      <c r="S392" s="13">
        <v>5.9165186500888103</v>
      </c>
      <c r="T392" s="13">
        <f>IFERROR(VLOOKUP(B104,[1]!users_table[#All],4),"NA")</f>
        <v>8.4223826714801451</v>
      </c>
      <c r="U392" s="47" t="s">
        <v>65</v>
      </c>
    </row>
    <row r="393" spans="1:21" x14ac:dyDescent="0.3">
      <c r="A393" s="25">
        <v>391</v>
      </c>
      <c r="B393" s="13" t="s">
        <v>2</v>
      </c>
      <c r="C393" s="13">
        <v>1313</v>
      </c>
      <c r="D393" s="13" t="s">
        <v>246</v>
      </c>
      <c r="E393" s="13" t="s">
        <v>32</v>
      </c>
      <c r="F393" s="13" t="s">
        <v>29</v>
      </c>
      <c r="G393" s="13">
        <v>7.23</v>
      </c>
      <c r="H393" s="26">
        <v>43645</v>
      </c>
      <c r="I393" s="26">
        <v>43668</v>
      </c>
      <c r="J393" s="13">
        <v>5</v>
      </c>
      <c r="K393" s="13">
        <v>2000</v>
      </c>
      <c r="L393" s="13" t="s">
        <v>33</v>
      </c>
      <c r="M393" s="13">
        <v>50</v>
      </c>
      <c r="N393" s="13">
        <v>0.41666666666666669</v>
      </c>
      <c r="O393" s="13">
        <v>20.833333333333339</v>
      </c>
      <c r="P393" s="13">
        <v>24</v>
      </c>
      <c r="Q393" s="13">
        <v>0.86805555555555569</v>
      </c>
      <c r="R393" s="13">
        <v>2.083333333333333</v>
      </c>
      <c r="S393" s="13">
        <v>5.9165186500888103</v>
      </c>
      <c r="T393" s="13">
        <f>IFERROR(VLOOKUP(B104,[1]!users_table[#All],4),"NA")</f>
        <v>8.4223826714801451</v>
      </c>
      <c r="U393" s="47" t="s">
        <v>59</v>
      </c>
    </row>
    <row r="394" spans="1:21" x14ac:dyDescent="0.3">
      <c r="A394" s="25">
        <v>392</v>
      </c>
      <c r="B394" s="13" t="s">
        <v>2</v>
      </c>
      <c r="C394" s="13">
        <v>1313</v>
      </c>
      <c r="D394" s="13" t="s">
        <v>246</v>
      </c>
      <c r="E394" s="13" t="s">
        <v>32</v>
      </c>
      <c r="F394" s="13" t="s">
        <v>29</v>
      </c>
      <c r="G394" s="13">
        <v>7.23</v>
      </c>
      <c r="H394" s="26">
        <v>43645</v>
      </c>
      <c r="I394" s="26">
        <v>43668</v>
      </c>
      <c r="J394" s="13">
        <v>5</v>
      </c>
      <c r="K394" s="13">
        <v>2000</v>
      </c>
      <c r="L394" s="13" t="s">
        <v>33</v>
      </c>
      <c r="M394" s="13">
        <v>50</v>
      </c>
      <c r="N394" s="13">
        <v>0.41666666666666669</v>
      </c>
      <c r="O394" s="13">
        <v>20.833333333333339</v>
      </c>
      <c r="P394" s="13">
        <v>24</v>
      </c>
      <c r="Q394" s="13">
        <v>0.86805555555555569</v>
      </c>
      <c r="R394" s="13">
        <v>2.083333333333333</v>
      </c>
      <c r="S394" s="13">
        <v>5.9165186500888103</v>
      </c>
      <c r="T394" s="13">
        <f>IFERROR(VLOOKUP(B104,[1]!users_table[#All],4),"NA")</f>
        <v>8.4223826714801451</v>
      </c>
      <c r="U394" s="47" t="s">
        <v>64</v>
      </c>
    </row>
    <row r="395" spans="1:21" x14ac:dyDescent="0.3">
      <c r="A395" s="25">
        <v>393</v>
      </c>
      <c r="B395" s="13" t="s">
        <v>2</v>
      </c>
      <c r="C395" s="13">
        <v>1313</v>
      </c>
      <c r="D395" s="13" t="s">
        <v>246</v>
      </c>
      <c r="E395" s="13" t="s">
        <v>32</v>
      </c>
      <c r="F395" s="13" t="s">
        <v>29</v>
      </c>
      <c r="G395" s="13">
        <v>7.23</v>
      </c>
      <c r="H395" s="26">
        <v>43645</v>
      </c>
      <c r="I395" s="26">
        <v>43668</v>
      </c>
      <c r="J395" s="13">
        <v>5</v>
      </c>
      <c r="K395" s="13">
        <v>2000</v>
      </c>
      <c r="L395" s="13" t="s">
        <v>33</v>
      </c>
      <c r="M395" s="13">
        <v>50</v>
      </c>
      <c r="N395" s="13">
        <v>0.41666666666666669</v>
      </c>
      <c r="O395" s="13">
        <v>20.833333333333339</v>
      </c>
      <c r="P395" s="13">
        <v>24</v>
      </c>
      <c r="Q395" s="13">
        <v>0.86805555555555569</v>
      </c>
      <c r="R395" s="13">
        <v>2.083333333333333</v>
      </c>
      <c r="S395" s="13">
        <v>5.9165186500888103</v>
      </c>
      <c r="T395" s="13">
        <f>IFERROR(VLOOKUP(B104,[1]!users_table[#All],4),"NA")</f>
        <v>8.4223826714801451</v>
      </c>
      <c r="U395" s="47" t="s">
        <v>66</v>
      </c>
    </row>
    <row r="396" spans="1:21" x14ac:dyDescent="0.3">
      <c r="A396" s="25">
        <v>394</v>
      </c>
      <c r="B396" s="13" t="s">
        <v>2</v>
      </c>
      <c r="C396" s="13">
        <v>1313</v>
      </c>
      <c r="D396" s="13" t="s">
        <v>246</v>
      </c>
      <c r="E396" s="13" t="s">
        <v>32</v>
      </c>
      <c r="F396" s="13" t="s">
        <v>29</v>
      </c>
      <c r="G396" s="13">
        <v>7.23</v>
      </c>
      <c r="H396" s="26">
        <v>43645</v>
      </c>
      <c r="I396" s="26">
        <v>43668</v>
      </c>
      <c r="J396" s="13">
        <v>5</v>
      </c>
      <c r="K396" s="13">
        <v>2000</v>
      </c>
      <c r="L396" s="13" t="s">
        <v>33</v>
      </c>
      <c r="M396" s="13">
        <v>50</v>
      </c>
      <c r="N396" s="13">
        <v>0.41666666666666669</v>
      </c>
      <c r="O396" s="13">
        <v>20.833333333333339</v>
      </c>
      <c r="P396" s="13">
        <v>24</v>
      </c>
      <c r="Q396" s="13">
        <v>0.86805555555555569</v>
      </c>
      <c r="R396" s="13">
        <v>2.083333333333333</v>
      </c>
      <c r="S396" s="13">
        <v>5.9165186500888103</v>
      </c>
      <c r="T396" s="13">
        <f>IFERROR(VLOOKUP(B104,[1]!users_table[#All],4),"NA")</f>
        <v>8.4223826714801451</v>
      </c>
      <c r="U396" s="47" t="s">
        <v>60</v>
      </c>
    </row>
    <row r="397" spans="1:21" x14ac:dyDescent="0.3">
      <c r="A397" s="25">
        <v>395</v>
      </c>
      <c r="B397" s="13" t="s">
        <v>2</v>
      </c>
      <c r="C397" s="13">
        <v>1313</v>
      </c>
      <c r="D397" s="13" t="s">
        <v>246</v>
      </c>
      <c r="E397" s="13" t="s">
        <v>32</v>
      </c>
      <c r="F397" s="13" t="s">
        <v>29</v>
      </c>
      <c r="G397" s="13">
        <v>7.23</v>
      </c>
      <c r="H397" s="26">
        <v>43645</v>
      </c>
      <c r="I397" s="26">
        <v>43668</v>
      </c>
      <c r="J397" s="13">
        <v>5</v>
      </c>
      <c r="K397" s="13">
        <v>2000</v>
      </c>
      <c r="L397" s="13" t="s">
        <v>33</v>
      </c>
      <c r="M397" s="13">
        <v>50</v>
      </c>
      <c r="N397" s="13">
        <v>0.41666666666666669</v>
      </c>
      <c r="O397" s="13">
        <v>20.833333333333339</v>
      </c>
      <c r="P397" s="13">
        <v>24</v>
      </c>
      <c r="Q397" s="13">
        <v>0.86805555555555569</v>
      </c>
      <c r="R397" s="13">
        <v>2.083333333333333</v>
      </c>
      <c r="S397" s="13">
        <v>5.9165186500888103</v>
      </c>
      <c r="T397" s="13">
        <f>IFERROR(VLOOKUP(B104,[1]!users_table[#All],4),"NA")</f>
        <v>8.4223826714801451</v>
      </c>
      <c r="U397" s="47" t="s">
        <v>67</v>
      </c>
    </row>
    <row r="398" spans="1:21" x14ac:dyDescent="0.3">
      <c r="A398" s="25">
        <v>396</v>
      </c>
      <c r="B398" s="13" t="s">
        <v>2</v>
      </c>
      <c r="C398" s="13">
        <v>1313</v>
      </c>
      <c r="D398" s="13" t="s">
        <v>246</v>
      </c>
      <c r="E398" s="13" t="s">
        <v>32</v>
      </c>
      <c r="F398" s="13" t="s">
        <v>29</v>
      </c>
      <c r="G398" s="13">
        <v>7.23</v>
      </c>
      <c r="H398" s="26">
        <v>43645</v>
      </c>
      <c r="I398" s="26">
        <v>43668</v>
      </c>
      <c r="J398" s="13">
        <v>5</v>
      </c>
      <c r="K398" s="13">
        <v>2000</v>
      </c>
      <c r="L398" s="13" t="s">
        <v>33</v>
      </c>
      <c r="M398" s="13">
        <v>50</v>
      </c>
      <c r="N398" s="13">
        <v>0.41666666666666669</v>
      </c>
      <c r="O398" s="13">
        <v>20.833333333333339</v>
      </c>
      <c r="P398" s="13">
        <v>24</v>
      </c>
      <c r="Q398" s="13">
        <v>0.86805555555555569</v>
      </c>
      <c r="R398" s="13">
        <v>2.083333333333333</v>
      </c>
      <c r="S398" s="13">
        <v>5.9165186500888103</v>
      </c>
      <c r="T398" s="13">
        <f>IFERROR(VLOOKUP(B104,[1]!users_table[#All],4),"NA")</f>
        <v>8.4223826714801451</v>
      </c>
      <c r="U398" s="47" t="s">
        <v>1039</v>
      </c>
    </row>
    <row r="399" spans="1:21" x14ac:dyDescent="0.3">
      <c r="A399" s="25">
        <v>397</v>
      </c>
      <c r="B399" s="13" t="s">
        <v>2</v>
      </c>
      <c r="C399" s="13">
        <v>2962</v>
      </c>
      <c r="D399" s="13" t="s">
        <v>247</v>
      </c>
      <c r="E399" s="13" t="s">
        <v>168</v>
      </c>
      <c r="F399" s="13" t="s">
        <v>29</v>
      </c>
      <c r="G399" s="13">
        <v>7.1</v>
      </c>
      <c r="H399" s="26">
        <v>44110</v>
      </c>
      <c r="I399" s="26">
        <v>44110</v>
      </c>
      <c r="J399" s="13">
        <v>7</v>
      </c>
      <c r="K399" s="13">
        <v>2000</v>
      </c>
      <c r="L399" s="13" t="s">
        <v>39</v>
      </c>
      <c r="M399" s="13">
        <v>2</v>
      </c>
      <c r="N399" s="13">
        <v>0.54166666666666663</v>
      </c>
      <c r="O399" s="13">
        <v>1.083333333333333</v>
      </c>
      <c r="P399" s="13">
        <v>1</v>
      </c>
      <c r="Q399" s="13">
        <v>1.083333333333333</v>
      </c>
      <c r="R399" s="13">
        <v>2</v>
      </c>
      <c r="S399" s="13">
        <v>5.9165186500888103</v>
      </c>
      <c r="T399" s="13">
        <f>IFERROR(VLOOKUP(B105,[1]!users_table[#All],4),"NA")</f>
        <v>8.4223826714801451</v>
      </c>
      <c r="U399" s="47" t="s">
        <v>59</v>
      </c>
    </row>
    <row r="400" spans="1:21" x14ac:dyDescent="0.3">
      <c r="A400" s="25">
        <v>398</v>
      </c>
      <c r="B400" s="13" t="s">
        <v>2</v>
      </c>
      <c r="C400" s="13">
        <v>2962</v>
      </c>
      <c r="D400" s="13" t="s">
        <v>247</v>
      </c>
      <c r="E400" s="13" t="s">
        <v>168</v>
      </c>
      <c r="F400" s="13" t="s">
        <v>29</v>
      </c>
      <c r="G400" s="13">
        <v>7.1</v>
      </c>
      <c r="H400" s="26">
        <v>44110</v>
      </c>
      <c r="I400" s="26">
        <v>44110</v>
      </c>
      <c r="J400" s="13">
        <v>7</v>
      </c>
      <c r="K400" s="13">
        <v>2000</v>
      </c>
      <c r="L400" s="13" t="s">
        <v>39</v>
      </c>
      <c r="M400" s="13">
        <v>2</v>
      </c>
      <c r="N400" s="13">
        <v>0.54166666666666663</v>
      </c>
      <c r="O400" s="13">
        <v>1.083333333333333</v>
      </c>
      <c r="P400" s="13">
        <v>1</v>
      </c>
      <c r="Q400" s="13">
        <v>1.083333333333333</v>
      </c>
      <c r="R400" s="13">
        <v>2</v>
      </c>
      <c r="S400" s="13">
        <v>5.9165186500888103</v>
      </c>
      <c r="T400" s="13">
        <f>IFERROR(VLOOKUP(B105,[1]!users_table[#All],4),"NA")</f>
        <v>8.4223826714801451</v>
      </c>
      <c r="U400" s="47" t="s">
        <v>60</v>
      </c>
    </row>
    <row r="401" spans="1:21" x14ac:dyDescent="0.3">
      <c r="A401" s="25">
        <v>399</v>
      </c>
      <c r="B401" s="13" t="s">
        <v>2</v>
      </c>
      <c r="C401" s="13">
        <v>2962</v>
      </c>
      <c r="D401" s="13" t="s">
        <v>247</v>
      </c>
      <c r="E401" s="13" t="s">
        <v>168</v>
      </c>
      <c r="F401" s="13" t="s">
        <v>29</v>
      </c>
      <c r="G401" s="13">
        <v>7.1</v>
      </c>
      <c r="H401" s="26">
        <v>44110</v>
      </c>
      <c r="I401" s="26">
        <v>44110</v>
      </c>
      <c r="J401" s="13">
        <v>7</v>
      </c>
      <c r="K401" s="13">
        <v>2000</v>
      </c>
      <c r="L401" s="13" t="s">
        <v>39</v>
      </c>
      <c r="M401" s="13">
        <v>2</v>
      </c>
      <c r="N401" s="13">
        <v>0.54166666666666663</v>
      </c>
      <c r="O401" s="13">
        <v>1.083333333333333</v>
      </c>
      <c r="P401" s="13">
        <v>1</v>
      </c>
      <c r="Q401" s="13">
        <v>1.083333333333333</v>
      </c>
      <c r="R401" s="13">
        <v>2</v>
      </c>
      <c r="S401" s="13">
        <v>5.9165186500888103</v>
      </c>
      <c r="T401" s="13">
        <f>IFERROR(VLOOKUP(B105,[1]!users_table[#All],4),"NA")</f>
        <v>8.4223826714801451</v>
      </c>
      <c r="U401" s="47" t="s">
        <v>1039</v>
      </c>
    </row>
    <row r="402" spans="1:21" x14ac:dyDescent="0.3">
      <c r="A402" s="25">
        <v>400</v>
      </c>
      <c r="B402" s="13" t="s">
        <v>2</v>
      </c>
      <c r="C402" s="13">
        <v>2962</v>
      </c>
      <c r="D402" s="13" t="s">
        <v>247</v>
      </c>
      <c r="E402" s="13" t="s">
        <v>168</v>
      </c>
      <c r="F402" s="13" t="s">
        <v>29</v>
      </c>
      <c r="G402" s="13">
        <v>7.1</v>
      </c>
      <c r="H402" s="26">
        <v>44110</v>
      </c>
      <c r="I402" s="26">
        <v>44110</v>
      </c>
      <c r="J402" s="13">
        <v>7</v>
      </c>
      <c r="K402" s="13">
        <v>2000</v>
      </c>
      <c r="L402" s="13" t="s">
        <v>39</v>
      </c>
      <c r="M402" s="13">
        <v>2</v>
      </c>
      <c r="N402" s="13">
        <v>0.54166666666666663</v>
      </c>
      <c r="O402" s="13">
        <v>1.083333333333333</v>
      </c>
      <c r="P402" s="13">
        <v>1</v>
      </c>
      <c r="Q402" s="13">
        <v>1.083333333333333</v>
      </c>
      <c r="R402" s="13">
        <v>2</v>
      </c>
      <c r="S402" s="13">
        <v>5.9165186500888103</v>
      </c>
      <c r="T402" s="13">
        <f>IFERROR(VLOOKUP(B105,[1]!users_table[#All],4),"NA")</f>
        <v>8.4223826714801451</v>
      </c>
      <c r="U402" s="47" t="s">
        <v>62</v>
      </c>
    </row>
    <row r="403" spans="1:21" x14ac:dyDescent="0.3">
      <c r="A403" s="25">
        <v>401</v>
      </c>
      <c r="B403" s="13" t="s">
        <v>2</v>
      </c>
      <c r="C403" s="13">
        <v>2398</v>
      </c>
      <c r="D403" s="13" t="s">
        <v>248</v>
      </c>
      <c r="E403" s="13" t="s">
        <v>168</v>
      </c>
      <c r="F403" s="13" t="s">
        <v>29</v>
      </c>
      <c r="G403" s="13">
        <v>7.26</v>
      </c>
      <c r="H403" s="26">
        <v>44548</v>
      </c>
      <c r="I403" s="26">
        <v>44548</v>
      </c>
      <c r="J403" s="13">
        <v>7</v>
      </c>
      <c r="K403" s="13">
        <v>2001</v>
      </c>
      <c r="L403" s="13" t="s">
        <v>30</v>
      </c>
      <c r="M403" s="13">
        <v>1</v>
      </c>
      <c r="N403" s="13">
        <v>0.5</v>
      </c>
      <c r="O403" s="13">
        <v>0.5</v>
      </c>
      <c r="P403" s="13">
        <v>1</v>
      </c>
      <c r="Q403" s="13">
        <v>0.5</v>
      </c>
      <c r="R403" s="13">
        <v>1</v>
      </c>
      <c r="S403" s="13">
        <v>5.9165186500888103</v>
      </c>
      <c r="T403" s="13">
        <f>IFERROR(VLOOKUP(B106,[1]!users_table[#All],4),"NA")</f>
        <v>8.4223826714801451</v>
      </c>
      <c r="U403" s="47" t="s">
        <v>59</v>
      </c>
    </row>
    <row r="404" spans="1:21" x14ac:dyDescent="0.3">
      <c r="A404" s="25">
        <v>402</v>
      </c>
      <c r="B404" s="13" t="s">
        <v>2</v>
      </c>
      <c r="C404" s="13">
        <v>2398</v>
      </c>
      <c r="D404" s="13" t="s">
        <v>248</v>
      </c>
      <c r="E404" s="13" t="s">
        <v>168</v>
      </c>
      <c r="F404" s="13" t="s">
        <v>29</v>
      </c>
      <c r="G404" s="13">
        <v>7.26</v>
      </c>
      <c r="H404" s="26">
        <v>44548</v>
      </c>
      <c r="I404" s="26">
        <v>44548</v>
      </c>
      <c r="J404" s="13">
        <v>7</v>
      </c>
      <c r="K404" s="13">
        <v>2001</v>
      </c>
      <c r="L404" s="13" t="s">
        <v>30</v>
      </c>
      <c r="M404" s="13">
        <v>1</v>
      </c>
      <c r="N404" s="13">
        <v>0.5</v>
      </c>
      <c r="O404" s="13">
        <v>0.5</v>
      </c>
      <c r="P404" s="13">
        <v>1</v>
      </c>
      <c r="Q404" s="13">
        <v>0.5</v>
      </c>
      <c r="R404" s="13">
        <v>1</v>
      </c>
      <c r="S404" s="13">
        <v>5.9165186500888103</v>
      </c>
      <c r="T404" s="13">
        <f>IFERROR(VLOOKUP(B106,[1]!users_table[#All],4),"NA")</f>
        <v>8.4223826714801451</v>
      </c>
      <c r="U404" s="47" t="s">
        <v>64</v>
      </c>
    </row>
    <row r="405" spans="1:21" x14ac:dyDescent="0.3">
      <c r="A405" s="25">
        <v>403</v>
      </c>
      <c r="B405" s="13" t="s">
        <v>2</v>
      </c>
      <c r="C405" s="13">
        <v>2398</v>
      </c>
      <c r="D405" s="13" t="s">
        <v>248</v>
      </c>
      <c r="E405" s="13" t="s">
        <v>168</v>
      </c>
      <c r="F405" s="13" t="s">
        <v>29</v>
      </c>
      <c r="G405" s="13">
        <v>7.26</v>
      </c>
      <c r="H405" s="26">
        <v>44548</v>
      </c>
      <c r="I405" s="26">
        <v>44548</v>
      </c>
      <c r="J405" s="13">
        <v>7</v>
      </c>
      <c r="K405" s="13">
        <v>2001</v>
      </c>
      <c r="L405" s="13" t="s">
        <v>30</v>
      </c>
      <c r="M405" s="13">
        <v>1</v>
      </c>
      <c r="N405" s="13">
        <v>0.5</v>
      </c>
      <c r="O405" s="13">
        <v>0.5</v>
      </c>
      <c r="P405" s="13">
        <v>1</v>
      </c>
      <c r="Q405" s="13">
        <v>0.5</v>
      </c>
      <c r="R405" s="13">
        <v>1</v>
      </c>
      <c r="S405" s="13">
        <v>5.9165186500888103</v>
      </c>
      <c r="T405" s="13">
        <f>IFERROR(VLOOKUP(B106,[1]!users_table[#All],4),"NA")</f>
        <v>8.4223826714801451</v>
      </c>
      <c r="U405" s="47" t="s">
        <v>66</v>
      </c>
    </row>
    <row r="406" spans="1:21" x14ac:dyDescent="0.3">
      <c r="A406" s="25">
        <v>404</v>
      </c>
      <c r="B406" s="13" t="s">
        <v>2</v>
      </c>
      <c r="C406" s="13">
        <v>2398</v>
      </c>
      <c r="D406" s="13" t="s">
        <v>248</v>
      </c>
      <c r="E406" s="13" t="s">
        <v>168</v>
      </c>
      <c r="F406" s="13" t="s">
        <v>29</v>
      </c>
      <c r="G406" s="13">
        <v>7.26</v>
      </c>
      <c r="H406" s="26">
        <v>44548</v>
      </c>
      <c r="I406" s="26">
        <v>44548</v>
      </c>
      <c r="J406" s="13">
        <v>7</v>
      </c>
      <c r="K406" s="13">
        <v>2001</v>
      </c>
      <c r="L406" s="13" t="s">
        <v>30</v>
      </c>
      <c r="M406" s="13">
        <v>1</v>
      </c>
      <c r="N406" s="13">
        <v>0.5</v>
      </c>
      <c r="O406" s="13">
        <v>0.5</v>
      </c>
      <c r="P406" s="13">
        <v>1</v>
      </c>
      <c r="Q406" s="13">
        <v>0.5</v>
      </c>
      <c r="R406" s="13">
        <v>1</v>
      </c>
      <c r="S406" s="13">
        <v>5.9165186500888103</v>
      </c>
      <c r="T406" s="13">
        <f>IFERROR(VLOOKUP(B106,[1]!users_table[#All],4),"NA")</f>
        <v>8.4223826714801451</v>
      </c>
      <c r="U406" s="47" t="s">
        <v>1039</v>
      </c>
    </row>
    <row r="407" spans="1:21" x14ac:dyDescent="0.3">
      <c r="A407" s="25">
        <v>405</v>
      </c>
      <c r="B407" s="13" t="s">
        <v>2</v>
      </c>
      <c r="C407" s="13">
        <v>2398</v>
      </c>
      <c r="D407" s="13" t="s">
        <v>248</v>
      </c>
      <c r="E407" s="13" t="s">
        <v>168</v>
      </c>
      <c r="F407" s="13" t="s">
        <v>29</v>
      </c>
      <c r="G407" s="13">
        <v>7.26</v>
      </c>
      <c r="H407" s="26">
        <v>44548</v>
      </c>
      <c r="I407" s="26">
        <v>44548</v>
      </c>
      <c r="J407" s="13">
        <v>7</v>
      </c>
      <c r="K407" s="13">
        <v>2001</v>
      </c>
      <c r="L407" s="13" t="s">
        <v>30</v>
      </c>
      <c r="M407" s="13">
        <v>1</v>
      </c>
      <c r="N407" s="13">
        <v>0.5</v>
      </c>
      <c r="O407" s="13">
        <v>0.5</v>
      </c>
      <c r="P407" s="13">
        <v>1</v>
      </c>
      <c r="Q407" s="13">
        <v>0.5</v>
      </c>
      <c r="R407" s="13">
        <v>1</v>
      </c>
      <c r="S407" s="13">
        <v>5.9165186500888103</v>
      </c>
      <c r="T407" s="13">
        <f>IFERROR(VLOOKUP(B106,[1]!users_table[#All],4),"NA")</f>
        <v>8.4223826714801451</v>
      </c>
      <c r="U407" s="47" t="s">
        <v>62</v>
      </c>
    </row>
    <row r="408" spans="1:21" x14ac:dyDescent="0.3">
      <c r="A408" s="25">
        <v>406</v>
      </c>
      <c r="B408" s="13" t="s">
        <v>2</v>
      </c>
      <c r="C408" s="13">
        <v>2397</v>
      </c>
      <c r="D408" s="13" t="s">
        <v>249</v>
      </c>
      <c r="E408" s="13" t="s">
        <v>168</v>
      </c>
      <c r="F408" s="13" t="s">
        <v>29</v>
      </c>
      <c r="G408" s="13">
        <v>7.78</v>
      </c>
      <c r="H408" s="26">
        <v>43526</v>
      </c>
      <c r="I408" s="26">
        <v>43526</v>
      </c>
      <c r="J408" s="13">
        <v>7</v>
      </c>
      <c r="K408" s="13">
        <v>2000</v>
      </c>
      <c r="L408" s="13" t="s">
        <v>30</v>
      </c>
      <c r="M408" s="13">
        <v>1</v>
      </c>
      <c r="N408" s="13">
        <v>0.68333333333333335</v>
      </c>
      <c r="O408" s="13">
        <v>0.68333333333333335</v>
      </c>
      <c r="P408" s="13">
        <v>1</v>
      </c>
      <c r="Q408" s="13">
        <v>0.68333333333333335</v>
      </c>
      <c r="R408" s="13">
        <v>1</v>
      </c>
      <c r="S408" s="13">
        <v>5.9165186500888103</v>
      </c>
      <c r="T408" s="13">
        <f>IFERROR(VLOOKUP(B107,[1]!users_table[#All],4),"NA")</f>
        <v>8.4223826714801451</v>
      </c>
      <c r="U408" s="47" t="s">
        <v>59</v>
      </c>
    </row>
    <row r="409" spans="1:21" x14ac:dyDescent="0.3">
      <c r="A409" s="25">
        <v>407</v>
      </c>
      <c r="B409" s="13" t="s">
        <v>2</v>
      </c>
      <c r="C409" s="13">
        <v>2397</v>
      </c>
      <c r="D409" s="13" t="s">
        <v>249</v>
      </c>
      <c r="E409" s="13" t="s">
        <v>168</v>
      </c>
      <c r="F409" s="13" t="s">
        <v>29</v>
      </c>
      <c r="G409" s="13">
        <v>7.78</v>
      </c>
      <c r="H409" s="26">
        <v>43526</v>
      </c>
      <c r="I409" s="26">
        <v>43526</v>
      </c>
      <c r="J409" s="13">
        <v>7</v>
      </c>
      <c r="K409" s="13">
        <v>2000</v>
      </c>
      <c r="L409" s="13" t="s">
        <v>30</v>
      </c>
      <c r="M409" s="13">
        <v>1</v>
      </c>
      <c r="N409" s="13">
        <v>0.68333333333333335</v>
      </c>
      <c r="O409" s="13">
        <v>0.68333333333333335</v>
      </c>
      <c r="P409" s="13">
        <v>1</v>
      </c>
      <c r="Q409" s="13">
        <v>0.68333333333333335</v>
      </c>
      <c r="R409" s="13">
        <v>1</v>
      </c>
      <c r="S409" s="13">
        <v>5.9165186500888103</v>
      </c>
      <c r="T409" s="7">
        <f>IFERROR(VLOOKUP(B107,[1]!users_table[#All],4),"NA")</f>
        <v>8.4223826714801451</v>
      </c>
      <c r="U409" s="47" t="s">
        <v>64</v>
      </c>
    </row>
    <row r="410" spans="1:21" x14ac:dyDescent="0.3">
      <c r="A410" s="25">
        <v>408</v>
      </c>
      <c r="B410" s="13" t="s">
        <v>2</v>
      </c>
      <c r="C410" s="13">
        <v>2397</v>
      </c>
      <c r="D410" s="13" t="s">
        <v>249</v>
      </c>
      <c r="E410" s="13" t="s">
        <v>168</v>
      </c>
      <c r="F410" s="13" t="s">
        <v>29</v>
      </c>
      <c r="G410" s="13">
        <v>7.78</v>
      </c>
      <c r="H410" s="26">
        <v>43526</v>
      </c>
      <c r="I410" s="26">
        <v>43526</v>
      </c>
      <c r="J410" s="13">
        <v>7</v>
      </c>
      <c r="K410" s="13">
        <v>2000</v>
      </c>
      <c r="L410" s="13" t="s">
        <v>30</v>
      </c>
      <c r="M410" s="13">
        <v>1</v>
      </c>
      <c r="N410" s="13">
        <v>0.68333333333333335</v>
      </c>
      <c r="O410" s="13">
        <v>0.68333333333333335</v>
      </c>
      <c r="P410" s="13">
        <v>1</v>
      </c>
      <c r="Q410" s="13">
        <v>0.68333333333333335</v>
      </c>
      <c r="R410" s="13">
        <v>1</v>
      </c>
      <c r="S410" s="13">
        <v>5.9165186500888103</v>
      </c>
      <c r="T410" s="13">
        <f>IFERROR(VLOOKUP(B107,[1]!users_table[#All],4),"NA")</f>
        <v>8.4223826714801451</v>
      </c>
      <c r="U410" s="47" t="s">
        <v>1039</v>
      </c>
    </row>
    <row r="411" spans="1:21" x14ac:dyDescent="0.3">
      <c r="A411" s="25">
        <v>409</v>
      </c>
      <c r="B411" s="13" t="s">
        <v>2</v>
      </c>
      <c r="C411" s="13">
        <v>2397</v>
      </c>
      <c r="D411" s="13" t="s">
        <v>249</v>
      </c>
      <c r="E411" s="13" t="s">
        <v>168</v>
      </c>
      <c r="F411" s="13" t="s">
        <v>29</v>
      </c>
      <c r="G411" s="13">
        <v>7.78</v>
      </c>
      <c r="H411" s="26">
        <v>43526</v>
      </c>
      <c r="I411" s="26">
        <v>43526</v>
      </c>
      <c r="J411" s="13">
        <v>7</v>
      </c>
      <c r="K411" s="13">
        <v>2000</v>
      </c>
      <c r="L411" s="13" t="s">
        <v>30</v>
      </c>
      <c r="M411" s="13">
        <v>1</v>
      </c>
      <c r="N411" s="13">
        <v>0.68333333333333335</v>
      </c>
      <c r="O411" s="13">
        <v>0.68333333333333335</v>
      </c>
      <c r="P411" s="13">
        <v>1</v>
      </c>
      <c r="Q411" s="13">
        <v>0.68333333333333335</v>
      </c>
      <c r="R411" s="13">
        <v>1</v>
      </c>
      <c r="S411" s="13">
        <v>5.9165186500888103</v>
      </c>
      <c r="T411" s="13">
        <f>IFERROR(VLOOKUP(B107,[1]!users_table[#All],4),"NA")</f>
        <v>8.4223826714801451</v>
      </c>
      <c r="U411" s="47" t="s">
        <v>62</v>
      </c>
    </row>
    <row r="412" spans="1:21" x14ac:dyDescent="0.3">
      <c r="A412" s="25">
        <v>410</v>
      </c>
      <c r="B412" s="13" t="s">
        <v>2</v>
      </c>
      <c r="C412" s="13">
        <v>42571</v>
      </c>
      <c r="D412" s="13" t="s">
        <v>250</v>
      </c>
      <c r="E412" s="13" t="s">
        <v>32</v>
      </c>
      <c r="F412" s="13" t="s">
        <v>154</v>
      </c>
      <c r="G412" s="13">
        <v>5.6</v>
      </c>
      <c r="H412" s="26">
        <v>44349</v>
      </c>
      <c r="I412" s="26">
        <v>44363</v>
      </c>
      <c r="J412" s="13">
        <v>5</v>
      </c>
      <c r="K412" s="13">
        <v>2020</v>
      </c>
      <c r="L412" s="13" t="s">
        <v>35</v>
      </c>
      <c r="M412" s="13">
        <v>12</v>
      </c>
      <c r="N412" s="13">
        <v>5.8333333333333327E-2</v>
      </c>
      <c r="O412" s="13">
        <v>0.7</v>
      </c>
      <c r="P412" s="13">
        <v>15</v>
      </c>
      <c r="Q412" s="13">
        <v>4.6666666666666662E-2</v>
      </c>
      <c r="R412" s="13">
        <v>0.8</v>
      </c>
      <c r="S412" s="13">
        <v>5.9165186500888103</v>
      </c>
      <c r="T412" s="13">
        <f>IFERROR(VLOOKUP(B108,[1]!users_table[#All],4),"NA")</f>
        <v>8.4223826714801451</v>
      </c>
      <c r="U412" s="47" t="s">
        <v>64</v>
      </c>
    </row>
    <row r="413" spans="1:21" x14ac:dyDescent="0.3">
      <c r="A413" s="25">
        <v>411</v>
      </c>
      <c r="B413" s="13" t="s">
        <v>2</v>
      </c>
      <c r="C413" s="13">
        <v>42571</v>
      </c>
      <c r="D413" s="13" t="s">
        <v>250</v>
      </c>
      <c r="E413" s="13" t="s">
        <v>32</v>
      </c>
      <c r="F413" s="13" t="s">
        <v>154</v>
      </c>
      <c r="G413" s="13">
        <v>5.6</v>
      </c>
      <c r="H413" s="26">
        <v>44349</v>
      </c>
      <c r="I413" s="26">
        <v>44363</v>
      </c>
      <c r="J413" s="13">
        <v>5</v>
      </c>
      <c r="K413" s="13">
        <v>2020</v>
      </c>
      <c r="L413" s="13" t="s">
        <v>35</v>
      </c>
      <c r="M413" s="13">
        <v>12</v>
      </c>
      <c r="N413" s="13">
        <v>5.8333333333333327E-2</v>
      </c>
      <c r="O413" s="13">
        <v>0.7</v>
      </c>
      <c r="P413" s="13">
        <v>15</v>
      </c>
      <c r="Q413" s="13">
        <v>4.6666666666666662E-2</v>
      </c>
      <c r="R413" s="13">
        <v>0.8</v>
      </c>
      <c r="S413" s="13">
        <v>5.9165186500888103</v>
      </c>
      <c r="T413" s="13">
        <f>IFERROR(VLOOKUP(B108,[1]!users_table[#All],4),"NA")</f>
        <v>8.4223826714801451</v>
      </c>
      <c r="U413" s="47" t="s">
        <v>1011</v>
      </c>
    </row>
    <row r="414" spans="1:21" x14ac:dyDescent="0.3">
      <c r="A414" s="25">
        <v>412</v>
      </c>
      <c r="B414" s="13" t="s">
        <v>2</v>
      </c>
      <c r="C414" s="13">
        <v>42571</v>
      </c>
      <c r="D414" s="13" t="s">
        <v>250</v>
      </c>
      <c r="E414" s="13" t="s">
        <v>32</v>
      </c>
      <c r="F414" s="13" t="s">
        <v>154</v>
      </c>
      <c r="G414" s="13">
        <v>5.6</v>
      </c>
      <c r="H414" s="26">
        <v>44349</v>
      </c>
      <c r="I414" s="26">
        <v>44363</v>
      </c>
      <c r="J414" s="13">
        <v>5</v>
      </c>
      <c r="K414" s="13">
        <v>2020</v>
      </c>
      <c r="L414" s="13" t="s">
        <v>35</v>
      </c>
      <c r="M414" s="13">
        <v>12</v>
      </c>
      <c r="N414" s="13">
        <v>5.8333333333333327E-2</v>
      </c>
      <c r="O414" s="13">
        <v>0.7</v>
      </c>
      <c r="P414" s="13">
        <v>15</v>
      </c>
      <c r="Q414" s="13">
        <v>4.6666666666666662E-2</v>
      </c>
      <c r="R414" s="13">
        <v>0.8</v>
      </c>
      <c r="S414" s="13">
        <v>5.9165186500888103</v>
      </c>
      <c r="T414" s="13">
        <f>IFERROR(VLOOKUP(B108,[1]!users_table[#All],4),"NA")</f>
        <v>8.4223826714801451</v>
      </c>
      <c r="U414" s="47" t="s">
        <v>60</v>
      </c>
    </row>
    <row r="415" spans="1:21" x14ac:dyDescent="0.3">
      <c r="A415" s="25">
        <v>413</v>
      </c>
      <c r="B415" s="13" t="s">
        <v>2</v>
      </c>
      <c r="C415" s="13">
        <v>42990</v>
      </c>
      <c r="D415" s="13" t="s">
        <v>251</v>
      </c>
      <c r="E415" s="13" t="s">
        <v>28</v>
      </c>
      <c r="F415" s="13" t="s">
        <v>154</v>
      </c>
      <c r="G415" s="13">
        <v>5.67</v>
      </c>
      <c r="H415" s="26">
        <v>44363</v>
      </c>
      <c r="I415" s="26">
        <v>44363</v>
      </c>
      <c r="J415" s="13">
        <v>5</v>
      </c>
      <c r="K415" s="13">
        <v>2021</v>
      </c>
      <c r="L415" s="13" t="s">
        <v>30</v>
      </c>
      <c r="M415" s="13">
        <v>1</v>
      </c>
      <c r="N415" s="13">
        <v>5.8333333333333327E-2</v>
      </c>
      <c r="O415" s="13">
        <v>5.8333333333333327E-2</v>
      </c>
      <c r="P415" s="13">
        <v>1</v>
      </c>
      <c r="Q415" s="13">
        <v>5.8333333333333327E-2</v>
      </c>
      <c r="R415" s="13">
        <v>1</v>
      </c>
      <c r="S415" s="13">
        <v>5.9165186500888103</v>
      </c>
      <c r="T415" s="13">
        <f>IFERROR(VLOOKUP(B109,[1]!users_table[#All],4),"NA")</f>
        <v>8.4223826714801451</v>
      </c>
      <c r="U415" s="47" t="s">
        <v>64</v>
      </c>
    </row>
    <row r="416" spans="1:21" x14ac:dyDescent="0.3">
      <c r="A416" s="25">
        <v>414</v>
      </c>
      <c r="B416" s="13" t="s">
        <v>2</v>
      </c>
      <c r="C416" s="13">
        <v>42990</v>
      </c>
      <c r="D416" s="13" t="s">
        <v>251</v>
      </c>
      <c r="E416" s="13" t="s">
        <v>28</v>
      </c>
      <c r="F416" s="13" t="s">
        <v>154</v>
      </c>
      <c r="G416" s="13">
        <v>5.67</v>
      </c>
      <c r="H416" s="26">
        <v>44363</v>
      </c>
      <c r="I416" s="26">
        <v>44363</v>
      </c>
      <c r="J416" s="13">
        <v>5</v>
      </c>
      <c r="K416" s="13">
        <v>2021</v>
      </c>
      <c r="L416" s="13" t="s">
        <v>30</v>
      </c>
      <c r="M416" s="13">
        <v>1</v>
      </c>
      <c r="N416" s="13">
        <v>5.8333333333333327E-2</v>
      </c>
      <c r="O416" s="13">
        <v>5.8333333333333327E-2</v>
      </c>
      <c r="P416" s="13">
        <v>1</v>
      </c>
      <c r="Q416" s="13">
        <v>5.8333333333333327E-2</v>
      </c>
      <c r="R416" s="13">
        <v>1</v>
      </c>
      <c r="S416" s="13">
        <v>5.9165186500888103</v>
      </c>
      <c r="T416" s="13">
        <f>IFERROR(VLOOKUP(B109,[1]!users_table[#All],4),"NA")</f>
        <v>8.4223826714801451</v>
      </c>
      <c r="U416" s="47" t="s">
        <v>1011</v>
      </c>
    </row>
    <row r="417" spans="1:21" x14ac:dyDescent="0.3">
      <c r="A417" s="25">
        <v>415</v>
      </c>
      <c r="B417" s="13" t="s">
        <v>2</v>
      </c>
      <c r="C417" s="13">
        <v>42990</v>
      </c>
      <c r="D417" s="13" t="s">
        <v>251</v>
      </c>
      <c r="E417" s="13" t="s">
        <v>28</v>
      </c>
      <c r="F417" s="13" t="s">
        <v>154</v>
      </c>
      <c r="G417" s="13">
        <v>5.67</v>
      </c>
      <c r="H417" s="26">
        <v>44363</v>
      </c>
      <c r="I417" s="26">
        <v>44363</v>
      </c>
      <c r="J417" s="13">
        <v>5</v>
      </c>
      <c r="K417" s="13">
        <v>2021</v>
      </c>
      <c r="L417" s="13" t="s">
        <v>30</v>
      </c>
      <c r="M417" s="13">
        <v>1</v>
      </c>
      <c r="N417" s="13">
        <v>5.8333333333333327E-2</v>
      </c>
      <c r="O417" s="13">
        <v>5.8333333333333327E-2</v>
      </c>
      <c r="P417" s="13">
        <v>1</v>
      </c>
      <c r="Q417" s="13">
        <v>5.8333333333333327E-2</v>
      </c>
      <c r="R417" s="13">
        <v>1</v>
      </c>
      <c r="S417" s="13">
        <v>5.9165186500888103</v>
      </c>
      <c r="T417" s="13">
        <f>IFERROR(VLOOKUP(B109,[1]!users_table[#All],4),"NA")</f>
        <v>8.4223826714801451</v>
      </c>
      <c r="U417" s="47" t="s">
        <v>60</v>
      </c>
    </row>
    <row r="418" spans="1:21" x14ac:dyDescent="0.3">
      <c r="A418" s="25">
        <v>416</v>
      </c>
      <c r="B418" s="13" t="s">
        <v>2</v>
      </c>
      <c r="C418" s="13">
        <v>40623</v>
      </c>
      <c r="D418" s="13" t="s">
        <v>252</v>
      </c>
      <c r="E418" s="13" t="s">
        <v>32</v>
      </c>
      <c r="F418" s="13" t="s">
        <v>37</v>
      </c>
      <c r="G418" s="13">
        <v>5.75</v>
      </c>
      <c r="H418" s="26">
        <v>44360</v>
      </c>
      <c r="I418" s="26">
        <v>44369</v>
      </c>
      <c r="J418" s="13">
        <v>6</v>
      </c>
      <c r="K418" s="13">
        <v>2020</v>
      </c>
      <c r="L418" s="13" t="s">
        <v>39</v>
      </c>
      <c r="M418" s="13">
        <v>12</v>
      </c>
      <c r="N418" s="13">
        <v>0.39777777777777779</v>
      </c>
      <c r="O418" s="13">
        <v>4.7733333333333334</v>
      </c>
      <c r="P418" s="13">
        <v>10</v>
      </c>
      <c r="Q418" s="13">
        <v>0.47733333333333328</v>
      </c>
      <c r="R418" s="13">
        <v>1.2</v>
      </c>
      <c r="S418" s="13">
        <v>5.9165186500888103</v>
      </c>
      <c r="T418" s="13">
        <f>IFERROR(VLOOKUP(B110,[1]!users_table[#All],4),"NA")</f>
        <v>8.4223826714801451</v>
      </c>
      <c r="U418" s="47" t="s">
        <v>65</v>
      </c>
    </row>
    <row r="419" spans="1:21" x14ac:dyDescent="0.3">
      <c r="A419" s="25">
        <v>417</v>
      </c>
      <c r="B419" s="13" t="s">
        <v>2</v>
      </c>
      <c r="C419" s="13">
        <v>40623</v>
      </c>
      <c r="D419" s="13" t="s">
        <v>252</v>
      </c>
      <c r="E419" s="13" t="s">
        <v>32</v>
      </c>
      <c r="F419" s="13" t="s">
        <v>37</v>
      </c>
      <c r="G419" s="13">
        <v>5.75</v>
      </c>
      <c r="H419" s="26">
        <v>44360</v>
      </c>
      <c r="I419" s="26">
        <v>44369</v>
      </c>
      <c r="J419" s="13">
        <v>6</v>
      </c>
      <c r="K419" s="13">
        <v>2020</v>
      </c>
      <c r="L419" s="13" t="s">
        <v>39</v>
      </c>
      <c r="M419" s="13">
        <v>12</v>
      </c>
      <c r="N419" s="13">
        <v>0.39777777777777779</v>
      </c>
      <c r="O419" s="13">
        <v>4.7733333333333334</v>
      </c>
      <c r="P419" s="13">
        <v>10</v>
      </c>
      <c r="Q419" s="13">
        <v>0.47733333333333328</v>
      </c>
      <c r="R419" s="13">
        <v>1.2</v>
      </c>
      <c r="S419" s="13">
        <v>5.9165186500888103</v>
      </c>
      <c r="T419" s="13">
        <f>IFERROR(VLOOKUP(B110,[1]!users_table[#All],4),"NA")</f>
        <v>8.4223826714801451</v>
      </c>
      <c r="U419" s="47" t="s">
        <v>64</v>
      </c>
    </row>
    <row r="420" spans="1:21" x14ac:dyDescent="0.3">
      <c r="A420" s="25">
        <v>418</v>
      </c>
      <c r="B420" s="13" t="s">
        <v>2</v>
      </c>
      <c r="C420" s="13">
        <v>40623</v>
      </c>
      <c r="D420" s="13" t="s">
        <v>252</v>
      </c>
      <c r="E420" s="13" t="s">
        <v>32</v>
      </c>
      <c r="F420" s="13" t="s">
        <v>37</v>
      </c>
      <c r="G420" s="13">
        <v>5.75</v>
      </c>
      <c r="H420" s="26">
        <v>44360</v>
      </c>
      <c r="I420" s="26">
        <v>44369</v>
      </c>
      <c r="J420" s="13">
        <v>6</v>
      </c>
      <c r="K420" s="13">
        <v>2020</v>
      </c>
      <c r="L420" s="13" t="s">
        <v>39</v>
      </c>
      <c r="M420" s="13">
        <v>12</v>
      </c>
      <c r="N420" s="13">
        <v>0.39777777777777779</v>
      </c>
      <c r="O420" s="13">
        <v>4.7733333333333334</v>
      </c>
      <c r="P420" s="13">
        <v>10</v>
      </c>
      <c r="Q420" s="13">
        <v>0.47733333333333328</v>
      </c>
      <c r="R420" s="13">
        <v>1.2</v>
      </c>
      <c r="S420" s="13">
        <v>5.9165186500888103</v>
      </c>
      <c r="T420" s="13">
        <f>IFERROR(VLOOKUP(B110,[1]!users_table[#All],4),"NA")</f>
        <v>8.4223826714801451</v>
      </c>
      <c r="U420" s="47" t="s">
        <v>1011</v>
      </c>
    </row>
    <row r="421" spans="1:21" x14ac:dyDescent="0.3">
      <c r="A421" s="25">
        <v>419</v>
      </c>
      <c r="B421" s="13" t="s">
        <v>2</v>
      </c>
      <c r="C421" s="13">
        <v>40623</v>
      </c>
      <c r="D421" s="13" t="s">
        <v>252</v>
      </c>
      <c r="E421" s="13" t="s">
        <v>32</v>
      </c>
      <c r="F421" s="13" t="s">
        <v>37</v>
      </c>
      <c r="G421" s="13">
        <v>5.75</v>
      </c>
      <c r="H421" s="26">
        <v>44360</v>
      </c>
      <c r="I421" s="26">
        <v>44369</v>
      </c>
      <c r="J421" s="13">
        <v>6</v>
      </c>
      <c r="K421" s="13">
        <v>2020</v>
      </c>
      <c r="L421" s="13" t="s">
        <v>39</v>
      </c>
      <c r="M421" s="13">
        <v>12</v>
      </c>
      <c r="N421" s="13">
        <v>0.39777777777777779</v>
      </c>
      <c r="O421" s="13">
        <v>4.7733333333333334</v>
      </c>
      <c r="P421" s="13">
        <v>10</v>
      </c>
      <c r="Q421" s="13">
        <v>0.47733333333333328</v>
      </c>
      <c r="R421" s="13">
        <v>1.2</v>
      </c>
      <c r="S421" s="13">
        <v>5.9165186500888103</v>
      </c>
      <c r="T421" s="13">
        <f>IFERROR(VLOOKUP(B110,[1]!users_table[#All],4),"NA")</f>
        <v>8.4223826714801451</v>
      </c>
      <c r="U421" s="47" t="s">
        <v>70</v>
      </c>
    </row>
    <row r="422" spans="1:21" x14ac:dyDescent="0.3">
      <c r="A422" s="25">
        <v>420</v>
      </c>
      <c r="B422" s="13" t="s">
        <v>2</v>
      </c>
      <c r="C422" s="13">
        <v>40623</v>
      </c>
      <c r="D422" s="13" t="s">
        <v>252</v>
      </c>
      <c r="E422" s="13" t="s">
        <v>32</v>
      </c>
      <c r="F422" s="13" t="s">
        <v>37</v>
      </c>
      <c r="G422" s="13">
        <v>5.75</v>
      </c>
      <c r="H422" s="26">
        <v>44360</v>
      </c>
      <c r="I422" s="26">
        <v>44369</v>
      </c>
      <c r="J422" s="13">
        <v>6</v>
      </c>
      <c r="K422" s="13">
        <v>2020</v>
      </c>
      <c r="L422" s="13" t="s">
        <v>39</v>
      </c>
      <c r="M422" s="13">
        <v>12</v>
      </c>
      <c r="N422" s="13">
        <v>0.39777777777777779</v>
      </c>
      <c r="O422" s="13">
        <v>4.7733333333333334</v>
      </c>
      <c r="P422" s="13">
        <v>10</v>
      </c>
      <c r="Q422" s="13">
        <v>0.47733333333333328</v>
      </c>
      <c r="R422" s="13">
        <v>1.2</v>
      </c>
      <c r="S422" s="13">
        <v>5.9165186500888103</v>
      </c>
      <c r="T422" s="13">
        <f>IFERROR(VLOOKUP(B110,[1]!users_table[#All],4),"NA")</f>
        <v>8.4223826714801451</v>
      </c>
      <c r="U422" s="47" t="s">
        <v>68</v>
      </c>
    </row>
    <row r="423" spans="1:21" x14ac:dyDescent="0.3">
      <c r="A423" s="25">
        <v>421</v>
      </c>
      <c r="B423" s="13" t="s">
        <v>2</v>
      </c>
      <c r="C423" s="13">
        <v>40623</v>
      </c>
      <c r="D423" s="13" t="s">
        <v>252</v>
      </c>
      <c r="E423" s="13" t="s">
        <v>32</v>
      </c>
      <c r="F423" s="13" t="s">
        <v>37</v>
      </c>
      <c r="G423" s="13">
        <v>5.75</v>
      </c>
      <c r="H423" s="26">
        <v>44360</v>
      </c>
      <c r="I423" s="26">
        <v>44369</v>
      </c>
      <c r="J423" s="13">
        <v>6</v>
      </c>
      <c r="K423" s="13">
        <v>2020</v>
      </c>
      <c r="L423" s="13" t="s">
        <v>39</v>
      </c>
      <c r="M423" s="13">
        <v>12</v>
      </c>
      <c r="N423" s="13">
        <v>0.39777777777777779</v>
      </c>
      <c r="O423" s="13">
        <v>4.7733333333333334</v>
      </c>
      <c r="P423" s="13">
        <v>10</v>
      </c>
      <c r="Q423" s="13">
        <v>0.47733333333333328</v>
      </c>
      <c r="R423" s="13">
        <v>1.2</v>
      </c>
      <c r="S423" s="13">
        <v>5.9165186500888103</v>
      </c>
      <c r="T423" s="13">
        <f>IFERROR(VLOOKUP(B110,[1]!users_table[#All],4),"NA")</f>
        <v>8.4223826714801451</v>
      </c>
      <c r="U423" s="47" t="s">
        <v>1027</v>
      </c>
    </row>
    <row r="424" spans="1:21" x14ac:dyDescent="0.3">
      <c r="A424" s="25">
        <v>422</v>
      </c>
      <c r="B424" s="13" t="s">
        <v>2</v>
      </c>
      <c r="C424" s="13">
        <v>42803</v>
      </c>
      <c r="D424" s="13" t="s">
        <v>253</v>
      </c>
      <c r="E424" s="13" t="s">
        <v>52</v>
      </c>
      <c r="F424" s="13" t="s">
        <v>37</v>
      </c>
      <c r="G424" s="13">
        <v>6.2</v>
      </c>
      <c r="H424" s="26">
        <v>44369</v>
      </c>
      <c r="I424" s="26">
        <v>44409</v>
      </c>
      <c r="J424" s="13">
        <v>6</v>
      </c>
      <c r="K424" s="13">
        <v>2020</v>
      </c>
      <c r="L424" s="13" t="s">
        <v>35</v>
      </c>
      <c r="M424" s="13">
        <v>2</v>
      </c>
      <c r="N424" s="13">
        <v>0.3947222222222222</v>
      </c>
      <c r="O424" s="13">
        <v>0.78944444444444439</v>
      </c>
      <c r="P424" s="13">
        <v>41</v>
      </c>
      <c r="Q424" s="13">
        <v>1.9254742547425471E-2</v>
      </c>
      <c r="R424" s="13">
        <v>4.878048780487805E-2</v>
      </c>
      <c r="S424" s="13">
        <v>5.9165186500888103</v>
      </c>
      <c r="T424" s="13">
        <f>IFERROR(VLOOKUP(B111,[1]!users_table[#All],4),"NA")</f>
        <v>8.4223826714801451</v>
      </c>
      <c r="U424" s="47" t="s">
        <v>65</v>
      </c>
    </row>
    <row r="425" spans="1:21" x14ac:dyDescent="0.3">
      <c r="A425" s="25">
        <v>423</v>
      </c>
      <c r="B425" s="13" t="s">
        <v>2</v>
      </c>
      <c r="C425" s="13">
        <v>42803</v>
      </c>
      <c r="D425" s="13" t="s">
        <v>253</v>
      </c>
      <c r="E425" s="13" t="s">
        <v>52</v>
      </c>
      <c r="F425" s="13" t="s">
        <v>37</v>
      </c>
      <c r="G425" s="13">
        <v>6.2</v>
      </c>
      <c r="H425" s="26">
        <v>44369</v>
      </c>
      <c r="I425" s="26">
        <v>44409</v>
      </c>
      <c r="J425" s="13">
        <v>6</v>
      </c>
      <c r="K425" s="13">
        <v>2020</v>
      </c>
      <c r="L425" s="13" t="s">
        <v>35</v>
      </c>
      <c r="M425" s="13">
        <v>2</v>
      </c>
      <c r="N425" s="13">
        <v>0.3947222222222222</v>
      </c>
      <c r="O425" s="13">
        <v>0.78944444444444439</v>
      </c>
      <c r="P425" s="13">
        <v>41</v>
      </c>
      <c r="Q425" s="13">
        <v>1.9254742547425471E-2</v>
      </c>
      <c r="R425" s="13">
        <v>4.878048780487805E-2</v>
      </c>
      <c r="S425" s="13">
        <v>5.9165186500888103</v>
      </c>
      <c r="T425" s="13">
        <f>IFERROR(VLOOKUP(B111,[1]!users_table[#All],4),"NA")</f>
        <v>8.4223826714801451</v>
      </c>
      <c r="U425" s="47" t="s">
        <v>64</v>
      </c>
    </row>
    <row r="426" spans="1:21" x14ac:dyDescent="0.3">
      <c r="A426" s="25">
        <v>424</v>
      </c>
      <c r="B426" s="13" t="s">
        <v>2</v>
      </c>
      <c r="C426" s="13">
        <v>42803</v>
      </c>
      <c r="D426" s="13" t="s">
        <v>253</v>
      </c>
      <c r="E426" s="13" t="s">
        <v>52</v>
      </c>
      <c r="F426" s="13" t="s">
        <v>37</v>
      </c>
      <c r="G426" s="13">
        <v>6.2</v>
      </c>
      <c r="H426" s="26">
        <v>44369</v>
      </c>
      <c r="I426" s="26">
        <v>44409</v>
      </c>
      <c r="J426" s="13">
        <v>6</v>
      </c>
      <c r="K426" s="13">
        <v>2020</v>
      </c>
      <c r="L426" s="13" t="s">
        <v>35</v>
      </c>
      <c r="M426" s="13">
        <v>2</v>
      </c>
      <c r="N426" s="13">
        <v>0.3947222222222222</v>
      </c>
      <c r="O426" s="13">
        <v>0.78944444444444439</v>
      </c>
      <c r="P426" s="13">
        <v>41</v>
      </c>
      <c r="Q426" s="13">
        <v>1.9254742547425471E-2</v>
      </c>
      <c r="R426" s="13">
        <v>4.878048780487805E-2</v>
      </c>
      <c r="S426" s="13">
        <v>5.9165186500888103</v>
      </c>
      <c r="T426" s="7">
        <f>IFERROR(VLOOKUP(B111,[1]!users_table[#All],4),"NA")</f>
        <v>8.4223826714801451</v>
      </c>
      <c r="U426" s="47" t="s">
        <v>1011</v>
      </c>
    </row>
    <row r="427" spans="1:21" x14ac:dyDescent="0.3">
      <c r="A427" s="25">
        <v>425</v>
      </c>
      <c r="B427" s="13" t="s">
        <v>2</v>
      </c>
      <c r="C427" s="13">
        <v>42803</v>
      </c>
      <c r="D427" s="13" t="s">
        <v>253</v>
      </c>
      <c r="E427" s="13" t="s">
        <v>52</v>
      </c>
      <c r="F427" s="13" t="s">
        <v>37</v>
      </c>
      <c r="G427" s="13">
        <v>6.2</v>
      </c>
      <c r="H427" s="26">
        <v>44369</v>
      </c>
      <c r="I427" s="26">
        <v>44409</v>
      </c>
      <c r="J427" s="13">
        <v>6</v>
      </c>
      <c r="K427" s="13">
        <v>2020</v>
      </c>
      <c r="L427" s="13" t="s">
        <v>35</v>
      </c>
      <c r="M427" s="13">
        <v>2</v>
      </c>
      <c r="N427" s="13">
        <v>0.3947222222222222</v>
      </c>
      <c r="O427" s="13">
        <v>0.78944444444444439</v>
      </c>
      <c r="P427" s="13">
        <v>41</v>
      </c>
      <c r="Q427" s="13">
        <v>1.9254742547425471E-2</v>
      </c>
      <c r="R427" s="13">
        <v>4.878048780487805E-2</v>
      </c>
      <c r="S427" s="13">
        <v>5.9165186500888103</v>
      </c>
      <c r="T427" s="13">
        <f>IFERROR(VLOOKUP(B111,[1]!users_table[#All],4),"NA")</f>
        <v>8.4223826714801451</v>
      </c>
      <c r="U427" s="47" t="s">
        <v>70</v>
      </c>
    </row>
    <row r="428" spans="1:21" x14ac:dyDescent="0.3">
      <c r="A428" s="25">
        <v>426</v>
      </c>
      <c r="B428" s="13" t="s">
        <v>2</v>
      </c>
      <c r="C428" s="13">
        <v>42803</v>
      </c>
      <c r="D428" s="13" t="s">
        <v>253</v>
      </c>
      <c r="E428" s="13" t="s">
        <v>52</v>
      </c>
      <c r="F428" s="13" t="s">
        <v>37</v>
      </c>
      <c r="G428" s="13">
        <v>6.2</v>
      </c>
      <c r="H428" s="26">
        <v>44369</v>
      </c>
      <c r="I428" s="26">
        <v>44409</v>
      </c>
      <c r="J428" s="13">
        <v>6</v>
      </c>
      <c r="K428" s="13">
        <v>2020</v>
      </c>
      <c r="L428" s="13" t="s">
        <v>35</v>
      </c>
      <c r="M428" s="13">
        <v>2</v>
      </c>
      <c r="N428" s="13">
        <v>0.3947222222222222</v>
      </c>
      <c r="O428" s="13">
        <v>0.78944444444444439</v>
      </c>
      <c r="P428" s="13">
        <v>41</v>
      </c>
      <c r="Q428" s="13">
        <v>1.9254742547425471E-2</v>
      </c>
      <c r="R428" s="13">
        <v>4.878048780487805E-2</v>
      </c>
      <c r="S428" s="13">
        <v>5.9165186500888103</v>
      </c>
      <c r="T428" s="13">
        <f>IFERROR(VLOOKUP(B111,[1]!users_table[#All],4),"NA")</f>
        <v>8.4223826714801451</v>
      </c>
      <c r="U428" s="47" t="s">
        <v>68</v>
      </c>
    </row>
    <row r="429" spans="1:21" x14ac:dyDescent="0.3">
      <c r="A429" s="25">
        <v>427</v>
      </c>
      <c r="B429" s="13" t="s">
        <v>2</v>
      </c>
      <c r="C429" s="13">
        <v>42803</v>
      </c>
      <c r="D429" s="13" t="s">
        <v>253</v>
      </c>
      <c r="E429" s="13" t="s">
        <v>52</v>
      </c>
      <c r="F429" s="13" t="s">
        <v>37</v>
      </c>
      <c r="G429" s="13">
        <v>6.2</v>
      </c>
      <c r="H429" s="26">
        <v>44369</v>
      </c>
      <c r="I429" s="26">
        <v>44409</v>
      </c>
      <c r="J429" s="13">
        <v>6</v>
      </c>
      <c r="K429" s="13">
        <v>2020</v>
      </c>
      <c r="L429" s="13" t="s">
        <v>35</v>
      </c>
      <c r="M429" s="13">
        <v>2</v>
      </c>
      <c r="N429" s="13">
        <v>0.3947222222222222</v>
      </c>
      <c r="O429" s="13">
        <v>0.78944444444444439</v>
      </c>
      <c r="P429" s="13">
        <v>41</v>
      </c>
      <c r="Q429" s="13">
        <v>1.9254742547425471E-2</v>
      </c>
      <c r="R429" s="13">
        <v>4.878048780487805E-2</v>
      </c>
      <c r="S429" s="13">
        <v>5.9165186500888103</v>
      </c>
      <c r="T429" s="13">
        <f>IFERROR(VLOOKUP(B111,[1]!users_table[#All],4),"NA")</f>
        <v>8.4223826714801451</v>
      </c>
      <c r="U429" s="47" t="s">
        <v>1027</v>
      </c>
    </row>
    <row r="430" spans="1:21" x14ac:dyDescent="0.3">
      <c r="A430" s="25">
        <v>428</v>
      </c>
      <c r="B430" s="13" t="s">
        <v>2</v>
      </c>
      <c r="C430" s="13">
        <v>37982</v>
      </c>
      <c r="D430" s="13" t="s">
        <v>254</v>
      </c>
      <c r="E430" s="13" t="s">
        <v>32</v>
      </c>
      <c r="F430" s="13" t="s">
        <v>37</v>
      </c>
      <c r="G430" s="13">
        <v>6.67</v>
      </c>
      <c r="H430" s="26">
        <v>43570</v>
      </c>
      <c r="I430" s="26">
        <v>43578</v>
      </c>
      <c r="J430" s="13">
        <v>7</v>
      </c>
      <c r="K430" s="13">
        <v>2019</v>
      </c>
      <c r="L430" s="13" t="s">
        <v>30</v>
      </c>
      <c r="M430" s="13">
        <v>12</v>
      </c>
      <c r="N430" s="13">
        <v>0.42</v>
      </c>
      <c r="O430" s="13">
        <v>5.04</v>
      </c>
      <c r="P430" s="13">
        <v>9</v>
      </c>
      <c r="Q430" s="13">
        <v>0.56000000000000005</v>
      </c>
      <c r="R430" s="13">
        <v>1.333333333333333</v>
      </c>
      <c r="S430" s="13">
        <v>5.9165186500888103</v>
      </c>
      <c r="T430" s="13">
        <f>IFERROR(VLOOKUP(B112,[1]!users_table[#All],4),"NA")</f>
        <v>8.4223826714801451</v>
      </c>
      <c r="U430" s="47" t="s">
        <v>66</v>
      </c>
    </row>
    <row r="431" spans="1:21" x14ac:dyDescent="0.3">
      <c r="A431" s="25">
        <v>429</v>
      </c>
      <c r="B431" s="13" t="s">
        <v>2</v>
      </c>
      <c r="C431" s="13">
        <v>37982</v>
      </c>
      <c r="D431" s="13" t="s">
        <v>254</v>
      </c>
      <c r="E431" s="13" t="s">
        <v>32</v>
      </c>
      <c r="F431" s="13" t="s">
        <v>37</v>
      </c>
      <c r="G431" s="13">
        <v>6.67</v>
      </c>
      <c r="H431" s="26">
        <v>43570</v>
      </c>
      <c r="I431" s="26">
        <v>43578</v>
      </c>
      <c r="J431" s="13">
        <v>7</v>
      </c>
      <c r="K431" s="13">
        <v>2019</v>
      </c>
      <c r="L431" s="13" t="s">
        <v>30</v>
      </c>
      <c r="M431" s="13">
        <v>12</v>
      </c>
      <c r="N431" s="13">
        <v>0.42</v>
      </c>
      <c r="O431" s="13">
        <v>5.04</v>
      </c>
      <c r="P431" s="13">
        <v>9</v>
      </c>
      <c r="Q431" s="13">
        <v>0.56000000000000005</v>
      </c>
      <c r="R431" s="13">
        <v>1.333333333333333</v>
      </c>
      <c r="S431" s="13">
        <v>5.9165186500888103</v>
      </c>
      <c r="T431" s="13">
        <f>IFERROR(VLOOKUP(B112,[1]!users_table[#All],4),"NA")</f>
        <v>8.4223826714801451</v>
      </c>
      <c r="U431" s="47" t="s">
        <v>1040</v>
      </c>
    </row>
    <row r="432" spans="1:21" x14ac:dyDescent="0.3">
      <c r="A432" s="25">
        <v>430</v>
      </c>
      <c r="B432" s="13" t="s">
        <v>2</v>
      </c>
      <c r="C432" s="13">
        <v>37982</v>
      </c>
      <c r="D432" s="13" t="s">
        <v>254</v>
      </c>
      <c r="E432" s="13" t="s">
        <v>32</v>
      </c>
      <c r="F432" s="13" t="s">
        <v>37</v>
      </c>
      <c r="G432" s="13">
        <v>6.67</v>
      </c>
      <c r="H432" s="26">
        <v>43570</v>
      </c>
      <c r="I432" s="26">
        <v>43578</v>
      </c>
      <c r="J432" s="13">
        <v>7</v>
      </c>
      <c r="K432" s="13">
        <v>2019</v>
      </c>
      <c r="L432" s="13" t="s">
        <v>30</v>
      </c>
      <c r="M432" s="13">
        <v>12</v>
      </c>
      <c r="N432" s="13">
        <v>0.42</v>
      </c>
      <c r="O432" s="13">
        <v>5.04</v>
      </c>
      <c r="P432" s="13">
        <v>9</v>
      </c>
      <c r="Q432" s="13">
        <v>0.56000000000000005</v>
      </c>
      <c r="R432" s="13">
        <v>1.333333333333333</v>
      </c>
      <c r="S432" s="13">
        <v>5.9165186500888103</v>
      </c>
      <c r="T432" s="13">
        <f>IFERROR(VLOOKUP(B112,[1]!users_table[#All],4),"NA")</f>
        <v>8.4223826714801451</v>
      </c>
      <c r="U432" s="47" t="s">
        <v>75</v>
      </c>
    </row>
    <row r="433" spans="1:21" x14ac:dyDescent="0.3">
      <c r="A433" s="25">
        <v>431</v>
      </c>
      <c r="B433" s="13" t="s">
        <v>2</v>
      </c>
      <c r="C433" s="13">
        <v>37982</v>
      </c>
      <c r="D433" s="13" t="s">
        <v>254</v>
      </c>
      <c r="E433" s="13" t="s">
        <v>32</v>
      </c>
      <c r="F433" s="13" t="s">
        <v>37</v>
      </c>
      <c r="G433" s="13">
        <v>6.67</v>
      </c>
      <c r="H433" s="26">
        <v>43570</v>
      </c>
      <c r="I433" s="26">
        <v>43578</v>
      </c>
      <c r="J433" s="13">
        <v>7</v>
      </c>
      <c r="K433" s="13">
        <v>2019</v>
      </c>
      <c r="L433" s="13" t="s">
        <v>30</v>
      </c>
      <c r="M433" s="13">
        <v>12</v>
      </c>
      <c r="N433" s="13">
        <v>0.42</v>
      </c>
      <c r="O433" s="13">
        <v>5.04</v>
      </c>
      <c r="P433" s="13">
        <v>9</v>
      </c>
      <c r="Q433" s="13">
        <v>0.56000000000000005</v>
      </c>
      <c r="R433" s="13">
        <v>1.333333333333333</v>
      </c>
      <c r="S433" s="13">
        <v>5.9165186500888103</v>
      </c>
      <c r="T433" s="7">
        <f>IFERROR(VLOOKUP(B112,[1]!users_table[#All],4),"NA")</f>
        <v>8.4223826714801451</v>
      </c>
      <c r="U433" s="47" t="s">
        <v>70</v>
      </c>
    </row>
    <row r="434" spans="1:21" x14ac:dyDescent="0.3">
      <c r="A434" s="25">
        <v>432</v>
      </c>
      <c r="B434" s="13" t="s">
        <v>2</v>
      </c>
      <c r="C434" s="13">
        <v>37982</v>
      </c>
      <c r="D434" s="13" t="s">
        <v>254</v>
      </c>
      <c r="E434" s="13" t="s">
        <v>32</v>
      </c>
      <c r="F434" s="13" t="s">
        <v>37</v>
      </c>
      <c r="G434" s="13">
        <v>6.67</v>
      </c>
      <c r="H434" s="26">
        <v>43570</v>
      </c>
      <c r="I434" s="26">
        <v>43578</v>
      </c>
      <c r="J434" s="13">
        <v>7</v>
      </c>
      <c r="K434" s="13">
        <v>2019</v>
      </c>
      <c r="L434" s="13" t="s">
        <v>30</v>
      </c>
      <c r="M434" s="13">
        <v>12</v>
      </c>
      <c r="N434" s="13">
        <v>0.42</v>
      </c>
      <c r="O434" s="13">
        <v>5.04</v>
      </c>
      <c r="P434" s="13">
        <v>9</v>
      </c>
      <c r="Q434" s="13">
        <v>0.56000000000000005</v>
      </c>
      <c r="R434" s="13">
        <v>1.333333333333333</v>
      </c>
      <c r="S434" s="13">
        <v>5.9165186500888103</v>
      </c>
      <c r="T434" s="7">
        <f>IFERROR(VLOOKUP(B112,[1]!users_table[#All],4),"NA")</f>
        <v>8.4223826714801451</v>
      </c>
      <c r="U434" s="47" t="s">
        <v>68</v>
      </c>
    </row>
    <row r="435" spans="1:21" x14ac:dyDescent="0.3">
      <c r="A435" s="25">
        <v>433</v>
      </c>
      <c r="B435" s="13" t="s">
        <v>2</v>
      </c>
      <c r="C435" s="13">
        <v>37520</v>
      </c>
      <c r="D435" s="13" t="s">
        <v>255</v>
      </c>
      <c r="E435" s="13" t="s">
        <v>32</v>
      </c>
      <c r="F435" s="13" t="s">
        <v>37</v>
      </c>
      <c r="G435" s="13">
        <v>8.24</v>
      </c>
      <c r="H435" s="26">
        <v>43733</v>
      </c>
      <c r="I435" s="26">
        <v>43739</v>
      </c>
      <c r="J435" s="13">
        <v>8</v>
      </c>
      <c r="K435" s="13">
        <v>2019</v>
      </c>
      <c r="L435" s="13" t="s">
        <v>30</v>
      </c>
      <c r="M435" s="13">
        <v>24</v>
      </c>
      <c r="N435" s="13">
        <v>0.4</v>
      </c>
      <c r="O435" s="13">
        <v>9.6000000000000014</v>
      </c>
      <c r="P435" s="13">
        <v>7</v>
      </c>
      <c r="Q435" s="13">
        <v>1.3714285714285721</v>
      </c>
      <c r="R435" s="13">
        <v>3.4285714285714279</v>
      </c>
      <c r="S435" s="13">
        <v>5.9165186500888103</v>
      </c>
      <c r="T435" s="13">
        <f>IFERROR(VLOOKUP(B113,[1]!users_table[#All],4),"NA")</f>
        <v>8.4223826714801451</v>
      </c>
      <c r="U435" s="47" t="s">
        <v>65</v>
      </c>
    </row>
    <row r="436" spans="1:21" x14ac:dyDescent="0.3">
      <c r="A436" s="25">
        <v>434</v>
      </c>
      <c r="B436" s="13" t="s">
        <v>2</v>
      </c>
      <c r="C436" s="13">
        <v>37520</v>
      </c>
      <c r="D436" s="13" t="s">
        <v>255</v>
      </c>
      <c r="E436" s="13" t="s">
        <v>32</v>
      </c>
      <c r="F436" s="13" t="s">
        <v>37</v>
      </c>
      <c r="G436" s="13">
        <v>8.24</v>
      </c>
      <c r="H436" s="26">
        <v>43733</v>
      </c>
      <c r="I436" s="26">
        <v>43739</v>
      </c>
      <c r="J436" s="13">
        <v>8</v>
      </c>
      <c r="K436" s="13">
        <v>2019</v>
      </c>
      <c r="L436" s="13" t="s">
        <v>30</v>
      </c>
      <c r="M436" s="13">
        <v>24</v>
      </c>
      <c r="N436" s="13">
        <v>0.4</v>
      </c>
      <c r="O436" s="13">
        <v>9.6000000000000014</v>
      </c>
      <c r="P436" s="13">
        <v>7</v>
      </c>
      <c r="Q436" s="13">
        <v>1.3714285714285721</v>
      </c>
      <c r="R436" s="13">
        <v>3.4285714285714279</v>
      </c>
      <c r="S436" s="13">
        <v>5.9165186500888103</v>
      </c>
      <c r="T436" s="13">
        <f>IFERROR(VLOOKUP(B113,[1]!users_table[#All],4),"NA")</f>
        <v>8.4223826714801451</v>
      </c>
      <c r="U436" s="47" t="s">
        <v>59</v>
      </c>
    </row>
    <row r="437" spans="1:21" x14ac:dyDescent="0.3">
      <c r="A437" s="25">
        <v>435</v>
      </c>
      <c r="B437" s="13" t="s">
        <v>2</v>
      </c>
      <c r="C437" s="13">
        <v>37520</v>
      </c>
      <c r="D437" s="13" t="s">
        <v>255</v>
      </c>
      <c r="E437" s="13" t="s">
        <v>32</v>
      </c>
      <c r="F437" s="13" t="s">
        <v>37</v>
      </c>
      <c r="G437" s="13">
        <v>8.24</v>
      </c>
      <c r="H437" s="26">
        <v>43733</v>
      </c>
      <c r="I437" s="26">
        <v>43739</v>
      </c>
      <c r="J437" s="13">
        <v>8</v>
      </c>
      <c r="K437" s="13">
        <v>2019</v>
      </c>
      <c r="L437" s="13" t="s">
        <v>30</v>
      </c>
      <c r="M437" s="13">
        <v>24</v>
      </c>
      <c r="N437" s="13">
        <v>0.4</v>
      </c>
      <c r="O437" s="13">
        <v>9.6000000000000014</v>
      </c>
      <c r="P437" s="13">
        <v>7</v>
      </c>
      <c r="Q437" s="13">
        <v>1.3714285714285721</v>
      </c>
      <c r="R437" s="13">
        <v>3.4285714285714279</v>
      </c>
      <c r="S437" s="13">
        <v>5.9165186500888103</v>
      </c>
      <c r="T437" s="13">
        <f>IFERROR(VLOOKUP(B113,[1]!users_table[#All],4),"NA")</f>
        <v>8.4223826714801451</v>
      </c>
      <c r="U437" s="47" t="s">
        <v>1021</v>
      </c>
    </row>
    <row r="438" spans="1:21" x14ac:dyDescent="0.3">
      <c r="A438" s="25">
        <v>436</v>
      </c>
      <c r="B438" s="13" t="s">
        <v>2</v>
      </c>
      <c r="C438" s="13">
        <v>37520</v>
      </c>
      <c r="D438" s="13" t="s">
        <v>255</v>
      </c>
      <c r="E438" s="13" t="s">
        <v>32</v>
      </c>
      <c r="F438" s="13" t="s">
        <v>37</v>
      </c>
      <c r="G438" s="13">
        <v>8.24</v>
      </c>
      <c r="H438" s="26">
        <v>43733</v>
      </c>
      <c r="I438" s="26">
        <v>43739</v>
      </c>
      <c r="J438" s="13">
        <v>8</v>
      </c>
      <c r="K438" s="13">
        <v>2019</v>
      </c>
      <c r="L438" s="13" t="s">
        <v>30</v>
      </c>
      <c r="M438" s="13">
        <v>24</v>
      </c>
      <c r="N438" s="13">
        <v>0.4</v>
      </c>
      <c r="O438" s="13">
        <v>9.6000000000000014</v>
      </c>
      <c r="P438" s="13">
        <v>7</v>
      </c>
      <c r="Q438" s="13">
        <v>1.3714285714285721</v>
      </c>
      <c r="R438" s="13">
        <v>3.4285714285714279</v>
      </c>
      <c r="S438" s="13">
        <v>5.9165186500888103</v>
      </c>
      <c r="T438" s="13">
        <f>IFERROR(VLOOKUP(B113,[1]!users_table[#All],4),"NA")</f>
        <v>8.4223826714801451</v>
      </c>
      <c r="U438" s="47" t="s">
        <v>1030</v>
      </c>
    </row>
    <row r="439" spans="1:21" x14ac:dyDescent="0.3">
      <c r="A439" s="25">
        <v>437</v>
      </c>
      <c r="B439" s="13" t="s">
        <v>2</v>
      </c>
      <c r="C439" s="13">
        <v>37520</v>
      </c>
      <c r="D439" s="13" t="s">
        <v>255</v>
      </c>
      <c r="E439" s="13" t="s">
        <v>32</v>
      </c>
      <c r="F439" s="13" t="s">
        <v>37</v>
      </c>
      <c r="G439" s="13">
        <v>8.24</v>
      </c>
      <c r="H439" s="26">
        <v>43733</v>
      </c>
      <c r="I439" s="26">
        <v>43739</v>
      </c>
      <c r="J439" s="13">
        <v>8</v>
      </c>
      <c r="K439" s="13">
        <v>2019</v>
      </c>
      <c r="L439" s="13" t="s">
        <v>30</v>
      </c>
      <c r="M439" s="13">
        <v>24</v>
      </c>
      <c r="N439" s="13">
        <v>0.4</v>
      </c>
      <c r="O439" s="13">
        <v>9.6000000000000014</v>
      </c>
      <c r="P439" s="13">
        <v>7</v>
      </c>
      <c r="Q439" s="13">
        <v>1.3714285714285721</v>
      </c>
      <c r="R439" s="13">
        <v>3.4285714285714279</v>
      </c>
      <c r="S439" s="13">
        <v>5.9165186500888103</v>
      </c>
      <c r="T439" s="13">
        <f>IFERROR(VLOOKUP(B113,[1]!users_table[#All],4),"NA")</f>
        <v>8.4223826714801451</v>
      </c>
      <c r="U439" s="47" t="s">
        <v>1041</v>
      </c>
    </row>
    <row r="440" spans="1:21" x14ac:dyDescent="0.3">
      <c r="A440" s="25">
        <v>438</v>
      </c>
      <c r="B440" s="13" t="s">
        <v>2</v>
      </c>
      <c r="C440" s="13">
        <v>37520</v>
      </c>
      <c r="D440" s="13" t="s">
        <v>255</v>
      </c>
      <c r="E440" s="13" t="s">
        <v>32</v>
      </c>
      <c r="F440" s="13" t="s">
        <v>37</v>
      </c>
      <c r="G440" s="13">
        <v>8.24</v>
      </c>
      <c r="H440" s="26">
        <v>43733</v>
      </c>
      <c r="I440" s="26">
        <v>43739</v>
      </c>
      <c r="J440" s="13">
        <v>8</v>
      </c>
      <c r="K440" s="13">
        <v>2019</v>
      </c>
      <c r="L440" s="13" t="s">
        <v>30</v>
      </c>
      <c r="M440" s="13">
        <v>24</v>
      </c>
      <c r="N440" s="13">
        <v>0.4</v>
      </c>
      <c r="O440" s="13">
        <v>9.6000000000000014</v>
      </c>
      <c r="P440" s="13">
        <v>7</v>
      </c>
      <c r="Q440" s="13">
        <v>1.3714285714285721</v>
      </c>
      <c r="R440" s="13">
        <v>3.4285714285714279</v>
      </c>
      <c r="S440" s="13">
        <v>5.9165186500888103</v>
      </c>
      <c r="T440" s="13">
        <f>IFERROR(VLOOKUP(B113,[1]!users_table[#All],4),"NA")</f>
        <v>8.4223826714801451</v>
      </c>
      <c r="U440" s="47" t="s">
        <v>68</v>
      </c>
    </row>
    <row r="441" spans="1:21" x14ac:dyDescent="0.3">
      <c r="A441" s="25">
        <v>439</v>
      </c>
      <c r="B441" s="13" t="s">
        <v>2</v>
      </c>
      <c r="C441" s="13">
        <v>37520</v>
      </c>
      <c r="D441" s="13" t="s">
        <v>255</v>
      </c>
      <c r="E441" s="13" t="s">
        <v>32</v>
      </c>
      <c r="F441" s="13" t="s">
        <v>37</v>
      </c>
      <c r="G441" s="13">
        <v>8.24</v>
      </c>
      <c r="H441" s="26">
        <v>43733</v>
      </c>
      <c r="I441" s="26">
        <v>43739</v>
      </c>
      <c r="J441" s="13">
        <v>8</v>
      </c>
      <c r="K441" s="13">
        <v>2019</v>
      </c>
      <c r="L441" s="13" t="s">
        <v>30</v>
      </c>
      <c r="M441" s="13">
        <v>24</v>
      </c>
      <c r="N441" s="13">
        <v>0.4</v>
      </c>
      <c r="O441" s="13">
        <v>9.6000000000000014</v>
      </c>
      <c r="P441" s="13">
        <v>7</v>
      </c>
      <c r="Q441" s="13">
        <v>1.3714285714285721</v>
      </c>
      <c r="R441" s="13">
        <v>3.4285714285714279</v>
      </c>
      <c r="S441" s="13">
        <v>5.9165186500888103</v>
      </c>
      <c r="T441" s="13">
        <f>IFERROR(VLOOKUP(B113,[1]!users_table[#All],4),"NA")</f>
        <v>8.4223826714801451</v>
      </c>
      <c r="U441" s="47" t="s">
        <v>1027</v>
      </c>
    </row>
    <row r="442" spans="1:21" x14ac:dyDescent="0.3">
      <c r="A442" s="25">
        <v>440</v>
      </c>
      <c r="B442" s="13" t="s">
        <v>2</v>
      </c>
      <c r="C442" s="13">
        <v>38145</v>
      </c>
      <c r="D442" s="13" t="s">
        <v>256</v>
      </c>
      <c r="E442" s="13" t="s">
        <v>32</v>
      </c>
      <c r="F442" s="13" t="s">
        <v>154</v>
      </c>
      <c r="G442" s="13">
        <v>7.73</v>
      </c>
      <c r="H442" s="26">
        <v>43556</v>
      </c>
      <c r="I442" s="26">
        <v>43562</v>
      </c>
      <c r="J442" s="13">
        <v>7</v>
      </c>
      <c r="K442" s="13">
        <v>2019</v>
      </c>
      <c r="L442" s="13" t="s">
        <v>30</v>
      </c>
      <c r="M442" s="13">
        <v>12</v>
      </c>
      <c r="N442" s="13">
        <v>0.39305555555555549</v>
      </c>
      <c r="O442" s="13">
        <v>4.7166666666666668</v>
      </c>
      <c r="P442" s="13">
        <v>7</v>
      </c>
      <c r="Q442" s="13">
        <v>0.67380952380952386</v>
      </c>
      <c r="R442" s="13">
        <v>1.714285714285714</v>
      </c>
      <c r="S442" s="13">
        <v>5.9165186500888103</v>
      </c>
      <c r="T442" s="13">
        <f>IFERROR(VLOOKUP(B114,[1]!users_table[#All],4),"NA")</f>
        <v>8.4223826714801451</v>
      </c>
      <c r="U442" s="47" t="s">
        <v>1019</v>
      </c>
    </row>
    <row r="443" spans="1:21" x14ac:dyDescent="0.3">
      <c r="A443" s="25">
        <v>441</v>
      </c>
      <c r="B443" s="13" t="s">
        <v>2</v>
      </c>
      <c r="C443" s="13">
        <v>38145</v>
      </c>
      <c r="D443" s="13" t="s">
        <v>256</v>
      </c>
      <c r="E443" s="13" t="s">
        <v>32</v>
      </c>
      <c r="F443" s="13" t="s">
        <v>154</v>
      </c>
      <c r="G443" s="13">
        <v>7.73</v>
      </c>
      <c r="H443" s="26">
        <v>43556</v>
      </c>
      <c r="I443" s="26">
        <v>43562</v>
      </c>
      <c r="J443" s="13">
        <v>7</v>
      </c>
      <c r="K443" s="13">
        <v>2019</v>
      </c>
      <c r="L443" s="13" t="s">
        <v>30</v>
      </c>
      <c r="M443" s="13">
        <v>12</v>
      </c>
      <c r="N443" s="13">
        <v>0.39305555555555549</v>
      </c>
      <c r="O443" s="13">
        <v>4.7166666666666668</v>
      </c>
      <c r="P443" s="13">
        <v>7</v>
      </c>
      <c r="Q443" s="13">
        <v>0.67380952380952386</v>
      </c>
      <c r="R443" s="13">
        <v>1.714285714285714</v>
      </c>
      <c r="S443" s="13">
        <v>5.9165186500888103</v>
      </c>
      <c r="T443" s="13">
        <f>IFERROR(VLOOKUP(B114,[1]!users_table[#All],4),"NA")</f>
        <v>8.4223826714801451</v>
      </c>
      <c r="U443" s="47" t="s">
        <v>1042</v>
      </c>
    </row>
    <row r="444" spans="1:21" x14ac:dyDescent="0.3">
      <c r="A444" s="25">
        <v>442</v>
      </c>
      <c r="B444" s="13" t="s">
        <v>2</v>
      </c>
      <c r="C444" s="13">
        <v>38145</v>
      </c>
      <c r="D444" s="13" t="s">
        <v>256</v>
      </c>
      <c r="E444" s="13" t="s">
        <v>32</v>
      </c>
      <c r="F444" s="13" t="s">
        <v>154</v>
      </c>
      <c r="G444" s="13">
        <v>7.73</v>
      </c>
      <c r="H444" s="26">
        <v>43556</v>
      </c>
      <c r="I444" s="26">
        <v>43562</v>
      </c>
      <c r="J444" s="13">
        <v>7</v>
      </c>
      <c r="K444" s="13">
        <v>2019</v>
      </c>
      <c r="L444" s="13" t="s">
        <v>30</v>
      </c>
      <c r="M444" s="13">
        <v>12</v>
      </c>
      <c r="N444" s="13">
        <v>0.39305555555555549</v>
      </c>
      <c r="O444" s="13">
        <v>4.7166666666666668</v>
      </c>
      <c r="P444" s="13">
        <v>7</v>
      </c>
      <c r="Q444" s="13">
        <v>0.67380952380952386</v>
      </c>
      <c r="R444" s="13">
        <v>1.714285714285714</v>
      </c>
      <c r="S444" s="13">
        <v>5.9165186500888103</v>
      </c>
      <c r="T444" s="13">
        <f>IFERROR(VLOOKUP(B114,[1]!users_table[#All],4),"NA")</f>
        <v>8.4223826714801451</v>
      </c>
      <c r="U444" s="47" t="s">
        <v>69</v>
      </c>
    </row>
    <row r="445" spans="1:21" x14ac:dyDescent="0.3">
      <c r="A445" s="25">
        <v>443</v>
      </c>
      <c r="B445" s="13" t="s">
        <v>2</v>
      </c>
      <c r="C445" s="13">
        <v>40747</v>
      </c>
      <c r="D445" s="13" t="s">
        <v>257</v>
      </c>
      <c r="E445" s="13" t="s">
        <v>168</v>
      </c>
      <c r="F445" s="13" t="s">
        <v>37</v>
      </c>
      <c r="G445" s="13">
        <v>5.39</v>
      </c>
      <c r="H445" s="26">
        <v>44398</v>
      </c>
      <c r="I445" s="26">
        <v>44398</v>
      </c>
      <c r="J445" s="13">
        <v>6</v>
      </c>
      <c r="K445" s="13">
        <v>2020</v>
      </c>
      <c r="L445" s="13" t="s">
        <v>35</v>
      </c>
      <c r="M445" s="13">
        <v>1</v>
      </c>
      <c r="N445" s="13">
        <v>0.9</v>
      </c>
      <c r="O445" s="13">
        <v>0.9</v>
      </c>
      <c r="P445" s="13">
        <v>1</v>
      </c>
      <c r="Q445" s="13">
        <v>0.9</v>
      </c>
      <c r="R445" s="13">
        <v>1</v>
      </c>
      <c r="S445" s="13">
        <v>5.9165186500888103</v>
      </c>
      <c r="T445" s="13">
        <f>IFERROR(VLOOKUP(B115,[1]!users_table[#All],4),"NA")</f>
        <v>8.4223826714801451</v>
      </c>
      <c r="U445" s="47" t="s">
        <v>1043</v>
      </c>
    </row>
    <row r="446" spans="1:21" x14ac:dyDescent="0.3">
      <c r="A446" s="25">
        <v>444</v>
      </c>
      <c r="B446" s="13" t="s">
        <v>2</v>
      </c>
      <c r="C446" s="13">
        <v>40747</v>
      </c>
      <c r="D446" s="13" t="s">
        <v>257</v>
      </c>
      <c r="E446" s="13" t="s">
        <v>168</v>
      </c>
      <c r="F446" s="13" t="s">
        <v>37</v>
      </c>
      <c r="G446" s="13">
        <v>5.39</v>
      </c>
      <c r="H446" s="26">
        <v>44398</v>
      </c>
      <c r="I446" s="26">
        <v>44398</v>
      </c>
      <c r="J446" s="13">
        <v>6</v>
      </c>
      <c r="K446" s="13">
        <v>2020</v>
      </c>
      <c r="L446" s="13" t="s">
        <v>35</v>
      </c>
      <c r="M446" s="13">
        <v>1</v>
      </c>
      <c r="N446" s="13">
        <v>0.9</v>
      </c>
      <c r="O446" s="13">
        <v>0.9</v>
      </c>
      <c r="P446" s="13">
        <v>1</v>
      </c>
      <c r="Q446" s="13">
        <v>0.9</v>
      </c>
      <c r="R446" s="13">
        <v>1</v>
      </c>
      <c r="S446" s="13">
        <v>5.9165186500888103</v>
      </c>
      <c r="T446" s="13">
        <f>IFERROR(VLOOKUP(B115,[1]!users_table[#All],4),"NA")</f>
        <v>8.4223826714801451</v>
      </c>
      <c r="U446" s="47" t="s">
        <v>66</v>
      </c>
    </row>
    <row r="447" spans="1:21" x14ac:dyDescent="0.3">
      <c r="A447" s="25">
        <v>445</v>
      </c>
      <c r="B447" s="13" t="s">
        <v>2</v>
      </c>
      <c r="C447" s="13">
        <v>40747</v>
      </c>
      <c r="D447" s="13" t="s">
        <v>257</v>
      </c>
      <c r="E447" s="13" t="s">
        <v>168</v>
      </c>
      <c r="F447" s="13" t="s">
        <v>37</v>
      </c>
      <c r="G447" s="13">
        <v>5.39</v>
      </c>
      <c r="H447" s="26">
        <v>44398</v>
      </c>
      <c r="I447" s="26">
        <v>44398</v>
      </c>
      <c r="J447" s="13">
        <v>6</v>
      </c>
      <c r="K447" s="13">
        <v>2020</v>
      </c>
      <c r="L447" s="13" t="s">
        <v>35</v>
      </c>
      <c r="M447" s="13">
        <v>1</v>
      </c>
      <c r="N447" s="13">
        <v>0.9</v>
      </c>
      <c r="O447" s="13">
        <v>0.9</v>
      </c>
      <c r="P447" s="13">
        <v>1</v>
      </c>
      <c r="Q447" s="13">
        <v>0.9</v>
      </c>
      <c r="R447" s="13">
        <v>1</v>
      </c>
      <c r="S447" s="13">
        <v>5.9165186500888103</v>
      </c>
      <c r="T447" s="13">
        <f>IFERROR(VLOOKUP(B115,[1]!users_table[#All],4),"NA")</f>
        <v>8.4223826714801451</v>
      </c>
      <c r="U447" s="47" t="s">
        <v>1013</v>
      </c>
    </row>
    <row r="448" spans="1:21" x14ac:dyDescent="0.3">
      <c r="A448" s="25">
        <v>446</v>
      </c>
      <c r="B448" s="13" t="s">
        <v>2</v>
      </c>
      <c r="C448" s="13">
        <v>40747</v>
      </c>
      <c r="D448" s="13" t="s">
        <v>257</v>
      </c>
      <c r="E448" s="13" t="s">
        <v>168</v>
      </c>
      <c r="F448" s="13" t="s">
        <v>37</v>
      </c>
      <c r="G448" s="13">
        <v>5.39</v>
      </c>
      <c r="H448" s="26">
        <v>44398</v>
      </c>
      <c r="I448" s="26">
        <v>44398</v>
      </c>
      <c r="J448" s="13">
        <v>6</v>
      </c>
      <c r="K448" s="13">
        <v>2020</v>
      </c>
      <c r="L448" s="13" t="s">
        <v>35</v>
      </c>
      <c r="M448" s="13">
        <v>1</v>
      </c>
      <c r="N448" s="13">
        <v>0.9</v>
      </c>
      <c r="O448" s="13">
        <v>0.9</v>
      </c>
      <c r="P448" s="13">
        <v>1</v>
      </c>
      <c r="Q448" s="13">
        <v>0.9</v>
      </c>
      <c r="R448" s="13">
        <v>1</v>
      </c>
      <c r="S448" s="13">
        <v>5.9165186500888103</v>
      </c>
      <c r="T448" s="13">
        <f>IFERROR(VLOOKUP(B115,[1]!users_table[#All],4),"NA")</f>
        <v>8.4223826714801451</v>
      </c>
      <c r="U448" s="47" t="s">
        <v>75</v>
      </c>
    </row>
    <row r="449" spans="1:21" x14ac:dyDescent="0.3">
      <c r="A449" s="25">
        <v>447</v>
      </c>
      <c r="B449" s="13" t="s">
        <v>2</v>
      </c>
      <c r="C449" s="13">
        <v>40747</v>
      </c>
      <c r="D449" s="13" t="s">
        <v>257</v>
      </c>
      <c r="E449" s="13" t="s">
        <v>168</v>
      </c>
      <c r="F449" s="13" t="s">
        <v>37</v>
      </c>
      <c r="G449" s="13">
        <v>5.39</v>
      </c>
      <c r="H449" s="26">
        <v>44398</v>
      </c>
      <c r="I449" s="26">
        <v>44398</v>
      </c>
      <c r="J449" s="13">
        <v>6</v>
      </c>
      <c r="K449" s="13">
        <v>2020</v>
      </c>
      <c r="L449" s="13" t="s">
        <v>35</v>
      </c>
      <c r="M449" s="13">
        <v>1</v>
      </c>
      <c r="N449" s="13">
        <v>0.9</v>
      </c>
      <c r="O449" s="13">
        <v>0.9</v>
      </c>
      <c r="P449" s="13">
        <v>1</v>
      </c>
      <c r="Q449" s="13">
        <v>0.9</v>
      </c>
      <c r="R449" s="13">
        <v>1</v>
      </c>
      <c r="S449" s="13">
        <v>5.9165186500888103</v>
      </c>
      <c r="T449" s="13">
        <f>IFERROR(VLOOKUP(B115,[1]!users_table[#All],4),"NA")</f>
        <v>8.4223826714801451</v>
      </c>
      <c r="U449" s="47" t="s">
        <v>69</v>
      </c>
    </row>
    <row r="450" spans="1:21" x14ac:dyDescent="0.3">
      <c r="A450" s="25">
        <v>448</v>
      </c>
      <c r="B450" s="13" t="s">
        <v>2</v>
      </c>
      <c r="C450" s="13">
        <v>223</v>
      </c>
      <c r="D450" s="13" t="s">
        <v>258</v>
      </c>
      <c r="E450" s="13" t="s">
        <v>32</v>
      </c>
      <c r="F450" s="13" t="s">
        <v>37</v>
      </c>
      <c r="G450" s="13">
        <v>7.96</v>
      </c>
      <c r="H450" s="26">
        <v>42018</v>
      </c>
      <c r="I450" s="26">
        <v>42110</v>
      </c>
      <c r="J450" s="13">
        <v>7</v>
      </c>
      <c r="K450" s="13">
        <v>1986</v>
      </c>
      <c r="L450" s="13" t="s">
        <v>30</v>
      </c>
      <c r="M450" s="13">
        <v>153</v>
      </c>
      <c r="N450" s="13">
        <v>0.41111111111111109</v>
      </c>
      <c r="O450" s="13">
        <v>62.9</v>
      </c>
      <c r="P450" s="13">
        <v>93</v>
      </c>
      <c r="Q450" s="13">
        <v>0.67634408602150531</v>
      </c>
      <c r="R450" s="13">
        <v>1.645161290322581</v>
      </c>
      <c r="S450" s="13">
        <v>5.9165186500888103</v>
      </c>
      <c r="T450" s="13">
        <f>IFERROR(VLOOKUP(B116,[1]!users_table[#All],4),"NA")</f>
        <v>8.4223826714801451</v>
      </c>
      <c r="U450" s="47" t="s">
        <v>65</v>
      </c>
    </row>
    <row r="451" spans="1:21" x14ac:dyDescent="0.3">
      <c r="A451" s="25">
        <v>449</v>
      </c>
      <c r="B451" s="13" t="s">
        <v>2</v>
      </c>
      <c r="C451" s="13">
        <v>223</v>
      </c>
      <c r="D451" s="13" t="s">
        <v>258</v>
      </c>
      <c r="E451" s="13" t="s">
        <v>32</v>
      </c>
      <c r="F451" s="13" t="s">
        <v>37</v>
      </c>
      <c r="G451" s="13">
        <v>7.96</v>
      </c>
      <c r="H451" s="26">
        <v>42018</v>
      </c>
      <c r="I451" s="26">
        <v>42110</v>
      </c>
      <c r="J451" s="13">
        <v>7</v>
      </c>
      <c r="K451" s="13">
        <v>1986</v>
      </c>
      <c r="L451" s="13" t="s">
        <v>30</v>
      </c>
      <c r="M451" s="13">
        <v>153</v>
      </c>
      <c r="N451" s="13">
        <v>0.41111111111111109</v>
      </c>
      <c r="O451" s="13">
        <v>62.9</v>
      </c>
      <c r="P451" s="13">
        <v>93</v>
      </c>
      <c r="Q451" s="13">
        <v>0.67634408602150531</v>
      </c>
      <c r="R451" s="13">
        <v>1.645161290322581</v>
      </c>
      <c r="S451" s="13">
        <v>5.9165186500888103</v>
      </c>
      <c r="T451" s="13">
        <f>IFERROR(VLOOKUP(B116,[1]!users_table[#All],4),"NA")</f>
        <v>8.4223826714801451</v>
      </c>
      <c r="U451" s="47" t="s">
        <v>59</v>
      </c>
    </row>
    <row r="452" spans="1:21" x14ac:dyDescent="0.3">
      <c r="A452" s="25">
        <v>450</v>
      </c>
      <c r="B452" s="13" t="s">
        <v>2</v>
      </c>
      <c r="C452" s="13">
        <v>223</v>
      </c>
      <c r="D452" s="13" t="s">
        <v>258</v>
      </c>
      <c r="E452" s="13" t="s">
        <v>32</v>
      </c>
      <c r="F452" s="13" t="s">
        <v>37</v>
      </c>
      <c r="G452" s="13">
        <v>7.96</v>
      </c>
      <c r="H452" s="26">
        <v>42018</v>
      </c>
      <c r="I452" s="26">
        <v>42110</v>
      </c>
      <c r="J452" s="13">
        <v>7</v>
      </c>
      <c r="K452" s="13">
        <v>1986</v>
      </c>
      <c r="L452" s="13" t="s">
        <v>30</v>
      </c>
      <c r="M452" s="13">
        <v>153</v>
      </c>
      <c r="N452" s="13">
        <v>0.41111111111111109</v>
      </c>
      <c r="O452" s="13">
        <v>62.9</v>
      </c>
      <c r="P452" s="13">
        <v>93</v>
      </c>
      <c r="Q452" s="13">
        <v>0.67634408602150531</v>
      </c>
      <c r="R452" s="13">
        <v>1.645161290322581</v>
      </c>
      <c r="S452" s="13">
        <v>5.9165186500888103</v>
      </c>
      <c r="T452" s="13">
        <f>IFERROR(VLOOKUP(B116,[1]!users_table[#All],4),"NA")</f>
        <v>8.4223826714801451</v>
      </c>
      <c r="U452" s="47" t="s">
        <v>64</v>
      </c>
    </row>
    <row r="453" spans="1:21" x14ac:dyDescent="0.3">
      <c r="A453" s="25">
        <v>451</v>
      </c>
      <c r="B453" s="13" t="s">
        <v>2</v>
      </c>
      <c r="C453" s="13">
        <v>223</v>
      </c>
      <c r="D453" s="13" t="s">
        <v>258</v>
      </c>
      <c r="E453" s="13" t="s">
        <v>32</v>
      </c>
      <c r="F453" s="13" t="s">
        <v>37</v>
      </c>
      <c r="G453" s="13">
        <v>7.96</v>
      </c>
      <c r="H453" s="26">
        <v>42018</v>
      </c>
      <c r="I453" s="26">
        <v>42110</v>
      </c>
      <c r="J453" s="13">
        <v>7</v>
      </c>
      <c r="K453" s="13">
        <v>1986</v>
      </c>
      <c r="L453" s="13" t="s">
        <v>30</v>
      </c>
      <c r="M453" s="13">
        <v>153</v>
      </c>
      <c r="N453" s="13">
        <v>0.41111111111111109</v>
      </c>
      <c r="O453" s="13">
        <v>62.9</v>
      </c>
      <c r="P453" s="13">
        <v>93</v>
      </c>
      <c r="Q453" s="13">
        <v>0.67634408602150531</v>
      </c>
      <c r="R453" s="13">
        <v>1.645161290322581</v>
      </c>
      <c r="S453" s="13">
        <v>5.9165186500888103</v>
      </c>
      <c r="T453" s="7">
        <f>IFERROR(VLOOKUP(B116,[1]!users_table[#All],4),"NA")</f>
        <v>8.4223826714801451</v>
      </c>
      <c r="U453" s="47" t="s">
        <v>60</v>
      </c>
    </row>
    <row r="454" spans="1:21" x14ac:dyDescent="0.3">
      <c r="A454" s="25">
        <v>452</v>
      </c>
      <c r="B454" s="13" t="s">
        <v>2</v>
      </c>
      <c r="C454" s="13">
        <v>223</v>
      </c>
      <c r="D454" s="13" t="s">
        <v>258</v>
      </c>
      <c r="E454" s="13" t="s">
        <v>32</v>
      </c>
      <c r="F454" s="13" t="s">
        <v>37</v>
      </c>
      <c r="G454" s="13">
        <v>7.96</v>
      </c>
      <c r="H454" s="26">
        <v>42018</v>
      </c>
      <c r="I454" s="26">
        <v>42110</v>
      </c>
      <c r="J454" s="13">
        <v>7</v>
      </c>
      <c r="K454" s="13">
        <v>1986</v>
      </c>
      <c r="L454" s="13" t="s">
        <v>30</v>
      </c>
      <c r="M454" s="13">
        <v>153</v>
      </c>
      <c r="N454" s="13">
        <v>0.41111111111111109</v>
      </c>
      <c r="O454" s="13">
        <v>62.9</v>
      </c>
      <c r="P454" s="13">
        <v>93</v>
      </c>
      <c r="Q454" s="13">
        <v>0.67634408602150531</v>
      </c>
      <c r="R454" s="13">
        <v>1.645161290322581</v>
      </c>
      <c r="S454" s="13">
        <v>5.9165186500888103</v>
      </c>
      <c r="T454" s="7">
        <f>IFERROR(VLOOKUP(B116,[1]!users_table[#All],4),"NA")</f>
        <v>8.4223826714801451</v>
      </c>
      <c r="U454" s="47" t="s">
        <v>1044</v>
      </c>
    </row>
    <row r="455" spans="1:21" x14ac:dyDescent="0.3">
      <c r="A455" s="25">
        <v>453</v>
      </c>
      <c r="B455" s="13" t="s">
        <v>2</v>
      </c>
      <c r="C455" s="13">
        <v>223</v>
      </c>
      <c r="D455" s="13" t="s">
        <v>258</v>
      </c>
      <c r="E455" s="13" t="s">
        <v>32</v>
      </c>
      <c r="F455" s="13" t="s">
        <v>37</v>
      </c>
      <c r="G455" s="13">
        <v>7.96</v>
      </c>
      <c r="H455" s="26">
        <v>42018</v>
      </c>
      <c r="I455" s="26">
        <v>42110</v>
      </c>
      <c r="J455" s="13">
        <v>7</v>
      </c>
      <c r="K455" s="13">
        <v>1986</v>
      </c>
      <c r="L455" s="13" t="s">
        <v>30</v>
      </c>
      <c r="M455" s="13">
        <v>153</v>
      </c>
      <c r="N455" s="13">
        <v>0.41111111111111109</v>
      </c>
      <c r="O455" s="13">
        <v>62.9</v>
      </c>
      <c r="P455" s="13">
        <v>93</v>
      </c>
      <c r="Q455" s="13">
        <v>0.67634408602150531</v>
      </c>
      <c r="R455" s="13">
        <v>1.645161290322581</v>
      </c>
      <c r="S455" s="13">
        <v>5.9165186500888103</v>
      </c>
      <c r="T455" s="13">
        <f>IFERROR(VLOOKUP(B116,[1]!users_table[#All],4),"NA")</f>
        <v>8.4223826714801451</v>
      </c>
      <c r="U455" s="47" t="s">
        <v>68</v>
      </c>
    </row>
    <row r="456" spans="1:21" x14ac:dyDescent="0.3">
      <c r="A456" s="25">
        <v>454</v>
      </c>
      <c r="B456" s="13" t="s">
        <v>2</v>
      </c>
      <c r="C456" s="13">
        <v>223</v>
      </c>
      <c r="D456" s="13" t="s">
        <v>258</v>
      </c>
      <c r="E456" s="13" t="s">
        <v>32</v>
      </c>
      <c r="F456" s="13" t="s">
        <v>37</v>
      </c>
      <c r="G456" s="13">
        <v>7.96</v>
      </c>
      <c r="H456" s="26">
        <v>42018</v>
      </c>
      <c r="I456" s="26">
        <v>42110</v>
      </c>
      <c r="J456" s="13">
        <v>7</v>
      </c>
      <c r="K456" s="13">
        <v>1986</v>
      </c>
      <c r="L456" s="13" t="s">
        <v>30</v>
      </c>
      <c r="M456" s="13">
        <v>153</v>
      </c>
      <c r="N456" s="13">
        <v>0.41111111111111109</v>
      </c>
      <c r="O456" s="13">
        <v>62.9</v>
      </c>
      <c r="P456" s="13">
        <v>93</v>
      </c>
      <c r="Q456" s="13">
        <v>0.67634408602150531</v>
      </c>
      <c r="R456" s="13">
        <v>1.645161290322581</v>
      </c>
      <c r="S456" s="13">
        <v>5.9165186500888103</v>
      </c>
      <c r="T456" s="13">
        <f>IFERROR(VLOOKUP(B116,[1]!users_table[#All],4),"NA")</f>
        <v>8.4223826714801451</v>
      </c>
      <c r="U456" s="47" t="s">
        <v>1033</v>
      </c>
    </row>
    <row r="457" spans="1:21" x14ac:dyDescent="0.3">
      <c r="A457" s="25">
        <v>455</v>
      </c>
      <c r="B457" s="13" t="s">
        <v>2</v>
      </c>
      <c r="C457" s="13">
        <v>813</v>
      </c>
      <c r="D457" s="13" t="s">
        <v>259</v>
      </c>
      <c r="E457" s="13" t="s">
        <v>32</v>
      </c>
      <c r="F457" s="13" t="s">
        <v>37</v>
      </c>
      <c r="G457" s="13">
        <v>8.16</v>
      </c>
      <c r="H457" s="26">
        <v>42248</v>
      </c>
      <c r="I457" s="26">
        <v>42499</v>
      </c>
      <c r="J457" s="13">
        <v>8</v>
      </c>
      <c r="K457" s="13">
        <v>1989</v>
      </c>
      <c r="L457" s="13" t="s">
        <v>33</v>
      </c>
      <c r="M457" s="13">
        <v>291</v>
      </c>
      <c r="N457" s="13">
        <v>0.40277777777777779</v>
      </c>
      <c r="O457" s="13">
        <v>117.2083333333333</v>
      </c>
      <c r="P457" s="13">
        <v>252</v>
      </c>
      <c r="Q457" s="13">
        <v>0.46511243386243389</v>
      </c>
      <c r="R457" s="13">
        <v>1.1547619047619051</v>
      </c>
      <c r="S457" s="13">
        <v>5.9165186500888103</v>
      </c>
      <c r="T457" s="13">
        <f>IFERROR(VLOOKUP(B117,[1]!users_table[#All],4),"NA")</f>
        <v>8.4223826714801451</v>
      </c>
      <c r="U457" s="47" t="s">
        <v>65</v>
      </c>
    </row>
    <row r="458" spans="1:21" x14ac:dyDescent="0.3">
      <c r="A458" s="25">
        <v>456</v>
      </c>
      <c r="B458" s="13" t="s">
        <v>2</v>
      </c>
      <c r="C458" s="13">
        <v>813</v>
      </c>
      <c r="D458" s="13" t="s">
        <v>259</v>
      </c>
      <c r="E458" s="13" t="s">
        <v>32</v>
      </c>
      <c r="F458" s="13" t="s">
        <v>37</v>
      </c>
      <c r="G458" s="13">
        <v>8.16</v>
      </c>
      <c r="H458" s="26">
        <v>42248</v>
      </c>
      <c r="I458" s="26">
        <v>42499</v>
      </c>
      <c r="J458" s="13">
        <v>8</v>
      </c>
      <c r="K458" s="13">
        <v>1989</v>
      </c>
      <c r="L458" s="13" t="s">
        <v>33</v>
      </c>
      <c r="M458" s="13">
        <v>291</v>
      </c>
      <c r="N458" s="13">
        <v>0.40277777777777779</v>
      </c>
      <c r="O458" s="13">
        <v>117.2083333333333</v>
      </c>
      <c r="P458" s="13">
        <v>252</v>
      </c>
      <c r="Q458" s="13">
        <v>0.46511243386243389</v>
      </c>
      <c r="R458" s="13">
        <v>1.1547619047619051</v>
      </c>
      <c r="S458" s="13">
        <v>5.9165186500888103</v>
      </c>
      <c r="T458" s="13">
        <f>IFERROR(VLOOKUP(B117,[1]!users_table[#All],4),"NA")</f>
        <v>8.4223826714801451</v>
      </c>
      <c r="U458" s="47" t="s">
        <v>59</v>
      </c>
    </row>
    <row r="459" spans="1:21" x14ac:dyDescent="0.3">
      <c r="A459" s="25">
        <v>457</v>
      </c>
      <c r="B459" s="13" t="s">
        <v>2</v>
      </c>
      <c r="C459" s="13">
        <v>813</v>
      </c>
      <c r="D459" s="13" t="s">
        <v>259</v>
      </c>
      <c r="E459" s="13" t="s">
        <v>32</v>
      </c>
      <c r="F459" s="13" t="s">
        <v>37</v>
      </c>
      <c r="G459" s="13">
        <v>8.16</v>
      </c>
      <c r="H459" s="26">
        <v>42248</v>
      </c>
      <c r="I459" s="26">
        <v>42499</v>
      </c>
      <c r="J459" s="13">
        <v>8</v>
      </c>
      <c r="K459" s="13">
        <v>1989</v>
      </c>
      <c r="L459" s="13" t="s">
        <v>33</v>
      </c>
      <c r="M459" s="13">
        <v>291</v>
      </c>
      <c r="N459" s="13">
        <v>0.40277777777777779</v>
      </c>
      <c r="O459" s="13">
        <v>117.2083333333333</v>
      </c>
      <c r="P459" s="13">
        <v>252</v>
      </c>
      <c r="Q459" s="13">
        <v>0.46511243386243389</v>
      </c>
      <c r="R459" s="13">
        <v>1.1547619047619051</v>
      </c>
      <c r="S459" s="13">
        <v>5.9165186500888103</v>
      </c>
      <c r="T459" s="13">
        <f>IFERROR(VLOOKUP(B117,[1]!users_table[#All],4),"NA")</f>
        <v>8.4223826714801451</v>
      </c>
      <c r="U459" s="47" t="s">
        <v>64</v>
      </c>
    </row>
    <row r="460" spans="1:21" x14ac:dyDescent="0.3">
      <c r="A460" s="25">
        <v>458</v>
      </c>
      <c r="B460" s="13" t="s">
        <v>2</v>
      </c>
      <c r="C460" s="13">
        <v>813</v>
      </c>
      <c r="D460" s="13" t="s">
        <v>259</v>
      </c>
      <c r="E460" s="13" t="s">
        <v>32</v>
      </c>
      <c r="F460" s="13" t="s">
        <v>37</v>
      </c>
      <c r="G460" s="13">
        <v>8.16</v>
      </c>
      <c r="H460" s="26">
        <v>42248</v>
      </c>
      <c r="I460" s="26">
        <v>42499</v>
      </c>
      <c r="J460" s="13">
        <v>8</v>
      </c>
      <c r="K460" s="13">
        <v>1989</v>
      </c>
      <c r="L460" s="13" t="s">
        <v>33</v>
      </c>
      <c r="M460" s="13">
        <v>291</v>
      </c>
      <c r="N460" s="13">
        <v>0.40277777777777779</v>
      </c>
      <c r="O460" s="13">
        <v>117.2083333333333</v>
      </c>
      <c r="P460" s="13">
        <v>252</v>
      </c>
      <c r="Q460" s="13">
        <v>0.46511243386243389</v>
      </c>
      <c r="R460" s="13">
        <v>1.1547619047619051</v>
      </c>
      <c r="S460" s="13">
        <v>5.9165186500888103</v>
      </c>
      <c r="T460" s="13">
        <f>IFERROR(VLOOKUP(B117,[1]!users_table[#All],4),"NA")</f>
        <v>8.4223826714801451</v>
      </c>
      <c r="U460" s="47" t="s">
        <v>60</v>
      </c>
    </row>
    <row r="461" spans="1:21" x14ac:dyDescent="0.3">
      <c r="A461" s="25">
        <v>459</v>
      </c>
      <c r="B461" s="13" t="s">
        <v>2</v>
      </c>
      <c r="C461" s="13">
        <v>813</v>
      </c>
      <c r="D461" s="13" t="s">
        <v>259</v>
      </c>
      <c r="E461" s="13" t="s">
        <v>32</v>
      </c>
      <c r="F461" s="13" t="s">
        <v>37</v>
      </c>
      <c r="G461" s="13">
        <v>8.16</v>
      </c>
      <c r="H461" s="26">
        <v>42248</v>
      </c>
      <c r="I461" s="26">
        <v>42499</v>
      </c>
      <c r="J461" s="13">
        <v>8</v>
      </c>
      <c r="K461" s="13">
        <v>1989</v>
      </c>
      <c r="L461" s="13" t="s">
        <v>33</v>
      </c>
      <c r="M461" s="13">
        <v>291</v>
      </c>
      <c r="N461" s="13">
        <v>0.40277777777777779</v>
      </c>
      <c r="O461" s="13">
        <v>117.2083333333333</v>
      </c>
      <c r="P461" s="13">
        <v>252</v>
      </c>
      <c r="Q461" s="13">
        <v>0.46511243386243389</v>
      </c>
      <c r="R461" s="13">
        <v>1.1547619047619051</v>
      </c>
      <c r="S461" s="13">
        <v>5.9165186500888103</v>
      </c>
      <c r="T461" s="13">
        <f>IFERROR(VLOOKUP(B117,[1]!users_table[#All],4),"NA")</f>
        <v>8.4223826714801451</v>
      </c>
      <c r="U461" s="47" t="s">
        <v>1044</v>
      </c>
    </row>
    <row r="462" spans="1:21" x14ac:dyDescent="0.3">
      <c r="A462" s="25">
        <v>460</v>
      </c>
      <c r="B462" s="13" t="s">
        <v>2</v>
      </c>
      <c r="C462" s="13">
        <v>813</v>
      </c>
      <c r="D462" s="13" t="s">
        <v>259</v>
      </c>
      <c r="E462" s="13" t="s">
        <v>32</v>
      </c>
      <c r="F462" s="13" t="s">
        <v>37</v>
      </c>
      <c r="G462" s="13">
        <v>8.16</v>
      </c>
      <c r="H462" s="26">
        <v>42248</v>
      </c>
      <c r="I462" s="26">
        <v>42499</v>
      </c>
      <c r="J462" s="13">
        <v>8</v>
      </c>
      <c r="K462" s="13">
        <v>1989</v>
      </c>
      <c r="L462" s="13" t="s">
        <v>33</v>
      </c>
      <c r="M462" s="13">
        <v>291</v>
      </c>
      <c r="N462" s="13">
        <v>0.40277777777777779</v>
      </c>
      <c r="O462" s="13">
        <v>117.2083333333333</v>
      </c>
      <c r="P462" s="13">
        <v>252</v>
      </c>
      <c r="Q462" s="13">
        <v>0.46511243386243389</v>
      </c>
      <c r="R462" s="13">
        <v>1.1547619047619051</v>
      </c>
      <c r="S462" s="13">
        <v>5.9165186500888103</v>
      </c>
      <c r="T462" s="13">
        <f>IFERROR(VLOOKUP(B117,[1]!users_table[#All],4),"NA")</f>
        <v>8.4223826714801451</v>
      </c>
      <c r="U462" s="47" t="s">
        <v>68</v>
      </c>
    </row>
    <row r="463" spans="1:21" x14ac:dyDescent="0.3">
      <c r="A463" s="25">
        <v>461</v>
      </c>
      <c r="B463" s="13" t="s">
        <v>2</v>
      </c>
      <c r="C463" s="13">
        <v>813</v>
      </c>
      <c r="D463" s="13" t="s">
        <v>259</v>
      </c>
      <c r="E463" s="13" t="s">
        <v>32</v>
      </c>
      <c r="F463" s="13" t="s">
        <v>37</v>
      </c>
      <c r="G463" s="13">
        <v>8.16</v>
      </c>
      <c r="H463" s="26">
        <v>42248</v>
      </c>
      <c r="I463" s="26">
        <v>42499</v>
      </c>
      <c r="J463" s="13">
        <v>8</v>
      </c>
      <c r="K463" s="13">
        <v>1989</v>
      </c>
      <c r="L463" s="13" t="s">
        <v>33</v>
      </c>
      <c r="M463" s="13">
        <v>291</v>
      </c>
      <c r="N463" s="13">
        <v>0.40277777777777779</v>
      </c>
      <c r="O463" s="13">
        <v>117.2083333333333</v>
      </c>
      <c r="P463" s="13">
        <v>252</v>
      </c>
      <c r="Q463" s="13">
        <v>0.46511243386243389</v>
      </c>
      <c r="R463" s="13">
        <v>1.1547619047619051</v>
      </c>
      <c r="S463" s="13">
        <v>5.9165186500888103</v>
      </c>
      <c r="T463" s="13">
        <f>IFERROR(VLOOKUP(B117,[1]!users_table[#All],4),"NA")</f>
        <v>8.4223826714801451</v>
      </c>
      <c r="U463" s="47" t="s">
        <v>1033</v>
      </c>
    </row>
    <row r="464" spans="1:21" x14ac:dyDescent="0.3">
      <c r="A464" s="25">
        <v>462</v>
      </c>
      <c r="B464" s="13" t="s">
        <v>2</v>
      </c>
      <c r="C464" s="13">
        <v>40526</v>
      </c>
      <c r="D464" s="13" t="s">
        <v>260</v>
      </c>
      <c r="E464" s="13" t="s">
        <v>32</v>
      </c>
      <c r="F464" s="13" t="s">
        <v>37</v>
      </c>
      <c r="G464" s="13">
        <v>6.41</v>
      </c>
      <c r="H464" s="26">
        <v>44576</v>
      </c>
      <c r="I464" s="26">
        <v>44580</v>
      </c>
      <c r="J464" s="13">
        <v>5</v>
      </c>
      <c r="K464" s="13">
        <v>2021</v>
      </c>
      <c r="L464" s="13" t="s">
        <v>33</v>
      </c>
      <c r="M464" s="13">
        <v>12</v>
      </c>
      <c r="N464" s="13">
        <v>0.39666666666666672</v>
      </c>
      <c r="O464" s="13">
        <v>4.76</v>
      </c>
      <c r="P464" s="13">
        <v>5</v>
      </c>
      <c r="Q464" s="13">
        <v>0.95199999999999996</v>
      </c>
      <c r="R464" s="13">
        <v>2.4</v>
      </c>
      <c r="S464" s="13">
        <v>5.9165186500888103</v>
      </c>
      <c r="T464" s="13">
        <f>IFERROR(VLOOKUP(B118,[1]!users_table[#All],4),"NA")</f>
        <v>8.4223826714801451</v>
      </c>
      <c r="U464" s="47" t="s">
        <v>64</v>
      </c>
    </row>
    <row r="465" spans="1:21" x14ac:dyDescent="0.3">
      <c r="A465" s="25">
        <v>463</v>
      </c>
      <c r="B465" s="13" t="s">
        <v>2</v>
      </c>
      <c r="C465" s="13">
        <v>40526</v>
      </c>
      <c r="D465" s="13" t="s">
        <v>260</v>
      </c>
      <c r="E465" s="13" t="s">
        <v>32</v>
      </c>
      <c r="F465" s="13" t="s">
        <v>37</v>
      </c>
      <c r="G465" s="13">
        <v>6.41</v>
      </c>
      <c r="H465" s="26">
        <v>44576</v>
      </c>
      <c r="I465" s="26">
        <v>44580</v>
      </c>
      <c r="J465" s="13">
        <v>5</v>
      </c>
      <c r="K465" s="13">
        <v>2021</v>
      </c>
      <c r="L465" s="13" t="s">
        <v>33</v>
      </c>
      <c r="M465" s="13">
        <v>12</v>
      </c>
      <c r="N465" s="13">
        <v>0.39666666666666672</v>
      </c>
      <c r="O465" s="13">
        <v>4.76</v>
      </c>
      <c r="P465" s="13">
        <v>5</v>
      </c>
      <c r="Q465" s="13">
        <v>0.95199999999999996</v>
      </c>
      <c r="R465" s="13">
        <v>2.4</v>
      </c>
      <c r="S465" s="13">
        <v>5.9165186500888103</v>
      </c>
      <c r="T465" s="13">
        <f>IFERROR(VLOOKUP(B118,[1]!users_table[#All],4),"NA")</f>
        <v>8.4223826714801451</v>
      </c>
      <c r="U465" s="47" t="s">
        <v>60</v>
      </c>
    </row>
    <row r="466" spans="1:21" x14ac:dyDescent="0.3">
      <c r="A466" s="25">
        <v>464</v>
      </c>
      <c r="B466" s="13" t="s">
        <v>2</v>
      </c>
      <c r="C466" s="13">
        <v>40526</v>
      </c>
      <c r="D466" s="13" t="s">
        <v>260</v>
      </c>
      <c r="E466" s="13" t="s">
        <v>32</v>
      </c>
      <c r="F466" s="13" t="s">
        <v>37</v>
      </c>
      <c r="G466" s="13">
        <v>6.41</v>
      </c>
      <c r="H466" s="26">
        <v>44576</v>
      </c>
      <c r="I466" s="26">
        <v>44580</v>
      </c>
      <c r="J466" s="13">
        <v>5</v>
      </c>
      <c r="K466" s="13">
        <v>2021</v>
      </c>
      <c r="L466" s="13" t="s">
        <v>33</v>
      </c>
      <c r="M466" s="13">
        <v>12</v>
      </c>
      <c r="N466" s="13">
        <v>0.39666666666666672</v>
      </c>
      <c r="O466" s="13">
        <v>4.76</v>
      </c>
      <c r="P466" s="13">
        <v>5</v>
      </c>
      <c r="Q466" s="13">
        <v>0.95199999999999996</v>
      </c>
      <c r="R466" s="13">
        <v>2.4</v>
      </c>
      <c r="S466" s="13">
        <v>5.9165186500888103</v>
      </c>
      <c r="T466" s="13">
        <f>IFERROR(VLOOKUP(B118,[1]!users_table[#All],4),"NA")</f>
        <v>8.4223826714801451</v>
      </c>
      <c r="U466" s="47" t="s">
        <v>1045</v>
      </c>
    </row>
    <row r="467" spans="1:21" x14ac:dyDescent="0.3">
      <c r="A467" s="25">
        <v>465</v>
      </c>
      <c r="B467" s="13" t="s">
        <v>2</v>
      </c>
      <c r="C467" s="13">
        <v>40526</v>
      </c>
      <c r="D467" s="13" t="s">
        <v>260</v>
      </c>
      <c r="E467" s="13" t="s">
        <v>32</v>
      </c>
      <c r="F467" s="13" t="s">
        <v>37</v>
      </c>
      <c r="G467" s="13">
        <v>6.41</v>
      </c>
      <c r="H467" s="26">
        <v>44576</v>
      </c>
      <c r="I467" s="26">
        <v>44580</v>
      </c>
      <c r="J467" s="13">
        <v>5</v>
      </c>
      <c r="K467" s="13">
        <v>2021</v>
      </c>
      <c r="L467" s="13" t="s">
        <v>33</v>
      </c>
      <c r="M467" s="13">
        <v>12</v>
      </c>
      <c r="N467" s="13">
        <v>0.39666666666666672</v>
      </c>
      <c r="O467" s="13">
        <v>4.76</v>
      </c>
      <c r="P467" s="13">
        <v>5</v>
      </c>
      <c r="Q467" s="13">
        <v>0.95199999999999996</v>
      </c>
      <c r="R467" s="13">
        <v>2.4</v>
      </c>
      <c r="S467" s="13">
        <v>5.9165186500888103</v>
      </c>
      <c r="T467" s="13">
        <f>IFERROR(VLOOKUP(B118,[1]!users_table[#All],4),"NA")</f>
        <v>8.4223826714801451</v>
      </c>
      <c r="U467" s="47" t="s">
        <v>68</v>
      </c>
    </row>
    <row r="468" spans="1:21" x14ac:dyDescent="0.3">
      <c r="A468" s="25">
        <v>466</v>
      </c>
      <c r="B468" s="13" t="s">
        <v>2</v>
      </c>
      <c r="C468" s="13">
        <v>49878</v>
      </c>
      <c r="D468" s="13" t="s">
        <v>261</v>
      </c>
      <c r="E468" s="13" t="s">
        <v>158</v>
      </c>
      <c r="F468" s="13" t="s">
        <v>29</v>
      </c>
      <c r="G468" s="13">
        <v>6.76</v>
      </c>
      <c r="H468" s="26">
        <v>44990</v>
      </c>
      <c r="I468" s="26">
        <v>44990</v>
      </c>
      <c r="J468" s="13">
        <v>6</v>
      </c>
      <c r="K468" s="13">
        <v>2021</v>
      </c>
      <c r="L468" s="13" t="s">
        <v>39</v>
      </c>
      <c r="M468" s="13">
        <v>1</v>
      </c>
      <c r="N468" s="13">
        <v>8.4722222222222227E-2</v>
      </c>
      <c r="O468" s="13">
        <v>8.4722222222222227E-2</v>
      </c>
      <c r="P468" s="13">
        <v>1</v>
      </c>
      <c r="Q468" s="13">
        <v>8.4722222222222227E-2</v>
      </c>
      <c r="R468" s="13">
        <v>1</v>
      </c>
      <c r="S468" s="13">
        <v>5.9165186500888103</v>
      </c>
      <c r="T468" s="7">
        <f>IFERROR(VLOOKUP(B119,[1]!users_table[#All],4),"NA")</f>
        <v>8.4223826714801451</v>
      </c>
      <c r="U468" s="47" t="s">
        <v>74</v>
      </c>
    </row>
    <row r="469" spans="1:21" x14ac:dyDescent="0.3">
      <c r="A469" s="25">
        <v>467</v>
      </c>
      <c r="B469" s="13" t="s">
        <v>2</v>
      </c>
      <c r="C469" s="13">
        <v>39728</v>
      </c>
      <c r="D469" s="13" t="s">
        <v>262</v>
      </c>
      <c r="E469" s="13" t="s">
        <v>50</v>
      </c>
      <c r="F469" s="13" t="s">
        <v>29</v>
      </c>
      <c r="G469" s="13">
        <v>6.38</v>
      </c>
      <c r="H469" s="26">
        <v>44650</v>
      </c>
      <c r="I469" s="26">
        <v>44670</v>
      </c>
      <c r="J469" s="13">
        <v>4</v>
      </c>
      <c r="K469" s="13">
        <v>2021</v>
      </c>
      <c r="L469" s="13" t="s">
        <v>33</v>
      </c>
      <c r="M469" s="13">
        <v>4</v>
      </c>
      <c r="N469" s="13">
        <v>0.42749999999999999</v>
      </c>
      <c r="O469" s="13">
        <v>1.71</v>
      </c>
      <c r="P469" s="13">
        <v>21</v>
      </c>
      <c r="Q469" s="13">
        <v>8.1428571428571433E-2</v>
      </c>
      <c r="R469" s="13">
        <v>0.19047619047619049</v>
      </c>
      <c r="S469" s="13">
        <v>5.9165186500888103</v>
      </c>
      <c r="T469" s="7">
        <f>IFERROR(VLOOKUP(B120,[1]!users_table[#All],4),"NA")</f>
        <v>8.4223826714801451</v>
      </c>
      <c r="U469" s="47" t="s">
        <v>60</v>
      </c>
    </row>
    <row r="470" spans="1:21" x14ac:dyDescent="0.3">
      <c r="A470" s="25">
        <v>468</v>
      </c>
      <c r="B470" s="13" t="s">
        <v>2</v>
      </c>
      <c r="C470" s="13">
        <v>39728</v>
      </c>
      <c r="D470" s="13" t="s">
        <v>262</v>
      </c>
      <c r="E470" s="13" t="s">
        <v>50</v>
      </c>
      <c r="F470" s="13" t="s">
        <v>29</v>
      </c>
      <c r="G470" s="13">
        <v>6.38</v>
      </c>
      <c r="H470" s="26">
        <v>44650</v>
      </c>
      <c r="I470" s="26">
        <v>44670</v>
      </c>
      <c r="J470" s="13">
        <v>4</v>
      </c>
      <c r="K470" s="13">
        <v>2021</v>
      </c>
      <c r="L470" s="13" t="s">
        <v>33</v>
      </c>
      <c r="M470" s="13">
        <v>4</v>
      </c>
      <c r="N470" s="13">
        <v>0.42749999999999999</v>
      </c>
      <c r="O470" s="13">
        <v>1.71</v>
      </c>
      <c r="P470" s="13">
        <v>21</v>
      </c>
      <c r="Q470" s="13">
        <v>8.1428571428571433E-2</v>
      </c>
      <c r="R470" s="13">
        <v>0.19047619047619049</v>
      </c>
      <c r="S470" s="13">
        <v>5.9165186500888103</v>
      </c>
      <c r="T470" s="7">
        <f>IFERROR(VLOOKUP(B120,[1]!users_table[#All],4),"NA")</f>
        <v>8.4223826714801451</v>
      </c>
      <c r="U470" s="47" t="s">
        <v>62</v>
      </c>
    </row>
    <row r="471" spans="1:21" x14ac:dyDescent="0.3">
      <c r="A471" s="25">
        <v>469</v>
      </c>
      <c r="B471" s="13" t="s">
        <v>2</v>
      </c>
      <c r="C471" s="13">
        <v>39728</v>
      </c>
      <c r="D471" s="13" t="s">
        <v>262</v>
      </c>
      <c r="E471" s="13" t="s">
        <v>50</v>
      </c>
      <c r="F471" s="13" t="s">
        <v>29</v>
      </c>
      <c r="G471" s="13">
        <v>6.38</v>
      </c>
      <c r="H471" s="26">
        <v>44650</v>
      </c>
      <c r="I471" s="26">
        <v>44670</v>
      </c>
      <c r="J471" s="13">
        <v>4</v>
      </c>
      <c r="K471" s="13">
        <v>2021</v>
      </c>
      <c r="L471" s="13" t="s">
        <v>33</v>
      </c>
      <c r="M471" s="13">
        <v>4</v>
      </c>
      <c r="N471" s="13">
        <v>0.42749999999999999</v>
      </c>
      <c r="O471" s="13">
        <v>1.71</v>
      </c>
      <c r="P471" s="13">
        <v>21</v>
      </c>
      <c r="Q471" s="13">
        <v>8.1428571428571433E-2</v>
      </c>
      <c r="R471" s="13">
        <v>0.19047619047619049</v>
      </c>
      <c r="S471" s="13">
        <v>5.9165186500888103</v>
      </c>
      <c r="T471" s="13">
        <f>IFERROR(VLOOKUP(B120,[1]!users_table[#All],4),"NA")</f>
        <v>8.4223826714801451</v>
      </c>
      <c r="U471" s="47" t="s">
        <v>69</v>
      </c>
    </row>
    <row r="472" spans="1:21" x14ac:dyDescent="0.3">
      <c r="A472" s="25">
        <v>470</v>
      </c>
      <c r="B472" s="13" t="s">
        <v>2</v>
      </c>
      <c r="C472" s="13">
        <v>41361</v>
      </c>
      <c r="D472" s="13" t="s">
        <v>263</v>
      </c>
      <c r="E472" s="13" t="s">
        <v>168</v>
      </c>
      <c r="F472" s="13" t="s">
        <v>154</v>
      </c>
      <c r="G472" s="13">
        <v>8.16</v>
      </c>
      <c r="H472" s="26">
        <v>44766</v>
      </c>
      <c r="I472" s="26">
        <v>44766</v>
      </c>
      <c r="J472" s="13">
        <v>8</v>
      </c>
      <c r="K472" s="13">
        <v>2021</v>
      </c>
      <c r="L472" s="13" t="s">
        <v>33</v>
      </c>
      <c r="M472" s="13">
        <v>1</v>
      </c>
      <c r="N472" s="13">
        <v>1.569166666666667</v>
      </c>
      <c r="O472" s="13">
        <v>1.569166666666667</v>
      </c>
      <c r="P472" s="13">
        <v>1</v>
      </c>
      <c r="Q472" s="13">
        <v>1.569166666666667</v>
      </c>
      <c r="R472" s="13">
        <v>1</v>
      </c>
      <c r="S472" s="13">
        <v>5.9165186500888103</v>
      </c>
      <c r="T472" s="13">
        <f>IFERROR(VLOOKUP(B121,[1]!users_table[#All],4),"NA")</f>
        <v>8.4223826714801451</v>
      </c>
      <c r="U472" s="47" t="s">
        <v>64</v>
      </c>
    </row>
    <row r="473" spans="1:21" x14ac:dyDescent="0.3">
      <c r="A473" s="25">
        <v>471</v>
      </c>
      <c r="B473" s="13" t="s">
        <v>2</v>
      </c>
      <c r="C473" s="13">
        <v>41361</v>
      </c>
      <c r="D473" s="13" t="s">
        <v>263</v>
      </c>
      <c r="E473" s="13" t="s">
        <v>168</v>
      </c>
      <c r="F473" s="13" t="s">
        <v>154</v>
      </c>
      <c r="G473" s="13">
        <v>8.16</v>
      </c>
      <c r="H473" s="26">
        <v>44766</v>
      </c>
      <c r="I473" s="26">
        <v>44766</v>
      </c>
      <c r="J473" s="13">
        <v>8</v>
      </c>
      <c r="K473" s="13">
        <v>2021</v>
      </c>
      <c r="L473" s="13" t="s">
        <v>33</v>
      </c>
      <c r="M473" s="13">
        <v>1</v>
      </c>
      <c r="N473" s="13">
        <v>1.569166666666667</v>
      </c>
      <c r="O473" s="13">
        <v>1.569166666666667</v>
      </c>
      <c r="P473" s="13">
        <v>1</v>
      </c>
      <c r="Q473" s="13">
        <v>1.569166666666667</v>
      </c>
      <c r="R473" s="13">
        <v>1</v>
      </c>
      <c r="S473" s="13">
        <v>5.9165186500888103</v>
      </c>
      <c r="T473" s="13">
        <f>IFERROR(VLOOKUP(B121,[1]!users_table[#All],4),"NA")</f>
        <v>8.4223826714801451</v>
      </c>
      <c r="U473" s="47" t="s">
        <v>66</v>
      </c>
    </row>
    <row r="474" spans="1:21" x14ac:dyDescent="0.3">
      <c r="A474" s="25">
        <v>472</v>
      </c>
      <c r="B474" s="13" t="s">
        <v>2</v>
      </c>
      <c r="C474" s="13">
        <v>41361</v>
      </c>
      <c r="D474" s="13" t="s">
        <v>263</v>
      </c>
      <c r="E474" s="13" t="s">
        <v>168</v>
      </c>
      <c r="F474" s="13" t="s">
        <v>154</v>
      </c>
      <c r="G474" s="13">
        <v>8.16</v>
      </c>
      <c r="H474" s="26">
        <v>44766</v>
      </c>
      <c r="I474" s="26">
        <v>44766</v>
      </c>
      <c r="J474" s="13">
        <v>8</v>
      </c>
      <c r="K474" s="13">
        <v>2021</v>
      </c>
      <c r="L474" s="13" t="s">
        <v>33</v>
      </c>
      <c r="M474" s="13">
        <v>1</v>
      </c>
      <c r="N474" s="13">
        <v>1.569166666666667</v>
      </c>
      <c r="O474" s="13">
        <v>1.569166666666667</v>
      </c>
      <c r="P474" s="13">
        <v>1</v>
      </c>
      <c r="Q474" s="13">
        <v>1.569166666666667</v>
      </c>
      <c r="R474" s="13">
        <v>1</v>
      </c>
      <c r="S474" s="13">
        <v>5.9165186500888103</v>
      </c>
      <c r="T474" s="13">
        <f>IFERROR(VLOOKUP(B121,[1]!users_table[#All],4),"NA")</f>
        <v>8.4223826714801451</v>
      </c>
      <c r="U474" s="47" t="s">
        <v>1046</v>
      </c>
    </row>
    <row r="475" spans="1:21" x14ac:dyDescent="0.3">
      <c r="A475" s="25">
        <v>473</v>
      </c>
      <c r="B475" s="13" t="s">
        <v>2</v>
      </c>
      <c r="C475" s="13">
        <v>39792</v>
      </c>
      <c r="D475" s="13" t="s">
        <v>264</v>
      </c>
      <c r="E475" s="13" t="s">
        <v>32</v>
      </c>
      <c r="F475" s="13" t="s">
        <v>37</v>
      </c>
      <c r="G475" s="13">
        <v>8.1300000000000008</v>
      </c>
      <c r="H475" s="26">
        <v>44495</v>
      </c>
      <c r="I475" s="26">
        <v>44515</v>
      </c>
      <c r="J475" s="13">
        <v>8</v>
      </c>
      <c r="K475" s="13">
        <v>2020</v>
      </c>
      <c r="L475" s="13" t="s">
        <v>30</v>
      </c>
      <c r="M475" s="13">
        <v>12</v>
      </c>
      <c r="N475" s="13">
        <v>0.41666666666666669</v>
      </c>
      <c r="O475" s="13">
        <v>5</v>
      </c>
      <c r="P475" s="13">
        <v>21</v>
      </c>
      <c r="Q475" s="13">
        <v>0.23809523809523811</v>
      </c>
      <c r="R475" s="13">
        <v>0.5714285714285714</v>
      </c>
      <c r="S475" s="13">
        <v>5.9165186500888103</v>
      </c>
      <c r="T475" s="13">
        <f>IFERROR(VLOOKUP(B122,[1]!users_table[#All],4),"NA")</f>
        <v>8.4223826714801451</v>
      </c>
      <c r="U475" s="47" t="s">
        <v>59</v>
      </c>
    </row>
    <row r="476" spans="1:21" x14ac:dyDescent="0.3">
      <c r="A476" s="25">
        <v>474</v>
      </c>
      <c r="B476" s="13" t="s">
        <v>2</v>
      </c>
      <c r="C476" s="13">
        <v>39792</v>
      </c>
      <c r="D476" s="13" t="s">
        <v>264</v>
      </c>
      <c r="E476" s="13" t="s">
        <v>32</v>
      </c>
      <c r="F476" s="13" t="s">
        <v>37</v>
      </c>
      <c r="G476" s="13">
        <v>8.1300000000000008</v>
      </c>
      <c r="H476" s="26">
        <v>44495</v>
      </c>
      <c r="I476" s="26">
        <v>44515</v>
      </c>
      <c r="J476" s="13">
        <v>8</v>
      </c>
      <c r="K476" s="13">
        <v>2020</v>
      </c>
      <c r="L476" s="13" t="s">
        <v>30</v>
      </c>
      <c r="M476" s="13">
        <v>12</v>
      </c>
      <c r="N476" s="13">
        <v>0.41666666666666669</v>
      </c>
      <c r="O476" s="13">
        <v>5</v>
      </c>
      <c r="P476" s="13">
        <v>21</v>
      </c>
      <c r="Q476" s="13">
        <v>0.23809523809523811</v>
      </c>
      <c r="R476" s="13">
        <v>0.5714285714285714</v>
      </c>
      <c r="S476" s="13">
        <v>5.9165186500888103</v>
      </c>
      <c r="T476" s="13">
        <f>IFERROR(VLOOKUP(B122,[1]!users_table[#All],4),"NA")</f>
        <v>8.4223826714801451</v>
      </c>
      <c r="U476" s="47" t="s">
        <v>83</v>
      </c>
    </row>
    <row r="477" spans="1:21" x14ac:dyDescent="0.3">
      <c r="A477" s="25">
        <v>475</v>
      </c>
      <c r="B477" s="13" t="s">
        <v>2</v>
      </c>
      <c r="C477" s="13">
        <v>39792</v>
      </c>
      <c r="D477" s="13" t="s">
        <v>264</v>
      </c>
      <c r="E477" s="13" t="s">
        <v>32</v>
      </c>
      <c r="F477" s="13" t="s">
        <v>37</v>
      </c>
      <c r="G477" s="13">
        <v>8.1300000000000008</v>
      </c>
      <c r="H477" s="26">
        <v>44495</v>
      </c>
      <c r="I477" s="26">
        <v>44515</v>
      </c>
      <c r="J477" s="13">
        <v>8</v>
      </c>
      <c r="K477" s="13">
        <v>2020</v>
      </c>
      <c r="L477" s="13" t="s">
        <v>30</v>
      </c>
      <c r="M477" s="13">
        <v>12</v>
      </c>
      <c r="N477" s="13">
        <v>0.41666666666666669</v>
      </c>
      <c r="O477" s="13">
        <v>5</v>
      </c>
      <c r="P477" s="13">
        <v>21</v>
      </c>
      <c r="Q477" s="13">
        <v>0.23809523809523811</v>
      </c>
      <c r="R477" s="13">
        <v>0.5714285714285714</v>
      </c>
      <c r="S477" s="13">
        <v>5.9165186500888103</v>
      </c>
      <c r="T477" s="7">
        <f>IFERROR(VLOOKUP(B122,[1]!users_table[#All],4),"NA")</f>
        <v>8.4223826714801451</v>
      </c>
      <c r="U477" s="47" t="s">
        <v>64</v>
      </c>
    </row>
    <row r="478" spans="1:21" x14ac:dyDescent="0.3">
      <c r="A478" s="25">
        <v>476</v>
      </c>
      <c r="B478" s="13" t="s">
        <v>2</v>
      </c>
      <c r="C478" s="13">
        <v>39792</v>
      </c>
      <c r="D478" s="13" t="s">
        <v>264</v>
      </c>
      <c r="E478" s="13" t="s">
        <v>32</v>
      </c>
      <c r="F478" s="13" t="s">
        <v>37</v>
      </c>
      <c r="G478" s="13">
        <v>8.1300000000000008</v>
      </c>
      <c r="H478" s="26">
        <v>44495</v>
      </c>
      <c r="I478" s="26">
        <v>44515</v>
      </c>
      <c r="J478" s="13">
        <v>8</v>
      </c>
      <c r="K478" s="13">
        <v>2020</v>
      </c>
      <c r="L478" s="13" t="s">
        <v>30</v>
      </c>
      <c r="M478" s="13">
        <v>12</v>
      </c>
      <c r="N478" s="13">
        <v>0.41666666666666669</v>
      </c>
      <c r="O478" s="13">
        <v>5</v>
      </c>
      <c r="P478" s="13">
        <v>21</v>
      </c>
      <c r="Q478" s="13">
        <v>0.23809523809523811</v>
      </c>
      <c r="R478" s="13">
        <v>0.5714285714285714</v>
      </c>
      <c r="S478" s="13">
        <v>5.9165186500888103</v>
      </c>
      <c r="T478" s="13">
        <f>IFERROR(VLOOKUP(B122,[1]!users_table[#All],4),"NA")</f>
        <v>8.4223826714801451</v>
      </c>
      <c r="U478" s="47" t="s">
        <v>1047</v>
      </c>
    </row>
    <row r="479" spans="1:21" x14ac:dyDescent="0.3">
      <c r="A479" s="25">
        <v>477</v>
      </c>
      <c r="B479" s="13" t="s">
        <v>2</v>
      </c>
      <c r="C479" s="13">
        <v>39792</v>
      </c>
      <c r="D479" s="13" t="s">
        <v>264</v>
      </c>
      <c r="E479" s="13" t="s">
        <v>32</v>
      </c>
      <c r="F479" s="13" t="s">
        <v>37</v>
      </c>
      <c r="G479" s="13">
        <v>8.1300000000000008</v>
      </c>
      <c r="H479" s="26">
        <v>44495</v>
      </c>
      <c r="I479" s="26">
        <v>44515</v>
      </c>
      <c r="J479" s="13">
        <v>8</v>
      </c>
      <c r="K479" s="13">
        <v>2020</v>
      </c>
      <c r="L479" s="13" t="s">
        <v>30</v>
      </c>
      <c r="M479" s="13">
        <v>12</v>
      </c>
      <c r="N479" s="13">
        <v>0.41666666666666669</v>
      </c>
      <c r="O479" s="13">
        <v>5</v>
      </c>
      <c r="P479" s="13">
        <v>21</v>
      </c>
      <c r="Q479" s="13">
        <v>0.23809523809523811</v>
      </c>
      <c r="R479" s="13">
        <v>0.5714285714285714</v>
      </c>
      <c r="S479" s="13">
        <v>5.9165186500888103</v>
      </c>
      <c r="T479" s="13">
        <f>IFERROR(VLOOKUP(B122,[1]!users_table[#All],4),"NA")</f>
        <v>8.4223826714801451</v>
      </c>
      <c r="U479" s="47" t="s">
        <v>70</v>
      </c>
    </row>
    <row r="480" spans="1:21" x14ac:dyDescent="0.3">
      <c r="A480" s="25">
        <v>478</v>
      </c>
      <c r="B480" s="13" t="s">
        <v>2</v>
      </c>
      <c r="C480" s="13">
        <v>39792</v>
      </c>
      <c r="D480" s="13" t="s">
        <v>264</v>
      </c>
      <c r="E480" s="13" t="s">
        <v>32</v>
      </c>
      <c r="F480" s="13" t="s">
        <v>37</v>
      </c>
      <c r="G480" s="13">
        <v>8.1300000000000008</v>
      </c>
      <c r="H480" s="26">
        <v>44495</v>
      </c>
      <c r="I480" s="26">
        <v>44515</v>
      </c>
      <c r="J480" s="13">
        <v>8</v>
      </c>
      <c r="K480" s="13">
        <v>2020</v>
      </c>
      <c r="L480" s="13" t="s">
        <v>30</v>
      </c>
      <c r="M480" s="13">
        <v>12</v>
      </c>
      <c r="N480" s="13">
        <v>0.41666666666666669</v>
      </c>
      <c r="O480" s="13">
        <v>5</v>
      </c>
      <c r="P480" s="13">
        <v>21</v>
      </c>
      <c r="Q480" s="13">
        <v>0.23809523809523811</v>
      </c>
      <c r="R480" s="13">
        <v>0.5714285714285714</v>
      </c>
      <c r="S480" s="13">
        <v>5.9165186500888103</v>
      </c>
      <c r="T480" s="13">
        <f>IFERROR(VLOOKUP(B122,[1]!users_table[#All],4),"NA")</f>
        <v>8.4223826714801451</v>
      </c>
      <c r="U480" s="47" t="s">
        <v>1016</v>
      </c>
    </row>
    <row r="481" spans="1:21" x14ac:dyDescent="0.3">
      <c r="A481" s="25">
        <v>479</v>
      </c>
      <c r="B481" s="13" t="s">
        <v>2</v>
      </c>
      <c r="C481" s="13">
        <v>49103</v>
      </c>
      <c r="D481" s="13" t="s">
        <v>265</v>
      </c>
      <c r="E481" s="13" t="s">
        <v>158</v>
      </c>
      <c r="F481" s="13" t="s">
        <v>29</v>
      </c>
      <c r="G481" s="13">
        <v>6.72</v>
      </c>
      <c r="H481" s="26">
        <v>44991</v>
      </c>
      <c r="I481" s="26">
        <v>44991</v>
      </c>
      <c r="J481" s="13">
        <v>5</v>
      </c>
      <c r="K481" s="13">
        <v>2021</v>
      </c>
      <c r="L481" s="13" t="s">
        <v>30</v>
      </c>
      <c r="M481" s="13">
        <v>1</v>
      </c>
      <c r="N481" s="13">
        <v>7.8055555555555559E-2</v>
      </c>
      <c r="O481" s="13">
        <v>7.8055555555555559E-2</v>
      </c>
      <c r="P481" s="13">
        <v>1</v>
      </c>
      <c r="Q481" s="13">
        <v>7.8055555555555559E-2</v>
      </c>
      <c r="R481" s="13">
        <v>1</v>
      </c>
      <c r="S481" s="13">
        <v>5.9165186500888103</v>
      </c>
      <c r="T481" s="13">
        <f>IFERROR(VLOOKUP(B123,[1]!users_table[#All],4),"NA")</f>
        <v>8.4223826714801451</v>
      </c>
      <c r="U481" s="47" t="s">
        <v>74</v>
      </c>
    </row>
    <row r="482" spans="1:21" x14ac:dyDescent="0.3">
      <c r="A482" s="25">
        <v>480</v>
      </c>
      <c r="B482" s="13" t="s">
        <v>2</v>
      </c>
      <c r="C482" s="13">
        <v>38062</v>
      </c>
      <c r="D482" s="13" t="s">
        <v>266</v>
      </c>
      <c r="E482" s="13" t="s">
        <v>32</v>
      </c>
      <c r="F482" s="13" t="s">
        <v>29</v>
      </c>
      <c r="G482" s="13">
        <v>6.92</v>
      </c>
      <c r="H482" s="26">
        <v>43834</v>
      </c>
      <c r="I482" s="26">
        <v>43837</v>
      </c>
      <c r="J482" s="13">
        <v>6</v>
      </c>
      <c r="K482" s="13">
        <v>2019</v>
      </c>
      <c r="L482" s="13" t="s">
        <v>30</v>
      </c>
      <c r="M482" s="13">
        <v>12</v>
      </c>
      <c r="N482" s="13">
        <v>0.39444444444444438</v>
      </c>
      <c r="O482" s="13">
        <v>4.7333333333333334</v>
      </c>
      <c r="P482" s="13">
        <v>4</v>
      </c>
      <c r="Q482" s="13">
        <v>1.1833333333333329</v>
      </c>
      <c r="R482" s="13">
        <v>3</v>
      </c>
      <c r="S482" s="13">
        <v>5.9165186500888103</v>
      </c>
      <c r="T482" s="13">
        <f>IFERROR(VLOOKUP(B124,[1]!users_table[#All],4),"NA")</f>
        <v>8.4223826714801451</v>
      </c>
      <c r="U482" s="47" t="s">
        <v>1018</v>
      </c>
    </row>
    <row r="483" spans="1:21" x14ac:dyDescent="0.3">
      <c r="A483" s="25">
        <v>481</v>
      </c>
      <c r="B483" s="13" t="s">
        <v>2</v>
      </c>
      <c r="C483" s="13">
        <v>38062</v>
      </c>
      <c r="D483" s="13" t="s">
        <v>266</v>
      </c>
      <c r="E483" s="13" t="s">
        <v>32</v>
      </c>
      <c r="F483" s="13" t="s">
        <v>29</v>
      </c>
      <c r="G483" s="13">
        <v>6.92</v>
      </c>
      <c r="H483" s="26">
        <v>43834</v>
      </c>
      <c r="I483" s="26">
        <v>43837</v>
      </c>
      <c r="J483" s="13">
        <v>6</v>
      </c>
      <c r="K483" s="13">
        <v>2019</v>
      </c>
      <c r="L483" s="13" t="s">
        <v>30</v>
      </c>
      <c r="M483" s="13">
        <v>12</v>
      </c>
      <c r="N483" s="13">
        <v>0.39444444444444438</v>
      </c>
      <c r="O483" s="13">
        <v>4.7333333333333334</v>
      </c>
      <c r="P483" s="13">
        <v>4</v>
      </c>
      <c r="Q483" s="13">
        <v>1.1833333333333329</v>
      </c>
      <c r="R483" s="13">
        <v>3</v>
      </c>
      <c r="S483" s="13">
        <v>5.9165186500888103</v>
      </c>
      <c r="T483" s="13">
        <f>IFERROR(VLOOKUP(B124,[1]!users_table[#All],4),"NA")</f>
        <v>8.4223826714801451</v>
      </c>
      <c r="U483" s="47" t="s">
        <v>60</v>
      </c>
    </row>
    <row r="484" spans="1:21" x14ac:dyDescent="0.3">
      <c r="A484" s="25">
        <v>482</v>
      </c>
      <c r="B484" s="13" t="s">
        <v>2</v>
      </c>
      <c r="C484" s="13">
        <v>38062</v>
      </c>
      <c r="D484" s="13" t="s">
        <v>266</v>
      </c>
      <c r="E484" s="13" t="s">
        <v>32</v>
      </c>
      <c r="F484" s="13" t="s">
        <v>29</v>
      </c>
      <c r="G484" s="13">
        <v>6.92</v>
      </c>
      <c r="H484" s="26">
        <v>43834</v>
      </c>
      <c r="I484" s="26">
        <v>43837</v>
      </c>
      <c r="J484" s="13">
        <v>6</v>
      </c>
      <c r="K484" s="13">
        <v>2019</v>
      </c>
      <c r="L484" s="13" t="s">
        <v>30</v>
      </c>
      <c r="M484" s="13">
        <v>12</v>
      </c>
      <c r="N484" s="13">
        <v>0.39444444444444438</v>
      </c>
      <c r="O484" s="13">
        <v>4.7333333333333334</v>
      </c>
      <c r="P484" s="13">
        <v>4</v>
      </c>
      <c r="Q484" s="13">
        <v>1.1833333333333329</v>
      </c>
      <c r="R484" s="13">
        <v>3</v>
      </c>
      <c r="S484" s="13">
        <v>5.9165186500888103</v>
      </c>
      <c r="T484" s="13">
        <f>IFERROR(VLOOKUP(B124,[1]!users_table[#All],4),"NA")</f>
        <v>8.4223826714801451</v>
      </c>
      <c r="U484" s="47" t="s">
        <v>69</v>
      </c>
    </row>
    <row r="485" spans="1:21" x14ac:dyDescent="0.3">
      <c r="A485" s="25">
        <v>483</v>
      </c>
      <c r="B485" s="13" t="s">
        <v>2</v>
      </c>
      <c r="C485" s="13">
        <v>35609</v>
      </c>
      <c r="D485" s="13" t="s">
        <v>267</v>
      </c>
      <c r="E485" s="13" t="s">
        <v>168</v>
      </c>
      <c r="F485" s="13" t="s">
        <v>268</v>
      </c>
      <c r="G485" s="13">
        <v>6.57</v>
      </c>
      <c r="H485" s="26">
        <v>45040</v>
      </c>
      <c r="I485" s="26">
        <v>45040</v>
      </c>
      <c r="J485" s="13">
        <v>8</v>
      </c>
      <c r="K485" s="13">
        <v>2020</v>
      </c>
      <c r="L485" s="13" t="s">
        <v>35</v>
      </c>
      <c r="M485" s="13">
        <v>1</v>
      </c>
      <c r="N485" s="13">
        <v>1.671111111111111</v>
      </c>
      <c r="O485" s="13">
        <v>1.671111111111111</v>
      </c>
      <c r="P485" s="13">
        <v>1</v>
      </c>
      <c r="Q485" s="13">
        <v>1.671111111111111</v>
      </c>
      <c r="R485" s="13">
        <v>1</v>
      </c>
      <c r="S485" s="13">
        <v>5.9165186500888103</v>
      </c>
      <c r="T485" s="13">
        <f>IFERROR(VLOOKUP(B125,[1]!users_table[#All],4),"NA")</f>
        <v>8.4223826714801451</v>
      </c>
      <c r="U485" s="47" t="s">
        <v>59</v>
      </c>
    </row>
    <row r="486" spans="1:21" x14ac:dyDescent="0.3">
      <c r="A486" s="25">
        <v>484</v>
      </c>
      <c r="B486" s="13" t="s">
        <v>2</v>
      </c>
      <c r="C486" s="13">
        <v>35609</v>
      </c>
      <c r="D486" s="13" t="s">
        <v>267</v>
      </c>
      <c r="E486" s="13" t="s">
        <v>168</v>
      </c>
      <c r="F486" s="13" t="s">
        <v>268</v>
      </c>
      <c r="G486" s="13">
        <v>6.57</v>
      </c>
      <c r="H486" s="26">
        <v>45040</v>
      </c>
      <c r="I486" s="26">
        <v>45040</v>
      </c>
      <c r="J486" s="13">
        <v>8</v>
      </c>
      <c r="K486" s="13">
        <v>2020</v>
      </c>
      <c r="L486" s="13" t="s">
        <v>35</v>
      </c>
      <c r="M486" s="13">
        <v>1</v>
      </c>
      <c r="N486" s="13">
        <v>1.671111111111111</v>
      </c>
      <c r="O486" s="13">
        <v>1.671111111111111</v>
      </c>
      <c r="P486" s="13">
        <v>1</v>
      </c>
      <c r="Q486" s="13">
        <v>1.671111111111111</v>
      </c>
      <c r="R486" s="13">
        <v>1</v>
      </c>
      <c r="S486" s="13">
        <v>5.9165186500888103</v>
      </c>
      <c r="T486" s="13">
        <f>IFERROR(VLOOKUP(B125,[1]!users_table[#All],4),"NA")</f>
        <v>8.4223826714801451</v>
      </c>
      <c r="U486" s="47" t="s">
        <v>60</v>
      </c>
    </row>
    <row r="487" spans="1:21" x14ac:dyDescent="0.3">
      <c r="A487" s="25">
        <v>485</v>
      </c>
      <c r="B487" s="13" t="s">
        <v>2</v>
      </c>
      <c r="C487" s="13">
        <v>377</v>
      </c>
      <c r="D487" s="13" t="s">
        <v>269</v>
      </c>
      <c r="E487" s="13" t="s">
        <v>52</v>
      </c>
      <c r="F487" s="13" t="s">
        <v>29</v>
      </c>
      <c r="G487" s="13">
        <v>6.68</v>
      </c>
      <c r="H487" s="26">
        <v>44110</v>
      </c>
      <c r="I487" s="26">
        <v>44111</v>
      </c>
      <c r="J487" s="13">
        <v>3</v>
      </c>
      <c r="K487" s="13">
        <v>2000</v>
      </c>
      <c r="L487" s="13" t="s">
        <v>39</v>
      </c>
      <c r="M487" s="13">
        <v>6</v>
      </c>
      <c r="N487" s="13">
        <v>0.4177777777777778</v>
      </c>
      <c r="O487" s="13">
        <v>2.5066666666666668</v>
      </c>
      <c r="P487" s="13">
        <v>2</v>
      </c>
      <c r="Q487" s="13">
        <v>1.253333333333333</v>
      </c>
      <c r="R487" s="13">
        <v>3</v>
      </c>
      <c r="S487" s="13">
        <v>5.9165186500888103</v>
      </c>
      <c r="T487" s="13">
        <f>IFERROR(VLOOKUP(B126,[1]!users_table[#All],4),"NA")</f>
        <v>8.4223826714801451</v>
      </c>
      <c r="U487" s="47" t="s">
        <v>65</v>
      </c>
    </row>
    <row r="488" spans="1:21" x14ac:dyDescent="0.3">
      <c r="A488" s="25">
        <v>486</v>
      </c>
      <c r="B488" s="13" t="s">
        <v>2</v>
      </c>
      <c r="C488" s="13">
        <v>377</v>
      </c>
      <c r="D488" s="13" t="s">
        <v>269</v>
      </c>
      <c r="E488" s="13" t="s">
        <v>52</v>
      </c>
      <c r="F488" s="13" t="s">
        <v>29</v>
      </c>
      <c r="G488" s="13">
        <v>6.68</v>
      </c>
      <c r="H488" s="26">
        <v>44110</v>
      </c>
      <c r="I488" s="26">
        <v>44111</v>
      </c>
      <c r="J488" s="13">
        <v>3</v>
      </c>
      <c r="K488" s="13">
        <v>2000</v>
      </c>
      <c r="L488" s="13" t="s">
        <v>39</v>
      </c>
      <c r="M488" s="13">
        <v>6</v>
      </c>
      <c r="N488" s="13">
        <v>0.4177777777777778</v>
      </c>
      <c r="O488" s="13">
        <v>2.5066666666666668</v>
      </c>
      <c r="P488" s="13">
        <v>2</v>
      </c>
      <c r="Q488" s="13">
        <v>1.253333333333333</v>
      </c>
      <c r="R488" s="13">
        <v>3</v>
      </c>
      <c r="S488" s="13">
        <v>5.9165186500888103</v>
      </c>
      <c r="T488" s="13">
        <f>IFERROR(VLOOKUP(B126,[1]!users_table[#All],4),"NA")</f>
        <v>8.4223826714801451</v>
      </c>
      <c r="U488" s="47" t="s">
        <v>59</v>
      </c>
    </row>
    <row r="489" spans="1:21" x14ac:dyDescent="0.3">
      <c r="A489" s="25">
        <v>487</v>
      </c>
      <c r="B489" s="13" t="s">
        <v>2</v>
      </c>
      <c r="C489" s="13">
        <v>377</v>
      </c>
      <c r="D489" s="13" t="s">
        <v>269</v>
      </c>
      <c r="E489" s="13" t="s">
        <v>52</v>
      </c>
      <c r="F489" s="13" t="s">
        <v>29</v>
      </c>
      <c r="G489" s="13">
        <v>6.68</v>
      </c>
      <c r="H489" s="26">
        <v>44110</v>
      </c>
      <c r="I489" s="26">
        <v>44111</v>
      </c>
      <c r="J489" s="13">
        <v>3</v>
      </c>
      <c r="K489" s="13">
        <v>2000</v>
      </c>
      <c r="L489" s="13" t="s">
        <v>39</v>
      </c>
      <c r="M489" s="13">
        <v>6</v>
      </c>
      <c r="N489" s="13">
        <v>0.4177777777777778</v>
      </c>
      <c r="O489" s="13">
        <v>2.5066666666666668</v>
      </c>
      <c r="P489" s="13">
        <v>2</v>
      </c>
      <c r="Q489" s="13">
        <v>1.253333333333333</v>
      </c>
      <c r="R489" s="13">
        <v>3</v>
      </c>
      <c r="S489" s="13">
        <v>5.9165186500888103</v>
      </c>
      <c r="T489" s="7">
        <f>IFERROR(VLOOKUP(B126,[1]!users_table[#All],4),"NA")</f>
        <v>8.4223826714801451</v>
      </c>
      <c r="U489" s="47" t="s">
        <v>64</v>
      </c>
    </row>
    <row r="490" spans="1:21" x14ac:dyDescent="0.3">
      <c r="A490" s="25">
        <v>488</v>
      </c>
      <c r="B490" s="13" t="s">
        <v>2</v>
      </c>
      <c r="C490" s="13">
        <v>377</v>
      </c>
      <c r="D490" s="13" t="s">
        <v>269</v>
      </c>
      <c r="E490" s="13" t="s">
        <v>52</v>
      </c>
      <c r="F490" s="13" t="s">
        <v>29</v>
      </c>
      <c r="G490" s="13">
        <v>6.68</v>
      </c>
      <c r="H490" s="26">
        <v>44110</v>
      </c>
      <c r="I490" s="26">
        <v>44111</v>
      </c>
      <c r="J490" s="13">
        <v>3</v>
      </c>
      <c r="K490" s="13">
        <v>2000</v>
      </c>
      <c r="L490" s="13" t="s">
        <v>39</v>
      </c>
      <c r="M490" s="13">
        <v>6</v>
      </c>
      <c r="N490" s="13">
        <v>0.4177777777777778</v>
      </c>
      <c r="O490" s="13">
        <v>2.5066666666666668</v>
      </c>
      <c r="P490" s="13">
        <v>2</v>
      </c>
      <c r="Q490" s="13">
        <v>1.253333333333333</v>
      </c>
      <c r="R490" s="13">
        <v>3</v>
      </c>
      <c r="S490" s="13">
        <v>5.9165186500888103</v>
      </c>
      <c r="T490" s="13">
        <f>IFERROR(VLOOKUP(B126,[1]!users_table[#All],4),"NA")</f>
        <v>8.4223826714801451</v>
      </c>
      <c r="U490" s="47" t="s">
        <v>1022</v>
      </c>
    </row>
    <row r="491" spans="1:21" x14ac:dyDescent="0.3">
      <c r="A491" s="25">
        <v>489</v>
      </c>
      <c r="B491" s="13" t="s">
        <v>2</v>
      </c>
      <c r="C491" s="13">
        <v>377</v>
      </c>
      <c r="D491" s="13" t="s">
        <v>269</v>
      </c>
      <c r="E491" s="13" t="s">
        <v>52</v>
      </c>
      <c r="F491" s="13" t="s">
        <v>29</v>
      </c>
      <c r="G491" s="13">
        <v>6.68</v>
      </c>
      <c r="H491" s="26">
        <v>44110</v>
      </c>
      <c r="I491" s="26">
        <v>44111</v>
      </c>
      <c r="J491" s="13">
        <v>3</v>
      </c>
      <c r="K491" s="13">
        <v>2000</v>
      </c>
      <c r="L491" s="13" t="s">
        <v>39</v>
      </c>
      <c r="M491" s="13">
        <v>6</v>
      </c>
      <c r="N491" s="13">
        <v>0.4177777777777778</v>
      </c>
      <c r="O491" s="13">
        <v>2.5066666666666668</v>
      </c>
      <c r="P491" s="13">
        <v>2</v>
      </c>
      <c r="Q491" s="13">
        <v>1.253333333333333</v>
      </c>
      <c r="R491" s="13">
        <v>3</v>
      </c>
      <c r="S491" s="13">
        <v>5.9165186500888103</v>
      </c>
      <c r="T491" s="13">
        <f>IFERROR(VLOOKUP(B126,[1]!users_table[#All],4),"NA")</f>
        <v>8.4223826714801451</v>
      </c>
      <c r="U491" s="47" t="s">
        <v>62</v>
      </c>
    </row>
    <row r="492" spans="1:21" x14ac:dyDescent="0.3">
      <c r="A492" s="25">
        <v>490</v>
      </c>
      <c r="B492" s="13" t="s">
        <v>2</v>
      </c>
      <c r="C492" s="13">
        <v>39063</v>
      </c>
      <c r="D492" s="13" t="s">
        <v>270</v>
      </c>
      <c r="E492" s="13" t="s">
        <v>32</v>
      </c>
      <c r="F492" s="13" t="s">
        <v>29</v>
      </c>
      <c r="G492" s="13">
        <v>5.79</v>
      </c>
      <c r="H492" s="26">
        <v>43996</v>
      </c>
      <c r="I492" s="26">
        <v>43997</v>
      </c>
      <c r="J492" s="13">
        <v>7</v>
      </c>
      <c r="K492" s="13">
        <v>2019</v>
      </c>
      <c r="L492" s="13" t="s">
        <v>33</v>
      </c>
      <c r="M492" s="13">
        <v>12</v>
      </c>
      <c r="N492" s="13">
        <v>0.39444444444444438</v>
      </c>
      <c r="O492" s="13">
        <v>4.7333333333333334</v>
      </c>
      <c r="P492" s="13">
        <v>2</v>
      </c>
      <c r="Q492" s="13">
        <v>2.3666666666666671</v>
      </c>
      <c r="R492" s="13">
        <v>6</v>
      </c>
      <c r="S492" s="13">
        <v>5.9165186500888103</v>
      </c>
      <c r="T492" s="13">
        <f>IFERROR(VLOOKUP(B127,[1]!users_table[#All],4),"NA")</f>
        <v>8.4223826714801451</v>
      </c>
      <c r="U492" s="47" t="s">
        <v>65</v>
      </c>
    </row>
    <row r="493" spans="1:21" x14ac:dyDescent="0.3">
      <c r="A493" s="25">
        <v>491</v>
      </c>
      <c r="B493" s="13" t="s">
        <v>2</v>
      </c>
      <c r="C493" s="13">
        <v>39063</v>
      </c>
      <c r="D493" s="13" t="s">
        <v>270</v>
      </c>
      <c r="E493" s="13" t="s">
        <v>32</v>
      </c>
      <c r="F493" s="13" t="s">
        <v>29</v>
      </c>
      <c r="G493" s="13">
        <v>5.79</v>
      </c>
      <c r="H493" s="26">
        <v>43996</v>
      </c>
      <c r="I493" s="26">
        <v>43997</v>
      </c>
      <c r="J493" s="13">
        <v>7</v>
      </c>
      <c r="K493" s="13">
        <v>2019</v>
      </c>
      <c r="L493" s="13" t="s">
        <v>33</v>
      </c>
      <c r="M493" s="13">
        <v>12</v>
      </c>
      <c r="N493" s="13">
        <v>0.39444444444444438</v>
      </c>
      <c r="O493" s="13">
        <v>4.7333333333333334</v>
      </c>
      <c r="P493" s="13">
        <v>2</v>
      </c>
      <c r="Q493" s="13">
        <v>2.3666666666666671</v>
      </c>
      <c r="R493" s="13">
        <v>6</v>
      </c>
      <c r="S493" s="13">
        <v>5.9165186500888103</v>
      </c>
      <c r="T493" s="13">
        <f>IFERROR(VLOOKUP(B127,[1]!users_table[#All],4),"NA")</f>
        <v>8.4223826714801451</v>
      </c>
      <c r="U493" s="47" t="s">
        <v>60</v>
      </c>
    </row>
    <row r="494" spans="1:21" x14ac:dyDescent="0.3">
      <c r="A494" s="25">
        <v>492</v>
      </c>
      <c r="B494" s="13" t="s">
        <v>2</v>
      </c>
      <c r="C494" s="13">
        <v>39063</v>
      </c>
      <c r="D494" s="13" t="s">
        <v>270</v>
      </c>
      <c r="E494" s="13" t="s">
        <v>32</v>
      </c>
      <c r="F494" s="13" t="s">
        <v>29</v>
      </c>
      <c r="G494" s="13">
        <v>5.79</v>
      </c>
      <c r="H494" s="26">
        <v>43996</v>
      </c>
      <c r="I494" s="26">
        <v>43997</v>
      </c>
      <c r="J494" s="13">
        <v>7</v>
      </c>
      <c r="K494" s="13">
        <v>2019</v>
      </c>
      <c r="L494" s="13" t="s">
        <v>33</v>
      </c>
      <c r="M494" s="13">
        <v>12</v>
      </c>
      <c r="N494" s="13">
        <v>0.39444444444444438</v>
      </c>
      <c r="O494" s="13">
        <v>4.7333333333333334</v>
      </c>
      <c r="P494" s="13">
        <v>2</v>
      </c>
      <c r="Q494" s="13">
        <v>2.3666666666666671</v>
      </c>
      <c r="R494" s="13">
        <v>6</v>
      </c>
      <c r="S494" s="13">
        <v>5.9165186500888103</v>
      </c>
      <c r="T494" s="13">
        <f>IFERROR(VLOOKUP(B127,[1]!users_table[#All],4),"NA")</f>
        <v>8.4223826714801451</v>
      </c>
      <c r="U494" s="47" t="s">
        <v>1024</v>
      </c>
    </row>
    <row r="495" spans="1:21" x14ac:dyDescent="0.3">
      <c r="A495" s="25">
        <v>493</v>
      </c>
      <c r="B495" s="13" t="s">
        <v>2</v>
      </c>
      <c r="C495" s="13">
        <v>39811</v>
      </c>
      <c r="D495" s="13" t="s">
        <v>271</v>
      </c>
      <c r="E495" s="13" t="s">
        <v>32</v>
      </c>
      <c r="F495" s="13" t="s">
        <v>29</v>
      </c>
      <c r="G495" s="13">
        <v>6.35</v>
      </c>
      <c r="H495" s="26">
        <v>44004</v>
      </c>
      <c r="I495" s="26">
        <v>44007</v>
      </c>
      <c r="J495" s="13">
        <v>6</v>
      </c>
      <c r="K495" s="13">
        <v>2019</v>
      </c>
      <c r="L495" s="13" t="s">
        <v>35</v>
      </c>
      <c r="M495" s="13">
        <v>12</v>
      </c>
      <c r="N495" s="13">
        <v>0.39666666666666672</v>
      </c>
      <c r="O495" s="13">
        <v>4.76</v>
      </c>
      <c r="P495" s="13">
        <v>4</v>
      </c>
      <c r="Q495" s="13">
        <v>1.19</v>
      </c>
      <c r="R495" s="13">
        <v>3</v>
      </c>
      <c r="S495" s="13">
        <v>5.9165186500888103</v>
      </c>
      <c r="T495" s="13">
        <f>IFERROR(VLOOKUP(B128,[1]!users_table[#All],4),"NA")</f>
        <v>8.4223826714801451</v>
      </c>
      <c r="U495" s="47" t="s">
        <v>65</v>
      </c>
    </row>
    <row r="496" spans="1:21" x14ac:dyDescent="0.3">
      <c r="A496" s="25">
        <v>494</v>
      </c>
      <c r="B496" s="13" t="s">
        <v>2</v>
      </c>
      <c r="C496" s="13">
        <v>39811</v>
      </c>
      <c r="D496" s="13" t="s">
        <v>271</v>
      </c>
      <c r="E496" s="13" t="s">
        <v>32</v>
      </c>
      <c r="F496" s="13" t="s">
        <v>29</v>
      </c>
      <c r="G496" s="13">
        <v>6.35</v>
      </c>
      <c r="H496" s="26">
        <v>44004</v>
      </c>
      <c r="I496" s="26">
        <v>44007</v>
      </c>
      <c r="J496" s="13">
        <v>6</v>
      </c>
      <c r="K496" s="13">
        <v>2019</v>
      </c>
      <c r="L496" s="13" t="s">
        <v>35</v>
      </c>
      <c r="M496" s="13">
        <v>12</v>
      </c>
      <c r="N496" s="13">
        <v>0.39666666666666672</v>
      </c>
      <c r="O496" s="13">
        <v>4.76</v>
      </c>
      <c r="P496" s="13">
        <v>4</v>
      </c>
      <c r="Q496" s="13">
        <v>1.19</v>
      </c>
      <c r="R496" s="13">
        <v>3</v>
      </c>
      <c r="S496" s="13">
        <v>5.9165186500888103</v>
      </c>
      <c r="T496" s="13">
        <f>IFERROR(VLOOKUP(B128,[1]!users_table[#All],4),"NA")</f>
        <v>8.4223826714801451</v>
      </c>
      <c r="U496" s="47" t="s">
        <v>60</v>
      </c>
    </row>
    <row r="497" spans="1:21" x14ac:dyDescent="0.3">
      <c r="A497" s="25">
        <v>495</v>
      </c>
      <c r="B497" s="13" t="s">
        <v>2</v>
      </c>
      <c r="C497" s="13">
        <v>39811</v>
      </c>
      <c r="D497" s="13" t="s">
        <v>271</v>
      </c>
      <c r="E497" s="13" t="s">
        <v>32</v>
      </c>
      <c r="F497" s="13" t="s">
        <v>29</v>
      </c>
      <c r="G497" s="13">
        <v>6.35</v>
      </c>
      <c r="H497" s="26">
        <v>44004</v>
      </c>
      <c r="I497" s="26">
        <v>44007</v>
      </c>
      <c r="J497" s="13">
        <v>6</v>
      </c>
      <c r="K497" s="13">
        <v>2019</v>
      </c>
      <c r="L497" s="13" t="s">
        <v>35</v>
      </c>
      <c r="M497" s="13">
        <v>12</v>
      </c>
      <c r="N497" s="13">
        <v>0.39666666666666672</v>
      </c>
      <c r="O497" s="13">
        <v>4.76</v>
      </c>
      <c r="P497" s="13">
        <v>4</v>
      </c>
      <c r="Q497" s="13">
        <v>1.19</v>
      </c>
      <c r="R497" s="13">
        <v>3</v>
      </c>
      <c r="S497" s="13">
        <v>5.9165186500888103</v>
      </c>
      <c r="T497" s="13">
        <f>IFERROR(VLOOKUP(B128,[1]!users_table[#All],4),"NA")</f>
        <v>8.4223826714801451</v>
      </c>
      <c r="U497" s="47" t="s">
        <v>1024</v>
      </c>
    </row>
    <row r="498" spans="1:21" x14ac:dyDescent="0.3">
      <c r="A498" s="25">
        <v>496</v>
      </c>
      <c r="B498" s="13" t="s">
        <v>2</v>
      </c>
      <c r="C498" s="13">
        <v>45665</v>
      </c>
      <c r="D498" s="13" t="s">
        <v>272</v>
      </c>
      <c r="E498" s="13" t="s">
        <v>32</v>
      </c>
      <c r="F498" s="13" t="s">
        <v>29</v>
      </c>
      <c r="G498" s="13">
        <v>5.89</v>
      </c>
      <c r="H498" s="26">
        <v>44565</v>
      </c>
      <c r="I498" s="26">
        <v>44574</v>
      </c>
      <c r="J498" s="13">
        <v>5</v>
      </c>
      <c r="K498" s="13">
        <v>2021</v>
      </c>
      <c r="L498" s="13" t="s">
        <v>33</v>
      </c>
      <c r="M498" s="13">
        <v>12</v>
      </c>
      <c r="N498" s="13">
        <v>0.39500000000000002</v>
      </c>
      <c r="O498" s="13">
        <v>4.74</v>
      </c>
      <c r="P498" s="13">
        <v>10</v>
      </c>
      <c r="Q498" s="13">
        <v>0.47399999999999998</v>
      </c>
      <c r="R498" s="13">
        <v>1.2</v>
      </c>
      <c r="S498" s="13">
        <v>5.9165186500888103</v>
      </c>
      <c r="T498" s="13">
        <f>IFERROR(VLOOKUP(B129,[1]!users_table[#All],4),"NA")</f>
        <v>8.4223826714801451</v>
      </c>
      <c r="U498" s="47" t="s">
        <v>65</v>
      </c>
    </row>
    <row r="499" spans="1:21" x14ac:dyDescent="0.3">
      <c r="A499" s="25">
        <v>497</v>
      </c>
      <c r="B499" s="13" t="s">
        <v>2</v>
      </c>
      <c r="C499" s="13">
        <v>45665</v>
      </c>
      <c r="D499" s="13" t="s">
        <v>272</v>
      </c>
      <c r="E499" s="13" t="s">
        <v>32</v>
      </c>
      <c r="F499" s="13" t="s">
        <v>29</v>
      </c>
      <c r="G499" s="13">
        <v>5.89</v>
      </c>
      <c r="H499" s="26">
        <v>44565</v>
      </c>
      <c r="I499" s="26">
        <v>44574</v>
      </c>
      <c r="J499" s="13">
        <v>5</v>
      </c>
      <c r="K499" s="13">
        <v>2021</v>
      </c>
      <c r="L499" s="13" t="s">
        <v>33</v>
      </c>
      <c r="M499" s="13">
        <v>12</v>
      </c>
      <c r="N499" s="13">
        <v>0.39500000000000002</v>
      </c>
      <c r="O499" s="13">
        <v>4.74</v>
      </c>
      <c r="P499" s="13">
        <v>10</v>
      </c>
      <c r="Q499" s="13">
        <v>0.47399999999999998</v>
      </c>
      <c r="R499" s="13">
        <v>1.2</v>
      </c>
      <c r="S499" s="13">
        <v>5.9165186500888103</v>
      </c>
      <c r="T499" s="7">
        <f>IFERROR(VLOOKUP(B129,[1]!users_table[#All],4),"NA")</f>
        <v>8.4223826714801451</v>
      </c>
      <c r="U499" s="47" t="s">
        <v>60</v>
      </c>
    </row>
    <row r="500" spans="1:21" x14ac:dyDescent="0.3">
      <c r="A500" s="25">
        <v>498</v>
      </c>
      <c r="B500" s="13" t="s">
        <v>2</v>
      </c>
      <c r="C500" s="13">
        <v>45665</v>
      </c>
      <c r="D500" s="13" t="s">
        <v>272</v>
      </c>
      <c r="E500" s="13" t="s">
        <v>32</v>
      </c>
      <c r="F500" s="13" t="s">
        <v>29</v>
      </c>
      <c r="G500" s="13">
        <v>5.89</v>
      </c>
      <c r="H500" s="26">
        <v>44565</v>
      </c>
      <c r="I500" s="26">
        <v>44574</v>
      </c>
      <c r="J500" s="13">
        <v>5</v>
      </c>
      <c r="K500" s="13">
        <v>2021</v>
      </c>
      <c r="L500" s="13" t="s">
        <v>33</v>
      </c>
      <c r="M500" s="13">
        <v>12</v>
      </c>
      <c r="N500" s="13">
        <v>0.39500000000000002</v>
      </c>
      <c r="O500" s="13">
        <v>4.74</v>
      </c>
      <c r="P500" s="13">
        <v>10</v>
      </c>
      <c r="Q500" s="13">
        <v>0.47399999999999998</v>
      </c>
      <c r="R500" s="13">
        <v>1.2</v>
      </c>
      <c r="S500" s="13">
        <v>5.9165186500888103</v>
      </c>
      <c r="T500" s="7">
        <f>IFERROR(VLOOKUP(B129,[1]!users_table[#All],4),"NA")</f>
        <v>8.4223826714801451</v>
      </c>
      <c r="U500" s="47" t="s">
        <v>69</v>
      </c>
    </row>
    <row r="501" spans="1:21" x14ac:dyDescent="0.3">
      <c r="A501" s="25">
        <v>499</v>
      </c>
      <c r="B501" s="13" t="s">
        <v>2</v>
      </c>
      <c r="C501" s="13">
        <v>48997</v>
      </c>
      <c r="D501" s="13" t="s">
        <v>273</v>
      </c>
      <c r="E501" s="13" t="s">
        <v>32</v>
      </c>
      <c r="F501" s="13" t="s">
        <v>154</v>
      </c>
      <c r="G501" s="13">
        <v>7.16</v>
      </c>
      <c r="H501" s="26">
        <v>45011</v>
      </c>
      <c r="I501" s="26">
        <v>45023</v>
      </c>
      <c r="J501" s="13">
        <v>6</v>
      </c>
      <c r="K501" s="13">
        <v>2022</v>
      </c>
      <c r="L501" s="13" t="s">
        <v>30</v>
      </c>
      <c r="M501" s="13">
        <v>12</v>
      </c>
      <c r="N501" s="13">
        <v>0.3972222222222222</v>
      </c>
      <c r="O501" s="13">
        <v>4.7666666666666666</v>
      </c>
      <c r="P501" s="13">
        <v>13</v>
      </c>
      <c r="Q501" s="13">
        <v>0.36666666666666659</v>
      </c>
      <c r="R501" s="13">
        <v>0.92307692307692313</v>
      </c>
      <c r="S501" s="13">
        <v>5.9165186500888103</v>
      </c>
      <c r="T501" s="13">
        <f>IFERROR(VLOOKUP(B130,[1]!users_table[#All],4),"NA")</f>
        <v>8.4223826714801451</v>
      </c>
      <c r="U501" s="47" t="s">
        <v>1019</v>
      </c>
    </row>
    <row r="502" spans="1:21" x14ac:dyDescent="0.3">
      <c r="A502" s="25">
        <v>500</v>
      </c>
      <c r="B502" s="13" t="s">
        <v>2</v>
      </c>
      <c r="C502" s="13">
        <v>48997</v>
      </c>
      <c r="D502" s="13" t="s">
        <v>273</v>
      </c>
      <c r="E502" s="13" t="s">
        <v>32</v>
      </c>
      <c r="F502" s="13" t="s">
        <v>154</v>
      </c>
      <c r="G502" s="13">
        <v>7.16</v>
      </c>
      <c r="H502" s="26">
        <v>45011</v>
      </c>
      <c r="I502" s="26">
        <v>45023</v>
      </c>
      <c r="J502" s="13">
        <v>6</v>
      </c>
      <c r="K502" s="13">
        <v>2022</v>
      </c>
      <c r="L502" s="13" t="s">
        <v>30</v>
      </c>
      <c r="M502" s="13">
        <v>12</v>
      </c>
      <c r="N502" s="13">
        <v>0.3972222222222222</v>
      </c>
      <c r="O502" s="13">
        <v>4.7666666666666666</v>
      </c>
      <c r="P502" s="13">
        <v>13</v>
      </c>
      <c r="Q502" s="13">
        <v>0.36666666666666659</v>
      </c>
      <c r="R502" s="13">
        <v>0.92307692307692313</v>
      </c>
      <c r="S502" s="13">
        <v>5.9165186500888103</v>
      </c>
      <c r="T502" s="13">
        <f>IFERROR(VLOOKUP(B130,[1]!users_table[#All],4),"NA")</f>
        <v>8.4223826714801451</v>
      </c>
      <c r="U502" s="47" t="s">
        <v>59</v>
      </c>
    </row>
    <row r="503" spans="1:21" x14ac:dyDescent="0.3">
      <c r="A503" s="25">
        <v>501</v>
      </c>
      <c r="B503" s="13" t="s">
        <v>2</v>
      </c>
      <c r="C503" s="13">
        <v>48997</v>
      </c>
      <c r="D503" s="13" t="s">
        <v>273</v>
      </c>
      <c r="E503" s="13" t="s">
        <v>32</v>
      </c>
      <c r="F503" s="13" t="s">
        <v>154</v>
      </c>
      <c r="G503" s="13">
        <v>7.16</v>
      </c>
      <c r="H503" s="26">
        <v>45011</v>
      </c>
      <c r="I503" s="26">
        <v>45023</v>
      </c>
      <c r="J503" s="13">
        <v>6</v>
      </c>
      <c r="K503" s="13">
        <v>2022</v>
      </c>
      <c r="L503" s="13" t="s">
        <v>30</v>
      </c>
      <c r="M503" s="13">
        <v>12</v>
      </c>
      <c r="N503" s="13">
        <v>0.3972222222222222</v>
      </c>
      <c r="O503" s="13">
        <v>4.7666666666666666</v>
      </c>
      <c r="P503" s="13">
        <v>13</v>
      </c>
      <c r="Q503" s="13">
        <v>0.36666666666666659</v>
      </c>
      <c r="R503" s="13">
        <v>0.92307692307692313</v>
      </c>
      <c r="S503" s="13">
        <v>5.9165186500888103</v>
      </c>
      <c r="T503" s="13">
        <f>IFERROR(VLOOKUP(B130,[1]!users_table[#All],4),"NA")</f>
        <v>8.4223826714801451</v>
      </c>
      <c r="U503" s="47" t="s">
        <v>64</v>
      </c>
    </row>
    <row r="504" spans="1:21" x14ac:dyDescent="0.3">
      <c r="A504" s="25">
        <v>502</v>
      </c>
      <c r="B504" s="13" t="s">
        <v>2</v>
      </c>
      <c r="C504" s="13">
        <v>48997</v>
      </c>
      <c r="D504" s="13" t="s">
        <v>273</v>
      </c>
      <c r="E504" s="13" t="s">
        <v>32</v>
      </c>
      <c r="F504" s="13" t="s">
        <v>154</v>
      </c>
      <c r="G504" s="13">
        <v>7.16</v>
      </c>
      <c r="H504" s="26">
        <v>45011</v>
      </c>
      <c r="I504" s="26">
        <v>45023</v>
      </c>
      <c r="J504" s="13">
        <v>6</v>
      </c>
      <c r="K504" s="13">
        <v>2022</v>
      </c>
      <c r="L504" s="13" t="s">
        <v>30</v>
      </c>
      <c r="M504" s="13">
        <v>12</v>
      </c>
      <c r="N504" s="13">
        <v>0.3972222222222222</v>
      </c>
      <c r="O504" s="13">
        <v>4.7666666666666666</v>
      </c>
      <c r="P504" s="13">
        <v>13</v>
      </c>
      <c r="Q504" s="13">
        <v>0.36666666666666659</v>
      </c>
      <c r="R504" s="13">
        <v>0.92307692307692313</v>
      </c>
      <c r="S504" s="13">
        <v>5.9165186500888103</v>
      </c>
      <c r="T504" s="13">
        <f>IFERROR(VLOOKUP(B130,[1]!users_table[#All],4),"NA")</f>
        <v>8.4223826714801451</v>
      </c>
      <c r="U504" s="47" t="s">
        <v>60</v>
      </c>
    </row>
    <row r="505" spans="1:21" x14ac:dyDescent="0.3">
      <c r="A505" s="25">
        <v>503</v>
      </c>
      <c r="B505" s="13" t="s">
        <v>2</v>
      </c>
      <c r="C505" s="13">
        <v>48997</v>
      </c>
      <c r="D505" s="13" t="s">
        <v>273</v>
      </c>
      <c r="E505" s="13" t="s">
        <v>32</v>
      </c>
      <c r="F505" s="13" t="s">
        <v>154</v>
      </c>
      <c r="G505" s="13">
        <v>7.16</v>
      </c>
      <c r="H505" s="26">
        <v>45011</v>
      </c>
      <c r="I505" s="26">
        <v>45023</v>
      </c>
      <c r="J505" s="13">
        <v>6</v>
      </c>
      <c r="K505" s="13">
        <v>2022</v>
      </c>
      <c r="L505" s="13" t="s">
        <v>30</v>
      </c>
      <c r="M505" s="13">
        <v>12</v>
      </c>
      <c r="N505" s="13">
        <v>0.3972222222222222</v>
      </c>
      <c r="O505" s="13">
        <v>4.7666666666666666</v>
      </c>
      <c r="P505" s="13">
        <v>13</v>
      </c>
      <c r="Q505" s="13">
        <v>0.36666666666666659</v>
      </c>
      <c r="R505" s="13">
        <v>0.92307692307692313</v>
      </c>
      <c r="S505" s="13">
        <v>5.9165186500888103</v>
      </c>
      <c r="T505" s="13">
        <f>IFERROR(VLOOKUP(B130,[1]!users_table[#All],4),"NA")</f>
        <v>8.4223826714801451</v>
      </c>
      <c r="U505" s="47" t="s">
        <v>67</v>
      </c>
    </row>
    <row r="506" spans="1:21" x14ac:dyDescent="0.3">
      <c r="A506" s="25">
        <v>504</v>
      </c>
      <c r="B506" s="13" t="s">
        <v>2</v>
      </c>
      <c r="C506" s="13">
        <v>48997</v>
      </c>
      <c r="D506" s="13" t="s">
        <v>273</v>
      </c>
      <c r="E506" s="13" t="s">
        <v>32</v>
      </c>
      <c r="F506" s="13" t="s">
        <v>154</v>
      </c>
      <c r="G506" s="13">
        <v>7.16</v>
      </c>
      <c r="H506" s="26">
        <v>45011</v>
      </c>
      <c r="I506" s="26">
        <v>45023</v>
      </c>
      <c r="J506" s="13">
        <v>6</v>
      </c>
      <c r="K506" s="13">
        <v>2022</v>
      </c>
      <c r="L506" s="13" t="s">
        <v>30</v>
      </c>
      <c r="M506" s="13">
        <v>12</v>
      </c>
      <c r="N506" s="13">
        <v>0.3972222222222222</v>
      </c>
      <c r="O506" s="13">
        <v>4.7666666666666666</v>
      </c>
      <c r="P506" s="13">
        <v>13</v>
      </c>
      <c r="Q506" s="13">
        <v>0.36666666666666659</v>
      </c>
      <c r="R506" s="13">
        <v>0.92307692307692313</v>
      </c>
      <c r="S506" s="13">
        <v>5.9165186500888103</v>
      </c>
      <c r="T506" s="13">
        <f>IFERROR(VLOOKUP(B130,[1]!users_table[#All],4),"NA")</f>
        <v>8.4223826714801451</v>
      </c>
      <c r="U506" s="47" t="s">
        <v>1048</v>
      </c>
    </row>
    <row r="507" spans="1:21" x14ac:dyDescent="0.3">
      <c r="A507" s="25">
        <v>505</v>
      </c>
      <c r="B507" s="13" t="s">
        <v>2</v>
      </c>
      <c r="C507" s="13">
        <v>48997</v>
      </c>
      <c r="D507" s="13" t="s">
        <v>273</v>
      </c>
      <c r="E507" s="13" t="s">
        <v>32</v>
      </c>
      <c r="F507" s="13" t="s">
        <v>154</v>
      </c>
      <c r="G507" s="13">
        <v>7.16</v>
      </c>
      <c r="H507" s="26">
        <v>45011</v>
      </c>
      <c r="I507" s="26">
        <v>45023</v>
      </c>
      <c r="J507" s="13">
        <v>6</v>
      </c>
      <c r="K507" s="13">
        <v>2022</v>
      </c>
      <c r="L507" s="13" t="s">
        <v>30</v>
      </c>
      <c r="M507" s="13">
        <v>12</v>
      </c>
      <c r="N507" s="13">
        <v>0.3972222222222222</v>
      </c>
      <c r="O507" s="13">
        <v>4.7666666666666666</v>
      </c>
      <c r="P507" s="13">
        <v>13</v>
      </c>
      <c r="Q507" s="13">
        <v>0.36666666666666659</v>
      </c>
      <c r="R507" s="13">
        <v>0.92307692307692313</v>
      </c>
      <c r="S507" s="13">
        <v>5.9165186500888103</v>
      </c>
      <c r="T507" s="13">
        <f>IFERROR(VLOOKUP(B130,[1]!users_table[#All],4),"NA")</f>
        <v>8.4223826714801451</v>
      </c>
      <c r="U507" s="47" t="s">
        <v>1012</v>
      </c>
    </row>
    <row r="508" spans="1:21" x14ac:dyDescent="0.3">
      <c r="A508" s="25">
        <v>506</v>
      </c>
      <c r="B508" s="13" t="s">
        <v>2</v>
      </c>
      <c r="C508" s="13">
        <v>1126</v>
      </c>
      <c r="D508" s="13" t="s">
        <v>274</v>
      </c>
      <c r="E508" s="13" t="s">
        <v>32</v>
      </c>
      <c r="F508" s="13" t="s">
        <v>29</v>
      </c>
      <c r="G508" s="13">
        <v>7.2</v>
      </c>
      <c r="H508" s="26">
        <v>44877</v>
      </c>
      <c r="I508" s="26">
        <v>44935</v>
      </c>
      <c r="J508" s="13">
        <v>7</v>
      </c>
      <c r="K508" s="13">
        <v>2001</v>
      </c>
      <c r="L508" s="13" t="s">
        <v>33</v>
      </c>
      <c r="M508" s="13">
        <v>13</v>
      </c>
      <c r="N508" s="13">
        <v>0.78333333333333333</v>
      </c>
      <c r="O508" s="13">
        <v>10.18333333333333</v>
      </c>
      <c r="P508" s="13">
        <v>59</v>
      </c>
      <c r="Q508" s="13">
        <v>0.17259887005649721</v>
      </c>
      <c r="R508" s="13">
        <v>0.22033898305084751</v>
      </c>
      <c r="S508" s="13">
        <v>5.9165186500888103</v>
      </c>
      <c r="T508" s="13">
        <f>IFERROR(VLOOKUP(B131,[1]!users_table[#All],4),"NA")</f>
        <v>8.4223826714801451</v>
      </c>
      <c r="U508" s="47" t="s">
        <v>62</v>
      </c>
    </row>
    <row r="509" spans="1:21" x14ac:dyDescent="0.3">
      <c r="A509" s="25">
        <v>507</v>
      </c>
      <c r="B509" s="13" t="s">
        <v>2</v>
      </c>
      <c r="C509" s="13">
        <v>1126</v>
      </c>
      <c r="D509" s="13" t="s">
        <v>274</v>
      </c>
      <c r="E509" s="13" t="s">
        <v>32</v>
      </c>
      <c r="F509" s="13" t="s">
        <v>29</v>
      </c>
      <c r="G509" s="13">
        <v>7.2</v>
      </c>
      <c r="H509" s="26">
        <v>44877</v>
      </c>
      <c r="I509" s="26">
        <v>44935</v>
      </c>
      <c r="J509" s="13">
        <v>7</v>
      </c>
      <c r="K509" s="13">
        <v>2001</v>
      </c>
      <c r="L509" s="13" t="s">
        <v>33</v>
      </c>
      <c r="M509" s="13">
        <v>13</v>
      </c>
      <c r="N509" s="13">
        <v>0.78333333333333333</v>
      </c>
      <c r="O509" s="13">
        <v>10.18333333333333</v>
      </c>
      <c r="P509" s="13">
        <v>59</v>
      </c>
      <c r="Q509" s="13">
        <v>0.17259887005649721</v>
      </c>
      <c r="R509" s="13">
        <v>0.22033898305084751</v>
      </c>
      <c r="S509" s="13">
        <v>5.9165186500888103</v>
      </c>
      <c r="T509" s="13">
        <f>IFERROR(VLOOKUP(B131,[1]!users_table[#All],4),"NA")</f>
        <v>8.4223826714801451</v>
      </c>
      <c r="U509" s="47" t="s">
        <v>69</v>
      </c>
    </row>
    <row r="510" spans="1:21" x14ac:dyDescent="0.3">
      <c r="A510" s="25">
        <v>508</v>
      </c>
      <c r="B510" s="13" t="s">
        <v>2</v>
      </c>
      <c r="C510" s="13">
        <v>2042</v>
      </c>
      <c r="D510" s="13" t="s">
        <v>275</v>
      </c>
      <c r="E510" s="13" t="s">
        <v>168</v>
      </c>
      <c r="F510" s="13" t="s">
        <v>37</v>
      </c>
      <c r="G510" s="13">
        <v>6.59</v>
      </c>
      <c r="H510" s="26">
        <v>43971</v>
      </c>
      <c r="I510" s="26">
        <v>43971</v>
      </c>
      <c r="J510" s="13">
        <v>7</v>
      </c>
      <c r="K510" s="13">
        <v>1989</v>
      </c>
      <c r="L510" s="13" t="s">
        <v>30</v>
      </c>
      <c r="M510" s="13">
        <v>1</v>
      </c>
      <c r="N510" s="13">
        <v>1.083333333333333</v>
      </c>
      <c r="O510" s="13">
        <v>1.083333333333333</v>
      </c>
      <c r="P510" s="13">
        <v>1</v>
      </c>
      <c r="Q510" s="13">
        <v>1.083333333333333</v>
      </c>
      <c r="R510" s="13">
        <v>1</v>
      </c>
      <c r="S510" s="13">
        <v>5.9165186500888103</v>
      </c>
      <c r="T510" s="13">
        <f>IFERROR(VLOOKUP(B132,[1]!users_table[#All],4),"NA")</f>
        <v>8.4223826714801451</v>
      </c>
      <c r="U510" s="47" t="s">
        <v>65</v>
      </c>
    </row>
    <row r="511" spans="1:21" x14ac:dyDescent="0.3">
      <c r="A511" s="25">
        <v>509</v>
      </c>
      <c r="B511" s="13" t="s">
        <v>2</v>
      </c>
      <c r="C511" s="13">
        <v>2042</v>
      </c>
      <c r="D511" s="13" t="s">
        <v>275</v>
      </c>
      <c r="E511" s="13" t="s">
        <v>168</v>
      </c>
      <c r="F511" s="13" t="s">
        <v>37</v>
      </c>
      <c r="G511" s="13">
        <v>6.59</v>
      </c>
      <c r="H511" s="26">
        <v>43971</v>
      </c>
      <c r="I511" s="26">
        <v>43971</v>
      </c>
      <c r="J511" s="13">
        <v>7</v>
      </c>
      <c r="K511" s="13">
        <v>1989</v>
      </c>
      <c r="L511" s="13" t="s">
        <v>30</v>
      </c>
      <c r="M511" s="13">
        <v>1</v>
      </c>
      <c r="N511" s="13">
        <v>1.083333333333333</v>
      </c>
      <c r="O511" s="13">
        <v>1.083333333333333</v>
      </c>
      <c r="P511" s="13">
        <v>1</v>
      </c>
      <c r="Q511" s="13">
        <v>1.083333333333333</v>
      </c>
      <c r="R511" s="13">
        <v>1</v>
      </c>
      <c r="S511" s="13">
        <v>5.9165186500888103</v>
      </c>
      <c r="T511" s="13">
        <f>IFERROR(VLOOKUP(B132,[1]!users_table[#All],4),"NA")</f>
        <v>8.4223826714801451</v>
      </c>
      <c r="U511" s="47" t="s">
        <v>66</v>
      </c>
    </row>
    <row r="512" spans="1:21" x14ac:dyDescent="0.3">
      <c r="A512" s="25">
        <v>510</v>
      </c>
      <c r="B512" s="13" t="s">
        <v>2</v>
      </c>
      <c r="C512" s="13">
        <v>2042</v>
      </c>
      <c r="D512" s="13" t="s">
        <v>275</v>
      </c>
      <c r="E512" s="13" t="s">
        <v>168</v>
      </c>
      <c r="F512" s="13" t="s">
        <v>37</v>
      </c>
      <c r="G512" s="13">
        <v>6.59</v>
      </c>
      <c r="H512" s="26">
        <v>43971</v>
      </c>
      <c r="I512" s="26">
        <v>43971</v>
      </c>
      <c r="J512" s="13">
        <v>7</v>
      </c>
      <c r="K512" s="13">
        <v>1989</v>
      </c>
      <c r="L512" s="13" t="s">
        <v>30</v>
      </c>
      <c r="M512" s="13">
        <v>1</v>
      </c>
      <c r="N512" s="13">
        <v>1.083333333333333</v>
      </c>
      <c r="O512" s="13">
        <v>1.083333333333333</v>
      </c>
      <c r="P512" s="13">
        <v>1</v>
      </c>
      <c r="Q512" s="13">
        <v>1.083333333333333</v>
      </c>
      <c r="R512" s="13">
        <v>1</v>
      </c>
      <c r="S512" s="13">
        <v>5.9165186500888103</v>
      </c>
      <c r="T512" s="13">
        <f>IFERROR(VLOOKUP(B132,[1]!users_table[#All],4),"NA")</f>
        <v>8.4223826714801451</v>
      </c>
      <c r="U512" s="47" t="s">
        <v>60</v>
      </c>
    </row>
    <row r="513" spans="1:21" x14ac:dyDescent="0.3">
      <c r="A513" s="25">
        <v>511</v>
      </c>
      <c r="B513" s="13" t="s">
        <v>2</v>
      </c>
      <c r="C513" s="13">
        <v>2042</v>
      </c>
      <c r="D513" s="13" t="s">
        <v>275</v>
      </c>
      <c r="E513" s="13" t="s">
        <v>168</v>
      </c>
      <c r="F513" s="13" t="s">
        <v>37</v>
      </c>
      <c r="G513" s="13">
        <v>6.59</v>
      </c>
      <c r="H513" s="26">
        <v>43971</v>
      </c>
      <c r="I513" s="26">
        <v>43971</v>
      </c>
      <c r="J513" s="13">
        <v>7</v>
      </c>
      <c r="K513" s="13">
        <v>1989</v>
      </c>
      <c r="L513" s="13" t="s">
        <v>30</v>
      </c>
      <c r="M513" s="13">
        <v>1</v>
      </c>
      <c r="N513" s="13">
        <v>1.083333333333333</v>
      </c>
      <c r="O513" s="13">
        <v>1.083333333333333</v>
      </c>
      <c r="P513" s="13">
        <v>1</v>
      </c>
      <c r="Q513" s="13">
        <v>1.083333333333333</v>
      </c>
      <c r="R513" s="13">
        <v>1</v>
      </c>
      <c r="S513" s="13">
        <v>5.9165186500888103</v>
      </c>
      <c r="T513" s="7">
        <f>IFERROR(VLOOKUP(B132,[1]!users_table[#All],4),"NA")</f>
        <v>8.4223826714801451</v>
      </c>
      <c r="U513" s="47" t="s">
        <v>1023</v>
      </c>
    </row>
    <row r="514" spans="1:21" x14ac:dyDescent="0.3">
      <c r="A514" s="25">
        <v>512</v>
      </c>
      <c r="B514" s="13" t="s">
        <v>2</v>
      </c>
      <c r="C514" s="13">
        <v>2042</v>
      </c>
      <c r="D514" s="13" t="s">
        <v>275</v>
      </c>
      <c r="E514" s="13" t="s">
        <v>168</v>
      </c>
      <c r="F514" s="13" t="s">
        <v>37</v>
      </c>
      <c r="G514" s="13">
        <v>6.59</v>
      </c>
      <c r="H514" s="26">
        <v>43971</v>
      </c>
      <c r="I514" s="26">
        <v>43971</v>
      </c>
      <c r="J514" s="13">
        <v>7</v>
      </c>
      <c r="K514" s="13">
        <v>1989</v>
      </c>
      <c r="L514" s="13" t="s">
        <v>30</v>
      </c>
      <c r="M514" s="13">
        <v>1</v>
      </c>
      <c r="N514" s="13">
        <v>1.083333333333333</v>
      </c>
      <c r="O514" s="13">
        <v>1.083333333333333</v>
      </c>
      <c r="P514" s="13">
        <v>1</v>
      </c>
      <c r="Q514" s="13">
        <v>1.083333333333333</v>
      </c>
      <c r="R514" s="13">
        <v>1</v>
      </c>
      <c r="S514" s="13">
        <v>5.9165186500888103</v>
      </c>
      <c r="T514" s="7">
        <f>IFERROR(VLOOKUP(B132,[1]!users_table[#All],4),"NA")</f>
        <v>8.4223826714801451</v>
      </c>
      <c r="U514" s="47" t="s">
        <v>62</v>
      </c>
    </row>
    <row r="515" spans="1:21" x14ac:dyDescent="0.3">
      <c r="A515" s="25">
        <v>513</v>
      </c>
      <c r="B515" s="13" t="s">
        <v>2</v>
      </c>
      <c r="C515" s="13">
        <v>227</v>
      </c>
      <c r="D515" s="13" t="s">
        <v>276</v>
      </c>
      <c r="E515" s="13" t="s">
        <v>52</v>
      </c>
      <c r="F515" s="13" t="s">
        <v>29</v>
      </c>
      <c r="G515" s="13">
        <v>8.0299999999999994</v>
      </c>
      <c r="H515" s="26">
        <v>42685</v>
      </c>
      <c r="I515" s="26">
        <v>42694</v>
      </c>
      <c r="J515" s="13">
        <v>8</v>
      </c>
      <c r="K515" s="13">
        <v>2000</v>
      </c>
      <c r="L515" s="13" t="s">
        <v>33</v>
      </c>
      <c r="M515" s="13">
        <v>6</v>
      </c>
      <c r="N515" s="13">
        <v>0.41666666666666669</v>
      </c>
      <c r="O515" s="13">
        <v>2.5</v>
      </c>
      <c r="P515" s="13">
        <v>10</v>
      </c>
      <c r="Q515" s="13">
        <v>0.25</v>
      </c>
      <c r="R515" s="13">
        <v>0.6</v>
      </c>
      <c r="S515" s="13">
        <v>5.9165186500888103</v>
      </c>
      <c r="T515" s="13">
        <f>IFERROR(VLOOKUP(B133,[1]!users_table[#All],4),"NA")</f>
        <v>8.4223826714801451</v>
      </c>
      <c r="U515" s="47" t="s">
        <v>65</v>
      </c>
    </row>
    <row r="516" spans="1:21" x14ac:dyDescent="0.3">
      <c r="A516" s="25">
        <v>514</v>
      </c>
      <c r="B516" s="13" t="s">
        <v>2</v>
      </c>
      <c r="C516" s="13">
        <v>227</v>
      </c>
      <c r="D516" s="13" t="s">
        <v>276</v>
      </c>
      <c r="E516" s="13" t="s">
        <v>52</v>
      </c>
      <c r="F516" s="13" t="s">
        <v>29</v>
      </c>
      <c r="G516" s="13">
        <v>8.0299999999999994</v>
      </c>
      <c r="H516" s="26">
        <v>42685</v>
      </c>
      <c r="I516" s="26">
        <v>42694</v>
      </c>
      <c r="J516" s="13">
        <v>8</v>
      </c>
      <c r="K516" s="13">
        <v>2000</v>
      </c>
      <c r="L516" s="13" t="s">
        <v>33</v>
      </c>
      <c r="M516" s="13">
        <v>6</v>
      </c>
      <c r="N516" s="13">
        <v>0.41666666666666669</v>
      </c>
      <c r="O516" s="13">
        <v>2.5</v>
      </c>
      <c r="P516" s="13">
        <v>10</v>
      </c>
      <c r="Q516" s="13">
        <v>0.25</v>
      </c>
      <c r="R516" s="13">
        <v>0.6</v>
      </c>
      <c r="S516" s="13">
        <v>5.9165186500888103</v>
      </c>
      <c r="T516" s="13">
        <f>IFERROR(VLOOKUP(B133,[1]!users_table[#All],4),"NA")</f>
        <v>8.4223826714801451</v>
      </c>
      <c r="U516" s="47" t="s">
        <v>1017</v>
      </c>
    </row>
    <row r="517" spans="1:21" x14ac:dyDescent="0.3">
      <c r="A517" s="25">
        <v>515</v>
      </c>
      <c r="B517" s="13" t="s">
        <v>2</v>
      </c>
      <c r="C517" s="13">
        <v>227</v>
      </c>
      <c r="D517" s="13" t="s">
        <v>276</v>
      </c>
      <c r="E517" s="13" t="s">
        <v>52</v>
      </c>
      <c r="F517" s="13" t="s">
        <v>29</v>
      </c>
      <c r="G517" s="13">
        <v>8.0299999999999994</v>
      </c>
      <c r="H517" s="26">
        <v>42685</v>
      </c>
      <c r="I517" s="26">
        <v>42694</v>
      </c>
      <c r="J517" s="13">
        <v>8</v>
      </c>
      <c r="K517" s="13">
        <v>2000</v>
      </c>
      <c r="L517" s="13" t="s">
        <v>33</v>
      </c>
      <c r="M517" s="13">
        <v>6</v>
      </c>
      <c r="N517" s="13">
        <v>0.41666666666666669</v>
      </c>
      <c r="O517" s="13">
        <v>2.5</v>
      </c>
      <c r="P517" s="13">
        <v>10</v>
      </c>
      <c r="Q517" s="13">
        <v>0.25</v>
      </c>
      <c r="R517" s="13">
        <v>0.6</v>
      </c>
      <c r="S517" s="13">
        <v>5.9165186500888103</v>
      </c>
      <c r="T517" s="13">
        <f>IFERROR(VLOOKUP(B133,[1]!users_table[#All],4),"NA")</f>
        <v>8.4223826714801451</v>
      </c>
      <c r="U517" s="47" t="s">
        <v>64</v>
      </c>
    </row>
    <row r="518" spans="1:21" x14ac:dyDescent="0.3">
      <c r="A518" s="25">
        <v>516</v>
      </c>
      <c r="B518" s="13" t="s">
        <v>2</v>
      </c>
      <c r="C518" s="13">
        <v>227</v>
      </c>
      <c r="D518" s="13" t="s">
        <v>276</v>
      </c>
      <c r="E518" s="13" t="s">
        <v>52</v>
      </c>
      <c r="F518" s="13" t="s">
        <v>29</v>
      </c>
      <c r="G518" s="13">
        <v>8.0299999999999994</v>
      </c>
      <c r="H518" s="26">
        <v>42685</v>
      </c>
      <c r="I518" s="26">
        <v>42694</v>
      </c>
      <c r="J518" s="13">
        <v>8</v>
      </c>
      <c r="K518" s="13">
        <v>2000</v>
      </c>
      <c r="L518" s="13" t="s">
        <v>33</v>
      </c>
      <c r="M518" s="13">
        <v>6</v>
      </c>
      <c r="N518" s="13">
        <v>0.41666666666666669</v>
      </c>
      <c r="O518" s="13">
        <v>2.5</v>
      </c>
      <c r="P518" s="13">
        <v>10</v>
      </c>
      <c r="Q518" s="13">
        <v>0.25</v>
      </c>
      <c r="R518" s="13">
        <v>0.6</v>
      </c>
      <c r="S518" s="13">
        <v>5.9165186500888103</v>
      </c>
      <c r="T518" s="13">
        <f>IFERROR(VLOOKUP(B133,[1]!users_table[#All],4),"NA")</f>
        <v>8.4223826714801451</v>
      </c>
      <c r="U518" s="47" t="s">
        <v>1023</v>
      </c>
    </row>
    <row r="519" spans="1:21" x14ac:dyDescent="0.3">
      <c r="A519" s="25">
        <v>517</v>
      </c>
      <c r="B519" s="13" t="s">
        <v>2</v>
      </c>
      <c r="C519" s="13">
        <v>227</v>
      </c>
      <c r="D519" s="13" t="s">
        <v>276</v>
      </c>
      <c r="E519" s="13" t="s">
        <v>52</v>
      </c>
      <c r="F519" s="13" t="s">
        <v>29</v>
      </c>
      <c r="G519" s="13">
        <v>8.0299999999999994</v>
      </c>
      <c r="H519" s="26">
        <v>42685</v>
      </c>
      <c r="I519" s="26">
        <v>42694</v>
      </c>
      <c r="J519" s="13">
        <v>8</v>
      </c>
      <c r="K519" s="13">
        <v>2000</v>
      </c>
      <c r="L519" s="13" t="s">
        <v>33</v>
      </c>
      <c r="M519" s="13">
        <v>6</v>
      </c>
      <c r="N519" s="13">
        <v>0.41666666666666669</v>
      </c>
      <c r="O519" s="13">
        <v>2.5</v>
      </c>
      <c r="P519" s="13">
        <v>10</v>
      </c>
      <c r="Q519" s="13">
        <v>0.25</v>
      </c>
      <c r="R519" s="13">
        <v>0.6</v>
      </c>
      <c r="S519" s="13">
        <v>5.9165186500888103</v>
      </c>
      <c r="T519" s="13">
        <f>IFERROR(VLOOKUP(B133,[1]!users_table[#All],4),"NA")</f>
        <v>8.4223826714801451</v>
      </c>
      <c r="U519" s="47" t="s">
        <v>1012</v>
      </c>
    </row>
    <row r="520" spans="1:21" x14ac:dyDescent="0.3">
      <c r="A520" s="25">
        <v>518</v>
      </c>
      <c r="B520" s="13" t="s">
        <v>2</v>
      </c>
      <c r="C520" s="13">
        <v>227</v>
      </c>
      <c r="D520" s="13" t="s">
        <v>276</v>
      </c>
      <c r="E520" s="13" t="s">
        <v>52</v>
      </c>
      <c r="F520" s="13" t="s">
        <v>29</v>
      </c>
      <c r="G520" s="13">
        <v>8.0299999999999994</v>
      </c>
      <c r="H520" s="26">
        <v>42685</v>
      </c>
      <c r="I520" s="26">
        <v>42694</v>
      </c>
      <c r="J520" s="13">
        <v>8</v>
      </c>
      <c r="K520" s="13">
        <v>2000</v>
      </c>
      <c r="L520" s="13" t="s">
        <v>33</v>
      </c>
      <c r="M520" s="13">
        <v>6</v>
      </c>
      <c r="N520" s="13">
        <v>0.41666666666666669</v>
      </c>
      <c r="O520" s="13">
        <v>2.5</v>
      </c>
      <c r="P520" s="13">
        <v>10</v>
      </c>
      <c r="Q520" s="13">
        <v>0.25</v>
      </c>
      <c r="R520" s="13">
        <v>0.6</v>
      </c>
      <c r="S520" s="13">
        <v>5.9165186500888103</v>
      </c>
      <c r="T520" s="13">
        <f>IFERROR(VLOOKUP(B133,[1]!users_table[#All],4),"NA")</f>
        <v>8.4223826714801451</v>
      </c>
      <c r="U520" s="47" t="s">
        <v>78</v>
      </c>
    </row>
    <row r="521" spans="1:21" x14ac:dyDescent="0.3">
      <c r="A521" s="25">
        <v>519</v>
      </c>
      <c r="B521" s="13" t="s">
        <v>2</v>
      </c>
      <c r="C521" s="13">
        <v>227</v>
      </c>
      <c r="D521" s="13" t="s">
        <v>276</v>
      </c>
      <c r="E521" s="13" t="s">
        <v>52</v>
      </c>
      <c r="F521" s="13" t="s">
        <v>29</v>
      </c>
      <c r="G521" s="13">
        <v>8.0299999999999994</v>
      </c>
      <c r="H521" s="26">
        <v>42685</v>
      </c>
      <c r="I521" s="26">
        <v>42694</v>
      </c>
      <c r="J521" s="13">
        <v>8</v>
      </c>
      <c r="K521" s="13">
        <v>2000</v>
      </c>
      <c r="L521" s="13" t="s">
        <v>33</v>
      </c>
      <c r="M521" s="13">
        <v>6</v>
      </c>
      <c r="N521" s="13">
        <v>0.41666666666666669</v>
      </c>
      <c r="O521" s="13">
        <v>2.5</v>
      </c>
      <c r="P521" s="13">
        <v>10</v>
      </c>
      <c r="Q521" s="13">
        <v>0.25</v>
      </c>
      <c r="R521" s="13">
        <v>0.6</v>
      </c>
      <c r="S521" s="13">
        <v>5.9165186500888103</v>
      </c>
      <c r="T521" s="13">
        <f>IFERROR(VLOOKUP(B133,[1]!users_table[#All],4),"NA")</f>
        <v>8.4223826714801451</v>
      </c>
      <c r="U521" s="47" t="s">
        <v>62</v>
      </c>
    </row>
    <row r="522" spans="1:21" x14ac:dyDescent="0.3">
      <c r="A522" s="25">
        <v>520</v>
      </c>
      <c r="B522" s="13" t="s">
        <v>4</v>
      </c>
      <c r="C522" s="13">
        <v>227</v>
      </c>
      <c r="D522" s="13" t="s">
        <v>276</v>
      </c>
      <c r="E522" s="13" t="s">
        <v>52</v>
      </c>
      <c r="F522" s="13" t="s">
        <v>29</v>
      </c>
      <c r="G522" s="13">
        <v>8.0299999999999994</v>
      </c>
      <c r="H522" s="26">
        <v>42556</v>
      </c>
      <c r="I522" s="26">
        <v>42558</v>
      </c>
      <c r="J522" s="13">
        <v>7</v>
      </c>
      <c r="K522" s="13">
        <v>2000</v>
      </c>
      <c r="L522" s="13" t="s">
        <v>33</v>
      </c>
      <c r="M522" s="13">
        <v>6</v>
      </c>
      <c r="N522" s="13">
        <v>0.41666666666666669</v>
      </c>
      <c r="O522" s="13">
        <v>2.5</v>
      </c>
      <c r="P522" s="13">
        <v>3</v>
      </c>
      <c r="Q522" s="13">
        <v>0.83333333333333337</v>
      </c>
      <c r="R522" s="13">
        <v>2</v>
      </c>
      <c r="S522" s="13">
        <v>8.3323353293413174</v>
      </c>
      <c r="T522" s="13">
        <f>IFERROR(VLOOKUP(B655,[1]!users_table[#All],4),"NA")</f>
        <v>8.4223826714801451</v>
      </c>
      <c r="U522" s="47" t="s">
        <v>65</v>
      </c>
    </row>
    <row r="523" spans="1:21" x14ac:dyDescent="0.3">
      <c r="A523" s="25">
        <v>521</v>
      </c>
      <c r="B523" s="13" t="s">
        <v>4</v>
      </c>
      <c r="C523" s="13">
        <v>227</v>
      </c>
      <c r="D523" s="13" t="s">
        <v>276</v>
      </c>
      <c r="E523" s="13" t="s">
        <v>52</v>
      </c>
      <c r="F523" s="13" t="s">
        <v>29</v>
      </c>
      <c r="G523" s="13">
        <v>8.0299999999999994</v>
      </c>
      <c r="H523" s="26">
        <v>42556</v>
      </c>
      <c r="I523" s="26">
        <v>42558</v>
      </c>
      <c r="J523" s="13">
        <v>7</v>
      </c>
      <c r="K523" s="13">
        <v>2000</v>
      </c>
      <c r="L523" s="13" t="s">
        <v>33</v>
      </c>
      <c r="M523" s="13">
        <v>6</v>
      </c>
      <c r="N523" s="13">
        <v>0.41666666666666669</v>
      </c>
      <c r="O523" s="13">
        <v>2.5</v>
      </c>
      <c r="P523" s="13">
        <v>3</v>
      </c>
      <c r="Q523" s="13">
        <v>0.83333333333333337</v>
      </c>
      <c r="R523" s="13">
        <v>2</v>
      </c>
      <c r="S523" s="13">
        <v>8.3323353293413174</v>
      </c>
      <c r="T523" s="13">
        <f>IFERROR(VLOOKUP(B655,[1]!users_table[#All],4),"NA")</f>
        <v>8.4223826714801451</v>
      </c>
      <c r="U523" s="47" t="s">
        <v>1017</v>
      </c>
    </row>
    <row r="524" spans="1:21" x14ac:dyDescent="0.3">
      <c r="A524" s="25">
        <v>522</v>
      </c>
      <c r="B524" s="13" t="s">
        <v>4</v>
      </c>
      <c r="C524" s="13">
        <v>227</v>
      </c>
      <c r="D524" s="13" t="s">
        <v>276</v>
      </c>
      <c r="E524" s="13" t="s">
        <v>52</v>
      </c>
      <c r="F524" s="13" t="s">
        <v>29</v>
      </c>
      <c r="G524" s="13">
        <v>8.0299999999999994</v>
      </c>
      <c r="H524" s="26">
        <v>42556</v>
      </c>
      <c r="I524" s="26">
        <v>42558</v>
      </c>
      <c r="J524" s="13">
        <v>7</v>
      </c>
      <c r="K524" s="13">
        <v>2000</v>
      </c>
      <c r="L524" s="13" t="s">
        <v>33</v>
      </c>
      <c r="M524" s="13">
        <v>6</v>
      </c>
      <c r="N524" s="13">
        <v>0.41666666666666669</v>
      </c>
      <c r="O524" s="13">
        <v>2.5</v>
      </c>
      <c r="P524" s="13">
        <v>3</v>
      </c>
      <c r="Q524" s="13">
        <v>0.83333333333333337</v>
      </c>
      <c r="R524" s="13">
        <v>2</v>
      </c>
      <c r="S524" s="13">
        <v>8.3323353293413174</v>
      </c>
      <c r="T524" s="7">
        <f>IFERROR(VLOOKUP(B655,[1]!users_table[#All],4),"NA")</f>
        <v>8.4223826714801451</v>
      </c>
      <c r="U524" s="47" t="s">
        <v>64</v>
      </c>
    </row>
    <row r="525" spans="1:21" x14ac:dyDescent="0.3">
      <c r="A525" s="25">
        <v>523</v>
      </c>
      <c r="B525" s="13" t="s">
        <v>4</v>
      </c>
      <c r="C525" s="13">
        <v>227</v>
      </c>
      <c r="D525" s="13" t="s">
        <v>276</v>
      </c>
      <c r="E525" s="13" t="s">
        <v>52</v>
      </c>
      <c r="F525" s="13" t="s">
        <v>29</v>
      </c>
      <c r="G525" s="13">
        <v>8.0299999999999994</v>
      </c>
      <c r="H525" s="26">
        <v>42556</v>
      </c>
      <c r="I525" s="26">
        <v>42558</v>
      </c>
      <c r="J525" s="13">
        <v>7</v>
      </c>
      <c r="K525" s="13">
        <v>2000</v>
      </c>
      <c r="L525" s="13" t="s">
        <v>33</v>
      </c>
      <c r="M525" s="13">
        <v>6</v>
      </c>
      <c r="N525" s="13">
        <v>0.41666666666666669</v>
      </c>
      <c r="O525" s="13">
        <v>2.5</v>
      </c>
      <c r="P525" s="13">
        <v>3</v>
      </c>
      <c r="Q525" s="13">
        <v>0.83333333333333337</v>
      </c>
      <c r="R525" s="13">
        <v>2</v>
      </c>
      <c r="S525" s="13">
        <v>8.3323353293413174</v>
      </c>
      <c r="T525" s="13">
        <f>IFERROR(VLOOKUP(B655,[1]!users_table[#All],4),"NA")</f>
        <v>8.4223826714801451</v>
      </c>
      <c r="U525" s="47" t="s">
        <v>1023</v>
      </c>
    </row>
    <row r="526" spans="1:21" x14ac:dyDescent="0.3">
      <c r="A526" s="25">
        <v>524</v>
      </c>
      <c r="B526" s="13" t="s">
        <v>4</v>
      </c>
      <c r="C526" s="13">
        <v>227</v>
      </c>
      <c r="D526" s="13" t="s">
        <v>276</v>
      </c>
      <c r="E526" s="13" t="s">
        <v>52</v>
      </c>
      <c r="F526" s="13" t="s">
        <v>29</v>
      </c>
      <c r="G526" s="13">
        <v>8.0299999999999994</v>
      </c>
      <c r="H526" s="26">
        <v>42556</v>
      </c>
      <c r="I526" s="26">
        <v>42558</v>
      </c>
      <c r="J526" s="13">
        <v>7</v>
      </c>
      <c r="K526" s="13">
        <v>2000</v>
      </c>
      <c r="L526" s="13" t="s">
        <v>33</v>
      </c>
      <c r="M526" s="13">
        <v>6</v>
      </c>
      <c r="N526" s="13">
        <v>0.41666666666666669</v>
      </c>
      <c r="O526" s="13">
        <v>2.5</v>
      </c>
      <c r="P526" s="13">
        <v>3</v>
      </c>
      <c r="Q526" s="13">
        <v>0.83333333333333337</v>
      </c>
      <c r="R526" s="13">
        <v>2</v>
      </c>
      <c r="S526" s="13">
        <v>8.3323353293413174</v>
      </c>
      <c r="T526" s="13">
        <f>IFERROR(VLOOKUP(B655,[1]!users_table[#All],4),"NA")</f>
        <v>8.4223826714801451</v>
      </c>
      <c r="U526" s="47" t="s">
        <v>1012</v>
      </c>
    </row>
    <row r="527" spans="1:21" x14ac:dyDescent="0.3">
      <c r="A527" s="25">
        <v>525</v>
      </c>
      <c r="B527" s="13" t="s">
        <v>4</v>
      </c>
      <c r="C527" s="13">
        <v>227</v>
      </c>
      <c r="D527" s="13" t="s">
        <v>276</v>
      </c>
      <c r="E527" s="13" t="s">
        <v>52</v>
      </c>
      <c r="F527" s="13" t="s">
        <v>29</v>
      </c>
      <c r="G527" s="13">
        <v>8.0299999999999994</v>
      </c>
      <c r="H527" s="26">
        <v>42556</v>
      </c>
      <c r="I527" s="26">
        <v>42558</v>
      </c>
      <c r="J527" s="13">
        <v>7</v>
      </c>
      <c r="K527" s="13">
        <v>2000</v>
      </c>
      <c r="L527" s="13" t="s">
        <v>33</v>
      </c>
      <c r="M527" s="13">
        <v>6</v>
      </c>
      <c r="N527" s="13">
        <v>0.41666666666666669</v>
      </c>
      <c r="O527" s="13">
        <v>2.5</v>
      </c>
      <c r="P527" s="13">
        <v>3</v>
      </c>
      <c r="Q527" s="13">
        <v>0.83333333333333337</v>
      </c>
      <c r="R527" s="13">
        <v>2</v>
      </c>
      <c r="S527" s="13">
        <v>8.3323353293413174</v>
      </c>
      <c r="T527" s="13">
        <f>IFERROR(VLOOKUP(B655,[1]!users_table[#All],4),"NA")</f>
        <v>8.4223826714801451</v>
      </c>
      <c r="U527" s="47" t="s">
        <v>78</v>
      </c>
    </row>
    <row r="528" spans="1:21" x14ac:dyDescent="0.3">
      <c r="A528" s="25">
        <v>526</v>
      </c>
      <c r="B528" s="13" t="s">
        <v>4</v>
      </c>
      <c r="C528" s="13">
        <v>227</v>
      </c>
      <c r="D528" s="13" t="s">
        <v>276</v>
      </c>
      <c r="E528" s="13" t="s">
        <v>52</v>
      </c>
      <c r="F528" s="13" t="s">
        <v>29</v>
      </c>
      <c r="G528" s="13">
        <v>8.0299999999999994</v>
      </c>
      <c r="H528" s="26">
        <v>42556</v>
      </c>
      <c r="I528" s="26">
        <v>42558</v>
      </c>
      <c r="J528" s="13">
        <v>7</v>
      </c>
      <c r="K528" s="13">
        <v>2000</v>
      </c>
      <c r="L528" s="13" t="s">
        <v>33</v>
      </c>
      <c r="M528" s="13">
        <v>6</v>
      </c>
      <c r="N528" s="13">
        <v>0.41666666666666669</v>
      </c>
      <c r="O528" s="13">
        <v>2.5</v>
      </c>
      <c r="P528" s="13">
        <v>3</v>
      </c>
      <c r="Q528" s="13">
        <v>0.83333333333333337</v>
      </c>
      <c r="R528" s="13">
        <v>2</v>
      </c>
      <c r="S528" s="13">
        <v>8.3323353293413174</v>
      </c>
      <c r="T528" s="13">
        <f>IFERROR(VLOOKUP(B655,[1]!users_table[#All],4),"NA")</f>
        <v>8.4223826714801451</v>
      </c>
      <c r="U528" s="47" t="s">
        <v>62</v>
      </c>
    </row>
    <row r="529" spans="1:21" x14ac:dyDescent="0.3">
      <c r="A529" s="25">
        <v>527</v>
      </c>
      <c r="B529" s="13" t="s">
        <v>2</v>
      </c>
      <c r="C529" s="13">
        <v>39545</v>
      </c>
      <c r="D529" s="13" t="s">
        <v>277</v>
      </c>
      <c r="E529" s="13" t="s">
        <v>168</v>
      </c>
      <c r="F529" s="13" t="s">
        <v>37</v>
      </c>
      <c r="G529" s="13">
        <v>6.55</v>
      </c>
      <c r="H529" s="26">
        <v>44103</v>
      </c>
      <c r="I529" s="26">
        <v>44103</v>
      </c>
      <c r="J529" s="13">
        <v>7</v>
      </c>
      <c r="K529" s="13">
        <v>2019</v>
      </c>
      <c r="L529" s="13" t="s">
        <v>35</v>
      </c>
      <c r="M529" s="13">
        <v>1</v>
      </c>
      <c r="N529" s="13">
        <v>1</v>
      </c>
      <c r="O529" s="13">
        <v>1</v>
      </c>
      <c r="P529" s="13">
        <v>1</v>
      </c>
      <c r="Q529" s="13">
        <v>1</v>
      </c>
      <c r="R529" s="13">
        <v>1</v>
      </c>
      <c r="S529" s="13">
        <v>5.9165186500888103</v>
      </c>
      <c r="T529" s="13">
        <f>IFERROR(VLOOKUP(B134,[1]!users_table[#All],4),"NA")</f>
        <v>8.4223826714801451</v>
      </c>
      <c r="U529" s="47" t="s">
        <v>1013</v>
      </c>
    </row>
    <row r="530" spans="1:21" x14ac:dyDescent="0.3">
      <c r="A530" s="25">
        <v>528</v>
      </c>
      <c r="B530" s="13" t="s">
        <v>2</v>
      </c>
      <c r="C530" s="13">
        <v>39545</v>
      </c>
      <c r="D530" s="13" t="s">
        <v>277</v>
      </c>
      <c r="E530" s="13" t="s">
        <v>168</v>
      </c>
      <c r="F530" s="13" t="s">
        <v>37</v>
      </c>
      <c r="G530" s="13">
        <v>6.55</v>
      </c>
      <c r="H530" s="26">
        <v>44103</v>
      </c>
      <c r="I530" s="26">
        <v>44103</v>
      </c>
      <c r="J530" s="13">
        <v>7</v>
      </c>
      <c r="K530" s="13">
        <v>2019</v>
      </c>
      <c r="L530" s="13" t="s">
        <v>35</v>
      </c>
      <c r="M530" s="13">
        <v>1</v>
      </c>
      <c r="N530" s="13">
        <v>1</v>
      </c>
      <c r="O530" s="13">
        <v>1</v>
      </c>
      <c r="P530" s="13">
        <v>1</v>
      </c>
      <c r="Q530" s="13">
        <v>1</v>
      </c>
      <c r="R530" s="13">
        <v>1</v>
      </c>
      <c r="S530" s="13">
        <v>5.9165186500888103</v>
      </c>
      <c r="T530" s="13">
        <f>IFERROR(VLOOKUP(B134,[1]!users_table[#All],4),"NA")</f>
        <v>8.4223826714801451</v>
      </c>
      <c r="U530" s="47" t="s">
        <v>75</v>
      </c>
    </row>
    <row r="531" spans="1:21" x14ac:dyDescent="0.3">
      <c r="A531" s="25">
        <v>529</v>
      </c>
      <c r="B531" s="13" t="s">
        <v>2</v>
      </c>
      <c r="C531" s="13">
        <v>39545</v>
      </c>
      <c r="D531" s="13" t="s">
        <v>277</v>
      </c>
      <c r="E531" s="13" t="s">
        <v>168</v>
      </c>
      <c r="F531" s="13" t="s">
        <v>37</v>
      </c>
      <c r="G531" s="13">
        <v>6.55</v>
      </c>
      <c r="H531" s="26">
        <v>44103</v>
      </c>
      <c r="I531" s="26">
        <v>44103</v>
      </c>
      <c r="J531" s="13">
        <v>7</v>
      </c>
      <c r="K531" s="13">
        <v>2019</v>
      </c>
      <c r="L531" s="13" t="s">
        <v>35</v>
      </c>
      <c r="M531" s="13">
        <v>1</v>
      </c>
      <c r="N531" s="13">
        <v>1</v>
      </c>
      <c r="O531" s="13">
        <v>1</v>
      </c>
      <c r="P531" s="13">
        <v>1</v>
      </c>
      <c r="Q531" s="13">
        <v>1</v>
      </c>
      <c r="R531" s="13">
        <v>1</v>
      </c>
      <c r="S531" s="13">
        <v>5.9165186500888103</v>
      </c>
      <c r="T531" s="13">
        <f>IFERROR(VLOOKUP(B134,[1]!users_table[#All],4),"NA")</f>
        <v>8.4223826714801451</v>
      </c>
      <c r="U531" s="47" t="s">
        <v>70</v>
      </c>
    </row>
    <row r="532" spans="1:21" x14ac:dyDescent="0.3">
      <c r="A532" s="25">
        <v>530</v>
      </c>
      <c r="B532" s="13" t="s">
        <v>2</v>
      </c>
      <c r="C532" s="13">
        <v>39545</v>
      </c>
      <c r="D532" s="13" t="s">
        <v>277</v>
      </c>
      <c r="E532" s="13" t="s">
        <v>168</v>
      </c>
      <c r="F532" s="13" t="s">
        <v>37</v>
      </c>
      <c r="G532" s="13">
        <v>6.55</v>
      </c>
      <c r="H532" s="26">
        <v>44103</v>
      </c>
      <c r="I532" s="26">
        <v>44103</v>
      </c>
      <c r="J532" s="13">
        <v>7</v>
      </c>
      <c r="K532" s="13">
        <v>2019</v>
      </c>
      <c r="L532" s="13" t="s">
        <v>35</v>
      </c>
      <c r="M532" s="13">
        <v>1</v>
      </c>
      <c r="N532" s="13">
        <v>1</v>
      </c>
      <c r="O532" s="13">
        <v>1</v>
      </c>
      <c r="P532" s="13">
        <v>1</v>
      </c>
      <c r="Q532" s="13">
        <v>1</v>
      </c>
      <c r="R532" s="13">
        <v>1</v>
      </c>
      <c r="S532" s="13">
        <v>5.9165186500888103</v>
      </c>
      <c r="T532" s="13">
        <f>IFERROR(VLOOKUP(B134,[1]!users_table[#All],4),"NA")</f>
        <v>8.4223826714801451</v>
      </c>
      <c r="U532" s="47" t="s">
        <v>62</v>
      </c>
    </row>
    <row r="533" spans="1:21" x14ac:dyDescent="0.3">
      <c r="A533" s="25">
        <v>531</v>
      </c>
      <c r="B533" s="13" t="s">
        <v>2</v>
      </c>
      <c r="C533" s="13">
        <v>120</v>
      </c>
      <c r="D533" s="13" t="s">
        <v>278</v>
      </c>
      <c r="E533" s="13" t="s">
        <v>32</v>
      </c>
      <c r="F533" s="13" t="s">
        <v>37</v>
      </c>
      <c r="G533" s="13">
        <v>7.68</v>
      </c>
      <c r="H533" s="26">
        <v>42638</v>
      </c>
      <c r="I533" s="26">
        <v>42669</v>
      </c>
      <c r="J533" s="13">
        <v>6</v>
      </c>
      <c r="K533" s="13">
        <v>2001</v>
      </c>
      <c r="L533" s="13" t="s">
        <v>39</v>
      </c>
      <c r="M533" s="13">
        <v>26</v>
      </c>
      <c r="N533" s="13">
        <v>0.4</v>
      </c>
      <c r="O533" s="13">
        <v>10.4</v>
      </c>
      <c r="P533" s="13">
        <v>32</v>
      </c>
      <c r="Q533" s="13">
        <v>0.32500000000000001</v>
      </c>
      <c r="R533" s="13">
        <v>0.8125</v>
      </c>
      <c r="S533" s="13">
        <v>5.9165186500888103</v>
      </c>
      <c r="T533" s="13">
        <f>IFERROR(VLOOKUP(B135,[1]!users_table[#All],4),"NA")</f>
        <v>8.4223826714801451</v>
      </c>
      <c r="U533" s="47" t="s">
        <v>66</v>
      </c>
    </row>
    <row r="534" spans="1:21" x14ac:dyDescent="0.3">
      <c r="A534" s="25">
        <v>532</v>
      </c>
      <c r="B534" s="13" t="s">
        <v>2</v>
      </c>
      <c r="C534" s="13">
        <v>120</v>
      </c>
      <c r="D534" s="13" t="s">
        <v>278</v>
      </c>
      <c r="E534" s="13" t="s">
        <v>32</v>
      </c>
      <c r="F534" s="13" t="s">
        <v>37</v>
      </c>
      <c r="G534" s="13">
        <v>7.68</v>
      </c>
      <c r="H534" s="26">
        <v>42638</v>
      </c>
      <c r="I534" s="26">
        <v>42669</v>
      </c>
      <c r="J534" s="13">
        <v>6</v>
      </c>
      <c r="K534" s="13">
        <v>2001</v>
      </c>
      <c r="L534" s="13" t="s">
        <v>39</v>
      </c>
      <c r="M534" s="13">
        <v>26</v>
      </c>
      <c r="N534" s="13">
        <v>0.4</v>
      </c>
      <c r="O534" s="13">
        <v>10.4</v>
      </c>
      <c r="P534" s="13">
        <v>32</v>
      </c>
      <c r="Q534" s="13">
        <v>0.32500000000000001</v>
      </c>
      <c r="R534" s="13">
        <v>0.8125</v>
      </c>
      <c r="S534" s="13">
        <v>5.9165186500888103</v>
      </c>
      <c r="T534" s="13">
        <f>IFERROR(VLOOKUP(B135,[1]!users_table[#All],4),"NA")</f>
        <v>8.4223826714801451</v>
      </c>
      <c r="U534" s="47" t="s">
        <v>1040</v>
      </c>
    </row>
    <row r="535" spans="1:21" x14ac:dyDescent="0.3">
      <c r="A535" s="25">
        <v>533</v>
      </c>
      <c r="B535" s="13" t="s">
        <v>2</v>
      </c>
      <c r="C535" s="13">
        <v>120</v>
      </c>
      <c r="D535" s="13" t="s">
        <v>278</v>
      </c>
      <c r="E535" s="13" t="s">
        <v>32</v>
      </c>
      <c r="F535" s="13" t="s">
        <v>37</v>
      </c>
      <c r="G535" s="13">
        <v>7.68</v>
      </c>
      <c r="H535" s="26">
        <v>42638</v>
      </c>
      <c r="I535" s="26">
        <v>42669</v>
      </c>
      <c r="J535" s="13">
        <v>6</v>
      </c>
      <c r="K535" s="13">
        <v>2001</v>
      </c>
      <c r="L535" s="13" t="s">
        <v>39</v>
      </c>
      <c r="M535" s="13">
        <v>26</v>
      </c>
      <c r="N535" s="13">
        <v>0.4</v>
      </c>
      <c r="O535" s="13">
        <v>10.4</v>
      </c>
      <c r="P535" s="13">
        <v>32</v>
      </c>
      <c r="Q535" s="13">
        <v>0.32500000000000001</v>
      </c>
      <c r="R535" s="13">
        <v>0.8125</v>
      </c>
      <c r="S535" s="13">
        <v>5.9165186500888103</v>
      </c>
      <c r="T535" s="13">
        <f>IFERROR(VLOOKUP(B135,[1]!users_table[#All],4),"NA")</f>
        <v>8.4223826714801451</v>
      </c>
      <c r="U535" s="47" t="s">
        <v>75</v>
      </c>
    </row>
    <row r="536" spans="1:21" x14ac:dyDescent="0.3">
      <c r="A536" s="25">
        <v>534</v>
      </c>
      <c r="B536" s="13" t="s">
        <v>2</v>
      </c>
      <c r="C536" s="13">
        <v>120</v>
      </c>
      <c r="D536" s="13" t="s">
        <v>278</v>
      </c>
      <c r="E536" s="13" t="s">
        <v>32</v>
      </c>
      <c r="F536" s="13" t="s">
        <v>37</v>
      </c>
      <c r="G536" s="13">
        <v>7.68</v>
      </c>
      <c r="H536" s="26">
        <v>42638</v>
      </c>
      <c r="I536" s="26">
        <v>42669</v>
      </c>
      <c r="J536" s="13">
        <v>6</v>
      </c>
      <c r="K536" s="13">
        <v>2001</v>
      </c>
      <c r="L536" s="13" t="s">
        <v>39</v>
      </c>
      <c r="M536" s="13">
        <v>26</v>
      </c>
      <c r="N536" s="13">
        <v>0.4</v>
      </c>
      <c r="O536" s="13">
        <v>10.4</v>
      </c>
      <c r="P536" s="13">
        <v>32</v>
      </c>
      <c r="Q536" s="13">
        <v>0.32500000000000001</v>
      </c>
      <c r="R536" s="13">
        <v>0.8125</v>
      </c>
      <c r="S536" s="13">
        <v>5.9165186500888103</v>
      </c>
      <c r="T536" s="13">
        <f>IFERROR(VLOOKUP(B135,[1]!users_table[#All],4),"NA")</f>
        <v>8.4223826714801451</v>
      </c>
      <c r="U536" s="47" t="s">
        <v>70</v>
      </c>
    </row>
    <row r="537" spans="1:21" x14ac:dyDescent="0.3">
      <c r="A537" s="25">
        <v>535</v>
      </c>
      <c r="B537" s="13" t="s">
        <v>2</v>
      </c>
      <c r="C537" s="13">
        <v>120</v>
      </c>
      <c r="D537" s="13" t="s">
        <v>278</v>
      </c>
      <c r="E537" s="13" t="s">
        <v>32</v>
      </c>
      <c r="F537" s="13" t="s">
        <v>37</v>
      </c>
      <c r="G537" s="13">
        <v>7.68</v>
      </c>
      <c r="H537" s="26">
        <v>42638</v>
      </c>
      <c r="I537" s="26">
        <v>42669</v>
      </c>
      <c r="J537" s="13">
        <v>6</v>
      </c>
      <c r="K537" s="13">
        <v>2001</v>
      </c>
      <c r="L537" s="13" t="s">
        <v>39</v>
      </c>
      <c r="M537" s="13">
        <v>26</v>
      </c>
      <c r="N537" s="13">
        <v>0.4</v>
      </c>
      <c r="O537" s="13">
        <v>10.4</v>
      </c>
      <c r="P537" s="13">
        <v>32</v>
      </c>
      <c r="Q537" s="13">
        <v>0.32500000000000001</v>
      </c>
      <c r="R537" s="13">
        <v>0.8125</v>
      </c>
      <c r="S537" s="13">
        <v>5.9165186500888103</v>
      </c>
      <c r="T537" s="13">
        <f>IFERROR(VLOOKUP(B135,[1]!users_table[#All],4),"NA")</f>
        <v>8.4223826714801451</v>
      </c>
      <c r="U537" s="47" t="s">
        <v>76</v>
      </c>
    </row>
    <row r="538" spans="1:21" x14ac:dyDescent="0.3">
      <c r="A538" s="25">
        <v>536</v>
      </c>
      <c r="B538" s="13" t="s">
        <v>2</v>
      </c>
      <c r="C538" s="13">
        <v>120</v>
      </c>
      <c r="D538" s="13" t="s">
        <v>278</v>
      </c>
      <c r="E538" s="13" t="s">
        <v>32</v>
      </c>
      <c r="F538" s="13" t="s">
        <v>37</v>
      </c>
      <c r="G538" s="13">
        <v>7.68</v>
      </c>
      <c r="H538" s="26">
        <v>42638</v>
      </c>
      <c r="I538" s="26">
        <v>42669</v>
      </c>
      <c r="J538" s="13">
        <v>6</v>
      </c>
      <c r="K538" s="13">
        <v>2001</v>
      </c>
      <c r="L538" s="13" t="s">
        <v>39</v>
      </c>
      <c r="M538" s="13">
        <v>26</v>
      </c>
      <c r="N538" s="13">
        <v>0.4</v>
      </c>
      <c r="O538" s="13">
        <v>10.4</v>
      </c>
      <c r="P538" s="13">
        <v>32</v>
      </c>
      <c r="Q538" s="13">
        <v>0.32500000000000001</v>
      </c>
      <c r="R538" s="13">
        <v>0.8125</v>
      </c>
      <c r="S538" s="13">
        <v>5.9165186500888103</v>
      </c>
      <c r="T538" s="13">
        <f>IFERROR(VLOOKUP(B135,[1]!users_table[#All],4),"NA")</f>
        <v>8.4223826714801451</v>
      </c>
      <c r="U538" s="47" t="s">
        <v>1027</v>
      </c>
    </row>
    <row r="539" spans="1:21" x14ac:dyDescent="0.3">
      <c r="A539" s="25">
        <v>537</v>
      </c>
      <c r="B539" s="13" t="s">
        <v>2</v>
      </c>
      <c r="C539" s="13">
        <v>29907</v>
      </c>
      <c r="D539" s="13" t="s">
        <v>279</v>
      </c>
      <c r="E539" s="13" t="s">
        <v>168</v>
      </c>
      <c r="F539" s="13" t="s">
        <v>44</v>
      </c>
      <c r="G539" s="13">
        <v>4.2300000000000004</v>
      </c>
      <c r="H539" s="26">
        <v>44548</v>
      </c>
      <c r="I539" s="26">
        <v>44548</v>
      </c>
      <c r="J539" s="13">
        <v>4</v>
      </c>
      <c r="K539" s="13">
        <v>2002</v>
      </c>
      <c r="L539" s="13" t="s">
        <v>30</v>
      </c>
      <c r="M539" s="13">
        <v>1</v>
      </c>
      <c r="N539" s="13">
        <v>9.4444444444444442E-2</v>
      </c>
      <c r="O539" s="13">
        <v>9.4444444444444442E-2</v>
      </c>
      <c r="P539" s="13">
        <v>1</v>
      </c>
      <c r="Q539" s="13">
        <v>9.4444444444444442E-2</v>
      </c>
      <c r="R539" s="13">
        <v>1</v>
      </c>
      <c r="S539" s="13">
        <v>5.9165186500888103</v>
      </c>
      <c r="T539" s="7">
        <f>IFERROR(VLOOKUP(B136,[1]!users_table[#All],4),"NA")</f>
        <v>8.4223826714801451</v>
      </c>
      <c r="U539" s="47" t="s">
        <v>1017</v>
      </c>
    </row>
    <row r="540" spans="1:21" x14ac:dyDescent="0.3">
      <c r="A540" s="25">
        <v>538</v>
      </c>
      <c r="B540" s="13" t="s">
        <v>2</v>
      </c>
      <c r="C540" s="13">
        <v>41120</v>
      </c>
      <c r="D540" s="13" t="s">
        <v>280</v>
      </c>
      <c r="E540" s="13" t="s">
        <v>32</v>
      </c>
      <c r="F540" s="13" t="s">
        <v>42</v>
      </c>
      <c r="G540" s="13">
        <v>7.53</v>
      </c>
      <c r="H540" s="26">
        <v>44234</v>
      </c>
      <c r="I540" s="26">
        <v>44245</v>
      </c>
      <c r="J540" s="13">
        <v>8</v>
      </c>
      <c r="K540" s="13">
        <v>2020</v>
      </c>
      <c r="L540" s="13" t="s">
        <v>33</v>
      </c>
      <c r="M540" s="13">
        <v>11</v>
      </c>
      <c r="N540" s="13">
        <v>0.38333333333333341</v>
      </c>
      <c r="O540" s="13">
        <v>4.2166666666666668</v>
      </c>
      <c r="P540" s="13">
        <v>12</v>
      </c>
      <c r="Q540" s="13">
        <v>0.35138888888888892</v>
      </c>
      <c r="R540" s="13">
        <v>0.91666666666666663</v>
      </c>
      <c r="S540" s="13">
        <v>5.9165186500888103</v>
      </c>
      <c r="T540" s="7">
        <f>IFERROR(VLOOKUP(B137,[1]!users_table[#All],4),"NA")</f>
        <v>8.4223826714801451</v>
      </c>
      <c r="U540" s="47" t="s">
        <v>1019</v>
      </c>
    </row>
    <row r="541" spans="1:21" x14ac:dyDescent="0.3">
      <c r="A541" s="25">
        <v>539</v>
      </c>
      <c r="B541" s="13" t="s">
        <v>2</v>
      </c>
      <c r="C541" s="13">
        <v>41120</v>
      </c>
      <c r="D541" s="13" t="s">
        <v>280</v>
      </c>
      <c r="E541" s="13" t="s">
        <v>32</v>
      </c>
      <c r="F541" s="13" t="s">
        <v>42</v>
      </c>
      <c r="G541" s="13">
        <v>7.53</v>
      </c>
      <c r="H541" s="26">
        <v>44234</v>
      </c>
      <c r="I541" s="26">
        <v>44245</v>
      </c>
      <c r="J541" s="13">
        <v>8</v>
      </c>
      <c r="K541" s="13">
        <v>2020</v>
      </c>
      <c r="L541" s="13" t="s">
        <v>33</v>
      </c>
      <c r="M541" s="13">
        <v>11</v>
      </c>
      <c r="N541" s="13">
        <v>0.38333333333333341</v>
      </c>
      <c r="O541" s="13">
        <v>4.2166666666666668</v>
      </c>
      <c r="P541" s="13">
        <v>12</v>
      </c>
      <c r="Q541" s="13">
        <v>0.35138888888888892</v>
      </c>
      <c r="R541" s="13">
        <v>0.91666666666666663</v>
      </c>
      <c r="S541" s="13">
        <v>5.9165186500888103</v>
      </c>
      <c r="T541" s="13">
        <f>IFERROR(VLOOKUP(B137,[1]!users_table[#All],4),"NA")</f>
        <v>8.4223826714801451</v>
      </c>
      <c r="U541" s="47" t="s">
        <v>80</v>
      </c>
    </row>
    <row r="542" spans="1:21" x14ac:dyDescent="0.3">
      <c r="A542" s="25">
        <v>540</v>
      </c>
      <c r="B542" s="13" t="s">
        <v>2</v>
      </c>
      <c r="C542" s="13">
        <v>41120</v>
      </c>
      <c r="D542" s="13" t="s">
        <v>280</v>
      </c>
      <c r="E542" s="13" t="s">
        <v>32</v>
      </c>
      <c r="F542" s="13" t="s">
        <v>42</v>
      </c>
      <c r="G542" s="13">
        <v>7.53</v>
      </c>
      <c r="H542" s="26">
        <v>44234</v>
      </c>
      <c r="I542" s="26">
        <v>44245</v>
      </c>
      <c r="J542" s="13">
        <v>8</v>
      </c>
      <c r="K542" s="13">
        <v>2020</v>
      </c>
      <c r="L542" s="13" t="s">
        <v>33</v>
      </c>
      <c r="M542" s="13">
        <v>11</v>
      </c>
      <c r="N542" s="13">
        <v>0.38333333333333341</v>
      </c>
      <c r="O542" s="13">
        <v>4.2166666666666668</v>
      </c>
      <c r="P542" s="13">
        <v>12</v>
      </c>
      <c r="Q542" s="13">
        <v>0.35138888888888892</v>
      </c>
      <c r="R542" s="13">
        <v>0.91666666666666663</v>
      </c>
      <c r="S542" s="13">
        <v>5.9165186500888103</v>
      </c>
      <c r="T542" s="13">
        <f>IFERROR(VLOOKUP(B137,[1]!users_table[#All],4),"NA")</f>
        <v>8.4223826714801451</v>
      </c>
      <c r="U542" s="47" t="s">
        <v>61</v>
      </c>
    </row>
    <row r="543" spans="1:21" x14ac:dyDescent="0.3">
      <c r="A543" s="25">
        <v>541</v>
      </c>
      <c r="B543" s="13" t="s">
        <v>2</v>
      </c>
      <c r="C543" s="13">
        <v>71</v>
      </c>
      <c r="D543" s="13" t="s">
        <v>281</v>
      </c>
      <c r="E543" s="13" t="s">
        <v>32</v>
      </c>
      <c r="F543" s="13" t="s">
        <v>152</v>
      </c>
      <c r="G543" s="13">
        <v>7.61</v>
      </c>
      <c r="H543" s="26">
        <v>43009</v>
      </c>
      <c r="I543" s="26">
        <v>43019</v>
      </c>
      <c r="J543" s="13">
        <v>7</v>
      </c>
      <c r="K543" s="13">
        <v>2002</v>
      </c>
      <c r="L543" s="13" t="s">
        <v>30</v>
      </c>
      <c r="M543" s="13">
        <v>24</v>
      </c>
      <c r="N543" s="13">
        <v>0.4</v>
      </c>
      <c r="O543" s="13">
        <v>9.6000000000000014</v>
      </c>
      <c r="P543" s="13">
        <v>11</v>
      </c>
      <c r="Q543" s="13">
        <v>0.87272727272727291</v>
      </c>
      <c r="R543" s="13">
        <v>2.1818181818181821</v>
      </c>
      <c r="S543" s="13">
        <v>5.9165186500888103</v>
      </c>
      <c r="T543" s="13">
        <f>IFERROR(VLOOKUP(B138,[1]!users_table[#All],4),"NA")</f>
        <v>8.4223826714801451</v>
      </c>
      <c r="U543" s="47" t="s">
        <v>65</v>
      </c>
    </row>
    <row r="544" spans="1:21" x14ac:dyDescent="0.3">
      <c r="A544" s="25">
        <v>542</v>
      </c>
      <c r="B544" s="13" t="s">
        <v>2</v>
      </c>
      <c r="C544" s="13">
        <v>71</v>
      </c>
      <c r="D544" s="13" t="s">
        <v>281</v>
      </c>
      <c r="E544" s="13" t="s">
        <v>32</v>
      </c>
      <c r="F544" s="13" t="s">
        <v>152</v>
      </c>
      <c r="G544" s="13">
        <v>7.61</v>
      </c>
      <c r="H544" s="26">
        <v>43009</v>
      </c>
      <c r="I544" s="26">
        <v>43019</v>
      </c>
      <c r="J544" s="13">
        <v>7</v>
      </c>
      <c r="K544" s="13">
        <v>2002</v>
      </c>
      <c r="L544" s="13" t="s">
        <v>30</v>
      </c>
      <c r="M544" s="13">
        <v>24</v>
      </c>
      <c r="N544" s="13">
        <v>0.4</v>
      </c>
      <c r="O544" s="13">
        <v>9.6000000000000014</v>
      </c>
      <c r="P544" s="13">
        <v>11</v>
      </c>
      <c r="Q544" s="13">
        <v>0.87272727272727291</v>
      </c>
      <c r="R544" s="13">
        <v>2.1818181818181821</v>
      </c>
      <c r="S544" s="13">
        <v>5.9165186500888103</v>
      </c>
      <c r="T544" s="13">
        <f>IFERROR(VLOOKUP(B138,[1]!users_table[#All],4),"NA")</f>
        <v>8.4223826714801451</v>
      </c>
      <c r="U544" s="47" t="s">
        <v>64</v>
      </c>
    </row>
    <row r="545" spans="1:21" x14ac:dyDescent="0.3">
      <c r="A545" s="25">
        <v>543</v>
      </c>
      <c r="B545" s="13" t="s">
        <v>2</v>
      </c>
      <c r="C545" s="13">
        <v>71</v>
      </c>
      <c r="D545" s="13" t="s">
        <v>281</v>
      </c>
      <c r="E545" s="13" t="s">
        <v>32</v>
      </c>
      <c r="F545" s="13" t="s">
        <v>152</v>
      </c>
      <c r="G545" s="13">
        <v>7.61</v>
      </c>
      <c r="H545" s="26">
        <v>43009</v>
      </c>
      <c r="I545" s="26">
        <v>43019</v>
      </c>
      <c r="J545" s="13">
        <v>7</v>
      </c>
      <c r="K545" s="13">
        <v>2002</v>
      </c>
      <c r="L545" s="13" t="s">
        <v>30</v>
      </c>
      <c r="M545" s="13">
        <v>24</v>
      </c>
      <c r="N545" s="13">
        <v>0.4</v>
      </c>
      <c r="O545" s="13">
        <v>9.6000000000000014</v>
      </c>
      <c r="P545" s="13">
        <v>11</v>
      </c>
      <c r="Q545" s="13">
        <v>0.87272727272727291</v>
      </c>
      <c r="R545" s="13">
        <v>2.1818181818181821</v>
      </c>
      <c r="S545" s="13">
        <v>5.9165186500888103</v>
      </c>
      <c r="T545" s="13">
        <f>IFERROR(VLOOKUP(B138,[1]!users_table[#All],4),"NA")</f>
        <v>8.4223826714801451</v>
      </c>
      <c r="U545" s="47" t="s">
        <v>1023</v>
      </c>
    </row>
    <row r="546" spans="1:21" x14ac:dyDescent="0.3">
      <c r="A546" s="25">
        <v>544</v>
      </c>
      <c r="B546" s="13" t="s">
        <v>2</v>
      </c>
      <c r="C546" s="13">
        <v>71</v>
      </c>
      <c r="D546" s="13" t="s">
        <v>281</v>
      </c>
      <c r="E546" s="13" t="s">
        <v>32</v>
      </c>
      <c r="F546" s="13" t="s">
        <v>152</v>
      </c>
      <c r="G546" s="13">
        <v>7.61</v>
      </c>
      <c r="H546" s="26">
        <v>43009</v>
      </c>
      <c r="I546" s="26">
        <v>43019</v>
      </c>
      <c r="J546" s="13">
        <v>7</v>
      </c>
      <c r="K546" s="13">
        <v>2002</v>
      </c>
      <c r="L546" s="13" t="s">
        <v>30</v>
      </c>
      <c r="M546" s="13">
        <v>24</v>
      </c>
      <c r="N546" s="13">
        <v>0.4</v>
      </c>
      <c r="O546" s="13">
        <v>9.6000000000000014</v>
      </c>
      <c r="P546" s="13">
        <v>11</v>
      </c>
      <c r="Q546" s="13">
        <v>0.87272727272727291</v>
      </c>
      <c r="R546" s="13">
        <v>2.1818181818181821</v>
      </c>
      <c r="S546" s="13">
        <v>5.9165186500888103</v>
      </c>
      <c r="T546" s="13">
        <f>IFERROR(VLOOKUP(B138,[1]!users_table[#All],4),"NA")</f>
        <v>8.4223826714801451</v>
      </c>
      <c r="U546" s="47" t="s">
        <v>1024</v>
      </c>
    </row>
    <row r="547" spans="1:21" x14ac:dyDescent="0.3">
      <c r="A547" s="25">
        <v>545</v>
      </c>
      <c r="B547" s="13" t="s">
        <v>2</v>
      </c>
      <c r="C547" s="13">
        <v>71</v>
      </c>
      <c r="D547" s="13" t="s">
        <v>281</v>
      </c>
      <c r="E547" s="13" t="s">
        <v>32</v>
      </c>
      <c r="F547" s="13" t="s">
        <v>152</v>
      </c>
      <c r="G547" s="13">
        <v>7.61</v>
      </c>
      <c r="H547" s="26">
        <v>43009</v>
      </c>
      <c r="I547" s="26">
        <v>43019</v>
      </c>
      <c r="J547" s="13">
        <v>7</v>
      </c>
      <c r="K547" s="13">
        <v>2002</v>
      </c>
      <c r="L547" s="13" t="s">
        <v>30</v>
      </c>
      <c r="M547" s="13">
        <v>24</v>
      </c>
      <c r="N547" s="13">
        <v>0.4</v>
      </c>
      <c r="O547" s="13">
        <v>9.6000000000000014</v>
      </c>
      <c r="P547" s="13">
        <v>11</v>
      </c>
      <c r="Q547" s="13">
        <v>0.87272727272727291</v>
      </c>
      <c r="R547" s="13">
        <v>2.1818181818181821</v>
      </c>
      <c r="S547" s="13">
        <v>5.9165186500888103</v>
      </c>
      <c r="T547" s="13">
        <f>IFERROR(VLOOKUP(B138,[1]!users_table[#All],4),"NA")</f>
        <v>8.4223826714801451</v>
      </c>
      <c r="U547" s="47" t="s">
        <v>62</v>
      </c>
    </row>
    <row r="548" spans="1:21" x14ac:dyDescent="0.3">
      <c r="A548" s="25">
        <v>546</v>
      </c>
      <c r="B548" s="13" t="s">
        <v>2</v>
      </c>
      <c r="C548" s="13">
        <v>122</v>
      </c>
      <c r="D548" s="13" t="s">
        <v>282</v>
      </c>
      <c r="E548" s="13" t="s">
        <v>32</v>
      </c>
      <c r="F548" s="13" t="s">
        <v>37</v>
      </c>
      <c r="G548" s="13">
        <v>7.94</v>
      </c>
      <c r="H548" s="26">
        <v>43623</v>
      </c>
      <c r="I548" s="26">
        <v>43655</v>
      </c>
      <c r="J548" s="13">
        <v>3</v>
      </c>
      <c r="K548" s="13">
        <v>2002</v>
      </c>
      <c r="L548" s="13" t="s">
        <v>33</v>
      </c>
      <c r="M548" s="13">
        <v>52</v>
      </c>
      <c r="N548" s="13">
        <v>0.4</v>
      </c>
      <c r="O548" s="13">
        <v>20.8</v>
      </c>
      <c r="P548" s="13">
        <v>33</v>
      </c>
      <c r="Q548" s="13">
        <v>0.63030303030303036</v>
      </c>
      <c r="R548" s="13">
        <v>1.5757575757575759</v>
      </c>
      <c r="S548" s="13">
        <v>5.9165186500888103</v>
      </c>
      <c r="T548" s="13">
        <f>IFERROR(VLOOKUP(B139,[1]!users_table[#All],4),"NA")</f>
        <v>8.4223826714801451</v>
      </c>
      <c r="U548" s="47" t="s">
        <v>64</v>
      </c>
    </row>
    <row r="549" spans="1:21" x14ac:dyDescent="0.3">
      <c r="A549" s="25">
        <v>547</v>
      </c>
      <c r="B549" s="13" t="s">
        <v>2</v>
      </c>
      <c r="C549" s="13">
        <v>122</v>
      </c>
      <c r="D549" s="13" t="s">
        <v>282</v>
      </c>
      <c r="E549" s="13" t="s">
        <v>32</v>
      </c>
      <c r="F549" s="13" t="s">
        <v>37</v>
      </c>
      <c r="G549" s="13">
        <v>7.94</v>
      </c>
      <c r="H549" s="26">
        <v>43623</v>
      </c>
      <c r="I549" s="26">
        <v>43655</v>
      </c>
      <c r="J549" s="13">
        <v>3</v>
      </c>
      <c r="K549" s="13">
        <v>2002</v>
      </c>
      <c r="L549" s="13" t="s">
        <v>33</v>
      </c>
      <c r="M549" s="13">
        <v>52</v>
      </c>
      <c r="N549" s="13">
        <v>0.4</v>
      </c>
      <c r="O549" s="13">
        <v>20.8</v>
      </c>
      <c r="P549" s="13">
        <v>33</v>
      </c>
      <c r="Q549" s="13">
        <v>0.63030303030303036</v>
      </c>
      <c r="R549" s="13">
        <v>1.5757575757575759</v>
      </c>
      <c r="S549" s="13">
        <v>5.9165186500888103</v>
      </c>
      <c r="T549" s="13">
        <f>IFERROR(VLOOKUP(B139,[1]!users_table[#All],4),"NA")</f>
        <v>8.4223826714801451</v>
      </c>
      <c r="U549" s="13" t="s">
        <v>66</v>
      </c>
    </row>
    <row r="550" spans="1:21" x14ac:dyDescent="0.3">
      <c r="A550" s="25">
        <v>548</v>
      </c>
      <c r="B550" s="13" t="s">
        <v>2</v>
      </c>
      <c r="C550" s="13">
        <v>122</v>
      </c>
      <c r="D550" s="13" t="s">
        <v>282</v>
      </c>
      <c r="E550" s="13" t="s">
        <v>32</v>
      </c>
      <c r="F550" s="13" t="s">
        <v>37</v>
      </c>
      <c r="G550" s="13">
        <v>7.94</v>
      </c>
      <c r="H550" s="26">
        <v>43623</v>
      </c>
      <c r="I550" s="26">
        <v>43655</v>
      </c>
      <c r="J550" s="13">
        <v>3</v>
      </c>
      <c r="K550" s="13">
        <v>2002</v>
      </c>
      <c r="L550" s="13" t="s">
        <v>33</v>
      </c>
      <c r="M550" s="13">
        <v>52</v>
      </c>
      <c r="N550" s="13">
        <v>0.4</v>
      </c>
      <c r="O550" s="13">
        <v>20.8</v>
      </c>
      <c r="P550" s="13">
        <v>33</v>
      </c>
      <c r="Q550" s="13">
        <v>0.63030303030303036</v>
      </c>
      <c r="R550" s="13">
        <v>1.5757575757575759</v>
      </c>
      <c r="S550" s="13">
        <v>5.9165186500888103</v>
      </c>
      <c r="T550" s="13">
        <f>IFERROR(VLOOKUP(B139,[1]!users_table[#All],4),"NA")</f>
        <v>8.4223826714801451</v>
      </c>
      <c r="U550" s="13" t="s">
        <v>74</v>
      </c>
    </row>
    <row r="551" spans="1:21" x14ac:dyDescent="0.3">
      <c r="A551" s="25">
        <v>549</v>
      </c>
      <c r="B551" s="13" t="s">
        <v>2</v>
      </c>
      <c r="C551" s="13">
        <v>122</v>
      </c>
      <c r="D551" s="13" t="s">
        <v>282</v>
      </c>
      <c r="E551" s="13" t="s">
        <v>32</v>
      </c>
      <c r="F551" s="13" t="s">
        <v>37</v>
      </c>
      <c r="G551" s="13">
        <v>7.94</v>
      </c>
      <c r="H551" s="26">
        <v>43623</v>
      </c>
      <c r="I551" s="26">
        <v>43655</v>
      </c>
      <c r="J551" s="13">
        <v>3</v>
      </c>
      <c r="K551" s="13">
        <v>2002</v>
      </c>
      <c r="L551" s="13" t="s">
        <v>33</v>
      </c>
      <c r="M551" s="13">
        <v>52</v>
      </c>
      <c r="N551" s="13">
        <v>0.4</v>
      </c>
      <c r="O551" s="13">
        <v>20.8</v>
      </c>
      <c r="P551" s="13">
        <v>33</v>
      </c>
      <c r="Q551" s="13">
        <v>0.63030303030303036</v>
      </c>
      <c r="R551" s="13">
        <v>1.5757575757575759</v>
      </c>
      <c r="S551" s="13">
        <v>5.9165186500888103</v>
      </c>
      <c r="T551" s="13">
        <f>IFERROR(VLOOKUP(B139,[1]!users_table[#All],4),"NA")</f>
        <v>8.4223826714801451</v>
      </c>
      <c r="U551" s="13" t="s">
        <v>75</v>
      </c>
    </row>
    <row r="552" spans="1:21" x14ac:dyDescent="0.3">
      <c r="A552" s="25">
        <v>550</v>
      </c>
      <c r="B552" s="13" t="s">
        <v>2</v>
      </c>
      <c r="C552" s="13">
        <v>122</v>
      </c>
      <c r="D552" s="13" t="s">
        <v>282</v>
      </c>
      <c r="E552" s="13" t="s">
        <v>32</v>
      </c>
      <c r="F552" s="13" t="s">
        <v>37</v>
      </c>
      <c r="G552" s="13">
        <v>7.94</v>
      </c>
      <c r="H552" s="26">
        <v>43623</v>
      </c>
      <c r="I552" s="26">
        <v>43655</v>
      </c>
      <c r="J552" s="13">
        <v>3</v>
      </c>
      <c r="K552" s="13">
        <v>2002</v>
      </c>
      <c r="L552" s="13" t="s">
        <v>33</v>
      </c>
      <c r="M552" s="13">
        <v>52</v>
      </c>
      <c r="N552" s="13">
        <v>0.4</v>
      </c>
      <c r="O552" s="13">
        <v>20.8</v>
      </c>
      <c r="P552" s="13">
        <v>33</v>
      </c>
      <c r="Q552" s="13">
        <v>0.63030303030303036</v>
      </c>
      <c r="R552" s="13">
        <v>1.5757575757575759</v>
      </c>
      <c r="S552" s="13">
        <v>5.9165186500888103</v>
      </c>
      <c r="T552" s="13">
        <f>IFERROR(VLOOKUP(B139,[1]!users_table[#All],4),"NA")</f>
        <v>8.4223826714801451</v>
      </c>
      <c r="U552" s="13" t="s">
        <v>76</v>
      </c>
    </row>
    <row r="553" spans="1:21" x14ac:dyDescent="0.3">
      <c r="A553" s="25">
        <v>551</v>
      </c>
      <c r="B553" s="13" t="s">
        <v>2</v>
      </c>
      <c r="C553" s="13">
        <v>122</v>
      </c>
      <c r="D553" s="13" t="s">
        <v>282</v>
      </c>
      <c r="E553" s="13" t="s">
        <v>32</v>
      </c>
      <c r="F553" s="13" t="s">
        <v>37</v>
      </c>
      <c r="G553" s="13">
        <v>7.94</v>
      </c>
      <c r="H553" s="26">
        <v>43623</v>
      </c>
      <c r="I553" s="26">
        <v>43655</v>
      </c>
      <c r="J553" s="13">
        <v>3</v>
      </c>
      <c r="K553" s="13">
        <v>2002</v>
      </c>
      <c r="L553" s="13" t="s">
        <v>33</v>
      </c>
      <c r="M553" s="13">
        <v>52</v>
      </c>
      <c r="N553" s="13">
        <v>0.4</v>
      </c>
      <c r="O553" s="13">
        <v>20.8</v>
      </c>
      <c r="P553" s="13">
        <v>33</v>
      </c>
      <c r="Q553" s="13">
        <v>0.63030303030303036</v>
      </c>
      <c r="R553" s="13">
        <v>1.5757575757575759</v>
      </c>
      <c r="S553" s="13">
        <v>5.9165186500888103</v>
      </c>
      <c r="T553" s="7">
        <f>IFERROR(VLOOKUP(B139,[1]!users_table[#All],4),"NA")</f>
        <v>8.4223826714801451</v>
      </c>
      <c r="U553" s="13" t="s">
        <v>1027</v>
      </c>
    </row>
    <row r="554" spans="1:21" x14ac:dyDescent="0.3">
      <c r="A554" s="25">
        <v>552</v>
      </c>
      <c r="B554" s="13" t="s">
        <v>2</v>
      </c>
      <c r="C554" s="13">
        <v>1996</v>
      </c>
      <c r="D554" s="13" t="s">
        <v>283</v>
      </c>
      <c r="E554" s="13" t="s">
        <v>28</v>
      </c>
      <c r="F554" s="13" t="s">
        <v>37</v>
      </c>
      <c r="G554" s="13">
        <v>6.7</v>
      </c>
      <c r="H554" s="26">
        <v>44310</v>
      </c>
      <c r="I554" s="26">
        <v>44310</v>
      </c>
      <c r="J554" s="13">
        <v>3</v>
      </c>
      <c r="K554" s="13">
        <v>2002</v>
      </c>
      <c r="L554" s="13" t="s">
        <v>35</v>
      </c>
      <c r="M554" s="13">
        <v>1</v>
      </c>
      <c r="N554" s="13">
        <v>0.17222222222222219</v>
      </c>
      <c r="O554" s="13">
        <v>0.17222222222222219</v>
      </c>
      <c r="P554" s="13">
        <v>1</v>
      </c>
      <c r="Q554" s="13">
        <v>0.17222222222222219</v>
      </c>
      <c r="R554" s="13">
        <v>1</v>
      </c>
      <c r="S554" s="13">
        <v>5.9165186500888103</v>
      </c>
      <c r="T554" s="13">
        <f>IFERROR(VLOOKUP(B140,[1]!users_table[#All],4),"NA")</f>
        <v>8.4223826714801451</v>
      </c>
      <c r="U554" s="13" t="s">
        <v>64</v>
      </c>
    </row>
    <row r="555" spans="1:21" x14ac:dyDescent="0.3">
      <c r="A555" s="25">
        <v>553</v>
      </c>
      <c r="B555" s="13" t="s">
        <v>2</v>
      </c>
      <c r="C555" s="13">
        <v>1996</v>
      </c>
      <c r="D555" s="13" t="s">
        <v>283</v>
      </c>
      <c r="E555" s="13" t="s">
        <v>28</v>
      </c>
      <c r="F555" s="13" t="s">
        <v>37</v>
      </c>
      <c r="G555" s="13">
        <v>6.7</v>
      </c>
      <c r="H555" s="26">
        <v>44310</v>
      </c>
      <c r="I555" s="26">
        <v>44310</v>
      </c>
      <c r="J555" s="13">
        <v>3</v>
      </c>
      <c r="K555" s="13">
        <v>2002</v>
      </c>
      <c r="L555" s="13" t="s">
        <v>35</v>
      </c>
      <c r="M555" s="13">
        <v>1</v>
      </c>
      <c r="N555" s="13">
        <v>0.17222222222222219</v>
      </c>
      <c r="O555" s="13">
        <v>0.17222222222222219</v>
      </c>
      <c r="P555" s="13">
        <v>1</v>
      </c>
      <c r="Q555" s="13">
        <v>0.17222222222222219</v>
      </c>
      <c r="R555" s="13">
        <v>1</v>
      </c>
      <c r="S555" s="13">
        <v>5.9165186500888103</v>
      </c>
      <c r="T555" s="13">
        <f>IFERROR(VLOOKUP(B140,[1]!users_table[#All],4),"NA")</f>
        <v>8.4223826714801451</v>
      </c>
      <c r="U555" s="13" t="s">
        <v>60</v>
      </c>
    </row>
    <row r="556" spans="1:21" x14ac:dyDescent="0.3">
      <c r="A556" s="25">
        <v>554</v>
      </c>
      <c r="B556" s="13" t="s">
        <v>2</v>
      </c>
      <c r="C556" s="13">
        <v>1996</v>
      </c>
      <c r="D556" s="13" t="s">
        <v>283</v>
      </c>
      <c r="E556" s="13" t="s">
        <v>28</v>
      </c>
      <c r="F556" s="13" t="s">
        <v>37</v>
      </c>
      <c r="G556" s="13">
        <v>6.7</v>
      </c>
      <c r="H556" s="26">
        <v>44310</v>
      </c>
      <c r="I556" s="26">
        <v>44310</v>
      </c>
      <c r="J556" s="13">
        <v>3</v>
      </c>
      <c r="K556" s="13">
        <v>2002</v>
      </c>
      <c r="L556" s="13" t="s">
        <v>35</v>
      </c>
      <c r="M556" s="13">
        <v>1</v>
      </c>
      <c r="N556" s="13">
        <v>0.17222222222222219</v>
      </c>
      <c r="O556" s="13">
        <v>0.17222222222222219</v>
      </c>
      <c r="P556" s="13">
        <v>1</v>
      </c>
      <c r="Q556" s="13">
        <v>0.17222222222222219</v>
      </c>
      <c r="R556" s="13">
        <v>1</v>
      </c>
      <c r="S556" s="13">
        <v>5.9165186500888103</v>
      </c>
      <c r="T556" s="13">
        <f>IFERROR(VLOOKUP(B140,[1]!users_table[#All],4),"NA")</f>
        <v>8.4223826714801451</v>
      </c>
      <c r="U556" s="13" t="s">
        <v>76</v>
      </c>
    </row>
    <row r="557" spans="1:21" x14ac:dyDescent="0.3">
      <c r="A557" s="25">
        <v>555</v>
      </c>
      <c r="B557" s="13" t="s">
        <v>2</v>
      </c>
      <c r="C557" s="13">
        <v>1996</v>
      </c>
      <c r="D557" s="13" t="s">
        <v>283</v>
      </c>
      <c r="E557" s="13" t="s">
        <v>28</v>
      </c>
      <c r="F557" s="13" t="s">
        <v>37</v>
      </c>
      <c r="G557" s="13">
        <v>6.7</v>
      </c>
      <c r="H557" s="26">
        <v>44310</v>
      </c>
      <c r="I557" s="26">
        <v>44310</v>
      </c>
      <c r="J557" s="13">
        <v>3</v>
      </c>
      <c r="K557" s="13">
        <v>2002</v>
      </c>
      <c r="L557" s="13" t="s">
        <v>35</v>
      </c>
      <c r="M557" s="13">
        <v>1</v>
      </c>
      <c r="N557" s="13">
        <v>0.17222222222222219</v>
      </c>
      <c r="O557" s="13">
        <v>0.17222222222222219</v>
      </c>
      <c r="P557" s="13">
        <v>1</v>
      </c>
      <c r="Q557" s="13">
        <v>0.17222222222222219</v>
      </c>
      <c r="R557" s="13">
        <v>1</v>
      </c>
      <c r="S557" s="13">
        <v>5.9165186500888103</v>
      </c>
      <c r="T557" s="13">
        <f>IFERROR(VLOOKUP(B140,[1]!users_table[#All],4),"NA")</f>
        <v>8.4223826714801451</v>
      </c>
      <c r="U557" s="13" t="s">
        <v>1027</v>
      </c>
    </row>
    <row r="558" spans="1:21" x14ac:dyDescent="0.3">
      <c r="A558" s="25">
        <v>556</v>
      </c>
      <c r="B558" s="13" t="s">
        <v>2</v>
      </c>
      <c r="C558" s="13">
        <v>121</v>
      </c>
      <c r="D558" s="13" t="s">
        <v>284</v>
      </c>
      <c r="E558" s="13" t="s">
        <v>32</v>
      </c>
      <c r="F558" s="13" t="s">
        <v>37</v>
      </c>
      <c r="G558" s="13">
        <v>8.11</v>
      </c>
      <c r="H558" s="26">
        <v>44144</v>
      </c>
      <c r="I558" s="26">
        <v>44167</v>
      </c>
      <c r="J558" s="13">
        <v>7</v>
      </c>
      <c r="K558" s="13">
        <v>2003</v>
      </c>
      <c r="L558" s="13" t="s">
        <v>35</v>
      </c>
      <c r="M558" s="13">
        <v>51</v>
      </c>
      <c r="N558" s="13">
        <v>0.4</v>
      </c>
      <c r="O558" s="13">
        <v>20.399999999999999</v>
      </c>
      <c r="P558" s="13">
        <v>24</v>
      </c>
      <c r="Q558" s="13">
        <v>0.85000000000000009</v>
      </c>
      <c r="R558" s="13">
        <v>2.125</v>
      </c>
      <c r="S558" s="13">
        <v>5.9165186500888103</v>
      </c>
      <c r="T558" s="13">
        <f>IFERROR(VLOOKUP(B141,[1]!users_table[#All],4),"NA")</f>
        <v>8.4223826714801451</v>
      </c>
      <c r="U558" s="13" t="s">
        <v>65</v>
      </c>
    </row>
    <row r="559" spans="1:21" x14ac:dyDescent="0.3">
      <c r="A559" s="25">
        <v>557</v>
      </c>
      <c r="B559" s="13" t="s">
        <v>2</v>
      </c>
      <c r="C559" s="13">
        <v>121</v>
      </c>
      <c r="D559" s="13" t="s">
        <v>284</v>
      </c>
      <c r="E559" s="13" t="s">
        <v>32</v>
      </c>
      <c r="F559" s="13" t="s">
        <v>37</v>
      </c>
      <c r="G559" s="13">
        <v>8.11</v>
      </c>
      <c r="H559" s="26">
        <v>44144</v>
      </c>
      <c r="I559" s="26">
        <v>44167</v>
      </c>
      <c r="J559" s="13">
        <v>7</v>
      </c>
      <c r="K559" s="13">
        <v>2003</v>
      </c>
      <c r="L559" s="13" t="s">
        <v>35</v>
      </c>
      <c r="M559" s="13">
        <v>51</v>
      </c>
      <c r="N559" s="13">
        <v>0.4</v>
      </c>
      <c r="O559" s="13">
        <v>20.399999999999999</v>
      </c>
      <c r="P559" s="13">
        <v>24</v>
      </c>
      <c r="Q559" s="13">
        <v>0.85000000000000009</v>
      </c>
      <c r="R559" s="13">
        <v>2.125</v>
      </c>
      <c r="S559" s="13">
        <v>5.9165186500888103</v>
      </c>
      <c r="T559" s="13">
        <f>IFERROR(VLOOKUP(B141,[1]!users_table[#All],4),"NA")</f>
        <v>8.4223826714801451</v>
      </c>
      <c r="U559" s="13" t="s">
        <v>59</v>
      </c>
    </row>
    <row r="560" spans="1:21" x14ac:dyDescent="0.3">
      <c r="A560" s="25">
        <v>558</v>
      </c>
      <c r="B560" s="13" t="s">
        <v>2</v>
      </c>
      <c r="C560" s="13">
        <v>121</v>
      </c>
      <c r="D560" s="13" t="s">
        <v>284</v>
      </c>
      <c r="E560" s="13" t="s">
        <v>32</v>
      </c>
      <c r="F560" s="13" t="s">
        <v>37</v>
      </c>
      <c r="G560" s="13">
        <v>8.11</v>
      </c>
      <c r="H560" s="26">
        <v>44144</v>
      </c>
      <c r="I560" s="26">
        <v>44167</v>
      </c>
      <c r="J560" s="13">
        <v>7</v>
      </c>
      <c r="K560" s="13">
        <v>2003</v>
      </c>
      <c r="L560" s="13" t="s">
        <v>35</v>
      </c>
      <c r="M560" s="13">
        <v>51</v>
      </c>
      <c r="N560" s="13">
        <v>0.4</v>
      </c>
      <c r="O560" s="13">
        <v>20.399999999999999</v>
      </c>
      <c r="P560" s="13">
        <v>24</v>
      </c>
      <c r="Q560" s="13">
        <v>0.85000000000000009</v>
      </c>
      <c r="R560" s="13">
        <v>2.125</v>
      </c>
      <c r="S560" s="13">
        <v>5.9165186500888103</v>
      </c>
      <c r="T560" s="13">
        <f>IFERROR(VLOOKUP(B141,[1]!users_table[#All],4),"NA")</f>
        <v>8.4223826714801451</v>
      </c>
      <c r="U560" s="13" t="s">
        <v>83</v>
      </c>
    </row>
    <row r="561" spans="1:21" x14ac:dyDescent="0.3">
      <c r="A561" s="25">
        <v>559</v>
      </c>
      <c r="B561" s="13" t="s">
        <v>2</v>
      </c>
      <c r="C561" s="13">
        <v>121</v>
      </c>
      <c r="D561" s="13" t="s">
        <v>284</v>
      </c>
      <c r="E561" s="13" t="s">
        <v>32</v>
      </c>
      <c r="F561" s="13" t="s">
        <v>37</v>
      </c>
      <c r="G561" s="13">
        <v>8.11</v>
      </c>
      <c r="H561" s="26">
        <v>44144</v>
      </c>
      <c r="I561" s="26">
        <v>44167</v>
      </c>
      <c r="J561" s="13">
        <v>7</v>
      </c>
      <c r="K561" s="13">
        <v>2003</v>
      </c>
      <c r="L561" s="13" t="s">
        <v>35</v>
      </c>
      <c r="M561" s="13">
        <v>51</v>
      </c>
      <c r="N561" s="13">
        <v>0.4</v>
      </c>
      <c r="O561" s="13">
        <v>20.399999999999999</v>
      </c>
      <c r="P561" s="13">
        <v>24</v>
      </c>
      <c r="Q561" s="13">
        <v>0.85000000000000009</v>
      </c>
      <c r="R561" s="13">
        <v>2.125</v>
      </c>
      <c r="S561" s="13">
        <v>5.9165186500888103</v>
      </c>
      <c r="T561" s="13">
        <f>IFERROR(VLOOKUP(B141,[1]!users_table[#All],4),"NA")</f>
        <v>8.4223826714801451</v>
      </c>
      <c r="U561" s="13" t="s">
        <v>66</v>
      </c>
    </row>
    <row r="562" spans="1:21" x14ac:dyDescent="0.3">
      <c r="A562" s="25">
        <v>560</v>
      </c>
      <c r="B562" s="13" t="s">
        <v>2</v>
      </c>
      <c r="C562" s="13">
        <v>121</v>
      </c>
      <c r="D562" s="13" t="s">
        <v>284</v>
      </c>
      <c r="E562" s="13" t="s">
        <v>32</v>
      </c>
      <c r="F562" s="13" t="s">
        <v>37</v>
      </c>
      <c r="G562" s="13">
        <v>8.11</v>
      </c>
      <c r="H562" s="26">
        <v>44144</v>
      </c>
      <c r="I562" s="26">
        <v>44167</v>
      </c>
      <c r="J562" s="13">
        <v>7</v>
      </c>
      <c r="K562" s="13">
        <v>2003</v>
      </c>
      <c r="L562" s="13" t="s">
        <v>35</v>
      </c>
      <c r="M562" s="13">
        <v>51</v>
      </c>
      <c r="N562" s="13">
        <v>0.4</v>
      </c>
      <c r="O562" s="13">
        <v>20.399999999999999</v>
      </c>
      <c r="P562" s="13">
        <v>24</v>
      </c>
      <c r="Q562" s="13">
        <v>0.85000000000000009</v>
      </c>
      <c r="R562" s="13">
        <v>2.125</v>
      </c>
      <c r="S562" s="13">
        <v>5.9165186500888103</v>
      </c>
      <c r="T562" s="13">
        <f>IFERROR(VLOOKUP(B141,[1]!users_table[#All],4),"NA")</f>
        <v>8.4223826714801451</v>
      </c>
      <c r="U562" s="13" t="s">
        <v>60</v>
      </c>
    </row>
    <row r="563" spans="1:21" x14ac:dyDescent="0.3">
      <c r="A563" s="25">
        <v>561</v>
      </c>
      <c r="B563" s="13" t="s">
        <v>2</v>
      </c>
      <c r="C563" s="13">
        <v>121</v>
      </c>
      <c r="D563" s="13" t="s">
        <v>284</v>
      </c>
      <c r="E563" s="13" t="s">
        <v>32</v>
      </c>
      <c r="F563" s="13" t="s">
        <v>37</v>
      </c>
      <c r="G563" s="13">
        <v>8.11</v>
      </c>
      <c r="H563" s="26">
        <v>44144</v>
      </c>
      <c r="I563" s="26">
        <v>44167</v>
      </c>
      <c r="J563" s="13">
        <v>7</v>
      </c>
      <c r="K563" s="13">
        <v>2003</v>
      </c>
      <c r="L563" s="13" t="s">
        <v>35</v>
      </c>
      <c r="M563" s="13">
        <v>51</v>
      </c>
      <c r="N563" s="13">
        <v>0.4</v>
      </c>
      <c r="O563" s="13">
        <v>20.399999999999999</v>
      </c>
      <c r="P563" s="13">
        <v>24</v>
      </c>
      <c r="Q563" s="13">
        <v>0.85000000000000009</v>
      </c>
      <c r="R563" s="13">
        <v>2.125</v>
      </c>
      <c r="S563" s="13">
        <v>5.9165186500888103</v>
      </c>
      <c r="T563" s="13">
        <f>IFERROR(VLOOKUP(B141,[1]!users_table[#All],4),"NA")</f>
        <v>8.4223826714801451</v>
      </c>
      <c r="U563" s="13" t="s">
        <v>1024</v>
      </c>
    </row>
    <row r="564" spans="1:21" x14ac:dyDescent="0.3">
      <c r="A564" s="25">
        <v>562</v>
      </c>
      <c r="B564" s="13" t="s">
        <v>2</v>
      </c>
      <c r="C564" s="13">
        <v>121</v>
      </c>
      <c r="D564" s="13" t="s">
        <v>284</v>
      </c>
      <c r="E564" s="13" t="s">
        <v>32</v>
      </c>
      <c r="F564" s="13" t="s">
        <v>37</v>
      </c>
      <c r="G564" s="13">
        <v>8.11</v>
      </c>
      <c r="H564" s="26">
        <v>44144</v>
      </c>
      <c r="I564" s="26">
        <v>44167</v>
      </c>
      <c r="J564" s="13">
        <v>7</v>
      </c>
      <c r="K564" s="13">
        <v>2003</v>
      </c>
      <c r="L564" s="13" t="s">
        <v>35</v>
      </c>
      <c r="M564" s="13">
        <v>51</v>
      </c>
      <c r="N564" s="13">
        <v>0.4</v>
      </c>
      <c r="O564" s="13">
        <v>20.399999999999999</v>
      </c>
      <c r="P564" s="13">
        <v>24</v>
      </c>
      <c r="Q564" s="13">
        <v>0.85000000000000009</v>
      </c>
      <c r="R564" s="13">
        <v>2.125</v>
      </c>
      <c r="S564" s="13">
        <v>5.9165186500888103</v>
      </c>
      <c r="T564" s="13">
        <f>IFERROR(VLOOKUP(B141,[1]!users_table[#All],4),"NA")</f>
        <v>8.4223826714801451</v>
      </c>
      <c r="U564" s="13" t="s">
        <v>68</v>
      </c>
    </row>
    <row r="565" spans="1:21" x14ac:dyDescent="0.3">
      <c r="A565" s="25">
        <v>563</v>
      </c>
      <c r="B565" s="13" t="s">
        <v>2</v>
      </c>
      <c r="C565" s="13">
        <v>1281</v>
      </c>
      <c r="D565" s="13" t="s">
        <v>285</v>
      </c>
      <c r="E565" s="13" t="s">
        <v>32</v>
      </c>
      <c r="F565" s="13" t="s">
        <v>42</v>
      </c>
      <c r="G565" s="13">
        <v>7.73</v>
      </c>
      <c r="H565" s="26">
        <v>43497</v>
      </c>
      <c r="I565" s="26">
        <v>43512</v>
      </c>
      <c r="J565" s="13">
        <v>3</v>
      </c>
      <c r="K565" s="13">
        <v>2000</v>
      </c>
      <c r="L565" s="13" t="s">
        <v>35</v>
      </c>
      <c r="M565" s="13">
        <v>19</v>
      </c>
      <c r="N565" s="13">
        <v>0.4</v>
      </c>
      <c r="O565" s="13">
        <v>7.6000000000000014</v>
      </c>
      <c r="P565" s="13">
        <v>16</v>
      </c>
      <c r="Q565" s="13">
        <v>0.47499999999999998</v>
      </c>
      <c r="R565" s="13">
        <v>1.1875</v>
      </c>
      <c r="S565" s="13">
        <v>5.9165186500888103</v>
      </c>
      <c r="T565" s="13">
        <f>IFERROR(VLOOKUP(B142,[1]!users_table[#All],4),"NA")</f>
        <v>8.4223826714801451</v>
      </c>
      <c r="U565" s="13" t="s">
        <v>1020</v>
      </c>
    </row>
    <row r="566" spans="1:21" x14ac:dyDescent="0.3">
      <c r="A566" s="25">
        <v>564</v>
      </c>
      <c r="B566" s="13" t="s">
        <v>2</v>
      </c>
      <c r="C566" s="13">
        <v>1281</v>
      </c>
      <c r="D566" s="13" t="s">
        <v>285</v>
      </c>
      <c r="E566" s="13" t="s">
        <v>32</v>
      </c>
      <c r="F566" s="13" t="s">
        <v>42</v>
      </c>
      <c r="G566" s="13">
        <v>7.73</v>
      </c>
      <c r="H566" s="26">
        <v>43497</v>
      </c>
      <c r="I566" s="26">
        <v>43512</v>
      </c>
      <c r="J566" s="13">
        <v>3</v>
      </c>
      <c r="K566" s="13">
        <v>2000</v>
      </c>
      <c r="L566" s="13" t="s">
        <v>35</v>
      </c>
      <c r="M566" s="13">
        <v>19</v>
      </c>
      <c r="N566" s="13">
        <v>0.4</v>
      </c>
      <c r="O566" s="13">
        <v>7.6000000000000014</v>
      </c>
      <c r="P566" s="13">
        <v>16</v>
      </c>
      <c r="Q566" s="13">
        <v>0.47499999999999998</v>
      </c>
      <c r="R566" s="13">
        <v>1.1875</v>
      </c>
      <c r="S566" s="13">
        <v>5.9165186500888103</v>
      </c>
      <c r="T566" s="13">
        <f>IFERROR(VLOOKUP(B142,[1]!users_table[#All],4),"NA")</f>
        <v>8.4223826714801451</v>
      </c>
      <c r="U566" s="13" t="s">
        <v>61</v>
      </c>
    </row>
    <row r="567" spans="1:21" x14ac:dyDescent="0.3">
      <c r="A567" s="25">
        <v>565</v>
      </c>
      <c r="B567" s="13" t="s">
        <v>2</v>
      </c>
      <c r="C567" s="13">
        <v>1281</v>
      </c>
      <c r="D567" s="13" t="s">
        <v>285</v>
      </c>
      <c r="E567" s="13" t="s">
        <v>32</v>
      </c>
      <c r="F567" s="13" t="s">
        <v>42</v>
      </c>
      <c r="G567" s="13">
        <v>7.73</v>
      </c>
      <c r="H567" s="26">
        <v>43497</v>
      </c>
      <c r="I567" s="26">
        <v>43512</v>
      </c>
      <c r="J567" s="13">
        <v>3</v>
      </c>
      <c r="K567" s="13">
        <v>2000</v>
      </c>
      <c r="L567" s="13" t="s">
        <v>35</v>
      </c>
      <c r="M567" s="13">
        <v>19</v>
      </c>
      <c r="N567" s="13">
        <v>0.4</v>
      </c>
      <c r="O567" s="13">
        <v>7.6000000000000014</v>
      </c>
      <c r="P567" s="13">
        <v>16</v>
      </c>
      <c r="Q567" s="13">
        <v>0.47499999999999998</v>
      </c>
      <c r="R567" s="13">
        <v>1.1875</v>
      </c>
      <c r="S567" s="13">
        <v>5.9165186500888103</v>
      </c>
      <c r="T567" s="13">
        <f>IFERROR(VLOOKUP(B142,[1]!users_table[#All],4),"NA")</f>
        <v>8.4223826714801451</v>
      </c>
      <c r="U567" s="13" t="s">
        <v>1027</v>
      </c>
    </row>
    <row r="568" spans="1:21" x14ac:dyDescent="0.3">
      <c r="A568" s="25">
        <v>566</v>
      </c>
      <c r="B568" s="13" t="s">
        <v>2</v>
      </c>
      <c r="C568" s="13">
        <v>40358</v>
      </c>
      <c r="D568" s="13" t="s">
        <v>286</v>
      </c>
      <c r="E568" s="13" t="s">
        <v>32</v>
      </c>
      <c r="F568" s="13" t="s">
        <v>37</v>
      </c>
      <c r="G568" s="13">
        <v>6.45</v>
      </c>
      <c r="H568" s="26">
        <v>44305</v>
      </c>
      <c r="I568" s="26">
        <v>44334</v>
      </c>
      <c r="J568" s="13">
        <v>3</v>
      </c>
      <c r="K568" s="13">
        <v>2020</v>
      </c>
      <c r="L568" s="13" t="s">
        <v>33</v>
      </c>
      <c r="M568" s="13">
        <v>12</v>
      </c>
      <c r="N568" s="13">
        <v>0.18333333333333329</v>
      </c>
      <c r="O568" s="13">
        <v>2.2000000000000002</v>
      </c>
      <c r="P568" s="13">
        <v>30</v>
      </c>
      <c r="Q568" s="13">
        <v>7.333333333333332E-2</v>
      </c>
      <c r="R568" s="13">
        <v>0.4</v>
      </c>
      <c r="S568" s="13">
        <v>5.9165186500888103</v>
      </c>
      <c r="T568" s="13">
        <f>IFERROR(VLOOKUP(B143,[1]!users_table[#All],4),"NA")</f>
        <v>8.4223826714801451</v>
      </c>
      <c r="U568" s="13" t="s">
        <v>64</v>
      </c>
    </row>
    <row r="569" spans="1:21" x14ac:dyDescent="0.3">
      <c r="A569" s="25">
        <v>567</v>
      </c>
      <c r="B569" s="13" t="s">
        <v>2</v>
      </c>
      <c r="C569" s="13">
        <v>40358</v>
      </c>
      <c r="D569" s="13" t="s">
        <v>286</v>
      </c>
      <c r="E569" s="13" t="s">
        <v>32</v>
      </c>
      <c r="F569" s="13" t="s">
        <v>37</v>
      </c>
      <c r="G569" s="13">
        <v>6.45</v>
      </c>
      <c r="H569" s="26">
        <v>44305</v>
      </c>
      <c r="I569" s="26">
        <v>44334</v>
      </c>
      <c r="J569" s="13">
        <v>3</v>
      </c>
      <c r="K569" s="13">
        <v>2020</v>
      </c>
      <c r="L569" s="13" t="s">
        <v>33</v>
      </c>
      <c r="M569" s="13">
        <v>12</v>
      </c>
      <c r="N569" s="13">
        <v>0.18333333333333329</v>
      </c>
      <c r="O569" s="13">
        <v>2.2000000000000002</v>
      </c>
      <c r="P569" s="13">
        <v>30</v>
      </c>
      <c r="Q569" s="13">
        <v>7.333333333333332E-2</v>
      </c>
      <c r="R569" s="13">
        <v>0.4</v>
      </c>
      <c r="S569" s="13">
        <v>5.9165186500888103</v>
      </c>
      <c r="T569" s="13">
        <f>IFERROR(VLOOKUP(B143,[1]!users_table[#All],4),"NA")</f>
        <v>8.4223826714801451</v>
      </c>
      <c r="U569" s="13" t="s">
        <v>1016</v>
      </c>
    </row>
    <row r="570" spans="1:21" x14ac:dyDescent="0.3">
      <c r="A570" s="25">
        <v>568</v>
      </c>
      <c r="B570" s="13" t="s">
        <v>2</v>
      </c>
      <c r="C570" s="13">
        <v>40358</v>
      </c>
      <c r="D570" s="13" t="s">
        <v>286</v>
      </c>
      <c r="E570" s="13" t="s">
        <v>32</v>
      </c>
      <c r="F570" s="13" t="s">
        <v>37</v>
      </c>
      <c r="G570" s="13">
        <v>6.45</v>
      </c>
      <c r="H570" s="26">
        <v>44305</v>
      </c>
      <c r="I570" s="26">
        <v>44334</v>
      </c>
      <c r="J570" s="13">
        <v>3</v>
      </c>
      <c r="K570" s="13">
        <v>2020</v>
      </c>
      <c r="L570" s="13" t="s">
        <v>33</v>
      </c>
      <c r="M570" s="13">
        <v>12</v>
      </c>
      <c r="N570" s="13">
        <v>0.18333333333333329</v>
      </c>
      <c r="O570" s="13">
        <v>2.2000000000000002</v>
      </c>
      <c r="P570" s="13">
        <v>30</v>
      </c>
      <c r="Q570" s="13">
        <v>7.333333333333332E-2</v>
      </c>
      <c r="R570" s="13">
        <v>0.4</v>
      </c>
      <c r="S570" s="13">
        <v>5.9165186500888103</v>
      </c>
      <c r="T570" s="13">
        <f>IFERROR(VLOOKUP(B143,[1]!users_table[#All],4),"NA")</f>
        <v>8.4223826714801451</v>
      </c>
      <c r="U570" s="13" t="s">
        <v>69</v>
      </c>
    </row>
    <row r="571" spans="1:21" x14ac:dyDescent="0.3">
      <c r="A571" s="25">
        <v>569</v>
      </c>
      <c r="B571" s="13" t="s">
        <v>2</v>
      </c>
      <c r="C571" s="13">
        <v>49605</v>
      </c>
      <c r="D571" s="13" t="s">
        <v>287</v>
      </c>
      <c r="E571" s="13" t="s">
        <v>50</v>
      </c>
      <c r="F571" s="13" t="s">
        <v>154</v>
      </c>
      <c r="G571" s="13">
        <v>6.54</v>
      </c>
      <c r="H571" s="26">
        <v>44776</v>
      </c>
      <c r="I571" s="26">
        <v>44787</v>
      </c>
      <c r="J571" s="13">
        <v>6</v>
      </c>
      <c r="K571" s="13">
        <v>2021</v>
      </c>
      <c r="L571" s="13" t="s">
        <v>39</v>
      </c>
      <c r="M571" s="13">
        <v>12</v>
      </c>
      <c r="N571" s="13">
        <v>8.8611111111111113E-2</v>
      </c>
      <c r="O571" s="13">
        <v>1.063333333333333</v>
      </c>
      <c r="P571" s="13">
        <v>12</v>
      </c>
      <c r="Q571" s="13">
        <v>8.8611111111111127E-2</v>
      </c>
      <c r="R571" s="13">
        <v>1</v>
      </c>
      <c r="S571" s="13">
        <v>5.9165186500888103</v>
      </c>
      <c r="T571" s="13">
        <f>IFERROR(VLOOKUP(B144,[1]!users_table[#All],4),"NA")</f>
        <v>8.4223826714801451</v>
      </c>
      <c r="U571" s="13" t="s">
        <v>1019</v>
      </c>
    </row>
    <row r="572" spans="1:21" x14ac:dyDescent="0.3">
      <c r="A572" s="25">
        <v>570</v>
      </c>
      <c r="B572" s="13" t="s">
        <v>2</v>
      </c>
      <c r="C572" s="13">
        <v>49605</v>
      </c>
      <c r="D572" s="13" t="s">
        <v>287</v>
      </c>
      <c r="E572" s="13" t="s">
        <v>50</v>
      </c>
      <c r="F572" s="13" t="s">
        <v>154</v>
      </c>
      <c r="G572" s="13">
        <v>6.54</v>
      </c>
      <c r="H572" s="26">
        <v>44776</v>
      </c>
      <c r="I572" s="26">
        <v>44787</v>
      </c>
      <c r="J572" s="13">
        <v>6</v>
      </c>
      <c r="K572" s="13">
        <v>2021</v>
      </c>
      <c r="L572" s="13" t="s">
        <v>39</v>
      </c>
      <c r="M572" s="13">
        <v>12</v>
      </c>
      <c r="N572" s="13">
        <v>8.8611111111111113E-2</v>
      </c>
      <c r="O572" s="13">
        <v>1.063333333333333</v>
      </c>
      <c r="P572" s="13">
        <v>12</v>
      </c>
      <c r="Q572" s="13">
        <v>8.8611111111111127E-2</v>
      </c>
      <c r="R572" s="13">
        <v>1</v>
      </c>
      <c r="S572" s="13">
        <v>5.9165186500888103</v>
      </c>
      <c r="T572" s="13">
        <f>IFERROR(VLOOKUP(B144,[1]!users_table[#All],4),"NA")</f>
        <v>8.4223826714801451</v>
      </c>
      <c r="U572" s="13" t="s">
        <v>64</v>
      </c>
    </row>
    <row r="573" spans="1:21" x14ac:dyDescent="0.3">
      <c r="A573" s="25">
        <v>571</v>
      </c>
      <c r="B573" s="13" t="s">
        <v>2</v>
      </c>
      <c r="C573" s="13">
        <v>49605</v>
      </c>
      <c r="D573" s="13" t="s">
        <v>287</v>
      </c>
      <c r="E573" s="13" t="s">
        <v>50</v>
      </c>
      <c r="F573" s="13" t="s">
        <v>154</v>
      </c>
      <c r="G573" s="13">
        <v>6.54</v>
      </c>
      <c r="H573" s="26">
        <v>44776</v>
      </c>
      <c r="I573" s="26">
        <v>44787</v>
      </c>
      <c r="J573" s="13">
        <v>6</v>
      </c>
      <c r="K573" s="13">
        <v>2021</v>
      </c>
      <c r="L573" s="13" t="s">
        <v>39</v>
      </c>
      <c r="M573" s="13">
        <v>12</v>
      </c>
      <c r="N573" s="13">
        <v>8.8611111111111113E-2</v>
      </c>
      <c r="O573" s="13">
        <v>1.063333333333333</v>
      </c>
      <c r="P573" s="13">
        <v>12</v>
      </c>
      <c r="Q573" s="13">
        <v>8.8611111111111127E-2</v>
      </c>
      <c r="R573" s="13">
        <v>1</v>
      </c>
      <c r="S573" s="13">
        <v>5.9165186500888103</v>
      </c>
      <c r="T573" s="13">
        <f>IFERROR(VLOOKUP(B144,[1]!users_table[#All],4),"NA")</f>
        <v>8.4223826714801451</v>
      </c>
      <c r="U573" s="13" t="s">
        <v>1011</v>
      </c>
    </row>
    <row r="574" spans="1:21" x14ac:dyDescent="0.3">
      <c r="A574" s="25">
        <v>572</v>
      </c>
      <c r="B574" s="13" t="s">
        <v>2</v>
      </c>
      <c r="C574" s="13">
        <v>49605</v>
      </c>
      <c r="D574" s="13" t="s">
        <v>287</v>
      </c>
      <c r="E574" s="13" t="s">
        <v>50</v>
      </c>
      <c r="F574" s="13" t="s">
        <v>154</v>
      </c>
      <c r="G574" s="13">
        <v>6.54</v>
      </c>
      <c r="H574" s="26">
        <v>44776</v>
      </c>
      <c r="I574" s="26">
        <v>44787</v>
      </c>
      <c r="J574" s="13">
        <v>6</v>
      </c>
      <c r="K574" s="13">
        <v>2021</v>
      </c>
      <c r="L574" s="13" t="s">
        <v>39</v>
      </c>
      <c r="M574" s="13">
        <v>12</v>
      </c>
      <c r="N574" s="13">
        <v>8.8611111111111113E-2</v>
      </c>
      <c r="O574" s="13">
        <v>1.063333333333333</v>
      </c>
      <c r="P574" s="13">
        <v>12</v>
      </c>
      <c r="Q574" s="13">
        <v>8.8611111111111127E-2</v>
      </c>
      <c r="R574" s="13">
        <v>1</v>
      </c>
      <c r="S574" s="13">
        <v>5.9165186500888103</v>
      </c>
      <c r="T574" s="13">
        <f>IFERROR(VLOOKUP(B144,[1]!users_table[#All],4),"NA")</f>
        <v>8.4223826714801451</v>
      </c>
      <c r="U574" s="13" t="s">
        <v>1049</v>
      </c>
    </row>
    <row r="575" spans="1:21" x14ac:dyDescent="0.3">
      <c r="A575" s="25">
        <v>573</v>
      </c>
      <c r="B575" s="13" t="s">
        <v>2</v>
      </c>
      <c r="C575" s="13">
        <v>49605</v>
      </c>
      <c r="D575" s="13" t="s">
        <v>287</v>
      </c>
      <c r="E575" s="13" t="s">
        <v>50</v>
      </c>
      <c r="F575" s="13" t="s">
        <v>154</v>
      </c>
      <c r="G575" s="13">
        <v>6.54</v>
      </c>
      <c r="H575" s="26">
        <v>44776</v>
      </c>
      <c r="I575" s="26">
        <v>44787</v>
      </c>
      <c r="J575" s="13">
        <v>6</v>
      </c>
      <c r="K575" s="13">
        <v>2021</v>
      </c>
      <c r="L575" s="13" t="s">
        <v>39</v>
      </c>
      <c r="M575" s="13">
        <v>12</v>
      </c>
      <c r="N575" s="13">
        <v>8.8611111111111113E-2</v>
      </c>
      <c r="O575" s="13">
        <v>1.063333333333333</v>
      </c>
      <c r="P575" s="13">
        <v>12</v>
      </c>
      <c r="Q575" s="13">
        <v>8.8611111111111127E-2</v>
      </c>
      <c r="R575" s="13">
        <v>1</v>
      </c>
      <c r="S575" s="13">
        <v>5.9165186500888103</v>
      </c>
      <c r="T575" s="13">
        <f>IFERROR(VLOOKUP(B144,[1]!users_table[#All],4),"NA")</f>
        <v>8.4223826714801451</v>
      </c>
      <c r="U575" s="13" t="s">
        <v>1015</v>
      </c>
    </row>
    <row r="576" spans="1:21" x14ac:dyDescent="0.3">
      <c r="A576" s="25">
        <v>574</v>
      </c>
      <c r="B576" s="13" t="s">
        <v>2</v>
      </c>
      <c r="C576" s="13">
        <v>49869</v>
      </c>
      <c r="D576" s="13" t="s">
        <v>288</v>
      </c>
      <c r="E576" s="13" t="s">
        <v>28</v>
      </c>
      <c r="F576" s="13" t="s">
        <v>154</v>
      </c>
      <c r="G576" s="13">
        <v>6.44</v>
      </c>
      <c r="H576" s="26">
        <v>44787</v>
      </c>
      <c r="I576" s="26">
        <v>44787</v>
      </c>
      <c r="J576" s="13">
        <v>6</v>
      </c>
      <c r="K576" s="13">
        <v>2021</v>
      </c>
      <c r="L576" s="13" t="s">
        <v>35</v>
      </c>
      <c r="M576" s="13">
        <v>1</v>
      </c>
      <c r="N576" s="13">
        <v>8.611111111111111E-2</v>
      </c>
      <c r="O576" s="13">
        <v>8.611111111111111E-2</v>
      </c>
      <c r="P576" s="13">
        <v>1</v>
      </c>
      <c r="Q576" s="13">
        <v>8.611111111111111E-2</v>
      </c>
      <c r="R576" s="13">
        <v>1</v>
      </c>
      <c r="S576" s="13">
        <v>5.9165186500888103</v>
      </c>
      <c r="T576" s="7">
        <f>IFERROR(VLOOKUP(B145,[1]!users_table[#All],4),"NA")</f>
        <v>8.4223826714801451</v>
      </c>
      <c r="U576" s="13" t="s">
        <v>1019</v>
      </c>
    </row>
    <row r="577" spans="1:21" x14ac:dyDescent="0.3">
      <c r="A577" s="25">
        <v>575</v>
      </c>
      <c r="B577" s="13" t="s">
        <v>2</v>
      </c>
      <c r="C577" s="13">
        <v>49869</v>
      </c>
      <c r="D577" s="13" t="s">
        <v>288</v>
      </c>
      <c r="E577" s="13" t="s">
        <v>28</v>
      </c>
      <c r="F577" s="13" t="s">
        <v>154</v>
      </c>
      <c r="G577" s="13">
        <v>6.44</v>
      </c>
      <c r="H577" s="26">
        <v>44787</v>
      </c>
      <c r="I577" s="26">
        <v>44787</v>
      </c>
      <c r="J577" s="13">
        <v>6</v>
      </c>
      <c r="K577" s="13">
        <v>2021</v>
      </c>
      <c r="L577" s="13" t="s">
        <v>35</v>
      </c>
      <c r="M577" s="13">
        <v>1</v>
      </c>
      <c r="N577" s="13">
        <v>8.611111111111111E-2</v>
      </c>
      <c r="O577" s="13">
        <v>8.611111111111111E-2</v>
      </c>
      <c r="P577" s="13">
        <v>1</v>
      </c>
      <c r="Q577" s="13">
        <v>8.611111111111111E-2</v>
      </c>
      <c r="R577" s="13">
        <v>1</v>
      </c>
      <c r="S577" s="13">
        <v>5.9165186500888103</v>
      </c>
      <c r="T577" s="13">
        <f>IFERROR(VLOOKUP(B145,[1]!users_table[#All],4),"NA")</f>
        <v>8.4223826714801451</v>
      </c>
      <c r="U577" s="13" t="s">
        <v>64</v>
      </c>
    </row>
    <row r="578" spans="1:21" x14ac:dyDescent="0.3">
      <c r="A578" s="25">
        <v>576</v>
      </c>
      <c r="B578" s="13" t="s">
        <v>2</v>
      </c>
      <c r="C578" s="13">
        <v>49869</v>
      </c>
      <c r="D578" s="13" t="s">
        <v>288</v>
      </c>
      <c r="E578" s="13" t="s">
        <v>28</v>
      </c>
      <c r="F578" s="13" t="s">
        <v>154</v>
      </c>
      <c r="G578" s="13">
        <v>6.44</v>
      </c>
      <c r="H578" s="26">
        <v>44787</v>
      </c>
      <c r="I578" s="26">
        <v>44787</v>
      </c>
      <c r="J578" s="13">
        <v>6</v>
      </c>
      <c r="K578" s="13">
        <v>2021</v>
      </c>
      <c r="L578" s="13" t="s">
        <v>35</v>
      </c>
      <c r="M578" s="13">
        <v>1</v>
      </c>
      <c r="N578" s="13">
        <v>8.611111111111111E-2</v>
      </c>
      <c r="O578" s="13">
        <v>8.611111111111111E-2</v>
      </c>
      <c r="P578" s="13">
        <v>1</v>
      </c>
      <c r="Q578" s="13">
        <v>8.611111111111111E-2</v>
      </c>
      <c r="R578" s="13">
        <v>1</v>
      </c>
      <c r="S578" s="13">
        <v>5.9165186500888103</v>
      </c>
      <c r="T578" s="13">
        <f>IFERROR(VLOOKUP(B145,[1]!users_table[#All],4),"NA")</f>
        <v>8.4223826714801451</v>
      </c>
      <c r="U578" s="13" t="s">
        <v>1011</v>
      </c>
    </row>
    <row r="579" spans="1:21" x14ac:dyDescent="0.3">
      <c r="A579" s="25">
        <v>577</v>
      </c>
      <c r="B579" s="13" t="s">
        <v>2</v>
      </c>
      <c r="C579" s="13">
        <v>49869</v>
      </c>
      <c r="D579" s="13" t="s">
        <v>288</v>
      </c>
      <c r="E579" s="13" t="s">
        <v>28</v>
      </c>
      <c r="F579" s="13" t="s">
        <v>154</v>
      </c>
      <c r="G579" s="13">
        <v>6.44</v>
      </c>
      <c r="H579" s="26">
        <v>44787</v>
      </c>
      <c r="I579" s="26">
        <v>44787</v>
      </c>
      <c r="J579" s="13">
        <v>6</v>
      </c>
      <c r="K579" s="13">
        <v>2021</v>
      </c>
      <c r="L579" s="13" t="s">
        <v>35</v>
      </c>
      <c r="M579" s="13">
        <v>1</v>
      </c>
      <c r="N579" s="13">
        <v>8.611111111111111E-2</v>
      </c>
      <c r="O579" s="13">
        <v>8.611111111111111E-2</v>
      </c>
      <c r="P579" s="13">
        <v>1</v>
      </c>
      <c r="Q579" s="13">
        <v>8.611111111111111E-2</v>
      </c>
      <c r="R579" s="13">
        <v>1</v>
      </c>
      <c r="S579" s="13">
        <v>5.9165186500888103</v>
      </c>
      <c r="T579" s="13">
        <f>IFERROR(VLOOKUP(B145,[1]!users_table[#All],4),"NA")</f>
        <v>8.4223826714801451</v>
      </c>
      <c r="U579" s="13" t="s">
        <v>1049</v>
      </c>
    </row>
    <row r="580" spans="1:21" x14ac:dyDescent="0.3">
      <c r="A580" s="25">
        <v>578</v>
      </c>
      <c r="B580" s="13" t="s">
        <v>2</v>
      </c>
      <c r="C580" s="13">
        <v>49869</v>
      </c>
      <c r="D580" s="13" t="s">
        <v>288</v>
      </c>
      <c r="E580" s="13" t="s">
        <v>28</v>
      </c>
      <c r="F580" s="13" t="s">
        <v>154</v>
      </c>
      <c r="G580" s="13">
        <v>6.44</v>
      </c>
      <c r="H580" s="26">
        <v>44787</v>
      </c>
      <c r="I580" s="26">
        <v>44787</v>
      </c>
      <c r="J580" s="13">
        <v>6</v>
      </c>
      <c r="K580" s="13">
        <v>2021</v>
      </c>
      <c r="L580" s="13" t="s">
        <v>35</v>
      </c>
      <c r="M580" s="13">
        <v>1</v>
      </c>
      <c r="N580" s="13">
        <v>8.611111111111111E-2</v>
      </c>
      <c r="O580" s="13">
        <v>8.611111111111111E-2</v>
      </c>
      <c r="P580" s="13">
        <v>1</v>
      </c>
      <c r="Q580" s="13">
        <v>8.611111111111111E-2</v>
      </c>
      <c r="R580" s="13">
        <v>1</v>
      </c>
      <c r="S580" s="13">
        <v>5.9165186500888103</v>
      </c>
      <c r="T580" s="13">
        <f>IFERROR(VLOOKUP(B145,[1]!users_table[#All],4),"NA")</f>
        <v>8.4223826714801451</v>
      </c>
      <c r="U580" s="13" t="s">
        <v>1015</v>
      </c>
    </row>
    <row r="581" spans="1:21" x14ac:dyDescent="0.3">
      <c r="A581" s="25">
        <v>579</v>
      </c>
      <c r="B581" s="13" t="s">
        <v>2</v>
      </c>
      <c r="C581" s="13">
        <v>41710</v>
      </c>
      <c r="D581" s="13" t="s">
        <v>289</v>
      </c>
      <c r="E581" s="13" t="s">
        <v>32</v>
      </c>
      <c r="F581" s="13" t="s">
        <v>152</v>
      </c>
      <c r="G581" s="13">
        <v>7.24</v>
      </c>
      <c r="H581" s="26">
        <v>44710</v>
      </c>
      <c r="I581" s="26">
        <v>44717</v>
      </c>
      <c r="J581" s="13">
        <v>6</v>
      </c>
      <c r="K581" s="13">
        <v>2021</v>
      </c>
      <c r="L581" s="13" t="s">
        <v>39</v>
      </c>
      <c r="M581" s="13">
        <v>13</v>
      </c>
      <c r="N581" s="13">
        <v>0.4</v>
      </c>
      <c r="O581" s="13">
        <v>5.2</v>
      </c>
      <c r="P581" s="13">
        <v>8</v>
      </c>
      <c r="Q581" s="13">
        <v>0.65</v>
      </c>
      <c r="R581" s="13">
        <v>1.625</v>
      </c>
      <c r="S581" s="13">
        <v>5.9165186500888103</v>
      </c>
      <c r="T581" s="13">
        <f>IFERROR(VLOOKUP(B146,[1]!users_table[#All],4),"NA")</f>
        <v>8.4223826714801451</v>
      </c>
      <c r="U581" s="13" t="s">
        <v>65</v>
      </c>
    </row>
    <row r="582" spans="1:21" x14ac:dyDescent="0.3">
      <c r="A582" s="25">
        <v>580</v>
      </c>
      <c r="B582" s="13" t="s">
        <v>2</v>
      </c>
      <c r="C582" s="13">
        <v>41710</v>
      </c>
      <c r="D582" s="13" t="s">
        <v>289</v>
      </c>
      <c r="E582" s="13" t="s">
        <v>32</v>
      </c>
      <c r="F582" s="13" t="s">
        <v>152</v>
      </c>
      <c r="G582" s="13">
        <v>7.24</v>
      </c>
      <c r="H582" s="26">
        <v>44710</v>
      </c>
      <c r="I582" s="26">
        <v>44717</v>
      </c>
      <c r="J582" s="13">
        <v>6</v>
      </c>
      <c r="K582" s="13">
        <v>2021</v>
      </c>
      <c r="L582" s="13" t="s">
        <v>39</v>
      </c>
      <c r="M582" s="13">
        <v>13</v>
      </c>
      <c r="N582" s="13">
        <v>0.4</v>
      </c>
      <c r="O582" s="13">
        <v>5.2</v>
      </c>
      <c r="P582" s="13">
        <v>8</v>
      </c>
      <c r="Q582" s="13">
        <v>0.65</v>
      </c>
      <c r="R582" s="13">
        <v>1.625</v>
      </c>
      <c r="S582" s="13">
        <v>5.9165186500888103</v>
      </c>
      <c r="T582" s="7">
        <f>IFERROR(VLOOKUP(B146,[1]!users_table[#All],4),"NA")</f>
        <v>8.4223826714801451</v>
      </c>
      <c r="U582" s="13" t="s">
        <v>60</v>
      </c>
    </row>
    <row r="583" spans="1:21" x14ac:dyDescent="0.3">
      <c r="A583" s="25">
        <v>581</v>
      </c>
      <c r="B583" s="13" t="s">
        <v>2</v>
      </c>
      <c r="C583" s="13">
        <v>41710</v>
      </c>
      <c r="D583" s="13" t="s">
        <v>289</v>
      </c>
      <c r="E583" s="13" t="s">
        <v>32</v>
      </c>
      <c r="F583" s="13" t="s">
        <v>152</v>
      </c>
      <c r="G583" s="13">
        <v>7.24</v>
      </c>
      <c r="H583" s="26">
        <v>44710</v>
      </c>
      <c r="I583" s="26">
        <v>44717</v>
      </c>
      <c r="J583" s="13">
        <v>6</v>
      </c>
      <c r="K583" s="13">
        <v>2021</v>
      </c>
      <c r="L583" s="13" t="s">
        <v>39</v>
      </c>
      <c r="M583" s="13">
        <v>13</v>
      </c>
      <c r="N583" s="13">
        <v>0.4</v>
      </c>
      <c r="O583" s="13">
        <v>5.2</v>
      </c>
      <c r="P583" s="13">
        <v>8</v>
      </c>
      <c r="Q583" s="13">
        <v>0.65</v>
      </c>
      <c r="R583" s="13">
        <v>1.625</v>
      </c>
      <c r="S583" s="13">
        <v>5.9165186500888103</v>
      </c>
      <c r="T583" s="7">
        <f>IFERROR(VLOOKUP(B146,[1]!users_table[#All],4),"NA")</f>
        <v>8.4223826714801451</v>
      </c>
      <c r="U583" s="13" t="s">
        <v>77</v>
      </c>
    </row>
    <row r="584" spans="1:21" x14ac:dyDescent="0.3">
      <c r="A584" s="25">
        <v>582</v>
      </c>
      <c r="B584" s="13" t="s">
        <v>2</v>
      </c>
      <c r="C584" s="13">
        <v>41710</v>
      </c>
      <c r="D584" s="13" t="s">
        <v>289</v>
      </c>
      <c r="E584" s="13" t="s">
        <v>32</v>
      </c>
      <c r="F584" s="13" t="s">
        <v>152</v>
      </c>
      <c r="G584" s="13">
        <v>7.24</v>
      </c>
      <c r="H584" s="26">
        <v>44710</v>
      </c>
      <c r="I584" s="26">
        <v>44717</v>
      </c>
      <c r="J584" s="13">
        <v>6</v>
      </c>
      <c r="K584" s="13">
        <v>2021</v>
      </c>
      <c r="L584" s="13" t="s">
        <v>39</v>
      </c>
      <c r="M584" s="13">
        <v>13</v>
      </c>
      <c r="N584" s="13">
        <v>0.4</v>
      </c>
      <c r="O584" s="13">
        <v>5.2</v>
      </c>
      <c r="P584" s="13">
        <v>8</v>
      </c>
      <c r="Q584" s="13">
        <v>0.65</v>
      </c>
      <c r="R584" s="13">
        <v>1.625</v>
      </c>
      <c r="S584" s="13">
        <v>5.9165186500888103</v>
      </c>
      <c r="T584" s="13">
        <f>IFERROR(VLOOKUP(B146,[1]!users_table[#All],4),"NA")</f>
        <v>8.4223826714801451</v>
      </c>
      <c r="U584" s="13" t="s">
        <v>67</v>
      </c>
    </row>
    <row r="585" spans="1:21" x14ac:dyDescent="0.3">
      <c r="A585" s="25">
        <v>583</v>
      </c>
      <c r="B585" s="13" t="s">
        <v>2</v>
      </c>
      <c r="C585" s="13">
        <v>41710</v>
      </c>
      <c r="D585" s="13" t="s">
        <v>289</v>
      </c>
      <c r="E585" s="13" t="s">
        <v>32</v>
      </c>
      <c r="F585" s="13" t="s">
        <v>152</v>
      </c>
      <c r="G585" s="13">
        <v>7.24</v>
      </c>
      <c r="H585" s="26">
        <v>44710</v>
      </c>
      <c r="I585" s="26">
        <v>44717</v>
      </c>
      <c r="J585" s="13">
        <v>6</v>
      </c>
      <c r="K585" s="13">
        <v>2021</v>
      </c>
      <c r="L585" s="13" t="s">
        <v>39</v>
      </c>
      <c r="M585" s="13">
        <v>13</v>
      </c>
      <c r="N585" s="13">
        <v>0.4</v>
      </c>
      <c r="O585" s="13">
        <v>5.2</v>
      </c>
      <c r="P585" s="13">
        <v>8</v>
      </c>
      <c r="Q585" s="13">
        <v>0.65</v>
      </c>
      <c r="R585" s="13">
        <v>1.625</v>
      </c>
      <c r="S585" s="13">
        <v>5.9165186500888103</v>
      </c>
      <c r="T585" s="13">
        <f>IFERROR(VLOOKUP(B146,[1]!users_table[#All],4),"NA")</f>
        <v>8.4223826714801451</v>
      </c>
      <c r="U585" s="13" t="s">
        <v>1024</v>
      </c>
    </row>
    <row r="586" spans="1:21" x14ac:dyDescent="0.3">
      <c r="A586" s="25">
        <v>584</v>
      </c>
      <c r="B586" s="13" t="s">
        <v>2</v>
      </c>
      <c r="C586" s="13">
        <v>41710</v>
      </c>
      <c r="D586" s="13" t="s">
        <v>289</v>
      </c>
      <c r="E586" s="13" t="s">
        <v>32</v>
      </c>
      <c r="F586" s="13" t="s">
        <v>152</v>
      </c>
      <c r="G586" s="13">
        <v>7.24</v>
      </c>
      <c r="H586" s="26">
        <v>44710</v>
      </c>
      <c r="I586" s="26">
        <v>44717</v>
      </c>
      <c r="J586" s="13">
        <v>6</v>
      </c>
      <c r="K586" s="13">
        <v>2021</v>
      </c>
      <c r="L586" s="13" t="s">
        <v>39</v>
      </c>
      <c r="M586" s="13">
        <v>13</v>
      </c>
      <c r="N586" s="13">
        <v>0.4</v>
      </c>
      <c r="O586" s="13">
        <v>5.2</v>
      </c>
      <c r="P586" s="13">
        <v>8</v>
      </c>
      <c r="Q586" s="13">
        <v>0.65</v>
      </c>
      <c r="R586" s="13">
        <v>1.625</v>
      </c>
      <c r="S586" s="13">
        <v>5.9165186500888103</v>
      </c>
      <c r="T586" s="13">
        <f>IFERROR(VLOOKUP(B146,[1]!users_table[#All],4),"NA")</f>
        <v>8.4223826714801451</v>
      </c>
      <c r="U586" s="13" t="s">
        <v>75</v>
      </c>
    </row>
    <row r="587" spans="1:21" x14ac:dyDescent="0.3">
      <c r="A587" s="25">
        <v>585</v>
      </c>
      <c r="B587" s="13" t="s">
        <v>4</v>
      </c>
      <c r="C587" s="13">
        <v>41710</v>
      </c>
      <c r="D587" s="13" t="s">
        <v>289</v>
      </c>
      <c r="E587" s="13" t="s">
        <v>32</v>
      </c>
      <c r="F587" s="13" t="s">
        <v>152</v>
      </c>
      <c r="G587" s="13">
        <v>7.24</v>
      </c>
      <c r="H587" s="26">
        <v>44395</v>
      </c>
      <c r="I587" s="26">
        <v>44465</v>
      </c>
      <c r="J587" s="13">
        <v>8</v>
      </c>
      <c r="K587" s="13">
        <v>2021</v>
      </c>
      <c r="L587" s="13" t="s">
        <v>39</v>
      </c>
      <c r="M587" s="13">
        <v>13</v>
      </c>
      <c r="N587" s="13">
        <v>0.4</v>
      </c>
      <c r="O587" s="13">
        <v>5.2</v>
      </c>
      <c r="P587" s="13">
        <v>71</v>
      </c>
      <c r="Q587" s="13">
        <v>7.3239436619718309E-2</v>
      </c>
      <c r="R587" s="13">
        <v>0.18309859154929581</v>
      </c>
      <c r="S587" s="13">
        <v>8.3323353293413174</v>
      </c>
      <c r="T587" s="13">
        <f>IFERROR(VLOOKUP(B663,[1]!users_table[#All],4),"NA")</f>
        <v>8.4223826714801451</v>
      </c>
      <c r="U587" s="13" t="s">
        <v>65</v>
      </c>
    </row>
    <row r="588" spans="1:21" x14ac:dyDescent="0.3">
      <c r="A588" s="25">
        <v>586</v>
      </c>
      <c r="B588" s="13" t="s">
        <v>4</v>
      </c>
      <c r="C588" s="13">
        <v>41710</v>
      </c>
      <c r="D588" s="13" t="s">
        <v>289</v>
      </c>
      <c r="E588" s="13" t="s">
        <v>32</v>
      </c>
      <c r="F588" s="13" t="s">
        <v>152</v>
      </c>
      <c r="G588" s="13">
        <v>7.24</v>
      </c>
      <c r="H588" s="26">
        <v>44395</v>
      </c>
      <c r="I588" s="26">
        <v>44465</v>
      </c>
      <c r="J588" s="13">
        <v>8</v>
      </c>
      <c r="K588" s="13">
        <v>2021</v>
      </c>
      <c r="L588" s="13" t="s">
        <v>39</v>
      </c>
      <c r="M588" s="13">
        <v>13</v>
      </c>
      <c r="N588" s="13">
        <v>0.4</v>
      </c>
      <c r="O588" s="13">
        <v>5.2</v>
      </c>
      <c r="P588" s="13">
        <v>71</v>
      </c>
      <c r="Q588" s="13">
        <v>7.3239436619718309E-2</v>
      </c>
      <c r="R588" s="13">
        <v>0.18309859154929581</v>
      </c>
      <c r="S588" s="13">
        <v>8.3323353293413174</v>
      </c>
      <c r="T588" s="13">
        <f>IFERROR(VLOOKUP(B663,[1]!users_table[#All],4),"NA")</f>
        <v>8.4223826714801451</v>
      </c>
      <c r="U588" s="13" t="s">
        <v>60</v>
      </c>
    </row>
    <row r="589" spans="1:21" x14ac:dyDescent="0.3">
      <c r="A589" s="25">
        <v>587</v>
      </c>
      <c r="B589" s="13" t="s">
        <v>4</v>
      </c>
      <c r="C589" s="13">
        <v>41710</v>
      </c>
      <c r="D589" s="13" t="s">
        <v>289</v>
      </c>
      <c r="E589" s="13" t="s">
        <v>32</v>
      </c>
      <c r="F589" s="13" t="s">
        <v>152</v>
      </c>
      <c r="G589" s="13">
        <v>7.24</v>
      </c>
      <c r="H589" s="26">
        <v>44395</v>
      </c>
      <c r="I589" s="26">
        <v>44465</v>
      </c>
      <c r="J589" s="13">
        <v>8</v>
      </c>
      <c r="K589" s="13">
        <v>2021</v>
      </c>
      <c r="L589" s="13" t="s">
        <v>39</v>
      </c>
      <c r="M589" s="13">
        <v>13</v>
      </c>
      <c r="N589" s="13">
        <v>0.4</v>
      </c>
      <c r="O589" s="13">
        <v>5.2</v>
      </c>
      <c r="P589" s="13">
        <v>71</v>
      </c>
      <c r="Q589" s="13">
        <v>7.3239436619718309E-2</v>
      </c>
      <c r="R589" s="13">
        <v>0.18309859154929581</v>
      </c>
      <c r="S589" s="13">
        <v>8.3323353293413174</v>
      </c>
      <c r="T589" s="13">
        <f>IFERROR(VLOOKUP(B663,[1]!users_table[#All],4),"NA")</f>
        <v>8.4223826714801451</v>
      </c>
      <c r="U589" s="13" t="s">
        <v>77</v>
      </c>
    </row>
    <row r="590" spans="1:21" x14ac:dyDescent="0.3">
      <c r="A590" s="25">
        <v>588</v>
      </c>
      <c r="B590" s="13" t="s">
        <v>4</v>
      </c>
      <c r="C590" s="13">
        <v>41710</v>
      </c>
      <c r="D590" s="13" t="s">
        <v>289</v>
      </c>
      <c r="E590" s="13" t="s">
        <v>32</v>
      </c>
      <c r="F590" s="13" t="s">
        <v>152</v>
      </c>
      <c r="G590" s="13">
        <v>7.24</v>
      </c>
      <c r="H590" s="26">
        <v>44395</v>
      </c>
      <c r="I590" s="26">
        <v>44465</v>
      </c>
      <c r="J590" s="13">
        <v>8</v>
      </c>
      <c r="K590" s="13">
        <v>2021</v>
      </c>
      <c r="L590" s="13" t="s">
        <v>39</v>
      </c>
      <c r="M590" s="13">
        <v>13</v>
      </c>
      <c r="N590" s="13">
        <v>0.4</v>
      </c>
      <c r="O590" s="13">
        <v>5.2</v>
      </c>
      <c r="P590" s="13">
        <v>71</v>
      </c>
      <c r="Q590" s="13">
        <v>7.3239436619718309E-2</v>
      </c>
      <c r="R590" s="13">
        <v>0.18309859154929581</v>
      </c>
      <c r="S590" s="13">
        <v>8.3323353293413174</v>
      </c>
      <c r="T590" s="13">
        <f>IFERROR(VLOOKUP(B663,[1]!users_table[#All],4),"NA")</f>
        <v>8.4223826714801451</v>
      </c>
      <c r="U590" s="13" t="s">
        <v>67</v>
      </c>
    </row>
    <row r="591" spans="1:21" x14ac:dyDescent="0.3">
      <c r="A591" s="25">
        <v>589</v>
      </c>
      <c r="B591" s="13" t="s">
        <v>4</v>
      </c>
      <c r="C591" s="13">
        <v>41710</v>
      </c>
      <c r="D591" s="13" t="s">
        <v>289</v>
      </c>
      <c r="E591" s="13" t="s">
        <v>32</v>
      </c>
      <c r="F591" s="13" t="s">
        <v>152</v>
      </c>
      <c r="G591" s="13">
        <v>7.24</v>
      </c>
      <c r="H591" s="26">
        <v>44395</v>
      </c>
      <c r="I591" s="26">
        <v>44465</v>
      </c>
      <c r="J591" s="13">
        <v>8</v>
      </c>
      <c r="K591" s="13">
        <v>2021</v>
      </c>
      <c r="L591" s="13" t="s">
        <v>39</v>
      </c>
      <c r="M591" s="13">
        <v>13</v>
      </c>
      <c r="N591" s="13">
        <v>0.4</v>
      </c>
      <c r="O591" s="13">
        <v>5.2</v>
      </c>
      <c r="P591" s="13">
        <v>71</v>
      </c>
      <c r="Q591" s="13">
        <v>7.3239436619718309E-2</v>
      </c>
      <c r="R591" s="13">
        <v>0.18309859154929581</v>
      </c>
      <c r="S591" s="13">
        <v>8.3323353293413174</v>
      </c>
      <c r="T591" s="13">
        <f>IFERROR(VLOOKUP(B663,[1]!users_table[#All],4),"NA")</f>
        <v>8.4223826714801451</v>
      </c>
      <c r="U591" s="13" t="s">
        <v>1024</v>
      </c>
    </row>
    <row r="592" spans="1:21" x14ac:dyDescent="0.3">
      <c r="A592" s="25">
        <v>590</v>
      </c>
      <c r="B592" s="13" t="s">
        <v>4</v>
      </c>
      <c r="C592" s="13">
        <v>41710</v>
      </c>
      <c r="D592" s="13" t="s">
        <v>289</v>
      </c>
      <c r="E592" s="13" t="s">
        <v>32</v>
      </c>
      <c r="F592" s="13" t="s">
        <v>152</v>
      </c>
      <c r="G592" s="13">
        <v>7.24</v>
      </c>
      <c r="H592" s="26">
        <v>44395</v>
      </c>
      <c r="I592" s="26">
        <v>44465</v>
      </c>
      <c r="J592" s="13">
        <v>8</v>
      </c>
      <c r="K592" s="13">
        <v>2021</v>
      </c>
      <c r="L592" s="13" t="s">
        <v>39</v>
      </c>
      <c r="M592" s="13">
        <v>13</v>
      </c>
      <c r="N592" s="13">
        <v>0.4</v>
      </c>
      <c r="O592" s="13">
        <v>5.2</v>
      </c>
      <c r="P592" s="13">
        <v>71</v>
      </c>
      <c r="Q592" s="13">
        <v>7.3239436619718309E-2</v>
      </c>
      <c r="R592" s="13">
        <v>0.18309859154929581</v>
      </c>
      <c r="S592" s="13">
        <v>8.3323353293413174</v>
      </c>
      <c r="T592" s="13">
        <f>IFERROR(VLOOKUP(B663,[1]!users_table[#All],4),"NA")</f>
        <v>8.4223826714801451</v>
      </c>
      <c r="U592" s="13" t="s">
        <v>75</v>
      </c>
    </row>
    <row r="593" spans="1:21" x14ac:dyDescent="0.3">
      <c r="A593" s="25">
        <v>591</v>
      </c>
      <c r="B593" s="13" t="s">
        <v>2</v>
      </c>
      <c r="C593" s="13">
        <v>49930</v>
      </c>
      <c r="D593" s="13" t="s">
        <v>290</v>
      </c>
      <c r="E593" s="13" t="s">
        <v>32</v>
      </c>
      <c r="F593" s="13" t="s">
        <v>152</v>
      </c>
      <c r="G593" s="13">
        <v>7.44</v>
      </c>
      <c r="H593" s="26">
        <v>44728</v>
      </c>
      <c r="I593" s="26">
        <v>44730</v>
      </c>
      <c r="J593" s="13">
        <v>5</v>
      </c>
      <c r="K593" s="13">
        <v>2022</v>
      </c>
      <c r="L593" s="13" t="s">
        <v>30</v>
      </c>
      <c r="M593" s="13">
        <v>13</v>
      </c>
      <c r="N593" s="13">
        <v>0.4</v>
      </c>
      <c r="O593" s="13">
        <v>5.2</v>
      </c>
      <c r="P593" s="13">
        <v>3</v>
      </c>
      <c r="Q593" s="13">
        <v>1.7333333333333329</v>
      </c>
      <c r="R593" s="13">
        <v>4.333333333333333</v>
      </c>
      <c r="S593" s="13">
        <v>5.9165186500888103</v>
      </c>
      <c r="T593" s="7">
        <f>IFERROR(VLOOKUP(B147,[1]!users_table[#All],4),"NA")</f>
        <v>8.4223826714801451</v>
      </c>
      <c r="U593" s="13" t="s">
        <v>65</v>
      </c>
    </row>
    <row r="594" spans="1:21" x14ac:dyDescent="0.3">
      <c r="A594" s="25">
        <v>592</v>
      </c>
      <c r="B594" s="13" t="s">
        <v>2</v>
      </c>
      <c r="C594" s="13">
        <v>49930</v>
      </c>
      <c r="D594" s="13" t="s">
        <v>290</v>
      </c>
      <c r="E594" s="13" t="s">
        <v>32</v>
      </c>
      <c r="F594" s="13" t="s">
        <v>152</v>
      </c>
      <c r="G594" s="13">
        <v>7.44</v>
      </c>
      <c r="H594" s="26">
        <v>44728</v>
      </c>
      <c r="I594" s="26">
        <v>44730</v>
      </c>
      <c r="J594" s="13">
        <v>5</v>
      </c>
      <c r="K594" s="13">
        <v>2022</v>
      </c>
      <c r="L594" s="13" t="s">
        <v>30</v>
      </c>
      <c r="M594" s="13">
        <v>13</v>
      </c>
      <c r="N594" s="13">
        <v>0.4</v>
      </c>
      <c r="O594" s="13">
        <v>5.2</v>
      </c>
      <c r="P594" s="13">
        <v>3</v>
      </c>
      <c r="Q594" s="13">
        <v>1.7333333333333329</v>
      </c>
      <c r="R594" s="13">
        <v>4.333333333333333</v>
      </c>
      <c r="S594" s="13">
        <v>5.9165186500888103</v>
      </c>
      <c r="T594" s="13">
        <f>IFERROR(VLOOKUP(B147,[1]!users_table[#All],4),"NA")</f>
        <v>8.4223826714801451</v>
      </c>
      <c r="U594" s="13" t="s">
        <v>60</v>
      </c>
    </row>
    <row r="595" spans="1:21" x14ac:dyDescent="0.3">
      <c r="A595" s="25">
        <v>593</v>
      </c>
      <c r="B595" s="13" t="s">
        <v>2</v>
      </c>
      <c r="C595" s="13">
        <v>49930</v>
      </c>
      <c r="D595" s="13" t="s">
        <v>290</v>
      </c>
      <c r="E595" s="13" t="s">
        <v>32</v>
      </c>
      <c r="F595" s="13" t="s">
        <v>152</v>
      </c>
      <c r="G595" s="13">
        <v>7.44</v>
      </c>
      <c r="H595" s="26">
        <v>44728</v>
      </c>
      <c r="I595" s="26">
        <v>44730</v>
      </c>
      <c r="J595" s="13">
        <v>5</v>
      </c>
      <c r="K595" s="13">
        <v>2022</v>
      </c>
      <c r="L595" s="13" t="s">
        <v>30</v>
      </c>
      <c r="M595" s="13">
        <v>13</v>
      </c>
      <c r="N595" s="13">
        <v>0.4</v>
      </c>
      <c r="O595" s="13">
        <v>5.2</v>
      </c>
      <c r="P595" s="13">
        <v>3</v>
      </c>
      <c r="Q595" s="13">
        <v>1.7333333333333329</v>
      </c>
      <c r="R595" s="13">
        <v>4.333333333333333</v>
      </c>
      <c r="S595" s="13">
        <v>5.9165186500888103</v>
      </c>
      <c r="T595" s="13">
        <f>IFERROR(VLOOKUP(B147,[1]!users_table[#All],4),"NA")</f>
        <v>8.4223826714801451</v>
      </c>
      <c r="U595" s="13" t="s">
        <v>77</v>
      </c>
    </row>
    <row r="596" spans="1:21" x14ac:dyDescent="0.3">
      <c r="A596" s="25">
        <v>594</v>
      </c>
      <c r="B596" s="13" t="s">
        <v>2</v>
      </c>
      <c r="C596" s="13">
        <v>49930</v>
      </c>
      <c r="D596" s="13" t="s">
        <v>290</v>
      </c>
      <c r="E596" s="13" t="s">
        <v>32</v>
      </c>
      <c r="F596" s="13" t="s">
        <v>152</v>
      </c>
      <c r="G596" s="13">
        <v>7.44</v>
      </c>
      <c r="H596" s="26">
        <v>44728</v>
      </c>
      <c r="I596" s="26">
        <v>44730</v>
      </c>
      <c r="J596" s="13">
        <v>5</v>
      </c>
      <c r="K596" s="13">
        <v>2022</v>
      </c>
      <c r="L596" s="13" t="s">
        <v>30</v>
      </c>
      <c r="M596" s="13">
        <v>13</v>
      </c>
      <c r="N596" s="13">
        <v>0.4</v>
      </c>
      <c r="O596" s="13">
        <v>5.2</v>
      </c>
      <c r="P596" s="13">
        <v>3</v>
      </c>
      <c r="Q596" s="13">
        <v>1.7333333333333329</v>
      </c>
      <c r="R596" s="13">
        <v>4.333333333333333</v>
      </c>
      <c r="S596" s="13">
        <v>5.9165186500888103</v>
      </c>
      <c r="T596" s="13">
        <f>IFERROR(VLOOKUP(B147,[1]!users_table[#All],4),"NA")</f>
        <v>8.4223826714801451</v>
      </c>
      <c r="U596" s="13" t="s">
        <v>67</v>
      </c>
    </row>
    <row r="597" spans="1:21" x14ac:dyDescent="0.3">
      <c r="A597" s="25">
        <v>595</v>
      </c>
      <c r="B597" s="13" t="s">
        <v>2</v>
      </c>
      <c r="C597" s="13">
        <v>49930</v>
      </c>
      <c r="D597" s="13" t="s">
        <v>290</v>
      </c>
      <c r="E597" s="13" t="s">
        <v>32</v>
      </c>
      <c r="F597" s="13" t="s">
        <v>152</v>
      </c>
      <c r="G597" s="13">
        <v>7.44</v>
      </c>
      <c r="H597" s="26">
        <v>44728</v>
      </c>
      <c r="I597" s="26">
        <v>44730</v>
      </c>
      <c r="J597" s="13">
        <v>5</v>
      </c>
      <c r="K597" s="13">
        <v>2022</v>
      </c>
      <c r="L597" s="13" t="s">
        <v>30</v>
      </c>
      <c r="M597" s="13">
        <v>13</v>
      </c>
      <c r="N597" s="13">
        <v>0.4</v>
      </c>
      <c r="O597" s="13">
        <v>5.2</v>
      </c>
      <c r="P597" s="13">
        <v>3</v>
      </c>
      <c r="Q597" s="13">
        <v>1.7333333333333329</v>
      </c>
      <c r="R597" s="13">
        <v>4.333333333333333</v>
      </c>
      <c r="S597" s="13">
        <v>5.9165186500888103</v>
      </c>
      <c r="T597" s="13">
        <f>IFERROR(VLOOKUP(B147,[1]!users_table[#All],4),"NA")</f>
        <v>8.4223826714801451</v>
      </c>
      <c r="U597" s="13" t="s">
        <v>1024</v>
      </c>
    </row>
    <row r="598" spans="1:21" x14ac:dyDescent="0.3">
      <c r="A598" s="25">
        <v>596</v>
      </c>
      <c r="B598" s="13" t="s">
        <v>2</v>
      </c>
      <c r="C598" s="13">
        <v>49930</v>
      </c>
      <c r="D598" s="13" t="s">
        <v>290</v>
      </c>
      <c r="E598" s="13" t="s">
        <v>32</v>
      </c>
      <c r="F598" s="13" t="s">
        <v>152</v>
      </c>
      <c r="G598" s="13">
        <v>7.44</v>
      </c>
      <c r="H598" s="26">
        <v>44728</v>
      </c>
      <c r="I598" s="26">
        <v>44730</v>
      </c>
      <c r="J598" s="13">
        <v>5</v>
      </c>
      <c r="K598" s="13">
        <v>2022</v>
      </c>
      <c r="L598" s="13" t="s">
        <v>30</v>
      </c>
      <c r="M598" s="13">
        <v>13</v>
      </c>
      <c r="N598" s="13">
        <v>0.4</v>
      </c>
      <c r="O598" s="13">
        <v>5.2</v>
      </c>
      <c r="P598" s="13">
        <v>3</v>
      </c>
      <c r="Q598" s="13">
        <v>1.7333333333333329</v>
      </c>
      <c r="R598" s="13">
        <v>4.333333333333333</v>
      </c>
      <c r="S598" s="13">
        <v>5.9165186500888103</v>
      </c>
      <c r="T598" s="13">
        <f>IFERROR(VLOOKUP(B147,[1]!users_table[#All],4),"NA")</f>
        <v>8.4223826714801451</v>
      </c>
      <c r="U598" s="13" t="s">
        <v>75</v>
      </c>
    </row>
    <row r="599" spans="1:21" x14ac:dyDescent="0.3">
      <c r="A599" s="25">
        <v>597</v>
      </c>
      <c r="B599" s="13" t="s">
        <v>4</v>
      </c>
      <c r="C599" s="13">
        <v>49930</v>
      </c>
      <c r="D599" s="13" t="s">
        <v>290</v>
      </c>
      <c r="E599" s="13" t="s">
        <v>32</v>
      </c>
      <c r="F599" s="13" t="s">
        <v>152</v>
      </c>
      <c r="G599" s="13">
        <v>7.44</v>
      </c>
      <c r="H599" s="26">
        <v>44573</v>
      </c>
      <c r="I599" s="26">
        <v>44653</v>
      </c>
      <c r="J599" s="13">
        <v>8</v>
      </c>
      <c r="K599" s="13">
        <v>2022</v>
      </c>
      <c r="L599" s="13" t="s">
        <v>30</v>
      </c>
      <c r="M599" s="13">
        <v>13</v>
      </c>
      <c r="N599" s="13">
        <v>0.4</v>
      </c>
      <c r="O599" s="13">
        <v>5.2</v>
      </c>
      <c r="P599" s="13">
        <v>81</v>
      </c>
      <c r="Q599" s="13">
        <v>6.4197530864197536E-2</v>
      </c>
      <c r="R599" s="13">
        <v>0.16049382716049379</v>
      </c>
      <c r="S599" s="13">
        <v>8.3323353293413174</v>
      </c>
      <c r="T599" s="13">
        <f>IFERROR(VLOOKUP(B664,[1]!users_table[#All],4),"NA")</f>
        <v>8.4223826714801451</v>
      </c>
      <c r="U599" s="13" t="s">
        <v>65</v>
      </c>
    </row>
    <row r="600" spans="1:21" x14ac:dyDescent="0.3">
      <c r="A600" s="25">
        <v>598</v>
      </c>
      <c r="B600" s="13" t="s">
        <v>4</v>
      </c>
      <c r="C600" s="13">
        <v>49930</v>
      </c>
      <c r="D600" s="13" t="s">
        <v>290</v>
      </c>
      <c r="E600" s="13" t="s">
        <v>32</v>
      </c>
      <c r="F600" s="13" t="s">
        <v>152</v>
      </c>
      <c r="G600" s="13">
        <v>7.44</v>
      </c>
      <c r="H600" s="26">
        <v>44573</v>
      </c>
      <c r="I600" s="26">
        <v>44653</v>
      </c>
      <c r="J600" s="13">
        <v>8</v>
      </c>
      <c r="K600" s="13">
        <v>2022</v>
      </c>
      <c r="L600" s="13" t="s">
        <v>30</v>
      </c>
      <c r="M600" s="13">
        <v>13</v>
      </c>
      <c r="N600" s="13">
        <v>0.4</v>
      </c>
      <c r="O600" s="13">
        <v>5.2</v>
      </c>
      <c r="P600" s="13">
        <v>81</v>
      </c>
      <c r="Q600" s="13">
        <v>6.4197530864197536E-2</v>
      </c>
      <c r="R600" s="13">
        <v>0.16049382716049379</v>
      </c>
      <c r="S600" s="13">
        <v>8.3323353293413174</v>
      </c>
      <c r="T600" s="13">
        <f>IFERROR(VLOOKUP(B664,[1]!users_table[#All],4),"NA")</f>
        <v>8.4223826714801451</v>
      </c>
      <c r="U600" s="13" t="s">
        <v>60</v>
      </c>
    </row>
    <row r="601" spans="1:21" x14ac:dyDescent="0.3">
      <c r="A601" s="25">
        <v>599</v>
      </c>
      <c r="B601" s="13" t="s">
        <v>4</v>
      </c>
      <c r="C601" s="13">
        <v>49930</v>
      </c>
      <c r="D601" s="13" t="s">
        <v>290</v>
      </c>
      <c r="E601" s="13" t="s">
        <v>32</v>
      </c>
      <c r="F601" s="13" t="s">
        <v>152</v>
      </c>
      <c r="G601" s="13">
        <v>7.44</v>
      </c>
      <c r="H601" s="26">
        <v>44573</v>
      </c>
      <c r="I601" s="26">
        <v>44653</v>
      </c>
      <c r="J601" s="13">
        <v>8</v>
      </c>
      <c r="K601" s="13">
        <v>2022</v>
      </c>
      <c r="L601" s="13" t="s">
        <v>30</v>
      </c>
      <c r="M601" s="13">
        <v>13</v>
      </c>
      <c r="N601" s="13">
        <v>0.4</v>
      </c>
      <c r="O601" s="13">
        <v>5.2</v>
      </c>
      <c r="P601" s="13">
        <v>81</v>
      </c>
      <c r="Q601" s="13">
        <v>6.4197530864197536E-2</v>
      </c>
      <c r="R601" s="13">
        <v>0.16049382716049379</v>
      </c>
      <c r="S601" s="13">
        <v>8.3323353293413174</v>
      </c>
      <c r="T601" s="13">
        <f>IFERROR(VLOOKUP(B664,[1]!users_table[#All],4),"NA")</f>
        <v>8.4223826714801451</v>
      </c>
      <c r="U601" s="13" t="s">
        <v>77</v>
      </c>
    </row>
    <row r="602" spans="1:21" x14ac:dyDescent="0.3">
      <c r="A602" s="25">
        <v>600</v>
      </c>
      <c r="B602" s="13" t="s">
        <v>4</v>
      </c>
      <c r="C602" s="13">
        <v>49930</v>
      </c>
      <c r="D602" s="13" t="s">
        <v>290</v>
      </c>
      <c r="E602" s="13" t="s">
        <v>32</v>
      </c>
      <c r="F602" s="13" t="s">
        <v>152</v>
      </c>
      <c r="G602" s="13">
        <v>7.44</v>
      </c>
      <c r="H602" s="26">
        <v>44573</v>
      </c>
      <c r="I602" s="26">
        <v>44653</v>
      </c>
      <c r="J602" s="13">
        <v>8</v>
      </c>
      <c r="K602" s="13">
        <v>2022</v>
      </c>
      <c r="L602" s="13" t="s">
        <v>30</v>
      </c>
      <c r="M602" s="13">
        <v>13</v>
      </c>
      <c r="N602" s="13">
        <v>0.4</v>
      </c>
      <c r="O602" s="13">
        <v>5.2</v>
      </c>
      <c r="P602" s="13">
        <v>81</v>
      </c>
      <c r="Q602" s="13">
        <v>6.4197530864197536E-2</v>
      </c>
      <c r="R602" s="13">
        <v>0.16049382716049379</v>
      </c>
      <c r="S602" s="13">
        <v>8.3323353293413174</v>
      </c>
      <c r="T602" s="13">
        <f>IFERROR(VLOOKUP(B664,[1]!users_table[#All],4),"NA")</f>
        <v>8.4223826714801451</v>
      </c>
      <c r="U602" s="13" t="s">
        <v>67</v>
      </c>
    </row>
    <row r="603" spans="1:21" x14ac:dyDescent="0.3">
      <c r="A603" s="25">
        <v>601</v>
      </c>
      <c r="B603" s="13" t="s">
        <v>4</v>
      </c>
      <c r="C603" s="13">
        <v>49930</v>
      </c>
      <c r="D603" s="13" t="s">
        <v>290</v>
      </c>
      <c r="E603" s="13" t="s">
        <v>32</v>
      </c>
      <c r="F603" s="13" t="s">
        <v>152</v>
      </c>
      <c r="G603" s="13">
        <v>7.44</v>
      </c>
      <c r="H603" s="26">
        <v>44573</v>
      </c>
      <c r="I603" s="26">
        <v>44653</v>
      </c>
      <c r="J603" s="13">
        <v>8</v>
      </c>
      <c r="K603" s="13">
        <v>2022</v>
      </c>
      <c r="L603" s="13" t="s">
        <v>30</v>
      </c>
      <c r="M603" s="13">
        <v>13</v>
      </c>
      <c r="N603" s="13">
        <v>0.4</v>
      </c>
      <c r="O603" s="13">
        <v>5.2</v>
      </c>
      <c r="P603" s="13">
        <v>81</v>
      </c>
      <c r="Q603" s="13">
        <v>6.4197530864197536E-2</v>
      </c>
      <c r="R603" s="13">
        <v>0.16049382716049379</v>
      </c>
      <c r="S603" s="13">
        <v>8.3323353293413174</v>
      </c>
      <c r="T603" s="13">
        <f>IFERROR(VLOOKUP(B664,[1]!users_table[#All],4),"NA")</f>
        <v>8.4223826714801451</v>
      </c>
      <c r="U603" s="13" t="s">
        <v>1024</v>
      </c>
    </row>
    <row r="604" spans="1:21" x14ac:dyDescent="0.3">
      <c r="A604" s="25">
        <v>602</v>
      </c>
      <c r="B604" s="13" t="s">
        <v>4</v>
      </c>
      <c r="C604" s="13">
        <v>49930</v>
      </c>
      <c r="D604" s="13" t="s">
        <v>290</v>
      </c>
      <c r="E604" s="13" t="s">
        <v>32</v>
      </c>
      <c r="F604" s="13" t="s">
        <v>152</v>
      </c>
      <c r="G604" s="13">
        <v>7.44</v>
      </c>
      <c r="H604" s="26">
        <v>44573</v>
      </c>
      <c r="I604" s="26">
        <v>44653</v>
      </c>
      <c r="J604" s="13">
        <v>8</v>
      </c>
      <c r="K604" s="13">
        <v>2022</v>
      </c>
      <c r="L604" s="13" t="s">
        <v>30</v>
      </c>
      <c r="M604" s="13">
        <v>13</v>
      </c>
      <c r="N604" s="13">
        <v>0.4</v>
      </c>
      <c r="O604" s="13">
        <v>5.2</v>
      </c>
      <c r="P604" s="13">
        <v>81</v>
      </c>
      <c r="Q604" s="13">
        <v>6.4197530864197536E-2</v>
      </c>
      <c r="R604" s="13">
        <v>0.16049382716049379</v>
      </c>
      <c r="S604" s="13">
        <v>8.3323353293413174</v>
      </c>
      <c r="T604" s="7">
        <f>IFERROR(VLOOKUP(B664,[1]!users_table[#All],4),"NA")</f>
        <v>8.4223826714801451</v>
      </c>
      <c r="U604" s="13" t="s">
        <v>75</v>
      </c>
    </row>
    <row r="605" spans="1:21" x14ac:dyDescent="0.3">
      <c r="A605" s="25">
        <v>603</v>
      </c>
      <c r="B605" s="13" t="s">
        <v>2</v>
      </c>
      <c r="C605" s="13">
        <v>129</v>
      </c>
      <c r="D605" s="13" t="s">
        <v>291</v>
      </c>
      <c r="E605" s="13" t="s">
        <v>32</v>
      </c>
      <c r="F605" s="13" t="s">
        <v>37</v>
      </c>
      <c r="G605" s="13">
        <v>7.55</v>
      </c>
      <c r="H605" s="26">
        <v>43003</v>
      </c>
      <c r="I605" s="26">
        <v>43033</v>
      </c>
      <c r="J605" s="13">
        <v>7</v>
      </c>
      <c r="K605" s="13">
        <v>2000</v>
      </c>
      <c r="L605" s="13" t="s">
        <v>33</v>
      </c>
      <c r="M605" s="13">
        <v>50</v>
      </c>
      <c r="N605" s="13">
        <v>0.3888888888888889</v>
      </c>
      <c r="O605" s="13">
        <v>19.44444444444445</v>
      </c>
      <c r="P605" s="13">
        <v>31</v>
      </c>
      <c r="Q605" s="13">
        <v>0.62724014336917566</v>
      </c>
      <c r="R605" s="13">
        <v>1.612903225806452</v>
      </c>
      <c r="S605" s="13">
        <v>5.9165186500888103</v>
      </c>
      <c r="T605" s="13">
        <f>IFERROR(VLOOKUP(B148,[1]!users_table[#All],4),"NA")</f>
        <v>8.4223826714801451</v>
      </c>
      <c r="U605" s="13" t="s">
        <v>65</v>
      </c>
    </row>
    <row r="606" spans="1:21" x14ac:dyDescent="0.3">
      <c r="A606" s="25">
        <v>604</v>
      </c>
      <c r="B606" s="13" t="s">
        <v>2</v>
      </c>
      <c r="C606" s="13">
        <v>129</v>
      </c>
      <c r="D606" s="13" t="s">
        <v>291</v>
      </c>
      <c r="E606" s="13" t="s">
        <v>32</v>
      </c>
      <c r="F606" s="13" t="s">
        <v>37</v>
      </c>
      <c r="G606" s="13">
        <v>7.55</v>
      </c>
      <c r="H606" s="26">
        <v>43003</v>
      </c>
      <c r="I606" s="26">
        <v>43033</v>
      </c>
      <c r="J606" s="13">
        <v>7</v>
      </c>
      <c r="K606" s="13">
        <v>2000</v>
      </c>
      <c r="L606" s="13" t="s">
        <v>33</v>
      </c>
      <c r="M606" s="13">
        <v>50</v>
      </c>
      <c r="N606" s="13">
        <v>0.3888888888888889</v>
      </c>
      <c r="O606" s="13">
        <v>19.44444444444445</v>
      </c>
      <c r="P606" s="13">
        <v>31</v>
      </c>
      <c r="Q606" s="13">
        <v>0.62724014336917566</v>
      </c>
      <c r="R606" s="13">
        <v>1.612903225806452</v>
      </c>
      <c r="S606" s="13">
        <v>5.9165186500888103</v>
      </c>
      <c r="T606" s="13">
        <f>IFERROR(VLOOKUP(B148,[1]!users_table[#All],4),"NA")</f>
        <v>8.4223826714801451</v>
      </c>
      <c r="U606" s="13" t="s">
        <v>59</v>
      </c>
    </row>
    <row r="607" spans="1:21" x14ac:dyDescent="0.3">
      <c r="A607" s="25">
        <v>605</v>
      </c>
      <c r="B607" s="13" t="s">
        <v>2</v>
      </c>
      <c r="C607" s="13">
        <v>129</v>
      </c>
      <c r="D607" s="13" t="s">
        <v>291</v>
      </c>
      <c r="E607" s="13" t="s">
        <v>32</v>
      </c>
      <c r="F607" s="13" t="s">
        <v>37</v>
      </c>
      <c r="G607" s="13">
        <v>7.55</v>
      </c>
      <c r="H607" s="26">
        <v>43003</v>
      </c>
      <c r="I607" s="26">
        <v>43033</v>
      </c>
      <c r="J607" s="13">
        <v>7</v>
      </c>
      <c r="K607" s="13">
        <v>2000</v>
      </c>
      <c r="L607" s="13" t="s">
        <v>33</v>
      </c>
      <c r="M607" s="13">
        <v>50</v>
      </c>
      <c r="N607" s="13">
        <v>0.3888888888888889</v>
      </c>
      <c r="O607" s="13">
        <v>19.44444444444445</v>
      </c>
      <c r="P607" s="13">
        <v>31</v>
      </c>
      <c r="Q607" s="13">
        <v>0.62724014336917566</v>
      </c>
      <c r="R607" s="13">
        <v>1.612903225806452</v>
      </c>
      <c r="S607" s="13">
        <v>5.9165186500888103</v>
      </c>
      <c r="T607" s="13">
        <f>IFERROR(VLOOKUP(B148,[1]!users_table[#All],4),"NA")</f>
        <v>8.4223826714801451</v>
      </c>
      <c r="U607" s="13" t="s">
        <v>64</v>
      </c>
    </row>
    <row r="608" spans="1:21" x14ac:dyDescent="0.3">
      <c r="A608" s="25">
        <v>606</v>
      </c>
      <c r="B608" s="13" t="s">
        <v>2</v>
      </c>
      <c r="C608" s="13">
        <v>129</v>
      </c>
      <c r="D608" s="13" t="s">
        <v>291</v>
      </c>
      <c r="E608" s="13" t="s">
        <v>32</v>
      </c>
      <c r="F608" s="13" t="s">
        <v>37</v>
      </c>
      <c r="G608" s="13">
        <v>7.55</v>
      </c>
      <c r="H608" s="26">
        <v>43003</v>
      </c>
      <c r="I608" s="26">
        <v>43033</v>
      </c>
      <c r="J608" s="13">
        <v>7</v>
      </c>
      <c r="K608" s="13">
        <v>2000</v>
      </c>
      <c r="L608" s="13" t="s">
        <v>33</v>
      </c>
      <c r="M608" s="13">
        <v>50</v>
      </c>
      <c r="N608" s="13">
        <v>0.3888888888888889</v>
      </c>
      <c r="O608" s="13">
        <v>19.44444444444445</v>
      </c>
      <c r="P608" s="13">
        <v>31</v>
      </c>
      <c r="Q608" s="13">
        <v>0.62724014336917566</v>
      </c>
      <c r="R608" s="13">
        <v>1.612903225806452</v>
      </c>
      <c r="S608" s="13">
        <v>5.9165186500888103</v>
      </c>
      <c r="T608" s="13">
        <f>IFERROR(VLOOKUP(B148,[1]!users_table[#All],4),"NA")</f>
        <v>8.4223826714801451</v>
      </c>
      <c r="U608" s="13" t="s">
        <v>66</v>
      </c>
    </row>
    <row r="609" spans="1:21" x14ac:dyDescent="0.3">
      <c r="A609" s="25">
        <v>607</v>
      </c>
      <c r="B609" s="13" t="s">
        <v>2</v>
      </c>
      <c r="C609" s="13">
        <v>129</v>
      </c>
      <c r="D609" s="13" t="s">
        <v>291</v>
      </c>
      <c r="E609" s="13" t="s">
        <v>32</v>
      </c>
      <c r="F609" s="13" t="s">
        <v>37</v>
      </c>
      <c r="G609" s="13">
        <v>7.55</v>
      </c>
      <c r="H609" s="26">
        <v>43003</v>
      </c>
      <c r="I609" s="26">
        <v>43033</v>
      </c>
      <c r="J609" s="13">
        <v>7</v>
      </c>
      <c r="K609" s="13">
        <v>2000</v>
      </c>
      <c r="L609" s="13" t="s">
        <v>33</v>
      </c>
      <c r="M609" s="13">
        <v>50</v>
      </c>
      <c r="N609" s="13">
        <v>0.3888888888888889</v>
      </c>
      <c r="O609" s="13">
        <v>19.44444444444445</v>
      </c>
      <c r="P609" s="13">
        <v>31</v>
      </c>
      <c r="Q609" s="13">
        <v>0.62724014336917566</v>
      </c>
      <c r="R609" s="13">
        <v>1.612903225806452</v>
      </c>
      <c r="S609" s="13">
        <v>5.9165186500888103</v>
      </c>
      <c r="T609" s="13">
        <f>IFERROR(VLOOKUP(B148,[1]!users_table[#All],4),"NA")</f>
        <v>8.4223826714801451</v>
      </c>
      <c r="U609" s="13" t="s">
        <v>1030</v>
      </c>
    </row>
    <row r="610" spans="1:21" x14ac:dyDescent="0.3">
      <c r="A610" s="25">
        <v>608</v>
      </c>
      <c r="B610" s="13" t="s">
        <v>2</v>
      </c>
      <c r="C610" s="13">
        <v>129</v>
      </c>
      <c r="D610" s="13" t="s">
        <v>291</v>
      </c>
      <c r="E610" s="13" t="s">
        <v>32</v>
      </c>
      <c r="F610" s="13" t="s">
        <v>37</v>
      </c>
      <c r="G610" s="13">
        <v>7.55</v>
      </c>
      <c r="H610" s="26">
        <v>43003</v>
      </c>
      <c r="I610" s="26">
        <v>43033</v>
      </c>
      <c r="J610" s="13">
        <v>7</v>
      </c>
      <c r="K610" s="13">
        <v>2000</v>
      </c>
      <c r="L610" s="13" t="s">
        <v>33</v>
      </c>
      <c r="M610" s="13">
        <v>50</v>
      </c>
      <c r="N610" s="13">
        <v>0.3888888888888889</v>
      </c>
      <c r="O610" s="13">
        <v>19.44444444444445</v>
      </c>
      <c r="P610" s="13">
        <v>31</v>
      </c>
      <c r="Q610" s="13">
        <v>0.62724014336917566</v>
      </c>
      <c r="R610" s="13">
        <v>1.612903225806452</v>
      </c>
      <c r="S610" s="13">
        <v>5.9165186500888103</v>
      </c>
      <c r="T610" s="13">
        <f>IFERROR(VLOOKUP(B148,[1]!users_table[#All],4),"NA")</f>
        <v>8.4223826714801451</v>
      </c>
      <c r="U610" s="13" t="s">
        <v>68</v>
      </c>
    </row>
    <row r="611" spans="1:21" x14ac:dyDescent="0.3">
      <c r="A611" s="25">
        <v>609</v>
      </c>
      <c r="B611" s="13" t="s">
        <v>2</v>
      </c>
      <c r="C611" s="13">
        <v>129</v>
      </c>
      <c r="D611" s="13" t="s">
        <v>291</v>
      </c>
      <c r="E611" s="13" t="s">
        <v>32</v>
      </c>
      <c r="F611" s="13" t="s">
        <v>37</v>
      </c>
      <c r="G611" s="13">
        <v>7.55</v>
      </c>
      <c r="H611" s="26">
        <v>43003</v>
      </c>
      <c r="I611" s="26">
        <v>43033</v>
      </c>
      <c r="J611" s="13">
        <v>7</v>
      </c>
      <c r="K611" s="13">
        <v>2000</v>
      </c>
      <c r="L611" s="13" t="s">
        <v>33</v>
      </c>
      <c r="M611" s="13">
        <v>50</v>
      </c>
      <c r="N611" s="13">
        <v>0.3888888888888889</v>
      </c>
      <c r="O611" s="13">
        <v>19.44444444444445</v>
      </c>
      <c r="P611" s="13">
        <v>31</v>
      </c>
      <c r="Q611" s="13">
        <v>0.62724014336917566</v>
      </c>
      <c r="R611" s="13">
        <v>1.612903225806452</v>
      </c>
      <c r="S611" s="13">
        <v>5.9165186500888103</v>
      </c>
      <c r="T611" s="7">
        <f>IFERROR(VLOOKUP(B148,[1]!users_table[#All],4),"NA")</f>
        <v>8.4223826714801451</v>
      </c>
      <c r="U611" s="13" t="s">
        <v>1027</v>
      </c>
    </row>
    <row r="612" spans="1:21" x14ac:dyDescent="0.3">
      <c r="A612" s="25">
        <v>610</v>
      </c>
      <c r="B612" s="13" t="s">
        <v>2</v>
      </c>
      <c r="C612" s="13">
        <v>484</v>
      </c>
      <c r="D612" s="13" t="s">
        <v>292</v>
      </c>
      <c r="E612" s="13" t="s">
        <v>168</v>
      </c>
      <c r="F612" s="13" t="s">
        <v>37</v>
      </c>
      <c r="G612" s="13">
        <v>7.32</v>
      </c>
      <c r="H612" s="26">
        <v>44144</v>
      </c>
      <c r="I612" s="26">
        <v>44144</v>
      </c>
      <c r="J612" s="13">
        <v>6</v>
      </c>
      <c r="K612" s="13">
        <v>2001</v>
      </c>
      <c r="L612" s="13" t="s">
        <v>39</v>
      </c>
      <c r="M612" s="13">
        <v>1</v>
      </c>
      <c r="N612" s="13">
        <v>1.583333333333333</v>
      </c>
      <c r="O612" s="13">
        <v>1.583333333333333</v>
      </c>
      <c r="P612" s="13">
        <v>1</v>
      </c>
      <c r="Q612" s="13">
        <v>1.583333333333333</v>
      </c>
      <c r="R612" s="13">
        <v>1</v>
      </c>
      <c r="S612" s="13">
        <v>5.9165186500888103</v>
      </c>
      <c r="T612" s="13">
        <f>IFERROR(VLOOKUP(B149,[1]!users_table[#All],4),"NA")</f>
        <v>8.4223826714801451</v>
      </c>
      <c r="U612" s="13" t="s">
        <v>59</v>
      </c>
    </row>
    <row r="613" spans="1:21" x14ac:dyDescent="0.3">
      <c r="A613" s="25">
        <v>611</v>
      </c>
      <c r="B613" s="13" t="s">
        <v>2</v>
      </c>
      <c r="C613" s="13">
        <v>484</v>
      </c>
      <c r="D613" s="13" t="s">
        <v>292</v>
      </c>
      <c r="E613" s="13" t="s">
        <v>168</v>
      </c>
      <c r="F613" s="13" t="s">
        <v>37</v>
      </c>
      <c r="G613" s="13">
        <v>7.32</v>
      </c>
      <c r="H613" s="26">
        <v>44144</v>
      </c>
      <c r="I613" s="26">
        <v>44144</v>
      </c>
      <c r="J613" s="13">
        <v>6</v>
      </c>
      <c r="K613" s="13">
        <v>2001</v>
      </c>
      <c r="L613" s="13" t="s">
        <v>39</v>
      </c>
      <c r="M613" s="13">
        <v>1</v>
      </c>
      <c r="N613" s="13">
        <v>1.583333333333333</v>
      </c>
      <c r="O613" s="13">
        <v>1.583333333333333</v>
      </c>
      <c r="P613" s="13">
        <v>1</v>
      </c>
      <c r="Q613" s="13">
        <v>1.583333333333333</v>
      </c>
      <c r="R613" s="13">
        <v>1</v>
      </c>
      <c r="S613" s="13">
        <v>5.9165186500888103</v>
      </c>
      <c r="T613" s="7">
        <f>IFERROR(VLOOKUP(B149,[1]!users_table[#All],4),"NA")</f>
        <v>8.4223826714801451</v>
      </c>
      <c r="U613" s="13" t="s">
        <v>1030</v>
      </c>
    </row>
    <row r="614" spans="1:21" x14ac:dyDescent="0.3">
      <c r="A614" s="25">
        <v>612</v>
      </c>
      <c r="B614" s="13" t="s">
        <v>2</v>
      </c>
      <c r="C614" s="13">
        <v>484</v>
      </c>
      <c r="D614" s="13" t="s">
        <v>292</v>
      </c>
      <c r="E614" s="13" t="s">
        <v>168</v>
      </c>
      <c r="F614" s="13" t="s">
        <v>37</v>
      </c>
      <c r="G614" s="13">
        <v>7.32</v>
      </c>
      <c r="H614" s="26">
        <v>44144</v>
      </c>
      <c r="I614" s="26">
        <v>44144</v>
      </c>
      <c r="J614" s="13">
        <v>6</v>
      </c>
      <c r="K614" s="13">
        <v>2001</v>
      </c>
      <c r="L614" s="13" t="s">
        <v>39</v>
      </c>
      <c r="M614" s="13">
        <v>1</v>
      </c>
      <c r="N614" s="13">
        <v>1.583333333333333</v>
      </c>
      <c r="O614" s="13">
        <v>1.583333333333333</v>
      </c>
      <c r="P614" s="13">
        <v>1</v>
      </c>
      <c r="Q614" s="13">
        <v>1.583333333333333</v>
      </c>
      <c r="R614" s="13">
        <v>1</v>
      </c>
      <c r="S614" s="13">
        <v>5.9165186500888103</v>
      </c>
      <c r="T614" s="13">
        <f>IFERROR(VLOOKUP(B149,[1]!users_table[#All],4),"NA")</f>
        <v>8.4223826714801451</v>
      </c>
      <c r="U614" s="13" t="s">
        <v>68</v>
      </c>
    </row>
    <row r="615" spans="1:21" x14ac:dyDescent="0.3">
      <c r="A615" s="25">
        <v>613</v>
      </c>
      <c r="B615" s="13" t="s">
        <v>2</v>
      </c>
      <c r="C615" s="13">
        <v>484</v>
      </c>
      <c r="D615" s="13" t="s">
        <v>292</v>
      </c>
      <c r="E615" s="13" t="s">
        <v>168</v>
      </c>
      <c r="F615" s="13" t="s">
        <v>37</v>
      </c>
      <c r="G615" s="13">
        <v>7.32</v>
      </c>
      <c r="H615" s="26">
        <v>44144</v>
      </c>
      <c r="I615" s="26">
        <v>44144</v>
      </c>
      <c r="J615" s="13">
        <v>6</v>
      </c>
      <c r="K615" s="13">
        <v>2001</v>
      </c>
      <c r="L615" s="13" t="s">
        <v>39</v>
      </c>
      <c r="M615" s="13">
        <v>1</v>
      </c>
      <c r="N615" s="13">
        <v>1.583333333333333</v>
      </c>
      <c r="O615" s="13">
        <v>1.583333333333333</v>
      </c>
      <c r="P615" s="13">
        <v>1</v>
      </c>
      <c r="Q615" s="13">
        <v>1.583333333333333</v>
      </c>
      <c r="R615" s="13">
        <v>1</v>
      </c>
      <c r="S615" s="13">
        <v>5.9165186500888103</v>
      </c>
      <c r="T615" s="13">
        <f>IFERROR(VLOOKUP(B149,[1]!users_table[#All],4),"NA")</f>
        <v>8.4223826714801451</v>
      </c>
      <c r="U615" s="13" t="s">
        <v>1027</v>
      </c>
    </row>
    <row r="616" spans="1:21" x14ac:dyDescent="0.3">
      <c r="A616" s="25">
        <v>614</v>
      </c>
      <c r="B616" s="13" t="s">
        <v>2</v>
      </c>
      <c r="C616" s="13">
        <v>4476</v>
      </c>
      <c r="D616" s="13" t="s">
        <v>293</v>
      </c>
      <c r="E616" s="13" t="s">
        <v>52</v>
      </c>
      <c r="F616" s="13" t="s">
        <v>37</v>
      </c>
      <c r="G616" s="13">
        <v>6.88</v>
      </c>
      <c r="H616" s="26">
        <v>44144</v>
      </c>
      <c r="I616" s="26">
        <v>44144</v>
      </c>
      <c r="J616" s="13">
        <v>4</v>
      </c>
      <c r="K616" s="13">
        <v>2002</v>
      </c>
      <c r="L616" s="13" t="s">
        <v>39</v>
      </c>
      <c r="M616" s="13">
        <v>1</v>
      </c>
      <c r="N616" s="13">
        <v>0.76666666666666672</v>
      </c>
      <c r="O616" s="13">
        <v>0.76666666666666672</v>
      </c>
      <c r="P616" s="13">
        <v>1</v>
      </c>
      <c r="Q616" s="13">
        <v>0.76666666666666672</v>
      </c>
      <c r="R616" s="13">
        <v>1</v>
      </c>
      <c r="S616" s="13">
        <v>5.9165186500888103</v>
      </c>
      <c r="T616" s="7">
        <f>IFERROR(VLOOKUP(B150,[1]!users_table[#All],4),"NA")</f>
        <v>8.4223826714801451</v>
      </c>
      <c r="U616" s="13" t="s">
        <v>59</v>
      </c>
    </row>
    <row r="617" spans="1:21" x14ac:dyDescent="0.3">
      <c r="A617" s="25">
        <v>615</v>
      </c>
      <c r="B617" s="13" t="s">
        <v>2</v>
      </c>
      <c r="C617" s="13">
        <v>4476</v>
      </c>
      <c r="D617" s="13" t="s">
        <v>293</v>
      </c>
      <c r="E617" s="13" t="s">
        <v>52</v>
      </c>
      <c r="F617" s="13" t="s">
        <v>37</v>
      </c>
      <c r="G617" s="13">
        <v>6.88</v>
      </c>
      <c r="H617" s="26">
        <v>44144</v>
      </c>
      <c r="I617" s="26">
        <v>44144</v>
      </c>
      <c r="J617" s="13">
        <v>4</v>
      </c>
      <c r="K617" s="13">
        <v>2002</v>
      </c>
      <c r="L617" s="13" t="s">
        <v>39</v>
      </c>
      <c r="M617" s="13">
        <v>1</v>
      </c>
      <c r="N617" s="13">
        <v>0.76666666666666672</v>
      </c>
      <c r="O617" s="13">
        <v>0.76666666666666672</v>
      </c>
      <c r="P617" s="13">
        <v>1</v>
      </c>
      <c r="Q617" s="13">
        <v>0.76666666666666672</v>
      </c>
      <c r="R617" s="13">
        <v>1</v>
      </c>
      <c r="S617" s="13">
        <v>5.9165186500888103</v>
      </c>
      <c r="T617" s="13">
        <f>IFERROR(VLOOKUP(B150,[1]!users_table[#All],4),"NA")</f>
        <v>8.4223826714801451</v>
      </c>
      <c r="U617" s="13" t="s">
        <v>60</v>
      </c>
    </row>
    <row r="618" spans="1:21" x14ac:dyDescent="0.3">
      <c r="A618" s="25">
        <v>616</v>
      </c>
      <c r="B618" s="13" t="s">
        <v>2</v>
      </c>
      <c r="C618" s="13">
        <v>4476</v>
      </c>
      <c r="D618" s="13" t="s">
        <v>293</v>
      </c>
      <c r="E618" s="13" t="s">
        <v>52</v>
      </c>
      <c r="F618" s="13" t="s">
        <v>37</v>
      </c>
      <c r="G618" s="13">
        <v>6.88</v>
      </c>
      <c r="H618" s="26">
        <v>44144</v>
      </c>
      <c r="I618" s="26">
        <v>44144</v>
      </c>
      <c r="J618" s="13">
        <v>4</v>
      </c>
      <c r="K618" s="13">
        <v>2002</v>
      </c>
      <c r="L618" s="13" t="s">
        <v>39</v>
      </c>
      <c r="M618" s="13">
        <v>1</v>
      </c>
      <c r="N618" s="13">
        <v>0.76666666666666672</v>
      </c>
      <c r="O618" s="13">
        <v>0.76666666666666672</v>
      </c>
      <c r="P618" s="13">
        <v>1</v>
      </c>
      <c r="Q618" s="13">
        <v>0.76666666666666672</v>
      </c>
      <c r="R618" s="13">
        <v>1</v>
      </c>
      <c r="S618" s="13">
        <v>5.9165186500888103</v>
      </c>
      <c r="T618" s="13">
        <f>IFERROR(VLOOKUP(B150,[1]!users_table[#All],4),"NA")</f>
        <v>8.4223826714801451</v>
      </c>
      <c r="U618" s="13" t="s">
        <v>1030</v>
      </c>
    </row>
    <row r="619" spans="1:21" x14ac:dyDescent="0.3">
      <c r="A619" s="25">
        <v>617</v>
      </c>
      <c r="B619" s="13" t="s">
        <v>2</v>
      </c>
      <c r="C619" s="13">
        <v>132</v>
      </c>
      <c r="D619" s="13" t="s">
        <v>294</v>
      </c>
      <c r="E619" s="13" t="s">
        <v>32</v>
      </c>
      <c r="F619" s="13" t="s">
        <v>37</v>
      </c>
      <c r="G619" s="13">
        <v>7.58</v>
      </c>
      <c r="H619" s="26">
        <v>43010</v>
      </c>
      <c r="I619" s="26">
        <v>43022</v>
      </c>
      <c r="J619" s="13">
        <v>7</v>
      </c>
      <c r="K619" s="13">
        <v>2002</v>
      </c>
      <c r="L619" s="13" t="s">
        <v>35</v>
      </c>
      <c r="M619" s="13">
        <v>49</v>
      </c>
      <c r="N619" s="13">
        <v>0.4</v>
      </c>
      <c r="O619" s="13">
        <v>19.600000000000001</v>
      </c>
      <c r="P619" s="13">
        <v>13</v>
      </c>
      <c r="Q619" s="13">
        <v>1.5076923076923081</v>
      </c>
      <c r="R619" s="13">
        <v>3.7692307692307692</v>
      </c>
      <c r="S619" s="13">
        <v>5.9165186500888103</v>
      </c>
      <c r="T619" s="13">
        <f>IFERROR(VLOOKUP(B151,[1]!users_table[#All],4),"NA")</f>
        <v>8.4223826714801451</v>
      </c>
      <c r="U619" s="13" t="s">
        <v>65</v>
      </c>
    </row>
    <row r="620" spans="1:21" x14ac:dyDescent="0.3">
      <c r="A620" s="25">
        <v>618</v>
      </c>
      <c r="B620" s="13" t="s">
        <v>2</v>
      </c>
      <c r="C620" s="13">
        <v>132</v>
      </c>
      <c r="D620" s="13" t="s">
        <v>294</v>
      </c>
      <c r="E620" s="13" t="s">
        <v>32</v>
      </c>
      <c r="F620" s="13" t="s">
        <v>37</v>
      </c>
      <c r="G620" s="13">
        <v>7.58</v>
      </c>
      <c r="H620" s="26">
        <v>43010</v>
      </c>
      <c r="I620" s="26">
        <v>43022</v>
      </c>
      <c r="J620" s="13">
        <v>7</v>
      </c>
      <c r="K620" s="13">
        <v>2002</v>
      </c>
      <c r="L620" s="13" t="s">
        <v>35</v>
      </c>
      <c r="M620" s="13">
        <v>49</v>
      </c>
      <c r="N620" s="13">
        <v>0.4</v>
      </c>
      <c r="O620" s="13">
        <v>19.600000000000001</v>
      </c>
      <c r="P620" s="13">
        <v>13</v>
      </c>
      <c r="Q620" s="13">
        <v>1.5076923076923081</v>
      </c>
      <c r="R620" s="13">
        <v>3.7692307692307692</v>
      </c>
      <c r="S620" s="13">
        <v>5.9165186500888103</v>
      </c>
      <c r="T620" s="7">
        <f>IFERROR(VLOOKUP(B151,[1]!users_table[#All],4),"NA")</f>
        <v>8.4223826714801451</v>
      </c>
      <c r="U620" s="13" t="s">
        <v>61</v>
      </c>
    </row>
    <row r="621" spans="1:21" x14ac:dyDescent="0.3">
      <c r="A621" s="25">
        <v>619</v>
      </c>
      <c r="B621" s="13" t="s">
        <v>2</v>
      </c>
      <c r="C621" s="13">
        <v>132</v>
      </c>
      <c r="D621" s="13" t="s">
        <v>294</v>
      </c>
      <c r="E621" s="13" t="s">
        <v>32</v>
      </c>
      <c r="F621" s="13" t="s">
        <v>37</v>
      </c>
      <c r="G621" s="13">
        <v>7.58</v>
      </c>
      <c r="H621" s="26">
        <v>43010</v>
      </c>
      <c r="I621" s="26">
        <v>43022</v>
      </c>
      <c r="J621" s="13">
        <v>7</v>
      </c>
      <c r="K621" s="13">
        <v>2002</v>
      </c>
      <c r="L621" s="13" t="s">
        <v>35</v>
      </c>
      <c r="M621" s="13">
        <v>49</v>
      </c>
      <c r="N621" s="13">
        <v>0.4</v>
      </c>
      <c r="O621" s="13">
        <v>19.600000000000001</v>
      </c>
      <c r="P621" s="13">
        <v>13</v>
      </c>
      <c r="Q621" s="13">
        <v>1.5076923076923081</v>
      </c>
      <c r="R621" s="13">
        <v>3.7692307692307692</v>
      </c>
      <c r="S621" s="13">
        <v>5.9165186500888103</v>
      </c>
      <c r="T621" s="13">
        <f>IFERROR(VLOOKUP(B151,[1]!users_table[#All],4),"NA")</f>
        <v>8.4223826714801451</v>
      </c>
      <c r="U621" s="13" t="s">
        <v>68</v>
      </c>
    </row>
    <row r="622" spans="1:21" x14ac:dyDescent="0.3">
      <c r="A622" s="25">
        <v>620</v>
      </c>
      <c r="B622" s="13" t="s">
        <v>2</v>
      </c>
      <c r="C622" s="13">
        <v>132</v>
      </c>
      <c r="D622" s="13" t="s">
        <v>294</v>
      </c>
      <c r="E622" s="13" t="s">
        <v>32</v>
      </c>
      <c r="F622" s="13" t="s">
        <v>37</v>
      </c>
      <c r="G622" s="13">
        <v>7.58</v>
      </c>
      <c r="H622" s="26">
        <v>43010</v>
      </c>
      <c r="I622" s="26">
        <v>43022</v>
      </c>
      <c r="J622" s="13">
        <v>7</v>
      </c>
      <c r="K622" s="13">
        <v>2002</v>
      </c>
      <c r="L622" s="13" t="s">
        <v>35</v>
      </c>
      <c r="M622" s="13">
        <v>49</v>
      </c>
      <c r="N622" s="13">
        <v>0.4</v>
      </c>
      <c r="O622" s="13">
        <v>19.600000000000001</v>
      </c>
      <c r="P622" s="13">
        <v>13</v>
      </c>
      <c r="Q622" s="13">
        <v>1.5076923076923081</v>
      </c>
      <c r="R622" s="13">
        <v>3.7692307692307692</v>
      </c>
      <c r="S622" s="13">
        <v>5.9165186500888103</v>
      </c>
      <c r="T622" s="7">
        <f>IFERROR(VLOOKUP(B151,[1]!users_table[#All],4),"NA")</f>
        <v>8.4223826714801451</v>
      </c>
      <c r="U622" s="13" t="s">
        <v>1033</v>
      </c>
    </row>
    <row r="623" spans="1:21" x14ac:dyDescent="0.3">
      <c r="A623" s="25">
        <v>621</v>
      </c>
      <c r="B623" s="13" t="s">
        <v>2</v>
      </c>
      <c r="C623" s="13">
        <v>132</v>
      </c>
      <c r="D623" s="13" t="s">
        <v>294</v>
      </c>
      <c r="E623" s="13" t="s">
        <v>32</v>
      </c>
      <c r="F623" s="13" t="s">
        <v>37</v>
      </c>
      <c r="G623" s="13">
        <v>7.58</v>
      </c>
      <c r="H623" s="26">
        <v>43010</v>
      </c>
      <c r="I623" s="26">
        <v>43022</v>
      </c>
      <c r="J623" s="13">
        <v>7</v>
      </c>
      <c r="K623" s="13">
        <v>2002</v>
      </c>
      <c r="L623" s="13" t="s">
        <v>35</v>
      </c>
      <c r="M623" s="13">
        <v>49</v>
      </c>
      <c r="N623" s="13">
        <v>0.4</v>
      </c>
      <c r="O623" s="13">
        <v>19.600000000000001</v>
      </c>
      <c r="P623" s="13">
        <v>13</v>
      </c>
      <c r="Q623" s="13">
        <v>1.5076923076923081</v>
      </c>
      <c r="R623" s="13">
        <v>3.7692307692307692</v>
      </c>
      <c r="S623" s="13">
        <v>5.9165186500888103</v>
      </c>
      <c r="T623" s="13">
        <f>IFERROR(VLOOKUP(B151,[1]!users_table[#All],4),"NA")</f>
        <v>8.4223826714801451</v>
      </c>
      <c r="U623" s="13" t="s">
        <v>1027</v>
      </c>
    </row>
    <row r="624" spans="1:21" x14ac:dyDescent="0.3">
      <c r="A624" s="25">
        <v>622</v>
      </c>
      <c r="B624" s="13" t="s">
        <v>2</v>
      </c>
      <c r="C624" s="13">
        <v>39533</v>
      </c>
      <c r="D624" s="13" t="s">
        <v>295</v>
      </c>
      <c r="E624" s="13" t="s">
        <v>32</v>
      </c>
      <c r="F624" s="13" t="s">
        <v>37</v>
      </c>
      <c r="G624" s="13">
        <v>8.33</v>
      </c>
      <c r="H624" s="26">
        <v>43860</v>
      </c>
      <c r="I624" s="26">
        <v>43866</v>
      </c>
      <c r="J624" s="13">
        <v>8</v>
      </c>
      <c r="K624" s="13">
        <v>2019</v>
      </c>
      <c r="L624" s="13" t="s">
        <v>39</v>
      </c>
      <c r="M624" s="13">
        <v>11</v>
      </c>
      <c r="N624" s="13">
        <v>0.37916666666666671</v>
      </c>
      <c r="O624" s="13">
        <v>4.1708333333333334</v>
      </c>
      <c r="P624" s="13">
        <v>7</v>
      </c>
      <c r="Q624" s="13">
        <v>0.59583333333333333</v>
      </c>
      <c r="R624" s="13">
        <v>1.571428571428571</v>
      </c>
      <c r="S624" s="13">
        <v>5.9165186500888103</v>
      </c>
      <c r="T624" s="13">
        <f>IFERROR(VLOOKUP(B152,[1]!users_table[#All],4),"NA")</f>
        <v>8.4223826714801451</v>
      </c>
      <c r="U624" s="13" t="s">
        <v>1043</v>
      </c>
    </row>
    <row r="625" spans="1:21" x14ac:dyDescent="0.3">
      <c r="A625" s="25">
        <v>623</v>
      </c>
      <c r="B625" s="13" t="s">
        <v>2</v>
      </c>
      <c r="C625" s="13">
        <v>39533</v>
      </c>
      <c r="D625" s="13" t="s">
        <v>295</v>
      </c>
      <c r="E625" s="13" t="s">
        <v>32</v>
      </c>
      <c r="F625" s="13" t="s">
        <v>37</v>
      </c>
      <c r="G625" s="13">
        <v>8.33</v>
      </c>
      <c r="H625" s="26">
        <v>43860</v>
      </c>
      <c r="I625" s="26">
        <v>43866</v>
      </c>
      <c r="J625" s="13">
        <v>8</v>
      </c>
      <c r="K625" s="13">
        <v>2019</v>
      </c>
      <c r="L625" s="13" t="s">
        <v>39</v>
      </c>
      <c r="M625" s="13">
        <v>11</v>
      </c>
      <c r="N625" s="13">
        <v>0.37916666666666671</v>
      </c>
      <c r="O625" s="13">
        <v>4.1708333333333334</v>
      </c>
      <c r="P625" s="13">
        <v>7</v>
      </c>
      <c r="Q625" s="13">
        <v>0.59583333333333333</v>
      </c>
      <c r="R625" s="13">
        <v>1.571428571428571</v>
      </c>
      <c r="S625" s="13">
        <v>5.9165186500888103</v>
      </c>
      <c r="T625" s="13">
        <f>IFERROR(VLOOKUP(B152,[1]!users_table[#All],4),"NA")</f>
        <v>8.4223826714801451</v>
      </c>
      <c r="U625" s="13" t="s">
        <v>66</v>
      </c>
    </row>
    <row r="626" spans="1:21" x14ac:dyDescent="0.3">
      <c r="A626" s="25">
        <v>624</v>
      </c>
      <c r="B626" s="13" t="s">
        <v>2</v>
      </c>
      <c r="C626" s="13">
        <v>39533</v>
      </c>
      <c r="D626" s="13" t="s">
        <v>295</v>
      </c>
      <c r="E626" s="13" t="s">
        <v>32</v>
      </c>
      <c r="F626" s="13" t="s">
        <v>37</v>
      </c>
      <c r="G626" s="13">
        <v>8.33</v>
      </c>
      <c r="H626" s="26">
        <v>43860</v>
      </c>
      <c r="I626" s="26">
        <v>43866</v>
      </c>
      <c r="J626" s="13">
        <v>8</v>
      </c>
      <c r="K626" s="13">
        <v>2019</v>
      </c>
      <c r="L626" s="13" t="s">
        <v>39</v>
      </c>
      <c r="M626" s="13">
        <v>11</v>
      </c>
      <c r="N626" s="13">
        <v>0.37916666666666671</v>
      </c>
      <c r="O626" s="13">
        <v>4.1708333333333334</v>
      </c>
      <c r="P626" s="13">
        <v>7</v>
      </c>
      <c r="Q626" s="13">
        <v>0.59583333333333333</v>
      </c>
      <c r="R626" s="13">
        <v>1.571428571428571</v>
      </c>
      <c r="S626" s="13">
        <v>5.9165186500888103</v>
      </c>
      <c r="T626" s="13">
        <f>IFERROR(VLOOKUP(B152,[1]!users_table[#All],4),"NA")</f>
        <v>8.4223826714801451</v>
      </c>
      <c r="U626" s="13" t="s">
        <v>74</v>
      </c>
    </row>
    <row r="627" spans="1:21" x14ac:dyDescent="0.3">
      <c r="A627" s="25">
        <v>625</v>
      </c>
      <c r="B627" s="13" t="s">
        <v>2</v>
      </c>
      <c r="C627" s="13">
        <v>39533</v>
      </c>
      <c r="D627" s="13" t="s">
        <v>295</v>
      </c>
      <c r="E627" s="13" t="s">
        <v>32</v>
      </c>
      <c r="F627" s="13" t="s">
        <v>37</v>
      </c>
      <c r="G627" s="13">
        <v>8.33</v>
      </c>
      <c r="H627" s="26">
        <v>43860</v>
      </c>
      <c r="I627" s="26">
        <v>43866</v>
      </c>
      <c r="J627" s="13">
        <v>8</v>
      </c>
      <c r="K627" s="13">
        <v>2019</v>
      </c>
      <c r="L627" s="13" t="s">
        <v>39</v>
      </c>
      <c r="M627" s="13">
        <v>11</v>
      </c>
      <c r="N627" s="13">
        <v>0.37916666666666671</v>
      </c>
      <c r="O627" s="13">
        <v>4.1708333333333334</v>
      </c>
      <c r="P627" s="13">
        <v>7</v>
      </c>
      <c r="Q627" s="13">
        <v>0.59583333333333333</v>
      </c>
      <c r="R627" s="13">
        <v>1.571428571428571</v>
      </c>
      <c r="S627" s="13">
        <v>5.9165186500888103</v>
      </c>
      <c r="T627" s="13">
        <f>IFERROR(VLOOKUP(B152,[1]!users_table[#All],4),"NA")</f>
        <v>8.4223826714801451</v>
      </c>
      <c r="U627" s="13" t="s">
        <v>75</v>
      </c>
    </row>
    <row r="628" spans="1:21" x14ac:dyDescent="0.3">
      <c r="A628" s="25">
        <v>626</v>
      </c>
      <c r="B628" s="13" t="s">
        <v>2</v>
      </c>
      <c r="C628" s="13">
        <v>39533</v>
      </c>
      <c r="D628" s="13" t="s">
        <v>295</v>
      </c>
      <c r="E628" s="13" t="s">
        <v>32</v>
      </c>
      <c r="F628" s="13" t="s">
        <v>37</v>
      </c>
      <c r="G628" s="13">
        <v>8.33</v>
      </c>
      <c r="H628" s="26">
        <v>43860</v>
      </c>
      <c r="I628" s="26">
        <v>43866</v>
      </c>
      <c r="J628" s="13">
        <v>8</v>
      </c>
      <c r="K628" s="13">
        <v>2019</v>
      </c>
      <c r="L628" s="13" t="s">
        <v>39</v>
      </c>
      <c r="M628" s="13">
        <v>11</v>
      </c>
      <c r="N628" s="13">
        <v>0.37916666666666671</v>
      </c>
      <c r="O628" s="13">
        <v>4.1708333333333334</v>
      </c>
      <c r="P628" s="13">
        <v>7</v>
      </c>
      <c r="Q628" s="13">
        <v>0.59583333333333333</v>
      </c>
      <c r="R628" s="13">
        <v>1.571428571428571</v>
      </c>
      <c r="S628" s="13">
        <v>5.9165186500888103</v>
      </c>
      <c r="T628" s="13">
        <f>IFERROR(VLOOKUP(B152,[1]!users_table[#All],4),"NA")</f>
        <v>8.4223826714801451</v>
      </c>
      <c r="U628" s="13" t="s">
        <v>70</v>
      </c>
    </row>
    <row r="629" spans="1:21" x14ac:dyDescent="0.3">
      <c r="A629" s="25">
        <v>627</v>
      </c>
      <c r="B629" s="13" t="s">
        <v>2</v>
      </c>
      <c r="C629" s="13">
        <v>39463</v>
      </c>
      <c r="D629" s="13" t="s">
        <v>296</v>
      </c>
      <c r="E629" s="13" t="s">
        <v>32</v>
      </c>
      <c r="F629" s="13" t="s">
        <v>37</v>
      </c>
      <c r="G629" s="13">
        <v>6.99</v>
      </c>
      <c r="H629" s="26">
        <v>44134</v>
      </c>
      <c r="I629" s="26">
        <v>44136</v>
      </c>
      <c r="J629" s="13">
        <v>7</v>
      </c>
      <c r="K629" s="13">
        <v>2020</v>
      </c>
      <c r="L629" s="13" t="s">
        <v>33</v>
      </c>
      <c r="M629" s="13">
        <v>13</v>
      </c>
      <c r="N629" s="13">
        <v>0.3963888888888889</v>
      </c>
      <c r="O629" s="13">
        <v>5.1530555555555564</v>
      </c>
      <c r="P629" s="13">
        <v>3</v>
      </c>
      <c r="Q629" s="13">
        <v>1.7176851851851851</v>
      </c>
      <c r="R629" s="13">
        <v>4.333333333333333</v>
      </c>
      <c r="S629" s="13">
        <v>5.9165186500888103</v>
      </c>
      <c r="T629" s="7">
        <f>IFERROR(VLOOKUP(B153,[1]!users_table[#All],4),"NA")</f>
        <v>8.4223826714801451</v>
      </c>
      <c r="U629" s="13" t="s">
        <v>65</v>
      </c>
    </row>
    <row r="630" spans="1:21" x14ac:dyDescent="0.3">
      <c r="A630" s="25">
        <v>628</v>
      </c>
      <c r="B630" s="13" t="s">
        <v>2</v>
      </c>
      <c r="C630" s="13">
        <v>39463</v>
      </c>
      <c r="D630" s="13" t="s">
        <v>296</v>
      </c>
      <c r="E630" s="13" t="s">
        <v>32</v>
      </c>
      <c r="F630" s="13" t="s">
        <v>37</v>
      </c>
      <c r="G630" s="13">
        <v>6.99</v>
      </c>
      <c r="H630" s="26">
        <v>44134</v>
      </c>
      <c r="I630" s="26">
        <v>44136</v>
      </c>
      <c r="J630" s="13">
        <v>7</v>
      </c>
      <c r="K630" s="13">
        <v>2020</v>
      </c>
      <c r="L630" s="13" t="s">
        <v>33</v>
      </c>
      <c r="M630" s="13">
        <v>13</v>
      </c>
      <c r="N630" s="13">
        <v>0.3963888888888889</v>
      </c>
      <c r="O630" s="13">
        <v>5.1530555555555564</v>
      </c>
      <c r="P630" s="13">
        <v>3</v>
      </c>
      <c r="Q630" s="13">
        <v>1.7176851851851851</v>
      </c>
      <c r="R630" s="13">
        <v>4.333333333333333</v>
      </c>
      <c r="S630" s="13">
        <v>5.9165186500888103</v>
      </c>
      <c r="T630" s="13">
        <f>IFERROR(VLOOKUP(B153,[1]!users_table[#All],4),"NA")</f>
        <v>8.4223826714801451</v>
      </c>
      <c r="U630" s="13" t="s">
        <v>1011</v>
      </c>
    </row>
    <row r="631" spans="1:21" x14ac:dyDescent="0.3">
      <c r="A631" s="25">
        <v>629</v>
      </c>
      <c r="B631" s="13" t="s">
        <v>2</v>
      </c>
      <c r="C631" s="13">
        <v>39463</v>
      </c>
      <c r="D631" s="13" t="s">
        <v>296</v>
      </c>
      <c r="E631" s="13" t="s">
        <v>32</v>
      </c>
      <c r="F631" s="13" t="s">
        <v>37</v>
      </c>
      <c r="G631" s="13">
        <v>6.99</v>
      </c>
      <c r="H631" s="26">
        <v>44134</v>
      </c>
      <c r="I631" s="26">
        <v>44136</v>
      </c>
      <c r="J631" s="13">
        <v>7</v>
      </c>
      <c r="K631" s="13">
        <v>2020</v>
      </c>
      <c r="L631" s="13" t="s">
        <v>33</v>
      </c>
      <c r="M631" s="13">
        <v>13</v>
      </c>
      <c r="N631" s="13">
        <v>0.3963888888888889</v>
      </c>
      <c r="O631" s="13">
        <v>5.1530555555555564</v>
      </c>
      <c r="P631" s="13">
        <v>3</v>
      </c>
      <c r="Q631" s="13">
        <v>1.7176851851851851</v>
      </c>
      <c r="R631" s="13">
        <v>4.333333333333333</v>
      </c>
      <c r="S631" s="13">
        <v>5.9165186500888103</v>
      </c>
      <c r="T631" s="13">
        <f>IFERROR(VLOOKUP(B153,[1]!users_table[#All],4),"NA")</f>
        <v>8.4223826714801451</v>
      </c>
      <c r="U631" s="13" t="s">
        <v>61</v>
      </c>
    </row>
    <row r="632" spans="1:21" x14ac:dyDescent="0.3">
      <c r="A632" s="25">
        <v>630</v>
      </c>
      <c r="B632" s="13" t="s">
        <v>2</v>
      </c>
      <c r="C632" s="13">
        <v>39463</v>
      </c>
      <c r="D632" s="13" t="s">
        <v>296</v>
      </c>
      <c r="E632" s="13" t="s">
        <v>32</v>
      </c>
      <c r="F632" s="13" t="s">
        <v>37</v>
      </c>
      <c r="G632" s="13">
        <v>6.99</v>
      </c>
      <c r="H632" s="26">
        <v>44134</v>
      </c>
      <c r="I632" s="26">
        <v>44136</v>
      </c>
      <c r="J632" s="13">
        <v>7</v>
      </c>
      <c r="K632" s="13">
        <v>2020</v>
      </c>
      <c r="L632" s="13" t="s">
        <v>33</v>
      </c>
      <c r="M632" s="13">
        <v>13</v>
      </c>
      <c r="N632" s="13">
        <v>0.3963888888888889</v>
      </c>
      <c r="O632" s="13">
        <v>5.1530555555555564</v>
      </c>
      <c r="P632" s="13">
        <v>3</v>
      </c>
      <c r="Q632" s="13">
        <v>1.7176851851851851</v>
      </c>
      <c r="R632" s="13">
        <v>4.333333333333333</v>
      </c>
      <c r="S632" s="13">
        <v>5.9165186500888103</v>
      </c>
      <c r="T632" s="13">
        <f>IFERROR(VLOOKUP(B153,[1]!users_table[#All],4),"NA")</f>
        <v>8.4223826714801451</v>
      </c>
      <c r="U632" s="13" t="s">
        <v>1016</v>
      </c>
    </row>
    <row r="633" spans="1:21" x14ac:dyDescent="0.3">
      <c r="A633" s="25">
        <v>631</v>
      </c>
      <c r="B633" s="13" t="s">
        <v>2</v>
      </c>
      <c r="C633" s="13">
        <v>39463</v>
      </c>
      <c r="D633" s="13" t="s">
        <v>296</v>
      </c>
      <c r="E633" s="13" t="s">
        <v>32</v>
      </c>
      <c r="F633" s="13" t="s">
        <v>37</v>
      </c>
      <c r="G633" s="13">
        <v>6.99</v>
      </c>
      <c r="H633" s="26">
        <v>44134</v>
      </c>
      <c r="I633" s="26">
        <v>44136</v>
      </c>
      <c r="J633" s="13">
        <v>7</v>
      </c>
      <c r="K633" s="13">
        <v>2020</v>
      </c>
      <c r="L633" s="13" t="s">
        <v>33</v>
      </c>
      <c r="M633" s="13">
        <v>13</v>
      </c>
      <c r="N633" s="13">
        <v>0.3963888888888889</v>
      </c>
      <c r="O633" s="13">
        <v>5.1530555555555564</v>
      </c>
      <c r="P633" s="13">
        <v>3</v>
      </c>
      <c r="Q633" s="13">
        <v>1.7176851851851851</v>
      </c>
      <c r="R633" s="13">
        <v>4.333333333333333</v>
      </c>
      <c r="S633" s="13">
        <v>5.9165186500888103</v>
      </c>
      <c r="T633" s="13">
        <f>IFERROR(VLOOKUP(B153,[1]!users_table[#All],4),"NA")</f>
        <v>8.4223826714801451</v>
      </c>
      <c r="U633" s="13" t="s">
        <v>1027</v>
      </c>
    </row>
    <row r="634" spans="1:21" x14ac:dyDescent="0.3">
      <c r="A634" s="25">
        <v>632</v>
      </c>
      <c r="B634" s="13" t="s">
        <v>4</v>
      </c>
      <c r="C634" s="13">
        <v>39463</v>
      </c>
      <c r="D634" s="13" t="s">
        <v>296</v>
      </c>
      <c r="E634" s="13" t="s">
        <v>32</v>
      </c>
      <c r="F634" s="13" t="s">
        <v>37</v>
      </c>
      <c r="G634" s="13">
        <v>6.99</v>
      </c>
      <c r="H634" s="26">
        <v>44072</v>
      </c>
      <c r="I634" s="26">
        <v>44073</v>
      </c>
      <c r="J634" s="13">
        <v>8</v>
      </c>
      <c r="K634" s="13">
        <v>2020</v>
      </c>
      <c r="L634" s="13" t="s">
        <v>33</v>
      </c>
      <c r="M634" s="13">
        <v>13</v>
      </c>
      <c r="N634" s="13">
        <v>0.3963888888888889</v>
      </c>
      <c r="O634" s="13">
        <v>5.1530555555555564</v>
      </c>
      <c r="P634" s="13">
        <v>2</v>
      </c>
      <c r="Q634" s="13">
        <v>2.5765277777777782</v>
      </c>
      <c r="R634" s="13">
        <v>6.5</v>
      </c>
      <c r="S634" s="13">
        <v>8.3323353293413174</v>
      </c>
      <c r="T634" s="13">
        <f>IFERROR(VLOOKUP(B668,[1]!users_table[#All],4),"NA")</f>
        <v>8.4223826714801451</v>
      </c>
      <c r="U634" s="13" t="s">
        <v>65</v>
      </c>
    </row>
    <row r="635" spans="1:21" x14ac:dyDescent="0.3">
      <c r="A635" s="25">
        <v>633</v>
      </c>
      <c r="B635" s="13" t="s">
        <v>4</v>
      </c>
      <c r="C635" s="13">
        <v>39463</v>
      </c>
      <c r="D635" s="13" t="s">
        <v>296</v>
      </c>
      <c r="E635" s="13" t="s">
        <v>32</v>
      </c>
      <c r="F635" s="13" t="s">
        <v>37</v>
      </c>
      <c r="G635" s="13">
        <v>6.99</v>
      </c>
      <c r="H635" s="26">
        <v>44072</v>
      </c>
      <c r="I635" s="26">
        <v>44073</v>
      </c>
      <c r="J635" s="13">
        <v>8</v>
      </c>
      <c r="K635" s="13">
        <v>2020</v>
      </c>
      <c r="L635" s="13" t="s">
        <v>33</v>
      </c>
      <c r="M635" s="13">
        <v>13</v>
      </c>
      <c r="N635" s="13">
        <v>0.3963888888888889</v>
      </c>
      <c r="O635" s="13">
        <v>5.1530555555555564</v>
      </c>
      <c r="P635" s="13">
        <v>2</v>
      </c>
      <c r="Q635" s="13">
        <v>2.5765277777777782</v>
      </c>
      <c r="R635" s="13">
        <v>6.5</v>
      </c>
      <c r="S635" s="13">
        <v>8.3323353293413174</v>
      </c>
      <c r="T635" s="13">
        <f>IFERROR(VLOOKUP(B668,[1]!users_table[#All],4),"NA")</f>
        <v>8.4223826714801451</v>
      </c>
      <c r="U635" s="13" t="s">
        <v>1011</v>
      </c>
    </row>
    <row r="636" spans="1:21" x14ac:dyDescent="0.3">
      <c r="A636" s="25">
        <v>634</v>
      </c>
      <c r="B636" s="13" t="s">
        <v>4</v>
      </c>
      <c r="C636" s="13">
        <v>39463</v>
      </c>
      <c r="D636" s="13" t="s">
        <v>296</v>
      </c>
      <c r="E636" s="13" t="s">
        <v>32</v>
      </c>
      <c r="F636" s="13" t="s">
        <v>37</v>
      </c>
      <c r="G636" s="13">
        <v>6.99</v>
      </c>
      <c r="H636" s="26">
        <v>44072</v>
      </c>
      <c r="I636" s="26">
        <v>44073</v>
      </c>
      <c r="J636" s="13">
        <v>8</v>
      </c>
      <c r="K636" s="13">
        <v>2020</v>
      </c>
      <c r="L636" s="13" t="s">
        <v>33</v>
      </c>
      <c r="M636" s="13">
        <v>13</v>
      </c>
      <c r="N636" s="13">
        <v>0.3963888888888889</v>
      </c>
      <c r="O636" s="13">
        <v>5.1530555555555564</v>
      </c>
      <c r="P636" s="13">
        <v>2</v>
      </c>
      <c r="Q636" s="13">
        <v>2.5765277777777782</v>
      </c>
      <c r="R636" s="13">
        <v>6.5</v>
      </c>
      <c r="S636" s="13">
        <v>8.3323353293413174</v>
      </c>
      <c r="T636" s="13">
        <f>IFERROR(VLOOKUP(B668,[1]!users_table[#All],4),"NA")</f>
        <v>8.4223826714801451</v>
      </c>
      <c r="U636" s="13" t="s">
        <v>61</v>
      </c>
    </row>
    <row r="637" spans="1:21" x14ac:dyDescent="0.3">
      <c r="A637" s="25">
        <v>635</v>
      </c>
      <c r="B637" s="13" t="s">
        <v>4</v>
      </c>
      <c r="C637" s="13">
        <v>39463</v>
      </c>
      <c r="D637" s="13" t="s">
        <v>296</v>
      </c>
      <c r="E637" s="13" t="s">
        <v>32</v>
      </c>
      <c r="F637" s="13" t="s">
        <v>37</v>
      </c>
      <c r="G637" s="13">
        <v>6.99</v>
      </c>
      <c r="H637" s="26">
        <v>44072</v>
      </c>
      <c r="I637" s="26">
        <v>44073</v>
      </c>
      <c r="J637" s="13">
        <v>8</v>
      </c>
      <c r="K637" s="13">
        <v>2020</v>
      </c>
      <c r="L637" s="13" t="s">
        <v>33</v>
      </c>
      <c r="M637" s="13">
        <v>13</v>
      </c>
      <c r="N637" s="13">
        <v>0.3963888888888889</v>
      </c>
      <c r="O637" s="13">
        <v>5.1530555555555564</v>
      </c>
      <c r="P637" s="13">
        <v>2</v>
      </c>
      <c r="Q637" s="13">
        <v>2.5765277777777782</v>
      </c>
      <c r="R637" s="13">
        <v>6.5</v>
      </c>
      <c r="S637" s="13">
        <v>8.3323353293413174</v>
      </c>
      <c r="T637" s="13">
        <f>IFERROR(VLOOKUP(B668,[1]!users_table[#All],4),"NA")</f>
        <v>8.4223826714801451</v>
      </c>
      <c r="U637" s="13" t="s">
        <v>1016</v>
      </c>
    </row>
    <row r="638" spans="1:21" x14ac:dyDescent="0.3">
      <c r="A638" s="25">
        <v>636</v>
      </c>
      <c r="B638" s="13" t="s">
        <v>4</v>
      </c>
      <c r="C638" s="13">
        <v>39463</v>
      </c>
      <c r="D638" s="13" t="s">
        <v>296</v>
      </c>
      <c r="E638" s="13" t="s">
        <v>32</v>
      </c>
      <c r="F638" s="13" t="s">
        <v>37</v>
      </c>
      <c r="G638" s="13">
        <v>6.99</v>
      </c>
      <c r="H638" s="26">
        <v>44072</v>
      </c>
      <c r="I638" s="26">
        <v>44073</v>
      </c>
      <c r="J638" s="13">
        <v>8</v>
      </c>
      <c r="K638" s="13">
        <v>2020</v>
      </c>
      <c r="L638" s="13" t="s">
        <v>33</v>
      </c>
      <c r="M638" s="13">
        <v>13</v>
      </c>
      <c r="N638" s="13">
        <v>0.3963888888888889</v>
      </c>
      <c r="O638" s="13">
        <v>5.1530555555555564</v>
      </c>
      <c r="P638" s="13">
        <v>2</v>
      </c>
      <c r="Q638" s="13">
        <v>2.5765277777777782</v>
      </c>
      <c r="R638" s="13">
        <v>6.5</v>
      </c>
      <c r="S638" s="13">
        <v>8.3323353293413174</v>
      </c>
      <c r="T638" s="13">
        <f>IFERROR(VLOOKUP(B668,[1]!users_table[#All],4),"NA")</f>
        <v>8.4223826714801451</v>
      </c>
      <c r="U638" s="13" t="s">
        <v>1027</v>
      </c>
    </row>
    <row r="639" spans="1:21" x14ac:dyDescent="0.3">
      <c r="A639" s="25">
        <v>637</v>
      </c>
      <c r="B639" s="13" t="s">
        <v>2</v>
      </c>
      <c r="C639" s="13">
        <v>43229</v>
      </c>
      <c r="D639" s="13" t="s">
        <v>297</v>
      </c>
      <c r="E639" s="13" t="s">
        <v>32</v>
      </c>
      <c r="F639" s="13" t="s">
        <v>29</v>
      </c>
      <c r="G639" s="13">
        <v>6.65</v>
      </c>
      <c r="H639" s="26">
        <v>44565</v>
      </c>
      <c r="I639" s="26">
        <v>44578</v>
      </c>
      <c r="J639" s="13">
        <v>5</v>
      </c>
      <c r="K639" s="13">
        <v>2021</v>
      </c>
      <c r="L639" s="13" t="s">
        <v>33</v>
      </c>
      <c r="M639" s="13">
        <v>13</v>
      </c>
      <c r="N639" s="13">
        <v>0.39305555555555549</v>
      </c>
      <c r="O639" s="13">
        <v>5.1097222222222216</v>
      </c>
      <c r="P639" s="13">
        <v>14</v>
      </c>
      <c r="Q639" s="13">
        <v>0.36498015873015882</v>
      </c>
      <c r="R639" s="13">
        <v>0.9285714285714286</v>
      </c>
      <c r="S639" s="13">
        <v>5.9165186500888103</v>
      </c>
      <c r="T639" s="13">
        <f>IFERROR(VLOOKUP(B154,[1]!users_table[#All],4),"NA")</f>
        <v>8.4223826714801451</v>
      </c>
      <c r="U639" s="13" t="s">
        <v>65</v>
      </c>
    </row>
    <row r="640" spans="1:21" x14ac:dyDescent="0.3">
      <c r="A640" s="25">
        <v>638</v>
      </c>
      <c r="B640" s="13" t="s">
        <v>2</v>
      </c>
      <c r="C640" s="13">
        <v>43229</v>
      </c>
      <c r="D640" s="13" t="s">
        <v>297</v>
      </c>
      <c r="E640" s="13" t="s">
        <v>32</v>
      </c>
      <c r="F640" s="13" t="s">
        <v>29</v>
      </c>
      <c r="G640" s="13">
        <v>6.65</v>
      </c>
      <c r="H640" s="26">
        <v>44565</v>
      </c>
      <c r="I640" s="26">
        <v>44578</v>
      </c>
      <c r="J640" s="13">
        <v>5</v>
      </c>
      <c r="K640" s="13">
        <v>2021</v>
      </c>
      <c r="L640" s="13" t="s">
        <v>33</v>
      </c>
      <c r="M640" s="13">
        <v>13</v>
      </c>
      <c r="N640" s="13">
        <v>0.39305555555555549</v>
      </c>
      <c r="O640" s="13">
        <v>5.1097222222222216</v>
      </c>
      <c r="P640" s="13">
        <v>14</v>
      </c>
      <c r="Q640" s="13">
        <v>0.36498015873015882</v>
      </c>
      <c r="R640" s="13">
        <v>0.9285714285714286</v>
      </c>
      <c r="S640" s="13">
        <v>5.9165186500888103</v>
      </c>
      <c r="T640" s="13">
        <f>IFERROR(VLOOKUP(B154,[1]!users_table[#All],4),"NA")</f>
        <v>8.4223826714801451</v>
      </c>
      <c r="U640" s="13" t="s">
        <v>83</v>
      </c>
    </row>
    <row r="641" spans="1:21" x14ac:dyDescent="0.3">
      <c r="A641" s="25">
        <v>639</v>
      </c>
      <c r="B641" s="13" t="s">
        <v>2</v>
      </c>
      <c r="C641" s="13">
        <v>43229</v>
      </c>
      <c r="D641" s="13" t="s">
        <v>297</v>
      </c>
      <c r="E641" s="13" t="s">
        <v>32</v>
      </c>
      <c r="F641" s="13" t="s">
        <v>29</v>
      </c>
      <c r="G641" s="13">
        <v>6.65</v>
      </c>
      <c r="H641" s="26">
        <v>44565</v>
      </c>
      <c r="I641" s="26">
        <v>44578</v>
      </c>
      <c r="J641" s="13">
        <v>5</v>
      </c>
      <c r="K641" s="13">
        <v>2021</v>
      </c>
      <c r="L641" s="13" t="s">
        <v>33</v>
      </c>
      <c r="M641" s="13">
        <v>13</v>
      </c>
      <c r="N641" s="13">
        <v>0.39305555555555549</v>
      </c>
      <c r="O641" s="13">
        <v>5.1097222222222216</v>
      </c>
      <c r="P641" s="13">
        <v>14</v>
      </c>
      <c r="Q641" s="13">
        <v>0.36498015873015882</v>
      </c>
      <c r="R641" s="13">
        <v>0.9285714285714286</v>
      </c>
      <c r="S641" s="13">
        <v>5.9165186500888103</v>
      </c>
      <c r="T641" s="13">
        <f>IFERROR(VLOOKUP(B154,[1]!users_table[#All],4),"NA")</f>
        <v>8.4223826714801451</v>
      </c>
      <c r="U641" s="13" t="s">
        <v>1023</v>
      </c>
    </row>
    <row r="642" spans="1:21" x14ac:dyDescent="0.3">
      <c r="A642" s="25">
        <v>640</v>
      </c>
      <c r="B642" s="13" t="s">
        <v>2</v>
      </c>
      <c r="C642" s="13">
        <v>43229</v>
      </c>
      <c r="D642" s="13" t="s">
        <v>297</v>
      </c>
      <c r="E642" s="13" t="s">
        <v>32</v>
      </c>
      <c r="F642" s="13" t="s">
        <v>29</v>
      </c>
      <c r="G642" s="13">
        <v>6.65</v>
      </c>
      <c r="H642" s="26">
        <v>44565</v>
      </c>
      <c r="I642" s="26">
        <v>44578</v>
      </c>
      <c r="J642" s="13">
        <v>5</v>
      </c>
      <c r="K642" s="13">
        <v>2021</v>
      </c>
      <c r="L642" s="13" t="s">
        <v>33</v>
      </c>
      <c r="M642" s="13">
        <v>13</v>
      </c>
      <c r="N642" s="13">
        <v>0.39305555555555549</v>
      </c>
      <c r="O642" s="13">
        <v>5.1097222222222216</v>
      </c>
      <c r="P642" s="13">
        <v>14</v>
      </c>
      <c r="Q642" s="13">
        <v>0.36498015873015882</v>
      </c>
      <c r="R642" s="13">
        <v>0.9285714285714286</v>
      </c>
      <c r="S642" s="13">
        <v>5.9165186500888103</v>
      </c>
      <c r="T642" s="13">
        <f>IFERROR(VLOOKUP(B154,[1]!users_table[#All],4),"NA")</f>
        <v>8.4223826714801451</v>
      </c>
      <c r="U642" s="13" t="s">
        <v>61</v>
      </c>
    </row>
    <row r="643" spans="1:21" x14ac:dyDescent="0.3">
      <c r="A643" s="25">
        <v>641</v>
      </c>
      <c r="B643" s="13" t="s">
        <v>2</v>
      </c>
      <c r="C643" s="13">
        <v>43229</v>
      </c>
      <c r="D643" s="13" t="s">
        <v>297</v>
      </c>
      <c r="E643" s="13" t="s">
        <v>32</v>
      </c>
      <c r="F643" s="13" t="s">
        <v>29</v>
      </c>
      <c r="G643" s="13">
        <v>6.65</v>
      </c>
      <c r="H643" s="26">
        <v>44565</v>
      </c>
      <c r="I643" s="26">
        <v>44578</v>
      </c>
      <c r="J643" s="13">
        <v>5</v>
      </c>
      <c r="K643" s="13">
        <v>2021</v>
      </c>
      <c r="L643" s="13" t="s">
        <v>33</v>
      </c>
      <c r="M643" s="13">
        <v>13</v>
      </c>
      <c r="N643" s="13">
        <v>0.39305555555555549</v>
      </c>
      <c r="O643" s="13">
        <v>5.1097222222222216</v>
      </c>
      <c r="P643" s="13">
        <v>14</v>
      </c>
      <c r="Q643" s="13">
        <v>0.36498015873015882</v>
      </c>
      <c r="R643" s="13">
        <v>0.9285714285714286</v>
      </c>
      <c r="S643" s="13">
        <v>5.9165186500888103</v>
      </c>
      <c r="T643" s="13">
        <f>IFERROR(VLOOKUP(B154,[1]!users_table[#All],4),"NA")</f>
        <v>8.4223826714801451</v>
      </c>
      <c r="U643" s="13" t="s">
        <v>62</v>
      </c>
    </row>
    <row r="644" spans="1:21" x14ac:dyDescent="0.3">
      <c r="A644" s="25">
        <v>642</v>
      </c>
      <c r="B644" s="13" t="s">
        <v>2</v>
      </c>
      <c r="C644" s="13">
        <v>42984</v>
      </c>
      <c r="D644" s="13" t="s">
        <v>298</v>
      </c>
      <c r="E644" s="13" t="s">
        <v>158</v>
      </c>
      <c r="F644" s="13" t="s">
        <v>185</v>
      </c>
      <c r="G644" s="13">
        <v>8.33</v>
      </c>
      <c r="H644" s="26">
        <v>44256</v>
      </c>
      <c r="I644" s="26">
        <v>44256</v>
      </c>
      <c r="J644" s="13">
        <v>8</v>
      </c>
      <c r="K644" s="13">
        <v>2020</v>
      </c>
      <c r="L644" s="13" t="s">
        <v>39</v>
      </c>
      <c r="M644" s="13">
        <v>1</v>
      </c>
      <c r="N644" s="13">
        <v>5.3888888888888889E-2</v>
      </c>
      <c r="O644" s="13">
        <v>5.3888888888888889E-2</v>
      </c>
      <c r="P644" s="13">
        <v>1</v>
      </c>
      <c r="Q644" s="13">
        <v>5.3888888888888889E-2</v>
      </c>
      <c r="R644" s="13">
        <v>1</v>
      </c>
      <c r="S644" s="13">
        <v>5.9165186500888103</v>
      </c>
      <c r="T644" s="13">
        <f>IFERROR(VLOOKUP(B155,[1]!users_table[#All],4),"NA")</f>
        <v>8.4223826714801451</v>
      </c>
      <c r="U644" s="13" t="s">
        <v>60</v>
      </c>
    </row>
    <row r="645" spans="1:21" x14ac:dyDescent="0.3">
      <c r="A645" s="25">
        <v>643</v>
      </c>
      <c r="B645" s="13" t="s">
        <v>2</v>
      </c>
      <c r="C645" s="13">
        <v>42984</v>
      </c>
      <c r="D645" s="13" t="s">
        <v>298</v>
      </c>
      <c r="E645" s="13" t="s">
        <v>158</v>
      </c>
      <c r="F645" s="13" t="s">
        <v>185</v>
      </c>
      <c r="G645" s="13">
        <v>8.33</v>
      </c>
      <c r="H645" s="26">
        <v>44256</v>
      </c>
      <c r="I645" s="26">
        <v>44256</v>
      </c>
      <c r="J645" s="13">
        <v>8</v>
      </c>
      <c r="K645" s="13">
        <v>2020</v>
      </c>
      <c r="L645" s="13" t="s">
        <v>39</v>
      </c>
      <c r="M645" s="13">
        <v>1</v>
      </c>
      <c r="N645" s="13">
        <v>5.3888888888888889E-2</v>
      </c>
      <c r="O645" s="13">
        <v>5.3888888888888889E-2</v>
      </c>
      <c r="P645" s="13">
        <v>1</v>
      </c>
      <c r="Q645" s="13">
        <v>5.3888888888888889E-2</v>
      </c>
      <c r="R645" s="13">
        <v>1</v>
      </c>
      <c r="S645" s="13">
        <v>5.9165186500888103</v>
      </c>
      <c r="T645" s="13">
        <f>IFERROR(VLOOKUP(B155,[1]!users_table[#All],4),"NA")</f>
        <v>8.4223826714801451</v>
      </c>
      <c r="U645" s="13" t="s">
        <v>74</v>
      </c>
    </row>
    <row r="646" spans="1:21" x14ac:dyDescent="0.3">
      <c r="A646" s="25">
        <v>644</v>
      </c>
      <c r="B646" s="13" t="s">
        <v>2</v>
      </c>
      <c r="C646" s="13">
        <v>39417</v>
      </c>
      <c r="D646" s="13" t="s">
        <v>299</v>
      </c>
      <c r="E646" s="13" t="s">
        <v>32</v>
      </c>
      <c r="F646" s="13" t="s">
        <v>29</v>
      </c>
      <c r="G646" s="13">
        <v>6.68</v>
      </c>
      <c r="H646" s="26">
        <v>43787</v>
      </c>
      <c r="I646" s="26">
        <v>43791</v>
      </c>
      <c r="J646" s="13">
        <v>5</v>
      </c>
      <c r="K646" s="13">
        <v>2019</v>
      </c>
      <c r="L646" s="13" t="s">
        <v>39</v>
      </c>
      <c r="M646" s="13">
        <v>13</v>
      </c>
      <c r="N646" s="13">
        <v>0.40833333333333333</v>
      </c>
      <c r="O646" s="13">
        <v>5.3083333333333336</v>
      </c>
      <c r="P646" s="13">
        <v>5</v>
      </c>
      <c r="Q646" s="13">
        <v>1.061666666666667</v>
      </c>
      <c r="R646" s="13">
        <v>2.6</v>
      </c>
      <c r="S646" s="13">
        <v>5.9165186500888103</v>
      </c>
      <c r="T646" s="13">
        <f>IFERROR(VLOOKUP(B156,[1]!users_table[#All],4),"NA")</f>
        <v>8.4223826714801451</v>
      </c>
      <c r="U646" s="13" t="s">
        <v>65</v>
      </c>
    </row>
    <row r="647" spans="1:21" x14ac:dyDescent="0.3">
      <c r="A647" s="25">
        <v>645</v>
      </c>
      <c r="B647" s="13" t="s">
        <v>2</v>
      </c>
      <c r="C647" s="13">
        <v>39417</v>
      </c>
      <c r="D647" s="13" t="s">
        <v>299</v>
      </c>
      <c r="E647" s="13" t="s">
        <v>32</v>
      </c>
      <c r="F647" s="13" t="s">
        <v>29</v>
      </c>
      <c r="G647" s="13">
        <v>6.68</v>
      </c>
      <c r="H647" s="26">
        <v>43787</v>
      </c>
      <c r="I647" s="26">
        <v>43791</v>
      </c>
      <c r="J647" s="13">
        <v>5</v>
      </c>
      <c r="K647" s="13">
        <v>2019</v>
      </c>
      <c r="L647" s="13" t="s">
        <v>39</v>
      </c>
      <c r="M647" s="13">
        <v>13</v>
      </c>
      <c r="N647" s="13">
        <v>0.40833333333333333</v>
      </c>
      <c r="O647" s="13">
        <v>5.3083333333333336</v>
      </c>
      <c r="P647" s="13">
        <v>5</v>
      </c>
      <c r="Q647" s="13">
        <v>1.061666666666667</v>
      </c>
      <c r="R647" s="13">
        <v>2.6</v>
      </c>
      <c r="S647" s="13">
        <v>5.9165186500888103</v>
      </c>
      <c r="T647" s="13">
        <f>IFERROR(VLOOKUP(B156,[1]!users_table[#All],4),"NA")</f>
        <v>8.4223826714801451</v>
      </c>
      <c r="U647" s="13" t="s">
        <v>60</v>
      </c>
    </row>
    <row r="648" spans="1:21" x14ac:dyDescent="0.3">
      <c r="A648" s="25">
        <v>646</v>
      </c>
      <c r="B648" s="13" t="s">
        <v>2</v>
      </c>
      <c r="C648" s="13">
        <v>39417</v>
      </c>
      <c r="D648" s="13" t="s">
        <v>299</v>
      </c>
      <c r="E648" s="13" t="s">
        <v>32</v>
      </c>
      <c r="F648" s="13" t="s">
        <v>29</v>
      </c>
      <c r="G648" s="13">
        <v>6.68</v>
      </c>
      <c r="H648" s="26">
        <v>43787</v>
      </c>
      <c r="I648" s="26">
        <v>43791</v>
      </c>
      <c r="J648" s="13">
        <v>5</v>
      </c>
      <c r="K648" s="13">
        <v>2019</v>
      </c>
      <c r="L648" s="13" t="s">
        <v>39</v>
      </c>
      <c r="M648" s="13">
        <v>13</v>
      </c>
      <c r="N648" s="13">
        <v>0.40833333333333333</v>
      </c>
      <c r="O648" s="13">
        <v>5.3083333333333336</v>
      </c>
      <c r="P648" s="13">
        <v>5</v>
      </c>
      <c r="Q648" s="13">
        <v>1.061666666666667</v>
      </c>
      <c r="R648" s="13">
        <v>2.6</v>
      </c>
      <c r="S648" s="13">
        <v>5.9165186500888103</v>
      </c>
      <c r="T648" s="13">
        <f>IFERROR(VLOOKUP(B156,[1]!users_table[#All],4),"NA")</f>
        <v>8.4223826714801451</v>
      </c>
      <c r="U648" s="13" t="s">
        <v>85</v>
      </c>
    </row>
    <row r="649" spans="1:21" x14ac:dyDescent="0.3">
      <c r="A649" s="25">
        <v>647</v>
      </c>
      <c r="B649" s="13" t="s">
        <v>2</v>
      </c>
      <c r="C649" s="13">
        <v>39417</v>
      </c>
      <c r="D649" s="13" t="s">
        <v>299</v>
      </c>
      <c r="E649" s="13" t="s">
        <v>32</v>
      </c>
      <c r="F649" s="13" t="s">
        <v>29</v>
      </c>
      <c r="G649" s="13">
        <v>6.68</v>
      </c>
      <c r="H649" s="26">
        <v>43787</v>
      </c>
      <c r="I649" s="26">
        <v>43791</v>
      </c>
      <c r="J649" s="13">
        <v>5</v>
      </c>
      <c r="K649" s="13">
        <v>2019</v>
      </c>
      <c r="L649" s="13" t="s">
        <v>39</v>
      </c>
      <c r="M649" s="13">
        <v>13</v>
      </c>
      <c r="N649" s="13">
        <v>0.40833333333333333</v>
      </c>
      <c r="O649" s="13">
        <v>5.3083333333333336</v>
      </c>
      <c r="P649" s="13">
        <v>5</v>
      </c>
      <c r="Q649" s="13">
        <v>1.061666666666667</v>
      </c>
      <c r="R649" s="13">
        <v>2.6</v>
      </c>
      <c r="S649" s="13">
        <v>5.9165186500888103</v>
      </c>
      <c r="T649" s="13">
        <f>IFERROR(VLOOKUP(B156,[1]!users_table[#All],4),"NA")</f>
        <v>8.4223826714801451</v>
      </c>
      <c r="U649" s="13" t="s">
        <v>1023</v>
      </c>
    </row>
    <row r="650" spans="1:21" x14ac:dyDescent="0.3">
      <c r="A650" s="25">
        <v>648</v>
      </c>
      <c r="B650" s="13" t="s">
        <v>2</v>
      </c>
      <c r="C650" s="13">
        <v>287</v>
      </c>
      <c r="D650" s="13" t="s">
        <v>300</v>
      </c>
      <c r="E650" s="13" t="s">
        <v>32</v>
      </c>
      <c r="F650" s="13" t="s">
        <v>37</v>
      </c>
      <c r="G650" s="13">
        <v>7.47</v>
      </c>
      <c r="H650" s="26">
        <v>43374</v>
      </c>
      <c r="I650" s="26">
        <v>43388</v>
      </c>
      <c r="J650" s="13">
        <v>7</v>
      </c>
      <c r="K650" s="13">
        <v>2001</v>
      </c>
      <c r="L650" s="13" t="s">
        <v>30</v>
      </c>
      <c r="M650" s="13">
        <v>24</v>
      </c>
      <c r="N650" s="13">
        <v>0.41666666666666669</v>
      </c>
      <c r="O650" s="13">
        <v>10</v>
      </c>
      <c r="P650" s="13">
        <v>15</v>
      </c>
      <c r="Q650" s="13">
        <v>0.66666666666666663</v>
      </c>
      <c r="R650" s="13">
        <v>1.6</v>
      </c>
      <c r="S650" s="13">
        <v>5.9165186500888103</v>
      </c>
      <c r="T650" s="13">
        <f>IFERROR(VLOOKUP(B157,[1]!users_table[#All],4),"NA")</f>
        <v>8.4223826714801451</v>
      </c>
      <c r="U650" s="13" t="s">
        <v>1050</v>
      </c>
    </row>
    <row r="651" spans="1:21" x14ac:dyDescent="0.3">
      <c r="A651" s="25">
        <v>649</v>
      </c>
      <c r="B651" s="13" t="s">
        <v>2</v>
      </c>
      <c r="C651" s="13">
        <v>287</v>
      </c>
      <c r="D651" s="13" t="s">
        <v>300</v>
      </c>
      <c r="E651" s="13" t="s">
        <v>32</v>
      </c>
      <c r="F651" s="13" t="s">
        <v>37</v>
      </c>
      <c r="G651" s="13">
        <v>7.47</v>
      </c>
      <c r="H651" s="26">
        <v>43374</v>
      </c>
      <c r="I651" s="26">
        <v>43388</v>
      </c>
      <c r="J651" s="13">
        <v>7</v>
      </c>
      <c r="K651" s="13">
        <v>2001</v>
      </c>
      <c r="L651" s="13" t="s">
        <v>30</v>
      </c>
      <c r="M651" s="13">
        <v>24</v>
      </c>
      <c r="N651" s="13">
        <v>0.41666666666666669</v>
      </c>
      <c r="O651" s="13">
        <v>10</v>
      </c>
      <c r="P651" s="13">
        <v>15</v>
      </c>
      <c r="Q651" s="13">
        <v>0.66666666666666663</v>
      </c>
      <c r="R651" s="13">
        <v>1.6</v>
      </c>
      <c r="S651" s="13">
        <v>5.9165186500888103</v>
      </c>
      <c r="T651" s="13">
        <f>IFERROR(VLOOKUP(B157,[1]!users_table[#All],4),"NA")</f>
        <v>8.4223826714801451</v>
      </c>
      <c r="U651" s="13" t="s">
        <v>81</v>
      </c>
    </row>
    <row r="652" spans="1:21" x14ac:dyDescent="0.3">
      <c r="A652" s="25">
        <v>650</v>
      </c>
      <c r="B652" s="13" t="s">
        <v>2</v>
      </c>
      <c r="C652" s="13">
        <v>287</v>
      </c>
      <c r="D652" s="13" t="s">
        <v>300</v>
      </c>
      <c r="E652" s="13" t="s">
        <v>32</v>
      </c>
      <c r="F652" s="13" t="s">
        <v>37</v>
      </c>
      <c r="G652" s="13">
        <v>7.47</v>
      </c>
      <c r="H652" s="26">
        <v>43374</v>
      </c>
      <c r="I652" s="26">
        <v>43388</v>
      </c>
      <c r="J652" s="13">
        <v>7</v>
      </c>
      <c r="K652" s="13">
        <v>2001</v>
      </c>
      <c r="L652" s="13" t="s">
        <v>30</v>
      </c>
      <c r="M652" s="13">
        <v>24</v>
      </c>
      <c r="N652" s="13">
        <v>0.41666666666666669</v>
      </c>
      <c r="O652" s="13">
        <v>10</v>
      </c>
      <c r="P652" s="13">
        <v>15</v>
      </c>
      <c r="Q652" s="13">
        <v>0.66666666666666663</v>
      </c>
      <c r="R652" s="13">
        <v>1.6</v>
      </c>
      <c r="S652" s="13">
        <v>5.9165186500888103</v>
      </c>
      <c r="T652" s="13">
        <f>IFERROR(VLOOKUP(B157,[1]!users_table[#All],4),"NA")</f>
        <v>8.4223826714801451</v>
      </c>
      <c r="U652" s="13" t="s">
        <v>68</v>
      </c>
    </row>
    <row r="653" spans="1:21" x14ac:dyDescent="0.3">
      <c r="A653" s="25">
        <v>651</v>
      </c>
      <c r="B653" s="13" t="s">
        <v>2</v>
      </c>
      <c r="C653" s="13">
        <v>287</v>
      </c>
      <c r="D653" s="13" t="s">
        <v>300</v>
      </c>
      <c r="E653" s="13" t="s">
        <v>32</v>
      </c>
      <c r="F653" s="13" t="s">
        <v>37</v>
      </c>
      <c r="G653" s="13">
        <v>7.47</v>
      </c>
      <c r="H653" s="26">
        <v>43374</v>
      </c>
      <c r="I653" s="26">
        <v>43388</v>
      </c>
      <c r="J653" s="13">
        <v>7</v>
      </c>
      <c r="K653" s="13">
        <v>2001</v>
      </c>
      <c r="L653" s="13" t="s">
        <v>30</v>
      </c>
      <c r="M653" s="13">
        <v>24</v>
      </c>
      <c r="N653" s="13">
        <v>0.41666666666666669</v>
      </c>
      <c r="O653" s="13">
        <v>10</v>
      </c>
      <c r="P653" s="13">
        <v>15</v>
      </c>
      <c r="Q653" s="13">
        <v>0.66666666666666663</v>
      </c>
      <c r="R653" s="13">
        <v>1.6</v>
      </c>
      <c r="S653" s="13">
        <v>5.9165186500888103</v>
      </c>
      <c r="T653" s="13">
        <f>IFERROR(VLOOKUP(B157,[1]!users_table[#All],4),"NA")</f>
        <v>8.4223826714801451</v>
      </c>
      <c r="U653" s="13" t="s">
        <v>71</v>
      </c>
    </row>
    <row r="654" spans="1:21" x14ac:dyDescent="0.3">
      <c r="A654" s="25">
        <v>652</v>
      </c>
      <c r="B654" s="13" t="s">
        <v>2</v>
      </c>
      <c r="C654" s="13">
        <v>551</v>
      </c>
      <c r="D654" s="13" t="s">
        <v>301</v>
      </c>
      <c r="E654" s="13" t="s">
        <v>32</v>
      </c>
      <c r="F654" s="13" t="s">
        <v>37</v>
      </c>
      <c r="G654" s="13">
        <v>7.49</v>
      </c>
      <c r="H654" s="26">
        <v>43388</v>
      </c>
      <c r="I654" s="26">
        <v>43404</v>
      </c>
      <c r="J654" s="13">
        <v>7</v>
      </c>
      <c r="K654" s="13">
        <v>2001</v>
      </c>
      <c r="L654" s="13" t="s">
        <v>39</v>
      </c>
      <c r="M654" s="13">
        <v>24</v>
      </c>
      <c r="N654" s="13">
        <v>0.40555555555555561</v>
      </c>
      <c r="O654" s="13">
        <v>9.7333333333333343</v>
      </c>
      <c r="P654" s="13">
        <v>17</v>
      </c>
      <c r="Q654" s="13">
        <v>0.57254901960784321</v>
      </c>
      <c r="R654" s="13">
        <v>1.411764705882353</v>
      </c>
      <c r="S654" s="13">
        <v>5.9165186500888103</v>
      </c>
      <c r="T654" s="13">
        <f>IFERROR(VLOOKUP(B158,[1]!users_table[#All],4),"NA")</f>
        <v>8.4223826714801451</v>
      </c>
      <c r="U654" s="13" t="s">
        <v>1050</v>
      </c>
    </row>
    <row r="655" spans="1:21" x14ac:dyDescent="0.3">
      <c r="A655" s="25">
        <v>653</v>
      </c>
      <c r="B655" s="13" t="s">
        <v>2</v>
      </c>
      <c r="C655" s="13">
        <v>551</v>
      </c>
      <c r="D655" s="13" t="s">
        <v>301</v>
      </c>
      <c r="E655" s="13" t="s">
        <v>32</v>
      </c>
      <c r="F655" s="13" t="s">
        <v>37</v>
      </c>
      <c r="G655" s="13">
        <v>7.49</v>
      </c>
      <c r="H655" s="26">
        <v>43388</v>
      </c>
      <c r="I655" s="26">
        <v>43404</v>
      </c>
      <c r="J655" s="13">
        <v>7</v>
      </c>
      <c r="K655" s="13">
        <v>2001</v>
      </c>
      <c r="L655" s="13" t="s">
        <v>39</v>
      </c>
      <c r="M655" s="13">
        <v>24</v>
      </c>
      <c r="N655" s="13">
        <v>0.40555555555555561</v>
      </c>
      <c r="O655" s="13">
        <v>9.7333333333333343</v>
      </c>
      <c r="P655" s="13">
        <v>17</v>
      </c>
      <c r="Q655" s="13">
        <v>0.57254901960784321</v>
      </c>
      <c r="R655" s="13">
        <v>1.411764705882353</v>
      </c>
      <c r="S655" s="13">
        <v>5.9165186500888103</v>
      </c>
      <c r="T655" s="13">
        <f>IFERROR(VLOOKUP(B158,[1]!users_table[#All],4),"NA")</f>
        <v>8.4223826714801451</v>
      </c>
      <c r="U655" s="13" t="s">
        <v>81</v>
      </c>
    </row>
    <row r="656" spans="1:21" x14ac:dyDescent="0.3">
      <c r="A656" s="25">
        <v>654</v>
      </c>
      <c r="B656" s="13" t="s">
        <v>2</v>
      </c>
      <c r="C656" s="13">
        <v>551</v>
      </c>
      <c r="D656" s="13" t="s">
        <v>301</v>
      </c>
      <c r="E656" s="13" t="s">
        <v>32</v>
      </c>
      <c r="F656" s="13" t="s">
        <v>37</v>
      </c>
      <c r="G656" s="13">
        <v>7.49</v>
      </c>
      <c r="H656" s="26">
        <v>43388</v>
      </c>
      <c r="I656" s="26">
        <v>43404</v>
      </c>
      <c r="J656" s="13">
        <v>7</v>
      </c>
      <c r="K656" s="13">
        <v>2001</v>
      </c>
      <c r="L656" s="13" t="s">
        <v>39</v>
      </c>
      <c r="M656" s="13">
        <v>24</v>
      </c>
      <c r="N656" s="13">
        <v>0.40555555555555561</v>
      </c>
      <c r="O656" s="13">
        <v>9.7333333333333343</v>
      </c>
      <c r="P656" s="13">
        <v>17</v>
      </c>
      <c r="Q656" s="13">
        <v>0.57254901960784321</v>
      </c>
      <c r="R656" s="13">
        <v>1.411764705882353</v>
      </c>
      <c r="S656" s="13">
        <v>5.9165186500888103</v>
      </c>
      <c r="T656" s="13">
        <f>IFERROR(VLOOKUP(B158,[1]!users_table[#All],4),"NA")</f>
        <v>8.4223826714801451</v>
      </c>
      <c r="U656" s="13" t="s">
        <v>68</v>
      </c>
    </row>
    <row r="657" spans="1:21" x14ac:dyDescent="0.3">
      <c r="A657" s="25">
        <v>655</v>
      </c>
      <c r="B657" s="13" t="s">
        <v>2</v>
      </c>
      <c r="C657" s="13">
        <v>551</v>
      </c>
      <c r="D657" s="13" t="s">
        <v>301</v>
      </c>
      <c r="E657" s="13" t="s">
        <v>32</v>
      </c>
      <c r="F657" s="13" t="s">
        <v>37</v>
      </c>
      <c r="G657" s="13">
        <v>7.49</v>
      </c>
      <c r="H657" s="26">
        <v>43388</v>
      </c>
      <c r="I657" s="26">
        <v>43404</v>
      </c>
      <c r="J657" s="13">
        <v>7</v>
      </c>
      <c r="K657" s="13">
        <v>2001</v>
      </c>
      <c r="L657" s="13" t="s">
        <v>39</v>
      </c>
      <c r="M657" s="13">
        <v>24</v>
      </c>
      <c r="N657" s="13">
        <v>0.40555555555555561</v>
      </c>
      <c r="O657" s="13">
        <v>9.7333333333333343</v>
      </c>
      <c r="P657" s="13">
        <v>17</v>
      </c>
      <c r="Q657" s="13">
        <v>0.57254901960784321</v>
      </c>
      <c r="R657" s="13">
        <v>1.411764705882353</v>
      </c>
      <c r="S657" s="13">
        <v>5.9165186500888103</v>
      </c>
      <c r="T657" s="13">
        <f>IFERROR(VLOOKUP(B158,[1]!users_table[#All],4),"NA")</f>
        <v>8.4223826714801451</v>
      </c>
      <c r="U657" s="13" t="s">
        <v>71</v>
      </c>
    </row>
    <row r="658" spans="1:21" x14ac:dyDescent="0.3">
      <c r="A658" s="25">
        <v>656</v>
      </c>
      <c r="B658" s="13" t="s">
        <v>2</v>
      </c>
      <c r="C658" s="13">
        <v>49691</v>
      </c>
      <c r="D658" s="13" t="s">
        <v>302</v>
      </c>
      <c r="E658" s="13" t="s">
        <v>32</v>
      </c>
      <c r="F658" s="13" t="s">
        <v>29</v>
      </c>
      <c r="G658" s="13">
        <v>6.13</v>
      </c>
      <c r="H658" s="26">
        <v>45023</v>
      </c>
      <c r="I658" s="26">
        <v>45035</v>
      </c>
      <c r="J658" s="13">
        <v>5</v>
      </c>
      <c r="K658" s="13">
        <v>2022</v>
      </c>
      <c r="L658" s="13" t="s">
        <v>33</v>
      </c>
      <c r="M658" s="13">
        <v>13</v>
      </c>
      <c r="N658" s="13">
        <v>0.39444444444444438</v>
      </c>
      <c r="O658" s="13">
        <v>5.1277777777777773</v>
      </c>
      <c r="P658" s="13">
        <v>13</v>
      </c>
      <c r="Q658" s="13">
        <v>0.39444444444444438</v>
      </c>
      <c r="R658" s="13">
        <v>1</v>
      </c>
      <c r="S658" s="13">
        <v>5.9165186500888103</v>
      </c>
      <c r="T658" s="13">
        <f>IFERROR(VLOOKUP(B159,[1]!users_table[#All],4),"NA")</f>
        <v>8.4223826714801451</v>
      </c>
      <c r="U658" s="13" t="s">
        <v>1022</v>
      </c>
    </row>
    <row r="659" spans="1:21" x14ac:dyDescent="0.3">
      <c r="A659" s="25">
        <v>657</v>
      </c>
      <c r="B659" s="13" t="s">
        <v>2</v>
      </c>
      <c r="C659" s="13">
        <v>49691</v>
      </c>
      <c r="D659" s="13" t="s">
        <v>302</v>
      </c>
      <c r="E659" s="13" t="s">
        <v>32</v>
      </c>
      <c r="F659" s="13" t="s">
        <v>29</v>
      </c>
      <c r="G659" s="13">
        <v>6.13</v>
      </c>
      <c r="H659" s="26">
        <v>45023</v>
      </c>
      <c r="I659" s="26">
        <v>45035</v>
      </c>
      <c r="J659" s="13">
        <v>5</v>
      </c>
      <c r="K659" s="13">
        <v>2022</v>
      </c>
      <c r="L659" s="13" t="s">
        <v>33</v>
      </c>
      <c r="M659" s="13">
        <v>13</v>
      </c>
      <c r="N659" s="13">
        <v>0.39444444444444438</v>
      </c>
      <c r="O659" s="13">
        <v>5.1277777777777773</v>
      </c>
      <c r="P659" s="13">
        <v>13</v>
      </c>
      <c r="Q659" s="13">
        <v>0.39444444444444438</v>
      </c>
      <c r="R659" s="13">
        <v>1</v>
      </c>
      <c r="S659" s="13">
        <v>5.9165186500888103</v>
      </c>
      <c r="T659" s="13">
        <f>IFERROR(VLOOKUP(B159,[1]!users_table[#All],4),"NA")</f>
        <v>8.4223826714801451</v>
      </c>
      <c r="U659" s="13" t="s">
        <v>71</v>
      </c>
    </row>
    <row r="660" spans="1:21" x14ac:dyDescent="0.3">
      <c r="A660" s="25">
        <v>658</v>
      </c>
      <c r="B660" s="13" t="s">
        <v>2</v>
      </c>
      <c r="C660" s="13">
        <v>49964</v>
      </c>
      <c r="D660" s="13" t="s">
        <v>303</v>
      </c>
      <c r="E660" s="13" t="s">
        <v>158</v>
      </c>
      <c r="F660" s="13" t="s">
        <v>29</v>
      </c>
      <c r="G660" s="13">
        <v>7.1</v>
      </c>
      <c r="H660" s="26">
        <v>44991</v>
      </c>
      <c r="I660" s="26">
        <v>44991</v>
      </c>
      <c r="J660" s="13">
        <v>6</v>
      </c>
      <c r="K660" s="13">
        <v>2021</v>
      </c>
      <c r="L660" s="13" t="s">
        <v>39</v>
      </c>
      <c r="M660" s="13">
        <v>1</v>
      </c>
      <c r="N660" s="13">
        <v>7.7777777777777779E-2</v>
      </c>
      <c r="O660" s="13">
        <v>7.7777777777777779E-2</v>
      </c>
      <c r="P660" s="13">
        <v>1</v>
      </c>
      <c r="Q660" s="13">
        <v>7.7777777777777779E-2</v>
      </c>
      <c r="R660" s="13">
        <v>1</v>
      </c>
      <c r="S660" s="13">
        <v>5.9165186500888103</v>
      </c>
      <c r="T660" s="13">
        <f>IFERROR(VLOOKUP(B160,[1]!users_table[#All],4),"NA")</f>
        <v>8.4223826714801451</v>
      </c>
      <c r="U660" s="13" t="s">
        <v>74</v>
      </c>
    </row>
    <row r="661" spans="1:21" x14ac:dyDescent="0.3">
      <c r="A661" s="25">
        <v>659</v>
      </c>
      <c r="B661" s="13" t="s">
        <v>2</v>
      </c>
      <c r="C661" s="13">
        <v>650</v>
      </c>
      <c r="D661" s="13" t="s">
        <v>304</v>
      </c>
      <c r="E661" s="13" t="s">
        <v>52</v>
      </c>
      <c r="F661" s="13" t="s">
        <v>37</v>
      </c>
      <c r="G661" s="13">
        <v>7.34</v>
      </c>
      <c r="H661" s="26">
        <v>44974</v>
      </c>
      <c r="I661" s="26">
        <v>44975</v>
      </c>
      <c r="J661" s="13">
        <v>6</v>
      </c>
      <c r="K661" s="13">
        <v>1995</v>
      </c>
      <c r="L661" s="13" t="s">
        <v>35</v>
      </c>
      <c r="M661" s="13">
        <v>3</v>
      </c>
      <c r="N661" s="13">
        <v>0.48333333333333328</v>
      </c>
      <c r="O661" s="13">
        <v>1.45</v>
      </c>
      <c r="P661" s="13">
        <v>2</v>
      </c>
      <c r="Q661" s="13">
        <v>0.72499999999999998</v>
      </c>
      <c r="R661" s="13">
        <v>1.5</v>
      </c>
      <c r="S661" s="13">
        <v>5.9165186500888103</v>
      </c>
      <c r="T661" s="13">
        <f>IFERROR(VLOOKUP(B161,[1]!users_table[#All],4),"NA")</f>
        <v>8.4223826714801451</v>
      </c>
      <c r="U661" s="13" t="s">
        <v>65</v>
      </c>
    </row>
    <row r="662" spans="1:21" x14ac:dyDescent="0.3">
      <c r="A662" s="25">
        <v>660</v>
      </c>
      <c r="B662" s="13" t="s">
        <v>2</v>
      </c>
      <c r="C662" s="13">
        <v>650</v>
      </c>
      <c r="D662" s="13" t="s">
        <v>304</v>
      </c>
      <c r="E662" s="13" t="s">
        <v>52</v>
      </c>
      <c r="F662" s="13" t="s">
        <v>37</v>
      </c>
      <c r="G662" s="13">
        <v>7.34</v>
      </c>
      <c r="H662" s="26">
        <v>44974</v>
      </c>
      <c r="I662" s="26">
        <v>44975</v>
      </c>
      <c r="J662" s="13">
        <v>6</v>
      </c>
      <c r="K662" s="13">
        <v>1995</v>
      </c>
      <c r="L662" s="13" t="s">
        <v>35</v>
      </c>
      <c r="M662" s="13">
        <v>3</v>
      </c>
      <c r="N662" s="13">
        <v>0.48333333333333328</v>
      </c>
      <c r="O662" s="13">
        <v>1.45</v>
      </c>
      <c r="P662" s="13">
        <v>2</v>
      </c>
      <c r="Q662" s="13">
        <v>0.72499999999999998</v>
      </c>
      <c r="R662" s="13">
        <v>1.5</v>
      </c>
      <c r="S662" s="13">
        <v>5.9165186500888103</v>
      </c>
      <c r="T662" s="13">
        <f>IFERROR(VLOOKUP(B161,[1]!users_table[#All],4),"NA")</f>
        <v>8.4223826714801451</v>
      </c>
      <c r="U662" s="13" t="s">
        <v>64</v>
      </c>
    </row>
    <row r="663" spans="1:21" x14ac:dyDescent="0.3">
      <c r="A663" s="25">
        <v>661</v>
      </c>
      <c r="B663" s="13" t="s">
        <v>2</v>
      </c>
      <c r="C663" s="13">
        <v>650</v>
      </c>
      <c r="D663" s="13" t="s">
        <v>304</v>
      </c>
      <c r="E663" s="13" t="s">
        <v>52</v>
      </c>
      <c r="F663" s="13" t="s">
        <v>37</v>
      </c>
      <c r="G663" s="13">
        <v>7.34</v>
      </c>
      <c r="H663" s="26">
        <v>44974</v>
      </c>
      <c r="I663" s="26">
        <v>44975</v>
      </c>
      <c r="J663" s="13">
        <v>6</v>
      </c>
      <c r="K663" s="13">
        <v>1995</v>
      </c>
      <c r="L663" s="13" t="s">
        <v>35</v>
      </c>
      <c r="M663" s="13">
        <v>3</v>
      </c>
      <c r="N663" s="13">
        <v>0.48333333333333328</v>
      </c>
      <c r="O663" s="13">
        <v>1.45</v>
      </c>
      <c r="P663" s="13">
        <v>2</v>
      </c>
      <c r="Q663" s="13">
        <v>0.72499999999999998</v>
      </c>
      <c r="R663" s="13">
        <v>1.5</v>
      </c>
      <c r="S663" s="13">
        <v>5.9165186500888103</v>
      </c>
      <c r="T663" s="13">
        <f>IFERROR(VLOOKUP(B161,[1]!users_table[#All],4),"NA")</f>
        <v>8.4223826714801451</v>
      </c>
      <c r="U663" s="13" t="s">
        <v>80</v>
      </c>
    </row>
    <row r="664" spans="1:21" x14ac:dyDescent="0.3">
      <c r="A664" s="25">
        <v>662</v>
      </c>
      <c r="B664" s="13" t="s">
        <v>2</v>
      </c>
      <c r="C664" s="13">
        <v>650</v>
      </c>
      <c r="D664" s="13" t="s">
        <v>304</v>
      </c>
      <c r="E664" s="13" t="s">
        <v>52</v>
      </c>
      <c r="F664" s="13" t="s">
        <v>37</v>
      </c>
      <c r="G664" s="13">
        <v>7.34</v>
      </c>
      <c r="H664" s="26">
        <v>44974</v>
      </c>
      <c r="I664" s="26">
        <v>44975</v>
      </c>
      <c r="J664" s="13">
        <v>6</v>
      </c>
      <c r="K664" s="13">
        <v>1995</v>
      </c>
      <c r="L664" s="13" t="s">
        <v>35</v>
      </c>
      <c r="M664" s="13">
        <v>3</v>
      </c>
      <c r="N664" s="13">
        <v>0.48333333333333328</v>
      </c>
      <c r="O664" s="13">
        <v>1.45</v>
      </c>
      <c r="P664" s="13">
        <v>2</v>
      </c>
      <c r="Q664" s="13">
        <v>0.72499999999999998</v>
      </c>
      <c r="R664" s="13">
        <v>1.5</v>
      </c>
      <c r="S664" s="13">
        <v>5.9165186500888103</v>
      </c>
      <c r="T664" s="13">
        <f>IFERROR(VLOOKUP(B161,[1]!users_table[#All],4),"NA")</f>
        <v>8.4223826714801451</v>
      </c>
      <c r="U664" s="13" t="s">
        <v>1016</v>
      </c>
    </row>
    <row r="665" spans="1:21" x14ac:dyDescent="0.3">
      <c r="A665" s="25">
        <v>663</v>
      </c>
      <c r="B665" s="13" t="s">
        <v>2</v>
      </c>
      <c r="C665" s="13">
        <v>48644</v>
      </c>
      <c r="D665" s="13" t="s">
        <v>305</v>
      </c>
      <c r="E665" s="13" t="s">
        <v>32</v>
      </c>
      <c r="F665" s="13" t="s">
        <v>29</v>
      </c>
      <c r="G665" s="13">
        <v>6.32</v>
      </c>
      <c r="H665" s="26">
        <v>44741</v>
      </c>
      <c r="I665" s="26">
        <v>44759</v>
      </c>
      <c r="J665" s="13">
        <v>6</v>
      </c>
      <c r="K665" s="13">
        <v>2021</v>
      </c>
      <c r="L665" s="13" t="s">
        <v>35</v>
      </c>
      <c r="M665" s="13">
        <v>12</v>
      </c>
      <c r="N665" s="13">
        <v>0.39444444444444438</v>
      </c>
      <c r="O665" s="13">
        <v>4.7333333333333334</v>
      </c>
      <c r="P665" s="13">
        <v>19</v>
      </c>
      <c r="Q665" s="13">
        <v>0.24912280701754391</v>
      </c>
      <c r="R665" s="13">
        <v>0.63157894736842102</v>
      </c>
      <c r="S665" s="13">
        <v>5.9165186500888103</v>
      </c>
      <c r="T665" s="13">
        <f>IFERROR(VLOOKUP(B162,[1]!users_table[#All],4),"NA")</f>
        <v>8.4223826714801451</v>
      </c>
      <c r="U665" s="13" t="s">
        <v>65</v>
      </c>
    </row>
    <row r="666" spans="1:21" x14ac:dyDescent="0.3">
      <c r="A666" s="25">
        <v>664</v>
      </c>
      <c r="B666" s="13" t="s">
        <v>2</v>
      </c>
      <c r="C666" s="13">
        <v>48644</v>
      </c>
      <c r="D666" s="13" t="s">
        <v>305</v>
      </c>
      <c r="E666" s="13" t="s">
        <v>32</v>
      </c>
      <c r="F666" s="13" t="s">
        <v>29</v>
      </c>
      <c r="G666" s="13">
        <v>6.32</v>
      </c>
      <c r="H666" s="26">
        <v>44741</v>
      </c>
      <c r="I666" s="26">
        <v>44759</v>
      </c>
      <c r="J666" s="13">
        <v>6</v>
      </c>
      <c r="K666" s="13">
        <v>2021</v>
      </c>
      <c r="L666" s="13" t="s">
        <v>35</v>
      </c>
      <c r="M666" s="13">
        <v>12</v>
      </c>
      <c r="N666" s="13">
        <v>0.39444444444444438</v>
      </c>
      <c r="O666" s="13">
        <v>4.7333333333333334</v>
      </c>
      <c r="P666" s="13">
        <v>19</v>
      </c>
      <c r="Q666" s="13">
        <v>0.24912280701754391</v>
      </c>
      <c r="R666" s="13">
        <v>0.63157894736842102</v>
      </c>
      <c r="S666" s="13">
        <v>5.9165186500888103</v>
      </c>
      <c r="T666" s="13">
        <f>IFERROR(VLOOKUP(B162,[1]!users_table[#All],4),"NA")</f>
        <v>8.4223826714801451</v>
      </c>
      <c r="U666" s="13" t="s">
        <v>64</v>
      </c>
    </row>
    <row r="667" spans="1:21" x14ac:dyDescent="0.3">
      <c r="A667" s="25">
        <v>665</v>
      </c>
      <c r="B667" s="13" t="s">
        <v>2</v>
      </c>
      <c r="C667" s="13">
        <v>48644</v>
      </c>
      <c r="D667" s="13" t="s">
        <v>305</v>
      </c>
      <c r="E667" s="13" t="s">
        <v>32</v>
      </c>
      <c r="F667" s="13" t="s">
        <v>29</v>
      </c>
      <c r="G667" s="13">
        <v>6.32</v>
      </c>
      <c r="H667" s="26">
        <v>44741</v>
      </c>
      <c r="I667" s="26">
        <v>44759</v>
      </c>
      <c r="J667" s="13">
        <v>6</v>
      </c>
      <c r="K667" s="13">
        <v>2021</v>
      </c>
      <c r="L667" s="13" t="s">
        <v>35</v>
      </c>
      <c r="M667" s="13">
        <v>12</v>
      </c>
      <c r="N667" s="13">
        <v>0.39444444444444438</v>
      </c>
      <c r="O667" s="13">
        <v>4.7333333333333334</v>
      </c>
      <c r="P667" s="13">
        <v>19</v>
      </c>
      <c r="Q667" s="13">
        <v>0.24912280701754391</v>
      </c>
      <c r="R667" s="13">
        <v>0.63157894736842102</v>
      </c>
      <c r="S667" s="13">
        <v>5.9165186500888103</v>
      </c>
      <c r="T667" s="13">
        <f>IFERROR(VLOOKUP(B162,[1]!users_table[#All],4),"NA")</f>
        <v>8.4223826714801451</v>
      </c>
      <c r="U667" s="13" t="s">
        <v>1023</v>
      </c>
    </row>
    <row r="668" spans="1:21" x14ac:dyDescent="0.3">
      <c r="A668" s="25">
        <v>666</v>
      </c>
      <c r="B668" s="13" t="s">
        <v>2</v>
      </c>
      <c r="C668" s="13">
        <v>48644</v>
      </c>
      <c r="D668" s="13" t="s">
        <v>305</v>
      </c>
      <c r="E668" s="13" t="s">
        <v>32</v>
      </c>
      <c r="F668" s="13" t="s">
        <v>29</v>
      </c>
      <c r="G668" s="13">
        <v>6.32</v>
      </c>
      <c r="H668" s="26">
        <v>44741</v>
      </c>
      <c r="I668" s="26">
        <v>44759</v>
      </c>
      <c r="J668" s="13">
        <v>6</v>
      </c>
      <c r="K668" s="13">
        <v>2021</v>
      </c>
      <c r="L668" s="13" t="s">
        <v>35</v>
      </c>
      <c r="M668" s="13">
        <v>12</v>
      </c>
      <c r="N668" s="13">
        <v>0.39444444444444438</v>
      </c>
      <c r="O668" s="13">
        <v>4.7333333333333334</v>
      </c>
      <c r="P668" s="13">
        <v>19</v>
      </c>
      <c r="Q668" s="13">
        <v>0.24912280701754391</v>
      </c>
      <c r="R668" s="13">
        <v>0.63157894736842102</v>
      </c>
      <c r="S668" s="13">
        <v>5.9165186500888103</v>
      </c>
      <c r="T668" s="13">
        <f>IFERROR(VLOOKUP(B162,[1]!users_table[#All],4),"NA")</f>
        <v>8.4223826714801451</v>
      </c>
      <c r="U668" s="13" t="s">
        <v>62</v>
      </c>
    </row>
    <row r="669" spans="1:21" x14ac:dyDescent="0.3">
      <c r="A669" s="25">
        <v>667</v>
      </c>
      <c r="B669" s="13" t="s">
        <v>2</v>
      </c>
      <c r="C669" s="13">
        <v>45620</v>
      </c>
      <c r="D669" s="13" t="s">
        <v>306</v>
      </c>
      <c r="E669" s="13" t="s">
        <v>168</v>
      </c>
      <c r="F669" s="13" t="s">
        <v>42</v>
      </c>
      <c r="G669" s="13">
        <v>7.16</v>
      </c>
      <c r="H669" s="26">
        <v>44786</v>
      </c>
      <c r="I669" s="26">
        <v>44786</v>
      </c>
      <c r="J669" s="13">
        <v>7</v>
      </c>
      <c r="K669" s="13">
        <v>2021</v>
      </c>
      <c r="L669" s="13" t="s">
        <v>33</v>
      </c>
      <c r="M669" s="13">
        <v>1</v>
      </c>
      <c r="N669" s="13">
        <v>1.6055555555555561</v>
      </c>
      <c r="O669" s="13">
        <v>1.6055555555555561</v>
      </c>
      <c r="P669" s="13">
        <v>1</v>
      </c>
      <c r="Q669" s="13">
        <v>1.6055555555555561</v>
      </c>
      <c r="R669" s="13">
        <v>1</v>
      </c>
      <c r="S669" s="13">
        <v>5.9165186500888103</v>
      </c>
      <c r="T669" s="13">
        <f>IFERROR(VLOOKUP(B163,[1]!users_table[#All],4),"NA")</f>
        <v>8.4223826714801451</v>
      </c>
      <c r="U669" s="13" t="s">
        <v>83</v>
      </c>
    </row>
    <row r="670" spans="1:21" x14ac:dyDescent="0.3">
      <c r="A670" s="25">
        <v>668</v>
      </c>
      <c r="B670" s="13" t="s">
        <v>2</v>
      </c>
      <c r="C670" s="13">
        <v>45620</v>
      </c>
      <c r="D670" s="13" t="s">
        <v>306</v>
      </c>
      <c r="E670" s="13" t="s">
        <v>168</v>
      </c>
      <c r="F670" s="13" t="s">
        <v>42</v>
      </c>
      <c r="G670" s="13">
        <v>7.16</v>
      </c>
      <c r="H670" s="26">
        <v>44786</v>
      </c>
      <c r="I670" s="26">
        <v>44786</v>
      </c>
      <c r="J670" s="13">
        <v>7</v>
      </c>
      <c r="K670" s="13">
        <v>2021</v>
      </c>
      <c r="L670" s="13" t="s">
        <v>33</v>
      </c>
      <c r="M670" s="13">
        <v>1</v>
      </c>
      <c r="N670" s="13">
        <v>1.6055555555555561</v>
      </c>
      <c r="O670" s="13">
        <v>1.6055555555555561</v>
      </c>
      <c r="P670" s="13">
        <v>1</v>
      </c>
      <c r="Q670" s="13">
        <v>1.6055555555555561</v>
      </c>
      <c r="R670" s="13">
        <v>1</v>
      </c>
      <c r="S670" s="13">
        <v>5.9165186500888103</v>
      </c>
      <c r="T670" s="13">
        <f>IFERROR(VLOOKUP(B163,[1]!users_table[#All],4),"NA")</f>
        <v>8.4223826714801451</v>
      </c>
      <c r="U670" s="13" t="s">
        <v>66</v>
      </c>
    </row>
    <row r="671" spans="1:21" x14ac:dyDescent="0.3">
      <c r="A671" s="25">
        <v>669</v>
      </c>
      <c r="B671" s="13" t="s">
        <v>2</v>
      </c>
      <c r="C671" s="13">
        <v>38830</v>
      </c>
      <c r="D671" s="13" t="s">
        <v>307</v>
      </c>
      <c r="E671" s="13" t="s">
        <v>32</v>
      </c>
      <c r="F671" s="13" t="s">
        <v>152</v>
      </c>
      <c r="G671" s="13">
        <v>6.26</v>
      </c>
      <c r="H671" s="26">
        <v>44203</v>
      </c>
      <c r="I671" s="26">
        <v>44207</v>
      </c>
      <c r="J671" s="13">
        <v>5</v>
      </c>
      <c r="K671" s="13">
        <v>2020</v>
      </c>
      <c r="L671" s="13" t="s">
        <v>33</v>
      </c>
      <c r="M671" s="13">
        <v>12</v>
      </c>
      <c r="N671" s="13">
        <v>0.39444444444444438</v>
      </c>
      <c r="O671" s="13">
        <v>4.7333333333333334</v>
      </c>
      <c r="P671" s="13">
        <v>5</v>
      </c>
      <c r="Q671" s="13">
        <v>0.94666666666666666</v>
      </c>
      <c r="R671" s="13">
        <v>2.4</v>
      </c>
      <c r="S671" s="13">
        <v>5.9165186500888103</v>
      </c>
      <c r="T671" s="13">
        <f>IFERROR(VLOOKUP(B164,[1]!users_table[#All],4),"NA")</f>
        <v>8.4223826714801451</v>
      </c>
      <c r="U671" s="13" t="s">
        <v>65</v>
      </c>
    </row>
    <row r="672" spans="1:21" x14ac:dyDescent="0.3">
      <c r="A672" s="25">
        <v>670</v>
      </c>
      <c r="B672" s="13" t="s">
        <v>2</v>
      </c>
      <c r="C672" s="13">
        <v>38830</v>
      </c>
      <c r="D672" s="13" t="s">
        <v>307</v>
      </c>
      <c r="E672" s="13" t="s">
        <v>32</v>
      </c>
      <c r="F672" s="13" t="s">
        <v>152</v>
      </c>
      <c r="G672" s="13">
        <v>6.26</v>
      </c>
      <c r="H672" s="26">
        <v>44203</v>
      </c>
      <c r="I672" s="26">
        <v>44207</v>
      </c>
      <c r="J672" s="13">
        <v>5</v>
      </c>
      <c r="K672" s="13">
        <v>2020</v>
      </c>
      <c r="L672" s="13" t="s">
        <v>33</v>
      </c>
      <c r="M672" s="13">
        <v>12</v>
      </c>
      <c r="N672" s="13">
        <v>0.39444444444444438</v>
      </c>
      <c r="O672" s="13">
        <v>4.7333333333333334</v>
      </c>
      <c r="P672" s="13">
        <v>5</v>
      </c>
      <c r="Q672" s="13">
        <v>0.94666666666666666</v>
      </c>
      <c r="R672" s="13">
        <v>2.4</v>
      </c>
      <c r="S672" s="13">
        <v>5.9165186500888103</v>
      </c>
      <c r="T672" s="13">
        <f>IFERROR(VLOOKUP(B164,[1]!users_table[#All],4),"NA")</f>
        <v>8.4223826714801451</v>
      </c>
      <c r="U672" s="13" t="s">
        <v>60</v>
      </c>
    </row>
    <row r="673" spans="1:21" x14ac:dyDescent="0.3">
      <c r="A673" s="25">
        <v>671</v>
      </c>
      <c r="B673" s="13" t="s">
        <v>2</v>
      </c>
      <c r="C673" s="13">
        <v>38830</v>
      </c>
      <c r="D673" s="13" t="s">
        <v>307</v>
      </c>
      <c r="E673" s="13" t="s">
        <v>32</v>
      </c>
      <c r="F673" s="13" t="s">
        <v>152</v>
      </c>
      <c r="G673" s="13">
        <v>6.26</v>
      </c>
      <c r="H673" s="26">
        <v>44203</v>
      </c>
      <c r="I673" s="26">
        <v>44207</v>
      </c>
      <c r="J673" s="13">
        <v>5</v>
      </c>
      <c r="K673" s="13">
        <v>2020</v>
      </c>
      <c r="L673" s="13" t="s">
        <v>33</v>
      </c>
      <c r="M673" s="13">
        <v>12</v>
      </c>
      <c r="N673" s="13">
        <v>0.39444444444444438</v>
      </c>
      <c r="O673" s="13">
        <v>4.7333333333333334</v>
      </c>
      <c r="P673" s="13">
        <v>5</v>
      </c>
      <c r="Q673" s="13">
        <v>0.94666666666666666</v>
      </c>
      <c r="R673" s="13">
        <v>2.4</v>
      </c>
      <c r="S673" s="13">
        <v>5.9165186500888103</v>
      </c>
      <c r="T673" s="7">
        <f>IFERROR(VLOOKUP(B164,[1]!users_table[#All],4),"NA")</f>
        <v>8.4223826714801451</v>
      </c>
      <c r="U673" s="13" t="s">
        <v>67</v>
      </c>
    </row>
    <row r="674" spans="1:21" x14ac:dyDescent="0.3">
      <c r="A674" s="25">
        <v>672</v>
      </c>
      <c r="B674" s="13" t="s">
        <v>2</v>
      </c>
      <c r="C674" s="13">
        <v>38830</v>
      </c>
      <c r="D674" s="13" t="s">
        <v>307</v>
      </c>
      <c r="E674" s="13" t="s">
        <v>32</v>
      </c>
      <c r="F674" s="13" t="s">
        <v>152</v>
      </c>
      <c r="G674" s="13">
        <v>6.26</v>
      </c>
      <c r="H674" s="26">
        <v>44203</v>
      </c>
      <c r="I674" s="26">
        <v>44207</v>
      </c>
      <c r="J674" s="13">
        <v>5</v>
      </c>
      <c r="K674" s="13">
        <v>2020</v>
      </c>
      <c r="L674" s="13" t="s">
        <v>33</v>
      </c>
      <c r="M674" s="13">
        <v>12</v>
      </c>
      <c r="N674" s="13">
        <v>0.39444444444444438</v>
      </c>
      <c r="O674" s="13">
        <v>4.7333333333333334</v>
      </c>
      <c r="P674" s="13">
        <v>5</v>
      </c>
      <c r="Q674" s="13">
        <v>0.94666666666666666</v>
      </c>
      <c r="R674" s="13">
        <v>2.4</v>
      </c>
      <c r="S674" s="13">
        <v>5.9165186500888103</v>
      </c>
      <c r="T674" s="7">
        <f>IFERROR(VLOOKUP(B164,[1]!users_table[#All],4),"NA")</f>
        <v>8.4223826714801451</v>
      </c>
      <c r="U674" s="13" t="s">
        <v>1026</v>
      </c>
    </row>
    <row r="675" spans="1:21" x14ac:dyDescent="0.3">
      <c r="A675" s="25">
        <v>673</v>
      </c>
      <c r="B675" s="13" t="s">
        <v>2</v>
      </c>
      <c r="C675" s="13">
        <v>387</v>
      </c>
      <c r="D675" s="13" t="s">
        <v>308</v>
      </c>
      <c r="E675" s="13" t="s">
        <v>32</v>
      </c>
      <c r="F675" s="13" t="s">
        <v>44</v>
      </c>
      <c r="G675" s="13">
        <v>7.97</v>
      </c>
      <c r="H675" s="26">
        <v>43040</v>
      </c>
      <c r="I675" s="26">
        <v>43054</v>
      </c>
      <c r="J675" s="13">
        <v>8</v>
      </c>
      <c r="K675" s="13">
        <v>2002</v>
      </c>
      <c r="L675" s="13" t="s">
        <v>35</v>
      </c>
      <c r="M675" s="13">
        <v>13</v>
      </c>
      <c r="N675" s="13">
        <v>0.4</v>
      </c>
      <c r="O675" s="13">
        <v>5.2</v>
      </c>
      <c r="P675" s="13">
        <v>15</v>
      </c>
      <c r="Q675" s="13">
        <v>0.34666666666666668</v>
      </c>
      <c r="R675" s="13">
        <v>0.8666666666666667</v>
      </c>
      <c r="S675" s="13">
        <v>5.9165186500888103</v>
      </c>
      <c r="T675" s="7">
        <f>IFERROR(VLOOKUP(B165,[1]!users_table[#All],4),"NA")</f>
        <v>8.4223826714801451</v>
      </c>
      <c r="U675" s="13" t="s">
        <v>66</v>
      </c>
    </row>
    <row r="676" spans="1:21" x14ac:dyDescent="0.3">
      <c r="A676" s="25">
        <v>674</v>
      </c>
      <c r="B676" s="13" t="s">
        <v>2</v>
      </c>
      <c r="C676" s="13">
        <v>387</v>
      </c>
      <c r="D676" s="13" t="s">
        <v>308</v>
      </c>
      <c r="E676" s="13" t="s">
        <v>32</v>
      </c>
      <c r="F676" s="13" t="s">
        <v>44</v>
      </c>
      <c r="G676" s="13">
        <v>7.97</v>
      </c>
      <c r="H676" s="26">
        <v>43040</v>
      </c>
      <c r="I676" s="26">
        <v>43054</v>
      </c>
      <c r="J676" s="13">
        <v>8</v>
      </c>
      <c r="K676" s="13">
        <v>2002</v>
      </c>
      <c r="L676" s="13" t="s">
        <v>35</v>
      </c>
      <c r="M676" s="13">
        <v>13</v>
      </c>
      <c r="N676" s="13">
        <v>0.4</v>
      </c>
      <c r="O676" s="13">
        <v>5.2</v>
      </c>
      <c r="P676" s="13">
        <v>15</v>
      </c>
      <c r="Q676" s="13">
        <v>0.34666666666666668</v>
      </c>
      <c r="R676" s="13">
        <v>0.8666666666666667</v>
      </c>
      <c r="S676" s="13">
        <v>5.9165186500888103</v>
      </c>
      <c r="T676" s="13">
        <f>IFERROR(VLOOKUP(B165,[1]!users_table[#All],4),"NA")</f>
        <v>8.4223826714801451</v>
      </c>
      <c r="U676" s="13" t="s">
        <v>60</v>
      </c>
    </row>
    <row r="677" spans="1:21" x14ac:dyDescent="0.3">
      <c r="A677" s="25">
        <v>675</v>
      </c>
      <c r="B677" s="13" t="s">
        <v>2</v>
      </c>
      <c r="C677" s="13">
        <v>387</v>
      </c>
      <c r="D677" s="13" t="s">
        <v>308</v>
      </c>
      <c r="E677" s="13" t="s">
        <v>32</v>
      </c>
      <c r="F677" s="13" t="s">
        <v>44</v>
      </c>
      <c r="G677" s="13">
        <v>7.97</v>
      </c>
      <c r="H677" s="26">
        <v>43040</v>
      </c>
      <c r="I677" s="26">
        <v>43054</v>
      </c>
      <c r="J677" s="13">
        <v>8</v>
      </c>
      <c r="K677" s="13">
        <v>2002</v>
      </c>
      <c r="L677" s="13" t="s">
        <v>35</v>
      </c>
      <c r="M677" s="13">
        <v>13</v>
      </c>
      <c r="N677" s="13">
        <v>0.4</v>
      </c>
      <c r="O677" s="13">
        <v>5.2</v>
      </c>
      <c r="P677" s="13">
        <v>15</v>
      </c>
      <c r="Q677" s="13">
        <v>0.34666666666666668</v>
      </c>
      <c r="R677" s="13">
        <v>0.8666666666666667</v>
      </c>
      <c r="S677" s="13">
        <v>5.9165186500888103</v>
      </c>
      <c r="T677" s="13">
        <f>IFERROR(VLOOKUP(B165,[1]!users_table[#All],4),"NA")</f>
        <v>8.4223826714801451</v>
      </c>
      <c r="U677" s="13" t="s">
        <v>61</v>
      </c>
    </row>
    <row r="678" spans="1:21" x14ac:dyDescent="0.3">
      <c r="A678" s="25">
        <v>676</v>
      </c>
      <c r="B678" s="13" t="s">
        <v>2</v>
      </c>
      <c r="C678" s="13">
        <v>387</v>
      </c>
      <c r="D678" s="13" t="s">
        <v>308</v>
      </c>
      <c r="E678" s="13" t="s">
        <v>32</v>
      </c>
      <c r="F678" s="13" t="s">
        <v>44</v>
      </c>
      <c r="G678" s="13">
        <v>7.97</v>
      </c>
      <c r="H678" s="26">
        <v>43040</v>
      </c>
      <c r="I678" s="26">
        <v>43054</v>
      </c>
      <c r="J678" s="13">
        <v>8</v>
      </c>
      <c r="K678" s="13">
        <v>2002</v>
      </c>
      <c r="L678" s="13" t="s">
        <v>35</v>
      </c>
      <c r="M678" s="13">
        <v>13</v>
      </c>
      <c r="N678" s="13">
        <v>0.4</v>
      </c>
      <c r="O678" s="13">
        <v>5.2</v>
      </c>
      <c r="P678" s="13">
        <v>15</v>
      </c>
      <c r="Q678" s="13">
        <v>0.34666666666666668</v>
      </c>
      <c r="R678" s="13">
        <v>0.8666666666666667</v>
      </c>
      <c r="S678" s="13">
        <v>5.9165186500888103</v>
      </c>
      <c r="T678" s="13">
        <f>IFERROR(VLOOKUP(B165,[1]!users_table[#All],4),"NA")</f>
        <v>8.4223826714801451</v>
      </c>
      <c r="U678" s="13" t="s">
        <v>78</v>
      </c>
    </row>
    <row r="679" spans="1:21" x14ac:dyDescent="0.3">
      <c r="A679" s="25">
        <v>677</v>
      </c>
      <c r="B679" s="13" t="s">
        <v>2</v>
      </c>
      <c r="C679" s="13">
        <v>49519</v>
      </c>
      <c r="D679" s="13" t="s">
        <v>309</v>
      </c>
      <c r="E679" s="13" t="s">
        <v>32</v>
      </c>
      <c r="F679" s="13" t="s">
        <v>37</v>
      </c>
      <c r="G679" s="13">
        <v>7.18</v>
      </c>
      <c r="H679" s="26">
        <v>44917</v>
      </c>
      <c r="I679" s="26">
        <v>44950</v>
      </c>
      <c r="J679" s="13">
        <v>6</v>
      </c>
      <c r="K679" s="13">
        <v>2022</v>
      </c>
      <c r="L679" s="13" t="s">
        <v>30</v>
      </c>
      <c r="M679" s="13">
        <v>13</v>
      </c>
      <c r="N679" s="13">
        <v>0.39444444444444438</v>
      </c>
      <c r="O679" s="13">
        <v>5.1277777777777773</v>
      </c>
      <c r="P679" s="13">
        <v>34</v>
      </c>
      <c r="Q679" s="13">
        <v>0.15081699346405231</v>
      </c>
      <c r="R679" s="13">
        <v>0.38235294117647062</v>
      </c>
      <c r="S679" s="13">
        <v>5.9165186500888103</v>
      </c>
      <c r="T679" s="13">
        <f>IFERROR(VLOOKUP(B166,[1]!users_table[#All],4),"NA")</f>
        <v>8.4223826714801451</v>
      </c>
      <c r="U679" s="13" t="s">
        <v>1019</v>
      </c>
    </row>
    <row r="680" spans="1:21" x14ac:dyDescent="0.3">
      <c r="A680" s="25">
        <v>678</v>
      </c>
      <c r="B680" s="13" t="s">
        <v>2</v>
      </c>
      <c r="C680" s="13">
        <v>49519</v>
      </c>
      <c r="D680" s="13" t="s">
        <v>309</v>
      </c>
      <c r="E680" s="13" t="s">
        <v>32</v>
      </c>
      <c r="F680" s="13" t="s">
        <v>37</v>
      </c>
      <c r="G680" s="13">
        <v>7.18</v>
      </c>
      <c r="H680" s="26">
        <v>44917</v>
      </c>
      <c r="I680" s="26">
        <v>44950</v>
      </c>
      <c r="J680" s="13">
        <v>6</v>
      </c>
      <c r="K680" s="13">
        <v>2022</v>
      </c>
      <c r="L680" s="13" t="s">
        <v>30</v>
      </c>
      <c r="M680" s="13">
        <v>13</v>
      </c>
      <c r="N680" s="13">
        <v>0.39444444444444438</v>
      </c>
      <c r="O680" s="13">
        <v>5.1277777777777773</v>
      </c>
      <c r="P680" s="13">
        <v>34</v>
      </c>
      <c r="Q680" s="13">
        <v>0.15081699346405231</v>
      </c>
      <c r="R680" s="13">
        <v>0.38235294117647062</v>
      </c>
      <c r="S680" s="13">
        <v>5.9165186500888103</v>
      </c>
      <c r="T680" s="13">
        <f>IFERROR(VLOOKUP(B166,[1]!users_table[#All],4),"NA")</f>
        <v>8.4223826714801451</v>
      </c>
      <c r="U680" s="13" t="s">
        <v>64</v>
      </c>
    </row>
    <row r="681" spans="1:21" x14ac:dyDescent="0.3">
      <c r="A681" s="25">
        <v>679</v>
      </c>
      <c r="B681" s="13" t="s">
        <v>2</v>
      </c>
      <c r="C681" s="13">
        <v>49519</v>
      </c>
      <c r="D681" s="13" t="s">
        <v>309</v>
      </c>
      <c r="E681" s="13" t="s">
        <v>32</v>
      </c>
      <c r="F681" s="13" t="s">
        <v>37</v>
      </c>
      <c r="G681" s="13">
        <v>7.18</v>
      </c>
      <c r="H681" s="26">
        <v>44917</v>
      </c>
      <c r="I681" s="26">
        <v>44950</v>
      </c>
      <c r="J681" s="13">
        <v>6</v>
      </c>
      <c r="K681" s="13">
        <v>2022</v>
      </c>
      <c r="L681" s="13" t="s">
        <v>30</v>
      </c>
      <c r="M681" s="13">
        <v>13</v>
      </c>
      <c r="N681" s="13">
        <v>0.39444444444444438</v>
      </c>
      <c r="O681" s="13">
        <v>5.1277777777777773</v>
      </c>
      <c r="P681" s="13">
        <v>34</v>
      </c>
      <c r="Q681" s="13">
        <v>0.15081699346405231</v>
      </c>
      <c r="R681" s="13">
        <v>0.38235294117647062</v>
      </c>
      <c r="S681" s="13">
        <v>5.9165186500888103</v>
      </c>
      <c r="T681" s="13">
        <f>IFERROR(VLOOKUP(B166,[1]!users_table[#All],4),"NA")</f>
        <v>8.4223826714801451</v>
      </c>
      <c r="U681" s="13" t="s">
        <v>80</v>
      </c>
    </row>
    <row r="682" spans="1:21" x14ac:dyDescent="0.3">
      <c r="A682" s="25">
        <v>680</v>
      </c>
      <c r="B682" s="13" t="s">
        <v>2</v>
      </c>
      <c r="C682" s="13">
        <v>49519</v>
      </c>
      <c r="D682" s="13" t="s">
        <v>309</v>
      </c>
      <c r="E682" s="13" t="s">
        <v>32</v>
      </c>
      <c r="F682" s="13" t="s">
        <v>37</v>
      </c>
      <c r="G682" s="13">
        <v>7.18</v>
      </c>
      <c r="H682" s="26">
        <v>44917</v>
      </c>
      <c r="I682" s="26">
        <v>44950</v>
      </c>
      <c r="J682" s="13">
        <v>6</v>
      </c>
      <c r="K682" s="13">
        <v>2022</v>
      </c>
      <c r="L682" s="13" t="s">
        <v>30</v>
      </c>
      <c r="M682" s="13">
        <v>13</v>
      </c>
      <c r="N682" s="13">
        <v>0.39444444444444438</v>
      </c>
      <c r="O682" s="13">
        <v>5.1277777777777773</v>
      </c>
      <c r="P682" s="13">
        <v>34</v>
      </c>
      <c r="Q682" s="13">
        <v>0.15081699346405231</v>
      </c>
      <c r="R682" s="13">
        <v>0.38235294117647062</v>
      </c>
      <c r="S682" s="13">
        <v>5.9165186500888103</v>
      </c>
      <c r="T682" s="13">
        <f>IFERROR(VLOOKUP(B166,[1]!users_table[#All],4),"NA")</f>
        <v>8.4223826714801451</v>
      </c>
      <c r="U682" s="13" t="s">
        <v>1016</v>
      </c>
    </row>
    <row r="683" spans="1:21" x14ac:dyDescent="0.3">
      <c r="A683" s="25">
        <v>681</v>
      </c>
      <c r="B683" s="13" t="s">
        <v>2</v>
      </c>
      <c r="C683" s="13">
        <v>49519</v>
      </c>
      <c r="D683" s="13" t="s">
        <v>309</v>
      </c>
      <c r="E683" s="13" t="s">
        <v>32</v>
      </c>
      <c r="F683" s="13" t="s">
        <v>37</v>
      </c>
      <c r="G683" s="13">
        <v>7.18</v>
      </c>
      <c r="H683" s="26">
        <v>44917</v>
      </c>
      <c r="I683" s="26">
        <v>44950</v>
      </c>
      <c r="J683" s="13">
        <v>6</v>
      </c>
      <c r="K683" s="13">
        <v>2022</v>
      </c>
      <c r="L683" s="13" t="s">
        <v>30</v>
      </c>
      <c r="M683" s="13">
        <v>13</v>
      </c>
      <c r="N683" s="13">
        <v>0.39444444444444438</v>
      </c>
      <c r="O683" s="13">
        <v>5.1277777777777773</v>
      </c>
      <c r="P683" s="13">
        <v>34</v>
      </c>
      <c r="Q683" s="13">
        <v>0.15081699346405231</v>
      </c>
      <c r="R683" s="13">
        <v>0.38235294117647062</v>
      </c>
      <c r="S683" s="13">
        <v>5.9165186500888103</v>
      </c>
      <c r="T683" s="13">
        <f>IFERROR(VLOOKUP(B166,[1]!users_table[#All],4),"NA")</f>
        <v>8.4223826714801451</v>
      </c>
      <c r="U683" s="13" t="s">
        <v>69</v>
      </c>
    </row>
    <row r="684" spans="1:21" x14ac:dyDescent="0.3">
      <c r="A684" s="25">
        <v>682</v>
      </c>
      <c r="B684" s="13" t="s">
        <v>2</v>
      </c>
      <c r="C684" s="13">
        <v>49519</v>
      </c>
      <c r="D684" s="13" t="s">
        <v>309</v>
      </c>
      <c r="E684" s="13" t="s">
        <v>32</v>
      </c>
      <c r="F684" s="13" t="s">
        <v>37</v>
      </c>
      <c r="G684" s="13">
        <v>7.18</v>
      </c>
      <c r="H684" s="26">
        <v>44917</v>
      </c>
      <c r="I684" s="26">
        <v>44950</v>
      </c>
      <c r="J684" s="13">
        <v>6</v>
      </c>
      <c r="K684" s="13">
        <v>2022</v>
      </c>
      <c r="L684" s="13" t="s">
        <v>30</v>
      </c>
      <c r="M684" s="13">
        <v>13</v>
      </c>
      <c r="N684" s="13">
        <v>0.39444444444444438</v>
      </c>
      <c r="O684" s="13">
        <v>5.1277777777777773</v>
      </c>
      <c r="P684" s="13">
        <v>34</v>
      </c>
      <c r="Q684" s="13">
        <v>0.15081699346405231</v>
      </c>
      <c r="R684" s="13">
        <v>0.38235294117647062</v>
      </c>
      <c r="S684" s="13">
        <v>5.9165186500888103</v>
      </c>
      <c r="T684" s="13">
        <f>IFERROR(VLOOKUP(B166,[1]!users_table[#All],4),"NA")</f>
        <v>8.4223826714801451</v>
      </c>
      <c r="U684" s="13" t="s">
        <v>1015</v>
      </c>
    </row>
    <row r="685" spans="1:21" x14ac:dyDescent="0.3">
      <c r="A685" s="25">
        <v>683</v>
      </c>
      <c r="B685" s="13" t="s">
        <v>2</v>
      </c>
      <c r="C685" s="13">
        <v>34972</v>
      </c>
      <c r="D685" s="13" t="s">
        <v>310</v>
      </c>
      <c r="E685" s="13" t="s">
        <v>168</v>
      </c>
      <c r="F685" s="13" t="s">
        <v>29</v>
      </c>
      <c r="G685" s="13">
        <v>6.51</v>
      </c>
      <c r="H685" s="26">
        <v>44042</v>
      </c>
      <c r="I685" s="26">
        <v>44042</v>
      </c>
      <c r="J685" s="13">
        <v>6</v>
      </c>
      <c r="K685" s="13">
        <v>2019</v>
      </c>
      <c r="L685" s="13" t="s">
        <v>33</v>
      </c>
      <c r="M685" s="13">
        <v>1</v>
      </c>
      <c r="N685" s="13">
        <v>0.87277777777777776</v>
      </c>
      <c r="O685" s="13">
        <v>0.87277777777777776</v>
      </c>
      <c r="P685" s="13">
        <v>1</v>
      </c>
      <c r="Q685" s="13">
        <v>0.87277777777777776</v>
      </c>
      <c r="R685" s="13">
        <v>1</v>
      </c>
      <c r="S685" s="13">
        <v>5.9165186500888103</v>
      </c>
      <c r="T685" s="13">
        <f>IFERROR(VLOOKUP(B167,[1]!users_table[#All],4),"NA")</f>
        <v>8.4223826714801451</v>
      </c>
      <c r="U685" s="13" t="s">
        <v>75</v>
      </c>
    </row>
    <row r="686" spans="1:21" x14ac:dyDescent="0.3">
      <c r="A686" s="25">
        <v>684</v>
      </c>
      <c r="B686" s="13" t="s">
        <v>2</v>
      </c>
      <c r="C686" s="13">
        <v>34972</v>
      </c>
      <c r="D686" s="13" t="s">
        <v>310</v>
      </c>
      <c r="E686" s="13" t="s">
        <v>168</v>
      </c>
      <c r="F686" s="13" t="s">
        <v>29</v>
      </c>
      <c r="G686" s="13">
        <v>6.51</v>
      </c>
      <c r="H686" s="26">
        <v>44042</v>
      </c>
      <c r="I686" s="26">
        <v>44042</v>
      </c>
      <c r="J686" s="13">
        <v>6</v>
      </c>
      <c r="K686" s="13">
        <v>2019</v>
      </c>
      <c r="L686" s="13" t="s">
        <v>33</v>
      </c>
      <c r="M686" s="13">
        <v>1</v>
      </c>
      <c r="N686" s="13">
        <v>0.87277777777777776</v>
      </c>
      <c r="O686" s="13">
        <v>0.87277777777777776</v>
      </c>
      <c r="P686" s="13">
        <v>1</v>
      </c>
      <c r="Q686" s="13">
        <v>0.87277777777777776</v>
      </c>
      <c r="R686" s="13">
        <v>1</v>
      </c>
      <c r="S686" s="13">
        <v>5.9165186500888103</v>
      </c>
      <c r="T686" s="13">
        <f>IFERROR(VLOOKUP(B167,[1]!users_table[#All],4),"NA")</f>
        <v>8.4223826714801451</v>
      </c>
      <c r="U686" s="13" t="s">
        <v>70</v>
      </c>
    </row>
    <row r="687" spans="1:21" x14ac:dyDescent="0.3">
      <c r="A687" s="25">
        <v>685</v>
      </c>
      <c r="B687" s="13" t="s">
        <v>2</v>
      </c>
      <c r="C687" s="13">
        <v>40861</v>
      </c>
      <c r="D687" s="13" t="s">
        <v>311</v>
      </c>
      <c r="E687" s="13" t="s">
        <v>50</v>
      </c>
      <c r="F687" s="13" t="s">
        <v>185</v>
      </c>
      <c r="G687" s="13">
        <v>7.53</v>
      </c>
      <c r="H687" s="26">
        <v>44208</v>
      </c>
      <c r="I687" s="26">
        <v>44209</v>
      </c>
      <c r="J687" s="13">
        <v>6</v>
      </c>
      <c r="K687" s="13">
        <v>2020</v>
      </c>
      <c r="L687" s="13" t="s">
        <v>30</v>
      </c>
      <c r="M687" s="13">
        <v>7</v>
      </c>
      <c r="N687" s="13">
        <v>0.1</v>
      </c>
      <c r="O687" s="13">
        <v>0.70000000000000007</v>
      </c>
      <c r="P687" s="13">
        <v>2</v>
      </c>
      <c r="Q687" s="13">
        <v>0.35</v>
      </c>
      <c r="R687" s="13">
        <v>3.5</v>
      </c>
      <c r="S687" s="13">
        <v>5.9165186500888103</v>
      </c>
      <c r="T687" s="13">
        <f>IFERROR(VLOOKUP(B168,[1]!users_table[#All],4),"NA")</f>
        <v>8.4223826714801451</v>
      </c>
      <c r="U687" s="13" t="s">
        <v>65</v>
      </c>
    </row>
    <row r="688" spans="1:21" x14ac:dyDescent="0.3">
      <c r="A688" s="25">
        <v>686</v>
      </c>
      <c r="B688" s="13" t="s">
        <v>2</v>
      </c>
      <c r="C688" s="13">
        <v>40861</v>
      </c>
      <c r="D688" s="13" t="s">
        <v>311</v>
      </c>
      <c r="E688" s="13" t="s">
        <v>50</v>
      </c>
      <c r="F688" s="13" t="s">
        <v>185</v>
      </c>
      <c r="G688" s="13">
        <v>7.53</v>
      </c>
      <c r="H688" s="26">
        <v>44208</v>
      </c>
      <c r="I688" s="26">
        <v>44209</v>
      </c>
      <c r="J688" s="13">
        <v>6</v>
      </c>
      <c r="K688" s="13">
        <v>2020</v>
      </c>
      <c r="L688" s="13" t="s">
        <v>30</v>
      </c>
      <c r="M688" s="13">
        <v>7</v>
      </c>
      <c r="N688" s="13">
        <v>0.1</v>
      </c>
      <c r="O688" s="13">
        <v>0.70000000000000007</v>
      </c>
      <c r="P688" s="13">
        <v>2</v>
      </c>
      <c r="Q688" s="13">
        <v>0.35</v>
      </c>
      <c r="R688" s="13">
        <v>3.5</v>
      </c>
      <c r="S688" s="13">
        <v>5.9165186500888103</v>
      </c>
      <c r="T688" s="13">
        <f>IFERROR(VLOOKUP(B168,[1]!users_table[#All],4),"NA")</f>
        <v>8.4223826714801451</v>
      </c>
      <c r="U688" s="13" t="s">
        <v>59</v>
      </c>
    </row>
    <row r="689" spans="1:21" x14ac:dyDescent="0.3">
      <c r="A689" s="25">
        <v>687</v>
      </c>
      <c r="B689" s="13" t="s">
        <v>2</v>
      </c>
      <c r="C689" s="13">
        <v>40861</v>
      </c>
      <c r="D689" s="13" t="s">
        <v>311</v>
      </c>
      <c r="E689" s="13" t="s">
        <v>50</v>
      </c>
      <c r="F689" s="13" t="s">
        <v>185</v>
      </c>
      <c r="G689" s="13">
        <v>7.53</v>
      </c>
      <c r="H689" s="26">
        <v>44208</v>
      </c>
      <c r="I689" s="26">
        <v>44209</v>
      </c>
      <c r="J689" s="13">
        <v>6</v>
      </c>
      <c r="K689" s="13">
        <v>2020</v>
      </c>
      <c r="L689" s="13" t="s">
        <v>30</v>
      </c>
      <c r="M689" s="13">
        <v>7</v>
      </c>
      <c r="N689" s="13">
        <v>0.1</v>
      </c>
      <c r="O689" s="13">
        <v>0.70000000000000007</v>
      </c>
      <c r="P689" s="13">
        <v>2</v>
      </c>
      <c r="Q689" s="13">
        <v>0.35</v>
      </c>
      <c r="R689" s="13">
        <v>3.5</v>
      </c>
      <c r="S689" s="13">
        <v>5.9165186500888103</v>
      </c>
      <c r="T689" s="13">
        <f>IFERROR(VLOOKUP(B168,[1]!users_table[#All],4),"NA")</f>
        <v>8.4223826714801451</v>
      </c>
      <c r="U689" s="13" t="s">
        <v>64</v>
      </c>
    </row>
    <row r="690" spans="1:21" x14ac:dyDescent="0.3">
      <c r="A690" s="25">
        <v>688</v>
      </c>
      <c r="B690" s="13" t="s">
        <v>2</v>
      </c>
      <c r="C690" s="13">
        <v>40861</v>
      </c>
      <c r="D690" s="13" t="s">
        <v>311</v>
      </c>
      <c r="E690" s="13" t="s">
        <v>50</v>
      </c>
      <c r="F690" s="13" t="s">
        <v>185</v>
      </c>
      <c r="G690" s="13">
        <v>7.53</v>
      </c>
      <c r="H690" s="26">
        <v>44208</v>
      </c>
      <c r="I690" s="26">
        <v>44209</v>
      </c>
      <c r="J690" s="13">
        <v>6</v>
      </c>
      <c r="K690" s="13">
        <v>2020</v>
      </c>
      <c r="L690" s="13" t="s">
        <v>30</v>
      </c>
      <c r="M690" s="13">
        <v>7</v>
      </c>
      <c r="N690" s="13">
        <v>0.1</v>
      </c>
      <c r="O690" s="13">
        <v>0.70000000000000007</v>
      </c>
      <c r="P690" s="13">
        <v>2</v>
      </c>
      <c r="Q690" s="13">
        <v>0.35</v>
      </c>
      <c r="R690" s="13">
        <v>3.5</v>
      </c>
      <c r="S690" s="13">
        <v>5.9165186500888103</v>
      </c>
      <c r="T690" s="7">
        <f>IFERROR(VLOOKUP(B168,[1]!users_table[#All],4),"NA")</f>
        <v>8.4223826714801451</v>
      </c>
      <c r="U690" s="13" t="s">
        <v>60</v>
      </c>
    </row>
    <row r="691" spans="1:21" x14ac:dyDescent="0.3">
      <c r="A691" s="25">
        <v>689</v>
      </c>
      <c r="B691" s="13" t="s">
        <v>2</v>
      </c>
      <c r="C691" s="13">
        <v>40861</v>
      </c>
      <c r="D691" s="13" t="s">
        <v>311</v>
      </c>
      <c r="E691" s="13" t="s">
        <v>50</v>
      </c>
      <c r="F691" s="13" t="s">
        <v>185</v>
      </c>
      <c r="G691" s="13">
        <v>7.53</v>
      </c>
      <c r="H691" s="26">
        <v>44208</v>
      </c>
      <c r="I691" s="26">
        <v>44209</v>
      </c>
      <c r="J691" s="13">
        <v>6</v>
      </c>
      <c r="K691" s="13">
        <v>2020</v>
      </c>
      <c r="L691" s="13" t="s">
        <v>30</v>
      </c>
      <c r="M691" s="13">
        <v>7</v>
      </c>
      <c r="N691" s="13">
        <v>0.1</v>
      </c>
      <c r="O691" s="13">
        <v>0.70000000000000007</v>
      </c>
      <c r="P691" s="13">
        <v>2</v>
      </c>
      <c r="Q691" s="13">
        <v>0.35</v>
      </c>
      <c r="R691" s="13">
        <v>3.5</v>
      </c>
      <c r="S691" s="13">
        <v>5.9165186500888103</v>
      </c>
      <c r="T691" s="13">
        <f>IFERROR(VLOOKUP(B168,[1]!users_table[#All],4),"NA")</f>
        <v>8.4223826714801451</v>
      </c>
      <c r="U691" s="13" t="s">
        <v>1039</v>
      </c>
    </row>
    <row r="692" spans="1:21" x14ac:dyDescent="0.3">
      <c r="A692" s="25">
        <v>690</v>
      </c>
      <c r="B692" s="13" t="s">
        <v>2</v>
      </c>
      <c r="C692" s="13">
        <v>50740</v>
      </c>
      <c r="D692" s="13" t="s">
        <v>312</v>
      </c>
      <c r="E692" s="13" t="s">
        <v>168</v>
      </c>
      <c r="F692" s="13" t="s">
        <v>29</v>
      </c>
      <c r="G692" s="13">
        <v>5.82</v>
      </c>
      <c r="H692" s="26">
        <v>44731</v>
      </c>
      <c r="I692" s="26">
        <v>44731</v>
      </c>
      <c r="J692" s="13">
        <v>6</v>
      </c>
      <c r="K692" s="13" t="s">
        <v>54</v>
      </c>
      <c r="L692" s="13" t="s">
        <v>54</v>
      </c>
      <c r="M692" s="13">
        <v>1</v>
      </c>
      <c r="N692" s="13">
        <v>6.6666666666666666E-2</v>
      </c>
      <c r="O692" s="13">
        <v>6.6666666666666666E-2</v>
      </c>
      <c r="P692" s="13">
        <v>1</v>
      </c>
      <c r="Q692" s="13">
        <v>6.6666666666666666E-2</v>
      </c>
      <c r="R692" s="13">
        <v>1</v>
      </c>
      <c r="S692" s="13">
        <v>5.9165186500888103</v>
      </c>
      <c r="T692" s="13">
        <f>IFERROR(VLOOKUP(B169,[1]!users_table[#All],4),"NA")</f>
        <v>8.4223826714801451</v>
      </c>
      <c r="U692" s="13" t="s">
        <v>70</v>
      </c>
    </row>
    <row r="693" spans="1:21" x14ac:dyDescent="0.3">
      <c r="A693" s="25">
        <v>691</v>
      </c>
      <c r="B693" s="13" t="s">
        <v>2</v>
      </c>
      <c r="C693" s="13">
        <v>50740</v>
      </c>
      <c r="D693" s="13" t="s">
        <v>312</v>
      </c>
      <c r="E693" s="13" t="s">
        <v>168</v>
      </c>
      <c r="F693" s="13" t="s">
        <v>29</v>
      </c>
      <c r="G693" s="13">
        <v>5.82</v>
      </c>
      <c r="H693" s="26">
        <v>44731</v>
      </c>
      <c r="I693" s="26">
        <v>44731</v>
      </c>
      <c r="J693" s="13">
        <v>6</v>
      </c>
      <c r="K693" s="13" t="s">
        <v>54</v>
      </c>
      <c r="L693" s="13" t="s">
        <v>54</v>
      </c>
      <c r="M693" s="13">
        <v>1</v>
      </c>
      <c r="N693" s="13">
        <v>6.6666666666666666E-2</v>
      </c>
      <c r="O693" s="13">
        <v>6.6666666666666666E-2</v>
      </c>
      <c r="P693" s="13">
        <v>1</v>
      </c>
      <c r="Q693" s="13">
        <v>6.6666666666666666E-2</v>
      </c>
      <c r="R693" s="13">
        <v>1</v>
      </c>
      <c r="S693" s="13">
        <v>5.9165186500888103</v>
      </c>
      <c r="T693" s="13">
        <f>IFERROR(VLOOKUP(B169,[1]!users_table[#All],4),"NA")</f>
        <v>8.4223826714801451</v>
      </c>
      <c r="U693" s="13" t="s">
        <v>1027</v>
      </c>
    </row>
    <row r="694" spans="1:21" x14ac:dyDescent="0.3">
      <c r="A694" s="25">
        <v>692</v>
      </c>
      <c r="B694" s="13" t="s">
        <v>2</v>
      </c>
      <c r="C694" s="13">
        <v>1234</v>
      </c>
      <c r="D694" s="13" t="s">
        <v>313</v>
      </c>
      <c r="E694" s="13" t="s">
        <v>52</v>
      </c>
      <c r="F694" s="13" t="s">
        <v>29</v>
      </c>
      <c r="G694" s="13">
        <v>5.97</v>
      </c>
      <c r="H694" s="26">
        <v>43953</v>
      </c>
      <c r="I694" s="26">
        <v>43953</v>
      </c>
      <c r="J694" s="13">
        <v>3</v>
      </c>
      <c r="K694" s="13">
        <v>2003</v>
      </c>
      <c r="L694" s="13" t="s">
        <v>30</v>
      </c>
      <c r="M694" s="13">
        <v>1</v>
      </c>
      <c r="N694" s="13">
        <v>0.42305555555555557</v>
      </c>
      <c r="O694" s="13">
        <v>0.42305555555555557</v>
      </c>
      <c r="P694" s="13">
        <v>1</v>
      </c>
      <c r="Q694" s="13">
        <v>0.42305555555555557</v>
      </c>
      <c r="R694" s="13">
        <v>1</v>
      </c>
      <c r="S694" s="13">
        <v>5.9165186500888103</v>
      </c>
      <c r="T694" s="13">
        <f>IFERROR(VLOOKUP(B170,[1]!users_table[#All],4),"NA")</f>
        <v>8.4223826714801451</v>
      </c>
      <c r="U694" s="13" t="s">
        <v>64</v>
      </c>
    </row>
    <row r="695" spans="1:21" x14ac:dyDescent="0.3">
      <c r="A695" s="25">
        <v>693</v>
      </c>
      <c r="B695" s="13" t="s">
        <v>2</v>
      </c>
      <c r="C695" s="13">
        <v>1234</v>
      </c>
      <c r="D695" s="13" t="s">
        <v>313</v>
      </c>
      <c r="E695" s="13" t="s">
        <v>52</v>
      </c>
      <c r="F695" s="13" t="s">
        <v>29</v>
      </c>
      <c r="G695" s="13">
        <v>5.97</v>
      </c>
      <c r="H695" s="26">
        <v>43953</v>
      </c>
      <c r="I695" s="26">
        <v>43953</v>
      </c>
      <c r="J695" s="13">
        <v>3</v>
      </c>
      <c r="K695" s="13">
        <v>2003</v>
      </c>
      <c r="L695" s="13" t="s">
        <v>30</v>
      </c>
      <c r="M695" s="13">
        <v>1</v>
      </c>
      <c r="N695" s="13">
        <v>0.42305555555555557</v>
      </c>
      <c r="O695" s="13">
        <v>0.42305555555555557</v>
      </c>
      <c r="P695" s="13">
        <v>1</v>
      </c>
      <c r="Q695" s="13">
        <v>0.42305555555555557</v>
      </c>
      <c r="R695" s="13">
        <v>1</v>
      </c>
      <c r="S695" s="13">
        <v>5.9165186500888103</v>
      </c>
      <c r="T695" s="13">
        <f>IFERROR(VLOOKUP(B170,[1]!users_table[#All],4),"NA")</f>
        <v>8.4223826714801451</v>
      </c>
      <c r="U695" s="13" t="s">
        <v>1011</v>
      </c>
    </row>
    <row r="696" spans="1:21" x14ac:dyDescent="0.3">
      <c r="A696" s="25">
        <v>694</v>
      </c>
      <c r="B696" s="13" t="s">
        <v>2</v>
      </c>
      <c r="C696" s="13">
        <v>1234</v>
      </c>
      <c r="D696" s="13" t="s">
        <v>313</v>
      </c>
      <c r="E696" s="13" t="s">
        <v>52</v>
      </c>
      <c r="F696" s="13" t="s">
        <v>29</v>
      </c>
      <c r="G696" s="13">
        <v>5.97</v>
      </c>
      <c r="H696" s="26">
        <v>43953</v>
      </c>
      <c r="I696" s="26">
        <v>43953</v>
      </c>
      <c r="J696" s="13">
        <v>3</v>
      </c>
      <c r="K696" s="13">
        <v>2003</v>
      </c>
      <c r="L696" s="13" t="s">
        <v>30</v>
      </c>
      <c r="M696" s="13">
        <v>1</v>
      </c>
      <c r="N696" s="13">
        <v>0.42305555555555557</v>
      </c>
      <c r="O696" s="13">
        <v>0.42305555555555557</v>
      </c>
      <c r="P696" s="13">
        <v>1</v>
      </c>
      <c r="Q696" s="13">
        <v>0.42305555555555557</v>
      </c>
      <c r="R696" s="13">
        <v>1</v>
      </c>
      <c r="S696" s="13">
        <v>5.9165186500888103</v>
      </c>
      <c r="T696" s="13">
        <f>IFERROR(VLOOKUP(B170,[1]!users_table[#All],4),"NA")</f>
        <v>8.4223826714801451</v>
      </c>
      <c r="U696" s="13" t="s">
        <v>75</v>
      </c>
    </row>
    <row r="697" spans="1:21" x14ac:dyDescent="0.3">
      <c r="A697" s="25">
        <v>695</v>
      </c>
      <c r="B697" s="13" t="s">
        <v>2</v>
      </c>
      <c r="C697" s="13">
        <v>1234</v>
      </c>
      <c r="D697" s="13" t="s">
        <v>313</v>
      </c>
      <c r="E697" s="13" t="s">
        <v>52</v>
      </c>
      <c r="F697" s="13" t="s">
        <v>29</v>
      </c>
      <c r="G697" s="13">
        <v>5.97</v>
      </c>
      <c r="H697" s="26">
        <v>43953</v>
      </c>
      <c r="I697" s="26">
        <v>43953</v>
      </c>
      <c r="J697" s="13">
        <v>3</v>
      </c>
      <c r="K697" s="13">
        <v>2003</v>
      </c>
      <c r="L697" s="13" t="s">
        <v>30</v>
      </c>
      <c r="M697" s="13">
        <v>1</v>
      </c>
      <c r="N697" s="13">
        <v>0.42305555555555557</v>
      </c>
      <c r="O697" s="13">
        <v>0.42305555555555557</v>
      </c>
      <c r="P697" s="13">
        <v>1</v>
      </c>
      <c r="Q697" s="13">
        <v>0.42305555555555557</v>
      </c>
      <c r="R697" s="13">
        <v>1</v>
      </c>
      <c r="S697" s="13">
        <v>5.9165186500888103</v>
      </c>
      <c r="T697" s="13">
        <f>IFERROR(VLOOKUP(B170,[1]!users_table[#All],4),"NA")</f>
        <v>8.4223826714801451</v>
      </c>
      <c r="U697" s="13" t="s">
        <v>62</v>
      </c>
    </row>
    <row r="698" spans="1:21" x14ac:dyDescent="0.3">
      <c r="A698" s="25">
        <v>696</v>
      </c>
      <c r="B698" s="13" t="s">
        <v>2</v>
      </c>
      <c r="C698" s="13">
        <v>318</v>
      </c>
      <c r="D698" s="13" t="s">
        <v>314</v>
      </c>
      <c r="E698" s="13" t="s">
        <v>32</v>
      </c>
      <c r="F698" s="13" t="s">
        <v>29</v>
      </c>
      <c r="G698" s="13">
        <v>6.69</v>
      </c>
      <c r="H698" s="26">
        <v>43950</v>
      </c>
      <c r="I698" s="26">
        <v>43953</v>
      </c>
      <c r="J698" s="13">
        <v>3</v>
      </c>
      <c r="K698" s="13">
        <v>2000</v>
      </c>
      <c r="L698" s="13" t="s">
        <v>39</v>
      </c>
      <c r="M698" s="13">
        <v>10</v>
      </c>
      <c r="N698" s="13">
        <v>0.38333333333333341</v>
      </c>
      <c r="O698" s="13">
        <v>3.833333333333333</v>
      </c>
      <c r="P698" s="13">
        <v>4</v>
      </c>
      <c r="Q698" s="13">
        <v>0.95833333333333337</v>
      </c>
      <c r="R698" s="13">
        <v>2.5</v>
      </c>
      <c r="S698" s="13">
        <v>5.9165186500888103</v>
      </c>
      <c r="T698" s="7">
        <f>IFERROR(VLOOKUP(B171,[1]!users_table[#All],4),"NA")</f>
        <v>8.4223826714801451</v>
      </c>
      <c r="U698" s="13" t="s">
        <v>64</v>
      </c>
    </row>
    <row r="699" spans="1:21" x14ac:dyDescent="0.3">
      <c r="A699" s="25">
        <v>697</v>
      </c>
      <c r="B699" s="13" t="s">
        <v>2</v>
      </c>
      <c r="C699" s="13">
        <v>318</v>
      </c>
      <c r="D699" s="13" t="s">
        <v>314</v>
      </c>
      <c r="E699" s="13" t="s">
        <v>32</v>
      </c>
      <c r="F699" s="13" t="s">
        <v>29</v>
      </c>
      <c r="G699" s="13">
        <v>6.69</v>
      </c>
      <c r="H699" s="26">
        <v>43950</v>
      </c>
      <c r="I699" s="26">
        <v>43953</v>
      </c>
      <c r="J699" s="13">
        <v>3</v>
      </c>
      <c r="K699" s="13">
        <v>2000</v>
      </c>
      <c r="L699" s="13" t="s">
        <v>39</v>
      </c>
      <c r="M699" s="13">
        <v>10</v>
      </c>
      <c r="N699" s="13">
        <v>0.38333333333333341</v>
      </c>
      <c r="O699" s="13">
        <v>3.833333333333333</v>
      </c>
      <c r="P699" s="13">
        <v>4</v>
      </c>
      <c r="Q699" s="13">
        <v>0.95833333333333337</v>
      </c>
      <c r="R699" s="13">
        <v>2.5</v>
      </c>
      <c r="S699" s="13">
        <v>5.9165186500888103</v>
      </c>
      <c r="T699" s="7">
        <f>IFERROR(VLOOKUP(B171,[1]!users_table[#All],4),"NA")</f>
        <v>8.4223826714801451</v>
      </c>
      <c r="U699" s="13" t="s">
        <v>1011</v>
      </c>
    </row>
    <row r="700" spans="1:21" x14ac:dyDescent="0.3">
      <c r="A700" s="25">
        <v>698</v>
      </c>
      <c r="B700" s="13" t="s">
        <v>2</v>
      </c>
      <c r="C700" s="13">
        <v>318</v>
      </c>
      <c r="D700" s="13" t="s">
        <v>314</v>
      </c>
      <c r="E700" s="13" t="s">
        <v>32</v>
      </c>
      <c r="F700" s="13" t="s">
        <v>29</v>
      </c>
      <c r="G700" s="13">
        <v>6.69</v>
      </c>
      <c r="H700" s="26">
        <v>43950</v>
      </c>
      <c r="I700" s="26">
        <v>43953</v>
      </c>
      <c r="J700" s="13">
        <v>3</v>
      </c>
      <c r="K700" s="13">
        <v>2000</v>
      </c>
      <c r="L700" s="13" t="s">
        <v>39</v>
      </c>
      <c r="M700" s="13">
        <v>10</v>
      </c>
      <c r="N700" s="13">
        <v>0.38333333333333341</v>
      </c>
      <c r="O700" s="13">
        <v>3.833333333333333</v>
      </c>
      <c r="P700" s="13">
        <v>4</v>
      </c>
      <c r="Q700" s="13">
        <v>0.95833333333333337</v>
      </c>
      <c r="R700" s="13">
        <v>2.5</v>
      </c>
      <c r="S700" s="13">
        <v>5.9165186500888103</v>
      </c>
      <c r="T700" s="13">
        <f>IFERROR(VLOOKUP(B171,[1]!users_table[#All],4),"NA")</f>
        <v>8.4223826714801451</v>
      </c>
      <c r="U700" s="13" t="s">
        <v>77</v>
      </c>
    </row>
    <row r="701" spans="1:21" x14ac:dyDescent="0.3">
      <c r="A701" s="25">
        <v>699</v>
      </c>
      <c r="B701" s="13" t="s">
        <v>2</v>
      </c>
      <c r="C701" s="13">
        <v>318</v>
      </c>
      <c r="D701" s="13" t="s">
        <v>314</v>
      </c>
      <c r="E701" s="13" t="s">
        <v>32</v>
      </c>
      <c r="F701" s="13" t="s">
        <v>29</v>
      </c>
      <c r="G701" s="13">
        <v>6.69</v>
      </c>
      <c r="H701" s="26">
        <v>43950</v>
      </c>
      <c r="I701" s="26">
        <v>43953</v>
      </c>
      <c r="J701" s="13">
        <v>3</v>
      </c>
      <c r="K701" s="13">
        <v>2000</v>
      </c>
      <c r="L701" s="13" t="s">
        <v>39</v>
      </c>
      <c r="M701" s="13">
        <v>10</v>
      </c>
      <c r="N701" s="13">
        <v>0.38333333333333341</v>
      </c>
      <c r="O701" s="13">
        <v>3.833333333333333</v>
      </c>
      <c r="P701" s="13">
        <v>4</v>
      </c>
      <c r="Q701" s="13">
        <v>0.95833333333333337</v>
      </c>
      <c r="R701" s="13">
        <v>2.5</v>
      </c>
      <c r="S701" s="13">
        <v>5.9165186500888103</v>
      </c>
      <c r="T701" s="7">
        <f>IFERROR(VLOOKUP(B171,[1]!users_table[#All],4),"NA")</f>
        <v>8.4223826714801451</v>
      </c>
      <c r="U701" s="13" t="s">
        <v>75</v>
      </c>
    </row>
    <row r="702" spans="1:21" x14ac:dyDescent="0.3">
      <c r="A702" s="25">
        <v>700</v>
      </c>
      <c r="B702" s="13" t="s">
        <v>2</v>
      </c>
      <c r="C702" s="13">
        <v>318</v>
      </c>
      <c r="D702" s="13" t="s">
        <v>314</v>
      </c>
      <c r="E702" s="13" t="s">
        <v>32</v>
      </c>
      <c r="F702" s="13" t="s">
        <v>29</v>
      </c>
      <c r="G702" s="13">
        <v>6.69</v>
      </c>
      <c r="H702" s="26">
        <v>43950</v>
      </c>
      <c r="I702" s="26">
        <v>43953</v>
      </c>
      <c r="J702" s="13">
        <v>3</v>
      </c>
      <c r="K702" s="13">
        <v>2000</v>
      </c>
      <c r="L702" s="13" t="s">
        <v>39</v>
      </c>
      <c r="M702" s="13">
        <v>10</v>
      </c>
      <c r="N702" s="13">
        <v>0.38333333333333341</v>
      </c>
      <c r="O702" s="13">
        <v>3.833333333333333</v>
      </c>
      <c r="P702" s="13">
        <v>4</v>
      </c>
      <c r="Q702" s="13">
        <v>0.95833333333333337</v>
      </c>
      <c r="R702" s="13">
        <v>2.5</v>
      </c>
      <c r="S702" s="13">
        <v>5.9165186500888103</v>
      </c>
      <c r="T702" s="13">
        <f>IFERROR(VLOOKUP(B171,[1]!users_table[#All],4),"NA")</f>
        <v>8.4223826714801451</v>
      </c>
      <c r="U702" s="13" t="s">
        <v>62</v>
      </c>
    </row>
    <row r="703" spans="1:21" x14ac:dyDescent="0.3">
      <c r="A703" s="25">
        <v>701</v>
      </c>
      <c r="B703" s="13" t="s">
        <v>2</v>
      </c>
      <c r="C703" s="13">
        <v>2217</v>
      </c>
      <c r="D703" s="13" t="s">
        <v>315</v>
      </c>
      <c r="E703" s="13" t="s">
        <v>28</v>
      </c>
      <c r="F703" s="13" t="s">
        <v>54</v>
      </c>
      <c r="G703" s="13">
        <v>6.71</v>
      </c>
      <c r="H703" s="26">
        <v>43953</v>
      </c>
      <c r="I703" s="26">
        <v>43953</v>
      </c>
      <c r="J703" s="13">
        <v>4</v>
      </c>
      <c r="K703" s="13">
        <v>2001</v>
      </c>
      <c r="L703" s="13" t="s">
        <v>30</v>
      </c>
      <c r="M703" s="13">
        <v>1</v>
      </c>
      <c r="N703" s="13">
        <v>0.46388888888888891</v>
      </c>
      <c r="O703" s="13">
        <v>0.46388888888888891</v>
      </c>
      <c r="P703" s="13">
        <v>1</v>
      </c>
      <c r="Q703" s="13">
        <v>0.46388888888888891</v>
      </c>
      <c r="R703" s="13">
        <v>1</v>
      </c>
      <c r="S703" s="13">
        <v>5.9165186500888103</v>
      </c>
      <c r="T703" s="13">
        <f>IFERROR(VLOOKUP(B172,[1]!users_table[#All],4),"NA")</f>
        <v>8.4223826714801451</v>
      </c>
      <c r="U703" s="13" t="s">
        <v>64</v>
      </c>
    </row>
    <row r="704" spans="1:21" x14ac:dyDescent="0.3">
      <c r="A704" s="25">
        <v>702</v>
      </c>
      <c r="B704" s="13" t="s">
        <v>2</v>
      </c>
      <c r="C704" s="13">
        <v>2217</v>
      </c>
      <c r="D704" s="13" t="s">
        <v>315</v>
      </c>
      <c r="E704" s="13" t="s">
        <v>28</v>
      </c>
      <c r="F704" s="13" t="s">
        <v>54</v>
      </c>
      <c r="G704" s="13">
        <v>6.71</v>
      </c>
      <c r="H704" s="26">
        <v>43953</v>
      </c>
      <c r="I704" s="26">
        <v>43953</v>
      </c>
      <c r="J704" s="13">
        <v>4</v>
      </c>
      <c r="K704" s="13">
        <v>2001</v>
      </c>
      <c r="L704" s="13" t="s">
        <v>30</v>
      </c>
      <c r="M704" s="13">
        <v>1</v>
      </c>
      <c r="N704" s="13">
        <v>0.46388888888888891</v>
      </c>
      <c r="O704" s="13">
        <v>0.46388888888888891</v>
      </c>
      <c r="P704" s="13">
        <v>1</v>
      </c>
      <c r="Q704" s="13">
        <v>0.46388888888888891</v>
      </c>
      <c r="R704" s="13">
        <v>1</v>
      </c>
      <c r="S704" s="13">
        <v>5.9165186500888103</v>
      </c>
      <c r="T704" s="13">
        <f>IFERROR(VLOOKUP(B172,[1]!users_table[#All],4),"NA")</f>
        <v>8.4223826714801451</v>
      </c>
      <c r="U704" s="13" t="s">
        <v>1011</v>
      </c>
    </row>
    <row r="705" spans="1:21" x14ac:dyDescent="0.3">
      <c r="A705" s="25">
        <v>703</v>
      </c>
      <c r="B705" s="13" t="s">
        <v>2</v>
      </c>
      <c r="C705" s="13">
        <v>2217</v>
      </c>
      <c r="D705" s="13" t="s">
        <v>315</v>
      </c>
      <c r="E705" s="13" t="s">
        <v>28</v>
      </c>
      <c r="F705" s="13" t="s">
        <v>54</v>
      </c>
      <c r="G705" s="13">
        <v>6.71</v>
      </c>
      <c r="H705" s="26">
        <v>43953</v>
      </c>
      <c r="I705" s="26">
        <v>43953</v>
      </c>
      <c r="J705" s="13">
        <v>4</v>
      </c>
      <c r="K705" s="13">
        <v>2001</v>
      </c>
      <c r="L705" s="13" t="s">
        <v>30</v>
      </c>
      <c r="M705" s="13">
        <v>1</v>
      </c>
      <c r="N705" s="13">
        <v>0.46388888888888891</v>
      </c>
      <c r="O705" s="13">
        <v>0.46388888888888891</v>
      </c>
      <c r="P705" s="13">
        <v>1</v>
      </c>
      <c r="Q705" s="13">
        <v>0.46388888888888891</v>
      </c>
      <c r="R705" s="13">
        <v>1</v>
      </c>
      <c r="S705" s="13">
        <v>5.9165186500888103</v>
      </c>
      <c r="T705" s="13">
        <f>IFERROR(VLOOKUP(B172,[1]!users_table[#All],4),"NA")</f>
        <v>8.4223826714801451</v>
      </c>
      <c r="U705" s="13" t="s">
        <v>77</v>
      </c>
    </row>
    <row r="706" spans="1:21" x14ac:dyDescent="0.3">
      <c r="A706" s="25">
        <v>704</v>
      </c>
      <c r="B706" s="13" t="s">
        <v>2</v>
      </c>
      <c r="C706" s="13">
        <v>2217</v>
      </c>
      <c r="D706" s="13" t="s">
        <v>315</v>
      </c>
      <c r="E706" s="13" t="s">
        <v>28</v>
      </c>
      <c r="F706" s="13" t="s">
        <v>54</v>
      </c>
      <c r="G706" s="13">
        <v>6.71</v>
      </c>
      <c r="H706" s="26">
        <v>43953</v>
      </c>
      <c r="I706" s="26">
        <v>43953</v>
      </c>
      <c r="J706" s="13">
        <v>4</v>
      </c>
      <c r="K706" s="13">
        <v>2001</v>
      </c>
      <c r="L706" s="13" t="s">
        <v>30</v>
      </c>
      <c r="M706" s="13">
        <v>1</v>
      </c>
      <c r="N706" s="13">
        <v>0.46388888888888891</v>
      </c>
      <c r="O706" s="13">
        <v>0.46388888888888891</v>
      </c>
      <c r="P706" s="13">
        <v>1</v>
      </c>
      <c r="Q706" s="13">
        <v>0.46388888888888891</v>
      </c>
      <c r="R706" s="13">
        <v>1</v>
      </c>
      <c r="S706" s="13">
        <v>5.9165186500888103</v>
      </c>
      <c r="T706" s="13">
        <f>IFERROR(VLOOKUP(B172,[1]!users_table[#All],4),"NA")</f>
        <v>8.4223826714801451</v>
      </c>
      <c r="U706" s="13" t="s">
        <v>75</v>
      </c>
    </row>
    <row r="707" spans="1:21" x14ac:dyDescent="0.3">
      <c r="A707" s="25">
        <v>705</v>
      </c>
      <c r="B707" s="13" t="s">
        <v>2</v>
      </c>
      <c r="C707" s="13">
        <v>2217</v>
      </c>
      <c r="D707" s="13" t="s">
        <v>315</v>
      </c>
      <c r="E707" s="13" t="s">
        <v>28</v>
      </c>
      <c r="F707" s="13" t="s">
        <v>54</v>
      </c>
      <c r="G707" s="13">
        <v>6.71</v>
      </c>
      <c r="H707" s="26">
        <v>43953</v>
      </c>
      <c r="I707" s="26">
        <v>43953</v>
      </c>
      <c r="J707" s="13">
        <v>4</v>
      </c>
      <c r="K707" s="13">
        <v>2001</v>
      </c>
      <c r="L707" s="13" t="s">
        <v>30</v>
      </c>
      <c r="M707" s="13">
        <v>1</v>
      </c>
      <c r="N707" s="13">
        <v>0.46388888888888891</v>
      </c>
      <c r="O707" s="13">
        <v>0.46388888888888891</v>
      </c>
      <c r="P707" s="13">
        <v>1</v>
      </c>
      <c r="Q707" s="13">
        <v>0.46388888888888891</v>
      </c>
      <c r="R707" s="13">
        <v>1</v>
      </c>
      <c r="S707" s="13">
        <v>5.9165186500888103</v>
      </c>
      <c r="T707" s="13">
        <f>IFERROR(VLOOKUP(B172,[1]!users_table[#All],4),"NA")</f>
        <v>8.4223826714801451</v>
      </c>
      <c r="U707" s="13" t="s">
        <v>62</v>
      </c>
    </row>
    <row r="708" spans="1:21" x14ac:dyDescent="0.3">
      <c r="A708" s="25">
        <v>706</v>
      </c>
      <c r="B708" s="13" t="s">
        <v>2</v>
      </c>
      <c r="C708" s="13">
        <v>48945</v>
      </c>
      <c r="D708" s="13" t="s">
        <v>316</v>
      </c>
      <c r="E708" s="13" t="s">
        <v>158</v>
      </c>
      <c r="F708" s="13" t="s">
        <v>29</v>
      </c>
      <c r="G708" s="13">
        <v>6.94</v>
      </c>
      <c r="H708" s="26">
        <v>44990</v>
      </c>
      <c r="I708" s="26">
        <v>44990</v>
      </c>
      <c r="J708" s="13">
        <v>6</v>
      </c>
      <c r="K708" s="13">
        <v>2021</v>
      </c>
      <c r="L708" s="13" t="s">
        <v>30</v>
      </c>
      <c r="M708" s="13">
        <v>1</v>
      </c>
      <c r="N708" s="13">
        <v>8.3333333333333329E-2</v>
      </c>
      <c r="O708" s="13">
        <v>8.3333333333333329E-2</v>
      </c>
      <c r="P708" s="13">
        <v>1</v>
      </c>
      <c r="Q708" s="13">
        <v>8.3333333333333329E-2</v>
      </c>
      <c r="R708" s="13">
        <v>1</v>
      </c>
      <c r="S708" s="13">
        <v>5.9165186500888103</v>
      </c>
      <c r="T708" s="13">
        <f>IFERROR(VLOOKUP(B173,[1]!users_table[#All],4),"NA")</f>
        <v>8.4223826714801451</v>
      </c>
      <c r="U708" s="13" t="s">
        <v>66</v>
      </c>
    </row>
    <row r="709" spans="1:21" x14ac:dyDescent="0.3">
      <c r="A709" s="25">
        <v>707</v>
      </c>
      <c r="B709" s="13" t="s">
        <v>2</v>
      </c>
      <c r="C709" s="13">
        <v>48945</v>
      </c>
      <c r="D709" s="13" t="s">
        <v>316</v>
      </c>
      <c r="E709" s="13" t="s">
        <v>158</v>
      </c>
      <c r="F709" s="13" t="s">
        <v>29</v>
      </c>
      <c r="G709" s="13">
        <v>6.94</v>
      </c>
      <c r="H709" s="26">
        <v>44990</v>
      </c>
      <c r="I709" s="26">
        <v>44990</v>
      </c>
      <c r="J709" s="13">
        <v>6</v>
      </c>
      <c r="K709" s="13">
        <v>2021</v>
      </c>
      <c r="L709" s="13" t="s">
        <v>30</v>
      </c>
      <c r="M709" s="13">
        <v>1</v>
      </c>
      <c r="N709" s="13">
        <v>8.3333333333333329E-2</v>
      </c>
      <c r="O709" s="13">
        <v>8.3333333333333329E-2</v>
      </c>
      <c r="P709" s="13">
        <v>1</v>
      </c>
      <c r="Q709" s="13">
        <v>8.3333333333333329E-2</v>
      </c>
      <c r="R709" s="13">
        <v>1</v>
      </c>
      <c r="S709" s="13">
        <v>5.9165186500888103</v>
      </c>
      <c r="T709" s="13">
        <f>IFERROR(VLOOKUP(B173,[1]!users_table[#All],4),"NA")</f>
        <v>8.4223826714801451</v>
      </c>
      <c r="U709" s="13" t="s">
        <v>74</v>
      </c>
    </row>
    <row r="710" spans="1:21" x14ac:dyDescent="0.3">
      <c r="A710" s="25">
        <v>708</v>
      </c>
      <c r="B710" s="13" t="s">
        <v>2</v>
      </c>
      <c r="C710" s="13">
        <v>48945</v>
      </c>
      <c r="D710" s="13" t="s">
        <v>316</v>
      </c>
      <c r="E710" s="13" t="s">
        <v>158</v>
      </c>
      <c r="F710" s="13" t="s">
        <v>29</v>
      </c>
      <c r="G710" s="13">
        <v>6.94</v>
      </c>
      <c r="H710" s="26">
        <v>44990</v>
      </c>
      <c r="I710" s="26">
        <v>44990</v>
      </c>
      <c r="J710" s="13">
        <v>6</v>
      </c>
      <c r="K710" s="13">
        <v>2021</v>
      </c>
      <c r="L710" s="13" t="s">
        <v>30</v>
      </c>
      <c r="M710" s="13">
        <v>1</v>
      </c>
      <c r="N710" s="13">
        <v>8.3333333333333329E-2</v>
      </c>
      <c r="O710" s="13">
        <v>8.3333333333333329E-2</v>
      </c>
      <c r="P710" s="13">
        <v>1</v>
      </c>
      <c r="Q710" s="13">
        <v>8.3333333333333329E-2</v>
      </c>
      <c r="R710" s="13">
        <v>1</v>
      </c>
      <c r="S710" s="13">
        <v>5.9165186500888103</v>
      </c>
      <c r="T710" s="13">
        <f>IFERROR(VLOOKUP(B173,[1]!users_table[#All],4),"NA")</f>
        <v>8.4223826714801451</v>
      </c>
      <c r="U710" s="13" t="s">
        <v>75</v>
      </c>
    </row>
    <row r="711" spans="1:21" x14ac:dyDescent="0.3">
      <c r="A711" s="25">
        <v>709</v>
      </c>
      <c r="B711" s="13" t="s">
        <v>2</v>
      </c>
      <c r="C711" s="13">
        <v>39030</v>
      </c>
      <c r="D711" s="13" t="s">
        <v>317</v>
      </c>
      <c r="E711" s="13" t="s">
        <v>32</v>
      </c>
      <c r="F711" s="13" t="s">
        <v>37</v>
      </c>
      <c r="G711" s="13">
        <v>6.61</v>
      </c>
      <c r="H711" s="26">
        <v>43957</v>
      </c>
      <c r="I711" s="26">
        <v>43960</v>
      </c>
      <c r="J711" s="13">
        <v>6</v>
      </c>
      <c r="K711" s="13">
        <v>2019</v>
      </c>
      <c r="L711" s="13" t="s">
        <v>35</v>
      </c>
      <c r="M711" s="13">
        <v>12</v>
      </c>
      <c r="N711" s="13">
        <v>0.3972222222222222</v>
      </c>
      <c r="O711" s="13">
        <v>4.7666666666666666</v>
      </c>
      <c r="P711" s="13">
        <v>4</v>
      </c>
      <c r="Q711" s="13">
        <v>1.1916666666666671</v>
      </c>
      <c r="R711" s="13">
        <v>3</v>
      </c>
      <c r="S711" s="13">
        <v>5.9165186500888103</v>
      </c>
      <c r="T711" s="13">
        <f>IFERROR(VLOOKUP(B174,[1]!users_table[#All],4),"NA")</f>
        <v>8.4223826714801451</v>
      </c>
      <c r="U711" s="13" t="s">
        <v>64</v>
      </c>
    </row>
    <row r="712" spans="1:21" x14ac:dyDescent="0.3">
      <c r="A712" s="25">
        <v>710</v>
      </c>
      <c r="B712" s="13" t="s">
        <v>2</v>
      </c>
      <c r="C712" s="13">
        <v>39030</v>
      </c>
      <c r="D712" s="13" t="s">
        <v>317</v>
      </c>
      <c r="E712" s="13" t="s">
        <v>32</v>
      </c>
      <c r="F712" s="13" t="s">
        <v>37</v>
      </c>
      <c r="G712" s="13">
        <v>6.61</v>
      </c>
      <c r="H712" s="26">
        <v>43957</v>
      </c>
      <c r="I712" s="26">
        <v>43960</v>
      </c>
      <c r="J712" s="13">
        <v>6</v>
      </c>
      <c r="K712" s="13">
        <v>2019</v>
      </c>
      <c r="L712" s="13" t="s">
        <v>35</v>
      </c>
      <c r="M712" s="13">
        <v>12</v>
      </c>
      <c r="N712" s="13">
        <v>0.3972222222222222</v>
      </c>
      <c r="O712" s="13">
        <v>4.7666666666666666</v>
      </c>
      <c r="P712" s="13">
        <v>4</v>
      </c>
      <c r="Q712" s="13">
        <v>1.1916666666666671</v>
      </c>
      <c r="R712" s="13">
        <v>3</v>
      </c>
      <c r="S712" s="13">
        <v>5.9165186500888103</v>
      </c>
      <c r="T712" s="13">
        <f>IFERROR(VLOOKUP(B174,[1]!users_table[#All],4),"NA")</f>
        <v>8.4223826714801451</v>
      </c>
      <c r="U712" s="13" t="s">
        <v>60</v>
      </c>
    </row>
    <row r="713" spans="1:21" x14ac:dyDescent="0.3">
      <c r="A713" s="25">
        <v>711</v>
      </c>
      <c r="B713" s="13" t="s">
        <v>2</v>
      </c>
      <c r="C713" s="13">
        <v>39030</v>
      </c>
      <c r="D713" s="13" t="s">
        <v>317</v>
      </c>
      <c r="E713" s="13" t="s">
        <v>32</v>
      </c>
      <c r="F713" s="13" t="s">
        <v>37</v>
      </c>
      <c r="G713" s="13">
        <v>6.61</v>
      </c>
      <c r="H713" s="26">
        <v>43957</v>
      </c>
      <c r="I713" s="26">
        <v>43960</v>
      </c>
      <c r="J713" s="13">
        <v>6</v>
      </c>
      <c r="K713" s="13">
        <v>2019</v>
      </c>
      <c r="L713" s="13" t="s">
        <v>35</v>
      </c>
      <c r="M713" s="13">
        <v>12</v>
      </c>
      <c r="N713" s="13">
        <v>0.3972222222222222</v>
      </c>
      <c r="O713" s="13">
        <v>4.7666666666666666</v>
      </c>
      <c r="P713" s="13">
        <v>4</v>
      </c>
      <c r="Q713" s="13">
        <v>1.1916666666666671</v>
      </c>
      <c r="R713" s="13">
        <v>3</v>
      </c>
      <c r="S713" s="13">
        <v>5.9165186500888103</v>
      </c>
      <c r="T713" s="13">
        <f>IFERROR(VLOOKUP(B174,[1]!users_table[#All],4),"NA")</f>
        <v>8.4223826714801451</v>
      </c>
      <c r="U713" s="13" t="s">
        <v>67</v>
      </c>
    </row>
    <row r="714" spans="1:21" x14ac:dyDescent="0.3">
      <c r="A714" s="25">
        <v>712</v>
      </c>
      <c r="B714" s="13" t="s">
        <v>2</v>
      </c>
      <c r="C714" s="13">
        <v>39030</v>
      </c>
      <c r="D714" s="13" t="s">
        <v>317</v>
      </c>
      <c r="E714" s="13" t="s">
        <v>32</v>
      </c>
      <c r="F714" s="13" t="s">
        <v>37</v>
      </c>
      <c r="G714" s="13">
        <v>6.61</v>
      </c>
      <c r="H714" s="26">
        <v>43957</v>
      </c>
      <c r="I714" s="26">
        <v>43960</v>
      </c>
      <c r="J714" s="13">
        <v>6</v>
      </c>
      <c r="K714" s="13">
        <v>2019</v>
      </c>
      <c r="L714" s="13" t="s">
        <v>35</v>
      </c>
      <c r="M714" s="13">
        <v>12</v>
      </c>
      <c r="N714" s="13">
        <v>0.3972222222222222</v>
      </c>
      <c r="O714" s="13">
        <v>4.7666666666666666</v>
      </c>
      <c r="P714" s="13">
        <v>4</v>
      </c>
      <c r="Q714" s="13">
        <v>1.1916666666666671</v>
      </c>
      <c r="R714" s="13">
        <v>3</v>
      </c>
      <c r="S714" s="13">
        <v>5.9165186500888103</v>
      </c>
      <c r="T714" s="13">
        <f>IFERROR(VLOOKUP(B174,[1]!users_table[#All],4),"NA")</f>
        <v>8.4223826714801451</v>
      </c>
      <c r="U714" s="13" t="s">
        <v>68</v>
      </c>
    </row>
    <row r="715" spans="1:21" x14ac:dyDescent="0.3">
      <c r="A715" s="25">
        <v>713</v>
      </c>
      <c r="B715" s="13" t="s">
        <v>2</v>
      </c>
      <c r="C715" s="13">
        <v>15809</v>
      </c>
      <c r="D715" s="13" t="s">
        <v>318</v>
      </c>
      <c r="E715" s="13" t="s">
        <v>32</v>
      </c>
      <c r="F715" s="13" t="s">
        <v>152</v>
      </c>
      <c r="G715" s="13">
        <v>7.75</v>
      </c>
      <c r="H715" s="26">
        <v>42566</v>
      </c>
      <c r="I715" s="26">
        <v>42570</v>
      </c>
      <c r="J715" s="13">
        <v>9</v>
      </c>
      <c r="K715" s="13">
        <v>2013</v>
      </c>
      <c r="L715" s="13" t="s">
        <v>33</v>
      </c>
      <c r="M715" s="13">
        <v>13</v>
      </c>
      <c r="N715" s="13">
        <v>0.4</v>
      </c>
      <c r="O715" s="13">
        <v>5.2</v>
      </c>
      <c r="P715" s="13">
        <v>5</v>
      </c>
      <c r="Q715" s="13">
        <v>1.04</v>
      </c>
      <c r="R715" s="13">
        <v>2.6</v>
      </c>
      <c r="S715" s="13">
        <v>5.9165186500888103</v>
      </c>
      <c r="T715" s="13">
        <f>IFERROR(VLOOKUP(B175,[1]!users_table[#All],4),"NA")</f>
        <v>8.4223826714801451</v>
      </c>
      <c r="U715" s="13" t="s">
        <v>64</v>
      </c>
    </row>
    <row r="716" spans="1:21" x14ac:dyDescent="0.3">
      <c r="A716" s="25">
        <v>714</v>
      </c>
      <c r="B716" s="13" t="s">
        <v>2</v>
      </c>
      <c r="C716" s="13">
        <v>15809</v>
      </c>
      <c r="D716" s="13" t="s">
        <v>318</v>
      </c>
      <c r="E716" s="13" t="s">
        <v>32</v>
      </c>
      <c r="F716" s="13" t="s">
        <v>152</v>
      </c>
      <c r="G716" s="13">
        <v>7.75</v>
      </c>
      <c r="H716" s="26">
        <v>42566</v>
      </c>
      <c r="I716" s="26">
        <v>42570</v>
      </c>
      <c r="J716" s="13">
        <v>9</v>
      </c>
      <c r="K716" s="13">
        <v>2013</v>
      </c>
      <c r="L716" s="13" t="s">
        <v>33</v>
      </c>
      <c r="M716" s="13">
        <v>13</v>
      </c>
      <c r="N716" s="13">
        <v>0.4</v>
      </c>
      <c r="O716" s="13">
        <v>5.2</v>
      </c>
      <c r="P716" s="13">
        <v>5</v>
      </c>
      <c r="Q716" s="13">
        <v>1.04</v>
      </c>
      <c r="R716" s="13">
        <v>2.6</v>
      </c>
      <c r="S716" s="13">
        <v>5.9165186500888103</v>
      </c>
      <c r="T716" s="13">
        <f>IFERROR(VLOOKUP(B175,[1]!users_table[#All],4),"NA")</f>
        <v>8.4223826714801451</v>
      </c>
      <c r="U716" s="13" t="s">
        <v>60</v>
      </c>
    </row>
    <row r="717" spans="1:21" x14ac:dyDescent="0.3">
      <c r="A717" s="25">
        <v>715</v>
      </c>
      <c r="B717" s="13" t="s">
        <v>2</v>
      </c>
      <c r="C717" s="13">
        <v>15809</v>
      </c>
      <c r="D717" s="13" t="s">
        <v>318</v>
      </c>
      <c r="E717" s="13" t="s">
        <v>32</v>
      </c>
      <c r="F717" s="13" t="s">
        <v>152</v>
      </c>
      <c r="G717" s="13">
        <v>7.75</v>
      </c>
      <c r="H717" s="26">
        <v>42566</v>
      </c>
      <c r="I717" s="26">
        <v>42570</v>
      </c>
      <c r="J717" s="13">
        <v>9</v>
      </c>
      <c r="K717" s="13">
        <v>2013</v>
      </c>
      <c r="L717" s="13" t="s">
        <v>33</v>
      </c>
      <c r="M717" s="13">
        <v>13</v>
      </c>
      <c r="N717" s="13">
        <v>0.4</v>
      </c>
      <c r="O717" s="13">
        <v>5.2</v>
      </c>
      <c r="P717" s="13">
        <v>5</v>
      </c>
      <c r="Q717" s="13">
        <v>1.04</v>
      </c>
      <c r="R717" s="13">
        <v>2.6</v>
      </c>
      <c r="S717" s="13">
        <v>5.9165186500888103</v>
      </c>
      <c r="T717" s="13">
        <f>IFERROR(VLOOKUP(B175,[1]!users_table[#All],4),"NA")</f>
        <v>8.4223826714801451</v>
      </c>
      <c r="U717" s="13" t="s">
        <v>1030</v>
      </c>
    </row>
    <row r="718" spans="1:21" x14ac:dyDescent="0.3">
      <c r="A718" s="25">
        <v>716</v>
      </c>
      <c r="B718" s="13" t="s">
        <v>2</v>
      </c>
      <c r="C718" s="13">
        <v>15809</v>
      </c>
      <c r="D718" s="13" t="s">
        <v>318</v>
      </c>
      <c r="E718" s="13" t="s">
        <v>32</v>
      </c>
      <c r="F718" s="13" t="s">
        <v>152</v>
      </c>
      <c r="G718" s="13">
        <v>7.75</v>
      </c>
      <c r="H718" s="26">
        <v>42566</v>
      </c>
      <c r="I718" s="26">
        <v>42570</v>
      </c>
      <c r="J718" s="13">
        <v>9</v>
      </c>
      <c r="K718" s="13">
        <v>2013</v>
      </c>
      <c r="L718" s="13" t="s">
        <v>33</v>
      </c>
      <c r="M718" s="13">
        <v>13</v>
      </c>
      <c r="N718" s="13">
        <v>0.4</v>
      </c>
      <c r="O718" s="13">
        <v>5.2</v>
      </c>
      <c r="P718" s="13">
        <v>5</v>
      </c>
      <c r="Q718" s="13">
        <v>1.04</v>
      </c>
      <c r="R718" s="13">
        <v>2.6</v>
      </c>
      <c r="S718" s="13">
        <v>5.9165186500888103</v>
      </c>
      <c r="T718" s="13">
        <f>IFERROR(VLOOKUP(B175,[1]!users_table[#All],4),"NA")</f>
        <v>8.4223826714801451</v>
      </c>
      <c r="U718" s="13" t="s">
        <v>1049</v>
      </c>
    </row>
    <row r="719" spans="1:21" x14ac:dyDescent="0.3">
      <c r="A719" s="25">
        <v>717</v>
      </c>
      <c r="B719" s="13" t="s">
        <v>2</v>
      </c>
      <c r="C719" s="13">
        <v>15809</v>
      </c>
      <c r="D719" s="13" t="s">
        <v>318</v>
      </c>
      <c r="E719" s="13" t="s">
        <v>32</v>
      </c>
      <c r="F719" s="13" t="s">
        <v>152</v>
      </c>
      <c r="G719" s="13">
        <v>7.75</v>
      </c>
      <c r="H719" s="26">
        <v>42566</v>
      </c>
      <c r="I719" s="26">
        <v>42570</v>
      </c>
      <c r="J719" s="13">
        <v>9</v>
      </c>
      <c r="K719" s="13">
        <v>2013</v>
      </c>
      <c r="L719" s="13" t="s">
        <v>33</v>
      </c>
      <c r="M719" s="13">
        <v>13</v>
      </c>
      <c r="N719" s="13">
        <v>0.4</v>
      </c>
      <c r="O719" s="13">
        <v>5.2</v>
      </c>
      <c r="P719" s="13">
        <v>5</v>
      </c>
      <c r="Q719" s="13">
        <v>1.04</v>
      </c>
      <c r="R719" s="13">
        <v>2.6</v>
      </c>
      <c r="S719" s="13">
        <v>5.9165186500888103</v>
      </c>
      <c r="T719" s="13">
        <f>IFERROR(VLOOKUP(B175,[1]!users_table[#All],4),"NA")</f>
        <v>8.4223826714801451</v>
      </c>
      <c r="U719" s="13" t="s">
        <v>1015</v>
      </c>
    </row>
    <row r="720" spans="1:21" x14ac:dyDescent="0.3">
      <c r="A720" s="25">
        <v>718</v>
      </c>
      <c r="B720" s="13" t="s">
        <v>4</v>
      </c>
      <c r="C720" s="13">
        <v>15809</v>
      </c>
      <c r="D720" s="13" t="s">
        <v>318</v>
      </c>
      <c r="E720" s="13" t="s">
        <v>32</v>
      </c>
      <c r="F720" s="13" t="s">
        <v>152</v>
      </c>
      <c r="G720" s="13">
        <v>7.75</v>
      </c>
      <c r="H720" s="26">
        <v>45040</v>
      </c>
      <c r="I720" s="26">
        <v>45042</v>
      </c>
      <c r="J720" s="13">
        <v>9</v>
      </c>
      <c r="K720" s="13">
        <v>2013</v>
      </c>
      <c r="L720" s="13" t="s">
        <v>33</v>
      </c>
      <c r="M720" s="13">
        <v>13</v>
      </c>
      <c r="N720" s="13">
        <v>0.4</v>
      </c>
      <c r="O720" s="13">
        <v>5.2</v>
      </c>
      <c r="P720" s="13">
        <v>3</v>
      </c>
      <c r="Q720" s="13">
        <v>1.7333333333333329</v>
      </c>
      <c r="R720" s="13">
        <v>4.333333333333333</v>
      </c>
      <c r="S720" s="13">
        <v>8.3323353293413174</v>
      </c>
      <c r="T720" s="13">
        <f>IFERROR(VLOOKUP(B678,[1]!users_table[#All],4),"NA")</f>
        <v>8.4223826714801451</v>
      </c>
      <c r="U720" s="13" t="s">
        <v>64</v>
      </c>
    </row>
    <row r="721" spans="1:21" x14ac:dyDescent="0.3">
      <c r="A721" s="25">
        <v>719</v>
      </c>
      <c r="B721" s="13" t="s">
        <v>4</v>
      </c>
      <c r="C721" s="13">
        <v>15809</v>
      </c>
      <c r="D721" s="13" t="s">
        <v>318</v>
      </c>
      <c r="E721" s="13" t="s">
        <v>32</v>
      </c>
      <c r="F721" s="13" t="s">
        <v>152</v>
      </c>
      <c r="G721" s="13">
        <v>7.75</v>
      </c>
      <c r="H721" s="26">
        <v>45040</v>
      </c>
      <c r="I721" s="26">
        <v>45042</v>
      </c>
      <c r="J721" s="13">
        <v>9</v>
      </c>
      <c r="K721" s="13">
        <v>2013</v>
      </c>
      <c r="L721" s="13" t="s">
        <v>33</v>
      </c>
      <c r="M721" s="13">
        <v>13</v>
      </c>
      <c r="N721" s="13">
        <v>0.4</v>
      </c>
      <c r="O721" s="13">
        <v>5.2</v>
      </c>
      <c r="P721" s="13">
        <v>3</v>
      </c>
      <c r="Q721" s="13">
        <v>1.7333333333333329</v>
      </c>
      <c r="R721" s="13">
        <v>4.333333333333333</v>
      </c>
      <c r="S721" s="13">
        <v>8.3323353293413174</v>
      </c>
      <c r="T721" s="13">
        <f>IFERROR(VLOOKUP(B678,[1]!users_table[#All],4),"NA")</f>
        <v>8.4223826714801451</v>
      </c>
      <c r="U721" s="13" t="s">
        <v>60</v>
      </c>
    </row>
    <row r="722" spans="1:21" x14ac:dyDescent="0.3">
      <c r="A722" s="25">
        <v>720</v>
      </c>
      <c r="B722" s="13" t="s">
        <v>4</v>
      </c>
      <c r="C722" s="13">
        <v>15809</v>
      </c>
      <c r="D722" s="13" t="s">
        <v>318</v>
      </c>
      <c r="E722" s="13" t="s">
        <v>32</v>
      </c>
      <c r="F722" s="13" t="s">
        <v>152</v>
      </c>
      <c r="G722" s="13">
        <v>7.75</v>
      </c>
      <c r="H722" s="26">
        <v>45040</v>
      </c>
      <c r="I722" s="26">
        <v>45042</v>
      </c>
      <c r="J722" s="13">
        <v>9</v>
      </c>
      <c r="K722" s="13">
        <v>2013</v>
      </c>
      <c r="L722" s="13" t="s">
        <v>33</v>
      </c>
      <c r="M722" s="13">
        <v>13</v>
      </c>
      <c r="N722" s="13">
        <v>0.4</v>
      </c>
      <c r="O722" s="13">
        <v>5.2</v>
      </c>
      <c r="P722" s="13">
        <v>3</v>
      </c>
      <c r="Q722" s="13">
        <v>1.7333333333333329</v>
      </c>
      <c r="R722" s="13">
        <v>4.333333333333333</v>
      </c>
      <c r="S722" s="13">
        <v>8.3323353293413174</v>
      </c>
      <c r="T722" s="13">
        <f>IFERROR(VLOOKUP(B678,[1]!users_table[#All],4),"NA")</f>
        <v>8.4223826714801451</v>
      </c>
      <c r="U722" s="13" t="s">
        <v>1030</v>
      </c>
    </row>
    <row r="723" spans="1:21" x14ac:dyDescent="0.3">
      <c r="A723" s="25">
        <v>721</v>
      </c>
      <c r="B723" s="13" t="s">
        <v>4</v>
      </c>
      <c r="C723" s="13">
        <v>15809</v>
      </c>
      <c r="D723" s="13" t="s">
        <v>318</v>
      </c>
      <c r="E723" s="13" t="s">
        <v>32</v>
      </c>
      <c r="F723" s="13" t="s">
        <v>152</v>
      </c>
      <c r="G723" s="13">
        <v>7.75</v>
      </c>
      <c r="H723" s="26">
        <v>45040</v>
      </c>
      <c r="I723" s="26">
        <v>45042</v>
      </c>
      <c r="J723" s="13">
        <v>9</v>
      </c>
      <c r="K723" s="13">
        <v>2013</v>
      </c>
      <c r="L723" s="13" t="s">
        <v>33</v>
      </c>
      <c r="M723" s="13">
        <v>13</v>
      </c>
      <c r="N723" s="13">
        <v>0.4</v>
      </c>
      <c r="O723" s="13">
        <v>5.2</v>
      </c>
      <c r="P723" s="13">
        <v>3</v>
      </c>
      <c r="Q723" s="13">
        <v>1.7333333333333329</v>
      </c>
      <c r="R723" s="13">
        <v>4.333333333333333</v>
      </c>
      <c r="S723" s="13">
        <v>8.3323353293413174</v>
      </c>
      <c r="T723" s="13">
        <f>IFERROR(VLOOKUP(B678,[1]!users_table[#All],4),"NA")</f>
        <v>8.4223826714801451</v>
      </c>
      <c r="U723" s="13" t="s">
        <v>1049</v>
      </c>
    </row>
    <row r="724" spans="1:21" x14ac:dyDescent="0.3">
      <c r="A724" s="25">
        <v>722</v>
      </c>
      <c r="B724" s="13" t="s">
        <v>4</v>
      </c>
      <c r="C724" s="13">
        <v>15809</v>
      </c>
      <c r="D724" s="13" t="s">
        <v>318</v>
      </c>
      <c r="E724" s="13" t="s">
        <v>32</v>
      </c>
      <c r="F724" s="13" t="s">
        <v>152</v>
      </c>
      <c r="G724" s="13">
        <v>7.75</v>
      </c>
      <c r="H724" s="26">
        <v>45040</v>
      </c>
      <c r="I724" s="26">
        <v>45042</v>
      </c>
      <c r="J724" s="13">
        <v>9</v>
      </c>
      <c r="K724" s="13">
        <v>2013</v>
      </c>
      <c r="L724" s="13" t="s">
        <v>33</v>
      </c>
      <c r="M724" s="13">
        <v>13</v>
      </c>
      <c r="N724" s="13">
        <v>0.4</v>
      </c>
      <c r="O724" s="13">
        <v>5.2</v>
      </c>
      <c r="P724" s="13">
        <v>3</v>
      </c>
      <c r="Q724" s="13">
        <v>1.7333333333333329</v>
      </c>
      <c r="R724" s="13">
        <v>4.333333333333333</v>
      </c>
      <c r="S724" s="13">
        <v>8.3323353293413174</v>
      </c>
      <c r="T724" s="13">
        <f>IFERROR(VLOOKUP(B678,[1]!users_table[#All],4),"NA")</f>
        <v>8.4223826714801451</v>
      </c>
      <c r="U724" s="13" t="s">
        <v>1015</v>
      </c>
    </row>
    <row r="725" spans="1:21" x14ac:dyDescent="0.3">
      <c r="A725" s="25">
        <v>723</v>
      </c>
      <c r="B725" s="13" t="s">
        <v>2</v>
      </c>
      <c r="C725" s="13">
        <v>50113</v>
      </c>
      <c r="D725" s="13" t="s">
        <v>319</v>
      </c>
      <c r="E725" s="13" t="s">
        <v>158</v>
      </c>
      <c r="F725" s="13" t="s">
        <v>29</v>
      </c>
      <c r="G725" s="13">
        <v>6.26</v>
      </c>
      <c r="H725" s="26">
        <v>44731</v>
      </c>
      <c r="I725" s="26">
        <v>44731</v>
      </c>
      <c r="J725" s="13">
        <v>5</v>
      </c>
      <c r="K725" s="13">
        <v>2021</v>
      </c>
      <c r="L725" s="13" t="s">
        <v>30</v>
      </c>
      <c r="M725" s="13">
        <v>1</v>
      </c>
      <c r="N725" s="13">
        <v>8.0555555555555561E-2</v>
      </c>
      <c r="O725" s="13">
        <v>8.0555555555555561E-2</v>
      </c>
      <c r="P725" s="13">
        <v>1</v>
      </c>
      <c r="Q725" s="13">
        <v>8.0555555555555561E-2</v>
      </c>
      <c r="R725" s="13">
        <v>1</v>
      </c>
      <c r="S725" s="13">
        <v>5.9165186500888103</v>
      </c>
      <c r="T725" s="13">
        <f>IFERROR(VLOOKUP(B176,[1]!users_table[#All],4),"NA")</f>
        <v>8.4223826714801451</v>
      </c>
      <c r="U725" s="13" t="s">
        <v>74</v>
      </c>
    </row>
    <row r="726" spans="1:21" x14ac:dyDescent="0.3">
      <c r="A726" s="25">
        <v>724</v>
      </c>
      <c r="B726" s="13" t="s">
        <v>2</v>
      </c>
      <c r="C726" s="13">
        <v>47402</v>
      </c>
      <c r="D726" s="13" t="s">
        <v>320</v>
      </c>
      <c r="E726" s="13" t="s">
        <v>158</v>
      </c>
      <c r="F726" s="13" t="s">
        <v>29</v>
      </c>
      <c r="G726" s="13">
        <v>7.71</v>
      </c>
      <c r="H726" s="26">
        <v>44991</v>
      </c>
      <c r="I726" s="26">
        <v>44991</v>
      </c>
      <c r="J726" s="13">
        <v>7</v>
      </c>
      <c r="K726" s="13">
        <v>2021</v>
      </c>
      <c r="L726" s="13" t="s">
        <v>30</v>
      </c>
      <c r="M726" s="13">
        <v>1</v>
      </c>
      <c r="N726" s="13">
        <v>7.6111111111111115E-2</v>
      </c>
      <c r="O726" s="13">
        <v>7.6111111111111115E-2</v>
      </c>
      <c r="P726" s="13">
        <v>1</v>
      </c>
      <c r="Q726" s="13">
        <v>7.6111111111111115E-2</v>
      </c>
      <c r="R726" s="13">
        <v>1</v>
      </c>
      <c r="S726" s="13">
        <v>5.9165186500888103</v>
      </c>
      <c r="T726" s="13">
        <f>IFERROR(VLOOKUP(B177,[1]!users_table[#All],4),"NA")</f>
        <v>8.4223826714801451</v>
      </c>
      <c r="U726" s="13" t="s">
        <v>74</v>
      </c>
    </row>
    <row r="727" spans="1:21" x14ac:dyDescent="0.3">
      <c r="A727" s="25">
        <v>725</v>
      </c>
      <c r="B727" s="13" t="s">
        <v>2</v>
      </c>
      <c r="C727" s="13">
        <v>47402</v>
      </c>
      <c r="D727" s="13" t="s">
        <v>320</v>
      </c>
      <c r="E727" s="13" t="s">
        <v>158</v>
      </c>
      <c r="F727" s="13" t="s">
        <v>29</v>
      </c>
      <c r="G727" s="13">
        <v>7.71</v>
      </c>
      <c r="H727" s="26">
        <v>44991</v>
      </c>
      <c r="I727" s="26">
        <v>44991</v>
      </c>
      <c r="J727" s="13">
        <v>7</v>
      </c>
      <c r="K727" s="13">
        <v>2021</v>
      </c>
      <c r="L727" s="13" t="s">
        <v>30</v>
      </c>
      <c r="M727" s="13">
        <v>1</v>
      </c>
      <c r="N727" s="13">
        <v>7.6111111111111115E-2</v>
      </c>
      <c r="O727" s="13">
        <v>7.6111111111111115E-2</v>
      </c>
      <c r="P727" s="13">
        <v>1</v>
      </c>
      <c r="Q727" s="13">
        <v>7.6111111111111115E-2</v>
      </c>
      <c r="R727" s="13">
        <v>1</v>
      </c>
      <c r="S727" s="13">
        <v>5.9165186500888103</v>
      </c>
      <c r="T727" s="13">
        <f>IFERROR(VLOOKUP(B177,[1]!users_table[#All],4),"NA")</f>
        <v>8.4223826714801451</v>
      </c>
      <c r="U727" s="13" t="s">
        <v>75</v>
      </c>
    </row>
    <row r="728" spans="1:21" x14ac:dyDescent="0.3">
      <c r="A728" s="25">
        <v>726</v>
      </c>
      <c r="B728" s="13" t="s">
        <v>2</v>
      </c>
      <c r="C728" s="13">
        <v>42625</v>
      </c>
      <c r="D728" s="13" t="s">
        <v>321</v>
      </c>
      <c r="E728" s="13" t="s">
        <v>32</v>
      </c>
      <c r="F728" s="13" t="s">
        <v>37</v>
      </c>
      <c r="G728" s="13">
        <v>7.64</v>
      </c>
      <c r="H728" s="26">
        <v>44731</v>
      </c>
      <c r="I728" s="26">
        <v>44748</v>
      </c>
      <c r="J728" s="13">
        <v>8</v>
      </c>
      <c r="K728" s="13">
        <v>2021</v>
      </c>
      <c r="L728" s="13" t="s">
        <v>39</v>
      </c>
      <c r="M728" s="13">
        <v>11</v>
      </c>
      <c r="N728" s="13">
        <v>0.38194444444444442</v>
      </c>
      <c r="O728" s="13">
        <v>4.2013888888888884</v>
      </c>
      <c r="P728" s="13">
        <v>18</v>
      </c>
      <c r="Q728" s="13">
        <v>0.2334104938271605</v>
      </c>
      <c r="R728" s="13">
        <v>0.61111111111111116</v>
      </c>
      <c r="S728" s="13">
        <v>5.9165186500888103</v>
      </c>
      <c r="T728" s="13">
        <f>IFERROR(VLOOKUP(B178,[1]!users_table[#All],4),"NA")</f>
        <v>8.4223826714801451</v>
      </c>
      <c r="U728" s="13" t="s">
        <v>65</v>
      </c>
    </row>
    <row r="729" spans="1:21" x14ac:dyDescent="0.3">
      <c r="A729" s="25">
        <v>727</v>
      </c>
      <c r="B729" s="13" t="s">
        <v>2</v>
      </c>
      <c r="C729" s="13">
        <v>42625</v>
      </c>
      <c r="D729" s="13" t="s">
        <v>321</v>
      </c>
      <c r="E729" s="13" t="s">
        <v>32</v>
      </c>
      <c r="F729" s="13" t="s">
        <v>37</v>
      </c>
      <c r="G729" s="13">
        <v>7.64</v>
      </c>
      <c r="H729" s="26">
        <v>44731</v>
      </c>
      <c r="I729" s="26">
        <v>44748</v>
      </c>
      <c r="J729" s="13">
        <v>8</v>
      </c>
      <c r="K729" s="13">
        <v>2021</v>
      </c>
      <c r="L729" s="13" t="s">
        <v>39</v>
      </c>
      <c r="M729" s="13">
        <v>11</v>
      </c>
      <c r="N729" s="13">
        <v>0.38194444444444442</v>
      </c>
      <c r="O729" s="13">
        <v>4.2013888888888884</v>
      </c>
      <c r="P729" s="13">
        <v>18</v>
      </c>
      <c r="Q729" s="13">
        <v>0.2334104938271605</v>
      </c>
      <c r="R729" s="13">
        <v>0.61111111111111116</v>
      </c>
      <c r="S729" s="13">
        <v>5.9165186500888103</v>
      </c>
      <c r="T729" s="13">
        <f>IFERROR(VLOOKUP(B178,[1]!users_table[#All],4),"NA")</f>
        <v>8.4223826714801451</v>
      </c>
      <c r="U729" s="13" t="s">
        <v>59</v>
      </c>
    </row>
    <row r="730" spans="1:21" x14ac:dyDescent="0.3">
      <c r="A730" s="25">
        <v>728</v>
      </c>
      <c r="B730" s="13" t="s">
        <v>2</v>
      </c>
      <c r="C730" s="13">
        <v>42625</v>
      </c>
      <c r="D730" s="13" t="s">
        <v>321</v>
      </c>
      <c r="E730" s="13" t="s">
        <v>32</v>
      </c>
      <c r="F730" s="13" t="s">
        <v>37</v>
      </c>
      <c r="G730" s="13">
        <v>7.64</v>
      </c>
      <c r="H730" s="26">
        <v>44731</v>
      </c>
      <c r="I730" s="26">
        <v>44748</v>
      </c>
      <c r="J730" s="13">
        <v>8</v>
      </c>
      <c r="K730" s="13">
        <v>2021</v>
      </c>
      <c r="L730" s="13" t="s">
        <v>39</v>
      </c>
      <c r="M730" s="13">
        <v>11</v>
      </c>
      <c r="N730" s="13">
        <v>0.38194444444444442</v>
      </c>
      <c r="O730" s="13">
        <v>4.2013888888888884</v>
      </c>
      <c r="P730" s="13">
        <v>18</v>
      </c>
      <c r="Q730" s="13">
        <v>0.2334104938271605</v>
      </c>
      <c r="R730" s="13">
        <v>0.61111111111111116</v>
      </c>
      <c r="S730" s="13">
        <v>5.9165186500888103</v>
      </c>
      <c r="T730" s="7">
        <f>IFERROR(VLOOKUP(B178,[1]!users_table[#All],4),"NA")</f>
        <v>8.4223826714801451</v>
      </c>
      <c r="U730" s="13" t="s">
        <v>60</v>
      </c>
    </row>
    <row r="731" spans="1:21" x14ac:dyDescent="0.3">
      <c r="A731" s="25">
        <v>729</v>
      </c>
      <c r="B731" s="13" t="s">
        <v>2</v>
      </c>
      <c r="C731" s="13">
        <v>42625</v>
      </c>
      <c r="D731" s="13" t="s">
        <v>321</v>
      </c>
      <c r="E731" s="13" t="s">
        <v>32</v>
      </c>
      <c r="F731" s="13" t="s">
        <v>37</v>
      </c>
      <c r="G731" s="13">
        <v>7.64</v>
      </c>
      <c r="H731" s="26">
        <v>44731</v>
      </c>
      <c r="I731" s="26">
        <v>44748</v>
      </c>
      <c r="J731" s="13">
        <v>8</v>
      </c>
      <c r="K731" s="13">
        <v>2021</v>
      </c>
      <c r="L731" s="13" t="s">
        <v>39</v>
      </c>
      <c r="M731" s="13">
        <v>11</v>
      </c>
      <c r="N731" s="13">
        <v>0.38194444444444442</v>
      </c>
      <c r="O731" s="13">
        <v>4.2013888888888884</v>
      </c>
      <c r="P731" s="13">
        <v>18</v>
      </c>
      <c r="Q731" s="13">
        <v>0.2334104938271605</v>
      </c>
      <c r="R731" s="13">
        <v>0.61111111111111116</v>
      </c>
      <c r="S731" s="13">
        <v>5.9165186500888103</v>
      </c>
      <c r="T731" s="13">
        <f>IFERROR(VLOOKUP(B178,[1]!users_table[#All],4),"NA")</f>
        <v>8.4223826714801451</v>
      </c>
      <c r="U731" s="13" t="s">
        <v>1030</v>
      </c>
    </row>
    <row r="732" spans="1:21" x14ac:dyDescent="0.3">
      <c r="A732" s="25">
        <v>730</v>
      </c>
      <c r="B732" s="13" t="s">
        <v>2</v>
      </c>
      <c r="C732" s="13">
        <v>42625</v>
      </c>
      <c r="D732" s="13" t="s">
        <v>321</v>
      </c>
      <c r="E732" s="13" t="s">
        <v>32</v>
      </c>
      <c r="F732" s="13" t="s">
        <v>37</v>
      </c>
      <c r="G732" s="13">
        <v>7.64</v>
      </c>
      <c r="H732" s="26">
        <v>44731</v>
      </c>
      <c r="I732" s="26">
        <v>44748</v>
      </c>
      <c r="J732" s="13">
        <v>8</v>
      </c>
      <c r="K732" s="13">
        <v>2021</v>
      </c>
      <c r="L732" s="13" t="s">
        <v>39</v>
      </c>
      <c r="M732" s="13">
        <v>11</v>
      </c>
      <c r="N732" s="13">
        <v>0.38194444444444442</v>
      </c>
      <c r="O732" s="13">
        <v>4.2013888888888884</v>
      </c>
      <c r="P732" s="13">
        <v>18</v>
      </c>
      <c r="Q732" s="13">
        <v>0.2334104938271605</v>
      </c>
      <c r="R732" s="13">
        <v>0.61111111111111116</v>
      </c>
      <c r="S732" s="13">
        <v>5.9165186500888103</v>
      </c>
      <c r="T732" s="13">
        <f>IFERROR(VLOOKUP(B178,[1]!users_table[#All],4),"NA")</f>
        <v>8.4223826714801451</v>
      </c>
      <c r="U732" s="13" t="s">
        <v>1016</v>
      </c>
    </row>
    <row r="733" spans="1:21" x14ac:dyDescent="0.3">
      <c r="A733" s="25">
        <v>731</v>
      </c>
      <c r="B733" s="13" t="s">
        <v>2</v>
      </c>
      <c r="C733" s="13">
        <v>38816</v>
      </c>
      <c r="D733" s="13" t="s">
        <v>322</v>
      </c>
      <c r="E733" s="13" t="s">
        <v>168</v>
      </c>
      <c r="F733" s="13" t="s">
        <v>29</v>
      </c>
      <c r="G733" s="13">
        <v>7.5</v>
      </c>
      <c r="H733" s="26">
        <v>45040</v>
      </c>
      <c r="I733" s="26">
        <v>45040</v>
      </c>
      <c r="J733" s="13">
        <v>8</v>
      </c>
      <c r="K733" s="13">
        <v>2019</v>
      </c>
      <c r="L733" s="13" t="s">
        <v>39</v>
      </c>
      <c r="M733" s="13">
        <v>1</v>
      </c>
      <c r="N733" s="13">
        <v>1.628611111111111</v>
      </c>
      <c r="O733" s="13">
        <v>1.628611111111111</v>
      </c>
      <c r="P733" s="13">
        <v>1</v>
      </c>
      <c r="Q733" s="13">
        <v>1.628611111111111</v>
      </c>
      <c r="R733" s="13">
        <v>1</v>
      </c>
      <c r="S733" s="13">
        <v>5.9165186500888103</v>
      </c>
      <c r="T733" s="13">
        <f>IFERROR(VLOOKUP(B179,[1]!users_table[#All],4),"NA")</f>
        <v>8.4223826714801451</v>
      </c>
      <c r="U733" s="13" t="s">
        <v>66</v>
      </c>
    </row>
    <row r="734" spans="1:21" x14ac:dyDescent="0.3">
      <c r="A734" s="25">
        <v>732</v>
      </c>
      <c r="B734" s="13" t="s">
        <v>2</v>
      </c>
      <c r="C734" s="13">
        <v>38816</v>
      </c>
      <c r="D734" s="13" t="s">
        <v>322</v>
      </c>
      <c r="E734" s="13" t="s">
        <v>168</v>
      </c>
      <c r="F734" s="13" t="s">
        <v>29</v>
      </c>
      <c r="G734" s="13">
        <v>7.5</v>
      </c>
      <c r="H734" s="26">
        <v>45040</v>
      </c>
      <c r="I734" s="26">
        <v>45040</v>
      </c>
      <c r="J734" s="13">
        <v>8</v>
      </c>
      <c r="K734" s="13">
        <v>2019</v>
      </c>
      <c r="L734" s="13" t="s">
        <v>39</v>
      </c>
      <c r="M734" s="13">
        <v>1</v>
      </c>
      <c r="N734" s="13">
        <v>1.628611111111111</v>
      </c>
      <c r="O734" s="13">
        <v>1.628611111111111</v>
      </c>
      <c r="P734" s="13">
        <v>1</v>
      </c>
      <c r="Q734" s="13">
        <v>1.628611111111111</v>
      </c>
      <c r="R734" s="13">
        <v>1</v>
      </c>
      <c r="S734" s="13">
        <v>5.9165186500888103</v>
      </c>
      <c r="T734" s="13">
        <f>IFERROR(VLOOKUP(B179,[1]!users_table[#All],4),"NA")</f>
        <v>8.4223826714801451</v>
      </c>
      <c r="U734" s="13" t="s">
        <v>75</v>
      </c>
    </row>
    <row r="735" spans="1:21" x14ac:dyDescent="0.3">
      <c r="A735" s="25">
        <v>733</v>
      </c>
      <c r="B735" s="13" t="s">
        <v>2</v>
      </c>
      <c r="C735" s="13">
        <v>38816</v>
      </c>
      <c r="D735" s="13" t="s">
        <v>322</v>
      </c>
      <c r="E735" s="13" t="s">
        <v>168</v>
      </c>
      <c r="F735" s="13" t="s">
        <v>29</v>
      </c>
      <c r="G735" s="13">
        <v>7.5</v>
      </c>
      <c r="H735" s="26">
        <v>45040</v>
      </c>
      <c r="I735" s="26">
        <v>45040</v>
      </c>
      <c r="J735" s="13">
        <v>8</v>
      </c>
      <c r="K735" s="13">
        <v>2019</v>
      </c>
      <c r="L735" s="13" t="s">
        <v>39</v>
      </c>
      <c r="M735" s="13">
        <v>1</v>
      </c>
      <c r="N735" s="13">
        <v>1.628611111111111</v>
      </c>
      <c r="O735" s="13">
        <v>1.628611111111111</v>
      </c>
      <c r="P735" s="13">
        <v>1</v>
      </c>
      <c r="Q735" s="13">
        <v>1.628611111111111</v>
      </c>
      <c r="R735" s="13">
        <v>1</v>
      </c>
      <c r="S735" s="13">
        <v>5.9165186500888103</v>
      </c>
      <c r="T735" s="13">
        <f>IFERROR(VLOOKUP(B179,[1]!users_table[#All],4),"NA")</f>
        <v>8.4223826714801451</v>
      </c>
      <c r="U735" s="13" t="s">
        <v>62</v>
      </c>
    </row>
    <row r="736" spans="1:21" x14ac:dyDescent="0.3">
      <c r="A736" s="25">
        <v>734</v>
      </c>
      <c r="B736" s="13" t="s">
        <v>2</v>
      </c>
      <c r="C736" s="13">
        <v>270</v>
      </c>
      <c r="D736" s="13" t="s">
        <v>323</v>
      </c>
      <c r="E736" s="13" t="s">
        <v>32</v>
      </c>
      <c r="F736" s="13" t="s">
        <v>37</v>
      </c>
      <c r="G736" s="13">
        <v>7.49</v>
      </c>
      <c r="H736" s="26">
        <v>42821</v>
      </c>
      <c r="I736" s="26">
        <v>42832</v>
      </c>
      <c r="J736" s="13">
        <v>6</v>
      </c>
      <c r="K736" s="13">
        <v>2001</v>
      </c>
      <c r="L736" s="13" t="s">
        <v>35</v>
      </c>
      <c r="M736" s="13">
        <v>13</v>
      </c>
      <c r="N736" s="13">
        <v>0.38333333333333341</v>
      </c>
      <c r="O736" s="13">
        <v>4.9833333333333334</v>
      </c>
      <c r="P736" s="13">
        <v>12</v>
      </c>
      <c r="Q736" s="13">
        <v>0.4152777777777778</v>
      </c>
      <c r="R736" s="13">
        <v>1.083333333333333</v>
      </c>
      <c r="S736" s="13">
        <v>5.9165186500888103</v>
      </c>
      <c r="T736" s="13">
        <f>IFERROR(VLOOKUP(B180,[1]!users_table[#All],4),"NA")</f>
        <v>8.4223826714801451</v>
      </c>
      <c r="U736" s="13" t="s">
        <v>65</v>
      </c>
    </row>
    <row r="737" spans="1:21" x14ac:dyDescent="0.3">
      <c r="A737" s="25">
        <v>735</v>
      </c>
      <c r="B737" s="13" t="s">
        <v>2</v>
      </c>
      <c r="C737" s="13">
        <v>270</v>
      </c>
      <c r="D737" s="13" t="s">
        <v>323</v>
      </c>
      <c r="E737" s="13" t="s">
        <v>32</v>
      </c>
      <c r="F737" s="13" t="s">
        <v>37</v>
      </c>
      <c r="G737" s="13">
        <v>7.49</v>
      </c>
      <c r="H737" s="26">
        <v>42821</v>
      </c>
      <c r="I737" s="26">
        <v>42832</v>
      </c>
      <c r="J737" s="13">
        <v>6</v>
      </c>
      <c r="K737" s="13">
        <v>2001</v>
      </c>
      <c r="L737" s="13" t="s">
        <v>35</v>
      </c>
      <c r="M737" s="13">
        <v>13</v>
      </c>
      <c r="N737" s="13">
        <v>0.38333333333333341</v>
      </c>
      <c r="O737" s="13">
        <v>4.9833333333333334</v>
      </c>
      <c r="P737" s="13">
        <v>12</v>
      </c>
      <c r="Q737" s="13">
        <v>0.4152777777777778</v>
      </c>
      <c r="R737" s="13">
        <v>1.083333333333333</v>
      </c>
      <c r="S737" s="13">
        <v>5.9165186500888103</v>
      </c>
      <c r="T737" s="13">
        <f>IFERROR(VLOOKUP(B180,[1]!users_table[#All],4),"NA")</f>
        <v>8.4223826714801451</v>
      </c>
      <c r="U737" s="13" t="s">
        <v>1019</v>
      </c>
    </row>
    <row r="738" spans="1:21" x14ac:dyDescent="0.3">
      <c r="A738" s="25">
        <v>736</v>
      </c>
      <c r="B738" s="13" t="s">
        <v>2</v>
      </c>
      <c r="C738" s="13">
        <v>270</v>
      </c>
      <c r="D738" s="13" t="s">
        <v>323</v>
      </c>
      <c r="E738" s="13" t="s">
        <v>32</v>
      </c>
      <c r="F738" s="13" t="s">
        <v>37</v>
      </c>
      <c r="G738" s="13">
        <v>7.49</v>
      </c>
      <c r="H738" s="26">
        <v>42821</v>
      </c>
      <c r="I738" s="26">
        <v>42832</v>
      </c>
      <c r="J738" s="13">
        <v>6</v>
      </c>
      <c r="K738" s="13">
        <v>2001</v>
      </c>
      <c r="L738" s="13" t="s">
        <v>35</v>
      </c>
      <c r="M738" s="13">
        <v>13</v>
      </c>
      <c r="N738" s="13">
        <v>0.38333333333333341</v>
      </c>
      <c r="O738" s="13">
        <v>4.9833333333333334</v>
      </c>
      <c r="P738" s="13">
        <v>12</v>
      </c>
      <c r="Q738" s="13">
        <v>0.4152777777777778</v>
      </c>
      <c r="R738" s="13">
        <v>1.083333333333333</v>
      </c>
      <c r="S738" s="13">
        <v>5.9165186500888103</v>
      </c>
      <c r="T738" s="13">
        <f>IFERROR(VLOOKUP(B180,[1]!users_table[#All],4),"NA")</f>
        <v>8.4223826714801451</v>
      </c>
      <c r="U738" s="13" t="s">
        <v>81</v>
      </c>
    </row>
    <row r="739" spans="1:21" x14ac:dyDescent="0.3">
      <c r="A739" s="25">
        <v>737</v>
      </c>
      <c r="B739" s="13" t="s">
        <v>2</v>
      </c>
      <c r="C739" s="13">
        <v>270</v>
      </c>
      <c r="D739" s="13" t="s">
        <v>323</v>
      </c>
      <c r="E739" s="13" t="s">
        <v>32</v>
      </c>
      <c r="F739" s="13" t="s">
        <v>37</v>
      </c>
      <c r="G739" s="13">
        <v>7.49</v>
      </c>
      <c r="H739" s="26">
        <v>42821</v>
      </c>
      <c r="I739" s="26">
        <v>42832</v>
      </c>
      <c r="J739" s="13">
        <v>6</v>
      </c>
      <c r="K739" s="13">
        <v>2001</v>
      </c>
      <c r="L739" s="13" t="s">
        <v>35</v>
      </c>
      <c r="M739" s="13">
        <v>13</v>
      </c>
      <c r="N739" s="13">
        <v>0.38333333333333341</v>
      </c>
      <c r="O739" s="13">
        <v>4.9833333333333334</v>
      </c>
      <c r="P739" s="13">
        <v>12</v>
      </c>
      <c r="Q739" s="13">
        <v>0.4152777777777778</v>
      </c>
      <c r="R739" s="13">
        <v>1.083333333333333</v>
      </c>
      <c r="S739" s="13">
        <v>5.9165186500888103</v>
      </c>
      <c r="T739" s="13">
        <f>IFERROR(VLOOKUP(B180,[1]!users_table[#All],4),"NA")</f>
        <v>8.4223826714801451</v>
      </c>
      <c r="U739" s="13" t="s">
        <v>1020</v>
      </c>
    </row>
    <row r="740" spans="1:21" x14ac:dyDescent="0.3">
      <c r="A740" s="25">
        <v>738</v>
      </c>
      <c r="B740" s="13" t="s">
        <v>2</v>
      </c>
      <c r="C740" s="13">
        <v>270</v>
      </c>
      <c r="D740" s="13" t="s">
        <v>323</v>
      </c>
      <c r="E740" s="13" t="s">
        <v>32</v>
      </c>
      <c r="F740" s="13" t="s">
        <v>37</v>
      </c>
      <c r="G740" s="13">
        <v>7.49</v>
      </c>
      <c r="H740" s="26">
        <v>42821</v>
      </c>
      <c r="I740" s="26">
        <v>42832</v>
      </c>
      <c r="J740" s="13">
        <v>6</v>
      </c>
      <c r="K740" s="13">
        <v>2001</v>
      </c>
      <c r="L740" s="13" t="s">
        <v>35</v>
      </c>
      <c r="M740" s="13">
        <v>13</v>
      </c>
      <c r="N740" s="13">
        <v>0.38333333333333341</v>
      </c>
      <c r="O740" s="13">
        <v>4.9833333333333334</v>
      </c>
      <c r="P740" s="13">
        <v>12</v>
      </c>
      <c r="Q740" s="13">
        <v>0.4152777777777778</v>
      </c>
      <c r="R740" s="13">
        <v>1.083333333333333</v>
      </c>
      <c r="S740" s="13">
        <v>5.9165186500888103</v>
      </c>
      <c r="T740" s="13">
        <f>IFERROR(VLOOKUP(B180,[1]!users_table[#All],4),"NA")</f>
        <v>8.4223826714801451</v>
      </c>
      <c r="U740" s="13" t="s">
        <v>1016</v>
      </c>
    </row>
    <row r="741" spans="1:21" x14ac:dyDescent="0.3">
      <c r="A741" s="25">
        <v>739</v>
      </c>
      <c r="B741" s="13" t="s">
        <v>2</v>
      </c>
      <c r="C741" s="13">
        <v>270</v>
      </c>
      <c r="D741" s="13" t="s">
        <v>323</v>
      </c>
      <c r="E741" s="13" t="s">
        <v>32</v>
      </c>
      <c r="F741" s="13" t="s">
        <v>37</v>
      </c>
      <c r="G741" s="13">
        <v>7.49</v>
      </c>
      <c r="H741" s="26">
        <v>42821</v>
      </c>
      <c r="I741" s="26">
        <v>42832</v>
      </c>
      <c r="J741" s="13">
        <v>6</v>
      </c>
      <c r="K741" s="13">
        <v>2001</v>
      </c>
      <c r="L741" s="13" t="s">
        <v>35</v>
      </c>
      <c r="M741" s="13">
        <v>13</v>
      </c>
      <c r="N741" s="13">
        <v>0.38333333333333341</v>
      </c>
      <c r="O741" s="13">
        <v>4.9833333333333334</v>
      </c>
      <c r="P741" s="13">
        <v>12</v>
      </c>
      <c r="Q741" s="13">
        <v>0.4152777777777778</v>
      </c>
      <c r="R741" s="13">
        <v>1.083333333333333</v>
      </c>
      <c r="S741" s="13">
        <v>5.9165186500888103</v>
      </c>
      <c r="T741" s="13">
        <f>IFERROR(VLOOKUP(B180,[1]!users_table[#All],4),"NA")</f>
        <v>8.4223826714801451</v>
      </c>
      <c r="U741" s="13" t="s">
        <v>1027</v>
      </c>
    </row>
    <row r="742" spans="1:21" x14ac:dyDescent="0.3">
      <c r="A742" s="25">
        <v>740</v>
      </c>
      <c r="B742" s="13" t="s">
        <v>2</v>
      </c>
      <c r="C742" s="13">
        <v>270</v>
      </c>
      <c r="D742" s="13" t="s">
        <v>323</v>
      </c>
      <c r="E742" s="13" t="s">
        <v>32</v>
      </c>
      <c r="F742" s="13" t="s">
        <v>37</v>
      </c>
      <c r="G742" s="13">
        <v>7.49</v>
      </c>
      <c r="H742" s="26">
        <v>42821</v>
      </c>
      <c r="I742" s="26">
        <v>42832</v>
      </c>
      <c r="J742" s="13">
        <v>6</v>
      </c>
      <c r="K742" s="13">
        <v>2001</v>
      </c>
      <c r="L742" s="13" t="s">
        <v>35</v>
      </c>
      <c r="M742" s="13">
        <v>13</v>
      </c>
      <c r="N742" s="13">
        <v>0.38333333333333341</v>
      </c>
      <c r="O742" s="13">
        <v>4.9833333333333334</v>
      </c>
      <c r="P742" s="13">
        <v>12</v>
      </c>
      <c r="Q742" s="13">
        <v>0.4152777777777778</v>
      </c>
      <c r="R742" s="13">
        <v>1.083333333333333</v>
      </c>
      <c r="S742" s="13">
        <v>5.9165186500888103</v>
      </c>
      <c r="T742" s="13">
        <f>IFERROR(VLOOKUP(B180,[1]!users_table[#All],4),"NA")</f>
        <v>8.4223826714801451</v>
      </c>
      <c r="U742" s="13" t="s">
        <v>84</v>
      </c>
    </row>
    <row r="743" spans="1:21" x14ac:dyDescent="0.3">
      <c r="A743" s="25">
        <v>741</v>
      </c>
      <c r="B743" s="13" t="s">
        <v>2</v>
      </c>
      <c r="C743" s="13">
        <v>7728</v>
      </c>
      <c r="D743" s="13" t="s">
        <v>324</v>
      </c>
      <c r="E743" s="13" t="s">
        <v>28</v>
      </c>
      <c r="F743" s="13" t="s">
        <v>37</v>
      </c>
      <c r="G743" s="13">
        <v>6.91</v>
      </c>
      <c r="H743" s="26">
        <v>43954</v>
      </c>
      <c r="I743" s="26">
        <v>43954</v>
      </c>
      <c r="J743" s="13">
        <v>5</v>
      </c>
      <c r="K743" s="13">
        <v>2001</v>
      </c>
      <c r="L743" s="13" t="s">
        <v>39</v>
      </c>
      <c r="M743" s="13">
        <v>1</v>
      </c>
      <c r="N743" s="13">
        <v>5.6944444444444443E-2</v>
      </c>
      <c r="O743" s="13">
        <v>5.6944444444444443E-2</v>
      </c>
      <c r="P743" s="13">
        <v>1</v>
      </c>
      <c r="Q743" s="13">
        <v>5.6944444444444443E-2</v>
      </c>
      <c r="R743" s="13">
        <v>1</v>
      </c>
      <c r="S743" s="13">
        <v>5.9165186500888103</v>
      </c>
      <c r="T743" s="13">
        <f>IFERROR(VLOOKUP(B181,[1]!users_table[#All],4),"NA")</f>
        <v>8.4223826714801451</v>
      </c>
      <c r="U743" s="13" t="s">
        <v>65</v>
      </c>
    </row>
    <row r="744" spans="1:21" x14ac:dyDescent="0.3">
      <c r="A744" s="25">
        <v>742</v>
      </c>
      <c r="B744" s="13" t="s">
        <v>2</v>
      </c>
      <c r="C744" s="13">
        <v>7728</v>
      </c>
      <c r="D744" s="13" t="s">
        <v>324</v>
      </c>
      <c r="E744" s="13" t="s">
        <v>28</v>
      </c>
      <c r="F744" s="13" t="s">
        <v>37</v>
      </c>
      <c r="G744" s="13">
        <v>6.91</v>
      </c>
      <c r="H744" s="26">
        <v>43954</v>
      </c>
      <c r="I744" s="26">
        <v>43954</v>
      </c>
      <c r="J744" s="13">
        <v>5</v>
      </c>
      <c r="K744" s="13">
        <v>2001</v>
      </c>
      <c r="L744" s="13" t="s">
        <v>39</v>
      </c>
      <c r="M744" s="13">
        <v>1</v>
      </c>
      <c r="N744" s="13">
        <v>5.6944444444444443E-2</v>
      </c>
      <c r="O744" s="13">
        <v>5.6944444444444443E-2</v>
      </c>
      <c r="P744" s="13">
        <v>1</v>
      </c>
      <c r="Q744" s="13">
        <v>5.6944444444444443E-2</v>
      </c>
      <c r="R744" s="13">
        <v>1</v>
      </c>
      <c r="S744" s="13">
        <v>5.9165186500888103</v>
      </c>
      <c r="T744" s="13">
        <f>IFERROR(VLOOKUP(B181,[1]!users_table[#All],4),"NA")</f>
        <v>8.4223826714801451</v>
      </c>
      <c r="U744" s="13" t="s">
        <v>1016</v>
      </c>
    </row>
    <row r="745" spans="1:21" x14ac:dyDescent="0.3">
      <c r="A745" s="25">
        <v>743</v>
      </c>
      <c r="B745" s="13" t="s">
        <v>2</v>
      </c>
      <c r="C745" s="13">
        <v>7728</v>
      </c>
      <c r="D745" s="13" t="s">
        <v>324</v>
      </c>
      <c r="E745" s="13" t="s">
        <v>28</v>
      </c>
      <c r="F745" s="13" t="s">
        <v>37</v>
      </c>
      <c r="G745" s="13">
        <v>6.91</v>
      </c>
      <c r="H745" s="26">
        <v>43954</v>
      </c>
      <c r="I745" s="26">
        <v>43954</v>
      </c>
      <c r="J745" s="13">
        <v>5</v>
      </c>
      <c r="K745" s="13">
        <v>2001</v>
      </c>
      <c r="L745" s="13" t="s">
        <v>39</v>
      </c>
      <c r="M745" s="13">
        <v>1</v>
      </c>
      <c r="N745" s="13">
        <v>5.6944444444444443E-2</v>
      </c>
      <c r="O745" s="13">
        <v>5.6944444444444443E-2</v>
      </c>
      <c r="P745" s="13">
        <v>1</v>
      </c>
      <c r="Q745" s="13">
        <v>5.6944444444444443E-2</v>
      </c>
      <c r="R745" s="13">
        <v>1</v>
      </c>
      <c r="S745" s="13">
        <v>5.9165186500888103</v>
      </c>
      <c r="T745" s="13">
        <f>IFERROR(VLOOKUP(B181,[1]!users_table[#All],4),"NA")</f>
        <v>8.4223826714801451</v>
      </c>
      <c r="U745" s="13" t="s">
        <v>1027</v>
      </c>
    </row>
    <row r="746" spans="1:21" x14ac:dyDescent="0.3">
      <c r="A746" s="25">
        <v>744</v>
      </c>
      <c r="B746" s="13" t="s">
        <v>2</v>
      </c>
      <c r="C746" s="13">
        <v>7728</v>
      </c>
      <c r="D746" s="13" t="s">
        <v>324</v>
      </c>
      <c r="E746" s="13" t="s">
        <v>28</v>
      </c>
      <c r="F746" s="13" t="s">
        <v>37</v>
      </c>
      <c r="G746" s="13">
        <v>6.91</v>
      </c>
      <c r="H746" s="26">
        <v>43954</v>
      </c>
      <c r="I746" s="26">
        <v>43954</v>
      </c>
      <c r="J746" s="13">
        <v>5</v>
      </c>
      <c r="K746" s="13">
        <v>2001</v>
      </c>
      <c r="L746" s="13" t="s">
        <v>39</v>
      </c>
      <c r="M746" s="13">
        <v>1</v>
      </c>
      <c r="N746" s="13">
        <v>5.6944444444444443E-2</v>
      </c>
      <c r="O746" s="13">
        <v>5.6944444444444443E-2</v>
      </c>
      <c r="P746" s="13">
        <v>1</v>
      </c>
      <c r="Q746" s="13">
        <v>5.6944444444444443E-2</v>
      </c>
      <c r="R746" s="13">
        <v>1</v>
      </c>
      <c r="S746" s="13">
        <v>5.9165186500888103</v>
      </c>
      <c r="T746" s="13">
        <f>IFERROR(VLOOKUP(B181,[1]!users_table[#All],4),"NA")</f>
        <v>8.4223826714801451</v>
      </c>
      <c r="U746" s="13" t="s">
        <v>84</v>
      </c>
    </row>
    <row r="747" spans="1:21" x14ac:dyDescent="0.3">
      <c r="A747" s="25">
        <v>745</v>
      </c>
      <c r="B747" s="13" t="s">
        <v>2</v>
      </c>
      <c r="C747" s="13">
        <v>2694</v>
      </c>
      <c r="D747" s="13" t="s">
        <v>325</v>
      </c>
      <c r="E747" s="13" t="s">
        <v>32</v>
      </c>
      <c r="F747" s="13" t="s">
        <v>37</v>
      </c>
      <c r="G747" s="13">
        <v>7.1</v>
      </c>
      <c r="H747" s="26">
        <v>44817</v>
      </c>
      <c r="I747" s="26">
        <v>44856</v>
      </c>
      <c r="J747" s="13">
        <v>8</v>
      </c>
      <c r="K747" s="13">
        <v>2000</v>
      </c>
      <c r="L747" s="13" t="s">
        <v>33</v>
      </c>
      <c r="M747" s="13">
        <v>25</v>
      </c>
      <c r="N747" s="13">
        <v>0.39305555555555549</v>
      </c>
      <c r="O747" s="13">
        <v>9.8263888888888893</v>
      </c>
      <c r="P747" s="13">
        <v>40</v>
      </c>
      <c r="Q747" s="13">
        <v>0.24565972222222221</v>
      </c>
      <c r="R747" s="13">
        <v>0.625</v>
      </c>
      <c r="S747" s="13">
        <v>5.9165186500888103</v>
      </c>
      <c r="T747" s="13">
        <f>IFERROR(VLOOKUP(B182,[1]!users_table[#All],4),"NA")</f>
        <v>8.4223826714801451</v>
      </c>
      <c r="U747" s="13" t="s">
        <v>65</v>
      </c>
    </row>
    <row r="748" spans="1:21" x14ac:dyDescent="0.3">
      <c r="A748" s="25">
        <v>746</v>
      </c>
      <c r="B748" s="13" t="s">
        <v>2</v>
      </c>
      <c r="C748" s="13">
        <v>2694</v>
      </c>
      <c r="D748" s="13" t="s">
        <v>325</v>
      </c>
      <c r="E748" s="13" t="s">
        <v>32</v>
      </c>
      <c r="F748" s="13" t="s">
        <v>37</v>
      </c>
      <c r="G748" s="13">
        <v>7.1</v>
      </c>
      <c r="H748" s="26">
        <v>44817</v>
      </c>
      <c r="I748" s="26">
        <v>44856</v>
      </c>
      <c r="J748" s="13">
        <v>8</v>
      </c>
      <c r="K748" s="13">
        <v>2000</v>
      </c>
      <c r="L748" s="13" t="s">
        <v>33</v>
      </c>
      <c r="M748" s="13">
        <v>25</v>
      </c>
      <c r="N748" s="13">
        <v>0.39305555555555549</v>
      </c>
      <c r="O748" s="13">
        <v>9.8263888888888893</v>
      </c>
      <c r="P748" s="13">
        <v>40</v>
      </c>
      <c r="Q748" s="13">
        <v>0.24565972222222221</v>
      </c>
      <c r="R748" s="13">
        <v>0.625</v>
      </c>
      <c r="S748" s="13">
        <v>5.9165186500888103</v>
      </c>
      <c r="T748" s="13">
        <f>IFERROR(VLOOKUP(B182,[1]!users_table[#All],4),"NA")</f>
        <v>8.4223826714801451</v>
      </c>
      <c r="U748" s="13" t="s">
        <v>83</v>
      </c>
    </row>
    <row r="749" spans="1:21" x14ac:dyDescent="0.3">
      <c r="A749" s="25">
        <v>747</v>
      </c>
      <c r="B749" s="13" t="s">
        <v>2</v>
      </c>
      <c r="C749" s="13">
        <v>2694</v>
      </c>
      <c r="D749" s="13" t="s">
        <v>325</v>
      </c>
      <c r="E749" s="13" t="s">
        <v>32</v>
      </c>
      <c r="F749" s="13" t="s">
        <v>37</v>
      </c>
      <c r="G749" s="13">
        <v>7.1</v>
      </c>
      <c r="H749" s="26">
        <v>44817</v>
      </c>
      <c r="I749" s="26">
        <v>44856</v>
      </c>
      <c r="J749" s="13">
        <v>8</v>
      </c>
      <c r="K749" s="13">
        <v>2000</v>
      </c>
      <c r="L749" s="13" t="s">
        <v>33</v>
      </c>
      <c r="M749" s="13">
        <v>25</v>
      </c>
      <c r="N749" s="13">
        <v>0.39305555555555549</v>
      </c>
      <c r="O749" s="13">
        <v>9.8263888888888893</v>
      </c>
      <c r="P749" s="13">
        <v>40</v>
      </c>
      <c r="Q749" s="13">
        <v>0.24565972222222221</v>
      </c>
      <c r="R749" s="13">
        <v>0.625</v>
      </c>
      <c r="S749" s="13">
        <v>5.9165186500888103</v>
      </c>
      <c r="T749" s="13">
        <f>IFERROR(VLOOKUP(B182,[1]!users_table[#All],4),"NA")</f>
        <v>8.4223826714801451</v>
      </c>
      <c r="U749" s="13" t="s">
        <v>66</v>
      </c>
    </row>
    <row r="750" spans="1:21" x14ac:dyDescent="0.3">
      <c r="A750" s="25">
        <v>748</v>
      </c>
      <c r="B750" s="13" t="s">
        <v>2</v>
      </c>
      <c r="C750" s="13">
        <v>2694</v>
      </c>
      <c r="D750" s="13" t="s">
        <v>325</v>
      </c>
      <c r="E750" s="13" t="s">
        <v>32</v>
      </c>
      <c r="F750" s="13" t="s">
        <v>37</v>
      </c>
      <c r="G750" s="13">
        <v>7.1</v>
      </c>
      <c r="H750" s="26">
        <v>44817</v>
      </c>
      <c r="I750" s="26">
        <v>44856</v>
      </c>
      <c r="J750" s="13">
        <v>8</v>
      </c>
      <c r="K750" s="13">
        <v>2000</v>
      </c>
      <c r="L750" s="13" t="s">
        <v>33</v>
      </c>
      <c r="M750" s="13">
        <v>25</v>
      </c>
      <c r="N750" s="13">
        <v>0.39305555555555549</v>
      </c>
      <c r="O750" s="13">
        <v>9.8263888888888893</v>
      </c>
      <c r="P750" s="13">
        <v>40</v>
      </c>
      <c r="Q750" s="13">
        <v>0.24565972222222221</v>
      </c>
      <c r="R750" s="13">
        <v>0.625</v>
      </c>
      <c r="S750" s="13">
        <v>5.9165186500888103</v>
      </c>
      <c r="T750" s="13">
        <f>IFERROR(VLOOKUP(B182,[1]!users_table[#All],4),"NA")</f>
        <v>8.4223826714801451</v>
      </c>
      <c r="U750" s="13" t="s">
        <v>1021</v>
      </c>
    </row>
    <row r="751" spans="1:21" x14ac:dyDescent="0.3">
      <c r="A751" s="25">
        <v>749</v>
      </c>
      <c r="B751" s="13" t="s">
        <v>2</v>
      </c>
      <c r="C751" s="13">
        <v>2694</v>
      </c>
      <c r="D751" s="13" t="s">
        <v>325</v>
      </c>
      <c r="E751" s="13" t="s">
        <v>32</v>
      </c>
      <c r="F751" s="13" t="s">
        <v>37</v>
      </c>
      <c r="G751" s="13">
        <v>7.1</v>
      </c>
      <c r="H751" s="26">
        <v>44817</v>
      </c>
      <c r="I751" s="26">
        <v>44856</v>
      </c>
      <c r="J751" s="13">
        <v>8</v>
      </c>
      <c r="K751" s="13">
        <v>2000</v>
      </c>
      <c r="L751" s="13" t="s">
        <v>33</v>
      </c>
      <c r="M751" s="13">
        <v>25</v>
      </c>
      <c r="N751" s="13">
        <v>0.39305555555555549</v>
      </c>
      <c r="O751" s="13">
        <v>9.8263888888888893</v>
      </c>
      <c r="P751" s="13">
        <v>40</v>
      </c>
      <c r="Q751" s="13">
        <v>0.24565972222222221</v>
      </c>
      <c r="R751" s="13">
        <v>0.625</v>
      </c>
      <c r="S751" s="13">
        <v>5.9165186500888103</v>
      </c>
      <c r="T751" s="13">
        <f>IFERROR(VLOOKUP(B182,[1]!users_table[#All],4),"NA")</f>
        <v>8.4223826714801451</v>
      </c>
      <c r="U751" s="13" t="s">
        <v>1051</v>
      </c>
    </row>
    <row r="752" spans="1:21" x14ac:dyDescent="0.3">
      <c r="A752" s="25">
        <v>750</v>
      </c>
      <c r="B752" s="13" t="s">
        <v>2</v>
      </c>
      <c r="C752" s="13">
        <v>2694</v>
      </c>
      <c r="D752" s="13" t="s">
        <v>325</v>
      </c>
      <c r="E752" s="13" t="s">
        <v>32</v>
      </c>
      <c r="F752" s="13" t="s">
        <v>37</v>
      </c>
      <c r="G752" s="13">
        <v>7.1</v>
      </c>
      <c r="H752" s="26">
        <v>44817</v>
      </c>
      <c r="I752" s="26">
        <v>44856</v>
      </c>
      <c r="J752" s="13">
        <v>8</v>
      </c>
      <c r="K752" s="13">
        <v>2000</v>
      </c>
      <c r="L752" s="13" t="s">
        <v>33</v>
      </c>
      <c r="M752" s="13">
        <v>25</v>
      </c>
      <c r="N752" s="13">
        <v>0.39305555555555549</v>
      </c>
      <c r="O752" s="13">
        <v>9.8263888888888893</v>
      </c>
      <c r="P752" s="13">
        <v>40</v>
      </c>
      <c r="Q752" s="13">
        <v>0.24565972222222221</v>
      </c>
      <c r="R752" s="13">
        <v>0.625</v>
      </c>
      <c r="S752" s="13">
        <v>5.9165186500888103</v>
      </c>
      <c r="T752" s="13">
        <f>IFERROR(VLOOKUP(B182,[1]!users_table[#All],4),"NA")</f>
        <v>8.4223826714801451</v>
      </c>
      <c r="U752" s="13" t="s">
        <v>1041</v>
      </c>
    </row>
    <row r="753" spans="1:21" x14ac:dyDescent="0.3">
      <c r="A753" s="25">
        <v>751</v>
      </c>
      <c r="B753" s="13" t="s">
        <v>2</v>
      </c>
      <c r="C753" s="13">
        <v>2694</v>
      </c>
      <c r="D753" s="13" t="s">
        <v>325</v>
      </c>
      <c r="E753" s="13" t="s">
        <v>32</v>
      </c>
      <c r="F753" s="13" t="s">
        <v>37</v>
      </c>
      <c r="G753" s="13">
        <v>7.1</v>
      </c>
      <c r="H753" s="26">
        <v>44817</v>
      </c>
      <c r="I753" s="26">
        <v>44856</v>
      </c>
      <c r="J753" s="13">
        <v>8</v>
      </c>
      <c r="K753" s="13">
        <v>2000</v>
      </c>
      <c r="L753" s="13" t="s">
        <v>33</v>
      </c>
      <c r="M753" s="13">
        <v>25</v>
      </c>
      <c r="N753" s="13">
        <v>0.39305555555555549</v>
      </c>
      <c r="O753" s="13">
        <v>9.8263888888888893</v>
      </c>
      <c r="P753" s="13">
        <v>40</v>
      </c>
      <c r="Q753" s="13">
        <v>0.24565972222222221</v>
      </c>
      <c r="R753" s="13">
        <v>0.625</v>
      </c>
      <c r="S753" s="13">
        <v>5.9165186500888103</v>
      </c>
      <c r="T753" s="13">
        <f>IFERROR(VLOOKUP(B182,[1]!users_table[#All],4),"NA")</f>
        <v>8.4223826714801451</v>
      </c>
      <c r="U753" s="13" t="s">
        <v>1016</v>
      </c>
    </row>
    <row r="754" spans="1:21" x14ac:dyDescent="0.3">
      <c r="A754" s="25">
        <v>752</v>
      </c>
      <c r="B754" s="13" t="s">
        <v>2</v>
      </c>
      <c r="C754" s="13">
        <v>40938</v>
      </c>
      <c r="D754" s="13" t="s">
        <v>326</v>
      </c>
      <c r="E754" s="13" t="s">
        <v>32</v>
      </c>
      <c r="F754" s="13" t="s">
        <v>152</v>
      </c>
      <c r="G754" s="13">
        <v>7.29</v>
      </c>
      <c r="H754" s="26">
        <v>44687</v>
      </c>
      <c r="I754" s="26">
        <v>44690</v>
      </c>
      <c r="J754" s="13">
        <v>7</v>
      </c>
      <c r="K754" s="13">
        <v>2021</v>
      </c>
      <c r="L754" s="13" t="s">
        <v>33</v>
      </c>
      <c r="M754" s="13">
        <v>13</v>
      </c>
      <c r="N754" s="13">
        <v>0.39444444444444438</v>
      </c>
      <c r="O754" s="13">
        <v>5.1277777777777773</v>
      </c>
      <c r="P754" s="13">
        <v>4</v>
      </c>
      <c r="Q754" s="13">
        <v>1.2819444444444441</v>
      </c>
      <c r="R754" s="13">
        <v>3.25</v>
      </c>
      <c r="S754" s="13">
        <v>5.9165186500888103</v>
      </c>
      <c r="T754" s="13">
        <f>IFERROR(VLOOKUP(B183,[1]!users_table[#All],4),"NA")</f>
        <v>8.4223826714801451</v>
      </c>
      <c r="U754" s="13" t="s">
        <v>66</v>
      </c>
    </row>
    <row r="755" spans="1:21" x14ac:dyDescent="0.3">
      <c r="A755" s="25">
        <v>753</v>
      </c>
      <c r="B755" s="13" t="s">
        <v>2</v>
      </c>
      <c r="C755" s="13">
        <v>40938</v>
      </c>
      <c r="D755" s="13" t="s">
        <v>326</v>
      </c>
      <c r="E755" s="13" t="s">
        <v>32</v>
      </c>
      <c r="F755" s="13" t="s">
        <v>152</v>
      </c>
      <c r="G755" s="13">
        <v>7.29</v>
      </c>
      <c r="H755" s="26">
        <v>44687</v>
      </c>
      <c r="I755" s="26">
        <v>44690</v>
      </c>
      <c r="J755" s="13">
        <v>7</v>
      </c>
      <c r="K755" s="13">
        <v>2021</v>
      </c>
      <c r="L755" s="13" t="s">
        <v>33</v>
      </c>
      <c r="M755" s="13">
        <v>13</v>
      </c>
      <c r="N755" s="13">
        <v>0.39444444444444438</v>
      </c>
      <c r="O755" s="13">
        <v>5.1277777777777773</v>
      </c>
      <c r="P755" s="13">
        <v>4</v>
      </c>
      <c r="Q755" s="13">
        <v>1.2819444444444441</v>
      </c>
      <c r="R755" s="13">
        <v>3.25</v>
      </c>
      <c r="S755" s="13">
        <v>5.9165186500888103</v>
      </c>
      <c r="T755" s="13">
        <f>IFERROR(VLOOKUP(B183,[1]!users_table[#All],4),"NA")</f>
        <v>8.4223826714801451</v>
      </c>
      <c r="U755" s="13" t="s">
        <v>75</v>
      </c>
    </row>
    <row r="756" spans="1:21" x14ac:dyDescent="0.3">
      <c r="A756" s="25">
        <v>754</v>
      </c>
      <c r="B756" s="13" t="s">
        <v>2</v>
      </c>
      <c r="C756" s="13">
        <v>135</v>
      </c>
      <c r="D756" s="13" t="s">
        <v>327</v>
      </c>
      <c r="E756" s="13" t="s">
        <v>32</v>
      </c>
      <c r="F756" s="13" t="s">
        <v>37</v>
      </c>
      <c r="G756" s="13">
        <v>8.08</v>
      </c>
      <c r="H756" s="26">
        <v>42861</v>
      </c>
      <c r="I756" s="26">
        <v>43029</v>
      </c>
      <c r="J756" s="13">
        <v>7</v>
      </c>
      <c r="K756" s="13">
        <v>2001</v>
      </c>
      <c r="L756" s="13" t="s">
        <v>35</v>
      </c>
      <c r="M756" s="13">
        <v>75</v>
      </c>
      <c r="N756" s="13">
        <v>0.39194444444444437</v>
      </c>
      <c r="O756" s="13">
        <v>29.395833333333329</v>
      </c>
      <c r="P756" s="13">
        <v>169</v>
      </c>
      <c r="Q756" s="13">
        <v>0.17393984220907299</v>
      </c>
      <c r="R756" s="13">
        <v>0.4437869822485207</v>
      </c>
      <c r="S756" s="13">
        <v>5.9165186500888103</v>
      </c>
      <c r="T756" s="13">
        <f>IFERROR(VLOOKUP(B184,[1]!users_table[#All],4),"NA")</f>
        <v>8.4223826714801451</v>
      </c>
      <c r="U756" s="13" t="s">
        <v>64</v>
      </c>
    </row>
    <row r="757" spans="1:21" x14ac:dyDescent="0.3">
      <c r="A757" s="25">
        <v>755</v>
      </c>
      <c r="B757" s="13" t="s">
        <v>2</v>
      </c>
      <c r="C757" s="13">
        <v>135</v>
      </c>
      <c r="D757" s="13" t="s">
        <v>327</v>
      </c>
      <c r="E757" s="13" t="s">
        <v>32</v>
      </c>
      <c r="F757" s="13" t="s">
        <v>37</v>
      </c>
      <c r="G757" s="13">
        <v>8.08</v>
      </c>
      <c r="H757" s="26">
        <v>42861</v>
      </c>
      <c r="I757" s="26">
        <v>43029</v>
      </c>
      <c r="J757" s="13">
        <v>7</v>
      </c>
      <c r="K757" s="13">
        <v>2001</v>
      </c>
      <c r="L757" s="13" t="s">
        <v>35</v>
      </c>
      <c r="M757" s="13">
        <v>75</v>
      </c>
      <c r="N757" s="13">
        <v>0.39194444444444437</v>
      </c>
      <c r="O757" s="13">
        <v>29.395833333333329</v>
      </c>
      <c r="P757" s="13">
        <v>169</v>
      </c>
      <c r="Q757" s="13">
        <v>0.17393984220907299</v>
      </c>
      <c r="R757" s="13">
        <v>0.4437869822485207</v>
      </c>
      <c r="S757" s="13">
        <v>5.9165186500888103</v>
      </c>
      <c r="T757" s="13">
        <f>IFERROR(VLOOKUP(B184,[1]!users_table[#All],4),"NA")</f>
        <v>8.4223826714801451</v>
      </c>
      <c r="U757" s="13" t="s">
        <v>66</v>
      </c>
    </row>
    <row r="758" spans="1:21" x14ac:dyDescent="0.3">
      <c r="A758" s="25">
        <v>756</v>
      </c>
      <c r="B758" s="13" t="s">
        <v>2</v>
      </c>
      <c r="C758" s="13">
        <v>135</v>
      </c>
      <c r="D758" s="13" t="s">
        <v>327</v>
      </c>
      <c r="E758" s="13" t="s">
        <v>32</v>
      </c>
      <c r="F758" s="13" t="s">
        <v>37</v>
      </c>
      <c r="G758" s="13">
        <v>8.08</v>
      </c>
      <c r="H758" s="26">
        <v>42861</v>
      </c>
      <c r="I758" s="26">
        <v>43029</v>
      </c>
      <c r="J758" s="13">
        <v>7</v>
      </c>
      <c r="K758" s="13">
        <v>2001</v>
      </c>
      <c r="L758" s="13" t="s">
        <v>35</v>
      </c>
      <c r="M758" s="13">
        <v>75</v>
      </c>
      <c r="N758" s="13">
        <v>0.39194444444444437</v>
      </c>
      <c r="O758" s="13">
        <v>29.395833333333329</v>
      </c>
      <c r="P758" s="13">
        <v>169</v>
      </c>
      <c r="Q758" s="13">
        <v>0.17393984220907299</v>
      </c>
      <c r="R758" s="13">
        <v>0.4437869822485207</v>
      </c>
      <c r="S758" s="13">
        <v>5.9165186500888103</v>
      </c>
      <c r="T758" s="13">
        <f>IFERROR(VLOOKUP(B184,[1]!users_table[#All],4),"NA")</f>
        <v>8.4223826714801451</v>
      </c>
      <c r="U758" s="13" t="s">
        <v>70</v>
      </c>
    </row>
    <row r="759" spans="1:21" x14ac:dyDescent="0.3">
      <c r="A759" s="25">
        <v>757</v>
      </c>
      <c r="B759" s="13" t="s">
        <v>2</v>
      </c>
      <c r="C759" s="13">
        <v>135</v>
      </c>
      <c r="D759" s="13" t="s">
        <v>327</v>
      </c>
      <c r="E759" s="13" t="s">
        <v>32</v>
      </c>
      <c r="F759" s="13" t="s">
        <v>37</v>
      </c>
      <c r="G759" s="13">
        <v>8.08</v>
      </c>
      <c r="H759" s="26">
        <v>42861</v>
      </c>
      <c r="I759" s="26">
        <v>43029</v>
      </c>
      <c r="J759" s="13">
        <v>7</v>
      </c>
      <c r="K759" s="13">
        <v>2001</v>
      </c>
      <c r="L759" s="13" t="s">
        <v>35</v>
      </c>
      <c r="M759" s="13">
        <v>75</v>
      </c>
      <c r="N759" s="13">
        <v>0.39194444444444437</v>
      </c>
      <c r="O759" s="13">
        <v>29.395833333333329</v>
      </c>
      <c r="P759" s="13">
        <v>169</v>
      </c>
      <c r="Q759" s="13">
        <v>0.17393984220907299</v>
      </c>
      <c r="R759" s="13">
        <v>0.4437869822485207</v>
      </c>
      <c r="S759" s="13">
        <v>5.9165186500888103</v>
      </c>
      <c r="T759" s="13">
        <f>IFERROR(VLOOKUP(B184,[1]!users_table[#All],4),"NA")</f>
        <v>8.4223826714801451</v>
      </c>
      <c r="U759" s="13" t="s">
        <v>68</v>
      </c>
    </row>
    <row r="760" spans="1:21" x14ac:dyDescent="0.3">
      <c r="A760" s="25">
        <v>758</v>
      </c>
      <c r="B760" s="13" t="s">
        <v>2</v>
      </c>
      <c r="C760" s="13">
        <v>135</v>
      </c>
      <c r="D760" s="13" t="s">
        <v>327</v>
      </c>
      <c r="E760" s="13" t="s">
        <v>32</v>
      </c>
      <c r="F760" s="13" t="s">
        <v>37</v>
      </c>
      <c r="G760" s="13">
        <v>8.08</v>
      </c>
      <c r="H760" s="26">
        <v>42861</v>
      </c>
      <c r="I760" s="26">
        <v>43029</v>
      </c>
      <c r="J760" s="13">
        <v>7</v>
      </c>
      <c r="K760" s="13">
        <v>2001</v>
      </c>
      <c r="L760" s="13" t="s">
        <v>35</v>
      </c>
      <c r="M760" s="13">
        <v>75</v>
      </c>
      <c r="N760" s="13">
        <v>0.39194444444444437</v>
      </c>
      <c r="O760" s="13">
        <v>29.395833333333329</v>
      </c>
      <c r="P760" s="13">
        <v>169</v>
      </c>
      <c r="Q760" s="13">
        <v>0.17393984220907299</v>
      </c>
      <c r="R760" s="13">
        <v>0.4437869822485207</v>
      </c>
      <c r="S760" s="13">
        <v>5.9165186500888103</v>
      </c>
      <c r="T760" s="13">
        <f>IFERROR(VLOOKUP(B184,[1]!users_table[#All],4),"NA")</f>
        <v>8.4223826714801451</v>
      </c>
      <c r="U760" s="13" t="s">
        <v>1035</v>
      </c>
    </row>
    <row r="761" spans="1:21" x14ac:dyDescent="0.3">
      <c r="A761" s="25">
        <v>759</v>
      </c>
      <c r="B761" s="13" t="s">
        <v>2</v>
      </c>
      <c r="C761" s="13">
        <v>135</v>
      </c>
      <c r="D761" s="13" t="s">
        <v>327</v>
      </c>
      <c r="E761" s="13" t="s">
        <v>32</v>
      </c>
      <c r="F761" s="13" t="s">
        <v>37</v>
      </c>
      <c r="G761" s="13">
        <v>8.08</v>
      </c>
      <c r="H761" s="26">
        <v>42861</v>
      </c>
      <c r="I761" s="26">
        <v>43029</v>
      </c>
      <c r="J761" s="13">
        <v>7</v>
      </c>
      <c r="K761" s="13">
        <v>2001</v>
      </c>
      <c r="L761" s="13" t="s">
        <v>35</v>
      </c>
      <c r="M761" s="13">
        <v>75</v>
      </c>
      <c r="N761" s="13">
        <v>0.39194444444444437</v>
      </c>
      <c r="O761" s="13">
        <v>29.395833333333329</v>
      </c>
      <c r="P761" s="13">
        <v>169</v>
      </c>
      <c r="Q761" s="13">
        <v>0.17393984220907299</v>
      </c>
      <c r="R761" s="13">
        <v>0.4437869822485207</v>
      </c>
      <c r="S761" s="13">
        <v>5.9165186500888103</v>
      </c>
      <c r="T761" s="13">
        <f>IFERROR(VLOOKUP(B184,[1]!users_table[#All],4),"NA")</f>
        <v>8.4223826714801451</v>
      </c>
      <c r="U761" s="13" t="s">
        <v>1027</v>
      </c>
    </row>
    <row r="762" spans="1:21" x14ac:dyDescent="0.3">
      <c r="A762" s="25">
        <v>760</v>
      </c>
      <c r="B762" s="13" t="s">
        <v>2</v>
      </c>
      <c r="C762" s="13">
        <v>37614</v>
      </c>
      <c r="D762" s="13" t="s">
        <v>328</v>
      </c>
      <c r="E762" s="13" t="s">
        <v>32</v>
      </c>
      <c r="F762" s="13" t="s">
        <v>183</v>
      </c>
      <c r="G762" s="13">
        <v>7.48</v>
      </c>
      <c r="H762" s="26">
        <v>43676</v>
      </c>
      <c r="I762" s="26">
        <v>43681</v>
      </c>
      <c r="J762" s="13">
        <v>6</v>
      </c>
      <c r="K762" s="13">
        <v>2019</v>
      </c>
      <c r="L762" s="13" t="s">
        <v>33</v>
      </c>
      <c r="M762" s="13">
        <v>12</v>
      </c>
      <c r="N762" s="13">
        <v>0.3988888888888889</v>
      </c>
      <c r="O762" s="13">
        <v>4.7866666666666671</v>
      </c>
      <c r="P762" s="13">
        <v>6</v>
      </c>
      <c r="Q762" s="13">
        <v>0.79777777777777781</v>
      </c>
      <c r="R762" s="13">
        <v>2</v>
      </c>
      <c r="S762" s="13">
        <v>5.9165186500888103</v>
      </c>
      <c r="T762" s="13">
        <f>IFERROR(VLOOKUP(B185,[1]!users_table[#All],4),"NA")</f>
        <v>8.4223826714801451</v>
      </c>
      <c r="U762" s="13" t="s">
        <v>1018</v>
      </c>
    </row>
    <row r="763" spans="1:21" x14ac:dyDescent="0.3">
      <c r="A763" s="25">
        <v>761</v>
      </c>
      <c r="B763" s="13" t="s">
        <v>2</v>
      </c>
      <c r="C763" s="13">
        <v>37614</v>
      </c>
      <c r="D763" s="13" t="s">
        <v>328</v>
      </c>
      <c r="E763" s="13" t="s">
        <v>32</v>
      </c>
      <c r="F763" s="13" t="s">
        <v>183</v>
      </c>
      <c r="G763" s="13">
        <v>7.48</v>
      </c>
      <c r="H763" s="26">
        <v>43676</v>
      </c>
      <c r="I763" s="26">
        <v>43681</v>
      </c>
      <c r="J763" s="13">
        <v>6</v>
      </c>
      <c r="K763" s="13">
        <v>2019</v>
      </c>
      <c r="L763" s="13" t="s">
        <v>33</v>
      </c>
      <c r="M763" s="13">
        <v>12</v>
      </c>
      <c r="N763" s="13">
        <v>0.3988888888888889</v>
      </c>
      <c r="O763" s="13">
        <v>4.7866666666666671</v>
      </c>
      <c r="P763" s="13">
        <v>6</v>
      </c>
      <c r="Q763" s="13">
        <v>0.79777777777777781</v>
      </c>
      <c r="R763" s="13">
        <v>2</v>
      </c>
      <c r="S763" s="13">
        <v>5.9165186500888103</v>
      </c>
      <c r="T763" s="13">
        <f>IFERROR(VLOOKUP(B185,[1]!users_table[#All],4),"NA")</f>
        <v>8.4223826714801451</v>
      </c>
      <c r="U763" s="13" t="s">
        <v>64</v>
      </c>
    </row>
    <row r="764" spans="1:21" x14ac:dyDescent="0.3">
      <c r="A764" s="25">
        <v>762</v>
      </c>
      <c r="B764" s="13" t="s">
        <v>2</v>
      </c>
      <c r="C764" s="13">
        <v>37614</v>
      </c>
      <c r="D764" s="13" t="s">
        <v>328</v>
      </c>
      <c r="E764" s="13" t="s">
        <v>32</v>
      </c>
      <c r="F764" s="13" t="s">
        <v>183</v>
      </c>
      <c r="G764" s="13">
        <v>7.48</v>
      </c>
      <c r="H764" s="26">
        <v>43676</v>
      </c>
      <c r="I764" s="26">
        <v>43681</v>
      </c>
      <c r="J764" s="13">
        <v>6</v>
      </c>
      <c r="K764" s="13">
        <v>2019</v>
      </c>
      <c r="L764" s="13" t="s">
        <v>33</v>
      </c>
      <c r="M764" s="13">
        <v>12</v>
      </c>
      <c r="N764" s="13">
        <v>0.3988888888888889</v>
      </c>
      <c r="O764" s="13">
        <v>4.7866666666666671</v>
      </c>
      <c r="P764" s="13">
        <v>6</v>
      </c>
      <c r="Q764" s="13">
        <v>0.79777777777777781</v>
      </c>
      <c r="R764" s="13">
        <v>2</v>
      </c>
      <c r="S764" s="13">
        <v>5.9165186500888103</v>
      </c>
      <c r="T764" s="13">
        <f>IFERROR(VLOOKUP(B185,[1]!users_table[#All],4),"NA")</f>
        <v>8.4223826714801451</v>
      </c>
      <c r="U764" s="13" t="s">
        <v>70</v>
      </c>
    </row>
    <row r="765" spans="1:21" x14ac:dyDescent="0.3">
      <c r="A765" s="25">
        <v>763</v>
      </c>
      <c r="B765" s="13" t="s">
        <v>2</v>
      </c>
      <c r="C765" s="13">
        <v>37614</v>
      </c>
      <c r="D765" s="13" t="s">
        <v>328</v>
      </c>
      <c r="E765" s="13" t="s">
        <v>32</v>
      </c>
      <c r="F765" s="13" t="s">
        <v>183</v>
      </c>
      <c r="G765" s="13">
        <v>7.48</v>
      </c>
      <c r="H765" s="26">
        <v>43676</v>
      </c>
      <c r="I765" s="26">
        <v>43681</v>
      </c>
      <c r="J765" s="13">
        <v>6</v>
      </c>
      <c r="K765" s="13">
        <v>2019</v>
      </c>
      <c r="L765" s="13" t="s">
        <v>33</v>
      </c>
      <c r="M765" s="13">
        <v>12</v>
      </c>
      <c r="N765" s="13">
        <v>0.3988888888888889</v>
      </c>
      <c r="O765" s="13">
        <v>4.7866666666666671</v>
      </c>
      <c r="P765" s="13">
        <v>6</v>
      </c>
      <c r="Q765" s="13">
        <v>0.79777777777777781</v>
      </c>
      <c r="R765" s="13">
        <v>2</v>
      </c>
      <c r="S765" s="13">
        <v>5.9165186500888103</v>
      </c>
      <c r="T765" s="13">
        <f>IFERROR(VLOOKUP(B185,[1]!users_table[#All],4),"NA")</f>
        <v>8.4223826714801451</v>
      </c>
      <c r="U765" s="13" t="s">
        <v>68</v>
      </c>
    </row>
    <row r="766" spans="1:21" x14ac:dyDescent="0.3">
      <c r="A766" s="25">
        <v>764</v>
      </c>
      <c r="B766" s="13" t="s">
        <v>2</v>
      </c>
      <c r="C766" s="13">
        <v>37614</v>
      </c>
      <c r="D766" s="13" t="s">
        <v>328</v>
      </c>
      <c r="E766" s="13" t="s">
        <v>32</v>
      </c>
      <c r="F766" s="13" t="s">
        <v>183</v>
      </c>
      <c r="G766" s="13">
        <v>7.48</v>
      </c>
      <c r="H766" s="26">
        <v>43676</v>
      </c>
      <c r="I766" s="26">
        <v>43681</v>
      </c>
      <c r="J766" s="13">
        <v>6</v>
      </c>
      <c r="K766" s="13">
        <v>2019</v>
      </c>
      <c r="L766" s="13" t="s">
        <v>33</v>
      </c>
      <c r="M766" s="13">
        <v>12</v>
      </c>
      <c r="N766" s="13">
        <v>0.3988888888888889</v>
      </c>
      <c r="O766" s="13">
        <v>4.7866666666666671</v>
      </c>
      <c r="P766" s="13">
        <v>6</v>
      </c>
      <c r="Q766" s="13">
        <v>0.79777777777777781</v>
      </c>
      <c r="R766" s="13">
        <v>2</v>
      </c>
      <c r="S766" s="13">
        <v>5.9165186500888103</v>
      </c>
      <c r="T766" s="13">
        <f>IFERROR(VLOOKUP(B185,[1]!users_table[#All],4),"NA")</f>
        <v>8.4223826714801451</v>
      </c>
      <c r="U766" s="13" t="s">
        <v>69</v>
      </c>
    </row>
    <row r="767" spans="1:21" x14ac:dyDescent="0.3">
      <c r="A767" s="25">
        <v>765</v>
      </c>
      <c r="B767" s="13" t="s">
        <v>2</v>
      </c>
      <c r="C767" s="13">
        <v>48577</v>
      </c>
      <c r="D767" s="13" t="s">
        <v>329</v>
      </c>
      <c r="E767" s="13" t="s">
        <v>50</v>
      </c>
      <c r="F767" s="13" t="s">
        <v>29</v>
      </c>
      <c r="G767" s="13">
        <v>6.65</v>
      </c>
      <c r="H767" s="26">
        <v>44787</v>
      </c>
      <c r="I767" s="26">
        <v>44787</v>
      </c>
      <c r="J767" s="13">
        <v>6</v>
      </c>
      <c r="K767" s="13">
        <v>2021</v>
      </c>
      <c r="L767" s="13" t="s">
        <v>30</v>
      </c>
      <c r="M767" s="13">
        <v>1</v>
      </c>
      <c r="N767" s="13">
        <v>0.1258333333333333</v>
      </c>
      <c r="O767" s="13">
        <v>0.1258333333333333</v>
      </c>
      <c r="P767" s="13">
        <v>1</v>
      </c>
      <c r="Q767" s="13">
        <v>0.1258333333333333</v>
      </c>
      <c r="R767" s="13">
        <v>1</v>
      </c>
      <c r="S767" s="13">
        <v>5.9165186500888103</v>
      </c>
      <c r="T767" s="13">
        <f>IFERROR(VLOOKUP(B186,[1]!users_table[#All],4),"NA")</f>
        <v>8.4223826714801451</v>
      </c>
      <c r="U767" s="13" t="s">
        <v>62</v>
      </c>
    </row>
    <row r="768" spans="1:21" x14ac:dyDescent="0.3">
      <c r="A768" s="25">
        <v>766</v>
      </c>
      <c r="B768" s="13" t="s">
        <v>2</v>
      </c>
      <c r="C768" s="13">
        <v>48577</v>
      </c>
      <c r="D768" s="13" t="s">
        <v>329</v>
      </c>
      <c r="E768" s="13" t="s">
        <v>50</v>
      </c>
      <c r="F768" s="13" t="s">
        <v>29</v>
      </c>
      <c r="G768" s="13">
        <v>6.65</v>
      </c>
      <c r="H768" s="26">
        <v>44787</v>
      </c>
      <c r="I768" s="26">
        <v>44787</v>
      </c>
      <c r="J768" s="13">
        <v>6</v>
      </c>
      <c r="K768" s="13">
        <v>2021</v>
      </c>
      <c r="L768" s="13" t="s">
        <v>30</v>
      </c>
      <c r="M768" s="13">
        <v>1</v>
      </c>
      <c r="N768" s="13">
        <v>0.1258333333333333</v>
      </c>
      <c r="O768" s="13">
        <v>0.1258333333333333</v>
      </c>
      <c r="P768" s="13">
        <v>1</v>
      </c>
      <c r="Q768" s="13">
        <v>0.1258333333333333</v>
      </c>
      <c r="R768" s="13">
        <v>1</v>
      </c>
      <c r="S768" s="13">
        <v>5.9165186500888103</v>
      </c>
      <c r="T768" s="13">
        <f>IFERROR(VLOOKUP(B186,[1]!users_table[#All],4),"NA")</f>
        <v>8.4223826714801451</v>
      </c>
      <c r="U768" s="13" t="s">
        <v>1027</v>
      </c>
    </row>
    <row r="769" spans="1:21" x14ac:dyDescent="0.3">
      <c r="A769" s="25">
        <v>767</v>
      </c>
      <c r="B769" s="13" t="s">
        <v>2</v>
      </c>
      <c r="C769" s="13">
        <v>581</v>
      </c>
      <c r="D769" s="13" t="s">
        <v>330</v>
      </c>
      <c r="E769" s="13" t="s">
        <v>52</v>
      </c>
      <c r="F769" s="13" t="s">
        <v>29</v>
      </c>
      <c r="G769" s="13">
        <v>6.2</v>
      </c>
      <c r="H769" s="26">
        <v>44109</v>
      </c>
      <c r="I769" s="26">
        <v>44110</v>
      </c>
      <c r="J769" s="13">
        <v>5</v>
      </c>
      <c r="K769" s="13">
        <v>2000</v>
      </c>
      <c r="L769" s="13" t="s">
        <v>39</v>
      </c>
      <c r="M769" s="13">
        <v>2</v>
      </c>
      <c r="N769" s="13">
        <v>0.54</v>
      </c>
      <c r="O769" s="13">
        <v>1.08</v>
      </c>
      <c r="P769" s="13">
        <v>2</v>
      </c>
      <c r="Q769" s="13">
        <v>0.54</v>
      </c>
      <c r="R769" s="13">
        <v>1</v>
      </c>
      <c r="S769" s="13">
        <v>5.9165186500888103</v>
      </c>
      <c r="T769" s="13">
        <f>IFERROR(VLOOKUP(B187,[1]!users_table[#All],4),"NA")</f>
        <v>8.4223826714801451</v>
      </c>
      <c r="U769" s="13" t="s">
        <v>59</v>
      </c>
    </row>
    <row r="770" spans="1:21" x14ac:dyDescent="0.3">
      <c r="A770" s="25">
        <v>768</v>
      </c>
      <c r="B770" s="13" t="s">
        <v>2</v>
      </c>
      <c r="C770" s="13">
        <v>581</v>
      </c>
      <c r="D770" s="13" t="s">
        <v>330</v>
      </c>
      <c r="E770" s="13" t="s">
        <v>52</v>
      </c>
      <c r="F770" s="13" t="s">
        <v>29</v>
      </c>
      <c r="G770" s="13">
        <v>6.2</v>
      </c>
      <c r="H770" s="26">
        <v>44109</v>
      </c>
      <c r="I770" s="26">
        <v>44110</v>
      </c>
      <c r="J770" s="13">
        <v>5</v>
      </c>
      <c r="K770" s="13">
        <v>2000</v>
      </c>
      <c r="L770" s="13" t="s">
        <v>39</v>
      </c>
      <c r="M770" s="13">
        <v>2</v>
      </c>
      <c r="N770" s="13">
        <v>0.54</v>
      </c>
      <c r="O770" s="13">
        <v>1.08</v>
      </c>
      <c r="P770" s="13">
        <v>2</v>
      </c>
      <c r="Q770" s="13">
        <v>0.54</v>
      </c>
      <c r="R770" s="13">
        <v>1</v>
      </c>
      <c r="S770" s="13">
        <v>5.9165186500888103</v>
      </c>
      <c r="T770" s="13">
        <f>IFERROR(VLOOKUP(B187,[1]!users_table[#All],4),"NA")</f>
        <v>8.4223826714801451</v>
      </c>
      <c r="U770" s="13" t="s">
        <v>64</v>
      </c>
    </row>
    <row r="771" spans="1:21" x14ac:dyDescent="0.3">
      <c r="A771" s="25">
        <v>769</v>
      </c>
      <c r="B771" s="13" t="s">
        <v>2</v>
      </c>
      <c r="C771" s="13">
        <v>581</v>
      </c>
      <c r="D771" s="13" t="s">
        <v>330</v>
      </c>
      <c r="E771" s="13" t="s">
        <v>52</v>
      </c>
      <c r="F771" s="13" t="s">
        <v>29</v>
      </c>
      <c r="G771" s="13">
        <v>6.2</v>
      </c>
      <c r="H771" s="26">
        <v>44109</v>
      </c>
      <c r="I771" s="26">
        <v>44110</v>
      </c>
      <c r="J771" s="13">
        <v>5</v>
      </c>
      <c r="K771" s="13">
        <v>2000</v>
      </c>
      <c r="L771" s="13" t="s">
        <v>39</v>
      </c>
      <c r="M771" s="13">
        <v>2</v>
      </c>
      <c r="N771" s="13">
        <v>0.54</v>
      </c>
      <c r="O771" s="13">
        <v>1.08</v>
      </c>
      <c r="P771" s="13">
        <v>2</v>
      </c>
      <c r="Q771" s="13">
        <v>0.54</v>
      </c>
      <c r="R771" s="13">
        <v>1</v>
      </c>
      <c r="S771" s="13">
        <v>5.9165186500888103</v>
      </c>
      <c r="T771" s="13">
        <f>IFERROR(VLOOKUP(B187,[1]!users_table[#All],4),"NA")</f>
        <v>8.4223826714801451</v>
      </c>
      <c r="U771" s="13" t="s">
        <v>1011</v>
      </c>
    </row>
    <row r="772" spans="1:21" x14ac:dyDescent="0.3">
      <c r="A772" s="25">
        <v>770</v>
      </c>
      <c r="B772" s="13" t="s">
        <v>2</v>
      </c>
      <c r="C772" s="13">
        <v>581</v>
      </c>
      <c r="D772" s="13" t="s">
        <v>330</v>
      </c>
      <c r="E772" s="13" t="s">
        <v>52</v>
      </c>
      <c r="F772" s="13" t="s">
        <v>29</v>
      </c>
      <c r="G772" s="13">
        <v>6.2</v>
      </c>
      <c r="H772" s="26">
        <v>44109</v>
      </c>
      <c r="I772" s="26">
        <v>44110</v>
      </c>
      <c r="J772" s="13">
        <v>5</v>
      </c>
      <c r="K772" s="13">
        <v>2000</v>
      </c>
      <c r="L772" s="13" t="s">
        <v>39</v>
      </c>
      <c r="M772" s="13">
        <v>2</v>
      </c>
      <c r="N772" s="13">
        <v>0.54</v>
      </c>
      <c r="O772" s="13">
        <v>1.08</v>
      </c>
      <c r="P772" s="13">
        <v>2</v>
      </c>
      <c r="Q772" s="13">
        <v>0.54</v>
      </c>
      <c r="R772" s="13">
        <v>1</v>
      </c>
      <c r="S772" s="13">
        <v>5.9165186500888103</v>
      </c>
      <c r="T772" s="13">
        <f>IFERROR(VLOOKUP(B187,[1]!users_table[#All],4),"NA")</f>
        <v>8.4223826714801451</v>
      </c>
      <c r="U772" s="13" t="s">
        <v>1041</v>
      </c>
    </row>
    <row r="773" spans="1:21" x14ac:dyDescent="0.3">
      <c r="A773" s="25">
        <v>771</v>
      </c>
      <c r="B773" s="13" t="s">
        <v>2</v>
      </c>
      <c r="C773" s="13">
        <v>37972</v>
      </c>
      <c r="D773" s="13" t="s">
        <v>331</v>
      </c>
      <c r="E773" s="13" t="s">
        <v>32</v>
      </c>
      <c r="F773" s="13" t="s">
        <v>29</v>
      </c>
      <c r="G773" s="13">
        <v>7.59</v>
      </c>
      <c r="H773" s="26">
        <v>43961</v>
      </c>
      <c r="I773" s="26">
        <v>43972</v>
      </c>
      <c r="J773" s="13">
        <v>7</v>
      </c>
      <c r="K773" s="13">
        <v>2019</v>
      </c>
      <c r="L773" s="13" t="s">
        <v>35</v>
      </c>
      <c r="M773" s="13">
        <v>12</v>
      </c>
      <c r="N773" s="13">
        <v>0.40333333333333332</v>
      </c>
      <c r="O773" s="13">
        <v>4.84</v>
      </c>
      <c r="P773" s="13">
        <v>12</v>
      </c>
      <c r="Q773" s="13">
        <v>0.40333333333333332</v>
      </c>
      <c r="R773" s="13">
        <v>1</v>
      </c>
      <c r="S773" s="13">
        <v>5.9165186500888103</v>
      </c>
      <c r="T773" s="13">
        <f>IFERROR(VLOOKUP(B188,[1]!users_table[#All],4),"NA")</f>
        <v>8.4223826714801451</v>
      </c>
      <c r="U773" s="13" t="s">
        <v>66</v>
      </c>
    </row>
    <row r="774" spans="1:21" x14ac:dyDescent="0.3">
      <c r="A774" s="25">
        <v>772</v>
      </c>
      <c r="B774" s="13" t="s">
        <v>2</v>
      </c>
      <c r="C774" s="13">
        <v>37972</v>
      </c>
      <c r="D774" s="13" t="s">
        <v>331</v>
      </c>
      <c r="E774" s="13" t="s">
        <v>32</v>
      </c>
      <c r="F774" s="13" t="s">
        <v>29</v>
      </c>
      <c r="G774" s="13">
        <v>7.59</v>
      </c>
      <c r="H774" s="26">
        <v>43961</v>
      </c>
      <c r="I774" s="26">
        <v>43972</v>
      </c>
      <c r="J774" s="13">
        <v>7</v>
      </c>
      <c r="K774" s="13">
        <v>2019</v>
      </c>
      <c r="L774" s="13" t="s">
        <v>35</v>
      </c>
      <c r="M774" s="13">
        <v>12</v>
      </c>
      <c r="N774" s="13">
        <v>0.40333333333333332</v>
      </c>
      <c r="O774" s="13">
        <v>4.84</v>
      </c>
      <c r="P774" s="13">
        <v>12</v>
      </c>
      <c r="Q774" s="13">
        <v>0.40333333333333332</v>
      </c>
      <c r="R774" s="13">
        <v>1</v>
      </c>
      <c r="S774" s="13">
        <v>5.9165186500888103</v>
      </c>
      <c r="T774" s="13">
        <f>IFERROR(VLOOKUP(B188,[1]!users_table[#All],4),"NA")</f>
        <v>8.4223826714801451</v>
      </c>
      <c r="U774" s="13" t="s">
        <v>70</v>
      </c>
    </row>
    <row r="775" spans="1:21" x14ac:dyDescent="0.3">
      <c r="A775" s="25">
        <v>773</v>
      </c>
      <c r="B775" s="13" t="s">
        <v>2</v>
      </c>
      <c r="C775" s="13">
        <v>37972</v>
      </c>
      <c r="D775" s="13" t="s">
        <v>331</v>
      </c>
      <c r="E775" s="13" t="s">
        <v>32</v>
      </c>
      <c r="F775" s="13" t="s">
        <v>29</v>
      </c>
      <c r="G775" s="13">
        <v>7.59</v>
      </c>
      <c r="H775" s="26">
        <v>43961</v>
      </c>
      <c r="I775" s="26">
        <v>43972</v>
      </c>
      <c r="J775" s="13">
        <v>7</v>
      </c>
      <c r="K775" s="13">
        <v>2019</v>
      </c>
      <c r="L775" s="13" t="s">
        <v>35</v>
      </c>
      <c r="M775" s="13">
        <v>12</v>
      </c>
      <c r="N775" s="13">
        <v>0.40333333333333332</v>
      </c>
      <c r="O775" s="13">
        <v>4.84</v>
      </c>
      <c r="P775" s="13">
        <v>12</v>
      </c>
      <c r="Q775" s="13">
        <v>0.40333333333333332</v>
      </c>
      <c r="R775" s="13">
        <v>1</v>
      </c>
      <c r="S775" s="13">
        <v>5.9165186500888103</v>
      </c>
      <c r="T775" s="13">
        <f>IFERROR(VLOOKUP(B188,[1]!users_table[#All],4),"NA")</f>
        <v>8.4223826714801451</v>
      </c>
      <c r="U775" s="13" t="s">
        <v>71</v>
      </c>
    </row>
    <row r="776" spans="1:21" x14ac:dyDescent="0.3">
      <c r="A776" s="25">
        <v>774</v>
      </c>
      <c r="B776" s="13" t="s">
        <v>2</v>
      </c>
      <c r="C776" s="13">
        <v>38106</v>
      </c>
      <c r="D776" s="13" t="s">
        <v>332</v>
      </c>
      <c r="E776" s="13" t="s">
        <v>158</v>
      </c>
      <c r="F776" s="13" t="s">
        <v>37</v>
      </c>
      <c r="G776" s="13">
        <v>6.13</v>
      </c>
      <c r="H776" s="26">
        <v>44353</v>
      </c>
      <c r="I776" s="26">
        <v>44353</v>
      </c>
      <c r="J776" s="13" t="s">
        <v>54</v>
      </c>
      <c r="K776" s="13">
        <v>2018</v>
      </c>
      <c r="L776" s="13" t="s">
        <v>39</v>
      </c>
      <c r="M776" s="13">
        <v>1</v>
      </c>
      <c r="N776" s="13">
        <v>6.7222222222222225E-2</v>
      </c>
      <c r="O776" s="13">
        <v>6.7222222222222225E-2</v>
      </c>
      <c r="P776" s="13">
        <v>1</v>
      </c>
      <c r="Q776" s="13">
        <v>6.7222222222222225E-2</v>
      </c>
      <c r="R776" s="13">
        <v>1</v>
      </c>
      <c r="S776" s="13">
        <v>5.9165186500888103</v>
      </c>
      <c r="T776" s="13">
        <f>IFERROR(VLOOKUP(B189,[1]!users_table[#All],4),"NA")</f>
        <v>8.4223826714801451</v>
      </c>
      <c r="U776" s="13" t="s">
        <v>74</v>
      </c>
    </row>
    <row r="777" spans="1:21" x14ac:dyDescent="0.3">
      <c r="A777" s="25">
        <v>775</v>
      </c>
      <c r="B777" s="13" t="s">
        <v>2</v>
      </c>
      <c r="C777" s="13">
        <v>38106</v>
      </c>
      <c r="D777" s="13" t="s">
        <v>332</v>
      </c>
      <c r="E777" s="13" t="s">
        <v>158</v>
      </c>
      <c r="F777" s="13" t="s">
        <v>37</v>
      </c>
      <c r="G777" s="13">
        <v>6.13</v>
      </c>
      <c r="H777" s="26">
        <v>44353</v>
      </c>
      <c r="I777" s="26">
        <v>44353</v>
      </c>
      <c r="J777" s="13" t="s">
        <v>54</v>
      </c>
      <c r="K777" s="13">
        <v>2018</v>
      </c>
      <c r="L777" s="13" t="s">
        <v>39</v>
      </c>
      <c r="M777" s="13">
        <v>1</v>
      </c>
      <c r="N777" s="13">
        <v>6.7222222222222225E-2</v>
      </c>
      <c r="O777" s="13">
        <v>6.7222222222222225E-2</v>
      </c>
      <c r="P777" s="13">
        <v>1</v>
      </c>
      <c r="Q777" s="13">
        <v>6.7222222222222225E-2</v>
      </c>
      <c r="R777" s="13">
        <v>1</v>
      </c>
      <c r="S777" s="13">
        <v>5.9165186500888103</v>
      </c>
      <c r="T777" s="13">
        <f>IFERROR(VLOOKUP(B189,[1]!users_table[#All],4),"NA")</f>
        <v>8.4223826714801451</v>
      </c>
      <c r="U777" s="13" t="s">
        <v>1027</v>
      </c>
    </row>
    <row r="778" spans="1:21" x14ac:dyDescent="0.3">
      <c r="A778" s="25">
        <v>776</v>
      </c>
      <c r="B778" s="13" t="s">
        <v>2</v>
      </c>
      <c r="C778" s="13">
        <v>38276</v>
      </c>
      <c r="D778" s="13" t="s">
        <v>333</v>
      </c>
      <c r="E778" s="13" t="s">
        <v>32</v>
      </c>
      <c r="F778" s="13" t="s">
        <v>37</v>
      </c>
      <c r="G778" s="13">
        <v>6.71</v>
      </c>
      <c r="H778" s="26">
        <v>43913</v>
      </c>
      <c r="I778" s="26">
        <v>43939</v>
      </c>
      <c r="J778" s="13">
        <v>5</v>
      </c>
      <c r="K778" s="13">
        <v>2019</v>
      </c>
      <c r="L778" s="13" t="s">
        <v>35</v>
      </c>
      <c r="M778" s="13">
        <v>12</v>
      </c>
      <c r="N778" s="13">
        <v>0.39444444444444438</v>
      </c>
      <c r="O778" s="13">
        <v>4.7333333333333334</v>
      </c>
      <c r="P778" s="13">
        <v>27</v>
      </c>
      <c r="Q778" s="13">
        <v>0.17530864197530871</v>
      </c>
      <c r="R778" s="13">
        <v>0.44444444444444442</v>
      </c>
      <c r="S778" s="13">
        <v>5.9165186500888103</v>
      </c>
      <c r="T778" s="13" t="str">
        <f>IFERROR(VLOOKUP(B190,[1]!users_table[#All],4),"NA")</f>
        <v>NA</v>
      </c>
      <c r="U778" s="13" t="s">
        <v>1018</v>
      </c>
    </row>
    <row r="779" spans="1:21" x14ac:dyDescent="0.3">
      <c r="A779" s="25">
        <v>777</v>
      </c>
      <c r="B779" s="13" t="s">
        <v>2</v>
      </c>
      <c r="C779" s="13">
        <v>38276</v>
      </c>
      <c r="D779" s="13" t="s">
        <v>333</v>
      </c>
      <c r="E779" s="13" t="s">
        <v>32</v>
      </c>
      <c r="F779" s="13" t="s">
        <v>37</v>
      </c>
      <c r="G779" s="13">
        <v>6.71</v>
      </c>
      <c r="H779" s="26">
        <v>43913</v>
      </c>
      <c r="I779" s="26">
        <v>43939</v>
      </c>
      <c r="J779" s="13">
        <v>5</v>
      </c>
      <c r="K779" s="13">
        <v>2019</v>
      </c>
      <c r="L779" s="13" t="s">
        <v>35</v>
      </c>
      <c r="M779" s="13">
        <v>12</v>
      </c>
      <c r="N779" s="13">
        <v>0.39444444444444438</v>
      </c>
      <c r="O779" s="13">
        <v>4.7333333333333334</v>
      </c>
      <c r="P779" s="13">
        <v>27</v>
      </c>
      <c r="Q779" s="13">
        <v>0.17530864197530871</v>
      </c>
      <c r="R779" s="13">
        <v>0.44444444444444442</v>
      </c>
      <c r="S779" s="13">
        <v>5.9165186500888103</v>
      </c>
      <c r="T779" s="13" t="str">
        <f>IFERROR(VLOOKUP(B190,[1]!users_table[#All],4),"NA")</f>
        <v>NA</v>
      </c>
      <c r="U779" s="13" t="s">
        <v>64</v>
      </c>
    </row>
    <row r="780" spans="1:21" x14ac:dyDescent="0.3">
      <c r="A780" s="25">
        <v>778</v>
      </c>
      <c r="B780" s="13" t="s">
        <v>2</v>
      </c>
      <c r="C780" s="13">
        <v>38276</v>
      </c>
      <c r="D780" s="13" t="s">
        <v>333</v>
      </c>
      <c r="E780" s="13" t="s">
        <v>32</v>
      </c>
      <c r="F780" s="13" t="s">
        <v>37</v>
      </c>
      <c r="G780" s="13">
        <v>6.71</v>
      </c>
      <c r="H780" s="26">
        <v>43913</v>
      </c>
      <c r="I780" s="26">
        <v>43939</v>
      </c>
      <c r="J780" s="13">
        <v>5</v>
      </c>
      <c r="K780" s="13">
        <v>2019</v>
      </c>
      <c r="L780" s="13" t="s">
        <v>35</v>
      </c>
      <c r="M780" s="13">
        <v>12</v>
      </c>
      <c r="N780" s="13">
        <v>0.39444444444444438</v>
      </c>
      <c r="O780" s="13">
        <v>4.7333333333333334</v>
      </c>
      <c r="P780" s="13">
        <v>27</v>
      </c>
      <c r="Q780" s="13">
        <v>0.17530864197530871</v>
      </c>
      <c r="R780" s="13">
        <v>0.44444444444444442</v>
      </c>
      <c r="S780" s="13">
        <v>5.9165186500888103</v>
      </c>
      <c r="T780" s="7" t="str">
        <f>IFERROR(VLOOKUP(B190,[1]!users_table[#All],4),"NA")</f>
        <v>NA</v>
      </c>
      <c r="U780" s="13" t="s">
        <v>70</v>
      </c>
    </row>
    <row r="781" spans="1:21" x14ac:dyDescent="0.3">
      <c r="A781" s="25">
        <v>779</v>
      </c>
      <c r="B781" s="13" t="s">
        <v>2</v>
      </c>
      <c r="C781" s="13">
        <v>38276</v>
      </c>
      <c r="D781" s="13" t="s">
        <v>333</v>
      </c>
      <c r="E781" s="13" t="s">
        <v>32</v>
      </c>
      <c r="F781" s="13" t="s">
        <v>37</v>
      </c>
      <c r="G781" s="13">
        <v>6.71</v>
      </c>
      <c r="H781" s="26">
        <v>43913</v>
      </c>
      <c r="I781" s="26">
        <v>43939</v>
      </c>
      <c r="J781" s="13">
        <v>5</v>
      </c>
      <c r="K781" s="13">
        <v>2019</v>
      </c>
      <c r="L781" s="13" t="s">
        <v>35</v>
      </c>
      <c r="M781" s="13">
        <v>12</v>
      </c>
      <c r="N781" s="13">
        <v>0.39444444444444438</v>
      </c>
      <c r="O781" s="13">
        <v>4.7333333333333334</v>
      </c>
      <c r="P781" s="13">
        <v>27</v>
      </c>
      <c r="Q781" s="13">
        <v>0.17530864197530871</v>
      </c>
      <c r="R781" s="13">
        <v>0.44444444444444442</v>
      </c>
      <c r="S781" s="13">
        <v>5.9165186500888103</v>
      </c>
      <c r="T781" s="13" t="str">
        <f>IFERROR(VLOOKUP(B190,[1]!users_table[#All],4),"NA")</f>
        <v>NA</v>
      </c>
      <c r="U781" s="13" t="s">
        <v>68</v>
      </c>
    </row>
    <row r="782" spans="1:21" x14ac:dyDescent="0.3">
      <c r="A782" s="25">
        <v>780</v>
      </c>
      <c r="B782" s="13" t="s">
        <v>2</v>
      </c>
      <c r="C782" s="13">
        <v>38276</v>
      </c>
      <c r="D782" s="13" t="s">
        <v>333</v>
      </c>
      <c r="E782" s="13" t="s">
        <v>32</v>
      </c>
      <c r="F782" s="13" t="s">
        <v>37</v>
      </c>
      <c r="G782" s="13">
        <v>6.71</v>
      </c>
      <c r="H782" s="26">
        <v>43913</v>
      </c>
      <c r="I782" s="26">
        <v>43939</v>
      </c>
      <c r="J782" s="13">
        <v>5</v>
      </c>
      <c r="K782" s="13">
        <v>2019</v>
      </c>
      <c r="L782" s="13" t="s">
        <v>35</v>
      </c>
      <c r="M782" s="13">
        <v>12</v>
      </c>
      <c r="N782" s="13">
        <v>0.39444444444444438</v>
      </c>
      <c r="O782" s="13">
        <v>4.7333333333333334</v>
      </c>
      <c r="P782" s="13">
        <v>27</v>
      </c>
      <c r="Q782" s="13">
        <v>0.17530864197530871</v>
      </c>
      <c r="R782" s="13">
        <v>0.44444444444444442</v>
      </c>
      <c r="S782" s="13">
        <v>5.9165186500888103</v>
      </c>
      <c r="T782" s="13" t="str">
        <f>IFERROR(VLOOKUP(B190,[1]!users_table[#All],4),"NA")</f>
        <v>NA</v>
      </c>
      <c r="U782" s="13" t="s">
        <v>1035</v>
      </c>
    </row>
    <row r="783" spans="1:21" x14ac:dyDescent="0.3">
      <c r="A783" s="25">
        <v>781</v>
      </c>
      <c r="B783" s="13" t="s">
        <v>2</v>
      </c>
      <c r="C783" s="13">
        <v>39730</v>
      </c>
      <c r="D783" s="13" t="s">
        <v>334</v>
      </c>
      <c r="E783" s="13" t="s">
        <v>32</v>
      </c>
      <c r="F783" s="13" t="s">
        <v>37</v>
      </c>
      <c r="G783" s="13">
        <v>7.42</v>
      </c>
      <c r="H783" s="26">
        <v>44171</v>
      </c>
      <c r="I783" s="26">
        <v>44183</v>
      </c>
      <c r="J783" s="13">
        <v>5</v>
      </c>
      <c r="K783" s="13">
        <v>2020</v>
      </c>
      <c r="L783" s="13" t="s">
        <v>33</v>
      </c>
      <c r="M783" s="13">
        <v>12</v>
      </c>
      <c r="N783" s="13">
        <v>0.3972222222222222</v>
      </c>
      <c r="O783" s="13">
        <v>4.7666666666666666</v>
      </c>
      <c r="P783" s="13">
        <v>13</v>
      </c>
      <c r="Q783" s="13">
        <v>0.36666666666666659</v>
      </c>
      <c r="R783" s="13">
        <v>0.92307692307692313</v>
      </c>
      <c r="S783" s="13">
        <v>5.9165186500888103</v>
      </c>
      <c r="T783" s="13" t="str">
        <f>IFERROR(VLOOKUP(B191,[1]!users_table[#All],4),"NA")</f>
        <v>NA</v>
      </c>
      <c r="U783" s="13" t="s">
        <v>1018</v>
      </c>
    </row>
    <row r="784" spans="1:21" x14ac:dyDescent="0.3">
      <c r="A784" s="25">
        <v>782</v>
      </c>
      <c r="B784" s="13" t="s">
        <v>2</v>
      </c>
      <c r="C784" s="13">
        <v>39730</v>
      </c>
      <c r="D784" s="13" t="s">
        <v>334</v>
      </c>
      <c r="E784" s="13" t="s">
        <v>32</v>
      </c>
      <c r="F784" s="13" t="s">
        <v>37</v>
      </c>
      <c r="G784" s="13">
        <v>7.42</v>
      </c>
      <c r="H784" s="26">
        <v>44171</v>
      </c>
      <c r="I784" s="26">
        <v>44183</v>
      </c>
      <c r="J784" s="13">
        <v>5</v>
      </c>
      <c r="K784" s="13">
        <v>2020</v>
      </c>
      <c r="L784" s="13" t="s">
        <v>33</v>
      </c>
      <c r="M784" s="13">
        <v>12</v>
      </c>
      <c r="N784" s="13">
        <v>0.3972222222222222</v>
      </c>
      <c r="O784" s="13">
        <v>4.7666666666666666</v>
      </c>
      <c r="P784" s="13">
        <v>13</v>
      </c>
      <c r="Q784" s="13">
        <v>0.36666666666666659</v>
      </c>
      <c r="R784" s="13">
        <v>0.92307692307692313</v>
      </c>
      <c r="S784" s="13">
        <v>5.9165186500888103</v>
      </c>
      <c r="T784" s="13" t="str">
        <f>IFERROR(VLOOKUP(B191,[1]!users_table[#All],4),"NA")</f>
        <v>NA</v>
      </c>
      <c r="U784" s="13" t="s">
        <v>1052</v>
      </c>
    </row>
    <row r="785" spans="1:21" x14ac:dyDescent="0.3">
      <c r="A785" s="25">
        <v>783</v>
      </c>
      <c r="B785" s="13" t="s">
        <v>2</v>
      </c>
      <c r="C785" s="13">
        <v>39730</v>
      </c>
      <c r="D785" s="13" t="s">
        <v>334</v>
      </c>
      <c r="E785" s="13" t="s">
        <v>32</v>
      </c>
      <c r="F785" s="13" t="s">
        <v>37</v>
      </c>
      <c r="G785" s="13">
        <v>7.42</v>
      </c>
      <c r="H785" s="26">
        <v>44171</v>
      </c>
      <c r="I785" s="26">
        <v>44183</v>
      </c>
      <c r="J785" s="13">
        <v>5</v>
      </c>
      <c r="K785" s="13">
        <v>2020</v>
      </c>
      <c r="L785" s="13" t="s">
        <v>33</v>
      </c>
      <c r="M785" s="13">
        <v>12</v>
      </c>
      <c r="N785" s="13">
        <v>0.3972222222222222</v>
      </c>
      <c r="O785" s="13">
        <v>4.7666666666666666</v>
      </c>
      <c r="P785" s="13">
        <v>13</v>
      </c>
      <c r="Q785" s="13">
        <v>0.36666666666666659</v>
      </c>
      <c r="R785" s="13">
        <v>0.92307692307692313</v>
      </c>
      <c r="S785" s="13">
        <v>5.9165186500888103</v>
      </c>
      <c r="T785" s="13" t="str">
        <f>IFERROR(VLOOKUP(B191,[1]!users_table[#All],4),"NA")</f>
        <v>NA</v>
      </c>
      <c r="U785" s="13" t="s">
        <v>1045</v>
      </c>
    </row>
    <row r="786" spans="1:21" x14ac:dyDescent="0.3">
      <c r="A786" s="25">
        <v>784</v>
      </c>
      <c r="B786" s="13" t="s">
        <v>2</v>
      </c>
      <c r="C786" s="13">
        <v>39730</v>
      </c>
      <c r="D786" s="13" t="s">
        <v>334</v>
      </c>
      <c r="E786" s="13" t="s">
        <v>32</v>
      </c>
      <c r="F786" s="13" t="s">
        <v>37</v>
      </c>
      <c r="G786" s="13">
        <v>7.42</v>
      </c>
      <c r="H786" s="26">
        <v>44171</v>
      </c>
      <c r="I786" s="26">
        <v>44183</v>
      </c>
      <c r="J786" s="13">
        <v>5</v>
      </c>
      <c r="K786" s="13">
        <v>2020</v>
      </c>
      <c r="L786" s="13" t="s">
        <v>33</v>
      </c>
      <c r="M786" s="13">
        <v>12</v>
      </c>
      <c r="N786" s="13">
        <v>0.3972222222222222</v>
      </c>
      <c r="O786" s="13">
        <v>4.7666666666666666</v>
      </c>
      <c r="P786" s="13">
        <v>13</v>
      </c>
      <c r="Q786" s="13">
        <v>0.36666666666666659</v>
      </c>
      <c r="R786" s="13">
        <v>0.92307692307692313</v>
      </c>
      <c r="S786" s="13">
        <v>5.9165186500888103</v>
      </c>
      <c r="T786" s="13" t="str">
        <f>IFERROR(VLOOKUP(B191,[1]!users_table[#All],4),"NA")</f>
        <v>NA</v>
      </c>
      <c r="U786" s="13" t="s">
        <v>70</v>
      </c>
    </row>
    <row r="787" spans="1:21" x14ac:dyDescent="0.3">
      <c r="A787" s="25">
        <v>785</v>
      </c>
      <c r="B787" s="13" t="s">
        <v>2</v>
      </c>
      <c r="C787" s="13">
        <v>39730</v>
      </c>
      <c r="D787" s="13" t="s">
        <v>334</v>
      </c>
      <c r="E787" s="13" t="s">
        <v>32</v>
      </c>
      <c r="F787" s="13" t="s">
        <v>37</v>
      </c>
      <c r="G787" s="13">
        <v>7.42</v>
      </c>
      <c r="H787" s="26">
        <v>44171</v>
      </c>
      <c r="I787" s="26">
        <v>44183</v>
      </c>
      <c r="J787" s="13">
        <v>5</v>
      </c>
      <c r="K787" s="13">
        <v>2020</v>
      </c>
      <c r="L787" s="13" t="s">
        <v>33</v>
      </c>
      <c r="M787" s="13">
        <v>12</v>
      </c>
      <c r="N787" s="13">
        <v>0.3972222222222222</v>
      </c>
      <c r="O787" s="13">
        <v>4.7666666666666666</v>
      </c>
      <c r="P787" s="13">
        <v>13</v>
      </c>
      <c r="Q787" s="13">
        <v>0.36666666666666659</v>
      </c>
      <c r="R787" s="13">
        <v>0.92307692307692313</v>
      </c>
      <c r="S787" s="13">
        <v>5.9165186500888103</v>
      </c>
      <c r="T787" s="13" t="str">
        <f>IFERROR(VLOOKUP(B191,[1]!users_table[#All],4),"NA")</f>
        <v>NA</v>
      </c>
      <c r="U787" s="13" t="s">
        <v>1016</v>
      </c>
    </row>
    <row r="788" spans="1:21" x14ac:dyDescent="0.3">
      <c r="A788" s="25">
        <v>786</v>
      </c>
      <c r="B788" s="13" t="s">
        <v>2</v>
      </c>
      <c r="C788" s="13">
        <v>39730</v>
      </c>
      <c r="D788" s="13" t="s">
        <v>334</v>
      </c>
      <c r="E788" s="13" t="s">
        <v>32</v>
      </c>
      <c r="F788" s="13" t="s">
        <v>37</v>
      </c>
      <c r="G788" s="13">
        <v>7.42</v>
      </c>
      <c r="H788" s="26">
        <v>44171</v>
      </c>
      <c r="I788" s="26">
        <v>44183</v>
      </c>
      <c r="J788" s="13">
        <v>5</v>
      </c>
      <c r="K788" s="13">
        <v>2020</v>
      </c>
      <c r="L788" s="13" t="s">
        <v>33</v>
      </c>
      <c r="M788" s="13">
        <v>12</v>
      </c>
      <c r="N788" s="13">
        <v>0.3972222222222222</v>
      </c>
      <c r="O788" s="13">
        <v>4.7666666666666666</v>
      </c>
      <c r="P788" s="13">
        <v>13</v>
      </c>
      <c r="Q788" s="13">
        <v>0.36666666666666659</v>
      </c>
      <c r="R788" s="13">
        <v>0.92307692307692313</v>
      </c>
      <c r="S788" s="13">
        <v>5.9165186500888103</v>
      </c>
      <c r="T788" s="13" t="str">
        <f>IFERROR(VLOOKUP(B191,[1]!users_table[#All],4),"NA")</f>
        <v>NA</v>
      </c>
      <c r="U788" s="13" t="s">
        <v>69</v>
      </c>
    </row>
    <row r="789" spans="1:21" x14ac:dyDescent="0.3">
      <c r="A789" s="25">
        <v>787</v>
      </c>
      <c r="B789" s="13" t="s">
        <v>2</v>
      </c>
      <c r="C789" s="13">
        <v>40230</v>
      </c>
      <c r="D789" s="13" t="s">
        <v>335</v>
      </c>
      <c r="E789" s="13" t="s">
        <v>32</v>
      </c>
      <c r="F789" s="13" t="s">
        <v>42</v>
      </c>
      <c r="G789" s="13">
        <v>7.19</v>
      </c>
      <c r="H789" s="26">
        <v>44108</v>
      </c>
      <c r="I789" s="26">
        <v>44117</v>
      </c>
      <c r="J789" s="13">
        <v>6</v>
      </c>
      <c r="K789" s="13">
        <v>2020</v>
      </c>
      <c r="L789" s="13" t="s">
        <v>30</v>
      </c>
      <c r="M789" s="13">
        <v>12</v>
      </c>
      <c r="N789" s="13">
        <v>0.39444444444444438</v>
      </c>
      <c r="O789" s="13">
        <v>4.7333333333333334</v>
      </c>
      <c r="P789" s="13">
        <v>10</v>
      </c>
      <c r="Q789" s="13">
        <v>0.47333333333333327</v>
      </c>
      <c r="R789" s="13">
        <v>1.2</v>
      </c>
      <c r="S789" s="13">
        <v>5.9165186500888103</v>
      </c>
      <c r="T789" s="13" t="str">
        <f>IFERROR(VLOOKUP(B192,[1]!users_table[#All],4),"NA")</f>
        <v>NA</v>
      </c>
      <c r="U789" s="13" t="s">
        <v>1019</v>
      </c>
    </row>
    <row r="790" spans="1:21" x14ac:dyDescent="0.3">
      <c r="A790" s="25">
        <v>788</v>
      </c>
      <c r="B790" s="13" t="s">
        <v>2</v>
      </c>
      <c r="C790" s="13">
        <v>40230</v>
      </c>
      <c r="D790" s="13" t="s">
        <v>335</v>
      </c>
      <c r="E790" s="13" t="s">
        <v>32</v>
      </c>
      <c r="F790" s="13" t="s">
        <v>42</v>
      </c>
      <c r="G790" s="13">
        <v>7.19</v>
      </c>
      <c r="H790" s="26">
        <v>44108</v>
      </c>
      <c r="I790" s="26">
        <v>44117</v>
      </c>
      <c r="J790" s="13">
        <v>6</v>
      </c>
      <c r="K790" s="13">
        <v>2020</v>
      </c>
      <c r="L790" s="13" t="s">
        <v>30</v>
      </c>
      <c r="M790" s="13">
        <v>12</v>
      </c>
      <c r="N790" s="13">
        <v>0.39444444444444438</v>
      </c>
      <c r="O790" s="13">
        <v>4.7333333333333334</v>
      </c>
      <c r="P790" s="13">
        <v>10</v>
      </c>
      <c r="Q790" s="13">
        <v>0.47333333333333327</v>
      </c>
      <c r="R790" s="13">
        <v>1.2</v>
      </c>
      <c r="S790" s="13">
        <v>5.9165186500888103</v>
      </c>
      <c r="T790" s="13" t="str">
        <f>IFERROR(VLOOKUP(B192,[1]!users_table[#All],4),"NA")</f>
        <v>NA</v>
      </c>
      <c r="U790" s="13" t="s">
        <v>66</v>
      </c>
    </row>
    <row r="791" spans="1:21" x14ac:dyDescent="0.3">
      <c r="A791" s="25">
        <v>789</v>
      </c>
      <c r="B791" s="13" t="s">
        <v>2</v>
      </c>
      <c r="C791" s="13">
        <v>40230</v>
      </c>
      <c r="D791" s="13" t="s">
        <v>335</v>
      </c>
      <c r="E791" s="13" t="s">
        <v>32</v>
      </c>
      <c r="F791" s="13" t="s">
        <v>42</v>
      </c>
      <c r="G791" s="13">
        <v>7.19</v>
      </c>
      <c r="H791" s="26">
        <v>44108</v>
      </c>
      <c r="I791" s="26">
        <v>44117</v>
      </c>
      <c r="J791" s="13">
        <v>6</v>
      </c>
      <c r="K791" s="13">
        <v>2020</v>
      </c>
      <c r="L791" s="13" t="s">
        <v>30</v>
      </c>
      <c r="M791" s="13">
        <v>12</v>
      </c>
      <c r="N791" s="13">
        <v>0.39444444444444438</v>
      </c>
      <c r="O791" s="13">
        <v>4.7333333333333334</v>
      </c>
      <c r="P791" s="13">
        <v>10</v>
      </c>
      <c r="Q791" s="13">
        <v>0.47333333333333327</v>
      </c>
      <c r="R791" s="13">
        <v>1.2</v>
      </c>
      <c r="S791" s="13">
        <v>5.9165186500888103</v>
      </c>
      <c r="T791" s="13" t="str">
        <f>IFERROR(VLOOKUP(B192,[1]!users_table[#All],4),"NA")</f>
        <v>NA</v>
      </c>
      <c r="U791" s="13" t="s">
        <v>61</v>
      </c>
    </row>
    <row r="792" spans="1:21" x14ac:dyDescent="0.3">
      <c r="A792" s="25">
        <v>790</v>
      </c>
      <c r="B792" s="13" t="s">
        <v>2</v>
      </c>
      <c r="C792" s="13">
        <v>40230</v>
      </c>
      <c r="D792" s="13" t="s">
        <v>335</v>
      </c>
      <c r="E792" s="13" t="s">
        <v>32</v>
      </c>
      <c r="F792" s="13" t="s">
        <v>42</v>
      </c>
      <c r="G792" s="13">
        <v>7.19</v>
      </c>
      <c r="H792" s="26">
        <v>44108</v>
      </c>
      <c r="I792" s="26">
        <v>44117</v>
      </c>
      <c r="J792" s="13">
        <v>6</v>
      </c>
      <c r="K792" s="13">
        <v>2020</v>
      </c>
      <c r="L792" s="13" t="s">
        <v>30</v>
      </c>
      <c r="M792" s="13">
        <v>12</v>
      </c>
      <c r="N792" s="13">
        <v>0.39444444444444438</v>
      </c>
      <c r="O792" s="13">
        <v>4.7333333333333334</v>
      </c>
      <c r="P792" s="13">
        <v>10</v>
      </c>
      <c r="Q792" s="13">
        <v>0.47333333333333327</v>
      </c>
      <c r="R792" s="13">
        <v>1.2</v>
      </c>
      <c r="S792" s="13">
        <v>5.9165186500888103</v>
      </c>
      <c r="T792" s="13" t="str">
        <f>IFERROR(VLOOKUP(B192,[1]!users_table[#All],4),"NA")</f>
        <v>NA</v>
      </c>
      <c r="U792" s="13" t="s">
        <v>1015</v>
      </c>
    </row>
    <row r="793" spans="1:21" x14ac:dyDescent="0.3">
      <c r="A793" s="25">
        <v>791</v>
      </c>
      <c r="B793" s="13" t="s">
        <v>2</v>
      </c>
      <c r="C793" s="13">
        <v>136</v>
      </c>
      <c r="D793" s="13" t="s">
        <v>336</v>
      </c>
      <c r="E793" s="13" t="s">
        <v>32</v>
      </c>
      <c r="F793" s="13" t="s">
        <v>37</v>
      </c>
      <c r="G793" s="13">
        <v>8.41</v>
      </c>
      <c r="H793" s="26">
        <v>43597</v>
      </c>
      <c r="I793" s="26">
        <v>43612</v>
      </c>
      <c r="J793" s="13">
        <v>7</v>
      </c>
      <c r="K793" s="13">
        <v>1999</v>
      </c>
      <c r="L793" s="13" t="s">
        <v>35</v>
      </c>
      <c r="M793" s="13">
        <v>62</v>
      </c>
      <c r="N793" s="13">
        <v>0.38333333333333341</v>
      </c>
      <c r="O793" s="13">
        <v>23.766666666666669</v>
      </c>
      <c r="P793" s="13">
        <v>16</v>
      </c>
      <c r="Q793" s="13">
        <v>1.4854166666666671</v>
      </c>
      <c r="R793" s="13">
        <v>3.875</v>
      </c>
      <c r="S793" s="13">
        <v>5.9165186500888103</v>
      </c>
      <c r="T793" s="13" t="str">
        <f>IFERROR(VLOOKUP(B193,[1]!users_table[#All],4),"NA")</f>
        <v>NA</v>
      </c>
      <c r="U793" s="13" t="s">
        <v>65</v>
      </c>
    </row>
    <row r="794" spans="1:21" x14ac:dyDescent="0.3">
      <c r="A794" s="25">
        <v>792</v>
      </c>
      <c r="B794" s="13" t="s">
        <v>2</v>
      </c>
      <c r="C794" s="13">
        <v>136</v>
      </c>
      <c r="D794" s="13" t="s">
        <v>336</v>
      </c>
      <c r="E794" s="13" t="s">
        <v>32</v>
      </c>
      <c r="F794" s="13" t="s">
        <v>37</v>
      </c>
      <c r="G794" s="13">
        <v>8.41</v>
      </c>
      <c r="H794" s="26">
        <v>43597</v>
      </c>
      <c r="I794" s="26">
        <v>43612</v>
      </c>
      <c r="J794" s="13">
        <v>7</v>
      </c>
      <c r="K794" s="13">
        <v>1999</v>
      </c>
      <c r="L794" s="13" t="s">
        <v>35</v>
      </c>
      <c r="M794" s="13">
        <v>62</v>
      </c>
      <c r="N794" s="13">
        <v>0.38333333333333341</v>
      </c>
      <c r="O794" s="13">
        <v>23.766666666666669</v>
      </c>
      <c r="P794" s="13">
        <v>16</v>
      </c>
      <c r="Q794" s="13">
        <v>1.4854166666666671</v>
      </c>
      <c r="R794" s="13">
        <v>3.875</v>
      </c>
      <c r="S794" s="13">
        <v>5.9165186500888103</v>
      </c>
      <c r="T794" s="7" t="str">
        <f>IFERROR(VLOOKUP(B193,[1]!users_table[#All],4),"NA")</f>
        <v>NA</v>
      </c>
      <c r="U794" s="13" t="s">
        <v>59</v>
      </c>
    </row>
    <row r="795" spans="1:21" x14ac:dyDescent="0.3">
      <c r="A795" s="25">
        <v>793</v>
      </c>
      <c r="B795" s="13" t="s">
        <v>2</v>
      </c>
      <c r="C795" s="13">
        <v>136</v>
      </c>
      <c r="D795" s="13" t="s">
        <v>336</v>
      </c>
      <c r="E795" s="13" t="s">
        <v>32</v>
      </c>
      <c r="F795" s="13" t="s">
        <v>37</v>
      </c>
      <c r="G795" s="13">
        <v>8.41</v>
      </c>
      <c r="H795" s="26">
        <v>43597</v>
      </c>
      <c r="I795" s="26">
        <v>43612</v>
      </c>
      <c r="J795" s="13">
        <v>7</v>
      </c>
      <c r="K795" s="13">
        <v>1999</v>
      </c>
      <c r="L795" s="13" t="s">
        <v>35</v>
      </c>
      <c r="M795" s="13">
        <v>62</v>
      </c>
      <c r="N795" s="13">
        <v>0.38333333333333341</v>
      </c>
      <c r="O795" s="13">
        <v>23.766666666666669</v>
      </c>
      <c r="P795" s="13">
        <v>16</v>
      </c>
      <c r="Q795" s="13">
        <v>1.4854166666666671</v>
      </c>
      <c r="R795" s="13">
        <v>3.875</v>
      </c>
      <c r="S795" s="13">
        <v>5.9165186500888103</v>
      </c>
      <c r="T795" s="7" t="str">
        <f>IFERROR(VLOOKUP(B193,[1]!users_table[#All],4),"NA")</f>
        <v>NA</v>
      </c>
      <c r="U795" s="13" t="s">
        <v>60</v>
      </c>
    </row>
    <row r="796" spans="1:21" x14ac:dyDescent="0.3">
      <c r="A796" s="25">
        <v>794</v>
      </c>
      <c r="B796" s="13" t="s">
        <v>2</v>
      </c>
      <c r="C796" s="13">
        <v>136</v>
      </c>
      <c r="D796" s="13" t="s">
        <v>336</v>
      </c>
      <c r="E796" s="13" t="s">
        <v>32</v>
      </c>
      <c r="F796" s="13" t="s">
        <v>37</v>
      </c>
      <c r="G796" s="13">
        <v>8.41</v>
      </c>
      <c r="H796" s="26">
        <v>43597</v>
      </c>
      <c r="I796" s="26">
        <v>43612</v>
      </c>
      <c r="J796" s="13">
        <v>7</v>
      </c>
      <c r="K796" s="13">
        <v>1999</v>
      </c>
      <c r="L796" s="13" t="s">
        <v>35</v>
      </c>
      <c r="M796" s="13">
        <v>62</v>
      </c>
      <c r="N796" s="13">
        <v>0.38333333333333341</v>
      </c>
      <c r="O796" s="13">
        <v>23.766666666666669</v>
      </c>
      <c r="P796" s="13">
        <v>16</v>
      </c>
      <c r="Q796" s="13">
        <v>1.4854166666666671</v>
      </c>
      <c r="R796" s="13">
        <v>3.875</v>
      </c>
      <c r="S796" s="13">
        <v>5.9165186500888103</v>
      </c>
      <c r="T796" s="13" t="str">
        <f>IFERROR(VLOOKUP(B193,[1]!users_table[#All],4),"NA")</f>
        <v>NA</v>
      </c>
      <c r="U796" s="13" t="s">
        <v>68</v>
      </c>
    </row>
    <row r="797" spans="1:21" x14ac:dyDescent="0.3">
      <c r="A797" s="25">
        <v>795</v>
      </c>
      <c r="B797" s="13" t="s">
        <v>2</v>
      </c>
      <c r="C797" s="13">
        <v>138</v>
      </c>
      <c r="D797" s="13" t="s">
        <v>337</v>
      </c>
      <c r="E797" s="13" t="s">
        <v>52</v>
      </c>
      <c r="F797" s="13" t="s">
        <v>37</v>
      </c>
      <c r="G797" s="13">
        <v>8.18</v>
      </c>
      <c r="H797" s="26">
        <v>43620</v>
      </c>
      <c r="I797" s="26">
        <v>43636</v>
      </c>
      <c r="J797" s="13">
        <v>7</v>
      </c>
      <c r="K797" s="13">
        <v>2003</v>
      </c>
      <c r="L797" s="13" t="s">
        <v>30</v>
      </c>
      <c r="M797" s="13">
        <v>8</v>
      </c>
      <c r="N797" s="13">
        <v>0.38055555555555548</v>
      </c>
      <c r="O797" s="13">
        <v>3.0444444444444438</v>
      </c>
      <c r="P797" s="13">
        <v>17</v>
      </c>
      <c r="Q797" s="13">
        <v>0.17908496732026141</v>
      </c>
      <c r="R797" s="13">
        <v>0.47058823529411759</v>
      </c>
      <c r="S797" s="13">
        <v>5.9165186500888103</v>
      </c>
      <c r="T797" s="13">
        <f>IFERROR(VLOOKUP(B194,[1]!users_table[#All],4),"NA")</f>
        <v>8.4223826714801451</v>
      </c>
      <c r="U797" s="13" t="s">
        <v>65</v>
      </c>
    </row>
    <row r="798" spans="1:21" x14ac:dyDescent="0.3">
      <c r="A798" s="25">
        <v>796</v>
      </c>
      <c r="B798" s="13" t="s">
        <v>2</v>
      </c>
      <c r="C798" s="13">
        <v>138</v>
      </c>
      <c r="D798" s="13" t="s">
        <v>337</v>
      </c>
      <c r="E798" s="13" t="s">
        <v>52</v>
      </c>
      <c r="F798" s="13" t="s">
        <v>37</v>
      </c>
      <c r="G798" s="13">
        <v>8.18</v>
      </c>
      <c r="H798" s="26">
        <v>43620</v>
      </c>
      <c r="I798" s="26">
        <v>43636</v>
      </c>
      <c r="J798" s="13">
        <v>7</v>
      </c>
      <c r="K798" s="13">
        <v>2003</v>
      </c>
      <c r="L798" s="13" t="s">
        <v>30</v>
      </c>
      <c r="M798" s="13">
        <v>8</v>
      </c>
      <c r="N798" s="13">
        <v>0.38055555555555548</v>
      </c>
      <c r="O798" s="13">
        <v>3.0444444444444438</v>
      </c>
      <c r="P798" s="13">
        <v>17</v>
      </c>
      <c r="Q798" s="13">
        <v>0.17908496732026141</v>
      </c>
      <c r="R798" s="13">
        <v>0.47058823529411759</v>
      </c>
      <c r="S798" s="13">
        <v>5.9165186500888103</v>
      </c>
      <c r="T798" s="13">
        <f>IFERROR(VLOOKUP(B194,[1]!users_table[#All],4),"NA")</f>
        <v>8.4223826714801451</v>
      </c>
      <c r="U798" s="13" t="s">
        <v>59</v>
      </c>
    </row>
    <row r="799" spans="1:21" x14ac:dyDescent="0.3">
      <c r="A799" s="25">
        <v>797</v>
      </c>
      <c r="B799" s="13" t="s">
        <v>2</v>
      </c>
      <c r="C799" s="13">
        <v>138</v>
      </c>
      <c r="D799" s="13" t="s">
        <v>337</v>
      </c>
      <c r="E799" s="13" t="s">
        <v>52</v>
      </c>
      <c r="F799" s="13" t="s">
        <v>37</v>
      </c>
      <c r="G799" s="13">
        <v>8.18</v>
      </c>
      <c r="H799" s="26">
        <v>43620</v>
      </c>
      <c r="I799" s="26">
        <v>43636</v>
      </c>
      <c r="J799" s="13">
        <v>7</v>
      </c>
      <c r="K799" s="13">
        <v>2003</v>
      </c>
      <c r="L799" s="13" t="s">
        <v>30</v>
      </c>
      <c r="M799" s="13">
        <v>8</v>
      </c>
      <c r="N799" s="13">
        <v>0.38055555555555548</v>
      </c>
      <c r="O799" s="13">
        <v>3.0444444444444438</v>
      </c>
      <c r="P799" s="13">
        <v>17</v>
      </c>
      <c r="Q799" s="13">
        <v>0.17908496732026141</v>
      </c>
      <c r="R799" s="13">
        <v>0.47058823529411759</v>
      </c>
      <c r="S799" s="13">
        <v>5.9165186500888103</v>
      </c>
      <c r="T799" s="13">
        <f>IFERROR(VLOOKUP(B194,[1]!users_table[#All],4),"NA")</f>
        <v>8.4223826714801451</v>
      </c>
      <c r="U799" s="13" t="s">
        <v>60</v>
      </c>
    </row>
    <row r="800" spans="1:21" x14ac:dyDescent="0.3">
      <c r="A800" s="25">
        <v>798</v>
      </c>
      <c r="B800" s="13" t="s">
        <v>2</v>
      </c>
      <c r="C800" s="13">
        <v>138</v>
      </c>
      <c r="D800" s="13" t="s">
        <v>337</v>
      </c>
      <c r="E800" s="13" t="s">
        <v>52</v>
      </c>
      <c r="F800" s="13" t="s">
        <v>37</v>
      </c>
      <c r="G800" s="13">
        <v>8.18</v>
      </c>
      <c r="H800" s="26">
        <v>43620</v>
      </c>
      <c r="I800" s="26">
        <v>43636</v>
      </c>
      <c r="J800" s="13">
        <v>7</v>
      </c>
      <c r="K800" s="13">
        <v>2003</v>
      </c>
      <c r="L800" s="13" t="s">
        <v>30</v>
      </c>
      <c r="M800" s="13">
        <v>8</v>
      </c>
      <c r="N800" s="13">
        <v>0.38055555555555548</v>
      </c>
      <c r="O800" s="13">
        <v>3.0444444444444438</v>
      </c>
      <c r="P800" s="13">
        <v>17</v>
      </c>
      <c r="Q800" s="13">
        <v>0.17908496732026141</v>
      </c>
      <c r="R800" s="13">
        <v>0.47058823529411759</v>
      </c>
      <c r="S800" s="13">
        <v>5.9165186500888103</v>
      </c>
      <c r="T800" s="13">
        <f>IFERROR(VLOOKUP(B194,[1]!users_table[#All],4),"NA")</f>
        <v>8.4223826714801451</v>
      </c>
      <c r="U800" s="13" t="s">
        <v>68</v>
      </c>
    </row>
    <row r="801" spans="1:21" x14ac:dyDescent="0.3">
      <c r="A801" s="25">
        <v>799</v>
      </c>
      <c r="B801" s="13" t="s">
        <v>2</v>
      </c>
      <c r="C801" s="13">
        <v>139</v>
      </c>
      <c r="D801" s="13" t="s">
        <v>338</v>
      </c>
      <c r="E801" s="13" t="s">
        <v>52</v>
      </c>
      <c r="F801" s="13" t="s">
        <v>37</v>
      </c>
      <c r="G801" s="13">
        <v>8.26</v>
      </c>
      <c r="H801" s="26">
        <v>43638</v>
      </c>
      <c r="I801" s="26">
        <v>43640</v>
      </c>
      <c r="J801" s="13">
        <v>7</v>
      </c>
      <c r="K801" s="13">
        <v>2004</v>
      </c>
      <c r="L801" s="13" t="s">
        <v>30</v>
      </c>
      <c r="M801" s="13">
        <v>14</v>
      </c>
      <c r="N801" s="13">
        <v>0.4</v>
      </c>
      <c r="O801" s="13">
        <v>5.6000000000000014</v>
      </c>
      <c r="P801" s="13">
        <v>3</v>
      </c>
      <c r="Q801" s="13">
        <v>1.8666666666666669</v>
      </c>
      <c r="R801" s="13">
        <v>4.666666666666667</v>
      </c>
      <c r="S801" s="13">
        <v>5.9165186500888103</v>
      </c>
      <c r="T801" s="7">
        <f>IFERROR(VLOOKUP(B195,[1]!users_table[#All],4),"NA")</f>
        <v>8.4223826714801451</v>
      </c>
      <c r="U801" s="13" t="s">
        <v>65</v>
      </c>
    </row>
    <row r="802" spans="1:21" x14ac:dyDescent="0.3">
      <c r="A802" s="25">
        <v>800</v>
      </c>
      <c r="B802" s="13" t="s">
        <v>2</v>
      </c>
      <c r="C802" s="13">
        <v>139</v>
      </c>
      <c r="D802" s="13" t="s">
        <v>338</v>
      </c>
      <c r="E802" s="13" t="s">
        <v>52</v>
      </c>
      <c r="F802" s="13" t="s">
        <v>37</v>
      </c>
      <c r="G802" s="13">
        <v>8.26</v>
      </c>
      <c r="H802" s="26">
        <v>43638</v>
      </c>
      <c r="I802" s="26">
        <v>43640</v>
      </c>
      <c r="J802" s="13">
        <v>7</v>
      </c>
      <c r="K802" s="13">
        <v>2004</v>
      </c>
      <c r="L802" s="13" t="s">
        <v>30</v>
      </c>
      <c r="M802" s="13">
        <v>14</v>
      </c>
      <c r="N802" s="13">
        <v>0.4</v>
      </c>
      <c r="O802" s="13">
        <v>5.6000000000000014</v>
      </c>
      <c r="P802" s="13">
        <v>3</v>
      </c>
      <c r="Q802" s="13">
        <v>1.8666666666666669</v>
      </c>
      <c r="R802" s="13">
        <v>4.666666666666667</v>
      </c>
      <c r="S802" s="13">
        <v>5.9165186500888103</v>
      </c>
      <c r="T802" s="13">
        <f>IFERROR(VLOOKUP(B195,[1]!users_table[#All],4),"NA")</f>
        <v>8.4223826714801451</v>
      </c>
      <c r="U802" s="13" t="s">
        <v>59</v>
      </c>
    </row>
    <row r="803" spans="1:21" x14ac:dyDescent="0.3">
      <c r="A803" s="25">
        <v>801</v>
      </c>
      <c r="B803" s="13" t="s">
        <v>2</v>
      </c>
      <c r="C803" s="13">
        <v>139</v>
      </c>
      <c r="D803" s="13" t="s">
        <v>338</v>
      </c>
      <c r="E803" s="13" t="s">
        <v>52</v>
      </c>
      <c r="F803" s="13" t="s">
        <v>37</v>
      </c>
      <c r="G803" s="13">
        <v>8.26</v>
      </c>
      <c r="H803" s="26">
        <v>43638</v>
      </c>
      <c r="I803" s="26">
        <v>43640</v>
      </c>
      <c r="J803" s="13">
        <v>7</v>
      </c>
      <c r="K803" s="13">
        <v>2004</v>
      </c>
      <c r="L803" s="13" t="s">
        <v>30</v>
      </c>
      <c r="M803" s="13">
        <v>14</v>
      </c>
      <c r="N803" s="13">
        <v>0.4</v>
      </c>
      <c r="O803" s="13">
        <v>5.6000000000000014</v>
      </c>
      <c r="P803" s="13">
        <v>3</v>
      </c>
      <c r="Q803" s="13">
        <v>1.8666666666666669</v>
      </c>
      <c r="R803" s="13">
        <v>4.666666666666667</v>
      </c>
      <c r="S803" s="13">
        <v>5.9165186500888103</v>
      </c>
      <c r="T803" s="7">
        <f>IFERROR(VLOOKUP(B195,[1]!users_table[#All],4),"NA")</f>
        <v>8.4223826714801451</v>
      </c>
      <c r="U803" s="13" t="s">
        <v>60</v>
      </c>
    </row>
    <row r="804" spans="1:21" x14ac:dyDescent="0.3">
      <c r="A804" s="25">
        <v>802</v>
      </c>
      <c r="B804" s="13" t="s">
        <v>2</v>
      </c>
      <c r="C804" s="13">
        <v>139</v>
      </c>
      <c r="D804" s="13" t="s">
        <v>338</v>
      </c>
      <c r="E804" s="13" t="s">
        <v>52</v>
      </c>
      <c r="F804" s="13" t="s">
        <v>37</v>
      </c>
      <c r="G804" s="13">
        <v>8.26</v>
      </c>
      <c r="H804" s="26">
        <v>43638</v>
      </c>
      <c r="I804" s="26">
        <v>43640</v>
      </c>
      <c r="J804" s="13">
        <v>7</v>
      </c>
      <c r="K804" s="13">
        <v>2004</v>
      </c>
      <c r="L804" s="13" t="s">
        <v>30</v>
      </c>
      <c r="M804" s="13">
        <v>14</v>
      </c>
      <c r="N804" s="13">
        <v>0.4</v>
      </c>
      <c r="O804" s="13">
        <v>5.6000000000000014</v>
      </c>
      <c r="P804" s="13">
        <v>3</v>
      </c>
      <c r="Q804" s="13">
        <v>1.8666666666666669</v>
      </c>
      <c r="R804" s="13">
        <v>4.666666666666667</v>
      </c>
      <c r="S804" s="13">
        <v>5.9165186500888103</v>
      </c>
      <c r="T804" s="7">
        <f>IFERROR(VLOOKUP(B195,[1]!users_table[#All],4),"NA")</f>
        <v>8.4223826714801451</v>
      </c>
      <c r="U804" s="13" t="s">
        <v>68</v>
      </c>
    </row>
    <row r="805" spans="1:21" x14ac:dyDescent="0.3">
      <c r="A805" s="25">
        <v>803</v>
      </c>
      <c r="B805" s="13" t="s">
        <v>2</v>
      </c>
      <c r="C805" s="13">
        <v>137</v>
      </c>
      <c r="D805" s="13" t="s">
        <v>339</v>
      </c>
      <c r="E805" s="13" t="s">
        <v>52</v>
      </c>
      <c r="F805" s="13" t="s">
        <v>37</v>
      </c>
      <c r="G805" s="13">
        <v>8.31</v>
      </c>
      <c r="H805" s="26">
        <v>43613</v>
      </c>
      <c r="I805" s="26">
        <v>43617</v>
      </c>
      <c r="J805" s="13">
        <v>8</v>
      </c>
      <c r="K805" s="13">
        <v>2002</v>
      </c>
      <c r="L805" s="13" t="s">
        <v>30</v>
      </c>
      <c r="M805" s="13">
        <v>8</v>
      </c>
      <c r="N805" s="13">
        <v>0.4</v>
      </c>
      <c r="O805" s="13">
        <v>3.2</v>
      </c>
      <c r="P805" s="13">
        <v>5</v>
      </c>
      <c r="Q805" s="13">
        <v>0.64</v>
      </c>
      <c r="R805" s="13">
        <v>1.6</v>
      </c>
      <c r="S805" s="13">
        <v>5.9165186500888103</v>
      </c>
      <c r="T805" s="7">
        <f>IFERROR(VLOOKUP(B196,[1]!users_table[#All],4),"NA")</f>
        <v>8.4223826714801451</v>
      </c>
      <c r="U805" s="13" t="s">
        <v>65</v>
      </c>
    </row>
    <row r="806" spans="1:21" x14ac:dyDescent="0.3">
      <c r="A806" s="25">
        <v>804</v>
      </c>
      <c r="B806" s="13" t="s">
        <v>2</v>
      </c>
      <c r="C806" s="13">
        <v>137</v>
      </c>
      <c r="D806" s="13" t="s">
        <v>339</v>
      </c>
      <c r="E806" s="13" t="s">
        <v>52</v>
      </c>
      <c r="F806" s="13" t="s">
        <v>37</v>
      </c>
      <c r="G806" s="13">
        <v>8.31</v>
      </c>
      <c r="H806" s="26">
        <v>43613</v>
      </c>
      <c r="I806" s="26">
        <v>43617</v>
      </c>
      <c r="J806" s="13">
        <v>8</v>
      </c>
      <c r="K806" s="13">
        <v>2002</v>
      </c>
      <c r="L806" s="13" t="s">
        <v>30</v>
      </c>
      <c r="M806" s="13">
        <v>8</v>
      </c>
      <c r="N806" s="13">
        <v>0.4</v>
      </c>
      <c r="O806" s="13">
        <v>3.2</v>
      </c>
      <c r="P806" s="13">
        <v>5</v>
      </c>
      <c r="Q806" s="13">
        <v>0.64</v>
      </c>
      <c r="R806" s="13">
        <v>1.6</v>
      </c>
      <c r="S806" s="13">
        <v>5.9165186500888103</v>
      </c>
      <c r="T806" s="13">
        <f>IFERROR(VLOOKUP(B196,[1]!users_table[#All],4),"NA")</f>
        <v>8.4223826714801451</v>
      </c>
      <c r="U806" s="13" t="s">
        <v>59</v>
      </c>
    </row>
    <row r="807" spans="1:21" x14ac:dyDescent="0.3">
      <c r="A807" s="25">
        <v>805</v>
      </c>
      <c r="B807" s="13" t="s">
        <v>2</v>
      </c>
      <c r="C807" s="13">
        <v>137</v>
      </c>
      <c r="D807" s="13" t="s">
        <v>339</v>
      </c>
      <c r="E807" s="13" t="s">
        <v>52</v>
      </c>
      <c r="F807" s="13" t="s">
        <v>37</v>
      </c>
      <c r="G807" s="13">
        <v>8.31</v>
      </c>
      <c r="H807" s="26">
        <v>43613</v>
      </c>
      <c r="I807" s="26">
        <v>43617</v>
      </c>
      <c r="J807" s="13">
        <v>8</v>
      </c>
      <c r="K807" s="13">
        <v>2002</v>
      </c>
      <c r="L807" s="13" t="s">
        <v>30</v>
      </c>
      <c r="M807" s="13">
        <v>8</v>
      </c>
      <c r="N807" s="13">
        <v>0.4</v>
      </c>
      <c r="O807" s="13">
        <v>3.2</v>
      </c>
      <c r="P807" s="13">
        <v>5</v>
      </c>
      <c r="Q807" s="13">
        <v>0.64</v>
      </c>
      <c r="R807" s="13">
        <v>1.6</v>
      </c>
      <c r="S807" s="13">
        <v>5.9165186500888103</v>
      </c>
      <c r="T807" s="13">
        <f>IFERROR(VLOOKUP(B196,[1]!users_table[#All],4),"NA")</f>
        <v>8.4223826714801451</v>
      </c>
      <c r="U807" s="13" t="s">
        <v>60</v>
      </c>
    </row>
    <row r="808" spans="1:21" x14ac:dyDescent="0.3">
      <c r="A808" s="25">
        <v>806</v>
      </c>
      <c r="B808" s="13" t="s">
        <v>2</v>
      </c>
      <c r="C808" s="13">
        <v>137</v>
      </c>
      <c r="D808" s="13" t="s">
        <v>339</v>
      </c>
      <c r="E808" s="13" t="s">
        <v>52</v>
      </c>
      <c r="F808" s="13" t="s">
        <v>37</v>
      </c>
      <c r="G808" s="13">
        <v>8.31</v>
      </c>
      <c r="H808" s="26">
        <v>43613</v>
      </c>
      <c r="I808" s="26">
        <v>43617</v>
      </c>
      <c r="J808" s="13">
        <v>8</v>
      </c>
      <c r="K808" s="13">
        <v>2002</v>
      </c>
      <c r="L808" s="13" t="s">
        <v>30</v>
      </c>
      <c r="M808" s="13">
        <v>8</v>
      </c>
      <c r="N808" s="13">
        <v>0.4</v>
      </c>
      <c r="O808" s="13">
        <v>3.2</v>
      </c>
      <c r="P808" s="13">
        <v>5</v>
      </c>
      <c r="Q808" s="13">
        <v>0.64</v>
      </c>
      <c r="R808" s="13">
        <v>1.6</v>
      </c>
      <c r="S808" s="13">
        <v>5.9165186500888103</v>
      </c>
      <c r="T808" s="13">
        <f>IFERROR(VLOOKUP(B196,[1]!users_table[#All],4),"NA")</f>
        <v>8.4223826714801451</v>
      </c>
      <c r="U808" s="13" t="s">
        <v>68</v>
      </c>
    </row>
    <row r="809" spans="1:21" x14ac:dyDescent="0.3">
      <c r="A809" s="25">
        <v>807</v>
      </c>
      <c r="B809" s="13" t="s">
        <v>2</v>
      </c>
      <c r="C809" s="13">
        <v>48177</v>
      </c>
      <c r="D809" s="13" t="s">
        <v>340</v>
      </c>
      <c r="E809" s="13" t="s">
        <v>50</v>
      </c>
      <c r="F809" s="13" t="s">
        <v>179</v>
      </c>
      <c r="G809" s="13">
        <v>6.3</v>
      </c>
      <c r="H809" s="26">
        <v>44787</v>
      </c>
      <c r="I809" s="26">
        <v>44787</v>
      </c>
      <c r="J809" s="13">
        <v>7</v>
      </c>
      <c r="K809" s="13">
        <v>2021</v>
      </c>
      <c r="L809" s="13" t="s">
        <v>39</v>
      </c>
      <c r="M809" s="13">
        <v>1</v>
      </c>
      <c r="N809" s="13">
        <v>6.805555555555555E-2</v>
      </c>
      <c r="O809" s="13">
        <v>6.805555555555555E-2</v>
      </c>
      <c r="P809" s="13">
        <v>1</v>
      </c>
      <c r="Q809" s="13">
        <v>6.805555555555555E-2</v>
      </c>
      <c r="R809" s="13">
        <v>1</v>
      </c>
      <c r="S809" s="13">
        <v>5.9165186500888103</v>
      </c>
      <c r="T809" s="13">
        <f>IFERROR(VLOOKUP(B197,[1]!users_table[#All],4),"NA")</f>
        <v>8.4223826714801451</v>
      </c>
      <c r="U809" s="13" t="s">
        <v>66</v>
      </c>
    </row>
    <row r="810" spans="1:21" x14ac:dyDescent="0.3">
      <c r="A810" s="25">
        <v>808</v>
      </c>
      <c r="B810" s="13" t="s">
        <v>2</v>
      </c>
      <c r="C810" s="13">
        <v>48177</v>
      </c>
      <c r="D810" s="13" t="s">
        <v>340</v>
      </c>
      <c r="E810" s="13" t="s">
        <v>50</v>
      </c>
      <c r="F810" s="13" t="s">
        <v>179</v>
      </c>
      <c r="G810" s="13">
        <v>6.3</v>
      </c>
      <c r="H810" s="26">
        <v>44787</v>
      </c>
      <c r="I810" s="26">
        <v>44787</v>
      </c>
      <c r="J810" s="13">
        <v>7</v>
      </c>
      <c r="K810" s="13">
        <v>2021</v>
      </c>
      <c r="L810" s="13" t="s">
        <v>39</v>
      </c>
      <c r="M810" s="13">
        <v>1</v>
      </c>
      <c r="N810" s="13">
        <v>6.805555555555555E-2</v>
      </c>
      <c r="O810" s="13">
        <v>6.805555555555555E-2</v>
      </c>
      <c r="P810" s="13">
        <v>1</v>
      </c>
      <c r="Q810" s="13">
        <v>6.805555555555555E-2</v>
      </c>
      <c r="R810" s="13">
        <v>1</v>
      </c>
      <c r="S810" s="13">
        <v>5.9165186500888103</v>
      </c>
      <c r="T810" s="7">
        <f>IFERROR(VLOOKUP(B197,[1]!users_table[#All],4),"NA")</f>
        <v>8.4223826714801451</v>
      </c>
      <c r="U810" s="13" t="s">
        <v>74</v>
      </c>
    </row>
    <row r="811" spans="1:21" x14ac:dyDescent="0.3">
      <c r="A811" s="25">
        <v>809</v>
      </c>
      <c r="B811" s="13" t="s">
        <v>2</v>
      </c>
      <c r="C811" s="13">
        <v>40046</v>
      </c>
      <c r="D811" s="13" t="s">
        <v>341</v>
      </c>
      <c r="E811" s="13" t="s">
        <v>32</v>
      </c>
      <c r="F811" s="13" t="s">
        <v>29</v>
      </c>
      <c r="G811" s="13">
        <v>7.84</v>
      </c>
      <c r="H811" s="26">
        <v>44103</v>
      </c>
      <c r="I811" s="26">
        <v>44112</v>
      </c>
      <c r="J811" s="13">
        <v>8</v>
      </c>
      <c r="K811" s="13">
        <v>2020</v>
      </c>
      <c r="L811" s="13" t="s">
        <v>30</v>
      </c>
      <c r="M811" s="13">
        <v>13</v>
      </c>
      <c r="N811" s="13">
        <v>0.41388888888888892</v>
      </c>
      <c r="O811" s="13">
        <v>5.3805555555555564</v>
      </c>
      <c r="P811" s="13">
        <v>10</v>
      </c>
      <c r="Q811" s="13">
        <v>0.53805555555555551</v>
      </c>
      <c r="R811" s="13">
        <v>1.3</v>
      </c>
      <c r="S811" s="13">
        <v>5.9165186500888103</v>
      </c>
      <c r="T811" s="13">
        <f>IFERROR(VLOOKUP(B198,[1]!users_table[#All],4),"NA")</f>
        <v>8.4223826714801451</v>
      </c>
      <c r="U811" s="13" t="s">
        <v>1019</v>
      </c>
    </row>
    <row r="812" spans="1:21" x14ac:dyDescent="0.3">
      <c r="A812" s="25">
        <v>810</v>
      </c>
      <c r="B812" s="13" t="s">
        <v>2</v>
      </c>
      <c r="C812" s="13">
        <v>40046</v>
      </c>
      <c r="D812" s="13" t="s">
        <v>341</v>
      </c>
      <c r="E812" s="13" t="s">
        <v>32</v>
      </c>
      <c r="F812" s="13" t="s">
        <v>29</v>
      </c>
      <c r="G812" s="13">
        <v>7.84</v>
      </c>
      <c r="H812" s="26">
        <v>44103</v>
      </c>
      <c r="I812" s="26">
        <v>44112</v>
      </c>
      <c r="J812" s="13">
        <v>8</v>
      </c>
      <c r="K812" s="13">
        <v>2020</v>
      </c>
      <c r="L812" s="13" t="s">
        <v>30</v>
      </c>
      <c r="M812" s="13">
        <v>13</v>
      </c>
      <c r="N812" s="13">
        <v>0.41388888888888892</v>
      </c>
      <c r="O812" s="13">
        <v>5.3805555555555564</v>
      </c>
      <c r="P812" s="13">
        <v>10</v>
      </c>
      <c r="Q812" s="13">
        <v>0.53805555555555551</v>
      </c>
      <c r="R812" s="13">
        <v>1.3</v>
      </c>
      <c r="S812" s="13">
        <v>5.9165186500888103</v>
      </c>
      <c r="T812" s="13">
        <f>IFERROR(VLOOKUP(B198,[1]!users_table[#All],4),"NA")</f>
        <v>8.4223826714801451</v>
      </c>
      <c r="U812" s="13" t="s">
        <v>80</v>
      </c>
    </row>
    <row r="813" spans="1:21" x14ac:dyDescent="0.3">
      <c r="A813" s="25">
        <v>811</v>
      </c>
      <c r="B813" s="13" t="s">
        <v>2</v>
      </c>
      <c r="C813" s="13">
        <v>40046</v>
      </c>
      <c r="D813" s="13" t="s">
        <v>341</v>
      </c>
      <c r="E813" s="13" t="s">
        <v>32</v>
      </c>
      <c r="F813" s="13" t="s">
        <v>29</v>
      </c>
      <c r="G813" s="13">
        <v>7.84</v>
      </c>
      <c r="H813" s="26">
        <v>44103</v>
      </c>
      <c r="I813" s="26">
        <v>44112</v>
      </c>
      <c r="J813" s="13">
        <v>8</v>
      </c>
      <c r="K813" s="13">
        <v>2020</v>
      </c>
      <c r="L813" s="13" t="s">
        <v>30</v>
      </c>
      <c r="M813" s="13">
        <v>13</v>
      </c>
      <c r="N813" s="13">
        <v>0.41388888888888892</v>
      </c>
      <c r="O813" s="13">
        <v>5.3805555555555564</v>
      </c>
      <c r="P813" s="13">
        <v>10</v>
      </c>
      <c r="Q813" s="13">
        <v>0.53805555555555551</v>
      </c>
      <c r="R813" s="13">
        <v>1.3</v>
      </c>
      <c r="S813" s="13">
        <v>5.9165186500888103</v>
      </c>
      <c r="T813" s="13">
        <f>IFERROR(VLOOKUP(B198,[1]!users_table[#All],4),"NA")</f>
        <v>8.4223826714801451</v>
      </c>
      <c r="U813" s="13" t="s">
        <v>61</v>
      </c>
    </row>
    <row r="814" spans="1:21" x14ac:dyDescent="0.3">
      <c r="A814" s="25">
        <v>812</v>
      </c>
      <c r="B814" s="13" t="s">
        <v>2</v>
      </c>
      <c r="C814" s="13">
        <v>40046</v>
      </c>
      <c r="D814" s="13" t="s">
        <v>341</v>
      </c>
      <c r="E814" s="13" t="s">
        <v>32</v>
      </c>
      <c r="F814" s="13" t="s">
        <v>29</v>
      </c>
      <c r="G814" s="13">
        <v>7.84</v>
      </c>
      <c r="H814" s="26">
        <v>44103</v>
      </c>
      <c r="I814" s="26">
        <v>44112</v>
      </c>
      <c r="J814" s="13">
        <v>8</v>
      </c>
      <c r="K814" s="13">
        <v>2020</v>
      </c>
      <c r="L814" s="13" t="s">
        <v>30</v>
      </c>
      <c r="M814" s="13">
        <v>13</v>
      </c>
      <c r="N814" s="13">
        <v>0.41388888888888892</v>
      </c>
      <c r="O814" s="13">
        <v>5.3805555555555564</v>
      </c>
      <c r="P814" s="13">
        <v>10</v>
      </c>
      <c r="Q814" s="13">
        <v>0.53805555555555551</v>
      </c>
      <c r="R814" s="13">
        <v>1.3</v>
      </c>
      <c r="S814" s="13">
        <v>5.9165186500888103</v>
      </c>
      <c r="T814" s="13">
        <f>IFERROR(VLOOKUP(B198,[1]!users_table[#All],4),"NA")</f>
        <v>8.4223826714801451</v>
      </c>
      <c r="U814" s="13" t="s">
        <v>78</v>
      </c>
    </row>
    <row r="815" spans="1:21" x14ac:dyDescent="0.3">
      <c r="A815" s="25">
        <v>813</v>
      </c>
      <c r="B815" s="13" t="s">
        <v>2</v>
      </c>
      <c r="C815" s="13">
        <v>40046</v>
      </c>
      <c r="D815" s="13" t="s">
        <v>341</v>
      </c>
      <c r="E815" s="13" t="s">
        <v>32</v>
      </c>
      <c r="F815" s="13" t="s">
        <v>29</v>
      </c>
      <c r="G815" s="13">
        <v>7.84</v>
      </c>
      <c r="H815" s="26">
        <v>44103</v>
      </c>
      <c r="I815" s="26">
        <v>44112</v>
      </c>
      <c r="J815" s="13">
        <v>8</v>
      </c>
      <c r="K815" s="13">
        <v>2020</v>
      </c>
      <c r="L815" s="13" t="s">
        <v>30</v>
      </c>
      <c r="M815" s="13">
        <v>13</v>
      </c>
      <c r="N815" s="13">
        <v>0.41388888888888892</v>
      </c>
      <c r="O815" s="13">
        <v>5.3805555555555564</v>
      </c>
      <c r="P815" s="13">
        <v>10</v>
      </c>
      <c r="Q815" s="13">
        <v>0.53805555555555551</v>
      </c>
      <c r="R815" s="13">
        <v>1.3</v>
      </c>
      <c r="S815" s="13">
        <v>5.9165186500888103</v>
      </c>
      <c r="T815" s="13">
        <f>IFERROR(VLOOKUP(B198,[1]!users_table[#All],4),"NA")</f>
        <v>8.4223826714801451</v>
      </c>
      <c r="U815" s="13" t="s">
        <v>62</v>
      </c>
    </row>
    <row r="816" spans="1:21" x14ac:dyDescent="0.3">
      <c r="A816" s="25">
        <v>814</v>
      </c>
      <c r="B816" s="13" t="s">
        <v>2</v>
      </c>
      <c r="C816" s="13">
        <v>40046</v>
      </c>
      <c r="D816" s="13" t="s">
        <v>341</v>
      </c>
      <c r="E816" s="13" t="s">
        <v>32</v>
      </c>
      <c r="F816" s="13" t="s">
        <v>29</v>
      </c>
      <c r="G816" s="13">
        <v>7.84</v>
      </c>
      <c r="H816" s="26">
        <v>44103</v>
      </c>
      <c r="I816" s="26">
        <v>44112</v>
      </c>
      <c r="J816" s="13">
        <v>8</v>
      </c>
      <c r="K816" s="13">
        <v>2020</v>
      </c>
      <c r="L816" s="13" t="s">
        <v>30</v>
      </c>
      <c r="M816" s="13">
        <v>13</v>
      </c>
      <c r="N816" s="13">
        <v>0.41388888888888892</v>
      </c>
      <c r="O816" s="13">
        <v>5.3805555555555564</v>
      </c>
      <c r="P816" s="13">
        <v>10</v>
      </c>
      <c r="Q816" s="13">
        <v>0.53805555555555551</v>
      </c>
      <c r="R816" s="13">
        <v>1.3</v>
      </c>
      <c r="S816" s="13">
        <v>5.9165186500888103</v>
      </c>
      <c r="T816" s="13">
        <f>IFERROR(VLOOKUP(B198,[1]!users_table[#All],4),"NA")</f>
        <v>8.4223826714801451</v>
      </c>
      <c r="U816" s="13" t="s">
        <v>1025</v>
      </c>
    </row>
    <row r="817" spans="1:21" x14ac:dyDescent="0.3">
      <c r="A817" s="25">
        <v>815</v>
      </c>
      <c r="B817" s="13" t="s">
        <v>2</v>
      </c>
      <c r="C817" s="13">
        <v>42981</v>
      </c>
      <c r="D817" s="13" t="s">
        <v>342</v>
      </c>
      <c r="E817" s="13" t="s">
        <v>32</v>
      </c>
      <c r="F817" s="13" t="s">
        <v>29</v>
      </c>
      <c r="G817" s="13">
        <v>5.08</v>
      </c>
      <c r="H817" s="26">
        <v>44564</v>
      </c>
      <c r="I817" s="26">
        <v>44613</v>
      </c>
      <c r="J817" s="13">
        <v>4</v>
      </c>
      <c r="K817" s="13">
        <v>2021</v>
      </c>
      <c r="L817" s="13" t="s">
        <v>30</v>
      </c>
      <c r="M817" s="13">
        <v>10</v>
      </c>
      <c r="N817" s="13">
        <v>0.1333333333333333</v>
      </c>
      <c r="O817" s="13">
        <v>1.333333333333333</v>
      </c>
      <c r="P817" s="13">
        <v>50</v>
      </c>
      <c r="Q817" s="13">
        <v>2.6666666666666661E-2</v>
      </c>
      <c r="R817" s="13">
        <v>0.2</v>
      </c>
      <c r="S817" s="13">
        <v>5.9165186500888103</v>
      </c>
      <c r="T817" s="13">
        <f>IFERROR(VLOOKUP(B199,[1]!users_table[#All],4),"NA")</f>
        <v>8.4223826714801451</v>
      </c>
      <c r="U817" s="13" t="s">
        <v>73</v>
      </c>
    </row>
    <row r="818" spans="1:21" x14ac:dyDescent="0.3">
      <c r="A818" s="25">
        <v>816</v>
      </c>
      <c r="B818" s="13" t="s">
        <v>2</v>
      </c>
      <c r="C818" s="13">
        <v>42981</v>
      </c>
      <c r="D818" s="13" t="s">
        <v>342</v>
      </c>
      <c r="E818" s="13" t="s">
        <v>32</v>
      </c>
      <c r="F818" s="13" t="s">
        <v>29</v>
      </c>
      <c r="G818" s="13">
        <v>5.08</v>
      </c>
      <c r="H818" s="26">
        <v>44564</v>
      </c>
      <c r="I818" s="26">
        <v>44613</v>
      </c>
      <c r="J818" s="13">
        <v>4</v>
      </c>
      <c r="K818" s="13">
        <v>2021</v>
      </c>
      <c r="L818" s="13" t="s">
        <v>30</v>
      </c>
      <c r="M818" s="13">
        <v>10</v>
      </c>
      <c r="N818" s="13">
        <v>0.1333333333333333</v>
      </c>
      <c r="O818" s="13">
        <v>1.333333333333333</v>
      </c>
      <c r="P818" s="13">
        <v>50</v>
      </c>
      <c r="Q818" s="13">
        <v>2.6666666666666661E-2</v>
      </c>
      <c r="R818" s="13">
        <v>0.2</v>
      </c>
      <c r="S818" s="13">
        <v>5.9165186500888103</v>
      </c>
      <c r="T818" s="13">
        <f>IFERROR(VLOOKUP(B199,[1]!users_table[#All],4),"NA")</f>
        <v>8.4223826714801451</v>
      </c>
      <c r="U818" s="13" t="s">
        <v>74</v>
      </c>
    </row>
    <row r="819" spans="1:21" x14ac:dyDescent="0.3">
      <c r="A819" s="25">
        <v>817</v>
      </c>
      <c r="B819" s="13" t="s">
        <v>2</v>
      </c>
      <c r="C819" s="13">
        <v>40842</v>
      </c>
      <c r="D819" s="13" t="s">
        <v>343</v>
      </c>
      <c r="E819" s="13" t="s">
        <v>32</v>
      </c>
      <c r="F819" s="13" t="s">
        <v>179</v>
      </c>
      <c r="G819" s="13">
        <v>7.42</v>
      </c>
      <c r="H819" s="26">
        <v>44525</v>
      </c>
      <c r="I819" s="26">
        <v>44537</v>
      </c>
      <c r="J819" s="13">
        <v>5</v>
      </c>
      <c r="K819" s="13">
        <v>2021</v>
      </c>
      <c r="L819" s="13" t="s">
        <v>30</v>
      </c>
      <c r="M819" s="13">
        <v>12</v>
      </c>
      <c r="N819" s="13">
        <v>0.3963888888888889</v>
      </c>
      <c r="O819" s="13">
        <v>4.7566666666666668</v>
      </c>
      <c r="P819" s="13">
        <v>13</v>
      </c>
      <c r="Q819" s="13">
        <v>0.3658974358974359</v>
      </c>
      <c r="R819" s="13">
        <v>0.92307692307692313</v>
      </c>
      <c r="S819" s="13">
        <v>5.9165186500888103</v>
      </c>
      <c r="T819" s="13">
        <f>IFERROR(VLOOKUP(B200,[1]!users_table[#All],4),"NA")</f>
        <v>8.4223826714801451</v>
      </c>
      <c r="U819" s="13" t="s">
        <v>73</v>
      </c>
    </row>
    <row r="820" spans="1:21" x14ac:dyDescent="0.3">
      <c r="A820" s="25">
        <v>818</v>
      </c>
      <c r="B820" s="13" t="s">
        <v>2</v>
      </c>
      <c r="C820" s="13">
        <v>40842</v>
      </c>
      <c r="D820" s="13" t="s">
        <v>343</v>
      </c>
      <c r="E820" s="13" t="s">
        <v>32</v>
      </c>
      <c r="F820" s="13" t="s">
        <v>179</v>
      </c>
      <c r="G820" s="13">
        <v>7.42</v>
      </c>
      <c r="H820" s="26">
        <v>44525</v>
      </c>
      <c r="I820" s="26">
        <v>44537</v>
      </c>
      <c r="J820" s="13">
        <v>5</v>
      </c>
      <c r="K820" s="13">
        <v>2021</v>
      </c>
      <c r="L820" s="13" t="s">
        <v>30</v>
      </c>
      <c r="M820" s="13">
        <v>12</v>
      </c>
      <c r="N820" s="13">
        <v>0.3963888888888889</v>
      </c>
      <c r="O820" s="13">
        <v>4.7566666666666668</v>
      </c>
      <c r="P820" s="13">
        <v>13</v>
      </c>
      <c r="Q820" s="13">
        <v>0.3658974358974359</v>
      </c>
      <c r="R820" s="13">
        <v>0.92307692307692313</v>
      </c>
      <c r="S820" s="13">
        <v>5.9165186500888103</v>
      </c>
      <c r="T820" s="13">
        <f>IFERROR(VLOOKUP(B200,[1]!users_table[#All],4),"NA")</f>
        <v>8.4223826714801451</v>
      </c>
      <c r="U820" s="13" t="s">
        <v>74</v>
      </c>
    </row>
    <row r="821" spans="1:21" x14ac:dyDescent="0.3">
      <c r="A821" s="25">
        <v>819</v>
      </c>
      <c r="B821" s="13" t="s">
        <v>2</v>
      </c>
      <c r="C821" s="13">
        <v>38783</v>
      </c>
      <c r="D821" s="13" t="s">
        <v>344</v>
      </c>
      <c r="E821" s="13" t="s">
        <v>50</v>
      </c>
      <c r="F821" s="13" t="s">
        <v>29</v>
      </c>
      <c r="G821" s="13">
        <v>5.99</v>
      </c>
      <c r="H821" s="26">
        <v>44034</v>
      </c>
      <c r="I821" s="26">
        <v>44034</v>
      </c>
      <c r="J821" s="13">
        <v>5</v>
      </c>
      <c r="K821" s="13">
        <v>2019</v>
      </c>
      <c r="L821" s="13" t="s">
        <v>30</v>
      </c>
      <c r="M821" s="13">
        <v>1</v>
      </c>
      <c r="N821" s="13">
        <v>6.1111111111111109E-2</v>
      </c>
      <c r="O821" s="13">
        <v>6.1111111111111109E-2</v>
      </c>
      <c r="P821" s="13">
        <v>1</v>
      </c>
      <c r="Q821" s="13">
        <v>6.1111111111111109E-2</v>
      </c>
      <c r="R821" s="13">
        <v>1</v>
      </c>
      <c r="S821" s="13">
        <v>5.9165186500888103</v>
      </c>
      <c r="T821" s="13">
        <f>IFERROR(VLOOKUP(B201,[1]!users_table[#All],4),"NA")</f>
        <v>8.4223826714801451</v>
      </c>
      <c r="U821" s="13" t="s">
        <v>60</v>
      </c>
    </row>
    <row r="822" spans="1:21" x14ac:dyDescent="0.3">
      <c r="A822" s="25">
        <v>820</v>
      </c>
      <c r="B822" s="13" t="s">
        <v>2</v>
      </c>
      <c r="C822" s="13">
        <v>40359</v>
      </c>
      <c r="D822" s="13" t="s">
        <v>345</v>
      </c>
      <c r="E822" s="13" t="s">
        <v>32</v>
      </c>
      <c r="F822" s="13" t="s">
        <v>42</v>
      </c>
      <c r="G822" s="13">
        <v>6.87</v>
      </c>
      <c r="H822" s="26">
        <v>44357</v>
      </c>
      <c r="I822" s="26">
        <v>44364</v>
      </c>
      <c r="J822" s="13">
        <v>7</v>
      </c>
      <c r="K822" s="13">
        <v>2020</v>
      </c>
      <c r="L822" s="13" t="s">
        <v>35</v>
      </c>
      <c r="M822" s="13">
        <v>12</v>
      </c>
      <c r="N822" s="13">
        <v>0.3972222222222222</v>
      </c>
      <c r="O822" s="13">
        <v>4.7666666666666666</v>
      </c>
      <c r="P822" s="13">
        <v>8</v>
      </c>
      <c r="Q822" s="13">
        <v>0.59583333333333333</v>
      </c>
      <c r="R822" s="13">
        <v>1.5</v>
      </c>
      <c r="S822" s="13">
        <v>5.9165186500888103</v>
      </c>
      <c r="T822" s="13">
        <f>IFERROR(VLOOKUP(B202,[1]!users_table[#All],4),"NA")</f>
        <v>8.4223826714801451</v>
      </c>
      <c r="U822" s="13" t="s">
        <v>1053</v>
      </c>
    </row>
    <row r="823" spans="1:21" x14ac:dyDescent="0.3">
      <c r="A823" s="25">
        <v>821</v>
      </c>
      <c r="B823" s="13" t="s">
        <v>2</v>
      </c>
      <c r="C823" s="13">
        <v>40359</v>
      </c>
      <c r="D823" s="13" t="s">
        <v>345</v>
      </c>
      <c r="E823" s="13" t="s">
        <v>32</v>
      </c>
      <c r="F823" s="13" t="s">
        <v>42</v>
      </c>
      <c r="G823" s="13">
        <v>6.87</v>
      </c>
      <c r="H823" s="26">
        <v>44357</v>
      </c>
      <c r="I823" s="26">
        <v>44364</v>
      </c>
      <c r="J823" s="13">
        <v>7</v>
      </c>
      <c r="K823" s="13">
        <v>2020</v>
      </c>
      <c r="L823" s="13" t="s">
        <v>35</v>
      </c>
      <c r="M823" s="13">
        <v>12</v>
      </c>
      <c r="N823" s="13">
        <v>0.3972222222222222</v>
      </c>
      <c r="O823" s="13">
        <v>4.7666666666666666</v>
      </c>
      <c r="P823" s="13">
        <v>8</v>
      </c>
      <c r="Q823" s="13">
        <v>0.59583333333333333</v>
      </c>
      <c r="R823" s="13">
        <v>1.5</v>
      </c>
      <c r="S823" s="13">
        <v>5.9165186500888103</v>
      </c>
      <c r="T823" s="13">
        <f>IFERROR(VLOOKUP(B202,[1]!users_table[#All],4),"NA")</f>
        <v>8.4223826714801451</v>
      </c>
      <c r="U823" s="13" t="s">
        <v>66</v>
      </c>
    </row>
    <row r="824" spans="1:21" x14ac:dyDescent="0.3">
      <c r="A824" s="25">
        <v>822</v>
      </c>
      <c r="B824" s="13" t="s">
        <v>2</v>
      </c>
      <c r="C824" s="13">
        <v>40359</v>
      </c>
      <c r="D824" s="13" t="s">
        <v>345</v>
      </c>
      <c r="E824" s="13" t="s">
        <v>32</v>
      </c>
      <c r="F824" s="13" t="s">
        <v>42</v>
      </c>
      <c r="G824" s="13">
        <v>6.87</v>
      </c>
      <c r="H824" s="26">
        <v>44357</v>
      </c>
      <c r="I824" s="26">
        <v>44364</v>
      </c>
      <c r="J824" s="13">
        <v>7</v>
      </c>
      <c r="K824" s="13">
        <v>2020</v>
      </c>
      <c r="L824" s="13" t="s">
        <v>35</v>
      </c>
      <c r="M824" s="13">
        <v>12</v>
      </c>
      <c r="N824" s="13">
        <v>0.3972222222222222</v>
      </c>
      <c r="O824" s="13">
        <v>4.7666666666666666</v>
      </c>
      <c r="P824" s="13">
        <v>8</v>
      </c>
      <c r="Q824" s="13">
        <v>0.59583333333333333</v>
      </c>
      <c r="R824" s="13">
        <v>1.5</v>
      </c>
      <c r="S824" s="13">
        <v>5.9165186500888103</v>
      </c>
      <c r="T824" s="13">
        <f>IFERROR(VLOOKUP(B202,[1]!users_table[#All],4),"NA")</f>
        <v>8.4223826714801451</v>
      </c>
      <c r="U824" s="13" t="s">
        <v>61</v>
      </c>
    </row>
    <row r="825" spans="1:21" x14ac:dyDescent="0.3">
      <c r="A825" s="25">
        <v>823</v>
      </c>
      <c r="B825" s="13" t="s">
        <v>2</v>
      </c>
      <c r="C825" s="13">
        <v>38909</v>
      </c>
      <c r="D825" s="13" t="s">
        <v>346</v>
      </c>
      <c r="E825" s="13" t="s">
        <v>32</v>
      </c>
      <c r="F825" s="13" t="s">
        <v>152</v>
      </c>
      <c r="G825" s="13">
        <v>6.19</v>
      </c>
      <c r="H825" s="26">
        <v>44093</v>
      </c>
      <c r="I825" s="26">
        <v>44097</v>
      </c>
      <c r="J825" s="13">
        <v>5</v>
      </c>
      <c r="K825" s="13">
        <v>2020</v>
      </c>
      <c r="L825" s="13" t="s">
        <v>30</v>
      </c>
      <c r="M825" s="13">
        <v>13</v>
      </c>
      <c r="N825" s="13">
        <v>0.39666666666666672</v>
      </c>
      <c r="O825" s="13">
        <v>5.1566666666666663</v>
      </c>
      <c r="P825" s="13">
        <v>5</v>
      </c>
      <c r="Q825" s="13">
        <v>1.031333333333333</v>
      </c>
      <c r="R825" s="13">
        <v>2.6</v>
      </c>
      <c r="S825" s="13">
        <v>5.9165186500888103</v>
      </c>
      <c r="T825" s="13">
        <f>IFERROR(VLOOKUP(B203,[1]!users_table[#All],4),"NA")</f>
        <v>8.4223826714801451</v>
      </c>
      <c r="U825" s="13" t="s">
        <v>65</v>
      </c>
    </row>
    <row r="826" spans="1:21" x14ac:dyDescent="0.3">
      <c r="A826" s="25">
        <v>824</v>
      </c>
      <c r="B826" s="13" t="s">
        <v>2</v>
      </c>
      <c r="C826" s="13">
        <v>38909</v>
      </c>
      <c r="D826" s="13" t="s">
        <v>346</v>
      </c>
      <c r="E826" s="13" t="s">
        <v>32</v>
      </c>
      <c r="F826" s="13" t="s">
        <v>152</v>
      </c>
      <c r="G826" s="13">
        <v>6.19</v>
      </c>
      <c r="H826" s="26">
        <v>44093</v>
      </c>
      <c r="I826" s="26">
        <v>44097</v>
      </c>
      <c r="J826" s="13">
        <v>5</v>
      </c>
      <c r="K826" s="13">
        <v>2020</v>
      </c>
      <c r="L826" s="13" t="s">
        <v>30</v>
      </c>
      <c r="M826" s="13">
        <v>13</v>
      </c>
      <c r="N826" s="13">
        <v>0.39666666666666672</v>
      </c>
      <c r="O826" s="13">
        <v>5.1566666666666663</v>
      </c>
      <c r="P826" s="13">
        <v>5</v>
      </c>
      <c r="Q826" s="13">
        <v>1.031333333333333</v>
      </c>
      <c r="R826" s="13">
        <v>2.6</v>
      </c>
      <c r="S826" s="13">
        <v>5.9165186500888103</v>
      </c>
      <c r="T826" s="13">
        <f>IFERROR(VLOOKUP(B203,[1]!users_table[#All],4),"NA")</f>
        <v>8.4223826714801451</v>
      </c>
      <c r="U826" s="13" t="s">
        <v>60</v>
      </c>
    </row>
    <row r="827" spans="1:21" x14ac:dyDescent="0.3">
      <c r="A827" s="25">
        <v>825</v>
      </c>
      <c r="B827" s="13" t="s">
        <v>2</v>
      </c>
      <c r="C827" s="13">
        <v>38909</v>
      </c>
      <c r="D827" s="13" t="s">
        <v>346</v>
      </c>
      <c r="E827" s="13" t="s">
        <v>32</v>
      </c>
      <c r="F827" s="13" t="s">
        <v>152</v>
      </c>
      <c r="G827" s="13">
        <v>6.19</v>
      </c>
      <c r="H827" s="26">
        <v>44093</v>
      </c>
      <c r="I827" s="26">
        <v>44097</v>
      </c>
      <c r="J827" s="13">
        <v>5</v>
      </c>
      <c r="K827" s="13">
        <v>2020</v>
      </c>
      <c r="L827" s="13" t="s">
        <v>30</v>
      </c>
      <c r="M827" s="13">
        <v>13</v>
      </c>
      <c r="N827" s="13">
        <v>0.39666666666666672</v>
      </c>
      <c r="O827" s="13">
        <v>5.1566666666666663</v>
      </c>
      <c r="P827" s="13">
        <v>5</v>
      </c>
      <c r="Q827" s="13">
        <v>1.031333333333333</v>
      </c>
      <c r="R827" s="13">
        <v>2.6</v>
      </c>
      <c r="S827" s="13">
        <v>5.9165186500888103</v>
      </c>
      <c r="T827" s="13">
        <f>IFERROR(VLOOKUP(B203,[1]!users_table[#All],4),"NA")</f>
        <v>8.4223826714801451</v>
      </c>
      <c r="U827" s="13" t="s">
        <v>63</v>
      </c>
    </row>
    <row r="828" spans="1:21" x14ac:dyDescent="0.3">
      <c r="A828" s="25">
        <v>826</v>
      </c>
      <c r="B828" s="13" t="s">
        <v>2</v>
      </c>
      <c r="C828" s="13">
        <v>42076</v>
      </c>
      <c r="D828" s="13" t="s">
        <v>347</v>
      </c>
      <c r="E828" s="13" t="s">
        <v>158</v>
      </c>
      <c r="F828" s="13" t="s">
        <v>158</v>
      </c>
      <c r="G828" s="13">
        <v>7.87</v>
      </c>
      <c r="H828" s="26">
        <v>44329</v>
      </c>
      <c r="I828" s="26">
        <v>44329</v>
      </c>
      <c r="J828" s="13">
        <v>7</v>
      </c>
      <c r="K828" s="13">
        <v>2020</v>
      </c>
      <c r="L828" s="13" t="s">
        <v>33</v>
      </c>
      <c r="M828" s="13">
        <v>1</v>
      </c>
      <c r="N828" s="13">
        <v>6.3888888888888884E-2</v>
      </c>
      <c r="O828" s="13">
        <v>6.3888888888888884E-2</v>
      </c>
      <c r="P828" s="13">
        <v>1</v>
      </c>
      <c r="Q828" s="13">
        <v>6.3888888888888884E-2</v>
      </c>
      <c r="R828" s="13">
        <v>1</v>
      </c>
      <c r="S828" s="13">
        <v>5.9165186500888103</v>
      </c>
      <c r="T828" s="13">
        <f>IFERROR(VLOOKUP(B204,[1]!users_table[#All],4),"NA")</f>
        <v>8.4223826714801451</v>
      </c>
      <c r="U828" s="13" t="s">
        <v>1020</v>
      </c>
    </row>
    <row r="829" spans="1:21" x14ac:dyDescent="0.3">
      <c r="A829" s="25">
        <v>827</v>
      </c>
      <c r="B829" s="13" t="s">
        <v>2</v>
      </c>
      <c r="C829" s="13">
        <v>42076</v>
      </c>
      <c r="D829" s="13" t="s">
        <v>347</v>
      </c>
      <c r="E829" s="13" t="s">
        <v>158</v>
      </c>
      <c r="F829" s="13" t="s">
        <v>158</v>
      </c>
      <c r="G829" s="13">
        <v>7.87</v>
      </c>
      <c r="H829" s="26">
        <v>44329</v>
      </c>
      <c r="I829" s="26">
        <v>44329</v>
      </c>
      <c r="J829" s="13">
        <v>7</v>
      </c>
      <c r="K829" s="13">
        <v>2020</v>
      </c>
      <c r="L829" s="13" t="s">
        <v>33</v>
      </c>
      <c r="M829" s="13">
        <v>1</v>
      </c>
      <c r="N829" s="13">
        <v>6.3888888888888884E-2</v>
      </c>
      <c r="O829" s="13">
        <v>6.3888888888888884E-2</v>
      </c>
      <c r="P829" s="13">
        <v>1</v>
      </c>
      <c r="Q829" s="13">
        <v>6.3888888888888884E-2</v>
      </c>
      <c r="R829" s="13">
        <v>1</v>
      </c>
      <c r="S829" s="13">
        <v>5.9165186500888103</v>
      </c>
      <c r="T829" s="13">
        <f>IFERROR(VLOOKUP(B204,[1]!users_table[#All],4),"NA")</f>
        <v>8.4223826714801451</v>
      </c>
      <c r="U829" s="13" t="s">
        <v>74</v>
      </c>
    </row>
    <row r="830" spans="1:21" x14ac:dyDescent="0.3">
      <c r="A830" s="25">
        <v>828</v>
      </c>
      <c r="B830" s="13" t="s">
        <v>2</v>
      </c>
      <c r="C830" s="13">
        <v>42076</v>
      </c>
      <c r="D830" s="13" t="s">
        <v>347</v>
      </c>
      <c r="E830" s="13" t="s">
        <v>158</v>
      </c>
      <c r="F830" s="13" t="s">
        <v>158</v>
      </c>
      <c r="G830" s="13">
        <v>7.87</v>
      </c>
      <c r="H830" s="26">
        <v>44329</v>
      </c>
      <c r="I830" s="26">
        <v>44329</v>
      </c>
      <c r="J830" s="13">
        <v>7</v>
      </c>
      <c r="K830" s="13">
        <v>2020</v>
      </c>
      <c r="L830" s="13" t="s">
        <v>33</v>
      </c>
      <c r="M830" s="13">
        <v>1</v>
      </c>
      <c r="N830" s="13">
        <v>6.3888888888888884E-2</v>
      </c>
      <c r="O830" s="13">
        <v>6.3888888888888884E-2</v>
      </c>
      <c r="P830" s="13">
        <v>1</v>
      </c>
      <c r="Q830" s="13">
        <v>6.3888888888888884E-2</v>
      </c>
      <c r="R830" s="13">
        <v>1</v>
      </c>
      <c r="S830" s="13">
        <v>5.9165186500888103</v>
      </c>
      <c r="T830" s="7">
        <f>IFERROR(VLOOKUP(B204,[1]!users_table[#All],4),"NA")</f>
        <v>8.4223826714801451</v>
      </c>
      <c r="U830" s="13" t="s">
        <v>1027</v>
      </c>
    </row>
    <row r="831" spans="1:21" x14ac:dyDescent="0.3">
      <c r="A831" s="25">
        <v>829</v>
      </c>
      <c r="B831" s="13" t="s">
        <v>2</v>
      </c>
      <c r="C831" s="13">
        <v>40833</v>
      </c>
      <c r="D831" s="13" t="s">
        <v>348</v>
      </c>
      <c r="E831" s="13" t="s">
        <v>32</v>
      </c>
      <c r="F831" s="13" t="s">
        <v>154</v>
      </c>
      <c r="G831" s="13">
        <v>7.23</v>
      </c>
      <c r="H831" s="26">
        <v>44383</v>
      </c>
      <c r="I831" s="26">
        <v>44445</v>
      </c>
      <c r="J831" s="13">
        <v>7</v>
      </c>
      <c r="K831" s="13">
        <v>2020</v>
      </c>
      <c r="L831" s="13" t="s">
        <v>35</v>
      </c>
      <c r="M831" s="13">
        <v>24</v>
      </c>
      <c r="N831" s="13">
        <v>2.361111111111111E-2</v>
      </c>
      <c r="O831" s="13">
        <v>0.56666666666666665</v>
      </c>
      <c r="P831" s="13">
        <v>63</v>
      </c>
      <c r="Q831" s="13">
        <v>8.9947089947089946E-3</v>
      </c>
      <c r="R831" s="13">
        <v>0.38095238095238088</v>
      </c>
      <c r="S831" s="13">
        <v>5.9165186500888103</v>
      </c>
      <c r="T831" s="13">
        <f>IFERROR(VLOOKUP(B205,[1]!users_table[#All],4),"NA")</f>
        <v>8.4223826714801451</v>
      </c>
      <c r="U831" s="13" t="s">
        <v>64</v>
      </c>
    </row>
    <row r="832" spans="1:21" x14ac:dyDescent="0.3">
      <c r="A832" s="25">
        <v>830</v>
      </c>
      <c r="B832" s="13" t="s">
        <v>2</v>
      </c>
      <c r="C832" s="13">
        <v>40833</v>
      </c>
      <c r="D832" s="13" t="s">
        <v>348</v>
      </c>
      <c r="E832" s="13" t="s">
        <v>32</v>
      </c>
      <c r="F832" s="13" t="s">
        <v>154</v>
      </c>
      <c r="G832" s="13">
        <v>7.23</v>
      </c>
      <c r="H832" s="26">
        <v>44383</v>
      </c>
      <c r="I832" s="26">
        <v>44445</v>
      </c>
      <c r="J832" s="13">
        <v>7</v>
      </c>
      <c r="K832" s="13">
        <v>2020</v>
      </c>
      <c r="L832" s="13" t="s">
        <v>35</v>
      </c>
      <c r="M832" s="13">
        <v>24</v>
      </c>
      <c r="N832" s="13">
        <v>2.361111111111111E-2</v>
      </c>
      <c r="O832" s="13">
        <v>0.56666666666666665</v>
      </c>
      <c r="P832" s="13">
        <v>63</v>
      </c>
      <c r="Q832" s="13">
        <v>8.9947089947089946E-3</v>
      </c>
      <c r="R832" s="13">
        <v>0.38095238095238088</v>
      </c>
      <c r="S832" s="13">
        <v>5.9165186500888103</v>
      </c>
      <c r="T832" s="13">
        <f>IFERROR(VLOOKUP(B205,[1]!users_table[#All],4),"NA")</f>
        <v>8.4223826714801451</v>
      </c>
      <c r="U832" s="13" t="s">
        <v>1042</v>
      </c>
    </row>
    <row r="833" spans="1:21" x14ac:dyDescent="0.3">
      <c r="A833" s="25">
        <v>831</v>
      </c>
      <c r="B833" s="13" t="s">
        <v>2</v>
      </c>
      <c r="C833" s="13">
        <v>40833</v>
      </c>
      <c r="D833" s="13" t="s">
        <v>348</v>
      </c>
      <c r="E833" s="13" t="s">
        <v>32</v>
      </c>
      <c r="F833" s="13" t="s">
        <v>154</v>
      </c>
      <c r="G833" s="13">
        <v>7.23</v>
      </c>
      <c r="H833" s="26">
        <v>44383</v>
      </c>
      <c r="I833" s="26">
        <v>44445</v>
      </c>
      <c r="J833" s="13">
        <v>7</v>
      </c>
      <c r="K833" s="13">
        <v>2020</v>
      </c>
      <c r="L833" s="13" t="s">
        <v>35</v>
      </c>
      <c r="M833" s="13">
        <v>24</v>
      </c>
      <c r="N833" s="13">
        <v>2.361111111111111E-2</v>
      </c>
      <c r="O833" s="13">
        <v>0.56666666666666665</v>
      </c>
      <c r="P833" s="13">
        <v>63</v>
      </c>
      <c r="Q833" s="13">
        <v>8.9947089947089946E-3</v>
      </c>
      <c r="R833" s="13">
        <v>0.38095238095238088</v>
      </c>
      <c r="S833" s="13">
        <v>5.9165186500888103</v>
      </c>
      <c r="T833" s="13">
        <f>IFERROR(VLOOKUP(B205,[1]!users_table[#All],4),"NA")</f>
        <v>8.4223826714801451</v>
      </c>
      <c r="U833" s="13" t="s">
        <v>69</v>
      </c>
    </row>
    <row r="834" spans="1:21" x14ac:dyDescent="0.3">
      <c r="A834" s="25">
        <v>832</v>
      </c>
      <c r="B834" s="13" t="s">
        <v>2</v>
      </c>
      <c r="C834" s="13">
        <v>40010</v>
      </c>
      <c r="D834" s="13" t="s">
        <v>349</v>
      </c>
      <c r="E834" s="13" t="s">
        <v>32</v>
      </c>
      <c r="F834" s="13" t="s">
        <v>154</v>
      </c>
      <c r="G834" s="13">
        <v>7.43</v>
      </c>
      <c r="H834" s="26">
        <v>44126</v>
      </c>
      <c r="I834" s="26">
        <v>44138</v>
      </c>
      <c r="J834" s="13">
        <v>7</v>
      </c>
      <c r="K834" s="13">
        <v>2020</v>
      </c>
      <c r="L834" s="13" t="s">
        <v>30</v>
      </c>
      <c r="M834" s="13">
        <v>12</v>
      </c>
      <c r="N834" s="13">
        <v>0.3913888888888889</v>
      </c>
      <c r="O834" s="13">
        <v>4.6966666666666672</v>
      </c>
      <c r="P834" s="13">
        <v>13</v>
      </c>
      <c r="Q834" s="13">
        <v>0.36128205128205132</v>
      </c>
      <c r="R834" s="13">
        <v>0.92307692307692313</v>
      </c>
      <c r="S834" s="13">
        <v>5.9165186500888103</v>
      </c>
      <c r="T834" s="13">
        <f>IFERROR(VLOOKUP(B206,[1]!users_table[#All],4),"NA")</f>
        <v>8.4223826714801451</v>
      </c>
      <c r="U834" s="13" t="s">
        <v>1014</v>
      </c>
    </row>
    <row r="835" spans="1:21" x14ac:dyDescent="0.3">
      <c r="A835" s="25">
        <v>833</v>
      </c>
      <c r="B835" s="13" t="s">
        <v>2</v>
      </c>
      <c r="C835" s="13">
        <v>40010</v>
      </c>
      <c r="D835" s="13" t="s">
        <v>349</v>
      </c>
      <c r="E835" s="13" t="s">
        <v>32</v>
      </c>
      <c r="F835" s="13" t="s">
        <v>154</v>
      </c>
      <c r="G835" s="13">
        <v>7.43</v>
      </c>
      <c r="H835" s="26">
        <v>44126</v>
      </c>
      <c r="I835" s="26">
        <v>44138</v>
      </c>
      <c r="J835" s="13">
        <v>7</v>
      </c>
      <c r="K835" s="13">
        <v>2020</v>
      </c>
      <c r="L835" s="13" t="s">
        <v>30</v>
      </c>
      <c r="M835" s="13">
        <v>12</v>
      </c>
      <c r="N835" s="13">
        <v>0.3913888888888889</v>
      </c>
      <c r="O835" s="13">
        <v>4.6966666666666672</v>
      </c>
      <c r="P835" s="13">
        <v>13</v>
      </c>
      <c r="Q835" s="13">
        <v>0.36128205128205132</v>
      </c>
      <c r="R835" s="13">
        <v>0.92307692307692313</v>
      </c>
      <c r="S835" s="13">
        <v>5.9165186500888103</v>
      </c>
      <c r="T835" s="13">
        <f>IFERROR(VLOOKUP(B206,[1]!users_table[#All],4),"NA")</f>
        <v>8.4223826714801451</v>
      </c>
      <c r="U835" s="13" t="s">
        <v>64</v>
      </c>
    </row>
    <row r="836" spans="1:21" x14ac:dyDescent="0.3">
      <c r="A836" s="25">
        <v>834</v>
      </c>
      <c r="B836" s="13" t="s">
        <v>2</v>
      </c>
      <c r="C836" s="13">
        <v>40010</v>
      </c>
      <c r="D836" s="13" t="s">
        <v>349</v>
      </c>
      <c r="E836" s="13" t="s">
        <v>32</v>
      </c>
      <c r="F836" s="13" t="s">
        <v>154</v>
      </c>
      <c r="G836" s="13">
        <v>7.43</v>
      </c>
      <c r="H836" s="26">
        <v>44126</v>
      </c>
      <c r="I836" s="26">
        <v>44138</v>
      </c>
      <c r="J836" s="13">
        <v>7</v>
      </c>
      <c r="K836" s="13">
        <v>2020</v>
      </c>
      <c r="L836" s="13" t="s">
        <v>30</v>
      </c>
      <c r="M836" s="13">
        <v>12</v>
      </c>
      <c r="N836" s="13">
        <v>0.3913888888888889</v>
      </c>
      <c r="O836" s="13">
        <v>4.6966666666666672</v>
      </c>
      <c r="P836" s="13">
        <v>13</v>
      </c>
      <c r="Q836" s="13">
        <v>0.36128205128205132</v>
      </c>
      <c r="R836" s="13">
        <v>0.92307692307692313</v>
      </c>
      <c r="S836" s="13">
        <v>5.9165186500888103</v>
      </c>
      <c r="T836" s="13">
        <f>IFERROR(VLOOKUP(B206,[1]!users_table[#All],4),"NA")</f>
        <v>8.4223826714801451</v>
      </c>
      <c r="U836" s="13" t="s">
        <v>1011</v>
      </c>
    </row>
    <row r="837" spans="1:21" x14ac:dyDescent="0.3">
      <c r="A837" s="25">
        <v>835</v>
      </c>
      <c r="B837" s="13" t="s">
        <v>2</v>
      </c>
      <c r="C837" s="13">
        <v>40010</v>
      </c>
      <c r="D837" s="13" t="s">
        <v>349</v>
      </c>
      <c r="E837" s="13" t="s">
        <v>32</v>
      </c>
      <c r="F837" s="13" t="s">
        <v>154</v>
      </c>
      <c r="G837" s="13">
        <v>7.43</v>
      </c>
      <c r="H837" s="26">
        <v>44126</v>
      </c>
      <c r="I837" s="26">
        <v>44138</v>
      </c>
      <c r="J837" s="13">
        <v>7</v>
      </c>
      <c r="K837" s="13">
        <v>2020</v>
      </c>
      <c r="L837" s="13" t="s">
        <v>30</v>
      </c>
      <c r="M837" s="13">
        <v>12</v>
      </c>
      <c r="N837" s="13">
        <v>0.3913888888888889</v>
      </c>
      <c r="O837" s="13">
        <v>4.6966666666666672</v>
      </c>
      <c r="P837" s="13">
        <v>13</v>
      </c>
      <c r="Q837" s="13">
        <v>0.36128205128205132</v>
      </c>
      <c r="R837" s="13">
        <v>0.92307692307692313</v>
      </c>
      <c r="S837" s="13">
        <v>5.9165186500888103</v>
      </c>
      <c r="T837" s="7">
        <f>IFERROR(VLOOKUP(B206,[1]!users_table[#All],4),"NA")</f>
        <v>8.4223826714801451</v>
      </c>
      <c r="U837" s="13" t="s">
        <v>60</v>
      </c>
    </row>
    <row r="838" spans="1:21" x14ac:dyDescent="0.3">
      <c r="A838" s="25">
        <v>836</v>
      </c>
      <c r="B838" s="13" t="s">
        <v>2</v>
      </c>
      <c r="C838" s="13">
        <v>37286</v>
      </c>
      <c r="D838" s="13" t="s">
        <v>350</v>
      </c>
      <c r="E838" s="13" t="s">
        <v>52</v>
      </c>
      <c r="F838" s="13" t="s">
        <v>37</v>
      </c>
      <c r="G838" s="13">
        <v>5.69</v>
      </c>
      <c r="H838" s="26">
        <v>44042</v>
      </c>
      <c r="I838" s="26">
        <v>44042</v>
      </c>
      <c r="J838" s="13">
        <v>4</v>
      </c>
      <c r="K838" s="13">
        <v>2019</v>
      </c>
      <c r="L838" s="13" t="s">
        <v>30</v>
      </c>
      <c r="M838" s="13">
        <v>1</v>
      </c>
      <c r="N838" s="13">
        <v>0.23916666666666669</v>
      </c>
      <c r="O838" s="13">
        <v>0.23916666666666669</v>
      </c>
      <c r="P838" s="13">
        <v>1</v>
      </c>
      <c r="Q838" s="13">
        <v>0.23916666666666669</v>
      </c>
      <c r="R838" s="13">
        <v>1</v>
      </c>
      <c r="S838" s="13">
        <v>5.9165186500888103</v>
      </c>
      <c r="T838" s="13">
        <f>IFERROR(VLOOKUP(B207,[1]!users_table[#All],4),"NA")</f>
        <v>8.4223826714801451</v>
      </c>
      <c r="U838" s="13" t="s">
        <v>64</v>
      </c>
    </row>
    <row r="839" spans="1:21" x14ac:dyDescent="0.3">
      <c r="A839" s="25">
        <v>837</v>
      </c>
      <c r="B839" s="13" t="s">
        <v>2</v>
      </c>
      <c r="C839" s="13">
        <v>37286</v>
      </c>
      <c r="D839" s="13" t="s">
        <v>350</v>
      </c>
      <c r="E839" s="13" t="s">
        <v>52</v>
      </c>
      <c r="F839" s="13" t="s">
        <v>37</v>
      </c>
      <c r="G839" s="13">
        <v>5.69</v>
      </c>
      <c r="H839" s="26">
        <v>44042</v>
      </c>
      <c r="I839" s="26">
        <v>44042</v>
      </c>
      <c r="J839" s="13">
        <v>4</v>
      </c>
      <c r="K839" s="13">
        <v>2019</v>
      </c>
      <c r="L839" s="13" t="s">
        <v>30</v>
      </c>
      <c r="M839" s="13">
        <v>1</v>
      </c>
      <c r="N839" s="13">
        <v>0.23916666666666669</v>
      </c>
      <c r="O839" s="13">
        <v>0.23916666666666669</v>
      </c>
      <c r="P839" s="13">
        <v>1</v>
      </c>
      <c r="Q839" s="13">
        <v>0.23916666666666669</v>
      </c>
      <c r="R839" s="13">
        <v>1</v>
      </c>
      <c r="S839" s="13">
        <v>5.9165186500888103</v>
      </c>
      <c r="T839" s="13">
        <f>IFERROR(VLOOKUP(B207,[1]!users_table[#All],4),"NA")</f>
        <v>8.4223826714801451</v>
      </c>
      <c r="U839" s="13" t="s">
        <v>60</v>
      </c>
    </row>
    <row r="840" spans="1:21" x14ac:dyDescent="0.3">
      <c r="A840" s="25">
        <v>838</v>
      </c>
      <c r="B840" s="13" t="s">
        <v>2</v>
      </c>
      <c r="C840" s="13">
        <v>41783</v>
      </c>
      <c r="D840" s="13" t="s">
        <v>351</v>
      </c>
      <c r="E840" s="13" t="s">
        <v>32</v>
      </c>
      <c r="F840" s="13" t="s">
        <v>154</v>
      </c>
      <c r="G840" s="13">
        <v>6.48</v>
      </c>
      <c r="H840" s="26">
        <v>44393</v>
      </c>
      <c r="I840" s="26">
        <v>44397</v>
      </c>
      <c r="J840" s="13">
        <v>4</v>
      </c>
      <c r="K840" s="13">
        <v>2020</v>
      </c>
      <c r="L840" s="13" t="s">
        <v>35</v>
      </c>
      <c r="M840" s="13">
        <v>12</v>
      </c>
      <c r="N840" s="13">
        <v>0.39444444444444438</v>
      </c>
      <c r="O840" s="13">
        <v>4.7333333333333334</v>
      </c>
      <c r="P840" s="13">
        <v>5</v>
      </c>
      <c r="Q840" s="13">
        <v>0.94666666666666666</v>
      </c>
      <c r="R840" s="13">
        <v>2.4</v>
      </c>
      <c r="S840" s="13">
        <v>5.9165186500888103</v>
      </c>
      <c r="T840" s="13">
        <f>IFERROR(VLOOKUP(B208,[1]!users_table[#All],4),"NA")</f>
        <v>8.4223826714801451</v>
      </c>
      <c r="U840" s="13" t="s">
        <v>70</v>
      </c>
    </row>
    <row r="841" spans="1:21" x14ac:dyDescent="0.3">
      <c r="A841" s="25">
        <v>839</v>
      </c>
      <c r="B841" s="13" t="s">
        <v>2</v>
      </c>
      <c r="C841" s="13">
        <v>41783</v>
      </c>
      <c r="D841" s="13" t="s">
        <v>351</v>
      </c>
      <c r="E841" s="13" t="s">
        <v>32</v>
      </c>
      <c r="F841" s="13" t="s">
        <v>154</v>
      </c>
      <c r="G841" s="13">
        <v>6.48</v>
      </c>
      <c r="H841" s="26">
        <v>44393</v>
      </c>
      <c r="I841" s="26">
        <v>44397</v>
      </c>
      <c r="J841" s="13">
        <v>4</v>
      </c>
      <c r="K841" s="13">
        <v>2020</v>
      </c>
      <c r="L841" s="13" t="s">
        <v>35</v>
      </c>
      <c r="M841" s="13">
        <v>12</v>
      </c>
      <c r="N841" s="13">
        <v>0.39444444444444438</v>
      </c>
      <c r="O841" s="13">
        <v>4.7333333333333334</v>
      </c>
      <c r="P841" s="13">
        <v>5</v>
      </c>
      <c r="Q841" s="13">
        <v>0.94666666666666666</v>
      </c>
      <c r="R841" s="13">
        <v>2.4</v>
      </c>
      <c r="S841" s="13">
        <v>5.9165186500888103</v>
      </c>
      <c r="T841" s="13">
        <f>IFERROR(VLOOKUP(B208,[1]!users_table[#All],4),"NA")</f>
        <v>8.4223826714801451</v>
      </c>
      <c r="U841" s="13" t="s">
        <v>71</v>
      </c>
    </row>
    <row r="842" spans="1:21" x14ac:dyDescent="0.3">
      <c r="A842" s="25">
        <v>840</v>
      </c>
      <c r="B842" s="13" t="s">
        <v>2</v>
      </c>
      <c r="C842" s="13">
        <v>37021</v>
      </c>
      <c r="D842" s="13" t="s">
        <v>352</v>
      </c>
      <c r="E842" s="13" t="s">
        <v>50</v>
      </c>
      <c r="F842" s="13" t="s">
        <v>44</v>
      </c>
      <c r="G842" s="13">
        <v>5.74</v>
      </c>
      <c r="H842" s="26">
        <v>44042</v>
      </c>
      <c r="I842" s="26">
        <v>44107</v>
      </c>
      <c r="J842" s="13">
        <v>5</v>
      </c>
      <c r="K842" s="13">
        <v>2018</v>
      </c>
      <c r="L842" s="13" t="s">
        <v>39</v>
      </c>
      <c r="M842" s="13">
        <v>6</v>
      </c>
      <c r="N842" s="13">
        <v>7.4999999999999997E-2</v>
      </c>
      <c r="O842" s="13">
        <v>0.45</v>
      </c>
      <c r="P842" s="13">
        <v>66</v>
      </c>
      <c r="Q842" s="13">
        <v>6.8181818181818179E-3</v>
      </c>
      <c r="R842" s="13">
        <v>9.0909090909090912E-2</v>
      </c>
      <c r="S842" s="13">
        <v>5.9165186500888103</v>
      </c>
      <c r="T842" s="13">
        <f>IFERROR(VLOOKUP(B209,[1]!users_table[#All],4),"NA")</f>
        <v>8.4223826714801451</v>
      </c>
      <c r="U842" s="13" t="s">
        <v>1011</v>
      </c>
    </row>
    <row r="843" spans="1:21" x14ac:dyDescent="0.3">
      <c r="A843" s="25">
        <v>841</v>
      </c>
      <c r="B843" s="13" t="s">
        <v>2</v>
      </c>
      <c r="C843" s="13">
        <v>40530</v>
      </c>
      <c r="D843" s="13" t="s">
        <v>353</v>
      </c>
      <c r="E843" s="13" t="s">
        <v>32</v>
      </c>
      <c r="F843" s="13" t="s">
        <v>152</v>
      </c>
      <c r="G843" s="13">
        <v>7.12</v>
      </c>
      <c r="H843" s="26">
        <v>44567</v>
      </c>
      <c r="I843" s="26">
        <v>44567</v>
      </c>
      <c r="J843" s="13">
        <v>6</v>
      </c>
      <c r="K843" s="13">
        <v>2021</v>
      </c>
      <c r="L843" s="13" t="s">
        <v>30</v>
      </c>
      <c r="M843" s="13">
        <v>12</v>
      </c>
      <c r="N843" s="13">
        <v>0.3963888888888889</v>
      </c>
      <c r="O843" s="13">
        <v>4.7566666666666668</v>
      </c>
      <c r="P843" s="13">
        <v>1</v>
      </c>
      <c r="Q843" s="13">
        <v>4.7566666666666668</v>
      </c>
      <c r="R843" s="13">
        <v>12</v>
      </c>
      <c r="S843" s="13">
        <v>5.9165186500888103</v>
      </c>
      <c r="T843" s="13">
        <f>IFERROR(VLOOKUP(B210,[1]!users_table[#All],4),"NA")</f>
        <v>8.4223826714801451</v>
      </c>
      <c r="U843" s="13" t="s">
        <v>66</v>
      </c>
    </row>
    <row r="844" spans="1:21" x14ac:dyDescent="0.3">
      <c r="A844" s="25">
        <v>842</v>
      </c>
      <c r="B844" s="13" t="s">
        <v>2</v>
      </c>
      <c r="C844" s="13">
        <v>40530</v>
      </c>
      <c r="D844" s="13" t="s">
        <v>353</v>
      </c>
      <c r="E844" s="13" t="s">
        <v>32</v>
      </c>
      <c r="F844" s="13" t="s">
        <v>152</v>
      </c>
      <c r="G844" s="13">
        <v>7.12</v>
      </c>
      <c r="H844" s="26">
        <v>44567</v>
      </c>
      <c r="I844" s="26">
        <v>44567</v>
      </c>
      <c r="J844" s="13">
        <v>6</v>
      </c>
      <c r="K844" s="13">
        <v>2021</v>
      </c>
      <c r="L844" s="13" t="s">
        <v>30</v>
      </c>
      <c r="M844" s="13">
        <v>12</v>
      </c>
      <c r="N844" s="13">
        <v>0.3963888888888889</v>
      </c>
      <c r="O844" s="13">
        <v>4.7566666666666668</v>
      </c>
      <c r="P844" s="13">
        <v>1</v>
      </c>
      <c r="Q844" s="13">
        <v>4.7566666666666668</v>
      </c>
      <c r="R844" s="13">
        <v>12</v>
      </c>
      <c r="S844" s="13">
        <v>5.9165186500888103</v>
      </c>
      <c r="T844" s="13">
        <f>IFERROR(VLOOKUP(B210,[1]!users_table[#All],4),"NA")</f>
        <v>8.4223826714801451</v>
      </c>
      <c r="U844" s="13" t="s">
        <v>75</v>
      </c>
    </row>
    <row r="845" spans="1:21" x14ac:dyDescent="0.3">
      <c r="A845" s="25">
        <v>843</v>
      </c>
      <c r="B845" s="13" t="s">
        <v>2</v>
      </c>
      <c r="C845" s="13">
        <v>40530</v>
      </c>
      <c r="D845" s="13" t="s">
        <v>353</v>
      </c>
      <c r="E845" s="13" t="s">
        <v>32</v>
      </c>
      <c r="F845" s="13" t="s">
        <v>152</v>
      </c>
      <c r="G845" s="13">
        <v>7.12</v>
      </c>
      <c r="H845" s="26">
        <v>44567</v>
      </c>
      <c r="I845" s="26">
        <v>44567</v>
      </c>
      <c r="J845" s="13">
        <v>6</v>
      </c>
      <c r="K845" s="13">
        <v>2021</v>
      </c>
      <c r="L845" s="13" t="s">
        <v>30</v>
      </c>
      <c r="M845" s="13">
        <v>12</v>
      </c>
      <c r="N845" s="13">
        <v>0.3963888888888889</v>
      </c>
      <c r="O845" s="13">
        <v>4.7566666666666668</v>
      </c>
      <c r="P845" s="13">
        <v>1</v>
      </c>
      <c r="Q845" s="13">
        <v>4.7566666666666668</v>
      </c>
      <c r="R845" s="13">
        <v>12</v>
      </c>
      <c r="S845" s="13">
        <v>5.9165186500888103</v>
      </c>
      <c r="T845" s="13">
        <f>IFERROR(VLOOKUP(B210,[1]!users_table[#All],4),"NA")</f>
        <v>8.4223826714801451</v>
      </c>
      <c r="U845" s="13" t="s">
        <v>70</v>
      </c>
    </row>
    <row r="846" spans="1:21" x14ac:dyDescent="0.3">
      <c r="A846" s="25">
        <v>844</v>
      </c>
      <c r="B846" s="13" t="s">
        <v>4</v>
      </c>
      <c r="C846" s="13">
        <v>40530</v>
      </c>
      <c r="D846" s="13" t="s">
        <v>353</v>
      </c>
      <c r="E846" s="13" t="s">
        <v>32</v>
      </c>
      <c r="F846" s="13" t="s">
        <v>152</v>
      </c>
      <c r="G846" s="13">
        <v>7.12</v>
      </c>
      <c r="H846" s="26">
        <v>44465</v>
      </c>
      <c r="I846" s="26">
        <v>44465</v>
      </c>
      <c r="J846" s="13">
        <v>9</v>
      </c>
      <c r="K846" s="13">
        <v>2021</v>
      </c>
      <c r="L846" s="13" t="s">
        <v>30</v>
      </c>
      <c r="M846" s="13">
        <v>12</v>
      </c>
      <c r="N846" s="13">
        <v>0.3963888888888889</v>
      </c>
      <c r="O846" s="13">
        <v>4.7566666666666668</v>
      </c>
      <c r="P846" s="13">
        <v>1</v>
      </c>
      <c r="Q846" s="13">
        <v>4.7566666666666668</v>
      </c>
      <c r="R846" s="13">
        <v>12</v>
      </c>
      <c r="S846" s="13">
        <v>8.3323353293413174</v>
      </c>
      <c r="T846" s="13">
        <f>IFERROR(VLOOKUP(B702,[1]!users_table[#All],4),"NA")</f>
        <v>8.4223826714801451</v>
      </c>
      <c r="U846" s="13" t="s">
        <v>66</v>
      </c>
    </row>
    <row r="847" spans="1:21" x14ac:dyDescent="0.3">
      <c r="A847" s="25">
        <v>845</v>
      </c>
      <c r="B847" s="13" t="s">
        <v>4</v>
      </c>
      <c r="C847" s="13">
        <v>40530</v>
      </c>
      <c r="D847" s="13" t="s">
        <v>353</v>
      </c>
      <c r="E847" s="13" t="s">
        <v>32</v>
      </c>
      <c r="F847" s="13" t="s">
        <v>152</v>
      </c>
      <c r="G847" s="13">
        <v>7.12</v>
      </c>
      <c r="H847" s="26">
        <v>44465</v>
      </c>
      <c r="I847" s="26">
        <v>44465</v>
      </c>
      <c r="J847" s="13">
        <v>9</v>
      </c>
      <c r="K847" s="13">
        <v>2021</v>
      </c>
      <c r="L847" s="13" t="s">
        <v>30</v>
      </c>
      <c r="M847" s="13">
        <v>12</v>
      </c>
      <c r="N847" s="13">
        <v>0.3963888888888889</v>
      </c>
      <c r="O847" s="13">
        <v>4.7566666666666668</v>
      </c>
      <c r="P847" s="13">
        <v>1</v>
      </c>
      <c r="Q847" s="13">
        <v>4.7566666666666668</v>
      </c>
      <c r="R847" s="13">
        <v>12</v>
      </c>
      <c r="S847" s="13">
        <v>8.3323353293413174</v>
      </c>
      <c r="T847" s="13">
        <f>IFERROR(VLOOKUP(B702,[1]!users_table[#All],4),"NA")</f>
        <v>8.4223826714801451</v>
      </c>
      <c r="U847" s="13" t="s">
        <v>75</v>
      </c>
    </row>
    <row r="848" spans="1:21" x14ac:dyDescent="0.3">
      <c r="A848" s="25">
        <v>846</v>
      </c>
      <c r="B848" s="13" t="s">
        <v>4</v>
      </c>
      <c r="C848" s="13">
        <v>40530</v>
      </c>
      <c r="D848" s="13" t="s">
        <v>353</v>
      </c>
      <c r="E848" s="13" t="s">
        <v>32</v>
      </c>
      <c r="F848" s="13" t="s">
        <v>152</v>
      </c>
      <c r="G848" s="13">
        <v>7.12</v>
      </c>
      <c r="H848" s="26">
        <v>44465</v>
      </c>
      <c r="I848" s="26">
        <v>44465</v>
      </c>
      <c r="J848" s="13">
        <v>9</v>
      </c>
      <c r="K848" s="13">
        <v>2021</v>
      </c>
      <c r="L848" s="13" t="s">
        <v>30</v>
      </c>
      <c r="M848" s="13">
        <v>12</v>
      </c>
      <c r="N848" s="13">
        <v>0.3963888888888889</v>
      </c>
      <c r="O848" s="13">
        <v>4.7566666666666668</v>
      </c>
      <c r="P848" s="13">
        <v>1</v>
      </c>
      <c r="Q848" s="13">
        <v>4.7566666666666668</v>
      </c>
      <c r="R848" s="13">
        <v>12</v>
      </c>
      <c r="S848" s="13">
        <v>8.3323353293413174</v>
      </c>
      <c r="T848" s="13">
        <f>IFERROR(VLOOKUP(B702,[1]!users_table[#All],4),"NA")</f>
        <v>8.4223826714801451</v>
      </c>
      <c r="U848" s="13" t="s">
        <v>70</v>
      </c>
    </row>
    <row r="849" spans="1:21" x14ac:dyDescent="0.3">
      <c r="A849" s="25">
        <v>847</v>
      </c>
      <c r="B849" s="13" t="s">
        <v>2</v>
      </c>
      <c r="C849" s="13">
        <v>45604</v>
      </c>
      <c r="D849" s="13" t="s">
        <v>354</v>
      </c>
      <c r="E849" s="13" t="s">
        <v>28</v>
      </c>
      <c r="F849" s="13" t="s">
        <v>152</v>
      </c>
      <c r="G849" s="13">
        <v>6.67</v>
      </c>
      <c r="H849" s="26">
        <v>44903</v>
      </c>
      <c r="I849" s="26">
        <v>44903</v>
      </c>
      <c r="J849" s="13">
        <v>6</v>
      </c>
      <c r="K849" s="13">
        <v>2021</v>
      </c>
      <c r="L849" s="13" t="s">
        <v>33</v>
      </c>
      <c r="M849" s="13">
        <v>2</v>
      </c>
      <c r="N849" s="13">
        <v>0.22222222222222221</v>
      </c>
      <c r="O849" s="13">
        <v>0.44444444444444442</v>
      </c>
      <c r="P849" s="13">
        <v>1</v>
      </c>
      <c r="Q849" s="13">
        <v>0.44444444444444442</v>
      </c>
      <c r="R849" s="13">
        <v>2</v>
      </c>
      <c r="S849" s="13">
        <v>5.9165186500888103</v>
      </c>
      <c r="T849" s="13">
        <f>IFERROR(VLOOKUP(B211,[1]!users_table[#All],4),"NA")</f>
        <v>8.4223826714801451</v>
      </c>
      <c r="U849" s="13" t="s">
        <v>66</v>
      </c>
    </row>
    <row r="850" spans="1:21" x14ac:dyDescent="0.3">
      <c r="A850" s="25">
        <v>848</v>
      </c>
      <c r="B850" s="13" t="s">
        <v>2</v>
      </c>
      <c r="C850" s="13">
        <v>45604</v>
      </c>
      <c r="D850" s="13" t="s">
        <v>354</v>
      </c>
      <c r="E850" s="13" t="s">
        <v>28</v>
      </c>
      <c r="F850" s="13" t="s">
        <v>152</v>
      </c>
      <c r="G850" s="13">
        <v>6.67</v>
      </c>
      <c r="H850" s="26">
        <v>44903</v>
      </c>
      <c r="I850" s="26">
        <v>44903</v>
      </c>
      <c r="J850" s="13">
        <v>6</v>
      </c>
      <c r="K850" s="13">
        <v>2021</v>
      </c>
      <c r="L850" s="13" t="s">
        <v>33</v>
      </c>
      <c r="M850" s="13">
        <v>2</v>
      </c>
      <c r="N850" s="13">
        <v>0.22222222222222221</v>
      </c>
      <c r="O850" s="13">
        <v>0.44444444444444442</v>
      </c>
      <c r="P850" s="13">
        <v>1</v>
      </c>
      <c r="Q850" s="13">
        <v>0.44444444444444442</v>
      </c>
      <c r="R850" s="13">
        <v>2</v>
      </c>
      <c r="S850" s="13">
        <v>5.9165186500888103</v>
      </c>
      <c r="T850" s="13">
        <f>IFERROR(VLOOKUP(B211,[1]!users_table[#All],4),"NA")</f>
        <v>8.4223826714801451</v>
      </c>
      <c r="U850" s="13" t="s">
        <v>75</v>
      </c>
    </row>
    <row r="851" spans="1:21" x14ac:dyDescent="0.3">
      <c r="A851" s="25">
        <v>849</v>
      </c>
      <c r="B851" s="13" t="s">
        <v>2</v>
      </c>
      <c r="C851" s="13">
        <v>45604</v>
      </c>
      <c r="D851" s="13" t="s">
        <v>354</v>
      </c>
      <c r="E851" s="13" t="s">
        <v>28</v>
      </c>
      <c r="F851" s="13" t="s">
        <v>152</v>
      </c>
      <c r="G851" s="13">
        <v>6.67</v>
      </c>
      <c r="H851" s="26">
        <v>44903</v>
      </c>
      <c r="I851" s="26">
        <v>44903</v>
      </c>
      <c r="J851" s="13">
        <v>6</v>
      </c>
      <c r="K851" s="13">
        <v>2021</v>
      </c>
      <c r="L851" s="13" t="s">
        <v>33</v>
      </c>
      <c r="M851" s="13">
        <v>2</v>
      </c>
      <c r="N851" s="13">
        <v>0.22222222222222221</v>
      </c>
      <c r="O851" s="13">
        <v>0.44444444444444442</v>
      </c>
      <c r="P851" s="13">
        <v>1</v>
      </c>
      <c r="Q851" s="13">
        <v>0.44444444444444442</v>
      </c>
      <c r="R851" s="13">
        <v>2</v>
      </c>
      <c r="S851" s="13">
        <v>5.9165186500888103</v>
      </c>
      <c r="T851" s="13">
        <f>IFERROR(VLOOKUP(B211,[1]!users_table[#All],4),"NA")</f>
        <v>8.4223826714801451</v>
      </c>
      <c r="U851" s="13" t="s">
        <v>70</v>
      </c>
    </row>
    <row r="852" spans="1:21" x14ac:dyDescent="0.3">
      <c r="A852" s="25">
        <v>850</v>
      </c>
      <c r="B852" s="13" t="s">
        <v>2</v>
      </c>
      <c r="C852" s="13">
        <v>36906</v>
      </c>
      <c r="D852" s="13" t="s">
        <v>355</v>
      </c>
      <c r="E852" s="13" t="s">
        <v>32</v>
      </c>
      <c r="F852" s="13" t="s">
        <v>154</v>
      </c>
      <c r="G852" s="13">
        <v>7.02</v>
      </c>
      <c r="H852" s="26">
        <v>44207</v>
      </c>
      <c r="I852" s="26">
        <v>44208</v>
      </c>
      <c r="J852" s="13">
        <v>6</v>
      </c>
      <c r="K852" s="13">
        <v>2018</v>
      </c>
      <c r="L852" s="13" t="s">
        <v>39</v>
      </c>
      <c r="M852" s="13">
        <v>11</v>
      </c>
      <c r="N852" s="13">
        <v>0.39444444444444438</v>
      </c>
      <c r="O852" s="13">
        <v>4.3388888888888886</v>
      </c>
      <c r="P852" s="13">
        <v>2</v>
      </c>
      <c r="Q852" s="13">
        <v>2.1694444444444438</v>
      </c>
      <c r="R852" s="13">
        <v>5.5</v>
      </c>
      <c r="S852" s="13">
        <v>5.9165186500888103</v>
      </c>
      <c r="T852" s="13">
        <f>IFERROR(VLOOKUP(B212,[1]!users_table[#All],4),"NA")</f>
        <v>8.4223826714801451</v>
      </c>
      <c r="U852" s="13" t="s">
        <v>1018</v>
      </c>
    </row>
    <row r="853" spans="1:21" x14ac:dyDescent="0.3">
      <c r="A853" s="25">
        <v>851</v>
      </c>
      <c r="B853" s="13" t="s">
        <v>2</v>
      </c>
      <c r="C853" s="13">
        <v>36906</v>
      </c>
      <c r="D853" s="13" t="s">
        <v>355</v>
      </c>
      <c r="E853" s="13" t="s">
        <v>32</v>
      </c>
      <c r="F853" s="13" t="s">
        <v>154</v>
      </c>
      <c r="G853" s="13">
        <v>7.02</v>
      </c>
      <c r="H853" s="26">
        <v>44207</v>
      </c>
      <c r="I853" s="26">
        <v>44208</v>
      </c>
      <c r="J853" s="13">
        <v>6</v>
      </c>
      <c r="K853" s="13">
        <v>2018</v>
      </c>
      <c r="L853" s="13" t="s">
        <v>39</v>
      </c>
      <c r="M853" s="13">
        <v>11</v>
      </c>
      <c r="N853" s="13">
        <v>0.39444444444444438</v>
      </c>
      <c r="O853" s="13">
        <v>4.3388888888888886</v>
      </c>
      <c r="P853" s="13">
        <v>2</v>
      </c>
      <c r="Q853" s="13">
        <v>2.1694444444444438</v>
      </c>
      <c r="R853" s="13">
        <v>5.5</v>
      </c>
      <c r="S853" s="13">
        <v>5.9165186500888103</v>
      </c>
      <c r="T853" s="13">
        <f>IFERROR(VLOOKUP(B212,[1]!users_table[#All],4),"NA")</f>
        <v>8.4223826714801451</v>
      </c>
      <c r="U853" s="13" t="s">
        <v>64</v>
      </c>
    </row>
    <row r="854" spans="1:21" x14ac:dyDescent="0.3">
      <c r="A854" s="25">
        <v>852</v>
      </c>
      <c r="B854" s="13" t="s">
        <v>2</v>
      </c>
      <c r="C854" s="13">
        <v>36906</v>
      </c>
      <c r="D854" s="13" t="s">
        <v>355</v>
      </c>
      <c r="E854" s="13" t="s">
        <v>32</v>
      </c>
      <c r="F854" s="13" t="s">
        <v>154</v>
      </c>
      <c r="G854" s="13">
        <v>7.02</v>
      </c>
      <c r="H854" s="26">
        <v>44207</v>
      </c>
      <c r="I854" s="26">
        <v>44208</v>
      </c>
      <c r="J854" s="13">
        <v>6</v>
      </c>
      <c r="K854" s="13">
        <v>2018</v>
      </c>
      <c r="L854" s="13" t="s">
        <v>39</v>
      </c>
      <c r="M854" s="13">
        <v>11</v>
      </c>
      <c r="N854" s="13">
        <v>0.39444444444444438</v>
      </c>
      <c r="O854" s="13">
        <v>4.3388888888888886</v>
      </c>
      <c r="P854" s="13">
        <v>2</v>
      </c>
      <c r="Q854" s="13">
        <v>2.1694444444444438</v>
      </c>
      <c r="R854" s="13">
        <v>5.5</v>
      </c>
      <c r="S854" s="13">
        <v>5.9165186500888103</v>
      </c>
      <c r="T854" s="13">
        <f>IFERROR(VLOOKUP(B212,[1]!users_table[#All],4),"NA")</f>
        <v>8.4223826714801451</v>
      </c>
      <c r="U854" s="13" t="s">
        <v>1028</v>
      </c>
    </row>
    <row r="855" spans="1:21" x14ac:dyDescent="0.3">
      <c r="A855" s="25">
        <v>853</v>
      </c>
      <c r="B855" s="13" t="s">
        <v>2</v>
      </c>
      <c r="C855" s="13">
        <v>36906</v>
      </c>
      <c r="D855" s="13" t="s">
        <v>355</v>
      </c>
      <c r="E855" s="13" t="s">
        <v>32</v>
      </c>
      <c r="F855" s="13" t="s">
        <v>154</v>
      </c>
      <c r="G855" s="13">
        <v>7.02</v>
      </c>
      <c r="H855" s="26">
        <v>44207</v>
      </c>
      <c r="I855" s="26">
        <v>44208</v>
      </c>
      <c r="J855" s="13">
        <v>6</v>
      </c>
      <c r="K855" s="13">
        <v>2018</v>
      </c>
      <c r="L855" s="13" t="s">
        <v>39</v>
      </c>
      <c r="M855" s="13">
        <v>11</v>
      </c>
      <c r="N855" s="13">
        <v>0.39444444444444438</v>
      </c>
      <c r="O855" s="13">
        <v>4.3388888888888886</v>
      </c>
      <c r="P855" s="13">
        <v>2</v>
      </c>
      <c r="Q855" s="13">
        <v>2.1694444444444438</v>
      </c>
      <c r="R855" s="13">
        <v>5.5</v>
      </c>
      <c r="S855" s="13">
        <v>5.9165186500888103</v>
      </c>
      <c r="T855" s="13">
        <f>IFERROR(VLOOKUP(B212,[1]!users_table[#All],4),"NA")</f>
        <v>8.4223826714801451</v>
      </c>
      <c r="U855" s="13" t="s">
        <v>1030</v>
      </c>
    </row>
    <row r="856" spans="1:21" x14ac:dyDescent="0.3">
      <c r="A856" s="25">
        <v>854</v>
      </c>
      <c r="B856" s="13" t="s">
        <v>2</v>
      </c>
      <c r="C856" s="13">
        <v>36906</v>
      </c>
      <c r="D856" s="13" t="s">
        <v>355</v>
      </c>
      <c r="E856" s="13" t="s">
        <v>32</v>
      </c>
      <c r="F856" s="13" t="s">
        <v>154</v>
      </c>
      <c r="G856" s="13">
        <v>7.02</v>
      </c>
      <c r="H856" s="26">
        <v>44207</v>
      </c>
      <c r="I856" s="26">
        <v>44208</v>
      </c>
      <c r="J856" s="13">
        <v>6</v>
      </c>
      <c r="K856" s="13">
        <v>2018</v>
      </c>
      <c r="L856" s="13" t="s">
        <v>39</v>
      </c>
      <c r="M856" s="13">
        <v>11</v>
      </c>
      <c r="N856" s="13">
        <v>0.39444444444444438</v>
      </c>
      <c r="O856" s="13">
        <v>4.3388888888888886</v>
      </c>
      <c r="P856" s="13">
        <v>2</v>
      </c>
      <c r="Q856" s="13">
        <v>2.1694444444444438</v>
      </c>
      <c r="R856" s="13">
        <v>5.5</v>
      </c>
      <c r="S856" s="13">
        <v>5.9165186500888103</v>
      </c>
      <c r="T856" s="13">
        <f>IFERROR(VLOOKUP(B212,[1]!users_table[#All],4),"NA")</f>
        <v>8.4223826714801451</v>
      </c>
      <c r="U856" s="13" t="s">
        <v>1027</v>
      </c>
    </row>
    <row r="857" spans="1:21" x14ac:dyDescent="0.3">
      <c r="A857" s="25">
        <v>855</v>
      </c>
      <c r="B857" s="13" t="s">
        <v>2</v>
      </c>
      <c r="C857" s="13">
        <v>38383</v>
      </c>
      <c r="D857" s="13" t="s">
        <v>356</v>
      </c>
      <c r="E857" s="13" t="s">
        <v>50</v>
      </c>
      <c r="F857" s="13" t="s">
        <v>154</v>
      </c>
      <c r="G857" s="13">
        <v>7.16</v>
      </c>
      <c r="H857" s="26">
        <v>44208</v>
      </c>
      <c r="I857" s="26">
        <v>44208</v>
      </c>
      <c r="J857" s="13">
        <v>6</v>
      </c>
      <c r="K857" s="13">
        <v>2018</v>
      </c>
      <c r="L857" s="13" t="s">
        <v>35</v>
      </c>
      <c r="M857" s="13">
        <v>1</v>
      </c>
      <c r="N857" s="13">
        <v>0.38333333333333341</v>
      </c>
      <c r="O857" s="13">
        <v>0.38333333333333341</v>
      </c>
      <c r="P857" s="13">
        <v>1</v>
      </c>
      <c r="Q857" s="13">
        <v>0.38333333333333341</v>
      </c>
      <c r="R857" s="13">
        <v>1</v>
      </c>
      <c r="S857" s="13">
        <v>5.9165186500888103</v>
      </c>
      <c r="T857" s="13">
        <f>IFERROR(VLOOKUP(B213,[1]!users_table[#All],4),"NA")</f>
        <v>8.4223826714801451</v>
      </c>
      <c r="U857" s="13" t="s">
        <v>1018</v>
      </c>
    </row>
    <row r="858" spans="1:21" x14ac:dyDescent="0.3">
      <c r="A858" s="25">
        <v>856</v>
      </c>
      <c r="B858" s="13" t="s">
        <v>2</v>
      </c>
      <c r="C858" s="13">
        <v>38383</v>
      </c>
      <c r="D858" s="13" t="s">
        <v>356</v>
      </c>
      <c r="E858" s="13" t="s">
        <v>50</v>
      </c>
      <c r="F858" s="13" t="s">
        <v>154</v>
      </c>
      <c r="G858" s="13">
        <v>7.16</v>
      </c>
      <c r="H858" s="26">
        <v>44208</v>
      </c>
      <c r="I858" s="26">
        <v>44208</v>
      </c>
      <c r="J858" s="13">
        <v>6</v>
      </c>
      <c r="K858" s="13">
        <v>2018</v>
      </c>
      <c r="L858" s="13" t="s">
        <v>35</v>
      </c>
      <c r="M858" s="13">
        <v>1</v>
      </c>
      <c r="N858" s="13">
        <v>0.38333333333333341</v>
      </c>
      <c r="O858" s="13">
        <v>0.38333333333333341</v>
      </c>
      <c r="P858" s="13">
        <v>1</v>
      </c>
      <c r="Q858" s="13">
        <v>0.38333333333333341</v>
      </c>
      <c r="R858" s="13">
        <v>1</v>
      </c>
      <c r="S858" s="13">
        <v>5.9165186500888103</v>
      </c>
      <c r="T858" s="13">
        <f>IFERROR(VLOOKUP(B213,[1]!users_table[#All],4),"NA")</f>
        <v>8.4223826714801451</v>
      </c>
      <c r="U858" s="13" t="s">
        <v>64</v>
      </c>
    </row>
    <row r="859" spans="1:21" x14ac:dyDescent="0.3">
      <c r="A859" s="25">
        <v>857</v>
      </c>
      <c r="B859" s="13" t="s">
        <v>2</v>
      </c>
      <c r="C859" s="13">
        <v>38383</v>
      </c>
      <c r="D859" s="13" t="s">
        <v>356</v>
      </c>
      <c r="E859" s="13" t="s">
        <v>50</v>
      </c>
      <c r="F859" s="13" t="s">
        <v>154</v>
      </c>
      <c r="G859" s="13">
        <v>7.16</v>
      </c>
      <c r="H859" s="26">
        <v>44208</v>
      </c>
      <c r="I859" s="26">
        <v>44208</v>
      </c>
      <c r="J859" s="13">
        <v>6</v>
      </c>
      <c r="K859" s="13">
        <v>2018</v>
      </c>
      <c r="L859" s="13" t="s">
        <v>35</v>
      </c>
      <c r="M859" s="13">
        <v>1</v>
      </c>
      <c r="N859" s="13">
        <v>0.38333333333333341</v>
      </c>
      <c r="O859" s="13">
        <v>0.38333333333333341</v>
      </c>
      <c r="P859" s="13">
        <v>1</v>
      </c>
      <c r="Q859" s="13">
        <v>0.38333333333333341</v>
      </c>
      <c r="R859" s="13">
        <v>1</v>
      </c>
      <c r="S859" s="13">
        <v>5.9165186500888103</v>
      </c>
      <c r="T859" s="13">
        <f>IFERROR(VLOOKUP(B213,[1]!users_table[#All],4),"NA")</f>
        <v>8.4223826714801451</v>
      </c>
      <c r="U859" s="13" t="s">
        <v>1028</v>
      </c>
    </row>
    <row r="860" spans="1:21" x14ac:dyDescent="0.3">
      <c r="A860" s="25">
        <v>858</v>
      </c>
      <c r="B860" s="13" t="s">
        <v>2</v>
      </c>
      <c r="C860" s="13">
        <v>38383</v>
      </c>
      <c r="D860" s="13" t="s">
        <v>356</v>
      </c>
      <c r="E860" s="13" t="s">
        <v>50</v>
      </c>
      <c r="F860" s="13" t="s">
        <v>154</v>
      </c>
      <c r="G860" s="13">
        <v>7.16</v>
      </c>
      <c r="H860" s="26">
        <v>44208</v>
      </c>
      <c r="I860" s="26">
        <v>44208</v>
      </c>
      <c r="J860" s="13">
        <v>6</v>
      </c>
      <c r="K860" s="13">
        <v>2018</v>
      </c>
      <c r="L860" s="13" t="s">
        <v>35</v>
      </c>
      <c r="M860" s="13">
        <v>1</v>
      </c>
      <c r="N860" s="13">
        <v>0.38333333333333341</v>
      </c>
      <c r="O860" s="13">
        <v>0.38333333333333341</v>
      </c>
      <c r="P860" s="13">
        <v>1</v>
      </c>
      <c r="Q860" s="13">
        <v>0.38333333333333341</v>
      </c>
      <c r="R860" s="13">
        <v>1</v>
      </c>
      <c r="S860" s="13">
        <v>5.9165186500888103</v>
      </c>
      <c r="T860" s="13">
        <f>IFERROR(VLOOKUP(B213,[1]!users_table[#All],4),"NA")</f>
        <v>8.4223826714801451</v>
      </c>
      <c r="U860" s="13" t="s">
        <v>1030</v>
      </c>
    </row>
    <row r="861" spans="1:21" x14ac:dyDescent="0.3">
      <c r="A861" s="25">
        <v>859</v>
      </c>
      <c r="B861" s="13" t="s">
        <v>2</v>
      </c>
      <c r="C861" s="13">
        <v>38383</v>
      </c>
      <c r="D861" s="13" t="s">
        <v>356</v>
      </c>
      <c r="E861" s="13" t="s">
        <v>50</v>
      </c>
      <c r="F861" s="13" t="s">
        <v>154</v>
      </c>
      <c r="G861" s="13">
        <v>7.16</v>
      </c>
      <c r="H861" s="26">
        <v>44208</v>
      </c>
      <c r="I861" s="26">
        <v>44208</v>
      </c>
      <c r="J861" s="13">
        <v>6</v>
      </c>
      <c r="K861" s="13">
        <v>2018</v>
      </c>
      <c r="L861" s="13" t="s">
        <v>35</v>
      </c>
      <c r="M861" s="13">
        <v>1</v>
      </c>
      <c r="N861" s="13">
        <v>0.38333333333333341</v>
      </c>
      <c r="O861" s="13">
        <v>0.38333333333333341</v>
      </c>
      <c r="P861" s="13">
        <v>1</v>
      </c>
      <c r="Q861" s="13">
        <v>0.38333333333333341</v>
      </c>
      <c r="R861" s="13">
        <v>1</v>
      </c>
      <c r="S861" s="13">
        <v>5.9165186500888103</v>
      </c>
      <c r="T861" s="13">
        <f>IFERROR(VLOOKUP(B213,[1]!users_table[#All],4),"NA")</f>
        <v>8.4223826714801451</v>
      </c>
      <c r="U861" s="13" t="s">
        <v>1027</v>
      </c>
    </row>
    <row r="862" spans="1:21" x14ac:dyDescent="0.3">
      <c r="A862" s="25">
        <v>860</v>
      </c>
      <c r="B862" s="13" t="s">
        <v>2</v>
      </c>
      <c r="C862" s="13">
        <v>39049</v>
      </c>
      <c r="D862" s="13" t="s">
        <v>357</v>
      </c>
      <c r="E862" s="13" t="s">
        <v>32</v>
      </c>
      <c r="F862" s="13" t="s">
        <v>154</v>
      </c>
      <c r="G862" s="13">
        <v>7.46</v>
      </c>
      <c r="H862" s="26">
        <v>44296</v>
      </c>
      <c r="I862" s="26">
        <v>44304</v>
      </c>
      <c r="J862" s="13">
        <v>6</v>
      </c>
      <c r="K862" s="13">
        <v>2020</v>
      </c>
      <c r="L862" s="13" t="s">
        <v>33</v>
      </c>
      <c r="M862" s="13">
        <v>11</v>
      </c>
      <c r="N862" s="13">
        <v>0.39444444444444438</v>
      </c>
      <c r="O862" s="13">
        <v>4.3388888888888886</v>
      </c>
      <c r="P862" s="13">
        <v>9</v>
      </c>
      <c r="Q862" s="13">
        <v>0.48209876543209867</v>
      </c>
      <c r="R862" s="13">
        <v>1.2222222222222221</v>
      </c>
      <c r="S862" s="13">
        <v>5.9165186500888103</v>
      </c>
      <c r="T862" s="13">
        <f>IFERROR(VLOOKUP(B214,[1]!users_table[#All],4),"NA")</f>
        <v>8.4223826714801451</v>
      </c>
      <c r="U862" s="13" t="s">
        <v>1018</v>
      </c>
    </row>
    <row r="863" spans="1:21" x14ac:dyDescent="0.3">
      <c r="A863" s="25">
        <v>861</v>
      </c>
      <c r="B863" s="13" t="s">
        <v>2</v>
      </c>
      <c r="C863" s="13">
        <v>39049</v>
      </c>
      <c r="D863" s="13" t="s">
        <v>357</v>
      </c>
      <c r="E863" s="13" t="s">
        <v>32</v>
      </c>
      <c r="F863" s="13" t="s">
        <v>154</v>
      </c>
      <c r="G863" s="13">
        <v>7.46</v>
      </c>
      <c r="H863" s="26">
        <v>44296</v>
      </c>
      <c r="I863" s="26">
        <v>44304</v>
      </c>
      <c r="J863" s="13">
        <v>6</v>
      </c>
      <c r="K863" s="13">
        <v>2020</v>
      </c>
      <c r="L863" s="13" t="s">
        <v>33</v>
      </c>
      <c r="M863" s="13">
        <v>11</v>
      </c>
      <c r="N863" s="13">
        <v>0.39444444444444438</v>
      </c>
      <c r="O863" s="13">
        <v>4.3388888888888886</v>
      </c>
      <c r="P863" s="13">
        <v>9</v>
      </c>
      <c r="Q863" s="13">
        <v>0.48209876543209867</v>
      </c>
      <c r="R863" s="13">
        <v>1.2222222222222221</v>
      </c>
      <c r="S863" s="13">
        <v>5.9165186500888103</v>
      </c>
      <c r="T863" s="13">
        <f>IFERROR(VLOOKUP(B214,[1]!users_table[#All],4),"NA")</f>
        <v>8.4223826714801451</v>
      </c>
      <c r="U863" s="13" t="s">
        <v>64</v>
      </c>
    </row>
    <row r="864" spans="1:21" x14ac:dyDescent="0.3">
      <c r="A864" s="25">
        <v>862</v>
      </c>
      <c r="B864" s="13" t="s">
        <v>2</v>
      </c>
      <c r="C864" s="13">
        <v>39049</v>
      </c>
      <c r="D864" s="13" t="s">
        <v>357</v>
      </c>
      <c r="E864" s="13" t="s">
        <v>32</v>
      </c>
      <c r="F864" s="13" t="s">
        <v>154</v>
      </c>
      <c r="G864" s="13">
        <v>7.46</v>
      </c>
      <c r="H864" s="26">
        <v>44296</v>
      </c>
      <c r="I864" s="26">
        <v>44304</v>
      </c>
      <c r="J864" s="13">
        <v>6</v>
      </c>
      <c r="K864" s="13">
        <v>2020</v>
      </c>
      <c r="L864" s="13" t="s">
        <v>33</v>
      </c>
      <c r="M864" s="13">
        <v>11</v>
      </c>
      <c r="N864" s="13">
        <v>0.39444444444444438</v>
      </c>
      <c r="O864" s="13">
        <v>4.3388888888888886</v>
      </c>
      <c r="P864" s="13">
        <v>9</v>
      </c>
      <c r="Q864" s="13">
        <v>0.48209876543209867</v>
      </c>
      <c r="R864" s="13">
        <v>1.2222222222222221</v>
      </c>
      <c r="S864" s="13">
        <v>5.9165186500888103</v>
      </c>
      <c r="T864" s="13">
        <f>IFERROR(VLOOKUP(B214,[1]!users_table[#All],4),"NA")</f>
        <v>8.4223826714801451</v>
      </c>
      <c r="U864" s="13" t="s">
        <v>1028</v>
      </c>
    </row>
    <row r="865" spans="1:21" x14ac:dyDescent="0.3">
      <c r="A865" s="25">
        <v>863</v>
      </c>
      <c r="B865" s="13" t="s">
        <v>2</v>
      </c>
      <c r="C865" s="13">
        <v>39049</v>
      </c>
      <c r="D865" s="13" t="s">
        <v>357</v>
      </c>
      <c r="E865" s="13" t="s">
        <v>32</v>
      </c>
      <c r="F865" s="13" t="s">
        <v>154</v>
      </c>
      <c r="G865" s="13">
        <v>7.46</v>
      </c>
      <c r="H865" s="26">
        <v>44296</v>
      </c>
      <c r="I865" s="26">
        <v>44304</v>
      </c>
      <c r="J865" s="13">
        <v>6</v>
      </c>
      <c r="K865" s="13">
        <v>2020</v>
      </c>
      <c r="L865" s="13" t="s">
        <v>33</v>
      </c>
      <c r="M865" s="13">
        <v>11</v>
      </c>
      <c r="N865" s="13">
        <v>0.39444444444444438</v>
      </c>
      <c r="O865" s="13">
        <v>4.3388888888888886</v>
      </c>
      <c r="P865" s="13">
        <v>9</v>
      </c>
      <c r="Q865" s="13">
        <v>0.48209876543209867</v>
      </c>
      <c r="R865" s="13">
        <v>1.2222222222222221</v>
      </c>
      <c r="S865" s="13">
        <v>5.9165186500888103</v>
      </c>
      <c r="T865" s="13">
        <f>IFERROR(VLOOKUP(B214,[1]!users_table[#All],4),"NA")</f>
        <v>8.4223826714801451</v>
      </c>
      <c r="U865" s="13" t="s">
        <v>1030</v>
      </c>
    </row>
    <row r="866" spans="1:21" x14ac:dyDescent="0.3">
      <c r="A866" s="25">
        <v>864</v>
      </c>
      <c r="B866" s="13" t="s">
        <v>2</v>
      </c>
      <c r="C866" s="13">
        <v>39049</v>
      </c>
      <c r="D866" s="13" t="s">
        <v>357</v>
      </c>
      <c r="E866" s="13" t="s">
        <v>32</v>
      </c>
      <c r="F866" s="13" t="s">
        <v>154</v>
      </c>
      <c r="G866" s="13">
        <v>7.46</v>
      </c>
      <c r="H866" s="26">
        <v>44296</v>
      </c>
      <c r="I866" s="26">
        <v>44304</v>
      </c>
      <c r="J866" s="13">
        <v>6</v>
      </c>
      <c r="K866" s="13">
        <v>2020</v>
      </c>
      <c r="L866" s="13" t="s">
        <v>33</v>
      </c>
      <c r="M866" s="13">
        <v>11</v>
      </c>
      <c r="N866" s="13">
        <v>0.39444444444444438</v>
      </c>
      <c r="O866" s="13">
        <v>4.3388888888888886</v>
      </c>
      <c r="P866" s="13">
        <v>9</v>
      </c>
      <c r="Q866" s="13">
        <v>0.48209876543209867</v>
      </c>
      <c r="R866" s="13">
        <v>1.2222222222222221</v>
      </c>
      <c r="S866" s="13">
        <v>5.9165186500888103</v>
      </c>
      <c r="T866" s="13">
        <f>IFERROR(VLOOKUP(B214,[1]!users_table[#All],4),"NA")</f>
        <v>8.4223826714801451</v>
      </c>
      <c r="U866" s="13" t="s">
        <v>1027</v>
      </c>
    </row>
    <row r="867" spans="1:21" x14ac:dyDescent="0.3">
      <c r="A867" s="25">
        <v>865</v>
      </c>
      <c r="B867" s="13" t="s">
        <v>2</v>
      </c>
      <c r="C867" s="13">
        <v>40661</v>
      </c>
      <c r="D867" s="13" t="s">
        <v>358</v>
      </c>
      <c r="E867" s="13" t="s">
        <v>28</v>
      </c>
      <c r="F867" s="13" t="s">
        <v>154</v>
      </c>
      <c r="G867" s="13">
        <v>7.23</v>
      </c>
      <c r="H867" s="26">
        <v>44304</v>
      </c>
      <c r="I867" s="26">
        <v>44304</v>
      </c>
      <c r="J867" s="13">
        <v>6</v>
      </c>
      <c r="K867" s="13">
        <v>2020</v>
      </c>
      <c r="L867" s="13" t="s">
        <v>33</v>
      </c>
      <c r="M867" s="13">
        <v>1</v>
      </c>
      <c r="N867" s="13">
        <v>0.39444444444444438</v>
      </c>
      <c r="O867" s="13">
        <v>0.39444444444444438</v>
      </c>
      <c r="P867" s="13">
        <v>1</v>
      </c>
      <c r="Q867" s="13">
        <v>0.39444444444444438</v>
      </c>
      <c r="R867" s="13">
        <v>1</v>
      </c>
      <c r="S867" s="13">
        <v>5.9165186500888103</v>
      </c>
      <c r="T867" s="13">
        <f>IFERROR(VLOOKUP(B215,[1]!users_table[#All],4),"NA")</f>
        <v>8.4223826714801451</v>
      </c>
      <c r="U867" s="13" t="s">
        <v>1018</v>
      </c>
    </row>
    <row r="868" spans="1:21" x14ac:dyDescent="0.3">
      <c r="A868" s="25">
        <v>866</v>
      </c>
      <c r="B868" s="13" t="s">
        <v>2</v>
      </c>
      <c r="C868" s="13">
        <v>40661</v>
      </c>
      <c r="D868" s="13" t="s">
        <v>358</v>
      </c>
      <c r="E868" s="13" t="s">
        <v>28</v>
      </c>
      <c r="F868" s="13" t="s">
        <v>154</v>
      </c>
      <c r="G868" s="13">
        <v>7.23</v>
      </c>
      <c r="H868" s="26">
        <v>44304</v>
      </c>
      <c r="I868" s="26">
        <v>44304</v>
      </c>
      <c r="J868" s="13">
        <v>6</v>
      </c>
      <c r="K868" s="13">
        <v>2020</v>
      </c>
      <c r="L868" s="13" t="s">
        <v>33</v>
      </c>
      <c r="M868" s="13">
        <v>1</v>
      </c>
      <c r="N868" s="13">
        <v>0.39444444444444438</v>
      </c>
      <c r="O868" s="13">
        <v>0.39444444444444438</v>
      </c>
      <c r="P868" s="13">
        <v>1</v>
      </c>
      <c r="Q868" s="13">
        <v>0.39444444444444438</v>
      </c>
      <c r="R868" s="13">
        <v>1</v>
      </c>
      <c r="S868" s="13">
        <v>5.9165186500888103</v>
      </c>
      <c r="T868" s="13">
        <f>IFERROR(VLOOKUP(B215,[1]!users_table[#All],4),"NA")</f>
        <v>8.4223826714801451</v>
      </c>
      <c r="U868" s="13" t="s">
        <v>64</v>
      </c>
    </row>
    <row r="869" spans="1:21" x14ac:dyDescent="0.3">
      <c r="A869" s="25">
        <v>867</v>
      </c>
      <c r="B869" s="13" t="s">
        <v>2</v>
      </c>
      <c r="C869" s="13">
        <v>40661</v>
      </c>
      <c r="D869" s="13" t="s">
        <v>358</v>
      </c>
      <c r="E869" s="13" t="s">
        <v>28</v>
      </c>
      <c r="F869" s="13" t="s">
        <v>154</v>
      </c>
      <c r="G869" s="13">
        <v>7.23</v>
      </c>
      <c r="H869" s="26">
        <v>44304</v>
      </c>
      <c r="I869" s="26">
        <v>44304</v>
      </c>
      <c r="J869" s="13">
        <v>6</v>
      </c>
      <c r="K869" s="13">
        <v>2020</v>
      </c>
      <c r="L869" s="13" t="s">
        <v>33</v>
      </c>
      <c r="M869" s="13">
        <v>1</v>
      </c>
      <c r="N869" s="13">
        <v>0.39444444444444438</v>
      </c>
      <c r="O869" s="13">
        <v>0.39444444444444438</v>
      </c>
      <c r="P869" s="13">
        <v>1</v>
      </c>
      <c r="Q869" s="13">
        <v>0.39444444444444438</v>
      </c>
      <c r="R869" s="13">
        <v>1</v>
      </c>
      <c r="S869" s="13">
        <v>5.9165186500888103</v>
      </c>
      <c r="T869" s="13">
        <f>IFERROR(VLOOKUP(B215,[1]!users_table[#All],4),"NA")</f>
        <v>8.4223826714801451</v>
      </c>
      <c r="U869" s="13" t="s">
        <v>1028</v>
      </c>
    </row>
    <row r="870" spans="1:21" x14ac:dyDescent="0.3">
      <c r="A870" s="25">
        <v>868</v>
      </c>
      <c r="B870" s="13" t="s">
        <v>2</v>
      </c>
      <c r="C870" s="13">
        <v>40661</v>
      </c>
      <c r="D870" s="13" t="s">
        <v>358</v>
      </c>
      <c r="E870" s="13" t="s">
        <v>28</v>
      </c>
      <c r="F870" s="13" t="s">
        <v>154</v>
      </c>
      <c r="G870" s="13">
        <v>7.23</v>
      </c>
      <c r="H870" s="26">
        <v>44304</v>
      </c>
      <c r="I870" s="26">
        <v>44304</v>
      </c>
      <c r="J870" s="13">
        <v>6</v>
      </c>
      <c r="K870" s="13">
        <v>2020</v>
      </c>
      <c r="L870" s="13" t="s">
        <v>33</v>
      </c>
      <c r="M870" s="13">
        <v>1</v>
      </c>
      <c r="N870" s="13">
        <v>0.39444444444444438</v>
      </c>
      <c r="O870" s="13">
        <v>0.39444444444444438</v>
      </c>
      <c r="P870" s="13">
        <v>1</v>
      </c>
      <c r="Q870" s="13">
        <v>0.39444444444444438</v>
      </c>
      <c r="R870" s="13">
        <v>1</v>
      </c>
      <c r="S870" s="13">
        <v>5.9165186500888103</v>
      </c>
      <c r="T870" s="13">
        <f>IFERROR(VLOOKUP(B215,[1]!users_table[#All],4),"NA")</f>
        <v>8.4223826714801451</v>
      </c>
      <c r="U870" s="13" t="s">
        <v>1030</v>
      </c>
    </row>
    <row r="871" spans="1:21" x14ac:dyDescent="0.3">
      <c r="A871" s="25">
        <v>869</v>
      </c>
      <c r="B871" s="13" t="s">
        <v>2</v>
      </c>
      <c r="C871" s="13">
        <v>40661</v>
      </c>
      <c r="D871" s="13" t="s">
        <v>358</v>
      </c>
      <c r="E871" s="13" t="s">
        <v>28</v>
      </c>
      <c r="F871" s="13" t="s">
        <v>154</v>
      </c>
      <c r="G871" s="13">
        <v>7.23</v>
      </c>
      <c r="H871" s="26">
        <v>44304</v>
      </c>
      <c r="I871" s="26">
        <v>44304</v>
      </c>
      <c r="J871" s="13">
        <v>6</v>
      </c>
      <c r="K871" s="13">
        <v>2020</v>
      </c>
      <c r="L871" s="13" t="s">
        <v>33</v>
      </c>
      <c r="M871" s="13">
        <v>1</v>
      </c>
      <c r="N871" s="13">
        <v>0.39444444444444438</v>
      </c>
      <c r="O871" s="13">
        <v>0.39444444444444438</v>
      </c>
      <c r="P871" s="13">
        <v>1</v>
      </c>
      <c r="Q871" s="13">
        <v>0.39444444444444438</v>
      </c>
      <c r="R871" s="13">
        <v>1</v>
      </c>
      <c r="S871" s="13">
        <v>5.9165186500888103</v>
      </c>
      <c r="T871" s="7">
        <f>IFERROR(VLOOKUP(B215,[1]!users_table[#All],4),"NA")</f>
        <v>8.4223826714801451</v>
      </c>
      <c r="U871" s="13" t="s">
        <v>1027</v>
      </c>
    </row>
    <row r="872" spans="1:21" x14ac:dyDescent="0.3">
      <c r="A872" s="25">
        <v>870</v>
      </c>
      <c r="B872" s="13" t="s">
        <v>2</v>
      </c>
      <c r="C872" s="13">
        <v>570</v>
      </c>
      <c r="D872" s="13" t="s">
        <v>359</v>
      </c>
      <c r="E872" s="13" t="s">
        <v>168</v>
      </c>
      <c r="F872" s="13" t="s">
        <v>37</v>
      </c>
      <c r="G872" s="13">
        <v>7.78</v>
      </c>
      <c r="H872" s="26">
        <v>43497</v>
      </c>
      <c r="I872" s="26">
        <v>43497</v>
      </c>
      <c r="J872" s="13">
        <v>8</v>
      </c>
      <c r="K872" s="13">
        <v>2000</v>
      </c>
      <c r="L872" s="13" t="s">
        <v>33</v>
      </c>
      <c r="M872" s="13">
        <v>1</v>
      </c>
      <c r="N872" s="13">
        <v>1.7</v>
      </c>
      <c r="O872" s="13">
        <v>1.7</v>
      </c>
      <c r="P872" s="13">
        <v>1</v>
      </c>
      <c r="Q872" s="13">
        <v>1.7</v>
      </c>
      <c r="R872" s="13">
        <v>1</v>
      </c>
      <c r="S872" s="13">
        <v>5.9165186500888103</v>
      </c>
      <c r="T872" s="13">
        <f>IFERROR(VLOOKUP(B216,[1]!users_table[#All],4),"NA")</f>
        <v>8.4223826714801451</v>
      </c>
      <c r="U872" s="13" t="s">
        <v>1019</v>
      </c>
    </row>
    <row r="873" spans="1:21" x14ac:dyDescent="0.3">
      <c r="A873" s="25">
        <v>871</v>
      </c>
      <c r="B873" s="13" t="s">
        <v>2</v>
      </c>
      <c r="C873" s="13">
        <v>570</v>
      </c>
      <c r="D873" s="13" t="s">
        <v>359</v>
      </c>
      <c r="E873" s="13" t="s">
        <v>168</v>
      </c>
      <c r="F873" s="13" t="s">
        <v>37</v>
      </c>
      <c r="G873" s="13">
        <v>7.78</v>
      </c>
      <c r="H873" s="26">
        <v>43497</v>
      </c>
      <c r="I873" s="26">
        <v>43497</v>
      </c>
      <c r="J873" s="13">
        <v>8</v>
      </c>
      <c r="K873" s="13">
        <v>2000</v>
      </c>
      <c r="L873" s="13" t="s">
        <v>33</v>
      </c>
      <c r="M873" s="13">
        <v>1</v>
      </c>
      <c r="N873" s="13">
        <v>1.7</v>
      </c>
      <c r="O873" s="13">
        <v>1.7</v>
      </c>
      <c r="P873" s="13">
        <v>1</v>
      </c>
      <c r="Q873" s="13">
        <v>1.7</v>
      </c>
      <c r="R873" s="13">
        <v>1</v>
      </c>
      <c r="S873" s="13">
        <v>5.9165186500888103</v>
      </c>
      <c r="T873" s="13">
        <f>IFERROR(VLOOKUP(B216,[1]!users_table[#All],4),"NA")</f>
        <v>8.4223826714801451</v>
      </c>
      <c r="U873" s="13" t="s">
        <v>83</v>
      </c>
    </row>
    <row r="874" spans="1:21" x14ac:dyDescent="0.3">
      <c r="A874" s="25">
        <v>872</v>
      </c>
      <c r="B874" s="13" t="s">
        <v>2</v>
      </c>
      <c r="C874" s="13">
        <v>570</v>
      </c>
      <c r="D874" s="13" t="s">
        <v>359</v>
      </c>
      <c r="E874" s="13" t="s">
        <v>168</v>
      </c>
      <c r="F874" s="13" t="s">
        <v>37</v>
      </c>
      <c r="G874" s="13">
        <v>7.78</v>
      </c>
      <c r="H874" s="26">
        <v>43497</v>
      </c>
      <c r="I874" s="26">
        <v>43497</v>
      </c>
      <c r="J874" s="13">
        <v>8</v>
      </c>
      <c r="K874" s="13">
        <v>2000</v>
      </c>
      <c r="L874" s="13" t="s">
        <v>33</v>
      </c>
      <c r="M874" s="13">
        <v>1</v>
      </c>
      <c r="N874" s="13">
        <v>1.7</v>
      </c>
      <c r="O874" s="13">
        <v>1.7</v>
      </c>
      <c r="P874" s="13">
        <v>1</v>
      </c>
      <c r="Q874" s="13">
        <v>1.7</v>
      </c>
      <c r="R874" s="13">
        <v>1</v>
      </c>
      <c r="S874" s="13">
        <v>5.9165186500888103</v>
      </c>
      <c r="T874" s="13">
        <f>IFERROR(VLOOKUP(B216,[1]!users_table[#All],4),"NA")</f>
        <v>8.4223826714801451</v>
      </c>
      <c r="U874" s="13" t="s">
        <v>80</v>
      </c>
    </row>
    <row r="875" spans="1:21" x14ac:dyDescent="0.3">
      <c r="A875" s="25">
        <v>873</v>
      </c>
      <c r="B875" s="13" t="s">
        <v>2</v>
      </c>
      <c r="C875" s="13">
        <v>570</v>
      </c>
      <c r="D875" s="13" t="s">
        <v>359</v>
      </c>
      <c r="E875" s="13" t="s">
        <v>168</v>
      </c>
      <c r="F875" s="13" t="s">
        <v>37</v>
      </c>
      <c r="G875" s="13">
        <v>7.78</v>
      </c>
      <c r="H875" s="26">
        <v>43497</v>
      </c>
      <c r="I875" s="26">
        <v>43497</v>
      </c>
      <c r="J875" s="13">
        <v>8</v>
      </c>
      <c r="K875" s="13">
        <v>2000</v>
      </c>
      <c r="L875" s="13" t="s">
        <v>33</v>
      </c>
      <c r="M875" s="13">
        <v>1</v>
      </c>
      <c r="N875" s="13">
        <v>1.7</v>
      </c>
      <c r="O875" s="13">
        <v>1.7</v>
      </c>
      <c r="P875" s="13">
        <v>1</v>
      </c>
      <c r="Q875" s="13">
        <v>1.7</v>
      </c>
      <c r="R875" s="13">
        <v>1</v>
      </c>
      <c r="S875" s="13">
        <v>5.9165186500888103</v>
      </c>
      <c r="T875" s="13">
        <f>IFERROR(VLOOKUP(B216,[1]!users_table[#All],4),"NA")</f>
        <v>8.4223826714801451</v>
      </c>
      <c r="U875" s="13" t="s">
        <v>66</v>
      </c>
    </row>
    <row r="876" spans="1:21" x14ac:dyDescent="0.3">
      <c r="A876" s="25">
        <v>874</v>
      </c>
      <c r="B876" s="13" t="s">
        <v>2</v>
      </c>
      <c r="C876" s="13">
        <v>570</v>
      </c>
      <c r="D876" s="13" t="s">
        <v>359</v>
      </c>
      <c r="E876" s="13" t="s">
        <v>168</v>
      </c>
      <c r="F876" s="13" t="s">
        <v>37</v>
      </c>
      <c r="G876" s="13">
        <v>7.78</v>
      </c>
      <c r="H876" s="26">
        <v>43497</v>
      </c>
      <c r="I876" s="26">
        <v>43497</v>
      </c>
      <c r="J876" s="13">
        <v>8</v>
      </c>
      <c r="K876" s="13">
        <v>2000</v>
      </c>
      <c r="L876" s="13" t="s">
        <v>33</v>
      </c>
      <c r="M876" s="13">
        <v>1</v>
      </c>
      <c r="N876" s="13">
        <v>1.7</v>
      </c>
      <c r="O876" s="13">
        <v>1.7</v>
      </c>
      <c r="P876" s="13">
        <v>1</v>
      </c>
      <c r="Q876" s="13">
        <v>1.7</v>
      </c>
      <c r="R876" s="13">
        <v>1</v>
      </c>
      <c r="S876" s="13">
        <v>5.9165186500888103</v>
      </c>
      <c r="T876" s="13">
        <f>IFERROR(VLOOKUP(B216,[1]!users_table[#All],4),"NA")</f>
        <v>8.4223826714801451</v>
      </c>
      <c r="U876" s="13" t="s">
        <v>1024</v>
      </c>
    </row>
    <row r="877" spans="1:21" x14ac:dyDescent="0.3">
      <c r="A877" s="25">
        <v>875</v>
      </c>
      <c r="B877" s="13" t="s">
        <v>2</v>
      </c>
      <c r="C877" s="13">
        <v>570</v>
      </c>
      <c r="D877" s="13" t="s">
        <v>359</v>
      </c>
      <c r="E877" s="13" t="s">
        <v>168</v>
      </c>
      <c r="F877" s="13" t="s">
        <v>37</v>
      </c>
      <c r="G877" s="13">
        <v>7.78</v>
      </c>
      <c r="H877" s="26">
        <v>43497</v>
      </c>
      <c r="I877" s="26">
        <v>43497</v>
      </c>
      <c r="J877" s="13">
        <v>8</v>
      </c>
      <c r="K877" s="13">
        <v>2000</v>
      </c>
      <c r="L877" s="13" t="s">
        <v>33</v>
      </c>
      <c r="M877" s="13">
        <v>1</v>
      </c>
      <c r="N877" s="13">
        <v>1.7</v>
      </c>
      <c r="O877" s="13">
        <v>1.7</v>
      </c>
      <c r="P877" s="13">
        <v>1</v>
      </c>
      <c r="Q877" s="13">
        <v>1.7</v>
      </c>
      <c r="R877" s="13">
        <v>1</v>
      </c>
      <c r="S877" s="13">
        <v>5.9165186500888103</v>
      </c>
      <c r="T877" s="13">
        <f>IFERROR(VLOOKUP(B216,[1]!users_table[#All],4),"NA")</f>
        <v>8.4223826714801451</v>
      </c>
      <c r="U877" s="13" t="s">
        <v>75</v>
      </c>
    </row>
    <row r="878" spans="1:21" x14ac:dyDescent="0.3">
      <c r="A878" s="25">
        <v>876</v>
      </c>
      <c r="B878" s="13" t="s">
        <v>2</v>
      </c>
      <c r="C878" s="13">
        <v>38295</v>
      </c>
      <c r="D878" s="13" t="s">
        <v>360</v>
      </c>
      <c r="E878" s="13" t="s">
        <v>32</v>
      </c>
      <c r="F878" s="13" t="s">
        <v>154</v>
      </c>
      <c r="G878" s="13">
        <v>5.81</v>
      </c>
      <c r="H878" s="26">
        <v>44859</v>
      </c>
      <c r="I878" s="26">
        <v>44905</v>
      </c>
      <c r="J878" s="13">
        <v>5</v>
      </c>
      <c r="K878" s="13">
        <v>2019</v>
      </c>
      <c r="L878" s="13" t="s">
        <v>33</v>
      </c>
      <c r="M878" s="13">
        <v>12</v>
      </c>
      <c r="N878" s="13">
        <v>5.8333333333333327E-2</v>
      </c>
      <c r="O878" s="13">
        <v>0.7</v>
      </c>
      <c r="P878" s="13">
        <v>47</v>
      </c>
      <c r="Q878" s="13">
        <v>1.4893617021276589E-2</v>
      </c>
      <c r="R878" s="13">
        <v>0.25531914893617019</v>
      </c>
      <c r="S878" s="13">
        <v>5.9165186500888103</v>
      </c>
      <c r="T878" s="13">
        <f>IFERROR(VLOOKUP(B217,[1]!users_table[#All],4),"NA")</f>
        <v>8.4223826714801451</v>
      </c>
      <c r="U878" s="13" t="s">
        <v>1018</v>
      </c>
    </row>
    <row r="879" spans="1:21" x14ac:dyDescent="0.3">
      <c r="A879" s="25">
        <v>877</v>
      </c>
      <c r="B879" s="13" t="s">
        <v>2</v>
      </c>
      <c r="C879" s="13">
        <v>38295</v>
      </c>
      <c r="D879" s="13" t="s">
        <v>360</v>
      </c>
      <c r="E879" s="13" t="s">
        <v>32</v>
      </c>
      <c r="F879" s="13" t="s">
        <v>154</v>
      </c>
      <c r="G879" s="13">
        <v>5.81</v>
      </c>
      <c r="H879" s="26">
        <v>44859</v>
      </c>
      <c r="I879" s="26">
        <v>44905</v>
      </c>
      <c r="J879" s="13">
        <v>5</v>
      </c>
      <c r="K879" s="13">
        <v>2019</v>
      </c>
      <c r="L879" s="13" t="s">
        <v>33</v>
      </c>
      <c r="M879" s="13">
        <v>12</v>
      </c>
      <c r="N879" s="13">
        <v>5.8333333333333327E-2</v>
      </c>
      <c r="O879" s="13">
        <v>0.7</v>
      </c>
      <c r="P879" s="13">
        <v>47</v>
      </c>
      <c r="Q879" s="13">
        <v>1.4893617021276589E-2</v>
      </c>
      <c r="R879" s="13">
        <v>0.25531914893617019</v>
      </c>
      <c r="S879" s="13">
        <v>5.9165186500888103</v>
      </c>
      <c r="T879" s="13">
        <f>IFERROR(VLOOKUP(B217,[1]!users_table[#All],4),"NA")</f>
        <v>8.4223826714801451</v>
      </c>
      <c r="U879" s="13" t="s">
        <v>64</v>
      </c>
    </row>
    <row r="880" spans="1:21" x14ac:dyDescent="0.3">
      <c r="A880" s="25">
        <v>878</v>
      </c>
      <c r="B880" s="13" t="s">
        <v>2</v>
      </c>
      <c r="C880" s="13">
        <v>38295</v>
      </c>
      <c r="D880" s="13" t="s">
        <v>360</v>
      </c>
      <c r="E880" s="13" t="s">
        <v>32</v>
      </c>
      <c r="F880" s="13" t="s">
        <v>154</v>
      </c>
      <c r="G880" s="13">
        <v>5.81</v>
      </c>
      <c r="H880" s="26">
        <v>44859</v>
      </c>
      <c r="I880" s="26">
        <v>44905</v>
      </c>
      <c r="J880" s="13">
        <v>5</v>
      </c>
      <c r="K880" s="13">
        <v>2019</v>
      </c>
      <c r="L880" s="13" t="s">
        <v>33</v>
      </c>
      <c r="M880" s="13">
        <v>12</v>
      </c>
      <c r="N880" s="13">
        <v>5.8333333333333327E-2</v>
      </c>
      <c r="O880" s="13">
        <v>0.7</v>
      </c>
      <c r="P880" s="13">
        <v>47</v>
      </c>
      <c r="Q880" s="13">
        <v>1.4893617021276589E-2</v>
      </c>
      <c r="R880" s="13">
        <v>0.25531914893617019</v>
      </c>
      <c r="S880" s="13">
        <v>5.9165186500888103</v>
      </c>
      <c r="T880" s="13">
        <f>IFERROR(VLOOKUP(B217,[1]!users_table[#All],4),"NA")</f>
        <v>8.4223826714801451</v>
      </c>
      <c r="U880" s="13" t="s">
        <v>70</v>
      </c>
    </row>
    <row r="881" spans="1:21" x14ac:dyDescent="0.3">
      <c r="A881" s="25">
        <v>879</v>
      </c>
      <c r="B881" s="13" t="s">
        <v>2</v>
      </c>
      <c r="C881" s="13">
        <v>38295</v>
      </c>
      <c r="D881" s="13" t="s">
        <v>360</v>
      </c>
      <c r="E881" s="13" t="s">
        <v>32</v>
      </c>
      <c r="F881" s="13" t="s">
        <v>154</v>
      </c>
      <c r="G881" s="13">
        <v>5.81</v>
      </c>
      <c r="H881" s="26">
        <v>44859</v>
      </c>
      <c r="I881" s="26">
        <v>44905</v>
      </c>
      <c r="J881" s="13">
        <v>5</v>
      </c>
      <c r="K881" s="13">
        <v>2019</v>
      </c>
      <c r="L881" s="13" t="s">
        <v>33</v>
      </c>
      <c r="M881" s="13">
        <v>12</v>
      </c>
      <c r="N881" s="13">
        <v>5.8333333333333327E-2</v>
      </c>
      <c r="O881" s="13">
        <v>0.7</v>
      </c>
      <c r="P881" s="13">
        <v>47</v>
      </c>
      <c r="Q881" s="13">
        <v>1.4893617021276589E-2</v>
      </c>
      <c r="R881" s="13">
        <v>0.25531914893617019</v>
      </c>
      <c r="S881" s="13">
        <v>5.9165186500888103</v>
      </c>
      <c r="T881" s="13">
        <f>IFERROR(VLOOKUP(B217,[1]!users_table[#All],4),"NA")</f>
        <v>8.4223826714801451</v>
      </c>
      <c r="U881" s="13" t="s">
        <v>69</v>
      </c>
    </row>
    <row r="882" spans="1:21" x14ac:dyDescent="0.3">
      <c r="A882" s="25">
        <v>880</v>
      </c>
      <c r="B882" s="13" t="s">
        <v>2</v>
      </c>
      <c r="C882" s="13">
        <v>38619</v>
      </c>
      <c r="D882" s="13" t="s">
        <v>361</v>
      </c>
      <c r="E882" s="13" t="s">
        <v>32</v>
      </c>
      <c r="F882" s="13" t="s">
        <v>154</v>
      </c>
      <c r="G882" s="13">
        <v>7.71</v>
      </c>
      <c r="H882" s="26">
        <v>43791</v>
      </c>
      <c r="I882" s="26">
        <v>43800</v>
      </c>
      <c r="J882" s="13">
        <v>7</v>
      </c>
      <c r="K882" s="13">
        <v>2019</v>
      </c>
      <c r="L882" s="13" t="s">
        <v>39</v>
      </c>
      <c r="M882" s="13">
        <v>12</v>
      </c>
      <c r="N882" s="13">
        <v>0.40694444444444439</v>
      </c>
      <c r="O882" s="13">
        <v>4.8833333333333329</v>
      </c>
      <c r="P882" s="13">
        <v>10</v>
      </c>
      <c r="Q882" s="13">
        <v>0.48833333333333329</v>
      </c>
      <c r="R882" s="13">
        <v>1.2</v>
      </c>
      <c r="S882" s="13">
        <v>5.9165186500888103</v>
      </c>
      <c r="T882" s="13">
        <f>IFERROR(VLOOKUP(B218,[1]!users_table[#All],4),"NA")</f>
        <v>8.4223826714801451</v>
      </c>
      <c r="U882" s="13" t="s">
        <v>1018</v>
      </c>
    </row>
    <row r="883" spans="1:21" x14ac:dyDescent="0.3">
      <c r="A883" s="25">
        <v>881</v>
      </c>
      <c r="B883" s="13" t="s">
        <v>2</v>
      </c>
      <c r="C883" s="13">
        <v>38619</v>
      </c>
      <c r="D883" s="13" t="s">
        <v>361</v>
      </c>
      <c r="E883" s="13" t="s">
        <v>32</v>
      </c>
      <c r="F883" s="13" t="s">
        <v>154</v>
      </c>
      <c r="G883" s="13">
        <v>7.71</v>
      </c>
      <c r="H883" s="26">
        <v>43791</v>
      </c>
      <c r="I883" s="26">
        <v>43800</v>
      </c>
      <c r="J883" s="13">
        <v>7</v>
      </c>
      <c r="K883" s="13">
        <v>2019</v>
      </c>
      <c r="L883" s="13" t="s">
        <v>39</v>
      </c>
      <c r="M883" s="13">
        <v>12</v>
      </c>
      <c r="N883" s="13">
        <v>0.40694444444444439</v>
      </c>
      <c r="O883" s="13">
        <v>4.8833333333333329</v>
      </c>
      <c r="P883" s="13">
        <v>10</v>
      </c>
      <c r="Q883" s="13">
        <v>0.48833333333333329</v>
      </c>
      <c r="R883" s="13">
        <v>1.2</v>
      </c>
      <c r="S883" s="13">
        <v>5.9165186500888103</v>
      </c>
      <c r="T883" s="13">
        <f>IFERROR(VLOOKUP(B218,[1]!users_table[#All],4),"NA")</f>
        <v>8.4223826714801451</v>
      </c>
      <c r="U883" s="13" t="s">
        <v>64</v>
      </c>
    </row>
    <row r="884" spans="1:21" x14ac:dyDescent="0.3">
      <c r="A884" s="25">
        <v>882</v>
      </c>
      <c r="B884" s="13" t="s">
        <v>2</v>
      </c>
      <c r="C884" s="13">
        <v>38619</v>
      </c>
      <c r="D884" s="13" t="s">
        <v>361</v>
      </c>
      <c r="E884" s="13" t="s">
        <v>32</v>
      </c>
      <c r="F884" s="13" t="s">
        <v>154</v>
      </c>
      <c r="G884" s="13">
        <v>7.71</v>
      </c>
      <c r="H884" s="26">
        <v>43791</v>
      </c>
      <c r="I884" s="26">
        <v>43800</v>
      </c>
      <c r="J884" s="13">
        <v>7</v>
      </c>
      <c r="K884" s="13">
        <v>2019</v>
      </c>
      <c r="L884" s="13" t="s">
        <v>39</v>
      </c>
      <c r="M884" s="13">
        <v>12</v>
      </c>
      <c r="N884" s="13">
        <v>0.40694444444444439</v>
      </c>
      <c r="O884" s="13">
        <v>4.8833333333333329</v>
      </c>
      <c r="P884" s="13">
        <v>10</v>
      </c>
      <c r="Q884" s="13">
        <v>0.48833333333333329</v>
      </c>
      <c r="R884" s="13">
        <v>1.2</v>
      </c>
      <c r="S884" s="13">
        <v>5.9165186500888103</v>
      </c>
      <c r="T884" s="13">
        <f>IFERROR(VLOOKUP(B218,[1]!users_table[#All],4),"NA")</f>
        <v>8.4223826714801451</v>
      </c>
      <c r="U884" s="13" t="s">
        <v>1028</v>
      </c>
    </row>
    <row r="885" spans="1:21" x14ac:dyDescent="0.3">
      <c r="A885" s="25">
        <v>883</v>
      </c>
      <c r="B885" s="13" t="s">
        <v>2</v>
      </c>
      <c r="C885" s="13">
        <v>38619</v>
      </c>
      <c r="D885" s="13" t="s">
        <v>361</v>
      </c>
      <c r="E885" s="13" t="s">
        <v>32</v>
      </c>
      <c r="F885" s="13" t="s">
        <v>154</v>
      </c>
      <c r="G885" s="13">
        <v>7.71</v>
      </c>
      <c r="H885" s="26">
        <v>43791</v>
      </c>
      <c r="I885" s="26">
        <v>43800</v>
      </c>
      <c r="J885" s="13">
        <v>7</v>
      </c>
      <c r="K885" s="13">
        <v>2019</v>
      </c>
      <c r="L885" s="13" t="s">
        <v>39</v>
      </c>
      <c r="M885" s="13">
        <v>12</v>
      </c>
      <c r="N885" s="13">
        <v>0.40694444444444439</v>
      </c>
      <c r="O885" s="13">
        <v>4.8833333333333329</v>
      </c>
      <c r="P885" s="13">
        <v>10</v>
      </c>
      <c r="Q885" s="13">
        <v>0.48833333333333329</v>
      </c>
      <c r="R885" s="13">
        <v>1.2</v>
      </c>
      <c r="S885" s="13">
        <v>5.9165186500888103</v>
      </c>
      <c r="T885" s="13">
        <f>IFERROR(VLOOKUP(B218,[1]!users_table[#All],4),"NA")</f>
        <v>8.4223826714801451</v>
      </c>
      <c r="U885" s="13" t="s">
        <v>70</v>
      </c>
    </row>
    <row r="886" spans="1:21" x14ac:dyDescent="0.3">
      <c r="A886" s="25">
        <v>884</v>
      </c>
      <c r="B886" s="13" t="s">
        <v>2</v>
      </c>
      <c r="C886" s="13">
        <v>47250</v>
      </c>
      <c r="D886" s="13" t="s">
        <v>362</v>
      </c>
      <c r="E886" s="13" t="s">
        <v>32</v>
      </c>
      <c r="F886" s="13" t="s">
        <v>29</v>
      </c>
      <c r="G886" s="13">
        <v>6.09</v>
      </c>
      <c r="H886" s="26">
        <v>44669</v>
      </c>
      <c r="I886" s="26">
        <v>44693</v>
      </c>
      <c r="J886" s="13">
        <v>4</v>
      </c>
      <c r="K886" s="13">
        <v>2021</v>
      </c>
      <c r="L886" s="13" t="s">
        <v>33</v>
      </c>
      <c r="M886" s="13">
        <v>12</v>
      </c>
      <c r="N886" s="13">
        <v>0.38055555555555548</v>
      </c>
      <c r="O886" s="13">
        <v>4.5666666666666664</v>
      </c>
      <c r="P886" s="13">
        <v>25</v>
      </c>
      <c r="Q886" s="13">
        <v>0.18266666666666659</v>
      </c>
      <c r="R886" s="13">
        <v>0.48</v>
      </c>
      <c r="S886" s="13">
        <v>5.9165186500888103</v>
      </c>
      <c r="T886" s="13">
        <f>IFERROR(VLOOKUP(B219,[1]!users_table[#All],4),"NA")</f>
        <v>8.4223826714801451</v>
      </c>
      <c r="U886" s="13" t="s">
        <v>65</v>
      </c>
    </row>
    <row r="887" spans="1:21" x14ac:dyDescent="0.3">
      <c r="A887" s="25">
        <v>885</v>
      </c>
      <c r="B887" s="13" t="s">
        <v>2</v>
      </c>
      <c r="C887" s="13">
        <v>47250</v>
      </c>
      <c r="D887" s="13" t="s">
        <v>362</v>
      </c>
      <c r="E887" s="13" t="s">
        <v>32</v>
      </c>
      <c r="F887" s="13" t="s">
        <v>29</v>
      </c>
      <c r="G887" s="13">
        <v>6.09</v>
      </c>
      <c r="H887" s="26">
        <v>44669</v>
      </c>
      <c r="I887" s="26">
        <v>44693</v>
      </c>
      <c r="J887" s="13">
        <v>4</v>
      </c>
      <c r="K887" s="13">
        <v>2021</v>
      </c>
      <c r="L887" s="13" t="s">
        <v>33</v>
      </c>
      <c r="M887" s="13">
        <v>12</v>
      </c>
      <c r="N887" s="13">
        <v>0.38055555555555548</v>
      </c>
      <c r="O887" s="13">
        <v>4.5666666666666664</v>
      </c>
      <c r="P887" s="13">
        <v>25</v>
      </c>
      <c r="Q887" s="13">
        <v>0.18266666666666659</v>
      </c>
      <c r="R887" s="13">
        <v>0.48</v>
      </c>
      <c r="S887" s="13">
        <v>5.9165186500888103</v>
      </c>
      <c r="T887" s="13">
        <f>IFERROR(VLOOKUP(B219,[1]!users_table[#All],4),"NA")</f>
        <v>8.4223826714801451</v>
      </c>
      <c r="U887" s="13" t="s">
        <v>60</v>
      </c>
    </row>
    <row r="888" spans="1:21" x14ac:dyDescent="0.3">
      <c r="A888" s="25">
        <v>886</v>
      </c>
      <c r="B888" s="13" t="s">
        <v>2</v>
      </c>
      <c r="C888" s="13">
        <v>47250</v>
      </c>
      <c r="D888" s="13" t="s">
        <v>362</v>
      </c>
      <c r="E888" s="13" t="s">
        <v>32</v>
      </c>
      <c r="F888" s="13" t="s">
        <v>29</v>
      </c>
      <c r="G888" s="13">
        <v>6.09</v>
      </c>
      <c r="H888" s="26">
        <v>44669</v>
      </c>
      <c r="I888" s="26">
        <v>44693</v>
      </c>
      <c r="J888" s="13">
        <v>4</v>
      </c>
      <c r="K888" s="13">
        <v>2021</v>
      </c>
      <c r="L888" s="13" t="s">
        <v>33</v>
      </c>
      <c r="M888" s="13">
        <v>12</v>
      </c>
      <c r="N888" s="13">
        <v>0.38055555555555548</v>
      </c>
      <c r="O888" s="13">
        <v>4.5666666666666664</v>
      </c>
      <c r="P888" s="13">
        <v>25</v>
      </c>
      <c r="Q888" s="13">
        <v>0.18266666666666659</v>
      </c>
      <c r="R888" s="13">
        <v>0.48</v>
      </c>
      <c r="S888" s="13">
        <v>5.9165186500888103</v>
      </c>
      <c r="T888" s="13">
        <f>IFERROR(VLOOKUP(B219,[1]!users_table[#All],4),"NA")</f>
        <v>8.4223826714801451</v>
      </c>
      <c r="U888" s="13" t="s">
        <v>1021</v>
      </c>
    </row>
    <row r="889" spans="1:21" x14ac:dyDescent="0.3">
      <c r="A889" s="25">
        <v>887</v>
      </c>
      <c r="B889" s="13" t="s">
        <v>2</v>
      </c>
      <c r="C889" s="13">
        <v>48612</v>
      </c>
      <c r="D889" s="13" t="s">
        <v>363</v>
      </c>
      <c r="E889" s="13" t="s">
        <v>168</v>
      </c>
      <c r="F889" s="13" t="s">
        <v>29</v>
      </c>
      <c r="G889" s="13">
        <v>7.39</v>
      </c>
      <c r="H889" s="26">
        <v>44977</v>
      </c>
      <c r="I889" s="26">
        <v>44977</v>
      </c>
      <c r="J889" s="13">
        <v>5</v>
      </c>
      <c r="K889" s="13">
        <v>2021</v>
      </c>
      <c r="L889" s="13" t="s">
        <v>33</v>
      </c>
      <c r="M889" s="13">
        <v>1</v>
      </c>
      <c r="N889" s="13">
        <v>1.8302777777777779</v>
      </c>
      <c r="O889" s="13">
        <v>1.8302777777777779</v>
      </c>
      <c r="P889" s="13">
        <v>1</v>
      </c>
      <c r="Q889" s="13">
        <v>1.8302777777777779</v>
      </c>
      <c r="R889" s="13">
        <v>1</v>
      </c>
      <c r="S889" s="13">
        <v>5.9165186500888103</v>
      </c>
      <c r="T889" s="13">
        <f>IFERROR(VLOOKUP(B220,[1]!users_table[#All],4),"NA")</f>
        <v>8.4223826714801451</v>
      </c>
      <c r="U889" s="13" t="s">
        <v>65</v>
      </c>
    </row>
    <row r="890" spans="1:21" x14ac:dyDescent="0.3">
      <c r="A890" s="25">
        <v>888</v>
      </c>
      <c r="B890" s="13" t="s">
        <v>2</v>
      </c>
      <c r="C890" s="13">
        <v>48612</v>
      </c>
      <c r="D890" s="13" t="s">
        <v>363</v>
      </c>
      <c r="E890" s="13" t="s">
        <v>168</v>
      </c>
      <c r="F890" s="13" t="s">
        <v>29</v>
      </c>
      <c r="G890" s="13">
        <v>7.39</v>
      </c>
      <c r="H890" s="26">
        <v>44977</v>
      </c>
      <c r="I890" s="26">
        <v>44977</v>
      </c>
      <c r="J890" s="13">
        <v>5</v>
      </c>
      <c r="K890" s="13">
        <v>2021</v>
      </c>
      <c r="L890" s="13" t="s">
        <v>33</v>
      </c>
      <c r="M890" s="13">
        <v>1</v>
      </c>
      <c r="N890" s="13">
        <v>1.8302777777777779</v>
      </c>
      <c r="O890" s="13">
        <v>1.8302777777777779</v>
      </c>
      <c r="P890" s="13">
        <v>1</v>
      </c>
      <c r="Q890" s="13">
        <v>1.8302777777777779</v>
      </c>
      <c r="R890" s="13">
        <v>1</v>
      </c>
      <c r="S890" s="13">
        <v>5.9165186500888103</v>
      </c>
      <c r="T890" s="13">
        <f>IFERROR(VLOOKUP(B220,[1]!users_table[#All],4),"NA")</f>
        <v>8.4223826714801451</v>
      </c>
      <c r="U890" s="13" t="s">
        <v>59</v>
      </c>
    </row>
    <row r="891" spans="1:21" x14ac:dyDescent="0.3">
      <c r="A891" s="25">
        <v>889</v>
      </c>
      <c r="B891" s="13" t="s">
        <v>2</v>
      </c>
      <c r="C891" s="13">
        <v>253</v>
      </c>
      <c r="D891" s="13" t="s">
        <v>364</v>
      </c>
      <c r="E891" s="13" t="s">
        <v>32</v>
      </c>
      <c r="F891" s="13" t="s">
        <v>37</v>
      </c>
      <c r="G891" s="13">
        <v>7.81</v>
      </c>
      <c r="H891" s="26">
        <v>43480</v>
      </c>
      <c r="I891" s="26">
        <v>43495</v>
      </c>
      <c r="J891" s="13">
        <v>7</v>
      </c>
      <c r="K891" s="13">
        <v>2001</v>
      </c>
      <c r="L891" s="13" t="s">
        <v>33</v>
      </c>
      <c r="M891" s="13">
        <v>26</v>
      </c>
      <c r="N891" s="13">
        <v>0.38333333333333341</v>
      </c>
      <c r="O891" s="13">
        <v>9.9666666666666668</v>
      </c>
      <c r="P891" s="13">
        <v>16</v>
      </c>
      <c r="Q891" s="13">
        <v>0.62291666666666667</v>
      </c>
      <c r="R891" s="13">
        <v>1.625</v>
      </c>
      <c r="S891" s="13">
        <v>5.9165186500888103</v>
      </c>
      <c r="T891" s="13">
        <f>IFERROR(VLOOKUP(B221,[1]!users_table[#All],4),"NA")</f>
        <v>8.4223826714801451</v>
      </c>
      <c r="U891" s="13" t="s">
        <v>64</v>
      </c>
    </row>
    <row r="892" spans="1:21" x14ac:dyDescent="0.3">
      <c r="A892" s="25">
        <v>890</v>
      </c>
      <c r="B892" s="13" t="s">
        <v>2</v>
      </c>
      <c r="C892" s="13">
        <v>253</v>
      </c>
      <c r="D892" s="13" t="s">
        <v>364</v>
      </c>
      <c r="E892" s="13" t="s">
        <v>32</v>
      </c>
      <c r="F892" s="13" t="s">
        <v>37</v>
      </c>
      <c r="G892" s="13">
        <v>7.81</v>
      </c>
      <c r="H892" s="26">
        <v>43480</v>
      </c>
      <c r="I892" s="26">
        <v>43495</v>
      </c>
      <c r="J892" s="13">
        <v>7</v>
      </c>
      <c r="K892" s="13">
        <v>2001</v>
      </c>
      <c r="L892" s="13" t="s">
        <v>33</v>
      </c>
      <c r="M892" s="13">
        <v>26</v>
      </c>
      <c r="N892" s="13">
        <v>0.38333333333333341</v>
      </c>
      <c r="O892" s="13">
        <v>9.9666666666666668</v>
      </c>
      <c r="P892" s="13">
        <v>16</v>
      </c>
      <c r="Q892" s="13">
        <v>0.62291666666666667</v>
      </c>
      <c r="R892" s="13">
        <v>1.625</v>
      </c>
      <c r="S892" s="13">
        <v>5.9165186500888103</v>
      </c>
      <c r="T892" s="7">
        <f>IFERROR(VLOOKUP(B221,[1]!users_table[#All],4),"NA")</f>
        <v>8.4223826714801451</v>
      </c>
      <c r="U892" s="13" t="s">
        <v>1028</v>
      </c>
    </row>
    <row r="893" spans="1:21" x14ac:dyDescent="0.3">
      <c r="A893" s="25">
        <v>891</v>
      </c>
      <c r="B893" s="13" t="s">
        <v>2</v>
      </c>
      <c r="C893" s="13">
        <v>253</v>
      </c>
      <c r="D893" s="13" t="s">
        <v>364</v>
      </c>
      <c r="E893" s="13" t="s">
        <v>32</v>
      </c>
      <c r="F893" s="13" t="s">
        <v>37</v>
      </c>
      <c r="G893" s="13">
        <v>7.81</v>
      </c>
      <c r="H893" s="26">
        <v>43480</v>
      </c>
      <c r="I893" s="26">
        <v>43495</v>
      </c>
      <c r="J893" s="13">
        <v>7</v>
      </c>
      <c r="K893" s="13">
        <v>2001</v>
      </c>
      <c r="L893" s="13" t="s">
        <v>33</v>
      </c>
      <c r="M893" s="13">
        <v>26</v>
      </c>
      <c r="N893" s="13">
        <v>0.38333333333333341</v>
      </c>
      <c r="O893" s="13">
        <v>9.9666666666666668</v>
      </c>
      <c r="P893" s="13">
        <v>16</v>
      </c>
      <c r="Q893" s="13">
        <v>0.62291666666666667</v>
      </c>
      <c r="R893" s="13">
        <v>1.625</v>
      </c>
      <c r="S893" s="13">
        <v>5.9165186500888103</v>
      </c>
      <c r="T893" s="7">
        <f>IFERROR(VLOOKUP(B221,[1]!users_table[#All],4),"NA")</f>
        <v>8.4223826714801451</v>
      </c>
      <c r="U893" s="13" t="s">
        <v>70</v>
      </c>
    </row>
    <row r="894" spans="1:21" x14ac:dyDescent="0.3">
      <c r="A894" s="25">
        <v>892</v>
      </c>
      <c r="B894" s="13" t="s">
        <v>2</v>
      </c>
      <c r="C894" s="13">
        <v>253</v>
      </c>
      <c r="D894" s="13" t="s">
        <v>364</v>
      </c>
      <c r="E894" s="13" t="s">
        <v>32</v>
      </c>
      <c r="F894" s="13" t="s">
        <v>37</v>
      </c>
      <c r="G894" s="13">
        <v>7.81</v>
      </c>
      <c r="H894" s="26">
        <v>43480</v>
      </c>
      <c r="I894" s="26">
        <v>43495</v>
      </c>
      <c r="J894" s="13">
        <v>7</v>
      </c>
      <c r="K894" s="13">
        <v>2001</v>
      </c>
      <c r="L894" s="13" t="s">
        <v>33</v>
      </c>
      <c r="M894" s="13">
        <v>26</v>
      </c>
      <c r="N894" s="13">
        <v>0.38333333333333341</v>
      </c>
      <c r="O894" s="13">
        <v>9.9666666666666668</v>
      </c>
      <c r="P894" s="13">
        <v>16</v>
      </c>
      <c r="Q894" s="13">
        <v>0.62291666666666667</v>
      </c>
      <c r="R894" s="13">
        <v>1.625</v>
      </c>
      <c r="S894" s="13">
        <v>5.9165186500888103</v>
      </c>
      <c r="T894" s="7">
        <f>IFERROR(VLOOKUP(B221,[1]!users_table[#All],4),"NA")</f>
        <v>8.4223826714801451</v>
      </c>
      <c r="U894" s="13" t="s">
        <v>68</v>
      </c>
    </row>
    <row r="895" spans="1:21" x14ac:dyDescent="0.3">
      <c r="A895" s="25">
        <v>893</v>
      </c>
      <c r="B895" s="13" t="s">
        <v>2</v>
      </c>
      <c r="C895" s="13">
        <v>253</v>
      </c>
      <c r="D895" s="13" t="s">
        <v>364</v>
      </c>
      <c r="E895" s="13" t="s">
        <v>32</v>
      </c>
      <c r="F895" s="13" t="s">
        <v>37</v>
      </c>
      <c r="G895" s="13">
        <v>7.81</v>
      </c>
      <c r="H895" s="26">
        <v>43480</v>
      </c>
      <c r="I895" s="26">
        <v>43495</v>
      </c>
      <c r="J895" s="13">
        <v>7</v>
      </c>
      <c r="K895" s="13">
        <v>2001</v>
      </c>
      <c r="L895" s="13" t="s">
        <v>33</v>
      </c>
      <c r="M895" s="13">
        <v>26</v>
      </c>
      <c r="N895" s="13">
        <v>0.38333333333333341</v>
      </c>
      <c r="O895" s="13">
        <v>9.9666666666666668</v>
      </c>
      <c r="P895" s="13">
        <v>16</v>
      </c>
      <c r="Q895" s="13">
        <v>0.62291666666666667</v>
      </c>
      <c r="R895" s="13">
        <v>1.625</v>
      </c>
      <c r="S895" s="13">
        <v>5.9165186500888103</v>
      </c>
      <c r="T895" s="13">
        <f>IFERROR(VLOOKUP(B221,[1]!users_table[#All],4),"NA")</f>
        <v>8.4223826714801451</v>
      </c>
      <c r="U895" s="13" t="s">
        <v>69</v>
      </c>
    </row>
    <row r="896" spans="1:21" x14ac:dyDescent="0.3">
      <c r="A896" s="25">
        <v>894</v>
      </c>
      <c r="B896" s="13" t="s">
        <v>2</v>
      </c>
      <c r="C896" s="13">
        <v>254</v>
      </c>
      <c r="D896" s="13" t="s">
        <v>365</v>
      </c>
      <c r="E896" s="13" t="s">
        <v>52</v>
      </c>
      <c r="F896" s="13" t="s">
        <v>37</v>
      </c>
      <c r="G896" s="13">
        <v>7.79</v>
      </c>
      <c r="H896" s="26">
        <v>43498</v>
      </c>
      <c r="I896" s="26">
        <v>43509</v>
      </c>
      <c r="J896" s="13">
        <v>7</v>
      </c>
      <c r="K896" s="13">
        <v>2002</v>
      </c>
      <c r="L896" s="13" t="s">
        <v>39</v>
      </c>
      <c r="M896" s="13">
        <v>6</v>
      </c>
      <c r="N896" s="13">
        <v>0.43333333333333329</v>
      </c>
      <c r="O896" s="13">
        <v>2.6</v>
      </c>
      <c r="P896" s="13">
        <v>12</v>
      </c>
      <c r="Q896" s="13">
        <v>0.2166666666666667</v>
      </c>
      <c r="R896" s="13">
        <v>0.5</v>
      </c>
      <c r="S896" s="13">
        <v>5.9165186500888103</v>
      </c>
      <c r="T896" s="13">
        <f>IFERROR(VLOOKUP(B222,[1]!users_table[#All],4),"NA")</f>
        <v>8.4223826714801451</v>
      </c>
      <c r="U896" s="13" t="s">
        <v>64</v>
      </c>
    </row>
    <row r="897" spans="1:21" x14ac:dyDescent="0.3">
      <c r="A897" s="25">
        <v>895</v>
      </c>
      <c r="B897" s="13" t="s">
        <v>2</v>
      </c>
      <c r="C897" s="13">
        <v>254</v>
      </c>
      <c r="D897" s="13" t="s">
        <v>365</v>
      </c>
      <c r="E897" s="13" t="s">
        <v>52</v>
      </c>
      <c r="F897" s="13" t="s">
        <v>37</v>
      </c>
      <c r="G897" s="13">
        <v>7.79</v>
      </c>
      <c r="H897" s="26">
        <v>43498</v>
      </c>
      <c r="I897" s="26">
        <v>43509</v>
      </c>
      <c r="J897" s="13">
        <v>7</v>
      </c>
      <c r="K897" s="13">
        <v>2002</v>
      </c>
      <c r="L897" s="13" t="s">
        <v>39</v>
      </c>
      <c r="M897" s="13">
        <v>6</v>
      </c>
      <c r="N897" s="13">
        <v>0.43333333333333329</v>
      </c>
      <c r="O897" s="13">
        <v>2.6</v>
      </c>
      <c r="P897" s="13">
        <v>12</v>
      </c>
      <c r="Q897" s="13">
        <v>0.2166666666666667</v>
      </c>
      <c r="R897" s="13">
        <v>0.5</v>
      </c>
      <c r="S897" s="13">
        <v>5.9165186500888103</v>
      </c>
      <c r="T897" s="13">
        <f>IFERROR(VLOOKUP(B222,[1]!users_table[#All],4),"NA")</f>
        <v>8.4223826714801451</v>
      </c>
      <c r="U897" s="13" t="s">
        <v>1028</v>
      </c>
    </row>
    <row r="898" spans="1:21" x14ac:dyDescent="0.3">
      <c r="A898" s="25">
        <v>896</v>
      </c>
      <c r="B898" s="13" t="s">
        <v>2</v>
      </c>
      <c r="C898" s="13">
        <v>254</v>
      </c>
      <c r="D898" s="13" t="s">
        <v>365</v>
      </c>
      <c r="E898" s="13" t="s">
        <v>52</v>
      </c>
      <c r="F898" s="13" t="s">
        <v>37</v>
      </c>
      <c r="G898" s="13">
        <v>7.79</v>
      </c>
      <c r="H898" s="26">
        <v>43498</v>
      </c>
      <c r="I898" s="26">
        <v>43509</v>
      </c>
      <c r="J898" s="13">
        <v>7</v>
      </c>
      <c r="K898" s="13">
        <v>2002</v>
      </c>
      <c r="L898" s="13" t="s">
        <v>39</v>
      </c>
      <c r="M898" s="13">
        <v>6</v>
      </c>
      <c r="N898" s="13">
        <v>0.43333333333333329</v>
      </c>
      <c r="O898" s="13">
        <v>2.6</v>
      </c>
      <c r="P898" s="13">
        <v>12</v>
      </c>
      <c r="Q898" s="13">
        <v>0.2166666666666667</v>
      </c>
      <c r="R898" s="13">
        <v>0.5</v>
      </c>
      <c r="S898" s="13">
        <v>5.9165186500888103</v>
      </c>
      <c r="T898" s="13">
        <f>IFERROR(VLOOKUP(B222,[1]!users_table[#All],4),"NA")</f>
        <v>8.4223826714801451</v>
      </c>
      <c r="U898" s="13" t="s">
        <v>68</v>
      </c>
    </row>
    <row r="899" spans="1:21" x14ac:dyDescent="0.3">
      <c r="A899" s="25">
        <v>897</v>
      </c>
      <c r="B899" s="13" t="s">
        <v>2</v>
      </c>
      <c r="C899" s="13">
        <v>254</v>
      </c>
      <c r="D899" s="13" t="s">
        <v>365</v>
      </c>
      <c r="E899" s="13" t="s">
        <v>52</v>
      </c>
      <c r="F899" s="13" t="s">
        <v>37</v>
      </c>
      <c r="G899" s="13">
        <v>7.79</v>
      </c>
      <c r="H899" s="26">
        <v>43498</v>
      </c>
      <c r="I899" s="26">
        <v>43509</v>
      </c>
      <c r="J899" s="13">
        <v>7</v>
      </c>
      <c r="K899" s="13">
        <v>2002</v>
      </c>
      <c r="L899" s="13" t="s">
        <v>39</v>
      </c>
      <c r="M899" s="13">
        <v>6</v>
      </c>
      <c r="N899" s="13">
        <v>0.43333333333333329</v>
      </c>
      <c r="O899" s="13">
        <v>2.6</v>
      </c>
      <c r="P899" s="13">
        <v>12</v>
      </c>
      <c r="Q899" s="13">
        <v>0.2166666666666667</v>
      </c>
      <c r="R899" s="13">
        <v>0.5</v>
      </c>
      <c r="S899" s="13">
        <v>5.9165186500888103</v>
      </c>
      <c r="T899" s="13">
        <f>IFERROR(VLOOKUP(B222,[1]!users_table[#All],4),"NA")</f>
        <v>8.4223826714801451</v>
      </c>
      <c r="U899" s="13" t="s">
        <v>69</v>
      </c>
    </row>
    <row r="900" spans="1:21" x14ac:dyDescent="0.3">
      <c r="A900" s="25">
        <v>898</v>
      </c>
      <c r="B900" s="13" t="s">
        <v>2</v>
      </c>
      <c r="C900" s="13">
        <v>255</v>
      </c>
      <c r="D900" s="13" t="s">
        <v>366</v>
      </c>
      <c r="E900" s="13" t="s">
        <v>52</v>
      </c>
      <c r="F900" s="13" t="s">
        <v>37</v>
      </c>
      <c r="G900" s="13">
        <v>7.62</v>
      </c>
      <c r="H900" s="26">
        <v>43505</v>
      </c>
      <c r="I900" s="26">
        <v>43525</v>
      </c>
      <c r="J900" s="13">
        <v>7</v>
      </c>
      <c r="K900" s="13">
        <v>2003</v>
      </c>
      <c r="L900" s="13" t="s">
        <v>35</v>
      </c>
      <c r="M900" s="13">
        <v>7</v>
      </c>
      <c r="N900" s="13">
        <v>0.43333333333333329</v>
      </c>
      <c r="O900" s="13">
        <v>3.0333333333333332</v>
      </c>
      <c r="P900" s="13">
        <v>21</v>
      </c>
      <c r="Q900" s="13">
        <v>0.1444444444444444</v>
      </c>
      <c r="R900" s="13">
        <v>0.33333333333333331</v>
      </c>
      <c r="S900" s="13">
        <v>5.9165186500888103</v>
      </c>
      <c r="T900" s="13">
        <f>IFERROR(VLOOKUP(B223,[1]!users_table[#All],4),"NA")</f>
        <v>8.4223826714801451</v>
      </c>
      <c r="U900" s="13" t="s">
        <v>83</v>
      </c>
    </row>
    <row r="901" spans="1:21" x14ac:dyDescent="0.3">
      <c r="A901" s="25">
        <v>899</v>
      </c>
      <c r="B901" s="13" t="s">
        <v>2</v>
      </c>
      <c r="C901" s="13">
        <v>255</v>
      </c>
      <c r="D901" s="13" t="s">
        <v>366</v>
      </c>
      <c r="E901" s="13" t="s">
        <v>52</v>
      </c>
      <c r="F901" s="13" t="s">
        <v>37</v>
      </c>
      <c r="G901" s="13">
        <v>7.62</v>
      </c>
      <c r="H901" s="26">
        <v>43505</v>
      </c>
      <c r="I901" s="26">
        <v>43525</v>
      </c>
      <c r="J901" s="13">
        <v>7</v>
      </c>
      <c r="K901" s="13">
        <v>2003</v>
      </c>
      <c r="L901" s="13" t="s">
        <v>35</v>
      </c>
      <c r="M901" s="13">
        <v>7</v>
      </c>
      <c r="N901" s="13">
        <v>0.43333333333333329</v>
      </c>
      <c r="O901" s="13">
        <v>3.0333333333333332</v>
      </c>
      <c r="P901" s="13">
        <v>21</v>
      </c>
      <c r="Q901" s="13">
        <v>0.1444444444444444</v>
      </c>
      <c r="R901" s="13">
        <v>0.33333333333333331</v>
      </c>
      <c r="S901" s="13">
        <v>5.9165186500888103</v>
      </c>
      <c r="T901" s="13">
        <f>IFERROR(VLOOKUP(B223,[1]!users_table[#All],4),"NA")</f>
        <v>8.4223826714801451</v>
      </c>
      <c r="U901" s="13" t="s">
        <v>64</v>
      </c>
    </row>
    <row r="902" spans="1:21" x14ac:dyDescent="0.3">
      <c r="A902" s="25">
        <v>900</v>
      </c>
      <c r="B902" s="13" t="s">
        <v>2</v>
      </c>
      <c r="C902" s="13">
        <v>255</v>
      </c>
      <c r="D902" s="13" t="s">
        <v>366</v>
      </c>
      <c r="E902" s="13" t="s">
        <v>52</v>
      </c>
      <c r="F902" s="13" t="s">
        <v>37</v>
      </c>
      <c r="G902" s="13">
        <v>7.62</v>
      </c>
      <c r="H902" s="26">
        <v>43505</v>
      </c>
      <c r="I902" s="26">
        <v>43525</v>
      </c>
      <c r="J902" s="13">
        <v>7</v>
      </c>
      <c r="K902" s="13">
        <v>2003</v>
      </c>
      <c r="L902" s="13" t="s">
        <v>35</v>
      </c>
      <c r="M902" s="13">
        <v>7</v>
      </c>
      <c r="N902" s="13">
        <v>0.43333333333333329</v>
      </c>
      <c r="O902" s="13">
        <v>3.0333333333333332</v>
      </c>
      <c r="P902" s="13">
        <v>21</v>
      </c>
      <c r="Q902" s="13">
        <v>0.1444444444444444</v>
      </c>
      <c r="R902" s="13">
        <v>0.33333333333333331</v>
      </c>
      <c r="S902" s="13">
        <v>5.9165186500888103</v>
      </c>
      <c r="T902" s="13">
        <f>IFERROR(VLOOKUP(B223,[1]!users_table[#All],4),"NA")</f>
        <v>8.4223826714801451</v>
      </c>
      <c r="U902" s="13" t="s">
        <v>1028</v>
      </c>
    </row>
    <row r="903" spans="1:21" x14ac:dyDescent="0.3">
      <c r="A903" s="25">
        <v>901</v>
      </c>
      <c r="B903" s="13" t="s">
        <v>2</v>
      </c>
      <c r="C903" s="13">
        <v>255</v>
      </c>
      <c r="D903" s="13" t="s">
        <v>366</v>
      </c>
      <c r="E903" s="13" t="s">
        <v>52</v>
      </c>
      <c r="F903" s="13" t="s">
        <v>37</v>
      </c>
      <c r="G903" s="13">
        <v>7.62</v>
      </c>
      <c r="H903" s="26">
        <v>43505</v>
      </c>
      <c r="I903" s="26">
        <v>43525</v>
      </c>
      <c r="J903" s="13">
        <v>7</v>
      </c>
      <c r="K903" s="13">
        <v>2003</v>
      </c>
      <c r="L903" s="13" t="s">
        <v>35</v>
      </c>
      <c r="M903" s="13">
        <v>7</v>
      </c>
      <c r="N903" s="13">
        <v>0.43333333333333329</v>
      </c>
      <c r="O903" s="13">
        <v>3.0333333333333332</v>
      </c>
      <c r="P903" s="13">
        <v>21</v>
      </c>
      <c r="Q903" s="13">
        <v>0.1444444444444444</v>
      </c>
      <c r="R903" s="13">
        <v>0.33333333333333331</v>
      </c>
      <c r="S903" s="13">
        <v>5.9165186500888103</v>
      </c>
      <c r="T903" s="13">
        <f>IFERROR(VLOOKUP(B223,[1]!users_table[#All],4),"NA")</f>
        <v>8.4223826714801451</v>
      </c>
      <c r="U903" s="13" t="s">
        <v>68</v>
      </c>
    </row>
    <row r="904" spans="1:21" x14ac:dyDescent="0.3">
      <c r="A904" s="25">
        <v>902</v>
      </c>
      <c r="B904" s="13" t="s">
        <v>2</v>
      </c>
      <c r="C904" s="13">
        <v>255</v>
      </c>
      <c r="D904" s="13" t="s">
        <v>366</v>
      </c>
      <c r="E904" s="13" t="s">
        <v>52</v>
      </c>
      <c r="F904" s="13" t="s">
        <v>37</v>
      </c>
      <c r="G904" s="13">
        <v>7.62</v>
      </c>
      <c r="H904" s="26">
        <v>43505</v>
      </c>
      <c r="I904" s="26">
        <v>43525</v>
      </c>
      <c r="J904" s="13">
        <v>7</v>
      </c>
      <c r="K904" s="13">
        <v>2003</v>
      </c>
      <c r="L904" s="13" t="s">
        <v>35</v>
      </c>
      <c r="M904" s="13">
        <v>7</v>
      </c>
      <c r="N904" s="13">
        <v>0.43333333333333329</v>
      </c>
      <c r="O904" s="13">
        <v>3.0333333333333332</v>
      </c>
      <c r="P904" s="13">
        <v>21</v>
      </c>
      <c r="Q904" s="13">
        <v>0.1444444444444444</v>
      </c>
      <c r="R904" s="13">
        <v>0.33333333333333331</v>
      </c>
      <c r="S904" s="13">
        <v>5.9165186500888103</v>
      </c>
      <c r="T904" s="13">
        <f>IFERROR(VLOOKUP(B223,[1]!users_table[#All],4),"NA")</f>
        <v>8.4223826714801451</v>
      </c>
      <c r="U904" s="13" t="s">
        <v>69</v>
      </c>
    </row>
    <row r="905" spans="1:21" x14ac:dyDescent="0.3">
      <c r="A905" s="25">
        <v>903</v>
      </c>
      <c r="B905" s="13" t="s">
        <v>2</v>
      </c>
      <c r="C905" s="13">
        <v>43711</v>
      </c>
      <c r="D905" s="13" t="s">
        <v>367</v>
      </c>
      <c r="E905" s="13" t="s">
        <v>50</v>
      </c>
      <c r="F905" s="13" t="s">
        <v>29</v>
      </c>
      <c r="G905" s="13">
        <v>6.23</v>
      </c>
      <c r="H905" s="26">
        <v>44500</v>
      </c>
      <c r="I905" s="26">
        <v>44500</v>
      </c>
      <c r="J905" s="13">
        <v>6</v>
      </c>
      <c r="K905" s="13">
        <v>2020</v>
      </c>
      <c r="L905" s="13" t="s">
        <v>35</v>
      </c>
      <c r="M905" s="13">
        <v>1</v>
      </c>
      <c r="N905" s="13">
        <v>3.3055555555555553E-2</v>
      </c>
      <c r="O905" s="13">
        <v>3.3055555555555553E-2</v>
      </c>
      <c r="P905" s="13">
        <v>1</v>
      </c>
      <c r="Q905" s="13">
        <v>3.3055555555555553E-2</v>
      </c>
      <c r="R905" s="13">
        <v>1</v>
      </c>
      <c r="S905" s="13">
        <v>5.9165186500888103</v>
      </c>
      <c r="T905" s="13">
        <f>IFERROR(VLOOKUP(B224,[1]!users_table[#All],4),"NA")</f>
        <v>8.4223826714801451</v>
      </c>
      <c r="U905" s="13" t="s">
        <v>66</v>
      </c>
    </row>
    <row r="906" spans="1:21" x14ac:dyDescent="0.3">
      <c r="A906" s="25">
        <v>904</v>
      </c>
      <c r="B906" s="13" t="s">
        <v>2</v>
      </c>
      <c r="C906" s="13">
        <v>153</v>
      </c>
      <c r="D906" s="13" t="s">
        <v>368</v>
      </c>
      <c r="E906" s="13" t="s">
        <v>32</v>
      </c>
      <c r="F906" s="13" t="s">
        <v>42</v>
      </c>
      <c r="G906" s="13">
        <v>8.0299999999999994</v>
      </c>
      <c r="H906" s="26">
        <v>43104</v>
      </c>
      <c r="I906" s="26">
        <v>43145</v>
      </c>
      <c r="J906" s="13">
        <v>8</v>
      </c>
      <c r="K906" s="13">
        <v>2002</v>
      </c>
      <c r="L906" s="13" t="s">
        <v>33</v>
      </c>
      <c r="M906" s="13">
        <v>45</v>
      </c>
      <c r="N906" s="13">
        <v>0.41666666666666669</v>
      </c>
      <c r="O906" s="13">
        <v>18.75</v>
      </c>
      <c r="P906" s="13">
        <v>42</v>
      </c>
      <c r="Q906" s="13">
        <v>0.44642857142857151</v>
      </c>
      <c r="R906" s="13">
        <v>1.071428571428571</v>
      </c>
      <c r="S906" s="13">
        <v>5.9165186500888103</v>
      </c>
      <c r="T906" s="13">
        <f>IFERROR(VLOOKUP(B225,[1]!users_table[#All],4),"NA")</f>
        <v>8.4223826714801451</v>
      </c>
      <c r="U906" s="13" t="s">
        <v>65</v>
      </c>
    </row>
    <row r="907" spans="1:21" x14ac:dyDescent="0.3">
      <c r="A907" s="25">
        <v>905</v>
      </c>
      <c r="B907" s="13" t="s">
        <v>2</v>
      </c>
      <c r="C907" s="13">
        <v>153</v>
      </c>
      <c r="D907" s="13" t="s">
        <v>368</v>
      </c>
      <c r="E907" s="13" t="s">
        <v>32</v>
      </c>
      <c r="F907" s="13" t="s">
        <v>42</v>
      </c>
      <c r="G907" s="13">
        <v>8.0299999999999994</v>
      </c>
      <c r="H907" s="26">
        <v>43104</v>
      </c>
      <c r="I907" s="26">
        <v>43145</v>
      </c>
      <c r="J907" s="13">
        <v>8</v>
      </c>
      <c r="K907" s="13">
        <v>2002</v>
      </c>
      <c r="L907" s="13" t="s">
        <v>33</v>
      </c>
      <c r="M907" s="13">
        <v>45</v>
      </c>
      <c r="N907" s="13">
        <v>0.41666666666666669</v>
      </c>
      <c r="O907" s="13">
        <v>18.75</v>
      </c>
      <c r="P907" s="13">
        <v>42</v>
      </c>
      <c r="Q907" s="13">
        <v>0.44642857142857151</v>
      </c>
      <c r="R907" s="13">
        <v>1.071428571428571</v>
      </c>
      <c r="S907" s="13">
        <v>5.9165186500888103</v>
      </c>
      <c r="T907" s="13">
        <f>IFERROR(VLOOKUP(B225,[1]!users_table[#All],4),"NA")</f>
        <v>8.4223826714801451</v>
      </c>
      <c r="U907" s="13" t="s">
        <v>59</v>
      </c>
    </row>
    <row r="908" spans="1:21" x14ac:dyDescent="0.3">
      <c r="A908" s="25">
        <v>906</v>
      </c>
      <c r="B908" s="13" t="s">
        <v>2</v>
      </c>
      <c r="C908" s="13">
        <v>153</v>
      </c>
      <c r="D908" s="13" t="s">
        <v>368</v>
      </c>
      <c r="E908" s="13" t="s">
        <v>32</v>
      </c>
      <c r="F908" s="13" t="s">
        <v>42</v>
      </c>
      <c r="G908" s="13">
        <v>8.0299999999999994</v>
      </c>
      <c r="H908" s="26">
        <v>43104</v>
      </c>
      <c r="I908" s="26">
        <v>43145</v>
      </c>
      <c r="J908" s="13">
        <v>8</v>
      </c>
      <c r="K908" s="13">
        <v>2002</v>
      </c>
      <c r="L908" s="13" t="s">
        <v>33</v>
      </c>
      <c r="M908" s="13">
        <v>45</v>
      </c>
      <c r="N908" s="13">
        <v>0.41666666666666669</v>
      </c>
      <c r="O908" s="13">
        <v>18.75</v>
      </c>
      <c r="P908" s="13">
        <v>42</v>
      </c>
      <c r="Q908" s="13">
        <v>0.44642857142857151</v>
      </c>
      <c r="R908" s="13">
        <v>1.071428571428571</v>
      </c>
      <c r="S908" s="13">
        <v>5.9165186500888103</v>
      </c>
      <c r="T908" s="13">
        <f>IFERROR(VLOOKUP(B225,[1]!users_table[#All],4),"NA")</f>
        <v>8.4223826714801451</v>
      </c>
      <c r="U908" s="13" t="s">
        <v>60</v>
      </c>
    </row>
    <row r="909" spans="1:21" x14ac:dyDescent="0.3">
      <c r="A909" s="25">
        <v>907</v>
      </c>
      <c r="B909" s="13" t="s">
        <v>2</v>
      </c>
      <c r="C909" s="13">
        <v>153</v>
      </c>
      <c r="D909" s="13" t="s">
        <v>368</v>
      </c>
      <c r="E909" s="13" t="s">
        <v>32</v>
      </c>
      <c r="F909" s="13" t="s">
        <v>42</v>
      </c>
      <c r="G909" s="13">
        <v>8.0299999999999994</v>
      </c>
      <c r="H909" s="26">
        <v>43104</v>
      </c>
      <c r="I909" s="26">
        <v>43145</v>
      </c>
      <c r="J909" s="13">
        <v>8</v>
      </c>
      <c r="K909" s="13">
        <v>2002</v>
      </c>
      <c r="L909" s="13" t="s">
        <v>33</v>
      </c>
      <c r="M909" s="13">
        <v>45</v>
      </c>
      <c r="N909" s="13">
        <v>0.41666666666666669</v>
      </c>
      <c r="O909" s="13">
        <v>18.75</v>
      </c>
      <c r="P909" s="13">
        <v>42</v>
      </c>
      <c r="Q909" s="13">
        <v>0.44642857142857151</v>
      </c>
      <c r="R909" s="13">
        <v>1.071428571428571</v>
      </c>
      <c r="S909" s="13">
        <v>5.9165186500888103</v>
      </c>
      <c r="T909" s="13">
        <f>IFERROR(VLOOKUP(B225,[1]!users_table[#All],4),"NA")</f>
        <v>8.4223826714801451</v>
      </c>
      <c r="U909" s="13" t="s">
        <v>67</v>
      </c>
    </row>
    <row r="910" spans="1:21" x14ac:dyDescent="0.3">
      <c r="A910" s="25">
        <v>908</v>
      </c>
      <c r="B910" s="13" t="s">
        <v>2</v>
      </c>
      <c r="C910" s="13">
        <v>38161</v>
      </c>
      <c r="D910" s="13" t="s">
        <v>369</v>
      </c>
      <c r="E910" s="13" t="s">
        <v>32</v>
      </c>
      <c r="F910" s="13" t="s">
        <v>29</v>
      </c>
      <c r="G910" s="13">
        <v>6.89</v>
      </c>
      <c r="H910" s="26">
        <v>43916</v>
      </c>
      <c r="I910" s="26">
        <v>43945</v>
      </c>
      <c r="J910" s="13">
        <v>7</v>
      </c>
      <c r="K910" s="13">
        <v>2019</v>
      </c>
      <c r="L910" s="13" t="s">
        <v>35</v>
      </c>
      <c r="M910" s="13">
        <v>24</v>
      </c>
      <c r="N910" s="13">
        <v>0.40166666666666673</v>
      </c>
      <c r="O910" s="13">
        <v>9.64</v>
      </c>
      <c r="P910" s="13">
        <v>30</v>
      </c>
      <c r="Q910" s="13">
        <v>0.32133333333333342</v>
      </c>
      <c r="R910" s="13">
        <v>0.8</v>
      </c>
      <c r="S910" s="13">
        <v>5.9165186500888103</v>
      </c>
      <c r="T910" s="7">
        <f>IFERROR(VLOOKUP(B226,[1]!users_table[#All],4),"NA")</f>
        <v>8.4223826714801451</v>
      </c>
      <c r="U910" s="13" t="s">
        <v>64</v>
      </c>
    </row>
    <row r="911" spans="1:21" x14ac:dyDescent="0.3">
      <c r="A911" s="25">
        <v>909</v>
      </c>
      <c r="B911" s="13" t="s">
        <v>2</v>
      </c>
      <c r="C911" s="13">
        <v>38161</v>
      </c>
      <c r="D911" s="13" t="s">
        <v>369</v>
      </c>
      <c r="E911" s="13" t="s">
        <v>32</v>
      </c>
      <c r="F911" s="13" t="s">
        <v>29</v>
      </c>
      <c r="G911" s="13">
        <v>6.89</v>
      </c>
      <c r="H911" s="26">
        <v>43916</v>
      </c>
      <c r="I911" s="26">
        <v>43945</v>
      </c>
      <c r="J911" s="13">
        <v>7</v>
      </c>
      <c r="K911" s="13">
        <v>2019</v>
      </c>
      <c r="L911" s="13" t="s">
        <v>35</v>
      </c>
      <c r="M911" s="13">
        <v>24</v>
      </c>
      <c r="N911" s="13">
        <v>0.40166666666666673</v>
      </c>
      <c r="O911" s="13">
        <v>9.64</v>
      </c>
      <c r="P911" s="13">
        <v>30</v>
      </c>
      <c r="Q911" s="13">
        <v>0.32133333333333342</v>
      </c>
      <c r="R911" s="13">
        <v>0.8</v>
      </c>
      <c r="S911" s="13">
        <v>5.9165186500888103</v>
      </c>
      <c r="T911" s="13">
        <f>IFERROR(VLOOKUP(B226,[1]!users_table[#All],4),"NA")</f>
        <v>8.4223826714801451</v>
      </c>
      <c r="U911" s="13" t="s">
        <v>66</v>
      </c>
    </row>
    <row r="912" spans="1:21" x14ac:dyDescent="0.3">
      <c r="A912" s="25">
        <v>910</v>
      </c>
      <c r="B912" s="13" t="s">
        <v>2</v>
      </c>
      <c r="C912" s="13">
        <v>38161</v>
      </c>
      <c r="D912" s="13" t="s">
        <v>369</v>
      </c>
      <c r="E912" s="13" t="s">
        <v>32</v>
      </c>
      <c r="F912" s="13" t="s">
        <v>29</v>
      </c>
      <c r="G912" s="13">
        <v>6.89</v>
      </c>
      <c r="H912" s="26">
        <v>43916</v>
      </c>
      <c r="I912" s="26">
        <v>43945</v>
      </c>
      <c r="J912" s="13">
        <v>7</v>
      </c>
      <c r="K912" s="13">
        <v>2019</v>
      </c>
      <c r="L912" s="13" t="s">
        <v>35</v>
      </c>
      <c r="M912" s="13">
        <v>24</v>
      </c>
      <c r="N912" s="13">
        <v>0.40166666666666673</v>
      </c>
      <c r="O912" s="13">
        <v>9.64</v>
      </c>
      <c r="P912" s="13">
        <v>30</v>
      </c>
      <c r="Q912" s="13">
        <v>0.32133333333333342</v>
      </c>
      <c r="R912" s="13">
        <v>0.8</v>
      </c>
      <c r="S912" s="13">
        <v>5.9165186500888103</v>
      </c>
      <c r="T912" s="13">
        <f>IFERROR(VLOOKUP(B226,[1]!users_table[#All],4),"NA")</f>
        <v>8.4223826714801451</v>
      </c>
      <c r="U912" s="13" t="s">
        <v>61</v>
      </c>
    </row>
    <row r="913" spans="1:21" x14ac:dyDescent="0.3">
      <c r="A913" s="25">
        <v>911</v>
      </c>
      <c r="B913" s="13" t="s">
        <v>2</v>
      </c>
      <c r="C913" s="13">
        <v>43691</v>
      </c>
      <c r="D913" s="13" t="s">
        <v>370</v>
      </c>
      <c r="E913" s="13" t="s">
        <v>32</v>
      </c>
      <c r="F913" s="13" t="s">
        <v>37</v>
      </c>
      <c r="G913" s="13">
        <v>7.75</v>
      </c>
      <c r="H913" s="26">
        <v>44709</v>
      </c>
      <c r="I913" s="26">
        <v>44726</v>
      </c>
      <c r="J913" s="13">
        <v>6</v>
      </c>
      <c r="K913" s="13">
        <v>2021</v>
      </c>
      <c r="L913" s="13" t="s">
        <v>39</v>
      </c>
      <c r="M913" s="13">
        <v>13</v>
      </c>
      <c r="N913" s="13">
        <v>0.40666666666666668</v>
      </c>
      <c r="O913" s="13">
        <v>5.2866666666666671</v>
      </c>
      <c r="P913" s="13">
        <v>18</v>
      </c>
      <c r="Q913" s="13">
        <v>0.29370370370370369</v>
      </c>
      <c r="R913" s="13">
        <v>0.72222222222222221</v>
      </c>
      <c r="S913" s="13">
        <v>5.9165186500888103</v>
      </c>
      <c r="T913" s="13">
        <f>IFERROR(VLOOKUP(B227,[1]!users_table[#All],4),"NA")</f>
        <v>8.4223826714801451</v>
      </c>
      <c r="U913" s="13" t="s">
        <v>66</v>
      </c>
    </row>
    <row r="914" spans="1:21" x14ac:dyDescent="0.3">
      <c r="A914" s="25">
        <v>912</v>
      </c>
      <c r="B914" s="13" t="s">
        <v>2</v>
      </c>
      <c r="C914" s="13">
        <v>43691</v>
      </c>
      <c r="D914" s="13" t="s">
        <v>370</v>
      </c>
      <c r="E914" s="13" t="s">
        <v>32</v>
      </c>
      <c r="F914" s="13" t="s">
        <v>37</v>
      </c>
      <c r="G914" s="13">
        <v>7.75</v>
      </c>
      <c r="H914" s="26">
        <v>44709</v>
      </c>
      <c r="I914" s="26">
        <v>44726</v>
      </c>
      <c r="J914" s="13">
        <v>6</v>
      </c>
      <c r="K914" s="13">
        <v>2021</v>
      </c>
      <c r="L914" s="13" t="s">
        <v>39</v>
      </c>
      <c r="M914" s="13">
        <v>13</v>
      </c>
      <c r="N914" s="13">
        <v>0.40666666666666668</v>
      </c>
      <c r="O914" s="13">
        <v>5.2866666666666671</v>
      </c>
      <c r="P914" s="13">
        <v>18</v>
      </c>
      <c r="Q914" s="13">
        <v>0.29370370370370369</v>
      </c>
      <c r="R914" s="13">
        <v>0.72222222222222221</v>
      </c>
      <c r="S914" s="13">
        <v>5.9165186500888103</v>
      </c>
      <c r="T914" s="13">
        <f>IFERROR(VLOOKUP(B227,[1]!users_table[#All],4),"NA")</f>
        <v>8.4223826714801451</v>
      </c>
      <c r="U914" s="13" t="s">
        <v>1029</v>
      </c>
    </row>
    <row r="915" spans="1:21" x14ac:dyDescent="0.3">
      <c r="A915" s="25">
        <v>913</v>
      </c>
      <c r="B915" s="13" t="s">
        <v>2</v>
      </c>
      <c r="C915" s="13">
        <v>43691</v>
      </c>
      <c r="D915" s="13" t="s">
        <v>370</v>
      </c>
      <c r="E915" s="13" t="s">
        <v>32</v>
      </c>
      <c r="F915" s="13" t="s">
        <v>37</v>
      </c>
      <c r="G915" s="13">
        <v>7.75</v>
      </c>
      <c r="H915" s="26">
        <v>44709</v>
      </c>
      <c r="I915" s="26">
        <v>44726</v>
      </c>
      <c r="J915" s="13">
        <v>6</v>
      </c>
      <c r="K915" s="13">
        <v>2021</v>
      </c>
      <c r="L915" s="13" t="s">
        <v>39</v>
      </c>
      <c r="M915" s="13">
        <v>13</v>
      </c>
      <c r="N915" s="13">
        <v>0.40666666666666668</v>
      </c>
      <c r="O915" s="13">
        <v>5.2866666666666671</v>
      </c>
      <c r="P915" s="13">
        <v>18</v>
      </c>
      <c r="Q915" s="13">
        <v>0.29370370370370369</v>
      </c>
      <c r="R915" s="13">
        <v>0.72222222222222221</v>
      </c>
      <c r="S915" s="13">
        <v>5.9165186500888103</v>
      </c>
      <c r="T915" s="13">
        <f>IFERROR(VLOOKUP(B227,[1]!users_table[#All],4),"NA")</f>
        <v>8.4223826714801451</v>
      </c>
      <c r="U915" s="13" t="s">
        <v>70</v>
      </c>
    </row>
    <row r="916" spans="1:21" x14ac:dyDescent="0.3">
      <c r="A916" s="25">
        <v>914</v>
      </c>
      <c r="B916" s="13" t="s">
        <v>2</v>
      </c>
      <c r="C916" s="13">
        <v>43691</v>
      </c>
      <c r="D916" s="13" t="s">
        <v>370</v>
      </c>
      <c r="E916" s="13" t="s">
        <v>32</v>
      </c>
      <c r="F916" s="13" t="s">
        <v>37</v>
      </c>
      <c r="G916" s="13">
        <v>7.75</v>
      </c>
      <c r="H916" s="26">
        <v>44709</v>
      </c>
      <c r="I916" s="26">
        <v>44726</v>
      </c>
      <c r="J916" s="13">
        <v>6</v>
      </c>
      <c r="K916" s="13">
        <v>2021</v>
      </c>
      <c r="L916" s="13" t="s">
        <v>39</v>
      </c>
      <c r="M916" s="13">
        <v>13</v>
      </c>
      <c r="N916" s="13">
        <v>0.40666666666666668</v>
      </c>
      <c r="O916" s="13">
        <v>5.2866666666666671</v>
      </c>
      <c r="P916" s="13">
        <v>18</v>
      </c>
      <c r="Q916" s="13">
        <v>0.29370370370370369</v>
      </c>
      <c r="R916" s="13">
        <v>0.72222222222222221</v>
      </c>
      <c r="S916" s="13">
        <v>5.9165186500888103</v>
      </c>
      <c r="T916" s="13">
        <f>IFERROR(VLOOKUP(B227,[1]!users_table[#All],4),"NA")</f>
        <v>8.4223826714801451</v>
      </c>
      <c r="U916" s="13" t="s">
        <v>76</v>
      </c>
    </row>
    <row r="917" spans="1:21" x14ac:dyDescent="0.3">
      <c r="A917" s="25">
        <v>915</v>
      </c>
      <c r="B917" s="13" t="s">
        <v>2</v>
      </c>
      <c r="C917" s="13">
        <v>37999</v>
      </c>
      <c r="D917" s="13" t="s">
        <v>371</v>
      </c>
      <c r="E917" s="13" t="s">
        <v>32</v>
      </c>
      <c r="F917" s="13" t="s">
        <v>37</v>
      </c>
      <c r="G917" s="13">
        <v>8.41</v>
      </c>
      <c r="H917" s="26">
        <v>43578</v>
      </c>
      <c r="I917" s="26">
        <v>43589</v>
      </c>
      <c r="J917" s="13">
        <v>9</v>
      </c>
      <c r="K917" s="13">
        <v>2019</v>
      </c>
      <c r="L917" s="13" t="s">
        <v>30</v>
      </c>
      <c r="M917" s="13">
        <v>12</v>
      </c>
      <c r="N917" s="13">
        <v>0.41666666666666669</v>
      </c>
      <c r="O917" s="13">
        <v>5</v>
      </c>
      <c r="P917" s="13">
        <v>12</v>
      </c>
      <c r="Q917" s="13">
        <v>0.41666666666666669</v>
      </c>
      <c r="R917" s="13">
        <v>1</v>
      </c>
      <c r="S917" s="13">
        <v>5.9165186500888103</v>
      </c>
      <c r="T917" s="13">
        <f>IFERROR(VLOOKUP(B228,[1]!users_table[#All],4),"NA")</f>
        <v>8.4223826714801451</v>
      </c>
      <c r="U917" s="13" t="s">
        <v>64</v>
      </c>
    </row>
    <row r="918" spans="1:21" x14ac:dyDescent="0.3">
      <c r="A918" s="25">
        <v>916</v>
      </c>
      <c r="B918" s="13" t="s">
        <v>2</v>
      </c>
      <c r="C918" s="13">
        <v>37999</v>
      </c>
      <c r="D918" s="13" t="s">
        <v>371</v>
      </c>
      <c r="E918" s="13" t="s">
        <v>32</v>
      </c>
      <c r="F918" s="13" t="s">
        <v>37</v>
      </c>
      <c r="G918" s="13">
        <v>8.41</v>
      </c>
      <c r="H918" s="26">
        <v>43578</v>
      </c>
      <c r="I918" s="26">
        <v>43589</v>
      </c>
      <c r="J918" s="13">
        <v>9</v>
      </c>
      <c r="K918" s="13">
        <v>2019</v>
      </c>
      <c r="L918" s="13" t="s">
        <v>30</v>
      </c>
      <c r="M918" s="13">
        <v>12</v>
      </c>
      <c r="N918" s="13">
        <v>0.41666666666666669</v>
      </c>
      <c r="O918" s="13">
        <v>5</v>
      </c>
      <c r="P918" s="13">
        <v>12</v>
      </c>
      <c r="Q918" s="13">
        <v>0.41666666666666669</v>
      </c>
      <c r="R918" s="13">
        <v>1</v>
      </c>
      <c r="S918" s="13">
        <v>5.9165186500888103</v>
      </c>
      <c r="T918" s="13">
        <f>IFERROR(VLOOKUP(B228,[1]!users_table[#All],4),"NA")</f>
        <v>8.4223826714801451</v>
      </c>
      <c r="U918" s="13" t="s">
        <v>78</v>
      </c>
    </row>
    <row r="919" spans="1:21" x14ac:dyDescent="0.3">
      <c r="A919" s="25">
        <v>917</v>
      </c>
      <c r="B919" s="13" t="s">
        <v>2</v>
      </c>
      <c r="C919" s="13">
        <v>37999</v>
      </c>
      <c r="D919" s="13" t="s">
        <v>371</v>
      </c>
      <c r="E919" s="13" t="s">
        <v>32</v>
      </c>
      <c r="F919" s="13" t="s">
        <v>37</v>
      </c>
      <c r="G919" s="13">
        <v>8.41</v>
      </c>
      <c r="H919" s="26">
        <v>43578</v>
      </c>
      <c r="I919" s="26">
        <v>43589</v>
      </c>
      <c r="J919" s="13">
        <v>9</v>
      </c>
      <c r="K919" s="13">
        <v>2019</v>
      </c>
      <c r="L919" s="13" t="s">
        <v>30</v>
      </c>
      <c r="M919" s="13">
        <v>12</v>
      </c>
      <c r="N919" s="13">
        <v>0.41666666666666669</v>
      </c>
      <c r="O919" s="13">
        <v>5</v>
      </c>
      <c r="P919" s="13">
        <v>12</v>
      </c>
      <c r="Q919" s="13">
        <v>0.41666666666666669</v>
      </c>
      <c r="R919" s="13">
        <v>1</v>
      </c>
      <c r="S919" s="13">
        <v>5.9165186500888103</v>
      </c>
      <c r="T919" s="13">
        <f>IFERROR(VLOOKUP(B228,[1]!users_table[#All],4),"NA")</f>
        <v>8.4223826714801451</v>
      </c>
      <c r="U919" s="13" t="s">
        <v>1049</v>
      </c>
    </row>
    <row r="920" spans="1:21" x14ac:dyDescent="0.3">
      <c r="A920" s="25">
        <v>918</v>
      </c>
      <c r="B920" s="13" t="s">
        <v>2</v>
      </c>
      <c r="C920" s="13">
        <v>37999</v>
      </c>
      <c r="D920" s="13" t="s">
        <v>371</v>
      </c>
      <c r="E920" s="13" t="s">
        <v>32</v>
      </c>
      <c r="F920" s="13" t="s">
        <v>37</v>
      </c>
      <c r="G920" s="13">
        <v>8.41</v>
      </c>
      <c r="H920" s="26">
        <v>43578</v>
      </c>
      <c r="I920" s="26">
        <v>43589</v>
      </c>
      <c r="J920" s="13">
        <v>9</v>
      </c>
      <c r="K920" s="13">
        <v>2019</v>
      </c>
      <c r="L920" s="13" t="s">
        <v>30</v>
      </c>
      <c r="M920" s="13">
        <v>12</v>
      </c>
      <c r="N920" s="13">
        <v>0.41666666666666669</v>
      </c>
      <c r="O920" s="13">
        <v>5</v>
      </c>
      <c r="P920" s="13">
        <v>12</v>
      </c>
      <c r="Q920" s="13">
        <v>0.41666666666666669</v>
      </c>
      <c r="R920" s="13">
        <v>1</v>
      </c>
      <c r="S920" s="13">
        <v>5.9165186500888103</v>
      </c>
      <c r="T920" s="13">
        <f>IFERROR(VLOOKUP(B228,[1]!users_table[#All],4),"NA")</f>
        <v>8.4223826714801451</v>
      </c>
      <c r="U920" s="13" t="s">
        <v>70</v>
      </c>
    </row>
    <row r="921" spans="1:21" x14ac:dyDescent="0.3">
      <c r="A921" s="25">
        <v>919</v>
      </c>
      <c r="B921" s="13" t="s">
        <v>2</v>
      </c>
      <c r="C921" s="13">
        <v>37999</v>
      </c>
      <c r="D921" s="13" t="s">
        <v>371</v>
      </c>
      <c r="E921" s="13" t="s">
        <v>32</v>
      </c>
      <c r="F921" s="13" t="s">
        <v>37</v>
      </c>
      <c r="G921" s="13">
        <v>8.41</v>
      </c>
      <c r="H921" s="26">
        <v>43578</v>
      </c>
      <c r="I921" s="26">
        <v>43589</v>
      </c>
      <c r="J921" s="13">
        <v>9</v>
      </c>
      <c r="K921" s="13">
        <v>2019</v>
      </c>
      <c r="L921" s="13" t="s">
        <v>30</v>
      </c>
      <c r="M921" s="13">
        <v>12</v>
      </c>
      <c r="N921" s="13">
        <v>0.41666666666666669</v>
      </c>
      <c r="O921" s="13">
        <v>5</v>
      </c>
      <c r="P921" s="13">
        <v>12</v>
      </c>
      <c r="Q921" s="13">
        <v>0.41666666666666669</v>
      </c>
      <c r="R921" s="13">
        <v>1</v>
      </c>
      <c r="S921" s="13">
        <v>5.9165186500888103</v>
      </c>
      <c r="T921" s="13">
        <f>IFERROR(VLOOKUP(B228,[1]!users_table[#All],4),"NA")</f>
        <v>8.4223826714801451</v>
      </c>
      <c r="U921" s="13" t="s">
        <v>1016</v>
      </c>
    </row>
    <row r="922" spans="1:21" x14ac:dyDescent="0.3">
      <c r="A922" s="25">
        <v>920</v>
      </c>
      <c r="B922" s="13" t="s">
        <v>2</v>
      </c>
      <c r="C922" s="13">
        <v>42822</v>
      </c>
      <c r="D922" s="13" t="s">
        <v>372</v>
      </c>
      <c r="E922" s="13" t="s">
        <v>32</v>
      </c>
      <c r="F922" s="13" t="s">
        <v>37</v>
      </c>
      <c r="G922" s="13">
        <v>7.16</v>
      </c>
      <c r="H922" s="26">
        <v>44515</v>
      </c>
      <c r="I922" s="26">
        <v>44524</v>
      </c>
      <c r="J922" s="13">
        <v>6</v>
      </c>
      <c r="K922" s="13">
        <v>2021</v>
      </c>
      <c r="L922" s="13" t="s">
        <v>30</v>
      </c>
      <c r="M922" s="13">
        <v>12</v>
      </c>
      <c r="N922" s="13">
        <v>0.39444444444444438</v>
      </c>
      <c r="O922" s="13">
        <v>4.7333333333333334</v>
      </c>
      <c r="P922" s="13">
        <v>10</v>
      </c>
      <c r="Q922" s="13">
        <v>0.47333333333333327</v>
      </c>
      <c r="R922" s="13">
        <v>1.2</v>
      </c>
      <c r="S922" s="13">
        <v>5.9165186500888103</v>
      </c>
      <c r="T922" s="13">
        <f>IFERROR(VLOOKUP(B229,[1]!users_table[#All],4),"NA")</f>
        <v>8.4223826714801451</v>
      </c>
      <c r="U922" s="13" t="s">
        <v>1051</v>
      </c>
    </row>
    <row r="923" spans="1:21" x14ac:dyDescent="0.3">
      <c r="A923" s="25">
        <v>921</v>
      </c>
      <c r="B923" s="13" t="s">
        <v>2</v>
      </c>
      <c r="C923" s="13">
        <v>42822</v>
      </c>
      <c r="D923" s="13" t="s">
        <v>372</v>
      </c>
      <c r="E923" s="13" t="s">
        <v>32</v>
      </c>
      <c r="F923" s="13" t="s">
        <v>37</v>
      </c>
      <c r="G923" s="13">
        <v>7.16</v>
      </c>
      <c r="H923" s="26">
        <v>44515</v>
      </c>
      <c r="I923" s="26">
        <v>44524</v>
      </c>
      <c r="J923" s="13">
        <v>6</v>
      </c>
      <c r="K923" s="13">
        <v>2021</v>
      </c>
      <c r="L923" s="13" t="s">
        <v>30</v>
      </c>
      <c r="M923" s="13">
        <v>12</v>
      </c>
      <c r="N923" s="13">
        <v>0.39444444444444438</v>
      </c>
      <c r="O923" s="13">
        <v>4.7333333333333334</v>
      </c>
      <c r="P923" s="13">
        <v>10</v>
      </c>
      <c r="Q923" s="13">
        <v>0.47333333333333327</v>
      </c>
      <c r="R923" s="13">
        <v>1.2</v>
      </c>
      <c r="S923" s="13">
        <v>5.9165186500888103</v>
      </c>
      <c r="T923" s="13">
        <f>IFERROR(VLOOKUP(B229,[1]!users_table[#All],4),"NA")</f>
        <v>8.4223826714801451</v>
      </c>
      <c r="U923" s="13" t="s">
        <v>61</v>
      </c>
    </row>
    <row r="924" spans="1:21" x14ac:dyDescent="0.3">
      <c r="A924" s="25">
        <v>922</v>
      </c>
      <c r="B924" s="13" t="s">
        <v>2</v>
      </c>
      <c r="C924" s="13">
        <v>42822</v>
      </c>
      <c r="D924" s="13" t="s">
        <v>372</v>
      </c>
      <c r="E924" s="13" t="s">
        <v>32</v>
      </c>
      <c r="F924" s="13" t="s">
        <v>37</v>
      </c>
      <c r="G924" s="13">
        <v>7.16</v>
      </c>
      <c r="H924" s="26">
        <v>44515</v>
      </c>
      <c r="I924" s="26">
        <v>44524</v>
      </c>
      <c r="J924" s="13">
        <v>6</v>
      </c>
      <c r="K924" s="13">
        <v>2021</v>
      </c>
      <c r="L924" s="13" t="s">
        <v>30</v>
      </c>
      <c r="M924" s="13">
        <v>12</v>
      </c>
      <c r="N924" s="13">
        <v>0.39444444444444438</v>
      </c>
      <c r="O924" s="13">
        <v>4.7333333333333334</v>
      </c>
      <c r="P924" s="13">
        <v>10</v>
      </c>
      <c r="Q924" s="13">
        <v>0.47333333333333327</v>
      </c>
      <c r="R924" s="13">
        <v>1.2</v>
      </c>
      <c r="S924" s="13">
        <v>5.9165186500888103</v>
      </c>
      <c r="T924" s="13">
        <f>IFERROR(VLOOKUP(B229,[1]!users_table[#All],4),"NA")</f>
        <v>8.4223826714801451</v>
      </c>
      <c r="U924" s="13" t="s">
        <v>78</v>
      </c>
    </row>
    <row r="925" spans="1:21" x14ac:dyDescent="0.3">
      <c r="A925" s="25">
        <v>923</v>
      </c>
      <c r="B925" s="13" t="s">
        <v>2</v>
      </c>
      <c r="C925" s="13">
        <v>42822</v>
      </c>
      <c r="D925" s="13" t="s">
        <v>372</v>
      </c>
      <c r="E925" s="13" t="s">
        <v>32</v>
      </c>
      <c r="F925" s="13" t="s">
        <v>37</v>
      </c>
      <c r="G925" s="13">
        <v>7.16</v>
      </c>
      <c r="H925" s="26">
        <v>44515</v>
      </c>
      <c r="I925" s="26">
        <v>44524</v>
      </c>
      <c r="J925" s="13">
        <v>6</v>
      </c>
      <c r="K925" s="13">
        <v>2021</v>
      </c>
      <c r="L925" s="13" t="s">
        <v>30</v>
      </c>
      <c r="M925" s="13">
        <v>12</v>
      </c>
      <c r="N925" s="13">
        <v>0.39444444444444438</v>
      </c>
      <c r="O925" s="13">
        <v>4.7333333333333334</v>
      </c>
      <c r="P925" s="13">
        <v>10</v>
      </c>
      <c r="Q925" s="13">
        <v>0.47333333333333327</v>
      </c>
      <c r="R925" s="13">
        <v>1.2</v>
      </c>
      <c r="S925" s="13">
        <v>5.9165186500888103</v>
      </c>
      <c r="T925" s="13">
        <f>IFERROR(VLOOKUP(B229,[1]!users_table[#All],4),"NA")</f>
        <v>8.4223826714801451</v>
      </c>
      <c r="U925" s="13" t="s">
        <v>68</v>
      </c>
    </row>
    <row r="926" spans="1:21" x14ac:dyDescent="0.3">
      <c r="A926" s="25">
        <v>924</v>
      </c>
      <c r="B926" s="13" t="s">
        <v>2</v>
      </c>
      <c r="C926" s="13">
        <v>42822</v>
      </c>
      <c r="D926" s="13" t="s">
        <v>372</v>
      </c>
      <c r="E926" s="13" t="s">
        <v>32</v>
      </c>
      <c r="F926" s="13" t="s">
        <v>37</v>
      </c>
      <c r="G926" s="13">
        <v>7.16</v>
      </c>
      <c r="H926" s="26">
        <v>44515</v>
      </c>
      <c r="I926" s="26">
        <v>44524</v>
      </c>
      <c r="J926" s="13">
        <v>6</v>
      </c>
      <c r="K926" s="13">
        <v>2021</v>
      </c>
      <c r="L926" s="13" t="s">
        <v>30</v>
      </c>
      <c r="M926" s="13">
        <v>12</v>
      </c>
      <c r="N926" s="13">
        <v>0.39444444444444438</v>
      </c>
      <c r="O926" s="13">
        <v>4.7333333333333334</v>
      </c>
      <c r="P926" s="13">
        <v>10</v>
      </c>
      <c r="Q926" s="13">
        <v>0.47333333333333327</v>
      </c>
      <c r="R926" s="13">
        <v>1.2</v>
      </c>
      <c r="S926" s="13">
        <v>5.9165186500888103</v>
      </c>
      <c r="T926" s="13">
        <f>IFERROR(VLOOKUP(B229,[1]!users_table[#All],4),"NA")</f>
        <v>8.4223826714801451</v>
      </c>
      <c r="U926" s="13" t="s">
        <v>1027</v>
      </c>
    </row>
    <row r="927" spans="1:21" x14ac:dyDescent="0.3">
      <c r="A927" s="25">
        <v>925</v>
      </c>
      <c r="B927" s="13" t="s">
        <v>2</v>
      </c>
      <c r="C927" s="13">
        <v>40750</v>
      </c>
      <c r="D927" s="13" t="s">
        <v>373</v>
      </c>
      <c r="E927" s="13" t="s">
        <v>32</v>
      </c>
      <c r="F927" s="13" t="s">
        <v>152</v>
      </c>
      <c r="G927" s="13">
        <v>6.34</v>
      </c>
      <c r="H927" s="26">
        <v>44741</v>
      </c>
      <c r="I927" s="26">
        <v>44748</v>
      </c>
      <c r="J927" s="13">
        <v>7</v>
      </c>
      <c r="K927" s="13">
        <v>2021</v>
      </c>
      <c r="L927" s="13" t="s">
        <v>30</v>
      </c>
      <c r="M927" s="13">
        <v>12</v>
      </c>
      <c r="N927" s="13">
        <v>0.4</v>
      </c>
      <c r="O927" s="13">
        <v>4.8000000000000007</v>
      </c>
      <c r="P927" s="13">
        <v>8</v>
      </c>
      <c r="Q927" s="13">
        <v>0.60000000000000009</v>
      </c>
      <c r="R927" s="13">
        <v>1.5</v>
      </c>
      <c r="S927" s="13">
        <v>5.9165186500888103</v>
      </c>
      <c r="T927" s="13">
        <f>IFERROR(VLOOKUP(B230,[1]!users_table[#All],4),"NA")</f>
        <v>8.4223826714801451</v>
      </c>
      <c r="U927" s="13" t="s">
        <v>59</v>
      </c>
    </row>
    <row r="928" spans="1:21" x14ac:dyDescent="0.3">
      <c r="A928" s="25">
        <v>926</v>
      </c>
      <c r="B928" s="13" t="s">
        <v>2</v>
      </c>
      <c r="C928" s="13">
        <v>40750</v>
      </c>
      <c r="D928" s="13" t="s">
        <v>373</v>
      </c>
      <c r="E928" s="13" t="s">
        <v>32</v>
      </c>
      <c r="F928" s="13" t="s">
        <v>152</v>
      </c>
      <c r="G928" s="13">
        <v>6.34</v>
      </c>
      <c r="H928" s="26">
        <v>44741</v>
      </c>
      <c r="I928" s="26">
        <v>44748</v>
      </c>
      <c r="J928" s="13">
        <v>7</v>
      </c>
      <c r="K928" s="13">
        <v>2021</v>
      </c>
      <c r="L928" s="13" t="s">
        <v>30</v>
      </c>
      <c r="M928" s="13">
        <v>12</v>
      </c>
      <c r="N928" s="13">
        <v>0.4</v>
      </c>
      <c r="O928" s="13">
        <v>4.8000000000000007</v>
      </c>
      <c r="P928" s="13">
        <v>8</v>
      </c>
      <c r="Q928" s="13">
        <v>0.60000000000000009</v>
      </c>
      <c r="R928" s="13">
        <v>1.5</v>
      </c>
      <c r="S928" s="13">
        <v>5.9165186500888103</v>
      </c>
      <c r="T928" s="13">
        <f>IFERROR(VLOOKUP(B230,[1]!users_table[#All],4),"NA")</f>
        <v>8.4223826714801451</v>
      </c>
      <c r="U928" s="13" t="s">
        <v>66</v>
      </c>
    </row>
    <row r="929" spans="1:21" x14ac:dyDescent="0.3">
      <c r="A929" s="25">
        <v>927</v>
      </c>
      <c r="B929" s="13" t="s">
        <v>2</v>
      </c>
      <c r="C929" s="13">
        <v>40750</v>
      </c>
      <c r="D929" s="13" t="s">
        <v>373</v>
      </c>
      <c r="E929" s="13" t="s">
        <v>32</v>
      </c>
      <c r="F929" s="13" t="s">
        <v>152</v>
      </c>
      <c r="G929" s="13">
        <v>6.34</v>
      </c>
      <c r="H929" s="26">
        <v>44741</v>
      </c>
      <c r="I929" s="26">
        <v>44748</v>
      </c>
      <c r="J929" s="13">
        <v>7</v>
      </c>
      <c r="K929" s="13">
        <v>2021</v>
      </c>
      <c r="L929" s="13" t="s">
        <v>30</v>
      </c>
      <c r="M929" s="13">
        <v>12</v>
      </c>
      <c r="N929" s="13">
        <v>0.4</v>
      </c>
      <c r="O929" s="13">
        <v>4.8000000000000007</v>
      </c>
      <c r="P929" s="13">
        <v>8</v>
      </c>
      <c r="Q929" s="13">
        <v>0.60000000000000009</v>
      </c>
      <c r="R929" s="13">
        <v>1.5</v>
      </c>
      <c r="S929" s="13">
        <v>5.9165186500888103</v>
      </c>
      <c r="T929" s="13">
        <f>IFERROR(VLOOKUP(B230,[1]!users_table[#All],4),"NA")</f>
        <v>8.4223826714801451</v>
      </c>
      <c r="U929" s="13" t="s">
        <v>1054</v>
      </c>
    </row>
    <row r="930" spans="1:21" x14ac:dyDescent="0.3">
      <c r="A930" s="25">
        <v>928</v>
      </c>
      <c r="B930" s="13" t="s">
        <v>2</v>
      </c>
      <c r="C930" s="13">
        <v>40750</v>
      </c>
      <c r="D930" s="13" t="s">
        <v>373</v>
      </c>
      <c r="E930" s="13" t="s">
        <v>32</v>
      </c>
      <c r="F930" s="13" t="s">
        <v>152</v>
      </c>
      <c r="G930" s="13">
        <v>6.34</v>
      </c>
      <c r="H930" s="26">
        <v>44741</v>
      </c>
      <c r="I930" s="26">
        <v>44748</v>
      </c>
      <c r="J930" s="13">
        <v>7</v>
      </c>
      <c r="K930" s="13">
        <v>2021</v>
      </c>
      <c r="L930" s="13" t="s">
        <v>30</v>
      </c>
      <c r="M930" s="13">
        <v>12</v>
      </c>
      <c r="N930" s="13">
        <v>0.4</v>
      </c>
      <c r="O930" s="13">
        <v>4.8000000000000007</v>
      </c>
      <c r="P930" s="13">
        <v>8</v>
      </c>
      <c r="Q930" s="13">
        <v>0.60000000000000009</v>
      </c>
      <c r="R930" s="13">
        <v>1.5</v>
      </c>
      <c r="S930" s="13">
        <v>5.9165186500888103</v>
      </c>
      <c r="T930" s="13">
        <f>IFERROR(VLOOKUP(B230,[1]!users_table[#All],4),"NA")</f>
        <v>8.4223826714801451</v>
      </c>
      <c r="U930" s="13" t="s">
        <v>60</v>
      </c>
    </row>
    <row r="931" spans="1:21" x14ac:dyDescent="0.3">
      <c r="A931" s="25">
        <v>929</v>
      </c>
      <c r="B931" s="13" t="s">
        <v>2</v>
      </c>
      <c r="C931" s="13">
        <v>40750</v>
      </c>
      <c r="D931" s="13" t="s">
        <v>373</v>
      </c>
      <c r="E931" s="13" t="s">
        <v>32</v>
      </c>
      <c r="F931" s="13" t="s">
        <v>152</v>
      </c>
      <c r="G931" s="13">
        <v>6.34</v>
      </c>
      <c r="H931" s="26">
        <v>44741</v>
      </c>
      <c r="I931" s="26">
        <v>44748</v>
      </c>
      <c r="J931" s="13">
        <v>7</v>
      </c>
      <c r="K931" s="13">
        <v>2021</v>
      </c>
      <c r="L931" s="13" t="s">
        <v>30</v>
      </c>
      <c r="M931" s="13">
        <v>12</v>
      </c>
      <c r="N931" s="13">
        <v>0.4</v>
      </c>
      <c r="O931" s="13">
        <v>4.8000000000000007</v>
      </c>
      <c r="P931" s="13">
        <v>8</v>
      </c>
      <c r="Q931" s="13">
        <v>0.60000000000000009</v>
      </c>
      <c r="R931" s="13">
        <v>1.5</v>
      </c>
      <c r="S931" s="13">
        <v>5.9165186500888103</v>
      </c>
      <c r="T931" s="13">
        <f>IFERROR(VLOOKUP(B230,[1]!users_table[#All],4),"NA")</f>
        <v>8.4223826714801451</v>
      </c>
      <c r="U931" s="13" t="s">
        <v>77</v>
      </c>
    </row>
    <row r="932" spans="1:21" x14ac:dyDescent="0.3">
      <c r="A932" s="25">
        <v>930</v>
      </c>
      <c r="B932" s="13" t="s">
        <v>2</v>
      </c>
      <c r="C932" s="13">
        <v>40750</v>
      </c>
      <c r="D932" s="13" t="s">
        <v>373</v>
      </c>
      <c r="E932" s="13" t="s">
        <v>32</v>
      </c>
      <c r="F932" s="13" t="s">
        <v>152</v>
      </c>
      <c r="G932" s="13">
        <v>6.34</v>
      </c>
      <c r="H932" s="26">
        <v>44741</v>
      </c>
      <c r="I932" s="26">
        <v>44748</v>
      </c>
      <c r="J932" s="13">
        <v>7</v>
      </c>
      <c r="K932" s="13">
        <v>2021</v>
      </c>
      <c r="L932" s="13" t="s">
        <v>30</v>
      </c>
      <c r="M932" s="13">
        <v>12</v>
      </c>
      <c r="N932" s="13">
        <v>0.4</v>
      </c>
      <c r="O932" s="13">
        <v>4.8000000000000007</v>
      </c>
      <c r="P932" s="13">
        <v>8</v>
      </c>
      <c r="Q932" s="13">
        <v>0.60000000000000009</v>
      </c>
      <c r="R932" s="13">
        <v>1.5</v>
      </c>
      <c r="S932" s="13">
        <v>5.9165186500888103</v>
      </c>
      <c r="T932" s="13">
        <f>IFERROR(VLOOKUP(B230,[1]!users_table[#All],4),"NA")</f>
        <v>8.4223826714801451</v>
      </c>
      <c r="U932" s="13" t="s">
        <v>79</v>
      </c>
    </row>
    <row r="933" spans="1:21" x14ac:dyDescent="0.3">
      <c r="A933" s="25">
        <v>931</v>
      </c>
      <c r="B933" s="13" t="s">
        <v>2</v>
      </c>
      <c r="C933" s="13">
        <v>49385</v>
      </c>
      <c r="D933" s="13" t="s">
        <v>374</v>
      </c>
      <c r="E933" s="13" t="s">
        <v>32</v>
      </c>
      <c r="F933" s="13" t="s">
        <v>154</v>
      </c>
      <c r="G933" s="13">
        <v>6.73</v>
      </c>
      <c r="H933" s="26">
        <v>44910</v>
      </c>
      <c r="I933" s="26">
        <v>44913</v>
      </c>
      <c r="J933" s="13">
        <v>6</v>
      </c>
      <c r="K933" s="13">
        <v>2022</v>
      </c>
      <c r="L933" s="13" t="s">
        <v>30</v>
      </c>
      <c r="M933" s="13">
        <v>12</v>
      </c>
      <c r="N933" s="13">
        <v>0.39222222222222219</v>
      </c>
      <c r="O933" s="13">
        <v>4.706666666666667</v>
      </c>
      <c r="P933" s="13">
        <v>4</v>
      </c>
      <c r="Q933" s="13">
        <v>1.176666666666667</v>
      </c>
      <c r="R933" s="13">
        <v>3</v>
      </c>
      <c r="S933" s="13">
        <v>5.9165186500888103</v>
      </c>
      <c r="T933" s="13">
        <f>IFERROR(VLOOKUP(B231,[1]!users_table[#All],4),"NA")</f>
        <v>8.4223826714801451</v>
      </c>
      <c r="U933" s="13" t="s">
        <v>64</v>
      </c>
    </row>
    <row r="934" spans="1:21" x14ac:dyDescent="0.3">
      <c r="A934" s="25">
        <v>932</v>
      </c>
      <c r="B934" s="13" t="s">
        <v>2</v>
      </c>
      <c r="C934" s="13">
        <v>49385</v>
      </c>
      <c r="D934" s="13" t="s">
        <v>374</v>
      </c>
      <c r="E934" s="13" t="s">
        <v>32</v>
      </c>
      <c r="F934" s="13" t="s">
        <v>154</v>
      </c>
      <c r="G934" s="13">
        <v>6.73</v>
      </c>
      <c r="H934" s="26">
        <v>44910</v>
      </c>
      <c r="I934" s="26">
        <v>44913</v>
      </c>
      <c r="J934" s="13">
        <v>6</v>
      </c>
      <c r="K934" s="13">
        <v>2022</v>
      </c>
      <c r="L934" s="13" t="s">
        <v>30</v>
      </c>
      <c r="M934" s="13">
        <v>12</v>
      </c>
      <c r="N934" s="13">
        <v>0.39222222222222219</v>
      </c>
      <c r="O934" s="13">
        <v>4.706666666666667</v>
      </c>
      <c r="P934" s="13">
        <v>4</v>
      </c>
      <c r="Q934" s="13">
        <v>1.176666666666667</v>
      </c>
      <c r="R934" s="13">
        <v>3</v>
      </c>
      <c r="S934" s="13">
        <v>5.9165186500888103</v>
      </c>
      <c r="T934" s="13">
        <f>IFERROR(VLOOKUP(B231,[1]!users_table[#All],4),"NA")</f>
        <v>8.4223826714801451</v>
      </c>
      <c r="U934" s="13" t="s">
        <v>60</v>
      </c>
    </row>
    <row r="935" spans="1:21" x14ac:dyDescent="0.3">
      <c r="A935" s="25">
        <v>933</v>
      </c>
      <c r="B935" s="13" t="s">
        <v>2</v>
      </c>
      <c r="C935" s="13">
        <v>49385</v>
      </c>
      <c r="D935" s="13" t="s">
        <v>374</v>
      </c>
      <c r="E935" s="13" t="s">
        <v>32</v>
      </c>
      <c r="F935" s="13" t="s">
        <v>154</v>
      </c>
      <c r="G935" s="13">
        <v>6.73</v>
      </c>
      <c r="H935" s="26">
        <v>44910</v>
      </c>
      <c r="I935" s="26">
        <v>44913</v>
      </c>
      <c r="J935" s="13">
        <v>6</v>
      </c>
      <c r="K935" s="13">
        <v>2022</v>
      </c>
      <c r="L935" s="13" t="s">
        <v>30</v>
      </c>
      <c r="M935" s="13">
        <v>12</v>
      </c>
      <c r="N935" s="13">
        <v>0.39222222222222219</v>
      </c>
      <c r="O935" s="13">
        <v>4.706666666666667</v>
      </c>
      <c r="P935" s="13">
        <v>4</v>
      </c>
      <c r="Q935" s="13">
        <v>1.176666666666667</v>
      </c>
      <c r="R935" s="13">
        <v>3</v>
      </c>
      <c r="S935" s="13">
        <v>5.9165186500888103</v>
      </c>
      <c r="T935" s="7">
        <f>IFERROR(VLOOKUP(B231,[1]!users_table[#All],4),"NA")</f>
        <v>8.4223826714801451</v>
      </c>
      <c r="U935" s="13" t="s">
        <v>1015</v>
      </c>
    </row>
    <row r="936" spans="1:21" x14ac:dyDescent="0.3">
      <c r="A936" s="25">
        <v>934</v>
      </c>
      <c r="B936" s="13" t="s">
        <v>2</v>
      </c>
      <c r="C936" s="13">
        <v>37981</v>
      </c>
      <c r="D936" s="13" t="s">
        <v>375</v>
      </c>
      <c r="E936" s="13" t="s">
        <v>168</v>
      </c>
      <c r="F936" s="13" t="s">
        <v>37</v>
      </c>
      <c r="G936" s="13">
        <v>7.2</v>
      </c>
      <c r="H936" s="26">
        <v>44098</v>
      </c>
      <c r="I936" s="26">
        <v>44098</v>
      </c>
      <c r="J936" s="13">
        <v>6</v>
      </c>
      <c r="K936" s="13">
        <v>2019</v>
      </c>
      <c r="L936" s="13" t="s">
        <v>33</v>
      </c>
      <c r="M936" s="13">
        <v>1</v>
      </c>
      <c r="N936" s="13">
        <v>1.85</v>
      </c>
      <c r="O936" s="13">
        <v>1.85</v>
      </c>
      <c r="P936" s="13">
        <v>1</v>
      </c>
      <c r="Q936" s="13">
        <v>1.85</v>
      </c>
      <c r="R936" s="13">
        <v>1</v>
      </c>
      <c r="S936" s="13">
        <v>5.9165186500888103</v>
      </c>
      <c r="T936" s="13">
        <f>IFERROR(VLOOKUP(B232,[1]!users_table[#All],4),"NA")</f>
        <v>8.4223826714801451</v>
      </c>
      <c r="U936" s="13" t="s">
        <v>83</v>
      </c>
    </row>
    <row r="937" spans="1:21" x14ac:dyDescent="0.3">
      <c r="A937" s="25">
        <v>935</v>
      </c>
      <c r="B937" s="13" t="s">
        <v>2</v>
      </c>
      <c r="C937" s="13">
        <v>37981</v>
      </c>
      <c r="D937" s="13" t="s">
        <v>375</v>
      </c>
      <c r="E937" s="13" t="s">
        <v>168</v>
      </c>
      <c r="F937" s="13" t="s">
        <v>37</v>
      </c>
      <c r="G937" s="13">
        <v>7.2</v>
      </c>
      <c r="H937" s="26">
        <v>44098</v>
      </c>
      <c r="I937" s="26">
        <v>44098</v>
      </c>
      <c r="J937" s="13">
        <v>6</v>
      </c>
      <c r="K937" s="13">
        <v>2019</v>
      </c>
      <c r="L937" s="13" t="s">
        <v>33</v>
      </c>
      <c r="M937" s="13">
        <v>1</v>
      </c>
      <c r="N937" s="13">
        <v>1.85</v>
      </c>
      <c r="O937" s="13">
        <v>1.85</v>
      </c>
      <c r="P937" s="13">
        <v>1</v>
      </c>
      <c r="Q937" s="13">
        <v>1.85</v>
      </c>
      <c r="R937" s="13">
        <v>1</v>
      </c>
      <c r="S937" s="13">
        <v>5.9165186500888103</v>
      </c>
      <c r="T937" s="13">
        <f>IFERROR(VLOOKUP(B232,[1]!users_table[#All],4),"NA")</f>
        <v>8.4223826714801451</v>
      </c>
      <c r="U937" s="13" t="s">
        <v>66</v>
      </c>
    </row>
    <row r="938" spans="1:21" x14ac:dyDescent="0.3">
      <c r="A938" s="25">
        <v>936</v>
      </c>
      <c r="B938" s="13" t="s">
        <v>2</v>
      </c>
      <c r="C938" s="13">
        <v>37981</v>
      </c>
      <c r="D938" s="13" t="s">
        <v>375</v>
      </c>
      <c r="E938" s="13" t="s">
        <v>168</v>
      </c>
      <c r="F938" s="13" t="s">
        <v>37</v>
      </c>
      <c r="G938" s="13">
        <v>7.2</v>
      </c>
      <c r="H938" s="26">
        <v>44098</v>
      </c>
      <c r="I938" s="26">
        <v>44098</v>
      </c>
      <c r="J938" s="13">
        <v>6</v>
      </c>
      <c r="K938" s="13">
        <v>2019</v>
      </c>
      <c r="L938" s="13" t="s">
        <v>33</v>
      </c>
      <c r="M938" s="13">
        <v>1</v>
      </c>
      <c r="N938" s="13">
        <v>1.85</v>
      </c>
      <c r="O938" s="13">
        <v>1.85</v>
      </c>
      <c r="P938" s="13">
        <v>1</v>
      </c>
      <c r="Q938" s="13">
        <v>1.85</v>
      </c>
      <c r="R938" s="13">
        <v>1</v>
      </c>
      <c r="S938" s="13">
        <v>5.9165186500888103</v>
      </c>
      <c r="T938" s="13">
        <f>IFERROR(VLOOKUP(B232,[1]!users_table[#All],4),"NA")</f>
        <v>8.4223826714801451</v>
      </c>
      <c r="U938" s="13" t="s">
        <v>61</v>
      </c>
    </row>
    <row r="939" spans="1:21" x14ac:dyDescent="0.3">
      <c r="A939" s="25">
        <v>937</v>
      </c>
      <c r="B939" s="13" t="s">
        <v>2</v>
      </c>
      <c r="C939" s="13">
        <v>37981</v>
      </c>
      <c r="D939" s="13" t="s">
        <v>375</v>
      </c>
      <c r="E939" s="13" t="s">
        <v>168</v>
      </c>
      <c r="F939" s="13" t="s">
        <v>37</v>
      </c>
      <c r="G939" s="13">
        <v>7.2</v>
      </c>
      <c r="H939" s="26">
        <v>44098</v>
      </c>
      <c r="I939" s="26">
        <v>44098</v>
      </c>
      <c r="J939" s="13">
        <v>6</v>
      </c>
      <c r="K939" s="13">
        <v>2019</v>
      </c>
      <c r="L939" s="13" t="s">
        <v>33</v>
      </c>
      <c r="M939" s="13">
        <v>1</v>
      </c>
      <c r="N939" s="13">
        <v>1.85</v>
      </c>
      <c r="O939" s="13">
        <v>1.85</v>
      </c>
      <c r="P939" s="13">
        <v>1</v>
      </c>
      <c r="Q939" s="13">
        <v>1.85</v>
      </c>
      <c r="R939" s="13">
        <v>1</v>
      </c>
      <c r="S939" s="13">
        <v>5.9165186500888103</v>
      </c>
      <c r="T939" s="7">
        <f>IFERROR(VLOOKUP(B232,[1]!users_table[#All],4),"NA")</f>
        <v>8.4223826714801451</v>
      </c>
      <c r="U939" s="13" t="s">
        <v>1016</v>
      </c>
    </row>
    <row r="940" spans="1:21" x14ac:dyDescent="0.3">
      <c r="A940" s="25">
        <v>938</v>
      </c>
      <c r="B940" s="13" t="s">
        <v>2</v>
      </c>
      <c r="C940" s="13">
        <v>37981</v>
      </c>
      <c r="D940" s="13" t="s">
        <v>375</v>
      </c>
      <c r="E940" s="13" t="s">
        <v>168</v>
      </c>
      <c r="F940" s="13" t="s">
        <v>37</v>
      </c>
      <c r="G940" s="13">
        <v>7.2</v>
      </c>
      <c r="H940" s="26">
        <v>44098</v>
      </c>
      <c r="I940" s="26">
        <v>44098</v>
      </c>
      <c r="J940" s="13">
        <v>6</v>
      </c>
      <c r="K940" s="13">
        <v>2019</v>
      </c>
      <c r="L940" s="13" t="s">
        <v>33</v>
      </c>
      <c r="M940" s="13">
        <v>1</v>
      </c>
      <c r="N940" s="13">
        <v>1.85</v>
      </c>
      <c r="O940" s="13">
        <v>1.85</v>
      </c>
      <c r="P940" s="13">
        <v>1</v>
      </c>
      <c r="Q940" s="13">
        <v>1.85</v>
      </c>
      <c r="R940" s="13">
        <v>1</v>
      </c>
      <c r="S940" s="13">
        <v>5.9165186500888103</v>
      </c>
      <c r="T940" s="13">
        <f>IFERROR(VLOOKUP(B232,[1]!users_table[#All],4),"NA")</f>
        <v>8.4223826714801451</v>
      </c>
      <c r="U940" s="13" t="s">
        <v>1027</v>
      </c>
    </row>
    <row r="941" spans="1:21" x14ac:dyDescent="0.3">
      <c r="A941" s="25">
        <v>939</v>
      </c>
      <c r="B941" s="13" t="s">
        <v>2</v>
      </c>
      <c r="C941" s="13">
        <v>42544</v>
      </c>
      <c r="D941" s="13" t="s">
        <v>376</v>
      </c>
      <c r="E941" s="13" t="s">
        <v>32</v>
      </c>
      <c r="F941" s="13" t="s">
        <v>29</v>
      </c>
      <c r="G941" s="13">
        <v>7.08</v>
      </c>
      <c r="H941" s="26">
        <v>44778</v>
      </c>
      <c r="I941" s="26">
        <v>44778</v>
      </c>
      <c r="J941" s="13">
        <v>7</v>
      </c>
      <c r="K941" s="13">
        <v>2021</v>
      </c>
      <c r="L941" s="13" t="s">
        <v>35</v>
      </c>
      <c r="M941" s="13">
        <v>12</v>
      </c>
      <c r="N941" s="13">
        <v>0.40250000000000002</v>
      </c>
      <c r="O941" s="13">
        <v>4.83</v>
      </c>
      <c r="P941" s="13">
        <v>1</v>
      </c>
      <c r="Q941" s="13">
        <v>4.83</v>
      </c>
      <c r="R941" s="13">
        <v>12</v>
      </c>
      <c r="S941" s="13">
        <v>5.9165186500888103</v>
      </c>
      <c r="T941" s="13">
        <f>IFERROR(VLOOKUP(B233,[1]!users_table[#All],4),"NA")</f>
        <v>8.4223826714801451</v>
      </c>
      <c r="U941" s="13" t="s">
        <v>65</v>
      </c>
    </row>
    <row r="942" spans="1:21" x14ac:dyDescent="0.3">
      <c r="A942" s="25">
        <v>940</v>
      </c>
      <c r="B942" s="13" t="s">
        <v>2</v>
      </c>
      <c r="C942" s="13">
        <v>42544</v>
      </c>
      <c r="D942" s="13" t="s">
        <v>376</v>
      </c>
      <c r="E942" s="13" t="s">
        <v>32</v>
      </c>
      <c r="F942" s="13" t="s">
        <v>29</v>
      </c>
      <c r="G942" s="13">
        <v>7.08</v>
      </c>
      <c r="H942" s="26">
        <v>44778</v>
      </c>
      <c r="I942" s="26">
        <v>44778</v>
      </c>
      <c r="J942" s="13">
        <v>7</v>
      </c>
      <c r="K942" s="13">
        <v>2021</v>
      </c>
      <c r="L942" s="13" t="s">
        <v>35</v>
      </c>
      <c r="M942" s="13">
        <v>12</v>
      </c>
      <c r="N942" s="13">
        <v>0.40250000000000002</v>
      </c>
      <c r="O942" s="13">
        <v>4.83</v>
      </c>
      <c r="P942" s="13">
        <v>1</v>
      </c>
      <c r="Q942" s="13">
        <v>4.83</v>
      </c>
      <c r="R942" s="13">
        <v>12</v>
      </c>
      <c r="S942" s="13">
        <v>5.9165186500888103</v>
      </c>
      <c r="T942" s="13">
        <f>IFERROR(VLOOKUP(B233,[1]!users_table[#All],4),"NA")</f>
        <v>8.4223826714801451</v>
      </c>
      <c r="U942" s="13" t="s">
        <v>59</v>
      </c>
    </row>
    <row r="943" spans="1:21" x14ac:dyDescent="0.3">
      <c r="A943" s="25">
        <v>941</v>
      </c>
      <c r="B943" s="13" t="s">
        <v>2</v>
      </c>
      <c r="C943" s="13">
        <v>42544</v>
      </c>
      <c r="D943" s="13" t="s">
        <v>376</v>
      </c>
      <c r="E943" s="13" t="s">
        <v>32</v>
      </c>
      <c r="F943" s="13" t="s">
        <v>29</v>
      </c>
      <c r="G943" s="13">
        <v>7.08</v>
      </c>
      <c r="H943" s="26">
        <v>44778</v>
      </c>
      <c r="I943" s="26">
        <v>44778</v>
      </c>
      <c r="J943" s="13">
        <v>7</v>
      </c>
      <c r="K943" s="13">
        <v>2021</v>
      </c>
      <c r="L943" s="13" t="s">
        <v>35</v>
      </c>
      <c r="M943" s="13">
        <v>12</v>
      </c>
      <c r="N943" s="13">
        <v>0.40250000000000002</v>
      </c>
      <c r="O943" s="13">
        <v>4.83</v>
      </c>
      <c r="P943" s="13">
        <v>1</v>
      </c>
      <c r="Q943" s="13">
        <v>4.83</v>
      </c>
      <c r="R943" s="13">
        <v>12</v>
      </c>
      <c r="S943" s="13">
        <v>5.9165186500888103</v>
      </c>
      <c r="T943" s="13">
        <f>IFERROR(VLOOKUP(B233,[1]!users_table[#All],4),"NA")</f>
        <v>8.4223826714801451</v>
      </c>
      <c r="U943" s="13" t="s">
        <v>60</v>
      </c>
    </row>
    <row r="944" spans="1:21" x14ac:dyDescent="0.3">
      <c r="A944" s="25">
        <v>942</v>
      </c>
      <c r="B944" s="13" t="s">
        <v>2</v>
      </c>
      <c r="C944" s="13">
        <v>42544</v>
      </c>
      <c r="D944" s="13" t="s">
        <v>376</v>
      </c>
      <c r="E944" s="13" t="s">
        <v>32</v>
      </c>
      <c r="F944" s="13" t="s">
        <v>29</v>
      </c>
      <c r="G944" s="13">
        <v>7.08</v>
      </c>
      <c r="H944" s="26">
        <v>44778</v>
      </c>
      <c r="I944" s="26">
        <v>44778</v>
      </c>
      <c r="J944" s="13">
        <v>7</v>
      </c>
      <c r="K944" s="13">
        <v>2021</v>
      </c>
      <c r="L944" s="13" t="s">
        <v>35</v>
      </c>
      <c r="M944" s="13">
        <v>12</v>
      </c>
      <c r="N944" s="13">
        <v>0.40250000000000002</v>
      </c>
      <c r="O944" s="13">
        <v>4.83</v>
      </c>
      <c r="P944" s="13">
        <v>1</v>
      </c>
      <c r="Q944" s="13">
        <v>4.83</v>
      </c>
      <c r="R944" s="13">
        <v>12</v>
      </c>
      <c r="S944" s="13">
        <v>5.9165186500888103</v>
      </c>
      <c r="T944" s="13">
        <f>IFERROR(VLOOKUP(B233,[1]!users_table[#All],4),"NA")</f>
        <v>8.4223826714801451</v>
      </c>
      <c r="U944" s="13" t="s">
        <v>1021</v>
      </c>
    </row>
    <row r="945" spans="1:21" x14ac:dyDescent="0.3">
      <c r="A945" s="25">
        <v>943</v>
      </c>
      <c r="B945" s="13" t="s">
        <v>2</v>
      </c>
      <c r="C945" s="13">
        <v>41312</v>
      </c>
      <c r="D945" s="13" t="s">
        <v>377</v>
      </c>
      <c r="E945" s="13" t="s">
        <v>32</v>
      </c>
      <c r="F945" s="13" t="s">
        <v>152</v>
      </c>
      <c r="G945" s="13">
        <v>6.98</v>
      </c>
      <c r="H945" s="26">
        <v>44370</v>
      </c>
      <c r="I945" s="26">
        <v>44379</v>
      </c>
      <c r="J945" s="13">
        <v>3</v>
      </c>
      <c r="K945" s="13">
        <v>2020</v>
      </c>
      <c r="L945" s="13" t="s">
        <v>35</v>
      </c>
      <c r="M945" s="13">
        <v>12</v>
      </c>
      <c r="N945" s="13">
        <v>0.3963888888888889</v>
      </c>
      <c r="O945" s="13">
        <v>4.7566666666666668</v>
      </c>
      <c r="P945" s="13">
        <v>10</v>
      </c>
      <c r="Q945" s="13">
        <v>0.47566666666666668</v>
      </c>
      <c r="R945" s="13">
        <v>1.2</v>
      </c>
      <c r="S945" s="13">
        <v>5.9165186500888103</v>
      </c>
      <c r="T945" s="13">
        <f>IFERROR(VLOOKUP(B234,[1]!users_table[#All],4),"NA")</f>
        <v>8.4223826714801451</v>
      </c>
      <c r="U945" s="13" t="s">
        <v>60</v>
      </c>
    </row>
    <row r="946" spans="1:21" x14ac:dyDescent="0.3">
      <c r="A946" s="25">
        <v>944</v>
      </c>
      <c r="B946" s="13" t="s">
        <v>2</v>
      </c>
      <c r="C946" s="13">
        <v>41312</v>
      </c>
      <c r="D946" s="13" t="s">
        <v>377</v>
      </c>
      <c r="E946" s="13" t="s">
        <v>32</v>
      </c>
      <c r="F946" s="13" t="s">
        <v>152</v>
      </c>
      <c r="G946" s="13">
        <v>6.98</v>
      </c>
      <c r="H946" s="26">
        <v>44370</v>
      </c>
      <c r="I946" s="26">
        <v>44379</v>
      </c>
      <c r="J946" s="13">
        <v>3</v>
      </c>
      <c r="K946" s="13">
        <v>2020</v>
      </c>
      <c r="L946" s="13" t="s">
        <v>35</v>
      </c>
      <c r="M946" s="13">
        <v>12</v>
      </c>
      <c r="N946" s="13">
        <v>0.3963888888888889</v>
      </c>
      <c r="O946" s="13">
        <v>4.7566666666666668</v>
      </c>
      <c r="P946" s="13">
        <v>10</v>
      </c>
      <c r="Q946" s="13">
        <v>0.47566666666666668</v>
      </c>
      <c r="R946" s="13">
        <v>1.2</v>
      </c>
      <c r="S946" s="13">
        <v>5.9165186500888103</v>
      </c>
      <c r="T946" s="13">
        <f>IFERROR(VLOOKUP(B234,[1]!users_table[#All],4),"NA")</f>
        <v>8.4223826714801451</v>
      </c>
      <c r="U946" s="13" t="s">
        <v>67</v>
      </c>
    </row>
    <row r="947" spans="1:21" x14ac:dyDescent="0.3">
      <c r="A947" s="25">
        <v>945</v>
      </c>
      <c r="B947" s="13" t="s">
        <v>2</v>
      </c>
      <c r="C947" s="13">
        <v>41312</v>
      </c>
      <c r="D947" s="13" t="s">
        <v>377</v>
      </c>
      <c r="E947" s="13" t="s">
        <v>32</v>
      </c>
      <c r="F947" s="13" t="s">
        <v>152</v>
      </c>
      <c r="G947" s="13">
        <v>6.98</v>
      </c>
      <c r="H947" s="26">
        <v>44370</v>
      </c>
      <c r="I947" s="26">
        <v>44379</v>
      </c>
      <c r="J947" s="13">
        <v>3</v>
      </c>
      <c r="K947" s="13">
        <v>2020</v>
      </c>
      <c r="L947" s="13" t="s">
        <v>35</v>
      </c>
      <c r="M947" s="13">
        <v>12</v>
      </c>
      <c r="N947" s="13">
        <v>0.3963888888888889</v>
      </c>
      <c r="O947" s="13">
        <v>4.7566666666666668</v>
      </c>
      <c r="P947" s="13">
        <v>10</v>
      </c>
      <c r="Q947" s="13">
        <v>0.47566666666666668</v>
      </c>
      <c r="R947" s="13">
        <v>1.2</v>
      </c>
      <c r="S947" s="13">
        <v>5.9165186500888103</v>
      </c>
      <c r="T947" s="7">
        <f>IFERROR(VLOOKUP(B234,[1]!users_table[#All],4),"NA")</f>
        <v>8.4223826714801451</v>
      </c>
      <c r="U947" s="13" t="s">
        <v>1045</v>
      </c>
    </row>
    <row r="948" spans="1:21" x14ac:dyDescent="0.3">
      <c r="A948" s="25">
        <v>946</v>
      </c>
      <c r="B948" s="13" t="s">
        <v>2</v>
      </c>
      <c r="C948" s="13">
        <v>41312</v>
      </c>
      <c r="D948" s="13" t="s">
        <v>377</v>
      </c>
      <c r="E948" s="13" t="s">
        <v>32</v>
      </c>
      <c r="F948" s="13" t="s">
        <v>152</v>
      </c>
      <c r="G948" s="13">
        <v>6.98</v>
      </c>
      <c r="H948" s="26">
        <v>44370</v>
      </c>
      <c r="I948" s="26">
        <v>44379</v>
      </c>
      <c r="J948" s="13">
        <v>3</v>
      </c>
      <c r="K948" s="13">
        <v>2020</v>
      </c>
      <c r="L948" s="13" t="s">
        <v>35</v>
      </c>
      <c r="M948" s="13">
        <v>12</v>
      </c>
      <c r="N948" s="13">
        <v>0.3963888888888889</v>
      </c>
      <c r="O948" s="13">
        <v>4.7566666666666668</v>
      </c>
      <c r="P948" s="13">
        <v>10</v>
      </c>
      <c r="Q948" s="13">
        <v>0.47566666666666668</v>
      </c>
      <c r="R948" s="13">
        <v>1.2</v>
      </c>
      <c r="S948" s="13">
        <v>5.9165186500888103</v>
      </c>
      <c r="T948" s="13">
        <f>IFERROR(VLOOKUP(B234,[1]!users_table[#All],4),"NA")</f>
        <v>8.4223826714801451</v>
      </c>
      <c r="U948" s="13" t="s">
        <v>1026</v>
      </c>
    </row>
    <row r="949" spans="1:21" x14ac:dyDescent="0.3">
      <c r="A949" s="25">
        <v>947</v>
      </c>
      <c r="B949" s="13" t="s">
        <v>2</v>
      </c>
      <c r="C949" s="13">
        <v>41312</v>
      </c>
      <c r="D949" s="13" t="s">
        <v>377</v>
      </c>
      <c r="E949" s="13" t="s">
        <v>32</v>
      </c>
      <c r="F949" s="13" t="s">
        <v>152</v>
      </c>
      <c r="G949" s="13">
        <v>6.98</v>
      </c>
      <c r="H949" s="26">
        <v>44370</v>
      </c>
      <c r="I949" s="26">
        <v>44379</v>
      </c>
      <c r="J949" s="13">
        <v>3</v>
      </c>
      <c r="K949" s="13">
        <v>2020</v>
      </c>
      <c r="L949" s="13" t="s">
        <v>35</v>
      </c>
      <c r="M949" s="13">
        <v>12</v>
      </c>
      <c r="N949" s="13">
        <v>0.3963888888888889</v>
      </c>
      <c r="O949" s="13">
        <v>4.7566666666666668</v>
      </c>
      <c r="P949" s="13">
        <v>10</v>
      </c>
      <c r="Q949" s="13">
        <v>0.47566666666666668</v>
      </c>
      <c r="R949" s="13">
        <v>1.2</v>
      </c>
      <c r="S949" s="13">
        <v>5.9165186500888103</v>
      </c>
      <c r="T949" s="13">
        <f>IFERROR(VLOOKUP(B234,[1]!users_table[#All],4),"NA")</f>
        <v>8.4223826714801451</v>
      </c>
      <c r="U949" s="13" t="s">
        <v>69</v>
      </c>
    </row>
    <row r="950" spans="1:21" x14ac:dyDescent="0.3">
      <c r="A950" s="25">
        <v>948</v>
      </c>
      <c r="B950" s="13" t="s">
        <v>2</v>
      </c>
      <c r="C950" s="13">
        <v>48825</v>
      </c>
      <c r="D950" s="13" t="s">
        <v>378</v>
      </c>
      <c r="E950" s="13" t="s">
        <v>158</v>
      </c>
      <c r="F950" s="13" t="s">
        <v>29</v>
      </c>
      <c r="G950" s="13">
        <v>6.85</v>
      </c>
      <c r="H950" s="26">
        <v>44990</v>
      </c>
      <c r="I950" s="26">
        <v>44990</v>
      </c>
      <c r="J950" s="13">
        <v>7</v>
      </c>
      <c r="K950" s="13">
        <v>2021</v>
      </c>
      <c r="L950" s="13" t="s">
        <v>30</v>
      </c>
      <c r="M950" s="13">
        <v>1</v>
      </c>
      <c r="N950" s="13">
        <v>6.3333333333333339E-2</v>
      </c>
      <c r="O950" s="13">
        <v>6.3333333333333339E-2</v>
      </c>
      <c r="P950" s="13">
        <v>1</v>
      </c>
      <c r="Q950" s="13">
        <v>6.3333333333333339E-2</v>
      </c>
      <c r="R950" s="13">
        <v>1</v>
      </c>
      <c r="S950" s="13">
        <v>5.9165186500888103</v>
      </c>
      <c r="T950" s="13">
        <f>IFERROR(VLOOKUP(B235,[1]!users_table[#All],4),"NA")</f>
        <v>8.4223826714801451</v>
      </c>
      <c r="U950" s="13" t="s">
        <v>74</v>
      </c>
    </row>
    <row r="951" spans="1:21" x14ac:dyDescent="0.3">
      <c r="A951" s="25">
        <v>949</v>
      </c>
      <c r="B951" s="13" t="s">
        <v>2</v>
      </c>
      <c r="C951" s="13">
        <v>41877</v>
      </c>
      <c r="D951" s="13" t="s">
        <v>379</v>
      </c>
      <c r="E951" s="13" t="s">
        <v>168</v>
      </c>
      <c r="F951" s="13" t="s">
        <v>29</v>
      </c>
      <c r="G951" s="13">
        <v>6.46</v>
      </c>
      <c r="H951" s="26">
        <v>44980</v>
      </c>
      <c r="I951" s="26">
        <v>44980</v>
      </c>
      <c r="J951" s="13">
        <v>5</v>
      </c>
      <c r="K951" s="13">
        <v>2021</v>
      </c>
      <c r="L951" s="13" t="s">
        <v>35</v>
      </c>
      <c r="M951" s="13">
        <v>1</v>
      </c>
      <c r="N951" s="13">
        <v>1.65</v>
      </c>
      <c r="O951" s="13">
        <v>1.65</v>
      </c>
      <c r="P951" s="13">
        <v>1</v>
      </c>
      <c r="Q951" s="13">
        <v>1.65</v>
      </c>
      <c r="R951" s="13">
        <v>1</v>
      </c>
      <c r="S951" s="13">
        <v>5.9165186500888103</v>
      </c>
      <c r="T951" s="13">
        <f>IFERROR(VLOOKUP(B236,[1]!users_table[#All],4),"NA")</f>
        <v>8.4223826714801451</v>
      </c>
      <c r="U951" s="13" t="s">
        <v>61</v>
      </c>
    </row>
    <row r="952" spans="1:21" x14ac:dyDescent="0.3">
      <c r="A952" s="25">
        <v>950</v>
      </c>
      <c r="B952" s="13" t="s">
        <v>2</v>
      </c>
      <c r="C952" s="13">
        <v>41877</v>
      </c>
      <c r="D952" s="13" t="s">
        <v>379</v>
      </c>
      <c r="E952" s="13" t="s">
        <v>168</v>
      </c>
      <c r="F952" s="13" t="s">
        <v>29</v>
      </c>
      <c r="G952" s="13">
        <v>6.46</v>
      </c>
      <c r="H952" s="26">
        <v>44980</v>
      </c>
      <c r="I952" s="26">
        <v>44980</v>
      </c>
      <c r="J952" s="13">
        <v>5</v>
      </c>
      <c r="K952" s="13">
        <v>2021</v>
      </c>
      <c r="L952" s="13" t="s">
        <v>35</v>
      </c>
      <c r="M952" s="13">
        <v>1</v>
      </c>
      <c r="N952" s="13">
        <v>1.65</v>
      </c>
      <c r="O952" s="13">
        <v>1.65</v>
      </c>
      <c r="P952" s="13">
        <v>1</v>
      </c>
      <c r="Q952" s="13">
        <v>1.65</v>
      </c>
      <c r="R952" s="13">
        <v>1</v>
      </c>
      <c r="S952" s="13">
        <v>5.9165186500888103</v>
      </c>
      <c r="T952" s="13">
        <f>IFERROR(VLOOKUP(B236,[1]!users_table[#All],4),"NA")</f>
        <v>8.4223826714801451</v>
      </c>
      <c r="U952" s="13" t="s">
        <v>1030</v>
      </c>
    </row>
    <row r="953" spans="1:21" x14ac:dyDescent="0.3">
      <c r="A953" s="25">
        <v>951</v>
      </c>
      <c r="B953" s="13" t="s">
        <v>2</v>
      </c>
      <c r="C953" s="13">
        <v>41930</v>
      </c>
      <c r="D953" s="13" t="s">
        <v>380</v>
      </c>
      <c r="E953" s="13" t="s">
        <v>32</v>
      </c>
      <c r="F953" s="13" t="s">
        <v>29</v>
      </c>
      <c r="G953" s="13">
        <v>6.79</v>
      </c>
      <c r="H953" s="26">
        <v>44440</v>
      </c>
      <c r="I953" s="26">
        <v>44482</v>
      </c>
      <c r="J953" s="13">
        <v>6</v>
      </c>
      <c r="K953" s="13">
        <v>2020</v>
      </c>
      <c r="L953" s="13" t="s">
        <v>35</v>
      </c>
      <c r="M953" s="13">
        <v>12</v>
      </c>
      <c r="N953" s="13">
        <v>0.40333333333333332</v>
      </c>
      <c r="O953" s="13">
        <v>4.84</v>
      </c>
      <c r="P953" s="13">
        <v>43</v>
      </c>
      <c r="Q953" s="13">
        <v>0.11255813953488369</v>
      </c>
      <c r="R953" s="13">
        <v>0.27906976744186052</v>
      </c>
      <c r="S953" s="13">
        <v>5.9165186500888103</v>
      </c>
      <c r="T953" s="13">
        <f>IFERROR(VLOOKUP(B237,[1]!users_table[#All],4),"NA")</f>
        <v>8.4223826714801451</v>
      </c>
      <c r="U953" s="13" t="s">
        <v>66</v>
      </c>
    </row>
    <row r="954" spans="1:21" x14ac:dyDescent="0.3">
      <c r="A954" s="25">
        <v>952</v>
      </c>
      <c r="B954" s="13" t="s">
        <v>2</v>
      </c>
      <c r="C954" s="13">
        <v>41930</v>
      </c>
      <c r="D954" s="13" t="s">
        <v>380</v>
      </c>
      <c r="E954" s="13" t="s">
        <v>32</v>
      </c>
      <c r="F954" s="13" t="s">
        <v>29</v>
      </c>
      <c r="G954" s="13">
        <v>6.79</v>
      </c>
      <c r="H954" s="26">
        <v>44440</v>
      </c>
      <c r="I954" s="26">
        <v>44482</v>
      </c>
      <c r="J954" s="13">
        <v>6</v>
      </c>
      <c r="K954" s="13">
        <v>2020</v>
      </c>
      <c r="L954" s="13" t="s">
        <v>35</v>
      </c>
      <c r="M954" s="13">
        <v>12</v>
      </c>
      <c r="N954" s="13">
        <v>0.40333333333333332</v>
      </c>
      <c r="O954" s="13">
        <v>4.84</v>
      </c>
      <c r="P954" s="13">
        <v>43</v>
      </c>
      <c r="Q954" s="13">
        <v>0.11255813953488369</v>
      </c>
      <c r="R954" s="13">
        <v>0.27906976744186052</v>
      </c>
      <c r="S954" s="13">
        <v>5.9165186500888103</v>
      </c>
      <c r="T954" s="13">
        <f>IFERROR(VLOOKUP(B237,[1]!users_table[#All],4),"NA")</f>
        <v>8.4223826714801451</v>
      </c>
      <c r="U954" s="13" t="s">
        <v>60</v>
      </c>
    </row>
    <row r="955" spans="1:21" x14ac:dyDescent="0.3">
      <c r="A955" s="25">
        <v>953</v>
      </c>
      <c r="B955" s="13" t="s">
        <v>2</v>
      </c>
      <c r="C955" s="13">
        <v>48711</v>
      </c>
      <c r="D955" s="13" t="s">
        <v>381</v>
      </c>
      <c r="E955" s="13" t="s">
        <v>158</v>
      </c>
      <c r="F955" s="13" t="s">
        <v>29</v>
      </c>
      <c r="G955" s="13">
        <v>6.85</v>
      </c>
      <c r="H955" s="26">
        <v>44990</v>
      </c>
      <c r="I955" s="26">
        <v>44990</v>
      </c>
      <c r="J955" s="13">
        <v>6</v>
      </c>
      <c r="K955" s="13">
        <v>2021</v>
      </c>
      <c r="L955" s="13" t="s">
        <v>30</v>
      </c>
      <c r="M955" s="13">
        <v>1</v>
      </c>
      <c r="N955" s="13">
        <v>6.7500000000000004E-2</v>
      </c>
      <c r="O955" s="13">
        <v>6.7500000000000004E-2</v>
      </c>
      <c r="P955" s="13">
        <v>1</v>
      </c>
      <c r="Q955" s="13">
        <v>6.7500000000000004E-2</v>
      </c>
      <c r="R955" s="13">
        <v>1</v>
      </c>
      <c r="S955" s="13">
        <v>5.9165186500888103</v>
      </c>
      <c r="T955" s="13">
        <f>IFERROR(VLOOKUP(B238,[1]!users_table[#All],4),"NA")</f>
        <v>8.4223826714801451</v>
      </c>
      <c r="U955" s="13" t="s">
        <v>74</v>
      </c>
    </row>
    <row r="956" spans="1:21" x14ac:dyDescent="0.3">
      <c r="A956" s="25">
        <v>954</v>
      </c>
      <c r="B956" s="13" t="s">
        <v>2</v>
      </c>
      <c r="C956" s="13">
        <v>39198</v>
      </c>
      <c r="D956" s="13" t="s">
        <v>382</v>
      </c>
      <c r="E956" s="13" t="s">
        <v>32</v>
      </c>
      <c r="F956" s="13" t="s">
        <v>37</v>
      </c>
      <c r="G956" s="13">
        <v>8.09</v>
      </c>
      <c r="H956" s="26">
        <v>43847</v>
      </c>
      <c r="I956" s="26">
        <v>43856</v>
      </c>
      <c r="J956" s="13">
        <v>8</v>
      </c>
      <c r="K956" s="13">
        <v>2019</v>
      </c>
      <c r="L956" s="13" t="s">
        <v>39</v>
      </c>
      <c r="M956" s="13">
        <v>12</v>
      </c>
      <c r="N956" s="13">
        <v>0.46666666666666667</v>
      </c>
      <c r="O956" s="13">
        <v>5.6</v>
      </c>
      <c r="P956" s="13">
        <v>10</v>
      </c>
      <c r="Q956" s="13">
        <v>0.55999999999999994</v>
      </c>
      <c r="R956" s="13">
        <v>1.2</v>
      </c>
      <c r="S956" s="13">
        <v>5.9165186500888103</v>
      </c>
      <c r="T956" s="13">
        <f>IFERROR(VLOOKUP(B239,[1]!users_table[#All],4),"NA")</f>
        <v>8.4223826714801451</v>
      </c>
      <c r="U956" s="13" t="s">
        <v>59</v>
      </c>
    </row>
    <row r="957" spans="1:21" x14ac:dyDescent="0.3">
      <c r="A957" s="25">
        <v>955</v>
      </c>
      <c r="B957" s="13" t="s">
        <v>2</v>
      </c>
      <c r="C957" s="13">
        <v>39198</v>
      </c>
      <c r="D957" s="13" t="s">
        <v>382</v>
      </c>
      <c r="E957" s="13" t="s">
        <v>32</v>
      </c>
      <c r="F957" s="13" t="s">
        <v>37</v>
      </c>
      <c r="G957" s="13">
        <v>8.09</v>
      </c>
      <c r="H957" s="26">
        <v>43847</v>
      </c>
      <c r="I957" s="26">
        <v>43856</v>
      </c>
      <c r="J957" s="13">
        <v>8</v>
      </c>
      <c r="K957" s="13">
        <v>2019</v>
      </c>
      <c r="L957" s="13" t="s">
        <v>39</v>
      </c>
      <c r="M957" s="13">
        <v>12</v>
      </c>
      <c r="N957" s="13">
        <v>0.46666666666666667</v>
      </c>
      <c r="O957" s="13">
        <v>5.6</v>
      </c>
      <c r="P957" s="13">
        <v>10</v>
      </c>
      <c r="Q957" s="13">
        <v>0.55999999999999994</v>
      </c>
      <c r="R957" s="13">
        <v>1.2</v>
      </c>
      <c r="S957" s="13">
        <v>5.9165186500888103</v>
      </c>
      <c r="T957" s="13">
        <f>IFERROR(VLOOKUP(B239,[1]!users_table[#All],4),"NA")</f>
        <v>8.4223826714801451</v>
      </c>
      <c r="U957" s="13" t="s">
        <v>83</v>
      </c>
    </row>
    <row r="958" spans="1:21" x14ac:dyDescent="0.3">
      <c r="A958" s="25">
        <v>956</v>
      </c>
      <c r="B958" s="13" t="s">
        <v>2</v>
      </c>
      <c r="C958" s="13">
        <v>39198</v>
      </c>
      <c r="D958" s="13" t="s">
        <v>382</v>
      </c>
      <c r="E958" s="13" t="s">
        <v>32</v>
      </c>
      <c r="F958" s="13" t="s">
        <v>37</v>
      </c>
      <c r="G958" s="13">
        <v>8.09</v>
      </c>
      <c r="H958" s="26">
        <v>43847</v>
      </c>
      <c r="I958" s="26">
        <v>43856</v>
      </c>
      <c r="J958" s="13">
        <v>8</v>
      </c>
      <c r="K958" s="13">
        <v>2019</v>
      </c>
      <c r="L958" s="13" t="s">
        <v>39</v>
      </c>
      <c r="M958" s="13">
        <v>12</v>
      </c>
      <c r="N958" s="13">
        <v>0.46666666666666667</v>
      </c>
      <c r="O958" s="13">
        <v>5.6</v>
      </c>
      <c r="P958" s="13">
        <v>10</v>
      </c>
      <c r="Q958" s="13">
        <v>0.55999999999999994</v>
      </c>
      <c r="R958" s="13">
        <v>1.2</v>
      </c>
      <c r="S958" s="13">
        <v>5.9165186500888103</v>
      </c>
      <c r="T958" s="13">
        <f>IFERROR(VLOOKUP(B239,[1]!users_table[#All],4),"NA")</f>
        <v>8.4223826714801451</v>
      </c>
      <c r="U958" s="13" t="s">
        <v>61</v>
      </c>
    </row>
    <row r="959" spans="1:21" x14ac:dyDescent="0.3">
      <c r="A959" s="25">
        <v>957</v>
      </c>
      <c r="B959" s="13" t="s">
        <v>2</v>
      </c>
      <c r="C959" s="13">
        <v>39198</v>
      </c>
      <c r="D959" s="13" t="s">
        <v>382</v>
      </c>
      <c r="E959" s="13" t="s">
        <v>32</v>
      </c>
      <c r="F959" s="13" t="s">
        <v>37</v>
      </c>
      <c r="G959" s="13">
        <v>8.09</v>
      </c>
      <c r="H959" s="26">
        <v>43847</v>
      </c>
      <c r="I959" s="26">
        <v>43856</v>
      </c>
      <c r="J959" s="13">
        <v>8</v>
      </c>
      <c r="K959" s="13">
        <v>2019</v>
      </c>
      <c r="L959" s="13" t="s">
        <v>39</v>
      </c>
      <c r="M959" s="13">
        <v>12</v>
      </c>
      <c r="N959" s="13">
        <v>0.46666666666666667</v>
      </c>
      <c r="O959" s="13">
        <v>5.6</v>
      </c>
      <c r="P959" s="13">
        <v>10</v>
      </c>
      <c r="Q959" s="13">
        <v>0.55999999999999994</v>
      </c>
      <c r="R959" s="13">
        <v>1.2</v>
      </c>
      <c r="S959" s="13">
        <v>5.9165186500888103</v>
      </c>
      <c r="T959" s="13">
        <f>IFERROR(VLOOKUP(B239,[1]!users_table[#All],4),"NA")</f>
        <v>8.4223826714801451</v>
      </c>
      <c r="U959" s="13" t="s">
        <v>62</v>
      </c>
    </row>
    <row r="960" spans="1:21" x14ac:dyDescent="0.3">
      <c r="A960" s="25">
        <v>958</v>
      </c>
      <c r="B960" s="13" t="s">
        <v>2</v>
      </c>
      <c r="C960" s="13">
        <v>39198</v>
      </c>
      <c r="D960" s="13" t="s">
        <v>382</v>
      </c>
      <c r="E960" s="13" t="s">
        <v>32</v>
      </c>
      <c r="F960" s="13" t="s">
        <v>37</v>
      </c>
      <c r="G960" s="13">
        <v>8.09</v>
      </c>
      <c r="H960" s="26">
        <v>43847</v>
      </c>
      <c r="I960" s="26">
        <v>43856</v>
      </c>
      <c r="J960" s="13">
        <v>8</v>
      </c>
      <c r="K960" s="13">
        <v>2019</v>
      </c>
      <c r="L960" s="13" t="s">
        <v>39</v>
      </c>
      <c r="M960" s="13">
        <v>12</v>
      </c>
      <c r="N960" s="13">
        <v>0.46666666666666667</v>
      </c>
      <c r="O960" s="13">
        <v>5.6</v>
      </c>
      <c r="P960" s="13">
        <v>10</v>
      </c>
      <c r="Q960" s="13">
        <v>0.55999999999999994</v>
      </c>
      <c r="R960" s="13">
        <v>1.2</v>
      </c>
      <c r="S960" s="13">
        <v>5.9165186500888103</v>
      </c>
      <c r="T960" s="13">
        <f>IFERROR(VLOOKUP(B239,[1]!users_table[#All],4),"NA")</f>
        <v>8.4223826714801451</v>
      </c>
      <c r="U960" s="13" t="s">
        <v>68</v>
      </c>
    </row>
    <row r="961" spans="1:21" x14ac:dyDescent="0.3">
      <c r="A961" s="25">
        <v>959</v>
      </c>
      <c r="B961" s="13" t="s">
        <v>2</v>
      </c>
      <c r="C961" s="13">
        <v>39198</v>
      </c>
      <c r="D961" s="13" t="s">
        <v>382</v>
      </c>
      <c r="E961" s="13" t="s">
        <v>32</v>
      </c>
      <c r="F961" s="13" t="s">
        <v>37</v>
      </c>
      <c r="G961" s="13">
        <v>8.09</v>
      </c>
      <c r="H961" s="26">
        <v>43847</v>
      </c>
      <c r="I961" s="26">
        <v>43856</v>
      </c>
      <c r="J961" s="13">
        <v>8</v>
      </c>
      <c r="K961" s="13">
        <v>2019</v>
      </c>
      <c r="L961" s="13" t="s">
        <v>39</v>
      </c>
      <c r="M961" s="13">
        <v>12</v>
      </c>
      <c r="N961" s="13">
        <v>0.46666666666666667</v>
      </c>
      <c r="O961" s="13">
        <v>5.6</v>
      </c>
      <c r="P961" s="13">
        <v>10</v>
      </c>
      <c r="Q961" s="13">
        <v>0.55999999999999994</v>
      </c>
      <c r="R961" s="13">
        <v>1.2</v>
      </c>
      <c r="S961" s="13">
        <v>5.9165186500888103</v>
      </c>
      <c r="T961" s="13">
        <f>IFERROR(VLOOKUP(B239,[1]!users_table[#All],4),"NA")</f>
        <v>8.4223826714801451</v>
      </c>
      <c r="U961" s="13" t="s">
        <v>1036</v>
      </c>
    </row>
    <row r="962" spans="1:21" x14ac:dyDescent="0.3">
      <c r="A962" s="25">
        <v>960</v>
      </c>
      <c r="B962" s="13" t="s">
        <v>2</v>
      </c>
      <c r="C962" s="13">
        <v>39198</v>
      </c>
      <c r="D962" s="13" t="s">
        <v>382</v>
      </c>
      <c r="E962" s="13" t="s">
        <v>32</v>
      </c>
      <c r="F962" s="13" t="s">
        <v>37</v>
      </c>
      <c r="G962" s="13">
        <v>8.09</v>
      </c>
      <c r="H962" s="26">
        <v>43847</v>
      </c>
      <c r="I962" s="26">
        <v>43856</v>
      </c>
      <c r="J962" s="13">
        <v>8</v>
      </c>
      <c r="K962" s="13">
        <v>2019</v>
      </c>
      <c r="L962" s="13" t="s">
        <v>39</v>
      </c>
      <c r="M962" s="13">
        <v>12</v>
      </c>
      <c r="N962" s="13">
        <v>0.46666666666666667</v>
      </c>
      <c r="O962" s="13">
        <v>5.6</v>
      </c>
      <c r="P962" s="13">
        <v>10</v>
      </c>
      <c r="Q962" s="13">
        <v>0.55999999999999994</v>
      </c>
      <c r="R962" s="13">
        <v>1.2</v>
      </c>
      <c r="S962" s="13">
        <v>5.9165186500888103</v>
      </c>
      <c r="T962" s="13">
        <f>IFERROR(VLOOKUP(B239,[1]!users_table[#All],4),"NA")</f>
        <v>8.4223826714801451</v>
      </c>
      <c r="U962" s="13" t="s">
        <v>56</v>
      </c>
    </row>
    <row r="963" spans="1:21" x14ac:dyDescent="0.3">
      <c r="A963" s="25">
        <v>961</v>
      </c>
      <c r="B963" s="13" t="s">
        <v>2</v>
      </c>
      <c r="C963" s="13">
        <v>43969</v>
      </c>
      <c r="D963" s="13" t="s">
        <v>383</v>
      </c>
      <c r="E963" s="13" t="s">
        <v>32</v>
      </c>
      <c r="F963" s="13" t="s">
        <v>37</v>
      </c>
      <c r="G963" s="13">
        <v>6.54</v>
      </c>
      <c r="H963" s="26">
        <v>44498</v>
      </c>
      <c r="I963" s="26">
        <v>44501</v>
      </c>
      <c r="J963" s="13">
        <v>6</v>
      </c>
      <c r="K963" s="13">
        <v>2021</v>
      </c>
      <c r="L963" s="13" t="s">
        <v>39</v>
      </c>
      <c r="M963" s="13">
        <v>12</v>
      </c>
      <c r="N963" s="13">
        <v>0.40749999999999997</v>
      </c>
      <c r="O963" s="13">
        <v>4.8899999999999997</v>
      </c>
      <c r="P963" s="13">
        <v>4</v>
      </c>
      <c r="Q963" s="13">
        <v>1.2224999999999999</v>
      </c>
      <c r="R963" s="13">
        <v>3</v>
      </c>
      <c r="S963" s="13">
        <v>5.9165186500888103</v>
      </c>
      <c r="T963" s="7">
        <f>IFERROR(VLOOKUP(B240,[1]!users_table[#All],4),"NA")</f>
        <v>8.4223826714801451</v>
      </c>
      <c r="U963" s="13" t="s">
        <v>64</v>
      </c>
    </row>
    <row r="964" spans="1:21" x14ac:dyDescent="0.3">
      <c r="A964" s="25">
        <v>962</v>
      </c>
      <c r="B964" s="13" t="s">
        <v>2</v>
      </c>
      <c r="C964" s="13">
        <v>43969</v>
      </c>
      <c r="D964" s="13" t="s">
        <v>383</v>
      </c>
      <c r="E964" s="13" t="s">
        <v>32</v>
      </c>
      <c r="F964" s="13" t="s">
        <v>37</v>
      </c>
      <c r="G964" s="13">
        <v>6.54</v>
      </c>
      <c r="H964" s="26">
        <v>44498</v>
      </c>
      <c r="I964" s="26">
        <v>44501</v>
      </c>
      <c r="J964" s="13">
        <v>6</v>
      </c>
      <c r="K964" s="13">
        <v>2021</v>
      </c>
      <c r="L964" s="13" t="s">
        <v>39</v>
      </c>
      <c r="M964" s="13">
        <v>12</v>
      </c>
      <c r="N964" s="13">
        <v>0.40749999999999997</v>
      </c>
      <c r="O964" s="13">
        <v>4.8899999999999997</v>
      </c>
      <c r="P964" s="13">
        <v>4</v>
      </c>
      <c r="Q964" s="13">
        <v>1.2224999999999999</v>
      </c>
      <c r="R964" s="13">
        <v>3</v>
      </c>
      <c r="S964" s="13">
        <v>5.9165186500888103</v>
      </c>
      <c r="T964" s="13">
        <f>IFERROR(VLOOKUP(B240,[1]!users_table[#All],4),"NA")</f>
        <v>8.4223826714801451</v>
      </c>
      <c r="U964" s="13" t="s">
        <v>77</v>
      </c>
    </row>
    <row r="965" spans="1:21" x14ac:dyDescent="0.3">
      <c r="A965" s="25">
        <v>963</v>
      </c>
      <c r="B965" s="13" t="s">
        <v>2</v>
      </c>
      <c r="C965" s="13">
        <v>43969</v>
      </c>
      <c r="D965" s="13" t="s">
        <v>383</v>
      </c>
      <c r="E965" s="13" t="s">
        <v>32</v>
      </c>
      <c r="F965" s="13" t="s">
        <v>37</v>
      </c>
      <c r="G965" s="13">
        <v>6.54</v>
      </c>
      <c r="H965" s="26">
        <v>44498</v>
      </c>
      <c r="I965" s="26">
        <v>44501</v>
      </c>
      <c r="J965" s="13">
        <v>6</v>
      </c>
      <c r="K965" s="13">
        <v>2021</v>
      </c>
      <c r="L965" s="13" t="s">
        <v>39</v>
      </c>
      <c r="M965" s="13">
        <v>12</v>
      </c>
      <c r="N965" s="13">
        <v>0.40749999999999997</v>
      </c>
      <c r="O965" s="13">
        <v>4.8899999999999997</v>
      </c>
      <c r="P965" s="13">
        <v>4</v>
      </c>
      <c r="Q965" s="13">
        <v>1.2224999999999999</v>
      </c>
      <c r="R965" s="13">
        <v>3</v>
      </c>
      <c r="S965" s="13">
        <v>5.9165186500888103</v>
      </c>
      <c r="T965" s="13">
        <f>IFERROR(VLOOKUP(B240,[1]!users_table[#All],4),"NA")</f>
        <v>8.4223826714801451</v>
      </c>
      <c r="U965" s="13" t="s">
        <v>75</v>
      </c>
    </row>
    <row r="966" spans="1:21" x14ac:dyDescent="0.3">
      <c r="A966" s="25">
        <v>964</v>
      </c>
      <c r="B966" s="13" t="s">
        <v>2</v>
      </c>
      <c r="C966" s="13">
        <v>43969</v>
      </c>
      <c r="D966" s="13" t="s">
        <v>383</v>
      </c>
      <c r="E966" s="13" t="s">
        <v>32</v>
      </c>
      <c r="F966" s="13" t="s">
        <v>37</v>
      </c>
      <c r="G966" s="13">
        <v>6.54</v>
      </c>
      <c r="H966" s="26">
        <v>44498</v>
      </c>
      <c r="I966" s="26">
        <v>44501</v>
      </c>
      <c r="J966" s="13">
        <v>6</v>
      </c>
      <c r="K966" s="13">
        <v>2021</v>
      </c>
      <c r="L966" s="13" t="s">
        <v>39</v>
      </c>
      <c r="M966" s="13">
        <v>12</v>
      </c>
      <c r="N966" s="13">
        <v>0.40749999999999997</v>
      </c>
      <c r="O966" s="13">
        <v>4.8899999999999997</v>
      </c>
      <c r="P966" s="13">
        <v>4</v>
      </c>
      <c r="Q966" s="13">
        <v>1.2224999999999999</v>
      </c>
      <c r="R966" s="13">
        <v>3</v>
      </c>
      <c r="S966" s="13">
        <v>5.9165186500888103</v>
      </c>
      <c r="T966" s="7">
        <f>IFERROR(VLOOKUP(B240,[1]!users_table[#All],4),"NA")</f>
        <v>8.4223826714801451</v>
      </c>
      <c r="U966" s="13" t="s">
        <v>70</v>
      </c>
    </row>
    <row r="967" spans="1:21" x14ac:dyDescent="0.3">
      <c r="A967" s="25">
        <v>965</v>
      </c>
      <c r="B967" s="13" t="s">
        <v>2</v>
      </c>
      <c r="C967" s="13">
        <v>43969</v>
      </c>
      <c r="D967" s="13" t="s">
        <v>383</v>
      </c>
      <c r="E967" s="13" t="s">
        <v>32</v>
      </c>
      <c r="F967" s="13" t="s">
        <v>37</v>
      </c>
      <c r="G967" s="13">
        <v>6.54</v>
      </c>
      <c r="H967" s="26">
        <v>44498</v>
      </c>
      <c r="I967" s="26">
        <v>44501</v>
      </c>
      <c r="J967" s="13">
        <v>6</v>
      </c>
      <c r="K967" s="13">
        <v>2021</v>
      </c>
      <c r="L967" s="13" t="s">
        <v>39</v>
      </c>
      <c r="M967" s="13">
        <v>12</v>
      </c>
      <c r="N967" s="13">
        <v>0.40749999999999997</v>
      </c>
      <c r="O967" s="13">
        <v>4.8899999999999997</v>
      </c>
      <c r="P967" s="13">
        <v>4</v>
      </c>
      <c r="Q967" s="13">
        <v>1.2224999999999999</v>
      </c>
      <c r="R967" s="13">
        <v>3</v>
      </c>
      <c r="S967" s="13">
        <v>5.9165186500888103</v>
      </c>
      <c r="T967" s="7">
        <f>IFERROR(VLOOKUP(B240,[1]!users_table[#All],4),"NA")</f>
        <v>8.4223826714801451</v>
      </c>
      <c r="U967" s="13" t="s">
        <v>68</v>
      </c>
    </row>
    <row r="968" spans="1:21" x14ac:dyDescent="0.3">
      <c r="A968" s="25">
        <v>966</v>
      </c>
      <c r="B968" s="13" t="s">
        <v>4</v>
      </c>
      <c r="C968" s="13">
        <v>43969</v>
      </c>
      <c r="D968" s="13" t="s">
        <v>383</v>
      </c>
      <c r="E968" s="13" t="s">
        <v>32</v>
      </c>
      <c r="F968" s="13" t="s">
        <v>37</v>
      </c>
      <c r="G968" s="13">
        <v>6.54</v>
      </c>
      <c r="H968" s="26">
        <v>44380</v>
      </c>
      <c r="I968" s="26">
        <v>44459</v>
      </c>
      <c r="J968" s="13">
        <v>7</v>
      </c>
      <c r="K968" s="13">
        <v>2021</v>
      </c>
      <c r="L968" s="13" t="s">
        <v>39</v>
      </c>
      <c r="M968" s="13">
        <v>12</v>
      </c>
      <c r="N968" s="13">
        <v>0.40749999999999997</v>
      </c>
      <c r="O968" s="13">
        <v>4.8899999999999997</v>
      </c>
      <c r="P968" s="13">
        <v>80</v>
      </c>
      <c r="Q968" s="13">
        <v>6.1124999999999999E-2</v>
      </c>
      <c r="R968" s="13">
        <v>0.15</v>
      </c>
      <c r="S968" s="13">
        <v>8.3323353293413174</v>
      </c>
      <c r="T968" s="7">
        <f>IFERROR(VLOOKUP(B715,[1]!users_table[#All],4),"NA")</f>
        <v>8.4223826714801451</v>
      </c>
      <c r="U968" s="13" t="s">
        <v>64</v>
      </c>
    </row>
    <row r="969" spans="1:21" x14ac:dyDescent="0.3">
      <c r="A969" s="25">
        <v>967</v>
      </c>
      <c r="B969" s="13" t="s">
        <v>4</v>
      </c>
      <c r="C969" s="13">
        <v>43969</v>
      </c>
      <c r="D969" s="13" t="s">
        <v>383</v>
      </c>
      <c r="E969" s="13" t="s">
        <v>32</v>
      </c>
      <c r="F969" s="13" t="s">
        <v>37</v>
      </c>
      <c r="G969" s="13">
        <v>6.54</v>
      </c>
      <c r="H969" s="26">
        <v>44380</v>
      </c>
      <c r="I969" s="26">
        <v>44459</v>
      </c>
      <c r="J969" s="13">
        <v>7</v>
      </c>
      <c r="K969" s="13">
        <v>2021</v>
      </c>
      <c r="L969" s="13" t="s">
        <v>39</v>
      </c>
      <c r="M969" s="13">
        <v>12</v>
      </c>
      <c r="N969" s="13">
        <v>0.40749999999999997</v>
      </c>
      <c r="O969" s="13">
        <v>4.8899999999999997</v>
      </c>
      <c r="P969" s="13">
        <v>80</v>
      </c>
      <c r="Q969" s="13">
        <v>6.1124999999999999E-2</v>
      </c>
      <c r="R969" s="13">
        <v>0.15</v>
      </c>
      <c r="S969" s="13">
        <v>8.3323353293413174</v>
      </c>
      <c r="T969" s="7">
        <f>IFERROR(VLOOKUP(B715,[1]!users_table[#All],4),"NA")</f>
        <v>8.4223826714801451</v>
      </c>
      <c r="U969" s="13" t="s">
        <v>77</v>
      </c>
    </row>
    <row r="970" spans="1:21" x14ac:dyDescent="0.3">
      <c r="A970" s="25">
        <v>968</v>
      </c>
      <c r="B970" s="13" t="s">
        <v>4</v>
      </c>
      <c r="C970" s="13">
        <v>43969</v>
      </c>
      <c r="D970" s="13" t="s">
        <v>383</v>
      </c>
      <c r="E970" s="13" t="s">
        <v>32</v>
      </c>
      <c r="F970" s="13" t="s">
        <v>37</v>
      </c>
      <c r="G970" s="13">
        <v>6.54</v>
      </c>
      <c r="H970" s="26">
        <v>44380</v>
      </c>
      <c r="I970" s="26">
        <v>44459</v>
      </c>
      <c r="J970" s="13">
        <v>7</v>
      </c>
      <c r="K970" s="13">
        <v>2021</v>
      </c>
      <c r="L970" s="13" t="s">
        <v>39</v>
      </c>
      <c r="M970" s="13">
        <v>12</v>
      </c>
      <c r="N970" s="13">
        <v>0.40749999999999997</v>
      </c>
      <c r="O970" s="13">
        <v>4.8899999999999997</v>
      </c>
      <c r="P970" s="13">
        <v>80</v>
      </c>
      <c r="Q970" s="13">
        <v>6.1124999999999999E-2</v>
      </c>
      <c r="R970" s="13">
        <v>0.15</v>
      </c>
      <c r="S970" s="13">
        <v>8.3323353293413174</v>
      </c>
      <c r="T970" s="7">
        <f>IFERROR(VLOOKUP(B715,[1]!users_table[#All],4),"NA")</f>
        <v>8.4223826714801451</v>
      </c>
      <c r="U970" s="13" t="s">
        <v>75</v>
      </c>
    </row>
    <row r="971" spans="1:21" x14ac:dyDescent="0.3">
      <c r="A971" s="25">
        <v>969</v>
      </c>
      <c r="B971" s="13" t="s">
        <v>4</v>
      </c>
      <c r="C971" s="13">
        <v>43969</v>
      </c>
      <c r="D971" s="13" t="s">
        <v>383</v>
      </c>
      <c r="E971" s="13" t="s">
        <v>32</v>
      </c>
      <c r="F971" s="13" t="s">
        <v>37</v>
      </c>
      <c r="G971" s="13">
        <v>6.54</v>
      </c>
      <c r="H971" s="26">
        <v>44380</v>
      </c>
      <c r="I971" s="26">
        <v>44459</v>
      </c>
      <c r="J971" s="13">
        <v>7</v>
      </c>
      <c r="K971" s="13">
        <v>2021</v>
      </c>
      <c r="L971" s="13" t="s">
        <v>39</v>
      </c>
      <c r="M971" s="13">
        <v>12</v>
      </c>
      <c r="N971" s="13">
        <v>0.40749999999999997</v>
      </c>
      <c r="O971" s="13">
        <v>4.8899999999999997</v>
      </c>
      <c r="P971" s="13">
        <v>80</v>
      </c>
      <c r="Q971" s="13">
        <v>6.1124999999999999E-2</v>
      </c>
      <c r="R971" s="13">
        <v>0.15</v>
      </c>
      <c r="S971" s="13">
        <v>8.3323353293413174</v>
      </c>
      <c r="T971" s="7">
        <f>IFERROR(VLOOKUP(B715,[1]!users_table[#All],4),"NA")</f>
        <v>8.4223826714801451</v>
      </c>
      <c r="U971" s="13" t="s">
        <v>70</v>
      </c>
    </row>
    <row r="972" spans="1:21" x14ac:dyDescent="0.3">
      <c r="A972" s="25">
        <v>970</v>
      </c>
      <c r="B972" s="13" t="s">
        <v>4</v>
      </c>
      <c r="C972" s="13">
        <v>43969</v>
      </c>
      <c r="D972" s="13" t="s">
        <v>383</v>
      </c>
      <c r="E972" s="13" t="s">
        <v>32</v>
      </c>
      <c r="F972" s="13" t="s">
        <v>37</v>
      </c>
      <c r="G972" s="13">
        <v>6.54</v>
      </c>
      <c r="H972" s="26">
        <v>44380</v>
      </c>
      <c r="I972" s="26">
        <v>44459</v>
      </c>
      <c r="J972" s="13">
        <v>7</v>
      </c>
      <c r="K972" s="13">
        <v>2021</v>
      </c>
      <c r="L972" s="13" t="s">
        <v>39</v>
      </c>
      <c r="M972" s="13">
        <v>12</v>
      </c>
      <c r="N972" s="13">
        <v>0.40749999999999997</v>
      </c>
      <c r="O972" s="13">
        <v>4.8899999999999997</v>
      </c>
      <c r="P972" s="13">
        <v>80</v>
      </c>
      <c r="Q972" s="13">
        <v>6.1124999999999999E-2</v>
      </c>
      <c r="R972" s="13">
        <v>0.15</v>
      </c>
      <c r="S972" s="13">
        <v>8.3323353293413174</v>
      </c>
      <c r="T972" s="7">
        <f>IFERROR(VLOOKUP(B715,[1]!users_table[#All],4),"NA")</f>
        <v>8.4223826714801451</v>
      </c>
      <c r="U972" s="13" t="s">
        <v>68</v>
      </c>
    </row>
    <row r="973" spans="1:21" x14ac:dyDescent="0.3">
      <c r="A973" s="25">
        <v>971</v>
      </c>
      <c r="B973" s="13" t="s">
        <v>2</v>
      </c>
      <c r="C973" s="13">
        <v>1004</v>
      </c>
      <c r="D973" s="13" t="s">
        <v>384</v>
      </c>
      <c r="E973" s="13" t="s">
        <v>52</v>
      </c>
      <c r="F973" s="13" t="s">
        <v>29</v>
      </c>
      <c r="G973" s="13">
        <v>7.28</v>
      </c>
      <c r="H973" s="26">
        <v>42978</v>
      </c>
      <c r="I973" s="26">
        <v>42978</v>
      </c>
      <c r="J973" s="13">
        <v>6</v>
      </c>
      <c r="K973" s="13">
        <v>2002</v>
      </c>
      <c r="L973" s="13" t="s">
        <v>33</v>
      </c>
      <c r="M973" s="13">
        <v>1</v>
      </c>
      <c r="N973" s="13">
        <v>7.9444444444444443E-2</v>
      </c>
      <c r="O973" s="13">
        <v>7.9444444444444443E-2</v>
      </c>
      <c r="P973" s="13">
        <v>1</v>
      </c>
      <c r="Q973" s="13">
        <v>7.9444444444444443E-2</v>
      </c>
      <c r="R973" s="13">
        <v>1</v>
      </c>
      <c r="S973" s="13">
        <v>5.9165186500888103</v>
      </c>
      <c r="T973" s="7">
        <f>IFERROR(VLOOKUP(B241,[1]!users_table[#All],4),"NA")</f>
        <v>8.4223826714801451</v>
      </c>
      <c r="U973" s="13" t="s">
        <v>66</v>
      </c>
    </row>
    <row r="974" spans="1:21" x14ac:dyDescent="0.3">
      <c r="A974" s="25">
        <v>972</v>
      </c>
      <c r="B974" s="13" t="s">
        <v>2</v>
      </c>
      <c r="C974" s="13">
        <v>1004</v>
      </c>
      <c r="D974" s="13" t="s">
        <v>384</v>
      </c>
      <c r="E974" s="13" t="s">
        <v>52</v>
      </c>
      <c r="F974" s="13" t="s">
        <v>29</v>
      </c>
      <c r="G974" s="13">
        <v>7.28</v>
      </c>
      <c r="H974" s="26">
        <v>42978</v>
      </c>
      <c r="I974" s="26">
        <v>42978</v>
      </c>
      <c r="J974" s="13">
        <v>6</v>
      </c>
      <c r="K974" s="13">
        <v>2002</v>
      </c>
      <c r="L974" s="13" t="s">
        <v>33</v>
      </c>
      <c r="M974" s="13">
        <v>1</v>
      </c>
      <c r="N974" s="13">
        <v>7.9444444444444443E-2</v>
      </c>
      <c r="O974" s="13">
        <v>7.9444444444444443E-2</v>
      </c>
      <c r="P974" s="13">
        <v>1</v>
      </c>
      <c r="Q974" s="13">
        <v>7.9444444444444443E-2</v>
      </c>
      <c r="R974" s="13">
        <v>1</v>
      </c>
      <c r="S974" s="13">
        <v>5.9165186500888103</v>
      </c>
      <c r="T974" s="7">
        <f>IFERROR(VLOOKUP(B241,[1]!users_table[#All],4),"NA")</f>
        <v>8.4223826714801451</v>
      </c>
      <c r="U974" s="13" t="s">
        <v>1042</v>
      </c>
    </row>
    <row r="975" spans="1:21" x14ac:dyDescent="0.3">
      <c r="A975" s="25">
        <v>973</v>
      </c>
      <c r="B975" s="13" t="s">
        <v>2</v>
      </c>
      <c r="C975" s="13">
        <v>1004</v>
      </c>
      <c r="D975" s="13" t="s">
        <v>384</v>
      </c>
      <c r="E975" s="13" t="s">
        <v>52</v>
      </c>
      <c r="F975" s="13" t="s">
        <v>29</v>
      </c>
      <c r="G975" s="13">
        <v>7.28</v>
      </c>
      <c r="H975" s="26">
        <v>42978</v>
      </c>
      <c r="I975" s="26">
        <v>42978</v>
      </c>
      <c r="J975" s="13">
        <v>6</v>
      </c>
      <c r="K975" s="13">
        <v>2002</v>
      </c>
      <c r="L975" s="13" t="s">
        <v>33</v>
      </c>
      <c r="M975" s="13">
        <v>1</v>
      </c>
      <c r="N975" s="13">
        <v>7.9444444444444443E-2</v>
      </c>
      <c r="O975" s="13">
        <v>7.9444444444444443E-2</v>
      </c>
      <c r="P975" s="13">
        <v>1</v>
      </c>
      <c r="Q975" s="13">
        <v>7.9444444444444443E-2</v>
      </c>
      <c r="R975" s="13">
        <v>1</v>
      </c>
      <c r="S975" s="13">
        <v>5.9165186500888103</v>
      </c>
      <c r="T975" s="7">
        <f>IFERROR(VLOOKUP(B241,[1]!users_table[#All],4),"NA")</f>
        <v>8.4223826714801451</v>
      </c>
      <c r="U975" s="13" t="s">
        <v>78</v>
      </c>
    </row>
    <row r="976" spans="1:21" x14ac:dyDescent="0.3">
      <c r="A976" s="25">
        <v>974</v>
      </c>
      <c r="B976" s="13" t="s">
        <v>2</v>
      </c>
      <c r="C976" s="13">
        <v>1004</v>
      </c>
      <c r="D976" s="13" t="s">
        <v>384</v>
      </c>
      <c r="E976" s="13" t="s">
        <v>52</v>
      </c>
      <c r="F976" s="13" t="s">
        <v>29</v>
      </c>
      <c r="G976" s="13">
        <v>7.28</v>
      </c>
      <c r="H976" s="26">
        <v>42978</v>
      </c>
      <c r="I976" s="26">
        <v>42978</v>
      </c>
      <c r="J976" s="13">
        <v>6</v>
      </c>
      <c r="K976" s="13">
        <v>2002</v>
      </c>
      <c r="L976" s="13" t="s">
        <v>33</v>
      </c>
      <c r="M976" s="13">
        <v>1</v>
      </c>
      <c r="N976" s="13">
        <v>7.9444444444444443E-2</v>
      </c>
      <c r="O976" s="13">
        <v>7.9444444444444443E-2</v>
      </c>
      <c r="P976" s="13">
        <v>1</v>
      </c>
      <c r="Q976" s="13">
        <v>7.9444444444444443E-2</v>
      </c>
      <c r="R976" s="13">
        <v>1</v>
      </c>
      <c r="S976" s="13">
        <v>5.9165186500888103</v>
      </c>
      <c r="T976" s="7">
        <f>IFERROR(VLOOKUP(B241,[1]!users_table[#All],4),"NA")</f>
        <v>8.4223826714801451</v>
      </c>
      <c r="U976" s="13" t="s">
        <v>69</v>
      </c>
    </row>
    <row r="977" spans="1:21" x14ac:dyDescent="0.3">
      <c r="A977" s="25">
        <v>975</v>
      </c>
      <c r="B977" s="13" t="s">
        <v>2</v>
      </c>
      <c r="C977" s="13">
        <v>144</v>
      </c>
      <c r="D977" s="13" t="s">
        <v>385</v>
      </c>
      <c r="E977" s="13" t="s">
        <v>32</v>
      </c>
      <c r="F977" s="13" t="s">
        <v>386</v>
      </c>
      <c r="G977" s="13">
        <v>7.07</v>
      </c>
      <c r="H977" s="26">
        <v>43566</v>
      </c>
      <c r="I977" s="26">
        <v>43599</v>
      </c>
      <c r="J977" s="13">
        <v>2</v>
      </c>
      <c r="K977" s="13">
        <v>2002</v>
      </c>
      <c r="L977" s="13" t="s">
        <v>30</v>
      </c>
      <c r="M977" s="13">
        <v>13</v>
      </c>
      <c r="N977" s="13">
        <v>0.4</v>
      </c>
      <c r="O977" s="13">
        <v>5.2</v>
      </c>
      <c r="P977" s="13">
        <v>34</v>
      </c>
      <c r="Q977" s="13">
        <v>0.15294117647058819</v>
      </c>
      <c r="R977" s="13">
        <v>0.38235294117647062</v>
      </c>
      <c r="S977" s="13">
        <v>5.9165186500888103</v>
      </c>
      <c r="T977" s="7">
        <f>IFERROR(VLOOKUP(B242,[1]!users_table[#All],4),"NA")</f>
        <v>8.4223826714801451</v>
      </c>
      <c r="U977" s="13" t="s">
        <v>66</v>
      </c>
    </row>
    <row r="978" spans="1:21" x14ac:dyDescent="0.3">
      <c r="A978" s="25">
        <v>976</v>
      </c>
      <c r="B978" s="13" t="s">
        <v>2</v>
      </c>
      <c r="C978" s="13">
        <v>144</v>
      </c>
      <c r="D978" s="13" t="s">
        <v>385</v>
      </c>
      <c r="E978" s="13" t="s">
        <v>32</v>
      </c>
      <c r="F978" s="13" t="s">
        <v>386</v>
      </c>
      <c r="G978" s="13">
        <v>7.07</v>
      </c>
      <c r="H978" s="26">
        <v>43566</v>
      </c>
      <c r="I978" s="26">
        <v>43599</v>
      </c>
      <c r="J978" s="13">
        <v>2</v>
      </c>
      <c r="K978" s="13">
        <v>2002</v>
      </c>
      <c r="L978" s="13" t="s">
        <v>30</v>
      </c>
      <c r="M978" s="13">
        <v>13</v>
      </c>
      <c r="N978" s="13">
        <v>0.4</v>
      </c>
      <c r="O978" s="13">
        <v>5.2</v>
      </c>
      <c r="P978" s="13">
        <v>34</v>
      </c>
      <c r="Q978" s="13">
        <v>0.15294117647058819</v>
      </c>
      <c r="R978" s="13">
        <v>0.38235294117647062</v>
      </c>
      <c r="S978" s="13">
        <v>5.9165186500888103</v>
      </c>
      <c r="T978" s="7">
        <f>IFERROR(VLOOKUP(B242,[1]!users_table[#All],4),"NA")</f>
        <v>8.4223826714801451</v>
      </c>
      <c r="U978" s="13" t="s">
        <v>75</v>
      </c>
    </row>
    <row r="979" spans="1:21" x14ac:dyDescent="0.3">
      <c r="A979" s="25">
        <v>977</v>
      </c>
      <c r="B979" s="13" t="s">
        <v>2</v>
      </c>
      <c r="C979" s="13">
        <v>144</v>
      </c>
      <c r="D979" s="13" t="s">
        <v>385</v>
      </c>
      <c r="E979" s="13" t="s">
        <v>32</v>
      </c>
      <c r="F979" s="13" t="s">
        <v>386</v>
      </c>
      <c r="G979" s="13">
        <v>7.07</v>
      </c>
      <c r="H979" s="26">
        <v>43566</v>
      </c>
      <c r="I979" s="26">
        <v>43599</v>
      </c>
      <c r="J979" s="13">
        <v>2</v>
      </c>
      <c r="K979" s="13">
        <v>2002</v>
      </c>
      <c r="L979" s="13" t="s">
        <v>30</v>
      </c>
      <c r="M979" s="13">
        <v>13</v>
      </c>
      <c r="N979" s="13">
        <v>0.4</v>
      </c>
      <c r="O979" s="13">
        <v>5.2</v>
      </c>
      <c r="P979" s="13">
        <v>34</v>
      </c>
      <c r="Q979" s="13">
        <v>0.15294117647058819</v>
      </c>
      <c r="R979" s="13">
        <v>0.38235294117647062</v>
      </c>
      <c r="S979" s="13">
        <v>5.9165186500888103</v>
      </c>
      <c r="T979" s="7">
        <f>IFERROR(VLOOKUP(B242,[1]!users_table[#All],4),"NA")</f>
        <v>8.4223826714801451</v>
      </c>
      <c r="U979" s="13" t="s">
        <v>1027</v>
      </c>
    </row>
    <row r="980" spans="1:21" x14ac:dyDescent="0.3">
      <c r="A980" s="25">
        <v>978</v>
      </c>
      <c r="B980" s="13" t="s">
        <v>2</v>
      </c>
      <c r="C980" s="13">
        <v>35860</v>
      </c>
      <c r="D980" s="13" t="s">
        <v>387</v>
      </c>
      <c r="E980" s="13" t="s">
        <v>32</v>
      </c>
      <c r="F980" s="13" t="s">
        <v>37</v>
      </c>
      <c r="G980" s="13">
        <v>7.7</v>
      </c>
      <c r="H980" s="26">
        <v>43776</v>
      </c>
      <c r="I980" s="26">
        <v>43787</v>
      </c>
      <c r="J980" s="13">
        <v>8</v>
      </c>
      <c r="K980" s="13">
        <v>2018</v>
      </c>
      <c r="L980" s="13" t="s">
        <v>30</v>
      </c>
      <c r="M980" s="13">
        <v>12</v>
      </c>
      <c r="N980" s="13">
        <v>0.39361111111111108</v>
      </c>
      <c r="O980" s="13">
        <v>4.7233333333333336</v>
      </c>
      <c r="P980" s="13">
        <v>12</v>
      </c>
      <c r="Q980" s="13">
        <v>0.39361111111111108</v>
      </c>
      <c r="R980" s="13">
        <v>1</v>
      </c>
      <c r="S980" s="13">
        <v>5.9165186500888103</v>
      </c>
      <c r="T980" s="7">
        <f>IFERROR(VLOOKUP(B243,[1]!users_table[#All],4),"NA")</f>
        <v>8.4223826714801451</v>
      </c>
      <c r="U980" s="13" t="s">
        <v>64</v>
      </c>
    </row>
    <row r="981" spans="1:21" x14ac:dyDescent="0.3">
      <c r="A981" s="25">
        <v>979</v>
      </c>
      <c r="B981" s="13" t="s">
        <v>2</v>
      </c>
      <c r="C981" s="13">
        <v>35860</v>
      </c>
      <c r="D981" s="13" t="s">
        <v>387</v>
      </c>
      <c r="E981" s="13" t="s">
        <v>32</v>
      </c>
      <c r="F981" s="13" t="s">
        <v>37</v>
      </c>
      <c r="G981" s="13">
        <v>7.7</v>
      </c>
      <c r="H981" s="26">
        <v>43776</v>
      </c>
      <c r="I981" s="26">
        <v>43787</v>
      </c>
      <c r="J981" s="13">
        <v>8</v>
      </c>
      <c r="K981" s="13">
        <v>2018</v>
      </c>
      <c r="L981" s="13" t="s">
        <v>30</v>
      </c>
      <c r="M981" s="13">
        <v>12</v>
      </c>
      <c r="N981" s="13">
        <v>0.39361111111111108</v>
      </c>
      <c r="O981" s="13">
        <v>4.7233333333333336</v>
      </c>
      <c r="P981" s="13">
        <v>12</v>
      </c>
      <c r="Q981" s="13">
        <v>0.39361111111111108</v>
      </c>
      <c r="R981" s="13">
        <v>1</v>
      </c>
      <c r="S981" s="13">
        <v>5.9165186500888103</v>
      </c>
      <c r="T981" s="7">
        <f>IFERROR(VLOOKUP(B243,[1]!users_table[#All],4),"NA")</f>
        <v>8.4223826714801451</v>
      </c>
      <c r="U981" s="13" t="s">
        <v>1045</v>
      </c>
    </row>
    <row r="982" spans="1:21" x14ac:dyDescent="0.3">
      <c r="A982" s="25">
        <v>980</v>
      </c>
      <c r="B982" s="13" t="s">
        <v>2</v>
      </c>
      <c r="C982" s="13">
        <v>35860</v>
      </c>
      <c r="D982" s="13" t="s">
        <v>387</v>
      </c>
      <c r="E982" s="13" t="s">
        <v>32</v>
      </c>
      <c r="F982" s="13" t="s">
        <v>37</v>
      </c>
      <c r="G982" s="13">
        <v>7.7</v>
      </c>
      <c r="H982" s="26">
        <v>43776</v>
      </c>
      <c r="I982" s="26">
        <v>43787</v>
      </c>
      <c r="J982" s="13">
        <v>8</v>
      </c>
      <c r="K982" s="13">
        <v>2018</v>
      </c>
      <c r="L982" s="13" t="s">
        <v>30</v>
      </c>
      <c r="M982" s="13">
        <v>12</v>
      </c>
      <c r="N982" s="13">
        <v>0.39361111111111108</v>
      </c>
      <c r="O982" s="13">
        <v>4.7233333333333336</v>
      </c>
      <c r="P982" s="13">
        <v>12</v>
      </c>
      <c r="Q982" s="13">
        <v>0.39361111111111108</v>
      </c>
      <c r="R982" s="13">
        <v>1</v>
      </c>
      <c r="S982" s="13">
        <v>5.9165186500888103</v>
      </c>
      <c r="T982" s="7">
        <f>IFERROR(VLOOKUP(B243,[1]!users_table[#All],4),"NA")</f>
        <v>8.4223826714801451</v>
      </c>
      <c r="U982" s="13" t="s">
        <v>1049</v>
      </c>
    </row>
    <row r="983" spans="1:21" x14ac:dyDescent="0.3">
      <c r="A983" s="25">
        <v>981</v>
      </c>
      <c r="B983" s="13" t="s">
        <v>2</v>
      </c>
      <c r="C983" s="13">
        <v>35860</v>
      </c>
      <c r="D983" s="13" t="s">
        <v>387</v>
      </c>
      <c r="E983" s="13" t="s">
        <v>32</v>
      </c>
      <c r="F983" s="13" t="s">
        <v>37</v>
      </c>
      <c r="G983" s="13">
        <v>7.7</v>
      </c>
      <c r="H983" s="26">
        <v>43776</v>
      </c>
      <c r="I983" s="26">
        <v>43787</v>
      </c>
      <c r="J983" s="13">
        <v>8</v>
      </c>
      <c r="K983" s="13">
        <v>2018</v>
      </c>
      <c r="L983" s="13" t="s">
        <v>30</v>
      </c>
      <c r="M983" s="13">
        <v>12</v>
      </c>
      <c r="N983" s="13">
        <v>0.39361111111111108</v>
      </c>
      <c r="O983" s="13">
        <v>4.7233333333333336</v>
      </c>
      <c r="P983" s="13">
        <v>12</v>
      </c>
      <c r="Q983" s="13">
        <v>0.39361111111111108</v>
      </c>
      <c r="R983" s="13">
        <v>1</v>
      </c>
      <c r="S983" s="13">
        <v>5.9165186500888103</v>
      </c>
      <c r="T983" s="7">
        <f>IFERROR(VLOOKUP(B243,[1]!users_table[#All],4),"NA")</f>
        <v>8.4223826714801451</v>
      </c>
      <c r="U983" s="13" t="s">
        <v>70</v>
      </c>
    </row>
    <row r="984" spans="1:21" x14ac:dyDescent="0.3">
      <c r="A984" s="25">
        <v>982</v>
      </c>
      <c r="B984" s="13" t="s">
        <v>2</v>
      </c>
      <c r="C984" s="13">
        <v>35860</v>
      </c>
      <c r="D984" s="13" t="s">
        <v>387</v>
      </c>
      <c r="E984" s="13" t="s">
        <v>32</v>
      </c>
      <c r="F984" s="13" t="s">
        <v>37</v>
      </c>
      <c r="G984" s="13">
        <v>7.7</v>
      </c>
      <c r="H984" s="26">
        <v>43776</v>
      </c>
      <c r="I984" s="26">
        <v>43787</v>
      </c>
      <c r="J984" s="13">
        <v>8</v>
      </c>
      <c r="K984" s="13">
        <v>2018</v>
      </c>
      <c r="L984" s="13" t="s">
        <v>30</v>
      </c>
      <c r="M984" s="13">
        <v>12</v>
      </c>
      <c r="N984" s="13">
        <v>0.39361111111111108</v>
      </c>
      <c r="O984" s="13">
        <v>4.7233333333333336</v>
      </c>
      <c r="P984" s="13">
        <v>12</v>
      </c>
      <c r="Q984" s="13">
        <v>0.39361111111111108</v>
      </c>
      <c r="R984" s="13">
        <v>1</v>
      </c>
      <c r="S984" s="13">
        <v>5.9165186500888103</v>
      </c>
      <c r="T984" s="7">
        <f>IFERROR(VLOOKUP(B243,[1]!users_table[#All],4),"NA")</f>
        <v>8.4223826714801451</v>
      </c>
      <c r="U984" s="13" t="s">
        <v>68</v>
      </c>
    </row>
    <row r="985" spans="1:21" x14ac:dyDescent="0.3">
      <c r="A985" s="25">
        <v>983</v>
      </c>
      <c r="B985" s="13" t="s">
        <v>4</v>
      </c>
      <c r="C985" s="13">
        <v>35860</v>
      </c>
      <c r="D985" s="13" t="s">
        <v>387</v>
      </c>
      <c r="E985" s="13" t="s">
        <v>32</v>
      </c>
      <c r="F985" s="13" t="s">
        <v>37</v>
      </c>
      <c r="G985" s="13">
        <v>7.7</v>
      </c>
      <c r="H985" s="26" t="s">
        <v>54</v>
      </c>
      <c r="I985" s="26">
        <v>43185</v>
      </c>
      <c r="J985" s="13">
        <v>9</v>
      </c>
      <c r="K985" s="13">
        <v>2018</v>
      </c>
      <c r="L985" s="13" t="s">
        <v>30</v>
      </c>
      <c r="M985" s="13">
        <v>12</v>
      </c>
      <c r="N985" s="13">
        <v>0.39361111111111108</v>
      </c>
      <c r="O985" s="13">
        <v>4.7233333333333336</v>
      </c>
      <c r="P985" s="13" t="s">
        <v>54</v>
      </c>
      <c r="Q985" s="13" t="s">
        <v>54</v>
      </c>
      <c r="R985" s="13" t="s">
        <v>54</v>
      </c>
      <c r="S985" s="13">
        <v>8.3323353293413174</v>
      </c>
      <c r="T985" s="7">
        <f>IFERROR(VLOOKUP(B717,[1]!users_table[#All],4),"NA")</f>
        <v>8.4223826714801451</v>
      </c>
      <c r="U985" s="13" t="s">
        <v>64</v>
      </c>
    </row>
    <row r="986" spans="1:21" x14ac:dyDescent="0.3">
      <c r="A986" s="25">
        <v>984</v>
      </c>
      <c r="B986" s="13" t="s">
        <v>4</v>
      </c>
      <c r="C986" s="13">
        <v>35860</v>
      </c>
      <c r="D986" s="13" t="s">
        <v>387</v>
      </c>
      <c r="E986" s="13" t="s">
        <v>32</v>
      </c>
      <c r="F986" s="13" t="s">
        <v>37</v>
      </c>
      <c r="G986" s="13">
        <v>7.7</v>
      </c>
      <c r="H986" s="26" t="s">
        <v>54</v>
      </c>
      <c r="I986" s="26">
        <v>43185</v>
      </c>
      <c r="J986" s="13">
        <v>9</v>
      </c>
      <c r="K986" s="13">
        <v>2018</v>
      </c>
      <c r="L986" s="13" t="s">
        <v>30</v>
      </c>
      <c r="M986" s="13">
        <v>12</v>
      </c>
      <c r="N986" s="13">
        <v>0.39361111111111108</v>
      </c>
      <c r="O986" s="13">
        <v>4.7233333333333336</v>
      </c>
      <c r="P986" s="13" t="s">
        <v>54</v>
      </c>
      <c r="Q986" s="13" t="s">
        <v>54</v>
      </c>
      <c r="R986" s="13" t="s">
        <v>54</v>
      </c>
      <c r="S986" s="13">
        <v>8.3323353293413174</v>
      </c>
      <c r="T986" s="7">
        <f>IFERROR(VLOOKUP(B717,[1]!users_table[#All],4),"NA")</f>
        <v>8.4223826714801451</v>
      </c>
      <c r="U986" s="13" t="s">
        <v>1045</v>
      </c>
    </row>
    <row r="987" spans="1:21" x14ac:dyDescent="0.3">
      <c r="A987" s="25">
        <v>985</v>
      </c>
      <c r="B987" s="13" t="s">
        <v>4</v>
      </c>
      <c r="C987" s="13">
        <v>35860</v>
      </c>
      <c r="D987" s="13" t="s">
        <v>387</v>
      </c>
      <c r="E987" s="13" t="s">
        <v>32</v>
      </c>
      <c r="F987" s="13" t="s">
        <v>37</v>
      </c>
      <c r="G987" s="13">
        <v>7.7</v>
      </c>
      <c r="H987" s="26" t="s">
        <v>54</v>
      </c>
      <c r="I987" s="26">
        <v>43185</v>
      </c>
      <c r="J987" s="13">
        <v>9</v>
      </c>
      <c r="K987" s="13">
        <v>2018</v>
      </c>
      <c r="L987" s="13" t="s">
        <v>30</v>
      </c>
      <c r="M987" s="13">
        <v>12</v>
      </c>
      <c r="N987" s="13">
        <v>0.39361111111111108</v>
      </c>
      <c r="O987" s="13">
        <v>4.7233333333333336</v>
      </c>
      <c r="P987" s="13" t="s">
        <v>54</v>
      </c>
      <c r="Q987" s="13" t="s">
        <v>54</v>
      </c>
      <c r="R987" s="13" t="s">
        <v>54</v>
      </c>
      <c r="S987" s="13">
        <v>8.3323353293413174</v>
      </c>
      <c r="T987" s="7">
        <f>IFERROR(VLOOKUP(B717,[1]!users_table[#All],4),"NA")</f>
        <v>8.4223826714801451</v>
      </c>
      <c r="U987" s="13" t="s">
        <v>1049</v>
      </c>
    </row>
    <row r="988" spans="1:21" x14ac:dyDescent="0.3">
      <c r="A988" s="25">
        <v>986</v>
      </c>
      <c r="B988" s="13" t="s">
        <v>4</v>
      </c>
      <c r="C988" s="13">
        <v>35860</v>
      </c>
      <c r="D988" s="13" t="s">
        <v>387</v>
      </c>
      <c r="E988" s="13" t="s">
        <v>32</v>
      </c>
      <c r="F988" s="13" t="s">
        <v>37</v>
      </c>
      <c r="G988" s="13">
        <v>7.7</v>
      </c>
      <c r="H988" s="26" t="s">
        <v>54</v>
      </c>
      <c r="I988" s="26">
        <v>43185</v>
      </c>
      <c r="J988" s="13">
        <v>9</v>
      </c>
      <c r="K988" s="13">
        <v>2018</v>
      </c>
      <c r="L988" s="13" t="s">
        <v>30</v>
      </c>
      <c r="M988" s="13">
        <v>12</v>
      </c>
      <c r="N988" s="13">
        <v>0.39361111111111108</v>
      </c>
      <c r="O988" s="13">
        <v>4.7233333333333336</v>
      </c>
      <c r="P988" s="13" t="s">
        <v>54</v>
      </c>
      <c r="Q988" s="13" t="s">
        <v>54</v>
      </c>
      <c r="R988" s="13" t="s">
        <v>54</v>
      </c>
      <c r="S988" s="13">
        <v>8.3323353293413174</v>
      </c>
      <c r="T988" s="7">
        <f>IFERROR(VLOOKUP(B717,[1]!users_table[#All],4),"NA")</f>
        <v>8.4223826714801451</v>
      </c>
      <c r="U988" s="13" t="s">
        <v>70</v>
      </c>
    </row>
    <row r="989" spans="1:21" x14ac:dyDescent="0.3">
      <c r="A989" s="25">
        <v>987</v>
      </c>
      <c r="B989" s="13" t="s">
        <v>4</v>
      </c>
      <c r="C989" s="13">
        <v>35860</v>
      </c>
      <c r="D989" s="13" t="s">
        <v>387</v>
      </c>
      <c r="E989" s="13" t="s">
        <v>32</v>
      </c>
      <c r="F989" s="13" t="s">
        <v>37</v>
      </c>
      <c r="G989" s="13">
        <v>7.7</v>
      </c>
      <c r="H989" s="26" t="s">
        <v>54</v>
      </c>
      <c r="I989" s="26">
        <v>43185</v>
      </c>
      <c r="J989" s="13">
        <v>9</v>
      </c>
      <c r="K989" s="13">
        <v>2018</v>
      </c>
      <c r="L989" s="13" t="s">
        <v>30</v>
      </c>
      <c r="M989" s="13">
        <v>12</v>
      </c>
      <c r="N989" s="13">
        <v>0.39361111111111108</v>
      </c>
      <c r="O989" s="13">
        <v>4.7233333333333336</v>
      </c>
      <c r="P989" s="13" t="s">
        <v>54</v>
      </c>
      <c r="Q989" s="13" t="s">
        <v>54</v>
      </c>
      <c r="R989" s="13" t="s">
        <v>54</v>
      </c>
      <c r="S989" s="13">
        <v>8.3323353293413174</v>
      </c>
      <c r="T989" s="7">
        <f>IFERROR(VLOOKUP(B717,[1]!users_table[#All],4),"NA")</f>
        <v>8.4223826714801451</v>
      </c>
      <c r="U989" s="13" t="s">
        <v>68</v>
      </c>
    </row>
    <row r="990" spans="1:21" x14ac:dyDescent="0.3">
      <c r="A990" s="25">
        <v>988</v>
      </c>
      <c r="B990" s="13" t="s">
        <v>2</v>
      </c>
      <c r="C990" s="13">
        <v>38993</v>
      </c>
      <c r="D990" s="13" t="s">
        <v>388</v>
      </c>
      <c r="E990" s="13" t="s">
        <v>32</v>
      </c>
      <c r="F990" s="13" t="s">
        <v>37</v>
      </c>
      <c r="G990" s="13">
        <v>8.06</v>
      </c>
      <c r="H990" s="26">
        <v>43857</v>
      </c>
      <c r="I990" s="26">
        <v>43859</v>
      </c>
      <c r="J990" s="13">
        <v>8</v>
      </c>
      <c r="K990" s="13">
        <v>2019</v>
      </c>
      <c r="L990" s="13" t="s">
        <v>39</v>
      </c>
      <c r="M990" s="13">
        <v>12</v>
      </c>
      <c r="N990" s="13">
        <v>0.39361111111111108</v>
      </c>
      <c r="O990" s="13">
        <v>4.7233333333333336</v>
      </c>
      <c r="P990" s="13">
        <v>3</v>
      </c>
      <c r="Q990" s="13">
        <v>1.574444444444445</v>
      </c>
      <c r="R990" s="13">
        <v>4</v>
      </c>
      <c r="S990" s="13">
        <v>5.9165186500888103</v>
      </c>
      <c r="T990" s="7">
        <f>IFERROR(VLOOKUP(B244,[1]!users_table[#All],4),"NA")</f>
        <v>8.4223826714801451</v>
      </c>
      <c r="U990" s="13" t="s">
        <v>64</v>
      </c>
    </row>
    <row r="991" spans="1:21" x14ac:dyDescent="0.3">
      <c r="A991" s="25">
        <v>989</v>
      </c>
      <c r="B991" s="13" t="s">
        <v>2</v>
      </c>
      <c r="C991" s="13">
        <v>38993</v>
      </c>
      <c r="D991" s="13" t="s">
        <v>388</v>
      </c>
      <c r="E991" s="13" t="s">
        <v>32</v>
      </c>
      <c r="F991" s="13" t="s">
        <v>37</v>
      </c>
      <c r="G991" s="13">
        <v>8.06</v>
      </c>
      <c r="H991" s="26">
        <v>43857</v>
      </c>
      <c r="I991" s="26">
        <v>43859</v>
      </c>
      <c r="J991" s="13">
        <v>8</v>
      </c>
      <c r="K991" s="13">
        <v>2019</v>
      </c>
      <c r="L991" s="13" t="s">
        <v>39</v>
      </c>
      <c r="M991" s="13">
        <v>12</v>
      </c>
      <c r="N991" s="13">
        <v>0.39361111111111108</v>
      </c>
      <c r="O991" s="13">
        <v>4.7233333333333336</v>
      </c>
      <c r="P991" s="13">
        <v>3</v>
      </c>
      <c r="Q991" s="13">
        <v>1.574444444444445</v>
      </c>
      <c r="R991" s="13">
        <v>4</v>
      </c>
      <c r="S991" s="13">
        <v>5.9165186500888103</v>
      </c>
      <c r="T991" s="7">
        <f>IFERROR(VLOOKUP(B244,[1]!users_table[#All],4),"NA")</f>
        <v>8.4223826714801451</v>
      </c>
      <c r="U991" s="13" t="s">
        <v>1045</v>
      </c>
    </row>
    <row r="992" spans="1:21" x14ac:dyDescent="0.3">
      <c r="A992" s="25">
        <v>990</v>
      </c>
      <c r="B992" s="13" t="s">
        <v>2</v>
      </c>
      <c r="C992" s="13">
        <v>38993</v>
      </c>
      <c r="D992" s="13" t="s">
        <v>388</v>
      </c>
      <c r="E992" s="13" t="s">
        <v>32</v>
      </c>
      <c r="F992" s="13" t="s">
        <v>37</v>
      </c>
      <c r="G992" s="13">
        <v>8.06</v>
      </c>
      <c r="H992" s="26">
        <v>43857</v>
      </c>
      <c r="I992" s="26">
        <v>43859</v>
      </c>
      <c r="J992" s="13">
        <v>8</v>
      </c>
      <c r="K992" s="13">
        <v>2019</v>
      </c>
      <c r="L992" s="13" t="s">
        <v>39</v>
      </c>
      <c r="M992" s="13">
        <v>12</v>
      </c>
      <c r="N992" s="13">
        <v>0.39361111111111108</v>
      </c>
      <c r="O992" s="13">
        <v>4.7233333333333336</v>
      </c>
      <c r="P992" s="13">
        <v>3</v>
      </c>
      <c r="Q992" s="13">
        <v>1.574444444444445</v>
      </c>
      <c r="R992" s="13">
        <v>4</v>
      </c>
      <c r="S992" s="13">
        <v>5.9165186500888103</v>
      </c>
      <c r="T992" s="7">
        <f>IFERROR(VLOOKUP(B244,[1]!users_table[#All],4),"NA")</f>
        <v>8.4223826714801451</v>
      </c>
      <c r="U992" s="13" t="s">
        <v>1049</v>
      </c>
    </row>
    <row r="993" spans="1:21" x14ac:dyDescent="0.3">
      <c r="A993" s="25">
        <v>991</v>
      </c>
      <c r="B993" s="13" t="s">
        <v>2</v>
      </c>
      <c r="C993" s="13">
        <v>38993</v>
      </c>
      <c r="D993" s="13" t="s">
        <v>388</v>
      </c>
      <c r="E993" s="13" t="s">
        <v>32</v>
      </c>
      <c r="F993" s="13" t="s">
        <v>37</v>
      </c>
      <c r="G993" s="13">
        <v>8.06</v>
      </c>
      <c r="H993" s="26">
        <v>43857</v>
      </c>
      <c r="I993" s="26">
        <v>43859</v>
      </c>
      <c r="J993" s="13">
        <v>8</v>
      </c>
      <c r="K993" s="13">
        <v>2019</v>
      </c>
      <c r="L993" s="13" t="s">
        <v>39</v>
      </c>
      <c r="M993" s="13">
        <v>12</v>
      </c>
      <c r="N993" s="13">
        <v>0.39361111111111108</v>
      </c>
      <c r="O993" s="13">
        <v>4.7233333333333336</v>
      </c>
      <c r="P993" s="13">
        <v>3</v>
      </c>
      <c r="Q993" s="13">
        <v>1.574444444444445</v>
      </c>
      <c r="R993" s="13">
        <v>4</v>
      </c>
      <c r="S993" s="13">
        <v>5.9165186500888103</v>
      </c>
      <c r="T993" s="7">
        <f>IFERROR(VLOOKUP(B244,[1]!users_table[#All],4),"NA")</f>
        <v>8.4223826714801451</v>
      </c>
      <c r="U993" s="13" t="s">
        <v>70</v>
      </c>
    </row>
    <row r="994" spans="1:21" x14ac:dyDescent="0.3">
      <c r="A994" s="25">
        <v>992</v>
      </c>
      <c r="B994" s="13" t="s">
        <v>2</v>
      </c>
      <c r="C994" s="13">
        <v>38993</v>
      </c>
      <c r="D994" s="13" t="s">
        <v>388</v>
      </c>
      <c r="E994" s="13" t="s">
        <v>32</v>
      </c>
      <c r="F994" s="13" t="s">
        <v>37</v>
      </c>
      <c r="G994" s="13">
        <v>8.06</v>
      </c>
      <c r="H994" s="26">
        <v>43857</v>
      </c>
      <c r="I994" s="26">
        <v>43859</v>
      </c>
      <c r="J994" s="13">
        <v>8</v>
      </c>
      <c r="K994" s="13">
        <v>2019</v>
      </c>
      <c r="L994" s="13" t="s">
        <v>39</v>
      </c>
      <c r="M994" s="13">
        <v>12</v>
      </c>
      <c r="N994" s="13">
        <v>0.39361111111111108</v>
      </c>
      <c r="O994" s="13">
        <v>4.7233333333333336</v>
      </c>
      <c r="P994" s="13">
        <v>3</v>
      </c>
      <c r="Q994" s="13">
        <v>1.574444444444445</v>
      </c>
      <c r="R994" s="13">
        <v>4</v>
      </c>
      <c r="S994" s="13">
        <v>5.9165186500888103</v>
      </c>
      <c r="T994" s="7">
        <f>IFERROR(VLOOKUP(B244,[1]!users_table[#All],4),"NA")</f>
        <v>8.4223826714801451</v>
      </c>
      <c r="U994" s="13" t="s">
        <v>68</v>
      </c>
    </row>
    <row r="995" spans="1:21" x14ac:dyDescent="0.3">
      <c r="A995" s="25">
        <v>993</v>
      </c>
      <c r="B995" s="13" t="s">
        <v>2</v>
      </c>
      <c r="C995" s="13">
        <v>37621</v>
      </c>
      <c r="D995" s="13" t="s">
        <v>389</v>
      </c>
      <c r="E995" s="13" t="s">
        <v>52</v>
      </c>
      <c r="F995" s="13" t="s">
        <v>37</v>
      </c>
      <c r="G995" s="13">
        <v>7.52</v>
      </c>
      <c r="H995" s="26">
        <v>43787</v>
      </c>
      <c r="I995" s="26">
        <v>43787</v>
      </c>
      <c r="J995" s="13">
        <v>8</v>
      </c>
      <c r="K995" s="13">
        <v>2018</v>
      </c>
      <c r="L995" s="13" t="s">
        <v>39</v>
      </c>
      <c r="M995" s="13">
        <v>1</v>
      </c>
      <c r="N995" s="13">
        <v>0.39333333333333331</v>
      </c>
      <c r="O995" s="13">
        <v>0.39333333333333331</v>
      </c>
      <c r="P995" s="13">
        <v>1</v>
      </c>
      <c r="Q995" s="13">
        <v>0.39333333333333331</v>
      </c>
      <c r="R995" s="13">
        <v>1</v>
      </c>
      <c r="S995" s="13">
        <v>5.9165186500888103</v>
      </c>
      <c r="T995" s="7">
        <f>IFERROR(VLOOKUP(B245,[1]!users_table[#All],4),"NA")</f>
        <v>8.4223826714801451</v>
      </c>
      <c r="U995" s="13" t="s">
        <v>64</v>
      </c>
    </row>
    <row r="996" spans="1:21" x14ac:dyDescent="0.3">
      <c r="A996" s="25">
        <v>994</v>
      </c>
      <c r="B996" s="13" t="s">
        <v>2</v>
      </c>
      <c r="C996" s="13">
        <v>37621</v>
      </c>
      <c r="D996" s="13" t="s">
        <v>389</v>
      </c>
      <c r="E996" s="13" t="s">
        <v>52</v>
      </c>
      <c r="F996" s="13" t="s">
        <v>37</v>
      </c>
      <c r="G996" s="13">
        <v>7.52</v>
      </c>
      <c r="H996" s="26">
        <v>43787</v>
      </c>
      <c r="I996" s="26">
        <v>43787</v>
      </c>
      <c r="J996" s="13">
        <v>8</v>
      </c>
      <c r="K996" s="13">
        <v>2018</v>
      </c>
      <c r="L996" s="13" t="s">
        <v>39</v>
      </c>
      <c r="M996" s="13">
        <v>1</v>
      </c>
      <c r="N996" s="13">
        <v>0.39333333333333331</v>
      </c>
      <c r="O996" s="13">
        <v>0.39333333333333331</v>
      </c>
      <c r="P996" s="13">
        <v>1</v>
      </c>
      <c r="Q996" s="13">
        <v>0.39333333333333331</v>
      </c>
      <c r="R996" s="13">
        <v>1</v>
      </c>
      <c r="S996" s="13">
        <v>5.9165186500888103</v>
      </c>
      <c r="T996" s="7">
        <f>IFERROR(VLOOKUP(B245,[1]!users_table[#All],4),"NA")</f>
        <v>8.4223826714801451</v>
      </c>
      <c r="U996" s="13" t="s">
        <v>1045</v>
      </c>
    </row>
    <row r="997" spans="1:21" x14ac:dyDescent="0.3">
      <c r="A997" s="25">
        <v>995</v>
      </c>
      <c r="B997" s="13" t="s">
        <v>2</v>
      </c>
      <c r="C997" s="13">
        <v>37621</v>
      </c>
      <c r="D997" s="13" t="s">
        <v>389</v>
      </c>
      <c r="E997" s="13" t="s">
        <v>52</v>
      </c>
      <c r="F997" s="13" t="s">
        <v>37</v>
      </c>
      <c r="G997" s="13">
        <v>7.52</v>
      </c>
      <c r="H997" s="26">
        <v>43787</v>
      </c>
      <c r="I997" s="26">
        <v>43787</v>
      </c>
      <c r="J997" s="13">
        <v>8</v>
      </c>
      <c r="K997" s="13">
        <v>2018</v>
      </c>
      <c r="L997" s="13" t="s">
        <v>39</v>
      </c>
      <c r="M997" s="13">
        <v>1</v>
      </c>
      <c r="N997" s="13">
        <v>0.39333333333333331</v>
      </c>
      <c r="O997" s="13">
        <v>0.39333333333333331</v>
      </c>
      <c r="P997" s="13">
        <v>1</v>
      </c>
      <c r="Q997" s="13">
        <v>0.39333333333333331</v>
      </c>
      <c r="R997" s="13">
        <v>1</v>
      </c>
      <c r="S997" s="13">
        <v>5.9165186500888103</v>
      </c>
      <c r="T997" s="7">
        <f>IFERROR(VLOOKUP(B245,[1]!users_table[#All],4),"NA")</f>
        <v>8.4223826714801451</v>
      </c>
      <c r="U997" s="13" t="s">
        <v>1049</v>
      </c>
    </row>
    <row r="998" spans="1:21" x14ac:dyDescent="0.3">
      <c r="A998" s="25">
        <v>996</v>
      </c>
      <c r="B998" s="13" t="s">
        <v>2</v>
      </c>
      <c r="C998" s="13">
        <v>37621</v>
      </c>
      <c r="D998" s="13" t="s">
        <v>389</v>
      </c>
      <c r="E998" s="13" t="s">
        <v>52</v>
      </c>
      <c r="F998" s="13" t="s">
        <v>37</v>
      </c>
      <c r="G998" s="13">
        <v>7.52</v>
      </c>
      <c r="H998" s="26">
        <v>43787</v>
      </c>
      <c r="I998" s="26">
        <v>43787</v>
      </c>
      <c r="J998" s="13">
        <v>8</v>
      </c>
      <c r="K998" s="13">
        <v>2018</v>
      </c>
      <c r="L998" s="13" t="s">
        <v>39</v>
      </c>
      <c r="M998" s="13">
        <v>1</v>
      </c>
      <c r="N998" s="13">
        <v>0.39333333333333331</v>
      </c>
      <c r="O998" s="13">
        <v>0.39333333333333331</v>
      </c>
      <c r="P998" s="13">
        <v>1</v>
      </c>
      <c r="Q998" s="13">
        <v>0.39333333333333331</v>
      </c>
      <c r="R998" s="13">
        <v>1</v>
      </c>
      <c r="S998" s="13">
        <v>5.9165186500888103</v>
      </c>
      <c r="T998" s="7">
        <f>IFERROR(VLOOKUP(B245,[1]!users_table[#All],4),"NA")</f>
        <v>8.4223826714801451</v>
      </c>
      <c r="U998" s="13" t="s">
        <v>68</v>
      </c>
    </row>
    <row r="999" spans="1:21" x14ac:dyDescent="0.3">
      <c r="A999" s="25">
        <v>997</v>
      </c>
      <c r="B999" s="13" t="s">
        <v>2</v>
      </c>
      <c r="C999" s="13">
        <v>1658</v>
      </c>
      <c r="D999" s="13" t="s">
        <v>390</v>
      </c>
      <c r="E999" s="13" t="s">
        <v>52</v>
      </c>
      <c r="F999" s="13" t="s">
        <v>37</v>
      </c>
      <c r="G999" s="13">
        <v>6.45</v>
      </c>
      <c r="H999" s="26">
        <v>44110</v>
      </c>
      <c r="I999" s="26">
        <v>44110</v>
      </c>
      <c r="J999" s="13">
        <v>6</v>
      </c>
      <c r="K999" s="13">
        <v>2000</v>
      </c>
      <c r="L999" s="13" t="s">
        <v>30</v>
      </c>
      <c r="M999" s="13">
        <v>1</v>
      </c>
      <c r="N999" s="13">
        <v>0.6958333333333333</v>
      </c>
      <c r="O999" s="13">
        <v>0.6958333333333333</v>
      </c>
      <c r="P999" s="13">
        <v>1</v>
      </c>
      <c r="Q999" s="13">
        <v>0.6958333333333333</v>
      </c>
      <c r="R999" s="13">
        <v>1</v>
      </c>
      <c r="S999" s="13">
        <v>5.9165186500888103</v>
      </c>
      <c r="T999" s="7">
        <f>IFERROR(VLOOKUP(B246,[1]!users_table[#All],4),"NA")</f>
        <v>8.4223826714801451</v>
      </c>
      <c r="U999" s="13" t="s">
        <v>65</v>
      </c>
    </row>
    <row r="1000" spans="1:21" x14ac:dyDescent="0.3">
      <c r="A1000" s="25">
        <v>998</v>
      </c>
      <c r="B1000" s="13" t="s">
        <v>2</v>
      </c>
      <c r="C1000" s="13">
        <v>1658</v>
      </c>
      <c r="D1000" s="13" t="s">
        <v>390</v>
      </c>
      <c r="E1000" s="13" t="s">
        <v>52</v>
      </c>
      <c r="F1000" s="13" t="s">
        <v>37</v>
      </c>
      <c r="G1000" s="13">
        <v>6.45</v>
      </c>
      <c r="H1000" s="26">
        <v>44110</v>
      </c>
      <c r="I1000" s="26">
        <v>44110</v>
      </c>
      <c r="J1000" s="13">
        <v>6</v>
      </c>
      <c r="K1000" s="13">
        <v>2000</v>
      </c>
      <c r="L1000" s="13" t="s">
        <v>30</v>
      </c>
      <c r="M1000" s="13">
        <v>1</v>
      </c>
      <c r="N1000" s="13">
        <v>0.6958333333333333</v>
      </c>
      <c r="O1000" s="13">
        <v>0.6958333333333333</v>
      </c>
      <c r="P1000" s="13">
        <v>1</v>
      </c>
      <c r="Q1000" s="13">
        <v>0.6958333333333333</v>
      </c>
      <c r="R1000" s="13">
        <v>1</v>
      </c>
      <c r="S1000" s="13">
        <v>5.9165186500888103</v>
      </c>
      <c r="T1000" s="7">
        <f>IFERROR(VLOOKUP(B246,[1]!users_table[#All],4),"NA")</f>
        <v>8.4223826714801451</v>
      </c>
      <c r="U1000" s="13" t="s">
        <v>64</v>
      </c>
    </row>
    <row r="1001" spans="1:21" x14ac:dyDescent="0.3">
      <c r="A1001" s="25">
        <v>999</v>
      </c>
      <c r="B1001" s="13" t="s">
        <v>2</v>
      </c>
      <c r="C1001" s="13">
        <v>1658</v>
      </c>
      <c r="D1001" s="13" t="s">
        <v>390</v>
      </c>
      <c r="E1001" s="13" t="s">
        <v>52</v>
      </c>
      <c r="F1001" s="13" t="s">
        <v>37</v>
      </c>
      <c r="G1001" s="13">
        <v>6.45</v>
      </c>
      <c r="H1001" s="26">
        <v>44110</v>
      </c>
      <c r="I1001" s="26">
        <v>44110</v>
      </c>
      <c r="J1001" s="13">
        <v>6</v>
      </c>
      <c r="K1001" s="13">
        <v>2000</v>
      </c>
      <c r="L1001" s="13" t="s">
        <v>30</v>
      </c>
      <c r="M1001" s="13">
        <v>1</v>
      </c>
      <c r="N1001" s="13">
        <v>0.6958333333333333</v>
      </c>
      <c r="O1001" s="13">
        <v>0.6958333333333333</v>
      </c>
      <c r="P1001" s="13">
        <v>1</v>
      </c>
      <c r="Q1001" s="13">
        <v>0.6958333333333333</v>
      </c>
      <c r="R1001" s="13">
        <v>1</v>
      </c>
      <c r="S1001" s="13">
        <v>5.9165186500888103</v>
      </c>
      <c r="T1001" s="7">
        <f>IFERROR(VLOOKUP(B246,[1]!users_table[#All],4),"NA")</f>
        <v>8.4223826714801451</v>
      </c>
      <c r="U1001" s="13" t="s">
        <v>60</v>
      </c>
    </row>
    <row r="1002" spans="1:21" x14ac:dyDescent="0.3">
      <c r="A1002" s="25">
        <v>1000</v>
      </c>
      <c r="B1002" s="13" t="s">
        <v>2</v>
      </c>
      <c r="C1002" s="13">
        <v>1658</v>
      </c>
      <c r="D1002" s="13" t="s">
        <v>390</v>
      </c>
      <c r="E1002" s="13" t="s">
        <v>52</v>
      </c>
      <c r="F1002" s="13" t="s">
        <v>37</v>
      </c>
      <c r="G1002" s="13">
        <v>6.45</v>
      </c>
      <c r="H1002" s="26">
        <v>44110</v>
      </c>
      <c r="I1002" s="26">
        <v>44110</v>
      </c>
      <c r="J1002" s="13">
        <v>6</v>
      </c>
      <c r="K1002" s="13">
        <v>2000</v>
      </c>
      <c r="L1002" s="13" t="s">
        <v>30</v>
      </c>
      <c r="M1002" s="13">
        <v>1</v>
      </c>
      <c r="N1002" s="13">
        <v>0.6958333333333333</v>
      </c>
      <c r="O1002" s="13">
        <v>0.6958333333333333</v>
      </c>
      <c r="P1002" s="13">
        <v>1</v>
      </c>
      <c r="Q1002" s="13">
        <v>0.6958333333333333</v>
      </c>
      <c r="R1002" s="13">
        <v>1</v>
      </c>
      <c r="S1002" s="13">
        <v>5.9165186500888103</v>
      </c>
      <c r="T1002" s="7">
        <f>IFERROR(VLOOKUP(B246,[1]!users_table[#All],4),"NA")</f>
        <v>8.4223826714801451</v>
      </c>
      <c r="U1002" s="13" t="s">
        <v>1021</v>
      </c>
    </row>
    <row r="1003" spans="1:21" x14ac:dyDescent="0.3">
      <c r="A1003" s="25">
        <v>1001</v>
      </c>
      <c r="B1003" s="13" t="s">
        <v>2</v>
      </c>
      <c r="C1003" s="13">
        <v>1658</v>
      </c>
      <c r="D1003" s="13" t="s">
        <v>390</v>
      </c>
      <c r="E1003" s="13" t="s">
        <v>52</v>
      </c>
      <c r="F1003" s="13" t="s">
        <v>37</v>
      </c>
      <c r="G1003" s="13">
        <v>6.45</v>
      </c>
      <c r="H1003" s="26">
        <v>44110</v>
      </c>
      <c r="I1003" s="26">
        <v>44110</v>
      </c>
      <c r="J1003" s="13">
        <v>6</v>
      </c>
      <c r="K1003" s="13">
        <v>2000</v>
      </c>
      <c r="L1003" s="13" t="s">
        <v>30</v>
      </c>
      <c r="M1003" s="13">
        <v>1</v>
      </c>
      <c r="N1003" s="13">
        <v>0.6958333333333333</v>
      </c>
      <c r="O1003" s="13">
        <v>0.6958333333333333</v>
      </c>
      <c r="P1003" s="13">
        <v>1</v>
      </c>
      <c r="Q1003" s="13">
        <v>0.6958333333333333</v>
      </c>
      <c r="R1003" s="13">
        <v>1</v>
      </c>
      <c r="S1003" s="13">
        <v>5.9165186500888103</v>
      </c>
      <c r="T1003" s="7">
        <f>IFERROR(VLOOKUP(B246,[1]!users_table[#All],4),"NA")</f>
        <v>8.4223826714801451</v>
      </c>
      <c r="U1003" s="13" t="s">
        <v>1020</v>
      </c>
    </row>
    <row r="1004" spans="1:21" x14ac:dyDescent="0.3">
      <c r="A1004" s="25">
        <v>1002</v>
      </c>
      <c r="B1004" s="13" t="s">
        <v>2</v>
      </c>
      <c r="C1004" s="13">
        <v>1658</v>
      </c>
      <c r="D1004" s="13" t="s">
        <v>390</v>
      </c>
      <c r="E1004" s="13" t="s">
        <v>52</v>
      </c>
      <c r="F1004" s="13" t="s">
        <v>37</v>
      </c>
      <c r="G1004" s="13">
        <v>6.45</v>
      </c>
      <c r="H1004" s="26">
        <v>44110</v>
      </c>
      <c r="I1004" s="26">
        <v>44110</v>
      </c>
      <c r="J1004" s="13">
        <v>6</v>
      </c>
      <c r="K1004" s="13">
        <v>2000</v>
      </c>
      <c r="L1004" s="13" t="s">
        <v>30</v>
      </c>
      <c r="M1004" s="13">
        <v>1</v>
      </c>
      <c r="N1004" s="13">
        <v>0.6958333333333333</v>
      </c>
      <c r="O1004" s="13">
        <v>0.6958333333333333</v>
      </c>
      <c r="P1004" s="13">
        <v>1</v>
      </c>
      <c r="Q1004" s="13">
        <v>0.6958333333333333</v>
      </c>
      <c r="R1004" s="13">
        <v>1</v>
      </c>
      <c r="S1004" s="13">
        <v>5.9165186500888103</v>
      </c>
      <c r="T1004" s="7">
        <f>IFERROR(VLOOKUP(B246,[1]!users_table[#All],4),"NA")</f>
        <v>8.4223826714801451</v>
      </c>
      <c r="U1004" s="13" t="s">
        <v>1044</v>
      </c>
    </row>
    <row r="1005" spans="1:21" x14ac:dyDescent="0.3">
      <c r="A1005" s="25">
        <v>1003</v>
      </c>
      <c r="B1005" s="13" t="s">
        <v>2</v>
      </c>
      <c r="C1005" s="13">
        <v>1658</v>
      </c>
      <c r="D1005" s="13" t="s">
        <v>390</v>
      </c>
      <c r="E1005" s="13" t="s">
        <v>52</v>
      </c>
      <c r="F1005" s="13" t="s">
        <v>37</v>
      </c>
      <c r="G1005" s="13">
        <v>6.45</v>
      </c>
      <c r="H1005" s="26">
        <v>44110</v>
      </c>
      <c r="I1005" s="26">
        <v>44110</v>
      </c>
      <c r="J1005" s="13">
        <v>6</v>
      </c>
      <c r="K1005" s="13">
        <v>2000</v>
      </c>
      <c r="L1005" s="13" t="s">
        <v>30</v>
      </c>
      <c r="M1005" s="13">
        <v>1</v>
      </c>
      <c r="N1005" s="13">
        <v>0.6958333333333333</v>
      </c>
      <c r="O1005" s="13">
        <v>0.6958333333333333</v>
      </c>
      <c r="P1005" s="13">
        <v>1</v>
      </c>
      <c r="Q1005" s="13">
        <v>0.6958333333333333</v>
      </c>
      <c r="R1005" s="13">
        <v>1</v>
      </c>
      <c r="S1005" s="13">
        <v>5.9165186500888103</v>
      </c>
      <c r="T1005" s="7">
        <f>IFERROR(VLOOKUP(B246,[1]!users_table[#All],4),"NA")</f>
        <v>8.4223826714801451</v>
      </c>
      <c r="U1005" s="13" t="s">
        <v>1041</v>
      </c>
    </row>
    <row r="1006" spans="1:21" x14ac:dyDescent="0.3">
      <c r="A1006" s="25">
        <v>1004</v>
      </c>
      <c r="B1006" s="13" t="s">
        <v>2</v>
      </c>
      <c r="C1006" s="13">
        <v>1658</v>
      </c>
      <c r="D1006" s="13" t="s">
        <v>390</v>
      </c>
      <c r="E1006" s="13" t="s">
        <v>52</v>
      </c>
      <c r="F1006" s="13" t="s">
        <v>37</v>
      </c>
      <c r="G1006" s="13">
        <v>6.45</v>
      </c>
      <c r="H1006" s="26">
        <v>44110</v>
      </c>
      <c r="I1006" s="26">
        <v>44110</v>
      </c>
      <c r="J1006" s="13">
        <v>6</v>
      </c>
      <c r="K1006" s="13">
        <v>2000</v>
      </c>
      <c r="L1006" s="13" t="s">
        <v>30</v>
      </c>
      <c r="M1006" s="13">
        <v>1</v>
      </c>
      <c r="N1006" s="13">
        <v>0.6958333333333333</v>
      </c>
      <c r="O1006" s="13">
        <v>0.6958333333333333</v>
      </c>
      <c r="P1006" s="13">
        <v>1</v>
      </c>
      <c r="Q1006" s="13">
        <v>0.6958333333333333</v>
      </c>
      <c r="R1006" s="13">
        <v>1</v>
      </c>
      <c r="S1006" s="13">
        <v>5.9165186500888103</v>
      </c>
      <c r="T1006" s="7">
        <f>IFERROR(VLOOKUP(B246,[1]!users_table[#All],4),"NA")</f>
        <v>8.4223826714801451</v>
      </c>
      <c r="U1006" s="13" t="s">
        <v>68</v>
      </c>
    </row>
    <row r="1007" spans="1:21" x14ac:dyDescent="0.3">
      <c r="A1007" s="25">
        <v>1005</v>
      </c>
      <c r="B1007" s="13" t="s">
        <v>2</v>
      </c>
      <c r="C1007" s="13">
        <v>1658</v>
      </c>
      <c r="D1007" s="13" t="s">
        <v>390</v>
      </c>
      <c r="E1007" s="13" t="s">
        <v>52</v>
      </c>
      <c r="F1007" s="13" t="s">
        <v>37</v>
      </c>
      <c r="G1007" s="13">
        <v>6.45</v>
      </c>
      <c r="H1007" s="26">
        <v>44110</v>
      </c>
      <c r="I1007" s="26">
        <v>44110</v>
      </c>
      <c r="J1007" s="13">
        <v>6</v>
      </c>
      <c r="K1007" s="13">
        <v>2000</v>
      </c>
      <c r="L1007" s="13" t="s">
        <v>30</v>
      </c>
      <c r="M1007" s="13">
        <v>1</v>
      </c>
      <c r="N1007" s="13">
        <v>0.6958333333333333</v>
      </c>
      <c r="O1007" s="13">
        <v>0.6958333333333333</v>
      </c>
      <c r="P1007" s="13">
        <v>1</v>
      </c>
      <c r="Q1007" s="13">
        <v>0.6958333333333333</v>
      </c>
      <c r="R1007" s="13">
        <v>1</v>
      </c>
      <c r="S1007" s="13">
        <v>5.9165186500888103</v>
      </c>
      <c r="T1007" s="7">
        <f>IFERROR(VLOOKUP(B246,[1]!users_table[#All],4),"NA")</f>
        <v>8.4223826714801451</v>
      </c>
      <c r="U1007" s="13" t="s">
        <v>1027</v>
      </c>
    </row>
    <row r="1008" spans="1:21" x14ac:dyDescent="0.3">
      <c r="A1008" s="25">
        <v>1006</v>
      </c>
      <c r="B1008" s="13" t="s">
        <v>2</v>
      </c>
      <c r="C1008" s="13">
        <v>33187</v>
      </c>
      <c r="D1008" s="13" t="s">
        <v>391</v>
      </c>
      <c r="E1008" s="13" t="s">
        <v>168</v>
      </c>
      <c r="F1008" s="13" t="s">
        <v>29</v>
      </c>
      <c r="G1008" s="13">
        <v>5.47</v>
      </c>
      <c r="H1008" s="26">
        <v>44066</v>
      </c>
      <c r="I1008" s="26">
        <v>44066</v>
      </c>
      <c r="J1008" s="13">
        <v>7</v>
      </c>
      <c r="K1008" s="13" t="s">
        <v>54</v>
      </c>
      <c r="L1008" s="13" t="s">
        <v>54</v>
      </c>
      <c r="M1008" s="13">
        <v>1</v>
      </c>
      <c r="N1008" s="13">
        <v>8.3333333333333339E-4</v>
      </c>
      <c r="O1008" s="13">
        <v>8.3333333333333339E-4</v>
      </c>
      <c r="P1008" s="13">
        <v>1</v>
      </c>
      <c r="Q1008" s="13">
        <v>8.3333333333333339E-4</v>
      </c>
      <c r="R1008" s="13">
        <v>1</v>
      </c>
      <c r="S1008" s="13">
        <v>5.9165186500888103</v>
      </c>
      <c r="T1008" s="7">
        <f>IFERROR(VLOOKUP(B247,[1]!users_table[#All],4),"NA")</f>
        <v>8.4223826714801451</v>
      </c>
      <c r="U1008" s="13" t="s">
        <v>54</v>
      </c>
    </row>
    <row r="1009" spans="1:21" x14ac:dyDescent="0.3">
      <c r="A1009" s="25">
        <v>1007</v>
      </c>
      <c r="B1009" s="13" t="s">
        <v>2</v>
      </c>
      <c r="C1009" s="13">
        <v>39199</v>
      </c>
      <c r="D1009" s="13" t="s">
        <v>392</v>
      </c>
      <c r="E1009" s="13" t="s">
        <v>32</v>
      </c>
      <c r="F1009" s="13" t="s">
        <v>37</v>
      </c>
      <c r="G1009" s="13">
        <v>6.4</v>
      </c>
      <c r="H1009" s="26">
        <v>43824</v>
      </c>
      <c r="I1009" s="26">
        <v>43830</v>
      </c>
      <c r="J1009" s="13">
        <v>6</v>
      </c>
      <c r="K1009" s="13">
        <v>2019</v>
      </c>
      <c r="L1009" s="13" t="s">
        <v>39</v>
      </c>
      <c r="M1009" s="13">
        <v>12</v>
      </c>
      <c r="N1009" s="13">
        <v>0.39444444444444438</v>
      </c>
      <c r="O1009" s="13">
        <v>4.7333333333333334</v>
      </c>
      <c r="P1009" s="13">
        <v>7</v>
      </c>
      <c r="Q1009" s="13">
        <v>0.67619047619047623</v>
      </c>
      <c r="R1009" s="13">
        <v>1.714285714285714</v>
      </c>
      <c r="S1009" s="13">
        <v>5.9165186500888103</v>
      </c>
      <c r="T1009" s="7">
        <f>IFERROR(VLOOKUP(B248,[1]!users_table[#All],4),"NA")</f>
        <v>8.4223826714801451</v>
      </c>
      <c r="U1009" s="13" t="s">
        <v>65</v>
      </c>
    </row>
    <row r="1010" spans="1:21" x14ac:dyDescent="0.3">
      <c r="A1010" s="25">
        <v>1008</v>
      </c>
      <c r="B1010" s="13" t="s">
        <v>2</v>
      </c>
      <c r="C1010" s="13">
        <v>39199</v>
      </c>
      <c r="D1010" s="13" t="s">
        <v>392</v>
      </c>
      <c r="E1010" s="13" t="s">
        <v>32</v>
      </c>
      <c r="F1010" s="13" t="s">
        <v>37</v>
      </c>
      <c r="G1010" s="13">
        <v>6.4</v>
      </c>
      <c r="H1010" s="26">
        <v>43824</v>
      </c>
      <c r="I1010" s="26">
        <v>43830</v>
      </c>
      <c r="J1010" s="13">
        <v>6</v>
      </c>
      <c r="K1010" s="13">
        <v>2019</v>
      </c>
      <c r="L1010" s="13" t="s">
        <v>39</v>
      </c>
      <c r="M1010" s="13">
        <v>12</v>
      </c>
      <c r="N1010" s="13">
        <v>0.39444444444444438</v>
      </c>
      <c r="O1010" s="13">
        <v>4.7333333333333334</v>
      </c>
      <c r="P1010" s="13">
        <v>7</v>
      </c>
      <c r="Q1010" s="13">
        <v>0.67619047619047623</v>
      </c>
      <c r="R1010" s="13">
        <v>1.714285714285714</v>
      </c>
      <c r="S1010" s="13">
        <v>5.9165186500888103</v>
      </c>
      <c r="T1010" s="7">
        <f>IFERROR(VLOOKUP(B248,[1]!users_table[#All],4),"NA")</f>
        <v>8.4223826714801451</v>
      </c>
      <c r="U1010" s="13" t="s">
        <v>66</v>
      </c>
    </row>
    <row r="1011" spans="1:21" x14ac:dyDescent="0.3">
      <c r="A1011" s="25">
        <v>1009</v>
      </c>
      <c r="B1011" s="13" t="s">
        <v>2</v>
      </c>
      <c r="C1011" s="13">
        <v>39199</v>
      </c>
      <c r="D1011" s="13" t="s">
        <v>392</v>
      </c>
      <c r="E1011" s="13" t="s">
        <v>32</v>
      </c>
      <c r="F1011" s="13" t="s">
        <v>37</v>
      </c>
      <c r="G1011" s="13">
        <v>6.4</v>
      </c>
      <c r="H1011" s="26">
        <v>43824</v>
      </c>
      <c r="I1011" s="26">
        <v>43830</v>
      </c>
      <c r="J1011" s="13">
        <v>6</v>
      </c>
      <c r="K1011" s="13">
        <v>2019</v>
      </c>
      <c r="L1011" s="13" t="s">
        <v>39</v>
      </c>
      <c r="M1011" s="13">
        <v>12</v>
      </c>
      <c r="N1011" s="13">
        <v>0.39444444444444438</v>
      </c>
      <c r="O1011" s="13">
        <v>4.7333333333333334</v>
      </c>
      <c r="P1011" s="13">
        <v>7</v>
      </c>
      <c r="Q1011" s="13">
        <v>0.67619047619047623</v>
      </c>
      <c r="R1011" s="13">
        <v>1.714285714285714</v>
      </c>
      <c r="S1011" s="13">
        <v>5.9165186500888103</v>
      </c>
      <c r="T1011" s="7">
        <f>IFERROR(VLOOKUP(B248,[1]!users_table[#All],4),"NA")</f>
        <v>8.4223826714801451</v>
      </c>
      <c r="U1011" s="13" t="s">
        <v>60</v>
      </c>
    </row>
    <row r="1012" spans="1:21" x14ac:dyDescent="0.3">
      <c r="A1012" s="25">
        <v>1010</v>
      </c>
      <c r="B1012" s="13" t="s">
        <v>2</v>
      </c>
      <c r="C1012" s="13">
        <v>39199</v>
      </c>
      <c r="D1012" s="13" t="s">
        <v>392</v>
      </c>
      <c r="E1012" s="13" t="s">
        <v>32</v>
      </c>
      <c r="F1012" s="13" t="s">
        <v>37</v>
      </c>
      <c r="G1012" s="13">
        <v>6.4</v>
      </c>
      <c r="H1012" s="26">
        <v>43824</v>
      </c>
      <c r="I1012" s="26">
        <v>43830</v>
      </c>
      <c r="J1012" s="13">
        <v>6</v>
      </c>
      <c r="K1012" s="13">
        <v>2019</v>
      </c>
      <c r="L1012" s="13" t="s">
        <v>39</v>
      </c>
      <c r="M1012" s="13">
        <v>12</v>
      </c>
      <c r="N1012" s="13">
        <v>0.39444444444444438</v>
      </c>
      <c r="O1012" s="13">
        <v>4.7333333333333334</v>
      </c>
      <c r="P1012" s="13">
        <v>7</v>
      </c>
      <c r="Q1012" s="13">
        <v>0.67619047619047623</v>
      </c>
      <c r="R1012" s="13">
        <v>1.714285714285714</v>
      </c>
      <c r="S1012" s="13">
        <v>5.9165186500888103</v>
      </c>
      <c r="T1012" s="7">
        <f>IFERROR(VLOOKUP(B248,[1]!users_table[#All],4),"NA")</f>
        <v>8.4223826714801451</v>
      </c>
      <c r="U1012" s="13" t="s">
        <v>81</v>
      </c>
    </row>
    <row r="1013" spans="1:21" x14ac:dyDescent="0.3">
      <c r="A1013" s="25">
        <v>1011</v>
      </c>
      <c r="B1013" s="13" t="s">
        <v>2</v>
      </c>
      <c r="C1013" s="13">
        <v>39199</v>
      </c>
      <c r="D1013" s="13" t="s">
        <v>392</v>
      </c>
      <c r="E1013" s="13" t="s">
        <v>32</v>
      </c>
      <c r="F1013" s="13" t="s">
        <v>37</v>
      </c>
      <c r="G1013" s="13">
        <v>6.4</v>
      </c>
      <c r="H1013" s="26">
        <v>43824</v>
      </c>
      <c r="I1013" s="26">
        <v>43830</v>
      </c>
      <c r="J1013" s="13">
        <v>6</v>
      </c>
      <c r="K1013" s="13">
        <v>2019</v>
      </c>
      <c r="L1013" s="13" t="s">
        <v>39</v>
      </c>
      <c r="M1013" s="13">
        <v>12</v>
      </c>
      <c r="N1013" s="13">
        <v>0.39444444444444438</v>
      </c>
      <c r="O1013" s="13">
        <v>4.7333333333333334</v>
      </c>
      <c r="P1013" s="13">
        <v>7</v>
      </c>
      <c r="Q1013" s="13">
        <v>0.67619047619047623</v>
      </c>
      <c r="R1013" s="13">
        <v>1.714285714285714</v>
      </c>
      <c r="S1013" s="13">
        <v>5.9165186500888103</v>
      </c>
      <c r="T1013" s="7">
        <f>IFERROR(VLOOKUP(B248,[1]!users_table[#All],4),"NA")</f>
        <v>8.4223826714801451</v>
      </c>
      <c r="U1013" s="13" t="s">
        <v>1021</v>
      </c>
    </row>
    <row r="1014" spans="1:21" x14ac:dyDescent="0.3">
      <c r="A1014" s="25">
        <v>1012</v>
      </c>
      <c r="B1014" s="13" t="s">
        <v>2</v>
      </c>
      <c r="C1014" s="13">
        <v>39199</v>
      </c>
      <c r="D1014" s="13" t="s">
        <v>392</v>
      </c>
      <c r="E1014" s="13" t="s">
        <v>32</v>
      </c>
      <c r="F1014" s="13" t="s">
        <v>37</v>
      </c>
      <c r="G1014" s="13">
        <v>6.4</v>
      </c>
      <c r="H1014" s="26">
        <v>43824</v>
      </c>
      <c r="I1014" s="26">
        <v>43830</v>
      </c>
      <c r="J1014" s="13">
        <v>6</v>
      </c>
      <c r="K1014" s="13">
        <v>2019</v>
      </c>
      <c r="L1014" s="13" t="s">
        <v>39</v>
      </c>
      <c r="M1014" s="13">
        <v>12</v>
      </c>
      <c r="N1014" s="13">
        <v>0.39444444444444438</v>
      </c>
      <c r="O1014" s="13">
        <v>4.7333333333333334</v>
      </c>
      <c r="P1014" s="13">
        <v>7</v>
      </c>
      <c r="Q1014" s="13">
        <v>0.67619047619047623</v>
      </c>
      <c r="R1014" s="13">
        <v>1.714285714285714</v>
      </c>
      <c r="S1014" s="13">
        <v>5.9165186500888103</v>
      </c>
      <c r="T1014" s="7">
        <f>IFERROR(VLOOKUP(B248,[1]!users_table[#All],4),"NA")</f>
        <v>8.4223826714801451</v>
      </c>
      <c r="U1014" s="13" t="s">
        <v>1024</v>
      </c>
    </row>
    <row r="1015" spans="1:21" x14ac:dyDescent="0.3">
      <c r="A1015" s="25">
        <v>1013</v>
      </c>
      <c r="B1015" s="13" t="s">
        <v>2</v>
      </c>
      <c r="C1015" s="13">
        <v>39199</v>
      </c>
      <c r="D1015" s="13" t="s">
        <v>392</v>
      </c>
      <c r="E1015" s="13" t="s">
        <v>32</v>
      </c>
      <c r="F1015" s="13" t="s">
        <v>37</v>
      </c>
      <c r="G1015" s="13">
        <v>6.4</v>
      </c>
      <c r="H1015" s="26">
        <v>43824</v>
      </c>
      <c r="I1015" s="26">
        <v>43830</v>
      </c>
      <c r="J1015" s="13">
        <v>6</v>
      </c>
      <c r="K1015" s="13">
        <v>2019</v>
      </c>
      <c r="L1015" s="13" t="s">
        <v>39</v>
      </c>
      <c r="M1015" s="13">
        <v>12</v>
      </c>
      <c r="N1015" s="13">
        <v>0.39444444444444438</v>
      </c>
      <c r="O1015" s="13">
        <v>4.7333333333333334</v>
      </c>
      <c r="P1015" s="13">
        <v>7</v>
      </c>
      <c r="Q1015" s="13">
        <v>0.67619047619047623</v>
      </c>
      <c r="R1015" s="13">
        <v>1.714285714285714</v>
      </c>
      <c r="S1015" s="13">
        <v>5.9165186500888103</v>
      </c>
      <c r="T1015" s="7">
        <f>IFERROR(VLOOKUP(B248,[1]!users_table[#All],4),"NA")</f>
        <v>8.4223826714801451</v>
      </c>
      <c r="U1015" s="13" t="s">
        <v>68</v>
      </c>
    </row>
    <row r="1016" spans="1:21" x14ac:dyDescent="0.3">
      <c r="A1016" s="25">
        <v>1014</v>
      </c>
      <c r="B1016" s="13" t="s">
        <v>2</v>
      </c>
      <c r="C1016" s="13">
        <v>39326</v>
      </c>
      <c r="D1016" s="13" t="s">
        <v>393</v>
      </c>
      <c r="E1016" s="13" t="s">
        <v>32</v>
      </c>
      <c r="F1016" s="13" t="s">
        <v>152</v>
      </c>
      <c r="G1016" s="13">
        <v>6.5</v>
      </c>
      <c r="H1016" s="26">
        <v>43748</v>
      </c>
      <c r="I1016" s="26">
        <v>43754</v>
      </c>
      <c r="J1016" s="13">
        <v>5</v>
      </c>
      <c r="K1016" s="13">
        <v>2019</v>
      </c>
      <c r="L1016" s="13" t="s">
        <v>39</v>
      </c>
      <c r="M1016" s="13">
        <v>12</v>
      </c>
      <c r="N1016" s="13">
        <v>0.39444444444444438</v>
      </c>
      <c r="O1016" s="13">
        <v>4.7333333333333334</v>
      </c>
      <c r="P1016" s="13">
        <v>7</v>
      </c>
      <c r="Q1016" s="13">
        <v>0.67619047619047623</v>
      </c>
      <c r="R1016" s="13">
        <v>1.714285714285714</v>
      </c>
      <c r="S1016" s="13">
        <v>5.9165186500888103</v>
      </c>
      <c r="T1016" s="7">
        <f>IFERROR(VLOOKUP(B249,[1]!users_table[#All],4),"NA")</f>
        <v>8.4223826714801451</v>
      </c>
      <c r="U1016" s="13" t="s">
        <v>64</v>
      </c>
    </row>
    <row r="1017" spans="1:21" x14ac:dyDescent="0.3">
      <c r="A1017" s="25">
        <v>1015</v>
      </c>
      <c r="B1017" s="13" t="s">
        <v>2</v>
      </c>
      <c r="C1017" s="13">
        <v>39326</v>
      </c>
      <c r="D1017" s="13" t="s">
        <v>393</v>
      </c>
      <c r="E1017" s="13" t="s">
        <v>32</v>
      </c>
      <c r="F1017" s="13" t="s">
        <v>152</v>
      </c>
      <c r="G1017" s="13">
        <v>6.5</v>
      </c>
      <c r="H1017" s="26">
        <v>43748</v>
      </c>
      <c r="I1017" s="26">
        <v>43754</v>
      </c>
      <c r="J1017" s="13">
        <v>5</v>
      </c>
      <c r="K1017" s="13">
        <v>2019</v>
      </c>
      <c r="L1017" s="13" t="s">
        <v>39</v>
      </c>
      <c r="M1017" s="13">
        <v>12</v>
      </c>
      <c r="N1017" s="13">
        <v>0.39444444444444438</v>
      </c>
      <c r="O1017" s="13">
        <v>4.7333333333333334</v>
      </c>
      <c r="P1017" s="13">
        <v>7</v>
      </c>
      <c r="Q1017" s="13">
        <v>0.67619047619047623</v>
      </c>
      <c r="R1017" s="13">
        <v>1.714285714285714</v>
      </c>
      <c r="S1017" s="13">
        <v>5.9165186500888103</v>
      </c>
      <c r="T1017" s="7">
        <f>IFERROR(VLOOKUP(B249,[1]!users_table[#All],4),"NA")</f>
        <v>8.4223826714801451</v>
      </c>
      <c r="U1017" s="13" t="s">
        <v>1011</v>
      </c>
    </row>
    <row r="1018" spans="1:21" x14ac:dyDescent="0.3">
      <c r="A1018" s="25">
        <v>1016</v>
      </c>
      <c r="B1018" s="13" t="s">
        <v>2</v>
      </c>
      <c r="C1018" s="13">
        <v>39326</v>
      </c>
      <c r="D1018" s="13" t="s">
        <v>393</v>
      </c>
      <c r="E1018" s="13" t="s">
        <v>32</v>
      </c>
      <c r="F1018" s="13" t="s">
        <v>152</v>
      </c>
      <c r="G1018" s="13">
        <v>6.5</v>
      </c>
      <c r="H1018" s="26">
        <v>43748</v>
      </c>
      <c r="I1018" s="26">
        <v>43754</v>
      </c>
      <c r="J1018" s="13">
        <v>5</v>
      </c>
      <c r="K1018" s="13">
        <v>2019</v>
      </c>
      <c r="L1018" s="13" t="s">
        <v>39</v>
      </c>
      <c r="M1018" s="13">
        <v>12</v>
      </c>
      <c r="N1018" s="13">
        <v>0.39444444444444438</v>
      </c>
      <c r="O1018" s="13">
        <v>4.7333333333333334</v>
      </c>
      <c r="P1018" s="13">
        <v>7</v>
      </c>
      <c r="Q1018" s="13">
        <v>0.67619047619047623</v>
      </c>
      <c r="R1018" s="13">
        <v>1.714285714285714</v>
      </c>
      <c r="S1018" s="13">
        <v>5.9165186500888103</v>
      </c>
      <c r="T1018" s="7">
        <f>IFERROR(VLOOKUP(B249,[1]!users_table[#All],4),"NA")</f>
        <v>8.4223826714801451</v>
      </c>
      <c r="U1018" s="13" t="s">
        <v>77</v>
      </c>
    </row>
    <row r="1019" spans="1:21" x14ac:dyDescent="0.3">
      <c r="A1019" s="25">
        <v>1017</v>
      </c>
      <c r="B1019" s="13" t="s">
        <v>2</v>
      </c>
      <c r="C1019" s="13">
        <v>39326</v>
      </c>
      <c r="D1019" s="13" t="s">
        <v>393</v>
      </c>
      <c r="E1019" s="13" t="s">
        <v>32</v>
      </c>
      <c r="F1019" s="13" t="s">
        <v>152</v>
      </c>
      <c r="G1019" s="13">
        <v>6.5</v>
      </c>
      <c r="H1019" s="26">
        <v>43748</v>
      </c>
      <c r="I1019" s="26">
        <v>43754</v>
      </c>
      <c r="J1019" s="13">
        <v>5</v>
      </c>
      <c r="K1019" s="13">
        <v>2019</v>
      </c>
      <c r="L1019" s="13" t="s">
        <v>39</v>
      </c>
      <c r="M1019" s="13">
        <v>12</v>
      </c>
      <c r="N1019" s="13">
        <v>0.39444444444444438</v>
      </c>
      <c r="O1019" s="13">
        <v>4.7333333333333334</v>
      </c>
      <c r="P1019" s="13">
        <v>7</v>
      </c>
      <c r="Q1019" s="13">
        <v>0.67619047619047623</v>
      </c>
      <c r="R1019" s="13">
        <v>1.714285714285714</v>
      </c>
      <c r="S1019" s="13">
        <v>5.9165186500888103</v>
      </c>
      <c r="T1019" s="7">
        <f>IFERROR(VLOOKUP(B249,[1]!users_table[#All],4),"NA")</f>
        <v>8.4223826714801451</v>
      </c>
      <c r="U1019" s="13" t="s">
        <v>75</v>
      </c>
    </row>
    <row r="1020" spans="1:21" x14ac:dyDescent="0.3">
      <c r="A1020" s="25">
        <v>1018</v>
      </c>
      <c r="B1020" s="13" t="s">
        <v>2</v>
      </c>
      <c r="C1020" s="13">
        <v>39326</v>
      </c>
      <c r="D1020" s="13" t="s">
        <v>393</v>
      </c>
      <c r="E1020" s="13" t="s">
        <v>32</v>
      </c>
      <c r="F1020" s="13" t="s">
        <v>152</v>
      </c>
      <c r="G1020" s="13">
        <v>6.5</v>
      </c>
      <c r="H1020" s="26">
        <v>43748</v>
      </c>
      <c r="I1020" s="26">
        <v>43754</v>
      </c>
      <c r="J1020" s="13">
        <v>5</v>
      </c>
      <c r="K1020" s="13">
        <v>2019</v>
      </c>
      <c r="L1020" s="13" t="s">
        <v>39</v>
      </c>
      <c r="M1020" s="13">
        <v>12</v>
      </c>
      <c r="N1020" s="13">
        <v>0.39444444444444438</v>
      </c>
      <c r="O1020" s="13">
        <v>4.7333333333333334</v>
      </c>
      <c r="P1020" s="13">
        <v>7</v>
      </c>
      <c r="Q1020" s="13">
        <v>0.67619047619047623</v>
      </c>
      <c r="R1020" s="13">
        <v>1.714285714285714</v>
      </c>
      <c r="S1020" s="13">
        <v>5.9165186500888103</v>
      </c>
      <c r="T1020" s="7">
        <f>IFERROR(VLOOKUP(B249,[1]!users_table[#All],4),"NA")</f>
        <v>8.4223826714801451</v>
      </c>
      <c r="U1020" s="13" t="s">
        <v>70</v>
      </c>
    </row>
    <row r="1021" spans="1:21" x14ac:dyDescent="0.3">
      <c r="A1021" s="25">
        <v>1019</v>
      </c>
      <c r="B1021" s="13" t="s">
        <v>2</v>
      </c>
      <c r="C1021" s="13">
        <v>39112</v>
      </c>
      <c r="D1021" s="13" t="s">
        <v>394</v>
      </c>
      <c r="E1021" s="13" t="s">
        <v>158</v>
      </c>
      <c r="F1021" s="13" t="s">
        <v>158</v>
      </c>
      <c r="G1021" s="13">
        <v>8.32</v>
      </c>
      <c r="H1021" s="26">
        <v>44120</v>
      </c>
      <c r="I1021" s="26">
        <v>44120</v>
      </c>
      <c r="J1021" s="13">
        <v>7</v>
      </c>
      <c r="K1021" s="13">
        <v>2019</v>
      </c>
      <c r="L1021" s="13" t="s">
        <v>30</v>
      </c>
      <c r="M1021" s="13">
        <v>1</v>
      </c>
      <c r="N1021" s="13">
        <v>7.0277777777777772E-2</v>
      </c>
      <c r="O1021" s="13">
        <v>7.0277777777777772E-2</v>
      </c>
      <c r="P1021" s="13">
        <v>1</v>
      </c>
      <c r="Q1021" s="13">
        <v>7.0277777777777772E-2</v>
      </c>
      <c r="R1021" s="13">
        <v>1</v>
      </c>
      <c r="S1021" s="13">
        <v>5.9165186500888103</v>
      </c>
      <c r="T1021" s="7">
        <f>IFERROR(VLOOKUP(B250,[1]!users_table[#All],4),"NA")</f>
        <v>8.4223826714801451</v>
      </c>
      <c r="U1021" s="13" t="s">
        <v>74</v>
      </c>
    </row>
    <row r="1022" spans="1:21" x14ac:dyDescent="0.3">
      <c r="A1022" s="25">
        <v>1020</v>
      </c>
      <c r="B1022" s="13" t="s">
        <v>2</v>
      </c>
      <c r="C1022" s="13">
        <v>29989</v>
      </c>
      <c r="D1022" s="13" t="s">
        <v>395</v>
      </c>
      <c r="E1022" s="13" t="s">
        <v>168</v>
      </c>
      <c r="F1022" s="13" t="s">
        <v>29</v>
      </c>
      <c r="G1022" s="13">
        <v>4.37</v>
      </c>
      <c r="H1022" s="26">
        <v>44144</v>
      </c>
      <c r="I1022" s="26">
        <v>44144</v>
      </c>
      <c r="J1022" s="13">
        <v>4</v>
      </c>
      <c r="K1022" s="13">
        <v>2001</v>
      </c>
      <c r="L1022" s="13" t="s">
        <v>30</v>
      </c>
      <c r="M1022" s="13">
        <v>1</v>
      </c>
      <c r="N1022" s="13">
        <v>5.1111111111111107E-2</v>
      </c>
      <c r="O1022" s="13">
        <v>5.1111111111111107E-2</v>
      </c>
      <c r="P1022" s="13">
        <v>1</v>
      </c>
      <c r="Q1022" s="13">
        <v>5.1111111111111107E-2</v>
      </c>
      <c r="R1022" s="13">
        <v>1</v>
      </c>
      <c r="S1022" s="13">
        <v>5.9165186500888103</v>
      </c>
      <c r="T1022" s="7">
        <f>IFERROR(VLOOKUP(B251,[1]!users_table[#All],4),"NA")</f>
        <v>8.4223826714801451</v>
      </c>
      <c r="U1022" s="13" t="s">
        <v>1017</v>
      </c>
    </row>
    <row r="1023" spans="1:21" x14ac:dyDescent="0.3">
      <c r="A1023" s="25">
        <v>1021</v>
      </c>
      <c r="B1023" s="13" t="s">
        <v>2</v>
      </c>
      <c r="C1023" s="13">
        <v>1145</v>
      </c>
      <c r="D1023" s="13" t="s">
        <v>396</v>
      </c>
      <c r="E1023" s="13" t="s">
        <v>32</v>
      </c>
      <c r="F1023" s="13" t="s">
        <v>29</v>
      </c>
      <c r="G1023" s="13">
        <v>7.14</v>
      </c>
      <c r="H1023" s="26">
        <v>43415</v>
      </c>
      <c r="I1023" s="26">
        <v>43437</v>
      </c>
      <c r="J1023" s="13">
        <v>8</v>
      </c>
      <c r="K1023" s="13">
        <v>2001</v>
      </c>
      <c r="L1023" s="13" t="s">
        <v>35</v>
      </c>
      <c r="M1023" s="13">
        <v>25</v>
      </c>
      <c r="N1023" s="13">
        <v>0.3888888888888889</v>
      </c>
      <c r="O1023" s="13">
        <v>9.7222222222222232</v>
      </c>
      <c r="P1023" s="13">
        <v>23</v>
      </c>
      <c r="Q1023" s="13">
        <v>0.42270531400966188</v>
      </c>
      <c r="R1023" s="13">
        <v>1.0869565217391299</v>
      </c>
      <c r="S1023" s="13">
        <v>5.9165186500888103</v>
      </c>
      <c r="T1023" s="7">
        <f>IFERROR(VLOOKUP(B252,[1]!users_table[#All],4),"NA")</f>
        <v>8.4223826714801451</v>
      </c>
      <c r="U1023" s="13" t="s">
        <v>65</v>
      </c>
    </row>
    <row r="1024" spans="1:21" x14ac:dyDescent="0.3">
      <c r="A1024" s="25">
        <v>1022</v>
      </c>
      <c r="B1024" s="13" t="s">
        <v>2</v>
      </c>
      <c r="C1024" s="13">
        <v>1145</v>
      </c>
      <c r="D1024" s="13" t="s">
        <v>396</v>
      </c>
      <c r="E1024" s="13" t="s">
        <v>32</v>
      </c>
      <c r="F1024" s="13" t="s">
        <v>29</v>
      </c>
      <c r="G1024" s="13">
        <v>7.14</v>
      </c>
      <c r="H1024" s="26">
        <v>43415</v>
      </c>
      <c r="I1024" s="26">
        <v>43437</v>
      </c>
      <c r="J1024" s="13">
        <v>8</v>
      </c>
      <c r="K1024" s="13">
        <v>2001</v>
      </c>
      <c r="L1024" s="13" t="s">
        <v>35</v>
      </c>
      <c r="M1024" s="13">
        <v>25</v>
      </c>
      <c r="N1024" s="13">
        <v>0.3888888888888889</v>
      </c>
      <c r="O1024" s="13">
        <v>9.7222222222222232</v>
      </c>
      <c r="P1024" s="13">
        <v>23</v>
      </c>
      <c r="Q1024" s="13">
        <v>0.42270531400966188</v>
      </c>
      <c r="R1024" s="13">
        <v>1.0869565217391299</v>
      </c>
      <c r="S1024" s="13">
        <v>5.9165186500888103</v>
      </c>
      <c r="T1024" s="7">
        <f>IFERROR(VLOOKUP(B252,[1]!users_table[#All],4),"NA")</f>
        <v>8.4223826714801451</v>
      </c>
      <c r="U1024" s="13" t="s">
        <v>66</v>
      </c>
    </row>
    <row r="1025" spans="1:21" x14ac:dyDescent="0.3">
      <c r="A1025" s="25">
        <v>1023</v>
      </c>
      <c r="B1025" s="13" t="s">
        <v>2</v>
      </c>
      <c r="C1025" s="13">
        <v>1145</v>
      </c>
      <c r="D1025" s="13" t="s">
        <v>396</v>
      </c>
      <c r="E1025" s="13" t="s">
        <v>32</v>
      </c>
      <c r="F1025" s="13" t="s">
        <v>29</v>
      </c>
      <c r="G1025" s="13">
        <v>7.14</v>
      </c>
      <c r="H1025" s="26">
        <v>43415</v>
      </c>
      <c r="I1025" s="26">
        <v>43437</v>
      </c>
      <c r="J1025" s="13">
        <v>8</v>
      </c>
      <c r="K1025" s="13">
        <v>2001</v>
      </c>
      <c r="L1025" s="13" t="s">
        <v>35</v>
      </c>
      <c r="M1025" s="13">
        <v>25</v>
      </c>
      <c r="N1025" s="13">
        <v>0.3888888888888889</v>
      </c>
      <c r="O1025" s="13">
        <v>9.7222222222222232</v>
      </c>
      <c r="P1025" s="13">
        <v>23</v>
      </c>
      <c r="Q1025" s="13">
        <v>0.42270531400966188</v>
      </c>
      <c r="R1025" s="13">
        <v>1.0869565217391299</v>
      </c>
      <c r="S1025" s="13">
        <v>5.9165186500888103</v>
      </c>
      <c r="T1025" s="7">
        <f>IFERROR(VLOOKUP(B252,[1]!users_table[#All],4),"NA")</f>
        <v>8.4223826714801451</v>
      </c>
      <c r="U1025" s="13" t="s">
        <v>61</v>
      </c>
    </row>
    <row r="1026" spans="1:21" x14ac:dyDescent="0.3">
      <c r="A1026" s="25">
        <v>1024</v>
      </c>
      <c r="B1026" s="13" t="s">
        <v>2</v>
      </c>
      <c r="C1026" s="13">
        <v>757</v>
      </c>
      <c r="D1026" s="13" t="s">
        <v>397</v>
      </c>
      <c r="E1026" s="13" t="s">
        <v>168</v>
      </c>
      <c r="F1026" s="13" t="s">
        <v>196</v>
      </c>
      <c r="G1026" s="13">
        <v>6.66</v>
      </c>
      <c r="H1026" s="26">
        <v>44118</v>
      </c>
      <c r="I1026" s="26">
        <v>44118</v>
      </c>
      <c r="J1026" s="13">
        <v>5</v>
      </c>
      <c r="K1026" s="13">
        <v>2000</v>
      </c>
      <c r="L1026" s="13" t="s">
        <v>39</v>
      </c>
      <c r="M1026" s="13">
        <v>1</v>
      </c>
      <c r="N1026" s="13">
        <v>1.6166666666666669</v>
      </c>
      <c r="O1026" s="13">
        <v>1.6166666666666669</v>
      </c>
      <c r="P1026" s="13">
        <v>1</v>
      </c>
      <c r="Q1026" s="13">
        <v>1.6166666666666669</v>
      </c>
      <c r="R1026" s="13">
        <v>1</v>
      </c>
      <c r="S1026" s="13">
        <v>5.9165186500888103</v>
      </c>
      <c r="T1026" s="7">
        <f>IFERROR(VLOOKUP(B253,[1]!users_table[#All],4),"NA")</f>
        <v>8.4223826714801451</v>
      </c>
      <c r="U1026" s="13" t="s">
        <v>59</v>
      </c>
    </row>
    <row r="1027" spans="1:21" x14ac:dyDescent="0.3">
      <c r="A1027" s="25">
        <v>1025</v>
      </c>
      <c r="B1027" s="13" t="s">
        <v>2</v>
      </c>
      <c r="C1027" s="13">
        <v>757</v>
      </c>
      <c r="D1027" s="13" t="s">
        <v>397</v>
      </c>
      <c r="E1027" s="13" t="s">
        <v>168</v>
      </c>
      <c r="F1027" s="13" t="s">
        <v>196</v>
      </c>
      <c r="G1027" s="13">
        <v>6.66</v>
      </c>
      <c r="H1027" s="26">
        <v>44118</v>
      </c>
      <c r="I1027" s="26">
        <v>44118</v>
      </c>
      <c r="J1027" s="13">
        <v>5</v>
      </c>
      <c r="K1027" s="13">
        <v>2000</v>
      </c>
      <c r="L1027" s="13" t="s">
        <v>39</v>
      </c>
      <c r="M1027" s="13">
        <v>1</v>
      </c>
      <c r="N1027" s="13">
        <v>1.6166666666666669</v>
      </c>
      <c r="O1027" s="13">
        <v>1.6166666666666669</v>
      </c>
      <c r="P1027" s="13">
        <v>1</v>
      </c>
      <c r="Q1027" s="13">
        <v>1.6166666666666669</v>
      </c>
      <c r="R1027" s="13">
        <v>1</v>
      </c>
      <c r="S1027" s="13">
        <v>5.9165186500888103</v>
      </c>
      <c r="T1027" s="7">
        <f>IFERROR(VLOOKUP(B253,[1]!users_table[#All],4),"NA")</f>
        <v>8.4223826714801451</v>
      </c>
      <c r="U1027" s="13" t="s">
        <v>66</v>
      </c>
    </row>
    <row r="1028" spans="1:21" x14ac:dyDescent="0.3">
      <c r="A1028" s="25">
        <v>1026</v>
      </c>
      <c r="B1028" s="13" t="s">
        <v>2</v>
      </c>
      <c r="C1028" s="13">
        <v>757</v>
      </c>
      <c r="D1028" s="13" t="s">
        <v>397</v>
      </c>
      <c r="E1028" s="13" t="s">
        <v>168</v>
      </c>
      <c r="F1028" s="13" t="s">
        <v>196</v>
      </c>
      <c r="G1028" s="13">
        <v>6.66</v>
      </c>
      <c r="H1028" s="26">
        <v>44118</v>
      </c>
      <c r="I1028" s="26">
        <v>44118</v>
      </c>
      <c r="J1028" s="13">
        <v>5</v>
      </c>
      <c r="K1028" s="13">
        <v>2000</v>
      </c>
      <c r="L1028" s="13" t="s">
        <v>39</v>
      </c>
      <c r="M1028" s="13">
        <v>1</v>
      </c>
      <c r="N1028" s="13">
        <v>1.6166666666666669</v>
      </c>
      <c r="O1028" s="13">
        <v>1.6166666666666669</v>
      </c>
      <c r="P1028" s="13">
        <v>1</v>
      </c>
      <c r="Q1028" s="13">
        <v>1.6166666666666669</v>
      </c>
      <c r="R1028" s="13">
        <v>1</v>
      </c>
      <c r="S1028" s="13">
        <v>5.9165186500888103</v>
      </c>
      <c r="T1028" s="7">
        <f>IFERROR(VLOOKUP(B253,[1]!users_table[#All],4),"NA")</f>
        <v>8.4223826714801451</v>
      </c>
      <c r="U1028" s="13" t="s">
        <v>60</v>
      </c>
    </row>
    <row r="1029" spans="1:21" x14ac:dyDescent="0.3">
      <c r="A1029" s="25">
        <v>1027</v>
      </c>
      <c r="B1029" s="13" t="s">
        <v>2</v>
      </c>
      <c r="C1029" s="13">
        <v>606</v>
      </c>
      <c r="D1029" s="13" t="s">
        <v>398</v>
      </c>
      <c r="E1029" s="13" t="s">
        <v>32</v>
      </c>
      <c r="F1029" s="13" t="s">
        <v>29</v>
      </c>
      <c r="G1029" s="13">
        <v>7.15</v>
      </c>
      <c r="H1029" s="26">
        <v>43191</v>
      </c>
      <c r="I1029" s="26">
        <v>43206</v>
      </c>
      <c r="J1029" s="13">
        <v>5</v>
      </c>
      <c r="K1029" s="13">
        <v>2000</v>
      </c>
      <c r="L1029" s="13" t="s">
        <v>30</v>
      </c>
      <c r="M1029" s="13">
        <v>13</v>
      </c>
      <c r="N1029" s="13">
        <v>0.4</v>
      </c>
      <c r="O1029" s="13">
        <v>5.2</v>
      </c>
      <c r="P1029" s="13">
        <v>16</v>
      </c>
      <c r="Q1029" s="13">
        <v>0.32500000000000001</v>
      </c>
      <c r="R1029" s="13">
        <v>0.8125</v>
      </c>
      <c r="S1029" s="13">
        <v>5.9165186500888103</v>
      </c>
      <c r="T1029" s="7">
        <f>IFERROR(VLOOKUP(B254,[1]!users_table[#All],4),"NA")</f>
        <v>8.4223826714801451</v>
      </c>
      <c r="U1029" s="13" t="s">
        <v>59</v>
      </c>
    </row>
    <row r="1030" spans="1:21" x14ac:dyDescent="0.3">
      <c r="A1030" s="25">
        <v>1028</v>
      </c>
      <c r="B1030" s="13" t="s">
        <v>2</v>
      </c>
      <c r="C1030" s="13">
        <v>606</v>
      </c>
      <c r="D1030" s="13" t="s">
        <v>398</v>
      </c>
      <c r="E1030" s="13" t="s">
        <v>32</v>
      </c>
      <c r="F1030" s="13" t="s">
        <v>29</v>
      </c>
      <c r="G1030" s="13">
        <v>7.15</v>
      </c>
      <c r="H1030" s="26">
        <v>43191</v>
      </c>
      <c r="I1030" s="26">
        <v>43206</v>
      </c>
      <c r="J1030" s="13">
        <v>5</v>
      </c>
      <c r="K1030" s="13">
        <v>2000</v>
      </c>
      <c r="L1030" s="13" t="s">
        <v>30</v>
      </c>
      <c r="M1030" s="13">
        <v>13</v>
      </c>
      <c r="N1030" s="13">
        <v>0.4</v>
      </c>
      <c r="O1030" s="13">
        <v>5.2</v>
      </c>
      <c r="P1030" s="13">
        <v>16</v>
      </c>
      <c r="Q1030" s="13">
        <v>0.32500000000000001</v>
      </c>
      <c r="R1030" s="13">
        <v>0.8125</v>
      </c>
      <c r="S1030" s="13">
        <v>5.9165186500888103</v>
      </c>
      <c r="T1030" s="7">
        <f>IFERROR(VLOOKUP(B254,[1]!users_table[#All],4),"NA")</f>
        <v>8.4223826714801451</v>
      </c>
      <c r="U1030" s="13" t="s">
        <v>64</v>
      </c>
    </row>
    <row r="1031" spans="1:21" x14ac:dyDescent="0.3">
      <c r="A1031" s="25">
        <v>1029</v>
      </c>
      <c r="B1031" s="13" t="s">
        <v>2</v>
      </c>
      <c r="C1031" s="13">
        <v>606</v>
      </c>
      <c r="D1031" s="13" t="s">
        <v>398</v>
      </c>
      <c r="E1031" s="13" t="s">
        <v>32</v>
      </c>
      <c r="F1031" s="13" t="s">
        <v>29</v>
      </c>
      <c r="G1031" s="13">
        <v>7.15</v>
      </c>
      <c r="H1031" s="26">
        <v>43191</v>
      </c>
      <c r="I1031" s="26">
        <v>43206</v>
      </c>
      <c r="J1031" s="13">
        <v>5</v>
      </c>
      <c r="K1031" s="13">
        <v>2000</v>
      </c>
      <c r="L1031" s="13" t="s">
        <v>30</v>
      </c>
      <c r="M1031" s="13">
        <v>13</v>
      </c>
      <c r="N1031" s="13">
        <v>0.4</v>
      </c>
      <c r="O1031" s="13">
        <v>5.2</v>
      </c>
      <c r="P1031" s="13">
        <v>16</v>
      </c>
      <c r="Q1031" s="13">
        <v>0.32500000000000001</v>
      </c>
      <c r="R1031" s="13">
        <v>0.8125</v>
      </c>
      <c r="S1031" s="13">
        <v>5.9165186500888103</v>
      </c>
      <c r="T1031" s="7">
        <f>IFERROR(VLOOKUP(B254,[1]!users_table[#All],4),"NA")</f>
        <v>8.4223826714801451</v>
      </c>
      <c r="U1031" s="13" t="s">
        <v>1021</v>
      </c>
    </row>
    <row r="1032" spans="1:21" x14ac:dyDescent="0.3">
      <c r="A1032" s="25">
        <v>1030</v>
      </c>
      <c r="B1032" s="13" t="s">
        <v>2</v>
      </c>
      <c r="C1032" s="13">
        <v>606</v>
      </c>
      <c r="D1032" s="13" t="s">
        <v>398</v>
      </c>
      <c r="E1032" s="13" t="s">
        <v>32</v>
      </c>
      <c r="F1032" s="13" t="s">
        <v>29</v>
      </c>
      <c r="G1032" s="13">
        <v>7.15</v>
      </c>
      <c r="H1032" s="26">
        <v>43191</v>
      </c>
      <c r="I1032" s="26">
        <v>43206</v>
      </c>
      <c r="J1032" s="13">
        <v>5</v>
      </c>
      <c r="K1032" s="13">
        <v>2000</v>
      </c>
      <c r="L1032" s="13" t="s">
        <v>30</v>
      </c>
      <c r="M1032" s="13">
        <v>13</v>
      </c>
      <c r="N1032" s="13">
        <v>0.4</v>
      </c>
      <c r="O1032" s="13">
        <v>5.2</v>
      </c>
      <c r="P1032" s="13">
        <v>16</v>
      </c>
      <c r="Q1032" s="13">
        <v>0.32500000000000001</v>
      </c>
      <c r="R1032" s="13">
        <v>0.8125</v>
      </c>
      <c r="S1032" s="13">
        <v>5.9165186500888103</v>
      </c>
      <c r="T1032" s="7">
        <f>IFERROR(VLOOKUP(B254,[1]!users_table[#All],4),"NA")</f>
        <v>8.4223826714801451</v>
      </c>
      <c r="U1032" s="13" t="s">
        <v>1044</v>
      </c>
    </row>
    <row r="1033" spans="1:21" x14ac:dyDescent="0.3">
      <c r="A1033" s="25">
        <v>1031</v>
      </c>
      <c r="B1033" s="13" t="s">
        <v>2</v>
      </c>
      <c r="C1033" s="13">
        <v>606</v>
      </c>
      <c r="D1033" s="13" t="s">
        <v>398</v>
      </c>
      <c r="E1033" s="13" t="s">
        <v>32</v>
      </c>
      <c r="F1033" s="13" t="s">
        <v>29</v>
      </c>
      <c r="G1033" s="13">
        <v>7.15</v>
      </c>
      <c r="H1033" s="26">
        <v>43191</v>
      </c>
      <c r="I1033" s="26">
        <v>43206</v>
      </c>
      <c r="J1033" s="13">
        <v>5</v>
      </c>
      <c r="K1033" s="13">
        <v>2000</v>
      </c>
      <c r="L1033" s="13" t="s">
        <v>30</v>
      </c>
      <c r="M1033" s="13">
        <v>13</v>
      </c>
      <c r="N1033" s="13">
        <v>0.4</v>
      </c>
      <c r="O1033" s="13">
        <v>5.2</v>
      </c>
      <c r="P1033" s="13">
        <v>16</v>
      </c>
      <c r="Q1033" s="13">
        <v>0.32500000000000001</v>
      </c>
      <c r="R1033" s="13">
        <v>0.8125</v>
      </c>
      <c r="S1033" s="13">
        <v>5.9165186500888103</v>
      </c>
      <c r="T1033" s="7">
        <f>IFERROR(VLOOKUP(B254,[1]!users_table[#All],4),"NA")</f>
        <v>8.4223826714801451</v>
      </c>
      <c r="U1033" s="13" t="s">
        <v>1041</v>
      </c>
    </row>
    <row r="1034" spans="1:21" x14ac:dyDescent="0.3">
      <c r="A1034" s="25">
        <v>1032</v>
      </c>
      <c r="B1034" s="13" t="s">
        <v>2</v>
      </c>
      <c r="C1034" s="13">
        <v>48508</v>
      </c>
      <c r="D1034" s="13" t="s">
        <v>399</v>
      </c>
      <c r="E1034" s="13" t="s">
        <v>50</v>
      </c>
      <c r="F1034" s="13" t="s">
        <v>29</v>
      </c>
      <c r="G1034" s="13">
        <v>5.99</v>
      </c>
      <c r="H1034" s="26">
        <v>44445</v>
      </c>
      <c r="I1034" s="26">
        <v>44445</v>
      </c>
      <c r="J1034" s="13">
        <v>7</v>
      </c>
      <c r="K1034" s="13">
        <v>2017</v>
      </c>
      <c r="L1034" s="13" t="s">
        <v>30</v>
      </c>
      <c r="M1034" s="13">
        <v>1</v>
      </c>
      <c r="N1034" s="13">
        <v>9.6388888888888885E-2</v>
      </c>
      <c r="O1034" s="13">
        <v>9.6388888888888885E-2</v>
      </c>
      <c r="P1034" s="13">
        <v>1</v>
      </c>
      <c r="Q1034" s="13">
        <v>9.6388888888888885E-2</v>
      </c>
      <c r="R1034" s="13">
        <v>1</v>
      </c>
      <c r="S1034" s="13">
        <v>5.9165186500888103</v>
      </c>
      <c r="T1034" s="7">
        <f>IFERROR(VLOOKUP(B255,[1]!users_table[#All],4),"NA")</f>
        <v>8.4223826714801451</v>
      </c>
      <c r="U1034" s="13" t="s">
        <v>64</v>
      </c>
    </row>
    <row r="1035" spans="1:21" x14ac:dyDescent="0.3">
      <c r="A1035" s="25">
        <v>1033</v>
      </c>
      <c r="B1035" s="13" t="s">
        <v>2</v>
      </c>
      <c r="C1035" s="13">
        <v>48508</v>
      </c>
      <c r="D1035" s="13" t="s">
        <v>399</v>
      </c>
      <c r="E1035" s="13" t="s">
        <v>50</v>
      </c>
      <c r="F1035" s="13" t="s">
        <v>29</v>
      </c>
      <c r="G1035" s="13">
        <v>5.99</v>
      </c>
      <c r="H1035" s="26">
        <v>44445</v>
      </c>
      <c r="I1035" s="26">
        <v>44445</v>
      </c>
      <c r="J1035" s="13">
        <v>7</v>
      </c>
      <c r="K1035" s="13">
        <v>2017</v>
      </c>
      <c r="L1035" s="13" t="s">
        <v>30</v>
      </c>
      <c r="M1035" s="13">
        <v>1</v>
      </c>
      <c r="N1035" s="13">
        <v>9.6388888888888885E-2</v>
      </c>
      <c r="O1035" s="13">
        <v>9.6388888888888885E-2</v>
      </c>
      <c r="P1035" s="13">
        <v>1</v>
      </c>
      <c r="Q1035" s="13">
        <v>9.6388888888888885E-2</v>
      </c>
      <c r="R1035" s="13">
        <v>1</v>
      </c>
      <c r="S1035" s="13">
        <v>5.9165186500888103</v>
      </c>
      <c r="T1035" s="7">
        <f>IFERROR(VLOOKUP(B255,[1]!users_table[#All],4),"NA")</f>
        <v>8.4223826714801451</v>
      </c>
      <c r="U1035" s="13" t="s">
        <v>1025</v>
      </c>
    </row>
    <row r="1036" spans="1:21" x14ac:dyDescent="0.3">
      <c r="A1036" s="25">
        <v>1034</v>
      </c>
      <c r="B1036" s="13" t="s">
        <v>2</v>
      </c>
      <c r="C1036" s="13">
        <v>39567</v>
      </c>
      <c r="D1036" s="13" t="s">
        <v>400</v>
      </c>
      <c r="E1036" s="13" t="s">
        <v>32</v>
      </c>
      <c r="F1036" s="13" t="s">
        <v>29</v>
      </c>
      <c r="G1036" s="13">
        <v>6.07</v>
      </c>
      <c r="H1036" s="26">
        <v>43951</v>
      </c>
      <c r="I1036" s="26">
        <v>43955</v>
      </c>
      <c r="J1036" s="13">
        <v>5</v>
      </c>
      <c r="K1036" s="13">
        <v>2019</v>
      </c>
      <c r="L1036" s="13" t="s">
        <v>35</v>
      </c>
      <c r="M1036" s="13">
        <v>12</v>
      </c>
      <c r="N1036" s="13">
        <v>0.39666666666666672</v>
      </c>
      <c r="O1036" s="13">
        <v>4.76</v>
      </c>
      <c r="P1036" s="13">
        <v>5</v>
      </c>
      <c r="Q1036" s="13">
        <v>0.95199999999999996</v>
      </c>
      <c r="R1036" s="13">
        <v>2.4</v>
      </c>
      <c r="S1036" s="13">
        <v>5.9165186500888103</v>
      </c>
      <c r="T1036" s="7">
        <f>IFERROR(VLOOKUP(B256,[1]!users_table[#All],4),"NA")</f>
        <v>8.4223826714801451</v>
      </c>
      <c r="U1036" s="13" t="s">
        <v>65</v>
      </c>
    </row>
    <row r="1037" spans="1:21" x14ac:dyDescent="0.3">
      <c r="A1037" s="25">
        <v>1035</v>
      </c>
      <c r="B1037" s="13" t="s">
        <v>2</v>
      </c>
      <c r="C1037" s="13">
        <v>39567</v>
      </c>
      <c r="D1037" s="13" t="s">
        <v>400</v>
      </c>
      <c r="E1037" s="13" t="s">
        <v>32</v>
      </c>
      <c r="F1037" s="13" t="s">
        <v>29</v>
      </c>
      <c r="G1037" s="13">
        <v>6.07</v>
      </c>
      <c r="H1037" s="26">
        <v>43951</v>
      </c>
      <c r="I1037" s="26">
        <v>43955</v>
      </c>
      <c r="J1037" s="13">
        <v>5</v>
      </c>
      <c r="K1037" s="13">
        <v>2019</v>
      </c>
      <c r="L1037" s="13" t="s">
        <v>35</v>
      </c>
      <c r="M1037" s="13">
        <v>12</v>
      </c>
      <c r="N1037" s="13">
        <v>0.39666666666666672</v>
      </c>
      <c r="O1037" s="13">
        <v>4.76</v>
      </c>
      <c r="P1037" s="13">
        <v>5</v>
      </c>
      <c r="Q1037" s="13">
        <v>0.95199999999999996</v>
      </c>
      <c r="R1037" s="13">
        <v>2.4</v>
      </c>
      <c r="S1037" s="13">
        <v>5.9165186500888103</v>
      </c>
      <c r="T1037" s="7">
        <f>IFERROR(VLOOKUP(B256,[1]!users_table[#All],4),"NA")</f>
        <v>8.4223826714801451</v>
      </c>
      <c r="U1037" s="13" t="s">
        <v>80</v>
      </c>
    </row>
    <row r="1038" spans="1:21" x14ac:dyDescent="0.3">
      <c r="A1038" s="25">
        <v>1036</v>
      </c>
      <c r="B1038" s="13" t="s">
        <v>2</v>
      </c>
      <c r="C1038" s="13">
        <v>39567</v>
      </c>
      <c r="D1038" s="13" t="s">
        <v>400</v>
      </c>
      <c r="E1038" s="13" t="s">
        <v>32</v>
      </c>
      <c r="F1038" s="13" t="s">
        <v>29</v>
      </c>
      <c r="G1038" s="13">
        <v>6.07</v>
      </c>
      <c r="H1038" s="26">
        <v>43951</v>
      </c>
      <c r="I1038" s="26">
        <v>43955</v>
      </c>
      <c r="J1038" s="13">
        <v>5</v>
      </c>
      <c r="K1038" s="13">
        <v>2019</v>
      </c>
      <c r="L1038" s="13" t="s">
        <v>35</v>
      </c>
      <c r="M1038" s="13">
        <v>12</v>
      </c>
      <c r="N1038" s="13">
        <v>0.39666666666666672</v>
      </c>
      <c r="O1038" s="13">
        <v>4.76</v>
      </c>
      <c r="P1038" s="13">
        <v>5</v>
      </c>
      <c r="Q1038" s="13">
        <v>0.95199999999999996</v>
      </c>
      <c r="R1038" s="13">
        <v>2.4</v>
      </c>
      <c r="S1038" s="13">
        <v>5.9165186500888103</v>
      </c>
      <c r="T1038" s="7">
        <f>IFERROR(VLOOKUP(B256,[1]!users_table[#All],4),"NA")</f>
        <v>8.4223826714801451</v>
      </c>
      <c r="U1038" s="13" t="s">
        <v>60</v>
      </c>
    </row>
    <row r="1039" spans="1:21" x14ac:dyDescent="0.3">
      <c r="A1039" s="25">
        <v>1037</v>
      </c>
      <c r="B1039" s="13" t="s">
        <v>2</v>
      </c>
      <c r="C1039" s="13">
        <v>39567</v>
      </c>
      <c r="D1039" s="13" t="s">
        <v>400</v>
      </c>
      <c r="E1039" s="13" t="s">
        <v>32</v>
      </c>
      <c r="F1039" s="13" t="s">
        <v>29</v>
      </c>
      <c r="G1039" s="13">
        <v>6.07</v>
      </c>
      <c r="H1039" s="26">
        <v>43951</v>
      </c>
      <c r="I1039" s="26">
        <v>43955</v>
      </c>
      <c r="J1039" s="13">
        <v>5</v>
      </c>
      <c r="K1039" s="13">
        <v>2019</v>
      </c>
      <c r="L1039" s="13" t="s">
        <v>35</v>
      </c>
      <c r="M1039" s="13">
        <v>12</v>
      </c>
      <c r="N1039" s="13">
        <v>0.39666666666666672</v>
      </c>
      <c r="O1039" s="13">
        <v>4.76</v>
      </c>
      <c r="P1039" s="13">
        <v>5</v>
      </c>
      <c r="Q1039" s="13">
        <v>0.95199999999999996</v>
      </c>
      <c r="R1039" s="13">
        <v>2.4</v>
      </c>
      <c r="S1039" s="13">
        <v>5.9165186500888103</v>
      </c>
      <c r="T1039" s="7">
        <f>IFERROR(VLOOKUP(B256,[1]!users_table[#All],4),"NA")</f>
        <v>8.4223826714801451</v>
      </c>
      <c r="U1039" s="13" t="s">
        <v>61</v>
      </c>
    </row>
    <row r="1040" spans="1:21" x14ac:dyDescent="0.3">
      <c r="A1040" s="25">
        <v>1038</v>
      </c>
      <c r="B1040" s="13" t="s">
        <v>2</v>
      </c>
      <c r="C1040" s="13">
        <v>39567</v>
      </c>
      <c r="D1040" s="13" t="s">
        <v>400</v>
      </c>
      <c r="E1040" s="13" t="s">
        <v>32</v>
      </c>
      <c r="F1040" s="13" t="s">
        <v>29</v>
      </c>
      <c r="G1040" s="13">
        <v>6.07</v>
      </c>
      <c r="H1040" s="26">
        <v>43951</v>
      </c>
      <c r="I1040" s="26">
        <v>43955</v>
      </c>
      <c r="J1040" s="13">
        <v>5</v>
      </c>
      <c r="K1040" s="13">
        <v>2019</v>
      </c>
      <c r="L1040" s="13" t="s">
        <v>35</v>
      </c>
      <c r="M1040" s="13">
        <v>12</v>
      </c>
      <c r="N1040" s="13">
        <v>0.39666666666666672</v>
      </c>
      <c r="O1040" s="13">
        <v>4.76</v>
      </c>
      <c r="P1040" s="13">
        <v>5</v>
      </c>
      <c r="Q1040" s="13">
        <v>0.95199999999999996</v>
      </c>
      <c r="R1040" s="13">
        <v>2.4</v>
      </c>
      <c r="S1040" s="13">
        <v>5.9165186500888103</v>
      </c>
      <c r="T1040" s="7">
        <f>IFERROR(VLOOKUP(B256,[1]!users_table[#All],4),"NA")</f>
        <v>8.4223826714801451</v>
      </c>
      <c r="U1040" s="13" t="s">
        <v>84</v>
      </c>
    </row>
    <row r="1041" spans="1:21" x14ac:dyDescent="0.3">
      <c r="A1041" s="25">
        <v>1039</v>
      </c>
      <c r="B1041" s="13" t="s">
        <v>2</v>
      </c>
      <c r="C1041" s="13">
        <v>40762</v>
      </c>
      <c r="D1041" s="13" t="s">
        <v>401</v>
      </c>
      <c r="E1041" s="13" t="s">
        <v>52</v>
      </c>
      <c r="F1041" s="13" t="s">
        <v>29</v>
      </c>
      <c r="G1041" s="13">
        <v>6.04</v>
      </c>
      <c r="H1041" s="26">
        <v>44158</v>
      </c>
      <c r="I1041" s="26">
        <v>44158</v>
      </c>
      <c r="J1041" s="13">
        <v>5</v>
      </c>
      <c r="K1041" s="13">
        <v>2020</v>
      </c>
      <c r="L1041" s="13" t="s">
        <v>30</v>
      </c>
      <c r="M1041" s="13">
        <v>1</v>
      </c>
      <c r="N1041" s="13">
        <v>0.38333333333333341</v>
      </c>
      <c r="O1041" s="13">
        <v>0.38333333333333341</v>
      </c>
      <c r="P1041" s="13">
        <v>1</v>
      </c>
      <c r="Q1041" s="13">
        <v>0.38333333333333341</v>
      </c>
      <c r="R1041" s="13">
        <v>1</v>
      </c>
      <c r="S1041" s="13">
        <v>5.9165186500888103</v>
      </c>
      <c r="T1041" s="7">
        <f>IFERROR(VLOOKUP(B257,[1]!users_table[#All],4),"NA")</f>
        <v>8.4223826714801451</v>
      </c>
      <c r="U1041" s="13" t="s">
        <v>65</v>
      </c>
    </row>
    <row r="1042" spans="1:21" x14ac:dyDescent="0.3">
      <c r="A1042" s="25">
        <v>1040</v>
      </c>
      <c r="B1042" s="13" t="s">
        <v>2</v>
      </c>
      <c r="C1042" s="13">
        <v>40762</v>
      </c>
      <c r="D1042" s="13" t="s">
        <v>401</v>
      </c>
      <c r="E1042" s="13" t="s">
        <v>52</v>
      </c>
      <c r="F1042" s="13" t="s">
        <v>29</v>
      </c>
      <c r="G1042" s="13">
        <v>6.04</v>
      </c>
      <c r="H1042" s="26">
        <v>44158</v>
      </c>
      <c r="I1042" s="26">
        <v>44158</v>
      </c>
      <c r="J1042" s="13">
        <v>5</v>
      </c>
      <c r="K1042" s="13">
        <v>2020</v>
      </c>
      <c r="L1042" s="13" t="s">
        <v>30</v>
      </c>
      <c r="M1042" s="13">
        <v>1</v>
      </c>
      <c r="N1042" s="13">
        <v>0.38333333333333341</v>
      </c>
      <c r="O1042" s="13">
        <v>0.38333333333333341</v>
      </c>
      <c r="P1042" s="13">
        <v>1</v>
      </c>
      <c r="Q1042" s="13">
        <v>0.38333333333333341</v>
      </c>
      <c r="R1042" s="13">
        <v>1</v>
      </c>
      <c r="S1042" s="13">
        <v>5.9165186500888103</v>
      </c>
      <c r="T1042" s="7">
        <f>IFERROR(VLOOKUP(B257,[1]!users_table[#All],4),"NA")</f>
        <v>8.4223826714801451</v>
      </c>
      <c r="U1042" s="13" t="s">
        <v>80</v>
      </c>
    </row>
    <row r="1043" spans="1:21" x14ac:dyDescent="0.3">
      <c r="A1043" s="25">
        <v>1041</v>
      </c>
      <c r="B1043" s="13" t="s">
        <v>2</v>
      </c>
      <c r="C1043" s="13">
        <v>40762</v>
      </c>
      <c r="D1043" s="13" t="s">
        <v>401</v>
      </c>
      <c r="E1043" s="13" t="s">
        <v>52</v>
      </c>
      <c r="F1043" s="13" t="s">
        <v>29</v>
      </c>
      <c r="G1043" s="13">
        <v>6.04</v>
      </c>
      <c r="H1043" s="26">
        <v>44158</v>
      </c>
      <c r="I1043" s="26">
        <v>44158</v>
      </c>
      <c r="J1043" s="13">
        <v>5</v>
      </c>
      <c r="K1043" s="13">
        <v>2020</v>
      </c>
      <c r="L1043" s="13" t="s">
        <v>30</v>
      </c>
      <c r="M1043" s="13">
        <v>1</v>
      </c>
      <c r="N1043" s="13">
        <v>0.38333333333333341</v>
      </c>
      <c r="O1043" s="13">
        <v>0.38333333333333341</v>
      </c>
      <c r="P1043" s="13">
        <v>1</v>
      </c>
      <c r="Q1043" s="13">
        <v>0.38333333333333341</v>
      </c>
      <c r="R1043" s="13">
        <v>1</v>
      </c>
      <c r="S1043" s="13">
        <v>5.9165186500888103</v>
      </c>
      <c r="T1043" s="7">
        <f>IFERROR(VLOOKUP(B257,[1]!users_table[#All],4),"NA")</f>
        <v>8.4223826714801451</v>
      </c>
      <c r="U1043" s="13" t="s">
        <v>60</v>
      </c>
    </row>
    <row r="1044" spans="1:21" x14ac:dyDescent="0.3">
      <c r="A1044" s="25">
        <v>1042</v>
      </c>
      <c r="B1044" s="13" t="s">
        <v>2</v>
      </c>
      <c r="C1044" s="13">
        <v>40762</v>
      </c>
      <c r="D1044" s="13" t="s">
        <v>401</v>
      </c>
      <c r="E1044" s="13" t="s">
        <v>52</v>
      </c>
      <c r="F1044" s="13" t="s">
        <v>29</v>
      </c>
      <c r="G1044" s="13">
        <v>6.04</v>
      </c>
      <c r="H1044" s="26">
        <v>44158</v>
      </c>
      <c r="I1044" s="26">
        <v>44158</v>
      </c>
      <c r="J1044" s="13">
        <v>5</v>
      </c>
      <c r="K1044" s="13">
        <v>2020</v>
      </c>
      <c r="L1044" s="13" t="s">
        <v>30</v>
      </c>
      <c r="M1044" s="13">
        <v>1</v>
      </c>
      <c r="N1044" s="13">
        <v>0.38333333333333341</v>
      </c>
      <c r="O1044" s="13">
        <v>0.38333333333333341</v>
      </c>
      <c r="P1044" s="13">
        <v>1</v>
      </c>
      <c r="Q1044" s="13">
        <v>0.38333333333333341</v>
      </c>
      <c r="R1044" s="13">
        <v>1</v>
      </c>
      <c r="S1044" s="13">
        <v>5.9165186500888103</v>
      </c>
      <c r="T1044" s="7">
        <f>IFERROR(VLOOKUP(B257,[1]!users_table[#All],4),"NA")</f>
        <v>8.4223826714801451</v>
      </c>
      <c r="U1044" s="13" t="s">
        <v>84</v>
      </c>
    </row>
    <row r="1045" spans="1:21" x14ac:dyDescent="0.3">
      <c r="A1045" s="25">
        <v>1043</v>
      </c>
      <c r="B1045" s="13" t="s">
        <v>2</v>
      </c>
      <c r="C1045" s="13">
        <v>40908</v>
      </c>
      <c r="D1045" s="13" t="s">
        <v>402</v>
      </c>
      <c r="E1045" s="13" t="s">
        <v>32</v>
      </c>
      <c r="F1045" s="13" t="s">
        <v>37</v>
      </c>
      <c r="G1045" s="13">
        <v>7.39</v>
      </c>
      <c r="H1045" s="26">
        <v>44776</v>
      </c>
      <c r="I1045" s="26">
        <v>44784</v>
      </c>
      <c r="J1045" s="13">
        <v>6</v>
      </c>
      <c r="K1045" s="13">
        <v>2021</v>
      </c>
      <c r="L1045" s="13" t="s">
        <v>30</v>
      </c>
      <c r="M1045" s="13">
        <v>12</v>
      </c>
      <c r="N1045" s="13">
        <v>0.39750000000000002</v>
      </c>
      <c r="O1045" s="13">
        <v>4.7699999999999996</v>
      </c>
      <c r="P1045" s="13">
        <v>9</v>
      </c>
      <c r="Q1045" s="13">
        <v>0.53</v>
      </c>
      <c r="R1045" s="13">
        <v>1.333333333333333</v>
      </c>
      <c r="S1045" s="13">
        <v>5.9165186500888103</v>
      </c>
      <c r="T1045" s="7">
        <f>IFERROR(VLOOKUP(B258,[1]!users_table[#All],4),"NA")</f>
        <v>8.4223826714801451</v>
      </c>
      <c r="U1045" s="13" t="s">
        <v>65</v>
      </c>
    </row>
    <row r="1046" spans="1:21" x14ac:dyDescent="0.3">
      <c r="A1046" s="25">
        <v>1044</v>
      </c>
      <c r="B1046" s="13" t="s">
        <v>2</v>
      </c>
      <c r="C1046" s="13">
        <v>40908</v>
      </c>
      <c r="D1046" s="13" t="s">
        <v>402</v>
      </c>
      <c r="E1046" s="13" t="s">
        <v>32</v>
      </c>
      <c r="F1046" s="13" t="s">
        <v>37</v>
      </c>
      <c r="G1046" s="13">
        <v>7.39</v>
      </c>
      <c r="H1046" s="26">
        <v>44776</v>
      </c>
      <c r="I1046" s="26">
        <v>44784</v>
      </c>
      <c r="J1046" s="13">
        <v>6</v>
      </c>
      <c r="K1046" s="13">
        <v>2021</v>
      </c>
      <c r="L1046" s="13" t="s">
        <v>30</v>
      </c>
      <c r="M1046" s="13">
        <v>12</v>
      </c>
      <c r="N1046" s="13">
        <v>0.39750000000000002</v>
      </c>
      <c r="O1046" s="13">
        <v>4.7699999999999996</v>
      </c>
      <c r="P1046" s="13">
        <v>9</v>
      </c>
      <c r="Q1046" s="13">
        <v>0.53</v>
      </c>
      <c r="R1046" s="13">
        <v>1.333333333333333</v>
      </c>
      <c r="S1046" s="13">
        <v>5.9165186500888103</v>
      </c>
      <c r="T1046" s="7">
        <f>IFERROR(VLOOKUP(B258,[1]!users_table[#All],4),"NA")</f>
        <v>8.4223826714801451</v>
      </c>
      <c r="U1046" s="13" t="s">
        <v>61</v>
      </c>
    </row>
    <row r="1047" spans="1:21" x14ac:dyDescent="0.3">
      <c r="A1047" s="25">
        <v>1045</v>
      </c>
      <c r="B1047" s="13" t="s">
        <v>2</v>
      </c>
      <c r="C1047" s="13">
        <v>40908</v>
      </c>
      <c r="D1047" s="13" t="s">
        <v>402</v>
      </c>
      <c r="E1047" s="13" t="s">
        <v>32</v>
      </c>
      <c r="F1047" s="13" t="s">
        <v>37</v>
      </c>
      <c r="G1047" s="13">
        <v>7.39</v>
      </c>
      <c r="H1047" s="26">
        <v>44776</v>
      </c>
      <c r="I1047" s="26">
        <v>44784</v>
      </c>
      <c r="J1047" s="13">
        <v>6</v>
      </c>
      <c r="K1047" s="13">
        <v>2021</v>
      </c>
      <c r="L1047" s="13" t="s">
        <v>30</v>
      </c>
      <c r="M1047" s="13">
        <v>12</v>
      </c>
      <c r="N1047" s="13">
        <v>0.39750000000000002</v>
      </c>
      <c r="O1047" s="13">
        <v>4.7699999999999996</v>
      </c>
      <c r="P1047" s="13">
        <v>9</v>
      </c>
      <c r="Q1047" s="13">
        <v>0.53</v>
      </c>
      <c r="R1047" s="13">
        <v>1.333333333333333</v>
      </c>
      <c r="S1047" s="13">
        <v>5.9165186500888103</v>
      </c>
      <c r="T1047" s="7">
        <f>IFERROR(VLOOKUP(B258,[1]!users_table[#All],4),"NA")</f>
        <v>8.4223826714801451</v>
      </c>
      <c r="U1047" s="13" t="s">
        <v>1030</v>
      </c>
    </row>
    <row r="1048" spans="1:21" x14ac:dyDescent="0.3">
      <c r="A1048" s="25">
        <v>1046</v>
      </c>
      <c r="B1048" s="13" t="s">
        <v>2</v>
      </c>
      <c r="C1048" s="13">
        <v>40908</v>
      </c>
      <c r="D1048" s="13" t="s">
        <v>402</v>
      </c>
      <c r="E1048" s="13" t="s">
        <v>32</v>
      </c>
      <c r="F1048" s="13" t="s">
        <v>37</v>
      </c>
      <c r="G1048" s="13">
        <v>7.39</v>
      </c>
      <c r="H1048" s="26">
        <v>44776</v>
      </c>
      <c r="I1048" s="26">
        <v>44784</v>
      </c>
      <c r="J1048" s="13">
        <v>6</v>
      </c>
      <c r="K1048" s="13">
        <v>2021</v>
      </c>
      <c r="L1048" s="13" t="s">
        <v>30</v>
      </c>
      <c r="M1048" s="13">
        <v>12</v>
      </c>
      <c r="N1048" s="13">
        <v>0.39750000000000002</v>
      </c>
      <c r="O1048" s="13">
        <v>4.7699999999999996</v>
      </c>
      <c r="P1048" s="13">
        <v>9</v>
      </c>
      <c r="Q1048" s="13">
        <v>0.53</v>
      </c>
      <c r="R1048" s="13">
        <v>1.333333333333333</v>
      </c>
      <c r="S1048" s="13">
        <v>5.9165186500888103</v>
      </c>
      <c r="T1048" s="7">
        <f>IFERROR(VLOOKUP(B258,[1]!users_table[#All],4),"NA")</f>
        <v>8.4223826714801451</v>
      </c>
      <c r="U1048" s="13" t="s">
        <v>68</v>
      </c>
    </row>
    <row r="1049" spans="1:21" x14ac:dyDescent="0.3">
      <c r="A1049" s="25">
        <v>1047</v>
      </c>
      <c r="B1049" s="13" t="s">
        <v>2</v>
      </c>
      <c r="C1049" s="13">
        <v>40908</v>
      </c>
      <c r="D1049" s="13" t="s">
        <v>402</v>
      </c>
      <c r="E1049" s="13" t="s">
        <v>32</v>
      </c>
      <c r="F1049" s="13" t="s">
        <v>37</v>
      </c>
      <c r="G1049" s="13">
        <v>7.39</v>
      </c>
      <c r="H1049" s="26">
        <v>44776</v>
      </c>
      <c r="I1049" s="26">
        <v>44784</v>
      </c>
      <c r="J1049" s="13">
        <v>6</v>
      </c>
      <c r="K1049" s="13">
        <v>2021</v>
      </c>
      <c r="L1049" s="13" t="s">
        <v>30</v>
      </c>
      <c r="M1049" s="13">
        <v>12</v>
      </c>
      <c r="N1049" s="13">
        <v>0.39750000000000002</v>
      </c>
      <c r="O1049" s="13">
        <v>4.7699999999999996</v>
      </c>
      <c r="P1049" s="13">
        <v>9</v>
      </c>
      <c r="Q1049" s="13">
        <v>0.53</v>
      </c>
      <c r="R1049" s="13">
        <v>1.333333333333333</v>
      </c>
      <c r="S1049" s="13">
        <v>5.9165186500888103</v>
      </c>
      <c r="T1049" s="7">
        <f>IFERROR(VLOOKUP(B258,[1]!users_table[#All],4),"NA")</f>
        <v>8.4223826714801451</v>
      </c>
      <c r="U1049" s="13" t="s">
        <v>1027</v>
      </c>
    </row>
    <row r="1050" spans="1:21" x14ac:dyDescent="0.3">
      <c r="A1050" s="25">
        <v>1048</v>
      </c>
      <c r="B1050" s="13" t="s">
        <v>2</v>
      </c>
      <c r="C1050" s="13">
        <v>37302</v>
      </c>
      <c r="D1050" s="13" t="s">
        <v>403</v>
      </c>
      <c r="E1050" s="13" t="s">
        <v>32</v>
      </c>
      <c r="F1050" s="13" t="s">
        <v>29</v>
      </c>
      <c r="G1050" s="13">
        <v>7.06</v>
      </c>
      <c r="H1050" s="26">
        <v>43590</v>
      </c>
      <c r="I1050" s="26">
        <v>43597</v>
      </c>
      <c r="J1050" s="13">
        <v>5</v>
      </c>
      <c r="K1050" s="13">
        <v>2019</v>
      </c>
      <c r="L1050" s="13" t="s">
        <v>30</v>
      </c>
      <c r="M1050" s="13">
        <v>12</v>
      </c>
      <c r="N1050" s="13">
        <v>0.3947222222222222</v>
      </c>
      <c r="O1050" s="13">
        <v>4.7366666666666664</v>
      </c>
      <c r="P1050" s="13">
        <v>8</v>
      </c>
      <c r="Q1050" s="13">
        <v>0.59208333333333329</v>
      </c>
      <c r="R1050" s="13">
        <v>1.5</v>
      </c>
      <c r="S1050" s="13">
        <v>5.9165186500888103</v>
      </c>
      <c r="T1050" s="7">
        <f>IFERROR(VLOOKUP(B259,[1]!users_table[#All],4),"NA")</f>
        <v>8.4223826714801451</v>
      </c>
      <c r="U1050" s="13" t="s">
        <v>60</v>
      </c>
    </row>
    <row r="1051" spans="1:21" x14ac:dyDescent="0.3">
      <c r="A1051" s="25">
        <v>1049</v>
      </c>
      <c r="B1051" s="13" t="s">
        <v>2</v>
      </c>
      <c r="C1051" s="13">
        <v>37302</v>
      </c>
      <c r="D1051" s="13" t="s">
        <v>403</v>
      </c>
      <c r="E1051" s="13" t="s">
        <v>32</v>
      </c>
      <c r="F1051" s="13" t="s">
        <v>29</v>
      </c>
      <c r="G1051" s="13">
        <v>7.06</v>
      </c>
      <c r="H1051" s="26">
        <v>43590</v>
      </c>
      <c r="I1051" s="26">
        <v>43597</v>
      </c>
      <c r="J1051" s="13">
        <v>5</v>
      </c>
      <c r="K1051" s="13">
        <v>2019</v>
      </c>
      <c r="L1051" s="13" t="s">
        <v>30</v>
      </c>
      <c r="M1051" s="13">
        <v>12</v>
      </c>
      <c r="N1051" s="13">
        <v>0.3947222222222222</v>
      </c>
      <c r="O1051" s="13">
        <v>4.7366666666666664</v>
      </c>
      <c r="P1051" s="13">
        <v>8</v>
      </c>
      <c r="Q1051" s="13">
        <v>0.59208333333333329</v>
      </c>
      <c r="R1051" s="13">
        <v>1.5</v>
      </c>
      <c r="S1051" s="13">
        <v>5.9165186500888103</v>
      </c>
      <c r="T1051" s="7">
        <f>IFERROR(VLOOKUP(B259,[1]!users_table[#All],4),"NA")</f>
        <v>8.4223826714801451</v>
      </c>
      <c r="U1051" s="13" t="s">
        <v>62</v>
      </c>
    </row>
    <row r="1052" spans="1:21" x14ac:dyDescent="0.3">
      <c r="A1052" s="25">
        <v>1050</v>
      </c>
      <c r="B1052" s="13" t="s">
        <v>2</v>
      </c>
      <c r="C1052" s="13">
        <v>36903</v>
      </c>
      <c r="D1052" s="13" t="s">
        <v>404</v>
      </c>
      <c r="E1052" s="13" t="s">
        <v>50</v>
      </c>
      <c r="F1052" s="13" t="s">
        <v>154</v>
      </c>
      <c r="G1052" s="13">
        <v>7.44</v>
      </c>
      <c r="H1052" s="26">
        <v>43841</v>
      </c>
      <c r="I1052" s="26">
        <v>43844</v>
      </c>
      <c r="J1052" s="13">
        <v>5</v>
      </c>
      <c r="K1052" s="13">
        <v>2019</v>
      </c>
      <c r="L1052" s="13" t="s">
        <v>39</v>
      </c>
      <c r="M1052" s="13">
        <v>12</v>
      </c>
      <c r="N1052" s="13">
        <v>0.4</v>
      </c>
      <c r="O1052" s="13">
        <v>4.8000000000000007</v>
      </c>
      <c r="P1052" s="13">
        <v>4</v>
      </c>
      <c r="Q1052" s="13">
        <v>1.2</v>
      </c>
      <c r="R1052" s="13">
        <v>3</v>
      </c>
      <c r="S1052" s="13">
        <v>5.9165186500888103</v>
      </c>
      <c r="T1052" s="7">
        <f>IFERROR(VLOOKUP(B260,[1]!users_table[#All],4),"NA")</f>
        <v>8.4223826714801451</v>
      </c>
      <c r="U1052" s="13" t="s">
        <v>65</v>
      </c>
    </row>
    <row r="1053" spans="1:21" x14ac:dyDescent="0.3">
      <c r="A1053" s="25">
        <v>1051</v>
      </c>
      <c r="B1053" s="13" t="s">
        <v>2</v>
      </c>
      <c r="C1053" s="13">
        <v>36903</v>
      </c>
      <c r="D1053" s="13" t="s">
        <v>404</v>
      </c>
      <c r="E1053" s="13" t="s">
        <v>50</v>
      </c>
      <c r="F1053" s="13" t="s">
        <v>154</v>
      </c>
      <c r="G1053" s="13">
        <v>7.44</v>
      </c>
      <c r="H1053" s="26">
        <v>43841</v>
      </c>
      <c r="I1053" s="26">
        <v>43844</v>
      </c>
      <c r="J1053" s="13">
        <v>5</v>
      </c>
      <c r="K1053" s="13">
        <v>2019</v>
      </c>
      <c r="L1053" s="13" t="s">
        <v>39</v>
      </c>
      <c r="M1053" s="13">
        <v>12</v>
      </c>
      <c r="N1053" s="13">
        <v>0.4</v>
      </c>
      <c r="O1053" s="13">
        <v>4.8000000000000007</v>
      </c>
      <c r="P1053" s="13">
        <v>4</v>
      </c>
      <c r="Q1053" s="13">
        <v>1.2</v>
      </c>
      <c r="R1053" s="13">
        <v>3</v>
      </c>
      <c r="S1053" s="13">
        <v>5.9165186500888103</v>
      </c>
      <c r="T1053" s="7">
        <f>IFERROR(VLOOKUP(B260,[1]!users_table[#All],4),"NA")</f>
        <v>8.4223826714801451</v>
      </c>
      <c r="U1053" s="13" t="s">
        <v>1044</v>
      </c>
    </row>
    <row r="1054" spans="1:21" x14ac:dyDescent="0.3">
      <c r="A1054" s="25">
        <v>1052</v>
      </c>
      <c r="B1054" s="13" t="s">
        <v>2</v>
      </c>
      <c r="C1054" s="13">
        <v>42072</v>
      </c>
      <c r="D1054" s="13" t="s">
        <v>405</v>
      </c>
      <c r="E1054" s="13" t="s">
        <v>32</v>
      </c>
      <c r="F1054" s="13" t="s">
        <v>152</v>
      </c>
      <c r="G1054" s="13">
        <v>6.31</v>
      </c>
      <c r="H1054" s="26">
        <v>44973</v>
      </c>
      <c r="I1054" s="26">
        <v>44978</v>
      </c>
      <c r="J1054" s="13">
        <v>3</v>
      </c>
      <c r="K1054" s="13">
        <v>2022</v>
      </c>
      <c r="L1054" s="13" t="s">
        <v>30</v>
      </c>
      <c r="M1054" s="13">
        <v>12</v>
      </c>
      <c r="N1054" s="13">
        <v>0.3972222222222222</v>
      </c>
      <c r="O1054" s="13">
        <v>4.7666666666666666</v>
      </c>
      <c r="P1054" s="13">
        <v>6</v>
      </c>
      <c r="Q1054" s="13">
        <v>0.7944444444444444</v>
      </c>
      <c r="R1054" s="13">
        <v>2</v>
      </c>
      <c r="S1054" s="13">
        <v>5.9165186500888103</v>
      </c>
      <c r="T1054" s="7">
        <f>IFERROR(VLOOKUP(B261,[1]!users_table[#All],4),"NA")</f>
        <v>8.4223826714801451</v>
      </c>
      <c r="U1054" s="13" t="s">
        <v>59</v>
      </c>
    </row>
    <row r="1055" spans="1:21" x14ac:dyDescent="0.3">
      <c r="A1055" s="25">
        <v>1053</v>
      </c>
      <c r="B1055" s="13" t="s">
        <v>2</v>
      </c>
      <c r="C1055" s="13">
        <v>42072</v>
      </c>
      <c r="D1055" s="13" t="s">
        <v>405</v>
      </c>
      <c r="E1055" s="13" t="s">
        <v>32</v>
      </c>
      <c r="F1055" s="13" t="s">
        <v>152</v>
      </c>
      <c r="G1055" s="13">
        <v>6.31</v>
      </c>
      <c r="H1055" s="26">
        <v>44973</v>
      </c>
      <c r="I1055" s="26">
        <v>44978</v>
      </c>
      <c r="J1055" s="13">
        <v>3</v>
      </c>
      <c r="K1055" s="13">
        <v>2022</v>
      </c>
      <c r="L1055" s="13" t="s">
        <v>30</v>
      </c>
      <c r="M1055" s="13">
        <v>12</v>
      </c>
      <c r="N1055" s="13">
        <v>0.3972222222222222</v>
      </c>
      <c r="O1055" s="13">
        <v>4.7666666666666666</v>
      </c>
      <c r="P1055" s="13">
        <v>6</v>
      </c>
      <c r="Q1055" s="13">
        <v>0.7944444444444444</v>
      </c>
      <c r="R1055" s="13">
        <v>2</v>
      </c>
      <c r="S1055" s="13">
        <v>5.9165186500888103</v>
      </c>
      <c r="T1055" s="7">
        <f>IFERROR(VLOOKUP(B261,[1]!users_table[#All],4),"NA")</f>
        <v>8.4223826714801451</v>
      </c>
      <c r="U1055" s="13" t="s">
        <v>60</v>
      </c>
    </row>
    <row r="1056" spans="1:21" x14ac:dyDescent="0.3">
      <c r="A1056" s="25">
        <v>1054</v>
      </c>
      <c r="B1056" s="13" t="s">
        <v>2</v>
      </c>
      <c r="C1056" s="13">
        <v>42072</v>
      </c>
      <c r="D1056" s="13" t="s">
        <v>405</v>
      </c>
      <c r="E1056" s="13" t="s">
        <v>32</v>
      </c>
      <c r="F1056" s="13" t="s">
        <v>152</v>
      </c>
      <c r="G1056" s="13">
        <v>6.31</v>
      </c>
      <c r="H1056" s="26">
        <v>44973</v>
      </c>
      <c r="I1056" s="26">
        <v>44978</v>
      </c>
      <c r="J1056" s="13">
        <v>3</v>
      </c>
      <c r="K1056" s="13">
        <v>2022</v>
      </c>
      <c r="L1056" s="13" t="s">
        <v>30</v>
      </c>
      <c r="M1056" s="13">
        <v>12</v>
      </c>
      <c r="N1056" s="13">
        <v>0.3972222222222222</v>
      </c>
      <c r="O1056" s="13">
        <v>4.7666666666666666</v>
      </c>
      <c r="P1056" s="13">
        <v>6</v>
      </c>
      <c r="Q1056" s="13">
        <v>0.7944444444444444</v>
      </c>
      <c r="R1056" s="13">
        <v>2</v>
      </c>
      <c r="S1056" s="13">
        <v>5.9165186500888103</v>
      </c>
      <c r="T1056" s="7">
        <f>IFERROR(VLOOKUP(B261,[1]!users_table[#All],4),"NA")</f>
        <v>8.4223826714801451</v>
      </c>
      <c r="U1056" s="13" t="s">
        <v>67</v>
      </c>
    </row>
    <row r="1057" spans="1:21" x14ac:dyDescent="0.3">
      <c r="A1057" s="25">
        <v>1055</v>
      </c>
      <c r="B1057" s="13" t="s">
        <v>2</v>
      </c>
      <c r="C1057" s="13">
        <v>42072</v>
      </c>
      <c r="D1057" s="13" t="s">
        <v>405</v>
      </c>
      <c r="E1057" s="13" t="s">
        <v>32</v>
      </c>
      <c r="F1057" s="13" t="s">
        <v>152</v>
      </c>
      <c r="G1057" s="13">
        <v>6.31</v>
      </c>
      <c r="H1057" s="26">
        <v>44973</v>
      </c>
      <c r="I1057" s="26">
        <v>44978</v>
      </c>
      <c r="J1057" s="13">
        <v>3</v>
      </c>
      <c r="K1057" s="13">
        <v>2022</v>
      </c>
      <c r="L1057" s="13" t="s">
        <v>30</v>
      </c>
      <c r="M1057" s="13">
        <v>12</v>
      </c>
      <c r="N1057" s="13">
        <v>0.3972222222222222</v>
      </c>
      <c r="O1057" s="13">
        <v>4.7666666666666666</v>
      </c>
      <c r="P1057" s="13">
        <v>6</v>
      </c>
      <c r="Q1057" s="13">
        <v>0.7944444444444444</v>
      </c>
      <c r="R1057" s="13">
        <v>2</v>
      </c>
      <c r="S1057" s="13">
        <v>5.9165186500888103</v>
      </c>
      <c r="T1057" s="7">
        <f>IFERROR(VLOOKUP(B261,[1]!users_table[#All],4),"NA")</f>
        <v>8.4223826714801451</v>
      </c>
      <c r="U1057" s="13" t="s">
        <v>1048</v>
      </c>
    </row>
    <row r="1058" spans="1:21" x14ac:dyDescent="0.3">
      <c r="A1058" s="25">
        <v>1056</v>
      </c>
      <c r="B1058" s="13" t="s">
        <v>2</v>
      </c>
      <c r="C1058" s="13">
        <v>36407</v>
      </c>
      <c r="D1058" s="13" t="s">
        <v>406</v>
      </c>
      <c r="E1058" s="13" t="s">
        <v>32</v>
      </c>
      <c r="F1058" s="13" t="s">
        <v>152</v>
      </c>
      <c r="G1058" s="13">
        <v>6.62</v>
      </c>
      <c r="H1058" s="26">
        <v>43663</v>
      </c>
      <c r="I1058" s="26">
        <v>43665</v>
      </c>
      <c r="J1058" s="13">
        <v>5</v>
      </c>
      <c r="K1058" s="13">
        <v>2019</v>
      </c>
      <c r="L1058" s="13" t="s">
        <v>33</v>
      </c>
      <c r="M1058" s="13">
        <v>12</v>
      </c>
      <c r="N1058" s="13">
        <v>0.39444444444444438</v>
      </c>
      <c r="O1058" s="13">
        <v>4.7333333333333334</v>
      </c>
      <c r="P1058" s="13">
        <v>3</v>
      </c>
      <c r="Q1058" s="13">
        <v>1.5777777777777779</v>
      </c>
      <c r="R1058" s="13">
        <v>4</v>
      </c>
      <c r="S1058" s="13">
        <v>5.9165186500888103</v>
      </c>
      <c r="T1058" s="7">
        <f>IFERROR(VLOOKUP(B262,[1]!users_table[#All],4),"NA")</f>
        <v>8.4223826714801451</v>
      </c>
      <c r="U1058" s="13" t="s">
        <v>65</v>
      </c>
    </row>
    <row r="1059" spans="1:21" x14ac:dyDescent="0.3">
      <c r="A1059" s="25">
        <v>1057</v>
      </c>
      <c r="B1059" s="13" t="s">
        <v>2</v>
      </c>
      <c r="C1059" s="13">
        <v>36407</v>
      </c>
      <c r="D1059" s="13" t="s">
        <v>406</v>
      </c>
      <c r="E1059" s="13" t="s">
        <v>32</v>
      </c>
      <c r="F1059" s="13" t="s">
        <v>152</v>
      </c>
      <c r="G1059" s="13">
        <v>6.62</v>
      </c>
      <c r="H1059" s="26">
        <v>43663</v>
      </c>
      <c r="I1059" s="26">
        <v>43665</v>
      </c>
      <c r="J1059" s="13">
        <v>5</v>
      </c>
      <c r="K1059" s="13">
        <v>2019</v>
      </c>
      <c r="L1059" s="13" t="s">
        <v>33</v>
      </c>
      <c r="M1059" s="13">
        <v>12</v>
      </c>
      <c r="N1059" s="13">
        <v>0.39444444444444438</v>
      </c>
      <c r="O1059" s="13">
        <v>4.7333333333333334</v>
      </c>
      <c r="P1059" s="13">
        <v>3</v>
      </c>
      <c r="Q1059" s="13">
        <v>1.5777777777777779</v>
      </c>
      <c r="R1059" s="13">
        <v>4</v>
      </c>
      <c r="S1059" s="13">
        <v>5.9165186500888103</v>
      </c>
      <c r="T1059" s="7">
        <f>IFERROR(VLOOKUP(B262,[1]!users_table[#All],4),"NA")</f>
        <v>8.4223826714801451</v>
      </c>
      <c r="U1059" s="13" t="s">
        <v>64</v>
      </c>
    </row>
    <row r="1060" spans="1:21" x14ac:dyDescent="0.3">
      <c r="A1060" s="25">
        <v>1058</v>
      </c>
      <c r="B1060" s="13" t="s">
        <v>2</v>
      </c>
      <c r="C1060" s="13">
        <v>36407</v>
      </c>
      <c r="D1060" s="13" t="s">
        <v>406</v>
      </c>
      <c r="E1060" s="13" t="s">
        <v>32</v>
      </c>
      <c r="F1060" s="13" t="s">
        <v>152</v>
      </c>
      <c r="G1060" s="13">
        <v>6.62</v>
      </c>
      <c r="H1060" s="26">
        <v>43663</v>
      </c>
      <c r="I1060" s="26">
        <v>43665</v>
      </c>
      <c r="J1060" s="13">
        <v>5</v>
      </c>
      <c r="K1060" s="13">
        <v>2019</v>
      </c>
      <c r="L1060" s="13" t="s">
        <v>33</v>
      </c>
      <c r="M1060" s="13">
        <v>12</v>
      </c>
      <c r="N1060" s="13">
        <v>0.39444444444444438</v>
      </c>
      <c r="O1060" s="13">
        <v>4.7333333333333334</v>
      </c>
      <c r="P1060" s="13">
        <v>3</v>
      </c>
      <c r="Q1060" s="13">
        <v>1.5777777777777779</v>
      </c>
      <c r="R1060" s="13">
        <v>4</v>
      </c>
      <c r="S1060" s="13">
        <v>5.9165186500888103</v>
      </c>
      <c r="T1060" s="7">
        <f>IFERROR(VLOOKUP(B262,[1]!users_table[#All],4),"NA")</f>
        <v>8.4223826714801451</v>
      </c>
      <c r="U1060" s="13" t="s">
        <v>60</v>
      </c>
    </row>
    <row r="1061" spans="1:21" x14ac:dyDescent="0.3">
      <c r="A1061" s="25">
        <v>1059</v>
      </c>
      <c r="B1061" s="13" t="s">
        <v>2</v>
      </c>
      <c r="C1061" s="13">
        <v>36407</v>
      </c>
      <c r="D1061" s="13" t="s">
        <v>406</v>
      </c>
      <c r="E1061" s="13" t="s">
        <v>32</v>
      </c>
      <c r="F1061" s="13" t="s">
        <v>152</v>
      </c>
      <c r="G1061" s="13">
        <v>6.62</v>
      </c>
      <c r="H1061" s="26">
        <v>43663</v>
      </c>
      <c r="I1061" s="26">
        <v>43665</v>
      </c>
      <c r="J1061" s="13">
        <v>5</v>
      </c>
      <c r="K1061" s="13">
        <v>2019</v>
      </c>
      <c r="L1061" s="13" t="s">
        <v>33</v>
      </c>
      <c r="M1061" s="13">
        <v>12</v>
      </c>
      <c r="N1061" s="13">
        <v>0.39444444444444438</v>
      </c>
      <c r="O1061" s="13">
        <v>4.7333333333333334</v>
      </c>
      <c r="P1061" s="13">
        <v>3</v>
      </c>
      <c r="Q1061" s="13">
        <v>1.5777777777777779</v>
      </c>
      <c r="R1061" s="13">
        <v>4</v>
      </c>
      <c r="S1061" s="13">
        <v>5.9165186500888103</v>
      </c>
      <c r="T1061" s="7">
        <f>IFERROR(VLOOKUP(B262,[1]!users_table[#All],4),"NA")</f>
        <v>8.4223826714801451</v>
      </c>
      <c r="U1061" s="13" t="s">
        <v>67</v>
      </c>
    </row>
    <row r="1062" spans="1:21" x14ac:dyDescent="0.3">
      <c r="A1062" s="25">
        <v>1060</v>
      </c>
      <c r="B1062" s="13" t="s">
        <v>2</v>
      </c>
      <c r="C1062" s="13">
        <v>36407</v>
      </c>
      <c r="D1062" s="13" t="s">
        <v>406</v>
      </c>
      <c r="E1062" s="13" t="s">
        <v>32</v>
      </c>
      <c r="F1062" s="13" t="s">
        <v>152</v>
      </c>
      <c r="G1062" s="13">
        <v>6.62</v>
      </c>
      <c r="H1062" s="26">
        <v>43663</v>
      </c>
      <c r="I1062" s="26">
        <v>43665</v>
      </c>
      <c r="J1062" s="13">
        <v>5</v>
      </c>
      <c r="K1062" s="13">
        <v>2019</v>
      </c>
      <c r="L1062" s="13" t="s">
        <v>33</v>
      </c>
      <c r="M1062" s="13">
        <v>12</v>
      </c>
      <c r="N1062" s="13">
        <v>0.39444444444444438</v>
      </c>
      <c r="O1062" s="13">
        <v>4.7333333333333334</v>
      </c>
      <c r="P1062" s="13">
        <v>3</v>
      </c>
      <c r="Q1062" s="13">
        <v>1.5777777777777779</v>
      </c>
      <c r="R1062" s="13">
        <v>4</v>
      </c>
      <c r="S1062" s="13">
        <v>5.9165186500888103</v>
      </c>
      <c r="T1062" s="7">
        <f>IFERROR(VLOOKUP(B262,[1]!users_table[#All],4),"NA")</f>
        <v>8.4223826714801451</v>
      </c>
      <c r="U1062" s="13" t="s">
        <v>1026</v>
      </c>
    </row>
    <row r="1063" spans="1:21" x14ac:dyDescent="0.3">
      <c r="A1063" s="25">
        <v>1061</v>
      </c>
      <c r="B1063" s="13" t="s">
        <v>2</v>
      </c>
      <c r="C1063" s="13">
        <v>36407</v>
      </c>
      <c r="D1063" s="13" t="s">
        <v>406</v>
      </c>
      <c r="E1063" s="13" t="s">
        <v>32</v>
      </c>
      <c r="F1063" s="13" t="s">
        <v>152</v>
      </c>
      <c r="G1063" s="13">
        <v>6.62</v>
      </c>
      <c r="H1063" s="26">
        <v>43663</v>
      </c>
      <c r="I1063" s="26">
        <v>43665</v>
      </c>
      <c r="J1063" s="13">
        <v>5</v>
      </c>
      <c r="K1063" s="13">
        <v>2019</v>
      </c>
      <c r="L1063" s="13" t="s">
        <v>33</v>
      </c>
      <c r="M1063" s="13">
        <v>12</v>
      </c>
      <c r="N1063" s="13">
        <v>0.39444444444444438</v>
      </c>
      <c r="O1063" s="13">
        <v>4.7333333333333334</v>
      </c>
      <c r="P1063" s="13">
        <v>3</v>
      </c>
      <c r="Q1063" s="13">
        <v>1.5777777777777779</v>
      </c>
      <c r="R1063" s="13">
        <v>4</v>
      </c>
      <c r="S1063" s="13">
        <v>5.9165186500888103</v>
      </c>
      <c r="T1063" s="7">
        <f>IFERROR(VLOOKUP(B262,[1]!users_table[#All],4),"NA")</f>
        <v>8.4223826714801451</v>
      </c>
      <c r="U1063" s="13" t="s">
        <v>75</v>
      </c>
    </row>
    <row r="1064" spans="1:21" x14ac:dyDescent="0.3">
      <c r="A1064" s="25">
        <v>1062</v>
      </c>
      <c r="B1064" s="13" t="s">
        <v>2</v>
      </c>
      <c r="C1064" s="13">
        <v>40335</v>
      </c>
      <c r="D1064" s="13" t="s">
        <v>407</v>
      </c>
      <c r="E1064" s="13" t="s">
        <v>168</v>
      </c>
      <c r="F1064" s="13" t="s">
        <v>29</v>
      </c>
      <c r="G1064" s="13">
        <v>5.26</v>
      </c>
      <c r="H1064" s="26">
        <v>44521</v>
      </c>
      <c r="I1064" s="26">
        <v>44521</v>
      </c>
      <c r="J1064" s="13">
        <v>5</v>
      </c>
      <c r="K1064" s="13">
        <v>2019</v>
      </c>
      <c r="L1064" s="13" t="s">
        <v>35</v>
      </c>
      <c r="M1064" s="13">
        <v>1</v>
      </c>
      <c r="N1064" s="13">
        <v>0.9</v>
      </c>
      <c r="O1064" s="13">
        <v>0.9</v>
      </c>
      <c r="P1064" s="13">
        <v>1</v>
      </c>
      <c r="Q1064" s="13">
        <v>0.9</v>
      </c>
      <c r="R1064" s="13">
        <v>1</v>
      </c>
      <c r="S1064" s="13">
        <v>5.9165186500888103</v>
      </c>
      <c r="T1064" s="7">
        <f>IFERROR(VLOOKUP(B263,[1]!users_table[#All],4),"NA")</f>
        <v>8.4223826714801451</v>
      </c>
      <c r="U1064" s="13" t="s">
        <v>66</v>
      </c>
    </row>
    <row r="1065" spans="1:21" x14ac:dyDescent="0.3">
      <c r="A1065" s="25">
        <v>1063</v>
      </c>
      <c r="B1065" s="13" t="s">
        <v>2</v>
      </c>
      <c r="C1065" s="13">
        <v>40335</v>
      </c>
      <c r="D1065" s="13" t="s">
        <v>407</v>
      </c>
      <c r="E1065" s="13" t="s">
        <v>168</v>
      </c>
      <c r="F1065" s="13" t="s">
        <v>29</v>
      </c>
      <c r="G1065" s="13">
        <v>5.26</v>
      </c>
      <c r="H1065" s="26">
        <v>44521</v>
      </c>
      <c r="I1065" s="26">
        <v>44521</v>
      </c>
      <c r="J1065" s="13">
        <v>5</v>
      </c>
      <c r="K1065" s="13">
        <v>2019</v>
      </c>
      <c r="L1065" s="13" t="s">
        <v>35</v>
      </c>
      <c r="M1065" s="13">
        <v>1</v>
      </c>
      <c r="N1065" s="13">
        <v>0.9</v>
      </c>
      <c r="O1065" s="13">
        <v>0.9</v>
      </c>
      <c r="P1065" s="13">
        <v>1</v>
      </c>
      <c r="Q1065" s="13">
        <v>0.9</v>
      </c>
      <c r="R1065" s="13">
        <v>1</v>
      </c>
      <c r="S1065" s="13">
        <v>5.9165186500888103</v>
      </c>
      <c r="T1065" s="7">
        <f>IFERROR(VLOOKUP(B263,[1]!users_table[#All],4),"NA")</f>
        <v>8.4223826714801451</v>
      </c>
      <c r="U1065" s="13" t="s">
        <v>70</v>
      </c>
    </row>
    <row r="1066" spans="1:21" x14ac:dyDescent="0.3">
      <c r="A1066" s="25">
        <v>1064</v>
      </c>
      <c r="B1066" s="13" t="s">
        <v>2</v>
      </c>
      <c r="C1066" s="13">
        <v>40335</v>
      </c>
      <c r="D1066" s="13" t="s">
        <v>407</v>
      </c>
      <c r="E1066" s="13" t="s">
        <v>168</v>
      </c>
      <c r="F1066" s="13" t="s">
        <v>29</v>
      </c>
      <c r="G1066" s="13">
        <v>5.26</v>
      </c>
      <c r="H1066" s="26">
        <v>44521</v>
      </c>
      <c r="I1066" s="26">
        <v>44521</v>
      </c>
      <c r="J1066" s="13">
        <v>5</v>
      </c>
      <c r="K1066" s="13">
        <v>2019</v>
      </c>
      <c r="L1066" s="13" t="s">
        <v>35</v>
      </c>
      <c r="M1066" s="13">
        <v>1</v>
      </c>
      <c r="N1066" s="13">
        <v>0.9</v>
      </c>
      <c r="O1066" s="13">
        <v>0.9</v>
      </c>
      <c r="P1066" s="13">
        <v>1</v>
      </c>
      <c r="Q1066" s="13">
        <v>0.9</v>
      </c>
      <c r="R1066" s="13">
        <v>1</v>
      </c>
      <c r="S1066" s="13">
        <v>5.9165186500888103</v>
      </c>
      <c r="T1066" s="7">
        <f>IFERROR(VLOOKUP(B263,[1]!users_table[#All],4),"NA")</f>
        <v>8.4223826714801451</v>
      </c>
      <c r="U1066" s="13" t="s">
        <v>69</v>
      </c>
    </row>
    <row r="1067" spans="1:21" x14ac:dyDescent="0.3">
      <c r="A1067" s="25">
        <v>1065</v>
      </c>
      <c r="B1067" s="13" t="s">
        <v>2</v>
      </c>
      <c r="C1067" s="13">
        <v>40595</v>
      </c>
      <c r="D1067" s="13" t="s">
        <v>408</v>
      </c>
      <c r="E1067" s="13" t="s">
        <v>32</v>
      </c>
      <c r="F1067" s="13" t="s">
        <v>152</v>
      </c>
      <c r="G1067" s="13">
        <v>6.65</v>
      </c>
      <c r="H1067" s="26">
        <v>44374</v>
      </c>
      <c r="I1067" s="26">
        <v>44401</v>
      </c>
      <c r="J1067" s="13">
        <v>5</v>
      </c>
      <c r="K1067" s="13">
        <v>2020</v>
      </c>
      <c r="L1067" s="13" t="s">
        <v>35</v>
      </c>
      <c r="M1067" s="13">
        <v>12</v>
      </c>
      <c r="N1067" s="13">
        <v>0.39555555555555549</v>
      </c>
      <c r="O1067" s="13">
        <v>4.7466666666666661</v>
      </c>
      <c r="P1067" s="13">
        <v>28</v>
      </c>
      <c r="Q1067" s="13">
        <v>0.16952380952380949</v>
      </c>
      <c r="R1067" s="13">
        <v>0.42857142857142849</v>
      </c>
      <c r="S1067" s="13">
        <v>5.9165186500888103</v>
      </c>
      <c r="T1067" s="7">
        <f>IFERROR(VLOOKUP(B264,[1]!users_table[#All],4),"NA")</f>
        <v>8.4223826714801451</v>
      </c>
      <c r="U1067" s="13" t="s">
        <v>65</v>
      </c>
    </row>
    <row r="1068" spans="1:21" x14ac:dyDescent="0.3">
      <c r="A1068" s="25">
        <v>1066</v>
      </c>
      <c r="B1068" s="13" t="s">
        <v>2</v>
      </c>
      <c r="C1068" s="13">
        <v>40595</v>
      </c>
      <c r="D1068" s="13" t="s">
        <v>408</v>
      </c>
      <c r="E1068" s="13" t="s">
        <v>32</v>
      </c>
      <c r="F1068" s="13" t="s">
        <v>152</v>
      </c>
      <c r="G1068" s="13">
        <v>6.65</v>
      </c>
      <c r="H1068" s="26">
        <v>44374</v>
      </c>
      <c r="I1068" s="26">
        <v>44401</v>
      </c>
      <c r="J1068" s="13">
        <v>5</v>
      </c>
      <c r="K1068" s="13">
        <v>2020</v>
      </c>
      <c r="L1068" s="13" t="s">
        <v>35</v>
      </c>
      <c r="M1068" s="13">
        <v>12</v>
      </c>
      <c r="N1068" s="13">
        <v>0.39555555555555549</v>
      </c>
      <c r="O1068" s="13">
        <v>4.7466666666666661</v>
      </c>
      <c r="P1068" s="13">
        <v>28</v>
      </c>
      <c r="Q1068" s="13">
        <v>0.16952380952380949</v>
      </c>
      <c r="R1068" s="13">
        <v>0.42857142857142849</v>
      </c>
      <c r="S1068" s="13">
        <v>5.9165186500888103</v>
      </c>
      <c r="T1068" s="7">
        <f>IFERROR(VLOOKUP(B264,[1]!users_table[#All],4),"NA")</f>
        <v>8.4223826714801451</v>
      </c>
      <c r="U1068" s="13" t="s">
        <v>60</v>
      </c>
    </row>
    <row r="1069" spans="1:21" x14ac:dyDescent="0.3">
      <c r="A1069" s="25">
        <v>1067</v>
      </c>
      <c r="B1069" s="13" t="s">
        <v>2</v>
      </c>
      <c r="C1069" s="13">
        <v>40595</v>
      </c>
      <c r="D1069" s="13" t="s">
        <v>408</v>
      </c>
      <c r="E1069" s="13" t="s">
        <v>32</v>
      </c>
      <c r="F1069" s="13" t="s">
        <v>152</v>
      </c>
      <c r="G1069" s="13">
        <v>6.65</v>
      </c>
      <c r="H1069" s="26">
        <v>44374</v>
      </c>
      <c r="I1069" s="26">
        <v>44401</v>
      </c>
      <c r="J1069" s="13">
        <v>5</v>
      </c>
      <c r="K1069" s="13">
        <v>2020</v>
      </c>
      <c r="L1069" s="13" t="s">
        <v>35</v>
      </c>
      <c r="M1069" s="13">
        <v>12</v>
      </c>
      <c r="N1069" s="13">
        <v>0.39555555555555549</v>
      </c>
      <c r="O1069" s="13">
        <v>4.7466666666666661</v>
      </c>
      <c r="P1069" s="13">
        <v>28</v>
      </c>
      <c r="Q1069" s="13">
        <v>0.16952380952380949</v>
      </c>
      <c r="R1069" s="13">
        <v>0.42857142857142849</v>
      </c>
      <c r="S1069" s="13">
        <v>5.9165186500888103</v>
      </c>
      <c r="T1069" s="7">
        <f>IFERROR(VLOOKUP(B264,[1]!users_table[#All],4),"NA")</f>
        <v>8.4223826714801451</v>
      </c>
      <c r="U1069" s="13" t="s">
        <v>1024</v>
      </c>
    </row>
    <row r="1070" spans="1:21" x14ac:dyDescent="0.3">
      <c r="A1070" s="25">
        <v>1068</v>
      </c>
      <c r="B1070" s="13" t="s">
        <v>2</v>
      </c>
      <c r="C1070" s="13">
        <v>40595</v>
      </c>
      <c r="D1070" s="13" t="s">
        <v>408</v>
      </c>
      <c r="E1070" s="13" t="s">
        <v>32</v>
      </c>
      <c r="F1070" s="13" t="s">
        <v>152</v>
      </c>
      <c r="G1070" s="13">
        <v>6.65</v>
      </c>
      <c r="H1070" s="26">
        <v>44374</v>
      </c>
      <c r="I1070" s="26">
        <v>44401</v>
      </c>
      <c r="J1070" s="13">
        <v>5</v>
      </c>
      <c r="K1070" s="13">
        <v>2020</v>
      </c>
      <c r="L1070" s="13" t="s">
        <v>35</v>
      </c>
      <c r="M1070" s="13">
        <v>12</v>
      </c>
      <c r="N1070" s="13">
        <v>0.39555555555555549</v>
      </c>
      <c r="O1070" s="13">
        <v>4.7466666666666661</v>
      </c>
      <c r="P1070" s="13">
        <v>28</v>
      </c>
      <c r="Q1070" s="13">
        <v>0.16952380952380949</v>
      </c>
      <c r="R1070" s="13">
        <v>0.42857142857142849</v>
      </c>
      <c r="S1070" s="13">
        <v>5.9165186500888103</v>
      </c>
      <c r="T1070" s="7">
        <f>IFERROR(VLOOKUP(B264,[1]!users_table[#All],4),"NA")</f>
        <v>8.4223826714801451</v>
      </c>
      <c r="U1070" s="13" t="s">
        <v>75</v>
      </c>
    </row>
    <row r="1071" spans="1:21" x14ac:dyDescent="0.3">
      <c r="A1071" s="25">
        <v>1069</v>
      </c>
      <c r="B1071" s="13" t="s">
        <v>2</v>
      </c>
      <c r="C1071" s="13">
        <v>38594</v>
      </c>
      <c r="D1071" s="13" t="s">
        <v>409</v>
      </c>
      <c r="E1071" s="13" t="s">
        <v>168</v>
      </c>
      <c r="F1071" s="13" t="s">
        <v>29</v>
      </c>
      <c r="G1071" s="13">
        <v>7.61</v>
      </c>
      <c r="H1071" s="26">
        <v>44133</v>
      </c>
      <c r="I1071" s="26">
        <v>44133</v>
      </c>
      <c r="J1071" s="13">
        <v>8</v>
      </c>
      <c r="K1071" s="13">
        <v>2019</v>
      </c>
      <c r="L1071" s="13" t="s">
        <v>33</v>
      </c>
      <c r="M1071" s="13">
        <v>1</v>
      </c>
      <c r="N1071" s="13">
        <v>1.5883333333333329</v>
      </c>
      <c r="O1071" s="13">
        <v>1.5883333333333329</v>
      </c>
      <c r="P1071" s="13">
        <v>1</v>
      </c>
      <c r="Q1071" s="13">
        <v>1.5883333333333329</v>
      </c>
      <c r="R1071" s="13">
        <v>1</v>
      </c>
      <c r="S1071" s="13">
        <v>5.9165186500888103</v>
      </c>
      <c r="T1071" s="7">
        <f>IFERROR(VLOOKUP(B265,[1]!users_table[#All],4),"NA")</f>
        <v>8.4223826714801451</v>
      </c>
      <c r="U1071" s="13" t="s">
        <v>66</v>
      </c>
    </row>
    <row r="1072" spans="1:21" x14ac:dyDescent="0.3">
      <c r="A1072" s="25">
        <v>1070</v>
      </c>
      <c r="B1072" s="13" t="s">
        <v>2</v>
      </c>
      <c r="C1072" s="13">
        <v>38594</v>
      </c>
      <c r="D1072" s="13" t="s">
        <v>409</v>
      </c>
      <c r="E1072" s="13" t="s">
        <v>168</v>
      </c>
      <c r="F1072" s="13" t="s">
        <v>29</v>
      </c>
      <c r="G1072" s="13">
        <v>7.61</v>
      </c>
      <c r="H1072" s="26">
        <v>44133</v>
      </c>
      <c r="I1072" s="26">
        <v>44133</v>
      </c>
      <c r="J1072" s="13">
        <v>8</v>
      </c>
      <c r="K1072" s="13">
        <v>2019</v>
      </c>
      <c r="L1072" s="13" t="s">
        <v>33</v>
      </c>
      <c r="M1072" s="13">
        <v>1</v>
      </c>
      <c r="N1072" s="13">
        <v>1.5883333333333329</v>
      </c>
      <c r="O1072" s="13">
        <v>1.5883333333333329</v>
      </c>
      <c r="P1072" s="13">
        <v>1</v>
      </c>
      <c r="Q1072" s="13">
        <v>1.5883333333333329</v>
      </c>
      <c r="R1072" s="13">
        <v>1</v>
      </c>
      <c r="S1072" s="13">
        <v>5.9165186500888103</v>
      </c>
      <c r="T1072" s="7">
        <f>IFERROR(VLOOKUP(B265,[1]!users_table[#All],4),"NA")</f>
        <v>8.4223826714801451</v>
      </c>
      <c r="U1072" s="13" t="s">
        <v>75</v>
      </c>
    </row>
    <row r="1073" spans="1:21" x14ac:dyDescent="0.3">
      <c r="A1073" s="25">
        <v>1071</v>
      </c>
      <c r="B1073" s="13" t="s">
        <v>2</v>
      </c>
      <c r="C1073" s="13">
        <v>38594</v>
      </c>
      <c r="D1073" s="13" t="s">
        <v>409</v>
      </c>
      <c r="E1073" s="13" t="s">
        <v>168</v>
      </c>
      <c r="F1073" s="13" t="s">
        <v>29</v>
      </c>
      <c r="G1073" s="13">
        <v>7.61</v>
      </c>
      <c r="H1073" s="26">
        <v>44133</v>
      </c>
      <c r="I1073" s="26">
        <v>44133</v>
      </c>
      <c r="J1073" s="13">
        <v>8</v>
      </c>
      <c r="K1073" s="13">
        <v>2019</v>
      </c>
      <c r="L1073" s="13" t="s">
        <v>33</v>
      </c>
      <c r="M1073" s="13">
        <v>1</v>
      </c>
      <c r="N1073" s="13">
        <v>1.5883333333333329</v>
      </c>
      <c r="O1073" s="13">
        <v>1.5883333333333329</v>
      </c>
      <c r="P1073" s="13">
        <v>1</v>
      </c>
      <c r="Q1073" s="13">
        <v>1.5883333333333329</v>
      </c>
      <c r="R1073" s="13">
        <v>1</v>
      </c>
      <c r="S1073" s="13">
        <v>5.9165186500888103</v>
      </c>
      <c r="T1073" s="7">
        <f>IFERROR(VLOOKUP(B265,[1]!users_table[#All],4),"NA")</f>
        <v>8.4223826714801451</v>
      </c>
      <c r="U1073" s="13" t="s">
        <v>1027</v>
      </c>
    </row>
    <row r="1074" spans="1:21" x14ac:dyDescent="0.3">
      <c r="A1074" s="25">
        <v>1072</v>
      </c>
      <c r="B1074" s="13" t="s">
        <v>2</v>
      </c>
      <c r="C1074" s="13">
        <v>41379</v>
      </c>
      <c r="D1074" s="13" t="s">
        <v>410</v>
      </c>
      <c r="E1074" s="13" t="s">
        <v>168</v>
      </c>
      <c r="F1074" s="13" t="s">
        <v>29</v>
      </c>
      <c r="G1074" s="13">
        <v>5.88</v>
      </c>
      <c r="H1074" s="26">
        <v>44499</v>
      </c>
      <c r="I1074" s="26">
        <v>44499</v>
      </c>
      <c r="J1074" s="13">
        <v>5</v>
      </c>
      <c r="K1074" s="13">
        <v>2020</v>
      </c>
      <c r="L1074" s="13" t="s">
        <v>35</v>
      </c>
      <c r="M1074" s="13">
        <v>1</v>
      </c>
      <c r="N1074" s="13">
        <v>1.583333333333333</v>
      </c>
      <c r="O1074" s="13">
        <v>1.583333333333333</v>
      </c>
      <c r="P1074" s="13">
        <v>1</v>
      </c>
      <c r="Q1074" s="13">
        <v>1.583333333333333</v>
      </c>
      <c r="R1074" s="13">
        <v>1</v>
      </c>
      <c r="S1074" s="13">
        <v>5.9165186500888103</v>
      </c>
      <c r="T1074" s="7">
        <f>IFERROR(VLOOKUP(B266,[1]!users_table[#All],4),"NA")</f>
        <v>8.4223826714801451</v>
      </c>
      <c r="U1074" s="13" t="s">
        <v>66</v>
      </c>
    </row>
    <row r="1075" spans="1:21" x14ac:dyDescent="0.3">
      <c r="A1075" s="25">
        <v>1073</v>
      </c>
      <c r="B1075" s="13" t="s">
        <v>2</v>
      </c>
      <c r="C1075" s="13">
        <v>41379</v>
      </c>
      <c r="D1075" s="13" t="s">
        <v>410</v>
      </c>
      <c r="E1075" s="13" t="s">
        <v>168</v>
      </c>
      <c r="F1075" s="13" t="s">
        <v>29</v>
      </c>
      <c r="G1075" s="13">
        <v>5.88</v>
      </c>
      <c r="H1075" s="26">
        <v>44499</v>
      </c>
      <c r="I1075" s="26">
        <v>44499</v>
      </c>
      <c r="J1075" s="13">
        <v>5</v>
      </c>
      <c r="K1075" s="13">
        <v>2020</v>
      </c>
      <c r="L1075" s="13" t="s">
        <v>35</v>
      </c>
      <c r="M1075" s="13">
        <v>1</v>
      </c>
      <c r="N1075" s="13">
        <v>1.583333333333333</v>
      </c>
      <c r="O1075" s="13">
        <v>1.583333333333333</v>
      </c>
      <c r="P1075" s="13">
        <v>1</v>
      </c>
      <c r="Q1075" s="13">
        <v>1.583333333333333</v>
      </c>
      <c r="R1075" s="13">
        <v>1</v>
      </c>
      <c r="S1075" s="13">
        <v>5.9165186500888103</v>
      </c>
      <c r="T1075" s="7">
        <f>IFERROR(VLOOKUP(B266,[1]!users_table[#All],4),"NA")</f>
        <v>8.4223826714801451</v>
      </c>
      <c r="U1075" s="13" t="s">
        <v>60</v>
      </c>
    </row>
    <row r="1076" spans="1:21" x14ac:dyDescent="0.3">
      <c r="A1076" s="25">
        <v>1074</v>
      </c>
      <c r="B1076" s="13" t="s">
        <v>2</v>
      </c>
      <c r="C1076" s="13">
        <v>41379</v>
      </c>
      <c r="D1076" s="13" t="s">
        <v>410</v>
      </c>
      <c r="E1076" s="13" t="s">
        <v>168</v>
      </c>
      <c r="F1076" s="13" t="s">
        <v>29</v>
      </c>
      <c r="G1076" s="13">
        <v>5.88</v>
      </c>
      <c r="H1076" s="26">
        <v>44499</v>
      </c>
      <c r="I1076" s="26">
        <v>44499</v>
      </c>
      <c r="J1076" s="13">
        <v>5</v>
      </c>
      <c r="K1076" s="13">
        <v>2020</v>
      </c>
      <c r="L1076" s="13" t="s">
        <v>35</v>
      </c>
      <c r="M1076" s="13">
        <v>1</v>
      </c>
      <c r="N1076" s="13">
        <v>1.583333333333333</v>
      </c>
      <c r="O1076" s="13">
        <v>1.583333333333333</v>
      </c>
      <c r="P1076" s="13">
        <v>1</v>
      </c>
      <c r="Q1076" s="13">
        <v>1.583333333333333</v>
      </c>
      <c r="R1076" s="13">
        <v>1</v>
      </c>
      <c r="S1076" s="13">
        <v>5.9165186500888103</v>
      </c>
      <c r="T1076" s="7">
        <f>IFERROR(VLOOKUP(B266,[1]!users_table[#All],4),"NA")</f>
        <v>8.4223826714801451</v>
      </c>
      <c r="U1076" s="13" t="s">
        <v>67</v>
      </c>
    </row>
    <row r="1077" spans="1:21" x14ac:dyDescent="0.3">
      <c r="A1077" s="25">
        <v>1075</v>
      </c>
      <c r="B1077" s="13" t="s">
        <v>2</v>
      </c>
      <c r="C1077" s="13">
        <v>486</v>
      </c>
      <c r="D1077" s="13" t="s">
        <v>411</v>
      </c>
      <c r="E1077" s="13" t="s">
        <v>32</v>
      </c>
      <c r="F1077" s="13" t="s">
        <v>152</v>
      </c>
      <c r="G1077" s="13">
        <v>8.2899999999999991</v>
      </c>
      <c r="H1077" s="26">
        <v>43132</v>
      </c>
      <c r="I1077" s="26">
        <v>43174</v>
      </c>
      <c r="J1077" s="13">
        <v>9</v>
      </c>
      <c r="K1077" s="13">
        <v>2003</v>
      </c>
      <c r="L1077" s="13" t="s">
        <v>33</v>
      </c>
      <c r="M1077" s="13">
        <v>13</v>
      </c>
      <c r="N1077" s="13">
        <v>0.40555555555555561</v>
      </c>
      <c r="O1077" s="13">
        <v>5.2722222222222221</v>
      </c>
      <c r="P1077" s="13">
        <v>43</v>
      </c>
      <c r="Q1077" s="13">
        <v>0.122609819121447</v>
      </c>
      <c r="R1077" s="13">
        <v>0.30232558139534882</v>
      </c>
      <c r="S1077" s="13">
        <v>5.9165186500888103</v>
      </c>
      <c r="T1077" s="7">
        <f>IFERROR(VLOOKUP(B267,[1]!users_table[#All],4),"NA")</f>
        <v>8.4223826714801451</v>
      </c>
      <c r="U1077" s="13" t="s">
        <v>65</v>
      </c>
    </row>
    <row r="1078" spans="1:21" x14ac:dyDescent="0.3">
      <c r="A1078" s="25">
        <v>1076</v>
      </c>
      <c r="B1078" s="13" t="s">
        <v>2</v>
      </c>
      <c r="C1078" s="13">
        <v>486</v>
      </c>
      <c r="D1078" s="13" t="s">
        <v>411</v>
      </c>
      <c r="E1078" s="13" t="s">
        <v>32</v>
      </c>
      <c r="F1078" s="13" t="s">
        <v>152</v>
      </c>
      <c r="G1078" s="13">
        <v>8.2899999999999991</v>
      </c>
      <c r="H1078" s="26">
        <v>43132</v>
      </c>
      <c r="I1078" s="26">
        <v>43174</v>
      </c>
      <c r="J1078" s="13">
        <v>9</v>
      </c>
      <c r="K1078" s="13">
        <v>2003</v>
      </c>
      <c r="L1078" s="13" t="s">
        <v>33</v>
      </c>
      <c r="M1078" s="13">
        <v>13</v>
      </c>
      <c r="N1078" s="13">
        <v>0.40555555555555561</v>
      </c>
      <c r="O1078" s="13">
        <v>5.2722222222222221</v>
      </c>
      <c r="P1078" s="13">
        <v>43</v>
      </c>
      <c r="Q1078" s="13">
        <v>0.122609819121447</v>
      </c>
      <c r="R1078" s="13">
        <v>0.30232558139534882</v>
      </c>
      <c r="S1078" s="13">
        <v>5.9165186500888103</v>
      </c>
      <c r="T1078" s="7">
        <f>IFERROR(VLOOKUP(B267,[1]!users_table[#All],4),"NA")</f>
        <v>8.4223826714801451</v>
      </c>
      <c r="U1078" s="13" t="s">
        <v>59</v>
      </c>
    </row>
    <row r="1079" spans="1:21" x14ac:dyDescent="0.3">
      <c r="A1079" s="25">
        <v>1077</v>
      </c>
      <c r="B1079" s="13" t="s">
        <v>2</v>
      </c>
      <c r="C1079" s="13">
        <v>486</v>
      </c>
      <c r="D1079" s="13" t="s">
        <v>411</v>
      </c>
      <c r="E1079" s="13" t="s">
        <v>32</v>
      </c>
      <c r="F1079" s="13" t="s">
        <v>152</v>
      </c>
      <c r="G1079" s="13">
        <v>8.2899999999999991</v>
      </c>
      <c r="H1079" s="26">
        <v>43132</v>
      </c>
      <c r="I1079" s="26">
        <v>43174</v>
      </c>
      <c r="J1079" s="13">
        <v>9</v>
      </c>
      <c r="K1079" s="13">
        <v>2003</v>
      </c>
      <c r="L1079" s="13" t="s">
        <v>33</v>
      </c>
      <c r="M1079" s="13">
        <v>13</v>
      </c>
      <c r="N1079" s="13">
        <v>0.40555555555555561</v>
      </c>
      <c r="O1079" s="13">
        <v>5.2722222222222221</v>
      </c>
      <c r="P1079" s="13">
        <v>43</v>
      </c>
      <c r="Q1079" s="13">
        <v>0.122609819121447</v>
      </c>
      <c r="R1079" s="13">
        <v>0.30232558139534882</v>
      </c>
      <c r="S1079" s="13">
        <v>5.9165186500888103</v>
      </c>
      <c r="T1079" s="13">
        <f>IFERROR(VLOOKUP(B267,[1]!users_table[#All],4),"NA")</f>
        <v>8.4223826714801451</v>
      </c>
      <c r="U1079" s="13" t="s">
        <v>1045</v>
      </c>
    </row>
    <row r="1080" spans="1:21" x14ac:dyDescent="0.3">
      <c r="A1080" s="25">
        <v>1078</v>
      </c>
      <c r="B1080" s="13" t="s">
        <v>2</v>
      </c>
      <c r="C1080" s="13">
        <v>486</v>
      </c>
      <c r="D1080" s="13" t="s">
        <v>411</v>
      </c>
      <c r="E1080" s="13" t="s">
        <v>32</v>
      </c>
      <c r="F1080" s="13" t="s">
        <v>152</v>
      </c>
      <c r="G1080" s="13">
        <v>8.2899999999999991</v>
      </c>
      <c r="H1080" s="26">
        <v>43132</v>
      </c>
      <c r="I1080" s="26">
        <v>43174</v>
      </c>
      <c r="J1080" s="13">
        <v>9</v>
      </c>
      <c r="K1080" s="13">
        <v>2003</v>
      </c>
      <c r="L1080" s="13" t="s">
        <v>33</v>
      </c>
      <c r="M1080" s="13">
        <v>13</v>
      </c>
      <c r="N1080" s="13">
        <v>0.40555555555555561</v>
      </c>
      <c r="O1080" s="13">
        <v>5.2722222222222221</v>
      </c>
      <c r="P1080" s="13">
        <v>43</v>
      </c>
      <c r="Q1080" s="13">
        <v>0.122609819121447</v>
      </c>
      <c r="R1080" s="13">
        <v>0.30232558139534882</v>
      </c>
      <c r="S1080" s="13">
        <v>5.9165186500888103</v>
      </c>
      <c r="T1080" s="13">
        <f>IFERROR(VLOOKUP(B267,[1]!users_table[#All],4),"NA")</f>
        <v>8.4223826714801451</v>
      </c>
      <c r="U1080" s="13" t="s">
        <v>78</v>
      </c>
    </row>
    <row r="1081" spans="1:21" x14ac:dyDescent="0.3">
      <c r="A1081" s="25">
        <v>1079</v>
      </c>
      <c r="B1081" s="13" t="s">
        <v>2</v>
      </c>
      <c r="C1081" s="13">
        <v>486</v>
      </c>
      <c r="D1081" s="13" t="s">
        <v>411</v>
      </c>
      <c r="E1081" s="13" t="s">
        <v>32</v>
      </c>
      <c r="F1081" s="13" t="s">
        <v>152</v>
      </c>
      <c r="G1081" s="13">
        <v>8.2899999999999991</v>
      </c>
      <c r="H1081" s="26">
        <v>43132</v>
      </c>
      <c r="I1081" s="26">
        <v>43174</v>
      </c>
      <c r="J1081" s="13">
        <v>9</v>
      </c>
      <c r="K1081" s="13">
        <v>2003</v>
      </c>
      <c r="L1081" s="13" t="s">
        <v>33</v>
      </c>
      <c r="M1081" s="13">
        <v>13</v>
      </c>
      <c r="N1081" s="13">
        <v>0.40555555555555561</v>
      </c>
      <c r="O1081" s="13">
        <v>5.2722222222222221</v>
      </c>
      <c r="P1081" s="13">
        <v>43</v>
      </c>
      <c r="Q1081" s="13">
        <v>0.122609819121447</v>
      </c>
      <c r="R1081" s="13">
        <v>0.30232558139534882</v>
      </c>
      <c r="S1081" s="13">
        <v>5.9165186500888103</v>
      </c>
      <c r="T1081" s="13">
        <f>IFERROR(VLOOKUP(B267,[1]!users_table[#All],4),"NA")</f>
        <v>8.4223826714801451</v>
      </c>
      <c r="U1081" s="13" t="s">
        <v>69</v>
      </c>
    </row>
    <row r="1082" spans="1:21" x14ac:dyDescent="0.3">
      <c r="A1082" s="25">
        <v>1080</v>
      </c>
      <c r="B1082" s="13" t="s">
        <v>2</v>
      </c>
      <c r="C1082" s="13">
        <v>2526</v>
      </c>
      <c r="D1082" s="13" t="s">
        <v>412</v>
      </c>
      <c r="E1082" s="13" t="s">
        <v>52</v>
      </c>
      <c r="F1082" s="13" t="s">
        <v>37</v>
      </c>
      <c r="G1082" s="13">
        <v>6.05</v>
      </c>
      <c r="H1082" s="26">
        <v>43983</v>
      </c>
      <c r="I1082" s="26">
        <v>43983</v>
      </c>
      <c r="J1082" s="13">
        <v>3</v>
      </c>
      <c r="K1082" s="13">
        <v>2000</v>
      </c>
      <c r="L1082" s="13" t="s">
        <v>39</v>
      </c>
      <c r="M1082" s="13">
        <v>1</v>
      </c>
      <c r="N1082" s="13">
        <v>0.65</v>
      </c>
      <c r="O1082" s="13">
        <v>0.65</v>
      </c>
      <c r="P1082" s="13">
        <v>1</v>
      </c>
      <c r="Q1082" s="13">
        <v>0.65</v>
      </c>
      <c r="R1082" s="13">
        <v>1</v>
      </c>
      <c r="S1082" s="13">
        <v>5.9165186500888103</v>
      </c>
      <c r="T1082" s="13">
        <f>IFERROR(VLOOKUP(B268,[1]!users_table[#All],4),"NA")</f>
        <v>8.4223826714801451</v>
      </c>
      <c r="U1082" s="13" t="s">
        <v>64</v>
      </c>
    </row>
    <row r="1083" spans="1:21" x14ac:dyDescent="0.3">
      <c r="A1083" s="25">
        <v>1081</v>
      </c>
      <c r="B1083" s="13" t="s">
        <v>2</v>
      </c>
      <c r="C1083" s="13">
        <v>2526</v>
      </c>
      <c r="D1083" s="13" t="s">
        <v>412</v>
      </c>
      <c r="E1083" s="13" t="s">
        <v>52</v>
      </c>
      <c r="F1083" s="13" t="s">
        <v>37</v>
      </c>
      <c r="G1083" s="13">
        <v>6.05</v>
      </c>
      <c r="H1083" s="26">
        <v>43983</v>
      </c>
      <c r="I1083" s="26">
        <v>43983</v>
      </c>
      <c r="J1083" s="13">
        <v>3</v>
      </c>
      <c r="K1083" s="13">
        <v>2000</v>
      </c>
      <c r="L1083" s="13" t="s">
        <v>39</v>
      </c>
      <c r="M1083" s="13">
        <v>1</v>
      </c>
      <c r="N1083" s="13">
        <v>0.65</v>
      </c>
      <c r="O1083" s="13">
        <v>0.65</v>
      </c>
      <c r="P1083" s="13">
        <v>1</v>
      </c>
      <c r="Q1083" s="13">
        <v>0.65</v>
      </c>
      <c r="R1083" s="13">
        <v>1</v>
      </c>
      <c r="S1083" s="13">
        <v>5.9165186500888103</v>
      </c>
      <c r="T1083" s="13">
        <f>IFERROR(VLOOKUP(B268,[1]!users_table[#All],4),"NA")</f>
        <v>8.4223826714801451</v>
      </c>
      <c r="U1083" s="13" t="s">
        <v>1011</v>
      </c>
    </row>
    <row r="1084" spans="1:21" x14ac:dyDescent="0.3">
      <c r="A1084" s="25">
        <v>1082</v>
      </c>
      <c r="B1084" s="13" t="s">
        <v>2</v>
      </c>
      <c r="C1084" s="13">
        <v>2526</v>
      </c>
      <c r="D1084" s="13" t="s">
        <v>412</v>
      </c>
      <c r="E1084" s="13" t="s">
        <v>52</v>
      </c>
      <c r="F1084" s="13" t="s">
        <v>37</v>
      </c>
      <c r="G1084" s="13">
        <v>6.05</v>
      </c>
      <c r="H1084" s="26">
        <v>43983</v>
      </c>
      <c r="I1084" s="26">
        <v>43983</v>
      </c>
      <c r="J1084" s="13">
        <v>3</v>
      </c>
      <c r="K1084" s="13">
        <v>2000</v>
      </c>
      <c r="L1084" s="13" t="s">
        <v>39</v>
      </c>
      <c r="M1084" s="13">
        <v>1</v>
      </c>
      <c r="N1084" s="13">
        <v>0.65</v>
      </c>
      <c r="O1084" s="13">
        <v>0.65</v>
      </c>
      <c r="P1084" s="13">
        <v>1</v>
      </c>
      <c r="Q1084" s="13">
        <v>0.65</v>
      </c>
      <c r="R1084" s="13">
        <v>1</v>
      </c>
      <c r="S1084" s="13">
        <v>5.9165186500888103</v>
      </c>
      <c r="T1084" s="13">
        <f>IFERROR(VLOOKUP(B268,[1]!users_table[#All],4),"NA")</f>
        <v>8.4223826714801451</v>
      </c>
      <c r="U1084" s="13" t="s">
        <v>75</v>
      </c>
    </row>
    <row r="1085" spans="1:21" x14ac:dyDescent="0.3">
      <c r="A1085" s="25">
        <v>1083</v>
      </c>
      <c r="B1085" s="13" t="s">
        <v>2</v>
      </c>
      <c r="C1085" s="13">
        <v>2526</v>
      </c>
      <c r="D1085" s="13" t="s">
        <v>412</v>
      </c>
      <c r="E1085" s="13" t="s">
        <v>52</v>
      </c>
      <c r="F1085" s="13" t="s">
        <v>37</v>
      </c>
      <c r="G1085" s="13">
        <v>6.05</v>
      </c>
      <c r="H1085" s="26">
        <v>43983</v>
      </c>
      <c r="I1085" s="26">
        <v>43983</v>
      </c>
      <c r="J1085" s="13">
        <v>3</v>
      </c>
      <c r="K1085" s="13">
        <v>2000</v>
      </c>
      <c r="L1085" s="13" t="s">
        <v>39</v>
      </c>
      <c r="M1085" s="13">
        <v>1</v>
      </c>
      <c r="N1085" s="13">
        <v>0.65</v>
      </c>
      <c r="O1085" s="13">
        <v>0.65</v>
      </c>
      <c r="P1085" s="13">
        <v>1</v>
      </c>
      <c r="Q1085" s="13">
        <v>0.65</v>
      </c>
      <c r="R1085" s="13">
        <v>1</v>
      </c>
      <c r="S1085" s="13">
        <v>5.9165186500888103</v>
      </c>
      <c r="T1085" s="13">
        <f>IFERROR(VLOOKUP(B268,[1]!users_table[#All],4),"NA")</f>
        <v>8.4223826714801451</v>
      </c>
      <c r="U1085" s="13" t="s">
        <v>69</v>
      </c>
    </row>
    <row r="1086" spans="1:21" x14ac:dyDescent="0.3">
      <c r="A1086" s="25">
        <v>1084</v>
      </c>
      <c r="B1086" s="13" t="s">
        <v>2</v>
      </c>
      <c r="C1086" s="13">
        <v>2526</v>
      </c>
      <c r="D1086" s="13" t="s">
        <v>412</v>
      </c>
      <c r="E1086" s="13" t="s">
        <v>52</v>
      </c>
      <c r="F1086" s="13" t="s">
        <v>37</v>
      </c>
      <c r="G1086" s="13">
        <v>6.05</v>
      </c>
      <c r="H1086" s="26">
        <v>43983</v>
      </c>
      <c r="I1086" s="26">
        <v>43983</v>
      </c>
      <c r="J1086" s="13">
        <v>3</v>
      </c>
      <c r="K1086" s="13">
        <v>2000</v>
      </c>
      <c r="L1086" s="13" t="s">
        <v>39</v>
      </c>
      <c r="M1086" s="13">
        <v>1</v>
      </c>
      <c r="N1086" s="13">
        <v>0.65</v>
      </c>
      <c r="O1086" s="13">
        <v>0.65</v>
      </c>
      <c r="P1086" s="13">
        <v>1</v>
      </c>
      <c r="Q1086" s="13">
        <v>0.65</v>
      </c>
      <c r="R1086" s="13">
        <v>1</v>
      </c>
      <c r="S1086" s="13">
        <v>5.9165186500888103</v>
      </c>
      <c r="T1086" s="13">
        <f>IFERROR(VLOOKUP(B268,[1]!users_table[#All],4),"NA")</f>
        <v>8.4223826714801451</v>
      </c>
      <c r="U1086" s="13" t="s">
        <v>1027</v>
      </c>
    </row>
    <row r="1087" spans="1:21" x14ac:dyDescent="0.3">
      <c r="A1087" s="25">
        <v>1085</v>
      </c>
      <c r="B1087" s="13" t="s">
        <v>2</v>
      </c>
      <c r="C1087" s="13">
        <v>39582</v>
      </c>
      <c r="D1087" s="13" t="s">
        <v>413</v>
      </c>
      <c r="E1087" s="13" t="s">
        <v>32</v>
      </c>
      <c r="F1087" s="13" t="s">
        <v>42</v>
      </c>
      <c r="G1087" s="13">
        <v>6.1</v>
      </c>
      <c r="H1087" s="26">
        <v>44196</v>
      </c>
      <c r="I1087" s="26">
        <v>44202</v>
      </c>
      <c r="J1087" s="13">
        <v>6</v>
      </c>
      <c r="K1087" s="13">
        <v>2020</v>
      </c>
      <c r="L1087" s="13" t="s">
        <v>33</v>
      </c>
      <c r="M1087" s="13">
        <v>12</v>
      </c>
      <c r="N1087" s="13">
        <v>0.4</v>
      </c>
      <c r="O1087" s="13">
        <v>4.8000000000000007</v>
      </c>
      <c r="P1087" s="13">
        <v>7</v>
      </c>
      <c r="Q1087" s="13">
        <v>0.68571428571428583</v>
      </c>
      <c r="R1087" s="13">
        <v>1.714285714285714</v>
      </c>
      <c r="S1087" s="13">
        <v>5.9165186500888103</v>
      </c>
      <c r="T1087" s="13">
        <f>IFERROR(VLOOKUP(B269,[1]!users_table[#All],4),"NA")</f>
        <v>8.4223826714801451</v>
      </c>
      <c r="U1087" s="13" t="s">
        <v>1019</v>
      </c>
    </row>
    <row r="1088" spans="1:21" x14ac:dyDescent="0.3">
      <c r="A1088" s="25">
        <v>1086</v>
      </c>
      <c r="B1088" s="13" t="s">
        <v>2</v>
      </c>
      <c r="C1088" s="13">
        <v>39582</v>
      </c>
      <c r="D1088" s="13" t="s">
        <v>413</v>
      </c>
      <c r="E1088" s="13" t="s">
        <v>32</v>
      </c>
      <c r="F1088" s="13" t="s">
        <v>42</v>
      </c>
      <c r="G1088" s="13">
        <v>6.1</v>
      </c>
      <c r="H1088" s="26">
        <v>44196</v>
      </c>
      <c r="I1088" s="26">
        <v>44202</v>
      </c>
      <c r="J1088" s="13">
        <v>6</v>
      </c>
      <c r="K1088" s="13">
        <v>2020</v>
      </c>
      <c r="L1088" s="13" t="s">
        <v>33</v>
      </c>
      <c r="M1088" s="13">
        <v>12</v>
      </c>
      <c r="N1088" s="13">
        <v>0.4</v>
      </c>
      <c r="O1088" s="13">
        <v>4.8000000000000007</v>
      </c>
      <c r="P1088" s="13">
        <v>7</v>
      </c>
      <c r="Q1088" s="13">
        <v>0.68571428571428583</v>
      </c>
      <c r="R1088" s="13">
        <v>1.714285714285714</v>
      </c>
      <c r="S1088" s="13">
        <v>5.9165186500888103</v>
      </c>
      <c r="T1088" s="13">
        <f>IFERROR(VLOOKUP(B269,[1]!users_table[#All],4),"NA")</f>
        <v>8.4223826714801451</v>
      </c>
      <c r="U1088" s="13" t="s">
        <v>1021</v>
      </c>
    </row>
    <row r="1089" spans="1:21" x14ac:dyDescent="0.3">
      <c r="A1089" s="25">
        <v>1087</v>
      </c>
      <c r="B1089" s="13" t="s">
        <v>2</v>
      </c>
      <c r="C1089" s="13">
        <v>39582</v>
      </c>
      <c r="D1089" s="13" t="s">
        <v>413</v>
      </c>
      <c r="E1089" s="13" t="s">
        <v>32</v>
      </c>
      <c r="F1089" s="13" t="s">
        <v>42</v>
      </c>
      <c r="G1089" s="13">
        <v>6.1</v>
      </c>
      <c r="H1089" s="26">
        <v>44196</v>
      </c>
      <c r="I1089" s="26">
        <v>44202</v>
      </c>
      <c r="J1089" s="13">
        <v>6</v>
      </c>
      <c r="K1089" s="13">
        <v>2020</v>
      </c>
      <c r="L1089" s="13" t="s">
        <v>33</v>
      </c>
      <c r="M1089" s="13">
        <v>12</v>
      </c>
      <c r="N1089" s="13">
        <v>0.4</v>
      </c>
      <c r="O1089" s="13">
        <v>4.8000000000000007</v>
      </c>
      <c r="P1089" s="13">
        <v>7</v>
      </c>
      <c r="Q1089" s="13">
        <v>0.68571428571428583</v>
      </c>
      <c r="R1089" s="13">
        <v>1.714285714285714</v>
      </c>
      <c r="S1089" s="13">
        <v>5.9165186500888103</v>
      </c>
      <c r="T1089" s="13">
        <f>IFERROR(VLOOKUP(B269,[1]!users_table[#All],4),"NA")</f>
        <v>8.4223826714801451</v>
      </c>
      <c r="U1089" s="13" t="s">
        <v>61</v>
      </c>
    </row>
    <row r="1090" spans="1:21" x14ac:dyDescent="0.3">
      <c r="A1090" s="25">
        <v>1088</v>
      </c>
      <c r="B1090" s="13" t="s">
        <v>2</v>
      </c>
      <c r="C1090" s="13">
        <v>38920</v>
      </c>
      <c r="D1090" s="13" t="s">
        <v>414</v>
      </c>
      <c r="E1090" s="13" t="s">
        <v>32</v>
      </c>
      <c r="F1090" s="13" t="s">
        <v>29</v>
      </c>
      <c r="G1090" s="13">
        <v>6.52</v>
      </c>
      <c r="H1090" s="26">
        <v>43945</v>
      </c>
      <c r="I1090" s="26">
        <v>43950</v>
      </c>
      <c r="J1090" s="13">
        <v>6</v>
      </c>
      <c r="K1090" s="13">
        <v>2019</v>
      </c>
      <c r="L1090" s="13" t="s">
        <v>39</v>
      </c>
      <c r="M1090" s="13">
        <v>12</v>
      </c>
      <c r="N1090" s="13">
        <v>0.39527777777777778</v>
      </c>
      <c r="O1090" s="13">
        <v>4.7433333333333332</v>
      </c>
      <c r="P1090" s="13">
        <v>6</v>
      </c>
      <c r="Q1090" s="13">
        <v>0.79055555555555557</v>
      </c>
      <c r="R1090" s="13">
        <v>2</v>
      </c>
      <c r="S1090" s="13">
        <v>5.9165186500888103</v>
      </c>
      <c r="T1090" s="13">
        <f>IFERROR(VLOOKUP(B270,[1]!users_table[#All],4),"NA")</f>
        <v>8.4223826714801451</v>
      </c>
      <c r="U1090" s="13" t="s">
        <v>65</v>
      </c>
    </row>
    <row r="1091" spans="1:21" x14ac:dyDescent="0.3">
      <c r="A1091" s="25">
        <v>1089</v>
      </c>
      <c r="B1091" s="13" t="s">
        <v>2</v>
      </c>
      <c r="C1091" s="13">
        <v>38920</v>
      </c>
      <c r="D1091" s="13" t="s">
        <v>414</v>
      </c>
      <c r="E1091" s="13" t="s">
        <v>32</v>
      </c>
      <c r="F1091" s="13" t="s">
        <v>29</v>
      </c>
      <c r="G1091" s="13">
        <v>6.52</v>
      </c>
      <c r="H1091" s="26">
        <v>43945</v>
      </c>
      <c r="I1091" s="26">
        <v>43950</v>
      </c>
      <c r="J1091" s="13">
        <v>6</v>
      </c>
      <c r="K1091" s="13">
        <v>2019</v>
      </c>
      <c r="L1091" s="13" t="s">
        <v>39</v>
      </c>
      <c r="M1091" s="13">
        <v>12</v>
      </c>
      <c r="N1091" s="13">
        <v>0.39527777777777778</v>
      </c>
      <c r="O1091" s="13">
        <v>4.7433333333333332</v>
      </c>
      <c r="P1091" s="13">
        <v>6</v>
      </c>
      <c r="Q1091" s="13">
        <v>0.79055555555555557</v>
      </c>
      <c r="R1091" s="13">
        <v>2</v>
      </c>
      <c r="S1091" s="13">
        <v>5.9165186500888103</v>
      </c>
      <c r="T1091" s="13">
        <f>IFERROR(VLOOKUP(B270,[1]!users_table[#All],4),"NA")</f>
        <v>8.4223826714801451</v>
      </c>
      <c r="U1091" s="13" t="s">
        <v>66</v>
      </c>
    </row>
    <row r="1092" spans="1:21" x14ac:dyDescent="0.3">
      <c r="A1092" s="25">
        <v>1090</v>
      </c>
      <c r="B1092" s="13" t="s">
        <v>2</v>
      </c>
      <c r="C1092" s="13">
        <v>38920</v>
      </c>
      <c r="D1092" s="13" t="s">
        <v>414</v>
      </c>
      <c r="E1092" s="13" t="s">
        <v>32</v>
      </c>
      <c r="F1092" s="13" t="s">
        <v>29</v>
      </c>
      <c r="G1092" s="13">
        <v>6.52</v>
      </c>
      <c r="H1092" s="26">
        <v>43945</v>
      </c>
      <c r="I1092" s="26">
        <v>43950</v>
      </c>
      <c r="J1092" s="13">
        <v>6</v>
      </c>
      <c r="K1092" s="13">
        <v>2019</v>
      </c>
      <c r="L1092" s="13" t="s">
        <v>39</v>
      </c>
      <c r="M1092" s="13">
        <v>12</v>
      </c>
      <c r="N1092" s="13">
        <v>0.39527777777777778</v>
      </c>
      <c r="O1092" s="13">
        <v>4.7433333333333332</v>
      </c>
      <c r="P1092" s="13">
        <v>6</v>
      </c>
      <c r="Q1092" s="13">
        <v>0.79055555555555557</v>
      </c>
      <c r="R1092" s="13">
        <v>2</v>
      </c>
      <c r="S1092" s="13">
        <v>5.9165186500888103</v>
      </c>
      <c r="T1092" s="13">
        <f>IFERROR(VLOOKUP(B270,[1]!users_table[#All],4),"NA")</f>
        <v>8.4223826714801451</v>
      </c>
      <c r="U1092" s="13" t="s">
        <v>1021</v>
      </c>
    </row>
    <row r="1093" spans="1:21" x14ac:dyDescent="0.3">
      <c r="A1093" s="25">
        <v>1091</v>
      </c>
      <c r="B1093" s="13" t="s">
        <v>2</v>
      </c>
      <c r="C1093" s="13">
        <v>38920</v>
      </c>
      <c r="D1093" s="13" t="s">
        <v>414</v>
      </c>
      <c r="E1093" s="13" t="s">
        <v>32</v>
      </c>
      <c r="F1093" s="13" t="s">
        <v>29</v>
      </c>
      <c r="G1093" s="13">
        <v>6.52</v>
      </c>
      <c r="H1093" s="26">
        <v>43945</v>
      </c>
      <c r="I1093" s="26">
        <v>43950</v>
      </c>
      <c r="J1093" s="13">
        <v>6</v>
      </c>
      <c r="K1093" s="13">
        <v>2019</v>
      </c>
      <c r="L1093" s="13" t="s">
        <v>39</v>
      </c>
      <c r="M1093" s="13">
        <v>12</v>
      </c>
      <c r="N1093" s="13">
        <v>0.39527777777777778</v>
      </c>
      <c r="O1093" s="13">
        <v>4.7433333333333332</v>
      </c>
      <c r="P1093" s="13">
        <v>6</v>
      </c>
      <c r="Q1093" s="13">
        <v>0.79055555555555557</v>
      </c>
      <c r="R1093" s="13">
        <v>2</v>
      </c>
      <c r="S1093" s="13">
        <v>5.9165186500888103</v>
      </c>
      <c r="T1093" s="13">
        <f>IFERROR(VLOOKUP(B270,[1]!users_table[#All],4),"NA")</f>
        <v>8.4223826714801451</v>
      </c>
      <c r="U1093" s="13" t="s">
        <v>1041</v>
      </c>
    </row>
    <row r="1094" spans="1:21" x14ac:dyDescent="0.3">
      <c r="A1094" s="25">
        <v>1092</v>
      </c>
      <c r="B1094" s="13" t="s">
        <v>2</v>
      </c>
      <c r="C1094" s="13">
        <v>28851</v>
      </c>
      <c r="D1094" s="13" t="s">
        <v>415</v>
      </c>
      <c r="E1094" s="13" t="s">
        <v>168</v>
      </c>
      <c r="F1094" s="13" t="s">
        <v>37</v>
      </c>
      <c r="G1094" s="13">
        <v>8.94</v>
      </c>
      <c r="H1094" s="26">
        <v>43108</v>
      </c>
      <c r="I1094" s="26">
        <v>43108</v>
      </c>
      <c r="J1094" s="13">
        <v>10</v>
      </c>
      <c r="K1094" s="13">
        <v>2016</v>
      </c>
      <c r="L1094" s="13" t="s">
        <v>39</v>
      </c>
      <c r="M1094" s="13">
        <v>1</v>
      </c>
      <c r="N1094" s="13">
        <v>2.1675</v>
      </c>
      <c r="O1094" s="13">
        <v>2.1675</v>
      </c>
      <c r="P1094" s="13">
        <v>1</v>
      </c>
      <c r="Q1094" s="13">
        <v>2.1675</v>
      </c>
      <c r="R1094" s="13">
        <v>1</v>
      </c>
      <c r="S1094" s="13">
        <v>5.9165186500888103</v>
      </c>
      <c r="T1094" s="13">
        <f>IFERROR(VLOOKUP(B271,[1]!users_table[#All],4),"NA")</f>
        <v>8.4223826714801451</v>
      </c>
      <c r="U1094" s="13" t="s">
        <v>83</v>
      </c>
    </row>
    <row r="1095" spans="1:21" x14ac:dyDescent="0.3">
      <c r="A1095" s="25">
        <v>1093</v>
      </c>
      <c r="B1095" s="13" t="s">
        <v>2</v>
      </c>
      <c r="C1095" s="13">
        <v>28851</v>
      </c>
      <c r="D1095" s="13" t="s">
        <v>415</v>
      </c>
      <c r="E1095" s="13" t="s">
        <v>168</v>
      </c>
      <c r="F1095" s="13" t="s">
        <v>37</v>
      </c>
      <c r="G1095" s="13">
        <v>8.94</v>
      </c>
      <c r="H1095" s="26">
        <v>43108</v>
      </c>
      <c r="I1095" s="26">
        <v>43108</v>
      </c>
      <c r="J1095" s="13">
        <v>10</v>
      </c>
      <c r="K1095" s="13">
        <v>2016</v>
      </c>
      <c r="L1095" s="13" t="s">
        <v>39</v>
      </c>
      <c r="M1095" s="13">
        <v>1</v>
      </c>
      <c r="N1095" s="13">
        <v>2.1675</v>
      </c>
      <c r="O1095" s="13">
        <v>2.1675</v>
      </c>
      <c r="P1095" s="13">
        <v>1</v>
      </c>
      <c r="Q1095" s="13">
        <v>2.1675</v>
      </c>
      <c r="R1095" s="13">
        <v>1</v>
      </c>
      <c r="S1095" s="13">
        <v>5.9165186500888103</v>
      </c>
      <c r="T1095" s="13">
        <f>IFERROR(VLOOKUP(B271,[1]!users_table[#All],4),"NA")</f>
        <v>8.4223826714801451</v>
      </c>
      <c r="U1095" s="13" t="s">
        <v>66</v>
      </c>
    </row>
    <row r="1096" spans="1:21" x14ac:dyDescent="0.3">
      <c r="A1096" s="25">
        <v>1094</v>
      </c>
      <c r="B1096" s="13" t="s">
        <v>2</v>
      </c>
      <c r="C1096" s="13">
        <v>28851</v>
      </c>
      <c r="D1096" s="13" t="s">
        <v>415</v>
      </c>
      <c r="E1096" s="13" t="s">
        <v>168</v>
      </c>
      <c r="F1096" s="13" t="s">
        <v>37</v>
      </c>
      <c r="G1096" s="13">
        <v>8.94</v>
      </c>
      <c r="H1096" s="26">
        <v>43108</v>
      </c>
      <c r="I1096" s="26">
        <v>43108</v>
      </c>
      <c r="J1096" s="13">
        <v>10</v>
      </c>
      <c r="K1096" s="13">
        <v>2016</v>
      </c>
      <c r="L1096" s="13" t="s">
        <v>39</v>
      </c>
      <c r="M1096" s="13">
        <v>1</v>
      </c>
      <c r="N1096" s="13">
        <v>2.1675</v>
      </c>
      <c r="O1096" s="13">
        <v>2.1675</v>
      </c>
      <c r="P1096" s="13">
        <v>1</v>
      </c>
      <c r="Q1096" s="13">
        <v>2.1675</v>
      </c>
      <c r="R1096" s="13">
        <v>1</v>
      </c>
      <c r="S1096" s="13">
        <v>5.9165186500888103</v>
      </c>
      <c r="T1096" s="13">
        <f>IFERROR(VLOOKUP(B271,[1]!users_table[#All],4),"NA")</f>
        <v>8.4223826714801451</v>
      </c>
      <c r="U1096" s="13" t="s">
        <v>1049</v>
      </c>
    </row>
    <row r="1097" spans="1:21" x14ac:dyDescent="0.3">
      <c r="A1097" s="25">
        <v>1095</v>
      </c>
      <c r="B1097" s="13" t="s">
        <v>2</v>
      </c>
      <c r="C1097" s="13">
        <v>28851</v>
      </c>
      <c r="D1097" s="13" t="s">
        <v>415</v>
      </c>
      <c r="E1097" s="13" t="s">
        <v>168</v>
      </c>
      <c r="F1097" s="13" t="s">
        <v>37</v>
      </c>
      <c r="G1097" s="13">
        <v>8.94</v>
      </c>
      <c r="H1097" s="26">
        <v>43108</v>
      </c>
      <c r="I1097" s="26">
        <v>43108</v>
      </c>
      <c r="J1097" s="13">
        <v>10</v>
      </c>
      <c r="K1097" s="13">
        <v>2016</v>
      </c>
      <c r="L1097" s="13" t="s">
        <v>39</v>
      </c>
      <c r="M1097" s="13">
        <v>1</v>
      </c>
      <c r="N1097" s="13">
        <v>2.1675</v>
      </c>
      <c r="O1097" s="13">
        <v>2.1675</v>
      </c>
      <c r="P1097" s="13">
        <v>1</v>
      </c>
      <c r="Q1097" s="13">
        <v>2.1675</v>
      </c>
      <c r="R1097" s="13">
        <v>1</v>
      </c>
      <c r="S1097" s="13">
        <v>5.9165186500888103</v>
      </c>
      <c r="T1097" s="13">
        <f>IFERROR(VLOOKUP(B271,[1]!users_table[#All],4),"NA")</f>
        <v>8.4223826714801451</v>
      </c>
      <c r="U1097" s="13" t="s">
        <v>68</v>
      </c>
    </row>
    <row r="1098" spans="1:21" x14ac:dyDescent="0.3">
      <c r="A1098" s="25">
        <v>1096</v>
      </c>
      <c r="B1098" s="13" t="s">
        <v>4</v>
      </c>
      <c r="C1098" s="13">
        <v>28851</v>
      </c>
      <c r="D1098" s="13" t="s">
        <v>415</v>
      </c>
      <c r="E1098" s="13" t="s">
        <v>168</v>
      </c>
      <c r="F1098" s="13" t="s">
        <v>37</v>
      </c>
      <c r="G1098" s="13">
        <v>8.94</v>
      </c>
      <c r="H1098" s="26">
        <v>44129</v>
      </c>
      <c r="I1098" s="26">
        <v>44129</v>
      </c>
      <c r="J1098" s="13">
        <v>9</v>
      </c>
      <c r="K1098" s="13">
        <v>2016</v>
      </c>
      <c r="L1098" s="13" t="s">
        <v>39</v>
      </c>
      <c r="M1098" s="13">
        <v>1</v>
      </c>
      <c r="N1098" s="13">
        <v>2.1675</v>
      </c>
      <c r="O1098" s="13">
        <v>2.1675</v>
      </c>
      <c r="P1098" s="13">
        <v>1</v>
      </c>
      <c r="Q1098" s="13">
        <v>2.1675</v>
      </c>
      <c r="R1098" s="13">
        <v>1</v>
      </c>
      <c r="S1098" s="13">
        <v>8.3323353293413174</v>
      </c>
      <c r="T1098" s="13">
        <f>IFERROR(VLOOKUP(B731,[1]!users_table[#All],4),"NA")</f>
        <v>8.4223826714801451</v>
      </c>
      <c r="U1098" s="13" t="s">
        <v>83</v>
      </c>
    </row>
    <row r="1099" spans="1:21" x14ac:dyDescent="0.3">
      <c r="A1099" s="25">
        <v>1097</v>
      </c>
      <c r="B1099" s="13" t="s">
        <v>4</v>
      </c>
      <c r="C1099" s="13">
        <v>28851</v>
      </c>
      <c r="D1099" s="13" t="s">
        <v>415</v>
      </c>
      <c r="E1099" s="13" t="s">
        <v>168</v>
      </c>
      <c r="F1099" s="13" t="s">
        <v>37</v>
      </c>
      <c r="G1099" s="13">
        <v>8.94</v>
      </c>
      <c r="H1099" s="26">
        <v>44129</v>
      </c>
      <c r="I1099" s="26">
        <v>44129</v>
      </c>
      <c r="J1099" s="13">
        <v>9</v>
      </c>
      <c r="K1099" s="13">
        <v>2016</v>
      </c>
      <c r="L1099" s="13" t="s">
        <v>39</v>
      </c>
      <c r="M1099" s="13">
        <v>1</v>
      </c>
      <c r="N1099" s="13">
        <v>2.1675</v>
      </c>
      <c r="O1099" s="13">
        <v>2.1675</v>
      </c>
      <c r="P1099" s="13">
        <v>1</v>
      </c>
      <c r="Q1099" s="13">
        <v>2.1675</v>
      </c>
      <c r="R1099" s="13">
        <v>1</v>
      </c>
      <c r="S1099" s="13">
        <v>8.3323353293413174</v>
      </c>
      <c r="T1099" s="13">
        <f>IFERROR(VLOOKUP(B731,[1]!users_table[#All],4),"NA")</f>
        <v>8.4223826714801451</v>
      </c>
      <c r="U1099" s="13" t="s">
        <v>66</v>
      </c>
    </row>
    <row r="1100" spans="1:21" x14ac:dyDescent="0.3">
      <c r="A1100" s="25">
        <v>1098</v>
      </c>
      <c r="B1100" s="13" t="s">
        <v>4</v>
      </c>
      <c r="C1100" s="13">
        <v>28851</v>
      </c>
      <c r="D1100" s="13" t="s">
        <v>415</v>
      </c>
      <c r="E1100" s="13" t="s">
        <v>168</v>
      </c>
      <c r="F1100" s="13" t="s">
        <v>37</v>
      </c>
      <c r="G1100" s="13">
        <v>8.94</v>
      </c>
      <c r="H1100" s="26">
        <v>44129</v>
      </c>
      <c r="I1100" s="26">
        <v>44129</v>
      </c>
      <c r="J1100" s="13">
        <v>9</v>
      </c>
      <c r="K1100" s="13">
        <v>2016</v>
      </c>
      <c r="L1100" s="13" t="s">
        <v>39</v>
      </c>
      <c r="M1100" s="13">
        <v>1</v>
      </c>
      <c r="N1100" s="13">
        <v>2.1675</v>
      </c>
      <c r="O1100" s="13">
        <v>2.1675</v>
      </c>
      <c r="P1100" s="13">
        <v>1</v>
      </c>
      <c r="Q1100" s="13">
        <v>2.1675</v>
      </c>
      <c r="R1100" s="13">
        <v>1</v>
      </c>
      <c r="S1100" s="13">
        <v>8.3323353293413174</v>
      </c>
      <c r="T1100" s="13">
        <f>IFERROR(VLOOKUP(B731,[1]!users_table[#All],4),"NA")</f>
        <v>8.4223826714801451</v>
      </c>
      <c r="U1100" s="13" t="s">
        <v>1049</v>
      </c>
    </row>
    <row r="1101" spans="1:21" x14ac:dyDescent="0.3">
      <c r="A1101" s="25">
        <v>1099</v>
      </c>
      <c r="B1101" s="13" t="s">
        <v>4</v>
      </c>
      <c r="C1101" s="13">
        <v>28851</v>
      </c>
      <c r="D1101" s="13" t="s">
        <v>415</v>
      </c>
      <c r="E1101" s="13" t="s">
        <v>168</v>
      </c>
      <c r="F1101" s="13" t="s">
        <v>37</v>
      </c>
      <c r="G1101" s="13">
        <v>8.94</v>
      </c>
      <c r="H1101" s="26">
        <v>44129</v>
      </c>
      <c r="I1101" s="26">
        <v>44129</v>
      </c>
      <c r="J1101" s="13">
        <v>9</v>
      </c>
      <c r="K1101" s="13">
        <v>2016</v>
      </c>
      <c r="L1101" s="13" t="s">
        <v>39</v>
      </c>
      <c r="M1101" s="13">
        <v>1</v>
      </c>
      <c r="N1101" s="13">
        <v>2.1675</v>
      </c>
      <c r="O1101" s="13">
        <v>2.1675</v>
      </c>
      <c r="P1101" s="13">
        <v>1</v>
      </c>
      <c r="Q1101" s="13">
        <v>2.1675</v>
      </c>
      <c r="R1101" s="13">
        <v>1</v>
      </c>
      <c r="S1101" s="13">
        <v>8.3323353293413174</v>
      </c>
      <c r="T1101" s="13">
        <f>IFERROR(VLOOKUP(B731,[1]!users_table[#All],4),"NA")</f>
        <v>8.4223826714801451</v>
      </c>
      <c r="U1101" s="13" t="s">
        <v>68</v>
      </c>
    </row>
    <row r="1102" spans="1:21" x14ac:dyDescent="0.3">
      <c r="A1102" s="25">
        <v>1100</v>
      </c>
      <c r="B1102" s="13" t="s">
        <v>2</v>
      </c>
      <c r="C1102" s="13">
        <v>41103</v>
      </c>
      <c r="D1102" s="13" t="s">
        <v>416</v>
      </c>
      <c r="E1102" s="13" t="s">
        <v>32</v>
      </c>
      <c r="F1102" s="13" t="s">
        <v>154</v>
      </c>
      <c r="G1102" s="13">
        <v>7.14</v>
      </c>
      <c r="H1102" s="26">
        <v>44662</v>
      </c>
      <c r="I1102" s="26">
        <v>44679</v>
      </c>
      <c r="J1102" s="13">
        <v>7</v>
      </c>
      <c r="K1102" s="13">
        <v>2021</v>
      </c>
      <c r="L1102" s="13" t="s">
        <v>33</v>
      </c>
      <c r="M1102" s="13">
        <v>12</v>
      </c>
      <c r="N1102" s="13">
        <v>0.39444444444444438</v>
      </c>
      <c r="O1102" s="13">
        <v>4.7333333333333334</v>
      </c>
      <c r="P1102" s="13">
        <v>18</v>
      </c>
      <c r="Q1102" s="13">
        <v>0.26296296296296301</v>
      </c>
      <c r="R1102" s="13">
        <v>0.66666666666666663</v>
      </c>
      <c r="S1102" s="13">
        <v>5.9165186500888103</v>
      </c>
      <c r="T1102" s="13">
        <f>IFERROR(VLOOKUP(B272,[1]!users_table[#All],4),"NA")</f>
        <v>8.4223826714801451</v>
      </c>
      <c r="U1102" s="13" t="s">
        <v>64</v>
      </c>
    </row>
    <row r="1103" spans="1:21" x14ac:dyDescent="0.3">
      <c r="A1103" s="25">
        <v>1101</v>
      </c>
      <c r="B1103" s="13" t="s">
        <v>2</v>
      </c>
      <c r="C1103" s="13">
        <v>41103</v>
      </c>
      <c r="D1103" s="13" t="s">
        <v>416</v>
      </c>
      <c r="E1103" s="13" t="s">
        <v>32</v>
      </c>
      <c r="F1103" s="13" t="s">
        <v>154</v>
      </c>
      <c r="G1103" s="13">
        <v>7.14</v>
      </c>
      <c r="H1103" s="26">
        <v>44662</v>
      </c>
      <c r="I1103" s="26">
        <v>44679</v>
      </c>
      <c r="J1103" s="13">
        <v>7</v>
      </c>
      <c r="K1103" s="13">
        <v>2021</v>
      </c>
      <c r="L1103" s="13" t="s">
        <v>33</v>
      </c>
      <c r="M1103" s="13">
        <v>12</v>
      </c>
      <c r="N1103" s="13">
        <v>0.39444444444444438</v>
      </c>
      <c r="O1103" s="13">
        <v>4.7333333333333334</v>
      </c>
      <c r="P1103" s="13">
        <v>18</v>
      </c>
      <c r="Q1103" s="13">
        <v>0.26296296296296301</v>
      </c>
      <c r="R1103" s="13">
        <v>0.66666666666666663</v>
      </c>
      <c r="S1103" s="13">
        <v>5.9165186500888103</v>
      </c>
      <c r="T1103" s="13">
        <f>IFERROR(VLOOKUP(B272,[1]!users_table[#All],4),"NA")</f>
        <v>8.4223826714801451</v>
      </c>
      <c r="U1103" s="13" t="s">
        <v>1040</v>
      </c>
    </row>
    <row r="1104" spans="1:21" x14ac:dyDescent="0.3">
      <c r="A1104" s="25">
        <v>1102</v>
      </c>
      <c r="B1104" s="13" t="s">
        <v>2</v>
      </c>
      <c r="C1104" s="13">
        <v>41103</v>
      </c>
      <c r="D1104" s="13" t="s">
        <v>416</v>
      </c>
      <c r="E1104" s="13" t="s">
        <v>32</v>
      </c>
      <c r="F1104" s="13" t="s">
        <v>154</v>
      </c>
      <c r="G1104" s="13">
        <v>7.14</v>
      </c>
      <c r="H1104" s="26">
        <v>44662</v>
      </c>
      <c r="I1104" s="26">
        <v>44679</v>
      </c>
      <c r="J1104" s="13">
        <v>7</v>
      </c>
      <c r="K1104" s="13">
        <v>2021</v>
      </c>
      <c r="L1104" s="13" t="s">
        <v>33</v>
      </c>
      <c r="M1104" s="13">
        <v>12</v>
      </c>
      <c r="N1104" s="13">
        <v>0.39444444444444438</v>
      </c>
      <c r="O1104" s="13">
        <v>4.7333333333333334</v>
      </c>
      <c r="P1104" s="13">
        <v>18</v>
      </c>
      <c r="Q1104" s="13">
        <v>0.26296296296296301</v>
      </c>
      <c r="R1104" s="13">
        <v>0.66666666666666663</v>
      </c>
      <c r="S1104" s="13">
        <v>5.9165186500888103</v>
      </c>
      <c r="T1104" s="13">
        <f>IFERROR(VLOOKUP(B272,[1]!users_table[#All],4),"NA")</f>
        <v>8.4223826714801451</v>
      </c>
      <c r="U1104" s="13" t="s">
        <v>75</v>
      </c>
    </row>
    <row r="1105" spans="1:21" x14ac:dyDescent="0.3">
      <c r="A1105" s="25">
        <v>1103</v>
      </c>
      <c r="B1105" s="13" t="s">
        <v>2</v>
      </c>
      <c r="C1105" s="13">
        <v>41103</v>
      </c>
      <c r="D1105" s="13" t="s">
        <v>416</v>
      </c>
      <c r="E1105" s="13" t="s">
        <v>32</v>
      </c>
      <c r="F1105" s="13" t="s">
        <v>154</v>
      </c>
      <c r="G1105" s="13">
        <v>7.14</v>
      </c>
      <c r="H1105" s="26">
        <v>44662</v>
      </c>
      <c r="I1105" s="26">
        <v>44679</v>
      </c>
      <c r="J1105" s="13">
        <v>7</v>
      </c>
      <c r="K1105" s="13">
        <v>2021</v>
      </c>
      <c r="L1105" s="13" t="s">
        <v>33</v>
      </c>
      <c r="M1105" s="13">
        <v>12</v>
      </c>
      <c r="N1105" s="13">
        <v>0.39444444444444438</v>
      </c>
      <c r="O1105" s="13">
        <v>4.7333333333333334</v>
      </c>
      <c r="P1105" s="13">
        <v>18</v>
      </c>
      <c r="Q1105" s="13">
        <v>0.26296296296296301</v>
      </c>
      <c r="R1105" s="13">
        <v>0.66666666666666663</v>
      </c>
      <c r="S1105" s="13">
        <v>5.9165186500888103</v>
      </c>
      <c r="T1105" s="13">
        <f>IFERROR(VLOOKUP(B272,[1]!users_table[#All],4),"NA")</f>
        <v>8.4223826714801451</v>
      </c>
      <c r="U1105" s="13" t="s">
        <v>70</v>
      </c>
    </row>
    <row r="1106" spans="1:21" x14ac:dyDescent="0.3">
      <c r="A1106" s="25">
        <v>1104</v>
      </c>
      <c r="B1106" s="13" t="s">
        <v>2</v>
      </c>
      <c r="C1106" s="13">
        <v>39388</v>
      </c>
      <c r="D1106" s="13" t="s">
        <v>417</v>
      </c>
      <c r="E1106" s="13" t="s">
        <v>32</v>
      </c>
      <c r="F1106" s="13" t="s">
        <v>183</v>
      </c>
      <c r="G1106" s="13">
        <v>6.88</v>
      </c>
      <c r="H1106" s="26">
        <v>44194</v>
      </c>
      <c r="I1106" s="26">
        <v>44203</v>
      </c>
      <c r="J1106" s="13">
        <v>5</v>
      </c>
      <c r="K1106" s="13">
        <v>2020</v>
      </c>
      <c r="L1106" s="13" t="s">
        <v>30</v>
      </c>
      <c r="M1106" s="13">
        <v>12</v>
      </c>
      <c r="N1106" s="13">
        <v>0.39444444444444438</v>
      </c>
      <c r="O1106" s="13">
        <v>4.7333333333333334</v>
      </c>
      <c r="P1106" s="13">
        <v>10</v>
      </c>
      <c r="Q1106" s="13">
        <v>0.47333333333333327</v>
      </c>
      <c r="R1106" s="13">
        <v>1.2</v>
      </c>
      <c r="S1106" s="13">
        <v>5.9165186500888103</v>
      </c>
      <c r="T1106" s="13">
        <f>IFERROR(VLOOKUP(B273,[1]!users_table[#All],4),"NA")</f>
        <v>8.4223826714801451</v>
      </c>
      <c r="U1106" s="13" t="s">
        <v>1018</v>
      </c>
    </row>
    <row r="1107" spans="1:21" x14ac:dyDescent="0.3">
      <c r="A1107" s="25">
        <v>1105</v>
      </c>
      <c r="B1107" s="13" t="s">
        <v>2</v>
      </c>
      <c r="C1107" s="13">
        <v>39388</v>
      </c>
      <c r="D1107" s="13" t="s">
        <v>417</v>
      </c>
      <c r="E1107" s="13" t="s">
        <v>32</v>
      </c>
      <c r="F1107" s="13" t="s">
        <v>183</v>
      </c>
      <c r="G1107" s="13">
        <v>6.88</v>
      </c>
      <c r="H1107" s="26">
        <v>44194</v>
      </c>
      <c r="I1107" s="26">
        <v>44203</v>
      </c>
      <c r="J1107" s="13">
        <v>5</v>
      </c>
      <c r="K1107" s="13">
        <v>2020</v>
      </c>
      <c r="L1107" s="13" t="s">
        <v>30</v>
      </c>
      <c r="M1107" s="13">
        <v>12</v>
      </c>
      <c r="N1107" s="13">
        <v>0.39444444444444438</v>
      </c>
      <c r="O1107" s="13">
        <v>4.7333333333333334</v>
      </c>
      <c r="P1107" s="13">
        <v>10</v>
      </c>
      <c r="Q1107" s="13">
        <v>0.47333333333333327</v>
      </c>
      <c r="R1107" s="13">
        <v>1.2</v>
      </c>
      <c r="S1107" s="13">
        <v>5.9165186500888103</v>
      </c>
      <c r="T1107" s="13">
        <f>IFERROR(VLOOKUP(B273,[1]!users_table[#All],4),"NA")</f>
        <v>8.4223826714801451</v>
      </c>
      <c r="U1107" s="13" t="s">
        <v>1045</v>
      </c>
    </row>
    <row r="1108" spans="1:21" x14ac:dyDescent="0.3">
      <c r="A1108" s="25">
        <v>1106</v>
      </c>
      <c r="B1108" s="13" t="s">
        <v>2</v>
      </c>
      <c r="C1108" s="13">
        <v>39388</v>
      </c>
      <c r="D1108" s="13" t="s">
        <v>417</v>
      </c>
      <c r="E1108" s="13" t="s">
        <v>32</v>
      </c>
      <c r="F1108" s="13" t="s">
        <v>183</v>
      </c>
      <c r="G1108" s="13">
        <v>6.88</v>
      </c>
      <c r="H1108" s="26">
        <v>44194</v>
      </c>
      <c r="I1108" s="26">
        <v>44203</v>
      </c>
      <c r="J1108" s="13">
        <v>5</v>
      </c>
      <c r="K1108" s="13">
        <v>2020</v>
      </c>
      <c r="L1108" s="13" t="s">
        <v>30</v>
      </c>
      <c r="M1108" s="13">
        <v>12</v>
      </c>
      <c r="N1108" s="13">
        <v>0.39444444444444438</v>
      </c>
      <c r="O1108" s="13">
        <v>4.7333333333333334</v>
      </c>
      <c r="P1108" s="13">
        <v>10</v>
      </c>
      <c r="Q1108" s="13">
        <v>0.47333333333333327</v>
      </c>
      <c r="R1108" s="13">
        <v>1.2</v>
      </c>
      <c r="S1108" s="13">
        <v>5.9165186500888103</v>
      </c>
      <c r="T1108" s="7">
        <f>IFERROR(VLOOKUP(B273,[1]!users_table[#All],4),"NA")</f>
        <v>8.4223826714801451</v>
      </c>
      <c r="U1108" s="13" t="s">
        <v>70</v>
      </c>
    </row>
    <row r="1109" spans="1:21" x14ac:dyDescent="0.3">
      <c r="A1109" s="25">
        <v>1107</v>
      </c>
      <c r="B1109" s="13" t="s">
        <v>2</v>
      </c>
      <c r="C1109" s="13">
        <v>39388</v>
      </c>
      <c r="D1109" s="13" t="s">
        <v>417</v>
      </c>
      <c r="E1109" s="13" t="s">
        <v>32</v>
      </c>
      <c r="F1109" s="13" t="s">
        <v>183</v>
      </c>
      <c r="G1109" s="13">
        <v>6.88</v>
      </c>
      <c r="H1109" s="26">
        <v>44194</v>
      </c>
      <c r="I1109" s="26">
        <v>44203</v>
      </c>
      <c r="J1109" s="13">
        <v>5</v>
      </c>
      <c r="K1109" s="13">
        <v>2020</v>
      </c>
      <c r="L1109" s="13" t="s">
        <v>30</v>
      </c>
      <c r="M1109" s="13">
        <v>12</v>
      </c>
      <c r="N1109" s="13">
        <v>0.39444444444444438</v>
      </c>
      <c r="O1109" s="13">
        <v>4.7333333333333334</v>
      </c>
      <c r="P1109" s="13">
        <v>10</v>
      </c>
      <c r="Q1109" s="13">
        <v>0.47333333333333327</v>
      </c>
      <c r="R1109" s="13">
        <v>1.2</v>
      </c>
      <c r="S1109" s="13">
        <v>5.9165186500888103</v>
      </c>
      <c r="T1109" s="7">
        <f>IFERROR(VLOOKUP(B273,[1]!users_table[#All],4),"NA")</f>
        <v>8.4223826714801451</v>
      </c>
      <c r="U1109" s="13" t="s">
        <v>69</v>
      </c>
    </row>
    <row r="1110" spans="1:21" x14ac:dyDescent="0.3">
      <c r="A1110" s="25">
        <v>1108</v>
      </c>
      <c r="B1110" s="13" t="s">
        <v>2</v>
      </c>
      <c r="C1110" s="13">
        <v>38080</v>
      </c>
      <c r="D1110" s="13" t="s">
        <v>418</v>
      </c>
      <c r="E1110" s="13" t="s">
        <v>32</v>
      </c>
      <c r="F1110" s="13" t="s">
        <v>37</v>
      </c>
      <c r="G1110" s="13">
        <v>7.92</v>
      </c>
      <c r="H1110" s="26">
        <v>43657</v>
      </c>
      <c r="I1110" s="26">
        <v>43659</v>
      </c>
      <c r="J1110" s="13">
        <v>8</v>
      </c>
      <c r="K1110" s="13">
        <v>2019</v>
      </c>
      <c r="L1110" s="13" t="s">
        <v>33</v>
      </c>
      <c r="M1110" s="13">
        <v>13</v>
      </c>
      <c r="N1110" s="13">
        <v>0.39833333333333332</v>
      </c>
      <c r="O1110" s="13">
        <v>5.1783333333333328</v>
      </c>
      <c r="P1110" s="13">
        <v>3</v>
      </c>
      <c r="Q1110" s="13">
        <v>1.7261111111111109</v>
      </c>
      <c r="R1110" s="13">
        <v>4.333333333333333</v>
      </c>
      <c r="S1110" s="13">
        <v>5.9165186500888103</v>
      </c>
      <c r="T1110" s="7">
        <f>IFERROR(VLOOKUP(B274,[1]!users_table[#All],4),"NA")</f>
        <v>8.4223826714801451</v>
      </c>
      <c r="U1110" s="13" t="s">
        <v>66</v>
      </c>
    </row>
    <row r="1111" spans="1:21" x14ac:dyDescent="0.3">
      <c r="A1111" s="25">
        <v>1109</v>
      </c>
      <c r="B1111" s="13" t="s">
        <v>2</v>
      </c>
      <c r="C1111" s="13">
        <v>38080</v>
      </c>
      <c r="D1111" s="13" t="s">
        <v>418</v>
      </c>
      <c r="E1111" s="13" t="s">
        <v>32</v>
      </c>
      <c r="F1111" s="13" t="s">
        <v>37</v>
      </c>
      <c r="G1111" s="13">
        <v>7.92</v>
      </c>
      <c r="H1111" s="26">
        <v>43657</v>
      </c>
      <c r="I1111" s="26">
        <v>43659</v>
      </c>
      <c r="J1111" s="13">
        <v>8</v>
      </c>
      <c r="K1111" s="13">
        <v>2019</v>
      </c>
      <c r="L1111" s="13" t="s">
        <v>33</v>
      </c>
      <c r="M1111" s="13">
        <v>13</v>
      </c>
      <c r="N1111" s="13">
        <v>0.39833333333333332</v>
      </c>
      <c r="O1111" s="13">
        <v>5.1783333333333328</v>
      </c>
      <c r="P1111" s="13">
        <v>3</v>
      </c>
      <c r="Q1111" s="13">
        <v>1.7261111111111109</v>
      </c>
      <c r="R1111" s="13">
        <v>4.333333333333333</v>
      </c>
      <c r="S1111" s="13">
        <v>5.9165186500888103</v>
      </c>
      <c r="T1111" s="7">
        <f>IFERROR(VLOOKUP(B274,[1]!users_table[#All],4),"NA")</f>
        <v>8.4223826714801451</v>
      </c>
      <c r="U1111" s="13" t="s">
        <v>74</v>
      </c>
    </row>
    <row r="1112" spans="1:21" x14ac:dyDescent="0.3">
      <c r="A1112" s="25">
        <v>1110</v>
      </c>
      <c r="B1112" s="13" t="s">
        <v>2</v>
      </c>
      <c r="C1112" s="13">
        <v>38080</v>
      </c>
      <c r="D1112" s="13" t="s">
        <v>418</v>
      </c>
      <c r="E1112" s="13" t="s">
        <v>32</v>
      </c>
      <c r="F1112" s="13" t="s">
        <v>37</v>
      </c>
      <c r="G1112" s="13">
        <v>7.92</v>
      </c>
      <c r="H1112" s="26">
        <v>43657</v>
      </c>
      <c r="I1112" s="26">
        <v>43659</v>
      </c>
      <c r="J1112" s="13">
        <v>8</v>
      </c>
      <c r="K1112" s="13">
        <v>2019</v>
      </c>
      <c r="L1112" s="13" t="s">
        <v>33</v>
      </c>
      <c r="M1112" s="13">
        <v>13</v>
      </c>
      <c r="N1112" s="13">
        <v>0.39833333333333332</v>
      </c>
      <c r="O1112" s="13">
        <v>5.1783333333333328</v>
      </c>
      <c r="P1112" s="13">
        <v>3</v>
      </c>
      <c r="Q1112" s="13">
        <v>1.7261111111111109</v>
      </c>
      <c r="R1112" s="13">
        <v>4.333333333333333</v>
      </c>
      <c r="S1112" s="13">
        <v>5.9165186500888103</v>
      </c>
      <c r="T1112" s="13">
        <f>IFERROR(VLOOKUP(B274,[1]!users_table[#All],4),"NA")</f>
        <v>8.4223826714801451</v>
      </c>
      <c r="U1112" s="13" t="s">
        <v>1029</v>
      </c>
    </row>
    <row r="1113" spans="1:21" x14ac:dyDescent="0.3">
      <c r="A1113" s="25">
        <v>1111</v>
      </c>
      <c r="B1113" s="13" t="s">
        <v>2</v>
      </c>
      <c r="C1113" s="13">
        <v>38080</v>
      </c>
      <c r="D1113" s="13" t="s">
        <v>418</v>
      </c>
      <c r="E1113" s="13" t="s">
        <v>32</v>
      </c>
      <c r="F1113" s="13" t="s">
        <v>37</v>
      </c>
      <c r="G1113" s="13">
        <v>7.92</v>
      </c>
      <c r="H1113" s="26">
        <v>43657</v>
      </c>
      <c r="I1113" s="26">
        <v>43659</v>
      </c>
      <c r="J1113" s="13">
        <v>8</v>
      </c>
      <c r="K1113" s="13">
        <v>2019</v>
      </c>
      <c r="L1113" s="13" t="s">
        <v>33</v>
      </c>
      <c r="M1113" s="13">
        <v>13</v>
      </c>
      <c r="N1113" s="13">
        <v>0.39833333333333332</v>
      </c>
      <c r="O1113" s="13">
        <v>5.1783333333333328</v>
      </c>
      <c r="P1113" s="13">
        <v>3</v>
      </c>
      <c r="Q1113" s="13">
        <v>1.7261111111111109</v>
      </c>
      <c r="R1113" s="13">
        <v>4.333333333333333</v>
      </c>
      <c r="S1113" s="13">
        <v>5.9165186500888103</v>
      </c>
      <c r="T1113" s="7">
        <f>IFERROR(VLOOKUP(B274,[1]!users_table[#All],4),"NA")</f>
        <v>8.4223826714801451</v>
      </c>
      <c r="U1113" s="13" t="s">
        <v>75</v>
      </c>
    </row>
    <row r="1114" spans="1:21" x14ac:dyDescent="0.3">
      <c r="A1114" s="25">
        <v>1112</v>
      </c>
      <c r="B1114" s="13" t="s">
        <v>2</v>
      </c>
      <c r="C1114" s="13">
        <v>38080</v>
      </c>
      <c r="D1114" s="13" t="s">
        <v>418</v>
      </c>
      <c r="E1114" s="13" t="s">
        <v>32</v>
      </c>
      <c r="F1114" s="13" t="s">
        <v>37</v>
      </c>
      <c r="G1114" s="13">
        <v>7.92</v>
      </c>
      <c r="H1114" s="26">
        <v>43657</v>
      </c>
      <c r="I1114" s="26">
        <v>43659</v>
      </c>
      <c r="J1114" s="13">
        <v>8</v>
      </c>
      <c r="K1114" s="13">
        <v>2019</v>
      </c>
      <c r="L1114" s="13" t="s">
        <v>33</v>
      </c>
      <c r="M1114" s="13">
        <v>13</v>
      </c>
      <c r="N1114" s="13">
        <v>0.39833333333333332</v>
      </c>
      <c r="O1114" s="13">
        <v>5.1783333333333328</v>
      </c>
      <c r="P1114" s="13">
        <v>3</v>
      </c>
      <c r="Q1114" s="13">
        <v>1.7261111111111109</v>
      </c>
      <c r="R1114" s="13">
        <v>4.333333333333333</v>
      </c>
      <c r="S1114" s="13">
        <v>5.9165186500888103</v>
      </c>
      <c r="T1114" s="7">
        <f>IFERROR(VLOOKUP(B274,[1]!users_table[#All],4),"NA")</f>
        <v>8.4223826714801451</v>
      </c>
      <c r="U1114" s="13" t="s">
        <v>70</v>
      </c>
    </row>
    <row r="1115" spans="1:21" x14ac:dyDescent="0.3">
      <c r="A1115" s="25">
        <v>1113</v>
      </c>
      <c r="B1115" s="13" t="s">
        <v>2</v>
      </c>
      <c r="C1115" s="13">
        <v>38080</v>
      </c>
      <c r="D1115" s="13" t="s">
        <v>418</v>
      </c>
      <c r="E1115" s="13" t="s">
        <v>32</v>
      </c>
      <c r="F1115" s="13" t="s">
        <v>37</v>
      </c>
      <c r="G1115" s="13">
        <v>7.92</v>
      </c>
      <c r="H1115" s="26">
        <v>43657</v>
      </c>
      <c r="I1115" s="26">
        <v>43659</v>
      </c>
      <c r="J1115" s="13">
        <v>8</v>
      </c>
      <c r="K1115" s="13">
        <v>2019</v>
      </c>
      <c r="L1115" s="13" t="s">
        <v>33</v>
      </c>
      <c r="M1115" s="13">
        <v>13</v>
      </c>
      <c r="N1115" s="13">
        <v>0.39833333333333332</v>
      </c>
      <c r="O1115" s="13">
        <v>5.1783333333333328</v>
      </c>
      <c r="P1115" s="13">
        <v>3</v>
      </c>
      <c r="Q1115" s="13">
        <v>1.7261111111111109</v>
      </c>
      <c r="R1115" s="13">
        <v>4.333333333333333</v>
      </c>
      <c r="S1115" s="13">
        <v>5.9165186500888103</v>
      </c>
      <c r="T1115" s="7">
        <f>IFERROR(VLOOKUP(B274,[1]!users_table[#All],4),"NA")</f>
        <v>8.4223826714801451</v>
      </c>
      <c r="U1115" s="13" t="s">
        <v>68</v>
      </c>
    </row>
    <row r="1116" spans="1:21" x14ac:dyDescent="0.3">
      <c r="A1116" s="25">
        <v>1114</v>
      </c>
      <c r="B1116" s="13" t="s">
        <v>2</v>
      </c>
      <c r="C1116" s="13">
        <v>38889</v>
      </c>
      <c r="D1116" s="13" t="s">
        <v>419</v>
      </c>
      <c r="E1116" s="13" t="s">
        <v>32</v>
      </c>
      <c r="F1116" s="13" t="s">
        <v>37</v>
      </c>
      <c r="G1116" s="13">
        <v>8.43</v>
      </c>
      <c r="H1116" s="26">
        <v>44021</v>
      </c>
      <c r="I1116" s="26">
        <v>44045</v>
      </c>
      <c r="J1116" s="13">
        <v>8</v>
      </c>
      <c r="K1116" s="13">
        <v>2019</v>
      </c>
      <c r="L1116" s="13" t="s">
        <v>35</v>
      </c>
      <c r="M1116" s="13">
        <v>13</v>
      </c>
      <c r="N1116" s="13">
        <v>0.3972222222222222</v>
      </c>
      <c r="O1116" s="13">
        <v>5.1638888888888888</v>
      </c>
      <c r="P1116" s="13">
        <v>25</v>
      </c>
      <c r="Q1116" s="13">
        <v>0.20655555555555549</v>
      </c>
      <c r="R1116" s="13">
        <v>0.52</v>
      </c>
      <c r="S1116" s="13">
        <v>5.9165186500888103</v>
      </c>
      <c r="T1116" s="7" t="str">
        <f>IFERROR(VLOOKUP(B275,[1]!users_table[#All],4),"NA")</f>
        <v>NA</v>
      </c>
      <c r="U1116" s="13" t="s">
        <v>66</v>
      </c>
    </row>
    <row r="1117" spans="1:21" x14ac:dyDescent="0.3">
      <c r="A1117" s="25">
        <v>1115</v>
      </c>
      <c r="B1117" s="13" t="s">
        <v>2</v>
      </c>
      <c r="C1117" s="13">
        <v>38889</v>
      </c>
      <c r="D1117" s="13" t="s">
        <v>419</v>
      </c>
      <c r="E1117" s="13" t="s">
        <v>32</v>
      </c>
      <c r="F1117" s="13" t="s">
        <v>37</v>
      </c>
      <c r="G1117" s="13">
        <v>8.43</v>
      </c>
      <c r="H1117" s="26">
        <v>44021</v>
      </c>
      <c r="I1117" s="26">
        <v>44045</v>
      </c>
      <c r="J1117" s="13">
        <v>8</v>
      </c>
      <c r="K1117" s="13">
        <v>2019</v>
      </c>
      <c r="L1117" s="13" t="s">
        <v>35</v>
      </c>
      <c r="M1117" s="13">
        <v>13</v>
      </c>
      <c r="N1117" s="13">
        <v>0.3972222222222222</v>
      </c>
      <c r="O1117" s="13">
        <v>5.1638888888888888</v>
      </c>
      <c r="P1117" s="13">
        <v>25</v>
      </c>
      <c r="Q1117" s="13">
        <v>0.20655555555555549</v>
      </c>
      <c r="R1117" s="13">
        <v>0.52</v>
      </c>
      <c r="S1117" s="13">
        <v>5.9165186500888103</v>
      </c>
      <c r="T1117" s="7" t="str">
        <f>IFERROR(VLOOKUP(B275,[1]!users_table[#All],4),"NA")</f>
        <v>NA</v>
      </c>
      <c r="U1117" s="13" t="s">
        <v>74</v>
      </c>
    </row>
    <row r="1118" spans="1:21" x14ac:dyDescent="0.3">
      <c r="A1118" s="25">
        <v>1116</v>
      </c>
      <c r="B1118" s="13" t="s">
        <v>2</v>
      </c>
      <c r="C1118" s="13">
        <v>38889</v>
      </c>
      <c r="D1118" s="13" t="s">
        <v>419</v>
      </c>
      <c r="E1118" s="13" t="s">
        <v>32</v>
      </c>
      <c r="F1118" s="13" t="s">
        <v>37</v>
      </c>
      <c r="G1118" s="13">
        <v>8.43</v>
      </c>
      <c r="H1118" s="26">
        <v>44021</v>
      </c>
      <c r="I1118" s="26">
        <v>44045</v>
      </c>
      <c r="J1118" s="13">
        <v>8</v>
      </c>
      <c r="K1118" s="13">
        <v>2019</v>
      </c>
      <c r="L1118" s="13" t="s">
        <v>35</v>
      </c>
      <c r="M1118" s="13">
        <v>13</v>
      </c>
      <c r="N1118" s="13">
        <v>0.3972222222222222</v>
      </c>
      <c r="O1118" s="13">
        <v>5.1638888888888888</v>
      </c>
      <c r="P1118" s="13">
        <v>25</v>
      </c>
      <c r="Q1118" s="13">
        <v>0.20655555555555549</v>
      </c>
      <c r="R1118" s="13">
        <v>0.52</v>
      </c>
      <c r="S1118" s="13">
        <v>5.9165186500888103</v>
      </c>
      <c r="T1118" s="7" t="str">
        <f>IFERROR(VLOOKUP(B275,[1]!users_table[#All],4),"NA")</f>
        <v>NA</v>
      </c>
      <c r="U1118" s="13" t="s">
        <v>1029</v>
      </c>
    </row>
    <row r="1119" spans="1:21" x14ac:dyDescent="0.3">
      <c r="A1119" s="25">
        <v>1117</v>
      </c>
      <c r="B1119" s="13" t="s">
        <v>2</v>
      </c>
      <c r="C1119" s="13">
        <v>38889</v>
      </c>
      <c r="D1119" s="13" t="s">
        <v>419</v>
      </c>
      <c r="E1119" s="13" t="s">
        <v>32</v>
      </c>
      <c r="F1119" s="13" t="s">
        <v>37</v>
      </c>
      <c r="G1119" s="13">
        <v>8.43</v>
      </c>
      <c r="H1119" s="26">
        <v>44021</v>
      </c>
      <c r="I1119" s="26">
        <v>44045</v>
      </c>
      <c r="J1119" s="13">
        <v>8</v>
      </c>
      <c r="K1119" s="13">
        <v>2019</v>
      </c>
      <c r="L1119" s="13" t="s">
        <v>35</v>
      </c>
      <c r="M1119" s="13">
        <v>13</v>
      </c>
      <c r="N1119" s="13">
        <v>0.3972222222222222</v>
      </c>
      <c r="O1119" s="13">
        <v>5.1638888888888888</v>
      </c>
      <c r="P1119" s="13">
        <v>25</v>
      </c>
      <c r="Q1119" s="13">
        <v>0.20655555555555549</v>
      </c>
      <c r="R1119" s="13">
        <v>0.52</v>
      </c>
      <c r="S1119" s="13">
        <v>5.9165186500888103</v>
      </c>
      <c r="T1119" s="7" t="str">
        <f>IFERROR(VLOOKUP(B275,[1]!users_table[#All],4),"NA")</f>
        <v>NA</v>
      </c>
      <c r="U1119" s="13" t="s">
        <v>75</v>
      </c>
    </row>
    <row r="1120" spans="1:21" x14ac:dyDescent="0.3">
      <c r="A1120" s="25">
        <v>1118</v>
      </c>
      <c r="B1120" s="13" t="s">
        <v>2</v>
      </c>
      <c r="C1120" s="13">
        <v>38889</v>
      </c>
      <c r="D1120" s="13" t="s">
        <v>419</v>
      </c>
      <c r="E1120" s="13" t="s">
        <v>32</v>
      </c>
      <c r="F1120" s="13" t="s">
        <v>37</v>
      </c>
      <c r="G1120" s="13">
        <v>8.43</v>
      </c>
      <c r="H1120" s="26">
        <v>44021</v>
      </c>
      <c r="I1120" s="26">
        <v>44045</v>
      </c>
      <c r="J1120" s="13">
        <v>8</v>
      </c>
      <c r="K1120" s="13">
        <v>2019</v>
      </c>
      <c r="L1120" s="13" t="s">
        <v>35</v>
      </c>
      <c r="M1120" s="13">
        <v>13</v>
      </c>
      <c r="N1120" s="13">
        <v>0.3972222222222222</v>
      </c>
      <c r="O1120" s="13">
        <v>5.1638888888888888</v>
      </c>
      <c r="P1120" s="13">
        <v>25</v>
      </c>
      <c r="Q1120" s="13">
        <v>0.20655555555555549</v>
      </c>
      <c r="R1120" s="13">
        <v>0.52</v>
      </c>
      <c r="S1120" s="13">
        <v>5.9165186500888103</v>
      </c>
      <c r="T1120" s="7" t="str">
        <f>IFERROR(VLOOKUP(B275,[1]!users_table[#All],4),"NA")</f>
        <v>NA</v>
      </c>
      <c r="U1120" s="13" t="s">
        <v>70</v>
      </c>
    </row>
    <row r="1121" spans="1:21" x14ac:dyDescent="0.3">
      <c r="A1121" s="25">
        <v>1119</v>
      </c>
      <c r="B1121" s="13" t="s">
        <v>2</v>
      </c>
      <c r="C1121" s="13">
        <v>38889</v>
      </c>
      <c r="D1121" s="13" t="s">
        <v>419</v>
      </c>
      <c r="E1121" s="13" t="s">
        <v>32</v>
      </c>
      <c r="F1121" s="13" t="s">
        <v>37</v>
      </c>
      <c r="G1121" s="13">
        <v>8.43</v>
      </c>
      <c r="H1121" s="26">
        <v>44021</v>
      </c>
      <c r="I1121" s="26">
        <v>44045</v>
      </c>
      <c r="J1121" s="13">
        <v>8</v>
      </c>
      <c r="K1121" s="13">
        <v>2019</v>
      </c>
      <c r="L1121" s="13" t="s">
        <v>35</v>
      </c>
      <c r="M1121" s="13">
        <v>13</v>
      </c>
      <c r="N1121" s="13">
        <v>0.3972222222222222</v>
      </c>
      <c r="O1121" s="13">
        <v>5.1638888888888888</v>
      </c>
      <c r="P1121" s="13">
        <v>25</v>
      </c>
      <c r="Q1121" s="13">
        <v>0.20655555555555549</v>
      </c>
      <c r="R1121" s="13">
        <v>0.52</v>
      </c>
      <c r="S1121" s="13">
        <v>5.9165186500888103</v>
      </c>
      <c r="T1121" s="7" t="str">
        <f>IFERROR(VLOOKUP(B275,[1]!users_table[#All],4),"NA")</f>
        <v>NA</v>
      </c>
      <c r="U1121" s="13" t="s">
        <v>68</v>
      </c>
    </row>
    <row r="1122" spans="1:21" x14ac:dyDescent="0.3">
      <c r="A1122" s="25">
        <v>1120</v>
      </c>
      <c r="B1122" s="13" t="s">
        <v>2</v>
      </c>
      <c r="C1122" s="13">
        <v>34620</v>
      </c>
      <c r="D1122" s="13" t="s">
        <v>420</v>
      </c>
      <c r="E1122" s="13" t="s">
        <v>32</v>
      </c>
      <c r="F1122" s="13" t="s">
        <v>386</v>
      </c>
      <c r="G1122" s="13">
        <v>6.58</v>
      </c>
      <c r="H1122" s="26">
        <v>44009</v>
      </c>
      <c r="I1122" s="26">
        <v>44016</v>
      </c>
      <c r="J1122" s="13">
        <v>4</v>
      </c>
      <c r="K1122" s="13">
        <v>2019</v>
      </c>
      <c r="L1122" s="13" t="s">
        <v>33</v>
      </c>
      <c r="M1122" s="13">
        <v>26</v>
      </c>
      <c r="N1122" s="13">
        <v>0.39444444444444438</v>
      </c>
      <c r="O1122" s="13">
        <v>10.255555555555549</v>
      </c>
      <c r="P1122" s="13">
        <v>8</v>
      </c>
      <c r="Q1122" s="13">
        <v>1.2819444444444441</v>
      </c>
      <c r="R1122" s="13">
        <v>3.25</v>
      </c>
      <c r="S1122" s="13">
        <v>5.9165186500888103</v>
      </c>
      <c r="T1122" s="7" t="str">
        <f>IFERROR(VLOOKUP(B276,[1]!users_table[#All],4),"NA")</f>
        <v>NA</v>
      </c>
      <c r="U1122" s="13" t="s">
        <v>66</v>
      </c>
    </row>
    <row r="1123" spans="1:21" x14ac:dyDescent="0.3">
      <c r="A1123" s="25">
        <v>1121</v>
      </c>
      <c r="B1123" s="13" t="s">
        <v>2</v>
      </c>
      <c r="C1123" s="13">
        <v>34620</v>
      </c>
      <c r="D1123" s="13" t="s">
        <v>420</v>
      </c>
      <c r="E1123" s="13" t="s">
        <v>32</v>
      </c>
      <c r="F1123" s="13" t="s">
        <v>386</v>
      </c>
      <c r="G1123" s="13">
        <v>6.58</v>
      </c>
      <c r="H1123" s="26">
        <v>44009</v>
      </c>
      <c r="I1123" s="26">
        <v>44016</v>
      </c>
      <c r="J1123" s="13">
        <v>4</v>
      </c>
      <c r="K1123" s="13">
        <v>2019</v>
      </c>
      <c r="L1123" s="13" t="s">
        <v>33</v>
      </c>
      <c r="M1123" s="13">
        <v>26</v>
      </c>
      <c r="N1123" s="13">
        <v>0.39444444444444438</v>
      </c>
      <c r="O1123" s="13">
        <v>10.255555555555549</v>
      </c>
      <c r="P1123" s="13">
        <v>8</v>
      </c>
      <c r="Q1123" s="13">
        <v>1.2819444444444441</v>
      </c>
      <c r="R1123" s="13">
        <v>3.25</v>
      </c>
      <c r="S1123" s="13">
        <v>5.9165186500888103</v>
      </c>
      <c r="T1123" s="7" t="str">
        <f>IFERROR(VLOOKUP(B276,[1]!users_table[#All],4),"NA")</f>
        <v>NA</v>
      </c>
      <c r="U1123" s="13" t="s">
        <v>62</v>
      </c>
    </row>
    <row r="1124" spans="1:21" x14ac:dyDescent="0.3">
      <c r="A1124" s="25">
        <v>1122</v>
      </c>
      <c r="B1124" s="13" t="s">
        <v>2</v>
      </c>
      <c r="C1124" s="13">
        <v>39846</v>
      </c>
      <c r="D1124" s="13" t="s">
        <v>421</v>
      </c>
      <c r="E1124" s="13" t="s">
        <v>28</v>
      </c>
      <c r="F1124" s="13" t="s">
        <v>386</v>
      </c>
      <c r="G1124" s="13">
        <v>6.67</v>
      </c>
      <c r="H1124" s="26">
        <v>44098</v>
      </c>
      <c r="I1124" s="26">
        <v>44098</v>
      </c>
      <c r="J1124" s="13">
        <v>4</v>
      </c>
      <c r="K1124" s="13">
        <v>2019</v>
      </c>
      <c r="L1124" s="13" t="s">
        <v>35</v>
      </c>
      <c r="M1124" s="13">
        <v>1</v>
      </c>
      <c r="N1124" s="13">
        <v>0.22472222222222221</v>
      </c>
      <c r="O1124" s="13">
        <v>0.22472222222222221</v>
      </c>
      <c r="P1124" s="13">
        <v>1</v>
      </c>
      <c r="Q1124" s="13">
        <v>0.22472222222222221</v>
      </c>
      <c r="R1124" s="13">
        <v>1</v>
      </c>
      <c r="S1124" s="13">
        <v>5.9165186500888103</v>
      </c>
      <c r="T1124" s="7">
        <f>IFERROR(VLOOKUP(B277,[1]!users_table[#All],4),"NA")</f>
        <v>8.4223826714801451</v>
      </c>
      <c r="U1124" s="13" t="s">
        <v>66</v>
      </c>
    </row>
    <row r="1125" spans="1:21" x14ac:dyDescent="0.3">
      <c r="A1125" s="25">
        <v>1123</v>
      </c>
      <c r="B1125" s="13" t="s">
        <v>2</v>
      </c>
      <c r="C1125" s="13">
        <v>39846</v>
      </c>
      <c r="D1125" s="13" t="s">
        <v>421</v>
      </c>
      <c r="E1125" s="13" t="s">
        <v>28</v>
      </c>
      <c r="F1125" s="13" t="s">
        <v>386</v>
      </c>
      <c r="G1125" s="13">
        <v>6.67</v>
      </c>
      <c r="H1125" s="26">
        <v>44098</v>
      </c>
      <c r="I1125" s="26">
        <v>44098</v>
      </c>
      <c r="J1125" s="13">
        <v>4</v>
      </c>
      <c r="K1125" s="13">
        <v>2019</v>
      </c>
      <c r="L1125" s="13" t="s">
        <v>35</v>
      </c>
      <c r="M1125" s="13">
        <v>1</v>
      </c>
      <c r="N1125" s="13">
        <v>0.22472222222222221</v>
      </c>
      <c r="O1125" s="13">
        <v>0.22472222222222221</v>
      </c>
      <c r="P1125" s="13">
        <v>1</v>
      </c>
      <c r="Q1125" s="13">
        <v>0.22472222222222221</v>
      </c>
      <c r="R1125" s="13">
        <v>1</v>
      </c>
      <c r="S1125" s="13">
        <v>5.9165186500888103</v>
      </c>
      <c r="T1125" s="7">
        <f>IFERROR(VLOOKUP(B277,[1]!users_table[#All],4),"NA")</f>
        <v>8.4223826714801451</v>
      </c>
      <c r="U1125" s="13" t="s">
        <v>62</v>
      </c>
    </row>
    <row r="1126" spans="1:21" x14ac:dyDescent="0.3">
      <c r="A1126" s="25">
        <v>1124</v>
      </c>
      <c r="B1126" s="13" t="s">
        <v>2</v>
      </c>
      <c r="C1126" s="13">
        <v>44516</v>
      </c>
      <c r="D1126" s="13" t="s">
        <v>422</v>
      </c>
      <c r="E1126" s="13" t="s">
        <v>32</v>
      </c>
      <c r="F1126" s="13" t="s">
        <v>37</v>
      </c>
      <c r="G1126" s="13">
        <v>6.9</v>
      </c>
      <c r="H1126" s="26">
        <v>44976</v>
      </c>
      <c r="I1126" s="26">
        <v>44993</v>
      </c>
      <c r="J1126" s="13">
        <v>5</v>
      </c>
      <c r="K1126" s="13">
        <v>2022</v>
      </c>
      <c r="L1126" s="13" t="s">
        <v>30</v>
      </c>
      <c r="M1126" s="13">
        <v>12</v>
      </c>
      <c r="N1126" s="13">
        <v>0.39444444444444438</v>
      </c>
      <c r="O1126" s="13">
        <v>4.7333333333333334</v>
      </c>
      <c r="P1126" s="13">
        <v>18</v>
      </c>
      <c r="Q1126" s="13">
        <v>0.26296296296296301</v>
      </c>
      <c r="R1126" s="13">
        <v>0.66666666666666663</v>
      </c>
      <c r="S1126" s="13">
        <v>5.9165186500888103</v>
      </c>
      <c r="T1126" s="7">
        <f>IFERROR(VLOOKUP(B278,[1]!users_table[#All],4),"NA")</f>
        <v>8.4223826714801451</v>
      </c>
      <c r="U1126" s="13" t="s">
        <v>65</v>
      </c>
    </row>
    <row r="1127" spans="1:21" x14ac:dyDescent="0.3">
      <c r="A1127" s="25">
        <v>1125</v>
      </c>
      <c r="B1127" s="13" t="s">
        <v>2</v>
      </c>
      <c r="C1127" s="13">
        <v>44516</v>
      </c>
      <c r="D1127" s="13" t="s">
        <v>422</v>
      </c>
      <c r="E1127" s="13" t="s">
        <v>32</v>
      </c>
      <c r="F1127" s="13" t="s">
        <v>37</v>
      </c>
      <c r="G1127" s="13">
        <v>6.9</v>
      </c>
      <c r="H1127" s="26">
        <v>44976</v>
      </c>
      <c r="I1127" s="26">
        <v>44993</v>
      </c>
      <c r="J1127" s="13">
        <v>5</v>
      </c>
      <c r="K1127" s="13">
        <v>2022</v>
      </c>
      <c r="L1127" s="13" t="s">
        <v>30</v>
      </c>
      <c r="M1127" s="13">
        <v>12</v>
      </c>
      <c r="N1127" s="13">
        <v>0.39444444444444438</v>
      </c>
      <c r="O1127" s="13">
        <v>4.7333333333333334</v>
      </c>
      <c r="P1127" s="13">
        <v>18</v>
      </c>
      <c r="Q1127" s="13">
        <v>0.26296296296296301</v>
      </c>
      <c r="R1127" s="13">
        <v>0.66666666666666663</v>
      </c>
      <c r="S1127" s="13">
        <v>5.9165186500888103</v>
      </c>
      <c r="T1127" s="7">
        <f>IFERROR(VLOOKUP(B278,[1]!users_table[#All],4),"NA")</f>
        <v>8.4223826714801451</v>
      </c>
      <c r="U1127" s="13" t="s">
        <v>1019</v>
      </c>
    </row>
    <row r="1128" spans="1:21" x14ac:dyDescent="0.3">
      <c r="A1128" s="25">
        <v>1126</v>
      </c>
      <c r="B1128" s="13" t="s">
        <v>2</v>
      </c>
      <c r="C1128" s="13">
        <v>44516</v>
      </c>
      <c r="D1128" s="13" t="s">
        <v>422</v>
      </c>
      <c r="E1128" s="13" t="s">
        <v>32</v>
      </c>
      <c r="F1128" s="13" t="s">
        <v>37</v>
      </c>
      <c r="G1128" s="13">
        <v>6.9</v>
      </c>
      <c r="H1128" s="26">
        <v>44976</v>
      </c>
      <c r="I1128" s="26">
        <v>44993</v>
      </c>
      <c r="J1128" s="13">
        <v>5</v>
      </c>
      <c r="K1128" s="13">
        <v>2022</v>
      </c>
      <c r="L1128" s="13" t="s">
        <v>30</v>
      </c>
      <c r="M1128" s="13">
        <v>12</v>
      </c>
      <c r="N1128" s="13">
        <v>0.39444444444444438</v>
      </c>
      <c r="O1128" s="13">
        <v>4.7333333333333334</v>
      </c>
      <c r="P1128" s="13">
        <v>18</v>
      </c>
      <c r="Q1128" s="13">
        <v>0.26296296296296301</v>
      </c>
      <c r="R1128" s="13">
        <v>0.66666666666666663</v>
      </c>
      <c r="S1128" s="13">
        <v>5.9165186500888103</v>
      </c>
      <c r="T1128" s="7">
        <f>IFERROR(VLOOKUP(B278,[1]!users_table[#All],4),"NA")</f>
        <v>8.4223826714801451</v>
      </c>
      <c r="U1128" s="13" t="s">
        <v>1034</v>
      </c>
    </row>
    <row r="1129" spans="1:21" x14ac:dyDescent="0.3">
      <c r="A1129" s="25">
        <v>1127</v>
      </c>
      <c r="B1129" s="13" t="s">
        <v>2</v>
      </c>
      <c r="C1129" s="13">
        <v>44516</v>
      </c>
      <c r="D1129" s="13" t="s">
        <v>422</v>
      </c>
      <c r="E1129" s="13" t="s">
        <v>32</v>
      </c>
      <c r="F1129" s="13" t="s">
        <v>37</v>
      </c>
      <c r="G1129" s="13">
        <v>6.9</v>
      </c>
      <c r="H1129" s="26">
        <v>44976</v>
      </c>
      <c r="I1129" s="26">
        <v>44993</v>
      </c>
      <c r="J1129" s="13">
        <v>5</v>
      </c>
      <c r="K1129" s="13">
        <v>2022</v>
      </c>
      <c r="L1129" s="13" t="s">
        <v>30</v>
      </c>
      <c r="M1129" s="13">
        <v>12</v>
      </c>
      <c r="N1129" s="13">
        <v>0.39444444444444438</v>
      </c>
      <c r="O1129" s="13">
        <v>4.7333333333333334</v>
      </c>
      <c r="P1129" s="13">
        <v>18</v>
      </c>
      <c r="Q1129" s="13">
        <v>0.26296296296296301</v>
      </c>
      <c r="R1129" s="13">
        <v>0.66666666666666663</v>
      </c>
      <c r="S1129" s="13">
        <v>5.9165186500888103</v>
      </c>
      <c r="T1129" s="7">
        <f>IFERROR(VLOOKUP(B278,[1]!users_table[#All],4),"NA")</f>
        <v>8.4223826714801451</v>
      </c>
      <c r="U1129" s="13" t="s">
        <v>1055</v>
      </c>
    </row>
    <row r="1130" spans="1:21" x14ac:dyDescent="0.3">
      <c r="A1130" s="25">
        <v>1128</v>
      </c>
      <c r="B1130" s="13" t="s">
        <v>2</v>
      </c>
      <c r="C1130" s="13">
        <v>44516</v>
      </c>
      <c r="D1130" s="13" t="s">
        <v>422</v>
      </c>
      <c r="E1130" s="13" t="s">
        <v>32</v>
      </c>
      <c r="F1130" s="13" t="s">
        <v>37</v>
      </c>
      <c r="G1130" s="13">
        <v>6.9</v>
      </c>
      <c r="H1130" s="26">
        <v>44976</v>
      </c>
      <c r="I1130" s="26">
        <v>44993</v>
      </c>
      <c r="J1130" s="13">
        <v>5</v>
      </c>
      <c r="K1130" s="13">
        <v>2022</v>
      </c>
      <c r="L1130" s="13" t="s">
        <v>30</v>
      </c>
      <c r="M1130" s="13">
        <v>12</v>
      </c>
      <c r="N1130" s="13">
        <v>0.39444444444444438</v>
      </c>
      <c r="O1130" s="13">
        <v>4.7333333333333334</v>
      </c>
      <c r="P1130" s="13">
        <v>18</v>
      </c>
      <c r="Q1130" s="13">
        <v>0.26296296296296301</v>
      </c>
      <c r="R1130" s="13">
        <v>0.66666666666666663</v>
      </c>
      <c r="S1130" s="13">
        <v>5.9165186500888103</v>
      </c>
      <c r="T1130" s="7">
        <f>IFERROR(VLOOKUP(B278,[1]!users_table[#All],4),"NA")</f>
        <v>8.4223826714801451</v>
      </c>
      <c r="U1130" s="13" t="s">
        <v>75</v>
      </c>
    </row>
    <row r="1131" spans="1:21" x14ac:dyDescent="0.3">
      <c r="A1131" s="25">
        <v>1129</v>
      </c>
      <c r="B1131" s="13" t="s">
        <v>2</v>
      </c>
      <c r="C1131" s="13">
        <v>16782</v>
      </c>
      <c r="D1131" s="13" t="s">
        <v>423</v>
      </c>
      <c r="E1131" s="13" t="s">
        <v>168</v>
      </c>
      <c r="F1131" s="13" t="s">
        <v>29</v>
      </c>
      <c r="G1131" s="13">
        <v>7.89</v>
      </c>
      <c r="H1131" s="26">
        <v>44548</v>
      </c>
      <c r="I1131" s="26">
        <v>44548</v>
      </c>
      <c r="J1131" s="13">
        <v>7</v>
      </c>
      <c r="K1131" s="13">
        <v>2013</v>
      </c>
      <c r="L1131" s="13" t="s">
        <v>33</v>
      </c>
      <c r="M1131" s="13">
        <v>1</v>
      </c>
      <c r="N1131" s="13">
        <v>0.76666666666666672</v>
      </c>
      <c r="O1131" s="13">
        <v>0.76666666666666672</v>
      </c>
      <c r="P1131" s="13">
        <v>1</v>
      </c>
      <c r="Q1131" s="13">
        <v>0.76666666666666672</v>
      </c>
      <c r="R1131" s="13">
        <v>1</v>
      </c>
      <c r="S1131" s="13">
        <v>5.9165186500888103</v>
      </c>
      <c r="T1131" s="7">
        <f>IFERROR(VLOOKUP(B279,[1]!users_table[#All],4),"NA")</f>
        <v>8.4223826714801451</v>
      </c>
      <c r="U1131" s="13" t="s">
        <v>83</v>
      </c>
    </row>
    <row r="1132" spans="1:21" x14ac:dyDescent="0.3">
      <c r="A1132" s="25">
        <v>1130</v>
      </c>
      <c r="B1132" s="13" t="s">
        <v>2</v>
      </c>
      <c r="C1132" s="13">
        <v>16782</v>
      </c>
      <c r="D1132" s="13" t="s">
        <v>423</v>
      </c>
      <c r="E1132" s="13" t="s">
        <v>168</v>
      </c>
      <c r="F1132" s="13" t="s">
        <v>29</v>
      </c>
      <c r="G1132" s="13">
        <v>7.89</v>
      </c>
      <c r="H1132" s="26">
        <v>44548</v>
      </c>
      <c r="I1132" s="26">
        <v>44548</v>
      </c>
      <c r="J1132" s="13">
        <v>7</v>
      </c>
      <c r="K1132" s="13">
        <v>2013</v>
      </c>
      <c r="L1132" s="13" t="s">
        <v>33</v>
      </c>
      <c r="M1132" s="13">
        <v>1</v>
      </c>
      <c r="N1132" s="13">
        <v>0.76666666666666672</v>
      </c>
      <c r="O1132" s="13">
        <v>0.76666666666666672</v>
      </c>
      <c r="P1132" s="13">
        <v>1</v>
      </c>
      <c r="Q1132" s="13">
        <v>0.76666666666666672</v>
      </c>
      <c r="R1132" s="13">
        <v>1</v>
      </c>
      <c r="S1132" s="13">
        <v>5.9165186500888103</v>
      </c>
      <c r="T1132" s="7">
        <f>IFERROR(VLOOKUP(B279,[1]!users_table[#All],4),"NA")</f>
        <v>8.4223826714801451</v>
      </c>
      <c r="U1132" s="13" t="s">
        <v>66</v>
      </c>
    </row>
    <row r="1133" spans="1:21" x14ac:dyDescent="0.3">
      <c r="A1133" s="25">
        <v>1131</v>
      </c>
      <c r="B1133" s="13" t="s">
        <v>2</v>
      </c>
      <c r="C1133" s="13">
        <v>16782</v>
      </c>
      <c r="D1133" s="13" t="s">
        <v>423</v>
      </c>
      <c r="E1133" s="13" t="s">
        <v>168</v>
      </c>
      <c r="F1133" s="13" t="s">
        <v>29</v>
      </c>
      <c r="G1133" s="13">
        <v>7.89</v>
      </c>
      <c r="H1133" s="26">
        <v>44548</v>
      </c>
      <c r="I1133" s="26">
        <v>44548</v>
      </c>
      <c r="J1133" s="13">
        <v>7</v>
      </c>
      <c r="K1133" s="13">
        <v>2013</v>
      </c>
      <c r="L1133" s="13" t="s">
        <v>33</v>
      </c>
      <c r="M1133" s="13">
        <v>1</v>
      </c>
      <c r="N1133" s="13">
        <v>0.76666666666666672</v>
      </c>
      <c r="O1133" s="13">
        <v>0.76666666666666672</v>
      </c>
      <c r="P1133" s="13">
        <v>1</v>
      </c>
      <c r="Q1133" s="13">
        <v>0.76666666666666672</v>
      </c>
      <c r="R1133" s="13">
        <v>1</v>
      </c>
      <c r="S1133" s="13">
        <v>5.9165186500888103</v>
      </c>
      <c r="T1133" s="7">
        <f>IFERROR(VLOOKUP(B279,[1]!users_table[#All],4),"NA")</f>
        <v>8.4223826714801451</v>
      </c>
      <c r="U1133" s="13" t="s">
        <v>75</v>
      </c>
    </row>
    <row r="1134" spans="1:21" x14ac:dyDescent="0.3">
      <c r="A1134" s="25">
        <v>1132</v>
      </c>
      <c r="B1134" s="13" t="s">
        <v>2</v>
      </c>
      <c r="C1134" s="13">
        <v>16782</v>
      </c>
      <c r="D1134" s="13" t="s">
        <v>423</v>
      </c>
      <c r="E1134" s="13" t="s">
        <v>168</v>
      </c>
      <c r="F1134" s="13" t="s">
        <v>29</v>
      </c>
      <c r="G1134" s="13">
        <v>7.89</v>
      </c>
      <c r="H1134" s="26">
        <v>44548</v>
      </c>
      <c r="I1134" s="26">
        <v>44548</v>
      </c>
      <c r="J1134" s="13">
        <v>7</v>
      </c>
      <c r="K1134" s="13">
        <v>2013</v>
      </c>
      <c r="L1134" s="13" t="s">
        <v>33</v>
      </c>
      <c r="M1134" s="13">
        <v>1</v>
      </c>
      <c r="N1134" s="13">
        <v>0.76666666666666672</v>
      </c>
      <c r="O1134" s="13">
        <v>0.76666666666666672</v>
      </c>
      <c r="P1134" s="13">
        <v>1</v>
      </c>
      <c r="Q1134" s="13">
        <v>0.76666666666666672</v>
      </c>
      <c r="R1134" s="13">
        <v>1</v>
      </c>
      <c r="S1134" s="13">
        <v>5.9165186500888103</v>
      </c>
      <c r="T1134" s="7">
        <f>IFERROR(VLOOKUP(B279,[1]!users_table[#All],4),"NA")</f>
        <v>8.4223826714801451</v>
      </c>
      <c r="U1134" s="13" t="s">
        <v>1032</v>
      </c>
    </row>
    <row r="1135" spans="1:21" x14ac:dyDescent="0.3">
      <c r="A1135" s="25">
        <v>1133</v>
      </c>
      <c r="B1135" s="13" t="s">
        <v>2</v>
      </c>
      <c r="C1135" s="13">
        <v>38301</v>
      </c>
      <c r="D1135" s="13" t="s">
        <v>424</v>
      </c>
      <c r="E1135" s="13" t="s">
        <v>32</v>
      </c>
      <c r="F1135" s="13" t="s">
        <v>29</v>
      </c>
      <c r="G1135" s="13">
        <v>6.84</v>
      </c>
      <c r="H1135" s="26">
        <v>43566</v>
      </c>
      <c r="I1135" s="26">
        <v>43586</v>
      </c>
      <c r="J1135" s="13">
        <v>4</v>
      </c>
      <c r="K1135" s="13">
        <v>2019</v>
      </c>
      <c r="L1135" s="13" t="s">
        <v>30</v>
      </c>
      <c r="M1135" s="13">
        <v>12</v>
      </c>
      <c r="N1135" s="13">
        <v>0.4</v>
      </c>
      <c r="O1135" s="13">
        <v>4.8000000000000007</v>
      </c>
      <c r="P1135" s="13">
        <v>21</v>
      </c>
      <c r="Q1135" s="13">
        <v>0.22857142857142859</v>
      </c>
      <c r="R1135" s="13">
        <v>0.5714285714285714</v>
      </c>
      <c r="S1135" s="13">
        <v>5.9165186500888103</v>
      </c>
      <c r="T1135" s="7">
        <f>IFERROR(VLOOKUP(B280,[1]!users_table[#All],4),"NA")</f>
        <v>8.4223826714801451</v>
      </c>
      <c r="U1135" s="13" t="s">
        <v>65</v>
      </c>
    </row>
    <row r="1136" spans="1:21" x14ac:dyDescent="0.3">
      <c r="A1136" s="25">
        <v>1134</v>
      </c>
      <c r="B1136" s="13" t="s">
        <v>2</v>
      </c>
      <c r="C1136" s="13">
        <v>38301</v>
      </c>
      <c r="D1136" s="13" t="s">
        <v>424</v>
      </c>
      <c r="E1136" s="13" t="s">
        <v>32</v>
      </c>
      <c r="F1136" s="13" t="s">
        <v>29</v>
      </c>
      <c r="G1136" s="13">
        <v>6.84</v>
      </c>
      <c r="H1136" s="26">
        <v>43566</v>
      </c>
      <c r="I1136" s="26">
        <v>43586</v>
      </c>
      <c r="J1136" s="13">
        <v>4</v>
      </c>
      <c r="K1136" s="13">
        <v>2019</v>
      </c>
      <c r="L1136" s="13" t="s">
        <v>30</v>
      </c>
      <c r="M1136" s="13">
        <v>12</v>
      </c>
      <c r="N1136" s="13">
        <v>0.4</v>
      </c>
      <c r="O1136" s="13">
        <v>4.8000000000000007</v>
      </c>
      <c r="P1136" s="13">
        <v>21</v>
      </c>
      <c r="Q1136" s="13">
        <v>0.22857142857142859</v>
      </c>
      <c r="R1136" s="13">
        <v>0.5714285714285714</v>
      </c>
      <c r="S1136" s="13">
        <v>5.9165186500888103</v>
      </c>
      <c r="T1136" s="7">
        <f>IFERROR(VLOOKUP(B280,[1]!users_table[#All],4),"NA")</f>
        <v>8.4223826714801451</v>
      </c>
      <c r="U1136" s="13" t="s">
        <v>59</v>
      </c>
    </row>
    <row r="1137" spans="1:21" x14ac:dyDescent="0.3">
      <c r="A1137" s="25">
        <v>1135</v>
      </c>
      <c r="B1137" s="13" t="s">
        <v>2</v>
      </c>
      <c r="C1137" s="13">
        <v>38301</v>
      </c>
      <c r="D1137" s="13" t="s">
        <v>424</v>
      </c>
      <c r="E1137" s="13" t="s">
        <v>32</v>
      </c>
      <c r="F1137" s="13" t="s">
        <v>29</v>
      </c>
      <c r="G1137" s="13">
        <v>6.84</v>
      </c>
      <c r="H1137" s="26">
        <v>43566</v>
      </c>
      <c r="I1137" s="26">
        <v>43586</v>
      </c>
      <c r="J1137" s="13">
        <v>4</v>
      </c>
      <c r="K1137" s="13">
        <v>2019</v>
      </c>
      <c r="L1137" s="13" t="s">
        <v>30</v>
      </c>
      <c r="M1137" s="13">
        <v>12</v>
      </c>
      <c r="N1137" s="13">
        <v>0.4</v>
      </c>
      <c r="O1137" s="13">
        <v>4.8000000000000007</v>
      </c>
      <c r="P1137" s="13">
        <v>21</v>
      </c>
      <c r="Q1137" s="13">
        <v>0.22857142857142859</v>
      </c>
      <c r="R1137" s="13">
        <v>0.5714285714285714</v>
      </c>
      <c r="S1137" s="13">
        <v>5.9165186500888103</v>
      </c>
      <c r="T1137" s="7">
        <f>IFERROR(VLOOKUP(B280,[1]!users_table[#All],4),"NA")</f>
        <v>8.4223826714801451</v>
      </c>
      <c r="U1137" s="13" t="s">
        <v>1024</v>
      </c>
    </row>
    <row r="1138" spans="1:21" x14ac:dyDescent="0.3">
      <c r="A1138" s="25">
        <v>1136</v>
      </c>
      <c r="B1138" s="13" t="s">
        <v>2</v>
      </c>
      <c r="C1138" s="13">
        <v>37984</v>
      </c>
      <c r="D1138" s="13" t="s">
        <v>425</v>
      </c>
      <c r="E1138" s="13" t="s">
        <v>32</v>
      </c>
      <c r="F1138" s="13" t="s">
        <v>152</v>
      </c>
      <c r="G1138" s="13">
        <v>7.45</v>
      </c>
      <c r="H1138" s="26">
        <v>44538</v>
      </c>
      <c r="I1138" s="26">
        <v>44548</v>
      </c>
      <c r="J1138" s="13">
        <v>7</v>
      </c>
      <c r="K1138" s="13">
        <v>2021</v>
      </c>
      <c r="L1138" s="13" t="s">
        <v>30</v>
      </c>
      <c r="M1138" s="13">
        <v>24</v>
      </c>
      <c r="N1138" s="13">
        <v>0.39500000000000002</v>
      </c>
      <c r="O1138" s="13">
        <v>9.48</v>
      </c>
      <c r="P1138" s="13">
        <v>11</v>
      </c>
      <c r="Q1138" s="13">
        <v>0.86181818181818182</v>
      </c>
      <c r="R1138" s="13">
        <v>2.1818181818181821</v>
      </c>
      <c r="S1138" s="13">
        <v>5.9165186500888103</v>
      </c>
      <c r="T1138" s="7">
        <f>IFERROR(VLOOKUP(B281,[1]!users_table[#All],4),"NA")</f>
        <v>8.4223826714801451</v>
      </c>
      <c r="U1138" s="13" t="s">
        <v>65</v>
      </c>
    </row>
    <row r="1139" spans="1:21" x14ac:dyDescent="0.3">
      <c r="A1139" s="25">
        <v>1137</v>
      </c>
      <c r="B1139" s="13" t="s">
        <v>2</v>
      </c>
      <c r="C1139" s="13">
        <v>37984</v>
      </c>
      <c r="D1139" s="13" t="s">
        <v>425</v>
      </c>
      <c r="E1139" s="13" t="s">
        <v>32</v>
      </c>
      <c r="F1139" s="13" t="s">
        <v>152</v>
      </c>
      <c r="G1139" s="13">
        <v>7.45</v>
      </c>
      <c r="H1139" s="26">
        <v>44538</v>
      </c>
      <c r="I1139" s="26">
        <v>44548</v>
      </c>
      <c r="J1139" s="13">
        <v>7</v>
      </c>
      <c r="K1139" s="13">
        <v>2021</v>
      </c>
      <c r="L1139" s="13" t="s">
        <v>30</v>
      </c>
      <c r="M1139" s="13">
        <v>24</v>
      </c>
      <c r="N1139" s="13">
        <v>0.39500000000000002</v>
      </c>
      <c r="O1139" s="13">
        <v>9.48</v>
      </c>
      <c r="P1139" s="13">
        <v>11</v>
      </c>
      <c r="Q1139" s="13">
        <v>0.86181818181818182</v>
      </c>
      <c r="R1139" s="13">
        <v>2.1818181818181821</v>
      </c>
      <c r="S1139" s="13">
        <v>5.9165186500888103</v>
      </c>
      <c r="T1139" s="7">
        <f>IFERROR(VLOOKUP(B281,[1]!users_table[#All],4),"NA")</f>
        <v>8.4223826714801451</v>
      </c>
      <c r="U1139" s="13" t="s">
        <v>59</v>
      </c>
    </row>
    <row r="1140" spans="1:21" x14ac:dyDescent="0.3">
      <c r="A1140" s="25">
        <v>1138</v>
      </c>
      <c r="B1140" s="13" t="s">
        <v>2</v>
      </c>
      <c r="C1140" s="13">
        <v>37984</v>
      </c>
      <c r="D1140" s="13" t="s">
        <v>425</v>
      </c>
      <c r="E1140" s="13" t="s">
        <v>32</v>
      </c>
      <c r="F1140" s="13" t="s">
        <v>152</v>
      </c>
      <c r="G1140" s="13">
        <v>7.45</v>
      </c>
      <c r="H1140" s="26">
        <v>44538</v>
      </c>
      <c r="I1140" s="26">
        <v>44548</v>
      </c>
      <c r="J1140" s="13">
        <v>7</v>
      </c>
      <c r="K1140" s="13">
        <v>2021</v>
      </c>
      <c r="L1140" s="13" t="s">
        <v>30</v>
      </c>
      <c r="M1140" s="13">
        <v>24</v>
      </c>
      <c r="N1140" s="13">
        <v>0.39500000000000002</v>
      </c>
      <c r="O1140" s="13">
        <v>9.48</v>
      </c>
      <c r="P1140" s="13">
        <v>11</v>
      </c>
      <c r="Q1140" s="13">
        <v>0.86181818181818182</v>
      </c>
      <c r="R1140" s="13">
        <v>2.1818181818181821</v>
      </c>
      <c r="S1140" s="13">
        <v>5.9165186500888103</v>
      </c>
      <c r="T1140" s="7">
        <f>IFERROR(VLOOKUP(B281,[1]!users_table[#All],4),"NA")</f>
        <v>8.4223826714801451</v>
      </c>
      <c r="U1140" s="13" t="s">
        <v>64</v>
      </c>
    </row>
    <row r="1141" spans="1:21" x14ac:dyDescent="0.3">
      <c r="A1141" s="25">
        <v>1139</v>
      </c>
      <c r="B1141" s="13" t="s">
        <v>2</v>
      </c>
      <c r="C1141" s="13">
        <v>37984</v>
      </c>
      <c r="D1141" s="13" t="s">
        <v>425</v>
      </c>
      <c r="E1141" s="13" t="s">
        <v>32</v>
      </c>
      <c r="F1141" s="13" t="s">
        <v>152</v>
      </c>
      <c r="G1141" s="13">
        <v>7.45</v>
      </c>
      <c r="H1141" s="26">
        <v>44538</v>
      </c>
      <c r="I1141" s="26">
        <v>44548</v>
      </c>
      <c r="J1141" s="13">
        <v>7</v>
      </c>
      <c r="K1141" s="13">
        <v>2021</v>
      </c>
      <c r="L1141" s="13" t="s">
        <v>30</v>
      </c>
      <c r="M1141" s="13">
        <v>24</v>
      </c>
      <c r="N1141" s="13">
        <v>0.39500000000000002</v>
      </c>
      <c r="O1141" s="13">
        <v>9.48</v>
      </c>
      <c r="P1141" s="13">
        <v>11</v>
      </c>
      <c r="Q1141" s="13">
        <v>0.86181818181818182</v>
      </c>
      <c r="R1141" s="13">
        <v>2.1818181818181821</v>
      </c>
      <c r="S1141" s="13">
        <v>5.9165186500888103</v>
      </c>
      <c r="T1141" s="7">
        <f>IFERROR(VLOOKUP(B281,[1]!users_table[#All],4),"NA")</f>
        <v>8.4223826714801451</v>
      </c>
      <c r="U1141" s="13" t="s">
        <v>60</v>
      </c>
    </row>
    <row r="1142" spans="1:21" x14ac:dyDescent="0.3">
      <c r="A1142" s="25">
        <v>1140</v>
      </c>
      <c r="B1142" s="13" t="s">
        <v>2</v>
      </c>
      <c r="C1142" s="13">
        <v>37984</v>
      </c>
      <c r="D1142" s="13" t="s">
        <v>425</v>
      </c>
      <c r="E1142" s="13" t="s">
        <v>32</v>
      </c>
      <c r="F1142" s="13" t="s">
        <v>152</v>
      </c>
      <c r="G1142" s="13">
        <v>7.45</v>
      </c>
      <c r="H1142" s="26">
        <v>44538</v>
      </c>
      <c r="I1142" s="26">
        <v>44548</v>
      </c>
      <c r="J1142" s="13">
        <v>7</v>
      </c>
      <c r="K1142" s="13">
        <v>2021</v>
      </c>
      <c r="L1142" s="13" t="s">
        <v>30</v>
      </c>
      <c r="M1142" s="13">
        <v>24</v>
      </c>
      <c r="N1142" s="13">
        <v>0.39500000000000002</v>
      </c>
      <c r="O1142" s="13">
        <v>9.48</v>
      </c>
      <c r="P1142" s="13">
        <v>11</v>
      </c>
      <c r="Q1142" s="13">
        <v>0.86181818181818182</v>
      </c>
      <c r="R1142" s="13">
        <v>2.1818181818181821</v>
      </c>
      <c r="S1142" s="13">
        <v>5.9165186500888103</v>
      </c>
      <c r="T1142" s="7">
        <f>IFERROR(VLOOKUP(B281,[1]!users_table[#All],4),"NA")</f>
        <v>8.4223826714801451</v>
      </c>
      <c r="U1142" s="13" t="s">
        <v>67</v>
      </c>
    </row>
    <row r="1143" spans="1:21" x14ac:dyDescent="0.3">
      <c r="A1143" s="25">
        <v>1141</v>
      </c>
      <c r="B1143" s="13" t="s">
        <v>2</v>
      </c>
      <c r="C1143" s="13">
        <v>37984</v>
      </c>
      <c r="D1143" s="13" t="s">
        <v>425</v>
      </c>
      <c r="E1143" s="13" t="s">
        <v>32</v>
      </c>
      <c r="F1143" s="13" t="s">
        <v>152</v>
      </c>
      <c r="G1143" s="13">
        <v>7.45</v>
      </c>
      <c r="H1143" s="26">
        <v>44538</v>
      </c>
      <c r="I1143" s="26">
        <v>44548</v>
      </c>
      <c r="J1143" s="13">
        <v>7</v>
      </c>
      <c r="K1143" s="13">
        <v>2021</v>
      </c>
      <c r="L1143" s="13" t="s">
        <v>30</v>
      </c>
      <c r="M1143" s="13">
        <v>24</v>
      </c>
      <c r="N1143" s="13">
        <v>0.39500000000000002</v>
      </c>
      <c r="O1143" s="13">
        <v>9.48</v>
      </c>
      <c r="P1143" s="13">
        <v>11</v>
      </c>
      <c r="Q1143" s="13">
        <v>0.86181818181818182</v>
      </c>
      <c r="R1143" s="13">
        <v>2.1818181818181821</v>
      </c>
      <c r="S1143" s="13">
        <v>5.9165186500888103</v>
      </c>
      <c r="T1143" s="7">
        <f>IFERROR(VLOOKUP(B281,[1]!users_table[#All],4),"NA")</f>
        <v>8.4223826714801451</v>
      </c>
      <c r="U1143" s="13" t="s">
        <v>61</v>
      </c>
    </row>
    <row r="1144" spans="1:21" x14ac:dyDescent="0.3">
      <c r="A1144" s="25">
        <v>1142</v>
      </c>
      <c r="B1144" s="13" t="s">
        <v>2</v>
      </c>
      <c r="C1144" s="13">
        <v>37984</v>
      </c>
      <c r="D1144" s="13" t="s">
        <v>425</v>
      </c>
      <c r="E1144" s="13" t="s">
        <v>32</v>
      </c>
      <c r="F1144" s="13" t="s">
        <v>152</v>
      </c>
      <c r="G1144" s="13">
        <v>7.45</v>
      </c>
      <c r="H1144" s="26">
        <v>44538</v>
      </c>
      <c r="I1144" s="26">
        <v>44548</v>
      </c>
      <c r="J1144" s="13">
        <v>7</v>
      </c>
      <c r="K1144" s="13">
        <v>2021</v>
      </c>
      <c r="L1144" s="13" t="s">
        <v>30</v>
      </c>
      <c r="M1144" s="13">
        <v>24</v>
      </c>
      <c r="N1144" s="13">
        <v>0.39500000000000002</v>
      </c>
      <c r="O1144" s="13">
        <v>9.48</v>
      </c>
      <c r="P1144" s="13">
        <v>11</v>
      </c>
      <c r="Q1144" s="13">
        <v>0.86181818181818182</v>
      </c>
      <c r="R1144" s="13">
        <v>2.1818181818181821</v>
      </c>
      <c r="S1144" s="13">
        <v>5.9165186500888103</v>
      </c>
      <c r="T1144" s="7">
        <f>IFERROR(VLOOKUP(B281,[1]!users_table[#All],4),"NA")</f>
        <v>8.4223826714801451</v>
      </c>
      <c r="U1144" s="13" t="s">
        <v>1026</v>
      </c>
    </row>
    <row r="1145" spans="1:21" x14ac:dyDescent="0.3">
      <c r="A1145" s="25">
        <v>1143</v>
      </c>
      <c r="B1145" s="13" t="s">
        <v>2</v>
      </c>
      <c r="C1145" s="13">
        <v>50338</v>
      </c>
      <c r="D1145" s="13" t="s">
        <v>426</v>
      </c>
      <c r="E1145" s="13" t="s">
        <v>32</v>
      </c>
      <c r="F1145" s="13" t="s">
        <v>37</v>
      </c>
      <c r="G1145" s="13">
        <v>7.16</v>
      </c>
      <c r="H1145" s="26">
        <v>45032</v>
      </c>
      <c r="I1145" s="26">
        <v>45042</v>
      </c>
      <c r="J1145" s="13">
        <v>8</v>
      </c>
      <c r="K1145" s="13">
        <v>2022</v>
      </c>
      <c r="L1145" s="13" t="s">
        <v>33</v>
      </c>
      <c r="M1145" s="13">
        <v>13</v>
      </c>
      <c r="N1145" s="13">
        <v>0.39444444444444438</v>
      </c>
      <c r="O1145" s="13">
        <v>5.1277777777777773</v>
      </c>
      <c r="P1145" s="13">
        <v>11</v>
      </c>
      <c r="Q1145" s="13">
        <v>0.46616161616161611</v>
      </c>
      <c r="R1145" s="13">
        <v>1.1818181818181821</v>
      </c>
      <c r="S1145" s="13">
        <v>5.9165186500888103</v>
      </c>
      <c r="T1145" s="7">
        <f>IFERROR(VLOOKUP(B282,[1]!users_table[#All],4),"NA")</f>
        <v>8.4223826714801451</v>
      </c>
      <c r="U1145" s="13" t="s">
        <v>1018</v>
      </c>
    </row>
    <row r="1146" spans="1:21" x14ac:dyDescent="0.3">
      <c r="A1146" s="25">
        <v>1144</v>
      </c>
      <c r="B1146" s="13" t="s">
        <v>2</v>
      </c>
      <c r="C1146" s="13">
        <v>50338</v>
      </c>
      <c r="D1146" s="13" t="s">
        <v>426</v>
      </c>
      <c r="E1146" s="13" t="s">
        <v>32</v>
      </c>
      <c r="F1146" s="13" t="s">
        <v>37</v>
      </c>
      <c r="G1146" s="13">
        <v>7.16</v>
      </c>
      <c r="H1146" s="26">
        <v>45032</v>
      </c>
      <c r="I1146" s="26">
        <v>45042</v>
      </c>
      <c r="J1146" s="13">
        <v>8</v>
      </c>
      <c r="K1146" s="13">
        <v>2022</v>
      </c>
      <c r="L1146" s="13" t="s">
        <v>33</v>
      </c>
      <c r="M1146" s="13">
        <v>13</v>
      </c>
      <c r="N1146" s="13">
        <v>0.39444444444444438</v>
      </c>
      <c r="O1146" s="13">
        <v>5.1277777777777773</v>
      </c>
      <c r="P1146" s="13">
        <v>11</v>
      </c>
      <c r="Q1146" s="13">
        <v>0.46616161616161611</v>
      </c>
      <c r="R1146" s="13">
        <v>1.1818181818181821</v>
      </c>
      <c r="S1146" s="13">
        <v>5.9165186500888103</v>
      </c>
      <c r="T1146" s="7">
        <f>IFERROR(VLOOKUP(B282,[1]!users_table[#All],4),"NA")</f>
        <v>8.4223826714801451</v>
      </c>
      <c r="U1146" s="13" t="s">
        <v>64</v>
      </c>
    </row>
    <row r="1147" spans="1:21" x14ac:dyDescent="0.3">
      <c r="A1147" s="25">
        <v>1145</v>
      </c>
      <c r="B1147" s="13" t="s">
        <v>2</v>
      </c>
      <c r="C1147" s="13">
        <v>50338</v>
      </c>
      <c r="D1147" s="13" t="s">
        <v>426</v>
      </c>
      <c r="E1147" s="13" t="s">
        <v>32</v>
      </c>
      <c r="F1147" s="13" t="s">
        <v>37</v>
      </c>
      <c r="G1147" s="13">
        <v>7.16</v>
      </c>
      <c r="H1147" s="26">
        <v>45032</v>
      </c>
      <c r="I1147" s="26">
        <v>45042</v>
      </c>
      <c r="J1147" s="13">
        <v>8</v>
      </c>
      <c r="K1147" s="13">
        <v>2022</v>
      </c>
      <c r="L1147" s="13" t="s">
        <v>33</v>
      </c>
      <c r="M1147" s="13">
        <v>13</v>
      </c>
      <c r="N1147" s="13">
        <v>0.39444444444444438</v>
      </c>
      <c r="O1147" s="13">
        <v>5.1277777777777773</v>
      </c>
      <c r="P1147" s="13">
        <v>11</v>
      </c>
      <c r="Q1147" s="13">
        <v>0.46616161616161611</v>
      </c>
      <c r="R1147" s="13">
        <v>1.1818181818181821</v>
      </c>
      <c r="S1147" s="13">
        <v>5.9165186500888103</v>
      </c>
      <c r="T1147" s="7">
        <f>IFERROR(VLOOKUP(B282,[1]!users_table[#All],4),"NA")</f>
        <v>8.4223826714801451</v>
      </c>
      <c r="U1147" s="13" t="s">
        <v>1044</v>
      </c>
    </row>
    <row r="1148" spans="1:21" x14ac:dyDescent="0.3">
      <c r="A1148" s="25">
        <v>1146</v>
      </c>
      <c r="B1148" s="13" t="s">
        <v>2</v>
      </c>
      <c r="C1148" s="13">
        <v>50338</v>
      </c>
      <c r="D1148" s="13" t="s">
        <v>426</v>
      </c>
      <c r="E1148" s="13" t="s">
        <v>32</v>
      </c>
      <c r="F1148" s="13" t="s">
        <v>37</v>
      </c>
      <c r="G1148" s="13">
        <v>7.16</v>
      </c>
      <c r="H1148" s="26">
        <v>45032</v>
      </c>
      <c r="I1148" s="26">
        <v>45042</v>
      </c>
      <c r="J1148" s="13">
        <v>8</v>
      </c>
      <c r="K1148" s="13">
        <v>2022</v>
      </c>
      <c r="L1148" s="13" t="s">
        <v>33</v>
      </c>
      <c r="M1148" s="13">
        <v>13</v>
      </c>
      <c r="N1148" s="13">
        <v>0.39444444444444438</v>
      </c>
      <c r="O1148" s="13">
        <v>5.1277777777777773</v>
      </c>
      <c r="P1148" s="13">
        <v>11</v>
      </c>
      <c r="Q1148" s="13">
        <v>0.46616161616161611</v>
      </c>
      <c r="R1148" s="13">
        <v>1.1818181818181821</v>
      </c>
      <c r="S1148" s="13">
        <v>5.9165186500888103</v>
      </c>
      <c r="T1148" s="7">
        <f>IFERROR(VLOOKUP(B282,[1]!users_table[#All],4),"NA")</f>
        <v>8.4223826714801451</v>
      </c>
      <c r="U1148" s="13" t="s">
        <v>68</v>
      </c>
    </row>
    <row r="1149" spans="1:21" x14ac:dyDescent="0.3">
      <c r="A1149" s="25">
        <v>1147</v>
      </c>
      <c r="B1149" s="13" t="s">
        <v>2</v>
      </c>
      <c r="C1149" s="13">
        <v>50037</v>
      </c>
      <c r="D1149" s="13" t="s">
        <v>427</v>
      </c>
      <c r="E1149" s="13" t="s">
        <v>158</v>
      </c>
      <c r="F1149" s="13" t="s">
        <v>29</v>
      </c>
      <c r="G1149" s="13">
        <v>7.36</v>
      </c>
      <c r="H1149" s="26">
        <v>44991</v>
      </c>
      <c r="I1149" s="26">
        <v>44991</v>
      </c>
      <c r="J1149" s="13">
        <v>6</v>
      </c>
      <c r="K1149" s="13">
        <v>2021</v>
      </c>
      <c r="L1149" s="13" t="s">
        <v>30</v>
      </c>
      <c r="M1149" s="13">
        <v>1</v>
      </c>
      <c r="N1149" s="13">
        <v>7.166666666666667E-2</v>
      </c>
      <c r="O1149" s="13">
        <v>7.166666666666667E-2</v>
      </c>
      <c r="P1149" s="13">
        <v>1</v>
      </c>
      <c r="Q1149" s="13">
        <v>7.166666666666667E-2</v>
      </c>
      <c r="R1149" s="13">
        <v>1</v>
      </c>
      <c r="S1149" s="13">
        <v>5.9165186500888103</v>
      </c>
      <c r="T1149" s="7">
        <f>IFERROR(VLOOKUP(B283,[1]!users_table[#All],4),"NA")</f>
        <v>8.4223826714801451</v>
      </c>
      <c r="U1149" s="13" t="s">
        <v>74</v>
      </c>
    </row>
    <row r="1150" spans="1:21" x14ac:dyDescent="0.3">
      <c r="A1150" s="25">
        <v>1148</v>
      </c>
      <c r="B1150" s="13" t="s">
        <v>2</v>
      </c>
      <c r="C1150" s="13">
        <v>50037</v>
      </c>
      <c r="D1150" s="13" t="s">
        <v>427</v>
      </c>
      <c r="E1150" s="13" t="s">
        <v>158</v>
      </c>
      <c r="F1150" s="13" t="s">
        <v>29</v>
      </c>
      <c r="G1150" s="13">
        <v>7.36</v>
      </c>
      <c r="H1150" s="26">
        <v>44991</v>
      </c>
      <c r="I1150" s="26">
        <v>44991</v>
      </c>
      <c r="J1150" s="13">
        <v>6</v>
      </c>
      <c r="K1150" s="13">
        <v>2021</v>
      </c>
      <c r="L1150" s="13" t="s">
        <v>30</v>
      </c>
      <c r="M1150" s="13">
        <v>1</v>
      </c>
      <c r="N1150" s="13">
        <v>7.166666666666667E-2</v>
      </c>
      <c r="O1150" s="13">
        <v>7.166666666666667E-2</v>
      </c>
      <c r="P1150" s="13">
        <v>1</v>
      </c>
      <c r="Q1150" s="13">
        <v>7.166666666666667E-2</v>
      </c>
      <c r="R1150" s="13">
        <v>1</v>
      </c>
      <c r="S1150" s="13">
        <v>5.9165186500888103</v>
      </c>
      <c r="T1150" s="7">
        <f>IFERROR(VLOOKUP(B283,[1]!users_table[#All],4),"NA")</f>
        <v>8.4223826714801451</v>
      </c>
      <c r="U1150" s="13" t="s">
        <v>78</v>
      </c>
    </row>
    <row r="1151" spans="1:21" x14ac:dyDescent="0.3">
      <c r="A1151" s="25">
        <v>1149</v>
      </c>
      <c r="B1151" s="13" t="s">
        <v>2</v>
      </c>
      <c r="C1151" s="13">
        <v>50037</v>
      </c>
      <c r="D1151" s="13" t="s">
        <v>427</v>
      </c>
      <c r="E1151" s="13" t="s">
        <v>158</v>
      </c>
      <c r="F1151" s="13" t="s">
        <v>29</v>
      </c>
      <c r="G1151" s="13">
        <v>7.36</v>
      </c>
      <c r="H1151" s="26">
        <v>44991</v>
      </c>
      <c r="I1151" s="26">
        <v>44991</v>
      </c>
      <c r="J1151" s="13">
        <v>6</v>
      </c>
      <c r="K1151" s="13">
        <v>2021</v>
      </c>
      <c r="L1151" s="13" t="s">
        <v>30</v>
      </c>
      <c r="M1151" s="13">
        <v>1</v>
      </c>
      <c r="N1151" s="13">
        <v>7.166666666666667E-2</v>
      </c>
      <c r="O1151" s="13">
        <v>7.166666666666667E-2</v>
      </c>
      <c r="P1151" s="13">
        <v>1</v>
      </c>
      <c r="Q1151" s="13">
        <v>7.166666666666667E-2</v>
      </c>
      <c r="R1151" s="13">
        <v>1</v>
      </c>
      <c r="S1151" s="13">
        <v>5.9165186500888103</v>
      </c>
      <c r="T1151" s="7">
        <f>IFERROR(VLOOKUP(B283,[1]!users_table[#All],4),"NA")</f>
        <v>8.4223826714801451</v>
      </c>
      <c r="U1151" s="13" t="s">
        <v>1027</v>
      </c>
    </row>
    <row r="1152" spans="1:21" x14ac:dyDescent="0.3">
      <c r="A1152" s="25">
        <v>1150</v>
      </c>
      <c r="B1152" s="13" t="s">
        <v>2</v>
      </c>
      <c r="C1152" s="13">
        <v>39531</v>
      </c>
      <c r="D1152" s="13" t="s">
        <v>428</v>
      </c>
      <c r="E1152" s="13" t="s">
        <v>32</v>
      </c>
      <c r="F1152" s="13" t="s">
        <v>37</v>
      </c>
      <c r="G1152" s="13">
        <v>6.97</v>
      </c>
      <c r="H1152" s="26">
        <v>44126</v>
      </c>
      <c r="I1152" s="26">
        <v>44129</v>
      </c>
      <c r="J1152" s="13">
        <v>5</v>
      </c>
      <c r="K1152" s="13">
        <v>2020</v>
      </c>
      <c r="L1152" s="13" t="s">
        <v>30</v>
      </c>
      <c r="M1152" s="13">
        <v>12</v>
      </c>
      <c r="N1152" s="13">
        <v>0.38333333333333341</v>
      </c>
      <c r="O1152" s="13">
        <v>4.6000000000000014</v>
      </c>
      <c r="P1152" s="13">
        <v>4</v>
      </c>
      <c r="Q1152" s="13">
        <v>1.1499999999999999</v>
      </c>
      <c r="R1152" s="13">
        <v>3</v>
      </c>
      <c r="S1152" s="13">
        <v>5.9165186500888103</v>
      </c>
      <c r="T1152" s="7">
        <f>IFERROR(VLOOKUP(B284,[1]!users_table[#All],4),"NA")</f>
        <v>8.4223826714801451</v>
      </c>
      <c r="U1152" s="13" t="s">
        <v>59</v>
      </c>
    </row>
    <row r="1153" spans="1:21" x14ac:dyDescent="0.3">
      <c r="A1153" s="25">
        <v>1151</v>
      </c>
      <c r="B1153" s="13" t="s">
        <v>2</v>
      </c>
      <c r="C1153" s="13">
        <v>39531</v>
      </c>
      <c r="D1153" s="13" t="s">
        <v>428</v>
      </c>
      <c r="E1153" s="13" t="s">
        <v>32</v>
      </c>
      <c r="F1153" s="13" t="s">
        <v>37</v>
      </c>
      <c r="G1153" s="13">
        <v>6.97</v>
      </c>
      <c r="H1153" s="26">
        <v>44126</v>
      </c>
      <c r="I1153" s="26">
        <v>44129</v>
      </c>
      <c r="J1153" s="13">
        <v>5</v>
      </c>
      <c r="K1153" s="13">
        <v>2020</v>
      </c>
      <c r="L1153" s="13" t="s">
        <v>30</v>
      </c>
      <c r="M1153" s="13">
        <v>12</v>
      </c>
      <c r="N1153" s="13">
        <v>0.38333333333333341</v>
      </c>
      <c r="O1153" s="13">
        <v>4.6000000000000014</v>
      </c>
      <c r="P1153" s="13">
        <v>4</v>
      </c>
      <c r="Q1153" s="13">
        <v>1.1499999999999999</v>
      </c>
      <c r="R1153" s="13">
        <v>3</v>
      </c>
      <c r="S1153" s="13">
        <v>5.9165186500888103</v>
      </c>
      <c r="T1153" s="7">
        <f>IFERROR(VLOOKUP(B284,[1]!users_table[#All],4),"NA")</f>
        <v>8.4223826714801451</v>
      </c>
      <c r="U1153" s="13" t="s">
        <v>60</v>
      </c>
    </row>
    <row r="1154" spans="1:21" x14ac:dyDescent="0.3">
      <c r="A1154" s="25">
        <v>1152</v>
      </c>
      <c r="B1154" s="13" t="s">
        <v>2</v>
      </c>
      <c r="C1154" s="13">
        <v>39531</v>
      </c>
      <c r="D1154" s="13" t="s">
        <v>428</v>
      </c>
      <c r="E1154" s="13" t="s">
        <v>32</v>
      </c>
      <c r="F1154" s="13" t="s">
        <v>37</v>
      </c>
      <c r="G1154" s="13">
        <v>6.97</v>
      </c>
      <c r="H1154" s="26">
        <v>44126</v>
      </c>
      <c r="I1154" s="26">
        <v>44129</v>
      </c>
      <c r="J1154" s="13">
        <v>5</v>
      </c>
      <c r="K1154" s="13">
        <v>2020</v>
      </c>
      <c r="L1154" s="13" t="s">
        <v>30</v>
      </c>
      <c r="M1154" s="13">
        <v>12</v>
      </c>
      <c r="N1154" s="13">
        <v>0.38333333333333341</v>
      </c>
      <c r="O1154" s="13">
        <v>4.6000000000000014</v>
      </c>
      <c r="P1154" s="13">
        <v>4</v>
      </c>
      <c r="Q1154" s="13">
        <v>1.1499999999999999</v>
      </c>
      <c r="R1154" s="13">
        <v>3</v>
      </c>
      <c r="S1154" s="13">
        <v>5.9165186500888103</v>
      </c>
      <c r="T1154" s="7">
        <f>IFERROR(VLOOKUP(B284,[1]!users_table[#All],4),"NA")</f>
        <v>8.4223826714801451</v>
      </c>
      <c r="U1154" s="13" t="s">
        <v>1016</v>
      </c>
    </row>
    <row r="1155" spans="1:21" x14ac:dyDescent="0.3">
      <c r="A1155" s="25">
        <v>1153</v>
      </c>
      <c r="B1155" s="13" t="s">
        <v>2</v>
      </c>
      <c r="C1155" s="13">
        <v>39017</v>
      </c>
      <c r="D1155" s="13" t="s">
        <v>429</v>
      </c>
      <c r="E1155" s="13" t="s">
        <v>32</v>
      </c>
      <c r="F1155" s="13" t="s">
        <v>37</v>
      </c>
      <c r="G1155" s="13">
        <v>6.91</v>
      </c>
      <c r="H1155" s="26">
        <v>44123</v>
      </c>
      <c r="I1155" s="26">
        <v>44126</v>
      </c>
      <c r="J1155" s="13">
        <v>6</v>
      </c>
      <c r="K1155" s="13">
        <v>2020</v>
      </c>
      <c r="L1155" s="13" t="s">
        <v>30</v>
      </c>
      <c r="M1155" s="13">
        <v>12</v>
      </c>
      <c r="N1155" s="13">
        <v>0.4</v>
      </c>
      <c r="O1155" s="13">
        <v>4.8000000000000007</v>
      </c>
      <c r="P1155" s="13">
        <v>4</v>
      </c>
      <c r="Q1155" s="13">
        <v>1.2</v>
      </c>
      <c r="R1155" s="13">
        <v>3</v>
      </c>
      <c r="S1155" s="13">
        <v>5.9165186500888103</v>
      </c>
      <c r="T1155" s="7">
        <f>IFERROR(VLOOKUP(B285,[1]!users_table[#All],4),"NA")</f>
        <v>8.4223826714801451</v>
      </c>
      <c r="U1155" s="13" t="s">
        <v>1019</v>
      </c>
    </row>
    <row r="1156" spans="1:21" x14ac:dyDescent="0.3">
      <c r="A1156" s="25">
        <v>1154</v>
      </c>
      <c r="B1156" s="13" t="s">
        <v>2</v>
      </c>
      <c r="C1156" s="13">
        <v>39017</v>
      </c>
      <c r="D1156" s="13" t="s">
        <v>429</v>
      </c>
      <c r="E1156" s="13" t="s">
        <v>32</v>
      </c>
      <c r="F1156" s="13" t="s">
        <v>37</v>
      </c>
      <c r="G1156" s="13">
        <v>6.91</v>
      </c>
      <c r="H1156" s="26">
        <v>44123</v>
      </c>
      <c r="I1156" s="26">
        <v>44126</v>
      </c>
      <c r="J1156" s="13">
        <v>6</v>
      </c>
      <c r="K1156" s="13">
        <v>2020</v>
      </c>
      <c r="L1156" s="13" t="s">
        <v>30</v>
      </c>
      <c r="M1156" s="13">
        <v>12</v>
      </c>
      <c r="N1156" s="13">
        <v>0.4</v>
      </c>
      <c r="O1156" s="13">
        <v>4.8000000000000007</v>
      </c>
      <c r="P1156" s="13">
        <v>4</v>
      </c>
      <c r="Q1156" s="13">
        <v>1.2</v>
      </c>
      <c r="R1156" s="13">
        <v>3</v>
      </c>
      <c r="S1156" s="13">
        <v>5.9165186500888103</v>
      </c>
      <c r="T1156" s="7">
        <f>IFERROR(VLOOKUP(B285,[1]!users_table[#All],4),"NA")</f>
        <v>8.4223826714801451</v>
      </c>
      <c r="U1156" s="13" t="s">
        <v>61</v>
      </c>
    </row>
    <row r="1157" spans="1:21" x14ac:dyDescent="0.3">
      <c r="A1157" s="25">
        <v>1155</v>
      </c>
      <c r="B1157" s="13" t="s">
        <v>2</v>
      </c>
      <c r="C1157" s="13">
        <v>39017</v>
      </c>
      <c r="D1157" s="13" t="s">
        <v>429</v>
      </c>
      <c r="E1157" s="13" t="s">
        <v>32</v>
      </c>
      <c r="F1157" s="13" t="s">
        <v>37</v>
      </c>
      <c r="G1157" s="13">
        <v>6.91</v>
      </c>
      <c r="H1157" s="26">
        <v>44123</v>
      </c>
      <c r="I1157" s="26">
        <v>44126</v>
      </c>
      <c r="J1157" s="13">
        <v>6</v>
      </c>
      <c r="K1157" s="13">
        <v>2020</v>
      </c>
      <c r="L1157" s="13" t="s">
        <v>30</v>
      </c>
      <c r="M1157" s="13">
        <v>12</v>
      </c>
      <c r="N1157" s="13">
        <v>0.4</v>
      </c>
      <c r="O1157" s="13">
        <v>4.8000000000000007</v>
      </c>
      <c r="P1157" s="13">
        <v>4</v>
      </c>
      <c r="Q1157" s="13">
        <v>1.2</v>
      </c>
      <c r="R1157" s="13">
        <v>3</v>
      </c>
      <c r="S1157" s="13">
        <v>5.9165186500888103</v>
      </c>
      <c r="T1157" s="7">
        <f>IFERROR(VLOOKUP(B285,[1]!users_table[#All],4),"NA")</f>
        <v>8.4223826714801451</v>
      </c>
      <c r="U1157" s="13" t="s">
        <v>1030</v>
      </c>
    </row>
    <row r="1158" spans="1:21" x14ac:dyDescent="0.3">
      <c r="A1158" s="25">
        <v>1156</v>
      </c>
      <c r="B1158" s="13" t="s">
        <v>2</v>
      </c>
      <c r="C1158" s="13">
        <v>39017</v>
      </c>
      <c r="D1158" s="13" t="s">
        <v>429</v>
      </c>
      <c r="E1158" s="13" t="s">
        <v>32</v>
      </c>
      <c r="F1158" s="13" t="s">
        <v>37</v>
      </c>
      <c r="G1158" s="13">
        <v>6.91</v>
      </c>
      <c r="H1158" s="26">
        <v>44123</v>
      </c>
      <c r="I1158" s="26">
        <v>44126</v>
      </c>
      <c r="J1158" s="13">
        <v>6</v>
      </c>
      <c r="K1158" s="13">
        <v>2020</v>
      </c>
      <c r="L1158" s="13" t="s">
        <v>30</v>
      </c>
      <c r="M1158" s="13">
        <v>12</v>
      </c>
      <c r="N1158" s="13">
        <v>0.4</v>
      </c>
      <c r="O1158" s="13">
        <v>4.8000000000000007</v>
      </c>
      <c r="P1158" s="13">
        <v>4</v>
      </c>
      <c r="Q1158" s="13">
        <v>1.2</v>
      </c>
      <c r="R1158" s="13">
        <v>3</v>
      </c>
      <c r="S1158" s="13">
        <v>5.9165186500888103</v>
      </c>
      <c r="T1158" s="7">
        <f>IFERROR(VLOOKUP(B285,[1]!users_table[#All],4),"NA")</f>
        <v>8.4223826714801451</v>
      </c>
      <c r="U1158" s="13" t="s">
        <v>75</v>
      </c>
    </row>
    <row r="1159" spans="1:21" x14ac:dyDescent="0.3">
      <c r="A1159" s="25">
        <v>1157</v>
      </c>
      <c r="B1159" s="13" t="s">
        <v>2</v>
      </c>
      <c r="C1159" s="13">
        <v>39017</v>
      </c>
      <c r="D1159" s="13" t="s">
        <v>429</v>
      </c>
      <c r="E1159" s="13" t="s">
        <v>32</v>
      </c>
      <c r="F1159" s="13" t="s">
        <v>37</v>
      </c>
      <c r="G1159" s="13">
        <v>6.91</v>
      </c>
      <c r="H1159" s="26">
        <v>44123</v>
      </c>
      <c r="I1159" s="26">
        <v>44126</v>
      </c>
      <c r="J1159" s="13">
        <v>6</v>
      </c>
      <c r="K1159" s="13">
        <v>2020</v>
      </c>
      <c r="L1159" s="13" t="s">
        <v>30</v>
      </c>
      <c r="M1159" s="13">
        <v>12</v>
      </c>
      <c r="N1159" s="13">
        <v>0.4</v>
      </c>
      <c r="O1159" s="13">
        <v>4.8000000000000007</v>
      </c>
      <c r="P1159" s="13">
        <v>4</v>
      </c>
      <c r="Q1159" s="13">
        <v>1.2</v>
      </c>
      <c r="R1159" s="13">
        <v>3</v>
      </c>
      <c r="S1159" s="13">
        <v>5.9165186500888103</v>
      </c>
      <c r="T1159" s="7">
        <f>IFERROR(VLOOKUP(B285,[1]!users_table[#All],4),"NA")</f>
        <v>8.4223826714801451</v>
      </c>
      <c r="U1159" s="13" t="s">
        <v>68</v>
      </c>
    </row>
    <row r="1160" spans="1:21" x14ac:dyDescent="0.3">
      <c r="A1160" s="25">
        <v>1158</v>
      </c>
      <c r="B1160" s="13" t="s">
        <v>2</v>
      </c>
      <c r="C1160" s="13">
        <v>39017</v>
      </c>
      <c r="D1160" s="13" t="s">
        <v>429</v>
      </c>
      <c r="E1160" s="13" t="s">
        <v>32</v>
      </c>
      <c r="F1160" s="13" t="s">
        <v>37</v>
      </c>
      <c r="G1160" s="13">
        <v>6.91</v>
      </c>
      <c r="H1160" s="26">
        <v>44123</v>
      </c>
      <c r="I1160" s="26">
        <v>44126</v>
      </c>
      <c r="J1160" s="13">
        <v>6</v>
      </c>
      <c r="K1160" s="13">
        <v>2020</v>
      </c>
      <c r="L1160" s="13" t="s">
        <v>30</v>
      </c>
      <c r="M1160" s="13">
        <v>12</v>
      </c>
      <c r="N1160" s="13">
        <v>0.4</v>
      </c>
      <c r="O1160" s="13">
        <v>4.8000000000000007</v>
      </c>
      <c r="P1160" s="13">
        <v>4</v>
      </c>
      <c r="Q1160" s="13">
        <v>1.2</v>
      </c>
      <c r="R1160" s="13">
        <v>3</v>
      </c>
      <c r="S1160" s="13">
        <v>5.9165186500888103</v>
      </c>
      <c r="T1160" s="7">
        <f>IFERROR(VLOOKUP(B285,[1]!users_table[#All],4),"NA")</f>
        <v>8.4223826714801451</v>
      </c>
      <c r="U1160" s="13" t="s">
        <v>1027</v>
      </c>
    </row>
    <row r="1161" spans="1:21" x14ac:dyDescent="0.3">
      <c r="A1161" s="25">
        <v>1159</v>
      </c>
      <c r="B1161" s="13" t="s">
        <v>4</v>
      </c>
      <c r="C1161" s="13">
        <v>39017</v>
      </c>
      <c r="D1161" s="13" t="s">
        <v>429</v>
      </c>
      <c r="E1161" s="13" t="s">
        <v>32</v>
      </c>
      <c r="F1161" s="13" t="s">
        <v>37</v>
      </c>
      <c r="G1161" s="13">
        <v>6.91</v>
      </c>
      <c r="H1161" s="26">
        <v>43935</v>
      </c>
      <c r="I1161" s="26">
        <v>43940</v>
      </c>
      <c r="J1161" s="13">
        <v>8</v>
      </c>
      <c r="K1161" s="13">
        <v>2020</v>
      </c>
      <c r="L1161" s="13" t="s">
        <v>30</v>
      </c>
      <c r="M1161" s="13">
        <v>12</v>
      </c>
      <c r="N1161" s="13">
        <v>0.4</v>
      </c>
      <c r="O1161" s="13">
        <v>4.8000000000000007</v>
      </c>
      <c r="P1161" s="13">
        <v>6</v>
      </c>
      <c r="Q1161" s="13">
        <v>0.80000000000000016</v>
      </c>
      <c r="R1161" s="13">
        <v>2</v>
      </c>
      <c r="S1161" s="13">
        <v>8.3323353293413174</v>
      </c>
      <c r="T1161" s="7">
        <f>IFERROR(VLOOKUP(B742,[1]!users_table[#All],4),"NA")</f>
        <v>8.4223826714801451</v>
      </c>
      <c r="U1161" s="13" t="s">
        <v>1019</v>
      </c>
    </row>
    <row r="1162" spans="1:21" x14ac:dyDescent="0.3">
      <c r="A1162" s="25">
        <v>1160</v>
      </c>
      <c r="B1162" s="13" t="s">
        <v>4</v>
      </c>
      <c r="C1162" s="13">
        <v>39017</v>
      </c>
      <c r="D1162" s="13" t="s">
        <v>429</v>
      </c>
      <c r="E1162" s="13" t="s">
        <v>32</v>
      </c>
      <c r="F1162" s="13" t="s">
        <v>37</v>
      </c>
      <c r="G1162" s="13">
        <v>6.91</v>
      </c>
      <c r="H1162" s="26">
        <v>43935</v>
      </c>
      <c r="I1162" s="26">
        <v>43940</v>
      </c>
      <c r="J1162" s="13">
        <v>8</v>
      </c>
      <c r="K1162" s="13">
        <v>2020</v>
      </c>
      <c r="L1162" s="13" t="s">
        <v>30</v>
      </c>
      <c r="M1162" s="13">
        <v>12</v>
      </c>
      <c r="N1162" s="13">
        <v>0.4</v>
      </c>
      <c r="O1162" s="13">
        <v>4.8000000000000007</v>
      </c>
      <c r="P1162" s="13">
        <v>6</v>
      </c>
      <c r="Q1162" s="13">
        <v>0.80000000000000016</v>
      </c>
      <c r="R1162" s="13">
        <v>2</v>
      </c>
      <c r="S1162" s="13">
        <v>8.3323353293413174</v>
      </c>
      <c r="T1162" s="7">
        <f>IFERROR(VLOOKUP(B742,[1]!users_table[#All],4),"NA")</f>
        <v>8.4223826714801451</v>
      </c>
      <c r="U1162" s="13" t="s">
        <v>61</v>
      </c>
    </row>
    <row r="1163" spans="1:21" x14ac:dyDescent="0.3">
      <c r="A1163" s="25">
        <v>1161</v>
      </c>
      <c r="B1163" s="13" t="s">
        <v>4</v>
      </c>
      <c r="C1163" s="13">
        <v>39017</v>
      </c>
      <c r="D1163" s="13" t="s">
        <v>429</v>
      </c>
      <c r="E1163" s="13" t="s">
        <v>32</v>
      </c>
      <c r="F1163" s="13" t="s">
        <v>37</v>
      </c>
      <c r="G1163" s="13">
        <v>6.91</v>
      </c>
      <c r="H1163" s="26">
        <v>43935</v>
      </c>
      <c r="I1163" s="26">
        <v>43940</v>
      </c>
      <c r="J1163" s="13">
        <v>8</v>
      </c>
      <c r="K1163" s="13">
        <v>2020</v>
      </c>
      <c r="L1163" s="13" t="s">
        <v>30</v>
      </c>
      <c r="M1163" s="13">
        <v>12</v>
      </c>
      <c r="N1163" s="13">
        <v>0.4</v>
      </c>
      <c r="O1163" s="13">
        <v>4.8000000000000007</v>
      </c>
      <c r="P1163" s="13">
        <v>6</v>
      </c>
      <c r="Q1163" s="13">
        <v>0.80000000000000016</v>
      </c>
      <c r="R1163" s="13">
        <v>2</v>
      </c>
      <c r="S1163" s="13">
        <v>8.3323353293413174</v>
      </c>
      <c r="T1163" s="7">
        <f>IFERROR(VLOOKUP(B742,[1]!users_table[#All],4),"NA")</f>
        <v>8.4223826714801451</v>
      </c>
      <c r="U1163" s="13" t="s">
        <v>1030</v>
      </c>
    </row>
    <row r="1164" spans="1:21" x14ac:dyDescent="0.3">
      <c r="A1164" s="25">
        <v>1162</v>
      </c>
      <c r="B1164" s="13" t="s">
        <v>4</v>
      </c>
      <c r="C1164" s="13">
        <v>39017</v>
      </c>
      <c r="D1164" s="13" t="s">
        <v>429</v>
      </c>
      <c r="E1164" s="13" t="s">
        <v>32</v>
      </c>
      <c r="F1164" s="13" t="s">
        <v>37</v>
      </c>
      <c r="G1164" s="13">
        <v>6.91</v>
      </c>
      <c r="H1164" s="26">
        <v>43935</v>
      </c>
      <c r="I1164" s="26">
        <v>43940</v>
      </c>
      <c r="J1164" s="13">
        <v>8</v>
      </c>
      <c r="K1164" s="13">
        <v>2020</v>
      </c>
      <c r="L1164" s="13" t="s">
        <v>30</v>
      </c>
      <c r="M1164" s="13">
        <v>12</v>
      </c>
      <c r="N1164" s="13">
        <v>0.4</v>
      </c>
      <c r="O1164" s="13">
        <v>4.8000000000000007</v>
      </c>
      <c r="P1164" s="13">
        <v>6</v>
      </c>
      <c r="Q1164" s="13">
        <v>0.80000000000000016</v>
      </c>
      <c r="R1164" s="13">
        <v>2</v>
      </c>
      <c r="S1164" s="13">
        <v>8.3323353293413174</v>
      </c>
      <c r="T1164" s="7">
        <f>IFERROR(VLOOKUP(B742,[1]!users_table[#All],4),"NA")</f>
        <v>8.4223826714801451</v>
      </c>
      <c r="U1164" s="13" t="s">
        <v>75</v>
      </c>
    </row>
    <row r="1165" spans="1:21" x14ac:dyDescent="0.3">
      <c r="A1165" s="25">
        <v>1163</v>
      </c>
      <c r="B1165" s="13" t="s">
        <v>4</v>
      </c>
      <c r="C1165" s="13">
        <v>39017</v>
      </c>
      <c r="D1165" s="13" t="s">
        <v>429</v>
      </c>
      <c r="E1165" s="13" t="s">
        <v>32</v>
      </c>
      <c r="F1165" s="13" t="s">
        <v>37</v>
      </c>
      <c r="G1165" s="13">
        <v>6.91</v>
      </c>
      <c r="H1165" s="26">
        <v>43935</v>
      </c>
      <c r="I1165" s="26">
        <v>43940</v>
      </c>
      <c r="J1165" s="13">
        <v>8</v>
      </c>
      <c r="K1165" s="13">
        <v>2020</v>
      </c>
      <c r="L1165" s="13" t="s">
        <v>30</v>
      </c>
      <c r="M1165" s="13">
        <v>12</v>
      </c>
      <c r="N1165" s="13">
        <v>0.4</v>
      </c>
      <c r="O1165" s="13">
        <v>4.8000000000000007</v>
      </c>
      <c r="P1165" s="13">
        <v>6</v>
      </c>
      <c r="Q1165" s="13">
        <v>0.80000000000000016</v>
      </c>
      <c r="R1165" s="13">
        <v>2</v>
      </c>
      <c r="S1165" s="13">
        <v>8.3323353293413174</v>
      </c>
      <c r="T1165" s="7">
        <f>IFERROR(VLOOKUP(B742,[1]!users_table[#All],4),"NA")</f>
        <v>8.4223826714801451</v>
      </c>
      <c r="U1165" s="13" t="s">
        <v>68</v>
      </c>
    </row>
    <row r="1166" spans="1:21" x14ac:dyDescent="0.3">
      <c r="A1166" s="25">
        <v>1164</v>
      </c>
      <c r="B1166" s="13" t="s">
        <v>4</v>
      </c>
      <c r="C1166" s="13">
        <v>39017</v>
      </c>
      <c r="D1166" s="13" t="s">
        <v>429</v>
      </c>
      <c r="E1166" s="13" t="s">
        <v>32</v>
      </c>
      <c r="F1166" s="13" t="s">
        <v>37</v>
      </c>
      <c r="G1166" s="13">
        <v>6.91</v>
      </c>
      <c r="H1166" s="26">
        <v>43935</v>
      </c>
      <c r="I1166" s="26">
        <v>43940</v>
      </c>
      <c r="J1166" s="13">
        <v>8</v>
      </c>
      <c r="K1166" s="13">
        <v>2020</v>
      </c>
      <c r="L1166" s="13" t="s">
        <v>30</v>
      </c>
      <c r="M1166" s="13">
        <v>12</v>
      </c>
      <c r="N1166" s="13">
        <v>0.4</v>
      </c>
      <c r="O1166" s="13">
        <v>4.8000000000000007</v>
      </c>
      <c r="P1166" s="13">
        <v>6</v>
      </c>
      <c r="Q1166" s="13">
        <v>0.80000000000000016</v>
      </c>
      <c r="R1166" s="13">
        <v>2</v>
      </c>
      <c r="S1166" s="13">
        <v>8.3323353293413174</v>
      </c>
      <c r="T1166" s="7">
        <f>IFERROR(VLOOKUP(B742,[1]!users_table[#All],4),"NA")</f>
        <v>8.4223826714801451</v>
      </c>
      <c r="U1166" s="13" t="s">
        <v>1027</v>
      </c>
    </row>
    <row r="1167" spans="1:21" x14ac:dyDescent="0.3">
      <c r="A1167" s="25">
        <v>1165</v>
      </c>
      <c r="B1167" s="13" t="s">
        <v>2</v>
      </c>
      <c r="C1167" s="13">
        <v>42057</v>
      </c>
      <c r="D1167" s="13" t="s">
        <v>430</v>
      </c>
      <c r="E1167" s="13" t="s">
        <v>50</v>
      </c>
      <c r="F1167" s="13" t="s">
        <v>29</v>
      </c>
      <c r="G1167" s="13">
        <v>5.61</v>
      </c>
      <c r="H1167" s="26">
        <v>44207</v>
      </c>
      <c r="I1167" s="26">
        <v>44207</v>
      </c>
      <c r="J1167" s="13">
        <v>5</v>
      </c>
      <c r="K1167" s="13">
        <v>2020</v>
      </c>
      <c r="L1167" s="13" t="s">
        <v>39</v>
      </c>
      <c r="M1167" s="13">
        <v>4</v>
      </c>
      <c r="N1167" s="13">
        <v>2.194444444444444E-2</v>
      </c>
      <c r="O1167" s="13">
        <v>8.7777777777777774E-2</v>
      </c>
      <c r="P1167" s="13">
        <v>1</v>
      </c>
      <c r="Q1167" s="13">
        <v>8.7777777777777774E-2</v>
      </c>
      <c r="R1167" s="13">
        <v>4</v>
      </c>
      <c r="S1167" s="13">
        <v>5.9165186500888103</v>
      </c>
      <c r="T1167" s="7">
        <f>IFERROR(VLOOKUP(B286,[1]!users_table[#All],4),"NA")</f>
        <v>8.4223826714801451</v>
      </c>
      <c r="U1167" s="13" t="s">
        <v>66</v>
      </c>
    </row>
    <row r="1168" spans="1:21" x14ac:dyDescent="0.3">
      <c r="A1168" s="25">
        <v>1166</v>
      </c>
      <c r="B1168" s="13" t="s">
        <v>2</v>
      </c>
      <c r="C1168" s="13">
        <v>42057</v>
      </c>
      <c r="D1168" s="13" t="s">
        <v>430</v>
      </c>
      <c r="E1168" s="13" t="s">
        <v>50</v>
      </c>
      <c r="F1168" s="13" t="s">
        <v>29</v>
      </c>
      <c r="G1168" s="13">
        <v>5.61</v>
      </c>
      <c r="H1168" s="26">
        <v>44207</v>
      </c>
      <c r="I1168" s="26">
        <v>44207</v>
      </c>
      <c r="J1168" s="13">
        <v>5</v>
      </c>
      <c r="K1168" s="13">
        <v>2020</v>
      </c>
      <c r="L1168" s="13" t="s">
        <v>39</v>
      </c>
      <c r="M1168" s="13">
        <v>4</v>
      </c>
      <c r="N1168" s="13">
        <v>2.194444444444444E-2</v>
      </c>
      <c r="O1168" s="13">
        <v>8.7777777777777774E-2</v>
      </c>
      <c r="P1168" s="13">
        <v>1</v>
      </c>
      <c r="Q1168" s="13">
        <v>8.7777777777777774E-2</v>
      </c>
      <c r="R1168" s="13">
        <v>4</v>
      </c>
      <c r="S1168" s="13">
        <v>5.9165186500888103</v>
      </c>
      <c r="T1168" s="7">
        <f>IFERROR(VLOOKUP(B286,[1]!users_table[#All],4),"NA")</f>
        <v>8.4223826714801451</v>
      </c>
      <c r="U1168" s="13" t="s">
        <v>61</v>
      </c>
    </row>
    <row r="1169" spans="1:21" x14ac:dyDescent="0.3">
      <c r="A1169" s="25">
        <v>1167</v>
      </c>
      <c r="B1169" s="13" t="s">
        <v>2</v>
      </c>
      <c r="C1169" s="13">
        <v>42057</v>
      </c>
      <c r="D1169" s="13" t="s">
        <v>430</v>
      </c>
      <c r="E1169" s="13" t="s">
        <v>50</v>
      </c>
      <c r="F1169" s="13" t="s">
        <v>29</v>
      </c>
      <c r="G1169" s="13">
        <v>5.61</v>
      </c>
      <c r="H1169" s="26">
        <v>44207</v>
      </c>
      <c r="I1169" s="26">
        <v>44207</v>
      </c>
      <c r="J1169" s="13">
        <v>5</v>
      </c>
      <c r="K1169" s="13">
        <v>2020</v>
      </c>
      <c r="L1169" s="13" t="s">
        <v>39</v>
      </c>
      <c r="M1169" s="13">
        <v>4</v>
      </c>
      <c r="N1169" s="13">
        <v>2.194444444444444E-2</v>
      </c>
      <c r="O1169" s="13">
        <v>8.7777777777777774E-2</v>
      </c>
      <c r="P1169" s="13">
        <v>1</v>
      </c>
      <c r="Q1169" s="13">
        <v>8.7777777777777774E-2</v>
      </c>
      <c r="R1169" s="13">
        <v>4</v>
      </c>
      <c r="S1169" s="13">
        <v>5.9165186500888103</v>
      </c>
      <c r="T1169" s="7">
        <f>IFERROR(VLOOKUP(B286,[1]!users_table[#All],4),"NA")</f>
        <v>8.4223826714801451</v>
      </c>
      <c r="U1169" s="13" t="s">
        <v>1027</v>
      </c>
    </row>
    <row r="1170" spans="1:21" x14ac:dyDescent="0.3">
      <c r="A1170" s="25">
        <v>1168</v>
      </c>
      <c r="B1170" s="13" t="s">
        <v>2</v>
      </c>
      <c r="C1170" s="13">
        <v>48466</v>
      </c>
      <c r="D1170" s="13" t="s">
        <v>431</v>
      </c>
      <c r="E1170" s="13" t="s">
        <v>32</v>
      </c>
      <c r="F1170" s="13" t="s">
        <v>29</v>
      </c>
      <c r="G1170" s="13">
        <v>6.31</v>
      </c>
      <c r="H1170" s="26">
        <v>44718</v>
      </c>
      <c r="I1170" s="26">
        <v>44724</v>
      </c>
      <c r="J1170" s="13">
        <v>6</v>
      </c>
      <c r="K1170" s="13">
        <v>2021</v>
      </c>
      <c r="L1170" s="13" t="s">
        <v>35</v>
      </c>
      <c r="M1170" s="13">
        <v>13</v>
      </c>
      <c r="N1170" s="13">
        <v>0.40833333333333333</v>
      </c>
      <c r="O1170" s="13">
        <v>5.3083333333333336</v>
      </c>
      <c r="P1170" s="13">
        <v>7</v>
      </c>
      <c r="Q1170" s="13">
        <v>0.75833333333333341</v>
      </c>
      <c r="R1170" s="13">
        <v>1.857142857142857</v>
      </c>
      <c r="S1170" s="13">
        <v>5.9165186500888103</v>
      </c>
      <c r="T1170" s="7">
        <f>IFERROR(VLOOKUP(B287,[1]!users_table[#All],4),"NA")</f>
        <v>8.4223826714801451</v>
      </c>
      <c r="U1170" s="13" t="s">
        <v>65</v>
      </c>
    </row>
    <row r="1171" spans="1:21" x14ac:dyDescent="0.3">
      <c r="A1171" s="25">
        <v>1169</v>
      </c>
      <c r="B1171" s="13" t="s">
        <v>2</v>
      </c>
      <c r="C1171" s="13">
        <v>48466</v>
      </c>
      <c r="D1171" s="13" t="s">
        <v>431</v>
      </c>
      <c r="E1171" s="13" t="s">
        <v>32</v>
      </c>
      <c r="F1171" s="13" t="s">
        <v>29</v>
      </c>
      <c r="G1171" s="13">
        <v>6.31</v>
      </c>
      <c r="H1171" s="26">
        <v>44718</v>
      </c>
      <c r="I1171" s="26">
        <v>44724</v>
      </c>
      <c r="J1171" s="13">
        <v>6</v>
      </c>
      <c r="K1171" s="13">
        <v>2021</v>
      </c>
      <c r="L1171" s="13" t="s">
        <v>35</v>
      </c>
      <c r="M1171" s="13">
        <v>13</v>
      </c>
      <c r="N1171" s="13">
        <v>0.40833333333333333</v>
      </c>
      <c r="O1171" s="13">
        <v>5.3083333333333336</v>
      </c>
      <c r="P1171" s="13">
        <v>7</v>
      </c>
      <c r="Q1171" s="13">
        <v>0.75833333333333341</v>
      </c>
      <c r="R1171" s="13">
        <v>1.857142857142857</v>
      </c>
      <c r="S1171" s="13">
        <v>5.9165186500888103</v>
      </c>
      <c r="T1171" s="7">
        <f>IFERROR(VLOOKUP(B287,[1]!users_table[#All],4),"NA")</f>
        <v>8.4223826714801451</v>
      </c>
      <c r="U1171" s="13" t="s">
        <v>1023</v>
      </c>
    </row>
    <row r="1172" spans="1:21" x14ac:dyDescent="0.3">
      <c r="A1172" s="25">
        <v>1170</v>
      </c>
      <c r="B1172" s="13" t="s">
        <v>2</v>
      </c>
      <c r="C1172" s="13">
        <v>48466</v>
      </c>
      <c r="D1172" s="13" t="s">
        <v>431</v>
      </c>
      <c r="E1172" s="13" t="s">
        <v>32</v>
      </c>
      <c r="F1172" s="13" t="s">
        <v>29</v>
      </c>
      <c r="G1172" s="13">
        <v>6.31</v>
      </c>
      <c r="H1172" s="26">
        <v>44718</v>
      </c>
      <c r="I1172" s="26">
        <v>44724</v>
      </c>
      <c r="J1172" s="13">
        <v>6</v>
      </c>
      <c r="K1172" s="13">
        <v>2021</v>
      </c>
      <c r="L1172" s="13" t="s">
        <v>35</v>
      </c>
      <c r="M1172" s="13">
        <v>13</v>
      </c>
      <c r="N1172" s="13">
        <v>0.40833333333333333</v>
      </c>
      <c r="O1172" s="13">
        <v>5.3083333333333336</v>
      </c>
      <c r="P1172" s="13">
        <v>7</v>
      </c>
      <c r="Q1172" s="13">
        <v>0.75833333333333341</v>
      </c>
      <c r="R1172" s="13">
        <v>1.857142857142857</v>
      </c>
      <c r="S1172" s="13">
        <v>5.9165186500888103</v>
      </c>
      <c r="T1172" s="7">
        <f>IFERROR(VLOOKUP(B287,[1]!users_table[#All],4),"NA")</f>
        <v>8.4223826714801451</v>
      </c>
      <c r="U1172" s="13" t="s">
        <v>62</v>
      </c>
    </row>
    <row r="1173" spans="1:21" x14ac:dyDescent="0.3">
      <c r="A1173" s="25">
        <v>1171</v>
      </c>
      <c r="B1173" s="13" t="s">
        <v>2</v>
      </c>
      <c r="C1173" s="13">
        <v>50678</v>
      </c>
      <c r="D1173" s="13" t="s">
        <v>432</v>
      </c>
      <c r="E1173" s="13" t="s">
        <v>32</v>
      </c>
      <c r="F1173" s="13" t="s">
        <v>29</v>
      </c>
      <c r="G1173" s="13">
        <v>6.52</v>
      </c>
      <c r="H1173" s="26">
        <v>44733</v>
      </c>
      <c r="I1173" s="26">
        <v>44740</v>
      </c>
      <c r="J1173" s="13">
        <v>7</v>
      </c>
      <c r="K1173" s="13">
        <v>2022</v>
      </c>
      <c r="L1173" s="13" t="s">
        <v>33</v>
      </c>
      <c r="M1173" s="13">
        <v>12</v>
      </c>
      <c r="N1173" s="13">
        <v>0.40388888888888891</v>
      </c>
      <c r="O1173" s="13">
        <v>4.8466666666666667</v>
      </c>
      <c r="P1173" s="13">
        <v>8</v>
      </c>
      <c r="Q1173" s="13">
        <v>0.60583333333333333</v>
      </c>
      <c r="R1173" s="13">
        <v>1.5</v>
      </c>
      <c r="S1173" s="13">
        <v>5.9165186500888103</v>
      </c>
      <c r="T1173" s="13">
        <f>IFERROR(VLOOKUP(B288,[1]!users_table[#All],4),"NA")</f>
        <v>8.4223826714801451</v>
      </c>
      <c r="U1173" s="13" t="s">
        <v>65</v>
      </c>
    </row>
    <row r="1174" spans="1:21" x14ac:dyDescent="0.3">
      <c r="A1174" s="25">
        <v>1172</v>
      </c>
      <c r="B1174" s="13" t="s">
        <v>2</v>
      </c>
      <c r="C1174" s="13">
        <v>50678</v>
      </c>
      <c r="D1174" s="13" t="s">
        <v>432</v>
      </c>
      <c r="E1174" s="13" t="s">
        <v>32</v>
      </c>
      <c r="F1174" s="13" t="s">
        <v>29</v>
      </c>
      <c r="G1174" s="13">
        <v>6.52</v>
      </c>
      <c r="H1174" s="26">
        <v>44733</v>
      </c>
      <c r="I1174" s="26">
        <v>44740</v>
      </c>
      <c r="J1174" s="13">
        <v>7</v>
      </c>
      <c r="K1174" s="13">
        <v>2022</v>
      </c>
      <c r="L1174" s="13" t="s">
        <v>33</v>
      </c>
      <c r="M1174" s="13">
        <v>12</v>
      </c>
      <c r="N1174" s="13">
        <v>0.40388888888888891</v>
      </c>
      <c r="O1174" s="13">
        <v>4.8466666666666667</v>
      </c>
      <c r="P1174" s="13">
        <v>8</v>
      </c>
      <c r="Q1174" s="13">
        <v>0.60583333333333333</v>
      </c>
      <c r="R1174" s="13">
        <v>1.5</v>
      </c>
      <c r="S1174" s="13">
        <v>5.9165186500888103</v>
      </c>
      <c r="T1174" s="13">
        <f>IFERROR(VLOOKUP(B288,[1]!users_table[#All],4),"NA")</f>
        <v>8.4223826714801451</v>
      </c>
      <c r="U1174" s="13" t="s">
        <v>1023</v>
      </c>
    </row>
    <row r="1175" spans="1:21" x14ac:dyDescent="0.3">
      <c r="A1175" s="25">
        <v>1173</v>
      </c>
      <c r="B1175" s="13" t="s">
        <v>2</v>
      </c>
      <c r="C1175" s="13">
        <v>50678</v>
      </c>
      <c r="D1175" s="13" t="s">
        <v>432</v>
      </c>
      <c r="E1175" s="13" t="s">
        <v>32</v>
      </c>
      <c r="F1175" s="13" t="s">
        <v>29</v>
      </c>
      <c r="G1175" s="13">
        <v>6.52</v>
      </c>
      <c r="H1175" s="26">
        <v>44733</v>
      </c>
      <c r="I1175" s="26">
        <v>44740</v>
      </c>
      <c r="J1175" s="13">
        <v>7</v>
      </c>
      <c r="K1175" s="13">
        <v>2022</v>
      </c>
      <c r="L1175" s="13" t="s">
        <v>33</v>
      </c>
      <c r="M1175" s="13">
        <v>12</v>
      </c>
      <c r="N1175" s="13">
        <v>0.40388888888888891</v>
      </c>
      <c r="O1175" s="13">
        <v>4.8466666666666667</v>
      </c>
      <c r="P1175" s="13">
        <v>8</v>
      </c>
      <c r="Q1175" s="13">
        <v>0.60583333333333333</v>
      </c>
      <c r="R1175" s="13">
        <v>1.5</v>
      </c>
      <c r="S1175" s="13">
        <v>5.9165186500888103</v>
      </c>
      <c r="T1175" s="13">
        <f>IFERROR(VLOOKUP(B288,[1]!users_table[#All],4),"NA")</f>
        <v>8.4223826714801451</v>
      </c>
      <c r="U1175" s="13" t="s">
        <v>62</v>
      </c>
    </row>
    <row r="1176" spans="1:21" x14ac:dyDescent="0.3">
      <c r="A1176" s="25">
        <v>1174</v>
      </c>
      <c r="B1176" s="13" t="s">
        <v>2</v>
      </c>
      <c r="C1176" s="13">
        <v>41833</v>
      </c>
      <c r="D1176" s="13" t="s">
        <v>433</v>
      </c>
      <c r="E1176" s="13" t="s">
        <v>32</v>
      </c>
      <c r="F1176" s="13" t="s">
        <v>37</v>
      </c>
      <c r="G1176" s="13">
        <v>7.26</v>
      </c>
      <c r="H1176" s="26">
        <v>44857</v>
      </c>
      <c r="I1176" s="26">
        <v>44889</v>
      </c>
      <c r="J1176" s="13">
        <v>7</v>
      </c>
      <c r="K1176" s="13">
        <v>2021</v>
      </c>
      <c r="L1176" s="13" t="s">
        <v>35</v>
      </c>
      <c r="M1176" s="13">
        <v>12</v>
      </c>
      <c r="N1176" s="13">
        <v>0.39444444444444438</v>
      </c>
      <c r="O1176" s="13">
        <v>4.7333333333333334</v>
      </c>
      <c r="P1176" s="13">
        <v>33</v>
      </c>
      <c r="Q1176" s="13">
        <v>0.14343434343434339</v>
      </c>
      <c r="R1176" s="13">
        <v>0.36363636363636359</v>
      </c>
      <c r="S1176" s="13">
        <v>5.9165186500888103</v>
      </c>
      <c r="T1176" s="13">
        <f>IFERROR(VLOOKUP(B289,[1]!users_table[#All],4),"NA")</f>
        <v>8.4223826714801451</v>
      </c>
      <c r="U1176" s="13" t="s">
        <v>1019</v>
      </c>
    </row>
    <row r="1177" spans="1:21" x14ac:dyDescent="0.3">
      <c r="A1177" s="25">
        <v>1175</v>
      </c>
      <c r="B1177" s="13" t="s">
        <v>2</v>
      </c>
      <c r="C1177" s="13">
        <v>41833</v>
      </c>
      <c r="D1177" s="13" t="s">
        <v>433</v>
      </c>
      <c r="E1177" s="13" t="s">
        <v>32</v>
      </c>
      <c r="F1177" s="13" t="s">
        <v>37</v>
      </c>
      <c r="G1177" s="13">
        <v>7.26</v>
      </c>
      <c r="H1177" s="26">
        <v>44857</v>
      </c>
      <c r="I1177" s="26">
        <v>44889</v>
      </c>
      <c r="J1177" s="13">
        <v>7</v>
      </c>
      <c r="K1177" s="13">
        <v>2021</v>
      </c>
      <c r="L1177" s="13" t="s">
        <v>35</v>
      </c>
      <c r="M1177" s="13">
        <v>12</v>
      </c>
      <c r="N1177" s="13">
        <v>0.39444444444444438</v>
      </c>
      <c r="O1177" s="13">
        <v>4.7333333333333334</v>
      </c>
      <c r="P1177" s="13">
        <v>33</v>
      </c>
      <c r="Q1177" s="13">
        <v>0.14343434343434339</v>
      </c>
      <c r="R1177" s="13">
        <v>0.36363636363636359</v>
      </c>
      <c r="S1177" s="13">
        <v>5.9165186500888103</v>
      </c>
      <c r="T1177" s="13">
        <f>IFERROR(VLOOKUP(B289,[1]!users_table[#All],4),"NA")</f>
        <v>8.4223826714801451</v>
      </c>
      <c r="U1177" s="13" t="s">
        <v>64</v>
      </c>
    </row>
    <row r="1178" spans="1:21" x14ac:dyDescent="0.3">
      <c r="A1178" s="25">
        <v>1176</v>
      </c>
      <c r="B1178" s="13" t="s">
        <v>2</v>
      </c>
      <c r="C1178" s="13">
        <v>41833</v>
      </c>
      <c r="D1178" s="13" t="s">
        <v>433</v>
      </c>
      <c r="E1178" s="13" t="s">
        <v>32</v>
      </c>
      <c r="F1178" s="13" t="s">
        <v>37</v>
      </c>
      <c r="G1178" s="13">
        <v>7.26</v>
      </c>
      <c r="H1178" s="26">
        <v>44857</v>
      </c>
      <c r="I1178" s="26">
        <v>44889</v>
      </c>
      <c r="J1178" s="13">
        <v>7</v>
      </c>
      <c r="K1178" s="13">
        <v>2021</v>
      </c>
      <c r="L1178" s="13" t="s">
        <v>35</v>
      </c>
      <c r="M1178" s="13">
        <v>12</v>
      </c>
      <c r="N1178" s="13">
        <v>0.39444444444444438</v>
      </c>
      <c r="O1178" s="13">
        <v>4.7333333333333334</v>
      </c>
      <c r="P1178" s="13">
        <v>33</v>
      </c>
      <c r="Q1178" s="13">
        <v>0.14343434343434339</v>
      </c>
      <c r="R1178" s="13">
        <v>0.36363636363636359</v>
      </c>
      <c r="S1178" s="13">
        <v>5.9165186500888103</v>
      </c>
      <c r="T1178" s="13">
        <f>IFERROR(VLOOKUP(B289,[1]!users_table[#All],4),"NA")</f>
        <v>8.4223826714801451</v>
      </c>
      <c r="U1178" s="13" t="s">
        <v>1028</v>
      </c>
    </row>
    <row r="1179" spans="1:21" x14ac:dyDescent="0.3">
      <c r="A1179" s="25">
        <v>1177</v>
      </c>
      <c r="B1179" s="13" t="s">
        <v>2</v>
      </c>
      <c r="C1179" s="13">
        <v>41833</v>
      </c>
      <c r="D1179" s="13" t="s">
        <v>433</v>
      </c>
      <c r="E1179" s="13" t="s">
        <v>32</v>
      </c>
      <c r="F1179" s="13" t="s">
        <v>37</v>
      </c>
      <c r="G1179" s="13">
        <v>7.26</v>
      </c>
      <c r="H1179" s="26">
        <v>44857</v>
      </c>
      <c r="I1179" s="26">
        <v>44889</v>
      </c>
      <c r="J1179" s="13">
        <v>7</v>
      </c>
      <c r="K1179" s="13">
        <v>2021</v>
      </c>
      <c r="L1179" s="13" t="s">
        <v>35</v>
      </c>
      <c r="M1179" s="13">
        <v>12</v>
      </c>
      <c r="N1179" s="13">
        <v>0.39444444444444438</v>
      </c>
      <c r="O1179" s="13">
        <v>4.7333333333333334</v>
      </c>
      <c r="P1179" s="13">
        <v>33</v>
      </c>
      <c r="Q1179" s="13">
        <v>0.14343434343434339</v>
      </c>
      <c r="R1179" s="13">
        <v>0.36363636363636359</v>
      </c>
      <c r="S1179" s="13">
        <v>5.9165186500888103</v>
      </c>
      <c r="T1179" s="13">
        <f>IFERROR(VLOOKUP(B289,[1]!users_table[#All],4),"NA")</f>
        <v>8.4223826714801451</v>
      </c>
      <c r="U1179" s="13" t="s">
        <v>68</v>
      </c>
    </row>
    <row r="1180" spans="1:21" x14ac:dyDescent="0.3">
      <c r="A1180" s="25">
        <v>1178</v>
      </c>
      <c r="B1180" s="13" t="s">
        <v>2</v>
      </c>
      <c r="C1180" s="13">
        <v>41833</v>
      </c>
      <c r="D1180" s="13" t="s">
        <v>433</v>
      </c>
      <c r="E1180" s="13" t="s">
        <v>32</v>
      </c>
      <c r="F1180" s="13" t="s">
        <v>37</v>
      </c>
      <c r="G1180" s="13">
        <v>7.26</v>
      </c>
      <c r="H1180" s="26">
        <v>44857</v>
      </c>
      <c r="I1180" s="26">
        <v>44889</v>
      </c>
      <c r="J1180" s="13">
        <v>7</v>
      </c>
      <c r="K1180" s="13">
        <v>2021</v>
      </c>
      <c r="L1180" s="13" t="s">
        <v>35</v>
      </c>
      <c r="M1180" s="13">
        <v>12</v>
      </c>
      <c r="N1180" s="13">
        <v>0.39444444444444438</v>
      </c>
      <c r="O1180" s="13">
        <v>4.7333333333333334</v>
      </c>
      <c r="P1180" s="13">
        <v>33</v>
      </c>
      <c r="Q1180" s="13">
        <v>0.14343434343434339</v>
      </c>
      <c r="R1180" s="13">
        <v>0.36363636363636359</v>
      </c>
      <c r="S1180" s="13">
        <v>5.9165186500888103</v>
      </c>
      <c r="T1180" s="13">
        <f>IFERROR(VLOOKUP(B289,[1]!users_table[#All],4),"NA")</f>
        <v>8.4223826714801451</v>
      </c>
      <c r="U1180" s="13" t="s">
        <v>1027</v>
      </c>
    </row>
    <row r="1181" spans="1:21" x14ac:dyDescent="0.3">
      <c r="A1181" s="25">
        <v>1179</v>
      </c>
      <c r="B1181" s="13" t="s">
        <v>2</v>
      </c>
      <c r="C1181" s="13">
        <v>41833</v>
      </c>
      <c r="D1181" s="13" t="s">
        <v>433</v>
      </c>
      <c r="E1181" s="13" t="s">
        <v>32</v>
      </c>
      <c r="F1181" s="13" t="s">
        <v>37</v>
      </c>
      <c r="G1181" s="13">
        <v>7.26</v>
      </c>
      <c r="H1181" s="26">
        <v>44857</v>
      </c>
      <c r="I1181" s="26">
        <v>44889</v>
      </c>
      <c r="J1181" s="13">
        <v>7</v>
      </c>
      <c r="K1181" s="13">
        <v>2021</v>
      </c>
      <c r="L1181" s="13" t="s">
        <v>35</v>
      </c>
      <c r="M1181" s="13">
        <v>12</v>
      </c>
      <c r="N1181" s="13">
        <v>0.39444444444444438</v>
      </c>
      <c r="O1181" s="13">
        <v>4.7333333333333334</v>
      </c>
      <c r="P1181" s="13">
        <v>33</v>
      </c>
      <c r="Q1181" s="13">
        <v>0.14343434343434339</v>
      </c>
      <c r="R1181" s="13">
        <v>0.36363636363636359</v>
      </c>
      <c r="S1181" s="13">
        <v>5.9165186500888103</v>
      </c>
      <c r="T1181" s="13">
        <f>IFERROR(VLOOKUP(B289,[1]!users_table[#All],4),"NA")</f>
        <v>8.4223826714801451</v>
      </c>
      <c r="U1181" s="13" t="s">
        <v>84</v>
      </c>
    </row>
    <row r="1182" spans="1:21" x14ac:dyDescent="0.3">
      <c r="A1182" s="25">
        <v>1180</v>
      </c>
      <c r="B1182" s="13" t="s">
        <v>2</v>
      </c>
      <c r="C1182" s="13">
        <v>44276</v>
      </c>
      <c r="D1182" s="13" t="s">
        <v>434</v>
      </c>
      <c r="E1182" s="13" t="s">
        <v>32</v>
      </c>
      <c r="F1182" s="13" t="s">
        <v>152</v>
      </c>
      <c r="G1182" s="13">
        <v>6.47</v>
      </c>
      <c r="H1182" s="26">
        <v>44580</v>
      </c>
      <c r="I1182" s="26">
        <v>44587</v>
      </c>
      <c r="J1182" s="13">
        <v>6</v>
      </c>
      <c r="K1182" s="13">
        <v>2021</v>
      </c>
      <c r="L1182" s="13" t="s">
        <v>33</v>
      </c>
      <c r="M1182" s="13">
        <v>12</v>
      </c>
      <c r="N1182" s="13">
        <v>0.39444444444444438</v>
      </c>
      <c r="O1182" s="13">
        <v>4.7333333333333334</v>
      </c>
      <c r="P1182" s="13">
        <v>8</v>
      </c>
      <c r="Q1182" s="13">
        <v>0.59166666666666667</v>
      </c>
      <c r="R1182" s="13">
        <v>1.5</v>
      </c>
      <c r="S1182" s="13">
        <v>5.9165186500888103</v>
      </c>
      <c r="T1182" s="13">
        <f>IFERROR(VLOOKUP(B290,[1]!users_table[#All],4),"NA")</f>
        <v>8.4223826714801451</v>
      </c>
      <c r="U1182" s="13" t="s">
        <v>65</v>
      </c>
    </row>
    <row r="1183" spans="1:21" x14ac:dyDescent="0.3">
      <c r="A1183" s="25">
        <v>1181</v>
      </c>
      <c r="B1183" s="13" t="s">
        <v>2</v>
      </c>
      <c r="C1183" s="13">
        <v>44276</v>
      </c>
      <c r="D1183" s="13" t="s">
        <v>434</v>
      </c>
      <c r="E1183" s="13" t="s">
        <v>32</v>
      </c>
      <c r="F1183" s="13" t="s">
        <v>152</v>
      </c>
      <c r="G1183" s="13">
        <v>6.47</v>
      </c>
      <c r="H1183" s="26">
        <v>44580</v>
      </c>
      <c r="I1183" s="26">
        <v>44587</v>
      </c>
      <c r="J1183" s="13">
        <v>6</v>
      </c>
      <c r="K1183" s="13">
        <v>2021</v>
      </c>
      <c r="L1183" s="13" t="s">
        <v>33</v>
      </c>
      <c r="M1183" s="13">
        <v>12</v>
      </c>
      <c r="N1183" s="13">
        <v>0.39444444444444438</v>
      </c>
      <c r="O1183" s="13">
        <v>4.7333333333333334</v>
      </c>
      <c r="P1183" s="13">
        <v>8</v>
      </c>
      <c r="Q1183" s="13">
        <v>0.59166666666666667</v>
      </c>
      <c r="R1183" s="13">
        <v>1.5</v>
      </c>
      <c r="S1183" s="13">
        <v>5.9165186500888103</v>
      </c>
      <c r="T1183" s="13">
        <f>IFERROR(VLOOKUP(B290,[1]!users_table[#All],4),"NA")</f>
        <v>8.4223826714801451</v>
      </c>
      <c r="U1183" s="13" t="s">
        <v>64</v>
      </c>
    </row>
    <row r="1184" spans="1:21" x14ac:dyDescent="0.3">
      <c r="A1184" s="25">
        <v>1182</v>
      </c>
      <c r="B1184" s="13" t="s">
        <v>2</v>
      </c>
      <c r="C1184" s="13">
        <v>44276</v>
      </c>
      <c r="D1184" s="13" t="s">
        <v>434</v>
      </c>
      <c r="E1184" s="13" t="s">
        <v>32</v>
      </c>
      <c r="F1184" s="13" t="s">
        <v>152</v>
      </c>
      <c r="G1184" s="13">
        <v>6.47</v>
      </c>
      <c r="H1184" s="26">
        <v>44580</v>
      </c>
      <c r="I1184" s="26">
        <v>44587</v>
      </c>
      <c r="J1184" s="13">
        <v>6</v>
      </c>
      <c r="K1184" s="13">
        <v>2021</v>
      </c>
      <c r="L1184" s="13" t="s">
        <v>33</v>
      </c>
      <c r="M1184" s="13">
        <v>12</v>
      </c>
      <c r="N1184" s="13">
        <v>0.39444444444444438</v>
      </c>
      <c r="O1184" s="13">
        <v>4.7333333333333334</v>
      </c>
      <c r="P1184" s="13">
        <v>8</v>
      </c>
      <c r="Q1184" s="13">
        <v>0.59166666666666667</v>
      </c>
      <c r="R1184" s="13">
        <v>1.5</v>
      </c>
      <c r="S1184" s="13">
        <v>5.9165186500888103</v>
      </c>
      <c r="T1184" s="13">
        <f>IFERROR(VLOOKUP(B290,[1]!users_table[#All],4),"NA")</f>
        <v>8.4223826714801451</v>
      </c>
      <c r="U1184" s="13" t="s">
        <v>60</v>
      </c>
    </row>
    <row r="1185" spans="1:21" x14ac:dyDescent="0.3">
      <c r="A1185" s="25">
        <v>1183</v>
      </c>
      <c r="B1185" s="13" t="s">
        <v>2</v>
      </c>
      <c r="C1185" s="13">
        <v>44276</v>
      </c>
      <c r="D1185" s="13" t="s">
        <v>434</v>
      </c>
      <c r="E1185" s="13" t="s">
        <v>32</v>
      </c>
      <c r="F1185" s="13" t="s">
        <v>152</v>
      </c>
      <c r="G1185" s="13">
        <v>6.47</v>
      </c>
      <c r="H1185" s="26">
        <v>44580</v>
      </c>
      <c r="I1185" s="26">
        <v>44587</v>
      </c>
      <c r="J1185" s="13">
        <v>6</v>
      </c>
      <c r="K1185" s="13">
        <v>2021</v>
      </c>
      <c r="L1185" s="13" t="s">
        <v>33</v>
      </c>
      <c r="M1185" s="13">
        <v>12</v>
      </c>
      <c r="N1185" s="13">
        <v>0.39444444444444438</v>
      </c>
      <c r="O1185" s="13">
        <v>4.7333333333333334</v>
      </c>
      <c r="P1185" s="13">
        <v>8</v>
      </c>
      <c r="Q1185" s="13">
        <v>0.59166666666666667</v>
      </c>
      <c r="R1185" s="13">
        <v>1.5</v>
      </c>
      <c r="S1185" s="13">
        <v>5.9165186500888103</v>
      </c>
      <c r="T1185" s="13">
        <f>IFERROR(VLOOKUP(B290,[1]!users_table[#All],4),"NA")</f>
        <v>8.4223826714801451</v>
      </c>
      <c r="U1185" s="13" t="s">
        <v>63</v>
      </c>
    </row>
    <row r="1186" spans="1:21" x14ac:dyDescent="0.3">
      <c r="A1186" s="25">
        <v>1184</v>
      </c>
      <c r="B1186" s="13" t="s">
        <v>2</v>
      </c>
      <c r="C1186" s="13">
        <v>38558</v>
      </c>
      <c r="D1186" s="13" t="s">
        <v>435</v>
      </c>
      <c r="E1186" s="13" t="s">
        <v>168</v>
      </c>
      <c r="F1186" s="13" t="s">
        <v>29</v>
      </c>
      <c r="G1186" s="13">
        <v>6.11</v>
      </c>
      <c r="H1186" s="26">
        <v>44041</v>
      </c>
      <c r="I1186" s="26">
        <v>44041</v>
      </c>
      <c r="J1186" s="13">
        <v>5</v>
      </c>
      <c r="K1186" s="13">
        <v>2019</v>
      </c>
      <c r="L1186" s="13" t="s">
        <v>33</v>
      </c>
      <c r="M1186" s="13">
        <v>1</v>
      </c>
      <c r="N1186" s="13">
        <v>0.97388888888888892</v>
      </c>
      <c r="O1186" s="13">
        <v>0.97388888888888892</v>
      </c>
      <c r="P1186" s="13">
        <v>1</v>
      </c>
      <c r="Q1186" s="13">
        <v>0.97388888888888892</v>
      </c>
      <c r="R1186" s="13">
        <v>1</v>
      </c>
      <c r="S1186" s="13">
        <v>5.9165186500888103</v>
      </c>
      <c r="T1186" s="13">
        <f>IFERROR(VLOOKUP(B291,[1]!users_table[#All],4),"NA")</f>
        <v>8.4223826714801451</v>
      </c>
      <c r="U1186" s="13" t="s">
        <v>64</v>
      </c>
    </row>
    <row r="1187" spans="1:21" x14ac:dyDescent="0.3">
      <c r="A1187" s="25">
        <v>1185</v>
      </c>
      <c r="B1187" s="13" t="s">
        <v>2</v>
      </c>
      <c r="C1187" s="13">
        <v>38558</v>
      </c>
      <c r="D1187" s="13" t="s">
        <v>435</v>
      </c>
      <c r="E1187" s="13" t="s">
        <v>168</v>
      </c>
      <c r="F1187" s="13" t="s">
        <v>29</v>
      </c>
      <c r="G1187" s="13">
        <v>6.11</v>
      </c>
      <c r="H1187" s="26">
        <v>44041</v>
      </c>
      <c r="I1187" s="26">
        <v>44041</v>
      </c>
      <c r="J1187" s="13">
        <v>5</v>
      </c>
      <c r="K1187" s="13">
        <v>2019</v>
      </c>
      <c r="L1187" s="13" t="s">
        <v>33</v>
      </c>
      <c r="M1187" s="13">
        <v>1</v>
      </c>
      <c r="N1187" s="13">
        <v>0.97388888888888892</v>
      </c>
      <c r="O1187" s="13">
        <v>0.97388888888888892</v>
      </c>
      <c r="P1187" s="13">
        <v>1</v>
      </c>
      <c r="Q1187" s="13">
        <v>0.97388888888888892</v>
      </c>
      <c r="R1187" s="13">
        <v>1</v>
      </c>
      <c r="S1187" s="13">
        <v>5.9165186500888103</v>
      </c>
      <c r="T1187" s="13">
        <f>IFERROR(VLOOKUP(B291,[1]!users_table[#All],4),"NA")</f>
        <v>8.4223826714801451</v>
      </c>
      <c r="U1187" s="13" t="s">
        <v>60</v>
      </c>
    </row>
    <row r="1188" spans="1:21" x14ac:dyDescent="0.3">
      <c r="A1188" s="25">
        <v>1186</v>
      </c>
      <c r="B1188" s="13" t="s">
        <v>2</v>
      </c>
      <c r="C1188" s="13">
        <v>37587</v>
      </c>
      <c r="D1188" s="13" t="s">
        <v>436</v>
      </c>
      <c r="E1188" s="13" t="s">
        <v>32</v>
      </c>
      <c r="F1188" s="13" t="s">
        <v>179</v>
      </c>
      <c r="G1188" s="13">
        <v>6.66</v>
      </c>
      <c r="H1188" s="26">
        <v>44311</v>
      </c>
      <c r="I1188" s="26">
        <v>44320</v>
      </c>
      <c r="J1188" s="13">
        <v>5</v>
      </c>
      <c r="K1188" s="13">
        <v>2020</v>
      </c>
      <c r="L1188" s="13" t="s">
        <v>39</v>
      </c>
      <c r="M1188" s="13">
        <v>12</v>
      </c>
      <c r="N1188" s="13">
        <v>0.40555555555555561</v>
      </c>
      <c r="O1188" s="13">
        <v>4.8666666666666671</v>
      </c>
      <c r="P1188" s="13">
        <v>10</v>
      </c>
      <c r="Q1188" s="13">
        <v>0.48666666666666669</v>
      </c>
      <c r="R1188" s="13">
        <v>1.2</v>
      </c>
      <c r="S1188" s="13">
        <v>5.9165186500888103</v>
      </c>
      <c r="T1188" s="13">
        <f>IFERROR(VLOOKUP(B292,[1]!users_table[#All],4),"NA")</f>
        <v>8.4223826714801451</v>
      </c>
      <c r="U1188" s="13" t="s">
        <v>60</v>
      </c>
    </row>
    <row r="1189" spans="1:21" x14ac:dyDescent="0.3">
      <c r="A1189" s="25">
        <v>1187</v>
      </c>
      <c r="B1189" s="13" t="s">
        <v>2</v>
      </c>
      <c r="C1189" s="13">
        <v>37587</v>
      </c>
      <c r="D1189" s="13" t="s">
        <v>436</v>
      </c>
      <c r="E1189" s="13" t="s">
        <v>32</v>
      </c>
      <c r="F1189" s="13" t="s">
        <v>179</v>
      </c>
      <c r="G1189" s="13">
        <v>6.66</v>
      </c>
      <c r="H1189" s="26">
        <v>44311</v>
      </c>
      <c r="I1189" s="26">
        <v>44320</v>
      </c>
      <c r="J1189" s="13">
        <v>5</v>
      </c>
      <c r="K1189" s="13">
        <v>2020</v>
      </c>
      <c r="L1189" s="13" t="s">
        <v>39</v>
      </c>
      <c r="M1189" s="13">
        <v>12</v>
      </c>
      <c r="N1189" s="13">
        <v>0.40555555555555561</v>
      </c>
      <c r="O1189" s="13">
        <v>4.8666666666666671</v>
      </c>
      <c r="P1189" s="13">
        <v>10</v>
      </c>
      <c r="Q1189" s="13">
        <v>0.48666666666666669</v>
      </c>
      <c r="R1189" s="13">
        <v>1.2</v>
      </c>
      <c r="S1189" s="13">
        <v>5.9165186500888103</v>
      </c>
      <c r="T1189" s="13">
        <f>IFERROR(VLOOKUP(B292,[1]!users_table[#All],4),"NA")</f>
        <v>8.4223826714801451</v>
      </c>
      <c r="U1189" s="13" t="s">
        <v>73</v>
      </c>
    </row>
    <row r="1190" spans="1:21" x14ac:dyDescent="0.3">
      <c r="A1190" s="25">
        <v>1188</v>
      </c>
      <c r="B1190" s="13" t="s">
        <v>2</v>
      </c>
      <c r="C1190" s="13">
        <v>37587</v>
      </c>
      <c r="D1190" s="13" t="s">
        <v>436</v>
      </c>
      <c r="E1190" s="13" t="s">
        <v>32</v>
      </c>
      <c r="F1190" s="13" t="s">
        <v>179</v>
      </c>
      <c r="G1190" s="13">
        <v>6.66</v>
      </c>
      <c r="H1190" s="26">
        <v>44311</v>
      </c>
      <c r="I1190" s="26">
        <v>44320</v>
      </c>
      <c r="J1190" s="13">
        <v>5</v>
      </c>
      <c r="K1190" s="13">
        <v>2020</v>
      </c>
      <c r="L1190" s="13" t="s">
        <v>39</v>
      </c>
      <c r="M1190" s="13">
        <v>12</v>
      </c>
      <c r="N1190" s="13">
        <v>0.40555555555555561</v>
      </c>
      <c r="O1190" s="13">
        <v>4.8666666666666671</v>
      </c>
      <c r="P1190" s="13">
        <v>10</v>
      </c>
      <c r="Q1190" s="13">
        <v>0.48666666666666669</v>
      </c>
      <c r="R1190" s="13">
        <v>1.2</v>
      </c>
      <c r="S1190" s="13">
        <v>5.9165186500888103</v>
      </c>
      <c r="T1190" s="13">
        <f>IFERROR(VLOOKUP(B292,[1]!users_table[#All],4),"NA")</f>
        <v>8.4223826714801451</v>
      </c>
      <c r="U1190" s="13" t="s">
        <v>74</v>
      </c>
    </row>
    <row r="1191" spans="1:21" x14ac:dyDescent="0.3">
      <c r="A1191" s="25">
        <v>1189</v>
      </c>
      <c r="B1191" s="13" t="s">
        <v>2</v>
      </c>
      <c r="C1191" s="13">
        <v>48239</v>
      </c>
      <c r="D1191" s="13" t="s">
        <v>437</v>
      </c>
      <c r="E1191" s="13" t="s">
        <v>32</v>
      </c>
      <c r="F1191" s="13" t="s">
        <v>152</v>
      </c>
      <c r="G1191" s="13">
        <v>6.94</v>
      </c>
      <c r="H1191" s="26">
        <v>44928</v>
      </c>
      <c r="I1191" s="26">
        <v>44944</v>
      </c>
      <c r="J1191" s="13">
        <v>3</v>
      </c>
      <c r="K1191" s="13">
        <v>2022</v>
      </c>
      <c r="L1191" s="13" t="s">
        <v>30</v>
      </c>
      <c r="M1191" s="13">
        <v>12</v>
      </c>
      <c r="N1191" s="13">
        <v>0.39444444444444438</v>
      </c>
      <c r="O1191" s="13">
        <v>4.7333333333333334</v>
      </c>
      <c r="P1191" s="13">
        <v>17</v>
      </c>
      <c r="Q1191" s="13">
        <v>0.27843137254901962</v>
      </c>
      <c r="R1191" s="13">
        <v>0.70588235294117652</v>
      </c>
      <c r="S1191" s="13">
        <v>5.9165186500888103</v>
      </c>
      <c r="T1191" s="13">
        <f>IFERROR(VLOOKUP(B293,[1]!users_table[#All],4),"NA")</f>
        <v>8.4223826714801451</v>
      </c>
      <c r="U1191" s="13" t="s">
        <v>59</v>
      </c>
    </row>
    <row r="1192" spans="1:21" x14ac:dyDescent="0.3">
      <c r="A1192" s="25">
        <v>1190</v>
      </c>
      <c r="B1192" s="13" t="s">
        <v>2</v>
      </c>
      <c r="C1192" s="13">
        <v>48239</v>
      </c>
      <c r="D1192" s="13" t="s">
        <v>437</v>
      </c>
      <c r="E1192" s="13" t="s">
        <v>32</v>
      </c>
      <c r="F1192" s="13" t="s">
        <v>152</v>
      </c>
      <c r="G1192" s="13">
        <v>6.94</v>
      </c>
      <c r="H1192" s="26">
        <v>44928</v>
      </c>
      <c r="I1192" s="26">
        <v>44944</v>
      </c>
      <c r="J1192" s="13">
        <v>3</v>
      </c>
      <c r="K1192" s="13">
        <v>2022</v>
      </c>
      <c r="L1192" s="13" t="s">
        <v>30</v>
      </c>
      <c r="M1192" s="13">
        <v>12</v>
      </c>
      <c r="N1192" s="13">
        <v>0.39444444444444438</v>
      </c>
      <c r="O1192" s="13">
        <v>4.7333333333333334</v>
      </c>
      <c r="P1192" s="13">
        <v>17</v>
      </c>
      <c r="Q1192" s="13">
        <v>0.27843137254901962</v>
      </c>
      <c r="R1192" s="13">
        <v>0.70588235294117652</v>
      </c>
      <c r="S1192" s="13">
        <v>5.9165186500888103</v>
      </c>
      <c r="T1192" s="13">
        <f>IFERROR(VLOOKUP(B293,[1]!users_table[#All],4),"NA")</f>
        <v>8.4223826714801451</v>
      </c>
      <c r="U1192" s="13" t="s">
        <v>60</v>
      </c>
    </row>
    <row r="1193" spans="1:21" x14ac:dyDescent="0.3">
      <c r="A1193" s="25">
        <v>1191</v>
      </c>
      <c r="B1193" s="13" t="s">
        <v>2</v>
      </c>
      <c r="C1193" s="13">
        <v>48239</v>
      </c>
      <c r="D1193" s="13" t="s">
        <v>437</v>
      </c>
      <c r="E1193" s="13" t="s">
        <v>32</v>
      </c>
      <c r="F1193" s="13" t="s">
        <v>152</v>
      </c>
      <c r="G1193" s="13">
        <v>6.94</v>
      </c>
      <c r="H1193" s="26">
        <v>44928</v>
      </c>
      <c r="I1193" s="26">
        <v>44944</v>
      </c>
      <c r="J1193" s="13">
        <v>3</v>
      </c>
      <c r="K1193" s="13">
        <v>2022</v>
      </c>
      <c r="L1193" s="13" t="s">
        <v>30</v>
      </c>
      <c r="M1193" s="13">
        <v>12</v>
      </c>
      <c r="N1193" s="13">
        <v>0.39444444444444438</v>
      </c>
      <c r="O1193" s="13">
        <v>4.7333333333333334</v>
      </c>
      <c r="P1193" s="13">
        <v>17</v>
      </c>
      <c r="Q1193" s="13">
        <v>0.27843137254901962</v>
      </c>
      <c r="R1193" s="13">
        <v>0.70588235294117652</v>
      </c>
      <c r="S1193" s="13">
        <v>5.9165186500888103</v>
      </c>
      <c r="T1193" s="13">
        <f>IFERROR(VLOOKUP(B293,[1]!users_table[#All],4),"NA")</f>
        <v>8.4223826714801451</v>
      </c>
      <c r="U1193" s="13" t="s">
        <v>67</v>
      </c>
    </row>
    <row r="1194" spans="1:21" x14ac:dyDescent="0.3">
      <c r="A1194" s="25">
        <v>1192</v>
      </c>
      <c r="B1194" s="13" t="s">
        <v>2</v>
      </c>
      <c r="C1194" s="13">
        <v>48239</v>
      </c>
      <c r="D1194" s="13" t="s">
        <v>437</v>
      </c>
      <c r="E1194" s="13" t="s">
        <v>32</v>
      </c>
      <c r="F1194" s="13" t="s">
        <v>152</v>
      </c>
      <c r="G1194" s="13">
        <v>6.94</v>
      </c>
      <c r="H1194" s="26">
        <v>44928</v>
      </c>
      <c r="I1194" s="26">
        <v>44944</v>
      </c>
      <c r="J1194" s="13">
        <v>3</v>
      </c>
      <c r="K1194" s="13">
        <v>2022</v>
      </c>
      <c r="L1194" s="13" t="s">
        <v>30</v>
      </c>
      <c r="M1194" s="13">
        <v>12</v>
      </c>
      <c r="N1194" s="13">
        <v>0.39444444444444438</v>
      </c>
      <c r="O1194" s="13">
        <v>4.7333333333333334</v>
      </c>
      <c r="P1194" s="13">
        <v>17</v>
      </c>
      <c r="Q1194" s="13">
        <v>0.27843137254901962</v>
      </c>
      <c r="R1194" s="13">
        <v>0.70588235294117652</v>
      </c>
      <c r="S1194" s="13">
        <v>5.9165186500888103</v>
      </c>
      <c r="T1194" s="13">
        <f>IFERROR(VLOOKUP(B293,[1]!users_table[#All],4),"NA")</f>
        <v>8.4223826714801451</v>
      </c>
      <c r="U1194" s="13" t="s">
        <v>1026</v>
      </c>
    </row>
    <row r="1195" spans="1:21" x14ac:dyDescent="0.3">
      <c r="A1195" s="25">
        <v>1193</v>
      </c>
      <c r="B1195" s="13" t="s">
        <v>2</v>
      </c>
      <c r="C1195" s="13">
        <v>40165</v>
      </c>
      <c r="D1195" s="13" t="s">
        <v>438</v>
      </c>
      <c r="E1195" s="13" t="s">
        <v>32</v>
      </c>
      <c r="F1195" s="13" t="s">
        <v>29</v>
      </c>
      <c r="G1195" s="13">
        <v>5.37</v>
      </c>
      <c r="H1195" s="26">
        <v>44166</v>
      </c>
      <c r="I1195" s="26">
        <v>44171</v>
      </c>
      <c r="J1195" s="13">
        <v>5</v>
      </c>
      <c r="K1195" s="13">
        <v>2020</v>
      </c>
      <c r="L1195" s="13" t="s">
        <v>33</v>
      </c>
      <c r="M1195" s="13">
        <v>12</v>
      </c>
      <c r="N1195" s="13">
        <v>0.40944444444444439</v>
      </c>
      <c r="O1195" s="13">
        <v>4.9133333333333331</v>
      </c>
      <c r="P1195" s="13">
        <v>6</v>
      </c>
      <c r="Q1195" s="13">
        <v>0.81888888888888889</v>
      </c>
      <c r="R1195" s="13">
        <v>2</v>
      </c>
      <c r="S1195" s="13">
        <v>5.9165186500888103</v>
      </c>
      <c r="T1195" s="13">
        <f>IFERROR(VLOOKUP(B294,[1]!users_table[#All],4),"NA")</f>
        <v>8.4223826714801451</v>
      </c>
      <c r="U1195" s="13" t="s">
        <v>1023</v>
      </c>
    </row>
    <row r="1196" spans="1:21" x14ac:dyDescent="0.3">
      <c r="A1196" s="25">
        <v>1194</v>
      </c>
      <c r="B1196" s="13" t="s">
        <v>2</v>
      </c>
      <c r="C1196" s="13">
        <v>40165</v>
      </c>
      <c r="D1196" s="13" t="s">
        <v>438</v>
      </c>
      <c r="E1196" s="13" t="s">
        <v>32</v>
      </c>
      <c r="F1196" s="13" t="s">
        <v>29</v>
      </c>
      <c r="G1196" s="13">
        <v>5.37</v>
      </c>
      <c r="H1196" s="26">
        <v>44166</v>
      </c>
      <c r="I1196" s="26">
        <v>44171</v>
      </c>
      <c r="J1196" s="13">
        <v>5</v>
      </c>
      <c r="K1196" s="13">
        <v>2020</v>
      </c>
      <c r="L1196" s="13" t="s">
        <v>33</v>
      </c>
      <c r="M1196" s="13">
        <v>12</v>
      </c>
      <c r="N1196" s="13">
        <v>0.40944444444444439</v>
      </c>
      <c r="O1196" s="13">
        <v>4.9133333333333331</v>
      </c>
      <c r="P1196" s="13">
        <v>6</v>
      </c>
      <c r="Q1196" s="13">
        <v>0.81888888888888889</v>
      </c>
      <c r="R1196" s="13">
        <v>2</v>
      </c>
      <c r="S1196" s="13">
        <v>5.9165186500888103</v>
      </c>
      <c r="T1196" s="13">
        <f>IFERROR(VLOOKUP(B294,[1]!users_table[#All],4),"NA")</f>
        <v>8.4223826714801451</v>
      </c>
      <c r="U1196" s="13" t="s">
        <v>74</v>
      </c>
    </row>
    <row r="1197" spans="1:21" x14ac:dyDescent="0.3">
      <c r="A1197" s="25">
        <v>1195</v>
      </c>
      <c r="B1197" s="13" t="s">
        <v>2</v>
      </c>
      <c r="C1197" s="13">
        <v>40165</v>
      </c>
      <c r="D1197" s="13" t="s">
        <v>438</v>
      </c>
      <c r="E1197" s="13" t="s">
        <v>32</v>
      </c>
      <c r="F1197" s="13" t="s">
        <v>29</v>
      </c>
      <c r="G1197" s="13">
        <v>5.37</v>
      </c>
      <c r="H1197" s="26">
        <v>44166</v>
      </c>
      <c r="I1197" s="26">
        <v>44171</v>
      </c>
      <c r="J1197" s="13">
        <v>5</v>
      </c>
      <c r="K1197" s="13">
        <v>2020</v>
      </c>
      <c r="L1197" s="13" t="s">
        <v>33</v>
      </c>
      <c r="M1197" s="13">
        <v>12</v>
      </c>
      <c r="N1197" s="13">
        <v>0.40944444444444439</v>
      </c>
      <c r="O1197" s="13">
        <v>4.9133333333333331</v>
      </c>
      <c r="P1197" s="13">
        <v>6</v>
      </c>
      <c r="Q1197" s="13">
        <v>0.81888888888888889</v>
      </c>
      <c r="R1197" s="13">
        <v>2</v>
      </c>
      <c r="S1197" s="13">
        <v>5.9165186500888103</v>
      </c>
      <c r="T1197" s="13">
        <f>IFERROR(VLOOKUP(B294,[1]!users_table[#All],4),"NA")</f>
        <v>8.4223826714801451</v>
      </c>
      <c r="U1197" s="13" t="s">
        <v>62</v>
      </c>
    </row>
    <row r="1198" spans="1:21" x14ac:dyDescent="0.3">
      <c r="A1198" s="25">
        <v>1196</v>
      </c>
      <c r="B1198" s="13" t="s">
        <v>2</v>
      </c>
      <c r="C1198" s="13">
        <v>189</v>
      </c>
      <c r="D1198" s="13" t="s">
        <v>439</v>
      </c>
      <c r="E1198" s="13" t="s">
        <v>32</v>
      </c>
      <c r="F1198" s="13" t="s">
        <v>37</v>
      </c>
      <c r="G1198" s="13">
        <v>7.1</v>
      </c>
      <c r="H1198" s="26">
        <v>42647</v>
      </c>
      <c r="I1198" s="26">
        <v>42696</v>
      </c>
      <c r="J1198" s="13">
        <v>5</v>
      </c>
      <c r="K1198" s="13">
        <v>2000</v>
      </c>
      <c r="L1198" s="13" t="s">
        <v>33</v>
      </c>
      <c r="M1198" s="13">
        <v>24</v>
      </c>
      <c r="N1198" s="13">
        <v>0.38333333333333341</v>
      </c>
      <c r="O1198" s="13">
        <v>9.2000000000000011</v>
      </c>
      <c r="P1198" s="13">
        <v>50</v>
      </c>
      <c r="Q1198" s="13">
        <v>0.184</v>
      </c>
      <c r="R1198" s="13">
        <v>0.48</v>
      </c>
      <c r="S1198" s="13">
        <v>5.9165186500888103</v>
      </c>
      <c r="T1198" s="13">
        <f>IFERROR(VLOOKUP(B295,[1]!users_table[#All],4),"NA")</f>
        <v>8.4223826714801451</v>
      </c>
      <c r="U1198" s="13" t="s">
        <v>64</v>
      </c>
    </row>
    <row r="1199" spans="1:21" x14ac:dyDescent="0.3">
      <c r="A1199" s="25">
        <v>1197</v>
      </c>
      <c r="B1199" s="13" t="s">
        <v>2</v>
      </c>
      <c r="C1199" s="13">
        <v>189</v>
      </c>
      <c r="D1199" s="13" t="s">
        <v>439</v>
      </c>
      <c r="E1199" s="13" t="s">
        <v>32</v>
      </c>
      <c r="F1199" s="13" t="s">
        <v>37</v>
      </c>
      <c r="G1199" s="13">
        <v>7.1</v>
      </c>
      <c r="H1199" s="26">
        <v>42647</v>
      </c>
      <c r="I1199" s="26">
        <v>42696</v>
      </c>
      <c r="J1199" s="13">
        <v>5</v>
      </c>
      <c r="K1199" s="13">
        <v>2000</v>
      </c>
      <c r="L1199" s="13" t="s">
        <v>33</v>
      </c>
      <c r="M1199" s="13">
        <v>24</v>
      </c>
      <c r="N1199" s="13">
        <v>0.38333333333333341</v>
      </c>
      <c r="O1199" s="13">
        <v>9.2000000000000011</v>
      </c>
      <c r="P1199" s="13">
        <v>50</v>
      </c>
      <c r="Q1199" s="13">
        <v>0.184</v>
      </c>
      <c r="R1199" s="13">
        <v>0.48</v>
      </c>
      <c r="S1199" s="13">
        <v>5.9165186500888103</v>
      </c>
      <c r="T1199" s="7">
        <f>IFERROR(VLOOKUP(B295,[1]!users_table[#All],4),"NA")</f>
        <v>8.4223826714801451</v>
      </c>
      <c r="U1199" s="13" t="s">
        <v>1011</v>
      </c>
    </row>
    <row r="1200" spans="1:21" x14ac:dyDescent="0.3">
      <c r="A1200" s="25">
        <v>1198</v>
      </c>
      <c r="B1200" s="13" t="s">
        <v>2</v>
      </c>
      <c r="C1200" s="13">
        <v>189</v>
      </c>
      <c r="D1200" s="13" t="s">
        <v>439</v>
      </c>
      <c r="E1200" s="13" t="s">
        <v>32</v>
      </c>
      <c r="F1200" s="13" t="s">
        <v>37</v>
      </c>
      <c r="G1200" s="13">
        <v>7.1</v>
      </c>
      <c r="H1200" s="26">
        <v>42647</v>
      </c>
      <c r="I1200" s="26">
        <v>42696</v>
      </c>
      <c r="J1200" s="13">
        <v>5</v>
      </c>
      <c r="K1200" s="13">
        <v>2000</v>
      </c>
      <c r="L1200" s="13" t="s">
        <v>33</v>
      </c>
      <c r="M1200" s="13">
        <v>24</v>
      </c>
      <c r="N1200" s="13">
        <v>0.38333333333333341</v>
      </c>
      <c r="O1200" s="13">
        <v>9.2000000000000011</v>
      </c>
      <c r="P1200" s="13">
        <v>50</v>
      </c>
      <c r="Q1200" s="13">
        <v>0.184</v>
      </c>
      <c r="R1200" s="13">
        <v>0.48</v>
      </c>
      <c r="S1200" s="13">
        <v>5.9165186500888103</v>
      </c>
      <c r="T1200" s="7">
        <f>IFERROR(VLOOKUP(B295,[1]!users_table[#All],4),"NA")</f>
        <v>8.4223826714801451</v>
      </c>
      <c r="U1200" s="13" t="s">
        <v>77</v>
      </c>
    </row>
    <row r="1201" spans="1:21" x14ac:dyDescent="0.3">
      <c r="A1201" s="25">
        <v>1199</v>
      </c>
      <c r="B1201" s="13" t="s">
        <v>2</v>
      </c>
      <c r="C1201" s="13">
        <v>189</v>
      </c>
      <c r="D1201" s="13" t="s">
        <v>439</v>
      </c>
      <c r="E1201" s="13" t="s">
        <v>32</v>
      </c>
      <c r="F1201" s="13" t="s">
        <v>37</v>
      </c>
      <c r="G1201" s="13">
        <v>7.1</v>
      </c>
      <c r="H1201" s="26">
        <v>42647</v>
      </c>
      <c r="I1201" s="26">
        <v>42696</v>
      </c>
      <c r="J1201" s="13">
        <v>5</v>
      </c>
      <c r="K1201" s="13">
        <v>2000</v>
      </c>
      <c r="L1201" s="13" t="s">
        <v>33</v>
      </c>
      <c r="M1201" s="13">
        <v>24</v>
      </c>
      <c r="N1201" s="13">
        <v>0.38333333333333341</v>
      </c>
      <c r="O1201" s="13">
        <v>9.2000000000000011</v>
      </c>
      <c r="P1201" s="13">
        <v>50</v>
      </c>
      <c r="Q1201" s="13">
        <v>0.184</v>
      </c>
      <c r="R1201" s="13">
        <v>0.48</v>
      </c>
      <c r="S1201" s="13">
        <v>5.9165186500888103</v>
      </c>
      <c r="T1201" s="7">
        <f>IFERROR(VLOOKUP(B295,[1]!users_table[#All],4),"NA")</f>
        <v>8.4223826714801451</v>
      </c>
      <c r="U1201" s="13" t="s">
        <v>75</v>
      </c>
    </row>
    <row r="1202" spans="1:21" x14ac:dyDescent="0.3">
      <c r="A1202" s="25">
        <v>1200</v>
      </c>
      <c r="B1202" s="13" t="s">
        <v>2</v>
      </c>
      <c r="C1202" s="13">
        <v>189</v>
      </c>
      <c r="D1202" s="13" t="s">
        <v>439</v>
      </c>
      <c r="E1202" s="13" t="s">
        <v>32</v>
      </c>
      <c r="F1202" s="13" t="s">
        <v>37</v>
      </c>
      <c r="G1202" s="13">
        <v>7.1</v>
      </c>
      <c r="H1202" s="26">
        <v>42647</v>
      </c>
      <c r="I1202" s="26">
        <v>42696</v>
      </c>
      <c r="J1202" s="13">
        <v>5</v>
      </c>
      <c r="K1202" s="13">
        <v>2000</v>
      </c>
      <c r="L1202" s="13" t="s">
        <v>33</v>
      </c>
      <c r="M1202" s="13">
        <v>24</v>
      </c>
      <c r="N1202" s="13">
        <v>0.38333333333333341</v>
      </c>
      <c r="O1202" s="13">
        <v>9.2000000000000011</v>
      </c>
      <c r="P1202" s="13">
        <v>50</v>
      </c>
      <c r="Q1202" s="13">
        <v>0.184</v>
      </c>
      <c r="R1202" s="13">
        <v>0.48</v>
      </c>
      <c r="S1202" s="13">
        <v>5.9165186500888103</v>
      </c>
      <c r="T1202" s="7">
        <f>IFERROR(VLOOKUP(B295,[1]!users_table[#All],4),"NA")</f>
        <v>8.4223826714801451</v>
      </c>
      <c r="U1202" s="13" t="s">
        <v>68</v>
      </c>
    </row>
    <row r="1203" spans="1:21" x14ac:dyDescent="0.3">
      <c r="A1203" s="25">
        <v>1201</v>
      </c>
      <c r="B1203" s="13" t="s">
        <v>2</v>
      </c>
      <c r="C1203" s="13">
        <v>49751</v>
      </c>
      <c r="D1203" s="13" t="s">
        <v>440</v>
      </c>
      <c r="E1203" s="13" t="s">
        <v>158</v>
      </c>
      <c r="F1203" s="13" t="s">
        <v>29</v>
      </c>
      <c r="G1203" s="13">
        <v>6.92</v>
      </c>
      <c r="H1203" s="26">
        <v>44990</v>
      </c>
      <c r="I1203" s="26">
        <v>44990</v>
      </c>
      <c r="J1203" s="13">
        <v>5</v>
      </c>
      <c r="K1203" s="13">
        <v>2021</v>
      </c>
      <c r="L1203" s="13" t="s">
        <v>39</v>
      </c>
      <c r="M1203" s="13">
        <v>1</v>
      </c>
      <c r="N1203" s="13">
        <v>6.0833333333333343E-2</v>
      </c>
      <c r="O1203" s="13">
        <v>6.0833333333333343E-2</v>
      </c>
      <c r="P1203" s="13">
        <v>1</v>
      </c>
      <c r="Q1203" s="13">
        <v>6.0833333333333343E-2</v>
      </c>
      <c r="R1203" s="13">
        <v>1</v>
      </c>
      <c r="S1203" s="13">
        <v>5.9165186500888103</v>
      </c>
      <c r="T1203" s="7">
        <f>IFERROR(VLOOKUP(B296,[1]!users_table[#All],4),"NA")</f>
        <v>8.4223826714801451</v>
      </c>
      <c r="U1203" s="13" t="s">
        <v>74</v>
      </c>
    </row>
    <row r="1204" spans="1:21" x14ac:dyDescent="0.3">
      <c r="A1204" s="25">
        <v>1202</v>
      </c>
      <c r="B1204" s="13" t="s">
        <v>2</v>
      </c>
      <c r="C1204" s="13">
        <v>39071</v>
      </c>
      <c r="D1204" s="13" t="s">
        <v>441</v>
      </c>
      <c r="E1204" s="13" t="s">
        <v>32</v>
      </c>
      <c r="F1204" s="13" t="s">
        <v>183</v>
      </c>
      <c r="G1204" s="13">
        <v>7.65</v>
      </c>
      <c r="H1204" s="26">
        <v>43808</v>
      </c>
      <c r="I1204" s="26">
        <v>43814</v>
      </c>
      <c r="J1204" s="13">
        <v>6</v>
      </c>
      <c r="K1204" s="13">
        <v>2019</v>
      </c>
      <c r="L1204" s="13" t="s">
        <v>39</v>
      </c>
      <c r="M1204" s="13">
        <v>12</v>
      </c>
      <c r="N1204" s="13">
        <v>0.4</v>
      </c>
      <c r="O1204" s="13">
        <v>4.8000000000000007</v>
      </c>
      <c r="P1204" s="13">
        <v>7</v>
      </c>
      <c r="Q1204" s="13">
        <v>0.68571428571428583</v>
      </c>
      <c r="R1204" s="13">
        <v>1.714285714285714</v>
      </c>
      <c r="S1204" s="13">
        <v>5.9165186500888103</v>
      </c>
      <c r="T1204" s="7">
        <f>IFERROR(VLOOKUP(B297,[1]!users_table[#All],4),"NA")</f>
        <v>8.4223826714801451</v>
      </c>
      <c r="U1204" s="13" t="s">
        <v>1018</v>
      </c>
    </row>
    <row r="1205" spans="1:21" x14ac:dyDescent="0.3">
      <c r="A1205" s="25">
        <v>1203</v>
      </c>
      <c r="B1205" s="13" t="s">
        <v>2</v>
      </c>
      <c r="C1205" s="13">
        <v>39071</v>
      </c>
      <c r="D1205" s="13" t="s">
        <v>441</v>
      </c>
      <c r="E1205" s="13" t="s">
        <v>32</v>
      </c>
      <c r="F1205" s="13" t="s">
        <v>183</v>
      </c>
      <c r="G1205" s="13">
        <v>7.65</v>
      </c>
      <c r="H1205" s="26">
        <v>43808</v>
      </c>
      <c r="I1205" s="26">
        <v>43814</v>
      </c>
      <c r="J1205" s="13">
        <v>6</v>
      </c>
      <c r="K1205" s="13">
        <v>2019</v>
      </c>
      <c r="L1205" s="13" t="s">
        <v>39</v>
      </c>
      <c r="M1205" s="13">
        <v>12</v>
      </c>
      <c r="N1205" s="13">
        <v>0.4</v>
      </c>
      <c r="O1205" s="13">
        <v>4.8000000000000007</v>
      </c>
      <c r="P1205" s="13">
        <v>7</v>
      </c>
      <c r="Q1205" s="13">
        <v>0.68571428571428583</v>
      </c>
      <c r="R1205" s="13">
        <v>1.714285714285714</v>
      </c>
      <c r="S1205" s="13">
        <v>5.9165186500888103</v>
      </c>
      <c r="T1205" s="7">
        <f>IFERROR(VLOOKUP(B297,[1]!users_table[#All],4),"NA")</f>
        <v>8.4223826714801451</v>
      </c>
      <c r="U1205" s="13" t="s">
        <v>64</v>
      </c>
    </row>
    <row r="1206" spans="1:21" x14ac:dyDescent="0.3">
      <c r="A1206" s="25">
        <v>1204</v>
      </c>
      <c r="B1206" s="13" t="s">
        <v>2</v>
      </c>
      <c r="C1206" s="13">
        <v>39071</v>
      </c>
      <c r="D1206" s="13" t="s">
        <v>441</v>
      </c>
      <c r="E1206" s="13" t="s">
        <v>32</v>
      </c>
      <c r="F1206" s="13" t="s">
        <v>183</v>
      </c>
      <c r="G1206" s="13">
        <v>7.65</v>
      </c>
      <c r="H1206" s="26">
        <v>43808</v>
      </c>
      <c r="I1206" s="26">
        <v>43814</v>
      </c>
      <c r="J1206" s="13">
        <v>6</v>
      </c>
      <c r="K1206" s="13">
        <v>2019</v>
      </c>
      <c r="L1206" s="13" t="s">
        <v>39</v>
      </c>
      <c r="M1206" s="13">
        <v>12</v>
      </c>
      <c r="N1206" s="13">
        <v>0.4</v>
      </c>
      <c r="O1206" s="13">
        <v>4.8000000000000007</v>
      </c>
      <c r="P1206" s="13">
        <v>7</v>
      </c>
      <c r="Q1206" s="13">
        <v>0.68571428571428583</v>
      </c>
      <c r="R1206" s="13">
        <v>1.714285714285714</v>
      </c>
      <c r="S1206" s="13">
        <v>5.9165186500888103</v>
      </c>
      <c r="T1206" s="13">
        <f>IFERROR(VLOOKUP(B297,[1]!users_table[#All],4),"NA")</f>
        <v>8.4223826714801451</v>
      </c>
      <c r="U1206" s="13" t="s">
        <v>60</v>
      </c>
    </row>
    <row r="1207" spans="1:21" x14ac:dyDescent="0.3">
      <c r="A1207" s="25">
        <v>1205</v>
      </c>
      <c r="B1207" s="13" t="s">
        <v>2</v>
      </c>
      <c r="C1207" s="13">
        <v>39071</v>
      </c>
      <c r="D1207" s="13" t="s">
        <v>441</v>
      </c>
      <c r="E1207" s="13" t="s">
        <v>32</v>
      </c>
      <c r="F1207" s="13" t="s">
        <v>183</v>
      </c>
      <c r="G1207" s="13">
        <v>7.65</v>
      </c>
      <c r="H1207" s="26">
        <v>43808</v>
      </c>
      <c r="I1207" s="26">
        <v>43814</v>
      </c>
      <c r="J1207" s="13">
        <v>6</v>
      </c>
      <c r="K1207" s="13">
        <v>2019</v>
      </c>
      <c r="L1207" s="13" t="s">
        <v>39</v>
      </c>
      <c r="M1207" s="13">
        <v>12</v>
      </c>
      <c r="N1207" s="13">
        <v>0.4</v>
      </c>
      <c r="O1207" s="13">
        <v>4.8000000000000007</v>
      </c>
      <c r="P1207" s="13">
        <v>7</v>
      </c>
      <c r="Q1207" s="13">
        <v>0.68571428571428583</v>
      </c>
      <c r="R1207" s="13">
        <v>1.714285714285714</v>
      </c>
      <c r="S1207" s="13">
        <v>5.9165186500888103</v>
      </c>
      <c r="T1207" s="7">
        <f>IFERROR(VLOOKUP(B297,[1]!users_table[#All],4),"NA")</f>
        <v>8.4223826714801451</v>
      </c>
      <c r="U1207" s="13" t="s">
        <v>85</v>
      </c>
    </row>
    <row r="1208" spans="1:21" x14ac:dyDescent="0.3">
      <c r="A1208" s="25">
        <v>1206</v>
      </c>
      <c r="B1208" s="13" t="s">
        <v>2</v>
      </c>
      <c r="C1208" s="13">
        <v>39071</v>
      </c>
      <c r="D1208" s="13" t="s">
        <v>441</v>
      </c>
      <c r="E1208" s="13" t="s">
        <v>32</v>
      </c>
      <c r="F1208" s="13" t="s">
        <v>183</v>
      </c>
      <c r="G1208" s="13">
        <v>7.65</v>
      </c>
      <c r="H1208" s="26">
        <v>43808</v>
      </c>
      <c r="I1208" s="26">
        <v>43814</v>
      </c>
      <c r="J1208" s="13">
        <v>6</v>
      </c>
      <c r="K1208" s="13">
        <v>2019</v>
      </c>
      <c r="L1208" s="13" t="s">
        <v>39</v>
      </c>
      <c r="M1208" s="13">
        <v>12</v>
      </c>
      <c r="N1208" s="13">
        <v>0.4</v>
      </c>
      <c r="O1208" s="13">
        <v>4.8000000000000007</v>
      </c>
      <c r="P1208" s="13">
        <v>7</v>
      </c>
      <c r="Q1208" s="13">
        <v>0.68571428571428583</v>
      </c>
      <c r="R1208" s="13">
        <v>1.714285714285714</v>
      </c>
      <c r="S1208" s="13">
        <v>5.9165186500888103</v>
      </c>
      <c r="T1208" s="7">
        <f>IFERROR(VLOOKUP(B297,[1]!users_table[#All],4),"NA")</f>
        <v>8.4223826714801451</v>
      </c>
      <c r="U1208" s="13" t="s">
        <v>70</v>
      </c>
    </row>
    <row r="1209" spans="1:21" x14ac:dyDescent="0.3">
      <c r="A1209" s="25">
        <v>1207</v>
      </c>
      <c r="B1209" s="13" t="s">
        <v>2</v>
      </c>
      <c r="C1209" s="13">
        <v>37599</v>
      </c>
      <c r="D1209" s="13" t="s">
        <v>442</v>
      </c>
      <c r="E1209" s="13" t="s">
        <v>32</v>
      </c>
      <c r="F1209" s="13" t="s">
        <v>185</v>
      </c>
      <c r="G1209" s="13">
        <v>6.55</v>
      </c>
      <c r="H1209" s="26">
        <v>44364</v>
      </c>
      <c r="I1209" s="26">
        <v>44365</v>
      </c>
      <c r="J1209" s="13">
        <v>7</v>
      </c>
      <c r="K1209" s="13">
        <v>2020</v>
      </c>
      <c r="L1209" s="13" t="s">
        <v>35</v>
      </c>
      <c r="M1209" s="13">
        <v>12</v>
      </c>
      <c r="N1209" s="13">
        <v>0.40305555555555561</v>
      </c>
      <c r="O1209" s="13">
        <v>4.8366666666666669</v>
      </c>
      <c r="P1209" s="13">
        <v>2</v>
      </c>
      <c r="Q1209" s="13">
        <v>2.418333333333333</v>
      </c>
      <c r="R1209" s="13">
        <v>6</v>
      </c>
      <c r="S1209" s="13">
        <v>5.9165186500888103</v>
      </c>
      <c r="T1209" s="7">
        <f>IFERROR(VLOOKUP(B298,[1]!users_table[#All],4),"NA")</f>
        <v>8.4223826714801451</v>
      </c>
      <c r="U1209" s="13" t="s">
        <v>65</v>
      </c>
    </row>
    <row r="1210" spans="1:21" x14ac:dyDescent="0.3">
      <c r="A1210" s="25">
        <v>1208</v>
      </c>
      <c r="B1210" s="13" t="s">
        <v>2</v>
      </c>
      <c r="C1210" s="13">
        <v>37599</v>
      </c>
      <c r="D1210" s="13" t="s">
        <v>442</v>
      </c>
      <c r="E1210" s="13" t="s">
        <v>32</v>
      </c>
      <c r="F1210" s="13" t="s">
        <v>185</v>
      </c>
      <c r="G1210" s="13">
        <v>6.55</v>
      </c>
      <c r="H1210" s="26">
        <v>44364</v>
      </c>
      <c r="I1210" s="26">
        <v>44365</v>
      </c>
      <c r="J1210" s="13">
        <v>7</v>
      </c>
      <c r="K1210" s="13">
        <v>2020</v>
      </c>
      <c r="L1210" s="13" t="s">
        <v>35</v>
      </c>
      <c r="M1210" s="13">
        <v>12</v>
      </c>
      <c r="N1210" s="13">
        <v>0.40305555555555561</v>
      </c>
      <c r="O1210" s="13">
        <v>4.8366666666666669</v>
      </c>
      <c r="P1210" s="13">
        <v>2</v>
      </c>
      <c r="Q1210" s="13">
        <v>2.418333333333333</v>
      </c>
      <c r="R1210" s="13">
        <v>6</v>
      </c>
      <c r="S1210" s="13">
        <v>5.9165186500888103</v>
      </c>
      <c r="T1210" s="7">
        <f>IFERROR(VLOOKUP(B298,[1]!users_table[#All],4),"NA")</f>
        <v>8.4223826714801451</v>
      </c>
      <c r="U1210" s="13" t="s">
        <v>60</v>
      </c>
    </row>
    <row r="1211" spans="1:21" x14ac:dyDescent="0.3">
      <c r="A1211" s="25">
        <v>1209</v>
      </c>
      <c r="B1211" s="13" t="s">
        <v>2</v>
      </c>
      <c r="C1211" s="13">
        <v>1164</v>
      </c>
      <c r="D1211" s="13" t="s">
        <v>443</v>
      </c>
      <c r="E1211" s="13" t="s">
        <v>32</v>
      </c>
      <c r="F1211" s="13" t="s">
        <v>152</v>
      </c>
      <c r="G1211" s="13">
        <v>7.16</v>
      </c>
      <c r="H1211" s="26">
        <v>44642</v>
      </c>
      <c r="I1211" s="26">
        <v>44658</v>
      </c>
      <c r="J1211" s="13">
        <v>6</v>
      </c>
      <c r="K1211" s="13">
        <v>2001</v>
      </c>
      <c r="L1211" s="13" t="s">
        <v>33</v>
      </c>
      <c r="M1211" s="13">
        <v>24</v>
      </c>
      <c r="N1211" s="13">
        <v>0.38333333333333341</v>
      </c>
      <c r="O1211" s="13">
        <v>9.2000000000000011</v>
      </c>
      <c r="P1211" s="13">
        <v>17</v>
      </c>
      <c r="Q1211" s="13">
        <v>0.54117647058823537</v>
      </c>
      <c r="R1211" s="13">
        <v>1.411764705882353</v>
      </c>
      <c r="S1211" s="13">
        <v>5.9165186500888103</v>
      </c>
      <c r="T1211" s="7">
        <f>IFERROR(VLOOKUP(B299,[1]!users_table[#All],4),"NA")</f>
        <v>8.4223826714801451</v>
      </c>
      <c r="U1211" s="13" t="s">
        <v>59</v>
      </c>
    </row>
    <row r="1212" spans="1:21" x14ac:dyDescent="0.3">
      <c r="A1212" s="25">
        <v>1210</v>
      </c>
      <c r="B1212" s="13" t="s">
        <v>2</v>
      </c>
      <c r="C1212" s="13">
        <v>1164</v>
      </c>
      <c r="D1212" s="13" t="s">
        <v>443</v>
      </c>
      <c r="E1212" s="13" t="s">
        <v>32</v>
      </c>
      <c r="F1212" s="13" t="s">
        <v>152</v>
      </c>
      <c r="G1212" s="13">
        <v>7.16</v>
      </c>
      <c r="H1212" s="26">
        <v>44642</v>
      </c>
      <c r="I1212" s="26">
        <v>44658</v>
      </c>
      <c r="J1212" s="13">
        <v>6</v>
      </c>
      <c r="K1212" s="13">
        <v>2001</v>
      </c>
      <c r="L1212" s="13" t="s">
        <v>33</v>
      </c>
      <c r="M1212" s="13">
        <v>24</v>
      </c>
      <c r="N1212" s="13">
        <v>0.38333333333333341</v>
      </c>
      <c r="O1212" s="13">
        <v>9.2000000000000011</v>
      </c>
      <c r="P1212" s="13">
        <v>17</v>
      </c>
      <c r="Q1212" s="13">
        <v>0.54117647058823537</v>
      </c>
      <c r="R1212" s="13">
        <v>1.411764705882353</v>
      </c>
      <c r="S1212" s="13">
        <v>5.9165186500888103</v>
      </c>
      <c r="T1212" s="7">
        <f>IFERROR(VLOOKUP(B299,[1]!users_table[#All],4),"NA")</f>
        <v>8.4223826714801451</v>
      </c>
      <c r="U1212" s="13" t="s">
        <v>64</v>
      </c>
    </row>
    <row r="1213" spans="1:21" x14ac:dyDescent="0.3">
      <c r="A1213" s="25">
        <v>1211</v>
      </c>
      <c r="B1213" s="13" t="s">
        <v>2</v>
      </c>
      <c r="C1213" s="13">
        <v>1164</v>
      </c>
      <c r="D1213" s="13" t="s">
        <v>443</v>
      </c>
      <c r="E1213" s="13" t="s">
        <v>32</v>
      </c>
      <c r="F1213" s="13" t="s">
        <v>152</v>
      </c>
      <c r="G1213" s="13">
        <v>7.16</v>
      </c>
      <c r="H1213" s="26">
        <v>44642</v>
      </c>
      <c r="I1213" s="26">
        <v>44658</v>
      </c>
      <c r="J1213" s="13">
        <v>6</v>
      </c>
      <c r="K1213" s="13">
        <v>2001</v>
      </c>
      <c r="L1213" s="13" t="s">
        <v>33</v>
      </c>
      <c r="M1213" s="13">
        <v>24</v>
      </c>
      <c r="N1213" s="13">
        <v>0.38333333333333341</v>
      </c>
      <c r="O1213" s="13">
        <v>9.2000000000000011</v>
      </c>
      <c r="P1213" s="13">
        <v>17</v>
      </c>
      <c r="Q1213" s="13">
        <v>0.54117647058823537</v>
      </c>
      <c r="R1213" s="13">
        <v>1.411764705882353</v>
      </c>
      <c r="S1213" s="13">
        <v>5.9165186500888103</v>
      </c>
      <c r="T1213" s="7">
        <f>IFERROR(VLOOKUP(B299,[1]!users_table[#All],4),"NA")</f>
        <v>8.4223826714801451</v>
      </c>
      <c r="U1213" s="13" t="s">
        <v>60</v>
      </c>
    </row>
    <row r="1214" spans="1:21" x14ac:dyDescent="0.3">
      <c r="A1214" s="25">
        <v>1212</v>
      </c>
      <c r="B1214" s="13" t="s">
        <v>2</v>
      </c>
      <c r="C1214" s="13">
        <v>37979</v>
      </c>
      <c r="D1214" s="13" t="s">
        <v>444</v>
      </c>
      <c r="E1214" s="13" t="s">
        <v>32</v>
      </c>
      <c r="F1214" s="13" t="s">
        <v>37</v>
      </c>
      <c r="G1214" s="13">
        <v>6.33</v>
      </c>
      <c r="H1214" s="26">
        <v>43564</v>
      </c>
      <c r="I1214" s="26">
        <v>43575</v>
      </c>
      <c r="J1214" s="13">
        <v>6</v>
      </c>
      <c r="K1214" s="13">
        <v>2019</v>
      </c>
      <c r="L1214" s="13" t="s">
        <v>30</v>
      </c>
      <c r="M1214" s="13">
        <v>12</v>
      </c>
      <c r="N1214" s="13">
        <v>0.40333333333333332</v>
      </c>
      <c r="O1214" s="13">
        <v>4.84</v>
      </c>
      <c r="P1214" s="13">
        <v>12</v>
      </c>
      <c r="Q1214" s="13">
        <v>0.40333333333333332</v>
      </c>
      <c r="R1214" s="13">
        <v>1</v>
      </c>
      <c r="S1214" s="13">
        <v>5.9165186500888103</v>
      </c>
      <c r="T1214" s="7">
        <f>IFERROR(VLOOKUP(B300,[1]!users_table[#All],4),"NA")</f>
        <v>8.4223826714801451</v>
      </c>
      <c r="U1214" s="13" t="s">
        <v>65</v>
      </c>
    </row>
    <row r="1215" spans="1:21" x14ac:dyDescent="0.3">
      <c r="A1215" s="25">
        <v>1213</v>
      </c>
      <c r="B1215" s="13" t="s">
        <v>2</v>
      </c>
      <c r="C1215" s="13">
        <v>37979</v>
      </c>
      <c r="D1215" s="13" t="s">
        <v>444</v>
      </c>
      <c r="E1215" s="13" t="s">
        <v>32</v>
      </c>
      <c r="F1215" s="13" t="s">
        <v>37</v>
      </c>
      <c r="G1215" s="13">
        <v>6.33</v>
      </c>
      <c r="H1215" s="26">
        <v>43564</v>
      </c>
      <c r="I1215" s="26">
        <v>43575</v>
      </c>
      <c r="J1215" s="13">
        <v>6</v>
      </c>
      <c r="K1215" s="13">
        <v>2019</v>
      </c>
      <c r="L1215" s="13" t="s">
        <v>30</v>
      </c>
      <c r="M1215" s="13">
        <v>12</v>
      </c>
      <c r="N1215" s="13">
        <v>0.40333333333333332</v>
      </c>
      <c r="O1215" s="13">
        <v>4.84</v>
      </c>
      <c r="P1215" s="13">
        <v>12</v>
      </c>
      <c r="Q1215" s="13">
        <v>0.40333333333333332</v>
      </c>
      <c r="R1215" s="13">
        <v>1</v>
      </c>
      <c r="S1215" s="13">
        <v>5.9165186500888103</v>
      </c>
      <c r="T1215" s="7">
        <f>IFERROR(VLOOKUP(B300,[1]!users_table[#All],4),"NA")</f>
        <v>8.4223826714801451</v>
      </c>
      <c r="U1215" s="13" t="s">
        <v>66</v>
      </c>
    </row>
    <row r="1216" spans="1:21" x14ac:dyDescent="0.3">
      <c r="A1216" s="25">
        <v>1214</v>
      </c>
      <c r="B1216" s="13" t="s">
        <v>2</v>
      </c>
      <c r="C1216" s="13">
        <v>37979</v>
      </c>
      <c r="D1216" s="13" t="s">
        <v>444</v>
      </c>
      <c r="E1216" s="13" t="s">
        <v>32</v>
      </c>
      <c r="F1216" s="13" t="s">
        <v>37</v>
      </c>
      <c r="G1216" s="13">
        <v>6.33</v>
      </c>
      <c r="H1216" s="26">
        <v>43564</v>
      </c>
      <c r="I1216" s="26">
        <v>43575</v>
      </c>
      <c r="J1216" s="13">
        <v>6</v>
      </c>
      <c r="K1216" s="13">
        <v>2019</v>
      </c>
      <c r="L1216" s="13" t="s">
        <v>30</v>
      </c>
      <c r="M1216" s="13">
        <v>12</v>
      </c>
      <c r="N1216" s="13">
        <v>0.40333333333333332</v>
      </c>
      <c r="O1216" s="13">
        <v>4.84</v>
      </c>
      <c r="P1216" s="13">
        <v>12</v>
      </c>
      <c r="Q1216" s="13">
        <v>0.40333333333333332</v>
      </c>
      <c r="R1216" s="13">
        <v>1</v>
      </c>
      <c r="S1216" s="13">
        <v>5.9165186500888103</v>
      </c>
      <c r="T1216" s="7">
        <f>IFERROR(VLOOKUP(B300,[1]!users_table[#All],4),"NA")</f>
        <v>8.4223826714801451</v>
      </c>
      <c r="U1216" s="13" t="s">
        <v>85</v>
      </c>
    </row>
    <row r="1217" spans="1:21" x14ac:dyDescent="0.3">
      <c r="A1217" s="25">
        <v>1215</v>
      </c>
      <c r="B1217" s="13" t="s">
        <v>2</v>
      </c>
      <c r="C1217" s="13">
        <v>37979</v>
      </c>
      <c r="D1217" s="13" t="s">
        <v>444</v>
      </c>
      <c r="E1217" s="13" t="s">
        <v>32</v>
      </c>
      <c r="F1217" s="13" t="s">
        <v>37</v>
      </c>
      <c r="G1217" s="13">
        <v>6.33</v>
      </c>
      <c r="H1217" s="26">
        <v>43564</v>
      </c>
      <c r="I1217" s="26">
        <v>43575</v>
      </c>
      <c r="J1217" s="13">
        <v>6</v>
      </c>
      <c r="K1217" s="13">
        <v>2019</v>
      </c>
      <c r="L1217" s="13" t="s">
        <v>30</v>
      </c>
      <c r="M1217" s="13">
        <v>12</v>
      </c>
      <c r="N1217" s="13">
        <v>0.40333333333333332</v>
      </c>
      <c r="O1217" s="13">
        <v>4.84</v>
      </c>
      <c r="P1217" s="13">
        <v>12</v>
      </c>
      <c r="Q1217" s="13">
        <v>0.40333333333333332</v>
      </c>
      <c r="R1217" s="13">
        <v>1</v>
      </c>
      <c r="S1217" s="13">
        <v>5.9165186500888103</v>
      </c>
      <c r="T1217" s="7">
        <f>IFERROR(VLOOKUP(B300,[1]!users_table[#All],4),"NA")</f>
        <v>8.4223826714801451</v>
      </c>
      <c r="U1217" s="13" t="s">
        <v>1024</v>
      </c>
    </row>
    <row r="1218" spans="1:21" x14ac:dyDescent="0.3">
      <c r="A1218" s="25">
        <v>1216</v>
      </c>
      <c r="B1218" s="13" t="s">
        <v>2</v>
      </c>
      <c r="C1218" s="13">
        <v>37979</v>
      </c>
      <c r="D1218" s="13" t="s">
        <v>444</v>
      </c>
      <c r="E1218" s="13" t="s">
        <v>32</v>
      </c>
      <c r="F1218" s="13" t="s">
        <v>37</v>
      </c>
      <c r="G1218" s="13">
        <v>6.33</v>
      </c>
      <c r="H1218" s="26">
        <v>43564</v>
      </c>
      <c r="I1218" s="26">
        <v>43575</v>
      </c>
      <c r="J1218" s="13">
        <v>6</v>
      </c>
      <c r="K1218" s="13">
        <v>2019</v>
      </c>
      <c r="L1218" s="13" t="s">
        <v>30</v>
      </c>
      <c r="M1218" s="13">
        <v>12</v>
      </c>
      <c r="N1218" s="13">
        <v>0.40333333333333332</v>
      </c>
      <c r="O1218" s="13">
        <v>4.84</v>
      </c>
      <c r="P1218" s="13">
        <v>12</v>
      </c>
      <c r="Q1218" s="13">
        <v>0.40333333333333332</v>
      </c>
      <c r="R1218" s="13">
        <v>1</v>
      </c>
      <c r="S1218" s="13">
        <v>5.9165186500888103</v>
      </c>
      <c r="T1218" s="7">
        <f>IFERROR(VLOOKUP(B300,[1]!users_table[#All],4),"NA")</f>
        <v>8.4223826714801451</v>
      </c>
      <c r="U1218" s="13" t="s">
        <v>1016</v>
      </c>
    </row>
    <row r="1219" spans="1:21" x14ac:dyDescent="0.3">
      <c r="A1219" s="25">
        <v>1217</v>
      </c>
      <c r="B1219" s="13" t="s">
        <v>2</v>
      </c>
      <c r="C1219" s="13">
        <v>37576</v>
      </c>
      <c r="D1219" s="13" t="s">
        <v>445</v>
      </c>
      <c r="E1219" s="13" t="s">
        <v>32</v>
      </c>
      <c r="F1219" s="13" t="s">
        <v>152</v>
      </c>
      <c r="G1219" s="13">
        <v>5.83</v>
      </c>
      <c r="H1219" s="26">
        <v>44446</v>
      </c>
      <c r="I1219" s="26">
        <v>44466</v>
      </c>
      <c r="J1219" s="13">
        <v>5</v>
      </c>
      <c r="K1219" s="13">
        <v>2020</v>
      </c>
      <c r="L1219" s="13" t="s">
        <v>30</v>
      </c>
      <c r="M1219" s="13">
        <v>13</v>
      </c>
      <c r="N1219" s="13">
        <v>0.3963888888888889</v>
      </c>
      <c r="O1219" s="13">
        <v>5.1530555555555564</v>
      </c>
      <c r="P1219" s="13">
        <v>21</v>
      </c>
      <c r="Q1219" s="13">
        <v>0.2453835978835979</v>
      </c>
      <c r="R1219" s="13">
        <v>0.61904761904761907</v>
      </c>
      <c r="S1219" s="13">
        <v>5.9165186500888103</v>
      </c>
      <c r="T1219" s="7">
        <f>IFERROR(VLOOKUP(B301,[1]!users_table[#All],4),"NA")</f>
        <v>8.4223826714801451</v>
      </c>
      <c r="U1219" s="13" t="s">
        <v>65</v>
      </c>
    </row>
    <row r="1220" spans="1:21" x14ac:dyDescent="0.3">
      <c r="A1220" s="25">
        <v>1218</v>
      </c>
      <c r="B1220" s="13" t="s">
        <v>2</v>
      </c>
      <c r="C1220" s="13">
        <v>37576</v>
      </c>
      <c r="D1220" s="13" t="s">
        <v>445</v>
      </c>
      <c r="E1220" s="13" t="s">
        <v>32</v>
      </c>
      <c r="F1220" s="13" t="s">
        <v>152</v>
      </c>
      <c r="G1220" s="13">
        <v>5.83</v>
      </c>
      <c r="H1220" s="26">
        <v>44446</v>
      </c>
      <c r="I1220" s="26">
        <v>44466</v>
      </c>
      <c r="J1220" s="13">
        <v>5</v>
      </c>
      <c r="K1220" s="13">
        <v>2020</v>
      </c>
      <c r="L1220" s="13" t="s">
        <v>30</v>
      </c>
      <c r="M1220" s="13">
        <v>13</v>
      </c>
      <c r="N1220" s="13">
        <v>0.3963888888888889</v>
      </c>
      <c r="O1220" s="13">
        <v>5.1530555555555564</v>
      </c>
      <c r="P1220" s="13">
        <v>21</v>
      </c>
      <c r="Q1220" s="13">
        <v>0.2453835978835979</v>
      </c>
      <c r="R1220" s="13">
        <v>0.61904761904761907</v>
      </c>
      <c r="S1220" s="13">
        <v>5.9165186500888103</v>
      </c>
      <c r="T1220" s="7">
        <f>IFERROR(VLOOKUP(B301,[1]!users_table[#All],4),"NA")</f>
        <v>8.4223826714801451</v>
      </c>
      <c r="U1220" s="13" t="s">
        <v>59</v>
      </c>
    </row>
    <row r="1221" spans="1:21" x14ac:dyDescent="0.3">
      <c r="A1221" s="25">
        <v>1219</v>
      </c>
      <c r="B1221" s="13" t="s">
        <v>2</v>
      </c>
      <c r="C1221" s="13">
        <v>37576</v>
      </c>
      <c r="D1221" s="13" t="s">
        <v>445</v>
      </c>
      <c r="E1221" s="13" t="s">
        <v>32</v>
      </c>
      <c r="F1221" s="13" t="s">
        <v>152</v>
      </c>
      <c r="G1221" s="13">
        <v>5.83</v>
      </c>
      <c r="H1221" s="26">
        <v>44446</v>
      </c>
      <c r="I1221" s="26">
        <v>44466</v>
      </c>
      <c r="J1221" s="13">
        <v>5</v>
      </c>
      <c r="K1221" s="13">
        <v>2020</v>
      </c>
      <c r="L1221" s="13" t="s">
        <v>30</v>
      </c>
      <c r="M1221" s="13">
        <v>13</v>
      </c>
      <c r="N1221" s="13">
        <v>0.3963888888888889</v>
      </c>
      <c r="O1221" s="13">
        <v>5.1530555555555564</v>
      </c>
      <c r="P1221" s="13">
        <v>21</v>
      </c>
      <c r="Q1221" s="13">
        <v>0.2453835978835979</v>
      </c>
      <c r="R1221" s="13">
        <v>0.61904761904761907</v>
      </c>
      <c r="S1221" s="13">
        <v>5.9165186500888103</v>
      </c>
      <c r="T1221" s="13">
        <f>IFERROR(VLOOKUP(B301,[1]!users_table[#All],4),"NA")</f>
        <v>8.4223826714801451</v>
      </c>
      <c r="U1221" s="13" t="s">
        <v>66</v>
      </c>
    </row>
    <row r="1222" spans="1:21" x14ac:dyDescent="0.3">
      <c r="A1222" s="25">
        <v>1220</v>
      </c>
      <c r="B1222" s="13" t="s">
        <v>2</v>
      </c>
      <c r="C1222" s="13">
        <v>37576</v>
      </c>
      <c r="D1222" s="13" t="s">
        <v>445</v>
      </c>
      <c r="E1222" s="13" t="s">
        <v>32</v>
      </c>
      <c r="F1222" s="13" t="s">
        <v>152</v>
      </c>
      <c r="G1222" s="13">
        <v>5.83</v>
      </c>
      <c r="H1222" s="26">
        <v>44446</v>
      </c>
      <c r="I1222" s="26">
        <v>44466</v>
      </c>
      <c r="J1222" s="13">
        <v>5</v>
      </c>
      <c r="K1222" s="13">
        <v>2020</v>
      </c>
      <c r="L1222" s="13" t="s">
        <v>30</v>
      </c>
      <c r="M1222" s="13">
        <v>13</v>
      </c>
      <c r="N1222" s="13">
        <v>0.3963888888888889</v>
      </c>
      <c r="O1222" s="13">
        <v>5.1530555555555564</v>
      </c>
      <c r="P1222" s="13">
        <v>21</v>
      </c>
      <c r="Q1222" s="13">
        <v>0.2453835978835979</v>
      </c>
      <c r="R1222" s="13">
        <v>0.61904761904761907</v>
      </c>
      <c r="S1222" s="13">
        <v>5.9165186500888103</v>
      </c>
      <c r="T1222" s="13">
        <f>IFERROR(VLOOKUP(B301,[1]!users_table[#All],4),"NA")</f>
        <v>8.4223826714801451</v>
      </c>
      <c r="U1222" s="13" t="s">
        <v>60</v>
      </c>
    </row>
    <row r="1223" spans="1:21" x14ac:dyDescent="0.3">
      <c r="A1223" s="25">
        <v>1221</v>
      </c>
      <c r="B1223" s="13" t="s">
        <v>2</v>
      </c>
      <c r="C1223" s="13">
        <v>37576</v>
      </c>
      <c r="D1223" s="13" t="s">
        <v>445</v>
      </c>
      <c r="E1223" s="13" t="s">
        <v>32</v>
      </c>
      <c r="F1223" s="13" t="s">
        <v>152</v>
      </c>
      <c r="G1223" s="13">
        <v>5.83</v>
      </c>
      <c r="H1223" s="26">
        <v>44446</v>
      </c>
      <c r="I1223" s="26">
        <v>44466</v>
      </c>
      <c r="J1223" s="13">
        <v>5</v>
      </c>
      <c r="K1223" s="13">
        <v>2020</v>
      </c>
      <c r="L1223" s="13" t="s">
        <v>30</v>
      </c>
      <c r="M1223" s="13">
        <v>13</v>
      </c>
      <c r="N1223" s="13">
        <v>0.3963888888888889</v>
      </c>
      <c r="O1223" s="13">
        <v>5.1530555555555564</v>
      </c>
      <c r="P1223" s="13">
        <v>21</v>
      </c>
      <c r="Q1223" s="13">
        <v>0.2453835978835979</v>
      </c>
      <c r="R1223" s="13">
        <v>0.61904761904761907</v>
      </c>
      <c r="S1223" s="13">
        <v>5.9165186500888103</v>
      </c>
      <c r="T1223" s="13">
        <f>IFERROR(VLOOKUP(B301,[1]!users_table[#All],4),"NA")</f>
        <v>8.4223826714801451</v>
      </c>
      <c r="U1223" s="13" t="s">
        <v>1044</v>
      </c>
    </row>
    <row r="1224" spans="1:21" x14ac:dyDescent="0.3">
      <c r="A1224" s="25">
        <v>1222</v>
      </c>
      <c r="B1224" s="13" t="s">
        <v>2</v>
      </c>
      <c r="C1224" s="13">
        <v>41573</v>
      </c>
      <c r="D1224" s="13" t="s">
        <v>446</v>
      </c>
      <c r="E1224" s="13" t="s">
        <v>32</v>
      </c>
      <c r="F1224" s="13" t="s">
        <v>152</v>
      </c>
      <c r="G1224" s="13">
        <v>6.19</v>
      </c>
      <c r="H1224" s="26">
        <v>44490</v>
      </c>
      <c r="I1224" s="26">
        <v>44494</v>
      </c>
      <c r="J1224" s="13">
        <v>4</v>
      </c>
      <c r="K1224" s="13">
        <v>2021</v>
      </c>
      <c r="L1224" s="13" t="s">
        <v>30</v>
      </c>
      <c r="M1224" s="13">
        <v>11</v>
      </c>
      <c r="N1224" s="13">
        <v>0.3963888888888889</v>
      </c>
      <c r="O1224" s="13">
        <v>4.3602777777777781</v>
      </c>
      <c r="P1224" s="13">
        <v>5</v>
      </c>
      <c r="Q1224" s="13">
        <v>0.87205555555555558</v>
      </c>
      <c r="R1224" s="13">
        <v>2.2000000000000002</v>
      </c>
      <c r="S1224" s="13">
        <v>5.9165186500888103</v>
      </c>
      <c r="T1224" s="13">
        <f>IFERROR(VLOOKUP(B302,[1]!users_table[#All],4),"NA")</f>
        <v>8.4223826714801451</v>
      </c>
      <c r="U1224" s="13" t="s">
        <v>65</v>
      </c>
    </row>
    <row r="1225" spans="1:21" x14ac:dyDescent="0.3">
      <c r="A1225" s="25">
        <v>1223</v>
      </c>
      <c r="B1225" s="13" t="s">
        <v>2</v>
      </c>
      <c r="C1225" s="13">
        <v>41573</v>
      </c>
      <c r="D1225" s="13" t="s">
        <v>446</v>
      </c>
      <c r="E1225" s="13" t="s">
        <v>32</v>
      </c>
      <c r="F1225" s="13" t="s">
        <v>152</v>
      </c>
      <c r="G1225" s="13">
        <v>6.19</v>
      </c>
      <c r="H1225" s="26">
        <v>44490</v>
      </c>
      <c r="I1225" s="26">
        <v>44494</v>
      </c>
      <c r="J1225" s="13">
        <v>4</v>
      </c>
      <c r="K1225" s="13">
        <v>2021</v>
      </c>
      <c r="L1225" s="13" t="s">
        <v>30</v>
      </c>
      <c r="M1225" s="13">
        <v>11</v>
      </c>
      <c r="N1225" s="13">
        <v>0.3963888888888889</v>
      </c>
      <c r="O1225" s="13">
        <v>4.3602777777777781</v>
      </c>
      <c r="P1225" s="13">
        <v>5</v>
      </c>
      <c r="Q1225" s="13">
        <v>0.87205555555555558</v>
      </c>
      <c r="R1225" s="13">
        <v>2.2000000000000002</v>
      </c>
      <c r="S1225" s="13">
        <v>5.9165186500888103</v>
      </c>
      <c r="T1225" s="7">
        <f>IFERROR(VLOOKUP(B302,[1]!users_table[#All],4),"NA")</f>
        <v>8.4223826714801451</v>
      </c>
      <c r="U1225" s="13" t="s">
        <v>59</v>
      </c>
    </row>
    <row r="1226" spans="1:21" x14ac:dyDescent="0.3">
      <c r="A1226" s="25">
        <v>1224</v>
      </c>
      <c r="B1226" s="13" t="s">
        <v>2</v>
      </c>
      <c r="C1226" s="13">
        <v>41573</v>
      </c>
      <c r="D1226" s="13" t="s">
        <v>446</v>
      </c>
      <c r="E1226" s="13" t="s">
        <v>32</v>
      </c>
      <c r="F1226" s="13" t="s">
        <v>152</v>
      </c>
      <c r="G1226" s="13">
        <v>6.19</v>
      </c>
      <c r="H1226" s="26">
        <v>44490</v>
      </c>
      <c r="I1226" s="26">
        <v>44494</v>
      </c>
      <c r="J1226" s="13">
        <v>4</v>
      </c>
      <c r="K1226" s="13">
        <v>2021</v>
      </c>
      <c r="L1226" s="13" t="s">
        <v>30</v>
      </c>
      <c r="M1226" s="13">
        <v>11</v>
      </c>
      <c r="N1226" s="13">
        <v>0.3963888888888889</v>
      </c>
      <c r="O1226" s="13">
        <v>4.3602777777777781</v>
      </c>
      <c r="P1226" s="13">
        <v>5</v>
      </c>
      <c r="Q1226" s="13">
        <v>0.87205555555555558</v>
      </c>
      <c r="R1226" s="13">
        <v>2.2000000000000002</v>
      </c>
      <c r="S1226" s="13">
        <v>5.9165186500888103</v>
      </c>
      <c r="T1226" s="7">
        <f>IFERROR(VLOOKUP(B302,[1]!users_table[#All],4),"NA")</f>
        <v>8.4223826714801451</v>
      </c>
      <c r="U1226" s="13" t="s">
        <v>66</v>
      </c>
    </row>
    <row r="1227" spans="1:21" x14ac:dyDescent="0.3">
      <c r="A1227" s="25">
        <v>1225</v>
      </c>
      <c r="B1227" s="13" t="s">
        <v>2</v>
      </c>
      <c r="C1227" s="13">
        <v>41573</v>
      </c>
      <c r="D1227" s="13" t="s">
        <v>446</v>
      </c>
      <c r="E1227" s="13" t="s">
        <v>32</v>
      </c>
      <c r="F1227" s="13" t="s">
        <v>152</v>
      </c>
      <c r="G1227" s="13">
        <v>6.19</v>
      </c>
      <c r="H1227" s="26">
        <v>44490</v>
      </c>
      <c r="I1227" s="26">
        <v>44494</v>
      </c>
      <c r="J1227" s="13">
        <v>4</v>
      </c>
      <c r="K1227" s="13">
        <v>2021</v>
      </c>
      <c r="L1227" s="13" t="s">
        <v>30</v>
      </c>
      <c r="M1227" s="13">
        <v>11</v>
      </c>
      <c r="N1227" s="13">
        <v>0.3963888888888889</v>
      </c>
      <c r="O1227" s="13">
        <v>4.3602777777777781</v>
      </c>
      <c r="P1227" s="13">
        <v>5</v>
      </c>
      <c r="Q1227" s="13">
        <v>0.87205555555555558</v>
      </c>
      <c r="R1227" s="13">
        <v>2.2000000000000002</v>
      </c>
      <c r="S1227" s="13">
        <v>5.9165186500888103</v>
      </c>
      <c r="T1227" s="7">
        <f>IFERROR(VLOOKUP(B302,[1]!users_table[#All],4),"NA")</f>
        <v>8.4223826714801451</v>
      </c>
      <c r="U1227" s="13" t="s">
        <v>60</v>
      </c>
    </row>
    <row r="1228" spans="1:21" x14ac:dyDescent="0.3">
      <c r="A1228" s="25">
        <v>1226</v>
      </c>
      <c r="B1228" s="13" t="s">
        <v>2</v>
      </c>
      <c r="C1228" s="13">
        <v>41573</v>
      </c>
      <c r="D1228" s="13" t="s">
        <v>446</v>
      </c>
      <c r="E1228" s="13" t="s">
        <v>32</v>
      </c>
      <c r="F1228" s="13" t="s">
        <v>152</v>
      </c>
      <c r="G1228" s="13">
        <v>6.19</v>
      </c>
      <c r="H1228" s="26">
        <v>44490</v>
      </c>
      <c r="I1228" s="26">
        <v>44494</v>
      </c>
      <c r="J1228" s="13">
        <v>4</v>
      </c>
      <c r="K1228" s="13">
        <v>2021</v>
      </c>
      <c r="L1228" s="13" t="s">
        <v>30</v>
      </c>
      <c r="M1228" s="13">
        <v>11</v>
      </c>
      <c r="N1228" s="13">
        <v>0.3963888888888889</v>
      </c>
      <c r="O1228" s="13">
        <v>4.3602777777777781</v>
      </c>
      <c r="P1228" s="13">
        <v>5</v>
      </c>
      <c r="Q1228" s="13">
        <v>0.87205555555555558</v>
      </c>
      <c r="R1228" s="13">
        <v>2.2000000000000002</v>
      </c>
      <c r="S1228" s="13">
        <v>5.9165186500888103</v>
      </c>
      <c r="T1228" s="7">
        <f>IFERROR(VLOOKUP(B302,[1]!users_table[#All],4),"NA")</f>
        <v>8.4223826714801451</v>
      </c>
      <c r="U1228" s="13" t="s">
        <v>1044</v>
      </c>
    </row>
    <row r="1229" spans="1:21" x14ac:dyDescent="0.3">
      <c r="A1229" s="25">
        <v>1227</v>
      </c>
      <c r="B1229" s="13" t="s">
        <v>2</v>
      </c>
      <c r="C1229" s="13">
        <v>41549</v>
      </c>
      <c r="D1229" s="13" t="s">
        <v>447</v>
      </c>
      <c r="E1229" s="13" t="s">
        <v>28</v>
      </c>
      <c r="F1229" s="13" t="s">
        <v>152</v>
      </c>
      <c r="G1229" s="13">
        <v>6.08</v>
      </c>
      <c r="H1229" s="26">
        <v>44488</v>
      </c>
      <c r="I1229" s="26">
        <v>44488</v>
      </c>
      <c r="J1229" s="13">
        <v>6</v>
      </c>
      <c r="K1229" s="13">
        <v>2020</v>
      </c>
      <c r="L1229" s="13" t="s">
        <v>33</v>
      </c>
      <c r="M1229" s="13">
        <v>1</v>
      </c>
      <c r="N1229" s="13">
        <v>0.3963888888888889</v>
      </c>
      <c r="O1229" s="13">
        <v>0.3963888888888889</v>
      </c>
      <c r="P1229" s="13">
        <v>1</v>
      </c>
      <c r="Q1229" s="13">
        <v>0.3963888888888889</v>
      </c>
      <c r="R1229" s="13">
        <v>1</v>
      </c>
      <c r="S1229" s="13">
        <v>5.9165186500888103</v>
      </c>
      <c r="T1229" s="7">
        <f>IFERROR(VLOOKUP(B303,[1]!users_table[#All],4),"NA")</f>
        <v>8.4223826714801451</v>
      </c>
      <c r="U1229" s="13" t="s">
        <v>65</v>
      </c>
    </row>
    <row r="1230" spans="1:21" x14ac:dyDescent="0.3">
      <c r="A1230" s="25">
        <v>1228</v>
      </c>
      <c r="B1230" s="13" t="s">
        <v>2</v>
      </c>
      <c r="C1230" s="13">
        <v>41549</v>
      </c>
      <c r="D1230" s="13" t="s">
        <v>447</v>
      </c>
      <c r="E1230" s="13" t="s">
        <v>28</v>
      </c>
      <c r="F1230" s="13" t="s">
        <v>152</v>
      </c>
      <c r="G1230" s="13">
        <v>6.08</v>
      </c>
      <c r="H1230" s="26">
        <v>44488</v>
      </c>
      <c r="I1230" s="26">
        <v>44488</v>
      </c>
      <c r="J1230" s="13">
        <v>6</v>
      </c>
      <c r="K1230" s="13">
        <v>2020</v>
      </c>
      <c r="L1230" s="13" t="s">
        <v>33</v>
      </c>
      <c r="M1230" s="13">
        <v>1</v>
      </c>
      <c r="N1230" s="13">
        <v>0.3963888888888889</v>
      </c>
      <c r="O1230" s="13">
        <v>0.3963888888888889</v>
      </c>
      <c r="P1230" s="13">
        <v>1</v>
      </c>
      <c r="Q1230" s="13">
        <v>0.3963888888888889</v>
      </c>
      <c r="R1230" s="13">
        <v>1</v>
      </c>
      <c r="S1230" s="13">
        <v>5.9165186500888103</v>
      </c>
      <c r="T1230" s="7">
        <f>IFERROR(VLOOKUP(B303,[1]!users_table[#All],4),"NA")</f>
        <v>8.4223826714801451</v>
      </c>
      <c r="U1230" s="13" t="s">
        <v>59</v>
      </c>
    </row>
    <row r="1231" spans="1:21" x14ac:dyDescent="0.3">
      <c r="A1231" s="25">
        <v>1229</v>
      </c>
      <c r="B1231" s="13" t="s">
        <v>2</v>
      </c>
      <c r="C1231" s="13">
        <v>41549</v>
      </c>
      <c r="D1231" s="13" t="s">
        <v>447</v>
      </c>
      <c r="E1231" s="13" t="s">
        <v>28</v>
      </c>
      <c r="F1231" s="13" t="s">
        <v>152</v>
      </c>
      <c r="G1231" s="13">
        <v>6.08</v>
      </c>
      <c r="H1231" s="26">
        <v>44488</v>
      </c>
      <c r="I1231" s="26">
        <v>44488</v>
      </c>
      <c r="J1231" s="13">
        <v>6</v>
      </c>
      <c r="K1231" s="13">
        <v>2020</v>
      </c>
      <c r="L1231" s="13" t="s">
        <v>33</v>
      </c>
      <c r="M1231" s="13">
        <v>1</v>
      </c>
      <c r="N1231" s="13">
        <v>0.3963888888888889</v>
      </c>
      <c r="O1231" s="13">
        <v>0.3963888888888889</v>
      </c>
      <c r="P1231" s="13">
        <v>1</v>
      </c>
      <c r="Q1231" s="13">
        <v>0.3963888888888889</v>
      </c>
      <c r="R1231" s="13">
        <v>1</v>
      </c>
      <c r="S1231" s="13">
        <v>5.9165186500888103</v>
      </c>
      <c r="T1231" s="13">
        <f>IFERROR(VLOOKUP(B303,[1]!users_table[#All],4),"NA")</f>
        <v>8.4223826714801451</v>
      </c>
      <c r="U1231" s="13" t="s">
        <v>66</v>
      </c>
    </row>
    <row r="1232" spans="1:21" x14ac:dyDescent="0.3">
      <c r="A1232" s="25">
        <v>1230</v>
      </c>
      <c r="B1232" s="13" t="s">
        <v>2</v>
      </c>
      <c r="C1232" s="13">
        <v>41549</v>
      </c>
      <c r="D1232" s="13" t="s">
        <v>447</v>
      </c>
      <c r="E1232" s="13" t="s">
        <v>28</v>
      </c>
      <c r="F1232" s="13" t="s">
        <v>152</v>
      </c>
      <c r="G1232" s="13">
        <v>6.08</v>
      </c>
      <c r="H1232" s="26">
        <v>44488</v>
      </c>
      <c r="I1232" s="26">
        <v>44488</v>
      </c>
      <c r="J1232" s="13">
        <v>6</v>
      </c>
      <c r="K1232" s="13">
        <v>2020</v>
      </c>
      <c r="L1232" s="13" t="s">
        <v>33</v>
      </c>
      <c r="M1232" s="13">
        <v>1</v>
      </c>
      <c r="N1232" s="13">
        <v>0.3963888888888889</v>
      </c>
      <c r="O1232" s="13">
        <v>0.3963888888888889</v>
      </c>
      <c r="P1232" s="13">
        <v>1</v>
      </c>
      <c r="Q1232" s="13">
        <v>0.3963888888888889</v>
      </c>
      <c r="R1232" s="13">
        <v>1</v>
      </c>
      <c r="S1232" s="13">
        <v>5.9165186500888103</v>
      </c>
      <c r="T1232" s="13">
        <f>IFERROR(VLOOKUP(B303,[1]!users_table[#All],4),"NA")</f>
        <v>8.4223826714801451</v>
      </c>
      <c r="U1232" s="13" t="s">
        <v>60</v>
      </c>
    </row>
    <row r="1233" spans="1:21" x14ac:dyDescent="0.3">
      <c r="A1233" s="25">
        <v>1231</v>
      </c>
      <c r="B1233" s="13" t="s">
        <v>2</v>
      </c>
      <c r="C1233" s="13">
        <v>41549</v>
      </c>
      <c r="D1233" s="13" t="s">
        <v>447</v>
      </c>
      <c r="E1233" s="13" t="s">
        <v>28</v>
      </c>
      <c r="F1233" s="13" t="s">
        <v>152</v>
      </c>
      <c r="G1233" s="13">
        <v>6.08</v>
      </c>
      <c r="H1233" s="26">
        <v>44488</v>
      </c>
      <c r="I1233" s="26">
        <v>44488</v>
      </c>
      <c r="J1233" s="13">
        <v>6</v>
      </c>
      <c r="K1233" s="13">
        <v>2020</v>
      </c>
      <c r="L1233" s="13" t="s">
        <v>33</v>
      </c>
      <c r="M1233" s="13">
        <v>1</v>
      </c>
      <c r="N1233" s="13">
        <v>0.3963888888888889</v>
      </c>
      <c r="O1233" s="13">
        <v>0.3963888888888889</v>
      </c>
      <c r="P1233" s="13">
        <v>1</v>
      </c>
      <c r="Q1233" s="13">
        <v>0.3963888888888889</v>
      </c>
      <c r="R1233" s="13">
        <v>1</v>
      </c>
      <c r="S1233" s="13">
        <v>5.9165186500888103</v>
      </c>
      <c r="T1233" s="13">
        <f>IFERROR(VLOOKUP(B303,[1]!users_table[#All],4),"NA")</f>
        <v>8.4223826714801451</v>
      </c>
      <c r="U1233" s="13" t="s">
        <v>1044</v>
      </c>
    </row>
    <row r="1234" spans="1:21" x14ac:dyDescent="0.3">
      <c r="A1234" s="25">
        <v>1232</v>
      </c>
      <c r="B1234" s="13" t="s">
        <v>2</v>
      </c>
      <c r="C1234" s="13">
        <v>50218</v>
      </c>
      <c r="D1234" s="13" t="s">
        <v>448</v>
      </c>
      <c r="E1234" s="13" t="s">
        <v>158</v>
      </c>
      <c r="F1234" s="13" t="s">
        <v>185</v>
      </c>
      <c r="G1234" s="13">
        <v>6.79</v>
      </c>
      <c r="H1234" s="26">
        <v>44991</v>
      </c>
      <c r="I1234" s="26">
        <v>44991</v>
      </c>
      <c r="J1234" s="13">
        <v>4</v>
      </c>
      <c r="K1234" s="13">
        <v>2021</v>
      </c>
      <c r="L1234" s="13" t="s">
        <v>35</v>
      </c>
      <c r="M1234" s="13">
        <v>1</v>
      </c>
      <c r="N1234" s="13">
        <v>5.7500000000000002E-2</v>
      </c>
      <c r="O1234" s="13">
        <v>5.7500000000000002E-2</v>
      </c>
      <c r="P1234" s="13">
        <v>1</v>
      </c>
      <c r="Q1234" s="13">
        <v>5.7500000000000002E-2</v>
      </c>
      <c r="R1234" s="13">
        <v>1</v>
      </c>
      <c r="S1234" s="13">
        <v>5.9165186500888103</v>
      </c>
      <c r="T1234" s="7">
        <f>IFERROR(VLOOKUP(B304,[1]!users_table[#All],4),"NA")</f>
        <v>8.4223826714801451</v>
      </c>
      <c r="U1234" s="13" t="s">
        <v>62</v>
      </c>
    </row>
    <row r="1235" spans="1:21" x14ac:dyDescent="0.3">
      <c r="A1235" s="25">
        <v>1233</v>
      </c>
      <c r="B1235" s="13" t="s">
        <v>2</v>
      </c>
      <c r="C1235" s="13">
        <v>40496</v>
      </c>
      <c r="D1235" s="13" t="s">
        <v>449</v>
      </c>
      <c r="E1235" s="13" t="s">
        <v>32</v>
      </c>
      <c r="F1235" s="13" t="s">
        <v>152</v>
      </c>
      <c r="G1235" s="13">
        <v>7.38</v>
      </c>
      <c r="H1235" s="26">
        <v>44319</v>
      </c>
      <c r="I1235" s="26">
        <v>44324</v>
      </c>
      <c r="J1235" s="13">
        <v>6</v>
      </c>
      <c r="K1235" s="13">
        <v>2020</v>
      </c>
      <c r="L1235" s="13" t="s">
        <v>39</v>
      </c>
      <c r="M1235" s="13">
        <v>13</v>
      </c>
      <c r="N1235" s="13">
        <v>0.39444444444444438</v>
      </c>
      <c r="O1235" s="13">
        <v>5.1277777777777773</v>
      </c>
      <c r="P1235" s="13">
        <v>6</v>
      </c>
      <c r="Q1235" s="13">
        <v>0.85462962962962952</v>
      </c>
      <c r="R1235" s="13">
        <v>2.166666666666667</v>
      </c>
      <c r="S1235" s="13">
        <v>5.9165186500888103</v>
      </c>
      <c r="T1235" s="7">
        <f>IFERROR(VLOOKUP(B305,[1]!users_table[#All],4),"NA")</f>
        <v>8.4223826714801451</v>
      </c>
      <c r="U1235" s="13" t="s">
        <v>65</v>
      </c>
    </row>
    <row r="1236" spans="1:21" x14ac:dyDescent="0.3">
      <c r="A1236" s="25">
        <v>1234</v>
      </c>
      <c r="B1236" s="13" t="s">
        <v>2</v>
      </c>
      <c r="C1236" s="13">
        <v>40496</v>
      </c>
      <c r="D1236" s="13" t="s">
        <v>449</v>
      </c>
      <c r="E1236" s="13" t="s">
        <v>32</v>
      </c>
      <c r="F1236" s="13" t="s">
        <v>152</v>
      </c>
      <c r="G1236" s="13">
        <v>7.38</v>
      </c>
      <c r="H1236" s="26">
        <v>44319</v>
      </c>
      <c r="I1236" s="26">
        <v>44324</v>
      </c>
      <c r="J1236" s="13">
        <v>6</v>
      </c>
      <c r="K1236" s="13">
        <v>2020</v>
      </c>
      <c r="L1236" s="13" t="s">
        <v>39</v>
      </c>
      <c r="M1236" s="13">
        <v>13</v>
      </c>
      <c r="N1236" s="13">
        <v>0.39444444444444438</v>
      </c>
      <c r="O1236" s="13">
        <v>5.1277777777777773</v>
      </c>
      <c r="P1236" s="13">
        <v>6</v>
      </c>
      <c r="Q1236" s="13">
        <v>0.85462962962962952</v>
      </c>
      <c r="R1236" s="13">
        <v>2.166666666666667</v>
      </c>
      <c r="S1236" s="13">
        <v>5.9165186500888103</v>
      </c>
      <c r="T1236" s="13">
        <f>IFERROR(VLOOKUP(B305,[1]!users_table[#All],4),"NA")</f>
        <v>8.4223826714801451</v>
      </c>
      <c r="U1236" s="13" t="s">
        <v>60</v>
      </c>
    </row>
    <row r="1237" spans="1:21" x14ac:dyDescent="0.3">
      <c r="A1237" s="25">
        <v>1235</v>
      </c>
      <c r="B1237" s="13" t="s">
        <v>2</v>
      </c>
      <c r="C1237" s="13">
        <v>40496</v>
      </c>
      <c r="D1237" s="13" t="s">
        <v>449</v>
      </c>
      <c r="E1237" s="13" t="s">
        <v>32</v>
      </c>
      <c r="F1237" s="13" t="s">
        <v>152</v>
      </c>
      <c r="G1237" s="13">
        <v>7.38</v>
      </c>
      <c r="H1237" s="26">
        <v>44319</v>
      </c>
      <c r="I1237" s="26">
        <v>44324</v>
      </c>
      <c r="J1237" s="13">
        <v>6</v>
      </c>
      <c r="K1237" s="13">
        <v>2020</v>
      </c>
      <c r="L1237" s="13" t="s">
        <v>39</v>
      </c>
      <c r="M1237" s="13">
        <v>13</v>
      </c>
      <c r="N1237" s="13">
        <v>0.39444444444444438</v>
      </c>
      <c r="O1237" s="13">
        <v>5.1277777777777773</v>
      </c>
      <c r="P1237" s="13">
        <v>6</v>
      </c>
      <c r="Q1237" s="13">
        <v>0.85462962962962952</v>
      </c>
      <c r="R1237" s="13">
        <v>2.166666666666667</v>
      </c>
      <c r="S1237" s="13">
        <v>5.9165186500888103</v>
      </c>
      <c r="T1237" s="7">
        <f>IFERROR(VLOOKUP(B305,[1]!users_table[#All],4),"NA")</f>
        <v>8.4223826714801451</v>
      </c>
      <c r="U1237" s="13" t="s">
        <v>1030</v>
      </c>
    </row>
    <row r="1238" spans="1:21" x14ac:dyDescent="0.3">
      <c r="A1238" s="25">
        <v>1236</v>
      </c>
      <c r="B1238" s="13" t="s">
        <v>2</v>
      </c>
      <c r="C1238" s="13">
        <v>40496</v>
      </c>
      <c r="D1238" s="13" t="s">
        <v>449</v>
      </c>
      <c r="E1238" s="13" t="s">
        <v>32</v>
      </c>
      <c r="F1238" s="13" t="s">
        <v>152</v>
      </c>
      <c r="G1238" s="13">
        <v>7.38</v>
      </c>
      <c r="H1238" s="26">
        <v>44319</v>
      </c>
      <c r="I1238" s="26">
        <v>44324</v>
      </c>
      <c r="J1238" s="13">
        <v>6</v>
      </c>
      <c r="K1238" s="13">
        <v>2020</v>
      </c>
      <c r="L1238" s="13" t="s">
        <v>39</v>
      </c>
      <c r="M1238" s="13">
        <v>13</v>
      </c>
      <c r="N1238" s="13">
        <v>0.39444444444444438</v>
      </c>
      <c r="O1238" s="13">
        <v>5.1277777777777773</v>
      </c>
      <c r="P1238" s="13">
        <v>6</v>
      </c>
      <c r="Q1238" s="13">
        <v>0.85462962962962952</v>
      </c>
      <c r="R1238" s="13">
        <v>2.166666666666667</v>
      </c>
      <c r="S1238" s="13">
        <v>5.9165186500888103</v>
      </c>
      <c r="T1238" s="7">
        <f>IFERROR(VLOOKUP(B305,[1]!users_table[#All],4),"NA")</f>
        <v>8.4223826714801451</v>
      </c>
      <c r="U1238" s="13" t="s">
        <v>1026</v>
      </c>
    </row>
    <row r="1239" spans="1:21" x14ac:dyDescent="0.3">
      <c r="A1239" s="25">
        <v>1237</v>
      </c>
      <c r="B1239" s="13" t="s">
        <v>2</v>
      </c>
      <c r="C1239" s="13">
        <v>40496</v>
      </c>
      <c r="D1239" s="13" t="s">
        <v>449</v>
      </c>
      <c r="E1239" s="13" t="s">
        <v>32</v>
      </c>
      <c r="F1239" s="13" t="s">
        <v>152</v>
      </c>
      <c r="G1239" s="13">
        <v>7.38</v>
      </c>
      <c r="H1239" s="26">
        <v>44319</v>
      </c>
      <c r="I1239" s="26">
        <v>44324</v>
      </c>
      <c r="J1239" s="13">
        <v>6</v>
      </c>
      <c r="K1239" s="13">
        <v>2020</v>
      </c>
      <c r="L1239" s="13" t="s">
        <v>39</v>
      </c>
      <c r="M1239" s="13">
        <v>13</v>
      </c>
      <c r="N1239" s="13">
        <v>0.39444444444444438</v>
      </c>
      <c r="O1239" s="13">
        <v>5.1277777777777773</v>
      </c>
      <c r="P1239" s="13">
        <v>6</v>
      </c>
      <c r="Q1239" s="13">
        <v>0.85462962962962952</v>
      </c>
      <c r="R1239" s="13">
        <v>2.166666666666667</v>
      </c>
      <c r="S1239" s="13">
        <v>5.9165186500888103</v>
      </c>
      <c r="T1239" s="7">
        <f>IFERROR(VLOOKUP(B305,[1]!users_table[#All],4),"NA")</f>
        <v>8.4223826714801451</v>
      </c>
      <c r="U1239" s="13" t="s">
        <v>70</v>
      </c>
    </row>
    <row r="1240" spans="1:21" x14ac:dyDescent="0.3">
      <c r="A1240" s="25">
        <v>1238</v>
      </c>
      <c r="B1240" s="13" t="s">
        <v>4</v>
      </c>
      <c r="C1240" s="13">
        <v>40496</v>
      </c>
      <c r="D1240" s="13" t="s">
        <v>449</v>
      </c>
      <c r="E1240" s="13" t="s">
        <v>32</v>
      </c>
      <c r="F1240" s="13" t="s">
        <v>152</v>
      </c>
      <c r="G1240" s="13">
        <v>7.38</v>
      </c>
      <c r="H1240" s="26">
        <v>44070</v>
      </c>
      <c r="I1240" s="26">
        <v>44102</v>
      </c>
      <c r="J1240" s="13">
        <v>8</v>
      </c>
      <c r="K1240" s="13">
        <v>2020</v>
      </c>
      <c r="L1240" s="13" t="s">
        <v>39</v>
      </c>
      <c r="M1240" s="13">
        <v>13</v>
      </c>
      <c r="N1240" s="13">
        <v>0.39444444444444438</v>
      </c>
      <c r="O1240" s="13">
        <v>5.1277777777777773</v>
      </c>
      <c r="P1240" s="13">
        <v>33</v>
      </c>
      <c r="Q1240" s="13">
        <v>0.15538720538720541</v>
      </c>
      <c r="R1240" s="13">
        <v>0.39393939393939392</v>
      </c>
      <c r="S1240" s="13">
        <v>8.3323353293413174</v>
      </c>
      <c r="T1240" s="7">
        <f>IFERROR(VLOOKUP(B755,[1]!users_table[#All],4),"NA")</f>
        <v>8.4223826714801451</v>
      </c>
      <c r="U1240" s="13" t="s">
        <v>65</v>
      </c>
    </row>
    <row r="1241" spans="1:21" x14ac:dyDescent="0.3">
      <c r="A1241" s="25">
        <v>1239</v>
      </c>
      <c r="B1241" s="13" t="s">
        <v>4</v>
      </c>
      <c r="C1241" s="13">
        <v>40496</v>
      </c>
      <c r="D1241" s="13" t="s">
        <v>449</v>
      </c>
      <c r="E1241" s="13" t="s">
        <v>32</v>
      </c>
      <c r="F1241" s="13" t="s">
        <v>152</v>
      </c>
      <c r="G1241" s="13">
        <v>7.38</v>
      </c>
      <c r="H1241" s="26">
        <v>44070</v>
      </c>
      <c r="I1241" s="26">
        <v>44102</v>
      </c>
      <c r="J1241" s="13">
        <v>8</v>
      </c>
      <c r="K1241" s="13">
        <v>2020</v>
      </c>
      <c r="L1241" s="13" t="s">
        <v>39</v>
      </c>
      <c r="M1241" s="13">
        <v>13</v>
      </c>
      <c r="N1241" s="13">
        <v>0.39444444444444438</v>
      </c>
      <c r="O1241" s="13">
        <v>5.1277777777777773</v>
      </c>
      <c r="P1241" s="13">
        <v>33</v>
      </c>
      <c r="Q1241" s="13">
        <v>0.15538720538720541</v>
      </c>
      <c r="R1241" s="13">
        <v>0.39393939393939392</v>
      </c>
      <c r="S1241" s="13">
        <v>8.3323353293413174</v>
      </c>
      <c r="T1241" s="7">
        <f>IFERROR(VLOOKUP(B755,[1]!users_table[#All],4),"NA")</f>
        <v>8.4223826714801451</v>
      </c>
      <c r="U1241" s="13" t="s">
        <v>60</v>
      </c>
    </row>
    <row r="1242" spans="1:21" x14ac:dyDescent="0.3">
      <c r="A1242" s="25">
        <v>1240</v>
      </c>
      <c r="B1242" s="13" t="s">
        <v>4</v>
      </c>
      <c r="C1242" s="13">
        <v>40496</v>
      </c>
      <c r="D1242" s="13" t="s">
        <v>449</v>
      </c>
      <c r="E1242" s="13" t="s">
        <v>32</v>
      </c>
      <c r="F1242" s="13" t="s">
        <v>152</v>
      </c>
      <c r="G1242" s="13">
        <v>7.38</v>
      </c>
      <c r="H1242" s="26">
        <v>44070</v>
      </c>
      <c r="I1242" s="26">
        <v>44102</v>
      </c>
      <c r="J1242" s="13">
        <v>8</v>
      </c>
      <c r="K1242" s="13">
        <v>2020</v>
      </c>
      <c r="L1242" s="13" t="s">
        <v>39</v>
      </c>
      <c r="M1242" s="13">
        <v>13</v>
      </c>
      <c r="N1242" s="13">
        <v>0.39444444444444438</v>
      </c>
      <c r="O1242" s="13">
        <v>5.1277777777777773</v>
      </c>
      <c r="P1242" s="13">
        <v>33</v>
      </c>
      <c r="Q1242" s="13">
        <v>0.15538720538720541</v>
      </c>
      <c r="R1242" s="13">
        <v>0.39393939393939392</v>
      </c>
      <c r="S1242" s="13">
        <v>8.3323353293413174</v>
      </c>
      <c r="T1242" s="7">
        <f>IFERROR(VLOOKUP(B755,[1]!users_table[#All],4),"NA")</f>
        <v>8.4223826714801451</v>
      </c>
      <c r="U1242" s="13" t="s">
        <v>1030</v>
      </c>
    </row>
    <row r="1243" spans="1:21" x14ac:dyDescent="0.3">
      <c r="A1243" s="25">
        <v>1241</v>
      </c>
      <c r="B1243" s="13" t="s">
        <v>4</v>
      </c>
      <c r="C1243" s="13">
        <v>40496</v>
      </c>
      <c r="D1243" s="13" t="s">
        <v>449</v>
      </c>
      <c r="E1243" s="13" t="s">
        <v>32</v>
      </c>
      <c r="F1243" s="13" t="s">
        <v>152</v>
      </c>
      <c r="G1243" s="13">
        <v>7.38</v>
      </c>
      <c r="H1243" s="26">
        <v>44070</v>
      </c>
      <c r="I1243" s="26">
        <v>44102</v>
      </c>
      <c r="J1243" s="13">
        <v>8</v>
      </c>
      <c r="K1243" s="13">
        <v>2020</v>
      </c>
      <c r="L1243" s="13" t="s">
        <v>39</v>
      </c>
      <c r="M1243" s="13">
        <v>13</v>
      </c>
      <c r="N1243" s="13">
        <v>0.39444444444444438</v>
      </c>
      <c r="O1243" s="13">
        <v>5.1277777777777773</v>
      </c>
      <c r="P1243" s="13">
        <v>33</v>
      </c>
      <c r="Q1243" s="13">
        <v>0.15538720538720541</v>
      </c>
      <c r="R1243" s="13">
        <v>0.39393939393939392</v>
      </c>
      <c r="S1243" s="13">
        <v>8.3323353293413174</v>
      </c>
      <c r="T1243" s="7">
        <f>IFERROR(VLOOKUP(B755,[1]!users_table[#All],4),"NA")</f>
        <v>8.4223826714801451</v>
      </c>
      <c r="U1243" s="13" t="s">
        <v>1026</v>
      </c>
    </row>
    <row r="1244" spans="1:21" x14ac:dyDescent="0.3">
      <c r="A1244" s="25">
        <v>1242</v>
      </c>
      <c r="B1244" s="13" t="s">
        <v>4</v>
      </c>
      <c r="C1244" s="13">
        <v>40496</v>
      </c>
      <c r="D1244" s="13" t="s">
        <v>449</v>
      </c>
      <c r="E1244" s="13" t="s">
        <v>32</v>
      </c>
      <c r="F1244" s="13" t="s">
        <v>152</v>
      </c>
      <c r="G1244" s="13">
        <v>7.38</v>
      </c>
      <c r="H1244" s="26">
        <v>44070</v>
      </c>
      <c r="I1244" s="26">
        <v>44102</v>
      </c>
      <c r="J1244" s="13">
        <v>8</v>
      </c>
      <c r="K1244" s="13">
        <v>2020</v>
      </c>
      <c r="L1244" s="13" t="s">
        <v>39</v>
      </c>
      <c r="M1244" s="13">
        <v>13</v>
      </c>
      <c r="N1244" s="13">
        <v>0.39444444444444438</v>
      </c>
      <c r="O1244" s="13">
        <v>5.1277777777777773</v>
      </c>
      <c r="P1244" s="13">
        <v>33</v>
      </c>
      <c r="Q1244" s="13">
        <v>0.15538720538720541</v>
      </c>
      <c r="R1244" s="13">
        <v>0.39393939393939392</v>
      </c>
      <c r="S1244" s="13">
        <v>8.3323353293413174</v>
      </c>
      <c r="T1244" s="7">
        <f>IFERROR(VLOOKUP(B755,[1]!users_table[#All],4),"NA")</f>
        <v>8.4223826714801451</v>
      </c>
      <c r="U1244" s="13" t="s">
        <v>70</v>
      </c>
    </row>
    <row r="1245" spans="1:21" x14ac:dyDescent="0.3">
      <c r="A1245" s="25">
        <v>1243</v>
      </c>
      <c r="B1245" s="13" t="s">
        <v>2</v>
      </c>
      <c r="C1245" s="13">
        <v>38297</v>
      </c>
      <c r="D1245" s="13" t="s">
        <v>450</v>
      </c>
      <c r="E1245" s="13" t="s">
        <v>32</v>
      </c>
      <c r="F1245" s="13" t="s">
        <v>152</v>
      </c>
      <c r="G1245" s="13">
        <v>6.55</v>
      </c>
      <c r="H1245" s="26">
        <v>43801</v>
      </c>
      <c r="I1245" s="26">
        <v>43808</v>
      </c>
      <c r="J1245" s="13">
        <v>5</v>
      </c>
      <c r="K1245" s="13">
        <v>2019</v>
      </c>
      <c r="L1245" s="13" t="s">
        <v>39</v>
      </c>
      <c r="M1245" s="13">
        <v>12</v>
      </c>
      <c r="N1245" s="13">
        <v>0.3963888888888889</v>
      </c>
      <c r="O1245" s="13">
        <v>4.7566666666666668</v>
      </c>
      <c r="P1245" s="13">
        <v>8</v>
      </c>
      <c r="Q1245" s="13">
        <v>0.59458333333333335</v>
      </c>
      <c r="R1245" s="13">
        <v>1.5</v>
      </c>
      <c r="S1245" s="13">
        <v>5.9165186500888103</v>
      </c>
      <c r="T1245" s="7">
        <f>IFERROR(VLOOKUP(B306,[1]!users_table[#All],4),"NA")</f>
        <v>8.4223826714801451</v>
      </c>
      <c r="U1245" s="13" t="s">
        <v>65</v>
      </c>
    </row>
    <row r="1246" spans="1:21" x14ac:dyDescent="0.3">
      <c r="A1246" s="25">
        <v>1244</v>
      </c>
      <c r="B1246" s="13" t="s">
        <v>2</v>
      </c>
      <c r="C1246" s="13">
        <v>38297</v>
      </c>
      <c r="D1246" s="13" t="s">
        <v>450</v>
      </c>
      <c r="E1246" s="13" t="s">
        <v>32</v>
      </c>
      <c r="F1246" s="13" t="s">
        <v>152</v>
      </c>
      <c r="G1246" s="13">
        <v>6.55</v>
      </c>
      <c r="H1246" s="26">
        <v>43801</v>
      </c>
      <c r="I1246" s="26">
        <v>43808</v>
      </c>
      <c r="J1246" s="13">
        <v>5</v>
      </c>
      <c r="K1246" s="13">
        <v>2019</v>
      </c>
      <c r="L1246" s="13" t="s">
        <v>39</v>
      </c>
      <c r="M1246" s="13">
        <v>12</v>
      </c>
      <c r="N1246" s="13">
        <v>0.3963888888888889</v>
      </c>
      <c r="O1246" s="13">
        <v>4.7566666666666668</v>
      </c>
      <c r="P1246" s="13">
        <v>8</v>
      </c>
      <c r="Q1246" s="13">
        <v>0.59458333333333335</v>
      </c>
      <c r="R1246" s="13">
        <v>1.5</v>
      </c>
      <c r="S1246" s="13">
        <v>5.9165186500888103</v>
      </c>
      <c r="T1246" s="7">
        <f>IFERROR(VLOOKUP(B306,[1]!users_table[#All],4),"NA")</f>
        <v>8.4223826714801451</v>
      </c>
      <c r="U1246" s="13" t="s">
        <v>59</v>
      </c>
    </row>
    <row r="1247" spans="1:21" x14ac:dyDescent="0.3">
      <c r="A1247" s="25">
        <v>1245</v>
      </c>
      <c r="B1247" s="13" t="s">
        <v>2</v>
      </c>
      <c r="C1247" s="13">
        <v>38297</v>
      </c>
      <c r="D1247" s="13" t="s">
        <v>450</v>
      </c>
      <c r="E1247" s="13" t="s">
        <v>32</v>
      </c>
      <c r="F1247" s="13" t="s">
        <v>152</v>
      </c>
      <c r="G1247" s="13">
        <v>6.55</v>
      </c>
      <c r="H1247" s="26">
        <v>43801</v>
      </c>
      <c r="I1247" s="26">
        <v>43808</v>
      </c>
      <c r="J1247" s="13">
        <v>5</v>
      </c>
      <c r="K1247" s="13">
        <v>2019</v>
      </c>
      <c r="L1247" s="13" t="s">
        <v>39</v>
      </c>
      <c r="M1247" s="13">
        <v>12</v>
      </c>
      <c r="N1247" s="13">
        <v>0.3963888888888889</v>
      </c>
      <c r="O1247" s="13">
        <v>4.7566666666666668</v>
      </c>
      <c r="P1247" s="13">
        <v>8</v>
      </c>
      <c r="Q1247" s="13">
        <v>0.59458333333333335</v>
      </c>
      <c r="R1247" s="13">
        <v>1.5</v>
      </c>
      <c r="S1247" s="13">
        <v>5.9165186500888103</v>
      </c>
      <c r="T1247" s="7">
        <f>IFERROR(VLOOKUP(B306,[1]!users_table[#All],4),"NA")</f>
        <v>8.4223826714801451</v>
      </c>
      <c r="U1247" s="13" t="s">
        <v>60</v>
      </c>
    </row>
    <row r="1248" spans="1:21" x14ac:dyDescent="0.3">
      <c r="A1248" s="25">
        <v>1246</v>
      </c>
      <c r="B1248" s="13" t="s">
        <v>2</v>
      </c>
      <c r="C1248" s="13">
        <v>38297</v>
      </c>
      <c r="D1248" s="13" t="s">
        <v>450</v>
      </c>
      <c r="E1248" s="13" t="s">
        <v>32</v>
      </c>
      <c r="F1248" s="13" t="s">
        <v>152</v>
      </c>
      <c r="G1248" s="13">
        <v>6.55</v>
      </c>
      <c r="H1248" s="26">
        <v>43801</v>
      </c>
      <c r="I1248" s="26">
        <v>43808</v>
      </c>
      <c r="J1248" s="13">
        <v>5</v>
      </c>
      <c r="K1248" s="13">
        <v>2019</v>
      </c>
      <c r="L1248" s="13" t="s">
        <v>39</v>
      </c>
      <c r="M1248" s="13">
        <v>12</v>
      </c>
      <c r="N1248" s="13">
        <v>0.3963888888888889</v>
      </c>
      <c r="O1248" s="13">
        <v>4.7566666666666668</v>
      </c>
      <c r="P1248" s="13">
        <v>8</v>
      </c>
      <c r="Q1248" s="13">
        <v>0.59458333333333335</v>
      </c>
      <c r="R1248" s="13">
        <v>1.5</v>
      </c>
      <c r="S1248" s="13">
        <v>5.9165186500888103</v>
      </c>
      <c r="T1248" s="7">
        <f>IFERROR(VLOOKUP(B306,[1]!users_table[#All],4),"NA")</f>
        <v>8.4223826714801451</v>
      </c>
      <c r="U1248" s="13" t="s">
        <v>67</v>
      </c>
    </row>
    <row r="1249" spans="1:21" x14ac:dyDescent="0.3">
      <c r="A1249" s="25">
        <v>1247</v>
      </c>
      <c r="B1249" s="13" t="s">
        <v>2</v>
      </c>
      <c r="C1249" s="13">
        <v>41265</v>
      </c>
      <c r="D1249" s="13" t="s">
        <v>451</v>
      </c>
      <c r="E1249" s="13" t="s">
        <v>32</v>
      </c>
      <c r="F1249" s="13" t="s">
        <v>44</v>
      </c>
      <c r="G1249" s="13">
        <v>6.6</v>
      </c>
      <c r="H1249" s="26">
        <v>44608</v>
      </c>
      <c r="I1249" s="26">
        <v>44618</v>
      </c>
      <c r="J1249" s="13">
        <v>7</v>
      </c>
      <c r="K1249" s="13">
        <v>2021</v>
      </c>
      <c r="L1249" s="13" t="s">
        <v>33</v>
      </c>
      <c r="M1249" s="13">
        <v>13</v>
      </c>
      <c r="N1249" s="13">
        <v>0.3963888888888889</v>
      </c>
      <c r="O1249" s="13">
        <v>5.1530555555555564</v>
      </c>
      <c r="P1249" s="13">
        <v>11</v>
      </c>
      <c r="Q1249" s="13">
        <v>0.46845959595959602</v>
      </c>
      <c r="R1249" s="13">
        <v>1.1818181818181821</v>
      </c>
      <c r="S1249" s="13">
        <v>5.9165186500888103</v>
      </c>
      <c r="T1249" s="7">
        <f>IFERROR(VLOOKUP(B307,[1]!users_table[#All],4),"NA")</f>
        <v>8.4223826714801451</v>
      </c>
      <c r="U1249" s="13" t="s">
        <v>65</v>
      </c>
    </row>
    <row r="1250" spans="1:21" x14ac:dyDescent="0.3">
      <c r="A1250" s="25">
        <v>1248</v>
      </c>
      <c r="B1250" s="13" t="s">
        <v>2</v>
      </c>
      <c r="C1250" s="13">
        <v>41265</v>
      </c>
      <c r="D1250" s="13" t="s">
        <v>451</v>
      </c>
      <c r="E1250" s="13" t="s">
        <v>32</v>
      </c>
      <c r="F1250" s="13" t="s">
        <v>44</v>
      </c>
      <c r="G1250" s="13">
        <v>6.6</v>
      </c>
      <c r="H1250" s="26">
        <v>44608</v>
      </c>
      <c r="I1250" s="26">
        <v>44618</v>
      </c>
      <c r="J1250" s="13">
        <v>7</v>
      </c>
      <c r="K1250" s="13">
        <v>2021</v>
      </c>
      <c r="L1250" s="13" t="s">
        <v>33</v>
      </c>
      <c r="M1250" s="13">
        <v>13</v>
      </c>
      <c r="N1250" s="13">
        <v>0.3963888888888889</v>
      </c>
      <c r="O1250" s="13">
        <v>5.1530555555555564</v>
      </c>
      <c r="P1250" s="13">
        <v>11</v>
      </c>
      <c r="Q1250" s="13">
        <v>0.46845959595959602</v>
      </c>
      <c r="R1250" s="13">
        <v>1.1818181818181821</v>
      </c>
      <c r="S1250" s="13">
        <v>5.9165186500888103</v>
      </c>
      <c r="T1250" s="7">
        <f>IFERROR(VLOOKUP(B307,[1]!users_table[#All],4),"NA")</f>
        <v>8.4223826714801451</v>
      </c>
      <c r="U1250" s="13" t="s">
        <v>1019</v>
      </c>
    </row>
    <row r="1251" spans="1:21" x14ac:dyDescent="0.3">
      <c r="A1251" s="25">
        <v>1249</v>
      </c>
      <c r="B1251" s="13" t="s">
        <v>2</v>
      </c>
      <c r="C1251" s="13">
        <v>41265</v>
      </c>
      <c r="D1251" s="13" t="s">
        <v>451</v>
      </c>
      <c r="E1251" s="13" t="s">
        <v>32</v>
      </c>
      <c r="F1251" s="13" t="s">
        <v>44</v>
      </c>
      <c r="G1251" s="13">
        <v>6.6</v>
      </c>
      <c r="H1251" s="26">
        <v>44608</v>
      </c>
      <c r="I1251" s="26">
        <v>44618</v>
      </c>
      <c r="J1251" s="13">
        <v>7</v>
      </c>
      <c r="K1251" s="13">
        <v>2021</v>
      </c>
      <c r="L1251" s="13" t="s">
        <v>33</v>
      </c>
      <c r="M1251" s="13">
        <v>13</v>
      </c>
      <c r="N1251" s="13">
        <v>0.3963888888888889</v>
      </c>
      <c r="O1251" s="13">
        <v>5.1530555555555564</v>
      </c>
      <c r="P1251" s="13">
        <v>11</v>
      </c>
      <c r="Q1251" s="13">
        <v>0.46845959595959602</v>
      </c>
      <c r="R1251" s="13">
        <v>1.1818181818181821</v>
      </c>
      <c r="S1251" s="13">
        <v>5.9165186500888103</v>
      </c>
      <c r="T1251" s="7">
        <f>IFERROR(VLOOKUP(B307,[1]!users_table[#All],4),"NA")</f>
        <v>8.4223826714801451</v>
      </c>
      <c r="U1251" s="13" t="s">
        <v>1021</v>
      </c>
    </row>
    <row r="1252" spans="1:21" x14ac:dyDescent="0.3">
      <c r="A1252" s="25">
        <v>1250</v>
      </c>
      <c r="B1252" s="13" t="s">
        <v>2</v>
      </c>
      <c r="C1252" s="13">
        <v>41265</v>
      </c>
      <c r="D1252" s="13" t="s">
        <v>451</v>
      </c>
      <c r="E1252" s="13" t="s">
        <v>32</v>
      </c>
      <c r="F1252" s="13" t="s">
        <v>44</v>
      </c>
      <c r="G1252" s="13">
        <v>6.6</v>
      </c>
      <c r="H1252" s="26">
        <v>44608</v>
      </c>
      <c r="I1252" s="26">
        <v>44618</v>
      </c>
      <c r="J1252" s="13">
        <v>7</v>
      </c>
      <c r="K1252" s="13">
        <v>2021</v>
      </c>
      <c r="L1252" s="13" t="s">
        <v>33</v>
      </c>
      <c r="M1252" s="13">
        <v>13</v>
      </c>
      <c r="N1252" s="13">
        <v>0.3963888888888889</v>
      </c>
      <c r="O1252" s="13">
        <v>5.1530555555555564</v>
      </c>
      <c r="P1252" s="13">
        <v>11</v>
      </c>
      <c r="Q1252" s="13">
        <v>0.46845959595959602</v>
      </c>
      <c r="R1252" s="13">
        <v>1.1818181818181821</v>
      </c>
      <c r="S1252" s="13">
        <v>5.9165186500888103</v>
      </c>
      <c r="T1252" s="7">
        <f>IFERROR(VLOOKUP(B307,[1]!users_table[#All],4),"NA")</f>
        <v>8.4223826714801451</v>
      </c>
      <c r="U1252" s="13" t="s">
        <v>1024</v>
      </c>
    </row>
    <row r="1253" spans="1:21" x14ac:dyDescent="0.3">
      <c r="A1253" s="25">
        <v>1251</v>
      </c>
      <c r="B1253" s="13" t="s">
        <v>2</v>
      </c>
      <c r="C1253" s="13">
        <v>41265</v>
      </c>
      <c r="D1253" s="13" t="s">
        <v>451</v>
      </c>
      <c r="E1253" s="13" t="s">
        <v>32</v>
      </c>
      <c r="F1253" s="13" t="s">
        <v>44</v>
      </c>
      <c r="G1253" s="13">
        <v>6.6</v>
      </c>
      <c r="H1253" s="26">
        <v>44608</v>
      </c>
      <c r="I1253" s="26">
        <v>44618</v>
      </c>
      <c r="J1253" s="13">
        <v>7</v>
      </c>
      <c r="K1253" s="13">
        <v>2021</v>
      </c>
      <c r="L1253" s="13" t="s">
        <v>33</v>
      </c>
      <c r="M1253" s="13">
        <v>13</v>
      </c>
      <c r="N1253" s="13">
        <v>0.3963888888888889</v>
      </c>
      <c r="O1253" s="13">
        <v>5.1530555555555564</v>
      </c>
      <c r="P1253" s="13">
        <v>11</v>
      </c>
      <c r="Q1253" s="13">
        <v>0.46845959595959602</v>
      </c>
      <c r="R1253" s="13">
        <v>1.1818181818181821</v>
      </c>
      <c r="S1253" s="13">
        <v>5.9165186500888103</v>
      </c>
      <c r="T1253" s="7">
        <f>IFERROR(VLOOKUP(B307,[1]!users_table[#All],4),"NA")</f>
        <v>8.4223826714801451</v>
      </c>
      <c r="U1253" s="13" t="s">
        <v>1027</v>
      </c>
    </row>
    <row r="1254" spans="1:21" x14ac:dyDescent="0.3">
      <c r="A1254" s="25">
        <v>1252</v>
      </c>
      <c r="B1254" s="13" t="s">
        <v>2</v>
      </c>
      <c r="C1254" s="13">
        <v>41265</v>
      </c>
      <c r="D1254" s="13" t="s">
        <v>451</v>
      </c>
      <c r="E1254" s="13" t="s">
        <v>32</v>
      </c>
      <c r="F1254" s="13" t="s">
        <v>44</v>
      </c>
      <c r="G1254" s="13">
        <v>6.6</v>
      </c>
      <c r="H1254" s="26">
        <v>44608</v>
      </c>
      <c r="I1254" s="26">
        <v>44618</v>
      </c>
      <c r="J1254" s="13">
        <v>7</v>
      </c>
      <c r="K1254" s="13">
        <v>2021</v>
      </c>
      <c r="L1254" s="13" t="s">
        <v>33</v>
      </c>
      <c r="M1254" s="13">
        <v>13</v>
      </c>
      <c r="N1254" s="13">
        <v>0.3963888888888889</v>
      </c>
      <c r="O1254" s="13">
        <v>5.1530555555555564</v>
      </c>
      <c r="P1254" s="13">
        <v>11</v>
      </c>
      <c r="Q1254" s="13">
        <v>0.46845959595959602</v>
      </c>
      <c r="R1254" s="13">
        <v>1.1818181818181821</v>
      </c>
      <c r="S1254" s="13">
        <v>5.9165186500888103</v>
      </c>
      <c r="T1254" s="7">
        <f>IFERROR(VLOOKUP(B307,[1]!users_table[#All],4),"NA")</f>
        <v>8.4223826714801451</v>
      </c>
      <c r="U1254" s="13" t="s">
        <v>84</v>
      </c>
    </row>
    <row r="1255" spans="1:21" x14ac:dyDescent="0.3">
      <c r="A1255" s="25">
        <v>1253</v>
      </c>
      <c r="B1255" s="13" t="s">
        <v>2</v>
      </c>
      <c r="C1255" s="13">
        <v>40845</v>
      </c>
      <c r="D1255" s="13" t="s">
        <v>452</v>
      </c>
      <c r="E1255" s="13" t="s">
        <v>168</v>
      </c>
      <c r="F1255" s="13" t="s">
        <v>37</v>
      </c>
      <c r="G1255" s="13">
        <v>3.98</v>
      </c>
      <c r="H1255" s="26">
        <v>44329</v>
      </c>
      <c r="I1255" s="26">
        <v>44329</v>
      </c>
      <c r="J1255" s="13">
        <v>2</v>
      </c>
      <c r="K1255" s="13">
        <v>2020</v>
      </c>
      <c r="L1255" s="13" t="s">
        <v>35</v>
      </c>
      <c r="M1255" s="13">
        <v>1</v>
      </c>
      <c r="N1255" s="13">
        <v>0.1658333333333333</v>
      </c>
      <c r="O1255" s="13">
        <v>0.1658333333333333</v>
      </c>
      <c r="P1255" s="13">
        <v>1</v>
      </c>
      <c r="Q1255" s="13">
        <v>0.1658333333333333</v>
      </c>
      <c r="R1255" s="13">
        <v>1</v>
      </c>
      <c r="S1255" s="13">
        <v>5.9165186500888103</v>
      </c>
      <c r="T1255" s="7">
        <f>IFERROR(VLOOKUP(B308,[1]!users_table[#All],4),"NA")</f>
        <v>8.4223826714801451</v>
      </c>
      <c r="U1255" s="13" t="s">
        <v>1043</v>
      </c>
    </row>
    <row r="1256" spans="1:21" x14ac:dyDescent="0.3">
      <c r="A1256" s="25">
        <v>1254</v>
      </c>
      <c r="B1256" s="13" t="s">
        <v>2</v>
      </c>
      <c r="C1256" s="13">
        <v>42590</v>
      </c>
      <c r="D1256" s="13" t="s">
        <v>453</v>
      </c>
      <c r="E1256" s="13" t="s">
        <v>32</v>
      </c>
      <c r="F1256" s="13" t="s">
        <v>37</v>
      </c>
      <c r="G1256" s="13">
        <v>7.54</v>
      </c>
      <c r="H1256" s="26">
        <v>44634</v>
      </c>
      <c r="I1256" s="26">
        <v>44656</v>
      </c>
      <c r="J1256" s="13">
        <v>7</v>
      </c>
      <c r="K1256" s="13">
        <v>2021</v>
      </c>
      <c r="L1256" s="13" t="s">
        <v>33</v>
      </c>
      <c r="M1256" s="13">
        <v>12</v>
      </c>
      <c r="N1256" s="13">
        <v>0.40749999999999997</v>
      </c>
      <c r="O1256" s="13">
        <v>4.8899999999999997</v>
      </c>
      <c r="P1256" s="13">
        <v>23</v>
      </c>
      <c r="Q1256" s="13">
        <v>0.21260869565217391</v>
      </c>
      <c r="R1256" s="13">
        <v>0.52173913043478259</v>
      </c>
      <c r="S1256" s="13">
        <v>5.9165186500888103</v>
      </c>
      <c r="T1256" s="7">
        <f>IFERROR(VLOOKUP(B309,[1]!users_table[#All],4),"NA")</f>
        <v>8.4223826714801451</v>
      </c>
      <c r="U1256" s="13" t="s">
        <v>66</v>
      </c>
    </row>
    <row r="1257" spans="1:21" x14ac:dyDescent="0.3">
      <c r="A1257" s="25">
        <v>1255</v>
      </c>
      <c r="B1257" s="13" t="s">
        <v>2</v>
      </c>
      <c r="C1257" s="13">
        <v>42590</v>
      </c>
      <c r="D1257" s="13" t="s">
        <v>453</v>
      </c>
      <c r="E1257" s="13" t="s">
        <v>32</v>
      </c>
      <c r="F1257" s="13" t="s">
        <v>37</v>
      </c>
      <c r="G1257" s="13">
        <v>7.54</v>
      </c>
      <c r="H1257" s="26">
        <v>44634</v>
      </c>
      <c r="I1257" s="26">
        <v>44656</v>
      </c>
      <c r="J1257" s="13">
        <v>7</v>
      </c>
      <c r="K1257" s="13">
        <v>2021</v>
      </c>
      <c r="L1257" s="13" t="s">
        <v>33</v>
      </c>
      <c r="M1257" s="13">
        <v>12</v>
      </c>
      <c r="N1257" s="13">
        <v>0.40749999999999997</v>
      </c>
      <c r="O1257" s="13">
        <v>4.8899999999999997</v>
      </c>
      <c r="P1257" s="13">
        <v>23</v>
      </c>
      <c r="Q1257" s="13">
        <v>0.21260869565217391</v>
      </c>
      <c r="R1257" s="13">
        <v>0.52173913043478259</v>
      </c>
      <c r="S1257" s="13">
        <v>5.9165186500888103</v>
      </c>
      <c r="T1257" s="7">
        <f>IFERROR(VLOOKUP(B309,[1]!users_table[#All],4),"NA")</f>
        <v>8.4223826714801451</v>
      </c>
      <c r="U1257" s="13" t="s">
        <v>74</v>
      </c>
    </row>
    <row r="1258" spans="1:21" x14ac:dyDescent="0.3">
      <c r="A1258" s="25">
        <v>1256</v>
      </c>
      <c r="B1258" s="13" t="s">
        <v>2</v>
      </c>
      <c r="C1258" s="13">
        <v>42590</v>
      </c>
      <c r="D1258" s="13" t="s">
        <v>453</v>
      </c>
      <c r="E1258" s="13" t="s">
        <v>32</v>
      </c>
      <c r="F1258" s="13" t="s">
        <v>37</v>
      </c>
      <c r="G1258" s="13">
        <v>7.54</v>
      </c>
      <c r="H1258" s="26">
        <v>44634</v>
      </c>
      <c r="I1258" s="26">
        <v>44656</v>
      </c>
      <c r="J1258" s="13">
        <v>7</v>
      </c>
      <c r="K1258" s="13">
        <v>2021</v>
      </c>
      <c r="L1258" s="13" t="s">
        <v>33</v>
      </c>
      <c r="M1258" s="13">
        <v>12</v>
      </c>
      <c r="N1258" s="13">
        <v>0.40749999999999997</v>
      </c>
      <c r="O1258" s="13">
        <v>4.8899999999999997</v>
      </c>
      <c r="P1258" s="13">
        <v>23</v>
      </c>
      <c r="Q1258" s="13">
        <v>0.21260869565217391</v>
      </c>
      <c r="R1258" s="13">
        <v>0.52173913043478259</v>
      </c>
      <c r="S1258" s="13">
        <v>5.9165186500888103</v>
      </c>
      <c r="T1258" s="7">
        <f>IFERROR(VLOOKUP(B309,[1]!users_table[#All],4),"NA")</f>
        <v>8.4223826714801451</v>
      </c>
      <c r="U1258" s="13" t="s">
        <v>70</v>
      </c>
    </row>
    <row r="1259" spans="1:21" x14ac:dyDescent="0.3">
      <c r="A1259" s="25">
        <v>1257</v>
      </c>
      <c r="B1259" s="13" t="s">
        <v>2</v>
      </c>
      <c r="C1259" s="13">
        <v>42590</v>
      </c>
      <c r="D1259" s="13" t="s">
        <v>453</v>
      </c>
      <c r="E1259" s="13" t="s">
        <v>32</v>
      </c>
      <c r="F1259" s="13" t="s">
        <v>37</v>
      </c>
      <c r="G1259" s="13">
        <v>7.54</v>
      </c>
      <c r="H1259" s="26">
        <v>44634</v>
      </c>
      <c r="I1259" s="26">
        <v>44656</v>
      </c>
      <c r="J1259" s="13">
        <v>7</v>
      </c>
      <c r="K1259" s="13">
        <v>2021</v>
      </c>
      <c r="L1259" s="13" t="s">
        <v>33</v>
      </c>
      <c r="M1259" s="13">
        <v>12</v>
      </c>
      <c r="N1259" s="13">
        <v>0.40749999999999997</v>
      </c>
      <c r="O1259" s="13">
        <v>4.8899999999999997</v>
      </c>
      <c r="P1259" s="13">
        <v>23</v>
      </c>
      <c r="Q1259" s="13">
        <v>0.21260869565217391</v>
      </c>
      <c r="R1259" s="13">
        <v>0.52173913043478259</v>
      </c>
      <c r="S1259" s="13">
        <v>5.9165186500888103</v>
      </c>
      <c r="T1259" s="7">
        <f>IFERROR(VLOOKUP(B309,[1]!users_table[#All],4),"NA")</f>
        <v>8.4223826714801451</v>
      </c>
      <c r="U1259" s="13" t="s">
        <v>68</v>
      </c>
    </row>
    <row r="1260" spans="1:21" x14ac:dyDescent="0.3">
      <c r="A1260" s="25">
        <v>1258</v>
      </c>
      <c r="B1260" s="13" t="s">
        <v>2</v>
      </c>
      <c r="C1260" s="13">
        <v>50597</v>
      </c>
      <c r="D1260" s="13" t="s">
        <v>454</v>
      </c>
      <c r="E1260" s="13" t="s">
        <v>50</v>
      </c>
      <c r="F1260" s="13" t="s">
        <v>158</v>
      </c>
      <c r="G1260" s="13">
        <v>6.91</v>
      </c>
      <c r="H1260" s="26">
        <v>44731</v>
      </c>
      <c r="I1260" s="26">
        <v>44731</v>
      </c>
      <c r="J1260" s="13">
        <v>7</v>
      </c>
      <c r="K1260" s="13">
        <v>2021</v>
      </c>
      <c r="L1260" s="13" t="s">
        <v>35</v>
      </c>
      <c r="M1260" s="13">
        <v>1</v>
      </c>
      <c r="N1260" s="13">
        <v>0.1080555555555556</v>
      </c>
      <c r="O1260" s="13">
        <v>0.1080555555555556</v>
      </c>
      <c r="P1260" s="13">
        <v>1</v>
      </c>
      <c r="Q1260" s="13">
        <v>0.1080555555555556</v>
      </c>
      <c r="R1260" s="13">
        <v>1</v>
      </c>
      <c r="S1260" s="13">
        <v>5.9165186500888103</v>
      </c>
      <c r="T1260" s="7">
        <f>IFERROR(VLOOKUP(B310,[1]!users_table[#All],4),"NA")</f>
        <v>8.4223826714801451</v>
      </c>
      <c r="U1260" s="13" t="s">
        <v>74</v>
      </c>
    </row>
    <row r="1261" spans="1:21" x14ac:dyDescent="0.3">
      <c r="A1261" s="25">
        <v>1259</v>
      </c>
      <c r="B1261" s="13" t="s">
        <v>2</v>
      </c>
      <c r="C1261" s="13">
        <v>50597</v>
      </c>
      <c r="D1261" s="13" t="s">
        <v>454</v>
      </c>
      <c r="E1261" s="13" t="s">
        <v>50</v>
      </c>
      <c r="F1261" s="13" t="s">
        <v>158</v>
      </c>
      <c r="G1261" s="13">
        <v>6.91</v>
      </c>
      <c r="H1261" s="26">
        <v>44731</v>
      </c>
      <c r="I1261" s="26">
        <v>44731</v>
      </c>
      <c r="J1261" s="13">
        <v>7</v>
      </c>
      <c r="K1261" s="13">
        <v>2021</v>
      </c>
      <c r="L1261" s="13" t="s">
        <v>35</v>
      </c>
      <c r="M1261" s="13">
        <v>1</v>
      </c>
      <c r="N1261" s="13">
        <v>0.1080555555555556</v>
      </c>
      <c r="O1261" s="13">
        <v>0.1080555555555556</v>
      </c>
      <c r="P1261" s="13">
        <v>1</v>
      </c>
      <c r="Q1261" s="13">
        <v>0.1080555555555556</v>
      </c>
      <c r="R1261" s="13">
        <v>1</v>
      </c>
      <c r="S1261" s="13">
        <v>5.9165186500888103</v>
      </c>
      <c r="T1261" s="7">
        <f>IFERROR(VLOOKUP(B310,[1]!users_table[#All],4),"NA")</f>
        <v>8.4223826714801451</v>
      </c>
      <c r="U1261" s="13" t="s">
        <v>69</v>
      </c>
    </row>
    <row r="1262" spans="1:21" x14ac:dyDescent="0.3">
      <c r="A1262" s="25">
        <v>1260</v>
      </c>
      <c r="B1262" s="13" t="s">
        <v>2</v>
      </c>
      <c r="C1262" s="13">
        <v>37964</v>
      </c>
      <c r="D1262" s="13" t="s">
        <v>455</v>
      </c>
      <c r="E1262" s="13" t="s">
        <v>32</v>
      </c>
      <c r="F1262" s="13" t="s">
        <v>37</v>
      </c>
      <c r="G1262" s="13">
        <v>6.73</v>
      </c>
      <c r="H1262" s="26">
        <v>43662</v>
      </c>
      <c r="I1262" s="26">
        <v>43663</v>
      </c>
      <c r="J1262" s="13">
        <v>6</v>
      </c>
      <c r="K1262" s="13">
        <v>2019</v>
      </c>
      <c r="L1262" s="13" t="s">
        <v>33</v>
      </c>
      <c r="M1262" s="13">
        <v>12</v>
      </c>
      <c r="N1262" s="13">
        <v>0.39333333333333331</v>
      </c>
      <c r="O1262" s="13">
        <v>4.72</v>
      </c>
      <c r="P1262" s="13">
        <v>2</v>
      </c>
      <c r="Q1262" s="13">
        <v>2.36</v>
      </c>
      <c r="R1262" s="13">
        <v>6</v>
      </c>
      <c r="S1262" s="13">
        <v>5.9165186500888103</v>
      </c>
      <c r="T1262" s="7">
        <f>IFERROR(VLOOKUP(B311,[1]!users_table[#All],4),"NA")</f>
        <v>8.4223826714801451</v>
      </c>
      <c r="U1262" s="13" t="s">
        <v>60</v>
      </c>
    </row>
    <row r="1263" spans="1:21" x14ac:dyDescent="0.3">
      <c r="A1263" s="25">
        <v>1261</v>
      </c>
      <c r="B1263" s="13" t="s">
        <v>2</v>
      </c>
      <c r="C1263" s="13">
        <v>37964</v>
      </c>
      <c r="D1263" s="13" t="s">
        <v>455</v>
      </c>
      <c r="E1263" s="13" t="s">
        <v>32</v>
      </c>
      <c r="F1263" s="13" t="s">
        <v>37</v>
      </c>
      <c r="G1263" s="13">
        <v>6.73</v>
      </c>
      <c r="H1263" s="26">
        <v>43662</v>
      </c>
      <c r="I1263" s="26">
        <v>43663</v>
      </c>
      <c r="J1263" s="13">
        <v>6</v>
      </c>
      <c r="K1263" s="13">
        <v>2019</v>
      </c>
      <c r="L1263" s="13" t="s">
        <v>33</v>
      </c>
      <c r="M1263" s="13">
        <v>12</v>
      </c>
      <c r="N1263" s="13">
        <v>0.39333333333333331</v>
      </c>
      <c r="O1263" s="13">
        <v>4.72</v>
      </c>
      <c r="P1263" s="13">
        <v>2</v>
      </c>
      <c r="Q1263" s="13">
        <v>2.36</v>
      </c>
      <c r="R1263" s="13">
        <v>6</v>
      </c>
      <c r="S1263" s="13">
        <v>5.9165186500888103</v>
      </c>
      <c r="T1263" s="7">
        <f>IFERROR(VLOOKUP(B311,[1]!users_table[#All],4),"NA")</f>
        <v>8.4223826714801451</v>
      </c>
      <c r="U1263" s="13" t="s">
        <v>61</v>
      </c>
    </row>
    <row r="1264" spans="1:21" x14ac:dyDescent="0.3">
      <c r="A1264" s="25">
        <v>1262</v>
      </c>
      <c r="B1264" s="13" t="s">
        <v>2</v>
      </c>
      <c r="C1264" s="13">
        <v>37964</v>
      </c>
      <c r="D1264" s="13" t="s">
        <v>455</v>
      </c>
      <c r="E1264" s="13" t="s">
        <v>32</v>
      </c>
      <c r="F1264" s="13" t="s">
        <v>37</v>
      </c>
      <c r="G1264" s="13">
        <v>6.73</v>
      </c>
      <c r="H1264" s="26">
        <v>43662</v>
      </c>
      <c r="I1264" s="26">
        <v>43663</v>
      </c>
      <c r="J1264" s="13">
        <v>6</v>
      </c>
      <c r="K1264" s="13">
        <v>2019</v>
      </c>
      <c r="L1264" s="13" t="s">
        <v>33</v>
      </c>
      <c r="M1264" s="13">
        <v>12</v>
      </c>
      <c r="N1264" s="13">
        <v>0.39333333333333331</v>
      </c>
      <c r="O1264" s="13">
        <v>4.72</v>
      </c>
      <c r="P1264" s="13">
        <v>2</v>
      </c>
      <c r="Q1264" s="13">
        <v>2.36</v>
      </c>
      <c r="R1264" s="13">
        <v>6</v>
      </c>
      <c r="S1264" s="13">
        <v>5.9165186500888103</v>
      </c>
      <c r="T1264" s="7">
        <f>IFERROR(VLOOKUP(B311,[1]!users_table[#All],4),"NA")</f>
        <v>8.4223826714801451</v>
      </c>
      <c r="U1264" s="13" t="s">
        <v>1030</v>
      </c>
    </row>
    <row r="1265" spans="1:21" x14ac:dyDescent="0.3">
      <c r="A1265" s="25">
        <v>1263</v>
      </c>
      <c r="B1265" s="13" t="s">
        <v>2</v>
      </c>
      <c r="C1265" s="13">
        <v>37964</v>
      </c>
      <c r="D1265" s="13" t="s">
        <v>455</v>
      </c>
      <c r="E1265" s="13" t="s">
        <v>32</v>
      </c>
      <c r="F1265" s="13" t="s">
        <v>37</v>
      </c>
      <c r="G1265" s="13">
        <v>6.73</v>
      </c>
      <c r="H1265" s="26">
        <v>43662</v>
      </c>
      <c r="I1265" s="26">
        <v>43663</v>
      </c>
      <c r="J1265" s="13">
        <v>6</v>
      </c>
      <c r="K1265" s="13">
        <v>2019</v>
      </c>
      <c r="L1265" s="13" t="s">
        <v>33</v>
      </c>
      <c r="M1265" s="13">
        <v>12</v>
      </c>
      <c r="N1265" s="13">
        <v>0.39333333333333331</v>
      </c>
      <c r="O1265" s="13">
        <v>4.72</v>
      </c>
      <c r="P1265" s="13">
        <v>2</v>
      </c>
      <c r="Q1265" s="13">
        <v>2.36</v>
      </c>
      <c r="R1265" s="13">
        <v>6</v>
      </c>
      <c r="S1265" s="13">
        <v>5.9165186500888103</v>
      </c>
      <c r="T1265" s="7">
        <f>IFERROR(VLOOKUP(B311,[1]!users_table[#All],4),"NA")</f>
        <v>8.4223826714801451</v>
      </c>
      <c r="U1265" s="13" t="s">
        <v>76</v>
      </c>
    </row>
    <row r="1266" spans="1:21" x14ac:dyDescent="0.3">
      <c r="A1266" s="25">
        <v>1264</v>
      </c>
      <c r="B1266" s="13" t="s">
        <v>2</v>
      </c>
      <c r="C1266" s="13">
        <v>37964</v>
      </c>
      <c r="D1266" s="13" t="s">
        <v>455</v>
      </c>
      <c r="E1266" s="13" t="s">
        <v>32</v>
      </c>
      <c r="F1266" s="13" t="s">
        <v>37</v>
      </c>
      <c r="G1266" s="13">
        <v>6.73</v>
      </c>
      <c r="H1266" s="26">
        <v>43662</v>
      </c>
      <c r="I1266" s="26">
        <v>43663</v>
      </c>
      <c r="J1266" s="13">
        <v>6</v>
      </c>
      <c r="K1266" s="13">
        <v>2019</v>
      </c>
      <c r="L1266" s="13" t="s">
        <v>33</v>
      </c>
      <c r="M1266" s="13">
        <v>12</v>
      </c>
      <c r="N1266" s="13">
        <v>0.39333333333333331</v>
      </c>
      <c r="O1266" s="13">
        <v>4.72</v>
      </c>
      <c r="P1266" s="13">
        <v>2</v>
      </c>
      <c r="Q1266" s="13">
        <v>2.36</v>
      </c>
      <c r="R1266" s="13">
        <v>6</v>
      </c>
      <c r="S1266" s="13">
        <v>5.9165186500888103</v>
      </c>
      <c r="T1266" s="7">
        <f>IFERROR(VLOOKUP(B311,[1]!users_table[#All],4),"NA")</f>
        <v>8.4223826714801451</v>
      </c>
      <c r="U1266" s="13" t="s">
        <v>1015</v>
      </c>
    </row>
    <row r="1267" spans="1:21" x14ac:dyDescent="0.3">
      <c r="A1267" s="25">
        <v>1265</v>
      </c>
      <c r="B1267" s="13" t="s">
        <v>2</v>
      </c>
      <c r="C1267" s="13">
        <v>39972</v>
      </c>
      <c r="D1267" s="13" t="s">
        <v>456</v>
      </c>
      <c r="E1267" s="13" t="s">
        <v>52</v>
      </c>
      <c r="F1267" s="13" t="s">
        <v>37</v>
      </c>
      <c r="G1267" s="13">
        <v>7.12</v>
      </c>
      <c r="H1267" s="26">
        <v>43755</v>
      </c>
      <c r="I1267" s="26">
        <v>43755</v>
      </c>
      <c r="J1267" s="13">
        <v>6</v>
      </c>
      <c r="K1267" s="13">
        <v>2019</v>
      </c>
      <c r="L1267" s="13" t="s">
        <v>39</v>
      </c>
      <c r="M1267" s="13">
        <v>2</v>
      </c>
      <c r="N1267" s="13">
        <v>0.45277777777777778</v>
      </c>
      <c r="O1267" s="13">
        <v>0.90555555555555556</v>
      </c>
      <c r="P1267" s="13">
        <v>1</v>
      </c>
      <c r="Q1267" s="13">
        <v>0.90555555555555556</v>
      </c>
      <c r="R1267" s="13">
        <v>2</v>
      </c>
      <c r="S1267" s="13">
        <v>5.9165186500888103</v>
      </c>
      <c r="T1267" s="7">
        <f>IFERROR(VLOOKUP(B312,[1]!users_table[#All],4),"NA")</f>
        <v>8.4223826714801451</v>
      </c>
      <c r="U1267" s="13" t="s">
        <v>60</v>
      </c>
    </row>
    <row r="1268" spans="1:21" x14ac:dyDescent="0.3">
      <c r="A1268" s="25">
        <v>1266</v>
      </c>
      <c r="B1268" s="13" t="s">
        <v>2</v>
      </c>
      <c r="C1268" s="13">
        <v>39972</v>
      </c>
      <c r="D1268" s="13" t="s">
        <v>456</v>
      </c>
      <c r="E1268" s="13" t="s">
        <v>52</v>
      </c>
      <c r="F1268" s="13" t="s">
        <v>37</v>
      </c>
      <c r="G1268" s="13">
        <v>7.12</v>
      </c>
      <c r="H1268" s="26">
        <v>43755</v>
      </c>
      <c r="I1268" s="26">
        <v>43755</v>
      </c>
      <c r="J1268" s="13">
        <v>6</v>
      </c>
      <c r="K1268" s="13">
        <v>2019</v>
      </c>
      <c r="L1268" s="13" t="s">
        <v>39</v>
      </c>
      <c r="M1268" s="13">
        <v>2</v>
      </c>
      <c r="N1268" s="13">
        <v>0.45277777777777778</v>
      </c>
      <c r="O1268" s="13">
        <v>0.90555555555555556</v>
      </c>
      <c r="P1268" s="13">
        <v>1</v>
      </c>
      <c r="Q1268" s="13">
        <v>0.90555555555555556</v>
      </c>
      <c r="R1268" s="13">
        <v>2</v>
      </c>
      <c r="S1268" s="13">
        <v>5.9165186500888103</v>
      </c>
      <c r="T1268" s="7">
        <f>IFERROR(VLOOKUP(B312,[1]!users_table[#All],4),"NA")</f>
        <v>8.4223826714801451</v>
      </c>
      <c r="U1268" s="13" t="s">
        <v>61</v>
      </c>
    </row>
    <row r="1269" spans="1:21" x14ac:dyDescent="0.3">
      <c r="A1269" s="25">
        <v>1267</v>
      </c>
      <c r="B1269" s="13" t="s">
        <v>2</v>
      </c>
      <c r="C1269" s="13">
        <v>39972</v>
      </c>
      <c r="D1269" s="13" t="s">
        <v>456</v>
      </c>
      <c r="E1269" s="13" t="s">
        <v>52</v>
      </c>
      <c r="F1269" s="13" t="s">
        <v>37</v>
      </c>
      <c r="G1269" s="13">
        <v>7.12</v>
      </c>
      <c r="H1269" s="26">
        <v>43755</v>
      </c>
      <c r="I1269" s="26">
        <v>43755</v>
      </c>
      <c r="J1269" s="13">
        <v>6</v>
      </c>
      <c r="K1269" s="13">
        <v>2019</v>
      </c>
      <c r="L1269" s="13" t="s">
        <v>39</v>
      </c>
      <c r="M1269" s="13">
        <v>2</v>
      </c>
      <c r="N1269" s="13">
        <v>0.45277777777777778</v>
      </c>
      <c r="O1269" s="13">
        <v>0.90555555555555556</v>
      </c>
      <c r="P1269" s="13">
        <v>1</v>
      </c>
      <c r="Q1269" s="13">
        <v>0.90555555555555556</v>
      </c>
      <c r="R1269" s="13">
        <v>2</v>
      </c>
      <c r="S1269" s="13">
        <v>5.9165186500888103</v>
      </c>
      <c r="T1269" s="7">
        <f>IFERROR(VLOOKUP(B312,[1]!users_table[#All],4),"NA")</f>
        <v>8.4223826714801451</v>
      </c>
      <c r="U1269" s="13" t="s">
        <v>1030</v>
      </c>
    </row>
    <row r="1270" spans="1:21" x14ac:dyDescent="0.3">
      <c r="A1270" s="25">
        <v>1268</v>
      </c>
      <c r="B1270" s="13" t="s">
        <v>2</v>
      </c>
      <c r="C1270" s="13">
        <v>39972</v>
      </c>
      <c r="D1270" s="13" t="s">
        <v>456</v>
      </c>
      <c r="E1270" s="13" t="s">
        <v>52</v>
      </c>
      <c r="F1270" s="13" t="s">
        <v>37</v>
      </c>
      <c r="G1270" s="13">
        <v>7.12</v>
      </c>
      <c r="H1270" s="26">
        <v>43755</v>
      </c>
      <c r="I1270" s="26">
        <v>43755</v>
      </c>
      <c r="J1270" s="13">
        <v>6</v>
      </c>
      <c r="K1270" s="13">
        <v>2019</v>
      </c>
      <c r="L1270" s="13" t="s">
        <v>39</v>
      </c>
      <c r="M1270" s="13">
        <v>2</v>
      </c>
      <c r="N1270" s="13">
        <v>0.45277777777777778</v>
      </c>
      <c r="O1270" s="13">
        <v>0.90555555555555556</v>
      </c>
      <c r="P1270" s="13">
        <v>1</v>
      </c>
      <c r="Q1270" s="13">
        <v>0.90555555555555556</v>
      </c>
      <c r="R1270" s="13">
        <v>2</v>
      </c>
      <c r="S1270" s="13">
        <v>5.9165186500888103</v>
      </c>
      <c r="T1270" s="7">
        <f>IFERROR(VLOOKUP(B312,[1]!users_table[#All],4),"NA")</f>
        <v>8.4223826714801451</v>
      </c>
      <c r="U1270" s="13" t="s">
        <v>76</v>
      </c>
    </row>
    <row r="1271" spans="1:21" x14ac:dyDescent="0.3">
      <c r="A1271" s="25">
        <v>1269</v>
      </c>
      <c r="B1271" s="13" t="s">
        <v>2</v>
      </c>
      <c r="C1271" s="13">
        <v>39972</v>
      </c>
      <c r="D1271" s="13" t="s">
        <v>456</v>
      </c>
      <c r="E1271" s="13" t="s">
        <v>52</v>
      </c>
      <c r="F1271" s="13" t="s">
        <v>37</v>
      </c>
      <c r="G1271" s="13">
        <v>7.12</v>
      </c>
      <c r="H1271" s="26">
        <v>43755</v>
      </c>
      <c r="I1271" s="26">
        <v>43755</v>
      </c>
      <c r="J1271" s="13">
        <v>6</v>
      </c>
      <c r="K1271" s="13">
        <v>2019</v>
      </c>
      <c r="L1271" s="13" t="s">
        <v>39</v>
      </c>
      <c r="M1271" s="13">
        <v>2</v>
      </c>
      <c r="N1271" s="13">
        <v>0.45277777777777778</v>
      </c>
      <c r="O1271" s="13">
        <v>0.90555555555555556</v>
      </c>
      <c r="P1271" s="13">
        <v>1</v>
      </c>
      <c r="Q1271" s="13">
        <v>0.90555555555555556</v>
      </c>
      <c r="R1271" s="13">
        <v>2</v>
      </c>
      <c r="S1271" s="13">
        <v>5.9165186500888103</v>
      </c>
      <c r="T1271" s="7">
        <f>IFERROR(VLOOKUP(B312,[1]!users_table[#All],4),"NA")</f>
        <v>8.4223826714801451</v>
      </c>
      <c r="U1271" s="13" t="s">
        <v>1015</v>
      </c>
    </row>
    <row r="1272" spans="1:21" x14ac:dyDescent="0.3">
      <c r="A1272" s="25">
        <v>1270</v>
      </c>
      <c r="B1272" s="13" t="s">
        <v>2</v>
      </c>
      <c r="C1272" s="13">
        <v>39382</v>
      </c>
      <c r="D1272" s="13" t="s">
        <v>457</v>
      </c>
      <c r="E1272" s="13" t="s">
        <v>52</v>
      </c>
      <c r="F1272" s="13" t="s">
        <v>37</v>
      </c>
      <c r="G1272" s="13">
        <v>6.78</v>
      </c>
      <c r="H1272" s="26">
        <v>44064</v>
      </c>
      <c r="I1272" s="26">
        <v>44064</v>
      </c>
      <c r="J1272" s="13">
        <v>6</v>
      </c>
      <c r="K1272" s="13">
        <v>2019</v>
      </c>
      <c r="L1272" s="13" t="s">
        <v>35</v>
      </c>
      <c r="M1272" s="13">
        <v>1</v>
      </c>
      <c r="N1272" s="13">
        <v>0.41916666666666669</v>
      </c>
      <c r="O1272" s="13">
        <v>0.41916666666666669</v>
      </c>
      <c r="P1272" s="13">
        <v>1</v>
      </c>
      <c r="Q1272" s="13">
        <v>0.41916666666666669</v>
      </c>
      <c r="R1272" s="13">
        <v>1</v>
      </c>
      <c r="S1272" s="13">
        <v>5.9165186500888103</v>
      </c>
      <c r="T1272" s="7">
        <f>IFERROR(VLOOKUP(B313,[1]!users_table[#All],4),"NA")</f>
        <v>8.4223826714801451</v>
      </c>
      <c r="U1272" s="13" t="s">
        <v>60</v>
      </c>
    </row>
    <row r="1273" spans="1:21" x14ac:dyDescent="0.3">
      <c r="A1273" s="25">
        <v>1271</v>
      </c>
      <c r="B1273" s="13" t="s">
        <v>2</v>
      </c>
      <c r="C1273" s="13">
        <v>39382</v>
      </c>
      <c r="D1273" s="13" t="s">
        <v>457</v>
      </c>
      <c r="E1273" s="13" t="s">
        <v>52</v>
      </c>
      <c r="F1273" s="13" t="s">
        <v>37</v>
      </c>
      <c r="G1273" s="13">
        <v>6.78</v>
      </c>
      <c r="H1273" s="26">
        <v>44064</v>
      </c>
      <c r="I1273" s="26">
        <v>44064</v>
      </c>
      <c r="J1273" s="13">
        <v>6</v>
      </c>
      <c r="K1273" s="13">
        <v>2019</v>
      </c>
      <c r="L1273" s="13" t="s">
        <v>35</v>
      </c>
      <c r="M1273" s="13">
        <v>1</v>
      </c>
      <c r="N1273" s="13">
        <v>0.41916666666666669</v>
      </c>
      <c r="O1273" s="13">
        <v>0.41916666666666669</v>
      </c>
      <c r="P1273" s="13">
        <v>1</v>
      </c>
      <c r="Q1273" s="13">
        <v>0.41916666666666669</v>
      </c>
      <c r="R1273" s="13">
        <v>1</v>
      </c>
      <c r="S1273" s="13">
        <v>5.9165186500888103</v>
      </c>
      <c r="T1273" s="7">
        <f>IFERROR(VLOOKUP(B313,[1]!users_table[#All],4),"NA")</f>
        <v>8.4223826714801451</v>
      </c>
      <c r="U1273" s="13" t="s">
        <v>61</v>
      </c>
    </row>
    <row r="1274" spans="1:21" x14ac:dyDescent="0.3">
      <c r="A1274" s="25">
        <v>1272</v>
      </c>
      <c r="B1274" s="13" t="s">
        <v>2</v>
      </c>
      <c r="C1274" s="13">
        <v>39382</v>
      </c>
      <c r="D1274" s="13" t="s">
        <v>457</v>
      </c>
      <c r="E1274" s="13" t="s">
        <v>52</v>
      </c>
      <c r="F1274" s="13" t="s">
        <v>37</v>
      </c>
      <c r="G1274" s="13">
        <v>6.78</v>
      </c>
      <c r="H1274" s="26">
        <v>44064</v>
      </c>
      <c r="I1274" s="26">
        <v>44064</v>
      </c>
      <c r="J1274" s="13">
        <v>6</v>
      </c>
      <c r="K1274" s="13">
        <v>2019</v>
      </c>
      <c r="L1274" s="13" t="s">
        <v>35</v>
      </c>
      <c r="M1274" s="13">
        <v>1</v>
      </c>
      <c r="N1274" s="13">
        <v>0.41916666666666669</v>
      </c>
      <c r="O1274" s="13">
        <v>0.41916666666666669</v>
      </c>
      <c r="P1274" s="13">
        <v>1</v>
      </c>
      <c r="Q1274" s="13">
        <v>0.41916666666666669</v>
      </c>
      <c r="R1274" s="13">
        <v>1</v>
      </c>
      <c r="S1274" s="13">
        <v>5.9165186500888103</v>
      </c>
      <c r="T1274" s="7">
        <f>IFERROR(VLOOKUP(B313,[1]!users_table[#All],4),"NA")</f>
        <v>8.4223826714801451</v>
      </c>
      <c r="U1274" s="13" t="s">
        <v>1030</v>
      </c>
    </row>
    <row r="1275" spans="1:21" x14ac:dyDescent="0.3">
      <c r="A1275" s="25">
        <v>1273</v>
      </c>
      <c r="B1275" s="13" t="s">
        <v>2</v>
      </c>
      <c r="C1275" s="13">
        <v>39382</v>
      </c>
      <c r="D1275" s="13" t="s">
        <v>457</v>
      </c>
      <c r="E1275" s="13" t="s">
        <v>52</v>
      </c>
      <c r="F1275" s="13" t="s">
        <v>37</v>
      </c>
      <c r="G1275" s="13">
        <v>6.78</v>
      </c>
      <c r="H1275" s="26">
        <v>44064</v>
      </c>
      <c r="I1275" s="26">
        <v>44064</v>
      </c>
      <c r="J1275" s="13">
        <v>6</v>
      </c>
      <c r="K1275" s="13">
        <v>2019</v>
      </c>
      <c r="L1275" s="13" t="s">
        <v>35</v>
      </c>
      <c r="M1275" s="13">
        <v>1</v>
      </c>
      <c r="N1275" s="13">
        <v>0.41916666666666669</v>
      </c>
      <c r="O1275" s="13">
        <v>0.41916666666666669</v>
      </c>
      <c r="P1275" s="13">
        <v>1</v>
      </c>
      <c r="Q1275" s="13">
        <v>0.41916666666666669</v>
      </c>
      <c r="R1275" s="13">
        <v>1</v>
      </c>
      <c r="S1275" s="13">
        <v>5.9165186500888103</v>
      </c>
      <c r="T1275" s="7">
        <f>IFERROR(VLOOKUP(B313,[1]!users_table[#All],4),"NA")</f>
        <v>8.4223826714801451</v>
      </c>
      <c r="U1275" s="13" t="s">
        <v>76</v>
      </c>
    </row>
    <row r="1276" spans="1:21" x14ac:dyDescent="0.3">
      <c r="A1276" s="25">
        <v>1274</v>
      </c>
      <c r="B1276" s="13" t="s">
        <v>2</v>
      </c>
      <c r="C1276" s="13">
        <v>39382</v>
      </c>
      <c r="D1276" s="13" t="s">
        <v>457</v>
      </c>
      <c r="E1276" s="13" t="s">
        <v>52</v>
      </c>
      <c r="F1276" s="13" t="s">
        <v>37</v>
      </c>
      <c r="G1276" s="13">
        <v>6.78</v>
      </c>
      <c r="H1276" s="26">
        <v>44064</v>
      </c>
      <c r="I1276" s="26">
        <v>44064</v>
      </c>
      <c r="J1276" s="13">
        <v>6</v>
      </c>
      <c r="K1276" s="13">
        <v>2019</v>
      </c>
      <c r="L1276" s="13" t="s">
        <v>35</v>
      </c>
      <c r="M1276" s="13">
        <v>1</v>
      </c>
      <c r="N1276" s="13">
        <v>0.41916666666666669</v>
      </c>
      <c r="O1276" s="13">
        <v>0.41916666666666669</v>
      </c>
      <c r="P1276" s="13">
        <v>1</v>
      </c>
      <c r="Q1276" s="13">
        <v>0.41916666666666669</v>
      </c>
      <c r="R1276" s="13">
        <v>1</v>
      </c>
      <c r="S1276" s="13">
        <v>5.9165186500888103</v>
      </c>
      <c r="T1276" s="7">
        <f>IFERROR(VLOOKUP(B313,[1]!users_table[#All],4),"NA")</f>
        <v>8.4223826714801451</v>
      </c>
      <c r="U1276" s="13" t="s">
        <v>1015</v>
      </c>
    </row>
    <row r="1277" spans="1:21" x14ac:dyDescent="0.3">
      <c r="A1277" s="25">
        <v>1275</v>
      </c>
      <c r="B1277" s="13" t="s">
        <v>2</v>
      </c>
      <c r="C1277" s="13">
        <v>22093</v>
      </c>
      <c r="D1277" s="13" t="s">
        <v>458</v>
      </c>
      <c r="E1277" s="13" t="s">
        <v>158</v>
      </c>
      <c r="F1277" s="13" t="s">
        <v>29</v>
      </c>
      <c r="G1277" s="13">
        <v>5.52</v>
      </c>
      <c r="H1277" s="26">
        <v>44120</v>
      </c>
      <c r="I1277" s="26">
        <v>44120</v>
      </c>
      <c r="J1277" s="13">
        <v>5</v>
      </c>
      <c r="K1277" s="13">
        <v>2001</v>
      </c>
      <c r="L1277" s="13" t="s">
        <v>30</v>
      </c>
      <c r="M1277" s="13">
        <v>1</v>
      </c>
      <c r="N1277" s="13">
        <v>7.5277777777777777E-2</v>
      </c>
      <c r="O1277" s="13">
        <v>7.5277777777777777E-2</v>
      </c>
      <c r="P1277" s="13">
        <v>1</v>
      </c>
      <c r="Q1277" s="13">
        <v>7.5277777777777777E-2</v>
      </c>
      <c r="R1277" s="13">
        <v>1</v>
      </c>
      <c r="S1277" s="13">
        <v>5.9165186500888103</v>
      </c>
      <c r="T1277" s="7">
        <f>IFERROR(VLOOKUP(B314,[1]!users_table[#All],4),"NA")</f>
        <v>8.4223826714801451</v>
      </c>
      <c r="U1277" s="13" t="s">
        <v>65</v>
      </c>
    </row>
    <row r="1278" spans="1:21" x14ac:dyDescent="0.3">
      <c r="A1278" s="25">
        <v>1276</v>
      </c>
      <c r="B1278" s="13" t="s">
        <v>2</v>
      </c>
      <c r="C1278" s="13">
        <v>22093</v>
      </c>
      <c r="D1278" s="13" t="s">
        <v>458</v>
      </c>
      <c r="E1278" s="13" t="s">
        <v>158</v>
      </c>
      <c r="F1278" s="13" t="s">
        <v>29</v>
      </c>
      <c r="G1278" s="13">
        <v>5.52</v>
      </c>
      <c r="H1278" s="26">
        <v>44120</v>
      </c>
      <c r="I1278" s="26">
        <v>44120</v>
      </c>
      <c r="J1278" s="13">
        <v>5</v>
      </c>
      <c r="K1278" s="13">
        <v>2001</v>
      </c>
      <c r="L1278" s="13" t="s">
        <v>30</v>
      </c>
      <c r="M1278" s="13">
        <v>1</v>
      </c>
      <c r="N1278" s="13">
        <v>7.5277777777777777E-2</v>
      </c>
      <c r="O1278" s="13">
        <v>7.5277777777777777E-2</v>
      </c>
      <c r="P1278" s="13">
        <v>1</v>
      </c>
      <c r="Q1278" s="13">
        <v>7.5277777777777777E-2</v>
      </c>
      <c r="R1278" s="13">
        <v>1</v>
      </c>
      <c r="S1278" s="13">
        <v>5.9165186500888103</v>
      </c>
      <c r="T1278" s="7">
        <f>IFERROR(VLOOKUP(B314,[1]!users_table[#All],4),"NA")</f>
        <v>8.4223826714801451</v>
      </c>
      <c r="U1278" s="13" t="s">
        <v>74</v>
      </c>
    </row>
    <row r="1279" spans="1:21" x14ac:dyDescent="0.3">
      <c r="A1279" s="25">
        <v>1277</v>
      </c>
      <c r="B1279" s="13" t="s">
        <v>2</v>
      </c>
      <c r="C1279" s="13">
        <v>888</v>
      </c>
      <c r="D1279" s="13" t="s">
        <v>459</v>
      </c>
      <c r="E1279" s="13" t="s">
        <v>32</v>
      </c>
      <c r="F1279" s="13" t="s">
        <v>37</v>
      </c>
      <c r="G1279" s="13">
        <v>6.35</v>
      </c>
      <c r="H1279" s="26">
        <v>44788</v>
      </c>
      <c r="I1279" s="26">
        <v>44793</v>
      </c>
      <c r="J1279" s="13">
        <v>4</v>
      </c>
      <c r="K1279" s="13">
        <v>2000</v>
      </c>
      <c r="L1279" s="13" t="s">
        <v>30</v>
      </c>
      <c r="M1279" s="13">
        <v>12</v>
      </c>
      <c r="N1279" s="13">
        <v>0.4</v>
      </c>
      <c r="O1279" s="13">
        <v>4.8000000000000007</v>
      </c>
      <c r="P1279" s="13">
        <v>6</v>
      </c>
      <c r="Q1279" s="13">
        <v>0.80000000000000016</v>
      </c>
      <c r="R1279" s="13">
        <v>2</v>
      </c>
      <c r="S1279" s="13">
        <v>5.9165186500888103</v>
      </c>
      <c r="T1279" s="7">
        <f>IFERROR(VLOOKUP(B315,[1]!users_table[#All],4),"NA")</f>
        <v>8.4223826714801451</v>
      </c>
      <c r="U1279" s="13" t="s">
        <v>65</v>
      </c>
    </row>
    <row r="1280" spans="1:21" x14ac:dyDescent="0.3">
      <c r="A1280" s="25">
        <v>1278</v>
      </c>
      <c r="B1280" s="13" t="s">
        <v>2</v>
      </c>
      <c r="C1280" s="13">
        <v>888</v>
      </c>
      <c r="D1280" s="13" t="s">
        <v>459</v>
      </c>
      <c r="E1280" s="13" t="s">
        <v>32</v>
      </c>
      <c r="F1280" s="13" t="s">
        <v>37</v>
      </c>
      <c r="G1280" s="13">
        <v>6.35</v>
      </c>
      <c r="H1280" s="26">
        <v>44788</v>
      </c>
      <c r="I1280" s="26">
        <v>44793</v>
      </c>
      <c r="J1280" s="13">
        <v>4</v>
      </c>
      <c r="K1280" s="13">
        <v>2000</v>
      </c>
      <c r="L1280" s="13" t="s">
        <v>30</v>
      </c>
      <c r="M1280" s="13">
        <v>12</v>
      </c>
      <c r="N1280" s="13">
        <v>0.4</v>
      </c>
      <c r="O1280" s="13">
        <v>4.8000000000000007</v>
      </c>
      <c r="P1280" s="13">
        <v>6</v>
      </c>
      <c r="Q1280" s="13">
        <v>0.80000000000000016</v>
      </c>
      <c r="R1280" s="13">
        <v>2</v>
      </c>
      <c r="S1280" s="13">
        <v>5.9165186500888103</v>
      </c>
      <c r="T1280" s="7">
        <f>IFERROR(VLOOKUP(B315,[1]!users_table[#All],4),"NA")</f>
        <v>8.4223826714801451</v>
      </c>
      <c r="U1280" s="13" t="s">
        <v>1023</v>
      </c>
    </row>
    <row r="1281" spans="1:21" x14ac:dyDescent="0.3">
      <c r="A1281" s="25">
        <v>1279</v>
      </c>
      <c r="B1281" s="13" t="s">
        <v>2</v>
      </c>
      <c r="C1281" s="13">
        <v>888</v>
      </c>
      <c r="D1281" s="13" t="s">
        <v>459</v>
      </c>
      <c r="E1281" s="13" t="s">
        <v>32</v>
      </c>
      <c r="F1281" s="13" t="s">
        <v>37</v>
      </c>
      <c r="G1281" s="13">
        <v>6.35</v>
      </c>
      <c r="H1281" s="26">
        <v>44788</v>
      </c>
      <c r="I1281" s="26">
        <v>44793</v>
      </c>
      <c r="J1281" s="13">
        <v>4</v>
      </c>
      <c r="K1281" s="13">
        <v>2000</v>
      </c>
      <c r="L1281" s="13" t="s">
        <v>30</v>
      </c>
      <c r="M1281" s="13">
        <v>12</v>
      </c>
      <c r="N1281" s="13">
        <v>0.4</v>
      </c>
      <c r="O1281" s="13">
        <v>4.8000000000000007</v>
      </c>
      <c r="P1281" s="13">
        <v>6</v>
      </c>
      <c r="Q1281" s="13">
        <v>0.80000000000000016</v>
      </c>
      <c r="R1281" s="13">
        <v>2</v>
      </c>
      <c r="S1281" s="13">
        <v>5.9165186500888103</v>
      </c>
      <c r="T1281" s="7">
        <f>IFERROR(VLOOKUP(B315,[1]!users_table[#All],4),"NA")</f>
        <v>8.4223826714801451</v>
      </c>
      <c r="U1281" s="13" t="s">
        <v>1024</v>
      </c>
    </row>
    <row r="1282" spans="1:21" x14ac:dyDescent="0.3">
      <c r="A1282" s="25">
        <v>1280</v>
      </c>
      <c r="B1282" s="13" t="s">
        <v>2</v>
      </c>
      <c r="C1282" s="13">
        <v>888</v>
      </c>
      <c r="D1282" s="13" t="s">
        <v>459</v>
      </c>
      <c r="E1282" s="13" t="s">
        <v>32</v>
      </c>
      <c r="F1282" s="13" t="s">
        <v>37</v>
      </c>
      <c r="G1282" s="13">
        <v>6.35</v>
      </c>
      <c r="H1282" s="26">
        <v>44788</v>
      </c>
      <c r="I1282" s="26">
        <v>44793</v>
      </c>
      <c r="J1282" s="13">
        <v>4</v>
      </c>
      <c r="K1282" s="13">
        <v>2000</v>
      </c>
      <c r="L1282" s="13" t="s">
        <v>30</v>
      </c>
      <c r="M1282" s="13">
        <v>12</v>
      </c>
      <c r="N1282" s="13">
        <v>0.4</v>
      </c>
      <c r="O1282" s="13">
        <v>4.8000000000000007</v>
      </c>
      <c r="P1282" s="13">
        <v>6</v>
      </c>
      <c r="Q1282" s="13">
        <v>0.80000000000000016</v>
      </c>
      <c r="R1282" s="13">
        <v>2</v>
      </c>
      <c r="S1282" s="13">
        <v>5.9165186500888103</v>
      </c>
      <c r="T1282" s="7">
        <f>IFERROR(VLOOKUP(B315,[1]!users_table[#All],4),"NA")</f>
        <v>8.4223826714801451</v>
      </c>
      <c r="U1282" s="13" t="s">
        <v>62</v>
      </c>
    </row>
    <row r="1283" spans="1:21" x14ac:dyDescent="0.3">
      <c r="A1283" s="25">
        <v>1281</v>
      </c>
      <c r="B1283" s="13" t="s">
        <v>2</v>
      </c>
      <c r="C1283" s="13">
        <v>888</v>
      </c>
      <c r="D1283" s="13" t="s">
        <v>459</v>
      </c>
      <c r="E1283" s="13" t="s">
        <v>32</v>
      </c>
      <c r="F1283" s="13" t="s">
        <v>37</v>
      </c>
      <c r="G1283" s="13">
        <v>6.35</v>
      </c>
      <c r="H1283" s="26">
        <v>44788</v>
      </c>
      <c r="I1283" s="26">
        <v>44793</v>
      </c>
      <c r="J1283" s="13">
        <v>4</v>
      </c>
      <c r="K1283" s="13">
        <v>2000</v>
      </c>
      <c r="L1283" s="13" t="s">
        <v>30</v>
      </c>
      <c r="M1283" s="13">
        <v>12</v>
      </c>
      <c r="N1283" s="13">
        <v>0.4</v>
      </c>
      <c r="O1283" s="13">
        <v>4.8000000000000007</v>
      </c>
      <c r="P1283" s="13">
        <v>6</v>
      </c>
      <c r="Q1283" s="13">
        <v>0.80000000000000016</v>
      </c>
      <c r="R1283" s="13">
        <v>2</v>
      </c>
      <c r="S1283" s="13">
        <v>5.9165186500888103</v>
      </c>
      <c r="T1283" s="7">
        <f>IFERROR(VLOOKUP(B315,[1]!users_table[#All],4),"NA")</f>
        <v>8.4223826714801451</v>
      </c>
      <c r="U1283" s="13" t="s">
        <v>1036</v>
      </c>
    </row>
    <row r="1284" spans="1:21" x14ac:dyDescent="0.3">
      <c r="A1284" s="25">
        <v>1282</v>
      </c>
      <c r="B1284" s="13" t="s">
        <v>2</v>
      </c>
      <c r="C1284" s="13">
        <v>887</v>
      </c>
      <c r="D1284" s="13" t="s">
        <v>460</v>
      </c>
      <c r="E1284" s="13" t="s">
        <v>52</v>
      </c>
      <c r="F1284" s="13" t="s">
        <v>37</v>
      </c>
      <c r="G1284" s="13">
        <v>6.25</v>
      </c>
      <c r="H1284" s="26">
        <v>44793</v>
      </c>
      <c r="I1284" s="26">
        <v>44793</v>
      </c>
      <c r="J1284" s="13">
        <v>4</v>
      </c>
      <c r="K1284" s="13">
        <v>2002</v>
      </c>
      <c r="L1284" s="13" t="s">
        <v>33</v>
      </c>
      <c r="M1284" s="13">
        <v>1</v>
      </c>
      <c r="N1284" s="13">
        <v>0.38638888888888889</v>
      </c>
      <c r="O1284" s="13">
        <v>0.38638888888888889</v>
      </c>
      <c r="P1284" s="13">
        <v>1</v>
      </c>
      <c r="Q1284" s="13">
        <v>0.38638888888888889</v>
      </c>
      <c r="R1284" s="13">
        <v>1</v>
      </c>
      <c r="S1284" s="13">
        <v>5.9165186500888103</v>
      </c>
      <c r="T1284" s="7">
        <f>IFERROR(VLOOKUP(B316,[1]!users_table[#All],4),"NA")</f>
        <v>8.4223826714801451</v>
      </c>
      <c r="U1284" s="13" t="s">
        <v>65</v>
      </c>
    </row>
    <row r="1285" spans="1:21" x14ac:dyDescent="0.3">
      <c r="A1285" s="25">
        <v>1283</v>
      </c>
      <c r="B1285" s="13" t="s">
        <v>2</v>
      </c>
      <c r="C1285" s="13">
        <v>887</v>
      </c>
      <c r="D1285" s="13" t="s">
        <v>460</v>
      </c>
      <c r="E1285" s="13" t="s">
        <v>52</v>
      </c>
      <c r="F1285" s="13" t="s">
        <v>37</v>
      </c>
      <c r="G1285" s="13">
        <v>6.25</v>
      </c>
      <c r="H1285" s="26">
        <v>44793</v>
      </c>
      <c r="I1285" s="26">
        <v>44793</v>
      </c>
      <c r="J1285" s="13">
        <v>4</v>
      </c>
      <c r="K1285" s="13">
        <v>2002</v>
      </c>
      <c r="L1285" s="13" t="s">
        <v>33</v>
      </c>
      <c r="M1285" s="13">
        <v>1</v>
      </c>
      <c r="N1285" s="13">
        <v>0.38638888888888889</v>
      </c>
      <c r="O1285" s="13">
        <v>0.38638888888888889</v>
      </c>
      <c r="P1285" s="13">
        <v>1</v>
      </c>
      <c r="Q1285" s="13">
        <v>0.38638888888888889</v>
      </c>
      <c r="R1285" s="13">
        <v>1</v>
      </c>
      <c r="S1285" s="13">
        <v>5.9165186500888103</v>
      </c>
      <c r="T1285" s="7">
        <f>IFERROR(VLOOKUP(B316,[1]!users_table[#All],4),"NA")</f>
        <v>8.4223826714801451</v>
      </c>
      <c r="U1285" s="13" t="s">
        <v>1023</v>
      </c>
    </row>
    <row r="1286" spans="1:21" x14ac:dyDescent="0.3">
      <c r="A1286" s="25">
        <v>1284</v>
      </c>
      <c r="B1286" s="13" t="s">
        <v>2</v>
      </c>
      <c r="C1286" s="13">
        <v>887</v>
      </c>
      <c r="D1286" s="13" t="s">
        <v>460</v>
      </c>
      <c r="E1286" s="13" t="s">
        <v>52</v>
      </c>
      <c r="F1286" s="13" t="s">
        <v>37</v>
      </c>
      <c r="G1286" s="13">
        <v>6.25</v>
      </c>
      <c r="H1286" s="26">
        <v>44793</v>
      </c>
      <c r="I1286" s="26">
        <v>44793</v>
      </c>
      <c r="J1286" s="13">
        <v>4</v>
      </c>
      <c r="K1286" s="13">
        <v>2002</v>
      </c>
      <c r="L1286" s="13" t="s">
        <v>33</v>
      </c>
      <c r="M1286" s="13">
        <v>1</v>
      </c>
      <c r="N1286" s="13">
        <v>0.38638888888888889</v>
      </c>
      <c r="O1286" s="13">
        <v>0.38638888888888889</v>
      </c>
      <c r="P1286" s="13">
        <v>1</v>
      </c>
      <c r="Q1286" s="13">
        <v>0.38638888888888889</v>
      </c>
      <c r="R1286" s="13">
        <v>1</v>
      </c>
      <c r="S1286" s="13">
        <v>5.9165186500888103</v>
      </c>
      <c r="T1286" s="7">
        <f>IFERROR(VLOOKUP(B316,[1]!users_table[#All],4),"NA")</f>
        <v>8.4223826714801451</v>
      </c>
      <c r="U1286" s="13" t="s">
        <v>1024</v>
      </c>
    </row>
    <row r="1287" spans="1:21" x14ac:dyDescent="0.3">
      <c r="A1287" s="25">
        <v>1285</v>
      </c>
      <c r="B1287" s="13" t="s">
        <v>2</v>
      </c>
      <c r="C1287" s="13">
        <v>887</v>
      </c>
      <c r="D1287" s="13" t="s">
        <v>460</v>
      </c>
      <c r="E1287" s="13" t="s">
        <v>52</v>
      </c>
      <c r="F1287" s="13" t="s">
        <v>37</v>
      </c>
      <c r="G1287" s="13">
        <v>6.25</v>
      </c>
      <c r="H1287" s="26">
        <v>44793</v>
      </c>
      <c r="I1287" s="26">
        <v>44793</v>
      </c>
      <c r="J1287" s="13">
        <v>4</v>
      </c>
      <c r="K1287" s="13">
        <v>2002</v>
      </c>
      <c r="L1287" s="13" t="s">
        <v>33</v>
      </c>
      <c r="M1287" s="13">
        <v>1</v>
      </c>
      <c r="N1287" s="13">
        <v>0.38638888888888889</v>
      </c>
      <c r="O1287" s="13">
        <v>0.38638888888888889</v>
      </c>
      <c r="P1287" s="13">
        <v>1</v>
      </c>
      <c r="Q1287" s="13">
        <v>0.38638888888888889</v>
      </c>
      <c r="R1287" s="13">
        <v>1</v>
      </c>
      <c r="S1287" s="13">
        <v>5.9165186500888103</v>
      </c>
      <c r="T1287" s="7">
        <f>IFERROR(VLOOKUP(B316,[1]!users_table[#All],4),"NA")</f>
        <v>8.4223826714801451</v>
      </c>
      <c r="U1287" s="13" t="s">
        <v>62</v>
      </c>
    </row>
    <row r="1288" spans="1:21" x14ac:dyDescent="0.3">
      <c r="A1288" s="25">
        <v>1286</v>
      </c>
      <c r="B1288" s="13" t="s">
        <v>2</v>
      </c>
      <c r="C1288" s="13">
        <v>887</v>
      </c>
      <c r="D1288" s="13" t="s">
        <v>460</v>
      </c>
      <c r="E1288" s="13" t="s">
        <v>52</v>
      </c>
      <c r="F1288" s="13" t="s">
        <v>37</v>
      </c>
      <c r="G1288" s="13">
        <v>6.25</v>
      </c>
      <c r="H1288" s="26">
        <v>44793</v>
      </c>
      <c r="I1288" s="26">
        <v>44793</v>
      </c>
      <c r="J1288" s="13">
        <v>4</v>
      </c>
      <c r="K1288" s="13">
        <v>2002</v>
      </c>
      <c r="L1288" s="13" t="s">
        <v>33</v>
      </c>
      <c r="M1288" s="13">
        <v>1</v>
      </c>
      <c r="N1288" s="13">
        <v>0.38638888888888889</v>
      </c>
      <c r="O1288" s="13">
        <v>0.38638888888888889</v>
      </c>
      <c r="P1288" s="13">
        <v>1</v>
      </c>
      <c r="Q1288" s="13">
        <v>0.38638888888888889</v>
      </c>
      <c r="R1288" s="13">
        <v>1</v>
      </c>
      <c r="S1288" s="13">
        <v>5.9165186500888103</v>
      </c>
      <c r="T1288" s="7">
        <f>IFERROR(VLOOKUP(B316,[1]!users_table[#All],4),"NA")</f>
        <v>8.4223826714801451</v>
      </c>
      <c r="U1288" s="13" t="s">
        <v>1036</v>
      </c>
    </row>
    <row r="1289" spans="1:21" x14ac:dyDescent="0.3">
      <c r="A1289" s="25">
        <v>1287</v>
      </c>
      <c r="B1289" s="13" t="s">
        <v>2</v>
      </c>
      <c r="C1289" s="13">
        <v>41812</v>
      </c>
      <c r="D1289" s="13" t="s">
        <v>461</v>
      </c>
      <c r="E1289" s="13" t="s">
        <v>32</v>
      </c>
      <c r="F1289" s="13" t="s">
        <v>37</v>
      </c>
      <c r="G1289" s="13">
        <v>6.52</v>
      </c>
      <c r="H1289" s="26">
        <v>44706</v>
      </c>
      <c r="I1289" s="26">
        <v>44741</v>
      </c>
      <c r="J1289" s="13">
        <v>5</v>
      </c>
      <c r="K1289" s="13">
        <v>2021</v>
      </c>
      <c r="L1289" s="13" t="s">
        <v>39</v>
      </c>
      <c r="M1289" s="13">
        <v>10</v>
      </c>
      <c r="N1289" s="13">
        <v>0.41972222222222222</v>
      </c>
      <c r="O1289" s="13">
        <v>4.197222222222222</v>
      </c>
      <c r="P1289" s="13">
        <v>36</v>
      </c>
      <c r="Q1289" s="13">
        <v>0.1165895061728395</v>
      </c>
      <c r="R1289" s="13">
        <v>0.27777777777777779</v>
      </c>
      <c r="S1289" s="13">
        <v>5.9165186500888103</v>
      </c>
      <c r="T1289" s="7" t="str">
        <f>IFERROR(VLOOKUP(B317,[1]!users_table[#All],4),"NA")</f>
        <v>NA</v>
      </c>
      <c r="U1289" s="13" t="s">
        <v>64</v>
      </c>
    </row>
    <row r="1290" spans="1:21" x14ac:dyDescent="0.3">
      <c r="A1290" s="25">
        <v>1288</v>
      </c>
      <c r="B1290" s="13" t="s">
        <v>2</v>
      </c>
      <c r="C1290" s="13">
        <v>41812</v>
      </c>
      <c r="D1290" s="13" t="s">
        <v>461</v>
      </c>
      <c r="E1290" s="13" t="s">
        <v>32</v>
      </c>
      <c r="F1290" s="13" t="s">
        <v>37</v>
      </c>
      <c r="G1290" s="13">
        <v>6.52</v>
      </c>
      <c r="H1290" s="26">
        <v>44706</v>
      </c>
      <c r="I1290" s="26">
        <v>44741</v>
      </c>
      <c r="J1290" s="13">
        <v>5</v>
      </c>
      <c r="K1290" s="13">
        <v>2021</v>
      </c>
      <c r="L1290" s="13" t="s">
        <v>39</v>
      </c>
      <c r="M1290" s="13">
        <v>10</v>
      </c>
      <c r="N1290" s="13">
        <v>0.41972222222222222</v>
      </c>
      <c r="O1290" s="13">
        <v>4.197222222222222</v>
      </c>
      <c r="P1290" s="13">
        <v>36</v>
      </c>
      <c r="Q1290" s="13">
        <v>0.1165895061728395</v>
      </c>
      <c r="R1290" s="13">
        <v>0.27777777777777779</v>
      </c>
      <c r="S1290" s="13">
        <v>5.9165186500888103</v>
      </c>
      <c r="T1290" s="7" t="str">
        <f>IFERROR(VLOOKUP(B317,[1]!users_table[#All],4),"NA")</f>
        <v>NA</v>
      </c>
      <c r="U1290" s="13" t="s">
        <v>1011</v>
      </c>
    </row>
    <row r="1291" spans="1:21" x14ac:dyDescent="0.3">
      <c r="A1291" s="25">
        <v>1289</v>
      </c>
      <c r="B1291" s="13" t="s">
        <v>2</v>
      </c>
      <c r="C1291" s="13">
        <v>41812</v>
      </c>
      <c r="D1291" s="13" t="s">
        <v>461</v>
      </c>
      <c r="E1291" s="13" t="s">
        <v>32</v>
      </c>
      <c r="F1291" s="13" t="s">
        <v>37</v>
      </c>
      <c r="G1291" s="13">
        <v>6.52</v>
      </c>
      <c r="H1291" s="26">
        <v>44706</v>
      </c>
      <c r="I1291" s="26">
        <v>44741</v>
      </c>
      <c r="J1291" s="13">
        <v>5</v>
      </c>
      <c r="K1291" s="13">
        <v>2021</v>
      </c>
      <c r="L1291" s="13" t="s">
        <v>39</v>
      </c>
      <c r="M1291" s="13">
        <v>10</v>
      </c>
      <c r="N1291" s="13">
        <v>0.41972222222222222</v>
      </c>
      <c r="O1291" s="13">
        <v>4.197222222222222</v>
      </c>
      <c r="P1291" s="13">
        <v>36</v>
      </c>
      <c r="Q1291" s="13">
        <v>0.1165895061728395</v>
      </c>
      <c r="R1291" s="13">
        <v>0.27777777777777779</v>
      </c>
      <c r="S1291" s="13">
        <v>5.9165186500888103</v>
      </c>
      <c r="T1291" s="7" t="str">
        <f>IFERROR(VLOOKUP(B317,[1]!users_table[#All],4),"NA")</f>
        <v>NA</v>
      </c>
      <c r="U1291" s="13" t="s">
        <v>77</v>
      </c>
    </row>
    <row r="1292" spans="1:21" x14ac:dyDescent="0.3">
      <c r="A1292" s="25">
        <v>1290</v>
      </c>
      <c r="B1292" s="13" t="s">
        <v>2</v>
      </c>
      <c r="C1292" s="13">
        <v>41812</v>
      </c>
      <c r="D1292" s="13" t="s">
        <v>461</v>
      </c>
      <c r="E1292" s="13" t="s">
        <v>32</v>
      </c>
      <c r="F1292" s="13" t="s">
        <v>37</v>
      </c>
      <c r="G1292" s="13">
        <v>6.52</v>
      </c>
      <c r="H1292" s="26">
        <v>44706</v>
      </c>
      <c r="I1292" s="26">
        <v>44741</v>
      </c>
      <c r="J1292" s="13">
        <v>5</v>
      </c>
      <c r="K1292" s="13">
        <v>2021</v>
      </c>
      <c r="L1292" s="13" t="s">
        <v>39</v>
      </c>
      <c r="M1292" s="13">
        <v>10</v>
      </c>
      <c r="N1292" s="13">
        <v>0.41972222222222222</v>
      </c>
      <c r="O1292" s="13">
        <v>4.197222222222222</v>
      </c>
      <c r="P1292" s="13">
        <v>36</v>
      </c>
      <c r="Q1292" s="13">
        <v>0.1165895061728395</v>
      </c>
      <c r="R1292" s="13">
        <v>0.27777777777777779</v>
      </c>
      <c r="S1292" s="13">
        <v>5.9165186500888103</v>
      </c>
      <c r="T1292" s="7" t="str">
        <f>IFERROR(VLOOKUP(B317,[1]!users_table[#All],4),"NA")</f>
        <v>NA</v>
      </c>
      <c r="U1292" s="13" t="s">
        <v>75</v>
      </c>
    </row>
    <row r="1293" spans="1:21" x14ac:dyDescent="0.3">
      <c r="A1293" s="25">
        <v>1291</v>
      </c>
      <c r="B1293" s="13" t="s">
        <v>2</v>
      </c>
      <c r="C1293" s="13">
        <v>41812</v>
      </c>
      <c r="D1293" s="13" t="s">
        <v>461</v>
      </c>
      <c r="E1293" s="13" t="s">
        <v>32</v>
      </c>
      <c r="F1293" s="13" t="s">
        <v>37</v>
      </c>
      <c r="G1293" s="13">
        <v>6.52</v>
      </c>
      <c r="H1293" s="26">
        <v>44706</v>
      </c>
      <c r="I1293" s="26">
        <v>44741</v>
      </c>
      <c r="J1293" s="13">
        <v>5</v>
      </c>
      <c r="K1293" s="13">
        <v>2021</v>
      </c>
      <c r="L1293" s="13" t="s">
        <v>39</v>
      </c>
      <c r="M1293" s="13">
        <v>10</v>
      </c>
      <c r="N1293" s="13">
        <v>0.41972222222222222</v>
      </c>
      <c r="O1293" s="13">
        <v>4.197222222222222</v>
      </c>
      <c r="P1293" s="13">
        <v>36</v>
      </c>
      <c r="Q1293" s="13">
        <v>0.1165895061728395</v>
      </c>
      <c r="R1293" s="13">
        <v>0.27777777777777779</v>
      </c>
      <c r="S1293" s="13">
        <v>5.9165186500888103</v>
      </c>
      <c r="T1293" s="7" t="str">
        <f>IFERROR(VLOOKUP(B317,[1]!users_table[#All],4),"NA")</f>
        <v>NA</v>
      </c>
      <c r="U1293" s="13" t="s">
        <v>68</v>
      </c>
    </row>
    <row r="1294" spans="1:21" x14ac:dyDescent="0.3">
      <c r="A1294" s="25">
        <v>1292</v>
      </c>
      <c r="B1294" s="13" t="s">
        <v>2</v>
      </c>
      <c r="C1294" s="13">
        <v>33737</v>
      </c>
      <c r="D1294" s="13" t="s">
        <v>462</v>
      </c>
      <c r="E1294" s="13" t="s">
        <v>32</v>
      </c>
      <c r="F1294" s="13" t="s">
        <v>179</v>
      </c>
      <c r="G1294" s="13">
        <v>6.24</v>
      </c>
      <c r="H1294" s="26">
        <v>44798</v>
      </c>
      <c r="I1294" s="26">
        <v>44804</v>
      </c>
      <c r="J1294" s="13">
        <v>3</v>
      </c>
      <c r="K1294" s="13">
        <v>2021</v>
      </c>
      <c r="L1294" s="13" t="s">
        <v>35</v>
      </c>
      <c r="M1294" s="13">
        <v>13</v>
      </c>
      <c r="N1294" s="13">
        <v>0.41944444444444451</v>
      </c>
      <c r="O1294" s="13">
        <v>5.4527777777777784</v>
      </c>
      <c r="P1294" s="13">
        <v>7</v>
      </c>
      <c r="Q1294" s="13">
        <v>0.77896825396825398</v>
      </c>
      <c r="R1294" s="13">
        <v>1.857142857142857</v>
      </c>
      <c r="S1294" s="13">
        <v>5.9165186500888103</v>
      </c>
      <c r="T1294" s="7" t="str">
        <f>IFERROR(VLOOKUP(B318,[1]!users_table[#All],4),"NA")</f>
        <v>NA</v>
      </c>
      <c r="U1294" s="13" t="s">
        <v>65</v>
      </c>
    </row>
    <row r="1295" spans="1:21" x14ac:dyDescent="0.3">
      <c r="A1295" s="25">
        <v>1293</v>
      </c>
      <c r="B1295" s="13" t="s">
        <v>2</v>
      </c>
      <c r="C1295" s="13">
        <v>33737</v>
      </c>
      <c r="D1295" s="13" t="s">
        <v>462</v>
      </c>
      <c r="E1295" s="13" t="s">
        <v>32</v>
      </c>
      <c r="F1295" s="13" t="s">
        <v>179</v>
      </c>
      <c r="G1295" s="13">
        <v>6.24</v>
      </c>
      <c r="H1295" s="26">
        <v>44798</v>
      </c>
      <c r="I1295" s="26">
        <v>44804</v>
      </c>
      <c r="J1295" s="13">
        <v>3</v>
      </c>
      <c r="K1295" s="13">
        <v>2021</v>
      </c>
      <c r="L1295" s="13" t="s">
        <v>35</v>
      </c>
      <c r="M1295" s="13">
        <v>13</v>
      </c>
      <c r="N1295" s="13">
        <v>0.41944444444444451</v>
      </c>
      <c r="O1295" s="13">
        <v>5.4527777777777784</v>
      </c>
      <c r="P1295" s="13">
        <v>7</v>
      </c>
      <c r="Q1295" s="13">
        <v>0.77896825396825398</v>
      </c>
      <c r="R1295" s="13">
        <v>1.857142857142857</v>
      </c>
      <c r="S1295" s="13">
        <v>5.9165186500888103</v>
      </c>
      <c r="T1295" s="7" t="str">
        <f>IFERROR(VLOOKUP(B318,[1]!users_table[#All],4),"NA")</f>
        <v>NA</v>
      </c>
      <c r="U1295" s="13" t="s">
        <v>1023</v>
      </c>
    </row>
    <row r="1296" spans="1:21" x14ac:dyDescent="0.3">
      <c r="A1296" s="25">
        <v>1294</v>
      </c>
      <c r="B1296" s="13" t="s">
        <v>2</v>
      </c>
      <c r="C1296" s="13">
        <v>33737</v>
      </c>
      <c r="D1296" s="13" t="s">
        <v>462</v>
      </c>
      <c r="E1296" s="13" t="s">
        <v>32</v>
      </c>
      <c r="F1296" s="13" t="s">
        <v>179</v>
      </c>
      <c r="G1296" s="13">
        <v>6.24</v>
      </c>
      <c r="H1296" s="26">
        <v>44798</v>
      </c>
      <c r="I1296" s="26">
        <v>44804</v>
      </c>
      <c r="J1296" s="13">
        <v>3</v>
      </c>
      <c r="K1296" s="13">
        <v>2021</v>
      </c>
      <c r="L1296" s="13" t="s">
        <v>35</v>
      </c>
      <c r="M1296" s="13">
        <v>13</v>
      </c>
      <c r="N1296" s="13">
        <v>0.41944444444444451</v>
      </c>
      <c r="O1296" s="13">
        <v>5.4527777777777784</v>
      </c>
      <c r="P1296" s="13">
        <v>7</v>
      </c>
      <c r="Q1296" s="13">
        <v>0.77896825396825398</v>
      </c>
      <c r="R1296" s="13">
        <v>1.857142857142857</v>
      </c>
      <c r="S1296" s="13">
        <v>5.9165186500888103</v>
      </c>
      <c r="T1296" s="7" t="str">
        <f>IFERROR(VLOOKUP(B318,[1]!users_table[#All],4),"NA")</f>
        <v>NA</v>
      </c>
      <c r="U1296" s="13" t="s">
        <v>70</v>
      </c>
    </row>
    <row r="1297" spans="1:21" x14ac:dyDescent="0.3">
      <c r="A1297" s="25">
        <v>1295</v>
      </c>
      <c r="B1297" s="13" t="s">
        <v>2</v>
      </c>
      <c r="C1297" s="13">
        <v>33737</v>
      </c>
      <c r="D1297" s="13" t="s">
        <v>462</v>
      </c>
      <c r="E1297" s="13" t="s">
        <v>32</v>
      </c>
      <c r="F1297" s="13" t="s">
        <v>179</v>
      </c>
      <c r="G1297" s="13">
        <v>6.24</v>
      </c>
      <c r="H1297" s="26">
        <v>44798</v>
      </c>
      <c r="I1297" s="26">
        <v>44804</v>
      </c>
      <c r="J1297" s="13">
        <v>3</v>
      </c>
      <c r="K1297" s="13">
        <v>2021</v>
      </c>
      <c r="L1297" s="13" t="s">
        <v>35</v>
      </c>
      <c r="M1297" s="13">
        <v>13</v>
      </c>
      <c r="N1297" s="13">
        <v>0.41944444444444451</v>
      </c>
      <c r="O1297" s="13">
        <v>5.4527777777777784</v>
      </c>
      <c r="P1297" s="13">
        <v>7</v>
      </c>
      <c r="Q1297" s="13">
        <v>0.77896825396825398</v>
      </c>
      <c r="R1297" s="13">
        <v>1.857142857142857</v>
      </c>
      <c r="S1297" s="13">
        <v>5.9165186500888103</v>
      </c>
      <c r="T1297" s="7" t="str">
        <f>IFERROR(VLOOKUP(B318,[1]!users_table[#All],4),"NA")</f>
        <v>NA</v>
      </c>
      <c r="U1297" s="13" t="s">
        <v>62</v>
      </c>
    </row>
    <row r="1298" spans="1:21" x14ac:dyDescent="0.3">
      <c r="A1298" s="25">
        <v>1296</v>
      </c>
      <c r="B1298" s="13" t="s">
        <v>2</v>
      </c>
      <c r="C1298" s="13">
        <v>34209</v>
      </c>
      <c r="D1298" s="13" t="s">
        <v>463</v>
      </c>
      <c r="E1298" s="13" t="s">
        <v>32</v>
      </c>
      <c r="F1298" s="13" t="s">
        <v>386</v>
      </c>
      <c r="G1298" s="13">
        <v>7.03</v>
      </c>
      <c r="H1298" s="26">
        <v>43654</v>
      </c>
      <c r="I1298" s="26">
        <v>43658</v>
      </c>
      <c r="J1298" s="13">
        <v>6</v>
      </c>
      <c r="K1298" s="13">
        <v>2019</v>
      </c>
      <c r="L1298" s="13" t="s">
        <v>30</v>
      </c>
      <c r="M1298" s="13">
        <v>12</v>
      </c>
      <c r="N1298" s="13">
        <v>0.39444444444444438</v>
      </c>
      <c r="O1298" s="13">
        <v>4.7333333333333334</v>
      </c>
      <c r="P1298" s="13">
        <v>5</v>
      </c>
      <c r="Q1298" s="13">
        <v>0.94666666666666666</v>
      </c>
      <c r="R1298" s="13">
        <v>2.4</v>
      </c>
      <c r="S1298" s="13">
        <v>5.9165186500888103</v>
      </c>
      <c r="T1298" s="7" t="str">
        <f>IFERROR(VLOOKUP(B319,[1]!users_table[#All],4),"NA")</f>
        <v>NA</v>
      </c>
      <c r="U1298" s="13" t="s">
        <v>1021</v>
      </c>
    </row>
    <row r="1299" spans="1:21" x14ac:dyDescent="0.3">
      <c r="A1299" s="25">
        <v>1297</v>
      </c>
      <c r="B1299" s="13" t="s">
        <v>2</v>
      </c>
      <c r="C1299" s="13">
        <v>34209</v>
      </c>
      <c r="D1299" s="13" t="s">
        <v>463</v>
      </c>
      <c r="E1299" s="13" t="s">
        <v>32</v>
      </c>
      <c r="F1299" s="13" t="s">
        <v>386</v>
      </c>
      <c r="G1299" s="13">
        <v>7.03</v>
      </c>
      <c r="H1299" s="26">
        <v>43654</v>
      </c>
      <c r="I1299" s="26">
        <v>43658</v>
      </c>
      <c r="J1299" s="13">
        <v>6</v>
      </c>
      <c r="K1299" s="13">
        <v>2019</v>
      </c>
      <c r="L1299" s="13" t="s">
        <v>30</v>
      </c>
      <c r="M1299" s="13">
        <v>12</v>
      </c>
      <c r="N1299" s="13">
        <v>0.39444444444444438</v>
      </c>
      <c r="O1299" s="13">
        <v>4.7333333333333334</v>
      </c>
      <c r="P1299" s="13">
        <v>5</v>
      </c>
      <c r="Q1299" s="13">
        <v>0.94666666666666666</v>
      </c>
      <c r="R1299" s="13">
        <v>2.4</v>
      </c>
      <c r="S1299" s="13">
        <v>5.9165186500888103</v>
      </c>
      <c r="T1299" s="7" t="str">
        <f>IFERROR(VLOOKUP(B319,[1]!users_table[#All],4),"NA")</f>
        <v>NA</v>
      </c>
      <c r="U1299" s="13" t="s">
        <v>86</v>
      </c>
    </row>
    <row r="1300" spans="1:21" x14ac:dyDescent="0.3">
      <c r="A1300" s="25">
        <v>1298</v>
      </c>
      <c r="B1300" s="13" t="s">
        <v>2</v>
      </c>
      <c r="C1300" s="13">
        <v>34209</v>
      </c>
      <c r="D1300" s="13" t="s">
        <v>463</v>
      </c>
      <c r="E1300" s="13" t="s">
        <v>32</v>
      </c>
      <c r="F1300" s="13" t="s">
        <v>386</v>
      </c>
      <c r="G1300" s="13">
        <v>7.03</v>
      </c>
      <c r="H1300" s="26">
        <v>43654</v>
      </c>
      <c r="I1300" s="26">
        <v>43658</v>
      </c>
      <c r="J1300" s="13">
        <v>6</v>
      </c>
      <c r="K1300" s="13">
        <v>2019</v>
      </c>
      <c r="L1300" s="13" t="s">
        <v>30</v>
      </c>
      <c r="M1300" s="13">
        <v>12</v>
      </c>
      <c r="N1300" s="13">
        <v>0.39444444444444438</v>
      </c>
      <c r="O1300" s="13">
        <v>4.7333333333333334</v>
      </c>
      <c r="P1300" s="13">
        <v>5</v>
      </c>
      <c r="Q1300" s="13">
        <v>0.94666666666666666</v>
      </c>
      <c r="R1300" s="13">
        <v>2.4</v>
      </c>
      <c r="S1300" s="13">
        <v>5.9165186500888103</v>
      </c>
      <c r="T1300" s="7" t="str">
        <f>IFERROR(VLOOKUP(B319,[1]!users_table[#All],4),"NA")</f>
        <v>NA</v>
      </c>
      <c r="U1300" s="13" t="s">
        <v>75</v>
      </c>
    </row>
    <row r="1301" spans="1:21" x14ac:dyDescent="0.3">
      <c r="A1301" s="25">
        <v>1299</v>
      </c>
      <c r="B1301" s="13" t="s">
        <v>2</v>
      </c>
      <c r="C1301" s="13">
        <v>34209</v>
      </c>
      <c r="D1301" s="13" t="s">
        <v>463</v>
      </c>
      <c r="E1301" s="13" t="s">
        <v>32</v>
      </c>
      <c r="F1301" s="13" t="s">
        <v>386</v>
      </c>
      <c r="G1301" s="13">
        <v>7.03</v>
      </c>
      <c r="H1301" s="26">
        <v>43654</v>
      </c>
      <c r="I1301" s="26">
        <v>43658</v>
      </c>
      <c r="J1301" s="13">
        <v>6</v>
      </c>
      <c r="K1301" s="13">
        <v>2019</v>
      </c>
      <c r="L1301" s="13" t="s">
        <v>30</v>
      </c>
      <c r="M1301" s="13">
        <v>12</v>
      </c>
      <c r="N1301" s="13">
        <v>0.39444444444444438</v>
      </c>
      <c r="O1301" s="13">
        <v>4.7333333333333334</v>
      </c>
      <c r="P1301" s="13">
        <v>5</v>
      </c>
      <c r="Q1301" s="13">
        <v>0.94666666666666666</v>
      </c>
      <c r="R1301" s="13">
        <v>2.4</v>
      </c>
      <c r="S1301" s="13">
        <v>5.9165186500888103</v>
      </c>
      <c r="T1301" s="7" t="str">
        <f>IFERROR(VLOOKUP(B319,[1]!users_table[#All],4),"NA")</f>
        <v>NA</v>
      </c>
      <c r="U1301" s="13" t="s">
        <v>76</v>
      </c>
    </row>
    <row r="1302" spans="1:21" x14ac:dyDescent="0.3">
      <c r="A1302" s="25">
        <v>1300</v>
      </c>
      <c r="B1302" s="13" t="s">
        <v>2</v>
      </c>
      <c r="C1302" s="13">
        <v>34209</v>
      </c>
      <c r="D1302" s="13" t="s">
        <v>463</v>
      </c>
      <c r="E1302" s="13" t="s">
        <v>32</v>
      </c>
      <c r="F1302" s="13" t="s">
        <v>386</v>
      </c>
      <c r="G1302" s="13">
        <v>7.03</v>
      </c>
      <c r="H1302" s="26">
        <v>43654</v>
      </c>
      <c r="I1302" s="26">
        <v>43658</v>
      </c>
      <c r="J1302" s="13">
        <v>6</v>
      </c>
      <c r="K1302" s="13">
        <v>2019</v>
      </c>
      <c r="L1302" s="13" t="s">
        <v>30</v>
      </c>
      <c r="M1302" s="13">
        <v>12</v>
      </c>
      <c r="N1302" s="13">
        <v>0.39444444444444438</v>
      </c>
      <c r="O1302" s="13">
        <v>4.7333333333333334</v>
      </c>
      <c r="P1302" s="13">
        <v>5</v>
      </c>
      <c r="Q1302" s="13">
        <v>0.94666666666666666</v>
      </c>
      <c r="R1302" s="13">
        <v>2.4</v>
      </c>
      <c r="S1302" s="13">
        <v>5.9165186500888103</v>
      </c>
      <c r="T1302" s="7" t="str">
        <f>IFERROR(VLOOKUP(B319,[1]!users_table[#All],4),"NA")</f>
        <v>NA</v>
      </c>
      <c r="U1302" s="13" t="s">
        <v>1027</v>
      </c>
    </row>
    <row r="1303" spans="1:21" x14ac:dyDescent="0.3">
      <c r="A1303" s="25">
        <v>1301</v>
      </c>
      <c r="B1303" s="13" t="s">
        <v>2</v>
      </c>
      <c r="C1303" s="13">
        <v>34209</v>
      </c>
      <c r="D1303" s="13" t="s">
        <v>463</v>
      </c>
      <c r="E1303" s="13" t="s">
        <v>32</v>
      </c>
      <c r="F1303" s="13" t="s">
        <v>386</v>
      </c>
      <c r="G1303" s="13">
        <v>7.03</v>
      </c>
      <c r="H1303" s="26">
        <v>43654</v>
      </c>
      <c r="I1303" s="26">
        <v>43658</v>
      </c>
      <c r="J1303" s="13">
        <v>6</v>
      </c>
      <c r="K1303" s="13">
        <v>2019</v>
      </c>
      <c r="L1303" s="13" t="s">
        <v>30</v>
      </c>
      <c r="M1303" s="13">
        <v>12</v>
      </c>
      <c r="N1303" s="13">
        <v>0.39444444444444438</v>
      </c>
      <c r="O1303" s="13">
        <v>4.7333333333333334</v>
      </c>
      <c r="P1303" s="13">
        <v>5</v>
      </c>
      <c r="Q1303" s="13">
        <v>0.94666666666666666</v>
      </c>
      <c r="R1303" s="13">
        <v>2.4</v>
      </c>
      <c r="S1303" s="13">
        <v>5.9165186500888103</v>
      </c>
      <c r="T1303" s="7" t="str">
        <f>IFERROR(VLOOKUP(B319,[1]!users_table[#All],4),"NA")</f>
        <v>NA</v>
      </c>
      <c r="U1303" s="13" t="s">
        <v>79</v>
      </c>
    </row>
    <row r="1304" spans="1:21" x14ac:dyDescent="0.3">
      <c r="A1304" s="25">
        <v>1302</v>
      </c>
      <c r="B1304" s="13" t="s">
        <v>2</v>
      </c>
      <c r="C1304" s="13">
        <v>42340</v>
      </c>
      <c r="D1304" s="13" t="s">
        <v>464</v>
      </c>
      <c r="E1304" s="13" t="s">
        <v>32</v>
      </c>
      <c r="F1304" s="13" t="s">
        <v>154</v>
      </c>
      <c r="G1304" s="13">
        <v>7.27</v>
      </c>
      <c r="H1304" s="26">
        <v>44704</v>
      </c>
      <c r="I1304" s="26">
        <v>44708</v>
      </c>
      <c r="J1304" s="13">
        <v>7</v>
      </c>
      <c r="K1304" s="13">
        <v>2021</v>
      </c>
      <c r="L1304" s="13" t="s">
        <v>39</v>
      </c>
      <c r="M1304" s="13">
        <v>12</v>
      </c>
      <c r="N1304" s="13">
        <v>0.3972222222222222</v>
      </c>
      <c r="O1304" s="13">
        <v>4.7666666666666666</v>
      </c>
      <c r="P1304" s="13">
        <v>5</v>
      </c>
      <c r="Q1304" s="13">
        <v>0.95333333333333337</v>
      </c>
      <c r="R1304" s="13">
        <v>2.4</v>
      </c>
      <c r="S1304" s="13">
        <v>5.9165186500888103</v>
      </c>
      <c r="T1304" s="7" t="str">
        <f>IFERROR(VLOOKUP(B320,[1]!users_table[#All],4),"NA")</f>
        <v>NA</v>
      </c>
      <c r="U1304" s="13" t="s">
        <v>64</v>
      </c>
    </row>
    <row r="1305" spans="1:21" x14ac:dyDescent="0.3">
      <c r="A1305" s="25">
        <v>1303</v>
      </c>
      <c r="B1305" s="13" t="s">
        <v>2</v>
      </c>
      <c r="C1305" s="13">
        <v>42340</v>
      </c>
      <c r="D1305" s="13" t="s">
        <v>464</v>
      </c>
      <c r="E1305" s="13" t="s">
        <v>32</v>
      </c>
      <c r="F1305" s="13" t="s">
        <v>154</v>
      </c>
      <c r="G1305" s="13">
        <v>7.27</v>
      </c>
      <c r="H1305" s="26">
        <v>44704</v>
      </c>
      <c r="I1305" s="26">
        <v>44708</v>
      </c>
      <c r="J1305" s="13">
        <v>7</v>
      </c>
      <c r="K1305" s="13">
        <v>2021</v>
      </c>
      <c r="L1305" s="13" t="s">
        <v>39</v>
      </c>
      <c r="M1305" s="13">
        <v>12</v>
      </c>
      <c r="N1305" s="13">
        <v>0.3972222222222222</v>
      </c>
      <c r="O1305" s="13">
        <v>4.7666666666666666</v>
      </c>
      <c r="P1305" s="13">
        <v>5</v>
      </c>
      <c r="Q1305" s="13">
        <v>0.95333333333333337</v>
      </c>
      <c r="R1305" s="13">
        <v>2.4</v>
      </c>
      <c r="S1305" s="13">
        <v>5.9165186500888103</v>
      </c>
      <c r="T1305" s="7" t="str">
        <f>IFERROR(VLOOKUP(B320,[1]!users_table[#All],4),"NA")</f>
        <v>NA</v>
      </c>
      <c r="U1305" s="13" t="s">
        <v>60</v>
      </c>
    </row>
    <row r="1306" spans="1:21" x14ac:dyDescent="0.3">
      <c r="A1306" s="25">
        <v>1304</v>
      </c>
      <c r="B1306" s="13" t="s">
        <v>2</v>
      </c>
      <c r="C1306" s="13">
        <v>42340</v>
      </c>
      <c r="D1306" s="13" t="s">
        <v>464</v>
      </c>
      <c r="E1306" s="13" t="s">
        <v>32</v>
      </c>
      <c r="F1306" s="13" t="s">
        <v>154</v>
      </c>
      <c r="G1306" s="13">
        <v>7.27</v>
      </c>
      <c r="H1306" s="26">
        <v>44704</v>
      </c>
      <c r="I1306" s="26">
        <v>44708</v>
      </c>
      <c r="J1306" s="13">
        <v>7</v>
      </c>
      <c r="K1306" s="13">
        <v>2021</v>
      </c>
      <c r="L1306" s="13" t="s">
        <v>39</v>
      </c>
      <c r="M1306" s="13">
        <v>12</v>
      </c>
      <c r="N1306" s="13">
        <v>0.3972222222222222</v>
      </c>
      <c r="O1306" s="13">
        <v>4.7666666666666666</v>
      </c>
      <c r="P1306" s="13">
        <v>5</v>
      </c>
      <c r="Q1306" s="13">
        <v>0.95333333333333337</v>
      </c>
      <c r="R1306" s="13">
        <v>2.4</v>
      </c>
      <c r="S1306" s="13">
        <v>5.9165186500888103</v>
      </c>
      <c r="T1306" s="7" t="str">
        <f>IFERROR(VLOOKUP(B320,[1]!users_table[#All],4),"NA")</f>
        <v>NA</v>
      </c>
      <c r="U1306" s="13" t="s">
        <v>67</v>
      </c>
    </row>
    <row r="1307" spans="1:21" x14ac:dyDescent="0.3">
      <c r="A1307" s="25">
        <v>1305</v>
      </c>
      <c r="B1307" s="13" t="s">
        <v>2</v>
      </c>
      <c r="C1307" s="13">
        <v>522</v>
      </c>
      <c r="D1307" s="13" t="s">
        <v>465</v>
      </c>
      <c r="E1307" s="13" t="s">
        <v>168</v>
      </c>
      <c r="F1307" s="13" t="s">
        <v>37</v>
      </c>
      <c r="G1307" s="13">
        <v>7.52</v>
      </c>
      <c r="H1307" s="26">
        <v>42981</v>
      </c>
      <c r="I1307" s="26">
        <v>42981</v>
      </c>
      <c r="J1307" s="13">
        <v>8</v>
      </c>
      <c r="K1307" s="13">
        <v>2001</v>
      </c>
      <c r="L1307" s="13" t="s">
        <v>33</v>
      </c>
      <c r="M1307" s="13">
        <v>1</v>
      </c>
      <c r="N1307" s="13">
        <v>1.8166666666666671</v>
      </c>
      <c r="O1307" s="13">
        <v>1.8166666666666671</v>
      </c>
      <c r="P1307" s="13">
        <v>1</v>
      </c>
      <c r="Q1307" s="13">
        <v>1.8166666666666671</v>
      </c>
      <c r="R1307" s="13">
        <v>1</v>
      </c>
      <c r="S1307" s="13">
        <v>5.9165186500888103</v>
      </c>
      <c r="T1307" s="7" t="str">
        <f>IFERROR(VLOOKUP(B321,[1]!users_table[#All],4),"NA")</f>
        <v>NA</v>
      </c>
      <c r="U1307" s="13" t="s">
        <v>59</v>
      </c>
    </row>
    <row r="1308" spans="1:21" x14ac:dyDescent="0.3">
      <c r="A1308" s="25">
        <v>1306</v>
      </c>
      <c r="B1308" s="13" t="s">
        <v>2</v>
      </c>
      <c r="C1308" s="13">
        <v>522</v>
      </c>
      <c r="D1308" s="13" t="s">
        <v>465</v>
      </c>
      <c r="E1308" s="13" t="s">
        <v>168</v>
      </c>
      <c r="F1308" s="13" t="s">
        <v>37</v>
      </c>
      <c r="G1308" s="13">
        <v>7.52</v>
      </c>
      <c r="H1308" s="26">
        <v>42981</v>
      </c>
      <c r="I1308" s="26">
        <v>42981</v>
      </c>
      <c r="J1308" s="13">
        <v>8</v>
      </c>
      <c r="K1308" s="13">
        <v>2001</v>
      </c>
      <c r="L1308" s="13" t="s">
        <v>33</v>
      </c>
      <c r="M1308" s="13">
        <v>1</v>
      </c>
      <c r="N1308" s="13">
        <v>1.8166666666666671</v>
      </c>
      <c r="O1308" s="13">
        <v>1.8166666666666671</v>
      </c>
      <c r="P1308" s="13">
        <v>1</v>
      </c>
      <c r="Q1308" s="13">
        <v>1.8166666666666671</v>
      </c>
      <c r="R1308" s="13">
        <v>1</v>
      </c>
      <c r="S1308" s="13">
        <v>5.9165186500888103</v>
      </c>
      <c r="T1308" s="7" t="str">
        <f>IFERROR(VLOOKUP(B321,[1]!users_table[#All],4),"NA")</f>
        <v>NA</v>
      </c>
      <c r="U1308" s="13" t="s">
        <v>80</v>
      </c>
    </row>
    <row r="1309" spans="1:21" x14ac:dyDescent="0.3">
      <c r="A1309" s="25">
        <v>1307</v>
      </c>
      <c r="B1309" s="13" t="s">
        <v>2</v>
      </c>
      <c r="C1309" s="13">
        <v>522</v>
      </c>
      <c r="D1309" s="13" t="s">
        <v>465</v>
      </c>
      <c r="E1309" s="13" t="s">
        <v>168</v>
      </c>
      <c r="F1309" s="13" t="s">
        <v>37</v>
      </c>
      <c r="G1309" s="13">
        <v>7.52</v>
      </c>
      <c r="H1309" s="26">
        <v>42981</v>
      </c>
      <c r="I1309" s="26">
        <v>42981</v>
      </c>
      <c r="J1309" s="13">
        <v>8</v>
      </c>
      <c r="K1309" s="13">
        <v>2001</v>
      </c>
      <c r="L1309" s="13" t="s">
        <v>33</v>
      </c>
      <c r="M1309" s="13">
        <v>1</v>
      </c>
      <c r="N1309" s="13">
        <v>1.8166666666666671</v>
      </c>
      <c r="O1309" s="13">
        <v>1.8166666666666671</v>
      </c>
      <c r="P1309" s="13">
        <v>1</v>
      </c>
      <c r="Q1309" s="13">
        <v>1.8166666666666671</v>
      </c>
      <c r="R1309" s="13">
        <v>1</v>
      </c>
      <c r="S1309" s="13">
        <v>5.9165186500888103</v>
      </c>
      <c r="T1309" s="7" t="str">
        <f>IFERROR(VLOOKUP(B321,[1]!users_table[#All],4),"NA")</f>
        <v>NA</v>
      </c>
      <c r="U1309" s="13" t="s">
        <v>66</v>
      </c>
    </row>
    <row r="1310" spans="1:21" x14ac:dyDescent="0.3">
      <c r="A1310" s="25">
        <v>1308</v>
      </c>
      <c r="B1310" s="13" t="s">
        <v>2</v>
      </c>
      <c r="C1310" s="13">
        <v>522</v>
      </c>
      <c r="D1310" s="13" t="s">
        <v>465</v>
      </c>
      <c r="E1310" s="13" t="s">
        <v>168</v>
      </c>
      <c r="F1310" s="13" t="s">
        <v>37</v>
      </c>
      <c r="G1310" s="13">
        <v>7.52</v>
      </c>
      <c r="H1310" s="26">
        <v>42981</v>
      </c>
      <c r="I1310" s="26">
        <v>42981</v>
      </c>
      <c r="J1310" s="13">
        <v>8</v>
      </c>
      <c r="K1310" s="13">
        <v>2001</v>
      </c>
      <c r="L1310" s="13" t="s">
        <v>33</v>
      </c>
      <c r="M1310" s="13">
        <v>1</v>
      </c>
      <c r="N1310" s="13">
        <v>1.8166666666666671</v>
      </c>
      <c r="O1310" s="13">
        <v>1.8166666666666671</v>
      </c>
      <c r="P1310" s="13">
        <v>1</v>
      </c>
      <c r="Q1310" s="13">
        <v>1.8166666666666671</v>
      </c>
      <c r="R1310" s="13">
        <v>1</v>
      </c>
      <c r="S1310" s="13">
        <v>5.9165186500888103</v>
      </c>
      <c r="T1310" s="7" t="str">
        <f>IFERROR(VLOOKUP(B321,[1]!users_table[#All],4),"NA")</f>
        <v>NA</v>
      </c>
      <c r="U1310" s="13" t="s">
        <v>75</v>
      </c>
    </row>
    <row r="1311" spans="1:21" x14ac:dyDescent="0.3">
      <c r="A1311" s="25">
        <v>1309</v>
      </c>
      <c r="B1311" s="13" t="s">
        <v>2</v>
      </c>
      <c r="C1311" s="13">
        <v>522</v>
      </c>
      <c r="D1311" s="13" t="s">
        <v>465</v>
      </c>
      <c r="E1311" s="13" t="s">
        <v>168</v>
      </c>
      <c r="F1311" s="13" t="s">
        <v>37</v>
      </c>
      <c r="G1311" s="13">
        <v>7.52</v>
      </c>
      <c r="H1311" s="26">
        <v>42981</v>
      </c>
      <c r="I1311" s="26">
        <v>42981</v>
      </c>
      <c r="J1311" s="13">
        <v>8</v>
      </c>
      <c r="K1311" s="13">
        <v>2001</v>
      </c>
      <c r="L1311" s="13" t="s">
        <v>33</v>
      </c>
      <c r="M1311" s="13">
        <v>1</v>
      </c>
      <c r="N1311" s="13">
        <v>1.8166666666666671</v>
      </c>
      <c r="O1311" s="13">
        <v>1.8166666666666671</v>
      </c>
      <c r="P1311" s="13">
        <v>1</v>
      </c>
      <c r="Q1311" s="13">
        <v>1.8166666666666671</v>
      </c>
      <c r="R1311" s="13">
        <v>1</v>
      </c>
      <c r="S1311" s="13">
        <v>5.9165186500888103</v>
      </c>
      <c r="T1311" s="7" t="str">
        <f>IFERROR(VLOOKUP(B321,[1]!users_table[#All],4),"NA")</f>
        <v>NA</v>
      </c>
      <c r="U1311" s="13" t="s">
        <v>62</v>
      </c>
    </row>
    <row r="1312" spans="1:21" x14ac:dyDescent="0.3">
      <c r="A1312" s="25">
        <v>1310</v>
      </c>
      <c r="B1312" s="13" t="s">
        <v>2</v>
      </c>
      <c r="C1312" s="13">
        <v>522</v>
      </c>
      <c r="D1312" s="13" t="s">
        <v>465</v>
      </c>
      <c r="E1312" s="13" t="s">
        <v>168</v>
      </c>
      <c r="F1312" s="13" t="s">
        <v>37</v>
      </c>
      <c r="G1312" s="13">
        <v>7.52</v>
      </c>
      <c r="H1312" s="26">
        <v>42981</v>
      </c>
      <c r="I1312" s="26">
        <v>42981</v>
      </c>
      <c r="J1312" s="13">
        <v>8</v>
      </c>
      <c r="K1312" s="13">
        <v>2001</v>
      </c>
      <c r="L1312" s="13" t="s">
        <v>33</v>
      </c>
      <c r="M1312" s="13">
        <v>1</v>
      </c>
      <c r="N1312" s="13">
        <v>1.8166666666666671</v>
      </c>
      <c r="O1312" s="13">
        <v>1.8166666666666671</v>
      </c>
      <c r="P1312" s="13">
        <v>1</v>
      </c>
      <c r="Q1312" s="13">
        <v>1.8166666666666671</v>
      </c>
      <c r="R1312" s="13">
        <v>1</v>
      </c>
      <c r="S1312" s="13">
        <v>5.9165186500888103</v>
      </c>
      <c r="T1312" s="7" t="str">
        <f>IFERROR(VLOOKUP(B321,[1]!users_table[#All],4),"NA")</f>
        <v>NA</v>
      </c>
      <c r="U1312" s="13" t="s">
        <v>68</v>
      </c>
    </row>
    <row r="1313" spans="1:21" x14ac:dyDescent="0.3">
      <c r="A1313" s="25">
        <v>1311</v>
      </c>
      <c r="B1313" s="13" t="s">
        <v>2</v>
      </c>
      <c r="C1313" s="13">
        <v>783</v>
      </c>
      <c r="D1313" s="13" t="s">
        <v>466</v>
      </c>
      <c r="E1313" s="13" t="s">
        <v>32</v>
      </c>
      <c r="F1313" s="13" t="s">
        <v>37</v>
      </c>
      <c r="G1313" s="13">
        <v>6.53</v>
      </c>
      <c r="H1313" s="26">
        <v>44794</v>
      </c>
      <c r="I1313" s="26">
        <v>44817</v>
      </c>
      <c r="J1313" s="13">
        <v>6</v>
      </c>
      <c r="K1313" s="13">
        <v>2000</v>
      </c>
      <c r="L1313" s="13" t="s">
        <v>30</v>
      </c>
      <c r="M1313" s="13">
        <v>13</v>
      </c>
      <c r="N1313" s="13">
        <v>0.40055555555555561</v>
      </c>
      <c r="O1313" s="13">
        <v>5.2072222222222226</v>
      </c>
      <c r="P1313" s="13">
        <v>24</v>
      </c>
      <c r="Q1313" s="13">
        <v>0.2169675925925926</v>
      </c>
      <c r="R1313" s="13">
        <v>0.54166666666666663</v>
      </c>
      <c r="S1313" s="13">
        <v>5.9165186500888103</v>
      </c>
      <c r="T1313" s="7" t="str">
        <f>IFERROR(VLOOKUP(B322,[1]!users_table[#All],4),"NA")</f>
        <v>NA</v>
      </c>
      <c r="U1313" s="13" t="s">
        <v>64</v>
      </c>
    </row>
    <row r="1314" spans="1:21" x14ac:dyDescent="0.3">
      <c r="A1314" s="25">
        <v>1312</v>
      </c>
      <c r="B1314" s="13" t="s">
        <v>2</v>
      </c>
      <c r="C1314" s="13">
        <v>783</v>
      </c>
      <c r="D1314" s="13" t="s">
        <v>466</v>
      </c>
      <c r="E1314" s="13" t="s">
        <v>32</v>
      </c>
      <c r="F1314" s="13" t="s">
        <v>37</v>
      </c>
      <c r="G1314" s="13">
        <v>6.53</v>
      </c>
      <c r="H1314" s="26">
        <v>44794</v>
      </c>
      <c r="I1314" s="26">
        <v>44817</v>
      </c>
      <c r="J1314" s="13">
        <v>6</v>
      </c>
      <c r="K1314" s="13">
        <v>2000</v>
      </c>
      <c r="L1314" s="13" t="s">
        <v>30</v>
      </c>
      <c r="M1314" s="13">
        <v>13</v>
      </c>
      <c r="N1314" s="13">
        <v>0.40055555555555561</v>
      </c>
      <c r="O1314" s="13">
        <v>5.2072222222222226</v>
      </c>
      <c r="P1314" s="13">
        <v>24</v>
      </c>
      <c r="Q1314" s="13">
        <v>0.2169675925925926</v>
      </c>
      <c r="R1314" s="13">
        <v>0.54166666666666663</v>
      </c>
      <c r="S1314" s="13">
        <v>5.9165186500888103</v>
      </c>
      <c r="T1314" s="7" t="str">
        <f>IFERROR(VLOOKUP(B322,[1]!users_table[#All],4),"NA")</f>
        <v>NA</v>
      </c>
      <c r="U1314" s="13" t="s">
        <v>80</v>
      </c>
    </row>
    <row r="1315" spans="1:21" x14ac:dyDescent="0.3">
      <c r="A1315" s="25">
        <v>1313</v>
      </c>
      <c r="B1315" s="13" t="s">
        <v>2</v>
      </c>
      <c r="C1315" s="13">
        <v>783</v>
      </c>
      <c r="D1315" s="13" t="s">
        <v>466</v>
      </c>
      <c r="E1315" s="13" t="s">
        <v>32</v>
      </c>
      <c r="F1315" s="13" t="s">
        <v>37</v>
      </c>
      <c r="G1315" s="13">
        <v>6.53</v>
      </c>
      <c r="H1315" s="26">
        <v>44794</v>
      </c>
      <c r="I1315" s="26">
        <v>44817</v>
      </c>
      <c r="J1315" s="13">
        <v>6</v>
      </c>
      <c r="K1315" s="13">
        <v>2000</v>
      </c>
      <c r="L1315" s="13" t="s">
        <v>30</v>
      </c>
      <c r="M1315" s="13">
        <v>13</v>
      </c>
      <c r="N1315" s="13">
        <v>0.40055555555555561</v>
      </c>
      <c r="O1315" s="13">
        <v>5.2072222222222226</v>
      </c>
      <c r="P1315" s="13">
        <v>24</v>
      </c>
      <c r="Q1315" s="13">
        <v>0.2169675925925926</v>
      </c>
      <c r="R1315" s="13">
        <v>0.54166666666666663</v>
      </c>
      <c r="S1315" s="13">
        <v>5.9165186500888103</v>
      </c>
      <c r="T1315" s="7" t="str">
        <f>IFERROR(VLOOKUP(B322,[1]!users_table[#All],4),"NA")</f>
        <v>NA</v>
      </c>
      <c r="U1315" s="13" t="s">
        <v>1011</v>
      </c>
    </row>
    <row r="1316" spans="1:21" x14ac:dyDescent="0.3">
      <c r="A1316" s="25">
        <v>1314</v>
      </c>
      <c r="B1316" s="13" t="s">
        <v>2</v>
      </c>
      <c r="C1316" s="13">
        <v>783</v>
      </c>
      <c r="D1316" s="13" t="s">
        <v>466</v>
      </c>
      <c r="E1316" s="13" t="s">
        <v>32</v>
      </c>
      <c r="F1316" s="13" t="s">
        <v>37</v>
      </c>
      <c r="G1316" s="13">
        <v>6.53</v>
      </c>
      <c r="H1316" s="26">
        <v>44794</v>
      </c>
      <c r="I1316" s="26">
        <v>44817</v>
      </c>
      <c r="J1316" s="13">
        <v>6</v>
      </c>
      <c r="K1316" s="13">
        <v>2000</v>
      </c>
      <c r="L1316" s="13" t="s">
        <v>30</v>
      </c>
      <c r="M1316" s="13">
        <v>13</v>
      </c>
      <c r="N1316" s="13">
        <v>0.40055555555555561</v>
      </c>
      <c r="O1316" s="13">
        <v>5.2072222222222226</v>
      </c>
      <c r="P1316" s="13">
        <v>24</v>
      </c>
      <c r="Q1316" s="13">
        <v>0.2169675925925926</v>
      </c>
      <c r="R1316" s="13">
        <v>0.54166666666666663</v>
      </c>
      <c r="S1316" s="13">
        <v>5.9165186500888103</v>
      </c>
      <c r="T1316" s="7" t="str">
        <f>IFERROR(VLOOKUP(B322,[1]!users_table[#All],4),"NA")</f>
        <v>NA</v>
      </c>
      <c r="U1316" s="13" t="s">
        <v>68</v>
      </c>
    </row>
    <row r="1317" spans="1:21" x14ac:dyDescent="0.3">
      <c r="A1317" s="25">
        <v>1315</v>
      </c>
      <c r="B1317" s="13" t="s">
        <v>2</v>
      </c>
      <c r="C1317" s="13">
        <v>38778</v>
      </c>
      <c r="D1317" s="13" t="s">
        <v>467</v>
      </c>
      <c r="E1317" s="13" t="s">
        <v>32</v>
      </c>
      <c r="F1317" s="13" t="s">
        <v>37</v>
      </c>
      <c r="G1317" s="13">
        <v>6.73</v>
      </c>
      <c r="H1317" s="26">
        <v>43659</v>
      </c>
      <c r="I1317" s="26">
        <v>43662</v>
      </c>
      <c r="J1317" s="13">
        <v>6</v>
      </c>
      <c r="K1317" s="13">
        <v>2019</v>
      </c>
      <c r="L1317" s="13" t="s">
        <v>33</v>
      </c>
      <c r="M1317" s="13">
        <v>12</v>
      </c>
      <c r="N1317" s="13">
        <v>0.20666666666666669</v>
      </c>
      <c r="O1317" s="13">
        <v>2.48</v>
      </c>
      <c r="P1317" s="13">
        <v>4</v>
      </c>
      <c r="Q1317" s="13">
        <v>0.62</v>
      </c>
      <c r="R1317" s="13">
        <v>3</v>
      </c>
      <c r="S1317" s="13">
        <v>5.9165186500888103</v>
      </c>
      <c r="T1317" s="7">
        <f>IFERROR(VLOOKUP(B323,[1]!users_table[#All],4),"NA")</f>
        <v>8.4223826714801451</v>
      </c>
      <c r="U1317" s="13" t="s">
        <v>64</v>
      </c>
    </row>
    <row r="1318" spans="1:21" x14ac:dyDescent="0.3">
      <c r="A1318" s="25">
        <v>1316</v>
      </c>
      <c r="B1318" s="13" t="s">
        <v>2</v>
      </c>
      <c r="C1318" s="13">
        <v>38778</v>
      </c>
      <c r="D1318" s="13" t="s">
        <v>467</v>
      </c>
      <c r="E1318" s="13" t="s">
        <v>32</v>
      </c>
      <c r="F1318" s="13" t="s">
        <v>37</v>
      </c>
      <c r="G1318" s="13">
        <v>6.73</v>
      </c>
      <c r="H1318" s="26">
        <v>43659</v>
      </c>
      <c r="I1318" s="26">
        <v>43662</v>
      </c>
      <c r="J1318" s="13">
        <v>6</v>
      </c>
      <c r="K1318" s="13">
        <v>2019</v>
      </c>
      <c r="L1318" s="13" t="s">
        <v>33</v>
      </c>
      <c r="M1318" s="13">
        <v>12</v>
      </c>
      <c r="N1318" s="13">
        <v>0.20666666666666669</v>
      </c>
      <c r="O1318" s="13">
        <v>2.48</v>
      </c>
      <c r="P1318" s="13">
        <v>4</v>
      </c>
      <c r="Q1318" s="13">
        <v>0.62</v>
      </c>
      <c r="R1318" s="13">
        <v>3</v>
      </c>
      <c r="S1318" s="13">
        <v>5.9165186500888103</v>
      </c>
      <c r="T1318" s="7">
        <f>IFERROR(VLOOKUP(B323,[1]!users_table[#All],4),"NA")</f>
        <v>8.4223826714801451</v>
      </c>
      <c r="U1318" s="13" t="s">
        <v>1011</v>
      </c>
    </row>
    <row r="1319" spans="1:21" x14ac:dyDescent="0.3">
      <c r="A1319" s="25">
        <v>1317</v>
      </c>
      <c r="B1319" s="13" t="s">
        <v>2</v>
      </c>
      <c r="C1319" s="13">
        <v>38778</v>
      </c>
      <c r="D1319" s="13" t="s">
        <v>467</v>
      </c>
      <c r="E1319" s="13" t="s">
        <v>32</v>
      </c>
      <c r="F1319" s="13" t="s">
        <v>37</v>
      </c>
      <c r="G1319" s="13">
        <v>6.73</v>
      </c>
      <c r="H1319" s="26">
        <v>43659</v>
      </c>
      <c r="I1319" s="26">
        <v>43662</v>
      </c>
      <c r="J1319" s="13">
        <v>6</v>
      </c>
      <c r="K1319" s="13">
        <v>2019</v>
      </c>
      <c r="L1319" s="13" t="s">
        <v>33</v>
      </c>
      <c r="M1319" s="13">
        <v>12</v>
      </c>
      <c r="N1319" s="13">
        <v>0.20666666666666669</v>
      </c>
      <c r="O1319" s="13">
        <v>2.48</v>
      </c>
      <c r="P1319" s="13">
        <v>4</v>
      </c>
      <c r="Q1319" s="13">
        <v>0.62</v>
      </c>
      <c r="R1319" s="13">
        <v>3</v>
      </c>
      <c r="S1319" s="13">
        <v>5.9165186500888103</v>
      </c>
      <c r="T1319" s="7">
        <f>IFERROR(VLOOKUP(B323,[1]!users_table[#All],4),"NA")</f>
        <v>8.4223826714801451</v>
      </c>
      <c r="U1319" s="13" t="s">
        <v>75</v>
      </c>
    </row>
    <row r="1320" spans="1:21" x14ac:dyDescent="0.3">
      <c r="A1320" s="25">
        <v>1318</v>
      </c>
      <c r="B1320" s="13" t="s">
        <v>2</v>
      </c>
      <c r="C1320" s="13">
        <v>38778</v>
      </c>
      <c r="D1320" s="13" t="s">
        <v>467</v>
      </c>
      <c r="E1320" s="13" t="s">
        <v>32</v>
      </c>
      <c r="F1320" s="13" t="s">
        <v>37</v>
      </c>
      <c r="G1320" s="13">
        <v>6.73</v>
      </c>
      <c r="H1320" s="26">
        <v>43659</v>
      </c>
      <c r="I1320" s="26">
        <v>43662</v>
      </c>
      <c r="J1320" s="13">
        <v>6</v>
      </c>
      <c r="K1320" s="13">
        <v>2019</v>
      </c>
      <c r="L1320" s="13" t="s">
        <v>33</v>
      </c>
      <c r="M1320" s="13">
        <v>12</v>
      </c>
      <c r="N1320" s="13">
        <v>0.20666666666666669</v>
      </c>
      <c r="O1320" s="13">
        <v>2.48</v>
      </c>
      <c r="P1320" s="13">
        <v>4</v>
      </c>
      <c r="Q1320" s="13">
        <v>0.62</v>
      </c>
      <c r="R1320" s="13">
        <v>3</v>
      </c>
      <c r="S1320" s="13">
        <v>5.9165186500888103</v>
      </c>
      <c r="T1320" s="7">
        <f>IFERROR(VLOOKUP(B323,[1]!users_table[#All],4),"NA")</f>
        <v>8.4223826714801451</v>
      </c>
      <c r="U1320" s="13" t="s">
        <v>70</v>
      </c>
    </row>
    <row r="1321" spans="1:21" x14ac:dyDescent="0.3">
      <c r="A1321" s="25">
        <v>1319</v>
      </c>
      <c r="B1321" s="13" t="s">
        <v>2</v>
      </c>
      <c r="C1321" s="13">
        <v>38778</v>
      </c>
      <c r="D1321" s="13" t="s">
        <v>467</v>
      </c>
      <c r="E1321" s="13" t="s">
        <v>32</v>
      </c>
      <c r="F1321" s="13" t="s">
        <v>37</v>
      </c>
      <c r="G1321" s="13">
        <v>6.73</v>
      </c>
      <c r="H1321" s="26">
        <v>43659</v>
      </c>
      <c r="I1321" s="26">
        <v>43662</v>
      </c>
      <c r="J1321" s="13">
        <v>6</v>
      </c>
      <c r="K1321" s="13">
        <v>2019</v>
      </c>
      <c r="L1321" s="13" t="s">
        <v>33</v>
      </c>
      <c r="M1321" s="13">
        <v>12</v>
      </c>
      <c r="N1321" s="13">
        <v>0.20666666666666669</v>
      </c>
      <c r="O1321" s="13">
        <v>2.48</v>
      </c>
      <c r="P1321" s="13">
        <v>4</v>
      </c>
      <c r="Q1321" s="13">
        <v>0.62</v>
      </c>
      <c r="R1321" s="13">
        <v>3</v>
      </c>
      <c r="S1321" s="13">
        <v>5.9165186500888103</v>
      </c>
      <c r="T1321" s="7">
        <f>IFERROR(VLOOKUP(B323,[1]!users_table[#All],4),"NA")</f>
        <v>8.4223826714801451</v>
      </c>
      <c r="U1321" s="13" t="s">
        <v>68</v>
      </c>
    </row>
    <row r="1322" spans="1:21" x14ac:dyDescent="0.3">
      <c r="A1322" s="25">
        <v>1320</v>
      </c>
      <c r="B1322" s="13" t="s">
        <v>2</v>
      </c>
      <c r="C1322" s="13">
        <v>42044</v>
      </c>
      <c r="D1322" s="13" t="s">
        <v>468</v>
      </c>
      <c r="E1322" s="13" t="s">
        <v>50</v>
      </c>
      <c r="F1322" s="13" t="s">
        <v>154</v>
      </c>
      <c r="G1322" s="13">
        <v>6.11</v>
      </c>
      <c r="H1322" s="26">
        <v>44366</v>
      </c>
      <c r="I1322" s="26">
        <v>44366</v>
      </c>
      <c r="J1322" s="13">
        <v>4</v>
      </c>
      <c r="K1322" s="13">
        <v>2020</v>
      </c>
      <c r="L1322" s="13" t="s">
        <v>33</v>
      </c>
      <c r="M1322" s="13">
        <v>4</v>
      </c>
      <c r="N1322" s="13">
        <v>3.0555555555555551E-2</v>
      </c>
      <c r="O1322" s="13">
        <v>0.1222222222222222</v>
      </c>
      <c r="P1322" s="13">
        <v>1</v>
      </c>
      <c r="Q1322" s="13">
        <v>0.1222222222222222</v>
      </c>
      <c r="R1322" s="13">
        <v>4</v>
      </c>
      <c r="S1322" s="13">
        <v>5.9165186500888103</v>
      </c>
      <c r="T1322" s="7">
        <f>IFERROR(VLOOKUP(B324,[1]!users_table[#All],4),"NA")</f>
        <v>8.4223826714801451</v>
      </c>
      <c r="U1322" s="13" t="s">
        <v>1019</v>
      </c>
    </row>
    <row r="1323" spans="1:21" x14ac:dyDescent="0.3">
      <c r="A1323" s="25">
        <v>1321</v>
      </c>
      <c r="B1323" s="13" t="s">
        <v>2</v>
      </c>
      <c r="C1323" s="13">
        <v>42044</v>
      </c>
      <c r="D1323" s="13" t="s">
        <v>468</v>
      </c>
      <c r="E1323" s="13" t="s">
        <v>50</v>
      </c>
      <c r="F1323" s="13" t="s">
        <v>154</v>
      </c>
      <c r="G1323" s="13">
        <v>6.11</v>
      </c>
      <c r="H1323" s="26">
        <v>44366</v>
      </c>
      <c r="I1323" s="26">
        <v>44366</v>
      </c>
      <c r="J1323" s="13">
        <v>4</v>
      </c>
      <c r="K1323" s="13">
        <v>2020</v>
      </c>
      <c r="L1323" s="13" t="s">
        <v>33</v>
      </c>
      <c r="M1323" s="13">
        <v>4</v>
      </c>
      <c r="N1323" s="13">
        <v>3.0555555555555551E-2</v>
      </c>
      <c r="O1323" s="13">
        <v>0.1222222222222222</v>
      </c>
      <c r="P1323" s="13">
        <v>1</v>
      </c>
      <c r="Q1323" s="13">
        <v>0.1222222222222222</v>
      </c>
      <c r="R1323" s="13">
        <v>4</v>
      </c>
      <c r="S1323" s="13">
        <v>5.9165186500888103</v>
      </c>
      <c r="T1323" s="7">
        <f>IFERROR(VLOOKUP(B324,[1]!users_table[#All],4),"NA")</f>
        <v>8.4223826714801451</v>
      </c>
      <c r="U1323" s="13" t="s">
        <v>1043</v>
      </c>
    </row>
    <row r="1324" spans="1:21" x14ac:dyDescent="0.3">
      <c r="A1324" s="25">
        <v>1322</v>
      </c>
      <c r="B1324" s="13" t="s">
        <v>2</v>
      </c>
      <c r="C1324" s="13">
        <v>42044</v>
      </c>
      <c r="D1324" s="13" t="s">
        <v>468</v>
      </c>
      <c r="E1324" s="13" t="s">
        <v>50</v>
      </c>
      <c r="F1324" s="13" t="s">
        <v>154</v>
      </c>
      <c r="G1324" s="13">
        <v>6.11</v>
      </c>
      <c r="H1324" s="26">
        <v>44366</v>
      </c>
      <c r="I1324" s="26">
        <v>44366</v>
      </c>
      <c r="J1324" s="13">
        <v>4</v>
      </c>
      <c r="K1324" s="13">
        <v>2020</v>
      </c>
      <c r="L1324" s="13" t="s">
        <v>33</v>
      </c>
      <c r="M1324" s="13">
        <v>4</v>
      </c>
      <c r="N1324" s="13">
        <v>3.0555555555555551E-2</v>
      </c>
      <c r="O1324" s="13">
        <v>0.1222222222222222</v>
      </c>
      <c r="P1324" s="13">
        <v>1</v>
      </c>
      <c r="Q1324" s="13">
        <v>0.1222222222222222</v>
      </c>
      <c r="R1324" s="13">
        <v>4</v>
      </c>
      <c r="S1324" s="13">
        <v>5.9165186500888103</v>
      </c>
      <c r="T1324" s="7">
        <f>IFERROR(VLOOKUP(B324,[1]!users_table[#All],4),"NA")</f>
        <v>8.4223826714801451</v>
      </c>
      <c r="U1324" s="13" t="s">
        <v>69</v>
      </c>
    </row>
    <row r="1325" spans="1:21" x14ac:dyDescent="0.3">
      <c r="A1325" s="25">
        <v>1323</v>
      </c>
      <c r="B1325" s="13" t="s">
        <v>2</v>
      </c>
      <c r="C1325" s="13">
        <v>42044</v>
      </c>
      <c r="D1325" s="13" t="s">
        <v>468</v>
      </c>
      <c r="E1325" s="13" t="s">
        <v>50</v>
      </c>
      <c r="F1325" s="13" t="s">
        <v>154</v>
      </c>
      <c r="G1325" s="13">
        <v>6.11</v>
      </c>
      <c r="H1325" s="26">
        <v>44366</v>
      </c>
      <c r="I1325" s="26">
        <v>44366</v>
      </c>
      <c r="J1325" s="13">
        <v>4</v>
      </c>
      <c r="K1325" s="13">
        <v>2020</v>
      </c>
      <c r="L1325" s="13" t="s">
        <v>33</v>
      </c>
      <c r="M1325" s="13">
        <v>4</v>
      </c>
      <c r="N1325" s="13">
        <v>3.0555555555555551E-2</v>
      </c>
      <c r="O1325" s="13">
        <v>0.1222222222222222</v>
      </c>
      <c r="P1325" s="13">
        <v>1</v>
      </c>
      <c r="Q1325" s="13">
        <v>0.1222222222222222</v>
      </c>
      <c r="R1325" s="13">
        <v>4</v>
      </c>
      <c r="S1325" s="13">
        <v>5.9165186500888103</v>
      </c>
      <c r="T1325" s="7">
        <f>IFERROR(VLOOKUP(B324,[1]!users_table[#All],4),"NA")</f>
        <v>8.4223826714801451</v>
      </c>
      <c r="U1325" s="13" t="s">
        <v>1015</v>
      </c>
    </row>
    <row r="1326" spans="1:21" x14ac:dyDescent="0.3">
      <c r="A1326" s="25">
        <v>1324</v>
      </c>
      <c r="B1326" s="13" t="s">
        <v>2</v>
      </c>
      <c r="C1326" s="13">
        <v>38935</v>
      </c>
      <c r="D1326" s="13" t="s">
        <v>469</v>
      </c>
      <c r="E1326" s="13" t="s">
        <v>50</v>
      </c>
      <c r="F1326" s="13" t="s">
        <v>29</v>
      </c>
      <c r="G1326" s="13">
        <v>6.46</v>
      </c>
      <c r="H1326" s="26">
        <v>43723</v>
      </c>
      <c r="I1326" s="26">
        <v>43727</v>
      </c>
      <c r="J1326" s="13">
        <v>4</v>
      </c>
      <c r="K1326" s="13">
        <v>2019</v>
      </c>
      <c r="L1326" s="13" t="s">
        <v>33</v>
      </c>
      <c r="M1326" s="13">
        <v>12</v>
      </c>
      <c r="N1326" s="13">
        <v>6.6666666666666666E-2</v>
      </c>
      <c r="O1326" s="13">
        <v>0.8</v>
      </c>
      <c r="P1326" s="13">
        <v>5</v>
      </c>
      <c r="Q1326" s="13">
        <v>0.16</v>
      </c>
      <c r="R1326" s="13">
        <v>2.4</v>
      </c>
      <c r="S1326" s="13">
        <v>5.9165186500888103</v>
      </c>
      <c r="T1326" s="7">
        <f>IFERROR(VLOOKUP(B325,[1]!users_table[#All],4),"NA")</f>
        <v>8.4223826714801451</v>
      </c>
      <c r="U1326" s="13" t="s">
        <v>1011</v>
      </c>
    </row>
    <row r="1327" spans="1:21" x14ac:dyDescent="0.3">
      <c r="A1327" s="25">
        <v>1325</v>
      </c>
      <c r="B1327" s="13" t="s">
        <v>2</v>
      </c>
      <c r="C1327" s="13">
        <v>38935</v>
      </c>
      <c r="D1327" s="13" t="s">
        <v>469</v>
      </c>
      <c r="E1327" s="13" t="s">
        <v>50</v>
      </c>
      <c r="F1327" s="13" t="s">
        <v>29</v>
      </c>
      <c r="G1327" s="13">
        <v>6.46</v>
      </c>
      <c r="H1327" s="26">
        <v>43723</v>
      </c>
      <c r="I1327" s="26">
        <v>43727</v>
      </c>
      <c r="J1327" s="13">
        <v>4</v>
      </c>
      <c r="K1327" s="13">
        <v>2019</v>
      </c>
      <c r="L1327" s="13" t="s">
        <v>33</v>
      </c>
      <c r="M1327" s="13">
        <v>12</v>
      </c>
      <c r="N1327" s="13">
        <v>6.6666666666666666E-2</v>
      </c>
      <c r="O1327" s="13">
        <v>0.8</v>
      </c>
      <c r="P1327" s="13">
        <v>5</v>
      </c>
      <c r="Q1327" s="13">
        <v>0.16</v>
      </c>
      <c r="R1327" s="13">
        <v>2.4</v>
      </c>
      <c r="S1327" s="13">
        <v>5.9165186500888103</v>
      </c>
      <c r="T1327" s="7">
        <f>IFERROR(VLOOKUP(B325,[1]!users_table[#All],4),"NA")</f>
        <v>8.4223826714801451</v>
      </c>
      <c r="U1327" s="13" t="s">
        <v>70</v>
      </c>
    </row>
    <row r="1328" spans="1:21" x14ac:dyDescent="0.3">
      <c r="A1328" s="25">
        <v>1326</v>
      </c>
      <c r="B1328" s="13" t="s">
        <v>2</v>
      </c>
      <c r="C1328" s="13">
        <v>40176</v>
      </c>
      <c r="D1328" s="13" t="s">
        <v>470</v>
      </c>
      <c r="E1328" s="13" t="s">
        <v>28</v>
      </c>
      <c r="F1328" s="13" t="s">
        <v>29</v>
      </c>
      <c r="G1328" s="13">
        <v>6.46</v>
      </c>
      <c r="H1328" s="26">
        <v>44098</v>
      </c>
      <c r="I1328" s="26">
        <v>44098</v>
      </c>
      <c r="J1328" s="13">
        <v>5</v>
      </c>
      <c r="K1328" s="13">
        <v>2019</v>
      </c>
      <c r="L1328" s="13" t="s">
        <v>39</v>
      </c>
      <c r="M1328" s="13">
        <v>1</v>
      </c>
      <c r="N1328" s="13">
        <v>6.9722222222222227E-2</v>
      </c>
      <c r="O1328" s="13">
        <v>6.9722222222222227E-2</v>
      </c>
      <c r="P1328" s="13">
        <v>1</v>
      </c>
      <c r="Q1328" s="13">
        <v>6.9722222222222227E-2</v>
      </c>
      <c r="R1328" s="13">
        <v>1</v>
      </c>
      <c r="S1328" s="13">
        <v>5.9165186500888103</v>
      </c>
      <c r="T1328" s="7">
        <f>IFERROR(VLOOKUP(B326,[1]!users_table[#All],4),"NA")</f>
        <v>8.4223826714801451</v>
      </c>
      <c r="U1328" s="13" t="s">
        <v>1011</v>
      </c>
    </row>
    <row r="1329" spans="1:21" x14ac:dyDescent="0.3">
      <c r="A1329" s="25">
        <v>1327</v>
      </c>
      <c r="B1329" s="13" t="s">
        <v>2</v>
      </c>
      <c r="C1329" s="13">
        <v>40176</v>
      </c>
      <c r="D1329" s="13" t="s">
        <v>470</v>
      </c>
      <c r="E1329" s="13" t="s">
        <v>28</v>
      </c>
      <c r="F1329" s="13" t="s">
        <v>29</v>
      </c>
      <c r="G1329" s="13">
        <v>6.46</v>
      </c>
      <c r="H1329" s="26">
        <v>44098</v>
      </c>
      <c r="I1329" s="26">
        <v>44098</v>
      </c>
      <c r="J1329" s="13">
        <v>5</v>
      </c>
      <c r="K1329" s="13">
        <v>2019</v>
      </c>
      <c r="L1329" s="13" t="s">
        <v>39</v>
      </c>
      <c r="M1329" s="13">
        <v>1</v>
      </c>
      <c r="N1329" s="13">
        <v>6.9722222222222227E-2</v>
      </c>
      <c r="O1329" s="13">
        <v>6.9722222222222227E-2</v>
      </c>
      <c r="P1329" s="13">
        <v>1</v>
      </c>
      <c r="Q1329" s="13">
        <v>6.9722222222222227E-2</v>
      </c>
      <c r="R1329" s="13">
        <v>1</v>
      </c>
      <c r="S1329" s="13">
        <v>5.9165186500888103</v>
      </c>
      <c r="T1329" s="7">
        <f>IFERROR(VLOOKUP(B326,[1]!users_table[#All],4),"NA")</f>
        <v>8.4223826714801451</v>
      </c>
      <c r="U1329" s="13" t="s">
        <v>70</v>
      </c>
    </row>
    <row r="1330" spans="1:21" x14ac:dyDescent="0.3">
      <c r="A1330" s="25">
        <v>1328</v>
      </c>
      <c r="B1330" s="13" t="s">
        <v>2</v>
      </c>
      <c r="C1330" s="13">
        <v>43755</v>
      </c>
      <c r="D1330" s="13" t="s">
        <v>471</v>
      </c>
      <c r="E1330" s="13" t="s">
        <v>168</v>
      </c>
      <c r="F1330" s="13" t="s">
        <v>42</v>
      </c>
      <c r="G1330" s="13">
        <v>6.78</v>
      </c>
      <c r="H1330" s="26">
        <v>45031</v>
      </c>
      <c r="I1330" s="26">
        <v>45031</v>
      </c>
      <c r="J1330" s="13">
        <v>5</v>
      </c>
      <c r="K1330" s="13">
        <v>2021</v>
      </c>
      <c r="L1330" s="13" t="s">
        <v>39</v>
      </c>
      <c r="M1330" s="13">
        <v>1</v>
      </c>
      <c r="N1330" s="13">
        <v>1.752777777777778</v>
      </c>
      <c r="O1330" s="13">
        <v>1.752777777777778</v>
      </c>
      <c r="P1330" s="13">
        <v>1</v>
      </c>
      <c r="Q1330" s="13">
        <v>1.752777777777778</v>
      </c>
      <c r="R1330" s="13">
        <v>1</v>
      </c>
      <c r="S1330" s="13">
        <v>5.9165186500888103</v>
      </c>
      <c r="T1330" s="7">
        <f>IFERROR(VLOOKUP(B327,[1]!users_table[#All],4),"NA")</f>
        <v>8.4223826714801451</v>
      </c>
      <c r="U1330" s="13" t="s">
        <v>83</v>
      </c>
    </row>
    <row r="1331" spans="1:21" x14ac:dyDescent="0.3">
      <c r="A1331" s="25">
        <v>1329</v>
      </c>
      <c r="B1331" s="13" t="s">
        <v>2</v>
      </c>
      <c r="C1331" s="13">
        <v>43755</v>
      </c>
      <c r="D1331" s="13" t="s">
        <v>471</v>
      </c>
      <c r="E1331" s="13" t="s">
        <v>168</v>
      </c>
      <c r="F1331" s="13" t="s">
        <v>42</v>
      </c>
      <c r="G1331" s="13">
        <v>6.78</v>
      </c>
      <c r="H1331" s="26">
        <v>45031</v>
      </c>
      <c r="I1331" s="26">
        <v>45031</v>
      </c>
      <c r="J1331" s="13">
        <v>5</v>
      </c>
      <c r="K1331" s="13">
        <v>2021</v>
      </c>
      <c r="L1331" s="13" t="s">
        <v>39</v>
      </c>
      <c r="M1331" s="13">
        <v>1</v>
      </c>
      <c r="N1331" s="13">
        <v>1.752777777777778</v>
      </c>
      <c r="O1331" s="13">
        <v>1.752777777777778</v>
      </c>
      <c r="P1331" s="13">
        <v>1</v>
      </c>
      <c r="Q1331" s="13">
        <v>1.752777777777778</v>
      </c>
      <c r="R1331" s="13">
        <v>1</v>
      </c>
      <c r="S1331" s="13">
        <v>5.9165186500888103</v>
      </c>
      <c r="T1331" s="7">
        <f>IFERROR(VLOOKUP(B327,[1]!users_table[#All],4),"NA")</f>
        <v>8.4223826714801451</v>
      </c>
      <c r="U1331" s="13" t="s">
        <v>66</v>
      </c>
    </row>
    <row r="1332" spans="1:21" x14ac:dyDescent="0.3">
      <c r="A1332" s="25">
        <v>1330</v>
      </c>
      <c r="B1332" s="13" t="s">
        <v>2</v>
      </c>
      <c r="C1332" s="13">
        <v>38098</v>
      </c>
      <c r="D1332" s="13" t="s">
        <v>472</v>
      </c>
      <c r="E1332" s="13" t="s">
        <v>32</v>
      </c>
      <c r="F1332" s="13" t="s">
        <v>37</v>
      </c>
      <c r="G1332" s="13">
        <v>7.22</v>
      </c>
      <c r="H1332" s="26">
        <v>43838</v>
      </c>
      <c r="I1332" s="26">
        <v>43851</v>
      </c>
      <c r="J1332" s="13">
        <v>7</v>
      </c>
      <c r="K1332" s="13">
        <v>2019</v>
      </c>
      <c r="L1332" s="13" t="s">
        <v>33</v>
      </c>
      <c r="M1332" s="13">
        <v>24</v>
      </c>
      <c r="N1332" s="13">
        <v>0.3972222222222222</v>
      </c>
      <c r="O1332" s="13">
        <v>9.5333333333333332</v>
      </c>
      <c r="P1332" s="13">
        <v>14</v>
      </c>
      <c r="Q1332" s="13">
        <v>0.68095238095238098</v>
      </c>
      <c r="R1332" s="13">
        <v>1.714285714285714</v>
      </c>
      <c r="S1332" s="13">
        <v>5.9165186500888103</v>
      </c>
      <c r="T1332" s="7">
        <f>IFERROR(VLOOKUP(B328,[1]!users_table[#All],4),"NA")</f>
        <v>8.4223826714801451</v>
      </c>
      <c r="U1332" s="13" t="s">
        <v>66</v>
      </c>
    </row>
    <row r="1333" spans="1:21" x14ac:dyDescent="0.3">
      <c r="A1333" s="25">
        <v>1331</v>
      </c>
      <c r="B1333" s="13" t="s">
        <v>2</v>
      </c>
      <c r="C1333" s="13">
        <v>38098</v>
      </c>
      <c r="D1333" s="13" t="s">
        <v>472</v>
      </c>
      <c r="E1333" s="13" t="s">
        <v>32</v>
      </c>
      <c r="F1333" s="13" t="s">
        <v>37</v>
      </c>
      <c r="G1333" s="13">
        <v>7.22</v>
      </c>
      <c r="H1333" s="26">
        <v>43838</v>
      </c>
      <c r="I1333" s="26">
        <v>43851</v>
      </c>
      <c r="J1333" s="13">
        <v>7</v>
      </c>
      <c r="K1333" s="13">
        <v>2019</v>
      </c>
      <c r="L1333" s="13" t="s">
        <v>33</v>
      </c>
      <c r="M1333" s="13">
        <v>24</v>
      </c>
      <c r="N1333" s="13">
        <v>0.3972222222222222</v>
      </c>
      <c r="O1333" s="13">
        <v>9.5333333333333332</v>
      </c>
      <c r="P1333" s="13">
        <v>14</v>
      </c>
      <c r="Q1333" s="13">
        <v>0.68095238095238098</v>
      </c>
      <c r="R1333" s="13">
        <v>1.714285714285714</v>
      </c>
      <c r="S1333" s="13">
        <v>5.9165186500888103</v>
      </c>
      <c r="T1333" s="7">
        <f>IFERROR(VLOOKUP(B328,[1]!users_table[#All],4),"NA")</f>
        <v>8.4223826714801451</v>
      </c>
      <c r="U1333" s="13" t="s">
        <v>75</v>
      </c>
    </row>
    <row r="1334" spans="1:21" x14ac:dyDescent="0.3">
      <c r="A1334" s="25">
        <v>1332</v>
      </c>
      <c r="B1334" s="13" t="s">
        <v>2</v>
      </c>
      <c r="C1334" s="13">
        <v>38098</v>
      </c>
      <c r="D1334" s="13" t="s">
        <v>472</v>
      </c>
      <c r="E1334" s="13" t="s">
        <v>32</v>
      </c>
      <c r="F1334" s="13" t="s">
        <v>37</v>
      </c>
      <c r="G1334" s="13">
        <v>7.22</v>
      </c>
      <c r="H1334" s="26">
        <v>43838</v>
      </c>
      <c r="I1334" s="26">
        <v>43851</v>
      </c>
      <c r="J1334" s="13">
        <v>7</v>
      </c>
      <c r="K1334" s="13">
        <v>2019</v>
      </c>
      <c r="L1334" s="13" t="s">
        <v>33</v>
      </c>
      <c r="M1334" s="13">
        <v>24</v>
      </c>
      <c r="N1334" s="13">
        <v>0.3972222222222222</v>
      </c>
      <c r="O1334" s="13">
        <v>9.5333333333333332</v>
      </c>
      <c r="P1334" s="13">
        <v>14</v>
      </c>
      <c r="Q1334" s="13">
        <v>0.68095238095238098</v>
      </c>
      <c r="R1334" s="13">
        <v>1.714285714285714</v>
      </c>
      <c r="S1334" s="13">
        <v>5.9165186500888103</v>
      </c>
      <c r="T1334" s="7">
        <f>IFERROR(VLOOKUP(B328,[1]!users_table[#All],4),"NA")</f>
        <v>8.4223826714801451</v>
      </c>
      <c r="U1334" s="13" t="s">
        <v>70</v>
      </c>
    </row>
    <row r="1335" spans="1:21" x14ac:dyDescent="0.3">
      <c r="A1335" s="25">
        <v>1333</v>
      </c>
      <c r="B1335" s="13" t="s">
        <v>2</v>
      </c>
      <c r="C1335" s="13">
        <v>38098</v>
      </c>
      <c r="D1335" s="13" t="s">
        <v>472</v>
      </c>
      <c r="E1335" s="13" t="s">
        <v>32</v>
      </c>
      <c r="F1335" s="13" t="s">
        <v>37</v>
      </c>
      <c r="G1335" s="13">
        <v>7.22</v>
      </c>
      <c r="H1335" s="26">
        <v>43838</v>
      </c>
      <c r="I1335" s="26">
        <v>43851</v>
      </c>
      <c r="J1335" s="13">
        <v>7</v>
      </c>
      <c r="K1335" s="13">
        <v>2019</v>
      </c>
      <c r="L1335" s="13" t="s">
        <v>33</v>
      </c>
      <c r="M1335" s="13">
        <v>24</v>
      </c>
      <c r="N1335" s="13">
        <v>0.3972222222222222</v>
      </c>
      <c r="O1335" s="13">
        <v>9.5333333333333332</v>
      </c>
      <c r="P1335" s="13">
        <v>14</v>
      </c>
      <c r="Q1335" s="13">
        <v>0.68095238095238098</v>
      </c>
      <c r="R1335" s="13">
        <v>1.714285714285714</v>
      </c>
      <c r="S1335" s="13">
        <v>5.9165186500888103</v>
      </c>
      <c r="T1335" s="7">
        <f>IFERROR(VLOOKUP(B328,[1]!users_table[#All],4),"NA")</f>
        <v>8.4223826714801451</v>
      </c>
      <c r="U1335" s="13" t="s">
        <v>68</v>
      </c>
    </row>
    <row r="1336" spans="1:21" x14ac:dyDescent="0.3">
      <c r="A1336" s="25">
        <v>1334</v>
      </c>
      <c r="B1336" s="13" t="s">
        <v>2</v>
      </c>
      <c r="C1336" s="13">
        <v>38098</v>
      </c>
      <c r="D1336" s="13" t="s">
        <v>472</v>
      </c>
      <c r="E1336" s="13" t="s">
        <v>32</v>
      </c>
      <c r="F1336" s="13" t="s">
        <v>37</v>
      </c>
      <c r="G1336" s="13">
        <v>7.22</v>
      </c>
      <c r="H1336" s="26">
        <v>43838</v>
      </c>
      <c r="I1336" s="26">
        <v>43851</v>
      </c>
      <c r="J1336" s="13">
        <v>7</v>
      </c>
      <c r="K1336" s="13">
        <v>2019</v>
      </c>
      <c r="L1336" s="13" t="s">
        <v>33</v>
      </c>
      <c r="M1336" s="13">
        <v>24</v>
      </c>
      <c r="N1336" s="13">
        <v>0.3972222222222222</v>
      </c>
      <c r="O1336" s="13">
        <v>9.5333333333333332</v>
      </c>
      <c r="P1336" s="13">
        <v>14</v>
      </c>
      <c r="Q1336" s="13">
        <v>0.68095238095238098</v>
      </c>
      <c r="R1336" s="13">
        <v>1.714285714285714</v>
      </c>
      <c r="S1336" s="13">
        <v>5.9165186500888103</v>
      </c>
      <c r="T1336" s="7">
        <f>IFERROR(VLOOKUP(B328,[1]!users_table[#All],4),"NA")</f>
        <v>8.4223826714801451</v>
      </c>
      <c r="U1336" s="13" t="s">
        <v>71</v>
      </c>
    </row>
    <row r="1337" spans="1:21" x14ac:dyDescent="0.3">
      <c r="A1337" s="25">
        <v>1335</v>
      </c>
      <c r="B1337" s="13" t="s">
        <v>2</v>
      </c>
      <c r="C1337" s="13">
        <v>38098</v>
      </c>
      <c r="D1337" s="13" t="s">
        <v>472</v>
      </c>
      <c r="E1337" s="13" t="s">
        <v>32</v>
      </c>
      <c r="F1337" s="13" t="s">
        <v>37</v>
      </c>
      <c r="G1337" s="13">
        <v>7.22</v>
      </c>
      <c r="H1337" s="26">
        <v>43838</v>
      </c>
      <c r="I1337" s="26">
        <v>43851</v>
      </c>
      <c r="J1337" s="13">
        <v>7</v>
      </c>
      <c r="K1337" s="13">
        <v>2019</v>
      </c>
      <c r="L1337" s="13" t="s">
        <v>33</v>
      </c>
      <c r="M1337" s="13">
        <v>24</v>
      </c>
      <c r="N1337" s="13">
        <v>0.3972222222222222</v>
      </c>
      <c r="O1337" s="13">
        <v>9.5333333333333332</v>
      </c>
      <c r="P1337" s="13">
        <v>14</v>
      </c>
      <c r="Q1337" s="13">
        <v>0.68095238095238098</v>
      </c>
      <c r="R1337" s="13">
        <v>1.714285714285714</v>
      </c>
      <c r="S1337" s="13">
        <v>5.9165186500888103</v>
      </c>
      <c r="T1337" s="7">
        <f>IFERROR(VLOOKUP(B328,[1]!users_table[#All],4),"NA")</f>
        <v>8.4223826714801451</v>
      </c>
      <c r="U1337" s="13" t="s">
        <v>72</v>
      </c>
    </row>
    <row r="1338" spans="1:21" x14ac:dyDescent="0.3">
      <c r="A1338" s="25">
        <v>1336</v>
      </c>
      <c r="B1338" s="13" t="s">
        <v>2</v>
      </c>
      <c r="C1338" s="13">
        <v>32182</v>
      </c>
      <c r="D1338" s="13" t="s">
        <v>473</v>
      </c>
      <c r="E1338" s="13" t="s">
        <v>32</v>
      </c>
      <c r="F1338" s="13" t="s">
        <v>154</v>
      </c>
      <c r="G1338" s="13">
        <v>8.49</v>
      </c>
      <c r="H1338" s="26">
        <v>43904</v>
      </c>
      <c r="I1338" s="26">
        <v>43913</v>
      </c>
      <c r="J1338" s="13">
        <v>9</v>
      </c>
      <c r="K1338" s="13">
        <v>2016</v>
      </c>
      <c r="L1338" s="13" t="s">
        <v>39</v>
      </c>
      <c r="M1338" s="13">
        <v>12</v>
      </c>
      <c r="N1338" s="13">
        <v>0.4</v>
      </c>
      <c r="O1338" s="13">
        <v>4.8000000000000007</v>
      </c>
      <c r="P1338" s="13">
        <v>10</v>
      </c>
      <c r="Q1338" s="13">
        <v>0.48000000000000009</v>
      </c>
      <c r="R1338" s="13">
        <v>1.2</v>
      </c>
      <c r="S1338" s="13">
        <v>5.9165186500888103</v>
      </c>
      <c r="T1338" s="7">
        <f>IFERROR(VLOOKUP(B329,[1]!users_table[#All],4),"NA")</f>
        <v>8.4223826714801451</v>
      </c>
      <c r="U1338" s="13" t="s">
        <v>65</v>
      </c>
    </row>
    <row r="1339" spans="1:21" x14ac:dyDescent="0.3">
      <c r="A1339" s="25">
        <v>1337</v>
      </c>
      <c r="B1339" s="13" t="s">
        <v>2</v>
      </c>
      <c r="C1339" s="13">
        <v>32182</v>
      </c>
      <c r="D1339" s="13" t="s">
        <v>473</v>
      </c>
      <c r="E1339" s="13" t="s">
        <v>32</v>
      </c>
      <c r="F1339" s="13" t="s">
        <v>154</v>
      </c>
      <c r="G1339" s="13">
        <v>8.49</v>
      </c>
      <c r="H1339" s="26">
        <v>43904</v>
      </c>
      <c r="I1339" s="26">
        <v>43913</v>
      </c>
      <c r="J1339" s="13">
        <v>9</v>
      </c>
      <c r="K1339" s="13">
        <v>2016</v>
      </c>
      <c r="L1339" s="13" t="s">
        <v>39</v>
      </c>
      <c r="M1339" s="13">
        <v>12</v>
      </c>
      <c r="N1339" s="13">
        <v>0.4</v>
      </c>
      <c r="O1339" s="13">
        <v>4.8000000000000007</v>
      </c>
      <c r="P1339" s="13">
        <v>10</v>
      </c>
      <c r="Q1339" s="13">
        <v>0.48000000000000009</v>
      </c>
      <c r="R1339" s="13">
        <v>1.2</v>
      </c>
      <c r="S1339" s="13">
        <v>5.9165186500888103</v>
      </c>
      <c r="T1339" s="7">
        <f>IFERROR(VLOOKUP(B329,[1]!users_table[#All],4),"NA")</f>
        <v>8.4223826714801451</v>
      </c>
      <c r="U1339" s="13" t="s">
        <v>64</v>
      </c>
    </row>
    <row r="1340" spans="1:21" x14ac:dyDescent="0.3">
      <c r="A1340" s="25">
        <v>1338</v>
      </c>
      <c r="B1340" s="13" t="s">
        <v>2</v>
      </c>
      <c r="C1340" s="13">
        <v>32182</v>
      </c>
      <c r="D1340" s="13" t="s">
        <v>473</v>
      </c>
      <c r="E1340" s="13" t="s">
        <v>32</v>
      </c>
      <c r="F1340" s="13" t="s">
        <v>154</v>
      </c>
      <c r="G1340" s="13">
        <v>8.49</v>
      </c>
      <c r="H1340" s="26">
        <v>43904</v>
      </c>
      <c r="I1340" s="26">
        <v>43913</v>
      </c>
      <c r="J1340" s="13">
        <v>9</v>
      </c>
      <c r="K1340" s="13">
        <v>2016</v>
      </c>
      <c r="L1340" s="13" t="s">
        <v>39</v>
      </c>
      <c r="M1340" s="13">
        <v>12</v>
      </c>
      <c r="N1340" s="13">
        <v>0.4</v>
      </c>
      <c r="O1340" s="13">
        <v>4.8000000000000007</v>
      </c>
      <c r="P1340" s="13">
        <v>10</v>
      </c>
      <c r="Q1340" s="13">
        <v>0.48000000000000009</v>
      </c>
      <c r="R1340" s="13">
        <v>1.2</v>
      </c>
      <c r="S1340" s="13">
        <v>5.9165186500888103</v>
      </c>
      <c r="T1340" s="7">
        <f>IFERROR(VLOOKUP(B329,[1]!users_table[#All],4),"NA")</f>
        <v>8.4223826714801451</v>
      </c>
      <c r="U1340" s="13" t="s">
        <v>1033</v>
      </c>
    </row>
    <row r="1341" spans="1:21" x14ac:dyDescent="0.3">
      <c r="A1341" s="25">
        <v>1339</v>
      </c>
      <c r="B1341" s="13" t="s">
        <v>2</v>
      </c>
      <c r="C1341" s="13">
        <v>32182</v>
      </c>
      <c r="D1341" s="13" t="s">
        <v>473</v>
      </c>
      <c r="E1341" s="13" t="s">
        <v>32</v>
      </c>
      <c r="F1341" s="13" t="s">
        <v>154</v>
      </c>
      <c r="G1341" s="13">
        <v>8.49</v>
      </c>
      <c r="H1341" s="26">
        <v>43904</v>
      </c>
      <c r="I1341" s="26">
        <v>43913</v>
      </c>
      <c r="J1341" s="13">
        <v>9</v>
      </c>
      <c r="K1341" s="13">
        <v>2016</v>
      </c>
      <c r="L1341" s="13" t="s">
        <v>39</v>
      </c>
      <c r="M1341" s="13">
        <v>12</v>
      </c>
      <c r="N1341" s="13">
        <v>0.4</v>
      </c>
      <c r="O1341" s="13">
        <v>4.8000000000000007</v>
      </c>
      <c r="P1341" s="13">
        <v>10</v>
      </c>
      <c r="Q1341" s="13">
        <v>0.48000000000000009</v>
      </c>
      <c r="R1341" s="13">
        <v>1.2</v>
      </c>
      <c r="S1341" s="13">
        <v>5.9165186500888103</v>
      </c>
      <c r="T1341" s="7">
        <f>IFERROR(VLOOKUP(B329,[1]!users_table[#All],4),"NA")</f>
        <v>8.4223826714801451</v>
      </c>
      <c r="U1341" s="13" t="s">
        <v>1027</v>
      </c>
    </row>
    <row r="1342" spans="1:21" x14ac:dyDescent="0.3">
      <c r="A1342" s="25">
        <v>1340</v>
      </c>
      <c r="B1342" s="13" t="s">
        <v>4</v>
      </c>
      <c r="C1342" s="13">
        <v>32182</v>
      </c>
      <c r="D1342" s="13" t="s">
        <v>473</v>
      </c>
      <c r="E1342" s="13" t="s">
        <v>32</v>
      </c>
      <c r="F1342" s="13" t="s">
        <v>154</v>
      </c>
      <c r="G1342" s="13">
        <v>8.49</v>
      </c>
      <c r="H1342" s="26" t="s">
        <v>54</v>
      </c>
      <c r="I1342" s="26">
        <v>42781</v>
      </c>
      <c r="J1342" s="13">
        <v>10</v>
      </c>
      <c r="K1342" s="13">
        <v>2016</v>
      </c>
      <c r="L1342" s="13" t="s">
        <v>39</v>
      </c>
      <c r="M1342" s="13">
        <v>12</v>
      </c>
      <c r="N1342" s="13">
        <v>0.4</v>
      </c>
      <c r="O1342" s="13">
        <v>4.8000000000000007</v>
      </c>
      <c r="P1342" s="13" t="s">
        <v>54</v>
      </c>
      <c r="Q1342" s="13" t="s">
        <v>54</v>
      </c>
      <c r="R1342" s="13" t="s">
        <v>54</v>
      </c>
      <c r="S1342" s="13">
        <v>8.3323353293413174</v>
      </c>
      <c r="T1342" s="7">
        <f>IFERROR(VLOOKUP(B758,[1]!users_table[#All],4),"NA")</f>
        <v>8.4223826714801451</v>
      </c>
      <c r="U1342" s="13" t="s">
        <v>65</v>
      </c>
    </row>
    <row r="1343" spans="1:21" x14ac:dyDescent="0.3">
      <c r="A1343" s="25">
        <v>1341</v>
      </c>
      <c r="B1343" s="13" t="s">
        <v>4</v>
      </c>
      <c r="C1343" s="13">
        <v>32182</v>
      </c>
      <c r="D1343" s="13" t="s">
        <v>473</v>
      </c>
      <c r="E1343" s="13" t="s">
        <v>32</v>
      </c>
      <c r="F1343" s="13" t="s">
        <v>154</v>
      </c>
      <c r="G1343" s="13">
        <v>8.49</v>
      </c>
      <c r="H1343" s="26" t="s">
        <v>54</v>
      </c>
      <c r="I1343" s="26">
        <v>42781</v>
      </c>
      <c r="J1343" s="13">
        <v>10</v>
      </c>
      <c r="K1343" s="13">
        <v>2016</v>
      </c>
      <c r="L1343" s="13" t="s">
        <v>39</v>
      </c>
      <c r="M1343" s="13">
        <v>12</v>
      </c>
      <c r="N1343" s="13">
        <v>0.4</v>
      </c>
      <c r="O1343" s="13">
        <v>4.8000000000000007</v>
      </c>
      <c r="P1343" s="13" t="s">
        <v>54</v>
      </c>
      <c r="Q1343" s="13" t="s">
        <v>54</v>
      </c>
      <c r="R1343" s="13" t="s">
        <v>54</v>
      </c>
      <c r="S1343" s="13">
        <v>8.3323353293413174</v>
      </c>
      <c r="T1343" s="7">
        <f>IFERROR(VLOOKUP(B758,[1]!users_table[#All],4),"NA")</f>
        <v>8.4223826714801451</v>
      </c>
      <c r="U1343" s="13" t="s">
        <v>64</v>
      </c>
    </row>
    <row r="1344" spans="1:21" x14ac:dyDescent="0.3">
      <c r="A1344" s="25">
        <v>1342</v>
      </c>
      <c r="B1344" s="13" t="s">
        <v>4</v>
      </c>
      <c r="C1344" s="13">
        <v>32182</v>
      </c>
      <c r="D1344" s="13" t="s">
        <v>473</v>
      </c>
      <c r="E1344" s="13" t="s">
        <v>32</v>
      </c>
      <c r="F1344" s="13" t="s">
        <v>154</v>
      </c>
      <c r="G1344" s="13">
        <v>8.49</v>
      </c>
      <c r="H1344" s="26" t="s">
        <v>54</v>
      </c>
      <c r="I1344" s="26">
        <v>42781</v>
      </c>
      <c r="J1344" s="13">
        <v>10</v>
      </c>
      <c r="K1344" s="13">
        <v>2016</v>
      </c>
      <c r="L1344" s="13" t="s">
        <v>39</v>
      </c>
      <c r="M1344" s="13">
        <v>12</v>
      </c>
      <c r="N1344" s="13">
        <v>0.4</v>
      </c>
      <c r="O1344" s="13">
        <v>4.8000000000000007</v>
      </c>
      <c r="P1344" s="13" t="s">
        <v>54</v>
      </c>
      <c r="Q1344" s="13" t="s">
        <v>54</v>
      </c>
      <c r="R1344" s="13" t="s">
        <v>54</v>
      </c>
      <c r="S1344" s="13">
        <v>8.3323353293413174</v>
      </c>
      <c r="T1344" s="7">
        <f>IFERROR(VLOOKUP(B758,[1]!users_table[#All],4),"NA")</f>
        <v>8.4223826714801451</v>
      </c>
      <c r="U1344" s="13" t="s">
        <v>1033</v>
      </c>
    </row>
    <row r="1345" spans="1:21" x14ac:dyDescent="0.3">
      <c r="A1345" s="25">
        <v>1343</v>
      </c>
      <c r="B1345" s="13" t="s">
        <v>4</v>
      </c>
      <c r="C1345" s="13">
        <v>32182</v>
      </c>
      <c r="D1345" s="13" t="s">
        <v>473</v>
      </c>
      <c r="E1345" s="13" t="s">
        <v>32</v>
      </c>
      <c r="F1345" s="13" t="s">
        <v>154</v>
      </c>
      <c r="G1345" s="13">
        <v>8.49</v>
      </c>
      <c r="H1345" s="26" t="s">
        <v>54</v>
      </c>
      <c r="I1345" s="26">
        <v>42781</v>
      </c>
      <c r="J1345" s="13">
        <v>10</v>
      </c>
      <c r="K1345" s="13">
        <v>2016</v>
      </c>
      <c r="L1345" s="13" t="s">
        <v>39</v>
      </c>
      <c r="M1345" s="13">
        <v>12</v>
      </c>
      <c r="N1345" s="13">
        <v>0.4</v>
      </c>
      <c r="O1345" s="13">
        <v>4.8000000000000007</v>
      </c>
      <c r="P1345" s="13" t="s">
        <v>54</v>
      </c>
      <c r="Q1345" s="13" t="s">
        <v>54</v>
      </c>
      <c r="R1345" s="13" t="s">
        <v>54</v>
      </c>
      <c r="S1345" s="13">
        <v>8.3323353293413174</v>
      </c>
      <c r="T1345" s="7">
        <f>IFERROR(VLOOKUP(B758,[1]!users_table[#All],4),"NA")</f>
        <v>8.4223826714801451</v>
      </c>
      <c r="U1345" s="13" t="s">
        <v>1027</v>
      </c>
    </row>
    <row r="1346" spans="1:21" x14ac:dyDescent="0.3">
      <c r="A1346" s="25">
        <v>1344</v>
      </c>
      <c r="B1346" s="13" t="s">
        <v>2</v>
      </c>
      <c r="C1346" s="13">
        <v>37510</v>
      </c>
      <c r="D1346" s="13" t="s">
        <v>474</v>
      </c>
      <c r="E1346" s="13" t="s">
        <v>32</v>
      </c>
      <c r="F1346" s="13" t="s">
        <v>154</v>
      </c>
      <c r="G1346" s="13">
        <v>8.8000000000000007</v>
      </c>
      <c r="H1346" s="26">
        <v>43917</v>
      </c>
      <c r="I1346" s="26">
        <v>43926</v>
      </c>
      <c r="J1346" s="13">
        <v>9</v>
      </c>
      <c r="K1346" s="13">
        <v>2019</v>
      </c>
      <c r="L1346" s="13" t="s">
        <v>30</v>
      </c>
      <c r="M1346" s="13">
        <v>13</v>
      </c>
      <c r="N1346" s="13">
        <v>0.40277777777777779</v>
      </c>
      <c r="O1346" s="13">
        <v>5.2361111111111116</v>
      </c>
      <c r="P1346" s="13">
        <v>10</v>
      </c>
      <c r="Q1346" s="13">
        <v>0.52361111111111114</v>
      </c>
      <c r="R1346" s="13">
        <v>1.3</v>
      </c>
      <c r="S1346" s="13">
        <v>5.9165186500888103</v>
      </c>
      <c r="T1346" s="7">
        <f>IFERROR(VLOOKUP(B330,[1]!users_table[#All],4),"NA")</f>
        <v>8.4223826714801451</v>
      </c>
      <c r="U1346" s="13" t="s">
        <v>65</v>
      </c>
    </row>
    <row r="1347" spans="1:21" x14ac:dyDescent="0.3">
      <c r="A1347" s="25">
        <v>1345</v>
      </c>
      <c r="B1347" s="13" t="s">
        <v>2</v>
      </c>
      <c r="C1347" s="13">
        <v>37510</v>
      </c>
      <c r="D1347" s="13" t="s">
        <v>474</v>
      </c>
      <c r="E1347" s="13" t="s">
        <v>32</v>
      </c>
      <c r="F1347" s="13" t="s">
        <v>154</v>
      </c>
      <c r="G1347" s="13">
        <v>8.8000000000000007</v>
      </c>
      <c r="H1347" s="26">
        <v>43917</v>
      </c>
      <c r="I1347" s="26">
        <v>43926</v>
      </c>
      <c r="J1347" s="13">
        <v>9</v>
      </c>
      <c r="K1347" s="13">
        <v>2019</v>
      </c>
      <c r="L1347" s="13" t="s">
        <v>30</v>
      </c>
      <c r="M1347" s="13">
        <v>13</v>
      </c>
      <c r="N1347" s="13">
        <v>0.40277777777777779</v>
      </c>
      <c r="O1347" s="13">
        <v>5.2361111111111116</v>
      </c>
      <c r="P1347" s="13">
        <v>10</v>
      </c>
      <c r="Q1347" s="13">
        <v>0.52361111111111114</v>
      </c>
      <c r="R1347" s="13">
        <v>1.3</v>
      </c>
      <c r="S1347" s="13">
        <v>5.9165186500888103</v>
      </c>
      <c r="T1347" s="7">
        <f>IFERROR(VLOOKUP(B330,[1]!users_table[#All],4),"NA")</f>
        <v>8.4223826714801451</v>
      </c>
      <c r="U1347" s="13" t="s">
        <v>64</v>
      </c>
    </row>
    <row r="1348" spans="1:21" x14ac:dyDescent="0.3">
      <c r="A1348" s="25">
        <v>1346</v>
      </c>
      <c r="B1348" s="13" t="s">
        <v>2</v>
      </c>
      <c r="C1348" s="13">
        <v>37510</v>
      </c>
      <c r="D1348" s="13" t="s">
        <v>474</v>
      </c>
      <c r="E1348" s="13" t="s">
        <v>32</v>
      </c>
      <c r="F1348" s="13" t="s">
        <v>154</v>
      </c>
      <c r="G1348" s="13">
        <v>8.8000000000000007</v>
      </c>
      <c r="H1348" s="26">
        <v>43917</v>
      </c>
      <c r="I1348" s="26">
        <v>43926</v>
      </c>
      <c r="J1348" s="13">
        <v>9</v>
      </c>
      <c r="K1348" s="13">
        <v>2019</v>
      </c>
      <c r="L1348" s="13" t="s">
        <v>30</v>
      </c>
      <c r="M1348" s="13">
        <v>13</v>
      </c>
      <c r="N1348" s="13">
        <v>0.40277777777777779</v>
      </c>
      <c r="O1348" s="13">
        <v>5.2361111111111116</v>
      </c>
      <c r="P1348" s="13">
        <v>10</v>
      </c>
      <c r="Q1348" s="13">
        <v>0.52361111111111114</v>
      </c>
      <c r="R1348" s="13">
        <v>1.3</v>
      </c>
      <c r="S1348" s="13">
        <v>5.9165186500888103</v>
      </c>
      <c r="T1348" s="7">
        <f>IFERROR(VLOOKUP(B330,[1]!users_table[#All],4),"NA")</f>
        <v>8.4223826714801451</v>
      </c>
      <c r="U1348" s="13" t="s">
        <v>1033</v>
      </c>
    </row>
    <row r="1349" spans="1:21" x14ac:dyDescent="0.3">
      <c r="A1349" s="25">
        <v>1347</v>
      </c>
      <c r="B1349" s="13" t="s">
        <v>2</v>
      </c>
      <c r="C1349" s="13">
        <v>37510</v>
      </c>
      <c r="D1349" s="13" t="s">
        <v>474</v>
      </c>
      <c r="E1349" s="13" t="s">
        <v>32</v>
      </c>
      <c r="F1349" s="13" t="s">
        <v>154</v>
      </c>
      <c r="G1349" s="13">
        <v>8.8000000000000007</v>
      </c>
      <c r="H1349" s="26">
        <v>43917</v>
      </c>
      <c r="I1349" s="26">
        <v>43926</v>
      </c>
      <c r="J1349" s="13">
        <v>9</v>
      </c>
      <c r="K1349" s="13">
        <v>2019</v>
      </c>
      <c r="L1349" s="13" t="s">
        <v>30</v>
      </c>
      <c r="M1349" s="13">
        <v>13</v>
      </c>
      <c r="N1349" s="13">
        <v>0.40277777777777779</v>
      </c>
      <c r="O1349" s="13">
        <v>5.2361111111111116</v>
      </c>
      <c r="P1349" s="13">
        <v>10</v>
      </c>
      <c r="Q1349" s="13">
        <v>0.52361111111111114</v>
      </c>
      <c r="R1349" s="13">
        <v>1.3</v>
      </c>
      <c r="S1349" s="13">
        <v>5.9165186500888103</v>
      </c>
      <c r="T1349" s="7">
        <f>IFERROR(VLOOKUP(B330,[1]!users_table[#All],4),"NA")</f>
        <v>8.4223826714801451</v>
      </c>
      <c r="U1349" s="13" t="s">
        <v>1027</v>
      </c>
    </row>
    <row r="1350" spans="1:21" x14ac:dyDescent="0.3">
      <c r="A1350" s="25">
        <v>1348</v>
      </c>
      <c r="B1350" s="13" t="s">
        <v>2</v>
      </c>
      <c r="C1350" s="13">
        <v>39651</v>
      </c>
      <c r="D1350" s="13" t="s">
        <v>475</v>
      </c>
      <c r="E1350" s="13" t="s">
        <v>52</v>
      </c>
      <c r="F1350" s="13" t="s">
        <v>29</v>
      </c>
      <c r="G1350" s="13">
        <v>7.64</v>
      </c>
      <c r="H1350" s="26">
        <v>43940</v>
      </c>
      <c r="I1350" s="26">
        <v>43940</v>
      </c>
      <c r="J1350" s="13">
        <v>7</v>
      </c>
      <c r="K1350" s="13">
        <v>2019</v>
      </c>
      <c r="L1350" s="13" t="s">
        <v>39</v>
      </c>
      <c r="M1350" s="13">
        <v>1</v>
      </c>
      <c r="N1350" s="13">
        <v>0.40555555555555561</v>
      </c>
      <c r="O1350" s="13">
        <v>0.40555555555555561</v>
      </c>
      <c r="P1350" s="13">
        <v>1</v>
      </c>
      <c r="Q1350" s="13">
        <v>0.40555555555555561</v>
      </c>
      <c r="R1350" s="13">
        <v>1</v>
      </c>
      <c r="S1350" s="13">
        <v>5.9165186500888103</v>
      </c>
      <c r="T1350" s="7">
        <f>IFERROR(VLOOKUP(B331,[1]!users_table[#All],4),"NA")</f>
        <v>8.4223826714801451</v>
      </c>
      <c r="U1350" s="13" t="s">
        <v>65</v>
      </c>
    </row>
    <row r="1351" spans="1:21" x14ac:dyDescent="0.3">
      <c r="A1351" s="25">
        <v>1349</v>
      </c>
      <c r="B1351" s="13" t="s">
        <v>2</v>
      </c>
      <c r="C1351" s="13">
        <v>39651</v>
      </c>
      <c r="D1351" s="13" t="s">
        <v>475</v>
      </c>
      <c r="E1351" s="13" t="s">
        <v>52</v>
      </c>
      <c r="F1351" s="13" t="s">
        <v>29</v>
      </c>
      <c r="G1351" s="13">
        <v>7.64</v>
      </c>
      <c r="H1351" s="26">
        <v>43940</v>
      </c>
      <c r="I1351" s="26">
        <v>43940</v>
      </c>
      <c r="J1351" s="13">
        <v>7</v>
      </c>
      <c r="K1351" s="13">
        <v>2019</v>
      </c>
      <c r="L1351" s="13" t="s">
        <v>39</v>
      </c>
      <c r="M1351" s="13">
        <v>1</v>
      </c>
      <c r="N1351" s="13">
        <v>0.40555555555555561</v>
      </c>
      <c r="O1351" s="13">
        <v>0.40555555555555561</v>
      </c>
      <c r="P1351" s="13">
        <v>1</v>
      </c>
      <c r="Q1351" s="13">
        <v>0.40555555555555561</v>
      </c>
      <c r="R1351" s="13">
        <v>1</v>
      </c>
      <c r="S1351" s="13">
        <v>5.9165186500888103</v>
      </c>
      <c r="T1351" s="7">
        <f>IFERROR(VLOOKUP(B331,[1]!users_table[#All],4),"NA")</f>
        <v>8.4223826714801451</v>
      </c>
      <c r="U1351" s="13" t="s">
        <v>64</v>
      </c>
    </row>
    <row r="1352" spans="1:21" x14ac:dyDescent="0.3">
      <c r="A1352" s="25">
        <v>1350</v>
      </c>
      <c r="B1352" s="13" t="s">
        <v>2</v>
      </c>
      <c r="C1352" s="13">
        <v>39651</v>
      </c>
      <c r="D1352" s="13" t="s">
        <v>475</v>
      </c>
      <c r="E1352" s="13" t="s">
        <v>52</v>
      </c>
      <c r="F1352" s="13" t="s">
        <v>29</v>
      </c>
      <c r="G1352" s="13">
        <v>7.64</v>
      </c>
      <c r="H1352" s="26">
        <v>43940</v>
      </c>
      <c r="I1352" s="26">
        <v>43940</v>
      </c>
      <c r="J1352" s="13">
        <v>7</v>
      </c>
      <c r="K1352" s="13">
        <v>2019</v>
      </c>
      <c r="L1352" s="13" t="s">
        <v>39</v>
      </c>
      <c r="M1352" s="13">
        <v>1</v>
      </c>
      <c r="N1352" s="13">
        <v>0.40555555555555561</v>
      </c>
      <c r="O1352" s="13">
        <v>0.40555555555555561</v>
      </c>
      <c r="P1352" s="13">
        <v>1</v>
      </c>
      <c r="Q1352" s="13">
        <v>0.40555555555555561</v>
      </c>
      <c r="R1352" s="13">
        <v>1</v>
      </c>
      <c r="S1352" s="13">
        <v>5.9165186500888103</v>
      </c>
      <c r="T1352" s="7">
        <f>IFERROR(VLOOKUP(B331,[1]!users_table[#All],4),"NA")</f>
        <v>8.4223826714801451</v>
      </c>
      <c r="U1352" s="13" t="s">
        <v>1033</v>
      </c>
    </row>
    <row r="1353" spans="1:21" x14ac:dyDescent="0.3">
      <c r="A1353" s="25">
        <v>1351</v>
      </c>
      <c r="B1353" s="13" t="s">
        <v>2</v>
      </c>
      <c r="C1353" s="13">
        <v>39651</v>
      </c>
      <c r="D1353" s="13" t="s">
        <v>475</v>
      </c>
      <c r="E1353" s="13" t="s">
        <v>52</v>
      </c>
      <c r="F1353" s="13" t="s">
        <v>29</v>
      </c>
      <c r="G1353" s="13">
        <v>7.64</v>
      </c>
      <c r="H1353" s="26">
        <v>43940</v>
      </c>
      <c r="I1353" s="26">
        <v>43940</v>
      </c>
      <c r="J1353" s="13">
        <v>7</v>
      </c>
      <c r="K1353" s="13">
        <v>2019</v>
      </c>
      <c r="L1353" s="13" t="s">
        <v>39</v>
      </c>
      <c r="M1353" s="13">
        <v>1</v>
      </c>
      <c r="N1353" s="13">
        <v>0.40555555555555561</v>
      </c>
      <c r="O1353" s="13">
        <v>0.40555555555555561</v>
      </c>
      <c r="P1353" s="13">
        <v>1</v>
      </c>
      <c r="Q1353" s="13">
        <v>0.40555555555555561</v>
      </c>
      <c r="R1353" s="13">
        <v>1</v>
      </c>
      <c r="S1353" s="13">
        <v>5.9165186500888103</v>
      </c>
      <c r="T1353" s="7">
        <f>IFERROR(VLOOKUP(B331,[1]!users_table[#All],4),"NA")</f>
        <v>8.4223826714801451</v>
      </c>
      <c r="U1353" s="13" t="s">
        <v>1027</v>
      </c>
    </row>
    <row r="1354" spans="1:21" x14ac:dyDescent="0.3">
      <c r="A1354" s="25">
        <v>1352</v>
      </c>
      <c r="B1354" s="13" t="s">
        <v>2</v>
      </c>
      <c r="C1354" s="13">
        <v>36616</v>
      </c>
      <c r="D1354" s="13" t="s">
        <v>476</v>
      </c>
      <c r="E1354" s="13" t="s">
        <v>28</v>
      </c>
      <c r="F1354" s="13" t="s">
        <v>154</v>
      </c>
      <c r="G1354" s="13">
        <v>7.36</v>
      </c>
      <c r="H1354" s="26">
        <v>43940</v>
      </c>
      <c r="I1354" s="26">
        <v>43940</v>
      </c>
      <c r="J1354" s="13">
        <v>6</v>
      </c>
      <c r="K1354" s="13">
        <v>2018</v>
      </c>
      <c r="L1354" s="13" t="s">
        <v>30</v>
      </c>
      <c r="M1354" s="13">
        <v>1</v>
      </c>
      <c r="N1354" s="13">
        <v>1.0086111111111109</v>
      </c>
      <c r="O1354" s="13">
        <v>1.0086111111111109</v>
      </c>
      <c r="P1354" s="13">
        <v>1</v>
      </c>
      <c r="Q1354" s="13">
        <v>1.0086111111111109</v>
      </c>
      <c r="R1354" s="13">
        <v>1</v>
      </c>
      <c r="S1354" s="13">
        <v>5.9165186500888103</v>
      </c>
      <c r="T1354" s="7">
        <f>IFERROR(VLOOKUP(B332,[1]!users_table[#All],4),"NA")</f>
        <v>8.4223826714801451</v>
      </c>
      <c r="U1354" s="13" t="s">
        <v>65</v>
      </c>
    </row>
    <row r="1355" spans="1:21" x14ac:dyDescent="0.3">
      <c r="A1355" s="25">
        <v>1353</v>
      </c>
      <c r="B1355" s="13" t="s">
        <v>2</v>
      </c>
      <c r="C1355" s="13">
        <v>36616</v>
      </c>
      <c r="D1355" s="13" t="s">
        <v>476</v>
      </c>
      <c r="E1355" s="13" t="s">
        <v>28</v>
      </c>
      <c r="F1355" s="13" t="s">
        <v>154</v>
      </c>
      <c r="G1355" s="13">
        <v>7.36</v>
      </c>
      <c r="H1355" s="26">
        <v>43940</v>
      </c>
      <c r="I1355" s="26">
        <v>43940</v>
      </c>
      <c r="J1355" s="13">
        <v>6</v>
      </c>
      <c r="K1355" s="13">
        <v>2018</v>
      </c>
      <c r="L1355" s="13" t="s">
        <v>30</v>
      </c>
      <c r="M1355" s="13">
        <v>1</v>
      </c>
      <c r="N1355" s="13">
        <v>1.0086111111111109</v>
      </c>
      <c r="O1355" s="13">
        <v>1.0086111111111109</v>
      </c>
      <c r="P1355" s="13">
        <v>1</v>
      </c>
      <c r="Q1355" s="13">
        <v>1.0086111111111109</v>
      </c>
      <c r="R1355" s="13">
        <v>1</v>
      </c>
      <c r="S1355" s="13">
        <v>5.9165186500888103</v>
      </c>
      <c r="T1355" s="7">
        <f>IFERROR(VLOOKUP(B332,[1]!users_table[#All],4),"NA")</f>
        <v>8.4223826714801451</v>
      </c>
      <c r="U1355" s="13" t="s">
        <v>64</v>
      </c>
    </row>
    <row r="1356" spans="1:21" x14ac:dyDescent="0.3">
      <c r="A1356" s="25">
        <v>1354</v>
      </c>
      <c r="B1356" s="13" t="s">
        <v>2</v>
      </c>
      <c r="C1356" s="13">
        <v>36616</v>
      </c>
      <c r="D1356" s="13" t="s">
        <v>476</v>
      </c>
      <c r="E1356" s="13" t="s">
        <v>28</v>
      </c>
      <c r="F1356" s="13" t="s">
        <v>154</v>
      </c>
      <c r="G1356" s="13">
        <v>7.36</v>
      </c>
      <c r="H1356" s="26">
        <v>43940</v>
      </c>
      <c r="I1356" s="26">
        <v>43940</v>
      </c>
      <c r="J1356" s="13">
        <v>6</v>
      </c>
      <c r="K1356" s="13">
        <v>2018</v>
      </c>
      <c r="L1356" s="13" t="s">
        <v>30</v>
      </c>
      <c r="M1356" s="13">
        <v>1</v>
      </c>
      <c r="N1356" s="13">
        <v>1.0086111111111109</v>
      </c>
      <c r="O1356" s="13">
        <v>1.0086111111111109</v>
      </c>
      <c r="P1356" s="13">
        <v>1</v>
      </c>
      <c r="Q1356" s="13">
        <v>1.0086111111111109</v>
      </c>
      <c r="R1356" s="13">
        <v>1</v>
      </c>
      <c r="S1356" s="13">
        <v>5.9165186500888103</v>
      </c>
      <c r="T1356" s="7">
        <f>IFERROR(VLOOKUP(B332,[1]!users_table[#All],4),"NA")</f>
        <v>8.4223826714801451</v>
      </c>
      <c r="U1356" s="13" t="s">
        <v>1033</v>
      </c>
    </row>
    <row r="1357" spans="1:21" x14ac:dyDescent="0.3">
      <c r="A1357" s="25">
        <v>1355</v>
      </c>
      <c r="B1357" s="13" t="s">
        <v>2</v>
      </c>
      <c r="C1357" s="13">
        <v>36616</v>
      </c>
      <c r="D1357" s="13" t="s">
        <v>476</v>
      </c>
      <c r="E1357" s="13" t="s">
        <v>28</v>
      </c>
      <c r="F1357" s="13" t="s">
        <v>154</v>
      </c>
      <c r="G1357" s="13">
        <v>7.36</v>
      </c>
      <c r="H1357" s="26">
        <v>43940</v>
      </c>
      <c r="I1357" s="26">
        <v>43940</v>
      </c>
      <c r="J1357" s="13">
        <v>6</v>
      </c>
      <c r="K1357" s="13">
        <v>2018</v>
      </c>
      <c r="L1357" s="13" t="s">
        <v>30</v>
      </c>
      <c r="M1357" s="13">
        <v>1</v>
      </c>
      <c r="N1357" s="13">
        <v>1.0086111111111109</v>
      </c>
      <c r="O1357" s="13">
        <v>1.0086111111111109</v>
      </c>
      <c r="P1357" s="13">
        <v>1</v>
      </c>
      <c r="Q1357" s="13">
        <v>1.0086111111111109</v>
      </c>
      <c r="R1357" s="13">
        <v>1</v>
      </c>
      <c r="S1357" s="13">
        <v>5.9165186500888103</v>
      </c>
      <c r="T1357" s="7">
        <f>IFERROR(VLOOKUP(B332,[1]!users_table[#All],4),"NA")</f>
        <v>8.4223826714801451</v>
      </c>
      <c r="U1357" s="13" t="s">
        <v>1027</v>
      </c>
    </row>
    <row r="1358" spans="1:21" x14ac:dyDescent="0.3">
      <c r="A1358" s="25">
        <v>1356</v>
      </c>
      <c r="B1358" s="13" t="s">
        <v>2</v>
      </c>
      <c r="C1358" s="13">
        <v>37504</v>
      </c>
      <c r="D1358" s="13" t="s">
        <v>477</v>
      </c>
      <c r="E1358" s="13" t="s">
        <v>28</v>
      </c>
      <c r="F1358" s="13" t="s">
        <v>154</v>
      </c>
      <c r="G1358" s="13">
        <v>6.45</v>
      </c>
      <c r="H1358" s="26">
        <v>43940</v>
      </c>
      <c r="I1358" s="26">
        <v>43952</v>
      </c>
      <c r="J1358" s="13">
        <v>5</v>
      </c>
      <c r="K1358" s="13">
        <v>2016</v>
      </c>
      <c r="L1358" s="13" t="s">
        <v>39</v>
      </c>
      <c r="M1358" s="13">
        <v>6</v>
      </c>
      <c r="N1358" s="13">
        <v>0.1108333333333333</v>
      </c>
      <c r="O1358" s="13">
        <v>0.66500000000000004</v>
      </c>
      <c r="P1358" s="13">
        <v>13</v>
      </c>
      <c r="Q1358" s="13">
        <v>5.1153846153846147E-2</v>
      </c>
      <c r="R1358" s="13">
        <v>0.46153846153846162</v>
      </c>
      <c r="S1358" s="13">
        <v>5.9165186500888103</v>
      </c>
      <c r="T1358" s="7">
        <f>IFERROR(VLOOKUP(B333,[1]!users_table[#All],4),"NA")</f>
        <v>8.4223826714801451</v>
      </c>
      <c r="U1358" s="13" t="s">
        <v>64</v>
      </c>
    </row>
    <row r="1359" spans="1:21" x14ac:dyDescent="0.3">
      <c r="A1359" s="25">
        <v>1357</v>
      </c>
      <c r="B1359" s="13" t="s">
        <v>2</v>
      </c>
      <c r="C1359" s="13">
        <v>51526</v>
      </c>
      <c r="D1359" s="13" t="s">
        <v>478</v>
      </c>
      <c r="E1359" s="13" t="s">
        <v>158</v>
      </c>
      <c r="F1359" s="13" t="s">
        <v>29</v>
      </c>
      <c r="G1359" s="13">
        <v>6.41</v>
      </c>
      <c r="H1359" s="26">
        <v>44990</v>
      </c>
      <c r="I1359" s="26">
        <v>44990</v>
      </c>
      <c r="J1359" s="13">
        <v>4</v>
      </c>
      <c r="K1359" s="13">
        <v>2021</v>
      </c>
      <c r="L1359" s="13" t="s">
        <v>30</v>
      </c>
      <c r="M1359" s="13">
        <v>1</v>
      </c>
      <c r="N1359" s="13">
        <v>5.5555555555555552E-2</v>
      </c>
      <c r="O1359" s="13">
        <v>5.5555555555555552E-2</v>
      </c>
      <c r="P1359" s="13">
        <v>1</v>
      </c>
      <c r="Q1359" s="13">
        <v>5.5555555555555552E-2</v>
      </c>
      <c r="R1359" s="13">
        <v>1</v>
      </c>
      <c r="S1359" s="13">
        <v>5.9165186500888103</v>
      </c>
      <c r="T1359" s="7">
        <f>IFERROR(VLOOKUP(B334,[1]!users_table[#All],4),"NA")</f>
        <v>8.4223826714801451</v>
      </c>
      <c r="U1359" s="13" t="s">
        <v>1052</v>
      </c>
    </row>
    <row r="1360" spans="1:21" x14ac:dyDescent="0.3">
      <c r="A1360" s="25">
        <v>1358</v>
      </c>
      <c r="B1360" s="13" t="s">
        <v>2</v>
      </c>
      <c r="C1360" s="13">
        <v>51526</v>
      </c>
      <c r="D1360" s="13" t="s">
        <v>478</v>
      </c>
      <c r="E1360" s="13" t="s">
        <v>158</v>
      </c>
      <c r="F1360" s="13" t="s">
        <v>29</v>
      </c>
      <c r="G1360" s="13">
        <v>6.41</v>
      </c>
      <c r="H1360" s="26">
        <v>44990</v>
      </c>
      <c r="I1360" s="26">
        <v>44990</v>
      </c>
      <c r="J1360" s="13">
        <v>4</v>
      </c>
      <c r="K1360" s="13">
        <v>2021</v>
      </c>
      <c r="L1360" s="13" t="s">
        <v>30</v>
      </c>
      <c r="M1360" s="13">
        <v>1</v>
      </c>
      <c r="N1360" s="13">
        <v>5.5555555555555552E-2</v>
      </c>
      <c r="O1360" s="13">
        <v>5.5555555555555552E-2</v>
      </c>
      <c r="P1360" s="13">
        <v>1</v>
      </c>
      <c r="Q1360" s="13">
        <v>5.5555555555555552E-2</v>
      </c>
      <c r="R1360" s="13">
        <v>1</v>
      </c>
      <c r="S1360" s="13">
        <v>5.9165186500888103</v>
      </c>
      <c r="T1360" s="7">
        <f>IFERROR(VLOOKUP(B334,[1]!users_table[#All],4),"NA")</f>
        <v>8.4223826714801451</v>
      </c>
      <c r="U1360" s="13" t="s">
        <v>73</v>
      </c>
    </row>
    <row r="1361" spans="1:21" x14ac:dyDescent="0.3">
      <c r="A1361" s="25">
        <v>1359</v>
      </c>
      <c r="B1361" s="13" t="s">
        <v>2</v>
      </c>
      <c r="C1361" s="13">
        <v>51526</v>
      </c>
      <c r="D1361" s="13" t="s">
        <v>478</v>
      </c>
      <c r="E1361" s="13" t="s">
        <v>158</v>
      </c>
      <c r="F1361" s="13" t="s">
        <v>29</v>
      </c>
      <c r="G1361" s="13">
        <v>6.41</v>
      </c>
      <c r="H1361" s="26">
        <v>44990</v>
      </c>
      <c r="I1361" s="26">
        <v>44990</v>
      </c>
      <c r="J1361" s="13">
        <v>4</v>
      </c>
      <c r="K1361" s="13">
        <v>2021</v>
      </c>
      <c r="L1361" s="13" t="s">
        <v>30</v>
      </c>
      <c r="M1361" s="13">
        <v>1</v>
      </c>
      <c r="N1361" s="13">
        <v>5.5555555555555552E-2</v>
      </c>
      <c r="O1361" s="13">
        <v>5.5555555555555552E-2</v>
      </c>
      <c r="P1361" s="13">
        <v>1</v>
      </c>
      <c r="Q1361" s="13">
        <v>5.5555555555555552E-2</v>
      </c>
      <c r="R1361" s="13">
        <v>1</v>
      </c>
      <c r="S1361" s="13">
        <v>5.9165186500888103</v>
      </c>
      <c r="T1361" s="7">
        <f>IFERROR(VLOOKUP(B334,[1]!users_table[#All],4),"NA")</f>
        <v>8.4223826714801451</v>
      </c>
      <c r="U1361" s="13" t="s">
        <v>74</v>
      </c>
    </row>
    <row r="1362" spans="1:21" x14ac:dyDescent="0.3">
      <c r="A1362" s="25">
        <v>1360</v>
      </c>
      <c r="B1362" s="13" t="s">
        <v>2</v>
      </c>
      <c r="C1362" s="13">
        <v>15315</v>
      </c>
      <c r="D1362" s="13" t="s">
        <v>479</v>
      </c>
      <c r="E1362" s="13" t="s">
        <v>32</v>
      </c>
      <c r="F1362" s="13" t="s">
        <v>152</v>
      </c>
      <c r="G1362" s="13">
        <v>7.45</v>
      </c>
      <c r="H1362" s="26">
        <v>42583</v>
      </c>
      <c r="I1362" s="26">
        <v>42613</v>
      </c>
      <c r="J1362" s="13">
        <v>4</v>
      </c>
      <c r="K1362" s="13">
        <v>2013</v>
      </c>
      <c r="L1362" s="13" t="s">
        <v>30</v>
      </c>
      <c r="M1362" s="13">
        <v>10</v>
      </c>
      <c r="N1362" s="13">
        <v>0.39444444444444438</v>
      </c>
      <c r="O1362" s="13">
        <v>3.9444444444444442</v>
      </c>
      <c r="P1362" s="13">
        <v>31</v>
      </c>
      <c r="Q1362" s="13">
        <v>0.12724014336917561</v>
      </c>
      <c r="R1362" s="13">
        <v>0.32258064516129031</v>
      </c>
      <c r="S1362" s="13">
        <v>5.9165186500888103</v>
      </c>
      <c r="T1362" s="7">
        <f>IFERROR(VLOOKUP(B335,[1]!users_table[#All],4),"NA")</f>
        <v>8.4223826714801451</v>
      </c>
      <c r="U1362" s="13" t="s">
        <v>65</v>
      </c>
    </row>
    <row r="1363" spans="1:21" x14ac:dyDescent="0.3">
      <c r="A1363" s="25">
        <v>1361</v>
      </c>
      <c r="B1363" s="13" t="s">
        <v>2</v>
      </c>
      <c r="C1363" s="13">
        <v>15315</v>
      </c>
      <c r="D1363" s="13" t="s">
        <v>479</v>
      </c>
      <c r="E1363" s="13" t="s">
        <v>32</v>
      </c>
      <c r="F1363" s="13" t="s">
        <v>152</v>
      </c>
      <c r="G1363" s="13">
        <v>7.45</v>
      </c>
      <c r="H1363" s="26">
        <v>42583</v>
      </c>
      <c r="I1363" s="26">
        <v>42613</v>
      </c>
      <c r="J1363" s="13">
        <v>4</v>
      </c>
      <c r="K1363" s="13">
        <v>2013</v>
      </c>
      <c r="L1363" s="13" t="s">
        <v>30</v>
      </c>
      <c r="M1363" s="13">
        <v>10</v>
      </c>
      <c r="N1363" s="13">
        <v>0.39444444444444438</v>
      </c>
      <c r="O1363" s="13">
        <v>3.9444444444444442</v>
      </c>
      <c r="P1363" s="13">
        <v>31</v>
      </c>
      <c r="Q1363" s="13">
        <v>0.12724014336917561</v>
      </c>
      <c r="R1363" s="13">
        <v>0.32258064516129031</v>
      </c>
      <c r="S1363" s="13">
        <v>5.9165186500888103</v>
      </c>
      <c r="T1363" s="7">
        <f>IFERROR(VLOOKUP(B335,[1]!users_table[#All],4),"NA")</f>
        <v>8.4223826714801451</v>
      </c>
      <c r="U1363" s="13" t="s">
        <v>64</v>
      </c>
    </row>
    <row r="1364" spans="1:21" x14ac:dyDescent="0.3">
      <c r="A1364" s="25">
        <v>1362</v>
      </c>
      <c r="B1364" s="13" t="s">
        <v>2</v>
      </c>
      <c r="C1364" s="13">
        <v>15315</v>
      </c>
      <c r="D1364" s="13" t="s">
        <v>479</v>
      </c>
      <c r="E1364" s="13" t="s">
        <v>32</v>
      </c>
      <c r="F1364" s="13" t="s">
        <v>152</v>
      </c>
      <c r="G1364" s="13">
        <v>7.45</v>
      </c>
      <c r="H1364" s="26">
        <v>42583</v>
      </c>
      <c r="I1364" s="26">
        <v>42613</v>
      </c>
      <c r="J1364" s="13">
        <v>4</v>
      </c>
      <c r="K1364" s="13">
        <v>2013</v>
      </c>
      <c r="L1364" s="13" t="s">
        <v>30</v>
      </c>
      <c r="M1364" s="13">
        <v>10</v>
      </c>
      <c r="N1364" s="13">
        <v>0.39444444444444438</v>
      </c>
      <c r="O1364" s="13">
        <v>3.9444444444444442</v>
      </c>
      <c r="P1364" s="13">
        <v>31</v>
      </c>
      <c r="Q1364" s="13">
        <v>0.12724014336917561</v>
      </c>
      <c r="R1364" s="13">
        <v>0.32258064516129031</v>
      </c>
      <c r="S1364" s="13">
        <v>5.9165186500888103</v>
      </c>
      <c r="T1364" s="7">
        <f>IFERROR(VLOOKUP(B335,[1]!users_table[#All],4),"NA")</f>
        <v>8.4223826714801451</v>
      </c>
      <c r="U1364" s="13" t="s">
        <v>60</v>
      </c>
    </row>
    <row r="1365" spans="1:21" x14ac:dyDescent="0.3">
      <c r="A1365" s="25">
        <v>1363</v>
      </c>
      <c r="B1365" s="13" t="s">
        <v>2</v>
      </c>
      <c r="C1365" s="13">
        <v>15315</v>
      </c>
      <c r="D1365" s="13" t="s">
        <v>479</v>
      </c>
      <c r="E1365" s="13" t="s">
        <v>32</v>
      </c>
      <c r="F1365" s="13" t="s">
        <v>152</v>
      </c>
      <c r="G1365" s="13">
        <v>7.45</v>
      </c>
      <c r="H1365" s="26">
        <v>42583</v>
      </c>
      <c r="I1365" s="26">
        <v>42613</v>
      </c>
      <c r="J1365" s="13">
        <v>4</v>
      </c>
      <c r="K1365" s="13">
        <v>2013</v>
      </c>
      <c r="L1365" s="13" t="s">
        <v>30</v>
      </c>
      <c r="M1365" s="13">
        <v>10</v>
      </c>
      <c r="N1365" s="13">
        <v>0.39444444444444438</v>
      </c>
      <c r="O1365" s="13">
        <v>3.9444444444444442</v>
      </c>
      <c r="P1365" s="13">
        <v>31</v>
      </c>
      <c r="Q1365" s="13">
        <v>0.12724014336917561</v>
      </c>
      <c r="R1365" s="13">
        <v>0.32258064516129031</v>
      </c>
      <c r="S1365" s="13">
        <v>5.9165186500888103</v>
      </c>
      <c r="T1365" s="7">
        <f>IFERROR(VLOOKUP(B335,[1]!users_table[#All],4),"NA")</f>
        <v>8.4223826714801451</v>
      </c>
      <c r="U1365" s="13" t="s">
        <v>67</v>
      </c>
    </row>
    <row r="1366" spans="1:21" x14ac:dyDescent="0.3">
      <c r="A1366" s="25">
        <v>1364</v>
      </c>
      <c r="B1366" s="13" t="s">
        <v>2</v>
      </c>
      <c r="C1366" s="13">
        <v>17074</v>
      </c>
      <c r="D1366" s="13" t="s">
        <v>480</v>
      </c>
      <c r="E1366" s="13" t="s">
        <v>32</v>
      </c>
      <c r="F1366" s="13" t="s">
        <v>152</v>
      </c>
      <c r="G1366" s="13">
        <v>8.77</v>
      </c>
      <c r="H1366" s="26">
        <v>42528</v>
      </c>
      <c r="I1366" s="26">
        <v>42533</v>
      </c>
      <c r="J1366" s="13">
        <v>9</v>
      </c>
      <c r="K1366" s="13">
        <v>2013</v>
      </c>
      <c r="L1366" s="13" t="s">
        <v>39</v>
      </c>
      <c r="M1366" s="13">
        <v>26</v>
      </c>
      <c r="N1366" s="13">
        <v>0.42749999999999999</v>
      </c>
      <c r="O1366" s="13">
        <v>11.115</v>
      </c>
      <c r="P1366" s="13">
        <v>6</v>
      </c>
      <c r="Q1366" s="13">
        <v>1.8525</v>
      </c>
      <c r="R1366" s="13">
        <v>4.333333333333333</v>
      </c>
      <c r="S1366" s="13">
        <v>5.9165186500888103</v>
      </c>
      <c r="T1366" s="7">
        <f>IFERROR(VLOOKUP(B336,[1]!users_table[#All],4),"NA")</f>
        <v>8.4223826714801451</v>
      </c>
      <c r="U1366" s="13" t="s">
        <v>64</v>
      </c>
    </row>
    <row r="1367" spans="1:21" x14ac:dyDescent="0.3">
      <c r="A1367" s="25">
        <v>1365</v>
      </c>
      <c r="B1367" s="13" t="s">
        <v>2</v>
      </c>
      <c r="C1367" s="13">
        <v>17074</v>
      </c>
      <c r="D1367" s="13" t="s">
        <v>480</v>
      </c>
      <c r="E1367" s="13" t="s">
        <v>32</v>
      </c>
      <c r="F1367" s="13" t="s">
        <v>152</v>
      </c>
      <c r="G1367" s="13">
        <v>8.77</v>
      </c>
      <c r="H1367" s="26">
        <v>42528</v>
      </c>
      <c r="I1367" s="26">
        <v>42533</v>
      </c>
      <c r="J1367" s="13">
        <v>9</v>
      </c>
      <c r="K1367" s="13">
        <v>2013</v>
      </c>
      <c r="L1367" s="13" t="s">
        <v>39</v>
      </c>
      <c r="M1367" s="13">
        <v>26</v>
      </c>
      <c r="N1367" s="13">
        <v>0.42749999999999999</v>
      </c>
      <c r="O1367" s="13">
        <v>11.115</v>
      </c>
      <c r="P1367" s="13">
        <v>6</v>
      </c>
      <c r="Q1367" s="13">
        <v>1.8525</v>
      </c>
      <c r="R1367" s="13">
        <v>4.333333333333333</v>
      </c>
      <c r="S1367" s="13">
        <v>5.9165186500888103</v>
      </c>
      <c r="T1367" s="7">
        <f>IFERROR(VLOOKUP(B336,[1]!users_table[#All],4),"NA")</f>
        <v>8.4223826714801451</v>
      </c>
      <c r="U1367" s="13" t="s">
        <v>61</v>
      </c>
    </row>
    <row r="1368" spans="1:21" x14ac:dyDescent="0.3">
      <c r="A1368" s="25">
        <v>1366</v>
      </c>
      <c r="B1368" s="13" t="s">
        <v>2</v>
      </c>
      <c r="C1368" s="13">
        <v>17074</v>
      </c>
      <c r="D1368" s="13" t="s">
        <v>480</v>
      </c>
      <c r="E1368" s="13" t="s">
        <v>32</v>
      </c>
      <c r="F1368" s="13" t="s">
        <v>152</v>
      </c>
      <c r="G1368" s="13">
        <v>8.77</v>
      </c>
      <c r="H1368" s="26">
        <v>42528</v>
      </c>
      <c r="I1368" s="26">
        <v>42533</v>
      </c>
      <c r="J1368" s="13">
        <v>9</v>
      </c>
      <c r="K1368" s="13">
        <v>2013</v>
      </c>
      <c r="L1368" s="13" t="s">
        <v>39</v>
      </c>
      <c r="M1368" s="13">
        <v>26</v>
      </c>
      <c r="N1368" s="13">
        <v>0.42749999999999999</v>
      </c>
      <c r="O1368" s="13">
        <v>11.115</v>
      </c>
      <c r="P1368" s="13">
        <v>6</v>
      </c>
      <c r="Q1368" s="13">
        <v>1.8525</v>
      </c>
      <c r="R1368" s="13">
        <v>4.333333333333333</v>
      </c>
      <c r="S1368" s="13">
        <v>5.9165186500888103</v>
      </c>
      <c r="T1368" s="7">
        <f>IFERROR(VLOOKUP(B336,[1]!users_table[#All],4),"NA")</f>
        <v>8.4223826714801451</v>
      </c>
      <c r="U1368" s="13" t="s">
        <v>75</v>
      </c>
    </row>
    <row r="1369" spans="1:21" x14ac:dyDescent="0.3">
      <c r="A1369" s="25">
        <v>1367</v>
      </c>
      <c r="B1369" s="13" t="s">
        <v>2</v>
      </c>
      <c r="C1369" s="13">
        <v>17074</v>
      </c>
      <c r="D1369" s="13" t="s">
        <v>480</v>
      </c>
      <c r="E1369" s="13" t="s">
        <v>32</v>
      </c>
      <c r="F1369" s="13" t="s">
        <v>152</v>
      </c>
      <c r="G1369" s="13">
        <v>8.77</v>
      </c>
      <c r="H1369" s="26">
        <v>42528</v>
      </c>
      <c r="I1369" s="26">
        <v>42533</v>
      </c>
      <c r="J1369" s="13">
        <v>9</v>
      </c>
      <c r="K1369" s="13">
        <v>2013</v>
      </c>
      <c r="L1369" s="13" t="s">
        <v>39</v>
      </c>
      <c r="M1369" s="13">
        <v>26</v>
      </c>
      <c r="N1369" s="13">
        <v>0.42749999999999999</v>
      </c>
      <c r="O1369" s="13">
        <v>11.115</v>
      </c>
      <c r="P1369" s="13">
        <v>6</v>
      </c>
      <c r="Q1369" s="13">
        <v>1.8525</v>
      </c>
      <c r="R1369" s="13">
        <v>4.333333333333333</v>
      </c>
      <c r="S1369" s="13">
        <v>5.9165186500888103</v>
      </c>
      <c r="T1369" s="7">
        <f>IFERROR(VLOOKUP(B336,[1]!users_table[#All],4),"NA")</f>
        <v>8.4223826714801451</v>
      </c>
      <c r="U1369" s="13" t="s">
        <v>1027</v>
      </c>
    </row>
    <row r="1370" spans="1:21" x14ac:dyDescent="0.3">
      <c r="A1370" s="25">
        <v>1368</v>
      </c>
      <c r="B1370" s="13" t="s">
        <v>2</v>
      </c>
      <c r="C1370" s="13">
        <v>17074</v>
      </c>
      <c r="D1370" s="13" t="s">
        <v>480</v>
      </c>
      <c r="E1370" s="13" t="s">
        <v>32</v>
      </c>
      <c r="F1370" s="13" t="s">
        <v>152</v>
      </c>
      <c r="G1370" s="13">
        <v>8.77</v>
      </c>
      <c r="H1370" s="26">
        <v>42528</v>
      </c>
      <c r="I1370" s="26">
        <v>42533</v>
      </c>
      <c r="J1370" s="13">
        <v>9</v>
      </c>
      <c r="K1370" s="13">
        <v>2013</v>
      </c>
      <c r="L1370" s="13" t="s">
        <v>39</v>
      </c>
      <c r="M1370" s="13">
        <v>26</v>
      </c>
      <c r="N1370" s="13">
        <v>0.42749999999999999</v>
      </c>
      <c r="O1370" s="13">
        <v>11.115</v>
      </c>
      <c r="P1370" s="13">
        <v>6</v>
      </c>
      <c r="Q1370" s="13">
        <v>1.8525</v>
      </c>
      <c r="R1370" s="13">
        <v>4.333333333333333</v>
      </c>
      <c r="S1370" s="13">
        <v>5.9165186500888103</v>
      </c>
      <c r="T1370" s="7">
        <f>IFERROR(VLOOKUP(B336,[1]!users_table[#All],4),"NA")</f>
        <v>8.4223826714801451</v>
      </c>
      <c r="U1370" s="13" t="s">
        <v>84</v>
      </c>
    </row>
    <row r="1371" spans="1:21" x14ac:dyDescent="0.3">
      <c r="A1371" s="25">
        <v>1369</v>
      </c>
      <c r="B1371" s="13" t="s">
        <v>4</v>
      </c>
      <c r="C1371" s="13">
        <v>17074</v>
      </c>
      <c r="D1371" s="13" t="s">
        <v>480</v>
      </c>
      <c r="E1371" s="13" t="s">
        <v>32</v>
      </c>
      <c r="F1371" s="13" t="s">
        <v>152</v>
      </c>
      <c r="G1371" s="13">
        <v>8.77</v>
      </c>
      <c r="H1371" s="26">
        <v>44202</v>
      </c>
      <c r="I1371" s="26">
        <v>44220</v>
      </c>
      <c r="J1371" s="13">
        <v>10</v>
      </c>
      <c r="K1371" s="13">
        <v>2013</v>
      </c>
      <c r="L1371" s="13" t="s">
        <v>39</v>
      </c>
      <c r="M1371" s="13">
        <v>26</v>
      </c>
      <c r="N1371" s="13">
        <v>0.42749999999999999</v>
      </c>
      <c r="O1371" s="13">
        <v>11.115</v>
      </c>
      <c r="P1371" s="13">
        <v>19</v>
      </c>
      <c r="Q1371" s="13">
        <v>0.58499999999999996</v>
      </c>
      <c r="R1371" s="13">
        <v>1.368421052631579</v>
      </c>
      <c r="S1371" s="13">
        <v>8.3323353293413174</v>
      </c>
      <c r="T1371" s="7">
        <f>IFERROR(VLOOKUP(B759,[1]!users_table[#All],4),"NA")</f>
        <v>8.4223826714801451</v>
      </c>
      <c r="U1371" s="13" t="s">
        <v>64</v>
      </c>
    </row>
    <row r="1372" spans="1:21" x14ac:dyDescent="0.3">
      <c r="A1372" s="25">
        <v>1370</v>
      </c>
      <c r="B1372" s="13" t="s">
        <v>4</v>
      </c>
      <c r="C1372" s="13">
        <v>17074</v>
      </c>
      <c r="D1372" s="13" t="s">
        <v>480</v>
      </c>
      <c r="E1372" s="13" t="s">
        <v>32</v>
      </c>
      <c r="F1372" s="13" t="s">
        <v>152</v>
      </c>
      <c r="G1372" s="13">
        <v>8.77</v>
      </c>
      <c r="H1372" s="26">
        <v>44202</v>
      </c>
      <c r="I1372" s="26">
        <v>44220</v>
      </c>
      <c r="J1372" s="13">
        <v>10</v>
      </c>
      <c r="K1372" s="13">
        <v>2013</v>
      </c>
      <c r="L1372" s="13" t="s">
        <v>39</v>
      </c>
      <c r="M1372" s="13">
        <v>26</v>
      </c>
      <c r="N1372" s="13">
        <v>0.42749999999999999</v>
      </c>
      <c r="O1372" s="13">
        <v>11.115</v>
      </c>
      <c r="P1372" s="13">
        <v>19</v>
      </c>
      <c r="Q1372" s="13">
        <v>0.58499999999999996</v>
      </c>
      <c r="R1372" s="13">
        <v>1.368421052631579</v>
      </c>
      <c r="S1372" s="13">
        <v>8.3323353293413174</v>
      </c>
      <c r="T1372" s="7">
        <f>IFERROR(VLOOKUP(B759,[1]!users_table[#All],4),"NA")</f>
        <v>8.4223826714801451</v>
      </c>
      <c r="U1372" s="13" t="s">
        <v>61</v>
      </c>
    </row>
    <row r="1373" spans="1:21" x14ac:dyDescent="0.3">
      <c r="A1373" s="25">
        <v>1371</v>
      </c>
      <c r="B1373" s="13" t="s">
        <v>4</v>
      </c>
      <c r="C1373" s="13">
        <v>17074</v>
      </c>
      <c r="D1373" s="13" t="s">
        <v>480</v>
      </c>
      <c r="E1373" s="13" t="s">
        <v>32</v>
      </c>
      <c r="F1373" s="13" t="s">
        <v>152</v>
      </c>
      <c r="G1373" s="13">
        <v>8.77</v>
      </c>
      <c r="H1373" s="26">
        <v>44202</v>
      </c>
      <c r="I1373" s="26">
        <v>44220</v>
      </c>
      <c r="J1373" s="13">
        <v>10</v>
      </c>
      <c r="K1373" s="13">
        <v>2013</v>
      </c>
      <c r="L1373" s="13" t="s">
        <v>39</v>
      </c>
      <c r="M1373" s="13">
        <v>26</v>
      </c>
      <c r="N1373" s="13">
        <v>0.42749999999999999</v>
      </c>
      <c r="O1373" s="13">
        <v>11.115</v>
      </c>
      <c r="P1373" s="13">
        <v>19</v>
      </c>
      <c r="Q1373" s="13">
        <v>0.58499999999999996</v>
      </c>
      <c r="R1373" s="13">
        <v>1.368421052631579</v>
      </c>
      <c r="S1373" s="13">
        <v>8.3323353293413174</v>
      </c>
      <c r="T1373" s="7">
        <f>IFERROR(VLOOKUP(B759,[1]!users_table[#All],4),"NA")</f>
        <v>8.4223826714801451</v>
      </c>
      <c r="U1373" s="13" t="s">
        <v>75</v>
      </c>
    </row>
    <row r="1374" spans="1:21" x14ac:dyDescent="0.3">
      <c r="A1374" s="25">
        <v>1372</v>
      </c>
      <c r="B1374" s="13" t="s">
        <v>4</v>
      </c>
      <c r="C1374" s="13">
        <v>17074</v>
      </c>
      <c r="D1374" s="13" t="s">
        <v>480</v>
      </c>
      <c r="E1374" s="13" t="s">
        <v>32</v>
      </c>
      <c r="F1374" s="13" t="s">
        <v>152</v>
      </c>
      <c r="G1374" s="13">
        <v>8.77</v>
      </c>
      <c r="H1374" s="26">
        <v>44202</v>
      </c>
      <c r="I1374" s="26">
        <v>44220</v>
      </c>
      <c r="J1374" s="13">
        <v>10</v>
      </c>
      <c r="K1374" s="13">
        <v>2013</v>
      </c>
      <c r="L1374" s="13" t="s">
        <v>39</v>
      </c>
      <c r="M1374" s="13">
        <v>26</v>
      </c>
      <c r="N1374" s="13">
        <v>0.42749999999999999</v>
      </c>
      <c r="O1374" s="13">
        <v>11.115</v>
      </c>
      <c r="P1374" s="13">
        <v>19</v>
      </c>
      <c r="Q1374" s="13">
        <v>0.58499999999999996</v>
      </c>
      <c r="R1374" s="13">
        <v>1.368421052631579</v>
      </c>
      <c r="S1374" s="13">
        <v>8.3323353293413174</v>
      </c>
      <c r="T1374" s="7">
        <f>IFERROR(VLOOKUP(B759,[1]!users_table[#All],4),"NA")</f>
        <v>8.4223826714801451</v>
      </c>
      <c r="U1374" s="13" t="s">
        <v>1027</v>
      </c>
    </row>
    <row r="1375" spans="1:21" x14ac:dyDescent="0.3">
      <c r="A1375" s="25">
        <v>1373</v>
      </c>
      <c r="B1375" s="13" t="s">
        <v>4</v>
      </c>
      <c r="C1375" s="13">
        <v>17074</v>
      </c>
      <c r="D1375" s="13" t="s">
        <v>480</v>
      </c>
      <c r="E1375" s="13" t="s">
        <v>32</v>
      </c>
      <c r="F1375" s="13" t="s">
        <v>152</v>
      </c>
      <c r="G1375" s="13">
        <v>8.77</v>
      </c>
      <c r="H1375" s="26">
        <v>44202</v>
      </c>
      <c r="I1375" s="26">
        <v>44220</v>
      </c>
      <c r="J1375" s="13">
        <v>10</v>
      </c>
      <c r="K1375" s="13">
        <v>2013</v>
      </c>
      <c r="L1375" s="13" t="s">
        <v>39</v>
      </c>
      <c r="M1375" s="13">
        <v>26</v>
      </c>
      <c r="N1375" s="13">
        <v>0.42749999999999999</v>
      </c>
      <c r="O1375" s="13">
        <v>11.115</v>
      </c>
      <c r="P1375" s="13">
        <v>19</v>
      </c>
      <c r="Q1375" s="13">
        <v>0.58499999999999996</v>
      </c>
      <c r="R1375" s="13">
        <v>1.368421052631579</v>
      </c>
      <c r="S1375" s="13">
        <v>8.3323353293413174</v>
      </c>
      <c r="T1375" s="7">
        <f>IFERROR(VLOOKUP(B759,[1]!users_table[#All],4),"NA")</f>
        <v>8.4223826714801451</v>
      </c>
      <c r="U1375" s="13" t="s">
        <v>84</v>
      </c>
    </row>
    <row r="1376" spans="1:21" x14ac:dyDescent="0.3">
      <c r="A1376" s="25">
        <v>1374</v>
      </c>
      <c r="B1376" s="13" t="s">
        <v>2</v>
      </c>
      <c r="C1376" s="13">
        <v>40708</v>
      </c>
      <c r="D1376" s="13" t="s">
        <v>481</v>
      </c>
      <c r="E1376" s="13" t="s">
        <v>32</v>
      </c>
      <c r="F1376" s="13" t="s">
        <v>152</v>
      </c>
      <c r="G1376" s="13">
        <v>6.53</v>
      </c>
      <c r="H1376" s="26">
        <v>44279</v>
      </c>
      <c r="I1376" s="26">
        <v>44294</v>
      </c>
      <c r="J1376" s="13">
        <v>5</v>
      </c>
      <c r="K1376" s="13">
        <v>2020</v>
      </c>
      <c r="L1376" s="13" t="s">
        <v>39</v>
      </c>
      <c r="M1376" s="13">
        <v>12</v>
      </c>
      <c r="N1376" s="13">
        <v>0.4</v>
      </c>
      <c r="O1376" s="13">
        <v>4.8000000000000007</v>
      </c>
      <c r="P1376" s="13">
        <v>16</v>
      </c>
      <c r="Q1376" s="13">
        <v>0.3</v>
      </c>
      <c r="R1376" s="13">
        <v>0.75</v>
      </c>
      <c r="S1376" s="13">
        <v>5.9165186500888103</v>
      </c>
      <c r="T1376" s="7">
        <f>IFERROR(VLOOKUP(B337,[1]!users_table[#All],4),"NA")</f>
        <v>8.4223826714801451</v>
      </c>
      <c r="U1376" s="13" t="s">
        <v>1014</v>
      </c>
    </row>
    <row r="1377" spans="1:21" x14ac:dyDescent="0.3">
      <c r="A1377" s="25">
        <v>1375</v>
      </c>
      <c r="B1377" s="13" t="s">
        <v>2</v>
      </c>
      <c r="C1377" s="13">
        <v>40708</v>
      </c>
      <c r="D1377" s="13" t="s">
        <v>481</v>
      </c>
      <c r="E1377" s="13" t="s">
        <v>32</v>
      </c>
      <c r="F1377" s="13" t="s">
        <v>152</v>
      </c>
      <c r="G1377" s="13">
        <v>6.53</v>
      </c>
      <c r="H1377" s="26">
        <v>44279</v>
      </c>
      <c r="I1377" s="26">
        <v>44294</v>
      </c>
      <c r="J1377" s="13">
        <v>5</v>
      </c>
      <c r="K1377" s="13">
        <v>2020</v>
      </c>
      <c r="L1377" s="13" t="s">
        <v>39</v>
      </c>
      <c r="M1377" s="13">
        <v>12</v>
      </c>
      <c r="N1377" s="13">
        <v>0.4</v>
      </c>
      <c r="O1377" s="13">
        <v>4.8000000000000007</v>
      </c>
      <c r="P1377" s="13">
        <v>16</v>
      </c>
      <c r="Q1377" s="13">
        <v>0.3</v>
      </c>
      <c r="R1377" s="13">
        <v>0.75</v>
      </c>
      <c r="S1377" s="13">
        <v>5.9165186500888103</v>
      </c>
      <c r="T1377" s="7">
        <f>IFERROR(VLOOKUP(B337,[1]!users_table[#All],4),"NA")</f>
        <v>8.4223826714801451</v>
      </c>
      <c r="U1377" s="13" t="s">
        <v>64</v>
      </c>
    </row>
    <row r="1378" spans="1:21" x14ac:dyDescent="0.3">
      <c r="A1378" s="25">
        <v>1376</v>
      </c>
      <c r="B1378" s="13" t="s">
        <v>2</v>
      </c>
      <c r="C1378" s="13">
        <v>40708</v>
      </c>
      <c r="D1378" s="13" t="s">
        <v>481</v>
      </c>
      <c r="E1378" s="13" t="s">
        <v>32</v>
      </c>
      <c r="F1378" s="13" t="s">
        <v>152</v>
      </c>
      <c r="G1378" s="13">
        <v>6.53</v>
      </c>
      <c r="H1378" s="26">
        <v>44279</v>
      </c>
      <c r="I1378" s="26">
        <v>44294</v>
      </c>
      <c r="J1378" s="13">
        <v>5</v>
      </c>
      <c r="K1378" s="13">
        <v>2020</v>
      </c>
      <c r="L1378" s="13" t="s">
        <v>39</v>
      </c>
      <c r="M1378" s="13">
        <v>12</v>
      </c>
      <c r="N1378" s="13">
        <v>0.4</v>
      </c>
      <c r="O1378" s="13">
        <v>4.8000000000000007</v>
      </c>
      <c r="P1378" s="13">
        <v>16</v>
      </c>
      <c r="Q1378" s="13">
        <v>0.3</v>
      </c>
      <c r="R1378" s="13">
        <v>0.75</v>
      </c>
      <c r="S1378" s="13">
        <v>5.9165186500888103</v>
      </c>
      <c r="T1378" s="7">
        <f>IFERROR(VLOOKUP(B337,[1]!users_table[#All],4),"NA")</f>
        <v>8.4223826714801451</v>
      </c>
      <c r="U1378" s="13" t="s">
        <v>1011</v>
      </c>
    </row>
    <row r="1379" spans="1:21" x14ac:dyDescent="0.3">
      <c r="A1379" s="25">
        <v>1377</v>
      </c>
      <c r="B1379" s="13" t="s">
        <v>2</v>
      </c>
      <c r="C1379" s="13">
        <v>40708</v>
      </c>
      <c r="D1379" s="13" t="s">
        <v>481</v>
      </c>
      <c r="E1379" s="13" t="s">
        <v>32</v>
      </c>
      <c r="F1379" s="13" t="s">
        <v>152</v>
      </c>
      <c r="G1379" s="13">
        <v>6.53</v>
      </c>
      <c r="H1379" s="26">
        <v>44279</v>
      </c>
      <c r="I1379" s="26">
        <v>44294</v>
      </c>
      <c r="J1379" s="13">
        <v>5</v>
      </c>
      <c r="K1379" s="13">
        <v>2020</v>
      </c>
      <c r="L1379" s="13" t="s">
        <v>39</v>
      </c>
      <c r="M1379" s="13">
        <v>12</v>
      </c>
      <c r="N1379" s="13">
        <v>0.4</v>
      </c>
      <c r="O1379" s="13">
        <v>4.8000000000000007</v>
      </c>
      <c r="P1379" s="13">
        <v>16</v>
      </c>
      <c r="Q1379" s="13">
        <v>0.3</v>
      </c>
      <c r="R1379" s="13">
        <v>0.75</v>
      </c>
      <c r="S1379" s="13">
        <v>5.9165186500888103</v>
      </c>
      <c r="T1379" s="7">
        <f>IFERROR(VLOOKUP(B337,[1]!users_table[#All],4),"NA")</f>
        <v>8.4223826714801451</v>
      </c>
      <c r="U1379" s="13" t="s">
        <v>60</v>
      </c>
    </row>
    <row r="1380" spans="1:21" x14ac:dyDescent="0.3">
      <c r="A1380" s="25">
        <v>1378</v>
      </c>
      <c r="B1380" s="13" t="s">
        <v>2</v>
      </c>
      <c r="C1380" s="13">
        <v>40708</v>
      </c>
      <c r="D1380" s="13" t="s">
        <v>481</v>
      </c>
      <c r="E1380" s="13" t="s">
        <v>32</v>
      </c>
      <c r="F1380" s="13" t="s">
        <v>152</v>
      </c>
      <c r="G1380" s="13">
        <v>6.53</v>
      </c>
      <c r="H1380" s="26">
        <v>44279</v>
      </c>
      <c r="I1380" s="26">
        <v>44294</v>
      </c>
      <c r="J1380" s="13">
        <v>5</v>
      </c>
      <c r="K1380" s="13">
        <v>2020</v>
      </c>
      <c r="L1380" s="13" t="s">
        <v>39</v>
      </c>
      <c r="M1380" s="13">
        <v>12</v>
      </c>
      <c r="N1380" s="13">
        <v>0.4</v>
      </c>
      <c r="O1380" s="13">
        <v>4.8000000000000007</v>
      </c>
      <c r="P1380" s="13">
        <v>16</v>
      </c>
      <c r="Q1380" s="13">
        <v>0.3</v>
      </c>
      <c r="R1380" s="13">
        <v>0.75</v>
      </c>
      <c r="S1380" s="13">
        <v>5.9165186500888103</v>
      </c>
      <c r="T1380" s="7">
        <f>IFERROR(VLOOKUP(B337,[1]!users_table[#All],4),"NA")</f>
        <v>8.4223826714801451</v>
      </c>
      <c r="U1380" s="13" t="s">
        <v>1051</v>
      </c>
    </row>
    <row r="1381" spans="1:21" x14ac:dyDescent="0.3">
      <c r="A1381" s="25">
        <v>1379</v>
      </c>
      <c r="B1381" s="13" t="s">
        <v>2</v>
      </c>
      <c r="C1381" s="13">
        <v>40708</v>
      </c>
      <c r="D1381" s="13" t="s">
        <v>481</v>
      </c>
      <c r="E1381" s="13" t="s">
        <v>32</v>
      </c>
      <c r="F1381" s="13" t="s">
        <v>152</v>
      </c>
      <c r="G1381" s="13">
        <v>6.53</v>
      </c>
      <c r="H1381" s="26">
        <v>44279</v>
      </c>
      <c r="I1381" s="26">
        <v>44294</v>
      </c>
      <c r="J1381" s="13">
        <v>5</v>
      </c>
      <c r="K1381" s="13">
        <v>2020</v>
      </c>
      <c r="L1381" s="13" t="s">
        <v>39</v>
      </c>
      <c r="M1381" s="13">
        <v>12</v>
      </c>
      <c r="N1381" s="13">
        <v>0.4</v>
      </c>
      <c r="O1381" s="13">
        <v>4.8000000000000007</v>
      </c>
      <c r="P1381" s="13">
        <v>16</v>
      </c>
      <c r="Q1381" s="13">
        <v>0.3</v>
      </c>
      <c r="R1381" s="13">
        <v>0.75</v>
      </c>
      <c r="S1381" s="13">
        <v>5.9165186500888103</v>
      </c>
      <c r="T1381" s="7">
        <f>IFERROR(VLOOKUP(B337,[1]!users_table[#All],4),"NA")</f>
        <v>8.4223826714801451</v>
      </c>
      <c r="U1381" s="13" t="s">
        <v>75</v>
      </c>
    </row>
    <row r="1382" spans="1:21" x14ac:dyDescent="0.3">
      <c r="A1382" s="25">
        <v>1380</v>
      </c>
      <c r="B1382" s="13" t="s">
        <v>2</v>
      </c>
      <c r="C1382" s="13">
        <v>37487</v>
      </c>
      <c r="D1382" s="13" t="s">
        <v>482</v>
      </c>
      <c r="E1382" s="13" t="s">
        <v>32</v>
      </c>
      <c r="F1382" s="13" t="s">
        <v>37</v>
      </c>
      <c r="G1382" s="13">
        <v>6.71</v>
      </c>
      <c r="H1382" s="26">
        <v>44349</v>
      </c>
      <c r="I1382" s="26">
        <v>44352</v>
      </c>
      <c r="J1382" s="13">
        <v>5</v>
      </c>
      <c r="K1382" s="13">
        <v>2018</v>
      </c>
      <c r="L1382" s="13" t="s">
        <v>39</v>
      </c>
      <c r="M1382" s="13">
        <v>12</v>
      </c>
      <c r="N1382" s="13">
        <v>0.39861111111111108</v>
      </c>
      <c r="O1382" s="13">
        <v>4.7833333333333332</v>
      </c>
      <c r="P1382" s="13">
        <v>4</v>
      </c>
      <c r="Q1382" s="13">
        <v>1.1958333333333331</v>
      </c>
      <c r="R1382" s="13">
        <v>3</v>
      </c>
      <c r="S1382" s="13">
        <v>5.9165186500888103</v>
      </c>
      <c r="T1382" s="7">
        <f>IFERROR(VLOOKUP(B338,[1]!users_table[#All],4),"NA")</f>
        <v>8.4223826714801451</v>
      </c>
      <c r="U1382" s="13" t="s">
        <v>61</v>
      </c>
    </row>
    <row r="1383" spans="1:21" x14ac:dyDescent="0.3">
      <c r="A1383" s="25">
        <v>1381</v>
      </c>
      <c r="B1383" s="13" t="s">
        <v>2</v>
      </c>
      <c r="C1383" s="13">
        <v>37487</v>
      </c>
      <c r="D1383" s="13" t="s">
        <v>482</v>
      </c>
      <c r="E1383" s="13" t="s">
        <v>32</v>
      </c>
      <c r="F1383" s="13" t="s">
        <v>37</v>
      </c>
      <c r="G1383" s="13">
        <v>6.71</v>
      </c>
      <c r="H1383" s="26">
        <v>44349</v>
      </c>
      <c r="I1383" s="26">
        <v>44352</v>
      </c>
      <c r="J1383" s="13">
        <v>5</v>
      </c>
      <c r="K1383" s="13">
        <v>2018</v>
      </c>
      <c r="L1383" s="13" t="s">
        <v>39</v>
      </c>
      <c r="M1383" s="13">
        <v>12</v>
      </c>
      <c r="N1383" s="13">
        <v>0.39861111111111108</v>
      </c>
      <c r="O1383" s="13">
        <v>4.7833333333333332</v>
      </c>
      <c r="P1383" s="13">
        <v>4</v>
      </c>
      <c r="Q1383" s="13">
        <v>1.1958333333333331</v>
      </c>
      <c r="R1383" s="13">
        <v>3</v>
      </c>
      <c r="S1383" s="13">
        <v>5.9165186500888103</v>
      </c>
      <c r="T1383" s="7">
        <f>IFERROR(VLOOKUP(B338,[1]!users_table[#All],4),"NA")</f>
        <v>8.4223826714801451</v>
      </c>
      <c r="U1383" s="13" t="s">
        <v>1030</v>
      </c>
    </row>
    <row r="1384" spans="1:21" x14ac:dyDescent="0.3">
      <c r="A1384" s="25">
        <v>1382</v>
      </c>
      <c r="B1384" s="13" t="s">
        <v>2</v>
      </c>
      <c r="C1384" s="13">
        <v>37487</v>
      </c>
      <c r="D1384" s="13" t="s">
        <v>482</v>
      </c>
      <c r="E1384" s="13" t="s">
        <v>32</v>
      </c>
      <c r="F1384" s="13" t="s">
        <v>37</v>
      </c>
      <c r="G1384" s="13">
        <v>6.71</v>
      </c>
      <c r="H1384" s="26">
        <v>44349</v>
      </c>
      <c r="I1384" s="26">
        <v>44352</v>
      </c>
      <c r="J1384" s="13">
        <v>5</v>
      </c>
      <c r="K1384" s="13">
        <v>2018</v>
      </c>
      <c r="L1384" s="13" t="s">
        <v>39</v>
      </c>
      <c r="M1384" s="13">
        <v>12</v>
      </c>
      <c r="N1384" s="13">
        <v>0.39861111111111108</v>
      </c>
      <c r="O1384" s="13">
        <v>4.7833333333333332</v>
      </c>
      <c r="P1384" s="13">
        <v>4</v>
      </c>
      <c r="Q1384" s="13">
        <v>1.1958333333333331</v>
      </c>
      <c r="R1384" s="13">
        <v>3</v>
      </c>
      <c r="S1384" s="13">
        <v>5.9165186500888103</v>
      </c>
      <c r="T1384" s="7">
        <f>IFERROR(VLOOKUP(B338,[1]!users_table[#All],4),"NA")</f>
        <v>8.4223826714801451</v>
      </c>
      <c r="U1384" s="13" t="s">
        <v>68</v>
      </c>
    </row>
    <row r="1385" spans="1:21" x14ac:dyDescent="0.3">
      <c r="A1385" s="25">
        <v>1383</v>
      </c>
      <c r="B1385" s="13" t="s">
        <v>2</v>
      </c>
      <c r="C1385" s="13">
        <v>37487</v>
      </c>
      <c r="D1385" s="13" t="s">
        <v>482</v>
      </c>
      <c r="E1385" s="13" t="s">
        <v>32</v>
      </c>
      <c r="F1385" s="13" t="s">
        <v>37</v>
      </c>
      <c r="G1385" s="13">
        <v>6.71</v>
      </c>
      <c r="H1385" s="26">
        <v>44349</v>
      </c>
      <c r="I1385" s="26">
        <v>44352</v>
      </c>
      <c r="J1385" s="13">
        <v>5</v>
      </c>
      <c r="K1385" s="13">
        <v>2018</v>
      </c>
      <c r="L1385" s="13" t="s">
        <v>39</v>
      </c>
      <c r="M1385" s="13">
        <v>12</v>
      </c>
      <c r="N1385" s="13">
        <v>0.39861111111111108</v>
      </c>
      <c r="O1385" s="13">
        <v>4.7833333333333332</v>
      </c>
      <c r="P1385" s="13">
        <v>4</v>
      </c>
      <c r="Q1385" s="13">
        <v>1.1958333333333331</v>
      </c>
      <c r="R1385" s="13">
        <v>3</v>
      </c>
      <c r="S1385" s="13">
        <v>5.9165186500888103</v>
      </c>
      <c r="T1385" s="7">
        <f>IFERROR(VLOOKUP(B338,[1]!users_table[#All],4),"NA")</f>
        <v>8.4223826714801451</v>
      </c>
      <c r="U1385" s="13" t="s">
        <v>1027</v>
      </c>
    </row>
    <row r="1386" spans="1:21" x14ac:dyDescent="0.3">
      <c r="A1386" s="25">
        <v>1384</v>
      </c>
      <c r="B1386" s="13" t="s">
        <v>2</v>
      </c>
      <c r="C1386" s="13">
        <v>39948</v>
      </c>
      <c r="D1386" s="13" t="s">
        <v>483</v>
      </c>
      <c r="E1386" s="13" t="s">
        <v>32</v>
      </c>
      <c r="F1386" s="13" t="s">
        <v>37</v>
      </c>
      <c r="G1386" s="13">
        <v>6.9</v>
      </c>
      <c r="H1386" s="26">
        <v>44354</v>
      </c>
      <c r="I1386" s="26">
        <v>44357</v>
      </c>
      <c r="J1386" s="13">
        <v>4</v>
      </c>
      <c r="K1386" s="13">
        <v>2020</v>
      </c>
      <c r="L1386" s="13" t="s">
        <v>39</v>
      </c>
      <c r="M1386" s="13">
        <v>12</v>
      </c>
      <c r="N1386" s="13">
        <v>0.3888888888888889</v>
      </c>
      <c r="O1386" s="13">
        <v>4.666666666666667</v>
      </c>
      <c r="P1386" s="13">
        <v>4</v>
      </c>
      <c r="Q1386" s="13">
        <v>1.166666666666667</v>
      </c>
      <c r="R1386" s="13">
        <v>3</v>
      </c>
      <c r="S1386" s="13">
        <v>5.9165186500888103</v>
      </c>
      <c r="T1386" s="13">
        <f>IFERROR(VLOOKUP(B339,[1]!users_table[#All],4),"NA")</f>
        <v>8.4223826714801451</v>
      </c>
      <c r="U1386" s="13" t="s">
        <v>61</v>
      </c>
    </row>
    <row r="1387" spans="1:21" x14ac:dyDescent="0.3">
      <c r="A1387" s="25">
        <v>1385</v>
      </c>
      <c r="B1387" s="13" t="s">
        <v>2</v>
      </c>
      <c r="C1387" s="13">
        <v>39948</v>
      </c>
      <c r="D1387" s="13" t="s">
        <v>483</v>
      </c>
      <c r="E1387" s="13" t="s">
        <v>32</v>
      </c>
      <c r="F1387" s="13" t="s">
        <v>37</v>
      </c>
      <c r="G1387" s="13">
        <v>6.9</v>
      </c>
      <c r="H1387" s="26">
        <v>44354</v>
      </c>
      <c r="I1387" s="26">
        <v>44357</v>
      </c>
      <c r="J1387" s="13">
        <v>4</v>
      </c>
      <c r="K1387" s="13">
        <v>2020</v>
      </c>
      <c r="L1387" s="13" t="s">
        <v>39</v>
      </c>
      <c r="M1387" s="13">
        <v>12</v>
      </c>
      <c r="N1387" s="13">
        <v>0.3888888888888889</v>
      </c>
      <c r="O1387" s="13">
        <v>4.666666666666667</v>
      </c>
      <c r="P1387" s="13">
        <v>4</v>
      </c>
      <c r="Q1387" s="13">
        <v>1.166666666666667</v>
      </c>
      <c r="R1387" s="13">
        <v>3</v>
      </c>
      <c r="S1387" s="13">
        <v>5.9165186500888103</v>
      </c>
      <c r="T1387" s="13">
        <f>IFERROR(VLOOKUP(B339,[1]!users_table[#All],4),"NA")</f>
        <v>8.4223826714801451</v>
      </c>
      <c r="U1387" s="13" t="s">
        <v>1030</v>
      </c>
    </row>
    <row r="1388" spans="1:21" x14ac:dyDescent="0.3">
      <c r="A1388" s="25">
        <v>1386</v>
      </c>
      <c r="B1388" s="13" t="s">
        <v>2</v>
      </c>
      <c r="C1388" s="13">
        <v>39948</v>
      </c>
      <c r="D1388" s="13" t="s">
        <v>483</v>
      </c>
      <c r="E1388" s="13" t="s">
        <v>32</v>
      </c>
      <c r="F1388" s="13" t="s">
        <v>37</v>
      </c>
      <c r="G1388" s="13">
        <v>6.9</v>
      </c>
      <c r="H1388" s="26">
        <v>44354</v>
      </c>
      <c r="I1388" s="26">
        <v>44357</v>
      </c>
      <c r="J1388" s="13">
        <v>4</v>
      </c>
      <c r="K1388" s="13">
        <v>2020</v>
      </c>
      <c r="L1388" s="13" t="s">
        <v>39</v>
      </c>
      <c r="M1388" s="13">
        <v>12</v>
      </c>
      <c r="N1388" s="13">
        <v>0.3888888888888889</v>
      </c>
      <c r="O1388" s="13">
        <v>4.666666666666667</v>
      </c>
      <c r="P1388" s="13">
        <v>4</v>
      </c>
      <c r="Q1388" s="13">
        <v>1.166666666666667</v>
      </c>
      <c r="R1388" s="13">
        <v>3</v>
      </c>
      <c r="S1388" s="13">
        <v>5.9165186500888103</v>
      </c>
      <c r="T1388" s="13">
        <f>IFERROR(VLOOKUP(B339,[1]!users_table[#All],4),"NA")</f>
        <v>8.4223826714801451</v>
      </c>
      <c r="U1388" s="13" t="s">
        <v>68</v>
      </c>
    </row>
    <row r="1389" spans="1:21" x14ac:dyDescent="0.3">
      <c r="A1389" s="25">
        <v>1387</v>
      </c>
      <c r="B1389" s="13" t="s">
        <v>2</v>
      </c>
      <c r="C1389" s="13">
        <v>39948</v>
      </c>
      <c r="D1389" s="13" t="s">
        <v>483</v>
      </c>
      <c r="E1389" s="13" t="s">
        <v>32</v>
      </c>
      <c r="F1389" s="13" t="s">
        <v>37</v>
      </c>
      <c r="G1389" s="13">
        <v>6.9</v>
      </c>
      <c r="H1389" s="26">
        <v>44354</v>
      </c>
      <c r="I1389" s="26">
        <v>44357</v>
      </c>
      <c r="J1389" s="13">
        <v>4</v>
      </c>
      <c r="K1389" s="13">
        <v>2020</v>
      </c>
      <c r="L1389" s="13" t="s">
        <v>39</v>
      </c>
      <c r="M1389" s="13">
        <v>12</v>
      </c>
      <c r="N1389" s="13">
        <v>0.3888888888888889</v>
      </c>
      <c r="O1389" s="13">
        <v>4.666666666666667</v>
      </c>
      <c r="P1389" s="13">
        <v>4</v>
      </c>
      <c r="Q1389" s="13">
        <v>1.166666666666667</v>
      </c>
      <c r="R1389" s="13">
        <v>3</v>
      </c>
      <c r="S1389" s="13">
        <v>5.9165186500888103</v>
      </c>
      <c r="T1389" s="13">
        <f>IFERROR(VLOOKUP(B339,[1]!users_table[#All],4),"NA")</f>
        <v>8.4223826714801451</v>
      </c>
      <c r="U1389" s="13" t="s">
        <v>1027</v>
      </c>
    </row>
    <row r="1390" spans="1:21" x14ac:dyDescent="0.3">
      <c r="A1390" s="25">
        <v>1388</v>
      </c>
      <c r="B1390" s="13" t="s">
        <v>2</v>
      </c>
      <c r="C1390" s="13">
        <v>1174</v>
      </c>
      <c r="D1390" s="13" t="s">
        <v>484</v>
      </c>
      <c r="E1390" s="13" t="s">
        <v>52</v>
      </c>
      <c r="F1390" s="13" t="s">
        <v>29</v>
      </c>
      <c r="G1390" s="13">
        <v>6.77</v>
      </c>
      <c r="H1390" s="26">
        <v>43525</v>
      </c>
      <c r="I1390" s="26">
        <v>43525</v>
      </c>
      <c r="J1390" s="13">
        <v>6</v>
      </c>
      <c r="K1390" s="13">
        <v>2003</v>
      </c>
      <c r="L1390" s="13" t="s">
        <v>30</v>
      </c>
      <c r="M1390" s="13">
        <v>1</v>
      </c>
      <c r="N1390" s="13">
        <v>0.90527777777777774</v>
      </c>
      <c r="O1390" s="13">
        <v>0.90527777777777774</v>
      </c>
      <c r="P1390" s="13">
        <v>1</v>
      </c>
      <c r="Q1390" s="13">
        <v>0.90527777777777774</v>
      </c>
      <c r="R1390" s="13">
        <v>1</v>
      </c>
      <c r="S1390" s="13">
        <v>5.9165186500888103</v>
      </c>
      <c r="T1390" s="13">
        <f>IFERROR(VLOOKUP(B340,[1]!users_table[#All],4),"NA")</f>
        <v>8.4223826714801451</v>
      </c>
      <c r="U1390" s="13" t="s">
        <v>60</v>
      </c>
    </row>
    <row r="1391" spans="1:21" x14ac:dyDescent="0.3">
      <c r="A1391" s="25">
        <v>1389</v>
      </c>
      <c r="B1391" s="13" t="s">
        <v>2</v>
      </c>
      <c r="C1391" s="13">
        <v>1174</v>
      </c>
      <c r="D1391" s="13" t="s">
        <v>484</v>
      </c>
      <c r="E1391" s="13" t="s">
        <v>52</v>
      </c>
      <c r="F1391" s="13" t="s">
        <v>29</v>
      </c>
      <c r="G1391" s="13">
        <v>6.77</v>
      </c>
      <c r="H1391" s="26">
        <v>43525</v>
      </c>
      <c r="I1391" s="26">
        <v>43525</v>
      </c>
      <c r="J1391" s="13">
        <v>6</v>
      </c>
      <c r="K1391" s="13">
        <v>2003</v>
      </c>
      <c r="L1391" s="13" t="s">
        <v>30</v>
      </c>
      <c r="M1391" s="13">
        <v>1</v>
      </c>
      <c r="N1391" s="13">
        <v>0.90527777777777774</v>
      </c>
      <c r="O1391" s="13">
        <v>0.90527777777777774</v>
      </c>
      <c r="P1391" s="13">
        <v>1</v>
      </c>
      <c r="Q1391" s="13">
        <v>0.90527777777777774</v>
      </c>
      <c r="R1391" s="13">
        <v>1</v>
      </c>
      <c r="S1391" s="13">
        <v>5.9165186500888103</v>
      </c>
      <c r="T1391" s="13">
        <f>IFERROR(VLOOKUP(B340,[1]!users_table[#All],4),"NA")</f>
        <v>8.4223826714801451</v>
      </c>
      <c r="U1391" s="13" t="s">
        <v>75</v>
      </c>
    </row>
    <row r="1392" spans="1:21" x14ac:dyDescent="0.3">
      <c r="A1392" s="25">
        <v>1390</v>
      </c>
      <c r="B1392" s="13" t="s">
        <v>2</v>
      </c>
      <c r="C1392" s="13">
        <v>1135</v>
      </c>
      <c r="D1392" s="13" t="s">
        <v>485</v>
      </c>
      <c r="E1392" s="13" t="s">
        <v>52</v>
      </c>
      <c r="F1392" s="13" t="s">
        <v>29</v>
      </c>
      <c r="G1392" s="13">
        <v>6.95</v>
      </c>
      <c r="H1392" s="26">
        <v>43556</v>
      </c>
      <c r="I1392" s="26">
        <v>43556</v>
      </c>
      <c r="J1392" s="13">
        <v>6</v>
      </c>
      <c r="K1392" s="13">
        <v>2005</v>
      </c>
      <c r="L1392" s="13" t="s">
        <v>33</v>
      </c>
      <c r="M1392" s="13">
        <v>1</v>
      </c>
      <c r="N1392" s="13">
        <v>1</v>
      </c>
      <c r="O1392" s="13">
        <v>1</v>
      </c>
      <c r="P1392" s="13">
        <v>1</v>
      </c>
      <c r="Q1392" s="13">
        <v>1</v>
      </c>
      <c r="R1392" s="13">
        <v>1</v>
      </c>
      <c r="S1392" s="13">
        <v>5.9165186500888103</v>
      </c>
      <c r="T1392" s="13">
        <f>IFERROR(VLOOKUP(B341,[1]!users_table[#All],4),"NA")</f>
        <v>8.4223826714801451</v>
      </c>
      <c r="U1392" s="13" t="s">
        <v>65</v>
      </c>
    </row>
    <row r="1393" spans="1:21" x14ac:dyDescent="0.3">
      <c r="A1393" s="25">
        <v>1391</v>
      </c>
      <c r="B1393" s="13" t="s">
        <v>2</v>
      </c>
      <c r="C1393" s="13">
        <v>1135</v>
      </c>
      <c r="D1393" s="13" t="s">
        <v>485</v>
      </c>
      <c r="E1393" s="13" t="s">
        <v>52</v>
      </c>
      <c r="F1393" s="13" t="s">
        <v>29</v>
      </c>
      <c r="G1393" s="13">
        <v>6.95</v>
      </c>
      <c r="H1393" s="26">
        <v>43556</v>
      </c>
      <c r="I1393" s="26">
        <v>43556</v>
      </c>
      <c r="J1393" s="13">
        <v>6</v>
      </c>
      <c r="K1393" s="13">
        <v>2005</v>
      </c>
      <c r="L1393" s="13" t="s">
        <v>33</v>
      </c>
      <c r="M1393" s="13">
        <v>1</v>
      </c>
      <c r="N1393" s="13">
        <v>1</v>
      </c>
      <c r="O1393" s="13">
        <v>1</v>
      </c>
      <c r="P1393" s="13">
        <v>1</v>
      </c>
      <c r="Q1393" s="13">
        <v>1</v>
      </c>
      <c r="R1393" s="13">
        <v>1</v>
      </c>
      <c r="S1393" s="13">
        <v>5.9165186500888103</v>
      </c>
      <c r="T1393" s="13">
        <f>IFERROR(VLOOKUP(B341,[1]!users_table[#All],4),"NA")</f>
        <v>8.4223826714801451</v>
      </c>
      <c r="U1393" s="13" t="s">
        <v>60</v>
      </c>
    </row>
    <row r="1394" spans="1:21" x14ac:dyDescent="0.3">
      <c r="A1394" s="25">
        <v>1392</v>
      </c>
      <c r="B1394" s="13" t="s">
        <v>2</v>
      </c>
      <c r="C1394" s="13">
        <v>1135</v>
      </c>
      <c r="D1394" s="13" t="s">
        <v>485</v>
      </c>
      <c r="E1394" s="13" t="s">
        <v>52</v>
      </c>
      <c r="F1394" s="13" t="s">
        <v>29</v>
      </c>
      <c r="G1394" s="13">
        <v>6.95</v>
      </c>
      <c r="H1394" s="26">
        <v>43556</v>
      </c>
      <c r="I1394" s="26">
        <v>43556</v>
      </c>
      <c r="J1394" s="13">
        <v>6</v>
      </c>
      <c r="K1394" s="13">
        <v>2005</v>
      </c>
      <c r="L1394" s="13" t="s">
        <v>33</v>
      </c>
      <c r="M1394" s="13">
        <v>1</v>
      </c>
      <c r="N1394" s="13">
        <v>1</v>
      </c>
      <c r="O1394" s="13">
        <v>1</v>
      </c>
      <c r="P1394" s="13">
        <v>1</v>
      </c>
      <c r="Q1394" s="13">
        <v>1</v>
      </c>
      <c r="R1394" s="13">
        <v>1</v>
      </c>
      <c r="S1394" s="13">
        <v>5.9165186500888103</v>
      </c>
      <c r="T1394" s="13">
        <f>IFERROR(VLOOKUP(B341,[1]!users_table[#All],4),"NA")</f>
        <v>8.4223826714801451</v>
      </c>
      <c r="U1394" s="13" t="s">
        <v>1033</v>
      </c>
    </row>
    <row r="1395" spans="1:21" x14ac:dyDescent="0.3">
      <c r="A1395" s="25">
        <v>1393</v>
      </c>
      <c r="B1395" s="13" t="s">
        <v>2</v>
      </c>
      <c r="C1395" s="13">
        <v>40483</v>
      </c>
      <c r="D1395" s="13" t="s">
        <v>486</v>
      </c>
      <c r="E1395" s="13" t="s">
        <v>32</v>
      </c>
      <c r="F1395" s="13" t="s">
        <v>154</v>
      </c>
      <c r="G1395" s="13">
        <v>6.95</v>
      </c>
      <c r="H1395" s="26">
        <v>44099</v>
      </c>
      <c r="I1395" s="26">
        <v>44102</v>
      </c>
      <c r="J1395" s="13">
        <v>7</v>
      </c>
      <c r="K1395" s="13">
        <v>2020</v>
      </c>
      <c r="L1395" s="13" t="s">
        <v>30</v>
      </c>
      <c r="M1395" s="13">
        <v>12</v>
      </c>
      <c r="N1395" s="13">
        <v>0.39416666666666672</v>
      </c>
      <c r="O1395" s="13">
        <v>4.7300000000000004</v>
      </c>
      <c r="P1395" s="13">
        <v>4</v>
      </c>
      <c r="Q1395" s="13">
        <v>1.1825000000000001</v>
      </c>
      <c r="R1395" s="13">
        <v>3</v>
      </c>
      <c r="S1395" s="13">
        <v>5.9165186500888103</v>
      </c>
      <c r="T1395" s="13">
        <f>IFERROR(VLOOKUP(B342,[1]!users_table[#All],4),"NA")</f>
        <v>8.4223826714801451</v>
      </c>
      <c r="U1395" s="13" t="s">
        <v>1014</v>
      </c>
    </row>
    <row r="1396" spans="1:21" x14ac:dyDescent="0.3">
      <c r="A1396" s="25">
        <v>1394</v>
      </c>
      <c r="B1396" s="13" t="s">
        <v>2</v>
      </c>
      <c r="C1396" s="13">
        <v>40483</v>
      </c>
      <c r="D1396" s="13" t="s">
        <v>486</v>
      </c>
      <c r="E1396" s="13" t="s">
        <v>32</v>
      </c>
      <c r="F1396" s="13" t="s">
        <v>154</v>
      </c>
      <c r="G1396" s="13">
        <v>6.95</v>
      </c>
      <c r="H1396" s="26">
        <v>44099</v>
      </c>
      <c r="I1396" s="26">
        <v>44102</v>
      </c>
      <c r="J1396" s="13">
        <v>7</v>
      </c>
      <c r="K1396" s="13">
        <v>2020</v>
      </c>
      <c r="L1396" s="13" t="s">
        <v>30</v>
      </c>
      <c r="M1396" s="13">
        <v>12</v>
      </c>
      <c r="N1396" s="13">
        <v>0.39416666666666672</v>
      </c>
      <c r="O1396" s="13">
        <v>4.7300000000000004</v>
      </c>
      <c r="P1396" s="13">
        <v>4</v>
      </c>
      <c r="Q1396" s="13">
        <v>1.1825000000000001</v>
      </c>
      <c r="R1396" s="13">
        <v>3</v>
      </c>
      <c r="S1396" s="13">
        <v>5.9165186500888103</v>
      </c>
      <c r="T1396" s="13">
        <f>IFERROR(VLOOKUP(B342,[1]!users_table[#All],4),"NA")</f>
        <v>8.4223826714801451</v>
      </c>
      <c r="U1396" s="13" t="s">
        <v>64</v>
      </c>
    </row>
    <row r="1397" spans="1:21" x14ac:dyDescent="0.3">
      <c r="A1397" s="25">
        <v>1395</v>
      </c>
      <c r="B1397" s="13" t="s">
        <v>2</v>
      </c>
      <c r="C1397" s="13">
        <v>40483</v>
      </c>
      <c r="D1397" s="13" t="s">
        <v>486</v>
      </c>
      <c r="E1397" s="13" t="s">
        <v>32</v>
      </c>
      <c r="F1397" s="13" t="s">
        <v>154</v>
      </c>
      <c r="G1397" s="13">
        <v>6.95</v>
      </c>
      <c r="H1397" s="26">
        <v>44099</v>
      </c>
      <c r="I1397" s="26">
        <v>44102</v>
      </c>
      <c r="J1397" s="13">
        <v>7</v>
      </c>
      <c r="K1397" s="13">
        <v>2020</v>
      </c>
      <c r="L1397" s="13" t="s">
        <v>30</v>
      </c>
      <c r="M1397" s="13">
        <v>12</v>
      </c>
      <c r="N1397" s="13">
        <v>0.39416666666666672</v>
      </c>
      <c r="O1397" s="13">
        <v>4.7300000000000004</v>
      </c>
      <c r="P1397" s="13">
        <v>4</v>
      </c>
      <c r="Q1397" s="13">
        <v>1.1825000000000001</v>
      </c>
      <c r="R1397" s="13">
        <v>3</v>
      </c>
      <c r="S1397" s="13">
        <v>5.9165186500888103</v>
      </c>
      <c r="T1397" s="13">
        <f>IFERROR(VLOOKUP(B342,[1]!users_table[#All],4),"NA")</f>
        <v>8.4223826714801451</v>
      </c>
      <c r="U1397" s="13" t="s">
        <v>1011</v>
      </c>
    </row>
    <row r="1398" spans="1:21" x14ac:dyDescent="0.3">
      <c r="A1398" s="25">
        <v>1396</v>
      </c>
      <c r="B1398" s="13" t="s">
        <v>2</v>
      </c>
      <c r="C1398" s="13">
        <v>40483</v>
      </c>
      <c r="D1398" s="13" t="s">
        <v>486</v>
      </c>
      <c r="E1398" s="13" t="s">
        <v>32</v>
      </c>
      <c r="F1398" s="13" t="s">
        <v>154</v>
      </c>
      <c r="G1398" s="13">
        <v>6.95</v>
      </c>
      <c r="H1398" s="26">
        <v>44099</v>
      </c>
      <c r="I1398" s="26">
        <v>44102</v>
      </c>
      <c r="J1398" s="13">
        <v>7</v>
      </c>
      <c r="K1398" s="13">
        <v>2020</v>
      </c>
      <c r="L1398" s="13" t="s">
        <v>30</v>
      </c>
      <c r="M1398" s="13">
        <v>12</v>
      </c>
      <c r="N1398" s="13">
        <v>0.39416666666666672</v>
      </c>
      <c r="O1398" s="13">
        <v>4.7300000000000004</v>
      </c>
      <c r="P1398" s="13">
        <v>4</v>
      </c>
      <c r="Q1398" s="13">
        <v>1.1825000000000001</v>
      </c>
      <c r="R1398" s="13">
        <v>3</v>
      </c>
      <c r="S1398" s="13">
        <v>5.9165186500888103</v>
      </c>
      <c r="T1398" s="13">
        <f>IFERROR(VLOOKUP(B342,[1]!users_table[#All],4),"NA")</f>
        <v>8.4223826714801451</v>
      </c>
      <c r="U1398" s="13" t="s">
        <v>70</v>
      </c>
    </row>
    <row r="1399" spans="1:21" x14ac:dyDescent="0.3">
      <c r="A1399" s="25">
        <v>1397</v>
      </c>
      <c r="B1399" s="13" t="s">
        <v>2</v>
      </c>
      <c r="C1399" s="13">
        <v>41008</v>
      </c>
      <c r="D1399" s="13" t="s">
        <v>487</v>
      </c>
      <c r="E1399" s="13" t="s">
        <v>28</v>
      </c>
      <c r="F1399" s="13" t="s">
        <v>154</v>
      </c>
      <c r="G1399" s="13">
        <v>6.47</v>
      </c>
      <c r="H1399" s="26">
        <v>44104</v>
      </c>
      <c r="I1399" s="26">
        <v>44104</v>
      </c>
      <c r="J1399" s="13">
        <v>6</v>
      </c>
      <c r="K1399" s="13">
        <v>2020</v>
      </c>
      <c r="L1399" s="13" t="s">
        <v>39</v>
      </c>
      <c r="M1399" s="13">
        <v>1</v>
      </c>
      <c r="N1399" s="13">
        <v>0.1072222222222222</v>
      </c>
      <c r="O1399" s="13">
        <v>0.1072222222222222</v>
      </c>
      <c r="P1399" s="13">
        <v>1</v>
      </c>
      <c r="Q1399" s="13">
        <v>0.1072222222222222</v>
      </c>
      <c r="R1399" s="13">
        <v>1</v>
      </c>
      <c r="S1399" s="13">
        <v>5.9165186500888103</v>
      </c>
      <c r="T1399" s="13">
        <f>IFERROR(VLOOKUP(B343,[1]!users_table[#All],4),"NA")</f>
        <v>8.4223826714801451</v>
      </c>
      <c r="U1399" s="13" t="s">
        <v>64</v>
      </c>
    </row>
    <row r="1400" spans="1:21" x14ac:dyDescent="0.3">
      <c r="A1400" s="25">
        <v>1398</v>
      </c>
      <c r="B1400" s="13" t="s">
        <v>2</v>
      </c>
      <c r="C1400" s="13">
        <v>41008</v>
      </c>
      <c r="D1400" s="13" t="s">
        <v>487</v>
      </c>
      <c r="E1400" s="13" t="s">
        <v>28</v>
      </c>
      <c r="F1400" s="13" t="s">
        <v>154</v>
      </c>
      <c r="G1400" s="13">
        <v>6.47</v>
      </c>
      <c r="H1400" s="26">
        <v>44104</v>
      </c>
      <c r="I1400" s="26">
        <v>44104</v>
      </c>
      <c r="J1400" s="13">
        <v>6</v>
      </c>
      <c r="K1400" s="13">
        <v>2020</v>
      </c>
      <c r="L1400" s="13" t="s">
        <v>39</v>
      </c>
      <c r="M1400" s="13">
        <v>1</v>
      </c>
      <c r="N1400" s="13">
        <v>0.1072222222222222</v>
      </c>
      <c r="O1400" s="13">
        <v>0.1072222222222222</v>
      </c>
      <c r="P1400" s="13">
        <v>1</v>
      </c>
      <c r="Q1400" s="13">
        <v>0.1072222222222222</v>
      </c>
      <c r="R1400" s="13">
        <v>1</v>
      </c>
      <c r="S1400" s="13">
        <v>5.9165186500888103</v>
      </c>
      <c r="T1400" s="13">
        <f>IFERROR(VLOOKUP(B343,[1]!users_table[#All],4),"NA")</f>
        <v>8.4223826714801451</v>
      </c>
      <c r="U1400" s="13" t="s">
        <v>70</v>
      </c>
    </row>
    <row r="1401" spans="1:21" x14ac:dyDescent="0.3">
      <c r="A1401" s="25">
        <v>1399</v>
      </c>
      <c r="B1401" s="13" t="s">
        <v>2</v>
      </c>
      <c r="C1401" s="13">
        <v>38663</v>
      </c>
      <c r="D1401" s="13" t="s">
        <v>488</v>
      </c>
      <c r="E1401" s="13" t="s">
        <v>50</v>
      </c>
      <c r="F1401" s="13" t="s">
        <v>37</v>
      </c>
      <c r="G1401" s="13">
        <v>6.46</v>
      </c>
      <c r="H1401" s="26">
        <v>44104</v>
      </c>
      <c r="I1401" s="26">
        <v>44108</v>
      </c>
      <c r="J1401" s="13">
        <v>6</v>
      </c>
      <c r="K1401" s="13">
        <v>2020</v>
      </c>
      <c r="L1401" s="13" t="s">
        <v>30</v>
      </c>
      <c r="M1401" s="13">
        <v>12</v>
      </c>
      <c r="N1401" s="13">
        <v>0.46666666666666667</v>
      </c>
      <c r="O1401" s="13">
        <v>5.6</v>
      </c>
      <c r="P1401" s="13">
        <v>5</v>
      </c>
      <c r="Q1401" s="13">
        <v>1.1200000000000001</v>
      </c>
      <c r="R1401" s="13">
        <v>2.4</v>
      </c>
      <c r="S1401" s="13">
        <v>5.9165186500888103</v>
      </c>
      <c r="T1401" s="13">
        <f>IFERROR(VLOOKUP(B344,[1]!users_table[#All],4),"NA")</f>
        <v>8.4223826714801451</v>
      </c>
      <c r="U1401" s="13" t="s">
        <v>65</v>
      </c>
    </row>
    <row r="1402" spans="1:21" x14ac:dyDescent="0.3">
      <c r="A1402" s="25">
        <v>1400</v>
      </c>
      <c r="B1402" s="13" t="s">
        <v>2</v>
      </c>
      <c r="C1402" s="13">
        <v>38663</v>
      </c>
      <c r="D1402" s="13" t="s">
        <v>488</v>
      </c>
      <c r="E1402" s="13" t="s">
        <v>50</v>
      </c>
      <c r="F1402" s="13" t="s">
        <v>37</v>
      </c>
      <c r="G1402" s="13">
        <v>6.46</v>
      </c>
      <c r="H1402" s="26">
        <v>44104</v>
      </c>
      <c r="I1402" s="26">
        <v>44108</v>
      </c>
      <c r="J1402" s="13">
        <v>6</v>
      </c>
      <c r="K1402" s="13">
        <v>2020</v>
      </c>
      <c r="L1402" s="13" t="s">
        <v>30</v>
      </c>
      <c r="M1402" s="13">
        <v>12</v>
      </c>
      <c r="N1402" s="13">
        <v>0.46666666666666667</v>
      </c>
      <c r="O1402" s="13">
        <v>5.6</v>
      </c>
      <c r="P1402" s="13">
        <v>5</v>
      </c>
      <c r="Q1402" s="13">
        <v>1.1200000000000001</v>
      </c>
      <c r="R1402" s="13">
        <v>2.4</v>
      </c>
      <c r="S1402" s="13">
        <v>5.9165186500888103</v>
      </c>
      <c r="T1402" s="13">
        <f>IFERROR(VLOOKUP(B344,[1]!users_table[#All],4),"NA")</f>
        <v>8.4223826714801451</v>
      </c>
      <c r="U1402" s="13" t="s">
        <v>66</v>
      </c>
    </row>
    <row r="1403" spans="1:21" x14ac:dyDescent="0.3">
      <c r="A1403" s="25">
        <v>1401</v>
      </c>
      <c r="B1403" s="13" t="s">
        <v>2</v>
      </c>
      <c r="C1403" s="13">
        <v>38663</v>
      </c>
      <c r="D1403" s="13" t="s">
        <v>488</v>
      </c>
      <c r="E1403" s="13" t="s">
        <v>50</v>
      </c>
      <c r="F1403" s="13" t="s">
        <v>37</v>
      </c>
      <c r="G1403" s="13">
        <v>6.46</v>
      </c>
      <c r="H1403" s="26">
        <v>44104</v>
      </c>
      <c r="I1403" s="26">
        <v>44108</v>
      </c>
      <c r="J1403" s="13">
        <v>6</v>
      </c>
      <c r="K1403" s="13">
        <v>2020</v>
      </c>
      <c r="L1403" s="13" t="s">
        <v>30</v>
      </c>
      <c r="M1403" s="13">
        <v>12</v>
      </c>
      <c r="N1403" s="13">
        <v>0.46666666666666667</v>
      </c>
      <c r="O1403" s="13">
        <v>5.6</v>
      </c>
      <c r="P1403" s="13">
        <v>5</v>
      </c>
      <c r="Q1403" s="13">
        <v>1.1200000000000001</v>
      </c>
      <c r="R1403" s="13">
        <v>2.4</v>
      </c>
      <c r="S1403" s="13">
        <v>5.9165186500888103</v>
      </c>
      <c r="T1403" s="13">
        <f>IFERROR(VLOOKUP(B344,[1]!users_table[#All],4),"NA")</f>
        <v>8.4223826714801451</v>
      </c>
      <c r="U1403" s="13" t="s">
        <v>62</v>
      </c>
    </row>
    <row r="1404" spans="1:21" x14ac:dyDescent="0.3">
      <c r="A1404" s="25">
        <v>1402</v>
      </c>
      <c r="B1404" s="13" t="s">
        <v>2</v>
      </c>
      <c r="C1404" s="13">
        <v>50078</v>
      </c>
      <c r="D1404" s="13" t="s">
        <v>489</v>
      </c>
      <c r="E1404" s="13" t="s">
        <v>158</v>
      </c>
      <c r="F1404" s="13" t="s">
        <v>29</v>
      </c>
      <c r="G1404" s="13">
        <v>6.65</v>
      </c>
      <c r="H1404" s="26">
        <v>44991</v>
      </c>
      <c r="I1404" s="26">
        <v>44991</v>
      </c>
      <c r="J1404" s="13">
        <v>7</v>
      </c>
      <c r="K1404" s="13">
        <v>2021</v>
      </c>
      <c r="L1404" s="13" t="s">
        <v>30</v>
      </c>
      <c r="M1404" s="13">
        <v>1</v>
      </c>
      <c r="N1404" s="13">
        <v>6.6944444444444445E-2</v>
      </c>
      <c r="O1404" s="13">
        <v>6.6944444444444445E-2</v>
      </c>
      <c r="P1404" s="13">
        <v>1</v>
      </c>
      <c r="Q1404" s="13">
        <v>6.6944444444444445E-2</v>
      </c>
      <c r="R1404" s="13">
        <v>1</v>
      </c>
      <c r="S1404" s="13">
        <v>5.9165186500888103</v>
      </c>
      <c r="T1404" s="13">
        <f>IFERROR(VLOOKUP(B345,[1]!users_table[#All],4),"NA")</f>
        <v>8.4223826714801451</v>
      </c>
      <c r="U1404" s="13" t="s">
        <v>74</v>
      </c>
    </row>
    <row r="1405" spans="1:21" x14ac:dyDescent="0.3">
      <c r="A1405" s="25">
        <v>1403</v>
      </c>
      <c r="B1405" s="13" t="s">
        <v>2</v>
      </c>
      <c r="C1405" s="13">
        <v>37926</v>
      </c>
      <c r="D1405" s="13" t="s">
        <v>490</v>
      </c>
      <c r="E1405" s="13" t="s">
        <v>32</v>
      </c>
      <c r="F1405" s="13" t="s">
        <v>154</v>
      </c>
      <c r="G1405" s="13">
        <v>6.88</v>
      </c>
      <c r="H1405" s="26">
        <v>43819</v>
      </c>
      <c r="I1405" s="26">
        <v>43824</v>
      </c>
      <c r="J1405" s="13">
        <v>7</v>
      </c>
      <c r="K1405" s="13">
        <v>2019</v>
      </c>
      <c r="L1405" s="13" t="s">
        <v>39</v>
      </c>
      <c r="M1405" s="13">
        <v>12</v>
      </c>
      <c r="N1405" s="13">
        <v>0.39555555555555549</v>
      </c>
      <c r="O1405" s="13">
        <v>4.7466666666666661</v>
      </c>
      <c r="P1405" s="13">
        <v>6</v>
      </c>
      <c r="Q1405" s="13">
        <v>0.79111111111111099</v>
      </c>
      <c r="R1405" s="13">
        <v>2</v>
      </c>
      <c r="S1405" s="13">
        <v>5.9165186500888103</v>
      </c>
      <c r="T1405" s="13">
        <f>IFERROR(VLOOKUP(B346,[1]!users_table[#All],4),"NA")</f>
        <v>8.4223826714801451</v>
      </c>
      <c r="U1405" s="13" t="s">
        <v>64</v>
      </c>
    </row>
    <row r="1406" spans="1:21" x14ac:dyDescent="0.3">
      <c r="A1406" s="25">
        <v>1404</v>
      </c>
      <c r="B1406" s="13" t="s">
        <v>2</v>
      </c>
      <c r="C1406" s="13">
        <v>37926</v>
      </c>
      <c r="D1406" s="13" t="s">
        <v>490</v>
      </c>
      <c r="E1406" s="13" t="s">
        <v>32</v>
      </c>
      <c r="F1406" s="13" t="s">
        <v>154</v>
      </c>
      <c r="G1406" s="13">
        <v>6.88</v>
      </c>
      <c r="H1406" s="26">
        <v>43819</v>
      </c>
      <c r="I1406" s="26">
        <v>43824</v>
      </c>
      <c r="J1406" s="13">
        <v>7</v>
      </c>
      <c r="K1406" s="13">
        <v>2019</v>
      </c>
      <c r="L1406" s="13" t="s">
        <v>39</v>
      </c>
      <c r="M1406" s="13">
        <v>12</v>
      </c>
      <c r="N1406" s="13">
        <v>0.39555555555555549</v>
      </c>
      <c r="O1406" s="13">
        <v>4.7466666666666661</v>
      </c>
      <c r="P1406" s="13">
        <v>6</v>
      </c>
      <c r="Q1406" s="13">
        <v>0.79111111111111099</v>
      </c>
      <c r="R1406" s="13">
        <v>2</v>
      </c>
      <c r="S1406" s="13">
        <v>5.9165186500888103</v>
      </c>
      <c r="T1406" s="13">
        <f>IFERROR(VLOOKUP(B346,[1]!users_table[#All],4),"NA")</f>
        <v>8.4223826714801451</v>
      </c>
      <c r="U1406" s="13" t="s">
        <v>66</v>
      </c>
    </row>
    <row r="1407" spans="1:21" x14ac:dyDescent="0.3">
      <c r="A1407" s="25">
        <v>1405</v>
      </c>
      <c r="B1407" s="13" t="s">
        <v>2</v>
      </c>
      <c r="C1407" s="13">
        <v>37926</v>
      </c>
      <c r="D1407" s="13" t="s">
        <v>490</v>
      </c>
      <c r="E1407" s="13" t="s">
        <v>32</v>
      </c>
      <c r="F1407" s="13" t="s">
        <v>154</v>
      </c>
      <c r="G1407" s="13">
        <v>6.88</v>
      </c>
      <c r="H1407" s="26">
        <v>43819</v>
      </c>
      <c r="I1407" s="26">
        <v>43824</v>
      </c>
      <c r="J1407" s="13">
        <v>7</v>
      </c>
      <c r="K1407" s="13">
        <v>2019</v>
      </c>
      <c r="L1407" s="13" t="s">
        <v>39</v>
      </c>
      <c r="M1407" s="13">
        <v>12</v>
      </c>
      <c r="N1407" s="13">
        <v>0.39555555555555549</v>
      </c>
      <c r="O1407" s="13">
        <v>4.7466666666666661</v>
      </c>
      <c r="P1407" s="13">
        <v>6</v>
      </c>
      <c r="Q1407" s="13">
        <v>0.79111111111111099</v>
      </c>
      <c r="R1407" s="13">
        <v>2</v>
      </c>
      <c r="S1407" s="13">
        <v>5.9165186500888103</v>
      </c>
      <c r="T1407" s="13">
        <f>IFERROR(VLOOKUP(B346,[1]!users_table[#All],4),"NA")</f>
        <v>8.4223826714801451</v>
      </c>
      <c r="U1407" s="13" t="s">
        <v>63</v>
      </c>
    </row>
    <row r="1408" spans="1:21" x14ac:dyDescent="0.3">
      <c r="A1408" s="25">
        <v>1406</v>
      </c>
      <c r="B1408" s="13" t="s">
        <v>2</v>
      </c>
      <c r="C1408" s="13">
        <v>40460</v>
      </c>
      <c r="D1408" s="13" t="s">
        <v>491</v>
      </c>
      <c r="E1408" s="13" t="s">
        <v>52</v>
      </c>
      <c r="F1408" s="13" t="s">
        <v>154</v>
      </c>
      <c r="G1408" s="13">
        <v>6.82</v>
      </c>
      <c r="H1408" s="26">
        <v>44158</v>
      </c>
      <c r="I1408" s="26">
        <v>44158</v>
      </c>
      <c r="J1408" s="13">
        <v>6</v>
      </c>
      <c r="K1408" s="13">
        <v>2020</v>
      </c>
      <c r="L1408" s="13" t="s">
        <v>30</v>
      </c>
      <c r="M1408" s="13">
        <v>1</v>
      </c>
      <c r="N1408" s="13">
        <v>0.41138888888888892</v>
      </c>
      <c r="O1408" s="13">
        <v>0.41138888888888892</v>
      </c>
      <c r="P1408" s="13">
        <v>1</v>
      </c>
      <c r="Q1408" s="13">
        <v>0.41138888888888892</v>
      </c>
      <c r="R1408" s="13">
        <v>1</v>
      </c>
      <c r="S1408" s="13">
        <v>5.9165186500888103</v>
      </c>
      <c r="T1408" s="13">
        <f>IFERROR(VLOOKUP(B347,[1]!users_table[#All],4),"NA")</f>
        <v>8.4223826714801451</v>
      </c>
      <c r="U1408" s="13" t="s">
        <v>64</v>
      </c>
    </row>
    <row r="1409" spans="1:21" x14ac:dyDescent="0.3">
      <c r="A1409" s="25">
        <v>1407</v>
      </c>
      <c r="B1409" s="13" t="s">
        <v>2</v>
      </c>
      <c r="C1409" s="13">
        <v>40460</v>
      </c>
      <c r="D1409" s="13" t="s">
        <v>491</v>
      </c>
      <c r="E1409" s="13" t="s">
        <v>52</v>
      </c>
      <c r="F1409" s="13" t="s">
        <v>154</v>
      </c>
      <c r="G1409" s="13">
        <v>6.82</v>
      </c>
      <c r="H1409" s="26">
        <v>44158</v>
      </c>
      <c r="I1409" s="26">
        <v>44158</v>
      </c>
      <c r="J1409" s="13">
        <v>6</v>
      </c>
      <c r="K1409" s="13">
        <v>2020</v>
      </c>
      <c r="L1409" s="13" t="s">
        <v>30</v>
      </c>
      <c r="M1409" s="13">
        <v>1</v>
      </c>
      <c r="N1409" s="13">
        <v>0.41138888888888892</v>
      </c>
      <c r="O1409" s="13">
        <v>0.41138888888888892</v>
      </c>
      <c r="P1409" s="13">
        <v>1</v>
      </c>
      <c r="Q1409" s="13">
        <v>0.41138888888888892</v>
      </c>
      <c r="R1409" s="13">
        <v>1</v>
      </c>
      <c r="S1409" s="13">
        <v>5.9165186500888103</v>
      </c>
      <c r="T1409" s="13">
        <f>IFERROR(VLOOKUP(B347,[1]!users_table[#All],4),"NA")</f>
        <v>8.4223826714801451</v>
      </c>
      <c r="U1409" s="13" t="s">
        <v>66</v>
      </c>
    </row>
    <row r="1410" spans="1:21" x14ac:dyDescent="0.3">
      <c r="A1410" s="25">
        <v>1408</v>
      </c>
      <c r="B1410" s="13" t="s">
        <v>2</v>
      </c>
      <c r="C1410" s="13">
        <v>40460</v>
      </c>
      <c r="D1410" s="13" t="s">
        <v>491</v>
      </c>
      <c r="E1410" s="13" t="s">
        <v>52</v>
      </c>
      <c r="F1410" s="13" t="s">
        <v>154</v>
      </c>
      <c r="G1410" s="13">
        <v>6.82</v>
      </c>
      <c r="H1410" s="26">
        <v>44158</v>
      </c>
      <c r="I1410" s="26">
        <v>44158</v>
      </c>
      <c r="J1410" s="13">
        <v>6</v>
      </c>
      <c r="K1410" s="13">
        <v>2020</v>
      </c>
      <c r="L1410" s="13" t="s">
        <v>30</v>
      </c>
      <c r="M1410" s="13">
        <v>1</v>
      </c>
      <c r="N1410" s="13">
        <v>0.41138888888888892</v>
      </c>
      <c r="O1410" s="13">
        <v>0.41138888888888892</v>
      </c>
      <c r="P1410" s="13">
        <v>1</v>
      </c>
      <c r="Q1410" s="13">
        <v>0.41138888888888892</v>
      </c>
      <c r="R1410" s="13">
        <v>1</v>
      </c>
      <c r="S1410" s="13">
        <v>5.9165186500888103</v>
      </c>
      <c r="T1410" s="13">
        <f>IFERROR(VLOOKUP(B347,[1]!users_table[#All],4),"NA")</f>
        <v>8.4223826714801451</v>
      </c>
      <c r="U1410" s="13" t="s">
        <v>63</v>
      </c>
    </row>
    <row r="1411" spans="1:21" x14ac:dyDescent="0.3">
      <c r="A1411" s="25">
        <v>1409</v>
      </c>
      <c r="B1411" s="13" t="s">
        <v>2</v>
      </c>
      <c r="C1411" s="13">
        <v>41168</v>
      </c>
      <c r="D1411" s="13" t="s">
        <v>492</v>
      </c>
      <c r="E1411" s="13" t="s">
        <v>168</v>
      </c>
      <c r="F1411" s="13" t="s">
        <v>29</v>
      </c>
      <c r="G1411" s="13">
        <v>7.34</v>
      </c>
      <c r="H1411" s="26">
        <v>44410</v>
      </c>
      <c r="I1411" s="26">
        <v>44410</v>
      </c>
      <c r="J1411" s="13">
        <v>8</v>
      </c>
      <c r="K1411" s="13">
        <v>2020</v>
      </c>
      <c r="L1411" s="13" t="s">
        <v>33</v>
      </c>
      <c r="M1411" s="13">
        <v>1</v>
      </c>
      <c r="N1411" s="13">
        <v>1.740833333333333</v>
      </c>
      <c r="O1411" s="13">
        <v>1.740833333333333</v>
      </c>
      <c r="P1411" s="13">
        <v>1</v>
      </c>
      <c r="Q1411" s="13">
        <v>1.740833333333333</v>
      </c>
      <c r="R1411" s="13">
        <v>1</v>
      </c>
      <c r="S1411" s="13">
        <v>5.9165186500888103</v>
      </c>
      <c r="T1411" s="13" t="str">
        <f>IFERROR(VLOOKUP(B348,[1]!users_table[#All],4),"NA")</f>
        <v>NA</v>
      </c>
      <c r="U1411" s="13" t="s">
        <v>83</v>
      </c>
    </row>
    <row r="1412" spans="1:21" x14ac:dyDescent="0.3">
      <c r="A1412" s="25">
        <v>1410</v>
      </c>
      <c r="B1412" s="13" t="s">
        <v>2</v>
      </c>
      <c r="C1412" s="13">
        <v>41168</v>
      </c>
      <c r="D1412" s="13" t="s">
        <v>492</v>
      </c>
      <c r="E1412" s="13" t="s">
        <v>168</v>
      </c>
      <c r="F1412" s="13" t="s">
        <v>29</v>
      </c>
      <c r="G1412" s="13">
        <v>7.34</v>
      </c>
      <c r="H1412" s="26">
        <v>44410</v>
      </c>
      <c r="I1412" s="26">
        <v>44410</v>
      </c>
      <c r="J1412" s="13">
        <v>8</v>
      </c>
      <c r="K1412" s="13">
        <v>2020</v>
      </c>
      <c r="L1412" s="13" t="s">
        <v>33</v>
      </c>
      <c r="M1412" s="13">
        <v>1</v>
      </c>
      <c r="N1412" s="13">
        <v>1.740833333333333</v>
      </c>
      <c r="O1412" s="13">
        <v>1.740833333333333</v>
      </c>
      <c r="P1412" s="13">
        <v>1</v>
      </c>
      <c r="Q1412" s="13">
        <v>1.740833333333333</v>
      </c>
      <c r="R1412" s="13">
        <v>1</v>
      </c>
      <c r="S1412" s="13">
        <v>5.9165186500888103</v>
      </c>
      <c r="T1412" s="13" t="str">
        <f>IFERROR(VLOOKUP(B348,[1]!users_table[#All],4),"NA")</f>
        <v>NA</v>
      </c>
      <c r="U1412" s="13" t="s">
        <v>64</v>
      </c>
    </row>
    <row r="1413" spans="1:21" x14ac:dyDescent="0.3">
      <c r="A1413" s="25">
        <v>1411</v>
      </c>
      <c r="B1413" s="13" t="s">
        <v>2</v>
      </c>
      <c r="C1413" s="13">
        <v>41168</v>
      </c>
      <c r="D1413" s="13" t="s">
        <v>492</v>
      </c>
      <c r="E1413" s="13" t="s">
        <v>168</v>
      </c>
      <c r="F1413" s="13" t="s">
        <v>29</v>
      </c>
      <c r="G1413" s="13">
        <v>7.34</v>
      </c>
      <c r="H1413" s="26">
        <v>44410</v>
      </c>
      <c r="I1413" s="26">
        <v>44410</v>
      </c>
      <c r="J1413" s="13">
        <v>8</v>
      </c>
      <c r="K1413" s="13">
        <v>2020</v>
      </c>
      <c r="L1413" s="13" t="s">
        <v>33</v>
      </c>
      <c r="M1413" s="13">
        <v>1</v>
      </c>
      <c r="N1413" s="13">
        <v>1.740833333333333</v>
      </c>
      <c r="O1413" s="13">
        <v>1.740833333333333</v>
      </c>
      <c r="P1413" s="13">
        <v>1</v>
      </c>
      <c r="Q1413" s="13">
        <v>1.740833333333333</v>
      </c>
      <c r="R1413" s="13">
        <v>1</v>
      </c>
      <c r="S1413" s="13">
        <v>5.9165186500888103</v>
      </c>
      <c r="T1413" s="13" t="str">
        <f>IFERROR(VLOOKUP(B348,[1]!users_table[#All],4),"NA")</f>
        <v>NA</v>
      </c>
      <c r="U1413" s="13" t="s">
        <v>66</v>
      </c>
    </row>
    <row r="1414" spans="1:21" x14ac:dyDescent="0.3">
      <c r="A1414" s="25">
        <v>1412</v>
      </c>
      <c r="B1414" s="13" t="s">
        <v>2</v>
      </c>
      <c r="C1414" s="13">
        <v>41168</v>
      </c>
      <c r="D1414" s="13" t="s">
        <v>492</v>
      </c>
      <c r="E1414" s="13" t="s">
        <v>168</v>
      </c>
      <c r="F1414" s="13" t="s">
        <v>29</v>
      </c>
      <c r="G1414" s="13">
        <v>7.34</v>
      </c>
      <c r="H1414" s="26">
        <v>44410</v>
      </c>
      <c r="I1414" s="26">
        <v>44410</v>
      </c>
      <c r="J1414" s="13">
        <v>8</v>
      </c>
      <c r="K1414" s="13">
        <v>2020</v>
      </c>
      <c r="L1414" s="13" t="s">
        <v>33</v>
      </c>
      <c r="M1414" s="13">
        <v>1</v>
      </c>
      <c r="N1414" s="13">
        <v>1.740833333333333</v>
      </c>
      <c r="O1414" s="13">
        <v>1.740833333333333</v>
      </c>
      <c r="P1414" s="13">
        <v>1</v>
      </c>
      <c r="Q1414" s="13">
        <v>1.740833333333333</v>
      </c>
      <c r="R1414" s="13">
        <v>1</v>
      </c>
      <c r="S1414" s="13">
        <v>5.9165186500888103</v>
      </c>
      <c r="T1414" s="13" t="str">
        <f>IFERROR(VLOOKUP(B348,[1]!users_table[#All],4),"NA")</f>
        <v>NA</v>
      </c>
      <c r="U1414" s="13" t="s">
        <v>75</v>
      </c>
    </row>
    <row r="1415" spans="1:21" x14ac:dyDescent="0.3">
      <c r="A1415" s="25">
        <v>1413</v>
      </c>
      <c r="B1415" s="13" t="s">
        <v>2</v>
      </c>
      <c r="C1415" s="13">
        <v>41168</v>
      </c>
      <c r="D1415" s="13" t="s">
        <v>492</v>
      </c>
      <c r="E1415" s="13" t="s">
        <v>168</v>
      </c>
      <c r="F1415" s="13" t="s">
        <v>29</v>
      </c>
      <c r="G1415" s="13">
        <v>7.34</v>
      </c>
      <c r="H1415" s="26">
        <v>44410</v>
      </c>
      <c r="I1415" s="26">
        <v>44410</v>
      </c>
      <c r="J1415" s="13">
        <v>8</v>
      </c>
      <c r="K1415" s="13">
        <v>2020</v>
      </c>
      <c r="L1415" s="13" t="s">
        <v>33</v>
      </c>
      <c r="M1415" s="13">
        <v>1</v>
      </c>
      <c r="N1415" s="13">
        <v>1.740833333333333</v>
      </c>
      <c r="O1415" s="13">
        <v>1.740833333333333</v>
      </c>
      <c r="P1415" s="13">
        <v>1</v>
      </c>
      <c r="Q1415" s="13">
        <v>1.740833333333333</v>
      </c>
      <c r="R1415" s="13">
        <v>1</v>
      </c>
      <c r="S1415" s="13">
        <v>5.9165186500888103</v>
      </c>
      <c r="T1415" s="13" t="str">
        <f>IFERROR(VLOOKUP(B348,[1]!users_table[#All],4),"NA")</f>
        <v>NA</v>
      </c>
      <c r="U1415" s="13" t="s">
        <v>70</v>
      </c>
    </row>
    <row r="1416" spans="1:21" x14ac:dyDescent="0.3">
      <c r="A1416" s="25">
        <v>1414</v>
      </c>
      <c r="B1416" s="13" t="s">
        <v>2</v>
      </c>
      <c r="C1416" s="13">
        <v>41168</v>
      </c>
      <c r="D1416" s="13" t="s">
        <v>492</v>
      </c>
      <c r="E1416" s="13" t="s">
        <v>168</v>
      </c>
      <c r="F1416" s="13" t="s">
        <v>29</v>
      </c>
      <c r="G1416" s="13">
        <v>7.34</v>
      </c>
      <c r="H1416" s="26">
        <v>44410</v>
      </c>
      <c r="I1416" s="26">
        <v>44410</v>
      </c>
      <c r="J1416" s="13">
        <v>8</v>
      </c>
      <c r="K1416" s="13">
        <v>2020</v>
      </c>
      <c r="L1416" s="13" t="s">
        <v>33</v>
      </c>
      <c r="M1416" s="13">
        <v>1</v>
      </c>
      <c r="N1416" s="13">
        <v>1.740833333333333</v>
      </c>
      <c r="O1416" s="13">
        <v>1.740833333333333</v>
      </c>
      <c r="P1416" s="13">
        <v>1</v>
      </c>
      <c r="Q1416" s="13">
        <v>1.740833333333333</v>
      </c>
      <c r="R1416" s="13">
        <v>1</v>
      </c>
      <c r="S1416" s="13">
        <v>5.9165186500888103</v>
      </c>
      <c r="T1416" s="13" t="str">
        <f>IFERROR(VLOOKUP(B348,[1]!users_table[#All],4),"NA")</f>
        <v>NA</v>
      </c>
      <c r="U1416" s="13" t="s">
        <v>1027</v>
      </c>
    </row>
    <row r="1417" spans="1:21" x14ac:dyDescent="0.3">
      <c r="A1417" s="25">
        <v>1415</v>
      </c>
      <c r="B1417" s="13" t="s">
        <v>2</v>
      </c>
      <c r="C1417" s="13">
        <v>40513</v>
      </c>
      <c r="D1417" s="13" t="s">
        <v>493</v>
      </c>
      <c r="E1417" s="13" t="s">
        <v>32</v>
      </c>
      <c r="F1417" s="13" t="s">
        <v>37</v>
      </c>
      <c r="G1417" s="13">
        <v>7.35</v>
      </c>
      <c r="H1417" s="26">
        <v>44258</v>
      </c>
      <c r="I1417" s="26">
        <v>44279</v>
      </c>
      <c r="J1417" s="13">
        <v>8</v>
      </c>
      <c r="K1417" s="13">
        <v>2020</v>
      </c>
      <c r="L1417" s="13" t="s">
        <v>33</v>
      </c>
      <c r="M1417" s="13">
        <v>12</v>
      </c>
      <c r="N1417" s="13">
        <v>0.40472222222222221</v>
      </c>
      <c r="O1417" s="13">
        <v>4.8566666666666656</v>
      </c>
      <c r="P1417" s="13">
        <v>22</v>
      </c>
      <c r="Q1417" s="13">
        <v>0.22075757575757571</v>
      </c>
      <c r="R1417" s="13">
        <v>0.54545454545454541</v>
      </c>
      <c r="S1417" s="13">
        <v>5.9165186500888103</v>
      </c>
      <c r="T1417" s="13" t="str">
        <f>IFERROR(VLOOKUP(B349,[1]!users_table[#All],4),"NA")</f>
        <v>NA</v>
      </c>
      <c r="U1417" s="13" t="s">
        <v>1019</v>
      </c>
    </row>
    <row r="1418" spans="1:21" x14ac:dyDescent="0.3">
      <c r="A1418" s="25">
        <v>1416</v>
      </c>
      <c r="B1418" s="13" t="s">
        <v>2</v>
      </c>
      <c r="C1418" s="13">
        <v>40513</v>
      </c>
      <c r="D1418" s="13" t="s">
        <v>493</v>
      </c>
      <c r="E1418" s="13" t="s">
        <v>32</v>
      </c>
      <c r="F1418" s="13" t="s">
        <v>37</v>
      </c>
      <c r="G1418" s="13">
        <v>7.35</v>
      </c>
      <c r="H1418" s="26">
        <v>44258</v>
      </c>
      <c r="I1418" s="26">
        <v>44279</v>
      </c>
      <c r="J1418" s="13">
        <v>8</v>
      </c>
      <c r="K1418" s="13">
        <v>2020</v>
      </c>
      <c r="L1418" s="13" t="s">
        <v>33</v>
      </c>
      <c r="M1418" s="13">
        <v>12</v>
      </c>
      <c r="N1418" s="13">
        <v>0.40472222222222221</v>
      </c>
      <c r="O1418" s="13">
        <v>4.8566666666666656</v>
      </c>
      <c r="P1418" s="13">
        <v>22</v>
      </c>
      <c r="Q1418" s="13">
        <v>0.22075757575757571</v>
      </c>
      <c r="R1418" s="13">
        <v>0.54545454545454541</v>
      </c>
      <c r="S1418" s="13">
        <v>5.9165186500888103</v>
      </c>
      <c r="T1418" s="13" t="str">
        <f>IFERROR(VLOOKUP(B349,[1]!users_table[#All],4),"NA")</f>
        <v>NA</v>
      </c>
      <c r="U1418" s="13" t="s">
        <v>64</v>
      </c>
    </row>
    <row r="1419" spans="1:21" x14ac:dyDescent="0.3">
      <c r="A1419" s="25">
        <v>1417</v>
      </c>
      <c r="B1419" s="13" t="s">
        <v>2</v>
      </c>
      <c r="C1419" s="13">
        <v>40513</v>
      </c>
      <c r="D1419" s="13" t="s">
        <v>493</v>
      </c>
      <c r="E1419" s="13" t="s">
        <v>32</v>
      </c>
      <c r="F1419" s="13" t="s">
        <v>37</v>
      </c>
      <c r="G1419" s="13">
        <v>7.35</v>
      </c>
      <c r="H1419" s="26">
        <v>44258</v>
      </c>
      <c r="I1419" s="26">
        <v>44279</v>
      </c>
      <c r="J1419" s="13">
        <v>8</v>
      </c>
      <c r="K1419" s="13">
        <v>2020</v>
      </c>
      <c r="L1419" s="13" t="s">
        <v>33</v>
      </c>
      <c r="M1419" s="13">
        <v>12</v>
      </c>
      <c r="N1419" s="13">
        <v>0.40472222222222221</v>
      </c>
      <c r="O1419" s="13">
        <v>4.8566666666666656</v>
      </c>
      <c r="P1419" s="13">
        <v>22</v>
      </c>
      <c r="Q1419" s="13">
        <v>0.22075757575757571</v>
      </c>
      <c r="R1419" s="13">
        <v>0.54545454545454541</v>
      </c>
      <c r="S1419" s="13">
        <v>5.9165186500888103</v>
      </c>
      <c r="T1419" s="13" t="str">
        <f>IFERROR(VLOOKUP(B349,[1]!users_table[#All],4),"NA")</f>
        <v>NA</v>
      </c>
      <c r="U1419" s="13" t="s">
        <v>66</v>
      </c>
    </row>
    <row r="1420" spans="1:21" x14ac:dyDescent="0.3">
      <c r="A1420" s="25">
        <v>1418</v>
      </c>
      <c r="B1420" s="13" t="s">
        <v>2</v>
      </c>
      <c r="C1420" s="13">
        <v>40513</v>
      </c>
      <c r="D1420" s="13" t="s">
        <v>493</v>
      </c>
      <c r="E1420" s="13" t="s">
        <v>32</v>
      </c>
      <c r="F1420" s="13" t="s">
        <v>37</v>
      </c>
      <c r="G1420" s="13">
        <v>7.35</v>
      </c>
      <c r="H1420" s="26">
        <v>44258</v>
      </c>
      <c r="I1420" s="26">
        <v>44279</v>
      </c>
      <c r="J1420" s="13">
        <v>8</v>
      </c>
      <c r="K1420" s="13">
        <v>2020</v>
      </c>
      <c r="L1420" s="13" t="s">
        <v>33</v>
      </c>
      <c r="M1420" s="13">
        <v>12</v>
      </c>
      <c r="N1420" s="13">
        <v>0.40472222222222221</v>
      </c>
      <c r="O1420" s="13">
        <v>4.8566666666666656</v>
      </c>
      <c r="P1420" s="13">
        <v>22</v>
      </c>
      <c r="Q1420" s="13">
        <v>0.22075757575757571</v>
      </c>
      <c r="R1420" s="13">
        <v>0.54545454545454541</v>
      </c>
      <c r="S1420" s="13">
        <v>5.9165186500888103</v>
      </c>
      <c r="T1420" s="13" t="str">
        <f>IFERROR(VLOOKUP(B349,[1]!users_table[#All],4),"NA")</f>
        <v>NA</v>
      </c>
      <c r="U1420" s="13" t="s">
        <v>1016</v>
      </c>
    </row>
    <row r="1421" spans="1:21" x14ac:dyDescent="0.3">
      <c r="A1421" s="25">
        <v>1419</v>
      </c>
      <c r="B1421" s="13" t="s">
        <v>2</v>
      </c>
      <c r="C1421" s="13">
        <v>40513</v>
      </c>
      <c r="D1421" s="13" t="s">
        <v>493</v>
      </c>
      <c r="E1421" s="13" t="s">
        <v>32</v>
      </c>
      <c r="F1421" s="13" t="s">
        <v>37</v>
      </c>
      <c r="G1421" s="13">
        <v>7.35</v>
      </c>
      <c r="H1421" s="26">
        <v>44258</v>
      </c>
      <c r="I1421" s="26">
        <v>44279</v>
      </c>
      <c r="J1421" s="13">
        <v>8</v>
      </c>
      <c r="K1421" s="13">
        <v>2020</v>
      </c>
      <c r="L1421" s="13" t="s">
        <v>33</v>
      </c>
      <c r="M1421" s="13">
        <v>12</v>
      </c>
      <c r="N1421" s="13">
        <v>0.40472222222222221</v>
      </c>
      <c r="O1421" s="13">
        <v>4.8566666666666656</v>
      </c>
      <c r="P1421" s="13">
        <v>22</v>
      </c>
      <c r="Q1421" s="13">
        <v>0.22075757575757571</v>
      </c>
      <c r="R1421" s="13">
        <v>0.54545454545454541</v>
      </c>
      <c r="S1421" s="13">
        <v>5.9165186500888103</v>
      </c>
      <c r="T1421" s="13" t="str">
        <f>IFERROR(VLOOKUP(B349,[1]!users_table[#All],4),"NA")</f>
        <v>NA</v>
      </c>
      <c r="U1421" s="13" t="s">
        <v>1046</v>
      </c>
    </row>
    <row r="1422" spans="1:21" x14ac:dyDescent="0.3">
      <c r="A1422" s="25">
        <v>1420</v>
      </c>
      <c r="B1422" s="13" t="s">
        <v>2</v>
      </c>
      <c r="C1422" s="13">
        <v>38397</v>
      </c>
      <c r="D1422" s="13" t="s">
        <v>494</v>
      </c>
      <c r="E1422" s="13" t="s">
        <v>32</v>
      </c>
      <c r="F1422" s="13" t="s">
        <v>37</v>
      </c>
      <c r="G1422" s="13">
        <v>6.51</v>
      </c>
      <c r="H1422" s="26">
        <v>43645</v>
      </c>
      <c r="I1422" s="26">
        <v>43711</v>
      </c>
      <c r="J1422" s="13">
        <v>4</v>
      </c>
      <c r="K1422" s="13">
        <v>2019</v>
      </c>
      <c r="L1422" s="13" t="s">
        <v>33</v>
      </c>
      <c r="M1422" s="13">
        <v>12</v>
      </c>
      <c r="N1422" s="13">
        <v>0.19166666666666671</v>
      </c>
      <c r="O1422" s="13">
        <v>2.2999999999999998</v>
      </c>
      <c r="P1422" s="13">
        <v>67</v>
      </c>
      <c r="Q1422" s="13">
        <v>3.4328358208955218E-2</v>
      </c>
      <c r="R1422" s="13">
        <v>0.17910447761194029</v>
      </c>
      <c r="S1422" s="13">
        <v>5.9165186500888103</v>
      </c>
      <c r="T1422" s="13" t="str">
        <f>IFERROR(VLOOKUP(B350,[1]!users_table[#All],4),"NA")</f>
        <v>NA</v>
      </c>
      <c r="U1422" s="13" t="s">
        <v>64</v>
      </c>
    </row>
    <row r="1423" spans="1:21" x14ac:dyDescent="0.3">
      <c r="A1423" s="25">
        <v>1421</v>
      </c>
      <c r="B1423" s="13" t="s">
        <v>2</v>
      </c>
      <c r="C1423" s="13">
        <v>38397</v>
      </c>
      <c r="D1423" s="13" t="s">
        <v>494</v>
      </c>
      <c r="E1423" s="13" t="s">
        <v>32</v>
      </c>
      <c r="F1423" s="13" t="s">
        <v>37</v>
      </c>
      <c r="G1423" s="13">
        <v>6.51</v>
      </c>
      <c r="H1423" s="26">
        <v>43645</v>
      </c>
      <c r="I1423" s="26">
        <v>43711</v>
      </c>
      <c r="J1423" s="13">
        <v>4</v>
      </c>
      <c r="K1423" s="13">
        <v>2019</v>
      </c>
      <c r="L1423" s="13" t="s">
        <v>33</v>
      </c>
      <c r="M1423" s="13">
        <v>12</v>
      </c>
      <c r="N1423" s="13">
        <v>0.19166666666666671</v>
      </c>
      <c r="O1423" s="13">
        <v>2.2999999999999998</v>
      </c>
      <c r="P1423" s="13">
        <v>67</v>
      </c>
      <c r="Q1423" s="13">
        <v>3.4328358208955218E-2</v>
      </c>
      <c r="R1423" s="13">
        <v>0.17910447761194029</v>
      </c>
      <c r="S1423" s="13">
        <v>5.9165186500888103</v>
      </c>
      <c r="T1423" s="13" t="str">
        <f>IFERROR(VLOOKUP(B350,[1]!users_table[#All],4),"NA")</f>
        <v>NA</v>
      </c>
      <c r="U1423" s="13" t="s">
        <v>1011</v>
      </c>
    </row>
    <row r="1424" spans="1:21" x14ac:dyDescent="0.3">
      <c r="A1424" s="25">
        <v>1422</v>
      </c>
      <c r="B1424" s="13" t="s">
        <v>2</v>
      </c>
      <c r="C1424" s="13">
        <v>38397</v>
      </c>
      <c r="D1424" s="13" t="s">
        <v>494</v>
      </c>
      <c r="E1424" s="13" t="s">
        <v>32</v>
      </c>
      <c r="F1424" s="13" t="s">
        <v>37</v>
      </c>
      <c r="G1424" s="13">
        <v>6.51</v>
      </c>
      <c r="H1424" s="26">
        <v>43645</v>
      </c>
      <c r="I1424" s="26">
        <v>43711</v>
      </c>
      <c r="J1424" s="13">
        <v>4</v>
      </c>
      <c r="K1424" s="13">
        <v>2019</v>
      </c>
      <c r="L1424" s="13" t="s">
        <v>33</v>
      </c>
      <c r="M1424" s="13">
        <v>12</v>
      </c>
      <c r="N1424" s="13">
        <v>0.19166666666666671</v>
      </c>
      <c r="O1424" s="13">
        <v>2.2999999999999998</v>
      </c>
      <c r="P1424" s="13">
        <v>67</v>
      </c>
      <c r="Q1424" s="13">
        <v>3.4328358208955218E-2</v>
      </c>
      <c r="R1424" s="13">
        <v>0.17910447761194029</v>
      </c>
      <c r="S1424" s="13">
        <v>5.9165186500888103</v>
      </c>
      <c r="T1424" s="13" t="str">
        <f>IFERROR(VLOOKUP(B350,[1]!users_table[#All],4),"NA")</f>
        <v>NA</v>
      </c>
      <c r="U1424" s="13" t="s">
        <v>70</v>
      </c>
    </row>
    <row r="1425" spans="1:21" x14ac:dyDescent="0.3">
      <c r="A1425" s="25">
        <v>1423</v>
      </c>
      <c r="B1425" s="13" t="s">
        <v>2</v>
      </c>
      <c r="C1425" s="13">
        <v>38397</v>
      </c>
      <c r="D1425" s="13" t="s">
        <v>494</v>
      </c>
      <c r="E1425" s="13" t="s">
        <v>32</v>
      </c>
      <c r="F1425" s="13" t="s">
        <v>37</v>
      </c>
      <c r="G1425" s="13">
        <v>6.51</v>
      </c>
      <c r="H1425" s="26">
        <v>43645</v>
      </c>
      <c r="I1425" s="26">
        <v>43711</v>
      </c>
      <c r="J1425" s="13">
        <v>4</v>
      </c>
      <c r="K1425" s="13">
        <v>2019</v>
      </c>
      <c r="L1425" s="13" t="s">
        <v>33</v>
      </c>
      <c r="M1425" s="13">
        <v>12</v>
      </c>
      <c r="N1425" s="13">
        <v>0.19166666666666671</v>
      </c>
      <c r="O1425" s="13">
        <v>2.2999999999999998</v>
      </c>
      <c r="P1425" s="13">
        <v>67</v>
      </c>
      <c r="Q1425" s="13">
        <v>3.4328358208955218E-2</v>
      </c>
      <c r="R1425" s="13">
        <v>0.17910447761194029</v>
      </c>
      <c r="S1425" s="13">
        <v>5.9165186500888103</v>
      </c>
      <c r="T1425" s="13" t="str">
        <f>IFERROR(VLOOKUP(B350,[1]!users_table[#All],4),"NA")</f>
        <v>NA</v>
      </c>
      <c r="U1425" s="13" t="s">
        <v>1016</v>
      </c>
    </row>
    <row r="1426" spans="1:21" x14ac:dyDescent="0.3">
      <c r="A1426" s="25">
        <v>1424</v>
      </c>
      <c r="B1426" s="13" t="s">
        <v>2</v>
      </c>
      <c r="C1426" s="13">
        <v>39689</v>
      </c>
      <c r="D1426" s="13" t="s">
        <v>495</v>
      </c>
      <c r="E1426" s="13" t="s">
        <v>28</v>
      </c>
      <c r="F1426" s="13" t="s">
        <v>37</v>
      </c>
      <c r="G1426" s="13">
        <v>6.86</v>
      </c>
      <c r="H1426" s="26">
        <v>43982</v>
      </c>
      <c r="I1426" s="26">
        <v>43982</v>
      </c>
      <c r="J1426" s="13">
        <v>4</v>
      </c>
      <c r="K1426" s="13">
        <v>2019</v>
      </c>
      <c r="L1426" s="13" t="s">
        <v>35</v>
      </c>
      <c r="M1426" s="13">
        <v>1</v>
      </c>
      <c r="N1426" s="13">
        <v>0.19944444444444451</v>
      </c>
      <c r="O1426" s="13">
        <v>0.19944444444444451</v>
      </c>
      <c r="P1426" s="13">
        <v>1</v>
      </c>
      <c r="Q1426" s="13">
        <v>0.19944444444444451</v>
      </c>
      <c r="R1426" s="13">
        <v>1</v>
      </c>
      <c r="S1426" s="13">
        <v>5.9165186500888103</v>
      </c>
      <c r="T1426" s="13" t="str">
        <f>IFERROR(VLOOKUP(B351,[1]!users_table[#All],4),"NA")</f>
        <v>NA</v>
      </c>
      <c r="U1426" s="13" t="s">
        <v>64</v>
      </c>
    </row>
    <row r="1427" spans="1:21" x14ac:dyDescent="0.3">
      <c r="A1427" s="25">
        <v>1425</v>
      </c>
      <c r="B1427" s="13" t="s">
        <v>2</v>
      </c>
      <c r="C1427" s="13">
        <v>39689</v>
      </c>
      <c r="D1427" s="13" t="s">
        <v>495</v>
      </c>
      <c r="E1427" s="13" t="s">
        <v>28</v>
      </c>
      <c r="F1427" s="13" t="s">
        <v>37</v>
      </c>
      <c r="G1427" s="13">
        <v>6.86</v>
      </c>
      <c r="H1427" s="26">
        <v>43982</v>
      </c>
      <c r="I1427" s="26">
        <v>43982</v>
      </c>
      <c r="J1427" s="13">
        <v>4</v>
      </c>
      <c r="K1427" s="13">
        <v>2019</v>
      </c>
      <c r="L1427" s="13" t="s">
        <v>35</v>
      </c>
      <c r="M1427" s="13">
        <v>1</v>
      </c>
      <c r="N1427" s="13">
        <v>0.19944444444444451</v>
      </c>
      <c r="O1427" s="13">
        <v>0.19944444444444451</v>
      </c>
      <c r="P1427" s="13">
        <v>1</v>
      </c>
      <c r="Q1427" s="13">
        <v>0.19944444444444451</v>
      </c>
      <c r="R1427" s="13">
        <v>1</v>
      </c>
      <c r="S1427" s="13">
        <v>5.9165186500888103</v>
      </c>
      <c r="T1427" s="13" t="str">
        <f>IFERROR(VLOOKUP(B351,[1]!users_table[#All],4),"NA")</f>
        <v>NA</v>
      </c>
      <c r="U1427" s="13" t="s">
        <v>1011</v>
      </c>
    </row>
    <row r="1428" spans="1:21" x14ac:dyDescent="0.3">
      <c r="A1428" s="25">
        <v>1426</v>
      </c>
      <c r="B1428" s="13" t="s">
        <v>2</v>
      </c>
      <c r="C1428" s="13">
        <v>39689</v>
      </c>
      <c r="D1428" s="13" t="s">
        <v>495</v>
      </c>
      <c r="E1428" s="13" t="s">
        <v>28</v>
      </c>
      <c r="F1428" s="13" t="s">
        <v>37</v>
      </c>
      <c r="G1428" s="13">
        <v>6.86</v>
      </c>
      <c r="H1428" s="26">
        <v>43982</v>
      </c>
      <c r="I1428" s="26">
        <v>43982</v>
      </c>
      <c r="J1428" s="13">
        <v>4</v>
      </c>
      <c r="K1428" s="13">
        <v>2019</v>
      </c>
      <c r="L1428" s="13" t="s">
        <v>35</v>
      </c>
      <c r="M1428" s="13">
        <v>1</v>
      </c>
      <c r="N1428" s="13">
        <v>0.19944444444444451</v>
      </c>
      <c r="O1428" s="13">
        <v>0.19944444444444451</v>
      </c>
      <c r="P1428" s="13">
        <v>1</v>
      </c>
      <c r="Q1428" s="13">
        <v>0.19944444444444451</v>
      </c>
      <c r="R1428" s="13">
        <v>1</v>
      </c>
      <c r="S1428" s="13">
        <v>5.9165186500888103</v>
      </c>
      <c r="T1428" s="13" t="str">
        <f>IFERROR(VLOOKUP(B351,[1]!users_table[#All],4),"NA")</f>
        <v>NA</v>
      </c>
      <c r="U1428" s="13" t="s">
        <v>70</v>
      </c>
    </row>
    <row r="1429" spans="1:21" x14ac:dyDescent="0.3">
      <c r="A1429" s="25">
        <v>1427</v>
      </c>
      <c r="B1429" s="13" t="s">
        <v>2</v>
      </c>
      <c r="C1429" s="13">
        <v>39689</v>
      </c>
      <c r="D1429" s="13" t="s">
        <v>495</v>
      </c>
      <c r="E1429" s="13" t="s">
        <v>28</v>
      </c>
      <c r="F1429" s="13" t="s">
        <v>37</v>
      </c>
      <c r="G1429" s="13">
        <v>6.86</v>
      </c>
      <c r="H1429" s="26">
        <v>43982</v>
      </c>
      <c r="I1429" s="26">
        <v>43982</v>
      </c>
      <c r="J1429" s="13">
        <v>4</v>
      </c>
      <c r="K1429" s="13">
        <v>2019</v>
      </c>
      <c r="L1429" s="13" t="s">
        <v>35</v>
      </c>
      <c r="M1429" s="13">
        <v>1</v>
      </c>
      <c r="N1429" s="13">
        <v>0.19944444444444451</v>
      </c>
      <c r="O1429" s="13">
        <v>0.19944444444444451</v>
      </c>
      <c r="P1429" s="13">
        <v>1</v>
      </c>
      <c r="Q1429" s="13">
        <v>0.19944444444444451</v>
      </c>
      <c r="R1429" s="13">
        <v>1</v>
      </c>
      <c r="S1429" s="13">
        <v>5.9165186500888103</v>
      </c>
      <c r="T1429" s="7" t="str">
        <f>IFERROR(VLOOKUP(B351,[1]!users_table[#All],4),"NA")</f>
        <v>NA</v>
      </c>
      <c r="U1429" s="13" t="s">
        <v>1016</v>
      </c>
    </row>
    <row r="1430" spans="1:21" x14ac:dyDescent="0.3">
      <c r="A1430" s="25">
        <v>1428</v>
      </c>
      <c r="B1430" s="13" t="s">
        <v>2</v>
      </c>
      <c r="C1430" s="13">
        <v>20</v>
      </c>
      <c r="D1430" s="13" t="s">
        <v>496</v>
      </c>
      <c r="E1430" s="13" t="s">
        <v>32</v>
      </c>
      <c r="F1430" s="13" t="s">
        <v>37</v>
      </c>
      <c r="G1430" s="13">
        <v>7.98</v>
      </c>
      <c r="H1430" s="26">
        <v>42736</v>
      </c>
      <c r="I1430" s="26">
        <v>42810</v>
      </c>
      <c r="J1430" s="13">
        <v>8</v>
      </c>
      <c r="K1430" s="13">
        <v>2002</v>
      </c>
      <c r="L1430" s="13" t="s">
        <v>35</v>
      </c>
      <c r="M1430" s="13">
        <v>220</v>
      </c>
      <c r="N1430" s="13">
        <v>0.39</v>
      </c>
      <c r="O1430" s="13">
        <v>85.8</v>
      </c>
      <c r="P1430" s="13">
        <v>75</v>
      </c>
      <c r="Q1430" s="13">
        <v>1.1439999999999999</v>
      </c>
      <c r="R1430" s="13">
        <v>2.9333333333333331</v>
      </c>
      <c r="S1430" s="13">
        <v>5.9165186500888103</v>
      </c>
      <c r="T1430" s="7" t="str">
        <f>IFERROR(VLOOKUP(B352,[1]!users_table[#All],4),"NA")</f>
        <v>NA</v>
      </c>
      <c r="U1430" s="13" t="s">
        <v>65</v>
      </c>
    </row>
    <row r="1431" spans="1:21" x14ac:dyDescent="0.3">
      <c r="A1431" s="25">
        <v>1429</v>
      </c>
      <c r="B1431" s="13" t="s">
        <v>2</v>
      </c>
      <c r="C1431" s="13">
        <v>20</v>
      </c>
      <c r="D1431" s="13" t="s">
        <v>496</v>
      </c>
      <c r="E1431" s="13" t="s">
        <v>32</v>
      </c>
      <c r="F1431" s="13" t="s">
        <v>37</v>
      </c>
      <c r="G1431" s="13">
        <v>7.98</v>
      </c>
      <c r="H1431" s="26">
        <v>42736</v>
      </c>
      <c r="I1431" s="26">
        <v>42810</v>
      </c>
      <c r="J1431" s="13">
        <v>8</v>
      </c>
      <c r="K1431" s="13">
        <v>2002</v>
      </c>
      <c r="L1431" s="13" t="s">
        <v>35</v>
      </c>
      <c r="M1431" s="13">
        <v>220</v>
      </c>
      <c r="N1431" s="13">
        <v>0.39</v>
      </c>
      <c r="O1431" s="13">
        <v>85.8</v>
      </c>
      <c r="P1431" s="13">
        <v>75</v>
      </c>
      <c r="Q1431" s="13">
        <v>1.1439999999999999</v>
      </c>
      <c r="R1431" s="13">
        <v>2.9333333333333331</v>
      </c>
      <c r="S1431" s="13">
        <v>5.9165186500888103</v>
      </c>
      <c r="T1431" s="7" t="str">
        <f>IFERROR(VLOOKUP(B352,[1]!users_table[#All],4),"NA")</f>
        <v>NA</v>
      </c>
      <c r="U1431" s="13" t="s">
        <v>59</v>
      </c>
    </row>
    <row r="1432" spans="1:21" x14ac:dyDescent="0.3">
      <c r="A1432" s="25">
        <v>1430</v>
      </c>
      <c r="B1432" s="13" t="s">
        <v>2</v>
      </c>
      <c r="C1432" s="13">
        <v>20</v>
      </c>
      <c r="D1432" s="13" t="s">
        <v>496</v>
      </c>
      <c r="E1432" s="13" t="s">
        <v>32</v>
      </c>
      <c r="F1432" s="13" t="s">
        <v>37</v>
      </c>
      <c r="G1432" s="13">
        <v>7.98</v>
      </c>
      <c r="H1432" s="26">
        <v>42736</v>
      </c>
      <c r="I1432" s="26">
        <v>42810</v>
      </c>
      <c r="J1432" s="13">
        <v>8</v>
      </c>
      <c r="K1432" s="13">
        <v>2002</v>
      </c>
      <c r="L1432" s="13" t="s">
        <v>35</v>
      </c>
      <c r="M1432" s="13">
        <v>220</v>
      </c>
      <c r="N1432" s="13">
        <v>0.39</v>
      </c>
      <c r="O1432" s="13">
        <v>85.8</v>
      </c>
      <c r="P1432" s="13">
        <v>75</v>
      </c>
      <c r="Q1432" s="13">
        <v>1.1439999999999999</v>
      </c>
      <c r="R1432" s="13">
        <v>2.9333333333333331</v>
      </c>
      <c r="S1432" s="13">
        <v>5.9165186500888103</v>
      </c>
      <c r="T1432" s="7" t="str">
        <f>IFERROR(VLOOKUP(B352,[1]!users_table[#All],4),"NA")</f>
        <v>NA</v>
      </c>
      <c r="U1432" s="13" t="s">
        <v>60</v>
      </c>
    </row>
    <row r="1433" spans="1:21" x14ac:dyDescent="0.3">
      <c r="A1433" s="25">
        <v>1431</v>
      </c>
      <c r="B1433" s="13" t="s">
        <v>2</v>
      </c>
      <c r="C1433" s="13">
        <v>20</v>
      </c>
      <c r="D1433" s="13" t="s">
        <v>496</v>
      </c>
      <c r="E1433" s="13" t="s">
        <v>32</v>
      </c>
      <c r="F1433" s="13" t="s">
        <v>37</v>
      </c>
      <c r="G1433" s="13">
        <v>7.98</v>
      </c>
      <c r="H1433" s="26">
        <v>42736</v>
      </c>
      <c r="I1433" s="26">
        <v>42810</v>
      </c>
      <c r="J1433" s="13">
        <v>8</v>
      </c>
      <c r="K1433" s="13">
        <v>2002</v>
      </c>
      <c r="L1433" s="13" t="s">
        <v>35</v>
      </c>
      <c r="M1433" s="13">
        <v>220</v>
      </c>
      <c r="N1433" s="13">
        <v>0.39</v>
      </c>
      <c r="O1433" s="13">
        <v>85.8</v>
      </c>
      <c r="P1433" s="13">
        <v>75</v>
      </c>
      <c r="Q1433" s="13">
        <v>1.1439999999999999</v>
      </c>
      <c r="R1433" s="13">
        <v>2.9333333333333331</v>
      </c>
      <c r="S1433" s="13">
        <v>5.9165186500888103</v>
      </c>
      <c r="T1433" s="7" t="str">
        <f>IFERROR(VLOOKUP(B352,[1]!users_table[#All],4),"NA")</f>
        <v>NA</v>
      </c>
      <c r="U1433" s="13" t="s">
        <v>1044</v>
      </c>
    </row>
    <row r="1434" spans="1:21" x14ac:dyDescent="0.3">
      <c r="A1434" s="25">
        <v>1432</v>
      </c>
      <c r="B1434" s="13" t="s">
        <v>2</v>
      </c>
      <c r="C1434" s="13">
        <v>20</v>
      </c>
      <c r="D1434" s="13" t="s">
        <v>496</v>
      </c>
      <c r="E1434" s="13" t="s">
        <v>32</v>
      </c>
      <c r="F1434" s="13" t="s">
        <v>37</v>
      </c>
      <c r="G1434" s="13">
        <v>7.98</v>
      </c>
      <c r="H1434" s="26">
        <v>42736</v>
      </c>
      <c r="I1434" s="26">
        <v>42810</v>
      </c>
      <c r="J1434" s="13">
        <v>8</v>
      </c>
      <c r="K1434" s="13">
        <v>2002</v>
      </c>
      <c r="L1434" s="13" t="s">
        <v>35</v>
      </c>
      <c r="M1434" s="13">
        <v>220</v>
      </c>
      <c r="N1434" s="13">
        <v>0.39</v>
      </c>
      <c r="O1434" s="13">
        <v>85.8</v>
      </c>
      <c r="P1434" s="13">
        <v>75</v>
      </c>
      <c r="Q1434" s="13">
        <v>1.1439999999999999</v>
      </c>
      <c r="R1434" s="13">
        <v>2.9333333333333331</v>
      </c>
      <c r="S1434" s="13">
        <v>5.9165186500888103</v>
      </c>
      <c r="T1434" s="7" t="str">
        <f>IFERROR(VLOOKUP(B352,[1]!users_table[#All],4),"NA")</f>
        <v>NA</v>
      </c>
      <c r="U1434" s="13" t="s">
        <v>68</v>
      </c>
    </row>
    <row r="1435" spans="1:21" x14ac:dyDescent="0.3">
      <c r="A1435" s="25">
        <v>1433</v>
      </c>
      <c r="B1435" s="13" t="s">
        <v>4</v>
      </c>
      <c r="C1435" s="13">
        <v>20</v>
      </c>
      <c r="D1435" s="13" t="s">
        <v>496</v>
      </c>
      <c r="E1435" s="13" t="s">
        <v>32</v>
      </c>
      <c r="F1435" s="13" t="s">
        <v>37</v>
      </c>
      <c r="G1435" s="13">
        <v>7.98</v>
      </c>
      <c r="H1435" s="26" t="s">
        <v>54</v>
      </c>
      <c r="I1435" s="26" t="s">
        <v>54</v>
      </c>
      <c r="J1435" s="13">
        <v>7</v>
      </c>
      <c r="K1435" s="13">
        <v>2002</v>
      </c>
      <c r="L1435" s="13" t="s">
        <v>35</v>
      </c>
      <c r="M1435" s="13">
        <v>220</v>
      </c>
      <c r="N1435" s="13">
        <v>0.39</v>
      </c>
      <c r="O1435" s="13">
        <v>85.8</v>
      </c>
      <c r="P1435" s="13" t="s">
        <v>54</v>
      </c>
      <c r="Q1435" s="13" t="s">
        <v>54</v>
      </c>
      <c r="R1435" s="13" t="s">
        <v>54</v>
      </c>
      <c r="S1435" s="13">
        <v>8.3323353293413174</v>
      </c>
      <c r="T1435" s="7">
        <f>IFERROR(VLOOKUP(B763,[1]!users_table[#All],4),"NA")</f>
        <v>8.4223826714801451</v>
      </c>
      <c r="U1435" s="13" t="s">
        <v>65</v>
      </c>
    </row>
    <row r="1436" spans="1:21" x14ac:dyDescent="0.3">
      <c r="A1436" s="25">
        <v>1434</v>
      </c>
      <c r="B1436" s="13" t="s">
        <v>4</v>
      </c>
      <c r="C1436" s="13">
        <v>20</v>
      </c>
      <c r="D1436" s="13" t="s">
        <v>496</v>
      </c>
      <c r="E1436" s="13" t="s">
        <v>32</v>
      </c>
      <c r="F1436" s="13" t="s">
        <v>37</v>
      </c>
      <c r="G1436" s="13">
        <v>7.98</v>
      </c>
      <c r="H1436" s="26" t="s">
        <v>54</v>
      </c>
      <c r="I1436" s="26" t="s">
        <v>54</v>
      </c>
      <c r="J1436" s="13">
        <v>7</v>
      </c>
      <c r="K1436" s="13">
        <v>2002</v>
      </c>
      <c r="L1436" s="13" t="s">
        <v>35</v>
      </c>
      <c r="M1436" s="13">
        <v>220</v>
      </c>
      <c r="N1436" s="13">
        <v>0.39</v>
      </c>
      <c r="O1436" s="13">
        <v>85.8</v>
      </c>
      <c r="P1436" s="13" t="s">
        <v>54</v>
      </c>
      <c r="Q1436" s="13" t="s">
        <v>54</v>
      </c>
      <c r="R1436" s="13" t="s">
        <v>54</v>
      </c>
      <c r="S1436" s="13">
        <v>8.3323353293413174</v>
      </c>
      <c r="T1436" s="7">
        <f>IFERROR(VLOOKUP(B763,[1]!users_table[#All],4),"NA")</f>
        <v>8.4223826714801451</v>
      </c>
      <c r="U1436" s="13" t="s">
        <v>59</v>
      </c>
    </row>
    <row r="1437" spans="1:21" x14ac:dyDescent="0.3">
      <c r="A1437" s="25">
        <v>1435</v>
      </c>
      <c r="B1437" s="13" t="s">
        <v>4</v>
      </c>
      <c r="C1437" s="13">
        <v>20</v>
      </c>
      <c r="D1437" s="13" t="s">
        <v>496</v>
      </c>
      <c r="E1437" s="13" t="s">
        <v>32</v>
      </c>
      <c r="F1437" s="13" t="s">
        <v>37</v>
      </c>
      <c r="G1437" s="13">
        <v>7.98</v>
      </c>
      <c r="H1437" s="26" t="s">
        <v>54</v>
      </c>
      <c r="I1437" s="26" t="s">
        <v>54</v>
      </c>
      <c r="J1437" s="13">
        <v>7</v>
      </c>
      <c r="K1437" s="13">
        <v>2002</v>
      </c>
      <c r="L1437" s="13" t="s">
        <v>35</v>
      </c>
      <c r="M1437" s="13">
        <v>220</v>
      </c>
      <c r="N1437" s="13">
        <v>0.39</v>
      </c>
      <c r="O1437" s="13">
        <v>85.8</v>
      </c>
      <c r="P1437" s="13" t="s">
        <v>54</v>
      </c>
      <c r="Q1437" s="13" t="s">
        <v>54</v>
      </c>
      <c r="R1437" s="13" t="s">
        <v>54</v>
      </c>
      <c r="S1437" s="13">
        <v>8.3323353293413174</v>
      </c>
      <c r="T1437" s="7">
        <f>IFERROR(VLOOKUP(B763,[1]!users_table[#All],4),"NA")</f>
        <v>8.4223826714801451</v>
      </c>
      <c r="U1437" s="13" t="s">
        <v>60</v>
      </c>
    </row>
    <row r="1438" spans="1:21" x14ac:dyDescent="0.3">
      <c r="A1438" s="25">
        <v>1436</v>
      </c>
      <c r="B1438" s="13" t="s">
        <v>4</v>
      </c>
      <c r="C1438" s="13">
        <v>20</v>
      </c>
      <c r="D1438" s="13" t="s">
        <v>496</v>
      </c>
      <c r="E1438" s="13" t="s">
        <v>32</v>
      </c>
      <c r="F1438" s="13" t="s">
        <v>37</v>
      </c>
      <c r="G1438" s="13">
        <v>7.98</v>
      </c>
      <c r="H1438" s="26" t="s">
        <v>54</v>
      </c>
      <c r="I1438" s="26" t="s">
        <v>54</v>
      </c>
      <c r="J1438" s="13">
        <v>7</v>
      </c>
      <c r="K1438" s="13">
        <v>2002</v>
      </c>
      <c r="L1438" s="13" t="s">
        <v>35</v>
      </c>
      <c r="M1438" s="13">
        <v>220</v>
      </c>
      <c r="N1438" s="13">
        <v>0.39</v>
      </c>
      <c r="O1438" s="13">
        <v>85.8</v>
      </c>
      <c r="P1438" s="13" t="s">
        <v>54</v>
      </c>
      <c r="Q1438" s="13" t="s">
        <v>54</v>
      </c>
      <c r="R1438" s="13" t="s">
        <v>54</v>
      </c>
      <c r="S1438" s="13">
        <v>8.3323353293413174</v>
      </c>
      <c r="T1438" s="7">
        <f>IFERROR(VLOOKUP(B763,[1]!users_table[#All],4),"NA")</f>
        <v>8.4223826714801451</v>
      </c>
      <c r="U1438" s="13" t="s">
        <v>1044</v>
      </c>
    </row>
    <row r="1439" spans="1:21" x14ac:dyDescent="0.3">
      <c r="A1439" s="25">
        <v>1437</v>
      </c>
      <c r="B1439" s="13" t="s">
        <v>4</v>
      </c>
      <c r="C1439" s="13">
        <v>20</v>
      </c>
      <c r="D1439" s="13" t="s">
        <v>496</v>
      </c>
      <c r="E1439" s="13" t="s">
        <v>32</v>
      </c>
      <c r="F1439" s="13" t="s">
        <v>37</v>
      </c>
      <c r="G1439" s="13">
        <v>7.98</v>
      </c>
      <c r="H1439" s="26" t="s">
        <v>54</v>
      </c>
      <c r="I1439" s="26" t="s">
        <v>54</v>
      </c>
      <c r="J1439" s="13">
        <v>7</v>
      </c>
      <c r="K1439" s="13">
        <v>2002</v>
      </c>
      <c r="L1439" s="13" t="s">
        <v>35</v>
      </c>
      <c r="M1439" s="13">
        <v>220</v>
      </c>
      <c r="N1439" s="13">
        <v>0.39</v>
      </c>
      <c r="O1439" s="13">
        <v>85.8</v>
      </c>
      <c r="P1439" s="13" t="s">
        <v>54</v>
      </c>
      <c r="Q1439" s="13" t="s">
        <v>54</v>
      </c>
      <c r="R1439" s="13" t="s">
        <v>54</v>
      </c>
      <c r="S1439" s="13">
        <v>8.3323353293413174</v>
      </c>
      <c r="T1439" s="13">
        <f>IFERROR(VLOOKUP(B763,[1]!users_table[#All],4),"NA")</f>
        <v>8.4223826714801451</v>
      </c>
      <c r="U1439" s="13" t="s">
        <v>68</v>
      </c>
    </row>
    <row r="1440" spans="1:21" x14ac:dyDescent="0.3">
      <c r="A1440" s="25">
        <v>1438</v>
      </c>
      <c r="B1440" s="13" t="s">
        <v>2</v>
      </c>
      <c r="C1440" s="13">
        <v>1735</v>
      </c>
      <c r="D1440" s="13" t="s">
        <v>497</v>
      </c>
      <c r="E1440" s="13" t="s">
        <v>32</v>
      </c>
      <c r="F1440" s="13" t="s">
        <v>37</v>
      </c>
      <c r="G1440" s="13">
        <v>8.26</v>
      </c>
      <c r="H1440" s="26">
        <v>43525</v>
      </c>
      <c r="I1440" s="26">
        <v>43860</v>
      </c>
      <c r="J1440" s="13">
        <v>9</v>
      </c>
      <c r="K1440" s="13">
        <v>2007</v>
      </c>
      <c r="L1440" s="13" t="s">
        <v>30</v>
      </c>
      <c r="M1440" s="13">
        <v>500</v>
      </c>
      <c r="N1440" s="13">
        <v>0.38583333333333331</v>
      </c>
      <c r="O1440" s="13">
        <v>192.91666666666671</v>
      </c>
      <c r="P1440" s="13">
        <v>336</v>
      </c>
      <c r="Q1440" s="13">
        <v>0.57415674603174605</v>
      </c>
      <c r="R1440" s="13">
        <v>1.4880952380952379</v>
      </c>
      <c r="S1440" s="13">
        <v>5.9165186500888103</v>
      </c>
      <c r="T1440" s="7">
        <f>IFERROR(VLOOKUP(B353,[1]!users_table[#All],4),"NA")</f>
        <v>8.4223826714801451</v>
      </c>
      <c r="U1440" s="13" t="s">
        <v>65</v>
      </c>
    </row>
    <row r="1441" spans="1:21" x14ac:dyDescent="0.3">
      <c r="A1441" s="25">
        <v>1439</v>
      </c>
      <c r="B1441" s="13" t="s">
        <v>2</v>
      </c>
      <c r="C1441" s="13">
        <v>1735</v>
      </c>
      <c r="D1441" s="13" t="s">
        <v>497</v>
      </c>
      <c r="E1441" s="13" t="s">
        <v>32</v>
      </c>
      <c r="F1441" s="13" t="s">
        <v>37</v>
      </c>
      <c r="G1441" s="13">
        <v>8.26</v>
      </c>
      <c r="H1441" s="26">
        <v>43525</v>
      </c>
      <c r="I1441" s="26">
        <v>43860</v>
      </c>
      <c r="J1441" s="13">
        <v>9</v>
      </c>
      <c r="K1441" s="13">
        <v>2007</v>
      </c>
      <c r="L1441" s="13" t="s">
        <v>30</v>
      </c>
      <c r="M1441" s="13">
        <v>500</v>
      </c>
      <c r="N1441" s="13">
        <v>0.38583333333333331</v>
      </c>
      <c r="O1441" s="13">
        <v>192.91666666666671</v>
      </c>
      <c r="P1441" s="13">
        <v>336</v>
      </c>
      <c r="Q1441" s="13">
        <v>0.57415674603174605</v>
      </c>
      <c r="R1441" s="13">
        <v>1.4880952380952379</v>
      </c>
      <c r="S1441" s="13">
        <v>5.9165186500888103</v>
      </c>
      <c r="T1441" s="7">
        <f>IFERROR(VLOOKUP(B353,[1]!users_table[#All],4),"NA")</f>
        <v>8.4223826714801451</v>
      </c>
      <c r="U1441" s="13" t="s">
        <v>59</v>
      </c>
    </row>
    <row r="1442" spans="1:21" x14ac:dyDescent="0.3">
      <c r="A1442" s="25">
        <v>1440</v>
      </c>
      <c r="B1442" s="13" t="s">
        <v>2</v>
      </c>
      <c r="C1442" s="13">
        <v>1735</v>
      </c>
      <c r="D1442" s="13" t="s">
        <v>497</v>
      </c>
      <c r="E1442" s="13" t="s">
        <v>32</v>
      </c>
      <c r="F1442" s="13" t="s">
        <v>37</v>
      </c>
      <c r="G1442" s="13">
        <v>8.26</v>
      </c>
      <c r="H1442" s="26">
        <v>43525</v>
      </c>
      <c r="I1442" s="26">
        <v>43860</v>
      </c>
      <c r="J1442" s="13">
        <v>9</v>
      </c>
      <c r="K1442" s="13">
        <v>2007</v>
      </c>
      <c r="L1442" s="13" t="s">
        <v>30</v>
      </c>
      <c r="M1442" s="13">
        <v>500</v>
      </c>
      <c r="N1442" s="13">
        <v>0.38583333333333331</v>
      </c>
      <c r="O1442" s="13">
        <v>192.91666666666671</v>
      </c>
      <c r="P1442" s="13">
        <v>336</v>
      </c>
      <c r="Q1442" s="13">
        <v>0.57415674603174605</v>
      </c>
      <c r="R1442" s="13">
        <v>1.4880952380952379</v>
      </c>
      <c r="S1442" s="13">
        <v>5.9165186500888103</v>
      </c>
      <c r="T1442" s="7">
        <f>IFERROR(VLOOKUP(B353,[1]!users_table[#All],4),"NA")</f>
        <v>8.4223826714801451</v>
      </c>
      <c r="U1442" s="13" t="s">
        <v>60</v>
      </c>
    </row>
    <row r="1443" spans="1:21" x14ac:dyDescent="0.3">
      <c r="A1443" s="25">
        <v>1441</v>
      </c>
      <c r="B1443" s="13" t="s">
        <v>2</v>
      </c>
      <c r="C1443" s="13">
        <v>1735</v>
      </c>
      <c r="D1443" s="13" t="s">
        <v>497</v>
      </c>
      <c r="E1443" s="13" t="s">
        <v>32</v>
      </c>
      <c r="F1443" s="13" t="s">
        <v>37</v>
      </c>
      <c r="G1443" s="13">
        <v>8.26</v>
      </c>
      <c r="H1443" s="26">
        <v>43525</v>
      </c>
      <c r="I1443" s="26">
        <v>43860</v>
      </c>
      <c r="J1443" s="13">
        <v>9</v>
      </c>
      <c r="K1443" s="13">
        <v>2007</v>
      </c>
      <c r="L1443" s="13" t="s">
        <v>30</v>
      </c>
      <c r="M1443" s="13">
        <v>500</v>
      </c>
      <c r="N1443" s="13">
        <v>0.38583333333333331</v>
      </c>
      <c r="O1443" s="13">
        <v>192.91666666666671</v>
      </c>
      <c r="P1443" s="13">
        <v>336</v>
      </c>
      <c r="Q1443" s="13">
        <v>0.57415674603174605</v>
      </c>
      <c r="R1443" s="13">
        <v>1.4880952380952379</v>
      </c>
      <c r="S1443" s="13">
        <v>5.9165186500888103</v>
      </c>
      <c r="T1443" s="7">
        <f>IFERROR(VLOOKUP(B353,[1]!users_table[#All],4),"NA")</f>
        <v>8.4223826714801451</v>
      </c>
      <c r="U1443" s="13" t="s">
        <v>1044</v>
      </c>
    </row>
    <row r="1444" spans="1:21" x14ac:dyDescent="0.3">
      <c r="A1444" s="25">
        <v>1442</v>
      </c>
      <c r="B1444" s="13" t="s">
        <v>2</v>
      </c>
      <c r="C1444" s="13">
        <v>1735</v>
      </c>
      <c r="D1444" s="13" t="s">
        <v>497</v>
      </c>
      <c r="E1444" s="13" t="s">
        <v>32</v>
      </c>
      <c r="F1444" s="13" t="s">
        <v>37</v>
      </c>
      <c r="G1444" s="13">
        <v>8.26</v>
      </c>
      <c r="H1444" s="26">
        <v>43525</v>
      </c>
      <c r="I1444" s="26">
        <v>43860</v>
      </c>
      <c r="J1444" s="13">
        <v>9</v>
      </c>
      <c r="K1444" s="13">
        <v>2007</v>
      </c>
      <c r="L1444" s="13" t="s">
        <v>30</v>
      </c>
      <c r="M1444" s="13">
        <v>500</v>
      </c>
      <c r="N1444" s="13">
        <v>0.38583333333333331</v>
      </c>
      <c r="O1444" s="13">
        <v>192.91666666666671</v>
      </c>
      <c r="P1444" s="13">
        <v>336</v>
      </c>
      <c r="Q1444" s="13">
        <v>0.57415674603174605</v>
      </c>
      <c r="R1444" s="13">
        <v>1.4880952380952379</v>
      </c>
      <c r="S1444" s="13">
        <v>5.9165186500888103</v>
      </c>
      <c r="T1444" s="7">
        <f>IFERROR(VLOOKUP(B353,[1]!users_table[#All],4),"NA")</f>
        <v>8.4223826714801451</v>
      </c>
      <c r="U1444" s="13" t="s">
        <v>68</v>
      </c>
    </row>
    <row r="1445" spans="1:21" x14ac:dyDescent="0.3">
      <c r="A1445" s="25">
        <v>1443</v>
      </c>
      <c r="B1445" s="13" t="s">
        <v>4</v>
      </c>
      <c r="C1445" s="13">
        <v>1735</v>
      </c>
      <c r="D1445" s="13" t="s">
        <v>497</v>
      </c>
      <c r="E1445" s="13" t="s">
        <v>32</v>
      </c>
      <c r="F1445" s="13" t="s">
        <v>37</v>
      </c>
      <c r="G1445" s="13">
        <v>8.26</v>
      </c>
      <c r="H1445" s="26" t="s">
        <v>54</v>
      </c>
      <c r="I1445" s="26">
        <v>42869</v>
      </c>
      <c r="J1445" s="13">
        <v>8</v>
      </c>
      <c r="K1445" s="13">
        <v>2007</v>
      </c>
      <c r="L1445" s="13" t="s">
        <v>30</v>
      </c>
      <c r="M1445" s="13">
        <v>500</v>
      </c>
      <c r="N1445" s="13">
        <v>0.38583333333333331</v>
      </c>
      <c r="O1445" s="13">
        <v>192.91666666666671</v>
      </c>
      <c r="P1445" s="13" t="s">
        <v>54</v>
      </c>
      <c r="Q1445" s="13" t="s">
        <v>54</v>
      </c>
      <c r="R1445" s="13" t="s">
        <v>54</v>
      </c>
      <c r="S1445" s="13">
        <v>8.3323353293413174</v>
      </c>
      <c r="T1445" s="7">
        <f>IFERROR(VLOOKUP(B764,[1]!users_table[#All],4),"NA")</f>
        <v>8.4223826714801451</v>
      </c>
      <c r="U1445" s="13" t="s">
        <v>65</v>
      </c>
    </row>
    <row r="1446" spans="1:21" x14ac:dyDescent="0.3">
      <c r="A1446" s="25">
        <v>1444</v>
      </c>
      <c r="B1446" s="13" t="s">
        <v>4</v>
      </c>
      <c r="C1446" s="13">
        <v>1735</v>
      </c>
      <c r="D1446" s="13" t="s">
        <v>497</v>
      </c>
      <c r="E1446" s="13" t="s">
        <v>32</v>
      </c>
      <c r="F1446" s="13" t="s">
        <v>37</v>
      </c>
      <c r="G1446" s="13">
        <v>8.26</v>
      </c>
      <c r="H1446" s="26" t="s">
        <v>54</v>
      </c>
      <c r="I1446" s="26">
        <v>42869</v>
      </c>
      <c r="J1446" s="13">
        <v>8</v>
      </c>
      <c r="K1446" s="13">
        <v>2007</v>
      </c>
      <c r="L1446" s="13" t="s">
        <v>30</v>
      </c>
      <c r="M1446" s="13">
        <v>500</v>
      </c>
      <c r="N1446" s="13">
        <v>0.38583333333333331</v>
      </c>
      <c r="O1446" s="13">
        <v>192.91666666666671</v>
      </c>
      <c r="P1446" s="13" t="s">
        <v>54</v>
      </c>
      <c r="Q1446" s="13" t="s">
        <v>54</v>
      </c>
      <c r="R1446" s="13" t="s">
        <v>54</v>
      </c>
      <c r="S1446" s="13">
        <v>8.3323353293413174</v>
      </c>
      <c r="T1446" s="7">
        <f>IFERROR(VLOOKUP(B764,[1]!users_table[#All],4),"NA")</f>
        <v>8.4223826714801451</v>
      </c>
      <c r="U1446" s="13" t="s">
        <v>59</v>
      </c>
    </row>
    <row r="1447" spans="1:21" x14ac:dyDescent="0.3">
      <c r="A1447" s="25">
        <v>1445</v>
      </c>
      <c r="B1447" s="13" t="s">
        <v>4</v>
      </c>
      <c r="C1447" s="13">
        <v>1735</v>
      </c>
      <c r="D1447" s="13" t="s">
        <v>497</v>
      </c>
      <c r="E1447" s="13" t="s">
        <v>32</v>
      </c>
      <c r="F1447" s="13" t="s">
        <v>37</v>
      </c>
      <c r="G1447" s="13">
        <v>8.26</v>
      </c>
      <c r="H1447" s="26" t="s">
        <v>54</v>
      </c>
      <c r="I1447" s="26">
        <v>42869</v>
      </c>
      <c r="J1447" s="13">
        <v>8</v>
      </c>
      <c r="K1447" s="13">
        <v>2007</v>
      </c>
      <c r="L1447" s="13" t="s">
        <v>30</v>
      </c>
      <c r="M1447" s="13">
        <v>500</v>
      </c>
      <c r="N1447" s="13">
        <v>0.38583333333333331</v>
      </c>
      <c r="O1447" s="13">
        <v>192.91666666666671</v>
      </c>
      <c r="P1447" s="13" t="s">
        <v>54</v>
      </c>
      <c r="Q1447" s="13" t="s">
        <v>54</v>
      </c>
      <c r="R1447" s="13" t="s">
        <v>54</v>
      </c>
      <c r="S1447" s="13">
        <v>8.3323353293413174</v>
      </c>
      <c r="T1447" s="7">
        <f>IFERROR(VLOOKUP(B764,[1]!users_table[#All],4),"NA")</f>
        <v>8.4223826714801451</v>
      </c>
      <c r="U1447" s="13" t="s">
        <v>60</v>
      </c>
    </row>
    <row r="1448" spans="1:21" x14ac:dyDescent="0.3">
      <c r="A1448" s="25">
        <v>1446</v>
      </c>
      <c r="B1448" s="13" t="s">
        <v>4</v>
      </c>
      <c r="C1448" s="13">
        <v>1735</v>
      </c>
      <c r="D1448" s="13" t="s">
        <v>497</v>
      </c>
      <c r="E1448" s="13" t="s">
        <v>32</v>
      </c>
      <c r="F1448" s="13" t="s">
        <v>37</v>
      </c>
      <c r="G1448" s="13">
        <v>8.26</v>
      </c>
      <c r="H1448" s="26" t="s">
        <v>54</v>
      </c>
      <c r="I1448" s="26">
        <v>42869</v>
      </c>
      <c r="J1448" s="13">
        <v>8</v>
      </c>
      <c r="K1448" s="13">
        <v>2007</v>
      </c>
      <c r="L1448" s="13" t="s">
        <v>30</v>
      </c>
      <c r="M1448" s="13">
        <v>500</v>
      </c>
      <c r="N1448" s="13">
        <v>0.38583333333333331</v>
      </c>
      <c r="O1448" s="13">
        <v>192.91666666666671</v>
      </c>
      <c r="P1448" s="13" t="s">
        <v>54</v>
      </c>
      <c r="Q1448" s="13" t="s">
        <v>54</v>
      </c>
      <c r="R1448" s="13" t="s">
        <v>54</v>
      </c>
      <c r="S1448" s="13">
        <v>8.3323353293413174</v>
      </c>
      <c r="T1448" s="7">
        <f>IFERROR(VLOOKUP(B764,[1]!users_table[#All],4),"NA")</f>
        <v>8.4223826714801451</v>
      </c>
      <c r="U1448" s="13" t="s">
        <v>1044</v>
      </c>
    </row>
    <row r="1449" spans="1:21" x14ac:dyDescent="0.3">
      <c r="A1449" s="25">
        <v>1447</v>
      </c>
      <c r="B1449" s="13" t="s">
        <v>4</v>
      </c>
      <c r="C1449" s="13">
        <v>1735</v>
      </c>
      <c r="D1449" s="13" t="s">
        <v>497</v>
      </c>
      <c r="E1449" s="13" t="s">
        <v>32</v>
      </c>
      <c r="F1449" s="13" t="s">
        <v>37</v>
      </c>
      <c r="G1449" s="13">
        <v>8.26</v>
      </c>
      <c r="H1449" s="26" t="s">
        <v>54</v>
      </c>
      <c r="I1449" s="26">
        <v>42869</v>
      </c>
      <c r="J1449" s="13">
        <v>8</v>
      </c>
      <c r="K1449" s="13">
        <v>2007</v>
      </c>
      <c r="L1449" s="13" t="s">
        <v>30</v>
      </c>
      <c r="M1449" s="13">
        <v>500</v>
      </c>
      <c r="N1449" s="13">
        <v>0.38583333333333331</v>
      </c>
      <c r="O1449" s="13">
        <v>192.91666666666671</v>
      </c>
      <c r="P1449" s="13" t="s">
        <v>54</v>
      </c>
      <c r="Q1449" s="13" t="s">
        <v>54</v>
      </c>
      <c r="R1449" s="13" t="s">
        <v>54</v>
      </c>
      <c r="S1449" s="13">
        <v>8.3323353293413174</v>
      </c>
      <c r="T1449" s="7">
        <f>IFERROR(VLOOKUP(B764,[1]!users_table[#All],4),"NA")</f>
        <v>8.4223826714801451</v>
      </c>
      <c r="U1449" s="13" t="s">
        <v>68</v>
      </c>
    </row>
    <row r="1450" spans="1:21" x14ac:dyDescent="0.3">
      <c r="A1450" s="25">
        <v>1448</v>
      </c>
      <c r="B1450" s="13" t="s">
        <v>2</v>
      </c>
      <c r="C1450" s="13">
        <v>13667</v>
      </c>
      <c r="D1450" s="13" t="s">
        <v>498</v>
      </c>
      <c r="E1450" s="13" t="s">
        <v>168</v>
      </c>
      <c r="F1450" s="13" t="s">
        <v>37</v>
      </c>
      <c r="G1450" s="13">
        <v>7.68</v>
      </c>
      <c r="H1450" s="26">
        <v>43792</v>
      </c>
      <c r="I1450" s="26">
        <v>43792</v>
      </c>
      <c r="J1450" s="13">
        <v>7</v>
      </c>
      <c r="K1450" s="13">
        <v>2012</v>
      </c>
      <c r="L1450" s="13" t="s">
        <v>39</v>
      </c>
      <c r="M1450" s="13">
        <v>1</v>
      </c>
      <c r="N1450" s="13">
        <v>1.832222222222222</v>
      </c>
      <c r="O1450" s="13">
        <v>1.832222222222222</v>
      </c>
      <c r="P1450" s="13">
        <v>1</v>
      </c>
      <c r="Q1450" s="13">
        <v>1.832222222222222</v>
      </c>
      <c r="R1450" s="13">
        <v>1</v>
      </c>
      <c r="S1450" s="13">
        <v>5.9165186500888103</v>
      </c>
      <c r="T1450" s="7">
        <f>IFERROR(VLOOKUP(B354,[1]!users_table[#All],4),"NA")</f>
        <v>8.4223826714801451</v>
      </c>
      <c r="U1450" s="13" t="s">
        <v>65</v>
      </c>
    </row>
    <row r="1451" spans="1:21" x14ac:dyDescent="0.3">
      <c r="A1451" s="25">
        <v>1449</v>
      </c>
      <c r="B1451" s="13" t="s">
        <v>2</v>
      </c>
      <c r="C1451" s="13">
        <v>13667</v>
      </c>
      <c r="D1451" s="13" t="s">
        <v>498</v>
      </c>
      <c r="E1451" s="13" t="s">
        <v>168</v>
      </c>
      <c r="F1451" s="13" t="s">
        <v>37</v>
      </c>
      <c r="G1451" s="13">
        <v>7.68</v>
      </c>
      <c r="H1451" s="26">
        <v>43792</v>
      </c>
      <c r="I1451" s="26">
        <v>43792</v>
      </c>
      <c r="J1451" s="13">
        <v>7</v>
      </c>
      <c r="K1451" s="13">
        <v>2012</v>
      </c>
      <c r="L1451" s="13" t="s">
        <v>39</v>
      </c>
      <c r="M1451" s="13">
        <v>1</v>
      </c>
      <c r="N1451" s="13">
        <v>1.832222222222222</v>
      </c>
      <c r="O1451" s="13">
        <v>1.832222222222222</v>
      </c>
      <c r="P1451" s="13">
        <v>1</v>
      </c>
      <c r="Q1451" s="13">
        <v>1.832222222222222</v>
      </c>
      <c r="R1451" s="13">
        <v>1</v>
      </c>
      <c r="S1451" s="13">
        <v>5.9165186500888103</v>
      </c>
      <c r="T1451" s="7">
        <f>IFERROR(VLOOKUP(B354,[1]!users_table[#All],4),"NA")</f>
        <v>8.4223826714801451</v>
      </c>
      <c r="U1451" s="13" t="s">
        <v>59</v>
      </c>
    </row>
    <row r="1452" spans="1:21" x14ac:dyDescent="0.3">
      <c r="A1452" s="25">
        <v>1450</v>
      </c>
      <c r="B1452" s="13" t="s">
        <v>2</v>
      </c>
      <c r="C1452" s="13">
        <v>13667</v>
      </c>
      <c r="D1452" s="13" t="s">
        <v>498</v>
      </c>
      <c r="E1452" s="13" t="s">
        <v>168</v>
      </c>
      <c r="F1452" s="13" t="s">
        <v>37</v>
      </c>
      <c r="G1452" s="13">
        <v>7.68</v>
      </c>
      <c r="H1452" s="26">
        <v>43792</v>
      </c>
      <c r="I1452" s="26">
        <v>43792</v>
      </c>
      <c r="J1452" s="13">
        <v>7</v>
      </c>
      <c r="K1452" s="13">
        <v>2012</v>
      </c>
      <c r="L1452" s="13" t="s">
        <v>39</v>
      </c>
      <c r="M1452" s="13">
        <v>1</v>
      </c>
      <c r="N1452" s="13">
        <v>1.832222222222222</v>
      </c>
      <c r="O1452" s="13">
        <v>1.832222222222222</v>
      </c>
      <c r="P1452" s="13">
        <v>1</v>
      </c>
      <c r="Q1452" s="13">
        <v>1.832222222222222</v>
      </c>
      <c r="R1452" s="13">
        <v>1</v>
      </c>
      <c r="S1452" s="13">
        <v>5.9165186500888103</v>
      </c>
      <c r="T1452" s="7">
        <f>IFERROR(VLOOKUP(B354,[1]!users_table[#All],4),"NA")</f>
        <v>8.4223826714801451</v>
      </c>
      <c r="U1452" s="13" t="s">
        <v>60</v>
      </c>
    </row>
    <row r="1453" spans="1:21" x14ac:dyDescent="0.3">
      <c r="A1453" s="25">
        <v>1451</v>
      </c>
      <c r="B1453" s="13" t="s">
        <v>2</v>
      </c>
      <c r="C1453" s="13">
        <v>13667</v>
      </c>
      <c r="D1453" s="13" t="s">
        <v>498</v>
      </c>
      <c r="E1453" s="13" t="s">
        <v>168</v>
      </c>
      <c r="F1453" s="13" t="s">
        <v>37</v>
      </c>
      <c r="G1453" s="13">
        <v>7.68</v>
      </c>
      <c r="H1453" s="26">
        <v>43792</v>
      </c>
      <c r="I1453" s="26">
        <v>43792</v>
      </c>
      <c r="J1453" s="13">
        <v>7</v>
      </c>
      <c r="K1453" s="13">
        <v>2012</v>
      </c>
      <c r="L1453" s="13" t="s">
        <v>39</v>
      </c>
      <c r="M1453" s="13">
        <v>1</v>
      </c>
      <c r="N1453" s="13">
        <v>1.832222222222222</v>
      </c>
      <c r="O1453" s="13">
        <v>1.832222222222222</v>
      </c>
      <c r="P1453" s="13">
        <v>1</v>
      </c>
      <c r="Q1453" s="13">
        <v>1.832222222222222</v>
      </c>
      <c r="R1453" s="13">
        <v>1</v>
      </c>
      <c r="S1453" s="13">
        <v>5.9165186500888103</v>
      </c>
      <c r="T1453" s="7">
        <f>IFERROR(VLOOKUP(B354,[1]!users_table[#All],4),"NA")</f>
        <v>8.4223826714801451</v>
      </c>
      <c r="U1453" s="13" t="s">
        <v>67</v>
      </c>
    </row>
    <row r="1454" spans="1:21" x14ac:dyDescent="0.3">
      <c r="A1454" s="25">
        <v>1452</v>
      </c>
      <c r="B1454" s="13" t="s">
        <v>2</v>
      </c>
      <c r="C1454" s="13">
        <v>13667</v>
      </c>
      <c r="D1454" s="13" t="s">
        <v>498</v>
      </c>
      <c r="E1454" s="13" t="s">
        <v>168</v>
      </c>
      <c r="F1454" s="13" t="s">
        <v>37</v>
      </c>
      <c r="G1454" s="13">
        <v>7.68</v>
      </c>
      <c r="H1454" s="26">
        <v>43792</v>
      </c>
      <c r="I1454" s="26">
        <v>43792</v>
      </c>
      <c r="J1454" s="13">
        <v>7</v>
      </c>
      <c r="K1454" s="13">
        <v>2012</v>
      </c>
      <c r="L1454" s="13" t="s">
        <v>39</v>
      </c>
      <c r="M1454" s="13">
        <v>1</v>
      </c>
      <c r="N1454" s="13">
        <v>1.832222222222222</v>
      </c>
      <c r="O1454" s="13">
        <v>1.832222222222222</v>
      </c>
      <c r="P1454" s="13">
        <v>1</v>
      </c>
      <c r="Q1454" s="13">
        <v>1.832222222222222</v>
      </c>
      <c r="R1454" s="13">
        <v>1</v>
      </c>
      <c r="S1454" s="13">
        <v>5.9165186500888103</v>
      </c>
      <c r="T1454" s="7">
        <f>IFERROR(VLOOKUP(B354,[1]!users_table[#All],4),"NA")</f>
        <v>8.4223826714801451</v>
      </c>
      <c r="U1454" s="13" t="s">
        <v>68</v>
      </c>
    </row>
    <row r="1455" spans="1:21" x14ac:dyDescent="0.3">
      <c r="A1455" s="25">
        <v>1453</v>
      </c>
      <c r="B1455" s="13" t="s">
        <v>2</v>
      </c>
      <c r="C1455" s="13">
        <v>49581</v>
      </c>
      <c r="D1455" s="13" t="s">
        <v>499</v>
      </c>
      <c r="E1455" s="13" t="s">
        <v>28</v>
      </c>
      <c r="F1455" s="13" t="s">
        <v>29</v>
      </c>
      <c r="G1455" s="13">
        <v>6.5</v>
      </c>
      <c r="H1455" s="26">
        <v>44903</v>
      </c>
      <c r="I1455" s="26">
        <v>44903</v>
      </c>
      <c r="J1455" s="13">
        <v>6</v>
      </c>
      <c r="K1455" s="13">
        <v>2021</v>
      </c>
      <c r="L1455" s="13" t="s">
        <v>39</v>
      </c>
      <c r="M1455" s="13">
        <v>1</v>
      </c>
      <c r="N1455" s="13">
        <v>3.4166666666666658E-2</v>
      </c>
      <c r="O1455" s="13">
        <v>3.4166666666666658E-2</v>
      </c>
      <c r="P1455" s="13">
        <v>1</v>
      </c>
      <c r="Q1455" s="13">
        <v>3.4166666666666658E-2</v>
      </c>
      <c r="R1455" s="13">
        <v>1</v>
      </c>
      <c r="S1455" s="13">
        <v>5.9165186500888103</v>
      </c>
      <c r="T1455" s="7">
        <f>IFERROR(VLOOKUP(B355,[1]!users_table[#All],4),"NA")</f>
        <v>8.4223826714801451</v>
      </c>
      <c r="U1455" s="13" t="s">
        <v>71</v>
      </c>
    </row>
    <row r="1456" spans="1:21" x14ac:dyDescent="0.3">
      <c r="A1456" s="25">
        <v>1454</v>
      </c>
      <c r="B1456" s="13" t="s">
        <v>2</v>
      </c>
      <c r="C1456" s="13">
        <v>41535</v>
      </c>
      <c r="D1456" s="13" t="s">
        <v>500</v>
      </c>
      <c r="E1456" s="13" t="s">
        <v>158</v>
      </c>
      <c r="F1456" s="13" t="s">
        <v>29</v>
      </c>
      <c r="G1456" s="13">
        <v>6.32</v>
      </c>
      <c r="H1456" s="26">
        <v>44034</v>
      </c>
      <c r="I1456" s="26">
        <v>44034</v>
      </c>
      <c r="J1456" s="13">
        <v>6</v>
      </c>
      <c r="K1456" s="13">
        <v>2019</v>
      </c>
      <c r="L1456" s="13" t="s">
        <v>39</v>
      </c>
      <c r="M1456" s="13">
        <v>1</v>
      </c>
      <c r="N1456" s="13">
        <v>5.4722222222222221E-2</v>
      </c>
      <c r="O1456" s="13">
        <v>5.4722222222222221E-2</v>
      </c>
      <c r="P1456" s="13">
        <v>1</v>
      </c>
      <c r="Q1456" s="13">
        <v>5.4722222222222221E-2</v>
      </c>
      <c r="R1456" s="13">
        <v>1</v>
      </c>
      <c r="S1456" s="13">
        <v>5.9165186500888103</v>
      </c>
      <c r="T1456" s="7">
        <f>IFERROR(VLOOKUP(B356,[1]!users_table[#All],4),"NA")</f>
        <v>8.4223826714801451</v>
      </c>
      <c r="U1456" s="13" t="s">
        <v>74</v>
      </c>
    </row>
    <row r="1457" spans="1:21" x14ac:dyDescent="0.3">
      <c r="A1457" s="25">
        <v>1455</v>
      </c>
      <c r="B1457" s="13" t="s">
        <v>2</v>
      </c>
      <c r="C1457" s="13">
        <v>40738</v>
      </c>
      <c r="D1457" s="13" t="s">
        <v>501</v>
      </c>
      <c r="E1457" s="13" t="s">
        <v>32</v>
      </c>
      <c r="F1457" s="13" t="s">
        <v>29</v>
      </c>
      <c r="G1457" s="13">
        <v>5.86</v>
      </c>
      <c r="H1457" s="26">
        <v>44050</v>
      </c>
      <c r="I1457" s="26">
        <v>44064</v>
      </c>
      <c r="J1457" s="13">
        <v>6</v>
      </c>
      <c r="K1457" s="13">
        <v>2020</v>
      </c>
      <c r="L1457" s="13" t="s">
        <v>30</v>
      </c>
      <c r="M1457" s="13">
        <v>12</v>
      </c>
      <c r="N1457" s="13">
        <v>6.6666666666666666E-2</v>
      </c>
      <c r="O1457" s="13">
        <v>0.8</v>
      </c>
      <c r="P1457" s="13">
        <v>15</v>
      </c>
      <c r="Q1457" s="13">
        <v>5.3333333333333337E-2</v>
      </c>
      <c r="R1457" s="13">
        <v>0.8</v>
      </c>
      <c r="S1457" s="13">
        <v>5.9165186500888103</v>
      </c>
      <c r="T1457" s="7">
        <f>IFERROR(VLOOKUP(B357,[1]!users_table[#All],4),"NA")</f>
        <v>8.4223826714801451</v>
      </c>
      <c r="U1457" s="13" t="s">
        <v>66</v>
      </c>
    </row>
    <row r="1458" spans="1:21" x14ac:dyDescent="0.3">
      <c r="A1458" s="25">
        <v>1456</v>
      </c>
      <c r="B1458" s="13" t="s">
        <v>2</v>
      </c>
      <c r="C1458" s="13">
        <v>40738</v>
      </c>
      <c r="D1458" s="13" t="s">
        <v>501</v>
      </c>
      <c r="E1458" s="13" t="s">
        <v>32</v>
      </c>
      <c r="F1458" s="13" t="s">
        <v>29</v>
      </c>
      <c r="G1458" s="13">
        <v>5.86</v>
      </c>
      <c r="H1458" s="26">
        <v>44050</v>
      </c>
      <c r="I1458" s="26">
        <v>44064</v>
      </c>
      <c r="J1458" s="13">
        <v>6</v>
      </c>
      <c r="K1458" s="13">
        <v>2020</v>
      </c>
      <c r="L1458" s="13" t="s">
        <v>30</v>
      </c>
      <c r="M1458" s="13">
        <v>12</v>
      </c>
      <c r="N1458" s="13">
        <v>6.6666666666666666E-2</v>
      </c>
      <c r="O1458" s="13">
        <v>0.8</v>
      </c>
      <c r="P1458" s="13">
        <v>15</v>
      </c>
      <c r="Q1458" s="13">
        <v>5.3333333333333337E-2</v>
      </c>
      <c r="R1458" s="13">
        <v>0.8</v>
      </c>
      <c r="S1458" s="13">
        <v>5.9165186500888103</v>
      </c>
      <c r="T1458" s="7">
        <f>IFERROR(VLOOKUP(B357,[1]!users_table[#All],4),"NA")</f>
        <v>8.4223826714801451</v>
      </c>
      <c r="U1458" s="13" t="s">
        <v>69</v>
      </c>
    </row>
    <row r="1459" spans="1:21" x14ac:dyDescent="0.3">
      <c r="A1459" s="25">
        <v>1457</v>
      </c>
      <c r="B1459" s="13" t="s">
        <v>2</v>
      </c>
      <c r="C1459" s="13">
        <v>48864</v>
      </c>
      <c r="D1459" s="13" t="s">
        <v>502</v>
      </c>
      <c r="E1459" s="13" t="s">
        <v>50</v>
      </c>
      <c r="F1459" s="13" t="s">
        <v>29</v>
      </c>
      <c r="G1459" s="13">
        <v>6.06</v>
      </c>
      <c r="H1459" s="26">
        <v>44731</v>
      </c>
      <c r="I1459" s="26">
        <v>44731</v>
      </c>
      <c r="J1459" s="13">
        <v>5</v>
      </c>
      <c r="K1459" s="13">
        <v>2021</v>
      </c>
      <c r="L1459" s="13" t="s">
        <v>33</v>
      </c>
      <c r="M1459" s="13">
        <v>1</v>
      </c>
      <c r="N1459" s="13">
        <v>6.9722222222222227E-2</v>
      </c>
      <c r="O1459" s="13">
        <v>6.9722222222222227E-2</v>
      </c>
      <c r="P1459" s="13">
        <v>1</v>
      </c>
      <c r="Q1459" s="13">
        <v>6.9722222222222227E-2</v>
      </c>
      <c r="R1459" s="13">
        <v>1</v>
      </c>
      <c r="S1459" s="13">
        <v>5.9165186500888103</v>
      </c>
      <c r="T1459" s="7">
        <f>IFERROR(VLOOKUP(B358,[1]!users_table[#All],4),"NA")</f>
        <v>8.4223826714801451</v>
      </c>
      <c r="U1459" s="13" t="s">
        <v>74</v>
      </c>
    </row>
    <row r="1460" spans="1:21" x14ac:dyDescent="0.3">
      <c r="A1460" s="25">
        <v>1458</v>
      </c>
      <c r="B1460" s="13" t="s">
        <v>2</v>
      </c>
      <c r="C1460" s="13">
        <v>48864</v>
      </c>
      <c r="D1460" s="13" t="s">
        <v>502</v>
      </c>
      <c r="E1460" s="13" t="s">
        <v>50</v>
      </c>
      <c r="F1460" s="13" t="s">
        <v>29</v>
      </c>
      <c r="G1460" s="13">
        <v>6.06</v>
      </c>
      <c r="H1460" s="26">
        <v>44731</v>
      </c>
      <c r="I1460" s="26">
        <v>44731</v>
      </c>
      <c r="J1460" s="13">
        <v>5</v>
      </c>
      <c r="K1460" s="13">
        <v>2021</v>
      </c>
      <c r="L1460" s="13" t="s">
        <v>33</v>
      </c>
      <c r="M1460" s="13">
        <v>1</v>
      </c>
      <c r="N1460" s="13">
        <v>6.9722222222222227E-2</v>
      </c>
      <c r="O1460" s="13">
        <v>6.9722222222222227E-2</v>
      </c>
      <c r="P1460" s="13">
        <v>1</v>
      </c>
      <c r="Q1460" s="13">
        <v>6.9722222222222227E-2</v>
      </c>
      <c r="R1460" s="13">
        <v>1</v>
      </c>
      <c r="S1460" s="13">
        <v>5.9165186500888103</v>
      </c>
      <c r="T1460" s="7">
        <f>IFERROR(VLOOKUP(B358,[1]!users_table[#All],4),"NA")</f>
        <v>8.4223826714801451</v>
      </c>
      <c r="U1460" s="13" t="s">
        <v>69</v>
      </c>
    </row>
    <row r="1461" spans="1:21" x14ac:dyDescent="0.3">
      <c r="A1461" s="25">
        <v>1459</v>
      </c>
      <c r="B1461" s="13" t="s">
        <v>2</v>
      </c>
      <c r="C1461" s="13">
        <v>15689</v>
      </c>
      <c r="D1461" s="13" t="s">
        <v>503</v>
      </c>
      <c r="E1461" s="13" t="s">
        <v>32</v>
      </c>
      <c r="F1461" s="13" t="s">
        <v>152</v>
      </c>
      <c r="G1461" s="13">
        <v>7.93</v>
      </c>
      <c r="H1461" s="26" t="s">
        <v>54</v>
      </c>
      <c r="I1461" s="26" t="s">
        <v>54</v>
      </c>
      <c r="J1461" s="13">
        <v>9</v>
      </c>
      <c r="K1461" s="13">
        <v>2012</v>
      </c>
      <c r="L1461" s="13" t="s">
        <v>35</v>
      </c>
      <c r="M1461" s="13">
        <v>4</v>
      </c>
      <c r="N1461" s="13">
        <v>0.41444444444444439</v>
      </c>
      <c r="O1461" s="13">
        <v>1.657777777777778</v>
      </c>
      <c r="P1461" s="13" t="s">
        <v>54</v>
      </c>
      <c r="Q1461" s="13" t="s">
        <v>54</v>
      </c>
      <c r="R1461" s="13" t="s">
        <v>54</v>
      </c>
      <c r="S1461" s="13">
        <v>5.9165186500888103</v>
      </c>
      <c r="T1461" s="7">
        <f>IFERROR(VLOOKUP(B359,[1]!users_table[#All],4),"NA")</f>
        <v>8.4223826714801451</v>
      </c>
      <c r="U1461" s="13" t="s">
        <v>64</v>
      </c>
    </row>
    <row r="1462" spans="1:21" x14ac:dyDescent="0.3">
      <c r="A1462" s="25">
        <v>1460</v>
      </c>
      <c r="B1462" s="13" t="s">
        <v>2</v>
      </c>
      <c r="C1462" s="13">
        <v>15689</v>
      </c>
      <c r="D1462" s="13" t="s">
        <v>503</v>
      </c>
      <c r="E1462" s="13" t="s">
        <v>32</v>
      </c>
      <c r="F1462" s="13" t="s">
        <v>152</v>
      </c>
      <c r="G1462" s="13">
        <v>7.93</v>
      </c>
      <c r="H1462" s="26" t="s">
        <v>54</v>
      </c>
      <c r="I1462" s="26" t="s">
        <v>54</v>
      </c>
      <c r="J1462" s="13">
        <v>9</v>
      </c>
      <c r="K1462" s="13">
        <v>2012</v>
      </c>
      <c r="L1462" s="13" t="s">
        <v>35</v>
      </c>
      <c r="M1462" s="13">
        <v>4</v>
      </c>
      <c r="N1462" s="13">
        <v>0.41444444444444439</v>
      </c>
      <c r="O1462" s="13">
        <v>1.657777777777778</v>
      </c>
      <c r="P1462" s="13" t="s">
        <v>54</v>
      </c>
      <c r="Q1462" s="13" t="s">
        <v>54</v>
      </c>
      <c r="R1462" s="13" t="s">
        <v>54</v>
      </c>
      <c r="S1462" s="13">
        <v>5.9165186500888103</v>
      </c>
      <c r="T1462" s="7">
        <f>IFERROR(VLOOKUP(B359,[1]!users_table[#All],4),"NA")</f>
        <v>8.4223826714801451</v>
      </c>
      <c r="U1462" s="13" t="s">
        <v>1011</v>
      </c>
    </row>
    <row r="1463" spans="1:21" x14ac:dyDescent="0.3">
      <c r="A1463" s="25">
        <v>1461</v>
      </c>
      <c r="B1463" s="13" t="s">
        <v>2</v>
      </c>
      <c r="C1463" s="13">
        <v>15689</v>
      </c>
      <c r="D1463" s="13" t="s">
        <v>503</v>
      </c>
      <c r="E1463" s="13" t="s">
        <v>32</v>
      </c>
      <c r="F1463" s="13" t="s">
        <v>152</v>
      </c>
      <c r="G1463" s="13">
        <v>7.93</v>
      </c>
      <c r="H1463" s="26" t="s">
        <v>54</v>
      </c>
      <c r="I1463" s="26" t="s">
        <v>54</v>
      </c>
      <c r="J1463" s="13">
        <v>9</v>
      </c>
      <c r="K1463" s="13">
        <v>2012</v>
      </c>
      <c r="L1463" s="13" t="s">
        <v>35</v>
      </c>
      <c r="M1463" s="13">
        <v>4</v>
      </c>
      <c r="N1463" s="13">
        <v>0.41444444444444439</v>
      </c>
      <c r="O1463" s="13">
        <v>1.657777777777778</v>
      </c>
      <c r="P1463" s="13" t="s">
        <v>54</v>
      </c>
      <c r="Q1463" s="13" t="s">
        <v>54</v>
      </c>
      <c r="R1463" s="13" t="s">
        <v>54</v>
      </c>
      <c r="S1463" s="13">
        <v>5.9165186500888103</v>
      </c>
      <c r="T1463" s="7">
        <f>IFERROR(VLOOKUP(B359,[1]!users_table[#All],4),"NA")</f>
        <v>8.4223826714801451</v>
      </c>
      <c r="U1463" s="13" t="s">
        <v>75</v>
      </c>
    </row>
    <row r="1464" spans="1:21" x14ac:dyDescent="0.3">
      <c r="A1464" s="25">
        <v>1462</v>
      </c>
      <c r="B1464" s="13" t="s">
        <v>2</v>
      </c>
      <c r="C1464" s="13">
        <v>15689</v>
      </c>
      <c r="D1464" s="13" t="s">
        <v>503</v>
      </c>
      <c r="E1464" s="13" t="s">
        <v>32</v>
      </c>
      <c r="F1464" s="13" t="s">
        <v>152</v>
      </c>
      <c r="G1464" s="13">
        <v>7.93</v>
      </c>
      <c r="H1464" s="26" t="s">
        <v>54</v>
      </c>
      <c r="I1464" s="26" t="s">
        <v>54</v>
      </c>
      <c r="J1464" s="13">
        <v>9</v>
      </c>
      <c r="K1464" s="13">
        <v>2012</v>
      </c>
      <c r="L1464" s="13" t="s">
        <v>35</v>
      </c>
      <c r="M1464" s="13">
        <v>4</v>
      </c>
      <c r="N1464" s="13">
        <v>0.41444444444444439</v>
      </c>
      <c r="O1464" s="13">
        <v>1.657777777777778</v>
      </c>
      <c r="P1464" s="13" t="s">
        <v>54</v>
      </c>
      <c r="Q1464" s="13" t="s">
        <v>54</v>
      </c>
      <c r="R1464" s="13" t="s">
        <v>54</v>
      </c>
      <c r="S1464" s="13">
        <v>5.9165186500888103</v>
      </c>
      <c r="T1464" s="7">
        <f>IFERROR(VLOOKUP(B359,[1]!users_table[#All],4),"NA")</f>
        <v>8.4223826714801451</v>
      </c>
      <c r="U1464" s="13" t="s">
        <v>1027</v>
      </c>
    </row>
    <row r="1465" spans="1:21" x14ac:dyDescent="0.3">
      <c r="A1465" s="25">
        <v>1463</v>
      </c>
      <c r="B1465" s="13" t="s">
        <v>4</v>
      </c>
      <c r="C1465" s="13">
        <v>15689</v>
      </c>
      <c r="D1465" s="13" t="s">
        <v>503</v>
      </c>
      <c r="E1465" s="13" t="s">
        <v>32</v>
      </c>
      <c r="F1465" s="13" t="s">
        <v>152</v>
      </c>
      <c r="G1465" s="13">
        <v>7.93</v>
      </c>
      <c r="H1465" s="26">
        <v>44201</v>
      </c>
      <c r="I1465" s="26">
        <v>44202</v>
      </c>
      <c r="J1465" s="13">
        <v>10</v>
      </c>
      <c r="K1465" s="13">
        <v>2012</v>
      </c>
      <c r="L1465" s="13" t="s">
        <v>35</v>
      </c>
      <c r="M1465" s="13">
        <v>4</v>
      </c>
      <c r="N1465" s="13">
        <v>0.41444444444444439</v>
      </c>
      <c r="O1465" s="13">
        <v>1.657777777777778</v>
      </c>
      <c r="P1465" s="13">
        <v>2</v>
      </c>
      <c r="Q1465" s="13">
        <v>0.8288888888888889</v>
      </c>
      <c r="R1465" s="13">
        <v>2</v>
      </c>
      <c r="S1465" s="13">
        <v>8.3323353293413174</v>
      </c>
      <c r="T1465" s="7">
        <f>IFERROR(VLOOKUP(B765,[1]!users_table[#All],4),"NA")</f>
        <v>8.4223826714801451</v>
      </c>
      <c r="U1465" s="13" t="s">
        <v>64</v>
      </c>
    </row>
    <row r="1466" spans="1:21" x14ac:dyDescent="0.3">
      <c r="A1466" s="25">
        <v>1464</v>
      </c>
      <c r="B1466" s="13" t="s">
        <v>4</v>
      </c>
      <c r="C1466" s="13">
        <v>15689</v>
      </c>
      <c r="D1466" s="13" t="s">
        <v>503</v>
      </c>
      <c r="E1466" s="13" t="s">
        <v>32</v>
      </c>
      <c r="F1466" s="13" t="s">
        <v>152</v>
      </c>
      <c r="G1466" s="13">
        <v>7.93</v>
      </c>
      <c r="H1466" s="26">
        <v>44201</v>
      </c>
      <c r="I1466" s="26">
        <v>44202</v>
      </c>
      <c r="J1466" s="13">
        <v>10</v>
      </c>
      <c r="K1466" s="13">
        <v>2012</v>
      </c>
      <c r="L1466" s="13" t="s">
        <v>35</v>
      </c>
      <c r="M1466" s="13">
        <v>4</v>
      </c>
      <c r="N1466" s="13">
        <v>0.41444444444444439</v>
      </c>
      <c r="O1466" s="13">
        <v>1.657777777777778</v>
      </c>
      <c r="P1466" s="13">
        <v>2</v>
      </c>
      <c r="Q1466" s="13">
        <v>0.8288888888888889</v>
      </c>
      <c r="R1466" s="13">
        <v>2</v>
      </c>
      <c r="S1466" s="13">
        <v>8.3323353293413174</v>
      </c>
      <c r="T1466" s="7">
        <f>IFERROR(VLOOKUP(B765,[1]!users_table[#All],4),"NA")</f>
        <v>8.4223826714801451</v>
      </c>
      <c r="U1466" s="13" t="s">
        <v>1011</v>
      </c>
    </row>
    <row r="1467" spans="1:21" x14ac:dyDescent="0.3">
      <c r="A1467" s="25">
        <v>1465</v>
      </c>
      <c r="B1467" s="13" t="s">
        <v>4</v>
      </c>
      <c r="C1467" s="13">
        <v>15689</v>
      </c>
      <c r="D1467" s="13" t="s">
        <v>503</v>
      </c>
      <c r="E1467" s="13" t="s">
        <v>32</v>
      </c>
      <c r="F1467" s="13" t="s">
        <v>152</v>
      </c>
      <c r="G1467" s="13">
        <v>7.93</v>
      </c>
      <c r="H1467" s="26">
        <v>44201</v>
      </c>
      <c r="I1467" s="26">
        <v>44202</v>
      </c>
      <c r="J1467" s="13">
        <v>10</v>
      </c>
      <c r="K1467" s="13">
        <v>2012</v>
      </c>
      <c r="L1467" s="13" t="s">
        <v>35</v>
      </c>
      <c r="M1467" s="13">
        <v>4</v>
      </c>
      <c r="N1467" s="13">
        <v>0.41444444444444439</v>
      </c>
      <c r="O1467" s="13">
        <v>1.657777777777778</v>
      </c>
      <c r="P1467" s="13">
        <v>2</v>
      </c>
      <c r="Q1467" s="13">
        <v>0.8288888888888889</v>
      </c>
      <c r="R1467" s="13">
        <v>2</v>
      </c>
      <c r="S1467" s="13">
        <v>8.3323353293413174</v>
      </c>
      <c r="T1467" s="7">
        <f>IFERROR(VLOOKUP(B765,[1]!users_table[#All],4),"NA")</f>
        <v>8.4223826714801451</v>
      </c>
      <c r="U1467" s="13" t="s">
        <v>75</v>
      </c>
    </row>
    <row r="1468" spans="1:21" x14ac:dyDescent="0.3">
      <c r="A1468" s="25">
        <v>1466</v>
      </c>
      <c r="B1468" s="13" t="s">
        <v>4</v>
      </c>
      <c r="C1468" s="13">
        <v>15689</v>
      </c>
      <c r="D1468" s="13" t="s">
        <v>503</v>
      </c>
      <c r="E1468" s="13" t="s">
        <v>32</v>
      </c>
      <c r="F1468" s="13" t="s">
        <v>152</v>
      </c>
      <c r="G1468" s="13">
        <v>7.93</v>
      </c>
      <c r="H1468" s="26">
        <v>44201</v>
      </c>
      <c r="I1468" s="26">
        <v>44202</v>
      </c>
      <c r="J1468" s="13">
        <v>10</v>
      </c>
      <c r="K1468" s="13">
        <v>2012</v>
      </c>
      <c r="L1468" s="13" t="s">
        <v>35</v>
      </c>
      <c r="M1468" s="13">
        <v>4</v>
      </c>
      <c r="N1468" s="13">
        <v>0.41444444444444439</v>
      </c>
      <c r="O1468" s="13">
        <v>1.657777777777778</v>
      </c>
      <c r="P1468" s="13">
        <v>2</v>
      </c>
      <c r="Q1468" s="13">
        <v>0.8288888888888889</v>
      </c>
      <c r="R1468" s="13">
        <v>2</v>
      </c>
      <c r="S1468" s="13">
        <v>8.3323353293413174</v>
      </c>
      <c r="T1468" s="7">
        <f>IFERROR(VLOOKUP(B765,[1]!users_table[#All],4),"NA")</f>
        <v>8.4223826714801451</v>
      </c>
      <c r="U1468" s="13" t="s">
        <v>1027</v>
      </c>
    </row>
    <row r="1469" spans="1:21" x14ac:dyDescent="0.3">
      <c r="A1469" s="25">
        <v>1467</v>
      </c>
      <c r="B1469" s="13" t="s">
        <v>2</v>
      </c>
      <c r="C1469" s="13">
        <v>38924</v>
      </c>
      <c r="D1469" s="13" t="s">
        <v>504</v>
      </c>
      <c r="E1469" s="13" t="s">
        <v>32</v>
      </c>
      <c r="F1469" s="13" t="s">
        <v>386</v>
      </c>
      <c r="G1469" s="13">
        <v>6.74</v>
      </c>
      <c r="H1469" s="26">
        <v>44154</v>
      </c>
      <c r="I1469" s="26">
        <v>44166</v>
      </c>
      <c r="J1469" s="13">
        <v>3</v>
      </c>
      <c r="K1469" s="13">
        <v>2020</v>
      </c>
      <c r="L1469" s="13" t="s">
        <v>30</v>
      </c>
      <c r="M1469" s="13">
        <v>12</v>
      </c>
      <c r="N1469" s="13">
        <v>0.38944444444444443</v>
      </c>
      <c r="O1469" s="13">
        <v>4.6733333333333329</v>
      </c>
      <c r="P1469" s="13">
        <v>13</v>
      </c>
      <c r="Q1469" s="13">
        <v>0.35948717948717951</v>
      </c>
      <c r="R1469" s="13">
        <v>0.92307692307692313</v>
      </c>
      <c r="S1469" s="13">
        <v>5.9165186500888103</v>
      </c>
      <c r="T1469" s="7">
        <f>IFERROR(VLOOKUP(B360,[1]!users_table[#All],4),"NA")</f>
        <v>8.4223826714801451</v>
      </c>
      <c r="U1469" s="13" t="s">
        <v>1014</v>
      </c>
    </row>
    <row r="1470" spans="1:21" x14ac:dyDescent="0.3">
      <c r="A1470" s="25">
        <v>1468</v>
      </c>
      <c r="B1470" s="13" t="s">
        <v>2</v>
      </c>
      <c r="C1470" s="13">
        <v>38924</v>
      </c>
      <c r="D1470" s="13" t="s">
        <v>504</v>
      </c>
      <c r="E1470" s="13" t="s">
        <v>32</v>
      </c>
      <c r="F1470" s="13" t="s">
        <v>386</v>
      </c>
      <c r="G1470" s="13">
        <v>6.74</v>
      </c>
      <c r="H1470" s="26">
        <v>44154</v>
      </c>
      <c r="I1470" s="26">
        <v>44166</v>
      </c>
      <c r="J1470" s="13">
        <v>3</v>
      </c>
      <c r="K1470" s="13">
        <v>2020</v>
      </c>
      <c r="L1470" s="13" t="s">
        <v>30</v>
      </c>
      <c r="M1470" s="13">
        <v>12</v>
      </c>
      <c r="N1470" s="13">
        <v>0.38944444444444443</v>
      </c>
      <c r="O1470" s="13">
        <v>4.6733333333333329</v>
      </c>
      <c r="P1470" s="13">
        <v>13</v>
      </c>
      <c r="Q1470" s="13">
        <v>0.35948717948717951</v>
      </c>
      <c r="R1470" s="13">
        <v>0.92307692307692313</v>
      </c>
      <c r="S1470" s="13">
        <v>5.9165186500888103</v>
      </c>
      <c r="T1470" s="7">
        <f>IFERROR(VLOOKUP(B360,[1]!users_table[#All],4),"NA")</f>
        <v>8.4223826714801451</v>
      </c>
      <c r="U1470" s="13" t="s">
        <v>64</v>
      </c>
    </row>
    <row r="1471" spans="1:21" x14ac:dyDescent="0.3">
      <c r="A1471" s="25">
        <v>1469</v>
      </c>
      <c r="B1471" s="13" t="s">
        <v>2</v>
      </c>
      <c r="C1471" s="13">
        <v>38924</v>
      </c>
      <c r="D1471" s="13" t="s">
        <v>504</v>
      </c>
      <c r="E1471" s="13" t="s">
        <v>32</v>
      </c>
      <c r="F1471" s="13" t="s">
        <v>386</v>
      </c>
      <c r="G1471" s="13">
        <v>6.74</v>
      </c>
      <c r="H1471" s="26">
        <v>44154</v>
      </c>
      <c r="I1471" s="26">
        <v>44166</v>
      </c>
      <c r="J1471" s="13">
        <v>3</v>
      </c>
      <c r="K1471" s="13">
        <v>2020</v>
      </c>
      <c r="L1471" s="13" t="s">
        <v>30</v>
      </c>
      <c r="M1471" s="13">
        <v>12</v>
      </c>
      <c r="N1471" s="13">
        <v>0.38944444444444443</v>
      </c>
      <c r="O1471" s="13">
        <v>4.6733333333333329</v>
      </c>
      <c r="P1471" s="13">
        <v>13</v>
      </c>
      <c r="Q1471" s="13">
        <v>0.35948717948717951</v>
      </c>
      <c r="R1471" s="13">
        <v>0.92307692307692313</v>
      </c>
      <c r="S1471" s="13">
        <v>5.9165186500888103</v>
      </c>
      <c r="T1471" s="7">
        <f>IFERROR(VLOOKUP(B360,[1]!users_table[#All],4),"NA")</f>
        <v>8.4223826714801451</v>
      </c>
      <c r="U1471" s="13" t="s">
        <v>69</v>
      </c>
    </row>
    <row r="1472" spans="1:21" x14ac:dyDescent="0.3">
      <c r="A1472" s="25">
        <v>1470</v>
      </c>
      <c r="B1472" s="13" t="s">
        <v>2</v>
      </c>
      <c r="C1472" s="13">
        <v>800</v>
      </c>
      <c r="D1472" s="13" t="s">
        <v>505</v>
      </c>
      <c r="E1472" s="13" t="s">
        <v>32</v>
      </c>
      <c r="F1472" s="13" t="s">
        <v>29</v>
      </c>
      <c r="G1472" s="13">
        <v>6.86</v>
      </c>
      <c r="H1472" s="26">
        <v>43837</v>
      </c>
      <c r="I1472" s="26">
        <v>43845</v>
      </c>
      <c r="J1472" s="13">
        <v>7</v>
      </c>
      <c r="K1472" s="13">
        <v>2000</v>
      </c>
      <c r="L1472" s="13" t="s">
        <v>33</v>
      </c>
      <c r="M1472" s="13">
        <v>13</v>
      </c>
      <c r="N1472" s="13">
        <v>0.3913888888888889</v>
      </c>
      <c r="O1472" s="13">
        <v>5.088055555555556</v>
      </c>
      <c r="P1472" s="13">
        <v>9</v>
      </c>
      <c r="Q1472" s="13">
        <v>0.56533950617283957</v>
      </c>
      <c r="R1472" s="13">
        <v>1.444444444444444</v>
      </c>
      <c r="S1472" s="13">
        <v>5.9165186500888103</v>
      </c>
      <c r="T1472" s="7">
        <f>IFERROR(VLOOKUP(B361,[1]!users_table[#All],4),"NA")</f>
        <v>8.4223826714801451</v>
      </c>
      <c r="U1472" s="13" t="s">
        <v>64</v>
      </c>
    </row>
    <row r="1473" spans="1:21" x14ac:dyDescent="0.3">
      <c r="A1473" s="25">
        <v>1471</v>
      </c>
      <c r="B1473" s="13" t="s">
        <v>2</v>
      </c>
      <c r="C1473" s="13">
        <v>800</v>
      </c>
      <c r="D1473" s="13" t="s">
        <v>505</v>
      </c>
      <c r="E1473" s="13" t="s">
        <v>32</v>
      </c>
      <c r="F1473" s="13" t="s">
        <v>29</v>
      </c>
      <c r="G1473" s="13">
        <v>6.86</v>
      </c>
      <c r="H1473" s="26">
        <v>43837</v>
      </c>
      <c r="I1473" s="26">
        <v>43845</v>
      </c>
      <c r="J1473" s="13">
        <v>7</v>
      </c>
      <c r="K1473" s="13">
        <v>2000</v>
      </c>
      <c r="L1473" s="13" t="s">
        <v>33</v>
      </c>
      <c r="M1473" s="13">
        <v>13</v>
      </c>
      <c r="N1473" s="13">
        <v>0.3913888888888889</v>
      </c>
      <c r="O1473" s="13">
        <v>5.088055555555556</v>
      </c>
      <c r="P1473" s="13">
        <v>9</v>
      </c>
      <c r="Q1473" s="13">
        <v>0.56533950617283957</v>
      </c>
      <c r="R1473" s="13">
        <v>1.444444444444444</v>
      </c>
      <c r="S1473" s="13">
        <v>5.9165186500888103</v>
      </c>
      <c r="T1473" s="7">
        <f>IFERROR(VLOOKUP(B361,[1]!users_table[#All],4),"NA")</f>
        <v>8.4223826714801451</v>
      </c>
      <c r="U1473" s="13" t="s">
        <v>1045</v>
      </c>
    </row>
    <row r="1474" spans="1:21" x14ac:dyDescent="0.3">
      <c r="A1474" s="25">
        <v>1472</v>
      </c>
      <c r="B1474" s="13" t="s">
        <v>2</v>
      </c>
      <c r="C1474" s="13">
        <v>800</v>
      </c>
      <c r="D1474" s="13" t="s">
        <v>505</v>
      </c>
      <c r="E1474" s="13" t="s">
        <v>32</v>
      </c>
      <c r="F1474" s="13" t="s">
        <v>29</v>
      </c>
      <c r="G1474" s="13">
        <v>6.86</v>
      </c>
      <c r="H1474" s="26">
        <v>43837</v>
      </c>
      <c r="I1474" s="26">
        <v>43845</v>
      </c>
      <c r="J1474" s="13">
        <v>7</v>
      </c>
      <c r="K1474" s="13">
        <v>2000</v>
      </c>
      <c r="L1474" s="13" t="s">
        <v>33</v>
      </c>
      <c r="M1474" s="13">
        <v>13</v>
      </c>
      <c r="N1474" s="13">
        <v>0.3913888888888889</v>
      </c>
      <c r="O1474" s="13">
        <v>5.088055555555556</v>
      </c>
      <c r="P1474" s="13">
        <v>9</v>
      </c>
      <c r="Q1474" s="13">
        <v>0.56533950617283957</v>
      </c>
      <c r="R1474" s="13">
        <v>1.444444444444444</v>
      </c>
      <c r="S1474" s="13">
        <v>5.9165186500888103</v>
      </c>
      <c r="T1474" s="7">
        <f>IFERROR(VLOOKUP(B361,[1]!users_table[#All],4),"NA")</f>
        <v>8.4223826714801451</v>
      </c>
      <c r="U1474" s="13" t="s">
        <v>62</v>
      </c>
    </row>
    <row r="1475" spans="1:21" x14ac:dyDescent="0.3">
      <c r="A1475" s="25">
        <v>1473</v>
      </c>
      <c r="B1475" s="13" t="s">
        <v>2</v>
      </c>
      <c r="C1475" s="13">
        <v>800</v>
      </c>
      <c r="D1475" s="13" t="s">
        <v>505</v>
      </c>
      <c r="E1475" s="13" t="s">
        <v>32</v>
      </c>
      <c r="F1475" s="13" t="s">
        <v>29</v>
      </c>
      <c r="G1475" s="13">
        <v>6.86</v>
      </c>
      <c r="H1475" s="26">
        <v>43837</v>
      </c>
      <c r="I1475" s="26">
        <v>43845</v>
      </c>
      <c r="J1475" s="13">
        <v>7</v>
      </c>
      <c r="K1475" s="13">
        <v>2000</v>
      </c>
      <c r="L1475" s="13" t="s">
        <v>33</v>
      </c>
      <c r="M1475" s="13">
        <v>13</v>
      </c>
      <c r="N1475" s="13">
        <v>0.3913888888888889</v>
      </c>
      <c r="O1475" s="13">
        <v>5.088055555555556</v>
      </c>
      <c r="P1475" s="13">
        <v>9</v>
      </c>
      <c r="Q1475" s="13">
        <v>0.56533950617283957</v>
      </c>
      <c r="R1475" s="13">
        <v>1.444444444444444</v>
      </c>
      <c r="S1475" s="13">
        <v>5.9165186500888103</v>
      </c>
      <c r="T1475" s="7">
        <f>IFERROR(VLOOKUP(B361,[1]!users_table[#All],4),"NA")</f>
        <v>8.4223826714801451</v>
      </c>
      <c r="U1475" s="13" t="s">
        <v>69</v>
      </c>
    </row>
    <row r="1476" spans="1:21" x14ac:dyDescent="0.3">
      <c r="A1476" s="25">
        <v>1474</v>
      </c>
      <c r="B1476" s="13" t="s">
        <v>2</v>
      </c>
      <c r="C1476" s="13">
        <v>43767</v>
      </c>
      <c r="D1476" s="13" t="s">
        <v>506</v>
      </c>
      <c r="E1476" s="13" t="s">
        <v>32</v>
      </c>
      <c r="F1476" s="13" t="s">
        <v>44</v>
      </c>
      <c r="G1476" s="13">
        <v>6.51</v>
      </c>
      <c r="H1476" s="26">
        <v>44787</v>
      </c>
      <c r="I1476" s="26">
        <v>44791</v>
      </c>
      <c r="J1476" s="13">
        <v>6</v>
      </c>
      <c r="K1476" s="13">
        <v>2021</v>
      </c>
      <c r="L1476" s="13" t="s">
        <v>39</v>
      </c>
      <c r="M1476" s="13">
        <v>12</v>
      </c>
      <c r="N1476" s="13">
        <v>0.38194444444444442</v>
      </c>
      <c r="O1476" s="13">
        <v>4.583333333333333</v>
      </c>
      <c r="P1476" s="13">
        <v>5</v>
      </c>
      <c r="Q1476" s="13">
        <v>0.91666666666666663</v>
      </c>
      <c r="R1476" s="13">
        <v>2.4</v>
      </c>
      <c r="S1476" s="13">
        <v>5.9165186500888103</v>
      </c>
      <c r="T1476" s="7">
        <f>IFERROR(VLOOKUP(B362,[1]!users_table[#All],4),"NA")</f>
        <v>8.4223826714801451</v>
      </c>
      <c r="U1476" s="13" t="s">
        <v>66</v>
      </c>
    </row>
    <row r="1477" spans="1:21" x14ac:dyDescent="0.3">
      <c r="A1477" s="25">
        <v>1475</v>
      </c>
      <c r="B1477" s="13" t="s">
        <v>2</v>
      </c>
      <c r="C1477" s="13">
        <v>43767</v>
      </c>
      <c r="D1477" s="13" t="s">
        <v>506</v>
      </c>
      <c r="E1477" s="13" t="s">
        <v>32</v>
      </c>
      <c r="F1477" s="13" t="s">
        <v>44</v>
      </c>
      <c r="G1477" s="13">
        <v>6.51</v>
      </c>
      <c r="H1477" s="26">
        <v>44787</v>
      </c>
      <c r="I1477" s="26">
        <v>44791</v>
      </c>
      <c r="J1477" s="13">
        <v>6</v>
      </c>
      <c r="K1477" s="13">
        <v>2021</v>
      </c>
      <c r="L1477" s="13" t="s">
        <v>39</v>
      </c>
      <c r="M1477" s="13">
        <v>12</v>
      </c>
      <c r="N1477" s="13">
        <v>0.38194444444444442</v>
      </c>
      <c r="O1477" s="13">
        <v>4.583333333333333</v>
      </c>
      <c r="P1477" s="13">
        <v>5</v>
      </c>
      <c r="Q1477" s="13">
        <v>0.91666666666666663</v>
      </c>
      <c r="R1477" s="13">
        <v>2.4</v>
      </c>
      <c r="S1477" s="13">
        <v>5.9165186500888103</v>
      </c>
      <c r="T1477" s="7">
        <f>IFERROR(VLOOKUP(B362,[1]!users_table[#All],4),"NA")</f>
        <v>8.4223826714801451</v>
      </c>
      <c r="U1477" s="13" t="s">
        <v>61</v>
      </c>
    </row>
    <row r="1478" spans="1:21" x14ac:dyDescent="0.3">
      <c r="A1478" s="25">
        <v>1476</v>
      </c>
      <c r="B1478" s="13" t="s">
        <v>2</v>
      </c>
      <c r="C1478" s="13">
        <v>43767</v>
      </c>
      <c r="D1478" s="13" t="s">
        <v>506</v>
      </c>
      <c r="E1478" s="13" t="s">
        <v>32</v>
      </c>
      <c r="F1478" s="13" t="s">
        <v>44</v>
      </c>
      <c r="G1478" s="13">
        <v>6.51</v>
      </c>
      <c r="H1478" s="26">
        <v>44787</v>
      </c>
      <c r="I1478" s="26">
        <v>44791</v>
      </c>
      <c r="J1478" s="13">
        <v>6</v>
      </c>
      <c r="K1478" s="13">
        <v>2021</v>
      </c>
      <c r="L1478" s="13" t="s">
        <v>39</v>
      </c>
      <c r="M1478" s="13">
        <v>12</v>
      </c>
      <c r="N1478" s="13">
        <v>0.38194444444444442</v>
      </c>
      <c r="O1478" s="13">
        <v>4.583333333333333</v>
      </c>
      <c r="P1478" s="13">
        <v>5</v>
      </c>
      <c r="Q1478" s="13">
        <v>0.91666666666666663</v>
      </c>
      <c r="R1478" s="13">
        <v>2.4</v>
      </c>
      <c r="S1478" s="13">
        <v>5.9165186500888103</v>
      </c>
      <c r="T1478" s="7">
        <f>IFERROR(VLOOKUP(B362,[1]!users_table[#All],4),"NA")</f>
        <v>8.4223826714801451</v>
      </c>
      <c r="U1478" s="13" t="s">
        <v>78</v>
      </c>
    </row>
    <row r="1479" spans="1:21" x14ac:dyDescent="0.3">
      <c r="A1479" s="25">
        <v>1477</v>
      </c>
      <c r="B1479" s="13" t="s">
        <v>2</v>
      </c>
      <c r="C1479" s="13">
        <v>43767</v>
      </c>
      <c r="D1479" s="13" t="s">
        <v>506</v>
      </c>
      <c r="E1479" s="13" t="s">
        <v>32</v>
      </c>
      <c r="F1479" s="13" t="s">
        <v>44</v>
      </c>
      <c r="G1479" s="13">
        <v>6.51</v>
      </c>
      <c r="H1479" s="26">
        <v>44787</v>
      </c>
      <c r="I1479" s="26">
        <v>44791</v>
      </c>
      <c r="J1479" s="13">
        <v>6</v>
      </c>
      <c r="K1479" s="13">
        <v>2021</v>
      </c>
      <c r="L1479" s="13" t="s">
        <v>39</v>
      </c>
      <c r="M1479" s="13">
        <v>12</v>
      </c>
      <c r="N1479" s="13">
        <v>0.38194444444444442</v>
      </c>
      <c r="O1479" s="13">
        <v>4.583333333333333</v>
      </c>
      <c r="P1479" s="13">
        <v>5</v>
      </c>
      <c r="Q1479" s="13">
        <v>0.91666666666666663</v>
      </c>
      <c r="R1479" s="13">
        <v>2.4</v>
      </c>
      <c r="S1479" s="13">
        <v>5.9165186500888103</v>
      </c>
      <c r="T1479" s="7">
        <f>IFERROR(VLOOKUP(B362,[1]!users_table[#All],4),"NA")</f>
        <v>8.4223826714801451</v>
      </c>
      <c r="U1479" s="13" t="s">
        <v>62</v>
      </c>
    </row>
    <row r="1480" spans="1:21" x14ac:dyDescent="0.3">
      <c r="A1480" s="25">
        <v>1478</v>
      </c>
      <c r="B1480" s="13" t="s">
        <v>2</v>
      </c>
      <c r="C1480" s="13">
        <v>43767</v>
      </c>
      <c r="D1480" s="13" t="s">
        <v>506</v>
      </c>
      <c r="E1480" s="13" t="s">
        <v>32</v>
      </c>
      <c r="F1480" s="13" t="s">
        <v>44</v>
      </c>
      <c r="G1480" s="13">
        <v>6.51</v>
      </c>
      <c r="H1480" s="26">
        <v>44787</v>
      </c>
      <c r="I1480" s="26">
        <v>44791</v>
      </c>
      <c r="J1480" s="13">
        <v>6</v>
      </c>
      <c r="K1480" s="13">
        <v>2021</v>
      </c>
      <c r="L1480" s="13" t="s">
        <v>39</v>
      </c>
      <c r="M1480" s="13">
        <v>12</v>
      </c>
      <c r="N1480" s="13">
        <v>0.38194444444444442</v>
      </c>
      <c r="O1480" s="13">
        <v>4.583333333333333</v>
      </c>
      <c r="P1480" s="13">
        <v>5</v>
      </c>
      <c r="Q1480" s="13">
        <v>0.91666666666666663</v>
      </c>
      <c r="R1480" s="13">
        <v>2.4</v>
      </c>
      <c r="S1480" s="13">
        <v>5.9165186500888103</v>
      </c>
      <c r="T1480" s="7">
        <f>IFERROR(VLOOKUP(B362,[1]!users_table[#All],4),"NA")</f>
        <v>8.4223826714801451</v>
      </c>
      <c r="U1480" s="13" t="s">
        <v>1027</v>
      </c>
    </row>
    <row r="1481" spans="1:21" x14ac:dyDescent="0.3">
      <c r="A1481" s="25">
        <v>1479</v>
      </c>
      <c r="B1481" s="13" t="s">
        <v>2</v>
      </c>
      <c r="C1481" s="13">
        <v>40515</v>
      </c>
      <c r="D1481" s="13" t="s">
        <v>507</v>
      </c>
      <c r="E1481" s="13" t="s">
        <v>50</v>
      </c>
      <c r="F1481" s="13" t="s">
        <v>42</v>
      </c>
      <c r="G1481" s="13">
        <v>6.44</v>
      </c>
      <c r="H1481" s="26">
        <v>44329</v>
      </c>
      <c r="I1481" s="26">
        <v>44335</v>
      </c>
      <c r="J1481" s="13">
        <v>5</v>
      </c>
      <c r="K1481" s="13">
        <v>2020</v>
      </c>
      <c r="L1481" s="13" t="s">
        <v>39</v>
      </c>
      <c r="M1481" s="13">
        <v>10</v>
      </c>
      <c r="N1481" s="13">
        <v>0.41666666666666669</v>
      </c>
      <c r="O1481" s="13">
        <v>4.166666666666667</v>
      </c>
      <c r="P1481" s="13">
        <v>7</v>
      </c>
      <c r="Q1481" s="13">
        <v>0.59523809523809523</v>
      </c>
      <c r="R1481" s="13">
        <v>1.428571428571429</v>
      </c>
      <c r="S1481" s="13">
        <v>5.9165186500888103</v>
      </c>
      <c r="T1481" s="7">
        <f>IFERROR(VLOOKUP(B363,[1]!users_table[#All],4),"NA")</f>
        <v>8.4223826714801451</v>
      </c>
      <c r="U1481" s="13" t="s">
        <v>66</v>
      </c>
    </row>
    <row r="1482" spans="1:21" x14ac:dyDescent="0.3">
      <c r="A1482" s="25">
        <v>1480</v>
      </c>
      <c r="B1482" s="13" t="s">
        <v>2</v>
      </c>
      <c r="C1482" s="13">
        <v>40515</v>
      </c>
      <c r="D1482" s="13" t="s">
        <v>507</v>
      </c>
      <c r="E1482" s="13" t="s">
        <v>50</v>
      </c>
      <c r="F1482" s="13" t="s">
        <v>42</v>
      </c>
      <c r="G1482" s="13">
        <v>6.44</v>
      </c>
      <c r="H1482" s="26">
        <v>44329</v>
      </c>
      <c r="I1482" s="26">
        <v>44335</v>
      </c>
      <c r="J1482" s="13">
        <v>5</v>
      </c>
      <c r="K1482" s="13">
        <v>2020</v>
      </c>
      <c r="L1482" s="13" t="s">
        <v>39</v>
      </c>
      <c r="M1482" s="13">
        <v>10</v>
      </c>
      <c r="N1482" s="13">
        <v>0.41666666666666669</v>
      </c>
      <c r="O1482" s="13">
        <v>4.166666666666667</v>
      </c>
      <c r="P1482" s="13">
        <v>7</v>
      </c>
      <c r="Q1482" s="13">
        <v>0.59523809523809523</v>
      </c>
      <c r="R1482" s="13">
        <v>1.428571428571429</v>
      </c>
      <c r="S1482" s="13">
        <v>5.9165186500888103</v>
      </c>
      <c r="T1482" s="7">
        <f>IFERROR(VLOOKUP(B363,[1]!users_table[#All],4),"NA")</f>
        <v>8.4223826714801451</v>
      </c>
      <c r="U1482" s="13" t="s">
        <v>62</v>
      </c>
    </row>
    <row r="1483" spans="1:21" x14ac:dyDescent="0.3">
      <c r="A1483" s="25">
        <v>1481</v>
      </c>
      <c r="B1483" s="13" t="s">
        <v>2</v>
      </c>
      <c r="C1483" s="13">
        <v>11597</v>
      </c>
      <c r="D1483" s="13" t="s">
        <v>508</v>
      </c>
      <c r="E1483" s="13" t="s">
        <v>32</v>
      </c>
      <c r="F1483" s="13" t="s">
        <v>152</v>
      </c>
      <c r="G1483" s="13">
        <v>8.14</v>
      </c>
      <c r="H1483" s="26">
        <v>42527</v>
      </c>
      <c r="I1483" s="26">
        <v>42528</v>
      </c>
      <c r="J1483" s="13">
        <v>9</v>
      </c>
      <c r="K1483" s="13">
        <v>2012</v>
      </c>
      <c r="L1483" s="13" t="s">
        <v>30</v>
      </c>
      <c r="M1483" s="13">
        <v>11</v>
      </c>
      <c r="N1483" s="13">
        <v>0.43194444444444452</v>
      </c>
      <c r="O1483" s="13">
        <v>4.7513888888888891</v>
      </c>
      <c r="P1483" s="13">
        <v>2</v>
      </c>
      <c r="Q1483" s="13">
        <v>2.375694444444445</v>
      </c>
      <c r="R1483" s="13">
        <v>5.5</v>
      </c>
      <c r="S1483" s="13">
        <v>5.9165186500888103</v>
      </c>
      <c r="T1483" s="7">
        <f>IFERROR(VLOOKUP(B364,[1]!users_table[#All],4),"NA")</f>
        <v>8.4223826714801451</v>
      </c>
      <c r="U1483" s="13" t="s">
        <v>64</v>
      </c>
    </row>
    <row r="1484" spans="1:21" x14ac:dyDescent="0.3">
      <c r="A1484" s="25">
        <v>1482</v>
      </c>
      <c r="B1484" s="13" t="s">
        <v>2</v>
      </c>
      <c r="C1484" s="13">
        <v>11597</v>
      </c>
      <c r="D1484" s="13" t="s">
        <v>508</v>
      </c>
      <c r="E1484" s="13" t="s">
        <v>32</v>
      </c>
      <c r="F1484" s="13" t="s">
        <v>152</v>
      </c>
      <c r="G1484" s="13">
        <v>8.14</v>
      </c>
      <c r="H1484" s="26">
        <v>42527</v>
      </c>
      <c r="I1484" s="26">
        <v>42528</v>
      </c>
      <c r="J1484" s="13">
        <v>9</v>
      </c>
      <c r="K1484" s="13">
        <v>2012</v>
      </c>
      <c r="L1484" s="13" t="s">
        <v>30</v>
      </c>
      <c r="M1484" s="13">
        <v>11</v>
      </c>
      <c r="N1484" s="13">
        <v>0.43194444444444452</v>
      </c>
      <c r="O1484" s="13">
        <v>4.7513888888888891</v>
      </c>
      <c r="P1484" s="13">
        <v>2</v>
      </c>
      <c r="Q1484" s="13">
        <v>2.375694444444445</v>
      </c>
      <c r="R1484" s="13">
        <v>5.5</v>
      </c>
      <c r="S1484" s="13">
        <v>5.9165186500888103</v>
      </c>
      <c r="T1484" s="7">
        <f>IFERROR(VLOOKUP(B364,[1]!users_table[#All],4),"NA")</f>
        <v>8.4223826714801451</v>
      </c>
      <c r="U1484" s="13" t="s">
        <v>1011</v>
      </c>
    </row>
    <row r="1485" spans="1:21" x14ac:dyDescent="0.3">
      <c r="A1485" s="25">
        <v>1483</v>
      </c>
      <c r="B1485" s="13" t="s">
        <v>2</v>
      </c>
      <c r="C1485" s="13">
        <v>11597</v>
      </c>
      <c r="D1485" s="13" t="s">
        <v>508</v>
      </c>
      <c r="E1485" s="13" t="s">
        <v>32</v>
      </c>
      <c r="F1485" s="13" t="s">
        <v>152</v>
      </c>
      <c r="G1485" s="13">
        <v>8.14</v>
      </c>
      <c r="H1485" s="26">
        <v>42527</v>
      </c>
      <c r="I1485" s="26">
        <v>42528</v>
      </c>
      <c r="J1485" s="13">
        <v>9</v>
      </c>
      <c r="K1485" s="13">
        <v>2012</v>
      </c>
      <c r="L1485" s="13" t="s">
        <v>30</v>
      </c>
      <c r="M1485" s="13">
        <v>11</v>
      </c>
      <c r="N1485" s="13">
        <v>0.43194444444444452</v>
      </c>
      <c r="O1485" s="13">
        <v>4.7513888888888891</v>
      </c>
      <c r="P1485" s="13">
        <v>2</v>
      </c>
      <c r="Q1485" s="13">
        <v>2.375694444444445</v>
      </c>
      <c r="R1485" s="13">
        <v>5.5</v>
      </c>
      <c r="S1485" s="13">
        <v>5.9165186500888103</v>
      </c>
      <c r="T1485" s="7">
        <f>IFERROR(VLOOKUP(B364,[1]!users_table[#All],4),"NA")</f>
        <v>8.4223826714801451</v>
      </c>
      <c r="U1485" s="13" t="s">
        <v>61</v>
      </c>
    </row>
    <row r="1486" spans="1:21" x14ac:dyDescent="0.3">
      <c r="A1486" s="25">
        <v>1484</v>
      </c>
      <c r="B1486" s="13" t="s">
        <v>2</v>
      </c>
      <c r="C1486" s="13">
        <v>11597</v>
      </c>
      <c r="D1486" s="13" t="s">
        <v>508</v>
      </c>
      <c r="E1486" s="13" t="s">
        <v>32</v>
      </c>
      <c r="F1486" s="13" t="s">
        <v>152</v>
      </c>
      <c r="G1486" s="13">
        <v>8.14</v>
      </c>
      <c r="H1486" s="26">
        <v>42527</v>
      </c>
      <c r="I1486" s="26">
        <v>42528</v>
      </c>
      <c r="J1486" s="13">
        <v>9</v>
      </c>
      <c r="K1486" s="13">
        <v>2012</v>
      </c>
      <c r="L1486" s="13" t="s">
        <v>30</v>
      </c>
      <c r="M1486" s="13">
        <v>11</v>
      </c>
      <c r="N1486" s="13">
        <v>0.43194444444444452</v>
      </c>
      <c r="O1486" s="13">
        <v>4.7513888888888891</v>
      </c>
      <c r="P1486" s="13">
        <v>2</v>
      </c>
      <c r="Q1486" s="13">
        <v>2.375694444444445</v>
      </c>
      <c r="R1486" s="13">
        <v>5.5</v>
      </c>
      <c r="S1486" s="13">
        <v>5.9165186500888103</v>
      </c>
      <c r="T1486" s="7">
        <f>IFERROR(VLOOKUP(B364,[1]!users_table[#All],4),"NA")</f>
        <v>8.4223826714801451</v>
      </c>
      <c r="U1486" s="13" t="s">
        <v>1027</v>
      </c>
    </row>
    <row r="1487" spans="1:21" x14ac:dyDescent="0.3">
      <c r="A1487" s="25">
        <v>1485</v>
      </c>
      <c r="B1487" s="13" t="s">
        <v>4</v>
      </c>
      <c r="C1487" s="13">
        <v>11597</v>
      </c>
      <c r="D1487" s="13" t="s">
        <v>508</v>
      </c>
      <c r="E1487" s="13" t="s">
        <v>32</v>
      </c>
      <c r="F1487" s="13" t="s">
        <v>152</v>
      </c>
      <c r="G1487" s="13">
        <v>8.14</v>
      </c>
      <c r="H1487" s="26">
        <v>44199</v>
      </c>
      <c r="I1487" s="26">
        <v>44201</v>
      </c>
      <c r="J1487" s="13">
        <v>10</v>
      </c>
      <c r="K1487" s="13">
        <v>2012</v>
      </c>
      <c r="L1487" s="13" t="s">
        <v>30</v>
      </c>
      <c r="M1487" s="13">
        <v>11</v>
      </c>
      <c r="N1487" s="13">
        <v>0.43194444444444452</v>
      </c>
      <c r="O1487" s="13">
        <v>4.7513888888888891</v>
      </c>
      <c r="P1487" s="13">
        <v>3</v>
      </c>
      <c r="Q1487" s="13">
        <v>1.5837962962962959</v>
      </c>
      <c r="R1487" s="13">
        <v>3.666666666666667</v>
      </c>
      <c r="S1487" s="13">
        <v>8.3323353293413174</v>
      </c>
      <c r="T1487" s="7">
        <f>IFERROR(VLOOKUP(B774,[1]!users_table[#All],4),"NA")</f>
        <v>8.4223826714801451</v>
      </c>
      <c r="U1487" s="13" t="s">
        <v>64</v>
      </c>
    </row>
    <row r="1488" spans="1:21" x14ac:dyDescent="0.3">
      <c r="A1488" s="25">
        <v>1486</v>
      </c>
      <c r="B1488" s="13" t="s">
        <v>4</v>
      </c>
      <c r="C1488" s="13">
        <v>11597</v>
      </c>
      <c r="D1488" s="13" t="s">
        <v>508</v>
      </c>
      <c r="E1488" s="13" t="s">
        <v>32</v>
      </c>
      <c r="F1488" s="13" t="s">
        <v>152</v>
      </c>
      <c r="G1488" s="13">
        <v>8.14</v>
      </c>
      <c r="H1488" s="26">
        <v>44199</v>
      </c>
      <c r="I1488" s="26">
        <v>44201</v>
      </c>
      <c r="J1488" s="13">
        <v>10</v>
      </c>
      <c r="K1488" s="13">
        <v>2012</v>
      </c>
      <c r="L1488" s="13" t="s">
        <v>30</v>
      </c>
      <c r="M1488" s="13">
        <v>11</v>
      </c>
      <c r="N1488" s="13">
        <v>0.43194444444444452</v>
      </c>
      <c r="O1488" s="13">
        <v>4.7513888888888891</v>
      </c>
      <c r="P1488" s="13">
        <v>3</v>
      </c>
      <c r="Q1488" s="13">
        <v>1.5837962962962959</v>
      </c>
      <c r="R1488" s="13">
        <v>3.666666666666667</v>
      </c>
      <c r="S1488" s="13">
        <v>8.3323353293413174</v>
      </c>
      <c r="T1488" s="7">
        <f>IFERROR(VLOOKUP(B774,[1]!users_table[#All],4),"NA")</f>
        <v>8.4223826714801451</v>
      </c>
      <c r="U1488" s="13" t="s">
        <v>1011</v>
      </c>
    </row>
    <row r="1489" spans="1:21" x14ac:dyDescent="0.3">
      <c r="A1489" s="25">
        <v>1487</v>
      </c>
      <c r="B1489" s="13" t="s">
        <v>4</v>
      </c>
      <c r="C1489" s="13">
        <v>11597</v>
      </c>
      <c r="D1489" s="13" t="s">
        <v>508</v>
      </c>
      <c r="E1489" s="13" t="s">
        <v>32</v>
      </c>
      <c r="F1489" s="13" t="s">
        <v>152</v>
      </c>
      <c r="G1489" s="13">
        <v>8.14</v>
      </c>
      <c r="H1489" s="26">
        <v>44199</v>
      </c>
      <c r="I1489" s="26">
        <v>44201</v>
      </c>
      <c r="J1489" s="13">
        <v>10</v>
      </c>
      <c r="K1489" s="13">
        <v>2012</v>
      </c>
      <c r="L1489" s="13" t="s">
        <v>30</v>
      </c>
      <c r="M1489" s="13">
        <v>11</v>
      </c>
      <c r="N1489" s="13">
        <v>0.43194444444444452</v>
      </c>
      <c r="O1489" s="13">
        <v>4.7513888888888891</v>
      </c>
      <c r="P1489" s="13">
        <v>3</v>
      </c>
      <c r="Q1489" s="13">
        <v>1.5837962962962959</v>
      </c>
      <c r="R1489" s="13">
        <v>3.666666666666667</v>
      </c>
      <c r="S1489" s="13">
        <v>8.3323353293413174</v>
      </c>
      <c r="T1489" s="7">
        <f>IFERROR(VLOOKUP(B774,[1]!users_table[#All],4),"NA")</f>
        <v>8.4223826714801451</v>
      </c>
      <c r="U1489" s="13" t="s">
        <v>61</v>
      </c>
    </row>
    <row r="1490" spans="1:21" x14ac:dyDescent="0.3">
      <c r="A1490" s="25">
        <v>1488</v>
      </c>
      <c r="B1490" s="13" t="s">
        <v>4</v>
      </c>
      <c r="C1490" s="13">
        <v>11597</v>
      </c>
      <c r="D1490" s="13" t="s">
        <v>508</v>
      </c>
      <c r="E1490" s="13" t="s">
        <v>32</v>
      </c>
      <c r="F1490" s="13" t="s">
        <v>152</v>
      </c>
      <c r="G1490" s="13">
        <v>8.14</v>
      </c>
      <c r="H1490" s="26">
        <v>44199</v>
      </c>
      <c r="I1490" s="26">
        <v>44201</v>
      </c>
      <c r="J1490" s="13">
        <v>10</v>
      </c>
      <c r="K1490" s="13">
        <v>2012</v>
      </c>
      <c r="L1490" s="13" t="s">
        <v>30</v>
      </c>
      <c r="M1490" s="13">
        <v>11</v>
      </c>
      <c r="N1490" s="13">
        <v>0.43194444444444452</v>
      </c>
      <c r="O1490" s="13">
        <v>4.7513888888888891</v>
      </c>
      <c r="P1490" s="13">
        <v>3</v>
      </c>
      <c r="Q1490" s="13">
        <v>1.5837962962962959</v>
      </c>
      <c r="R1490" s="13">
        <v>3.666666666666667</v>
      </c>
      <c r="S1490" s="13">
        <v>8.3323353293413174</v>
      </c>
      <c r="T1490" s="7">
        <f>IFERROR(VLOOKUP(B774,[1]!users_table[#All],4),"NA")</f>
        <v>8.4223826714801451</v>
      </c>
      <c r="U1490" s="13" t="s">
        <v>1027</v>
      </c>
    </row>
    <row r="1491" spans="1:21" x14ac:dyDescent="0.3">
      <c r="A1491" s="25">
        <v>1489</v>
      </c>
      <c r="B1491" s="13" t="s">
        <v>2</v>
      </c>
      <c r="C1491" s="13">
        <v>272</v>
      </c>
      <c r="D1491" s="13" t="s">
        <v>509</v>
      </c>
      <c r="E1491" s="13" t="s">
        <v>32</v>
      </c>
      <c r="F1491" s="13" t="s">
        <v>29</v>
      </c>
      <c r="G1491" s="13">
        <v>7.29</v>
      </c>
      <c r="H1491" s="26">
        <v>43034</v>
      </c>
      <c r="I1491" s="26">
        <v>43065</v>
      </c>
      <c r="J1491" s="13">
        <v>6</v>
      </c>
      <c r="K1491" s="13">
        <v>2001</v>
      </c>
      <c r="L1491" s="13" t="s">
        <v>33</v>
      </c>
      <c r="M1491" s="13">
        <v>26</v>
      </c>
      <c r="N1491" s="13">
        <v>0.4</v>
      </c>
      <c r="O1491" s="13">
        <v>10.4</v>
      </c>
      <c r="P1491" s="13">
        <v>32</v>
      </c>
      <c r="Q1491" s="13">
        <v>0.32500000000000001</v>
      </c>
      <c r="R1491" s="13">
        <v>0.8125</v>
      </c>
      <c r="S1491" s="13">
        <v>5.9165186500888103</v>
      </c>
      <c r="T1491" s="7">
        <f>IFERROR(VLOOKUP(B365,[1]!users_table[#All],4),"NA")</f>
        <v>8.4223826714801451</v>
      </c>
      <c r="U1491" s="13" t="s">
        <v>65</v>
      </c>
    </row>
    <row r="1492" spans="1:21" x14ac:dyDescent="0.3">
      <c r="A1492" s="25">
        <v>1490</v>
      </c>
      <c r="B1492" s="13" t="s">
        <v>2</v>
      </c>
      <c r="C1492" s="13">
        <v>272</v>
      </c>
      <c r="D1492" s="13" t="s">
        <v>509</v>
      </c>
      <c r="E1492" s="13" t="s">
        <v>32</v>
      </c>
      <c r="F1492" s="13" t="s">
        <v>29</v>
      </c>
      <c r="G1492" s="13">
        <v>7.29</v>
      </c>
      <c r="H1492" s="26">
        <v>43034</v>
      </c>
      <c r="I1492" s="26">
        <v>43065</v>
      </c>
      <c r="J1492" s="13">
        <v>6</v>
      </c>
      <c r="K1492" s="13">
        <v>2001</v>
      </c>
      <c r="L1492" s="13" t="s">
        <v>33</v>
      </c>
      <c r="M1492" s="13">
        <v>26</v>
      </c>
      <c r="N1492" s="13">
        <v>0.4</v>
      </c>
      <c r="O1492" s="13">
        <v>10.4</v>
      </c>
      <c r="P1492" s="13">
        <v>32</v>
      </c>
      <c r="Q1492" s="13">
        <v>0.32500000000000001</v>
      </c>
      <c r="R1492" s="13">
        <v>0.8125</v>
      </c>
      <c r="S1492" s="13">
        <v>5.9165186500888103</v>
      </c>
      <c r="T1492" s="7">
        <f>IFERROR(VLOOKUP(B365,[1]!users_table[#All],4),"NA")</f>
        <v>8.4223826714801451</v>
      </c>
      <c r="U1492" s="13" t="s">
        <v>66</v>
      </c>
    </row>
    <row r="1493" spans="1:21" x14ac:dyDescent="0.3">
      <c r="A1493" s="25">
        <v>1491</v>
      </c>
      <c r="B1493" s="13" t="s">
        <v>2</v>
      </c>
      <c r="C1493" s="13">
        <v>272</v>
      </c>
      <c r="D1493" s="13" t="s">
        <v>509</v>
      </c>
      <c r="E1493" s="13" t="s">
        <v>32</v>
      </c>
      <c r="F1493" s="13" t="s">
        <v>29</v>
      </c>
      <c r="G1493" s="13">
        <v>7.29</v>
      </c>
      <c r="H1493" s="26">
        <v>43034</v>
      </c>
      <c r="I1493" s="26">
        <v>43065</v>
      </c>
      <c r="J1493" s="13">
        <v>6</v>
      </c>
      <c r="K1493" s="13">
        <v>2001</v>
      </c>
      <c r="L1493" s="13" t="s">
        <v>33</v>
      </c>
      <c r="M1493" s="13">
        <v>26</v>
      </c>
      <c r="N1493" s="13">
        <v>0.4</v>
      </c>
      <c r="O1493" s="13">
        <v>10.4</v>
      </c>
      <c r="P1493" s="13">
        <v>32</v>
      </c>
      <c r="Q1493" s="13">
        <v>0.32500000000000001</v>
      </c>
      <c r="R1493" s="13">
        <v>0.8125</v>
      </c>
      <c r="S1493" s="13">
        <v>5.9165186500888103</v>
      </c>
      <c r="T1493" s="7">
        <f>IFERROR(VLOOKUP(B365,[1]!users_table[#All],4),"NA")</f>
        <v>8.4223826714801451</v>
      </c>
      <c r="U1493" s="13" t="s">
        <v>61</v>
      </c>
    </row>
    <row r="1494" spans="1:21" x14ac:dyDescent="0.3">
      <c r="A1494" s="25">
        <v>1492</v>
      </c>
      <c r="B1494" s="13" t="s">
        <v>2</v>
      </c>
      <c r="C1494" s="13">
        <v>5158</v>
      </c>
      <c r="D1494" s="13" t="s">
        <v>510</v>
      </c>
      <c r="E1494" s="13" t="s">
        <v>158</v>
      </c>
      <c r="F1494" s="13" t="s">
        <v>54</v>
      </c>
      <c r="G1494" s="13">
        <v>4.67</v>
      </c>
      <c r="H1494" s="26">
        <v>44120</v>
      </c>
      <c r="I1494" s="26">
        <v>44120</v>
      </c>
      <c r="J1494" s="13">
        <v>6</v>
      </c>
      <c r="K1494" s="13">
        <v>2000</v>
      </c>
      <c r="L1494" s="13" t="s">
        <v>30</v>
      </c>
      <c r="M1494" s="13">
        <v>1</v>
      </c>
      <c r="N1494" s="13">
        <v>3.3333333333333333E-2</v>
      </c>
      <c r="O1494" s="13">
        <v>3.3333333333333333E-2</v>
      </c>
      <c r="P1494" s="13">
        <v>1</v>
      </c>
      <c r="Q1494" s="13">
        <v>3.3333333333333333E-2</v>
      </c>
      <c r="R1494" s="13">
        <v>1</v>
      </c>
      <c r="S1494" s="13">
        <v>5.9165186500888103</v>
      </c>
      <c r="T1494" s="7">
        <f>IFERROR(VLOOKUP(B366,[1]!users_table[#All],4),"NA")</f>
        <v>8.4223826714801451</v>
      </c>
      <c r="U1494" s="13" t="s">
        <v>1017</v>
      </c>
    </row>
    <row r="1495" spans="1:21" x14ac:dyDescent="0.3">
      <c r="A1495" s="25">
        <v>1493</v>
      </c>
      <c r="B1495" s="13" t="s">
        <v>2</v>
      </c>
      <c r="C1495" s="13">
        <v>5158</v>
      </c>
      <c r="D1495" s="13" t="s">
        <v>510</v>
      </c>
      <c r="E1495" s="13" t="s">
        <v>158</v>
      </c>
      <c r="F1495" s="13" t="s">
        <v>54</v>
      </c>
      <c r="G1495" s="13">
        <v>4.67</v>
      </c>
      <c r="H1495" s="26">
        <v>44120</v>
      </c>
      <c r="I1495" s="26">
        <v>44120</v>
      </c>
      <c r="J1495" s="13">
        <v>6</v>
      </c>
      <c r="K1495" s="13">
        <v>2000</v>
      </c>
      <c r="L1495" s="13" t="s">
        <v>30</v>
      </c>
      <c r="M1495" s="13">
        <v>1</v>
      </c>
      <c r="N1495" s="13">
        <v>3.3333333333333333E-2</v>
      </c>
      <c r="O1495" s="13">
        <v>3.3333333333333333E-2</v>
      </c>
      <c r="P1495" s="13">
        <v>1</v>
      </c>
      <c r="Q1495" s="13">
        <v>3.3333333333333333E-2</v>
      </c>
      <c r="R1495" s="13">
        <v>1</v>
      </c>
      <c r="S1495" s="13">
        <v>5.9165186500888103</v>
      </c>
      <c r="T1495" s="7">
        <f>IFERROR(VLOOKUP(B366,[1]!users_table[#All],4),"NA")</f>
        <v>8.4223826714801451</v>
      </c>
      <c r="U1495" s="13" t="s">
        <v>74</v>
      </c>
    </row>
    <row r="1496" spans="1:21" x14ac:dyDescent="0.3">
      <c r="A1496" s="25">
        <v>1494</v>
      </c>
      <c r="B1496" s="13" t="s">
        <v>2</v>
      </c>
      <c r="C1496" s="13">
        <v>40178</v>
      </c>
      <c r="D1496" s="13" t="s">
        <v>511</v>
      </c>
      <c r="E1496" s="13" t="s">
        <v>50</v>
      </c>
      <c r="F1496" s="13" t="s">
        <v>179</v>
      </c>
      <c r="G1496" s="13">
        <v>6.39</v>
      </c>
      <c r="H1496" s="26">
        <v>44030</v>
      </c>
      <c r="I1496" s="26">
        <v>44033</v>
      </c>
      <c r="J1496" s="13">
        <v>5</v>
      </c>
      <c r="K1496" s="13">
        <v>2019</v>
      </c>
      <c r="L1496" s="13" t="s">
        <v>35</v>
      </c>
      <c r="M1496" s="13">
        <v>12</v>
      </c>
      <c r="N1496" s="13">
        <v>9.0277777777777776E-2</v>
      </c>
      <c r="O1496" s="13">
        <v>1.083333333333333</v>
      </c>
      <c r="P1496" s="13">
        <v>4</v>
      </c>
      <c r="Q1496" s="13">
        <v>0.27083333333333331</v>
      </c>
      <c r="R1496" s="13">
        <v>3</v>
      </c>
      <c r="S1496" s="13">
        <v>5.9165186500888103</v>
      </c>
      <c r="T1496" s="7">
        <f>IFERROR(VLOOKUP(B367,[1]!users_table[#All],4),"NA")</f>
        <v>8.4223826714801451</v>
      </c>
      <c r="U1496" s="13" t="s">
        <v>64</v>
      </c>
    </row>
    <row r="1497" spans="1:21" x14ac:dyDescent="0.3">
      <c r="A1497" s="25">
        <v>1495</v>
      </c>
      <c r="B1497" s="13" t="s">
        <v>2</v>
      </c>
      <c r="C1497" s="13">
        <v>40178</v>
      </c>
      <c r="D1497" s="13" t="s">
        <v>511</v>
      </c>
      <c r="E1497" s="13" t="s">
        <v>50</v>
      </c>
      <c r="F1497" s="13" t="s">
        <v>179</v>
      </c>
      <c r="G1497" s="13">
        <v>6.39</v>
      </c>
      <c r="H1497" s="26">
        <v>44030</v>
      </c>
      <c r="I1497" s="26">
        <v>44033</v>
      </c>
      <c r="J1497" s="13">
        <v>5</v>
      </c>
      <c r="K1497" s="13">
        <v>2019</v>
      </c>
      <c r="L1497" s="13" t="s">
        <v>35</v>
      </c>
      <c r="M1497" s="13">
        <v>12</v>
      </c>
      <c r="N1497" s="13">
        <v>9.0277777777777776E-2</v>
      </c>
      <c r="O1497" s="13">
        <v>1.083333333333333</v>
      </c>
      <c r="P1497" s="13">
        <v>4</v>
      </c>
      <c r="Q1497" s="13">
        <v>0.27083333333333331</v>
      </c>
      <c r="R1497" s="13">
        <v>3</v>
      </c>
      <c r="S1497" s="13">
        <v>5.9165186500888103</v>
      </c>
      <c r="T1497" s="7">
        <f>IFERROR(VLOOKUP(B367,[1]!users_table[#All],4),"NA")</f>
        <v>8.4223826714801451</v>
      </c>
      <c r="U1497" s="13" t="s">
        <v>62</v>
      </c>
    </row>
    <row r="1498" spans="1:21" x14ac:dyDescent="0.3">
      <c r="A1498" s="25">
        <v>1496</v>
      </c>
      <c r="B1498" s="13" t="s">
        <v>2</v>
      </c>
      <c r="C1498" s="13">
        <v>40932</v>
      </c>
      <c r="D1498" s="13" t="s">
        <v>512</v>
      </c>
      <c r="E1498" s="13" t="s">
        <v>28</v>
      </c>
      <c r="F1498" s="13" t="s">
        <v>29</v>
      </c>
      <c r="G1498" s="13">
        <v>5.6</v>
      </c>
      <c r="H1498" s="26">
        <v>44033</v>
      </c>
      <c r="I1498" s="26">
        <v>44033</v>
      </c>
      <c r="J1498" s="13">
        <v>5</v>
      </c>
      <c r="K1498" s="13">
        <v>2020</v>
      </c>
      <c r="L1498" s="13" t="s">
        <v>30</v>
      </c>
      <c r="M1498" s="13">
        <v>1</v>
      </c>
      <c r="N1498" s="13">
        <v>9.6944444444444444E-2</v>
      </c>
      <c r="O1498" s="13">
        <v>9.6944444444444444E-2</v>
      </c>
      <c r="P1498" s="13">
        <v>1</v>
      </c>
      <c r="Q1498" s="13">
        <v>9.6944444444444444E-2</v>
      </c>
      <c r="R1498" s="13">
        <v>1</v>
      </c>
      <c r="S1498" s="13">
        <v>5.9165186500888103</v>
      </c>
      <c r="T1498" s="7">
        <f>IFERROR(VLOOKUP(B368,[1]!users_table[#All],4),"NA")</f>
        <v>8.4223826714801451</v>
      </c>
      <c r="U1498" s="13" t="s">
        <v>64</v>
      </c>
    </row>
    <row r="1499" spans="1:21" x14ac:dyDescent="0.3">
      <c r="A1499" s="25">
        <v>1497</v>
      </c>
      <c r="B1499" s="13" t="s">
        <v>2</v>
      </c>
      <c r="C1499" s="13">
        <v>40932</v>
      </c>
      <c r="D1499" s="13" t="s">
        <v>512</v>
      </c>
      <c r="E1499" s="13" t="s">
        <v>28</v>
      </c>
      <c r="F1499" s="13" t="s">
        <v>29</v>
      </c>
      <c r="G1499" s="13">
        <v>5.6</v>
      </c>
      <c r="H1499" s="26">
        <v>44033</v>
      </c>
      <c r="I1499" s="26">
        <v>44033</v>
      </c>
      <c r="J1499" s="13">
        <v>5</v>
      </c>
      <c r="K1499" s="13">
        <v>2020</v>
      </c>
      <c r="L1499" s="13" t="s">
        <v>30</v>
      </c>
      <c r="M1499" s="13">
        <v>1</v>
      </c>
      <c r="N1499" s="13">
        <v>9.6944444444444444E-2</v>
      </c>
      <c r="O1499" s="13">
        <v>9.6944444444444444E-2</v>
      </c>
      <c r="P1499" s="13">
        <v>1</v>
      </c>
      <c r="Q1499" s="13">
        <v>9.6944444444444444E-2</v>
      </c>
      <c r="R1499" s="13">
        <v>1</v>
      </c>
      <c r="S1499" s="13">
        <v>5.9165186500888103</v>
      </c>
      <c r="T1499" s="7">
        <f>IFERROR(VLOOKUP(B368,[1]!users_table[#All],4),"NA")</f>
        <v>8.4223826714801451</v>
      </c>
      <c r="U1499" s="13" t="s">
        <v>62</v>
      </c>
    </row>
    <row r="1500" spans="1:21" x14ac:dyDescent="0.3">
      <c r="A1500" s="25">
        <v>1498</v>
      </c>
      <c r="B1500" s="13" t="s">
        <v>2</v>
      </c>
      <c r="C1500" s="13">
        <v>39583</v>
      </c>
      <c r="D1500" s="13" t="s">
        <v>513</v>
      </c>
      <c r="E1500" s="13" t="s">
        <v>32</v>
      </c>
      <c r="F1500" s="13" t="s">
        <v>29</v>
      </c>
      <c r="G1500" s="13">
        <v>6.73</v>
      </c>
      <c r="H1500" s="26">
        <v>44417</v>
      </c>
      <c r="I1500" s="26">
        <v>44440</v>
      </c>
      <c r="J1500" s="13">
        <v>6</v>
      </c>
      <c r="K1500" s="13">
        <v>2020</v>
      </c>
      <c r="L1500" s="13" t="s">
        <v>30</v>
      </c>
      <c r="M1500" s="13">
        <v>12</v>
      </c>
      <c r="N1500" s="13">
        <v>0.3963888888888889</v>
      </c>
      <c r="O1500" s="13">
        <v>4.7566666666666668</v>
      </c>
      <c r="P1500" s="13">
        <v>24</v>
      </c>
      <c r="Q1500" s="13">
        <v>0.19819444444444451</v>
      </c>
      <c r="R1500" s="13">
        <v>0.5</v>
      </c>
      <c r="S1500" s="13">
        <v>5.9165186500888103</v>
      </c>
      <c r="T1500" s="7">
        <f>IFERROR(VLOOKUP(B369,[1]!users_table[#All],4),"NA")</f>
        <v>8.4223826714801451</v>
      </c>
      <c r="U1500" s="13" t="s">
        <v>70</v>
      </c>
    </row>
    <row r="1501" spans="1:21" x14ac:dyDescent="0.3">
      <c r="A1501" s="25">
        <v>1499</v>
      </c>
      <c r="B1501" s="13" t="s">
        <v>2</v>
      </c>
      <c r="C1501" s="13">
        <v>39583</v>
      </c>
      <c r="D1501" s="13" t="s">
        <v>513</v>
      </c>
      <c r="E1501" s="13" t="s">
        <v>32</v>
      </c>
      <c r="F1501" s="13" t="s">
        <v>29</v>
      </c>
      <c r="G1501" s="13">
        <v>6.73</v>
      </c>
      <c r="H1501" s="26">
        <v>44417</v>
      </c>
      <c r="I1501" s="26">
        <v>44440</v>
      </c>
      <c r="J1501" s="13">
        <v>6</v>
      </c>
      <c r="K1501" s="13">
        <v>2020</v>
      </c>
      <c r="L1501" s="13" t="s">
        <v>30</v>
      </c>
      <c r="M1501" s="13">
        <v>12</v>
      </c>
      <c r="N1501" s="13">
        <v>0.3963888888888889</v>
      </c>
      <c r="O1501" s="13">
        <v>4.7566666666666668</v>
      </c>
      <c r="P1501" s="13">
        <v>24</v>
      </c>
      <c r="Q1501" s="13">
        <v>0.19819444444444451</v>
      </c>
      <c r="R1501" s="13">
        <v>0.5</v>
      </c>
      <c r="S1501" s="13">
        <v>5.9165186500888103</v>
      </c>
      <c r="T1501" s="7">
        <f>IFERROR(VLOOKUP(B369,[1]!users_table[#All],4),"NA")</f>
        <v>8.4223826714801451</v>
      </c>
      <c r="U1501" s="13" t="s">
        <v>71</v>
      </c>
    </row>
    <row r="1502" spans="1:21" x14ac:dyDescent="0.3">
      <c r="A1502" s="25">
        <v>1500</v>
      </c>
      <c r="B1502" s="13" t="s">
        <v>2</v>
      </c>
      <c r="C1502" s="13">
        <v>39583</v>
      </c>
      <c r="D1502" s="13" t="s">
        <v>513</v>
      </c>
      <c r="E1502" s="13" t="s">
        <v>32</v>
      </c>
      <c r="F1502" s="13" t="s">
        <v>29</v>
      </c>
      <c r="G1502" s="13">
        <v>6.73</v>
      </c>
      <c r="H1502" s="26">
        <v>44417</v>
      </c>
      <c r="I1502" s="26">
        <v>44440</v>
      </c>
      <c r="J1502" s="13">
        <v>6</v>
      </c>
      <c r="K1502" s="13">
        <v>2020</v>
      </c>
      <c r="L1502" s="13" t="s">
        <v>30</v>
      </c>
      <c r="M1502" s="13">
        <v>12</v>
      </c>
      <c r="N1502" s="13">
        <v>0.3963888888888889</v>
      </c>
      <c r="O1502" s="13">
        <v>4.7566666666666668</v>
      </c>
      <c r="P1502" s="13">
        <v>24</v>
      </c>
      <c r="Q1502" s="13">
        <v>0.19819444444444451</v>
      </c>
      <c r="R1502" s="13">
        <v>0.5</v>
      </c>
      <c r="S1502" s="13">
        <v>5.9165186500888103</v>
      </c>
      <c r="T1502" s="7">
        <f>IFERROR(VLOOKUP(B369,[1]!users_table[#All],4),"NA")</f>
        <v>8.4223826714801451</v>
      </c>
      <c r="U1502" s="13" t="s">
        <v>72</v>
      </c>
    </row>
    <row r="1503" spans="1:21" x14ac:dyDescent="0.3">
      <c r="A1503" s="25">
        <v>1501</v>
      </c>
      <c r="B1503" s="13" t="s">
        <v>2</v>
      </c>
      <c r="C1503" s="13">
        <v>48641</v>
      </c>
      <c r="D1503" s="13" t="s">
        <v>514</v>
      </c>
      <c r="E1503" s="13" t="s">
        <v>50</v>
      </c>
      <c r="F1503" s="13" t="s">
        <v>185</v>
      </c>
      <c r="G1503" s="13">
        <v>7.19</v>
      </c>
      <c r="H1503" s="26">
        <v>44718</v>
      </c>
      <c r="I1503" s="26">
        <v>44732</v>
      </c>
      <c r="J1503" s="13">
        <v>5</v>
      </c>
      <c r="K1503" s="13">
        <v>2021</v>
      </c>
      <c r="L1503" s="13" t="s">
        <v>39</v>
      </c>
      <c r="M1503" s="13">
        <v>12</v>
      </c>
      <c r="N1503" s="13">
        <v>8.3333333333333329E-2</v>
      </c>
      <c r="O1503" s="13">
        <v>1</v>
      </c>
      <c r="P1503" s="13">
        <v>15</v>
      </c>
      <c r="Q1503" s="13">
        <v>6.6666666666666666E-2</v>
      </c>
      <c r="R1503" s="13">
        <v>0.8</v>
      </c>
      <c r="S1503" s="13">
        <v>5.9165186500888103</v>
      </c>
      <c r="T1503" s="7">
        <f>IFERROR(VLOOKUP(B370,[1]!users_table[#All],4),"NA")</f>
        <v>8.4223826714801451</v>
      </c>
      <c r="U1503" s="13" t="s">
        <v>64</v>
      </c>
    </row>
    <row r="1504" spans="1:21" x14ac:dyDescent="0.3">
      <c r="A1504" s="25">
        <v>1502</v>
      </c>
      <c r="B1504" s="13" t="s">
        <v>2</v>
      </c>
      <c r="C1504" s="13">
        <v>48641</v>
      </c>
      <c r="D1504" s="13" t="s">
        <v>514</v>
      </c>
      <c r="E1504" s="13" t="s">
        <v>50</v>
      </c>
      <c r="F1504" s="13" t="s">
        <v>185</v>
      </c>
      <c r="G1504" s="13">
        <v>7.19</v>
      </c>
      <c r="H1504" s="26">
        <v>44718</v>
      </c>
      <c r="I1504" s="26">
        <v>44732</v>
      </c>
      <c r="J1504" s="13">
        <v>5</v>
      </c>
      <c r="K1504" s="13">
        <v>2021</v>
      </c>
      <c r="L1504" s="13" t="s">
        <v>39</v>
      </c>
      <c r="M1504" s="13">
        <v>12</v>
      </c>
      <c r="N1504" s="13">
        <v>8.3333333333333329E-2</v>
      </c>
      <c r="O1504" s="13">
        <v>1</v>
      </c>
      <c r="P1504" s="13">
        <v>15</v>
      </c>
      <c r="Q1504" s="13">
        <v>6.6666666666666666E-2</v>
      </c>
      <c r="R1504" s="13">
        <v>0.8</v>
      </c>
      <c r="S1504" s="13">
        <v>5.9165186500888103</v>
      </c>
      <c r="T1504" s="7">
        <f>IFERROR(VLOOKUP(B370,[1]!users_table[#All],4),"NA")</f>
        <v>8.4223826714801451</v>
      </c>
      <c r="U1504" s="13" t="s">
        <v>60</v>
      </c>
    </row>
    <row r="1505" spans="1:21" x14ac:dyDescent="0.3">
      <c r="A1505" s="25">
        <v>1503</v>
      </c>
      <c r="B1505" s="13" t="s">
        <v>2</v>
      </c>
      <c r="C1505" s="13">
        <v>48641</v>
      </c>
      <c r="D1505" s="13" t="s">
        <v>514</v>
      </c>
      <c r="E1505" s="13" t="s">
        <v>50</v>
      </c>
      <c r="F1505" s="13" t="s">
        <v>185</v>
      </c>
      <c r="G1505" s="13">
        <v>7.19</v>
      </c>
      <c r="H1505" s="26">
        <v>44718</v>
      </c>
      <c r="I1505" s="26">
        <v>44732</v>
      </c>
      <c r="J1505" s="13">
        <v>5</v>
      </c>
      <c r="K1505" s="13">
        <v>2021</v>
      </c>
      <c r="L1505" s="13" t="s">
        <v>39</v>
      </c>
      <c r="M1505" s="13">
        <v>12</v>
      </c>
      <c r="N1505" s="13">
        <v>8.3333333333333329E-2</v>
      </c>
      <c r="O1505" s="13">
        <v>1</v>
      </c>
      <c r="P1505" s="13">
        <v>15</v>
      </c>
      <c r="Q1505" s="13">
        <v>6.6666666666666666E-2</v>
      </c>
      <c r="R1505" s="13">
        <v>0.8</v>
      </c>
      <c r="S1505" s="13">
        <v>5.9165186500888103</v>
      </c>
      <c r="T1505" s="7">
        <f>IFERROR(VLOOKUP(B370,[1]!users_table[#All],4),"NA")</f>
        <v>8.4223826714801451</v>
      </c>
      <c r="U1505" s="13" t="s">
        <v>1030</v>
      </c>
    </row>
    <row r="1506" spans="1:21" x14ac:dyDescent="0.3">
      <c r="A1506" s="25">
        <v>1504</v>
      </c>
      <c r="B1506" s="13" t="s">
        <v>2</v>
      </c>
      <c r="C1506" s="13">
        <v>49755</v>
      </c>
      <c r="D1506" s="13" t="s">
        <v>515</v>
      </c>
      <c r="E1506" s="13" t="s">
        <v>28</v>
      </c>
      <c r="F1506" s="13" t="s">
        <v>185</v>
      </c>
      <c r="G1506" s="13">
        <v>7.03</v>
      </c>
      <c r="H1506" s="26">
        <v>44718</v>
      </c>
      <c r="I1506" s="26">
        <v>44718</v>
      </c>
      <c r="J1506" s="13">
        <v>4</v>
      </c>
      <c r="K1506" s="13">
        <v>2021</v>
      </c>
      <c r="L1506" s="13" t="s">
        <v>33</v>
      </c>
      <c r="M1506" s="13">
        <v>1</v>
      </c>
      <c r="N1506" s="13">
        <v>6.3888888888888884E-2</v>
      </c>
      <c r="O1506" s="13">
        <v>6.3888888888888884E-2</v>
      </c>
      <c r="P1506" s="13">
        <v>1</v>
      </c>
      <c r="Q1506" s="13">
        <v>6.3888888888888884E-2</v>
      </c>
      <c r="R1506" s="13">
        <v>1</v>
      </c>
      <c r="S1506" s="13">
        <v>5.9165186500888103</v>
      </c>
      <c r="T1506" s="7">
        <f>IFERROR(VLOOKUP(B371,[1]!users_table[#All],4),"NA")</f>
        <v>8.4223826714801451</v>
      </c>
      <c r="U1506" s="13" t="s">
        <v>64</v>
      </c>
    </row>
    <row r="1507" spans="1:21" x14ac:dyDescent="0.3">
      <c r="A1507" s="25">
        <v>1505</v>
      </c>
      <c r="B1507" s="13" t="s">
        <v>2</v>
      </c>
      <c r="C1507" s="13">
        <v>49755</v>
      </c>
      <c r="D1507" s="13" t="s">
        <v>515</v>
      </c>
      <c r="E1507" s="13" t="s">
        <v>28</v>
      </c>
      <c r="F1507" s="13" t="s">
        <v>185</v>
      </c>
      <c r="G1507" s="13">
        <v>7.03</v>
      </c>
      <c r="H1507" s="26">
        <v>44718</v>
      </c>
      <c r="I1507" s="26">
        <v>44718</v>
      </c>
      <c r="J1507" s="13">
        <v>4</v>
      </c>
      <c r="K1507" s="13">
        <v>2021</v>
      </c>
      <c r="L1507" s="13" t="s">
        <v>33</v>
      </c>
      <c r="M1507" s="13">
        <v>1</v>
      </c>
      <c r="N1507" s="13">
        <v>6.3888888888888884E-2</v>
      </c>
      <c r="O1507" s="13">
        <v>6.3888888888888884E-2</v>
      </c>
      <c r="P1507" s="13">
        <v>1</v>
      </c>
      <c r="Q1507" s="13">
        <v>6.3888888888888884E-2</v>
      </c>
      <c r="R1507" s="13">
        <v>1</v>
      </c>
      <c r="S1507" s="13">
        <v>5.9165186500888103</v>
      </c>
      <c r="T1507" s="7">
        <f>IFERROR(VLOOKUP(B371,[1]!users_table[#All],4),"NA")</f>
        <v>8.4223826714801451</v>
      </c>
      <c r="U1507" s="13" t="s">
        <v>60</v>
      </c>
    </row>
    <row r="1508" spans="1:21" x14ac:dyDescent="0.3">
      <c r="A1508" s="25">
        <v>1506</v>
      </c>
      <c r="B1508" s="13" t="s">
        <v>2</v>
      </c>
      <c r="C1508" s="13">
        <v>49755</v>
      </c>
      <c r="D1508" s="13" t="s">
        <v>515</v>
      </c>
      <c r="E1508" s="13" t="s">
        <v>28</v>
      </c>
      <c r="F1508" s="13" t="s">
        <v>185</v>
      </c>
      <c r="G1508" s="13">
        <v>7.03</v>
      </c>
      <c r="H1508" s="26">
        <v>44718</v>
      </c>
      <c r="I1508" s="26">
        <v>44718</v>
      </c>
      <c r="J1508" s="13">
        <v>4</v>
      </c>
      <c r="K1508" s="13">
        <v>2021</v>
      </c>
      <c r="L1508" s="13" t="s">
        <v>33</v>
      </c>
      <c r="M1508" s="13">
        <v>1</v>
      </c>
      <c r="N1508" s="13">
        <v>6.3888888888888884E-2</v>
      </c>
      <c r="O1508" s="13">
        <v>6.3888888888888884E-2</v>
      </c>
      <c r="P1508" s="13">
        <v>1</v>
      </c>
      <c r="Q1508" s="13">
        <v>6.3888888888888884E-2</v>
      </c>
      <c r="R1508" s="13">
        <v>1</v>
      </c>
      <c r="S1508" s="13">
        <v>5.9165186500888103</v>
      </c>
      <c r="T1508" s="7">
        <f>IFERROR(VLOOKUP(B371,[1]!users_table[#All],4),"NA")</f>
        <v>8.4223826714801451</v>
      </c>
      <c r="U1508" s="13" t="s">
        <v>1030</v>
      </c>
    </row>
    <row r="1509" spans="1:21" x14ac:dyDescent="0.3">
      <c r="A1509" s="25">
        <v>1507</v>
      </c>
      <c r="B1509" s="13" t="s">
        <v>2</v>
      </c>
      <c r="C1509" s="13">
        <v>39609</v>
      </c>
      <c r="D1509" s="13" t="s">
        <v>516</v>
      </c>
      <c r="E1509" s="13" t="s">
        <v>32</v>
      </c>
      <c r="F1509" s="13" t="s">
        <v>183</v>
      </c>
      <c r="G1509" s="13">
        <v>6.78</v>
      </c>
      <c r="H1509" s="26">
        <v>44318</v>
      </c>
      <c r="I1509" s="26">
        <v>44347</v>
      </c>
      <c r="J1509" s="13">
        <v>6</v>
      </c>
      <c r="K1509" s="13">
        <v>2020</v>
      </c>
      <c r="L1509" s="13" t="s">
        <v>35</v>
      </c>
      <c r="M1509" s="13">
        <v>12</v>
      </c>
      <c r="N1509" s="13">
        <v>0.39444444444444438</v>
      </c>
      <c r="O1509" s="13">
        <v>4.7333333333333334</v>
      </c>
      <c r="P1509" s="13">
        <v>30</v>
      </c>
      <c r="Q1509" s="13">
        <v>0.15777777777777779</v>
      </c>
      <c r="R1509" s="13">
        <v>0.4</v>
      </c>
      <c r="S1509" s="13">
        <v>5.9165186500888103</v>
      </c>
      <c r="T1509" s="7">
        <f>IFERROR(VLOOKUP(B372,[1]!users_table[#All],4),"NA")</f>
        <v>8.4223826714801451</v>
      </c>
      <c r="U1509" s="13" t="s">
        <v>73</v>
      </c>
    </row>
    <row r="1510" spans="1:21" x14ac:dyDescent="0.3">
      <c r="A1510" s="25">
        <v>1508</v>
      </c>
      <c r="B1510" s="13" t="s">
        <v>2</v>
      </c>
      <c r="C1510" s="13">
        <v>39609</v>
      </c>
      <c r="D1510" s="13" t="s">
        <v>516</v>
      </c>
      <c r="E1510" s="13" t="s">
        <v>32</v>
      </c>
      <c r="F1510" s="13" t="s">
        <v>183</v>
      </c>
      <c r="G1510" s="13">
        <v>6.78</v>
      </c>
      <c r="H1510" s="26">
        <v>44318</v>
      </c>
      <c r="I1510" s="26">
        <v>44347</v>
      </c>
      <c r="J1510" s="13">
        <v>6</v>
      </c>
      <c r="K1510" s="13">
        <v>2020</v>
      </c>
      <c r="L1510" s="13" t="s">
        <v>35</v>
      </c>
      <c r="M1510" s="13">
        <v>12</v>
      </c>
      <c r="N1510" s="13">
        <v>0.39444444444444438</v>
      </c>
      <c r="O1510" s="13">
        <v>4.7333333333333334</v>
      </c>
      <c r="P1510" s="13">
        <v>30</v>
      </c>
      <c r="Q1510" s="13">
        <v>0.15777777777777779</v>
      </c>
      <c r="R1510" s="13">
        <v>0.4</v>
      </c>
      <c r="S1510" s="13">
        <v>5.9165186500888103</v>
      </c>
      <c r="T1510" s="7">
        <f>IFERROR(VLOOKUP(B372,[1]!users_table[#All],4),"NA")</f>
        <v>8.4223826714801451</v>
      </c>
      <c r="U1510" s="13" t="s">
        <v>74</v>
      </c>
    </row>
    <row r="1511" spans="1:21" x14ac:dyDescent="0.3">
      <c r="A1511" s="25">
        <v>1509</v>
      </c>
      <c r="B1511" s="13" t="s">
        <v>2</v>
      </c>
      <c r="C1511" s="13">
        <v>39609</v>
      </c>
      <c r="D1511" s="13" t="s">
        <v>516</v>
      </c>
      <c r="E1511" s="13" t="s">
        <v>32</v>
      </c>
      <c r="F1511" s="13" t="s">
        <v>183</v>
      </c>
      <c r="G1511" s="13">
        <v>6.78</v>
      </c>
      <c r="H1511" s="26">
        <v>44318</v>
      </c>
      <c r="I1511" s="26">
        <v>44347</v>
      </c>
      <c r="J1511" s="13">
        <v>6</v>
      </c>
      <c r="K1511" s="13">
        <v>2020</v>
      </c>
      <c r="L1511" s="13" t="s">
        <v>35</v>
      </c>
      <c r="M1511" s="13">
        <v>12</v>
      </c>
      <c r="N1511" s="13">
        <v>0.39444444444444438</v>
      </c>
      <c r="O1511" s="13">
        <v>4.7333333333333334</v>
      </c>
      <c r="P1511" s="13">
        <v>30</v>
      </c>
      <c r="Q1511" s="13">
        <v>0.15777777777777779</v>
      </c>
      <c r="R1511" s="13">
        <v>0.4</v>
      </c>
      <c r="S1511" s="13">
        <v>5.9165186500888103</v>
      </c>
      <c r="T1511" s="7">
        <f>IFERROR(VLOOKUP(B372,[1]!users_table[#All],4),"NA")</f>
        <v>8.4223826714801451</v>
      </c>
      <c r="U1511" s="13" t="s">
        <v>69</v>
      </c>
    </row>
    <row r="1512" spans="1:21" x14ac:dyDescent="0.3">
      <c r="A1512" s="25">
        <v>1510</v>
      </c>
      <c r="B1512" s="13" t="s">
        <v>2</v>
      </c>
      <c r="C1512" s="13">
        <v>40136</v>
      </c>
      <c r="D1512" s="13" t="s">
        <v>517</v>
      </c>
      <c r="E1512" s="13" t="s">
        <v>32</v>
      </c>
      <c r="F1512" s="13" t="s">
        <v>37</v>
      </c>
      <c r="G1512" s="13">
        <v>6.59</v>
      </c>
      <c r="H1512" s="26">
        <v>44035</v>
      </c>
      <c r="I1512" s="26">
        <v>44040</v>
      </c>
      <c r="J1512" s="13">
        <v>5</v>
      </c>
      <c r="K1512" s="13">
        <v>2020</v>
      </c>
      <c r="L1512" s="13" t="s">
        <v>30</v>
      </c>
      <c r="M1512" s="13">
        <v>12</v>
      </c>
      <c r="N1512" s="13">
        <v>0.39833333333333332</v>
      </c>
      <c r="O1512" s="13">
        <v>4.7799999999999994</v>
      </c>
      <c r="P1512" s="13">
        <v>6</v>
      </c>
      <c r="Q1512" s="13">
        <v>0.79666666666666652</v>
      </c>
      <c r="R1512" s="13">
        <v>2</v>
      </c>
      <c r="S1512" s="13">
        <v>5.9165186500888103</v>
      </c>
      <c r="T1512" s="7">
        <f>IFERROR(VLOOKUP(B373,[1]!users_table[#All],4),"NA")</f>
        <v>8.4223826714801451</v>
      </c>
      <c r="U1512" s="13" t="s">
        <v>1014</v>
      </c>
    </row>
    <row r="1513" spans="1:21" x14ac:dyDescent="0.3">
      <c r="A1513" s="25">
        <v>1511</v>
      </c>
      <c r="B1513" s="13" t="s">
        <v>2</v>
      </c>
      <c r="C1513" s="13">
        <v>40136</v>
      </c>
      <c r="D1513" s="13" t="s">
        <v>517</v>
      </c>
      <c r="E1513" s="13" t="s">
        <v>32</v>
      </c>
      <c r="F1513" s="13" t="s">
        <v>37</v>
      </c>
      <c r="G1513" s="13">
        <v>6.59</v>
      </c>
      <c r="H1513" s="26">
        <v>44035</v>
      </c>
      <c r="I1513" s="26">
        <v>44040</v>
      </c>
      <c r="J1513" s="13">
        <v>5</v>
      </c>
      <c r="K1513" s="13">
        <v>2020</v>
      </c>
      <c r="L1513" s="13" t="s">
        <v>30</v>
      </c>
      <c r="M1513" s="13">
        <v>12</v>
      </c>
      <c r="N1513" s="13">
        <v>0.39833333333333332</v>
      </c>
      <c r="O1513" s="13">
        <v>4.7799999999999994</v>
      </c>
      <c r="P1513" s="13">
        <v>6</v>
      </c>
      <c r="Q1513" s="13">
        <v>0.79666666666666652</v>
      </c>
      <c r="R1513" s="13">
        <v>2</v>
      </c>
      <c r="S1513" s="13">
        <v>5.9165186500888103</v>
      </c>
      <c r="T1513" s="7">
        <f>IFERROR(VLOOKUP(B373,[1]!users_table[#All],4),"NA")</f>
        <v>8.4223826714801451</v>
      </c>
      <c r="U1513" s="13" t="s">
        <v>64</v>
      </c>
    </row>
    <row r="1514" spans="1:21" x14ac:dyDescent="0.3">
      <c r="A1514" s="25">
        <v>1512</v>
      </c>
      <c r="B1514" s="13" t="s">
        <v>2</v>
      </c>
      <c r="C1514" s="13">
        <v>40136</v>
      </c>
      <c r="D1514" s="13" t="s">
        <v>517</v>
      </c>
      <c r="E1514" s="13" t="s">
        <v>32</v>
      </c>
      <c r="F1514" s="13" t="s">
        <v>37</v>
      </c>
      <c r="G1514" s="13">
        <v>6.59</v>
      </c>
      <c r="H1514" s="26">
        <v>44035</v>
      </c>
      <c r="I1514" s="26">
        <v>44040</v>
      </c>
      <c r="J1514" s="13">
        <v>5</v>
      </c>
      <c r="K1514" s="13">
        <v>2020</v>
      </c>
      <c r="L1514" s="13" t="s">
        <v>30</v>
      </c>
      <c r="M1514" s="13">
        <v>12</v>
      </c>
      <c r="N1514" s="13">
        <v>0.39833333333333332</v>
      </c>
      <c r="O1514" s="13">
        <v>4.7799999999999994</v>
      </c>
      <c r="P1514" s="13">
        <v>6</v>
      </c>
      <c r="Q1514" s="13">
        <v>0.79666666666666652</v>
      </c>
      <c r="R1514" s="13">
        <v>2</v>
      </c>
      <c r="S1514" s="13">
        <v>5.9165186500888103</v>
      </c>
      <c r="T1514" s="7">
        <f>IFERROR(VLOOKUP(B373,[1]!users_table[#All],4),"NA")</f>
        <v>8.4223826714801451</v>
      </c>
      <c r="U1514" s="13" t="s">
        <v>1021</v>
      </c>
    </row>
    <row r="1515" spans="1:21" x14ac:dyDescent="0.3">
      <c r="A1515" s="25">
        <v>1513</v>
      </c>
      <c r="B1515" s="13" t="s">
        <v>2</v>
      </c>
      <c r="C1515" s="13">
        <v>40136</v>
      </c>
      <c r="D1515" s="13" t="s">
        <v>517</v>
      </c>
      <c r="E1515" s="13" t="s">
        <v>32</v>
      </c>
      <c r="F1515" s="13" t="s">
        <v>37</v>
      </c>
      <c r="G1515" s="13">
        <v>6.59</v>
      </c>
      <c r="H1515" s="26">
        <v>44035</v>
      </c>
      <c r="I1515" s="26">
        <v>44040</v>
      </c>
      <c r="J1515" s="13">
        <v>5</v>
      </c>
      <c r="K1515" s="13">
        <v>2020</v>
      </c>
      <c r="L1515" s="13" t="s">
        <v>30</v>
      </c>
      <c r="M1515" s="13">
        <v>12</v>
      </c>
      <c r="N1515" s="13">
        <v>0.39833333333333332</v>
      </c>
      <c r="O1515" s="13">
        <v>4.7799999999999994</v>
      </c>
      <c r="P1515" s="13">
        <v>6</v>
      </c>
      <c r="Q1515" s="13">
        <v>0.79666666666666652</v>
      </c>
      <c r="R1515" s="13">
        <v>2</v>
      </c>
      <c r="S1515" s="13">
        <v>5.9165186500888103</v>
      </c>
      <c r="T1515" s="7">
        <f>IFERROR(VLOOKUP(B373,[1]!users_table[#All],4),"NA")</f>
        <v>8.4223826714801451</v>
      </c>
      <c r="U1515" s="13" t="s">
        <v>1042</v>
      </c>
    </row>
    <row r="1516" spans="1:21" x14ac:dyDescent="0.3">
      <c r="A1516" s="25">
        <v>1514</v>
      </c>
      <c r="B1516" s="13" t="s">
        <v>2</v>
      </c>
      <c r="C1516" s="13">
        <v>40136</v>
      </c>
      <c r="D1516" s="13" t="s">
        <v>517</v>
      </c>
      <c r="E1516" s="13" t="s">
        <v>32</v>
      </c>
      <c r="F1516" s="13" t="s">
        <v>37</v>
      </c>
      <c r="G1516" s="13">
        <v>6.59</v>
      </c>
      <c r="H1516" s="26">
        <v>44035</v>
      </c>
      <c r="I1516" s="26">
        <v>44040</v>
      </c>
      <c r="J1516" s="13">
        <v>5</v>
      </c>
      <c r="K1516" s="13">
        <v>2020</v>
      </c>
      <c r="L1516" s="13" t="s">
        <v>30</v>
      </c>
      <c r="M1516" s="13">
        <v>12</v>
      </c>
      <c r="N1516" s="13">
        <v>0.39833333333333332</v>
      </c>
      <c r="O1516" s="13">
        <v>4.7799999999999994</v>
      </c>
      <c r="P1516" s="13">
        <v>6</v>
      </c>
      <c r="Q1516" s="13">
        <v>0.79666666666666652</v>
      </c>
      <c r="R1516" s="13">
        <v>2</v>
      </c>
      <c r="S1516" s="13">
        <v>5.9165186500888103</v>
      </c>
      <c r="T1516" s="7">
        <f>IFERROR(VLOOKUP(B373,[1]!users_table[#All],4),"NA")</f>
        <v>8.4223826714801451</v>
      </c>
      <c r="U1516" s="13" t="s">
        <v>1026</v>
      </c>
    </row>
    <row r="1517" spans="1:21" x14ac:dyDescent="0.3">
      <c r="A1517" s="25">
        <v>1515</v>
      </c>
      <c r="B1517" s="13" t="s">
        <v>2</v>
      </c>
      <c r="C1517" s="13">
        <v>40136</v>
      </c>
      <c r="D1517" s="13" t="s">
        <v>517</v>
      </c>
      <c r="E1517" s="13" t="s">
        <v>32</v>
      </c>
      <c r="F1517" s="13" t="s">
        <v>37</v>
      </c>
      <c r="G1517" s="13">
        <v>6.59</v>
      </c>
      <c r="H1517" s="26">
        <v>44035</v>
      </c>
      <c r="I1517" s="26">
        <v>44040</v>
      </c>
      <c r="J1517" s="13">
        <v>5</v>
      </c>
      <c r="K1517" s="13">
        <v>2020</v>
      </c>
      <c r="L1517" s="13" t="s">
        <v>30</v>
      </c>
      <c r="M1517" s="13">
        <v>12</v>
      </c>
      <c r="N1517" s="13">
        <v>0.39833333333333332</v>
      </c>
      <c r="O1517" s="13">
        <v>4.7799999999999994</v>
      </c>
      <c r="P1517" s="13">
        <v>6</v>
      </c>
      <c r="Q1517" s="13">
        <v>0.79666666666666652</v>
      </c>
      <c r="R1517" s="13">
        <v>2</v>
      </c>
      <c r="S1517" s="13">
        <v>5.9165186500888103</v>
      </c>
      <c r="T1517" s="7">
        <f>IFERROR(VLOOKUP(B373,[1]!users_table[#All],4),"NA")</f>
        <v>8.4223826714801451</v>
      </c>
      <c r="U1517" s="13" t="s">
        <v>1016</v>
      </c>
    </row>
    <row r="1518" spans="1:21" x14ac:dyDescent="0.3">
      <c r="A1518" s="25">
        <v>1516</v>
      </c>
      <c r="B1518" s="13" t="s">
        <v>2</v>
      </c>
      <c r="C1518" s="13">
        <v>40136</v>
      </c>
      <c r="D1518" s="13" t="s">
        <v>517</v>
      </c>
      <c r="E1518" s="13" t="s">
        <v>32</v>
      </c>
      <c r="F1518" s="13" t="s">
        <v>37</v>
      </c>
      <c r="G1518" s="13">
        <v>6.59</v>
      </c>
      <c r="H1518" s="26">
        <v>44035</v>
      </c>
      <c r="I1518" s="26">
        <v>44040</v>
      </c>
      <c r="J1518" s="13">
        <v>5</v>
      </c>
      <c r="K1518" s="13">
        <v>2020</v>
      </c>
      <c r="L1518" s="13" t="s">
        <v>30</v>
      </c>
      <c r="M1518" s="13">
        <v>12</v>
      </c>
      <c r="N1518" s="13">
        <v>0.39833333333333332</v>
      </c>
      <c r="O1518" s="13">
        <v>4.7799999999999994</v>
      </c>
      <c r="P1518" s="13">
        <v>6</v>
      </c>
      <c r="Q1518" s="13">
        <v>0.79666666666666652</v>
      </c>
      <c r="R1518" s="13">
        <v>2</v>
      </c>
      <c r="S1518" s="13">
        <v>5.9165186500888103</v>
      </c>
      <c r="T1518" s="7">
        <f>IFERROR(VLOOKUP(B373,[1]!users_table[#All],4),"NA")</f>
        <v>8.4223826714801451</v>
      </c>
      <c r="U1518" s="13" t="s">
        <v>69</v>
      </c>
    </row>
    <row r="1519" spans="1:21" x14ac:dyDescent="0.3">
      <c r="A1519" s="25">
        <v>1517</v>
      </c>
      <c r="B1519" s="13" t="s">
        <v>2</v>
      </c>
      <c r="C1519" s="13">
        <v>350</v>
      </c>
      <c r="D1519" s="13" t="s">
        <v>518</v>
      </c>
      <c r="E1519" s="13" t="s">
        <v>32</v>
      </c>
      <c r="F1519" s="13" t="s">
        <v>29</v>
      </c>
      <c r="G1519" s="13">
        <v>7.29</v>
      </c>
      <c r="H1519" s="26">
        <v>43955</v>
      </c>
      <c r="I1519" s="26">
        <v>43980</v>
      </c>
      <c r="J1519" s="13">
        <v>4</v>
      </c>
      <c r="K1519" s="13">
        <v>1999</v>
      </c>
      <c r="L1519" s="13" t="s">
        <v>30</v>
      </c>
      <c r="M1519" s="13">
        <v>51</v>
      </c>
      <c r="N1519" s="13">
        <v>0.40333333333333332</v>
      </c>
      <c r="O1519" s="13">
        <v>20.57</v>
      </c>
      <c r="P1519" s="13">
        <v>26</v>
      </c>
      <c r="Q1519" s="13">
        <v>0.79115384615384621</v>
      </c>
      <c r="R1519" s="13">
        <v>1.961538461538461</v>
      </c>
      <c r="S1519" s="13">
        <v>5.9165186500888103</v>
      </c>
      <c r="T1519" s="7">
        <f>IFERROR(VLOOKUP(B374,[1]!users_table[#All],4),"NA")</f>
        <v>8.4223826714801451</v>
      </c>
      <c r="U1519" s="13" t="s">
        <v>64</v>
      </c>
    </row>
    <row r="1520" spans="1:21" x14ac:dyDescent="0.3">
      <c r="A1520" s="25">
        <v>1518</v>
      </c>
      <c r="B1520" s="13" t="s">
        <v>2</v>
      </c>
      <c r="C1520" s="13">
        <v>351</v>
      </c>
      <c r="D1520" s="13" t="s">
        <v>519</v>
      </c>
      <c r="E1520" s="13" t="s">
        <v>32</v>
      </c>
      <c r="F1520" s="13" t="s">
        <v>29</v>
      </c>
      <c r="G1520" s="13">
        <v>7.42</v>
      </c>
      <c r="H1520" s="26">
        <v>44031</v>
      </c>
      <c r="I1520" s="26">
        <v>44127</v>
      </c>
      <c r="J1520" s="13">
        <v>4</v>
      </c>
      <c r="K1520" s="13">
        <v>2000</v>
      </c>
      <c r="L1520" s="13" t="s">
        <v>30</v>
      </c>
      <c r="M1520" s="13">
        <v>49</v>
      </c>
      <c r="N1520" s="13">
        <v>0.40277777777777779</v>
      </c>
      <c r="O1520" s="13">
        <v>19.736111111111111</v>
      </c>
      <c r="P1520" s="13">
        <v>97</v>
      </c>
      <c r="Q1520" s="13">
        <v>0.2034650630011455</v>
      </c>
      <c r="R1520" s="13">
        <v>0.50515463917525771</v>
      </c>
      <c r="S1520" s="13">
        <v>5.9165186500888103</v>
      </c>
      <c r="T1520" s="7">
        <f>IFERROR(VLOOKUP(B375,[1]!users_table[#All],4),"NA")</f>
        <v>8.4223826714801451</v>
      </c>
      <c r="U1520" s="13" t="s">
        <v>1037</v>
      </c>
    </row>
    <row r="1521" spans="1:21" x14ac:dyDescent="0.3">
      <c r="A1521" s="25">
        <v>1519</v>
      </c>
      <c r="B1521" s="13" t="s">
        <v>2</v>
      </c>
      <c r="C1521" s="13">
        <v>351</v>
      </c>
      <c r="D1521" s="13" t="s">
        <v>519</v>
      </c>
      <c r="E1521" s="13" t="s">
        <v>32</v>
      </c>
      <c r="F1521" s="13" t="s">
        <v>29</v>
      </c>
      <c r="G1521" s="13">
        <v>7.42</v>
      </c>
      <c r="H1521" s="26">
        <v>44031</v>
      </c>
      <c r="I1521" s="26">
        <v>44127</v>
      </c>
      <c r="J1521" s="13">
        <v>4</v>
      </c>
      <c r="K1521" s="13">
        <v>2000</v>
      </c>
      <c r="L1521" s="13" t="s">
        <v>30</v>
      </c>
      <c r="M1521" s="13">
        <v>49</v>
      </c>
      <c r="N1521" s="13">
        <v>0.40277777777777779</v>
      </c>
      <c r="O1521" s="13">
        <v>19.736111111111111</v>
      </c>
      <c r="P1521" s="13">
        <v>97</v>
      </c>
      <c r="Q1521" s="13">
        <v>0.2034650630011455</v>
      </c>
      <c r="R1521" s="13">
        <v>0.50515463917525771</v>
      </c>
      <c r="S1521" s="13">
        <v>5.9165186500888103</v>
      </c>
      <c r="T1521" s="7">
        <f>IFERROR(VLOOKUP(B375,[1]!users_table[#All],4),"NA")</f>
        <v>8.4223826714801451</v>
      </c>
      <c r="U1521" s="13" t="s">
        <v>64</v>
      </c>
    </row>
    <row r="1522" spans="1:21" x14ac:dyDescent="0.3">
      <c r="A1522" s="25">
        <v>1520</v>
      </c>
      <c r="B1522" s="13" t="s">
        <v>2</v>
      </c>
      <c r="C1522" s="13">
        <v>351</v>
      </c>
      <c r="D1522" s="13" t="s">
        <v>519</v>
      </c>
      <c r="E1522" s="13" t="s">
        <v>32</v>
      </c>
      <c r="F1522" s="13" t="s">
        <v>29</v>
      </c>
      <c r="G1522" s="13">
        <v>7.42</v>
      </c>
      <c r="H1522" s="26">
        <v>44031</v>
      </c>
      <c r="I1522" s="26">
        <v>44127</v>
      </c>
      <c r="J1522" s="13">
        <v>4</v>
      </c>
      <c r="K1522" s="13">
        <v>2000</v>
      </c>
      <c r="L1522" s="13" t="s">
        <v>30</v>
      </c>
      <c r="M1522" s="13">
        <v>49</v>
      </c>
      <c r="N1522" s="13">
        <v>0.40277777777777779</v>
      </c>
      <c r="O1522" s="13">
        <v>19.736111111111111</v>
      </c>
      <c r="P1522" s="13">
        <v>97</v>
      </c>
      <c r="Q1522" s="13">
        <v>0.2034650630011455</v>
      </c>
      <c r="R1522" s="13">
        <v>0.50515463917525771</v>
      </c>
      <c r="S1522" s="13">
        <v>5.9165186500888103</v>
      </c>
      <c r="T1522" s="7">
        <f>IFERROR(VLOOKUP(B375,[1]!users_table[#All],4),"NA")</f>
        <v>8.4223826714801451</v>
      </c>
      <c r="U1522" s="13" t="s">
        <v>76</v>
      </c>
    </row>
    <row r="1523" spans="1:21" x14ac:dyDescent="0.3">
      <c r="A1523" s="25">
        <v>1521</v>
      </c>
      <c r="B1523" s="13" t="s">
        <v>2</v>
      </c>
      <c r="C1523" s="13">
        <v>39165</v>
      </c>
      <c r="D1523" s="13" t="s">
        <v>520</v>
      </c>
      <c r="E1523" s="13" t="s">
        <v>158</v>
      </c>
      <c r="F1523" s="13" t="s">
        <v>29</v>
      </c>
      <c r="G1523" s="13">
        <v>7.46</v>
      </c>
      <c r="H1523" s="26">
        <v>43947</v>
      </c>
      <c r="I1523" s="26">
        <v>43947</v>
      </c>
      <c r="J1523" s="13">
        <v>8</v>
      </c>
      <c r="K1523" s="13">
        <v>2017</v>
      </c>
      <c r="L1523" s="13" t="s">
        <v>35</v>
      </c>
      <c r="M1523" s="13">
        <v>1</v>
      </c>
      <c r="N1523" s="13">
        <v>6.8888888888888888E-2</v>
      </c>
      <c r="O1523" s="13">
        <v>6.8888888888888888E-2</v>
      </c>
      <c r="P1523" s="13">
        <v>1</v>
      </c>
      <c r="Q1523" s="13">
        <v>6.8888888888888888E-2</v>
      </c>
      <c r="R1523" s="13">
        <v>1</v>
      </c>
      <c r="S1523" s="13">
        <v>5.9165186500888103</v>
      </c>
      <c r="T1523" s="7">
        <f>IFERROR(VLOOKUP(B376,[1]!users_table[#All],4),"NA")</f>
        <v>8.4223826714801451</v>
      </c>
      <c r="U1523" s="13" t="s">
        <v>74</v>
      </c>
    </row>
    <row r="1524" spans="1:21" x14ac:dyDescent="0.3">
      <c r="A1524" s="25">
        <v>1522</v>
      </c>
      <c r="B1524" s="13" t="s">
        <v>2</v>
      </c>
      <c r="C1524" s="13">
        <v>39753</v>
      </c>
      <c r="D1524" s="13" t="s">
        <v>521</v>
      </c>
      <c r="E1524" s="13" t="s">
        <v>168</v>
      </c>
      <c r="F1524" s="13" t="s">
        <v>37</v>
      </c>
      <c r="G1524" s="13">
        <v>7.27</v>
      </c>
      <c r="H1524" s="26">
        <v>44500</v>
      </c>
      <c r="I1524" s="26">
        <v>44501</v>
      </c>
      <c r="J1524" s="13">
        <v>7</v>
      </c>
      <c r="K1524" s="13">
        <v>2020</v>
      </c>
      <c r="L1524" s="13" t="s">
        <v>39</v>
      </c>
      <c r="M1524" s="13">
        <v>1</v>
      </c>
      <c r="N1524" s="13">
        <v>1.7</v>
      </c>
      <c r="O1524" s="13">
        <v>1.7</v>
      </c>
      <c r="P1524" s="13">
        <v>2</v>
      </c>
      <c r="Q1524" s="13">
        <v>0.85</v>
      </c>
      <c r="R1524" s="13">
        <v>0.5</v>
      </c>
      <c r="S1524" s="13">
        <v>5.9165186500888103</v>
      </c>
      <c r="T1524" s="7">
        <f>IFERROR(VLOOKUP(B377,[1]!users_table[#All],4),"NA")</f>
        <v>8.4223826714801451</v>
      </c>
      <c r="U1524" s="13" t="s">
        <v>66</v>
      </c>
    </row>
    <row r="1525" spans="1:21" x14ac:dyDescent="0.3">
      <c r="A1525" s="25">
        <v>1523</v>
      </c>
      <c r="B1525" s="13" t="s">
        <v>2</v>
      </c>
      <c r="C1525" s="13">
        <v>39753</v>
      </c>
      <c r="D1525" s="13" t="s">
        <v>521</v>
      </c>
      <c r="E1525" s="13" t="s">
        <v>168</v>
      </c>
      <c r="F1525" s="13" t="s">
        <v>37</v>
      </c>
      <c r="G1525" s="13">
        <v>7.27</v>
      </c>
      <c r="H1525" s="26">
        <v>44500</v>
      </c>
      <c r="I1525" s="26">
        <v>44501</v>
      </c>
      <c r="J1525" s="13">
        <v>7</v>
      </c>
      <c r="K1525" s="13">
        <v>2020</v>
      </c>
      <c r="L1525" s="13" t="s">
        <v>39</v>
      </c>
      <c r="M1525" s="13">
        <v>1</v>
      </c>
      <c r="N1525" s="13">
        <v>1.7</v>
      </c>
      <c r="O1525" s="13">
        <v>1.7</v>
      </c>
      <c r="P1525" s="13">
        <v>2</v>
      </c>
      <c r="Q1525" s="13">
        <v>0.85</v>
      </c>
      <c r="R1525" s="13">
        <v>0.5</v>
      </c>
      <c r="S1525" s="13">
        <v>5.9165186500888103</v>
      </c>
      <c r="T1525" s="7">
        <f>IFERROR(VLOOKUP(B377,[1]!users_table[#All],4),"NA")</f>
        <v>8.4223826714801451</v>
      </c>
      <c r="U1525" s="13" t="s">
        <v>1040</v>
      </c>
    </row>
    <row r="1526" spans="1:21" x14ac:dyDescent="0.3">
      <c r="A1526" s="25">
        <v>1524</v>
      </c>
      <c r="B1526" s="13" t="s">
        <v>2</v>
      </c>
      <c r="C1526" s="13">
        <v>39753</v>
      </c>
      <c r="D1526" s="13" t="s">
        <v>521</v>
      </c>
      <c r="E1526" s="13" t="s">
        <v>168</v>
      </c>
      <c r="F1526" s="13" t="s">
        <v>37</v>
      </c>
      <c r="G1526" s="13">
        <v>7.27</v>
      </c>
      <c r="H1526" s="26">
        <v>44500</v>
      </c>
      <c r="I1526" s="26">
        <v>44501</v>
      </c>
      <c r="J1526" s="13">
        <v>7</v>
      </c>
      <c r="K1526" s="13">
        <v>2020</v>
      </c>
      <c r="L1526" s="13" t="s">
        <v>39</v>
      </c>
      <c r="M1526" s="13">
        <v>1</v>
      </c>
      <c r="N1526" s="13">
        <v>1.7</v>
      </c>
      <c r="O1526" s="13">
        <v>1.7</v>
      </c>
      <c r="P1526" s="13">
        <v>2</v>
      </c>
      <c r="Q1526" s="13">
        <v>0.85</v>
      </c>
      <c r="R1526" s="13">
        <v>0.5</v>
      </c>
      <c r="S1526" s="13">
        <v>5.9165186500888103</v>
      </c>
      <c r="T1526" s="7">
        <f>IFERROR(VLOOKUP(B377,[1]!users_table[#All],4),"NA")</f>
        <v>8.4223826714801451</v>
      </c>
      <c r="U1526" s="13" t="s">
        <v>75</v>
      </c>
    </row>
    <row r="1527" spans="1:21" x14ac:dyDescent="0.3">
      <c r="A1527" s="25">
        <v>1525</v>
      </c>
      <c r="B1527" s="13" t="s">
        <v>2</v>
      </c>
      <c r="C1527" s="13">
        <v>39753</v>
      </c>
      <c r="D1527" s="13" t="s">
        <v>521</v>
      </c>
      <c r="E1527" s="13" t="s">
        <v>168</v>
      </c>
      <c r="F1527" s="13" t="s">
        <v>37</v>
      </c>
      <c r="G1527" s="13">
        <v>7.27</v>
      </c>
      <c r="H1527" s="26">
        <v>44500</v>
      </c>
      <c r="I1527" s="26">
        <v>44501</v>
      </c>
      <c r="J1527" s="13">
        <v>7</v>
      </c>
      <c r="K1527" s="13">
        <v>2020</v>
      </c>
      <c r="L1527" s="13" t="s">
        <v>39</v>
      </c>
      <c r="M1527" s="13">
        <v>1</v>
      </c>
      <c r="N1527" s="13">
        <v>1.7</v>
      </c>
      <c r="O1527" s="13">
        <v>1.7</v>
      </c>
      <c r="P1527" s="13">
        <v>2</v>
      </c>
      <c r="Q1527" s="13">
        <v>0.85</v>
      </c>
      <c r="R1527" s="13">
        <v>0.5</v>
      </c>
      <c r="S1527" s="13">
        <v>5.9165186500888103</v>
      </c>
      <c r="T1527" s="13">
        <f>IFERROR(VLOOKUP(B377,[1]!users_table[#All],4),"NA")</f>
        <v>8.4223826714801451</v>
      </c>
      <c r="U1527" s="13" t="s">
        <v>70</v>
      </c>
    </row>
    <row r="1528" spans="1:21" x14ac:dyDescent="0.3">
      <c r="A1528" s="25">
        <v>1526</v>
      </c>
      <c r="B1528" s="13" t="s">
        <v>2</v>
      </c>
      <c r="C1528" s="13">
        <v>39753</v>
      </c>
      <c r="D1528" s="13" t="s">
        <v>521</v>
      </c>
      <c r="E1528" s="13" t="s">
        <v>168</v>
      </c>
      <c r="F1528" s="13" t="s">
        <v>37</v>
      </c>
      <c r="G1528" s="13">
        <v>7.27</v>
      </c>
      <c r="H1528" s="26">
        <v>44500</v>
      </c>
      <c r="I1528" s="26">
        <v>44501</v>
      </c>
      <c r="J1528" s="13">
        <v>7</v>
      </c>
      <c r="K1528" s="13">
        <v>2020</v>
      </c>
      <c r="L1528" s="13" t="s">
        <v>39</v>
      </c>
      <c r="M1528" s="13">
        <v>1</v>
      </c>
      <c r="N1528" s="13">
        <v>1.7</v>
      </c>
      <c r="O1528" s="13">
        <v>1.7</v>
      </c>
      <c r="P1528" s="13">
        <v>2</v>
      </c>
      <c r="Q1528" s="13">
        <v>0.85</v>
      </c>
      <c r="R1528" s="13">
        <v>0.5</v>
      </c>
      <c r="S1528" s="13">
        <v>5.9165186500888103</v>
      </c>
      <c r="T1528" s="13">
        <f>IFERROR(VLOOKUP(B377,[1]!users_table[#All],4),"NA")</f>
        <v>8.4223826714801451</v>
      </c>
      <c r="U1528" s="13" t="s">
        <v>76</v>
      </c>
    </row>
    <row r="1529" spans="1:21" x14ac:dyDescent="0.3">
      <c r="A1529" s="25">
        <v>1527</v>
      </c>
      <c r="B1529" s="13" t="s">
        <v>2</v>
      </c>
      <c r="C1529" s="13">
        <v>30276</v>
      </c>
      <c r="D1529" s="13" t="s">
        <v>522</v>
      </c>
      <c r="E1529" s="13" t="s">
        <v>32</v>
      </c>
      <c r="F1529" s="13" t="s">
        <v>154</v>
      </c>
      <c r="G1529" s="13">
        <v>8.5</v>
      </c>
      <c r="H1529" s="26">
        <v>42519</v>
      </c>
      <c r="I1529" s="26">
        <v>42520</v>
      </c>
      <c r="J1529" s="13">
        <v>10</v>
      </c>
      <c r="K1529" s="13">
        <v>2015</v>
      </c>
      <c r="L1529" s="13" t="s">
        <v>35</v>
      </c>
      <c r="M1529" s="13">
        <v>12</v>
      </c>
      <c r="N1529" s="13">
        <v>0.40555555555555561</v>
      </c>
      <c r="O1529" s="13">
        <v>4.8666666666666671</v>
      </c>
      <c r="P1529" s="13">
        <v>2</v>
      </c>
      <c r="Q1529" s="13">
        <v>2.433333333333334</v>
      </c>
      <c r="R1529" s="13">
        <v>6</v>
      </c>
      <c r="S1529" s="13">
        <v>5.9165186500888103</v>
      </c>
      <c r="T1529" s="13">
        <f>IFERROR(VLOOKUP(B378,[1]!users_table[#All],4),"NA")</f>
        <v>8.4223826714801451</v>
      </c>
      <c r="U1529" s="13" t="s">
        <v>65</v>
      </c>
    </row>
    <row r="1530" spans="1:21" x14ac:dyDescent="0.3">
      <c r="A1530" s="25">
        <v>1528</v>
      </c>
      <c r="B1530" s="13" t="s">
        <v>2</v>
      </c>
      <c r="C1530" s="13">
        <v>30276</v>
      </c>
      <c r="D1530" s="13" t="s">
        <v>522</v>
      </c>
      <c r="E1530" s="13" t="s">
        <v>32</v>
      </c>
      <c r="F1530" s="13" t="s">
        <v>154</v>
      </c>
      <c r="G1530" s="13">
        <v>8.5</v>
      </c>
      <c r="H1530" s="26">
        <v>42519</v>
      </c>
      <c r="I1530" s="26">
        <v>42520</v>
      </c>
      <c r="J1530" s="13">
        <v>10</v>
      </c>
      <c r="K1530" s="13">
        <v>2015</v>
      </c>
      <c r="L1530" s="13" t="s">
        <v>35</v>
      </c>
      <c r="M1530" s="13">
        <v>12</v>
      </c>
      <c r="N1530" s="13">
        <v>0.40555555555555561</v>
      </c>
      <c r="O1530" s="13">
        <v>4.8666666666666671</v>
      </c>
      <c r="P1530" s="13">
        <v>2</v>
      </c>
      <c r="Q1530" s="13">
        <v>2.433333333333334</v>
      </c>
      <c r="R1530" s="13">
        <v>6</v>
      </c>
      <c r="S1530" s="13">
        <v>5.9165186500888103</v>
      </c>
      <c r="T1530" s="13">
        <f>IFERROR(VLOOKUP(B378,[1]!users_table[#All],4),"NA")</f>
        <v>8.4223826714801451</v>
      </c>
      <c r="U1530" s="13" t="s">
        <v>1019</v>
      </c>
    </row>
    <row r="1531" spans="1:21" x14ac:dyDescent="0.3">
      <c r="A1531" s="25">
        <v>1529</v>
      </c>
      <c r="B1531" s="13" t="s">
        <v>2</v>
      </c>
      <c r="C1531" s="13">
        <v>30276</v>
      </c>
      <c r="D1531" s="13" t="s">
        <v>522</v>
      </c>
      <c r="E1531" s="13" t="s">
        <v>32</v>
      </c>
      <c r="F1531" s="13" t="s">
        <v>154</v>
      </c>
      <c r="G1531" s="13">
        <v>8.5</v>
      </c>
      <c r="H1531" s="26">
        <v>42519</v>
      </c>
      <c r="I1531" s="26">
        <v>42520</v>
      </c>
      <c r="J1531" s="13">
        <v>10</v>
      </c>
      <c r="K1531" s="13">
        <v>2015</v>
      </c>
      <c r="L1531" s="13" t="s">
        <v>35</v>
      </c>
      <c r="M1531" s="13">
        <v>12</v>
      </c>
      <c r="N1531" s="13">
        <v>0.40555555555555561</v>
      </c>
      <c r="O1531" s="13">
        <v>4.8666666666666671</v>
      </c>
      <c r="P1531" s="13">
        <v>2</v>
      </c>
      <c r="Q1531" s="13">
        <v>2.433333333333334</v>
      </c>
      <c r="R1531" s="13">
        <v>6</v>
      </c>
      <c r="S1531" s="13">
        <v>5.9165186500888103</v>
      </c>
      <c r="T1531" s="13">
        <f>IFERROR(VLOOKUP(B378,[1]!users_table[#All],4),"NA")</f>
        <v>8.4223826714801451</v>
      </c>
      <c r="U1531" s="13" t="s">
        <v>64</v>
      </c>
    </row>
    <row r="1532" spans="1:21" x14ac:dyDescent="0.3">
      <c r="A1532" s="25">
        <v>1530</v>
      </c>
      <c r="B1532" s="13" t="s">
        <v>2</v>
      </c>
      <c r="C1532" s="13">
        <v>30276</v>
      </c>
      <c r="D1532" s="13" t="s">
        <v>522</v>
      </c>
      <c r="E1532" s="13" t="s">
        <v>32</v>
      </c>
      <c r="F1532" s="13" t="s">
        <v>154</v>
      </c>
      <c r="G1532" s="13">
        <v>8.5</v>
      </c>
      <c r="H1532" s="26">
        <v>42519</v>
      </c>
      <c r="I1532" s="26">
        <v>42520</v>
      </c>
      <c r="J1532" s="13">
        <v>10</v>
      </c>
      <c r="K1532" s="13">
        <v>2015</v>
      </c>
      <c r="L1532" s="13" t="s">
        <v>35</v>
      </c>
      <c r="M1532" s="13">
        <v>12</v>
      </c>
      <c r="N1532" s="13">
        <v>0.40555555555555561</v>
      </c>
      <c r="O1532" s="13">
        <v>4.8666666666666671</v>
      </c>
      <c r="P1532" s="13">
        <v>2</v>
      </c>
      <c r="Q1532" s="13">
        <v>2.433333333333334</v>
      </c>
      <c r="R1532" s="13">
        <v>6</v>
      </c>
      <c r="S1532" s="13">
        <v>5.9165186500888103</v>
      </c>
      <c r="T1532" s="13">
        <f>IFERROR(VLOOKUP(B378,[1]!users_table[#All],4),"NA")</f>
        <v>8.4223826714801451</v>
      </c>
      <c r="U1532" s="13" t="s">
        <v>1012</v>
      </c>
    </row>
    <row r="1533" spans="1:21" x14ac:dyDescent="0.3">
      <c r="A1533" s="25">
        <v>1531</v>
      </c>
      <c r="B1533" s="13" t="s">
        <v>2</v>
      </c>
      <c r="C1533" s="13">
        <v>30276</v>
      </c>
      <c r="D1533" s="13" t="s">
        <v>522</v>
      </c>
      <c r="E1533" s="13" t="s">
        <v>32</v>
      </c>
      <c r="F1533" s="13" t="s">
        <v>154</v>
      </c>
      <c r="G1533" s="13">
        <v>8.5</v>
      </c>
      <c r="H1533" s="26">
        <v>42519</v>
      </c>
      <c r="I1533" s="26">
        <v>42520</v>
      </c>
      <c r="J1533" s="13">
        <v>10</v>
      </c>
      <c r="K1533" s="13">
        <v>2015</v>
      </c>
      <c r="L1533" s="13" t="s">
        <v>35</v>
      </c>
      <c r="M1533" s="13">
        <v>12</v>
      </c>
      <c r="N1533" s="13">
        <v>0.40555555555555561</v>
      </c>
      <c r="O1533" s="13">
        <v>4.8666666666666671</v>
      </c>
      <c r="P1533" s="13">
        <v>2</v>
      </c>
      <c r="Q1533" s="13">
        <v>2.433333333333334</v>
      </c>
      <c r="R1533" s="13">
        <v>6</v>
      </c>
      <c r="S1533" s="13">
        <v>5.9165186500888103</v>
      </c>
      <c r="T1533" s="13">
        <f>IFERROR(VLOOKUP(B378,[1]!users_table[#All],4),"NA")</f>
        <v>8.4223826714801451</v>
      </c>
      <c r="U1533" s="13" t="s">
        <v>1016</v>
      </c>
    </row>
    <row r="1534" spans="1:21" x14ac:dyDescent="0.3">
      <c r="A1534" s="25">
        <v>1532</v>
      </c>
      <c r="B1534" s="13" t="s">
        <v>2</v>
      </c>
      <c r="C1534" s="13">
        <v>30276</v>
      </c>
      <c r="D1534" s="13" t="s">
        <v>522</v>
      </c>
      <c r="E1534" s="13" t="s">
        <v>32</v>
      </c>
      <c r="F1534" s="13" t="s">
        <v>154</v>
      </c>
      <c r="G1534" s="13">
        <v>8.5</v>
      </c>
      <c r="H1534" s="26">
        <v>42519</v>
      </c>
      <c r="I1534" s="26">
        <v>42520</v>
      </c>
      <c r="J1534" s="13">
        <v>10</v>
      </c>
      <c r="K1534" s="13">
        <v>2015</v>
      </c>
      <c r="L1534" s="13" t="s">
        <v>35</v>
      </c>
      <c r="M1534" s="13">
        <v>12</v>
      </c>
      <c r="N1534" s="13">
        <v>0.40555555555555561</v>
      </c>
      <c r="O1534" s="13">
        <v>4.8666666666666671</v>
      </c>
      <c r="P1534" s="13">
        <v>2</v>
      </c>
      <c r="Q1534" s="13">
        <v>2.433333333333334</v>
      </c>
      <c r="R1534" s="13">
        <v>6</v>
      </c>
      <c r="S1534" s="13">
        <v>5.9165186500888103</v>
      </c>
      <c r="T1534" s="13">
        <f>IFERROR(VLOOKUP(B378,[1]!users_table[#All],4),"NA")</f>
        <v>8.4223826714801451</v>
      </c>
      <c r="U1534" s="13" t="s">
        <v>1033</v>
      </c>
    </row>
    <row r="1535" spans="1:21" x14ac:dyDescent="0.3">
      <c r="A1535" s="25">
        <v>1533</v>
      </c>
      <c r="B1535" s="13" t="s">
        <v>4</v>
      </c>
      <c r="C1535" s="13">
        <v>30276</v>
      </c>
      <c r="D1535" s="13" t="s">
        <v>522</v>
      </c>
      <c r="E1535" s="13" t="s">
        <v>32</v>
      </c>
      <c r="F1535" s="13" t="s">
        <v>154</v>
      </c>
      <c r="G1535" s="13">
        <v>8.5</v>
      </c>
      <c r="H1535" s="26">
        <v>42360</v>
      </c>
      <c r="I1535" s="26">
        <v>42364</v>
      </c>
      <c r="J1535" s="13">
        <v>10</v>
      </c>
      <c r="K1535" s="13">
        <v>2015</v>
      </c>
      <c r="L1535" s="13" t="s">
        <v>35</v>
      </c>
      <c r="M1535" s="13">
        <v>12</v>
      </c>
      <c r="N1535" s="13">
        <v>0.40555555555555561</v>
      </c>
      <c r="O1535" s="13">
        <v>4.8666666666666671</v>
      </c>
      <c r="P1535" s="13">
        <v>5</v>
      </c>
      <c r="Q1535" s="13">
        <v>0.97333333333333338</v>
      </c>
      <c r="R1535" s="13">
        <v>2.4</v>
      </c>
      <c r="S1535" s="13">
        <v>8.3323353293413174</v>
      </c>
      <c r="T1535" s="13">
        <f>IFERROR(VLOOKUP(B778,[1]!users_table[#All],4),"NA")</f>
        <v>8.4223826714801451</v>
      </c>
      <c r="U1535" s="13" t="s">
        <v>65</v>
      </c>
    </row>
    <row r="1536" spans="1:21" x14ac:dyDescent="0.3">
      <c r="A1536" s="25">
        <v>1534</v>
      </c>
      <c r="B1536" s="13" t="s">
        <v>4</v>
      </c>
      <c r="C1536" s="13">
        <v>30276</v>
      </c>
      <c r="D1536" s="13" t="s">
        <v>522</v>
      </c>
      <c r="E1536" s="13" t="s">
        <v>32</v>
      </c>
      <c r="F1536" s="13" t="s">
        <v>154</v>
      </c>
      <c r="G1536" s="13">
        <v>8.5</v>
      </c>
      <c r="H1536" s="26">
        <v>42360</v>
      </c>
      <c r="I1536" s="26">
        <v>42364</v>
      </c>
      <c r="J1536" s="13">
        <v>10</v>
      </c>
      <c r="K1536" s="13">
        <v>2015</v>
      </c>
      <c r="L1536" s="13" t="s">
        <v>35</v>
      </c>
      <c r="M1536" s="13">
        <v>12</v>
      </c>
      <c r="N1536" s="13">
        <v>0.40555555555555561</v>
      </c>
      <c r="O1536" s="13">
        <v>4.8666666666666671</v>
      </c>
      <c r="P1536" s="13">
        <v>5</v>
      </c>
      <c r="Q1536" s="13">
        <v>0.97333333333333338</v>
      </c>
      <c r="R1536" s="13">
        <v>2.4</v>
      </c>
      <c r="S1536" s="13">
        <v>8.3323353293413174</v>
      </c>
      <c r="T1536" s="13">
        <f>IFERROR(VLOOKUP(B778,[1]!users_table[#All],4),"NA")</f>
        <v>8.4223826714801451</v>
      </c>
      <c r="U1536" s="13" t="s">
        <v>1019</v>
      </c>
    </row>
    <row r="1537" spans="1:21" x14ac:dyDescent="0.3">
      <c r="A1537" s="25">
        <v>1535</v>
      </c>
      <c r="B1537" s="13" t="s">
        <v>4</v>
      </c>
      <c r="C1537" s="13">
        <v>30276</v>
      </c>
      <c r="D1537" s="13" t="s">
        <v>522</v>
      </c>
      <c r="E1537" s="13" t="s">
        <v>32</v>
      </c>
      <c r="F1537" s="13" t="s">
        <v>154</v>
      </c>
      <c r="G1537" s="13">
        <v>8.5</v>
      </c>
      <c r="H1537" s="26">
        <v>42360</v>
      </c>
      <c r="I1537" s="26">
        <v>42364</v>
      </c>
      <c r="J1537" s="13">
        <v>10</v>
      </c>
      <c r="K1537" s="13">
        <v>2015</v>
      </c>
      <c r="L1537" s="13" t="s">
        <v>35</v>
      </c>
      <c r="M1537" s="13">
        <v>12</v>
      </c>
      <c r="N1537" s="13">
        <v>0.40555555555555561</v>
      </c>
      <c r="O1537" s="13">
        <v>4.8666666666666671</v>
      </c>
      <c r="P1537" s="13">
        <v>5</v>
      </c>
      <c r="Q1537" s="13">
        <v>0.97333333333333338</v>
      </c>
      <c r="R1537" s="13">
        <v>2.4</v>
      </c>
      <c r="S1537" s="13">
        <v>8.3323353293413174</v>
      </c>
      <c r="T1537" s="13">
        <f>IFERROR(VLOOKUP(B778,[1]!users_table[#All],4),"NA")</f>
        <v>8.4223826714801451</v>
      </c>
      <c r="U1537" s="13" t="s">
        <v>64</v>
      </c>
    </row>
    <row r="1538" spans="1:21" x14ac:dyDescent="0.3">
      <c r="A1538" s="25">
        <v>1536</v>
      </c>
      <c r="B1538" s="13" t="s">
        <v>4</v>
      </c>
      <c r="C1538" s="13">
        <v>30276</v>
      </c>
      <c r="D1538" s="13" t="s">
        <v>522</v>
      </c>
      <c r="E1538" s="13" t="s">
        <v>32</v>
      </c>
      <c r="F1538" s="13" t="s">
        <v>154</v>
      </c>
      <c r="G1538" s="13">
        <v>8.5</v>
      </c>
      <c r="H1538" s="26">
        <v>42360</v>
      </c>
      <c r="I1538" s="26">
        <v>42364</v>
      </c>
      <c r="J1538" s="13">
        <v>10</v>
      </c>
      <c r="K1538" s="13">
        <v>2015</v>
      </c>
      <c r="L1538" s="13" t="s">
        <v>35</v>
      </c>
      <c r="M1538" s="13">
        <v>12</v>
      </c>
      <c r="N1538" s="13">
        <v>0.40555555555555561</v>
      </c>
      <c r="O1538" s="13">
        <v>4.8666666666666671</v>
      </c>
      <c r="P1538" s="13">
        <v>5</v>
      </c>
      <c r="Q1538" s="13">
        <v>0.97333333333333338</v>
      </c>
      <c r="R1538" s="13">
        <v>2.4</v>
      </c>
      <c r="S1538" s="13">
        <v>8.3323353293413174</v>
      </c>
      <c r="T1538" s="13">
        <f>IFERROR(VLOOKUP(B778,[1]!users_table[#All],4),"NA")</f>
        <v>8.4223826714801451</v>
      </c>
      <c r="U1538" s="13" t="s">
        <v>1012</v>
      </c>
    </row>
    <row r="1539" spans="1:21" x14ac:dyDescent="0.3">
      <c r="A1539" s="25">
        <v>1537</v>
      </c>
      <c r="B1539" s="13" t="s">
        <v>4</v>
      </c>
      <c r="C1539" s="13">
        <v>30276</v>
      </c>
      <c r="D1539" s="13" t="s">
        <v>522</v>
      </c>
      <c r="E1539" s="13" t="s">
        <v>32</v>
      </c>
      <c r="F1539" s="13" t="s">
        <v>154</v>
      </c>
      <c r="G1539" s="13">
        <v>8.5</v>
      </c>
      <c r="H1539" s="26">
        <v>42360</v>
      </c>
      <c r="I1539" s="26">
        <v>42364</v>
      </c>
      <c r="J1539" s="13">
        <v>10</v>
      </c>
      <c r="K1539" s="13">
        <v>2015</v>
      </c>
      <c r="L1539" s="13" t="s">
        <v>35</v>
      </c>
      <c r="M1539" s="13">
        <v>12</v>
      </c>
      <c r="N1539" s="13">
        <v>0.40555555555555561</v>
      </c>
      <c r="O1539" s="13">
        <v>4.8666666666666671</v>
      </c>
      <c r="P1539" s="13">
        <v>5</v>
      </c>
      <c r="Q1539" s="13">
        <v>0.97333333333333338</v>
      </c>
      <c r="R1539" s="13">
        <v>2.4</v>
      </c>
      <c r="S1539" s="13">
        <v>8.3323353293413174</v>
      </c>
      <c r="T1539" s="13">
        <f>IFERROR(VLOOKUP(B778,[1]!users_table[#All],4),"NA")</f>
        <v>8.4223826714801451</v>
      </c>
      <c r="U1539" s="13" t="s">
        <v>1016</v>
      </c>
    </row>
    <row r="1540" spans="1:21" x14ac:dyDescent="0.3">
      <c r="A1540" s="25">
        <v>1538</v>
      </c>
      <c r="B1540" s="13" t="s">
        <v>4</v>
      </c>
      <c r="C1540" s="13">
        <v>30276</v>
      </c>
      <c r="D1540" s="13" t="s">
        <v>522</v>
      </c>
      <c r="E1540" s="13" t="s">
        <v>32</v>
      </c>
      <c r="F1540" s="13" t="s">
        <v>154</v>
      </c>
      <c r="G1540" s="13">
        <v>8.5</v>
      </c>
      <c r="H1540" s="26">
        <v>42360</v>
      </c>
      <c r="I1540" s="26">
        <v>42364</v>
      </c>
      <c r="J1540" s="13">
        <v>10</v>
      </c>
      <c r="K1540" s="13">
        <v>2015</v>
      </c>
      <c r="L1540" s="13" t="s">
        <v>35</v>
      </c>
      <c r="M1540" s="13">
        <v>12</v>
      </c>
      <c r="N1540" s="13">
        <v>0.40555555555555561</v>
      </c>
      <c r="O1540" s="13">
        <v>4.8666666666666671</v>
      </c>
      <c r="P1540" s="13">
        <v>5</v>
      </c>
      <c r="Q1540" s="13">
        <v>0.97333333333333338</v>
      </c>
      <c r="R1540" s="13">
        <v>2.4</v>
      </c>
      <c r="S1540" s="13">
        <v>8.3323353293413174</v>
      </c>
      <c r="T1540" s="13">
        <f>IFERROR(VLOOKUP(B778,[1]!users_table[#All],4),"NA")</f>
        <v>8.4223826714801451</v>
      </c>
      <c r="U1540" s="13" t="s">
        <v>1033</v>
      </c>
    </row>
    <row r="1541" spans="1:21" x14ac:dyDescent="0.3">
      <c r="A1541" s="25">
        <v>1539</v>
      </c>
      <c r="B1541" s="13" t="s">
        <v>2</v>
      </c>
      <c r="C1541" s="13">
        <v>34134</v>
      </c>
      <c r="D1541" s="13" t="s">
        <v>523</v>
      </c>
      <c r="E1541" s="13" t="s">
        <v>32</v>
      </c>
      <c r="F1541" s="13" t="s">
        <v>154</v>
      </c>
      <c r="G1541" s="13">
        <v>7.5</v>
      </c>
      <c r="H1541" s="26">
        <v>43725</v>
      </c>
      <c r="I1541" s="26">
        <v>43726</v>
      </c>
      <c r="J1541" s="13">
        <v>8</v>
      </c>
      <c r="K1541" s="13">
        <v>2019</v>
      </c>
      <c r="L1541" s="13" t="s">
        <v>33</v>
      </c>
      <c r="M1541" s="13">
        <v>12</v>
      </c>
      <c r="N1541" s="13">
        <v>0.3972222222222222</v>
      </c>
      <c r="O1541" s="13">
        <v>4.7666666666666666</v>
      </c>
      <c r="P1541" s="13">
        <v>2</v>
      </c>
      <c r="Q1541" s="13">
        <v>2.3833333333333329</v>
      </c>
      <c r="R1541" s="13">
        <v>6</v>
      </c>
      <c r="S1541" s="13">
        <v>5.9165186500888103</v>
      </c>
      <c r="T1541" s="13">
        <f>IFERROR(VLOOKUP(B379,[1]!users_table[#All],4),"NA")</f>
        <v>8.4223826714801451</v>
      </c>
      <c r="U1541" s="13" t="s">
        <v>65</v>
      </c>
    </row>
    <row r="1542" spans="1:21" x14ac:dyDescent="0.3">
      <c r="A1542" s="25">
        <v>1540</v>
      </c>
      <c r="B1542" s="13" t="s">
        <v>2</v>
      </c>
      <c r="C1542" s="13">
        <v>34134</v>
      </c>
      <c r="D1542" s="13" t="s">
        <v>523</v>
      </c>
      <c r="E1542" s="13" t="s">
        <v>32</v>
      </c>
      <c r="F1542" s="13" t="s">
        <v>154</v>
      </c>
      <c r="G1542" s="13">
        <v>7.5</v>
      </c>
      <c r="H1542" s="26">
        <v>43725</v>
      </c>
      <c r="I1542" s="26">
        <v>43726</v>
      </c>
      <c r="J1542" s="13">
        <v>8</v>
      </c>
      <c r="K1542" s="13">
        <v>2019</v>
      </c>
      <c r="L1542" s="13" t="s">
        <v>33</v>
      </c>
      <c r="M1542" s="13">
        <v>12</v>
      </c>
      <c r="N1542" s="13">
        <v>0.3972222222222222</v>
      </c>
      <c r="O1542" s="13">
        <v>4.7666666666666666</v>
      </c>
      <c r="P1542" s="13">
        <v>2</v>
      </c>
      <c r="Q1542" s="13">
        <v>2.3833333333333329</v>
      </c>
      <c r="R1542" s="13">
        <v>6</v>
      </c>
      <c r="S1542" s="13">
        <v>5.9165186500888103</v>
      </c>
      <c r="T1542" s="13">
        <f>IFERROR(VLOOKUP(B379,[1]!users_table[#All],4),"NA")</f>
        <v>8.4223826714801451</v>
      </c>
      <c r="U1542" s="13" t="s">
        <v>1019</v>
      </c>
    </row>
    <row r="1543" spans="1:21" x14ac:dyDescent="0.3">
      <c r="A1543" s="25">
        <v>1541</v>
      </c>
      <c r="B1543" s="13" t="s">
        <v>2</v>
      </c>
      <c r="C1543" s="13">
        <v>34134</v>
      </c>
      <c r="D1543" s="13" t="s">
        <v>523</v>
      </c>
      <c r="E1543" s="13" t="s">
        <v>32</v>
      </c>
      <c r="F1543" s="13" t="s">
        <v>154</v>
      </c>
      <c r="G1543" s="13">
        <v>7.5</v>
      </c>
      <c r="H1543" s="26">
        <v>43725</v>
      </c>
      <c r="I1543" s="26">
        <v>43726</v>
      </c>
      <c r="J1543" s="13">
        <v>8</v>
      </c>
      <c r="K1543" s="13">
        <v>2019</v>
      </c>
      <c r="L1543" s="13" t="s">
        <v>33</v>
      </c>
      <c r="M1543" s="13">
        <v>12</v>
      </c>
      <c r="N1543" s="13">
        <v>0.3972222222222222</v>
      </c>
      <c r="O1543" s="13">
        <v>4.7666666666666666</v>
      </c>
      <c r="P1543" s="13">
        <v>2</v>
      </c>
      <c r="Q1543" s="13">
        <v>2.3833333333333329</v>
      </c>
      <c r="R1543" s="13">
        <v>6</v>
      </c>
      <c r="S1543" s="13">
        <v>5.9165186500888103</v>
      </c>
      <c r="T1543" s="13">
        <f>IFERROR(VLOOKUP(B379,[1]!users_table[#All],4),"NA")</f>
        <v>8.4223826714801451</v>
      </c>
      <c r="U1543" s="13" t="s">
        <v>64</v>
      </c>
    </row>
    <row r="1544" spans="1:21" x14ac:dyDescent="0.3">
      <c r="A1544" s="25">
        <v>1542</v>
      </c>
      <c r="B1544" s="13" t="s">
        <v>2</v>
      </c>
      <c r="C1544" s="13">
        <v>34134</v>
      </c>
      <c r="D1544" s="13" t="s">
        <v>523</v>
      </c>
      <c r="E1544" s="13" t="s">
        <v>32</v>
      </c>
      <c r="F1544" s="13" t="s">
        <v>154</v>
      </c>
      <c r="G1544" s="13">
        <v>7.5</v>
      </c>
      <c r="H1544" s="26">
        <v>43725</v>
      </c>
      <c r="I1544" s="26">
        <v>43726</v>
      </c>
      <c r="J1544" s="13">
        <v>8</v>
      </c>
      <c r="K1544" s="13">
        <v>2019</v>
      </c>
      <c r="L1544" s="13" t="s">
        <v>33</v>
      </c>
      <c r="M1544" s="13">
        <v>12</v>
      </c>
      <c r="N1544" s="13">
        <v>0.3972222222222222</v>
      </c>
      <c r="O1544" s="13">
        <v>4.7666666666666666</v>
      </c>
      <c r="P1544" s="13">
        <v>2</v>
      </c>
      <c r="Q1544" s="13">
        <v>2.3833333333333329</v>
      </c>
      <c r="R1544" s="13">
        <v>6</v>
      </c>
      <c r="S1544" s="13">
        <v>5.9165186500888103</v>
      </c>
      <c r="T1544" s="13">
        <f>IFERROR(VLOOKUP(B379,[1]!users_table[#All],4),"NA")</f>
        <v>8.4223826714801451</v>
      </c>
      <c r="U1544" s="13" t="s">
        <v>1012</v>
      </c>
    </row>
    <row r="1545" spans="1:21" x14ac:dyDescent="0.3">
      <c r="A1545" s="25">
        <v>1543</v>
      </c>
      <c r="B1545" s="13" t="s">
        <v>2</v>
      </c>
      <c r="C1545" s="13">
        <v>34134</v>
      </c>
      <c r="D1545" s="13" t="s">
        <v>523</v>
      </c>
      <c r="E1545" s="13" t="s">
        <v>32</v>
      </c>
      <c r="F1545" s="13" t="s">
        <v>154</v>
      </c>
      <c r="G1545" s="13">
        <v>7.5</v>
      </c>
      <c r="H1545" s="26">
        <v>43725</v>
      </c>
      <c r="I1545" s="26">
        <v>43726</v>
      </c>
      <c r="J1545" s="13">
        <v>8</v>
      </c>
      <c r="K1545" s="13">
        <v>2019</v>
      </c>
      <c r="L1545" s="13" t="s">
        <v>33</v>
      </c>
      <c r="M1545" s="13">
        <v>12</v>
      </c>
      <c r="N1545" s="13">
        <v>0.3972222222222222</v>
      </c>
      <c r="O1545" s="13">
        <v>4.7666666666666666</v>
      </c>
      <c r="P1545" s="13">
        <v>2</v>
      </c>
      <c r="Q1545" s="13">
        <v>2.3833333333333329</v>
      </c>
      <c r="R1545" s="13">
        <v>6</v>
      </c>
      <c r="S1545" s="13">
        <v>5.9165186500888103</v>
      </c>
      <c r="T1545" s="13">
        <f>IFERROR(VLOOKUP(B379,[1]!users_table[#All],4),"NA")</f>
        <v>8.4223826714801451</v>
      </c>
      <c r="U1545" s="13" t="s">
        <v>1016</v>
      </c>
    </row>
    <row r="1546" spans="1:21" x14ac:dyDescent="0.3">
      <c r="A1546" s="25">
        <v>1544</v>
      </c>
      <c r="B1546" s="13" t="s">
        <v>2</v>
      </c>
      <c r="C1546" s="13">
        <v>34134</v>
      </c>
      <c r="D1546" s="13" t="s">
        <v>523</v>
      </c>
      <c r="E1546" s="13" t="s">
        <v>32</v>
      </c>
      <c r="F1546" s="13" t="s">
        <v>154</v>
      </c>
      <c r="G1546" s="13">
        <v>7.5</v>
      </c>
      <c r="H1546" s="26">
        <v>43725</v>
      </c>
      <c r="I1546" s="26">
        <v>43726</v>
      </c>
      <c r="J1546" s="13">
        <v>8</v>
      </c>
      <c r="K1546" s="13">
        <v>2019</v>
      </c>
      <c r="L1546" s="13" t="s">
        <v>33</v>
      </c>
      <c r="M1546" s="13">
        <v>12</v>
      </c>
      <c r="N1546" s="13">
        <v>0.3972222222222222</v>
      </c>
      <c r="O1546" s="13">
        <v>4.7666666666666666</v>
      </c>
      <c r="P1546" s="13">
        <v>2</v>
      </c>
      <c r="Q1546" s="13">
        <v>2.3833333333333329</v>
      </c>
      <c r="R1546" s="13">
        <v>6</v>
      </c>
      <c r="S1546" s="13">
        <v>5.9165186500888103</v>
      </c>
      <c r="T1546" s="13">
        <f>IFERROR(VLOOKUP(B379,[1]!users_table[#All],4),"NA")</f>
        <v>8.4223826714801451</v>
      </c>
      <c r="U1546" s="13" t="s">
        <v>1033</v>
      </c>
    </row>
    <row r="1547" spans="1:21" x14ac:dyDescent="0.3">
      <c r="A1547" s="25">
        <v>1545</v>
      </c>
      <c r="B1547" s="13" t="s">
        <v>4</v>
      </c>
      <c r="C1547" s="13">
        <v>34134</v>
      </c>
      <c r="D1547" s="13" t="s">
        <v>523</v>
      </c>
      <c r="E1547" s="13" t="s">
        <v>32</v>
      </c>
      <c r="F1547" s="13" t="s">
        <v>154</v>
      </c>
      <c r="G1547" s="13">
        <v>7.5</v>
      </c>
      <c r="H1547" s="26" t="s">
        <v>54</v>
      </c>
      <c r="I1547" s="26">
        <v>44315</v>
      </c>
      <c r="J1547" s="13">
        <v>6</v>
      </c>
      <c r="K1547" s="13">
        <v>2019</v>
      </c>
      <c r="L1547" s="13" t="s">
        <v>33</v>
      </c>
      <c r="M1547" s="13">
        <v>12</v>
      </c>
      <c r="N1547" s="13">
        <v>0.3972222222222222</v>
      </c>
      <c r="O1547" s="13">
        <v>4.7666666666666666</v>
      </c>
      <c r="P1547" s="13" t="s">
        <v>54</v>
      </c>
      <c r="Q1547" s="13" t="s">
        <v>54</v>
      </c>
      <c r="R1547" s="13" t="s">
        <v>54</v>
      </c>
      <c r="S1547" s="13">
        <v>8.3323353293413174</v>
      </c>
      <c r="T1547" s="13">
        <f>IFERROR(VLOOKUP(B779,[1]!users_table[#All],4),"NA")</f>
        <v>8.4223826714801451</v>
      </c>
      <c r="U1547" s="13" t="s">
        <v>65</v>
      </c>
    </row>
    <row r="1548" spans="1:21" x14ac:dyDescent="0.3">
      <c r="A1548" s="25">
        <v>1546</v>
      </c>
      <c r="B1548" s="13" t="s">
        <v>4</v>
      </c>
      <c r="C1548" s="13">
        <v>34134</v>
      </c>
      <c r="D1548" s="13" t="s">
        <v>523</v>
      </c>
      <c r="E1548" s="13" t="s">
        <v>32</v>
      </c>
      <c r="F1548" s="13" t="s">
        <v>154</v>
      </c>
      <c r="G1548" s="13">
        <v>7.5</v>
      </c>
      <c r="H1548" s="26" t="s">
        <v>54</v>
      </c>
      <c r="I1548" s="26">
        <v>44315</v>
      </c>
      <c r="J1548" s="13">
        <v>6</v>
      </c>
      <c r="K1548" s="13">
        <v>2019</v>
      </c>
      <c r="L1548" s="13" t="s">
        <v>33</v>
      </c>
      <c r="M1548" s="13">
        <v>12</v>
      </c>
      <c r="N1548" s="13">
        <v>0.3972222222222222</v>
      </c>
      <c r="O1548" s="13">
        <v>4.7666666666666666</v>
      </c>
      <c r="P1548" s="13" t="s">
        <v>54</v>
      </c>
      <c r="Q1548" s="13" t="s">
        <v>54</v>
      </c>
      <c r="R1548" s="13" t="s">
        <v>54</v>
      </c>
      <c r="S1548" s="13">
        <v>8.3323353293413174</v>
      </c>
      <c r="T1548" s="13">
        <f>IFERROR(VLOOKUP(B779,[1]!users_table[#All],4),"NA")</f>
        <v>8.4223826714801451</v>
      </c>
      <c r="U1548" s="13" t="s">
        <v>1019</v>
      </c>
    </row>
    <row r="1549" spans="1:21" x14ac:dyDescent="0.3">
      <c r="A1549" s="25">
        <v>1547</v>
      </c>
      <c r="B1549" s="13" t="s">
        <v>4</v>
      </c>
      <c r="C1549" s="13">
        <v>34134</v>
      </c>
      <c r="D1549" s="13" t="s">
        <v>523</v>
      </c>
      <c r="E1549" s="13" t="s">
        <v>32</v>
      </c>
      <c r="F1549" s="13" t="s">
        <v>154</v>
      </c>
      <c r="G1549" s="13">
        <v>7.5</v>
      </c>
      <c r="H1549" s="26" t="s">
        <v>54</v>
      </c>
      <c r="I1549" s="26">
        <v>44315</v>
      </c>
      <c r="J1549" s="13">
        <v>6</v>
      </c>
      <c r="K1549" s="13">
        <v>2019</v>
      </c>
      <c r="L1549" s="13" t="s">
        <v>33</v>
      </c>
      <c r="M1549" s="13">
        <v>12</v>
      </c>
      <c r="N1549" s="13">
        <v>0.3972222222222222</v>
      </c>
      <c r="O1549" s="13">
        <v>4.7666666666666666</v>
      </c>
      <c r="P1549" s="13" t="s">
        <v>54</v>
      </c>
      <c r="Q1549" s="13" t="s">
        <v>54</v>
      </c>
      <c r="R1549" s="13" t="s">
        <v>54</v>
      </c>
      <c r="S1549" s="13">
        <v>8.3323353293413174</v>
      </c>
      <c r="T1549" s="13">
        <f>IFERROR(VLOOKUP(B779,[1]!users_table[#All],4),"NA")</f>
        <v>8.4223826714801451</v>
      </c>
      <c r="U1549" s="13" t="s">
        <v>64</v>
      </c>
    </row>
    <row r="1550" spans="1:21" x14ac:dyDescent="0.3">
      <c r="A1550" s="25">
        <v>1548</v>
      </c>
      <c r="B1550" s="13" t="s">
        <v>4</v>
      </c>
      <c r="C1550" s="13">
        <v>34134</v>
      </c>
      <c r="D1550" s="13" t="s">
        <v>523</v>
      </c>
      <c r="E1550" s="13" t="s">
        <v>32</v>
      </c>
      <c r="F1550" s="13" t="s">
        <v>154</v>
      </c>
      <c r="G1550" s="13">
        <v>7.5</v>
      </c>
      <c r="H1550" s="26" t="s">
        <v>54</v>
      </c>
      <c r="I1550" s="26">
        <v>44315</v>
      </c>
      <c r="J1550" s="13">
        <v>6</v>
      </c>
      <c r="K1550" s="13">
        <v>2019</v>
      </c>
      <c r="L1550" s="13" t="s">
        <v>33</v>
      </c>
      <c r="M1550" s="13">
        <v>12</v>
      </c>
      <c r="N1550" s="13">
        <v>0.3972222222222222</v>
      </c>
      <c r="O1550" s="13">
        <v>4.7666666666666666</v>
      </c>
      <c r="P1550" s="13" t="s">
        <v>54</v>
      </c>
      <c r="Q1550" s="13" t="s">
        <v>54</v>
      </c>
      <c r="R1550" s="13" t="s">
        <v>54</v>
      </c>
      <c r="S1550" s="13">
        <v>8.3323353293413174</v>
      </c>
      <c r="T1550" s="13">
        <f>IFERROR(VLOOKUP(B779,[1]!users_table[#All],4),"NA")</f>
        <v>8.4223826714801451</v>
      </c>
      <c r="U1550" s="13" t="s">
        <v>1012</v>
      </c>
    </row>
    <row r="1551" spans="1:21" x14ac:dyDescent="0.3">
      <c r="A1551" s="25">
        <v>1549</v>
      </c>
      <c r="B1551" s="13" t="s">
        <v>4</v>
      </c>
      <c r="C1551" s="13">
        <v>34134</v>
      </c>
      <c r="D1551" s="13" t="s">
        <v>523</v>
      </c>
      <c r="E1551" s="13" t="s">
        <v>32</v>
      </c>
      <c r="F1551" s="13" t="s">
        <v>154</v>
      </c>
      <c r="G1551" s="13">
        <v>7.5</v>
      </c>
      <c r="H1551" s="26" t="s">
        <v>54</v>
      </c>
      <c r="I1551" s="26">
        <v>44315</v>
      </c>
      <c r="J1551" s="13">
        <v>6</v>
      </c>
      <c r="K1551" s="13">
        <v>2019</v>
      </c>
      <c r="L1551" s="13" t="s">
        <v>33</v>
      </c>
      <c r="M1551" s="13">
        <v>12</v>
      </c>
      <c r="N1551" s="13">
        <v>0.3972222222222222</v>
      </c>
      <c r="O1551" s="13">
        <v>4.7666666666666666</v>
      </c>
      <c r="P1551" s="13" t="s">
        <v>54</v>
      </c>
      <c r="Q1551" s="13" t="s">
        <v>54</v>
      </c>
      <c r="R1551" s="13" t="s">
        <v>54</v>
      </c>
      <c r="S1551" s="13">
        <v>8.3323353293413174</v>
      </c>
      <c r="T1551" s="13">
        <f>IFERROR(VLOOKUP(B779,[1]!users_table[#All],4),"NA")</f>
        <v>8.4223826714801451</v>
      </c>
      <c r="U1551" s="13" t="s">
        <v>1016</v>
      </c>
    </row>
    <row r="1552" spans="1:21" x14ac:dyDescent="0.3">
      <c r="A1552" s="25">
        <v>1550</v>
      </c>
      <c r="B1552" s="13" t="s">
        <v>4</v>
      </c>
      <c r="C1552" s="13">
        <v>34134</v>
      </c>
      <c r="D1552" s="13" t="s">
        <v>523</v>
      </c>
      <c r="E1552" s="13" t="s">
        <v>32</v>
      </c>
      <c r="F1552" s="13" t="s">
        <v>154</v>
      </c>
      <c r="G1552" s="13">
        <v>7.5</v>
      </c>
      <c r="H1552" s="26" t="s">
        <v>54</v>
      </c>
      <c r="I1552" s="26">
        <v>44315</v>
      </c>
      <c r="J1552" s="13">
        <v>6</v>
      </c>
      <c r="K1552" s="13">
        <v>2019</v>
      </c>
      <c r="L1552" s="13" t="s">
        <v>33</v>
      </c>
      <c r="M1552" s="13">
        <v>12</v>
      </c>
      <c r="N1552" s="13">
        <v>0.3972222222222222</v>
      </c>
      <c r="O1552" s="13">
        <v>4.7666666666666666</v>
      </c>
      <c r="P1552" s="13" t="s">
        <v>54</v>
      </c>
      <c r="Q1552" s="13" t="s">
        <v>54</v>
      </c>
      <c r="R1552" s="13" t="s">
        <v>54</v>
      </c>
      <c r="S1552" s="13">
        <v>8.3323353293413174</v>
      </c>
      <c r="T1552" s="13">
        <f>IFERROR(VLOOKUP(B779,[1]!users_table[#All],4),"NA")</f>
        <v>8.4223826714801451</v>
      </c>
      <c r="U1552" s="13" t="s">
        <v>1033</v>
      </c>
    </row>
    <row r="1553" spans="1:21" x14ac:dyDescent="0.3">
      <c r="A1553" s="25">
        <v>1551</v>
      </c>
      <c r="B1553" s="13" t="s">
        <v>2</v>
      </c>
      <c r="C1553" s="13">
        <v>39705</v>
      </c>
      <c r="D1553" s="13" t="s">
        <v>524</v>
      </c>
      <c r="E1553" s="13" t="s">
        <v>28</v>
      </c>
      <c r="F1553" s="13" t="s">
        <v>154</v>
      </c>
      <c r="G1553" s="13">
        <v>7.39</v>
      </c>
      <c r="H1553" s="26">
        <v>44092</v>
      </c>
      <c r="I1553" s="26">
        <v>44096</v>
      </c>
      <c r="J1553" s="13">
        <v>7</v>
      </c>
      <c r="K1553" s="13">
        <v>2019</v>
      </c>
      <c r="L1553" s="13" t="s">
        <v>35</v>
      </c>
      <c r="M1553" s="13">
        <v>6</v>
      </c>
      <c r="N1553" s="13">
        <v>0.2</v>
      </c>
      <c r="O1553" s="13">
        <v>1.2</v>
      </c>
      <c r="P1553" s="13">
        <v>5</v>
      </c>
      <c r="Q1553" s="13">
        <v>0.24</v>
      </c>
      <c r="R1553" s="13">
        <v>1.2</v>
      </c>
      <c r="S1553" s="13">
        <v>5.9165186500888103</v>
      </c>
      <c r="T1553" s="13">
        <f>IFERROR(VLOOKUP(B380,[1]!users_table[#All],4),"NA")</f>
        <v>8.4223826714801451</v>
      </c>
      <c r="U1553" s="13" t="s">
        <v>65</v>
      </c>
    </row>
    <row r="1554" spans="1:21" x14ac:dyDescent="0.3">
      <c r="A1554" s="25">
        <v>1552</v>
      </c>
      <c r="B1554" s="13" t="s">
        <v>2</v>
      </c>
      <c r="C1554" s="13">
        <v>39705</v>
      </c>
      <c r="D1554" s="13" t="s">
        <v>524</v>
      </c>
      <c r="E1554" s="13" t="s">
        <v>28</v>
      </c>
      <c r="F1554" s="13" t="s">
        <v>154</v>
      </c>
      <c r="G1554" s="13">
        <v>7.39</v>
      </c>
      <c r="H1554" s="26">
        <v>44092</v>
      </c>
      <c r="I1554" s="26">
        <v>44096</v>
      </c>
      <c r="J1554" s="13">
        <v>7</v>
      </c>
      <c r="K1554" s="13">
        <v>2019</v>
      </c>
      <c r="L1554" s="13" t="s">
        <v>35</v>
      </c>
      <c r="M1554" s="13">
        <v>6</v>
      </c>
      <c r="N1554" s="13">
        <v>0.2</v>
      </c>
      <c r="O1554" s="13">
        <v>1.2</v>
      </c>
      <c r="P1554" s="13">
        <v>5</v>
      </c>
      <c r="Q1554" s="13">
        <v>0.24</v>
      </c>
      <c r="R1554" s="13">
        <v>1.2</v>
      </c>
      <c r="S1554" s="13">
        <v>5.9165186500888103</v>
      </c>
      <c r="T1554" s="13">
        <f>IFERROR(VLOOKUP(B380,[1]!users_table[#All],4),"NA")</f>
        <v>8.4223826714801451</v>
      </c>
      <c r="U1554" s="13" t="s">
        <v>1019</v>
      </c>
    </row>
    <row r="1555" spans="1:21" x14ac:dyDescent="0.3">
      <c r="A1555" s="25">
        <v>1553</v>
      </c>
      <c r="B1555" s="13" t="s">
        <v>2</v>
      </c>
      <c r="C1555" s="13">
        <v>39705</v>
      </c>
      <c r="D1555" s="13" t="s">
        <v>524</v>
      </c>
      <c r="E1555" s="13" t="s">
        <v>28</v>
      </c>
      <c r="F1555" s="13" t="s">
        <v>154</v>
      </c>
      <c r="G1555" s="13">
        <v>7.39</v>
      </c>
      <c r="H1555" s="26">
        <v>44092</v>
      </c>
      <c r="I1555" s="26">
        <v>44096</v>
      </c>
      <c r="J1555" s="13">
        <v>7</v>
      </c>
      <c r="K1555" s="13">
        <v>2019</v>
      </c>
      <c r="L1555" s="13" t="s">
        <v>35</v>
      </c>
      <c r="M1555" s="13">
        <v>6</v>
      </c>
      <c r="N1555" s="13">
        <v>0.2</v>
      </c>
      <c r="O1555" s="13">
        <v>1.2</v>
      </c>
      <c r="P1555" s="13">
        <v>5</v>
      </c>
      <c r="Q1555" s="13">
        <v>0.24</v>
      </c>
      <c r="R1555" s="13">
        <v>1.2</v>
      </c>
      <c r="S1555" s="13">
        <v>5.9165186500888103</v>
      </c>
      <c r="T1555" s="13">
        <f>IFERROR(VLOOKUP(B380,[1]!users_table[#All],4),"NA")</f>
        <v>8.4223826714801451</v>
      </c>
      <c r="U1555" s="13" t="s">
        <v>64</v>
      </c>
    </row>
    <row r="1556" spans="1:21" x14ac:dyDescent="0.3">
      <c r="A1556" s="25">
        <v>1554</v>
      </c>
      <c r="B1556" s="13" t="s">
        <v>2</v>
      </c>
      <c r="C1556" s="13">
        <v>39705</v>
      </c>
      <c r="D1556" s="13" t="s">
        <v>524</v>
      </c>
      <c r="E1556" s="13" t="s">
        <v>28</v>
      </c>
      <c r="F1556" s="13" t="s">
        <v>154</v>
      </c>
      <c r="G1556" s="13">
        <v>7.39</v>
      </c>
      <c r="H1556" s="26">
        <v>44092</v>
      </c>
      <c r="I1556" s="26">
        <v>44096</v>
      </c>
      <c r="J1556" s="13">
        <v>7</v>
      </c>
      <c r="K1556" s="13">
        <v>2019</v>
      </c>
      <c r="L1556" s="13" t="s">
        <v>35</v>
      </c>
      <c r="M1556" s="13">
        <v>6</v>
      </c>
      <c r="N1556" s="13">
        <v>0.2</v>
      </c>
      <c r="O1556" s="13">
        <v>1.2</v>
      </c>
      <c r="P1556" s="13">
        <v>5</v>
      </c>
      <c r="Q1556" s="13">
        <v>0.24</v>
      </c>
      <c r="R1556" s="13">
        <v>1.2</v>
      </c>
      <c r="S1556" s="13">
        <v>5.9165186500888103</v>
      </c>
      <c r="T1556" s="7">
        <f>IFERROR(VLOOKUP(B380,[1]!users_table[#All],4),"NA")</f>
        <v>8.4223826714801451</v>
      </c>
      <c r="U1556" s="13" t="s">
        <v>1012</v>
      </c>
    </row>
    <row r="1557" spans="1:21" x14ac:dyDescent="0.3">
      <c r="A1557" s="25">
        <v>1555</v>
      </c>
      <c r="B1557" s="13" t="s">
        <v>2</v>
      </c>
      <c r="C1557" s="13">
        <v>39705</v>
      </c>
      <c r="D1557" s="13" t="s">
        <v>524</v>
      </c>
      <c r="E1557" s="13" t="s">
        <v>28</v>
      </c>
      <c r="F1557" s="13" t="s">
        <v>154</v>
      </c>
      <c r="G1557" s="13">
        <v>7.39</v>
      </c>
      <c r="H1557" s="26">
        <v>44092</v>
      </c>
      <c r="I1557" s="26">
        <v>44096</v>
      </c>
      <c r="J1557" s="13">
        <v>7</v>
      </c>
      <c r="K1557" s="13">
        <v>2019</v>
      </c>
      <c r="L1557" s="13" t="s">
        <v>35</v>
      </c>
      <c r="M1557" s="13">
        <v>6</v>
      </c>
      <c r="N1557" s="13">
        <v>0.2</v>
      </c>
      <c r="O1557" s="13">
        <v>1.2</v>
      </c>
      <c r="P1557" s="13">
        <v>5</v>
      </c>
      <c r="Q1557" s="13">
        <v>0.24</v>
      </c>
      <c r="R1557" s="13">
        <v>1.2</v>
      </c>
      <c r="S1557" s="13">
        <v>5.9165186500888103</v>
      </c>
      <c r="T1557" s="7">
        <f>IFERROR(VLOOKUP(B380,[1]!users_table[#All],4),"NA")</f>
        <v>8.4223826714801451</v>
      </c>
      <c r="U1557" s="13" t="s">
        <v>1016</v>
      </c>
    </row>
    <row r="1558" spans="1:21" x14ac:dyDescent="0.3">
      <c r="A1558" s="25">
        <v>1556</v>
      </c>
      <c r="B1558" s="13" t="s">
        <v>2</v>
      </c>
      <c r="C1558" s="13">
        <v>39705</v>
      </c>
      <c r="D1558" s="13" t="s">
        <v>524</v>
      </c>
      <c r="E1558" s="13" t="s">
        <v>28</v>
      </c>
      <c r="F1558" s="13" t="s">
        <v>154</v>
      </c>
      <c r="G1558" s="13">
        <v>7.39</v>
      </c>
      <c r="H1558" s="26">
        <v>44092</v>
      </c>
      <c r="I1558" s="26">
        <v>44096</v>
      </c>
      <c r="J1558" s="13">
        <v>7</v>
      </c>
      <c r="K1558" s="13">
        <v>2019</v>
      </c>
      <c r="L1558" s="13" t="s">
        <v>35</v>
      </c>
      <c r="M1558" s="13">
        <v>6</v>
      </c>
      <c r="N1558" s="13">
        <v>0.2</v>
      </c>
      <c r="O1558" s="13">
        <v>1.2</v>
      </c>
      <c r="P1558" s="13">
        <v>5</v>
      </c>
      <c r="Q1558" s="13">
        <v>0.24</v>
      </c>
      <c r="R1558" s="13">
        <v>1.2</v>
      </c>
      <c r="S1558" s="13">
        <v>5.9165186500888103</v>
      </c>
      <c r="T1558" s="7">
        <f>IFERROR(VLOOKUP(B380,[1]!users_table[#All],4),"NA")</f>
        <v>8.4223826714801451</v>
      </c>
      <c r="U1558" s="13" t="s">
        <v>1033</v>
      </c>
    </row>
    <row r="1559" spans="1:21" x14ac:dyDescent="0.3">
      <c r="A1559" s="25">
        <v>1557</v>
      </c>
      <c r="B1559" s="13" t="s">
        <v>2</v>
      </c>
      <c r="C1559" s="13">
        <v>31772</v>
      </c>
      <c r="D1559" s="13" t="s">
        <v>525</v>
      </c>
      <c r="E1559" s="13" t="s">
        <v>28</v>
      </c>
      <c r="F1559" s="13" t="s">
        <v>154</v>
      </c>
      <c r="G1559" s="13">
        <v>7.7</v>
      </c>
      <c r="H1559" s="26">
        <v>43917</v>
      </c>
      <c r="I1559" s="26">
        <v>43917</v>
      </c>
      <c r="J1559" s="13">
        <v>7</v>
      </c>
      <c r="K1559" s="13">
        <v>2015</v>
      </c>
      <c r="L1559" s="13" t="s">
        <v>35</v>
      </c>
      <c r="M1559" s="13">
        <v>6</v>
      </c>
      <c r="N1559" s="13">
        <v>0.20833333333333329</v>
      </c>
      <c r="O1559" s="13">
        <v>1.25</v>
      </c>
      <c r="P1559" s="13">
        <v>1</v>
      </c>
      <c r="Q1559" s="13">
        <v>1.25</v>
      </c>
      <c r="R1559" s="13">
        <v>6</v>
      </c>
      <c r="S1559" s="13">
        <v>5.9165186500888103</v>
      </c>
      <c r="T1559" s="7">
        <f>IFERROR(VLOOKUP(B381,[1]!users_table[#All],4),"NA")</f>
        <v>8.4223826714801451</v>
      </c>
      <c r="U1559" s="13" t="s">
        <v>65</v>
      </c>
    </row>
    <row r="1560" spans="1:21" x14ac:dyDescent="0.3">
      <c r="A1560" s="25">
        <v>1558</v>
      </c>
      <c r="B1560" s="13" t="s">
        <v>2</v>
      </c>
      <c r="C1560" s="13">
        <v>31772</v>
      </c>
      <c r="D1560" s="13" t="s">
        <v>525</v>
      </c>
      <c r="E1560" s="13" t="s">
        <v>28</v>
      </c>
      <c r="F1560" s="13" t="s">
        <v>154</v>
      </c>
      <c r="G1560" s="13">
        <v>7.7</v>
      </c>
      <c r="H1560" s="26">
        <v>43917</v>
      </c>
      <c r="I1560" s="26">
        <v>43917</v>
      </c>
      <c r="J1560" s="13">
        <v>7</v>
      </c>
      <c r="K1560" s="13">
        <v>2015</v>
      </c>
      <c r="L1560" s="13" t="s">
        <v>35</v>
      </c>
      <c r="M1560" s="13">
        <v>6</v>
      </c>
      <c r="N1560" s="13">
        <v>0.20833333333333329</v>
      </c>
      <c r="O1560" s="13">
        <v>1.25</v>
      </c>
      <c r="P1560" s="13">
        <v>1</v>
      </c>
      <c r="Q1560" s="13">
        <v>1.25</v>
      </c>
      <c r="R1560" s="13">
        <v>6</v>
      </c>
      <c r="S1560" s="13">
        <v>5.9165186500888103</v>
      </c>
      <c r="T1560" s="7">
        <f>IFERROR(VLOOKUP(B381,[1]!users_table[#All],4),"NA")</f>
        <v>8.4223826714801451</v>
      </c>
      <c r="U1560" s="13" t="s">
        <v>1019</v>
      </c>
    </row>
    <row r="1561" spans="1:21" x14ac:dyDescent="0.3">
      <c r="A1561" s="25">
        <v>1559</v>
      </c>
      <c r="B1561" s="13" t="s">
        <v>2</v>
      </c>
      <c r="C1561" s="13">
        <v>31772</v>
      </c>
      <c r="D1561" s="13" t="s">
        <v>525</v>
      </c>
      <c r="E1561" s="13" t="s">
        <v>28</v>
      </c>
      <c r="F1561" s="13" t="s">
        <v>154</v>
      </c>
      <c r="G1561" s="13">
        <v>7.7</v>
      </c>
      <c r="H1561" s="26">
        <v>43917</v>
      </c>
      <c r="I1561" s="26">
        <v>43917</v>
      </c>
      <c r="J1561" s="13">
        <v>7</v>
      </c>
      <c r="K1561" s="13">
        <v>2015</v>
      </c>
      <c r="L1561" s="13" t="s">
        <v>35</v>
      </c>
      <c r="M1561" s="13">
        <v>6</v>
      </c>
      <c r="N1561" s="13">
        <v>0.20833333333333329</v>
      </c>
      <c r="O1561" s="13">
        <v>1.25</v>
      </c>
      <c r="P1561" s="13">
        <v>1</v>
      </c>
      <c r="Q1561" s="13">
        <v>1.25</v>
      </c>
      <c r="R1561" s="13">
        <v>6</v>
      </c>
      <c r="S1561" s="13">
        <v>5.9165186500888103</v>
      </c>
      <c r="T1561" s="7">
        <f>IFERROR(VLOOKUP(B381,[1]!users_table[#All],4),"NA")</f>
        <v>8.4223826714801451</v>
      </c>
      <c r="U1561" s="13" t="s">
        <v>64</v>
      </c>
    </row>
    <row r="1562" spans="1:21" x14ac:dyDescent="0.3">
      <c r="A1562" s="25">
        <v>1560</v>
      </c>
      <c r="B1562" s="13" t="s">
        <v>2</v>
      </c>
      <c r="C1562" s="13">
        <v>31772</v>
      </c>
      <c r="D1562" s="13" t="s">
        <v>525</v>
      </c>
      <c r="E1562" s="13" t="s">
        <v>28</v>
      </c>
      <c r="F1562" s="13" t="s">
        <v>154</v>
      </c>
      <c r="G1562" s="13">
        <v>7.7</v>
      </c>
      <c r="H1562" s="26">
        <v>43917</v>
      </c>
      <c r="I1562" s="26">
        <v>43917</v>
      </c>
      <c r="J1562" s="13">
        <v>7</v>
      </c>
      <c r="K1562" s="13">
        <v>2015</v>
      </c>
      <c r="L1562" s="13" t="s">
        <v>35</v>
      </c>
      <c r="M1562" s="13">
        <v>6</v>
      </c>
      <c r="N1562" s="13">
        <v>0.20833333333333329</v>
      </c>
      <c r="O1562" s="13">
        <v>1.25</v>
      </c>
      <c r="P1562" s="13">
        <v>1</v>
      </c>
      <c r="Q1562" s="13">
        <v>1.25</v>
      </c>
      <c r="R1562" s="13">
        <v>6</v>
      </c>
      <c r="S1562" s="13">
        <v>5.9165186500888103</v>
      </c>
      <c r="T1562" s="7">
        <f>IFERROR(VLOOKUP(B381,[1]!users_table[#All],4),"NA")</f>
        <v>8.4223826714801451</v>
      </c>
      <c r="U1562" s="13" t="s">
        <v>1012</v>
      </c>
    </row>
    <row r="1563" spans="1:21" x14ac:dyDescent="0.3">
      <c r="A1563" s="25">
        <v>1561</v>
      </c>
      <c r="B1563" s="13" t="s">
        <v>2</v>
      </c>
      <c r="C1563" s="13">
        <v>31772</v>
      </c>
      <c r="D1563" s="13" t="s">
        <v>525</v>
      </c>
      <c r="E1563" s="13" t="s">
        <v>28</v>
      </c>
      <c r="F1563" s="13" t="s">
        <v>154</v>
      </c>
      <c r="G1563" s="13">
        <v>7.7</v>
      </c>
      <c r="H1563" s="26">
        <v>43917</v>
      </c>
      <c r="I1563" s="26">
        <v>43917</v>
      </c>
      <c r="J1563" s="13">
        <v>7</v>
      </c>
      <c r="K1563" s="13">
        <v>2015</v>
      </c>
      <c r="L1563" s="13" t="s">
        <v>35</v>
      </c>
      <c r="M1563" s="13">
        <v>6</v>
      </c>
      <c r="N1563" s="13">
        <v>0.20833333333333329</v>
      </c>
      <c r="O1563" s="13">
        <v>1.25</v>
      </c>
      <c r="P1563" s="13">
        <v>1</v>
      </c>
      <c r="Q1563" s="13">
        <v>1.25</v>
      </c>
      <c r="R1563" s="13">
        <v>6</v>
      </c>
      <c r="S1563" s="13">
        <v>5.9165186500888103</v>
      </c>
      <c r="T1563" s="7">
        <f>IFERROR(VLOOKUP(B381,[1]!users_table[#All],4),"NA")</f>
        <v>8.4223826714801451</v>
      </c>
      <c r="U1563" s="13" t="s">
        <v>1016</v>
      </c>
    </row>
    <row r="1564" spans="1:21" x14ac:dyDescent="0.3">
      <c r="A1564" s="25">
        <v>1562</v>
      </c>
      <c r="B1564" s="13" t="s">
        <v>2</v>
      </c>
      <c r="C1564" s="13">
        <v>31772</v>
      </c>
      <c r="D1564" s="13" t="s">
        <v>525</v>
      </c>
      <c r="E1564" s="13" t="s">
        <v>28</v>
      </c>
      <c r="F1564" s="13" t="s">
        <v>154</v>
      </c>
      <c r="G1564" s="13">
        <v>7.7</v>
      </c>
      <c r="H1564" s="26">
        <v>43917</v>
      </c>
      <c r="I1564" s="26">
        <v>43917</v>
      </c>
      <c r="J1564" s="13">
        <v>7</v>
      </c>
      <c r="K1564" s="13">
        <v>2015</v>
      </c>
      <c r="L1564" s="13" t="s">
        <v>35</v>
      </c>
      <c r="M1564" s="13">
        <v>6</v>
      </c>
      <c r="N1564" s="13">
        <v>0.20833333333333329</v>
      </c>
      <c r="O1564" s="13">
        <v>1.25</v>
      </c>
      <c r="P1564" s="13">
        <v>1</v>
      </c>
      <c r="Q1564" s="13">
        <v>1.25</v>
      </c>
      <c r="R1564" s="13">
        <v>6</v>
      </c>
      <c r="S1564" s="13">
        <v>5.9165186500888103</v>
      </c>
      <c r="T1564" s="7">
        <f>IFERROR(VLOOKUP(B381,[1]!users_table[#All],4),"NA")</f>
        <v>8.4223826714801451</v>
      </c>
      <c r="U1564" s="13" t="s">
        <v>1033</v>
      </c>
    </row>
    <row r="1565" spans="1:21" x14ac:dyDescent="0.3">
      <c r="A1565" s="25">
        <v>1563</v>
      </c>
      <c r="B1565" s="13" t="s">
        <v>2</v>
      </c>
      <c r="C1565" s="13">
        <v>31704</v>
      </c>
      <c r="D1565" s="13" t="s">
        <v>526</v>
      </c>
      <c r="E1565" s="13" t="s">
        <v>52</v>
      </c>
      <c r="F1565" s="13" t="s">
        <v>154</v>
      </c>
      <c r="G1565" s="13">
        <v>7.7</v>
      </c>
      <c r="H1565" s="26">
        <v>43917</v>
      </c>
      <c r="I1565" s="26">
        <v>43917</v>
      </c>
      <c r="J1565" s="13">
        <v>8</v>
      </c>
      <c r="K1565" s="13">
        <v>2015</v>
      </c>
      <c r="L1565" s="13" t="s">
        <v>35</v>
      </c>
      <c r="M1565" s="13">
        <v>1</v>
      </c>
      <c r="N1565" s="13">
        <v>0.40305555555555561</v>
      </c>
      <c r="O1565" s="13">
        <v>0.40305555555555561</v>
      </c>
      <c r="P1565" s="13">
        <v>1</v>
      </c>
      <c r="Q1565" s="13">
        <v>0.40305555555555561</v>
      </c>
      <c r="R1565" s="13">
        <v>1</v>
      </c>
      <c r="S1565" s="13">
        <v>5.9165186500888103</v>
      </c>
      <c r="T1565" s="7" t="str">
        <f>IFERROR(VLOOKUP(B382,[1]!users_table[#All],4),"NA")</f>
        <v>NA</v>
      </c>
      <c r="U1565" s="13" t="s">
        <v>65</v>
      </c>
    </row>
    <row r="1566" spans="1:21" x14ac:dyDescent="0.3">
      <c r="A1566" s="25">
        <v>1564</v>
      </c>
      <c r="B1566" s="13" t="s">
        <v>2</v>
      </c>
      <c r="C1566" s="13">
        <v>31704</v>
      </c>
      <c r="D1566" s="13" t="s">
        <v>526</v>
      </c>
      <c r="E1566" s="13" t="s">
        <v>52</v>
      </c>
      <c r="F1566" s="13" t="s">
        <v>154</v>
      </c>
      <c r="G1566" s="13">
        <v>7.7</v>
      </c>
      <c r="H1566" s="26">
        <v>43917</v>
      </c>
      <c r="I1566" s="26">
        <v>43917</v>
      </c>
      <c r="J1566" s="13">
        <v>8</v>
      </c>
      <c r="K1566" s="13">
        <v>2015</v>
      </c>
      <c r="L1566" s="13" t="s">
        <v>35</v>
      </c>
      <c r="M1566" s="13">
        <v>1</v>
      </c>
      <c r="N1566" s="13">
        <v>0.40305555555555561</v>
      </c>
      <c r="O1566" s="13">
        <v>0.40305555555555561</v>
      </c>
      <c r="P1566" s="13">
        <v>1</v>
      </c>
      <c r="Q1566" s="13">
        <v>0.40305555555555561</v>
      </c>
      <c r="R1566" s="13">
        <v>1</v>
      </c>
      <c r="S1566" s="13">
        <v>5.9165186500888103</v>
      </c>
      <c r="T1566" s="7" t="str">
        <f>IFERROR(VLOOKUP(B382,[1]!users_table[#All],4),"NA")</f>
        <v>NA</v>
      </c>
      <c r="U1566" s="13" t="s">
        <v>64</v>
      </c>
    </row>
    <row r="1567" spans="1:21" x14ac:dyDescent="0.3">
      <c r="A1567" s="25">
        <v>1565</v>
      </c>
      <c r="B1567" s="13" t="s">
        <v>2</v>
      </c>
      <c r="C1567" s="13">
        <v>31704</v>
      </c>
      <c r="D1567" s="13" t="s">
        <v>526</v>
      </c>
      <c r="E1567" s="13" t="s">
        <v>52</v>
      </c>
      <c r="F1567" s="13" t="s">
        <v>154</v>
      </c>
      <c r="G1567" s="13">
        <v>7.7</v>
      </c>
      <c r="H1567" s="26">
        <v>43917</v>
      </c>
      <c r="I1567" s="26">
        <v>43917</v>
      </c>
      <c r="J1567" s="13">
        <v>8</v>
      </c>
      <c r="K1567" s="13">
        <v>2015</v>
      </c>
      <c r="L1567" s="13" t="s">
        <v>35</v>
      </c>
      <c r="M1567" s="13">
        <v>1</v>
      </c>
      <c r="N1567" s="13">
        <v>0.40305555555555561</v>
      </c>
      <c r="O1567" s="13">
        <v>0.40305555555555561</v>
      </c>
      <c r="P1567" s="13">
        <v>1</v>
      </c>
      <c r="Q1567" s="13">
        <v>0.40305555555555561</v>
      </c>
      <c r="R1567" s="13">
        <v>1</v>
      </c>
      <c r="S1567" s="13">
        <v>5.9165186500888103</v>
      </c>
      <c r="T1567" s="7" t="str">
        <f>IFERROR(VLOOKUP(B382,[1]!users_table[#All],4),"NA")</f>
        <v>NA</v>
      </c>
      <c r="U1567" s="13" t="s">
        <v>1012</v>
      </c>
    </row>
    <row r="1568" spans="1:21" x14ac:dyDescent="0.3">
      <c r="A1568" s="25">
        <v>1566</v>
      </c>
      <c r="B1568" s="13" t="s">
        <v>2</v>
      </c>
      <c r="C1568" s="13">
        <v>31704</v>
      </c>
      <c r="D1568" s="13" t="s">
        <v>526</v>
      </c>
      <c r="E1568" s="13" t="s">
        <v>52</v>
      </c>
      <c r="F1568" s="13" t="s">
        <v>154</v>
      </c>
      <c r="G1568" s="13">
        <v>7.7</v>
      </c>
      <c r="H1568" s="26">
        <v>43917</v>
      </c>
      <c r="I1568" s="26">
        <v>43917</v>
      </c>
      <c r="J1568" s="13">
        <v>8</v>
      </c>
      <c r="K1568" s="13">
        <v>2015</v>
      </c>
      <c r="L1568" s="13" t="s">
        <v>35</v>
      </c>
      <c r="M1568" s="13">
        <v>1</v>
      </c>
      <c r="N1568" s="13">
        <v>0.40305555555555561</v>
      </c>
      <c r="O1568" s="13">
        <v>0.40305555555555561</v>
      </c>
      <c r="P1568" s="13">
        <v>1</v>
      </c>
      <c r="Q1568" s="13">
        <v>0.40305555555555561</v>
      </c>
      <c r="R1568" s="13">
        <v>1</v>
      </c>
      <c r="S1568" s="13">
        <v>5.9165186500888103</v>
      </c>
      <c r="T1568" s="7" t="str">
        <f>IFERROR(VLOOKUP(B382,[1]!users_table[#All],4),"NA")</f>
        <v>NA</v>
      </c>
      <c r="U1568" s="13" t="s">
        <v>1016</v>
      </c>
    </row>
    <row r="1569" spans="1:21" x14ac:dyDescent="0.3">
      <c r="A1569" s="25">
        <v>1567</v>
      </c>
      <c r="B1569" s="13" t="s">
        <v>2</v>
      </c>
      <c r="C1569" s="13">
        <v>31704</v>
      </c>
      <c r="D1569" s="13" t="s">
        <v>526</v>
      </c>
      <c r="E1569" s="13" t="s">
        <v>52</v>
      </c>
      <c r="F1569" s="13" t="s">
        <v>154</v>
      </c>
      <c r="G1569" s="13">
        <v>7.7</v>
      </c>
      <c r="H1569" s="26">
        <v>43917</v>
      </c>
      <c r="I1569" s="26">
        <v>43917</v>
      </c>
      <c r="J1569" s="13">
        <v>8</v>
      </c>
      <c r="K1569" s="13">
        <v>2015</v>
      </c>
      <c r="L1569" s="13" t="s">
        <v>35</v>
      </c>
      <c r="M1569" s="13">
        <v>1</v>
      </c>
      <c r="N1569" s="13">
        <v>0.40305555555555561</v>
      </c>
      <c r="O1569" s="13">
        <v>0.40305555555555561</v>
      </c>
      <c r="P1569" s="13">
        <v>1</v>
      </c>
      <c r="Q1569" s="13">
        <v>0.40305555555555561</v>
      </c>
      <c r="R1569" s="13">
        <v>1</v>
      </c>
      <c r="S1569" s="13">
        <v>5.9165186500888103</v>
      </c>
      <c r="T1569" s="7" t="str">
        <f>IFERROR(VLOOKUP(B382,[1]!users_table[#All],4),"NA")</f>
        <v>NA</v>
      </c>
      <c r="U1569" s="13" t="s">
        <v>1033</v>
      </c>
    </row>
    <row r="1570" spans="1:21" x14ac:dyDescent="0.3">
      <c r="A1570" s="25">
        <v>1568</v>
      </c>
      <c r="B1570" s="13" t="s">
        <v>2</v>
      </c>
      <c r="C1570" s="13">
        <v>34392</v>
      </c>
      <c r="D1570" s="13" t="s">
        <v>527</v>
      </c>
      <c r="E1570" s="13" t="s">
        <v>32</v>
      </c>
      <c r="F1570" s="13" t="s">
        <v>29</v>
      </c>
      <c r="G1570" s="13">
        <v>5.56</v>
      </c>
      <c r="H1570" s="26">
        <v>44335</v>
      </c>
      <c r="I1570" s="26">
        <v>44340</v>
      </c>
      <c r="J1570" s="13">
        <v>5</v>
      </c>
      <c r="K1570" s="13">
        <v>2017</v>
      </c>
      <c r="L1570" s="13" t="s">
        <v>30</v>
      </c>
      <c r="M1570" s="13">
        <v>12</v>
      </c>
      <c r="N1570" s="13">
        <v>6.6666666666666666E-2</v>
      </c>
      <c r="O1570" s="13">
        <v>0.8</v>
      </c>
      <c r="P1570" s="13">
        <v>6</v>
      </c>
      <c r="Q1570" s="13">
        <v>0.1333333333333333</v>
      </c>
      <c r="R1570" s="13">
        <v>2</v>
      </c>
      <c r="S1570" s="13">
        <v>5.9165186500888103</v>
      </c>
      <c r="T1570" s="7" t="str">
        <f>IFERROR(VLOOKUP(B383,[1]!users_table[#All],4),"NA")</f>
        <v>NA</v>
      </c>
      <c r="U1570" s="13" t="s">
        <v>69</v>
      </c>
    </row>
    <row r="1571" spans="1:21" x14ac:dyDescent="0.3">
      <c r="A1571" s="25">
        <v>1569</v>
      </c>
      <c r="B1571" s="13" t="s">
        <v>2</v>
      </c>
      <c r="C1571" s="13">
        <v>34733</v>
      </c>
      <c r="D1571" s="13" t="s">
        <v>528</v>
      </c>
      <c r="E1571" s="13" t="s">
        <v>28</v>
      </c>
      <c r="F1571" s="13" t="s">
        <v>29</v>
      </c>
      <c r="G1571" s="13">
        <v>5.48</v>
      </c>
      <c r="H1571" s="26">
        <v>44365</v>
      </c>
      <c r="I1571" s="26">
        <v>44365</v>
      </c>
      <c r="J1571" s="13">
        <v>4</v>
      </c>
      <c r="K1571" s="13">
        <v>2017</v>
      </c>
      <c r="L1571" s="13" t="s">
        <v>33</v>
      </c>
      <c r="M1571" s="13">
        <v>1</v>
      </c>
      <c r="N1571" s="13">
        <v>7.5555555555555556E-2</v>
      </c>
      <c r="O1571" s="13">
        <v>7.5555555555555556E-2</v>
      </c>
      <c r="P1571" s="13">
        <v>1</v>
      </c>
      <c r="Q1571" s="13">
        <v>7.5555555555555556E-2</v>
      </c>
      <c r="R1571" s="13">
        <v>1</v>
      </c>
      <c r="S1571" s="13">
        <v>5.9165186500888103</v>
      </c>
      <c r="T1571" s="7" t="str">
        <f>IFERROR(VLOOKUP(B384,[1]!users_table[#All],4),"NA")</f>
        <v>NA</v>
      </c>
      <c r="U1571" s="13" t="s">
        <v>69</v>
      </c>
    </row>
    <row r="1572" spans="1:21" x14ac:dyDescent="0.3">
      <c r="A1572" s="25">
        <v>1570</v>
      </c>
      <c r="B1572" s="13" t="s">
        <v>2</v>
      </c>
      <c r="C1572" s="13">
        <v>36431</v>
      </c>
      <c r="D1572" s="13" t="s">
        <v>529</v>
      </c>
      <c r="E1572" s="13" t="s">
        <v>32</v>
      </c>
      <c r="F1572" s="13" t="s">
        <v>29</v>
      </c>
      <c r="G1572" s="13">
        <v>6.1</v>
      </c>
      <c r="H1572" s="26">
        <v>44365</v>
      </c>
      <c r="I1572" s="26">
        <v>44381</v>
      </c>
      <c r="J1572" s="13">
        <v>6</v>
      </c>
      <c r="K1572" s="13">
        <v>2018</v>
      </c>
      <c r="L1572" s="13" t="s">
        <v>39</v>
      </c>
      <c r="M1572" s="13">
        <v>12</v>
      </c>
      <c r="N1572" s="13">
        <v>6.6666666666666666E-2</v>
      </c>
      <c r="O1572" s="13">
        <v>0.8</v>
      </c>
      <c r="P1572" s="13">
        <v>17</v>
      </c>
      <c r="Q1572" s="13">
        <v>4.7058823529411757E-2</v>
      </c>
      <c r="R1572" s="13">
        <v>0.70588235294117652</v>
      </c>
      <c r="S1572" s="13">
        <v>5.9165186500888103</v>
      </c>
      <c r="T1572" s="7">
        <f>IFERROR(VLOOKUP(B385,[1]!users_table[#All],4),"NA")</f>
        <v>8.4223826714801451</v>
      </c>
      <c r="U1572" s="13" t="s">
        <v>69</v>
      </c>
    </row>
    <row r="1573" spans="1:21" x14ac:dyDescent="0.3">
      <c r="A1573" s="25">
        <v>1571</v>
      </c>
      <c r="B1573" s="13" t="s">
        <v>2</v>
      </c>
      <c r="C1573" s="13">
        <v>38061</v>
      </c>
      <c r="D1573" s="13" t="s">
        <v>530</v>
      </c>
      <c r="E1573" s="13" t="s">
        <v>28</v>
      </c>
      <c r="F1573" s="13" t="s">
        <v>29</v>
      </c>
      <c r="G1573" s="13">
        <v>5.78</v>
      </c>
      <c r="H1573" s="26">
        <v>44365</v>
      </c>
      <c r="I1573" s="26">
        <v>44365</v>
      </c>
      <c r="J1573" s="13">
        <v>4</v>
      </c>
      <c r="K1573" s="13">
        <v>2018</v>
      </c>
      <c r="L1573" s="13" t="s">
        <v>39</v>
      </c>
      <c r="M1573" s="13">
        <v>1</v>
      </c>
      <c r="N1573" s="13">
        <v>6.6666666666666666E-2</v>
      </c>
      <c r="O1573" s="13">
        <v>6.6666666666666666E-2</v>
      </c>
      <c r="P1573" s="13">
        <v>1</v>
      </c>
      <c r="Q1573" s="13">
        <v>6.6666666666666666E-2</v>
      </c>
      <c r="R1573" s="13">
        <v>1</v>
      </c>
      <c r="S1573" s="13">
        <v>5.9165186500888103</v>
      </c>
      <c r="T1573" s="7">
        <f>IFERROR(VLOOKUP(B386,[1]!users_table[#All],4),"NA")</f>
        <v>8.4223826714801451</v>
      </c>
      <c r="U1573" s="13" t="s">
        <v>69</v>
      </c>
    </row>
    <row r="1574" spans="1:21" x14ac:dyDescent="0.3">
      <c r="A1574" s="25">
        <v>1572</v>
      </c>
      <c r="B1574" s="13" t="s">
        <v>2</v>
      </c>
      <c r="C1574" s="13">
        <v>195</v>
      </c>
      <c r="D1574" s="13" t="s">
        <v>531</v>
      </c>
      <c r="E1574" s="13" t="s">
        <v>32</v>
      </c>
      <c r="F1574" s="13" t="s">
        <v>29</v>
      </c>
      <c r="G1574" s="13">
        <v>7.11</v>
      </c>
      <c r="H1574" s="26">
        <v>42668</v>
      </c>
      <c r="I1574" s="26">
        <v>42677</v>
      </c>
      <c r="J1574" s="13">
        <v>5</v>
      </c>
      <c r="K1574" s="13">
        <v>2002</v>
      </c>
      <c r="L1574" s="13" t="s">
        <v>30</v>
      </c>
      <c r="M1574" s="13">
        <v>12</v>
      </c>
      <c r="N1574" s="13">
        <v>0.38333333333333341</v>
      </c>
      <c r="O1574" s="13">
        <v>4.6000000000000014</v>
      </c>
      <c r="P1574" s="13">
        <v>10</v>
      </c>
      <c r="Q1574" s="13">
        <v>0.46000000000000008</v>
      </c>
      <c r="R1574" s="13">
        <v>1.2</v>
      </c>
      <c r="S1574" s="13">
        <v>5.9165186500888103</v>
      </c>
      <c r="T1574" s="7">
        <f>IFERROR(VLOOKUP(B387,[1]!users_table[#All],4),"NA")</f>
        <v>8.4223826714801451</v>
      </c>
      <c r="U1574" s="13" t="s">
        <v>66</v>
      </c>
    </row>
    <row r="1575" spans="1:21" x14ac:dyDescent="0.3">
      <c r="A1575" s="25">
        <v>1573</v>
      </c>
      <c r="B1575" s="13" t="s">
        <v>2</v>
      </c>
      <c r="C1575" s="13">
        <v>195</v>
      </c>
      <c r="D1575" s="13" t="s">
        <v>531</v>
      </c>
      <c r="E1575" s="13" t="s">
        <v>32</v>
      </c>
      <c r="F1575" s="13" t="s">
        <v>29</v>
      </c>
      <c r="G1575" s="13">
        <v>7.11</v>
      </c>
      <c r="H1575" s="26">
        <v>42668</v>
      </c>
      <c r="I1575" s="26">
        <v>42677</v>
      </c>
      <c r="J1575" s="13">
        <v>5</v>
      </c>
      <c r="K1575" s="13">
        <v>2002</v>
      </c>
      <c r="L1575" s="13" t="s">
        <v>30</v>
      </c>
      <c r="M1575" s="13">
        <v>12</v>
      </c>
      <c r="N1575" s="13">
        <v>0.38333333333333341</v>
      </c>
      <c r="O1575" s="13">
        <v>4.6000000000000014</v>
      </c>
      <c r="P1575" s="13">
        <v>10</v>
      </c>
      <c r="Q1575" s="13">
        <v>0.46000000000000008</v>
      </c>
      <c r="R1575" s="13">
        <v>1.2</v>
      </c>
      <c r="S1575" s="13">
        <v>5.9165186500888103</v>
      </c>
      <c r="T1575" s="7">
        <f>IFERROR(VLOOKUP(B387,[1]!users_table[#All],4),"NA")</f>
        <v>8.4223826714801451</v>
      </c>
      <c r="U1575" s="13" t="s">
        <v>75</v>
      </c>
    </row>
    <row r="1576" spans="1:21" x14ac:dyDescent="0.3">
      <c r="A1576" s="25">
        <v>1574</v>
      </c>
      <c r="B1576" s="13" t="s">
        <v>2</v>
      </c>
      <c r="C1576" s="13">
        <v>195</v>
      </c>
      <c r="D1576" s="13" t="s">
        <v>531</v>
      </c>
      <c r="E1576" s="13" t="s">
        <v>32</v>
      </c>
      <c r="F1576" s="13" t="s">
        <v>29</v>
      </c>
      <c r="G1576" s="13">
        <v>7.11</v>
      </c>
      <c r="H1576" s="26">
        <v>42668</v>
      </c>
      <c r="I1576" s="26">
        <v>42677</v>
      </c>
      <c r="J1576" s="13">
        <v>5</v>
      </c>
      <c r="K1576" s="13">
        <v>2002</v>
      </c>
      <c r="L1576" s="13" t="s">
        <v>30</v>
      </c>
      <c r="M1576" s="13">
        <v>12</v>
      </c>
      <c r="N1576" s="13">
        <v>0.38333333333333341</v>
      </c>
      <c r="O1576" s="13">
        <v>4.6000000000000014</v>
      </c>
      <c r="P1576" s="13">
        <v>10</v>
      </c>
      <c r="Q1576" s="13">
        <v>0.46000000000000008</v>
      </c>
      <c r="R1576" s="13">
        <v>1.2</v>
      </c>
      <c r="S1576" s="13">
        <v>5.9165186500888103</v>
      </c>
      <c r="T1576" s="7">
        <f>IFERROR(VLOOKUP(B387,[1]!users_table[#All],4),"NA")</f>
        <v>8.4223826714801451</v>
      </c>
      <c r="U1576" s="13" t="s">
        <v>70</v>
      </c>
    </row>
    <row r="1577" spans="1:21" x14ac:dyDescent="0.3">
      <c r="A1577" s="25">
        <v>1575</v>
      </c>
      <c r="B1577" s="13" t="s">
        <v>2</v>
      </c>
      <c r="C1577" s="13">
        <v>195</v>
      </c>
      <c r="D1577" s="13" t="s">
        <v>531</v>
      </c>
      <c r="E1577" s="13" t="s">
        <v>32</v>
      </c>
      <c r="F1577" s="13" t="s">
        <v>29</v>
      </c>
      <c r="G1577" s="13">
        <v>7.11</v>
      </c>
      <c r="H1577" s="26">
        <v>42668</v>
      </c>
      <c r="I1577" s="26">
        <v>42677</v>
      </c>
      <c r="J1577" s="13">
        <v>5</v>
      </c>
      <c r="K1577" s="13">
        <v>2002</v>
      </c>
      <c r="L1577" s="13" t="s">
        <v>30</v>
      </c>
      <c r="M1577" s="13">
        <v>12</v>
      </c>
      <c r="N1577" s="13">
        <v>0.38333333333333341</v>
      </c>
      <c r="O1577" s="13">
        <v>4.6000000000000014</v>
      </c>
      <c r="P1577" s="13">
        <v>10</v>
      </c>
      <c r="Q1577" s="13">
        <v>0.46000000000000008</v>
      </c>
      <c r="R1577" s="13">
        <v>1.2</v>
      </c>
      <c r="S1577" s="13">
        <v>5.9165186500888103</v>
      </c>
      <c r="T1577" s="7">
        <f>IFERROR(VLOOKUP(B387,[1]!users_table[#All],4),"NA")</f>
        <v>8.4223826714801451</v>
      </c>
      <c r="U1577" s="13" t="s">
        <v>62</v>
      </c>
    </row>
    <row r="1578" spans="1:21" x14ac:dyDescent="0.3">
      <c r="A1578" s="25">
        <v>1576</v>
      </c>
      <c r="B1578" s="13" t="s">
        <v>2</v>
      </c>
      <c r="C1578" s="13">
        <v>40331</v>
      </c>
      <c r="D1578" s="13" t="s">
        <v>532</v>
      </c>
      <c r="E1578" s="13" t="s">
        <v>168</v>
      </c>
      <c r="F1578" s="13" t="s">
        <v>37</v>
      </c>
      <c r="G1578" s="13">
        <v>7.55</v>
      </c>
      <c r="H1578" s="26">
        <v>44688</v>
      </c>
      <c r="I1578" s="26">
        <v>44688</v>
      </c>
      <c r="J1578" s="13">
        <v>6</v>
      </c>
      <c r="K1578" s="13">
        <v>2020</v>
      </c>
      <c r="L1578" s="13" t="s">
        <v>30</v>
      </c>
      <c r="M1578" s="13">
        <v>1</v>
      </c>
      <c r="N1578" s="13">
        <v>1.184166666666667</v>
      </c>
      <c r="O1578" s="13">
        <v>1.184166666666667</v>
      </c>
      <c r="P1578" s="13">
        <v>1</v>
      </c>
      <c r="Q1578" s="13">
        <v>1.184166666666667</v>
      </c>
      <c r="R1578" s="13">
        <v>1</v>
      </c>
      <c r="S1578" s="13">
        <v>5.9165186500888103</v>
      </c>
      <c r="T1578" s="7">
        <f>IFERROR(VLOOKUP(B388,[1]!users_table[#All],4),"NA")</f>
        <v>8.4223826714801451</v>
      </c>
      <c r="U1578" s="13" t="s">
        <v>83</v>
      </c>
    </row>
    <row r="1579" spans="1:21" x14ac:dyDescent="0.3">
      <c r="A1579" s="25">
        <v>1577</v>
      </c>
      <c r="B1579" s="13" t="s">
        <v>2</v>
      </c>
      <c r="C1579" s="13">
        <v>40331</v>
      </c>
      <c r="D1579" s="13" t="s">
        <v>532</v>
      </c>
      <c r="E1579" s="13" t="s">
        <v>168</v>
      </c>
      <c r="F1579" s="13" t="s">
        <v>37</v>
      </c>
      <c r="G1579" s="13">
        <v>7.55</v>
      </c>
      <c r="H1579" s="26">
        <v>44688</v>
      </c>
      <c r="I1579" s="26">
        <v>44688</v>
      </c>
      <c r="J1579" s="13">
        <v>6</v>
      </c>
      <c r="K1579" s="13">
        <v>2020</v>
      </c>
      <c r="L1579" s="13" t="s">
        <v>30</v>
      </c>
      <c r="M1579" s="13">
        <v>1</v>
      </c>
      <c r="N1579" s="13">
        <v>1.184166666666667</v>
      </c>
      <c r="O1579" s="13">
        <v>1.184166666666667</v>
      </c>
      <c r="P1579" s="13">
        <v>1</v>
      </c>
      <c r="Q1579" s="13">
        <v>1.184166666666667</v>
      </c>
      <c r="R1579" s="13">
        <v>1</v>
      </c>
      <c r="S1579" s="13">
        <v>5.9165186500888103</v>
      </c>
      <c r="T1579" s="7">
        <f>IFERROR(VLOOKUP(B388,[1]!users_table[#All],4),"NA")</f>
        <v>8.4223826714801451</v>
      </c>
      <c r="U1579" s="13" t="s">
        <v>74</v>
      </c>
    </row>
    <row r="1580" spans="1:21" x14ac:dyDescent="0.3">
      <c r="A1580" s="25">
        <v>1578</v>
      </c>
      <c r="B1580" s="13" t="s">
        <v>2</v>
      </c>
      <c r="C1580" s="13">
        <v>40331</v>
      </c>
      <c r="D1580" s="13" t="s">
        <v>532</v>
      </c>
      <c r="E1580" s="13" t="s">
        <v>168</v>
      </c>
      <c r="F1580" s="13" t="s">
        <v>37</v>
      </c>
      <c r="G1580" s="13">
        <v>7.55</v>
      </c>
      <c r="H1580" s="26">
        <v>44688</v>
      </c>
      <c r="I1580" s="26">
        <v>44688</v>
      </c>
      <c r="J1580" s="13">
        <v>6</v>
      </c>
      <c r="K1580" s="13">
        <v>2020</v>
      </c>
      <c r="L1580" s="13" t="s">
        <v>30</v>
      </c>
      <c r="M1580" s="13">
        <v>1</v>
      </c>
      <c r="N1580" s="13">
        <v>1.184166666666667</v>
      </c>
      <c r="O1580" s="13">
        <v>1.184166666666667</v>
      </c>
      <c r="P1580" s="13">
        <v>1</v>
      </c>
      <c r="Q1580" s="13">
        <v>1.184166666666667</v>
      </c>
      <c r="R1580" s="13">
        <v>1</v>
      </c>
      <c r="S1580" s="13">
        <v>5.9165186500888103</v>
      </c>
      <c r="T1580" s="7">
        <f>IFERROR(VLOOKUP(B388,[1]!users_table[#All],4),"NA")</f>
        <v>8.4223826714801451</v>
      </c>
      <c r="U1580" s="13" t="s">
        <v>69</v>
      </c>
    </row>
    <row r="1581" spans="1:21" x14ac:dyDescent="0.3">
      <c r="A1581" s="25">
        <v>1579</v>
      </c>
      <c r="B1581" s="13" t="s">
        <v>2</v>
      </c>
      <c r="C1581" s="13">
        <v>50955</v>
      </c>
      <c r="D1581" s="13" t="s">
        <v>533</v>
      </c>
      <c r="E1581" s="13" t="s">
        <v>32</v>
      </c>
      <c r="F1581" s="13" t="s">
        <v>29</v>
      </c>
      <c r="G1581" s="13">
        <v>6.52</v>
      </c>
      <c r="H1581" s="26">
        <v>45013</v>
      </c>
      <c r="I1581" s="26">
        <v>45037</v>
      </c>
      <c r="J1581" s="13">
        <v>6</v>
      </c>
      <c r="K1581" s="13">
        <v>2022</v>
      </c>
      <c r="L1581" s="13" t="s">
        <v>33</v>
      </c>
      <c r="M1581" s="13">
        <v>60</v>
      </c>
      <c r="N1581" s="13">
        <v>0.05</v>
      </c>
      <c r="O1581" s="13">
        <v>3</v>
      </c>
      <c r="P1581" s="13">
        <v>25</v>
      </c>
      <c r="Q1581" s="13">
        <v>0.12</v>
      </c>
      <c r="R1581" s="13">
        <v>2.4</v>
      </c>
      <c r="S1581" s="13">
        <v>5.9165186500888103</v>
      </c>
      <c r="T1581" s="7">
        <f>IFERROR(VLOOKUP(B389,[1]!users_table[#All],4),"NA")</f>
        <v>8.4223826714801451</v>
      </c>
      <c r="U1581" s="13" t="s">
        <v>64</v>
      </c>
    </row>
    <row r="1582" spans="1:21" x14ac:dyDescent="0.3">
      <c r="A1582" s="25">
        <v>1580</v>
      </c>
      <c r="B1582" s="13" t="s">
        <v>2</v>
      </c>
      <c r="C1582" s="13">
        <v>50955</v>
      </c>
      <c r="D1582" s="13" t="s">
        <v>533</v>
      </c>
      <c r="E1582" s="13" t="s">
        <v>32</v>
      </c>
      <c r="F1582" s="13" t="s">
        <v>29</v>
      </c>
      <c r="G1582" s="13">
        <v>6.52</v>
      </c>
      <c r="H1582" s="26">
        <v>45013</v>
      </c>
      <c r="I1582" s="26">
        <v>45037</v>
      </c>
      <c r="J1582" s="13">
        <v>6</v>
      </c>
      <c r="K1582" s="13">
        <v>2022</v>
      </c>
      <c r="L1582" s="13" t="s">
        <v>33</v>
      </c>
      <c r="M1582" s="13">
        <v>60</v>
      </c>
      <c r="N1582" s="13">
        <v>0.05</v>
      </c>
      <c r="O1582" s="13">
        <v>3</v>
      </c>
      <c r="P1582" s="13">
        <v>25</v>
      </c>
      <c r="Q1582" s="13">
        <v>0.12</v>
      </c>
      <c r="R1582" s="13">
        <v>2.4</v>
      </c>
      <c r="S1582" s="13">
        <v>5.9165186500888103</v>
      </c>
      <c r="T1582" s="7">
        <f>IFERROR(VLOOKUP(B389,[1]!users_table[#All],4),"NA")</f>
        <v>8.4223826714801451</v>
      </c>
      <c r="U1582" s="13" t="s">
        <v>60</v>
      </c>
    </row>
    <row r="1583" spans="1:21" x14ac:dyDescent="0.3">
      <c r="A1583" s="25">
        <v>1581</v>
      </c>
      <c r="B1583" s="13" t="s">
        <v>2</v>
      </c>
      <c r="C1583" s="13">
        <v>50955</v>
      </c>
      <c r="D1583" s="13" t="s">
        <v>533</v>
      </c>
      <c r="E1583" s="13" t="s">
        <v>32</v>
      </c>
      <c r="F1583" s="13" t="s">
        <v>29</v>
      </c>
      <c r="G1583" s="13">
        <v>6.52</v>
      </c>
      <c r="H1583" s="26">
        <v>45013</v>
      </c>
      <c r="I1583" s="26">
        <v>45037</v>
      </c>
      <c r="J1583" s="13">
        <v>6</v>
      </c>
      <c r="K1583" s="13">
        <v>2022</v>
      </c>
      <c r="L1583" s="13" t="s">
        <v>33</v>
      </c>
      <c r="M1583" s="13">
        <v>60</v>
      </c>
      <c r="N1583" s="13">
        <v>0.05</v>
      </c>
      <c r="O1583" s="13">
        <v>3</v>
      </c>
      <c r="P1583" s="13">
        <v>25</v>
      </c>
      <c r="Q1583" s="13">
        <v>0.12</v>
      </c>
      <c r="R1583" s="13">
        <v>2.4</v>
      </c>
      <c r="S1583" s="13">
        <v>5.9165186500888103</v>
      </c>
      <c r="T1583" s="7">
        <f>IFERROR(VLOOKUP(B389,[1]!users_table[#All],4),"NA")</f>
        <v>8.4223826714801451</v>
      </c>
      <c r="U1583" s="13" t="s">
        <v>1030</v>
      </c>
    </row>
    <row r="1584" spans="1:21" x14ac:dyDescent="0.3">
      <c r="A1584" s="25">
        <v>1582</v>
      </c>
      <c r="B1584" s="13" t="s">
        <v>2</v>
      </c>
      <c r="C1584" s="13">
        <v>41899</v>
      </c>
      <c r="D1584" s="13" t="s">
        <v>534</v>
      </c>
      <c r="E1584" s="13" t="s">
        <v>32</v>
      </c>
      <c r="F1584" s="13" t="s">
        <v>152</v>
      </c>
      <c r="G1584" s="13">
        <v>6.3</v>
      </c>
      <c r="H1584" s="26">
        <v>44531</v>
      </c>
      <c r="I1584" s="26">
        <v>44540</v>
      </c>
      <c r="J1584" s="13">
        <v>4</v>
      </c>
      <c r="K1584" s="13">
        <v>2021</v>
      </c>
      <c r="L1584" s="13" t="s">
        <v>30</v>
      </c>
      <c r="M1584" s="13">
        <v>12</v>
      </c>
      <c r="N1584" s="13">
        <v>0.40749999999999997</v>
      </c>
      <c r="O1584" s="13">
        <v>4.8899999999999997</v>
      </c>
      <c r="P1584" s="13">
        <v>10</v>
      </c>
      <c r="Q1584" s="13">
        <v>0.48899999999999999</v>
      </c>
      <c r="R1584" s="13">
        <v>1.2</v>
      </c>
      <c r="S1584" s="13">
        <v>5.9165186500888103</v>
      </c>
      <c r="T1584" s="7">
        <f>IFERROR(VLOOKUP(B390,[1]!users_table[#All],4),"NA")</f>
        <v>8.4223826714801451</v>
      </c>
      <c r="U1584" s="13" t="s">
        <v>65</v>
      </c>
    </row>
    <row r="1585" spans="1:21" x14ac:dyDescent="0.3">
      <c r="A1585" s="25">
        <v>1583</v>
      </c>
      <c r="B1585" s="13" t="s">
        <v>2</v>
      </c>
      <c r="C1585" s="13">
        <v>41899</v>
      </c>
      <c r="D1585" s="13" t="s">
        <v>534</v>
      </c>
      <c r="E1585" s="13" t="s">
        <v>32</v>
      </c>
      <c r="F1585" s="13" t="s">
        <v>152</v>
      </c>
      <c r="G1585" s="13">
        <v>6.3</v>
      </c>
      <c r="H1585" s="26">
        <v>44531</v>
      </c>
      <c r="I1585" s="26">
        <v>44540</v>
      </c>
      <c r="J1585" s="13">
        <v>4</v>
      </c>
      <c r="K1585" s="13">
        <v>2021</v>
      </c>
      <c r="L1585" s="13" t="s">
        <v>30</v>
      </c>
      <c r="M1585" s="13">
        <v>12</v>
      </c>
      <c r="N1585" s="13">
        <v>0.40749999999999997</v>
      </c>
      <c r="O1585" s="13">
        <v>4.8899999999999997</v>
      </c>
      <c r="P1585" s="13">
        <v>10</v>
      </c>
      <c r="Q1585" s="13">
        <v>0.48899999999999999</v>
      </c>
      <c r="R1585" s="13">
        <v>1.2</v>
      </c>
      <c r="S1585" s="13">
        <v>5.9165186500888103</v>
      </c>
      <c r="T1585" s="7">
        <f>IFERROR(VLOOKUP(B390,[1]!users_table[#All],4),"NA")</f>
        <v>8.4223826714801451</v>
      </c>
      <c r="U1585" s="13" t="s">
        <v>59</v>
      </c>
    </row>
    <row r="1586" spans="1:21" x14ac:dyDescent="0.3">
      <c r="A1586" s="25">
        <v>1584</v>
      </c>
      <c r="B1586" s="13" t="s">
        <v>2</v>
      </c>
      <c r="C1586" s="13">
        <v>41899</v>
      </c>
      <c r="D1586" s="13" t="s">
        <v>534</v>
      </c>
      <c r="E1586" s="13" t="s">
        <v>32</v>
      </c>
      <c r="F1586" s="13" t="s">
        <v>152</v>
      </c>
      <c r="G1586" s="13">
        <v>6.3</v>
      </c>
      <c r="H1586" s="26">
        <v>44531</v>
      </c>
      <c r="I1586" s="26">
        <v>44540</v>
      </c>
      <c r="J1586" s="13">
        <v>4</v>
      </c>
      <c r="K1586" s="13">
        <v>2021</v>
      </c>
      <c r="L1586" s="13" t="s">
        <v>30</v>
      </c>
      <c r="M1586" s="13">
        <v>12</v>
      </c>
      <c r="N1586" s="13">
        <v>0.40749999999999997</v>
      </c>
      <c r="O1586" s="13">
        <v>4.8899999999999997</v>
      </c>
      <c r="P1586" s="13">
        <v>10</v>
      </c>
      <c r="Q1586" s="13">
        <v>0.48899999999999999</v>
      </c>
      <c r="R1586" s="13">
        <v>1.2</v>
      </c>
      <c r="S1586" s="13">
        <v>5.9165186500888103</v>
      </c>
      <c r="T1586" s="7">
        <f>IFERROR(VLOOKUP(B390,[1]!users_table[#All],4),"NA")</f>
        <v>8.4223826714801451</v>
      </c>
      <c r="U1586" s="13" t="s">
        <v>1011</v>
      </c>
    </row>
    <row r="1587" spans="1:21" x14ac:dyDescent="0.3">
      <c r="A1587" s="25">
        <v>1585</v>
      </c>
      <c r="B1587" s="13" t="s">
        <v>2</v>
      </c>
      <c r="C1587" s="13">
        <v>41899</v>
      </c>
      <c r="D1587" s="13" t="s">
        <v>534</v>
      </c>
      <c r="E1587" s="13" t="s">
        <v>32</v>
      </c>
      <c r="F1587" s="13" t="s">
        <v>152</v>
      </c>
      <c r="G1587" s="13">
        <v>6.3</v>
      </c>
      <c r="H1587" s="26">
        <v>44531</v>
      </c>
      <c r="I1587" s="26">
        <v>44540</v>
      </c>
      <c r="J1587" s="13">
        <v>4</v>
      </c>
      <c r="K1587" s="13">
        <v>2021</v>
      </c>
      <c r="L1587" s="13" t="s">
        <v>30</v>
      </c>
      <c r="M1587" s="13">
        <v>12</v>
      </c>
      <c r="N1587" s="13">
        <v>0.40749999999999997</v>
      </c>
      <c r="O1587" s="13">
        <v>4.8899999999999997</v>
      </c>
      <c r="P1587" s="13">
        <v>10</v>
      </c>
      <c r="Q1587" s="13">
        <v>0.48899999999999999</v>
      </c>
      <c r="R1587" s="13">
        <v>1.2</v>
      </c>
      <c r="S1587" s="13">
        <v>5.9165186500888103</v>
      </c>
      <c r="T1587" s="7">
        <f>IFERROR(VLOOKUP(B390,[1]!users_table[#All],4),"NA")</f>
        <v>8.4223826714801451</v>
      </c>
      <c r="U1587" s="13" t="s">
        <v>60</v>
      </c>
    </row>
    <row r="1588" spans="1:21" x14ac:dyDescent="0.3">
      <c r="A1588" s="25">
        <v>1586</v>
      </c>
      <c r="B1588" s="13" t="s">
        <v>2</v>
      </c>
      <c r="C1588" s="13">
        <v>41899</v>
      </c>
      <c r="D1588" s="13" t="s">
        <v>534</v>
      </c>
      <c r="E1588" s="13" t="s">
        <v>32</v>
      </c>
      <c r="F1588" s="13" t="s">
        <v>152</v>
      </c>
      <c r="G1588" s="13">
        <v>6.3</v>
      </c>
      <c r="H1588" s="26">
        <v>44531</v>
      </c>
      <c r="I1588" s="26">
        <v>44540</v>
      </c>
      <c r="J1588" s="13">
        <v>4</v>
      </c>
      <c r="K1588" s="13">
        <v>2021</v>
      </c>
      <c r="L1588" s="13" t="s">
        <v>30</v>
      </c>
      <c r="M1588" s="13">
        <v>12</v>
      </c>
      <c r="N1588" s="13">
        <v>0.40749999999999997</v>
      </c>
      <c r="O1588" s="13">
        <v>4.8899999999999997</v>
      </c>
      <c r="P1588" s="13">
        <v>10</v>
      </c>
      <c r="Q1588" s="13">
        <v>0.48899999999999999</v>
      </c>
      <c r="R1588" s="13">
        <v>1.2</v>
      </c>
      <c r="S1588" s="13">
        <v>5.9165186500888103</v>
      </c>
      <c r="T1588" s="7">
        <f>IFERROR(VLOOKUP(B390,[1]!users_table[#All],4),"NA")</f>
        <v>8.4223826714801451</v>
      </c>
      <c r="U1588" s="13" t="s">
        <v>77</v>
      </c>
    </row>
    <row r="1589" spans="1:21" x14ac:dyDescent="0.3">
      <c r="A1589" s="25">
        <v>1587</v>
      </c>
      <c r="B1589" s="13" t="s">
        <v>2</v>
      </c>
      <c r="C1589" s="13">
        <v>38483</v>
      </c>
      <c r="D1589" s="13" t="s">
        <v>535</v>
      </c>
      <c r="E1589" s="13" t="s">
        <v>32</v>
      </c>
      <c r="F1589" s="13" t="s">
        <v>152</v>
      </c>
      <c r="G1589" s="13">
        <v>7.32</v>
      </c>
      <c r="H1589" s="26">
        <v>43984</v>
      </c>
      <c r="I1589" s="26">
        <v>44004</v>
      </c>
      <c r="J1589" s="13">
        <v>8</v>
      </c>
      <c r="K1589" s="13">
        <v>2019</v>
      </c>
      <c r="L1589" s="13" t="s">
        <v>35</v>
      </c>
      <c r="M1589" s="13">
        <v>12</v>
      </c>
      <c r="N1589" s="13">
        <v>0.39444444444444438</v>
      </c>
      <c r="O1589" s="13">
        <v>4.7333333333333334</v>
      </c>
      <c r="P1589" s="13">
        <v>21</v>
      </c>
      <c r="Q1589" s="13">
        <v>0.2253968253968254</v>
      </c>
      <c r="R1589" s="13">
        <v>0.5714285714285714</v>
      </c>
      <c r="S1589" s="13">
        <v>5.9165186500888103</v>
      </c>
      <c r="T1589" s="7">
        <f>IFERROR(VLOOKUP(B391,[1]!users_table[#All],4),"NA")</f>
        <v>8.4223826714801451</v>
      </c>
      <c r="U1589" s="13" t="s">
        <v>64</v>
      </c>
    </row>
    <row r="1590" spans="1:21" x14ac:dyDescent="0.3">
      <c r="A1590" s="25">
        <v>1588</v>
      </c>
      <c r="B1590" s="13" t="s">
        <v>2</v>
      </c>
      <c r="C1590" s="13">
        <v>38483</v>
      </c>
      <c r="D1590" s="13" t="s">
        <v>535</v>
      </c>
      <c r="E1590" s="13" t="s">
        <v>32</v>
      </c>
      <c r="F1590" s="13" t="s">
        <v>152</v>
      </c>
      <c r="G1590" s="13">
        <v>7.32</v>
      </c>
      <c r="H1590" s="26">
        <v>43984</v>
      </c>
      <c r="I1590" s="26">
        <v>44004</v>
      </c>
      <c r="J1590" s="13">
        <v>8</v>
      </c>
      <c r="K1590" s="13">
        <v>2019</v>
      </c>
      <c r="L1590" s="13" t="s">
        <v>35</v>
      </c>
      <c r="M1590" s="13">
        <v>12</v>
      </c>
      <c r="N1590" s="13">
        <v>0.39444444444444438</v>
      </c>
      <c r="O1590" s="13">
        <v>4.7333333333333334</v>
      </c>
      <c r="P1590" s="13">
        <v>21</v>
      </c>
      <c r="Q1590" s="13">
        <v>0.2253968253968254</v>
      </c>
      <c r="R1590" s="13">
        <v>0.5714285714285714</v>
      </c>
      <c r="S1590" s="13">
        <v>5.9165186500888103</v>
      </c>
      <c r="T1590" s="7">
        <f>IFERROR(VLOOKUP(B391,[1]!users_table[#All],4),"NA")</f>
        <v>8.4223826714801451</v>
      </c>
      <c r="U1590" s="13" t="s">
        <v>77</v>
      </c>
    </row>
    <row r="1591" spans="1:21" x14ac:dyDescent="0.3">
      <c r="A1591" s="25">
        <v>1589</v>
      </c>
      <c r="B1591" s="13" t="s">
        <v>2</v>
      </c>
      <c r="C1591" s="13">
        <v>38483</v>
      </c>
      <c r="D1591" s="13" t="s">
        <v>535</v>
      </c>
      <c r="E1591" s="13" t="s">
        <v>32</v>
      </c>
      <c r="F1591" s="13" t="s">
        <v>152</v>
      </c>
      <c r="G1591" s="13">
        <v>7.32</v>
      </c>
      <c r="H1591" s="26">
        <v>43984</v>
      </c>
      <c r="I1591" s="26">
        <v>44004</v>
      </c>
      <c r="J1591" s="13">
        <v>8</v>
      </c>
      <c r="K1591" s="13">
        <v>2019</v>
      </c>
      <c r="L1591" s="13" t="s">
        <v>35</v>
      </c>
      <c r="M1591" s="13">
        <v>12</v>
      </c>
      <c r="N1591" s="13">
        <v>0.39444444444444438</v>
      </c>
      <c r="O1591" s="13">
        <v>4.7333333333333334</v>
      </c>
      <c r="P1591" s="13">
        <v>21</v>
      </c>
      <c r="Q1591" s="13">
        <v>0.2253968253968254</v>
      </c>
      <c r="R1591" s="13">
        <v>0.5714285714285714</v>
      </c>
      <c r="S1591" s="13">
        <v>5.9165186500888103</v>
      </c>
      <c r="T1591" s="7">
        <f>IFERROR(VLOOKUP(B391,[1]!users_table[#All],4),"NA")</f>
        <v>8.4223826714801451</v>
      </c>
      <c r="U1591" s="13" t="s">
        <v>75</v>
      </c>
    </row>
    <row r="1592" spans="1:21" x14ac:dyDescent="0.3">
      <c r="A1592" s="25">
        <v>1590</v>
      </c>
      <c r="B1592" s="13" t="s">
        <v>2</v>
      </c>
      <c r="C1592" s="13">
        <v>38483</v>
      </c>
      <c r="D1592" s="13" t="s">
        <v>535</v>
      </c>
      <c r="E1592" s="13" t="s">
        <v>32</v>
      </c>
      <c r="F1592" s="13" t="s">
        <v>152</v>
      </c>
      <c r="G1592" s="13">
        <v>7.32</v>
      </c>
      <c r="H1592" s="26">
        <v>43984</v>
      </c>
      <c r="I1592" s="26">
        <v>44004</v>
      </c>
      <c r="J1592" s="13">
        <v>8</v>
      </c>
      <c r="K1592" s="13">
        <v>2019</v>
      </c>
      <c r="L1592" s="13" t="s">
        <v>35</v>
      </c>
      <c r="M1592" s="13">
        <v>12</v>
      </c>
      <c r="N1592" s="13">
        <v>0.39444444444444438</v>
      </c>
      <c r="O1592" s="13">
        <v>4.7333333333333334</v>
      </c>
      <c r="P1592" s="13">
        <v>21</v>
      </c>
      <c r="Q1592" s="13">
        <v>0.2253968253968254</v>
      </c>
      <c r="R1592" s="13">
        <v>0.5714285714285714</v>
      </c>
      <c r="S1592" s="13">
        <v>5.9165186500888103</v>
      </c>
      <c r="T1592" s="13">
        <f>IFERROR(VLOOKUP(B391,[1]!users_table[#All],4),"NA")</f>
        <v>8.4223826714801451</v>
      </c>
      <c r="U1592" s="13" t="s">
        <v>70</v>
      </c>
    </row>
    <row r="1593" spans="1:21" x14ac:dyDescent="0.3">
      <c r="A1593" s="25">
        <v>1591</v>
      </c>
      <c r="B1593" s="13" t="s">
        <v>4</v>
      </c>
      <c r="C1593" s="13">
        <v>38483</v>
      </c>
      <c r="D1593" s="13" t="s">
        <v>535</v>
      </c>
      <c r="E1593" s="13" t="s">
        <v>32</v>
      </c>
      <c r="F1593" s="13" t="s">
        <v>152</v>
      </c>
      <c r="G1593" s="13">
        <v>7.32</v>
      </c>
      <c r="H1593" s="26">
        <v>44308</v>
      </c>
      <c r="I1593" s="26">
        <v>44312</v>
      </c>
      <c r="J1593" s="13">
        <v>8</v>
      </c>
      <c r="K1593" s="13">
        <v>2019</v>
      </c>
      <c r="L1593" s="13" t="s">
        <v>35</v>
      </c>
      <c r="M1593" s="13">
        <v>12</v>
      </c>
      <c r="N1593" s="13">
        <v>0.39444444444444438</v>
      </c>
      <c r="O1593" s="13">
        <v>4.7333333333333334</v>
      </c>
      <c r="P1593" s="13">
        <v>5</v>
      </c>
      <c r="Q1593" s="13">
        <v>0.94666666666666666</v>
      </c>
      <c r="R1593" s="13">
        <v>2.4</v>
      </c>
      <c r="S1593" s="13">
        <v>8.3323353293413174</v>
      </c>
      <c r="T1593" s="13">
        <f>IFERROR(VLOOKUP(B790,[1]!users_table[#All],4),"NA")</f>
        <v>8.4223826714801451</v>
      </c>
      <c r="U1593" s="13" t="s">
        <v>64</v>
      </c>
    </row>
    <row r="1594" spans="1:21" x14ac:dyDescent="0.3">
      <c r="A1594" s="25">
        <v>1592</v>
      </c>
      <c r="B1594" s="13" t="s">
        <v>4</v>
      </c>
      <c r="C1594" s="13">
        <v>38483</v>
      </c>
      <c r="D1594" s="13" t="s">
        <v>535</v>
      </c>
      <c r="E1594" s="13" t="s">
        <v>32</v>
      </c>
      <c r="F1594" s="13" t="s">
        <v>152</v>
      </c>
      <c r="G1594" s="13">
        <v>7.32</v>
      </c>
      <c r="H1594" s="26">
        <v>44308</v>
      </c>
      <c r="I1594" s="26">
        <v>44312</v>
      </c>
      <c r="J1594" s="13">
        <v>8</v>
      </c>
      <c r="K1594" s="13">
        <v>2019</v>
      </c>
      <c r="L1594" s="13" t="s">
        <v>35</v>
      </c>
      <c r="M1594" s="13">
        <v>12</v>
      </c>
      <c r="N1594" s="13">
        <v>0.39444444444444438</v>
      </c>
      <c r="O1594" s="13">
        <v>4.7333333333333334</v>
      </c>
      <c r="P1594" s="13">
        <v>5</v>
      </c>
      <c r="Q1594" s="13">
        <v>0.94666666666666666</v>
      </c>
      <c r="R1594" s="13">
        <v>2.4</v>
      </c>
      <c r="S1594" s="13">
        <v>8.3323353293413174</v>
      </c>
      <c r="T1594" s="13">
        <f>IFERROR(VLOOKUP(B790,[1]!users_table[#All],4),"NA")</f>
        <v>8.4223826714801451</v>
      </c>
      <c r="U1594" s="13" t="s">
        <v>77</v>
      </c>
    </row>
    <row r="1595" spans="1:21" x14ac:dyDescent="0.3">
      <c r="A1595" s="25">
        <v>1593</v>
      </c>
      <c r="B1595" s="13" t="s">
        <v>4</v>
      </c>
      <c r="C1595" s="13">
        <v>38483</v>
      </c>
      <c r="D1595" s="13" t="s">
        <v>535</v>
      </c>
      <c r="E1595" s="13" t="s">
        <v>32</v>
      </c>
      <c r="F1595" s="13" t="s">
        <v>152</v>
      </c>
      <c r="G1595" s="13">
        <v>7.32</v>
      </c>
      <c r="H1595" s="26">
        <v>44308</v>
      </c>
      <c r="I1595" s="26">
        <v>44312</v>
      </c>
      <c r="J1595" s="13">
        <v>8</v>
      </c>
      <c r="K1595" s="13">
        <v>2019</v>
      </c>
      <c r="L1595" s="13" t="s">
        <v>35</v>
      </c>
      <c r="M1595" s="13">
        <v>12</v>
      </c>
      <c r="N1595" s="13">
        <v>0.39444444444444438</v>
      </c>
      <c r="O1595" s="13">
        <v>4.7333333333333334</v>
      </c>
      <c r="P1595" s="13">
        <v>5</v>
      </c>
      <c r="Q1595" s="13">
        <v>0.94666666666666666</v>
      </c>
      <c r="R1595" s="13">
        <v>2.4</v>
      </c>
      <c r="S1595" s="13">
        <v>8.3323353293413174</v>
      </c>
      <c r="T1595" s="13">
        <f>IFERROR(VLOOKUP(B790,[1]!users_table[#All],4),"NA")</f>
        <v>8.4223826714801451</v>
      </c>
      <c r="U1595" s="13" t="s">
        <v>75</v>
      </c>
    </row>
    <row r="1596" spans="1:21" x14ac:dyDescent="0.3">
      <c r="A1596" s="25">
        <v>1594</v>
      </c>
      <c r="B1596" s="13" t="s">
        <v>4</v>
      </c>
      <c r="C1596" s="13">
        <v>38483</v>
      </c>
      <c r="D1596" s="13" t="s">
        <v>535</v>
      </c>
      <c r="E1596" s="13" t="s">
        <v>32</v>
      </c>
      <c r="F1596" s="13" t="s">
        <v>152</v>
      </c>
      <c r="G1596" s="13">
        <v>7.32</v>
      </c>
      <c r="H1596" s="26">
        <v>44308</v>
      </c>
      <c r="I1596" s="26">
        <v>44312</v>
      </c>
      <c r="J1596" s="13">
        <v>8</v>
      </c>
      <c r="K1596" s="13">
        <v>2019</v>
      </c>
      <c r="L1596" s="13" t="s">
        <v>35</v>
      </c>
      <c r="M1596" s="13">
        <v>12</v>
      </c>
      <c r="N1596" s="13">
        <v>0.39444444444444438</v>
      </c>
      <c r="O1596" s="13">
        <v>4.7333333333333334</v>
      </c>
      <c r="P1596" s="13">
        <v>5</v>
      </c>
      <c r="Q1596" s="13">
        <v>0.94666666666666666</v>
      </c>
      <c r="R1596" s="13">
        <v>2.4</v>
      </c>
      <c r="S1596" s="13">
        <v>8.3323353293413174</v>
      </c>
      <c r="T1596" s="13">
        <f>IFERROR(VLOOKUP(B790,[1]!users_table[#All],4),"NA")</f>
        <v>8.4223826714801451</v>
      </c>
      <c r="U1596" s="13" t="s">
        <v>70</v>
      </c>
    </row>
    <row r="1597" spans="1:21" x14ac:dyDescent="0.3">
      <c r="A1597" s="25">
        <v>1595</v>
      </c>
      <c r="B1597" s="13" t="s">
        <v>2</v>
      </c>
      <c r="C1597" s="13">
        <v>48252</v>
      </c>
      <c r="D1597" s="13" t="s">
        <v>536</v>
      </c>
      <c r="E1597" s="13" t="s">
        <v>32</v>
      </c>
      <c r="F1597" s="13" t="s">
        <v>37</v>
      </c>
      <c r="G1597" s="13">
        <v>6.97</v>
      </c>
      <c r="H1597" s="26">
        <v>44776</v>
      </c>
      <c r="I1597" s="26">
        <v>44776</v>
      </c>
      <c r="J1597" s="13">
        <v>7</v>
      </c>
      <c r="K1597" s="13">
        <v>2021</v>
      </c>
      <c r="L1597" s="13" t="s">
        <v>39</v>
      </c>
      <c r="M1597" s="13">
        <v>12</v>
      </c>
      <c r="N1597" s="13">
        <v>2.5000000000000001E-2</v>
      </c>
      <c r="O1597" s="13">
        <v>0.3</v>
      </c>
      <c r="P1597" s="13">
        <v>1</v>
      </c>
      <c r="Q1597" s="13">
        <v>0.3</v>
      </c>
      <c r="R1597" s="13">
        <v>12</v>
      </c>
      <c r="S1597" s="13">
        <v>5.9165186500888103</v>
      </c>
      <c r="T1597" s="13">
        <f>IFERROR(VLOOKUP(B392,[1]!users_table[#All],4),"NA")</f>
        <v>8.4223826714801451</v>
      </c>
      <c r="U1597" s="13" t="s">
        <v>64</v>
      </c>
    </row>
    <row r="1598" spans="1:21" x14ac:dyDescent="0.3">
      <c r="A1598" s="25">
        <v>1596</v>
      </c>
      <c r="B1598" s="13" t="s">
        <v>2</v>
      </c>
      <c r="C1598" s="13">
        <v>48252</v>
      </c>
      <c r="D1598" s="13" t="s">
        <v>536</v>
      </c>
      <c r="E1598" s="13" t="s">
        <v>32</v>
      </c>
      <c r="F1598" s="13" t="s">
        <v>37</v>
      </c>
      <c r="G1598" s="13">
        <v>6.97</v>
      </c>
      <c r="H1598" s="26">
        <v>44776</v>
      </c>
      <c r="I1598" s="26">
        <v>44776</v>
      </c>
      <c r="J1598" s="13">
        <v>7</v>
      </c>
      <c r="K1598" s="13">
        <v>2021</v>
      </c>
      <c r="L1598" s="13" t="s">
        <v>39</v>
      </c>
      <c r="M1598" s="13">
        <v>12</v>
      </c>
      <c r="N1598" s="13">
        <v>2.5000000000000001E-2</v>
      </c>
      <c r="O1598" s="13">
        <v>0.3</v>
      </c>
      <c r="P1598" s="13">
        <v>1</v>
      </c>
      <c r="Q1598" s="13">
        <v>0.3</v>
      </c>
      <c r="R1598" s="13">
        <v>12</v>
      </c>
      <c r="S1598" s="13">
        <v>5.9165186500888103</v>
      </c>
      <c r="T1598" s="7">
        <f>IFERROR(VLOOKUP(B392,[1]!users_table[#All],4),"NA")</f>
        <v>8.4223826714801451</v>
      </c>
      <c r="U1598" s="13" t="s">
        <v>1042</v>
      </c>
    </row>
    <row r="1599" spans="1:21" x14ac:dyDescent="0.3">
      <c r="A1599" s="25">
        <v>1597</v>
      </c>
      <c r="B1599" s="13" t="s">
        <v>2</v>
      </c>
      <c r="C1599" s="13">
        <v>48252</v>
      </c>
      <c r="D1599" s="13" t="s">
        <v>536</v>
      </c>
      <c r="E1599" s="13" t="s">
        <v>32</v>
      </c>
      <c r="F1599" s="13" t="s">
        <v>37</v>
      </c>
      <c r="G1599" s="13">
        <v>6.97</v>
      </c>
      <c r="H1599" s="26">
        <v>44776</v>
      </c>
      <c r="I1599" s="26">
        <v>44776</v>
      </c>
      <c r="J1599" s="13">
        <v>7</v>
      </c>
      <c r="K1599" s="13">
        <v>2021</v>
      </c>
      <c r="L1599" s="13" t="s">
        <v>39</v>
      </c>
      <c r="M1599" s="13">
        <v>12</v>
      </c>
      <c r="N1599" s="13">
        <v>2.5000000000000001E-2</v>
      </c>
      <c r="O1599" s="13">
        <v>0.3</v>
      </c>
      <c r="P1599" s="13">
        <v>1</v>
      </c>
      <c r="Q1599" s="13">
        <v>0.3</v>
      </c>
      <c r="R1599" s="13">
        <v>12</v>
      </c>
      <c r="S1599" s="13">
        <v>5.9165186500888103</v>
      </c>
      <c r="T1599" s="7">
        <f>IFERROR(VLOOKUP(B392,[1]!users_table[#All],4),"NA")</f>
        <v>8.4223826714801451</v>
      </c>
      <c r="U1599" s="13" t="s">
        <v>1016</v>
      </c>
    </row>
    <row r="1600" spans="1:21" x14ac:dyDescent="0.3">
      <c r="A1600" s="25">
        <v>1598</v>
      </c>
      <c r="B1600" s="13" t="s">
        <v>2</v>
      </c>
      <c r="C1600" s="13">
        <v>48252</v>
      </c>
      <c r="D1600" s="13" t="s">
        <v>536</v>
      </c>
      <c r="E1600" s="13" t="s">
        <v>32</v>
      </c>
      <c r="F1600" s="13" t="s">
        <v>37</v>
      </c>
      <c r="G1600" s="13">
        <v>6.97</v>
      </c>
      <c r="H1600" s="26">
        <v>44776</v>
      </c>
      <c r="I1600" s="26">
        <v>44776</v>
      </c>
      <c r="J1600" s="13">
        <v>7</v>
      </c>
      <c r="K1600" s="13">
        <v>2021</v>
      </c>
      <c r="L1600" s="13" t="s">
        <v>39</v>
      </c>
      <c r="M1600" s="13">
        <v>12</v>
      </c>
      <c r="N1600" s="13">
        <v>2.5000000000000001E-2</v>
      </c>
      <c r="O1600" s="13">
        <v>0.3</v>
      </c>
      <c r="P1600" s="13">
        <v>1</v>
      </c>
      <c r="Q1600" s="13">
        <v>0.3</v>
      </c>
      <c r="R1600" s="13">
        <v>12</v>
      </c>
      <c r="S1600" s="13">
        <v>5.9165186500888103</v>
      </c>
      <c r="T1600" s="7">
        <f>IFERROR(VLOOKUP(B392,[1]!users_table[#All],4),"NA")</f>
        <v>8.4223826714801451</v>
      </c>
      <c r="U1600" s="13" t="s">
        <v>69</v>
      </c>
    </row>
    <row r="1601" spans="1:21" x14ac:dyDescent="0.3">
      <c r="A1601" s="25">
        <v>1599</v>
      </c>
      <c r="B1601" s="13" t="s">
        <v>2</v>
      </c>
      <c r="C1601" s="13">
        <v>45560</v>
      </c>
      <c r="D1601" s="13" t="s">
        <v>537</v>
      </c>
      <c r="E1601" s="13" t="s">
        <v>32</v>
      </c>
      <c r="F1601" s="13" t="s">
        <v>37</v>
      </c>
      <c r="G1601" s="13">
        <v>6.6</v>
      </c>
      <c r="H1601" s="26">
        <v>44917</v>
      </c>
      <c r="I1601" s="26">
        <v>44945</v>
      </c>
      <c r="J1601" s="13">
        <v>6</v>
      </c>
      <c r="K1601" s="13">
        <v>2022</v>
      </c>
      <c r="L1601" s="13" t="s">
        <v>30</v>
      </c>
      <c r="M1601" s="13">
        <v>12</v>
      </c>
      <c r="N1601" s="13">
        <v>0.39444444444444438</v>
      </c>
      <c r="O1601" s="13">
        <v>4.7333333333333334</v>
      </c>
      <c r="P1601" s="13">
        <v>29</v>
      </c>
      <c r="Q1601" s="13">
        <v>0.16321839080459771</v>
      </c>
      <c r="R1601" s="13">
        <v>0.41379310344827591</v>
      </c>
      <c r="S1601" s="13">
        <v>5.9165186500888103</v>
      </c>
      <c r="T1601" s="7">
        <f>IFERROR(VLOOKUP(B393,[1]!users_table[#All],4),"NA")</f>
        <v>8.4223826714801451</v>
      </c>
      <c r="U1601" s="13" t="s">
        <v>65</v>
      </c>
    </row>
    <row r="1602" spans="1:21" x14ac:dyDescent="0.3">
      <c r="A1602" s="25">
        <v>1600</v>
      </c>
      <c r="B1602" s="13" t="s">
        <v>2</v>
      </c>
      <c r="C1602" s="13">
        <v>45560</v>
      </c>
      <c r="D1602" s="13" t="s">
        <v>537</v>
      </c>
      <c r="E1602" s="13" t="s">
        <v>32</v>
      </c>
      <c r="F1602" s="13" t="s">
        <v>37</v>
      </c>
      <c r="G1602" s="13">
        <v>6.6</v>
      </c>
      <c r="H1602" s="26">
        <v>44917</v>
      </c>
      <c r="I1602" s="26">
        <v>44945</v>
      </c>
      <c r="J1602" s="13">
        <v>6</v>
      </c>
      <c r="K1602" s="13">
        <v>2022</v>
      </c>
      <c r="L1602" s="13" t="s">
        <v>30</v>
      </c>
      <c r="M1602" s="13">
        <v>12</v>
      </c>
      <c r="N1602" s="13">
        <v>0.39444444444444438</v>
      </c>
      <c r="O1602" s="13">
        <v>4.7333333333333334</v>
      </c>
      <c r="P1602" s="13">
        <v>29</v>
      </c>
      <c r="Q1602" s="13">
        <v>0.16321839080459771</v>
      </c>
      <c r="R1602" s="13">
        <v>0.41379310344827591</v>
      </c>
      <c r="S1602" s="13">
        <v>5.9165186500888103</v>
      </c>
      <c r="T1602" s="7">
        <f>IFERROR(VLOOKUP(B393,[1]!users_table[#All],4),"NA")</f>
        <v>8.4223826714801451</v>
      </c>
      <c r="U1602" s="13" t="s">
        <v>59</v>
      </c>
    </row>
    <row r="1603" spans="1:21" x14ac:dyDescent="0.3">
      <c r="A1603" s="25">
        <v>1601</v>
      </c>
      <c r="B1603" s="13" t="s">
        <v>2</v>
      </c>
      <c r="C1603" s="13">
        <v>45560</v>
      </c>
      <c r="D1603" s="13" t="s">
        <v>537</v>
      </c>
      <c r="E1603" s="13" t="s">
        <v>32</v>
      </c>
      <c r="F1603" s="13" t="s">
        <v>37</v>
      </c>
      <c r="G1603" s="13">
        <v>6.6</v>
      </c>
      <c r="H1603" s="26">
        <v>44917</v>
      </c>
      <c r="I1603" s="26">
        <v>44945</v>
      </c>
      <c r="J1603" s="13">
        <v>6</v>
      </c>
      <c r="K1603" s="13">
        <v>2022</v>
      </c>
      <c r="L1603" s="13" t="s">
        <v>30</v>
      </c>
      <c r="M1603" s="13">
        <v>12</v>
      </c>
      <c r="N1603" s="13">
        <v>0.39444444444444438</v>
      </c>
      <c r="O1603" s="13">
        <v>4.7333333333333334</v>
      </c>
      <c r="P1603" s="13">
        <v>29</v>
      </c>
      <c r="Q1603" s="13">
        <v>0.16321839080459771</v>
      </c>
      <c r="R1603" s="13">
        <v>0.41379310344827591</v>
      </c>
      <c r="S1603" s="13">
        <v>5.9165186500888103</v>
      </c>
      <c r="T1603" s="7">
        <f>IFERROR(VLOOKUP(B393,[1]!users_table[#All],4),"NA")</f>
        <v>8.4223826714801451</v>
      </c>
      <c r="U1603" s="13" t="s">
        <v>60</v>
      </c>
    </row>
    <row r="1604" spans="1:21" x14ac:dyDescent="0.3">
      <c r="A1604" s="25">
        <v>1602</v>
      </c>
      <c r="B1604" s="13" t="s">
        <v>2</v>
      </c>
      <c r="C1604" s="13">
        <v>45560</v>
      </c>
      <c r="D1604" s="13" t="s">
        <v>537</v>
      </c>
      <c r="E1604" s="13" t="s">
        <v>32</v>
      </c>
      <c r="F1604" s="13" t="s">
        <v>37</v>
      </c>
      <c r="G1604" s="13">
        <v>6.6</v>
      </c>
      <c r="H1604" s="26">
        <v>44917</v>
      </c>
      <c r="I1604" s="26">
        <v>44945</v>
      </c>
      <c r="J1604" s="13">
        <v>6</v>
      </c>
      <c r="K1604" s="13">
        <v>2022</v>
      </c>
      <c r="L1604" s="13" t="s">
        <v>30</v>
      </c>
      <c r="M1604" s="13">
        <v>12</v>
      </c>
      <c r="N1604" s="13">
        <v>0.39444444444444438</v>
      </c>
      <c r="O1604" s="13">
        <v>4.7333333333333334</v>
      </c>
      <c r="P1604" s="13">
        <v>29</v>
      </c>
      <c r="Q1604" s="13">
        <v>0.16321839080459771</v>
      </c>
      <c r="R1604" s="13">
        <v>0.41379310344827591</v>
      </c>
      <c r="S1604" s="13">
        <v>5.9165186500888103</v>
      </c>
      <c r="T1604" s="7">
        <f>IFERROR(VLOOKUP(B393,[1]!users_table[#All],4),"NA")</f>
        <v>8.4223826714801451</v>
      </c>
      <c r="U1604" s="13" t="s">
        <v>1021</v>
      </c>
    </row>
    <row r="1605" spans="1:21" x14ac:dyDescent="0.3">
      <c r="A1605" s="25">
        <v>1603</v>
      </c>
      <c r="B1605" s="13" t="s">
        <v>2</v>
      </c>
      <c r="C1605" s="13">
        <v>45560</v>
      </c>
      <c r="D1605" s="13" t="s">
        <v>537</v>
      </c>
      <c r="E1605" s="13" t="s">
        <v>32</v>
      </c>
      <c r="F1605" s="13" t="s">
        <v>37</v>
      </c>
      <c r="G1605" s="13">
        <v>6.6</v>
      </c>
      <c r="H1605" s="26">
        <v>44917</v>
      </c>
      <c r="I1605" s="26">
        <v>44945</v>
      </c>
      <c r="J1605" s="13">
        <v>6</v>
      </c>
      <c r="K1605" s="13">
        <v>2022</v>
      </c>
      <c r="L1605" s="13" t="s">
        <v>30</v>
      </c>
      <c r="M1605" s="13">
        <v>12</v>
      </c>
      <c r="N1605" s="13">
        <v>0.39444444444444438</v>
      </c>
      <c r="O1605" s="13">
        <v>4.7333333333333334</v>
      </c>
      <c r="P1605" s="13">
        <v>29</v>
      </c>
      <c r="Q1605" s="13">
        <v>0.16321839080459771</v>
      </c>
      <c r="R1605" s="13">
        <v>0.41379310344827591</v>
      </c>
      <c r="S1605" s="13">
        <v>5.9165186500888103</v>
      </c>
      <c r="T1605" s="7">
        <f>IFERROR(VLOOKUP(B393,[1]!users_table[#All],4),"NA")</f>
        <v>8.4223826714801451</v>
      </c>
      <c r="U1605" s="13" t="s">
        <v>1041</v>
      </c>
    </row>
    <row r="1606" spans="1:21" x14ac:dyDescent="0.3">
      <c r="A1606" s="25">
        <v>1604</v>
      </c>
      <c r="B1606" s="13" t="s">
        <v>2</v>
      </c>
      <c r="C1606" s="13">
        <v>45560</v>
      </c>
      <c r="D1606" s="13" t="s">
        <v>537</v>
      </c>
      <c r="E1606" s="13" t="s">
        <v>32</v>
      </c>
      <c r="F1606" s="13" t="s">
        <v>37</v>
      </c>
      <c r="G1606" s="13">
        <v>6.6</v>
      </c>
      <c r="H1606" s="26">
        <v>44917</v>
      </c>
      <c r="I1606" s="26">
        <v>44945</v>
      </c>
      <c r="J1606" s="13">
        <v>6</v>
      </c>
      <c r="K1606" s="13">
        <v>2022</v>
      </c>
      <c r="L1606" s="13" t="s">
        <v>30</v>
      </c>
      <c r="M1606" s="13">
        <v>12</v>
      </c>
      <c r="N1606" s="13">
        <v>0.39444444444444438</v>
      </c>
      <c r="O1606" s="13">
        <v>4.7333333333333334</v>
      </c>
      <c r="P1606" s="13">
        <v>29</v>
      </c>
      <c r="Q1606" s="13">
        <v>0.16321839080459771</v>
      </c>
      <c r="R1606" s="13">
        <v>0.41379310344827591</v>
      </c>
      <c r="S1606" s="13">
        <v>5.9165186500888103</v>
      </c>
      <c r="T1606" s="7">
        <f>IFERROR(VLOOKUP(B393,[1]!users_table[#All],4),"NA")</f>
        <v>8.4223826714801451</v>
      </c>
      <c r="U1606" s="13" t="s">
        <v>68</v>
      </c>
    </row>
    <row r="1607" spans="1:21" x14ac:dyDescent="0.3">
      <c r="A1607" s="25">
        <v>1605</v>
      </c>
      <c r="B1607" s="13" t="s">
        <v>2</v>
      </c>
      <c r="C1607" s="13">
        <v>43007</v>
      </c>
      <c r="D1607" s="13" t="s">
        <v>538</v>
      </c>
      <c r="E1607" s="13" t="s">
        <v>32</v>
      </c>
      <c r="F1607" s="13" t="s">
        <v>152</v>
      </c>
      <c r="G1607" s="13">
        <v>6.07</v>
      </c>
      <c r="H1607" s="26">
        <v>44618</v>
      </c>
      <c r="I1607" s="26">
        <v>44631</v>
      </c>
      <c r="J1607" s="13">
        <v>3</v>
      </c>
      <c r="K1607" s="13">
        <v>2021</v>
      </c>
      <c r="L1607" s="13" t="s">
        <v>33</v>
      </c>
      <c r="M1607" s="13">
        <v>12</v>
      </c>
      <c r="N1607" s="13">
        <v>0.39444444444444438</v>
      </c>
      <c r="O1607" s="13">
        <v>4.7333333333333334</v>
      </c>
      <c r="P1607" s="13">
        <v>14</v>
      </c>
      <c r="Q1607" s="13">
        <v>0.33809523809523812</v>
      </c>
      <c r="R1607" s="13">
        <v>0.8571428571428571</v>
      </c>
      <c r="S1607" s="13">
        <v>5.9165186500888103</v>
      </c>
      <c r="T1607" s="7">
        <f>IFERROR(VLOOKUP(B394,[1]!users_table[#All],4),"NA")</f>
        <v>8.4223826714801451</v>
      </c>
      <c r="U1607" s="13" t="s">
        <v>64</v>
      </c>
    </row>
    <row r="1608" spans="1:21" x14ac:dyDescent="0.3">
      <c r="A1608" s="25">
        <v>1606</v>
      </c>
      <c r="B1608" s="13" t="s">
        <v>2</v>
      </c>
      <c r="C1608" s="13">
        <v>43007</v>
      </c>
      <c r="D1608" s="13" t="s">
        <v>538</v>
      </c>
      <c r="E1608" s="13" t="s">
        <v>32</v>
      </c>
      <c r="F1608" s="13" t="s">
        <v>152</v>
      </c>
      <c r="G1608" s="13">
        <v>6.07</v>
      </c>
      <c r="H1608" s="26">
        <v>44618</v>
      </c>
      <c r="I1608" s="26">
        <v>44631</v>
      </c>
      <c r="J1608" s="13">
        <v>3</v>
      </c>
      <c r="K1608" s="13">
        <v>2021</v>
      </c>
      <c r="L1608" s="13" t="s">
        <v>33</v>
      </c>
      <c r="M1608" s="13">
        <v>12</v>
      </c>
      <c r="N1608" s="13">
        <v>0.39444444444444438</v>
      </c>
      <c r="O1608" s="13">
        <v>4.7333333333333334</v>
      </c>
      <c r="P1608" s="13">
        <v>14</v>
      </c>
      <c r="Q1608" s="13">
        <v>0.33809523809523812</v>
      </c>
      <c r="R1608" s="13">
        <v>0.8571428571428571</v>
      </c>
      <c r="S1608" s="13">
        <v>5.9165186500888103</v>
      </c>
      <c r="T1608" s="7">
        <f>IFERROR(VLOOKUP(B394,[1]!users_table[#All],4),"NA")</f>
        <v>8.4223826714801451</v>
      </c>
      <c r="U1608" s="13" t="s">
        <v>77</v>
      </c>
    </row>
    <row r="1609" spans="1:21" x14ac:dyDescent="0.3">
      <c r="A1609" s="25">
        <v>1607</v>
      </c>
      <c r="B1609" s="13" t="s">
        <v>2</v>
      </c>
      <c r="C1609" s="13">
        <v>43007</v>
      </c>
      <c r="D1609" s="13" t="s">
        <v>538</v>
      </c>
      <c r="E1609" s="13" t="s">
        <v>32</v>
      </c>
      <c r="F1609" s="13" t="s">
        <v>152</v>
      </c>
      <c r="G1609" s="13">
        <v>6.07</v>
      </c>
      <c r="H1609" s="26">
        <v>44618</v>
      </c>
      <c r="I1609" s="26">
        <v>44631</v>
      </c>
      <c r="J1609" s="13">
        <v>3</v>
      </c>
      <c r="K1609" s="13">
        <v>2021</v>
      </c>
      <c r="L1609" s="13" t="s">
        <v>33</v>
      </c>
      <c r="M1609" s="13">
        <v>12</v>
      </c>
      <c r="N1609" s="13">
        <v>0.39444444444444438</v>
      </c>
      <c r="O1609" s="13">
        <v>4.7333333333333334</v>
      </c>
      <c r="P1609" s="13">
        <v>14</v>
      </c>
      <c r="Q1609" s="13">
        <v>0.33809523809523812</v>
      </c>
      <c r="R1609" s="13">
        <v>0.8571428571428571</v>
      </c>
      <c r="S1609" s="13">
        <v>5.9165186500888103</v>
      </c>
      <c r="T1609" s="7">
        <f>IFERROR(VLOOKUP(B394,[1]!users_table[#All],4),"NA")</f>
        <v>8.4223826714801451</v>
      </c>
      <c r="U1609" s="13" t="s">
        <v>75</v>
      </c>
    </row>
    <row r="1610" spans="1:21" x14ac:dyDescent="0.3">
      <c r="A1610" s="25">
        <v>1608</v>
      </c>
      <c r="B1610" s="13" t="s">
        <v>2</v>
      </c>
      <c r="C1610" s="13">
        <v>43007</v>
      </c>
      <c r="D1610" s="13" t="s">
        <v>538</v>
      </c>
      <c r="E1610" s="13" t="s">
        <v>32</v>
      </c>
      <c r="F1610" s="13" t="s">
        <v>152</v>
      </c>
      <c r="G1610" s="13">
        <v>6.07</v>
      </c>
      <c r="H1610" s="26">
        <v>44618</v>
      </c>
      <c r="I1610" s="26">
        <v>44631</v>
      </c>
      <c r="J1610" s="13">
        <v>3</v>
      </c>
      <c r="K1610" s="13">
        <v>2021</v>
      </c>
      <c r="L1610" s="13" t="s">
        <v>33</v>
      </c>
      <c r="M1610" s="13">
        <v>12</v>
      </c>
      <c r="N1610" s="13">
        <v>0.39444444444444438</v>
      </c>
      <c r="O1610" s="13">
        <v>4.7333333333333334</v>
      </c>
      <c r="P1610" s="13">
        <v>14</v>
      </c>
      <c r="Q1610" s="13">
        <v>0.33809523809523812</v>
      </c>
      <c r="R1610" s="13">
        <v>0.8571428571428571</v>
      </c>
      <c r="S1610" s="13">
        <v>5.9165186500888103</v>
      </c>
      <c r="T1610" s="7">
        <f>IFERROR(VLOOKUP(B394,[1]!users_table[#All],4),"NA")</f>
        <v>8.4223826714801451</v>
      </c>
      <c r="U1610" s="13" t="s">
        <v>70</v>
      </c>
    </row>
    <row r="1611" spans="1:21" x14ac:dyDescent="0.3">
      <c r="A1611" s="27">
        <v>1609</v>
      </c>
      <c r="B1611" s="13" t="s">
        <v>2</v>
      </c>
      <c r="C1611" s="13">
        <v>37890</v>
      </c>
      <c r="D1611" s="13" t="s">
        <v>539</v>
      </c>
      <c r="E1611" s="13" t="s">
        <v>32</v>
      </c>
      <c r="F1611" s="13" t="s">
        <v>37</v>
      </c>
      <c r="G1611" s="13">
        <v>7.43</v>
      </c>
      <c r="H1611" s="26">
        <v>44053</v>
      </c>
      <c r="I1611" s="26">
        <v>44064</v>
      </c>
      <c r="J1611" s="13">
        <v>7</v>
      </c>
      <c r="K1611" s="13">
        <v>2020</v>
      </c>
      <c r="L1611" s="13" t="s">
        <v>30</v>
      </c>
      <c r="M1611" s="13">
        <v>12</v>
      </c>
      <c r="N1611" s="13">
        <v>0.40555555555555561</v>
      </c>
      <c r="O1611" s="13">
        <v>4.8666666666666671</v>
      </c>
      <c r="P1611" s="13">
        <v>12</v>
      </c>
      <c r="Q1611" s="13">
        <v>0.40555555555555561</v>
      </c>
      <c r="R1611" s="13">
        <v>1</v>
      </c>
      <c r="S1611" s="13">
        <v>5.9165186500888103</v>
      </c>
      <c r="T1611" s="7">
        <f>IFERROR(VLOOKUP(B395,[1]!users_table[#All],4),"NA")</f>
        <v>8.4223826714801451</v>
      </c>
      <c r="U1611" s="13" t="s">
        <v>64</v>
      </c>
    </row>
    <row r="1612" spans="1:21" x14ac:dyDescent="0.3">
      <c r="A1612" s="25">
        <v>1610</v>
      </c>
      <c r="B1612" s="13" t="s">
        <v>2</v>
      </c>
      <c r="C1612" s="13">
        <v>37890</v>
      </c>
      <c r="D1612" s="13" t="s">
        <v>539</v>
      </c>
      <c r="E1612" s="13" t="s">
        <v>32</v>
      </c>
      <c r="F1612" s="13" t="s">
        <v>37</v>
      </c>
      <c r="G1612" s="13">
        <v>7.43</v>
      </c>
      <c r="H1612" s="26">
        <v>44053</v>
      </c>
      <c r="I1612" s="26">
        <v>44064</v>
      </c>
      <c r="J1612" s="13">
        <v>7</v>
      </c>
      <c r="K1612" s="13">
        <v>2020</v>
      </c>
      <c r="L1612" s="13" t="s">
        <v>30</v>
      </c>
      <c r="M1612" s="13">
        <v>12</v>
      </c>
      <c r="N1612" s="13">
        <v>0.40555555555555561</v>
      </c>
      <c r="O1612" s="13">
        <v>4.8666666666666671</v>
      </c>
      <c r="P1612" s="13">
        <v>12</v>
      </c>
      <c r="Q1612" s="13">
        <v>0.40555555555555561</v>
      </c>
      <c r="R1612" s="13">
        <v>1</v>
      </c>
      <c r="S1612" s="13">
        <v>5.9165186500888103</v>
      </c>
      <c r="T1612" s="7">
        <f>IFERROR(VLOOKUP(B395,[1]!users_table[#All],4),"NA")</f>
        <v>8.4223826714801451</v>
      </c>
      <c r="U1612" s="13" t="s">
        <v>1013</v>
      </c>
    </row>
    <row r="1613" spans="1:21" x14ac:dyDescent="0.3">
      <c r="A1613" s="25">
        <v>1611</v>
      </c>
      <c r="B1613" s="13" t="s">
        <v>2</v>
      </c>
      <c r="C1613" s="13">
        <v>37890</v>
      </c>
      <c r="D1613" s="13" t="s">
        <v>539</v>
      </c>
      <c r="E1613" s="13" t="s">
        <v>32</v>
      </c>
      <c r="F1613" s="13" t="s">
        <v>37</v>
      </c>
      <c r="G1613" s="13">
        <v>7.43</v>
      </c>
      <c r="H1613" s="26">
        <v>44053</v>
      </c>
      <c r="I1613" s="26">
        <v>44064</v>
      </c>
      <c r="J1613" s="13">
        <v>7</v>
      </c>
      <c r="K1613" s="13">
        <v>2020</v>
      </c>
      <c r="L1613" s="13" t="s">
        <v>30</v>
      </c>
      <c r="M1613" s="13">
        <v>12</v>
      </c>
      <c r="N1613" s="13">
        <v>0.40555555555555561</v>
      </c>
      <c r="O1613" s="13">
        <v>4.8666666666666671</v>
      </c>
      <c r="P1613" s="13">
        <v>12</v>
      </c>
      <c r="Q1613" s="13">
        <v>0.40555555555555561</v>
      </c>
      <c r="R1613" s="13">
        <v>1</v>
      </c>
      <c r="S1613" s="13">
        <v>5.9165186500888103</v>
      </c>
      <c r="T1613" s="7">
        <f>IFERROR(VLOOKUP(B395,[1]!users_table[#All],4),"NA")</f>
        <v>8.4223826714801451</v>
      </c>
      <c r="U1613" s="13" t="s">
        <v>73</v>
      </c>
    </row>
    <row r="1614" spans="1:21" x14ac:dyDescent="0.3">
      <c r="A1614" s="25">
        <v>1612</v>
      </c>
      <c r="B1614" s="13" t="s">
        <v>2</v>
      </c>
      <c r="C1614" s="13">
        <v>37890</v>
      </c>
      <c r="D1614" s="13" t="s">
        <v>539</v>
      </c>
      <c r="E1614" s="13" t="s">
        <v>32</v>
      </c>
      <c r="F1614" s="13" t="s">
        <v>37</v>
      </c>
      <c r="G1614" s="13">
        <v>7.43</v>
      </c>
      <c r="H1614" s="26">
        <v>44053</v>
      </c>
      <c r="I1614" s="26">
        <v>44064</v>
      </c>
      <c r="J1614" s="13">
        <v>7</v>
      </c>
      <c r="K1614" s="13">
        <v>2020</v>
      </c>
      <c r="L1614" s="13" t="s">
        <v>30</v>
      </c>
      <c r="M1614" s="13">
        <v>12</v>
      </c>
      <c r="N1614" s="13">
        <v>0.40555555555555561</v>
      </c>
      <c r="O1614" s="13">
        <v>4.8666666666666671</v>
      </c>
      <c r="P1614" s="13">
        <v>12</v>
      </c>
      <c r="Q1614" s="13">
        <v>0.40555555555555561</v>
      </c>
      <c r="R1614" s="13">
        <v>1</v>
      </c>
      <c r="S1614" s="13">
        <v>5.9165186500888103</v>
      </c>
      <c r="T1614" s="7">
        <f>IFERROR(VLOOKUP(B395,[1]!users_table[#All],4),"NA")</f>
        <v>8.4223826714801451</v>
      </c>
      <c r="U1614" s="13" t="s">
        <v>74</v>
      </c>
    </row>
    <row r="1615" spans="1:21" x14ac:dyDescent="0.3">
      <c r="A1615" s="25">
        <v>1613</v>
      </c>
      <c r="B1615" s="13" t="s">
        <v>2</v>
      </c>
      <c r="C1615" s="13">
        <v>37890</v>
      </c>
      <c r="D1615" s="13" t="s">
        <v>539</v>
      </c>
      <c r="E1615" s="13" t="s">
        <v>32</v>
      </c>
      <c r="F1615" s="13" t="s">
        <v>37</v>
      </c>
      <c r="G1615" s="13">
        <v>7.43</v>
      </c>
      <c r="H1615" s="26">
        <v>44053</v>
      </c>
      <c r="I1615" s="26">
        <v>44064</v>
      </c>
      <c r="J1615" s="13">
        <v>7</v>
      </c>
      <c r="K1615" s="13">
        <v>2020</v>
      </c>
      <c r="L1615" s="13" t="s">
        <v>30</v>
      </c>
      <c r="M1615" s="13">
        <v>12</v>
      </c>
      <c r="N1615" s="13">
        <v>0.40555555555555561</v>
      </c>
      <c r="O1615" s="13">
        <v>4.8666666666666671</v>
      </c>
      <c r="P1615" s="13">
        <v>12</v>
      </c>
      <c r="Q1615" s="13">
        <v>0.40555555555555561</v>
      </c>
      <c r="R1615" s="13">
        <v>1</v>
      </c>
      <c r="S1615" s="13">
        <v>5.9165186500888103</v>
      </c>
      <c r="T1615" s="7">
        <f>IFERROR(VLOOKUP(B395,[1]!users_table[#All],4),"NA")</f>
        <v>8.4223826714801451</v>
      </c>
      <c r="U1615" s="13" t="s">
        <v>1047</v>
      </c>
    </row>
    <row r="1616" spans="1:21" x14ac:dyDescent="0.3">
      <c r="A1616" s="25">
        <v>1614</v>
      </c>
      <c r="B1616" s="13" t="s">
        <v>2</v>
      </c>
      <c r="C1616" s="13">
        <v>37890</v>
      </c>
      <c r="D1616" s="13" t="s">
        <v>539</v>
      </c>
      <c r="E1616" s="13" t="s">
        <v>32</v>
      </c>
      <c r="F1616" s="13" t="s">
        <v>37</v>
      </c>
      <c r="G1616" s="13">
        <v>7.43</v>
      </c>
      <c r="H1616" s="26">
        <v>44053</v>
      </c>
      <c r="I1616" s="26">
        <v>44064</v>
      </c>
      <c r="J1616" s="13">
        <v>7</v>
      </c>
      <c r="K1616" s="13">
        <v>2020</v>
      </c>
      <c r="L1616" s="13" t="s">
        <v>30</v>
      </c>
      <c r="M1616" s="13">
        <v>12</v>
      </c>
      <c r="N1616" s="13">
        <v>0.40555555555555561</v>
      </c>
      <c r="O1616" s="13">
        <v>4.8666666666666671</v>
      </c>
      <c r="P1616" s="13">
        <v>12</v>
      </c>
      <c r="Q1616" s="13">
        <v>0.40555555555555561</v>
      </c>
      <c r="R1616" s="13">
        <v>1</v>
      </c>
      <c r="S1616" s="13">
        <v>5.9165186500888103</v>
      </c>
      <c r="T1616" s="7">
        <f>IFERROR(VLOOKUP(B395,[1]!users_table[#All],4),"NA")</f>
        <v>8.4223826714801451</v>
      </c>
      <c r="U1616" s="13" t="s">
        <v>1016</v>
      </c>
    </row>
    <row r="1617" spans="1:21" x14ac:dyDescent="0.3">
      <c r="A1617" s="25">
        <v>1615</v>
      </c>
      <c r="B1617" s="13" t="s">
        <v>2</v>
      </c>
      <c r="C1617" s="13">
        <v>38395</v>
      </c>
      <c r="D1617" s="13" t="s">
        <v>540</v>
      </c>
      <c r="E1617" s="13" t="s">
        <v>50</v>
      </c>
      <c r="F1617" s="13" t="s">
        <v>183</v>
      </c>
      <c r="G1617" s="13">
        <v>5.6</v>
      </c>
      <c r="H1617" s="26">
        <v>44034</v>
      </c>
      <c r="I1617" s="26">
        <v>44035</v>
      </c>
      <c r="J1617" s="13">
        <v>5</v>
      </c>
      <c r="K1617" s="13">
        <v>2018</v>
      </c>
      <c r="L1617" s="13" t="s">
        <v>35</v>
      </c>
      <c r="M1617" s="13">
        <v>12</v>
      </c>
      <c r="N1617" s="13">
        <v>6.6666666666666666E-2</v>
      </c>
      <c r="O1617" s="13">
        <v>0.8</v>
      </c>
      <c r="P1617" s="13">
        <v>2</v>
      </c>
      <c r="Q1617" s="13">
        <v>0.4</v>
      </c>
      <c r="R1617" s="13">
        <v>6</v>
      </c>
      <c r="S1617" s="13">
        <v>5.9165186500888103</v>
      </c>
      <c r="T1617" s="7">
        <f>IFERROR(VLOOKUP(B396,[1]!users_table[#All],4),"NA")</f>
        <v>8.4223826714801451</v>
      </c>
      <c r="U1617" s="13" t="s">
        <v>64</v>
      </c>
    </row>
    <row r="1618" spans="1:21" x14ac:dyDescent="0.3">
      <c r="A1618" s="25">
        <v>1616</v>
      </c>
      <c r="B1618" s="13" t="s">
        <v>2</v>
      </c>
      <c r="C1618" s="13">
        <v>38395</v>
      </c>
      <c r="D1618" s="13" t="s">
        <v>540</v>
      </c>
      <c r="E1618" s="13" t="s">
        <v>50</v>
      </c>
      <c r="F1618" s="13" t="s">
        <v>183</v>
      </c>
      <c r="G1618" s="13">
        <v>5.6</v>
      </c>
      <c r="H1618" s="26">
        <v>44034</v>
      </c>
      <c r="I1618" s="26">
        <v>44035</v>
      </c>
      <c r="J1618" s="13">
        <v>5</v>
      </c>
      <c r="K1618" s="13">
        <v>2018</v>
      </c>
      <c r="L1618" s="13" t="s">
        <v>35</v>
      </c>
      <c r="M1618" s="13">
        <v>12</v>
      </c>
      <c r="N1618" s="13">
        <v>6.6666666666666666E-2</v>
      </c>
      <c r="O1618" s="13">
        <v>0.8</v>
      </c>
      <c r="P1618" s="13">
        <v>2</v>
      </c>
      <c r="Q1618" s="13">
        <v>0.4</v>
      </c>
      <c r="R1618" s="13">
        <v>6</v>
      </c>
      <c r="S1618" s="13">
        <v>5.9165186500888103</v>
      </c>
      <c r="T1618" s="7">
        <f>IFERROR(VLOOKUP(B396,[1]!users_table[#All],4),"NA")</f>
        <v>8.4223826714801451</v>
      </c>
      <c r="U1618" s="13" t="s">
        <v>1011</v>
      </c>
    </row>
    <row r="1619" spans="1:21" x14ac:dyDescent="0.3">
      <c r="A1619" s="25">
        <v>1617</v>
      </c>
      <c r="B1619" s="13" t="s">
        <v>2</v>
      </c>
      <c r="C1619" s="13">
        <v>38395</v>
      </c>
      <c r="D1619" s="13" t="s">
        <v>540</v>
      </c>
      <c r="E1619" s="13" t="s">
        <v>50</v>
      </c>
      <c r="F1619" s="13" t="s">
        <v>183</v>
      </c>
      <c r="G1619" s="13">
        <v>5.6</v>
      </c>
      <c r="H1619" s="26">
        <v>44034</v>
      </c>
      <c r="I1619" s="26">
        <v>44035</v>
      </c>
      <c r="J1619" s="13">
        <v>5</v>
      </c>
      <c r="K1619" s="13">
        <v>2018</v>
      </c>
      <c r="L1619" s="13" t="s">
        <v>35</v>
      </c>
      <c r="M1619" s="13">
        <v>12</v>
      </c>
      <c r="N1619" s="13">
        <v>6.6666666666666666E-2</v>
      </c>
      <c r="O1619" s="13">
        <v>0.8</v>
      </c>
      <c r="P1619" s="13">
        <v>2</v>
      </c>
      <c r="Q1619" s="13">
        <v>0.4</v>
      </c>
      <c r="R1619" s="13">
        <v>6</v>
      </c>
      <c r="S1619" s="13">
        <v>5.9165186500888103</v>
      </c>
      <c r="T1619" s="7">
        <f>IFERROR(VLOOKUP(B396,[1]!users_table[#All],4),"NA")</f>
        <v>8.4223826714801451</v>
      </c>
      <c r="U1619" s="13" t="s">
        <v>60</v>
      </c>
    </row>
    <row r="1620" spans="1:21" x14ac:dyDescent="0.3">
      <c r="A1620" s="25">
        <v>1618</v>
      </c>
      <c r="B1620" s="13" t="s">
        <v>2</v>
      </c>
      <c r="C1620" s="13">
        <v>39325</v>
      </c>
      <c r="D1620" s="13" t="s">
        <v>541</v>
      </c>
      <c r="E1620" s="13" t="s">
        <v>50</v>
      </c>
      <c r="F1620" s="13" t="s">
        <v>183</v>
      </c>
      <c r="G1620" s="13">
        <v>5.44</v>
      </c>
      <c r="H1620" s="26">
        <v>44036</v>
      </c>
      <c r="I1620" s="26">
        <v>44036</v>
      </c>
      <c r="J1620" s="13">
        <v>5</v>
      </c>
      <c r="K1620" s="13">
        <v>2019</v>
      </c>
      <c r="L1620" s="13" t="s">
        <v>30</v>
      </c>
      <c r="M1620" s="13">
        <v>3</v>
      </c>
      <c r="N1620" s="13">
        <v>9.166666666666666E-2</v>
      </c>
      <c r="O1620" s="13">
        <v>0.27500000000000002</v>
      </c>
      <c r="P1620" s="13">
        <v>1</v>
      </c>
      <c r="Q1620" s="13">
        <v>0.27500000000000002</v>
      </c>
      <c r="R1620" s="13">
        <v>3</v>
      </c>
      <c r="S1620" s="13">
        <v>5.9165186500888103</v>
      </c>
      <c r="T1620" s="7">
        <f>IFERROR(VLOOKUP(B397,[1]!users_table[#All],4),"NA")</f>
        <v>8.4223826714801451</v>
      </c>
      <c r="U1620" s="13" t="s">
        <v>64</v>
      </c>
    </row>
    <row r="1621" spans="1:21" x14ac:dyDescent="0.3">
      <c r="A1621" s="25">
        <v>1619</v>
      </c>
      <c r="B1621" s="13" t="s">
        <v>2</v>
      </c>
      <c r="C1621" s="13">
        <v>39325</v>
      </c>
      <c r="D1621" s="13" t="s">
        <v>541</v>
      </c>
      <c r="E1621" s="13" t="s">
        <v>50</v>
      </c>
      <c r="F1621" s="13" t="s">
        <v>183</v>
      </c>
      <c r="G1621" s="13">
        <v>5.44</v>
      </c>
      <c r="H1621" s="26">
        <v>44036</v>
      </c>
      <c r="I1621" s="26">
        <v>44036</v>
      </c>
      <c r="J1621" s="13">
        <v>5</v>
      </c>
      <c r="K1621" s="13">
        <v>2019</v>
      </c>
      <c r="L1621" s="13" t="s">
        <v>30</v>
      </c>
      <c r="M1621" s="13">
        <v>3</v>
      </c>
      <c r="N1621" s="13">
        <v>9.166666666666666E-2</v>
      </c>
      <c r="O1621" s="13">
        <v>0.27500000000000002</v>
      </c>
      <c r="P1621" s="13">
        <v>1</v>
      </c>
      <c r="Q1621" s="13">
        <v>0.27500000000000002</v>
      </c>
      <c r="R1621" s="13">
        <v>3</v>
      </c>
      <c r="S1621" s="13">
        <v>5.9165186500888103</v>
      </c>
      <c r="T1621" s="7">
        <f>IFERROR(VLOOKUP(B397,[1]!users_table[#All],4),"NA")</f>
        <v>8.4223826714801451</v>
      </c>
      <c r="U1621" s="13" t="s">
        <v>1011</v>
      </c>
    </row>
    <row r="1622" spans="1:21" x14ac:dyDescent="0.3">
      <c r="A1622" s="25">
        <v>1620</v>
      </c>
      <c r="B1622" s="13" t="s">
        <v>2</v>
      </c>
      <c r="C1622" s="13">
        <v>39325</v>
      </c>
      <c r="D1622" s="13" t="s">
        <v>541</v>
      </c>
      <c r="E1622" s="13" t="s">
        <v>50</v>
      </c>
      <c r="F1622" s="13" t="s">
        <v>183</v>
      </c>
      <c r="G1622" s="13">
        <v>5.44</v>
      </c>
      <c r="H1622" s="26">
        <v>44036</v>
      </c>
      <c r="I1622" s="26">
        <v>44036</v>
      </c>
      <c r="J1622" s="13">
        <v>5</v>
      </c>
      <c r="K1622" s="13">
        <v>2019</v>
      </c>
      <c r="L1622" s="13" t="s">
        <v>30</v>
      </c>
      <c r="M1622" s="13">
        <v>3</v>
      </c>
      <c r="N1622" s="13">
        <v>9.166666666666666E-2</v>
      </c>
      <c r="O1622" s="13">
        <v>0.27500000000000002</v>
      </c>
      <c r="P1622" s="13">
        <v>1</v>
      </c>
      <c r="Q1622" s="13">
        <v>0.27500000000000002</v>
      </c>
      <c r="R1622" s="13">
        <v>3</v>
      </c>
      <c r="S1622" s="13">
        <v>5.9165186500888103</v>
      </c>
      <c r="T1622" s="7">
        <f>IFERROR(VLOOKUP(B397,[1]!users_table[#All],4),"NA")</f>
        <v>8.4223826714801451</v>
      </c>
      <c r="U1622" s="13" t="s">
        <v>60</v>
      </c>
    </row>
    <row r="1623" spans="1:21" x14ac:dyDescent="0.3">
      <c r="A1623" s="25">
        <v>1621</v>
      </c>
      <c r="B1623" s="13" t="s">
        <v>2</v>
      </c>
      <c r="C1623" s="13">
        <v>1141</v>
      </c>
      <c r="D1623" s="13" t="s">
        <v>542</v>
      </c>
      <c r="E1623" s="13" t="s">
        <v>168</v>
      </c>
      <c r="F1623" s="13" t="s">
        <v>54</v>
      </c>
      <c r="G1623" s="13">
        <v>6.54</v>
      </c>
      <c r="H1623" s="26">
        <v>44549</v>
      </c>
      <c r="I1623" s="26">
        <v>44549</v>
      </c>
      <c r="J1623" s="13">
        <v>7</v>
      </c>
      <c r="K1623" s="13">
        <v>2002</v>
      </c>
      <c r="L1623" s="13" t="s">
        <v>30</v>
      </c>
      <c r="M1623" s="13">
        <v>1</v>
      </c>
      <c r="N1623" s="13">
        <v>2.2666666666666671</v>
      </c>
      <c r="O1623" s="13">
        <v>2.2666666666666671</v>
      </c>
      <c r="P1623" s="13">
        <v>1</v>
      </c>
      <c r="Q1623" s="13">
        <v>2.2666666666666671</v>
      </c>
      <c r="R1623" s="13">
        <v>1</v>
      </c>
      <c r="S1623" s="13">
        <v>5.9165186500888103</v>
      </c>
      <c r="T1623" s="7">
        <f>IFERROR(VLOOKUP(B398,[1]!users_table[#All],4),"NA")</f>
        <v>8.4223826714801451</v>
      </c>
      <c r="U1623" s="13" t="s">
        <v>59</v>
      </c>
    </row>
    <row r="1624" spans="1:21" x14ac:dyDescent="0.3">
      <c r="A1624" s="25">
        <v>1622</v>
      </c>
      <c r="B1624" s="13" t="s">
        <v>2</v>
      </c>
      <c r="C1624" s="13">
        <v>1141</v>
      </c>
      <c r="D1624" s="13" t="s">
        <v>542</v>
      </c>
      <c r="E1624" s="13" t="s">
        <v>168</v>
      </c>
      <c r="F1624" s="13" t="s">
        <v>54</v>
      </c>
      <c r="G1624" s="13">
        <v>6.54</v>
      </c>
      <c r="H1624" s="26">
        <v>44549</v>
      </c>
      <c r="I1624" s="26">
        <v>44549</v>
      </c>
      <c r="J1624" s="13">
        <v>7</v>
      </c>
      <c r="K1624" s="13">
        <v>2002</v>
      </c>
      <c r="L1624" s="13" t="s">
        <v>30</v>
      </c>
      <c r="M1624" s="13">
        <v>1</v>
      </c>
      <c r="N1624" s="13">
        <v>2.2666666666666671</v>
      </c>
      <c r="O1624" s="13">
        <v>2.2666666666666671</v>
      </c>
      <c r="P1624" s="13">
        <v>1</v>
      </c>
      <c r="Q1624" s="13">
        <v>2.2666666666666671</v>
      </c>
      <c r="R1624" s="13">
        <v>1</v>
      </c>
      <c r="S1624" s="13">
        <v>5.9165186500888103</v>
      </c>
      <c r="T1624" s="7">
        <f>IFERROR(VLOOKUP(B398,[1]!users_table[#All],4),"NA")</f>
        <v>8.4223826714801451</v>
      </c>
      <c r="U1624" s="13" t="s">
        <v>66</v>
      </c>
    </row>
    <row r="1625" spans="1:21" x14ac:dyDescent="0.3">
      <c r="A1625" s="25">
        <v>1623</v>
      </c>
      <c r="B1625" s="13" t="s">
        <v>2</v>
      </c>
      <c r="C1625" s="13">
        <v>1141</v>
      </c>
      <c r="D1625" s="13" t="s">
        <v>542</v>
      </c>
      <c r="E1625" s="13" t="s">
        <v>168</v>
      </c>
      <c r="F1625" s="13" t="s">
        <v>54</v>
      </c>
      <c r="G1625" s="13">
        <v>6.54</v>
      </c>
      <c r="H1625" s="26">
        <v>44549</v>
      </c>
      <c r="I1625" s="26">
        <v>44549</v>
      </c>
      <c r="J1625" s="13">
        <v>7</v>
      </c>
      <c r="K1625" s="13">
        <v>2002</v>
      </c>
      <c r="L1625" s="13" t="s">
        <v>30</v>
      </c>
      <c r="M1625" s="13">
        <v>1</v>
      </c>
      <c r="N1625" s="13">
        <v>2.2666666666666671</v>
      </c>
      <c r="O1625" s="13">
        <v>2.2666666666666671</v>
      </c>
      <c r="P1625" s="13">
        <v>1</v>
      </c>
      <c r="Q1625" s="13">
        <v>2.2666666666666671</v>
      </c>
      <c r="R1625" s="13">
        <v>1</v>
      </c>
      <c r="S1625" s="13">
        <v>5.9165186500888103</v>
      </c>
      <c r="T1625" s="7">
        <f>IFERROR(VLOOKUP(B398,[1]!users_table[#All],4),"NA")</f>
        <v>8.4223826714801451</v>
      </c>
      <c r="U1625" s="13" t="s">
        <v>60</v>
      </c>
    </row>
    <row r="1626" spans="1:21" x14ac:dyDescent="0.3">
      <c r="A1626" s="25">
        <v>1624</v>
      </c>
      <c r="B1626" s="13" t="s">
        <v>2</v>
      </c>
      <c r="C1626" s="13">
        <v>1141</v>
      </c>
      <c r="D1626" s="13" t="s">
        <v>542</v>
      </c>
      <c r="E1626" s="13" t="s">
        <v>168</v>
      </c>
      <c r="F1626" s="13" t="s">
        <v>54</v>
      </c>
      <c r="G1626" s="13">
        <v>6.54</v>
      </c>
      <c r="H1626" s="26">
        <v>44549</v>
      </c>
      <c r="I1626" s="26">
        <v>44549</v>
      </c>
      <c r="J1626" s="13">
        <v>7</v>
      </c>
      <c r="K1626" s="13">
        <v>2002</v>
      </c>
      <c r="L1626" s="13" t="s">
        <v>30</v>
      </c>
      <c r="M1626" s="13">
        <v>1</v>
      </c>
      <c r="N1626" s="13">
        <v>2.2666666666666671</v>
      </c>
      <c r="O1626" s="13">
        <v>2.2666666666666671</v>
      </c>
      <c r="P1626" s="13">
        <v>1</v>
      </c>
      <c r="Q1626" s="13">
        <v>2.2666666666666671</v>
      </c>
      <c r="R1626" s="13">
        <v>1</v>
      </c>
      <c r="S1626" s="13">
        <v>5.9165186500888103</v>
      </c>
      <c r="T1626" s="7">
        <f>IFERROR(VLOOKUP(B398,[1]!users_table[#All],4),"NA")</f>
        <v>8.4223826714801451</v>
      </c>
      <c r="U1626" s="13" t="s">
        <v>75</v>
      </c>
    </row>
    <row r="1627" spans="1:21" x14ac:dyDescent="0.3">
      <c r="A1627" s="25">
        <v>1625</v>
      </c>
      <c r="B1627" s="13" t="s">
        <v>2</v>
      </c>
      <c r="C1627" s="13">
        <v>39249</v>
      </c>
      <c r="D1627" s="13" t="s">
        <v>543</v>
      </c>
      <c r="E1627" s="13" t="s">
        <v>168</v>
      </c>
      <c r="F1627" s="13" t="s">
        <v>44</v>
      </c>
      <c r="G1627" s="13">
        <v>6.13</v>
      </c>
      <c r="H1627" s="26">
        <v>44045</v>
      </c>
      <c r="I1627" s="26">
        <v>44046</v>
      </c>
      <c r="J1627" s="13">
        <v>5</v>
      </c>
      <c r="K1627" s="13">
        <v>2019</v>
      </c>
      <c r="L1627" s="13" t="s">
        <v>33</v>
      </c>
      <c r="M1627" s="13">
        <v>2</v>
      </c>
      <c r="N1627" s="13">
        <v>0.45277777777777778</v>
      </c>
      <c r="O1627" s="13">
        <v>0.90555555555555556</v>
      </c>
      <c r="P1627" s="13">
        <v>2</v>
      </c>
      <c r="Q1627" s="13">
        <v>0.45277777777777778</v>
      </c>
      <c r="R1627" s="13">
        <v>1</v>
      </c>
      <c r="S1627" s="13">
        <v>5.9165186500888103</v>
      </c>
      <c r="T1627" s="7">
        <f>IFERROR(VLOOKUP(B399,[1]!users_table[#All],4),"NA")</f>
        <v>8.4223826714801451</v>
      </c>
      <c r="U1627" s="13" t="s">
        <v>65</v>
      </c>
    </row>
    <row r="1628" spans="1:21" x14ac:dyDescent="0.3">
      <c r="A1628" s="25">
        <v>1626</v>
      </c>
      <c r="B1628" s="13" t="s">
        <v>2</v>
      </c>
      <c r="C1628" s="13">
        <v>39249</v>
      </c>
      <c r="D1628" s="13" t="s">
        <v>543</v>
      </c>
      <c r="E1628" s="13" t="s">
        <v>168</v>
      </c>
      <c r="F1628" s="13" t="s">
        <v>44</v>
      </c>
      <c r="G1628" s="13">
        <v>6.13</v>
      </c>
      <c r="H1628" s="26">
        <v>44045</v>
      </c>
      <c r="I1628" s="26">
        <v>44046</v>
      </c>
      <c r="J1628" s="13">
        <v>5</v>
      </c>
      <c r="K1628" s="13">
        <v>2019</v>
      </c>
      <c r="L1628" s="13" t="s">
        <v>33</v>
      </c>
      <c r="M1628" s="13">
        <v>2</v>
      </c>
      <c r="N1628" s="13">
        <v>0.45277777777777778</v>
      </c>
      <c r="O1628" s="13">
        <v>0.90555555555555556</v>
      </c>
      <c r="P1628" s="13">
        <v>2</v>
      </c>
      <c r="Q1628" s="13">
        <v>0.45277777777777778</v>
      </c>
      <c r="R1628" s="13">
        <v>1</v>
      </c>
      <c r="S1628" s="13">
        <v>5.9165186500888103</v>
      </c>
      <c r="T1628" s="7">
        <f>IFERROR(VLOOKUP(B399,[1]!users_table[#All],4),"NA")</f>
        <v>8.4223826714801451</v>
      </c>
      <c r="U1628" s="13" t="s">
        <v>60</v>
      </c>
    </row>
    <row r="1629" spans="1:21" x14ac:dyDescent="0.3">
      <c r="A1629" s="25">
        <v>1627</v>
      </c>
      <c r="B1629" s="13" t="s">
        <v>2</v>
      </c>
      <c r="C1629" s="13">
        <v>39249</v>
      </c>
      <c r="D1629" s="13" t="s">
        <v>543</v>
      </c>
      <c r="E1629" s="13" t="s">
        <v>168</v>
      </c>
      <c r="F1629" s="13" t="s">
        <v>44</v>
      </c>
      <c r="G1629" s="13">
        <v>6.13</v>
      </c>
      <c r="H1629" s="26">
        <v>44045</v>
      </c>
      <c r="I1629" s="26">
        <v>44046</v>
      </c>
      <c r="J1629" s="13">
        <v>5</v>
      </c>
      <c r="K1629" s="13">
        <v>2019</v>
      </c>
      <c r="L1629" s="13" t="s">
        <v>33</v>
      </c>
      <c r="M1629" s="13">
        <v>2</v>
      </c>
      <c r="N1629" s="13">
        <v>0.45277777777777778</v>
      </c>
      <c r="O1629" s="13">
        <v>0.90555555555555556</v>
      </c>
      <c r="P1629" s="13">
        <v>2</v>
      </c>
      <c r="Q1629" s="13">
        <v>0.45277777777777778</v>
      </c>
      <c r="R1629" s="13">
        <v>1</v>
      </c>
      <c r="S1629" s="13">
        <v>5.9165186500888103</v>
      </c>
      <c r="T1629" s="7">
        <f>IFERROR(VLOOKUP(B399,[1]!users_table[#All],4),"NA")</f>
        <v>8.4223826714801451</v>
      </c>
      <c r="U1629" s="13" t="s">
        <v>76</v>
      </c>
    </row>
    <row r="1630" spans="1:21" x14ac:dyDescent="0.3">
      <c r="A1630" s="25">
        <v>1628</v>
      </c>
      <c r="B1630" s="13" t="s">
        <v>2</v>
      </c>
      <c r="C1630" s="13">
        <v>40200</v>
      </c>
      <c r="D1630" s="13" t="s">
        <v>544</v>
      </c>
      <c r="E1630" s="13" t="s">
        <v>158</v>
      </c>
      <c r="F1630" s="13" t="s">
        <v>29</v>
      </c>
      <c r="G1630" s="13">
        <v>6.59</v>
      </c>
      <c r="H1630" s="26">
        <v>44120</v>
      </c>
      <c r="I1630" s="26">
        <v>44120</v>
      </c>
      <c r="J1630" s="13">
        <v>7</v>
      </c>
      <c r="K1630" s="13">
        <v>2019</v>
      </c>
      <c r="L1630" s="13" t="s">
        <v>39</v>
      </c>
      <c r="M1630" s="13">
        <v>1</v>
      </c>
      <c r="N1630" s="13">
        <v>5.6944444444444443E-2</v>
      </c>
      <c r="O1630" s="13">
        <v>5.6944444444444443E-2</v>
      </c>
      <c r="P1630" s="13">
        <v>1</v>
      </c>
      <c r="Q1630" s="13">
        <v>5.6944444444444443E-2</v>
      </c>
      <c r="R1630" s="13">
        <v>1</v>
      </c>
      <c r="S1630" s="13">
        <v>5.9165186500888103</v>
      </c>
      <c r="T1630" s="7">
        <f>IFERROR(VLOOKUP(B400,[1]!users_table[#All],4),"NA")</f>
        <v>8.4223826714801451</v>
      </c>
      <c r="U1630" s="13" t="s">
        <v>1039</v>
      </c>
    </row>
    <row r="1631" spans="1:21" x14ac:dyDescent="0.3">
      <c r="A1631" s="25">
        <v>1629</v>
      </c>
      <c r="B1631" s="13" t="s">
        <v>2</v>
      </c>
      <c r="C1631" s="13">
        <v>40200</v>
      </c>
      <c r="D1631" s="13" t="s">
        <v>544</v>
      </c>
      <c r="E1631" s="13" t="s">
        <v>158</v>
      </c>
      <c r="F1631" s="13" t="s">
        <v>29</v>
      </c>
      <c r="G1631" s="13">
        <v>6.59</v>
      </c>
      <c r="H1631" s="26">
        <v>44120</v>
      </c>
      <c r="I1631" s="26">
        <v>44120</v>
      </c>
      <c r="J1631" s="13">
        <v>7</v>
      </c>
      <c r="K1631" s="13">
        <v>2019</v>
      </c>
      <c r="L1631" s="13" t="s">
        <v>39</v>
      </c>
      <c r="M1631" s="13">
        <v>1</v>
      </c>
      <c r="N1631" s="13">
        <v>5.6944444444444443E-2</v>
      </c>
      <c r="O1631" s="13">
        <v>5.6944444444444443E-2</v>
      </c>
      <c r="P1631" s="13">
        <v>1</v>
      </c>
      <c r="Q1631" s="13">
        <v>5.6944444444444443E-2</v>
      </c>
      <c r="R1631" s="13">
        <v>1</v>
      </c>
      <c r="S1631" s="13">
        <v>5.9165186500888103</v>
      </c>
      <c r="T1631" s="7">
        <f>IFERROR(VLOOKUP(B400,[1]!users_table[#All],4),"NA")</f>
        <v>8.4223826714801451</v>
      </c>
      <c r="U1631" s="13" t="s">
        <v>74</v>
      </c>
    </row>
    <row r="1632" spans="1:21" x14ac:dyDescent="0.3">
      <c r="A1632" s="25">
        <v>1630</v>
      </c>
      <c r="B1632" s="13" t="s">
        <v>2</v>
      </c>
      <c r="C1632" s="13">
        <v>708</v>
      </c>
      <c r="D1632" s="13" t="s">
        <v>545</v>
      </c>
      <c r="E1632" s="13" t="s">
        <v>32</v>
      </c>
      <c r="F1632" s="13" t="s">
        <v>42</v>
      </c>
      <c r="G1632" s="13">
        <v>7.54</v>
      </c>
      <c r="H1632" s="26">
        <v>43551</v>
      </c>
      <c r="I1632" s="26">
        <v>43565</v>
      </c>
      <c r="J1632" s="13">
        <v>6</v>
      </c>
      <c r="K1632" s="13">
        <v>2002</v>
      </c>
      <c r="L1632" s="13" t="s">
        <v>30</v>
      </c>
      <c r="M1632" s="13">
        <v>26</v>
      </c>
      <c r="N1632" s="13">
        <v>0.41222222222222221</v>
      </c>
      <c r="O1632" s="13">
        <v>10.71777777777778</v>
      </c>
      <c r="P1632" s="13">
        <v>15</v>
      </c>
      <c r="Q1632" s="13">
        <v>0.71451851851851855</v>
      </c>
      <c r="R1632" s="13">
        <v>1.7333333333333329</v>
      </c>
      <c r="S1632" s="13">
        <v>5.9165186500888103</v>
      </c>
      <c r="T1632" s="7">
        <f>IFERROR(VLOOKUP(B401,[1]!users_table[#All],4),"NA")</f>
        <v>8.4223826714801451</v>
      </c>
      <c r="U1632" s="13" t="s">
        <v>59</v>
      </c>
    </row>
    <row r="1633" spans="1:21" x14ac:dyDescent="0.3">
      <c r="A1633" s="25">
        <v>1631</v>
      </c>
      <c r="B1633" s="13" t="s">
        <v>2</v>
      </c>
      <c r="C1633" s="13">
        <v>708</v>
      </c>
      <c r="D1633" s="13" t="s">
        <v>545</v>
      </c>
      <c r="E1633" s="13" t="s">
        <v>32</v>
      </c>
      <c r="F1633" s="13" t="s">
        <v>42</v>
      </c>
      <c r="G1633" s="13">
        <v>7.54</v>
      </c>
      <c r="H1633" s="26">
        <v>43551</v>
      </c>
      <c r="I1633" s="26">
        <v>43565</v>
      </c>
      <c r="J1633" s="13">
        <v>6</v>
      </c>
      <c r="K1633" s="13">
        <v>2002</v>
      </c>
      <c r="L1633" s="13" t="s">
        <v>30</v>
      </c>
      <c r="M1633" s="13">
        <v>26</v>
      </c>
      <c r="N1633" s="13">
        <v>0.41222222222222221</v>
      </c>
      <c r="O1633" s="13">
        <v>10.71777777777778</v>
      </c>
      <c r="P1633" s="13">
        <v>15</v>
      </c>
      <c r="Q1633" s="13">
        <v>0.71451851851851855</v>
      </c>
      <c r="R1633" s="13">
        <v>1.7333333333333329</v>
      </c>
      <c r="S1633" s="13">
        <v>5.9165186500888103</v>
      </c>
      <c r="T1633" s="7">
        <f>IFERROR(VLOOKUP(B401,[1]!users_table[#All],4),"NA")</f>
        <v>8.4223826714801451</v>
      </c>
      <c r="U1633" s="13" t="s">
        <v>62</v>
      </c>
    </row>
    <row r="1634" spans="1:21" x14ac:dyDescent="0.3">
      <c r="A1634" s="25">
        <v>1632</v>
      </c>
      <c r="B1634" s="13" t="s">
        <v>2</v>
      </c>
      <c r="C1634" s="13">
        <v>42627</v>
      </c>
      <c r="D1634" s="13" t="s">
        <v>546</v>
      </c>
      <c r="E1634" s="13" t="s">
        <v>32</v>
      </c>
      <c r="F1634" s="13" t="s">
        <v>37</v>
      </c>
      <c r="G1634" s="13">
        <v>6.25</v>
      </c>
      <c r="H1634" s="26">
        <v>44703</v>
      </c>
      <c r="I1634" s="26">
        <v>44704</v>
      </c>
      <c r="J1634" s="13">
        <v>6</v>
      </c>
      <c r="K1634" s="13">
        <v>2021</v>
      </c>
      <c r="L1634" s="13" t="s">
        <v>39</v>
      </c>
      <c r="M1634" s="13">
        <v>12</v>
      </c>
      <c r="N1634" s="13">
        <v>0.3972222222222222</v>
      </c>
      <c r="O1634" s="13">
        <v>4.7666666666666666</v>
      </c>
      <c r="P1634" s="13">
        <v>2</v>
      </c>
      <c r="Q1634" s="13">
        <v>2.3833333333333329</v>
      </c>
      <c r="R1634" s="13">
        <v>6</v>
      </c>
      <c r="S1634" s="13">
        <v>5.9165186500888103</v>
      </c>
      <c r="T1634" s="7">
        <f>IFERROR(VLOOKUP(B402,[1]!users_table[#All],4),"NA")</f>
        <v>8.4223826714801451</v>
      </c>
      <c r="U1634" s="13" t="s">
        <v>59</v>
      </c>
    </row>
    <row r="1635" spans="1:21" x14ac:dyDescent="0.3">
      <c r="A1635" s="25">
        <v>1633</v>
      </c>
      <c r="B1635" s="13" t="s">
        <v>2</v>
      </c>
      <c r="C1635" s="13">
        <v>42627</v>
      </c>
      <c r="D1635" s="13" t="s">
        <v>546</v>
      </c>
      <c r="E1635" s="13" t="s">
        <v>32</v>
      </c>
      <c r="F1635" s="13" t="s">
        <v>37</v>
      </c>
      <c r="G1635" s="13">
        <v>6.25</v>
      </c>
      <c r="H1635" s="26">
        <v>44703</v>
      </c>
      <c r="I1635" s="26">
        <v>44704</v>
      </c>
      <c r="J1635" s="13">
        <v>6</v>
      </c>
      <c r="K1635" s="13">
        <v>2021</v>
      </c>
      <c r="L1635" s="13" t="s">
        <v>39</v>
      </c>
      <c r="M1635" s="13">
        <v>12</v>
      </c>
      <c r="N1635" s="13">
        <v>0.3972222222222222</v>
      </c>
      <c r="O1635" s="13">
        <v>4.7666666666666666</v>
      </c>
      <c r="P1635" s="13">
        <v>2</v>
      </c>
      <c r="Q1635" s="13">
        <v>2.3833333333333329</v>
      </c>
      <c r="R1635" s="13">
        <v>6</v>
      </c>
      <c r="S1635" s="13">
        <v>5.9165186500888103</v>
      </c>
      <c r="T1635" s="7">
        <f>IFERROR(VLOOKUP(B402,[1]!users_table[#All],4),"NA")</f>
        <v>8.4223826714801451</v>
      </c>
      <c r="U1635" s="13" t="s">
        <v>60</v>
      </c>
    </row>
    <row r="1636" spans="1:21" x14ac:dyDescent="0.3">
      <c r="A1636" s="25">
        <v>1634</v>
      </c>
      <c r="B1636" s="13" t="s">
        <v>2</v>
      </c>
      <c r="C1636" s="13">
        <v>42627</v>
      </c>
      <c r="D1636" s="13" t="s">
        <v>546</v>
      </c>
      <c r="E1636" s="13" t="s">
        <v>32</v>
      </c>
      <c r="F1636" s="13" t="s">
        <v>37</v>
      </c>
      <c r="G1636" s="13">
        <v>6.25</v>
      </c>
      <c r="H1636" s="26">
        <v>44703</v>
      </c>
      <c r="I1636" s="26">
        <v>44704</v>
      </c>
      <c r="J1636" s="13">
        <v>6</v>
      </c>
      <c r="K1636" s="13">
        <v>2021</v>
      </c>
      <c r="L1636" s="13" t="s">
        <v>39</v>
      </c>
      <c r="M1636" s="13">
        <v>12</v>
      </c>
      <c r="N1636" s="13">
        <v>0.3972222222222222</v>
      </c>
      <c r="O1636" s="13">
        <v>4.7666666666666666</v>
      </c>
      <c r="P1636" s="13">
        <v>2</v>
      </c>
      <c r="Q1636" s="13">
        <v>2.3833333333333329</v>
      </c>
      <c r="R1636" s="13">
        <v>6</v>
      </c>
      <c r="S1636" s="13">
        <v>5.9165186500888103</v>
      </c>
      <c r="T1636" s="7">
        <f>IFERROR(VLOOKUP(B402,[1]!users_table[#All],4),"NA")</f>
        <v>8.4223826714801451</v>
      </c>
      <c r="U1636" s="13" t="s">
        <v>81</v>
      </c>
    </row>
    <row r="1637" spans="1:21" x14ac:dyDescent="0.3">
      <c r="A1637" s="25">
        <v>1635</v>
      </c>
      <c r="B1637" s="13" t="s">
        <v>2</v>
      </c>
      <c r="C1637" s="13">
        <v>42627</v>
      </c>
      <c r="D1637" s="13" t="s">
        <v>546</v>
      </c>
      <c r="E1637" s="13" t="s">
        <v>32</v>
      </c>
      <c r="F1637" s="13" t="s">
        <v>37</v>
      </c>
      <c r="G1637" s="13">
        <v>6.25</v>
      </c>
      <c r="H1637" s="26">
        <v>44703</v>
      </c>
      <c r="I1637" s="26">
        <v>44704</v>
      </c>
      <c r="J1637" s="13">
        <v>6</v>
      </c>
      <c r="K1637" s="13">
        <v>2021</v>
      </c>
      <c r="L1637" s="13" t="s">
        <v>39</v>
      </c>
      <c r="M1637" s="13">
        <v>12</v>
      </c>
      <c r="N1637" s="13">
        <v>0.3972222222222222</v>
      </c>
      <c r="O1637" s="13">
        <v>4.7666666666666666</v>
      </c>
      <c r="P1637" s="13">
        <v>2</v>
      </c>
      <c r="Q1637" s="13">
        <v>2.3833333333333329</v>
      </c>
      <c r="R1637" s="13">
        <v>6</v>
      </c>
      <c r="S1637" s="13">
        <v>5.9165186500888103</v>
      </c>
      <c r="T1637" s="7">
        <f>IFERROR(VLOOKUP(B402,[1]!users_table[#All],4),"NA")</f>
        <v>8.4223826714801451</v>
      </c>
      <c r="U1637" s="13" t="s">
        <v>68</v>
      </c>
    </row>
    <row r="1638" spans="1:21" x14ac:dyDescent="0.3">
      <c r="A1638" s="25">
        <v>1636</v>
      </c>
      <c r="B1638" s="13" t="s">
        <v>2</v>
      </c>
      <c r="C1638" s="13">
        <v>37522</v>
      </c>
      <c r="D1638" s="13" t="s">
        <v>547</v>
      </c>
      <c r="E1638" s="13" t="s">
        <v>32</v>
      </c>
      <c r="F1638" s="13" t="s">
        <v>37</v>
      </c>
      <c r="G1638" s="13">
        <v>6.44</v>
      </c>
      <c r="H1638" s="26">
        <v>44090</v>
      </c>
      <c r="I1638" s="26">
        <v>44093</v>
      </c>
      <c r="J1638" s="13">
        <v>5</v>
      </c>
      <c r="K1638" s="13">
        <v>2020</v>
      </c>
      <c r="L1638" s="13" t="s">
        <v>30</v>
      </c>
      <c r="M1638" s="13">
        <v>13</v>
      </c>
      <c r="N1638" s="13">
        <v>0.39861111111111108</v>
      </c>
      <c r="O1638" s="13">
        <v>5.1819444444444436</v>
      </c>
      <c r="P1638" s="13">
        <v>4</v>
      </c>
      <c r="Q1638" s="13">
        <v>1.2954861111111109</v>
      </c>
      <c r="R1638" s="13">
        <v>3.25</v>
      </c>
      <c r="S1638" s="13">
        <v>5.9165186500888103</v>
      </c>
      <c r="T1638" s="7">
        <f>IFERROR(VLOOKUP(B403,[1]!users_table[#All],4),"NA")</f>
        <v>8.4223826714801451</v>
      </c>
      <c r="U1638" s="13" t="s">
        <v>61</v>
      </c>
    </row>
    <row r="1639" spans="1:21" x14ac:dyDescent="0.3">
      <c r="A1639" s="25">
        <v>1637</v>
      </c>
      <c r="B1639" s="13" t="s">
        <v>2</v>
      </c>
      <c r="C1639" s="13">
        <v>37522</v>
      </c>
      <c r="D1639" s="13" t="s">
        <v>547</v>
      </c>
      <c r="E1639" s="13" t="s">
        <v>32</v>
      </c>
      <c r="F1639" s="13" t="s">
        <v>37</v>
      </c>
      <c r="G1639" s="13">
        <v>6.44</v>
      </c>
      <c r="H1639" s="26">
        <v>44090</v>
      </c>
      <c r="I1639" s="26">
        <v>44093</v>
      </c>
      <c r="J1639" s="13">
        <v>5</v>
      </c>
      <c r="K1639" s="13">
        <v>2020</v>
      </c>
      <c r="L1639" s="13" t="s">
        <v>30</v>
      </c>
      <c r="M1639" s="13">
        <v>13</v>
      </c>
      <c r="N1639" s="13">
        <v>0.39861111111111108</v>
      </c>
      <c r="O1639" s="13">
        <v>5.1819444444444436</v>
      </c>
      <c r="P1639" s="13">
        <v>4</v>
      </c>
      <c r="Q1639" s="13">
        <v>1.2954861111111109</v>
      </c>
      <c r="R1639" s="13">
        <v>3.25</v>
      </c>
      <c r="S1639" s="13">
        <v>5.9165186500888103</v>
      </c>
      <c r="T1639" s="7">
        <f>IFERROR(VLOOKUP(B403,[1]!users_table[#All],4),"NA")</f>
        <v>8.4223826714801451</v>
      </c>
      <c r="U1639" s="13" t="s">
        <v>78</v>
      </c>
    </row>
    <row r="1640" spans="1:21" x14ac:dyDescent="0.3">
      <c r="A1640" s="25">
        <v>1638</v>
      </c>
      <c r="B1640" s="13" t="s">
        <v>2</v>
      </c>
      <c r="C1640" s="13">
        <v>37522</v>
      </c>
      <c r="D1640" s="13" t="s">
        <v>547</v>
      </c>
      <c r="E1640" s="13" t="s">
        <v>32</v>
      </c>
      <c r="F1640" s="13" t="s">
        <v>37</v>
      </c>
      <c r="G1640" s="13">
        <v>6.44</v>
      </c>
      <c r="H1640" s="26">
        <v>44090</v>
      </c>
      <c r="I1640" s="26">
        <v>44093</v>
      </c>
      <c r="J1640" s="13">
        <v>5</v>
      </c>
      <c r="K1640" s="13">
        <v>2020</v>
      </c>
      <c r="L1640" s="13" t="s">
        <v>30</v>
      </c>
      <c r="M1640" s="13">
        <v>13</v>
      </c>
      <c r="N1640" s="13">
        <v>0.39861111111111108</v>
      </c>
      <c r="O1640" s="13">
        <v>5.1819444444444436</v>
      </c>
      <c r="P1640" s="13">
        <v>4</v>
      </c>
      <c r="Q1640" s="13">
        <v>1.2954861111111109</v>
      </c>
      <c r="R1640" s="13">
        <v>3.25</v>
      </c>
      <c r="S1640" s="13">
        <v>5.9165186500888103</v>
      </c>
      <c r="T1640" s="7">
        <f>IFERROR(VLOOKUP(B403,[1]!users_table[#All],4),"NA")</f>
        <v>8.4223826714801451</v>
      </c>
      <c r="U1640" s="13" t="s">
        <v>1016</v>
      </c>
    </row>
    <row r="1641" spans="1:21" x14ac:dyDescent="0.3">
      <c r="A1641" s="25">
        <v>1639</v>
      </c>
      <c r="B1641" s="13" t="s">
        <v>2</v>
      </c>
      <c r="C1641" s="13">
        <v>37522</v>
      </c>
      <c r="D1641" s="13" t="s">
        <v>547</v>
      </c>
      <c r="E1641" s="13" t="s">
        <v>32</v>
      </c>
      <c r="F1641" s="13" t="s">
        <v>37</v>
      </c>
      <c r="G1641" s="13">
        <v>6.44</v>
      </c>
      <c r="H1641" s="26">
        <v>44090</v>
      </c>
      <c r="I1641" s="26">
        <v>44093</v>
      </c>
      <c r="J1641" s="13">
        <v>5</v>
      </c>
      <c r="K1641" s="13">
        <v>2020</v>
      </c>
      <c r="L1641" s="13" t="s">
        <v>30</v>
      </c>
      <c r="M1641" s="13">
        <v>13</v>
      </c>
      <c r="N1641" s="13">
        <v>0.39861111111111108</v>
      </c>
      <c r="O1641" s="13">
        <v>5.1819444444444436</v>
      </c>
      <c r="P1641" s="13">
        <v>4</v>
      </c>
      <c r="Q1641" s="13">
        <v>1.2954861111111109</v>
      </c>
      <c r="R1641" s="13">
        <v>3.25</v>
      </c>
      <c r="S1641" s="13">
        <v>5.9165186500888103</v>
      </c>
      <c r="T1641" s="7">
        <f>IFERROR(VLOOKUP(B403,[1]!users_table[#All],4),"NA")</f>
        <v>8.4223826714801451</v>
      </c>
      <c r="U1641" s="13" t="s">
        <v>1027</v>
      </c>
    </row>
    <row r="1642" spans="1:21" x14ac:dyDescent="0.3">
      <c r="A1642" s="25">
        <v>1640</v>
      </c>
      <c r="B1642" s="13" t="s">
        <v>2</v>
      </c>
      <c r="C1642" s="13">
        <v>40436</v>
      </c>
      <c r="D1642" s="13" t="s">
        <v>548</v>
      </c>
      <c r="E1642" s="13" t="s">
        <v>32</v>
      </c>
      <c r="F1642" s="13" t="s">
        <v>37</v>
      </c>
      <c r="G1642" s="13">
        <v>5.52</v>
      </c>
      <c r="H1642" s="26">
        <v>44411</v>
      </c>
      <c r="I1642" s="26">
        <v>44431</v>
      </c>
      <c r="J1642" s="13">
        <v>6</v>
      </c>
      <c r="K1642" s="13">
        <v>2020</v>
      </c>
      <c r="L1642" s="13" t="s">
        <v>39</v>
      </c>
      <c r="M1642" s="13">
        <v>12</v>
      </c>
      <c r="N1642" s="13">
        <v>0.21527777777777779</v>
      </c>
      <c r="O1642" s="13">
        <v>2.583333333333333</v>
      </c>
      <c r="P1642" s="13">
        <v>21</v>
      </c>
      <c r="Q1642" s="13">
        <v>0.123015873015873</v>
      </c>
      <c r="R1642" s="13">
        <v>0.5714285714285714</v>
      </c>
      <c r="S1642" s="13">
        <v>5.9165186500888103</v>
      </c>
      <c r="T1642" s="7">
        <f>IFERROR(VLOOKUP(B404,[1]!users_table[#All],4),"NA")</f>
        <v>8.4223826714801451</v>
      </c>
      <c r="U1642" s="13" t="s">
        <v>64</v>
      </c>
    </row>
    <row r="1643" spans="1:21" x14ac:dyDescent="0.3">
      <c r="A1643" s="25">
        <v>1641</v>
      </c>
      <c r="B1643" s="13" t="s">
        <v>2</v>
      </c>
      <c r="C1643" s="13">
        <v>40436</v>
      </c>
      <c r="D1643" s="13" t="s">
        <v>548</v>
      </c>
      <c r="E1643" s="13" t="s">
        <v>32</v>
      </c>
      <c r="F1643" s="13" t="s">
        <v>37</v>
      </c>
      <c r="G1643" s="13">
        <v>5.52</v>
      </c>
      <c r="H1643" s="26">
        <v>44411</v>
      </c>
      <c r="I1643" s="26">
        <v>44431</v>
      </c>
      <c r="J1643" s="13">
        <v>6</v>
      </c>
      <c r="K1643" s="13">
        <v>2020</v>
      </c>
      <c r="L1643" s="13" t="s">
        <v>39</v>
      </c>
      <c r="M1643" s="13">
        <v>12</v>
      </c>
      <c r="N1643" s="13">
        <v>0.21527777777777779</v>
      </c>
      <c r="O1643" s="13">
        <v>2.583333333333333</v>
      </c>
      <c r="P1643" s="13">
        <v>21</v>
      </c>
      <c r="Q1643" s="13">
        <v>0.123015873015873</v>
      </c>
      <c r="R1643" s="13">
        <v>0.5714285714285714</v>
      </c>
      <c r="S1643" s="13">
        <v>5.9165186500888103</v>
      </c>
      <c r="T1643" s="7">
        <f>IFERROR(VLOOKUP(B404,[1]!users_table[#All],4),"NA")</f>
        <v>8.4223826714801451</v>
      </c>
      <c r="U1643" s="13" t="s">
        <v>1011</v>
      </c>
    </row>
    <row r="1644" spans="1:21" x14ac:dyDescent="0.3">
      <c r="A1644" s="25">
        <v>1642</v>
      </c>
      <c r="B1644" s="13" t="s">
        <v>2</v>
      </c>
      <c r="C1644" s="13">
        <v>40436</v>
      </c>
      <c r="D1644" s="13" t="s">
        <v>548</v>
      </c>
      <c r="E1644" s="13" t="s">
        <v>32</v>
      </c>
      <c r="F1644" s="13" t="s">
        <v>37</v>
      </c>
      <c r="G1644" s="13">
        <v>5.52</v>
      </c>
      <c r="H1644" s="26">
        <v>44411</v>
      </c>
      <c r="I1644" s="26">
        <v>44431</v>
      </c>
      <c r="J1644" s="13">
        <v>6</v>
      </c>
      <c r="K1644" s="13">
        <v>2020</v>
      </c>
      <c r="L1644" s="13" t="s">
        <v>39</v>
      </c>
      <c r="M1644" s="13">
        <v>12</v>
      </c>
      <c r="N1644" s="13">
        <v>0.21527777777777779</v>
      </c>
      <c r="O1644" s="13">
        <v>2.583333333333333</v>
      </c>
      <c r="P1644" s="13">
        <v>21</v>
      </c>
      <c r="Q1644" s="13">
        <v>0.123015873015873</v>
      </c>
      <c r="R1644" s="13">
        <v>0.5714285714285714</v>
      </c>
      <c r="S1644" s="13">
        <v>5.9165186500888103</v>
      </c>
      <c r="T1644" s="7">
        <f>IFERROR(VLOOKUP(B404,[1]!users_table[#All],4),"NA")</f>
        <v>8.4223826714801451</v>
      </c>
      <c r="U1644" s="13" t="s">
        <v>60</v>
      </c>
    </row>
    <row r="1645" spans="1:21" x14ac:dyDescent="0.3">
      <c r="A1645" s="25">
        <v>1643</v>
      </c>
      <c r="B1645" s="13" t="s">
        <v>2</v>
      </c>
      <c r="C1645" s="13">
        <v>40436</v>
      </c>
      <c r="D1645" s="13" t="s">
        <v>548</v>
      </c>
      <c r="E1645" s="13" t="s">
        <v>32</v>
      </c>
      <c r="F1645" s="13" t="s">
        <v>37</v>
      </c>
      <c r="G1645" s="13">
        <v>5.52</v>
      </c>
      <c r="H1645" s="26">
        <v>44411</v>
      </c>
      <c r="I1645" s="26">
        <v>44431</v>
      </c>
      <c r="J1645" s="13">
        <v>6</v>
      </c>
      <c r="K1645" s="13">
        <v>2020</v>
      </c>
      <c r="L1645" s="13" t="s">
        <v>39</v>
      </c>
      <c r="M1645" s="13">
        <v>12</v>
      </c>
      <c r="N1645" s="13">
        <v>0.21527777777777779</v>
      </c>
      <c r="O1645" s="13">
        <v>2.583333333333333</v>
      </c>
      <c r="P1645" s="13">
        <v>21</v>
      </c>
      <c r="Q1645" s="13">
        <v>0.123015873015873</v>
      </c>
      <c r="R1645" s="13">
        <v>0.5714285714285714</v>
      </c>
      <c r="S1645" s="13">
        <v>5.9165186500888103</v>
      </c>
      <c r="T1645" s="7">
        <f>IFERROR(VLOOKUP(B404,[1]!users_table[#All],4),"NA")</f>
        <v>8.4223826714801451</v>
      </c>
      <c r="U1645" s="13" t="s">
        <v>77</v>
      </c>
    </row>
    <row r="1646" spans="1:21" x14ac:dyDescent="0.3">
      <c r="A1646" s="25">
        <v>1644</v>
      </c>
      <c r="B1646" s="13" t="s">
        <v>2</v>
      </c>
      <c r="C1646" s="13">
        <v>41217</v>
      </c>
      <c r="D1646" s="13" t="s">
        <v>549</v>
      </c>
      <c r="E1646" s="13" t="s">
        <v>50</v>
      </c>
      <c r="F1646" s="13" t="s">
        <v>29</v>
      </c>
      <c r="G1646" s="13">
        <v>6.32</v>
      </c>
      <c r="H1646" s="26">
        <v>44192</v>
      </c>
      <c r="I1646" s="26">
        <v>44192</v>
      </c>
      <c r="J1646" s="13">
        <v>5</v>
      </c>
      <c r="K1646" s="13">
        <v>2020</v>
      </c>
      <c r="L1646" s="13" t="s">
        <v>30</v>
      </c>
      <c r="M1646" s="13">
        <v>1</v>
      </c>
      <c r="N1646" s="13">
        <v>8.8333333333333333E-2</v>
      </c>
      <c r="O1646" s="13">
        <v>8.8333333333333333E-2</v>
      </c>
      <c r="P1646" s="13">
        <v>1</v>
      </c>
      <c r="Q1646" s="13">
        <v>8.8333333333333333E-2</v>
      </c>
      <c r="R1646" s="13">
        <v>1</v>
      </c>
      <c r="S1646" s="13">
        <v>5.9165186500888103</v>
      </c>
      <c r="T1646" s="7">
        <f>IFERROR(VLOOKUP(B405,[1]!users_table[#All],4),"NA")</f>
        <v>8.4223826714801451</v>
      </c>
      <c r="U1646" s="13" t="s">
        <v>60</v>
      </c>
    </row>
    <row r="1647" spans="1:21" x14ac:dyDescent="0.3">
      <c r="A1647" s="25">
        <v>1645</v>
      </c>
      <c r="B1647" s="13" t="s">
        <v>2</v>
      </c>
      <c r="C1647" s="13">
        <v>41217</v>
      </c>
      <c r="D1647" s="13" t="s">
        <v>549</v>
      </c>
      <c r="E1647" s="13" t="s">
        <v>50</v>
      </c>
      <c r="F1647" s="13" t="s">
        <v>29</v>
      </c>
      <c r="G1647" s="13">
        <v>6.32</v>
      </c>
      <c r="H1647" s="26">
        <v>44192</v>
      </c>
      <c r="I1647" s="26">
        <v>44192</v>
      </c>
      <c r="J1647" s="13">
        <v>5</v>
      </c>
      <c r="K1647" s="13">
        <v>2020</v>
      </c>
      <c r="L1647" s="13" t="s">
        <v>30</v>
      </c>
      <c r="M1647" s="13">
        <v>1</v>
      </c>
      <c r="N1647" s="13">
        <v>8.8333333333333333E-2</v>
      </c>
      <c r="O1647" s="13">
        <v>8.8333333333333333E-2</v>
      </c>
      <c r="P1647" s="13">
        <v>1</v>
      </c>
      <c r="Q1647" s="13">
        <v>8.8333333333333333E-2</v>
      </c>
      <c r="R1647" s="13">
        <v>1</v>
      </c>
      <c r="S1647" s="13">
        <v>5.9165186500888103</v>
      </c>
      <c r="T1647" s="7">
        <f>IFERROR(VLOOKUP(B405,[1]!users_table[#All],4),"NA")</f>
        <v>8.4223826714801451</v>
      </c>
      <c r="U1647" s="13" t="s">
        <v>74</v>
      </c>
    </row>
    <row r="1648" spans="1:21" x14ac:dyDescent="0.3">
      <c r="A1648" s="25">
        <v>1646</v>
      </c>
      <c r="B1648" s="13" t="s">
        <v>2</v>
      </c>
      <c r="C1648" s="13">
        <v>41217</v>
      </c>
      <c r="D1648" s="13" t="s">
        <v>549</v>
      </c>
      <c r="E1648" s="13" t="s">
        <v>50</v>
      </c>
      <c r="F1648" s="13" t="s">
        <v>29</v>
      </c>
      <c r="G1648" s="13">
        <v>6.32</v>
      </c>
      <c r="H1648" s="26">
        <v>44192</v>
      </c>
      <c r="I1648" s="26">
        <v>44192</v>
      </c>
      <c r="J1648" s="13">
        <v>5</v>
      </c>
      <c r="K1648" s="13">
        <v>2020</v>
      </c>
      <c r="L1648" s="13" t="s">
        <v>30</v>
      </c>
      <c r="M1648" s="13">
        <v>1</v>
      </c>
      <c r="N1648" s="13">
        <v>8.8333333333333333E-2</v>
      </c>
      <c r="O1648" s="13">
        <v>8.8333333333333333E-2</v>
      </c>
      <c r="P1648" s="13">
        <v>1</v>
      </c>
      <c r="Q1648" s="13">
        <v>8.8333333333333333E-2</v>
      </c>
      <c r="R1648" s="13">
        <v>1</v>
      </c>
      <c r="S1648" s="13">
        <v>5.9165186500888103</v>
      </c>
      <c r="T1648" s="7">
        <f>IFERROR(VLOOKUP(B405,[1]!users_table[#All],4),"NA")</f>
        <v>8.4223826714801451</v>
      </c>
      <c r="U1648" s="13" t="s">
        <v>1030</v>
      </c>
    </row>
    <row r="1649" spans="1:21" x14ac:dyDescent="0.3">
      <c r="A1649" s="25">
        <v>1647</v>
      </c>
      <c r="B1649" s="13" t="s">
        <v>2</v>
      </c>
      <c r="C1649" s="13">
        <v>41217</v>
      </c>
      <c r="D1649" s="13" t="s">
        <v>549</v>
      </c>
      <c r="E1649" s="13" t="s">
        <v>50</v>
      </c>
      <c r="F1649" s="13" t="s">
        <v>29</v>
      </c>
      <c r="G1649" s="13">
        <v>6.32</v>
      </c>
      <c r="H1649" s="26">
        <v>44192</v>
      </c>
      <c r="I1649" s="26">
        <v>44192</v>
      </c>
      <c r="J1649" s="13">
        <v>5</v>
      </c>
      <c r="K1649" s="13">
        <v>2020</v>
      </c>
      <c r="L1649" s="13" t="s">
        <v>30</v>
      </c>
      <c r="M1649" s="13">
        <v>1</v>
      </c>
      <c r="N1649" s="13">
        <v>8.8333333333333333E-2</v>
      </c>
      <c r="O1649" s="13">
        <v>8.8333333333333333E-2</v>
      </c>
      <c r="P1649" s="13">
        <v>1</v>
      </c>
      <c r="Q1649" s="13">
        <v>8.8333333333333333E-2</v>
      </c>
      <c r="R1649" s="13">
        <v>1</v>
      </c>
      <c r="S1649" s="13">
        <v>5.9165186500888103</v>
      </c>
      <c r="T1649" s="7">
        <f>IFERROR(VLOOKUP(B405,[1]!users_table[#All],4),"NA")</f>
        <v>8.4223826714801451</v>
      </c>
      <c r="U1649" s="13" t="s">
        <v>78</v>
      </c>
    </row>
    <row r="1650" spans="1:21" x14ac:dyDescent="0.3">
      <c r="A1650" s="25">
        <v>1648</v>
      </c>
      <c r="B1650" s="13" t="s">
        <v>2</v>
      </c>
      <c r="C1650" s="13">
        <v>611</v>
      </c>
      <c r="D1650" s="13" t="s">
        <v>550</v>
      </c>
      <c r="E1650" s="13" t="s">
        <v>32</v>
      </c>
      <c r="F1650" s="13" t="s">
        <v>42</v>
      </c>
      <c r="G1650" s="13">
        <v>5.66</v>
      </c>
      <c r="H1650" s="26">
        <v>44144</v>
      </c>
      <c r="I1650" s="26">
        <v>44304</v>
      </c>
      <c r="J1650" s="13">
        <v>3</v>
      </c>
      <c r="K1650" s="13">
        <v>2002</v>
      </c>
      <c r="L1650" s="13" t="s">
        <v>35</v>
      </c>
      <c r="M1650" s="13">
        <v>24</v>
      </c>
      <c r="N1650" s="13">
        <v>0.1055555555555556</v>
      </c>
      <c r="O1650" s="13">
        <v>2.5333333333333332</v>
      </c>
      <c r="P1650" s="13">
        <v>161</v>
      </c>
      <c r="Q1650" s="13">
        <v>1.5734989648033122E-2</v>
      </c>
      <c r="R1650" s="13">
        <v>0.14906832298136649</v>
      </c>
      <c r="S1650" s="13">
        <v>5.9165186500888103</v>
      </c>
      <c r="T1650" s="7">
        <f>IFERROR(VLOOKUP(B406,[1]!users_table[#All],4),"NA")</f>
        <v>8.4223826714801451</v>
      </c>
      <c r="U1650" s="13" t="s">
        <v>62</v>
      </c>
    </row>
    <row r="1651" spans="1:21" x14ac:dyDescent="0.3">
      <c r="A1651" s="25">
        <v>1649</v>
      </c>
      <c r="B1651" s="13" t="s">
        <v>2</v>
      </c>
      <c r="C1651" s="13">
        <v>611</v>
      </c>
      <c r="D1651" s="13" t="s">
        <v>550</v>
      </c>
      <c r="E1651" s="13" t="s">
        <v>32</v>
      </c>
      <c r="F1651" s="13" t="s">
        <v>42</v>
      </c>
      <c r="G1651" s="13">
        <v>5.66</v>
      </c>
      <c r="H1651" s="26">
        <v>44144</v>
      </c>
      <c r="I1651" s="26">
        <v>44304</v>
      </c>
      <c r="J1651" s="13">
        <v>3</v>
      </c>
      <c r="K1651" s="13">
        <v>2002</v>
      </c>
      <c r="L1651" s="13" t="s">
        <v>35</v>
      </c>
      <c r="M1651" s="13">
        <v>24</v>
      </c>
      <c r="N1651" s="13">
        <v>0.1055555555555556</v>
      </c>
      <c r="O1651" s="13">
        <v>2.5333333333333332</v>
      </c>
      <c r="P1651" s="13">
        <v>161</v>
      </c>
      <c r="Q1651" s="13">
        <v>1.5734989648033122E-2</v>
      </c>
      <c r="R1651" s="13">
        <v>0.14906832298136649</v>
      </c>
      <c r="S1651" s="13">
        <v>5.9165186500888103</v>
      </c>
      <c r="T1651" s="7">
        <f>IFERROR(VLOOKUP(B406,[1]!users_table[#All],4),"NA")</f>
        <v>8.4223826714801451</v>
      </c>
      <c r="U1651" s="13" t="s">
        <v>69</v>
      </c>
    </row>
    <row r="1652" spans="1:21" x14ac:dyDescent="0.3">
      <c r="A1652" s="25">
        <v>1650</v>
      </c>
      <c r="B1652" s="13" t="s">
        <v>2</v>
      </c>
      <c r="C1652" s="13">
        <v>5492</v>
      </c>
      <c r="D1652" s="13" t="s">
        <v>551</v>
      </c>
      <c r="E1652" s="13" t="s">
        <v>28</v>
      </c>
      <c r="F1652" s="13" t="s">
        <v>42</v>
      </c>
      <c r="G1652" s="13">
        <v>5.56</v>
      </c>
      <c r="H1652" s="26">
        <v>44304</v>
      </c>
      <c r="I1652" s="26">
        <v>44304</v>
      </c>
      <c r="J1652" s="13">
        <v>3</v>
      </c>
      <c r="K1652" s="13">
        <v>2003</v>
      </c>
      <c r="L1652" s="13" t="s">
        <v>39</v>
      </c>
      <c r="M1652" s="13">
        <v>1</v>
      </c>
      <c r="N1652" s="13">
        <v>0.25944444444444442</v>
      </c>
      <c r="O1652" s="13">
        <v>0.25944444444444442</v>
      </c>
      <c r="P1652" s="13">
        <v>1</v>
      </c>
      <c r="Q1652" s="13">
        <v>0.25944444444444442</v>
      </c>
      <c r="R1652" s="13">
        <v>1</v>
      </c>
      <c r="S1652" s="13">
        <v>5.9165186500888103</v>
      </c>
      <c r="T1652" s="7">
        <f>IFERROR(VLOOKUP(B407,[1]!users_table[#All],4),"NA")</f>
        <v>8.4223826714801451</v>
      </c>
      <c r="U1652" s="13" t="s">
        <v>62</v>
      </c>
    </row>
    <row r="1653" spans="1:21" x14ac:dyDescent="0.3">
      <c r="A1653" s="25">
        <v>1651</v>
      </c>
      <c r="B1653" s="13" t="s">
        <v>2</v>
      </c>
      <c r="C1653" s="13">
        <v>5492</v>
      </c>
      <c r="D1653" s="13" t="s">
        <v>551</v>
      </c>
      <c r="E1653" s="13" t="s">
        <v>28</v>
      </c>
      <c r="F1653" s="13" t="s">
        <v>42</v>
      </c>
      <c r="G1653" s="13">
        <v>5.56</v>
      </c>
      <c r="H1653" s="26">
        <v>44304</v>
      </c>
      <c r="I1653" s="26">
        <v>44304</v>
      </c>
      <c r="J1653" s="13">
        <v>3</v>
      </c>
      <c r="K1653" s="13">
        <v>2003</v>
      </c>
      <c r="L1653" s="13" t="s">
        <v>39</v>
      </c>
      <c r="M1653" s="13">
        <v>1</v>
      </c>
      <c r="N1653" s="13">
        <v>0.25944444444444442</v>
      </c>
      <c r="O1653" s="13">
        <v>0.25944444444444442</v>
      </c>
      <c r="P1653" s="13">
        <v>1</v>
      </c>
      <c r="Q1653" s="13">
        <v>0.25944444444444442</v>
      </c>
      <c r="R1653" s="13">
        <v>1</v>
      </c>
      <c r="S1653" s="13">
        <v>5.9165186500888103</v>
      </c>
      <c r="T1653" s="7">
        <f>IFERROR(VLOOKUP(B407,[1]!users_table[#All],4),"NA")</f>
        <v>8.4223826714801451</v>
      </c>
      <c r="U1653" s="13" t="s">
        <v>69</v>
      </c>
    </row>
    <row r="1654" spans="1:21" x14ac:dyDescent="0.3">
      <c r="A1654" s="25">
        <v>1652</v>
      </c>
      <c r="B1654" s="13" t="s">
        <v>2</v>
      </c>
      <c r="C1654" s="13">
        <v>37345</v>
      </c>
      <c r="D1654" s="13" t="s">
        <v>552</v>
      </c>
      <c r="E1654" s="13" t="s">
        <v>32</v>
      </c>
      <c r="F1654" s="13" t="s">
        <v>37</v>
      </c>
      <c r="G1654" s="13">
        <v>6.62</v>
      </c>
      <c r="H1654" s="26">
        <v>44097</v>
      </c>
      <c r="I1654" s="26">
        <v>44104</v>
      </c>
      <c r="J1654" s="13">
        <v>5</v>
      </c>
      <c r="K1654" s="13">
        <v>2020</v>
      </c>
      <c r="L1654" s="13" t="s">
        <v>30</v>
      </c>
      <c r="M1654" s="13">
        <v>24</v>
      </c>
      <c r="N1654" s="13">
        <v>0.38055555555555548</v>
      </c>
      <c r="O1654" s="13">
        <v>9.1333333333333329</v>
      </c>
      <c r="P1654" s="13">
        <v>8</v>
      </c>
      <c r="Q1654" s="13">
        <v>1.1416666666666671</v>
      </c>
      <c r="R1654" s="13">
        <v>3</v>
      </c>
      <c r="S1654" s="13">
        <v>5.9165186500888103</v>
      </c>
      <c r="T1654" s="7">
        <f>IFERROR(VLOOKUP(B408,[1]!users_table[#All],4),"NA")</f>
        <v>8.4223826714801451</v>
      </c>
      <c r="U1654" s="13" t="s">
        <v>65</v>
      </c>
    </row>
    <row r="1655" spans="1:21" x14ac:dyDescent="0.3">
      <c r="A1655" s="25">
        <v>1653</v>
      </c>
      <c r="B1655" s="13" t="s">
        <v>2</v>
      </c>
      <c r="C1655" s="13">
        <v>37345</v>
      </c>
      <c r="D1655" s="13" t="s">
        <v>552</v>
      </c>
      <c r="E1655" s="13" t="s">
        <v>32</v>
      </c>
      <c r="F1655" s="13" t="s">
        <v>37</v>
      </c>
      <c r="G1655" s="13">
        <v>6.62</v>
      </c>
      <c r="H1655" s="26">
        <v>44097</v>
      </c>
      <c r="I1655" s="26">
        <v>44104</v>
      </c>
      <c r="J1655" s="13">
        <v>5</v>
      </c>
      <c r="K1655" s="13">
        <v>2020</v>
      </c>
      <c r="L1655" s="13" t="s">
        <v>30</v>
      </c>
      <c r="M1655" s="13">
        <v>24</v>
      </c>
      <c r="N1655" s="13">
        <v>0.38055555555555548</v>
      </c>
      <c r="O1655" s="13">
        <v>9.1333333333333329</v>
      </c>
      <c r="P1655" s="13">
        <v>8</v>
      </c>
      <c r="Q1655" s="13">
        <v>1.1416666666666671</v>
      </c>
      <c r="R1655" s="13">
        <v>3</v>
      </c>
      <c r="S1655" s="13">
        <v>5.9165186500888103</v>
      </c>
      <c r="T1655" s="7">
        <f>IFERROR(VLOOKUP(B408,[1]!users_table[#All],4),"NA")</f>
        <v>8.4223826714801451</v>
      </c>
      <c r="U1655" s="13" t="s">
        <v>1011</v>
      </c>
    </row>
    <row r="1656" spans="1:21" x14ac:dyDescent="0.3">
      <c r="A1656" s="25">
        <v>1654</v>
      </c>
      <c r="B1656" s="13" t="s">
        <v>2</v>
      </c>
      <c r="C1656" s="13">
        <v>37345</v>
      </c>
      <c r="D1656" s="13" t="s">
        <v>552</v>
      </c>
      <c r="E1656" s="13" t="s">
        <v>32</v>
      </c>
      <c r="F1656" s="13" t="s">
        <v>37</v>
      </c>
      <c r="G1656" s="13">
        <v>6.62</v>
      </c>
      <c r="H1656" s="26">
        <v>44097</v>
      </c>
      <c r="I1656" s="26">
        <v>44104</v>
      </c>
      <c r="J1656" s="13">
        <v>5</v>
      </c>
      <c r="K1656" s="13">
        <v>2020</v>
      </c>
      <c r="L1656" s="13" t="s">
        <v>30</v>
      </c>
      <c r="M1656" s="13">
        <v>24</v>
      </c>
      <c r="N1656" s="13">
        <v>0.38055555555555548</v>
      </c>
      <c r="O1656" s="13">
        <v>9.1333333333333329</v>
      </c>
      <c r="P1656" s="13">
        <v>8</v>
      </c>
      <c r="Q1656" s="13">
        <v>1.1416666666666671</v>
      </c>
      <c r="R1656" s="13">
        <v>3</v>
      </c>
      <c r="S1656" s="13">
        <v>5.9165186500888103</v>
      </c>
      <c r="T1656" s="7">
        <f>IFERROR(VLOOKUP(B408,[1]!users_table[#All],4),"NA")</f>
        <v>8.4223826714801451</v>
      </c>
      <c r="U1656" s="13" t="s">
        <v>60</v>
      </c>
    </row>
    <row r="1657" spans="1:21" x14ac:dyDescent="0.3">
      <c r="A1657" s="25">
        <v>1655</v>
      </c>
      <c r="B1657" s="13" t="s">
        <v>2</v>
      </c>
      <c r="C1657" s="13">
        <v>37345</v>
      </c>
      <c r="D1657" s="13" t="s">
        <v>552</v>
      </c>
      <c r="E1657" s="13" t="s">
        <v>32</v>
      </c>
      <c r="F1657" s="13" t="s">
        <v>37</v>
      </c>
      <c r="G1657" s="13">
        <v>6.62</v>
      </c>
      <c r="H1657" s="26">
        <v>44097</v>
      </c>
      <c r="I1657" s="26">
        <v>44104</v>
      </c>
      <c r="J1657" s="13">
        <v>5</v>
      </c>
      <c r="K1657" s="13">
        <v>2020</v>
      </c>
      <c r="L1657" s="13" t="s">
        <v>30</v>
      </c>
      <c r="M1657" s="13">
        <v>24</v>
      </c>
      <c r="N1657" s="13">
        <v>0.38055555555555548</v>
      </c>
      <c r="O1657" s="13">
        <v>9.1333333333333329</v>
      </c>
      <c r="P1657" s="13">
        <v>8</v>
      </c>
      <c r="Q1657" s="13">
        <v>1.1416666666666671</v>
      </c>
      <c r="R1657" s="13">
        <v>3</v>
      </c>
      <c r="S1657" s="13">
        <v>5.9165186500888103</v>
      </c>
      <c r="T1657" s="7">
        <f>IFERROR(VLOOKUP(B408,[1]!users_table[#All],4),"NA")</f>
        <v>8.4223826714801451</v>
      </c>
      <c r="U1657" s="13" t="s">
        <v>1024</v>
      </c>
    </row>
    <row r="1658" spans="1:21" x14ac:dyDescent="0.3">
      <c r="A1658" s="25">
        <v>1656</v>
      </c>
      <c r="B1658" s="13" t="s">
        <v>2</v>
      </c>
      <c r="C1658" s="13">
        <v>37345</v>
      </c>
      <c r="D1658" s="13" t="s">
        <v>552</v>
      </c>
      <c r="E1658" s="13" t="s">
        <v>32</v>
      </c>
      <c r="F1658" s="13" t="s">
        <v>37</v>
      </c>
      <c r="G1658" s="13">
        <v>6.62</v>
      </c>
      <c r="H1658" s="26">
        <v>44097</v>
      </c>
      <c r="I1658" s="26">
        <v>44104</v>
      </c>
      <c r="J1658" s="13">
        <v>5</v>
      </c>
      <c r="K1658" s="13">
        <v>2020</v>
      </c>
      <c r="L1658" s="13" t="s">
        <v>30</v>
      </c>
      <c r="M1658" s="13">
        <v>24</v>
      </c>
      <c r="N1658" s="13">
        <v>0.38055555555555548</v>
      </c>
      <c r="O1658" s="13">
        <v>9.1333333333333329</v>
      </c>
      <c r="P1658" s="13">
        <v>8</v>
      </c>
      <c r="Q1658" s="13">
        <v>1.1416666666666671</v>
      </c>
      <c r="R1658" s="13">
        <v>3</v>
      </c>
      <c r="S1658" s="13">
        <v>5.9165186500888103</v>
      </c>
      <c r="T1658" s="7">
        <f>IFERROR(VLOOKUP(B408,[1]!users_table[#All],4),"NA")</f>
        <v>8.4223826714801451</v>
      </c>
      <c r="U1658" s="13" t="s">
        <v>75</v>
      </c>
    </row>
    <row r="1659" spans="1:21" x14ac:dyDescent="0.3">
      <c r="A1659" s="25">
        <v>1657</v>
      </c>
      <c r="B1659" s="13" t="s">
        <v>2</v>
      </c>
      <c r="C1659" s="13">
        <v>37345</v>
      </c>
      <c r="D1659" s="13" t="s">
        <v>552</v>
      </c>
      <c r="E1659" s="13" t="s">
        <v>32</v>
      </c>
      <c r="F1659" s="13" t="s">
        <v>37</v>
      </c>
      <c r="G1659" s="13">
        <v>6.62</v>
      </c>
      <c r="H1659" s="26">
        <v>44097</v>
      </c>
      <c r="I1659" s="26">
        <v>44104</v>
      </c>
      <c r="J1659" s="13">
        <v>5</v>
      </c>
      <c r="K1659" s="13">
        <v>2020</v>
      </c>
      <c r="L1659" s="13" t="s">
        <v>30</v>
      </c>
      <c r="M1659" s="13">
        <v>24</v>
      </c>
      <c r="N1659" s="13">
        <v>0.38055555555555548</v>
      </c>
      <c r="O1659" s="13">
        <v>9.1333333333333329</v>
      </c>
      <c r="P1659" s="13">
        <v>8</v>
      </c>
      <c r="Q1659" s="13">
        <v>1.1416666666666671</v>
      </c>
      <c r="R1659" s="13">
        <v>3</v>
      </c>
      <c r="S1659" s="13">
        <v>5.9165186500888103</v>
      </c>
      <c r="T1659" s="7">
        <f>IFERROR(VLOOKUP(B408,[1]!users_table[#All],4),"NA")</f>
        <v>8.4223826714801451</v>
      </c>
      <c r="U1659" s="13" t="s">
        <v>68</v>
      </c>
    </row>
    <row r="1660" spans="1:21" x14ac:dyDescent="0.3">
      <c r="A1660" s="25">
        <v>1658</v>
      </c>
      <c r="B1660" s="13" t="s">
        <v>2</v>
      </c>
      <c r="C1660" s="13">
        <v>6560</v>
      </c>
      <c r="D1660" s="13" t="s">
        <v>553</v>
      </c>
      <c r="E1660" s="13" t="s">
        <v>32</v>
      </c>
      <c r="F1660" s="13" t="s">
        <v>29</v>
      </c>
      <c r="G1660" s="13">
        <v>7.23</v>
      </c>
      <c r="H1660" s="26">
        <v>43848</v>
      </c>
      <c r="I1660" s="26">
        <v>43888</v>
      </c>
      <c r="J1660" s="13">
        <v>8</v>
      </c>
      <c r="K1660" s="13">
        <v>2000</v>
      </c>
      <c r="L1660" s="13" t="s">
        <v>30</v>
      </c>
      <c r="M1660" s="13">
        <v>39</v>
      </c>
      <c r="N1660" s="13">
        <v>6.6666666666666666E-2</v>
      </c>
      <c r="O1660" s="13">
        <v>2.6</v>
      </c>
      <c r="P1660" s="13">
        <v>41</v>
      </c>
      <c r="Q1660" s="13">
        <v>6.3414634146341464E-2</v>
      </c>
      <c r="R1660" s="13">
        <v>0.95121951219512191</v>
      </c>
      <c r="S1660" s="13">
        <v>5.9165186500888103</v>
      </c>
      <c r="T1660" s="7">
        <f>IFERROR(VLOOKUP(B409,[1]!users_table[#All],4),"NA")</f>
        <v>8.4223826714801451</v>
      </c>
      <c r="U1660" s="13" t="s">
        <v>1017</v>
      </c>
    </row>
    <row r="1661" spans="1:21" x14ac:dyDescent="0.3">
      <c r="A1661" s="25">
        <v>1659</v>
      </c>
      <c r="B1661" s="13" t="s">
        <v>2</v>
      </c>
      <c r="C1661" s="13">
        <v>6560</v>
      </c>
      <c r="D1661" s="13" t="s">
        <v>553</v>
      </c>
      <c r="E1661" s="13" t="s">
        <v>32</v>
      </c>
      <c r="F1661" s="13" t="s">
        <v>29</v>
      </c>
      <c r="G1661" s="13">
        <v>7.23</v>
      </c>
      <c r="H1661" s="26">
        <v>43848</v>
      </c>
      <c r="I1661" s="26">
        <v>43888</v>
      </c>
      <c r="J1661" s="13">
        <v>8</v>
      </c>
      <c r="K1661" s="13">
        <v>2000</v>
      </c>
      <c r="L1661" s="13" t="s">
        <v>30</v>
      </c>
      <c r="M1661" s="13">
        <v>39</v>
      </c>
      <c r="N1661" s="13">
        <v>6.6666666666666666E-2</v>
      </c>
      <c r="O1661" s="13">
        <v>2.6</v>
      </c>
      <c r="P1661" s="13">
        <v>41</v>
      </c>
      <c r="Q1661" s="13">
        <v>6.3414634146341464E-2</v>
      </c>
      <c r="R1661" s="13">
        <v>0.95121951219512191</v>
      </c>
      <c r="S1661" s="13">
        <v>5.9165186500888103</v>
      </c>
      <c r="T1661" s="7">
        <f>IFERROR(VLOOKUP(B409,[1]!users_table[#All],4),"NA")</f>
        <v>8.4223826714801451</v>
      </c>
      <c r="U1661" s="13" t="s">
        <v>64</v>
      </c>
    </row>
    <row r="1662" spans="1:21" x14ac:dyDescent="0.3">
      <c r="A1662" s="25">
        <v>1660</v>
      </c>
      <c r="B1662" s="13" t="s">
        <v>2</v>
      </c>
      <c r="C1662" s="13">
        <v>39292</v>
      </c>
      <c r="D1662" s="13" t="s">
        <v>554</v>
      </c>
      <c r="E1662" s="13" t="s">
        <v>32</v>
      </c>
      <c r="F1662" s="13" t="s">
        <v>185</v>
      </c>
      <c r="G1662" s="13">
        <v>7.05</v>
      </c>
      <c r="H1662" s="26">
        <v>44209</v>
      </c>
      <c r="I1662" s="26">
        <v>44251</v>
      </c>
      <c r="J1662" s="13">
        <v>7</v>
      </c>
      <c r="K1662" s="13">
        <v>2020</v>
      </c>
      <c r="L1662" s="13" t="s">
        <v>33</v>
      </c>
      <c r="M1662" s="13">
        <v>13</v>
      </c>
      <c r="N1662" s="13">
        <v>0.39444444444444438</v>
      </c>
      <c r="O1662" s="13">
        <v>5.1277777777777773</v>
      </c>
      <c r="P1662" s="13">
        <v>43</v>
      </c>
      <c r="Q1662" s="13">
        <v>0.119250645994832</v>
      </c>
      <c r="R1662" s="13">
        <v>0.30232558139534882</v>
      </c>
      <c r="S1662" s="13">
        <v>5.9165186500888103</v>
      </c>
      <c r="T1662" s="7">
        <f>IFERROR(VLOOKUP(B410,[1]!users_table[#All],4),"NA")</f>
        <v>8.4223826714801451</v>
      </c>
      <c r="U1662" s="13" t="s">
        <v>59</v>
      </c>
    </row>
    <row r="1663" spans="1:21" x14ac:dyDescent="0.3">
      <c r="A1663" s="25">
        <v>1661</v>
      </c>
      <c r="B1663" s="13" t="s">
        <v>2</v>
      </c>
      <c r="C1663" s="13">
        <v>39292</v>
      </c>
      <c r="D1663" s="13" t="s">
        <v>554</v>
      </c>
      <c r="E1663" s="13" t="s">
        <v>32</v>
      </c>
      <c r="F1663" s="13" t="s">
        <v>185</v>
      </c>
      <c r="G1663" s="13">
        <v>7.05</v>
      </c>
      <c r="H1663" s="26">
        <v>44209</v>
      </c>
      <c r="I1663" s="26">
        <v>44251</v>
      </c>
      <c r="J1663" s="13">
        <v>7</v>
      </c>
      <c r="K1663" s="13">
        <v>2020</v>
      </c>
      <c r="L1663" s="13" t="s">
        <v>33</v>
      </c>
      <c r="M1663" s="13">
        <v>13</v>
      </c>
      <c r="N1663" s="13">
        <v>0.39444444444444438</v>
      </c>
      <c r="O1663" s="13">
        <v>5.1277777777777773</v>
      </c>
      <c r="P1663" s="13">
        <v>43</v>
      </c>
      <c r="Q1663" s="13">
        <v>0.119250645994832</v>
      </c>
      <c r="R1663" s="13">
        <v>0.30232558139534882</v>
      </c>
      <c r="S1663" s="13">
        <v>5.9165186500888103</v>
      </c>
      <c r="T1663" s="7">
        <f>IFERROR(VLOOKUP(B410,[1]!users_table[#All],4),"NA")</f>
        <v>8.4223826714801451</v>
      </c>
      <c r="U1663" s="13" t="s">
        <v>64</v>
      </c>
    </row>
    <row r="1664" spans="1:21" x14ac:dyDescent="0.3">
      <c r="A1664" s="25">
        <v>1662</v>
      </c>
      <c r="B1664" s="13" t="s">
        <v>2</v>
      </c>
      <c r="C1664" s="13">
        <v>39292</v>
      </c>
      <c r="D1664" s="13" t="s">
        <v>554</v>
      </c>
      <c r="E1664" s="13" t="s">
        <v>32</v>
      </c>
      <c r="F1664" s="13" t="s">
        <v>185</v>
      </c>
      <c r="G1664" s="13">
        <v>7.05</v>
      </c>
      <c r="H1664" s="26">
        <v>44209</v>
      </c>
      <c r="I1664" s="26">
        <v>44251</v>
      </c>
      <c r="J1664" s="13">
        <v>7</v>
      </c>
      <c r="K1664" s="13">
        <v>2020</v>
      </c>
      <c r="L1664" s="13" t="s">
        <v>33</v>
      </c>
      <c r="M1664" s="13">
        <v>13</v>
      </c>
      <c r="N1664" s="13">
        <v>0.39444444444444438</v>
      </c>
      <c r="O1664" s="13">
        <v>5.1277777777777773</v>
      </c>
      <c r="P1664" s="13">
        <v>43</v>
      </c>
      <c r="Q1664" s="13">
        <v>0.119250645994832</v>
      </c>
      <c r="R1664" s="13">
        <v>0.30232558139534882</v>
      </c>
      <c r="S1664" s="13">
        <v>5.9165186500888103</v>
      </c>
      <c r="T1664" s="7">
        <f>IFERROR(VLOOKUP(B410,[1]!users_table[#All],4),"NA")</f>
        <v>8.4223826714801451</v>
      </c>
      <c r="U1664" s="13" t="s">
        <v>60</v>
      </c>
    </row>
    <row r="1665" spans="1:21" x14ac:dyDescent="0.3">
      <c r="A1665" s="25">
        <v>1663</v>
      </c>
      <c r="B1665" s="13" t="s">
        <v>2</v>
      </c>
      <c r="C1665" s="13">
        <v>39292</v>
      </c>
      <c r="D1665" s="13" t="s">
        <v>554</v>
      </c>
      <c r="E1665" s="13" t="s">
        <v>32</v>
      </c>
      <c r="F1665" s="13" t="s">
        <v>185</v>
      </c>
      <c r="G1665" s="13">
        <v>7.05</v>
      </c>
      <c r="H1665" s="26">
        <v>44209</v>
      </c>
      <c r="I1665" s="26">
        <v>44251</v>
      </c>
      <c r="J1665" s="13">
        <v>7</v>
      </c>
      <c r="K1665" s="13">
        <v>2020</v>
      </c>
      <c r="L1665" s="13" t="s">
        <v>33</v>
      </c>
      <c r="M1665" s="13">
        <v>13</v>
      </c>
      <c r="N1665" s="13">
        <v>0.39444444444444438</v>
      </c>
      <c r="O1665" s="13">
        <v>5.1277777777777773</v>
      </c>
      <c r="P1665" s="13">
        <v>43</v>
      </c>
      <c r="Q1665" s="13">
        <v>0.119250645994832</v>
      </c>
      <c r="R1665" s="13">
        <v>0.30232558139534882</v>
      </c>
      <c r="S1665" s="13">
        <v>5.9165186500888103</v>
      </c>
      <c r="T1665" s="7">
        <f>IFERROR(VLOOKUP(B410,[1]!users_table[#All],4),"NA")</f>
        <v>8.4223826714801451</v>
      </c>
      <c r="U1665" s="13" t="s">
        <v>1052</v>
      </c>
    </row>
    <row r="1666" spans="1:21" x14ac:dyDescent="0.3">
      <c r="A1666" s="25">
        <v>1664</v>
      </c>
      <c r="B1666" s="13" t="s">
        <v>2</v>
      </c>
      <c r="C1666" s="13">
        <v>721</v>
      </c>
      <c r="D1666" s="13" t="s">
        <v>555</v>
      </c>
      <c r="E1666" s="13" t="s">
        <v>32</v>
      </c>
      <c r="F1666" s="13" t="s">
        <v>29</v>
      </c>
      <c r="G1666" s="13">
        <v>8.1300000000000008</v>
      </c>
      <c r="H1666" s="26">
        <v>43009</v>
      </c>
      <c r="I1666" s="26">
        <v>43023</v>
      </c>
      <c r="J1666" s="13">
        <v>5</v>
      </c>
      <c r="K1666" s="13">
        <v>2002</v>
      </c>
      <c r="L1666" s="13" t="s">
        <v>39</v>
      </c>
      <c r="M1666" s="13">
        <v>38</v>
      </c>
      <c r="N1666" s="13">
        <v>0.2722222222222222</v>
      </c>
      <c r="O1666" s="13">
        <v>10.34444444444444</v>
      </c>
      <c r="P1666" s="13">
        <v>15</v>
      </c>
      <c r="Q1666" s="13">
        <v>0.68962962962962959</v>
      </c>
      <c r="R1666" s="13">
        <v>2.5333333333333332</v>
      </c>
      <c r="S1666" s="13">
        <v>5.9165186500888103</v>
      </c>
      <c r="T1666" s="7">
        <f>IFERROR(VLOOKUP(B411,[1]!users_table[#All],4),"NA")</f>
        <v>8.4223826714801451</v>
      </c>
      <c r="U1666" s="13" t="s">
        <v>64</v>
      </c>
    </row>
    <row r="1667" spans="1:21" x14ac:dyDescent="0.3">
      <c r="A1667" s="25">
        <v>1665</v>
      </c>
      <c r="B1667" s="13" t="s">
        <v>2</v>
      </c>
      <c r="C1667" s="13">
        <v>721</v>
      </c>
      <c r="D1667" s="13" t="s">
        <v>555</v>
      </c>
      <c r="E1667" s="13" t="s">
        <v>32</v>
      </c>
      <c r="F1667" s="13" t="s">
        <v>29</v>
      </c>
      <c r="G1667" s="13">
        <v>8.1300000000000008</v>
      </c>
      <c r="H1667" s="26">
        <v>43009</v>
      </c>
      <c r="I1667" s="26">
        <v>43023</v>
      </c>
      <c r="J1667" s="13">
        <v>5</v>
      </c>
      <c r="K1667" s="13">
        <v>2002</v>
      </c>
      <c r="L1667" s="13" t="s">
        <v>39</v>
      </c>
      <c r="M1667" s="13">
        <v>38</v>
      </c>
      <c r="N1667" s="13">
        <v>0.2722222222222222</v>
      </c>
      <c r="O1667" s="13">
        <v>10.34444444444444</v>
      </c>
      <c r="P1667" s="13">
        <v>15</v>
      </c>
      <c r="Q1667" s="13">
        <v>0.68962962962962959</v>
      </c>
      <c r="R1667" s="13">
        <v>2.5333333333333332</v>
      </c>
      <c r="S1667" s="13">
        <v>5.9165186500888103</v>
      </c>
      <c r="T1667" s="7">
        <f>IFERROR(VLOOKUP(B411,[1]!users_table[#All],4),"NA")</f>
        <v>8.4223826714801451</v>
      </c>
      <c r="U1667" s="13" t="s">
        <v>66</v>
      </c>
    </row>
    <row r="1668" spans="1:21" x14ac:dyDescent="0.3">
      <c r="A1668" s="25">
        <v>1666</v>
      </c>
      <c r="B1668" s="13" t="s">
        <v>2</v>
      </c>
      <c r="C1668" s="13">
        <v>721</v>
      </c>
      <c r="D1668" s="13" t="s">
        <v>555</v>
      </c>
      <c r="E1668" s="13" t="s">
        <v>32</v>
      </c>
      <c r="F1668" s="13" t="s">
        <v>29</v>
      </c>
      <c r="G1668" s="13">
        <v>8.1300000000000008</v>
      </c>
      <c r="H1668" s="26">
        <v>43009</v>
      </c>
      <c r="I1668" s="26">
        <v>43023</v>
      </c>
      <c r="J1668" s="13">
        <v>5</v>
      </c>
      <c r="K1668" s="13">
        <v>2002</v>
      </c>
      <c r="L1668" s="13" t="s">
        <v>39</v>
      </c>
      <c r="M1668" s="13">
        <v>38</v>
      </c>
      <c r="N1668" s="13">
        <v>0.2722222222222222</v>
      </c>
      <c r="O1668" s="13">
        <v>10.34444444444444</v>
      </c>
      <c r="P1668" s="13">
        <v>15</v>
      </c>
      <c r="Q1668" s="13">
        <v>0.68962962962962959</v>
      </c>
      <c r="R1668" s="13">
        <v>2.5333333333333332</v>
      </c>
      <c r="S1668" s="13">
        <v>5.9165186500888103</v>
      </c>
      <c r="T1668" s="7">
        <f>IFERROR(VLOOKUP(B411,[1]!users_table[#All],4),"NA")</f>
        <v>8.4223826714801451</v>
      </c>
      <c r="U1668" s="13" t="s">
        <v>60</v>
      </c>
    </row>
    <row r="1669" spans="1:21" x14ac:dyDescent="0.3">
      <c r="A1669" s="25">
        <v>1667</v>
      </c>
      <c r="B1669" s="13" t="s">
        <v>2</v>
      </c>
      <c r="C1669" s="13">
        <v>721</v>
      </c>
      <c r="D1669" s="13" t="s">
        <v>555</v>
      </c>
      <c r="E1669" s="13" t="s">
        <v>32</v>
      </c>
      <c r="F1669" s="13" t="s">
        <v>29</v>
      </c>
      <c r="G1669" s="13">
        <v>8.1300000000000008</v>
      </c>
      <c r="H1669" s="26">
        <v>43009</v>
      </c>
      <c r="I1669" s="26">
        <v>43023</v>
      </c>
      <c r="J1669" s="13">
        <v>5</v>
      </c>
      <c r="K1669" s="13">
        <v>2002</v>
      </c>
      <c r="L1669" s="13" t="s">
        <v>39</v>
      </c>
      <c r="M1669" s="13">
        <v>38</v>
      </c>
      <c r="N1669" s="13">
        <v>0.2722222222222222</v>
      </c>
      <c r="O1669" s="13">
        <v>10.34444444444444</v>
      </c>
      <c r="P1669" s="13">
        <v>15</v>
      </c>
      <c r="Q1669" s="13">
        <v>0.68962962962962959</v>
      </c>
      <c r="R1669" s="13">
        <v>2.5333333333333332</v>
      </c>
      <c r="S1669" s="13">
        <v>5.9165186500888103</v>
      </c>
      <c r="T1669" s="7">
        <f>IFERROR(VLOOKUP(B411,[1]!users_table[#All],4),"NA")</f>
        <v>8.4223826714801451</v>
      </c>
      <c r="U1669" s="13" t="s">
        <v>85</v>
      </c>
    </row>
    <row r="1670" spans="1:21" x14ac:dyDescent="0.3">
      <c r="A1670" s="25">
        <v>1668</v>
      </c>
      <c r="B1670" s="13" t="s">
        <v>2</v>
      </c>
      <c r="C1670" s="13">
        <v>721</v>
      </c>
      <c r="D1670" s="13" t="s">
        <v>555</v>
      </c>
      <c r="E1670" s="13" t="s">
        <v>32</v>
      </c>
      <c r="F1670" s="13" t="s">
        <v>29</v>
      </c>
      <c r="G1670" s="13">
        <v>8.1300000000000008</v>
      </c>
      <c r="H1670" s="26">
        <v>43009</v>
      </c>
      <c r="I1670" s="26">
        <v>43023</v>
      </c>
      <c r="J1670" s="13">
        <v>5</v>
      </c>
      <c r="K1670" s="13">
        <v>2002</v>
      </c>
      <c r="L1670" s="13" t="s">
        <v>39</v>
      </c>
      <c r="M1670" s="13">
        <v>38</v>
      </c>
      <c r="N1670" s="13">
        <v>0.2722222222222222</v>
      </c>
      <c r="O1670" s="13">
        <v>10.34444444444444</v>
      </c>
      <c r="P1670" s="13">
        <v>15</v>
      </c>
      <c r="Q1670" s="13">
        <v>0.68962962962962959</v>
      </c>
      <c r="R1670" s="13">
        <v>2.5333333333333332</v>
      </c>
      <c r="S1670" s="13">
        <v>5.9165186500888103</v>
      </c>
      <c r="T1670" s="7">
        <f>IFERROR(VLOOKUP(B411,[1]!users_table[#All],4),"NA")</f>
        <v>8.4223826714801451</v>
      </c>
      <c r="U1670" s="13" t="s">
        <v>61</v>
      </c>
    </row>
    <row r="1671" spans="1:21" x14ac:dyDescent="0.3">
      <c r="A1671" s="25">
        <v>1669</v>
      </c>
      <c r="B1671" s="13" t="s">
        <v>2</v>
      </c>
      <c r="C1671" s="13">
        <v>721</v>
      </c>
      <c r="D1671" s="13" t="s">
        <v>555</v>
      </c>
      <c r="E1671" s="13" t="s">
        <v>32</v>
      </c>
      <c r="F1671" s="13" t="s">
        <v>29</v>
      </c>
      <c r="G1671" s="13">
        <v>8.1300000000000008</v>
      </c>
      <c r="H1671" s="26">
        <v>43009</v>
      </c>
      <c r="I1671" s="26">
        <v>43023</v>
      </c>
      <c r="J1671" s="13">
        <v>5</v>
      </c>
      <c r="K1671" s="13">
        <v>2002</v>
      </c>
      <c r="L1671" s="13" t="s">
        <v>39</v>
      </c>
      <c r="M1671" s="13">
        <v>38</v>
      </c>
      <c r="N1671" s="13">
        <v>0.2722222222222222</v>
      </c>
      <c r="O1671" s="13">
        <v>10.34444444444444</v>
      </c>
      <c r="P1671" s="13">
        <v>15</v>
      </c>
      <c r="Q1671" s="13">
        <v>0.68962962962962959</v>
      </c>
      <c r="R1671" s="13">
        <v>2.5333333333333332</v>
      </c>
      <c r="S1671" s="13">
        <v>5.9165186500888103</v>
      </c>
      <c r="T1671" s="7">
        <f>IFERROR(VLOOKUP(B411,[1]!users_table[#All],4),"NA")</f>
        <v>8.4223826714801451</v>
      </c>
      <c r="U1671" s="13" t="s">
        <v>1029</v>
      </c>
    </row>
    <row r="1672" spans="1:21" x14ac:dyDescent="0.3">
      <c r="A1672" s="25">
        <v>1670</v>
      </c>
      <c r="B1672" s="13" t="s">
        <v>2</v>
      </c>
      <c r="C1672" s="13">
        <v>721</v>
      </c>
      <c r="D1672" s="13" t="s">
        <v>555</v>
      </c>
      <c r="E1672" s="13" t="s">
        <v>32</v>
      </c>
      <c r="F1672" s="13" t="s">
        <v>29</v>
      </c>
      <c r="G1672" s="13">
        <v>8.1300000000000008</v>
      </c>
      <c r="H1672" s="26">
        <v>43009</v>
      </c>
      <c r="I1672" s="26">
        <v>43023</v>
      </c>
      <c r="J1672" s="13">
        <v>5</v>
      </c>
      <c r="K1672" s="13">
        <v>2002</v>
      </c>
      <c r="L1672" s="13" t="s">
        <v>39</v>
      </c>
      <c r="M1672" s="13">
        <v>38</v>
      </c>
      <c r="N1672" s="13">
        <v>0.2722222222222222</v>
      </c>
      <c r="O1672" s="13">
        <v>10.34444444444444</v>
      </c>
      <c r="P1672" s="13">
        <v>15</v>
      </c>
      <c r="Q1672" s="13">
        <v>0.68962962962962959</v>
      </c>
      <c r="R1672" s="13">
        <v>2.5333333333333332</v>
      </c>
      <c r="S1672" s="13">
        <v>5.9165186500888103</v>
      </c>
      <c r="T1672" s="7">
        <f>IFERROR(VLOOKUP(B411,[1]!users_table[#All],4),"NA")</f>
        <v>8.4223826714801451</v>
      </c>
      <c r="U1672" s="13" t="s">
        <v>75</v>
      </c>
    </row>
    <row r="1673" spans="1:21" x14ac:dyDescent="0.3">
      <c r="A1673" s="25">
        <v>1671</v>
      </c>
      <c r="B1673" s="13" t="s">
        <v>2</v>
      </c>
      <c r="C1673" s="13">
        <v>1492</v>
      </c>
      <c r="D1673" s="13" t="s">
        <v>556</v>
      </c>
      <c r="E1673" s="13" t="s">
        <v>32</v>
      </c>
      <c r="F1673" s="13" t="s">
        <v>37</v>
      </c>
      <c r="G1673" s="13">
        <v>6.94</v>
      </c>
      <c r="H1673" s="26">
        <v>43676</v>
      </c>
      <c r="I1673" s="26">
        <v>43683</v>
      </c>
      <c r="J1673" s="13">
        <v>6</v>
      </c>
      <c r="K1673" s="13">
        <v>2001</v>
      </c>
      <c r="L1673" s="13" t="s">
        <v>33</v>
      </c>
      <c r="M1673" s="13">
        <v>26</v>
      </c>
      <c r="N1673" s="13">
        <v>0.41111111111111109</v>
      </c>
      <c r="O1673" s="13">
        <v>10.68888888888889</v>
      </c>
      <c r="P1673" s="13">
        <v>8</v>
      </c>
      <c r="Q1673" s="13">
        <v>1.336111111111111</v>
      </c>
      <c r="R1673" s="13">
        <v>3.25</v>
      </c>
      <c r="S1673" s="13">
        <v>5.9165186500888103</v>
      </c>
      <c r="T1673" s="7">
        <f>IFERROR(VLOOKUP(B412,[1]!users_table[#All],4),"NA")</f>
        <v>8.4223826714801451</v>
      </c>
      <c r="U1673" s="13" t="s">
        <v>65</v>
      </c>
    </row>
    <row r="1674" spans="1:21" x14ac:dyDescent="0.3">
      <c r="A1674" s="25">
        <v>1672</v>
      </c>
      <c r="B1674" s="13" t="s">
        <v>2</v>
      </c>
      <c r="C1674" s="13">
        <v>1492</v>
      </c>
      <c r="D1674" s="13" t="s">
        <v>556</v>
      </c>
      <c r="E1674" s="13" t="s">
        <v>32</v>
      </c>
      <c r="F1674" s="13" t="s">
        <v>37</v>
      </c>
      <c r="G1674" s="13">
        <v>6.94</v>
      </c>
      <c r="H1674" s="26">
        <v>43676</v>
      </c>
      <c r="I1674" s="26">
        <v>43683</v>
      </c>
      <c r="J1674" s="13">
        <v>6</v>
      </c>
      <c r="K1674" s="13">
        <v>2001</v>
      </c>
      <c r="L1674" s="13" t="s">
        <v>33</v>
      </c>
      <c r="M1674" s="13">
        <v>26</v>
      </c>
      <c r="N1674" s="13">
        <v>0.41111111111111109</v>
      </c>
      <c r="O1674" s="13">
        <v>10.68888888888889</v>
      </c>
      <c r="P1674" s="13">
        <v>8</v>
      </c>
      <c r="Q1674" s="13">
        <v>1.336111111111111</v>
      </c>
      <c r="R1674" s="13">
        <v>3.25</v>
      </c>
      <c r="S1674" s="13">
        <v>5.9165186500888103</v>
      </c>
      <c r="T1674" s="7">
        <f>IFERROR(VLOOKUP(B412,[1]!users_table[#All],4),"NA")</f>
        <v>8.4223826714801451</v>
      </c>
      <c r="U1674" s="13" t="s">
        <v>1044</v>
      </c>
    </row>
    <row r="1675" spans="1:21" x14ac:dyDescent="0.3">
      <c r="A1675" s="25">
        <v>1673</v>
      </c>
      <c r="B1675" s="13" t="s">
        <v>2</v>
      </c>
      <c r="C1675" s="13">
        <v>1492</v>
      </c>
      <c r="D1675" s="13" t="s">
        <v>556</v>
      </c>
      <c r="E1675" s="13" t="s">
        <v>32</v>
      </c>
      <c r="F1675" s="13" t="s">
        <v>37</v>
      </c>
      <c r="G1675" s="13">
        <v>6.94</v>
      </c>
      <c r="H1675" s="26">
        <v>43676</v>
      </c>
      <c r="I1675" s="26">
        <v>43683</v>
      </c>
      <c r="J1675" s="13">
        <v>6</v>
      </c>
      <c r="K1675" s="13">
        <v>2001</v>
      </c>
      <c r="L1675" s="13" t="s">
        <v>33</v>
      </c>
      <c r="M1675" s="13">
        <v>26</v>
      </c>
      <c r="N1675" s="13">
        <v>0.41111111111111109</v>
      </c>
      <c r="O1675" s="13">
        <v>10.68888888888889</v>
      </c>
      <c r="P1675" s="13">
        <v>8</v>
      </c>
      <c r="Q1675" s="13">
        <v>1.336111111111111</v>
      </c>
      <c r="R1675" s="13">
        <v>3.25</v>
      </c>
      <c r="S1675" s="13">
        <v>5.9165186500888103</v>
      </c>
      <c r="T1675" s="7">
        <f>IFERROR(VLOOKUP(B412,[1]!users_table[#All],4),"NA")</f>
        <v>8.4223826714801451</v>
      </c>
      <c r="U1675" s="13" t="s">
        <v>68</v>
      </c>
    </row>
    <row r="1676" spans="1:21" x14ac:dyDescent="0.3">
      <c r="A1676" s="25">
        <v>1674</v>
      </c>
      <c r="B1676" s="13" t="s">
        <v>2</v>
      </c>
      <c r="C1676" s="13">
        <v>1492</v>
      </c>
      <c r="D1676" s="13" t="s">
        <v>556</v>
      </c>
      <c r="E1676" s="13" t="s">
        <v>32</v>
      </c>
      <c r="F1676" s="13" t="s">
        <v>37</v>
      </c>
      <c r="G1676" s="13">
        <v>6.94</v>
      </c>
      <c r="H1676" s="26">
        <v>43676</v>
      </c>
      <c r="I1676" s="26">
        <v>43683</v>
      </c>
      <c r="J1676" s="13">
        <v>6</v>
      </c>
      <c r="K1676" s="13">
        <v>2001</v>
      </c>
      <c r="L1676" s="13" t="s">
        <v>33</v>
      </c>
      <c r="M1676" s="13">
        <v>26</v>
      </c>
      <c r="N1676" s="13">
        <v>0.41111111111111109</v>
      </c>
      <c r="O1676" s="13">
        <v>10.68888888888889</v>
      </c>
      <c r="P1676" s="13">
        <v>8</v>
      </c>
      <c r="Q1676" s="13">
        <v>1.336111111111111</v>
      </c>
      <c r="R1676" s="13">
        <v>3.25</v>
      </c>
      <c r="S1676" s="13">
        <v>5.9165186500888103</v>
      </c>
      <c r="T1676" s="7">
        <f>IFERROR(VLOOKUP(B412,[1]!users_table[#All],4),"NA")</f>
        <v>8.4223826714801451</v>
      </c>
      <c r="U1676" s="13" t="s">
        <v>1033</v>
      </c>
    </row>
    <row r="1677" spans="1:21" x14ac:dyDescent="0.3">
      <c r="A1677" s="25">
        <v>1675</v>
      </c>
      <c r="B1677" s="13" t="s">
        <v>2</v>
      </c>
      <c r="C1677" s="13">
        <v>1493</v>
      </c>
      <c r="D1677" s="13" t="s">
        <v>557</v>
      </c>
      <c r="E1677" s="13" t="s">
        <v>32</v>
      </c>
      <c r="F1677" s="13" t="s">
        <v>37</v>
      </c>
      <c r="G1677" s="13">
        <v>7</v>
      </c>
      <c r="H1677" s="26">
        <v>43694</v>
      </c>
      <c r="I1677" s="26">
        <v>43709</v>
      </c>
      <c r="J1677" s="13">
        <v>5</v>
      </c>
      <c r="K1677" s="13">
        <v>2001</v>
      </c>
      <c r="L1677" s="13" t="s">
        <v>35</v>
      </c>
      <c r="M1677" s="13">
        <v>26</v>
      </c>
      <c r="N1677" s="13">
        <v>0.41111111111111109</v>
      </c>
      <c r="O1677" s="13">
        <v>10.68888888888889</v>
      </c>
      <c r="P1677" s="13">
        <v>16</v>
      </c>
      <c r="Q1677" s="13">
        <v>0.66805555555555551</v>
      </c>
      <c r="R1677" s="13">
        <v>1.625</v>
      </c>
      <c r="S1677" s="13">
        <v>5.9165186500888103</v>
      </c>
      <c r="T1677" s="7">
        <f>IFERROR(VLOOKUP(B413,[1]!users_table[#All],4),"NA")</f>
        <v>8.4223826714801451</v>
      </c>
      <c r="U1677" s="13" t="s">
        <v>65</v>
      </c>
    </row>
    <row r="1678" spans="1:21" x14ac:dyDescent="0.3">
      <c r="A1678" s="25">
        <v>1676</v>
      </c>
      <c r="B1678" s="13" t="s">
        <v>2</v>
      </c>
      <c r="C1678" s="13">
        <v>1493</v>
      </c>
      <c r="D1678" s="13" t="s">
        <v>557</v>
      </c>
      <c r="E1678" s="13" t="s">
        <v>32</v>
      </c>
      <c r="F1678" s="13" t="s">
        <v>37</v>
      </c>
      <c r="G1678" s="13">
        <v>7</v>
      </c>
      <c r="H1678" s="26">
        <v>43694</v>
      </c>
      <c r="I1678" s="26">
        <v>43709</v>
      </c>
      <c r="J1678" s="13">
        <v>5</v>
      </c>
      <c r="K1678" s="13">
        <v>2001</v>
      </c>
      <c r="L1678" s="13" t="s">
        <v>35</v>
      </c>
      <c r="M1678" s="13">
        <v>26</v>
      </c>
      <c r="N1678" s="13">
        <v>0.41111111111111109</v>
      </c>
      <c r="O1678" s="13">
        <v>10.68888888888889</v>
      </c>
      <c r="P1678" s="13">
        <v>16</v>
      </c>
      <c r="Q1678" s="13">
        <v>0.66805555555555551</v>
      </c>
      <c r="R1678" s="13">
        <v>1.625</v>
      </c>
      <c r="S1678" s="13">
        <v>5.9165186500888103</v>
      </c>
      <c r="T1678" s="7">
        <f>IFERROR(VLOOKUP(B413,[1]!users_table[#All],4),"NA")</f>
        <v>8.4223826714801451</v>
      </c>
      <c r="U1678" s="13" t="s">
        <v>60</v>
      </c>
    </row>
    <row r="1679" spans="1:21" x14ac:dyDescent="0.3">
      <c r="A1679" s="25">
        <v>1677</v>
      </c>
      <c r="B1679" s="13" t="s">
        <v>2</v>
      </c>
      <c r="C1679" s="13">
        <v>1493</v>
      </c>
      <c r="D1679" s="13" t="s">
        <v>557</v>
      </c>
      <c r="E1679" s="13" t="s">
        <v>32</v>
      </c>
      <c r="F1679" s="13" t="s">
        <v>37</v>
      </c>
      <c r="G1679" s="13">
        <v>7</v>
      </c>
      <c r="H1679" s="26">
        <v>43694</v>
      </c>
      <c r="I1679" s="26">
        <v>43709</v>
      </c>
      <c r="J1679" s="13">
        <v>5</v>
      </c>
      <c r="K1679" s="13">
        <v>2001</v>
      </c>
      <c r="L1679" s="13" t="s">
        <v>35</v>
      </c>
      <c r="M1679" s="13">
        <v>26</v>
      </c>
      <c r="N1679" s="13">
        <v>0.41111111111111109</v>
      </c>
      <c r="O1679" s="13">
        <v>10.68888888888889</v>
      </c>
      <c r="P1679" s="13">
        <v>16</v>
      </c>
      <c r="Q1679" s="13">
        <v>0.66805555555555551</v>
      </c>
      <c r="R1679" s="13">
        <v>1.625</v>
      </c>
      <c r="S1679" s="13">
        <v>5.9165186500888103</v>
      </c>
      <c r="T1679" s="7">
        <f>IFERROR(VLOOKUP(B413,[1]!users_table[#All],4),"NA")</f>
        <v>8.4223826714801451</v>
      </c>
      <c r="U1679" s="13" t="s">
        <v>1044</v>
      </c>
    </row>
    <row r="1680" spans="1:21" x14ac:dyDescent="0.3">
      <c r="A1680" s="25">
        <v>1678</v>
      </c>
      <c r="B1680" s="13" t="s">
        <v>2</v>
      </c>
      <c r="C1680" s="13">
        <v>1493</v>
      </c>
      <c r="D1680" s="13" t="s">
        <v>557</v>
      </c>
      <c r="E1680" s="13" t="s">
        <v>32</v>
      </c>
      <c r="F1680" s="13" t="s">
        <v>37</v>
      </c>
      <c r="G1680" s="13">
        <v>7</v>
      </c>
      <c r="H1680" s="26">
        <v>43694</v>
      </c>
      <c r="I1680" s="26">
        <v>43709</v>
      </c>
      <c r="J1680" s="13">
        <v>5</v>
      </c>
      <c r="K1680" s="13">
        <v>2001</v>
      </c>
      <c r="L1680" s="13" t="s">
        <v>35</v>
      </c>
      <c r="M1680" s="13">
        <v>26</v>
      </c>
      <c r="N1680" s="13">
        <v>0.41111111111111109</v>
      </c>
      <c r="O1680" s="13">
        <v>10.68888888888889</v>
      </c>
      <c r="P1680" s="13">
        <v>16</v>
      </c>
      <c r="Q1680" s="13">
        <v>0.66805555555555551</v>
      </c>
      <c r="R1680" s="13">
        <v>1.625</v>
      </c>
      <c r="S1680" s="13">
        <v>5.9165186500888103</v>
      </c>
      <c r="T1680" s="7">
        <f>IFERROR(VLOOKUP(B413,[1]!users_table[#All],4),"NA")</f>
        <v>8.4223826714801451</v>
      </c>
      <c r="U1680" s="13" t="s">
        <v>70</v>
      </c>
    </row>
    <row r="1681" spans="1:21" x14ac:dyDescent="0.3">
      <c r="A1681" s="25">
        <v>1679</v>
      </c>
      <c r="B1681" s="13" t="s">
        <v>2</v>
      </c>
      <c r="C1681" s="13">
        <v>1493</v>
      </c>
      <c r="D1681" s="13" t="s">
        <v>557</v>
      </c>
      <c r="E1681" s="13" t="s">
        <v>32</v>
      </c>
      <c r="F1681" s="13" t="s">
        <v>37</v>
      </c>
      <c r="G1681" s="13">
        <v>7</v>
      </c>
      <c r="H1681" s="26">
        <v>43694</v>
      </c>
      <c r="I1681" s="26">
        <v>43709</v>
      </c>
      <c r="J1681" s="13">
        <v>5</v>
      </c>
      <c r="K1681" s="13">
        <v>2001</v>
      </c>
      <c r="L1681" s="13" t="s">
        <v>35</v>
      </c>
      <c r="M1681" s="13">
        <v>26</v>
      </c>
      <c r="N1681" s="13">
        <v>0.41111111111111109</v>
      </c>
      <c r="O1681" s="13">
        <v>10.68888888888889</v>
      </c>
      <c r="P1681" s="13">
        <v>16</v>
      </c>
      <c r="Q1681" s="13">
        <v>0.66805555555555551</v>
      </c>
      <c r="R1681" s="13">
        <v>1.625</v>
      </c>
      <c r="S1681" s="13">
        <v>5.9165186500888103</v>
      </c>
      <c r="T1681" s="7">
        <f>IFERROR(VLOOKUP(B413,[1]!users_table[#All],4),"NA")</f>
        <v>8.4223826714801451</v>
      </c>
      <c r="U1681" s="13" t="s">
        <v>68</v>
      </c>
    </row>
    <row r="1682" spans="1:21" x14ac:dyDescent="0.3">
      <c r="A1682" s="25">
        <v>1680</v>
      </c>
      <c r="B1682" s="13" t="s">
        <v>2</v>
      </c>
      <c r="C1682" s="13">
        <v>1493</v>
      </c>
      <c r="D1682" s="13" t="s">
        <v>557</v>
      </c>
      <c r="E1682" s="13" t="s">
        <v>32</v>
      </c>
      <c r="F1682" s="13" t="s">
        <v>37</v>
      </c>
      <c r="G1682" s="13">
        <v>7</v>
      </c>
      <c r="H1682" s="26">
        <v>43694</v>
      </c>
      <c r="I1682" s="26">
        <v>43709</v>
      </c>
      <c r="J1682" s="13">
        <v>5</v>
      </c>
      <c r="K1682" s="13">
        <v>2001</v>
      </c>
      <c r="L1682" s="13" t="s">
        <v>35</v>
      </c>
      <c r="M1682" s="13">
        <v>26</v>
      </c>
      <c r="N1682" s="13">
        <v>0.41111111111111109</v>
      </c>
      <c r="O1682" s="13">
        <v>10.68888888888889</v>
      </c>
      <c r="P1682" s="13">
        <v>16</v>
      </c>
      <c r="Q1682" s="13">
        <v>0.66805555555555551</v>
      </c>
      <c r="R1682" s="13">
        <v>1.625</v>
      </c>
      <c r="S1682" s="13">
        <v>5.9165186500888103</v>
      </c>
      <c r="T1682" s="7">
        <f>IFERROR(VLOOKUP(B413,[1]!users_table[#All],4),"NA")</f>
        <v>8.4223826714801451</v>
      </c>
      <c r="U1682" s="13" t="s">
        <v>1033</v>
      </c>
    </row>
    <row r="1683" spans="1:21" x14ac:dyDescent="0.3">
      <c r="A1683" s="25">
        <v>1681</v>
      </c>
      <c r="B1683" s="13" t="s">
        <v>2</v>
      </c>
      <c r="C1683" s="13">
        <v>35848</v>
      </c>
      <c r="D1683" s="13" t="s">
        <v>558</v>
      </c>
      <c r="E1683" s="13" t="s">
        <v>168</v>
      </c>
      <c r="F1683" s="13" t="s">
        <v>29</v>
      </c>
      <c r="G1683" s="13">
        <v>7.94</v>
      </c>
      <c r="H1683" s="26">
        <v>45044</v>
      </c>
      <c r="I1683" s="26">
        <v>45045</v>
      </c>
      <c r="J1683" s="13">
        <v>8</v>
      </c>
      <c r="K1683" s="13">
        <v>2019</v>
      </c>
      <c r="L1683" s="13" t="s">
        <v>33</v>
      </c>
      <c r="M1683" s="13">
        <v>1</v>
      </c>
      <c r="N1683" s="13">
        <v>1.85</v>
      </c>
      <c r="O1683" s="13">
        <v>1.85</v>
      </c>
      <c r="P1683" s="13">
        <v>2</v>
      </c>
      <c r="Q1683" s="13">
        <v>0.92500000000000004</v>
      </c>
      <c r="R1683" s="13">
        <v>0.5</v>
      </c>
      <c r="S1683" s="13">
        <v>5.9165186500888103</v>
      </c>
      <c r="T1683" s="7">
        <f>IFERROR(VLOOKUP(B414,[1]!users_table[#All],4),"NA")</f>
        <v>8.4223826714801451</v>
      </c>
      <c r="U1683" s="13" t="s">
        <v>65</v>
      </c>
    </row>
    <row r="1684" spans="1:21" x14ac:dyDescent="0.3">
      <c r="A1684" s="25">
        <v>1682</v>
      </c>
      <c r="B1684" s="13" t="s">
        <v>2</v>
      </c>
      <c r="C1684" s="13">
        <v>35848</v>
      </c>
      <c r="D1684" s="13" t="s">
        <v>558</v>
      </c>
      <c r="E1684" s="13" t="s">
        <v>168</v>
      </c>
      <c r="F1684" s="13" t="s">
        <v>29</v>
      </c>
      <c r="G1684" s="13">
        <v>7.94</v>
      </c>
      <c r="H1684" s="26">
        <v>45044</v>
      </c>
      <c r="I1684" s="26">
        <v>45045</v>
      </c>
      <c r="J1684" s="13">
        <v>8</v>
      </c>
      <c r="K1684" s="13">
        <v>2019</v>
      </c>
      <c r="L1684" s="13" t="s">
        <v>33</v>
      </c>
      <c r="M1684" s="13">
        <v>1</v>
      </c>
      <c r="N1684" s="13">
        <v>1.85</v>
      </c>
      <c r="O1684" s="13">
        <v>1.85</v>
      </c>
      <c r="P1684" s="13">
        <v>2</v>
      </c>
      <c r="Q1684" s="13">
        <v>0.92500000000000004</v>
      </c>
      <c r="R1684" s="13">
        <v>0.5</v>
      </c>
      <c r="S1684" s="13">
        <v>5.9165186500888103</v>
      </c>
      <c r="T1684" s="7">
        <f>IFERROR(VLOOKUP(B414,[1]!users_table[#All],4),"NA")</f>
        <v>8.4223826714801451</v>
      </c>
      <c r="U1684" s="13" t="s">
        <v>1023</v>
      </c>
    </row>
    <row r="1685" spans="1:21" x14ac:dyDescent="0.3">
      <c r="A1685" s="25">
        <v>1683</v>
      </c>
      <c r="B1685" s="13" t="s">
        <v>2</v>
      </c>
      <c r="C1685" s="13">
        <v>35848</v>
      </c>
      <c r="D1685" s="13" t="s">
        <v>558</v>
      </c>
      <c r="E1685" s="13" t="s">
        <v>168</v>
      </c>
      <c r="F1685" s="13" t="s">
        <v>29</v>
      </c>
      <c r="G1685" s="13">
        <v>7.94</v>
      </c>
      <c r="H1685" s="26">
        <v>45044</v>
      </c>
      <c r="I1685" s="26">
        <v>45045</v>
      </c>
      <c r="J1685" s="13">
        <v>8</v>
      </c>
      <c r="K1685" s="13">
        <v>2019</v>
      </c>
      <c r="L1685" s="13" t="s">
        <v>33</v>
      </c>
      <c r="M1685" s="13">
        <v>1</v>
      </c>
      <c r="N1685" s="13">
        <v>1.85</v>
      </c>
      <c r="O1685" s="13">
        <v>1.85</v>
      </c>
      <c r="P1685" s="13">
        <v>2</v>
      </c>
      <c r="Q1685" s="13">
        <v>0.92500000000000004</v>
      </c>
      <c r="R1685" s="13">
        <v>0.5</v>
      </c>
      <c r="S1685" s="13">
        <v>5.9165186500888103</v>
      </c>
      <c r="T1685" s="7">
        <f>IFERROR(VLOOKUP(B414,[1]!users_table[#All],4),"NA")</f>
        <v>8.4223826714801451</v>
      </c>
      <c r="U1685" s="13" t="s">
        <v>62</v>
      </c>
    </row>
    <row r="1686" spans="1:21" x14ac:dyDescent="0.3">
      <c r="A1686" s="25">
        <v>1684</v>
      </c>
      <c r="B1686" s="13" t="s">
        <v>2</v>
      </c>
      <c r="C1686" s="13">
        <v>35848</v>
      </c>
      <c r="D1686" s="13" t="s">
        <v>558</v>
      </c>
      <c r="E1686" s="13" t="s">
        <v>168</v>
      </c>
      <c r="F1686" s="13" t="s">
        <v>29</v>
      </c>
      <c r="G1686" s="13">
        <v>7.94</v>
      </c>
      <c r="H1686" s="26">
        <v>45044</v>
      </c>
      <c r="I1686" s="26">
        <v>45045</v>
      </c>
      <c r="J1686" s="13">
        <v>8</v>
      </c>
      <c r="K1686" s="13">
        <v>2019</v>
      </c>
      <c r="L1686" s="13" t="s">
        <v>33</v>
      </c>
      <c r="M1686" s="13">
        <v>1</v>
      </c>
      <c r="N1686" s="13">
        <v>1.85</v>
      </c>
      <c r="O1686" s="13">
        <v>1.85</v>
      </c>
      <c r="P1686" s="13">
        <v>2</v>
      </c>
      <c r="Q1686" s="13">
        <v>0.92500000000000004</v>
      </c>
      <c r="R1686" s="13">
        <v>0.5</v>
      </c>
      <c r="S1686" s="13">
        <v>5.9165186500888103</v>
      </c>
      <c r="T1686" s="7">
        <f>IFERROR(VLOOKUP(B414,[1]!users_table[#All],4),"NA")</f>
        <v>8.4223826714801451</v>
      </c>
      <c r="U1686" s="13" t="s">
        <v>1033</v>
      </c>
    </row>
    <row r="1687" spans="1:21" x14ac:dyDescent="0.3">
      <c r="A1687" s="25">
        <v>1685</v>
      </c>
      <c r="B1687" s="13" t="s">
        <v>2</v>
      </c>
      <c r="C1687" s="13">
        <v>39991</v>
      </c>
      <c r="D1687" s="13" t="s">
        <v>559</v>
      </c>
      <c r="E1687" s="13" t="s">
        <v>50</v>
      </c>
      <c r="F1687" s="13" t="s">
        <v>29</v>
      </c>
      <c r="G1687" s="13">
        <v>6.88</v>
      </c>
      <c r="H1687" s="26">
        <v>45044</v>
      </c>
      <c r="I1687" s="26">
        <v>45044</v>
      </c>
      <c r="J1687" s="13">
        <v>8</v>
      </c>
      <c r="K1687" s="13">
        <v>2019</v>
      </c>
      <c r="L1687" s="13" t="s">
        <v>33</v>
      </c>
      <c r="M1687" s="13">
        <v>1</v>
      </c>
      <c r="N1687" s="13">
        <v>0.16666666666666671</v>
      </c>
      <c r="O1687" s="13">
        <v>0.16666666666666671</v>
      </c>
      <c r="P1687" s="13">
        <v>1</v>
      </c>
      <c r="Q1687" s="13">
        <v>0.16666666666666671</v>
      </c>
      <c r="R1687" s="13">
        <v>1</v>
      </c>
      <c r="S1687" s="13">
        <v>5.9165186500888103</v>
      </c>
      <c r="T1687" s="7">
        <f>IFERROR(VLOOKUP(B415,[1]!users_table[#All],4),"NA")</f>
        <v>8.4223826714801451</v>
      </c>
      <c r="U1687" s="13" t="s">
        <v>65</v>
      </c>
    </row>
    <row r="1688" spans="1:21" x14ac:dyDescent="0.3">
      <c r="A1688" s="25">
        <v>1686</v>
      </c>
      <c r="B1688" s="13" t="s">
        <v>2</v>
      </c>
      <c r="C1688" s="13">
        <v>39991</v>
      </c>
      <c r="D1688" s="13" t="s">
        <v>559</v>
      </c>
      <c r="E1688" s="13" t="s">
        <v>50</v>
      </c>
      <c r="F1688" s="13" t="s">
        <v>29</v>
      </c>
      <c r="G1688" s="13">
        <v>6.88</v>
      </c>
      <c r="H1688" s="26">
        <v>45044</v>
      </c>
      <c r="I1688" s="26">
        <v>45044</v>
      </c>
      <c r="J1688" s="13">
        <v>8</v>
      </c>
      <c r="K1688" s="13">
        <v>2019</v>
      </c>
      <c r="L1688" s="13" t="s">
        <v>33</v>
      </c>
      <c r="M1688" s="13">
        <v>1</v>
      </c>
      <c r="N1688" s="13">
        <v>0.16666666666666671</v>
      </c>
      <c r="O1688" s="13">
        <v>0.16666666666666671</v>
      </c>
      <c r="P1688" s="13">
        <v>1</v>
      </c>
      <c r="Q1688" s="13">
        <v>0.16666666666666671</v>
      </c>
      <c r="R1688" s="13">
        <v>1</v>
      </c>
      <c r="S1688" s="13">
        <v>5.9165186500888103</v>
      </c>
      <c r="T1688" s="7">
        <f>IFERROR(VLOOKUP(B415,[1]!users_table[#All],4),"NA")</f>
        <v>8.4223826714801451</v>
      </c>
      <c r="U1688" s="13" t="s">
        <v>1023</v>
      </c>
    </row>
    <row r="1689" spans="1:21" x14ac:dyDescent="0.3">
      <c r="A1689" s="25">
        <v>1687</v>
      </c>
      <c r="B1689" s="13" t="s">
        <v>2</v>
      </c>
      <c r="C1689" s="13">
        <v>39991</v>
      </c>
      <c r="D1689" s="13" t="s">
        <v>559</v>
      </c>
      <c r="E1689" s="13" t="s">
        <v>50</v>
      </c>
      <c r="F1689" s="13" t="s">
        <v>29</v>
      </c>
      <c r="G1689" s="13">
        <v>6.88</v>
      </c>
      <c r="H1689" s="26">
        <v>45044</v>
      </c>
      <c r="I1689" s="26">
        <v>45044</v>
      </c>
      <c r="J1689" s="13">
        <v>8</v>
      </c>
      <c r="K1689" s="13">
        <v>2019</v>
      </c>
      <c r="L1689" s="13" t="s">
        <v>33</v>
      </c>
      <c r="M1689" s="13">
        <v>1</v>
      </c>
      <c r="N1689" s="13">
        <v>0.16666666666666671</v>
      </c>
      <c r="O1689" s="13">
        <v>0.16666666666666671</v>
      </c>
      <c r="P1689" s="13">
        <v>1</v>
      </c>
      <c r="Q1689" s="13">
        <v>0.16666666666666671</v>
      </c>
      <c r="R1689" s="13">
        <v>1</v>
      </c>
      <c r="S1689" s="13">
        <v>5.9165186500888103</v>
      </c>
      <c r="T1689" s="7">
        <f>IFERROR(VLOOKUP(B415,[1]!users_table[#All],4),"NA")</f>
        <v>8.4223826714801451</v>
      </c>
      <c r="U1689" s="13" t="s">
        <v>62</v>
      </c>
    </row>
    <row r="1690" spans="1:21" x14ac:dyDescent="0.3">
      <c r="A1690" s="25">
        <v>1688</v>
      </c>
      <c r="B1690" s="13" t="s">
        <v>2</v>
      </c>
      <c r="C1690" s="13">
        <v>39991</v>
      </c>
      <c r="D1690" s="13" t="s">
        <v>559</v>
      </c>
      <c r="E1690" s="13" t="s">
        <v>50</v>
      </c>
      <c r="F1690" s="13" t="s">
        <v>29</v>
      </c>
      <c r="G1690" s="13">
        <v>6.88</v>
      </c>
      <c r="H1690" s="26">
        <v>45044</v>
      </c>
      <c r="I1690" s="26">
        <v>45044</v>
      </c>
      <c r="J1690" s="13">
        <v>8</v>
      </c>
      <c r="K1690" s="13">
        <v>2019</v>
      </c>
      <c r="L1690" s="13" t="s">
        <v>33</v>
      </c>
      <c r="M1690" s="13">
        <v>1</v>
      </c>
      <c r="N1690" s="13">
        <v>0.16666666666666671</v>
      </c>
      <c r="O1690" s="13">
        <v>0.16666666666666671</v>
      </c>
      <c r="P1690" s="13">
        <v>1</v>
      </c>
      <c r="Q1690" s="13">
        <v>0.16666666666666671</v>
      </c>
      <c r="R1690" s="13">
        <v>1</v>
      </c>
      <c r="S1690" s="13">
        <v>5.9165186500888103</v>
      </c>
      <c r="T1690" s="7">
        <f>IFERROR(VLOOKUP(B415,[1]!users_table[#All],4),"NA")</f>
        <v>8.4223826714801451</v>
      </c>
      <c r="U1690" s="13" t="s">
        <v>1033</v>
      </c>
    </row>
    <row r="1691" spans="1:21" x14ac:dyDescent="0.3">
      <c r="A1691" s="25">
        <v>1689</v>
      </c>
      <c r="B1691" s="13" t="s">
        <v>2</v>
      </c>
      <c r="C1691" s="13">
        <v>40313</v>
      </c>
      <c r="D1691" s="13" t="s">
        <v>560</v>
      </c>
      <c r="E1691" s="13" t="s">
        <v>50</v>
      </c>
      <c r="F1691" s="13" t="s">
        <v>29</v>
      </c>
      <c r="G1691" s="13">
        <v>7.02</v>
      </c>
      <c r="H1691" s="26">
        <v>45044</v>
      </c>
      <c r="I1691" s="26">
        <v>45044</v>
      </c>
      <c r="J1691" s="13">
        <v>8</v>
      </c>
      <c r="K1691" s="13">
        <v>2019</v>
      </c>
      <c r="L1691" s="13" t="s">
        <v>33</v>
      </c>
      <c r="M1691" s="13">
        <v>1</v>
      </c>
      <c r="N1691" s="13">
        <v>0.16666666666666671</v>
      </c>
      <c r="O1691" s="13">
        <v>0.16666666666666671</v>
      </c>
      <c r="P1691" s="13">
        <v>1</v>
      </c>
      <c r="Q1691" s="13">
        <v>0.16666666666666671</v>
      </c>
      <c r="R1691" s="13">
        <v>1</v>
      </c>
      <c r="S1691" s="13">
        <v>5.9165186500888103</v>
      </c>
      <c r="T1691" s="7">
        <f>IFERROR(VLOOKUP(B416,[1]!users_table[#All],4),"NA")</f>
        <v>8.4223826714801451</v>
      </c>
      <c r="U1691" s="13" t="s">
        <v>65</v>
      </c>
    </row>
    <row r="1692" spans="1:21" x14ac:dyDescent="0.3">
      <c r="A1692" s="25">
        <v>1690</v>
      </c>
      <c r="B1692" s="13" t="s">
        <v>2</v>
      </c>
      <c r="C1692" s="13">
        <v>40313</v>
      </c>
      <c r="D1692" s="13" t="s">
        <v>560</v>
      </c>
      <c r="E1692" s="13" t="s">
        <v>50</v>
      </c>
      <c r="F1692" s="13" t="s">
        <v>29</v>
      </c>
      <c r="G1692" s="13">
        <v>7.02</v>
      </c>
      <c r="H1692" s="26">
        <v>45044</v>
      </c>
      <c r="I1692" s="26">
        <v>45044</v>
      </c>
      <c r="J1692" s="13">
        <v>8</v>
      </c>
      <c r="K1692" s="13">
        <v>2019</v>
      </c>
      <c r="L1692" s="13" t="s">
        <v>33</v>
      </c>
      <c r="M1692" s="13">
        <v>1</v>
      </c>
      <c r="N1692" s="13">
        <v>0.16666666666666671</v>
      </c>
      <c r="O1692" s="13">
        <v>0.16666666666666671</v>
      </c>
      <c r="P1692" s="13">
        <v>1</v>
      </c>
      <c r="Q1692" s="13">
        <v>0.16666666666666671</v>
      </c>
      <c r="R1692" s="13">
        <v>1</v>
      </c>
      <c r="S1692" s="13">
        <v>5.9165186500888103</v>
      </c>
      <c r="T1692" s="7">
        <f>IFERROR(VLOOKUP(B416,[1]!users_table[#All],4),"NA")</f>
        <v>8.4223826714801451</v>
      </c>
      <c r="U1692" s="13" t="s">
        <v>1023</v>
      </c>
    </row>
    <row r="1693" spans="1:21" x14ac:dyDescent="0.3">
      <c r="A1693" s="25">
        <v>1691</v>
      </c>
      <c r="B1693" s="13" t="s">
        <v>2</v>
      </c>
      <c r="C1693" s="13">
        <v>40313</v>
      </c>
      <c r="D1693" s="13" t="s">
        <v>560</v>
      </c>
      <c r="E1693" s="13" t="s">
        <v>50</v>
      </c>
      <c r="F1693" s="13" t="s">
        <v>29</v>
      </c>
      <c r="G1693" s="13">
        <v>7.02</v>
      </c>
      <c r="H1693" s="26">
        <v>45044</v>
      </c>
      <c r="I1693" s="26">
        <v>45044</v>
      </c>
      <c r="J1693" s="13">
        <v>8</v>
      </c>
      <c r="K1693" s="13">
        <v>2019</v>
      </c>
      <c r="L1693" s="13" t="s">
        <v>33</v>
      </c>
      <c r="M1693" s="13">
        <v>1</v>
      </c>
      <c r="N1693" s="13">
        <v>0.16666666666666671</v>
      </c>
      <c r="O1693" s="13">
        <v>0.16666666666666671</v>
      </c>
      <c r="P1693" s="13">
        <v>1</v>
      </c>
      <c r="Q1693" s="13">
        <v>0.16666666666666671</v>
      </c>
      <c r="R1693" s="13">
        <v>1</v>
      </c>
      <c r="S1693" s="13">
        <v>5.9165186500888103</v>
      </c>
      <c r="T1693" s="7">
        <f>IFERROR(VLOOKUP(B416,[1]!users_table[#All],4),"NA")</f>
        <v>8.4223826714801451</v>
      </c>
      <c r="U1693" s="13" t="s">
        <v>62</v>
      </c>
    </row>
    <row r="1694" spans="1:21" x14ac:dyDescent="0.3">
      <c r="A1694" s="25">
        <v>1692</v>
      </c>
      <c r="B1694" s="13" t="s">
        <v>2</v>
      </c>
      <c r="C1694" s="13">
        <v>40313</v>
      </c>
      <c r="D1694" s="13" t="s">
        <v>560</v>
      </c>
      <c r="E1694" s="13" t="s">
        <v>50</v>
      </c>
      <c r="F1694" s="13" t="s">
        <v>29</v>
      </c>
      <c r="G1694" s="13">
        <v>7.02</v>
      </c>
      <c r="H1694" s="26">
        <v>45044</v>
      </c>
      <c r="I1694" s="26">
        <v>45044</v>
      </c>
      <c r="J1694" s="13">
        <v>8</v>
      </c>
      <c r="K1694" s="13">
        <v>2019</v>
      </c>
      <c r="L1694" s="13" t="s">
        <v>33</v>
      </c>
      <c r="M1694" s="13">
        <v>1</v>
      </c>
      <c r="N1694" s="13">
        <v>0.16666666666666671</v>
      </c>
      <c r="O1694" s="13">
        <v>0.16666666666666671</v>
      </c>
      <c r="P1694" s="13">
        <v>1</v>
      </c>
      <c r="Q1694" s="13">
        <v>0.16666666666666671</v>
      </c>
      <c r="R1694" s="13">
        <v>1</v>
      </c>
      <c r="S1694" s="13">
        <v>5.9165186500888103</v>
      </c>
      <c r="T1694" s="7">
        <f>IFERROR(VLOOKUP(B416,[1]!users_table[#All],4),"NA")</f>
        <v>8.4223826714801451</v>
      </c>
      <c r="U1694" s="13" t="s">
        <v>1033</v>
      </c>
    </row>
    <row r="1695" spans="1:21" x14ac:dyDescent="0.3">
      <c r="A1695" s="25">
        <v>1693</v>
      </c>
      <c r="B1695" s="13" t="s">
        <v>2</v>
      </c>
      <c r="C1695" s="13">
        <v>337</v>
      </c>
      <c r="D1695" s="13" t="s">
        <v>561</v>
      </c>
      <c r="E1695" s="13" t="s">
        <v>32</v>
      </c>
      <c r="F1695" s="13" t="s">
        <v>37</v>
      </c>
      <c r="G1695" s="13">
        <v>6.2</v>
      </c>
      <c r="H1695" s="26">
        <v>44857</v>
      </c>
      <c r="I1695" s="26">
        <v>44866</v>
      </c>
      <c r="J1695" s="13">
        <v>4</v>
      </c>
      <c r="K1695" s="13">
        <v>2002</v>
      </c>
      <c r="L1695" s="13" t="s">
        <v>33</v>
      </c>
      <c r="M1695" s="13">
        <v>24</v>
      </c>
      <c r="N1695" s="13">
        <v>0.18972222222222221</v>
      </c>
      <c r="O1695" s="13">
        <v>4.5533333333333328</v>
      </c>
      <c r="P1695" s="13">
        <v>10</v>
      </c>
      <c r="Q1695" s="13">
        <v>0.45533333333333331</v>
      </c>
      <c r="R1695" s="13">
        <v>2.4</v>
      </c>
      <c r="S1695" s="13">
        <v>5.9165186500888103</v>
      </c>
      <c r="T1695" s="7">
        <f>IFERROR(VLOOKUP(B417,[1]!users_table[#All],4),"NA")</f>
        <v>8.4223826714801451</v>
      </c>
      <c r="U1695" s="13" t="s">
        <v>64</v>
      </c>
    </row>
    <row r="1696" spans="1:21" x14ac:dyDescent="0.3">
      <c r="A1696" s="25">
        <v>1694</v>
      </c>
      <c r="B1696" s="13" t="s">
        <v>2</v>
      </c>
      <c r="C1696" s="13">
        <v>337</v>
      </c>
      <c r="D1696" s="13" t="s">
        <v>561</v>
      </c>
      <c r="E1696" s="13" t="s">
        <v>32</v>
      </c>
      <c r="F1696" s="13" t="s">
        <v>37</v>
      </c>
      <c r="G1696" s="13">
        <v>6.2</v>
      </c>
      <c r="H1696" s="26">
        <v>44857</v>
      </c>
      <c r="I1696" s="26">
        <v>44866</v>
      </c>
      <c r="J1696" s="13">
        <v>4</v>
      </c>
      <c r="K1696" s="13">
        <v>2002</v>
      </c>
      <c r="L1696" s="13" t="s">
        <v>33</v>
      </c>
      <c r="M1696" s="13">
        <v>24</v>
      </c>
      <c r="N1696" s="13">
        <v>0.18972222222222221</v>
      </c>
      <c r="O1696" s="13">
        <v>4.5533333333333328</v>
      </c>
      <c r="P1696" s="13">
        <v>10</v>
      </c>
      <c r="Q1696" s="13">
        <v>0.45533333333333331</v>
      </c>
      <c r="R1696" s="13">
        <v>2.4</v>
      </c>
      <c r="S1696" s="13">
        <v>5.9165186500888103</v>
      </c>
      <c r="T1696" s="7">
        <f>IFERROR(VLOOKUP(B417,[1]!users_table[#All],4),"NA")</f>
        <v>8.4223826714801451</v>
      </c>
      <c r="U1696" s="13" t="s">
        <v>1040</v>
      </c>
    </row>
    <row r="1697" spans="1:21" x14ac:dyDescent="0.3">
      <c r="A1697" s="25">
        <v>1695</v>
      </c>
      <c r="B1697" s="13" t="s">
        <v>2</v>
      </c>
      <c r="C1697" s="13">
        <v>337</v>
      </c>
      <c r="D1697" s="13" t="s">
        <v>561</v>
      </c>
      <c r="E1697" s="13" t="s">
        <v>32</v>
      </c>
      <c r="F1697" s="13" t="s">
        <v>37</v>
      </c>
      <c r="G1697" s="13">
        <v>6.2</v>
      </c>
      <c r="H1697" s="26">
        <v>44857</v>
      </c>
      <c r="I1697" s="26">
        <v>44866</v>
      </c>
      <c r="J1697" s="13">
        <v>4</v>
      </c>
      <c r="K1697" s="13">
        <v>2002</v>
      </c>
      <c r="L1697" s="13" t="s">
        <v>33</v>
      </c>
      <c r="M1697" s="13">
        <v>24</v>
      </c>
      <c r="N1697" s="13">
        <v>0.18972222222222221</v>
      </c>
      <c r="O1697" s="13">
        <v>4.5533333333333328</v>
      </c>
      <c r="P1697" s="13">
        <v>10</v>
      </c>
      <c r="Q1697" s="13">
        <v>0.45533333333333331</v>
      </c>
      <c r="R1697" s="13">
        <v>2.4</v>
      </c>
      <c r="S1697" s="13">
        <v>5.9165186500888103</v>
      </c>
      <c r="T1697" s="7">
        <f>IFERROR(VLOOKUP(B417,[1]!users_table[#All],4),"NA")</f>
        <v>8.4223826714801451</v>
      </c>
      <c r="U1697" s="13" t="s">
        <v>75</v>
      </c>
    </row>
    <row r="1698" spans="1:21" x14ac:dyDescent="0.3">
      <c r="A1698" s="25">
        <v>1696</v>
      </c>
      <c r="B1698" s="13" t="s">
        <v>2</v>
      </c>
      <c r="C1698" s="13">
        <v>337</v>
      </c>
      <c r="D1698" s="13" t="s">
        <v>561</v>
      </c>
      <c r="E1698" s="13" t="s">
        <v>32</v>
      </c>
      <c r="F1698" s="13" t="s">
        <v>37</v>
      </c>
      <c r="G1698" s="13">
        <v>6.2</v>
      </c>
      <c r="H1698" s="26">
        <v>44857</v>
      </c>
      <c r="I1698" s="26">
        <v>44866</v>
      </c>
      <c r="J1698" s="13">
        <v>4</v>
      </c>
      <c r="K1698" s="13">
        <v>2002</v>
      </c>
      <c r="L1698" s="13" t="s">
        <v>33</v>
      </c>
      <c r="M1698" s="13">
        <v>24</v>
      </c>
      <c r="N1698" s="13">
        <v>0.18972222222222221</v>
      </c>
      <c r="O1698" s="13">
        <v>4.5533333333333328</v>
      </c>
      <c r="P1698" s="13">
        <v>10</v>
      </c>
      <c r="Q1698" s="13">
        <v>0.45533333333333331</v>
      </c>
      <c r="R1698" s="13">
        <v>2.4</v>
      </c>
      <c r="S1698" s="13">
        <v>5.9165186500888103</v>
      </c>
      <c r="T1698" s="7">
        <f>IFERROR(VLOOKUP(B417,[1]!users_table[#All],4),"NA")</f>
        <v>8.4223826714801451</v>
      </c>
      <c r="U1698" s="13" t="s">
        <v>1027</v>
      </c>
    </row>
    <row r="1699" spans="1:21" x14ac:dyDescent="0.3">
      <c r="A1699" s="25">
        <v>1697</v>
      </c>
      <c r="B1699" s="13" t="s">
        <v>2</v>
      </c>
      <c r="C1699" s="13">
        <v>28617</v>
      </c>
      <c r="D1699" s="13" t="s">
        <v>562</v>
      </c>
      <c r="E1699" s="13" t="s">
        <v>32</v>
      </c>
      <c r="F1699" s="13" t="s">
        <v>29</v>
      </c>
      <c r="G1699" s="13">
        <v>6.91</v>
      </c>
      <c r="H1699" s="26">
        <v>44366</v>
      </c>
      <c r="I1699" s="26">
        <v>44382</v>
      </c>
      <c r="J1699" s="13">
        <v>8</v>
      </c>
      <c r="K1699" s="13">
        <v>2015</v>
      </c>
      <c r="L1699" s="13" t="s">
        <v>33</v>
      </c>
      <c r="M1699" s="13">
        <v>12</v>
      </c>
      <c r="N1699" s="13">
        <v>0.38500000000000001</v>
      </c>
      <c r="O1699" s="13">
        <v>4.62</v>
      </c>
      <c r="P1699" s="13">
        <v>17</v>
      </c>
      <c r="Q1699" s="13">
        <v>0.27176470588235302</v>
      </c>
      <c r="R1699" s="13">
        <v>0.70588235294117652</v>
      </c>
      <c r="S1699" s="13">
        <v>5.9165186500888103</v>
      </c>
      <c r="T1699" s="7">
        <f>IFERROR(VLOOKUP(B418,[1]!users_table[#All],4),"NA")</f>
        <v>8.4223826714801451</v>
      </c>
      <c r="U1699" s="13" t="s">
        <v>64</v>
      </c>
    </row>
    <row r="1700" spans="1:21" x14ac:dyDescent="0.3">
      <c r="A1700" s="25">
        <v>1698</v>
      </c>
      <c r="B1700" s="13" t="s">
        <v>2</v>
      </c>
      <c r="C1700" s="13">
        <v>28617</v>
      </c>
      <c r="D1700" s="13" t="s">
        <v>562</v>
      </c>
      <c r="E1700" s="13" t="s">
        <v>32</v>
      </c>
      <c r="F1700" s="13" t="s">
        <v>29</v>
      </c>
      <c r="G1700" s="13">
        <v>6.91</v>
      </c>
      <c r="H1700" s="26">
        <v>44366</v>
      </c>
      <c r="I1700" s="26">
        <v>44382</v>
      </c>
      <c r="J1700" s="13">
        <v>8</v>
      </c>
      <c r="K1700" s="13">
        <v>2015</v>
      </c>
      <c r="L1700" s="13" t="s">
        <v>33</v>
      </c>
      <c r="M1700" s="13">
        <v>12</v>
      </c>
      <c r="N1700" s="13">
        <v>0.38500000000000001</v>
      </c>
      <c r="O1700" s="13">
        <v>4.62</v>
      </c>
      <c r="P1700" s="13">
        <v>17</v>
      </c>
      <c r="Q1700" s="13">
        <v>0.27176470588235302</v>
      </c>
      <c r="R1700" s="13">
        <v>0.70588235294117652</v>
      </c>
      <c r="S1700" s="13">
        <v>5.9165186500888103</v>
      </c>
      <c r="T1700" s="7">
        <f>IFERROR(VLOOKUP(B418,[1]!users_table[#All],4),"NA")</f>
        <v>8.4223826714801451</v>
      </c>
      <c r="U1700" s="13" t="s">
        <v>1011</v>
      </c>
    </row>
    <row r="1701" spans="1:21" x14ac:dyDescent="0.3">
      <c r="A1701" s="25">
        <v>1699</v>
      </c>
      <c r="B1701" s="13" t="s">
        <v>2</v>
      </c>
      <c r="C1701" s="13">
        <v>28617</v>
      </c>
      <c r="D1701" s="13" t="s">
        <v>562</v>
      </c>
      <c r="E1701" s="13" t="s">
        <v>32</v>
      </c>
      <c r="F1701" s="13" t="s">
        <v>29</v>
      </c>
      <c r="G1701" s="13">
        <v>6.91</v>
      </c>
      <c r="H1701" s="26">
        <v>44366</v>
      </c>
      <c r="I1701" s="26">
        <v>44382</v>
      </c>
      <c r="J1701" s="13">
        <v>8</v>
      </c>
      <c r="K1701" s="13">
        <v>2015</v>
      </c>
      <c r="L1701" s="13" t="s">
        <v>33</v>
      </c>
      <c r="M1701" s="13">
        <v>12</v>
      </c>
      <c r="N1701" s="13">
        <v>0.38500000000000001</v>
      </c>
      <c r="O1701" s="13">
        <v>4.62</v>
      </c>
      <c r="P1701" s="13">
        <v>17</v>
      </c>
      <c r="Q1701" s="13">
        <v>0.27176470588235302</v>
      </c>
      <c r="R1701" s="13">
        <v>0.70588235294117652</v>
      </c>
      <c r="S1701" s="13">
        <v>5.9165186500888103</v>
      </c>
      <c r="T1701" s="7">
        <f>IFERROR(VLOOKUP(B418,[1]!users_table[#All],4),"NA")</f>
        <v>8.4223826714801451</v>
      </c>
      <c r="U1701" s="13" t="s">
        <v>62</v>
      </c>
    </row>
    <row r="1702" spans="1:21" x14ac:dyDescent="0.3">
      <c r="A1702" s="25">
        <v>1700</v>
      </c>
      <c r="B1702" s="13" t="s">
        <v>2</v>
      </c>
      <c r="C1702" s="13">
        <v>28617</v>
      </c>
      <c r="D1702" s="13" t="s">
        <v>562</v>
      </c>
      <c r="E1702" s="13" t="s">
        <v>32</v>
      </c>
      <c r="F1702" s="13" t="s">
        <v>29</v>
      </c>
      <c r="G1702" s="13">
        <v>6.91</v>
      </c>
      <c r="H1702" s="26">
        <v>44366</v>
      </c>
      <c r="I1702" s="26">
        <v>44382</v>
      </c>
      <c r="J1702" s="13">
        <v>8</v>
      </c>
      <c r="K1702" s="13">
        <v>2015</v>
      </c>
      <c r="L1702" s="13" t="s">
        <v>33</v>
      </c>
      <c r="M1702" s="13">
        <v>12</v>
      </c>
      <c r="N1702" s="13">
        <v>0.38500000000000001</v>
      </c>
      <c r="O1702" s="13">
        <v>4.62</v>
      </c>
      <c r="P1702" s="13">
        <v>17</v>
      </c>
      <c r="Q1702" s="13">
        <v>0.27176470588235302</v>
      </c>
      <c r="R1702" s="13">
        <v>0.70588235294117652</v>
      </c>
      <c r="S1702" s="13">
        <v>5.9165186500888103</v>
      </c>
      <c r="T1702" s="7">
        <f>IFERROR(VLOOKUP(B418,[1]!users_table[#All],4),"NA")</f>
        <v>8.4223826714801451</v>
      </c>
      <c r="U1702" s="13" t="s">
        <v>1033</v>
      </c>
    </row>
    <row r="1703" spans="1:21" x14ac:dyDescent="0.3">
      <c r="A1703" s="25">
        <v>1701</v>
      </c>
      <c r="B1703" s="13" t="s">
        <v>2</v>
      </c>
      <c r="C1703" s="13">
        <v>28617</v>
      </c>
      <c r="D1703" s="13" t="s">
        <v>562</v>
      </c>
      <c r="E1703" s="13" t="s">
        <v>32</v>
      </c>
      <c r="F1703" s="13" t="s">
        <v>29</v>
      </c>
      <c r="G1703" s="13">
        <v>6.91</v>
      </c>
      <c r="H1703" s="26">
        <v>44366</v>
      </c>
      <c r="I1703" s="26">
        <v>44382</v>
      </c>
      <c r="J1703" s="13">
        <v>8</v>
      </c>
      <c r="K1703" s="13">
        <v>2015</v>
      </c>
      <c r="L1703" s="13" t="s">
        <v>33</v>
      </c>
      <c r="M1703" s="13">
        <v>12</v>
      </c>
      <c r="N1703" s="13">
        <v>0.38500000000000001</v>
      </c>
      <c r="O1703" s="13">
        <v>4.62</v>
      </c>
      <c r="P1703" s="13">
        <v>17</v>
      </c>
      <c r="Q1703" s="13">
        <v>0.27176470588235302</v>
      </c>
      <c r="R1703" s="13">
        <v>0.70588235294117652</v>
      </c>
      <c r="S1703" s="13">
        <v>5.9165186500888103</v>
      </c>
      <c r="T1703" s="7">
        <f>IFERROR(VLOOKUP(B418,[1]!users_table[#All],4),"NA")</f>
        <v>8.4223826714801451</v>
      </c>
      <c r="U1703" s="13" t="s">
        <v>1027</v>
      </c>
    </row>
    <row r="1704" spans="1:21" x14ac:dyDescent="0.3">
      <c r="A1704" s="25">
        <v>1702</v>
      </c>
      <c r="B1704" s="13" t="s">
        <v>2</v>
      </c>
      <c r="C1704" s="13">
        <v>44059</v>
      </c>
      <c r="D1704" s="13" t="s">
        <v>563</v>
      </c>
      <c r="E1704" s="13" t="s">
        <v>50</v>
      </c>
      <c r="F1704" s="13" t="s">
        <v>29</v>
      </c>
      <c r="G1704" s="13">
        <v>7.62</v>
      </c>
      <c r="H1704" s="26">
        <v>44207</v>
      </c>
      <c r="I1704" s="26">
        <v>44207</v>
      </c>
      <c r="J1704" s="13">
        <v>7</v>
      </c>
      <c r="K1704" s="13">
        <v>2020</v>
      </c>
      <c r="L1704" s="13" t="s">
        <v>35</v>
      </c>
      <c r="M1704" s="13">
        <v>1</v>
      </c>
      <c r="N1704" s="13">
        <v>0.05</v>
      </c>
      <c r="O1704" s="13">
        <v>0.05</v>
      </c>
      <c r="P1704" s="13">
        <v>1</v>
      </c>
      <c r="Q1704" s="13">
        <v>0.05</v>
      </c>
      <c r="R1704" s="13">
        <v>1</v>
      </c>
      <c r="S1704" s="13">
        <v>5.9165186500888103</v>
      </c>
      <c r="T1704" s="7">
        <f>IFERROR(VLOOKUP(B419,[1]!users_table[#All],4),"NA")</f>
        <v>8.4223826714801451</v>
      </c>
      <c r="U1704" s="13" t="s">
        <v>1017</v>
      </c>
    </row>
    <row r="1705" spans="1:21" x14ac:dyDescent="0.3">
      <c r="A1705" s="25">
        <v>1703</v>
      </c>
      <c r="B1705" s="13" t="s">
        <v>2</v>
      </c>
      <c r="C1705" s="13">
        <v>165</v>
      </c>
      <c r="D1705" s="13" t="s">
        <v>564</v>
      </c>
      <c r="E1705" s="13" t="s">
        <v>32</v>
      </c>
      <c r="F1705" s="13" t="s">
        <v>29</v>
      </c>
      <c r="G1705" s="13">
        <v>7.39</v>
      </c>
      <c r="H1705" s="26">
        <v>43023</v>
      </c>
      <c r="I1705" s="26">
        <v>43034</v>
      </c>
      <c r="J1705" s="13">
        <v>7</v>
      </c>
      <c r="K1705" s="13">
        <v>2002</v>
      </c>
      <c r="L1705" s="13" t="s">
        <v>30</v>
      </c>
      <c r="M1705" s="13">
        <v>26</v>
      </c>
      <c r="N1705" s="13">
        <v>0.39166666666666672</v>
      </c>
      <c r="O1705" s="13">
        <v>10.18333333333333</v>
      </c>
      <c r="P1705" s="13">
        <v>12</v>
      </c>
      <c r="Q1705" s="13">
        <v>0.84861111111111109</v>
      </c>
      <c r="R1705" s="13">
        <v>2.166666666666667</v>
      </c>
      <c r="S1705" s="13">
        <v>5.9165186500888103</v>
      </c>
      <c r="T1705" s="7">
        <f>IFERROR(VLOOKUP(B420,[1]!users_table[#All],4),"NA")</f>
        <v>8.4223826714801451</v>
      </c>
      <c r="U1705" s="13" t="s">
        <v>65</v>
      </c>
    </row>
    <row r="1706" spans="1:21" x14ac:dyDescent="0.3">
      <c r="A1706" s="25">
        <v>1704</v>
      </c>
      <c r="B1706" s="13" t="s">
        <v>2</v>
      </c>
      <c r="C1706" s="13">
        <v>165</v>
      </c>
      <c r="D1706" s="13" t="s">
        <v>564</v>
      </c>
      <c r="E1706" s="13" t="s">
        <v>32</v>
      </c>
      <c r="F1706" s="13" t="s">
        <v>29</v>
      </c>
      <c r="G1706" s="13">
        <v>7.39</v>
      </c>
      <c r="H1706" s="26">
        <v>43023</v>
      </c>
      <c r="I1706" s="26">
        <v>43034</v>
      </c>
      <c r="J1706" s="13">
        <v>7</v>
      </c>
      <c r="K1706" s="13">
        <v>2002</v>
      </c>
      <c r="L1706" s="13" t="s">
        <v>30</v>
      </c>
      <c r="M1706" s="13">
        <v>26</v>
      </c>
      <c r="N1706" s="13">
        <v>0.39166666666666672</v>
      </c>
      <c r="O1706" s="13">
        <v>10.18333333333333</v>
      </c>
      <c r="P1706" s="13">
        <v>12</v>
      </c>
      <c r="Q1706" s="13">
        <v>0.84861111111111109</v>
      </c>
      <c r="R1706" s="13">
        <v>2.166666666666667</v>
      </c>
      <c r="S1706" s="13">
        <v>5.9165186500888103</v>
      </c>
      <c r="T1706" s="7">
        <f>IFERROR(VLOOKUP(B420,[1]!users_table[#All],4),"NA")</f>
        <v>8.4223826714801451</v>
      </c>
      <c r="U1706" s="13" t="s">
        <v>83</v>
      </c>
    </row>
    <row r="1707" spans="1:21" x14ac:dyDescent="0.3">
      <c r="A1707" s="25">
        <v>1705</v>
      </c>
      <c r="B1707" s="13" t="s">
        <v>2</v>
      </c>
      <c r="C1707" s="13">
        <v>165</v>
      </c>
      <c r="D1707" s="13" t="s">
        <v>564</v>
      </c>
      <c r="E1707" s="13" t="s">
        <v>32</v>
      </c>
      <c r="F1707" s="13" t="s">
        <v>29</v>
      </c>
      <c r="G1707" s="13">
        <v>7.39</v>
      </c>
      <c r="H1707" s="26">
        <v>43023</v>
      </c>
      <c r="I1707" s="26">
        <v>43034</v>
      </c>
      <c r="J1707" s="13">
        <v>7</v>
      </c>
      <c r="K1707" s="13">
        <v>2002</v>
      </c>
      <c r="L1707" s="13" t="s">
        <v>30</v>
      </c>
      <c r="M1707" s="13">
        <v>26</v>
      </c>
      <c r="N1707" s="13">
        <v>0.39166666666666672</v>
      </c>
      <c r="O1707" s="13">
        <v>10.18333333333333</v>
      </c>
      <c r="P1707" s="13">
        <v>12</v>
      </c>
      <c r="Q1707" s="13">
        <v>0.84861111111111109</v>
      </c>
      <c r="R1707" s="13">
        <v>2.166666666666667</v>
      </c>
      <c r="S1707" s="13">
        <v>5.9165186500888103</v>
      </c>
      <c r="T1707" s="7">
        <f>IFERROR(VLOOKUP(B420,[1]!users_table[#All],4),"NA")</f>
        <v>8.4223826714801451</v>
      </c>
      <c r="U1707" s="13" t="s">
        <v>66</v>
      </c>
    </row>
    <row r="1708" spans="1:21" x14ac:dyDescent="0.3">
      <c r="A1708" s="25">
        <v>1706</v>
      </c>
      <c r="B1708" s="13" t="s">
        <v>2</v>
      </c>
      <c r="C1708" s="13">
        <v>165</v>
      </c>
      <c r="D1708" s="13" t="s">
        <v>564</v>
      </c>
      <c r="E1708" s="13" t="s">
        <v>32</v>
      </c>
      <c r="F1708" s="13" t="s">
        <v>29</v>
      </c>
      <c r="G1708" s="13">
        <v>7.39</v>
      </c>
      <c r="H1708" s="26">
        <v>43023</v>
      </c>
      <c r="I1708" s="26">
        <v>43034</v>
      </c>
      <c r="J1708" s="13">
        <v>7</v>
      </c>
      <c r="K1708" s="13">
        <v>2002</v>
      </c>
      <c r="L1708" s="13" t="s">
        <v>30</v>
      </c>
      <c r="M1708" s="13">
        <v>26</v>
      </c>
      <c r="N1708" s="13">
        <v>0.39166666666666672</v>
      </c>
      <c r="O1708" s="13">
        <v>10.18333333333333</v>
      </c>
      <c r="P1708" s="13">
        <v>12</v>
      </c>
      <c r="Q1708" s="13">
        <v>0.84861111111111109</v>
      </c>
      <c r="R1708" s="13">
        <v>2.166666666666667</v>
      </c>
      <c r="S1708" s="13">
        <v>5.9165186500888103</v>
      </c>
      <c r="T1708" s="7">
        <f>IFERROR(VLOOKUP(B420,[1]!users_table[#All],4),"NA")</f>
        <v>8.4223826714801451</v>
      </c>
      <c r="U1708" s="13" t="s">
        <v>1023</v>
      </c>
    </row>
    <row r="1709" spans="1:21" x14ac:dyDescent="0.3">
      <c r="A1709" s="25">
        <v>1707</v>
      </c>
      <c r="B1709" s="13" t="s">
        <v>2</v>
      </c>
      <c r="C1709" s="13">
        <v>165</v>
      </c>
      <c r="D1709" s="13" t="s">
        <v>564</v>
      </c>
      <c r="E1709" s="13" t="s">
        <v>32</v>
      </c>
      <c r="F1709" s="13" t="s">
        <v>29</v>
      </c>
      <c r="G1709" s="13">
        <v>7.39</v>
      </c>
      <c r="H1709" s="26">
        <v>43023</v>
      </c>
      <c r="I1709" s="26">
        <v>43034</v>
      </c>
      <c r="J1709" s="13">
        <v>7</v>
      </c>
      <c r="K1709" s="13">
        <v>2002</v>
      </c>
      <c r="L1709" s="13" t="s">
        <v>30</v>
      </c>
      <c r="M1709" s="13">
        <v>26</v>
      </c>
      <c r="N1709" s="13">
        <v>0.39166666666666672</v>
      </c>
      <c r="O1709" s="13">
        <v>10.18333333333333</v>
      </c>
      <c r="P1709" s="13">
        <v>12</v>
      </c>
      <c r="Q1709" s="13">
        <v>0.84861111111111109</v>
      </c>
      <c r="R1709" s="13">
        <v>2.166666666666667</v>
      </c>
      <c r="S1709" s="13">
        <v>5.9165186500888103</v>
      </c>
      <c r="T1709" s="13">
        <f>IFERROR(VLOOKUP(B420,[1]!users_table[#All],4),"NA")</f>
        <v>8.4223826714801451</v>
      </c>
      <c r="U1709" s="13" t="s">
        <v>74</v>
      </c>
    </row>
    <row r="1710" spans="1:21" x14ac:dyDescent="0.3">
      <c r="A1710" s="25">
        <v>1708</v>
      </c>
      <c r="B1710" s="13" t="s">
        <v>2</v>
      </c>
      <c r="C1710" s="13">
        <v>165</v>
      </c>
      <c r="D1710" s="13" t="s">
        <v>564</v>
      </c>
      <c r="E1710" s="13" t="s">
        <v>32</v>
      </c>
      <c r="F1710" s="13" t="s">
        <v>29</v>
      </c>
      <c r="G1710" s="13">
        <v>7.39</v>
      </c>
      <c r="H1710" s="26">
        <v>43023</v>
      </c>
      <c r="I1710" s="26">
        <v>43034</v>
      </c>
      <c r="J1710" s="13">
        <v>7</v>
      </c>
      <c r="K1710" s="13">
        <v>2002</v>
      </c>
      <c r="L1710" s="13" t="s">
        <v>30</v>
      </c>
      <c r="M1710" s="13">
        <v>26</v>
      </c>
      <c r="N1710" s="13">
        <v>0.39166666666666672</v>
      </c>
      <c r="O1710" s="13">
        <v>10.18333333333333</v>
      </c>
      <c r="P1710" s="13">
        <v>12</v>
      </c>
      <c r="Q1710" s="13">
        <v>0.84861111111111109</v>
      </c>
      <c r="R1710" s="13">
        <v>2.166666666666667</v>
      </c>
      <c r="S1710" s="13">
        <v>5.9165186500888103</v>
      </c>
      <c r="T1710" s="13">
        <f>IFERROR(VLOOKUP(B420,[1]!users_table[#All],4),"NA")</f>
        <v>8.4223826714801451</v>
      </c>
      <c r="U1710" s="13" t="s">
        <v>61</v>
      </c>
    </row>
    <row r="1711" spans="1:21" x14ac:dyDescent="0.3">
      <c r="A1711" s="25">
        <v>1709</v>
      </c>
      <c r="B1711" s="13" t="s">
        <v>2</v>
      </c>
      <c r="C1711" s="13">
        <v>165</v>
      </c>
      <c r="D1711" s="13" t="s">
        <v>564</v>
      </c>
      <c r="E1711" s="13" t="s">
        <v>32</v>
      </c>
      <c r="F1711" s="13" t="s">
        <v>29</v>
      </c>
      <c r="G1711" s="13">
        <v>7.39</v>
      </c>
      <c r="H1711" s="26">
        <v>43023</v>
      </c>
      <c r="I1711" s="26">
        <v>43034</v>
      </c>
      <c r="J1711" s="13">
        <v>7</v>
      </c>
      <c r="K1711" s="13">
        <v>2002</v>
      </c>
      <c r="L1711" s="13" t="s">
        <v>30</v>
      </c>
      <c r="M1711" s="13">
        <v>26</v>
      </c>
      <c r="N1711" s="13">
        <v>0.39166666666666672</v>
      </c>
      <c r="O1711" s="13">
        <v>10.18333333333333</v>
      </c>
      <c r="P1711" s="13">
        <v>12</v>
      </c>
      <c r="Q1711" s="13">
        <v>0.84861111111111109</v>
      </c>
      <c r="R1711" s="13">
        <v>2.166666666666667</v>
      </c>
      <c r="S1711" s="13">
        <v>5.9165186500888103</v>
      </c>
      <c r="T1711" s="13">
        <f>IFERROR(VLOOKUP(B420,[1]!users_table[#All],4),"NA")</f>
        <v>8.4223826714801451</v>
      </c>
      <c r="U1711" s="13" t="s">
        <v>78</v>
      </c>
    </row>
    <row r="1712" spans="1:21" x14ac:dyDescent="0.3">
      <c r="A1712" s="25">
        <v>1710</v>
      </c>
      <c r="B1712" s="13" t="s">
        <v>2</v>
      </c>
      <c r="C1712" s="13">
        <v>165</v>
      </c>
      <c r="D1712" s="13" t="s">
        <v>564</v>
      </c>
      <c r="E1712" s="13" t="s">
        <v>32</v>
      </c>
      <c r="F1712" s="13" t="s">
        <v>29</v>
      </c>
      <c r="G1712" s="13">
        <v>7.39</v>
      </c>
      <c r="H1712" s="26">
        <v>43023</v>
      </c>
      <c r="I1712" s="26">
        <v>43034</v>
      </c>
      <c r="J1712" s="13">
        <v>7</v>
      </c>
      <c r="K1712" s="13">
        <v>2002</v>
      </c>
      <c r="L1712" s="13" t="s">
        <v>30</v>
      </c>
      <c r="M1712" s="13">
        <v>26</v>
      </c>
      <c r="N1712" s="13">
        <v>0.39166666666666672</v>
      </c>
      <c r="O1712" s="13">
        <v>10.18333333333333</v>
      </c>
      <c r="P1712" s="13">
        <v>12</v>
      </c>
      <c r="Q1712" s="13">
        <v>0.84861111111111109</v>
      </c>
      <c r="R1712" s="13">
        <v>2.166666666666667</v>
      </c>
      <c r="S1712" s="13">
        <v>5.9165186500888103</v>
      </c>
      <c r="T1712" s="13">
        <f>IFERROR(VLOOKUP(B420,[1]!users_table[#All],4),"NA")</f>
        <v>8.4223826714801451</v>
      </c>
      <c r="U1712" s="13" t="s">
        <v>75</v>
      </c>
    </row>
    <row r="1713" spans="1:21" x14ac:dyDescent="0.3">
      <c r="A1713" s="25">
        <v>1711</v>
      </c>
      <c r="B1713" s="13" t="s">
        <v>2</v>
      </c>
      <c r="C1713" s="13">
        <v>165</v>
      </c>
      <c r="D1713" s="13" t="s">
        <v>564</v>
      </c>
      <c r="E1713" s="13" t="s">
        <v>32</v>
      </c>
      <c r="F1713" s="13" t="s">
        <v>29</v>
      </c>
      <c r="G1713" s="13">
        <v>7.39</v>
      </c>
      <c r="H1713" s="26">
        <v>43023</v>
      </c>
      <c r="I1713" s="26">
        <v>43034</v>
      </c>
      <c r="J1713" s="13">
        <v>7</v>
      </c>
      <c r="K1713" s="13">
        <v>2002</v>
      </c>
      <c r="L1713" s="13" t="s">
        <v>30</v>
      </c>
      <c r="M1713" s="13">
        <v>26</v>
      </c>
      <c r="N1713" s="13">
        <v>0.39166666666666672</v>
      </c>
      <c r="O1713" s="13">
        <v>10.18333333333333</v>
      </c>
      <c r="P1713" s="13">
        <v>12</v>
      </c>
      <c r="Q1713" s="13">
        <v>0.84861111111111109</v>
      </c>
      <c r="R1713" s="13">
        <v>2.166666666666667</v>
      </c>
      <c r="S1713" s="13">
        <v>5.9165186500888103</v>
      </c>
      <c r="T1713" s="13">
        <f>IFERROR(VLOOKUP(B420,[1]!users_table[#All],4),"NA")</f>
        <v>8.4223826714801451</v>
      </c>
      <c r="U1713" s="13" t="s">
        <v>62</v>
      </c>
    </row>
    <row r="1714" spans="1:21" x14ac:dyDescent="0.3">
      <c r="A1714" s="25">
        <v>1712</v>
      </c>
      <c r="B1714" s="13" t="s">
        <v>2</v>
      </c>
      <c r="C1714" s="13">
        <v>30296</v>
      </c>
      <c r="D1714" s="13" t="s">
        <v>565</v>
      </c>
      <c r="E1714" s="13" t="s">
        <v>32</v>
      </c>
      <c r="F1714" s="13" t="s">
        <v>152</v>
      </c>
      <c r="G1714" s="13">
        <v>7.45</v>
      </c>
      <c r="H1714" s="26">
        <v>44214</v>
      </c>
      <c r="I1714" s="26">
        <v>44236</v>
      </c>
      <c r="J1714" s="13">
        <v>6</v>
      </c>
      <c r="K1714" s="13">
        <v>2015</v>
      </c>
      <c r="L1714" s="13" t="s">
        <v>35</v>
      </c>
      <c r="M1714" s="13">
        <v>12</v>
      </c>
      <c r="N1714" s="13">
        <v>0.39444444444444438</v>
      </c>
      <c r="O1714" s="13">
        <v>4.7333333333333334</v>
      </c>
      <c r="P1714" s="13">
        <v>23</v>
      </c>
      <c r="Q1714" s="13">
        <v>0.2057971014492754</v>
      </c>
      <c r="R1714" s="13">
        <v>0.52173913043478259</v>
      </c>
      <c r="S1714" s="13">
        <v>5.9165186500888103</v>
      </c>
      <c r="T1714" s="13">
        <f>IFERROR(VLOOKUP(B421,[1]!users_table[#All],4),"NA")</f>
        <v>8.4223826714801451</v>
      </c>
      <c r="U1714" s="13" t="s">
        <v>65</v>
      </c>
    </row>
    <row r="1715" spans="1:21" x14ac:dyDescent="0.3">
      <c r="A1715" s="25">
        <v>1713</v>
      </c>
      <c r="B1715" s="13" t="s">
        <v>2</v>
      </c>
      <c r="C1715" s="13">
        <v>30296</v>
      </c>
      <c r="D1715" s="13" t="s">
        <v>565</v>
      </c>
      <c r="E1715" s="13" t="s">
        <v>32</v>
      </c>
      <c r="F1715" s="13" t="s">
        <v>152</v>
      </c>
      <c r="G1715" s="13">
        <v>7.45</v>
      </c>
      <c r="H1715" s="26">
        <v>44214</v>
      </c>
      <c r="I1715" s="26">
        <v>44236</v>
      </c>
      <c r="J1715" s="13">
        <v>6</v>
      </c>
      <c r="K1715" s="13">
        <v>2015</v>
      </c>
      <c r="L1715" s="13" t="s">
        <v>35</v>
      </c>
      <c r="M1715" s="13">
        <v>12</v>
      </c>
      <c r="N1715" s="13">
        <v>0.39444444444444438</v>
      </c>
      <c r="O1715" s="13">
        <v>4.7333333333333334</v>
      </c>
      <c r="P1715" s="13">
        <v>23</v>
      </c>
      <c r="Q1715" s="13">
        <v>0.2057971014492754</v>
      </c>
      <c r="R1715" s="13">
        <v>0.52173913043478259</v>
      </c>
      <c r="S1715" s="13">
        <v>5.9165186500888103</v>
      </c>
      <c r="T1715" s="13">
        <f>IFERROR(VLOOKUP(B421,[1]!users_table[#All],4),"NA")</f>
        <v>8.4223826714801451</v>
      </c>
      <c r="U1715" s="13" t="s">
        <v>1011</v>
      </c>
    </row>
    <row r="1716" spans="1:21" x14ac:dyDescent="0.3">
      <c r="A1716" s="25">
        <v>1714</v>
      </c>
      <c r="B1716" s="13" t="s">
        <v>2</v>
      </c>
      <c r="C1716" s="13">
        <v>30296</v>
      </c>
      <c r="D1716" s="13" t="s">
        <v>565</v>
      </c>
      <c r="E1716" s="13" t="s">
        <v>32</v>
      </c>
      <c r="F1716" s="13" t="s">
        <v>152</v>
      </c>
      <c r="G1716" s="13">
        <v>7.45</v>
      </c>
      <c r="H1716" s="26">
        <v>44214</v>
      </c>
      <c r="I1716" s="26">
        <v>44236</v>
      </c>
      <c r="J1716" s="13">
        <v>6</v>
      </c>
      <c r="K1716" s="13">
        <v>2015</v>
      </c>
      <c r="L1716" s="13" t="s">
        <v>35</v>
      </c>
      <c r="M1716" s="13">
        <v>12</v>
      </c>
      <c r="N1716" s="13">
        <v>0.39444444444444438</v>
      </c>
      <c r="O1716" s="13">
        <v>4.7333333333333334</v>
      </c>
      <c r="P1716" s="13">
        <v>23</v>
      </c>
      <c r="Q1716" s="13">
        <v>0.2057971014492754</v>
      </c>
      <c r="R1716" s="13">
        <v>0.52173913043478259</v>
      </c>
      <c r="S1716" s="13">
        <v>5.9165186500888103</v>
      </c>
      <c r="T1716" s="13">
        <f>IFERROR(VLOOKUP(B421,[1]!users_table[#All],4),"NA")</f>
        <v>8.4223826714801451</v>
      </c>
      <c r="U1716" s="13" t="s">
        <v>60</v>
      </c>
    </row>
    <row r="1717" spans="1:21" x14ac:dyDescent="0.3">
      <c r="A1717" s="25">
        <v>1715</v>
      </c>
      <c r="B1717" s="13" t="s">
        <v>2</v>
      </c>
      <c r="C1717" s="13">
        <v>30296</v>
      </c>
      <c r="D1717" s="13" t="s">
        <v>565</v>
      </c>
      <c r="E1717" s="13" t="s">
        <v>32</v>
      </c>
      <c r="F1717" s="13" t="s">
        <v>152</v>
      </c>
      <c r="G1717" s="13">
        <v>7.45</v>
      </c>
      <c r="H1717" s="26">
        <v>44214</v>
      </c>
      <c r="I1717" s="26">
        <v>44236</v>
      </c>
      <c r="J1717" s="13">
        <v>6</v>
      </c>
      <c r="K1717" s="13">
        <v>2015</v>
      </c>
      <c r="L1717" s="13" t="s">
        <v>35</v>
      </c>
      <c r="M1717" s="13">
        <v>12</v>
      </c>
      <c r="N1717" s="13">
        <v>0.39444444444444438</v>
      </c>
      <c r="O1717" s="13">
        <v>4.7333333333333334</v>
      </c>
      <c r="P1717" s="13">
        <v>23</v>
      </c>
      <c r="Q1717" s="13">
        <v>0.2057971014492754</v>
      </c>
      <c r="R1717" s="13">
        <v>0.52173913043478259</v>
      </c>
      <c r="S1717" s="13">
        <v>5.9165186500888103</v>
      </c>
      <c r="T1717" s="13">
        <f>IFERROR(VLOOKUP(B421,[1]!users_table[#All],4),"NA")</f>
        <v>8.4223826714801451</v>
      </c>
      <c r="U1717" s="13" t="s">
        <v>75</v>
      </c>
    </row>
    <row r="1718" spans="1:21" x14ac:dyDescent="0.3">
      <c r="A1718" s="25">
        <v>1716</v>
      </c>
      <c r="B1718" s="13" t="s">
        <v>2</v>
      </c>
      <c r="C1718" s="13">
        <v>30296</v>
      </c>
      <c r="D1718" s="13" t="s">
        <v>565</v>
      </c>
      <c r="E1718" s="13" t="s">
        <v>32</v>
      </c>
      <c r="F1718" s="13" t="s">
        <v>152</v>
      </c>
      <c r="G1718" s="13">
        <v>7.45</v>
      </c>
      <c r="H1718" s="26">
        <v>44214</v>
      </c>
      <c r="I1718" s="26">
        <v>44236</v>
      </c>
      <c r="J1718" s="13">
        <v>6</v>
      </c>
      <c r="K1718" s="13">
        <v>2015</v>
      </c>
      <c r="L1718" s="13" t="s">
        <v>35</v>
      </c>
      <c r="M1718" s="13">
        <v>12</v>
      </c>
      <c r="N1718" s="13">
        <v>0.39444444444444438</v>
      </c>
      <c r="O1718" s="13">
        <v>4.7333333333333334</v>
      </c>
      <c r="P1718" s="13">
        <v>23</v>
      </c>
      <c r="Q1718" s="13">
        <v>0.2057971014492754</v>
      </c>
      <c r="R1718" s="13">
        <v>0.52173913043478259</v>
      </c>
      <c r="S1718" s="13">
        <v>5.9165186500888103</v>
      </c>
      <c r="T1718" s="13">
        <f>IFERROR(VLOOKUP(B421,[1]!users_table[#All],4),"NA")</f>
        <v>8.4223826714801451</v>
      </c>
      <c r="U1718" s="13" t="s">
        <v>70</v>
      </c>
    </row>
    <row r="1719" spans="1:21" x14ac:dyDescent="0.3">
      <c r="A1719" s="25">
        <v>1717</v>
      </c>
      <c r="B1719" s="13" t="s">
        <v>4</v>
      </c>
      <c r="C1719" s="13">
        <v>30296</v>
      </c>
      <c r="D1719" s="13" t="s">
        <v>565</v>
      </c>
      <c r="E1719" s="13" t="s">
        <v>32</v>
      </c>
      <c r="F1719" s="13" t="s">
        <v>152</v>
      </c>
      <c r="G1719" s="13">
        <v>7.45</v>
      </c>
      <c r="H1719" s="26">
        <v>44298</v>
      </c>
      <c r="I1719" s="26">
        <v>44302</v>
      </c>
      <c r="J1719" s="13">
        <v>8</v>
      </c>
      <c r="K1719" s="13">
        <v>2015</v>
      </c>
      <c r="L1719" s="13" t="s">
        <v>35</v>
      </c>
      <c r="M1719" s="13">
        <v>12</v>
      </c>
      <c r="N1719" s="13">
        <v>0.39444444444444438</v>
      </c>
      <c r="O1719" s="13">
        <v>4.7333333333333334</v>
      </c>
      <c r="P1719" s="13">
        <v>5</v>
      </c>
      <c r="Q1719" s="13">
        <v>0.94666666666666666</v>
      </c>
      <c r="R1719" s="13">
        <v>2.4</v>
      </c>
      <c r="S1719" s="13">
        <v>8.3323353293413174</v>
      </c>
      <c r="T1719" s="13">
        <f>IFERROR(VLOOKUP(B803,[1]!users_table[#All],4),"NA")</f>
        <v>8.4223826714801451</v>
      </c>
      <c r="U1719" s="13" t="s">
        <v>65</v>
      </c>
    </row>
    <row r="1720" spans="1:21" x14ac:dyDescent="0.3">
      <c r="A1720" s="25">
        <v>1718</v>
      </c>
      <c r="B1720" s="13" t="s">
        <v>4</v>
      </c>
      <c r="C1720" s="13">
        <v>30296</v>
      </c>
      <c r="D1720" s="13" t="s">
        <v>565</v>
      </c>
      <c r="E1720" s="13" t="s">
        <v>32</v>
      </c>
      <c r="F1720" s="13" t="s">
        <v>152</v>
      </c>
      <c r="G1720" s="13">
        <v>7.45</v>
      </c>
      <c r="H1720" s="26">
        <v>44298</v>
      </c>
      <c r="I1720" s="26">
        <v>44302</v>
      </c>
      <c r="J1720" s="13">
        <v>8</v>
      </c>
      <c r="K1720" s="13">
        <v>2015</v>
      </c>
      <c r="L1720" s="13" t="s">
        <v>35</v>
      </c>
      <c r="M1720" s="13">
        <v>12</v>
      </c>
      <c r="N1720" s="13">
        <v>0.39444444444444438</v>
      </c>
      <c r="O1720" s="13">
        <v>4.7333333333333334</v>
      </c>
      <c r="P1720" s="13">
        <v>5</v>
      </c>
      <c r="Q1720" s="13">
        <v>0.94666666666666666</v>
      </c>
      <c r="R1720" s="13">
        <v>2.4</v>
      </c>
      <c r="S1720" s="13">
        <v>8.3323353293413174</v>
      </c>
      <c r="T1720" s="13">
        <f>IFERROR(VLOOKUP(B803,[1]!users_table[#All],4),"NA")</f>
        <v>8.4223826714801451</v>
      </c>
      <c r="U1720" s="13" t="s">
        <v>1011</v>
      </c>
    </row>
    <row r="1721" spans="1:21" x14ac:dyDescent="0.3">
      <c r="A1721" s="25">
        <v>1719</v>
      </c>
      <c r="B1721" s="13" t="s">
        <v>4</v>
      </c>
      <c r="C1721" s="13">
        <v>30296</v>
      </c>
      <c r="D1721" s="13" t="s">
        <v>565</v>
      </c>
      <c r="E1721" s="13" t="s">
        <v>32</v>
      </c>
      <c r="F1721" s="13" t="s">
        <v>152</v>
      </c>
      <c r="G1721" s="13">
        <v>7.45</v>
      </c>
      <c r="H1721" s="26">
        <v>44298</v>
      </c>
      <c r="I1721" s="26">
        <v>44302</v>
      </c>
      <c r="J1721" s="13">
        <v>8</v>
      </c>
      <c r="K1721" s="13">
        <v>2015</v>
      </c>
      <c r="L1721" s="13" t="s">
        <v>35</v>
      </c>
      <c r="M1721" s="13">
        <v>12</v>
      </c>
      <c r="N1721" s="13">
        <v>0.39444444444444438</v>
      </c>
      <c r="O1721" s="13">
        <v>4.7333333333333334</v>
      </c>
      <c r="P1721" s="13">
        <v>5</v>
      </c>
      <c r="Q1721" s="13">
        <v>0.94666666666666666</v>
      </c>
      <c r="R1721" s="13">
        <v>2.4</v>
      </c>
      <c r="S1721" s="13">
        <v>8.3323353293413174</v>
      </c>
      <c r="T1721" s="13">
        <f>IFERROR(VLOOKUP(B803,[1]!users_table[#All],4),"NA")</f>
        <v>8.4223826714801451</v>
      </c>
      <c r="U1721" s="13" t="s">
        <v>60</v>
      </c>
    </row>
    <row r="1722" spans="1:21" x14ac:dyDescent="0.3">
      <c r="A1722" s="25">
        <v>1720</v>
      </c>
      <c r="B1722" s="13" t="s">
        <v>4</v>
      </c>
      <c r="C1722" s="13">
        <v>30296</v>
      </c>
      <c r="D1722" s="13" t="s">
        <v>565</v>
      </c>
      <c r="E1722" s="13" t="s">
        <v>32</v>
      </c>
      <c r="F1722" s="13" t="s">
        <v>152</v>
      </c>
      <c r="G1722" s="13">
        <v>7.45</v>
      </c>
      <c r="H1722" s="26">
        <v>44298</v>
      </c>
      <c r="I1722" s="26">
        <v>44302</v>
      </c>
      <c r="J1722" s="13">
        <v>8</v>
      </c>
      <c r="K1722" s="13">
        <v>2015</v>
      </c>
      <c r="L1722" s="13" t="s">
        <v>35</v>
      </c>
      <c r="M1722" s="13">
        <v>12</v>
      </c>
      <c r="N1722" s="13">
        <v>0.39444444444444438</v>
      </c>
      <c r="O1722" s="13">
        <v>4.7333333333333334</v>
      </c>
      <c r="P1722" s="13">
        <v>5</v>
      </c>
      <c r="Q1722" s="13">
        <v>0.94666666666666666</v>
      </c>
      <c r="R1722" s="13">
        <v>2.4</v>
      </c>
      <c r="S1722" s="13">
        <v>8.3323353293413174</v>
      </c>
      <c r="T1722" s="13">
        <f>IFERROR(VLOOKUP(B803,[1]!users_table[#All],4),"NA")</f>
        <v>8.4223826714801451</v>
      </c>
      <c r="U1722" s="13" t="s">
        <v>75</v>
      </c>
    </row>
    <row r="1723" spans="1:21" x14ac:dyDescent="0.3">
      <c r="A1723" s="25">
        <v>1721</v>
      </c>
      <c r="B1723" s="13" t="s">
        <v>4</v>
      </c>
      <c r="C1723" s="13">
        <v>30296</v>
      </c>
      <c r="D1723" s="13" t="s">
        <v>565</v>
      </c>
      <c r="E1723" s="13" t="s">
        <v>32</v>
      </c>
      <c r="F1723" s="13" t="s">
        <v>152</v>
      </c>
      <c r="G1723" s="13">
        <v>7.45</v>
      </c>
      <c r="H1723" s="26">
        <v>44298</v>
      </c>
      <c r="I1723" s="26">
        <v>44302</v>
      </c>
      <c r="J1723" s="13">
        <v>8</v>
      </c>
      <c r="K1723" s="13">
        <v>2015</v>
      </c>
      <c r="L1723" s="13" t="s">
        <v>35</v>
      </c>
      <c r="M1723" s="13">
        <v>12</v>
      </c>
      <c r="N1723" s="13">
        <v>0.39444444444444438</v>
      </c>
      <c r="O1723" s="13">
        <v>4.7333333333333334</v>
      </c>
      <c r="P1723" s="13">
        <v>5</v>
      </c>
      <c r="Q1723" s="13">
        <v>0.94666666666666666</v>
      </c>
      <c r="R1723" s="13">
        <v>2.4</v>
      </c>
      <c r="S1723" s="13">
        <v>8.3323353293413174</v>
      </c>
      <c r="T1723" s="13">
        <f>IFERROR(VLOOKUP(B803,[1]!users_table[#All],4),"NA")</f>
        <v>8.4223826714801451</v>
      </c>
      <c r="U1723" s="13" t="s">
        <v>70</v>
      </c>
    </row>
    <row r="1724" spans="1:21" x14ac:dyDescent="0.3">
      <c r="A1724" s="25">
        <v>1722</v>
      </c>
      <c r="B1724" s="13" t="s">
        <v>2</v>
      </c>
      <c r="C1724" s="13">
        <v>48406</v>
      </c>
      <c r="D1724" s="13" t="s">
        <v>566</v>
      </c>
      <c r="E1724" s="13" t="s">
        <v>32</v>
      </c>
      <c r="F1724" s="13" t="s">
        <v>29</v>
      </c>
      <c r="G1724" s="13">
        <v>7.21</v>
      </c>
      <c r="H1724" s="26">
        <v>44707</v>
      </c>
      <c r="I1724" s="26">
        <v>44709</v>
      </c>
      <c r="J1724" s="13">
        <v>7</v>
      </c>
      <c r="K1724" s="13">
        <v>2021</v>
      </c>
      <c r="L1724" s="13" t="s">
        <v>39</v>
      </c>
      <c r="M1724" s="13">
        <v>12</v>
      </c>
      <c r="N1724" s="13">
        <v>0.39</v>
      </c>
      <c r="O1724" s="13">
        <v>4.68</v>
      </c>
      <c r="P1724" s="13">
        <v>3</v>
      </c>
      <c r="Q1724" s="13">
        <v>1.56</v>
      </c>
      <c r="R1724" s="13">
        <v>4</v>
      </c>
      <c r="S1724" s="13">
        <v>5.9165186500888103</v>
      </c>
      <c r="T1724" s="13">
        <f>IFERROR(VLOOKUP(B422,[1]!users_table[#All],4),"NA")</f>
        <v>8.4223826714801451</v>
      </c>
      <c r="U1724" s="13" t="s">
        <v>70</v>
      </c>
    </row>
    <row r="1725" spans="1:21" x14ac:dyDescent="0.3">
      <c r="A1725" s="25">
        <v>1723</v>
      </c>
      <c r="B1725" s="13" t="s">
        <v>2</v>
      </c>
      <c r="C1725" s="13">
        <v>48406</v>
      </c>
      <c r="D1725" s="13" t="s">
        <v>566</v>
      </c>
      <c r="E1725" s="13" t="s">
        <v>32</v>
      </c>
      <c r="F1725" s="13" t="s">
        <v>29</v>
      </c>
      <c r="G1725" s="13">
        <v>7.21</v>
      </c>
      <c r="H1725" s="26">
        <v>44707</v>
      </c>
      <c r="I1725" s="26">
        <v>44709</v>
      </c>
      <c r="J1725" s="13">
        <v>7</v>
      </c>
      <c r="K1725" s="13">
        <v>2021</v>
      </c>
      <c r="L1725" s="13" t="s">
        <v>39</v>
      </c>
      <c r="M1725" s="13">
        <v>12</v>
      </c>
      <c r="N1725" s="13">
        <v>0.39</v>
      </c>
      <c r="O1725" s="13">
        <v>4.68</v>
      </c>
      <c r="P1725" s="13">
        <v>3</v>
      </c>
      <c r="Q1725" s="13">
        <v>1.56</v>
      </c>
      <c r="R1725" s="13">
        <v>4</v>
      </c>
      <c r="S1725" s="13">
        <v>5.9165186500888103</v>
      </c>
      <c r="T1725" s="13">
        <f>IFERROR(VLOOKUP(B422,[1]!users_table[#All],4),"NA")</f>
        <v>8.4223826714801451</v>
      </c>
      <c r="U1725" s="13" t="s">
        <v>71</v>
      </c>
    </row>
    <row r="1726" spans="1:21" x14ac:dyDescent="0.3">
      <c r="A1726" s="25">
        <v>1724</v>
      </c>
      <c r="B1726" s="13" t="s">
        <v>2</v>
      </c>
      <c r="C1726" s="13">
        <v>48406</v>
      </c>
      <c r="D1726" s="13" t="s">
        <v>566</v>
      </c>
      <c r="E1726" s="13" t="s">
        <v>32</v>
      </c>
      <c r="F1726" s="13" t="s">
        <v>29</v>
      </c>
      <c r="G1726" s="13">
        <v>7.21</v>
      </c>
      <c r="H1726" s="26">
        <v>44707</v>
      </c>
      <c r="I1726" s="26">
        <v>44709</v>
      </c>
      <c r="J1726" s="13">
        <v>7</v>
      </c>
      <c r="K1726" s="13">
        <v>2021</v>
      </c>
      <c r="L1726" s="13" t="s">
        <v>39</v>
      </c>
      <c r="M1726" s="13">
        <v>12</v>
      </c>
      <c r="N1726" s="13">
        <v>0.39</v>
      </c>
      <c r="O1726" s="13">
        <v>4.68</v>
      </c>
      <c r="P1726" s="13">
        <v>3</v>
      </c>
      <c r="Q1726" s="13">
        <v>1.56</v>
      </c>
      <c r="R1726" s="13">
        <v>4</v>
      </c>
      <c r="S1726" s="13">
        <v>5.9165186500888103</v>
      </c>
      <c r="T1726" s="13">
        <f>IFERROR(VLOOKUP(B422,[1]!users_table[#All],4),"NA")</f>
        <v>8.4223826714801451</v>
      </c>
      <c r="U1726" s="13" t="s">
        <v>72</v>
      </c>
    </row>
    <row r="1727" spans="1:21" x14ac:dyDescent="0.3">
      <c r="A1727" s="25">
        <v>1725</v>
      </c>
      <c r="B1727" s="13" t="s">
        <v>2</v>
      </c>
      <c r="C1727" s="13">
        <v>37436</v>
      </c>
      <c r="D1727" s="13" t="s">
        <v>567</v>
      </c>
      <c r="E1727" s="13" t="s">
        <v>32</v>
      </c>
      <c r="F1727" s="13" t="s">
        <v>29</v>
      </c>
      <c r="G1727" s="13">
        <v>6.03</v>
      </c>
      <c r="H1727" s="26">
        <v>43601</v>
      </c>
      <c r="I1727" s="26">
        <v>43609</v>
      </c>
      <c r="J1727" s="13">
        <v>3</v>
      </c>
      <c r="K1727" s="13">
        <v>2019</v>
      </c>
      <c r="L1727" s="13" t="s">
        <v>30</v>
      </c>
      <c r="M1727" s="13">
        <v>12</v>
      </c>
      <c r="N1727" s="13">
        <v>0.38111111111111112</v>
      </c>
      <c r="O1727" s="13">
        <v>4.5733333333333333</v>
      </c>
      <c r="P1727" s="13">
        <v>9</v>
      </c>
      <c r="Q1727" s="13">
        <v>0.50814814814814813</v>
      </c>
      <c r="R1727" s="13">
        <v>1.333333333333333</v>
      </c>
      <c r="S1727" s="13">
        <v>5.9165186500888103</v>
      </c>
      <c r="T1727" s="13">
        <f>IFERROR(VLOOKUP(B423,[1]!users_table[#All],4),"NA")</f>
        <v>8.4223826714801451</v>
      </c>
      <c r="U1727" s="13" t="s">
        <v>65</v>
      </c>
    </row>
    <row r="1728" spans="1:21" x14ac:dyDescent="0.3">
      <c r="A1728" s="25">
        <v>1726</v>
      </c>
      <c r="B1728" s="13" t="s">
        <v>2</v>
      </c>
      <c r="C1728" s="13">
        <v>37436</v>
      </c>
      <c r="D1728" s="13" t="s">
        <v>567</v>
      </c>
      <c r="E1728" s="13" t="s">
        <v>32</v>
      </c>
      <c r="F1728" s="13" t="s">
        <v>29</v>
      </c>
      <c r="G1728" s="13">
        <v>6.03</v>
      </c>
      <c r="H1728" s="26">
        <v>43601</v>
      </c>
      <c r="I1728" s="26">
        <v>43609</v>
      </c>
      <c r="J1728" s="13">
        <v>3</v>
      </c>
      <c r="K1728" s="13">
        <v>2019</v>
      </c>
      <c r="L1728" s="13" t="s">
        <v>30</v>
      </c>
      <c r="M1728" s="13">
        <v>12</v>
      </c>
      <c r="N1728" s="13">
        <v>0.38111111111111112</v>
      </c>
      <c r="O1728" s="13">
        <v>4.5733333333333333</v>
      </c>
      <c r="P1728" s="13">
        <v>9</v>
      </c>
      <c r="Q1728" s="13">
        <v>0.50814814814814813</v>
      </c>
      <c r="R1728" s="13">
        <v>1.333333333333333</v>
      </c>
      <c r="S1728" s="13">
        <v>5.9165186500888103</v>
      </c>
      <c r="T1728" s="13">
        <f>IFERROR(VLOOKUP(B423,[1]!users_table[#All],4),"NA")</f>
        <v>8.4223826714801451</v>
      </c>
      <c r="U1728" s="13" t="s">
        <v>1023</v>
      </c>
    </row>
    <row r="1729" spans="1:21" x14ac:dyDescent="0.3">
      <c r="A1729" s="25">
        <v>1727</v>
      </c>
      <c r="B1729" s="13" t="s">
        <v>2</v>
      </c>
      <c r="C1729" s="13">
        <v>37436</v>
      </c>
      <c r="D1729" s="13" t="s">
        <v>567</v>
      </c>
      <c r="E1729" s="13" t="s">
        <v>32</v>
      </c>
      <c r="F1729" s="13" t="s">
        <v>29</v>
      </c>
      <c r="G1729" s="13">
        <v>6.03</v>
      </c>
      <c r="H1729" s="26">
        <v>43601</v>
      </c>
      <c r="I1729" s="26">
        <v>43609</v>
      </c>
      <c r="J1729" s="13">
        <v>3</v>
      </c>
      <c r="K1729" s="13">
        <v>2019</v>
      </c>
      <c r="L1729" s="13" t="s">
        <v>30</v>
      </c>
      <c r="M1729" s="13">
        <v>12</v>
      </c>
      <c r="N1729" s="13">
        <v>0.38111111111111112</v>
      </c>
      <c r="O1729" s="13">
        <v>4.5733333333333333</v>
      </c>
      <c r="P1729" s="13">
        <v>9</v>
      </c>
      <c r="Q1729" s="13">
        <v>0.50814814814814813</v>
      </c>
      <c r="R1729" s="13">
        <v>1.333333333333333</v>
      </c>
      <c r="S1729" s="13">
        <v>5.9165186500888103</v>
      </c>
      <c r="T1729" s="13">
        <f>IFERROR(VLOOKUP(B423,[1]!users_table[#All],4),"NA")</f>
        <v>8.4223826714801451</v>
      </c>
      <c r="U1729" s="13" t="s">
        <v>62</v>
      </c>
    </row>
    <row r="1730" spans="1:21" x14ac:dyDescent="0.3">
      <c r="A1730" s="25">
        <v>1728</v>
      </c>
      <c r="B1730" s="13" t="s">
        <v>2</v>
      </c>
      <c r="C1730" s="13">
        <v>917</v>
      </c>
      <c r="D1730" s="13" t="s">
        <v>568</v>
      </c>
      <c r="E1730" s="13" t="s">
        <v>52</v>
      </c>
      <c r="F1730" s="13" t="s">
        <v>37</v>
      </c>
      <c r="G1730" s="13">
        <v>7.07</v>
      </c>
      <c r="H1730" s="26">
        <v>44974</v>
      </c>
      <c r="I1730" s="26">
        <v>44974</v>
      </c>
      <c r="J1730" s="13">
        <v>7</v>
      </c>
      <c r="K1730" s="13">
        <v>1989</v>
      </c>
      <c r="L1730" s="13" t="s">
        <v>30</v>
      </c>
      <c r="M1730" s="13">
        <v>1</v>
      </c>
      <c r="N1730" s="13">
        <v>0.76666666666666672</v>
      </c>
      <c r="O1730" s="13">
        <v>0.76666666666666672</v>
      </c>
      <c r="P1730" s="13">
        <v>1</v>
      </c>
      <c r="Q1730" s="13">
        <v>0.76666666666666672</v>
      </c>
      <c r="R1730" s="13">
        <v>1</v>
      </c>
      <c r="S1730" s="13">
        <v>5.9165186500888103</v>
      </c>
      <c r="T1730" s="13">
        <f>IFERROR(VLOOKUP(B424,[1]!users_table[#All],4),"NA")</f>
        <v>8.4223826714801451</v>
      </c>
      <c r="U1730" s="13" t="s">
        <v>65</v>
      </c>
    </row>
    <row r="1731" spans="1:21" x14ac:dyDescent="0.3">
      <c r="A1731" s="25">
        <v>1729</v>
      </c>
      <c r="B1731" s="13" t="s">
        <v>2</v>
      </c>
      <c r="C1731" s="13">
        <v>917</v>
      </c>
      <c r="D1731" s="13" t="s">
        <v>568</v>
      </c>
      <c r="E1731" s="13" t="s">
        <v>52</v>
      </c>
      <c r="F1731" s="13" t="s">
        <v>37</v>
      </c>
      <c r="G1731" s="13">
        <v>7.07</v>
      </c>
      <c r="H1731" s="26">
        <v>44974</v>
      </c>
      <c r="I1731" s="26">
        <v>44974</v>
      </c>
      <c r="J1731" s="13">
        <v>7</v>
      </c>
      <c r="K1731" s="13">
        <v>1989</v>
      </c>
      <c r="L1731" s="13" t="s">
        <v>30</v>
      </c>
      <c r="M1731" s="13">
        <v>1</v>
      </c>
      <c r="N1731" s="13">
        <v>0.76666666666666672</v>
      </c>
      <c r="O1731" s="13">
        <v>0.76666666666666672</v>
      </c>
      <c r="P1731" s="13">
        <v>1</v>
      </c>
      <c r="Q1731" s="13">
        <v>0.76666666666666672</v>
      </c>
      <c r="R1731" s="13">
        <v>1</v>
      </c>
      <c r="S1731" s="13">
        <v>5.9165186500888103</v>
      </c>
      <c r="T1731" s="13">
        <f>IFERROR(VLOOKUP(B424,[1]!users_table[#All],4),"NA")</f>
        <v>8.4223826714801451</v>
      </c>
      <c r="U1731" s="13" t="s">
        <v>80</v>
      </c>
    </row>
    <row r="1732" spans="1:21" x14ac:dyDescent="0.3">
      <c r="A1732" s="25">
        <v>1730</v>
      </c>
      <c r="B1732" s="13" t="s">
        <v>2</v>
      </c>
      <c r="C1732" s="13">
        <v>917</v>
      </c>
      <c r="D1732" s="13" t="s">
        <v>568</v>
      </c>
      <c r="E1732" s="13" t="s">
        <v>52</v>
      </c>
      <c r="F1732" s="13" t="s">
        <v>37</v>
      </c>
      <c r="G1732" s="13">
        <v>7.07</v>
      </c>
      <c r="H1732" s="26">
        <v>44974</v>
      </c>
      <c r="I1732" s="26">
        <v>44974</v>
      </c>
      <c r="J1732" s="13">
        <v>7</v>
      </c>
      <c r="K1732" s="13">
        <v>1989</v>
      </c>
      <c r="L1732" s="13" t="s">
        <v>30</v>
      </c>
      <c r="M1732" s="13">
        <v>1</v>
      </c>
      <c r="N1732" s="13">
        <v>0.76666666666666672</v>
      </c>
      <c r="O1732" s="13">
        <v>0.76666666666666672</v>
      </c>
      <c r="P1732" s="13">
        <v>1</v>
      </c>
      <c r="Q1732" s="13">
        <v>0.76666666666666672</v>
      </c>
      <c r="R1732" s="13">
        <v>1</v>
      </c>
      <c r="S1732" s="13">
        <v>5.9165186500888103</v>
      </c>
      <c r="T1732" s="13">
        <f>IFERROR(VLOOKUP(B424,[1]!users_table[#All],4),"NA")</f>
        <v>8.4223826714801451</v>
      </c>
      <c r="U1732" s="13" t="s">
        <v>1022</v>
      </c>
    </row>
    <row r="1733" spans="1:21" x14ac:dyDescent="0.3">
      <c r="A1733" s="25">
        <v>1731</v>
      </c>
      <c r="B1733" s="13" t="s">
        <v>2</v>
      </c>
      <c r="C1733" s="13">
        <v>917</v>
      </c>
      <c r="D1733" s="13" t="s">
        <v>568</v>
      </c>
      <c r="E1733" s="13" t="s">
        <v>52</v>
      </c>
      <c r="F1733" s="13" t="s">
        <v>37</v>
      </c>
      <c r="G1733" s="13">
        <v>7.07</v>
      </c>
      <c r="H1733" s="26">
        <v>44974</v>
      </c>
      <c r="I1733" s="26">
        <v>44974</v>
      </c>
      <c r="J1733" s="13">
        <v>7</v>
      </c>
      <c r="K1733" s="13">
        <v>1989</v>
      </c>
      <c r="L1733" s="13" t="s">
        <v>30</v>
      </c>
      <c r="M1733" s="13">
        <v>1</v>
      </c>
      <c r="N1733" s="13">
        <v>0.76666666666666672</v>
      </c>
      <c r="O1733" s="13">
        <v>0.76666666666666672</v>
      </c>
      <c r="P1733" s="13">
        <v>1</v>
      </c>
      <c r="Q1733" s="13">
        <v>0.76666666666666672</v>
      </c>
      <c r="R1733" s="13">
        <v>1</v>
      </c>
      <c r="S1733" s="13">
        <v>5.9165186500888103</v>
      </c>
      <c r="T1733" s="13">
        <f>IFERROR(VLOOKUP(B424,[1]!users_table[#All],4),"NA")</f>
        <v>8.4223826714801451</v>
      </c>
      <c r="U1733" s="13" t="s">
        <v>1016</v>
      </c>
    </row>
    <row r="1734" spans="1:21" x14ac:dyDescent="0.3">
      <c r="A1734" s="25">
        <v>1732</v>
      </c>
      <c r="B1734" s="13" t="s">
        <v>2</v>
      </c>
      <c r="C1734" s="13">
        <v>38529</v>
      </c>
      <c r="D1734" s="13" t="s">
        <v>569</v>
      </c>
      <c r="E1734" s="13" t="s">
        <v>32</v>
      </c>
      <c r="F1734" s="13" t="s">
        <v>183</v>
      </c>
      <c r="G1734" s="13">
        <v>6.18</v>
      </c>
      <c r="H1734" s="26">
        <v>43987</v>
      </c>
      <c r="I1734" s="26">
        <v>43994</v>
      </c>
      <c r="J1734" s="13">
        <v>4</v>
      </c>
      <c r="K1734" s="13">
        <v>2019</v>
      </c>
      <c r="L1734" s="13" t="s">
        <v>35</v>
      </c>
      <c r="M1734" s="13">
        <v>12</v>
      </c>
      <c r="N1734" s="13">
        <v>0.3972222222222222</v>
      </c>
      <c r="O1734" s="13">
        <v>4.7666666666666666</v>
      </c>
      <c r="P1734" s="13">
        <v>8</v>
      </c>
      <c r="Q1734" s="13">
        <v>0.59583333333333333</v>
      </c>
      <c r="R1734" s="13">
        <v>1.5</v>
      </c>
      <c r="S1734" s="13">
        <v>5.9165186500888103</v>
      </c>
      <c r="T1734" s="13">
        <f>IFERROR(VLOOKUP(B425,[1]!users_table[#All],4),"NA")</f>
        <v>8.4223826714801451</v>
      </c>
      <c r="U1734" s="13" t="s">
        <v>1018</v>
      </c>
    </row>
    <row r="1735" spans="1:21" x14ac:dyDescent="0.3">
      <c r="A1735" s="25">
        <v>1733</v>
      </c>
      <c r="B1735" s="13" t="s">
        <v>2</v>
      </c>
      <c r="C1735" s="13">
        <v>38529</v>
      </c>
      <c r="D1735" s="13" t="s">
        <v>569</v>
      </c>
      <c r="E1735" s="13" t="s">
        <v>32</v>
      </c>
      <c r="F1735" s="13" t="s">
        <v>183</v>
      </c>
      <c r="G1735" s="13">
        <v>6.18</v>
      </c>
      <c r="H1735" s="26">
        <v>43987</v>
      </c>
      <c r="I1735" s="26">
        <v>43994</v>
      </c>
      <c r="J1735" s="13">
        <v>4</v>
      </c>
      <c r="K1735" s="13">
        <v>2019</v>
      </c>
      <c r="L1735" s="13" t="s">
        <v>35</v>
      </c>
      <c r="M1735" s="13">
        <v>12</v>
      </c>
      <c r="N1735" s="13">
        <v>0.3972222222222222</v>
      </c>
      <c r="O1735" s="13">
        <v>4.7666666666666666</v>
      </c>
      <c r="P1735" s="13">
        <v>8</v>
      </c>
      <c r="Q1735" s="13">
        <v>0.59583333333333333</v>
      </c>
      <c r="R1735" s="13">
        <v>1.5</v>
      </c>
      <c r="S1735" s="13">
        <v>5.9165186500888103</v>
      </c>
      <c r="T1735" s="13">
        <f>IFERROR(VLOOKUP(B425,[1]!users_table[#All],4),"NA")</f>
        <v>8.4223826714801451</v>
      </c>
      <c r="U1735" s="13" t="s">
        <v>64</v>
      </c>
    </row>
    <row r="1736" spans="1:21" x14ac:dyDescent="0.3">
      <c r="A1736" s="25">
        <v>1734</v>
      </c>
      <c r="B1736" s="13" t="s">
        <v>2</v>
      </c>
      <c r="C1736" s="13">
        <v>38529</v>
      </c>
      <c r="D1736" s="13" t="s">
        <v>569</v>
      </c>
      <c r="E1736" s="13" t="s">
        <v>32</v>
      </c>
      <c r="F1736" s="13" t="s">
        <v>183</v>
      </c>
      <c r="G1736" s="13">
        <v>6.18</v>
      </c>
      <c r="H1736" s="26">
        <v>43987</v>
      </c>
      <c r="I1736" s="26">
        <v>43994</v>
      </c>
      <c r="J1736" s="13">
        <v>4</v>
      </c>
      <c r="K1736" s="13">
        <v>2019</v>
      </c>
      <c r="L1736" s="13" t="s">
        <v>35</v>
      </c>
      <c r="M1736" s="13">
        <v>12</v>
      </c>
      <c r="N1736" s="13">
        <v>0.3972222222222222</v>
      </c>
      <c r="O1736" s="13">
        <v>4.7666666666666666</v>
      </c>
      <c r="P1736" s="13">
        <v>8</v>
      </c>
      <c r="Q1736" s="13">
        <v>0.59583333333333333</v>
      </c>
      <c r="R1736" s="13">
        <v>1.5</v>
      </c>
      <c r="S1736" s="13">
        <v>5.9165186500888103</v>
      </c>
      <c r="T1736" s="13">
        <f>IFERROR(VLOOKUP(B425,[1]!users_table[#All],4),"NA")</f>
        <v>8.4223826714801451</v>
      </c>
      <c r="U1736" s="13" t="s">
        <v>70</v>
      </c>
    </row>
    <row r="1737" spans="1:21" x14ac:dyDescent="0.3">
      <c r="A1737" s="25">
        <v>1735</v>
      </c>
      <c r="B1737" s="13" t="s">
        <v>2</v>
      </c>
      <c r="C1737" s="13">
        <v>38529</v>
      </c>
      <c r="D1737" s="13" t="s">
        <v>569</v>
      </c>
      <c r="E1737" s="13" t="s">
        <v>32</v>
      </c>
      <c r="F1737" s="13" t="s">
        <v>183</v>
      </c>
      <c r="G1737" s="13">
        <v>6.18</v>
      </c>
      <c r="H1737" s="26">
        <v>43987</v>
      </c>
      <c r="I1737" s="26">
        <v>43994</v>
      </c>
      <c r="J1737" s="13">
        <v>4</v>
      </c>
      <c r="K1737" s="13">
        <v>2019</v>
      </c>
      <c r="L1737" s="13" t="s">
        <v>35</v>
      </c>
      <c r="M1737" s="13">
        <v>12</v>
      </c>
      <c r="N1737" s="13">
        <v>0.3972222222222222</v>
      </c>
      <c r="O1737" s="13">
        <v>4.7666666666666666</v>
      </c>
      <c r="P1737" s="13">
        <v>8</v>
      </c>
      <c r="Q1737" s="13">
        <v>0.59583333333333333</v>
      </c>
      <c r="R1737" s="13">
        <v>1.5</v>
      </c>
      <c r="S1737" s="13">
        <v>5.9165186500888103</v>
      </c>
      <c r="T1737" s="13">
        <f>IFERROR(VLOOKUP(B425,[1]!users_table[#All],4),"NA")</f>
        <v>8.4223826714801451</v>
      </c>
      <c r="U1737" s="13" t="s">
        <v>1016</v>
      </c>
    </row>
    <row r="1738" spans="1:21" x14ac:dyDescent="0.3">
      <c r="A1738" s="25">
        <v>1736</v>
      </c>
      <c r="B1738" s="13" t="s">
        <v>2</v>
      </c>
      <c r="C1738" s="13">
        <v>38529</v>
      </c>
      <c r="D1738" s="13" t="s">
        <v>569</v>
      </c>
      <c r="E1738" s="13" t="s">
        <v>32</v>
      </c>
      <c r="F1738" s="13" t="s">
        <v>183</v>
      </c>
      <c r="G1738" s="13">
        <v>6.18</v>
      </c>
      <c r="H1738" s="26">
        <v>43987</v>
      </c>
      <c r="I1738" s="26">
        <v>43994</v>
      </c>
      <c r="J1738" s="13">
        <v>4</v>
      </c>
      <c r="K1738" s="13">
        <v>2019</v>
      </c>
      <c r="L1738" s="13" t="s">
        <v>35</v>
      </c>
      <c r="M1738" s="13">
        <v>12</v>
      </c>
      <c r="N1738" s="13">
        <v>0.3972222222222222</v>
      </c>
      <c r="O1738" s="13">
        <v>4.7666666666666666</v>
      </c>
      <c r="P1738" s="13">
        <v>8</v>
      </c>
      <c r="Q1738" s="13">
        <v>0.59583333333333333</v>
      </c>
      <c r="R1738" s="13">
        <v>1.5</v>
      </c>
      <c r="S1738" s="13">
        <v>5.9165186500888103</v>
      </c>
      <c r="T1738" s="13">
        <f>IFERROR(VLOOKUP(B425,[1]!users_table[#All],4),"NA")</f>
        <v>8.4223826714801451</v>
      </c>
      <c r="U1738" s="13" t="s">
        <v>71</v>
      </c>
    </row>
    <row r="1739" spans="1:21" x14ac:dyDescent="0.3">
      <c r="A1739" s="25">
        <v>1737</v>
      </c>
      <c r="B1739" s="13" t="s">
        <v>2</v>
      </c>
      <c r="C1739" s="13">
        <v>38529</v>
      </c>
      <c r="D1739" s="13" t="s">
        <v>569</v>
      </c>
      <c r="E1739" s="13" t="s">
        <v>32</v>
      </c>
      <c r="F1739" s="13" t="s">
        <v>183</v>
      </c>
      <c r="G1739" s="13">
        <v>6.18</v>
      </c>
      <c r="H1739" s="26">
        <v>43987</v>
      </c>
      <c r="I1739" s="26">
        <v>43994</v>
      </c>
      <c r="J1739" s="13">
        <v>4</v>
      </c>
      <c r="K1739" s="13">
        <v>2019</v>
      </c>
      <c r="L1739" s="13" t="s">
        <v>35</v>
      </c>
      <c r="M1739" s="13">
        <v>12</v>
      </c>
      <c r="N1739" s="13">
        <v>0.3972222222222222</v>
      </c>
      <c r="O1739" s="13">
        <v>4.7666666666666666</v>
      </c>
      <c r="P1739" s="13">
        <v>8</v>
      </c>
      <c r="Q1739" s="13">
        <v>0.59583333333333333</v>
      </c>
      <c r="R1739" s="13">
        <v>1.5</v>
      </c>
      <c r="S1739" s="13">
        <v>5.9165186500888103</v>
      </c>
      <c r="T1739" s="13">
        <f>IFERROR(VLOOKUP(B425,[1]!users_table[#All],4),"NA")</f>
        <v>8.4223826714801451</v>
      </c>
      <c r="U1739" s="13" t="s">
        <v>72</v>
      </c>
    </row>
    <row r="1740" spans="1:21" x14ac:dyDescent="0.3">
      <c r="A1740" s="25">
        <v>1738</v>
      </c>
      <c r="B1740" s="13" t="s">
        <v>2</v>
      </c>
      <c r="C1740" s="13">
        <v>39018</v>
      </c>
      <c r="D1740" s="13" t="s">
        <v>570</v>
      </c>
      <c r="E1740" s="13" t="s">
        <v>50</v>
      </c>
      <c r="F1740" s="13" t="s">
        <v>29</v>
      </c>
      <c r="G1740" s="13">
        <v>5.69</v>
      </c>
      <c r="H1740" s="26">
        <v>44975</v>
      </c>
      <c r="I1740" s="26">
        <v>44975</v>
      </c>
      <c r="J1740" s="13">
        <v>6</v>
      </c>
      <c r="K1740" s="13">
        <v>2013</v>
      </c>
      <c r="L1740" s="13" t="s">
        <v>35</v>
      </c>
      <c r="M1740" s="13">
        <v>1</v>
      </c>
      <c r="N1740" s="13">
        <v>8.7777777777777774E-2</v>
      </c>
      <c r="O1740" s="13">
        <v>8.7777777777777774E-2</v>
      </c>
      <c r="P1740" s="13">
        <v>1</v>
      </c>
      <c r="Q1740" s="13">
        <v>8.7777777777777774E-2</v>
      </c>
      <c r="R1740" s="13">
        <v>1</v>
      </c>
      <c r="S1740" s="13">
        <v>5.9165186500888103</v>
      </c>
      <c r="T1740" s="13">
        <f>IFERROR(VLOOKUP(B426,[1]!users_table[#All],4),"NA")</f>
        <v>8.4223826714801451</v>
      </c>
      <c r="U1740" s="13" t="s">
        <v>60</v>
      </c>
    </row>
    <row r="1741" spans="1:21" x14ac:dyDescent="0.3">
      <c r="A1741" s="25">
        <v>1739</v>
      </c>
      <c r="B1741" s="13" t="s">
        <v>2</v>
      </c>
      <c r="C1741" s="13">
        <v>39018</v>
      </c>
      <c r="D1741" s="13" t="s">
        <v>570</v>
      </c>
      <c r="E1741" s="13" t="s">
        <v>50</v>
      </c>
      <c r="F1741" s="13" t="s">
        <v>29</v>
      </c>
      <c r="G1741" s="13">
        <v>5.69</v>
      </c>
      <c r="H1741" s="26">
        <v>44975</v>
      </c>
      <c r="I1741" s="26">
        <v>44975</v>
      </c>
      <c r="J1741" s="13">
        <v>6</v>
      </c>
      <c r="K1741" s="13">
        <v>2013</v>
      </c>
      <c r="L1741" s="13" t="s">
        <v>35</v>
      </c>
      <c r="M1741" s="13">
        <v>1</v>
      </c>
      <c r="N1741" s="13">
        <v>8.7777777777777774E-2</v>
      </c>
      <c r="O1741" s="13">
        <v>8.7777777777777774E-2</v>
      </c>
      <c r="P1741" s="13">
        <v>1</v>
      </c>
      <c r="Q1741" s="13">
        <v>8.7777777777777774E-2</v>
      </c>
      <c r="R1741" s="13">
        <v>1</v>
      </c>
      <c r="S1741" s="13">
        <v>5.9165186500888103</v>
      </c>
      <c r="T1741" s="13">
        <f>IFERROR(VLOOKUP(B426,[1]!users_table[#All],4),"NA")</f>
        <v>8.4223826714801451</v>
      </c>
      <c r="U1741" s="13" t="s">
        <v>1027</v>
      </c>
    </row>
    <row r="1742" spans="1:21" x14ac:dyDescent="0.3">
      <c r="A1742" s="25">
        <v>1740</v>
      </c>
      <c r="B1742" s="13" t="s">
        <v>2</v>
      </c>
      <c r="C1742" s="13">
        <v>38992</v>
      </c>
      <c r="D1742" s="13" t="s">
        <v>571</v>
      </c>
      <c r="E1742" s="13" t="s">
        <v>32</v>
      </c>
      <c r="F1742" s="13" t="s">
        <v>154</v>
      </c>
      <c r="G1742" s="13">
        <v>7.36</v>
      </c>
      <c r="H1742" s="26">
        <v>44825</v>
      </c>
      <c r="I1742" s="26">
        <v>44831</v>
      </c>
      <c r="J1742" s="13">
        <v>8</v>
      </c>
      <c r="K1742" s="13">
        <v>2020</v>
      </c>
      <c r="L1742" s="13" t="s">
        <v>30</v>
      </c>
      <c r="M1742" s="13">
        <v>12</v>
      </c>
      <c r="N1742" s="13">
        <v>0.39444444444444438</v>
      </c>
      <c r="O1742" s="13">
        <v>4.7333333333333334</v>
      </c>
      <c r="P1742" s="13">
        <v>7</v>
      </c>
      <c r="Q1742" s="13">
        <v>0.67619047619047623</v>
      </c>
      <c r="R1742" s="13">
        <v>1.714285714285714</v>
      </c>
      <c r="S1742" s="13">
        <v>5.9165186500888103</v>
      </c>
      <c r="T1742" s="13">
        <f>IFERROR(VLOOKUP(B427,[1]!users_table[#All],4),"NA")</f>
        <v>8.4223826714801451</v>
      </c>
      <c r="U1742" s="13" t="s">
        <v>1019</v>
      </c>
    </row>
    <row r="1743" spans="1:21" x14ac:dyDescent="0.3">
      <c r="A1743" s="25">
        <v>1741</v>
      </c>
      <c r="B1743" s="13" t="s">
        <v>2</v>
      </c>
      <c r="C1743" s="13">
        <v>38992</v>
      </c>
      <c r="D1743" s="13" t="s">
        <v>571</v>
      </c>
      <c r="E1743" s="13" t="s">
        <v>32</v>
      </c>
      <c r="F1743" s="13" t="s">
        <v>154</v>
      </c>
      <c r="G1743" s="13">
        <v>7.36</v>
      </c>
      <c r="H1743" s="26">
        <v>44825</v>
      </c>
      <c r="I1743" s="26">
        <v>44831</v>
      </c>
      <c r="J1743" s="13">
        <v>8</v>
      </c>
      <c r="K1743" s="13">
        <v>2020</v>
      </c>
      <c r="L1743" s="13" t="s">
        <v>30</v>
      </c>
      <c r="M1743" s="13">
        <v>12</v>
      </c>
      <c r="N1743" s="13">
        <v>0.39444444444444438</v>
      </c>
      <c r="O1743" s="13">
        <v>4.7333333333333334</v>
      </c>
      <c r="P1743" s="13">
        <v>7</v>
      </c>
      <c r="Q1743" s="13">
        <v>0.67619047619047623</v>
      </c>
      <c r="R1743" s="13">
        <v>1.714285714285714</v>
      </c>
      <c r="S1743" s="13">
        <v>5.9165186500888103</v>
      </c>
      <c r="T1743" s="7">
        <f>IFERROR(VLOOKUP(B427,[1]!users_table[#All],4),"NA")</f>
        <v>8.4223826714801451</v>
      </c>
      <c r="U1743" s="13" t="s">
        <v>64</v>
      </c>
    </row>
    <row r="1744" spans="1:21" x14ac:dyDescent="0.3">
      <c r="A1744" s="25">
        <v>1742</v>
      </c>
      <c r="B1744" s="13" t="s">
        <v>2</v>
      </c>
      <c r="C1744" s="13">
        <v>38992</v>
      </c>
      <c r="D1744" s="13" t="s">
        <v>571</v>
      </c>
      <c r="E1744" s="13" t="s">
        <v>32</v>
      </c>
      <c r="F1744" s="13" t="s">
        <v>154</v>
      </c>
      <c r="G1744" s="13">
        <v>7.36</v>
      </c>
      <c r="H1744" s="26">
        <v>44825</v>
      </c>
      <c r="I1744" s="26">
        <v>44831</v>
      </c>
      <c r="J1744" s="13">
        <v>8</v>
      </c>
      <c r="K1744" s="13">
        <v>2020</v>
      </c>
      <c r="L1744" s="13" t="s">
        <v>30</v>
      </c>
      <c r="M1744" s="13">
        <v>12</v>
      </c>
      <c r="N1744" s="13">
        <v>0.39444444444444438</v>
      </c>
      <c r="O1744" s="13">
        <v>4.7333333333333334</v>
      </c>
      <c r="P1744" s="13">
        <v>7</v>
      </c>
      <c r="Q1744" s="13">
        <v>0.67619047619047623</v>
      </c>
      <c r="R1744" s="13">
        <v>1.714285714285714</v>
      </c>
      <c r="S1744" s="13">
        <v>5.9165186500888103</v>
      </c>
      <c r="T1744" s="7">
        <f>IFERROR(VLOOKUP(B427,[1]!users_table[#All],4),"NA")</f>
        <v>8.4223826714801451</v>
      </c>
      <c r="U1744" s="13" t="s">
        <v>75</v>
      </c>
    </row>
    <row r="1745" spans="1:21" x14ac:dyDescent="0.3">
      <c r="A1745" s="25">
        <v>1743</v>
      </c>
      <c r="B1745" s="13" t="s">
        <v>2</v>
      </c>
      <c r="C1745" s="13">
        <v>38162</v>
      </c>
      <c r="D1745" s="13" t="s">
        <v>572</v>
      </c>
      <c r="E1745" s="13" t="s">
        <v>32</v>
      </c>
      <c r="F1745" s="13" t="s">
        <v>183</v>
      </c>
      <c r="G1745" s="13">
        <v>5.54</v>
      </c>
      <c r="H1745" s="26">
        <v>44042</v>
      </c>
      <c r="I1745" s="26">
        <v>44043</v>
      </c>
      <c r="J1745" s="13">
        <v>5</v>
      </c>
      <c r="K1745" s="13">
        <v>2019</v>
      </c>
      <c r="L1745" s="13" t="s">
        <v>30</v>
      </c>
      <c r="M1745" s="13">
        <v>11</v>
      </c>
      <c r="N1745" s="13">
        <v>8.3333333333333329E-2</v>
      </c>
      <c r="O1745" s="13">
        <v>0.91666666666666663</v>
      </c>
      <c r="P1745" s="13">
        <v>2</v>
      </c>
      <c r="Q1745" s="13">
        <v>0.45833333333333331</v>
      </c>
      <c r="R1745" s="13">
        <v>5.5</v>
      </c>
      <c r="S1745" s="13">
        <v>5.9165186500888103</v>
      </c>
      <c r="T1745" s="7">
        <f>IFERROR(VLOOKUP(B428,[1]!users_table[#All],4),"NA")</f>
        <v>8.4223826714801451</v>
      </c>
      <c r="U1745" s="13" t="s">
        <v>64</v>
      </c>
    </row>
    <row r="1746" spans="1:21" x14ac:dyDescent="0.3">
      <c r="A1746" s="25">
        <v>1744</v>
      </c>
      <c r="B1746" s="13" t="s">
        <v>2</v>
      </c>
      <c r="C1746" s="13">
        <v>38162</v>
      </c>
      <c r="D1746" s="13" t="s">
        <v>572</v>
      </c>
      <c r="E1746" s="13" t="s">
        <v>32</v>
      </c>
      <c r="F1746" s="13" t="s">
        <v>183</v>
      </c>
      <c r="G1746" s="13">
        <v>5.54</v>
      </c>
      <c r="H1746" s="26">
        <v>44042</v>
      </c>
      <c r="I1746" s="26">
        <v>44043</v>
      </c>
      <c r="J1746" s="13">
        <v>5</v>
      </c>
      <c r="K1746" s="13">
        <v>2019</v>
      </c>
      <c r="L1746" s="13" t="s">
        <v>30</v>
      </c>
      <c r="M1746" s="13">
        <v>11</v>
      </c>
      <c r="N1746" s="13">
        <v>8.3333333333333329E-2</v>
      </c>
      <c r="O1746" s="13">
        <v>0.91666666666666663</v>
      </c>
      <c r="P1746" s="13">
        <v>2</v>
      </c>
      <c r="Q1746" s="13">
        <v>0.45833333333333331</v>
      </c>
      <c r="R1746" s="13">
        <v>5.5</v>
      </c>
      <c r="S1746" s="13">
        <v>5.9165186500888103</v>
      </c>
      <c r="T1746" s="7">
        <f>IFERROR(VLOOKUP(B428,[1]!users_table[#All],4),"NA")</f>
        <v>8.4223826714801451</v>
      </c>
      <c r="U1746" s="13" t="s">
        <v>1016</v>
      </c>
    </row>
    <row r="1747" spans="1:21" x14ac:dyDescent="0.3">
      <c r="A1747" s="25">
        <v>1745</v>
      </c>
      <c r="B1747" s="13" t="s">
        <v>2</v>
      </c>
      <c r="C1747" s="13">
        <v>38162</v>
      </c>
      <c r="D1747" s="13" t="s">
        <v>572</v>
      </c>
      <c r="E1747" s="13" t="s">
        <v>32</v>
      </c>
      <c r="F1747" s="13" t="s">
        <v>183</v>
      </c>
      <c r="G1747" s="13">
        <v>5.54</v>
      </c>
      <c r="H1747" s="26">
        <v>44042</v>
      </c>
      <c r="I1747" s="26">
        <v>44043</v>
      </c>
      <c r="J1747" s="13">
        <v>5</v>
      </c>
      <c r="K1747" s="13">
        <v>2019</v>
      </c>
      <c r="L1747" s="13" t="s">
        <v>30</v>
      </c>
      <c r="M1747" s="13">
        <v>11</v>
      </c>
      <c r="N1747" s="13">
        <v>8.3333333333333329E-2</v>
      </c>
      <c r="O1747" s="13">
        <v>0.91666666666666663</v>
      </c>
      <c r="P1747" s="13">
        <v>2</v>
      </c>
      <c r="Q1747" s="13">
        <v>0.45833333333333331</v>
      </c>
      <c r="R1747" s="13">
        <v>5.5</v>
      </c>
      <c r="S1747" s="13">
        <v>5.9165186500888103</v>
      </c>
      <c r="T1747" s="7">
        <f>IFERROR(VLOOKUP(B428,[1]!users_table[#All],4),"NA")</f>
        <v>8.4223826714801451</v>
      </c>
      <c r="U1747" s="13" t="s">
        <v>69</v>
      </c>
    </row>
    <row r="1748" spans="1:21" x14ac:dyDescent="0.3">
      <c r="A1748" s="25">
        <v>1746</v>
      </c>
      <c r="B1748" s="13" t="s">
        <v>2</v>
      </c>
      <c r="C1748" s="13">
        <v>38707</v>
      </c>
      <c r="D1748" s="13" t="s">
        <v>573</v>
      </c>
      <c r="E1748" s="13" t="s">
        <v>32</v>
      </c>
      <c r="F1748" s="13" t="s">
        <v>29</v>
      </c>
      <c r="G1748" s="13">
        <v>6.53</v>
      </c>
      <c r="H1748" s="26">
        <v>43650</v>
      </c>
      <c r="I1748" s="26">
        <v>43656</v>
      </c>
      <c r="J1748" s="13">
        <v>6</v>
      </c>
      <c r="K1748" s="13">
        <v>2019</v>
      </c>
      <c r="L1748" s="13" t="s">
        <v>33</v>
      </c>
      <c r="M1748" s="13">
        <v>12</v>
      </c>
      <c r="N1748" s="13">
        <v>0.4</v>
      </c>
      <c r="O1748" s="13">
        <v>4.8000000000000007</v>
      </c>
      <c r="P1748" s="13">
        <v>7</v>
      </c>
      <c r="Q1748" s="13">
        <v>0.68571428571428583</v>
      </c>
      <c r="R1748" s="13">
        <v>1.714285714285714</v>
      </c>
      <c r="S1748" s="13">
        <v>5.9165186500888103</v>
      </c>
      <c r="T1748" s="13">
        <f>IFERROR(VLOOKUP(B429,[1]!users_table[#All],4),"NA")</f>
        <v>8.4223826714801451</v>
      </c>
      <c r="U1748" s="13" t="s">
        <v>59</v>
      </c>
    </row>
    <row r="1749" spans="1:21" x14ac:dyDescent="0.3">
      <c r="A1749" s="25">
        <v>1747</v>
      </c>
      <c r="B1749" s="13" t="s">
        <v>2</v>
      </c>
      <c r="C1749" s="13">
        <v>38707</v>
      </c>
      <c r="D1749" s="13" t="s">
        <v>573</v>
      </c>
      <c r="E1749" s="13" t="s">
        <v>32</v>
      </c>
      <c r="F1749" s="13" t="s">
        <v>29</v>
      </c>
      <c r="G1749" s="13">
        <v>6.53</v>
      </c>
      <c r="H1749" s="26">
        <v>43650</v>
      </c>
      <c r="I1749" s="26">
        <v>43656</v>
      </c>
      <c r="J1749" s="13">
        <v>6</v>
      </c>
      <c r="K1749" s="13">
        <v>2019</v>
      </c>
      <c r="L1749" s="13" t="s">
        <v>33</v>
      </c>
      <c r="M1749" s="13">
        <v>12</v>
      </c>
      <c r="N1749" s="13">
        <v>0.4</v>
      </c>
      <c r="O1749" s="13">
        <v>4.8000000000000007</v>
      </c>
      <c r="P1749" s="13">
        <v>7</v>
      </c>
      <c r="Q1749" s="13">
        <v>0.68571428571428583</v>
      </c>
      <c r="R1749" s="13">
        <v>1.714285714285714</v>
      </c>
      <c r="S1749" s="13">
        <v>5.9165186500888103</v>
      </c>
      <c r="T1749" s="13">
        <f>IFERROR(VLOOKUP(B429,[1]!users_table[#All],4),"NA")</f>
        <v>8.4223826714801451</v>
      </c>
      <c r="U1749" s="13" t="s">
        <v>64</v>
      </c>
    </row>
    <row r="1750" spans="1:21" x14ac:dyDescent="0.3">
      <c r="A1750" s="25">
        <v>1748</v>
      </c>
      <c r="B1750" s="13" t="s">
        <v>2</v>
      </c>
      <c r="C1750" s="13">
        <v>38707</v>
      </c>
      <c r="D1750" s="13" t="s">
        <v>573</v>
      </c>
      <c r="E1750" s="13" t="s">
        <v>32</v>
      </c>
      <c r="F1750" s="13" t="s">
        <v>29</v>
      </c>
      <c r="G1750" s="13">
        <v>6.53</v>
      </c>
      <c r="H1750" s="26">
        <v>43650</v>
      </c>
      <c r="I1750" s="26">
        <v>43656</v>
      </c>
      <c r="J1750" s="13">
        <v>6</v>
      </c>
      <c r="K1750" s="13">
        <v>2019</v>
      </c>
      <c r="L1750" s="13" t="s">
        <v>33</v>
      </c>
      <c r="M1750" s="13">
        <v>12</v>
      </c>
      <c r="N1750" s="13">
        <v>0.4</v>
      </c>
      <c r="O1750" s="13">
        <v>4.8000000000000007</v>
      </c>
      <c r="P1750" s="13">
        <v>7</v>
      </c>
      <c r="Q1750" s="13">
        <v>0.68571428571428583</v>
      </c>
      <c r="R1750" s="13">
        <v>1.714285714285714</v>
      </c>
      <c r="S1750" s="13">
        <v>5.9165186500888103</v>
      </c>
      <c r="T1750" s="7">
        <f>IFERROR(VLOOKUP(B429,[1]!users_table[#All],4),"NA")</f>
        <v>8.4223826714801451</v>
      </c>
      <c r="U1750" s="13" t="s">
        <v>62</v>
      </c>
    </row>
    <row r="1751" spans="1:21" x14ac:dyDescent="0.3">
      <c r="A1751" s="25">
        <v>1749</v>
      </c>
      <c r="B1751" s="13" t="s">
        <v>2</v>
      </c>
      <c r="C1751" s="13">
        <v>38707</v>
      </c>
      <c r="D1751" s="13" t="s">
        <v>573</v>
      </c>
      <c r="E1751" s="13" t="s">
        <v>32</v>
      </c>
      <c r="F1751" s="13" t="s">
        <v>29</v>
      </c>
      <c r="G1751" s="13">
        <v>6.53</v>
      </c>
      <c r="H1751" s="26">
        <v>43650</v>
      </c>
      <c r="I1751" s="26">
        <v>43656</v>
      </c>
      <c r="J1751" s="13">
        <v>6</v>
      </c>
      <c r="K1751" s="13">
        <v>2019</v>
      </c>
      <c r="L1751" s="13" t="s">
        <v>33</v>
      </c>
      <c r="M1751" s="13">
        <v>12</v>
      </c>
      <c r="N1751" s="13">
        <v>0.4</v>
      </c>
      <c r="O1751" s="13">
        <v>4.8000000000000007</v>
      </c>
      <c r="P1751" s="13">
        <v>7</v>
      </c>
      <c r="Q1751" s="13">
        <v>0.68571428571428583</v>
      </c>
      <c r="R1751" s="13">
        <v>1.714285714285714</v>
      </c>
      <c r="S1751" s="13">
        <v>5.9165186500888103</v>
      </c>
      <c r="T1751" s="7">
        <f>IFERROR(VLOOKUP(B429,[1]!users_table[#All],4),"NA")</f>
        <v>8.4223826714801451</v>
      </c>
      <c r="U1751" s="13" t="s">
        <v>1036</v>
      </c>
    </row>
    <row r="1752" spans="1:21" x14ac:dyDescent="0.3">
      <c r="A1752" s="25">
        <v>1750</v>
      </c>
      <c r="B1752" s="13" t="s">
        <v>2</v>
      </c>
      <c r="C1752" s="13">
        <v>48363</v>
      </c>
      <c r="D1752" s="13" t="s">
        <v>574</v>
      </c>
      <c r="E1752" s="13" t="s">
        <v>32</v>
      </c>
      <c r="F1752" s="13" t="s">
        <v>183</v>
      </c>
      <c r="G1752" s="13">
        <v>6.72</v>
      </c>
      <c r="H1752" s="26">
        <v>44997</v>
      </c>
      <c r="I1752" s="26">
        <v>45019</v>
      </c>
      <c r="J1752" s="13">
        <v>4</v>
      </c>
      <c r="K1752" s="13">
        <v>2022</v>
      </c>
      <c r="L1752" s="13" t="s">
        <v>33</v>
      </c>
      <c r="M1752" s="13">
        <v>12</v>
      </c>
      <c r="N1752" s="13">
        <v>0.39444444444444438</v>
      </c>
      <c r="O1752" s="13">
        <v>4.7333333333333334</v>
      </c>
      <c r="P1752" s="13">
        <v>23</v>
      </c>
      <c r="Q1752" s="13">
        <v>0.2057971014492754</v>
      </c>
      <c r="R1752" s="13">
        <v>0.52173913043478259</v>
      </c>
      <c r="S1752" s="13">
        <v>5.9165186500888103</v>
      </c>
      <c r="T1752" s="7">
        <f>IFERROR(VLOOKUP(B430,[1]!users_table[#All],4),"NA")</f>
        <v>8.4223826714801451</v>
      </c>
      <c r="U1752" s="13" t="s">
        <v>1018</v>
      </c>
    </row>
    <row r="1753" spans="1:21" x14ac:dyDescent="0.3">
      <c r="A1753" s="25">
        <v>1751</v>
      </c>
      <c r="B1753" s="13" t="s">
        <v>2</v>
      </c>
      <c r="C1753" s="13">
        <v>48363</v>
      </c>
      <c r="D1753" s="13" t="s">
        <v>574</v>
      </c>
      <c r="E1753" s="13" t="s">
        <v>32</v>
      </c>
      <c r="F1753" s="13" t="s">
        <v>183</v>
      </c>
      <c r="G1753" s="13">
        <v>6.72</v>
      </c>
      <c r="H1753" s="26">
        <v>44997</v>
      </c>
      <c r="I1753" s="26">
        <v>45019</v>
      </c>
      <c r="J1753" s="13">
        <v>4</v>
      </c>
      <c r="K1753" s="13">
        <v>2022</v>
      </c>
      <c r="L1753" s="13" t="s">
        <v>33</v>
      </c>
      <c r="M1753" s="13">
        <v>12</v>
      </c>
      <c r="N1753" s="13">
        <v>0.39444444444444438</v>
      </c>
      <c r="O1753" s="13">
        <v>4.7333333333333334</v>
      </c>
      <c r="P1753" s="13">
        <v>23</v>
      </c>
      <c r="Q1753" s="13">
        <v>0.2057971014492754</v>
      </c>
      <c r="R1753" s="13">
        <v>0.52173913043478259</v>
      </c>
      <c r="S1753" s="13">
        <v>5.9165186500888103</v>
      </c>
      <c r="T1753" s="7">
        <f>IFERROR(VLOOKUP(B430,[1]!users_table[#All],4),"NA")</f>
        <v>8.4223826714801451</v>
      </c>
      <c r="U1753" s="13" t="s">
        <v>64</v>
      </c>
    </row>
    <row r="1754" spans="1:21" x14ac:dyDescent="0.3">
      <c r="A1754" s="25">
        <v>1752</v>
      </c>
      <c r="B1754" s="13" t="s">
        <v>2</v>
      </c>
      <c r="C1754" s="13">
        <v>48363</v>
      </c>
      <c r="D1754" s="13" t="s">
        <v>574</v>
      </c>
      <c r="E1754" s="13" t="s">
        <v>32</v>
      </c>
      <c r="F1754" s="13" t="s">
        <v>183</v>
      </c>
      <c r="G1754" s="13">
        <v>6.72</v>
      </c>
      <c r="H1754" s="26">
        <v>44997</v>
      </c>
      <c r="I1754" s="26">
        <v>45019</v>
      </c>
      <c r="J1754" s="13">
        <v>4</v>
      </c>
      <c r="K1754" s="13">
        <v>2022</v>
      </c>
      <c r="L1754" s="13" t="s">
        <v>33</v>
      </c>
      <c r="M1754" s="13">
        <v>12</v>
      </c>
      <c r="N1754" s="13">
        <v>0.39444444444444438</v>
      </c>
      <c r="O1754" s="13">
        <v>4.7333333333333334</v>
      </c>
      <c r="P1754" s="13">
        <v>23</v>
      </c>
      <c r="Q1754" s="13">
        <v>0.2057971014492754</v>
      </c>
      <c r="R1754" s="13">
        <v>0.52173913043478259</v>
      </c>
      <c r="S1754" s="13">
        <v>5.9165186500888103</v>
      </c>
      <c r="T1754" s="13">
        <f>IFERROR(VLOOKUP(B430,[1]!users_table[#All],4),"NA")</f>
        <v>8.4223826714801451</v>
      </c>
      <c r="U1754" s="13" t="s">
        <v>60</v>
      </c>
    </row>
    <row r="1755" spans="1:21" x14ac:dyDescent="0.3">
      <c r="A1755" s="25">
        <v>1753</v>
      </c>
      <c r="B1755" s="13" t="s">
        <v>2</v>
      </c>
      <c r="C1755" s="13">
        <v>40392</v>
      </c>
      <c r="D1755" s="13" t="s">
        <v>575</v>
      </c>
      <c r="E1755" s="13" t="s">
        <v>32</v>
      </c>
      <c r="F1755" s="13" t="s">
        <v>37</v>
      </c>
      <c r="G1755" s="13">
        <v>7.58</v>
      </c>
      <c r="H1755" s="26">
        <v>44118</v>
      </c>
      <c r="I1755" s="26">
        <v>44122</v>
      </c>
      <c r="J1755" s="13">
        <v>7</v>
      </c>
      <c r="K1755" s="13">
        <v>2020</v>
      </c>
      <c r="L1755" s="13" t="s">
        <v>30</v>
      </c>
      <c r="M1755" s="13">
        <v>12</v>
      </c>
      <c r="N1755" s="13">
        <v>0.4102777777777778</v>
      </c>
      <c r="O1755" s="13">
        <v>4.9233333333333338</v>
      </c>
      <c r="P1755" s="13">
        <v>5</v>
      </c>
      <c r="Q1755" s="13">
        <v>0.9846666666666668</v>
      </c>
      <c r="R1755" s="13">
        <v>2.4</v>
      </c>
      <c r="S1755" s="13">
        <v>5.9165186500888103</v>
      </c>
      <c r="T1755" s="13">
        <f>IFERROR(VLOOKUP(B431,[1]!users_table[#All],4),"NA")</f>
        <v>8.4223826714801451</v>
      </c>
      <c r="U1755" s="13" t="s">
        <v>66</v>
      </c>
    </row>
    <row r="1756" spans="1:21" x14ac:dyDescent="0.3">
      <c r="A1756" s="25">
        <v>1754</v>
      </c>
      <c r="B1756" s="13" t="s">
        <v>2</v>
      </c>
      <c r="C1756" s="13">
        <v>40392</v>
      </c>
      <c r="D1756" s="13" t="s">
        <v>575</v>
      </c>
      <c r="E1756" s="13" t="s">
        <v>32</v>
      </c>
      <c r="F1756" s="13" t="s">
        <v>37</v>
      </c>
      <c r="G1756" s="13">
        <v>7.58</v>
      </c>
      <c r="H1756" s="26">
        <v>44118</v>
      </c>
      <c r="I1756" s="26">
        <v>44122</v>
      </c>
      <c r="J1756" s="13">
        <v>7</v>
      </c>
      <c r="K1756" s="13">
        <v>2020</v>
      </c>
      <c r="L1756" s="13" t="s">
        <v>30</v>
      </c>
      <c r="M1756" s="13">
        <v>12</v>
      </c>
      <c r="N1756" s="13">
        <v>0.4102777777777778</v>
      </c>
      <c r="O1756" s="13">
        <v>4.9233333333333338</v>
      </c>
      <c r="P1756" s="13">
        <v>5</v>
      </c>
      <c r="Q1756" s="13">
        <v>0.9846666666666668</v>
      </c>
      <c r="R1756" s="13">
        <v>2.4</v>
      </c>
      <c r="S1756" s="13">
        <v>5.9165186500888103</v>
      </c>
      <c r="T1756" s="13">
        <f>IFERROR(VLOOKUP(B431,[1]!users_table[#All],4),"NA")</f>
        <v>8.4223826714801451</v>
      </c>
      <c r="U1756" s="13" t="s">
        <v>70</v>
      </c>
    </row>
    <row r="1757" spans="1:21" x14ac:dyDescent="0.3">
      <c r="A1757" s="25">
        <v>1755</v>
      </c>
      <c r="B1757" s="13" t="s">
        <v>2</v>
      </c>
      <c r="C1757" s="13">
        <v>40392</v>
      </c>
      <c r="D1757" s="13" t="s">
        <v>575</v>
      </c>
      <c r="E1757" s="13" t="s">
        <v>32</v>
      </c>
      <c r="F1757" s="13" t="s">
        <v>37</v>
      </c>
      <c r="G1757" s="13">
        <v>7.58</v>
      </c>
      <c r="H1757" s="26">
        <v>44118</v>
      </c>
      <c r="I1757" s="26">
        <v>44122</v>
      </c>
      <c r="J1757" s="13">
        <v>7</v>
      </c>
      <c r="K1757" s="13">
        <v>2020</v>
      </c>
      <c r="L1757" s="13" t="s">
        <v>30</v>
      </c>
      <c r="M1757" s="13">
        <v>12</v>
      </c>
      <c r="N1757" s="13">
        <v>0.4102777777777778</v>
      </c>
      <c r="O1757" s="13">
        <v>4.9233333333333338</v>
      </c>
      <c r="P1757" s="13">
        <v>5</v>
      </c>
      <c r="Q1757" s="13">
        <v>0.9846666666666668</v>
      </c>
      <c r="R1757" s="13">
        <v>2.4</v>
      </c>
      <c r="S1757" s="13">
        <v>5.9165186500888103</v>
      </c>
      <c r="T1757" s="7">
        <f>IFERROR(VLOOKUP(B431,[1]!users_table[#All],4),"NA")</f>
        <v>8.4223826714801451</v>
      </c>
      <c r="U1757" s="13" t="s">
        <v>68</v>
      </c>
    </row>
    <row r="1758" spans="1:21" x14ac:dyDescent="0.3">
      <c r="A1758" s="25">
        <v>1756</v>
      </c>
      <c r="B1758" s="13" t="s">
        <v>2</v>
      </c>
      <c r="C1758" s="13">
        <v>40392</v>
      </c>
      <c r="D1758" s="13" t="s">
        <v>575</v>
      </c>
      <c r="E1758" s="13" t="s">
        <v>32</v>
      </c>
      <c r="F1758" s="13" t="s">
        <v>37</v>
      </c>
      <c r="G1758" s="13">
        <v>7.58</v>
      </c>
      <c r="H1758" s="26">
        <v>44118</v>
      </c>
      <c r="I1758" s="26">
        <v>44122</v>
      </c>
      <c r="J1758" s="13">
        <v>7</v>
      </c>
      <c r="K1758" s="13">
        <v>2020</v>
      </c>
      <c r="L1758" s="13" t="s">
        <v>30</v>
      </c>
      <c r="M1758" s="13">
        <v>12</v>
      </c>
      <c r="N1758" s="13">
        <v>0.4102777777777778</v>
      </c>
      <c r="O1758" s="13">
        <v>4.9233333333333338</v>
      </c>
      <c r="P1758" s="13">
        <v>5</v>
      </c>
      <c r="Q1758" s="13">
        <v>0.9846666666666668</v>
      </c>
      <c r="R1758" s="13">
        <v>2.4</v>
      </c>
      <c r="S1758" s="13">
        <v>5.9165186500888103</v>
      </c>
      <c r="T1758" s="7">
        <f>IFERROR(VLOOKUP(B431,[1]!users_table[#All],4),"NA")</f>
        <v>8.4223826714801451</v>
      </c>
      <c r="U1758" s="13" t="s">
        <v>1046</v>
      </c>
    </row>
    <row r="1759" spans="1:21" x14ac:dyDescent="0.3">
      <c r="A1759" s="25">
        <v>1757</v>
      </c>
      <c r="B1759" s="13" t="s">
        <v>2</v>
      </c>
      <c r="C1759" s="13">
        <v>40392</v>
      </c>
      <c r="D1759" s="13" t="s">
        <v>575</v>
      </c>
      <c r="E1759" s="13" t="s">
        <v>32</v>
      </c>
      <c r="F1759" s="13" t="s">
        <v>37</v>
      </c>
      <c r="G1759" s="13">
        <v>7.58</v>
      </c>
      <c r="H1759" s="26">
        <v>44118</v>
      </c>
      <c r="I1759" s="26">
        <v>44122</v>
      </c>
      <c r="J1759" s="13">
        <v>7</v>
      </c>
      <c r="K1759" s="13">
        <v>2020</v>
      </c>
      <c r="L1759" s="13" t="s">
        <v>30</v>
      </c>
      <c r="M1759" s="13">
        <v>12</v>
      </c>
      <c r="N1759" s="13">
        <v>0.4102777777777778</v>
      </c>
      <c r="O1759" s="13">
        <v>4.9233333333333338</v>
      </c>
      <c r="P1759" s="13">
        <v>5</v>
      </c>
      <c r="Q1759" s="13">
        <v>0.9846666666666668</v>
      </c>
      <c r="R1759" s="13">
        <v>2.4</v>
      </c>
      <c r="S1759" s="13">
        <v>5.9165186500888103</v>
      </c>
      <c r="T1759" s="7">
        <f>IFERROR(VLOOKUP(B431,[1]!users_table[#All],4),"NA")</f>
        <v>8.4223826714801451</v>
      </c>
      <c r="U1759" s="13" t="s">
        <v>1032</v>
      </c>
    </row>
    <row r="1760" spans="1:21" x14ac:dyDescent="0.3">
      <c r="A1760" s="25">
        <v>1758</v>
      </c>
      <c r="B1760" s="13" t="s">
        <v>2</v>
      </c>
      <c r="C1760" s="13">
        <v>50185</v>
      </c>
      <c r="D1760" s="13" t="s">
        <v>576</v>
      </c>
      <c r="E1760" s="13" t="s">
        <v>32</v>
      </c>
      <c r="F1760" s="13" t="s">
        <v>29</v>
      </c>
      <c r="G1760" s="13">
        <v>7.37</v>
      </c>
      <c r="H1760" s="26">
        <v>44954</v>
      </c>
      <c r="I1760" s="26">
        <v>44971</v>
      </c>
      <c r="J1760" s="13">
        <v>7</v>
      </c>
      <c r="K1760" s="13">
        <v>2022</v>
      </c>
      <c r="L1760" s="13" t="s">
        <v>30</v>
      </c>
      <c r="M1760" s="13">
        <v>12</v>
      </c>
      <c r="N1760" s="13">
        <v>0.38722222222222219</v>
      </c>
      <c r="O1760" s="13">
        <v>4.6466666666666674</v>
      </c>
      <c r="P1760" s="13">
        <v>18</v>
      </c>
      <c r="Q1760" s="13">
        <v>0.25814814814814813</v>
      </c>
      <c r="R1760" s="13">
        <v>0.66666666666666663</v>
      </c>
      <c r="S1760" s="13">
        <v>5.9165186500888103</v>
      </c>
      <c r="T1760" s="7">
        <f>IFERROR(VLOOKUP(B432,[1]!users_table[#All],4),"NA")</f>
        <v>8.4223826714801451</v>
      </c>
      <c r="U1760" s="13" t="s">
        <v>1019</v>
      </c>
    </row>
    <row r="1761" spans="1:21" x14ac:dyDescent="0.3">
      <c r="A1761" s="25">
        <v>1759</v>
      </c>
      <c r="B1761" s="13" t="s">
        <v>2</v>
      </c>
      <c r="C1761" s="13">
        <v>50185</v>
      </c>
      <c r="D1761" s="13" t="s">
        <v>576</v>
      </c>
      <c r="E1761" s="13" t="s">
        <v>32</v>
      </c>
      <c r="F1761" s="13" t="s">
        <v>29</v>
      </c>
      <c r="G1761" s="13">
        <v>7.37</v>
      </c>
      <c r="H1761" s="26">
        <v>44954</v>
      </c>
      <c r="I1761" s="26">
        <v>44971</v>
      </c>
      <c r="J1761" s="13">
        <v>7</v>
      </c>
      <c r="K1761" s="13">
        <v>2022</v>
      </c>
      <c r="L1761" s="13" t="s">
        <v>30</v>
      </c>
      <c r="M1761" s="13">
        <v>12</v>
      </c>
      <c r="N1761" s="13">
        <v>0.38722222222222219</v>
      </c>
      <c r="O1761" s="13">
        <v>4.6466666666666674</v>
      </c>
      <c r="P1761" s="13">
        <v>18</v>
      </c>
      <c r="Q1761" s="13">
        <v>0.25814814814814813</v>
      </c>
      <c r="R1761" s="13">
        <v>0.66666666666666663</v>
      </c>
      <c r="S1761" s="13">
        <v>5.9165186500888103</v>
      </c>
      <c r="T1761" s="7">
        <f>IFERROR(VLOOKUP(B432,[1]!users_table[#All],4),"NA")</f>
        <v>8.4223826714801451</v>
      </c>
      <c r="U1761" s="13" t="s">
        <v>71</v>
      </c>
    </row>
    <row r="1762" spans="1:21" x14ac:dyDescent="0.3">
      <c r="A1762" s="25">
        <v>1760</v>
      </c>
      <c r="B1762" s="13" t="s">
        <v>2</v>
      </c>
      <c r="C1762" s="13">
        <v>50185</v>
      </c>
      <c r="D1762" s="13" t="s">
        <v>576</v>
      </c>
      <c r="E1762" s="13" t="s">
        <v>32</v>
      </c>
      <c r="F1762" s="13" t="s">
        <v>29</v>
      </c>
      <c r="G1762" s="13">
        <v>7.37</v>
      </c>
      <c r="H1762" s="26">
        <v>44954</v>
      </c>
      <c r="I1762" s="26">
        <v>44971</v>
      </c>
      <c r="J1762" s="13">
        <v>7</v>
      </c>
      <c r="K1762" s="13">
        <v>2022</v>
      </c>
      <c r="L1762" s="13" t="s">
        <v>30</v>
      </c>
      <c r="M1762" s="13">
        <v>12</v>
      </c>
      <c r="N1762" s="13">
        <v>0.38722222222222219</v>
      </c>
      <c r="O1762" s="13">
        <v>4.6466666666666674</v>
      </c>
      <c r="P1762" s="13">
        <v>18</v>
      </c>
      <c r="Q1762" s="13">
        <v>0.25814814814814813</v>
      </c>
      <c r="R1762" s="13">
        <v>0.66666666666666663</v>
      </c>
      <c r="S1762" s="13">
        <v>5.9165186500888103</v>
      </c>
      <c r="T1762" s="7">
        <f>IFERROR(VLOOKUP(B432,[1]!users_table[#All],4),"NA")</f>
        <v>8.4223826714801451</v>
      </c>
      <c r="U1762" s="13" t="s">
        <v>1015</v>
      </c>
    </row>
    <row r="1763" spans="1:21" x14ac:dyDescent="0.3">
      <c r="A1763" s="25">
        <v>1761</v>
      </c>
      <c r="B1763" s="13" t="s">
        <v>2</v>
      </c>
      <c r="C1763" s="13">
        <v>168</v>
      </c>
      <c r="D1763" s="13" t="s">
        <v>577</v>
      </c>
      <c r="E1763" s="13" t="s">
        <v>32</v>
      </c>
      <c r="F1763" s="13" t="s">
        <v>29</v>
      </c>
      <c r="G1763" s="13">
        <v>7.36</v>
      </c>
      <c r="H1763" s="26">
        <v>43056</v>
      </c>
      <c r="I1763" s="26">
        <v>43097</v>
      </c>
      <c r="J1763" s="13">
        <v>7</v>
      </c>
      <c r="K1763" s="13">
        <v>2001</v>
      </c>
      <c r="L1763" s="13" t="s">
        <v>39</v>
      </c>
      <c r="M1763" s="13">
        <v>26</v>
      </c>
      <c r="N1763" s="13">
        <v>0.4</v>
      </c>
      <c r="O1763" s="13">
        <v>10.4</v>
      </c>
      <c r="P1763" s="13">
        <v>42</v>
      </c>
      <c r="Q1763" s="13">
        <v>0.2476190476190476</v>
      </c>
      <c r="R1763" s="13">
        <v>0.61904761904761907</v>
      </c>
      <c r="S1763" s="13">
        <v>5.9165186500888103</v>
      </c>
      <c r="T1763" s="7">
        <f>IFERROR(VLOOKUP(B433,[1]!users_table[#All],4),"NA")</f>
        <v>8.4223826714801451</v>
      </c>
      <c r="U1763" s="13" t="s">
        <v>65</v>
      </c>
    </row>
    <row r="1764" spans="1:21" x14ac:dyDescent="0.3">
      <c r="A1764" s="25">
        <v>1762</v>
      </c>
      <c r="B1764" s="13" t="s">
        <v>2</v>
      </c>
      <c r="C1764" s="13">
        <v>168</v>
      </c>
      <c r="D1764" s="13" t="s">
        <v>577</v>
      </c>
      <c r="E1764" s="13" t="s">
        <v>32</v>
      </c>
      <c r="F1764" s="13" t="s">
        <v>29</v>
      </c>
      <c r="G1764" s="13">
        <v>7.36</v>
      </c>
      <c r="H1764" s="26">
        <v>43056</v>
      </c>
      <c r="I1764" s="26">
        <v>43097</v>
      </c>
      <c r="J1764" s="13">
        <v>7</v>
      </c>
      <c r="K1764" s="13">
        <v>2001</v>
      </c>
      <c r="L1764" s="13" t="s">
        <v>39</v>
      </c>
      <c r="M1764" s="13">
        <v>26</v>
      </c>
      <c r="N1764" s="13">
        <v>0.4</v>
      </c>
      <c r="O1764" s="13">
        <v>10.4</v>
      </c>
      <c r="P1764" s="13">
        <v>42</v>
      </c>
      <c r="Q1764" s="13">
        <v>0.2476190476190476</v>
      </c>
      <c r="R1764" s="13">
        <v>0.61904761904761907</v>
      </c>
      <c r="S1764" s="13">
        <v>5.9165186500888103</v>
      </c>
      <c r="T1764" s="13">
        <f>IFERROR(VLOOKUP(B433,[1]!users_table[#All],4),"NA")</f>
        <v>8.4223826714801451</v>
      </c>
      <c r="U1764" s="13" t="s">
        <v>59</v>
      </c>
    </row>
    <row r="1765" spans="1:21" x14ac:dyDescent="0.3">
      <c r="A1765" s="25">
        <v>1763</v>
      </c>
      <c r="B1765" s="13" t="s">
        <v>2</v>
      </c>
      <c r="C1765" s="13">
        <v>168</v>
      </c>
      <c r="D1765" s="13" t="s">
        <v>577</v>
      </c>
      <c r="E1765" s="13" t="s">
        <v>32</v>
      </c>
      <c r="F1765" s="13" t="s">
        <v>29</v>
      </c>
      <c r="G1765" s="13">
        <v>7.36</v>
      </c>
      <c r="H1765" s="26">
        <v>43056</v>
      </c>
      <c r="I1765" s="26">
        <v>43097</v>
      </c>
      <c r="J1765" s="13">
        <v>7</v>
      </c>
      <c r="K1765" s="13">
        <v>2001</v>
      </c>
      <c r="L1765" s="13" t="s">
        <v>39</v>
      </c>
      <c r="M1765" s="13">
        <v>26</v>
      </c>
      <c r="N1765" s="13">
        <v>0.4</v>
      </c>
      <c r="O1765" s="13">
        <v>10.4</v>
      </c>
      <c r="P1765" s="13">
        <v>42</v>
      </c>
      <c r="Q1765" s="13">
        <v>0.2476190476190476</v>
      </c>
      <c r="R1765" s="13">
        <v>0.61904761904761907</v>
      </c>
      <c r="S1765" s="13">
        <v>5.9165186500888103</v>
      </c>
      <c r="T1765" s="13">
        <f>IFERROR(VLOOKUP(B433,[1]!users_table[#All],4),"NA")</f>
        <v>8.4223826714801451</v>
      </c>
      <c r="U1765" s="13" t="s">
        <v>66</v>
      </c>
    </row>
    <row r="1766" spans="1:21" x14ac:dyDescent="0.3">
      <c r="A1766" s="25">
        <v>1764</v>
      </c>
      <c r="B1766" s="13" t="s">
        <v>2</v>
      </c>
      <c r="C1766" s="13">
        <v>168</v>
      </c>
      <c r="D1766" s="13" t="s">
        <v>577</v>
      </c>
      <c r="E1766" s="13" t="s">
        <v>32</v>
      </c>
      <c r="F1766" s="13" t="s">
        <v>29</v>
      </c>
      <c r="G1766" s="13">
        <v>7.36</v>
      </c>
      <c r="H1766" s="26">
        <v>43056</v>
      </c>
      <c r="I1766" s="26">
        <v>43097</v>
      </c>
      <c r="J1766" s="13">
        <v>7</v>
      </c>
      <c r="K1766" s="13">
        <v>2001</v>
      </c>
      <c r="L1766" s="13" t="s">
        <v>39</v>
      </c>
      <c r="M1766" s="13">
        <v>26</v>
      </c>
      <c r="N1766" s="13">
        <v>0.4</v>
      </c>
      <c r="O1766" s="13">
        <v>10.4</v>
      </c>
      <c r="P1766" s="13">
        <v>42</v>
      </c>
      <c r="Q1766" s="13">
        <v>0.2476190476190476</v>
      </c>
      <c r="R1766" s="13">
        <v>0.61904761904761907</v>
      </c>
      <c r="S1766" s="13">
        <v>5.9165186500888103</v>
      </c>
      <c r="T1766" s="7">
        <f>IFERROR(VLOOKUP(B433,[1]!users_table[#All],4),"NA")</f>
        <v>8.4223826714801451</v>
      </c>
      <c r="U1766" s="13" t="s">
        <v>62</v>
      </c>
    </row>
    <row r="1767" spans="1:21" x14ac:dyDescent="0.3">
      <c r="A1767" s="25">
        <v>1765</v>
      </c>
      <c r="B1767" s="13" t="s">
        <v>2</v>
      </c>
      <c r="C1767" s="13">
        <v>168</v>
      </c>
      <c r="D1767" s="13" t="s">
        <v>577</v>
      </c>
      <c r="E1767" s="13" t="s">
        <v>32</v>
      </c>
      <c r="F1767" s="13" t="s">
        <v>29</v>
      </c>
      <c r="G1767" s="13">
        <v>7.36</v>
      </c>
      <c r="H1767" s="26">
        <v>43056</v>
      </c>
      <c r="I1767" s="26">
        <v>43097</v>
      </c>
      <c r="J1767" s="13">
        <v>7</v>
      </c>
      <c r="K1767" s="13">
        <v>2001</v>
      </c>
      <c r="L1767" s="13" t="s">
        <v>39</v>
      </c>
      <c r="M1767" s="13">
        <v>26</v>
      </c>
      <c r="N1767" s="13">
        <v>0.4</v>
      </c>
      <c r="O1767" s="13">
        <v>10.4</v>
      </c>
      <c r="P1767" s="13">
        <v>42</v>
      </c>
      <c r="Q1767" s="13">
        <v>0.2476190476190476</v>
      </c>
      <c r="R1767" s="13">
        <v>0.61904761904761907</v>
      </c>
      <c r="S1767" s="13">
        <v>5.9165186500888103</v>
      </c>
      <c r="T1767" s="7">
        <f>IFERROR(VLOOKUP(B433,[1]!users_table[#All],4),"NA")</f>
        <v>8.4223826714801451</v>
      </c>
      <c r="U1767" s="13" t="s">
        <v>1033</v>
      </c>
    </row>
    <row r="1768" spans="1:21" x14ac:dyDescent="0.3">
      <c r="A1768" s="25">
        <v>1766</v>
      </c>
      <c r="B1768" s="13" t="s">
        <v>2</v>
      </c>
      <c r="C1768" s="13">
        <v>48761</v>
      </c>
      <c r="D1768" s="13" t="s">
        <v>578</v>
      </c>
      <c r="E1768" s="13" t="s">
        <v>32</v>
      </c>
      <c r="F1768" s="13" t="s">
        <v>152</v>
      </c>
      <c r="G1768" s="13">
        <v>6.84</v>
      </c>
      <c r="H1768" s="26">
        <v>44791</v>
      </c>
      <c r="I1768" s="26">
        <v>44798</v>
      </c>
      <c r="J1768" s="13">
        <v>5</v>
      </c>
      <c r="K1768" s="13">
        <v>2021</v>
      </c>
      <c r="L1768" s="13" t="s">
        <v>35</v>
      </c>
      <c r="M1768" s="13">
        <v>12</v>
      </c>
      <c r="N1768" s="13">
        <v>0.39444444444444438</v>
      </c>
      <c r="O1768" s="13">
        <v>4.7333333333333334</v>
      </c>
      <c r="P1768" s="13">
        <v>8</v>
      </c>
      <c r="Q1768" s="13">
        <v>0.59166666666666667</v>
      </c>
      <c r="R1768" s="13">
        <v>1.5</v>
      </c>
      <c r="S1768" s="13">
        <v>5.9165186500888103</v>
      </c>
      <c r="T1768" s="7">
        <f>IFERROR(VLOOKUP(B434,[1]!users_table[#All],4),"NA")</f>
        <v>8.4223826714801451</v>
      </c>
      <c r="U1768" s="13" t="s">
        <v>65</v>
      </c>
    </row>
    <row r="1769" spans="1:21" x14ac:dyDescent="0.3">
      <c r="A1769" s="25">
        <v>1767</v>
      </c>
      <c r="B1769" s="13" t="s">
        <v>2</v>
      </c>
      <c r="C1769" s="13">
        <v>48761</v>
      </c>
      <c r="D1769" s="13" t="s">
        <v>578</v>
      </c>
      <c r="E1769" s="13" t="s">
        <v>32</v>
      </c>
      <c r="F1769" s="13" t="s">
        <v>152</v>
      </c>
      <c r="G1769" s="13">
        <v>6.84</v>
      </c>
      <c r="H1769" s="26">
        <v>44791</v>
      </c>
      <c r="I1769" s="26">
        <v>44798</v>
      </c>
      <c r="J1769" s="13">
        <v>5</v>
      </c>
      <c r="K1769" s="13">
        <v>2021</v>
      </c>
      <c r="L1769" s="13" t="s">
        <v>35</v>
      </c>
      <c r="M1769" s="13">
        <v>12</v>
      </c>
      <c r="N1769" s="13">
        <v>0.39444444444444438</v>
      </c>
      <c r="O1769" s="13">
        <v>4.7333333333333334</v>
      </c>
      <c r="P1769" s="13">
        <v>8</v>
      </c>
      <c r="Q1769" s="13">
        <v>0.59166666666666667</v>
      </c>
      <c r="R1769" s="13">
        <v>1.5</v>
      </c>
      <c r="S1769" s="13">
        <v>5.9165186500888103</v>
      </c>
      <c r="T1769" s="7">
        <f>IFERROR(VLOOKUP(B434,[1]!users_table[#All],4),"NA")</f>
        <v>8.4223826714801451</v>
      </c>
      <c r="U1769" s="13" t="s">
        <v>59</v>
      </c>
    </row>
    <row r="1770" spans="1:21" x14ac:dyDescent="0.3">
      <c r="A1770" s="25">
        <v>1768</v>
      </c>
      <c r="B1770" s="13" t="s">
        <v>2</v>
      </c>
      <c r="C1770" s="13">
        <v>48761</v>
      </c>
      <c r="D1770" s="13" t="s">
        <v>578</v>
      </c>
      <c r="E1770" s="13" t="s">
        <v>32</v>
      </c>
      <c r="F1770" s="13" t="s">
        <v>152</v>
      </c>
      <c r="G1770" s="13">
        <v>6.84</v>
      </c>
      <c r="H1770" s="26">
        <v>44791</v>
      </c>
      <c r="I1770" s="26">
        <v>44798</v>
      </c>
      <c r="J1770" s="13">
        <v>5</v>
      </c>
      <c r="K1770" s="13">
        <v>2021</v>
      </c>
      <c r="L1770" s="13" t="s">
        <v>35</v>
      </c>
      <c r="M1770" s="13">
        <v>12</v>
      </c>
      <c r="N1770" s="13">
        <v>0.39444444444444438</v>
      </c>
      <c r="O1770" s="13">
        <v>4.7333333333333334</v>
      </c>
      <c r="P1770" s="13">
        <v>8</v>
      </c>
      <c r="Q1770" s="13">
        <v>0.59166666666666667</v>
      </c>
      <c r="R1770" s="13">
        <v>1.5</v>
      </c>
      <c r="S1770" s="13">
        <v>5.9165186500888103</v>
      </c>
      <c r="T1770" s="7">
        <f>IFERROR(VLOOKUP(B434,[1]!users_table[#All],4),"NA")</f>
        <v>8.4223826714801451</v>
      </c>
      <c r="U1770" s="13" t="s">
        <v>60</v>
      </c>
    </row>
    <row r="1771" spans="1:21" x14ac:dyDescent="0.3">
      <c r="A1771" s="25">
        <v>1769</v>
      </c>
      <c r="B1771" s="13" t="s">
        <v>2</v>
      </c>
      <c r="C1771" s="13">
        <v>48761</v>
      </c>
      <c r="D1771" s="13" t="s">
        <v>578</v>
      </c>
      <c r="E1771" s="13" t="s">
        <v>32</v>
      </c>
      <c r="F1771" s="13" t="s">
        <v>152</v>
      </c>
      <c r="G1771" s="13">
        <v>6.84</v>
      </c>
      <c r="H1771" s="26">
        <v>44791</v>
      </c>
      <c r="I1771" s="26">
        <v>44798</v>
      </c>
      <c r="J1771" s="13">
        <v>5</v>
      </c>
      <c r="K1771" s="13">
        <v>2021</v>
      </c>
      <c r="L1771" s="13" t="s">
        <v>35</v>
      </c>
      <c r="M1771" s="13">
        <v>12</v>
      </c>
      <c r="N1771" s="13">
        <v>0.39444444444444438</v>
      </c>
      <c r="O1771" s="13">
        <v>4.7333333333333334</v>
      </c>
      <c r="P1771" s="13">
        <v>8</v>
      </c>
      <c r="Q1771" s="13">
        <v>0.59166666666666667</v>
      </c>
      <c r="R1771" s="13">
        <v>1.5</v>
      </c>
      <c r="S1771" s="13">
        <v>5.9165186500888103</v>
      </c>
      <c r="T1771" s="7">
        <f>IFERROR(VLOOKUP(B434,[1]!users_table[#All],4),"NA")</f>
        <v>8.4223826714801451</v>
      </c>
      <c r="U1771" s="13" t="s">
        <v>67</v>
      </c>
    </row>
    <row r="1772" spans="1:21" x14ac:dyDescent="0.3">
      <c r="A1772" s="25">
        <v>1770</v>
      </c>
      <c r="B1772" s="13" t="s">
        <v>2</v>
      </c>
      <c r="C1772" s="13">
        <v>48761</v>
      </c>
      <c r="D1772" s="13" t="s">
        <v>578</v>
      </c>
      <c r="E1772" s="13" t="s">
        <v>32</v>
      </c>
      <c r="F1772" s="13" t="s">
        <v>152</v>
      </c>
      <c r="G1772" s="13">
        <v>6.84</v>
      </c>
      <c r="H1772" s="26">
        <v>44791</v>
      </c>
      <c r="I1772" s="26">
        <v>44798</v>
      </c>
      <c r="J1772" s="13">
        <v>5</v>
      </c>
      <c r="K1772" s="13">
        <v>2021</v>
      </c>
      <c r="L1772" s="13" t="s">
        <v>35</v>
      </c>
      <c r="M1772" s="13">
        <v>12</v>
      </c>
      <c r="N1772" s="13">
        <v>0.39444444444444438</v>
      </c>
      <c r="O1772" s="13">
        <v>4.7333333333333334</v>
      </c>
      <c r="P1772" s="13">
        <v>8</v>
      </c>
      <c r="Q1772" s="13">
        <v>0.59166666666666667</v>
      </c>
      <c r="R1772" s="13">
        <v>1.5</v>
      </c>
      <c r="S1772" s="13">
        <v>5.9165186500888103</v>
      </c>
      <c r="T1772" s="7">
        <f>IFERROR(VLOOKUP(B434,[1]!users_table[#All],4),"NA")</f>
        <v>8.4223826714801451</v>
      </c>
      <c r="U1772" s="13" t="s">
        <v>1026</v>
      </c>
    </row>
    <row r="1773" spans="1:21" x14ac:dyDescent="0.3">
      <c r="A1773" s="25">
        <v>1771</v>
      </c>
      <c r="B1773" s="13" t="s">
        <v>2</v>
      </c>
      <c r="C1773" s="13">
        <v>529</v>
      </c>
      <c r="D1773" s="13" t="s">
        <v>579</v>
      </c>
      <c r="E1773" s="13" t="s">
        <v>32</v>
      </c>
      <c r="F1773" s="13" t="s">
        <v>37</v>
      </c>
      <c r="G1773" s="13">
        <v>7.14</v>
      </c>
      <c r="H1773" s="26">
        <v>43160</v>
      </c>
      <c r="I1773" s="26">
        <v>43177</v>
      </c>
      <c r="J1773" s="13">
        <v>5</v>
      </c>
      <c r="K1773" s="13">
        <v>2002</v>
      </c>
      <c r="L1773" s="13" t="s">
        <v>39</v>
      </c>
      <c r="M1773" s="13">
        <v>13</v>
      </c>
      <c r="N1773" s="13">
        <v>0.4</v>
      </c>
      <c r="O1773" s="13">
        <v>5.2</v>
      </c>
      <c r="P1773" s="13">
        <v>18</v>
      </c>
      <c r="Q1773" s="13">
        <v>0.28888888888888892</v>
      </c>
      <c r="R1773" s="13">
        <v>0.72222222222222221</v>
      </c>
      <c r="S1773" s="13">
        <v>5.9165186500888103</v>
      </c>
      <c r="T1773" s="7">
        <f>IFERROR(VLOOKUP(B435,[1]!users_table[#All],4),"NA")</f>
        <v>8.4223826714801451</v>
      </c>
      <c r="U1773" s="13" t="s">
        <v>66</v>
      </c>
    </row>
    <row r="1774" spans="1:21" x14ac:dyDescent="0.3">
      <c r="A1774" s="25">
        <v>1772</v>
      </c>
      <c r="B1774" s="13" t="s">
        <v>2</v>
      </c>
      <c r="C1774" s="13">
        <v>529</v>
      </c>
      <c r="D1774" s="13" t="s">
        <v>579</v>
      </c>
      <c r="E1774" s="13" t="s">
        <v>32</v>
      </c>
      <c r="F1774" s="13" t="s">
        <v>37</v>
      </c>
      <c r="G1774" s="13">
        <v>7.14</v>
      </c>
      <c r="H1774" s="26">
        <v>43160</v>
      </c>
      <c r="I1774" s="26">
        <v>43177</v>
      </c>
      <c r="J1774" s="13">
        <v>5</v>
      </c>
      <c r="K1774" s="13">
        <v>2002</v>
      </c>
      <c r="L1774" s="13" t="s">
        <v>39</v>
      </c>
      <c r="M1774" s="13">
        <v>13</v>
      </c>
      <c r="N1774" s="13">
        <v>0.4</v>
      </c>
      <c r="O1774" s="13">
        <v>5.2</v>
      </c>
      <c r="P1774" s="13">
        <v>18</v>
      </c>
      <c r="Q1774" s="13">
        <v>0.28888888888888892</v>
      </c>
      <c r="R1774" s="13">
        <v>0.72222222222222221</v>
      </c>
      <c r="S1774" s="13">
        <v>5.9165186500888103</v>
      </c>
      <c r="T1774" s="7">
        <f>IFERROR(VLOOKUP(B435,[1]!users_table[#All],4),"NA")</f>
        <v>8.4223826714801451</v>
      </c>
      <c r="U1774" s="13" t="s">
        <v>1024</v>
      </c>
    </row>
    <row r="1775" spans="1:21" x14ac:dyDescent="0.3">
      <c r="A1775" s="25">
        <v>1773</v>
      </c>
      <c r="B1775" s="13" t="s">
        <v>2</v>
      </c>
      <c r="C1775" s="13">
        <v>529</v>
      </c>
      <c r="D1775" s="13" t="s">
        <v>579</v>
      </c>
      <c r="E1775" s="13" t="s">
        <v>32</v>
      </c>
      <c r="F1775" s="13" t="s">
        <v>37</v>
      </c>
      <c r="G1775" s="13">
        <v>7.14</v>
      </c>
      <c r="H1775" s="26">
        <v>43160</v>
      </c>
      <c r="I1775" s="26">
        <v>43177</v>
      </c>
      <c r="J1775" s="13">
        <v>5</v>
      </c>
      <c r="K1775" s="13">
        <v>2002</v>
      </c>
      <c r="L1775" s="13" t="s">
        <v>39</v>
      </c>
      <c r="M1775" s="13">
        <v>13</v>
      </c>
      <c r="N1775" s="13">
        <v>0.4</v>
      </c>
      <c r="O1775" s="13">
        <v>5.2</v>
      </c>
      <c r="P1775" s="13">
        <v>18</v>
      </c>
      <c r="Q1775" s="13">
        <v>0.28888888888888892</v>
      </c>
      <c r="R1775" s="13">
        <v>0.72222222222222221</v>
      </c>
      <c r="S1775" s="13">
        <v>5.9165186500888103</v>
      </c>
      <c r="T1775" s="7">
        <f>IFERROR(VLOOKUP(B435,[1]!users_table[#All],4),"NA")</f>
        <v>8.4223826714801451</v>
      </c>
      <c r="U1775" s="13" t="s">
        <v>75</v>
      </c>
    </row>
    <row r="1776" spans="1:21" x14ac:dyDescent="0.3">
      <c r="A1776" s="25">
        <v>1774</v>
      </c>
      <c r="B1776" s="13" t="s">
        <v>2</v>
      </c>
      <c r="C1776" s="13">
        <v>529</v>
      </c>
      <c r="D1776" s="13" t="s">
        <v>579</v>
      </c>
      <c r="E1776" s="13" t="s">
        <v>32</v>
      </c>
      <c r="F1776" s="13" t="s">
        <v>37</v>
      </c>
      <c r="G1776" s="13">
        <v>7.14</v>
      </c>
      <c r="H1776" s="26">
        <v>43160</v>
      </c>
      <c r="I1776" s="26">
        <v>43177</v>
      </c>
      <c r="J1776" s="13">
        <v>5</v>
      </c>
      <c r="K1776" s="13">
        <v>2002</v>
      </c>
      <c r="L1776" s="13" t="s">
        <v>39</v>
      </c>
      <c r="M1776" s="13">
        <v>13</v>
      </c>
      <c r="N1776" s="13">
        <v>0.4</v>
      </c>
      <c r="O1776" s="13">
        <v>5.2</v>
      </c>
      <c r="P1776" s="13">
        <v>18</v>
      </c>
      <c r="Q1776" s="13">
        <v>0.28888888888888892</v>
      </c>
      <c r="R1776" s="13">
        <v>0.72222222222222221</v>
      </c>
      <c r="S1776" s="13">
        <v>5.9165186500888103</v>
      </c>
      <c r="T1776" s="7">
        <f>IFERROR(VLOOKUP(B435,[1]!users_table[#All],4),"NA")</f>
        <v>8.4223826714801451</v>
      </c>
      <c r="U1776" s="13" t="s">
        <v>70</v>
      </c>
    </row>
    <row r="1777" spans="1:21" x14ac:dyDescent="0.3">
      <c r="A1777" s="25">
        <v>1775</v>
      </c>
      <c r="B1777" s="13" t="s">
        <v>2</v>
      </c>
      <c r="C1777" s="13">
        <v>529</v>
      </c>
      <c r="D1777" s="13" t="s">
        <v>579</v>
      </c>
      <c r="E1777" s="13" t="s">
        <v>32</v>
      </c>
      <c r="F1777" s="13" t="s">
        <v>37</v>
      </c>
      <c r="G1777" s="13">
        <v>7.14</v>
      </c>
      <c r="H1777" s="26">
        <v>43160</v>
      </c>
      <c r="I1777" s="26">
        <v>43177</v>
      </c>
      <c r="J1777" s="13">
        <v>5</v>
      </c>
      <c r="K1777" s="13">
        <v>2002</v>
      </c>
      <c r="L1777" s="13" t="s">
        <v>39</v>
      </c>
      <c r="M1777" s="13">
        <v>13</v>
      </c>
      <c r="N1777" s="13">
        <v>0.4</v>
      </c>
      <c r="O1777" s="13">
        <v>5.2</v>
      </c>
      <c r="P1777" s="13">
        <v>18</v>
      </c>
      <c r="Q1777" s="13">
        <v>0.28888888888888892</v>
      </c>
      <c r="R1777" s="13">
        <v>0.72222222222222221</v>
      </c>
      <c r="S1777" s="13">
        <v>5.9165186500888103</v>
      </c>
      <c r="T1777" s="7">
        <f>IFERROR(VLOOKUP(B435,[1]!users_table[#All],4),"NA")</f>
        <v>8.4223826714801451</v>
      </c>
      <c r="U1777" s="13" t="s">
        <v>62</v>
      </c>
    </row>
    <row r="1778" spans="1:21" x14ac:dyDescent="0.3">
      <c r="A1778" s="25">
        <v>1776</v>
      </c>
      <c r="B1778" s="13" t="s">
        <v>2</v>
      </c>
      <c r="C1778" s="13">
        <v>609</v>
      </c>
      <c r="D1778" s="13" t="s">
        <v>580</v>
      </c>
      <c r="E1778" s="13" t="s">
        <v>52</v>
      </c>
      <c r="F1778" s="13" t="s">
        <v>37</v>
      </c>
      <c r="G1778" s="13">
        <v>7.07</v>
      </c>
      <c r="H1778" s="26">
        <v>43178</v>
      </c>
      <c r="I1778" s="26">
        <v>43178</v>
      </c>
      <c r="J1778" s="13">
        <v>4</v>
      </c>
      <c r="K1778" s="13">
        <v>2005</v>
      </c>
      <c r="L1778" s="13" t="s">
        <v>39</v>
      </c>
      <c r="M1778" s="13">
        <v>2</v>
      </c>
      <c r="N1778" s="13">
        <v>0.5</v>
      </c>
      <c r="O1778" s="13">
        <v>1</v>
      </c>
      <c r="P1778" s="13">
        <v>1</v>
      </c>
      <c r="Q1778" s="13">
        <v>1</v>
      </c>
      <c r="R1778" s="13">
        <v>2</v>
      </c>
      <c r="S1778" s="13">
        <v>5.9165186500888103</v>
      </c>
      <c r="T1778" s="7">
        <f>IFERROR(VLOOKUP(B436,[1]!users_table[#All],4),"NA")</f>
        <v>8.4223826714801451</v>
      </c>
      <c r="U1778" s="13" t="s">
        <v>66</v>
      </c>
    </row>
    <row r="1779" spans="1:21" x14ac:dyDescent="0.3">
      <c r="A1779" s="25">
        <v>1777</v>
      </c>
      <c r="B1779" s="13" t="s">
        <v>2</v>
      </c>
      <c r="C1779" s="13">
        <v>609</v>
      </c>
      <c r="D1779" s="13" t="s">
        <v>580</v>
      </c>
      <c r="E1779" s="13" t="s">
        <v>52</v>
      </c>
      <c r="F1779" s="13" t="s">
        <v>37</v>
      </c>
      <c r="G1779" s="13">
        <v>7.07</v>
      </c>
      <c r="H1779" s="26">
        <v>43178</v>
      </c>
      <c r="I1779" s="26">
        <v>43178</v>
      </c>
      <c r="J1779" s="13">
        <v>4</v>
      </c>
      <c r="K1779" s="13">
        <v>2005</v>
      </c>
      <c r="L1779" s="13" t="s">
        <v>39</v>
      </c>
      <c r="M1779" s="13">
        <v>2</v>
      </c>
      <c r="N1779" s="13">
        <v>0.5</v>
      </c>
      <c r="O1779" s="13">
        <v>1</v>
      </c>
      <c r="P1779" s="13">
        <v>1</v>
      </c>
      <c r="Q1779" s="13">
        <v>1</v>
      </c>
      <c r="R1779" s="13">
        <v>2</v>
      </c>
      <c r="S1779" s="13">
        <v>5.9165186500888103</v>
      </c>
      <c r="T1779" s="7">
        <f>IFERROR(VLOOKUP(B436,[1]!users_table[#All],4),"NA")</f>
        <v>8.4223826714801451</v>
      </c>
      <c r="U1779" s="13" t="s">
        <v>75</v>
      </c>
    </row>
    <row r="1780" spans="1:21" x14ac:dyDescent="0.3">
      <c r="A1780" s="25">
        <v>1778</v>
      </c>
      <c r="B1780" s="13" t="s">
        <v>2</v>
      </c>
      <c r="C1780" s="13">
        <v>609</v>
      </c>
      <c r="D1780" s="13" t="s">
        <v>580</v>
      </c>
      <c r="E1780" s="13" t="s">
        <v>52</v>
      </c>
      <c r="F1780" s="13" t="s">
        <v>37</v>
      </c>
      <c r="G1780" s="13">
        <v>7.07</v>
      </c>
      <c r="H1780" s="26">
        <v>43178</v>
      </c>
      <c r="I1780" s="26">
        <v>43178</v>
      </c>
      <c r="J1780" s="13">
        <v>4</v>
      </c>
      <c r="K1780" s="13">
        <v>2005</v>
      </c>
      <c r="L1780" s="13" t="s">
        <v>39</v>
      </c>
      <c r="M1780" s="13">
        <v>2</v>
      </c>
      <c r="N1780" s="13">
        <v>0.5</v>
      </c>
      <c r="O1780" s="13">
        <v>1</v>
      </c>
      <c r="P1780" s="13">
        <v>1</v>
      </c>
      <c r="Q1780" s="13">
        <v>1</v>
      </c>
      <c r="R1780" s="13">
        <v>2</v>
      </c>
      <c r="S1780" s="13">
        <v>5.9165186500888103</v>
      </c>
      <c r="T1780" s="7">
        <f>IFERROR(VLOOKUP(B436,[1]!users_table[#All],4),"NA")</f>
        <v>8.4223826714801451</v>
      </c>
      <c r="U1780" s="13" t="s">
        <v>62</v>
      </c>
    </row>
    <row r="1781" spans="1:21" x14ac:dyDescent="0.3">
      <c r="A1781" s="25">
        <v>1779</v>
      </c>
      <c r="B1781" s="13" t="s">
        <v>2</v>
      </c>
      <c r="C1781" s="13">
        <v>130</v>
      </c>
      <c r="D1781" s="13" t="s">
        <v>581</v>
      </c>
      <c r="E1781" s="13" t="s">
        <v>32</v>
      </c>
      <c r="F1781" s="13" t="s">
        <v>37</v>
      </c>
      <c r="G1781" s="13">
        <v>7.37</v>
      </c>
      <c r="H1781" s="26">
        <v>43423</v>
      </c>
      <c r="I1781" s="26">
        <v>43440</v>
      </c>
      <c r="J1781" s="13">
        <v>7</v>
      </c>
      <c r="K1781" s="13">
        <v>2003</v>
      </c>
      <c r="L1781" s="13" t="s">
        <v>35</v>
      </c>
      <c r="M1781" s="13">
        <v>25</v>
      </c>
      <c r="N1781" s="13">
        <v>0.3888888888888889</v>
      </c>
      <c r="O1781" s="13">
        <v>9.7222222222222232</v>
      </c>
      <c r="P1781" s="13">
        <v>18</v>
      </c>
      <c r="Q1781" s="13">
        <v>0.54012345679012352</v>
      </c>
      <c r="R1781" s="13">
        <v>1.3888888888888891</v>
      </c>
      <c r="S1781" s="13">
        <v>5.9165186500888103</v>
      </c>
      <c r="T1781" s="7">
        <f>IFERROR(VLOOKUP(B437,[1]!users_table[#All],4),"NA")</f>
        <v>8.4223826714801451</v>
      </c>
      <c r="U1781" s="13" t="s">
        <v>65</v>
      </c>
    </row>
    <row r="1782" spans="1:21" x14ac:dyDescent="0.3">
      <c r="A1782" s="25">
        <v>1780</v>
      </c>
      <c r="B1782" s="13" t="s">
        <v>2</v>
      </c>
      <c r="C1782" s="13">
        <v>130</v>
      </c>
      <c r="D1782" s="13" t="s">
        <v>581</v>
      </c>
      <c r="E1782" s="13" t="s">
        <v>32</v>
      </c>
      <c r="F1782" s="13" t="s">
        <v>37</v>
      </c>
      <c r="G1782" s="13">
        <v>7.37</v>
      </c>
      <c r="H1782" s="26">
        <v>43423</v>
      </c>
      <c r="I1782" s="26">
        <v>43440</v>
      </c>
      <c r="J1782" s="13">
        <v>7</v>
      </c>
      <c r="K1782" s="13">
        <v>2003</v>
      </c>
      <c r="L1782" s="13" t="s">
        <v>35</v>
      </c>
      <c r="M1782" s="13">
        <v>25</v>
      </c>
      <c r="N1782" s="13">
        <v>0.3888888888888889</v>
      </c>
      <c r="O1782" s="13">
        <v>9.7222222222222232</v>
      </c>
      <c r="P1782" s="13">
        <v>18</v>
      </c>
      <c r="Q1782" s="13">
        <v>0.54012345679012352</v>
      </c>
      <c r="R1782" s="13">
        <v>1.3888888888888891</v>
      </c>
      <c r="S1782" s="13">
        <v>5.9165186500888103</v>
      </c>
      <c r="T1782" s="7">
        <f>IFERROR(VLOOKUP(B437,[1]!users_table[#All],4),"NA")</f>
        <v>8.4223826714801451</v>
      </c>
      <c r="U1782" s="13" t="s">
        <v>59</v>
      </c>
    </row>
    <row r="1783" spans="1:21" x14ac:dyDescent="0.3">
      <c r="A1783" s="25">
        <v>1781</v>
      </c>
      <c r="B1783" s="13" t="s">
        <v>2</v>
      </c>
      <c r="C1783" s="13">
        <v>130</v>
      </c>
      <c r="D1783" s="13" t="s">
        <v>581</v>
      </c>
      <c r="E1783" s="13" t="s">
        <v>32</v>
      </c>
      <c r="F1783" s="13" t="s">
        <v>37</v>
      </c>
      <c r="G1783" s="13">
        <v>7.37</v>
      </c>
      <c r="H1783" s="26">
        <v>43423</v>
      </c>
      <c r="I1783" s="26">
        <v>43440</v>
      </c>
      <c r="J1783" s="13">
        <v>7</v>
      </c>
      <c r="K1783" s="13">
        <v>2003</v>
      </c>
      <c r="L1783" s="13" t="s">
        <v>35</v>
      </c>
      <c r="M1783" s="13">
        <v>25</v>
      </c>
      <c r="N1783" s="13">
        <v>0.3888888888888889</v>
      </c>
      <c r="O1783" s="13">
        <v>9.7222222222222232</v>
      </c>
      <c r="P1783" s="13">
        <v>18</v>
      </c>
      <c r="Q1783" s="13">
        <v>0.54012345679012352</v>
      </c>
      <c r="R1783" s="13">
        <v>1.3888888888888891</v>
      </c>
      <c r="S1783" s="13">
        <v>5.9165186500888103</v>
      </c>
      <c r="T1783" s="7">
        <f>IFERROR(VLOOKUP(B437,[1]!users_table[#All],4),"NA")</f>
        <v>8.4223826714801451</v>
      </c>
      <c r="U1783" s="13" t="s">
        <v>64</v>
      </c>
    </row>
    <row r="1784" spans="1:21" x14ac:dyDescent="0.3">
      <c r="A1784" s="25">
        <v>1782</v>
      </c>
      <c r="B1784" s="13" t="s">
        <v>2</v>
      </c>
      <c r="C1784" s="13">
        <v>130</v>
      </c>
      <c r="D1784" s="13" t="s">
        <v>581</v>
      </c>
      <c r="E1784" s="13" t="s">
        <v>32</v>
      </c>
      <c r="F1784" s="13" t="s">
        <v>37</v>
      </c>
      <c r="G1784" s="13">
        <v>7.37</v>
      </c>
      <c r="H1784" s="26">
        <v>43423</v>
      </c>
      <c r="I1784" s="26">
        <v>43440</v>
      </c>
      <c r="J1784" s="13">
        <v>7</v>
      </c>
      <c r="K1784" s="13">
        <v>2003</v>
      </c>
      <c r="L1784" s="13" t="s">
        <v>35</v>
      </c>
      <c r="M1784" s="13">
        <v>25</v>
      </c>
      <c r="N1784" s="13">
        <v>0.3888888888888889</v>
      </c>
      <c r="O1784" s="13">
        <v>9.7222222222222232</v>
      </c>
      <c r="P1784" s="13">
        <v>18</v>
      </c>
      <c r="Q1784" s="13">
        <v>0.54012345679012352</v>
      </c>
      <c r="R1784" s="13">
        <v>1.3888888888888891</v>
      </c>
      <c r="S1784" s="13">
        <v>5.9165186500888103</v>
      </c>
      <c r="T1784" s="7">
        <f>IFERROR(VLOOKUP(B437,[1]!users_table[#All],4),"NA")</f>
        <v>8.4223826714801451</v>
      </c>
      <c r="U1784" s="13" t="s">
        <v>66</v>
      </c>
    </row>
    <row r="1785" spans="1:21" x14ac:dyDescent="0.3">
      <c r="A1785" s="25">
        <v>1783</v>
      </c>
      <c r="B1785" s="13" t="s">
        <v>2</v>
      </c>
      <c r="C1785" s="13">
        <v>130</v>
      </c>
      <c r="D1785" s="13" t="s">
        <v>581</v>
      </c>
      <c r="E1785" s="13" t="s">
        <v>32</v>
      </c>
      <c r="F1785" s="13" t="s">
        <v>37</v>
      </c>
      <c r="G1785" s="13">
        <v>7.37</v>
      </c>
      <c r="H1785" s="26">
        <v>43423</v>
      </c>
      <c r="I1785" s="26">
        <v>43440</v>
      </c>
      <c r="J1785" s="13">
        <v>7</v>
      </c>
      <c r="K1785" s="13">
        <v>2003</v>
      </c>
      <c r="L1785" s="13" t="s">
        <v>35</v>
      </c>
      <c r="M1785" s="13">
        <v>25</v>
      </c>
      <c r="N1785" s="13">
        <v>0.3888888888888889</v>
      </c>
      <c r="O1785" s="13">
        <v>9.7222222222222232</v>
      </c>
      <c r="P1785" s="13">
        <v>18</v>
      </c>
      <c r="Q1785" s="13">
        <v>0.54012345679012352</v>
      </c>
      <c r="R1785" s="13">
        <v>1.3888888888888891</v>
      </c>
      <c r="S1785" s="13">
        <v>5.9165186500888103</v>
      </c>
      <c r="T1785" s="7">
        <f>IFERROR(VLOOKUP(B437,[1]!users_table[#All],4),"NA")</f>
        <v>8.4223826714801451</v>
      </c>
      <c r="U1785" s="13" t="s">
        <v>1034</v>
      </c>
    </row>
    <row r="1786" spans="1:21" x14ac:dyDescent="0.3">
      <c r="A1786" s="25">
        <v>1784</v>
      </c>
      <c r="B1786" s="13" t="s">
        <v>2</v>
      </c>
      <c r="C1786" s="13">
        <v>130</v>
      </c>
      <c r="D1786" s="13" t="s">
        <v>581</v>
      </c>
      <c r="E1786" s="13" t="s">
        <v>32</v>
      </c>
      <c r="F1786" s="13" t="s">
        <v>37</v>
      </c>
      <c r="G1786" s="13">
        <v>7.37</v>
      </c>
      <c r="H1786" s="26">
        <v>43423</v>
      </c>
      <c r="I1786" s="26">
        <v>43440</v>
      </c>
      <c r="J1786" s="13">
        <v>7</v>
      </c>
      <c r="K1786" s="13">
        <v>2003</v>
      </c>
      <c r="L1786" s="13" t="s">
        <v>35</v>
      </c>
      <c r="M1786" s="13">
        <v>25</v>
      </c>
      <c r="N1786" s="13">
        <v>0.3888888888888889</v>
      </c>
      <c r="O1786" s="13">
        <v>9.7222222222222232</v>
      </c>
      <c r="P1786" s="13">
        <v>18</v>
      </c>
      <c r="Q1786" s="13">
        <v>0.54012345679012352</v>
      </c>
      <c r="R1786" s="13">
        <v>1.3888888888888891</v>
      </c>
      <c r="S1786" s="13">
        <v>5.9165186500888103</v>
      </c>
      <c r="T1786" s="13">
        <f>IFERROR(VLOOKUP(B437,[1]!users_table[#All],4),"NA")</f>
        <v>8.4223826714801451</v>
      </c>
      <c r="U1786" s="13" t="s">
        <v>1030</v>
      </c>
    </row>
    <row r="1787" spans="1:21" x14ac:dyDescent="0.3">
      <c r="A1787" s="25">
        <v>1785</v>
      </c>
      <c r="B1787" s="13" t="s">
        <v>2</v>
      </c>
      <c r="C1787" s="13">
        <v>130</v>
      </c>
      <c r="D1787" s="13" t="s">
        <v>581</v>
      </c>
      <c r="E1787" s="13" t="s">
        <v>32</v>
      </c>
      <c r="F1787" s="13" t="s">
        <v>37</v>
      </c>
      <c r="G1787" s="13">
        <v>7.37</v>
      </c>
      <c r="H1787" s="26">
        <v>43423</v>
      </c>
      <c r="I1787" s="26">
        <v>43440</v>
      </c>
      <c r="J1787" s="13">
        <v>7</v>
      </c>
      <c r="K1787" s="13">
        <v>2003</v>
      </c>
      <c r="L1787" s="13" t="s">
        <v>35</v>
      </c>
      <c r="M1787" s="13">
        <v>25</v>
      </c>
      <c r="N1787" s="13">
        <v>0.3888888888888889</v>
      </c>
      <c r="O1787" s="13">
        <v>9.7222222222222232</v>
      </c>
      <c r="P1787" s="13">
        <v>18</v>
      </c>
      <c r="Q1787" s="13">
        <v>0.54012345679012352</v>
      </c>
      <c r="R1787" s="13">
        <v>1.3888888888888891</v>
      </c>
      <c r="S1787" s="13">
        <v>5.9165186500888103</v>
      </c>
      <c r="T1787" s="13">
        <f>IFERROR(VLOOKUP(B437,[1]!users_table[#All],4),"NA")</f>
        <v>8.4223826714801451</v>
      </c>
      <c r="U1787" s="13" t="s">
        <v>1027</v>
      </c>
    </row>
    <row r="1788" spans="1:21" x14ac:dyDescent="0.3">
      <c r="A1788" s="25">
        <v>1786</v>
      </c>
      <c r="B1788" s="13" t="s">
        <v>2</v>
      </c>
      <c r="C1788" s="13">
        <v>131</v>
      </c>
      <c r="D1788" s="13" t="s">
        <v>582</v>
      </c>
      <c r="E1788" s="13" t="s">
        <v>32</v>
      </c>
      <c r="F1788" s="13" t="s">
        <v>37</v>
      </c>
      <c r="G1788" s="13">
        <v>7.38</v>
      </c>
      <c r="H1788" s="26">
        <v>43466</v>
      </c>
      <c r="I1788" s="26">
        <v>43525</v>
      </c>
      <c r="J1788" s="13">
        <v>7</v>
      </c>
      <c r="K1788" s="13">
        <v>2004</v>
      </c>
      <c r="L1788" s="13" t="s">
        <v>33</v>
      </c>
      <c r="M1788" s="13">
        <v>26</v>
      </c>
      <c r="N1788" s="13">
        <v>0.40555555555555561</v>
      </c>
      <c r="O1788" s="13">
        <v>10.544444444444441</v>
      </c>
      <c r="P1788" s="13">
        <v>60</v>
      </c>
      <c r="Q1788" s="13">
        <v>0.1757407407407407</v>
      </c>
      <c r="R1788" s="13">
        <v>0.43333333333333329</v>
      </c>
      <c r="S1788" s="13">
        <v>5.9165186500888103</v>
      </c>
      <c r="T1788" s="7">
        <f>IFERROR(VLOOKUP(B438,[1]!users_table[#All],4),"NA")</f>
        <v>8.4223826714801451</v>
      </c>
      <c r="U1788" s="13" t="s">
        <v>65</v>
      </c>
    </row>
    <row r="1789" spans="1:21" x14ac:dyDescent="0.3">
      <c r="A1789" s="25">
        <v>1787</v>
      </c>
      <c r="B1789" s="13" t="s">
        <v>2</v>
      </c>
      <c r="C1789" s="13">
        <v>131</v>
      </c>
      <c r="D1789" s="13" t="s">
        <v>582</v>
      </c>
      <c r="E1789" s="13" t="s">
        <v>32</v>
      </c>
      <c r="F1789" s="13" t="s">
        <v>37</v>
      </c>
      <c r="G1789" s="13">
        <v>7.38</v>
      </c>
      <c r="H1789" s="26">
        <v>43466</v>
      </c>
      <c r="I1789" s="26">
        <v>43525</v>
      </c>
      <c r="J1789" s="13">
        <v>7</v>
      </c>
      <c r="K1789" s="13">
        <v>2004</v>
      </c>
      <c r="L1789" s="13" t="s">
        <v>33</v>
      </c>
      <c r="M1789" s="13">
        <v>26</v>
      </c>
      <c r="N1789" s="13">
        <v>0.40555555555555561</v>
      </c>
      <c r="O1789" s="13">
        <v>10.544444444444441</v>
      </c>
      <c r="P1789" s="13">
        <v>60</v>
      </c>
      <c r="Q1789" s="13">
        <v>0.1757407407407407</v>
      </c>
      <c r="R1789" s="13">
        <v>0.43333333333333329</v>
      </c>
      <c r="S1789" s="13">
        <v>5.9165186500888103</v>
      </c>
      <c r="T1789" s="7">
        <f>IFERROR(VLOOKUP(B438,[1]!users_table[#All],4),"NA")</f>
        <v>8.4223826714801451</v>
      </c>
      <c r="U1789" s="13" t="s">
        <v>59</v>
      </c>
    </row>
    <row r="1790" spans="1:21" x14ac:dyDescent="0.3">
      <c r="A1790" s="25">
        <v>1788</v>
      </c>
      <c r="B1790" s="13" t="s">
        <v>2</v>
      </c>
      <c r="C1790" s="13">
        <v>131</v>
      </c>
      <c r="D1790" s="13" t="s">
        <v>582</v>
      </c>
      <c r="E1790" s="13" t="s">
        <v>32</v>
      </c>
      <c r="F1790" s="13" t="s">
        <v>37</v>
      </c>
      <c r="G1790" s="13">
        <v>7.38</v>
      </c>
      <c r="H1790" s="26">
        <v>43466</v>
      </c>
      <c r="I1790" s="26">
        <v>43525</v>
      </c>
      <c r="J1790" s="13">
        <v>7</v>
      </c>
      <c r="K1790" s="13">
        <v>2004</v>
      </c>
      <c r="L1790" s="13" t="s">
        <v>33</v>
      </c>
      <c r="M1790" s="13">
        <v>26</v>
      </c>
      <c r="N1790" s="13">
        <v>0.40555555555555561</v>
      </c>
      <c r="O1790" s="13">
        <v>10.544444444444441</v>
      </c>
      <c r="P1790" s="13">
        <v>60</v>
      </c>
      <c r="Q1790" s="13">
        <v>0.1757407407407407</v>
      </c>
      <c r="R1790" s="13">
        <v>0.43333333333333329</v>
      </c>
      <c r="S1790" s="13">
        <v>5.9165186500888103</v>
      </c>
      <c r="T1790" s="7">
        <f>IFERROR(VLOOKUP(B438,[1]!users_table[#All],4),"NA")</f>
        <v>8.4223826714801451</v>
      </c>
      <c r="U1790" s="13" t="s">
        <v>64</v>
      </c>
    </row>
    <row r="1791" spans="1:21" x14ac:dyDescent="0.3">
      <c r="A1791" s="25">
        <v>1789</v>
      </c>
      <c r="B1791" s="13" t="s">
        <v>2</v>
      </c>
      <c r="C1791" s="13">
        <v>131</v>
      </c>
      <c r="D1791" s="13" t="s">
        <v>582</v>
      </c>
      <c r="E1791" s="13" t="s">
        <v>32</v>
      </c>
      <c r="F1791" s="13" t="s">
        <v>37</v>
      </c>
      <c r="G1791" s="13">
        <v>7.38</v>
      </c>
      <c r="H1791" s="26">
        <v>43466</v>
      </c>
      <c r="I1791" s="26">
        <v>43525</v>
      </c>
      <c r="J1791" s="13">
        <v>7</v>
      </c>
      <c r="K1791" s="13">
        <v>2004</v>
      </c>
      <c r="L1791" s="13" t="s">
        <v>33</v>
      </c>
      <c r="M1791" s="13">
        <v>26</v>
      </c>
      <c r="N1791" s="13">
        <v>0.40555555555555561</v>
      </c>
      <c r="O1791" s="13">
        <v>10.544444444444441</v>
      </c>
      <c r="P1791" s="13">
        <v>60</v>
      </c>
      <c r="Q1791" s="13">
        <v>0.1757407407407407</v>
      </c>
      <c r="R1791" s="13">
        <v>0.43333333333333329</v>
      </c>
      <c r="S1791" s="13">
        <v>5.9165186500888103</v>
      </c>
      <c r="T1791" s="7">
        <f>IFERROR(VLOOKUP(B438,[1]!users_table[#All],4),"NA")</f>
        <v>8.4223826714801451</v>
      </c>
      <c r="U1791" s="13" t="s">
        <v>66</v>
      </c>
    </row>
    <row r="1792" spans="1:21" x14ac:dyDescent="0.3">
      <c r="A1792" s="25">
        <v>1790</v>
      </c>
      <c r="B1792" s="13" t="s">
        <v>2</v>
      </c>
      <c r="C1792" s="13">
        <v>131</v>
      </c>
      <c r="D1792" s="13" t="s">
        <v>582</v>
      </c>
      <c r="E1792" s="13" t="s">
        <v>32</v>
      </c>
      <c r="F1792" s="13" t="s">
        <v>37</v>
      </c>
      <c r="G1792" s="13">
        <v>7.38</v>
      </c>
      <c r="H1792" s="26">
        <v>43466</v>
      </c>
      <c r="I1792" s="26">
        <v>43525</v>
      </c>
      <c r="J1792" s="13">
        <v>7</v>
      </c>
      <c r="K1792" s="13">
        <v>2004</v>
      </c>
      <c r="L1792" s="13" t="s">
        <v>33</v>
      </c>
      <c r="M1792" s="13">
        <v>26</v>
      </c>
      <c r="N1792" s="13">
        <v>0.40555555555555561</v>
      </c>
      <c r="O1792" s="13">
        <v>10.544444444444441</v>
      </c>
      <c r="P1792" s="13">
        <v>60</v>
      </c>
      <c r="Q1792" s="13">
        <v>0.1757407407407407</v>
      </c>
      <c r="R1792" s="13">
        <v>0.43333333333333329</v>
      </c>
      <c r="S1792" s="13">
        <v>5.9165186500888103</v>
      </c>
      <c r="T1792" s="7">
        <f>IFERROR(VLOOKUP(B438,[1]!users_table[#All],4),"NA")</f>
        <v>8.4223826714801451</v>
      </c>
      <c r="U1792" s="13" t="s">
        <v>1034</v>
      </c>
    </row>
    <row r="1793" spans="1:21" x14ac:dyDescent="0.3">
      <c r="A1793" s="25">
        <v>1791</v>
      </c>
      <c r="B1793" s="13" t="s">
        <v>2</v>
      </c>
      <c r="C1793" s="13">
        <v>131</v>
      </c>
      <c r="D1793" s="13" t="s">
        <v>582</v>
      </c>
      <c r="E1793" s="13" t="s">
        <v>32</v>
      </c>
      <c r="F1793" s="13" t="s">
        <v>37</v>
      </c>
      <c r="G1793" s="13">
        <v>7.38</v>
      </c>
      <c r="H1793" s="26">
        <v>43466</v>
      </c>
      <c r="I1793" s="26">
        <v>43525</v>
      </c>
      <c r="J1793" s="13">
        <v>7</v>
      </c>
      <c r="K1793" s="13">
        <v>2004</v>
      </c>
      <c r="L1793" s="13" t="s">
        <v>33</v>
      </c>
      <c r="M1793" s="13">
        <v>26</v>
      </c>
      <c r="N1793" s="13">
        <v>0.40555555555555561</v>
      </c>
      <c r="O1793" s="13">
        <v>10.544444444444441</v>
      </c>
      <c r="P1793" s="13">
        <v>60</v>
      </c>
      <c r="Q1793" s="13">
        <v>0.1757407407407407</v>
      </c>
      <c r="R1793" s="13">
        <v>0.43333333333333329</v>
      </c>
      <c r="S1793" s="13">
        <v>5.9165186500888103</v>
      </c>
      <c r="T1793" s="7">
        <f>IFERROR(VLOOKUP(B438,[1]!users_table[#All],4),"NA")</f>
        <v>8.4223826714801451</v>
      </c>
      <c r="U1793" s="13" t="s">
        <v>1030</v>
      </c>
    </row>
    <row r="1794" spans="1:21" x14ac:dyDescent="0.3">
      <c r="A1794" s="25">
        <v>1792</v>
      </c>
      <c r="B1794" s="13" t="s">
        <v>2</v>
      </c>
      <c r="C1794" s="13">
        <v>131</v>
      </c>
      <c r="D1794" s="13" t="s">
        <v>582</v>
      </c>
      <c r="E1794" s="13" t="s">
        <v>32</v>
      </c>
      <c r="F1794" s="13" t="s">
        <v>37</v>
      </c>
      <c r="G1794" s="13">
        <v>7.38</v>
      </c>
      <c r="H1794" s="26">
        <v>43466</v>
      </c>
      <c r="I1794" s="26">
        <v>43525</v>
      </c>
      <c r="J1794" s="13">
        <v>7</v>
      </c>
      <c r="K1794" s="13">
        <v>2004</v>
      </c>
      <c r="L1794" s="13" t="s">
        <v>33</v>
      </c>
      <c r="M1794" s="13">
        <v>26</v>
      </c>
      <c r="N1794" s="13">
        <v>0.40555555555555561</v>
      </c>
      <c r="O1794" s="13">
        <v>10.544444444444441</v>
      </c>
      <c r="P1794" s="13">
        <v>60</v>
      </c>
      <c r="Q1794" s="13">
        <v>0.1757407407407407</v>
      </c>
      <c r="R1794" s="13">
        <v>0.43333333333333329</v>
      </c>
      <c r="S1794" s="13">
        <v>5.9165186500888103</v>
      </c>
      <c r="T1794" s="7">
        <f>IFERROR(VLOOKUP(B438,[1]!users_table[#All],4),"NA")</f>
        <v>8.4223826714801451</v>
      </c>
      <c r="U1794" s="13" t="s">
        <v>1027</v>
      </c>
    </row>
    <row r="1795" spans="1:21" x14ac:dyDescent="0.3">
      <c r="A1795" s="25">
        <v>1793</v>
      </c>
      <c r="B1795" s="13" t="s">
        <v>2</v>
      </c>
      <c r="C1795" s="13">
        <v>2143</v>
      </c>
      <c r="D1795" s="13" t="s">
        <v>583</v>
      </c>
      <c r="E1795" s="13" t="s">
        <v>52</v>
      </c>
      <c r="F1795" s="13" t="s">
        <v>37</v>
      </c>
      <c r="G1795" s="13">
        <v>7.76</v>
      </c>
      <c r="H1795" s="26">
        <v>43537</v>
      </c>
      <c r="I1795" s="26">
        <v>43538</v>
      </c>
      <c r="J1795" s="13">
        <v>8</v>
      </c>
      <c r="K1795" s="13">
        <v>2007</v>
      </c>
      <c r="L1795" s="13" t="s">
        <v>33</v>
      </c>
      <c r="M1795" s="13">
        <v>3</v>
      </c>
      <c r="N1795" s="13">
        <v>0.56222222222222218</v>
      </c>
      <c r="O1795" s="13">
        <v>1.686666666666667</v>
      </c>
      <c r="P1795" s="13">
        <v>2</v>
      </c>
      <c r="Q1795" s="13">
        <v>0.84333333333333327</v>
      </c>
      <c r="R1795" s="13">
        <v>1.5</v>
      </c>
      <c r="S1795" s="13">
        <v>5.9165186500888103</v>
      </c>
      <c r="T1795" s="7">
        <f>IFERROR(VLOOKUP(B439,[1]!users_table[#All],4),"NA")</f>
        <v>8.4223826714801451</v>
      </c>
      <c r="U1795" s="13" t="s">
        <v>65</v>
      </c>
    </row>
    <row r="1796" spans="1:21" x14ac:dyDescent="0.3">
      <c r="A1796" s="25">
        <v>1794</v>
      </c>
      <c r="B1796" s="13" t="s">
        <v>2</v>
      </c>
      <c r="C1796" s="13">
        <v>2143</v>
      </c>
      <c r="D1796" s="13" t="s">
        <v>583</v>
      </c>
      <c r="E1796" s="13" t="s">
        <v>52</v>
      </c>
      <c r="F1796" s="13" t="s">
        <v>37</v>
      </c>
      <c r="G1796" s="13">
        <v>7.76</v>
      </c>
      <c r="H1796" s="26">
        <v>43537</v>
      </c>
      <c r="I1796" s="26">
        <v>43538</v>
      </c>
      <c r="J1796" s="13">
        <v>8</v>
      </c>
      <c r="K1796" s="13">
        <v>2007</v>
      </c>
      <c r="L1796" s="13" t="s">
        <v>33</v>
      </c>
      <c r="M1796" s="13">
        <v>3</v>
      </c>
      <c r="N1796" s="13">
        <v>0.56222222222222218</v>
      </c>
      <c r="O1796" s="13">
        <v>1.686666666666667</v>
      </c>
      <c r="P1796" s="13">
        <v>2</v>
      </c>
      <c r="Q1796" s="13">
        <v>0.84333333333333327</v>
      </c>
      <c r="R1796" s="13">
        <v>1.5</v>
      </c>
      <c r="S1796" s="13">
        <v>5.9165186500888103</v>
      </c>
      <c r="T1796" s="7">
        <f>IFERROR(VLOOKUP(B439,[1]!users_table[#All],4),"NA")</f>
        <v>8.4223826714801451</v>
      </c>
      <c r="U1796" s="13" t="s">
        <v>59</v>
      </c>
    </row>
    <row r="1797" spans="1:21" x14ac:dyDescent="0.3">
      <c r="A1797" s="25">
        <v>1795</v>
      </c>
      <c r="B1797" s="13" t="s">
        <v>2</v>
      </c>
      <c r="C1797" s="13">
        <v>2143</v>
      </c>
      <c r="D1797" s="13" t="s">
        <v>583</v>
      </c>
      <c r="E1797" s="13" t="s">
        <v>52</v>
      </c>
      <c r="F1797" s="13" t="s">
        <v>37</v>
      </c>
      <c r="G1797" s="13">
        <v>7.76</v>
      </c>
      <c r="H1797" s="26">
        <v>43537</v>
      </c>
      <c r="I1797" s="26">
        <v>43538</v>
      </c>
      <c r="J1797" s="13">
        <v>8</v>
      </c>
      <c r="K1797" s="13">
        <v>2007</v>
      </c>
      <c r="L1797" s="13" t="s">
        <v>33</v>
      </c>
      <c r="M1797" s="13">
        <v>3</v>
      </c>
      <c r="N1797" s="13">
        <v>0.56222222222222218</v>
      </c>
      <c r="O1797" s="13">
        <v>1.686666666666667</v>
      </c>
      <c r="P1797" s="13">
        <v>2</v>
      </c>
      <c r="Q1797" s="13">
        <v>0.84333333333333327</v>
      </c>
      <c r="R1797" s="13">
        <v>1.5</v>
      </c>
      <c r="S1797" s="13">
        <v>5.9165186500888103</v>
      </c>
      <c r="T1797" s="7">
        <f>IFERROR(VLOOKUP(B439,[1]!users_table[#All],4),"NA")</f>
        <v>8.4223826714801451</v>
      </c>
      <c r="U1797" s="13" t="s">
        <v>66</v>
      </c>
    </row>
    <row r="1798" spans="1:21" x14ac:dyDescent="0.3">
      <c r="A1798" s="25">
        <v>1796</v>
      </c>
      <c r="B1798" s="13" t="s">
        <v>2</v>
      </c>
      <c r="C1798" s="13">
        <v>2143</v>
      </c>
      <c r="D1798" s="13" t="s">
        <v>583</v>
      </c>
      <c r="E1798" s="13" t="s">
        <v>52</v>
      </c>
      <c r="F1798" s="13" t="s">
        <v>37</v>
      </c>
      <c r="G1798" s="13">
        <v>7.76</v>
      </c>
      <c r="H1798" s="26">
        <v>43537</v>
      </c>
      <c r="I1798" s="26">
        <v>43538</v>
      </c>
      <c r="J1798" s="13">
        <v>8</v>
      </c>
      <c r="K1798" s="13">
        <v>2007</v>
      </c>
      <c r="L1798" s="13" t="s">
        <v>33</v>
      </c>
      <c r="M1798" s="13">
        <v>3</v>
      </c>
      <c r="N1798" s="13">
        <v>0.56222222222222218</v>
      </c>
      <c r="O1798" s="13">
        <v>1.686666666666667</v>
      </c>
      <c r="P1798" s="13">
        <v>2</v>
      </c>
      <c r="Q1798" s="13">
        <v>0.84333333333333327</v>
      </c>
      <c r="R1798" s="13">
        <v>1.5</v>
      </c>
      <c r="S1798" s="13">
        <v>5.9165186500888103</v>
      </c>
      <c r="T1798" s="7">
        <f>IFERROR(VLOOKUP(B439,[1]!users_table[#All],4),"NA")</f>
        <v>8.4223826714801451</v>
      </c>
      <c r="U1798" s="13" t="s">
        <v>60</v>
      </c>
    </row>
    <row r="1799" spans="1:21" x14ac:dyDescent="0.3">
      <c r="A1799" s="25">
        <v>1797</v>
      </c>
      <c r="B1799" s="13" t="s">
        <v>2</v>
      </c>
      <c r="C1799" s="13">
        <v>2143</v>
      </c>
      <c r="D1799" s="13" t="s">
        <v>583</v>
      </c>
      <c r="E1799" s="13" t="s">
        <v>52</v>
      </c>
      <c r="F1799" s="13" t="s">
        <v>37</v>
      </c>
      <c r="G1799" s="13">
        <v>7.76</v>
      </c>
      <c r="H1799" s="26">
        <v>43537</v>
      </c>
      <c r="I1799" s="26">
        <v>43538</v>
      </c>
      <c r="J1799" s="13">
        <v>8</v>
      </c>
      <c r="K1799" s="13">
        <v>2007</v>
      </c>
      <c r="L1799" s="13" t="s">
        <v>33</v>
      </c>
      <c r="M1799" s="13">
        <v>3</v>
      </c>
      <c r="N1799" s="13">
        <v>0.56222222222222218</v>
      </c>
      <c r="O1799" s="13">
        <v>1.686666666666667</v>
      </c>
      <c r="P1799" s="13">
        <v>2</v>
      </c>
      <c r="Q1799" s="13">
        <v>0.84333333333333327</v>
      </c>
      <c r="R1799" s="13">
        <v>1.5</v>
      </c>
      <c r="S1799" s="13">
        <v>5.9165186500888103</v>
      </c>
      <c r="T1799" s="7">
        <f>IFERROR(VLOOKUP(B439,[1]!users_table[#All],4),"NA")</f>
        <v>8.4223826714801451</v>
      </c>
      <c r="U1799" s="13" t="s">
        <v>1030</v>
      </c>
    </row>
    <row r="1800" spans="1:21" x14ac:dyDescent="0.3">
      <c r="A1800" s="25">
        <v>1798</v>
      </c>
      <c r="B1800" s="13" t="s">
        <v>2</v>
      </c>
      <c r="C1800" s="13">
        <v>2143</v>
      </c>
      <c r="D1800" s="13" t="s">
        <v>583</v>
      </c>
      <c r="E1800" s="13" t="s">
        <v>52</v>
      </c>
      <c r="F1800" s="13" t="s">
        <v>37</v>
      </c>
      <c r="G1800" s="13">
        <v>7.76</v>
      </c>
      <c r="H1800" s="26">
        <v>43537</v>
      </c>
      <c r="I1800" s="26">
        <v>43538</v>
      </c>
      <c r="J1800" s="13">
        <v>8</v>
      </c>
      <c r="K1800" s="13">
        <v>2007</v>
      </c>
      <c r="L1800" s="13" t="s">
        <v>33</v>
      </c>
      <c r="M1800" s="13">
        <v>3</v>
      </c>
      <c r="N1800" s="13">
        <v>0.56222222222222218</v>
      </c>
      <c r="O1800" s="13">
        <v>1.686666666666667</v>
      </c>
      <c r="P1800" s="13">
        <v>2</v>
      </c>
      <c r="Q1800" s="13">
        <v>0.84333333333333327</v>
      </c>
      <c r="R1800" s="13">
        <v>1.5</v>
      </c>
      <c r="S1800" s="13">
        <v>5.9165186500888103</v>
      </c>
      <c r="T1800" s="7">
        <f>IFERROR(VLOOKUP(B439,[1]!users_table[#All],4),"NA")</f>
        <v>8.4223826714801451</v>
      </c>
      <c r="U1800" s="13" t="s">
        <v>76</v>
      </c>
    </row>
    <row r="1801" spans="1:21" x14ac:dyDescent="0.3">
      <c r="A1801" s="25">
        <v>1799</v>
      </c>
      <c r="B1801" s="13" t="s">
        <v>2</v>
      </c>
      <c r="C1801" s="13">
        <v>38192</v>
      </c>
      <c r="D1801" s="13" t="s">
        <v>584</v>
      </c>
      <c r="E1801" s="13" t="s">
        <v>32</v>
      </c>
      <c r="F1801" s="13" t="s">
        <v>42</v>
      </c>
      <c r="G1801" s="13">
        <v>6.51</v>
      </c>
      <c r="H1801" s="26">
        <v>44804</v>
      </c>
      <c r="I1801" s="26">
        <v>44824</v>
      </c>
      <c r="J1801" s="13">
        <v>5</v>
      </c>
      <c r="K1801" s="13">
        <v>2021</v>
      </c>
      <c r="L1801" s="13" t="s">
        <v>35</v>
      </c>
      <c r="M1801" s="13">
        <v>12</v>
      </c>
      <c r="N1801" s="13">
        <v>0.39416666666666672</v>
      </c>
      <c r="O1801" s="13">
        <v>4.7300000000000004</v>
      </c>
      <c r="P1801" s="13">
        <v>21</v>
      </c>
      <c r="Q1801" s="13">
        <v>0.22523809523809529</v>
      </c>
      <c r="R1801" s="13">
        <v>0.5714285714285714</v>
      </c>
      <c r="S1801" s="13">
        <v>5.9165186500888103</v>
      </c>
      <c r="T1801" s="7">
        <f>IFERROR(VLOOKUP(B440,[1]!users_table[#All],4),"NA")</f>
        <v>8.4223826714801451</v>
      </c>
      <c r="U1801" s="13" t="s">
        <v>59</v>
      </c>
    </row>
    <row r="1802" spans="1:21" x14ac:dyDescent="0.3">
      <c r="A1802" s="25">
        <v>1800</v>
      </c>
      <c r="B1802" s="13" t="s">
        <v>2</v>
      </c>
      <c r="C1802" s="13">
        <v>38192</v>
      </c>
      <c r="D1802" s="13" t="s">
        <v>584</v>
      </c>
      <c r="E1802" s="13" t="s">
        <v>32</v>
      </c>
      <c r="F1802" s="13" t="s">
        <v>42</v>
      </c>
      <c r="G1802" s="13">
        <v>6.51</v>
      </c>
      <c r="H1802" s="26">
        <v>44804</v>
      </c>
      <c r="I1802" s="26">
        <v>44824</v>
      </c>
      <c r="J1802" s="13">
        <v>5</v>
      </c>
      <c r="K1802" s="13">
        <v>2021</v>
      </c>
      <c r="L1802" s="13" t="s">
        <v>35</v>
      </c>
      <c r="M1802" s="13">
        <v>12</v>
      </c>
      <c r="N1802" s="13">
        <v>0.39416666666666672</v>
      </c>
      <c r="O1802" s="13">
        <v>4.7300000000000004</v>
      </c>
      <c r="P1802" s="13">
        <v>21</v>
      </c>
      <c r="Q1802" s="13">
        <v>0.22523809523809529</v>
      </c>
      <c r="R1802" s="13">
        <v>0.5714285714285714</v>
      </c>
      <c r="S1802" s="13">
        <v>5.9165186500888103</v>
      </c>
      <c r="T1802" s="13">
        <f>IFERROR(VLOOKUP(B440,[1]!users_table[#All],4),"NA")</f>
        <v>8.4223826714801451</v>
      </c>
      <c r="U1802" s="13" t="s">
        <v>1037</v>
      </c>
    </row>
    <row r="1803" spans="1:21" x14ac:dyDescent="0.3">
      <c r="A1803" s="25">
        <v>1801</v>
      </c>
      <c r="B1803" s="13" t="s">
        <v>2</v>
      </c>
      <c r="C1803" s="13">
        <v>38192</v>
      </c>
      <c r="D1803" s="13" t="s">
        <v>584</v>
      </c>
      <c r="E1803" s="13" t="s">
        <v>32</v>
      </c>
      <c r="F1803" s="13" t="s">
        <v>42</v>
      </c>
      <c r="G1803" s="13">
        <v>6.51</v>
      </c>
      <c r="H1803" s="26">
        <v>44804</v>
      </c>
      <c r="I1803" s="26">
        <v>44824</v>
      </c>
      <c r="J1803" s="13">
        <v>5</v>
      </c>
      <c r="K1803" s="13">
        <v>2021</v>
      </c>
      <c r="L1803" s="13" t="s">
        <v>35</v>
      </c>
      <c r="M1803" s="13">
        <v>12</v>
      </c>
      <c r="N1803" s="13">
        <v>0.39416666666666672</v>
      </c>
      <c r="O1803" s="13">
        <v>4.7300000000000004</v>
      </c>
      <c r="P1803" s="13">
        <v>21</v>
      </c>
      <c r="Q1803" s="13">
        <v>0.22523809523809529</v>
      </c>
      <c r="R1803" s="13">
        <v>0.5714285714285714</v>
      </c>
      <c r="S1803" s="13">
        <v>5.9165186500888103</v>
      </c>
      <c r="T1803" s="7">
        <f>IFERROR(VLOOKUP(B440,[1]!users_table[#All],4),"NA")</f>
        <v>8.4223826714801451</v>
      </c>
      <c r="U1803" s="13" t="s">
        <v>64</v>
      </c>
    </row>
    <row r="1804" spans="1:21" x14ac:dyDescent="0.3">
      <c r="A1804" s="25">
        <v>1802</v>
      </c>
      <c r="B1804" s="13" t="s">
        <v>2</v>
      </c>
      <c r="C1804" s="13">
        <v>38192</v>
      </c>
      <c r="D1804" s="13" t="s">
        <v>584</v>
      </c>
      <c r="E1804" s="13" t="s">
        <v>32</v>
      </c>
      <c r="F1804" s="13" t="s">
        <v>42</v>
      </c>
      <c r="G1804" s="13">
        <v>6.51</v>
      </c>
      <c r="H1804" s="26">
        <v>44804</v>
      </c>
      <c r="I1804" s="26">
        <v>44824</v>
      </c>
      <c r="J1804" s="13">
        <v>5</v>
      </c>
      <c r="K1804" s="13">
        <v>2021</v>
      </c>
      <c r="L1804" s="13" t="s">
        <v>35</v>
      </c>
      <c r="M1804" s="13">
        <v>12</v>
      </c>
      <c r="N1804" s="13">
        <v>0.39416666666666672</v>
      </c>
      <c r="O1804" s="13">
        <v>4.7300000000000004</v>
      </c>
      <c r="P1804" s="13">
        <v>21</v>
      </c>
      <c r="Q1804" s="13">
        <v>0.22523809523809529</v>
      </c>
      <c r="R1804" s="13">
        <v>0.5714285714285714</v>
      </c>
      <c r="S1804" s="13">
        <v>5.9165186500888103</v>
      </c>
      <c r="T1804" s="7">
        <f>IFERROR(VLOOKUP(B440,[1]!users_table[#All],4),"NA")</f>
        <v>8.4223826714801451</v>
      </c>
      <c r="U1804" s="13" t="s">
        <v>1023</v>
      </c>
    </row>
    <row r="1805" spans="1:21" x14ac:dyDescent="0.3">
      <c r="A1805" s="25">
        <v>1803</v>
      </c>
      <c r="B1805" s="13" t="s">
        <v>2</v>
      </c>
      <c r="C1805" s="13">
        <v>38192</v>
      </c>
      <c r="D1805" s="13" t="s">
        <v>584</v>
      </c>
      <c r="E1805" s="13" t="s">
        <v>32</v>
      </c>
      <c r="F1805" s="13" t="s">
        <v>42</v>
      </c>
      <c r="G1805" s="13">
        <v>6.51</v>
      </c>
      <c r="H1805" s="26">
        <v>44804</v>
      </c>
      <c r="I1805" s="26">
        <v>44824</v>
      </c>
      <c r="J1805" s="13">
        <v>5</v>
      </c>
      <c r="K1805" s="13">
        <v>2021</v>
      </c>
      <c r="L1805" s="13" t="s">
        <v>35</v>
      </c>
      <c r="M1805" s="13">
        <v>12</v>
      </c>
      <c r="N1805" s="13">
        <v>0.39416666666666672</v>
      </c>
      <c r="O1805" s="13">
        <v>4.7300000000000004</v>
      </c>
      <c r="P1805" s="13">
        <v>21</v>
      </c>
      <c r="Q1805" s="13">
        <v>0.22523809523809529</v>
      </c>
      <c r="R1805" s="13">
        <v>0.5714285714285714</v>
      </c>
      <c r="S1805" s="13">
        <v>5.9165186500888103</v>
      </c>
      <c r="T1805" s="7">
        <f>IFERROR(VLOOKUP(B440,[1]!users_table[#All],4),"NA")</f>
        <v>8.4223826714801451</v>
      </c>
      <c r="U1805" s="13" t="s">
        <v>62</v>
      </c>
    </row>
    <row r="1806" spans="1:21" x14ac:dyDescent="0.3">
      <c r="A1806" s="25">
        <v>1804</v>
      </c>
      <c r="B1806" s="13" t="s">
        <v>2</v>
      </c>
      <c r="C1806" s="13">
        <v>42935</v>
      </c>
      <c r="D1806" s="13" t="s">
        <v>585</v>
      </c>
      <c r="E1806" s="13" t="s">
        <v>158</v>
      </c>
      <c r="F1806" s="13" t="s">
        <v>29</v>
      </c>
      <c r="G1806" s="13">
        <v>6.53</v>
      </c>
      <c r="H1806" s="26">
        <v>44207</v>
      </c>
      <c r="I1806" s="26">
        <v>44207</v>
      </c>
      <c r="J1806" s="13">
        <v>6</v>
      </c>
      <c r="K1806" s="13">
        <v>2020</v>
      </c>
      <c r="L1806" s="13" t="s">
        <v>39</v>
      </c>
      <c r="M1806" s="13">
        <v>1</v>
      </c>
      <c r="N1806" s="13">
        <v>6.25E-2</v>
      </c>
      <c r="O1806" s="13">
        <v>6.25E-2</v>
      </c>
      <c r="P1806" s="13">
        <v>1</v>
      </c>
      <c r="Q1806" s="13">
        <v>6.25E-2</v>
      </c>
      <c r="R1806" s="13">
        <v>1</v>
      </c>
      <c r="S1806" s="13">
        <v>5.9165186500888103</v>
      </c>
      <c r="T1806" s="7">
        <f>IFERROR(VLOOKUP(B441,[1]!users_table[#All],4),"NA")</f>
        <v>8.4223826714801451</v>
      </c>
      <c r="U1806" s="13" t="s">
        <v>74</v>
      </c>
    </row>
    <row r="1807" spans="1:21" x14ac:dyDescent="0.3">
      <c r="A1807" s="25">
        <v>1805</v>
      </c>
      <c r="B1807" s="13" t="s">
        <v>2</v>
      </c>
      <c r="C1807" s="13">
        <v>561</v>
      </c>
      <c r="D1807" s="13" t="s">
        <v>586</v>
      </c>
      <c r="E1807" s="13" t="s">
        <v>32</v>
      </c>
      <c r="F1807" s="13" t="s">
        <v>185</v>
      </c>
      <c r="G1807" s="13">
        <v>6.86</v>
      </c>
      <c r="H1807" s="26">
        <v>43922</v>
      </c>
      <c r="I1807" s="26">
        <v>43948</v>
      </c>
      <c r="J1807" s="13">
        <v>3</v>
      </c>
      <c r="K1807" s="13">
        <v>2000</v>
      </c>
      <c r="L1807" s="13" t="s">
        <v>33</v>
      </c>
      <c r="M1807" s="13">
        <v>25</v>
      </c>
      <c r="N1807" s="13">
        <v>0.40138888888888891</v>
      </c>
      <c r="O1807" s="13">
        <v>10.03472222222222</v>
      </c>
      <c r="P1807" s="13">
        <v>27</v>
      </c>
      <c r="Q1807" s="13">
        <v>0.37165637860082312</v>
      </c>
      <c r="R1807" s="13">
        <v>0.92592592592592593</v>
      </c>
      <c r="S1807" s="13">
        <v>5.9165186500888103</v>
      </c>
      <c r="T1807" s="7">
        <f>IFERROR(VLOOKUP(B442,[1]!users_table[#All],4),"NA")</f>
        <v>8.4223826714801451</v>
      </c>
      <c r="U1807" s="13" t="s">
        <v>65</v>
      </c>
    </row>
    <row r="1808" spans="1:21" x14ac:dyDescent="0.3">
      <c r="A1808" s="25">
        <v>1806</v>
      </c>
      <c r="B1808" s="13" t="s">
        <v>2</v>
      </c>
      <c r="C1808" s="13">
        <v>561</v>
      </c>
      <c r="D1808" s="13" t="s">
        <v>586</v>
      </c>
      <c r="E1808" s="13" t="s">
        <v>32</v>
      </c>
      <c r="F1808" s="13" t="s">
        <v>185</v>
      </c>
      <c r="G1808" s="13">
        <v>6.86</v>
      </c>
      <c r="H1808" s="26">
        <v>43922</v>
      </c>
      <c r="I1808" s="26">
        <v>43948</v>
      </c>
      <c r="J1808" s="13">
        <v>3</v>
      </c>
      <c r="K1808" s="13">
        <v>2000</v>
      </c>
      <c r="L1808" s="13" t="s">
        <v>33</v>
      </c>
      <c r="M1808" s="13">
        <v>25</v>
      </c>
      <c r="N1808" s="13">
        <v>0.40138888888888891</v>
      </c>
      <c r="O1808" s="13">
        <v>10.03472222222222</v>
      </c>
      <c r="P1808" s="13">
        <v>27</v>
      </c>
      <c r="Q1808" s="13">
        <v>0.37165637860082312</v>
      </c>
      <c r="R1808" s="13">
        <v>0.92592592592592593</v>
      </c>
      <c r="S1808" s="13">
        <v>5.9165186500888103</v>
      </c>
      <c r="T1808" s="7">
        <f>IFERROR(VLOOKUP(B442,[1]!users_table[#All],4),"NA")</f>
        <v>8.4223826714801451</v>
      </c>
      <c r="U1808" s="13" t="s">
        <v>59</v>
      </c>
    </row>
    <row r="1809" spans="1:21" x14ac:dyDescent="0.3">
      <c r="A1809" s="25">
        <v>1807</v>
      </c>
      <c r="B1809" s="13" t="s">
        <v>2</v>
      </c>
      <c r="C1809" s="13">
        <v>561</v>
      </c>
      <c r="D1809" s="13" t="s">
        <v>586</v>
      </c>
      <c r="E1809" s="13" t="s">
        <v>32</v>
      </c>
      <c r="F1809" s="13" t="s">
        <v>185</v>
      </c>
      <c r="G1809" s="13">
        <v>6.86</v>
      </c>
      <c r="H1809" s="26">
        <v>43922</v>
      </c>
      <c r="I1809" s="26">
        <v>43948</v>
      </c>
      <c r="J1809" s="13">
        <v>3</v>
      </c>
      <c r="K1809" s="13">
        <v>2000</v>
      </c>
      <c r="L1809" s="13" t="s">
        <v>33</v>
      </c>
      <c r="M1809" s="13">
        <v>25</v>
      </c>
      <c r="N1809" s="13">
        <v>0.40138888888888891</v>
      </c>
      <c r="O1809" s="13">
        <v>10.03472222222222</v>
      </c>
      <c r="P1809" s="13">
        <v>27</v>
      </c>
      <c r="Q1809" s="13">
        <v>0.37165637860082312</v>
      </c>
      <c r="R1809" s="13">
        <v>0.92592592592592593</v>
      </c>
      <c r="S1809" s="13">
        <v>5.9165186500888103</v>
      </c>
      <c r="T1809" s="7">
        <f>IFERROR(VLOOKUP(B442,[1]!users_table[#All],4),"NA")</f>
        <v>8.4223826714801451</v>
      </c>
      <c r="U1809" s="13" t="s">
        <v>1023</v>
      </c>
    </row>
    <row r="1810" spans="1:21" x14ac:dyDescent="0.3">
      <c r="A1810" s="25">
        <v>1808</v>
      </c>
      <c r="B1810" s="13" t="s">
        <v>2</v>
      </c>
      <c r="C1810" s="13">
        <v>561</v>
      </c>
      <c r="D1810" s="13" t="s">
        <v>586</v>
      </c>
      <c r="E1810" s="13" t="s">
        <v>32</v>
      </c>
      <c r="F1810" s="13" t="s">
        <v>185</v>
      </c>
      <c r="G1810" s="13">
        <v>6.86</v>
      </c>
      <c r="H1810" s="26">
        <v>43922</v>
      </c>
      <c r="I1810" s="26">
        <v>43948</v>
      </c>
      <c r="J1810" s="13">
        <v>3</v>
      </c>
      <c r="K1810" s="13">
        <v>2000</v>
      </c>
      <c r="L1810" s="13" t="s">
        <v>33</v>
      </c>
      <c r="M1810" s="13">
        <v>25</v>
      </c>
      <c r="N1810" s="13">
        <v>0.40138888888888891</v>
      </c>
      <c r="O1810" s="13">
        <v>10.03472222222222</v>
      </c>
      <c r="P1810" s="13">
        <v>27</v>
      </c>
      <c r="Q1810" s="13">
        <v>0.37165637860082312</v>
      </c>
      <c r="R1810" s="13">
        <v>0.92592592592592593</v>
      </c>
      <c r="S1810" s="13">
        <v>5.9165186500888103</v>
      </c>
      <c r="T1810" s="7">
        <f>IFERROR(VLOOKUP(B442,[1]!users_table[#All],4),"NA")</f>
        <v>8.4223826714801451</v>
      </c>
      <c r="U1810" s="13" t="s">
        <v>1029</v>
      </c>
    </row>
    <row r="1811" spans="1:21" x14ac:dyDescent="0.3">
      <c r="A1811" s="25">
        <v>1809</v>
      </c>
      <c r="B1811" s="13" t="s">
        <v>2</v>
      </c>
      <c r="C1811" s="13">
        <v>561</v>
      </c>
      <c r="D1811" s="13" t="s">
        <v>586</v>
      </c>
      <c r="E1811" s="13" t="s">
        <v>32</v>
      </c>
      <c r="F1811" s="13" t="s">
        <v>185</v>
      </c>
      <c r="G1811" s="13">
        <v>6.86</v>
      </c>
      <c r="H1811" s="26">
        <v>43922</v>
      </c>
      <c r="I1811" s="26">
        <v>43948</v>
      </c>
      <c r="J1811" s="13">
        <v>3</v>
      </c>
      <c r="K1811" s="13">
        <v>2000</v>
      </c>
      <c r="L1811" s="13" t="s">
        <v>33</v>
      </c>
      <c r="M1811" s="13">
        <v>25</v>
      </c>
      <c r="N1811" s="13">
        <v>0.40138888888888891</v>
      </c>
      <c r="O1811" s="13">
        <v>10.03472222222222</v>
      </c>
      <c r="P1811" s="13">
        <v>27</v>
      </c>
      <c r="Q1811" s="13">
        <v>0.37165637860082312</v>
      </c>
      <c r="R1811" s="13">
        <v>0.92592592592592593</v>
      </c>
      <c r="S1811" s="13">
        <v>5.9165186500888103</v>
      </c>
      <c r="T1811" s="7">
        <f>IFERROR(VLOOKUP(B442,[1]!users_table[#All],4),"NA")</f>
        <v>8.4223826714801451</v>
      </c>
      <c r="U1811" s="13" t="s">
        <v>62</v>
      </c>
    </row>
    <row r="1812" spans="1:21" x14ac:dyDescent="0.3">
      <c r="A1812" s="25">
        <v>1810</v>
      </c>
      <c r="B1812" s="13" t="s">
        <v>2</v>
      </c>
      <c r="C1812" s="13">
        <v>1608</v>
      </c>
      <c r="D1812" s="13" t="s">
        <v>587</v>
      </c>
      <c r="E1812" s="13" t="s">
        <v>32</v>
      </c>
      <c r="F1812" s="13" t="s">
        <v>37</v>
      </c>
      <c r="G1812" s="13">
        <v>7.41</v>
      </c>
      <c r="H1812" s="26">
        <v>44130</v>
      </c>
      <c r="I1812" s="26">
        <v>44134</v>
      </c>
      <c r="J1812" s="13">
        <v>4</v>
      </c>
      <c r="K1812" s="13">
        <v>2001</v>
      </c>
      <c r="L1812" s="13" t="s">
        <v>30</v>
      </c>
      <c r="M1812" s="13">
        <v>20</v>
      </c>
      <c r="N1812" s="13">
        <v>0.41666666666666669</v>
      </c>
      <c r="O1812" s="13">
        <v>8.3333333333333339</v>
      </c>
      <c r="P1812" s="13">
        <v>5</v>
      </c>
      <c r="Q1812" s="13">
        <v>1.666666666666667</v>
      </c>
      <c r="R1812" s="13">
        <v>4</v>
      </c>
      <c r="S1812" s="13">
        <v>5.9165186500888103</v>
      </c>
      <c r="T1812" s="7">
        <f>IFERROR(VLOOKUP(B443,[1]!users_table[#All],4),"NA")</f>
        <v>8.4223826714801451</v>
      </c>
      <c r="U1812" s="13" t="s">
        <v>64</v>
      </c>
    </row>
    <row r="1813" spans="1:21" x14ac:dyDescent="0.3">
      <c r="A1813" s="25">
        <v>1811</v>
      </c>
      <c r="B1813" s="13" t="s">
        <v>2</v>
      </c>
      <c r="C1813" s="13">
        <v>1608</v>
      </c>
      <c r="D1813" s="13" t="s">
        <v>587</v>
      </c>
      <c r="E1813" s="13" t="s">
        <v>32</v>
      </c>
      <c r="F1813" s="13" t="s">
        <v>37</v>
      </c>
      <c r="G1813" s="13">
        <v>7.41</v>
      </c>
      <c r="H1813" s="26">
        <v>44130</v>
      </c>
      <c r="I1813" s="26">
        <v>44134</v>
      </c>
      <c r="J1813" s="13">
        <v>4</v>
      </c>
      <c r="K1813" s="13">
        <v>2001</v>
      </c>
      <c r="L1813" s="13" t="s">
        <v>30</v>
      </c>
      <c r="M1813" s="13">
        <v>20</v>
      </c>
      <c r="N1813" s="13">
        <v>0.41666666666666669</v>
      </c>
      <c r="O1813" s="13">
        <v>8.3333333333333339</v>
      </c>
      <c r="P1813" s="13">
        <v>5</v>
      </c>
      <c r="Q1813" s="13">
        <v>1.666666666666667</v>
      </c>
      <c r="R1813" s="13">
        <v>4</v>
      </c>
      <c r="S1813" s="13">
        <v>5.9165186500888103</v>
      </c>
      <c r="T1813" s="13">
        <f>IFERROR(VLOOKUP(B443,[1]!users_table[#All],4),"NA")</f>
        <v>8.4223826714801451</v>
      </c>
      <c r="U1813" s="13" t="s">
        <v>66</v>
      </c>
    </row>
    <row r="1814" spans="1:21" x14ac:dyDescent="0.3">
      <c r="A1814" s="25">
        <v>1812</v>
      </c>
      <c r="B1814" s="13" t="s">
        <v>2</v>
      </c>
      <c r="C1814" s="13">
        <v>1608</v>
      </c>
      <c r="D1814" s="13" t="s">
        <v>587</v>
      </c>
      <c r="E1814" s="13" t="s">
        <v>32</v>
      </c>
      <c r="F1814" s="13" t="s">
        <v>37</v>
      </c>
      <c r="G1814" s="13">
        <v>7.41</v>
      </c>
      <c r="H1814" s="26">
        <v>44130</v>
      </c>
      <c r="I1814" s="26">
        <v>44134</v>
      </c>
      <c r="J1814" s="13">
        <v>4</v>
      </c>
      <c r="K1814" s="13">
        <v>2001</v>
      </c>
      <c r="L1814" s="13" t="s">
        <v>30</v>
      </c>
      <c r="M1814" s="13">
        <v>20</v>
      </c>
      <c r="N1814" s="13">
        <v>0.41666666666666669</v>
      </c>
      <c r="O1814" s="13">
        <v>8.3333333333333339</v>
      </c>
      <c r="P1814" s="13">
        <v>5</v>
      </c>
      <c r="Q1814" s="13">
        <v>1.666666666666667</v>
      </c>
      <c r="R1814" s="13">
        <v>4</v>
      </c>
      <c r="S1814" s="13">
        <v>5.9165186500888103</v>
      </c>
      <c r="T1814" s="13">
        <f>IFERROR(VLOOKUP(B443,[1]!users_table[#All],4),"NA")</f>
        <v>8.4223826714801451</v>
      </c>
      <c r="U1814" s="13" t="s">
        <v>1044</v>
      </c>
    </row>
    <row r="1815" spans="1:21" x14ac:dyDescent="0.3">
      <c r="A1815" s="25">
        <v>1813</v>
      </c>
      <c r="B1815" s="13" t="s">
        <v>2</v>
      </c>
      <c r="C1815" s="13">
        <v>1608</v>
      </c>
      <c r="D1815" s="13" t="s">
        <v>587</v>
      </c>
      <c r="E1815" s="13" t="s">
        <v>32</v>
      </c>
      <c r="F1815" s="13" t="s">
        <v>37</v>
      </c>
      <c r="G1815" s="13">
        <v>7.41</v>
      </c>
      <c r="H1815" s="26">
        <v>44130</v>
      </c>
      <c r="I1815" s="26">
        <v>44134</v>
      </c>
      <c r="J1815" s="13">
        <v>4</v>
      </c>
      <c r="K1815" s="13">
        <v>2001</v>
      </c>
      <c r="L1815" s="13" t="s">
        <v>30</v>
      </c>
      <c r="M1815" s="13">
        <v>20</v>
      </c>
      <c r="N1815" s="13">
        <v>0.41666666666666669</v>
      </c>
      <c r="O1815" s="13">
        <v>8.3333333333333339</v>
      </c>
      <c r="P1815" s="13">
        <v>5</v>
      </c>
      <c r="Q1815" s="13">
        <v>1.666666666666667</v>
      </c>
      <c r="R1815" s="13">
        <v>4</v>
      </c>
      <c r="S1815" s="13">
        <v>5.9165186500888103</v>
      </c>
      <c r="T1815" s="13">
        <f>IFERROR(VLOOKUP(B443,[1]!users_table[#All],4),"NA")</f>
        <v>8.4223826714801451</v>
      </c>
      <c r="U1815" s="13" t="s">
        <v>1016</v>
      </c>
    </row>
    <row r="1816" spans="1:21" x14ac:dyDescent="0.3">
      <c r="A1816" s="25">
        <v>1814</v>
      </c>
      <c r="B1816" s="13" t="s">
        <v>2</v>
      </c>
      <c r="C1816" s="13">
        <v>49420</v>
      </c>
      <c r="D1816" s="13" t="s">
        <v>588</v>
      </c>
      <c r="E1816" s="13" t="s">
        <v>158</v>
      </c>
      <c r="F1816" s="13" t="s">
        <v>44</v>
      </c>
      <c r="G1816" s="13">
        <v>7.01</v>
      </c>
      <c r="H1816" s="26">
        <v>44990</v>
      </c>
      <c r="I1816" s="26">
        <v>44990</v>
      </c>
      <c r="J1816" s="13">
        <v>6</v>
      </c>
      <c r="K1816" s="13">
        <v>2021</v>
      </c>
      <c r="L1816" s="13" t="s">
        <v>39</v>
      </c>
      <c r="M1816" s="13">
        <v>1</v>
      </c>
      <c r="N1816" s="13">
        <v>6.277777777777778E-2</v>
      </c>
      <c r="O1816" s="13">
        <v>6.277777777777778E-2</v>
      </c>
      <c r="P1816" s="13">
        <v>1</v>
      </c>
      <c r="Q1816" s="13">
        <v>6.277777777777778E-2</v>
      </c>
      <c r="R1816" s="13">
        <v>1</v>
      </c>
      <c r="S1816" s="13">
        <v>5.9165186500888103</v>
      </c>
      <c r="T1816" s="13">
        <f>IFERROR(VLOOKUP(B444,[1]!users_table[#All],4),"NA")</f>
        <v>8.4223826714801451</v>
      </c>
      <c r="U1816" s="13" t="s">
        <v>74</v>
      </c>
    </row>
    <row r="1817" spans="1:21" x14ac:dyDescent="0.3">
      <c r="A1817" s="25">
        <v>1815</v>
      </c>
      <c r="B1817" s="13" t="s">
        <v>2</v>
      </c>
      <c r="C1817" s="13">
        <v>44387</v>
      </c>
      <c r="D1817" s="13" t="s">
        <v>589</v>
      </c>
      <c r="E1817" s="13" t="s">
        <v>32</v>
      </c>
      <c r="F1817" s="13" t="s">
        <v>37</v>
      </c>
      <c r="G1817" s="13">
        <v>6.72</v>
      </c>
      <c r="H1817" s="26">
        <v>44788</v>
      </c>
      <c r="I1817" s="26">
        <v>44840</v>
      </c>
      <c r="J1817" s="13">
        <v>4</v>
      </c>
      <c r="K1817" s="13">
        <v>2021</v>
      </c>
      <c r="L1817" s="13" t="s">
        <v>35</v>
      </c>
      <c r="M1817" s="13">
        <v>12</v>
      </c>
      <c r="N1817" s="13">
        <v>0.3997222222222222</v>
      </c>
      <c r="O1817" s="13">
        <v>4.7966666666666669</v>
      </c>
      <c r="P1817" s="13">
        <v>53</v>
      </c>
      <c r="Q1817" s="13">
        <v>9.0503144654088055E-2</v>
      </c>
      <c r="R1817" s="13">
        <v>0.22641509433962259</v>
      </c>
      <c r="S1817" s="13">
        <v>5.9165186500888103</v>
      </c>
      <c r="T1817" s="13">
        <f>IFERROR(VLOOKUP(B445,[1]!users_table[#All],4),"NA")</f>
        <v>8.4223826714801451</v>
      </c>
      <c r="U1817" s="13" t="s">
        <v>1019</v>
      </c>
    </row>
    <row r="1818" spans="1:21" x14ac:dyDescent="0.3">
      <c r="A1818" s="25">
        <v>1816</v>
      </c>
      <c r="B1818" s="13" t="s">
        <v>2</v>
      </c>
      <c r="C1818" s="13">
        <v>44387</v>
      </c>
      <c r="D1818" s="13" t="s">
        <v>589</v>
      </c>
      <c r="E1818" s="13" t="s">
        <v>32</v>
      </c>
      <c r="F1818" s="13" t="s">
        <v>37</v>
      </c>
      <c r="G1818" s="13">
        <v>6.72</v>
      </c>
      <c r="H1818" s="26">
        <v>44788</v>
      </c>
      <c r="I1818" s="26">
        <v>44840</v>
      </c>
      <c r="J1818" s="13">
        <v>4</v>
      </c>
      <c r="K1818" s="13">
        <v>2021</v>
      </c>
      <c r="L1818" s="13" t="s">
        <v>35</v>
      </c>
      <c r="M1818" s="13">
        <v>12</v>
      </c>
      <c r="N1818" s="13">
        <v>0.3997222222222222</v>
      </c>
      <c r="O1818" s="13">
        <v>4.7966666666666669</v>
      </c>
      <c r="P1818" s="13">
        <v>53</v>
      </c>
      <c r="Q1818" s="13">
        <v>9.0503144654088055E-2</v>
      </c>
      <c r="R1818" s="13">
        <v>0.22641509433962259</v>
      </c>
      <c r="S1818" s="13">
        <v>5.9165186500888103</v>
      </c>
      <c r="T1818" s="13">
        <f>IFERROR(VLOOKUP(B445,[1]!users_table[#All],4),"NA")</f>
        <v>8.4223826714801451</v>
      </c>
      <c r="U1818" s="13" t="s">
        <v>1043</v>
      </c>
    </row>
    <row r="1819" spans="1:21" x14ac:dyDescent="0.3">
      <c r="A1819" s="25">
        <v>1817</v>
      </c>
      <c r="B1819" s="13" t="s">
        <v>2</v>
      </c>
      <c r="C1819" s="13">
        <v>44387</v>
      </c>
      <c r="D1819" s="13" t="s">
        <v>589</v>
      </c>
      <c r="E1819" s="13" t="s">
        <v>32</v>
      </c>
      <c r="F1819" s="13" t="s">
        <v>37</v>
      </c>
      <c r="G1819" s="13">
        <v>6.72</v>
      </c>
      <c r="H1819" s="26">
        <v>44788</v>
      </c>
      <c r="I1819" s="26">
        <v>44840</v>
      </c>
      <c r="J1819" s="13">
        <v>4</v>
      </c>
      <c r="K1819" s="13">
        <v>2021</v>
      </c>
      <c r="L1819" s="13" t="s">
        <v>35</v>
      </c>
      <c r="M1819" s="13">
        <v>12</v>
      </c>
      <c r="N1819" s="13">
        <v>0.3997222222222222</v>
      </c>
      <c r="O1819" s="13">
        <v>4.7966666666666669</v>
      </c>
      <c r="P1819" s="13">
        <v>53</v>
      </c>
      <c r="Q1819" s="13">
        <v>9.0503144654088055E-2</v>
      </c>
      <c r="R1819" s="13">
        <v>0.22641509433962259</v>
      </c>
      <c r="S1819" s="13">
        <v>5.9165186500888103</v>
      </c>
      <c r="T1819" s="13">
        <f>IFERROR(VLOOKUP(B445,[1]!users_table[#All],4),"NA")</f>
        <v>8.4223826714801451</v>
      </c>
      <c r="U1819" s="13" t="s">
        <v>66</v>
      </c>
    </row>
    <row r="1820" spans="1:21" x14ac:dyDescent="0.3">
      <c r="A1820" s="25">
        <v>1818</v>
      </c>
      <c r="B1820" s="13" t="s">
        <v>2</v>
      </c>
      <c r="C1820" s="13">
        <v>44387</v>
      </c>
      <c r="D1820" s="13" t="s">
        <v>589</v>
      </c>
      <c r="E1820" s="13" t="s">
        <v>32</v>
      </c>
      <c r="F1820" s="13" t="s">
        <v>37</v>
      </c>
      <c r="G1820" s="13">
        <v>6.72</v>
      </c>
      <c r="H1820" s="26">
        <v>44788</v>
      </c>
      <c r="I1820" s="26">
        <v>44840</v>
      </c>
      <c r="J1820" s="13">
        <v>4</v>
      </c>
      <c r="K1820" s="13">
        <v>2021</v>
      </c>
      <c r="L1820" s="13" t="s">
        <v>35</v>
      </c>
      <c r="M1820" s="13">
        <v>12</v>
      </c>
      <c r="N1820" s="13">
        <v>0.3997222222222222</v>
      </c>
      <c r="O1820" s="13">
        <v>4.7966666666666669</v>
      </c>
      <c r="P1820" s="13">
        <v>53</v>
      </c>
      <c r="Q1820" s="13">
        <v>9.0503144654088055E-2</v>
      </c>
      <c r="R1820" s="13">
        <v>0.22641509433962259</v>
      </c>
      <c r="S1820" s="13">
        <v>5.9165186500888103</v>
      </c>
      <c r="T1820" s="7">
        <f>IFERROR(VLOOKUP(B445,[1]!users_table[#All],4),"NA")</f>
        <v>8.4223826714801451</v>
      </c>
      <c r="U1820" s="13" t="s">
        <v>1020</v>
      </c>
    </row>
    <row r="1821" spans="1:21" x14ac:dyDescent="0.3">
      <c r="A1821" s="25">
        <v>1819</v>
      </c>
      <c r="B1821" s="13" t="s">
        <v>2</v>
      </c>
      <c r="C1821" s="13">
        <v>44387</v>
      </c>
      <c r="D1821" s="13" t="s">
        <v>589</v>
      </c>
      <c r="E1821" s="13" t="s">
        <v>32</v>
      </c>
      <c r="F1821" s="13" t="s">
        <v>37</v>
      </c>
      <c r="G1821" s="13">
        <v>6.72</v>
      </c>
      <c r="H1821" s="26">
        <v>44788</v>
      </c>
      <c r="I1821" s="26">
        <v>44840</v>
      </c>
      <c r="J1821" s="13">
        <v>4</v>
      </c>
      <c r="K1821" s="13">
        <v>2021</v>
      </c>
      <c r="L1821" s="13" t="s">
        <v>35</v>
      </c>
      <c r="M1821" s="13">
        <v>12</v>
      </c>
      <c r="N1821" s="13">
        <v>0.3997222222222222</v>
      </c>
      <c r="O1821" s="13">
        <v>4.7966666666666669</v>
      </c>
      <c r="P1821" s="13">
        <v>53</v>
      </c>
      <c r="Q1821" s="13">
        <v>9.0503144654088055E-2</v>
      </c>
      <c r="R1821" s="13">
        <v>0.22641509433962259</v>
      </c>
      <c r="S1821" s="13">
        <v>5.9165186500888103</v>
      </c>
      <c r="T1821" s="7">
        <f>IFERROR(VLOOKUP(B445,[1]!users_table[#All],4),"NA")</f>
        <v>8.4223826714801451</v>
      </c>
      <c r="U1821" s="13" t="s">
        <v>61</v>
      </c>
    </row>
    <row r="1822" spans="1:21" x14ac:dyDescent="0.3">
      <c r="A1822" s="25">
        <v>1820</v>
      </c>
      <c r="B1822" s="13" t="s">
        <v>2</v>
      </c>
      <c r="C1822" s="13">
        <v>44387</v>
      </c>
      <c r="D1822" s="13" t="s">
        <v>589</v>
      </c>
      <c r="E1822" s="13" t="s">
        <v>32</v>
      </c>
      <c r="F1822" s="13" t="s">
        <v>37</v>
      </c>
      <c r="G1822" s="13">
        <v>6.72</v>
      </c>
      <c r="H1822" s="26">
        <v>44788</v>
      </c>
      <c r="I1822" s="26">
        <v>44840</v>
      </c>
      <c r="J1822" s="13">
        <v>4</v>
      </c>
      <c r="K1822" s="13">
        <v>2021</v>
      </c>
      <c r="L1822" s="13" t="s">
        <v>35</v>
      </c>
      <c r="M1822" s="13">
        <v>12</v>
      </c>
      <c r="N1822" s="13">
        <v>0.3997222222222222</v>
      </c>
      <c r="O1822" s="13">
        <v>4.7966666666666669</v>
      </c>
      <c r="P1822" s="13">
        <v>53</v>
      </c>
      <c r="Q1822" s="13">
        <v>9.0503144654088055E-2</v>
      </c>
      <c r="R1822" s="13">
        <v>0.22641509433962259</v>
      </c>
      <c r="S1822" s="13">
        <v>5.9165186500888103</v>
      </c>
      <c r="T1822" s="7">
        <f>IFERROR(VLOOKUP(B445,[1]!users_table[#All],4),"NA")</f>
        <v>8.4223826714801451</v>
      </c>
      <c r="U1822" s="13" t="s">
        <v>1027</v>
      </c>
    </row>
    <row r="1823" spans="1:21" x14ac:dyDescent="0.3">
      <c r="A1823" s="25">
        <v>1821</v>
      </c>
      <c r="B1823" s="13" t="s">
        <v>2</v>
      </c>
      <c r="C1823" s="13">
        <v>37426</v>
      </c>
      <c r="D1823" s="13" t="s">
        <v>590</v>
      </c>
      <c r="E1823" s="13" t="s">
        <v>32</v>
      </c>
      <c r="F1823" s="13" t="s">
        <v>29</v>
      </c>
      <c r="G1823" s="13">
        <v>7.49</v>
      </c>
      <c r="H1823" s="26">
        <v>43710</v>
      </c>
      <c r="I1823" s="26">
        <v>43714</v>
      </c>
      <c r="J1823" s="13">
        <v>7</v>
      </c>
      <c r="K1823" s="13">
        <v>2019</v>
      </c>
      <c r="L1823" s="13" t="s">
        <v>33</v>
      </c>
      <c r="M1823" s="13">
        <v>11</v>
      </c>
      <c r="N1823" s="13">
        <v>0.38194444444444442</v>
      </c>
      <c r="O1823" s="13">
        <v>4.2013888888888884</v>
      </c>
      <c r="P1823" s="13">
        <v>5</v>
      </c>
      <c r="Q1823" s="13">
        <v>0.84027777777777768</v>
      </c>
      <c r="R1823" s="13">
        <v>2.2000000000000002</v>
      </c>
      <c r="S1823" s="13">
        <v>5.9165186500888103</v>
      </c>
      <c r="T1823" s="7">
        <f>IFERROR(VLOOKUP(B446,[1]!users_table[#All],4),"NA")</f>
        <v>8.4223826714801451</v>
      </c>
      <c r="U1823" s="13" t="s">
        <v>65</v>
      </c>
    </row>
    <row r="1824" spans="1:21" x14ac:dyDescent="0.3">
      <c r="A1824" s="25">
        <v>1822</v>
      </c>
      <c r="B1824" s="13" t="s">
        <v>2</v>
      </c>
      <c r="C1824" s="13">
        <v>37426</v>
      </c>
      <c r="D1824" s="13" t="s">
        <v>590</v>
      </c>
      <c r="E1824" s="13" t="s">
        <v>32</v>
      </c>
      <c r="F1824" s="13" t="s">
        <v>29</v>
      </c>
      <c r="G1824" s="13">
        <v>7.49</v>
      </c>
      <c r="H1824" s="26">
        <v>43710</v>
      </c>
      <c r="I1824" s="26">
        <v>43714</v>
      </c>
      <c r="J1824" s="13">
        <v>7</v>
      </c>
      <c r="K1824" s="13">
        <v>2019</v>
      </c>
      <c r="L1824" s="13" t="s">
        <v>33</v>
      </c>
      <c r="M1824" s="13">
        <v>11</v>
      </c>
      <c r="N1824" s="13">
        <v>0.38194444444444442</v>
      </c>
      <c r="O1824" s="13">
        <v>4.2013888888888884</v>
      </c>
      <c r="P1824" s="13">
        <v>5</v>
      </c>
      <c r="Q1824" s="13">
        <v>0.84027777777777768</v>
      </c>
      <c r="R1824" s="13">
        <v>2.2000000000000002</v>
      </c>
      <c r="S1824" s="13">
        <v>5.9165186500888103</v>
      </c>
      <c r="T1824" s="7">
        <f>IFERROR(VLOOKUP(B446,[1]!users_table[#All],4),"NA")</f>
        <v>8.4223826714801451</v>
      </c>
      <c r="U1824" s="13" t="s">
        <v>1014</v>
      </c>
    </row>
    <row r="1825" spans="1:21" x14ac:dyDescent="0.3">
      <c r="A1825" s="25">
        <v>1823</v>
      </c>
      <c r="B1825" s="13" t="s">
        <v>2</v>
      </c>
      <c r="C1825" s="13">
        <v>37426</v>
      </c>
      <c r="D1825" s="13" t="s">
        <v>590</v>
      </c>
      <c r="E1825" s="13" t="s">
        <v>32</v>
      </c>
      <c r="F1825" s="13" t="s">
        <v>29</v>
      </c>
      <c r="G1825" s="13">
        <v>7.49</v>
      </c>
      <c r="H1825" s="26">
        <v>43710</v>
      </c>
      <c r="I1825" s="26">
        <v>43714</v>
      </c>
      <c r="J1825" s="13">
        <v>7</v>
      </c>
      <c r="K1825" s="13">
        <v>2019</v>
      </c>
      <c r="L1825" s="13" t="s">
        <v>33</v>
      </c>
      <c r="M1825" s="13">
        <v>11</v>
      </c>
      <c r="N1825" s="13">
        <v>0.38194444444444442</v>
      </c>
      <c r="O1825" s="13">
        <v>4.2013888888888884</v>
      </c>
      <c r="P1825" s="13">
        <v>5</v>
      </c>
      <c r="Q1825" s="13">
        <v>0.84027777777777768</v>
      </c>
      <c r="R1825" s="13">
        <v>2.2000000000000002</v>
      </c>
      <c r="S1825" s="13">
        <v>5.9165186500888103</v>
      </c>
      <c r="T1825" s="7">
        <f>IFERROR(VLOOKUP(B446,[1]!users_table[#All],4),"NA")</f>
        <v>8.4223826714801451</v>
      </c>
      <c r="U1825" s="13" t="s">
        <v>60</v>
      </c>
    </row>
    <row r="1826" spans="1:21" x14ac:dyDescent="0.3">
      <c r="A1826" s="25">
        <v>1824</v>
      </c>
      <c r="B1826" s="13" t="s">
        <v>2</v>
      </c>
      <c r="C1826" s="13">
        <v>37426</v>
      </c>
      <c r="D1826" s="13" t="s">
        <v>590</v>
      </c>
      <c r="E1826" s="13" t="s">
        <v>32</v>
      </c>
      <c r="F1826" s="13" t="s">
        <v>29</v>
      </c>
      <c r="G1826" s="13">
        <v>7.49</v>
      </c>
      <c r="H1826" s="26">
        <v>43710</v>
      </c>
      <c r="I1826" s="26">
        <v>43714</v>
      </c>
      <c r="J1826" s="13">
        <v>7</v>
      </c>
      <c r="K1826" s="13">
        <v>2019</v>
      </c>
      <c r="L1826" s="13" t="s">
        <v>33</v>
      </c>
      <c r="M1826" s="13">
        <v>11</v>
      </c>
      <c r="N1826" s="13">
        <v>0.38194444444444442</v>
      </c>
      <c r="O1826" s="13">
        <v>4.2013888888888884</v>
      </c>
      <c r="P1826" s="13">
        <v>5</v>
      </c>
      <c r="Q1826" s="13">
        <v>0.84027777777777768</v>
      </c>
      <c r="R1826" s="13">
        <v>2.2000000000000002</v>
      </c>
      <c r="S1826" s="13">
        <v>5.9165186500888103</v>
      </c>
      <c r="T1826" s="7">
        <f>IFERROR(VLOOKUP(B446,[1]!users_table[#All],4),"NA")</f>
        <v>8.4223826714801451</v>
      </c>
      <c r="U1826" s="13" t="s">
        <v>1027</v>
      </c>
    </row>
    <row r="1827" spans="1:21" x14ac:dyDescent="0.3">
      <c r="A1827" s="25">
        <v>1825</v>
      </c>
      <c r="B1827" s="13" t="s">
        <v>2</v>
      </c>
      <c r="C1827" s="13">
        <v>42774</v>
      </c>
      <c r="D1827" s="13" t="s">
        <v>591</v>
      </c>
      <c r="E1827" s="13" t="s">
        <v>32</v>
      </c>
      <c r="F1827" s="13" t="s">
        <v>37</v>
      </c>
      <c r="G1827" s="13">
        <v>6.09</v>
      </c>
      <c r="H1827" s="26">
        <v>44558</v>
      </c>
      <c r="I1827" s="26">
        <v>44564</v>
      </c>
      <c r="J1827" s="13">
        <v>6</v>
      </c>
      <c r="K1827" s="13">
        <v>2021</v>
      </c>
      <c r="L1827" s="13" t="s">
        <v>33</v>
      </c>
      <c r="M1827" s="13">
        <v>13</v>
      </c>
      <c r="N1827" s="13">
        <v>0.39444444444444438</v>
      </c>
      <c r="O1827" s="13">
        <v>5.1277777777777773</v>
      </c>
      <c r="P1827" s="13">
        <v>7</v>
      </c>
      <c r="Q1827" s="13">
        <v>0.73253968253968249</v>
      </c>
      <c r="R1827" s="13">
        <v>1.857142857142857</v>
      </c>
      <c r="S1827" s="13">
        <v>5.9165186500888103</v>
      </c>
      <c r="T1827" s="7">
        <f>IFERROR(VLOOKUP(B447,[1]!users_table[#All],4),"NA")</f>
        <v>8.4223826714801451</v>
      </c>
      <c r="U1827" s="13" t="s">
        <v>66</v>
      </c>
    </row>
    <row r="1828" spans="1:21" x14ac:dyDescent="0.3">
      <c r="A1828" s="25">
        <v>1826</v>
      </c>
      <c r="B1828" s="13" t="s">
        <v>2</v>
      </c>
      <c r="C1828" s="13">
        <v>42774</v>
      </c>
      <c r="D1828" s="13" t="s">
        <v>591</v>
      </c>
      <c r="E1828" s="13" t="s">
        <v>32</v>
      </c>
      <c r="F1828" s="13" t="s">
        <v>37</v>
      </c>
      <c r="G1828" s="13">
        <v>6.09</v>
      </c>
      <c r="H1828" s="26">
        <v>44558</v>
      </c>
      <c r="I1828" s="26">
        <v>44564</v>
      </c>
      <c r="J1828" s="13">
        <v>6</v>
      </c>
      <c r="K1828" s="13">
        <v>2021</v>
      </c>
      <c r="L1828" s="13" t="s">
        <v>33</v>
      </c>
      <c r="M1828" s="13">
        <v>13</v>
      </c>
      <c r="N1828" s="13">
        <v>0.39444444444444438</v>
      </c>
      <c r="O1828" s="13">
        <v>5.1277777777777773</v>
      </c>
      <c r="P1828" s="13">
        <v>7</v>
      </c>
      <c r="Q1828" s="13">
        <v>0.73253968253968249</v>
      </c>
      <c r="R1828" s="13">
        <v>1.857142857142857</v>
      </c>
      <c r="S1828" s="13">
        <v>5.9165186500888103</v>
      </c>
      <c r="T1828" s="7">
        <f>IFERROR(VLOOKUP(B447,[1]!users_table[#All],4),"NA")</f>
        <v>8.4223826714801451</v>
      </c>
      <c r="U1828" s="13" t="s">
        <v>68</v>
      </c>
    </row>
    <row r="1829" spans="1:21" x14ac:dyDescent="0.3">
      <c r="A1829" s="25">
        <v>1827</v>
      </c>
      <c r="B1829" s="13" t="s">
        <v>2</v>
      </c>
      <c r="C1829" s="13">
        <v>42774</v>
      </c>
      <c r="D1829" s="13" t="s">
        <v>591</v>
      </c>
      <c r="E1829" s="13" t="s">
        <v>32</v>
      </c>
      <c r="F1829" s="13" t="s">
        <v>37</v>
      </c>
      <c r="G1829" s="13">
        <v>6.09</v>
      </c>
      <c r="H1829" s="26">
        <v>44558</v>
      </c>
      <c r="I1829" s="26">
        <v>44564</v>
      </c>
      <c r="J1829" s="13">
        <v>6</v>
      </c>
      <c r="K1829" s="13">
        <v>2021</v>
      </c>
      <c r="L1829" s="13" t="s">
        <v>33</v>
      </c>
      <c r="M1829" s="13">
        <v>13</v>
      </c>
      <c r="N1829" s="13">
        <v>0.39444444444444438</v>
      </c>
      <c r="O1829" s="13">
        <v>5.1277777777777773</v>
      </c>
      <c r="P1829" s="13">
        <v>7</v>
      </c>
      <c r="Q1829" s="13">
        <v>0.73253968253968249</v>
      </c>
      <c r="R1829" s="13">
        <v>1.857142857142857</v>
      </c>
      <c r="S1829" s="13">
        <v>5.9165186500888103</v>
      </c>
      <c r="T1829" s="7">
        <f>IFERROR(VLOOKUP(B447,[1]!users_table[#All],4),"NA")</f>
        <v>8.4223826714801451</v>
      </c>
      <c r="U1829" s="13" t="s">
        <v>71</v>
      </c>
    </row>
    <row r="1830" spans="1:21" x14ac:dyDescent="0.3">
      <c r="A1830" s="25">
        <v>1828</v>
      </c>
      <c r="B1830" s="13" t="s">
        <v>2</v>
      </c>
      <c r="C1830" s="13">
        <v>42774</v>
      </c>
      <c r="D1830" s="13" t="s">
        <v>591</v>
      </c>
      <c r="E1830" s="13" t="s">
        <v>32</v>
      </c>
      <c r="F1830" s="13" t="s">
        <v>37</v>
      </c>
      <c r="G1830" s="13">
        <v>6.09</v>
      </c>
      <c r="H1830" s="26">
        <v>44558</v>
      </c>
      <c r="I1830" s="26">
        <v>44564</v>
      </c>
      <c r="J1830" s="13">
        <v>6</v>
      </c>
      <c r="K1830" s="13">
        <v>2021</v>
      </c>
      <c r="L1830" s="13" t="s">
        <v>33</v>
      </c>
      <c r="M1830" s="13">
        <v>13</v>
      </c>
      <c r="N1830" s="13">
        <v>0.39444444444444438</v>
      </c>
      <c r="O1830" s="13">
        <v>5.1277777777777773</v>
      </c>
      <c r="P1830" s="13">
        <v>7</v>
      </c>
      <c r="Q1830" s="13">
        <v>0.73253968253968249</v>
      </c>
      <c r="R1830" s="13">
        <v>1.857142857142857</v>
      </c>
      <c r="S1830" s="13">
        <v>5.9165186500888103</v>
      </c>
      <c r="T1830" s="7">
        <f>IFERROR(VLOOKUP(B447,[1]!users_table[#All],4),"NA")</f>
        <v>8.4223826714801451</v>
      </c>
      <c r="U1830" s="13" t="s">
        <v>72</v>
      </c>
    </row>
    <row r="1831" spans="1:21" x14ac:dyDescent="0.3">
      <c r="A1831" s="25">
        <v>1829</v>
      </c>
      <c r="B1831" s="13" t="s">
        <v>2</v>
      </c>
      <c r="C1831" s="13">
        <v>1508</v>
      </c>
      <c r="D1831" s="13" t="s">
        <v>592</v>
      </c>
      <c r="E1831" s="13" t="s">
        <v>32</v>
      </c>
      <c r="F1831" s="13" t="s">
        <v>37</v>
      </c>
      <c r="G1831" s="13">
        <v>6.16</v>
      </c>
      <c r="H1831" s="26">
        <v>44013</v>
      </c>
      <c r="I1831" s="26">
        <v>44021</v>
      </c>
      <c r="J1831" s="13">
        <v>3</v>
      </c>
      <c r="K1831" s="13">
        <v>2000</v>
      </c>
      <c r="L1831" s="13" t="s">
        <v>35</v>
      </c>
      <c r="M1831" s="13">
        <v>20</v>
      </c>
      <c r="N1831" s="13">
        <v>0.41666666666666669</v>
      </c>
      <c r="O1831" s="13">
        <v>8.3333333333333339</v>
      </c>
      <c r="P1831" s="13">
        <v>9</v>
      </c>
      <c r="Q1831" s="13">
        <v>0.92592592592592604</v>
      </c>
      <c r="R1831" s="13">
        <v>2.2222222222222219</v>
      </c>
      <c r="S1831" s="13">
        <v>5.9165186500888103</v>
      </c>
      <c r="T1831" s="7">
        <f>IFERROR(VLOOKUP(B448,[1]!users_table[#All],4),"NA")</f>
        <v>8.4223826714801451</v>
      </c>
      <c r="U1831" s="13" t="s">
        <v>66</v>
      </c>
    </row>
    <row r="1832" spans="1:21" x14ac:dyDescent="0.3">
      <c r="A1832" s="25">
        <v>1830</v>
      </c>
      <c r="B1832" s="13" t="s">
        <v>2</v>
      </c>
      <c r="C1832" s="13">
        <v>1508</v>
      </c>
      <c r="D1832" s="13" t="s">
        <v>592</v>
      </c>
      <c r="E1832" s="13" t="s">
        <v>32</v>
      </c>
      <c r="F1832" s="13" t="s">
        <v>37</v>
      </c>
      <c r="G1832" s="13">
        <v>6.16</v>
      </c>
      <c r="H1832" s="26">
        <v>44013</v>
      </c>
      <c r="I1832" s="26">
        <v>44021</v>
      </c>
      <c r="J1832" s="13">
        <v>3</v>
      </c>
      <c r="K1832" s="13">
        <v>2000</v>
      </c>
      <c r="L1832" s="13" t="s">
        <v>35</v>
      </c>
      <c r="M1832" s="13">
        <v>20</v>
      </c>
      <c r="N1832" s="13">
        <v>0.41666666666666669</v>
      </c>
      <c r="O1832" s="13">
        <v>8.3333333333333339</v>
      </c>
      <c r="P1832" s="13">
        <v>9</v>
      </c>
      <c r="Q1832" s="13">
        <v>0.92592592592592604</v>
      </c>
      <c r="R1832" s="13">
        <v>2.2222222222222219</v>
      </c>
      <c r="S1832" s="13">
        <v>5.9165186500888103</v>
      </c>
      <c r="T1832" s="7">
        <f>IFERROR(VLOOKUP(B448,[1]!users_table[#All],4),"NA")</f>
        <v>8.4223826714801451</v>
      </c>
      <c r="U1832" s="13" t="s">
        <v>1020</v>
      </c>
    </row>
    <row r="1833" spans="1:21" x14ac:dyDescent="0.3">
      <c r="A1833" s="25">
        <v>1831</v>
      </c>
      <c r="B1833" s="13" t="s">
        <v>2</v>
      </c>
      <c r="C1833" s="13">
        <v>1508</v>
      </c>
      <c r="D1833" s="13" t="s">
        <v>592</v>
      </c>
      <c r="E1833" s="13" t="s">
        <v>32</v>
      </c>
      <c r="F1833" s="13" t="s">
        <v>37</v>
      </c>
      <c r="G1833" s="13">
        <v>6.16</v>
      </c>
      <c r="H1833" s="26">
        <v>44013</v>
      </c>
      <c r="I1833" s="26">
        <v>44021</v>
      </c>
      <c r="J1833" s="13">
        <v>3</v>
      </c>
      <c r="K1833" s="13">
        <v>2000</v>
      </c>
      <c r="L1833" s="13" t="s">
        <v>35</v>
      </c>
      <c r="M1833" s="13">
        <v>20</v>
      </c>
      <c r="N1833" s="13">
        <v>0.41666666666666669</v>
      </c>
      <c r="O1833" s="13">
        <v>8.3333333333333339</v>
      </c>
      <c r="P1833" s="13">
        <v>9</v>
      </c>
      <c r="Q1833" s="13">
        <v>0.92592592592592604</v>
      </c>
      <c r="R1833" s="13">
        <v>2.2222222222222219</v>
      </c>
      <c r="S1833" s="13">
        <v>5.9165186500888103</v>
      </c>
      <c r="T1833" s="7">
        <f>IFERROR(VLOOKUP(B448,[1]!users_table[#All],4),"NA")</f>
        <v>8.4223826714801451</v>
      </c>
      <c r="U1833" s="13" t="s">
        <v>62</v>
      </c>
    </row>
    <row r="1834" spans="1:21" x14ac:dyDescent="0.3">
      <c r="A1834" s="25">
        <v>1832</v>
      </c>
      <c r="B1834" s="13" t="s">
        <v>2</v>
      </c>
      <c r="C1834" s="13">
        <v>167</v>
      </c>
      <c r="D1834" s="13" t="s">
        <v>593</v>
      </c>
      <c r="E1834" s="13" t="s">
        <v>32</v>
      </c>
      <c r="F1834" s="13" t="s">
        <v>152</v>
      </c>
      <c r="G1834" s="13">
        <v>7.38</v>
      </c>
      <c r="H1834" s="26">
        <v>43459</v>
      </c>
      <c r="I1834" s="26">
        <v>43470</v>
      </c>
      <c r="J1834" s="13">
        <v>6</v>
      </c>
      <c r="K1834" s="13">
        <v>2003</v>
      </c>
      <c r="L1834" s="13" t="s">
        <v>33</v>
      </c>
      <c r="M1834" s="13">
        <v>24</v>
      </c>
      <c r="N1834" s="13">
        <v>0.38333333333333341</v>
      </c>
      <c r="O1834" s="13">
        <v>9.2000000000000011</v>
      </c>
      <c r="P1834" s="13">
        <v>12</v>
      </c>
      <c r="Q1834" s="13">
        <v>0.76666666666666672</v>
      </c>
      <c r="R1834" s="13">
        <v>2</v>
      </c>
      <c r="S1834" s="13">
        <v>5.9165186500888103</v>
      </c>
      <c r="T1834" s="7">
        <f>IFERROR(VLOOKUP(B449,[1]!users_table[#All],4),"NA")</f>
        <v>8.4223826714801451</v>
      </c>
      <c r="U1834" s="13" t="s">
        <v>59</v>
      </c>
    </row>
    <row r="1835" spans="1:21" x14ac:dyDescent="0.3">
      <c r="A1835" s="25">
        <v>1833</v>
      </c>
      <c r="B1835" s="13" t="s">
        <v>2</v>
      </c>
      <c r="C1835" s="13">
        <v>167</v>
      </c>
      <c r="D1835" s="13" t="s">
        <v>593</v>
      </c>
      <c r="E1835" s="13" t="s">
        <v>32</v>
      </c>
      <c r="F1835" s="13" t="s">
        <v>152</v>
      </c>
      <c r="G1835" s="13">
        <v>7.38</v>
      </c>
      <c r="H1835" s="26">
        <v>43459</v>
      </c>
      <c r="I1835" s="26">
        <v>43470</v>
      </c>
      <c r="J1835" s="13">
        <v>6</v>
      </c>
      <c r="K1835" s="13">
        <v>2003</v>
      </c>
      <c r="L1835" s="13" t="s">
        <v>33</v>
      </c>
      <c r="M1835" s="13">
        <v>24</v>
      </c>
      <c r="N1835" s="13">
        <v>0.38333333333333341</v>
      </c>
      <c r="O1835" s="13">
        <v>9.2000000000000011</v>
      </c>
      <c r="P1835" s="13">
        <v>12</v>
      </c>
      <c r="Q1835" s="13">
        <v>0.76666666666666672</v>
      </c>
      <c r="R1835" s="13">
        <v>2</v>
      </c>
      <c r="S1835" s="13">
        <v>5.9165186500888103</v>
      </c>
      <c r="T1835" s="7">
        <f>IFERROR(VLOOKUP(B449,[1]!users_table[#All],4),"NA")</f>
        <v>8.4223826714801451</v>
      </c>
      <c r="U1835" s="13" t="s">
        <v>64</v>
      </c>
    </row>
    <row r="1836" spans="1:21" x14ac:dyDescent="0.3">
      <c r="A1836" s="25">
        <v>1834</v>
      </c>
      <c r="B1836" s="13" t="s">
        <v>2</v>
      </c>
      <c r="C1836" s="13">
        <v>167</v>
      </c>
      <c r="D1836" s="13" t="s">
        <v>593</v>
      </c>
      <c r="E1836" s="13" t="s">
        <v>32</v>
      </c>
      <c r="F1836" s="13" t="s">
        <v>152</v>
      </c>
      <c r="G1836" s="13">
        <v>7.38</v>
      </c>
      <c r="H1836" s="26">
        <v>43459</v>
      </c>
      <c r="I1836" s="26">
        <v>43470</v>
      </c>
      <c r="J1836" s="13">
        <v>6</v>
      </c>
      <c r="K1836" s="13">
        <v>2003</v>
      </c>
      <c r="L1836" s="13" t="s">
        <v>33</v>
      </c>
      <c r="M1836" s="13">
        <v>24</v>
      </c>
      <c r="N1836" s="13">
        <v>0.38333333333333341</v>
      </c>
      <c r="O1836" s="13">
        <v>9.2000000000000011</v>
      </c>
      <c r="P1836" s="13">
        <v>12</v>
      </c>
      <c r="Q1836" s="13">
        <v>0.76666666666666672</v>
      </c>
      <c r="R1836" s="13">
        <v>2</v>
      </c>
      <c r="S1836" s="13">
        <v>5.9165186500888103</v>
      </c>
      <c r="T1836" s="7">
        <f>IFERROR(VLOOKUP(B449,[1]!users_table[#All],4),"NA")</f>
        <v>8.4223826714801451</v>
      </c>
      <c r="U1836" s="13" t="s">
        <v>66</v>
      </c>
    </row>
    <row r="1837" spans="1:21" x14ac:dyDescent="0.3">
      <c r="A1837" s="25">
        <v>1835</v>
      </c>
      <c r="B1837" s="13" t="s">
        <v>2</v>
      </c>
      <c r="C1837" s="13">
        <v>167</v>
      </c>
      <c r="D1837" s="13" t="s">
        <v>593</v>
      </c>
      <c r="E1837" s="13" t="s">
        <v>32</v>
      </c>
      <c r="F1837" s="13" t="s">
        <v>152</v>
      </c>
      <c r="G1837" s="13">
        <v>7.38</v>
      </c>
      <c r="H1837" s="26">
        <v>43459</v>
      </c>
      <c r="I1837" s="26">
        <v>43470</v>
      </c>
      <c r="J1837" s="13">
        <v>6</v>
      </c>
      <c r="K1837" s="13">
        <v>2003</v>
      </c>
      <c r="L1837" s="13" t="s">
        <v>33</v>
      </c>
      <c r="M1837" s="13">
        <v>24</v>
      </c>
      <c r="N1837" s="13">
        <v>0.38333333333333341</v>
      </c>
      <c r="O1837" s="13">
        <v>9.2000000000000011</v>
      </c>
      <c r="P1837" s="13">
        <v>12</v>
      </c>
      <c r="Q1837" s="13">
        <v>0.76666666666666672</v>
      </c>
      <c r="R1837" s="13">
        <v>2</v>
      </c>
      <c r="S1837" s="13">
        <v>5.9165186500888103</v>
      </c>
      <c r="T1837" s="7">
        <f>IFERROR(VLOOKUP(B449,[1]!users_table[#All],4),"NA")</f>
        <v>8.4223826714801451</v>
      </c>
      <c r="U1837" s="13" t="s">
        <v>60</v>
      </c>
    </row>
    <row r="1838" spans="1:21" x14ac:dyDescent="0.3">
      <c r="A1838" s="25">
        <v>1836</v>
      </c>
      <c r="B1838" s="13" t="s">
        <v>2</v>
      </c>
      <c r="C1838" s="13">
        <v>167</v>
      </c>
      <c r="D1838" s="13" t="s">
        <v>593</v>
      </c>
      <c r="E1838" s="13" t="s">
        <v>32</v>
      </c>
      <c r="F1838" s="13" t="s">
        <v>152</v>
      </c>
      <c r="G1838" s="13">
        <v>7.38</v>
      </c>
      <c r="H1838" s="26">
        <v>43459</v>
      </c>
      <c r="I1838" s="26">
        <v>43470</v>
      </c>
      <c r="J1838" s="13">
        <v>6</v>
      </c>
      <c r="K1838" s="13">
        <v>2003</v>
      </c>
      <c r="L1838" s="13" t="s">
        <v>33</v>
      </c>
      <c r="M1838" s="13">
        <v>24</v>
      </c>
      <c r="N1838" s="13">
        <v>0.38333333333333341</v>
      </c>
      <c r="O1838" s="13">
        <v>9.2000000000000011</v>
      </c>
      <c r="P1838" s="13">
        <v>12</v>
      </c>
      <c r="Q1838" s="13">
        <v>0.76666666666666672</v>
      </c>
      <c r="R1838" s="13">
        <v>2</v>
      </c>
      <c r="S1838" s="13">
        <v>5.9165186500888103</v>
      </c>
      <c r="T1838" s="7">
        <f>IFERROR(VLOOKUP(B449,[1]!users_table[#All],4),"NA")</f>
        <v>8.4223826714801451</v>
      </c>
      <c r="U1838" s="13" t="s">
        <v>1023</v>
      </c>
    </row>
    <row r="1839" spans="1:21" x14ac:dyDescent="0.3">
      <c r="A1839" s="25">
        <v>1837</v>
      </c>
      <c r="B1839" s="13" t="s">
        <v>2</v>
      </c>
      <c r="C1839" s="13">
        <v>167</v>
      </c>
      <c r="D1839" s="13" t="s">
        <v>593</v>
      </c>
      <c r="E1839" s="13" t="s">
        <v>32</v>
      </c>
      <c r="F1839" s="13" t="s">
        <v>152</v>
      </c>
      <c r="G1839" s="13">
        <v>7.38</v>
      </c>
      <c r="H1839" s="26">
        <v>43459</v>
      </c>
      <c r="I1839" s="26">
        <v>43470</v>
      </c>
      <c r="J1839" s="13">
        <v>6</v>
      </c>
      <c r="K1839" s="13">
        <v>2003</v>
      </c>
      <c r="L1839" s="13" t="s">
        <v>33</v>
      </c>
      <c r="M1839" s="13">
        <v>24</v>
      </c>
      <c r="N1839" s="13">
        <v>0.38333333333333341</v>
      </c>
      <c r="O1839" s="13">
        <v>9.2000000000000011</v>
      </c>
      <c r="P1839" s="13">
        <v>12</v>
      </c>
      <c r="Q1839" s="13">
        <v>0.76666666666666672</v>
      </c>
      <c r="R1839" s="13">
        <v>2</v>
      </c>
      <c r="S1839" s="13">
        <v>5.9165186500888103</v>
      </c>
      <c r="T1839" s="7">
        <f>IFERROR(VLOOKUP(B449,[1]!users_table[#All],4),"NA")</f>
        <v>8.4223826714801451</v>
      </c>
      <c r="U1839" s="13" t="s">
        <v>62</v>
      </c>
    </row>
    <row r="1840" spans="1:21" x14ac:dyDescent="0.3">
      <c r="A1840" s="25">
        <v>1838</v>
      </c>
      <c r="B1840" s="13" t="s">
        <v>2</v>
      </c>
      <c r="C1840" s="13">
        <v>42826</v>
      </c>
      <c r="D1840" s="13" t="s">
        <v>594</v>
      </c>
      <c r="E1840" s="13" t="s">
        <v>32</v>
      </c>
      <c r="F1840" s="13" t="s">
        <v>152</v>
      </c>
      <c r="G1840" s="13">
        <v>7.28</v>
      </c>
      <c r="H1840" s="26">
        <v>44587</v>
      </c>
      <c r="I1840" s="26">
        <v>44602</v>
      </c>
      <c r="J1840" s="13">
        <v>5</v>
      </c>
      <c r="K1840" s="13">
        <v>2021</v>
      </c>
      <c r="L1840" s="13" t="s">
        <v>33</v>
      </c>
      <c r="M1840" s="13">
        <v>12</v>
      </c>
      <c r="N1840" s="13">
        <v>0.3972222222222222</v>
      </c>
      <c r="O1840" s="13">
        <v>4.7666666666666666</v>
      </c>
      <c r="P1840" s="13">
        <v>16</v>
      </c>
      <c r="Q1840" s="13">
        <v>0.29791666666666672</v>
      </c>
      <c r="R1840" s="13">
        <v>0.75</v>
      </c>
      <c r="S1840" s="13">
        <v>5.9165186500888103</v>
      </c>
      <c r="T1840" s="7">
        <f>IFERROR(VLOOKUP(B450,[1]!users_table[#All],4),"NA")</f>
        <v>8.4223826714801451</v>
      </c>
      <c r="U1840" s="13" t="s">
        <v>1019</v>
      </c>
    </row>
    <row r="1841" spans="1:21" x14ac:dyDescent="0.3">
      <c r="A1841" s="25">
        <v>1839</v>
      </c>
      <c r="B1841" s="13" t="s">
        <v>2</v>
      </c>
      <c r="C1841" s="13">
        <v>42826</v>
      </c>
      <c r="D1841" s="13" t="s">
        <v>594</v>
      </c>
      <c r="E1841" s="13" t="s">
        <v>32</v>
      </c>
      <c r="F1841" s="13" t="s">
        <v>152</v>
      </c>
      <c r="G1841" s="13">
        <v>7.28</v>
      </c>
      <c r="H1841" s="26">
        <v>44587</v>
      </c>
      <c r="I1841" s="26">
        <v>44602</v>
      </c>
      <c r="J1841" s="13">
        <v>5</v>
      </c>
      <c r="K1841" s="13">
        <v>2021</v>
      </c>
      <c r="L1841" s="13" t="s">
        <v>33</v>
      </c>
      <c r="M1841" s="13">
        <v>12</v>
      </c>
      <c r="N1841" s="13">
        <v>0.3972222222222222</v>
      </c>
      <c r="O1841" s="13">
        <v>4.7666666666666666</v>
      </c>
      <c r="P1841" s="13">
        <v>16</v>
      </c>
      <c r="Q1841" s="13">
        <v>0.29791666666666672</v>
      </c>
      <c r="R1841" s="13">
        <v>0.75</v>
      </c>
      <c r="S1841" s="13">
        <v>5.9165186500888103</v>
      </c>
      <c r="T1841" s="7">
        <f>IFERROR(VLOOKUP(B450,[1]!users_table[#All],4),"NA")</f>
        <v>8.4223826714801451</v>
      </c>
      <c r="U1841" s="13" t="s">
        <v>60</v>
      </c>
    </row>
    <row r="1842" spans="1:21" x14ac:dyDescent="0.3">
      <c r="A1842" s="25">
        <v>1840</v>
      </c>
      <c r="B1842" s="13" t="s">
        <v>2</v>
      </c>
      <c r="C1842" s="13">
        <v>42826</v>
      </c>
      <c r="D1842" s="13" t="s">
        <v>594</v>
      </c>
      <c r="E1842" s="13" t="s">
        <v>32</v>
      </c>
      <c r="F1842" s="13" t="s">
        <v>152</v>
      </c>
      <c r="G1842" s="13">
        <v>7.28</v>
      </c>
      <c r="H1842" s="26">
        <v>44587</v>
      </c>
      <c r="I1842" s="26">
        <v>44602</v>
      </c>
      <c r="J1842" s="13">
        <v>5</v>
      </c>
      <c r="K1842" s="13">
        <v>2021</v>
      </c>
      <c r="L1842" s="13" t="s">
        <v>33</v>
      </c>
      <c r="M1842" s="13">
        <v>12</v>
      </c>
      <c r="N1842" s="13">
        <v>0.3972222222222222</v>
      </c>
      <c r="O1842" s="13">
        <v>4.7666666666666666</v>
      </c>
      <c r="P1842" s="13">
        <v>16</v>
      </c>
      <c r="Q1842" s="13">
        <v>0.29791666666666672</v>
      </c>
      <c r="R1842" s="13">
        <v>0.75</v>
      </c>
      <c r="S1842" s="13">
        <v>5.9165186500888103</v>
      </c>
      <c r="T1842" s="7">
        <f>IFERROR(VLOOKUP(B450,[1]!users_table[#All],4),"NA")</f>
        <v>8.4223826714801451</v>
      </c>
      <c r="U1842" s="13" t="s">
        <v>67</v>
      </c>
    </row>
    <row r="1843" spans="1:21" x14ac:dyDescent="0.3">
      <c r="A1843" s="25">
        <v>1841</v>
      </c>
      <c r="B1843" s="13" t="s">
        <v>2</v>
      </c>
      <c r="C1843" s="13">
        <v>42826</v>
      </c>
      <c r="D1843" s="13" t="s">
        <v>594</v>
      </c>
      <c r="E1843" s="13" t="s">
        <v>32</v>
      </c>
      <c r="F1843" s="13" t="s">
        <v>152</v>
      </c>
      <c r="G1843" s="13">
        <v>7.28</v>
      </c>
      <c r="H1843" s="26">
        <v>44587</v>
      </c>
      <c r="I1843" s="26">
        <v>44602</v>
      </c>
      <c r="J1843" s="13">
        <v>5</v>
      </c>
      <c r="K1843" s="13">
        <v>2021</v>
      </c>
      <c r="L1843" s="13" t="s">
        <v>33</v>
      </c>
      <c r="M1843" s="13">
        <v>12</v>
      </c>
      <c r="N1843" s="13">
        <v>0.3972222222222222</v>
      </c>
      <c r="O1843" s="13">
        <v>4.7666666666666666</v>
      </c>
      <c r="P1843" s="13">
        <v>16</v>
      </c>
      <c r="Q1843" s="13">
        <v>0.29791666666666672</v>
      </c>
      <c r="R1843" s="13">
        <v>0.75</v>
      </c>
      <c r="S1843" s="13">
        <v>5.9165186500888103</v>
      </c>
      <c r="T1843" s="7">
        <f>IFERROR(VLOOKUP(B450,[1]!users_table[#All],4),"NA")</f>
        <v>8.4223826714801451</v>
      </c>
      <c r="U1843" s="13" t="s">
        <v>1051</v>
      </c>
    </row>
    <row r="1844" spans="1:21" x14ac:dyDescent="0.3">
      <c r="A1844" s="25">
        <v>1842</v>
      </c>
      <c r="B1844" s="13" t="s">
        <v>2</v>
      </c>
      <c r="C1844" s="13">
        <v>42826</v>
      </c>
      <c r="D1844" s="13" t="s">
        <v>594</v>
      </c>
      <c r="E1844" s="13" t="s">
        <v>32</v>
      </c>
      <c r="F1844" s="13" t="s">
        <v>152</v>
      </c>
      <c r="G1844" s="13">
        <v>7.28</v>
      </c>
      <c r="H1844" s="26">
        <v>44587</v>
      </c>
      <c r="I1844" s="26">
        <v>44602</v>
      </c>
      <c r="J1844" s="13">
        <v>5</v>
      </c>
      <c r="K1844" s="13">
        <v>2021</v>
      </c>
      <c r="L1844" s="13" t="s">
        <v>33</v>
      </c>
      <c r="M1844" s="13">
        <v>12</v>
      </c>
      <c r="N1844" s="13">
        <v>0.3972222222222222</v>
      </c>
      <c r="O1844" s="13">
        <v>4.7666666666666666</v>
      </c>
      <c r="P1844" s="13">
        <v>16</v>
      </c>
      <c r="Q1844" s="13">
        <v>0.29791666666666672</v>
      </c>
      <c r="R1844" s="13">
        <v>0.75</v>
      </c>
      <c r="S1844" s="13">
        <v>5.9165186500888103</v>
      </c>
      <c r="T1844" s="7">
        <f>IFERROR(VLOOKUP(B450,[1]!users_table[#All],4),"NA")</f>
        <v>8.4223826714801451</v>
      </c>
      <c r="U1844" s="13" t="s">
        <v>75</v>
      </c>
    </row>
    <row r="1845" spans="1:21" x14ac:dyDescent="0.3">
      <c r="A1845" s="25">
        <v>1843</v>
      </c>
      <c r="B1845" s="13" t="s">
        <v>2</v>
      </c>
      <c r="C1845" s="13">
        <v>44203</v>
      </c>
      <c r="D1845" s="13" t="s">
        <v>595</v>
      </c>
      <c r="E1845" s="13" t="s">
        <v>32</v>
      </c>
      <c r="F1845" s="13" t="s">
        <v>152</v>
      </c>
      <c r="G1845" s="13">
        <v>7.06</v>
      </c>
      <c r="H1845" s="26">
        <v>44766</v>
      </c>
      <c r="I1845" s="26">
        <v>44776</v>
      </c>
      <c r="J1845" s="13">
        <v>6</v>
      </c>
      <c r="K1845" s="13">
        <v>2021</v>
      </c>
      <c r="L1845" s="13" t="s">
        <v>39</v>
      </c>
      <c r="M1845" s="13">
        <v>12</v>
      </c>
      <c r="N1845" s="13">
        <v>0.39694444444444438</v>
      </c>
      <c r="O1845" s="13">
        <v>4.7633333333333336</v>
      </c>
      <c r="P1845" s="13">
        <v>11</v>
      </c>
      <c r="Q1845" s="13">
        <v>0.43303030303030299</v>
      </c>
      <c r="R1845" s="13">
        <v>1.0909090909090911</v>
      </c>
      <c r="S1845" s="13">
        <v>5.9165186500888103</v>
      </c>
      <c r="T1845" s="7">
        <f>IFERROR(VLOOKUP(B451,[1]!users_table[#All],4),"NA")</f>
        <v>8.4223826714801451</v>
      </c>
      <c r="U1845" s="13" t="s">
        <v>65</v>
      </c>
    </row>
    <row r="1846" spans="1:21" x14ac:dyDescent="0.3">
      <c r="A1846" s="25">
        <v>1844</v>
      </c>
      <c r="B1846" s="13" t="s">
        <v>2</v>
      </c>
      <c r="C1846" s="13">
        <v>44203</v>
      </c>
      <c r="D1846" s="13" t="s">
        <v>595</v>
      </c>
      <c r="E1846" s="13" t="s">
        <v>32</v>
      </c>
      <c r="F1846" s="13" t="s">
        <v>152</v>
      </c>
      <c r="G1846" s="13">
        <v>7.06</v>
      </c>
      <c r="H1846" s="26">
        <v>44766</v>
      </c>
      <c r="I1846" s="26">
        <v>44776</v>
      </c>
      <c r="J1846" s="13">
        <v>6</v>
      </c>
      <c r="K1846" s="13">
        <v>2021</v>
      </c>
      <c r="L1846" s="13" t="s">
        <v>39</v>
      </c>
      <c r="M1846" s="13">
        <v>12</v>
      </c>
      <c r="N1846" s="13">
        <v>0.39694444444444438</v>
      </c>
      <c r="O1846" s="13">
        <v>4.7633333333333336</v>
      </c>
      <c r="P1846" s="13">
        <v>11</v>
      </c>
      <c r="Q1846" s="13">
        <v>0.43303030303030299</v>
      </c>
      <c r="R1846" s="13">
        <v>1.0909090909090911</v>
      </c>
      <c r="S1846" s="13">
        <v>5.9165186500888103</v>
      </c>
      <c r="T1846" s="7">
        <f>IFERROR(VLOOKUP(B451,[1]!users_table[#All],4),"NA")</f>
        <v>8.4223826714801451</v>
      </c>
      <c r="U1846" s="13" t="s">
        <v>59</v>
      </c>
    </row>
    <row r="1847" spans="1:21" x14ac:dyDescent="0.3">
      <c r="A1847" s="25">
        <v>1845</v>
      </c>
      <c r="B1847" s="13" t="s">
        <v>2</v>
      </c>
      <c r="C1847" s="13">
        <v>44203</v>
      </c>
      <c r="D1847" s="13" t="s">
        <v>595</v>
      </c>
      <c r="E1847" s="13" t="s">
        <v>32</v>
      </c>
      <c r="F1847" s="13" t="s">
        <v>152</v>
      </c>
      <c r="G1847" s="13">
        <v>7.06</v>
      </c>
      <c r="H1847" s="26">
        <v>44766</v>
      </c>
      <c r="I1847" s="26">
        <v>44776</v>
      </c>
      <c r="J1847" s="13">
        <v>6</v>
      </c>
      <c r="K1847" s="13">
        <v>2021</v>
      </c>
      <c r="L1847" s="13" t="s">
        <v>39</v>
      </c>
      <c r="M1847" s="13">
        <v>12</v>
      </c>
      <c r="N1847" s="13">
        <v>0.39694444444444438</v>
      </c>
      <c r="O1847" s="13">
        <v>4.7633333333333336</v>
      </c>
      <c r="P1847" s="13">
        <v>11</v>
      </c>
      <c r="Q1847" s="13">
        <v>0.43303030303030299</v>
      </c>
      <c r="R1847" s="13">
        <v>1.0909090909090911</v>
      </c>
      <c r="S1847" s="13">
        <v>5.9165186500888103</v>
      </c>
      <c r="T1847" s="7">
        <f>IFERROR(VLOOKUP(B451,[1]!users_table[#All],4),"NA")</f>
        <v>8.4223826714801451</v>
      </c>
      <c r="U1847" s="13" t="s">
        <v>66</v>
      </c>
    </row>
    <row r="1848" spans="1:21" x14ac:dyDescent="0.3">
      <c r="A1848" s="25">
        <v>1846</v>
      </c>
      <c r="B1848" s="13" t="s">
        <v>2</v>
      </c>
      <c r="C1848" s="13">
        <v>44203</v>
      </c>
      <c r="D1848" s="13" t="s">
        <v>595</v>
      </c>
      <c r="E1848" s="13" t="s">
        <v>32</v>
      </c>
      <c r="F1848" s="13" t="s">
        <v>152</v>
      </c>
      <c r="G1848" s="13">
        <v>7.06</v>
      </c>
      <c r="H1848" s="26">
        <v>44766</v>
      </c>
      <c r="I1848" s="26">
        <v>44776</v>
      </c>
      <c r="J1848" s="13">
        <v>6</v>
      </c>
      <c r="K1848" s="13">
        <v>2021</v>
      </c>
      <c r="L1848" s="13" t="s">
        <v>39</v>
      </c>
      <c r="M1848" s="13">
        <v>12</v>
      </c>
      <c r="N1848" s="13">
        <v>0.39694444444444438</v>
      </c>
      <c r="O1848" s="13">
        <v>4.7633333333333336</v>
      </c>
      <c r="P1848" s="13">
        <v>11</v>
      </c>
      <c r="Q1848" s="13">
        <v>0.43303030303030299</v>
      </c>
      <c r="R1848" s="13">
        <v>1.0909090909090911</v>
      </c>
      <c r="S1848" s="13">
        <v>5.9165186500888103</v>
      </c>
      <c r="T1848" s="13">
        <f>IFERROR(VLOOKUP(B451,[1]!users_table[#All],4),"NA")</f>
        <v>8.4223826714801451</v>
      </c>
      <c r="U1848" s="13" t="s">
        <v>60</v>
      </c>
    </row>
    <row r="1849" spans="1:21" x14ac:dyDescent="0.3">
      <c r="A1849" s="25">
        <v>1847</v>
      </c>
      <c r="B1849" s="13" t="s">
        <v>2</v>
      </c>
      <c r="C1849" s="13">
        <v>44203</v>
      </c>
      <c r="D1849" s="13" t="s">
        <v>595</v>
      </c>
      <c r="E1849" s="13" t="s">
        <v>32</v>
      </c>
      <c r="F1849" s="13" t="s">
        <v>152</v>
      </c>
      <c r="G1849" s="13">
        <v>7.06</v>
      </c>
      <c r="H1849" s="26">
        <v>44766</v>
      </c>
      <c r="I1849" s="26">
        <v>44776</v>
      </c>
      <c r="J1849" s="13">
        <v>6</v>
      </c>
      <c r="K1849" s="13">
        <v>2021</v>
      </c>
      <c r="L1849" s="13" t="s">
        <v>39</v>
      </c>
      <c r="M1849" s="13">
        <v>12</v>
      </c>
      <c r="N1849" s="13">
        <v>0.39694444444444438</v>
      </c>
      <c r="O1849" s="13">
        <v>4.7633333333333336</v>
      </c>
      <c r="P1849" s="13">
        <v>11</v>
      </c>
      <c r="Q1849" s="13">
        <v>0.43303030303030299</v>
      </c>
      <c r="R1849" s="13">
        <v>1.0909090909090911</v>
      </c>
      <c r="S1849" s="13">
        <v>5.9165186500888103</v>
      </c>
      <c r="T1849" s="13">
        <f>IFERROR(VLOOKUP(B451,[1]!users_table[#All],4),"NA")</f>
        <v>8.4223826714801451</v>
      </c>
      <c r="U1849" s="13" t="s">
        <v>77</v>
      </c>
    </row>
    <row r="1850" spans="1:21" x14ac:dyDescent="0.3">
      <c r="A1850" s="25">
        <v>1848</v>
      </c>
      <c r="B1850" s="13" t="s">
        <v>2</v>
      </c>
      <c r="C1850" s="13">
        <v>44203</v>
      </c>
      <c r="D1850" s="13" t="s">
        <v>595</v>
      </c>
      <c r="E1850" s="13" t="s">
        <v>32</v>
      </c>
      <c r="F1850" s="13" t="s">
        <v>152</v>
      </c>
      <c r="G1850" s="13">
        <v>7.06</v>
      </c>
      <c r="H1850" s="26">
        <v>44766</v>
      </c>
      <c r="I1850" s="26">
        <v>44776</v>
      </c>
      <c r="J1850" s="13">
        <v>6</v>
      </c>
      <c r="K1850" s="13">
        <v>2021</v>
      </c>
      <c r="L1850" s="13" t="s">
        <v>39</v>
      </c>
      <c r="M1850" s="13">
        <v>12</v>
      </c>
      <c r="N1850" s="13">
        <v>0.39694444444444438</v>
      </c>
      <c r="O1850" s="13">
        <v>4.7633333333333336</v>
      </c>
      <c r="P1850" s="13">
        <v>11</v>
      </c>
      <c r="Q1850" s="13">
        <v>0.43303030303030299</v>
      </c>
      <c r="R1850" s="13">
        <v>1.0909090909090911</v>
      </c>
      <c r="S1850" s="13">
        <v>5.9165186500888103</v>
      </c>
      <c r="T1850" s="13">
        <f>IFERROR(VLOOKUP(B451,[1]!users_table[#All],4),"NA")</f>
        <v>8.4223826714801451</v>
      </c>
      <c r="U1850" s="13" t="s">
        <v>67</v>
      </c>
    </row>
    <row r="1851" spans="1:21" x14ac:dyDescent="0.3">
      <c r="A1851" s="25">
        <v>1849</v>
      </c>
      <c r="B1851" s="13" t="s">
        <v>2</v>
      </c>
      <c r="C1851" s="13">
        <v>44203</v>
      </c>
      <c r="D1851" s="13" t="s">
        <v>595</v>
      </c>
      <c r="E1851" s="13" t="s">
        <v>32</v>
      </c>
      <c r="F1851" s="13" t="s">
        <v>152</v>
      </c>
      <c r="G1851" s="13">
        <v>7.06</v>
      </c>
      <c r="H1851" s="26">
        <v>44766</v>
      </c>
      <c r="I1851" s="26">
        <v>44776</v>
      </c>
      <c r="J1851" s="13">
        <v>6</v>
      </c>
      <c r="K1851" s="13">
        <v>2021</v>
      </c>
      <c r="L1851" s="13" t="s">
        <v>39</v>
      </c>
      <c r="M1851" s="13">
        <v>12</v>
      </c>
      <c r="N1851" s="13">
        <v>0.39694444444444438</v>
      </c>
      <c r="O1851" s="13">
        <v>4.7633333333333336</v>
      </c>
      <c r="P1851" s="13">
        <v>11</v>
      </c>
      <c r="Q1851" s="13">
        <v>0.43303030303030299</v>
      </c>
      <c r="R1851" s="13">
        <v>1.0909090909090911</v>
      </c>
      <c r="S1851" s="13">
        <v>5.9165186500888103</v>
      </c>
      <c r="T1851" s="13">
        <f>IFERROR(VLOOKUP(B451,[1]!users_table[#All],4),"NA")</f>
        <v>8.4223826714801451</v>
      </c>
      <c r="U1851" s="13" t="s">
        <v>1026</v>
      </c>
    </row>
    <row r="1852" spans="1:21" x14ac:dyDescent="0.3">
      <c r="A1852" s="25">
        <v>1850</v>
      </c>
      <c r="B1852" s="13" t="s">
        <v>2</v>
      </c>
      <c r="C1852" s="13">
        <v>44203</v>
      </c>
      <c r="D1852" s="13" t="s">
        <v>595</v>
      </c>
      <c r="E1852" s="13" t="s">
        <v>32</v>
      </c>
      <c r="F1852" s="13" t="s">
        <v>152</v>
      </c>
      <c r="G1852" s="13">
        <v>7.06</v>
      </c>
      <c r="H1852" s="26">
        <v>44766</v>
      </c>
      <c r="I1852" s="26">
        <v>44776</v>
      </c>
      <c r="J1852" s="13">
        <v>6</v>
      </c>
      <c r="K1852" s="13">
        <v>2021</v>
      </c>
      <c r="L1852" s="13" t="s">
        <v>39</v>
      </c>
      <c r="M1852" s="13">
        <v>12</v>
      </c>
      <c r="N1852" s="13">
        <v>0.39694444444444438</v>
      </c>
      <c r="O1852" s="13">
        <v>4.7633333333333336</v>
      </c>
      <c r="P1852" s="13">
        <v>11</v>
      </c>
      <c r="Q1852" s="13">
        <v>0.43303030303030299</v>
      </c>
      <c r="R1852" s="13">
        <v>1.0909090909090911</v>
      </c>
      <c r="S1852" s="13">
        <v>5.9165186500888103</v>
      </c>
      <c r="T1852" s="13">
        <f>IFERROR(VLOOKUP(B451,[1]!users_table[#All],4),"NA")</f>
        <v>8.4223826714801451</v>
      </c>
      <c r="U1852" s="13" t="s">
        <v>75</v>
      </c>
    </row>
    <row r="1853" spans="1:21" x14ac:dyDescent="0.3">
      <c r="A1853" s="25">
        <v>1851</v>
      </c>
      <c r="B1853" s="13" t="s">
        <v>2</v>
      </c>
      <c r="C1853" s="13">
        <v>42351</v>
      </c>
      <c r="D1853" s="13" t="s">
        <v>596</v>
      </c>
      <c r="E1853" s="13" t="s">
        <v>32</v>
      </c>
      <c r="F1853" s="13" t="s">
        <v>154</v>
      </c>
      <c r="G1853" s="13">
        <v>7.62</v>
      </c>
      <c r="H1853" s="26">
        <v>44844</v>
      </c>
      <c r="I1853" s="26">
        <v>44957</v>
      </c>
      <c r="J1853" s="13">
        <v>7</v>
      </c>
      <c r="K1853" s="13">
        <v>2021</v>
      </c>
      <c r="L1853" s="13" t="s">
        <v>35</v>
      </c>
      <c r="M1853" s="13">
        <v>12</v>
      </c>
      <c r="N1853" s="13">
        <v>0.39583333333333331</v>
      </c>
      <c r="O1853" s="13">
        <v>4.75</v>
      </c>
      <c r="P1853" s="13">
        <v>114</v>
      </c>
      <c r="Q1853" s="13">
        <v>4.1666666666666657E-2</v>
      </c>
      <c r="R1853" s="13">
        <v>0.10526315789473679</v>
      </c>
      <c r="S1853" s="13">
        <v>5.9165186500888103</v>
      </c>
      <c r="T1853" s="13">
        <f>IFERROR(VLOOKUP(B452,[1]!users_table[#All],4),"NA")</f>
        <v>8.4223826714801451</v>
      </c>
      <c r="U1853" s="13" t="s">
        <v>1019</v>
      </c>
    </row>
    <row r="1854" spans="1:21" x14ac:dyDescent="0.3">
      <c r="A1854" s="25">
        <v>1852</v>
      </c>
      <c r="B1854" s="13" t="s">
        <v>2</v>
      </c>
      <c r="C1854" s="13">
        <v>42351</v>
      </c>
      <c r="D1854" s="13" t="s">
        <v>596</v>
      </c>
      <c r="E1854" s="13" t="s">
        <v>32</v>
      </c>
      <c r="F1854" s="13" t="s">
        <v>154</v>
      </c>
      <c r="G1854" s="13">
        <v>7.62</v>
      </c>
      <c r="H1854" s="26">
        <v>44844</v>
      </c>
      <c r="I1854" s="26">
        <v>44957</v>
      </c>
      <c r="J1854" s="13">
        <v>7</v>
      </c>
      <c r="K1854" s="13">
        <v>2021</v>
      </c>
      <c r="L1854" s="13" t="s">
        <v>35</v>
      </c>
      <c r="M1854" s="13">
        <v>12</v>
      </c>
      <c r="N1854" s="13">
        <v>0.39583333333333331</v>
      </c>
      <c r="O1854" s="13">
        <v>4.75</v>
      </c>
      <c r="P1854" s="13">
        <v>114</v>
      </c>
      <c r="Q1854" s="13">
        <v>4.1666666666666657E-2</v>
      </c>
      <c r="R1854" s="13">
        <v>0.10526315789473679</v>
      </c>
      <c r="S1854" s="13">
        <v>5.9165186500888103</v>
      </c>
      <c r="T1854" s="13">
        <f>IFERROR(VLOOKUP(B452,[1]!users_table[#All],4),"NA")</f>
        <v>8.4223826714801451</v>
      </c>
      <c r="U1854" s="13" t="s">
        <v>64</v>
      </c>
    </row>
    <row r="1855" spans="1:21" x14ac:dyDescent="0.3">
      <c r="A1855" s="25">
        <v>1853</v>
      </c>
      <c r="B1855" s="13" t="s">
        <v>2</v>
      </c>
      <c r="C1855" s="13">
        <v>42351</v>
      </c>
      <c r="D1855" s="13" t="s">
        <v>596</v>
      </c>
      <c r="E1855" s="13" t="s">
        <v>32</v>
      </c>
      <c r="F1855" s="13" t="s">
        <v>154</v>
      </c>
      <c r="G1855" s="13">
        <v>7.62</v>
      </c>
      <c r="H1855" s="26">
        <v>44844</v>
      </c>
      <c r="I1855" s="26">
        <v>44957</v>
      </c>
      <c r="J1855" s="13">
        <v>7</v>
      </c>
      <c r="K1855" s="13">
        <v>2021</v>
      </c>
      <c r="L1855" s="13" t="s">
        <v>35</v>
      </c>
      <c r="M1855" s="13">
        <v>12</v>
      </c>
      <c r="N1855" s="13">
        <v>0.39583333333333331</v>
      </c>
      <c r="O1855" s="13">
        <v>4.75</v>
      </c>
      <c r="P1855" s="13">
        <v>114</v>
      </c>
      <c r="Q1855" s="13">
        <v>4.1666666666666657E-2</v>
      </c>
      <c r="R1855" s="13">
        <v>0.10526315789473679</v>
      </c>
      <c r="S1855" s="13">
        <v>5.9165186500888103</v>
      </c>
      <c r="T1855" s="13">
        <f>IFERROR(VLOOKUP(B452,[1]!users_table[#All],4),"NA")</f>
        <v>8.4223826714801451</v>
      </c>
      <c r="U1855" s="13" t="s">
        <v>1049</v>
      </c>
    </row>
    <row r="1856" spans="1:21" x14ac:dyDescent="0.3">
      <c r="A1856" s="25">
        <v>1854</v>
      </c>
      <c r="B1856" s="13" t="s">
        <v>2</v>
      </c>
      <c r="C1856" s="13">
        <v>42351</v>
      </c>
      <c r="D1856" s="13" t="s">
        <v>596</v>
      </c>
      <c r="E1856" s="13" t="s">
        <v>32</v>
      </c>
      <c r="F1856" s="13" t="s">
        <v>154</v>
      </c>
      <c r="G1856" s="13">
        <v>7.62</v>
      </c>
      <c r="H1856" s="26">
        <v>44844</v>
      </c>
      <c r="I1856" s="26">
        <v>44957</v>
      </c>
      <c r="J1856" s="13">
        <v>7</v>
      </c>
      <c r="K1856" s="13">
        <v>2021</v>
      </c>
      <c r="L1856" s="13" t="s">
        <v>35</v>
      </c>
      <c r="M1856" s="13">
        <v>12</v>
      </c>
      <c r="N1856" s="13">
        <v>0.39583333333333331</v>
      </c>
      <c r="O1856" s="13">
        <v>4.75</v>
      </c>
      <c r="P1856" s="13">
        <v>114</v>
      </c>
      <c r="Q1856" s="13">
        <v>4.1666666666666657E-2</v>
      </c>
      <c r="R1856" s="13">
        <v>0.10526315789473679</v>
      </c>
      <c r="S1856" s="13">
        <v>5.9165186500888103</v>
      </c>
      <c r="T1856" s="13">
        <f>IFERROR(VLOOKUP(B452,[1]!users_table[#All],4),"NA")</f>
        <v>8.4223826714801451</v>
      </c>
      <c r="U1856" s="13" t="s">
        <v>1015</v>
      </c>
    </row>
    <row r="1857" spans="1:21" x14ac:dyDescent="0.3">
      <c r="A1857" s="25">
        <v>1855</v>
      </c>
      <c r="B1857" s="13" t="s">
        <v>4</v>
      </c>
      <c r="C1857" s="13">
        <v>42351</v>
      </c>
      <c r="D1857" s="13" t="s">
        <v>596</v>
      </c>
      <c r="E1857" s="13" t="s">
        <v>32</v>
      </c>
      <c r="F1857" s="13" t="s">
        <v>154</v>
      </c>
      <c r="G1857" s="13">
        <v>7.62</v>
      </c>
      <c r="H1857" s="26">
        <v>44480</v>
      </c>
      <c r="I1857" s="26">
        <v>44567</v>
      </c>
      <c r="J1857" s="13">
        <v>9</v>
      </c>
      <c r="K1857" s="13">
        <v>2021</v>
      </c>
      <c r="L1857" s="13" t="s">
        <v>35</v>
      </c>
      <c r="M1857" s="13">
        <v>12</v>
      </c>
      <c r="N1857" s="13">
        <v>0.39583333333333331</v>
      </c>
      <c r="O1857" s="13">
        <v>4.75</v>
      </c>
      <c r="P1857" s="13">
        <v>88</v>
      </c>
      <c r="Q1857" s="13">
        <v>5.3977272727272728E-2</v>
      </c>
      <c r="R1857" s="13">
        <v>0.13636363636363641</v>
      </c>
      <c r="S1857" s="13">
        <v>8.3323353293413174</v>
      </c>
      <c r="T1857" s="7">
        <f>IFERROR(VLOOKUP(B827,[1]!users_table[#All],4),"NA")</f>
        <v>8.4223826714801451</v>
      </c>
      <c r="U1857" s="13" t="s">
        <v>1019</v>
      </c>
    </row>
    <row r="1858" spans="1:21" x14ac:dyDescent="0.3">
      <c r="A1858" s="25">
        <v>1856</v>
      </c>
      <c r="B1858" s="13" t="s">
        <v>4</v>
      </c>
      <c r="C1858" s="13">
        <v>42351</v>
      </c>
      <c r="D1858" s="13" t="s">
        <v>596</v>
      </c>
      <c r="E1858" s="13" t="s">
        <v>32</v>
      </c>
      <c r="F1858" s="13" t="s">
        <v>154</v>
      </c>
      <c r="G1858" s="13">
        <v>7.62</v>
      </c>
      <c r="H1858" s="26">
        <v>44480</v>
      </c>
      <c r="I1858" s="26">
        <v>44567</v>
      </c>
      <c r="J1858" s="13">
        <v>9</v>
      </c>
      <c r="K1858" s="13">
        <v>2021</v>
      </c>
      <c r="L1858" s="13" t="s">
        <v>35</v>
      </c>
      <c r="M1858" s="13">
        <v>12</v>
      </c>
      <c r="N1858" s="13">
        <v>0.39583333333333331</v>
      </c>
      <c r="O1858" s="13">
        <v>4.75</v>
      </c>
      <c r="P1858" s="13">
        <v>88</v>
      </c>
      <c r="Q1858" s="13">
        <v>5.3977272727272728E-2</v>
      </c>
      <c r="R1858" s="13">
        <v>0.13636363636363641</v>
      </c>
      <c r="S1858" s="13">
        <v>8.3323353293413174</v>
      </c>
      <c r="T1858" s="7">
        <f>IFERROR(VLOOKUP(B827,[1]!users_table[#All],4),"NA")</f>
        <v>8.4223826714801451</v>
      </c>
      <c r="U1858" s="13" t="s">
        <v>64</v>
      </c>
    </row>
    <row r="1859" spans="1:21" x14ac:dyDescent="0.3">
      <c r="A1859" s="25">
        <v>1857</v>
      </c>
      <c r="B1859" s="13" t="s">
        <v>4</v>
      </c>
      <c r="C1859" s="13">
        <v>42351</v>
      </c>
      <c r="D1859" s="13" t="s">
        <v>596</v>
      </c>
      <c r="E1859" s="13" t="s">
        <v>32</v>
      </c>
      <c r="F1859" s="13" t="s">
        <v>154</v>
      </c>
      <c r="G1859" s="13">
        <v>7.62</v>
      </c>
      <c r="H1859" s="26">
        <v>44480</v>
      </c>
      <c r="I1859" s="26">
        <v>44567</v>
      </c>
      <c r="J1859" s="13">
        <v>9</v>
      </c>
      <c r="K1859" s="13">
        <v>2021</v>
      </c>
      <c r="L1859" s="13" t="s">
        <v>35</v>
      </c>
      <c r="M1859" s="13">
        <v>12</v>
      </c>
      <c r="N1859" s="13">
        <v>0.39583333333333331</v>
      </c>
      <c r="O1859" s="13">
        <v>4.75</v>
      </c>
      <c r="P1859" s="13">
        <v>88</v>
      </c>
      <c r="Q1859" s="13">
        <v>5.3977272727272728E-2</v>
      </c>
      <c r="R1859" s="13">
        <v>0.13636363636363641</v>
      </c>
      <c r="S1859" s="13">
        <v>8.3323353293413174</v>
      </c>
      <c r="T1859" s="7">
        <f>IFERROR(VLOOKUP(B827,[1]!users_table[#All],4),"NA")</f>
        <v>8.4223826714801451</v>
      </c>
      <c r="U1859" s="13" t="s">
        <v>1049</v>
      </c>
    </row>
    <row r="1860" spans="1:21" x14ac:dyDescent="0.3">
      <c r="A1860" s="25">
        <v>1858</v>
      </c>
      <c r="B1860" s="13" t="s">
        <v>4</v>
      </c>
      <c r="C1860" s="13">
        <v>42351</v>
      </c>
      <c r="D1860" s="13" t="s">
        <v>596</v>
      </c>
      <c r="E1860" s="13" t="s">
        <v>32</v>
      </c>
      <c r="F1860" s="13" t="s">
        <v>154</v>
      </c>
      <c r="G1860" s="13">
        <v>7.62</v>
      </c>
      <c r="H1860" s="26">
        <v>44480</v>
      </c>
      <c r="I1860" s="26">
        <v>44567</v>
      </c>
      <c r="J1860" s="13">
        <v>9</v>
      </c>
      <c r="K1860" s="13">
        <v>2021</v>
      </c>
      <c r="L1860" s="13" t="s">
        <v>35</v>
      </c>
      <c r="M1860" s="13">
        <v>12</v>
      </c>
      <c r="N1860" s="13">
        <v>0.39583333333333331</v>
      </c>
      <c r="O1860" s="13">
        <v>4.75</v>
      </c>
      <c r="P1860" s="13">
        <v>88</v>
      </c>
      <c r="Q1860" s="13">
        <v>5.3977272727272728E-2</v>
      </c>
      <c r="R1860" s="13">
        <v>0.13636363636363641</v>
      </c>
      <c r="S1860" s="13">
        <v>8.3323353293413174</v>
      </c>
      <c r="T1860" s="7">
        <f>IFERROR(VLOOKUP(B827,[1]!users_table[#All],4),"NA")</f>
        <v>8.4223826714801451</v>
      </c>
      <c r="U1860" s="13" t="s">
        <v>1015</v>
      </c>
    </row>
    <row r="1861" spans="1:21" x14ac:dyDescent="0.3">
      <c r="A1861" s="25">
        <v>1859</v>
      </c>
      <c r="B1861" s="13" t="s">
        <v>2</v>
      </c>
      <c r="C1861" s="13">
        <v>38787</v>
      </c>
      <c r="D1861" s="13" t="s">
        <v>597</v>
      </c>
      <c r="E1861" s="13" t="s">
        <v>32</v>
      </c>
      <c r="F1861" s="13" t="s">
        <v>183</v>
      </c>
      <c r="G1861" s="13">
        <v>7.38</v>
      </c>
      <c r="H1861" s="26">
        <v>43662</v>
      </c>
      <c r="I1861" s="26">
        <v>43683</v>
      </c>
      <c r="J1861" s="13">
        <v>7</v>
      </c>
      <c r="K1861" s="13">
        <v>2019</v>
      </c>
      <c r="L1861" s="13" t="s">
        <v>33</v>
      </c>
      <c r="M1861" s="13">
        <v>12</v>
      </c>
      <c r="N1861" s="13">
        <v>0.21638888888888891</v>
      </c>
      <c r="O1861" s="13">
        <v>2.5966666666666671</v>
      </c>
      <c r="P1861" s="13">
        <v>22</v>
      </c>
      <c r="Q1861" s="13">
        <v>0.118030303030303</v>
      </c>
      <c r="R1861" s="13">
        <v>0.54545454545454541</v>
      </c>
      <c r="S1861" s="13">
        <v>5.9165186500888103</v>
      </c>
      <c r="T1861" s="7">
        <f>IFERROR(VLOOKUP(B453,[1]!users_table[#All],4),"NA")</f>
        <v>8.4223826714801451</v>
      </c>
      <c r="U1861" s="13" t="s">
        <v>64</v>
      </c>
    </row>
    <row r="1862" spans="1:21" x14ac:dyDescent="0.3">
      <c r="A1862" s="25">
        <v>1860</v>
      </c>
      <c r="B1862" s="13" t="s">
        <v>2</v>
      </c>
      <c r="C1862" s="13">
        <v>38787</v>
      </c>
      <c r="D1862" s="13" t="s">
        <v>597</v>
      </c>
      <c r="E1862" s="13" t="s">
        <v>32</v>
      </c>
      <c r="F1862" s="13" t="s">
        <v>183</v>
      </c>
      <c r="G1862" s="13">
        <v>7.38</v>
      </c>
      <c r="H1862" s="26">
        <v>43662</v>
      </c>
      <c r="I1862" s="26">
        <v>43683</v>
      </c>
      <c r="J1862" s="13">
        <v>7</v>
      </c>
      <c r="K1862" s="13">
        <v>2019</v>
      </c>
      <c r="L1862" s="13" t="s">
        <v>33</v>
      </c>
      <c r="M1862" s="13">
        <v>12</v>
      </c>
      <c r="N1862" s="13">
        <v>0.21638888888888891</v>
      </c>
      <c r="O1862" s="13">
        <v>2.5966666666666671</v>
      </c>
      <c r="P1862" s="13">
        <v>22</v>
      </c>
      <c r="Q1862" s="13">
        <v>0.118030303030303</v>
      </c>
      <c r="R1862" s="13">
        <v>0.54545454545454541</v>
      </c>
      <c r="S1862" s="13">
        <v>5.9165186500888103</v>
      </c>
      <c r="T1862" s="7">
        <f>IFERROR(VLOOKUP(B453,[1]!users_table[#All],4),"NA")</f>
        <v>8.4223826714801451</v>
      </c>
      <c r="U1862" s="13" t="s">
        <v>70</v>
      </c>
    </row>
    <row r="1863" spans="1:21" x14ac:dyDescent="0.3">
      <c r="A1863" s="25">
        <v>1861</v>
      </c>
      <c r="B1863" s="13" t="s">
        <v>2</v>
      </c>
      <c r="C1863" s="13">
        <v>38787</v>
      </c>
      <c r="D1863" s="13" t="s">
        <v>597</v>
      </c>
      <c r="E1863" s="13" t="s">
        <v>32</v>
      </c>
      <c r="F1863" s="13" t="s">
        <v>183</v>
      </c>
      <c r="G1863" s="13">
        <v>7.38</v>
      </c>
      <c r="H1863" s="26">
        <v>43662</v>
      </c>
      <c r="I1863" s="26">
        <v>43683</v>
      </c>
      <c r="J1863" s="13">
        <v>7</v>
      </c>
      <c r="K1863" s="13">
        <v>2019</v>
      </c>
      <c r="L1863" s="13" t="s">
        <v>33</v>
      </c>
      <c r="M1863" s="13">
        <v>12</v>
      </c>
      <c r="N1863" s="13">
        <v>0.21638888888888891</v>
      </c>
      <c r="O1863" s="13">
        <v>2.5966666666666671</v>
      </c>
      <c r="P1863" s="13">
        <v>22</v>
      </c>
      <c r="Q1863" s="13">
        <v>0.118030303030303</v>
      </c>
      <c r="R1863" s="13">
        <v>0.54545454545454541</v>
      </c>
      <c r="S1863" s="13">
        <v>5.9165186500888103</v>
      </c>
      <c r="T1863" s="7">
        <f>IFERROR(VLOOKUP(B453,[1]!users_table[#All],4),"NA")</f>
        <v>8.4223826714801451</v>
      </c>
      <c r="U1863" s="13" t="s">
        <v>68</v>
      </c>
    </row>
    <row r="1864" spans="1:21" x14ac:dyDescent="0.3">
      <c r="A1864" s="25">
        <v>1862</v>
      </c>
      <c r="B1864" s="13" t="s">
        <v>2</v>
      </c>
      <c r="C1864" s="13">
        <v>38787</v>
      </c>
      <c r="D1864" s="13" t="s">
        <v>597</v>
      </c>
      <c r="E1864" s="13" t="s">
        <v>32</v>
      </c>
      <c r="F1864" s="13" t="s">
        <v>183</v>
      </c>
      <c r="G1864" s="13">
        <v>7.38</v>
      </c>
      <c r="H1864" s="26">
        <v>43662</v>
      </c>
      <c r="I1864" s="26">
        <v>43683</v>
      </c>
      <c r="J1864" s="13">
        <v>7</v>
      </c>
      <c r="K1864" s="13">
        <v>2019</v>
      </c>
      <c r="L1864" s="13" t="s">
        <v>33</v>
      </c>
      <c r="M1864" s="13">
        <v>12</v>
      </c>
      <c r="N1864" s="13">
        <v>0.21638888888888891</v>
      </c>
      <c r="O1864" s="13">
        <v>2.5966666666666671</v>
      </c>
      <c r="P1864" s="13">
        <v>22</v>
      </c>
      <c r="Q1864" s="13">
        <v>0.118030303030303</v>
      </c>
      <c r="R1864" s="13">
        <v>0.54545454545454541</v>
      </c>
      <c r="S1864" s="13">
        <v>5.9165186500888103</v>
      </c>
      <c r="T1864" s="7">
        <f>IFERROR(VLOOKUP(B453,[1]!users_table[#All],4),"NA")</f>
        <v>8.4223826714801451</v>
      </c>
      <c r="U1864" s="13" t="s">
        <v>69</v>
      </c>
    </row>
    <row r="1865" spans="1:21" x14ac:dyDescent="0.3">
      <c r="A1865" s="25">
        <v>1863</v>
      </c>
      <c r="B1865" s="13" t="s">
        <v>4</v>
      </c>
      <c r="C1865" s="13">
        <v>38787</v>
      </c>
      <c r="D1865" s="13" t="s">
        <v>597</v>
      </c>
      <c r="E1865" s="13" t="s">
        <v>32</v>
      </c>
      <c r="F1865" s="13" t="s">
        <v>183</v>
      </c>
      <c r="G1865" s="13">
        <v>7.38</v>
      </c>
      <c r="H1865" s="26">
        <v>44455</v>
      </c>
      <c r="I1865" s="26">
        <v>44550</v>
      </c>
      <c r="J1865" s="13">
        <v>8</v>
      </c>
      <c r="K1865" s="13">
        <v>2019</v>
      </c>
      <c r="L1865" s="13" t="s">
        <v>33</v>
      </c>
      <c r="M1865" s="13">
        <v>12</v>
      </c>
      <c r="N1865" s="13">
        <v>0.21638888888888891</v>
      </c>
      <c r="O1865" s="13">
        <v>2.5966666666666671</v>
      </c>
      <c r="P1865" s="13">
        <v>96</v>
      </c>
      <c r="Q1865" s="13">
        <v>2.704861111111111E-2</v>
      </c>
      <c r="R1865" s="13">
        <v>0.125</v>
      </c>
      <c r="S1865" s="13">
        <v>8.3323353293413174</v>
      </c>
      <c r="T1865" s="7">
        <f>IFERROR(VLOOKUP(B828,[1]!users_table[#All],4),"NA")</f>
        <v>8.4223826714801451</v>
      </c>
      <c r="U1865" s="13" t="s">
        <v>64</v>
      </c>
    </row>
    <row r="1866" spans="1:21" x14ac:dyDescent="0.3">
      <c r="A1866" s="25">
        <v>1864</v>
      </c>
      <c r="B1866" s="13" t="s">
        <v>4</v>
      </c>
      <c r="C1866" s="13">
        <v>38787</v>
      </c>
      <c r="D1866" s="13" t="s">
        <v>597</v>
      </c>
      <c r="E1866" s="13" t="s">
        <v>32</v>
      </c>
      <c r="F1866" s="13" t="s">
        <v>183</v>
      </c>
      <c r="G1866" s="13">
        <v>7.38</v>
      </c>
      <c r="H1866" s="26">
        <v>44455</v>
      </c>
      <c r="I1866" s="26">
        <v>44550</v>
      </c>
      <c r="J1866" s="13">
        <v>8</v>
      </c>
      <c r="K1866" s="13">
        <v>2019</v>
      </c>
      <c r="L1866" s="13" t="s">
        <v>33</v>
      </c>
      <c r="M1866" s="13">
        <v>12</v>
      </c>
      <c r="N1866" s="13">
        <v>0.21638888888888891</v>
      </c>
      <c r="O1866" s="13">
        <v>2.5966666666666671</v>
      </c>
      <c r="P1866" s="13">
        <v>96</v>
      </c>
      <c r="Q1866" s="13">
        <v>2.704861111111111E-2</v>
      </c>
      <c r="R1866" s="13">
        <v>0.125</v>
      </c>
      <c r="S1866" s="13">
        <v>8.3323353293413174</v>
      </c>
      <c r="T1866" s="7">
        <f>IFERROR(VLOOKUP(B828,[1]!users_table[#All],4),"NA")</f>
        <v>8.4223826714801451</v>
      </c>
      <c r="U1866" s="13" t="s">
        <v>70</v>
      </c>
    </row>
    <row r="1867" spans="1:21" x14ac:dyDescent="0.3">
      <c r="A1867" s="25">
        <v>1865</v>
      </c>
      <c r="B1867" s="13" t="s">
        <v>4</v>
      </c>
      <c r="C1867" s="13">
        <v>38787</v>
      </c>
      <c r="D1867" s="13" t="s">
        <v>597</v>
      </c>
      <c r="E1867" s="13" t="s">
        <v>32</v>
      </c>
      <c r="F1867" s="13" t="s">
        <v>183</v>
      </c>
      <c r="G1867" s="13">
        <v>7.38</v>
      </c>
      <c r="H1867" s="26">
        <v>44455</v>
      </c>
      <c r="I1867" s="26">
        <v>44550</v>
      </c>
      <c r="J1867" s="13">
        <v>8</v>
      </c>
      <c r="K1867" s="13">
        <v>2019</v>
      </c>
      <c r="L1867" s="13" t="s">
        <v>33</v>
      </c>
      <c r="M1867" s="13">
        <v>12</v>
      </c>
      <c r="N1867" s="13">
        <v>0.21638888888888891</v>
      </c>
      <c r="O1867" s="13">
        <v>2.5966666666666671</v>
      </c>
      <c r="P1867" s="13">
        <v>96</v>
      </c>
      <c r="Q1867" s="13">
        <v>2.704861111111111E-2</v>
      </c>
      <c r="R1867" s="13">
        <v>0.125</v>
      </c>
      <c r="S1867" s="13">
        <v>8.3323353293413174</v>
      </c>
      <c r="T1867" s="7">
        <f>IFERROR(VLOOKUP(B828,[1]!users_table[#All],4),"NA")</f>
        <v>8.4223826714801451</v>
      </c>
      <c r="U1867" s="13" t="s">
        <v>68</v>
      </c>
    </row>
    <row r="1868" spans="1:21" x14ac:dyDescent="0.3">
      <c r="A1868" s="25">
        <v>1866</v>
      </c>
      <c r="B1868" s="13" t="s">
        <v>4</v>
      </c>
      <c r="C1868" s="13">
        <v>38787</v>
      </c>
      <c r="D1868" s="13" t="s">
        <v>597</v>
      </c>
      <c r="E1868" s="13" t="s">
        <v>32</v>
      </c>
      <c r="F1868" s="13" t="s">
        <v>183</v>
      </c>
      <c r="G1868" s="13">
        <v>7.38</v>
      </c>
      <c r="H1868" s="26">
        <v>44455</v>
      </c>
      <c r="I1868" s="26">
        <v>44550</v>
      </c>
      <c r="J1868" s="13">
        <v>8</v>
      </c>
      <c r="K1868" s="13">
        <v>2019</v>
      </c>
      <c r="L1868" s="13" t="s">
        <v>33</v>
      </c>
      <c r="M1868" s="13">
        <v>12</v>
      </c>
      <c r="N1868" s="13">
        <v>0.21638888888888891</v>
      </c>
      <c r="O1868" s="13">
        <v>2.5966666666666671</v>
      </c>
      <c r="P1868" s="13">
        <v>96</v>
      </c>
      <c r="Q1868" s="13">
        <v>2.704861111111111E-2</v>
      </c>
      <c r="R1868" s="13">
        <v>0.125</v>
      </c>
      <c r="S1868" s="13">
        <v>8.3323353293413174</v>
      </c>
      <c r="T1868" s="13">
        <f>IFERROR(VLOOKUP(B828,[1]!users_table[#All],4),"NA")</f>
        <v>8.4223826714801451</v>
      </c>
      <c r="U1868" s="13" t="s">
        <v>69</v>
      </c>
    </row>
    <row r="1869" spans="1:21" x14ac:dyDescent="0.3">
      <c r="A1869" s="25">
        <v>1867</v>
      </c>
      <c r="B1869" s="13" t="s">
        <v>2</v>
      </c>
      <c r="C1869" s="13">
        <v>41456</v>
      </c>
      <c r="D1869" s="13" t="s">
        <v>598</v>
      </c>
      <c r="E1869" s="13" t="s">
        <v>32</v>
      </c>
      <c r="F1869" s="13" t="s">
        <v>152</v>
      </c>
      <c r="G1869" s="13">
        <v>7.17</v>
      </c>
      <c r="H1869" s="26">
        <v>44634</v>
      </c>
      <c r="I1869" s="26">
        <v>44649</v>
      </c>
      <c r="J1869" s="13">
        <v>6</v>
      </c>
      <c r="K1869" s="13">
        <v>2021</v>
      </c>
      <c r="L1869" s="13" t="s">
        <v>33</v>
      </c>
      <c r="M1869" s="13">
        <v>12</v>
      </c>
      <c r="N1869" s="13">
        <v>0.41111111111111109</v>
      </c>
      <c r="O1869" s="13">
        <v>4.9333333333333336</v>
      </c>
      <c r="P1869" s="13">
        <v>16</v>
      </c>
      <c r="Q1869" s="13">
        <v>0.30833333333333329</v>
      </c>
      <c r="R1869" s="13">
        <v>0.75</v>
      </c>
      <c r="S1869" s="13">
        <v>5.9165186500888103</v>
      </c>
      <c r="T1869" s="13">
        <f>IFERROR(VLOOKUP(B454,[1]!users_table[#All],4),"NA")</f>
        <v>8.4223826714801451</v>
      </c>
      <c r="U1869" s="13" t="s">
        <v>65</v>
      </c>
    </row>
    <row r="1870" spans="1:21" x14ac:dyDescent="0.3">
      <c r="A1870" s="25">
        <v>1868</v>
      </c>
      <c r="B1870" s="13" t="s">
        <v>2</v>
      </c>
      <c r="C1870" s="13">
        <v>41456</v>
      </c>
      <c r="D1870" s="13" t="s">
        <v>598</v>
      </c>
      <c r="E1870" s="13" t="s">
        <v>32</v>
      </c>
      <c r="F1870" s="13" t="s">
        <v>152</v>
      </c>
      <c r="G1870" s="13">
        <v>7.17</v>
      </c>
      <c r="H1870" s="26">
        <v>44634</v>
      </c>
      <c r="I1870" s="26">
        <v>44649</v>
      </c>
      <c r="J1870" s="13">
        <v>6</v>
      </c>
      <c r="K1870" s="13">
        <v>2021</v>
      </c>
      <c r="L1870" s="13" t="s">
        <v>33</v>
      </c>
      <c r="M1870" s="13">
        <v>12</v>
      </c>
      <c r="N1870" s="13">
        <v>0.41111111111111109</v>
      </c>
      <c r="O1870" s="13">
        <v>4.9333333333333336</v>
      </c>
      <c r="P1870" s="13">
        <v>16</v>
      </c>
      <c r="Q1870" s="13">
        <v>0.30833333333333329</v>
      </c>
      <c r="R1870" s="13">
        <v>0.75</v>
      </c>
      <c r="S1870" s="13">
        <v>5.9165186500888103</v>
      </c>
      <c r="T1870" s="13">
        <f>IFERROR(VLOOKUP(B454,[1]!users_table[#All],4),"NA")</f>
        <v>8.4223826714801451</v>
      </c>
      <c r="U1870" s="13" t="s">
        <v>64</v>
      </c>
    </row>
    <row r="1871" spans="1:21" x14ac:dyDescent="0.3">
      <c r="A1871" s="25">
        <v>1869</v>
      </c>
      <c r="B1871" s="13" t="s">
        <v>2</v>
      </c>
      <c r="C1871" s="13">
        <v>41456</v>
      </c>
      <c r="D1871" s="13" t="s">
        <v>598</v>
      </c>
      <c r="E1871" s="13" t="s">
        <v>32</v>
      </c>
      <c r="F1871" s="13" t="s">
        <v>152</v>
      </c>
      <c r="G1871" s="13">
        <v>7.17</v>
      </c>
      <c r="H1871" s="26">
        <v>44634</v>
      </c>
      <c r="I1871" s="26">
        <v>44649</v>
      </c>
      <c r="J1871" s="13">
        <v>6</v>
      </c>
      <c r="K1871" s="13">
        <v>2021</v>
      </c>
      <c r="L1871" s="13" t="s">
        <v>33</v>
      </c>
      <c r="M1871" s="13">
        <v>12</v>
      </c>
      <c r="N1871" s="13">
        <v>0.41111111111111109</v>
      </c>
      <c r="O1871" s="13">
        <v>4.9333333333333336</v>
      </c>
      <c r="P1871" s="13">
        <v>16</v>
      </c>
      <c r="Q1871" s="13">
        <v>0.30833333333333329</v>
      </c>
      <c r="R1871" s="13">
        <v>0.75</v>
      </c>
      <c r="S1871" s="13">
        <v>5.9165186500888103</v>
      </c>
      <c r="T1871" s="13">
        <f>IFERROR(VLOOKUP(B454,[1]!users_table[#All],4),"NA")</f>
        <v>8.4223826714801451</v>
      </c>
      <c r="U1871" s="13" t="s">
        <v>60</v>
      </c>
    </row>
    <row r="1872" spans="1:21" x14ac:dyDescent="0.3">
      <c r="A1872" s="25">
        <v>1870</v>
      </c>
      <c r="B1872" s="13" t="s">
        <v>2</v>
      </c>
      <c r="C1872" s="13">
        <v>41456</v>
      </c>
      <c r="D1872" s="13" t="s">
        <v>598</v>
      </c>
      <c r="E1872" s="13" t="s">
        <v>32</v>
      </c>
      <c r="F1872" s="13" t="s">
        <v>152</v>
      </c>
      <c r="G1872" s="13">
        <v>7.17</v>
      </c>
      <c r="H1872" s="26">
        <v>44634</v>
      </c>
      <c r="I1872" s="26">
        <v>44649</v>
      </c>
      <c r="J1872" s="13">
        <v>6</v>
      </c>
      <c r="K1872" s="13">
        <v>2021</v>
      </c>
      <c r="L1872" s="13" t="s">
        <v>33</v>
      </c>
      <c r="M1872" s="13">
        <v>12</v>
      </c>
      <c r="N1872" s="13">
        <v>0.41111111111111109</v>
      </c>
      <c r="O1872" s="13">
        <v>4.9333333333333336</v>
      </c>
      <c r="P1872" s="13">
        <v>16</v>
      </c>
      <c r="Q1872" s="13">
        <v>0.30833333333333329</v>
      </c>
      <c r="R1872" s="13">
        <v>0.75</v>
      </c>
      <c r="S1872" s="13">
        <v>5.9165186500888103</v>
      </c>
      <c r="T1872" s="13">
        <f>IFERROR(VLOOKUP(B454,[1]!users_table[#All],4),"NA")</f>
        <v>8.4223826714801451</v>
      </c>
      <c r="U1872" s="13" t="s">
        <v>67</v>
      </c>
    </row>
    <row r="1873" spans="1:21" x14ac:dyDescent="0.3">
      <c r="A1873" s="25">
        <v>1871</v>
      </c>
      <c r="B1873" s="13" t="s">
        <v>2</v>
      </c>
      <c r="C1873" s="13">
        <v>41456</v>
      </c>
      <c r="D1873" s="13" t="s">
        <v>598</v>
      </c>
      <c r="E1873" s="13" t="s">
        <v>32</v>
      </c>
      <c r="F1873" s="13" t="s">
        <v>152</v>
      </c>
      <c r="G1873" s="13">
        <v>7.17</v>
      </c>
      <c r="H1873" s="26">
        <v>44634</v>
      </c>
      <c r="I1873" s="26">
        <v>44649</v>
      </c>
      <c r="J1873" s="13">
        <v>6</v>
      </c>
      <c r="K1873" s="13">
        <v>2021</v>
      </c>
      <c r="L1873" s="13" t="s">
        <v>33</v>
      </c>
      <c r="M1873" s="13">
        <v>12</v>
      </c>
      <c r="N1873" s="13">
        <v>0.41111111111111109</v>
      </c>
      <c r="O1873" s="13">
        <v>4.9333333333333336</v>
      </c>
      <c r="P1873" s="13">
        <v>16</v>
      </c>
      <c r="Q1873" s="13">
        <v>0.30833333333333329</v>
      </c>
      <c r="R1873" s="13">
        <v>0.75</v>
      </c>
      <c r="S1873" s="13">
        <v>5.9165186500888103</v>
      </c>
      <c r="T1873" s="7">
        <f>IFERROR(VLOOKUP(B454,[1]!users_table[#All],4),"NA")</f>
        <v>8.4223826714801451</v>
      </c>
      <c r="U1873" s="13" t="s">
        <v>62</v>
      </c>
    </row>
    <row r="1874" spans="1:21" x14ac:dyDescent="0.3">
      <c r="A1874" s="25">
        <v>1872</v>
      </c>
      <c r="B1874" s="13" t="s">
        <v>2</v>
      </c>
      <c r="C1874" s="13">
        <v>41372</v>
      </c>
      <c r="D1874" s="13" t="s">
        <v>599</v>
      </c>
      <c r="E1874" s="13" t="s">
        <v>32</v>
      </c>
      <c r="F1874" s="13" t="s">
        <v>29</v>
      </c>
      <c r="G1874" s="13">
        <v>6.45</v>
      </c>
      <c r="H1874" s="26">
        <v>44337</v>
      </c>
      <c r="I1874" s="26">
        <v>44340</v>
      </c>
      <c r="J1874" s="13">
        <v>4</v>
      </c>
      <c r="K1874" s="13">
        <v>2020</v>
      </c>
      <c r="L1874" s="13" t="s">
        <v>35</v>
      </c>
      <c r="M1874" s="13">
        <v>12</v>
      </c>
      <c r="N1874" s="13">
        <v>0.4</v>
      </c>
      <c r="O1874" s="13">
        <v>4.8000000000000007</v>
      </c>
      <c r="P1874" s="13">
        <v>4</v>
      </c>
      <c r="Q1874" s="13">
        <v>1.2</v>
      </c>
      <c r="R1874" s="13">
        <v>3</v>
      </c>
      <c r="S1874" s="13">
        <v>5.9165186500888103</v>
      </c>
      <c r="T1874" s="13">
        <f>IFERROR(VLOOKUP(B455,[1]!users_table[#All],4),"NA")</f>
        <v>8.4223826714801451</v>
      </c>
      <c r="U1874" s="13" t="s">
        <v>65</v>
      </c>
    </row>
    <row r="1875" spans="1:21" x14ac:dyDescent="0.3">
      <c r="A1875" s="25">
        <v>1873</v>
      </c>
      <c r="B1875" s="13" t="s">
        <v>2</v>
      </c>
      <c r="C1875" s="13">
        <v>41372</v>
      </c>
      <c r="D1875" s="13" t="s">
        <v>599</v>
      </c>
      <c r="E1875" s="13" t="s">
        <v>32</v>
      </c>
      <c r="F1875" s="13" t="s">
        <v>29</v>
      </c>
      <c r="G1875" s="13">
        <v>6.45</v>
      </c>
      <c r="H1875" s="26">
        <v>44337</v>
      </c>
      <c r="I1875" s="26">
        <v>44340</v>
      </c>
      <c r="J1875" s="13">
        <v>4</v>
      </c>
      <c r="K1875" s="13">
        <v>2020</v>
      </c>
      <c r="L1875" s="13" t="s">
        <v>35</v>
      </c>
      <c r="M1875" s="13">
        <v>12</v>
      </c>
      <c r="N1875" s="13">
        <v>0.4</v>
      </c>
      <c r="O1875" s="13">
        <v>4.8000000000000007</v>
      </c>
      <c r="P1875" s="13">
        <v>4</v>
      </c>
      <c r="Q1875" s="13">
        <v>1.2</v>
      </c>
      <c r="R1875" s="13">
        <v>3</v>
      </c>
      <c r="S1875" s="13">
        <v>5.9165186500888103</v>
      </c>
      <c r="T1875" s="13">
        <f>IFERROR(VLOOKUP(B455,[1]!users_table[#All],4),"NA")</f>
        <v>8.4223826714801451</v>
      </c>
      <c r="U1875" s="13" t="s">
        <v>1024</v>
      </c>
    </row>
    <row r="1876" spans="1:21" x14ac:dyDescent="0.3">
      <c r="A1876" s="25">
        <v>1874</v>
      </c>
      <c r="B1876" s="13" t="s">
        <v>4</v>
      </c>
      <c r="C1876" s="13">
        <v>41372</v>
      </c>
      <c r="D1876" s="13" t="s">
        <v>599</v>
      </c>
      <c r="E1876" s="13" t="s">
        <v>32</v>
      </c>
      <c r="F1876" s="13" t="s">
        <v>29</v>
      </c>
      <c r="G1876" s="13">
        <v>6.45</v>
      </c>
      <c r="H1876" s="26">
        <v>44109</v>
      </c>
      <c r="I1876" s="26">
        <v>44227</v>
      </c>
      <c r="J1876" s="13">
        <v>7</v>
      </c>
      <c r="K1876" s="13">
        <v>2020</v>
      </c>
      <c r="L1876" s="13" t="s">
        <v>35</v>
      </c>
      <c r="M1876" s="13">
        <v>12</v>
      </c>
      <c r="N1876" s="13">
        <v>0.4</v>
      </c>
      <c r="O1876" s="13">
        <v>4.8000000000000007</v>
      </c>
      <c r="P1876" s="13">
        <v>119</v>
      </c>
      <c r="Q1876" s="13">
        <v>4.0336134453781522E-2</v>
      </c>
      <c r="R1876" s="13">
        <v>0.1008403361344538</v>
      </c>
      <c r="S1876" s="13">
        <v>8.3323353293413174</v>
      </c>
      <c r="T1876" s="7">
        <f>IFERROR(VLOOKUP(B829,[1]!users_table[#All],4),"NA")</f>
        <v>8.4223826714801451</v>
      </c>
      <c r="U1876" s="13" t="s">
        <v>65</v>
      </c>
    </row>
    <row r="1877" spans="1:21" x14ac:dyDescent="0.3">
      <c r="A1877" s="25">
        <v>1875</v>
      </c>
      <c r="B1877" s="13" t="s">
        <v>4</v>
      </c>
      <c r="C1877" s="13">
        <v>41372</v>
      </c>
      <c r="D1877" s="13" t="s">
        <v>599</v>
      </c>
      <c r="E1877" s="13" t="s">
        <v>32</v>
      </c>
      <c r="F1877" s="13" t="s">
        <v>29</v>
      </c>
      <c r="G1877" s="13">
        <v>6.45</v>
      </c>
      <c r="H1877" s="26">
        <v>44109</v>
      </c>
      <c r="I1877" s="26">
        <v>44227</v>
      </c>
      <c r="J1877" s="13">
        <v>7</v>
      </c>
      <c r="K1877" s="13">
        <v>2020</v>
      </c>
      <c r="L1877" s="13" t="s">
        <v>35</v>
      </c>
      <c r="M1877" s="13">
        <v>12</v>
      </c>
      <c r="N1877" s="13">
        <v>0.4</v>
      </c>
      <c r="O1877" s="13">
        <v>4.8000000000000007</v>
      </c>
      <c r="P1877" s="13">
        <v>119</v>
      </c>
      <c r="Q1877" s="13">
        <v>4.0336134453781522E-2</v>
      </c>
      <c r="R1877" s="13">
        <v>0.1008403361344538</v>
      </c>
      <c r="S1877" s="13">
        <v>8.3323353293413174</v>
      </c>
      <c r="T1877" s="7">
        <f>IFERROR(VLOOKUP(B829,[1]!users_table[#All],4),"NA")</f>
        <v>8.4223826714801451</v>
      </c>
      <c r="U1877" s="13" t="s">
        <v>1024</v>
      </c>
    </row>
    <row r="1878" spans="1:21" x14ac:dyDescent="0.3">
      <c r="A1878" s="25">
        <v>1876</v>
      </c>
      <c r="B1878" s="13" t="s">
        <v>2</v>
      </c>
      <c r="C1878" s="13">
        <v>38759</v>
      </c>
      <c r="D1878" s="13" t="s">
        <v>600</v>
      </c>
      <c r="E1878" s="13" t="s">
        <v>32</v>
      </c>
      <c r="F1878" s="13" t="s">
        <v>154</v>
      </c>
      <c r="G1878" s="13">
        <v>7.33</v>
      </c>
      <c r="H1878" s="26">
        <v>43687</v>
      </c>
      <c r="I1878" s="26">
        <v>43727</v>
      </c>
      <c r="J1878" s="13">
        <v>7</v>
      </c>
      <c r="K1878" s="13">
        <v>2019</v>
      </c>
      <c r="L1878" s="13" t="s">
        <v>33</v>
      </c>
      <c r="M1878" s="13">
        <v>12</v>
      </c>
      <c r="N1878" s="13">
        <v>0.39583333333333331</v>
      </c>
      <c r="O1878" s="13">
        <v>4.75</v>
      </c>
      <c r="P1878" s="13">
        <v>41</v>
      </c>
      <c r="Q1878" s="13">
        <v>0.1158536585365854</v>
      </c>
      <c r="R1878" s="13">
        <v>0.29268292682926828</v>
      </c>
      <c r="S1878" s="13">
        <v>5.9165186500888103</v>
      </c>
      <c r="T1878" s="7">
        <f>IFERROR(VLOOKUP(B456,[1]!users_table[#All],4),"NA")</f>
        <v>8.4223826714801451</v>
      </c>
      <c r="U1878" s="13" t="s">
        <v>1045</v>
      </c>
    </row>
    <row r="1879" spans="1:21" x14ac:dyDescent="0.3">
      <c r="A1879" s="25">
        <v>1877</v>
      </c>
      <c r="B1879" s="13" t="s">
        <v>2</v>
      </c>
      <c r="C1879" s="13">
        <v>38759</v>
      </c>
      <c r="D1879" s="13" t="s">
        <v>600</v>
      </c>
      <c r="E1879" s="13" t="s">
        <v>32</v>
      </c>
      <c r="F1879" s="13" t="s">
        <v>154</v>
      </c>
      <c r="G1879" s="13">
        <v>7.33</v>
      </c>
      <c r="H1879" s="26">
        <v>43687</v>
      </c>
      <c r="I1879" s="26">
        <v>43727</v>
      </c>
      <c r="J1879" s="13">
        <v>7</v>
      </c>
      <c r="K1879" s="13">
        <v>2019</v>
      </c>
      <c r="L1879" s="13" t="s">
        <v>33</v>
      </c>
      <c r="M1879" s="13">
        <v>12</v>
      </c>
      <c r="N1879" s="13">
        <v>0.39583333333333331</v>
      </c>
      <c r="O1879" s="13">
        <v>4.75</v>
      </c>
      <c r="P1879" s="13">
        <v>41</v>
      </c>
      <c r="Q1879" s="13">
        <v>0.1158536585365854</v>
      </c>
      <c r="R1879" s="13">
        <v>0.29268292682926828</v>
      </c>
      <c r="S1879" s="13">
        <v>5.9165186500888103</v>
      </c>
      <c r="T1879" s="7">
        <f>IFERROR(VLOOKUP(B456,[1]!users_table[#All],4),"NA")</f>
        <v>8.4223826714801451</v>
      </c>
      <c r="U1879" s="13" t="s">
        <v>69</v>
      </c>
    </row>
    <row r="1880" spans="1:21" x14ac:dyDescent="0.3">
      <c r="A1880" s="25">
        <v>1878</v>
      </c>
      <c r="B1880" s="13" t="s">
        <v>2</v>
      </c>
      <c r="C1880" s="13">
        <v>38759</v>
      </c>
      <c r="D1880" s="13" t="s">
        <v>600</v>
      </c>
      <c r="E1880" s="13" t="s">
        <v>32</v>
      </c>
      <c r="F1880" s="13" t="s">
        <v>154</v>
      </c>
      <c r="G1880" s="13">
        <v>7.33</v>
      </c>
      <c r="H1880" s="26">
        <v>43687</v>
      </c>
      <c r="I1880" s="26">
        <v>43727</v>
      </c>
      <c r="J1880" s="13">
        <v>7</v>
      </c>
      <c r="K1880" s="13">
        <v>2019</v>
      </c>
      <c r="L1880" s="13" t="s">
        <v>33</v>
      </c>
      <c r="M1880" s="13">
        <v>12</v>
      </c>
      <c r="N1880" s="13">
        <v>0.39583333333333331</v>
      </c>
      <c r="O1880" s="13">
        <v>4.75</v>
      </c>
      <c r="P1880" s="13">
        <v>41</v>
      </c>
      <c r="Q1880" s="13">
        <v>0.1158536585365854</v>
      </c>
      <c r="R1880" s="13">
        <v>0.29268292682926828</v>
      </c>
      <c r="S1880" s="13">
        <v>5.9165186500888103</v>
      </c>
      <c r="T1880" s="7">
        <f>IFERROR(VLOOKUP(B456,[1]!users_table[#All],4),"NA")</f>
        <v>8.4223826714801451</v>
      </c>
      <c r="U1880" s="13" t="s">
        <v>1027</v>
      </c>
    </row>
    <row r="1881" spans="1:21" x14ac:dyDescent="0.3">
      <c r="A1881" s="25">
        <v>1879</v>
      </c>
      <c r="B1881" s="13" t="s">
        <v>2</v>
      </c>
      <c r="C1881" s="13">
        <v>42395</v>
      </c>
      <c r="D1881" s="13" t="s">
        <v>601</v>
      </c>
      <c r="E1881" s="13" t="s">
        <v>32</v>
      </c>
      <c r="F1881" s="13" t="s">
        <v>154</v>
      </c>
      <c r="G1881" s="13">
        <v>7.03</v>
      </c>
      <c r="H1881" s="26">
        <v>44682</v>
      </c>
      <c r="I1881" s="26">
        <v>44687</v>
      </c>
      <c r="J1881" s="13">
        <v>6</v>
      </c>
      <c r="K1881" s="13">
        <v>2021</v>
      </c>
      <c r="L1881" s="13" t="s">
        <v>33</v>
      </c>
      <c r="M1881" s="13">
        <v>12</v>
      </c>
      <c r="N1881" s="13">
        <v>0.3972222222222222</v>
      </c>
      <c r="O1881" s="13">
        <v>4.7666666666666666</v>
      </c>
      <c r="P1881" s="13">
        <v>6</v>
      </c>
      <c r="Q1881" s="13">
        <v>0.7944444444444444</v>
      </c>
      <c r="R1881" s="13">
        <v>2</v>
      </c>
      <c r="S1881" s="13">
        <v>5.9165186500888103</v>
      </c>
      <c r="T1881" s="7">
        <f>IFERROR(VLOOKUP(B457,[1]!users_table[#All],4),"NA")</f>
        <v>8.4223826714801451</v>
      </c>
      <c r="U1881" s="13" t="s">
        <v>64</v>
      </c>
    </row>
    <row r="1882" spans="1:21" x14ac:dyDescent="0.3">
      <c r="A1882" s="25">
        <v>1880</v>
      </c>
      <c r="B1882" s="13" t="s">
        <v>2</v>
      </c>
      <c r="C1882" s="13">
        <v>42395</v>
      </c>
      <c r="D1882" s="13" t="s">
        <v>601</v>
      </c>
      <c r="E1882" s="13" t="s">
        <v>32</v>
      </c>
      <c r="F1882" s="13" t="s">
        <v>154</v>
      </c>
      <c r="G1882" s="13">
        <v>7.03</v>
      </c>
      <c r="H1882" s="26">
        <v>44682</v>
      </c>
      <c r="I1882" s="26">
        <v>44687</v>
      </c>
      <c r="J1882" s="13">
        <v>6</v>
      </c>
      <c r="K1882" s="13">
        <v>2021</v>
      </c>
      <c r="L1882" s="13" t="s">
        <v>33</v>
      </c>
      <c r="M1882" s="13">
        <v>12</v>
      </c>
      <c r="N1882" s="13">
        <v>0.3972222222222222</v>
      </c>
      <c r="O1882" s="13">
        <v>4.7666666666666666</v>
      </c>
      <c r="P1882" s="13">
        <v>6</v>
      </c>
      <c r="Q1882" s="13">
        <v>0.7944444444444444</v>
      </c>
      <c r="R1882" s="13">
        <v>2</v>
      </c>
      <c r="S1882" s="13">
        <v>5.9165186500888103</v>
      </c>
      <c r="T1882" s="7">
        <f>IFERROR(VLOOKUP(B457,[1]!users_table[#All],4),"NA")</f>
        <v>8.4223826714801451</v>
      </c>
      <c r="U1882" s="13" t="s">
        <v>70</v>
      </c>
    </row>
    <row r="1883" spans="1:21" x14ac:dyDescent="0.3">
      <c r="A1883" s="25">
        <v>1881</v>
      </c>
      <c r="B1883" s="13" t="s">
        <v>2</v>
      </c>
      <c r="C1883" s="13">
        <v>42395</v>
      </c>
      <c r="D1883" s="13" t="s">
        <v>601</v>
      </c>
      <c r="E1883" s="13" t="s">
        <v>32</v>
      </c>
      <c r="F1883" s="13" t="s">
        <v>154</v>
      </c>
      <c r="G1883" s="13">
        <v>7.03</v>
      </c>
      <c r="H1883" s="26">
        <v>44682</v>
      </c>
      <c r="I1883" s="26">
        <v>44687</v>
      </c>
      <c r="J1883" s="13">
        <v>6</v>
      </c>
      <c r="K1883" s="13">
        <v>2021</v>
      </c>
      <c r="L1883" s="13" t="s">
        <v>33</v>
      </c>
      <c r="M1883" s="13">
        <v>12</v>
      </c>
      <c r="N1883" s="13">
        <v>0.3972222222222222</v>
      </c>
      <c r="O1883" s="13">
        <v>4.7666666666666666</v>
      </c>
      <c r="P1883" s="13">
        <v>6</v>
      </c>
      <c r="Q1883" s="13">
        <v>0.7944444444444444</v>
      </c>
      <c r="R1883" s="13">
        <v>2</v>
      </c>
      <c r="S1883" s="13">
        <v>5.9165186500888103</v>
      </c>
      <c r="T1883" s="7">
        <f>IFERROR(VLOOKUP(B457,[1]!users_table[#All],4),"NA")</f>
        <v>8.4223826714801451</v>
      </c>
      <c r="U1883" s="13" t="s">
        <v>71</v>
      </c>
    </row>
    <row r="1884" spans="1:21" x14ac:dyDescent="0.3">
      <c r="A1884" s="25">
        <v>1882</v>
      </c>
      <c r="B1884" s="13" t="s">
        <v>2</v>
      </c>
      <c r="C1884" s="13">
        <v>42395</v>
      </c>
      <c r="D1884" s="13" t="s">
        <v>601</v>
      </c>
      <c r="E1884" s="13" t="s">
        <v>32</v>
      </c>
      <c r="F1884" s="13" t="s">
        <v>154</v>
      </c>
      <c r="G1884" s="13">
        <v>7.03</v>
      </c>
      <c r="H1884" s="26">
        <v>44682</v>
      </c>
      <c r="I1884" s="26">
        <v>44687</v>
      </c>
      <c r="J1884" s="13">
        <v>6</v>
      </c>
      <c r="K1884" s="13">
        <v>2021</v>
      </c>
      <c r="L1884" s="13" t="s">
        <v>33</v>
      </c>
      <c r="M1884" s="13">
        <v>12</v>
      </c>
      <c r="N1884" s="13">
        <v>0.3972222222222222</v>
      </c>
      <c r="O1884" s="13">
        <v>4.7666666666666666</v>
      </c>
      <c r="P1884" s="13">
        <v>6</v>
      </c>
      <c r="Q1884" s="13">
        <v>0.7944444444444444</v>
      </c>
      <c r="R1884" s="13">
        <v>2</v>
      </c>
      <c r="S1884" s="13">
        <v>5.9165186500888103</v>
      </c>
      <c r="T1884" s="7">
        <f>IFERROR(VLOOKUP(B457,[1]!users_table[#All],4),"NA")</f>
        <v>8.4223826714801451</v>
      </c>
      <c r="U1884" s="13" t="s">
        <v>72</v>
      </c>
    </row>
    <row r="1885" spans="1:21" x14ac:dyDescent="0.3">
      <c r="A1885" s="25">
        <v>1883</v>
      </c>
      <c r="B1885" s="13" t="s">
        <v>2</v>
      </c>
      <c r="C1885" s="13">
        <v>154</v>
      </c>
      <c r="D1885" s="13" t="s">
        <v>602</v>
      </c>
      <c r="E1885" s="13" t="s">
        <v>32</v>
      </c>
      <c r="F1885" s="13" t="s">
        <v>37</v>
      </c>
      <c r="G1885" s="13">
        <v>7.75</v>
      </c>
      <c r="H1885" s="26">
        <v>42708</v>
      </c>
      <c r="I1885" s="26">
        <v>42760</v>
      </c>
      <c r="J1885" s="13">
        <v>7</v>
      </c>
      <c r="K1885" s="13">
        <v>2001</v>
      </c>
      <c r="L1885" s="13" t="s">
        <v>39</v>
      </c>
      <c r="M1885" s="13">
        <v>64</v>
      </c>
      <c r="N1885" s="13">
        <v>0.38333333333333341</v>
      </c>
      <c r="O1885" s="13">
        <v>24.533333333333331</v>
      </c>
      <c r="P1885" s="13">
        <v>53</v>
      </c>
      <c r="Q1885" s="13">
        <v>0.4628930817610063</v>
      </c>
      <c r="R1885" s="13">
        <v>1.2075471698113209</v>
      </c>
      <c r="S1885" s="13">
        <v>5.9165186500888103</v>
      </c>
      <c r="T1885" s="7">
        <f>IFERROR(VLOOKUP(B458,[1]!users_table[#All],4),"NA")</f>
        <v>8.4223826714801451</v>
      </c>
      <c r="U1885" s="13" t="s">
        <v>65</v>
      </c>
    </row>
    <row r="1886" spans="1:21" x14ac:dyDescent="0.3">
      <c r="A1886" s="25">
        <v>1884</v>
      </c>
      <c r="B1886" s="13" t="s">
        <v>2</v>
      </c>
      <c r="C1886" s="13">
        <v>154</v>
      </c>
      <c r="D1886" s="13" t="s">
        <v>602</v>
      </c>
      <c r="E1886" s="13" t="s">
        <v>32</v>
      </c>
      <c r="F1886" s="13" t="s">
        <v>37</v>
      </c>
      <c r="G1886" s="13">
        <v>7.75</v>
      </c>
      <c r="H1886" s="26">
        <v>42708</v>
      </c>
      <c r="I1886" s="26">
        <v>42760</v>
      </c>
      <c r="J1886" s="13">
        <v>7</v>
      </c>
      <c r="K1886" s="13">
        <v>2001</v>
      </c>
      <c r="L1886" s="13" t="s">
        <v>39</v>
      </c>
      <c r="M1886" s="13">
        <v>64</v>
      </c>
      <c r="N1886" s="13">
        <v>0.38333333333333341</v>
      </c>
      <c r="O1886" s="13">
        <v>24.533333333333331</v>
      </c>
      <c r="P1886" s="13">
        <v>53</v>
      </c>
      <c r="Q1886" s="13">
        <v>0.4628930817610063</v>
      </c>
      <c r="R1886" s="13">
        <v>1.2075471698113209</v>
      </c>
      <c r="S1886" s="13">
        <v>5.9165186500888103</v>
      </c>
      <c r="T1886" s="13">
        <f>IFERROR(VLOOKUP(B458,[1]!users_table[#All],4),"NA")</f>
        <v>8.4223826714801451</v>
      </c>
      <c r="U1886" s="13" t="s">
        <v>59</v>
      </c>
    </row>
    <row r="1887" spans="1:21" x14ac:dyDescent="0.3">
      <c r="A1887" s="25">
        <v>1885</v>
      </c>
      <c r="B1887" s="13" t="s">
        <v>2</v>
      </c>
      <c r="C1887" s="13">
        <v>154</v>
      </c>
      <c r="D1887" s="13" t="s">
        <v>602</v>
      </c>
      <c r="E1887" s="13" t="s">
        <v>32</v>
      </c>
      <c r="F1887" s="13" t="s">
        <v>37</v>
      </c>
      <c r="G1887" s="13">
        <v>7.75</v>
      </c>
      <c r="H1887" s="26">
        <v>42708</v>
      </c>
      <c r="I1887" s="26">
        <v>42760</v>
      </c>
      <c r="J1887" s="13">
        <v>7</v>
      </c>
      <c r="K1887" s="13">
        <v>2001</v>
      </c>
      <c r="L1887" s="13" t="s">
        <v>39</v>
      </c>
      <c r="M1887" s="13">
        <v>64</v>
      </c>
      <c r="N1887" s="13">
        <v>0.38333333333333341</v>
      </c>
      <c r="O1887" s="13">
        <v>24.533333333333331</v>
      </c>
      <c r="P1887" s="13">
        <v>53</v>
      </c>
      <c r="Q1887" s="13">
        <v>0.4628930817610063</v>
      </c>
      <c r="R1887" s="13">
        <v>1.2075471698113209</v>
      </c>
      <c r="S1887" s="13">
        <v>5.9165186500888103</v>
      </c>
      <c r="T1887" s="13">
        <f>IFERROR(VLOOKUP(B458,[1]!users_table[#All],4),"NA")</f>
        <v>8.4223826714801451</v>
      </c>
      <c r="U1887" s="13" t="s">
        <v>64</v>
      </c>
    </row>
    <row r="1888" spans="1:21" x14ac:dyDescent="0.3">
      <c r="A1888" s="25">
        <v>1886</v>
      </c>
      <c r="B1888" s="13" t="s">
        <v>2</v>
      </c>
      <c r="C1888" s="13">
        <v>154</v>
      </c>
      <c r="D1888" s="13" t="s">
        <v>602</v>
      </c>
      <c r="E1888" s="13" t="s">
        <v>32</v>
      </c>
      <c r="F1888" s="13" t="s">
        <v>37</v>
      </c>
      <c r="G1888" s="13">
        <v>7.75</v>
      </c>
      <c r="H1888" s="26">
        <v>42708</v>
      </c>
      <c r="I1888" s="26">
        <v>42760</v>
      </c>
      <c r="J1888" s="13">
        <v>7</v>
      </c>
      <c r="K1888" s="13">
        <v>2001</v>
      </c>
      <c r="L1888" s="13" t="s">
        <v>39</v>
      </c>
      <c r="M1888" s="13">
        <v>64</v>
      </c>
      <c r="N1888" s="13">
        <v>0.38333333333333341</v>
      </c>
      <c r="O1888" s="13">
        <v>24.533333333333331</v>
      </c>
      <c r="P1888" s="13">
        <v>53</v>
      </c>
      <c r="Q1888" s="13">
        <v>0.4628930817610063</v>
      </c>
      <c r="R1888" s="13">
        <v>1.2075471698113209</v>
      </c>
      <c r="S1888" s="13">
        <v>5.9165186500888103</v>
      </c>
      <c r="T1888" s="13">
        <f>IFERROR(VLOOKUP(B458,[1]!users_table[#All],4),"NA")</f>
        <v>8.4223826714801451</v>
      </c>
      <c r="U1888" s="13" t="s">
        <v>68</v>
      </c>
    </row>
    <row r="1889" spans="1:21" x14ac:dyDescent="0.3">
      <c r="A1889" s="25">
        <v>1887</v>
      </c>
      <c r="B1889" s="13" t="s">
        <v>2</v>
      </c>
      <c r="C1889" s="13">
        <v>154</v>
      </c>
      <c r="D1889" s="13" t="s">
        <v>602</v>
      </c>
      <c r="E1889" s="13" t="s">
        <v>32</v>
      </c>
      <c r="F1889" s="13" t="s">
        <v>37</v>
      </c>
      <c r="G1889" s="13">
        <v>7.75</v>
      </c>
      <c r="H1889" s="26">
        <v>42708</v>
      </c>
      <c r="I1889" s="26">
        <v>42760</v>
      </c>
      <c r="J1889" s="13">
        <v>7</v>
      </c>
      <c r="K1889" s="13">
        <v>2001</v>
      </c>
      <c r="L1889" s="13" t="s">
        <v>39</v>
      </c>
      <c r="M1889" s="13">
        <v>64</v>
      </c>
      <c r="N1889" s="13">
        <v>0.38333333333333341</v>
      </c>
      <c r="O1889" s="13">
        <v>24.533333333333331</v>
      </c>
      <c r="P1889" s="13">
        <v>53</v>
      </c>
      <c r="Q1889" s="13">
        <v>0.4628930817610063</v>
      </c>
      <c r="R1889" s="13">
        <v>1.2075471698113209</v>
      </c>
      <c r="S1889" s="13">
        <v>5.9165186500888103</v>
      </c>
      <c r="T1889" s="13">
        <f>IFERROR(VLOOKUP(B458,[1]!users_table[#All],4),"NA")</f>
        <v>8.4223826714801451</v>
      </c>
      <c r="U1889" s="13" t="s">
        <v>1033</v>
      </c>
    </row>
    <row r="1890" spans="1:21" x14ac:dyDescent="0.3">
      <c r="A1890" s="25">
        <v>1888</v>
      </c>
      <c r="B1890" s="13" t="s">
        <v>2</v>
      </c>
      <c r="C1890" s="13">
        <v>154</v>
      </c>
      <c r="D1890" s="13" t="s">
        <v>602</v>
      </c>
      <c r="E1890" s="13" t="s">
        <v>32</v>
      </c>
      <c r="F1890" s="13" t="s">
        <v>37</v>
      </c>
      <c r="G1890" s="13">
        <v>7.75</v>
      </c>
      <c r="H1890" s="26">
        <v>42708</v>
      </c>
      <c r="I1890" s="26">
        <v>42760</v>
      </c>
      <c r="J1890" s="13">
        <v>7</v>
      </c>
      <c r="K1890" s="13">
        <v>2001</v>
      </c>
      <c r="L1890" s="13" t="s">
        <v>39</v>
      </c>
      <c r="M1890" s="13">
        <v>64</v>
      </c>
      <c r="N1890" s="13">
        <v>0.38333333333333341</v>
      </c>
      <c r="O1890" s="13">
        <v>24.533333333333331</v>
      </c>
      <c r="P1890" s="13">
        <v>53</v>
      </c>
      <c r="Q1890" s="13">
        <v>0.4628930817610063</v>
      </c>
      <c r="R1890" s="13">
        <v>1.2075471698113209</v>
      </c>
      <c r="S1890" s="13">
        <v>5.9165186500888103</v>
      </c>
      <c r="T1890" s="13">
        <f>IFERROR(VLOOKUP(B458,[1]!users_table[#All],4),"NA")</f>
        <v>8.4223826714801451</v>
      </c>
      <c r="U1890" s="13" t="s">
        <v>1027</v>
      </c>
    </row>
    <row r="1891" spans="1:21" x14ac:dyDescent="0.3">
      <c r="A1891" s="25">
        <v>1889</v>
      </c>
      <c r="B1891" s="13" t="s">
        <v>2</v>
      </c>
      <c r="C1891" s="13">
        <v>34240</v>
      </c>
      <c r="D1891" s="13" t="s">
        <v>603</v>
      </c>
      <c r="E1891" s="13" t="s">
        <v>158</v>
      </c>
      <c r="F1891" s="13" t="s">
        <v>158</v>
      </c>
      <c r="G1891" s="13">
        <v>8.31</v>
      </c>
      <c r="H1891" s="26">
        <v>42696</v>
      </c>
      <c r="I1891" s="26">
        <v>42696</v>
      </c>
      <c r="J1891" s="13">
        <v>9</v>
      </c>
      <c r="K1891" s="13">
        <v>2016</v>
      </c>
      <c r="L1891" s="13" t="s">
        <v>35</v>
      </c>
      <c r="M1891" s="13">
        <v>1</v>
      </c>
      <c r="N1891" s="13">
        <v>0.1016666666666667</v>
      </c>
      <c r="O1891" s="13">
        <v>0.1016666666666667</v>
      </c>
      <c r="P1891" s="13">
        <v>1</v>
      </c>
      <c r="Q1891" s="13">
        <v>0.1016666666666667</v>
      </c>
      <c r="R1891" s="13">
        <v>1</v>
      </c>
      <c r="S1891" s="13">
        <v>5.9165186500888103</v>
      </c>
      <c r="T1891" s="7">
        <f>IFERROR(VLOOKUP(B459,[1]!users_table[#All],4),"NA")</f>
        <v>8.4223826714801451</v>
      </c>
      <c r="U1891" s="13" t="s">
        <v>74</v>
      </c>
    </row>
    <row r="1892" spans="1:21" x14ac:dyDescent="0.3">
      <c r="A1892" s="25">
        <v>1890</v>
      </c>
      <c r="B1892" s="13" t="s">
        <v>2</v>
      </c>
      <c r="C1892" s="13">
        <v>34240</v>
      </c>
      <c r="D1892" s="13" t="s">
        <v>603</v>
      </c>
      <c r="E1892" s="13" t="s">
        <v>158</v>
      </c>
      <c r="F1892" s="13" t="s">
        <v>158</v>
      </c>
      <c r="G1892" s="13">
        <v>8.31</v>
      </c>
      <c r="H1892" s="26">
        <v>42696</v>
      </c>
      <c r="I1892" s="26">
        <v>42696</v>
      </c>
      <c r="J1892" s="13">
        <v>9</v>
      </c>
      <c r="K1892" s="13">
        <v>2016</v>
      </c>
      <c r="L1892" s="13" t="s">
        <v>35</v>
      </c>
      <c r="M1892" s="13">
        <v>1</v>
      </c>
      <c r="N1892" s="13">
        <v>0.1016666666666667</v>
      </c>
      <c r="O1892" s="13">
        <v>0.1016666666666667</v>
      </c>
      <c r="P1892" s="13">
        <v>1</v>
      </c>
      <c r="Q1892" s="13">
        <v>0.1016666666666667</v>
      </c>
      <c r="R1892" s="13">
        <v>1</v>
      </c>
      <c r="S1892" s="13">
        <v>5.9165186500888103</v>
      </c>
      <c r="T1892" s="7">
        <f>IFERROR(VLOOKUP(B459,[1]!users_table[#All],4),"NA")</f>
        <v>8.4223826714801451</v>
      </c>
      <c r="U1892" s="13" t="s">
        <v>62</v>
      </c>
    </row>
    <row r="1893" spans="1:21" x14ac:dyDescent="0.3">
      <c r="A1893" s="25">
        <v>1891</v>
      </c>
      <c r="B1893" s="13" t="s">
        <v>2</v>
      </c>
      <c r="C1893" s="13">
        <v>42808</v>
      </c>
      <c r="D1893" s="13" t="s">
        <v>604</v>
      </c>
      <c r="E1893" s="13" t="s">
        <v>32</v>
      </c>
      <c r="F1893" s="13" t="s">
        <v>185</v>
      </c>
      <c r="G1893" s="13">
        <v>6.67</v>
      </c>
      <c r="H1893" s="26">
        <v>44893</v>
      </c>
      <c r="I1893" s="26">
        <v>44903</v>
      </c>
      <c r="J1893" s="13">
        <v>4</v>
      </c>
      <c r="K1893" s="13">
        <v>2022</v>
      </c>
      <c r="L1893" s="13" t="s">
        <v>30</v>
      </c>
      <c r="M1893" s="13">
        <v>13</v>
      </c>
      <c r="N1893" s="13">
        <v>0.39583333333333331</v>
      </c>
      <c r="O1893" s="13">
        <v>5.145833333333333</v>
      </c>
      <c r="P1893" s="13">
        <v>11</v>
      </c>
      <c r="Q1893" s="13">
        <v>0.46780303030303028</v>
      </c>
      <c r="R1893" s="13">
        <v>1.1818181818181821</v>
      </c>
      <c r="S1893" s="13">
        <v>5.9165186500888103</v>
      </c>
      <c r="T1893" s="13">
        <f>IFERROR(VLOOKUP(B460,[1]!users_table[#All],4),"NA")</f>
        <v>8.4223826714801451</v>
      </c>
      <c r="U1893" s="13" t="s">
        <v>65</v>
      </c>
    </row>
    <row r="1894" spans="1:21" x14ac:dyDescent="0.3">
      <c r="A1894" s="25">
        <v>1892</v>
      </c>
      <c r="B1894" s="13" t="s">
        <v>2</v>
      </c>
      <c r="C1894" s="13">
        <v>42808</v>
      </c>
      <c r="D1894" s="13" t="s">
        <v>604</v>
      </c>
      <c r="E1894" s="13" t="s">
        <v>32</v>
      </c>
      <c r="F1894" s="13" t="s">
        <v>185</v>
      </c>
      <c r="G1894" s="13">
        <v>6.67</v>
      </c>
      <c r="H1894" s="26">
        <v>44893</v>
      </c>
      <c r="I1894" s="26">
        <v>44903</v>
      </c>
      <c r="J1894" s="13">
        <v>4</v>
      </c>
      <c r="K1894" s="13">
        <v>2022</v>
      </c>
      <c r="L1894" s="13" t="s">
        <v>30</v>
      </c>
      <c r="M1894" s="13">
        <v>13</v>
      </c>
      <c r="N1894" s="13">
        <v>0.39583333333333331</v>
      </c>
      <c r="O1894" s="13">
        <v>5.145833333333333</v>
      </c>
      <c r="P1894" s="13">
        <v>11</v>
      </c>
      <c r="Q1894" s="13">
        <v>0.46780303030303028</v>
      </c>
      <c r="R1894" s="13">
        <v>1.1818181818181821</v>
      </c>
      <c r="S1894" s="13">
        <v>5.9165186500888103</v>
      </c>
      <c r="T1894" s="7">
        <f>IFERROR(VLOOKUP(B460,[1]!users_table[#All],4),"NA")</f>
        <v>8.4223826714801451</v>
      </c>
      <c r="U1894" s="13" t="s">
        <v>59</v>
      </c>
    </row>
    <row r="1895" spans="1:21" x14ac:dyDescent="0.3">
      <c r="A1895" s="25">
        <v>1893</v>
      </c>
      <c r="B1895" s="13" t="s">
        <v>2</v>
      </c>
      <c r="C1895" s="13">
        <v>42808</v>
      </c>
      <c r="D1895" s="13" t="s">
        <v>604</v>
      </c>
      <c r="E1895" s="13" t="s">
        <v>32</v>
      </c>
      <c r="F1895" s="13" t="s">
        <v>185</v>
      </c>
      <c r="G1895" s="13">
        <v>6.67</v>
      </c>
      <c r="H1895" s="26">
        <v>44893</v>
      </c>
      <c r="I1895" s="26">
        <v>44903</v>
      </c>
      <c r="J1895" s="13">
        <v>4</v>
      </c>
      <c r="K1895" s="13">
        <v>2022</v>
      </c>
      <c r="L1895" s="13" t="s">
        <v>30</v>
      </c>
      <c r="M1895" s="13">
        <v>13</v>
      </c>
      <c r="N1895" s="13">
        <v>0.39583333333333331</v>
      </c>
      <c r="O1895" s="13">
        <v>5.145833333333333</v>
      </c>
      <c r="P1895" s="13">
        <v>11</v>
      </c>
      <c r="Q1895" s="13">
        <v>0.46780303030303028</v>
      </c>
      <c r="R1895" s="13">
        <v>1.1818181818181821</v>
      </c>
      <c r="S1895" s="13">
        <v>5.9165186500888103</v>
      </c>
      <c r="T1895" s="7">
        <f>IFERROR(VLOOKUP(B460,[1]!users_table[#All],4),"NA")</f>
        <v>8.4223826714801451</v>
      </c>
      <c r="U1895" s="13" t="s">
        <v>1044</v>
      </c>
    </row>
    <row r="1896" spans="1:21" x14ac:dyDescent="0.3">
      <c r="A1896" s="25">
        <v>1894</v>
      </c>
      <c r="B1896" s="13" t="s">
        <v>2</v>
      </c>
      <c r="C1896" s="13">
        <v>623</v>
      </c>
      <c r="D1896" s="13" t="s">
        <v>605</v>
      </c>
      <c r="E1896" s="13" t="s">
        <v>32</v>
      </c>
      <c r="F1896" s="13" t="s">
        <v>37</v>
      </c>
      <c r="G1896" s="13">
        <v>6.85</v>
      </c>
      <c r="H1896" s="26">
        <v>44415</v>
      </c>
      <c r="I1896" s="26">
        <v>44445</v>
      </c>
      <c r="J1896" s="13">
        <v>5</v>
      </c>
      <c r="K1896" s="13">
        <v>2002</v>
      </c>
      <c r="L1896" s="13" t="s">
        <v>30</v>
      </c>
      <c r="M1896" s="13">
        <v>25</v>
      </c>
      <c r="N1896" s="13">
        <v>0.4</v>
      </c>
      <c r="O1896" s="13">
        <v>10</v>
      </c>
      <c r="P1896" s="13">
        <v>31</v>
      </c>
      <c r="Q1896" s="13">
        <v>0.32258064516129031</v>
      </c>
      <c r="R1896" s="13">
        <v>0.80645161290322576</v>
      </c>
      <c r="S1896" s="13">
        <v>5.9165186500888103</v>
      </c>
      <c r="T1896" s="7">
        <f>IFERROR(VLOOKUP(B461,[1]!users_table[#All],4),"NA")</f>
        <v>8.4223826714801451</v>
      </c>
      <c r="U1896" s="13" t="s">
        <v>59</v>
      </c>
    </row>
    <row r="1897" spans="1:21" x14ac:dyDescent="0.3">
      <c r="A1897" s="25">
        <v>1895</v>
      </c>
      <c r="B1897" s="13" t="s">
        <v>2</v>
      </c>
      <c r="C1897" s="13">
        <v>623</v>
      </c>
      <c r="D1897" s="13" t="s">
        <v>605</v>
      </c>
      <c r="E1897" s="13" t="s">
        <v>32</v>
      </c>
      <c r="F1897" s="13" t="s">
        <v>37</v>
      </c>
      <c r="G1897" s="13">
        <v>6.85</v>
      </c>
      <c r="H1897" s="26">
        <v>44415</v>
      </c>
      <c r="I1897" s="26">
        <v>44445</v>
      </c>
      <c r="J1897" s="13">
        <v>5</v>
      </c>
      <c r="K1897" s="13">
        <v>2002</v>
      </c>
      <c r="L1897" s="13" t="s">
        <v>30</v>
      </c>
      <c r="M1897" s="13">
        <v>25</v>
      </c>
      <c r="N1897" s="13">
        <v>0.4</v>
      </c>
      <c r="O1897" s="13">
        <v>10</v>
      </c>
      <c r="P1897" s="13">
        <v>31</v>
      </c>
      <c r="Q1897" s="13">
        <v>0.32258064516129031</v>
      </c>
      <c r="R1897" s="13">
        <v>0.80645161290322576</v>
      </c>
      <c r="S1897" s="13">
        <v>5.9165186500888103</v>
      </c>
      <c r="T1897" s="7">
        <f>IFERROR(VLOOKUP(B461,[1]!users_table[#All],4),"NA")</f>
        <v>8.4223826714801451</v>
      </c>
      <c r="U1897" s="13" t="s">
        <v>64</v>
      </c>
    </row>
    <row r="1898" spans="1:21" x14ac:dyDescent="0.3">
      <c r="A1898" s="25">
        <v>1896</v>
      </c>
      <c r="B1898" s="13" t="s">
        <v>2</v>
      </c>
      <c r="C1898" s="13">
        <v>623</v>
      </c>
      <c r="D1898" s="13" t="s">
        <v>605</v>
      </c>
      <c r="E1898" s="13" t="s">
        <v>32</v>
      </c>
      <c r="F1898" s="13" t="s">
        <v>37</v>
      </c>
      <c r="G1898" s="13">
        <v>6.85</v>
      </c>
      <c r="H1898" s="26">
        <v>44415</v>
      </c>
      <c r="I1898" s="26">
        <v>44445</v>
      </c>
      <c r="J1898" s="13">
        <v>5</v>
      </c>
      <c r="K1898" s="13">
        <v>2002</v>
      </c>
      <c r="L1898" s="13" t="s">
        <v>30</v>
      </c>
      <c r="M1898" s="13">
        <v>25</v>
      </c>
      <c r="N1898" s="13">
        <v>0.4</v>
      </c>
      <c r="O1898" s="13">
        <v>10</v>
      </c>
      <c r="P1898" s="13">
        <v>31</v>
      </c>
      <c r="Q1898" s="13">
        <v>0.32258064516129031</v>
      </c>
      <c r="R1898" s="13">
        <v>0.80645161290322576</v>
      </c>
      <c r="S1898" s="13">
        <v>5.9165186500888103</v>
      </c>
      <c r="T1898" s="7">
        <f>IFERROR(VLOOKUP(B461,[1]!users_table[#All],4),"NA")</f>
        <v>8.4223826714801451</v>
      </c>
      <c r="U1898" s="13" t="s">
        <v>75</v>
      </c>
    </row>
    <row r="1899" spans="1:21" x14ac:dyDescent="0.3">
      <c r="A1899" s="25">
        <v>1897</v>
      </c>
      <c r="B1899" s="13" t="s">
        <v>2</v>
      </c>
      <c r="C1899" s="13">
        <v>623</v>
      </c>
      <c r="D1899" s="13" t="s">
        <v>605</v>
      </c>
      <c r="E1899" s="13" t="s">
        <v>32</v>
      </c>
      <c r="F1899" s="13" t="s">
        <v>37</v>
      </c>
      <c r="G1899" s="13">
        <v>6.85</v>
      </c>
      <c r="H1899" s="26">
        <v>44415</v>
      </c>
      <c r="I1899" s="26">
        <v>44445</v>
      </c>
      <c r="J1899" s="13">
        <v>5</v>
      </c>
      <c r="K1899" s="13">
        <v>2002</v>
      </c>
      <c r="L1899" s="13" t="s">
        <v>30</v>
      </c>
      <c r="M1899" s="13">
        <v>25</v>
      </c>
      <c r="N1899" s="13">
        <v>0.4</v>
      </c>
      <c r="O1899" s="13">
        <v>10</v>
      </c>
      <c r="P1899" s="13">
        <v>31</v>
      </c>
      <c r="Q1899" s="13">
        <v>0.32258064516129031</v>
      </c>
      <c r="R1899" s="13">
        <v>0.80645161290322576</v>
      </c>
      <c r="S1899" s="13">
        <v>5.9165186500888103</v>
      </c>
      <c r="T1899" s="7">
        <f>IFERROR(VLOOKUP(B461,[1]!users_table[#All],4),"NA")</f>
        <v>8.4223826714801451</v>
      </c>
      <c r="U1899" s="13" t="s">
        <v>70</v>
      </c>
    </row>
    <row r="1900" spans="1:21" x14ac:dyDescent="0.3">
      <c r="A1900" s="25">
        <v>1898</v>
      </c>
      <c r="B1900" s="13" t="s">
        <v>2</v>
      </c>
      <c r="C1900" s="13">
        <v>22361</v>
      </c>
      <c r="D1900" s="13" t="s">
        <v>606</v>
      </c>
      <c r="E1900" s="13" t="s">
        <v>28</v>
      </c>
      <c r="F1900" s="13" t="s">
        <v>54</v>
      </c>
      <c r="G1900" s="13">
        <v>6.27</v>
      </c>
      <c r="H1900" s="26">
        <v>44445</v>
      </c>
      <c r="I1900" s="26">
        <v>44445</v>
      </c>
      <c r="J1900" s="13">
        <v>5</v>
      </c>
      <c r="K1900" s="13">
        <v>2002</v>
      </c>
      <c r="L1900" s="13" t="s">
        <v>35</v>
      </c>
      <c r="M1900" s="13">
        <v>1</v>
      </c>
      <c r="N1900" s="13">
        <v>0.38722222222222219</v>
      </c>
      <c r="O1900" s="13">
        <v>0.38722222222222219</v>
      </c>
      <c r="P1900" s="13">
        <v>1</v>
      </c>
      <c r="Q1900" s="13">
        <v>0.38722222222222219</v>
      </c>
      <c r="R1900" s="13">
        <v>1</v>
      </c>
      <c r="S1900" s="13">
        <v>5.9165186500888103</v>
      </c>
      <c r="T1900" s="7">
        <f>IFERROR(VLOOKUP(B462,[1]!users_table[#All],4),"NA")</f>
        <v>8.4223826714801451</v>
      </c>
      <c r="U1900" s="13" t="s">
        <v>59</v>
      </c>
    </row>
    <row r="1901" spans="1:21" x14ac:dyDescent="0.3">
      <c r="A1901" s="25">
        <v>1899</v>
      </c>
      <c r="B1901" s="13" t="s">
        <v>2</v>
      </c>
      <c r="C1901" s="13">
        <v>22361</v>
      </c>
      <c r="D1901" s="13" t="s">
        <v>606</v>
      </c>
      <c r="E1901" s="13" t="s">
        <v>28</v>
      </c>
      <c r="F1901" s="13" t="s">
        <v>54</v>
      </c>
      <c r="G1901" s="13">
        <v>6.27</v>
      </c>
      <c r="H1901" s="26">
        <v>44445</v>
      </c>
      <c r="I1901" s="26">
        <v>44445</v>
      </c>
      <c r="J1901" s="13">
        <v>5</v>
      </c>
      <c r="K1901" s="13">
        <v>2002</v>
      </c>
      <c r="L1901" s="13" t="s">
        <v>35</v>
      </c>
      <c r="M1901" s="13">
        <v>1</v>
      </c>
      <c r="N1901" s="13">
        <v>0.38722222222222219</v>
      </c>
      <c r="O1901" s="13">
        <v>0.38722222222222219</v>
      </c>
      <c r="P1901" s="13">
        <v>1</v>
      </c>
      <c r="Q1901" s="13">
        <v>0.38722222222222219</v>
      </c>
      <c r="R1901" s="13">
        <v>1</v>
      </c>
      <c r="S1901" s="13">
        <v>5.9165186500888103</v>
      </c>
      <c r="T1901" s="7">
        <f>IFERROR(VLOOKUP(B462,[1]!users_table[#All],4),"NA")</f>
        <v>8.4223826714801451</v>
      </c>
      <c r="U1901" s="13" t="s">
        <v>64</v>
      </c>
    </row>
    <row r="1902" spans="1:21" x14ac:dyDescent="0.3">
      <c r="A1902" s="25">
        <v>1900</v>
      </c>
      <c r="B1902" s="13" t="s">
        <v>2</v>
      </c>
      <c r="C1902" s="13">
        <v>47161</v>
      </c>
      <c r="D1902" s="13" t="s">
        <v>607</v>
      </c>
      <c r="E1902" s="13" t="s">
        <v>32</v>
      </c>
      <c r="F1902" s="13" t="s">
        <v>152</v>
      </c>
      <c r="G1902" s="13">
        <v>6.23</v>
      </c>
      <c r="H1902" s="26">
        <v>44951</v>
      </c>
      <c r="I1902" s="26">
        <v>45004</v>
      </c>
      <c r="J1902" s="13">
        <v>4</v>
      </c>
      <c r="K1902" s="13">
        <v>2022</v>
      </c>
      <c r="L1902" s="13" t="s">
        <v>30</v>
      </c>
      <c r="M1902" s="13">
        <v>12</v>
      </c>
      <c r="N1902" s="13">
        <v>0.39444444444444438</v>
      </c>
      <c r="O1902" s="13">
        <v>4.7333333333333334</v>
      </c>
      <c r="P1902" s="13">
        <v>54</v>
      </c>
      <c r="Q1902" s="13">
        <v>8.7654320987654327E-2</v>
      </c>
      <c r="R1902" s="13">
        <v>0.22222222222222221</v>
      </c>
      <c r="S1902" s="13">
        <v>5.9165186500888103</v>
      </c>
      <c r="T1902" s="7">
        <f>IFERROR(VLOOKUP(B463,[1]!users_table[#All],4),"NA")</f>
        <v>8.4223826714801451</v>
      </c>
      <c r="U1902" s="13" t="s">
        <v>65</v>
      </c>
    </row>
    <row r="1903" spans="1:21" x14ac:dyDescent="0.3">
      <c r="A1903" s="25">
        <v>1901</v>
      </c>
      <c r="B1903" s="13" t="s">
        <v>2</v>
      </c>
      <c r="C1903" s="13">
        <v>47161</v>
      </c>
      <c r="D1903" s="13" t="s">
        <v>607</v>
      </c>
      <c r="E1903" s="13" t="s">
        <v>32</v>
      </c>
      <c r="F1903" s="13" t="s">
        <v>152</v>
      </c>
      <c r="G1903" s="13">
        <v>6.23</v>
      </c>
      <c r="H1903" s="26">
        <v>44951</v>
      </c>
      <c r="I1903" s="26">
        <v>45004</v>
      </c>
      <c r="J1903" s="13">
        <v>4</v>
      </c>
      <c r="K1903" s="13">
        <v>2022</v>
      </c>
      <c r="L1903" s="13" t="s">
        <v>30</v>
      </c>
      <c r="M1903" s="13">
        <v>12</v>
      </c>
      <c r="N1903" s="13">
        <v>0.39444444444444438</v>
      </c>
      <c r="O1903" s="13">
        <v>4.7333333333333334</v>
      </c>
      <c r="P1903" s="13">
        <v>54</v>
      </c>
      <c r="Q1903" s="13">
        <v>8.7654320987654327E-2</v>
      </c>
      <c r="R1903" s="13">
        <v>0.22222222222222221</v>
      </c>
      <c r="S1903" s="13">
        <v>5.9165186500888103</v>
      </c>
      <c r="T1903" s="7">
        <f>IFERROR(VLOOKUP(B463,[1]!users_table[#All],4),"NA")</f>
        <v>8.4223826714801451</v>
      </c>
      <c r="U1903" s="13" t="s">
        <v>59</v>
      </c>
    </row>
    <row r="1904" spans="1:21" x14ac:dyDescent="0.3">
      <c r="A1904" s="25">
        <v>1902</v>
      </c>
      <c r="B1904" s="13" t="s">
        <v>2</v>
      </c>
      <c r="C1904" s="13">
        <v>47161</v>
      </c>
      <c r="D1904" s="13" t="s">
        <v>607</v>
      </c>
      <c r="E1904" s="13" t="s">
        <v>32</v>
      </c>
      <c r="F1904" s="13" t="s">
        <v>152</v>
      </c>
      <c r="G1904" s="13">
        <v>6.23</v>
      </c>
      <c r="H1904" s="26">
        <v>44951</v>
      </c>
      <c r="I1904" s="26">
        <v>45004</v>
      </c>
      <c r="J1904" s="13">
        <v>4</v>
      </c>
      <c r="K1904" s="13">
        <v>2022</v>
      </c>
      <c r="L1904" s="13" t="s">
        <v>30</v>
      </c>
      <c r="M1904" s="13">
        <v>12</v>
      </c>
      <c r="N1904" s="13">
        <v>0.39444444444444438</v>
      </c>
      <c r="O1904" s="13">
        <v>4.7333333333333334</v>
      </c>
      <c r="P1904" s="13">
        <v>54</v>
      </c>
      <c r="Q1904" s="13">
        <v>8.7654320987654327E-2</v>
      </c>
      <c r="R1904" s="13">
        <v>0.22222222222222221</v>
      </c>
      <c r="S1904" s="13">
        <v>5.9165186500888103</v>
      </c>
      <c r="T1904" s="7">
        <f>IFERROR(VLOOKUP(B463,[1]!users_table[#All],4),"NA")</f>
        <v>8.4223826714801451</v>
      </c>
      <c r="U1904" s="13" t="s">
        <v>60</v>
      </c>
    </row>
    <row r="1905" spans="1:21" x14ac:dyDescent="0.3">
      <c r="A1905" s="25">
        <v>1903</v>
      </c>
      <c r="B1905" s="13" t="s">
        <v>2</v>
      </c>
      <c r="C1905" s="13">
        <v>47161</v>
      </c>
      <c r="D1905" s="13" t="s">
        <v>607</v>
      </c>
      <c r="E1905" s="13" t="s">
        <v>32</v>
      </c>
      <c r="F1905" s="13" t="s">
        <v>152</v>
      </c>
      <c r="G1905" s="13">
        <v>6.23</v>
      </c>
      <c r="H1905" s="26">
        <v>44951</v>
      </c>
      <c r="I1905" s="26">
        <v>45004</v>
      </c>
      <c r="J1905" s="13">
        <v>4</v>
      </c>
      <c r="K1905" s="13">
        <v>2022</v>
      </c>
      <c r="L1905" s="13" t="s">
        <v>30</v>
      </c>
      <c r="M1905" s="13">
        <v>12</v>
      </c>
      <c r="N1905" s="13">
        <v>0.39444444444444438</v>
      </c>
      <c r="O1905" s="13">
        <v>4.7333333333333334</v>
      </c>
      <c r="P1905" s="13">
        <v>54</v>
      </c>
      <c r="Q1905" s="13">
        <v>8.7654320987654327E-2</v>
      </c>
      <c r="R1905" s="13">
        <v>0.22222222222222221</v>
      </c>
      <c r="S1905" s="13">
        <v>5.9165186500888103</v>
      </c>
      <c r="T1905" s="7">
        <f>IFERROR(VLOOKUP(B463,[1]!users_table[#All],4),"NA")</f>
        <v>8.4223826714801451</v>
      </c>
      <c r="U1905" s="13" t="s">
        <v>1026</v>
      </c>
    </row>
    <row r="1906" spans="1:21" x14ac:dyDescent="0.3">
      <c r="A1906" s="25">
        <v>1904</v>
      </c>
      <c r="B1906" s="13" t="s">
        <v>2</v>
      </c>
      <c r="C1906" s="13">
        <v>44037</v>
      </c>
      <c r="D1906" s="13" t="s">
        <v>608</v>
      </c>
      <c r="E1906" s="13" t="s">
        <v>32</v>
      </c>
      <c r="F1906" s="13" t="s">
        <v>152</v>
      </c>
      <c r="G1906" s="13">
        <v>6.94</v>
      </c>
      <c r="H1906" s="26">
        <v>44770</v>
      </c>
      <c r="I1906" s="26">
        <v>44788</v>
      </c>
      <c r="J1906" s="13">
        <v>5</v>
      </c>
      <c r="K1906" s="13">
        <v>2021</v>
      </c>
      <c r="L1906" s="13" t="s">
        <v>35</v>
      </c>
      <c r="M1906" s="13">
        <v>13</v>
      </c>
      <c r="N1906" s="13">
        <v>0.3947222222222222</v>
      </c>
      <c r="O1906" s="13">
        <v>5.131388888888889</v>
      </c>
      <c r="P1906" s="13">
        <v>19</v>
      </c>
      <c r="Q1906" s="13">
        <v>0.27007309941520469</v>
      </c>
      <c r="R1906" s="13">
        <v>0.68421052631578949</v>
      </c>
      <c r="S1906" s="13">
        <v>5.9165186500888103</v>
      </c>
      <c r="T1906" s="7">
        <f>IFERROR(VLOOKUP(B464,[1]!users_table[#All],4),"NA")</f>
        <v>8.4223826714801451</v>
      </c>
      <c r="U1906" s="13" t="s">
        <v>59</v>
      </c>
    </row>
    <row r="1907" spans="1:21" x14ac:dyDescent="0.3">
      <c r="A1907" s="25">
        <v>1905</v>
      </c>
      <c r="B1907" s="13" t="s">
        <v>2</v>
      </c>
      <c r="C1907" s="13">
        <v>44037</v>
      </c>
      <c r="D1907" s="13" t="s">
        <v>608</v>
      </c>
      <c r="E1907" s="13" t="s">
        <v>32</v>
      </c>
      <c r="F1907" s="13" t="s">
        <v>152</v>
      </c>
      <c r="G1907" s="13">
        <v>6.94</v>
      </c>
      <c r="H1907" s="26">
        <v>44770</v>
      </c>
      <c r="I1907" s="26">
        <v>44788</v>
      </c>
      <c r="J1907" s="13">
        <v>5</v>
      </c>
      <c r="K1907" s="13">
        <v>2021</v>
      </c>
      <c r="L1907" s="13" t="s">
        <v>35</v>
      </c>
      <c r="M1907" s="13">
        <v>13</v>
      </c>
      <c r="N1907" s="13">
        <v>0.3947222222222222</v>
      </c>
      <c r="O1907" s="13">
        <v>5.131388888888889</v>
      </c>
      <c r="P1907" s="13">
        <v>19</v>
      </c>
      <c r="Q1907" s="13">
        <v>0.27007309941520469</v>
      </c>
      <c r="R1907" s="13">
        <v>0.68421052631578949</v>
      </c>
      <c r="S1907" s="13">
        <v>5.9165186500888103</v>
      </c>
      <c r="T1907" s="7">
        <f>IFERROR(VLOOKUP(B464,[1]!users_table[#All],4),"NA")</f>
        <v>8.4223826714801451</v>
      </c>
      <c r="U1907" s="13" t="s">
        <v>60</v>
      </c>
    </row>
    <row r="1908" spans="1:21" x14ac:dyDescent="0.3">
      <c r="A1908" s="25">
        <v>1906</v>
      </c>
      <c r="B1908" s="13" t="s">
        <v>2</v>
      </c>
      <c r="C1908" s="13">
        <v>44037</v>
      </c>
      <c r="D1908" s="13" t="s">
        <v>608</v>
      </c>
      <c r="E1908" s="13" t="s">
        <v>32</v>
      </c>
      <c r="F1908" s="13" t="s">
        <v>152</v>
      </c>
      <c r="G1908" s="13">
        <v>6.94</v>
      </c>
      <c r="H1908" s="26">
        <v>44770</v>
      </c>
      <c r="I1908" s="26">
        <v>44788</v>
      </c>
      <c r="J1908" s="13">
        <v>5</v>
      </c>
      <c r="K1908" s="13">
        <v>2021</v>
      </c>
      <c r="L1908" s="13" t="s">
        <v>35</v>
      </c>
      <c r="M1908" s="13">
        <v>13</v>
      </c>
      <c r="N1908" s="13">
        <v>0.3947222222222222</v>
      </c>
      <c r="O1908" s="13">
        <v>5.131388888888889</v>
      </c>
      <c r="P1908" s="13">
        <v>19</v>
      </c>
      <c r="Q1908" s="13">
        <v>0.27007309941520469</v>
      </c>
      <c r="R1908" s="13">
        <v>0.68421052631578949</v>
      </c>
      <c r="S1908" s="13">
        <v>5.9165186500888103</v>
      </c>
      <c r="T1908" s="13">
        <f>IFERROR(VLOOKUP(B464,[1]!users_table[#All],4),"NA")</f>
        <v>8.4223826714801451</v>
      </c>
      <c r="U1908" s="13" t="s">
        <v>75</v>
      </c>
    </row>
    <row r="1909" spans="1:21" x14ac:dyDescent="0.3">
      <c r="A1909" s="25">
        <v>1907</v>
      </c>
      <c r="B1909" s="13" t="s">
        <v>4</v>
      </c>
      <c r="C1909" s="13">
        <v>44037</v>
      </c>
      <c r="D1909" s="13" t="s">
        <v>608</v>
      </c>
      <c r="E1909" s="13" t="s">
        <v>32</v>
      </c>
      <c r="F1909" s="13" t="s">
        <v>152</v>
      </c>
      <c r="G1909" s="13">
        <v>6.94</v>
      </c>
      <c r="H1909" s="26">
        <v>44477</v>
      </c>
      <c r="I1909" s="26">
        <v>44570</v>
      </c>
      <c r="J1909" s="13">
        <v>6</v>
      </c>
      <c r="K1909" s="13">
        <v>2021</v>
      </c>
      <c r="L1909" s="13" t="s">
        <v>35</v>
      </c>
      <c r="M1909" s="13">
        <v>13</v>
      </c>
      <c r="N1909" s="13">
        <v>0.3947222222222222</v>
      </c>
      <c r="O1909" s="13">
        <v>5.131388888888889</v>
      </c>
      <c r="P1909" s="13">
        <v>94</v>
      </c>
      <c r="Q1909" s="13">
        <v>5.4589243498817969E-2</v>
      </c>
      <c r="R1909" s="13">
        <v>0.13829787234042551</v>
      </c>
      <c r="S1909" s="13">
        <v>8.3323353293413174</v>
      </c>
      <c r="T1909" s="13">
        <f>IFERROR(VLOOKUP(B833,[1]!users_table[#All],4),"NA")</f>
        <v>8.4223826714801451</v>
      </c>
      <c r="U1909" s="13" t="s">
        <v>59</v>
      </c>
    </row>
    <row r="1910" spans="1:21" x14ac:dyDescent="0.3">
      <c r="A1910" s="25">
        <v>1908</v>
      </c>
      <c r="B1910" s="13" t="s">
        <v>4</v>
      </c>
      <c r="C1910" s="13">
        <v>44037</v>
      </c>
      <c r="D1910" s="13" t="s">
        <v>608</v>
      </c>
      <c r="E1910" s="13" t="s">
        <v>32</v>
      </c>
      <c r="F1910" s="13" t="s">
        <v>152</v>
      </c>
      <c r="G1910" s="13">
        <v>6.94</v>
      </c>
      <c r="H1910" s="26">
        <v>44477</v>
      </c>
      <c r="I1910" s="26">
        <v>44570</v>
      </c>
      <c r="J1910" s="13">
        <v>6</v>
      </c>
      <c r="K1910" s="13">
        <v>2021</v>
      </c>
      <c r="L1910" s="13" t="s">
        <v>35</v>
      </c>
      <c r="M1910" s="13">
        <v>13</v>
      </c>
      <c r="N1910" s="13">
        <v>0.3947222222222222</v>
      </c>
      <c r="O1910" s="13">
        <v>5.131388888888889</v>
      </c>
      <c r="P1910" s="13">
        <v>94</v>
      </c>
      <c r="Q1910" s="13">
        <v>5.4589243498817969E-2</v>
      </c>
      <c r="R1910" s="13">
        <v>0.13829787234042551</v>
      </c>
      <c r="S1910" s="13">
        <v>8.3323353293413174</v>
      </c>
      <c r="T1910" s="7">
        <f>IFERROR(VLOOKUP(B833,[1]!users_table[#All],4),"NA")</f>
        <v>8.4223826714801451</v>
      </c>
      <c r="U1910" s="13" t="s">
        <v>60</v>
      </c>
    </row>
    <row r="1911" spans="1:21" x14ac:dyDescent="0.3">
      <c r="A1911" s="25">
        <v>1909</v>
      </c>
      <c r="B1911" s="13" t="s">
        <v>4</v>
      </c>
      <c r="C1911" s="13">
        <v>44037</v>
      </c>
      <c r="D1911" s="13" t="s">
        <v>608</v>
      </c>
      <c r="E1911" s="13" t="s">
        <v>32</v>
      </c>
      <c r="F1911" s="13" t="s">
        <v>152</v>
      </c>
      <c r="G1911" s="13">
        <v>6.94</v>
      </c>
      <c r="H1911" s="26">
        <v>44477</v>
      </c>
      <c r="I1911" s="26">
        <v>44570</v>
      </c>
      <c r="J1911" s="13">
        <v>6</v>
      </c>
      <c r="K1911" s="13">
        <v>2021</v>
      </c>
      <c r="L1911" s="13" t="s">
        <v>35</v>
      </c>
      <c r="M1911" s="13">
        <v>13</v>
      </c>
      <c r="N1911" s="13">
        <v>0.3947222222222222</v>
      </c>
      <c r="O1911" s="13">
        <v>5.131388888888889</v>
      </c>
      <c r="P1911" s="13">
        <v>94</v>
      </c>
      <c r="Q1911" s="13">
        <v>5.4589243498817969E-2</v>
      </c>
      <c r="R1911" s="13">
        <v>0.13829787234042551</v>
      </c>
      <c r="S1911" s="13">
        <v>8.3323353293413174</v>
      </c>
      <c r="T1911" s="7">
        <f>IFERROR(VLOOKUP(B833,[1]!users_table[#All],4),"NA")</f>
        <v>8.4223826714801451</v>
      </c>
      <c r="U1911" s="13" t="s">
        <v>75</v>
      </c>
    </row>
    <row r="1912" spans="1:21" x14ac:dyDescent="0.3">
      <c r="A1912" s="25">
        <v>1910</v>
      </c>
      <c r="B1912" s="13" t="s">
        <v>2</v>
      </c>
      <c r="C1912" s="13">
        <v>100</v>
      </c>
      <c r="D1912" s="13" t="s">
        <v>609</v>
      </c>
      <c r="E1912" s="13" t="s">
        <v>32</v>
      </c>
      <c r="F1912" s="13" t="s">
        <v>37</v>
      </c>
      <c r="G1912" s="13">
        <v>7.16</v>
      </c>
      <c r="H1912" s="26">
        <v>43354</v>
      </c>
      <c r="I1912" s="26">
        <v>43371</v>
      </c>
      <c r="J1912" s="13">
        <v>4</v>
      </c>
      <c r="K1912" s="13">
        <v>2001</v>
      </c>
      <c r="L1912" s="13" t="s">
        <v>33</v>
      </c>
      <c r="M1912" s="13">
        <v>13</v>
      </c>
      <c r="N1912" s="13">
        <v>0.38333333333333341</v>
      </c>
      <c r="O1912" s="13">
        <v>4.9833333333333334</v>
      </c>
      <c r="P1912" s="13">
        <v>18</v>
      </c>
      <c r="Q1912" s="13">
        <v>0.27685185185185179</v>
      </c>
      <c r="R1912" s="13">
        <v>0.72222222222222221</v>
      </c>
      <c r="S1912" s="13">
        <v>5.9165186500888103</v>
      </c>
      <c r="T1912" s="7">
        <f>IFERROR(VLOOKUP(B465,[1]!users_table[#All],4),"NA")</f>
        <v>8.4223826714801451</v>
      </c>
      <c r="U1912" s="13" t="s">
        <v>64</v>
      </c>
    </row>
    <row r="1913" spans="1:21" x14ac:dyDescent="0.3">
      <c r="A1913" s="25">
        <v>1911</v>
      </c>
      <c r="B1913" s="13" t="s">
        <v>2</v>
      </c>
      <c r="C1913" s="13">
        <v>100</v>
      </c>
      <c r="D1913" s="13" t="s">
        <v>609</v>
      </c>
      <c r="E1913" s="13" t="s">
        <v>32</v>
      </c>
      <c r="F1913" s="13" t="s">
        <v>37</v>
      </c>
      <c r="G1913" s="13">
        <v>7.16</v>
      </c>
      <c r="H1913" s="26">
        <v>43354</v>
      </c>
      <c r="I1913" s="26">
        <v>43371</v>
      </c>
      <c r="J1913" s="13">
        <v>4</v>
      </c>
      <c r="K1913" s="13">
        <v>2001</v>
      </c>
      <c r="L1913" s="13" t="s">
        <v>33</v>
      </c>
      <c r="M1913" s="13">
        <v>13</v>
      </c>
      <c r="N1913" s="13">
        <v>0.38333333333333341</v>
      </c>
      <c r="O1913" s="13">
        <v>4.9833333333333334</v>
      </c>
      <c r="P1913" s="13">
        <v>18</v>
      </c>
      <c r="Q1913" s="13">
        <v>0.27685185185185179</v>
      </c>
      <c r="R1913" s="13">
        <v>0.72222222222222221</v>
      </c>
      <c r="S1913" s="13">
        <v>5.9165186500888103</v>
      </c>
      <c r="T1913" s="7">
        <f>IFERROR(VLOOKUP(B465,[1]!users_table[#All],4),"NA")</f>
        <v>8.4223826714801451</v>
      </c>
      <c r="U1913" s="13" t="s">
        <v>66</v>
      </c>
    </row>
    <row r="1914" spans="1:21" x14ac:dyDescent="0.3">
      <c r="A1914" s="25">
        <v>1912</v>
      </c>
      <c r="B1914" s="13" t="s">
        <v>2</v>
      </c>
      <c r="C1914" s="13">
        <v>100</v>
      </c>
      <c r="D1914" s="13" t="s">
        <v>609</v>
      </c>
      <c r="E1914" s="13" t="s">
        <v>32</v>
      </c>
      <c r="F1914" s="13" t="s">
        <v>37</v>
      </c>
      <c r="G1914" s="13">
        <v>7.16</v>
      </c>
      <c r="H1914" s="26">
        <v>43354</v>
      </c>
      <c r="I1914" s="26">
        <v>43371</v>
      </c>
      <c r="J1914" s="13">
        <v>4</v>
      </c>
      <c r="K1914" s="13">
        <v>2001</v>
      </c>
      <c r="L1914" s="13" t="s">
        <v>33</v>
      </c>
      <c r="M1914" s="13">
        <v>13</v>
      </c>
      <c r="N1914" s="13">
        <v>0.38333333333333341</v>
      </c>
      <c r="O1914" s="13">
        <v>4.9833333333333334</v>
      </c>
      <c r="P1914" s="13">
        <v>18</v>
      </c>
      <c r="Q1914" s="13">
        <v>0.27685185185185179</v>
      </c>
      <c r="R1914" s="13">
        <v>0.72222222222222221</v>
      </c>
      <c r="S1914" s="13">
        <v>5.9165186500888103</v>
      </c>
      <c r="T1914" s="7">
        <f>IFERROR(VLOOKUP(B465,[1]!users_table[#All],4),"NA")</f>
        <v>8.4223826714801451</v>
      </c>
      <c r="U1914" s="13" t="s">
        <v>60</v>
      </c>
    </row>
    <row r="1915" spans="1:21" x14ac:dyDescent="0.3">
      <c r="A1915" s="25">
        <v>1913</v>
      </c>
      <c r="B1915" s="13" t="s">
        <v>2</v>
      </c>
      <c r="C1915" s="13">
        <v>100</v>
      </c>
      <c r="D1915" s="13" t="s">
        <v>609</v>
      </c>
      <c r="E1915" s="13" t="s">
        <v>32</v>
      </c>
      <c r="F1915" s="13" t="s">
        <v>37</v>
      </c>
      <c r="G1915" s="13">
        <v>7.16</v>
      </c>
      <c r="H1915" s="26">
        <v>43354</v>
      </c>
      <c r="I1915" s="26">
        <v>43371</v>
      </c>
      <c r="J1915" s="13">
        <v>4</v>
      </c>
      <c r="K1915" s="13">
        <v>2001</v>
      </c>
      <c r="L1915" s="13" t="s">
        <v>33</v>
      </c>
      <c r="M1915" s="13">
        <v>13</v>
      </c>
      <c r="N1915" s="13">
        <v>0.38333333333333341</v>
      </c>
      <c r="O1915" s="13">
        <v>4.9833333333333334</v>
      </c>
      <c r="P1915" s="13">
        <v>18</v>
      </c>
      <c r="Q1915" s="13">
        <v>0.27685185185185179</v>
      </c>
      <c r="R1915" s="13">
        <v>0.72222222222222221</v>
      </c>
      <c r="S1915" s="13">
        <v>5.9165186500888103</v>
      </c>
      <c r="T1915" s="7">
        <f>IFERROR(VLOOKUP(B465,[1]!users_table[#All],4),"NA")</f>
        <v>8.4223826714801451</v>
      </c>
      <c r="U1915" s="13" t="s">
        <v>85</v>
      </c>
    </row>
    <row r="1916" spans="1:21" x14ac:dyDescent="0.3">
      <c r="A1916" s="25">
        <v>1914</v>
      </c>
      <c r="B1916" s="13" t="s">
        <v>2</v>
      </c>
      <c r="C1916" s="13">
        <v>100</v>
      </c>
      <c r="D1916" s="13" t="s">
        <v>609</v>
      </c>
      <c r="E1916" s="13" t="s">
        <v>32</v>
      </c>
      <c r="F1916" s="13" t="s">
        <v>37</v>
      </c>
      <c r="G1916" s="13">
        <v>7.16</v>
      </c>
      <c r="H1916" s="26">
        <v>43354</v>
      </c>
      <c r="I1916" s="26">
        <v>43371</v>
      </c>
      <c r="J1916" s="13">
        <v>4</v>
      </c>
      <c r="K1916" s="13">
        <v>2001</v>
      </c>
      <c r="L1916" s="13" t="s">
        <v>33</v>
      </c>
      <c r="M1916" s="13">
        <v>13</v>
      </c>
      <c r="N1916" s="13">
        <v>0.38333333333333341</v>
      </c>
      <c r="O1916" s="13">
        <v>4.9833333333333334</v>
      </c>
      <c r="P1916" s="13">
        <v>18</v>
      </c>
      <c r="Q1916" s="13">
        <v>0.27685185185185179</v>
      </c>
      <c r="R1916" s="13">
        <v>0.72222222222222221</v>
      </c>
      <c r="S1916" s="13">
        <v>5.9165186500888103</v>
      </c>
      <c r="T1916" s="7">
        <f>IFERROR(VLOOKUP(B465,[1]!users_table[#All],4),"NA")</f>
        <v>8.4223826714801451</v>
      </c>
      <c r="U1916" s="13" t="s">
        <v>86</v>
      </c>
    </row>
    <row r="1917" spans="1:21" x14ac:dyDescent="0.3">
      <c r="A1917" s="25">
        <v>1915</v>
      </c>
      <c r="B1917" s="13" t="s">
        <v>2</v>
      </c>
      <c r="C1917" s="13">
        <v>100</v>
      </c>
      <c r="D1917" s="13" t="s">
        <v>609</v>
      </c>
      <c r="E1917" s="13" t="s">
        <v>32</v>
      </c>
      <c r="F1917" s="13" t="s">
        <v>37</v>
      </c>
      <c r="G1917" s="13">
        <v>7.16</v>
      </c>
      <c r="H1917" s="26">
        <v>43354</v>
      </c>
      <c r="I1917" s="26">
        <v>43371</v>
      </c>
      <c r="J1917" s="13">
        <v>4</v>
      </c>
      <c r="K1917" s="13">
        <v>2001</v>
      </c>
      <c r="L1917" s="13" t="s">
        <v>33</v>
      </c>
      <c r="M1917" s="13">
        <v>13</v>
      </c>
      <c r="N1917" s="13">
        <v>0.38333333333333341</v>
      </c>
      <c r="O1917" s="13">
        <v>4.9833333333333334</v>
      </c>
      <c r="P1917" s="13">
        <v>18</v>
      </c>
      <c r="Q1917" s="13">
        <v>0.27685185185185179</v>
      </c>
      <c r="R1917" s="13">
        <v>0.72222222222222221</v>
      </c>
      <c r="S1917" s="13">
        <v>5.9165186500888103</v>
      </c>
      <c r="T1917" s="7">
        <f>IFERROR(VLOOKUP(B465,[1]!users_table[#All],4),"NA")</f>
        <v>8.4223826714801451</v>
      </c>
      <c r="U1917" s="13" t="s">
        <v>75</v>
      </c>
    </row>
    <row r="1918" spans="1:21" x14ac:dyDescent="0.3">
      <c r="A1918" s="25">
        <v>1916</v>
      </c>
      <c r="B1918" s="13" t="s">
        <v>2</v>
      </c>
      <c r="C1918" s="13">
        <v>100</v>
      </c>
      <c r="D1918" s="13" t="s">
        <v>609</v>
      </c>
      <c r="E1918" s="13" t="s">
        <v>32</v>
      </c>
      <c r="F1918" s="13" t="s">
        <v>37</v>
      </c>
      <c r="G1918" s="13">
        <v>7.16</v>
      </c>
      <c r="H1918" s="26">
        <v>43354</v>
      </c>
      <c r="I1918" s="26">
        <v>43371</v>
      </c>
      <c r="J1918" s="13">
        <v>4</v>
      </c>
      <c r="K1918" s="13">
        <v>2001</v>
      </c>
      <c r="L1918" s="13" t="s">
        <v>33</v>
      </c>
      <c r="M1918" s="13">
        <v>13</v>
      </c>
      <c r="N1918" s="13">
        <v>0.38333333333333341</v>
      </c>
      <c r="O1918" s="13">
        <v>4.9833333333333334</v>
      </c>
      <c r="P1918" s="13">
        <v>18</v>
      </c>
      <c r="Q1918" s="13">
        <v>0.27685185185185179</v>
      </c>
      <c r="R1918" s="13">
        <v>0.72222222222222221</v>
      </c>
      <c r="S1918" s="13">
        <v>5.9165186500888103</v>
      </c>
      <c r="T1918" s="7">
        <f>IFERROR(VLOOKUP(B465,[1]!users_table[#All],4),"NA")</f>
        <v>8.4223826714801451</v>
      </c>
      <c r="U1918" s="13" t="s">
        <v>76</v>
      </c>
    </row>
    <row r="1919" spans="1:21" x14ac:dyDescent="0.3">
      <c r="A1919" s="25">
        <v>1917</v>
      </c>
      <c r="B1919" s="13" t="s">
        <v>2</v>
      </c>
      <c r="C1919" s="13">
        <v>100</v>
      </c>
      <c r="D1919" s="13" t="s">
        <v>609</v>
      </c>
      <c r="E1919" s="13" t="s">
        <v>32</v>
      </c>
      <c r="F1919" s="13" t="s">
        <v>37</v>
      </c>
      <c r="G1919" s="13">
        <v>7.16</v>
      </c>
      <c r="H1919" s="26">
        <v>43354</v>
      </c>
      <c r="I1919" s="26">
        <v>43371</v>
      </c>
      <c r="J1919" s="13">
        <v>4</v>
      </c>
      <c r="K1919" s="13">
        <v>2001</v>
      </c>
      <c r="L1919" s="13" t="s">
        <v>33</v>
      </c>
      <c r="M1919" s="13">
        <v>13</v>
      </c>
      <c r="N1919" s="13">
        <v>0.38333333333333341</v>
      </c>
      <c r="O1919" s="13">
        <v>4.9833333333333334</v>
      </c>
      <c r="P1919" s="13">
        <v>18</v>
      </c>
      <c r="Q1919" s="13">
        <v>0.27685185185185179</v>
      </c>
      <c r="R1919" s="13">
        <v>0.72222222222222221</v>
      </c>
      <c r="S1919" s="13">
        <v>5.9165186500888103</v>
      </c>
      <c r="T1919" s="7">
        <f>IFERROR(VLOOKUP(B465,[1]!users_table[#All],4),"NA")</f>
        <v>8.4223826714801451</v>
      </c>
      <c r="U1919" s="13" t="s">
        <v>1033</v>
      </c>
    </row>
    <row r="1920" spans="1:21" x14ac:dyDescent="0.3">
      <c r="A1920" s="25">
        <v>1918</v>
      </c>
      <c r="B1920" s="13" t="s">
        <v>2</v>
      </c>
      <c r="C1920" s="13">
        <v>38659</v>
      </c>
      <c r="D1920" s="13" t="s">
        <v>610</v>
      </c>
      <c r="E1920" s="13" t="s">
        <v>32</v>
      </c>
      <c r="F1920" s="13" t="s">
        <v>152</v>
      </c>
      <c r="G1920" s="13">
        <v>7.49</v>
      </c>
      <c r="H1920" s="26">
        <v>43972</v>
      </c>
      <c r="I1920" s="26">
        <v>43980</v>
      </c>
      <c r="J1920" s="13">
        <v>7</v>
      </c>
      <c r="K1920" s="13">
        <v>2019</v>
      </c>
      <c r="L1920" s="13" t="s">
        <v>35</v>
      </c>
      <c r="M1920" s="13">
        <v>12</v>
      </c>
      <c r="N1920" s="13">
        <v>0.3972222222222222</v>
      </c>
      <c r="O1920" s="13">
        <v>4.7666666666666666</v>
      </c>
      <c r="P1920" s="13">
        <v>9</v>
      </c>
      <c r="Q1920" s="13">
        <v>0.52962962962962967</v>
      </c>
      <c r="R1920" s="13">
        <v>1.333333333333333</v>
      </c>
      <c r="S1920" s="13">
        <v>5.9165186500888103</v>
      </c>
      <c r="T1920" s="7">
        <f>IFERROR(VLOOKUP(B466,[1]!users_table[#All],4),"NA")</f>
        <v>8.4223826714801451</v>
      </c>
      <c r="U1920" s="13" t="s">
        <v>65</v>
      </c>
    </row>
    <row r="1921" spans="1:21" x14ac:dyDescent="0.3">
      <c r="A1921" s="25">
        <v>1919</v>
      </c>
      <c r="B1921" s="13" t="s">
        <v>2</v>
      </c>
      <c r="C1921" s="13">
        <v>38659</v>
      </c>
      <c r="D1921" s="13" t="s">
        <v>610</v>
      </c>
      <c r="E1921" s="13" t="s">
        <v>32</v>
      </c>
      <c r="F1921" s="13" t="s">
        <v>152</v>
      </c>
      <c r="G1921" s="13">
        <v>7.49</v>
      </c>
      <c r="H1921" s="26">
        <v>43972</v>
      </c>
      <c r="I1921" s="26">
        <v>43980</v>
      </c>
      <c r="J1921" s="13">
        <v>7</v>
      </c>
      <c r="K1921" s="13">
        <v>2019</v>
      </c>
      <c r="L1921" s="13" t="s">
        <v>35</v>
      </c>
      <c r="M1921" s="13">
        <v>12</v>
      </c>
      <c r="N1921" s="13">
        <v>0.3972222222222222</v>
      </c>
      <c r="O1921" s="13">
        <v>4.7666666666666666</v>
      </c>
      <c r="P1921" s="13">
        <v>9</v>
      </c>
      <c r="Q1921" s="13">
        <v>0.52962962962962967</v>
      </c>
      <c r="R1921" s="13">
        <v>1.333333333333333</v>
      </c>
      <c r="S1921" s="13">
        <v>5.9165186500888103</v>
      </c>
      <c r="T1921" s="7">
        <f>IFERROR(VLOOKUP(B466,[1]!users_table[#All],4),"NA")</f>
        <v>8.4223826714801451</v>
      </c>
      <c r="U1921" s="13" t="s">
        <v>59</v>
      </c>
    </row>
    <row r="1922" spans="1:21" x14ac:dyDescent="0.3">
      <c r="A1922" s="25">
        <v>1920</v>
      </c>
      <c r="B1922" s="13" t="s">
        <v>2</v>
      </c>
      <c r="C1922" s="13">
        <v>38659</v>
      </c>
      <c r="D1922" s="13" t="s">
        <v>610</v>
      </c>
      <c r="E1922" s="13" t="s">
        <v>32</v>
      </c>
      <c r="F1922" s="13" t="s">
        <v>152</v>
      </c>
      <c r="G1922" s="13">
        <v>7.49</v>
      </c>
      <c r="H1922" s="26">
        <v>43972</v>
      </c>
      <c r="I1922" s="26">
        <v>43980</v>
      </c>
      <c r="J1922" s="13">
        <v>7</v>
      </c>
      <c r="K1922" s="13">
        <v>2019</v>
      </c>
      <c r="L1922" s="13" t="s">
        <v>35</v>
      </c>
      <c r="M1922" s="13">
        <v>12</v>
      </c>
      <c r="N1922" s="13">
        <v>0.3972222222222222</v>
      </c>
      <c r="O1922" s="13">
        <v>4.7666666666666666</v>
      </c>
      <c r="P1922" s="13">
        <v>9</v>
      </c>
      <c r="Q1922" s="13">
        <v>0.52962962962962967</v>
      </c>
      <c r="R1922" s="13">
        <v>1.333333333333333</v>
      </c>
      <c r="S1922" s="13">
        <v>5.9165186500888103</v>
      </c>
      <c r="T1922" s="7">
        <f>IFERROR(VLOOKUP(B466,[1]!users_table[#All],4),"NA")</f>
        <v>8.4223826714801451</v>
      </c>
      <c r="U1922" s="13" t="s">
        <v>64</v>
      </c>
    </row>
    <row r="1923" spans="1:21" x14ac:dyDescent="0.3">
      <c r="A1923" s="25">
        <v>1921</v>
      </c>
      <c r="B1923" s="13" t="s">
        <v>2</v>
      </c>
      <c r="C1923" s="13">
        <v>38659</v>
      </c>
      <c r="D1923" s="13" t="s">
        <v>610</v>
      </c>
      <c r="E1923" s="13" t="s">
        <v>32</v>
      </c>
      <c r="F1923" s="13" t="s">
        <v>152</v>
      </c>
      <c r="G1923" s="13">
        <v>7.49</v>
      </c>
      <c r="H1923" s="26">
        <v>43972</v>
      </c>
      <c r="I1923" s="26">
        <v>43980</v>
      </c>
      <c r="J1923" s="13">
        <v>7</v>
      </c>
      <c r="K1923" s="13">
        <v>2019</v>
      </c>
      <c r="L1923" s="13" t="s">
        <v>35</v>
      </c>
      <c r="M1923" s="13">
        <v>12</v>
      </c>
      <c r="N1923" s="13">
        <v>0.3972222222222222</v>
      </c>
      <c r="O1923" s="13">
        <v>4.7666666666666666</v>
      </c>
      <c r="P1923" s="13">
        <v>9</v>
      </c>
      <c r="Q1923" s="13">
        <v>0.52962962962962967</v>
      </c>
      <c r="R1923" s="13">
        <v>1.333333333333333</v>
      </c>
      <c r="S1923" s="13">
        <v>5.9165186500888103</v>
      </c>
      <c r="T1923" s="7">
        <f>IFERROR(VLOOKUP(B466,[1]!users_table[#All],4),"NA")</f>
        <v>8.4223826714801451</v>
      </c>
      <c r="U1923" s="13" t="s">
        <v>60</v>
      </c>
    </row>
    <row r="1924" spans="1:21" x14ac:dyDescent="0.3">
      <c r="A1924" s="25">
        <v>1922</v>
      </c>
      <c r="B1924" s="13" t="s">
        <v>2</v>
      </c>
      <c r="C1924" s="13">
        <v>38659</v>
      </c>
      <c r="D1924" s="13" t="s">
        <v>610</v>
      </c>
      <c r="E1924" s="13" t="s">
        <v>32</v>
      </c>
      <c r="F1924" s="13" t="s">
        <v>152</v>
      </c>
      <c r="G1924" s="13">
        <v>7.49</v>
      </c>
      <c r="H1924" s="26">
        <v>43972</v>
      </c>
      <c r="I1924" s="26">
        <v>43980</v>
      </c>
      <c r="J1924" s="13">
        <v>7</v>
      </c>
      <c r="K1924" s="13">
        <v>2019</v>
      </c>
      <c r="L1924" s="13" t="s">
        <v>35</v>
      </c>
      <c r="M1924" s="13">
        <v>12</v>
      </c>
      <c r="N1924" s="13">
        <v>0.3972222222222222</v>
      </c>
      <c r="O1924" s="13">
        <v>4.7666666666666666</v>
      </c>
      <c r="P1924" s="13">
        <v>9</v>
      </c>
      <c r="Q1924" s="13">
        <v>0.52962962962962967</v>
      </c>
      <c r="R1924" s="13">
        <v>1.333333333333333</v>
      </c>
      <c r="S1924" s="13">
        <v>5.9165186500888103</v>
      </c>
      <c r="T1924" s="7">
        <f>IFERROR(VLOOKUP(B466,[1]!users_table[#All],4),"NA")</f>
        <v>8.4223826714801451</v>
      </c>
      <c r="U1924" s="13" t="s">
        <v>67</v>
      </c>
    </row>
    <row r="1925" spans="1:21" x14ac:dyDescent="0.3">
      <c r="A1925" s="25">
        <v>1923</v>
      </c>
      <c r="B1925" s="13" t="s">
        <v>2</v>
      </c>
      <c r="C1925" s="13">
        <v>38659</v>
      </c>
      <c r="D1925" s="13" t="s">
        <v>610</v>
      </c>
      <c r="E1925" s="13" t="s">
        <v>32</v>
      </c>
      <c r="F1925" s="13" t="s">
        <v>152</v>
      </c>
      <c r="G1925" s="13">
        <v>7.49</v>
      </c>
      <c r="H1925" s="26">
        <v>43972</v>
      </c>
      <c r="I1925" s="26">
        <v>43980</v>
      </c>
      <c r="J1925" s="13">
        <v>7</v>
      </c>
      <c r="K1925" s="13">
        <v>2019</v>
      </c>
      <c r="L1925" s="13" t="s">
        <v>35</v>
      </c>
      <c r="M1925" s="13">
        <v>12</v>
      </c>
      <c r="N1925" s="13">
        <v>0.3972222222222222</v>
      </c>
      <c r="O1925" s="13">
        <v>4.7666666666666666</v>
      </c>
      <c r="P1925" s="13">
        <v>9</v>
      </c>
      <c r="Q1925" s="13">
        <v>0.52962962962962967</v>
      </c>
      <c r="R1925" s="13">
        <v>1.333333333333333</v>
      </c>
      <c r="S1925" s="13">
        <v>5.9165186500888103</v>
      </c>
      <c r="T1925" s="7">
        <f>IFERROR(VLOOKUP(B466,[1]!users_table[#All],4),"NA")</f>
        <v>8.4223826714801451</v>
      </c>
      <c r="U1925" s="13" t="s">
        <v>1012</v>
      </c>
    </row>
    <row r="1926" spans="1:21" x14ac:dyDescent="0.3">
      <c r="A1926" s="25">
        <v>1924</v>
      </c>
      <c r="B1926" s="13" t="s">
        <v>4</v>
      </c>
      <c r="C1926" s="13">
        <v>38659</v>
      </c>
      <c r="D1926" s="13" t="s">
        <v>610</v>
      </c>
      <c r="E1926" s="13" t="s">
        <v>32</v>
      </c>
      <c r="F1926" s="13" t="s">
        <v>152</v>
      </c>
      <c r="G1926" s="13">
        <v>7.49</v>
      </c>
      <c r="H1926" s="26">
        <v>44063</v>
      </c>
      <c r="I1926" s="26">
        <v>44065</v>
      </c>
      <c r="J1926" s="13">
        <v>8</v>
      </c>
      <c r="K1926" s="13">
        <v>2019</v>
      </c>
      <c r="L1926" s="13" t="s">
        <v>35</v>
      </c>
      <c r="M1926" s="13">
        <v>12</v>
      </c>
      <c r="N1926" s="13">
        <v>0.3972222222222222</v>
      </c>
      <c r="O1926" s="13">
        <v>4.7666666666666666</v>
      </c>
      <c r="P1926" s="13">
        <v>3</v>
      </c>
      <c r="Q1926" s="13">
        <v>1.588888888888889</v>
      </c>
      <c r="R1926" s="13">
        <v>4</v>
      </c>
      <c r="S1926" s="13">
        <v>8.3323353293413174</v>
      </c>
      <c r="T1926" s="7">
        <f>IFERROR(VLOOKUP(B834,[1]!users_table[#All],4),"NA")</f>
        <v>8.4223826714801451</v>
      </c>
      <c r="U1926" s="13" t="s">
        <v>65</v>
      </c>
    </row>
    <row r="1927" spans="1:21" x14ac:dyDescent="0.3">
      <c r="A1927" s="25">
        <v>1925</v>
      </c>
      <c r="B1927" s="13" t="s">
        <v>4</v>
      </c>
      <c r="C1927" s="13">
        <v>38659</v>
      </c>
      <c r="D1927" s="13" t="s">
        <v>610</v>
      </c>
      <c r="E1927" s="13" t="s">
        <v>32</v>
      </c>
      <c r="F1927" s="13" t="s">
        <v>152</v>
      </c>
      <c r="G1927" s="13">
        <v>7.49</v>
      </c>
      <c r="H1927" s="26">
        <v>44063</v>
      </c>
      <c r="I1927" s="26">
        <v>44065</v>
      </c>
      <c r="J1927" s="13">
        <v>8</v>
      </c>
      <c r="K1927" s="13">
        <v>2019</v>
      </c>
      <c r="L1927" s="13" t="s">
        <v>35</v>
      </c>
      <c r="M1927" s="13">
        <v>12</v>
      </c>
      <c r="N1927" s="13">
        <v>0.3972222222222222</v>
      </c>
      <c r="O1927" s="13">
        <v>4.7666666666666666</v>
      </c>
      <c r="P1927" s="13">
        <v>3</v>
      </c>
      <c r="Q1927" s="13">
        <v>1.588888888888889</v>
      </c>
      <c r="R1927" s="13">
        <v>4</v>
      </c>
      <c r="S1927" s="13">
        <v>8.3323353293413174</v>
      </c>
      <c r="T1927" s="7">
        <f>IFERROR(VLOOKUP(B834,[1]!users_table[#All],4),"NA")</f>
        <v>8.4223826714801451</v>
      </c>
      <c r="U1927" s="13" t="s">
        <v>59</v>
      </c>
    </row>
    <row r="1928" spans="1:21" x14ac:dyDescent="0.3">
      <c r="A1928" s="25">
        <v>1926</v>
      </c>
      <c r="B1928" s="13" t="s">
        <v>4</v>
      </c>
      <c r="C1928" s="13">
        <v>38659</v>
      </c>
      <c r="D1928" s="13" t="s">
        <v>610</v>
      </c>
      <c r="E1928" s="13" t="s">
        <v>32</v>
      </c>
      <c r="F1928" s="13" t="s">
        <v>152</v>
      </c>
      <c r="G1928" s="13">
        <v>7.49</v>
      </c>
      <c r="H1928" s="26">
        <v>44063</v>
      </c>
      <c r="I1928" s="26">
        <v>44065</v>
      </c>
      <c r="J1928" s="13">
        <v>8</v>
      </c>
      <c r="K1928" s="13">
        <v>2019</v>
      </c>
      <c r="L1928" s="13" t="s">
        <v>35</v>
      </c>
      <c r="M1928" s="13">
        <v>12</v>
      </c>
      <c r="N1928" s="13">
        <v>0.3972222222222222</v>
      </c>
      <c r="O1928" s="13">
        <v>4.7666666666666666</v>
      </c>
      <c r="P1928" s="13">
        <v>3</v>
      </c>
      <c r="Q1928" s="13">
        <v>1.588888888888889</v>
      </c>
      <c r="R1928" s="13">
        <v>4</v>
      </c>
      <c r="S1928" s="13">
        <v>8.3323353293413174</v>
      </c>
      <c r="T1928" s="7">
        <f>IFERROR(VLOOKUP(B834,[1]!users_table[#All],4),"NA")</f>
        <v>8.4223826714801451</v>
      </c>
      <c r="U1928" s="13" t="s">
        <v>64</v>
      </c>
    </row>
    <row r="1929" spans="1:21" x14ac:dyDescent="0.3">
      <c r="A1929" s="25">
        <v>1927</v>
      </c>
      <c r="B1929" s="13" t="s">
        <v>4</v>
      </c>
      <c r="C1929" s="13">
        <v>38659</v>
      </c>
      <c r="D1929" s="13" t="s">
        <v>610</v>
      </c>
      <c r="E1929" s="13" t="s">
        <v>32</v>
      </c>
      <c r="F1929" s="13" t="s">
        <v>152</v>
      </c>
      <c r="G1929" s="13">
        <v>7.49</v>
      </c>
      <c r="H1929" s="26">
        <v>44063</v>
      </c>
      <c r="I1929" s="26">
        <v>44065</v>
      </c>
      <c r="J1929" s="13">
        <v>8</v>
      </c>
      <c r="K1929" s="13">
        <v>2019</v>
      </c>
      <c r="L1929" s="13" t="s">
        <v>35</v>
      </c>
      <c r="M1929" s="13">
        <v>12</v>
      </c>
      <c r="N1929" s="13">
        <v>0.3972222222222222</v>
      </c>
      <c r="O1929" s="13">
        <v>4.7666666666666666</v>
      </c>
      <c r="P1929" s="13">
        <v>3</v>
      </c>
      <c r="Q1929" s="13">
        <v>1.588888888888889</v>
      </c>
      <c r="R1929" s="13">
        <v>4</v>
      </c>
      <c r="S1929" s="13">
        <v>8.3323353293413174</v>
      </c>
      <c r="T1929" s="13">
        <f>IFERROR(VLOOKUP(B834,[1]!users_table[#All],4),"NA")</f>
        <v>8.4223826714801451</v>
      </c>
      <c r="U1929" s="13" t="s">
        <v>60</v>
      </c>
    </row>
    <row r="1930" spans="1:21" x14ac:dyDescent="0.3">
      <c r="A1930" s="25">
        <v>1928</v>
      </c>
      <c r="B1930" s="13" t="s">
        <v>4</v>
      </c>
      <c r="C1930" s="13">
        <v>38659</v>
      </c>
      <c r="D1930" s="13" t="s">
        <v>610</v>
      </c>
      <c r="E1930" s="13" t="s">
        <v>32</v>
      </c>
      <c r="F1930" s="13" t="s">
        <v>152</v>
      </c>
      <c r="G1930" s="13">
        <v>7.49</v>
      </c>
      <c r="H1930" s="26">
        <v>44063</v>
      </c>
      <c r="I1930" s="26">
        <v>44065</v>
      </c>
      <c r="J1930" s="13">
        <v>8</v>
      </c>
      <c r="K1930" s="13">
        <v>2019</v>
      </c>
      <c r="L1930" s="13" t="s">
        <v>35</v>
      </c>
      <c r="M1930" s="13">
        <v>12</v>
      </c>
      <c r="N1930" s="13">
        <v>0.3972222222222222</v>
      </c>
      <c r="O1930" s="13">
        <v>4.7666666666666666</v>
      </c>
      <c r="P1930" s="13">
        <v>3</v>
      </c>
      <c r="Q1930" s="13">
        <v>1.588888888888889</v>
      </c>
      <c r="R1930" s="13">
        <v>4</v>
      </c>
      <c r="S1930" s="13">
        <v>8.3323353293413174</v>
      </c>
      <c r="T1930" s="13">
        <f>IFERROR(VLOOKUP(B834,[1]!users_table[#All],4),"NA")</f>
        <v>8.4223826714801451</v>
      </c>
      <c r="U1930" s="13" t="s">
        <v>67</v>
      </c>
    </row>
    <row r="1931" spans="1:21" x14ac:dyDescent="0.3">
      <c r="A1931" s="25">
        <v>1929</v>
      </c>
      <c r="B1931" s="13" t="s">
        <v>4</v>
      </c>
      <c r="C1931" s="13">
        <v>38659</v>
      </c>
      <c r="D1931" s="13" t="s">
        <v>610</v>
      </c>
      <c r="E1931" s="13" t="s">
        <v>32</v>
      </c>
      <c r="F1931" s="13" t="s">
        <v>152</v>
      </c>
      <c r="G1931" s="13">
        <v>7.49</v>
      </c>
      <c r="H1931" s="26">
        <v>44063</v>
      </c>
      <c r="I1931" s="26">
        <v>44065</v>
      </c>
      <c r="J1931" s="13">
        <v>8</v>
      </c>
      <c r="K1931" s="13">
        <v>2019</v>
      </c>
      <c r="L1931" s="13" t="s">
        <v>35</v>
      </c>
      <c r="M1931" s="13">
        <v>12</v>
      </c>
      <c r="N1931" s="13">
        <v>0.3972222222222222</v>
      </c>
      <c r="O1931" s="13">
        <v>4.7666666666666666</v>
      </c>
      <c r="P1931" s="13">
        <v>3</v>
      </c>
      <c r="Q1931" s="13">
        <v>1.588888888888889</v>
      </c>
      <c r="R1931" s="13">
        <v>4</v>
      </c>
      <c r="S1931" s="13">
        <v>8.3323353293413174</v>
      </c>
      <c r="T1931" s="13">
        <f>IFERROR(VLOOKUP(B834,[1]!users_table[#All],4),"NA")</f>
        <v>8.4223826714801451</v>
      </c>
      <c r="U1931" s="13" t="s">
        <v>1012</v>
      </c>
    </row>
    <row r="1932" spans="1:21" x14ac:dyDescent="0.3">
      <c r="A1932" s="25">
        <v>1930</v>
      </c>
      <c r="B1932" s="13" t="s">
        <v>2</v>
      </c>
      <c r="C1932" s="13">
        <v>16498</v>
      </c>
      <c r="D1932" s="13" t="s">
        <v>55</v>
      </c>
      <c r="E1932" s="13" t="s">
        <v>32</v>
      </c>
      <c r="F1932" s="13" t="s">
        <v>37</v>
      </c>
      <c r="G1932" s="13">
        <v>8.5299999999999994</v>
      </c>
      <c r="H1932" s="26">
        <v>42517</v>
      </c>
      <c r="I1932" s="26">
        <v>42518</v>
      </c>
      <c r="J1932" s="13">
        <v>10</v>
      </c>
      <c r="K1932" s="13">
        <v>2013</v>
      </c>
      <c r="L1932" s="13" t="s">
        <v>33</v>
      </c>
      <c r="M1932" s="13">
        <v>25</v>
      </c>
      <c r="N1932" s="13">
        <v>0.4</v>
      </c>
      <c r="O1932" s="13">
        <v>10</v>
      </c>
      <c r="P1932" s="13">
        <v>2</v>
      </c>
      <c r="Q1932" s="13">
        <v>5</v>
      </c>
      <c r="R1932" s="13">
        <v>12.5</v>
      </c>
      <c r="S1932" s="13">
        <v>5.9165186500888103</v>
      </c>
      <c r="T1932" s="13">
        <f>IFERROR(VLOOKUP(B467,[1]!users_table[#All],4),"NA")</f>
        <v>8.4223826714801451</v>
      </c>
      <c r="U1932" s="13" t="s">
        <v>65</v>
      </c>
    </row>
    <row r="1933" spans="1:21" x14ac:dyDescent="0.3">
      <c r="A1933" s="25">
        <v>1931</v>
      </c>
      <c r="B1933" s="13" t="s">
        <v>2</v>
      </c>
      <c r="C1933" s="13">
        <v>16498</v>
      </c>
      <c r="D1933" s="13" t="s">
        <v>55</v>
      </c>
      <c r="E1933" s="13" t="s">
        <v>32</v>
      </c>
      <c r="F1933" s="13" t="s">
        <v>37</v>
      </c>
      <c r="G1933" s="13">
        <v>8.5299999999999994</v>
      </c>
      <c r="H1933" s="26">
        <v>42517</v>
      </c>
      <c r="I1933" s="26">
        <v>42518</v>
      </c>
      <c r="J1933" s="13">
        <v>10</v>
      </c>
      <c r="K1933" s="13">
        <v>2013</v>
      </c>
      <c r="L1933" s="13" t="s">
        <v>33</v>
      </c>
      <c r="M1933" s="13">
        <v>25</v>
      </c>
      <c r="N1933" s="13">
        <v>0.4</v>
      </c>
      <c r="O1933" s="13">
        <v>10</v>
      </c>
      <c r="P1933" s="13">
        <v>2</v>
      </c>
      <c r="Q1933" s="13">
        <v>5</v>
      </c>
      <c r="R1933" s="13">
        <v>12.5</v>
      </c>
      <c r="S1933" s="13">
        <v>5.9165186500888103</v>
      </c>
      <c r="T1933" s="13">
        <f>IFERROR(VLOOKUP(B467,[1]!users_table[#All],4),"NA")</f>
        <v>8.4223826714801451</v>
      </c>
      <c r="U1933" s="13" t="s">
        <v>83</v>
      </c>
    </row>
    <row r="1934" spans="1:21" x14ac:dyDescent="0.3">
      <c r="A1934" s="25">
        <v>1932</v>
      </c>
      <c r="B1934" s="13" t="s">
        <v>2</v>
      </c>
      <c r="C1934" s="13">
        <v>16498</v>
      </c>
      <c r="D1934" s="13" t="s">
        <v>55</v>
      </c>
      <c r="E1934" s="13" t="s">
        <v>32</v>
      </c>
      <c r="F1934" s="13" t="s">
        <v>37</v>
      </c>
      <c r="G1934" s="13">
        <v>8.5299999999999994</v>
      </c>
      <c r="H1934" s="26">
        <v>42517</v>
      </c>
      <c r="I1934" s="26">
        <v>42518</v>
      </c>
      <c r="J1934" s="13">
        <v>10</v>
      </c>
      <c r="K1934" s="13">
        <v>2013</v>
      </c>
      <c r="L1934" s="13" t="s">
        <v>33</v>
      </c>
      <c r="M1934" s="13">
        <v>25</v>
      </c>
      <c r="N1934" s="13">
        <v>0.4</v>
      </c>
      <c r="O1934" s="13">
        <v>10</v>
      </c>
      <c r="P1934" s="13">
        <v>2</v>
      </c>
      <c r="Q1934" s="13">
        <v>5</v>
      </c>
      <c r="R1934" s="13">
        <v>12.5</v>
      </c>
      <c r="S1934" s="13">
        <v>5.9165186500888103</v>
      </c>
      <c r="T1934" s="7">
        <f>IFERROR(VLOOKUP(B467,[1]!users_table[#All],4),"NA")</f>
        <v>8.4223826714801451</v>
      </c>
      <c r="U1934" s="13" t="s">
        <v>66</v>
      </c>
    </row>
    <row r="1935" spans="1:21" x14ac:dyDescent="0.3">
      <c r="A1935" s="25">
        <v>1933</v>
      </c>
      <c r="B1935" s="13" t="s">
        <v>2</v>
      </c>
      <c r="C1935" s="13">
        <v>16498</v>
      </c>
      <c r="D1935" s="13" t="s">
        <v>55</v>
      </c>
      <c r="E1935" s="13" t="s">
        <v>32</v>
      </c>
      <c r="F1935" s="13" t="s">
        <v>37</v>
      </c>
      <c r="G1935" s="13">
        <v>8.5299999999999994</v>
      </c>
      <c r="H1935" s="26">
        <v>42517</v>
      </c>
      <c r="I1935" s="26">
        <v>42518</v>
      </c>
      <c r="J1935" s="13">
        <v>10</v>
      </c>
      <c r="K1935" s="13">
        <v>2013</v>
      </c>
      <c r="L1935" s="13" t="s">
        <v>33</v>
      </c>
      <c r="M1935" s="13">
        <v>25</v>
      </c>
      <c r="N1935" s="13">
        <v>0.4</v>
      </c>
      <c r="O1935" s="13">
        <v>10</v>
      </c>
      <c r="P1935" s="13">
        <v>2</v>
      </c>
      <c r="Q1935" s="13">
        <v>5</v>
      </c>
      <c r="R1935" s="13">
        <v>12.5</v>
      </c>
      <c r="S1935" s="13">
        <v>5.9165186500888103</v>
      </c>
      <c r="T1935" s="7">
        <f>IFERROR(VLOOKUP(B467,[1]!users_table[#All],4),"NA")</f>
        <v>8.4223826714801451</v>
      </c>
      <c r="U1935" s="13" t="s">
        <v>81</v>
      </c>
    </row>
    <row r="1936" spans="1:21" x14ac:dyDescent="0.3">
      <c r="A1936" s="25">
        <v>1934</v>
      </c>
      <c r="B1936" s="13" t="s">
        <v>2</v>
      </c>
      <c r="C1936" s="13">
        <v>16498</v>
      </c>
      <c r="D1936" s="13" t="s">
        <v>55</v>
      </c>
      <c r="E1936" s="13" t="s">
        <v>32</v>
      </c>
      <c r="F1936" s="13" t="s">
        <v>37</v>
      </c>
      <c r="G1936" s="13">
        <v>8.5299999999999994</v>
      </c>
      <c r="H1936" s="26">
        <v>42517</v>
      </c>
      <c r="I1936" s="26">
        <v>42518</v>
      </c>
      <c r="J1936" s="13">
        <v>10</v>
      </c>
      <c r="K1936" s="13">
        <v>2013</v>
      </c>
      <c r="L1936" s="13" t="s">
        <v>33</v>
      </c>
      <c r="M1936" s="13">
        <v>25</v>
      </c>
      <c r="N1936" s="13">
        <v>0.4</v>
      </c>
      <c r="O1936" s="13">
        <v>10</v>
      </c>
      <c r="P1936" s="13">
        <v>2</v>
      </c>
      <c r="Q1936" s="13">
        <v>5</v>
      </c>
      <c r="R1936" s="13">
        <v>12.5</v>
      </c>
      <c r="S1936" s="13">
        <v>5.9165186500888103</v>
      </c>
      <c r="T1936" s="13">
        <f>IFERROR(VLOOKUP(B467,[1]!users_table[#All],4),"NA")</f>
        <v>8.4223826714801451</v>
      </c>
      <c r="U1936" s="13" t="s">
        <v>1024</v>
      </c>
    </row>
    <row r="1937" spans="1:21" x14ac:dyDescent="0.3">
      <c r="A1937" s="25">
        <v>1935</v>
      </c>
      <c r="B1937" s="13" t="s">
        <v>2</v>
      </c>
      <c r="C1937" s="13">
        <v>16498</v>
      </c>
      <c r="D1937" s="13" t="s">
        <v>55</v>
      </c>
      <c r="E1937" s="13" t="s">
        <v>32</v>
      </c>
      <c r="F1937" s="13" t="s">
        <v>37</v>
      </c>
      <c r="G1937" s="13">
        <v>8.5299999999999994</v>
      </c>
      <c r="H1937" s="26">
        <v>42517</v>
      </c>
      <c r="I1937" s="26">
        <v>42518</v>
      </c>
      <c r="J1937" s="13">
        <v>10</v>
      </c>
      <c r="K1937" s="13">
        <v>2013</v>
      </c>
      <c r="L1937" s="13" t="s">
        <v>33</v>
      </c>
      <c r="M1937" s="13">
        <v>25</v>
      </c>
      <c r="N1937" s="13">
        <v>0.4</v>
      </c>
      <c r="O1937" s="13">
        <v>10</v>
      </c>
      <c r="P1937" s="13">
        <v>2</v>
      </c>
      <c r="Q1937" s="13">
        <v>5</v>
      </c>
      <c r="R1937" s="13">
        <v>12.5</v>
      </c>
      <c r="S1937" s="13">
        <v>5.9165186500888103</v>
      </c>
      <c r="T1937" s="7">
        <f>IFERROR(VLOOKUP(B467,[1]!users_table[#All],4),"NA")</f>
        <v>8.4223826714801451</v>
      </c>
      <c r="U1937" s="13" t="s">
        <v>68</v>
      </c>
    </row>
    <row r="1938" spans="1:21" x14ac:dyDescent="0.3">
      <c r="A1938" s="25">
        <v>1936</v>
      </c>
      <c r="B1938" s="13" t="s">
        <v>2</v>
      </c>
      <c r="C1938" s="13">
        <v>16498</v>
      </c>
      <c r="D1938" s="13" t="s">
        <v>55</v>
      </c>
      <c r="E1938" s="13" t="s">
        <v>32</v>
      </c>
      <c r="F1938" s="13" t="s">
        <v>37</v>
      </c>
      <c r="G1938" s="13">
        <v>8.5299999999999994</v>
      </c>
      <c r="H1938" s="26">
        <v>42517</v>
      </c>
      <c r="I1938" s="26">
        <v>42518</v>
      </c>
      <c r="J1938" s="13">
        <v>10</v>
      </c>
      <c r="K1938" s="13">
        <v>2013</v>
      </c>
      <c r="L1938" s="13" t="s">
        <v>33</v>
      </c>
      <c r="M1938" s="13">
        <v>25</v>
      </c>
      <c r="N1938" s="13">
        <v>0.4</v>
      </c>
      <c r="O1938" s="13">
        <v>10</v>
      </c>
      <c r="P1938" s="13">
        <v>2</v>
      </c>
      <c r="Q1938" s="13">
        <v>5</v>
      </c>
      <c r="R1938" s="13">
        <v>12.5</v>
      </c>
      <c r="S1938" s="13">
        <v>5.9165186500888103</v>
      </c>
      <c r="T1938" s="7">
        <f>IFERROR(VLOOKUP(B467,[1]!users_table[#All],4),"NA")</f>
        <v>8.4223826714801451</v>
      </c>
      <c r="U1938" s="13" t="s">
        <v>56</v>
      </c>
    </row>
    <row r="1939" spans="1:21" x14ac:dyDescent="0.3">
      <c r="A1939" s="25">
        <v>1937</v>
      </c>
      <c r="B1939" s="13" t="s">
        <v>2</v>
      </c>
      <c r="C1939" s="13">
        <v>16498</v>
      </c>
      <c r="D1939" s="13" t="s">
        <v>55</v>
      </c>
      <c r="E1939" s="13" t="s">
        <v>32</v>
      </c>
      <c r="F1939" s="13" t="s">
        <v>37</v>
      </c>
      <c r="G1939" s="13">
        <v>8.5299999999999994</v>
      </c>
      <c r="H1939" s="26">
        <v>42517</v>
      </c>
      <c r="I1939" s="26">
        <v>42518</v>
      </c>
      <c r="J1939" s="13">
        <v>10</v>
      </c>
      <c r="K1939" s="13">
        <v>2013</v>
      </c>
      <c r="L1939" s="13" t="s">
        <v>33</v>
      </c>
      <c r="M1939" s="13">
        <v>25</v>
      </c>
      <c r="N1939" s="13">
        <v>0.4</v>
      </c>
      <c r="O1939" s="13">
        <v>10</v>
      </c>
      <c r="P1939" s="13">
        <v>2</v>
      </c>
      <c r="Q1939" s="13">
        <v>5</v>
      </c>
      <c r="R1939" s="13">
        <v>12.5</v>
      </c>
      <c r="S1939" s="13">
        <v>5.9165186500888103</v>
      </c>
      <c r="T1939" s="7">
        <f>IFERROR(VLOOKUP(B467,[1]!users_table[#All],4),"NA")</f>
        <v>8.4223826714801451</v>
      </c>
      <c r="U1939" s="13" t="s">
        <v>1025</v>
      </c>
    </row>
    <row r="1940" spans="1:21" x14ac:dyDescent="0.3">
      <c r="A1940" s="25">
        <v>1938</v>
      </c>
      <c r="B1940" s="13" t="s">
        <v>2</v>
      </c>
      <c r="C1940" s="13">
        <v>46985</v>
      </c>
      <c r="D1940" s="13" t="s">
        <v>611</v>
      </c>
      <c r="E1940" s="13" t="s">
        <v>32</v>
      </c>
      <c r="F1940" s="13" t="s">
        <v>152</v>
      </c>
      <c r="G1940" s="13">
        <v>6.22</v>
      </c>
      <c r="H1940" s="26">
        <v>44832</v>
      </c>
      <c r="I1940" s="26">
        <v>44844</v>
      </c>
      <c r="J1940" s="13">
        <v>3</v>
      </c>
      <c r="K1940" s="13">
        <v>2021</v>
      </c>
      <c r="L1940" s="13" t="s">
        <v>35</v>
      </c>
      <c r="M1940" s="13">
        <v>12</v>
      </c>
      <c r="N1940" s="13">
        <v>0.39694444444444438</v>
      </c>
      <c r="O1940" s="13">
        <v>4.7633333333333336</v>
      </c>
      <c r="P1940" s="13">
        <v>13</v>
      </c>
      <c r="Q1940" s="13">
        <v>0.36641025641025637</v>
      </c>
      <c r="R1940" s="13">
        <v>0.92307692307692313</v>
      </c>
      <c r="S1940" s="13">
        <v>5.9165186500888103</v>
      </c>
      <c r="T1940" s="7">
        <f>IFERROR(VLOOKUP(B468,[1]!users_table[#All],4),"NA")</f>
        <v>8.4223826714801451</v>
      </c>
      <c r="U1940" s="13" t="s">
        <v>59</v>
      </c>
    </row>
    <row r="1941" spans="1:21" x14ac:dyDescent="0.3">
      <c r="A1941" s="25">
        <v>1939</v>
      </c>
      <c r="B1941" s="13" t="s">
        <v>2</v>
      </c>
      <c r="C1941" s="13">
        <v>46985</v>
      </c>
      <c r="D1941" s="13" t="s">
        <v>611</v>
      </c>
      <c r="E1941" s="13" t="s">
        <v>32</v>
      </c>
      <c r="F1941" s="13" t="s">
        <v>152</v>
      </c>
      <c r="G1941" s="13">
        <v>6.22</v>
      </c>
      <c r="H1941" s="26">
        <v>44832</v>
      </c>
      <c r="I1941" s="26">
        <v>44844</v>
      </c>
      <c r="J1941" s="13">
        <v>3</v>
      </c>
      <c r="K1941" s="13">
        <v>2021</v>
      </c>
      <c r="L1941" s="13" t="s">
        <v>35</v>
      </c>
      <c r="M1941" s="13">
        <v>12</v>
      </c>
      <c r="N1941" s="13">
        <v>0.39694444444444438</v>
      </c>
      <c r="O1941" s="13">
        <v>4.7633333333333336</v>
      </c>
      <c r="P1941" s="13">
        <v>13</v>
      </c>
      <c r="Q1941" s="13">
        <v>0.36641025641025637</v>
      </c>
      <c r="R1941" s="13">
        <v>0.92307692307692313</v>
      </c>
      <c r="S1941" s="13">
        <v>5.9165186500888103</v>
      </c>
      <c r="T1941" s="7">
        <f>IFERROR(VLOOKUP(B468,[1]!users_table[#All],4),"NA")</f>
        <v>8.4223826714801451</v>
      </c>
      <c r="U1941" s="13" t="s">
        <v>60</v>
      </c>
    </row>
    <row r="1942" spans="1:21" x14ac:dyDescent="0.3">
      <c r="A1942" s="25">
        <v>1940</v>
      </c>
      <c r="B1942" s="13" t="s">
        <v>2</v>
      </c>
      <c r="C1942" s="13">
        <v>46985</v>
      </c>
      <c r="D1942" s="13" t="s">
        <v>611</v>
      </c>
      <c r="E1942" s="13" t="s">
        <v>32</v>
      </c>
      <c r="F1942" s="13" t="s">
        <v>152</v>
      </c>
      <c r="G1942" s="13">
        <v>6.22</v>
      </c>
      <c r="H1942" s="26">
        <v>44832</v>
      </c>
      <c r="I1942" s="26">
        <v>44844</v>
      </c>
      <c r="J1942" s="13">
        <v>3</v>
      </c>
      <c r="K1942" s="13">
        <v>2021</v>
      </c>
      <c r="L1942" s="13" t="s">
        <v>35</v>
      </c>
      <c r="M1942" s="13">
        <v>12</v>
      </c>
      <c r="N1942" s="13">
        <v>0.39694444444444438</v>
      </c>
      <c r="O1942" s="13">
        <v>4.7633333333333336</v>
      </c>
      <c r="P1942" s="13">
        <v>13</v>
      </c>
      <c r="Q1942" s="13">
        <v>0.36641025641025637</v>
      </c>
      <c r="R1942" s="13">
        <v>0.92307692307692313</v>
      </c>
      <c r="S1942" s="13">
        <v>5.9165186500888103</v>
      </c>
      <c r="T1942" s="7">
        <f>IFERROR(VLOOKUP(B468,[1]!users_table[#All],4),"NA")</f>
        <v>8.4223826714801451</v>
      </c>
      <c r="U1942" s="13" t="s">
        <v>77</v>
      </c>
    </row>
    <row r="1943" spans="1:21" x14ac:dyDescent="0.3">
      <c r="A1943" s="25">
        <v>1941</v>
      </c>
      <c r="B1943" s="13" t="s">
        <v>2</v>
      </c>
      <c r="C1943" s="13">
        <v>46985</v>
      </c>
      <c r="D1943" s="13" t="s">
        <v>611</v>
      </c>
      <c r="E1943" s="13" t="s">
        <v>32</v>
      </c>
      <c r="F1943" s="13" t="s">
        <v>152</v>
      </c>
      <c r="G1943" s="13">
        <v>6.22</v>
      </c>
      <c r="H1943" s="26">
        <v>44832</v>
      </c>
      <c r="I1943" s="26">
        <v>44844</v>
      </c>
      <c r="J1943" s="13">
        <v>3</v>
      </c>
      <c r="K1943" s="13">
        <v>2021</v>
      </c>
      <c r="L1943" s="13" t="s">
        <v>35</v>
      </c>
      <c r="M1943" s="13">
        <v>12</v>
      </c>
      <c r="N1943" s="13">
        <v>0.39694444444444438</v>
      </c>
      <c r="O1943" s="13">
        <v>4.7633333333333336</v>
      </c>
      <c r="P1943" s="13">
        <v>13</v>
      </c>
      <c r="Q1943" s="13">
        <v>0.36641025641025637</v>
      </c>
      <c r="R1943" s="13">
        <v>0.92307692307692313</v>
      </c>
      <c r="S1943" s="13">
        <v>5.9165186500888103</v>
      </c>
      <c r="T1943" s="7">
        <f>IFERROR(VLOOKUP(B468,[1]!users_table[#All],4),"NA")</f>
        <v>8.4223826714801451</v>
      </c>
      <c r="U1943" s="13" t="s">
        <v>67</v>
      </c>
    </row>
    <row r="1944" spans="1:21" x14ac:dyDescent="0.3">
      <c r="A1944" s="25">
        <v>1942</v>
      </c>
      <c r="B1944" s="13" t="s">
        <v>2</v>
      </c>
      <c r="C1944" s="13">
        <v>46985</v>
      </c>
      <c r="D1944" s="13" t="s">
        <v>611</v>
      </c>
      <c r="E1944" s="13" t="s">
        <v>32</v>
      </c>
      <c r="F1944" s="13" t="s">
        <v>152</v>
      </c>
      <c r="G1944" s="13">
        <v>6.22</v>
      </c>
      <c r="H1944" s="26">
        <v>44832</v>
      </c>
      <c r="I1944" s="26">
        <v>44844</v>
      </c>
      <c r="J1944" s="13">
        <v>3</v>
      </c>
      <c r="K1944" s="13">
        <v>2021</v>
      </c>
      <c r="L1944" s="13" t="s">
        <v>35</v>
      </c>
      <c r="M1944" s="13">
        <v>12</v>
      </c>
      <c r="N1944" s="13">
        <v>0.39694444444444438</v>
      </c>
      <c r="O1944" s="13">
        <v>4.7633333333333336</v>
      </c>
      <c r="P1944" s="13">
        <v>13</v>
      </c>
      <c r="Q1944" s="13">
        <v>0.36641025641025637</v>
      </c>
      <c r="R1944" s="13">
        <v>0.92307692307692313</v>
      </c>
      <c r="S1944" s="13">
        <v>5.9165186500888103</v>
      </c>
      <c r="T1944" s="7">
        <f>IFERROR(VLOOKUP(B468,[1]!users_table[#All],4),"NA")</f>
        <v>8.4223826714801451</v>
      </c>
      <c r="U1944" s="13" t="s">
        <v>75</v>
      </c>
    </row>
    <row r="1945" spans="1:21" x14ac:dyDescent="0.3">
      <c r="A1945" s="25">
        <v>1943</v>
      </c>
      <c r="B1945" s="13" t="s">
        <v>2</v>
      </c>
      <c r="C1945" s="13">
        <v>46093</v>
      </c>
      <c r="D1945" s="13" t="s">
        <v>612</v>
      </c>
      <c r="E1945" s="13" t="s">
        <v>32</v>
      </c>
      <c r="F1945" s="13" t="s">
        <v>29</v>
      </c>
      <c r="G1945" s="13">
        <v>7.51</v>
      </c>
      <c r="H1945" s="26">
        <v>44752</v>
      </c>
      <c r="I1945" s="26">
        <v>44772</v>
      </c>
      <c r="J1945" s="13">
        <v>7</v>
      </c>
      <c r="K1945" s="13">
        <v>2021</v>
      </c>
      <c r="L1945" s="13" t="s">
        <v>39</v>
      </c>
      <c r="M1945" s="13">
        <v>24</v>
      </c>
      <c r="N1945" s="13">
        <v>0.39361111111111108</v>
      </c>
      <c r="O1945" s="13">
        <v>9.4466666666666672</v>
      </c>
      <c r="P1945" s="13">
        <v>21</v>
      </c>
      <c r="Q1945" s="13">
        <v>0.44984126984126988</v>
      </c>
      <c r="R1945" s="13">
        <v>1.142857142857143</v>
      </c>
      <c r="S1945" s="13">
        <v>5.9165186500888103</v>
      </c>
      <c r="T1945" s="7">
        <f>IFERROR(VLOOKUP(B469,[1]!users_table[#All],4),"NA")</f>
        <v>8.4223826714801451</v>
      </c>
      <c r="U1945" s="13" t="s">
        <v>66</v>
      </c>
    </row>
    <row r="1946" spans="1:21" x14ac:dyDescent="0.3">
      <c r="A1946" s="25">
        <v>1944</v>
      </c>
      <c r="B1946" s="13" t="s">
        <v>2</v>
      </c>
      <c r="C1946" s="13">
        <v>46093</v>
      </c>
      <c r="D1946" s="13" t="s">
        <v>612</v>
      </c>
      <c r="E1946" s="13" t="s">
        <v>32</v>
      </c>
      <c r="F1946" s="13" t="s">
        <v>29</v>
      </c>
      <c r="G1946" s="13">
        <v>7.51</v>
      </c>
      <c r="H1946" s="26">
        <v>44752</v>
      </c>
      <c r="I1946" s="26">
        <v>44772</v>
      </c>
      <c r="J1946" s="13">
        <v>7</v>
      </c>
      <c r="K1946" s="13">
        <v>2021</v>
      </c>
      <c r="L1946" s="13" t="s">
        <v>39</v>
      </c>
      <c r="M1946" s="13">
        <v>24</v>
      </c>
      <c r="N1946" s="13">
        <v>0.39361111111111108</v>
      </c>
      <c r="O1946" s="13">
        <v>9.4466666666666672</v>
      </c>
      <c r="P1946" s="13">
        <v>21</v>
      </c>
      <c r="Q1946" s="13">
        <v>0.44984126984126988</v>
      </c>
      <c r="R1946" s="13">
        <v>1.142857142857143</v>
      </c>
      <c r="S1946" s="13">
        <v>5.9165186500888103</v>
      </c>
      <c r="T1946" s="7">
        <f>IFERROR(VLOOKUP(B469,[1]!users_table[#All],4),"NA")</f>
        <v>8.4223826714801451</v>
      </c>
      <c r="U1946" s="13" t="s">
        <v>69</v>
      </c>
    </row>
    <row r="1947" spans="1:21" x14ac:dyDescent="0.3">
      <c r="A1947" s="25">
        <v>1945</v>
      </c>
      <c r="B1947" s="13" t="s">
        <v>2</v>
      </c>
      <c r="C1947" s="13">
        <v>46093</v>
      </c>
      <c r="D1947" s="13" t="s">
        <v>612</v>
      </c>
      <c r="E1947" s="13" t="s">
        <v>32</v>
      </c>
      <c r="F1947" s="13" t="s">
        <v>29</v>
      </c>
      <c r="G1947" s="13">
        <v>7.51</v>
      </c>
      <c r="H1947" s="26">
        <v>44752</v>
      </c>
      <c r="I1947" s="26">
        <v>44772</v>
      </c>
      <c r="J1947" s="13">
        <v>7</v>
      </c>
      <c r="K1947" s="13">
        <v>2021</v>
      </c>
      <c r="L1947" s="13" t="s">
        <v>39</v>
      </c>
      <c r="M1947" s="13">
        <v>24</v>
      </c>
      <c r="N1947" s="13">
        <v>0.39361111111111108</v>
      </c>
      <c r="O1947" s="13">
        <v>9.4466666666666672</v>
      </c>
      <c r="P1947" s="13">
        <v>21</v>
      </c>
      <c r="Q1947" s="13">
        <v>0.44984126984126988</v>
      </c>
      <c r="R1947" s="13">
        <v>1.142857142857143</v>
      </c>
      <c r="S1947" s="13">
        <v>5.9165186500888103</v>
      </c>
      <c r="T1947" s="7">
        <f>IFERROR(VLOOKUP(B469,[1]!users_table[#All],4),"NA")</f>
        <v>8.4223826714801451</v>
      </c>
      <c r="U1947" s="13" t="s">
        <v>1015</v>
      </c>
    </row>
    <row r="1948" spans="1:21" x14ac:dyDescent="0.3">
      <c r="A1948" s="25">
        <v>1946</v>
      </c>
      <c r="B1948" s="13" t="s">
        <v>2</v>
      </c>
      <c r="C1948" s="13">
        <v>3369</v>
      </c>
      <c r="D1948" s="13" t="s">
        <v>613</v>
      </c>
      <c r="E1948" s="13" t="s">
        <v>32</v>
      </c>
      <c r="F1948" s="13" t="s">
        <v>37</v>
      </c>
      <c r="G1948" s="13">
        <v>7.53</v>
      </c>
      <c r="H1948" s="26">
        <v>43672</v>
      </c>
      <c r="I1948" s="26">
        <v>43676</v>
      </c>
      <c r="J1948" s="13">
        <v>7</v>
      </c>
      <c r="K1948" s="13">
        <v>2000</v>
      </c>
      <c r="L1948" s="13" t="s">
        <v>35</v>
      </c>
      <c r="M1948" s="13">
        <v>20</v>
      </c>
      <c r="N1948" s="13">
        <v>0.39861111111111108</v>
      </c>
      <c r="O1948" s="13">
        <v>7.9722222222222232</v>
      </c>
      <c r="P1948" s="13">
        <v>5</v>
      </c>
      <c r="Q1948" s="13">
        <v>1.594444444444445</v>
      </c>
      <c r="R1948" s="13">
        <v>4</v>
      </c>
      <c r="S1948" s="13">
        <v>5.9165186500888103</v>
      </c>
      <c r="T1948" s="7">
        <f>IFERROR(VLOOKUP(B470,[1]!users_table[#All],4),"NA")</f>
        <v>8.4223826714801451</v>
      </c>
      <c r="U1948" s="13" t="s">
        <v>1021</v>
      </c>
    </row>
    <row r="1949" spans="1:21" x14ac:dyDescent="0.3">
      <c r="A1949" s="25">
        <v>1947</v>
      </c>
      <c r="B1949" s="13" t="s">
        <v>2</v>
      </c>
      <c r="C1949" s="13">
        <v>3369</v>
      </c>
      <c r="D1949" s="13" t="s">
        <v>613</v>
      </c>
      <c r="E1949" s="13" t="s">
        <v>32</v>
      </c>
      <c r="F1949" s="13" t="s">
        <v>37</v>
      </c>
      <c r="G1949" s="13">
        <v>7.53</v>
      </c>
      <c r="H1949" s="26">
        <v>43672</v>
      </c>
      <c r="I1949" s="26">
        <v>43676</v>
      </c>
      <c r="J1949" s="13">
        <v>7</v>
      </c>
      <c r="K1949" s="13">
        <v>2000</v>
      </c>
      <c r="L1949" s="13" t="s">
        <v>35</v>
      </c>
      <c r="M1949" s="13">
        <v>20</v>
      </c>
      <c r="N1949" s="13">
        <v>0.39861111111111108</v>
      </c>
      <c r="O1949" s="13">
        <v>7.9722222222222232</v>
      </c>
      <c r="P1949" s="13">
        <v>5</v>
      </c>
      <c r="Q1949" s="13">
        <v>1.594444444444445</v>
      </c>
      <c r="R1949" s="13">
        <v>4</v>
      </c>
      <c r="S1949" s="13">
        <v>5.9165186500888103</v>
      </c>
      <c r="T1949" s="7">
        <f>IFERROR(VLOOKUP(B470,[1]!users_table[#All],4),"NA")</f>
        <v>8.4223826714801451</v>
      </c>
      <c r="U1949" s="13" t="s">
        <v>68</v>
      </c>
    </row>
    <row r="1950" spans="1:21" x14ac:dyDescent="0.3">
      <c r="A1950" s="25">
        <v>1948</v>
      </c>
      <c r="B1950" s="13" t="s">
        <v>2</v>
      </c>
      <c r="C1950" s="13">
        <v>3369</v>
      </c>
      <c r="D1950" s="13" t="s">
        <v>613</v>
      </c>
      <c r="E1950" s="13" t="s">
        <v>32</v>
      </c>
      <c r="F1950" s="13" t="s">
        <v>37</v>
      </c>
      <c r="G1950" s="13">
        <v>7.53</v>
      </c>
      <c r="H1950" s="26">
        <v>43672</v>
      </c>
      <c r="I1950" s="26">
        <v>43676</v>
      </c>
      <c r="J1950" s="13">
        <v>7</v>
      </c>
      <c r="K1950" s="13">
        <v>2000</v>
      </c>
      <c r="L1950" s="13" t="s">
        <v>35</v>
      </c>
      <c r="M1950" s="13">
        <v>20</v>
      </c>
      <c r="N1950" s="13">
        <v>0.39861111111111108</v>
      </c>
      <c r="O1950" s="13">
        <v>7.9722222222222232</v>
      </c>
      <c r="P1950" s="13">
        <v>5</v>
      </c>
      <c r="Q1950" s="13">
        <v>1.594444444444445</v>
      </c>
      <c r="R1950" s="13">
        <v>4</v>
      </c>
      <c r="S1950" s="13">
        <v>5.9165186500888103</v>
      </c>
      <c r="T1950" s="7">
        <f>IFERROR(VLOOKUP(B470,[1]!users_table[#All],4),"NA")</f>
        <v>8.4223826714801451</v>
      </c>
      <c r="U1950" s="13" t="s">
        <v>1035</v>
      </c>
    </row>
    <row r="1951" spans="1:21" x14ac:dyDescent="0.3">
      <c r="A1951" s="25">
        <v>1949</v>
      </c>
      <c r="B1951" s="13" t="s">
        <v>2</v>
      </c>
      <c r="C1951" s="13">
        <v>37952</v>
      </c>
      <c r="D1951" s="13" t="s">
        <v>614</v>
      </c>
      <c r="E1951" s="13" t="s">
        <v>32</v>
      </c>
      <c r="F1951" s="13" t="s">
        <v>185</v>
      </c>
      <c r="G1951" s="13">
        <v>5.47</v>
      </c>
      <c r="H1951" s="26">
        <v>44030</v>
      </c>
      <c r="I1951" s="26">
        <v>44035</v>
      </c>
      <c r="J1951" s="13">
        <v>3</v>
      </c>
      <c r="K1951" s="13">
        <v>2019</v>
      </c>
      <c r="L1951" s="13" t="s">
        <v>33</v>
      </c>
      <c r="M1951" s="13">
        <v>12</v>
      </c>
      <c r="N1951" s="13">
        <v>0.3963888888888889</v>
      </c>
      <c r="O1951" s="13">
        <v>4.7566666666666668</v>
      </c>
      <c r="P1951" s="13">
        <v>6</v>
      </c>
      <c r="Q1951" s="13">
        <v>0.7927777777777778</v>
      </c>
      <c r="R1951" s="13">
        <v>2</v>
      </c>
      <c r="S1951" s="13">
        <v>5.9165186500888103</v>
      </c>
      <c r="T1951" s="13">
        <f>IFERROR(VLOOKUP(B471,[1]!users_table[#All],4),"NA")</f>
        <v>8.4223826714801451</v>
      </c>
      <c r="U1951" s="13" t="s">
        <v>65</v>
      </c>
    </row>
    <row r="1952" spans="1:21" x14ac:dyDescent="0.3">
      <c r="A1952" s="25">
        <v>1950</v>
      </c>
      <c r="B1952" s="13" t="s">
        <v>2</v>
      </c>
      <c r="C1952" s="13">
        <v>37952</v>
      </c>
      <c r="D1952" s="13" t="s">
        <v>614</v>
      </c>
      <c r="E1952" s="13" t="s">
        <v>32</v>
      </c>
      <c r="F1952" s="13" t="s">
        <v>185</v>
      </c>
      <c r="G1952" s="13">
        <v>5.47</v>
      </c>
      <c r="H1952" s="26">
        <v>44030</v>
      </c>
      <c r="I1952" s="26">
        <v>44035</v>
      </c>
      <c r="J1952" s="13">
        <v>3</v>
      </c>
      <c r="K1952" s="13">
        <v>2019</v>
      </c>
      <c r="L1952" s="13" t="s">
        <v>33</v>
      </c>
      <c r="M1952" s="13">
        <v>12</v>
      </c>
      <c r="N1952" s="13">
        <v>0.3963888888888889</v>
      </c>
      <c r="O1952" s="13">
        <v>4.7566666666666668</v>
      </c>
      <c r="P1952" s="13">
        <v>6</v>
      </c>
      <c r="Q1952" s="13">
        <v>0.7927777777777778</v>
      </c>
      <c r="R1952" s="13">
        <v>2</v>
      </c>
      <c r="S1952" s="13">
        <v>5.9165186500888103</v>
      </c>
      <c r="T1952" s="13">
        <f>IFERROR(VLOOKUP(B471,[1]!users_table[#All],4),"NA")</f>
        <v>8.4223826714801451</v>
      </c>
      <c r="U1952" s="13" t="s">
        <v>59</v>
      </c>
    </row>
    <row r="1953" spans="1:21" x14ac:dyDescent="0.3">
      <c r="A1953" s="25">
        <v>1951</v>
      </c>
      <c r="B1953" s="13" t="s">
        <v>2</v>
      </c>
      <c r="C1953" s="13">
        <v>37952</v>
      </c>
      <c r="D1953" s="13" t="s">
        <v>614</v>
      </c>
      <c r="E1953" s="13" t="s">
        <v>32</v>
      </c>
      <c r="F1953" s="13" t="s">
        <v>185</v>
      </c>
      <c r="G1953" s="13">
        <v>5.47</v>
      </c>
      <c r="H1953" s="26">
        <v>44030</v>
      </c>
      <c r="I1953" s="26">
        <v>44035</v>
      </c>
      <c r="J1953" s="13">
        <v>3</v>
      </c>
      <c r="K1953" s="13">
        <v>2019</v>
      </c>
      <c r="L1953" s="13" t="s">
        <v>33</v>
      </c>
      <c r="M1953" s="13">
        <v>12</v>
      </c>
      <c r="N1953" s="13">
        <v>0.3963888888888889</v>
      </c>
      <c r="O1953" s="13">
        <v>4.7566666666666668</v>
      </c>
      <c r="P1953" s="13">
        <v>6</v>
      </c>
      <c r="Q1953" s="13">
        <v>0.7927777777777778</v>
      </c>
      <c r="R1953" s="13">
        <v>2</v>
      </c>
      <c r="S1953" s="13">
        <v>5.9165186500888103</v>
      </c>
      <c r="T1953" s="13">
        <f>IFERROR(VLOOKUP(B471,[1]!users_table[#All],4),"NA")</f>
        <v>8.4223826714801451</v>
      </c>
      <c r="U1953" s="13" t="s">
        <v>66</v>
      </c>
    </row>
    <row r="1954" spans="1:21" x14ac:dyDescent="0.3">
      <c r="A1954" s="25">
        <v>1952</v>
      </c>
      <c r="B1954" s="13" t="s">
        <v>2</v>
      </c>
      <c r="C1954" s="13">
        <v>37952</v>
      </c>
      <c r="D1954" s="13" t="s">
        <v>614</v>
      </c>
      <c r="E1954" s="13" t="s">
        <v>32</v>
      </c>
      <c r="F1954" s="13" t="s">
        <v>185</v>
      </c>
      <c r="G1954" s="13">
        <v>5.47</v>
      </c>
      <c r="H1954" s="26">
        <v>44030</v>
      </c>
      <c r="I1954" s="26">
        <v>44035</v>
      </c>
      <c r="J1954" s="13">
        <v>3</v>
      </c>
      <c r="K1954" s="13">
        <v>2019</v>
      </c>
      <c r="L1954" s="13" t="s">
        <v>33</v>
      </c>
      <c r="M1954" s="13">
        <v>12</v>
      </c>
      <c r="N1954" s="13">
        <v>0.3963888888888889</v>
      </c>
      <c r="O1954" s="13">
        <v>4.7566666666666668</v>
      </c>
      <c r="P1954" s="13">
        <v>6</v>
      </c>
      <c r="Q1954" s="13">
        <v>0.7927777777777778</v>
      </c>
      <c r="R1954" s="13">
        <v>2</v>
      </c>
      <c r="S1954" s="13">
        <v>5.9165186500888103</v>
      </c>
      <c r="T1954" s="7">
        <f>IFERROR(VLOOKUP(B471,[1]!users_table[#All],4),"NA")</f>
        <v>8.4223826714801451</v>
      </c>
      <c r="U1954" s="13" t="s">
        <v>60</v>
      </c>
    </row>
    <row r="1955" spans="1:21" x14ac:dyDescent="0.3">
      <c r="A1955" s="25">
        <v>1953</v>
      </c>
      <c r="B1955" s="13" t="s">
        <v>2</v>
      </c>
      <c r="C1955" s="13">
        <v>37952</v>
      </c>
      <c r="D1955" s="13" t="s">
        <v>614</v>
      </c>
      <c r="E1955" s="13" t="s">
        <v>32</v>
      </c>
      <c r="F1955" s="13" t="s">
        <v>185</v>
      </c>
      <c r="G1955" s="13">
        <v>5.47</v>
      </c>
      <c r="H1955" s="26">
        <v>44030</v>
      </c>
      <c r="I1955" s="26">
        <v>44035</v>
      </c>
      <c r="J1955" s="13">
        <v>3</v>
      </c>
      <c r="K1955" s="13">
        <v>2019</v>
      </c>
      <c r="L1955" s="13" t="s">
        <v>33</v>
      </c>
      <c r="M1955" s="13">
        <v>12</v>
      </c>
      <c r="N1955" s="13">
        <v>0.3963888888888889</v>
      </c>
      <c r="O1955" s="13">
        <v>4.7566666666666668</v>
      </c>
      <c r="P1955" s="13">
        <v>6</v>
      </c>
      <c r="Q1955" s="13">
        <v>0.7927777777777778</v>
      </c>
      <c r="R1955" s="13">
        <v>2</v>
      </c>
      <c r="S1955" s="13">
        <v>5.9165186500888103</v>
      </c>
      <c r="T1955" s="7">
        <f>IFERROR(VLOOKUP(B471,[1]!users_table[#All],4),"NA")</f>
        <v>8.4223826714801451</v>
      </c>
      <c r="U1955" s="13" t="s">
        <v>61</v>
      </c>
    </row>
    <row r="1956" spans="1:21" x14ac:dyDescent="0.3">
      <c r="A1956" s="25">
        <v>1954</v>
      </c>
      <c r="B1956" s="13" t="s">
        <v>2</v>
      </c>
      <c r="C1956" s="13">
        <v>41946</v>
      </c>
      <c r="D1956" s="13" t="s">
        <v>615</v>
      </c>
      <c r="E1956" s="13" t="s">
        <v>32</v>
      </c>
      <c r="F1956" s="13" t="s">
        <v>37</v>
      </c>
      <c r="G1956" s="13">
        <v>5.95</v>
      </c>
      <c r="H1956" s="26">
        <v>44844</v>
      </c>
      <c r="I1956" s="26">
        <v>44904</v>
      </c>
      <c r="J1956" s="13">
        <v>5</v>
      </c>
      <c r="K1956" s="13">
        <v>2022</v>
      </c>
      <c r="L1956" s="13" t="s">
        <v>30</v>
      </c>
      <c r="M1956" s="13">
        <v>11</v>
      </c>
      <c r="N1956" s="13">
        <v>0.4</v>
      </c>
      <c r="O1956" s="13">
        <v>4.4000000000000004</v>
      </c>
      <c r="P1956" s="13">
        <v>61</v>
      </c>
      <c r="Q1956" s="13">
        <v>7.2131147540983612E-2</v>
      </c>
      <c r="R1956" s="13">
        <v>0.18032786885245899</v>
      </c>
      <c r="S1956" s="13">
        <v>5.9165186500888103</v>
      </c>
      <c r="T1956" s="7">
        <f>IFERROR(VLOOKUP(B472,[1]!users_table[#All],4),"NA")</f>
        <v>8.4223826714801451</v>
      </c>
      <c r="U1956" s="13" t="s">
        <v>1011</v>
      </c>
    </row>
    <row r="1957" spans="1:21" x14ac:dyDescent="0.3">
      <c r="A1957" s="25">
        <v>1955</v>
      </c>
      <c r="B1957" s="13" t="s">
        <v>2</v>
      </c>
      <c r="C1957" s="13">
        <v>41946</v>
      </c>
      <c r="D1957" s="13" t="s">
        <v>615</v>
      </c>
      <c r="E1957" s="13" t="s">
        <v>32</v>
      </c>
      <c r="F1957" s="13" t="s">
        <v>37</v>
      </c>
      <c r="G1957" s="13">
        <v>5.95</v>
      </c>
      <c r="H1957" s="26">
        <v>44844</v>
      </c>
      <c r="I1957" s="26">
        <v>44904</v>
      </c>
      <c r="J1957" s="13">
        <v>5</v>
      </c>
      <c r="K1957" s="13">
        <v>2022</v>
      </c>
      <c r="L1957" s="13" t="s">
        <v>30</v>
      </c>
      <c r="M1957" s="13">
        <v>11</v>
      </c>
      <c r="N1957" s="13">
        <v>0.4</v>
      </c>
      <c r="O1957" s="13">
        <v>4.4000000000000004</v>
      </c>
      <c r="P1957" s="13">
        <v>61</v>
      </c>
      <c r="Q1957" s="13">
        <v>7.2131147540983612E-2</v>
      </c>
      <c r="R1957" s="13">
        <v>0.18032786885245899</v>
      </c>
      <c r="S1957" s="13">
        <v>5.9165186500888103</v>
      </c>
      <c r="T1957" s="7">
        <f>IFERROR(VLOOKUP(B472,[1]!users_table[#All],4),"NA")</f>
        <v>8.4223826714801451</v>
      </c>
      <c r="U1957" s="13" t="s">
        <v>77</v>
      </c>
    </row>
    <row r="1958" spans="1:21" x14ac:dyDescent="0.3">
      <c r="A1958" s="25">
        <v>1956</v>
      </c>
      <c r="B1958" s="13" t="s">
        <v>2</v>
      </c>
      <c r="C1958" s="13">
        <v>41946</v>
      </c>
      <c r="D1958" s="13" t="s">
        <v>615</v>
      </c>
      <c r="E1958" s="13" t="s">
        <v>32</v>
      </c>
      <c r="F1958" s="13" t="s">
        <v>37</v>
      </c>
      <c r="G1958" s="13">
        <v>5.95</v>
      </c>
      <c r="H1958" s="26">
        <v>44844</v>
      </c>
      <c r="I1958" s="26">
        <v>44904</v>
      </c>
      <c r="J1958" s="13">
        <v>5</v>
      </c>
      <c r="K1958" s="13">
        <v>2022</v>
      </c>
      <c r="L1958" s="13" t="s">
        <v>30</v>
      </c>
      <c r="M1958" s="13">
        <v>11</v>
      </c>
      <c r="N1958" s="13">
        <v>0.4</v>
      </c>
      <c r="O1958" s="13">
        <v>4.4000000000000004</v>
      </c>
      <c r="P1958" s="13">
        <v>61</v>
      </c>
      <c r="Q1958" s="13">
        <v>7.2131147540983612E-2</v>
      </c>
      <c r="R1958" s="13">
        <v>0.18032786885245899</v>
      </c>
      <c r="S1958" s="13">
        <v>5.9165186500888103</v>
      </c>
      <c r="T1958" s="7">
        <f>IFERROR(VLOOKUP(B472,[1]!users_table[#All],4),"NA")</f>
        <v>8.4223826714801451</v>
      </c>
      <c r="U1958" s="13" t="s">
        <v>62</v>
      </c>
    </row>
    <row r="1959" spans="1:21" x14ac:dyDescent="0.3">
      <c r="A1959" s="25">
        <v>1957</v>
      </c>
      <c r="B1959" s="13" t="s">
        <v>2</v>
      </c>
      <c r="C1959" s="13">
        <v>41946</v>
      </c>
      <c r="D1959" s="13" t="s">
        <v>615</v>
      </c>
      <c r="E1959" s="13" t="s">
        <v>32</v>
      </c>
      <c r="F1959" s="13" t="s">
        <v>37</v>
      </c>
      <c r="G1959" s="13">
        <v>5.95</v>
      </c>
      <c r="H1959" s="26">
        <v>44844</v>
      </c>
      <c r="I1959" s="26">
        <v>44904</v>
      </c>
      <c r="J1959" s="13">
        <v>5</v>
      </c>
      <c r="K1959" s="13">
        <v>2022</v>
      </c>
      <c r="L1959" s="13" t="s">
        <v>30</v>
      </c>
      <c r="M1959" s="13">
        <v>11</v>
      </c>
      <c r="N1959" s="13">
        <v>0.4</v>
      </c>
      <c r="O1959" s="13">
        <v>4.4000000000000004</v>
      </c>
      <c r="P1959" s="13">
        <v>61</v>
      </c>
      <c r="Q1959" s="13">
        <v>7.2131147540983612E-2</v>
      </c>
      <c r="R1959" s="13">
        <v>0.18032786885245899</v>
      </c>
      <c r="S1959" s="13">
        <v>5.9165186500888103</v>
      </c>
      <c r="T1959" s="7">
        <f>IFERROR(VLOOKUP(B472,[1]!users_table[#All],4),"NA")</f>
        <v>8.4223826714801451</v>
      </c>
      <c r="U1959" s="13" t="s">
        <v>68</v>
      </c>
    </row>
    <row r="1960" spans="1:21" x14ac:dyDescent="0.3">
      <c r="A1960" s="25">
        <v>1958</v>
      </c>
      <c r="B1960" s="13" t="s">
        <v>2</v>
      </c>
      <c r="C1960" s="13">
        <v>18463</v>
      </c>
      <c r="D1960" s="13" t="s">
        <v>616</v>
      </c>
      <c r="E1960" s="13" t="s">
        <v>158</v>
      </c>
      <c r="F1960" s="13" t="s">
        <v>158</v>
      </c>
      <c r="G1960" s="13">
        <v>4.5</v>
      </c>
      <c r="H1960" s="26">
        <v>44120</v>
      </c>
      <c r="I1960" s="26">
        <v>44120</v>
      </c>
      <c r="J1960" s="13">
        <v>4</v>
      </c>
      <c r="K1960" s="13">
        <v>2001</v>
      </c>
      <c r="L1960" s="13" t="s">
        <v>30</v>
      </c>
      <c r="M1960" s="13">
        <v>1</v>
      </c>
      <c r="N1960" s="13">
        <v>0.15805555555555559</v>
      </c>
      <c r="O1960" s="13">
        <v>0.15805555555555559</v>
      </c>
      <c r="P1960" s="13">
        <v>1</v>
      </c>
      <c r="Q1960" s="13">
        <v>0.15805555555555559</v>
      </c>
      <c r="R1960" s="13">
        <v>1</v>
      </c>
      <c r="S1960" s="13">
        <v>5.9165186500888103</v>
      </c>
      <c r="T1960" s="7">
        <f>IFERROR(VLOOKUP(B473,[1]!users_table[#All],4),"NA")</f>
        <v>8.4223826714801451</v>
      </c>
      <c r="U1960" s="13" t="s">
        <v>74</v>
      </c>
    </row>
    <row r="1961" spans="1:21" x14ac:dyDescent="0.3">
      <c r="A1961" s="25">
        <v>1959</v>
      </c>
      <c r="B1961" s="13" t="s">
        <v>2</v>
      </c>
      <c r="C1961" s="13">
        <v>18463</v>
      </c>
      <c r="D1961" s="13" t="s">
        <v>616</v>
      </c>
      <c r="E1961" s="13" t="s">
        <v>158</v>
      </c>
      <c r="F1961" s="13" t="s">
        <v>158</v>
      </c>
      <c r="G1961" s="13">
        <v>4.5</v>
      </c>
      <c r="H1961" s="26">
        <v>44120</v>
      </c>
      <c r="I1961" s="26">
        <v>44120</v>
      </c>
      <c r="J1961" s="13">
        <v>4</v>
      </c>
      <c r="K1961" s="13">
        <v>2001</v>
      </c>
      <c r="L1961" s="13" t="s">
        <v>30</v>
      </c>
      <c r="M1961" s="13">
        <v>1</v>
      </c>
      <c r="N1961" s="13">
        <v>0.15805555555555559</v>
      </c>
      <c r="O1961" s="13">
        <v>0.15805555555555559</v>
      </c>
      <c r="P1961" s="13">
        <v>1</v>
      </c>
      <c r="Q1961" s="13">
        <v>0.15805555555555559</v>
      </c>
      <c r="R1961" s="13">
        <v>1</v>
      </c>
      <c r="S1961" s="13">
        <v>5.9165186500888103</v>
      </c>
      <c r="T1961" s="7">
        <f>IFERROR(VLOOKUP(B473,[1]!users_table[#All],4),"NA")</f>
        <v>8.4223826714801451</v>
      </c>
      <c r="U1961" s="13" t="s">
        <v>62</v>
      </c>
    </row>
    <row r="1962" spans="1:21" x14ac:dyDescent="0.3">
      <c r="A1962" s="25">
        <v>1960</v>
      </c>
      <c r="B1962" s="13" t="s">
        <v>2</v>
      </c>
      <c r="C1962" s="13">
        <v>42923</v>
      </c>
      <c r="D1962" s="13" t="s">
        <v>617</v>
      </c>
      <c r="E1962" s="13" t="s">
        <v>32</v>
      </c>
      <c r="F1962" s="13" t="s">
        <v>29</v>
      </c>
      <c r="G1962" s="13">
        <v>8.0299999999999994</v>
      </c>
      <c r="H1962" s="26">
        <v>44753</v>
      </c>
      <c r="I1962" s="26">
        <v>44769</v>
      </c>
      <c r="J1962" s="13">
        <v>8</v>
      </c>
      <c r="K1962" s="13">
        <v>2021</v>
      </c>
      <c r="L1962" s="13" t="s">
        <v>30</v>
      </c>
      <c r="M1962" s="13">
        <v>12</v>
      </c>
      <c r="N1962" s="13">
        <v>0.39861111111111108</v>
      </c>
      <c r="O1962" s="13">
        <v>4.7833333333333332</v>
      </c>
      <c r="P1962" s="13">
        <v>17</v>
      </c>
      <c r="Q1962" s="13">
        <v>0.28137254901960779</v>
      </c>
      <c r="R1962" s="13">
        <v>0.70588235294117652</v>
      </c>
      <c r="S1962" s="13">
        <v>5.9165186500888103</v>
      </c>
      <c r="T1962" s="7">
        <f>IFERROR(VLOOKUP(B474,[1]!users_table[#All],4),"NA")</f>
        <v>8.4223826714801451</v>
      </c>
      <c r="U1962" s="13" t="s">
        <v>1022</v>
      </c>
    </row>
    <row r="1963" spans="1:21" x14ac:dyDescent="0.3">
      <c r="A1963" s="25">
        <v>1961</v>
      </c>
      <c r="B1963" s="13" t="s">
        <v>2</v>
      </c>
      <c r="C1963" s="13">
        <v>42923</v>
      </c>
      <c r="D1963" s="13" t="s">
        <v>617</v>
      </c>
      <c r="E1963" s="13" t="s">
        <v>32</v>
      </c>
      <c r="F1963" s="13" t="s">
        <v>29</v>
      </c>
      <c r="G1963" s="13">
        <v>8.0299999999999994</v>
      </c>
      <c r="H1963" s="26">
        <v>44753</v>
      </c>
      <c r="I1963" s="26">
        <v>44769</v>
      </c>
      <c r="J1963" s="13">
        <v>8</v>
      </c>
      <c r="K1963" s="13">
        <v>2021</v>
      </c>
      <c r="L1963" s="13" t="s">
        <v>30</v>
      </c>
      <c r="M1963" s="13">
        <v>12</v>
      </c>
      <c r="N1963" s="13">
        <v>0.39861111111111108</v>
      </c>
      <c r="O1963" s="13">
        <v>4.7833333333333332</v>
      </c>
      <c r="P1963" s="13">
        <v>17</v>
      </c>
      <c r="Q1963" s="13">
        <v>0.28137254901960779</v>
      </c>
      <c r="R1963" s="13">
        <v>0.70588235294117652</v>
      </c>
      <c r="S1963" s="13">
        <v>5.9165186500888103</v>
      </c>
      <c r="T1963" s="7">
        <f>IFERROR(VLOOKUP(B474,[1]!users_table[#All],4),"NA")</f>
        <v>8.4223826714801451</v>
      </c>
      <c r="U1963" s="13" t="s">
        <v>71</v>
      </c>
    </row>
    <row r="1964" spans="1:21" x14ac:dyDescent="0.3">
      <c r="A1964" s="25">
        <v>1962</v>
      </c>
      <c r="B1964" s="13" t="s">
        <v>2</v>
      </c>
      <c r="C1964" s="13">
        <v>40586</v>
      </c>
      <c r="D1964" s="13" t="s">
        <v>618</v>
      </c>
      <c r="E1964" s="13" t="s">
        <v>32</v>
      </c>
      <c r="F1964" s="13" t="s">
        <v>152</v>
      </c>
      <c r="G1964" s="13">
        <v>6.94</v>
      </c>
      <c r="H1964" s="26">
        <v>44889</v>
      </c>
      <c r="I1964" s="26">
        <v>44904</v>
      </c>
      <c r="J1964" s="13">
        <v>5</v>
      </c>
      <c r="K1964" s="13">
        <v>2021</v>
      </c>
      <c r="L1964" s="13" t="s">
        <v>33</v>
      </c>
      <c r="M1964" s="13">
        <v>12</v>
      </c>
      <c r="N1964" s="13">
        <v>0.39444444444444438</v>
      </c>
      <c r="O1964" s="13">
        <v>4.7333333333333334</v>
      </c>
      <c r="P1964" s="13">
        <v>16</v>
      </c>
      <c r="Q1964" s="13">
        <v>0.29583333333333328</v>
      </c>
      <c r="R1964" s="13">
        <v>0.75</v>
      </c>
      <c r="S1964" s="13">
        <v>5.9165186500888103</v>
      </c>
      <c r="T1964" s="7">
        <f>IFERROR(VLOOKUP(B475,[1]!users_table[#All],4),"NA")</f>
        <v>8.4223826714801451</v>
      </c>
      <c r="U1964" s="13" t="s">
        <v>1018</v>
      </c>
    </row>
    <row r="1965" spans="1:21" x14ac:dyDescent="0.3">
      <c r="A1965" s="25">
        <v>1963</v>
      </c>
      <c r="B1965" s="13" t="s">
        <v>2</v>
      </c>
      <c r="C1965" s="13">
        <v>40586</v>
      </c>
      <c r="D1965" s="13" t="s">
        <v>618</v>
      </c>
      <c r="E1965" s="13" t="s">
        <v>32</v>
      </c>
      <c r="F1965" s="13" t="s">
        <v>152</v>
      </c>
      <c r="G1965" s="13">
        <v>6.94</v>
      </c>
      <c r="H1965" s="26">
        <v>44889</v>
      </c>
      <c r="I1965" s="26">
        <v>44904</v>
      </c>
      <c r="J1965" s="13">
        <v>5</v>
      </c>
      <c r="K1965" s="13">
        <v>2021</v>
      </c>
      <c r="L1965" s="13" t="s">
        <v>33</v>
      </c>
      <c r="M1965" s="13">
        <v>12</v>
      </c>
      <c r="N1965" s="13">
        <v>0.39444444444444438</v>
      </c>
      <c r="O1965" s="13">
        <v>4.7333333333333334</v>
      </c>
      <c r="P1965" s="13">
        <v>16</v>
      </c>
      <c r="Q1965" s="13">
        <v>0.29583333333333328</v>
      </c>
      <c r="R1965" s="13">
        <v>0.75</v>
      </c>
      <c r="S1965" s="13">
        <v>5.9165186500888103</v>
      </c>
      <c r="T1965" s="7">
        <f>IFERROR(VLOOKUP(B475,[1]!users_table[#All],4),"NA")</f>
        <v>8.4223826714801451</v>
      </c>
      <c r="U1965" s="13" t="s">
        <v>64</v>
      </c>
    </row>
    <row r="1966" spans="1:21" x14ac:dyDescent="0.3">
      <c r="A1966" s="25">
        <v>1964</v>
      </c>
      <c r="B1966" s="13" t="s">
        <v>2</v>
      </c>
      <c r="C1966" s="13">
        <v>40586</v>
      </c>
      <c r="D1966" s="13" t="s">
        <v>618</v>
      </c>
      <c r="E1966" s="13" t="s">
        <v>32</v>
      </c>
      <c r="F1966" s="13" t="s">
        <v>152</v>
      </c>
      <c r="G1966" s="13">
        <v>6.94</v>
      </c>
      <c r="H1966" s="26">
        <v>44889</v>
      </c>
      <c r="I1966" s="26">
        <v>44904</v>
      </c>
      <c r="J1966" s="13">
        <v>5</v>
      </c>
      <c r="K1966" s="13">
        <v>2021</v>
      </c>
      <c r="L1966" s="13" t="s">
        <v>33</v>
      </c>
      <c r="M1966" s="13">
        <v>12</v>
      </c>
      <c r="N1966" s="13">
        <v>0.39444444444444438</v>
      </c>
      <c r="O1966" s="13">
        <v>4.7333333333333334</v>
      </c>
      <c r="P1966" s="13">
        <v>16</v>
      </c>
      <c r="Q1966" s="13">
        <v>0.29583333333333328</v>
      </c>
      <c r="R1966" s="13">
        <v>0.75</v>
      </c>
      <c r="S1966" s="13">
        <v>5.9165186500888103</v>
      </c>
      <c r="T1966" s="7">
        <f>IFERROR(VLOOKUP(B475,[1]!users_table[#All],4),"NA")</f>
        <v>8.4223826714801451</v>
      </c>
      <c r="U1966" s="13" t="s">
        <v>60</v>
      </c>
    </row>
    <row r="1967" spans="1:21" x14ac:dyDescent="0.3">
      <c r="A1967" s="25">
        <v>1965</v>
      </c>
      <c r="B1967" s="13" t="s">
        <v>2</v>
      </c>
      <c r="C1967" s="13">
        <v>40586</v>
      </c>
      <c r="D1967" s="13" t="s">
        <v>618</v>
      </c>
      <c r="E1967" s="13" t="s">
        <v>32</v>
      </c>
      <c r="F1967" s="13" t="s">
        <v>152</v>
      </c>
      <c r="G1967" s="13">
        <v>6.94</v>
      </c>
      <c r="H1967" s="26">
        <v>44889</v>
      </c>
      <c r="I1967" s="26">
        <v>44904</v>
      </c>
      <c r="J1967" s="13">
        <v>5</v>
      </c>
      <c r="K1967" s="13">
        <v>2021</v>
      </c>
      <c r="L1967" s="13" t="s">
        <v>33</v>
      </c>
      <c r="M1967" s="13">
        <v>12</v>
      </c>
      <c r="N1967" s="13">
        <v>0.39444444444444438</v>
      </c>
      <c r="O1967" s="13">
        <v>4.7333333333333334</v>
      </c>
      <c r="P1967" s="13">
        <v>16</v>
      </c>
      <c r="Q1967" s="13">
        <v>0.29583333333333328</v>
      </c>
      <c r="R1967" s="13">
        <v>0.75</v>
      </c>
      <c r="S1967" s="13">
        <v>5.9165186500888103</v>
      </c>
      <c r="T1967" s="7">
        <f>IFERROR(VLOOKUP(B475,[1]!users_table[#All],4),"NA")</f>
        <v>8.4223826714801451</v>
      </c>
      <c r="U1967" s="13" t="s">
        <v>67</v>
      </c>
    </row>
    <row r="1968" spans="1:21" x14ac:dyDescent="0.3">
      <c r="A1968" s="25">
        <v>1966</v>
      </c>
      <c r="B1968" s="13" t="s">
        <v>2</v>
      </c>
      <c r="C1968" s="13">
        <v>40586</v>
      </c>
      <c r="D1968" s="13" t="s">
        <v>618</v>
      </c>
      <c r="E1968" s="13" t="s">
        <v>32</v>
      </c>
      <c r="F1968" s="13" t="s">
        <v>152</v>
      </c>
      <c r="G1968" s="13">
        <v>6.94</v>
      </c>
      <c r="H1968" s="26">
        <v>44889</v>
      </c>
      <c r="I1968" s="26">
        <v>44904</v>
      </c>
      <c r="J1968" s="13">
        <v>5</v>
      </c>
      <c r="K1968" s="13">
        <v>2021</v>
      </c>
      <c r="L1968" s="13" t="s">
        <v>33</v>
      </c>
      <c r="M1968" s="13">
        <v>12</v>
      </c>
      <c r="N1968" s="13">
        <v>0.39444444444444438</v>
      </c>
      <c r="O1968" s="13">
        <v>4.7333333333333334</v>
      </c>
      <c r="P1968" s="13">
        <v>16</v>
      </c>
      <c r="Q1968" s="13">
        <v>0.29583333333333328</v>
      </c>
      <c r="R1968" s="13">
        <v>0.75</v>
      </c>
      <c r="S1968" s="13">
        <v>5.9165186500888103</v>
      </c>
      <c r="T1968" s="7">
        <f>IFERROR(VLOOKUP(B475,[1]!users_table[#All],4),"NA")</f>
        <v>8.4223826714801451</v>
      </c>
      <c r="U1968" s="13" t="s">
        <v>1026</v>
      </c>
    </row>
    <row r="1969" spans="1:21" x14ac:dyDescent="0.3">
      <c r="A1969" s="25">
        <v>1967</v>
      </c>
      <c r="B1969" s="13" t="s">
        <v>2</v>
      </c>
      <c r="C1969" s="13">
        <v>45425</v>
      </c>
      <c r="D1969" s="13" t="s">
        <v>619</v>
      </c>
      <c r="E1969" s="13" t="s">
        <v>32</v>
      </c>
      <c r="F1969" s="13" t="s">
        <v>37</v>
      </c>
      <c r="G1969" s="13">
        <v>7.25</v>
      </c>
      <c r="H1969" s="26">
        <v>44978</v>
      </c>
      <c r="I1969" s="26">
        <v>44989</v>
      </c>
      <c r="J1969" s="13">
        <v>5</v>
      </c>
      <c r="K1969" s="13">
        <v>2022</v>
      </c>
      <c r="L1969" s="13" t="s">
        <v>30</v>
      </c>
      <c r="M1969" s="13">
        <v>12</v>
      </c>
      <c r="N1969" s="13">
        <v>0.40277777777777779</v>
      </c>
      <c r="O1969" s="13">
        <v>4.8333333333333339</v>
      </c>
      <c r="P1969" s="13">
        <v>12</v>
      </c>
      <c r="Q1969" s="13">
        <v>0.40277777777777779</v>
      </c>
      <c r="R1969" s="13">
        <v>1</v>
      </c>
      <c r="S1969" s="13">
        <v>5.9165186500888103</v>
      </c>
      <c r="T1969" s="7">
        <f>IFERROR(VLOOKUP(B476,[1]!users_table[#All],4),"NA")</f>
        <v>8.4223826714801451</v>
      </c>
      <c r="U1969" s="13" t="s">
        <v>1018</v>
      </c>
    </row>
    <row r="1970" spans="1:21" x14ac:dyDescent="0.3">
      <c r="A1970" s="25">
        <v>1968</v>
      </c>
      <c r="B1970" s="13" t="s">
        <v>2</v>
      </c>
      <c r="C1970" s="13">
        <v>45425</v>
      </c>
      <c r="D1970" s="13" t="s">
        <v>619</v>
      </c>
      <c r="E1970" s="13" t="s">
        <v>32</v>
      </c>
      <c r="F1970" s="13" t="s">
        <v>37</v>
      </c>
      <c r="G1970" s="13">
        <v>7.25</v>
      </c>
      <c r="H1970" s="26">
        <v>44978</v>
      </c>
      <c r="I1970" s="26">
        <v>44989</v>
      </c>
      <c r="J1970" s="13">
        <v>5</v>
      </c>
      <c r="K1970" s="13">
        <v>2022</v>
      </c>
      <c r="L1970" s="13" t="s">
        <v>30</v>
      </c>
      <c r="M1970" s="13">
        <v>12</v>
      </c>
      <c r="N1970" s="13">
        <v>0.40277777777777779</v>
      </c>
      <c r="O1970" s="13">
        <v>4.8333333333333339</v>
      </c>
      <c r="P1970" s="13">
        <v>12</v>
      </c>
      <c r="Q1970" s="13">
        <v>0.40277777777777779</v>
      </c>
      <c r="R1970" s="13">
        <v>1</v>
      </c>
      <c r="S1970" s="13">
        <v>5.9165186500888103</v>
      </c>
      <c r="T1970" s="7">
        <f>IFERROR(VLOOKUP(B476,[1]!users_table[#All],4),"NA")</f>
        <v>8.4223826714801451</v>
      </c>
      <c r="U1970" s="13" t="s">
        <v>1052</v>
      </c>
    </row>
    <row r="1971" spans="1:21" x14ac:dyDescent="0.3">
      <c r="A1971" s="25">
        <v>1969</v>
      </c>
      <c r="B1971" s="13" t="s">
        <v>2</v>
      </c>
      <c r="C1971" s="13">
        <v>45425</v>
      </c>
      <c r="D1971" s="13" t="s">
        <v>619</v>
      </c>
      <c r="E1971" s="13" t="s">
        <v>32</v>
      </c>
      <c r="F1971" s="13" t="s">
        <v>37</v>
      </c>
      <c r="G1971" s="13">
        <v>7.25</v>
      </c>
      <c r="H1971" s="26">
        <v>44978</v>
      </c>
      <c r="I1971" s="26">
        <v>44989</v>
      </c>
      <c r="J1971" s="13">
        <v>5</v>
      </c>
      <c r="K1971" s="13">
        <v>2022</v>
      </c>
      <c r="L1971" s="13" t="s">
        <v>30</v>
      </c>
      <c r="M1971" s="13">
        <v>12</v>
      </c>
      <c r="N1971" s="13">
        <v>0.40277777777777779</v>
      </c>
      <c r="O1971" s="13">
        <v>4.8333333333333339</v>
      </c>
      <c r="P1971" s="13">
        <v>12</v>
      </c>
      <c r="Q1971" s="13">
        <v>0.40277777777777779</v>
      </c>
      <c r="R1971" s="13">
        <v>1</v>
      </c>
      <c r="S1971" s="13">
        <v>5.9165186500888103</v>
      </c>
      <c r="T1971" s="7">
        <f>IFERROR(VLOOKUP(B476,[1]!users_table[#All],4),"NA")</f>
        <v>8.4223826714801451</v>
      </c>
      <c r="U1971" s="13" t="s">
        <v>1045</v>
      </c>
    </row>
    <row r="1972" spans="1:21" x14ac:dyDescent="0.3">
      <c r="A1972" s="25">
        <v>1970</v>
      </c>
      <c r="B1972" s="13" t="s">
        <v>2</v>
      </c>
      <c r="C1972" s="13">
        <v>45425</v>
      </c>
      <c r="D1972" s="13" t="s">
        <v>619</v>
      </c>
      <c r="E1972" s="13" t="s">
        <v>32</v>
      </c>
      <c r="F1972" s="13" t="s">
        <v>37</v>
      </c>
      <c r="G1972" s="13">
        <v>7.25</v>
      </c>
      <c r="H1972" s="26">
        <v>44978</v>
      </c>
      <c r="I1972" s="26">
        <v>44989</v>
      </c>
      <c r="J1972" s="13">
        <v>5</v>
      </c>
      <c r="K1972" s="13">
        <v>2022</v>
      </c>
      <c r="L1972" s="13" t="s">
        <v>30</v>
      </c>
      <c r="M1972" s="13">
        <v>12</v>
      </c>
      <c r="N1972" s="13">
        <v>0.40277777777777779</v>
      </c>
      <c r="O1972" s="13">
        <v>4.8333333333333339</v>
      </c>
      <c r="P1972" s="13">
        <v>12</v>
      </c>
      <c r="Q1972" s="13">
        <v>0.40277777777777779</v>
      </c>
      <c r="R1972" s="13">
        <v>1</v>
      </c>
      <c r="S1972" s="13">
        <v>5.9165186500888103</v>
      </c>
      <c r="T1972" s="7">
        <f>IFERROR(VLOOKUP(B476,[1]!users_table[#All],4),"NA")</f>
        <v>8.4223826714801451</v>
      </c>
      <c r="U1972" s="13" t="s">
        <v>69</v>
      </c>
    </row>
    <row r="1973" spans="1:21" x14ac:dyDescent="0.3">
      <c r="A1973" s="25">
        <v>1971</v>
      </c>
      <c r="B1973" s="13" t="s">
        <v>2</v>
      </c>
      <c r="C1973" s="13">
        <v>39490</v>
      </c>
      <c r="D1973" s="13" t="s">
        <v>620</v>
      </c>
      <c r="E1973" s="13" t="s">
        <v>50</v>
      </c>
      <c r="F1973" s="13" t="s">
        <v>29</v>
      </c>
      <c r="G1973" s="13">
        <v>6.1</v>
      </c>
      <c r="H1973" s="26">
        <v>44034</v>
      </c>
      <c r="I1973" s="26">
        <v>44034</v>
      </c>
      <c r="J1973" s="13">
        <v>5</v>
      </c>
      <c r="K1973" s="13">
        <v>2019</v>
      </c>
      <c r="L1973" s="13" t="s">
        <v>30</v>
      </c>
      <c r="M1973" s="13">
        <v>1</v>
      </c>
      <c r="N1973" s="13">
        <v>4.583333333333333E-2</v>
      </c>
      <c r="O1973" s="13">
        <v>4.583333333333333E-2</v>
      </c>
      <c r="P1973" s="13">
        <v>1</v>
      </c>
      <c r="Q1973" s="13">
        <v>4.583333333333333E-2</v>
      </c>
      <c r="R1973" s="13">
        <v>1</v>
      </c>
      <c r="S1973" s="13">
        <v>5.9165186500888103</v>
      </c>
      <c r="T1973" s="7">
        <f>IFERROR(VLOOKUP(B477,[1]!users_table[#All],4),"NA")</f>
        <v>8.4223826714801451</v>
      </c>
      <c r="U1973" s="13" t="s">
        <v>60</v>
      </c>
    </row>
    <row r="1974" spans="1:21" x14ac:dyDescent="0.3">
      <c r="A1974" s="25">
        <v>1972</v>
      </c>
      <c r="B1974" s="13" t="s">
        <v>2</v>
      </c>
      <c r="C1974" s="13">
        <v>39490</v>
      </c>
      <c r="D1974" s="13" t="s">
        <v>620</v>
      </c>
      <c r="E1974" s="13" t="s">
        <v>50</v>
      </c>
      <c r="F1974" s="13" t="s">
        <v>29</v>
      </c>
      <c r="G1974" s="13">
        <v>6.1</v>
      </c>
      <c r="H1974" s="26">
        <v>44034</v>
      </c>
      <c r="I1974" s="26">
        <v>44034</v>
      </c>
      <c r="J1974" s="13">
        <v>5</v>
      </c>
      <c r="K1974" s="13">
        <v>2019</v>
      </c>
      <c r="L1974" s="13" t="s">
        <v>30</v>
      </c>
      <c r="M1974" s="13">
        <v>1</v>
      </c>
      <c r="N1974" s="13">
        <v>4.583333333333333E-2</v>
      </c>
      <c r="O1974" s="13">
        <v>4.583333333333333E-2</v>
      </c>
      <c r="P1974" s="13">
        <v>1</v>
      </c>
      <c r="Q1974" s="13">
        <v>4.583333333333333E-2</v>
      </c>
      <c r="R1974" s="13">
        <v>1</v>
      </c>
      <c r="S1974" s="13">
        <v>5.9165186500888103</v>
      </c>
      <c r="T1974" s="7">
        <f>IFERROR(VLOOKUP(B477,[1]!users_table[#All],4),"NA")</f>
        <v>8.4223826714801451</v>
      </c>
      <c r="U1974" s="13" t="s">
        <v>74</v>
      </c>
    </row>
    <row r="1975" spans="1:21" x14ac:dyDescent="0.3">
      <c r="A1975" s="25">
        <v>1973</v>
      </c>
      <c r="B1975" s="13" t="s">
        <v>2</v>
      </c>
      <c r="C1975" s="13">
        <v>40597</v>
      </c>
      <c r="D1975" s="13" t="s">
        <v>621</v>
      </c>
      <c r="E1975" s="13" t="s">
        <v>50</v>
      </c>
      <c r="F1975" s="13" t="s">
        <v>29</v>
      </c>
      <c r="G1975" s="13">
        <v>4.9400000000000004</v>
      </c>
      <c r="H1975" s="26">
        <v>44207</v>
      </c>
      <c r="I1975" s="26">
        <v>44207</v>
      </c>
      <c r="J1975" s="13">
        <v>5</v>
      </c>
      <c r="K1975" s="13">
        <v>2020</v>
      </c>
      <c r="L1975" s="13" t="s">
        <v>33</v>
      </c>
      <c r="M1975" s="13">
        <v>1</v>
      </c>
      <c r="N1975" s="13">
        <v>7.5555555555555556E-2</v>
      </c>
      <c r="O1975" s="13">
        <v>7.5555555555555556E-2</v>
      </c>
      <c r="P1975" s="13">
        <v>1</v>
      </c>
      <c r="Q1975" s="13">
        <v>7.5555555555555556E-2</v>
      </c>
      <c r="R1975" s="13">
        <v>1</v>
      </c>
      <c r="S1975" s="13">
        <v>5.9165186500888103</v>
      </c>
      <c r="T1975" s="7">
        <f>IFERROR(VLOOKUP(B478,[1]!users_table[#All],4),"NA")</f>
        <v>8.4223826714801451</v>
      </c>
      <c r="U1975" s="13" t="s">
        <v>65</v>
      </c>
    </row>
    <row r="1976" spans="1:21" x14ac:dyDescent="0.3">
      <c r="A1976" s="25">
        <v>1974</v>
      </c>
      <c r="B1976" s="13" t="s">
        <v>2</v>
      </c>
      <c r="C1976" s="13">
        <v>40597</v>
      </c>
      <c r="D1976" s="13" t="s">
        <v>621</v>
      </c>
      <c r="E1976" s="13" t="s">
        <v>50</v>
      </c>
      <c r="F1976" s="13" t="s">
        <v>29</v>
      </c>
      <c r="G1976" s="13">
        <v>4.9400000000000004</v>
      </c>
      <c r="H1976" s="26">
        <v>44207</v>
      </c>
      <c r="I1976" s="26">
        <v>44207</v>
      </c>
      <c r="J1976" s="13">
        <v>5</v>
      </c>
      <c r="K1976" s="13">
        <v>2020</v>
      </c>
      <c r="L1976" s="13" t="s">
        <v>33</v>
      </c>
      <c r="M1976" s="13">
        <v>1</v>
      </c>
      <c r="N1976" s="13">
        <v>7.5555555555555556E-2</v>
      </c>
      <c r="O1976" s="13">
        <v>7.5555555555555556E-2</v>
      </c>
      <c r="P1976" s="13">
        <v>1</v>
      </c>
      <c r="Q1976" s="13">
        <v>7.5555555555555556E-2</v>
      </c>
      <c r="R1976" s="13">
        <v>1</v>
      </c>
      <c r="S1976" s="13">
        <v>5.9165186500888103</v>
      </c>
      <c r="T1976" s="7">
        <f>IFERROR(VLOOKUP(B478,[1]!users_table[#All],4),"NA")</f>
        <v>8.4223826714801451</v>
      </c>
      <c r="U1976" s="13" t="s">
        <v>60</v>
      </c>
    </row>
    <row r="1977" spans="1:21" x14ac:dyDescent="0.3">
      <c r="A1977" s="25">
        <v>1975</v>
      </c>
      <c r="B1977" s="13" t="s">
        <v>2</v>
      </c>
      <c r="C1977" s="13">
        <v>48849</v>
      </c>
      <c r="D1977" s="13" t="s">
        <v>622</v>
      </c>
      <c r="E1977" s="13" t="s">
        <v>32</v>
      </c>
      <c r="F1977" s="13" t="s">
        <v>29</v>
      </c>
      <c r="G1977" s="13">
        <v>7.76</v>
      </c>
      <c r="H1977" s="26">
        <v>44802</v>
      </c>
      <c r="I1977" s="26">
        <v>44839</v>
      </c>
      <c r="J1977" s="13">
        <v>8</v>
      </c>
      <c r="K1977" s="13">
        <v>2021</v>
      </c>
      <c r="L1977" s="13" t="s">
        <v>39</v>
      </c>
      <c r="M1977" s="13">
        <v>12</v>
      </c>
      <c r="N1977" s="13">
        <v>0.40833333333333333</v>
      </c>
      <c r="O1977" s="13">
        <v>4.9000000000000004</v>
      </c>
      <c r="P1977" s="13">
        <v>38</v>
      </c>
      <c r="Q1977" s="13">
        <v>0.12894736842105259</v>
      </c>
      <c r="R1977" s="13">
        <v>0.31578947368421051</v>
      </c>
      <c r="S1977" s="13">
        <v>5.9165186500888103</v>
      </c>
      <c r="T1977" s="7">
        <f>IFERROR(VLOOKUP(B479,[1]!users_table[#All],4),"NA")</f>
        <v>8.4223826714801451</v>
      </c>
      <c r="U1977" s="13" t="s">
        <v>83</v>
      </c>
    </row>
    <row r="1978" spans="1:21" x14ac:dyDescent="0.3">
      <c r="A1978" s="25">
        <v>1976</v>
      </c>
      <c r="B1978" s="13" t="s">
        <v>2</v>
      </c>
      <c r="C1978" s="13">
        <v>48849</v>
      </c>
      <c r="D1978" s="13" t="s">
        <v>622</v>
      </c>
      <c r="E1978" s="13" t="s">
        <v>32</v>
      </c>
      <c r="F1978" s="13" t="s">
        <v>29</v>
      </c>
      <c r="G1978" s="13">
        <v>7.76</v>
      </c>
      <c r="H1978" s="26">
        <v>44802</v>
      </c>
      <c r="I1978" s="26">
        <v>44839</v>
      </c>
      <c r="J1978" s="13">
        <v>8</v>
      </c>
      <c r="K1978" s="13">
        <v>2021</v>
      </c>
      <c r="L1978" s="13" t="s">
        <v>39</v>
      </c>
      <c r="M1978" s="13">
        <v>12</v>
      </c>
      <c r="N1978" s="13">
        <v>0.40833333333333333</v>
      </c>
      <c r="O1978" s="13">
        <v>4.9000000000000004</v>
      </c>
      <c r="P1978" s="13">
        <v>38</v>
      </c>
      <c r="Q1978" s="13">
        <v>0.12894736842105259</v>
      </c>
      <c r="R1978" s="13">
        <v>0.31578947368421051</v>
      </c>
      <c r="S1978" s="13">
        <v>5.9165186500888103</v>
      </c>
      <c r="T1978" s="7">
        <f>IFERROR(VLOOKUP(B479,[1]!users_table[#All],4),"NA")</f>
        <v>8.4223826714801451</v>
      </c>
      <c r="U1978" s="13" t="s">
        <v>67</v>
      </c>
    </row>
    <row r="1979" spans="1:21" x14ac:dyDescent="0.3">
      <c r="A1979" s="25">
        <v>1977</v>
      </c>
      <c r="B1979" s="13" t="s">
        <v>2</v>
      </c>
      <c r="C1979" s="13">
        <v>48849</v>
      </c>
      <c r="D1979" s="13" t="s">
        <v>622</v>
      </c>
      <c r="E1979" s="13" t="s">
        <v>32</v>
      </c>
      <c r="F1979" s="13" t="s">
        <v>29</v>
      </c>
      <c r="G1979" s="13">
        <v>7.76</v>
      </c>
      <c r="H1979" s="26">
        <v>44802</v>
      </c>
      <c r="I1979" s="26">
        <v>44839</v>
      </c>
      <c r="J1979" s="13">
        <v>8</v>
      </c>
      <c r="K1979" s="13">
        <v>2021</v>
      </c>
      <c r="L1979" s="13" t="s">
        <v>39</v>
      </c>
      <c r="M1979" s="13">
        <v>12</v>
      </c>
      <c r="N1979" s="13">
        <v>0.40833333333333333</v>
      </c>
      <c r="O1979" s="13">
        <v>4.9000000000000004</v>
      </c>
      <c r="P1979" s="13">
        <v>38</v>
      </c>
      <c r="Q1979" s="13">
        <v>0.12894736842105259</v>
      </c>
      <c r="R1979" s="13">
        <v>0.31578947368421051</v>
      </c>
      <c r="S1979" s="13">
        <v>5.9165186500888103</v>
      </c>
      <c r="T1979" s="7">
        <f>IFERROR(VLOOKUP(B479,[1]!users_table[#All],4),"NA")</f>
        <v>8.4223826714801451</v>
      </c>
      <c r="U1979" s="13" t="s">
        <v>61</v>
      </c>
    </row>
    <row r="1980" spans="1:21" x14ac:dyDescent="0.3">
      <c r="A1980" s="25">
        <v>1978</v>
      </c>
      <c r="B1980" s="13" t="s">
        <v>2</v>
      </c>
      <c r="C1980" s="13">
        <v>48849</v>
      </c>
      <c r="D1980" s="13" t="s">
        <v>622</v>
      </c>
      <c r="E1980" s="13" t="s">
        <v>32</v>
      </c>
      <c r="F1980" s="13" t="s">
        <v>29</v>
      </c>
      <c r="G1980" s="13">
        <v>7.76</v>
      </c>
      <c r="H1980" s="26">
        <v>44802</v>
      </c>
      <c r="I1980" s="26">
        <v>44839</v>
      </c>
      <c r="J1980" s="13">
        <v>8</v>
      </c>
      <c r="K1980" s="13">
        <v>2021</v>
      </c>
      <c r="L1980" s="13" t="s">
        <v>39</v>
      </c>
      <c r="M1980" s="13">
        <v>12</v>
      </c>
      <c r="N1980" s="13">
        <v>0.40833333333333333</v>
      </c>
      <c r="O1980" s="13">
        <v>4.9000000000000004</v>
      </c>
      <c r="P1980" s="13">
        <v>38</v>
      </c>
      <c r="Q1980" s="13">
        <v>0.12894736842105259</v>
      </c>
      <c r="R1980" s="13">
        <v>0.31578947368421051</v>
      </c>
      <c r="S1980" s="13">
        <v>5.9165186500888103</v>
      </c>
      <c r="T1980" s="7">
        <f>IFERROR(VLOOKUP(B479,[1]!users_table[#All],4),"NA")</f>
        <v>8.4223826714801451</v>
      </c>
      <c r="U1980" s="13" t="s">
        <v>1033</v>
      </c>
    </row>
    <row r="1981" spans="1:21" x14ac:dyDescent="0.3">
      <c r="A1981" s="25">
        <v>1979</v>
      </c>
      <c r="B1981" s="13" t="s">
        <v>2</v>
      </c>
      <c r="C1981" s="13">
        <v>50209</v>
      </c>
      <c r="D1981" s="13" t="s">
        <v>623</v>
      </c>
      <c r="E1981" s="13" t="s">
        <v>28</v>
      </c>
      <c r="F1981" s="13" t="s">
        <v>29</v>
      </c>
      <c r="G1981" s="13">
        <v>6.53</v>
      </c>
      <c r="H1981" s="26">
        <v>44903</v>
      </c>
      <c r="I1981" s="26">
        <v>44903</v>
      </c>
      <c r="J1981" s="13">
        <v>5</v>
      </c>
      <c r="K1981" s="13">
        <v>2021</v>
      </c>
      <c r="L1981" s="13" t="s">
        <v>35</v>
      </c>
      <c r="M1981" s="13">
        <v>1</v>
      </c>
      <c r="N1981" s="13">
        <v>0.24277777777777779</v>
      </c>
      <c r="O1981" s="13">
        <v>0.24277777777777779</v>
      </c>
      <c r="P1981" s="13">
        <v>1</v>
      </c>
      <c r="Q1981" s="13">
        <v>0.24277777777777779</v>
      </c>
      <c r="R1981" s="13">
        <v>1</v>
      </c>
      <c r="S1981" s="13">
        <v>5.9165186500888103</v>
      </c>
      <c r="T1981" s="7">
        <f>IFERROR(VLOOKUP(B480,[1]!users_table[#All],4),"NA")</f>
        <v>8.4223826714801451</v>
      </c>
      <c r="U1981" s="13" t="s">
        <v>1018</v>
      </c>
    </row>
    <row r="1982" spans="1:21" x14ac:dyDescent="0.3">
      <c r="A1982" s="25">
        <v>1980</v>
      </c>
      <c r="B1982" s="13" t="s">
        <v>2</v>
      </c>
      <c r="C1982" s="13">
        <v>50209</v>
      </c>
      <c r="D1982" s="13" t="s">
        <v>623</v>
      </c>
      <c r="E1982" s="13" t="s">
        <v>28</v>
      </c>
      <c r="F1982" s="13" t="s">
        <v>29</v>
      </c>
      <c r="G1982" s="13">
        <v>6.53</v>
      </c>
      <c r="H1982" s="26">
        <v>44903</v>
      </c>
      <c r="I1982" s="26">
        <v>44903</v>
      </c>
      <c r="J1982" s="13">
        <v>5</v>
      </c>
      <c r="K1982" s="13">
        <v>2021</v>
      </c>
      <c r="L1982" s="13" t="s">
        <v>35</v>
      </c>
      <c r="M1982" s="13">
        <v>1</v>
      </c>
      <c r="N1982" s="13">
        <v>0.24277777777777779</v>
      </c>
      <c r="O1982" s="13">
        <v>0.24277777777777779</v>
      </c>
      <c r="P1982" s="13">
        <v>1</v>
      </c>
      <c r="Q1982" s="13">
        <v>0.24277777777777779</v>
      </c>
      <c r="R1982" s="13">
        <v>1</v>
      </c>
      <c r="S1982" s="13">
        <v>5.9165186500888103</v>
      </c>
      <c r="T1982" s="7">
        <f>IFERROR(VLOOKUP(B480,[1]!users_table[#All],4),"NA")</f>
        <v>8.4223826714801451</v>
      </c>
      <c r="U1982" s="13" t="s">
        <v>71</v>
      </c>
    </row>
    <row r="1983" spans="1:21" x14ac:dyDescent="0.3">
      <c r="A1983" s="25">
        <v>1981</v>
      </c>
      <c r="B1983" s="13" t="s">
        <v>2</v>
      </c>
      <c r="C1983" s="13">
        <v>42883</v>
      </c>
      <c r="D1983" s="13" t="s">
        <v>624</v>
      </c>
      <c r="E1983" s="13" t="s">
        <v>32</v>
      </c>
      <c r="F1983" s="13" t="s">
        <v>29</v>
      </c>
      <c r="G1983" s="13">
        <v>5.64</v>
      </c>
      <c r="H1983" s="26">
        <v>44540</v>
      </c>
      <c r="I1983" s="26">
        <v>44544</v>
      </c>
      <c r="J1983" s="13">
        <v>6</v>
      </c>
      <c r="K1983" s="13">
        <v>2020</v>
      </c>
      <c r="L1983" s="13" t="s">
        <v>35</v>
      </c>
      <c r="M1983" s="13">
        <v>12</v>
      </c>
      <c r="N1983" s="13">
        <v>0.06</v>
      </c>
      <c r="O1983" s="13">
        <v>0.72</v>
      </c>
      <c r="P1983" s="13">
        <v>5</v>
      </c>
      <c r="Q1983" s="13">
        <v>0.14399999999999999</v>
      </c>
      <c r="R1983" s="13">
        <v>2.4</v>
      </c>
      <c r="S1983" s="13">
        <v>5.9165186500888103</v>
      </c>
      <c r="T1983" s="7">
        <f>IFERROR(VLOOKUP(B481,[1]!users_table[#All],4),"NA")</f>
        <v>8.4223826714801451</v>
      </c>
      <c r="U1983" s="13" t="s">
        <v>61</v>
      </c>
    </row>
    <row r="1984" spans="1:21" x14ac:dyDescent="0.3">
      <c r="A1984" s="25">
        <v>1982</v>
      </c>
      <c r="B1984" s="13" t="s">
        <v>2</v>
      </c>
      <c r="C1984" s="13">
        <v>42883</v>
      </c>
      <c r="D1984" s="13" t="s">
        <v>624</v>
      </c>
      <c r="E1984" s="13" t="s">
        <v>32</v>
      </c>
      <c r="F1984" s="13" t="s">
        <v>29</v>
      </c>
      <c r="G1984" s="13">
        <v>5.64</v>
      </c>
      <c r="H1984" s="26">
        <v>44540</v>
      </c>
      <c r="I1984" s="26">
        <v>44544</v>
      </c>
      <c r="J1984" s="13">
        <v>6</v>
      </c>
      <c r="K1984" s="13">
        <v>2020</v>
      </c>
      <c r="L1984" s="13" t="s">
        <v>35</v>
      </c>
      <c r="M1984" s="13">
        <v>12</v>
      </c>
      <c r="N1984" s="13">
        <v>0.06</v>
      </c>
      <c r="O1984" s="13">
        <v>0.72</v>
      </c>
      <c r="P1984" s="13">
        <v>5</v>
      </c>
      <c r="Q1984" s="13">
        <v>0.14399999999999999</v>
      </c>
      <c r="R1984" s="13">
        <v>2.4</v>
      </c>
      <c r="S1984" s="13">
        <v>5.9165186500888103</v>
      </c>
      <c r="T1984" s="7">
        <f>IFERROR(VLOOKUP(B481,[1]!users_table[#All],4),"NA")</f>
        <v>8.4223826714801451</v>
      </c>
      <c r="U1984" s="13" t="s">
        <v>1015</v>
      </c>
    </row>
    <row r="1985" spans="1:21" x14ac:dyDescent="0.3">
      <c r="A1985" s="25">
        <v>1983</v>
      </c>
      <c r="B1985" s="13" t="s">
        <v>2</v>
      </c>
      <c r="C1985" s="13">
        <v>39456</v>
      </c>
      <c r="D1985" s="13" t="s">
        <v>625</v>
      </c>
      <c r="E1985" s="13" t="s">
        <v>32</v>
      </c>
      <c r="F1985" s="13" t="s">
        <v>37</v>
      </c>
      <c r="G1985" s="13">
        <v>6.6</v>
      </c>
      <c r="H1985" s="26">
        <v>43830</v>
      </c>
      <c r="I1985" s="26">
        <v>43840</v>
      </c>
      <c r="J1985" s="13">
        <v>6</v>
      </c>
      <c r="K1985" s="13">
        <v>2019</v>
      </c>
      <c r="L1985" s="13" t="s">
        <v>39</v>
      </c>
      <c r="M1985" s="13">
        <v>12</v>
      </c>
      <c r="N1985" s="13">
        <v>0.2166666666666667</v>
      </c>
      <c r="O1985" s="13">
        <v>2.6</v>
      </c>
      <c r="P1985" s="13">
        <v>11</v>
      </c>
      <c r="Q1985" s="13">
        <v>0.23636363636363639</v>
      </c>
      <c r="R1985" s="13">
        <v>1.0909090909090911</v>
      </c>
      <c r="S1985" s="13">
        <v>5.9165186500888103</v>
      </c>
      <c r="T1985" s="7">
        <f>IFERROR(VLOOKUP(B482,[1]!users_table[#All],4),"NA")</f>
        <v>8.4223826714801451</v>
      </c>
      <c r="U1985" s="13" t="s">
        <v>59</v>
      </c>
    </row>
    <row r="1986" spans="1:21" x14ac:dyDescent="0.3">
      <c r="A1986" s="25">
        <v>1984</v>
      </c>
      <c r="B1986" s="13" t="s">
        <v>2</v>
      </c>
      <c r="C1986" s="13">
        <v>39456</v>
      </c>
      <c r="D1986" s="13" t="s">
        <v>625</v>
      </c>
      <c r="E1986" s="13" t="s">
        <v>32</v>
      </c>
      <c r="F1986" s="13" t="s">
        <v>37</v>
      </c>
      <c r="G1986" s="13">
        <v>6.6</v>
      </c>
      <c r="H1986" s="26">
        <v>43830</v>
      </c>
      <c r="I1986" s="26">
        <v>43840</v>
      </c>
      <c r="J1986" s="13">
        <v>6</v>
      </c>
      <c r="K1986" s="13">
        <v>2019</v>
      </c>
      <c r="L1986" s="13" t="s">
        <v>39</v>
      </c>
      <c r="M1986" s="13">
        <v>12</v>
      </c>
      <c r="N1986" s="13">
        <v>0.2166666666666667</v>
      </c>
      <c r="O1986" s="13">
        <v>2.6</v>
      </c>
      <c r="P1986" s="13">
        <v>11</v>
      </c>
      <c r="Q1986" s="13">
        <v>0.23636363636363639</v>
      </c>
      <c r="R1986" s="13">
        <v>1.0909090909090911</v>
      </c>
      <c r="S1986" s="13">
        <v>5.9165186500888103</v>
      </c>
      <c r="T1986" s="7">
        <f>IFERROR(VLOOKUP(B482,[1]!users_table[#All],4),"NA")</f>
        <v>8.4223826714801451</v>
      </c>
      <c r="U1986" s="13" t="s">
        <v>1018</v>
      </c>
    </row>
    <row r="1987" spans="1:21" x14ac:dyDescent="0.3">
      <c r="A1987" s="25">
        <v>1985</v>
      </c>
      <c r="B1987" s="13" t="s">
        <v>2</v>
      </c>
      <c r="C1987" s="13">
        <v>39456</v>
      </c>
      <c r="D1987" s="13" t="s">
        <v>625</v>
      </c>
      <c r="E1987" s="13" t="s">
        <v>32</v>
      </c>
      <c r="F1987" s="13" t="s">
        <v>37</v>
      </c>
      <c r="G1987" s="13">
        <v>6.6</v>
      </c>
      <c r="H1987" s="26">
        <v>43830</v>
      </c>
      <c r="I1987" s="26">
        <v>43840</v>
      </c>
      <c r="J1987" s="13">
        <v>6</v>
      </c>
      <c r="K1987" s="13">
        <v>2019</v>
      </c>
      <c r="L1987" s="13" t="s">
        <v>39</v>
      </c>
      <c r="M1987" s="13">
        <v>12</v>
      </c>
      <c r="N1987" s="13">
        <v>0.2166666666666667</v>
      </c>
      <c r="O1987" s="13">
        <v>2.6</v>
      </c>
      <c r="P1987" s="13">
        <v>11</v>
      </c>
      <c r="Q1987" s="13">
        <v>0.23636363636363639</v>
      </c>
      <c r="R1987" s="13">
        <v>1.0909090909090911</v>
      </c>
      <c r="S1987" s="13">
        <v>5.9165186500888103</v>
      </c>
      <c r="T1987" s="7">
        <f>IFERROR(VLOOKUP(B482,[1]!users_table[#All],4),"NA")</f>
        <v>8.4223826714801451</v>
      </c>
      <c r="U1987" s="13" t="s">
        <v>64</v>
      </c>
    </row>
    <row r="1988" spans="1:21" x14ac:dyDescent="0.3">
      <c r="A1988" s="25">
        <v>1986</v>
      </c>
      <c r="B1988" s="13" t="s">
        <v>2</v>
      </c>
      <c r="C1988" s="13">
        <v>39456</v>
      </c>
      <c r="D1988" s="13" t="s">
        <v>625</v>
      </c>
      <c r="E1988" s="13" t="s">
        <v>32</v>
      </c>
      <c r="F1988" s="13" t="s">
        <v>37</v>
      </c>
      <c r="G1988" s="13">
        <v>6.6</v>
      </c>
      <c r="H1988" s="26">
        <v>43830</v>
      </c>
      <c r="I1988" s="26">
        <v>43840</v>
      </c>
      <c r="J1988" s="13">
        <v>6</v>
      </c>
      <c r="K1988" s="13">
        <v>2019</v>
      </c>
      <c r="L1988" s="13" t="s">
        <v>39</v>
      </c>
      <c r="M1988" s="13">
        <v>12</v>
      </c>
      <c r="N1988" s="13">
        <v>0.2166666666666667</v>
      </c>
      <c r="O1988" s="13">
        <v>2.6</v>
      </c>
      <c r="P1988" s="13">
        <v>11</v>
      </c>
      <c r="Q1988" s="13">
        <v>0.23636363636363639</v>
      </c>
      <c r="R1988" s="13">
        <v>1.0909090909090911</v>
      </c>
      <c r="S1988" s="13">
        <v>5.9165186500888103</v>
      </c>
      <c r="T1988" s="7">
        <f>IFERROR(VLOOKUP(B482,[1]!users_table[#All],4),"NA")</f>
        <v>8.4223826714801451</v>
      </c>
      <c r="U1988" s="13" t="s">
        <v>1016</v>
      </c>
    </row>
    <row r="1989" spans="1:21" x14ac:dyDescent="0.3">
      <c r="A1989" s="25">
        <v>1987</v>
      </c>
      <c r="B1989" s="13" t="s">
        <v>2</v>
      </c>
      <c r="C1989" s="13">
        <v>39456</v>
      </c>
      <c r="D1989" s="13" t="s">
        <v>625</v>
      </c>
      <c r="E1989" s="13" t="s">
        <v>32</v>
      </c>
      <c r="F1989" s="13" t="s">
        <v>37</v>
      </c>
      <c r="G1989" s="13">
        <v>6.6</v>
      </c>
      <c r="H1989" s="26">
        <v>43830</v>
      </c>
      <c r="I1989" s="26">
        <v>43840</v>
      </c>
      <c r="J1989" s="13">
        <v>6</v>
      </c>
      <c r="K1989" s="13">
        <v>2019</v>
      </c>
      <c r="L1989" s="13" t="s">
        <v>39</v>
      </c>
      <c r="M1989" s="13">
        <v>12</v>
      </c>
      <c r="N1989" s="13">
        <v>0.2166666666666667</v>
      </c>
      <c r="O1989" s="13">
        <v>2.6</v>
      </c>
      <c r="P1989" s="13">
        <v>11</v>
      </c>
      <c r="Q1989" s="13">
        <v>0.23636363636363639</v>
      </c>
      <c r="R1989" s="13">
        <v>1.0909090909090911</v>
      </c>
      <c r="S1989" s="13">
        <v>5.9165186500888103</v>
      </c>
      <c r="T1989" s="13">
        <f>IFERROR(VLOOKUP(B482,[1]!users_table[#All],4),"NA")</f>
        <v>8.4223826714801451</v>
      </c>
      <c r="U1989" s="13" t="s">
        <v>56</v>
      </c>
    </row>
    <row r="1990" spans="1:21" x14ac:dyDescent="0.3">
      <c r="A1990" s="25">
        <v>1988</v>
      </c>
      <c r="B1990" s="13" t="s">
        <v>2</v>
      </c>
      <c r="C1990" s="13">
        <v>171</v>
      </c>
      <c r="D1990" s="13" t="s">
        <v>626</v>
      </c>
      <c r="E1990" s="13" t="s">
        <v>32</v>
      </c>
      <c r="F1990" s="13" t="s">
        <v>29</v>
      </c>
      <c r="G1990" s="13">
        <v>6.32</v>
      </c>
      <c r="H1990" s="26">
        <v>44007</v>
      </c>
      <c r="I1990" s="26">
        <v>44012</v>
      </c>
      <c r="J1990" s="13">
        <v>5</v>
      </c>
      <c r="K1990" s="13">
        <v>2000</v>
      </c>
      <c r="L1990" s="13" t="s">
        <v>39</v>
      </c>
      <c r="M1990" s="13">
        <v>13</v>
      </c>
      <c r="N1990" s="13">
        <v>0.3947222222222222</v>
      </c>
      <c r="O1990" s="13">
        <v>5.131388888888889</v>
      </c>
      <c r="P1990" s="13">
        <v>6</v>
      </c>
      <c r="Q1990" s="13">
        <v>0.85523148148148154</v>
      </c>
      <c r="R1990" s="13">
        <v>2.166666666666667</v>
      </c>
      <c r="S1990" s="13">
        <v>5.9165186500888103</v>
      </c>
      <c r="T1990" s="13">
        <f>IFERROR(VLOOKUP(B483,[1]!users_table[#All],4),"NA")</f>
        <v>8.4223826714801451</v>
      </c>
      <c r="U1990" s="13" t="s">
        <v>59</v>
      </c>
    </row>
    <row r="1991" spans="1:21" x14ac:dyDescent="0.3">
      <c r="A1991" s="25">
        <v>1989</v>
      </c>
      <c r="B1991" s="13" t="s">
        <v>2</v>
      </c>
      <c r="C1991" s="13">
        <v>171</v>
      </c>
      <c r="D1991" s="13" t="s">
        <v>626</v>
      </c>
      <c r="E1991" s="13" t="s">
        <v>32</v>
      </c>
      <c r="F1991" s="13" t="s">
        <v>29</v>
      </c>
      <c r="G1991" s="13">
        <v>6.32</v>
      </c>
      <c r="H1991" s="26">
        <v>44007</v>
      </c>
      <c r="I1991" s="26">
        <v>44012</v>
      </c>
      <c r="J1991" s="13">
        <v>5</v>
      </c>
      <c r="K1991" s="13">
        <v>2000</v>
      </c>
      <c r="L1991" s="13" t="s">
        <v>39</v>
      </c>
      <c r="M1991" s="13">
        <v>13</v>
      </c>
      <c r="N1991" s="13">
        <v>0.3947222222222222</v>
      </c>
      <c r="O1991" s="13">
        <v>5.131388888888889</v>
      </c>
      <c r="P1991" s="13">
        <v>6</v>
      </c>
      <c r="Q1991" s="13">
        <v>0.85523148148148154</v>
      </c>
      <c r="R1991" s="13">
        <v>2.166666666666667</v>
      </c>
      <c r="S1991" s="13">
        <v>5.9165186500888103</v>
      </c>
      <c r="T1991" s="13">
        <f>IFERROR(VLOOKUP(B483,[1]!users_table[#All],4),"NA")</f>
        <v>8.4223826714801451</v>
      </c>
      <c r="U1991" s="13" t="s">
        <v>66</v>
      </c>
    </row>
    <row r="1992" spans="1:21" x14ac:dyDescent="0.3">
      <c r="A1992" s="25">
        <v>1990</v>
      </c>
      <c r="B1992" s="13" t="s">
        <v>2</v>
      </c>
      <c r="C1992" s="13">
        <v>171</v>
      </c>
      <c r="D1992" s="13" t="s">
        <v>626</v>
      </c>
      <c r="E1992" s="13" t="s">
        <v>32</v>
      </c>
      <c r="F1992" s="13" t="s">
        <v>29</v>
      </c>
      <c r="G1992" s="13">
        <v>6.32</v>
      </c>
      <c r="H1992" s="26">
        <v>44007</v>
      </c>
      <c r="I1992" s="26">
        <v>44012</v>
      </c>
      <c r="J1992" s="13">
        <v>5</v>
      </c>
      <c r="K1992" s="13">
        <v>2000</v>
      </c>
      <c r="L1992" s="13" t="s">
        <v>39</v>
      </c>
      <c r="M1992" s="13">
        <v>13</v>
      </c>
      <c r="N1992" s="13">
        <v>0.3947222222222222</v>
      </c>
      <c r="O1992" s="13">
        <v>5.131388888888889</v>
      </c>
      <c r="P1992" s="13">
        <v>6</v>
      </c>
      <c r="Q1992" s="13">
        <v>0.85523148148148154</v>
      </c>
      <c r="R1992" s="13">
        <v>2.166666666666667</v>
      </c>
      <c r="S1992" s="13">
        <v>5.9165186500888103</v>
      </c>
      <c r="T1992" s="13">
        <f>IFERROR(VLOOKUP(B483,[1]!users_table[#All],4),"NA")</f>
        <v>8.4223826714801451</v>
      </c>
      <c r="U1992" s="13" t="s">
        <v>60</v>
      </c>
    </row>
    <row r="1993" spans="1:21" x14ac:dyDescent="0.3">
      <c r="A1993" s="25">
        <v>1991</v>
      </c>
      <c r="B1993" s="13" t="s">
        <v>2</v>
      </c>
      <c r="C1993" s="13">
        <v>171</v>
      </c>
      <c r="D1993" s="13" t="s">
        <v>626</v>
      </c>
      <c r="E1993" s="13" t="s">
        <v>32</v>
      </c>
      <c r="F1993" s="13" t="s">
        <v>29</v>
      </c>
      <c r="G1993" s="13">
        <v>6.32</v>
      </c>
      <c r="H1993" s="26">
        <v>44007</v>
      </c>
      <c r="I1993" s="26">
        <v>44012</v>
      </c>
      <c r="J1993" s="13">
        <v>5</v>
      </c>
      <c r="K1993" s="13">
        <v>2000</v>
      </c>
      <c r="L1993" s="13" t="s">
        <v>39</v>
      </c>
      <c r="M1993" s="13">
        <v>13</v>
      </c>
      <c r="N1993" s="13">
        <v>0.3947222222222222</v>
      </c>
      <c r="O1993" s="13">
        <v>5.131388888888889</v>
      </c>
      <c r="P1993" s="13">
        <v>6</v>
      </c>
      <c r="Q1993" s="13">
        <v>0.85523148148148154</v>
      </c>
      <c r="R1993" s="13">
        <v>2.166666666666667</v>
      </c>
      <c r="S1993" s="13">
        <v>5.9165186500888103</v>
      </c>
      <c r="T1993" s="13">
        <f>IFERROR(VLOOKUP(B483,[1]!users_table[#All],4),"NA")</f>
        <v>8.4223826714801451</v>
      </c>
      <c r="U1993" s="13" t="s">
        <v>67</v>
      </c>
    </row>
    <row r="1994" spans="1:21" x14ac:dyDescent="0.3">
      <c r="A1994" s="25">
        <v>1992</v>
      </c>
      <c r="B1994" s="13" t="s">
        <v>2</v>
      </c>
      <c r="C1994" s="13">
        <v>42307</v>
      </c>
      <c r="D1994" s="13" t="s">
        <v>627</v>
      </c>
      <c r="E1994" s="13" t="s">
        <v>32</v>
      </c>
      <c r="F1994" s="13" t="s">
        <v>185</v>
      </c>
      <c r="G1994" s="13">
        <v>6.13</v>
      </c>
      <c r="H1994" s="26">
        <v>44779</v>
      </c>
      <c r="I1994" s="26">
        <v>44783</v>
      </c>
      <c r="J1994" s="13">
        <v>5</v>
      </c>
      <c r="K1994" s="13">
        <v>2021</v>
      </c>
      <c r="L1994" s="13" t="s">
        <v>33</v>
      </c>
      <c r="M1994" s="13">
        <v>12</v>
      </c>
      <c r="N1994" s="13">
        <v>0.39861111111111108</v>
      </c>
      <c r="O1994" s="13">
        <v>4.7833333333333332</v>
      </c>
      <c r="P1994" s="13">
        <v>5</v>
      </c>
      <c r="Q1994" s="13">
        <v>0.95666666666666667</v>
      </c>
      <c r="R1994" s="13">
        <v>2.4</v>
      </c>
      <c r="S1994" s="13">
        <v>5.9165186500888103</v>
      </c>
      <c r="T1994" s="13">
        <f>IFERROR(VLOOKUP(B484,[1]!users_table[#All],4),"NA")</f>
        <v>8.4223826714801451</v>
      </c>
      <c r="U1994" s="13" t="s">
        <v>65</v>
      </c>
    </row>
    <row r="1995" spans="1:21" x14ac:dyDescent="0.3">
      <c r="A1995" s="25">
        <v>1993</v>
      </c>
      <c r="B1995" s="13" t="s">
        <v>2</v>
      </c>
      <c r="C1995" s="13">
        <v>42307</v>
      </c>
      <c r="D1995" s="13" t="s">
        <v>627</v>
      </c>
      <c r="E1995" s="13" t="s">
        <v>32</v>
      </c>
      <c r="F1995" s="13" t="s">
        <v>185</v>
      </c>
      <c r="G1995" s="13">
        <v>6.13</v>
      </c>
      <c r="H1995" s="26">
        <v>44779</v>
      </c>
      <c r="I1995" s="26">
        <v>44783</v>
      </c>
      <c r="J1995" s="13">
        <v>5</v>
      </c>
      <c r="K1995" s="13">
        <v>2021</v>
      </c>
      <c r="L1995" s="13" t="s">
        <v>33</v>
      </c>
      <c r="M1995" s="13">
        <v>12</v>
      </c>
      <c r="N1995" s="13">
        <v>0.39861111111111108</v>
      </c>
      <c r="O1995" s="13">
        <v>4.7833333333333332</v>
      </c>
      <c r="P1995" s="13">
        <v>5</v>
      </c>
      <c r="Q1995" s="13">
        <v>0.95666666666666667</v>
      </c>
      <c r="R1995" s="13">
        <v>2.4</v>
      </c>
      <c r="S1995" s="13">
        <v>5.9165186500888103</v>
      </c>
      <c r="T1995" s="13">
        <f>IFERROR(VLOOKUP(B484,[1]!users_table[#All],4),"NA")</f>
        <v>8.4223826714801451</v>
      </c>
      <c r="U1995" s="13" t="s">
        <v>59</v>
      </c>
    </row>
    <row r="1996" spans="1:21" x14ac:dyDescent="0.3">
      <c r="A1996" s="25">
        <v>1994</v>
      </c>
      <c r="B1996" s="13" t="s">
        <v>2</v>
      </c>
      <c r="C1996" s="13">
        <v>39250</v>
      </c>
      <c r="D1996" s="13" t="s">
        <v>628</v>
      </c>
      <c r="E1996" s="13" t="s">
        <v>168</v>
      </c>
      <c r="F1996" s="13" t="s">
        <v>44</v>
      </c>
      <c r="G1996" s="13">
        <v>6.86</v>
      </c>
      <c r="H1996" s="26">
        <v>44076</v>
      </c>
      <c r="I1996" s="26">
        <v>44076</v>
      </c>
      <c r="J1996" s="13">
        <v>5</v>
      </c>
      <c r="K1996" s="13">
        <v>2019</v>
      </c>
      <c r="L1996" s="13" t="s">
        <v>35</v>
      </c>
      <c r="M1996" s="13">
        <v>1</v>
      </c>
      <c r="N1996" s="13">
        <v>1.083333333333333</v>
      </c>
      <c r="O1996" s="13">
        <v>1.083333333333333</v>
      </c>
      <c r="P1996" s="13">
        <v>1</v>
      </c>
      <c r="Q1996" s="13">
        <v>1.083333333333333</v>
      </c>
      <c r="R1996" s="13">
        <v>1</v>
      </c>
      <c r="S1996" s="13">
        <v>5.9165186500888103</v>
      </c>
      <c r="T1996" s="7">
        <f>IFERROR(VLOOKUP(B485,[1]!users_table[#All],4),"NA")</f>
        <v>8.4223826714801451</v>
      </c>
      <c r="U1996" s="13" t="s">
        <v>64</v>
      </c>
    </row>
    <row r="1997" spans="1:21" x14ac:dyDescent="0.3">
      <c r="A1997" s="25">
        <v>1995</v>
      </c>
      <c r="B1997" s="13" t="s">
        <v>2</v>
      </c>
      <c r="C1997" s="13">
        <v>48171</v>
      </c>
      <c r="D1997" s="13" t="s">
        <v>629</v>
      </c>
      <c r="E1997" s="13" t="s">
        <v>168</v>
      </c>
      <c r="F1997" s="13" t="s">
        <v>179</v>
      </c>
      <c r="G1997" s="13">
        <v>7.86</v>
      </c>
      <c r="H1997" s="26">
        <v>44787</v>
      </c>
      <c r="I1997" s="26">
        <v>44787</v>
      </c>
      <c r="J1997" s="13">
        <v>9</v>
      </c>
      <c r="K1997" s="13">
        <v>2021</v>
      </c>
      <c r="L1997" s="13" t="s">
        <v>35</v>
      </c>
      <c r="M1997" s="13">
        <v>1</v>
      </c>
      <c r="N1997" s="13">
        <v>0.66472222222222221</v>
      </c>
      <c r="O1997" s="13">
        <v>0.66472222222222221</v>
      </c>
      <c r="P1997" s="13">
        <v>1</v>
      </c>
      <c r="Q1997" s="13">
        <v>0.66472222222222221</v>
      </c>
      <c r="R1997" s="13">
        <v>1</v>
      </c>
      <c r="S1997" s="13">
        <v>5.9165186500888103</v>
      </c>
      <c r="T1997" s="7">
        <f>IFERROR(VLOOKUP(B486,[1]!users_table[#All],4),"NA")</f>
        <v>8.4223826714801451</v>
      </c>
      <c r="U1997" s="13" t="s">
        <v>1027</v>
      </c>
    </row>
    <row r="1998" spans="1:21" x14ac:dyDescent="0.3">
      <c r="A1998" s="25">
        <v>1996</v>
      </c>
      <c r="B1998" s="13" t="s">
        <v>2</v>
      </c>
      <c r="C1998" s="13">
        <v>48453</v>
      </c>
      <c r="D1998" s="13" t="s">
        <v>630</v>
      </c>
      <c r="E1998" s="13" t="s">
        <v>50</v>
      </c>
      <c r="F1998" s="13" t="s">
        <v>44</v>
      </c>
      <c r="G1998" s="13">
        <v>7.21</v>
      </c>
      <c r="H1998" s="26">
        <v>44879</v>
      </c>
      <c r="I1998" s="26">
        <v>44886</v>
      </c>
      <c r="J1998" s="13">
        <v>9</v>
      </c>
      <c r="K1998" s="13">
        <v>2021</v>
      </c>
      <c r="L1998" s="13" t="s">
        <v>35</v>
      </c>
      <c r="M1998" s="13">
        <v>13</v>
      </c>
      <c r="N1998" s="13">
        <v>0.4186111111111111</v>
      </c>
      <c r="O1998" s="13">
        <v>5.4419444444444443</v>
      </c>
      <c r="P1998" s="13">
        <v>8</v>
      </c>
      <c r="Q1998" s="13">
        <v>0.68024305555555553</v>
      </c>
      <c r="R1998" s="13">
        <v>1.625</v>
      </c>
      <c r="S1998" s="13">
        <v>5.9165186500888103</v>
      </c>
      <c r="T1998" s="7">
        <f>IFERROR(VLOOKUP(B487,[1]!users_table[#All],4),"NA")</f>
        <v>8.4223826714801451</v>
      </c>
      <c r="U1998" s="13" t="s">
        <v>65</v>
      </c>
    </row>
    <row r="1999" spans="1:21" x14ac:dyDescent="0.3">
      <c r="A1999" s="25">
        <v>1997</v>
      </c>
      <c r="B1999" s="13" t="s">
        <v>2</v>
      </c>
      <c r="C1999" s="13">
        <v>48453</v>
      </c>
      <c r="D1999" s="13" t="s">
        <v>630</v>
      </c>
      <c r="E1999" s="13" t="s">
        <v>50</v>
      </c>
      <c r="F1999" s="13" t="s">
        <v>44</v>
      </c>
      <c r="G1999" s="13">
        <v>7.21</v>
      </c>
      <c r="H1999" s="26">
        <v>44879</v>
      </c>
      <c r="I1999" s="26">
        <v>44886</v>
      </c>
      <c r="J1999" s="13">
        <v>9</v>
      </c>
      <c r="K1999" s="13">
        <v>2021</v>
      </c>
      <c r="L1999" s="13" t="s">
        <v>35</v>
      </c>
      <c r="M1999" s="13">
        <v>13</v>
      </c>
      <c r="N1999" s="13">
        <v>0.4186111111111111</v>
      </c>
      <c r="O1999" s="13">
        <v>5.4419444444444443</v>
      </c>
      <c r="P1999" s="13">
        <v>8</v>
      </c>
      <c r="Q1999" s="13">
        <v>0.68024305555555553</v>
      </c>
      <c r="R1999" s="13">
        <v>1.625</v>
      </c>
      <c r="S1999" s="13">
        <v>5.9165186500888103</v>
      </c>
      <c r="T1999" s="7">
        <f>IFERROR(VLOOKUP(B487,[1]!users_table[#All],4),"NA")</f>
        <v>8.4223826714801451</v>
      </c>
      <c r="U1999" s="13" t="s">
        <v>66</v>
      </c>
    </row>
    <row r="2000" spans="1:21" x14ac:dyDescent="0.3">
      <c r="A2000" s="25">
        <v>1998</v>
      </c>
      <c r="B2000" s="13" t="s">
        <v>2</v>
      </c>
      <c r="C2000" s="13">
        <v>48453</v>
      </c>
      <c r="D2000" s="13" t="s">
        <v>630</v>
      </c>
      <c r="E2000" s="13" t="s">
        <v>50</v>
      </c>
      <c r="F2000" s="13" t="s">
        <v>44</v>
      </c>
      <c r="G2000" s="13">
        <v>7.21</v>
      </c>
      <c r="H2000" s="26">
        <v>44879</v>
      </c>
      <c r="I2000" s="26">
        <v>44886</v>
      </c>
      <c r="J2000" s="13">
        <v>9</v>
      </c>
      <c r="K2000" s="13">
        <v>2021</v>
      </c>
      <c r="L2000" s="13" t="s">
        <v>35</v>
      </c>
      <c r="M2000" s="13">
        <v>13</v>
      </c>
      <c r="N2000" s="13">
        <v>0.4186111111111111</v>
      </c>
      <c r="O2000" s="13">
        <v>5.4419444444444443</v>
      </c>
      <c r="P2000" s="13">
        <v>8</v>
      </c>
      <c r="Q2000" s="13">
        <v>0.68024305555555553</v>
      </c>
      <c r="R2000" s="13">
        <v>1.625</v>
      </c>
      <c r="S2000" s="13">
        <v>5.9165186500888103</v>
      </c>
      <c r="T2000" s="7">
        <f>IFERROR(VLOOKUP(B487,[1]!users_table[#All],4),"NA")</f>
        <v>8.4223826714801451</v>
      </c>
      <c r="U2000" s="13" t="s">
        <v>1033</v>
      </c>
    </row>
    <row r="2001" spans="1:21" x14ac:dyDescent="0.3">
      <c r="A2001" s="25">
        <v>1999</v>
      </c>
      <c r="B2001" s="13" t="s">
        <v>2</v>
      </c>
      <c r="C2001" s="13">
        <v>48453</v>
      </c>
      <c r="D2001" s="13" t="s">
        <v>630</v>
      </c>
      <c r="E2001" s="13" t="s">
        <v>50</v>
      </c>
      <c r="F2001" s="13" t="s">
        <v>44</v>
      </c>
      <c r="G2001" s="13">
        <v>7.21</v>
      </c>
      <c r="H2001" s="26">
        <v>44879</v>
      </c>
      <c r="I2001" s="26">
        <v>44886</v>
      </c>
      <c r="J2001" s="13">
        <v>9</v>
      </c>
      <c r="K2001" s="13">
        <v>2021</v>
      </c>
      <c r="L2001" s="13" t="s">
        <v>35</v>
      </c>
      <c r="M2001" s="13">
        <v>13</v>
      </c>
      <c r="N2001" s="13">
        <v>0.4186111111111111</v>
      </c>
      <c r="O2001" s="13">
        <v>5.4419444444444443</v>
      </c>
      <c r="P2001" s="13">
        <v>8</v>
      </c>
      <c r="Q2001" s="13">
        <v>0.68024305555555553</v>
      </c>
      <c r="R2001" s="13">
        <v>1.625</v>
      </c>
      <c r="S2001" s="13">
        <v>5.9165186500888103</v>
      </c>
      <c r="T2001" s="7">
        <f>IFERROR(VLOOKUP(B487,[1]!users_table[#All],4),"NA")</f>
        <v>8.4223826714801451</v>
      </c>
      <c r="U2001" s="13" t="s">
        <v>1025</v>
      </c>
    </row>
    <row r="2002" spans="1:21" x14ac:dyDescent="0.3">
      <c r="A2002" s="25">
        <v>2000</v>
      </c>
      <c r="B2002" s="13" t="s">
        <v>2</v>
      </c>
      <c r="C2002" s="13">
        <v>40685</v>
      </c>
      <c r="D2002" s="13" t="s">
        <v>631</v>
      </c>
      <c r="E2002" s="13" t="s">
        <v>32</v>
      </c>
      <c r="F2002" s="13" t="s">
        <v>152</v>
      </c>
      <c r="G2002" s="13">
        <v>7.43</v>
      </c>
      <c r="H2002" s="26">
        <v>44654</v>
      </c>
      <c r="I2002" s="26">
        <v>44677</v>
      </c>
      <c r="J2002" s="13">
        <v>5</v>
      </c>
      <c r="K2002" s="13">
        <v>2021</v>
      </c>
      <c r="L2002" s="13" t="s">
        <v>33</v>
      </c>
      <c r="M2002" s="13">
        <v>12</v>
      </c>
      <c r="N2002" s="13">
        <v>0.40555555555555561</v>
      </c>
      <c r="O2002" s="13">
        <v>4.8666666666666671</v>
      </c>
      <c r="P2002" s="13">
        <v>24</v>
      </c>
      <c r="Q2002" s="13">
        <v>0.20277777777777781</v>
      </c>
      <c r="R2002" s="13">
        <v>0.5</v>
      </c>
      <c r="S2002" s="13">
        <v>5.9165186500888103</v>
      </c>
      <c r="T2002" s="7">
        <f>IFERROR(VLOOKUP(B488,[1]!users_table[#All],4),"NA")</f>
        <v>8.4223826714801451</v>
      </c>
      <c r="U2002" s="13" t="s">
        <v>1018</v>
      </c>
    </row>
    <row r="2003" spans="1:21" x14ac:dyDescent="0.3">
      <c r="A2003" s="25">
        <v>2001</v>
      </c>
      <c r="B2003" s="13" t="s">
        <v>2</v>
      </c>
      <c r="C2003" s="13">
        <v>40685</v>
      </c>
      <c r="D2003" s="13" t="s">
        <v>631</v>
      </c>
      <c r="E2003" s="13" t="s">
        <v>32</v>
      </c>
      <c r="F2003" s="13" t="s">
        <v>152</v>
      </c>
      <c r="G2003" s="13">
        <v>7.43</v>
      </c>
      <c r="H2003" s="26">
        <v>44654</v>
      </c>
      <c r="I2003" s="26">
        <v>44677</v>
      </c>
      <c r="J2003" s="13">
        <v>5</v>
      </c>
      <c r="K2003" s="13">
        <v>2021</v>
      </c>
      <c r="L2003" s="13" t="s">
        <v>33</v>
      </c>
      <c r="M2003" s="13">
        <v>12</v>
      </c>
      <c r="N2003" s="13">
        <v>0.40555555555555561</v>
      </c>
      <c r="O2003" s="13">
        <v>4.8666666666666671</v>
      </c>
      <c r="P2003" s="13">
        <v>24</v>
      </c>
      <c r="Q2003" s="13">
        <v>0.20277777777777781</v>
      </c>
      <c r="R2003" s="13">
        <v>0.5</v>
      </c>
      <c r="S2003" s="13">
        <v>5.9165186500888103</v>
      </c>
      <c r="T2003" s="7">
        <f>IFERROR(VLOOKUP(B488,[1]!users_table[#All],4),"NA")</f>
        <v>8.4223826714801451</v>
      </c>
      <c r="U2003" s="13" t="s">
        <v>1045</v>
      </c>
    </row>
    <row r="2004" spans="1:21" x14ac:dyDescent="0.3">
      <c r="A2004" s="25">
        <v>2002</v>
      </c>
      <c r="B2004" s="13" t="s">
        <v>2</v>
      </c>
      <c r="C2004" s="13">
        <v>40685</v>
      </c>
      <c r="D2004" s="13" t="s">
        <v>631</v>
      </c>
      <c r="E2004" s="13" t="s">
        <v>32</v>
      </c>
      <c r="F2004" s="13" t="s">
        <v>152</v>
      </c>
      <c r="G2004" s="13">
        <v>7.43</v>
      </c>
      <c r="H2004" s="26">
        <v>44654</v>
      </c>
      <c r="I2004" s="26">
        <v>44677</v>
      </c>
      <c r="J2004" s="13">
        <v>5</v>
      </c>
      <c r="K2004" s="13">
        <v>2021</v>
      </c>
      <c r="L2004" s="13" t="s">
        <v>33</v>
      </c>
      <c r="M2004" s="13">
        <v>12</v>
      </c>
      <c r="N2004" s="13">
        <v>0.40555555555555561</v>
      </c>
      <c r="O2004" s="13">
        <v>4.8666666666666671</v>
      </c>
      <c r="P2004" s="13">
        <v>24</v>
      </c>
      <c r="Q2004" s="13">
        <v>0.20277777777777781</v>
      </c>
      <c r="R2004" s="13">
        <v>0.5</v>
      </c>
      <c r="S2004" s="13">
        <v>5.9165186500888103</v>
      </c>
      <c r="T2004" s="7">
        <f>IFERROR(VLOOKUP(B488,[1]!users_table[#All],4),"NA")</f>
        <v>8.4223826714801451</v>
      </c>
      <c r="U2004" s="13" t="s">
        <v>70</v>
      </c>
    </row>
    <row r="2005" spans="1:21" x14ac:dyDescent="0.3">
      <c r="A2005" s="25">
        <v>2003</v>
      </c>
      <c r="B2005" s="13" t="s">
        <v>2</v>
      </c>
      <c r="C2005" s="13">
        <v>40685</v>
      </c>
      <c r="D2005" s="13" t="s">
        <v>631</v>
      </c>
      <c r="E2005" s="13" t="s">
        <v>32</v>
      </c>
      <c r="F2005" s="13" t="s">
        <v>152</v>
      </c>
      <c r="G2005" s="13">
        <v>7.43</v>
      </c>
      <c r="H2005" s="26">
        <v>44654</v>
      </c>
      <c r="I2005" s="26">
        <v>44677</v>
      </c>
      <c r="J2005" s="13">
        <v>5</v>
      </c>
      <c r="K2005" s="13">
        <v>2021</v>
      </c>
      <c r="L2005" s="13" t="s">
        <v>33</v>
      </c>
      <c r="M2005" s="13">
        <v>12</v>
      </c>
      <c r="N2005" s="13">
        <v>0.40555555555555561</v>
      </c>
      <c r="O2005" s="13">
        <v>4.8666666666666671</v>
      </c>
      <c r="P2005" s="13">
        <v>24</v>
      </c>
      <c r="Q2005" s="13">
        <v>0.20277777777777781</v>
      </c>
      <c r="R2005" s="13">
        <v>0.5</v>
      </c>
      <c r="S2005" s="13">
        <v>5.9165186500888103</v>
      </c>
      <c r="T2005" s="7">
        <f>IFERROR(VLOOKUP(B488,[1]!users_table[#All],4),"NA")</f>
        <v>8.4223826714801451</v>
      </c>
      <c r="U2005" s="13" t="s">
        <v>69</v>
      </c>
    </row>
    <row r="2006" spans="1:21" x14ac:dyDescent="0.3">
      <c r="A2006" s="25">
        <v>2004</v>
      </c>
      <c r="B2006" s="13" t="s">
        <v>2</v>
      </c>
      <c r="C2006" s="13">
        <v>45055</v>
      </c>
      <c r="D2006" s="13" t="s">
        <v>632</v>
      </c>
      <c r="E2006" s="13" t="s">
        <v>32</v>
      </c>
      <c r="F2006" s="13" t="s">
        <v>37</v>
      </c>
      <c r="G2006" s="13">
        <v>7.79</v>
      </c>
      <c r="H2006" s="26">
        <v>44886</v>
      </c>
      <c r="I2006" s="26">
        <v>44903</v>
      </c>
      <c r="J2006" s="13">
        <v>5</v>
      </c>
      <c r="K2006" s="13">
        <v>2021</v>
      </c>
      <c r="L2006" s="13" t="s">
        <v>35</v>
      </c>
      <c r="M2006" s="13">
        <v>12</v>
      </c>
      <c r="N2006" s="13">
        <v>0.3988888888888889</v>
      </c>
      <c r="O2006" s="13">
        <v>4.7866666666666671</v>
      </c>
      <c r="P2006" s="13">
        <v>18</v>
      </c>
      <c r="Q2006" s="13">
        <v>0.26592592592592601</v>
      </c>
      <c r="R2006" s="13">
        <v>0.66666666666666663</v>
      </c>
      <c r="S2006" s="13">
        <v>5.9165186500888103</v>
      </c>
      <c r="T2006" s="7">
        <f>IFERROR(VLOOKUP(B489,[1]!users_table[#All],4),"NA")</f>
        <v>8.4223826714801451</v>
      </c>
      <c r="U2006" s="13" t="s">
        <v>64</v>
      </c>
    </row>
    <row r="2007" spans="1:21" x14ac:dyDescent="0.3">
      <c r="A2007" s="25">
        <v>2005</v>
      </c>
      <c r="B2007" s="13" t="s">
        <v>2</v>
      </c>
      <c r="C2007" s="13">
        <v>45055</v>
      </c>
      <c r="D2007" s="13" t="s">
        <v>632</v>
      </c>
      <c r="E2007" s="13" t="s">
        <v>32</v>
      </c>
      <c r="F2007" s="13" t="s">
        <v>37</v>
      </c>
      <c r="G2007" s="13">
        <v>7.79</v>
      </c>
      <c r="H2007" s="26">
        <v>44886</v>
      </c>
      <c r="I2007" s="26">
        <v>44903</v>
      </c>
      <c r="J2007" s="13">
        <v>5</v>
      </c>
      <c r="K2007" s="13">
        <v>2021</v>
      </c>
      <c r="L2007" s="13" t="s">
        <v>35</v>
      </c>
      <c r="M2007" s="13">
        <v>12</v>
      </c>
      <c r="N2007" s="13">
        <v>0.3988888888888889</v>
      </c>
      <c r="O2007" s="13">
        <v>4.7866666666666671</v>
      </c>
      <c r="P2007" s="13">
        <v>18</v>
      </c>
      <c r="Q2007" s="13">
        <v>0.26592592592592601</v>
      </c>
      <c r="R2007" s="13">
        <v>0.66666666666666663</v>
      </c>
      <c r="S2007" s="13">
        <v>5.9165186500888103</v>
      </c>
      <c r="T2007" s="7">
        <f>IFERROR(VLOOKUP(B489,[1]!users_table[#All],4),"NA")</f>
        <v>8.4223826714801451</v>
      </c>
      <c r="U2007" s="13" t="s">
        <v>66</v>
      </c>
    </row>
    <row r="2008" spans="1:21" x14ac:dyDescent="0.3">
      <c r="A2008" s="25">
        <v>2006</v>
      </c>
      <c r="B2008" s="13" t="s">
        <v>2</v>
      </c>
      <c r="C2008" s="13">
        <v>45055</v>
      </c>
      <c r="D2008" s="13" t="s">
        <v>632</v>
      </c>
      <c r="E2008" s="13" t="s">
        <v>32</v>
      </c>
      <c r="F2008" s="13" t="s">
        <v>37</v>
      </c>
      <c r="G2008" s="13">
        <v>7.79</v>
      </c>
      <c r="H2008" s="26">
        <v>44886</v>
      </c>
      <c r="I2008" s="26">
        <v>44903</v>
      </c>
      <c r="J2008" s="13">
        <v>5</v>
      </c>
      <c r="K2008" s="13">
        <v>2021</v>
      </c>
      <c r="L2008" s="13" t="s">
        <v>35</v>
      </c>
      <c r="M2008" s="13">
        <v>12</v>
      </c>
      <c r="N2008" s="13">
        <v>0.3988888888888889</v>
      </c>
      <c r="O2008" s="13">
        <v>4.7866666666666671</v>
      </c>
      <c r="P2008" s="13">
        <v>18</v>
      </c>
      <c r="Q2008" s="13">
        <v>0.26592592592592601</v>
      </c>
      <c r="R2008" s="13">
        <v>0.66666666666666663</v>
      </c>
      <c r="S2008" s="13">
        <v>5.9165186500888103</v>
      </c>
      <c r="T2008" s="7">
        <f>IFERROR(VLOOKUP(B489,[1]!users_table[#All],4),"NA")</f>
        <v>8.4223826714801451</v>
      </c>
      <c r="U2008" s="13" t="s">
        <v>1021</v>
      </c>
    </row>
    <row r="2009" spans="1:21" x14ac:dyDescent="0.3">
      <c r="A2009" s="25">
        <v>2007</v>
      </c>
      <c r="B2009" s="13" t="s">
        <v>2</v>
      </c>
      <c r="C2009" s="13">
        <v>45055</v>
      </c>
      <c r="D2009" s="13" t="s">
        <v>632</v>
      </c>
      <c r="E2009" s="13" t="s">
        <v>32</v>
      </c>
      <c r="F2009" s="13" t="s">
        <v>37</v>
      </c>
      <c r="G2009" s="13">
        <v>7.79</v>
      </c>
      <c r="H2009" s="26">
        <v>44886</v>
      </c>
      <c r="I2009" s="26">
        <v>44903</v>
      </c>
      <c r="J2009" s="13">
        <v>5</v>
      </c>
      <c r="K2009" s="13">
        <v>2021</v>
      </c>
      <c r="L2009" s="13" t="s">
        <v>35</v>
      </c>
      <c r="M2009" s="13">
        <v>12</v>
      </c>
      <c r="N2009" s="13">
        <v>0.3988888888888889</v>
      </c>
      <c r="O2009" s="13">
        <v>4.7866666666666671</v>
      </c>
      <c r="P2009" s="13">
        <v>18</v>
      </c>
      <c r="Q2009" s="13">
        <v>0.26592592592592601</v>
      </c>
      <c r="R2009" s="13">
        <v>0.66666666666666663</v>
      </c>
      <c r="S2009" s="13">
        <v>5.9165186500888103</v>
      </c>
      <c r="T2009" s="7">
        <f>IFERROR(VLOOKUP(B489,[1]!users_table[#All],4),"NA")</f>
        <v>8.4223826714801451</v>
      </c>
      <c r="U2009" s="13" t="s">
        <v>75</v>
      </c>
    </row>
    <row r="2010" spans="1:21" x14ac:dyDescent="0.3">
      <c r="A2010" s="25">
        <v>2008</v>
      </c>
      <c r="B2010" s="13" t="s">
        <v>2</v>
      </c>
      <c r="C2010" s="13">
        <v>45055</v>
      </c>
      <c r="D2010" s="13" t="s">
        <v>632</v>
      </c>
      <c r="E2010" s="13" t="s">
        <v>32</v>
      </c>
      <c r="F2010" s="13" t="s">
        <v>37</v>
      </c>
      <c r="G2010" s="13">
        <v>7.79</v>
      </c>
      <c r="H2010" s="26">
        <v>44886</v>
      </c>
      <c r="I2010" s="26">
        <v>44903</v>
      </c>
      <c r="J2010" s="13">
        <v>5</v>
      </c>
      <c r="K2010" s="13">
        <v>2021</v>
      </c>
      <c r="L2010" s="13" t="s">
        <v>35</v>
      </c>
      <c r="M2010" s="13">
        <v>12</v>
      </c>
      <c r="N2010" s="13">
        <v>0.3988888888888889</v>
      </c>
      <c r="O2010" s="13">
        <v>4.7866666666666671</v>
      </c>
      <c r="P2010" s="13">
        <v>18</v>
      </c>
      <c r="Q2010" s="13">
        <v>0.26592592592592601</v>
      </c>
      <c r="R2010" s="13">
        <v>0.66666666666666663</v>
      </c>
      <c r="S2010" s="13">
        <v>5.9165186500888103</v>
      </c>
      <c r="T2010" s="7">
        <f>IFERROR(VLOOKUP(B489,[1]!users_table[#All],4),"NA")</f>
        <v>8.4223826714801451</v>
      </c>
      <c r="U2010" s="13" t="s">
        <v>68</v>
      </c>
    </row>
    <row r="2011" spans="1:21" x14ac:dyDescent="0.3">
      <c r="A2011" s="25">
        <v>2009</v>
      </c>
      <c r="B2011" s="13" t="s">
        <v>2</v>
      </c>
      <c r="C2011" s="13">
        <v>49830</v>
      </c>
      <c r="D2011" s="13" t="s">
        <v>633</v>
      </c>
      <c r="E2011" s="13" t="s">
        <v>158</v>
      </c>
      <c r="F2011" s="13" t="s">
        <v>42</v>
      </c>
      <c r="G2011" s="13">
        <v>6.83</v>
      </c>
      <c r="H2011" s="26">
        <v>44990</v>
      </c>
      <c r="I2011" s="26">
        <v>44990</v>
      </c>
      <c r="J2011" s="13">
        <v>5</v>
      </c>
      <c r="K2011" s="13">
        <v>2021</v>
      </c>
      <c r="L2011" s="13" t="s">
        <v>39</v>
      </c>
      <c r="M2011" s="13">
        <v>1</v>
      </c>
      <c r="N2011" s="13">
        <v>4.9722222222222223E-2</v>
      </c>
      <c r="O2011" s="13">
        <v>4.9722222222222223E-2</v>
      </c>
      <c r="P2011" s="13">
        <v>1</v>
      </c>
      <c r="Q2011" s="13">
        <v>4.9722222222222223E-2</v>
      </c>
      <c r="R2011" s="13">
        <v>1</v>
      </c>
      <c r="S2011" s="13">
        <v>5.9165186500888103</v>
      </c>
      <c r="T2011" s="7">
        <f>IFERROR(VLOOKUP(B490,[1]!users_table[#All],4),"NA")</f>
        <v>8.4223826714801451</v>
      </c>
      <c r="U2011" s="13" t="s">
        <v>74</v>
      </c>
    </row>
    <row r="2012" spans="1:21" x14ac:dyDescent="0.3">
      <c r="A2012" s="25">
        <v>2010</v>
      </c>
      <c r="B2012" s="13" t="s">
        <v>2</v>
      </c>
      <c r="C2012" s="13">
        <v>49830</v>
      </c>
      <c r="D2012" s="13" t="s">
        <v>633</v>
      </c>
      <c r="E2012" s="13" t="s">
        <v>158</v>
      </c>
      <c r="F2012" s="13" t="s">
        <v>42</v>
      </c>
      <c r="G2012" s="13">
        <v>6.83</v>
      </c>
      <c r="H2012" s="26">
        <v>44990</v>
      </c>
      <c r="I2012" s="26">
        <v>44990</v>
      </c>
      <c r="J2012" s="13">
        <v>5</v>
      </c>
      <c r="K2012" s="13">
        <v>2021</v>
      </c>
      <c r="L2012" s="13" t="s">
        <v>39</v>
      </c>
      <c r="M2012" s="13">
        <v>1</v>
      </c>
      <c r="N2012" s="13">
        <v>4.9722222222222223E-2</v>
      </c>
      <c r="O2012" s="13">
        <v>4.9722222222222223E-2</v>
      </c>
      <c r="P2012" s="13">
        <v>1</v>
      </c>
      <c r="Q2012" s="13">
        <v>4.9722222222222223E-2</v>
      </c>
      <c r="R2012" s="13">
        <v>1</v>
      </c>
      <c r="S2012" s="13">
        <v>5.9165186500888103</v>
      </c>
      <c r="T2012" s="7">
        <f>IFERROR(VLOOKUP(B490,[1]!users_table[#All],4),"NA")</f>
        <v>8.4223826714801451</v>
      </c>
      <c r="U2012" s="13" t="s">
        <v>75</v>
      </c>
    </row>
    <row r="2013" spans="1:21" x14ac:dyDescent="0.3">
      <c r="A2013" s="25">
        <v>2011</v>
      </c>
      <c r="B2013" s="13" t="s">
        <v>2</v>
      </c>
      <c r="C2013" s="13">
        <v>42668</v>
      </c>
      <c r="D2013" s="13" t="s">
        <v>634</v>
      </c>
      <c r="E2013" s="13" t="s">
        <v>32</v>
      </c>
      <c r="F2013" s="13" t="s">
        <v>29</v>
      </c>
      <c r="G2013" s="13">
        <v>7.24</v>
      </c>
      <c r="H2013" s="26">
        <v>44236</v>
      </c>
      <c r="I2013" s="26">
        <v>44247</v>
      </c>
      <c r="J2013" s="13">
        <v>7</v>
      </c>
      <c r="K2013" s="13">
        <v>2020</v>
      </c>
      <c r="L2013" s="13" t="s">
        <v>35</v>
      </c>
      <c r="M2013" s="13">
        <v>11</v>
      </c>
      <c r="N2013" s="13">
        <v>0.38750000000000001</v>
      </c>
      <c r="O2013" s="13">
        <v>4.2625000000000002</v>
      </c>
      <c r="P2013" s="13">
        <v>12</v>
      </c>
      <c r="Q2013" s="13">
        <v>0.35520833333333329</v>
      </c>
      <c r="R2013" s="13">
        <v>0.91666666666666663</v>
      </c>
      <c r="S2013" s="13">
        <v>5.9165186500888103</v>
      </c>
      <c r="T2013" s="7">
        <f>IFERROR(VLOOKUP(B491,[1]!users_table[#All],4),"NA")</f>
        <v>8.4223826714801451</v>
      </c>
      <c r="U2013" s="13" t="s">
        <v>71</v>
      </c>
    </row>
    <row r="2014" spans="1:21" x14ac:dyDescent="0.3">
      <c r="A2014" s="25">
        <v>2012</v>
      </c>
      <c r="B2014" s="13" t="s">
        <v>2</v>
      </c>
      <c r="C2014" s="13">
        <v>48556</v>
      </c>
      <c r="D2014" s="13" t="s">
        <v>635</v>
      </c>
      <c r="E2014" s="13" t="s">
        <v>32</v>
      </c>
      <c r="F2014" s="13" t="s">
        <v>179</v>
      </c>
      <c r="G2014" s="13">
        <v>7.15</v>
      </c>
      <c r="H2014" s="26">
        <v>44844</v>
      </c>
      <c r="I2014" s="26">
        <v>44875</v>
      </c>
      <c r="J2014" s="13">
        <v>9</v>
      </c>
      <c r="K2014" s="13">
        <v>2021</v>
      </c>
      <c r="L2014" s="13" t="s">
        <v>35</v>
      </c>
      <c r="M2014" s="13">
        <v>12</v>
      </c>
      <c r="N2014" s="13">
        <v>0.39444444444444438</v>
      </c>
      <c r="O2014" s="13">
        <v>4.7333333333333334</v>
      </c>
      <c r="P2014" s="13">
        <v>32</v>
      </c>
      <c r="Q2014" s="13">
        <v>0.1479166666666667</v>
      </c>
      <c r="R2014" s="13">
        <v>0.375</v>
      </c>
      <c r="S2014" s="13">
        <v>5.9165186500888103</v>
      </c>
      <c r="T2014" s="7">
        <f>IFERROR(VLOOKUP(B492,[1]!users_table[#All],4),"NA")</f>
        <v>8.4223826714801451</v>
      </c>
      <c r="U2014" s="13" t="s">
        <v>65</v>
      </c>
    </row>
    <row r="2015" spans="1:21" x14ac:dyDescent="0.3">
      <c r="A2015" s="25">
        <v>2013</v>
      </c>
      <c r="B2015" s="13" t="s">
        <v>2</v>
      </c>
      <c r="C2015" s="13">
        <v>48556</v>
      </c>
      <c r="D2015" s="13" t="s">
        <v>635</v>
      </c>
      <c r="E2015" s="13" t="s">
        <v>32</v>
      </c>
      <c r="F2015" s="13" t="s">
        <v>179</v>
      </c>
      <c r="G2015" s="13">
        <v>7.15</v>
      </c>
      <c r="H2015" s="26">
        <v>44844</v>
      </c>
      <c r="I2015" s="26">
        <v>44875</v>
      </c>
      <c r="J2015" s="13">
        <v>9</v>
      </c>
      <c r="K2015" s="13">
        <v>2021</v>
      </c>
      <c r="L2015" s="13" t="s">
        <v>35</v>
      </c>
      <c r="M2015" s="13">
        <v>12</v>
      </c>
      <c r="N2015" s="13">
        <v>0.39444444444444438</v>
      </c>
      <c r="O2015" s="13">
        <v>4.7333333333333334</v>
      </c>
      <c r="P2015" s="13">
        <v>32</v>
      </c>
      <c r="Q2015" s="13">
        <v>0.1479166666666667</v>
      </c>
      <c r="R2015" s="13">
        <v>0.375</v>
      </c>
      <c r="S2015" s="13">
        <v>5.9165186500888103</v>
      </c>
      <c r="T2015" s="7">
        <f>IFERROR(VLOOKUP(B492,[1]!users_table[#All],4),"NA")</f>
        <v>8.4223826714801451</v>
      </c>
      <c r="U2015" s="13" t="s">
        <v>60</v>
      </c>
    </row>
    <row r="2016" spans="1:21" x14ac:dyDescent="0.3">
      <c r="A2016" s="25">
        <v>2014</v>
      </c>
      <c r="B2016" s="13" t="s">
        <v>2</v>
      </c>
      <c r="C2016" s="13">
        <v>48556</v>
      </c>
      <c r="D2016" s="13" t="s">
        <v>635</v>
      </c>
      <c r="E2016" s="13" t="s">
        <v>32</v>
      </c>
      <c r="F2016" s="13" t="s">
        <v>179</v>
      </c>
      <c r="G2016" s="13">
        <v>7.15</v>
      </c>
      <c r="H2016" s="26">
        <v>44844</v>
      </c>
      <c r="I2016" s="26">
        <v>44875</v>
      </c>
      <c r="J2016" s="13">
        <v>9</v>
      </c>
      <c r="K2016" s="13">
        <v>2021</v>
      </c>
      <c r="L2016" s="13" t="s">
        <v>35</v>
      </c>
      <c r="M2016" s="13">
        <v>12</v>
      </c>
      <c r="N2016" s="13">
        <v>0.39444444444444438</v>
      </c>
      <c r="O2016" s="13">
        <v>4.7333333333333334</v>
      </c>
      <c r="P2016" s="13">
        <v>32</v>
      </c>
      <c r="Q2016" s="13">
        <v>0.1479166666666667</v>
      </c>
      <c r="R2016" s="13">
        <v>0.375</v>
      </c>
      <c r="S2016" s="13">
        <v>5.9165186500888103</v>
      </c>
      <c r="T2016" s="7">
        <f>IFERROR(VLOOKUP(B492,[1]!users_table[#All],4),"NA")</f>
        <v>8.4223826714801451</v>
      </c>
      <c r="U2016" s="13" t="s">
        <v>74</v>
      </c>
    </row>
    <row r="2017" spans="1:21" x14ac:dyDescent="0.3">
      <c r="A2017" s="25">
        <v>2015</v>
      </c>
      <c r="B2017" s="13" t="s">
        <v>2</v>
      </c>
      <c r="C2017" s="13">
        <v>48556</v>
      </c>
      <c r="D2017" s="13" t="s">
        <v>635</v>
      </c>
      <c r="E2017" s="13" t="s">
        <v>32</v>
      </c>
      <c r="F2017" s="13" t="s">
        <v>179</v>
      </c>
      <c r="G2017" s="13">
        <v>7.15</v>
      </c>
      <c r="H2017" s="26">
        <v>44844</v>
      </c>
      <c r="I2017" s="26">
        <v>44875</v>
      </c>
      <c r="J2017" s="13">
        <v>9</v>
      </c>
      <c r="K2017" s="13">
        <v>2021</v>
      </c>
      <c r="L2017" s="13" t="s">
        <v>35</v>
      </c>
      <c r="M2017" s="13">
        <v>12</v>
      </c>
      <c r="N2017" s="13">
        <v>0.39444444444444438</v>
      </c>
      <c r="O2017" s="13">
        <v>4.7333333333333334</v>
      </c>
      <c r="P2017" s="13">
        <v>32</v>
      </c>
      <c r="Q2017" s="13">
        <v>0.1479166666666667</v>
      </c>
      <c r="R2017" s="13">
        <v>0.375</v>
      </c>
      <c r="S2017" s="13">
        <v>5.9165186500888103</v>
      </c>
      <c r="T2017" s="7">
        <f>IFERROR(VLOOKUP(B492,[1]!users_table[#All],4),"NA")</f>
        <v>8.4223826714801451</v>
      </c>
      <c r="U2017" s="13" t="s">
        <v>62</v>
      </c>
    </row>
    <row r="2018" spans="1:21" x14ac:dyDescent="0.3">
      <c r="A2018" s="25">
        <v>2016</v>
      </c>
      <c r="B2018" s="13" t="s">
        <v>2</v>
      </c>
      <c r="C2018" s="13">
        <v>46471</v>
      </c>
      <c r="D2018" s="13" t="s">
        <v>636</v>
      </c>
      <c r="E2018" s="13" t="s">
        <v>32</v>
      </c>
      <c r="F2018" s="13" t="s">
        <v>152</v>
      </c>
      <c r="G2018" s="13">
        <v>6.37</v>
      </c>
      <c r="H2018" s="26">
        <v>44748</v>
      </c>
      <c r="I2018" s="26">
        <v>44755</v>
      </c>
      <c r="J2018" s="13">
        <v>7</v>
      </c>
      <c r="K2018" s="13">
        <v>2021</v>
      </c>
      <c r="L2018" s="13" t="s">
        <v>39</v>
      </c>
      <c r="M2018" s="13">
        <v>12</v>
      </c>
      <c r="N2018" s="13">
        <v>0.42916666666666659</v>
      </c>
      <c r="O2018" s="13">
        <v>5.1499999999999986</v>
      </c>
      <c r="P2018" s="13">
        <v>8</v>
      </c>
      <c r="Q2018" s="13">
        <v>0.64374999999999993</v>
      </c>
      <c r="R2018" s="13">
        <v>1.5</v>
      </c>
      <c r="S2018" s="13">
        <v>5.9165186500888103</v>
      </c>
      <c r="T2018" s="7">
        <f>IFERROR(VLOOKUP(B493,[1]!users_table[#All],4),"NA")</f>
        <v>8.4223826714801451</v>
      </c>
      <c r="U2018" s="13" t="s">
        <v>64</v>
      </c>
    </row>
    <row r="2019" spans="1:21" x14ac:dyDescent="0.3">
      <c r="A2019" s="25">
        <v>2017</v>
      </c>
      <c r="B2019" s="13" t="s">
        <v>2</v>
      </c>
      <c r="C2019" s="13">
        <v>46471</v>
      </c>
      <c r="D2019" s="13" t="s">
        <v>636</v>
      </c>
      <c r="E2019" s="13" t="s">
        <v>32</v>
      </c>
      <c r="F2019" s="13" t="s">
        <v>152</v>
      </c>
      <c r="G2019" s="13">
        <v>6.37</v>
      </c>
      <c r="H2019" s="26">
        <v>44748</v>
      </c>
      <c r="I2019" s="26">
        <v>44755</v>
      </c>
      <c r="J2019" s="13">
        <v>7</v>
      </c>
      <c r="K2019" s="13">
        <v>2021</v>
      </c>
      <c r="L2019" s="13" t="s">
        <v>39</v>
      </c>
      <c r="M2019" s="13">
        <v>12</v>
      </c>
      <c r="N2019" s="13">
        <v>0.42916666666666659</v>
      </c>
      <c r="O2019" s="13">
        <v>5.1499999999999986</v>
      </c>
      <c r="P2019" s="13">
        <v>8</v>
      </c>
      <c r="Q2019" s="13">
        <v>0.64374999999999993</v>
      </c>
      <c r="R2019" s="13">
        <v>1.5</v>
      </c>
      <c r="S2019" s="13">
        <v>5.9165186500888103</v>
      </c>
      <c r="T2019" s="7">
        <f>IFERROR(VLOOKUP(B493,[1]!users_table[#All],4),"NA")</f>
        <v>8.4223826714801451</v>
      </c>
      <c r="U2019" s="13" t="s">
        <v>61</v>
      </c>
    </row>
    <row r="2020" spans="1:21" x14ac:dyDescent="0.3">
      <c r="A2020" s="25">
        <v>2018</v>
      </c>
      <c r="B2020" s="13" t="s">
        <v>2</v>
      </c>
      <c r="C2020" s="13">
        <v>46471</v>
      </c>
      <c r="D2020" s="13" t="s">
        <v>636</v>
      </c>
      <c r="E2020" s="13" t="s">
        <v>32</v>
      </c>
      <c r="F2020" s="13" t="s">
        <v>152</v>
      </c>
      <c r="G2020" s="13">
        <v>6.37</v>
      </c>
      <c r="H2020" s="26">
        <v>44748</v>
      </c>
      <c r="I2020" s="26">
        <v>44755</v>
      </c>
      <c r="J2020" s="13">
        <v>7</v>
      </c>
      <c r="K2020" s="13">
        <v>2021</v>
      </c>
      <c r="L2020" s="13" t="s">
        <v>39</v>
      </c>
      <c r="M2020" s="13">
        <v>12</v>
      </c>
      <c r="N2020" s="13">
        <v>0.42916666666666659</v>
      </c>
      <c r="O2020" s="13">
        <v>5.1499999999999986</v>
      </c>
      <c r="P2020" s="13">
        <v>8</v>
      </c>
      <c r="Q2020" s="13">
        <v>0.64374999999999993</v>
      </c>
      <c r="R2020" s="13">
        <v>1.5</v>
      </c>
      <c r="S2020" s="13">
        <v>5.9165186500888103</v>
      </c>
      <c r="T2020" s="7">
        <f>IFERROR(VLOOKUP(B493,[1]!users_table[#All],4),"NA")</f>
        <v>8.4223826714801451</v>
      </c>
      <c r="U2020" s="13" t="s">
        <v>75</v>
      </c>
    </row>
    <row r="2021" spans="1:21" x14ac:dyDescent="0.3">
      <c r="A2021" s="25">
        <v>2019</v>
      </c>
      <c r="B2021" s="13" t="s">
        <v>2</v>
      </c>
      <c r="C2021" s="13">
        <v>35790</v>
      </c>
      <c r="D2021" s="13" t="s">
        <v>637</v>
      </c>
      <c r="E2021" s="13" t="s">
        <v>32</v>
      </c>
      <c r="F2021" s="13" t="s">
        <v>152</v>
      </c>
      <c r="G2021" s="13">
        <v>7.98</v>
      </c>
      <c r="H2021" s="26">
        <v>43612</v>
      </c>
      <c r="I2021" s="26">
        <v>43636</v>
      </c>
      <c r="J2021" s="13">
        <v>8</v>
      </c>
      <c r="K2021" s="13">
        <v>2019</v>
      </c>
      <c r="L2021" s="13" t="s">
        <v>30</v>
      </c>
      <c r="M2021" s="13">
        <v>25</v>
      </c>
      <c r="N2021" s="13">
        <v>0.4</v>
      </c>
      <c r="O2021" s="13">
        <v>10</v>
      </c>
      <c r="P2021" s="13">
        <v>25</v>
      </c>
      <c r="Q2021" s="13">
        <v>0.4</v>
      </c>
      <c r="R2021" s="13">
        <v>1</v>
      </c>
      <c r="S2021" s="13">
        <v>5.9165186500888103</v>
      </c>
      <c r="T2021" s="7">
        <f>IFERROR(VLOOKUP(B494,[1]!users_table[#All],4),"NA")</f>
        <v>8.4223826714801451</v>
      </c>
      <c r="U2021" s="13" t="s">
        <v>65</v>
      </c>
    </row>
    <row r="2022" spans="1:21" x14ac:dyDescent="0.3">
      <c r="A2022" s="25">
        <v>2020</v>
      </c>
      <c r="B2022" s="13" t="s">
        <v>2</v>
      </c>
      <c r="C2022" s="13">
        <v>35790</v>
      </c>
      <c r="D2022" s="13" t="s">
        <v>637</v>
      </c>
      <c r="E2022" s="13" t="s">
        <v>32</v>
      </c>
      <c r="F2022" s="13" t="s">
        <v>152</v>
      </c>
      <c r="G2022" s="13">
        <v>7.98</v>
      </c>
      <c r="H2022" s="26">
        <v>43612</v>
      </c>
      <c r="I2022" s="26">
        <v>43636</v>
      </c>
      <c r="J2022" s="13">
        <v>8</v>
      </c>
      <c r="K2022" s="13">
        <v>2019</v>
      </c>
      <c r="L2022" s="13" t="s">
        <v>30</v>
      </c>
      <c r="M2022" s="13">
        <v>25</v>
      </c>
      <c r="N2022" s="13">
        <v>0.4</v>
      </c>
      <c r="O2022" s="13">
        <v>10</v>
      </c>
      <c r="P2022" s="13">
        <v>25</v>
      </c>
      <c r="Q2022" s="13">
        <v>0.4</v>
      </c>
      <c r="R2022" s="13">
        <v>1</v>
      </c>
      <c r="S2022" s="13">
        <v>5.9165186500888103</v>
      </c>
      <c r="T2022" s="7">
        <f>IFERROR(VLOOKUP(B494,[1]!users_table[#All],4),"NA")</f>
        <v>8.4223826714801451</v>
      </c>
      <c r="U2022" s="13" t="s">
        <v>59</v>
      </c>
    </row>
    <row r="2023" spans="1:21" x14ac:dyDescent="0.3">
      <c r="A2023" s="25">
        <v>2021</v>
      </c>
      <c r="B2023" s="13" t="s">
        <v>2</v>
      </c>
      <c r="C2023" s="13">
        <v>35790</v>
      </c>
      <c r="D2023" s="13" t="s">
        <v>637</v>
      </c>
      <c r="E2023" s="13" t="s">
        <v>32</v>
      </c>
      <c r="F2023" s="13" t="s">
        <v>152</v>
      </c>
      <c r="G2023" s="13">
        <v>7.98</v>
      </c>
      <c r="H2023" s="26">
        <v>43612</v>
      </c>
      <c r="I2023" s="26">
        <v>43636</v>
      </c>
      <c r="J2023" s="13">
        <v>8</v>
      </c>
      <c r="K2023" s="13">
        <v>2019</v>
      </c>
      <c r="L2023" s="13" t="s">
        <v>30</v>
      </c>
      <c r="M2023" s="13">
        <v>25</v>
      </c>
      <c r="N2023" s="13">
        <v>0.4</v>
      </c>
      <c r="O2023" s="13">
        <v>10</v>
      </c>
      <c r="P2023" s="13">
        <v>25</v>
      </c>
      <c r="Q2023" s="13">
        <v>0.4</v>
      </c>
      <c r="R2023" s="13">
        <v>1</v>
      </c>
      <c r="S2023" s="13">
        <v>5.9165186500888103</v>
      </c>
      <c r="T2023" s="7">
        <f>IFERROR(VLOOKUP(B494,[1]!users_table[#All],4),"NA")</f>
        <v>8.4223826714801451</v>
      </c>
      <c r="U2023" s="13" t="s">
        <v>66</v>
      </c>
    </row>
    <row r="2024" spans="1:21" x14ac:dyDescent="0.3">
      <c r="A2024" s="25">
        <v>2022</v>
      </c>
      <c r="B2024" s="13" t="s">
        <v>2</v>
      </c>
      <c r="C2024" s="13">
        <v>35790</v>
      </c>
      <c r="D2024" s="13" t="s">
        <v>637</v>
      </c>
      <c r="E2024" s="13" t="s">
        <v>32</v>
      </c>
      <c r="F2024" s="13" t="s">
        <v>152</v>
      </c>
      <c r="G2024" s="13">
        <v>7.98</v>
      </c>
      <c r="H2024" s="26">
        <v>43612</v>
      </c>
      <c r="I2024" s="26">
        <v>43636</v>
      </c>
      <c r="J2024" s="13">
        <v>8</v>
      </c>
      <c r="K2024" s="13">
        <v>2019</v>
      </c>
      <c r="L2024" s="13" t="s">
        <v>30</v>
      </c>
      <c r="M2024" s="13">
        <v>25</v>
      </c>
      <c r="N2024" s="13">
        <v>0.4</v>
      </c>
      <c r="O2024" s="13">
        <v>10</v>
      </c>
      <c r="P2024" s="13">
        <v>25</v>
      </c>
      <c r="Q2024" s="13">
        <v>0.4</v>
      </c>
      <c r="R2024" s="13">
        <v>1</v>
      </c>
      <c r="S2024" s="13">
        <v>5.9165186500888103</v>
      </c>
      <c r="T2024" s="7">
        <f>IFERROR(VLOOKUP(B494,[1]!users_table[#All],4),"NA")</f>
        <v>8.4223826714801451</v>
      </c>
      <c r="U2024" s="13" t="s">
        <v>60</v>
      </c>
    </row>
    <row r="2025" spans="1:21" x14ac:dyDescent="0.3">
      <c r="A2025" s="25">
        <v>2023</v>
      </c>
      <c r="B2025" s="13" t="s">
        <v>2</v>
      </c>
      <c r="C2025" s="13">
        <v>35790</v>
      </c>
      <c r="D2025" s="13" t="s">
        <v>637</v>
      </c>
      <c r="E2025" s="13" t="s">
        <v>32</v>
      </c>
      <c r="F2025" s="13" t="s">
        <v>152</v>
      </c>
      <c r="G2025" s="13">
        <v>7.98</v>
      </c>
      <c r="H2025" s="26">
        <v>43612</v>
      </c>
      <c r="I2025" s="26">
        <v>43636</v>
      </c>
      <c r="J2025" s="13">
        <v>8</v>
      </c>
      <c r="K2025" s="13">
        <v>2019</v>
      </c>
      <c r="L2025" s="13" t="s">
        <v>30</v>
      </c>
      <c r="M2025" s="13">
        <v>25</v>
      </c>
      <c r="N2025" s="13">
        <v>0.4</v>
      </c>
      <c r="O2025" s="13">
        <v>10</v>
      </c>
      <c r="P2025" s="13">
        <v>25</v>
      </c>
      <c r="Q2025" s="13">
        <v>0.4</v>
      </c>
      <c r="R2025" s="13">
        <v>1</v>
      </c>
      <c r="S2025" s="13">
        <v>5.9165186500888103</v>
      </c>
      <c r="T2025" s="7">
        <f>IFERROR(VLOOKUP(B494,[1]!users_table[#All],4),"NA")</f>
        <v>8.4223826714801451</v>
      </c>
      <c r="U2025" s="13" t="s">
        <v>67</v>
      </c>
    </row>
    <row r="2026" spans="1:21" x14ac:dyDescent="0.3">
      <c r="A2026" s="25">
        <v>2024</v>
      </c>
      <c r="B2026" s="13" t="s">
        <v>4</v>
      </c>
      <c r="C2026" s="13">
        <v>35790</v>
      </c>
      <c r="D2026" s="13" t="s">
        <v>637</v>
      </c>
      <c r="E2026" s="13" t="s">
        <v>32</v>
      </c>
      <c r="F2026" s="13" t="s">
        <v>152</v>
      </c>
      <c r="G2026" s="13">
        <v>7.98</v>
      </c>
      <c r="H2026" s="26" t="s">
        <v>54</v>
      </c>
      <c r="I2026" s="26" t="s">
        <v>54</v>
      </c>
      <c r="J2026" s="13">
        <v>9</v>
      </c>
      <c r="K2026" s="13">
        <v>2019</v>
      </c>
      <c r="L2026" s="13" t="s">
        <v>30</v>
      </c>
      <c r="M2026" s="13">
        <v>25</v>
      </c>
      <c r="N2026" s="13">
        <v>0.4</v>
      </c>
      <c r="O2026" s="13">
        <v>10</v>
      </c>
      <c r="P2026" s="13" t="s">
        <v>54</v>
      </c>
      <c r="Q2026" s="13" t="s">
        <v>54</v>
      </c>
      <c r="R2026" s="13" t="s">
        <v>54</v>
      </c>
      <c r="S2026" s="13">
        <v>8.3323353293413174</v>
      </c>
      <c r="T2026" s="7">
        <f>IFERROR(VLOOKUP(B865,[1]!users_table[#All],4),"NA")</f>
        <v>8.4223826714801451</v>
      </c>
      <c r="U2026" s="13" t="s">
        <v>65</v>
      </c>
    </row>
    <row r="2027" spans="1:21" x14ac:dyDescent="0.3">
      <c r="A2027" s="25">
        <v>2025</v>
      </c>
      <c r="B2027" s="13" t="s">
        <v>4</v>
      </c>
      <c r="C2027" s="13">
        <v>35790</v>
      </c>
      <c r="D2027" s="13" t="s">
        <v>637</v>
      </c>
      <c r="E2027" s="13" t="s">
        <v>32</v>
      </c>
      <c r="F2027" s="13" t="s">
        <v>152</v>
      </c>
      <c r="G2027" s="13">
        <v>7.98</v>
      </c>
      <c r="H2027" s="26" t="s">
        <v>54</v>
      </c>
      <c r="I2027" s="26" t="s">
        <v>54</v>
      </c>
      <c r="J2027" s="13">
        <v>9</v>
      </c>
      <c r="K2027" s="13">
        <v>2019</v>
      </c>
      <c r="L2027" s="13" t="s">
        <v>30</v>
      </c>
      <c r="M2027" s="13">
        <v>25</v>
      </c>
      <c r="N2027" s="13">
        <v>0.4</v>
      </c>
      <c r="O2027" s="13">
        <v>10</v>
      </c>
      <c r="P2027" s="13" t="s">
        <v>54</v>
      </c>
      <c r="Q2027" s="13" t="s">
        <v>54</v>
      </c>
      <c r="R2027" s="13" t="s">
        <v>54</v>
      </c>
      <c r="S2027" s="13">
        <v>8.3323353293413174</v>
      </c>
      <c r="T2027" s="7">
        <f>IFERROR(VLOOKUP(B865,[1]!users_table[#All],4),"NA")</f>
        <v>8.4223826714801451</v>
      </c>
      <c r="U2027" s="13" t="s">
        <v>59</v>
      </c>
    </row>
    <row r="2028" spans="1:21" x14ac:dyDescent="0.3">
      <c r="A2028" s="25">
        <v>2026</v>
      </c>
      <c r="B2028" s="13" t="s">
        <v>4</v>
      </c>
      <c r="C2028" s="13">
        <v>35790</v>
      </c>
      <c r="D2028" s="13" t="s">
        <v>637</v>
      </c>
      <c r="E2028" s="13" t="s">
        <v>32</v>
      </c>
      <c r="F2028" s="13" t="s">
        <v>152</v>
      </c>
      <c r="G2028" s="13">
        <v>7.98</v>
      </c>
      <c r="H2028" s="26" t="s">
        <v>54</v>
      </c>
      <c r="I2028" s="26" t="s">
        <v>54</v>
      </c>
      <c r="J2028" s="13">
        <v>9</v>
      </c>
      <c r="K2028" s="13">
        <v>2019</v>
      </c>
      <c r="L2028" s="13" t="s">
        <v>30</v>
      </c>
      <c r="M2028" s="13">
        <v>25</v>
      </c>
      <c r="N2028" s="13">
        <v>0.4</v>
      </c>
      <c r="O2028" s="13">
        <v>10</v>
      </c>
      <c r="P2028" s="13" t="s">
        <v>54</v>
      </c>
      <c r="Q2028" s="13" t="s">
        <v>54</v>
      </c>
      <c r="R2028" s="13" t="s">
        <v>54</v>
      </c>
      <c r="S2028" s="13">
        <v>8.3323353293413174</v>
      </c>
      <c r="T2028" s="7">
        <f>IFERROR(VLOOKUP(B865,[1]!users_table[#All],4),"NA")</f>
        <v>8.4223826714801451</v>
      </c>
      <c r="U2028" s="13" t="s">
        <v>66</v>
      </c>
    </row>
    <row r="2029" spans="1:21" x14ac:dyDescent="0.3">
      <c r="A2029" s="25">
        <v>2027</v>
      </c>
      <c r="B2029" s="13" t="s">
        <v>4</v>
      </c>
      <c r="C2029" s="13">
        <v>35790</v>
      </c>
      <c r="D2029" s="13" t="s">
        <v>637</v>
      </c>
      <c r="E2029" s="13" t="s">
        <v>32</v>
      </c>
      <c r="F2029" s="13" t="s">
        <v>152</v>
      </c>
      <c r="G2029" s="13">
        <v>7.98</v>
      </c>
      <c r="H2029" s="26" t="s">
        <v>54</v>
      </c>
      <c r="I2029" s="26" t="s">
        <v>54</v>
      </c>
      <c r="J2029" s="13">
        <v>9</v>
      </c>
      <c r="K2029" s="13">
        <v>2019</v>
      </c>
      <c r="L2029" s="13" t="s">
        <v>30</v>
      </c>
      <c r="M2029" s="13">
        <v>25</v>
      </c>
      <c r="N2029" s="13">
        <v>0.4</v>
      </c>
      <c r="O2029" s="13">
        <v>10</v>
      </c>
      <c r="P2029" s="13" t="s">
        <v>54</v>
      </c>
      <c r="Q2029" s="13" t="s">
        <v>54</v>
      </c>
      <c r="R2029" s="13" t="s">
        <v>54</v>
      </c>
      <c r="S2029" s="13">
        <v>8.3323353293413174</v>
      </c>
      <c r="T2029" s="7">
        <f>IFERROR(VLOOKUP(B865,[1]!users_table[#All],4),"NA")</f>
        <v>8.4223826714801451</v>
      </c>
      <c r="U2029" s="13" t="s">
        <v>60</v>
      </c>
    </row>
    <row r="2030" spans="1:21" x14ac:dyDescent="0.3">
      <c r="A2030" s="25">
        <v>2028</v>
      </c>
      <c r="B2030" s="13" t="s">
        <v>4</v>
      </c>
      <c r="C2030" s="13">
        <v>35790</v>
      </c>
      <c r="D2030" s="13" t="s">
        <v>637</v>
      </c>
      <c r="E2030" s="13" t="s">
        <v>32</v>
      </c>
      <c r="F2030" s="13" t="s">
        <v>152</v>
      </c>
      <c r="G2030" s="13">
        <v>7.98</v>
      </c>
      <c r="H2030" s="26" t="s">
        <v>54</v>
      </c>
      <c r="I2030" s="26" t="s">
        <v>54</v>
      </c>
      <c r="J2030" s="13">
        <v>9</v>
      </c>
      <c r="K2030" s="13">
        <v>2019</v>
      </c>
      <c r="L2030" s="13" t="s">
        <v>30</v>
      </c>
      <c r="M2030" s="13">
        <v>25</v>
      </c>
      <c r="N2030" s="13">
        <v>0.4</v>
      </c>
      <c r="O2030" s="13">
        <v>10</v>
      </c>
      <c r="P2030" s="13" t="s">
        <v>54</v>
      </c>
      <c r="Q2030" s="13" t="s">
        <v>54</v>
      </c>
      <c r="R2030" s="13" t="s">
        <v>54</v>
      </c>
      <c r="S2030" s="13">
        <v>8.3323353293413174</v>
      </c>
      <c r="T2030" s="7">
        <f>IFERROR(VLOOKUP(B865,[1]!users_table[#All],4),"NA")</f>
        <v>8.4223826714801451</v>
      </c>
      <c r="U2030" s="13" t="s">
        <v>67</v>
      </c>
    </row>
    <row r="2031" spans="1:21" x14ac:dyDescent="0.3">
      <c r="A2031" s="25">
        <v>2029</v>
      </c>
      <c r="B2031" s="13" t="s">
        <v>2</v>
      </c>
      <c r="C2031" s="13">
        <v>40594</v>
      </c>
      <c r="D2031" s="13" t="s">
        <v>638</v>
      </c>
      <c r="E2031" s="13" t="s">
        <v>32</v>
      </c>
      <c r="F2031" s="13" t="s">
        <v>152</v>
      </c>
      <c r="G2031" s="13">
        <v>6.34</v>
      </c>
      <c r="H2031" s="26">
        <v>44426</v>
      </c>
      <c r="I2031" s="26">
        <v>44437</v>
      </c>
      <c r="J2031" s="13">
        <v>5</v>
      </c>
      <c r="K2031" s="13">
        <v>2021</v>
      </c>
      <c r="L2031" s="13" t="s">
        <v>30</v>
      </c>
      <c r="M2031" s="13">
        <v>12</v>
      </c>
      <c r="N2031" s="13">
        <v>0.40305555555555561</v>
      </c>
      <c r="O2031" s="13">
        <v>4.8366666666666669</v>
      </c>
      <c r="P2031" s="13">
        <v>12</v>
      </c>
      <c r="Q2031" s="13">
        <v>0.40305555555555561</v>
      </c>
      <c r="R2031" s="13">
        <v>1</v>
      </c>
      <c r="S2031" s="13">
        <v>5.9165186500888103</v>
      </c>
      <c r="T2031" s="7">
        <f>IFERROR(VLOOKUP(B495,[1]!users_table[#All],4),"NA")</f>
        <v>8.4223826714801451</v>
      </c>
      <c r="U2031" s="13" t="s">
        <v>59</v>
      </c>
    </row>
    <row r="2032" spans="1:21" x14ac:dyDescent="0.3">
      <c r="A2032" s="25">
        <v>2030</v>
      </c>
      <c r="B2032" s="13" t="s">
        <v>2</v>
      </c>
      <c r="C2032" s="13">
        <v>40594</v>
      </c>
      <c r="D2032" s="13" t="s">
        <v>638</v>
      </c>
      <c r="E2032" s="13" t="s">
        <v>32</v>
      </c>
      <c r="F2032" s="13" t="s">
        <v>152</v>
      </c>
      <c r="G2032" s="13">
        <v>6.34</v>
      </c>
      <c r="H2032" s="26">
        <v>44426</v>
      </c>
      <c r="I2032" s="26">
        <v>44437</v>
      </c>
      <c r="J2032" s="13">
        <v>5</v>
      </c>
      <c r="K2032" s="13">
        <v>2021</v>
      </c>
      <c r="L2032" s="13" t="s">
        <v>30</v>
      </c>
      <c r="M2032" s="13">
        <v>12</v>
      </c>
      <c r="N2032" s="13">
        <v>0.40305555555555561</v>
      </c>
      <c r="O2032" s="13">
        <v>4.8366666666666669</v>
      </c>
      <c r="P2032" s="13">
        <v>12</v>
      </c>
      <c r="Q2032" s="13">
        <v>0.40305555555555561</v>
      </c>
      <c r="R2032" s="13">
        <v>1</v>
      </c>
      <c r="S2032" s="13">
        <v>5.9165186500888103</v>
      </c>
      <c r="T2032" s="7">
        <f>IFERROR(VLOOKUP(B495,[1]!users_table[#All],4),"NA")</f>
        <v>8.4223826714801451</v>
      </c>
      <c r="U2032" s="13" t="s">
        <v>60</v>
      </c>
    </row>
    <row r="2033" spans="1:21" x14ac:dyDescent="0.3">
      <c r="A2033" s="25">
        <v>2031</v>
      </c>
      <c r="B2033" s="13" t="s">
        <v>2</v>
      </c>
      <c r="C2033" s="13">
        <v>38610</v>
      </c>
      <c r="D2033" s="13" t="s">
        <v>639</v>
      </c>
      <c r="E2033" s="13" t="s">
        <v>32</v>
      </c>
      <c r="F2033" s="13" t="s">
        <v>37</v>
      </c>
      <c r="G2033" s="13">
        <v>6.41</v>
      </c>
      <c r="H2033" s="26">
        <v>43743</v>
      </c>
      <c r="I2033" s="26">
        <v>43747</v>
      </c>
      <c r="J2033" s="13">
        <v>6</v>
      </c>
      <c r="K2033" s="13">
        <v>2019</v>
      </c>
      <c r="L2033" s="13" t="s">
        <v>39</v>
      </c>
      <c r="M2033" s="13">
        <v>12</v>
      </c>
      <c r="N2033" s="13">
        <v>0.20833333333333329</v>
      </c>
      <c r="O2033" s="13">
        <v>2.5</v>
      </c>
      <c r="P2033" s="13">
        <v>5</v>
      </c>
      <c r="Q2033" s="13">
        <v>0.5</v>
      </c>
      <c r="R2033" s="13">
        <v>2.4</v>
      </c>
      <c r="S2033" s="13">
        <v>5.9165186500888103</v>
      </c>
      <c r="T2033" s="7">
        <f>IFERROR(VLOOKUP(B496,[1]!users_table[#All],4),"NA")</f>
        <v>8.4223826714801451</v>
      </c>
      <c r="U2033" s="13" t="s">
        <v>64</v>
      </c>
    </row>
    <row r="2034" spans="1:21" x14ac:dyDescent="0.3">
      <c r="A2034" s="25">
        <v>2032</v>
      </c>
      <c r="B2034" s="13" t="s">
        <v>2</v>
      </c>
      <c r="C2034" s="13">
        <v>38610</v>
      </c>
      <c r="D2034" s="13" t="s">
        <v>639</v>
      </c>
      <c r="E2034" s="13" t="s">
        <v>32</v>
      </c>
      <c r="F2034" s="13" t="s">
        <v>37</v>
      </c>
      <c r="G2034" s="13">
        <v>6.41</v>
      </c>
      <c r="H2034" s="26">
        <v>43743</v>
      </c>
      <c r="I2034" s="26">
        <v>43747</v>
      </c>
      <c r="J2034" s="13">
        <v>6</v>
      </c>
      <c r="K2034" s="13">
        <v>2019</v>
      </c>
      <c r="L2034" s="13" t="s">
        <v>39</v>
      </c>
      <c r="M2034" s="13">
        <v>12</v>
      </c>
      <c r="N2034" s="13">
        <v>0.20833333333333329</v>
      </c>
      <c r="O2034" s="13">
        <v>2.5</v>
      </c>
      <c r="P2034" s="13">
        <v>5</v>
      </c>
      <c r="Q2034" s="13">
        <v>0.5</v>
      </c>
      <c r="R2034" s="13">
        <v>2.4</v>
      </c>
      <c r="S2034" s="13">
        <v>5.9165186500888103</v>
      </c>
      <c r="T2034" s="7">
        <f>IFERROR(VLOOKUP(B496,[1]!users_table[#All],4),"NA")</f>
        <v>8.4223826714801451</v>
      </c>
      <c r="U2034" s="13" t="s">
        <v>1011</v>
      </c>
    </row>
    <row r="2035" spans="1:21" x14ac:dyDescent="0.3">
      <c r="A2035" s="25">
        <v>2033</v>
      </c>
      <c r="B2035" s="13" t="s">
        <v>2</v>
      </c>
      <c r="C2035" s="13">
        <v>38610</v>
      </c>
      <c r="D2035" s="13" t="s">
        <v>639</v>
      </c>
      <c r="E2035" s="13" t="s">
        <v>32</v>
      </c>
      <c r="F2035" s="13" t="s">
        <v>37</v>
      </c>
      <c r="G2035" s="13">
        <v>6.41</v>
      </c>
      <c r="H2035" s="26">
        <v>43743</v>
      </c>
      <c r="I2035" s="26">
        <v>43747</v>
      </c>
      <c r="J2035" s="13">
        <v>6</v>
      </c>
      <c r="K2035" s="13">
        <v>2019</v>
      </c>
      <c r="L2035" s="13" t="s">
        <v>39</v>
      </c>
      <c r="M2035" s="13">
        <v>12</v>
      </c>
      <c r="N2035" s="13">
        <v>0.20833333333333329</v>
      </c>
      <c r="O2035" s="13">
        <v>2.5</v>
      </c>
      <c r="P2035" s="13">
        <v>5</v>
      </c>
      <c r="Q2035" s="13">
        <v>0.5</v>
      </c>
      <c r="R2035" s="13">
        <v>2.4</v>
      </c>
      <c r="S2035" s="13">
        <v>5.9165186500888103</v>
      </c>
      <c r="T2035" s="13">
        <f>IFERROR(VLOOKUP(B496,[1]!users_table[#All],4),"NA")</f>
        <v>8.4223826714801451</v>
      </c>
      <c r="U2035" s="13" t="s">
        <v>1029</v>
      </c>
    </row>
    <row r="2036" spans="1:21" x14ac:dyDescent="0.3">
      <c r="A2036" s="25">
        <v>2034</v>
      </c>
      <c r="B2036" s="13" t="s">
        <v>2</v>
      </c>
      <c r="C2036" s="13">
        <v>38610</v>
      </c>
      <c r="D2036" s="13" t="s">
        <v>639</v>
      </c>
      <c r="E2036" s="13" t="s">
        <v>32</v>
      </c>
      <c r="F2036" s="13" t="s">
        <v>37</v>
      </c>
      <c r="G2036" s="13">
        <v>6.41</v>
      </c>
      <c r="H2036" s="26">
        <v>43743</v>
      </c>
      <c r="I2036" s="26">
        <v>43747</v>
      </c>
      <c r="J2036" s="13">
        <v>6</v>
      </c>
      <c r="K2036" s="13">
        <v>2019</v>
      </c>
      <c r="L2036" s="13" t="s">
        <v>39</v>
      </c>
      <c r="M2036" s="13">
        <v>12</v>
      </c>
      <c r="N2036" s="13">
        <v>0.20833333333333329</v>
      </c>
      <c r="O2036" s="13">
        <v>2.5</v>
      </c>
      <c r="P2036" s="13">
        <v>5</v>
      </c>
      <c r="Q2036" s="13">
        <v>0.5</v>
      </c>
      <c r="R2036" s="13">
        <v>2.4</v>
      </c>
      <c r="S2036" s="13">
        <v>5.9165186500888103</v>
      </c>
      <c r="T2036" s="13">
        <f>IFERROR(VLOOKUP(B496,[1]!users_table[#All],4),"NA")</f>
        <v>8.4223826714801451</v>
      </c>
      <c r="U2036" s="13" t="s">
        <v>1049</v>
      </c>
    </row>
    <row r="2037" spans="1:21" x14ac:dyDescent="0.3">
      <c r="A2037" s="25">
        <v>2035</v>
      </c>
      <c r="B2037" s="13" t="s">
        <v>2</v>
      </c>
      <c r="C2037" s="13">
        <v>38610</v>
      </c>
      <c r="D2037" s="13" t="s">
        <v>639</v>
      </c>
      <c r="E2037" s="13" t="s">
        <v>32</v>
      </c>
      <c r="F2037" s="13" t="s">
        <v>37</v>
      </c>
      <c r="G2037" s="13">
        <v>6.41</v>
      </c>
      <c r="H2037" s="26">
        <v>43743</v>
      </c>
      <c r="I2037" s="26">
        <v>43747</v>
      </c>
      <c r="J2037" s="13">
        <v>6</v>
      </c>
      <c r="K2037" s="13">
        <v>2019</v>
      </c>
      <c r="L2037" s="13" t="s">
        <v>39</v>
      </c>
      <c r="M2037" s="13">
        <v>12</v>
      </c>
      <c r="N2037" s="13">
        <v>0.20833333333333329</v>
      </c>
      <c r="O2037" s="13">
        <v>2.5</v>
      </c>
      <c r="P2037" s="13">
        <v>5</v>
      </c>
      <c r="Q2037" s="13">
        <v>0.5</v>
      </c>
      <c r="R2037" s="13">
        <v>2.4</v>
      </c>
      <c r="S2037" s="13">
        <v>5.9165186500888103</v>
      </c>
      <c r="T2037" s="13">
        <f>IFERROR(VLOOKUP(B496,[1]!users_table[#All],4),"NA")</f>
        <v>8.4223826714801451</v>
      </c>
      <c r="U2037" s="13" t="s">
        <v>70</v>
      </c>
    </row>
    <row r="2038" spans="1:21" x14ac:dyDescent="0.3">
      <c r="A2038" s="25">
        <v>2036</v>
      </c>
      <c r="B2038" s="13" t="s">
        <v>2</v>
      </c>
      <c r="C2038" s="13">
        <v>38610</v>
      </c>
      <c r="D2038" s="13" t="s">
        <v>639</v>
      </c>
      <c r="E2038" s="13" t="s">
        <v>32</v>
      </c>
      <c r="F2038" s="13" t="s">
        <v>37</v>
      </c>
      <c r="G2038" s="13">
        <v>6.41</v>
      </c>
      <c r="H2038" s="26">
        <v>43743</v>
      </c>
      <c r="I2038" s="26">
        <v>43747</v>
      </c>
      <c r="J2038" s="13">
        <v>6</v>
      </c>
      <c r="K2038" s="13">
        <v>2019</v>
      </c>
      <c r="L2038" s="13" t="s">
        <v>39</v>
      </c>
      <c r="M2038" s="13">
        <v>12</v>
      </c>
      <c r="N2038" s="13">
        <v>0.20833333333333329</v>
      </c>
      <c r="O2038" s="13">
        <v>2.5</v>
      </c>
      <c r="P2038" s="13">
        <v>5</v>
      </c>
      <c r="Q2038" s="13">
        <v>0.5</v>
      </c>
      <c r="R2038" s="13">
        <v>2.4</v>
      </c>
      <c r="S2038" s="13">
        <v>5.9165186500888103</v>
      </c>
      <c r="T2038" s="13">
        <f>IFERROR(VLOOKUP(B496,[1]!users_table[#All],4),"NA")</f>
        <v>8.4223826714801451</v>
      </c>
      <c r="U2038" s="13" t="s">
        <v>1016</v>
      </c>
    </row>
    <row r="2039" spans="1:21" x14ac:dyDescent="0.3">
      <c r="A2039" s="25">
        <v>2037</v>
      </c>
      <c r="B2039" s="13" t="s">
        <v>4</v>
      </c>
      <c r="C2039" s="13">
        <v>38610</v>
      </c>
      <c r="D2039" s="13" t="s">
        <v>639</v>
      </c>
      <c r="E2039" s="13" t="s">
        <v>32</v>
      </c>
      <c r="F2039" s="13" t="s">
        <v>37</v>
      </c>
      <c r="G2039" s="13">
        <v>6.41</v>
      </c>
      <c r="H2039" s="26">
        <v>44260</v>
      </c>
      <c r="I2039" s="26">
        <v>44293</v>
      </c>
      <c r="J2039" s="13">
        <v>8</v>
      </c>
      <c r="K2039" s="13">
        <v>2019</v>
      </c>
      <c r="L2039" s="13" t="s">
        <v>39</v>
      </c>
      <c r="M2039" s="13">
        <v>12</v>
      </c>
      <c r="N2039" s="13">
        <v>0.20833333333333329</v>
      </c>
      <c r="O2039" s="13">
        <v>2.5</v>
      </c>
      <c r="P2039" s="13">
        <v>34</v>
      </c>
      <c r="Q2039" s="13">
        <v>7.3529411764705885E-2</v>
      </c>
      <c r="R2039" s="13">
        <v>0.35294117647058831</v>
      </c>
      <c r="S2039" s="13">
        <v>8.3323353293413174</v>
      </c>
      <c r="T2039" s="13">
        <f>IFERROR(VLOOKUP(B866,[1]!users_table[#All],4),"NA")</f>
        <v>8.4223826714801451</v>
      </c>
      <c r="U2039" s="13" t="s">
        <v>64</v>
      </c>
    </row>
    <row r="2040" spans="1:21" x14ac:dyDescent="0.3">
      <c r="A2040" s="25">
        <v>2038</v>
      </c>
      <c r="B2040" s="13" t="s">
        <v>4</v>
      </c>
      <c r="C2040" s="13">
        <v>38610</v>
      </c>
      <c r="D2040" s="13" t="s">
        <v>639</v>
      </c>
      <c r="E2040" s="13" t="s">
        <v>32</v>
      </c>
      <c r="F2040" s="13" t="s">
        <v>37</v>
      </c>
      <c r="G2040" s="13">
        <v>6.41</v>
      </c>
      <c r="H2040" s="26">
        <v>44260</v>
      </c>
      <c r="I2040" s="26">
        <v>44293</v>
      </c>
      <c r="J2040" s="13">
        <v>8</v>
      </c>
      <c r="K2040" s="13">
        <v>2019</v>
      </c>
      <c r="L2040" s="13" t="s">
        <v>39</v>
      </c>
      <c r="M2040" s="13">
        <v>12</v>
      </c>
      <c r="N2040" s="13">
        <v>0.20833333333333329</v>
      </c>
      <c r="O2040" s="13">
        <v>2.5</v>
      </c>
      <c r="P2040" s="13">
        <v>34</v>
      </c>
      <c r="Q2040" s="13">
        <v>7.3529411764705885E-2</v>
      </c>
      <c r="R2040" s="13">
        <v>0.35294117647058831</v>
      </c>
      <c r="S2040" s="13">
        <v>8.3323353293413174</v>
      </c>
      <c r="T2040" s="13">
        <f>IFERROR(VLOOKUP(B866,[1]!users_table[#All],4),"NA")</f>
        <v>8.4223826714801451</v>
      </c>
      <c r="U2040" s="13" t="s">
        <v>1011</v>
      </c>
    </row>
    <row r="2041" spans="1:21" x14ac:dyDescent="0.3">
      <c r="A2041" s="25">
        <v>2039</v>
      </c>
      <c r="B2041" s="13" t="s">
        <v>4</v>
      </c>
      <c r="C2041" s="13">
        <v>38610</v>
      </c>
      <c r="D2041" s="13" t="s">
        <v>639</v>
      </c>
      <c r="E2041" s="13" t="s">
        <v>32</v>
      </c>
      <c r="F2041" s="13" t="s">
        <v>37</v>
      </c>
      <c r="G2041" s="13">
        <v>6.41</v>
      </c>
      <c r="H2041" s="26">
        <v>44260</v>
      </c>
      <c r="I2041" s="26">
        <v>44293</v>
      </c>
      <c r="J2041" s="13">
        <v>8</v>
      </c>
      <c r="K2041" s="13">
        <v>2019</v>
      </c>
      <c r="L2041" s="13" t="s">
        <v>39</v>
      </c>
      <c r="M2041" s="13">
        <v>12</v>
      </c>
      <c r="N2041" s="13">
        <v>0.20833333333333329</v>
      </c>
      <c r="O2041" s="13">
        <v>2.5</v>
      </c>
      <c r="P2041" s="13">
        <v>34</v>
      </c>
      <c r="Q2041" s="13">
        <v>7.3529411764705885E-2</v>
      </c>
      <c r="R2041" s="13">
        <v>0.35294117647058831</v>
      </c>
      <c r="S2041" s="13">
        <v>8.3323353293413174</v>
      </c>
      <c r="T2041" s="13">
        <f>IFERROR(VLOOKUP(B866,[1]!users_table[#All],4),"NA")</f>
        <v>8.4223826714801451</v>
      </c>
      <c r="U2041" s="13" t="s">
        <v>1029</v>
      </c>
    </row>
    <row r="2042" spans="1:21" x14ac:dyDescent="0.3">
      <c r="A2042" s="25">
        <v>2040</v>
      </c>
      <c r="B2042" s="13" t="s">
        <v>4</v>
      </c>
      <c r="C2042" s="13">
        <v>38610</v>
      </c>
      <c r="D2042" s="13" t="s">
        <v>639</v>
      </c>
      <c r="E2042" s="13" t="s">
        <v>32</v>
      </c>
      <c r="F2042" s="13" t="s">
        <v>37</v>
      </c>
      <c r="G2042" s="13">
        <v>6.41</v>
      </c>
      <c r="H2042" s="26">
        <v>44260</v>
      </c>
      <c r="I2042" s="26">
        <v>44293</v>
      </c>
      <c r="J2042" s="13">
        <v>8</v>
      </c>
      <c r="K2042" s="13">
        <v>2019</v>
      </c>
      <c r="L2042" s="13" t="s">
        <v>39</v>
      </c>
      <c r="M2042" s="13">
        <v>12</v>
      </c>
      <c r="N2042" s="13">
        <v>0.20833333333333329</v>
      </c>
      <c r="O2042" s="13">
        <v>2.5</v>
      </c>
      <c r="P2042" s="13">
        <v>34</v>
      </c>
      <c r="Q2042" s="13">
        <v>7.3529411764705885E-2</v>
      </c>
      <c r="R2042" s="13">
        <v>0.35294117647058831</v>
      </c>
      <c r="S2042" s="13">
        <v>8.3323353293413174</v>
      </c>
      <c r="T2042" s="7">
        <f>IFERROR(VLOOKUP(B866,[1]!users_table[#All],4),"NA")</f>
        <v>8.4223826714801451</v>
      </c>
      <c r="U2042" s="13" t="s">
        <v>1049</v>
      </c>
    </row>
    <row r="2043" spans="1:21" x14ac:dyDescent="0.3">
      <c r="A2043" s="25">
        <v>2041</v>
      </c>
      <c r="B2043" s="13" t="s">
        <v>4</v>
      </c>
      <c r="C2043" s="13">
        <v>38610</v>
      </c>
      <c r="D2043" s="13" t="s">
        <v>639</v>
      </c>
      <c r="E2043" s="13" t="s">
        <v>32</v>
      </c>
      <c r="F2043" s="13" t="s">
        <v>37</v>
      </c>
      <c r="G2043" s="13">
        <v>6.41</v>
      </c>
      <c r="H2043" s="26">
        <v>44260</v>
      </c>
      <c r="I2043" s="26">
        <v>44293</v>
      </c>
      <c r="J2043" s="13">
        <v>8</v>
      </c>
      <c r="K2043" s="13">
        <v>2019</v>
      </c>
      <c r="L2043" s="13" t="s">
        <v>39</v>
      </c>
      <c r="M2043" s="13">
        <v>12</v>
      </c>
      <c r="N2043" s="13">
        <v>0.20833333333333329</v>
      </c>
      <c r="O2043" s="13">
        <v>2.5</v>
      </c>
      <c r="P2043" s="13">
        <v>34</v>
      </c>
      <c r="Q2043" s="13">
        <v>7.3529411764705885E-2</v>
      </c>
      <c r="R2043" s="13">
        <v>0.35294117647058831</v>
      </c>
      <c r="S2043" s="13">
        <v>8.3323353293413174</v>
      </c>
      <c r="T2043" s="7">
        <f>IFERROR(VLOOKUP(B866,[1]!users_table[#All],4),"NA")</f>
        <v>8.4223826714801451</v>
      </c>
      <c r="U2043" s="13" t="s">
        <v>70</v>
      </c>
    </row>
    <row r="2044" spans="1:21" x14ac:dyDescent="0.3">
      <c r="A2044" s="25">
        <v>2042</v>
      </c>
      <c r="B2044" s="13" t="s">
        <v>4</v>
      </c>
      <c r="C2044" s="13">
        <v>38610</v>
      </c>
      <c r="D2044" s="13" t="s">
        <v>639</v>
      </c>
      <c r="E2044" s="13" t="s">
        <v>32</v>
      </c>
      <c r="F2044" s="13" t="s">
        <v>37</v>
      </c>
      <c r="G2044" s="13">
        <v>6.41</v>
      </c>
      <c r="H2044" s="26">
        <v>44260</v>
      </c>
      <c r="I2044" s="26">
        <v>44293</v>
      </c>
      <c r="J2044" s="13">
        <v>8</v>
      </c>
      <c r="K2044" s="13">
        <v>2019</v>
      </c>
      <c r="L2044" s="13" t="s">
        <v>39</v>
      </c>
      <c r="M2044" s="13">
        <v>12</v>
      </c>
      <c r="N2044" s="13">
        <v>0.20833333333333329</v>
      </c>
      <c r="O2044" s="13">
        <v>2.5</v>
      </c>
      <c r="P2044" s="13">
        <v>34</v>
      </c>
      <c r="Q2044" s="13">
        <v>7.3529411764705885E-2</v>
      </c>
      <c r="R2044" s="13">
        <v>0.35294117647058831</v>
      </c>
      <c r="S2044" s="13">
        <v>8.3323353293413174</v>
      </c>
      <c r="T2044" s="7">
        <f>IFERROR(VLOOKUP(B866,[1]!users_table[#All],4),"NA")</f>
        <v>8.4223826714801451</v>
      </c>
      <c r="U2044" s="13" t="s">
        <v>1016</v>
      </c>
    </row>
    <row r="2045" spans="1:21" x14ac:dyDescent="0.3">
      <c r="A2045" s="25">
        <v>2043</v>
      </c>
      <c r="B2045" s="13" t="s">
        <v>2</v>
      </c>
      <c r="C2045" s="13">
        <v>41762</v>
      </c>
      <c r="D2045" s="13" t="s">
        <v>640</v>
      </c>
      <c r="E2045" s="13" t="s">
        <v>32</v>
      </c>
      <c r="F2045" s="13" t="s">
        <v>37</v>
      </c>
      <c r="G2045" s="13">
        <v>7.16</v>
      </c>
      <c r="H2045" s="26">
        <v>44522</v>
      </c>
      <c r="I2045" s="26">
        <v>44537</v>
      </c>
      <c r="J2045" s="13">
        <v>6</v>
      </c>
      <c r="K2045" s="13">
        <v>2021</v>
      </c>
      <c r="L2045" s="13" t="s">
        <v>30</v>
      </c>
      <c r="M2045" s="13">
        <v>12</v>
      </c>
      <c r="N2045" s="13">
        <v>0.3972222222222222</v>
      </c>
      <c r="O2045" s="13">
        <v>4.7666666666666666</v>
      </c>
      <c r="P2045" s="13">
        <v>16</v>
      </c>
      <c r="Q2045" s="13">
        <v>0.29791666666666672</v>
      </c>
      <c r="R2045" s="13">
        <v>0.75</v>
      </c>
      <c r="S2045" s="13">
        <v>5.9165186500888103</v>
      </c>
      <c r="T2045" s="7">
        <f>IFERROR(VLOOKUP(B497,[1]!users_table[#All],4),"NA")</f>
        <v>8.4223826714801451</v>
      </c>
      <c r="U2045" s="13" t="s">
        <v>64</v>
      </c>
    </row>
    <row r="2046" spans="1:21" x14ac:dyDescent="0.3">
      <c r="A2046" s="25">
        <v>2044</v>
      </c>
      <c r="B2046" s="13" t="s">
        <v>2</v>
      </c>
      <c r="C2046" s="13">
        <v>41762</v>
      </c>
      <c r="D2046" s="13" t="s">
        <v>640</v>
      </c>
      <c r="E2046" s="13" t="s">
        <v>32</v>
      </c>
      <c r="F2046" s="13" t="s">
        <v>37</v>
      </c>
      <c r="G2046" s="13">
        <v>7.16</v>
      </c>
      <c r="H2046" s="26">
        <v>44522</v>
      </c>
      <c r="I2046" s="26">
        <v>44537</v>
      </c>
      <c r="J2046" s="13">
        <v>6</v>
      </c>
      <c r="K2046" s="13">
        <v>2021</v>
      </c>
      <c r="L2046" s="13" t="s">
        <v>30</v>
      </c>
      <c r="M2046" s="13">
        <v>12</v>
      </c>
      <c r="N2046" s="13">
        <v>0.3972222222222222</v>
      </c>
      <c r="O2046" s="13">
        <v>4.7666666666666666</v>
      </c>
      <c r="P2046" s="13">
        <v>16</v>
      </c>
      <c r="Q2046" s="13">
        <v>0.29791666666666672</v>
      </c>
      <c r="R2046" s="13">
        <v>0.75</v>
      </c>
      <c r="S2046" s="13">
        <v>5.9165186500888103</v>
      </c>
      <c r="T2046" s="7">
        <f>IFERROR(VLOOKUP(B497,[1]!users_table[#All],4),"NA")</f>
        <v>8.4223826714801451</v>
      </c>
      <c r="U2046" s="13" t="s">
        <v>1056</v>
      </c>
    </row>
    <row r="2047" spans="1:21" x14ac:dyDescent="0.3">
      <c r="A2047" s="25">
        <v>2045</v>
      </c>
      <c r="B2047" s="13" t="s">
        <v>2</v>
      </c>
      <c r="C2047" s="13">
        <v>41762</v>
      </c>
      <c r="D2047" s="13" t="s">
        <v>640</v>
      </c>
      <c r="E2047" s="13" t="s">
        <v>32</v>
      </c>
      <c r="F2047" s="13" t="s">
        <v>37</v>
      </c>
      <c r="G2047" s="13">
        <v>7.16</v>
      </c>
      <c r="H2047" s="26">
        <v>44522</v>
      </c>
      <c r="I2047" s="26">
        <v>44537</v>
      </c>
      <c r="J2047" s="13">
        <v>6</v>
      </c>
      <c r="K2047" s="13">
        <v>2021</v>
      </c>
      <c r="L2047" s="13" t="s">
        <v>30</v>
      </c>
      <c r="M2047" s="13">
        <v>12</v>
      </c>
      <c r="N2047" s="13">
        <v>0.3972222222222222</v>
      </c>
      <c r="O2047" s="13">
        <v>4.7666666666666666</v>
      </c>
      <c r="P2047" s="13">
        <v>16</v>
      </c>
      <c r="Q2047" s="13">
        <v>0.29791666666666672</v>
      </c>
      <c r="R2047" s="13">
        <v>0.75</v>
      </c>
      <c r="S2047" s="13">
        <v>5.9165186500888103</v>
      </c>
      <c r="T2047" s="7">
        <f>IFERROR(VLOOKUP(B497,[1]!users_table[#All],4),"NA")</f>
        <v>8.4223826714801451</v>
      </c>
      <c r="U2047" s="13" t="s">
        <v>60</v>
      </c>
    </row>
    <row r="2048" spans="1:21" x14ac:dyDescent="0.3">
      <c r="A2048" s="25">
        <v>2046</v>
      </c>
      <c r="B2048" s="13" t="s">
        <v>2</v>
      </c>
      <c r="C2048" s="13">
        <v>41762</v>
      </c>
      <c r="D2048" s="13" t="s">
        <v>640</v>
      </c>
      <c r="E2048" s="13" t="s">
        <v>32</v>
      </c>
      <c r="F2048" s="13" t="s">
        <v>37</v>
      </c>
      <c r="G2048" s="13">
        <v>7.16</v>
      </c>
      <c r="H2048" s="26">
        <v>44522</v>
      </c>
      <c r="I2048" s="26">
        <v>44537</v>
      </c>
      <c r="J2048" s="13">
        <v>6</v>
      </c>
      <c r="K2048" s="13">
        <v>2021</v>
      </c>
      <c r="L2048" s="13" t="s">
        <v>30</v>
      </c>
      <c r="M2048" s="13">
        <v>12</v>
      </c>
      <c r="N2048" s="13">
        <v>0.3972222222222222</v>
      </c>
      <c r="O2048" s="13">
        <v>4.7666666666666666</v>
      </c>
      <c r="P2048" s="13">
        <v>16</v>
      </c>
      <c r="Q2048" s="13">
        <v>0.29791666666666672</v>
      </c>
      <c r="R2048" s="13">
        <v>0.75</v>
      </c>
      <c r="S2048" s="13">
        <v>5.9165186500888103</v>
      </c>
      <c r="T2048" s="7">
        <f>IFERROR(VLOOKUP(B497,[1]!users_table[#All],4),"NA")</f>
        <v>8.4223826714801451</v>
      </c>
      <c r="U2048" s="13" t="s">
        <v>1028</v>
      </c>
    </row>
    <row r="2049" spans="1:21" x14ac:dyDescent="0.3">
      <c r="A2049" s="25">
        <v>2047</v>
      </c>
      <c r="B2049" s="13" t="s">
        <v>2</v>
      </c>
      <c r="C2049" s="13">
        <v>41762</v>
      </c>
      <c r="D2049" s="13" t="s">
        <v>640</v>
      </c>
      <c r="E2049" s="13" t="s">
        <v>32</v>
      </c>
      <c r="F2049" s="13" t="s">
        <v>37</v>
      </c>
      <c r="G2049" s="13">
        <v>7.16</v>
      </c>
      <c r="H2049" s="26">
        <v>44522</v>
      </c>
      <c r="I2049" s="26">
        <v>44537</v>
      </c>
      <c r="J2049" s="13">
        <v>6</v>
      </c>
      <c r="K2049" s="13">
        <v>2021</v>
      </c>
      <c r="L2049" s="13" t="s">
        <v>30</v>
      </c>
      <c r="M2049" s="13">
        <v>12</v>
      </c>
      <c r="N2049" s="13">
        <v>0.3972222222222222</v>
      </c>
      <c r="O2049" s="13">
        <v>4.7666666666666666</v>
      </c>
      <c r="P2049" s="13">
        <v>16</v>
      </c>
      <c r="Q2049" s="13">
        <v>0.29791666666666672</v>
      </c>
      <c r="R2049" s="13">
        <v>0.75</v>
      </c>
      <c r="S2049" s="13">
        <v>5.9165186500888103</v>
      </c>
      <c r="T2049" s="7">
        <f>IFERROR(VLOOKUP(B497,[1]!users_table[#All],4),"NA")</f>
        <v>8.4223826714801451</v>
      </c>
      <c r="U2049" s="13" t="s">
        <v>1030</v>
      </c>
    </row>
    <row r="2050" spans="1:21" x14ac:dyDescent="0.3">
      <c r="A2050" s="25">
        <v>2048</v>
      </c>
      <c r="B2050" s="13" t="s">
        <v>2</v>
      </c>
      <c r="C2050" s="13">
        <v>41762</v>
      </c>
      <c r="D2050" s="13" t="s">
        <v>640</v>
      </c>
      <c r="E2050" s="13" t="s">
        <v>32</v>
      </c>
      <c r="F2050" s="13" t="s">
        <v>37</v>
      </c>
      <c r="G2050" s="13">
        <v>7.16</v>
      </c>
      <c r="H2050" s="26">
        <v>44522</v>
      </c>
      <c r="I2050" s="26">
        <v>44537</v>
      </c>
      <c r="J2050" s="13">
        <v>6</v>
      </c>
      <c r="K2050" s="13">
        <v>2021</v>
      </c>
      <c r="L2050" s="13" t="s">
        <v>30</v>
      </c>
      <c r="M2050" s="13">
        <v>12</v>
      </c>
      <c r="N2050" s="13">
        <v>0.3972222222222222</v>
      </c>
      <c r="O2050" s="13">
        <v>4.7666666666666666</v>
      </c>
      <c r="P2050" s="13">
        <v>16</v>
      </c>
      <c r="Q2050" s="13">
        <v>0.29791666666666672</v>
      </c>
      <c r="R2050" s="13">
        <v>0.75</v>
      </c>
      <c r="S2050" s="13">
        <v>5.9165186500888103</v>
      </c>
      <c r="T2050" s="7">
        <f>IFERROR(VLOOKUP(B497,[1]!users_table[#All],4),"NA")</f>
        <v>8.4223826714801451</v>
      </c>
      <c r="U2050" s="13" t="s">
        <v>1016</v>
      </c>
    </row>
    <row r="2051" spans="1:21" x14ac:dyDescent="0.3">
      <c r="A2051" s="25">
        <v>2049</v>
      </c>
      <c r="B2051" s="13" t="s">
        <v>2</v>
      </c>
      <c r="C2051" s="13">
        <v>41762</v>
      </c>
      <c r="D2051" s="13" t="s">
        <v>640</v>
      </c>
      <c r="E2051" s="13" t="s">
        <v>32</v>
      </c>
      <c r="F2051" s="13" t="s">
        <v>37</v>
      </c>
      <c r="G2051" s="13">
        <v>7.16</v>
      </c>
      <c r="H2051" s="26">
        <v>44522</v>
      </c>
      <c r="I2051" s="26">
        <v>44537</v>
      </c>
      <c r="J2051" s="13">
        <v>6</v>
      </c>
      <c r="K2051" s="13">
        <v>2021</v>
      </c>
      <c r="L2051" s="13" t="s">
        <v>30</v>
      </c>
      <c r="M2051" s="13">
        <v>12</v>
      </c>
      <c r="N2051" s="13">
        <v>0.3972222222222222</v>
      </c>
      <c r="O2051" s="13">
        <v>4.7666666666666666</v>
      </c>
      <c r="P2051" s="13">
        <v>16</v>
      </c>
      <c r="Q2051" s="13">
        <v>0.29791666666666672</v>
      </c>
      <c r="R2051" s="13">
        <v>0.75</v>
      </c>
      <c r="S2051" s="13">
        <v>5.9165186500888103</v>
      </c>
      <c r="T2051" s="7">
        <f>IFERROR(VLOOKUP(B497,[1]!users_table[#All],4),"NA")</f>
        <v>8.4223826714801451</v>
      </c>
      <c r="U2051" s="13" t="s">
        <v>1015</v>
      </c>
    </row>
    <row r="2052" spans="1:21" x14ac:dyDescent="0.3">
      <c r="A2052" s="25">
        <v>2050</v>
      </c>
      <c r="B2052" s="13" t="s">
        <v>2</v>
      </c>
      <c r="C2052" s="13">
        <v>46587</v>
      </c>
      <c r="D2052" s="13" t="s">
        <v>641</v>
      </c>
      <c r="E2052" s="13" t="s">
        <v>28</v>
      </c>
      <c r="F2052" s="13" t="s">
        <v>37</v>
      </c>
      <c r="G2052" s="13">
        <v>7.21</v>
      </c>
      <c r="H2052" s="26">
        <v>44537</v>
      </c>
      <c r="I2052" s="26">
        <v>44537</v>
      </c>
      <c r="J2052" s="13">
        <v>6</v>
      </c>
      <c r="K2052" s="13">
        <v>2021</v>
      </c>
      <c r="L2052" s="13" t="s">
        <v>33</v>
      </c>
      <c r="M2052" s="13">
        <v>1</v>
      </c>
      <c r="N2052" s="13">
        <v>0.3972222222222222</v>
      </c>
      <c r="O2052" s="13">
        <v>0.3972222222222222</v>
      </c>
      <c r="P2052" s="13">
        <v>1</v>
      </c>
      <c r="Q2052" s="13">
        <v>0.3972222222222222</v>
      </c>
      <c r="R2052" s="13">
        <v>1</v>
      </c>
      <c r="S2052" s="13">
        <v>5.9165186500888103</v>
      </c>
      <c r="T2052" s="7">
        <f>IFERROR(VLOOKUP(B498,[1]!users_table[#All],4),"NA")</f>
        <v>8.4223826714801451</v>
      </c>
      <c r="U2052" s="13" t="s">
        <v>64</v>
      </c>
    </row>
    <row r="2053" spans="1:21" x14ac:dyDescent="0.3">
      <c r="A2053" s="25">
        <v>2051</v>
      </c>
      <c r="B2053" s="13" t="s">
        <v>2</v>
      </c>
      <c r="C2053" s="13">
        <v>46587</v>
      </c>
      <c r="D2053" s="13" t="s">
        <v>641</v>
      </c>
      <c r="E2053" s="13" t="s">
        <v>28</v>
      </c>
      <c r="F2053" s="13" t="s">
        <v>37</v>
      </c>
      <c r="G2053" s="13">
        <v>7.21</v>
      </c>
      <c r="H2053" s="26">
        <v>44537</v>
      </c>
      <c r="I2053" s="26">
        <v>44537</v>
      </c>
      <c r="J2053" s="13">
        <v>6</v>
      </c>
      <c r="K2053" s="13">
        <v>2021</v>
      </c>
      <c r="L2053" s="13" t="s">
        <v>33</v>
      </c>
      <c r="M2053" s="13">
        <v>1</v>
      </c>
      <c r="N2053" s="13">
        <v>0.3972222222222222</v>
      </c>
      <c r="O2053" s="13">
        <v>0.3972222222222222</v>
      </c>
      <c r="P2053" s="13">
        <v>1</v>
      </c>
      <c r="Q2053" s="13">
        <v>0.3972222222222222</v>
      </c>
      <c r="R2053" s="13">
        <v>1</v>
      </c>
      <c r="S2053" s="13">
        <v>5.9165186500888103</v>
      </c>
      <c r="T2053" s="7">
        <f>IFERROR(VLOOKUP(B498,[1]!users_table[#All],4),"NA")</f>
        <v>8.4223826714801451</v>
      </c>
      <c r="U2053" s="13" t="s">
        <v>1056</v>
      </c>
    </row>
    <row r="2054" spans="1:21" x14ac:dyDescent="0.3">
      <c r="A2054" s="25">
        <v>2052</v>
      </c>
      <c r="B2054" s="13" t="s">
        <v>2</v>
      </c>
      <c r="C2054" s="13">
        <v>46587</v>
      </c>
      <c r="D2054" s="13" t="s">
        <v>641</v>
      </c>
      <c r="E2054" s="13" t="s">
        <v>28</v>
      </c>
      <c r="F2054" s="13" t="s">
        <v>37</v>
      </c>
      <c r="G2054" s="13">
        <v>7.21</v>
      </c>
      <c r="H2054" s="26">
        <v>44537</v>
      </c>
      <c r="I2054" s="26">
        <v>44537</v>
      </c>
      <c r="J2054" s="13">
        <v>6</v>
      </c>
      <c r="K2054" s="13">
        <v>2021</v>
      </c>
      <c r="L2054" s="13" t="s">
        <v>33</v>
      </c>
      <c r="M2054" s="13">
        <v>1</v>
      </c>
      <c r="N2054" s="13">
        <v>0.3972222222222222</v>
      </c>
      <c r="O2054" s="13">
        <v>0.3972222222222222</v>
      </c>
      <c r="P2054" s="13">
        <v>1</v>
      </c>
      <c r="Q2054" s="13">
        <v>0.3972222222222222</v>
      </c>
      <c r="R2054" s="13">
        <v>1</v>
      </c>
      <c r="S2054" s="13">
        <v>5.9165186500888103</v>
      </c>
      <c r="T2054" s="7">
        <f>IFERROR(VLOOKUP(B498,[1]!users_table[#All],4),"NA")</f>
        <v>8.4223826714801451</v>
      </c>
      <c r="U2054" s="13" t="s">
        <v>60</v>
      </c>
    </row>
    <row r="2055" spans="1:21" x14ac:dyDescent="0.3">
      <c r="A2055" s="25">
        <v>2053</v>
      </c>
      <c r="B2055" s="13" t="s">
        <v>2</v>
      </c>
      <c r="C2055" s="13">
        <v>46587</v>
      </c>
      <c r="D2055" s="13" t="s">
        <v>641</v>
      </c>
      <c r="E2055" s="13" t="s">
        <v>28</v>
      </c>
      <c r="F2055" s="13" t="s">
        <v>37</v>
      </c>
      <c r="G2055" s="13">
        <v>7.21</v>
      </c>
      <c r="H2055" s="26">
        <v>44537</v>
      </c>
      <c r="I2055" s="26">
        <v>44537</v>
      </c>
      <c r="J2055" s="13">
        <v>6</v>
      </c>
      <c r="K2055" s="13">
        <v>2021</v>
      </c>
      <c r="L2055" s="13" t="s">
        <v>33</v>
      </c>
      <c r="M2055" s="13">
        <v>1</v>
      </c>
      <c r="N2055" s="13">
        <v>0.3972222222222222</v>
      </c>
      <c r="O2055" s="13">
        <v>0.3972222222222222</v>
      </c>
      <c r="P2055" s="13">
        <v>1</v>
      </c>
      <c r="Q2055" s="13">
        <v>0.3972222222222222</v>
      </c>
      <c r="R2055" s="13">
        <v>1</v>
      </c>
      <c r="S2055" s="13">
        <v>5.9165186500888103</v>
      </c>
      <c r="T2055" s="7">
        <f>IFERROR(VLOOKUP(B498,[1]!users_table[#All],4),"NA")</f>
        <v>8.4223826714801451</v>
      </c>
      <c r="U2055" s="13" t="s">
        <v>1028</v>
      </c>
    </row>
    <row r="2056" spans="1:21" x14ac:dyDescent="0.3">
      <c r="A2056" s="25">
        <v>2054</v>
      </c>
      <c r="B2056" s="13" t="s">
        <v>2</v>
      </c>
      <c r="C2056" s="13">
        <v>46587</v>
      </c>
      <c r="D2056" s="13" t="s">
        <v>641</v>
      </c>
      <c r="E2056" s="13" t="s">
        <v>28</v>
      </c>
      <c r="F2056" s="13" t="s">
        <v>37</v>
      </c>
      <c r="G2056" s="13">
        <v>7.21</v>
      </c>
      <c r="H2056" s="26">
        <v>44537</v>
      </c>
      <c r="I2056" s="26">
        <v>44537</v>
      </c>
      <c r="J2056" s="13">
        <v>6</v>
      </c>
      <c r="K2056" s="13">
        <v>2021</v>
      </c>
      <c r="L2056" s="13" t="s">
        <v>33</v>
      </c>
      <c r="M2056" s="13">
        <v>1</v>
      </c>
      <c r="N2056" s="13">
        <v>0.3972222222222222</v>
      </c>
      <c r="O2056" s="13">
        <v>0.3972222222222222</v>
      </c>
      <c r="P2056" s="13">
        <v>1</v>
      </c>
      <c r="Q2056" s="13">
        <v>0.3972222222222222</v>
      </c>
      <c r="R2056" s="13">
        <v>1</v>
      </c>
      <c r="S2056" s="13">
        <v>5.9165186500888103</v>
      </c>
      <c r="T2056" s="7">
        <f>IFERROR(VLOOKUP(B498,[1]!users_table[#All],4),"NA")</f>
        <v>8.4223826714801451</v>
      </c>
      <c r="U2056" s="13" t="s">
        <v>1030</v>
      </c>
    </row>
    <row r="2057" spans="1:21" x14ac:dyDescent="0.3">
      <c r="A2057" s="25">
        <v>2055</v>
      </c>
      <c r="B2057" s="13" t="s">
        <v>2</v>
      </c>
      <c r="C2057" s="13">
        <v>46587</v>
      </c>
      <c r="D2057" s="13" t="s">
        <v>641</v>
      </c>
      <c r="E2057" s="13" t="s">
        <v>28</v>
      </c>
      <c r="F2057" s="13" t="s">
        <v>37</v>
      </c>
      <c r="G2057" s="13">
        <v>7.21</v>
      </c>
      <c r="H2057" s="26">
        <v>44537</v>
      </c>
      <c r="I2057" s="26">
        <v>44537</v>
      </c>
      <c r="J2057" s="13">
        <v>6</v>
      </c>
      <c r="K2057" s="13">
        <v>2021</v>
      </c>
      <c r="L2057" s="13" t="s">
        <v>33</v>
      </c>
      <c r="M2057" s="13">
        <v>1</v>
      </c>
      <c r="N2057" s="13">
        <v>0.3972222222222222</v>
      </c>
      <c r="O2057" s="13">
        <v>0.3972222222222222</v>
      </c>
      <c r="P2057" s="13">
        <v>1</v>
      </c>
      <c r="Q2057" s="13">
        <v>0.3972222222222222</v>
      </c>
      <c r="R2057" s="13">
        <v>1</v>
      </c>
      <c r="S2057" s="13">
        <v>5.9165186500888103</v>
      </c>
      <c r="T2057" s="7">
        <f>IFERROR(VLOOKUP(B498,[1]!users_table[#All],4),"NA")</f>
        <v>8.4223826714801451</v>
      </c>
      <c r="U2057" s="13" t="s">
        <v>1016</v>
      </c>
    </row>
    <row r="2058" spans="1:21" x14ac:dyDescent="0.3">
      <c r="A2058" s="25">
        <v>2056</v>
      </c>
      <c r="B2058" s="13" t="s">
        <v>2</v>
      </c>
      <c r="C2058" s="13">
        <v>46587</v>
      </c>
      <c r="D2058" s="13" t="s">
        <v>641</v>
      </c>
      <c r="E2058" s="13" t="s">
        <v>28</v>
      </c>
      <c r="F2058" s="13" t="s">
        <v>37</v>
      </c>
      <c r="G2058" s="13">
        <v>7.21</v>
      </c>
      <c r="H2058" s="26">
        <v>44537</v>
      </c>
      <c r="I2058" s="26">
        <v>44537</v>
      </c>
      <c r="J2058" s="13">
        <v>6</v>
      </c>
      <c r="K2058" s="13">
        <v>2021</v>
      </c>
      <c r="L2058" s="13" t="s">
        <v>33</v>
      </c>
      <c r="M2058" s="13">
        <v>1</v>
      </c>
      <c r="N2058" s="13">
        <v>0.3972222222222222</v>
      </c>
      <c r="O2058" s="13">
        <v>0.3972222222222222</v>
      </c>
      <c r="P2058" s="13">
        <v>1</v>
      </c>
      <c r="Q2058" s="13">
        <v>0.3972222222222222</v>
      </c>
      <c r="R2058" s="13">
        <v>1</v>
      </c>
      <c r="S2058" s="13">
        <v>5.9165186500888103</v>
      </c>
      <c r="T2058" s="7">
        <f>IFERROR(VLOOKUP(B498,[1]!users_table[#All],4),"NA")</f>
        <v>8.4223826714801451</v>
      </c>
      <c r="U2058" s="13" t="s">
        <v>1015</v>
      </c>
    </row>
    <row r="2059" spans="1:21" x14ac:dyDescent="0.3">
      <c r="A2059" s="25">
        <v>2057</v>
      </c>
      <c r="B2059" s="13" t="s">
        <v>2</v>
      </c>
      <c r="C2059" s="13">
        <v>38826</v>
      </c>
      <c r="D2059" s="13" t="s">
        <v>642</v>
      </c>
      <c r="E2059" s="13" t="s">
        <v>168</v>
      </c>
      <c r="F2059" s="13" t="s">
        <v>29</v>
      </c>
      <c r="G2059" s="13">
        <v>8.2899999999999991</v>
      </c>
      <c r="H2059" s="26">
        <v>44229</v>
      </c>
      <c r="I2059" s="26">
        <v>44229</v>
      </c>
      <c r="J2059" s="13">
        <v>9</v>
      </c>
      <c r="K2059" s="13">
        <v>2019</v>
      </c>
      <c r="L2059" s="13" t="s">
        <v>39</v>
      </c>
      <c r="M2059" s="13">
        <v>1</v>
      </c>
      <c r="N2059" s="13">
        <v>1.8702777777777779</v>
      </c>
      <c r="O2059" s="13">
        <v>1.8702777777777779</v>
      </c>
      <c r="P2059" s="13">
        <v>1</v>
      </c>
      <c r="Q2059" s="13">
        <v>1.8702777777777779</v>
      </c>
      <c r="R2059" s="13">
        <v>1</v>
      </c>
      <c r="S2059" s="13">
        <v>5.9165186500888103</v>
      </c>
      <c r="T2059" s="7">
        <f>IFERROR(VLOOKUP(B499,[1]!users_table[#All],4),"NA")</f>
        <v>8.4223826714801451</v>
      </c>
      <c r="U2059" s="13" t="s">
        <v>83</v>
      </c>
    </row>
    <row r="2060" spans="1:21" x14ac:dyDescent="0.3">
      <c r="A2060" s="25">
        <v>2058</v>
      </c>
      <c r="B2060" s="13" t="s">
        <v>2</v>
      </c>
      <c r="C2060" s="13">
        <v>38826</v>
      </c>
      <c r="D2060" s="13" t="s">
        <v>642</v>
      </c>
      <c r="E2060" s="13" t="s">
        <v>168</v>
      </c>
      <c r="F2060" s="13" t="s">
        <v>29</v>
      </c>
      <c r="G2060" s="13">
        <v>8.2899999999999991</v>
      </c>
      <c r="H2060" s="26">
        <v>44229</v>
      </c>
      <c r="I2060" s="26">
        <v>44229</v>
      </c>
      <c r="J2060" s="13">
        <v>9</v>
      </c>
      <c r="K2060" s="13">
        <v>2019</v>
      </c>
      <c r="L2060" s="13" t="s">
        <v>39</v>
      </c>
      <c r="M2060" s="13">
        <v>1</v>
      </c>
      <c r="N2060" s="13">
        <v>1.8702777777777779</v>
      </c>
      <c r="O2060" s="13">
        <v>1.8702777777777779</v>
      </c>
      <c r="P2060" s="13">
        <v>1</v>
      </c>
      <c r="Q2060" s="13">
        <v>1.8702777777777779</v>
      </c>
      <c r="R2060" s="13">
        <v>1</v>
      </c>
      <c r="S2060" s="13">
        <v>5.9165186500888103</v>
      </c>
      <c r="T2060" s="7">
        <f>IFERROR(VLOOKUP(B499,[1]!users_table[#All],4),"NA")</f>
        <v>8.4223826714801451</v>
      </c>
      <c r="U2060" s="13" t="s">
        <v>66</v>
      </c>
    </row>
    <row r="2061" spans="1:21" x14ac:dyDescent="0.3">
      <c r="A2061" s="25">
        <v>2059</v>
      </c>
      <c r="B2061" s="13" t="s">
        <v>2</v>
      </c>
      <c r="C2061" s="13">
        <v>38826</v>
      </c>
      <c r="D2061" s="13" t="s">
        <v>642</v>
      </c>
      <c r="E2061" s="13" t="s">
        <v>168</v>
      </c>
      <c r="F2061" s="13" t="s">
        <v>29</v>
      </c>
      <c r="G2061" s="13">
        <v>8.2899999999999991</v>
      </c>
      <c r="H2061" s="26">
        <v>44229</v>
      </c>
      <c r="I2061" s="26">
        <v>44229</v>
      </c>
      <c r="J2061" s="13">
        <v>9</v>
      </c>
      <c r="K2061" s="13">
        <v>2019</v>
      </c>
      <c r="L2061" s="13" t="s">
        <v>39</v>
      </c>
      <c r="M2061" s="13">
        <v>1</v>
      </c>
      <c r="N2061" s="13">
        <v>1.8702777777777779</v>
      </c>
      <c r="O2061" s="13">
        <v>1.8702777777777779</v>
      </c>
      <c r="P2061" s="13">
        <v>1</v>
      </c>
      <c r="Q2061" s="13">
        <v>1.8702777777777779</v>
      </c>
      <c r="R2061" s="13">
        <v>1</v>
      </c>
      <c r="S2061" s="13">
        <v>5.9165186500888103</v>
      </c>
      <c r="T2061" s="13">
        <f>IFERROR(VLOOKUP(B499,[1]!users_table[#All],4),"NA")</f>
        <v>8.4223826714801451</v>
      </c>
      <c r="U2061" s="13" t="s">
        <v>60</v>
      </c>
    </row>
    <row r="2062" spans="1:21" x14ac:dyDescent="0.3">
      <c r="A2062" s="25">
        <v>2060</v>
      </c>
      <c r="B2062" s="13" t="s">
        <v>2</v>
      </c>
      <c r="C2062" s="13">
        <v>38826</v>
      </c>
      <c r="D2062" s="13" t="s">
        <v>642</v>
      </c>
      <c r="E2062" s="13" t="s">
        <v>168</v>
      </c>
      <c r="F2062" s="13" t="s">
        <v>29</v>
      </c>
      <c r="G2062" s="13">
        <v>8.2899999999999991</v>
      </c>
      <c r="H2062" s="26">
        <v>44229</v>
      </c>
      <c r="I2062" s="26">
        <v>44229</v>
      </c>
      <c r="J2062" s="13">
        <v>9</v>
      </c>
      <c r="K2062" s="13">
        <v>2019</v>
      </c>
      <c r="L2062" s="13" t="s">
        <v>39</v>
      </c>
      <c r="M2062" s="13">
        <v>1</v>
      </c>
      <c r="N2062" s="13">
        <v>1.8702777777777779</v>
      </c>
      <c r="O2062" s="13">
        <v>1.8702777777777779</v>
      </c>
      <c r="P2062" s="13">
        <v>1</v>
      </c>
      <c r="Q2062" s="13">
        <v>1.8702777777777779</v>
      </c>
      <c r="R2062" s="13">
        <v>1</v>
      </c>
      <c r="S2062" s="13">
        <v>5.9165186500888103</v>
      </c>
      <c r="T2062" s="13">
        <f>IFERROR(VLOOKUP(B499,[1]!users_table[#All],4),"NA")</f>
        <v>8.4223826714801451</v>
      </c>
      <c r="U2062" s="13" t="s">
        <v>75</v>
      </c>
    </row>
    <row r="2063" spans="1:21" x14ac:dyDescent="0.3">
      <c r="A2063" s="25">
        <v>2061</v>
      </c>
      <c r="B2063" s="13" t="s">
        <v>2</v>
      </c>
      <c r="C2063" s="13">
        <v>43690</v>
      </c>
      <c r="D2063" s="13" t="s">
        <v>643</v>
      </c>
      <c r="E2063" s="13" t="s">
        <v>50</v>
      </c>
      <c r="F2063" s="13" t="s">
        <v>154</v>
      </c>
      <c r="G2063" s="13">
        <v>6.72</v>
      </c>
      <c r="H2063" s="26">
        <v>44778</v>
      </c>
      <c r="I2063" s="26">
        <v>44787</v>
      </c>
      <c r="J2063" s="13">
        <v>5</v>
      </c>
      <c r="K2063" s="13">
        <v>2021</v>
      </c>
      <c r="L2063" s="13" t="s">
        <v>30</v>
      </c>
      <c r="M2063" s="13">
        <v>12</v>
      </c>
      <c r="N2063" s="13">
        <v>0.41666666666666669</v>
      </c>
      <c r="O2063" s="13">
        <v>5</v>
      </c>
      <c r="P2063" s="13">
        <v>10</v>
      </c>
      <c r="Q2063" s="13">
        <v>0.5</v>
      </c>
      <c r="R2063" s="13">
        <v>1.2</v>
      </c>
      <c r="S2063" s="13">
        <v>5.9165186500888103</v>
      </c>
      <c r="T2063" s="13">
        <f>IFERROR(VLOOKUP(B500,[1]!users_table[#All],4),"NA")</f>
        <v>8.4223826714801451</v>
      </c>
      <c r="U2063" s="13" t="s">
        <v>65</v>
      </c>
    </row>
    <row r="2064" spans="1:21" x14ac:dyDescent="0.3">
      <c r="A2064" s="25">
        <v>2062</v>
      </c>
      <c r="B2064" s="13" t="s">
        <v>2</v>
      </c>
      <c r="C2064" s="13">
        <v>43690</v>
      </c>
      <c r="D2064" s="13" t="s">
        <v>643</v>
      </c>
      <c r="E2064" s="13" t="s">
        <v>50</v>
      </c>
      <c r="F2064" s="13" t="s">
        <v>154</v>
      </c>
      <c r="G2064" s="13">
        <v>6.72</v>
      </c>
      <c r="H2064" s="26">
        <v>44778</v>
      </c>
      <c r="I2064" s="26">
        <v>44787</v>
      </c>
      <c r="J2064" s="13">
        <v>5</v>
      </c>
      <c r="K2064" s="13">
        <v>2021</v>
      </c>
      <c r="L2064" s="13" t="s">
        <v>30</v>
      </c>
      <c r="M2064" s="13">
        <v>12</v>
      </c>
      <c r="N2064" s="13">
        <v>0.41666666666666669</v>
      </c>
      <c r="O2064" s="13">
        <v>5</v>
      </c>
      <c r="P2064" s="13">
        <v>10</v>
      </c>
      <c r="Q2064" s="13">
        <v>0.5</v>
      </c>
      <c r="R2064" s="13">
        <v>1.2</v>
      </c>
      <c r="S2064" s="13">
        <v>5.9165186500888103</v>
      </c>
      <c r="T2064" s="13">
        <f>IFERROR(VLOOKUP(B500,[1]!users_table[#All],4),"NA")</f>
        <v>8.4223826714801451</v>
      </c>
      <c r="U2064" s="13" t="s">
        <v>81</v>
      </c>
    </row>
    <row r="2065" spans="1:21" x14ac:dyDescent="0.3">
      <c r="A2065" s="25">
        <v>2063</v>
      </c>
      <c r="B2065" s="13" t="s">
        <v>2</v>
      </c>
      <c r="C2065" s="13">
        <v>43690</v>
      </c>
      <c r="D2065" s="13" t="s">
        <v>643</v>
      </c>
      <c r="E2065" s="13" t="s">
        <v>50</v>
      </c>
      <c r="F2065" s="13" t="s">
        <v>154</v>
      </c>
      <c r="G2065" s="13">
        <v>6.72</v>
      </c>
      <c r="H2065" s="26">
        <v>44778</v>
      </c>
      <c r="I2065" s="26">
        <v>44787</v>
      </c>
      <c r="J2065" s="13">
        <v>5</v>
      </c>
      <c r="K2065" s="13">
        <v>2021</v>
      </c>
      <c r="L2065" s="13" t="s">
        <v>30</v>
      </c>
      <c r="M2065" s="13">
        <v>12</v>
      </c>
      <c r="N2065" s="13">
        <v>0.41666666666666669</v>
      </c>
      <c r="O2065" s="13">
        <v>5</v>
      </c>
      <c r="P2065" s="13">
        <v>10</v>
      </c>
      <c r="Q2065" s="13">
        <v>0.5</v>
      </c>
      <c r="R2065" s="13">
        <v>1.2</v>
      </c>
      <c r="S2065" s="13">
        <v>5.9165186500888103</v>
      </c>
      <c r="T2065" s="7">
        <f>IFERROR(VLOOKUP(B500,[1]!users_table[#All],4),"NA")</f>
        <v>8.4223826714801451</v>
      </c>
      <c r="U2065" s="13" t="s">
        <v>1020</v>
      </c>
    </row>
    <row r="2066" spans="1:21" x14ac:dyDescent="0.3">
      <c r="A2066" s="25">
        <v>2064</v>
      </c>
      <c r="B2066" s="13" t="s">
        <v>2</v>
      </c>
      <c r="C2066" s="13">
        <v>43690</v>
      </c>
      <c r="D2066" s="13" t="s">
        <v>643</v>
      </c>
      <c r="E2066" s="13" t="s">
        <v>50</v>
      </c>
      <c r="F2066" s="13" t="s">
        <v>154</v>
      </c>
      <c r="G2066" s="13">
        <v>6.72</v>
      </c>
      <c r="H2066" s="26">
        <v>44778</v>
      </c>
      <c r="I2066" s="26">
        <v>44787</v>
      </c>
      <c r="J2066" s="13">
        <v>5</v>
      </c>
      <c r="K2066" s="13">
        <v>2021</v>
      </c>
      <c r="L2066" s="13" t="s">
        <v>30</v>
      </c>
      <c r="M2066" s="13">
        <v>12</v>
      </c>
      <c r="N2066" s="13">
        <v>0.41666666666666669</v>
      </c>
      <c r="O2066" s="13">
        <v>5</v>
      </c>
      <c r="P2066" s="13">
        <v>10</v>
      </c>
      <c r="Q2066" s="13">
        <v>0.5</v>
      </c>
      <c r="R2066" s="13">
        <v>1.2</v>
      </c>
      <c r="S2066" s="13">
        <v>5.9165186500888103</v>
      </c>
      <c r="T2066" s="7">
        <f>IFERROR(VLOOKUP(B500,[1]!users_table[#All],4),"NA")</f>
        <v>8.4223826714801451</v>
      </c>
      <c r="U2066" s="13" t="s">
        <v>61</v>
      </c>
    </row>
    <row r="2067" spans="1:21" x14ac:dyDescent="0.3">
      <c r="A2067" s="25">
        <v>2065</v>
      </c>
      <c r="B2067" s="13" t="s">
        <v>2</v>
      </c>
      <c r="C2067" s="13">
        <v>43690</v>
      </c>
      <c r="D2067" s="13" t="s">
        <v>643</v>
      </c>
      <c r="E2067" s="13" t="s">
        <v>50</v>
      </c>
      <c r="F2067" s="13" t="s">
        <v>154</v>
      </c>
      <c r="G2067" s="13">
        <v>6.72</v>
      </c>
      <c r="H2067" s="26">
        <v>44778</v>
      </c>
      <c r="I2067" s="26">
        <v>44787</v>
      </c>
      <c r="J2067" s="13">
        <v>5</v>
      </c>
      <c r="K2067" s="13">
        <v>2021</v>
      </c>
      <c r="L2067" s="13" t="s">
        <v>30</v>
      </c>
      <c r="M2067" s="13">
        <v>12</v>
      </c>
      <c r="N2067" s="13">
        <v>0.41666666666666669</v>
      </c>
      <c r="O2067" s="13">
        <v>5</v>
      </c>
      <c r="P2067" s="13">
        <v>10</v>
      </c>
      <c r="Q2067" s="13">
        <v>0.5</v>
      </c>
      <c r="R2067" s="13">
        <v>1.2</v>
      </c>
      <c r="S2067" s="13">
        <v>5.9165186500888103</v>
      </c>
      <c r="T2067" s="7">
        <f>IFERROR(VLOOKUP(B500,[1]!users_table[#All],4),"NA")</f>
        <v>8.4223826714801451</v>
      </c>
      <c r="U2067" s="13" t="s">
        <v>56</v>
      </c>
    </row>
    <row r="2068" spans="1:21" x14ac:dyDescent="0.3">
      <c r="A2068" s="25">
        <v>2066</v>
      </c>
      <c r="B2068" s="13" t="s">
        <v>2</v>
      </c>
      <c r="C2068" s="13">
        <v>41353</v>
      </c>
      <c r="D2068" s="13" t="s">
        <v>644</v>
      </c>
      <c r="E2068" s="13" t="s">
        <v>32</v>
      </c>
      <c r="F2068" s="13" t="s">
        <v>154</v>
      </c>
      <c r="G2068" s="13">
        <v>7.07</v>
      </c>
      <c r="H2068" s="26">
        <v>44325</v>
      </c>
      <c r="I2068" s="26">
        <v>44328</v>
      </c>
      <c r="J2068" s="13">
        <v>7</v>
      </c>
      <c r="K2068" s="13">
        <v>2020</v>
      </c>
      <c r="L2068" s="13" t="s">
        <v>39</v>
      </c>
      <c r="M2068" s="13">
        <v>13</v>
      </c>
      <c r="N2068" s="13">
        <v>0.39444444444444438</v>
      </c>
      <c r="O2068" s="13">
        <v>5.1277777777777773</v>
      </c>
      <c r="P2068" s="13">
        <v>4</v>
      </c>
      <c r="Q2068" s="13">
        <v>1.2819444444444441</v>
      </c>
      <c r="R2068" s="13">
        <v>3.25</v>
      </c>
      <c r="S2068" s="13">
        <v>5.9165186500888103</v>
      </c>
      <c r="T2068" s="7">
        <f>IFERROR(VLOOKUP(B501,[1]!users_table[#All],4),"NA")</f>
        <v>8.4223826714801451</v>
      </c>
      <c r="U2068" s="13" t="s">
        <v>65</v>
      </c>
    </row>
    <row r="2069" spans="1:21" x14ac:dyDescent="0.3">
      <c r="A2069" s="25">
        <v>2067</v>
      </c>
      <c r="B2069" s="13" t="s">
        <v>2</v>
      </c>
      <c r="C2069" s="13">
        <v>41353</v>
      </c>
      <c r="D2069" s="13" t="s">
        <v>644</v>
      </c>
      <c r="E2069" s="13" t="s">
        <v>32</v>
      </c>
      <c r="F2069" s="13" t="s">
        <v>154</v>
      </c>
      <c r="G2069" s="13">
        <v>7.07</v>
      </c>
      <c r="H2069" s="26">
        <v>44325</v>
      </c>
      <c r="I2069" s="26">
        <v>44328</v>
      </c>
      <c r="J2069" s="13">
        <v>7</v>
      </c>
      <c r="K2069" s="13">
        <v>2020</v>
      </c>
      <c r="L2069" s="13" t="s">
        <v>39</v>
      </c>
      <c r="M2069" s="13">
        <v>13</v>
      </c>
      <c r="N2069" s="13">
        <v>0.39444444444444438</v>
      </c>
      <c r="O2069" s="13">
        <v>5.1277777777777773</v>
      </c>
      <c r="P2069" s="13">
        <v>4</v>
      </c>
      <c r="Q2069" s="13">
        <v>1.2819444444444441</v>
      </c>
      <c r="R2069" s="13">
        <v>3.25</v>
      </c>
      <c r="S2069" s="13">
        <v>5.9165186500888103</v>
      </c>
      <c r="T2069" s="7">
        <f>IFERROR(VLOOKUP(B501,[1]!users_table[#All],4),"NA")</f>
        <v>8.4223826714801451</v>
      </c>
      <c r="U2069" s="13" t="s">
        <v>60</v>
      </c>
    </row>
    <row r="2070" spans="1:21" x14ac:dyDescent="0.3">
      <c r="A2070" s="25">
        <v>2068</v>
      </c>
      <c r="B2070" s="13" t="s">
        <v>2</v>
      </c>
      <c r="C2070" s="13">
        <v>41353</v>
      </c>
      <c r="D2070" s="13" t="s">
        <v>644</v>
      </c>
      <c r="E2070" s="13" t="s">
        <v>32</v>
      </c>
      <c r="F2070" s="13" t="s">
        <v>154</v>
      </c>
      <c r="G2070" s="13">
        <v>7.07</v>
      </c>
      <c r="H2070" s="26">
        <v>44325</v>
      </c>
      <c r="I2070" s="26">
        <v>44328</v>
      </c>
      <c r="J2070" s="13">
        <v>7</v>
      </c>
      <c r="K2070" s="13">
        <v>2020</v>
      </c>
      <c r="L2070" s="13" t="s">
        <v>39</v>
      </c>
      <c r="M2070" s="13">
        <v>13</v>
      </c>
      <c r="N2070" s="13">
        <v>0.39444444444444438</v>
      </c>
      <c r="O2070" s="13">
        <v>5.1277777777777773</v>
      </c>
      <c r="P2070" s="13">
        <v>4</v>
      </c>
      <c r="Q2070" s="13">
        <v>1.2819444444444441</v>
      </c>
      <c r="R2070" s="13">
        <v>3.25</v>
      </c>
      <c r="S2070" s="13">
        <v>5.9165186500888103</v>
      </c>
      <c r="T2070" s="7">
        <f>IFERROR(VLOOKUP(B501,[1]!users_table[#All],4),"NA")</f>
        <v>8.4223826714801451</v>
      </c>
      <c r="U2070" s="13" t="s">
        <v>1044</v>
      </c>
    </row>
    <row r="2071" spans="1:21" x14ac:dyDescent="0.3">
      <c r="A2071" s="25">
        <v>2069</v>
      </c>
      <c r="B2071" s="13" t="s">
        <v>2</v>
      </c>
      <c r="C2071" s="13">
        <v>41353</v>
      </c>
      <c r="D2071" s="13" t="s">
        <v>644</v>
      </c>
      <c r="E2071" s="13" t="s">
        <v>32</v>
      </c>
      <c r="F2071" s="13" t="s">
        <v>154</v>
      </c>
      <c r="G2071" s="13">
        <v>7.07</v>
      </c>
      <c r="H2071" s="26">
        <v>44325</v>
      </c>
      <c r="I2071" s="26">
        <v>44328</v>
      </c>
      <c r="J2071" s="13">
        <v>7</v>
      </c>
      <c r="K2071" s="13">
        <v>2020</v>
      </c>
      <c r="L2071" s="13" t="s">
        <v>39</v>
      </c>
      <c r="M2071" s="13">
        <v>13</v>
      </c>
      <c r="N2071" s="13">
        <v>0.39444444444444438</v>
      </c>
      <c r="O2071" s="13">
        <v>5.1277777777777773</v>
      </c>
      <c r="P2071" s="13">
        <v>4</v>
      </c>
      <c r="Q2071" s="13">
        <v>1.2819444444444441</v>
      </c>
      <c r="R2071" s="13">
        <v>3.25</v>
      </c>
      <c r="S2071" s="13">
        <v>5.9165186500888103</v>
      </c>
      <c r="T2071" s="7">
        <f>IFERROR(VLOOKUP(B501,[1]!users_table[#All],4),"NA")</f>
        <v>8.4223826714801451</v>
      </c>
      <c r="U2071" s="13" t="s">
        <v>1033</v>
      </c>
    </row>
    <row r="2072" spans="1:21" x14ac:dyDescent="0.3">
      <c r="A2072" s="25">
        <v>2070</v>
      </c>
      <c r="B2072" s="13" t="s">
        <v>2</v>
      </c>
      <c r="C2072" s="13">
        <v>50689</v>
      </c>
      <c r="D2072" s="13" t="s">
        <v>645</v>
      </c>
      <c r="E2072" s="13" t="s">
        <v>50</v>
      </c>
      <c r="F2072" s="13" t="s">
        <v>29</v>
      </c>
      <c r="G2072" s="13">
        <v>6.42</v>
      </c>
      <c r="H2072" s="26">
        <v>44905</v>
      </c>
      <c r="I2072" s="26">
        <v>44916</v>
      </c>
      <c r="J2072" s="13">
        <v>8</v>
      </c>
      <c r="K2072" s="13">
        <v>2021</v>
      </c>
      <c r="L2072" s="13" t="s">
        <v>35</v>
      </c>
      <c r="M2072" s="13">
        <v>8</v>
      </c>
      <c r="N2072" s="13">
        <v>0.245</v>
      </c>
      <c r="O2072" s="13">
        <v>1.96</v>
      </c>
      <c r="P2072" s="13">
        <v>12</v>
      </c>
      <c r="Q2072" s="13">
        <v>0.1633333333333333</v>
      </c>
      <c r="R2072" s="13">
        <v>0.66666666666666663</v>
      </c>
      <c r="S2072" s="13">
        <v>5.9165186500888103</v>
      </c>
      <c r="T2072" s="7">
        <f>IFERROR(VLOOKUP(B502,[1]!users_table[#All],4),"NA")</f>
        <v>8.4223826714801451</v>
      </c>
      <c r="U2072" s="13" t="s">
        <v>62</v>
      </c>
    </row>
    <row r="2073" spans="1:21" x14ac:dyDescent="0.3">
      <c r="A2073" s="25">
        <v>2071</v>
      </c>
      <c r="B2073" s="13" t="s">
        <v>2</v>
      </c>
      <c r="C2073" s="13">
        <v>49049</v>
      </c>
      <c r="D2073" s="13" t="s">
        <v>646</v>
      </c>
      <c r="E2073" s="13" t="s">
        <v>158</v>
      </c>
      <c r="F2073" s="13" t="s">
        <v>29</v>
      </c>
      <c r="G2073" s="13">
        <v>6.73</v>
      </c>
      <c r="H2073" s="26">
        <v>44990</v>
      </c>
      <c r="I2073" s="26">
        <v>44990</v>
      </c>
      <c r="J2073" s="13">
        <v>7</v>
      </c>
      <c r="K2073" s="13">
        <v>2021</v>
      </c>
      <c r="L2073" s="13" t="s">
        <v>33</v>
      </c>
      <c r="M2073" s="13">
        <v>1</v>
      </c>
      <c r="N2073" s="13">
        <v>6.6666666666666666E-2</v>
      </c>
      <c r="O2073" s="13">
        <v>6.6666666666666666E-2</v>
      </c>
      <c r="P2073" s="13">
        <v>1</v>
      </c>
      <c r="Q2073" s="13">
        <v>6.6666666666666666E-2</v>
      </c>
      <c r="R2073" s="13">
        <v>1</v>
      </c>
      <c r="S2073" s="13">
        <v>5.9165186500888103</v>
      </c>
      <c r="T2073" s="7">
        <f>IFERROR(VLOOKUP(B503,[1]!users_table[#All],4),"NA")</f>
        <v>8.4223826714801451</v>
      </c>
      <c r="U2073" s="13" t="s">
        <v>1043</v>
      </c>
    </row>
    <row r="2074" spans="1:21" x14ac:dyDescent="0.3">
      <c r="A2074" s="25">
        <v>2072</v>
      </c>
      <c r="B2074" s="13" t="s">
        <v>2</v>
      </c>
      <c r="C2074" s="13">
        <v>49049</v>
      </c>
      <c r="D2074" s="13" t="s">
        <v>646</v>
      </c>
      <c r="E2074" s="13" t="s">
        <v>158</v>
      </c>
      <c r="F2074" s="13" t="s">
        <v>29</v>
      </c>
      <c r="G2074" s="13">
        <v>6.73</v>
      </c>
      <c r="H2074" s="26">
        <v>44990</v>
      </c>
      <c r="I2074" s="26">
        <v>44990</v>
      </c>
      <c r="J2074" s="13">
        <v>7</v>
      </c>
      <c r="K2074" s="13">
        <v>2021</v>
      </c>
      <c r="L2074" s="13" t="s">
        <v>33</v>
      </c>
      <c r="M2074" s="13">
        <v>1</v>
      </c>
      <c r="N2074" s="13">
        <v>6.6666666666666666E-2</v>
      </c>
      <c r="O2074" s="13">
        <v>6.6666666666666666E-2</v>
      </c>
      <c r="P2074" s="13">
        <v>1</v>
      </c>
      <c r="Q2074" s="13">
        <v>6.6666666666666666E-2</v>
      </c>
      <c r="R2074" s="13">
        <v>1</v>
      </c>
      <c r="S2074" s="13">
        <v>5.9165186500888103</v>
      </c>
      <c r="T2074" s="7">
        <f>IFERROR(VLOOKUP(B503,[1]!users_table[#All],4),"NA")</f>
        <v>8.4223826714801451</v>
      </c>
      <c r="U2074" s="13" t="s">
        <v>74</v>
      </c>
    </row>
    <row r="2075" spans="1:21" x14ac:dyDescent="0.3">
      <c r="A2075" s="25">
        <v>2073</v>
      </c>
      <c r="B2075" s="13" t="s">
        <v>2</v>
      </c>
      <c r="C2075" s="13">
        <v>1048</v>
      </c>
      <c r="D2075" s="13" t="s">
        <v>647</v>
      </c>
      <c r="E2075" s="13" t="s">
        <v>32</v>
      </c>
      <c r="F2075" s="13" t="s">
        <v>29</v>
      </c>
      <c r="G2075" s="13">
        <v>6.34</v>
      </c>
      <c r="H2075" s="26">
        <v>44141</v>
      </c>
      <c r="I2075" s="26">
        <v>44144</v>
      </c>
      <c r="J2075" s="13">
        <v>3</v>
      </c>
      <c r="K2075" s="13">
        <v>2001</v>
      </c>
      <c r="L2075" s="13" t="s">
        <v>33</v>
      </c>
      <c r="M2075" s="13">
        <v>13</v>
      </c>
      <c r="N2075" s="13">
        <v>0.41666666666666669</v>
      </c>
      <c r="O2075" s="13">
        <v>5.416666666666667</v>
      </c>
      <c r="P2075" s="13">
        <v>4</v>
      </c>
      <c r="Q2075" s="13">
        <v>1.354166666666667</v>
      </c>
      <c r="R2075" s="13">
        <v>3.25</v>
      </c>
      <c r="S2075" s="13">
        <v>5.9165186500888103</v>
      </c>
      <c r="T2075" s="7">
        <f>IFERROR(VLOOKUP(B504,[1]!users_table[#All],4),"NA")</f>
        <v>8.4223826714801451</v>
      </c>
      <c r="U2075" s="13" t="s">
        <v>1020</v>
      </c>
    </row>
    <row r="2076" spans="1:21" x14ac:dyDescent="0.3">
      <c r="A2076" s="25">
        <v>2074</v>
      </c>
      <c r="B2076" s="13" t="s">
        <v>2</v>
      </c>
      <c r="C2076" s="13">
        <v>1048</v>
      </c>
      <c r="D2076" s="13" t="s">
        <v>647</v>
      </c>
      <c r="E2076" s="13" t="s">
        <v>32</v>
      </c>
      <c r="F2076" s="13" t="s">
        <v>29</v>
      </c>
      <c r="G2076" s="13">
        <v>6.34</v>
      </c>
      <c r="H2076" s="26">
        <v>44141</v>
      </c>
      <c r="I2076" s="26">
        <v>44144</v>
      </c>
      <c r="J2076" s="13">
        <v>3</v>
      </c>
      <c r="K2076" s="13">
        <v>2001</v>
      </c>
      <c r="L2076" s="13" t="s">
        <v>33</v>
      </c>
      <c r="M2076" s="13">
        <v>13</v>
      </c>
      <c r="N2076" s="13">
        <v>0.41666666666666669</v>
      </c>
      <c r="O2076" s="13">
        <v>5.416666666666667</v>
      </c>
      <c r="P2076" s="13">
        <v>4</v>
      </c>
      <c r="Q2076" s="13">
        <v>1.354166666666667</v>
      </c>
      <c r="R2076" s="13">
        <v>3.25</v>
      </c>
      <c r="S2076" s="13">
        <v>5.9165186500888103</v>
      </c>
      <c r="T2076" s="7">
        <f>IFERROR(VLOOKUP(B504,[1]!users_table[#All],4),"NA")</f>
        <v>8.4223826714801451</v>
      </c>
      <c r="U2076" s="13" t="s">
        <v>1030</v>
      </c>
    </row>
    <row r="2077" spans="1:21" x14ac:dyDescent="0.3">
      <c r="A2077" s="25">
        <v>2075</v>
      </c>
      <c r="B2077" s="13" t="s">
        <v>2</v>
      </c>
      <c r="C2077" s="13">
        <v>1048</v>
      </c>
      <c r="D2077" s="13" t="s">
        <v>647</v>
      </c>
      <c r="E2077" s="13" t="s">
        <v>32</v>
      </c>
      <c r="F2077" s="13" t="s">
        <v>29</v>
      </c>
      <c r="G2077" s="13">
        <v>6.34</v>
      </c>
      <c r="H2077" s="26">
        <v>44141</v>
      </c>
      <c r="I2077" s="26">
        <v>44144</v>
      </c>
      <c r="J2077" s="13">
        <v>3</v>
      </c>
      <c r="K2077" s="13">
        <v>2001</v>
      </c>
      <c r="L2077" s="13" t="s">
        <v>33</v>
      </c>
      <c r="M2077" s="13">
        <v>13</v>
      </c>
      <c r="N2077" s="13">
        <v>0.41666666666666669</v>
      </c>
      <c r="O2077" s="13">
        <v>5.416666666666667</v>
      </c>
      <c r="P2077" s="13">
        <v>4</v>
      </c>
      <c r="Q2077" s="13">
        <v>1.354166666666667</v>
      </c>
      <c r="R2077" s="13">
        <v>3.25</v>
      </c>
      <c r="S2077" s="13">
        <v>5.9165186500888103</v>
      </c>
      <c r="T2077" s="7">
        <f>IFERROR(VLOOKUP(B504,[1]!users_table[#All],4),"NA")</f>
        <v>8.4223826714801451</v>
      </c>
      <c r="U2077" s="13" t="s">
        <v>1027</v>
      </c>
    </row>
    <row r="2078" spans="1:21" x14ac:dyDescent="0.3">
      <c r="A2078" s="25">
        <v>2076</v>
      </c>
      <c r="B2078" s="13" t="s">
        <v>2</v>
      </c>
      <c r="C2078" s="13">
        <v>43693</v>
      </c>
      <c r="D2078" s="13" t="s">
        <v>648</v>
      </c>
      <c r="E2078" s="13" t="s">
        <v>50</v>
      </c>
      <c r="F2078" s="13" t="s">
        <v>37</v>
      </c>
      <c r="G2078" s="13">
        <v>7.2</v>
      </c>
      <c r="H2078" s="26">
        <v>44989</v>
      </c>
      <c r="I2078" s="26">
        <v>45013</v>
      </c>
      <c r="J2078" s="13">
        <v>7</v>
      </c>
      <c r="K2078" s="13">
        <v>2022</v>
      </c>
      <c r="L2078" s="13" t="s">
        <v>30</v>
      </c>
      <c r="M2078" s="13">
        <v>11</v>
      </c>
      <c r="N2078" s="13">
        <v>0.4861111111111111</v>
      </c>
      <c r="O2078" s="13">
        <v>5.3472222222222223</v>
      </c>
      <c r="P2078" s="13">
        <v>25</v>
      </c>
      <c r="Q2078" s="13">
        <v>0.21388888888888891</v>
      </c>
      <c r="R2078" s="13">
        <v>0.44</v>
      </c>
      <c r="S2078" s="13">
        <v>5.9165186500888103</v>
      </c>
      <c r="T2078" s="13">
        <f>IFERROR(VLOOKUP(B505,[1]!users_table[#All],4),"NA")</f>
        <v>8.4223826714801451</v>
      </c>
      <c r="U2078" s="13" t="s">
        <v>64</v>
      </c>
    </row>
    <row r="2079" spans="1:21" x14ac:dyDescent="0.3">
      <c r="A2079" s="25">
        <v>2077</v>
      </c>
      <c r="B2079" s="13" t="s">
        <v>2</v>
      </c>
      <c r="C2079" s="13">
        <v>43693</v>
      </c>
      <c r="D2079" s="13" t="s">
        <v>648</v>
      </c>
      <c r="E2079" s="13" t="s">
        <v>50</v>
      </c>
      <c r="F2079" s="13" t="s">
        <v>37</v>
      </c>
      <c r="G2079" s="13">
        <v>7.2</v>
      </c>
      <c r="H2079" s="26">
        <v>44989</v>
      </c>
      <c r="I2079" s="26">
        <v>45013</v>
      </c>
      <c r="J2079" s="13">
        <v>7</v>
      </c>
      <c r="K2079" s="13">
        <v>2022</v>
      </c>
      <c r="L2079" s="13" t="s">
        <v>30</v>
      </c>
      <c r="M2079" s="13">
        <v>11</v>
      </c>
      <c r="N2079" s="13">
        <v>0.4861111111111111</v>
      </c>
      <c r="O2079" s="13">
        <v>5.3472222222222223</v>
      </c>
      <c r="P2079" s="13">
        <v>25</v>
      </c>
      <c r="Q2079" s="13">
        <v>0.21388888888888891</v>
      </c>
      <c r="R2079" s="13">
        <v>0.44</v>
      </c>
      <c r="S2079" s="13">
        <v>5.9165186500888103</v>
      </c>
      <c r="T2079" s="13">
        <f>IFERROR(VLOOKUP(B505,[1]!users_table[#All],4),"NA")</f>
        <v>8.4223826714801451</v>
      </c>
      <c r="U2079" s="13" t="s">
        <v>1021</v>
      </c>
    </row>
    <row r="2080" spans="1:21" x14ac:dyDescent="0.3">
      <c r="A2080" s="25">
        <v>2078</v>
      </c>
      <c r="B2080" s="13" t="s">
        <v>2</v>
      </c>
      <c r="C2080" s="13">
        <v>43693</v>
      </c>
      <c r="D2080" s="13" t="s">
        <v>648</v>
      </c>
      <c r="E2080" s="13" t="s">
        <v>50</v>
      </c>
      <c r="F2080" s="13" t="s">
        <v>37</v>
      </c>
      <c r="G2080" s="13">
        <v>7.2</v>
      </c>
      <c r="H2080" s="26">
        <v>44989</v>
      </c>
      <c r="I2080" s="26">
        <v>45013</v>
      </c>
      <c r="J2080" s="13">
        <v>7</v>
      </c>
      <c r="K2080" s="13">
        <v>2022</v>
      </c>
      <c r="L2080" s="13" t="s">
        <v>30</v>
      </c>
      <c r="M2080" s="13">
        <v>11</v>
      </c>
      <c r="N2080" s="13">
        <v>0.4861111111111111</v>
      </c>
      <c r="O2080" s="13">
        <v>5.3472222222222223</v>
      </c>
      <c r="P2080" s="13">
        <v>25</v>
      </c>
      <c r="Q2080" s="13">
        <v>0.21388888888888891</v>
      </c>
      <c r="R2080" s="13">
        <v>0.44</v>
      </c>
      <c r="S2080" s="13">
        <v>5.9165186500888103</v>
      </c>
      <c r="T2080" s="7">
        <f>IFERROR(VLOOKUP(B505,[1]!users_table[#All],4),"NA")</f>
        <v>8.4223826714801451</v>
      </c>
      <c r="U2080" s="13" t="s">
        <v>1016</v>
      </c>
    </row>
    <row r="2081" spans="1:21" x14ac:dyDescent="0.3">
      <c r="A2081" s="25">
        <v>2079</v>
      </c>
      <c r="B2081" s="13" t="s">
        <v>2</v>
      </c>
      <c r="C2081" s="13">
        <v>43693</v>
      </c>
      <c r="D2081" s="13" t="s">
        <v>648</v>
      </c>
      <c r="E2081" s="13" t="s">
        <v>50</v>
      </c>
      <c r="F2081" s="13" t="s">
        <v>37</v>
      </c>
      <c r="G2081" s="13">
        <v>7.2</v>
      </c>
      <c r="H2081" s="26">
        <v>44989</v>
      </c>
      <c r="I2081" s="26">
        <v>45013</v>
      </c>
      <c r="J2081" s="13">
        <v>7</v>
      </c>
      <c r="K2081" s="13">
        <v>2022</v>
      </c>
      <c r="L2081" s="13" t="s">
        <v>30</v>
      </c>
      <c r="M2081" s="13">
        <v>11</v>
      </c>
      <c r="N2081" s="13">
        <v>0.4861111111111111</v>
      </c>
      <c r="O2081" s="13">
        <v>5.3472222222222223</v>
      </c>
      <c r="P2081" s="13">
        <v>25</v>
      </c>
      <c r="Q2081" s="13">
        <v>0.21388888888888891</v>
      </c>
      <c r="R2081" s="13">
        <v>0.44</v>
      </c>
      <c r="S2081" s="13">
        <v>5.9165186500888103</v>
      </c>
      <c r="T2081" s="7">
        <f>IFERROR(VLOOKUP(B505,[1]!users_table[#All],4),"NA")</f>
        <v>8.4223826714801451</v>
      </c>
      <c r="U2081" s="13" t="s">
        <v>69</v>
      </c>
    </row>
    <row r="2082" spans="1:21" x14ac:dyDescent="0.3">
      <c r="A2082" s="25">
        <v>2080</v>
      </c>
      <c r="B2082" s="13" t="s">
        <v>2</v>
      </c>
      <c r="C2082" s="13">
        <v>43693</v>
      </c>
      <c r="D2082" s="13" t="s">
        <v>648</v>
      </c>
      <c r="E2082" s="13" t="s">
        <v>50</v>
      </c>
      <c r="F2082" s="13" t="s">
        <v>37</v>
      </c>
      <c r="G2082" s="13">
        <v>7.2</v>
      </c>
      <c r="H2082" s="26">
        <v>44989</v>
      </c>
      <c r="I2082" s="26">
        <v>45013</v>
      </c>
      <c r="J2082" s="13">
        <v>7</v>
      </c>
      <c r="K2082" s="13">
        <v>2022</v>
      </c>
      <c r="L2082" s="13" t="s">
        <v>30</v>
      </c>
      <c r="M2082" s="13">
        <v>11</v>
      </c>
      <c r="N2082" s="13">
        <v>0.4861111111111111</v>
      </c>
      <c r="O2082" s="13">
        <v>5.3472222222222223</v>
      </c>
      <c r="P2082" s="13">
        <v>25</v>
      </c>
      <c r="Q2082" s="13">
        <v>0.21388888888888891</v>
      </c>
      <c r="R2082" s="13">
        <v>0.44</v>
      </c>
      <c r="S2082" s="13">
        <v>5.9165186500888103</v>
      </c>
      <c r="T2082" s="7">
        <f>IFERROR(VLOOKUP(B505,[1]!users_table[#All],4),"NA")</f>
        <v>8.4223826714801451</v>
      </c>
      <c r="U2082" s="13" t="s">
        <v>79</v>
      </c>
    </row>
    <row r="2083" spans="1:21" x14ac:dyDescent="0.3">
      <c r="A2083" s="25">
        <v>2081</v>
      </c>
      <c r="B2083" s="13" t="s">
        <v>2</v>
      </c>
      <c r="C2083" s="13">
        <v>38012</v>
      </c>
      <c r="D2083" s="13" t="s">
        <v>649</v>
      </c>
      <c r="E2083" s="13" t="s">
        <v>168</v>
      </c>
      <c r="F2083" s="13" t="s">
        <v>29</v>
      </c>
      <c r="G2083" s="13">
        <v>5.58</v>
      </c>
      <c r="H2083" s="26">
        <v>44539</v>
      </c>
      <c r="I2083" s="26">
        <v>44539</v>
      </c>
      <c r="J2083" s="13">
        <v>4</v>
      </c>
      <c r="K2083" s="13">
        <v>2019</v>
      </c>
      <c r="L2083" s="13" t="s">
        <v>30</v>
      </c>
      <c r="M2083" s="13">
        <v>1</v>
      </c>
      <c r="N2083" s="13">
        <v>0.4</v>
      </c>
      <c r="O2083" s="13">
        <v>0.4</v>
      </c>
      <c r="P2083" s="13">
        <v>1</v>
      </c>
      <c r="Q2083" s="13">
        <v>0.4</v>
      </c>
      <c r="R2083" s="13">
        <v>1</v>
      </c>
      <c r="S2083" s="13">
        <v>5.9165186500888103</v>
      </c>
      <c r="T2083" s="7">
        <f>IFERROR(VLOOKUP(B506,[1]!users_table[#All],4),"NA")</f>
        <v>8.4223826714801451</v>
      </c>
      <c r="U2083" s="13" t="s">
        <v>65</v>
      </c>
    </row>
    <row r="2084" spans="1:21" x14ac:dyDescent="0.3">
      <c r="A2084" s="25">
        <v>2082</v>
      </c>
      <c r="B2084" s="13" t="s">
        <v>2</v>
      </c>
      <c r="C2084" s="13">
        <v>38012</v>
      </c>
      <c r="D2084" s="13" t="s">
        <v>649</v>
      </c>
      <c r="E2084" s="13" t="s">
        <v>168</v>
      </c>
      <c r="F2084" s="13" t="s">
        <v>29</v>
      </c>
      <c r="G2084" s="13">
        <v>5.58</v>
      </c>
      <c r="H2084" s="26">
        <v>44539</v>
      </c>
      <c r="I2084" s="26">
        <v>44539</v>
      </c>
      <c r="J2084" s="13">
        <v>4</v>
      </c>
      <c r="K2084" s="13">
        <v>2019</v>
      </c>
      <c r="L2084" s="13" t="s">
        <v>30</v>
      </c>
      <c r="M2084" s="13">
        <v>1</v>
      </c>
      <c r="N2084" s="13">
        <v>0.4</v>
      </c>
      <c r="O2084" s="13">
        <v>0.4</v>
      </c>
      <c r="P2084" s="13">
        <v>1</v>
      </c>
      <c r="Q2084" s="13">
        <v>0.4</v>
      </c>
      <c r="R2084" s="13">
        <v>1</v>
      </c>
      <c r="S2084" s="13">
        <v>5.9165186500888103</v>
      </c>
      <c r="T2084" s="7">
        <f>IFERROR(VLOOKUP(B506,[1]!users_table[#All],4),"NA")</f>
        <v>8.4223826714801451</v>
      </c>
      <c r="U2084" s="13" t="s">
        <v>62</v>
      </c>
    </row>
    <row r="2085" spans="1:21" x14ac:dyDescent="0.3">
      <c r="A2085" s="25">
        <v>2083</v>
      </c>
      <c r="B2085" s="13" t="s">
        <v>2</v>
      </c>
      <c r="C2085" s="13">
        <v>38012</v>
      </c>
      <c r="D2085" s="13" t="s">
        <v>649</v>
      </c>
      <c r="E2085" s="13" t="s">
        <v>168</v>
      </c>
      <c r="F2085" s="13" t="s">
        <v>29</v>
      </c>
      <c r="G2085" s="13">
        <v>5.58</v>
      </c>
      <c r="H2085" s="26">
        <v>44539</v>
      </c>
      <c r="I2085" s="26">
        <v>44539</v>
      </c>
      <c r="J2085" s="13">
        <v>4</v>
      </c>
      <c r="K2085" s="13">
        <v>2019</v>
      </c>
      <c r="L2085" s="13" t="s">
        <v>30</v>
      </c>
      <c r="M2085" s="13">
        <v>1</v>
      </c>
      <c r="N2085" s="13">
        <v>0.4</v>
      </c>
      <c r="O2085" s="13">
        <v>0.4</v>
      </c>
      <c r="P2085" s="13">
        <v>1</v>
      </c>
      <c r="Q2085" s="13">
        <v>0.4</v>
      </c>
      <c r="R2085" s="13">
        <v>1</v>
      </c>
      <c r="S2085" s="13">
        <v>5.9165186500888103</v>
      </c>
      <c r="T2085" s="13">
        <f>IFERROR(VLOOKUP(B506,[1]!users_table[#All],4),"NA")</f>
        <v>8.4223826714801451</v>
      </c>
      <c r="U2085" s="13" t="s">
        <v>1036</v>
      </c>
    </row>
    <row r="2086" spans="1:21" x14ac:dyDescent="0.3">
      <c r="A2086" s="25">
        <v>2084</v>
      </c>
      <c r="B2086" s="13" t="s">
        <v>2</v>
      </c>
      <c r="C2086" s="13">
        <v>50204</v>
      </c>
      <c r="D2086" s="13" t="s">
        <v>650</v>
      </c>
      <c r="E2086" s="13" t="s">
        <v>32</v>
      </c>
      <c r="F2086" s="13" t="s">
        <v>29</v>
      </c>
      <c r="G2086" s="13">
        <v>6.35</v>
      </c>
      <c r="H2086" s="26">
        <v>44913</v>
      </c>
      <c r="I2086" s="26">
        <v>44917</v>
      </c>
      <c r="J2086" s="13">
        <v>7</v>
      </c>
      <c r="K2086" s="13">
        <v>2022</v>
      </c>
      <c r="L2086" s="13" t="s">
        <v>30</v>
      </c>
      <c r="M2086" s="13">
        <v>12</v>
      </c>
      <c r="N2086" s="13">
        <v>0.4</v>
      </c>
      <c r="O2086" s="13">
        <v>4.8000000000000007</v>
      </c>
      <c r="P2086" s="13">
        <v>5</v>
      </c>
      <c r="Q2086" s="13">
        <v>0.96000000000000019</v>
      </c>
      <c r="R2086" s="13">
        <v>2.4</v>
      </c>
      <c r="S2086" s="13">
        <v>5.9165186500888103</v>
      </c>
      <c r="T2086" s="7">
        <f>IFERROR(VLOOKUP(B507,[1]!users_table[#All],4),"NA")</f>
        <v>8.4223826714801451</v>
      </c>
      <c r="U2086" s="13" t="s">
        <v>61</v>
      </c>
    </row>
    <row r="2087" spans="1:21" x14ac:dyDescent="0.3">
      <c r="A2087" s="25">
        <v>2085</v>
      </c>
      <c r="B2087" s="13" t="s">
        <v>2</v>
      </c>
      <c r="C2087" s="13">
        <v>50204</v>
      </c>
      <c r="D2087" s="13" t="s">
        <v>650</v>
      </c>
      <c r="E2087" s="13" t="s">
        <v>32</v>
      </c>
      <c r="F2087" s="13" t="s">
        <v>29</v>
      </c>
      <c r="G2087" s="13">
        <v>6.35</v>
      </c>
      <c r="H2087" s="26">
        <v>44913</v>
      </c>
      <c r="I2087" s="26">
        <v>44917</v>
      </c>
      <c r="J2087" s="13">
        <v>7</v>
      </c>
      <c r="K2087" s="13">
        <v>2022</v>
      </c>
      <c r="L2087" s="13" t="s">
        <v>30</v>
      </c>
      <c r="M2087" s="13">
        <v>12</v>
      </c>
      <c r="N2087" s="13">
        <v>0.4</v>
      </c>
      <c r="O2087" s="13">
        <v>4.8000000000000007</v>
      </c>
      <c r="P2087" s="13">
        <v>5</v>
      </c>
      <c r="Q2087" s="13">
        <v>0.96000000000000019</v>
      </c>
      <c r="R2087" s="13">
        <v>2.4</v>
      </c>
      <c r="S2087" s="13">
        <v>5.9165186500888103</v>
      </c>
      <c r="T2087" s="7">
        <f>IFERROR(VLOOKUP(B507,[1]!users_table[#All],4),"NA")</f>
        <v>8.4223826714801451</v>
      </c>
      <c r="U2087" s="13" t="s">
        <v>62</v>
      </c>
    </row>
    <row r="2088" spans="1:21" x14ac:dyDescent="0.3">
      <c r="A2088" s="25">
        <v>2086</v>
      </c>
      <c r="B2088" s="13" t="s">
        <v>2</v>
      </c>
      <c r="C2088" s="13">
        <v>50204</v>
      </c>
      <c r="D2088" s="13" t="s">
        <v>650</v>
      </c>
      <c r="E2088" s="13" t="s">
        <v>32</v>
      </c>
      <c r="F2088" s="13" t="s">
        <v>29</v>
      </c>
      <c r="G2088" s="13">
        <v>6.35</v>
      </c>
      <c r="H2088" s="26">
        <v>44913</v>
      </c>
      <c r="I2088" s="26">
        <v>44917</v>
      </c>
      <c r="J2088" s="13">
        <v>7</v>
      </c>
      <c r="K2088" s="13">
        <v>2022</v>
      </c>
      <c r="L2088" s="13" t="s">
        <v>30</v>
      </c>
      <c r="M2088" s="13">
        <v>12</v>
      </c>
      <c r="N2088" s="13">
        <v>0.4</v>
      </c>
      <c r="O2088" s="13">
        <v>4.8000000000000007</v>
      </c>
      <c r="P2088" s="13">
        <v>5</v>
      </c>
      <c r="Q2088" s="13">
        <v>0.96000000000000019</v>
      </c>
      <c r="R2088" s="13">
        <v>2.4</v>
      </c>
      <c r="S2088" s="13">
        <v>5.9165186500888103</v>
      </c>
      <c r="T2088" s="7">
        <f>IFERROR(VLOOKUP(B507,[1]!users_table[#All],4),"NA")</f>
        <v>8.4223826714801451</v>
      </c>
      <c r="U2088" s="13" t="s">
        <v>1033</v>
      </c>
    </row>
    <row r="2089" spans="1:21" x14ac:dyDescent="0.3">
      <c r="A2089" s="25">
        <v>2087</v>
      </c>
      <c r="B2089" s="13" t="s">
        <v>2</v>
      </c>
      <c r="C2089" s="13">
        <v>175</v>
      </c>
      <c r="D2089" s="13" t="s">
        <v>651</v>
      </c>
      <c r="E2089" s="13" t="s">
        <v>32</v>
      </c>
      <c r="F2089" s="13" t="s">
        <v>37</v>
      </c>
      <c r="G2089" s="13">
        <v>6.6</v>
      </c>
      <c r="H2089" s="26">
        <v>44857</v>
      </c>
      <c r="I2089" s="26">
        <v>44869</v>
      </c>
      <c r="J2089" s="13">
        <v>4</v>
      </c>
      <c r="K2089" s="13">
        <v>2002</v>
      </c>
      <c r="L2089" s="13" t="s">
        <v>33</v>
      </c>
      <c r="M2089" s="13">
        <v>26</v>
      </c>
      <c r="N2089" s="13">
        <v>0.41666666666666669</v>
      </c>
      <c r="O2089" s="13">
        <v>10.83333333333333</v>
      </c>
      <c r="P2089" s="13">
        <v>13</v>
      </c>
      <c r="Q2089" s="13">
        <v>0.83333333333333337</v>
      </c>
      <c r="R2089" s="13">
        <v>2</v>
      </c>
      <c r="S2089" s="13">
        <v>5.9165186500888103</v>
      </c>
      <c r="T2089" s="7">
        <f>IFERROR(VLOOKUP(B508,[1]!users_table[#All],4),"NA")</f>
        <v>8.4223826714801451</v>
      </c>
      <c r="U2089" s="13" t="s">
        <v>65</v>
      </c>
    </row>
    <row r="2090" spans="1:21" x14ac:dyDescent="0.3">
      <c r="A2090" s="25">
        <v>2088</v>
      </c>
      <c r="B2090" s="13" t="s">
        <v>2</v>
      </c>
      <c r="C2090" s="13">
        <v>175</v>
      </c>
      <c r="D2090" s="13" t="s">
        <v>651</v>
      </c>
      <c r="E2090" s="13" t="s">
        <v>32</v>
      </c>
      <c r="F2090" s="13" t="s">
        <v>37</v>
      </c>
      <c r="G2090" s="13">
        <v>6.6</v>
      </c>
      <c r="H2090" s="26">
        <v>44857</v>
      </c>
      <c r="I2090" s="26">
        <v>44869</v>
      </c>
      <c r="J2090" s="13">
        <v>4</v>
      </c>
      <c r="K2090" s="13">
        <v>2002</v>
      </c>
      <c r="L2090" s="13" t="s">
        <v>33</v>
      </c>
      <c r="M2090" s="13">
        <v>26</v>
      </c>
      <c r="N2090" s="13">
        <v>0.41666666666666669</v>
      </c>
      <c r="O2090" s="13">
        <v>10.83333333333333</v>
      </c>
      <c r="P2090" s="13">
        <v>13</v>
      </c>
      <c r="Q2090" s="13">
        <v>0.83333333333333337</v>
      </c>
      <c r="R2090" s="13">
        <v>2</v>
      </c>
      <c r="S2090" s="13">
        <v>5.9165186500888103</v>
      </c>
      <c r="T2090" s="7">
        <f>IFERROR(VLOOKUP(B508,[1]!users_table[#All],4),"NA")</f>
        <v>8.4223826714801451</v>
      </c>
      <c r="U2090" s="13" t="s">
        <v>59</v>
      </c>
    </row>
    <row r="2091" spans="1:21" x14ac:dyDescent="0.3">
      <c r="A2091" s="25">
        <v>2089</v>
      </c>
      <c r="B2091" s="13" t="s">
        <v>2</v>
      </c>
      <c r="C2091" s="13">
        <v>175</v>
      </c>
      <c r="D2091" s="13" t="s">
        <v>651</v>
      </c>
      <c r="E2091" s="13" t="s">
        <v>32</v>
      </c>
      <c r="F2091" s="13" t="s">
        <v>37</v>
      </c>
      <c r="G2091" s="13">
        <v>6.6</v>
      </c>
      <c r="H2091" s="26">
        <v>44857</v>
      </c>
      <c r="I2091" s="26">
        <v>44869</v>
      </c>
      <c r="J2091" s="13">
        <v>4</v>
      </c>
      <c r="K2091" s="13">
        <v>2002</v>
      </c>
      <c r="L2091" s="13" t="s">
        <v>33</v>
      </c>
      <c r="M2091" s="13">
        <v>26</v>
      </c>
      <c r="N2091" s="13">
        <v>0.41666666666666669</v>
      </c>
      <c r="O2091" s="13">
        <v>10.83333333333333</v>
      </c>
      <c r="P2091" s="13">
        <v>13</v>
      </c>
      <c r="Q2091" s="13">
        <v>0.83333333333333337</v>
      </c>
      <c r="R2091" s="13">
        <v>2</v>
      </c>
      <c r="S2091" s="13">
        <v>5.9165186500888103</v>
      </c>
      <c r="T2091" s="7">
        <f>IFERROR(VLOOKUP(B508,[1]!users_table[#All],4),"NA")</f>
        <v>8.4223826714801451</v>
      </c>
      <c r="U2091" s="13" t="s">
        <v>75</v>
      </c>
    </row>
    <row r="2092" spans="1:21" x14ac:dyDescent="0.3">
      <c r="A2092" s="25">
        <v>2090</v>
      </c>
      <c r="B2092" s="13" t="s">
        <v>2</v>
      </c>
      <c r="C2092" s="13">
        <v>175</v>
      </c>
      <c r="D2092" s="13" t="s">
        <v>651</v>
      </c>
      <c r="E2092" s="13" t="s">
        <v>32</v>
      </c>
      <c r="F2092" s="13" t="s">
        <v>37</v>
      </c>
      <c r="G2092" s="13">
        <v>6.6</v>
      </c>
      <c r="H2092" s="26">
        <v>44857</v>
      </c>
      <c r="I2092" s="26">
        <v>44869</v>
      </c>
      <c r="J2092" s="13">
        <v>4</v>
      </c>
      <c r="K2092" s="13">
        <v>2002</v>
      </c>
      <c r="L2092" s="13" t="s">
        <v>33</v>
      </c>
      <c r="M2092" s="13">
        <v>26</v>
      </c>
      <c r="N2092" s="13">
        <v>0.41666666666666669</v>
      </c>
      <c r="O2092" s="13">
        <v>10.83333333333333</v>
      </c>
      <c r="P2092" s="13">
        <v>13</v>
      </c>
      <c r="Q2092" s="13">
        <v>0.83333333333333337</v>
      </c>
      <c r="R2092" s="13">
        <v>2</v>
      </c>
      <c r="S2092" s="13">
        <v>5.9165186500888103</v>
      </c>
      <c r="T2092" s="7">
        <f>IFERROR(VLOOKUP(B508,[1]!users_table[#All],4),"NA")</f>
        <v>8.4223826714801451</v>
      </c>
      <c r="U2092" s="13" t="s">
        <v>62</v>
      </c>
    </row>
    <row r="2093" spans="1:21" x14ac:dyDescent="0.3">
      <c r="A2093" s="25">
        <v>2091</v>
      </c>
      <c r="B2093" s="13" t="s">
        <v>2</v>
      </c>
      <c r="C2093" s="13">
        <v>175</v>
      </c>
      <c r="D2093" s="13" t="s">
        <v>651</v>
      </c>
      <c r="E2093" s="13" t="s">
        <v>32</v>
      </c>
      <c r="F2093" s="13" t="s">
        <v>37</v>
      </c>
      <c r="G2093" s="13">
        <v>6.6</v>
      </c>
      <c r="H2093" s="26">
        <v>44857</v>
      </c>
      <c r="I2093" s="26">
        <v>44869</v>
      </c>
      <c r="J2093" s="13">
        <v>4</v>
      </c>
      <c r="K2093" s="13">
        <v>2002</v>
      </c>
      <c r="L2093" s="13" t="s">
        <v>33</v>
      </c>
      <c r="M2093" s="13">
        <v>26</v>
      </c>
      <c r="N2093" s="13">
        <v>0.41666666666666669</v>
      </c>
      <c r="O2093" s="13">
        <v>10.83333333333333</v>
      </c>
      <c r="P2093" s="13">
        <v>13</v>
      </c>
      <c r="Q2093" s="13">
        <v>0.83333333333333337</v>
      </c>
      <c r="R2093" s="13">
        <v>2</v>
      </c>
      <c r="S2093" s="13">
        <v>5.9165186500888103</v>
      </c>
      <c r="T2093" s="7">
        <f>IFERROR(VLOOKUP(B508,[1]!users_table[#All],4),"NA")</f>
        <v>8.4223826714801451</v>
      </c>
      <c r="U2093" s="13" t="s">
        <v>68</v>
      </c>
    </row>
    <row r="2094" spans="1:21" x14ac:dyDescent="0.3">
      <c r="A2094" s="25">
        <v>2092</v>
      </c>
      <c r="B2094" s="13" t="s">
        <v>2</v>
      </c>
      <c r="C2094" s="13">
        <v>175</v>
      </c>
      <c r="D2094" s="13" t="s">
        <v>651</v>
      </c>
      <c r="E2094" s="13" t="s">
        <v>32</v>
      </c>
      <c r="F2094" s="13" t="s">
        <v>37</v>
      </c>
      <c r="G2094" s="13">
        <v>6.6</v>
      </c>
      <c r="H2094" s="26">
        <v>44857</v>
      </c>
      <c r="I2094" s="26">
        <v>44869</v>
      </c>
      <c r="J2094" s="13">
        <v>4</v>
      </c>
      <c r="K2094" s="13">
        <v>2002</v>
      </c>
      <c r="L2094" s="13" t="s">
        <v>33</v>
      </c>
      <c r="M2094" s="13">
        <v>26</v>
      </c>
      <c r="N2094" s="13">
        <v>0.41666666666666669</v>
      </c>
      <c r="O2094" s="13">
        <v>10.83333333333333</v>
      </c>
      <c r="P2094" s="13">
        <v>13</v>
      </c>
      <c r="Q2094" s="13">
        <v>0.83333333333333337</v>
      </c>
      <c r="R2094" s="13">
        <v>2</v>
      </c>
      <c r="S2094" s="13">
        <v>5.9165186500888103</v>
      </c>
      <c r="T2094" s="7">
        <f>IFERROR(VLOOKUP(B508,[1]!users_table[#All],4),"NA")</f>
        <v>8.4223826714801451</v>
      </c>
      <c r="U2094" s="13" t="s">
        <v>1033</v>
      </c>
    </row>
    <row r="2095" spans="1:21" x14ac:dyDescent="0.3">
      <c r="A2095" s="25">
        <v>2093</v>
      </c>
      <c r="B2095" s="13" t="s">
        <v>2</v>
      </c>
      <c r="C2095" s="13">
        <v>41688</v>
      </c>
      <c r="D2095" s="13" t="s">
        <v>652</v>
      </c>
      <c r="E2095" s="13" t="s">
        <v>50</v>
      </c>
      <c r="F2095" s="13" t="s">
        <v>44</v>
      </c>
      <c r="G2095" s="13">
        <v>6.58</v>
      </c>
      <c r="H2095" s="26">
        <v>44319</v>
      </c>
      <c r="I2095" s="26">
        <v>44328</v>
      </c>
      <c r="J2095" s="13">
        <v>6</v>
      </c>
      <c r="K2095" s="13">
        <v>2020</v>
      </c>
      <c r="L2095" s="13" t="s">
        <v>35</v>
      </c>
      <c r="M2095" s="13">
        <v>10</v>
      </c>
      <c r="N2095" s="13">
        <v>9.583333333333334E-2</v>
      </c>
      <c r="O2095" s="13">
        <v>0.95833333333333337</v>
      </c>
      <c r="P2095" s="13">
        <v>10</v>
      </c>
      <c r="Q2095" s="13">
        <v>9.583333333333334E-2</v>
      </c>
      <c r="R2095" s="13">
        <v>1</v>
      </c>
      <c r="S2095" s="13">
        <v>5.9165186500888103</v>
      </c>
      <c r="T2095" s="7">
        <f>IFERROR(VLOOKUP(B509,[1]!users_table[#All],4),"NA")</f>
        <v>8.4223826714801451</v>
      </c>
      <c r="U2095" s="13" t="s">
        <v>64</v>
      </c>
    </row>
    <row r="2096" spans="1:21" x14ac:dyDescent="0.3">
      <c r="A2096" s="25">
        <v>2094</v>
      </c>
      <c r="B2096" s="13" t="s">
        <v>2</v>
      </c>
      <c r="C2096" s="13">
        <v>41688</v>
      </c>
      <c r="D2096" s="13" t="s">
        <v>652</v>
      </c>
      <c r="E2096" s="13" t="s">
        <v>50</v>
      </c>
      <c r="F2096" s="13" t="s">
        <v>44</v>
      </c>
      <c r="G2096" s="13">
        <v>6.58</v>
      </c>
      <c r="H2096" s="26">
        <v>44319</v>
      </c>
      <c r="I2096" s="26">
        <v>44328</v>
      </c>
      <c r="J2096" s="13">
        <v>6</v>
      </c>
      <c r="K2096" s="13">
        <v>2020</v>
      </c>
      <c r="L2096" s="13" t="s">
        <v>35</v>
      </c>
      <c r="M2096" s="13">
        <v>10</v>
      </c>
      <c r="N2096" s="13">
        <v>9.583333333333334E-2</v>
      </c>
      <c r="O2096" s="13">
        <v>0.95833333333333337</v>
      </c>
      <c r="P2096" s="13">
        <v>10</v>
      </c>
      <c r="Q2096" s="13">
        <v>9.583333333333334E-2</v>
      </c>
      <c r="R2096" s="13">
        <v>1</v>
      </c>
      <c r="S2096" s="13">
        <v>5.9165186500888103</v>
      </c>
      <c r="T2096" s="7">
        <f>IFERROR(VLOOKUP(B509,[1]!users_table[#All],4),"NA")</f>
        <v>8.4223826714801451</v>
      </c>
      <c r="U2096" s="13" t="s">
        <v>60</v>
      </c>
    </row>
    <row r="2097" spans="1:21" x14ac:dyDescent="0.3">
      <c r="A2097" s="25">
        <v>2095</v>
      </c>
      <c r="B2097" s="13" t="s">
        <v>2</v>
      </c>
      <c r="C2097" s="13">
        <v>41688</v>
      </c>
      <c r="D2097" s="13" t="s">
        <v>652</v>
      </c>
      <c r="E2097" s="13" t="s">
        <v>50</v>
      </c>
      <c r="F2097" s="13" t="s">
        <v>44</v>
      </c>
      <c r="G2097" s="13">
        <v>6.58</v>
      </c>
      <c r="H2097" s="26">
        <v>44319</v>
      </c>
      <c r="I2097" s="26">
        <v>44328</v>
      </c>
      <c r="J2097" s="13">
        <v>6</v>
      </c>
      <c r="K2097" s="13">
        <v>2020</v>
      </c>
      <c r="L2097" s="13" t="s">
        <v>35</v>
      </c>
      <c r="M2097" s="13">
        <v>10</v>
      </c>
      <c r="N2097" s="13">
        <v>9.583333333333334E-2</v>
      </c>
      <c r="O2097" s="13">
        <v>0.95833333333333337</v>
      </c>
      <c r="P2097" s="13">
        <v>10</v>
      </c>
      <c r="Q2097" s="13">
        <v>9.583333333333334E-2</v>
      </c>
      <c r="R2097" s="13">
        <v>1</v>
      </c>
      <c r="S2097" s="13">
        <v>5.9165186500888103</v>
      </c>
      <c r="T2097" s="7">
        <f>IFERROR(VLOOKUP(B509,[1]!users_table[#All],4),"NA")</f>
        <v>8.4223826714801451</v>
      </c>
      <c r="U2097" s="13" t="s">
        <v>1030</v>
      </c>
    </row>
    <row r="2098" spans="1:21" x14ac:dyDescent="0.3">
      <c r="A2098" s="25">
        <v>2096</v>
      </c>
      <c r="B2098" s="13" t="s">
        <v>2</v>
      </c>
      <c r="C2098" s="13">
        <v>49969</v>
      </c>
      <c r="D2098" s="13" t="s">
        <v>653</v>
      </c>
      <c r="E2098" s="13" t="s">
        <v>32</v>
      </c>
      <c r="F2098" s="13" t="s">
        <v>179</v>
      </c>
      <c r="G2098" s="13">
        <v>6.07</v>
      </c>
      <c r="H2098" s="26">
        <v>44908</v>
      </c>
      <c r="I2098" s="26">
        <v>44910</v>
      </c>
      <c r="J2098" s="13">
        <v>8</v>
      </c>
      <c r="K2098" s="13">
        <v>2022</v>
      </c>
      <c r="L2098" s="13" t="s">
        <v>30</v>
      </c>
      <c r="M2098" s="13">
        <v>12</v>
      </c>
      <c r="N2098" s="13">
        <v>0.39750000000000002</v>
      </c>
      <c r="O2098" s="13">
        <v>4.7699999999999996</v>
      </c>
      <c r="P2098" s="13">
        <v>3</v>
      </c>
      <c r="Q2098" s="13">
        <v>1.59</v>
      </c>
      <c r="R2098" s="13">
        <v>4</v>
      </c>
      <c r="S2098" s="13">
        <v>5.9165186500888103</v>
      </c>
      <c r="T2098" s="7">
        <f>IFERROR(VLOOKUP(B510,[1]!users_table[#All],4),"NA")</f>
        <v>8.4223826714801451</v>
      </c>
      <c r="U2098" s="13" t="s">
        <v>62</v>
      </c>
    </row>
    <row r="2099" spans="1:21" x14ac:dyDescent="0.3">
      <c r="A2099" s="25">
        <v>2097</v>
      </c>
      <c r="B2099" s="13" t="s">
        <v>2</v>
      </c>
      <c r="C2099" s="13">
        <v>49969</v>
      </c>
      <c r="D2099" s="13" t="s">
        <v>653</v>
      </c>
      <c r="E2099" s="13" t="s">
        <v>32</v>
      </c>
      <c r="F2099" s="13" t="s">
        <v>179</v>
      </c>
      <c r="G2099" s="13">
        <v>6.07</v>
      </c>
      <c r="H2099" s="26">
        <v>44908</v>
      </c>
      <c r="I2099" s="26">
        <v>44910</v>
      </c>
      <c r="J2099" s="13">
        <v>8</v>
      </c>
      <c r="K2099" s="13">
        <v>2022</v>
      </c>
      <c r="L2099" s="13" t="s">
        <v>30</v>
      </c>
      <c r="M2099" s="13">
        <v>12</v>
      </c>
      <c r="N2099" s="13">
        <v>0.39750000000000002</v>
      </c>
      <c r="O2099" s="13">
        <v>4.7699999999999996</v>
      </c>
      <c r="P2099" s="13">
        <v>3</v>
      </c>
      <c r="Q2099" s="13">
        <v>1.59</v>
      </c>
      <c r="R2099" s="13">
        <v>4</v>
      </c>
      <c r="S2099" s="13">
        <v>5.9165186500888103</v>
      </c>
      <c r="T2099" s="7">
        <f>IFERROR(VLOOKUP(B510,[1]!users_table[#All],4),"NA")</f>
        <v>8.4223826714801451</v>
      </c>
      <c r="U2099" s="13" t="s">
        <v>71</v>
      </c>
    </row>
    <row r="2100" spans="1:21" x14ac:dyDescent="0.3">
      <c r="A2100" s="25">
        <v>2098</v>
      </c>
      <c r="B2100" s="13" t="s">
        <v>2</v>
      </c>
      <c r="C2100" s="13">
        <v>49969</v>
      </c>
      <c r="D2100" s="13" t="s">
        <v>653</v>
      </c>
      <c r="E2100" s="13" t="s">
        <v>32</v>
      </c>
      <c r="F2100" s="13" t="s">
        <v>179</v>
      </c>
      <c r="G2100" s="13">
        <v>6.07</v>
      </c>
      <c r="H2100" s="26">
        <v>44908</v>
      </c>
      <c r="I2100" s="26">
        <v>44910</v>
      </c>
      <c r="J2100" s="13">
        <v>8</v>
      </c>
      <c r="K2100" s="13">
        <v>2022</v>
      </c>
      <c r="L2100" s="13" t="s">
        <v>30</v>
      </c>
      <c r="M2100" s="13">
        <v>12</v>
      </c>
      <c r="N2100" s="13">
        <v>0.39750000000000002</v>
      </c>
      <c r="O2100" s="13">
        <v>4.7699999999999996</v>
      </c>
      <c r="P2100" s="13">
        <v>3</v>
      </c>
      <c r="Q2100" s="13">
        <v>1.59</v>
      </c>
      <c r="R2100" s="13">
        <v>4</v>
      </c>
      <c r="S2100" s="13">
        <v>5.9165186500888103</v>
      </c>
      <c r="T2100" s="7">
        <f>IFERROR(VLOOKUP(B510,[1]!users_table[#All],4),"NA")</f>
        <v>8.4223826714801451</v>
      </c>
      <c r="U2100" s="13" t="s">
        <v>72</v>
      </c>
    </row>
    <row r="2101" spans="1:21" x14ac:dyDescent="0.3">
      <c r="A2101" s="25">
        <v>2099</v>
      </c>
      <c r="B2101" s="13" t="s">
        <v>2</v>
      </c>
      <c r="C2101" s="13">
        <v>43523</v>
      </c>
      <c r="D2101" s="13" t="s">
        <v>654</v>
      </c>
      <c r="E2101" s="13" t="s">
        <v>32</v>
      </c>
      <c r="F2101" s="13" t="s">
        <v>152</v>
      </c>
      <c r="G2101" s="13">
        <v>7.71</v>
      </c>
      <c r="H2101" s="26">
        <v>44784</v>
      </c>
      <c r="I2101" s="26">
        <v>44788</v>
      </c>
      <c r="J2101" s="13">
        <v>7</v>
      </c>
      <c r="K2101" s="13">
        <v>2021</v>
      </c>
      <c r="L2101" s="13" t="s">
        <v>39</v>
      </c>
      <c r="M2101" s="13">
        <v>12</v>
      </c>
      <c r="N2101" s="13">
        <v>0.39444444444444438</v>
      </c>
      <c r="O2101" s="13">
        <v>4.7333333333333334</v>
      </c>
      <c r="P2101" s="13">
        <v>5</v>
      </c>
      <c r="Q2101" s="13">
        <v>0.94666666666666666</v>
      </c>
      <c r="R2101" s="13">
        <v>2.4</v>
      </c>
      <c r="S2101" s="13">
        <v>5.9165186500888103</v>
      </c>
      <c r="T2101" s="7">
        <f>IFERROR(VLOOKUP(B511,[1]!users_table[#All],4),"NA")</f>
        <v>8.4223826714801451</v>
      </c>
      <c r="U2101" s="13" t="s">
        <v>65</v>
      </c>
    </row>
    <row r="2102" spans="1:21" x14ac:dyDescent="0.3">
      <c r="A2102" s="25">
        <v>2100</v>
      </c>
      <c r="B2102" s="13" t="s">
        <v>2</v>
      </c>
      <c r="C2102" s="13">
        <v>43523</v>
      </c>
      <c r="D2102" s="13" t="s">
        <v>654</v>
      </c>
      <c r="E2102" s="13" t="s">
        <v>32</v>
      </c>
      <c r="F2102" s="13" t="s">
        <v>152</v>
      </c>
      <c r="G2102" s="13">
        <v>7.71</v>
      </c>
      <c r="H2102" s="26">
        <v>44784</v>
      </c>
      <c r="I2102" s="26">
        <v>44788</v>
      </c>
      <c r="J2102" s="13">
        <v>7</v>
      </c>
      <c r="K2102" s="13">
        <v>2021</v>
      </c>
      <c r="L2102" s="13" t="s">
        <v>39</v>
      </c>
      <c r="M2102" s="13">
        <v>12</v>
      </c>
      <c r="N2102" s="13">
        <v>0.39444444444444438</v>
      </c>
      <c r="O2102" s="13">
        <v>4.7333333333333334</v>
      </c>
      <c r="P2102" s="13">
        <v>5</v>
      </c>
      <c r="Q2102" s="13">
        <v>0.94666666666666666</v>
      </c>
      <c r="R2102" s="13">
        <v>2.4</v>
      </c>
      <c r="S2102" s="13">
        <v>5.9165186500888103</v>
      </c>
      <c r="T2102" s="7">
        <f>IFERROR(VLOOKUP(B511,[1]!users_table[#All],4),"NA")</f>
        <v>8.4223826714801451</v>
      </c>
      <c r="U2102" s="13" t="s">
        <v>59</v>
      </c>
    </row>
    <row r="2103" spans="1:21" x14ac:dyDescent="0.3">
      <c r="A2103" s="25">
        <v>2101</v>
      </c>
      <c r="B2103" s="13" t="s">
        <v>2</v>
      </c>
      <c r="C2103" s="13">
        <v>43523</v>
      </c>
      <c r="D2103" s="13" t="s">
        <v>654</v>
      </c>
      <c r="E2103" s="13" t="s">
        <v>32</v>
      </c>
      <c r="F2103" s="13" t="s">
        <v>152</v>
      </c>
      <c r="G2103" s="13">
        <v>7.71</v>
      </c>
      <c r="H2103" s="26">
        <v>44784</v>
      </c>
      <c r="I2103" s="26">
        <v>44788</v>
      </c>
      <c r="J2103" s="13">
        <v>7</v>
      </c>
      <c r="K2103" s="13">
        <v>2021</v>
      </c>
      <c r="L2103" s="13" t="s">
        <v>39</v>
      </c>
      <c r="M2103" s="13">
        <v>12</v>
      </c>
      <c r="N2103" s="13">
        <v>0.39444444444444438</v>
      </c>
      <c r="O2103" s="13">
        <v>4.7333333333333334</v>
      </c>
      <c r="P2103" s="13">
        <v>5</v>
      </c>
      <c r="Q2103" s="13">
        <v>0.94666666666666666</v>
      </c>
      <c r="R2103" s="13">
        <v>2.4</v>
      </c>
      <c r="S2103" s="13">
        <v>5.9165186500888103</v>
      </c>
      <c r="T2103" s="7">
        <f>IFERROR(VLOOKUP(B511,[1]!users_table[#All],4),"NA")</f>
        <v>8.4223826714801451</v>
      </c>
      <c r="U2103" s="13" t="s">
        <v>64</v>
      </c>
    </row>
    <row r="2104" spans="1:21" x14ac:dyDescent="0.3">
      <c r="A2104" s="25">
        <v>2102</v>
      </c>
      <c r="B2104" s="13" t="s">
        <v>2</v>
      </c>
      <c r="C2104" s="13">
        <v>43523</v>
      </c>
      <c r="D2104" s="13" t="s">
        <v>654</v>
      </c>
      <c r="E2104" s="13" t="s">
        <v>32</v>
      </c>
      <c r="F2104" s="13" t="s">
        <v>152</v>
      </c>
      <c r="G2104" s="13">
        <v>7.71</v>
      </c>
      <c r="H2104" s="26">
        <v>44784</v>
      </c>
      <c r="I2104" s="26">
        <v>44788</v>
      </c>
      <c r="J2104" s="13">
        <v>7</v>
      </c>
      <c r="K2104" s="13">
        <v>2021</v>
      </c>
      <c r="L2104" s="13" t="s">
        <v>39</v>
      </c>
      <c r="M2104" s="13">
        <v>12</v>
      </c>
      <c r="N2104" s="13">
        <v>0.39444444444444438</v>
      </c>
      <c r="O2104" s="13">
        <v>4.7333333333333334</v>
      </c>
      <c r="P2104" s="13">
        <v>5</v>
      </c>
      <c r="Q2104" s="13">
        <v>0.94666666666666666</v>
      </c>
      <c r="R2104" s="13">
        <v>2.4</v>
      </c>
      <c r="S2104" s="13">
        <v>5.9165186500888103</v>
      </c>
      <c r="T2104" s="7">
        <f>IFERROR(VLOOKUP(B511,[1]!users_table[#All],4),"NA")</f>
        <v>8.4223826714801451</v>
      </c>
      <c r="U2104" s="13" t="s">
        <v>60</v>
      </c>
    </row>
    <row r="2105" spans="1:21" x14ac:dyDescent="0.3">
      <c r="A2105" s="25">
        <v>2103</v>
      </c>
      <c r="B2105" s="13" t="s">
        <v>2</v>
      </c>
      <c r="C2105" s="13">
        <v>43523</v>
      </c>
      <c r="D2105" s="13" t="s">
        <v>654</v>
      </c>
      <c r="E2105" s="13" t="s">
        <v>32</v>
      </c>
      <c r="F2105" s="13" t="s">
        <v>152</v>
      </c>
      <c r="G2105" s="13">
        <v>7.71</v>
      </c>
      <c r="H2105" s="26">
        <v>44784</v>
      </c>
      <c r="I2105" s="26">
        <v>44788</v>
      </c>
      <c r="J2105" s="13">
        <v>7</v>
      </c>
      <c r="K2105" s="13">
        <v>2021</v>
      </c>
      <c r="L2105" s="13" t="s">
        <v>39</v>
      </c>
      <c r="M2105" s="13">
        <v>12</v>
      </c>
      <c r="N2105" s="13">
        <v>0.39444444444444438</v>
      </c>
      <c r="O2105" s="13">
        <v>4.7333333333333334</v>
      </c>
      <c r="P2105" s="13">
        <v>5</v>
      </c>
      <c r="Q2105" s="13">
        <v>0.94666666666666666</v>
      </c>
      <c r="R2105" s="13">
        <v>2.4</v>
      </c>
      <c r="S2105" s="13">
        <v>5.9165186500888103</v>
      </c>
      <c r="T2105" s="13">
        <f>IFERROR(VLOOKUP(B511,[1]!users_table[#All],4),"NA")</f>
        <v>8.4223826714801451</v>
      </c>
      <c r="U2105" s="13" t="s">
        <v>67</v>
      </c>
    </row>
    <row r="2106" spans="1:21" x14ac:dyDescent="0.3">
      <c r="A2106" s="25">
        <v>2104</v>
      </c>
      <c r="B2106" s="13" t="s">
        <v>2</v>
      </c>
      <c r="C2106" s="13">
        <v>48471</v>
      </c>
      <c r="D2106" s="13" t="s">
        <v>655</v>
      </c>
      <c r="E2106" s="13" t="s">
        <v>32</v>
      </c>
      <c r="F2106" s="13" t="s">
        <v>152</v>
      </c>
      <c r="G2106" s="13">
        <v>7.31</v>
      </c>
      <c r="H2106" s="26">
        <v>44758</v>
      </c>
      <c r="I2106" s="26">
        <v>44765</v>
      </c>
      <c r="J2106" s="13">
        <v>5</v>
      </c>
      <c r="K2106" s="13">
        <v>2021</v>
      </c>
      <c r="L2106" s="13" t="s">
        <v>35</v>
      </c>
      <c r="M2106" s="13">
        <v>12</v>
      </c>
      <c r="N2106" s="13">
        <v>0.39750000000000002</v>
      </c>
      <c r="O2106" s="13">
        <v>4.7699999999999996</v>
      </c>
      <c r="P2106" s="13">
        <v>8</v>
      </c>
      <c r="Q2106" s="13">
        <v>0.59625000000000006</v>
      </c>
      <c r="R2106" s="13">
        <v>1.5</v>
      </c>
      <c r="S2106" s="13">
        <v>5.9165186500888103</v>
      </c>
      <c r="T2106" s="13">
        <f>IFERROR(VLOOKUP(B512,[1]!users_table[#All],4),"NA")</f>
        <v>8.4223826714801451</v>
      </c>
      <c r="U2106" s="13" t="s">
        <v>60</v>
      </c>
    </row>
    <row r="2107" spans="1:21" x14ac:dyDescent="0.3">
      <c r="A2107" s="25">
        <v>2105</v>
      </c>
      <c r="B2107" s="13" t="s">
        <v>2</v>
      </c>
      <c r="C2107" s="13">
        <v>48471</v>
      </c>
      <c r="D2107" s="13" t="s">
        <v>655</v>
      </c>
      <c r="E2107" s="13" t="s">
        <v>32</v>
      </c>
      <c r="F2107" s="13" t="s">
        <v>152</v>
      </c>
      <c r="G2107" s="13">
        <v>7.31</v>
      </c>
      <c r="H2107" s="26">
        <v>44758</v>
      </c>
      <c r="I2107" s="26">
        <v>44765</v>
      </c>
      <c r="J2107" s="13">
        <v>5</v>
      </c>
      <c r="K2107" s="13">
        <v>2021</v>
      </c>
      <c r="L2107" s="13" t="s">
        <v>35</v>
      </c>
      <c r="M2107" s="13">
        <v>12</v>
      </c>
      <c r="N2107" s="13">
        <v>0.39750000000000002</v>
      </c>
      <c r="O2107" s="13">
        <v>4.7699999999999996</v>
      </c>
      <c r="P2107" s="13">
        <v>8</v>
      </c>
      <c r="Q2107" s="13">
        <v>0.59625000000000006</v>
      </c>
      <c r="R2107" s="13">
        <v>1.5</v>
      </c>
      <c r="S2107" s="13">
        <v>5.9165186500888103</v>
      </c>
      <c r="T2107" s="7">
        <f>IFERROR(VLOOKUP(B512,[1]!users_table[#All],4),"NA")</f>
        <v>8.4223826714801451</v>
      </c>
      <c r="U2107" s="13" t="s">
        <v>1021</v>
      </c>
    </row>
    <row r="2108" spans="1:21" x14ac:dyDescent="0.3">
      <c r="A2108" s="25">
        <v>2106</v>
      </c>
      <c r="B2108" s="13" t="s">
        <v>2</v>
      </c>
      <c r="C2108" s="13">
        <v>48471</v>
      </c>
      <c r="D2108" s="13" t="s">
        <v>655</v>
      </c>
      <c r="E2108" s="13" t="s">
        <v>32</v>
      </c>
      <c r="F2108" s="13" t="s">
        <v>152</v>
      </c>
      <c r="G2108" s="13">
        <v>7.31</v>
      </c>
      <c r="H2108" s="26">
        <v>44758</v>
      </c>
      <c r="I2108" s="26">
        <v>44765</v>
      </c>
      <c r="J2108" s="13">
        <v>5</v>
      </c>
      <c r="K2108" s="13">
        <v>2021</v>
      </c>
      <c r="L2108" s="13" t="s">
        <v>35</v>
      </c>
      <c r="M2108" s="13">
        <v>12</v>
      </c>
      <c r="N2108" s="13">
        <v>0.39750000000000002</v>
      </c>
      <c r="O2108" s="13">
        <v>4.7699999999999996</v>
      </c>
      <c r="P2108" s="13">
        <v>8</v>
      </c>
      <c r="Q2108" s="13">
        <v>0.59625000000000006</v>
      </c>
      <c r="R2108" s="13">
        <v>1.5</v>
      </c>
      <c r="S2108" s="13">
        <v>5.9165186500888103</v>
      </c>
      <c r="T2108" s="7">
        <f>IFERROR(VLOOKUP(B512,[1]!users_table[#All],4),"NA")</f>
        <v>8.4223826714801451</v>
      </c>
      <c r="U2108" s="13" t="s">
        <v>1024</v>
      </c>
    </row>
    <row r="2109" spans="1:21" x14ac:dyDescent="0.3">
      <c r="A2109" s="25">
        <v>2107</v>
      </c>
      <c r="B2109" s="13" t="s">
        <v>2</v>
      </c>
      <c r="C2109" s="13">
        <v>48471</v>
      </c>
      <c r="D2109" s="13" t="s">
        <v>655</v>
      </c>
      <c r="E2109" s="13" t="s">
        <v>32</v>
      </c>
      <c r="F2109" s="13" t="s">
        <v>152</v>
      </c>
      <c r="G2109" s="13">
        <v>7.31</v>
      </c>
      <c r="H2109" s="26">
        <v>44758</v>
      </c>
      <c r="I2109" s="26">
        <v>44765</v>
      </c>
      <c r="J2109" s="13">
        <v>5</v>
      </c>
      <c r="K2109" s="13">
        <v>2021</v>
      </c>
      <c r="L2109" s="13" t="s">
        <v>35</v>
      </c>
      <c r="M2109" s="13">
        <v>12</v>
      </c>
      <c r="N2109" s="13">
        <v>0.39750000000000002</v>
      </c>
      <c r="O2109" s="13">
        <v>4.7699999999999996</v>
      </c>
      <c r="P2109" s="13">
        <v>8</v>
      </c>
      <c r="Q2109" s="13">
        <v>0.59625000000000006</v>
      </c>
      <c r="R2109" s="13">
        <v>1.5</v>
      </c>
      <c r="S2109" s="13">
        <v>5.9165186500888103</v>
      </c>
      <c r="T2109" s="7">
        <f>IFERROR(VLOOKUP(B512,[1]!users_table[#All],4),"NA")</f>
        <v>8.4223826714801451</v>
      </c>
      <c r="U2109" s="13" t="s">
        <v>62</v>
      </c>
    </row>
    <row r="2110" spans="1:21" x14ac:dyDescent="0.3">
      <c r="A2110" s="25">
        <v>2108</v>
      </c>
      <c r="B2110" s="13" t="s">
        <v>2</v>
      </c>
      <c r="C2110" s="13">
        <v>48471</v>
      </c>
      <c r="D2110" s="13" t="s">
        <v>655</v>
      </c>
      <c r="E2110" s="13" t="s">
        <v>32</v>
      </c>
      <c r="F2110" s="13" t="s">
        <v>152</v>
      </c>
      <c r="G2110" s="13">
        <v>7.31</v>
      </c>
      <c r="H2110" s="26">
        <v>44758</v>
      </c>
      <c r="I2110" s="26">
        <v>44765</v>
      </c>
      <c r="J2110" s="13">
        <v>5</v>
      </c>
      <c r="K2110" s="13">
        <v>2021</v>
      </c>
      <c r="L2110" s="13" t="s">
        <v>35</v>
      </c>
      <c r="M2110" s="13">
        <v>12</v>
      </c>
      <c r="N2110" s="13">
        <v>0.39750000000000002</v>
      </c>
      <c r="O2110" s="13">
        <v>4.7699999999999996</v>
      </c>
      <c r="P2110" s="13">
        <v>8</v>
      </c>
      <c r="Q2110" s="13">
        <v>0.59625000000000006</v>
      </c>
      <c r="R2110" s="13">
        <v>1.5</v>
      </c>
      <c r="S2110" s="13">
        <v>5.9165186500888103</v>
      </c>
      <c r="T2110" s="7">
        <f>IFERROR(VLOOKUP(B512,[1]!users_table[#All],4),"NA")</f>
        <v>8.4223826714801451</v>
      </c>
      <c r="U2110" s="13" t="s">
        <v>1036</v>
      </c>
    </row>
    <row r="2111" spans="1:21" x14ac:dyDescent="0.3">
      <c r="A2111" s="25">
        <v>2109</v>
      </c>
      <c r="B2111" s="13" t="s">
        <v>2</v>
      </c>
      <c r="C2111" s="13">
        <v>48471</v>
      </c>
      <c r="D2111" s="13" t="s">
        <v>655</v>
      </c>
      <c r="E2111" s="13" t="s">
        <v>32</v>
      </c>
      <c r="F2111" s="13" t="s">
        <v>152</v>
      </c>
      <c r="G2111" s="13">
        <v>7.31</v>
      </c>
      <c r="H2111" s="26">
        <v>44758</v>
      </c>
      <c r="I2111" s="26">
        <v>44765</v>
      </c>
      <c r="J2111" s="13">
        <v>5</v>
      </c>
      <c r="K2111" s="13">
        <v>2021</v>
      </c>
      <c r="L2111" s="13" t="s">
        <v>35</v>
      </c>
      <c r="M2111" s="13">
        <v>12</v>
      </c>
      <c r="N2111" s="13">
        <v>0.39750000000000002</v>
      </c>
      <c r="O2111" s="13">
        <v>4.7699999999999996</v>
      </c>
      <c r="P2111" s="13">
        <v>8</v>
      </c>
      <c r="Q2111" s="13">
        <v>0.59625000000000006</v>
      </c>
      <c r="R2111" s="13">
        <v>1.5</v>
      </c>
      <c r="S2111" s="13">
        <v>5.9165186500888103</v>
      </c>
      <c r="T2111" s="7">
        <f>IFERROR(VLOOKUP(B512,[1]!users_table[#All],4),"NA")</f>
        <v>8.4223826714801451</v>
      </c>
      <c r="U2111" s="13" t="s">
        <v>84</v>
      </c>
    </row>
    <row r="2112" spans="1:21" x14ac:dyDescent="0.3">
      <c r="A2112" s="25">
        <v>2110</v>
      </c>
      <c r="B2112" s="13" t="s">
        <v>2</v>
      </c>
      <c r="C2112" s="13">
        <v>38573</v>
      </c>
      <c r="D2112" s="13" t="s">
        <v>656</v>
      </c>
      <c r="E2112" s="13" t="s">
        <v>32</v>
      </c>
      <c r="F2112" s="13" t="s">
        <v>152</v>
      </c>
      <c r="G2112" s="13">
        <v>5.55</v>
      </c>
      <c r="H2112" s="26">
        <v>43747</v>
      </c>
      <c r="I2112" s="26">
        <v>43754</v>
      </c>
      <c r="J2112" s="13">
        <v>2</v>
      </c>
      <c r="K2112" s="13">
        <v>2019</v>
      </c>
      <c r="L2112" s="13" t="s">
        <v>39</v>
      </c>
      <c r="M2112" s="13">
        <v>12</v>
      </c>
      <c r="N2112" s="13">
        <v>0.39444444444444438</v>
      </c>
      <c r="O2112" s="13">
        <v>4.7333333333333334</v>
      </c>
      <c r="P2112" s="13">
        <v>8</v>
      </c>
      <c r="Q2112" s="13">
        <v>0.59166666666666667</v>
      </c>
      <c r="R2112" s="13">
        <v>1.5</v>
      </c>
      <c r="S2112" s="13">
        <v>5.9165186500888103</v>
      </c>
      <c r="T2112" s="7">
        <f>IFERROR(VLOOKUP(B513,[1]!users_table[#All],4),"NA")</f>
        <v>8.4223826714801451</v>
      </c>
      <c r="U2112" s="13" t="s">
        <v>59</v>
      </c>
    </row>
    <row r="2113" spans="1:21" x14ac:dyDescent="0.3">
      <c r="A2113" s="25">
        <v>2111</v>
      </c>
      <c r="B2113" s="13" t="s">
        <v>2</v>
      </c>
      <c r="C2113" s="13">
        <v>38573</v>
      </c>
      <c r="D2113" s="13" t="s">
        <v>656</v>
      </c>
      <c r="E2113" s="13" t="s">
        <v>32</v>
      </c>
      <c r="F2113" s="13" t="s">
        <v>152</v>
      </c>
      <c r="G2113" s="13">
        <v>5.55</v>
      </c>
      <c r="H2113" s="26">
        <v>43747</v>
      </c>
      <c r="I2113" s="26">
        <v>43754</v>
      </c>
      <c r="J2113" s="13">
        <v>2</v>
      </c>
      <c r="K2113" s="13">
        <v>2019</v>
      </c>
      <c r="L2113" s="13" t="s">
        <v>39</v>
      </c>
      <c r="M2113" s="13">
        <v>12</v>
      </c>
      <c r="N2113" s="13">
        <v>0.39444444444444438</v>
      </c>
      <c r="O2113" s="13">
        <v>4.7333333333333334</v>
      </c>
      <c r="P2113" s="13">
        <v>8</v>
      </c>
      <c r="Q2113" s="13">
        <v>0.59166666666666667</v>
      </c>
      <c r="R2113" s="13">
        <v>1.5</v>
      </c>
      <c r="S2113" s="13">
        <v>5.9165186500888103</v>
      </c>
      <c r="T2113" s="7">
        <f>IFERROR(VLOOKUP(B513,[1]!users_table[#All],4),"NA")</f>
        <v>8.4223826714801451</v>
      </c>
      <c r="U2113" s="13" t="s">
        <v>64</v>
      </c>
    </row>
    <row r="2114" spans="1:21" x14ac:dyDescent="0.3">
      <c r="A2114" s="25">
        <v>2112</v>
      </c>
      <c r="B2114" s="13" t="s">
        <v>2</v>
      </c>
      <c r="C2114" s="13">
        <v>38573</v>
      </c>
      <c r="D2114" s="13" t="s">
        <v>656</v>
      </c>
      <c r="E2114" s="13" t="s">
        <v>32</v>
      </c>
      <c r="F2114" s="13" t="s">
        <v>152</v>
      </c>
      <c r="G2114" s="13">
        <v>5.55</v>
      </c>
      <c r="H2114" s="26">
        <v>43747</v>
      </c>
      <c r="I2114" s="26">
        <v>43754</v>
      </c>
      <c r="J2114" s="13">
        <v>2</v>
      </c>
      <c r="K2114" s="13">
        <v>2019</v>
      </c>
      <c r="L2114" s="13" t="s">
        <v>39</v>
      </c>
      <c r="M2114" s="13">
        <v>12</v>
      </c>
      <c r="N2114" s="13">
        <v>0.39444444444444438</v>
      </c>
      <c r="O2114" s="13">
        <v>4.7333333333333334</v>
      </c>
      <c r="P2114" s="13">
        <v>8</v>
      </c>
      <c r="Q2114" s="13">
        <v>0.59166666666666667</v>
      </c>
      <c r="R2114" s="13">
        <v>1.5</v>
      </c>
      <c r="S2114" s="13">
        <v>5.9165186500888103</v>
      </c>
      <c r="T2114" s="7">
        <f>IFERROR(VLOOKUP(B513,[1]!users_table[#All],4),"NA")</f>
        <v>8.4223826714801451</v>
      </c>
      <c r="U2114" s="13" t="s">
        <v>1011</v>
      </c>
    </row>
    <row r="2115" spans="1:21" x14ac:dyDescent="0.3">
      <c r="A2115" s="25">
        <v>2113</v>
      </c>
      <c r="B2115" s="13" t="s">
        <v>2</v>
      </c>
      <c r="C2115" s="13">
        <v>38573</v>
      </c>
      <c r="D2115" s="13" t="s">
        <v>656</v>
      </c>
      <c r="E2115" s="13" t="s">
        <v>32</v>
      </c>
      <c r="F2115" s="13" t="s">
        <v>152</v>
      </c>
      <c r="G2115" s="13">
        <v>5.55</v>
      </c>
      <c r="H2115" s="26">
        <v>43747</v>
      </c>
      <c r="I2115" s="26">
        <v>43754</v>
      </c>
      <c r="J2115" s="13">
        <v>2</v>
      </c>
      <c r="K2115" s="13">
        <v>2019</v>
      </c>
      <c r="L2115" s="13" t="s">
        <v>39</v>
      </c>
      <c r="M2115" s="13">
        <v>12</v>
      </c>
      <c r="N2115" s="13">
        <v>0.39444444444444438</v>
      </c>
      <c r="O2115" s="13">
        <v>4.7333333333333334</v>
      </c>
      <c r="P2115" s="13">
        <v>8</v>
      </c>
      <c r="Q2115" s="13">
        <v>0.59166666666666667</v>
      </c>
      <c r="R2115" s="13">
        <v>1.5</v>
      </c>
      <c r="S2115" s="13">
        <v>5.9165186500888103</v>
      </c>
      <c r="T2115" s="13">
        <f>IFERROR(VLOOKUP(B513,[1]!users_table[#All],4),"NA")</f>
        <v>8.4223826714801451</v>
      </c>
      <c r="U2115" s="13" t="s">
        <v>60</v>
      </c>
    </row>
    <row r="2116" spans="1:21" x14ac:dyDescent="0.3">
      <c r="A2116" s="25">
        <v>2114</v>
      </c>
      <c r="B2116" s="13" t="s">
        <v>2</v>
      </c>
      <c r="C2116" s="13">
        <v>40102</v>
      </c>
      <c r="D2116" s="13" t="s">
        <v>657</v>
      </c>
      <c r="E2116" s="13" t="s">
        <v>52</v>
      </c>
      <c r="F2116" s="13" t="s">
        <v>152</v>
      </c>
      <c r="G2116" s="13">
        <v>6.05</v>
      </c>
      <c r="H2116" s="26">
        <v>44357</v>
      </c>
      <c r="I2116" s="26">
        <v>44357</v>
      </c>
      <c r="J2116" s="13">
        <v>3</v>
      </c>
      <c r="K2116" s="13">
        <v>2020</v>
      </c>
      <c r="L2116" s="13" t="s">
        <v>30</v>
      </c>
      <c r="M2116" s="13">
        <v>1</v>
      </c>
      <c r="N2116" s="13">
        <v>0.3947222222222222</v>
      </c>
      <c r="O2116" s="13">
        <v>0.3947222222222222</v>
      </c>
      <c r="P2116" s="13">
        <v>1</v>
      </c>
      <c r="Q2116" s="13">
        <v>0.3947222222222222</v>
      </c>
      <c r="R2116" s="13">
        <v>1</v>
      </c>
      <c r="S2116" s="13">
        <v>5.9165186500888103</v>
      </c>
      <c r="T2116" s="13">
        <f>IFERROR(VLOOKUP(B514,[1]!users_table[#All],4),"NA")</f>
        <v>8.4223826714801451</v>
      </c>
      <c r="U2116" s="13" t="s">
        <v>64</v>
      </c>
    </row>
    <row r="2117" spans="1:21" x14ac:dyDescent="0.3">
      <c r="A2117" s="25">
        <v>2115</v>
      </c>
      <c r="B2117" s="13" t="s">
        <v>2</v>
      </c>
      <c r="C2117" s="13">
        <v>40102</v>
      </c>
      <c r="D2117" s="13" t="s">
        <v>657</v>
      </c>
      <c r="E2117" s="13" t="s">
        <v>52</v>
      </c>
      <c r="F2117" s="13" t="s">
        <v>152</v>
      </c>
      <c r="G2117" s="13">
        <v>6.05</v>
      </c>
      <c r="H2117" s="26">
        <v>44357</v>
      </c>
      <c r="I2117" s="26">
        <v>44357</v>
      </c>
      <c r="J2117" s="13">
        <v>3</v>
      </c>
      <c r="K2117" s="13">
        <v>2020</v>
      </c>
      <c r="L2117" s="13" t="s">
        <v>30</v>
      </c>
      <c r="M2117" s="13">
        <v>1</v>
      </c>
      <c r="N2117" s="13">
        <v>0.3947222222222222</v>
      </c>
      <c r="O2117" s="13">
        <v>0.3947222222222222</v>
      </c>
      <c r="P2117" s="13">
        <v>1</v>
      </c>
      <c r="Q2117" s="13">
        <v>0.3947222222222222</v>
      </c>
      <c r="R2117" s="13">
        <v>1</v>
      </c>
      <c r="S2117" s="13">
        <v>5.9165186500888103</v>
      </c>
      <c r="T2117" s="13">
        <f>IFERROR(VLOOKUP(B514,[1]!users_table[#All],4),"NA")</f>
        <v>8.4223826714801451</v>
      </c>
      <c r="U2117" s="13" t="s">
        <v>1011</v>
      </c>
    </row>
    <row r="2118" spans="1:21" x14ac:dyDescent="0.3">
      <c r="A2118" s="25">
        <v>2116</v>
      </c>
      <c r="B2118" s="13" t="s">
        <v>2</v>
      </c>
      <c r="C2118" s="13">
        <v>40102</v>
      </c>
      <c r="D2118" s="13" t="s">
        <v>657</v>
      </c>
      <c r="E2118" s="13" t="s">
        <v>52</v>
      </c>
      <c r="F2118" s="13" t="s">
        <v>152</v>
      </c>
      <c r="G2118" s="13">
        <v>6.05</v>
      </c>
      <c r="H2118" s="26">
        <v>44357</v>
      </c>
      <c r="I2118" s="26">
        <v>44357</v>
      </c>
      <c r="J2118" s="13">
        <v>3</v>
      </c>
      <c r="K2118" s="13">
        <v>2020</v>
      </c>
      <c r="L2118" s="13" t="s">
        <v>30</v>
      </c>
      <c r="M2118" s="13">
        <v>1</v>
      </c>
      <c r="N2118" s="13">
        <v>0.3947222222222222</v>
      </c>
      <c r="O2118" s="13">
        <v>0.3947222222222222</v>
      </c>
      <c r="P2118" s="13">
        <v>1</v>
      </c>
      <c r="Q2118" s="13">
        <v>0.3947222222222222</v>
      </c>
      <c r="R2118" s="13">
        <v>1</v>
      </c>
      <c r="S2118" s="13">
        <v>5.9165186500888103</v>
      </c>
      <c r="T2118" s="7">
        <f>IFERROR(VLOOKUP(B514,[1]!users_table[#All],4),"NA")</f>
        <v>8.4223826714801451</v>
      </c>
      <c r="U2118" s="13" t="s">
        <v>60</v>
      </c>
    </row>
    <row r="2119" spans="1:21" x14ac:dyDescent="0.3">
      <c r="A2119" s="25">
        <v>2117</v>
      </c>
      <c r="B2119" s="13" t="s">
        <v>2</v>
      </c>
      <c r="C2119" s="13">
        <v>39324</v>
      </c>
      <c r="D2119" s="13" t="s">
        <v>658</v>
      </c>
      <c r="E2119" s="13" t="s">
        <v>32</v>
      </c>
      <c r="F2119" s="13" t="s">
        <v>152</v>
      </c>
      <c r="G2119" s="13">
        <v>7.1</v>
      </c>
      <c r="H2119" s="26">
        <v>43830</v>
      </c>
      <c r="I2119" s="26">
        <v>43834</v>
      </c>
      <c r="J2119" s="13">
        <v>6</v>
      </c>
      <c r="K2119" s="13">
        <v>2019</v>
      </c>
      <c r="L2119" s="13" t="s">
        <v>39</v>
      </c>
      <c r="M2119" s="13">
        <v>12</v>
      </c>
      <c r="N2119" s="13">
        <v>0.39444444444444438</v>
      </c>
      <c r="O2119" s="13">
        <v>4.7333333333333334</v>
      </c>
      <c r="P2119" s="13">
        <v>5</v>
      </c>
      <c r="Q2119" s="13">
        <v>0.94666666666666666</v>
      </c>
      <c r="R2119" s="13">
        <v>2.4</v>
      </c>
      <c r="S2119" s="13">
        <v>5.9165186500888103</v>
      </c>
      <c r="T2119" s="13">
        <f>IFERROR(VLOOKUP(B515,[1]!users_table[#All],4),"NA")</f>
        <v>8.4223826714801451</v>
      </c>
      <c r="U2119" s="13" t="s">
        <v>1037</v>
      </c>
    </row>
    <row r="2120" spans="1:21" x14ac:dyDescent="0.3">
      <c r="A2120" s="25">
        <v>2118</v>
      </c>
      <c r="B2120" s="13" t="s">
        <v>2</v>
      </c>
      <c r="C2120" s="13">
        <v>39324</v>
      </c>
      <c r="D2120" s="13" t="s">
        <v>658</v>
      </c>
      <c r="E2120" s="13" t="s">
        <v>32</v>
      </c>
      <c r="F2120" s="13" t="s">
        <v>152</v>
      </c>
      <c r="G2120" s="13">
        <v>7.1</v>
      </c>
      <c r="H2120" s="26">
        <v>43830</v>
      </c>
      <c r="I2120" s="26">
        <v>43834</v>
      </c>
      <c r="J2120" s="13">
        <v>6</v>
      </c>
      <c r="K2120" s="13">
        <v>2019</v>
      </c>
      <c r="L2120" s="13" t="s">
        <v>39</v>
      </c>
      <c r="M2120" s="13">
        <v>12</v>
      </c>
      <c r="N2120" s="13">
        <v>0.39444444444444438</v>
      </c>
      <c r="O2120" s="13">
        <v>4.7333333333333334</v>
      </c>
      <c r="P2120" s="13">
        <v>5</v>
      </c>
      <c r="Q2120" s="13">
        <v>0.94666666666666666</v>
      </c>
      <c r="R2120" s="13">
        <v>2.4</v>
      </c>
      <c r="S2120" s="13">
        <v>5.9165186500888103</v>
      </c>
      <c r="T2120" s="7">
        <f>IFERROR(VLOOKUP(B515,[1]!users_table[#All],4),"NA")</f>
        <v>8.4223826714801451</v>
      </c>
      <c r="U2120" s="13" t="s">
        <v>60</v>
      </c>
    </row>
    <row r="2121" spans="1:21" x14ac:dyDescent="0.3">
      <c r="A2121" s="25">
        <v>2119</v>
      </c>
      <c r="B2121" s="13" t="s">
        <v>2</v>
      </c>
      <c r="C2121" s="13">
        <v>39324</v>
      </c>
      <c r="D2121" s="13" t="s">
        <v>658</v>
      </c>
      <c r="E2121" s="13" t="s">
        <v>32</v>
      </c>
      <c r="F2121" s="13" t="s">
        <v>152</v>
      </c>
      <c r="G2121" s="13">
        <v>7.1</v>
      </c>
      <c r="H2121" s="26">
        <v>43830</v>
      </c>
      <c r="I2121" s="26">
        <v>43834</v>
      </c>
      <c r="J2121" s="13">
        <v>6</v>
      </c>
      <c r="K2121" s="13">
        <v>2019</v>
      </c>
      <c r="L2121" s="13" t="s">
        <v>39</v>
      </c>
      <c r="M2121" s="13">
        <v>12</v>
      </c>
      <c r="N2121" s="13">
        <v>0.39444444444444438</v>
      </c>
      <c r="O2121" s="13">
        <v>4.7333333333333334</v>
      </c>
      <c r="P2121" s="13">
        <v>5</v>
      </c>
      <c r="Q2121" s="13">
        <v>0.94666666666666666</v>
      </c>
      <c r="R2121" s="13">
        <v>2.4</v>
      </c>
      <c r="S2121" s="13">
        <v>5.9165186500888103</v>
      </c>
      <c r="T2121" s="7">
        <f>IFERROR(VLOOKUP(B515,[1]!users_table[#All],4),"NA")</f>
        <v>8.4223826714801451</v>
      </c>
      <c r="U2121" s="13" t="s">
        <v>69</v>
      </c>
    </row>
    <row r="2122" spans="1:21" x14ac:dyDescent="0.3">
      <c r="A2122" s="25">
        <v>2120</v>
      </c>
      <c r="B2122" s="13" t="s">
        <v>2</v>
      </c>
      <c r="C2122" s="13">
        <v>39942</v>
      </c>
      <c r="D2122" s="13" t="s">
        <v>659</v>
      </c>
      <c r="E2122" s="13" t="s">
        <v>32</v>
      </c>
      <c r="F2122" s="13" t="s">
        <v>29</v>
      </c>
      <c r="G2122" s="13">
        <v>6.95</v>
      </c>
      <c r="H2122" s="26">
        <v>44037</v>
      </c>
      <c r="I2122" s="26">
        <v>44050</v>
      </c>
      <c r="J2122" s="13">
        <v>7</v>
      </c>
      <c r="K2122" s="13">
        <v>2020</v>
      </c>
      <c r="L2122" s="13" t="s">
        <v>30</v>
      </c>
      <c r="M2122" s="13">
        <v>11</v>
      </c>
      <c r="N2122" s="13">
        <v>0.38527777777777777</v>
      </c>
      <c r="O2122" s="13">
        <v>4.2380555555555546</v>
      </c>
      <c r="P2122" s="13">
        <v>14</v>
      </c>
      <c r="Q2122" s="13">
        <v>0.30271825396825403</v>
      </c>
      <c r="R2122" s="13">
        <v>0.7857142857142857</v>
      </c>
      <c r="S2122" s="13">
        <v>5.9165186500888103</v>
      </c>
      <c r="T2122" s="7">
        <f>IFERROR(VLOOKUP(B516,[1]!users_table[#All],4),"NA")</f>
        <v>8.4223826714801451</v>
      </c>
      <c r="U2122" s="13" t="s">
        <v>1014</v>
      </c>
    </row>
    <row r="2123" spans="1:21" x14ac:dyDescent="0.3">
      <c r="A2123" s="25">
        <v>2121</v>
      </c>
      <c r="B2123" s="13" t="s">
        <v>2</v>
      </c>
      <c r="C2123" s="13">
        <v>39942</v>
      </c>
      <c r="D2123" s="13" t="s">
        <v>659</v>
      </c>
      <c r="E2123" s="13" t="s">
        <v>32</v>
      </c>
      <c r="F2123" s="13" t="s">
        <v>29</v>
      </c>
      <c r="G2123" s="13">
        <v>6.95</v>
      </c>
      <c r="H2123" s="26">
        <v>44037</v>
      </c>
      <c r="I2123" s="26">
        <v>44050</v>
      </c>
      <c r="J2123" s="13">
        <v>7</v>
      </c>
      <c r="K2123" s="13">
        <v>2020</v>
      </c>
      <c r="L2123" s="13" t="s">
        <v>30</v>
      </c>
      <c r="M2123" s="13">
        <v>11</v>
      </c>
      <c r="N2123" s="13">
        <v>0.38527777777777777</v>
      </c>
      <c r="O2123" s="13">
        <v>4.2380555555555546</v>
      </c>
      <c r="P2123" s="13">
        <v>14</v>
      </c>
      <c r="Q2123" s="13">
        <v>0.30271825396825403</v>
      </c>
      <c r="R2123" s="13">
        <v>0.7857142857142857</v>
      </c>
      <c r="S2123" s="13">
        <v>5.9165186500888103</v>
      </c>
      <c r="T2123" s="7">
        <f>IFERROR(VLOOKUP(B516,[1]!users_table[#All],4),"NA")</f>
        <v>8.4223826714801451</v>
      </c>
      <c r="U2123" s="13" t="s">
        <v>1045</v>
      </c>
    </row>
    <row r="2124" spans="1:21" x14ac:dyDescent="0.3">
      <c r="A2124" s="25">
        <v>2122</v>
      </c>
      <c r="B2124" s="13" t="s">
        <v>2</v>
      </c>
      <c r="C2124" s="13">
        <v>39942</v>
      </c>
      <c r="D2124" s="13" t="s">
        <v>659</v>
      </c>
      <c r="E2124" s="13" t="s">
        <v>32</v>
      </c>
      <c r="F2124" s="13" t="s">
        <v>29</v>
      </c>
      <c r="G2124" s="13">
        <v>6.95</v>
      </c>
      <c r="H2124" s="26">
        <v>44037</v>
      </c>
      <c r="I2124" s="26">
        <v>44050</v>
      </c>
      <c r="J2124" s="13">
        <v>7</v>
      </c>
      <c r="K2124" s="13">
        <v>2020</v>
      </c>
      <c r="L2124" s="13" t="s">
        <v>30</v>
      </c>
      <c r="M2124" s="13">
        <v>11</v>
      </c>
      <c r="N2124" s="13">
        <v>0.38527777777777777</v>
      </c>
      <c r="O2124" s="13">
        <v>4.2380555555555546</v>
      </c>
      <c r="P2124" s="13">
        <v>14</v>
      </c>
      <c r="Q2124" s="13">
        <v>0.30271825396825403</v>
      </c>
      <c r="R2124" s="13">
        <v>0.7857142857142857</v>
      </c>
      <c r="S2124" s="13">
        <v>5.9165186500888103</v>
      </c>
      <c r="T2124" s="7">
        <f>IFERROR(VLOOKUP(B516,[1]!users_table[#All],4),"NA")</f>
        <v>8.4223826714801451</v>
      </c>
      <c r="U2124" s="13" t="s">
        <v>1042</v>
      </c>
    </row>
    <row r="2125" spans="1:21" x14ac:dyDescent="0.3">
      <c r="A2125" s="25">
        <v>2123</v>
      </c>
      <c r="B2125" s="13" t="s">
        <v>2</v>
      </c>
      <c r="C2125" s="13">
        <v>39942</v>
      </c>
      <c r="D2125" s="13" t="s">
        <v>659</v>
      </c>
      <c r="E2125" s="13" t="s">
        <v>32</v>
      </c>
      <c r="F2125" s="13" t="s">
        <v>29</v>
      </c>
      <c r="G2125" s="13">
        <v>6.95</v>
      </c>
      <c r="H2125" s="26">
        <v>44037</v>
      </c>
      <c r="I2125" s="26">
        <v>44050</v>
      </c>
      <c r="J2125" s="13">
        <v>7</v>
      </c>
      <c r="K2125" s="13">
        <v>2020</v>
      </c>
      <c r="L2125" s="13" t="s">
        <v>30</v>
      </c>
      <c r="M2125" s="13">
        <v>11</v>
      </c>
      <c r="N2125" s="13">
        <v>0.38527777777777777</v>
      </c>
      <c r="O2125" s="13">
        <v>4.2380555555555546</v>
      </c>
      <c r="P2125" s="13">
        <v>14</v>
      </c>
      <c r="Q2125" s="13">
        <v>0.30271825396825403</v>
      </c>
      <c r="R2125" s="13">
        <v>0.7857142857142857</v>
      </c>
      <c r="S2125" s="13">
        <v>5.9165186500888103</v>
      </c>
      <c r="T2125" s="7">
        <f>IFERROR(VLOOKUP(B516,[1]!users_table[#All],4),"NA")</f>
        <v>8.4223826714801451</v>
      </c>
      <c r="U2125" s="13" t="s">
        <v>69</v>
      </c>
    </row>
    <row r="2126" spans="1:21" x14ac:dyDescent="0.3">
      <c r="A2126" s="25">
        <v>2124</v>
      </c>
      <c r="B2126" s="13" t="s">
        <v>2</v>
      </c>
      <c r="C2126" s="13">
        <v>50041</v>
      </c>
      <c r="D2126" s="13" t="s">
        <v>660</v>
      </c>
      <c r="E2126" s="13" t="s">
        <v>158</v>
      </c>
      <c r="F2126" s="13" t="s">
        <v>29</v>
      </c>
      <c r="G2126" s="13">
        <v>6.61</v>
      </c>
      <c r="H2126" s="26">
        <v>44990</v>
      </c>
      <c r="I2126" s="26">
        <v>44990</v>
      </c>
      <c r="J2126" s="13">
        <v>6</v>
      </c>
      <c r="K2126" s="13">
        <v>2021</v>
      </c>
      <c r="L2126" s="13" t="s">
        <v>39</v>
      </c>
      <c r="M2126" s="13">
        <v>1</v>
      </c>
      <c r="N2126" s="13">
        <v>7.2777777777777775E-2</v>
      </c>
      <c r="O2126" s="13">
        <v>7.2777777777777775E-2</v>
      </c>
      <c r="P2126" s="13">
        <v>1</v>
      </c>
      <c r="Q2126" s="13">
        <v>7.2777777777777775E-2</v>
      </c>
      <c r="R2126" s="13">
        <v>1</v>
      </c>
      <c r="S2126" s="13">
        <v>5.9165186500888103</v>
      </c>
      <c r="T2126" s="7">
        <f>IFERROR(VLOOKUP(B517,[1]!users_table[#All],4),"NA")</f>
        <v>8.4223826714801451</v>
      </c>
      <c r="U2126" s="13" t="s">
        <v>74</v>
      </c>
    </row>
    <row r="2127" spans="1:21" x14ac:dyDescent="0.3">
      <c r="A2127" s="25">
        <v>2125</v>
      </c>
      <c r="B2127" s="13" t="s">
        <v>2</v>
      </c>
      <c r="C2127" s="13">
        <v>37920</v>
      </c>
      <c r="D2127" s="13" t="s">
        <v>661</v>
      </c>
      <c r="E2127" s="13" t="s">
        <v>32</v>
      </c>
      <c r="F2127" s="13" t="s">
        <v>37</v>
      </c>
      <c r="G2127" s="13">
        <v>6.57</v>
      </c>
      <c r="H2127" s="26">
        <v>43888</v>
      </c>
      <c r="I2127" s="26">
        <v>43912</v>
      </c>
      <c r="J2127" s="13">
        <v>6</v>
      </c>
      <c r="K2127" s="13">
        <v>2019</v>
      </c>
      <c r="L2127" s="13" t="s">
        <v>30</v>
      </c>
      <c r="M2127" s="13">
        <v>12</v>
      </c>
      <c r="N2127" s="13">
        <v>0.2</v>
      </c>
      <c r="O2127" s="13">
        <v>2.4</v>
      </c>
      <c r="P2127" s="13">
        <v>25</v>
      </c>
      <c r="Q2127" s="13">
        <v>9.6000000000000016E-2</v>
      </c>
      <c r="R2127" s="13">
        <v>0.48</v>
      </c>
      <c r="S2127" s="13">
        <v>5.9165186500888103</v>
      </c>
      <c r="T2127" s="7">
        <f>IFERROR(VLOOKUP(B518,[1]!users_table[#All],4),"NA")</f>
        <v>8.4223826714801451</v>
      </c>
      <c r="U2127" s="13" t="s">
        <v>64</v>
      </c>
    </row>
    <row r="2128" spans="1:21" x14ac:dyDescent="0.3">
      <c r="A2128" s="25">
        <v>2126</v>
      </c>
      <c r="B2128" s="13" t="s">
        <v>2</v>
      </c>
      <c r="C2128" s="13">
        <v>37920</v>
      </c>
      <c r="D2128" s="13" t="s">
        <v>661</v>
      </c>
      <c r="E2128" s="13" t="s">
        <v>32</v>
      </c>
      <c r="F2128" s="13" t="s">
        <v>37</v>
      </c>
      <c r="G2128" s="13">
        <v>6.57</v>
      </c>
      <c r="H2128" s="26">
        <v>43888</v>
      </c>
      <c r="I2128" s="26">
        <v>43912</v>
      </c>
      <c r="J2128" s="13">
        <v>6</v>
      </c>
      <c r="K2128" s="13">
        <v>2019</v>
      </c>
      <c r="L2128" s="13" t="s">
        <v>30</v>
      </c>
      <c r="M2128" s="13">
        <v>12</v>
      </c>
      <c r="N2128" s="13">
        <v>0.2</v>
      </c>
      <c r="O2128" s="13">
        <v>2.4</v>
      </c>
      <c r="P2128" s="13">
        <v>25</v>
      </c>
      <c r="Q2128" s="13">
        <v>9.6000000000000016E-2</v>
      </c>
      <c r="R2128" s="13">
        <v>0.48</v>
      </c>
      <c r="S2128" s="13">
        <v>5.9165186500888103</v>
      </c>
      <c r="T2128" s="7">
        <f>IFERROR(VLOOKUP(B518,[1]!users_table[#All],4),"NA")</f>
        <v>8.4223826714801451</v>
      </c>
      <c r="U2128" s="13" t="s">
        <v>1049</v>
      </c>
    </row>
    <row r="2129" spans="1:21" x14ac:dyDescent="0.3">
      <c r="A2129" s="25">
        <v>2127</v>
      </c>
      <c r="B2129" s="13" t="s">
        <v>2</v>
      </c>
      <c r="C2129" s="13">
        <v>37920</v>
      </c>
      <c r="D2129" s="13" t="s">
        <v>661</v>
      </c>
      <c r="E2129" s="13" t="s">
        <v>32</v>
      </c>
      <c r="F2129" s="13" t="s">
        <v>37</v>
      </c>
      <c r="G2129" s="13">
        <v>6.57</v>
      </c>
      <c r="H2129" s="26">
        <v>43888</v>
      </c>
      <c r="I2129" s="26">
        <v>43912</v>
      </c>
      <c r="J2129" s="13">
        <v>6</v>
      </c>
      <c r="K2129" s="13">
        <v>2019</v>
      </c>
      <c r="L2129" s="13" t="s">
        <v>30</v>
      </c>
      <c r="M2129" s="13">
        <v>12</v>
      </c>
      <c r="N2129" s="13">
        <v>0.2</v>
      </c>
      <c r="O2129" s="13">
        <v>2.4</v>
      </c>
      <c r="P2129" s="13">
        <v>25</v>
      </c>
      <c r="Q2129" s="13">
        <v>9.6000000000000016E-2</v>
      </c>
      <c r="R2129" s="13">
        <v>0.48</v>
      </c>
      <c r="S2129" s="13">
        <v>5.9165186500888103</v>
      </c>
      <c r="T2129" s="7">
        <f>IFERROR(VLOOKUP(B518,[1]!users_table[#All],4),"NA")</f>
        <v>8.4223826714801451</v>
      </c>
      <c r="U2129" s="13" t="s">
        <v>70</v>
      </c>
    </row>
    <row r="2130" spans="1:21" x14ac:dyDescent="0.3">
      <c r="A2130" s="25">
        <v>2128</v>
      </c>
      <c r="B2130" s="13" t="s">
        <v>2</v>
      </c>
      <c r="C2130" s="13">
        <v>37920</v>
      </c>
      <c r="D2130" s="13" t="s">
        <v>661</v>
      </c>
      <c r="E2130" s="13" t="s">
        <v>32</v>
      </c>
      <c r="F2130" s="13" t="s">
        <v>37</v>
      </c>
      <c r="G2130" s="13">
        <v>6.57</v>
      </c>
      <c r="H2130" s="26">
        <v>43888</v>
      </c>
      <c r="I2130" s="26">
        <v>43912</v>
      </c>
      <c r="J2130" s="13">
        <v>6</v>
      </c>
      <c r="K2130" s="13">
        <v>2019</v>
      </c>
      <c r="L2130" s="13" t="s">
        <v>30</v>
      </c>
      <c r="M2130" s="13">
        <v>12</v>
      </c>
      <c r="N2130" s="13">
        <v>0.2</v>
      </c>
      <c r="O2130" s="13">
        <v>2.4</v>
      </c>
      <c r="P2130" s="13">
        <v>25</v>
      </c>
      <c r="Q2130" s="13">
        <v>9.6000000000000016E-2</v>
      </c>
      <c r="R2130" s="13">
        <v>0.48</v>
      </c>
      <c r="S2130" s="13">
        <v>5.9165186500888103</v>
      </c>
      <c r="T2130" s="7">
        <f>IFERROR(VLOOKUP(B518,[1]!users_table[#All],4),"NA")</f>
        <v>8.4223826714801451</v>
      </c>
      <c r="U2130" s="13" t="s">
        <v>1016</v>
      </c>
    </row>
    <row r="2131" spans="1:21" x14ac:dyDescent="0.3">
      <c r="A2131" s="25">
        <v>2129</v>
      </c>
      <c r="B2131" s="13" t="s">
        <v>2</v>
      </c>
      <c r="C2131" s="13">
        <v>36871</v>
      </c>
      <c r="D2131" s="13" t="s">
        <v>662</v>
      </c>
      <c r="E2131" s="13" t="s">
        <v>50</v>
      </c>
      <c r="F2131" s="13" t="s">
        <v>37</v>
      </c>
      <c r="G2131" s="13">
        <v>6.69</v>
      </c>
      <c r="H2131" s="26">
        <v>43669</v>
      </c>
      <c r="I2131" s="26">
        <v>43672</v>
      </c>
      <c r="J2131" s="13">
        <v>5</v>
      </c>
      <c r="K2131" s="13">
        <v>2019</v>
      </c>
      <c r="L2131" s="13" t="s">
        <v>33</v>
      </c>
      <c r="M2131" s="13">
        <v>13</v>
      </c>
      <c r="N2131" s="13">
        <v>0.38333333333333341</v>
      </c>
      <c r="O2131" s="13">
        <v>4.9833333333333334</v>
      </c>
      <c r="P2131" s="13">
        <v>4</v>
      </c>
      <c r="Q2131" s="13">
        <v>1.2458333333333329</v>
      </c>
      <c r="R2131" s="13">
        <v>3.25</v>
      </c>
      <c r="S2131" s="13">
        <v>5.9165186500888103</v>
      </c>
      <c r="T2131" s="7">
        <f>IFERROR(VLOOKUP(B519,[1]!users_table[#All],4),"NA")</f>
        <v>8.4223826714801451</v>
      </c>
      <c r="U2131" s="13" t="s">
        <v>65</v>
      </c>
    </row>
    <row r="2132" spans="1:21" x14ac:dyDescent="0.3">
      <c r="A2132" s="25">
        <v>2130</v>
      </c>
      <c r="B2132" s="13" t="s">
        <v>2</v>
      </c>
      <c r="C2132" s="13">
        <v>36871</v>
      </c>
      <c r="D2132" s="13" t="s">
        <v>662</v>
      </c>
      <c r="E2132" s="13" t="s">
        <v>50</v>
      </c>
      <c r="F2132" s="13" t="s">
        <v>37</v>
      </c>
      <c r="G2132" s="13">
        <v>6.69</v>
      </c>
      <c r="H2132" s="26">
        <v>43669</v>
      </c>
      <c r="I2132" s="26">
        <v>43672</v>
      </c>
      <c r="J2132" s="13">
        <v>5</v>
      </c>
      <c r="K2132" s="13">
        <v>2019</v>
      </c>
      <c r="L2132" s="13" t="s">
        <v>33</v>
      </c>
      <c r="M2132" s="13">
        <v>13</v>
      </c>
      <c r="N2132" s="13">
        <v>0.38333333333333341</v>
      </c>
      <c r="O2132" s="13">
        <v>4.9833333333333334</v>
      </c>
      <c r="P2132" s="13">
        <v>4</v>
      </c>
      <c r="Q2132" s="13">
        <v>1.2458333333333329</v>
      </c>
      <c r="R2132" s="13">
        <v>3.25</v>
      </c>
      <c r="S2132" s="13">
        <v>5.9165186500888103</v>
      </c>
      <c r="T2132" s="7">
        <f>IFERROR(VLOOKUP(B519,[1]!users_table[#All],4),"NA")</f>
        <v>8.4223826714801451</v>
      </c>
      <c r="U2132" s="13" t="s">
        <v>62</v>
      </c>
    </row>
    <row r="2133" spans="1:21" x14ac:dyDescent="0.3">
      <c r="A2133" s="25">
        <v>2131</v>
      </c>
      <c r="B2133" s="13" t="s">
        <v>2</v>
      </c>
      <c r="C2133" s="13">
        <v>36871</v>
      </c>
      <c r="D2133" s="13" t="s">
        <v>662</v>
      </c>
      <c r="E2133" s="13" t="s">
        <v>50</v>
      </c>
      <c r="F2133" s="13" t="s">
        <v>37</v>
      </c>
      <c r="G2133" s="13">
        <v>6.69</v>
      </c>
      <c r="H2133" s="26">
        <v>43669</v>
      </c>
      <c r="I2133" s="26">
        <v>43672</v>
      </c>
      <c r="J2133" s="13">
        <v>5</v>
      </c>
      <c r="K2133" s="13">
        <v>2019</v>
      </c>
      <c r="L2133" s="13" t="s">
        <v>33</v>
      </c>
      <c r="M2133" s="13">
        <v>13</v>
      </c>
      <c r="N2133" s="13">
        <v>0.38333333333333341</v>
      </c>
      <c r="O2133" s="13">
        <v>4.9833333333333334</v>
      </c>
      <c r="P2133" s="13">
        <v>4</v>
      </c>
      <c r="Q2133" s="13">
        <v>1.2458333333333329</v>
      </c>
      <c r="R2133" s="13">
        <v>3.25</v>
      </c>
      <c r="S2133" s="13">
        <v>5.9165186500888103</v>
      </c>
      <c r="T2133" s="7">
        <f>IFERROR(VLOOKUP(B519,[1]!users_table[#All],4),"NA")</f>
        <v>8.4223826714801451</v>
      </c>
      <c r="U2133" s="13" t="s">
        <v>1016</v>
      </c>
    </row>
    <row r="2134" spans="1:21" x14ac:dyDescent="0.3">
      <c r="A2134" s="25">
        <v>2132</v>
      </c>
      <c r="B2134" s="13" t="s">
        <v>2</v>
      </c>
      <c r="C2134" s="13">
        <v>36871</v>
      </c>
      <c r="D2134" s="13" t="s">
        <v>662</v>
      </c>
      <c r="E2134" s="13" t="s">
        <v>50</v>
      </c>
      <c r="F2134" s="13" t="s">
        <v>37</v>
      </c>
      <c r="G2134" s="13">
        <v>6.69</v>
      </c>
      <c r="H2134" s="26">
        <v>43669</v>
      </c>
      <c r="I2134" s="26">
        <v>43672</v>
      </c>
      <c r="J2134" s="13">
        <v>5</v>
      </c>
      <c r="K2134" s="13">
        <v>2019</v>
      </c>
      <c r="L2134" s="13" t="s">
        <v>33</v>
      </c>
      <c r="M2134" s="13">
        <v>13</v>
      </c>
      <c r="N2134" s="13">
        <v>0.38333333333333341</v>
      </c>
      <c r="O2134" s="13">
        <v>4.9833333333333334</v>
      </c>
      <c r="P2134" s="13">
        <v>4</v>
      </c>
      <c r="Q2134" s="13">
        <v>1.2458333333333329</v>
      </c>
      <c r="R2134" s="13">
        <v>3.25</v>
      </c>
      <c r="S2134" s="13">
        <v>5.9165186500888103</v>
      </c>
      <c r="T2134" s="7">
        <f>IFERROR(VLOOKUP(B519,[1]!users_table[#All],4),"NA")</f>
        <v>8.4223826714801451</v>
      </c>
      <c r="U2134" s="13" t="s">
        <v>1033</v>
      </c>
    </row>
    <row r="2135" spans="1:21" x14ac:dyDescent="0.3">
      <c r="A2135" s="25">
        <v>2133</v>
      </c>
      <c r="B2135" s="13" t="s">
        <v>2</v>
      </c>
      <c r="C2135" s="13">
        <v>40620</v>
      </c>
      <c r="D2135" s="13" t="s">
        <v>663</v>
      </c>
      <c r="E2135" s="13" t="s">
        <v>32</v>
      </c>
      <c r="F2135" s="13" t="s">
        <v>154</v>
      </c>
      <c r="G2135" s="13">
        <v>7.69</v>
      </c>
      <c r="H2135" s="26">
        <v>44718</v>
      </c>
      <c r="I2135" s="26">
        <v>44744</v>
      </c>
      <c r="J2135" s="13">
        <v>8</v>
      </c>
      <c r="K2135" s="13">
        <v>2021</v>
      </c>
      <c r="L2135" s="13" t="s">
        <v>39</v>
      </c>
      <c r="M2135" s="13">
        <v>13</v>
      </c>
      <c r="N2135" s="13">
        <v>0.39833333333333332</v>
      </c>
      <c r="O2135" s="13">
        <v>5.1783333333333328</v>
      </c>
      <c r="P2135" s="13">
        <v>27</v>
      </c>
      <c r="Q2135" s="13">
        <v>0.19179012345679011</v>
      </c>
      <c r="R2135" s="13">
        <v>0.48148148148148151</v>
      </c>
      <c r="S2135" s="13">
        <v>5.9165186500888103</v>
      </c>
      <c r="T2135" s="7">
        <f>IFERROR(VLOOKUP(B520,[1]!users_table[#All],4),"NA")</f>
        <v>8.4223826714801451</v>
      </c>
      <c r="U2135" s="13" t="s">
        <v>1019</v>
      </c>
    </row>
    <row r="2136" spans="1:21" x14ac:dyDescent="0.3">
      <c r="A2136" s="25">
        <v>2134</v>
      </c>
      <c r="B2136" s="13" t="s">
        <v>2</v>
      </c>
      <c r="C2136" s="13">
        <v>40620</v>
      </c>
      <c r="D2136" s="13" t="s">
        <v>663</v>
      </c>
      <c r="E2136" s="13" t="s">
        <v>32</v>
      </c>
      <c r="F2136" s="13" t="s">
        <v>154</v>
      </c>
      <c r="G2136" s="13">
        <v>7.69</v>
      </c>
      <c r="H2136" s="26">
        <v>44718</v>
      </c>
      <c r="I2136" s="26">
        <v>44744</v>
      </c>
      <c r="J2136" s="13">
        <v>8</v>
      </c>
      <c r="K2136" s="13">
        <v>2021</v>
      </c>
      <c r="L2136" s="13" t="s">
        <v>39</v>
      </c>
      <c r="M2136" s="13">
        <v>13</v>
      </c>
      <c r="N2136" s="13">
        <v>0.39833333333333332</v>
      </c>
      <c r="O2136" s="13">
        <v>5.1783333333333328</v>
      </c>
      <c r="P2136" s="13">
        <v>27</v>
      </c>
      <c r="Q2136" s="13">
        <v>0.19179012345679011</v>
      </c>
      <c r="R2136" s="13">
        <v>0.48148148148148151</v>
      </c>
      <c r="S2136" s="13">
        <v>5.9165186500888103</v>
      </c>
      <c r="T2136" s="7">
        <f>IFERROR(VLOOKUP(B520,[1]!users_table[#All],4),"NA")</f>
        <v>8.4223826714801451</v>
      </c>
      <c r="U2136" s="13" t="s">
        <v>64</v>
      </c>
    </row>
    <row r="2137" spans="1:21" x14ac:dyDescent="0.3">
      <c r="A2137" s="25">
        <v>2135</v>
      </c>
      <c r="B2137" s="13" t="s">
        <v>2</v>
      </c>
      <c r="C2137" s="13">
        <v>40620</v>
      </c>
      <c r="D2137" s="13" t="s">
        <v>663</v>
      </c>
      <c r="E2137" s="13" t="s">
        <v>32</v>
      </c>
      <c r="F2137" s="13" t="s">
        <v>154</v>
      </c>
      <c r="G2137" s="13">
        <v>7.69</v>
      </c>
      <c r="H2137" s="26">
        <v>44718</v>
      </c>
      <c r="I2137" s="26">
        <v>44744</v>
      </c>
      <c r="J2137" s="13">
        <v>8</v>
      </c>
      <c r="K2137" s="13">
        <v>2021</v>
      </c>
      <c r="L2137" s="13" t="s">
        <v>39</v>
      </c>
      <c r="M2137" s="13">
        <v>13</v>
      </c>
      <c r="N2137" s="13">
        <v>0.39833333333333332</v>
      </c>
      <c r="O2137" s="13">
        <v>5.1783333333333328</v>
      </c>
      <c r="P2137" s="13">
        <v>27</v>
      </c>
      <c r="Q2137" s="13">
        <v>0.19179012345679011</v>
      </c>
      <c r="R2137" s="13">
        <v>0.48148148148148151</v>
      </c>
      <c r="S2137" s="13">
        <v>5.9165186500888103</v>
      </c>
      <c r="T2137" s="7">
        <f>IFERROR(VLOOKUP(B520,[1]!users_table[#All],4),"NA")</f>
        <v>8.4223826714801451</v>
      </c>
      <c r="U2137" s="13" t="s">
        <v>1028</v>
      </c>
    </row>
    <row r="2138" spans="1:21" x14ac:dyDescent="0.3">
      <c r="A2138" s="25">
        <v>2136</v>
      </c>
      <c r="B2138" s="13" t="s">
        <v>2</v>
      </c>
      <c r="C2138" s="13">
        <v>40620</v>
      </c>
      <c r="D2138" s="13" t="s">
        <v>663</v>
      </c>
      <c r="E2138" s="13" t="s">
        <v>32</v>
      </c>
      <c r="F2138" s="13" t="s">
        <v>154</v>
      </c>
      <c r="G2138" s="13">
        <v>7.69</v>
      </c>
      <c r="H2138" s="26">
        <v>44718</v>
      </c>
      <c r="I2138" s="26">
        <v>44744</v>
      </c>
      <c r="J2138" s="13">
        <v>8</v>
      </c>
      <c r="K2138" s="13">
        <v>2021</v>
      </c>
      <c r="L2138" s="13" t="s">
        <v>39</v>
      </c>
      <c r="M2138" s="13">
        <v>13</v>
      </c>
      <c r="N2138" s="13">
        <v>0.39833333333333332</v>
      </c>
      <c r="O2138" s="13">
        <v>5.1783333333333328</v>
      </c>
      <c r="P2138" s="13">
        <v>27</v>
      </c>
      <c r="Q2138" s="13">
        <v>0.19179012345679011</v>
      </c>
      <c r="R2138" s="13">
        <v>0.48148148148148151</v>
      </c>
      <c r="S2138" s="13">
        <v>5.9165186500888103</v>
      </c>
      <c r="T2138" s="7">
        <f>IFERROR(VLOOKUP(B520,[1]!users_table[#All],4),"NA")</f>
        <v>8.4223826714801451</v>
      </c>
      <c r="U2138" s="13" t="s">
        <v>1046</v>
      </c>
    </row>
    <row r="2139" spans="1:21" x14ac:dyDescent="0.3">
      <c r="A2139" s="25">
        <v>2137</v>
      </c>
      <c r="B2139" s="13" t="s">
        <v>2</v>
      </c>
      <c r="C2139" s="13">
        <v>40620</v>
      </c>
      <c r="D2139" s="13" t="s">
        <v>663</v>
      </c>
      <c r="E2139" s="13" t="s">
        <v>32</v>
      </c>
      <c r="F2139" s="13" t="s">
        <v>154</v>
      </c>
      <c r="G2139" s="13">
        <v>7.69</v>
      </c>
      <c r="H2139" s="26">
        <v>44718</v>
      </c>
      <c r="I2139" s="26">
        <v>44744</v>
      </c>
      <c r="J2139" s="13">
        <v>8</v>
      </c>
      <c r="K2139" s="13">
        <v>2021</v>
      </c>
      <c r="L2139" s="13" t="s">
        <v>39</v>
      </c>
      <c r="M2139" s="13">
        <v>13</v>
      </c>
      <c r="N2139" s="13">
        <v>0.39833333333333332</v>
      </c>
      <c r="O2139" s="13">
        <v>5.1783333333333328</v>
      </c>
      <c r="P2139" s="13">
        <v>27</v>
      </c>
      <c r="Q2139" s="13">
        <v>0.19179012345679011</v>
      </c>
      <c r="R2139" s="13">
        <v>0.48148148148148151</v>
      </c>
      <c r="S2139" s="13">
        <v>5.9165186500888103</v>
      </c>
      <c r="T2139" s="7">
        <f>IFERROR(VLOOKUP(B520,[1]!users_table[#All],4),"NA")</f>
        <v>8.4223826714801451</v>
      </c>
      <c r="U2139" s="13" t="s">
        <v>1015</v>
      </c>
    </row>
    <row r="2140" spans="1:21" x14ac:dyDescent="0.3">
      <c r="A2140" s="25">
        <v>2138</v>
      </c>
      <c r="B2140" s="13" t="s">
        <v>2</v>
      </c>
      <c r="C2140" s="13">
        <v>41392</v>
      </c>
      <c r="D2140" s="13" t="s">
        <v>664</v>
      </c>
      <c r="E2140" s="13" t="s">
        <v>32</v>
      </c>
      <c r="F2140" s="13" t="s">
        <v>42</v>
      </c>
      <c r="G2140" s="13">
        <v>6.61</v>
      </c>
      <c r="H2140" s="26">
        <v>44504</v>
      </c>
      <c r="I2140" s="26">
        <v>44521</v>
      </c>
      <c r="J2140" s="13">
        <v>6</v>
      </c>
      <c r="K2140" s="13">
        <v>2021</v>
      </c>
      <c r="L2140" s="13" t="s">
        <v>30</v>
      </c>
      <c r="M2140" s="13">
        <v>12</v>
      </c>
      <c r="N2140" s="13">
        <v>0.39444444444444438</v>
      </c>
      <c r="O2140" s="13">
        <v>4.7333333333333334</v>
      </c>
      <c r="P2140" s="13">
        <v>18</v>
      </c>
      <c r="Q2140" s="13">
        <v>0.26296296296296301</v>
      </c>
      <c r="R2140" s="13">
        <v>0.66666666666666663</v>
      </c>
      <c r="S2140" s="13">
        <v>5.9165186500888103</v>
      </c>
      <c r="T2140" s="7">
        <f>IFERROR(VLOOKUP(B521,[1]!users_table[#All],4),"NA")</f>
        <v>8.4223826714801451</v>
      </c>
      <c r="U2140" s="13" t="s">
        <v>59</v>
      </c>
    </row>
    <row r="2141" spans="1:21" x14ac:dyDescent="0.3">
      <c r="A2141" s="25">
        <v>2139</v>
      </c>
      <c r="B2141" s="13" t="s">
        <v>2</v>
      </c>
      <c r="C2141" s="13">
        <v>41392</v>
      </c>
      <c r="D2141" s="13" t="s">
        <v>664</v>
      </c>
      <c r="E2141" s="13" t="s">
        <v>32</v>
      </c>
      <c r="F2141" s="13" t="s">
        <v>42</v>
      </c>
      <c r="G2141" s="13">
        <v>6.61</v>
      </c>
      <c r="H2141" s="26">
        <v>44504</v>
      </c>
      <c r="I2141" s="26">
        <v>44521</v>
      </c>
      <c r="J2141" s="13">
        <v>6</v>
      </c>
      <c r="K2141" s="13">
        <v>2021</v>
      </c>
      <c r="L2141" s="13" t="s">
        <v>30</v>
      </c>
      <c r="M2141" s="13">
        <v>12</v>
      </c>
      <c r="N2141" s="13">
        <v>0.39444444444444438</v>
      </c>
      <c r="O2141" s="13">
        <v>4.7333333333333334</v>
      </c>
      <c r="P2141" s="13">
        <v>18</v>
      </c>
      <c r="Q2141" s="13">
        <v>0.26296296296296301</v>
      </c>
      <c r="R2141" s="13">
        <v>0.66666666666666663</v>
      </c>
      <c r="S2141" s="13">
        <v>5.9165186500888103</v>
      </c>
      <c r="T2141" s="7">
        <f>IFERROR(VLOOKUP(B521,[1]!users_table[#All],4),"NA")</f>
        <v>8.4223826714801451</v>
      </c>
      <c r="U2141" s="13" t="s">
        <v>60</v>
      </c>
    </row>
    <row r="2142" spans="1:21" x14ac:dyDescent="0.3">
      <c r="A2142" s="25">
        <v>2140</v>
      </c>
      <c r="B2142" s="13" t="s">
        <v>2</v>
      </c>
      <c r="C2142" s="13">
        <v>41392</v>
      </c>
      <c r="D2142" s="13" t="s">
        <v>664</v>
      </c>
      <c r="E2142" s="13" t="s">
        <v>32</v>
      </c>
      <c r="F2142" s="13" t="s">
        <v>42</v>
      </c>
      <c r="G2142" s="13">
        <v>6.61</v>
      </c>
      <c r="H2142" s="26">
        <v>44504</v>
      </c>
      <c r="I2142" s="26">
        <v>44521</v>
      </c>
      <c r="J2142" s="13">
        <v>6</v>
      </c>
      <c r="K2142" s="13">
        <v>2021</v>
      </c>
      <c r="L2142" s="13" t="s">
        <v>30</v>
      </c>
      <c r="M2142" s="13">
        <v>12</v>
      </c>
      <c r="N2142" s="13">
        <v>0.39444444444444438</v>
      </c>
      <c r="O2142" s="13">
        <v>4.7333333333333334</v>
      </c>
      <c r="P2142" s="13">
        <v>18</v>
      </c>
      <c r="Q2142" s="13">
        <v>0.26296296296296301</v>
      </c>
      <c r="R2142" s="13">
        <v>0.66666666666666663</v>
      </c>
      <c r="S2142" s="13">
        <v>5.9165186500888103</v>
      </c>
      <c r="T2142" s="7">
        <f>IFERROR(VLOOKUP(B521,[1]!users_table[#All],4),"NA")</f>
        <v>8.4223826714801451</v>
      </c>
      <c r="U2142" s="13" t="s">
        <v>67</v>
      </c>
    </row>
    <row r="2143" spans="1:21" x14ac:dyDescent="0.3">
      <c r="A2143" s="25">
        <v>2141</v>
      </c>
      <c r="B2143" s="13" t="s">
        <v>2</v>
      </c>
      <c r="C2143" s="13">
        <v>41392</v>
      </c>
      <c r="D2143" s="13" t="s">
        <v>664</v>
      </c>
      <c r="E2143" s="13" t="s">
        <v>32</v>
      </c>
      <c r="F2143" s="13" t="s">
        <v>42</v>
      </c>
      <c r="G2143" s="13">
        <v>6.61</v>
      </c>
      <c r="H2143" s="26">
        <v>44504</v>
      </c>
      <c r="I2143" s="26">
        <v>44521</v>
      </c>
      <c r="J2143" s="13">
        <v>6</v>
      </c>
      <c r="K2143" s="13">
        <v>2021</v>
      </c>
      <c r="L2143" s="13" t="s">
        <v>30</v>
      </c>
      <c r="M2143" s="13">
        <v>12</v>
      </c>
      <c r="N2143" s="13">
        <v>0.39444444444444438</v>
      </c>
      <c r="O2143" s="13">
        <v>4.7333333333333334</v>
      </c>
      <c r="P2143" s="13">
        <v>18</v>
      </c>
      <c r="Q2143" s="13">
        <v>0.26296296296296301</v>
      </c>
      <c r="R2143" s="13">
        <v>0.66666666666666663</v>
      </c>
      <c r="S2143" s="13">
        <v>5.9165186500888103</v>
      </c>
      <c r="T2143" s="7">
        <f>IFERROR(VLOOKUP(B521,[1]!users_table[#All],4),"NA")</f>
        <v>8.4223826714801451</v>
      </c>
      <c r="U2143" s="13" t="s">
        <v>61</v>
      </c>
    </row>
    <row r="2144" spans="1:21" x14ac:dyDescent="0.3">
      <c r="A2144" s="25">
        <v>2142</v>
      </c>
      <c r="B2144" s="13" t="s">
        <v>2</v>
      </c>
      <c r="C2144" s="13">
        <v>41392</v>
      </c>
      <c r="D2144" s="13" t="s">
        <v>664</v>
      </c>
      <c r="E2144" s="13" t="s">
        <v>32</v>
      </c>
      <c r="F2144" s="13" t="s">
        <v>42</v>
      </c>
      <c r="G2144" s="13">
        <v>6.61</v>
      </c>
      <c r="H2144" s="26">
        <v>44504</v>
      </c>
      <c r="I2144" s="26">
        <v>44521</v>
      </c>
      <c r="J2144" s="13">
        <v>6</v>
      </c>
      <c r="K2144" s="13">
        <v>2021</v>
      </c>
      <c r="L2144" s="13" t="s">
        <v>30</v>
      </c>
      <c r="M2144" s="13">
        <v>12</v>
      </c>
      <c r="N2144" s="13">
        <v>0.39444444444444438</v>
      </c>
      <c r="O2144" s="13">
        <v>4.7333333333333334</v>
      </c>
      <c r="P2144" s="13">
        <v>18</v>
      </c>
      <c r="Q2144" s="13">
        <v>0.26296296296296301</v>
      </c>
      <c r="R2144" s="13">
        <v>0.66666666666666663</v>
      </c>
      <c r="S2144" s="13">
        <v>5.9165186500888103</v>
      </c>
      <c r="T2144" s="7">
        <f>IFERROR(VLOOKUP(B521,[1]!users_table[#All],4),"NA")</f>
        <v>8.4223826714801451</v>
      </c>
      <c r="U2144" s="13" t="s">
        <v>56</v>
      </c>
    </row>
    <row r="2145" spans="1:21" x14ac:dyDescent="0.3">
      <c r="A2145" s="25">
        <v>2143</v>
      </c>
      <c r="B2145" s="13" t="s">
        <v>2</v>
      </c>
      <c r="C2145" s="13">
        <v>41392</v>
      </c>
      <c r="D2145" s="13" t="s">
        <v>664</v>
      </c>
      <c r="E2145" s="13" t="s">
        <v>32</v>
      </c>
      <c r="F2145" s="13" t="s">
        <v>42</v>
      </c>
      <c r="G2145" s="13">
        <v>6.61</v>
      </c>
      <c r="H2145" s="26">
        <v>44504</v>
      </c>
      <c r="I2145" s="26">
        <v>44521</v>
      </c>
      <c r="J2145" s="13">
        <v>6</v>
      </c>
      <c r="K2145" s="13">
        <v>2021</v>
      </c>
      <c r="L2145" s="13" t="s">
        <v>30</v>
      </c>
      <c r="M2145" s="13">
        <v>12</v>
      </c>
      <c r="N2145" s="13">
        <v>0.39444444444444438</v>
      </c>
      <c r="O2145" s="13">
        <v>4.7333333333333334</v>
      </c>
      <c r="P2145" s="13">
        <v>18</v>
      </c>
      <c r="Q2145" s="13">
        <v>0.26296296296296301</v>
      </c>
      <c r="R2145" s="13">
        <v>0.66666666666666663</v>
      </c>
      <c r="S2145" s="13">
        <v>5.9165186500888103</v>
      </c>
      <c r="T2145" s="7">
        <f>IFERROR(VLOOKUP(B521,[1]!users_table[#All],4),"NA")</f>
        <v>8.4223826714801451</v>
      </c>
      <c r="U2145" s="13" t="s">
        <v>1025</v>
      </c>
    </row>
    <row r="2146" spans="1:21" x14ac:dyDescent="0.3">
      <c r="A2146" s="25">
        <v>2144</v>
      </c>
      <c r="B2146" s="13" t="s">
        <v>2</v>
      </c>
      <c r="C2146" s="13">
        <v>45518</v>
      </c>
      <c r="D2146" s="13" t="s">
        <v>665</v>
      </c>
      <c r="E2146" s="13" t="s">
        <v>50</v>
      </c>
      <c r="F2146" s="13" t="s">
        <v>29</v>
      </c>
      <c r="G2146" s="13">
        <v>5.92</v>
      </c>
      <c r="H2146" s="26">
        <v>44904</v>
      </c>
      <c r="I2146" s="26">
        <v>44904</v>
      </c>
      <c r="J2146" s="13">
        <v>5</v>
      </c>
      <c r="K2146" s="13">
        <v>2021</v>
      </c>
      <c r="L2146" s="13" t="s">
        <v>30</v>
      </c>
      <c r="M2146" s="13">
        <v>1</v>
      </c>
      <c r="N2146" s="13">
        <v>9.6666666666666665E-2</v>
      </c>
      <c r="O2146" s="13">
        <v>9.6666666666666665E-2</v>
      </c>
      <c r="P2146" s="13">
        <v>1</v>
      </c>
      <c r="Q2146" s="13">
        <v>9.6666666666666665E-2</v>
      </c>
      <c r="R2146" s="13">
        <v>1</v>
      </c>
      <c r="S2146" s="13">
        <v>5.9165186500888103</v>
      </c>
      <c r="T2146" s="7" t="str">
        <f>IFERROR(VLOOKUP(B522,[1]!users_table[#All],4),"NA")</f>
        <v>NA</v>
      </c>
      <c r="U2146" s="13" t="s">
        <v>61</v>
      </c>
    </row>
    <row r="2147" spans="1:21" x14ac:dyDescent="0.3">
      <c r="A2147" s="25">
        <v>2145</v>
      </c>
      <c r="B2147" s="13" t="s">
        <v>2</v>
      </c>
      <c r="C2147" s="13">
        <v>45518</v>
      </c>
      <c r="D2147" s="13" t="s">
        <v>665</v>
      </c>
      <c r="E2147" s="13" t="s">
        <v>50</v>
      </c>
      <c r="F2147" s="13" t="s">
        <v>29</v>
      </c>
      <c r="G2147" s="13">
        <v>5.92</v>
      </c>
      <c r="H2147" s="26">
        <v>44904</v>
      </c>
      <c r="I2147" s="26">
        <v>44904</v>
      </c>
      <c r="J2147" s="13">
        <v>5</v>
      </c>
      <c r="K2147" s="13">
        <v>2021</v>
      </c>
      <c r="L2147" s="13" t="s">
        <v>30</v>
      </c>
      <c r="M2147" s="13">
        <v>1</v>
      </c>
      <c r="N2147" s="13">
        <v>9.6666666666666665E-2</v>
      </c>
      <c r="O2147" s="13">
        <v>9.6666666666666665E-2</v>
      </c>
      <c r="P2147" s="13">
        <v>1</v>
      </c>
      <c r="Q2147" s="13">
        <v>9.6666666666666665E-2</v>
      </c>
      <c r="R2147" s="13">
        <v>1</v>
      </c>
      <c r="S2147" s="13">
        <v>5.9165186500888103</v>
      </c>
      <c r="T2147" s="7" t="str">
        <f>IFERROR(VLOOKUP(B522,[1]!users_table[#All],4),"NA")</f>
        <v>NA</v>
      </c>
      <c r="U2147" s="13" t="s">
        <v>62</v>
      </c>
    </row>
    <row r="2148" spans="1:21" x14ac:dyDescent="0.3">
      <c r="A2148" s="25">
        <v>2146</v>
      </c>
      <c r="B2148" s="13" t="s">
        <v>2</v>
      </c>
      <c r="C2148" s="13">
        <v>41226</v>
      </c>
      <c r="D2148" s="13" t="s">
        <v>666</v>
      </c>
      <c r="E2148" s="13" t="s">
        <v>32</v>
      </c>
      <c r="F2148" s="13" t="s">
        <v>154</v>
      </c>
      <c r="G2148" s="13">
        <v>7</v>
      </c>
      <c r="H2148" s="26">
        <v>44297</v>
      </c>
      <c r="I2148" s="26">
        <v>44309</v>
      </c>
      <c r="J2148" s="13">
        <v>6</v>
      </c>
      <c r="K2148" s="13">
        <v>2020</v>
      </c>
      <c r="L2148" s="13" t="s">
        <v>39</v>
      </c>
      <c r="M2148" s="13">
        <v>12</v>
      </c>
      <c r="N2148" s="13">
        <v>0.3972222222222222</v>
      </c>
      <c r="O2148" s="13">
        <v>4.7666666666666666</v>
      </c>
      <c r="P2148" s="13">
        <v>13</v>
      </c>
      <c r="Q2148" s="13">
        <v>0.36666666666666659</v>
      </c>
      <c r="R2148" s="13">
        <v>0.92307692307692313</v>
      </c>
      <c r="S2148" s="13">
        <v>5.9165186500888103</v>
      </c>
      <c r="T2148" s="7" t="str">
        <f>IFERROR(VLOOKUP(B523,[1]!users_table[#All],4),"NA")</f>
        <v>NA</v>
      </c>
      <c r="U2148" s="13" t="s">
        <v>1019</v>
      </c>
    </row>
    <row r="2149" spans="1:21" x14ac:dyDescent="0.3">
      <c r="A2149" s="25">
        <v>2147</v>
      </c>
      <c r="B2149" s="13" t="s">
        <v>2</v>
      </c>
      <c r="C2149" s="13">
        <v>41226</v>
      </c>
      <c r="D2149" s="13" t="s">
        <v>666</v>
      </c>
      <c r="E2149" s="13" t="s">
        <v>32</v>
      </c>
      <c r="F2149" s="13" t="s">
        <v>154</v>
      </c>
      <c r="G2149" s="13">
        <v>7</v>
      </c>
      <c r="H2149" s="26">
        <v>44297</v>
      </c>
      <c r="I2149" s="26">
        <v>44309</v>
      </c>
      <c r="J2149" s="13">
        <v>6</v>
      </c>
      <c r="K2149" s="13">
        <v>2020</v>
      </c>
      <c r="L2149" s="13" t="s">
        <v>39</v>
      </c>
      <c r="M2149" s="13">
        <v>12</v>
      </c>
      <c r="N2149" s="13">
        <v>0.3972222222222222</v>
      </c>
      <c r="O2149" s="13">
        <v>4.7666666666666666</v>
      </c>
      <c r="P2149" s="13">
        <v>13</v>
      </c>
      <c r="Q2149" s="13">
        <v>0.36666666666666659</v>
      </c>
      <c r="R2149" s="13">
        <v>0.92307692307692313</v>
      </c>
      <c r="S2149" s="13">
        <v>5.9165186500888103</v>
      </c>
      <c r="T2149" s="7" t="str">
        <f>IFERROR(VLOOKUP(B523,[1]!users_table[#All],4),"NA")</f>
        <v>NA</v>
      </c>
      <c r="U2149" s="13" t="s">
        <v>64</v>
      </c>
    </row>
    <row r="2150" spans="1:21" x14ac:dyDescent="0.3">
      <c r="A2150" s="25">
        <v>2148</v>
      </c>
      <c r="B2150" s="13" t="s">
        <v>2</v>
      </c>
      <c r="C2150" s="13">
        <v>41226</v>
      </c>
      <c r="D2150" s="13" t="s">
        <v>666</v>
      </c>
      <c r="E2150" s="13" t="s">
        <v>32</v>
      </c>
      <c r="F2150" s="13" t="s">
        <v>154</v>
      </c>
      <c r="G2150" s="13">
        <v>7</v>
      </c>
      <c r="H2150" s="26">
        <v>44297</v>
      </c>
      <c r="I2150" s="26">
        <v>44309</v>
      </c>
      <c r="J2150" s="13">
        <v>6</v>
      </c>
      <c r="K2150" s="13">
        <v>2020</v>
      </c>
      <c r="L2150" s="13" t="s">
        <v>39</v>
      </c>
      <c r="M2150" s="13">
        <v>12</v>
      </c>
      <c r="N2150" s="13">
        <v>0.3972222222222222</v>
      </c>
      <c r="O2150" s="13">
        <v>4.7666666666666666</v>
      </c>
      <c r="P2150" s="13">
        <v>13</v>
      </c>
      <c r="Q2150" s="13">
        <v>0.36666666666666659</v>
      </c>
      <c r="R2150" s="13">
        <v>0.92307692307692313</v>
      </c>
      <c r="S2150" s="13">
        <v>5.9165186500888103</v>
      </c>
      <c r="T2150" s="7" t="str">
        <f>IFERROR(VLOOKUP(B523,[1]!users_table[#All],4),"NA")</f>
        <v>NA</v>
      </c>
      <c r="U2150" s="13" t="s">
        <v>1049</v>
      </c>
    </row>
    <row r="2151" spans="1:21" x14ac:dyDescent="0.3">
      <c r="A2151" s="25">
        <v>2149</v>
      </c>
      <c r="B2151" s="13" t="s">
        <v>2</v>
      </c>
      <c r="C2151" s="13">
        <v>39799</v>
      </c>
      <c r="D2151" s="13" t="s">
        <v>667</v>
      </c>
      <c r="E2151" s="13" t="s">
        <v>32</v>
      </c>
      <c r="F2151" s="13" t="s">
        <v>37</v>
      </c>
      <c r="G2151" s="13">
        <v>5.9</v>
      </c>
      <c r="H2151" s="26">
        <v>43948</v>
      </c>
      <c r="I2151" s="26">
        <v>43967</v>
      </c>
      <c r="J2151" s="13">
        <v>5</v>
      </c>
      <c r="K2151" s="13">
        <v>2019</v>
      </c>
      <c r="L2151" s="13" t="s">
        <v>35</v>
      </c>
      <c r="M2151" s="13">
        <v>12</v>
      </c>
      <c r="N2151" s="13">
        <v>0.3972222222222222</v>
      </c>
      <c r="O2151" s="13">
        <v>4.7666666666666666</v>
      </c>
      <c r="P2151" s="13">
        <v>20</v>
      </c>
      <c r="Q2151" s="13">
        <v>0.23833333333333331</v>
      </c>
      <c r="R2151" s="13">
        <v>0.6</v>
      </c>
      <c r="S2151" s="13">
        <v>5.9165186500888103</v>
      </c>
      <c r="T2151" s="7" t="str">
        <f>IFERROR(VLOOKUP(B524,[1]!users_table[#All],4),"NA")</f>
        <v>NA</v>
      </c>
      <c r="U2151" s="13" t="s">
        <v>64</v>
      </c>
    </row>
    <row r="2152" spans="1:21" x14ac:dyDescent="0.3">
      <c r="A2152" s="25">
        <v>2150</v>
      </c>
      <c r="B2152" s="13" t="s">
        <v>2</v>
      </c>
      <c r="C2152" s="13">
        <v>39799</v>
      </c>
      <c r="D2152" s="13" t="s">
        <v>667</v>
      </c>
      <c r="E2152" s="13" t="s">
        <v>32</v>
      </c>
      <c r="F2152" s="13" t="s">
        <v>37</v>
      </c>
      <c r="G2152" s="13">
        <v>5.9</v>
      </c>
      <c r="H2152" s="26">
        <v>43948</v>
      </c>
      <c r="I2152" s="26">
        <v>43967</v>
      </c>
      <c r="J2152" s="13">
        <v>5</v>
      </c>
      <c r="K2152" s="13">
        <v>2019</v>
      </c>
      <c r="L2152" s="13" t="s">
        <v>35</v>
      </c>
      <c r="M2152" s="13">
        <v>12</v>
      </c>
      <c r="N2152" s="13">
        <v>0.3972222222222222</v>
      </c>
      <c r="O2152" s="13">
        <v>4.7666666666666666</v>
      </c>
      <c r="P2152" s="13">
        <v>20</v>
      </c>
      <c r="Q2152" s="13">
        <v>0.23833333333333331</v>
      </c>
      <c r="R2152" s="13">
        <v>0.6</v>
      </c>
      <c r="S2152" s="13">
        <v>5.9165186500888103</v>
      </c>
      <c r="T2152" s="7" t="str">
        <f>IFERROR(VLOOKUP(B524,[1]!users_table[#All],4),"NA")</f>
        <v>NA</v>
      </c>
      <c r="U2152" s="13" t="s">
        <v>1011</v>
      </c>
    </row>
    <row r="2153" spans="1:21" x14ac:dyDescent="0.3">
      <c r="A2153" s="25">
        <v>2151</v>
      </c>
      <c r="B2153" s="13" t="s">
        <v>2</v>
      </c>
      <c r="C2153" s="13">
        <v>39799</v>
      </c>
      <c r="D2153" s="13" t="s">
        <v>667</v>
      </c>
      <c r="E2153" s="13" t="s">
        <v>32</v>
      </c>
      <c r="F2153" s="13" t="s">
        <v>37</v>
      </c>
      <c r="G2153" s="13">
        <v>5.9</v>
      </c>
      <c r="H2153" s="26">
        <v>43948</v>
      </c>
      <c r="I2153" s="26">
        <v>43967</v>
      </c>
      <c r="J2153" s="13">
        <v>5</v>
      </c>
      <c r="K2153" s="13">
        <v>2019</v>
      </c>
      <c r="L2153" s="13" t="s">
        <v>35</v>
      </c>
      <c r="M2153" s="13">
        <v>12</v>
      </c>
      <c r="N2153" s="13">
        <v>0.3972222222222222</v>
      </c>
      <c r="O2153" s="13">
        <v>4.7666666666666666</v>
      </c>
      <c r="P2153" s="13">
        <v>20</v>
      </c>
      <c r="Q2153" s="13">
        <v>0.23833333333333331</v>
      </c>
      <c r="R2153" s="13">
        <v>0.6</v>
      </c>
      <c r="S2153" s="13">
        <v>5.9165186500888103</v>
      </c>
      <c r="T2153" s="7" t="str">
        <f>IFERROR(VLOOKUP(B524,[1]!users_table[#All],4),"NA")</f>
        <v>NA</v>
      </c>
      <c r="U2153" s="13" t="s">
        <v>60</v>
      </c>
    </row>
    <row r="2154" spans="1:21" x14ac:dyDescent="0.3">
      <c r="A2154" s="25">
        <v>2152</v>
      </c>
      <c r="B2154" s="13" t="s">
        <v>2</v>
      </c>
      <c r="C2154" s="13">
        <v>39799</v>
      </c>
      <c r="D2154" s="13" t="s">
        <v>667</v>
      </c>
      <c r="E2154" s="13" t="s">
        <v>32</v>
      </c>
      <c r="F2154" s="13" t="s">
        <v>37</v>
      </c>
      <c r="G2154" s="13">
        <v>5.9</v>
      </c>
      <c r="H2154" s="26">
        <v>43948</v>
      </c>
      <c r="I2154" s="26">
        <v>43967</v>
      </c>
      <c r="J2154" s="13">
        <v>5</v>
      </c>
      <c r="K2154" s="13">
        <v>2019</v>
      </c>
      <c r="L2154" s="13" t="s">
        <v>35</v>
      </c>
      <c r="M2154" s="13">
        <v>12</v>
      </c>
      <c r="N2154" s="13">
        <v>0.3972222222222222</v>
      </c>
      <c r="O2154" s="13">
        <v>4.7666666666666666</v>
      </c>
      <c r="P2154" s="13">
        <v>20</v>
      </c>
      <c r="Q2154" s="13">
        <v>0.23833333333333331</v>
      </c>
      <c r="R2154" s="13">
        <v>0.6</v>
      </c>
      <c r="S2154" s="13">
        <v>5.9165186500888103</v>
      </c>
      <c r="T2154" s="7" t="str">
        <f>IFERROR(VLOOKUP(B524,[1]!users_table[#All],4),"NA")</f>
        <v>NA</v>
      </c>
      <c r="U2154" s="13" t="s">
        <v>77</v>
      </c>
    </row>
    <row r="2155" spans="1:21" x14ac:dyDescent="0.3">
      <c r="A2155" s="25">
        <v>2153</v>
      </c>
      <c r="B2155" s="13" t="s">
        <v>2</v>
      </c>
      <c r="C2155" s="13">
        <v>39799</v>
      </c>
      <c r="D2155" s="13" t="s">
        <v>667</v>
      </c>
      <c r="E2155" s="13" t="s">
        <v>32</v>
      </c>
      <c r="F2155" s="13" t="s">
        <v>37</v>
      </c>
      <c r="G2155" s="13">
        <v>5.9</v>
      </c>
      <c r="H2155" s="26">
        <v>43948</v>
      </c>
      <c r="I2155" s="26">
        <v>43967</v>
      </c>
      <c r="J2155" s="13">
        <v>5</v>
      </c>
      <c r="K2155" s="13">
        <v>2019</v>
      </c>
      <c r="L2155" s="13" t="s">
        <v>35</v>
      </c>
      <c r="M2155" s="13">
        <v>12</v>
      </c>
      <c r="N2155" s="13">
        <v>0.3972222222222222</v>
      </c>
      <c r="O2155" s="13">
        <v>4.7666666666666666</v>
      </c>
      <c r="P2155" s="13">
        <v>20</v>
      </c>
      <c r="Q2155" s="13">
        <v>0.23833333333333331</v>
      </c>
      <c r="R2155" s="13">
        <v>0.6</v>
      </c>
      <c r="S2155" s="13">
        <v>5.9165186500888103</v>
      </c>
      <c r="T2155" s="7" t="str">
        <f>IFERROR(VLOOKUP(B524,[1]!users_table[#All],4),"NA")</f>
        <v>NA</v>
      </c>
      <c r="U2155" s="13" t="s">
        <v>75</v>
      </c>
    </row>
    <row r="2156" spans="1:21" x14ac:dyDescent="0.3">
      <c r="A2156" s="25">
        <v>2154</v>
      </c>
      <c r="B2156" s="13" t="s">
        <v>2</v>
      </c>
      <c r="C2156" s="13">
        <v>39799</v>
      </c>
      <c r="D2156" s="13" t="s">
        <v>667</v>
      </c>
      <c r="E2156" s="13" t="s">
        <v>32</v>
      </c>
      <c r="F2156" s="13" t="s">
        <v>37</v>
      </c>
      <c r="G2156" s="13">
        <v>5.9</v>
      </c>
      <c r="H2156" s="26">
        <v>43948</v>
      </c>
      <c r="I2156" s="26">
        <v>43967</v>
      </c>
      <c r="J2156" s="13">
        <v>5</v>
      </c>
      <c r="K2156" s="13">
        <v>2019</v>
      </c>
      <c r="L2156" s="13" t="s">
        <v>35</v>
      </c>
      <c r="M2156" s="13">
        <v>12</v>
      </c>
      <c r="N2156" s="13">
        <v>0.3972222222222222</v>
      </c>
      <c r="O2156" s="13">
        <v>4.7666666666666666</v>
      </c>
      <c r="P2156" s="13">
        <v>20</v>
      </c>
      <c r="Q2156" s="13">
        <v>0.23833333333333331</v>
      </c>
      <c r="R2156" s="13">
        <v>0.6</v>
      </c>
      <c r="S2156" s="13">
        <v>5.9165186500888103</v>
      </c>
      <c r="T2156" s="7" t="str">
        <f>IFERROR(VLOOKUP(B524,[1]!users_table[#All],4),"NA")</f>
        <v>NA</v>
      </c>
      <c r="U2156" s="13" t="s">
        <v>70</v>
      </c>
    </row>
    <row r="2157" spans="1:21" x14ac:dyDescent="0.3">
      <c r="A2157" s="25">
        <v>2155</v>
      </c>
      <c r="B2157" s="13" t="s">
        <v>2</v>
      </c>
      <c r="C2157" s="13">
        <v>39799</v>
      </c>
      <c r="D2157" s="13" t="s">
        <v>667</v>
      </c>
      <c r="E2157" s="13" t="s">
        <v>32</v>
      </c>
      <c r="F2157" s="13" t="s">
        <v>37</v>
      </c>
      <c r="G2157" s="13">
        <v>5.9</v>
      </c>
      <c r="H2157" s="26">
        <v>43948</v>
      </c>
      <c r="I2157" s="26">
        <v>43967</v>
      </c>
      <c r="J2157" s="13">
        <v>5</v>
      </c>
      <c r="K2157" s="13">
        <v>2019</v>
      </c>
      <c r="L2157" s="13" t="s">
        <v>35</v>
      </c>
      <c r="M2157" s="13">
        <v>12</v>
      </c>
      <c r="N2157" s="13">
        <v>0.3972222222222222</v>
      </c>
      <c r="O2157" s="13">
        <v>4.7666666666666666</v>
      </c>
      <c r="P2157" s="13">
        <v>20</v>
      </c>
      <c r="Q2157" s="13">
        <v>0.23833333333333331</v>
      </c>
      <c r="R2157" s="13">
        <v>0.6</v>
      </c>
      <c r="S2157" s="13">
        <v>5.9165186500888103</v>
      </c>
      <c r="T2157" s="7" t="str">
        <f>IFERROR(VLOOKUP(B524,[1]!users_table[#All],4),"NA")</f>
        <v>NA</v>
      </c>
      <c r="U2157" s="13" t="s">
        <v>68</v>
      </c>
    </row>
    <row r="2158" spans="1:21" x14ac:dyDescent="0.3">
      <c r="A2158" s="25">
        <v>2156</v>
      </c>
      <c r="B2158" s="13" t="s">
        <v>2</v>
      </c>
      <c r="C2158" s="13">
        <v>732</v>
      </c>
      <c r="D2158" s="13" t="s">
        <v>668</v>
      </c>
      <c r="E2158" s="13" t="s">
        <v>168</v>
      </c>
      <c r="F2158" s="13" t="s">
        <v>152</v>
      </c>
      <c r="G2158" s="13">
        <v>7.02</v>
      </c>
      <c r="H2158" s="26">
        <v>42978</v>
      </c>
      <c r="I2158" s="26">
        <v>42978</v>
      </c>
      <c r="J2158" s="13">
        <v>8</v>
      </c>
      <c r="K2158" s="13">
        <v>1985</v>
      </c>
      <c r="L2158" s="13" t="s">
        <v>35</v>
      </c>
      <c r="M2158" s="13">
        <v>1</v>
      </c>
      <c r="N2158" s="13">
        <v>1.333333333333333</v>
      </c>
      <c r="O2158" s="13">
        <v>1.333333333333333</v>
      </c>
      <c r="P2158" s="13">
        <v>1</v>
      </c>
      <c r="Q2158" s="13">
        <v>1.333333333333333</v>
      </c>
      <c r="R2158" s="13">
        <v>1</v>
      </c>
      <c r="S2158" s="13">
        <v>5.9165186500888103</v>
      </c>
      <c r="T2158" s="7" t="str">
        <f>IFERROR(VLOOKUP(B525,[1]!users_table[#All],4),"NA")</f>
        <v>NA</v>
      </c>
      <c r="U2158" s="13" t="s">
        <v>65</v>
      </c>
    </row>
    <row r="2159" spans="1:21" x14ac:dyDescent="0.3">
      <c r="A2159" s="25">
        <v>2157</v>
      </c>
      <c r="B2159" s="13" t="s">
        <v>2</v>
      </c>
      <c r="C2159" s="13">
        <v>732</v>
      </c>
      <c r="D2159" s="13" t="s">
        <v>668</v>
      </c>
      <c r="E2159" s="13" t="s">
        <v>168</v>
      </c>
      <c r="F2159" s="13" t="s">
        <v>152</v>
      </c>
      <c r="G2159" s="13">
        <v>7.02</v>
      </c>
      <c r="H2159" s="26">
        <v>42978</v>
      </c>
      <c r="I2159" s="26">
        <v>42978</v>
      </c>
      <c r="J2159" s="13">
        <v>8</v>
      </c>
      <c r="K2159" s="13">
        <v>1985</v>
      </c>
      <c r="L2159" s="13" t="s">
        <v>35</v>
      </c>
      <c r="M2159" s="13">
        <v>1</v>
      </c>
      <c r="N2159" s="13">
        <v>1.333333333333333</v>
      </c>
      <c r="O2159" s="13">
        <v>1.333333333333333</v>
      </c>
      <c r="P2159" s="13">
        <v>1</v>
      </c>
      <c r="Q2159" s="13">
        <v>1.333333333333333</v>
      </c>
      <c r="R2159" s="13">
        <v>1</v>
      </c>
      <c r="S2159" s="13">
        <v>5.9165186500888103</v>
      </c>
      <c r="T2159" s="7" t="str">
        <f>IFERROR(VLOOKUP(B525,[1]!users_table[#All],4),"NA")</f>
        <v>NA</v>
      </c>
      <c r="U2159" s="13" t="s">
        <v>1020</v>
      </c>
    </row>
    <row r="2160" spans="1:21" x14ac:dyDescent="0.3">
      <c r="A2160" s="25">
        <v>2158</v>
      </c>
      <c r="B2160" s="13" t="s">
        <v>2</v>
      </c>
      <c r="C2160" s="13">
        <v>732</v>
      </c>
      <c r="D2160" s="13" t="s">
        <v>668</v>
      </c>
      <c r="E2160" s="13" t="s">
        <v>168</v>
      </c>
      <c r="F2160" s="13" t="s">
        <v>152</v>
      </c>
      <c r="G2160" s="13">
        <v>7.02</v>
      </c>
      <c r="H2160" s="26">
        <v>42978</v>
      </c>
      <c r="I2160" s="26">
        <v>42978</v>
      </c>
      <c r="J2160" s="13">
        <v>8</v>
      </c>
      <c r="K2160" s="13">
        <v>1985</v>
      </c>
      <c r="L2160" s="13" t="s">
        <v>35</v>
      </c>
      <c r="M2160" s="13">
        <v>1</v>
      </c>
      <c r="N2160" s="13">
        <v>1.333333333333333</v>
      </c>
      <c r="O2160" s="13">
        <v>1.333333333333333</v>
      </c>
      <c r="P2160" s="13">
        <v>1</v>
      </c>
      <c r="Q2160" s="13">
        <v>1.333333333333333</v>
      </c>
      <c r="R2160" s="13">
        <v>1</v>
      </c>
      <c r="S2160" s="13">
        <v>5.9165186500888103</v>
      </c>
      <c r="T2160" s="7" t="str">
        <f>IFERROR(VLOOKUP(B525,[1]!users_table[#All],4),"NA")</f>
        <v>NA</v>
      </c>
      <c r="U2160" s="13" t="s">
        <v>62</v>
      </c>
    </row>
    <row r="2161" spans="1:21" x14ac:dyDescent="0.3">
      <c r="A2161" s="25">
        <v>2159</v>
      </c>
      <c r="B2161" s="13" t="s">
        <v>2</v>
      </c>
      <c r="C2161" s="13">
        <v>732</v>
      </c>
      <c r="D2161" s="13" t="s">
        <v>668</v>
      </c>
      <c r="E2161" s="13" t="s">
        <v>168</v>
      </c>
      <c r="F2161" s="13" t="s">
        <v>152</v>
      </c>
      <c r="G2161" s="13">
        <v>7.02</v>
      </c>
      <c r="H2161" s="26">
        <v>42978</v>
      </c>
      <c r="I2161" s="26">
        <v>42978</v>
      </c>
      <c r="J2161" s="13">
        <v>8</v>
      </c>
      <c r="K2161" s="13">
        <v>1985</v>
      </c>
      <c r="L2161" s="13" t="s">
        <v>35</v>
      </c>
      <c r="M2161" s="13">
        <v>1</v>
      </c>
      <c r="N2161" s="13">
        <v>1.333333333333333</v>
      </c>
      <c r="O2161" s="13">
        <v>1.333333333333333</v>
      </c>
      <c r="P2161" s="13">
        <v>1</v>
      </c>
      <c r="Q2161" s="13">
        <v>1.333333333333333</v>
      </c>
      <c r="R2161" s="13">
        <v>1</v>
      </c>
      <c r="S2161" s="13">
        <v>5.9165186500888103</v>
      </c>
      <c r="T2161" s="7" t="str">
        <f>IFERROR(VLOOKUP(B525,[1]!users_table[#All],4),"NA")</f>
        <v>NA</v>
      </c>
      <c r="U2161" s="13" t="s">
        <v>1027</v>
      </c>
    </row>
    <row r="2162" spans="1:21" x14ac:dyDescent="0.3">
      <c r="A2162" s="25">
        <v>2160</v>
      </c>
      <c r="B2162" s="13" t="s">
        <v>2</v>
      </c>
      <c r="C2162" s="13">
        <v>732</v>
      </c>
      <c r="D2162" s="13" t="s">
        <v>668</v>
      </c>
      <c r="E2162" s="13" t="s">
        <v>168</v>
      </c>
      <c r="F2162" s="13" t="s">
        <v>152</v>
      </c>
      <c r="G2162" s="13">
        <v>7.02</v>
      </c>
      <c r="H2162" s="26">
        <v>42978</v>
      </c>
      <c r="I2162" s="26">
        <v>42978</v>
      </c>
      <c r="J2162" s="13">
        <v>8</v>
      </c>
      <c r="K2162" s="13">
        <v>1985</v>
      </c>
      <c r="L2162" s="13" t="s">
        <v>35</v>
      </c>
      <c r="M2162" s="13">
        <v>1</v>
      </c>
      <c r="N2162" s="13">
        <v>1.333333333333333</v>
      </c>
      <c r="O2162" s="13">
        <v>1.333333333333333</v>
      </c>
      <c r="P2162" s="13">
        <v>1</v>
      </c>
      <c r="Q2162" s="13">
        <v>1.333333333333333</v>
      </c>
      <c r="R2162" s="13">
        <v>1</v>
      </c>
      <c r="S2162" s="13">
        <v>5.9165186500888103</v>
      </c>
      <c r="T2162" s="7" t="str">
        <f>IFERROR(VLOOKUP(B525,[1]!users_table[#All],4),"NA")</f>
        <v>NA</v>
      </c>
      <c r="U2162" s="13" t="s">
        <v>84</v>
      </c>
    </row>
    <row r="2163" spans="1:21" x14ac:dyDescent="0.3">
      <c r="A2163" s="25">
        <v>2161</v>
      </c>
      <c r="B2163" s="13" t="s">
        <v>2</v>
      </c>
      <c r="C2163" s="13">
        <v>543</v>
      </c>
      <c r="D2163" s="13" t="s">
        <v>669</v>
      </c>
      <c r="E2163" s="13" t="s">
        <v>168</v>
      </c>
      <c r="F2163" s="13" t="s">
        <v>152</v>
      </c>
      <c r="G2163" s="13">
        <v>7.91</v>
      </c>
      <c r="H2163" s="26">
        <v>43101</v>
      </c>
      <c r="I2163" s="26">
        <v>43101</v>
      </c>
      <c r="J2163" s="13">
        <v>9</v>
      </c>
      <c r="K2163" s="13">
        <v>2000</v>
      </c>
      <c r="L2163" s="13" t="s">
        <v>39</v>
      </c>
      <c r="M2163" s="13">
        <v>1</v>
      </c>
      <c r="N2163" s="13">
        <v>1.7</v>
      </c>
      <c r="O2163" s="13">
        <v>1.7</v>
      </c>
      <c r="P2163" s="13">
        <v>1</v>
      </c>
      <c r="Q2163" s="13">
        <v>1.7</v>
      </c>
      <c r="R2163" s="13">
        <v>1</v>
      </c>
      <c r="S2163" s="13">
        <v>5.9165186500888103</v>
      </c>
      <c r="T2163" s="7" t="str">
        <f>IFERROR(VLOOKUP(B526,[1]!users_table[#All],4),"NA")</f>
        <v>NA</v>
      </c>
      <c r="U2163" s="13" t="s">
        <v>65</v>
      </c>
    </row>
    <row r="2164" spans="1:21" x14ac:dyDescent="0.3">
      <c r="A2164" s="25">
        <v>2162</v>
      </c>
      <c r="B2164" s="13" t="s">
        <v>2</v>
      </c>
      <c r="C2164" s="13">
        <v>543</v>
      </c>
      <c r="D2164" s="13" t="s">
        <v>669</v>
      </c>
      <c r="E2164" s="13" t="s">
        <v>168</v>
      </c>
      <c r="F2164" s="13" t="s">
        <v>152</v>
      </c>
      <c r="G2164" s="13">
        <v>7.91</v>
      </c>
      <c r="H2164" s="26">
        <v>43101</v>
      </c>
      <c r="I2164" s="26">
        <v>43101</v>
      </c>
      <c r="J2164" s="13">
        <v>9</v>
      </c>
      <c r="K2164" s="13">
        <v>2000</v>
      </c>
      <c r="L2164" s="13" t="s">
        <v>39</v>
      </c>
      <c r="M2164" s="13">
        <v>1</v>
      </c>
      <c r="N2164" s="13">
        <v>1.7</v>
      </c>
      <c r="O2164" s="13">
        <v>1.7</v>
      </c>
      <c r="P2164" s="13">
        <v>1</v>
      </c>
      <c r="Q2164" s="13">
        <v>1.7</v>
      </c>
      <c r="R2164" s="13">
        <v>1</v>
      </c>
      <c r="S2164" s="13">
        <v>5.9165186500888103</v>
      </c>
      <c r="T2164" s="7" t="str">
        <f>IFERROR(VLOOKUP(B526,[1]!users_table[#All],4),"NA")</f>
        <v>NA</v>
      </c>
      <c r="U2164" s="13" t="s">
        <v>66</v>
      </c>
    </row>
    <row r="2165" spans="1:21" x14ac:dyDescent="0.3">
      <c r="A2165" s="25">
        <v>2163</v>
      </c>
      <c r="B2165" s="13" t="s">
        <v>2</v>
      </c>
      <c r="C2165" s="13">
        <v>543</v>
      </c>
      <c r="D2165" s="13" t="s">
        <v>669</v>
      </c>
      <c r="E2165" s="13" t="s">
        <v>168</v>
      </c>
      <c r="F2165" s="13" t="s">
        <v>152</v>
      </c>
      <c r="G2165" s="13">
        <v>7.91</v>
      </c>
      <c r="H2165" s="26">
        <v>43101</v>
      </c>
      <c r="I2165" s="26">
        <v>43101</v>
      </c>
      <c r="J2165" s="13">
        <v>9</v>
      </c>
      <c r="K2165" s="13">
        <v>2000</v>
      </c>
      <c r="L2165" s="13" t="s">
        <v>39</v>
      </c>
      <c r="M2165" s="13">
        <v>1</v>
      </c>
      <c r="N2165" s="13">
        <v>1.7</v>
      </c>
      <c r="O2165" s="13">
        <v>1.7</v>
      </c>
      <c r="P2165" s="13">
        <v>1</v>
      </c>
      <c r="Q2165" s="13">
        <v>1.7</v>
      </c>
      <c r="R2165" s="13">
        <v>1</v>
      </c>
      <c r="S2165" s="13">
        <v>5.9165186500888103</v>
      </c>
      <c r="T2165" s="7" t="str">
        <f>IFERROR(VLOOKUP(B526,[1]!users_table[#All],4),"NA")</f>
        <v>NA</v>
      </c>
      <c r="U2165" s="13" t="s">
        <v>60</v>
      </c>
    </row>
    <row r="2166" spans="1:21" x14ac:dyDescent="0.3">
      <c r="A2166" s="25">
        <v>2164</v>
      </c>
      <c r="B2166" s="13" t="s">
        <v>2</v>
      </c>
      <c r="C2166" s="13">
        <v>543</v>
      </c>
      <c r="D2166" s="13" t="s">
        <v>669</v>
      </c>
      <c r="E2166" s="13" t="s">
        <v>168</v>
      </c>
      <c r="F2166" s="13" t="s">
        <v>152</v>
      </c>
      <c r="G2166" s="13">
        <v>7.91</v>
      </c>
      <c r="H2166" s="26">
        <v>43101</v>
      </c>
      <c r="I2166" s="26">
        <v>43101</v>
      </c>
      <c r="J2166" s="13">
        <v>9</v>
      </c>
      <c r="K2166" s="13">
        <v>2000</v>
      </c>
      <c r="L2166" s="13" t="s">
        <v>39</v>
      </c>
      <c r="M2166" s="13">
        <v>1</v>
      </c>
      <c r="N2166" s="13">
        <v>1.7</v>
      </c>
      <c r="O2166" s="13">
        <v>1.7</v>
      </c>
      <c r="P2166" s="13">
        <v>1</v>
      </c>
      <c r="Q2166" s="13">
        <v>1.7</v>
      </c>
      <c r="R2166" s="13">
        <v>1</v>
      </c>
      <c r="S2166" s="13">
        <v>5.9165186500888103</v>
      </c>
      <c r="T2166" s="7" t="str">
        <f>IFERROR(VLOOKUP(B526,[1]!users_table[#All],4),"NA")</f>
        <v>NA</v>
      </c>
      <c r="U2166" s="13" t="s">
        <v>1020</v>
      </c>
    </row>
    <row r="2167" spans="1:21" x14ac:dyDescent="0.3">
      <c r="A2167" s="25">
        <v>2165</v>
      </c>
      <c r="B2167" s="13" t="s">
        <v>2</v>
      </c>
      <c r="C2167" s="13">
        <v>543</v>
      </c>
      <c r="D2167" s="13" t="s">
        <v>669</v>
      </c>
      <c r="E2167" s="13" t="s">
        <v>168</v>
      </c>
      <c r="F2167" s="13" t="s">
        <v>152</v>
      </c>
      <c r="G2167" s="13">
        <v>7.91</v>
      </c>
      <c r="H2167" s="26">
        <v>43101</v>
      </c>
      <c r="I2167" s="26">
        <v>43101</v>
      </c>
      <c r="J2167" s="13">
        <v>9</v>
      </c>
      <c r="K2167" s="13">
        <v>2000</v>
      </c>
      <c r="L2167" s="13" t="s">
        <v>39</v>
      </c>
      <c r="M2167" s="13">
        <v>1</v>
      </c>
      <c r="N2167" s="13">
        <v>1.7</v>
      </c>
      <c r="O2167" s="13">
        <v>1.7</v>
      </c>
      <c r="P2167" s="13">
        <v>1</v>
      </c>
      <c r="Q2167" s="13">
        <v>1.7</v>
      </c>
      <c r="R2167" s="13">
        <v>1</v>
      </c>
      <c r="S2167" s="13">
        <v>5.9165186500888103</v>
      </c>
      <c r="T2167" s="7" t="str">
        <f>IFERROR(VLOOKUP(B526,[1]!users_table[#All],4),"NA")</f>
        <v>NA</v>
      </c>
      <c r="U2167" s="13" t="s">
        <v>75</v>
      </c>
    </row>
    <row r="2168" spans="1:21" x14ac:dyDescent="0.3">
      <c r="A2168" s="25">
        <v>2166</v>
      </c>
      <c r="B2168" s="13" t="s">
        <v>2</v>
      </c>
      <c r="C2168" s="13">
        <v>543</v>
      </c>
      <c r="D2168" s="13" t="s">
        <v>669</v>
      </c>
      <c r="E2168" s="13" t="s">
        <v>168</v>
      </c>
      <c r="F2168" s="13" t="s">
        <v>152</v>
      </c>
      <c r="G2168" s="13">
        <v>7.91</v>
      </c>
      <c r="H2168" s="26">
        <v>43101</v>
      </c>
      <c r="I2168" s="26">
        <v>43101</v>
      </c>
      <c r="J2168" s="13">
        <v>9</v>
      </c>
      <c r="K2168" s="13">
        <v>2000</v>
      </c>
      <c r="L2168" s="13" t="s">
        <v>39</v>
      </c>
      <c r="M2168" s="13">
        <v>1</v>
      </c>
      <c r="N2168" s="13">
        <v>1.7</v>
      </c>
      <c r="O2168" s="13">
        <v>1.7</v>
      </c>
      <c r="P2168" s="13">
        <v>1</v>
      </c>
      <c r="Q2168" s="13">
        <v>1.7</v>
      </c>
      <c r="R2168" s="13">
        <v>1</v>
      </c>
      <c r="S2168" s="13">
        <v>5.9165186500888103</v>
      </c>
      <c r="T2168" s="7" t="str">
        <f>IFERROR(VLOOKUP(B526,[1]!users_table[#All],4),"NA")</f>
        <v>NA</v>
      </c>
      <c r="U2168" s="13" t="s">
        <v>62</v>
      </c>
    </row>
    <row r="2169" spans="1:21" x14ac:dyDescent="0.3">
      <c r="A2169" s="25">
        <v>2167</v>
      </c>
      <c r="B2169" s="13" t="s">
        <v>2</v>
      </c>
      <c r="C2169" s="13">
        <v>543</v>
      </c>
      <c r="D2169" s="13" t="s">
        <v>669</v>
      </c>
      <c r="E2169" s="13" t="s">
        <v>168</v>
      </c>
      <c r="F2169" s="13" t="s">
        <v>152</v>
      </c>
      <c r="G2169" s="13">
        <v>7.91</v>
      </c>
      <c r="H2169" s="26">
        <v>43101</v>
      </c>
      <c r="I2169" s="26">
        <v>43101</v>
      </c>
      <c r="J2169" s="13">
        <v>9</v>
      </c>
      <c r="K2169" s="13">
        <v>2000</v>
      </c>
      <c r="L2169" s="13" t="s">
        <v>39</v>
      </c>
      <c r="M2169" s="13">
        <v>1</v>
      </c>
      <c r="N2169" s="13">
        <v>1.7</v>
      </c>
      <c r="O2169" s="13">
        <v>1.7</v>
      </c>
      <c r="P2169" s="13">
        <v>1</v>
      </c>
      <c r="Q2169" s="13">
        <v>1.7</v>
      </c>
      <c r="R2169" s="13">
        <v>1</v>
      </c>
      <c r="S2169" s="13">
        <v>5.9165186500888103</v>
      </c>
      <c r="T2169" s="7" t="str">
        <f>IFERROR(VLOOKUP(B526,[1]!users_table[#All],4),"NA")</f>
        <v>NA</v>
      </c>
      <c r="U2169" s="13" t="s">
        <v>84</v>
      </c>
    </row>
    <row r="2170" spans="1:21" x14ac:dyDescent="0.3">
      <c r="A2170" s="25">
        <v>2168</v>
      </c>
      <c r="B2170" s="13" t="s">
        <v>2</v>
      </c>
      <c r="C2170" s="13">
        <v>180</v>
      </c>
      <c r="D2170" s="13" t="s">
        <v>670</v>
      </c>
      <c r="E2170" s="13" t="s">
        <v>32</v>
      </c>
      <c r="F2170" s="13" t="s">
        <v>29</v>
      </c>
      <c r="G2170" s="13">
        <v>7.17</v>
      </c>
      <c r="H2170" s="26">
        <v>43525</v>
      </c>
      <c r="I2170" s="26">
        <v>43537</v>
      </c>
      <c r="J2170" s="13">
        <v>6</v>
      </c>
      <c r="K2170" s="13">
        <v>2000</v>
      </c>
      <c r="L2170" s="13" t="s">
        <v>35</v>
      </c>
      <c r="M2170" s="13">
        <v>13</v>
      </c>
      <c r="N2170" s="13">
        <v>0.38138888888888889</v>
      </c>
      <c r="O2170" s="13">
        <v>4.9580555555555552</v>
      </c>
      <c r="P2170" s="13">
        <v>13</v>
      </c>
      <c r="Q2170" s="13">
        <v>0.38138888888888889</v>
      </c>
      <c r="R2170" s="13">
        <v>1</v>
      </c>
      <c r="S2170" s="13">
        <v>5.9165186500888103</v>
      </c>
      <c r="T2170" s="7" t="str">
        <f>IFERROR(VLOOKUP(B527,[1]!users_table[#All],4),"NA")</f>
        <v>NA</v>
      </c>
      <c r="U2170" s="13" t="s">
        <v>65</v>
      </c>
    </row>
    <row r="2171" spans="1:21" x14ac:dyDescent="0.3">
      <c r="A2171" s="25">
        <v>2169</v>
      </c>
      <c r="B2171" s="13" t="s">
        <v>2</v>
      </c>
      <c r="C2171" s="13">
        <v>180</v>
      </c>
      <c r="D2171" s="13" t="s">
        <v>670</v>
      </c>
      <c r="E2171" s="13" t="s">
        <v>32</v>
      </c>
      <c r="F2171" s="13" t="s">
        <v>29</v>
      </c>
      <c r="G2171" s="13">
        <v>7.17</v>
      </c>
      <c r="H2171" s="26">
        <v>43525</v>
      </c>
      <c r="I2171" s="26">
        <v>43537</v>
      </c>
      <c r="J2171" s="13">
        <v>6</v>
      </c>
      <c r="K2171" s="13">
        <v>2000</v>
      </c>
      <c r="L2171" s="13" t="s">
        <v>35</v>
      </c>
      <c r="M2171" s="13">
        <v>13</v>
      </c>
      <c r="N2171" s="13">
        <v>0.38138888888888889</v>
      </c>
      <c r="O2171" s="13">
        <v>4.9580555555555552</v>
      </c>
      <c r="P2171" s="13">
        <v>13</v>
      </c>
      <c r="Q2171" s="13">
        <v>0.38138888888888889</v>
      </c>
      <c r="R2171" s="13">
        <v>1</v>
      </c>
      <c r="S2171" s="13">
        <v>5.9165186500888103</v>
      </c>
      <c r="T2171" s="7" t="str">
        <f>IFERROR(VLOOKUP(B527,[1]!users_table[#All],4),"NA")</f>
        <v>NA</v>
      </c>
      <c r="U2171" s="13" t="s">
        <v>1011</v>
      </c>
    </row>
    <row r="2172" spans="1:21" x14ac:dyDescent="0.3">
      <c r="A2172" s="25">
        <v>2170</v>
      </c>
      <c r="B2172" s="13" t="s">
        <v>2</v>
      </c>
      <c r="C2172" s="13">
        <v>180</v>
      </c>
      <c r="D2172" s="13" t="s">
        <v>670</v>
      </c>
      <c r="E2172" s="13" t="s">
        <v>32</v>
      </c>
      <c r="F2172" s="13" t="s">
        <v>29</v>
      </c>
      <c r="G2172" s="13">
        <v>7.17</v>
      </c>
      <c r="H2172" s="26">
        <v>43525</v>
      </c>
      <c r="I2172" s="26">
        <v>43537</v>
      </c>
      <c r="J2172" s="13">
        <v>6</v>
      </c>
      <c r="K2172" s="13">
        <v>2000</v>
      </c>
      <c r="L2172" s="13" t="s">
        <v>35</v>
      </c>
      <c r="M2172" s="13">
        <v>13</v>
      </c>
      <c r="N2172" s="13">
        <v>0.38138888888888889</v>
      </c>
      <c r="O2172" s="13">
        <v>4.9580555555555552</v>
      </c>
      <c r="P2172" s="13">
        <v>13</v>
      </c>
      <c r="Q2172" s="13">
        <v>0.38138888888888889</v>
      </c>
      <c r="R2172" s="13">
        <v>1</v>
      </c>
      <c r="S2172" s="13">
        <v>5.9165186500888103</v>
      </c>
      <c r="T2172" s="7" t="str">
        <f>IFERROR(VLOOKUP(B527,[1]!users_table[#All],4),"NA")</f>
        <v>NA</v>
      </c>
      <c r="U2172" s="13" t="s">
        <v>1023</v>
      </c>
    </row>
    <row r="2173" spans="1:21" x14ac:dyDescent="0.3">
      <c r="A2173" s="25">
        <v>2171</v>
      </c>
      <c r="B2173" s="13" t="s">
        <v>2</v>
      </c>
      <c r="C2173" s="13">
        <v>180</v>
      </c>
      <c r="D2173" s="13" t="s">
        <v>670</v>
      </c>
      <c r="E2173" s="13" t="s">
        <v>32</v>
      </c>
      <c r="F2173" s="13" t="s">
        <v>29</v>
      </c>
      <c r="G2173" s="13">
        <v>7.17</v>
      </c>
      <c r="H2173" s="26">
        <v>43525</v>
      </c>
      <c r="I2173" s="26">
        <v>43537</v>
      </c>
      <c r="J2173" s="13">
        <v>6</v>
      </c>
      <c r="K2173" s="13">
        <v>2000</v>
      </c>
      <c r="L2173" s="13" t="s">
        <v>35</v>
      </c>
      <c r="M2173" s="13">
        <v>13</v>
      </c>
      <c r="N2173" s="13">
        <v>0.38138888888888889</v>
      </c>
      <c r="O2173" s="13">
        <v>4.9580555555555552</v>
      </c>
      <c r="P2173" s="13">
        <v>13</v>
      </c>
      <c r="Q2173" s="13">
        <v>0.38138888888888889</v>
      </c>
      <c r="R2173" s="13">
        <v>1</v>
      </c>
      <c r="S2173" s="13">
        <v>5.9165186500888103</v>
      </c>
      <c r="T2173" s="7" t="str">
        <f>IFERROR(VLOOKUP(B527,[1]!users_table[#All],4),"NA")</f>
        <v>NA</v>
      </c>
      <c r="U2173" s="13" t="s">
        <v>62</v>
      </c>
    </row>
    <row r="2174" spans="1:21" x14ac:dyDescent="0.3">
      <c r="A2174" s="25">
        <v>2172</v>
      </c>
      <c r="B2174" s="13" t="s">
        <v>2</v>
      </c>
      <c r="C2174" s="13">
        <v>180</v>
      </c>
      <c r="D2174" s="13" t="s">
        <v>670</v>
      </c>
      <c r="E2174" s="13" t="s">
        <v>32</v>
      </c>
      <c r="F2174" s="13" t="s">
        <v>29</v>
      </c>
      <c r="G2174" s="13">
        <v>7.17</v>
      </c>
      <c r="H2174" s="26">
        <v>43525</v>
      </c>
      <c r="I2174" s="26">
        <v>43537</v>
      </c>
      <c r="J2174" s="13">
        <v>6</v>
      </c>
      <c r="K2174" s="13">
        <v>2000</v>
      </c>
      <c r="L2174" s="13" t="s">
        <v>35</v>
      </c>
      <c r="M2174" s="13">
        <v>13</v>
      </c>
      <c r="N2174" s="13">
        <v>0.38138888888888889</v>
      </c>
      <c r="O2174" s="13">
        <v>4.9580555555555552</v>
      </c>
      <c r="P2174" s="13">
        <v>13</v>
      </c>
      <c r="Q2174" s="13">
        <v>0.38138888888888889</v>
      </c>
      <c r="R2174" s="13">
        <v>1</v>
      </c>
      <c r="S2174" s="13">
        <v>5.9165186500888103</v>
      </c>
      <c r="T2174" s="7" t="str">
        <f>IFERROR(VLOOKUP(B527,[1]!users_table[#All],4),"NA")</f>
        <v>NA</v>
      </c>
      <c r="U2174" s="13" t="s">
        <v>1036</v>
      </c>
    </row>
    <row r="2175" spans="1:21" x14ac:dyDescent="0.3">
      <c r="A2175" s="25">
        <v>2173</v>
      </c>
      <c r="B2175" s="13" t="s">
        <v>2</v>
      </c>
      <c r="C2175" s="13">
        <v>181</v>
      </c>
      <c r="D2175" s="13" t="s">
        <v>671</v>
      </c>
      <c r="E2175" s="13" t="s">
        <v>32</v>
      </c>
      <c r="F2175" s="13" t="s">
        <v>29</v>
      </c>
      <c r="G2175" s="13">
        <v>7.39</v>
      </c>
      <c r="H2175" s="26">
        <v>43539</v>
      </c>
      <c r="I2175" s="26">
        <v>43549</v>
      </c>
      <c r="J2175" s="13">
        <v>6</v>
      </c>
      <c r="K2175" s="13">
        <v>2001</v>
      </c>
      <c r="L2175" s="13" t="s">
        <v>35</v>
      </c>
      <c r="M2175" s="13">
        <v>13</v>
      </c>
      <c r="N2175" s="13">
        <v>0.38222222222222219</v>
      </c>
      <c r="O2175" s="13">
        <v>4.9688888888888894</v>
      </c>
      <c r="P2175" s="13">
        <v>11</v>
      </c>
      <c r="Q2175" s="13">
        <v>0.45171717171717168</v>
      </c>
      <c r="R2175" s="13">
        <v>1.1818181818181821</v>
      </c>
      <c r="S2175" s="13">
        <v>5.9165186500888103</v>
      </c>
      <c r="T2175" s="7" t="str">
        <f>IFERROR(VLOOKUP(B528,[1]!users_table[#All],4),"NA")</f>
        <v>NA</v>
      </c>
      <c r="U2175" s="13" t="s">
        <v>65</v>
      </c>
    </row>
    <row r="2176" spans="1:21" x14ac:dyDescent="0.3">
      <c r="A2176" s="25">
        <v>2174</v>
      </c>
      <c r="B2176" s="13" t="s">
        <v>2</v>
      </c>
      <c r="C2176" s="13">
        <v>181</v>
      </c>
      <c r="D2176" s="13" t="s">
        <v>671</v>
      </c>
      <c r="E2176" s="13" t="s">
        <v>32</v>
      </c>
      <c r="F2176" s="13" t="s">
        <v>29</v>
      </c>
      <c r="G2176" s="13">
        <v>7.39</v>
      </c>
      <c r="H2176" s="26">
        <v>43539</v>
      </c>
      <c r="I2176" s="26">
        <v>43549</v>
      </c>
      <c r="J2176" s="13">
        <v>6</v>
      </c>
      <c r="K2176" s="13">
        <v>2001</v>
      </c>
      <c r="L2176" s="13" t="s">
        <v>35</v>
      </c>
      <c r="M2176" s="13">
        <v>13</v>
      </c>
      <c r="N2176" s="13">
        <v>0.38222222222222219</v>
      </c>
      <c r="O2176" s="13">
        <v>4.9688888888888894</v>
      </c>
      <c r="P2176" s="13">
        <v>11</v>
      </c>
      <c r="Q2176" s="13">
        <v>0.45171717171717168</v>
      </c>
      <c r="R2176" s="13">
        <v>1.1818181818181821</v>
      </c>
      <c r="S2176" s="13">
        <v>5.9165186500888103</v>
      </c>
      <c r="T2176" s="7" t="str">
        <f>IFERROR(VLOOKUP(B528,[1]!users_table[#All],4),"NA")</f>
        <v>NA</v>
      </c>
      <c r="U2176" s="13" t="s">
        <v>1011</v>
      </c>
    </row>
    <row r="2177" spans="1:21" x14ac:dyDescent="0.3">
      <c r="A2177" s="25">
        <v>2175</v>
      </c>
      <c r="B2177" s="13" t="s">
        <v>2</v>
      </c>
      <c r="C2177" s="13">
        <v>181</v>
      </c>
      <c r="D2177" s="13" t="s">
        <v>671</v>
      </c>
      <c r="E2177" s="13" t="s">
        <v>32</v>
      </c>
      <c r="F2177" s="13" t="s">
        <v>29</v>
      </c>
      <c r="G2177" s="13">
        <v>7.39</v>
      </c>
      <c r="H2177" s="26">
        <v>43539</v>
      </c>
      <c r="I2177" s="26">
        <v>43549</v>
      </c>
      <c r="J2177" s="13">
        <v>6</v>
      </c>
      <c r="K2177" s="13">
        <v>2001</v>
      </c>
      <c r="L2177" s="13" t="s">
        <v>35</v>
      </c>
      <c r="M2177" s="13">
        <v>13</v>
      </c>
      <c r="N2177" s="13">
        <v>0.38222222222222219</v>
      </c>
      <c r="O2177" s="13">
        <v>4.9688888888888894</v>
      </c>
      <c r="P2177" s="13">
        <v>11</v>
      </c>
      <c r="Q2177" s="13">
        <v>0.45171717171717168</v>
      </c>
      <c r="R2177" s="13">
        <v>1.1818181818181821</v>
      </c>
      <c r="S2177" s="13">
        <v>5.9165186500888103</v>
      </c>
      <c r="T2177" s="7" t="str">
        <f>IFERROR(VLOOKUP(B528,[1]!users_table[#All],4),"NA")</f>
        <v>NA</v>
      </c>
      <c r="U2177" s="13" t="s">
        <v>1023</v>
      </c>
    </row>
    <row r="2178" spans="1:21" x14ac:dyDescent="0.3">
      <c r="A2178" s="25">
        <v>2176</v>
      </c>
      <c r="B2178" s="13" t="s">
        <v>2</v>
      </c>
      <c r="C2178" s="13">
        <v>181</v>
      </c>
      <c r="D2178" s="13" t="s">
        <v>671</v>
      </c>
      <c r="E2178" s="13" t="s">
        <v>32</v>
      </c>
      <c r="F2178" s="13" t="s">
        <v>29</v>
      </c>
      <c r="G2178" s="13">
        <v>7.39</v>
      </c>
      <c r="H2178" s="26">
        <v>43539</v>
      </c>
      <c r="I2178" s="26">
        <v>43549</v>
      </c>
      <c r="J2178" s="13">
        <v>6</v>
      </c>
      <c r="K2178" s="13">
        <v>2001</v>
      </c>
      <c r="L2178" s="13" t="s">
        <v>35</v>
      </c>
      <c r="M2178" s="13">
        <v>13</v>
      </c>
      <c r="N2178" s="13">
        <v>0.38222222222222219</v>
      </c>
      <c r="O2178" s="13">
        <v>4.9688888888888894</v>
      </c>
      <c r="P2178" s="13">
        <v>11</v>
      </c>
      <c r="Q2178" s="13">
        <v>0.45171717171717168</v>
      </c>
      <c r="R2178" s="13">
        <v>1.1818181818181821</v>
      </c>
      <c r="S2178" s="13">
        <v>5.9165186500888103</v>
      </c>
      <c r="T2178" s="7" t="str">
        <f>IFERROR(VLOOKUP(B528,[1]!users_table[#All],4),"NA")</f>
        <v>NA</v>
      </c>
      <c r="U2178" s="13" t="s">
        <v>62</v>
      </c>
    </row>
    <row r="2179" spans="1:21" x14ac:dyDescent="0.3">
      <c r="A2179" s="25">
        <v>2177</v>
      </c>
      <c r="B2179" s="13" t="s">
        <v>2</v>
      </c>
      <c r="C2179" s="13">
        <v>181</v>
      </c>
      <c r="D2179" s="13" t="s">
        <v>671</v>
      </c>
      <c r="E2179" s="13" t="s">
        <v>32</v>
      </c>
      <c r="F2179" s="13" t="s">
        <v>29</v>
      </c>
      <c r="G2179" s="13">
        <v>7.39</v>
      </c>
      <c r="H2179" s="26">
        <v>43539</v>
      </c>
      <c r="I2179" s="26">
        <v>43549</v>
      </c>
      <c r="J2179" s="13">
        <v>6</v>
      </c>
      <c r="K2179" s="13">
        <v>2001</v>
      </c>
      <c r="L2179" s="13" t="s">
        <v>35</v>
      </c>
      <c r="M2179" s="13">
        <v>13</v>
      </c>
      <c r="N2179" s="13">
        <v>0.38222222222222219</v>
      </c>
      <c r="O2179" s="13">
        <v>4.9688888888888894</v>
      </c>
      <c r="P2179" s="13">
        <v>11</v>
      </c>
      <c r="Q2179" s="13">
        <v>0.45171717171717168</v>
      </c>
      <c r="R2179" s="13">
        <v>1.1818181818181821</v>
      </c>
      <c r="S2179" s="13">
        <v>5.9165186500888103</v>
      </c>
      <c r="T2179" s="7" t="str">
        <f>IFERROR(VLOOKUP(B528,[1]!users_table[#All],4),"NA")</f>
        <v>NA</v>
      </c>
      <c r="U2179" s="13" t="s">
        <v>1036</v>
      </c>
    </row>
    <row r="2180" spans="1:21" x14ac:dyDescent="0.3">
      <c r="A2180" s="25">
        <v>2178</v>
      </c>
      <c r="B2180" s="13" t="s">
        <v>2</v>
      </c>
      <c r="C2180" s="13">
        <v>50383</v>
      </c>
      <c r="D2180" s="13" t="s">
        <v>672</v>
      </c>
      <c r="E2180" s="13" t="s">
        <v>50</v>
      </c>
      <c r="F2180" s="13" t="s">
        <v>29</v>
      </c>
      <c r="G2180" s="13">
        <v>6.27</v>
      </c>
      <c r="H2180" s="26">
        <v>44990</v>
      </c>
      <c r="I2180" s="26">
        <v>44990</v>
      </c>
      <c r="J2180" s="13">
        <v>5</v>
      </c>
      <c r="K2180" s="13">
        <v>2021</v>
      </c>
      <c r="L2180" s="13" t="s">
        <v>35</v>
      </c>
      <c r="M2180" s="13">
        <v>1</v>
      </c>
      <c r="N2180" s="13">
        <v>2.5555555555555561E-2</v>
      </c>
      <c r="O2180" s="13">
        <v>2.5555555555555561E-2</v>
      </c>
      <c r="P2180" s="13">
        <v>1</v>
      </c>
      <c r="Q2180" s="13">
        <v>2.5555555555555561E-2</v>
      </c>
      <c r="R2180" s="13">
        <v>1</v>
      </c>
      <c r="S2180" s="13">
        <v>5.9165186500888103</v>
      </c>
      <c r="T2180" s="7">
        <f>IFERROR(VLOOKUP(B529,[1]!users_table[#All],4),"NA")</f>
        <v>8.4223826714801451</v>
      </c>
      <c r="U2180" s="13" t="s">
        <v>60</v>
      </c>
    </row>
    <row r="2181" spans="1:21" x14ac:dyDescent="0.3">
      <c r="A2181" s="25">
        <v>2179</v>
      </c>
      <c r="B2181" s="13" t="s">
        <v>2</v>
      </c>
      <c r="C2181" s="13">
        <v>48567</v>
      </c>
      <c r="D2181" s="13" t="s">
        <v>673</v>
      </c>
      <c r="E2181" s="13" t="s">
        <v>32</v>
      </c>
      <c r="F2181" s="13" t="s">
        <v>29</v>
      </c>
      <c r="G2181" s="13">
        <v>6.7</v>
      </c>
      <c r="H2181" s="26">
        <v>44731</v>
      </c>
      <c r="I2181" s="26">
        <v>44736</v>
      </c>
      <c r="J2181" s="13">
        <v>7</v>
      </c>
      <c r="K2181" s="13">
        <v>2021</v>
      </c>
      <c r="L2181" s="13" t="s">
        <v>35</v>
      </c>
      <c r="M2181" s="13">
        <v>12</v>
      </c>
      <c r="N2181" s="13">
        <v>0.40333333333333332</v>
      </c>
      <c r="O2181" s="13">
        <v>4.84</v>
      </c>
      <c r="P2181" s="13">
        <v>6</v>
      </c>
      <c r="Q2181" s="13">
        <v>0.80666666666666664</v>
      </c>
      <c r="R2181" s="13">
        <v>2</v>
      </c>
      <c r="S2181" s="13">
        <v>5.9165186500888103</v>
      </c>
      <c r="T2181" s="7">
        <f>IFERROR(VLOOKUP(B530,[1]!users_table[#All],4),"NA")</f>
        <v>8.4223826714801451</v>
      </c>
      <c r="U2181" s="13" t="s">
        <v>74</v>
      </c>
    </row>
    <row r="2182" spans="1:21" x14ac:dyDescent="0.3">
      <c r="A2182" s="25">
        <v>2180</v>
      </c>
      <c r="B2182" s="13" t="s">
        <v>2</v>
      </c>
      <c r="C2182" s="13">
        <v>48567</v>
      </c>
      <c r="D2182" s="13" t="s">
        <v>673</v>
      </c>
      <c r="E2182" s="13" t="s">
        <v>32</v>
      </c>
      <c r="F2182" s="13" t="s">
        <v>29</v>
      </c>
      <c r="G2182" s="13">
        <v>6.7</v>
      </c>
      <c r="H2182" s="26">
        <v>44731</v>
      </c>
      <c r="I2182" s="26">
        <v>44736</v>
      </c>
      <c r="J2182" s="13">
        <v>7</v>
      </c>
      <c r="K2182" s="13">
        <v>2021</v>
      </c>
      <c r="L2182" s="13" t="s">
        <v>35</v>
      </c>
      <c r="M2182" s="13">
        <v>12</v>
      </c>
      <c r="N2182" s="13">
        <v>0.40333333333333332</v>
      </c>
      <c r="O2182" s="13">
        <v>4.84</v>
      </c>
      <c r="P2182" s="13">
        <v>6</v>
      </c>
      <c r="Q2182" s="13">
        <v>0.80666666666666664</v>
      </c>
      <c r="R2182" s="13">
        <v>2</v>
      </c>
      <c r="S2182" s="13">
        <v>5.9165186500888103</v>
      </c>
      <c r="T2182" s="7">
        <f>IFERROR(VLOOKUP(B530,[1]!users_table[#All],4),"NA")</f>
        <v>8.4223826714801451</v>
      </c>
      <c r="U2182" s="13" t="s">
        <v>1027</v>
      </c>
    </row>
    <row r="2183" spans="1:21" x14ac:dyDescent="0.3">
      <c r="A2183" s="25">
        <v>2181</v>
      </c>
      <c r="B2183" s="13" t="s">
        <v>2</v>
      </c>
      <c r="C2183" s="13">
        <v>48567</v>
      </c>
      <c r="D2183" s="13" t="s">
        <v>673</v>
      </c>
      <c r="E2183" s="13" t="s">
        <v>32</v>
      </c>
      <c r="F2183" s="13" t="s">
        <v>29</v>
      </c>
      <c r="G2183" s="13">
        <v>6.7</v>
      </c>
      <c r="H2183" s="26">
        <v>44731</v>
      </c>
      <c r="I2183" s="26">
        <v>44736</v>
      </c>
      <c r="J2183" s="13">
        <v>7</v>
      </c>
      <c r="K2183" s="13">
        <v>2021</v>
      </c>
      <c r="L2183" s="13" t="s">
        <v>35</v>
      </c>
      <c r="M2183" s="13">
        <v>12</v>
      </c>
      <c r="N2183" s="13">
        <v>0.40333333333333332</v>
      </c>
      <c r="O2183" s="13">
        <v>4.84</v>
      </c>
      <c r="P2183" s="13">
        <v>6</v>
      </c>
      <c r="Q2183" s="13">
        <v>0.80666666666666664</v>
      </c>
      <c r="R2183" s="13">
        <v>2</v>
      </c>
      <c r="S2183" s="13">
        <v>5.9165186500888103</v>
      </c>
      <c r="T2183" s="7">
        <f>IFERROR(VLOOKUP(B530,[1]!users_table[#All],4),"NA")</f>
        <v>8.4223826714801451</v>
      </c>
      <c r="U2183" s="13" t="s">
        <v>84</v>
      </c>
    </row>
    <row r="2184" spans="1:21" x14ac:dyDescent="0.3">
      <c r="A2184" s="25">
        <v>2182</v>
      </c>
      <c r="B2184" s="13" t="s">
        <v>2</v>
      </c>
      <c r="C2184" s="13">
        <v>46095</v>
      </c>
      <c r="D2184" s="13" t="s">
        <v>674</v>
      </c>
      <c r="E2184" s="13" t="s">
        <v>32</v>
      </c>
      <c r="F2184" s="13" t="s">
        <v>29</v>
      </c>
      <c r="G2184" s="13">
        <v>8.42</v>
      </c>
      <c r="H2184" s="26">
        <v>44622</v>
      </c>
      <c r="I2184" s="26">
        <v>44658</v>
      </c>
      <c r="J2184" s="13">
        <v>8</v>
      </c>
      <c r="K2184" s="13">
        <v>2021</v>
      </c>
      <c r="L2184" s="13" t="s">
        <v>33</v>
      </c>
      <c r="M2184" s="13">
        <v>13</v>
      </c>
      <c r="N2184" s="13">
        <v>0.40833333333333333</v>
      </c>
      <c r="O2184" s="13">
        <v>5.3083333333333336</v>
      </c>
      <c r="P2184" s="13">
        <v>37</v>
      </c>
      <c r="Q2184" s="13">
        <v>0.1434684684684685</v>
      </c>
      <c r="R2184" s="13">
        <v>0.35135135135135143</v>
      </c>
      <c r="S2184" s="13">
        <v>5.9165186500888103</v>
      </c>
      <c r="T2184" s="7">
        <f>IFERROR(VLOOKUP(B531,[1]!users_table[#All],4),"NA")</f>
        <v>8.4223826714801451</v>
      </c>
      <c r="U2184" s="13" t="s">
        <v>65</v>
      </c>
    </row>
    <row r="2185" spans="1:21" x14ac:dyDescent="0.3">
      <c r="A2185" s="25">
        <v>2183</v>
      </c>
      <c r="B2185" s="13" t="s">
        <v>2</v>
      </c>
      <c r="C2185" s="13">
        <v>46095</v>
      </c>
      <c r="D2185" s="13" t="s">
        <v>674</v>
      </c>
      <c r="E2185" s="13" t="s">
        <v>32</v>
      </c>
      <c r="F2185" s="13" t="s">
        <v>29</v>
      </c>
      <c r="G2185" s="13">
        <v>8.42</v>
      </c>
      <c r="H2185" s="26">
        <v>44622</v>
      </c>
      <c r="I2185" s="26">
        <v>44658</v>
      </c>
      <c r="J2185" s="13">
        <v>8</v>
      </c>
      <c r="K2185" s="13">
        <v>2021</v>
      </c>
      <c r="L2185" s="13" t="s">
        <v>33</v>
      </c>
      <c r="M2185" s="13">
        <v>13</v>
      </c>
      <c r="N2185" s="13">
        <v>0.40833333333333333</v>
      </c>
      <c r="O2185" s="13">
        <v>5.3083333333333336</v>
      </c>
      <c r="P2185" s="13">
        <v>37</v>
      </c>
      <c r="Q2185" s="13">
        <v>0.1434684684684685</v>
      </c>
      <c r="R2185" s="13">
        <v>0.35135135135135143</v>
      </c>
      <c r="S2185" s="13">
        <v>5.9165186500888103</v>
      </c>
      <c r="T2185" s="7">
        <f>IFERROR(VLOOKUP(B531,[1]!users_table[#All],4),"NA")</f>
        <v>8.4223826714801451</v>
      </c>
      <c r="U2185" s="13" t="s">
        <v>74</v>
      </c>
    </row>
    <row r="2186" spans="1:21" x14ac:dyDescent="0.3">
      <c r="A2186" s="25">
        <v>2184</v>
      </c>
      <c r="B2186" s="13" t="s">
        <v>2</v>
      </c>
      <c r="C2186" s="13">
        <v>46095</v>
      </c>
      <c r="D2186" s="13" t="s">
        <v>674</v>
      </c>
      <c r="E2186" s="13" t="s">
        <v>32</v>
      </c>
      <c r="F2186" s="13" t="s">
        <v>29</v>
      </c>
      <c r="G2186" s="13">
        <v>8.42</v>
      </c>
      <c r="H2186" s="26">
        <v>44622</v>
      </c>
      <c r="I2186" s="26">
        <v>44658</v>
      </c>
      <c r="J2186" s="13">
        <v>8</v>
      </c>
      <c r="K2186" s="13">
        <v>2021</v>
      </c>
      <c r="L2186" s="13" t="s">
        <v>33</v>
      </c>
      <c r="M2186" s="13">
        <v>13</v>
      </c>
      <c r="N2186" s="13">
        <v>0.40833333333333333</v>
      </c>
      <c r="O2186" s="13">
        <v>5.3083333333333336</v>
      </c>
      <c r="P2186" s="13">
        <v>37</v>
      </c>
      <c r="Q2186" s="13">
        <v>0.1434684684684685</v>
      </c>
      <c r="R2186" s="13">
        <v>0.35135135135135143</v>
      </c>
      <c r="S2186" s="13">
        <v>5.9165186500888103</v>
      </c>
      <c r="T2186" s="7">
        <f>IFERROR(VLOOKUP(B531,[1]!users_table[#All],4),"NA")</f>
        <v>8.4223826714801451</v>
      </c>
      <c r="U2186" s="13" t="s">
        <v>62</v>
      </c>
    </row>
    <row r="2187" spans="1:21" x14ac:dyDescent="0.3">
      <c r="A2187" s="25">
        <v>2185</v>
      </c>
      <c r="B2187" s="13" t="s">
        <v>2</v>
      </c>
      <c r="C2187" s="13">
        <v>46095</v>
      </c>
      <c r="D2187" s="13" t="s">
        <v>674</v>
      </c>
      <c r="E2187" s="13" t="s">
        <v>32</v>
      </c>
      <c r="F2187" s="13" t="s">
        <v>29</v>
      </c>
      <c r="G2187" s="13">
        <v>8.42</v>
      </c>
      <c r="H2187" s="26">
        <v>44622</v>
      </c>
      <c r="I2187" s="26">
        <v>44658</v>
      </c>
      <c r="J2187" s="13">
        <v>8</v>
      </c>
      <c r="K2187" s="13">
        <v>2021</v>
      </c>
      <c r="L2187" s="13" t="s">
        <v>33</v>
      </c>
      <c r="M2187" s="13">
        <v>13</v>
      </c>
      <c r="N2187" s="13">
        <v>0.40833333333333333</v>
      </c>
      <c r="O2187" s="13">
        <v>5.3083333333333336</v>
      </c>
      <c r="P2187" s="13">
        <v>37</v>
      </c>
      <c r="Q2187" s="13">
        <v>0.1434684684684685</v>
      </c>
      <c r="R2187" s="13">
        <v>0.35135135135135143</v>
      </c>
      <c r="S2187" s="13">
        <v>5.9165186500888103</v>
      </c>
      <c r="T2187" s="7">
        <f>IFERROR(VLOOKUP(B531,[1]!users_table[#All],4),"NA")</f>
        <v>8.4223826714801451</v>
      </c>
      <c r="U2187" s="13" t="s">
        <v>1025</v>
      </c>
    </row>
    <row r="2188" spans="1:21" x14ac:dyDescent="0.3">
      <c r="A2188" s="25">
        <v>2186</v>
      </c>
      <c r="B2188" s="13" t="s">
        <v>2</v>
      </c>
      <c r="C2188" s="13">
        <v>46095</v>
      </c>
      <c r="D2188" s="13" t="s">
        <v>674</v>
      </c>
      <c r="E2188" s="13" t="s">
        <v>32</v>
      </c>
      <c r="F2188" s="13" t="s">
        <v>29</v>
      </c>
      <c r="G2188" s="13">
        <v>8.42</v>
      </c>
      <c r="H2188" s="26">
        <v>44622</v>
      </c>
      <c r="I2188" s="26">
        <v>44658</v>
      </c>
      <c r="J2188" s="13">
        <v>8</v>
      </c>
      <c r="K2188" s="13">
        <v>2021</v>
      </c>
      <c r="L2188" s="13" t="s">
        <v>33</v>
      </c>
      <c r="M2188" s="13">
        <v>13</v>
      </c>
      <c r="N2188" s="13">
        <v>0.40833333333333333</v>
      </c>
      <c r="O2188" s="13">
        <v>5.3083333333333336</v>
      </c>
      <c r="P2188" s="13">
        <v>37</v>
      </c>
      <c r="Q2188" s="13">
        <v>0.1434684684684685</v>
      </c>
      <c r="R2188" s="13">
        <v>0.35135135135135143</v>
      </c>
      <c r="S2188" s="13">
        <v>5.9165186500888103</v>
      </c>
      <c r="T2188" s="13">
        <f>IFERROR(VLOOKUP(B531,[1]!users_table[#All],4),"NA")</f>
        <v>8.4223826714801451</v>
      </c>
      <c r="U2188" s="13" t="s">
        <v>79</v>
      </c>
    </row>
    <row r="2189" spans="1:21" x14ac:dyDescent="0.3">
      <c r="A2189" s="25">
        <v>2187</v>
      </c>
      <c r="B2189" s="13" t="s">
        <v>4</v>
      </c>
      <c r="C2189" s="13">
        <v>46095</v>
      </c>
      <c r="D2189" s="13" t="s">
        <v>674</v>
      </c>
      <c r="E2189" s="13" t="s">
        <v>32</v>
      </c>
      <c r="F2189" s="13" t="s">
        <v>29</v>
      </c>
      <c r="G2189" s="13">
        <v>8.42</v>
      </c>
      <c r="H2189" s="26">
        <v>44289</v>
      </c>
      <c r="I2189" s="26">
        <v>44367</v>
      </c>
      <c r="J2189" s="13">
        <v>10</v>
      </c>
      <c r="K2189" s="13">
        <v>2021</v>
      </c>
      <c r="L2189" s="13" t="s">
        <v>33</v>
      </c>
      <c r="M2189" s="13">
        <v>13</v>
      </c>
      <c r="N2189" s="13">
        <v>0.40833333333333333</v>
      </c>
      <c r="O2189" s="13">
        <v>5.3083333333333336</v>
      </c>
      <c r="P2189" s="13">
        <v>79</v>
      </c>
      <c r="Q2189" s="13">
        <v>6.7194092827004226E-2</v>
      </c>
      <c r="R2189" s="13">
        <v>0.16455696202531639</v>
      </c>
      <c r="S2189" s="13">
        <v>8.3323353293413174</v>
      </c>
      <c r="T2189" s="13">
        <f>IFERROR(VLOOKUP(B884,[1]!users_table[#All],4),"NA")</f>
        <v>8.4223826714801451</v>
      </c>
      <c r="U2189" s="13" t="s">
        <v>65</v>
      </c>
    </row>
    <row r="2190" spans="1:21" x14ac:dyDescent="0.3">
      <c r="A2190" s="25">
        <v>2188</v>
      </c>
      <c r="B2190" s="13" t="s">
        <v>4</v>
      </c>
      <c r="C2190" s="13">
        <v>46095</v>
      </c>
      <c r="D2190" s="13" t="s">
        <v>674</v>
      </c>
      <c r="E2190" s="13" t="s">
        <v>32</v>
      </c>
      <c r="F2190" s="13" t="s">
        <v>29</v>
      </c>
      <c r="G2190" s="13">
        <v>8.42</v>
      </c>
      <c r="H2190" s="26">
        <v>44289</v>
      </c>
      <c r="I2190" s="26">
        <v>44367</v>
      </c>
      <c r="J2190" s="13">
        <v>10</v>
      </c>
      <c r="K2190" s="13">
        <v>2021</v>
      </c>
      <c r="L2190" s="13" t="s">
        <v>33</v>
      </c>
      <c r="M2190" s="13">
        <v>13</v>
      </c>
      <c r="N2190" s="13">
        <v>0.40833333333333333</v>
      </c>
      <c r="O2190" s="13">
        <v>5.3083333333333336</v>
      </c>
      <c r="P2190" s="13">
        <v>79</v>
      </c>
      <c r="Q2190" s="13">
        <v>6.7194092827004226E-2</v>
      </c>
      <c r="R2190" s="13">
        <v>0.16455696202531639</v>
      </c>
      <c r="S2190" s="13">
        <v>8.3323353293413174</v>
      </c>
      <c r="T2190" s="13">
        <f>IFERROR(VLOOKUP(B884,[1]!users_table[#All],4),"NA")</f>
        <v>8.4223826714801451</v>
      </c>
      <c r="U2190" s="13" t="s">
        <v>74</v>
      </c>
    </row>
    <row r="2191" spans="1:21" x14ac:dyDescent="0.3">
      <c r="A2191" s="25">
        <v>2189</v>
      </c>
      <c r="B2191" s="13" t="s">
        <v>4</v>
      </c>
      <c r="C2191" s="13">
        <v>46095</v>
      </c>
      <c r="D2191" s="13" t="s">
        <v>674</v>
      </c>
      <c r="E2191" s="13" t="s">
        <v>32</v>
      </c>
      <c r="F2191" s="13" t="s">
        <v>29</v>
      </c>
      <c r="G2191" s="13">
        <v>8.42</v>
      </c>
      <c r="H2191" s="26">
        <v>44289</v>
      </c>
      <c r="I2191" s="26">
        <v>44367</v>
      </c>
      <c r="J2191" s="13">
        <v>10</v>
      </c>
      <c r="K2191" s="13">
        <v>2021</v>
      </c>
      <c r="L2191" s="13" t="s">
        <v>33</v>
      </c>
      <c r="M2191" s="13">
        <v>13</v>
      </c>
      <c r="N2191" s="13">
        <v>0.40833333333333333</v>
      </c>
      <c r="O2191" s="13">
        <v>5.3083333333333336</v>
      </c>
      <c r="P2191" s="13">
        <v>79</v>
      </c>
      <c r="Q2191" s="13">
        <v>6.7194092827004226E-2</v>
      </c>
      <c r="R2191" s="13">
        <v>0.16455696202531639</v>
      </c>
      <c r="S2191" s="13">
        <v>8.3323353293413174</v>
      </c>
      <c r="T2191" s="13">
        <f>IFERROR(VLOOKUP(B884,[1]!users_table[#All],4),"NA")</f>
        <v>8.4223826714801451</v>
      </c>
      <c r="U2191" s="13" t="s">
        <v>62</v>
      </c>
    </row>
    <row r="2192" spans="1:21" x14ac:dyDescent="0.3">
      <c r="A2192" s="25">
        <v>2190</v>
      </c>
      <c r="B2192" s="13" t="s">
        <v>4</v>
      </c>
      <c r="C2192" s="13">
        <v>46095</v>
      </c>
      <c r="D2192" s="13" t="s">
        <v>674</v>
      </c>
      <c r="E2192" s="13" t="s">
        <v>32</v>
      </c>
      <c r="F2192" s="13" t="s">
        <v>29</v>
      </c>
      <c r="G2192" s="13">
        <v>8.42</v>
      </c>
      <c r="H2192" s="26">
        <v>44289</v>
      </c>
      <c r="I2192" s="26">
        <v>44367</v>
      </c>
      <c r="J2192" s="13">
        <v>10</v>
      </c>
      <c r="K2192" s="13">
        <v>2021</v>
      </c>
      <c r="L2192" s="13" t="s">
        <v>33</v>
      </c>
      <c r="M2192" s="13">
        <v>13</v>
      </c>
      <c r="N2192" s="13">
        <v>0.40833333333333333</v>
      </c>
      <c r="O2192" s="13">
        <v>5.3083333333333336</v>
      </c>
      <c r="P2192" s="13">
        <v>79</v>
      </c>
      <c r="Q2192" s="13">
        <v>6.7194092827004226E-2</v>
      </c>
      <c r="R2192" s="13">
        <v>0.16455696202531639</v>
      </c>
      <c r="S2192" s="13">
        <v>8.3323353293413174</v>
      </c>
      <c r="T2192" s="13">
        <f>IFERROR(VLOOKUP(B884,[1]!users_table[#All],4),"NA")</f>
        <v>8.4223826714801451</v>
      </c>
      <c r="U2192" s="13" t="s">
        <v>1025</v>
      </c>
    </row>
    <row r="2193" spans="1:21" x14ac:dyDescent="0.3">
      <c r="A2193" s="25">
        <v>2191</v>
      </c>
      <c r="B2193" s="13" t="s">
        <v>4</v>
      </c>
      <c r="C2193" s="13">
        <v>46095</v>
      </c>
      <c r="D2193" s="13" t="s">
        <v>674</v>
      </c>
      <c r="E2193" s="13" t="s">
        <v>32</v>
      </c>
      <c r="F2193" s="13" t="s">
        <v>29</v>
      </c>
      <c r="G2193" s="13">
        <v>8.42</v>
      </c>
      <c r="H2193" s="26">
        <v>44289</v>
      </c>
      <c r="I2193" s="26">
        <v>44367</v>
      </c>
      <c r="J2193" s="13">
        <v>10</v>
      </c>
      <c r="K2193" s="13">
        <v>2021</v>
      </c>
      <c r="L2193" s="13" t="s">
        <v>33</v>
      </c>
      <c r="M2193" s="13">
        <v>13</v>
      </c>
      <c r="N2193" s="13">
        <v>0.40833333333333333</v>
      </c>
      <c r="O2193" s="13">
        <v>5.3083333333333336</v>
      </c>
      <c r="P2193" s="13">
        <v>79</v>
      </c>
      <c r="Q2193" s="13">
        <v>6.7194092827004226E-2</v>
      </c>
      <c r="R2193" s="13">
        <v>0.16455696202531639</v>
      </c>
      <c r="S2193" s="13">
        <v>8.3323353293413174</v>
      </c>
      <c r="T2193" s="13">
        <f>IFERROR(VLOOKUP(B884,[1]!users_table[#All],4),"NA")</f>
        <v>8.4223826714801451</v>
      </c>
      <c r="U2193" s="13" t="s">
        <v>79</v>
      </c>
    </row>
    <row r="2194" spans="1:21" x14ac:dyDescent="0.3">
      <c r="A2194" s="25">
        <v>2192</v>
      </c>
      <c r="B2194" s="13" t="s">
        <v>2</v>
      </c>
      <c r="C2194" s="13">
        <v>39990</v>
      </c>
      <c r="D2194" s="13" t="s">
        <v>675</v>
      </c>
      <c r="E2194" s="13" t="s">
        <v>50</v>
      </c>
      <c r="F2194" s="13" t="s">
        <v>29</v>
      </c>
      <c r="G2194" s="13">
        <v>5.85</v>
      </c>
      <c r="H2194" s="26">
        <v>44375</v>
      </c>
      <c r="I2194" s="26">
        <v>44392</v>
      </c>
      <c r="J2194" s="13">
        <v>6</v>
      </c>
      <c r="K2194" s="13">
        <v>2020</v>
      </c>
      <c r="L2194" s="13" t="s">
        <v>35</v>
      </c>
      <c r="M2194" s="13">
        <v>12</v>
      </c>
      <c r="N2194" s="13">
        <v>0.4</v>
      </c>
      <c r="O2194" s="13">
        <v>4.8000000000000007</v>
      </c>
      <c r="P2194" s="13">
        <v>18</v>
      </c>
      <c r="Q2194" s="13">
        <v>0.26666666666666672</v>
      </c>
      <c r="R2194" s="13">
        <v>0.66666666666666663</v>
      </c>
      <c r="S2194" s="13">
        <v>5.9165186500888103</v>
      </c>
      <c r="T2194" s="13">
        <f>IFERROR(VLOOKUP(B532,[1]!users_table[#All],4),"NA")</f>
        <v>8.4223826714801451</v>
      </c>
      <c r="U2194" s="13" t="s">
        <v>64</v>
      </c>
    </row>
    <row r="2195" spans="1:21" x14ac:dyDescent="0.3">
      <c r="A2195" s="25">
        <v>2193</v>
      </c>
      <c r="B2195" s="13" t="s">
        <v>2</v>
      </c>
      <c r="C2195" s="13">
        <v>39990</v>
      </c>
      <c r="D2195" s="13" t="s">
        <v>675</v>
      </c>
      <c r="E2195" s="13" t="s">
        <v>50</v>
      </c>
      <c r="F2195" s="13" t="s">
        <v>29</v>
      </c>
      <c r="G2195" s="13">
        <v>5.85</v>
      </c>
      <c r="H2195" s="26">
        <v>44375</v>
      </c>
      <c r="I2195" s="26">
        <v>44392</v>
      </c>
      <c r="J2195" s="13">
        <v>6</v>
      </c>
      <c r="K2195" s="13">
        <v>2020</v>
      </c>
      <c r="L2195" s="13" t="s">
        <v>35</v>
      </c>
      <c r="M2195" s="13">
        <v>12</v>
      </c>
      <c r="N2195" s="13">
        <v>0.4</v>
      </c>
      <c r="O2195" s="13">
        <v>4.8000000000000007</v>
      </c>
      <c r="P2195" s="13">
        <v>18</v>
      </c>
      <c r="Q2195" s="13">
        <v>0.26666666666666672</v>
      </c>
      <c r="R2195" s="13">
        <v>0.66666666666666663</v>
      </c>
      <c r="S2195" s="13">
        <v>5.9165186500888103</v>
      </c>
      <c r="T2195" s="13">
        <f>IFERROR(VLOOKUP(B532,[1]!users_table[#All],4),"NA")</f>
        <v>8.4223826714801451</v>
      </c>
      <c r="U2195" s="13" t="s">
        <v>70</v>
      </c>
    </row>
    <row r="2196" spans="1:21" x14ac:dyDescent="0.3">
      <c r="A2196" s="25">
        <v>2194</v>
      </c>
      <c r="B2196" s="13" t="s">
        <v>2</v>
      </c>
      <c r="C2196" s="13">
        <v>39990</v>
      </c>
      <c r="D2196" s="13" t="s">
        <v>675</v>
      </c>
      <c r="E2196" s="13" t="s">
        <v>50</v>
      </c>
      <c r="F2196" s="13" t="s">
        <v>29</v>
      </c>
      <c r="G2196" s="13">
        <v>5.85</v>
      </c>
      <c r="H2196" s="26">
        <v>44375</v>
      </c>
      <c r="I2196" s="26">
        <v>44392</v>
      </c>
      <c r="J2196" s="13">
        <v>6</v>
      </c>
      <c r="K2196" s="13">
        <v>2020</v>
      </c>
      <c r="L2196" s="13" t="s">
        <v>35</v>
      </c>
      <c r="M2196" s="13">
        <v>12</v>
      </c>
      <c r="N2196" s="13">
        <v>0.4</v>
      </c>
      <c r="O2196" s="13">
        <v>4.8000000000000007</v>
      </c>
      <c r="P2196" s="13">
        <v>18</v>
      </c>
      <c r="Q2196" s="13">
        <v>0.26666666666666672</v>
      </c>
      <c r="R2196" s="13">
        <v>0.66666666666666663</v>
      </c>
      <c r="S2196" s="13">
        <v>5.9165186500888103</v>
      </c>
      <c r="T2196" s="13">
        <f>IFERROR(VLOOKUP(B532,[1]!users_table[#All],4),"NA")</f>
        <v>8.4223826714801451</v>
      </c>
      <c r="U2196" s="13" t="s">
        <v>1027</v>
      </c>
    </row>
    <row r="2197" spans="1:21" x14ac:dyDescent="0.3">
      <c r="A2197" s="25">
        <v>2195</v>
      </c>
      <c r="B2197" s="13" t="s">
        <v>2</v>
      </c>
      <c r="C2197" s="13">
        <v>39990</v>
      </c>
      <c r="D2197" s="13" t="s">
        <v>675</v>
      </c>
      <c r="E2197" s="13" t="s">
        <v>50</v>
      </c>
      <c r="F2197" s="13" t="s">
        <v>29</v>
      </c>
      <c r="G2197" s="13">
        <v>5.85</v>
      </c>
      <c r="H2197" s="26">
        <v>44375</v>
      </c>
      <c r="I2197" s="26">
        <v>44392</v>
      </c>
      <c r="J2197" s="13">
        <v>6</v>
      </c>
      <c r="K2197" s="13">
        <v>2020</v>
      </c>
      <c r="L2197" s="13" t="s">
        <v>35</v>
      </c>
      <c r="M2197" s="13">
        <v>12</v>
      </c>
      <c r="N2197" s="13">
        <v>0.4</v>
      </c>
      <c r="O2197" s="13">
        <v>4.8000000000000007</v>
      </c>
      <c r="P2197" s="13">
        <v>18</v>
      </c>
      <c r="Q2197" s="13">
        <v>0.26666666666666672</v>
      </c>
      <c r="R2197" s="13">
        <v>0.66666666666666663</v>
      </c>
      <c r="S2197" s="13">
        <v>5.9165186500888103</v>
      </c>
      <c r="T2197" s="13">
        <f>IFERROR(VLOOKUP(B532,[1]!users_table[#All],4),"NA")</f>
        <v>8.4223826714801451</v>
      </c>
      <c r="U2197" s="13" t="s">
        <v>84</v>
      </c>
    </row>
    <row r="2198" spans="1:21" x14ac:dyDescent="0.3">
      <c r="A2198" s="25">
        <v>2196</v>
      </c>
      <c r="B2198" s="13" t="s">
        <v>2</v>
      </c>
      <c r="C2198" s="13">
        <v>37993</v>
      </c>
      <c r="D2198" s="13" t="s">
        <v>676</v>
      </c>
      <c r="E2198" s="13" t="s">
        <v>32</v>
      </c>
      <c r="F2198" s="13" t="s">
        <v>183</v>
      </c>
      <c r="G2198" s="13">
        <v>7.29</v>
      </c>
      <c r="H2198" s="26">
        <v>43586</v>
      </c>
      <c r="I2198" s="26">
        <v>43605</v>
      </c>
      <c r="J2198" s="13">
        <v>6</v>
      </c>
      <c r="K2198" s="13">
        <v>2019</v>
      </c>
      <c r="L2198" s="13" t="s">
        <v>30</v>
      </c>
      <c r="M2198" s="13">
        <v>12</v>
      </c>
      <c r="N2198" s="13">
        <v>0.39444444444444438</v>
      </c>
      <c r="O2198" s="13">
        <v>4.7333333333333334</v>
      </c>
      <c r="P2198" s="13">
        <v>20</v>
      </c>
      <c r="Q2198" s="13">
        <v>0.23666666666666669</v>
      </c>
      <c r="R2198" s="13">
        <v>0.6</v>
      </c>
      <c r="S2198" s="13">
        <v>5.9165186500888103</v>
      </c>
      <c r="T2198" s="13">
        <f>IFERROR(VLOOKUP(B533,[1]!users_table[#All],4),"NA")</f>
        <v>8.4223826714801451</v>
      </c>
      <c r="U2198" s="13" t="s">
        <v>1018</v>
      </c>
    </row>
    <row r="2199" spans="1:21" x14ac:dyDescent="0.3">
      <c r="A2199" s="25">
        <v>2197</v>
      </c>
      <c r="B2199" s="13" t="s">
        <v>2</v>
      </c>
      <c r="C2199" s="13">
        <v>37993</v>
      </c>
      <c r="D2199" s="13" t="s">
        <v>676</v>
      </c>
      <c r="E2199" s="13" t="s">
        <v>32</v>
      </c>
      <c r="F2199" s="13" t="s">
        <v>183</v>
      </c>
      <c r="G2199" s="13">
        <v>7.29</v>
      </c>
      <c r="H2199" s="26">
        <v>43586</v>
      </c>
      <c r="I2199" s="26">
        <v>43605</v>
      </c>
      <c r="J2199" s="13">
        <v>6</v>
      </c>
      <c r="K2199" s="13">
        <v>2019</v>
      </c>
      <c r="L2199" s="13" t="s">
        <v>30</v>
      </c>
      <c r="M2199" s="13">
        <v>12</v>
      </c>
      <c r="N2199" s="13">
        <v>0.39444444444444438</v>
      </c>
      <c r="O2199" s="13">
        <v>4.7333333333333334</v>
      </c>
      <c r="P2199" s="13">
        <v>20</v>
      </c>
      <c r="Q2199" s="13">
        <v>0.23666666666666669</v>
      </c>
      <c r="R2199" s="13">
        <v>0.6</v>
      </c>
      <c r="S2199" s="13">
        <v>5.9165186500888103</v>
      </c>
      <c r="T2199" s="13">
        <f>IFERROR(VLOOKUP(B533,[1]!users_table[#All],4),"NA")</f>
        <v>8.4223826714801451</v>
      </c>
      <c r="U2199" s="13" t="s">
        <v>64</v>
      </c>
    </row>
    <row r="2200" spans="1:21" x14ac:dyDescent="0.3">
      <c r="A2200" s="25">
        <v>2198</v>
      </c>
      <c r="B2200" s="13" t="s">
        <v>2</v>
      </c>
      <c r="C2200" s="13">
        <v>37993</v>
      </c>
      <c r="D2200" s="13" t="s">
        <v>676</v>
      </c>
      <c r="E2200" s="13" t="s">
        <v>32</v>
      </c>
      <c r="F2200" s="13" t="s">
        <v>183</v>
      </c>
      <c r="G2200" s="13">
        <v>7.29</v>
      </c>
      <c r="H2200" s="26">
        <v>43586</v>
      </c>
      <c r="I2200" s="26">
        <v>43605</v>
      </c>
      <c r="J2200" s="13">
        <v>6</v>
      </c>
      <c r="K2200" s="13">
        <v>2019</v>
      </c>
      <c r="L2200" s="13" t="s">
        <v>30</v>
      </c>
      <c r="M2200" s="13">
        <v>12</v>
      </c>
      <c r="N2200" s="13">
        <v>0.39444444444444438</v>
      </c>
      <c r="O2200" s="13">
        <v>4.7333333333333334</v>
      </c>
      <c r="P2200" s="13">
        <v>20</v>
      </c>
      <c r="Q2200" s="13">
        <v>0.23666666666666669</v>
      </c>
      <c r="R2200" s="13">
        <v>0.6</v>
      </c>
      <c r="S2200" s="13">
        <v>5.9165186500888103</v>
      </c>
      <c r="T2200" s="13">
        <f>IFERROR(VLOOKUP(B533,[1]!users_table[#All],4),"NA")</f>
        <v>8.4223826714801451</v>
      </c>
      <c r="U2200" s="13" t="s">
        <v>1013</v>
      </c>
    </row>
    <row r="2201" spans="1:21" x14ac:dyDescent="0.3">
      <c r="A2201" s="25">
        <v>2199</v>
      </c>
      <c r="B2201" s="13" t="s">
        <v>2</v>
      </c>
      <c r="C2201" s="13">
        <v>37993</v>
      </c>
      <c r="D2201" s="13" t="s">
        <v>676</v>
      </c>
      <c r="E2201" s="13" t="s">
        <v>32</v>
      </c>
      <c r="F2201" s="13" t="s">
        <v>183</v>
      </c>
      <c r="G2201" s="13">
        <v>7.29</v>
      </c>
      <c r="H2201" s="26">
        <v>43586</v>
      </c>
      <c r="I2201" s="26">
        <v>43605</v>
      </c>
      <c r="J2201" s="13">
        <v>6</v>
      </c>
      <c r="K2201" s="13">
        <v>2019</v>
      </c>
      <c r="L2201" s="13" t="s">
        <v>30</v>
      </c>
      <c r="M2201" s="13">
        <v>12</v>
      </c>
      <c r="N2201" s="13">
        <v>0.39444444444444438</v>
      </c>
      <c r="O2201" s="13">
        <v>4.7333333333333334</v>
      </c>
      <c r="P2201" s="13">
        <v>20</v>
      </c>
      <c r="Q2201" s="13">
        <v>0.23666666666666669</v>
      </c>
      <c r="R2201" s="13">
        <v>0.6</v>
      </c>
      <c r="S2201" s="13">
        <v>5.9165186500888103</v>
      </c>
      <c r="T2201" s="13">
        <f>IFERROR(VLOOKUP(B533,[1]!users_table[#All],4),"NA")</f>
        <v>8.4223826714801451</v>
      </c>
      <c r="U2201" s="13" t="s">
        <v>1047</v>
      </c>
    </row>
    <row r="2202" spans="1:21" x14ac:dyDescent="0.3">
      <c r="A2202" s="25">
        <v>2200</v>
      </c>
      <c r="B2202" s="13" t="s">
        <v>2</v>
      </c>
      <c r="C2202" s="13">
        <v>38999</v>
      </c>
      <c r="D2202" s="13" t="s">
        <v>677</v>
      </c>
      <c r="E2202" s="13" t="s">
        <v>28</v>
      </c>
      <c r="F2202" s="13" t="s">
        <v>183</v>
      </c>
      <c r="G2202" s="13">
        <v>7.28</v>
      </c>
      <c r="H2202" s="26">
        <v>43635</v>
      </c>
      <c r="I2202" s="26">
        <v>43635</v>
      </c>
      <c r="J2202" s="13">
        <v>6</v>
      </c>
      <c r="K2202" s="13">
        <v>2019</v>
      </c>
      <c r="L2202" s="13" t="s">
        <v>33</v>
      </c>
      <c r="M2202" s="13">
        <v>1</v>
      </c>
      <c r="N2202" s="13">
        <v>0.37777777777777782</v>
      </c>
      <c r="O2202" s="13">
        <v>0.37777777777777782</v>
      </c>
      <c r="P2202" s="13">
        <v>1</v>
      </c>
      <c r="Q2202" s="13">
        <v>0.37777777777777782</v>
      </c>
      <c r="R2202" s="13">
        <v>1</v>
      </c>
      <c r="S2202" s="13">
        <v>5.9165186500888103</v>
      </c>
      <c r="T2202" s="13">
        <f>IFERROR(VLOOKUP(B534,[1]!users_table[#All],4),"NA")</f>
        <v>8.4223826714801451</v>
      </c>
      <c r="U2202" s="13" t="s">
        <v>1018</v>
      </c>
    </row>
    <row r="2203" spans="1:21" x14ac:dyDescent="0.3">
      <c r="A2203" s="25">
        <v>2201</v>
      </c>
      <c r="B2203" s="13" t="s">
        <v>2</v>
      </c>
      <c r="C2203" s="13">
        <v>38999</v>
      </c>
      <c r="D2203" s="13" t="s">
        <v>677</v>
      </c>
      <c r="E2203" s="13" t="s">
        <v>28</v>
      </c>
      <c r="F2203" s="13" t="s">
        <v>183</v>
      </c>
      <c r="G2203" s="13">
        <v>7.28</v>
      </c>
      <c r="H2203" s="26">
        <v>43635</v>
      </c>
      <c r="I2203" s="26">
        <v>43635</v>
      </c>
      <c r="J2203" s="13">
        <v>6</v>
      </c>
      <c r="K2203" s="13">
        <v>2019</v>
      </c>
      <c r="L2203" s="13" t="s">
        <v>33</v>
      </c>
      <c r="M2203" s="13">
        <v>1</v>
      </c>
      <c r="N2203" s="13">
        <v>0.37777777777777782</v>
      </c>
      <c r="O2203" s="13">
        <v>0.37777777777777782</v>
      </c>
      <c r="P2203" s="13">
        <v>1</v>
      </c>
      <c r="Q2203" s="13">
        <v>0.37777777777777782</v>
      </c>
      <c r="R2203" s="13">
        <v>1</v>
      </c>
      <c r="S2203" s="13">
        <v>5.9165186500888103</v>
      </c>
      <c r="T2203" s="13">
        <f>IFERROR(VLOOKUP(B534,[1]!users_table[#All],4),"NA")</f>
        <v>8.4223826714801451</v>
      </c>
      <c r="U2203" s="13" t="s">
        <v>64</v>
      </c>
    </row>
    <row r="2204" spans="1:21" x14ac:dyDescent="0.3">
      <c r="A2204" s="25">
        <v>2202</v>
      </c>
      <c r="B2204" s="13" t="s">
        <v>2</v>
      </c>
      <c r="C2204" s="13">
        <v>38999</v>
      </c>
      <c r="D2204" s="13" t="s">
        <v>677</v>
      </c>
      <c r="E2204" s="13" t="s">
        <v>28</v>
      </c>
      <c r="F2204" s="13" t="s">
        <v>183</v>
      </c>
      <c r="G2204" s="13">
        <v>7.28</v>
      </c>
      <c r="H2204" s="26">
        <v>43635</v>
      </c>
      <c r="I2204" s="26">
        <v>43635</v>
      </c>
      <c r="J2204" s="13">
        <v>6</v>
      </c>
      <c r="K2204" s="13">
        <v>2019</v>
      </c>
      <c r="L2204" s="13" t="s">
        <v>33</v>
      </c>
      <c r="M2204" s="13">
        <v>1</v>
      </c>
      <c r="N2204" s="13">
        <v>0.37777777777777782</v>
      </c>
      <c r="O2204" s="13">
        <v>0.37777777777777782</v>
      </c>
      <c r="P2204" s="13">
        <v>1</v>
      </c>
      <c r="Q2204" s="13">
        <v>0.37777777777777782</v>
      </c>
      <c r="R2204" s="13">
        <v>1</v>
      </c>
      <c r="S2204" s="13">
        <v>5.9165186500888103</v>
      </c>
      <c r="T2204" s="13">
        <f>IFERROR(VLOOKUP(B534,[1]!users_table[#All],4),"NA")</f>
        <v>8.4223826714801451</v>
      </c>
      <c r="U2204" s="13" t="s">
        <v>1013</v>
      </c>
    </row>
    <row r="2205" spans="1:21" x14ac:dyDescent="0.3">
      <c r="A2205" s="25">
        <v>2203</v>
      </c>
      <c r="B2205" s="13" t="s">
        <v>2</v>
      </c>
      <c r="C2205" s="13">
        <v>38999</v>
      </c>
      <c r="D2205" s="13" t="s">
        <v>677</v>
      </c>
      <c r="E2205" s="13" t="s">
        <v>28</v>
      </c>
      <c r="F2205" s="13" t="s">
        <v>183</v>
      </c>
      <c r="G2205" s="13">
        <v>7.28</v>
      </c>
      <c r="H2205" s="26">
        <v>43635</v>
      </c>
      <c r="I2205" s="26">
        <v>43635</v>
      </c>
      <c r="J2205" s="13">
        <v>6</v>
      </c>
      <c r="K2205" s="13">
        <v>2019</v>
      </c>
      <c r="L2205" s="13" t="s">
        <v>33</v>
      </c>
      <c r="M2205" s="13">
        <v>1</v>
      </c>
      <c r="N2205" s="13">
        <v>0.37777777777777782</v>
      </c>
      <c r="O2205" s="13">
        <v>0.37777777777777782</v>
      </c>
      <c r="P2205" s="13">
        <v>1</v>
      </c>
      <c r="Q2205" s="13">
        <v>0.37777777777777782</v>
      </c>
      <c r="R2205" s="13">
        <v>1</v>
      </c>
      <c r="S2205" s="13">
        <v>5.9165186500888103</v>
      </c>
      <c r="T2205" s="7">
        <f>IFERROR(VLOOKUP(B534,[1]!users_table[#All],4),"NA")</f>
        <v>8.4223826714801451</v>
      </c>
      <c r="U2205" s="13" t="s">
        <v>1047</v>
      </c>
    </row>
    <row r="2206" spans="1:21" x14ac:dyDescent="0.3">
      <c r="A2206" s="25">
        <v>2204</v>
      </c>
      <c r="B2206" s="13" t="s">
        <v>2</v>
      </c>
      <c r="C2206" s="13">
        <v>37393</v>
      </c>
      <c r="D2206" s="13" t="s">
        <v>678</v>
      </c>
      <c r="E2206" s="13" t="s">
        <v>32</v>
      </c>
      <c r="F2206" s="13" t="s">
        <v>152</v>
      </c>
      <c r="G2206" s="13">
        <v>6.78</v>
      </c>
      <c r="H2206" s="26">
        <v>43952</v>
      </c>
      <c r="I2206" s="26">
        <v>43955</v>
      </c>
      <c r="J2206" s="13">
        <v>5</v>
      </c>
      <c r="K2206" s="13">
        <v>2019</v>
      </c>
      <c r="L2206" s="13" t="s">
        <v>35</v>
      </c>
      <c r="M2206" s="13">
        <v>12</v>
      </c>
      <c r="N2206" s="13">
        <v>0.39444444444444438</v>
      </c>
      <c r="O2206" s="13">
        <v>4.7333333333333334</v>
      </c>
      <c r="P2206" s="13">
        <v>4</v>
      </c>
      <c r="Q2206" s="13">
        <v>1.1833333333333329</v>
      </c>
      <c r="R2206" s="13">
        <v>3</v>
      </c>
      <c r="S2206" s="13">
        <v>5.9165186500888103</v>
      </c>
      <c r="T2206" s="7">
        <f>IFERROR(VLOOKUP(B535,[1]!users_table[#All],4),"NA")</f>
        <v>8.4223826714801451</v>
      </c>
      <c r="U2206" s="13" t="s">
        <v>64</v>
      </c>
    </row>
    <row r="2207" spans="1:21" x14ac:dyDescent="0.3">
      <c r="A2207" s="25">
        <v>2205</v>
      </c>
      <c r="B2207" s="13" t="s">
        <v>2</v>
      </c>
      <c r="C2207" s="13">
        <v>37393</v>
      </c>
      <c r="D2207" s="13" t="s">
        <v>678</v>
      </c>
      <c r="E2207" s="13" t="s">
        <v>32</v>
      </c>
      <c r="F2207" s="13" t="s">
        <v>152</v>
      </c>
      <c r="G2207" s="13">
        <v>6.78</v>
      </c>
      <c r="H2207" s="26">
        <v>43952</v>
      </c>
      <c r="I2207" s="26">
        <v>43955</v>
      </c>
      <c r="J2207" s="13">
        <v>5</v>
      </c>
      <c r="K2207" s="13">
        <v>2019</v>
      </c>
      <c r="L2207" s="13" t="s">
        <v>35</v>
      </c>
      <c r="M2207" s="13">
        <v>12</v>
      </c>
      <c r="N2207" s="13">
        <v>0.39444444444444438</v>
      </c>
      <c r="O2207" s="13">
        <v>4.7333333333333334</v>
      </c>
      <c r="P2207" s="13">
        <v>4</v>
      </c>
      <c r="Q2207" s="13">
        <v>1.1833333333333329</v>
      </c>
      <c r="R2207" s="13">
        <v>3</v>
      </c>
      <c r="S2207" s="13">
        <v>5.9165186500888103</v>
      </c>
      <c r="T2207" s="7">
        <f>IFERROR(VLOOKUP(B535,[1]!users_table[#All],4),"NA")</f>
        <v>8.4223826714801451</v>
      </c>
      <c r="U2207" s="13" t="s">
        <v>60</v>
      </c>
    </row>
    <row r="2208" spans="1:21" x14ac:dyDescent="0.3">
      <c r="A2208" s="25">
        <v>2206</v>
      </c>
      <c r="B2208" s="13" t="s">
        <v>2</v>
      </c>
      <c r="C2208" s="13">
        <v>37393</v>
      </c>
      <c r="D2208" s="13" t="s">
        <v>678</v>
      </c>
      <c r="E2208" s="13" t="s">
        <v>32</v>
      </c>
      <c r="F2208" s="13" t="s">
        <v>152</v>
      </c>
      <c r="G2208" s="13">
        <v>6.78</v>
      </c>
      <c r="H2208" s="26">
        <v>43952</v>
      </c>
      <c r="I2208" s="26">
        <v>43955</v>
      </c>
      <c r="J2208" s="13">
        <v>5</v>
      </c>
      <c r="K2208" s="13">
        <v>2019</v>
      </c>
      <c r="L2208" s="13" t="s">
        <v>35</v>
      </c>
      <c r="M2208" s="13">
        <v>12</v>
      </c>
      <c r="N2208" s="13">
        <v>0.39444444444444438</v>
      </c>
      <c r="O2208" s="13">
        <v>4.7333333333333334</v>
      </c>
      <c r="P2208" s="13">
        <v>4</v>
      </c>
      <c r="Q2208" s="13">
        <v>1.1833333333333329</v>
      </c>
      <c r="R2208" s="13">
        <v>3</v>
      </c>
      <c r="S2208" s="13">
        <v>5.9165186500888103</v>
      </c>
      <c r="T2208" s="7">
        <f>IFERROR(VLOOKUP(B535,[1]!users_table[#All],4),"NA")</f>
        <v>8.4223826714801451</v>
      </c>
      <c r="U2208" s="13" t="s">
        <v>67</v>
      </c>
    </row>
    <row r="2209" spans="1:21" x14ac:dyDescent="0.3">
      <c r="A2209" s="25">
        <v>2207</v>
      </c>
      <c r="B2209" s="13" t="s">
        <v>2</v>
      </c>
      <c r="C2209" s="13">
        <v>37393</v>
      </c>
      <c r="D2209" s="13" t="s">
        <v>678</v>
      </c>
      <c r="E2209" s="13" t="s">
        <v>32</v>
      </c>
      <c r="F2209" s="13" t="s">
        <v>152</v>
      </c>
      <c r="G2209" s="13">
        <v>6.78</v>
      </c>
      <c r="H2209" s="26">
        <v>43952</v>
      </c>
      <c r="I2209" s="26">
        <v>43955</v>
      </c>
      <c r="J2209" s="13">
        <v>5</v>
      </c>
      <c r="K2209" s="13">
        <v>2019</v>
      </c>
      <c r="L2209" s="13" t="s">
        <v>35</v>
      </c>
      <c r="M2209" s="13">
        <v>12</v>
      </c>
      <c r="N2209" s="13">
        <v>0.39444444444444438</v>
      </c>
      <c r="O2209" s="13">
        <v>4.7333333333333334</v>
      </c>
      <c r="P2209" s="13">
        <v>4</v>
      </c>
      <c r="Q2209" s="13">
        <v>1.1833333333333329</v>
      </c>
      <c r="R2209" s="13">
        <v>3</v>
      </c>
      <c r="S2209" s="13">
        <v>5.9165186500888103</v>
      </c>
      <c r="T2209" s="7">
        <f>IFERROR(VLOOKUP(B535,[1]!users_table[#All],4),"NA")</f>
        <v>8.4223826714801451</v>
      </c>
      <c r="U2209" s="13" t="s">
        <v>1026</v>
      </c>
    </row>
    <row r="2210" spans="1:21" x14ac:dyDescent="0.3">
      <c r="A2210" s="25">
        <v>2208</v>
      </c>
      <c r="B2210" s="13" t="s">
        <v>2</v>
      </c>
      <c r="C2210" s="13">
        <v>38217</v>
      </c>
      <c r="D2210" s="13" t="s">
        <v>679</v>
      </c>
      <c r="E2210" s="13" t="s">
        <v>50</v>
      </c>
      <c r="F2210" s="13" t="s">
        <v>154</v>
      </c>
      <c r="G2210" s="13">
        <v>7.23</v>
      </c>
      <c r="H2210" s="26">
        <v>43726</v>
      </c>
      <c r="I2210" s="26">
        <v>43742</v>
      </c>
      <c r="J2210" s="13">
        <v>6</v>
      </c>
      <c r="K2210" s="13">
        <v>2018</v>
      </c>
      <c r="L2210" s="13" t="s">
        <v>39</v>
      </c>
      <c r="M2210" s="13">
        <v>12</v>
      </c>
      <c r="N2210" s="13">
        <v>0.05</v>
      </c>
      <c r="O2210" s="13">
        <v>0.60000000000000009</v>
      </c>
      <c r="P2210" s="13">
        <v>17</v>
      </c>
      <c r="Q2210" s="13">
        <v>3.529411764705883E-2</v>
      </c>
      <c r="R2210" s="13">
        <v>0.70588235294117652</v>
      </c>
      <c r="S2210" s="13">
        <v>5.9165186500888103</v>
      </c>
      <c r="T2210" s="7">
        <f>IFERROR(VLOOKUP(B536,[1]!users_table[#All],4),"NA")</f>
        <v>8.4223826714801451</v>
      </c>
      <c r="U2210" s="13" t="s">
        <v>1043</v>
      </c>
    </row>
    <row r="2211" spans="1:21" x14ac:dyDescent="0.3">
      <c r="A2211" s="25">
        <v>2209</v>
      </c>
      <c r="B2211" s="13" t="s">
        <v>2</v>
      </c>
      <c r="C2211" s="13">
        <v>38217</v>
      </c>
      <c r="D2211" s="13" t="s">
        <v>679</v>
      </c>
      <c r="E2211" s="13" t="s">
        <v>50</v>
      </c>
      <c r="F2211" s="13" t="s">
        <v>154</v>
      </c>
      <c r="G2211" s="13">
        <v>7.23</v>
      </c>
      <c r="H2211" s="26">
        <v>43726</v>
      </c>
      <c r="I2211" s="26">
        <v>43742</v>
      </c>
      <c r="J2211" s="13">
        <v>6</v>
      </c>
      <c r="K2211" s="13">
        <v>2018</v>
      </c>
      <c r="L2211" s="13" t="s">
        <v>39</v>
      </c>
      <c r="M2211" s="13">
        <v>12</v>
      </c>
      <c r="N2211" s="13">
        <v>0.05</v>
      </c>
      <c r="O2211" s="13">
        <v>0.60000000000000009</v>
      </c>
      <c r="P2211" s="13">
        <v>17</v>
      </c>
      <c r="Q2211" s="13">
        <v>3.529411764705883E-2</v>
      </c>
      <c r="R2211" s="13">
        <v>0.70588235294117652</v>
      </c>
      <c r="S2211" s="13">
        <v>5.9165186500888103</v>
      </c>
      <c r="T2211" s="7">
        <f>IFERROR(VLOOKUP(B536,[1]!users_table[#All],4),"NA")</f>
        <v>8.4223826714801451</v>
      </c>
      <c r="U2211" s="13" t="s">
        <v>64</v>
      </c>
    </row>
    <row r="2212" spans="1:21" x14ac:dyDescent="0.3">
      <c r="A2212" s="25">
        <v>2210</v>
      </c>
      <c r="B2212" s="13" t="s">
        <v>2</v>
      </c>
      <c r="C2212" s="13">
        <v>38217</v>
      </c>
      <c r="D2212" s="13" t="s">
        <v>679</v>
      </c>
      <c r="E2212" s="13" t="s">
        <v>50</v>
      </c>
      <c r="F2212" s="13" t="s">
        <v>154</v>
      </c>
      <c r="G2212" s="13">
        <v>7.23</v>
      </c>
      <c r="H2212" s="26">
        <v>43726</v>
      </c>
      <c r="I2212" s="26">
        <v>43742</v>
      </c>
      <c r="J2212" s="13">
        <v>6</v>
      </c>
      <c r="K2212" s="13">
        <v>2018</v>
      </c>
      <c r="L2212" s="13" t="s">
        <v>39</v>
      </c>
      <c r="M2212" s="13">
        <v>12</v>
      </c>
      <c r="N2212" s="13">
        <v>0.05</v>
      </c>
      <c r="O2212" s="13">
        <v>0.60000000000000009</v>
      </c>
      <c r="P2212" s="13">
        <v>17</v>
      </c>
      <c r="Q2212" s="13">
        <v>3.529411764705883E-2</v>
      </c>
      <c r="R2212" s="13">
        <v>0.70588235294117652</v>
      </c>
      <c r="S2212" s="13">
        <v>5.9165186500888103</v>
      </c>
      <c r="T2212" s="13">
        <f>IFERROR(VLOOKUP(B536,[1]!users_table[#All],4),"NA")</f>
        <v>8.4223826714801451</v>
      </c>
      <c r="U2212" s="13" t="s">
        <v>69</v>
      </c>
    </row>
    <row r="2213" spans="1:21" x14ac:dyDescent="0.3">
      <c r="A2213" s="25">
        <v>2211</v>
      </c>
      <c r="B2213" s="13" t="s">
        <v>2</v>
      </c>
      <c r="C2213" s="13">
        <v>39380</v>
      </c>
      <c r="D2213" s="13" t="s">
        <v>680</v>
      </c>
      <c r="E2213" s="13" t="s">
        <v>50</v>
      </c>
      <c r="F2213" s="13" t="s">
        <v>154</v>
      </c>
      <c r="G2213" s="13">
        <v>7.33</v>
      </c>
      <c r="H2213" s="26">
        <v>44098</v>
      </c>
      <c r="I2213" s="26">
        <v>44112</v>
      </c>
      <c r="J2213" s="13">
        <v>6</v>
      </c>
      <c r="K2213" s="13">
        <v>2019</v>
      </c>
      <c r="L2213" s="13" t="s">
        <v>30</v>
      </c>
      <c r="M2213" s="13">
        <v>12</v>
      </c>
      <c r="N2213" s="13">
        <v>0.05</v>
      </c>
      <c r="O2213" s="13">
        <v>0.60000000000000009</v>
      </c>
      <c r="P2213" s="13">
        <v>15</v>
      </c>
      <c r="Q2213" s="13">
        <v>4.0000000000000008E-2</v>
      </c>
      <c r="R2213" s="13">
        <v>0.8</v>
      </c>
      <c r="S2213" s="13">
        <v>5.9165186500888103</v>
      </c>
      <c r="T2213" s="13">
        <f>IFERROR(VLOOKUP(B537,[1]!users_table[#All],4),"NA")</f>
        <v>8.4223826714801451</v>
      </c>
      <c r="U2213" s="13" t="s">
        <v>1043</v>
      </c>
    </row>
    <row r="2214" spans="1:21" x14ac:dyDescent="0.3">
      <c r="A2214" s="25">
        <v>2212</v>
      </c>
      <c r="B2214" s="13" t="s">
        <v>2</v>
      </c>
      <c r="C2214" s="13">
        <v>39380</v>
      </c>
      <c r="D2214" s="13" t="s">
        <v>680</v>
      </c>
      <c r="E2214" s="13" t="s">
        <v>50</v>
      </c>
      <c r="F2214" s="13" t="s">
        <v>154</v>
      </c>
      <c r="G2214" s="13">
        <v>7.33</v>
      </c>
      <c r="H2214" s="26">
        <v>44098</v>
      </c>
      <c r="I2214" s="26">
        <v>44112</v>
      </c>
      <c r="J2214" s="13">
        <v>6</v>
      </c>
      <c r="K2214" s="13">
        <v>2019</v>
      </c>
      <c r="L2214" s="13" t="s">
        <v>30</v>
      </c>
      <c r="M2214" s="13">
        <v>12</v>
      </c>
      <c r="N2214" s="13">
        <v>0.05</v>
      </c>
      <c r="O2214" s="13">
        <v>0.60000000000000009</v>
      </c>
      <c r="P2214" s="13">
        <v>15</v>
      </c>
      <c r="Q2214" s="13">
        <v>4.0000000000000008E-2</v>
      </c>
      <c r="R2214" s="13">
        <v>0.8</v>
      </c>
      <c r="S2214" s="13">
        <v>5.9165186500888103</v>
      </c>
      <c r="T2214" s="13">
        <f>IFERROR(VLOOKUP(B537,[1]!users_table[#All],4),"NA")</f>
        <v>8.4223826714801451</v>
      </c>
      <c r="U2214" s="13" t="s">
        <v>64</v>
      </c>
    </row>
    <row r="2215" spans="1:21" x14ac:dyDescent="0.3">
      <c r="A2215" s="25">
        <v>2213</v>
      </c>
      <c r="B2215" s="13" t="s">
        <v>2</v>
      </c>
      <c r="C2215" s="13">
        <v>39380</v>
      </c>
      <c r="D2215" s="13" t="s">
        <v>680</v>
      </c>
      <c r="E2215" s="13" t="s">
        <v>50</v>
      </c>
      <c r="F2215" s="13" t="s">
        <v>154</v>
      </c>
      <c r="G2215" s="13">
        <v>7.33</v>
      </c>
      <c r="H2215" s="26">
        <v>44098</v>
      </c>
      <c r="I2215" s="26">
        <v>44112</v>
      </c>
      <c r="J2215" s="13">
        <v>6</v>
      </c>
      <c r="K2215" s="13">
        <v>2019</v>
      </c>
      <c r="L2215" s="13" t="s">
        <v>30</v>
      </c>
      <c r="M2215" s="13">
        <v>12</v>
      </c>
      <c r="N2215" s="13">
        <v>0.05</v>
      </c>
      <c r="O2215" s="13">
        <v>0.60000000000000009</v>
      </c>
      <c r="P2215" s="13">
        <v>15</v>
      </c>
      <c r="Q2215" s="13">
        <v>4.0000000000000008E-2</v>
      </c>
      <c r="R2215" s="13">
        <v>0.8</v>
      </c>
      <c r="S2215" s="13">
        <v>5.9165186500888103</v>
      </c>
      <c r="T2215" s="7">
        <f>IFERROR(VLOOKUP(B537,[1]!users_table[#All],4),"NA")</f>
        <v>8.4223826714801451</v>
      </c>
      <c r="U2215" s="13" t="s">
        <v>69</v>
      </c>
    </row>
    <row r="2216" spans="1:21" x14ac:dyDescent="0.3">
      <c r="A2216" s="25">
        <v>2214</v>
      </c>
      <c r="B2216" s="13" t="s">
        <v>2</v>
      </c>
      <c r="C2216" s="13">
        <v>7</v>
      </c>
      <c r="D2216" s="13" t="s">
        <v>681</v>
      </c>
      <c r="E2216" s="13" t="s">
        <v>32</v>
      </c>
      <c r="F2216" s="13" t="s">
        <v>29</v>
      </c>
      <c r="G2216" s="13">
        <v>7.25</v>
      </c>
      <c r="H2216" s="26">
        <v>42991</v>
      </c>
      <c r="I2216" s="26">
        <v>43034</v>
      </c>
      <c r="J2216" s="13">
        <v>6</v>
      </c>
      <c r="K2216" s="13">
        <v>2002</v>
      </c>
      <c r="L2216" s="13" t="s">
        <v>39</v>
      </c>
      <c r="M2216" s="13">
        <v>26</v>
      </c>
      <c r="N2216" s="13">
        <v>0.41666666666666669</v>
      </c>
      <c r="O2216" s="13">
        <v>10.83333333333333</v>
      </c>
      <c r="P2216" s="13">
        <v>44</v>
      </c>
      <c r="Q2216" s="13">
        <v>0.24621212121212119</v>
      </c>
      <c r="R2216" s="13">
        <v>0.59090909090909094</v>
      </c>
      <c r="S2216" s="13">
        <v>5.9165186500888103</v>
      </c>
      <c r="T2216" s="7">
        <f>IFERROR(VLOOKUP(B538,[1]!users_table[#All],4),"NA")</f>
        <v>8.4223826714801451</v>
      </c>
      <c r="U2216" s="13" t="s">
        <v>65</v>
      </c>
    </row>
    <row r="2217" spans="1:21" x14ac:dyDescent="0.3">
      <c r="A2217" s="25">
        <v>2215</v>
      </c>
      <c r="B2217" s="13" t="s">
        <v>2</v>
      </c>
      <c r="C2217" s="13">
        <v>7</v>
      </c>
      <c r="D2217" s="13" t="s">
        <v>681</v>
      </c>
      <c r="E2217" s="13" t="s">
        <v>32</v>
      </c>
      <c r="F2217" s="13" t="s">
        <v>29</v>
      </c>
      <c r="G2217" s="13">
        <v>7.25</v>
      </c>
      <c r="H2217" s="26">
        <v>42991</v>
      </c>
      <c r="I2217" s="26">
        <v>43034</v>
      </c>
      <c r="J2217" s="13">
        <v>6</v>
      </c>
      <c r="K2217" s="13">
        <v>2002</v>
      </c>
      <c r="L2217" s="13" t="s">
        <v>39</v>
      </c>
      <c r="M2217" s="13">
        <v>26</v>
      </c>
      <c r="N2217" s="13">
        <v>0.41666666666666669</v>
      </c>
      <c r="O2217" s="13">
        <v>10.83333333333333</v>
      </c>
      <c r="P2217" s="13">
        <v>44</v>
      </c>
      <c r="Q2217" s="13">
        <v>0.24621212121212119</v>
      </c>
      <c r="R2217" s="13">
        <v>0.59090909090909094</v>
      </c>
      <c r="S2217" s="13">
        <v>5.9165186500888103</v>
      </c>
      <c r="T2217" s="7">
        <f>IFERROR(VLOOKUP(B538,[1]!users_table[#All],4),"NA")</f>
        <v>8.4223826714801451</v>
      </c>
      <c r="U2217" s="13" t="s">
        <v>80</v>
      </c>
    </row>
    <row r="2218" spans="1:21" x14ac:dyDescent="0.3">
      <c r="A2218" s="25">
        <v>2216</v>
      </c>
      <c r="B2218" s="13" t="s">
        <v>2</v>
      </c>
      <c r="C2218" s="13">
        <v>7</v>
      </c>
      <c r="D2218" s="13" t="s">
        <v>681</v>
      </c>
      <c r="E2218" s="13" t="s">
        <v>32</v>
      </c>
      <c r="F2218" s="13" t="s">
        <v>29</v>
      </c>
      <c r="G2218" s="13">
        <v>7.25</v>
      </c>
      <c r="H2218" s="26">
        <v>42991</v>
      </c>
      <c r="I2218" s="26">
        <v>43034</v>
      </c>
      <c r="J2218" s="13">
        <v>6</v>
      </c>
      <c r="K2218" s="13">
        <v>2002</v>
      </c>
      <c r="L2218" s="13" t="s">
        <v>39</v>
      </c>
      <c r="M2218" s="13">
        <v>26</v>
      </c>
      <c r="N2218" s="13">
        <v>0.41666666666666669</v>
      </c>
      <c r="O2218" s="13">
        <v>10.83333333333333</v>
      </c>
      <c r="P2218" s="13">
        <v>44</v>
      </c>
      <c r="Q2218" s="13">
        <v>0.24621212121212119</v>
      </c>
      <c r="R2218" s="13">
        <v>0.59090909090909094</v>
      </c>
      <c r="S2218" s="13">
        <v>5.9165186500888103</v>
      </c>
      <c r="T2218" s="7">
        <f>IFERROR(VLOOKUP(B538,[1]!users_table[#All],4),"NA")</f>
        <v>8.4223826714801451</v>
      </c>
      <c r="U2218" s="13" t="s">
        <v>66</v>
      </c>
    </row>
    <row r="2219" spans="1:21" x14ac:dyDescent="0.3">
      <c r="A2219" s="25">
        <v>2217</v>
      </c>
      <c r="B2219" s="13" t="s">
        <v>2</v>
      </c>
      <c r="C2219" s="13">
        <v>7</v>
      </c>
      <c r="D2219" s="13" t="s">
        <v>681</v>
      </c>
      <c r="E2219" s="13" t="s">
        <v>32</v>
      </c>
      <c r="F2219" s="13" t="s">
        <v>29</v>
      </c>
      <c r="G2219" s="13">
        <v>7.25</v>
      </c>
      <c r="H2219" s="26">
        <v>42991</v>
      </c>
      <c r="I2219" s="26">
        <v>43034</v>
      </c>
      <c r="J2219" s="13">
        <v>6</v>
      </c>
      <c r="K2219" s="13">
        <v>2002</v>
      </c>
      <c r="L2219" s="13" t="s">
        <v>39</v>
      </c>
      <c r="M2219" s="13">
        <v>26</v>
      </c>
      <c r="N2219" s="13">
        <v>0.41666666666666669</v>
      </c>
      <c r="O2219" s="13">
        <v>10.83333333333333</v>
      </c>
      <c r="P2219" s="13">
        <v>44</v>
      </c>
      <c r="Q2219" s="13">
        <v>0.24621212121212119</v>
      </c>
      <c r="R2219" s="13">
        <v>0.59090909090909094</v>
      </c>
      <c r="S2219" s="13">
        <v>5.9165186500888103</v>
      </c>
      <c r="T2219" s="7">
        <f>IFERROR(VLOOKUP(B538,[1]!users_table[#All],4),"NA")</f>
        <v>8.4223826714801451</v>
      </c>
      <c r="U2219" s="13" t="s">
        <v>61</v>
      </c>
    </row>
    <row r="2220" spans="1:21" x14ac:dyDescent="0.3">
      <c r="A2220" s="25">
        <v>2218</v>
      </c>
      <c r="B2220" s="13" t="s">
        <v>2</v>
      </c>
      <c r="C2220" s="13">
        <v>7</v>
      </c>
      <c r="D2220" s="13" t="s">
        <v>681</v>
      </c>
      <c r="E2220" s="13" t="s">
        <v>32</v>
      </c>
      <c r="F2220" s="13" t="s">
        <v>29</v>
      </c>
      <c r="G2220" s="13">
        <v>7.25</v>
      </c>
      <c r="H2220" s="26">
        <v>42991</v>
      </c>
      <c r="I2220" s="26">
        <v>43034</v>
      </c>
      <c r="J2220" s="13">
        <v>6</v>
      </c>
      <c r="K2220" s="13">
        <v>2002</v>
      </c>
      <c r="L2220" s="13" t="s">
        <v>39</v>
      </c>
      <c r="M2220" s="13">
        <v>26</v>
      </c>
      <c r="N2220" s="13">
        <v>0.41666666666666669</v>
      </c>
      <c r="O2220" s="13">
        <v>10.83333333333333</v>
      </c>
      <c r="P2220" s="13">
        <v>44</v>
      </c>
      <c r="Q2220" s="13">
        <v>0.24621212121212119</v>
      </c>
      <c r="R2220" s="13">
        <v>0.59090909090909094</v>
      </c>
      <c r="S2220" s="13">
        <v>5.9165186500888103</v>
      </c>
      <c r="T2220" s="7">
        <f>IFERROR(VLOOKUP(B538,[1]!users_table[#All],4),"NA")</f>
        <v>8.4223826714801451</v>
      </c>
      <c r="U2220" s="13" t="s">
        <v>1027</v>
      </c>
    </row>
    <row r="2221" spans="1:21" x14ac:dyDescent="0.3">
      <c r="A2221" s="25">
        <v>2219</v>
      </c>
      <c r="B2221" s="13" t="s">
        <v>2</v>
      </c>
      <c r="C2221" s="13">
        <v>45643</v>
      </c>
      <c r="D2221" s="13" t="s">
        <v>682</v>
      </c>
      <c r="E2221" s="13" t="s">
        <v>50</v>
      </c>
      <c r="F2221" s="13" t="s">
        <v>29</v>
      </c>
      <c r="G2221" s="13">
        <v>6.58</v>
      </c>
      <c r="H2221" s="26">
        <v>44731</v>
      </c>
      <c r="I2221" s="26">
        <v>44731</v>
      </c>
      <c r="J2221" s="13">
        <v>7</v>
      </c>
      <c r="K2221" s="13">
        <v>2021</v>
      </c>
      <c r="L2221" s="13" t="s">
        <v>30</v>
      </c>
      <c r="M2221" s="13">
        <v>1</v>
      </c>
      <c r="N2221" s="13">
        <v>6.8888888888888888E-2</v>
      </c>
      <c r="O2221" s="13">
        <v>6.8888888888888888E-2</v>
      </c>
      <c r="P2221" s="13">
        <v>1</v>
      </c>
      <c r="Q2221" s="13">
        <v>6.8888888888888888E-2</v>
      </c>
      <c r="R2221" s="13">
        <v>1</v>
      </c>
      <c r="S2221" s="13">
        <v>5.9165186500888103</v>
      </c>
      <c r="T2221" s="7">
        <f>IFERROR(VLOOKUP(B539,[1]!users_table[#All],4),"NA")</f>
        <v>8.4223826714801451</v>
      </c>
      <c r="U2221" s="13" t="s">
        <v>60</v>
      </c>
    </row>
    <row r="2222" spans="1:21" x14ac:dyDescent="0.3">
      <c r="A2222" s="25">
        <v>2220</v>
      </c>
      <c r="B2222" s="13" t="s">
        <v>2</v>
      </c>
      <c r="C2222" s="13">
        <v>45643</v>
      </c>
      <c r="D2222" s="13" t="s">
        <v>682</v>
      </c>
      <c r="E2222" s="13" t="s">
        <v>50</v>
      </c>
      <c r="F2222" s="13" t="s">
        <v>29</v>
      </c>
      <c r="G2222" s="13">
        <v>6.58</v>
      </c>
      <c r="H2222" s="26">
        <v>44731</v>
      </c>
      <c r="I2222" s="26">
        <v>44731</v>
      </c>
      <c r="J2222" s="13">
        <v>7</v>
      </c>
      <c r="K2222" s="13">
        <v>2021</v>
      </c>
      <c r="L2222" s="13" t="s">
        <v>30</v>
      </c>
      <c r="M2222" s="13">
        <v>1</v>
      </c>
      <c r="N2222" s="13">
        <v>6.8888888888888888E-2</v>
      </c>
      <c r="O2222" s="13">
        <v>6.8888888888888888E-2</v>
      </c>
      <c r="P2222" s="13">
        <v>1</v>
      </c>
      <c r="Q2222" s="13">
        <v>6.8888888888888888E-2</v>
      </c>
      <c r="R2222" s="13">
        <v>1</v>
      </c>
      <c r="S2222" s="13">
        <v>5.9165186500888103</v>
      </c>
      <c r="T2222" s="7">
        <f>IFERROR(VLOOKUP(B539,[1]!users_table[#All],4),"NA")</f>
        <v>8.4223826714801451</v>
      </c>
      <c r="U2222" s="13" t="s">
        <v>1032</v>
      </c>
    </row>
    <row r="2223" spans="1:21" x14ac:dyDescent="0.3">
      <c r="A2223" s="25">
        <v>2221</v>
      </c>
      <c r="B2223" s="13" t="s">
        <v>2</v>
      </c>
      <c r="C2223" s="13">
        <v>202</v>
      </c>
      <c r="D2223" s="13" t="s">
        <v>683</v>
      </c>
      <c r="E2223" s="13" t="s">
        <v>32</v>
      </c>
      <c r="F2223" s="13" t="s">
        <v>29</v>
      </c>
      <c r="G2223" s="13">
        <v>7.8</v>
      </c>
      <c r="H2223" s="26">
        <v>43102</v>
      </c>
      <c r="I2223" s="26">
        <v>43132</v>
      </c>
      <c r="J2223" s="13">
        <v>8</v>
      </c>
      <c r="K2223" s="13">
        <v>2003</v>
      </c>
      <c r="L2223" s="13" t="s">
        <v>30</v>
      </c>
      <c r="M2223" s="13">
        <v>26</v>
      </c>
      <c r="N2223" s="13">
        <v>0.38333333333333341</v>
      </c>
      <c r="O2223" s="13">
        <v>9.9666666666666668</v>
      </c>
      <c r="P2223" s="13">
        <v>31</v>
      </c>
      <c r="Q2223" s="13">
        <v>0.32150537634408599</v>
      </c>
      <c r="R2223" s="13">
        <v>0.83870967741935487</v>
      </c>
      <c r="S2223" s="13">
        <v>5.9165186500888103</v>
      </c>
      <c r="T2223" s="7">
        <f>IFERROR(VLOOKUP(B540,[1]!users_table[#All],4),"NA")</f>
        <v>8.4223826714801451</v>
      </c>
      <c r="U2223" s="13" t="s">
        <v>65</v>
      </c>
    </row>
    <row r="2224" spans="1:21" x14ac:dyDescent="0.3">
      <c r="A2224" s="25">
        <v>2222</v>
      </c>
      <c r="B2224" s="13" t="s">
        <v>2</v>
      </c>
      <c r="C2224" s="13">
        <v>202</v>
      </c>
      <c r="D2224" s="13" t="s">
        <v>683</v>
      </c>
      <c r="E2224" s="13" t="s">
        <v>32</v>
      </c>
      <c r="F2224" s="13" t="s">
        <v>29</v>
      </c>
      <c r="G2224" s="13">
        <v>7.8</v>
      </c>
      <c r="H2224" s="26">
        <v>43102</v>
      </c>
      <c r="I2224" s="26">
        <v>43132</v>
      </c>
      <c r="J2224" s="13">
        <v>8</v>
      </c>
      <c r="K2224" s="13">
        <v>2003</v>
      </c>
      <c r="L2224" s="13" t="s">
        <v>30</v>
      </c>
      <c r="M2224" s="13">
        <v>26</v>
      </c>
      <c r="N2224" s="13">
        <v>0.38333333333333341</v>
      </c>
      <c r="O2224" s="13">
        <v>9.9666666666666668</v>
      </c>
      <c r="P2224" s="13">
        <v>31</v>
      </c>
      <c r="Q2224" s="13">
        <v>0.32150537634408599</v>
      </c>
      <c r="R2224" s="13">
        <v>0.83870967741935487</v>
      </c>
      <c r="S2224" s="13">
        <v>5.9165186500888103</v>
      </c>
      <c r="T2224" s="7">
        <f>IFERROR(VLOOKUP(B540,[1]!users_table[#All],4),"NA")</f>
        <v>8.4223826714801451</v>
      </c>
      <c r="U2224" s="13" t="s">
        <v>59</v>
      </c>
    </row>
    <row r="2225" spans="1:21" x14ac:dyDescent="0.3">
      <c r="A2225" s="25">
        <v>2223</v>
      </c>
      <c r="B2225" s="13" t="s">
        <v>2</v>
      </c>
      <c r="C2225" s="13">
        <v>202</v>
      </c>
      <c r="D2225" s="13" t="s">
        <v>683</v>
      </c>
      <c r="E2225" s="13" t="s">
        <v>32</v>
      </c>
      <c r="F2225" s="13" t="s">
        <v>29</v>
      </c>
      <c r="G2225" s="13">
        <v>7.8</v>
      </c>
      <c r="H2225" s="26">
        <v>43102</v>
      </c>
      <c r="I2225" s="26">
        <v>43132</v>
      </c>
      <c r="J2225" s="13">
        <v>8</v>
      </c>
      <c r="K2225" s="13">
        <v>2003</v>
      </c>
      <c r="L2225" s="13" t="s">
        <v>30</v>
      </c>
      <c r="M2225" s="13">
        <v>26</v>
      </c>
      <c r="N2225" s="13">
        <v>0.38333333333333341</v>
      </c>
      <c r="O2225" s="13">
        <v>9.9666666666666668</v>
      </c>
      <c r="P2225" s="13">
        <v>31</v>
      </c>
      <c r="Q2225" s="13">
        <v>0.32150537634408599</v>
      </c>
      <c r="R2225" s="13">
        <v>0.83870967741935487</v>
      </c>
      <c r="S2225" s="13">
        <v>5.9165186500888103</v>
      </c>
      <c r="T2225" s="7">
        <f>IFERROR(VLOOKUP(B540,[1]!users_table[#All],4),"NA")</f>
        <v>8.4223826714801451</v>
      </c>
      <c r="U2225" s="13" t="s">
        <v>66</v>
      </c>
    </row>
    <row r="2226" spans="1:21" x14ac:dyDescent="0.3">
      <c r="A2226" s="25">
        <v>2224</v>
      </c>
      <c r="B2226" s="13" t="s">
        <v>2</v>
      </c>
      <c r="C2226" s="13">
        <v>202</v>
      </c>
      <c r="D2226" s="13" t="s">
        <v>683</v>
      </c>
      <c r="E2226" s="13" t="s">
        <v>32</v>
      </c>
      <c r="F2226" s="13" t="s">
        <v>29</v>
      </c>
      <c r="G2226" s="13">
        <v>7.8</v>
      </c>
      <c r="H2226" s="26">
        <v>43102</v>
      </c>
      <c r="I2226" s="26">
        <v>43132</v>
      </c>
      <c r="J2226" s="13">
        <v>8</v>
      </c>
      <c r="K2226" s="13">
        <v>2003</v>
      </c>
      <c r="L2226" s="13" t="s">
        <v>30</v>
      </c>
      <c r="M2226" s="13">
        <v>26</v>
      </c>
      <c r="N2226" s="13">
        <v>0.38333333333333341</v>
      </c>
      <c r="O2226" s="13">
        <v>9.9666666666666668</v>
      </c>
      <c r="P2226" s="13">
        <v>31</v>
      </c>
      <c r="Q2226" s="13">
        <v>0.32150537634408599</v>
      </c>
      <c r="R2226" s="13">
        <v>0.83870967741935487</v>
      </c>
      <c r="S2226" s="13">
        <v>5.9165186500888103</v>
      </c>
      <c r="T2226" s="7">
        <f>IFERROR(VLOOKUP(B540,[1]!users_table[#All],4),"NA")</f>
        <v>8.4223826714801451</v>
      </c>
      <c r="U2226" s="13" t="s">
        <v>60</v>
      </c>
    </row>
    <row r="2227" spans="1:21" x14ac:dyDescent="0.3">
      <c r="A2227" s="25">
        <v>2225</v>
      </c>
      <c r="B2227" s="13" t="s">
        <v>2</v>
      </c>
      <c r="C2227" s="13">
        <v>202</v>
      </c>
      <c r="D2227" s="13" t="s">
        <v>683</v>
      </c>
      <c r="E2227" s="13" t="s">
        <v>32</v>
      </c>
      <c r="F2227" s="13" t="s">
        <v>29</v>
      </c>
      <c r="G2227" s="13">
        <v>7.8</v>
      </c>
      <c r="H2227" s="26">
        <v>43102</v>
      </c>
      <c r="I2227" s="26">
        <v>43132</v>
      </c>
      <c r="J2227" s="13">
        <v>8</v>
      </c>
      <c r="K2227" s="13">
        <v>2003</v>
      </c>
      <c r="L2227" s="13" t="s">
        <v>30</v>
      </c>
      <c r="M2227" s="13">
        <v>26</v>
      </c>
      <c r="N2227" s="13">
        <v>0.38333333333333341</v>
      </c>
      <c r="O2227" s="13">
        <v>9.9666666666666668</v>
      </c>
      <c r="P2227" s="13">
        <v>31</v>
      </c>
      <c r="Q2227" s="13">
        <v>0.32150537634408599</v>
      </c>
      <c r="R2227" s="13">
        <v>0.83870967741935487</v>
      </c>
      <c r="S2227" s="13">
        <v>5.9165186500888103</v>
      </c>
      <c r="T2227" s="7">
        <f>IFERROR(VLOOKUP(B540,[1]!users_table[#All],4),"NA")</f>
        <v>8.4223826714801451</v>
      </c>
      <c r="U2227" s="13" t="s">
        <v>61</v>
      </c>
    </row>
    <row r="2228" spans="1:21" x14ac:dyDescent="0.3">
      <c r="A2228" s="25">
        <v>2226</v>
      </c>
      <c r="B2228" s="13" t="s">
        <v>2</v>
      </c>
      <c r="C2228" s="13">
        <v>202</v>
      </c>
      <c r="D2228" s="13" t="s">
        <v>683</v>
      </c>
      <c r="E2228" s="13" t="s">
        <v>32</v>
      </c>
      <c r="F2228" s="13" t="s">
        <v>29</v>
      </c>
      <c r="G2228" s="13">
        <v>7.8</v>
      </c>
      <c r="H2228" s="26">
        <v>43102</v>
      </c>
      <c r="I2228" s="26">
        <v>43132</v>
      </c>
      <c r="J2228" s="13">
        <v>8</v>
      </c>
      <c r="K2228" s="13">
        <v>2003</v>
      </c>
      <c r="L2228" s="13" t="s">
        <v>30</v>
      </c>
      <c r="M2228" s="13">
        <v>26</v>
      </c>
      <c r="N2228" s="13">
        <v>0.38333333333333341</v>
      </c>
      <c r="O2228" s="13">
        <v>9.9666666666666668</v>
      </c>
      <c r="P2228" s="13">
        <v>31</v>
      </c>
      <c r="Q2228" s="13">
        <v>0.32150537634408599</v>
      </c>
      <c r="R2228" s="13">
        <v>0.83870967741935487</v>
      </c>
      <c r="S2228" s="13">
        <v>5.9165186500888103</v>
      </c>
      <c r="T2228" s="7">
        <f>IFERROR(VLOOKUP(B540,[1]!users_table[#All],4),"NA")</f>
        <v>8.4223826714801451</v>
      </c>
      <c r="U2228" s="13" t="s">
        <v>62</v>
      </c>
    </row>
    <row r="2229" spans="1:21" x14ac:dyDescent="0.3">
      <c r="A2229" s="25">
        <v>2227</v>
      </c>
      <c r="B2229" s="13" t="s">
        <v>2</v>
      </c>
      <c r="C2229" s="13">
        <v>1023</v>
      </c>
      <c r="D2229" s="13" t="s">
        <v>684</v>
      </c>
      <c r="E2229" s="13" t="s">
        <v>52</v>
      </c>
      <c r="F2229" s="13" t="s">
        <v>29</v>
      </c>
      <c r="G2229" s="13">
        <v>8</v>
      </c>
      <c r="H2229" s="26">
        <v>43207</v>
      </c>
      <c r="I2229" s="26">
        <v>43214</v>
      </c>
      <c r="J2229" s="13">
        <v>8</v>
      </c>
      <c r="K2229" s="13">
        <v>2004</v>
      </c>
      <c r="L2229" s="13" t="s">
        <v>30</v>
      </c>
      <c r="M2229" s="13">
        <v>4</v>
      </c>
      <c r="N2229" s="13">
        <v>0.38333333333333341</v>
      </c>
      <c r="O2229" s="13">
        <v>1.533333333333333</v>
      </c>
      <c r="P2229" s="13">
        <v>8</v>
      </c>
      <c r="Q2229" s="13">
        <v>0.19166666666666671</v>
      </c>
      <c r="R2229" s="13">
        <v>0.5</v>
      </c>
      <c r="S2229" s="13">
        <v>5.9165186500888103</v>
      </c>
      <c r="T2229" s="7">
        <f>IFERROR(VLOOKUP(B541,[1]!users_table[#All],4),"NA")</f>
        <v>8.4223826714801451</v>
      </c>
      <c r="U2229" s="13" t="s">
        <v>59</v>
      </c>
    </row>
    <row r="2230" spans="1:21" x14ac:dyDescent="0.3">
      <c r="A2230" s="25">
        <v>2228</v>
      </c>
      <c r="B2230" s="13" t="s">
        <v>2</v>
      </c>
      <c r="C2230" s="13">
        <v>1023</v>
      </c>
      <c r="D2230" s="13" t="s">
        <v>684</v>
      </c>
      <c r="E2230" s="13" t="s">
        <v>52</v>
      </c>
      <c r="F2230" s="13" t="s">
        <v>29</v>
      </c>
      <c r="G2230" s="13">
        <v>8</v>
      </c>
      <c r="H2230" s="26">
        <v>43207</v>
      </c>
      <c r="I2230" s="26">
        <v>43214</v>
      </c>
      <c r="J2230" s="13">
        <v>8</v>
      </c>
      <c r="K2230" s="13">
        <v>2004</v>
      </c>
      <c r="L2230" s="13" t="s">
        <v>30</v>
      </c>
      <c r="M2230" s="13">
        <v>4</v>
      </c>
      <c r="N2230" s="13">
        <v>0.38333333333333341</v>
      </c>
      <c r="O2230" s="13">
        <v>1.533333333333333</v>
      </c>
      <c r="P2230" s="13">
        <v>8</v>
      </c>
      <c r="Q2230" s="13">
        <v>0.19166666666666671</v>
      </c>
      <c r="R2230" s="13">
        <v>0.5</v>
      </c>
      <c r="S2230" s="13">
        <v>5.9165186500888103</v>
      </c>
      <c r="T2230" s="7">
        <f>IFERROR(VLOOKUP(B541,[1]!users_table[#All],4),"NA")</f>
        <v>8.4223826714801451</v>
      </c>
      <c r="U2230" s="13" t="s">
        <v>66</v>
      </c>
    </row>
    <row r="2231" spans="1:21" x14ac:dyDescent="0.3">
      <c r="A2231" s="25">
        <v>2229</v>
      </c>
      <c r="B2231" s="13" t="s">
        <v>2</v>
      </c>
      <c r="C2231" s="13">
        <v>1023</v>
      </c>
      <c r="D2231" s="13" t="s">
        <v>684</v>
      </c>
      <c r="E2231" s="13" t="s">
        <v>52</v>
      </c>
      <c r="F2231" s="13" t="s">
        <v>29</v>
      </c>
      <c r="G2231" s="13">
        <v>8</v>
      </c>
      <c r="H2231" s="26">
        <v>43207</v>
      </c>
      <c r="I2231" s="26">
        <v>43214</v>
      </c>
      <c r="J2231" s="13">
        <v>8</v>
      </c>
      <c r="K2231" s="13">
        <v>2004</v>
      </c>
      <c r="L2231" s="13" t="s">
        <v>30</v>
      </c>
      <c r="M2231" s="13">
        <v>4</v>
      </c>
      <c r="N2231" s="13">
        <v>0.38333333333333341</v>
      </c>
      <c r="O2231" s="13">
        <v>1.533333333333333</v>
      </c>
      <c r="P2231" s="13">
        <v>8</v>
      </c>
      <c r="Q2231" s="13">
        <v>0.19166666666666671</v>
      </c>
      <c r="R2231" s="13">
        <v>0.5</v>
      </c>
      <c r="S2231" s="13">
        <v>5.9165186500888103</v>
      </c>
      <c r="T2231" s="7">
        <f>IFERROR(VLOOKUP(B541,[1]!users_table[#All],4),"NA")</f>
        <v>8.4223826714801451</v>
      </c>
      <c r="U2231" s="13" t="s">
        <v>78</v>
      </c>
    </row>
    <row r="2232" spans="1:21" x14ac:dyDescent="0.3">
      <c r="A2232" s="25">
        <v>2230</v>
      </c>
      <c r="B2232" s="13" t="s">
        <v>2</v>
      </c>
      <c r="C2232" s="13">
        <v>1023</v>
      </c>
      <c r="D2232" s="13" t="s">
        <v>684</v>
      </c>
      <c r="E2232" s="13" t="s">
        <v>52</v>
      </c>
      <c r="F2232" s="13" t="s">
        <v>29</v>
      </c>
      <c r="G2232" s="13">
        <v>8</v>
      </c>
      <c r="H2232" s="26">
        <v>43207</v>
      </c>
      <c r="I2232" s="26">
        <v>43214</v>
      </c>
      <c r="J2232" s="13">
        <v>8</v>
      </c>
      <c r="K2232" s="13">
        <v>2004</v>
      </c>
      <c r="L2232" s="13" t="s">
        <v>30</v>
      </c>
      <c r="M2232" s="13">
        <v>4</v>
      </c>
      <c r="N2232" s="13">
        <v>0.38333333333333341</v>
      </c>
      <c r="O2232" s="13">
        <v>1.533333333333333</v>
      </c>
      <c r="P2232" s="13">
        <v>8</v>
      </c>
      <c r="Q2232" s="13">
        <v>0.19166666666666671</v>
      </c>
      <c r="R2232" s="13">
        <v>0.5</v>
      </c>
      <c r="S2232" s="13">
        <v>5.9165186500888103</v>
      </c>
      <c r="T2232" s="7">
        <f>IFERROR(VLOOKUP(B541,[1]!users_table[#All],4),"NA")</f>
        <v>8.4223826714801451</v>
      </c>
      <c r="U2232" s="13" t="s">
        <v>62</v>
      </c>
    </row>
    <row r="2233" spans="1:21" x14ac:dyDescent="0.3">
      <c r="A2233" s="25">
        <v>2231</v>
      </c>
      <c r="B2233" s="13" t="s">
        <v>2</v>
      </c>
      <c r="C2233" s="13">
        <v>1023</v>
      </c>
      <c r="D2233" s="13" t="s">
        <v>684</v>
      </c>
      <c r="E2233" s="13" t="s">
        <v>52</v>
      </c>
      <c r="F2233" s="13" t="s">
        <v>29</v>
      </c>
      <c r="G2233" s="13">
        <v>8</v>
      </c>
      <c r="H2233" s="26">
        <v>43207</v>
      </c>
      <c r="I2233" s="26">
        <v>43214</v>
      </c>
      <c r="J2233" s="13">
        <v>8</v>
      </c>
      <c r="K2233" s="13">
        <v>2004</v>
      </c>
      <c r="L2233" s="13" t="s">
        <v>30</v>
      </c>
      <c r="M2233" s="13">
        <v>4</v>
      </c>
      <c r="N2233" s="13">
        <v>0.38333333333333341</v>
      </c>
      <c r="O2233" s="13">
        <v>1.533333333333333</v>
      </c>
      <c r="P2233" s="13">
        <v>8</v>
      </c>
      <c r="Q2233" s="13">
        <v>0.19166666666666671</v>
      </c>
      <c r="R2233" s="13">
        <v>0.5</v>
      </c>
      <c r="S2233" s="13">
        <v>5.9165186500888103</v>
      </c>
      <c r="T2233" s="7">
        <f>IFERROR(VLOOKUP(B541,[1]!users_table[#All],4),"NA")</f>
        <v>8.4223826714801451</v>
      </c>
      <c r="U2233" s="13" t="s">
        <v>1027</v>
      </c>
    </row>
    <row r="2234" spans="1:21" x14ac:dyDescent="0.3">
      <c r="A2234" s="25">
        <v>2232</v>
      </c>
      <c r="B2234" s="13" t="s">
        <v>2</v>
      </c>
      <c r="C2234" s="13">
        <v>43299</v>
      </c>
      <c r="D2234" s="13" t="s">
        <v>685</v>
      </c>
      <c r="E2234" s="13" t="s">
        <v>32</v>
      </c>
      <c r="F2234" s="13" t="s">
        <v>29</v>
      </c>
      <c r="G2234" s="13">
        <v>7.64</v>
      </c>
      <c r="H2234" s="26">
        <v>44787</v>
      </c>
      <c r="I2234" s="26">
        <v>44802</v>
      </c>
      <c r="J2234" s="13">
        <v>7</v>
      </c>
      <c r="K2234" s="13">
        <v>2021</v>
      </c>
      <c r="L2234" s="13" t="s">
        <v>30</v>
      </c>
      <c r="M2234" s="13">
        <v>12</v>
      </c>
      <c r="N2234" s="13">
        <v>0.38388888888888889</v>
      </c>
      <c r="O2234" s="13">
        <v>4.6066666666666656</v>
      </c>
      <c r="P2234" s="13">
        <v>16</v>
      </c>
      <c r="Q2234" s="13">
        <v>0.28791666666666671</v>
      </c>
      <c r="R2234" s="13">
        <v>0.75</v>
      </c>
      <c r="S2234" s="13">
        <v>5.9165186500888103</v>
      </c>
      <c r="T2234" s="7">
        <f>IFERROR(VLOOKUP(B542,[1]!users_table[#All],4),"NA")</f>
        <v>8.4223826714801451</v>
      </c>
      <c r="U2234" s="13" t="s">
        <v>66</v>
      </c>
    </row>
    <row r="2235" spans="1:21" x14ac:dyDescent="0.3">
      <c r="A2235" s="25">
        <v>2233</v>
      </c>
      <c r="B2235" s="13" t="s">
        <v>2</v>
      </c>
      <c r="C2235" s="13">
        <v>43299</v>
      </c>
      <c r="D2235" s="13" t="s">
        <v>685</v>
      </c>
      <c r="E2235" s="13" t="s">
        <v>32</v>
      </c>
      <c r="F2235" s="13" t="s">
        <v>29</v>
      </c>
      <c r="G2235" s="13">
        <v>7.64</v>
      </c>
      <c r="H2235" s="26">
        <v>44787</v>
      </c>
      <c r="I2235" s="26">
        <v>44802</v>
      </c>
      <c r="J2235" s="13">
        <v>7</v>
      </c>
      <c r="K2235" s="13">
        <v>2021</v>
      </c>
      <c r="L2235" s="13" t="s">
        <v>30</v>
      </c>
      <c r="M2235" s="13">
        <v>12</v>
      </c>
      <c r="N2235" s="13">
        <v>0.38388888888888889</v>
      </c>
      <c r="O2235" s="13">
        <v>4.6066666666666656</v>
      </c>
      <c r="P2235" s="13">
        <v>16</v>
      </c>
      <c r="Q2235" s="13">
        <v>0.28791666666666671</v>
      </c>
      <c r="R2235" s="13">
        <v>0.75</v>
      </c>
      <c r="S2235" s="13">
        <v>5.9165186500888103</v>
      </c>
      <c r="T2235" s="7">
        <f>IFERROR(VLOOKUP(B542,[1]!users_table[#All],4),"NA")</f>
        <v>8.4223826714801451</v>
      </c>
      <c r="U2235" s="13" t="s">
        <v>60</v>
      </c>
    </row>
    <row r="2236" spans="1:21" x14ac:dyDescent="0.3">
      <c r="A2236" s="25">
        <v>2234</v>
      </c>
      <c r="B2236" s="13" t="s">
        <v>2</v>
      </c>
      <c r="C2236" s="13">
        <v>43299</v>
      </c>
      <c r="D2236" s="13" t="s">
        <v>685</v>
      </c>
      <c r="E2236" s="13" t="s">
        <v>32</v>
      </c>
      <c r="F2236" s="13" t="s">
        <v>29</v>
      </c>
      <c r="G2236" s="13">
        <v>7.64</v>
      </c>
      <c r="H2236" s="26">
        <v>44787</v>
      </c>
      <c r="I2236" s="26">
        <v>44802</v>
      </c>
      <c r="J2236" s="13">
        <v>7</v>
      </c>
      <c r="K2236" s="13">
        <v>2021</v>
      </c>
      <c r="L2236" s="13" t="s">
        <v>30</v>
      </c>
      <c r="M2236" s="13">
        <v>12</v>
      </c>
      <c r="N2236" s="13">
        <v>0.38388888888888889</v>
      </c>
      <c r="O2236" s="13">
        <v>4.6066666666666656</v>
      </c>
      <c r="P2236" s="13">
        <v>16</v>
      </c>
      <c r="Q2236" s="13">
        <v>0.28791666666666671</v>
      </c>
      <c r="R2236" s="13">
        <v>0.75</v>
      </c>
      <c r="S2236" s="13">
        <v>5.9165186500888103</v>
      </c>
      <c r="T2236" s="7">
        <f>IFERROR(VLOOKUP(B542,[1]!users_table[#All],4),"NA")</f>
        <v>8.4223826714801451</v>
      </c>
      <c r="U2236" s="13" t="s">
        <v>78</v>
      </c>
    </row>
    <row r="2237" spans="1:21" x14ac:dyDescent="0.3">
      <c r="A2237" s="25">
        <v>2235</v>
      </c>
      <c r="B2237" s="13" t="s">
        <v>2</v>
      </c>
      <c r="C2237" s="13">
        <v>48614</v>
      </c>
      <c r="D2237" s="13" t="s">
        <v>686</v>
      </c>
      <c r="E2237" s="13" t="s">
        <v>28</v>
      </c>
      <c r="F2237" s="13" t="s">
        <v>29</v>
      </c>
      <c r="G2237" s="13">
        <v>5.12</v>
      </c>
      <c r="H2237" s="26">
        <v>45030</v>
      </c>
      <c r="I2237" s="26">
        <v>45030</v>
      </c>
      <c r="J2237" s="13">
        <v>6</v>
      </c>
      <c r="K2237" s="13">
        <v>2021</v>
      </c>
      <c r="L2237" s="13" t="s">
        <v>33</v>
      </c>
      <c r="M2237" s="13">
        <v>1</v>
      </c>
      <c r="N2237" s="13">
        <v>0.77916666666666667</v>
      </c>
      <c r="O2237" s="13">
        <v>0.77916666666666667</v>
      </c>
      <c r="P2237" s="13">
        <v>1</v>
      </c>
      <c r="Q2237" s="13">
        <v>0.77916666666666667</v>
      </c>
      <c r="R2237" s="13">
        <v>1</v>
      </c>
      <c r="S2237" s="13">
        <v>5.9165186500888103</v>
      </c>
      <c r="T2237" s="7">
        <f>IFERROR(VLOOKUP(B543,[1]!users_table[#All],4),"NA")</f>
        <v>8.4223826714801451</v>
      </c>
      <c r="U2237" s="13" t="s">
        <v>66</v>
      </c>
    </row>
    <row r="2238" spans="1:21" x14ac:dyDescent="0.3">
      <c r="A2238" s="25">
        <v>2236</v>
      </c>
      <c r="B2238" s="13" t="s">
        <v>2</v>
      </c>
      <c r="C2238" s="13">
        <v>48614</v>
      </c>
      <c r="D2238" s="13" t="s">
        <v>686</v>
      </c>
      <c r="E2238" s="13" t="s">
        <v>28</v>
      </c>
      <c r="F2238" s="13" t="s">
        <v>29</v>
      </c>
      <c r="G2238" s="13">
        <v>5.12</v>
      </c>
      <c r="H2238" s="26">
        <v>45030</v>
      </c>
      <c r="I2238" s="26">
        <v>45030</v>
      </c>
      <c r="J2238" s="13">
        <v>6</v>
      </c>
      <c r="K2238" s="13">
        <v>2021</v>
      </c>
      <c r="L2238" s="13" t="s">
        <v>33</v>
      </c>
      <c r="M2238" s="13">
        <v>1</v>
      </c>
      <c r="N2238" s="13">
        <v>0.77916666666666667</v>
      </c>
      <c r="O2238" s="13">
        <v>0.77916666666666667</v>
      </c>
      <c r="P2238" s="13">
        <v>1</v>
      </c>
      <c r="Q2238" s="13">
        <v>0.77916666666666667</v>
      </c>
      <c r="R2238" s="13">
        <v>1</v>
      </c>
      <c r="S2238" s="13">
        <v>5.9165186500888103</v>
      </c>
      <c r="T2238" s="7">
        <f>IFERROR(VLOOKUP(B543,[1]!users_table[#All],4),"NA")</f>
        <v>8.4223826714801451</v>
      </c>
      <c r="U2238" s="13" t="s">
        <v>60</v>
      </c>
    </row>
    <row r="2239" spans="1:21" x14ac:dyDescent="0.3">
      <c r="A2239" s="25">
        <v>2237</v>
      </c>
      <c r="B2239" s="13" t="s">
        <v>2</v>
      </c>
      <c r="C2239" s="13">
        <v>48614</v>
      </c>
      <c r="D2239" s="13" t="s">
        <v>686</v>
      </c>
      <c r="E2239" s="13" t="s">
        <v>28</v>
      </c>
      <c r="F2239" s="13" t="s">
        <v>29</v>
      </c>
      <c r="G2239" s="13">
        <v>5.12</v>
      </c>
      <c r="H2239" s="26">
        <v>45030</v>
      </c>
      <c r="I2239" s="26">
        <v>45030</v>
      </c>
      <c r="J2239" s="13">
        <v>6</v>
      </c>
      <c r="K2239" s="13">
        <v>2021</v>
      </c>
      <c r="L2239" s="13" t="s">
        <v>33</v>
      </c>
      <c r="M2239" s="13">
        <v>1</v>
      </c>
      <c r="N2239" s="13">
        <v>0.77916666666666667</v>
      </c>
      <c r="O2239" s="13">
        <v>0.77916666666666667</v>
      </c>
      <c r="P2239" s="13">
        <v>1</v>
      </c>
      <c r="Q2239" s="13">
        <v>0.77916666666666667</v>
      </c>
      <c r="R2239" s="13">
        <v>1</v>
      </c>
      <c r="S2239" s="13">
        <v>5.9165186500888103</v>
      </c>
      <c r="T2239" s="7">
        <f>IFERROR(VLOOKUP(B543,[1]!users_table[#All],4),"NA")</f>
        <v>8.4223826714801451</v>
      </c>
      <c r="U2239" s="13" t="s">
        <v>78</v>
      </c>
    </row>
    <row r="2240" spans="1:21" x14ac:dyDescent="0.3">
      <c r="A2240" s="25">
        <v>2238</v>
      </c>
      <c r="B2240" s="13" t="s">
        <v>2</v>
      </c>
      <c r="C2240" s="13">
        <v>14813</v>
      </c>
      <c r="D2240" s="13" t="s">
        <v>687</v>
      </c>
      <c r="E2240" s="13" t="s">
        <v>32</v>
      </c>
      <c r="F2240" s="13" t="s">
        <v>152</v>
      </c>
      <c r="G2240" s="13">
        <v>8.01</v>
      </c>
      <c r="H2240" s="26">
        <v>42564</v>
      </c>
      <c r="I2240" s="26">
        <v>42566</v>
      </c>
      <c r="J2240" s="13">
        <v>10</v>
      </c>
      <c r="K2240" s="13">
        <v>2013</v>
      </c>
      <c r="L2240" s="13" t="s">
        <v>33</v>
      </c>
      <c r="M2240" s="13">
        <v>13</v>
      </c>
      <c r="N2240" s="13">
        <v>0.4</v>
      </c>
      <c r="O2240" s="13">
        <v>5.2</v>
      </c>
      <c r="P2240" s="13">
        <v>3</v>
      </c>
      <c r="Q2240" s="13">
        <v>1.7333333333333329</v>
      </c>
      <c r="R2240" s="13">
        <v>4.333333333333333</v>
      </c>
      <c r="S2240" s="13">
        <v>5.9165186500888103</v>
      </c>
      <c r="T2240" s="7">
        <f>IFERROR(VLOOKUP(B544,[1]!users_table[#All],4),"NA")</f>
        <v>8.4223826714801451</v>
      </c>
      <c r="U2240" s="13" t="s">
        <v>64</v>
      </c>
    </row>
    <row r="2241" spans="1:21" x14ac:dyDescent="0.3">
      <c r="A2241" s="25">
        <v>2239</v>
      </c>
      <c r="B2241" s="13" t="s">
        <v>2</v>
      </c>
      <c r="C2241" s="13">
        <v>14813</v>
      </c>
      <c r="D2241" s="13" t="s">
        <v>687</v>
      </c>
      <c r="E2241" s="13" t="s">
        <v>32</v>
      </c>
      <c r="F2241" s="13" t="s">
        <v>152</v>
      </c>
      <c r="G2241" s="13">
        <v>8.01</v>
      </c>
      <c r="H2241" s="26">
        <v>42564</v>
      </c>
      <c r="I2241" s="26">
        <v>42566</v>
      </c>
      <c r="J2241" s="13">
        <v>10</v>
      </c>
      <c r="K2241" s="13">
        <v>2013</v>
      </c>
      <c r="L2241" s="13" t="s">
        <v>33</v>
      </c>
      <c r="M2241" s="13">
        <v>13</v>
      </c>
      <c r="N2241" s="13">
        <v>0.4</v>
      </c>
      <c r="O2241" s="13">
        <v>5.2</v>
      </c>
      <c r="P2241" s="13">
        <v>3</v>
      </c>
      <c r="Q2241" s="13">
        <v>1.7333333333333329</v>
      </c>
      <c r="R2241" s="13">
        <v>4.333333333333333</v>
      </c>
      <c r="S2241" s="13">
        <v>5.9165186500888103</v>
      </c>
      <c r="T2241" s="7">
        <f>IFERROR(VLOOKUP(B544,[1]!users_table[#All],4),"NA")</f>
        <v>8.4223826714801451</v>
      </c>
      <c r="U2241" s="13" t="s">
        <v>1040</v>
      </c>
    </row>
    <row r="2242" spans="1:21" x14ac:dyDescent="0.3">
      <c r="A2242" s="25">
        <v>2240</v>
      </c>
      <c r="B2242" s="13" t="s">
        <v>2</v>
      </c>
      <c r="C2242" s="13">
        <v>14813</v>
      </c>
      <c r="D2242" s="13" t="s">
        <v>687</v>
      </c>
      <c r="E2242" s="13" t="s">
        <v>32</v>
      </c>
      <c r="F2242" s="13" t="s">
        <v>152</v>
      </c>
      <c r="G2242" s="13">
        <v>8.01</v>
      </c>
      <c r="H2242" s="26">
        <v>42564</v>
      </c>
      <c r="I2242" s="26">
        <v>42566</v>
      </c>
      <c r="J2242" s="13">
        <v>10</v>
      </c>
      <c r="K2242" s="13">
        <v>2013</v>
      </c>
      <c r="L2242" s="13" t="s">
        <v>33</v>
      </c>
      <c r="M2242" s="13">
        <v>13</v>
      </c>
      <c r="N2242" s="13">
        <v>0.4</v>
      </c>
      <c r="O2242" s="13">
        <v>5.2</v>
      </c>
      <c r="P2242" s="13">
        <v>3</v>
      </c>
      <c r="Q2242" s="13">
        <v>1.7333333333333329</v>
      </c>
      <c r="R2242" s="13">
        <v>4.333333333333333</v>
      </c>
      <c r="S2242" s="13">
        <v>5.9165186500888103</v>
      </c>
      <c r="T2242" s="7">
        <f>IFERROR(VLOOKUP(B544,[1]!users_table[#All],4),"NA")</f>
        <v>8.4223826714801451</v>
      </c>
      <c r="U2242" s="13" t="s">
        <v>75</v>
      </c>
    </row>
    <row r="2243" spans="1:21" x14ac:dyDescent="0.3">
      <c r="A2243" s="25">
        <v>2241</v>
      </c>
      <c r="B2243" s="13" t="s">
        <v>2</v>
      </c>
      <c r="C2243" s="13">
        <v>14813</v>
      </c>
      <c r="D2243" s="13" t="s">
        <v>687</v>
      </c>
      <c r="E2243" s="13" t="s">
        <v>32</v>
      </c>
      <c r="F2243" s="13" t="s">
        <v>152</v>
      </c>
      <c r="G2243" s="13">
        <v>8.01</v>
      </c>
      <c r="H2243" s="26">
        <v>42564</v>
      </c>
      <c r="I2243" s="26">
        <v>42566</v>
      </c>
      <c r="J2243" s="13">
        <v>10</v>
      </c>
      <c r="K2243" s="13">
        <v>2013</v>
      </c>
      <c r="L2243" s="13" t="s">
        <v>33</v>
      </c>
      <c r="M2243" s="13">
        <v>13</v>
      </c>
      <c r="N2243" s="13">
        <v>0.4</v>
      </c>
      <c r="O2243" s="13">
        <v>5.2</v>
      </c>
      <c r="P2243" s="13">
        <v>3</v>
      </c>
      <c r="Q2243" s="13">
        <v>1.7333333333333329</v>
      </c>
      <c r="R2243" s="13">
        <v>4.333333333333333</v>
      </c>
      <c r="S2243" s="13">
        <v>5.9165186500888103</v>
      </c>
      <c r="T2243" s="7">
        <f>IFERROR(VLOOKUP(B544,[1]!users_table[#All],4),"NA")</f>
        <v>8.4223826714801451</v>
      </c>
      <c r="U2243" s="13" t="s">
        <v>70</v>
      </c>
    </row>
    <row r="2244" spans="1:21" x14ac:dyDescent="0.3">
      <c r="A2244" s="25">
        <v>2242</v>
      </c>
      <c r="B2244" s="13" t="s">
        <v>4</v>
      </c>
      <c r="C2244" s="13">
        <v>14813</v>
      </c>
      <c r="D2244" s="13" t="s">
        <v>687</v>
      </c>
      <c r="E2244" s="13" t="s">
        <v>32</v>
      </c>
      <c r="F2244" s="13" t="s">
        <v>152</v>
      </c>
      <c r="G2244" s="13">
        <v>8.01</v>
      </c>
      <c r="H2244" s="26">
        <v>42133</v>
      </c>
      <c r="I2244" s="26">
        <v>42133</v>
      </c>
      <c r="J2244" s="13">
        <v>10</v>
      </c>
      <c r="K2244" s="13">
        <v>2013</v>
      </c>
      <c r="L2244" s="13" t="s">
        <v>33</v>
      </c>
      <c r="M2244" s="13">
        <v>13</v>
      </c>
      <c r="N2244" s="13">
        <v>0.4</v>
      </c>
      <c r="O2244" s="13">
        <v>5.2</v>
      </c>
      <c r="P2244" s="13">
        <v>1</v>
      </c>
      <c r="Q2244" s="13">
        <v>5.2</v>
      </c>
      <c r="R2244" s="13">
        <v>13</v>
      </c>
      <c r="S2244" s="13">
        <v>8.3323353293413174</v>
      </c>
      <c r="T2244" s="7">
        <f>IFERROR(VLOOKUP(B889,[1]!users_table[#All],4),"NA")</f>
        <v>8.4223826714801451</v>
      </c>
      <c r="U2244" s="13" t="s">
        <v>64</v>
      </c>
    </row>
    <row r="2245" spans="1:21" x14ac:dyDescent="0.3">
      <c r="A2245" s="25">
        <v>2243</v>
      </c>
      <c r="B2245" s="13" t="s">
        <v>4</v>
      </c>
      <c r="C2245" s="13">
        <v>14813</v>
      </c>
      <c r="D2245" s="13" t="s">
        <v>687</v>
      </c>
      <c r="E2245" s="13" t="s">
        <v>32</v>
      </c>
      <c r="F2245" s="13" t="s">
        <v>152</v>
      </c>
      <c r="G2245" s="13">
        <v>8.01</v>
      </c>
      <c r="H2245" s="26">
        <v>42133</v>
      </c>
      <c r="I2245" s="26">
        <v>42133</v>
      </c>
      <c r="J2245" s="13">
        <v>10</v>
      </c>
      <c r="K2245" s="13">
        <v>2013</v>
      </c>
      <c r="L2245" s="13" t="s">
        <v>33</v>
      </c>
      <c r="M2245" s="13">
        <v>13</v>
      </c>
      <c r="N2245" s="13">
        <v>0.4</v>
      </c>
      <c r="O2245" s="13">
        <v>5.2</v>
      </c>
      <c r="P2245" s="13">
        <v>1</v>
      </c>
      <c r="Q2245" s="13">
        <v>5.2</v>
      </c>
      <c r="R2245" s="13">
        <v>13</v>
      </c>
      <c r="S2245" s="13">
        <v>8.3323353293413174</v>
      </c>
      <c r="T2245" s="7">
        <f>IFERROR(VLOOKUP(B889,[1]!users_table[#All],4),"NA")</f>
        <v>8.4223826714801451</v>
      </c>
      <c r="U2245" s="13" t="s">
        <v>1040</v>
      </c>
    </row>
    <row r="2246" spans="1:21" x14ac:dyDescent="0.3">
      <c r="A2246" s="25">
        <v>2244</v>
      </c>
      <c r="B2246" s="13" t="s">
        <v>4</v>
      </c>
      <c r="C2246" s="13">
        <v>14813</v>
      </c>
      <c r="D2246" s="13" t="s">
        <v>687</v>
      </c>
      <c r="E2246" s="13" t="s">
        <v>32</v>
      </c>
      <c r="F2246" s="13" t="s">
        <v>152</v>
      </c>
      <c r="G2246" s="13">
        <v>8.01</v>
      </c>
      <c r="H2246" s="26">
        <v>42133</v>
      </c>
      <c r="I2246" s="26">
        <v>42133</v>
      </c>
      <c r="J2246" s="13">
        <v>10</v>
      </c>
      <c r="K2246" s="13">
        <v>2013</v>
      </c>
      <c r="L2246" s="13" t="s">
        <v>33</v>
      </c>
      <c r="M2246" s="13">
        <v>13</v>
      </c>
      <c r="N2246" s="13">
        <v>0.4</v>
      </c>
      <c r="O2246" s="13">
        <v>5.2</v>
      </c>
      <c r="P2246" s="13">
        <v>1</v>
      </c>
      <c r="Q2246" s="13">
        <v>5.2</v>
      </c>
      <c r="R2246" s="13">
        <v>13</v>
      </c>
      <c r="S2246" s="13">
        <v>8.3323353293413174</v>
      </c>
      <c r="T2246" s="7">
        <f>IFERROR(VLOOKUP(B889,[1]!users_table[#All],4),"NA")</f>
        <v>8.4223826714801451</v>
      </c>
      <c r="U2246" s="13" t="s">
        <v>75</v>
      </c>
    </row>
    <row r="2247" spans="1:21" x14ac:dyDescent="0.3">
      <c r="A2247" s="25">
        <v>2245</v>
      </c>
      <c r="B2247" s="13" t="s">
        <v>4</v>
      </c>
      <c r="C2247" s="13">
        <v>14813</v>
      </c>
      <c r="D2247" s="13" t="s">
        <v>687</v>
      </c>
      <c r="E2247" s="13" t="s">
        <v>32</v>
      </c>
      <c r="F2247" s="13" t="s">
        <v>152</v>
      </c>
      <c r="G2247" s="13">
        <v>8.01</v>
      </c>
      <c r="H2247" s="26">
        <v>42133</v>
      </c>
      <c r="I2247" s="26">
        <v>42133</v>
      </c>
      <c r="J2247" s="13">
        <v>10</v>
      </c>
      <c r="K2247" s="13">
        <v>2013</v>
      </c>
      <c r="L2247" s="13" t="s">
        <v>33</v>
      </c>
      <c r="M2247" s="13">
        <v>13</v>
      </c>
      <c r="N2247" s="13">
        <v>0.4</v>
      </c>
      <c r="O2247" s="13">
        <v>5.2</v>
      </c>
      <c r="P2247" s="13">
        <v>1</v>
      </c>
      <c r="Q2247" s="13">
        <v>5.2</v>
      </c>
      <c r="R2247" s="13">
        <v>13</v>
      </c>
      <c r="S2247" s="13">
        <v>8.3323353293413174</v>
      </c>
      <c r="T2247" s="7">
        <f>IFERROR(VLOOKUP(B889,[1]!users_table[#All],4),"NA")</f>
        <v>8.4223826714801451</v>
      </c>
      <c r="U2247" s="13" t="s">
        <v>70</v>
      </c>
    </row>
    <row r="2248" spans="1:21" x14ac:dyDescent="0.3">
      <c r="A2248" s="25">
        <v>2246</v>
      </c>
      <c r="B2248" s="13" t="s">
        <v>2</v>
      </c>
      <c r="C2248" s="13">
        <v>18753</v>
      </c>
      <c r="D2248" s="13" t="s">
        <v>688</v>
      </c>
      <c r="E2248" s="13" t="s">
        <v>52</v>
      </c>
      <c r="F2248" s="13" t="s">
        <v>152</v>
      </c>
      <c r="G2248" s="13">
        <v>7.59</v>
      </c>
      <c r="H2248" s="26">
        <v>42564</v>
      </c>
      <c r="I2248" s="26">
        <v>42570</v>
      </c>
      <c r="J2248" s="13">
        <v>8</v>
      </c>
      <c r="K2248" s="13">
        <v>2013</v>
      </c>
      <c r="L2248" s="13" t="s">
        <v>39</v>
      </c>
      <c r="M2248" s="13">
        <v>1</v>
      </c>
      <c r="N2248" s="13">
        <v>0.39444444444444438</v>
      </c>
      <c r="O2248" s="13">
        <v>0.39444444444444438</v>
      </c>
      <c r="P2248" s="13">
        <v>7</v>
      </c>
      <c r="Q2248" s="13">
        <v>5.634920634920635E-2</v>
      </c>
      <c r="R2248" s="13">
        <v>0.14285714285714279</v>
      </c>
      <c r="S2248" s="13">
        <v>5.9165186500888103</v>
      </c>
      <c r="T2248" s="7">
        <f>IFERROR(VLOOKUP(B545,[1]!users_table[#All],4),"NA")</f>
        <v>8.4223826714801451</v>
      </c>
      <c r="U2248" s="13" t="s">
        <v>64</v>
      </c>
    </row>
    <row r="2249" spans="1:21" x14ac:dyDescent="0.3">
      <c r="A2249" s="25">
        <v>2247</v>
      </c>
      <c r="B2249" s="13" t="s">
        <v>2</v>
      </c>
      <c r="C2249" s="13">
        <v>18753</v>
      </c>
      <c r="D2249" s="13" t="s">
        <v>688</v>
      </c>
      <c r="E2249" s="13" t="s">
        <v>52</v>
      </c>
      <c r="F2249" s="13" t="s">
        <v>152</v>
      </c>
      <c r="G2249" s="13">
        <v>7.59</v>
      </c>
      <c r="H2249" s="26">
        <v>42564</v>
      </c>
      <c r="I2249" s="26">
        <v>42570</v>
      </c>
      <c r="J2249" s="13">
        <v>8</v>
      </c>
      <c r="K2249" s="13">
        <v>2013</v>
      </c>
      <c r="L2249" s="13" t="s">
        <v>39</v>
      </c>
      <c r="M2249" s="13">
        <v>1</v>
      </c>
      <c r="N2249" s="13">
        <v>0.39444444444444438</v>
      </c>
      <c r="O2249" s="13">
        <v>0.39444444444444438</v>
      </c>
      <c r="P2249" s="13">
        <v>7</v>
      </c>
      <c r="Q2249" s="13">
        <v>5.634920634920635E-2</v>
      </c>
      <c r="R2249" s="13">
        <v>0.14285714285714279</v>
      </c>
      <c r="S2249" s="13">
        <v>5.9165186500888103</v>
      </c>
      <c r="T2249" s="7">
        <f>IFERROR(VLOOKUP(B545,[1]!users_table[#All],4),"NA")</f>
        <v>8.4223826714801451</v>
      </c>
      <c r="U2249" s="13" t="s">
        <v>1040</v>
      </c>
    </row>
    <row r="2250" spans="1:21" x14ac:dyDescent="0.3">
      <c r="A2250" s="25">
        <v>2248</v>
      </c>
      <c r="B2250" s="13" t="s">
        <v>2</v>
      </c>
      <c r="C2250" s="13">
        <v>18753</v>
      </c>
      <c r="D2250" s="13" t="s">
        <v>688</v>
      </c>
      <c r="E2250" s="13" t="s">
        <v>52</v>
      </c>
      <c r="F2250" s="13" t="s">
        <v>152</v>
      </c>
      <c r="G2250" s="13">
        <v>7.59</v>
      </c>
      <c r="H2250" s="26">
        <v>42564</v>
      </c>
      <c r="I2250" s="26">
        <v>42570</v>
      </c>
      <c r="J2250" s="13">
        <v>8</v>
      </c>
      <c r="K2250" s="13">
        <v>2013</v>
      </c>
      <c r="L2250" s="13" t="s">
        <v>39</v>
      </c>
      <c r="M2250" s="13">
        <v>1</v>
      </c>
      <c r="N2250" s="13">
        <v>0.39444444444444438</v>
      </c>
      <c r="O2250" s="13">
        <v>0.39444444444444438</v>
      </c>
      <c r="P2250" s="13">
        <v>7</v>
      </c>
      <c r="Q2250" s="13">
        <v>5.634920634920635E-2</v>
      </c>
      <c r="R2250" s="13">
        <v>0.14285714285714279</v>
      </c>
      <c r="S2250" s="13">
        <v>5.9165186500888103</v>
      </c>
      <c r="T2250" s="7">
        <f>IFERROR(VLOOKUP(B545,[1]!users_table[#All],4),"NA")</f>
        <v>8.4223826714801451</v>
      </c>
      <c r="U2250" s="13" t="s">
        <v>75</v>
      </c>
    </row>
    <row r="2251" spans="1:21" x14ac:dyDescent="0.3">
      <c r="A2251" s="25">
        <v>2249</v>
      </c>
      <c r="B2251" s="13" t="s">
        <v>2</v>
      </c>
      <c r="C2251" s="13">
        <v>18753</v>
      </c>
      <c r="D2251" s="13" t="s">
        <v>688</v>
      </c>
      <c r="E2251" s="13" t="s">
        <v>52</v>
      </c>
      <c r="F2251" s="13" t="s">
        <v>152</v>
      </c>
      <c r="G2251" s="13">
        <v>7.59</v>
      </c>
      <c r="H2251" s="26">
        <v>42564</v>
      </c>
      <c r="I2251" s="26">
        <v>42570</v>
      </c>
      <c r="J2251" s="13">
        <v>8</v>
      </c>
      <c r="K2251" s="13">
        <v>2013</v>
      </c>
      <c r="L2251" s="13" t="s">
        <v>39</v>
      </c>
      <c r="M2251" s="13">
        <v>1</v>
      </c>
      <c r="N2251" s="13">
        <v>0.39444444444444438</v>
      </c>
      <c r="O2251" s="13">
        <v>0.39444444444444438</v>
      </c>
      <c r="P2251" s="13">
        <v>7</v>
      </c>
      <c r="Q2251" s="13">
        <v>5.634920634920635E-2</v>
      </c>
      <c r="R2251" s="13">
        <v>0.14285714285714279</v>
      </c>
      <c r="S2251" s="13">
        <v>5.9165186500888103</v>
      </c>
      <c r="T2251" s="7">
        <f>IFERROR(VLOOKUP(B545,[1]!users_table[#All],4),"NA")</f>
        <v>8.4223826714801451</v>
      </c>
      <c r="U2251" s="13" t="s">
        <v>70</v>
      </c>
    </row>
    <row r="2252" spans="1:21" x14ac:dyDescent="0.3">
      <c r="A2252" s="25">
        <v>2250</v>
      </c>
      <c r="B2252" s="13" t="s">
        <v>2</v>
      </c>
      <c r="C2252" s="13">
        <v>23847</v>
      </c>
      <c r="D2252" s="13" t="s">
        <v>689</v>
      </c>
      <c r="E2252" s="13" t="s">
        <v>32</v>
      </c>
      <c r="F2252" s="13" t="s">
        <v>152</v>
      </c>
      <c r="G2252" s="13">
        <v>8.2100000000000009</v>
      </c>
      <c r="H2252" s="26">
        <v>42552</v>
      </c>
      <c r="I2252" s="26">
        <v>42556</v>
      </c>
      <c r="J2252" s="13">
        <v>9</v>
      </c>
      <c r="K2252" s="13">
        <v>2015</v>
      </c>
      <c r="L2252" s="13" t="s">
        <v>33</v>
      </c>
      <c r="M2252" s="13">
        <v>13</v>
      </c>
      <c r="N2252" s="13">
        <v>0.4</v>
      </c>
      <c r="O2252" s="13">
        <v>5.2</v>
      </c>
      <c r="P2252" s="13">
        <v>5</v>
      </c>
      <c r="Q2252" s="13">
        <v>1.04</v>
      </c>
      <c r="R2252" s="13">
        <v>2.6</v>
      </c>
      <c r="S2252" s="13">
        <v>5.9165186500888103</v>
      </c>
      <c r="T2252" s="7">
        <f>IFERROR(VLOOKUP(B546,[1]!users_table[#All],4),"NA")</f>
        <v>8.4223826714801451</v>
      </c>
      <c r="U2252" s="13" t="s">
        <v>64</v>
      </c>
    </row>
    <row r="2253" spans="1:21" x14ac:dyDescent="0.3">
      <c r="A2253" s="25">
        <v>2251</v>
      </c>
      <c r="B2253" s="13" t="s">
        <v>2</v>
      </c>
      <c r="C2253" s="13">
        <v>23847</v>
      </c>
      <c r="D2253" s="13" t="s">
        <v>689</v>
      </c>
      <c r="E2253" s="13" t="s">
        <v>32</v>
      </c>
      <c r="F2253" s="13" t="s">
        <v>152</v>
      </c>
      <c r="G2253" s="13">
        <v>8.2100000000000009</v>
      </c>
      <c r="H2253" s="26">
        <v>42552</v>
      </c>
      <c r="I2253" s="26">
        <v>42556</v>
      </c>
      <c r="J2253" s="13">
        <v>9</v>
      </c>
      <c r="K2253" s="13">
        <v>2015</v>
      </c>
      <c r="L2253" s="13" t="s">
        <v>33</v>
      </c>
      <c r="M2253" s="13">
        <v>13</v>
      </c>
      <c r="N2253" s="13">
        <v>0.4</v>
      </c>
      <c r="O2253" s="13">
        <v>5.2</v>
      </c>
      <c r="P2253" s="13">
        <v>5</v>
      </c>
      <c r="Q2253" s="13">
        <v>1.04</v>
      </c>
      <c r="R2253" s="13">
        <v>2.6</v>
      </c>
      <c r="S2253" s="13">
        <v>5.9165186500888103</v>
      </c>
      <c r="T2253" s="7">
        <f>IFERROR(VLOOKUP(B546,[1]!users_table[#All],4),"NA")</f>
        <v>8.4223826714801451</v>
      </c>
      <c r="U2253" s="13" t="s">
        <v>1040</v>
      </c>
    </row>
    <row r="2254" spans="1:21" x14ac:dyDescent="0.3">
      <c r="A2254" s="25">
        <v>2252</v>
      </c>
      <c r="B2254" s="13" t="s">
        <v>2</v>
      </c>
      <c r="C2254" s="13">
        <v>23847</v>
      </c>
      <c r="D2254" s="13" t="s">
        <v>689</v>
      </c>
      <c r="E2254" s="13" t="s">
        <v>32</v>
      </c>
      <c r="F2254" s="13" t="s">
        <v>152</v>
      </c>
      <c r="G2254" s="13">
        <v>8.2100000000000009</v>
      </c>
      <c r="H2254" s="26">
        <v>42552</v>
      </c>
      <c r="I2254" s="26">
        <v>42556</v>
      </c>
      <c r="J2254" s="13">
        <v>9</v>
      </c>
      <c r="K2254" s="13">
        <v>2015</v>
      </c>
      <c r="L2254" s="13" t="s">
        <v>33</v>
      </c>
      <c r="M2254" s="13">
        <v>13</v>
      </c>
      <c r="N2254" s="13">
        <v>0.4</v>
      </c>
      <c r="O2254" s="13">
        <v>5.2</v>
      </c>
      <c r="P2254" s="13">
        <v>5</v>
      </c>
      <c r="Q2254" s="13">
        <v>1.04</v>
      </c>
      <c r="R2254" s="13">
        <v>2.6</v>
      </c>
      <c r="S2254" s="13">
        <v>5.9165186500888103</v>
      </c>
      <c r="T2254" s="7">
        <f>IFERROR(VLOOKUP(B546,[1]!users_table[#All],4),"NA")</f>
        <v>8.4223826714801451</v>
      </c>
      <c r="U2254" s="13" t="s">
        <v>75</v>
      </c>
    </row>
    <row r="2255" spans="1:21" x14ac:dyDescent="0.3">
      <c r="A2255" s="25">
        <v>2253</v>
      </c>
      <c r="B2255" s="13" t="s">
        <v>2</v>
      </c>
      <c r="C2255" s="13">
        <v>23847</v>
      </c>
      <c r="D2255" s="13" t="s">
        <v>689</v>
      </c>
      <c r="E2255" s="13" t="s">
        <v>32</v>
      </c>
      <c r="F2255" s="13" t="s">
        <v>152</v>
      </c>
      <c r="G2255" s="13">
        <v>8.2100000000000009</v>
      </c>
      <c r="H2255" s="26">
        <v>42552</v>
      </c>
      <c r="I2255" s="26">
        <v>42556</v>
      </c>
      <c r="J2255" s="13">
        <v>9</v>
      </c>
      <c r="K2255" s="13">
        <v>2015</v>
      </c>
      <c r="L2255" s="13" t="s">
        <v>33</v>
      </c>
      <c r="M2255" s="13">
        <v>13</v>
      </c>
      <c r="N2255" s="13">
        <v>0.4</v>
      </c>
      <c r="O2255" s="13">
        <v>5.2</v>
      </c>
      <c r="P2255" s="13">
        <v>5</v>
      </c>
      <c r="Q2255" s="13">
        <v>1.04</v>
      </c>
      <c r="R2255" s="13">
        <v>2.6</v>
      </c>
      <c r="S2255" s="13">
        <v>5.9165186500888103</v>
      </c>
      <c r="T2255" s="7">
        <f>IFERROR(VLOOKUP(B546,[1]!users_table[#All],4),"NA")</f>
        <v>8.4223826714801451</v>
      </c>
      <c r="U2255" s="13" t="s">
        <v>70</v>
      </c>
    </row>
    <row r="2256" spans="1:21" x14ac:dyDescent="0.3">
      <c r="A2256" s="25">
        <v>2254</v>
      </c>
      <c r="B2256" s="13" t="s">
        <v>4</v>
      </c>
      <c r="C2256" s="13">
        <v>23847</v>
      </c>
      <c r="D2256" s="13" t="s">
        <v>689</v>
      </c>
      <c r="E2256" s="13" t="s">
        <v>32</v>
      </c>
      <c r="F2256" s="13" t="s">
        <v>152</v>
      </c>
      <c r="G2256" s="13">
        <v>8.2100000000000009</v>
      </c>
      <c r="H2256" s="26">
        <v>42185</v>
      </c>
      <c r="I2256" s="26">
        <v>42185</v>
      </c>
      <c r="J2256" s="13">
        <v>10</v>
      </c>
      <c r="K2256" s="13">
        <v>2015</v>
      </c>
      <c r="L2256" s="13" t="s">
        <v>33</v>
      </c>
      <c r="M2256" s="13">
        <v>13</v>
      </c>
      <c r="N2256" s="13">
        <v>0.4</v>
      </c>
      <c r="O2256" s="13">
        <v>5.2</v>
      </c>
      <c r="P2256" s="13">
        <v>1</v>
      </c>
      <c r="Q2256" s="13">
        <v>5.2</v>
      </c>
      <c r="R2256" s="13">
        <v>13</v>
      </c>
      <c r="S2256" s="13">
        <v>8.3323353293413174</v>
      </c>
      <c r="T2256" s="7">
        <f>IFERROR(VLOOKUP(B891,[1]!users_table[#All],4),"NA")</f>
        <v>8.4223826714801451</v>
      </c>
      <c r="U2256" s="13" t="s">
        <v>64</v>
      </c>
    </row>
    <row r="2257" spans="1:21" x14ac:dyDescent="0.3">
      <c r="A2257" s="25">
        <v>2255</v>
      </c>
      <c r="B2257" s="13" t="s">
        <v>4</v>
      </c>
      <c r="C2257" s="13">
        <v>23847</v>
      </c>
      <c r="D2257" s="13" t="s">
        <v>689</v>
      </c>
      <c r="E2257" s="13" t="s">
        <v>32</v>
      </c>
      <c r="F2257" s="13" t="s">
        <v>152</v>
      </c>
      <c r="G2257" s="13">
        <v>8.2100000000000009</v>
      </c>
      <c r="H2257" s="26">
        <v>42185</v>
      </c>
      <c r="I2257" s="26">
        <v>42185</v>
      </c>
      <c r="J2257" s="13">
        <v>10</v>
      </c>
      <c r="K2257" s="13">
        <v>2015</v>
      </c>
      <c r="L2257" s="13" t="s">
        <v>33</v>
      </c>
      <c r="M2257" s="13">
        <v>13</v>
      </c>
      <c r="N2257" s="13">
        <v>0.4</v>
      </c>
      <c r="O2257" s="13">
        <v>5.2</v>
      </c>
      <c r="P2257" s="13">
        <v>1</v>
      </c>
      <c r="Q2257" s="13">
        <v>5.2</v>
      </c>
      <c r="R2257" s="13">
        <v>13</v>
      </c>
      <c r="S2257" s="13">
        <v>8.3323353293413174</v>
      </c>
      <c r="T2257" s="7">
        <f>IFERROR(VLOOKUP(B891,[1]!users_table[#All],4),"NA")</f>
        <v>8.4223826714801451</v>
      </c>
      <c r="U2257" s="13" t="s">
        <v>1040</v>
      </c>
    </row>
    <row r="2258" spans="1:21" x14ac:dyDescent="0.3">
      <c r="A2258" s="25">
        <v>2256</v>
      </c>
      <c r="B2258" s="13" t="s">
        <v>4</v>
      </c>
      <c r="C2258" s="13">
        <v>23847</v>
      </c>
      <c r="D2258" s="13" t="s">
        <v>689</v>
      </c>
      <c r="E2258" s="13" t="s">
        <v>32</v>
      </c>
      <c r="F2258" s="13" t="s">
        <v>152</v>
      </c>
      <c r="G2258" s="13">
        <v>8.2100000000000009</v>
      </c>
      <c r="H2258" s="26">
        <v>42185</v>
      </c>
      <c r="I2258" s="26">
        <v>42185</v>
      </c>
      <c r="J2258" s="13">
        <v>10</v>
      </c>
      <c r="K2258" s="13">
        <v>2015</v>
      </c>
      <c r="L2258" s="13" t="s">
        <v>33</v>
      </c>
      <c r="M2258" s="13">
        <v>13</v>
      </c>
      <c r="N2258" s="13">
        <v>0.4</v>
      </c>
      <c r="O2258" s="13">
        <v>5.2</v>
      </c>
      <c r="P2258" s="13">
        <v>1</v>
      </c>
      <c r="Q2258" s="13">
        <v>5.2</v>
      </c>
      <c r="R2258" s="13">
        <v>13</v>
      </c>
      <c r="S2258" s="13">
        <v>8.3323353293413174</v>
      </c>
      <c r="T2258" s="7">
        <f>IFERROR(VLOOKUP(B891,[1]!users_table[#All],4),"NA")</f>
        <v>8.4223826714801451</v>
      </c>
      <c r="U2258" s="13" t="s">
        <v>75</v>
      </c>
    </row>
    <row r="2259" spans="1:21" x14ac:dyDescent="0.3">
      <c r="A2259" s="25">
        <v>2257</v>
      </c>
      <c r="B2259" s="13" t="s">
        <v>4</v>
      </c>
      <c r="C2259" s="13">
        <v>23847</v>
      </c>
      <c r="D2259" s="13" t="s">
        <v>689</v>
      </c>
      <c r="E2259" s="13" t="s">
        <v>32</v>
      </c>
      <c r="F2259" s="13" t="s">
        <v>152</v>
      </c>
      <c r="G2259" s="13">
        <v>8.2100000000000009</v>
      </c>
      <c r="H2259" s="26">
        <v>42185</v>
      </c>
      <c r="I2259" s="26">
        <v>42185</v>
      </c>
      <c r="J2259" s="13">
        <v>10</v>
      </c>
      <c r="K2259" s="13">
        <v>2015</v>
      </c>
      <c r="L2259" s="13" t="s">
        <v>33</v>
      </c>
      <c r="M2259" s="13">
        <v>13</v>
      </c>
      <c r="N2259" s="13">
        <v>0.4</v>
      </c>
      <c r="O2259" s="13">
        <v>5.2</v>
      </c>
      <c r="P2259" s="13">
        <v>1</v>
      </c>
      <c r="Q2259" s="13">
        <v>5.2</v>
      </c>
      <c r="R2259" s="13">
        <v>13</v>
      </c>
      <c r="S2259" s="13">
        <v>8.3323353293413174</v>
      </c>
      <c r="T2259" s="7">
        <f>IFERROR(VLOOKUP(B891,[1]!users_table[#All],4),"NA")</f>
        <v>8.4223826714801451</v>
      </c>
      <c r="U2259" s="13" t="s">
        <v>70</v>
      </c>
    </row>
    <row r="2260" spans="1:21" x14ac:dyDescent="0.3">
      <c r="A2260" s="25">
        <v>2258</v>
      </c>
      <c r="B2260" s="13" t="s">
        <v>2</v>
      </c>
      <c r="C2260" s="13">
        <v>33161</v>
      </c>
      <c r="D2260" s="13" t="s">
        <v>690</v>
      </c>
      <c r="E2260" s="13" t="s">
        <v>52</v>
      </c>
      <c r="F2260" s="13" t="s">
        <v>152</v>
      </c>
      <c r="G2260" s="13">
        <v>8.0299999999999994</v>
      </c>
      <c r="H2260" s="26">
        <v>43009</v>
      </c>
      <c r="I2260" s="26">
        <v>43009</v>
      </c>
      <c r="J2260" s="13">
        <v>9</v>
      </c>
      <c r="K2260" s="13">
        <v>2016</v>
      </c>
      <c r="L2260" s="13" t="s">
        <v>35</v>
      </c>
      <c r="M2260" s="13">
        <v>1</v>
      </c>
      <c r="N2260" s="13">
        <v>0.39444444444444438</v>
      </c>
      <c r="O2260" s="13">
        <v>0.39444444444444438</v>
      </c>
      <c r="P2260" s="13">
        <v>1</v>
      </c>
      <c r="Q2260" s="13">
        <v>0.39444444444444438</v>
      </c>
      <c r="R2260" s="13">
        <v>1</v>
      </c>
      <c r="S2260" s="13">
        <v>5.9165186500888103</v>
      </c>
      <c r="T2260" s="7">
        <f>IFERROR(VLOOKUP(B547,[1]!users_table[#All],4),"NA")</f>
        <v>8.4223826714801451</v>
      </c>
      <c r="U2260" s="13" t="s">
        <v>64</v>
      </c>
    </row>
    <row r="2261" spans="1:21" x14ac:dyDescent="0.3">
      <c r="A2261" s="25">
        <v>2259</v>
      </c>
      <c r="B2261" s="13" t="s">
        <v>2</v>
      </c>
      <c r="C2261" s="13">
        <v>33161</v>
      </c>
      <c r="D2261" s="13" t="s">
        <v>690</v>
      </c>
      <c r="E2261" s="13" t="s">
        <v>52</v>
      </c>
      <c r="F2261" s="13" t="s">
        <v>152</v>
      </c>
      <c r="G2261" s="13">
        <v>8.0299999999999994</v>
      </c>
      <c r="H2261" s="26">
        <v>43009</v>
      </c>
      <c r="I2261" s="26">
        <v>43009</v>
      </c>
      <c r="J2261" s="13">
        <v>9</v>
      </c>
      <c r="K2261" s="13">
        <v>2016</v>
      </c>
      <c r="L2261" s="13" t="s">
        <v>35</v>
      </c>
      <c r="M2261" s="13">
        <v>1</v>
      </c>
      <c r="N2261" s="13">
        <v>0.39444444444444438</v>
      </c>
      <c r="O2261" s="13">
        <v>0.39444444444444438</v>
      </c>
      <c r="P2261" s="13">
        <v>1</v>
      </c>
      <c r="Q2261" s="13">
        <v>0.39444444444444438</v>
      </c>
      <c r="R2261" s="13">
        <v>1</v>
      </c>
      <c r="S2261" s="13">
        <v>5.9165186500888103</v>
      </c>
      <c r="T2261" s="7">
        <f>IFERROR(VLOOKUP(B547,[1]!users_table[#All],4),"NA")</f>
        <v>8.4223826714801451</v>
      </c>
      <c r="U2261" s="13" t="s">
        <v>1040</v>
      </c>
    </row>
    <row r="2262" spans="1:21" x14ac:dyDescent="0.3">
      <c r="A2262" s="25">
        <v>2260</v>
      </c>
      <c r="B2262" s="13" t="s">
        <v>2</v>
      </c>
      <c r="C2262" s="13">
        <v>33161</v>
      </c>
      <c r="D2262" s="13" t="s">
        <v>690</v>
      </c>
      <c r="E2262" s="13" t="s">
        <v>52</v>
      </c>
      <c r="F2262" s="13" t="s">
        <v>152</v>
      </c>
      <c r="G2262" s="13">
        <v>8.0299999999999994</v>
      </c>
      <c r="H2262" s="26">
        <v>43009</v>
      </c>
      <c r="I2262" s="26">
        <v>43009</v>
      </c>
      <c r="J2262" s="13">
        <v>9</v>
      </c>
      <c r="K2262" s="13">
        <v>2016</v>
      </c>
      <c r="L2262" s="13" t="s">
        <v>35</v>
      </c>
      <c r="M2262" s="13">
        <v>1</v>
      </c>
      <c r="N2262" s="13">
        <v>0.39444444444444438</v>
      </c>
      <c r="O2262" s="13">
        <v>0.39444444444444438</v>
      </c>
      <c r="P2262" s="13">
        <v>1</v>
      </c>
      <c r="Q2262" s="13">
        <v>0.39444444444444438</v>
      </c>
      <c r="R2262" s="13">
        <v>1</v>
      </c>
      <c r="S2262" s="13">
        <v>5.9165186500888103</v>
      </c>
      <c r="T2262" s="7">
        <f>IFERROR(VLOOKUP(B547,[1]!users_table[#All],4),"NA")</f>
        <v>8.4223826714801451</v>
      </c>
      <c r="U2262" s="13" t="s">
        <v>75</v>
      </c>
    </row>
    <row r="2263" spans="1:21" x14ac:dyDescent="0.3">
      <c r="A2263" s="25">
        <v>2261</v>
      </c>
      <c r="B2263" s="13" t="s">
        <v>2</v>
      </c>
      <c r="C2263" s="13">
        <v>33161</v>
      </c>
      <c r="D2263" s="13" t="s">
        <v>690</v>
      </c>
      <c r="E2263" s="13" t="s">
        <v>52</v>
      </c>
      <c r="F2263" s="13" t="s">
        <v>152</v>
      </c>
      <c r="G2263" s="13">
        <v>8.0299999999999994</v>
      </c>
      <c r="H2263" s="26">
        <v>43009</v>
      </c>
      <c r="I2263" s="26">
        <v>43009</v>
      </c>
      <c r="J2263" s="13">
        <v>9</v>
      </c>
      <c r="K2263" s="13">
        <v>2016</v>
      </c>
      <c r="L2263" s="13" t="s">
        <v>35</v>
      </c>
      <c r="M2263" s="13">
        <v>1</v>
      </c>
      <c r="N2263" s="13">
        <v>0.39444444444444438</v>
      </c>
      <c r="O2263" s="13">
        <v>0.39444444444444438</v>
      </c>
      <c r="P2263" s="13">
        <v>1</v>
      </c>
      <c r="Q2263" s="13">
        <v>0.39444444444444438</v>
      </c>
      <c r="R2263" s="13">
        <v>1</v>
      </c>
      <c r="S2263" s="13">
        <v>5.9165186500888103</v>
      </c>
      <c r="T2263" s="7">
        <f>IFERROR(VLOOKUP(B547,[1]!users_table[#All],4),"NA")</f>
        <v>8.4223826714801451</v>
      </c>
      <c r="U2263" s="13" t="s">
        <v>70</v>
      </c>
    </row>
    <row r="2264" spans="1:21" x14ac:dyDescent="0.3">
      <c r="A2264" s="25">
        <v>2262</v>
      </c>
      <c r="B2264" s="13" t="s">
        <v>2</v>
      </c>
      <c r="C2264" s="13">
        <v>42568</v>
      </c>
      <c r="D2264" s="13" t="s">
        <v>691</v>
      </c>
      <c r="E2264" s="13" t="s">
        <v>32</v>
      </c>
      <c r="F2264" s="13" t="s">
        <v>37</v>
      </c>
      <c r="G2264" s="13">
        <v>6.52</v>
      </c>
      <c r="H2264" s="26">
        <v>44587</v>
      </c>
      <c r="I2264" s="26">
        <v>44607</v>
      </c>
      <c r="J2264" s="13">
        <v>5</v>
      </c>
      <c r="K2264" s="13">
        <v>2021</v>
      </c>
      <c r="L2264" s="13" t="s">
        <v>33</v>
      </c>
      <c r="M2264" s="13">
        <v>12</v>
      </c>
      <c r="N2264" s="13">
        <v>0.24444444444444441</v>
      </c>
      <c r="O2264" s="13">
        <v>2.9333333333333331</v>
      </c>
      <c r="P2264" s="13">
        <v>21</v>
      </c>
      <c r="Q2264" s="13">
        <v>0.13968253968253971</v>
      </c>
      <c r="R2264" s="13">
        <v>0.5714285714285714</v>
      </c>
      <c r="S2264" s="13">
        <v>5.9165186500888103</v>
      </c>
      <c r="T2264" s="7">
        <f>IFERROR(VLOOKUP(B548,[1]!users_table[#All],4),"NA")</f>
        <v>8.4223826714801451</v>
      </c>
      <c r="U2264" s="13" t="s">
        <v>1018</v>
      </c>
    </row>
    <row r="2265" spans="1:21" x14ac:dyDescent="0.3">
      <c r="A2265" s="25">
        <v>2263</v>
      </c>
      <c r="B2265" s="13" t="s">
        <v>2</v>
      </c>
      <c r="C2265" s="13">
        <v>42568</v>
      </c>
      <c r="D2265" s="13" t="s">
        <v>691</v>
      </c>
      <c r="E2265" s="13" t="s">
        <v>32</v>
      </c>
      <c r="F2265" s="13" t="s">
        <v>37</v>
      </c>
      <c r="G2265" s="13">
        <v>6.52</v>
      </c>
      <c r="H2265" s="26">
        <v>44587</v>
      </c>
      <c r="I2265" s="26">
        <v>44607</v>
      </c>
      <c r="J2265" s="13">
        <v>5</v>
      </c>
      <c r="K2265" s="13">
        <v>2021</v>
      </c>
      <c r="L2265" s="13" t="s">
        <v>33</v>
      </c>
      <c r="M2265" s="13">
        <v>12</v>
      </c>
      <c r="N2265" s="13">
        <v>0.24444444444444441</v>
      </c>
      <c r="O2265" s="13">
        <v>2.9333333333333331</v>
      </c>
      <c r="P2265" s="13">
        <v>21</v>
      </c>
      <c r="Q2265" s="13">
        <v>0.13968253968253971</v>
      </c>
      <c r="R2265" s="13">
        <v>0.5714285714285714</v>
      </c>
      <c r="S2265" s="13">
        <v>5.9165186500888103</v>
      </c>
      <c r="T2265" s="7">
        <f>IFERROR(VLOOKUP(B548,[1]!users_table[#All],4),"NA")</f>
        <v>8.4223826714801451</v>
      </c>
      <c r="U2265" s="13" t="s">
        <v>1045</v>
      </c>
    </row>
    <row r="2266" spans="1:21" x14ac:dyDescent="0.3">
      <c r="A2266" s="25">
        <v>2264</v>
      </c>
      <c r="B2266" s="13" t="s">
        <v>2</v>
      </c>
      <c r="C2266" s="13">
        <v>42568</v>
      </c>
      <c r="D2266" s="13" t="s">
        <v>691</v>
      </c>
      <c r="E2266" s="13" t="s">
        <v>32</v>
      </c>
      <c r="F2266" s="13" t="s">
        <v>37</v>
      </c>
      <c r="G2266" s="13">
        <v>6.52</v>
      </c>
      <c r="H2266" s="26">
        <v>44587</v>
      </c>
      <c r="I2266" s="26">
        <v>44607</v>
      </c>
      <c r="J2266" s="13">
        <v>5</v>
      </c>
      <c r="K2266" s="13">
        <v>2021</v>
      </c>
      <c r="L2266" s="13" t="s">
        <v>33</v>
      </c>
      <c r="M2266" s="13">
        <v>12</v>
      </c>
      <c r="N2266" s="13">
        <v>0.24444444444444441</v>
      </c>
      <c r="O2266" s="13">
        <v>2.9333333333333331</v>
      </c>
      <c r="P2266" s="13">
        <v>21</v>
      </c>
      <c r="Q2266" s="13">
        <v>0.13968253968253971</v>
      </c>
      <c r="R2266" s="13">
        <v>0.5714285714285714</v>
      </c>
      <c r="S2266" s="13">
        <v>5.9165186500888103</v>
      </c>
      <c r="T2266" s="7">
        <f>IFERROR(VLOOKUP(B548,[1]!users_table[#All],4),"NA")</f>
        <v>8.4223826714801451</v>
      </c>
      <c r="U2266" s="13" t="s">
        <v>70</v>
      </c>
    </row>
    <row r="2267" spans="1:21" x14ac:dyDescent="0.3">
      <c r="A2267" s="25">
        <v>2265</v>
      </c>
      <c r="B2267" s="13" t="s">
        <v>2</v>
      </c>
      <c r="C2267" s="13">
        <v>42568</v>
      </c>
      <c r="D2267" s="13" t="s">
        <v>691</v>
      </c>
      <c r="E2267" s="13" t="s">
        <v>32</v>
      </c>
      <c r="F2267" s="13" t="s">
        <v>37</v>
      </c>
      <c r="G2267" s="13">
        <v>6.52</v>
      </c>
      <c r="H2267" s="26">
        <v>44587</v>
      </c>
      <c r="I2267" s="26">
        <v>44607</v>
      </c>
      <c r="J2267" s="13">
        <v>5</v>
      </c>
      <c r="K2267" s="13">
        <v>2021</v>
      </c>
      <c r="L2267" s="13" t="s">
        <v>33</v>
      </c>
      <c r="M2267" s="13">
        <v>12</v>
      </c>
      <c r="N2267" s="13">
        <v>0.24444444444444441</v>
      </c>
      <c r="O2267" s="13">
        <v>2.9333333333333331</v>
      </c>
      <c r="P2267" s="13">
        <v>21</v>
      </c>
      <c r="Q2267" s="13">
        <v>0.13968253968253971</v>
      </c>
      <c r="R2267" s="13">
        <v>0.5714285714285714</v>
      </c>
      <c r="S2267" s="13">
        <v>5.9165186500888103</v>
      </c>
      <c r="T2267" s="7">
        <f>IFERROR(VLOOKUP(B548,[1]!users_table[#All],4),"NA")</f>
        <v>8.4223826714801451</v>
      </c>
      <c r="U2267" s="13" t="s">
        <v>69</v>
      </c>
    </row>
    <row r="2268" spans="1:21" x14ac:dyDescent="0.3">
      <c r="A2268" s="25">
        <v>2266</v>
      </c>
      <c r="B2268" s="13" t="s">
        <v>2</v>
      </c>
      <c r="C2268" s="13">
        <v>42568</v>
      </c>
      <c r="D2268" s="13" t="s">
        <v>691</v>
      </c>
      <c r="E2268" s="13" t="s">
        <v>32</v>
      </c>
      <c r="F2268" s="13" t="s">
        <v>37</v>
      </c>
      <c r="G2268" s="13">
        <v>6.52</v>
      </c>
      <c r="H2268" s="26">
        <v>44587</v>
      </c>
      <c r="I2268" s="26">
        <v>44607</v>
      </c>
      <c r="J2268" s="13">
        <v>5</v>
      </c>
      <c r="K2268" s="13">
        <v>2021</v>
      </c>
      <c r="L2268" s="13" t="s">
        <v>33</v>
      </c>
      <c r="M2268" s="13">
        <v>12</v>
      </c>
      <c r="N2268" s="13">
        <v>0.24444444444444441</v>
      </c>
      <c r="O2268" s="13">
        <v>2.9333333333333331</v>
      </c>
      <c r="P2268" s="13">
        <v>21</v>
      </c>
      <c r="Q2268" s="13">
        <v>0.13968253968253971</v>
      </c>
      <c r="R2268" s="13">
        <v>0.5714285714285714</v>
      </c>
      <c r="S2268" s="13">
        <v>5.9165186500888103</v>
      </c>
      <c r="T2268" s="7">
        <f>IFERROR(VLOOKUP(B548,[1]!users_table[#All],4),"NA")</f>
        <v>8.4223826714801451</v>
      </c>
      <c r="U2268" s="13" t="s">
        <v>1032</v>
      </c>
    </row>
    <row r="2269" spans="1:21" x14ac:dyDescent="0.3">
      <c r="A2269" s="25">
        <v>2267</v>
      </c>
      <c r="B2269" s="13" t="s">
        <v>2</v>
      </c>
      <c r="C2269" s="13">
        <v>49263</v>
      </c>
      <c r="D2269" s="13" t="s">
        <v>692</v>
      </c>
      <c r="E2269" s="13" t="s">
        <v>32</v>
      </c>
      <c r="F2269" s="13" t="s">
        <v>37</v>
      </c>
      <c r="G2269" s="13">
        <v>6.82</v>
      </c>
      <c r="H2269" s="26">
        <v>44607</v>
      </c>
      <c r="I2269" s="26">
        <v>44630</v>
      </c>
      <c r="J2269" s="13">
        <v>4</v>
      </c>
      <c r="K2269" s="13">
        <v>2021</v>
      </c>
      <c r="L2269" s="13" t="s">
        <v>35</v>
      </c>
      <c r="M2269" s="13">
        <v>12</v>
      </c>
      <c r="N2269" s="13">
        <v>0.24444444444444441</v>
      </c>
      <c r="O2269" s="13">
        <v>2.9333333333333331</v>
      </c>
      <c r="P2269" s="13">
        <v>24</v>
      </c>
      <c r="Q2269" s="13">
        <v>0.1222222222222222</v>
      </c>
      <c r="R2269" s="13">
        <v>0.5</v>
      </c>
      <c r="S2269" s="13">
        <v>5.9165186500888103</v>
      </c>
      <c r="T2269" s="7">
        <f>IFERROR(VLOOKUP(B549,[1]!users_table[#All],4),"NA")</f>
        <v>8.4223826714801451</v>
      </c>
      <c r="U2269" s="13" t="s">
        <v>1018</v>
      </c>
    </row>
    <row r="2270" spans="1:21" x14ac:dyDescent="0.3">
      <c r="A2270" s="25">
        <v>2268</v>
      </c>
      <c r="B2270" s="13" t="s">
        <v>2</v>
      </c>
      <c r="C2270" s="13">
        <v>49263</v>
      </c>
      <c r="D2270" s="13" t="s">
        <v>692</v>
      </c>
      <c r="E2270" s="13" t="s">
        <v>32</v>
      </c>
      <c r="F2270" s="13" t="s">
        <v>37</v>
      </c>
      <c r="G2270" s="13">
        <v>6.82</v>
      </c>
      <c r="H2270" s="26">
        <v>44607</v>
      </c>
      <c r="I2270" s="26">
        <v>44630</v>
      </c>
      <c r="J2270" s="13">
        <v>4</v>
      </c>
      <c r="K2270" s="13">
        <v>2021</v>
      </c>
      <c r="L2270" s="13" t="s">
        <v>35</v>
      </c>
      <c r="M2270" s="13">
        <v>12</v>
      </c>
      <c r="N2270" s="13">
        <v>0.24444444444444441</v>
      </c>
      <c r="O2270" s="13">
        <v>2.9333333333333331</v>
      </c>
      <c r="P2270" s="13">
        <v>24</v>
      </c>
      <c r="Q2270" s="13">
        <v>0.1222222222222222</v>
      </c>
      <c r="R2270" s="13">
        <v>0.5</v>
      </c>
      <c r="S2270" s="13">
        <v>5.9165186500888103</v>
      </c>
      <c r="T2270" s="7">
        <f>IFERROR(VLOOKUP(B549,[1]!users_table[#All],4),"NA")</f>
        <v>8.4223826714801451</v>
      </c>
      <c r="U2270" s="13" t="s">
        <v>1045</v>
      </c>
    </row>
    <row r="2271" spans="1:21" x14ac:dyDescent="0.3">
      <c r="A2271" s="25">
        <v>2269</v>
      </c>
      <c r="B2271" s="13" t="s">
        <v>2</v>
      </c>
      <c r="C2271" s="13">
        <v>49263</v>
      </c>
      <c r="D2271" s="13" t="s">
        <v>692</v>
      </c>
      <c r="E2271" s="13" t="s">
        <v>32</v>
      </c>
      <c r="F2271" s="13" t="s">
        <v>37</v>
      </c>
      <c r="G2271" s="13">
        <v>6.82</v>
      </c>
      <c r="H2271" s="26">
        <v>44607</v>
      </c>
      <c r="I2271" s="26">
        <v>44630</v>
      </c>
      <c r="J2271" s="13">
        <v>4</v>
      </c>
      <c r="K2271" s="13">
        <v>2021</v>
      </c>
      <c r="L2271" s="13" t="s">
        <v>35</v>
      </c>
      <c r="M2271" s="13">
        <v>12</v>
      </c>
      <c r="N2271" s="13">
        <v>0.24444444444444441</v>
      </c>
      <c r="O2271" s="13">
        <v>2.9333333333333331</v>
      </c>
      <c r="P2271" s="13">
        <v>24</v>
      </c>
      <c r="Q2271" s="13">
        <v>0.1222222222222222</v>
      </c>
      <c r="R2271" s="13">
        <v>0.5</v>
      </c>
      <c r="S2271" s="13">
        <v>5.9165186500888103</v>
      </c>
      <c r="T2271" s="7">
        <f>IFERROR(VLOOKUP(B549,[1]!users_table[#All],4),"NA")</f>
        <v>8.4223826714801451</v>
      </c>
      <c r="U2271" s="13" t="s">
        <v>70</v>
      </c>
    </row>
    <row r="2272" spans="1:21" x14ac:dyDescent="0.3">
      <c r="A2272" s="25">
        <v>2270</v>
      </c>
      <c r="B2272" s="13" t="s">
        <v>2</v>
      </c>
      <c r="C2272" s="13">
        <v>49263</v>
      </c>
      <c r="D2272" s="13" t="s">
        <v>692</v>
      </c>
      <c r="E2272" s="13" t="s">
        <v>32</v>
      </c>
      <c r="F2272" s="13" t="s">
        <v>37</v>
      </c>
      <c r="G2272" s="13">
        <v>6.82</v>
      </c>
      <c r="H2272" s="26">
        <v>44607</v>
      </c>
      <c r="I2272" s="26">
        <v>44630</v>
      </c>
      <c r="J2272" s="13">
        <v>4</v>
      </c>
      <c r="K2272" s="13">
        <v>2021</v>
      </c>
      <c r="L2272" s="13" t="s">
        <v>35</v>
      </c>
      <c r="M2272" s="13">
        <v>12</v>
      </c>
      <c r="N2272" s="13">
        <v>0.24444444444444441</v>
      </c>
      <c r="O2272" s="13">
        <v>2.9333333333333331</v>
      </c>
      <c r="P2272" s="13">
        <v>24</v>
      </c>
      <c r="Q2272" s="13">
        <v>0.1222222222222222</v>
      </c>
      <c r="R2272" s="13">
        <v>0.5</v>
      </c>
      <c r="S2272" s="13">
        <v>5.9165186500888103</v>
      </c>
      <c r="T2272" s="7">
        <f>IFERROR(VLOOKUP(B549,[1]!users_table[#All],4),"NA")</f>
        <v>8.4223826714801451</v>
      </c>
      <c r="U2272" s="13" t="s">
        <v>69</v>
      </c>
    </row>
    <row r="2273" spans="1:21" x14ac:dyDescent="0.3">
      <c r="A2273" s="25">
        <v>2271</v>
      </c>
      <c r="B2273" s="13" t="s">
        <v>2</v>
      </c>
      <c r="C2273" s="13">
        <v>49263</v>
      </c>
      <c r="D2273" s="13" t="s">
        <v>692</v>
      </c>
      <c r="E2273" s="13" t="s">
        <v>32</v>
      </c>
      <c r="F2273" s="13" t="s">
        <v>37</v>
      </c>
      <c r="G2273" s="13">
        <v>6.82</v>
      </c>
      <c r="H2273" s="26">
        <v>44607</v>
      </c>
      <c r="I2273" s="26">
        <v>44630</v>
      </c>
      <c r="J2273" s="13">
        <v>4</v>
      </c>
      <c r="K2273" s="13">
        <v>2021</v>
      </c>
      <c r="L2273" s="13" t="s">
        <v>35</v>
      </c>
      <c r="M2273" s="13">
        <v>12</v>
      </c>
      <c r="N2273" s="13">
        <v>0.24444444444444441</v>
      </c>
      <c r="O2273" s="13">
        <v>2.9333333333333331</v>
      </c>
      <c r="P2273" s="13">
        <v>24</v>
      </c>
      <c r="Q2273" s="13">
        <v>0.1222222222222222</v>
      </c>
      <c r="R2273" s="13">
        <v>0.5</v>
      </c>
      <c r="S2273" s="13">
        <v>5.9165186500888103</v>
      </c>
      <c r="T2273" s="7">
        <f>IFERROR(VLOOKUP(B549,[1]!users_table[#All],4),"NA")</f>
        <v>8.4223826714801451</v>
      </c>
      <c r="U2273" s="13" t="s">
        <v>1032</v>
      </c>
    </row>
    <row r="2274" spans="1:21" x14ac:dyDescent="0.3">
      <c r="A2274" s="25">
        <v>2272</v>
      </c>
      <c r="B2274" s="13" t="s">
        <v>2</v>
      </c>
      <c r="C2274" s="13">
        <v>553</v>
      </c>
      <c r="D2274" s="13" t="s">
        <v>693</v>
      </c>
      <c r="E2274" s="13" t="s">
        <v>32</v>
      </c>
      <c r="F2274" s="13" t="s">
        <v>37</v>
      </c>
      <c r="G2274" s="13">
        <v>7.03</v>
      </c>
      <c r="H2274" s="26">
        <v>44002</v>
      </c>
      <c r="I2274" s="26">
        <v>44005</v>
      </c>
      <c r="J2274" s="13">
        <v>4</v>
      </c>
      <c r="K2274" s="13">
        <v>2000</v>
      </c>
      <c r="L2274" s="13" t="s">
        <v>35</v>
      </c>
      <c r="M2274" s="13">
        <v>13</v>
      </c>
      <c r="N2274" s="13">
        <v>0.38333333333333341</v>
      </c>
      <c r="O2274" s="13">
        <v>4.9833333333333334</v>
      </c>
      <c r="P2274" s="13">
        <v>4</v>
      </c>
      <c r="Q2274" s="13">
        <v>1.2458333333333329</v>
      </c>
      <c r="R2274" s="13">
        <v>3.25</v>
      </c>
      <c r="S2274" s="13">
        <v>5.9165186500888103</v>
      </c>
      <c r="T2274" s="7">
        <f>IFERROR(VLOOKUP(B550,[1]!users_table[#All],4),"NA")</f>
        <v>8.4223826714801451</v>
      </c>
      <c r="U2274" s="13" t="s">
        <v>1043</v>
      </c>
    </row>
    <row r="2275" spans="1:21" x14ac:dyDescent="0.3">
      <c r="A2275" s="25">
        <v>2273</v>
      </c>
      <c r="B2275" s="13" t="s">
        <v>2</v>
      </c>
      <c r="C2275" s="13">
        <v>553</v>
      </c>
      <c r="D2275" s="13" t="s">
        <v>693</v>
      </c>
      <c r="E2275" s="13" t="s">
        <v>32</v>
      </c>
      <c r="F2275" s="13" t="s">
        <v>37</v>
      </c>
      <c r="G2275" s="13">
        <v>7.03</v>
      </c>
      <c r="H2275" s="26">
        <v>44002</v>
      </c>
      <c r="I2275" s="26">
        <v>44005</v>
      </c>
      <c r="J2275" s="13">
        <v>4</v>
      </c>
      <c r="K2275" s="13">
        <v>2000</v>
      </c>
      <c r="L2275" s="13" t="s">
        <v>35</v>
      </c>
      <c r="M2275" s="13">
        <v>13</v>
      </c>
      <c r="N2275" s="13">
        <v>0.38333333333333341</v>
      </c>
      <c r="O2275" s="13">
        <v>4.9833333333333334</v>
      </c>
      <c r="P2275" s="13">
        <v>4</v>
      </c>
      <c r="Q2275" s="13">
        <v>1.2458333333333329</v>
      </c>
      <c r="R2275" s="13">
        <v>3.25</v>
      </c>
      <c r="S2275" s="13">
        <v>5.9165186500888103</v>
      </c>
      <c r="T2275" s="7">
        <f>IFERROR(VLOOKUP(B550,[1]!users_table[#All],4),"NA")</f>
        <v>8.4223826714801451</v>
      </c>
      <c r="U2275" s="13" t="s">
        <v>64</v>
      </c>
    </row>
    <row r="2276" spans="1:21" x14ac:dyDescent="0.3">
      <c r="A2276" s="25">
        <v>2274</v>
      </c>
      <c r="B2276" s="13" t="s">
        <v>2</v>
      </c>
      <c r="C2276" s="13">
        <v>553</v>
      </c>
      <c r="D2276" s="13" t="s">
        <v>693</v>
      </c>
      <c r="E2276" s="13" t="s">
        <v>32</v>
      </c>
      <c r="F2276" s="13" t="s">
        <v>37</v>
      </c>
      <c r="G2276" s="13">
        <v>7.03</v>
      </c>
      <c r="H2276" s="26">
        <v>44002</v>
      </c>
      <c r="I2276" s="26">
        <v>44005</v>
      </c>
      <c r="J2276" s="13">
        <v>4</v>
      </c>
      <c r="K2276" s="13">
        <v>2000</v>
      </c>
      <c r="L2276" s="13" t="s">
        <v>35</v>
      </c>
      <c r="M2276" s="13">
        <v>13</v>
      </c>
      <c r="N2276" s="13">
        <v>0.38333333333333341</v>
      </c>
      <c r="O2276" s="13">
        <v>4.9833333333333334</v>
      </c>
      <c r="P2276" s="13">
        <v>4</v>
      </c>
      <c r="Q2276" s="13">
        <v>1.2458333333333329</v>
      </c>
      <c r="R2276" s="13">
        <v>3.25</v>
      </c>
      <c r="S2276" s="13">
        <v>5.9165186500888103</v>
      </c>
      <c r="T2276" s="7">
        <f>IFERROR(VLOOKUP(B550,[1]!users_table[#All],4),"NA")</f>
        <v>8.4223826714801451</v>
      </c>
      <c r="U2276" s="13" t="s">
        <v>66</v>
      </c>
    </row>
    <row r="2277" spans="1:21" x14ac:dyDescent="0.3">
      <c r="A2277" s="25">
        <v>2275</v>
      </c>
      <c r="B2277" s="13" t="s">
        <v>2</v>
      </c>
      <c r="C2277" s="13">
        <v>553</v>
      </c>
      <c r="D2277" s="13" t="s">
        <v>693</v>
      </c>
      <c r="E2277" s="13" t="s">
        <v>32</v>
      </c>
      <c r="F2277" s="13" t="s">
        <v>37</v>
      </c>
      <c r="G2277" s="13">
        <v>7.03</v>
      </c>
      <c r="H2277" s="26">
        <v>44002</v>
      </c>
      <c r="I2277" s="26">
        <v>44005</v>
      </c>
      <c r="J2277" s="13">
        <v>4</v>
      </c>
      <c r="K2277" s="13">
        <v>2000</v>
      </c>
      <c r="L2277" s="13" t="s">
        <v>35</v>
      </c>
      <c r="M2277" s="13">
        <v>13</v>
      </c>
      <c r="N2277" s="13">
        <v>0.38333333333333341</v>
      </c>
      <c r="O2277" s="13">
        <v>4.9833333333333334</v>
      </c>
      <c r="P2277" s="13">
        <v>4</v>
      </c>
      <c r="Q2277" s="13">
        <v>1.2458333333333329</v>
      </c>
      <c r="R2277" s="13">
        <v>3.25</v>
      </c>
      <c r="S2277" s="13">
        <v>5.9165186500888103</v>
      </c>
      <c r="T2277" s="7">
        <f>IFERROR(VLOOKUP(B550,[1]!users_table[#All],4),"NA")</f>
        <v>8.4223826714801451</v>
      </c>
      <c r="U2277" s="13" t="s">
        <v>60</v>
      </c>
    </row>
    <row r="2278" spans="1:21" x14ac:dyDescent="0.3">
      <c r="A2278" s="25">
        <v>2276</v>
      </c>
      <c r="B2278" s="13" t="s">
        <v>2</v>
      </c>
      <c r="C2278" s="13">
        <v>553</v>
      </c>
      <c r="D2278" s="13" t="s">
        <v>693</v>
      </c>
      <c r="E2278" s="13" t="s">
        <v>32</v>
      </c>
      <c r="F2278" s="13" t="s">
        <v>37</v>
      </c>
      <c r="G2278" s="13">
        <v>7.03</v>
      </c>
      <c r="H2278" s="26">
        <v>44002</v>
      </c>
      <c r="I2278" s="26">
        <v>44005</v>
      </c>
      <c r="J2278" s="13">
        <v>4</v>
      </c>
      <c r="K2278" s="13">
        <v>2000</v>
      </c>
      <c r="L2278" s="13" t="s">
        <v>35</v>
      </c>
      <c r="M2278" s="13">
        <v>13</v>
      </c>
      <c r="N2278" s="13">
        <v>0.38333333333333341</v>
      </c>
      <c r="O2278" s="13">
        <v>4.9833333333333334</v>
      </c>
      <c r="P2278" s="13">
        <v>4</v>
      </c>
      <c r="Q2278" s="13">
        <v>1.2458333333333329</v>
      </c>
      <c r="R2278" s="13">
        <v>3.25</v>
      </c>
      <c r="S2278" s="13">
        <v>5.9165186500888103</v>
      </c>
      <c r="T2278" s="7">
        <f>IFERROR(VLOOKUP(B550,[1]!users_table[#All],4),"NA")</f>
        <v>8.4223826714801451</v>
      </c>
      <c r="U2278" s="13" t="s">
        <v>1020</v>
      </c>
    </row>
    <row r="2279" spans="1:21" x14ac:dyDescent="0.3">
      <c r="A2279" s="25">
        <v>2277</v>
      </c>
      <c r="B2279" s="13" t="s">
        <v>2</v>
      </c>
      <c r="C2279" s="13">
        <v>553</v>
      </c>
      <c r="D2279" s="13" t="s">
        <v>693</v>
      </c>
      <c r="E2279" s="13" t="s">
        <v>32</v>
      </c>
      <c r="F2279" s="13" t="s">
        <v>37</v>
      </c>
      <c r="G2279" s="13">
        <v>7.03</v>
      </c>
      <c r="H2279" s="26">
        <v>44002</v>
      </c>
      <c r="I2279" s="26">
        <v>44005</v>
      </c>
      <c r="J2279" s="13">
        <v>4</v>
      </c>
      <c r="K2279" s="13">
        <v>2000</v>
      </c>
      <c r="L2279" s="13" t="s">
        <v>35</v>
      </c>
      <c r="M2279" s="13">
        <v>13</v>
      </c>
      <c r="N2279" s="13">
        <v>0.38333333333333341</v>
      </c>
      <c r="O2279" s="13">
        <v>4.9833333333333334</v>
      </c>
      <c r="P2279" s="13">
        <v>4</v>
      </c>
      <c r="Q2279" s="13">
        <v>1.2458333333333329</v>
      </c>
      <c r="R2279" s="13">
        <v>3.25</v>
      </c>
      <c r="S2279" s="13">
        <v>5.9165186500888103</v>
      </c>
      <c r="T2279" s="7">
        <f>IFERROR(VLOOKUP(B550,[1]!users_table[#All],4),"NA")</f>
        <v>8.4223826714801451</v>
      </c>
      <c r="U2279" s="13" t="s">
        <v>76</v>
      </c>
    </row>
    <row r="2280" spans="1:21" x14ac:dyDescent="0.3">
      <c r="A2280" s="25">
        <v>2278</v>
      </c>
      <c r="B2280" s="13" t="s">
        <v>2</v>
      </c>
      <c r="C2280" s="13">
        <v>553</v>
      </c>
      <c r="D2280" s="13" t="s">
        <v>693</v>
      </c>
      <c r="E2280" s="13" t="s">
        <v>32</v>
      </c>
      <c r="F2280" s="13" t="s">
        <v>37</v>
      </c>
      <c r="G2280" s="13">
        <v>7.03</v>
      </c>
      <c r="H2280" s="26">
        <v>44002</v>
      </c>
      <c r="I2280" s="26">
        <v>44005</v>
      </c>
      <c r="J2280" s="13">
        <v>4</v>
      </c>
      <c r="K2280" s="13">
        <v>2000</v>
      </c>
      <c r="L2280" s="13" t="s">
        <v>35</v>
      </c>
      <c r="M2280" s="13">
        <v>13</v>
      </c>
      <c r="N2280" s="13">
        <v>0.38333333333333341</v>
      </c>
      <c r="O2280" s="13">
        <v>4.9833333333333334</v>
      </c>
      <c r="P2280" s="13">
        <v>4</v>
      </c>
      <c r="Q2280" s="13">
        <v>1.2458333333333329</v>
      </c>
      <c r="R2280" s="13">
        <v>3.25</v>
      </c>
      <c r="S2280" s="13">
        <v>5.9165186500888103</v>
      </c>
      <c r="T2280" s="7">
        <f>IFERROR(VLOOKUP(B550,[1]!users_table[#All],4),"NA")</f>
        <v>8.4223826714801451</v>
      </c>
      <c r="U2280" s="13" t="s">
        <v>84</v>
      </c>
    </row>
    <row r="2281" spans="1:21" x14ac:dyDescent="0.3">
      <c r="A2281" s="25">
        <v>2279</v>
      </c>
      <c r="B2281" s="13" t="s">
        <v>2</v>
      </c>
      <c r="C2281" s="13">
        <v>39989</v>
      </c>
      <c r="D2281" s="13" t="s">
        <v>694</v>
      </c>
      <c r="E2281" s="13" t="s">
        <v>158</v>
      </c>
      <c r="F2281" s="13" t="s">
        <v>29</v>
      </c>
      <c r="G2281" s="13">
        <v>7.47</v>
      </c>
      <c r="H2281" s="26">
        <v>44120</v>
      </c>
      <c r="I2281" s="26">
        <v>44120</v>
      </c>
      <c r="J2281" s="13">
        <v>7</v>
      </c>
      <c r="K2281" s="13">
        <v>2019</v>
      </c>
      <c r="L2281" s="13" t="s">
        <v>33</v>
      </c>
      <c r="M2281" s="13">
        <v>1</v>
      </c>
      <c r="N2281" s="13">
        <v>6.7500000000000004E-2</v>
      </c>
      <c r="O2281" s="13">
        <v>6.7500000000000004E-2</v>
      </c>
      <c r="P2281" s="13">
        <v>1</v>
      </c>
      <c r="Q2281" s="13">
        <v>6.7500000000000004E-2</v>
      </c>
      <c r="R2281" s="13">
        <v>1</v>
      </c>
      <c r="S2281" s="13">
        <v>5.9165186500888103</v>
      </c>
      <c r="T2281" s="13">
        <f>IFERROR(VLOOKUP(B551,[1]!users_table[#All],4),"NA")</f>
        <v>8.4223826714801451</v>
      </c>
      <c r="U2281" s="13" t="s">
        <v>74</v>
      </c>
    </row>
    <row r="2282" spans="1:21" x14ac:dyDescent="0.3">
      <c r="A2282" s="25">
        <v>2280</v>
      </c>
      <c r="B2282" s="13" t="s">
        <v>2</v>
      </c>
      <c r="C2282" s="13">
        <v>37940</v>
      </c>
      <c r="D2282" s="13" t="s">
        <v>695</v>
      </c>
      <c r="E2282" s="13" t="s">
        <v>32</v>
      </c>
      <c r="F2282" s="13" t="s">
        <v>183</v>
      </c>
      <c r="G2282" s="13">
        <v>6.25</v>
      </c>
      <c r="H2282" s="26">
        <v>44054</v>
      </c>
      <c r="I2282" s="26">
        <v>44090</v>
      </c>
      <c r="J2282" s="13">
        <v>5</v>
      </c>
      <c r="K2282" s="13">
        <v>2019</v>
      </c>
      <c r="L2282" s="13" t="s">
        <v>33</v>
      </c>
      <c r="M2282" s="13">
        <v>12</v>
      </c>
      <c r="N2282" s="13">
        <v>5.8333333333333327E-2</v>
      </c>
      <c r="O2282" s="13">
        <v>0.7</v>
      </c>
      <c r="P2282" s="13">
        <v>37</v>
      </c>
      <c r="Q2282" s="13">
        <v>1.891891891891892E-2</v>
      </c>
      <c r="R2282" s="13">
        <v>0.32432432432432429</v>
      </c>
      <c r="S2282" s="13">
        <v>5.9165186500888103</v>
      </c>
      <c r="T2282" s="13">
        <f>IFERROR(VLOOKUP(B552,[1]!users_table[#All],4),"NA")</f>
        <v>8.4223826714801451</v>
      </c>
      <c r="U2282" s="13" t="s">
        <v>64</v>
      </c>
    </row>
    <row r="2283" spans="1:21" x14ac:dyDescent="0.3">
      <c r="A2283" s="25">
        <v>2281</v>
      </c>
      <c r="B2283" s="13" t="s">
        <v>2</v>
      </c>
      <c r="C2283" s="13">
        <v>37940</v>
      </c>
      <c r="D2283" s="13" t="s">
        <v>695</v>
      </c>
      <c r="E2283" s="13" t="s">
        <v>32</v>
      </c>
      <c r="F2283" s="13" t="s">
        <v>183</v>
      </c>
      <c r="G2283" s="13">
        <v>6.25</v>
      </c>
      <c r="H2283" s="26">
        <v>44054</v>
      </c>
      <c r="I2283" s="26">
        <v>44090</v>
      </c>
      <c r="J2283" s="13">
        <v>5</v>
      </c>
      <c r="K2283" s="13">
        <v>2019</v>
      </c>
      <c r="L2283" s="13" t="s">
        <v>33</v>
      </c>
      <c r="M2283" s="13">
        <v>12</v>
      </c>
      <c r="N2283" s="13">
        <v>5.8333333333333327E-2</v>
      </c>
      <c r="O2283" s="13">
        <v>0.7</v>
      </c>
      <c r="P2283" s="13">
        <v>37</v>
      </c>
      <c r="Q2283" s="13">
        <v>1.891891891891892E-2</v>
      </c>
      <c r="R2283" s="13">
        <v>0.32432432432432429</v>
      </c>
      <c r="S2283" s="13">
        <v>5.9165186500888103</v>
      </c>
      <c r="T2283" s="13">
        <f>IFERROR(VLOOKUP(B552,[1]!users_table[#All],4),"NA")</f>
        <v>8.4223826714801451</v>
      </c>
      <c r="U2283" s="13" t="s">
        <v>70</v>
      </c>
    </row>
    <row r="2284" spans="1:21" x14ac:dyDescent="0.3">
      <c r="A2284" s="25">
        <v>2282</v>
      </c>
      <c r="B2284" s="13" t="s">
        <v>2</v>
      </c>
      <c r="C2284" s="13">
        <v>37940</v>
      </c>
      <c r="D2284" s="13" t="s">
        <v>695</v>
      </c>
      <c r="E2284" s="13" t="s">
        <v>32</v>
      </c>
      <c r="F2284" s="13" t="s">
        <v>183</v>
      </c>
      <c r="G2284" s="13">
        <v>6.25</v>
      </c>
      <c r="H2284" s="26">
        <v>44054</v>
      </c>
      <c r="I2284" s="26">
        <v>44090</v>
      </c>
      <c r="J2284" s="13">
        <v>5</v>
      </c>
      <c r="K2284" s="13">
        <v>2019</v>
      </c>
      <c r="L2284" s="13" t="s">
        <v>33</v>
      </c>
      <c r="M2284" s="13">
        <v>12</v>
      </c>
      <c r="N2284" s="13">
        <v>5.8333333333333327E-2</v>
      </c>
      <c r="O2284" s="13">
        <v>0.7</v>
      </c>
      <c r="P2284" s="13">
        <v>37</v>
      </c>
      <c r="Q2284" s="13">
        <v>1.891891891891892E-2</v>
      </c>
      <c r="R2284" s="13">
        <v>0.32432432432432429</v>
      </c>
      <c r="S2284" s="13">
        <v>5.9165186500888103</v>
      </c>
      <c r="T2284" s="13">
        <f>IFERROR(VLOOKUP(B552,[1]!users_table[#All],4),"NA")</f>
        <v>8.4223826714801451</v>
      </c>
      <c r="U2284" s="13" t="s">
        <v>68</v>
      </c>
    </row>
    <row r="2285" spans="1:21" x14ac:dyDescent="0.3">
      <c r="A2285" s="25">
        <v>2283</v>
      </c>
      <c r="B2285" s="13" t="s">
        <v>2</v>
      </c>
      <c r="C2285" s="13">
        <v>37940</v>
      </c>
      <c r="D2285" s="13" t="s">
        <v>695</v>
      </c>
      <c r="E2285" s="13" t="s">
        <v>32</v>
      </c>
      <c r="F2285" s="13" t="s">
        <v>183</v>
      </c>
      <c r="G2285" s="13">
        <v>6.25</v>
      </c>
      <c r="H2285" s="26">
        <v>44054</v>
      </c>
      <c r="I2285" s="26">
        <v>44090</v>
      </c>
      <c r="J2285" s="13">
        <v>5</v>
      </c>
      <c r="K2285" s="13">
        <v>2019</v>
      </c>
      <c r="L2285" s="13" t="s">
        <v>33</v>
      </c>
      <c r="M2285" s="13">
        <v>12</v>
      </c>
      <c r="N2285" s="13">
        <v>5.8333333333333327E-2</v>
      </c>
      <c r="O2285" s="13">
        <v>0.7</v>
      </c>
      <c r="P2285" s="13">
        <v>37</v>
      </c>
      <c r="Q2285" s="13">
        <v>1.891891891891892E-2</v>
      </c>
      <c r="R2285" s="13">
        <v>0.32432432432432429</v>
      </c>
      <c r="S2285" s="13">
        <v>5.9165186500888103</v>
      </c>
      <c r="T2285" s="13">
        <f>IFERROR(VLOOKUP(B552,[1]!users_table[#All],4),"NA")</f>
        <v>8.4223826714801451</v>
      </c>
      <c r="U2285" s="13" t="s">
        <v>69</v>
      </c>
    </row>
    <row r="2286" spans="1:21" x14ac:dyDescent="0.3">
      <c r="A2286" s="25">
        <v>2284</v>
      </c>
      <c r="B2286" s="13" t="s">
        <v>2</v>
      </c>
      <c r="C2286" s="13">
        <v>39960</v>
      </c>
      <c r="D2286" s="13" t="s">
        <v>696</v>
      </c>
      <c r="E2286" s="13" t="s">
        <v>32</v>
      </c>
      <c r="F2286" s="13" t="s">
        <v>183</v>
      </c>
      <c r="G2286" s="13">
        <v>6.36</v>
      </c>
      <c r="H2286" s="26">
        <v>44106</v>
      </c>
      <c r="I2286" s="26">
        <v>44108</v>
      </c>
      <c r="J2286" s="13">
        <v>6</v>
      </c>
      <c r="K2286" s="13">
        <v>2020</v>
      </c>
      <c r="L2286" s="13" t="s">
        <v>30</v>
      </c>
      <c r="M2286" s="13">
        <v>12</v>
      </c>
      <c r="N2286" s="13">
        <v>5.5555555555555552E-2</v>
      </c>
      <c r="O2286" s="13">
        <v>0.66666666666666663</v>
      </c>
      <c r="P2286" s="13">
        <v>3</v>
      </c>
      <c r="Q2286" s="13">
        <v>0.22222222222222221</v>
      </c>
      <c r="R2286" s="13">
        <v>4</v>
      </c>
      <c r="S2286" s="13">
        <v>5.9165186500888103</v>
      </c>
      <c r="T2286" s="13">
        <f>IFERROR(VLOOKUP(B553,[1]!users_table[#All],4),"NA")</f>
        <v>8.4223826714801451</v>
      </c>
      <c r="U2286" s="13" t="s">
        <v>64</v>
      </c>
    </row>
    <row r="2287" spans="1:21" x14ac:dyDescent="0.3">
      <c r="A2287" s="25">
        <v>2285</v>
      </c>
      <c r="B2287" s="13" t="s">
        <v>2</v>
      </c>
      <c r="C2287" s="13">
        <v>39960</v>
      </c>
      <c r="D2287" s="13" t="s">
        <v>696</v>
      </c>
      <c r="E2287" s="13" t="s">
        <v>32</v>
      </c>
      <c r="F2287" s="13" t="s">
        <v>183</v>
      </c>
      <c r="G2287" s="13">
        <v>6.36</v>
      </c>
      <c r="H2287" s="26">
        <v>44106</v>
      </c>
      <c r="I2287" s="26">
        <v>44108</v>
      </c>
      <c r="J2287" s="13">
        <v>6</v>
      </c>
      <c r="K2287" s="13">
        <v>2020</v>
      </c>
      <c r="L2287" s="13" t="s">
        <v>30</v>
      </c>
      <c r="M2287" s="13">
        <v>12</v>
      </c>
      <c r="N2287" s="13">
        <v>5.5555555555555552E-2</v>
      </c>
      <c r="O2287" s="13">
        <v>0.66666666666666663</v>
      </c>
      <c r="P2287" s="13">
        <v>3</v>
      </c>
      <c r="Q2287" s="13">
        <v>0.22222222222222221</v>
      </c>
      <c r="R2287" s="13">
        <v>4</v>
      </c>
      <c r="S2287" s="13">
        <v>5.9165186500888103</v>
      </c>
      <c r="T2287" s="13">
        <f>IFERROR(VLOOKUP(B553,[1]!users_table[#All],4),"NA")</f>
        <v>8.4223826714801451</v>
      </c>
      <c r="U2287" s="13" t="s">
        <v>70</v>
      </c>
    </row>
    <row r="2288" spans="1:21" x14ac:dyDescent="0.3">
      <c r="A2288" s="25">
        <v>2286</v>
      </c>
      <c r="B2288" s="13" t="s">
        <v>2</v>
      </c>
      <c r="C2288" s="13">
        <v>39960</v>
      </c>
      <c r="D2288" s="13" t="s">
        <v>696</v>
      </c>
      <c r="E2288" s="13" t="s">
        <v>32</v>
      </c>
      <c r="F2288" s="13" t="s">
        <v>183</v>
      </c>
      <c r="G2288" s="13">
        <v>6.36</v>
      </c>
      <c r="H2288" s="26">
        <v>44106</v>
      </c>
      <c r="I2288" s="26">
        <v>44108</v>
      </c>
      <c r="J2288" s="13">
        <v>6</v>
      </c>
      <c r="K2288" s="13">
        <v>2020</v>
      </c>
      <c r="L2288" s="13" t="s">
        <v>30</v>
      </c>
      <c r="M2288" s="13">
        <v>12</v>
      </c>
      <c r="N2288" s="13">
        <v>5.5555555555555552E-2</v>
      </c>
      <c r="O2288" s="13">
        <v>0.66666666666666663</v>
      </c>
      <c r="P2288" s="13">
        <v>3</v>
      </c>
      <c r="Q2288" s="13">
        <v>0.22222222222222221</v>
      </c>
      <c r="R2288" s="13">
        <v>4</v>
      </c>
      <c r="S2288" s="13">
        <v>5.9165186500888103</v>
      </c>
      <c r="T2288" s="13">
        <f>IFERROR(VLOOKUP(B553,[1]!users_table[#All],4),"NA")</f>
        <v>8.4223826714801451</v>
      </c>
      <c r="U2288" s="13" t="s">
        <v>68</v>
      </c>
    </row>
    <row r="2289" spans="1:21" x14ac:dyDescent="0.3">
      <c r="A2289" s="25">
        <v>2287</v>
      </c>
      <c r="B2289" s="13" t="s">
        <v>2</v>
      </c>
      <c r="C2289" s="13">
        <v>39960</v>
      </c>
      <c r="D2289" s="13" t="s">
        <v>696</v>
      </c>
      <c r="E2289" s="13" t="s">
        <v>32</v>
      </c>
      <c r="F2289" s="13" t="s">
        <v>183</v>
      </c>
      <c r="G2289" s="13">
        <v>6.36</v>
      </c>
      <c r="H2289" s="26">
        <v>44106</v>
      </c>
      <c r="I2289" s="26">
        <v>44108</v>
      </c>
      <c r="J2289" s="13">
        <v>6</v>
      </c>
      <c r="K2289" s="13">
        <v>2020</v>
      </c>
      <c r="L2289" s="13" t="s">
        <v>30</v>
      </c>
      <c r="M2289" s="13">
        <v>12</v>
      </c>
      <c r="N2289" s="13">
        <v>5.5555555555555552E-2</v>
      </c>
      <c r="O2289" s="13">
        <v>0.66666666666666663</v>
      </c>
      <c r="P2289" s="13">
        <v>3</v>
      </c>
      <c r="Q2289" s="13">
        <v>0.22222222222222221</v>
      </c>
      <c r="R2289" s="13">
        <v>4</v>
      </c>
      <c r="S2289" s="13">
        <v>5.9165186500888103</v>
      </c>
      <c r="T2289" s="13">
        <f>IFERROR(VLOOKUP(B553,[1]!users_table[#All],4),"NA")</f>
        <v>8.4223826714801451</v>
      </c>
      <c r="U2289" s="13" t="s">
        <v>69</v>
      </c>
    </row>
    <row r="2290" spans="1:21" x14ac:dyDescent="0.3">
      <c r="A2290" s="25">
        <v>2288</v>
      </c>
      <c r="B2290" s="13" t="s">
        <v>2</v>
      </c>
      <c r="C2290" s="13">
        <v>42959</v>
      </c>
      <c r="D2290" s="13" t="s">
        <v>697</v>
      </c>
      <c r="E2290" s="13" t="s">
        <v>32</v>
      </c>
      <c r="F2290" s="13" t="s">
        <v>183</v>
      </c>
      <c r="G2290" s="13">
        <v>6.37</v>
      </c>
      <c r="H2290" s="26">
        <v>44410</v>
      </c>
      <c r="I2290" s="26">
        <v>44509</v>
      </c>
      <c r="J2290" s="13">
        <v>6</v>
      </c>
      <c r="K2290" s="13">
        <v>2021</v>
      </c>
      <c r="L2290" s="13" t="s">
        <v>30</v>
      </c>
      <c r="M2290" s="13">
        <v>12</v>
      </c>
      <c r="N2290" s="13">
        <v>5.8333333333333327E-2</v>
      </c>
      <c r="O2290" s="13">
        <v>0.7</v>
      </c>
      <c r="P2290" s="13">
        <v>100</v>
      </c>
      <c r="Q2290" s="13">
        <v>6.9999999999999993E-3</v>
      </c>
      <c r="R2290" s="13">
        <v>0.12</v>
      </c>
      <c r="S2290" s="13">
        <v>5.9165186500888103</v>
      </c>
      <c r="T2290" s="13">
        <f>IFERROR(VLOOKUP(B554,[1]!users_table[#All],4),"NA")</f>
        <v>8.4223826714801451</v>
      </c>
      <c r="U2290" s="13" t="s">
        <v>64</v>
      </c>
    </row>
    <row r="2291" spans="1:21" x14ac:dyDescent="0.3">
      <c r="A2291" s="25">
        <v>2289</v>
      </c>
      <c r="B2291" s="13" t="s">
        <v>2</v>
      </c>
      <c r="C2291" s="13">
        <v>42959</v>
      </c>
      <c r="D2291" s="13" t="s">
        <v>697</v>
      </c>
      <c r="E2291" s="13" t="s">
        <v>32</v>
      </c>
      <c r="F2291" s="13" t="s">
        <v>183</v>
      </c>
      <c r="G2291" s="13">
        <v>6.37</v>
      </c>
      <c r="H2291" s="26">
        <v>44410</v>
      </c>
      <c r="I2291" s="26">
        <v>44509</v>
      </c>
      <c r="J2291" s="13">
        <v>6</v>
      </c>
      <c r="K2291" s="13">
        <v>2021</v>
      </c>
      <c r="L2291" s="13" t="s">
        <v>30</v>
      </c>
      <c r="M2291" s="13">
        <v>12</v>
      </c>
      <c r="N2291" s="13">
        <v>5.8333333333333327E-2</v>
      </c>
      <c r="O2291" s="13">
        <v>0.7</v>
      </c>
      <c r="P2291" s="13">
        <v>100</v>
      </c>
      <c r="Q2291" s="13">
        <v>6.9999999999999993E-3</v>
      </c>
      <c r="R2291" s="13">
        <v>0.12</v>
      </c>
      <c r="S2291" s="13">
        <v>5.9165186500888103</v>
      </c>
      <c r="T2291" s="13">
        <f>IFERROR(VLOOKUP(B554,[1]!users_table[#All],4),"NA")</f>
        <v>8.4223826714801451</v>
      </c>
      <c r="U2291" s="13" t="s">
        <v>70</v>
      </c>
    </row>
    <row r="2292" spans="1:21" x14ac:dyDescent="0.3">
      <c r="A2292" s="25">
        <v>2290</v>
      </c>
      <c r="B2292" s="13" t="s">
        <v>2</v>
      </c>
      <c r="C2292" s="13">
        <v>42959</v>
      </c>
      <c r="D2292" s="13" t="s">
        <v>697</v>
      </c>
      <c r="E2292" s="13" t="s">
        <v>32</v>
      </c>
      <c r="F2292" s="13" t="s">
        <v>183</v>
      </c>
      <c r="G2292" s="13">
        <v>6.37</v>
      </c>
      <c r="H2292" s="26">
        <v>44410</v>
      </c>
      <c r="I2292" s="26">
        <v>44509</v>
      </c>
      <c r="J2292" s="13">
        <v>6</v>
      </c>
      <c r="K2292" s="13">
        <v>2021</v>
      </c>
      <c r="L2292" s="13" t="s">
        <v>30</v>
      </c>
      <c r="M2292" s="13">
        <v>12</v>
      </c>
      <c r="N2292" s="13">
        <v>5.8333333333333327E-2</v>
      </c>
      <c r="O2292" s="13">
        <v>0.7</v>
      </c>
      <c r="P2292" s="13">
        <v>100</v>
      </c>
      <c r="Q2292" s="13">
        <v>6.9999999999999993E-3</v>
      </c>
      <c r="R2292" s="13">
        <v>0.12</v>
      </c>
      <c r="S2292" s="13">
        <v>5.9165186500888103</v>
      </c>
      <c r="T2292" s="13">
        <f>IFERROR(VLOOKUP(B554,[1]!users_table[#All],4),"NA")</f>
        <v>8.4223826714801451</v>
      </c>
      <c r="U2292" s="13" t="s">
        <v>68</v>
      </c>
    </row>
    <row r="2293" spans="1:21" x14ac:dyDescent="0.3">
      <c r="A2293" s="25">
        <v>2291</v>
      </c>
      <c r="B2293" s="13" t="s">
        <v>2</v>
      </c>
      <c r="C2293" s="13">
        <v>42959</v>
      </c>
      <c r="D2293" s="13" t="s">
        <v>697</v>
      </c>
      <c r="E2293" s="13" t="s">
        <v>32</v>
      </c>
      <c r="F2293" s="13" t="s">
        <v>183</v>
      </c>
      <c r="G2293" s="13">
        <v>6.37</v>
      </c>
      <c r="H2293" s="26">
        <v>44410</v>
      </c>
      <c r="I2293" s="26">
        <v>44509</v>
      </c>
      <c r="J2293" s="13">
        <v>6</v>
      </c>
      <c r="K2293" s="13">
        <v>2021</v>
      </c>
      <c r="L2293" s="13" t="s">
        <v>30</v>
      </c>
      <c r="M2293" s="13">
        <v>12</v>
      </c>
      <c r="N2293" s="13">
        <v>5.8333333333333327E-2</v>
      </c>
      <c r="O2293" s="13">
        <v>0.7</v>
      </c>
      <c r="P2293" s="13">
        <v>100</v>
      </c>
      <c r="Q2293" s="13">
        <v>6.9999999999999993E-3</v>
      </c>
      <c r="R2293" s="13">
        <v>0.12</v>
      </c>
      <c r="S2293" s="13">
        <v>5.9165186500888103</v>
      </c>
      <c r="T2293" s="13">
        <f>IFERROR(VLOOKUP(B554,[1]!users_table[#All],4),"NA")</f>
        <v>8.4223826714801451</v>
      </c>
      <c r="U2293" s="13" t="s">
        <v>69</v>
      </c>
    </row>
    <row r="2294" spans="1:21" x14ac:dyDescent="0.3">
      <c r="A2294" s="25">
        <v>2292</v>
      </c>
      <c r="B2294" s="13" t="s">
        <v>2</v>
      </c>
      <c r="C2294" s="13">
        <v>40646</v>
      </c>
      <c r="D2294" s="13" t="s">
        <v>698</v>
      </c>
      <c r="E2294" s="13" t="s">
        <v>168</v>
      </c>
      <c r="F2294" s="13" t="s">
        <v>152</v>
      </c>
      <c r="G2294" s="13">
        <v>7.09</v>
      </c>
      <c r="H2294" s="26">
        <v>44540</v>
      </c>
      <c r="I2294" s="26">
        <v>44540</v>
      </c>
      <c r="J2294" s="13">
        <v>4</v>
      </c>
      <c r="K2294" s="13">
        <v>2020</v>
      </c>
      <c r="L2294" s="13" t="s">
        <v>35</v>
      </c>
      <c r="M2294" s="13">
        <v>1</v>
      </c>
      <c r="N2294" s="13">
        <v>0.88555555555555554</v>
      </c>
      <c r="O2294" s="13">
        <v>0.88555555555555554</v>
      </c>
      <c r="P2294" s="13">
        <v>1</v>
      </c>
      <c r="Q2294" s="13">
        <v>0.88555555555555554</v>
      </c>
      <c r="R2294" s="13">
        <v>1</v>
      </c>
      <c r="S2294" s="13">
        <v>5.9165186500888103</v>
      </c>
      <c r="T2294" s="13">
        <f>IFERROR(VLOOKUP(B555,[1]!users_table[#All],4),"NA")</f>
        <v>8.4223826714801451</v>
      </c>
      <c r="U2294" s="13" t="s">
        <v>1019</v>
      </c>
    </row>
    <row r="2295" spans="1:21" x14ac:dyDescent="0.3">
      <c r="A2295" s="25">
        <v>2293</v>
      </c>
      <c r="B2295" s="13" t="s">
        <v>2</v>
      </c>
      <c r="C2295" s="13">
        <v>40646</v>
      </c>
      <c r="D2295" s="13" t="s">
        <v>698</v>
      </c>
      <c r="E2295" s="13" t="s">
        <v>168</v>
      </c>
      <c r="F2295" s="13" t="s">
        <v>152</v>
      </c>
      <c r="G2295" s="13">
        <v>7.09</v>
      </c>
      <c r="H2295" s="26">
        <v>44540</v>
      </c>
      <c r="I2295" s="26">
        <v>44540</v>
      </c>
      <c r="J2295" s="13">
        <v>4</v>
      </c>
      <c r="K2295" s="13">
        <v>2020</v>
      </c>
      <c r="L2295" s="13" t="s">
        <v>35</v>
      </c>
      <c r="M2295" s="13">
        <v>1</v>
      </c>
      <c r="N2295" s="13">
        <v>0.88555555555555554</v>
      </c>
      <c r="O2295" s="13">
        <v>0.88555555555555554</v>
      </c>
      <c r="P2295" s="13">
        <v>1</v>
      </c>
      <c r="Q2295" s="13">
        <v>0.88555555555555554</v>
      </c>
      <c r="R2295" s="13">
        <v>1</v>
      </c>
      <c r="S2295" s="13">
        <v>5.9165186500888103</v>
      </c>
      <c r="T2295" s="13">
        <f>IFERROR(VLOOKUP(B555,[1]!users_table[#All],4),"NA")</f>
        <v>8.4223826714801451</v>
      </c>
      <c r="U2295" s="13" t="s">
        <v>1043</v>
      </c>
    </row>
    <row r="2296" spans="1:21" x14ac:dyDescent="0.3">
      <c r="A2296" s="25">
        <v>2294</v>
      </c>
      <c r="B2296" s="13" t="s">
        <v>2</v>
      </c>
      <c r="C2296" s="13">
        <v>40646</v>
      </c>
      <c r="D2296" s="13" t="s">
        <v>698</v>
      </c>
      <c r="E2296" s="13" t="s">
        <v>168</v>
      </c>
      <c r="F2296" s="13" t="s">
        <v>152</v>
      </c>
      <c r="G2296" s="13">
        <v>7.09</v>
      </c>
      <c r="H2296" s="26">
        <v>44540</v>
      </c>
      <c r="I2296" s="26">
        <v>44540</v>
      </c>
      <c r="J2296" s="13">
        <v>4</v>
      </c>
      <c r="K2296" s="13">
        <v>2020</v>
      </c>
      <c r="L2296" s="13" t="s">
        <v>35</v>
      </c>
      <c r="M2296" s="13">
        <v>1</v>
      </c>
      <c r="N2296" s="13">
        <v>0.88555555555555554</v>
      </c>
      <c r="O2296" s="13">
        <v>0.88555555555555554</v>
      </c>
      <c r="P2296" s="13">
        <v>1</v>
      </c>
      <c r="Q2296" s="13">
        <v>0.88555555555555554</v>
      </c>
      <c r="R2296" s="13">
        <v>1</v>
      </c>
      <c r="S2296" s="13">
        <v>5.9165186500888103</v>
      </c>
      <c r="T2296" s="13">
        <f>IFERROR(VLOOKUP(B555,[1]!users_table[#All],4),"NA")</f>
        <v>8.4223826714801451</v>
      </c>
      <c r="U2296" s="13" t="s">
        <v>66</v>
      </c>
    </row>
    <row r="2297" spans="1:21" x14ac:dyDescent="0.3">
      <c r="A2297" s="25">
        <v>2295</v>
      </c>
      <c r="B2297" s="13" t="s">
        <v>2</v>
      </c>
      <c r="C2297" s="13">
        <v>40646</v>
      </c>
      <c r="D2297" s="13" t="s">
        <v>698</v>
      </c>
      <c r="E2297" s="13" t="s">
        <v>168</v>
      </c>
      <c r="F2297" s="13" t="s">
        <v>152</v>
      </c>
      <c r="G2297" s="13">
        <v>7.09</v>
      </c>
      <c r="H2297" s="26">
        <v>44540</v>
      </c>
      <c r="I2297" s="26">
        <v>44540</v>
      </c>
      <c r="J2297" s="13">
        <v>4</v>
      </c>
      <c r="K2297" s="13">
        <v>2020</v>
      </c>
      <c r="L2297" s="13" t="s">
        <v>35</v>
      </c>
      <c r="M2297" s="13">
        <v>1</v>
      </c>
      <c r="N2297" s="13">
        <v>0.88555555555555554</v>
      </c>
      <c r="O2297" s="13">
        <v>0.88555555555555554</v>
      </c>
      <c r="P2297" s="13">
        <v>1</v>
      </c>
      <c r="Q2297" s="13">
        <v>0.88555555555555554</v>
      </c>
      <c r="R2297" s="13">
        <v>1</v>
      </c>
      <c r="S2297" s="13">
        <v>5.9165186500888103</v>
      </c>
      <c r="T2297" s="13">
        <f>IFERROR(VLOOKUP(B555,[1]!users_table[#All],4),"NA")</f>
        <v>8.4223826714801451</v>
      </c>
      <c r="U2297" s="13" t="s">
        <v>1046</v>
      </c>
    </row>
    <row r="2298" spans="1:21" x14ac:dyDescent="0.3">
      <c r="A2298" s="25">
        <v>2296</v>
      </c>
      <c r="B2298" s="13" t="s">
        <v>2</v>
      </c>
      <c r="C2298" s="13">
        <v>39710</v>
      </c>
      <c r="D2298" s="13" t="s">
        <v>699</v>
      </c>
      <c r="E2298" s="13" t="s">
        <v>32</v>
      </c>
      <c r="F2298" s="13" t="s">
        <v>37</v>
      </c>
      <c r="G2298" s="13">
        <v>6.88</v>
      </c>
      <c r="H2298" s="26">
        <v>44307</v>
      </c>
      <c r="I2298" s="26">
        <v>44315</v>
      </c>
      <c r="J2298" s="13">
        <v>9</v>
      </c>
      <c r="K2298" s="13">
        <v>2020</v>
      </c>
      <c r="L2298" s="13" t="s">
        <v>33</v>
      </c>
      <c r="M2298" s="13">
        <v>12</v>
      </c>
      <c r="N2298" s="13">
        <v>0.38611111111111113</v>
      </c>
      <c r="O2298" s="13">
        <v>4.6333333333333337</v>
      </c>
      <c r="P2298" s="13">
        <v>9</v>
      </c>
      <c r="Q2298" s="13">
        <v>0.51481481481481484</v>
      </c>
      <c r="R2298" s="13">
        <v>1.333333333333333</v>
      </c>
      <c r="S2298" s="13">
        <v>5.9165186500888103</v>
      </c>
      <c r="T2298" s="13">
        <f>IFERROR(VLOOKUP(B556,[1]!users_table[#All],4),"NA")</f>
        <v>8.4223826714801451</v>
      </c>
      <c r="U2298" s="13" t="s">
        <v>66</v>
      </c>
    </row>
    <row r="2299" spans="1:21" x14ac:dyDescent="0.3">
      <c r="A2299" s="25">
        <v>2297</v>
      </c>
      <c r="B2299" s="13" t="s">
        <v>2</v>
      </c>
      <c r="C2299" s="13">
        <v>39710</v>
      </c>
      <c r="D2299" s="13" t="s">
        <v>699</v>
      </c>
      <c r="E2299" s="13" t="s">
        <v>32</v>
      </c>
      <c r="F2299" s="13" t="s">
        <v>37</v>
      </c>
      <c r="G2299" s="13">
        <v>6.88</v>
      </c>
      <c r="H2299" s="26">
        <v>44307</v>
      </c>
      <c r="I2299" s="26">
        <v>44315</v>
      </c>
      <c r="J2299" s="13">
        <v>9</v>
      </c>
      <c r="K2299" s="13">
        <v>2020</v>
      </c>
      <c r="L2299" s="13" t="s">
        <v>33</v>
      </c>
      <c r="M2299" s="13">
        <v>12</v>
      </c>
      <c r="N2299" s="13">
        <v>0.38611111111111113</v>
      </c>
      <c r="O2299" s="13">
        <v>4.6333333333333337</v>
      </c>
      <c r="P2299" s="13">
        <v>9</v>
      </c>
      <c r="Q2299" s="13">
        <v>0.51481481481481484</v>
      </c>
      <c r="R2299" s="13">
        <v>1.333333333333333</v>
      </c>
      <c r="S2299" s="13">
        <v>5.9165186500888103</v>
      </c>
      <c r="T2299" s="13">
        <f>IFERROR(VLOOKUP(B556,[1]!users_table[#All],4),"NA")</f>
        <v>8.4223826714801451</v>
      </c>
      <c r="U2299" s="13" t="s">
        <v>1040</v>
      </c>
    </row>
    <row r="2300" spans="1:21" x14ac:dyDescent="0.3">
      <c r="A2300" s="25">
        <v>2298</v>
      </c>
      <c r="B2300" s="13" t="s">
        <v>2</v>
      </c>
      <c r="C2300" s="13">
        <v>39710</v>
      </c>
      <c r="D2300" s="13" t="s">
        <v>699</v>
      </c>
      <c r="E2300" s="13" t="s">
        <v>32</v>
      </c>
      <c r="F2300" s="13" t="s">
        <v>37</v>
      </c>
      <c r="G2300" s="13">
        <v>6.88</v>
      </c>
      <c r="H2300" s="26">
        <v>44307</v>
      </c>
      <c r="I2300" s="26">
        <v>44315</v>
      </c>
      <c r="J2300" s="13">
        <v>9</v>
      </c>
      <c r="K2300" s="13">
        <v>2020</v>
      </c>
      <c r="L2300" s="13" t="s">
        <v>33</v>
      </c>
      <c r="M2300" s="13">
        <v>12</v>
      </c>
      <c r="N2300" s="13">
        <v>0.38611111111111113</v>
      </c>
      <c r="O2300" s="13">
        <v>4.6333333333333337</v>
      </c>
      <c r="P2300" s="13">
        <v>9</v>
      </c>
      <c r="Q2300" s="13">
        <v>0.51481481481481484</v>
      </c>
      <c r="R2300" s="13">
        <v>1.333333333333333</v>
      </c>
      <c r="S2300" s="13">
        <v>5.9165186500888103</v>
      </c>
      <c r="T2300" s="7">
        <f>IFERROR(VLOOKUP(B556,[1]!users_table[#All],4),"NA")</f>
        <v>8.4223826714801451</v>
      </c>
      <c r="U2300" s="13" t="s">
        <v>75</v>
      </c>
    </row>
    <row r="2301" spans="1:21" x14ac:dyDescent="0.3">
      <c r="A2301" s="25">
        <v>2299</v>
      </c>
      <c r="B2301" s="13" t="s">
        <v>2</v>
      </c>
      <c r="C2301" s="13">
        <v>39710</v>
      </c>
      <c r="D2301" s="13" t="s">
        <v>699</v>
      </c>
      <c r="E2301" s="13" t="s">
        <v>32</v>
      </c>
      <c r="F2301" s="13" t="s">
        <v>37</v>
      </c>
      <c r="G2301" s="13">
        <v>6.88</v>
      </c>
      <c r="H2301" s="26">
        <v>44307</v>
      </c>
      <c r="I2301" s="26">
        <v>44315</v>
      </c>
      <c r="J2301" s="13">
        <v>9</v>
      </c>
      <c r="K2301" s="13">
        <v>2020</v>
      </c>
      <c r="L2301" s="13" t="s">
        <v>33</v>
      </c>
      <c r="M2301" s="13">
        <v>12</v>
      </c>
      <c r="N2301" s="13">
        <v>0.38611111111111113</v>
      </c>
      <c r="O2301" s="13">
        <v>4.6333333333333337</v>
      </c>
      <c r="P2301" s="13">
        <v>9</v>
      </c>
      <c r="Q2301" s="13">
        <v>0.51481481481481484</v>
      </c>
      <c r="R2301" s="13">
        <v>1.333333333333333</v>
      </c>
      <c r="S2301" s="13">
        <v>5.9165186500888103</v>
      </c>
      <c r="T2301" s="7">
        <f>IFERROR(VLOOKUP(B556,[1]!users_table[#All],4),"NA")</f>
        <v>8.4223826714801451</v>
      </c>
      <c r="U2301" s="13" t="s">
        <v>1016</v>
      </c>
    </row>
    <row r="2302" spans="1:21" x14ac:dyDescent="0.3">
      <c r="A2302" s="25">
        <v>2300</v>
      </c>
      <c r="B2302" s="13" t="s">
        <v>2</v>
      </c>
      <c r="C2302" s="13">
        <v>41660</v>
      </c>
      <c r="D2302" s="13" t="s">
        <v>700</v>
      </c>
      <c r="E2302" s="13" t="s">
        <v>50</v>
      </c>
      <c r="F2302" s="13" t="s">
        <v>37</v>
      </c>
      <c r="G2302" s="13">
        <v>6.63</v>
      </c>
      <c r="H2302" s="26">
        <v>44329</v>
      </c>
      <c r="I2302" s="26">
        <v>44329</v>
      </c>
      <c r="J2302" s="13">
        <v>7</v>
      </c>
      <c r="K2302" s="13">
        <v>2020</v>
      </c>
      <c r="L2302" s="13" t="s">
        <v>33</v>
      </c>
      <c r="M2302" s="13">
        <v>6</v>
      </c>
      <c r="N2302" s="13">
        <v>3.3333333333333333E-2</v>
      </c>
      <c r="O2302" s="13">
        <v>0.2</v>
      </c>
      <c r="P2302" s="13">
        <v>1</v>
      </c>
      <c r="Q2302" s="13">
        <v>0.2</v>
      </c>
      <c r="R2302" s="13">
        <v>6</v>
      </c>
      <c r="S2302" s="13">
        <v>5.9165186500888103</v>
      </c>
      <c r="T2302" s="7">
        <f>IFERROR(VLOOKUP(B557,[1]!users_table[#All],4),"NA")</f>
        <v>8.4223826714801451</v>
      </c>
      <c r="U2302" s="13" t="s">
        <v>66</v>
      </c>
    </row>
    <row r="2303" spans="1:21" x14ac:dyDescent="0.3">
      <c r="A2303" s="25">
        <v>2301</v>
      </c>
      <c r="B2303" s="13" t="s">
        <v>2</v>
      </c>
      <c r="C2303" s="13">
        <v>41660</v>
      </c>
      <c r="D2303" s="13" t="s">
        <v>700</v>
      </c>
      <c r="E2303" s="13" t="s">
        <v>50</v>
      </c>
      <c r="F2303" s="13" t="s">
        <v>37</v>
      </c>
      <c r="G2303" s="13">
        <v>6.63</v>
      </c>
      <c r="H2303" s="26">
        <v>44329</v>
      </c>
      <c r="I2303" s="26">
        <v>44329</v>
      </c>
      <c r="J2303" s="13">
        <v>7</v>
      </c>
      <c r="K2303" s="13">
        <v>2020</v>
      </c>
      <c r="L2303" s="13" t="s">
        <v>33</v>
      </c>
      <c r="M2303" s="13">
        <v>6</v>
      </c>
      <c r="N2303" s="13">
        <v>3.3333333333333333E-2</v>
      </c>
      <c r="O2303" s="13">
        <v>0.2</v>
      </c>
      <c r="P2303" s="13">
        <v>1</v>
      </c>
      <c r="Q2303" s="13">
        <v>0.2</v>
      </c>
      <c r="R2303" s="13">
        <v>6</v>
      </c>
      <c r="S2303" s="13">
        <v>5.9165186500888103</v>
      </c>
      <c r="T2303" s="7">
        <f>IFERROR(VLOOKUP(B557,[1]!users_table[#All],4),"NA")</f>
        <v>8.4223826714801451</v>
      </c>
      <c r="U2303" s="13" t="s">
        <v>75</v>
      </c>
    </row>
    <row r="2304" spans="1:21" x14ac:dyDescent="0.3">
      <c r="A2304" s="25">
        <v>2302</v>
      </c>
      <c r="B2304" s="13" t="s">
        <v>2</v>
      </c>
      <c r="C2304" s="13">
        <v>41660</v>
      </c>
      <c r="D2304" s="13" t="s">
        <v>700</v>
      </c>
      <c r="E2304" s="13" t="s">
        <v>50</v>
      </c>
      <c r="F2304" s="13" t="s">
        <v>37</v>
      </c>
      <c r="G2304" s="13">
        <v>6.63</v>
      </c>
      <c r="H2304" s="26">
        <v>44329</v>
      </c>
      <c r="I2304" s="26">
        <v>44329</v>
      </c>
      <c r="J2304" s="13">
        <v>7</v>
      </c>
      <c r="K2304" s="13">
        <v>2020</v>
      </c>
      <c r="L2304" s="13" t="s">
        <v>33</v>
      </c>
      <c r="M2304" s="13">
        <v>6</v>
      </c>
      <c r="N2304" s="13">
        <v>3.3333333333333333E-2</v>
      </c>
      <c r="O2304" s="13">
        <v>0.2</v>
      </c>
      <c r="P2304" s="13">
        <v>1</v>
      </c>
      <c r="Q2304" s="13">
        <v>0.2</v>
      </c>
      <c r="R2304" s="13">
        <v>6</v>
      </c>
      <c r="S2304" s="13">
        <v>5.9165186500888103</v>
      </c>
      <c r="T2304" s="7">
        <f>IFERROR(VLOOKUP(B557,[1]!users_table[#All],4),"NA")</f>
        <v>8.4223826714801451</v>
      </c>
      <c r="U2304" s="13" t="s">
        <v>1016</v>
      </c>
    </row>
    <row r="2305" spans="1:21" x14ac:dyDescent="0.3">
      <c r="A2305" s="25">
        <v>2303</v>
      </c>
      <c r="B2305" s="13" t="s">
        <v>2</v>
      </c>
      <c r="C2305" s="13">
        <v>48653</v>
      </c>
      <c r="D2305" s="13" t="s">
        <v>701</v>
      </c>
      <c r="E2305" s="13" t="s">
        <v>158</v>
      </c>
      <c r="F2305" s="13" t="s">
        <v>44</v>
      </c>
      <c r="G2305" s="13">
        <v>8.3699999999999992</v>
      </c>
      <c r="H2305" s="26">
        <v>44539</v>
      </c>
      <c r="I2305" s="26">
        <v>44539</v>
      </c>
      <c r="J2305" s="13">
        <v>7</v>
      </c>
      <c r="K2305" s="13">
        <v>2019</v>
      </c>
      <c r="L2305" s="13" t="s">
        <v>35</v>
      </c>
      <c r="M2305" s="13">
        <v>1</v>
      </c>
      <c r="N2305" s="13">
        <v>7.6388888888888895E-2</v>
      </c>
      <c r="O2305" s="13">
        <v>7.6388888888888895E-2</v>
      </c>
      <c r="P2305" s="13">
        <v>1</v>
      </c>
      <c r="Q2305" s="13">
        <v>7.6388888888888895E-2</v>
      </c>
      <c r="R2305" s="13">
        <v>1</v>
      </c>
      <c r="S2305" s="13">
        <v>5.9165186500888103</v>
      </c>
      <c r="T2305" s="7">
        <f>IFERROR(VLOOKUP(B558,[1]!users_table[#All],4),"NA")</f>
        <v>8.4223826714801451</v>
      </c>
      <c r="U2305" s="13" t="s">
        <v>74</v>
      </c>
    </row>
    <row r="2306" spans="1:21" x14ac:dyDescent="0.3">
      <c r="A2306" s="25">
        <v>2304</v>
      </c>
      <c r="B2306" s="13" t="s">
        <v>2</v>
      </c>
      <c r="C2306" s="13">
        <v>50042</v>
      </c>
      <c r="D2306" s="13" t="s">
        <v>702</v>
      </c>
      <c r="E2306" s="13" t="s">
        <v>158</v>
      </c>
      <c r="F2306" s="13" t="s">
        <v>29</v>
      </c>
      <c r="G2306" s="13">
        <v>6.7</v>
      </c>
      <c r="H2306" s="26">
        <v>44990</v>
      </c>
      <c r="I2306" s="26">
        <v>44990</v>
      </c>
      <c r="J2306" s="13">
        <v>5</v>
      </c>
      <c r="K2306" s="13">
        <v>2021</v>
      </c>
      <c r="L2306" s="13" t="s">
        <v>39</v>
      </c>
      <c r="M2306" s="13">
        <v>1</v>
      </c>
      <c r="N2306" s="13">
        <v>6.277777777777778E-2</v>
      </c>
      <c r="O2306" s="13">
        <v>6.277777777777778E-2</v>
      </c>
      <c r="P2306" s="13">
        <v>1</v>
      </c>
      <c r="Q2306" s="13">
        <v>6.277777777777778E-2</v>
      </c>
      <c r="R2306" s="13">
        <v>1</v>
      </c>
      <c r="S2306" s="13">
        <v>5.9165186500888103</v>
      </c>
      <c r="T2306" s="7">
        <f>IFERROR(VLOOKUP(B559,[1]!users_table[#All],4),"NA")</f>
        <v>8.4223826714801451</v>
      </c>
      <c r="U2306" s="13" t="s">
        <v>74</v>
      </c>
    </row>
    <row r="2307" spans="1:21" x14ac:dyDescent="0.3">
      <c r="A2307" s="25">
        <v>2305</v>
      </c>
      <c r="B2307" s="13" t="s">
        <v>2</v>
      </c>
      <c r="C2307" s="13">
        <v>48876</v>
      </c>
      <c r="D2307" s="13" t="s">
        <v>703</v>
      </c>
      <c r="E2307" s="13" t="s">
        <v>158</v>
      </c>
      <c r="F2307" s="13" t="s">
        <v>29</v>
      </c>
      <c r="G2307" s="13">
        <v>7.59</v>
      </c>
      <c r="H2307" s="26">
        <v>44991</v>
      </c>
      <c r="I2307" s="26">
        <v>44991</v>
      </c>
      <c r="J2307" s="13">
        <v>6</v>
      </c>
      <c r="K2307" s="13">
        <v>2021</v>
      </c>
      <c r="L2307" s="13" t="s">
        <v>33</v>
      </c>
      <c r="M2307" s="13">
        <v>1</v>
      </c>
      <c r="N2307" s="13">
        <v>5.4722222222222221E-2</v>
      </c>
      <c r="O2307" s="13">
        <v>5.4722222222222221E-2</v>
      </c>
      <c r="P2307" s="13">
        <v>1</v>
      </c>
      <c r="Q2307" s="13">
        <v>5.4722222222222221E-2</v>
      </c>
      <c r="R2307" s="13">
        <v>1</v>
      </c>
      <c r="S2307" s="13">
        <v>5.9165186500888103</v>
      </c>
      <c r="T2307" s="7">
        <f>IFERROR(VLOOKUP(B560,[1]!users_table[#All],4),"NA")</f>
        <v>8.4223826714801451</v>
      </c>
      <c r="U2307" s="13" t="s">
        <v>74</v>
      </c>
    </row>
    <row r="2308" spans="1:21" x14ac:dyDescent="0.3">
      <c r="A2308" s="25">
        <v>2306</v>
      </c>
      <c r="B2308" s="13" t="s">
        <v>2</v>
      </c>
      <c r="C2308" s="13">
        <v>48876</v>
      </c>
      <c r="D2308" s="13" t="s">
        <v>703</v>
      </c>
      <c r="E2308" s="13" t="s">
        <v>158</v>
      </c>
      <c r="F2308" s="13" t="s">
        <v>29</v>
      </c>
      <c r="G2308" s="13">
        <v>7.59</v>
      </c>
      <c r="H2308" s="26">
        <v>44991</v>
      </c>
      <c r="I2308" s="26">
        <v>44991</v>
      </c>
      <c r="J2308" s="13">
        <v>6</v>
      </c>
      <c r="K2308" s="13">
        <v>2021</v>
      </c>
      <c r="L2308" s="13" t="s">
        <v>33</v>
      </c>
      <c r="M2308" s="13">
        <v>1</v>
      </c>
      <c r="N2308" s="13">
        <v>5.4722222222222221E-2</v>
      </c>
      <c r="O2308" s="13">
        <v>5.4722222222222221E-2</v>
      </c>
      <c r="P2308" s="13">
        <v>1</v>
      </c>
      <c r="Q2308" s="13">
        <v>5.4722222222222221E-2</v>
      </c>
      <c r="R2308" s="13">
        <v>1</v>
      </c>
      <c r="S2308" s="13">
        <v>5.9165186500888103</v>
      </c>
      <c r="T2308" s="7">
        <f>IFERROR(VLOOKUP(B560,[1]!users_table[#All],4),"NA")</f>
        <v>8.4223826714801451</v>
      </c>
      <c r="U2308" s="13" t="s">
        <v>1027</v>
      </c>
    </row>
    <row r="2309" spans="1:21" x14ac:dyDescent="0.3">
      <c r="A2309" s="25">
        <v>2307</v>
      </c>
      <c r="B2309" s="13" t="s">
        <v>2</v>
      </c>
      <c r="C2309" s="13">
        <v>43001</v>
      </c>
      <c r="D2309" s="13" t="s">
        <v>704</v>
      </c>
      <c r="E2309" s="13" t="s">
        <v>50</v>
      </c>
      <c r="F2309" s="13" t="s">
        <v>37</v>
      </c>
      <c r="G2309" s="13">
        <v>6.58</v>
      </c>
      <c r="H2309" s="26">
        <v>44905</v>
      </c>
      <c r="I2309" s="26">
        <v>44907</v>
      </c>
      <c r="J2309" s="13">
        <v>6</v>
      </c>
      <c r="K2309" s="13">
        <v>2021</v>
      </c>
      <c r="L2309" s="13" t="s">
        <v>30</v>
      </c>
      <c r="M2309" s="13">
        <v>13</v>
      </c>
      <c r="N2309" s="13">
        <v>5.8333333333333327E-2</v>
      </c>
      <c r="O2309" s="13">
        <v>0.7583333333333333</v>
      </c>
      <c r="P2309" s="13">
        <v>3</v>
      </c>
      <c r="Q2309" s="13">
        <v>0.25277777777777782</v>
      </c>
      <c r="R2309" s="13">
        <v>4.333333333333333</v>
      </c>
      <c r="S2309" s="13">
        <v>5.9165186500888103</v>
      </c>
      <c r="T2309" s="7">
        <f>IFERROR(VLOOKUP(B561,[1]!users_table[#All],4),"NA")</f>
        <v>8.4223826714801451</v>
      </c>
      <c r="U2309" s="13" t="s">
        <v>64</v>
      </c>
    </row>
    <row r="2310" spans="1:21" x14ac:dyDescent="0.3">
      <c r="A2310" s="25">
        <v>2308</v>
      </c>
      <c r="B2310" s="13" t="s">
        <v>2</v>
      </c>
      <c r="C2310" s="13">
        <v>43001</v>
      </c>
      <c r="D2310" s="13" t="s">
        <v>704</v>
      </c>
      <c r="E2310" s="13" t="s">
        <v>50</v>
      </c>
      <c r="F2310" s="13" t="s">
        <v>37</v>
      </c>
      <c r="G2310" s="13">
        <v>6.58</v>
      </c>
      <c r="H2310" s="26">
        <v>44905</v>
      </c>
      <c r="I2310" s="26">
        <v>44907</v>
      </c>
      <c r="J2310" s="13">
        <v>6</v>
      </c>
      <c r="K2310" s="13">
        <v>2021</v>
      </c>
      <c r="L2310" s="13" t="s">
        <v>30</v>
      </c>
      <c r="M2310" s="13">
        <v>13</v>
      </c>
      <c r="N2310" s="13">
        <v>5.8333333333333327E-2</v>
      </c>
      <c r="O2310" s="13">
        <v>0.7583333333333333</v>
      </c>
      <c r="P2310" s="13">
        <v>3</v>
      </c>
      <c r="Q2310" s="13">
        <v>0.25277777777777782</v>
      </c>
      <c r="R2310" s="13">
        <v>4.333333333333333</v>
      </c>
      <c r="S2310" s="13">
        <v>5.9165186500888103</v>
      </c>
      <c r="T2310" s="7">
        <f>IFERROR(VLOOKUP(B561,[1]!users_table[#All],4),"NA")</f>
        <v>8.4223826714801451</v>
      </c>
      <c r="U2310" s="13" t="s">
        <v>1015</v>
      </c>
    </row>
    <row r="2311" spans="1:21" x14ac:dyDescent="0.3">
      <c r="A2311" s="25">
        <v>2309</v>
      </c>
      <c r="B2311" s="13" t="s">
        <v>2</v>
      </c>
      <c r="C2311" s="13">
        <v>481</v>
      </c>
      <c r="D2311" s="13" t="s">
        <v>705</v>
      </c>
      <c r="E2311" s="13" t="s">
        <v>32</v>
      </c>
      <c r="F2311" s="13" t="s">
        <v>37</v>
      </c>
      <c r="G2311" s="13">
        <v>7.48</v>
      </c>
      <c r="H2311" s="26">
        <v>42095</v>
      </c>
      <c r="I2311" s="26">
        <v>42178</v>
      </c>
      <c r="J2311" s="13">
        <v>7</v>
      </c>
      <c r="K2311" s="13">
        <v>2000</v>
      </c>
      <c r="L2311" s="13" t="s">
        <v>33</v>
      </c>
      <c r="M2311" s="13">
        <v>224</v>
      </c>
      <c r="N2311" s="13">
        <v>0.39222222222222219</v>
      </c>
      <c r="O2311" s="13">
        <v>87.857777777777784</v>
      </c>
      <c r="P2311" s="13">
        <v>84</v>
      </c>
      <c r="Q2311" s="13">
        <v>1.0459259259259259</v>
      </c>
      <c r="R2311" s="13">
        <v>2.666666666666667</v>
      </c>
      <c r="S2311" s="13">
        <v>5.9165186500888103</v>
      </c>
      <c r="T2311" s="7">
        <f>IFERROR(VLOOKUP(B562,[1]!users_table[#All],4),"NA")</f>
        <v>8.4223826714801451</v>
      </c>
      <c r="U2311" s="13" t="s">
        <v>65</v>
      </c>
    </row>
    <row r="2312" spans="1:21" x14ac:dyDescent="0.3">
      <c r="A2312" s="25">
        <v>2310</v>
      </c>
      <c r="B2312" s="13" t="s">
        <v>2</v>
      </c>
      <c r="C2312" s="13">
        <v>481</v>
      </c>
      <c r="D2312" s="13" t="s">
        <v>705</v>
      </c>
      <c r="E2312" s="13" t="s">
        <v>32</v>
      </c>
      <c r="F2312" s="13" t="s">
        <v>37</v>
      </c>
      <c r="G2312" s="13">
        <v>7.48</v>
      </c>
      <c r="H2312" s="26">
        <v>42095</v>
      </c>
      <c r="I2312" s="26">
        <v>42178</v>
      </c>
      <c r="J2312" s="13">
        <v>7</v>
      </c>
      <c r="K2312" s="13">
        <v>2000</v>
      </c>
      <c r="L2312" s="13" t="s">
        <v>33</v>
      </c>
      <c r="M2312" s="13">
        <v>224</v>
      </c>
      <c r="N2312" s="13">
        <v>0.39222222222222219</v>
      </c>
      <c r="O2312" s="13">
        <v>87.857777777777784</v>
      </c>
      <c r="P2312" s="13">
        <v>84</v>
      </c>
      <c r="Q2312" s="13">
        <v>1.0459259259259259</v>
      </c>
      <c r="R2312" s="13">
        <v>2.666666666666667</v>
      </c>
      <c r="S2312" s="13">
        <v>5.9165186500888103</v>
      </c>
      <c r="T2312" s="7">
        <f>IFERROR(VLOOKUP(B562,[1]!users_table[#All],4),"NA")</f>
        <v>8.4223826714801451</v>
      </c>
      <c r="U2312" s="13" t="s">
        <v>59</v>
      </c>
    </row>
    <row r="2313" spans="1:21" x14ac:dyDescent="0.3">
      <c r="A2313" s="25">
        <v>2311</v>
      </c>
      <c r="B2313" s="13" t="s">
        <v>2</v>
      </c>
      <c r="C2313" s="13">
        <v>481</v>
      </c>
      <c r="D2313" s="13" t="s">
        <v>705</v>
      </c>
      <c r="E2313" s="13" t="s">
        <v>32</v>
      </c>
      <c r="F2313" s="13" t="s">
        <v>37</v>
      </c>
      <c r="G2313" s="13">
        <v>7.48</v>
      </c>
      <c r="H2313" s="26">
        <v>42095</v>
      </c>
      <c r="I2313" s="26">
        <v>42178</v>
      </c>
      <c r="J2313" s="13">
        <v>7</v>
      </c>
      <c r="K2313" s="13">
        <v>2000</v>
      </c>
      <c r="L2313" s="13" t="s">
        <v>33</v>
      </c>
      <c r="M2313" s="13">
        <v>224</v>
      </c>
      <c r="N2313" s="13">
        <v>0.39222222222222219</v>
      </c>
      <c r="O2313" s="13">
        <v>87.857777777777784</v>
      </c>
      <c r="P2313" s="13">
        <v>84</v>
      </c>
      <c r="Q2313" s="13">
        <v>1.0459259259259259</v>
      </c>
      <c r="R2313" s="13">
        <v>2.666666666666667</v>
      </c>
      <c r="S2313" s="13">
        <v>5.9165186500888103</v>
      </c>
      <c r="T2313" s="7">
        <f>IFERROR(VLOOKUP(B562,[1]!users_table[#All],4),"NA")</f>
        <v>8.4223826714801451</v>
      </c>
      <c r="U2313" s="13" t="s">
        <v>60</v>
      </c>
    </row>
    <row r="2314" spans="1:21" x14ac:dyDescent="0.3">
      <c r="A2314" s="25">
        <v>2312</v>
      </c>
      <c r="B2314" s="13" t="s">
        <v>2</v>
      </c>
      <c r="C2314" s="13">
        <v>481</v>
      </c>
      <c r="D2314" s="13" t="s">
        <v>705</v>
      </c>
      <c r="E2314" s="13" t="s">
        <v>32</v>
      </c>
      <c r="F2314" s="13" t="s">
        <v>37</v>
      </c>
      <c r="G2314" s="13">
        <v>7.48</v>
      </c>
      <c r="H2314" s="26">
        <v>42095</v>
      </c>
      <c r="I2314" s="26">
        <v>42178</v>
      </c>
      <c r="J2314" s="13">
        <v>7</v>
      </c>
      <c r="K2314" s="13">
        <v>2000</v>
      </c>
      <c r="L2314" s="13" t="s">
        <v>33</v>
      </c>
      <c r="M2314" s="13">
        <v>224</v>
      </c>
      <c r="N2314" s="13">
        <v>0.39222222222222219</v>
      </c>
      <c r="O2314" s="13">
        <v>87.857777777777784</v>
      </c>
      <c r="P2314" s="13">
        <v>84</v>
      </c>
      <c r="Q2314" s="13">
        <v>1.0459259259259259</v>
      </c>
      <c r="R2314" s="13">
        <v>2.666666666666667</v>
      </c>
      <c r="S2314" s="13">
        <v>5.9165186500888103</v>
      </c>
      <c r="T2314" s="7">
        <f>IFERROR(VLOOKUP(B562,[1]!users_table[#All],4),"NA")</f>
        <v>8.4223826714801451</v>
      </c>
      <c r="U2314" s="13" t="s">
        <v>68</v>
      </c>
    </row>
    <row r="2315" spans="1:21" x14ac:dyDescent="0.3">
      <c r="A2315" s="25">
        <v>2313</v>
      </c>
      <c r="B2315" s="13" t="s">
        <v>2</v>
      </c>
      <c r="C2315" s="13">
        <v>481</v>
      </c>
      <c r="D2315" s="13" t="s">
        <v>705</v>
      </c>
      <c r="E2315" s="13" t="s">
        <v>32</v>
      </c>
      <c r="F2315" s="13" t="s">
        <v>37</v>
      </c>
      <c r="G2315" s="13">
        <v>7.48</v>
      </c>
      <c r="H2315" s="26">
        <v>42095</v>
      </c>
      <c r="I2315" s="26">
        <v>42178</v>
      </c>
      <c r="J2315" s="13">
        <v>7</v>
      </c>
      <c r="K2315" s="13">
        <v>2000</v>
      </c>
      <c r="L2315" s="13" t="s">
        <v>33</v>
      </c>
      <c r="M2315" s="13">
        <v>224</v>
      </c>
      <c r="N2315" s="13">
        <v>0.39222222222222219</v>
      </c>
      <c r="O2315" s="13">
        <v>87.857777777777784</v>
      </c>
      <c r="P2315" s="13">
        <v>84</v>
      </c>
      <c r="Q2315" s="13">
        <v>1.0459259259259259</v>
      </c>
      <c r="R2315" s="13">
        <v>2.666666666666667</v>
      </c>
      <c r="S2315" s="13">
        <v>5.9165186500888103</v>
      </c>
      <c r="T2315" s="7">
        <f>IFERROR(VLOOKUP(B562,[1]!users_table[#All],4),"NA")</f>
        <v>8.4223826714801451</v>
      </c>
      <c r="U2315" s="13" t="s">
        <v>1035</v>
      </c>
    </row>
    <row r="2316" spans="1:21" x14ac:dyDescent="0.3">
      <c r="A2316" s="25">
        <v>2314</v>
      </c>
      <c r="B2316" s="13" t="s">
        <v>2</v>
      </c>
      <c r="C2316" s="13">
        <v>482</v>
      </c>
      <c r="D2316" s="13" t="s">
        <v>706</v>
      </c>
      <c r="E2316" s="13" t="s">
        <v>32</v>
      </c>
      <c r="F2316" s="13" t="s">
        <v>37</v>
      </c>
      <c r="G2316" s="13">
        <v>7.19</v>
      </c>
      <c r="H2316" s="26">
        <v>42248</v>
      </c>
      <c r="I2316" s="26">
        <v>42491</v>
      </c>
      <c r="J2316" s="13">
        <v>7</v>
      </c>
      <c r="K2316" s="13">
        <v>2004</v>
      </c>
      <c r="L2316" s="13" t="s">
        <v>35</v>
      </c>
      <c r="M2316" s="13">
        <v>180</v>
      </c>
      <c r="N2316" s="13">
        <v>0.39833333333333332</v>
      </c>
      <c r="O2316" s="13">
        <v>71.7</v>
      </c>
      <c r="P2316" s="13">
        <v>244</v>
      </c>
      <c r="Q2316" s="13">
        <v>0.29385245901639351</v>
      </c>
      <c r="R2316" s="13">
        <v>0.73770491803278693</v>
      </c>
      <c r="S2316" s="13">
        <v>5.9165186500888103</v>
      </c>
      <c r="T2316" s="7">
        <f>IFERROR(VLOOKUP(B563,[1]!users_table[#All],4),"NA")</f>
        <v>8.4223826714801451</v>
      </c>
      <c r="U2316" s="13" t="s">
        <v>65</v>
      </c>
    </row>
    <row r="2317" spans="1:21" x14ac:dyDescent="0.3">
      <c r="A2317" s="25">
        <v>2315</v>
      </c>
      <c r="B2317" s="13" t="s">
        <v>2</v>
      </c>
      <c r="C2317" s="13">
        <v>482</v>
      </c>
      <c r="D2317" s="13" t="s">
        <v>706</v>
      </c>
      <c r="E2317" s="13" t="s">
        <v>32</v>
      </c>
      <c r="F2317" s="13" t="s">
        <v>37</v>
      </c>
      <c r="G2317" s="13">
        <v>7.19</v>
      </c>
      <c r="H2317" s="26">
        <v>42248</v>
      </c>
      <c r="I2317" s="26">
        <v>42491</v>
      </c>
      <c r="J2317" s="13">
        <v>7</v>
      </c>
      <c r="K2317" s="13">
        <v>2004</v>
      </c>
      <c r="L2317" s="13" t="s">
        <v>35</v>
      </c>
      <c r="M2317" s="13">
        <v>180</v>
      </c>
      <c r="N2317" s="13">
        <v>0.39833333333333332</v>
      </c>
      <c r="O2317" s="13">
        <v>71.7</v>
      </c>
      <c r="P2317" s="13">
        <v>244</v>
      </c>
      <c r="Q2317" s="13">
        <v>0.29385245901639351</v>
      </c>
      <c r="R2317" s="13">
        <v>0.73770491803278693</v>
      </c>
      <c r="S2317" s="13">
        <v>5.9165186500888103</v>
      </c>
      <c r="T2317" s="7">
        <f>IFERROR(VLOOKUP(B563,[1]!users_table[#All],4),"NA")</f>
        <v>8.4223826714801451</v>
      </c>
      <c r="U2317" s="13" t="s">
        <v>64</v>
      </c>
    </row>
    <row r="2318" spans="1:21" x14ac:dyDescent="0.3">
      <c r="A2318" s="25">
        <v>2316</v>
      </c>
      <c r="B2318" s="13" t="s">
        <v>2</v>
      </c>
      <c r="C2318" s="13">
        <v>482</v>
      </c>
      <c r="D2318" s="13" t="s">
        <v>706</v>
      </c>
      <c r="E2318" s="13" t="s">
        <v>32</v>
      </c>
      <c r="F2318" s="13" t="s">
        <v>37</v>
      </c>
      <c r="G2318" s="13">
        <v>7.19</v>
      </c>
      <c r="H2318" s="26">
        <v>42248</v>
      </c>
      <c r="I2318" s="26">
        <v>42491</v>
      </c>
      <c r="J2318" s="13">
        <v>7</v>
      </c>
      <c r="K2318" s="13">
        <v>2004</v>
      </c>
      <c r="L2318" s="13" t="s">
        <v>35</v>
      </c>
      <c r="M2318" s="13">
        <v>180</v>
      </c>
      <c r="N2318" s="13">
        <v>0.39833333333333332</v>
      </c>
      <c r="O2318" s="13">
        <v>71.7</v>
      </c>
      <c r="P2318" s="13">
        <v>244</v>
      </c>
      <c r="Q2318" s="13">
        <v>0.29385245901639351</v>
      </c>
      <c r="R2318" s="13">
        <v>0.73770491803278693</v>
      </c>
      <c r="S2318" s="13">
        <v>5.9165186500888103</v>
      </c>
      <c r="T2318" s="7">
        <f>IFERROR(VLOOKUP(B563,[1]!users_table[#All],4),"NA")</f>
        <v>8.4223826714801451</v>
      </c>
      <c r="U2318" s="13" t="s">
        <v>60</v>
      </c>
    </row>
    <row r="2319" spans="1:21" x14ac:dyDescent="0.3">
      <c r="A2319" s="25">
        <v>2317</v>
      </c>
      <c r="B2319" s="13" t="s">
        <v>2</v>
      </c>
      <c r="C2319" s="13">
        <v>482</v>
      </c>
      <c r="D2319" s="13" t="s">
        <v>706</v>
      </c>
      <c r="E2319" s="13" t="s">
        <v>32</v>
      </c>
      <c r="F2319" s="13" t="s">
        <v>37</v>
      </c>
      <c r="G2319" s="13">
        <v>7.19</v>
      </c>
      <c r="H2319" s="26">
        <v>42248</v>
      </c>
      <c r="I2319" s="26">
        <v>42491</v>
      </c>
      <c r="J2319" s="13">
        <v>7</v>
      </c>
      <c r="K2319" s="13">
        <v>2004</v>
      </c>
      <c r="L2319" s="13" t="s">
        <v>35</v>
      </c>
      <c r="M2319" s="13">
        <v>180</v>
      </c>
      <c r="N2319" s="13">
        <v>0.39833333333333332</v>
      </c>
      <c r="O2319" s="13">
        <v>71.7</v>
      </c>
      <c r="P2319" s="13">
        <v>244</v>
      </c>
      <c r="Q2319" s="13">
        <v>0.29385245901639351</v>
      </c>
      <c r="R2319" s="13">
        <v>0.73770491803278693</v>
      </c>
      <c r="S2319" s="13">
        <v>5.9165186500888103</v>
      </c>
      <c r="T2319" s="7">
        <f>IFERROR(VLOOKUP(B563,[1]!users_table[#All],4),"NA")</f>
        <v>8.4223826714801451</v>
      </c>
      <c r="U2319" s="13" t="s">
        <v>68</v>
      </c>
    </row>
    <row r="2320" spans="1:21" x14ac:dyDescent="0.3">
      <c r="A2320" s="25">
        <v>2318</v>
      </c>
      <c r="B2320" s="13" t="s">
        <v>2</v>
      </c>
      <c r="C2320" s="13">
        <v>482</v>
      </c>
      <c r="D2320" s="13" t="s">
        <v>706</v>
      </c>
      <c r="E2320" s="13" t="s">
        <v>32</v>
      </c>
      <c r="F2320" s="13" t="s">
        <v>37</v>
      </c>
      <c r="G2320" s="13">
        <v>7.19</v>
      </c>
      <c r="H2320" s="26">
        <v>42248</v>
      </c>
      <c r="I2320" s="26">
        <v>42491</v>
      </c>
      <c r="J2320" s="13">
        <v>7</v>
      </c>
      <c r="K2320" s="13">
        <v>2004</v>
      </c>
      <c r="L2320" s="13" t="s">
        <v>35</v>
      </c>
      <c r="M2320" s="13">
        <v>180</v>
      </c>
      <c r="N2320" s="13">
        <v>0.39833333333333332</v>
      </c>
      <c r="O2320" s="13">
        <v>71.7</v>
      </c>
      <c r="P2320" s="13">
        <v>244</v>
      </c>
      <c r="Q2320" s="13">
        <v>0.29385245901639351</v>
      </c>
      <c r="R2320" s="13">
        <v>0.73770491803278693</v>
      </c>
      <c r="S2320" s="13">
        <v>5.9165186500888103</v>
      </c>
      <c r="T2320" s="7">
        <f>IFERROR(VLOOKUP(B563,[1]!users_table[#All],4),"NA")</f>
        <v>8.4223826714801451</v>
      </c>
      <c r="U2320" s="13" t="s">
        <v>1035</v>
      </c>
    </row>
    <row r="2321" spans="1:21" x14ac:dyDescent="0.3">
      <c r="A2321" s="25">
        <v>2319</v>
      </c>
      <c r="B2321" s="13" t="s">
        <v>2</v>
      </c>
      <c r="C2321" s="13">
        <v>49838</v>
      </c>
      <c r="D2321" s="13" t="s">
        <v>707</v>
      </c>
      <c r="E2321" s="13" t="s">
        <v>158</v>
      </c>
      <c r="F2321" s="13" t="s">
        <v>29</v>
      </c>
      <c r="G2321" s="13">
        <v>7.71</v>
      </c>
      <c r="H2321" s="26">
        <v>44991</v>
      </c>
      <c r="I2321" s="26">
        <v>44991</v>
      </c>
      <c r="J2321" s="13">
        <v>6</v>
      </c>
      <c r="K2321" s="13">
        <v>2021</v>
      </c>
      <c r="L2321" s="13" t="s">
        <v>39</v>
      </c>
      <c r="M2321" s="13">
        <v>1</v>
      </c>
      <c r="N2321" s="13">
        <v>6.6944444444444445E-2</v>
      </c>
      <c r="O2321" s="13">
        <v>6.6944444444444445E-2</v>
      </c>
      <c r="P2321" s="13">
        <v>1</v>
      </c>
      <c r="Q2321" s="13">
        <v>6.6944444444444445E-2</v>
      </c>
      <c r="R2321" s="13">
        <v>1</v>
      </c>
      <c r="S2321" s="13">
        <v>5.9165186500888103</v>
      </c>
      <c r="T2321" s="7">
        <f>IFERROR(VLOOKUP(B564,[1]!users_table[#All],4),"NA")</f>
        <v>8.4223826714801451</v>
      </c>
      <c r="U2321" s="13" t="s">
        <v>74</v>
      </c>
    </row>
    <row r="2322" spans="1:21" x14ac:dyDescent="0.3">
      <c r="A2322" s="25">
        <v>2320</v>
      </c>
      <c r="B2322" s="13" t="s">
        <v>2</v>
      </c>
      <c r="C2322" s="13">
        <v>41124</v>
      </c>
      <c r="D2322" s="13" t="s">
        <v>708</v>
      </c>
      <c r="E2322" s="13" t="s">
        <v>50</v>
      </c>
      <c r="F2322" s="13" t="s">
        <v>29</v>
      </c>
      <c r="G2322" s="13">
        <v>5.2</v>
      </c>
      <c r="H2322" s="26">
        <v>44393</v>
      </c>
      <c r="I2322" s="26">
        <v>44399</v>
      </c>
      <c r="J2322" s="13">
        <v>4</v>
      </c>
      <c r="K2322" s="13">
        <v>2020</v>
      </c>
      <c r="L2322" s="13" t="s">
        <v>33</v>
      </c>
      <c r="M2322" s="13">
        <v>12</v>
      </c>
      <c r="N2322" s="13">
        <v>6.6666666666666666E-2</v>
      </c>
      <c r="O2322" s="13">
        <v>0.8</v>
      </c>
      <c r="P2322" s="13">
        <v>7</v>
      </c>
      <c r="Q2322" s="13">
        <v>0.1142857142857143</v>
      </c>
      <c r="R2322" s="13">
        <v>1.714285714285714</v>
      </c>
      <c r="S2322" s="13">
        <v>5.9165186500888103</v>
      </c>
      <c r="T2322" s="7">
        <f>IFERROR(VLOOKUP(B565,[1]!users_table[#All],4),"NA")</f>
        <v>8.4223826714801451</v>
      </c>
      <c r="U2322" s="13" t="s">
        <v>64</v>
      </c>
    </row>
    <row r="2323" spans="1:21" x14ac:dyDescent="0.3">
      <c r="A2323" s="25">
        <v>2321</v>
      </c>
      <c r="B2323" s="13" t="s">
        <v>2</v>
      </c>
      <c r="C2323" s="13">
        <v>41124</v>
      </c>
      <c r="D2323" s="13" t="s">
        <v>708</v>
      </c>
      <c r="E2323" s="13" t="s">
        <v>50</v>
      </c>
      <c r="F2323" s="13" t="s">
        <v>29</v>
      </c>
      <c r="G2323" s="13">
        <v>5.2</v>
      </c>
      <c r="H2323" s="26">
        <v>44393</v>
      </c>
      <c r="I2323" s="26">
        <v>44399</v>
      </c>
      <c r="J2323" s="13">
        <v>4</v>
      </c>
      <c r="K2323" s="13">
        <v>2020</v>
      </c>
      <c r="L2323" s="13" t="s">
        <v>33</v>
      </c>
      <c r="M2323" s="13">
        <v>12</v>
      </c>
      <c r="N2323" s="13">
        <v>6.6666666666666666E-2</v>
      </c>
      <c r="O2323" s="13">
        <v>0.8</v>
      </c>
      <c r="P2323" s="13">
        <v>7</v>
      </c>
      <c r="Q2323" s="13">
        <v>0.1142857142857143</v>
      </c>
      <c r="R2323" s="13">
        <v>1.714285714285714</v>
      </c>
      <c r="S2323" s="13">
        <v>5.9165186500888103</v>
      </c>
      <c r="T2323" s="7">
        <f>IFERROR(VLOOKUP(B565,[1]!users_table[#All],4),"NA")</f>
        <v>8.4223826714801451</v>
      </c>
      <c r="U2323" s="13" t="s">
        <v>1020</v>
      </c>
    </row>
    <row r="2324" spans="1:21" x14ac:dyDescent="0.3">
      <c r="A2324" s="25">
        <v>2322</v>
      </c>
      <c r="B2324" s="13" t="s">
        <v>2</v>
      </c>
      <c r="C2324" s="13">
        <v>41124</v>
      </c>
      <c r="D2324" s="13" t="s">
        <v>708</v>
      </c>
      <c r="E2324" s="13" t="s">
        <v>50</v>
      </c>
      <c r="F2324" s="13" t="s">
        <v>29</v>
      </c>
      <c r="G2324" s="13">
        <v>5.2</v>
      </c>
      <c r="H2324" s="26">
        <v>44393</v>
      </c>
      <c r="I2324" s="26">
        <v>44399</v>
      </c>
      <c r="J2324" s="13">
        <v>4</v>
      </c>
      <c r="K2324" s="13">
        <v>2020</v>
      </c>
      <c r="L2324" s="13" t="s">
        <v>33</v>
      </c>
      <c r="M2324" s="13">
        <v>12</v>
      </c>
      <c r="N2324" s="13">
        <v>6.6666666666666666E-2</v>
      </c>
      <c r="O2324" s="13">
        <v>0.8</v>
      </c>
      <c r="P2324" s="13">
        <v>7</v>
      </c>
      <c r="Q2324" s="13">
        <v>0.1142857142857143</v>
      </c>
      <c r="R2324" s="13">
        <v>1.714285714285714</v>
      </c>
      <c r="S2324" s="13">
        <v>5.9165186500888103</v>
      </c>
      <c r="T2324" s="7">
        <f>IFERROR(VLOOKUP(B565,[1]!users_table[#All],4),"NA")</f>
        <v>8.4223826714801451</v>
      </c>
      <c r="U2324" s="13" t="s">
        <v>1027</v>
      </c>
    </row>
    <row r="2325" spans="1:21" x14ac:dyDescent="0.3">
      <c r="A2325" s="25">
        <v>2323</v>
      </c>
      <c r="B2325" s="13" t="s">
        <v>4</v>
      </c>
      <c r="C2325" s="13">
        <v>39783</v>
      </c>
      <c r="D2325" s="13" t="s">
        <v>709</v>
      </c>
      <c r="E2325" s="13" t="s">
        <v>32</v>
      </c>
      <c r="F2325" s="13" t="s">
        <v>37</v>
      </c>
      <c r="G2325" s="13">
        <v>8.08</v>
      </c>
      <c r="H2325" s="26">
        <v>44246</v>
      </c>
      <c r="I2325" s="26">
        <v>44285</v>
      </c>
      <c r="J2325" s="13">
        <v>9</v>
      </c>
      <c r="K2325" s="13">
        <v>2021</v>
      </c>
      <c r="L2325" s="13" t="s">
        <v>30</v>
      </c>
      <c r="M2325" s="13">
        <v>12</v>
      </c>
      <c r="N2325" s="13">
        <v>0.40138888888888891</v>
      </c>
      <c r="O2325" s="13">
        <v>4.8166666666666664</v>
      </c>
      <c r="P2325" s="13">
        <v>40</v>
      </c>
      <c r="Q2325" s="13">
        <v>0.1204166666666667</v>
      </c>
      <c r="R2325" s="13">
        <v>0.3</v>
      </c>
      <c r="S2325" s="13">
        <v>8.3323353293413174</v>
      </c>
      <c r="T2325" s="7">
        <f>IFERROR(VLOOKUP(B568,[1]!users_table[#All],4),"NA")</f>
        <v>8.4223826714801451</v>
      </c>
      <c r="U2325" s="13" t="s">
        <v>64</v>
      </c>
    </row>
    <row r="2326" spans="1:21" x14ac:dyDescent="0.3">
      <c r="A2326" s="25">
        <v>2324</v>
      </c>
      <c r="B2326" s="13" t="s">
        <v>4</v>
      </c>
      <c r="C2326" s="13">
        <v>39783</v>
      </c>
      <c r="D2326" s="13" t="s">
        <v>709</v>
      </c>
      <c r="E2326" s="13" t="s">
        <v>32</v>
      </c>
      <c r="F2326" s="13" t="s">
        <v>37</v>
      </c>
      <c r="G2326" s="13">
        <v>8.08</v>
      </c>
      <c r="H2326" s="26">
        <v>44246</v>
      </c>
      <c r="I2326" s="26">
        <v>44285</v>
      </c>
      <c r="J2326" s="13">
        <v>9</v>
      </c>
      <c r="K2326" s="13">
        <v>2021</v>
      </c>
      <c r="L2326" s="13" t="s">
        <v>30</v>
      </c>
      <c r="M2326" s="13">
        <v>12</v>
      </c>
      <c r="N2326" s="13">
        <v>0.40138888888888891</v>
      </c>
      <c r="O2326" s="13">
        <v>4.8166666666666664</v>
      </c>
      <c r="P2326" s="13">
        <v>40</v>
      </c>
      <c r="Q2326" s="13">
        <v>0.1204166666666667</v>
      </c>
      <c r="R2326" s="13">
        <v>0.3</v>
      </c>
      <c r="S2326" s="13">
        <v>8.3323353293413174</v>
      </c>
      <c r="T2326" s="7">
        <f>IFERROR(VLOOKUP(B568,[1]!users_table[#All],4),"NA")</f>
        <v>8.4223826714801451</v>
      </c>
      <c r="U2326" s="13" t="s">
        <v>77</v>
      </c>
    </row>
    <row r="2327" spans="1:21" x14ac:dyDescent="0.3">
      <c r="A2327" s="25">
        <v>2325</v>
      </c>
      <c r="B2327" s="13" t="s">
        <v>4</v>
      </c>
      <c r="C2327" s="13">
        <v>39783</v>
      </c>
      <c r="D2327" s="13" t="s">
        <v>709</v>
      </c>
      <c r="E2327" s="13" t="s">
        <v>32</v>
      </c>
      <c r="F2327" s="13" t="s">
        <v>37</v>
      </c>
      <c r="G2327" s="13">
        <v>8.08</v>
      </c>
      <c r="H2327" s="26">
        <v>44246</v>
      </c>
      <c r="I2327" s="26">
        <v>44285</v>
      </c>
      <c r="J2327" s="13">
        <v>9</v>
      </c>
      <c r="K2327" s="13">
        <v>2021</v>
      </c>
      <c r="L2327" s="13" t="s">
        <v>30</v>
      </c>
      <c r="M2327" s="13">
        <v>12</v>
      </c>
      <c r="N2327" s="13">
        <v>0.40138888888888891</v>
      </c>
      <c r="O2327" s="13">
        <v>4.8166666666666664</v>
      </c>
      <c r="P2327" s="13">
        <v>40</v>
      </c>
      <c r="Q2327" s="13">
        <v>0.1204166666666667</v>
      </c>
      <c r="R2327" s="13">
        <v>0.3</v>
      </c>
      <c r="S2327" s="13">
        <v>8.3323353293413174</v>
      </c>
      <c r="T2327" s="7">
        <f>IFERROR(VLOOKUP(B568,[1]!users_table[#All],4),"NA")</f>
        <v>8.4223826714801451</v>
      </c>
      <c r="U2327" s="13" t="s">
        <v>75</v>
      </c>
    </row>
    <row r="2328" spans="1:21" x14ac:dyDescent="0.3">
      <c r="A2328" s="25">
        <v>2326</v>
      </c>
      <c r="B2328" s="13" t="s">
        <v>4</v>
      </c>
      <c r="C2328" s="13">
        <v>39783</v>
      </c>
      <c r="D2328" s="13" t="s">
        <v>709</v>
      </c>
      <c r="E2328" s="13" t="s">
        <v>32</v>
      </c>
      <c r="F2328" s="13" t="s">
        <v>37</v>
      </c>
      <c r="G2328" s="13">
        <v>8.08</v>
      </c>
      <c r="H2328" s="26">
        <v>44246</v>
      </c>
      <c r="I2328" s="26">
        <v>44285</v>
      </c>
      <c r="J2328" s="13">
        <v>9</v>
      </c>
      <c r="K2328" s="13">
        <v>2021</v>
      </c>
      <c r="L2328" s="13" t="s">
        <v>30</v>
      </c>
      <c r="M2328" s="13">
        <v>12</v>
      </c>
      <c r="N2328" s="13">
        <v>0.40138888888888891</v>
      </c>
      <c r="O2328" s="13">
        <v>4.8166666666666664</v>
      </c>
      <c r="P2328" s="13">
        <v>40</v>
      </c>
      <c r="Q2328" s="13">
        <v>0.1204166666666667</v>
      </c>
      <c r="R2328" s="13">
        <v>0.3</v>
      </c>
      <c r="S2328" s="13">
        <v>8.3323353293413174</v>
      </c>
      <c r="T2328" s="7">
        <f>IFERROR(VLOOKUP(B568,[1]!users_table[#All],4),"NA")</f>
        <v>8.4223826714801451</v>
      </c>
      <c r="U2328" s="13" t="s">
        <v>70</v>
      </c>
    </row>
    <row r="2329" spans="1:21" x14ac:dyDescent="0.3">
      <c r="A2329" s="25">
        <v>2327</v>
      </c>
      <c r="B2329" s="13" t="s">
        <v>4</v>
      </c>
      <c r="C2329" s="13">
        <v>39783</v>
      </c>
      <c r="D2329" s="13" t="s">
        <v>709</v>
      </c>
      <c r="E2329" s="13" t="s">
        <v>32</v>
      </c>
      <c r="F2329" s="13" t="s">
        <v>37</v>
      </c>
      <c r="G2329" s="13">
        <v>8.08</v>
      </c>
      <c r="H2329" s="26">
        <v>44246</v>
      </c>
      <c r="I2329" s="26">
        <v>44285</v>
      </c>
      <c r="J2329" s="13">
        <v>9</v>
      </c>
      <c r="K2329" s="13">
        <v>2021</v>
      </c>
      <c r="L2329" s="13" t="s">
        <v>30</v>
      </c>
      <c r="M2329" s="13">
        <v>12</v>
      </c>
      <c r="N2329" s="13">
        <v>0.40138888888888891</v>
      </c>
      <c r="O2329" s="13">
        <v>4.8166666666666664</v>
      </c>
      <c r="P2329" s="13">
        <v>40</v>
      </c>
      <c r="Q2329" s="13">
        <v>0.1204166666666667</v>
      </c>
      <c r="R2329" s="13">
        <v>0.3</v>
      </c>
      <c r="S2329" s="13">
        <v>8.3323353293413174</v>
      </c>
      <c r="T2329" s="7">
        <f>IFERROR(VLOOKUP(B568,[1]!users_table[#All],4),"NA")</f>
        <v>8.4223826714801451</v>
      </c>
      <c r="U2329" s="13" t="s">
        <v>68</v>
      </c>
    </row>
    <row r="2330" spans="1:21" x14ac:dyDescent="0.3">
      <c r="A2330" s="25">
        <v>2328</v>
      </c>
      <c r="B2330" s="13" t="s">
        <v>4</v>
      </c>
      <c r="C2330" s="13">
        <v>41457</v>
      </c>
      <c r="D2330" s="13" t="s">
        <v>710</v>
      </c>
      <c r="E2330" s="13" t="s">
        <v>32</v>
      </c>
      <c r="F2330" s="13" t="s">
        <v>152</v>
      </c>
      <c r="G2330" s="13">
        <v>8.2799999999999994</v>
      </c>
      <c r="H2330" s="26">
        <v>44297</v>
      </c>
      <c r="I2330" s="26">
        <v>44297</v>
      </c>
      <c r="J2330" s="13">
        <v>10</v>
      </c>
      <c r="K2330" s="13">
        <v>2021</v>
      </c>
      <c r="L2330" s="13" t="s">
        <v>33</v>
      </c>
      <c r="M2330" s="13">
        <v>11</v>
      </c>
      <c r="N2330" s="13">
        <v>0.39444444444444438</v>
      </c>
      <c r="O2330" s="13">
        <v>4.3388888888888886</v>
      </c>
      <c r="P2330" s="13">
        <v>1</v>
      </c>
      <c r="Q2330" s="13">
        <v>4.3388888888888886</v>
      </c>
      <c r="R2330" s="13">
        <v>11</v>
      </c>
      <c r="S2330" s="13">
        <v>8.3323353293413174</v>
      </c>
      <c r="T2330" s="7">
        <f>IFERROR(VLOOKUP(B569,[1]!users_table[#All],4),"NA")</f>
        <v>8.4223826714801451</v>
      </c>
      <c r="U2330" s="13" t="s">
        <v>65</v>
      </c>
    </row>
    <row r="2331" spans="1:21" x14ac:dyDescent="0.3">
      <c r="A2331" s="25">
        <v>2329</v>
      </c>
      <c r="B2331" s="13" t="s">
        <v>4</v>
      </c>
      <c r="C2331" s="13">
        <v>41457</v>
      </c>
      <c r="D2331" s="13" t="s">
        <v>710</v>
      </c>
      <c r="E2331" s="13" t="s">
        <v>32</v>
      </c>
      <c r="F2331" s="13" t="s">
        <v>152</v>
      </c>
      <c r="G2331" s="13">
        <v>8.2799999999999994</v>
      </c>
      <c r="H2331" s="26">
        <v>44297</v>
      </c>
      <c r="I2331" s="26">
        <v>44297</v>
      </c>
      <c r="J2331" s="13">
        <v>10</v>
      </c>
      <c r="K2331" s="13">
        <v>2021</v>
      </c>
      <c r="L2331" s="13" t="s">
        <v>33</v>
      </c>
      <c r="M2331" s="13">
        <v>11</v>
      </c>
      <c r="N2331" s="13">
        <v>0.39444444444444438</v>
      </c>
      <c r="O2331" s="13">
        <v>4.3388888888888886</v>
      </c>
      <c r="P2331" s="13">
        <v>1</v>
      </c>
      <c r="Q2331" s="13">
        <v>4.3388888888888886</v>
      </c>
      <c r="R2331" s="13">
        <v>11</v>
      </c>
      <c r="S2331" s="13">
        <v>8.3323353293413174</v>
      </c>
      <c r="T2331" s="7">
        <f>IFERROR(VLOOKUP(B569,[1]!users_table[#All],4),"NA")</f>
        <v>8.4223826714801451</v>
      </c>
      <c r="U2331" s="13" t="s">
        <v>66</v>
      </c>
    </row>
    <row r="2332" spans="1:21" x14ac:dyDescent="0.3">
      <c r="A2332" s="25">
        <v>2330</v>
      </c>
      <c r="B2332" s="13" t="s">
        <v>4</v>
      </c>
      <c r="C2332" s="13">
        <v>41457</v>
      </c>
      <c r="D2332" s="13" t="s">
        <v>710</v>
      </c>
      <c r="E2332" s="13" t="s">
        <v>32</v>
      </c>
      <c r="F2332" s="13" t="s">
        <v>152</v>
      </c>
      <c r="G2332" s="13">
        <v>8.2799999999999994</v>
      </c>
      <c r="H2332" s="26">
        <v>44297</v>
      </c>
      <c r="I2332" s="26">
        <v>44297</v>
      </c>
      <c r="J2332" s="13">
        <v>10</v>
      </c>
      <c r="K2332" s="13">
        <v>2021</v>
      </c>
      <c r="L2332" s="13" t="s">
        <v>33</v>
      </c>
      <c r="M2332" s="13">
        <v>11</v>
      </c>
      <c r="N2332" s="13">
        <v>0.39444444444444438</v>
      </c>
      <c r="O2332" s="13">
        <v>4.3388888888888886</v>
      </c>
      <c r="P2332" s="13">
        <v>1</v>
      </c>
      <c r="Q2332" s="13">
        <v>4.3388888888888886</v>
      </c>
      <c r="R2332" s="13">
        <v>11</v>
      </c>
      <c r="S2332" s="13">
        <v>8.3323353293413174</v>
      </c>
      <c r="T2332" s="7">
        <f>IFERROR(VLOOKUP(B569,[1]!users_table[#All],4),"NA")</f>
        <v>8.4223826714801451</v>
      </c>
      <c r="U2332" s="13" t="s">
        <v>1023</v>
      </c>
    </row>
    <row r="2333" spans="1:21" x14ac:dyDescent="0.3">
      <c r="A2333" s="25">
        <v>2331</v>
      </c>
      <c r="B2333" s="13" t="s">
        <v>4</v>
      </c>
      <c r="C2333" s="13">
        <v>41457</v>
      </c>
      <c r="D2333" s="13" t="s">
        <v>710</v>
      </c>
      <c r="E2333" s="13" t="s">
        <v>32</v>
      </c>
      <c r="F2333" s="13" t="s">
        <v>152</v>
      </c>
      <c r="G2333" s="13">
        <v>8.2799999999999994</v>
      </c>
      <c r="H2333" s="26">
        <v>44297</v>
      </c>
      <c r="I2333" s="26">
        <v>44297</v>
      </c>
      <c r="J2333" s="13">
        <v>10</v>
      </c>
      <c r="K2333" s="13">
        <v>2021</v>
      </c>
      <c r="L2333" s="13" t="s">
        <v>33</v>
      </c>
      <c r="M2333" s="13">
        <v>11</v>
      </c>
      <c r="N2333" s="13">
        <v>0.39444444444444438</v>
      </c>
      <c r="O2333" s="13">
        <v>4.3388888888888886</v>
      </c>
      <c r="P2333" s="13">
        <v>1</v>
      </c>
      <c r="Q2333" s="13">
        <v>4.3388888888888886</v>
      </c>
      <c r="R2333" s="13">
        <v>11</v>
      </c>
      <c r="S2333" s="13">
        <v>8.3323353293413174</v>
      </c>
      <c r="T2333" s="7">
        <f>IFERROR(VLOOKUP(B569,[1]!users_table[#All],4),"NA")</f>
        <v>8.4223826714801451</v>
      </c>
      <c r="U2333" s="13" t="s">
        <v>1024</v>
      </c>
    </row>
    <row r="2334" spans="1:21" x14ac:dyDescent="0.3">
      <c r="A2334" s="25">
        <v>2332</v>
      </c>
      <c r="B2334" s="13" t="s">
        <v>4</v>
      </c>
      <c r="C2334" s="13">
        <v>41457</v>
      </c>
      <c r="D2334" s="13" t="s">
        <v>710</v>
      </c>
      <c r="E2334" s="13" t="s">
        <v>32</v>
      </c>
      <c r="F2334" s="13" t="s">
        <v>152</v>
      </c>
      <c r="G2334" s="13">
        <v>8.2799999999999994</v>
      </c>
      <c r="H2334" s="26">
        <v>44297</v>
      </c>
      <c r="I2334" s="26">
        <v>44297</v>
      </c>
      <c r="J2334" s="13">
        <v>10</v>
      </c>
      <c r="K2334" s="13">
        <v>2021</v>
      </c>
      <c r="L2334" s="13" t="s">
        <v>33</v>
      </c>
      <c r="M2334" s="13">
        <v>11</v>
      </c>
      <c r="N2334" s="13">
        <v>0.39444444444444438</v>
      </c>
      <c r="O2334" s="13">
        <v>4.3388888888888886</v>
      </c>
      <c r="P2334" s="13">
        <v>1</v>
      </c>
      <c r="Q2334" s="13">
        <v>4.3388888888888886</v>
      </c>
      <c r="R2334" s="13">
        <v>11</v>
      </c>
      <c r="S2334" s="13">
        <v>8.3323353293413174</v>
      </c>
      <c r="T2334" s="7">
        <f>IFERROR(VLOOKUP(B569,[1]!users_table[#All],4),"NA")</f>
        <v>8.4223826714801451</v>
      </c>
      <c r="U2334" s="13" t="s">
        <v>62</v>
      </c>
    </row>
    <row r="2335" spans="1:21" x14ac:dyDescent="0.3">
      <c r="A2335" s="25">
        <v>2333</v>
      </c>
      <c r="B2335" s="13" t="s">
        <v>4</v>
      </c>
      <c r="C2335" s="13">
        <v>48569</v>
      </c>
      <c r="D2335" s="13" t="s">
        <v>711</v>
      </c>
      <c r="E2335" s="13" t="s">
        <v>32</v>
      </c>
      <c r="F2335" s="13" t="s">
        <v>152</v>
      </c>
      <c r="G2335" s="13">
        <v>8.7100000000000009</v>
      </c>
      <c r="H2335" s="26">
        <v>44472</v>
      </c>
      <c r="I2335" s="26">
        <v>44651</v>
      </c>
      <c r="J2335" s="13">
        <v>9</v>
      </c>
      <c r="K2335" s="13">
        <v>2021</v>
      </c>
      <c r="L2335" s="13" t="s">
        <v>35</v>
      </c>
      <c r="M2335" s="13">
        <v>12</v>
      </c>
      <c r="N2335" s="13">
        <v>0.39444444444444438</v>
      </c>
      <c r="O2335" s="13">
        <v>4.7333333333333334</v>
      </c>
      <c r="P2335" s="13">
        <v>180</v>
      </c>
      <c r="Q2335" s="13">
        <v>2.62962962962963E-2</v>
      </c>
      <c r="R2335" s="13">
        <v>6.6666666666666666E-2</v>
      </c>
      <c r="S2335" s="13">
        <v>8.3323353293413174</v>
      </c>
      <c r="T2335" s="7">
        <f>IFERROR(VLOOKUP(B570,[1]!users_table[#All],4),"NA")</f>
        <v>8.4223826714801451</v>
      </c>
      <c r="U2335" s="13" t="s">
        <v>65</v>
      </c>
    </row>
    <row r="2336" spans="1:21" x14ac:dyDescent="0.3">
      <c r="A2336" s="25">
        <v>2334</v>
      </c>
      <c r="B2336" s="13" t="s">
        <v>4</v>
      </c>
      <c r="C2336" s="13">
        <v>48569</v>
      </c>
      <c r="D2336" s="13" t="s">
        <v>711</v>
      </c>
      <c r="E2336" s="13" t="s">
        <v>32</v>
      </c>
      <c r="F2336" s="13" t="s">
        <v>152</v>
      </c>
      <c r="G2336" s="13">
        <v>8.7100000000000009</v>
      </c>
      <c r="H2336" s="26">
        <v>44472</v>
      </c>
      <c r="I2336" s="26">
        <v>44651</v>
      </c>
      <c r="J2336" s="13">
        <v>9</v>
      </c>
      <c r="K2336" s="13">
        <v>2021</v>
      </c>
      <c r="L2336" s="13" t="s">
        <v>35</v>
      </c>
      <c r="M2336" s="13">
        <v>12</v>
      </c>
      <c r="N2336" s="13">
        <v>0.39444444444444438</v>
      </c>
      <c r="O2336" s="13">
        <v>4.7333333333333334</v>
      </c>
      <c r="P2336" s="13">
        <v>180</v>
      </c>
      <c r="Q2336" s="13">
        <v>2.62962962962963E-2</v>
      </c>
      <c r="R2336" s="13">
        <v>6.6666666666666666E-2</v>
      </c>
      <c r="S2336" s="13">
        <v>8.3323353293413174</v>
      </c>
      <c r="T2336" s="7">
        <f>IFERROR(VLOOKUP(B570,[1]!users_table[#All],4),"NA")</f>
        <v>8.4223826714801451</v>
      </c>
      <c r="U2336" s="13" t="s">
        <v>66</v>
      </c>
    </row>
    <row r="2337" spans="1:21" x14ac:dyDescent="0.3">
      <c r="A2337" s="25">
        <v>2335</v>
      </c>
      <c r="B2337" s="13" t="s">
        <v>4</v>
      </c>
      <c r="C2337" s="13">
        <v>48569</v>
      </c>
      <c r="D2337" s="13" t="s">
        <v>711</v>
      </c>
      <c r="E2337" s="13" t="s">
        <v>32</v>
      </c>
      <c r="F2337" s="13" t="s">
        <v>152</v>
      </c>
      <c r="G2337" s="13">
        <v>8.7100000000000009</v>
      </c>
      <c r="H2337" s="26">
        <v>44472</v>
      </c>
      <c r="I2337" s="26">
        <v>44651</v>
      </c>
      <c r="J2337" s="13">
        <v>9</v>
      </c>
      <c r="K2337" s="13">
        <v>2021</v>
      </c>
      <c r="L2337" s="13" t="s">
        <v>35</v>
      </c>
      <c r="M2337" s="13">
        <v>12</v>
      </c>
      <c r="N2337" s="13">
        <v>0.39444444444444438</v>
      </c>
      <c r="O2337" s="13">
        <v>4.7333333333333334</v>
      </c>
      <c r="P2337" s="13">
        <v>180</v>
      </c>
      <c r="Q2337" s="13">
        <v>2.62962962962963E-2</v>
      </c>
      <c r="R2337" s="13">
        <v>6.6666666666666666E-2</v>
      </c>
      <c r="S2337" s="13">
        <v>8.3323353293413174</v>
      </c>
      <c r="T2337" s="7">
        <f>IFERROR(VLOOKUP(B570,[1]!users_table[#All],4),"NA")</f>
        <v>8.4223826714801451</v>
      </c>
      <c r="U2337" s="13" t="s">
        <v>1023</v>
      </c>
    </row>
    <row r="2338" spans="1:21" x14ac:dyDescent="0.3">
      <c r="A2338" s="25">
        <v>2336</v>
      </c>
      <c r="B2338" s="13" t="s">
        <v>4</v>
      </c>
      <c r="C2338" s="13">
        <v>48569</v>
      </c>
      <c r="D2338" s="13" t="s">
        <v>711</v>
      </c>
      <c r="E2338" s="13" t="s">
        <v>32</v>
      </c>
      <c r="F2338" s="13" t="s">
        <v>152</v>
      </c>
      <c r="G2338" s="13">
        <v>8.7100000000000009</v>
      </c>
      <c r="H2338" s="26">
        <v>44472</v>
      </c>
      <c r="I2338" s="26">
        <v>44651</v>
      </c>
      <c r="J2338" s="13">
        <v>9</v>
      </c>
      <c r="K2338" s="13">
        <v>2021</v>
      </c>
      <c r="L2338" s="13" t="s">
        <v>35</v>
      </c>
      <c r="M2338" s="13">
        <v>12</v>
      </c>
      <c r="N2338" s="13">
        <v>0.39444444444444438</v>
      </c>
      <c r="O2338" s="13">
        <v>4.7333333333333334</v>
      </c>
      <c r="P2338" s="13">
        <v>180</v>
      </c>
      <c r="Q2338" s="13">
        <v>2.62962962962963E-2</v>
      </c>
      <c r="R2338" s="13">
        <v>6.6666666666666666E-2</v>
      </c>
      <c r="S2338" s="13">
        <v>8.3323353293413174</v>
      </c>
      <c r="T2338" s="7">
        <f>IFERROR(VLOOKUP(B570,[1]!users_table[#All],4),"NA")</f>
        <v>8.4223826714801451</v>
      </c>
      <c r="U2338" s="13" t="s">
        <v>1024</v>
      </c>
    </row>
    <row r="2339" spans="1:21" x14ac:dyDescent="0.3">
      <c r="A2339" s="25">
        <v>2337</v>
      </c>
      <c r="B2339" s="13" t="s">
        <v>4</v>
      </c>
      <c r="C2339" s="13">
        <v>48569</v>
      </c>
      <c r="D2339" s="13" t="s">
        <v>711</v>
      </c>
      <c r="E2339" s="13" t="s">
        <v>32</v>
      </c>
      <c r="F2339" s="13" t="s">
        <v>152</v>
      </c>
      <c r="G2339" s="13">
        <v>8.7100000000000009</v>
      </c>
      <c r="H2339" s="26">
        <v>44472</v>
      </c>
      <c r="I2339" s="26">
        <v>44651</v>
      </c>
      <c r="J2339" s="13">
        <v>9</v>
      </c>
      <c r="K2339" s="13">
        <v>2021</v>
      </c>
      <c r="L2339" s="13" t="s">
        <v>35</v>
      </c>
      <c r="M2339" s="13">
        <v>12</v>
      </c>
      <c r="N2339" s="13">
        <v>0.39444444444444438</v>
      </c>
      <c r="O2339" s="13">
        <v>4.7333333333333334</v>
      </c>
      <c r="P2339" s="13">
        <v>180</v>
      </c>
      <c r="Q2339" s="13">
        <v>2.62962962962963E-2</v>
      </c>
      <c r="R2339" s="13">
        <v>6.6666666666666666E-2</v>
      </c>
      <c r="S2339" s="13">
        <v>8.3323353293413174</v>
      </c>
      <c r="T2339" s="7">
        <f>IFERROR(VLOOKUP(B570,[1]!users_table[#All],4),"NA")</f>
        <v>8.4223826714801451</v>
      </c>
      <c r="U2339" s="13" t="s">
        <v>62</v>
      </c>
    </row>
    <row r="2340" spans="1:21" x14ac:dyDescent="0.3">
      <c r="A2340" s="25">
        <v>2338</v>
      </c>
      <c r="B2340" s="13" t="s">
        <v>4</v>
      </c>
      <c r="C2340" s="13">
        <v>25397</v>
      </c>
      <c r="D2340" s="13" t="s">
        <v>712</v>
      </c>
      <c r="E2340" s="13" t="s">
        <v>32</v>
      </c>
      <c r="F2340" s="13" t="s">
        <v>152</v>
      </c>
      <c r="G2340" s="13">
        <v>6.43</v>
      </c>
      <c r="H2340" s="26">
        <v>42008</v>
      </c>
      <c r="I2340" s="26">
        <v>42090</v>
      </c>
      <c r="J2340" s="13">
        <v>8</v>
      </c>
      <c r="K2340" s="13">
        <v>2015</v>
      </c>
      <c r="L2340" s="13" t="s">
        <v>30</v>
      </c>
      <c r="M2340" s="13">
        <v>12</v>
      </c>
      <c r="N2340" s="13">
        <v>0.4</v>
      </c>
      <c r="O2340" s="13">
        <v>4.8000000000000007</v>
      </c>
      <c r="P2340" s="13">
        <v>83</v>
      </c>
      <c r="Q2340" s="13">
        <v>5.7831325301204828E-2</v>
      </c>
      <c r="R2340" s="13">
        <v>0.14457831325301199</v>
      </c>
      <c r="S2340" s="13">
        <v>8.3323353293413174</v>
      </c>
      <c r="T2340" s="7">
        <f>IFERROR(VLOOKUP(B571,[1]!users_table[#All],4),"NA")</f>
        <v>8.4223826714801451</v>
      </c>
      <c r="U2340" s="13" t="s">
        <v>65</v>
      </c>
    </row>
    <row r="2341" spans="1:21" x14ac:dyDescent="0.3">
      <c r="A2341" s="25">
        <v>2339</v>
      </c>
      <c r="B2341" s="13" t="s">
        <v>4</v>
      </c>
      <c r="C2341" s="13">
        <v>25397</v>
      </c>
      <c r="D2341" s="13" t="s">
        <v>712</v>
      </c>
      <c r="E2341" s="13" t="s">
        <v>32</v>
      </c>
      <c r="F2341" s="13" t="s">
        <v>152</v>
      </c>
      <c r="G2341" s="13">
        <v>6.43</v>
      </c>
      <c r="H2341" s="26">
        <v>42008</v>
      </c>
      <c r="I2341" s="26">
        <v>42090</v>
      </c>
      <c r="J2341" s="13">
        <v>8</v>
      </c>
      <c r="K2341" s="13">
        <v>2015</v>
      </c>
      <c r="L2341" s="13" t="s">
        <v>30</v>
      </c>
      <c r="M2341" s="13">
        <v>12</v>
      </c>
      <c r="N2341" s="13">
        <v>0.4</v>
      </c>
      <c r="O2341" s="13">
        <v>4.8000000000000007</v>
      </c>
      <c r="P2341" s="13">
        <v>83</v>
      </c>
      <c r="Q2341" s="13">
        <v>5.7831325301204828E-2</v>
      </c>
      <c r="R2341" s="13">
        <v>0.14457831325301199</v>
      </c>
      <c r="S2341" s="13">
        <v>8.3323353293413174</v>
      </c>
      <c r="T2341" s="7">
        <f>IFERROR(VLOOKUP(B571,[1]!users_table[#All],4),"NA")</f>
        <v>8.4223826714801451</v>
      </c>
      <c r="U2341" s="13" t="s">
        <v>1011</v>
      </c>
    </row>
    <row r="2342" spans="1:21" x14ac:dyDescent="0.3">
      <c r="A2342" s="25">
        <v>2340</v>
      </c>
      <c r="B2342" s="13" t="s">
        <v>4</v>
      </c>
      <c r="C2342" s="13">
        <v>25397</v>
      </c>
      <c r="D2342" s="13" t="s">
        <v>712</v>
      </c>
      <c r="E2342" s="13" t="s">
        <v>32</v>
      </c>
      <c r="F2342" s="13" t="s">
        <v>152</v>
      </c>
      <c r="G2342" s="13">
        <v>6.43</v>
      </c>
      <c r="H2342" s="26">
        <v>42008</v>
      </c>
      <c r="I2342" s="26">
        <v>42090</v>
      </c>
      <c r="J2342" s="13">
        <v>8</v>
      </c>
      <c r="K2342" s="13">
        <v>2015</v>
      </c>
      <c r="L2342" s="13" t="s">
        <v>30</v>
      </c>
      <c r="M2342" s="13">
        <v>12</v>
      </c>
      <c r="N2342" s="13">
        <v>0.4</v>
      </c>
      <c r="O2342" s="13">
        <v>4.8000000000000007</v>
      </c>
      <c r="P2342" s="13">
        <v>83</v>
      </c>
      <c r="Q2342" s="13">
        <v>5.7831325301204828E-2</v>
      </c>
      <c r="R2342" s="13">
        <v>0.14457831325301199</v>
      </c>
      <c r="S2342" s="13">
        <v>8.3323353293413174</v>
      </c>
      <c r="T2342" s="7">
        <f>IFERROR(VLOOKUP(B571,[1]!users_table[#All],4),"NA")</f>
        <v>8.4223826714801451</v>
      </c>
      <c r="U2342" s="13" t="s">
        <v>77</v>
      </c>
    </row>
    <row r="2343" spans="1:21" x14ac:dyDescent="0.3">
      <c r="A2343" s="25">
        <v>2341</v>
      </c>
      <c r="B2343" s="13" t="s">
        <v>4</v>
      </c>
      <c r="C2343" s="13">
        <v>25397</v>
      </c>
      <c r="D2343" s="13" t="s">
        <v>712</v>
      </c>
      <c r="E2343" s="13" t="s">
        <v>32</v>
      </c>
      <c r="F2343" s="13" t="s">
        <v>152</v>
      </c>
      <c r="G2343" s="13">
        <v>6.43</v>
      </c>
      <c r="H2343" s="26">
        <v>42008</v>
      </c>
      <c r="I2343" s="26">
        <v>42090</v>
      </c>
      <c r="J2343" s="13">
        <v>8</v>
      </c>
      <c r="K2343" s="13">
        <v>2015</v>
      </c>
      <c r="L2343" s="13" t="s">
        <v>30</v>
      </c>
      <c r="M2343" s="13">
        <v>12</v>
      </c>
      <c r="N2343" s="13">
        <v>0.4</v>
      </c>
      <c r="O2343" s="13">
        <v>4.8000000000000007</v>
      </c>
      <c r="P2343" s="13">
        <v>83</v>
      </c>
      <c r="Q2343" s="13">
        <v>5.7831325301204828E-2</v>
      </c>
      <c r="R2343" s="13">
        <v>0.14457831325301199</v>
      </c>
      <c r="S2343" s="13">
        <v>8.3323353293413174</v>
      </c>
      <c r="T2343" s="7">
        <f>IFERROR(VLOOKUP(B571,[1]!users_table[#All],4),"NA")</f>
        <v>8.4223826714801451</v>
      </c>
      <c r="U2343" s="13" t="s">
        <v>75</v>
      </c>
    </row>
    <row r="2344" spans="1:21" x14ac:dyDescent="0.3">
      <c r="A2344" s="25">
        <v>2342</v>
      </c>
      <c r="B2344" s="13" t="s">
        <v>4</v>
      </c>
      <c r="C2344" s="13">
        <v>25397</v>
      </c>
      <c r="D2344" s="13" t="s">
        <v>712</v>
      </c>
      <c r="E2344" s="13" t="s">
        <v>32</v>
      </c>
      <c r="F2344" s="13" t="s">
        <v>152</v>
      </c>
      <c r="G2344" s="13">
        <v>6.43</v>
      </c>
      <c r="H2344" s="26">
        <v>42008</v>
      </c>
      <c r="I2344" s="26">
        <v>42090</v>
      </c>
      <c r="J2344" s="13">
        <v>8</v>
      </c>
      <c r="K2344" s="13">
        <v>2015</v>
      </c>
      <c r="L2344" s="13" t="s">
        <v>30</v>
      </c>
      <c r="M2344" s="13">
        <v>12</v>
      </c>
      <c r="N2344" s="13">
        <v>0.4</v>
      </c>
      <c r="O2344" s="13">
        <v>4.8000000000000007</v>
      </c>
      <c r="P2344" s="13">
        <v>83</v>
      </c>
      <c r="Q2344" s="13">
        <v>5.7831325301204828E-2</v>
      </c>
      <c r="R2344" s="13">
        <v>0.14457831325301199</v>
      </c>
      <c r="S2344" s="13">
        <v>8.3323353293413174</v>
      </c>
      <c r="T2344" s="7">
        <f>IFERROR(VLOOKUP(B571,[1]!users_table[#All],4),"NA")</f>
        <v>8.4223826714801451</v>
      </c>
      <c r="U2344" s="13" t="s">
        <v>70</v>
      </c>
    </row>
    <row r="2345" spans="1:21" x14ac:dyDescent="0.3">
      <c r="A2345" s="25">
        <v>2343</v>
      </c>
      <c r="B2345" s="13" t="s">
        <v>4</v>
      </c>
      <c r="C2345" s="13">
        <v>25397</v>
      </c>
      <c r="D2345" s="13" t="s">
        <v>712</v>
      </c>
      <c r="E2345" s="13" t="s">
        <v>32</v>
      </c>
      <c r="F2345" s="13" t="s">
        <v>152</v>
      </c>
      <c r="G2345" s="13">
        <v>6.43</v>
      </c>
      <c r="H2345" s="26">
        <v>42008</v>
      </c>
      <c r="I2345" s="26">
        <v>42090</v>
      </c>
      <c r="J2345" s="13">
        <v>8</v>
      </c>
      <c r="K2345" s="13">
        <v>2015</v>
      </c>
      <c r="L2345" s="13" t="s">
        <v>30</v>
      </c>
      <c r="M2345" s="13">
        <v>12</v>
      </c>
      <c r="N2345" s="13">
        <v>0.4</v>
      </c>
      <c r="O2345" s="13">
        <v>4.8000000000000007</v>
      </c>
      <c r="P2345" s="13">
        <v>83</v>
      </c>
      <c r="Q2345" s="13">
        <v>5.7831325301204828E-2</v>
      </c>
      <c r="R2345" s="13">
        <v>0.14457831325301199</v>
      </c>
      <c r="S2345" s="13">
        <v>8.3323353293413174</v>
      </c>
      <c r="T2345" s="7">
        <f>IFERROR(VLOOKUP(B571,[1]!users_table[#All],4),"NA")</f>
        <v>8.4223826714801451</v>
      </c>
      <c r="U2345" s="13" t="s">
        <v>1027</v>
      </c>
    </row>
    <row r="2346" spans="1:21" x14ac:dyDescent="0.3">
      <c r="A2346" s="25">
        <v>2344</v>
      </c>
      <c r="B2346" s="13" t="s">
        <v>4</v>
      </c>
      <c r="C2346" s="13">
        <v>11759</v>
      </c>
      <c r="D2346" s="13" t="s">
        <v>713</v>
      </c>
      <c r="E2346" s="13" t="s">
        <v>32</v>
      </c>
      <c r="F2346" s="13" t="s">
        <v>152</v>
      </c>
      <c r="G2346" s="13">
        <v>7.23</v>
      </c>
      <c r="H2346" s="26">
        <v>42545</v>
      </c>
      <c r="I2346" s="26">
        <v>42549</v>
      </c>
      <c r="J2346" s="13">
        <v>10</v>
      </c>
      <c r="K2346" s="13">
        <v>2012</v>
      </c>
      <c r="L2346" s="13" t="s">
        <v>33</v>
      </c>
      <c r="M2346" s="13">
        <v>24</v>
      </c>
      <c r="N2346" s="13">
        <v>0.4</v>
      </c>
      <c r="O2346" s="13">
        <v>9.6000000000000014</v>
      </c>
      <c r="P2346" s="13">
        <v>5</v>
      </c>
      <c r="Q2346" s="13">
        <v>1.92</v>
      </c>
      <c r="R2346" s="13">
        <v>4.8</v>
      </c>
      <c r="S2346" s="13">
        <v>8.3323353293413174</v>
      </c>
      <c r="T2346" s="7">
        <f>IFERROR(VLOOKUP(B572,[1]!users_table[#All],4),"NA")</f>
        <v>8.4223826714801451</v>
      </c>
      <c r="U2346" s="13" t="s">
        <v>65</v>
      </c>
    </row>
    <row r="2347" spans="1:21" x14ac:dyDescent="0.3">
      <c r="A2347" s="25">
        <v>2345</v>
      </c>
      <c r="B2347" s="13" t="s">
        <v>4</v>
      </c>
      <c r="C2347" s="13">
        <v>11759</v>
      </c>
      <c r="D2347" s="13" t="s">
        <v>713</v>
      </c>
      <c r="E2347" s="13" t="s">
        <v>32</v>
      </c>
      <c r="F2347" s="13" t="s">
        <v>152</v>
      </c>
      <c r="G2347" s="13">
        <v>7.23</v>
      </c>
      <c r="H2347" s="26">
        <v>42545</v>
      </c>
      <c r="I2347" s="26">
        <v>42549</v>
      </c>
      <c r="J2347" s="13">
        <v>10</v>
      </c>
      <c r="K2347" s="13">
        <v>2012</v>
      </c>
      <c r="L2347" s="13" t="s">
        <v>33</v>
      </c>
      <c r="M2347" s="13">
        <v>24</v>
      </c>
      <c r="N2347" s="13">
        <v>0.4</v>
      </c>
      <c r="O2347" s="13">
        <v>9.6000000000000014</v>
      </c>
      <c r="P2347" s="13">
        <v>5</v>
      </c>
      <c r="Q2347" s="13">
        <v>1.92</v>
      </c>
      <c r="R2347" s="13">
        <v>4.8</v>
      </c>
      <c r="S2347" s="13">
        <v>8.3323353293413174</v>
      </c>
      <c r="T2347" s="7">
        <f>IFERROR(VLOOKUP(B572,[1]!users_table[#All],4),"NA")</f>
        <v>8.4223826714801451</v>
      </c>
      <c r="U2347" s="13" t="s">
        <v>75</v>
      </c>
    </row>
    <row r="2348" spans="1:21" x14ac:dyDescent="0.3">
      <c r="A2348" s="25">
        <v>2346</v>
      </c>
      <c r="B2348" s="13" t="s">
        <v>4</v>
      </c>
      <c r="C2348" s="13">
        <v>11759</v>
      </c>
      <c r="D2348" s="13" t="s">
        <v>713</v>
      </c>
      <c r="E2348" s="13" t="s">
        <v>32</v>
      </c>
      <c r="F2348" s="13" t="s">
        <v>152</v>
      </c>
      <c r="G2348" s="13">
        <v>7.23</v>
      </c>
      <c r="H2348" s="26">
        <v>42545</v>
      </c>
      <c r="I2348" s="26">
        <v>42549</v>
      </c>
      <c r="J2348" s="13">
        <v>10</v>
      </c>
      <c r="K2348" s="13">
        <v>2012</v>
      </c>
      <c r="L2348" s="13" t="s">
        <v>33</v>
      </c>
      <c r="M2348" s="13">
        <v>24</v>
      </c>
      <c r="N2348" s="13">
        <v>0.4</v>
      </c>
      <c r="O2348" s="13">
        <v>9.6000000000000014</v>
      </c>
      <c r="P2348" s="13">
        <v>5</v>
      </c>
      <c r="Q2348" s="13">
        <v>1.92</v>
      </c>
      <c r="R2348" s="13">
        <v>4.8</v>
      </c>
      <c r="S2348" s="13">
        <v>8.3323353293413174</v>
      </c>
      <c r="T2348" s="7">
        <f>IFERROR(VLOOKUP(B572,[1]!users_table[#All],4),"NA")</f>
        <v>8.4223826714801451</v>
      </c>
      <c r="U2348" s="13" t="s">
        <v>70</v>
      </c>
    </row>
    <row r="2349" spans="1:21" x14ac:dyDescent="0.3">
      <c r="A2349" s="25">
        <v>2347</v>
      </c>
      <c r="B2349" s="13" t="s">
        <v>4</v>
      </c>
      <c r="C2349" s="13">
        <v>11759</v>
      </c>
      <c r="D2349" s="13" t="s">
        <v>713</v>
      </c>
      <c r="E2349" s="13" t="s">
        <v>32</v>
      </c>
      <c r="F2349" s="13" t="s">
        <v>152</v>
      </c>
      <c r="G2349" s="13">
        <v>7.23</v>
      </c>
      <c r="H2349" s="26">
        <v>42545</v>
      </c>
      <c r="I2349" s="26">
        <v>42549</v>
      </c>
      <c r="J2349" s="13">
        <v>10</v>
      </c>
      <c r="K2349" s="13">
        <v>2012</v>
      </c>
      <c r="L2349" s="13" t="s">
        <v>33</v>
      </c>
      <c r="M2349" s="13">
        <v>24</v>
      </c>
      <c r="N2349" s="13">
        <v>0.4</v>
      </c>
      <c r="O2349" s="13">
        <v>9.6000000000000014</v>
      </c>
      <c r="P2349" s="13">
        <v>5</v>
      </c>
      <c r="Q2349" s="13">
        <v>1.92</v>
      </c>
      <c r="R2349" s="13">
        <v>4.8</v>
      </c>
      <c r="S2349" s="13">
        <v>8.3323353293413174</v>
      </c>
      <c r="T2349" s="7">
        <f>IFERROR(VLOOKUP(B572,[1]!users_table[#All],4),"NA")</f>
        <v>8.4223826714801451</v>
      </c>
      <c r="U2349" s="13" t="s">
        <v>62</v>
      </c>
    </row>
    <row r="2350" spans="1:21" x14ac:dyDescent="0.3">
      <c r="A2350" s="25">
        <v>2348</v>
      </c>
      <c r="B2350" s="13" t="s">
        <v>4</v>
      </c>
      <c r="C2350" s="13">
        <v>11759</v>
      </c>
      <c r="D2350" s="13" t="s">
        <v>713</v>
      </c>
      <c r="E2350" s="13" t="s">
        <v>32</v>
      </c>
      <c r="F2350" s="13" t="s">
        <v>152</v>
      </c>
      <c r="G2350" s="13">
        <v>7.23</v>
      </c>
      <c r="H2350" s="26">
        <v>42545</v>
      </c>
      <c r="I2350" s="26">
        <v>42549</v>
      </c>
      <c r="J2350" s="13">
        <v>10</v>
      </c>
      <c r="K2350" s="13">
        <v>2012</v>
      </c>
      <c r="L2350" s="13" t="s">
        <v>33</v>
      </c>
      <c r="M2350" s="13">
        <v>24</v>
      </c>
      <c r="N2350" s="13">
        <v>0.4</v>
      </c>
      <c r="O2350" s="13">
        <v>9.6000000000000014</v>
      </c>
      <c r="P2350" s="13">
        <v>5</v>
      </c>
      <c r="Q2350" s="13">
        <v>1.92</v>
      </c>
      <c r="R2350" s="13">
        <v>4.8</v>
      </c>
      <c r="S2350" s="13">
        <v>8.3323353293413174</v>
      </c>
      <c r="T2350" s="7">
        <f>IFERROR(VLOOKUP(B572,[1]!users_table[#All],4),"NA")</f>
        <v>8.4223826714801451</v>
      </c>
      <c r="U2350" s="13" t="s">
        <v>63</v>
      </c>
    </row>
    <row r="2351" spans="1:21" x14ac:dyDescent="0.3">
      <c r="A2351" s="25">
        <v>2349</v>
      </c>
      <c r="B2351" s="13" t="s">
        <v>4</v>
      </c>
      <c r="C2351" s="13">
        <v>13939</v>
      </c>
      <c r="D2351" s="13" t="s">
        <v>714</v>
      </c>
      <c r="E2351" s="13" t="s">
        <v>52</v>
      </c>
      <c r="F2351" s="13" t="s">
        <v>152</v>
      </c>
      <c r="G2351" s="13">
        <v>7.1</v>
      </c>
      <c r="H2351" s="26" t="s">
        <v>54</v>
      </c>
      <c r="I2351" s="26" t="s">
        <v>54</v>
      </c>
      <c r="J2351" s="13">
        <v>7</v>
      </c>
      <c r="K2351" s="13">
        <v>2012</v>
      </c>
      <c r="L2351" s="13" t="s">
        <v>39</v>
      </c>
      <c r="M2351" s="13">
        <v>2</v>
      </c>
      <c r="N2351" s="13">
        <v>0.4127777777777778</v>
      </c>
      <c r="O2351" s="13">
        <v>0.8255555555555556</v>
      </c>
      <c r="P2351" s="13" t="s">
        <v>54</v>
      </c>
      <c r="Q2351" s="13" t="s">
        <v>54</v>
      </c>
      <c r="R2351" s="13" t="s">
        <v>54</v>
      </c>
      <c r="S2351" s="13">
        <v>8.3323353293413174</v>
      </c>
      <c r="T2351" s="7">
        <f>IFERROR(VLOOKUP(B573,[1]!users_table[#All],4),"NA")</f>
        <v>8.4223826714801451</v>
      </c>
      <c r="U2351" s="13" t="s">
        <v>65</v>
      </c>
    </row>
    <row r="2352" spans="1:21" x14ac:dyDescent="0.3">
      <c r="A2352" s="25">
        <v>2350</v>
      </c>
      <c r="B2352" s="13" t="s">
        <v>4</v>
      </c>
      <c r="C2352" s="13">
        <v>13939</v>
      </c>
      <c r="D2352" s="13" t="s">
        <v>714</v>
      </c>
      <c r="E2352" s="13" t="s">
        <v>52</v>
      </c>
      <c r="F2352" s="13" t="s">
        <v>152</v>
      </c>
      <c r="G2352" s="13">
        <v>7.1</v>
      </c>
      <c r="H2352" s="26" t="s">
        <v>54</v>
      </c>
      <c r="I2352" s="26" t="s">
        <v>54</v>
      </c>
      <c r="J2352" s="13">
        <v>7</v>
      </c>
      <c r="K2352" s="13">
        <v>2012</v>
      </c>
      <c r="L2352" s="13" t="s">
        <v>39</v>
      </c>
      <c r="M2352" s="13">
        <v>2</v>
      </c>
      <c r="N2352" s="13">
        <v>0.4127777777777778</v>
      </c>
      <c r="O2352" s="13">
        <v>0.8255555555555556</v>
      </c>
      <c r="P2352" s="13" t="s">
        <v>54</v>
      </c>
      <c r="Q2352" s="13" t="s">
        <v>54</v>
      </c>
      <c r="R2352" s="13" t="s">
        <v>54</v>
      </c>
      <c r="S2352" s="13">
        <v>8.3323353293413174</v>
      </c>
      <c r="T2352" s="7">
        <f>IFERROR(VLOOKUP(B573,[1]!users_table[#All],4),"NA")</f>
        <v>8.4223826714801451</v>
      </c>
      <c r="U2352" s="13" t="s">
        <v>75</v>
      </c>
    </row>
    <row r="2353" spans="1:21" x14ac:dyDescent="0.3">
      <c r="A2353" s="25">
        <v>2351</v>
      </c>
      <c r="B2353" s="13" t="s">
        <v>4</v>
      </c>
      <c r="C2353" s="13">
        <v>13939</v>
      </c>
      <c r="D2353" s="13" t="s">
        <v>714</v>
      </c>
      <c r="E2353" s="13" t="s">
        <v>52</v>
      </c>
      <c r="F2353" s="13" t="s">
        <v>152</v>
      </c>
      <c r="G2353" s="13">
        <v>7.1</v>
      </c>
      <c r="H2353" s="26" t="s">
        <v>54</v>
      </c>
      <c r="I2353" s="26" t="s">
        <v>54</v>
      </c>
      <c r="J2353" s="13">
        <v>7</v>
      </c>
      <c r="K2353" s="13">
        <v>2012</v>
      </c>
      <c r="L2353" s="13" t="s">
        <v>39</v>
      </c>
      <c r="M2353" s="13">
        <v>2</v>
      </c>
      <c r="N2353" s="13">
        <v>0.4127777777777778</v>
      </c>
      <c r="O2353" s="13">
        <v>0.8255555555555556</v>
      </c>
      <c r="P2353" s="13" t="s">
        <v>54</v>
      </c>
      <c r="Q2353" s="13" t="s">
        <v>54</v>
      </c>
      <c r="R2353" s="13" t="s">
        <v>54</v>
      </c>
      <c r="S2353" s="13">
        <v>8.3323353293413174</v>
      </c>
      <c r="T2353" s="7">
        <f>IFERROR(VLOOKUP(B573,[1]!users_table[#All],4),"NA")</f>
        <v>8.4223826714801451</v>
      </c>
      <c r="U2353" s="13" t="s">
        <v>70</v>
      </c>
    </row>
    <row r="2354" spans="1:21" x14ac:dyDescent="0.3">
      <c r="A2354" s="25">
        <v>2352</v>
      </c>
      <c r="B2354" s="13" t="s">
        <v>4</v>
      </c>
      <c r="C2354" s="13">
        <v>13939</v>
      </c>
      <c r="D2354" s="13" t="s">
        <v>714</v>
      </c>
      <c r="E2354" s="13" t="s">
        <v>52</v>
      </c>
      <c r="F2354" s="13" t="s">
        <v>152</v>
      </c>
      <c r="G2354" s="13">
        <v>7.1</v>
      </c>
      <c r="H2354" s="26" t="s">
        <v>54</v>
      </c>
      <c r="I2354" s="26" t="s">
        <v>54</v>
      </c>
      <c r="J2354" s="13">
        <v>7</v>
      </c>
      <c r="K2354" s="13">
        <v>2012</v>
      </c>
      <c r="L2354" s="13" t="s">
        <v>39</v>
      </c>
      <c r="M2354" s="13">
        <v>2</v>
      </c>
      <c r="N2354" s="13">
        <v>0.4127777777777778</v>
      </c>
      <c r="O2354" s="13">
        <v>0.8255555555555556</v>
      </c>
      <c r="P2354" s="13" t="s">
        <v>54</v>
      </c>
      <c r="Q2354" s="13" t="s">
        <v>54</v>
      </c>
      <c r="R2354" s="13" t="s">
        <v>54</v>
      </c>
      <c r="S2354" s="13">
        <v>8.3323353293413174</v>
      </c>
      <c r="T2354" s="7">
        <f>IFERROR(VLOOKUP(B573,[1]!users_table[#All],4),"NA")</f>
        <v>8.4223826714801451</v>
      </c>
      <c r="U2354" s="13" t="s">
        <v>62</v>
      </c>
    </row>
    <row r="2355" spans="1:21" x14ac:dyDescent="0.3">
      <c r="A2355" s="25">
        <v>2353</v>
      </c>
      <c r="B2355" s="13" t="s">
        <v>4</v>
      </c>
      <c r="C2355" s="13">
        <v>13939</v>
      </c>
      <c r="D2355" s="13" t="s">
        <v>714</v>
      </c>
      <c r="E2355" s="13" t="s">
        <v>52</v>
      </c>
      <c r="F2355" s="13" t="s">
        <v>152</v>
      </c>
      <c r="G2355" s="13">
        <v>7.1</v>
      </c>
      <c r="H2355" s="26" t="s">
        <v>54</v>
      </c>
      <c r="I2355" s="26" t="s">
        <v>54</v>
      </c>
      <c r="J2355" s="13">
        <v>7</v>
      </c>
      <c r="K2355" s="13">
        <v>2012</v>
      </c>
      <c r="L2355" s="13" t="s">
        <v>39</v>
      </c>
      <c r="M2355" s="13">
        <v>2</v>
      </c>
      <c r="N2355" s="13">
        <v>0.4127777777777778</v>
      </c>
      <c r="O2355" s="13">
        <v>0.8255555555555556</v>
      </c>
      <c r="P2355" s="13" t="s">
        <v>54</v>
      </c>
      <c r="Q2355" s="13" t="s">
        <v>54</v>
      </c>
      <c r="R2355" s="13" t="s">
        <v>54</v>
      </c>
      <c r="S2355" s="13">
        <v>8.3323353293413174</v>
      </c>
      <c r="T2355" s="7">
        <f>IFERROR(VLOOKUP(B573,[1]!users_table[#All],4),"NA")</f>
        <v>8.4223826714801451</v>
      </c>
      <c r="U2355" s="13" t="s">
        <v>63</v>
      </c>
    </row>
    <row r="2356" spans="1:21" x14ac:dyDescent="0.3">
      <c r="A2356" s="25">
        <v>2354</v>
      </c>
      <c r="B2356" s="13" t="s">
        <v>4</v>
      </c>
      <c r="C2356" s="13">
        <v>13859</v>
      </c>
      <c r="D2356" s="13" t="s">
        <v>715</v>
      </c>
      <c r="E2356" s="13" t="s">
        <v>28</v>
      </c>
      <c r="F2356" s="13" t="s">
        <v>183</v>
      </c>
      <c r="G2356" s="13">
        <v>6.18</v>
      </c>
      <c r="H2356" s="26" t="s">
        <v>54</v>
      </c>
      <c r="I2356" s="26" t="s">
        <v>54</v>
      </c>
      <c r="J2356" s="13">
        <v>5</v>
      </c>
      <c r="K2356" s="13">
        <v>2012</v>
      </c>
      <c r="L2356" s="13" t="s">
        <v>39</v>
      </c>
      <c r="M2356" s="13">
        <v>8</v>
      </c>
      <c r="N2356" s="13">
        <v>5.8333333333333327E-2</v>
      </c>
      <c r="O2356" s="13">
        <v>0.46666666666666667</v>
      </c>
      <c r="P2356" s="13" t="s">
        <v>54</v>
      </c>
      <c r="Q2356" s="13" t="s">
        <v>54</v>
      </c>
      <c r="R2356" s="13" t="s">
        <v>54</v>
      </c>
      <c r="S2356" s="13">
        <v>8.3323353293413174</v>
      </c>
      <c r="T2356" s="7">
        <f>IFERROR(VLOOKUP(B574,[1]!users_table[#All],4),"NA")</f>
        <v>8.4223826714801451</v>
      </c>
      <c r="U2356" s="13" t="s">
        <v>64</v>
      </c>
    </row>
    <row r="2357" spans="1:21" x14ac:dyDescent="0.3">
      <c r="A2357" s="25">
        <v>2355</v>
      </c>
      <c r="B2357" s="13" t="s">
        <v>4</v>
      </c>
      <c r="C2357" s="13">
        <v>13859</v>
      </c>
      <c r="D2357" s="13" t="s">
        <v>715</v>
      </c>
      <c r="E2357" s="13" t="s">
        <v>28</v>
      </c>
      <c r="F2357" s="13" t="s">
        <v>183</v>
      </c>
      <c r="G2357" s="13">
        <v>6.18</v>
      </c>
      <c r="H2357" s="26" t="s">
        <v>54</v>
      </c>
      <c r="I2357" s="26" t="s">
        <v>54</v>
      </c>
      <c r="J2357" s="13">
        <v>5</v>
      </c>
      <c r="K2357" s="13">
        <v>2012</v>
      </c>
      <c r="L2357" s="13" t="s">
        <v>39</v>
      </c>
      <c r="M2357" s="13">
        <v>8</v>
      </c>
      <c r="N2357" s="13">
        <v>5.8333333333333327E-2</v>
      </c>
      <c r="O2357" s="13">
        <v>0.46666666666666667</v>
      </c>
      <c r="P2357" s="13" t="s">
        <v>54</v>
      </c>
      <c r="Q2357" s="13" t="s">
        <v>54</v>
      </c>
      <c r="R2357" s="13" t="s">
        <v>54</v>
      </c>
      <c r="S2357" s="13">
        <v>8.3323353293413174</v>
      </c>
      <c r="T2357" s="7">
        <f>IFERROR(VLOOKUP(B574,[1]!users_table[#All],4),"NA")</f>
        <v>8.4223826714801451</v>
      </c>
      <c r="U2357" s="13" t="s">
        <v>62</v>
      </c>
    </row>
    <row r="2358" spans="1:21" x14ac:dyDescent="0.3">
      <c r="A2358" s="25">
        <v>2356</v>
      </c>
      <c r="B2358" s="13" t="s">
        <v>4</v>
      </c>
      <c r="C2358" s="13">
        <v>31763</v>
      </c>
      <c r="D2358" s="13" t="s">
        <v>716</v>
      </c>
      <c r="E2358" s="13" t="s">
        <v>168</v>
      </c>
      <c r="F2358" s="13" t="s">
        <v>152</v>
      </c>
      <c r="G2358" s="13">
        <v>6.62</v>
      </c>
      <c r="H2358" s="26">
        <v>42980</v>
      </c>
      <c r="I2358" s="26">
        <v>42980</v>
      </c>
      <c r="J2358" s="13">
        <v>9</v>
      </c>
      <c r="K2358" s="13">
        <v>2016</v>
      </c>
      <c r="L2358" s="13" t="s">
        <v>39</v>
      </c>
      <c r="M2358" s="13">
        <v>1</v>
      </c>
      <c r="N2358" s="13">
        <v>1.371666666666667</v>
      </c>
      <c r="O2358" s="13">
        <v>1.371666666666667</v>
      </c>
      <c r="P2358" s="13">
        <v>1</v>
      </c>
      <c r="Q2358" s="13">
        <v>1.371666666666667</v>
      </c>
      <c r="R2358" s="13">
        <v>1</v>
      </c>
      <c r="S2358" s="13">
        <v>8.3323353293413174</v>
      </c>
      <c r="T2358" s="7">
        <f>IFERROR(VLOOKUP(B575,[1]!users_table[#All],4),"NA")</f>
        <v>8.4223826714801451</v>
      </c>
      <c r="U2358" s="13" t="s">
        <v>65</v>
      </c>
    </row>
    <row r="2359" spans="1:21" x14ac:dyDescent="0.3">
      <c r="A2359" s="25">
        <v>2357</v>
      </c>
      <c r="B2359" s="13" t="s">
        <v>4</v>
      </c>
      <c r="C2359" s="13">
        <v>31763</v>
      </c>
      <c r="D2359" s="13" t="s">
        <v>716</v>
      </c>
      <c r="E2359" s="13" t="s">
        <v>168</v>
      </c>
      <c r="F2359" s="13" t="s">
        <v>152</v>
      </c>
      <c r="G2359" s="13">
        <v>6.62</v>
      </c>
      <c r="H2359" s="26">
        <v>42980</v>
      </c>
      <c r="I2359" s="26">
        <v>42980</v>
      </c>
      <c r="J2359" s="13">
        <v>9</v>
      </c>
      <c r="K2359" s="13">
        <v>2016</v>
      </c>
      <c r="L2359" s="13" t="s">
        <v>39</v>
      </c>
      <c r="M2359" s="13">
        <v>1</v>
      </c>
      <c r="N2359" s="13">
        <v>1.371666666666667</v>
      </c>
      <c r="O2359" s="13">
        <v>1.371666666666667</v>
      </c>
      <c r="P2359" s="13">
        <v>1</v>
      </c>
      <c r="Q2359" s="13">
        <v>1.371666666666667</v>
      </c>
      <c r="R2359" s="13">
        <v>1</v>
      </c>
      <c r="S2359" s="13">
        <v>8.3323353293413174</v>
      </c>
      <c r="T2359" s="7">
        <f>IFERROR(VLOOKUP(B575,[1]!users_table[#All],4),"NA")</f>
        <v>8.4223826714801451</v>
      </c>
      <c r="U2359" s="13" t="s">
        <v>75</v>
      </c>
    </row>
    <row r="2360" spans="1:21" x14ac:dyDescent="0.3">
      <c r="A2360" s="25">
        <v>2358</v>
      </c>
      <c r="B2360" s="13" t="s">
        <v>4</v>
      </c>
      <c r="C2360" s="13">
        <v>31763</v>
      </c>
      <c r="D2360" s="13" t="s">
        <v>716</v>
      </c>
      <c r="E2360" s="13" t="s">
        <v>168</v>
      </c>
      <c r="F2360" s="13" t="s">
        <v>152</v>
      </c>
      <c r="G2360" s="13">
        <v>6.62</v>
      </c>
      <c r="H2360" s="26">
        <v>42980</v>
      </c>
      <c r="I2360" s="26">
        <v>42980</v>
      </c>
      <c r="J2360" s="13">
        <v>9</v>
      </c>
      <c r="K2360" s="13">
        <v>2016</v>
      </c>
      <c r="L2360" s="13" t="s">
        <v>39</v>
      </c>
      <c r="M2360" s="13">
        <v>1</v>
      </c>
      <c r="N2360" s="13">
        <v>1.371666666666667</v>
      </c>
      <c r="O2360" s="13">
        <v>1.371666666666667</v>
      </c>
      <c r="P2360" s="13">
        <v>1</v>
      </c>
      <c r="Q2360" s="13">
        <v>1.371666666666667</v>
      </c>
      <c r="R2360" s="13">
        <v>1</v>
      </c>
      <c r="S2360" s="13">
        <v>8.3323353293413174</v>
      </c>
      <c r="T2360" s="7">
        <f>IFERROR(VLOOKUP(B575,[1]!users_table[#All],4),"NA")</f>
        <v>8.4223826714801451</v>
      </c>
      <c r="U2360" s="13" t="s">
        <v>70</v>
      </c>
    </row>
    <row r="2361" spans="1:21" x14ac:dyDescent="0.3">
      <c r="A2361" s="25">
        <v>2359</v>
      </c>
      <c r="B2361" s="13" t="s">
        <v>4</v>
      </c>
      <c r="C2361" s="13">
        <v>31763</v>
      </c>
      <c r="D2361" s="13" t="s">
        <v>716</v>
      </c>
      <c r="E2361" s="13" t="s">
        <v>168</v>
      </c>
      <c r="F2361" s="13" t="s">
        <v>152</v>
      </c>
      <c r="G2361" s="13">
        <v>6.62</v>
      </c>
      <c r="H2361" s="26">
        <v>42980</v>
      </c>
      <c r="I2361" s="26">
        <v>42980</v>
      </c>
      <c r="J2361" s="13">
        <v>9</v>
      </c>
      <c r="K2361" s="13">
        <v>2016</v>
      </c>
      <c r="L2361" s="13" t="s">
        <v>39</v>
      </c>
      <c r="M2361" s="13">
        <v>1</v>
      </c>
      <c r="N2361" s="13">
        <v>1.371666666666667</v>
      </c>
      <c r="O2361" s="13">
        <v>1.371666666666667</v>
      </c>
      <c r="P2361" s="13">
        <v>1</v>
      </c>
      <c r="Q2361" s="13">
        <v>1.371666666666667</v>
      </c>
      <c r="R2361" s="13">
        <v>1</v>
      </c>
      <c r="S2361" s="13">
        <v>8.3323353293413174</v>
      </c>
      <c r="T2361" s="7">
        <f>IFERROR(VLOOKUP(B575,[1]!users_table[#All],4),"NA")</f>
        <v>8.4223826714801451</v>
      </c>
      <c r="U2361" s="13" t="s">
        <v>62</v>
      </c>
    </row>
    <row r="2362" spans="1:21" x14ac:dyDescent="0.3">
      <c r="A2362" s="25">
        <v>2360</v>
      </c>
      <c r="B2362" s="13" t="s">
        <v>4</v>
      </c>
      <c r="C2362" s="13">
        <v>31763</v>
      </c>
      <c r="D2362" s="13" t="s">
        <v>716</v>
      </c>
      <c r="E2362" s="13" t="s">
        <v>168</v>
      </c>
      <c r="F2362" s="13" t="s">
        <v>152</v>
      </c>
      <c r="G2362" s="13">
        <v>6.62</v>
      </c>
      <c r="H2362" s="26">
        <v>42980</v>
      </c>
      <c r="I2362" s="26">
        <v>42980</v>
      </c>
      <c r="J2362" s="13">
        <v>9</v>
      </c>
      <c r="K2362" s="13">
        <v>2016</v>
      </c>
      <c r="L2362" s="13" t="s">
        <v>39</v>
      </c>
      <c r="M2362" s="13">
        <v>1</v>
      </c>
      <c r="N2362" s="13">
        <v>1.371666666666667</v>
      </c>
      <c r="O2362" s="13">
        <v>1.371666666666667</v>
      </c>
      <c r="P2362" s="13">
        <v>1</v>
      </c>
      <c r="Q2362" s="13">
        <v>1.371666666666667</v>
      </c>
      <c r="R2362" s="13">
        <v>1</v>
      </c>
      <c r="S2362" s="13">
        <v>8.3323353293413174</v>
      </c>
      <c r="T2362" s="7">
        <f>IFERROR(VLOOKUP(B575,[1]!users_table[#All],4),"NA")</f>
        <v>8.4223826714801451</v>
      </c>
      <c r="U2362" s="13" t="s">
        <v>63</v>
      </c>
    </row>
    <row r="2363" spans="1:21" x14ac:dyDescent="0.3">
      <c r="A2363" s="25">
        <v>2361</v>
      </c>
      <c r="B2363" s="13" t="s">
        <v>4</v>
      </c>
      <c r="C2363" s="13">
        <v>25241</v>
      </c>
      <c r="D2363" s="13" t="s">
        <v>717</v>
      </c>
      <c r="E2363" s="13" t="s">
        <v>50</v>
      </c>
      <c r="F2363" s="13" t="s">
        <v>37</v>
      </c>
      <c r="G2363" s="13">
        <v>6.52</v>
      </c>
      <c r="H2363" s="26">
        <v>42072</v>
      </c>
      <c r="I2363" s="26">
        <v>42072</v>
      </c>
      <c r="J2363" s="13">
        <v>8</v>
      </c>
      <c r="K2363" s="13">
        <v>2014</v>
      </c>
      <c r="L2363" s="13" t="s">
        <v>39</v>
      </c>
      <c r="M2363" s="13">
        <v>24</v>
      </c>
      <c r="N2363" s="13">
        <v>1.7777777777777781E-2</v>
      </c>
      <c r="O2363" s="13">
        <v>0.42666666666666658</v>
      </c>
      <c r="P2363" s="13">
        <v>1</v>
      </c>
      <c r="Q2363" s="13">
        <v>0.42666666666666658</v>
      </c>
      <c r="R2363" s="13">
        <v>24</v>
      </c>
      <c r="S2363" s="13">
        <v>8.3323353293413174</v>
      </c>
      <c r="T2363" s="7">
        <f>IFERROR(VLOOKUP(B576,[1]!users_table[#All],4),"NA")</f>
        <v>8.4223826714801451</v>
      </c>
      <c r="U2363" s="13" t="s">
        <v>64</v>
      </c>
    </row>
    <row r="2364" spans="1:21" x14ac:dyDescent="0.3">
      <c r="A2364" s="25">
        <v>2362</v>
      </c>
      <c r="B2364" s="13" t="s">
        <v>4</v>
      </c>
      <c r="C2364" s="13">
        <v>22199</v>
      </c>
      <c r="D2364" s="13" t="s">
        <v>718</v>
      </c>
      <c r="E2364" s="13" t="s">
        <v>32</v>
      </c>
      <c r="F2364" s="13" t="s">
        <v>37</v>
      </c>
      <c r="G2364" s="13">
        <v>7.47</v>
      </c>
      <c r="H2364" s="26">
        <v>42060</v>
      </c>
      <c r="I2364" s="26">
        <v>42062</v>
      </c>
      <c r="J2364" s="13">
        <v>8</v>
      </c>
      <c r="K2364" s="13">
        <v>2014</v>
      </c>
      <c r="L2364" s="13" t="s">
        <v>39</v>
      </c>
      <c r="M2364" s="13">
        <v>24</v>
      </c>
      <c r="N2364" s="13">
        <v>0.39444444444444438</v>
      </c>
      <c r="O2364" s="13">
        <v>9.4666666666666668</v>
      </c>
      <c r="P2364" s="13">
        <v>3</v>
      </c>
      <c r="Q2364" s="13">
        <v>3.155555555555555</v>
      </c>
      <c r="R2364" s="13">
        <v>8</v>
      </c>
      <c r="S2364" s="13">
        <v>8.3323353293413174</v>
      </c>
      <c r="T2364" s="13">
        <f>IFERROR(VLOOKUP(B577,[1]!users_table[#All],4),"NA")</f>
        <v>8.4223826714801451</v>
      </c>
      <c r="U2364" s="13" t="s">
        <v>65</v>
      </c>
    </row>
    <row r="2365" spans="1:21" x14ac:dyDescent="0.3">
      <c r="A2365" s="25">
        <v>2363</v>
      </c>
      <c r="B2365" s="13" t="s">
        <v>4</v>
      </c>
      <c r="C2365" s="13">
        <v>22199</v>
      </c>
      <c r="D2365" s="13" t="s">
        <v>718</v>
      </c>
      <c r="E2365" s="13" t="s">
        <v>32</v>
      </c>
      <c r="F2365" s="13" t="s">
        <v>37</v>
      </c>
      <c r="G2365" s="13">
        <v>7.47</v>
      </c>
      <c r="H2365" s="26">
        <v>42060</v>
      </c>
      <c r="I2365" s="26">
        <v>42062</v>
      </c>
      <c r="J2365" s="13">
        <v>8</v>
      </c>
      <c r="K2365" s="13">
        <v>2014</v>
      </c>
      <c r="L2365" s="13" t="s">
        <v>39</v>
      </c>
      <c r="M2365" s="13">
        <v>24</v>
      </c>
      <c r="N2365" s="13">
        <v>0.39444444444444438</v>
      </c>
      <c r="O2365" s="13">
        <v>9.4666666666666668</v>
      </c>
      <c r="P2365" s="13">
        <v>3</v>
      </c>
      <c r="Q2365" s="13">
        <v>3.155555555555555</v>
      </c>
      <c r="R2365" s="13">
        <v>8</v>
      </c>
      <c r="S2365" s="13">
        <v>8.3323353293413174</v>
      </c>
      <c r="T2365" s="13">
        <f>IFERROR(VLOOKUP(B577,[1]!users_table[#All],4),"NA")</f>
        <v>8.4223826714801451</v>
      </c>
      <c r="U2365" s="13" t="s">
        <v>60</v>
      </c>
    </row>
    <row r="2366" spans="1:21" x14ac:dyDescent="0.3">
      <c r="A2366" s="25">
        <v>2364</v>
      </c>
      <c r="B2366" s="13" t="s">
        <v>4</v>
      </c>
      <c r="C2366" s="13">
        <v>22199</v>
      </c>
      <c r="D2366" s="13" t="s">
        <v>718</v>
      </c>
      <c r="E2366" s="13" t="s">
        <v>32</v>
      </c>
      <c r="F2366" s="13" t="s">
        <v>37</v>
      </c>
      <c r="G2366" s="13">
        <v>7.47</v>
      </c>
      <c r="H2366" s="26">
        <v>42060</v>
      </c>
      <c r="I2366" s="26">
        <v>42062</v>
      </c>
      <c r="J2366" s="13">
        <v>8</v>
      </c>
      <c r="K2366" s="13">
        <v>2014</v>
      </c>
      <c r="L2366" s="13" t="s">
        <v>39</v>
      </c>
      <c r="M2366" s="13">
        <v>24</v>
      </c>
      <c r="N2366" s="13">
        <v>0.39444444444444438</v>
      </c>
      <c r="O2366" s="13">
        <v>9.4666666666666668</v>
      </c>
      <c r="P2366" s="13">
        <v>3</v>
      </c>
      <c r="Q2366" s="13">
        <v>3.155555555555555</v>
      </c>
      <c r="R2366" s="13">
        <v>8</v>
      </c>
      <c r="S2366" s="13">
        <v>8.3323353293413174</v>
      </c>
      <c r="T2366" s="13">
        <f>IFERROR(VLOOKUP(B577,[1]!users_table[#All],4),"NA")</f>
        <v>8.4223826714801451</v>
      </c>
      <c r="U2366" s="13" t="s">
        <v>81</v>
      </c>
    </row>
    <row r="2367" spans="1:21" x14ac:dyDescent="0.3">
      <c r="A2367" s="25">
        <v>2365</v>
      </c>
      <c r="B2367" s="13" t="s">
        <v>4</v>
      </c>
      <c r="C2367" s="13">
        <v>22199</v>
      </c>
      <c r="D2367" s="13" t="s">
        <v>718</v>
      </c>
      <c r="E2367" s="13" t="s">
        <v>32</v>
      </c>
      <c r="F2367" s="13" t="s">
        <v>37</v>
      </c>
      <c r="G2367" s="13">
        <v>7.47</v>
      </c>
      <c r="H2367" s="26">
        <v>42060</v>
      </c>
      <c r="I2367" s="26">
        <v>42062</v>
      </c>
      <c r="J2367" s="13">
        <v>8</v>
      </c>
      <c r="K2367" s="13">
        <v>2014</v>
      </c>
      <c r="L2367" s="13" t="s">
        <v>39</v>
      </c>
      <c r="M2367" s="13">
        <v>24</v>
      </c>
      <c r="N2367" s="13">
        <v>0.39444444444444438</v>
      </c>
      <c r="O2367" s="13">
        <v>9.4666666666666668</v>
      </c>
      <c r="P2367" s="13">
        <v>3</v>
      </c>
      <c r="Q2367" s="13">
        <v>3.155555555555555</v>
      </c>
      <c r="R2367" s="13">
        <v>8</v>
      </c>
      <c r="S2367" s="13">
        <v>8.3323353293413174</v>
      </c>
      <c r="T2367" s="13">
        <f>IFERROR(VLOOKUP(B577,[1]!users_table[#All],4),"NA")</f>
        <v>8.4223826714801451</v>
      </c>
      <c r="U2367" s="13" t="s">
        <v>68</v>
      </c>
    </row>
    <row r="2368" spans="1:21" x14ac:dyDescent="0.3">
      <c r="A2368" s="25">
        <v>2366</v>
      </c>
      <c r="B2368" s="13" t="s">
        <v>4</v>
      </c>
      <c r="C2368" s="13">
        <v>22199</v>
      </c>
      <c r="D2368" s="13" t="s">
        <v>718</v>
      </c>
      <c r="E2368" s="13" t="s">
        <v>32</v>
      </c>
      <c r="F2368" s="13" t="s">
        <v>37</v>
      </c>
      <c r="G2368" s="13">
        <v>7.47</v>
      </c>
      <c r="H2368" s="26">
        <v>42060</v>
      </c>
      <c r="I2368" s="26">
        <v>42062</v>
      </c>
      <c r="J2368" s="13">
        <v>8</v>
      </c>
      <c r="K2368" s="13">
        <v>2014</v>
      </c>
      <c r="L2368" s="13" t="s">
        <v>39</v>
      </c>
      <c r="M2368" s="13">
        <v>24</v>
      </c>
      <c r="N2368" s="13">
        <v>0.39444444444444438</v>
      </c>
      <c r="O2368" s="13">
        <v>9.4666666666666668</v>
      </c>
      <c r="P2368" s="13">
        <v>3</v>
      </c>
      <c r="Q2368" s="13">
        <v>3.155555555555555</v>
      </c>
      <c r="R2368" s="13">
        <v>8</v>
      </c>
      <c r="S2368" s="13">
        <v>8.3323353293413174</v>
      </c>
      <c r="T2368" s="13">
        <f>IFERROR(VLOOKUP(B577,[1]!users_table[#All],4),"NA")</f>
        <v>8.4223826714801451</v>
      </c>
      <c r="U2368" s="13" t="s">
        <v>1033</v>
      </c>
    </row>
    <row r="2369" spans="1:21" x14ac:dyDescent="0.3">
      <c r="A2369" s="25">
        <v>2367</v>
      </c>
      <c r="B2369" s="13" t="s">
        <v>4</v>
      </c>
      <c r="C2369" s="13">
        <v>22729</v>
      </c>
      <c r="D2369" s="13" t="s">
        <v>719</v>
      </c>
      <c r="E2369" s="13" t="s">
        <v>32</v>
      </c>
      <c r="F2369" s="13" t="s">
        <v>29</v>
      </c>
      <c r="G2369" s="13">
        <v>7.4</v>
      </c>
      <c r="H2369" s="26" t="s">
        <v>54</v>
      </c>
      <c r="I2369" s="26" t="s">
        <v>54</v>
      </c>
      <c r="J2369" s="13">
        <v>8</v>
      </c>
      <c r="K2369" s="13">
        <v>2014</v>
      </c>
      <c r="L2369" s="13" t="s">
        <v>39</v>
      </c>
      <c r="M2369" s="13">
        <v>12</v>
      </c>
      <c r="N2369" s="13">
        <v>0.39444444444444438</v>
      </c>
      <c r="O2369" s="13">
        <v>4.7333333333333334</v>
      </c>
      <c r="P2369" s="13" t="s">
        <v>54</v>
      </c>
      <c r="Q2369" s="13" t="s">
        <v>54</v>
      </c>
      <c r="R2369" s="13" t="s">
        <v>54</v>
      </c>
      <c r="S2369" s="13">
        <v>8.3323353293413174</v>
      </c>
      <c r="T2369" s="13">
        <f>IFERROR(VLOOKUP(B578,[1]!users_table[#All],4),"NA")</f>
        <v>8.4223826714801451</v>
      </c>
      <c r="U2369" s="13" t="s">
        <v>65</v>
      </c>
    </row>
    <row r="2370" spans="1:21" x14ac:dyDescent="0.3">
      <c r="A2370" s="25">
        <v>2368</v>
      </c>
      <c r="B2370" s="13" t="s">
        <v>4</v>
      </c>
      <c r="C2370" s="13">
        <v>22729</v>
      </c>
      <c r="D2370" s="13" t="s">
        <v>719</v>
      </c>
      <c r="E2370" s="13" t="s">
        <v>32</v>
      </c>
      <c r="F2370" s="13" t="s">
        <v>29</v>
      </c>
      <c r="G2370" s="13">
        <v>7.4</v>
      </c>
      <c r="H2370" s="26" t="s">
        <v>54</v>
      </c>
      <c r="I2370" s="26" t="s">
        <v>54</v>
      </c>
      <c r="J2370" s="13">
        <v>8</v>
      </c>
      <c r="K2370" s="13">
        <v>2014</v>
      </c>
      <c r="L2370" s="13" t="s">
        <v>39</v>
      </c>
      <c r="M2370" s="13">
        <v>12</v>
      </c>
      <c r="N2370" s="13">
        <v>0.39444444444444438</v>
      </c>
      <c r="O2370" s="13">
        <v>4.7333333333333334</v>
      </c>
      <c r="P2370" s="13" t="s">
        <v>54</v>
      </c>
      <c r="Q2370" s="13" t="s">
        <v>54</v>
      </c>
      <c r="R2370" s="13" t="s">
        <v>54</v>
      </c>
      <c r="S2370" s="13">
        <v>8.3323353293413174</v>
      </c>
      <c r="T2370" s="13">
        <f>IFERROR(VLOOKUP(B578,[1]!users_table[#All],4),"NA")</f>
        <v>8.4223826714801451</v>
      </c>
      <c r="U2370" s="13" t="s">
        <v>1023</v>
      </c>
    </row>
    <row r="2371" spans="1:21" x14ac:dyDescent="0.3">
      <c r="A2371" s="25">
        <v>2369</v>
      </c>
      <c r="B2371" s="13" t="s">
        <v>4</v>
      </c>
      <c r="C2371" s="13">
        <v>22729</v>
      </c>
      <c r="D2371" s="13" t="s">
        <v>719</v>
      </c>
      <c r="E2371" s="13" t="s">
        <v>32</v>
      </c>
      <c r="F2371" s="13" t="s">
        <v>29</v>
      </c>
      <c r="G2371" s="13">
        <v>7.4</v>
      </c>
      <c r="H2371" s="26" t="s">
        <v>54</v>
      </c>
      <c r="I2371" s="26" t="s">
        <v>54</v>
      </c>
      <c r="J2371" s="13">
        <v>8</v>
      </c>
      <c r="K2371" s="13">
        <v>2014</v>
      </c>
      <c r="L2371" s="13" t="s">
        <v>39</v>
      </c>
      <c r="M2371" s="13">
        <v>12</v>
      </c>
      <c r="N2371" s="13">
        <v>0.39444444444444438</v>
      </c>
      <c r="O2371" s="13">
        <v>4.7333333333333334</v>
      </c>
      <c r="P2371" s="13" t="s">
        <v>54</v>
      </c>
      <c r="Q2371" s="13" t="s">
        <v>54</v>
      </c>
      <c r="R2371" s="13" t="s">
        <v>54</v>
      </c>
      <c r="S2371" s="13">
        <v>8.3323353293413174</v>
      </c>
      <c r="T2371" s="13">
        <f>IFERROR(VLOOKUP(B578,[1]!users_table[#All],4),"NA")</f>
        <v>8.4223826714801451</v>
      </c>
      <c r="U2371" s="13" t="s">
        <v>1024</v>
      </c>
    </row>
    <row r="2372" spans="1:21" x14ac:dyDescent="0.3">
      <c r="A2372" s="25">
        <v>2370</v>
      </c>
      <c r="B2372" s="13" t="s">
        <v>4</v>
      </c>
      <c r="C2372" s="13">
        <v>22729</v>
      </c>
      <c r="D2372" s="13" t="s">
        <v>719</v>
      </c>
      <c r="E2372" s="13" t="s">
        <v>32</v>
      </c>
      <c r="F2372" s="13" t="s">
        <v>29</v>
      </c>
      <c r="G2372" s="13">
        <v>7.4</v>
      </c>
      <c r="H2372" s="26" t="s">
        <v>54</v>
      </c>
      <c r="I2372" s="26" t="s">
        <v>54</v>
      </c>
      <c r="J2372" s="13">
        <v>8</v>
      </c>
      <c r="K2372" s="13">
        <v>2014</v>
      </c>
      <c r="L2372" s="13" t="s">
        <v>39</v>
      </c>
      <c r="M2372" s="13">
        <v>12</v>
      </c>
      <c r="N2372" s="13">
        <v>0.39444444444444438</v>
      </c>
      <c r="O2372" s="13">
        <v>4.7333333333333334</v>
      </c>
      <c r="P2372" s="13" t="s">
        <v>54</v>
      </c>
      <c r="Q2372" s="13" t="s">
        <v>54</v>
      </c>
      <c r="R2372" s="13" t="s">
        <v>54</v>
      </c>
      <c r="S2372" s="13">
        <v>8.3323353293413174</v>
      </c>
      <c r="T2372" s="13">
        <f>IFERROR(VLOOKUP(B578,[1]!users_table[#All],4),"NA")</f>
        <v>8.4223826714801451</v>
      </c>
      <c r="U2372" s="13" t="s">
        <v>62</v>
      </c>
    </row>
    <row r="2373" spans="1:21" x14ac:dyDescent="0.3">
      <c r="A2373" s="25">
        <v>2371</v>
      </c>
      <c r="B2373" s="13" t="s">
        <v>4</v>
      </c>
      <c r="C2373" s="13">
        <v>27655</v>
      </c>
      <c r="D2373" s="13" t="s">
        <v>720</v>
      </c>
      <c r="E2373" s="13" t="s">
        <v>32</v>
      </c>
      <c r="F2373" s="13" t="s">
        <v>29</v>
      </c>
      <c r="G2373" s="13">
        <v>6.92</v>
      </c>
      <c r="H2373" s="26" t="s">
        <v>54</v>
      </c>
      <c r="I2373" s="26">
        <v>42103</v>
      </c>
      <c r="J2373" s="13">
        <v>8</v>
      </c>
      <c r="K2373" s="13">
        <v>2015</v>
      </c>
      <c r="L2373" s="13" t="s">
        <v>30</v>
      </c>
      <c r="M2373" s="13">
        <v>12</v>
      </c>
      <c r="N2373" s="13">
        <v>0.39444444444444438</v>
      </c>
      <c r="O2373" s="13">
        <v>4.7333333333333334</v>
      </c>
      <c r="P2373" s="13" t="s">
        <v>54</v>
      </c>
      <c r="Q2373" s="13" t="s">
        <v>54</v>
      </c>
      <c r="R2373" s="13" t="s">
        <v>54</v>
      </c>
      <c r="S2373" s="13">
        <v>8.3323353293413174</v>
      </c>
      <c r="T2373" s="13">
        <f>IFERROR(VLOOKUP(B579,[1]!users_table[#All],4),"NA")</f>
        <v>8.4223826714801451</v>
      </c>
      <c r="U2373" s="13" t="s">
        <v>65</v>
      </c>
    </row>
    <row r="2374" spans="1:21" x14ac:dyDescent="0.3">
      <c r="A2374" s="25">
        <v>2372</v>
      </c>
      <c r="B2374" s="13" t="s">
        <v>4</v>
      </c>
      <c r="C2374" s="13">
        <v>27655</v>
      </c>
      <c r="D2374" s="13" t="s">
        <v>720</v>
      </c>
      <c r="E2374" s="13" t="s">
        <v>32</v>
      </c>
      <c r="F2374" s="13" t="s">
        <v>29</v>
      </c>
      <c r="G2374" s="13">
        <v>6.92</v>
      </c>
      <c r="H2374" s="26" t="s">
        <v>54</v>
      </c>
      <c r="I2374" s="26">
        <v>42103</v>
      </c>
      <c r="J2374" s="13">
        <v>8</v>
      </c>
      <c r="K2374" s="13">
        <v>2015</v>
      </c>
      <c r="L2374" s="13" t="s">
        <v>30</v>
      </c>
      <c r="M2374" s="13">
        <v>12</v>
      </c>
      <c r="N2374" s="13">
        <v>0.39444444444444438</v>
      </c>
      <c r="O2374" s="13">
        <v>4.7333333333333334</v>
      </c>
      <c r="P2374" s="13" t="s">
        <v>54</v>
      </c>
      <c r="Q2374" s="13" t="s">
        <v>54</v>
      </c>
      <c r="R2374" s="13" t="s">
        <v>54</v>
      </c>
      <c r="S2374" s="13">
        <v>8.3323353293413174</v>
      </c>
      <c r="T2374" s="13">
        <f>IFERROR(VLOOKUP(B579,[1]!users_table[#All],4),"NA")</f>
        <v>8.4223826714801451</v>
      </c>
      <c r="U2374" s="13" t="s">
        <v>1023</v>
      </c>
    </row>
    <row r="2375" spans="1:21" x14ac:dyDescent="0.3">
      <c r="A2375" s="25">
        <v>2373</v>
      </c>
      <c r="B2375" s="13" t="s">
        <v>4</v>
      </c>
      <c r="C2375" s="13">
        <v>27655</v>
      </c>
      <c r="D2375" s="13" t="s">
        <v>720</v>
      </c>
      <c r="E2375" s="13" t="s">
        <v>32</v>
      </c>
      <c r="F2375" s="13" t="s">
        <v>29</v>
      </c>
      <c r="G2375" s="13">
        <v>6.92</v>
      </c>
      <c r="H2375" s="26" t="s">
        <v>54</v>
      </c>
      <c r="I2375" s="26">
        <v>42103</v>
      </c>
      <c r="J2375" s="13">
        <v>8</v>
      </c>
      <c r="K2375" s="13">
        <v>2015</v>
      </c>
      <c r="L2375" s="13" t="s">
        <v>30</v>
      </c>
      <c r="M2375" s="13">
        <v>12</v>
      </c>
      <c r="N2375" s="13">
        <v>0.39444444444444438</v>
      </c>
      <c r="O2375" s="13">
        <v>4.7333333333333334</v>
      </c>
      <c r="P2375" s="13" t="s">
        <v>54</v>
      </c>
      <c r="Q2375" s="13" t="s">
        <v>54</v>
      </c>
      <c r="R2375" s="13" t="s">
        <v>54</v>
      </c>
      <c r="S2375" s="13">
        <v>8.3323353293413174</v>
      </c>
      <c r="T2375" s="13">
        <f>IFERROR(VLOOKUP(B579,[1]!users_table[#All],4),"NA")</f>
        <v>8.4223826714801451</v>
      </c>
      <c r="U2375" s="13" t="s">
        <v>62</v>
      </c>
    </row>
    <row r="2376" spans="1:21" x14ac:dyDescent="0.3">
      <c r="A2376" s="25">
        <v>2374</v>
      </c>
      <c r="B2376" s="13" t="s">
        <v>4</v>
      </c>
      <c r="C2376" s="13">
        <v>27655</v>
      </c>
      <c r="D2376" s="13" t="s">
        <v>720</v>
      </c>
      <c r="E2376" s="13" t="s">
        <v>32</v>
      </c>
      <c r="F2376" s="13" t="s">
        <v>29</v>
      </c>
      <c r="G2376" s="13">
        <v>6.92</v>
      </c>
      <c r="H2376" s="26" t="s">
        <v>54</v>
      </c>
      <c r="I2376" s="26">
        <v>42103</v>
      </c>
      <c r="J2376" s="13">
        <v>8</v>
      </c>
      <c r="K2376" s="13">
        <v>2015</v>
      </c>
      <c r="L2376" s="13" t="s">
        <v>30</v>
      </c>
      <c r="M2376" s="13">
        <v>12</v>
      </c>
      <c r="N2376" s="13">
        <v>0.39444444444444438</v>
      </c>
      <c r="O2376" s="13">
        <v>4.7333333333333334</v>
      </c>
      <c r="P2376" s="13" t="s">
        <v>54</v>
      </c>
      <c r="Q2376" s="13" t="s">
        <v>54</v>
      </c>
      <c r="R2376" s="13" t="s">
        <v>54</v>
      </c>
      <c r="S2376" s="13">
        <v>8.3323353293413174</v>
      </c>
      <c r="T2376" s="13">
        <f>IFERROR(VLOOKUP(B579,[1]!users_table[#All],4),"NA")</f>
        <v>8.4223826714801451</v>
      </c>
      <c r="U2376" s="13" t="s">
        <v>1036</v>
      </c>
    </row>
    <row r="2377" spans="1:21" x14ac:dyDescent="0.3">
      <c r="A2377" s="25">
        <v>2375</v>
      </c>
      <c r="B2377" s="13" t="s">
        <v>4</v>
      </c>
      <c r="C2377" s="13">
        <v>22147</v>
      </c>
      <c r="D2377" s="13" t="s">
        <v>721</v>
      </c>
      <c r="E2377" s="13" t="s">
        <v>32</v>
      </c>
      <c r="F2377" s="13" t="s">
        <v>152</v>
      </c>
      <c r="G2377" s="13">
        <v>7.47</v>
      </c>
      <c r="H2377" s="26">
        <v>42580</v>
      </c>
      <c r="I2377" s="26">
        <v>42596</v>
      </c>
      <c r="J2377" s="13">
        <v>8</v>
      </c>
      <c r="K2377" s="13">
        <v>2014</v>
      </c>
      <c r="L2377" s="13" t="s">
        <v>35</v>
      </c>
      <c r="M2377" s="13">
        <v>13</v>
      </c>
      <c r="N2377" s="13">
        <v>0.4</v>
      </c>
      <c r="O2377" s="13">
        <v>5.2</v>
      </c>
      <c r="P2377" s="13">
        <v>17</v>
      </c>
      <c r="Q2377" s="13">
        <v>0.30588235294117649</v>
      </c>
      <c r="R2377" s="13">
        <v>0.76470588235294112</v>
      </c>
      <c r="S2377" s="13">
        <v>8.3323353293413174</v>
      </c>
      <c r="T2377" s="13">
        <f>IFERROR(VLOOKUP(B580,[1]!users_table[#All],4),"NA")</f>
        <v>8.4223826714801451</v>
      </c>
      <c r="U2377" s="13" t="s">
        <v>64</v>
      </c>
    </row>
    <row r="2378" spans="1:21" x14ac:dyDescent="0.3">
      <c r="A2378" s="25">
        <v>2376</v>
      </c>
      <c r="B2378" s="13" t="s">
        <v>4</v>
      </c>
      <c r="C2378" s="13">
        <v>22147</v>
      </c>
      <c r="D2378" s="13" t="s">
        <v>721</v>
      </c>
      <c r="E2378" s="13" t="s">
        <v>32</v>
      </c>
      <c r="F2378" s="13" t="s">
        <v>152</v>
      </c>
      <c r="G2378" s="13">
        <v>7.47</v>
      </c>
      <c r="H2378" s="26">
        <v>42580</v>
      </c>
      <c r="I2378" s="26">
        <v>42596</v>
      </c>
      <c r="J2378" s="13">
        <v>8</v>
      </c>
      <c r="K2378" s="13">
        <v>2014</v>
      </c>
      <c r="L2378" s="13" t="s">
        <v>35</v>
      </c>
      <c r="M2378" s="13">
        <v>13</v>
      </c>
      <c r="N2378" s="13">
        <v>0.4</v>
      </c>
      <c r="O2378" s="13">
        <v>5.2</v>
      </c>
      <c r="P2378" s="13">
        <v>17</v>
      </c>
      <c r="Q2378" s="13">
        <v>0.30588235294117649</v>
      </c>
      <c r="R2378" s="13">
        <v>0.76470588235294112</v>
      </c>
      <c r="S2378" s="13">
        <v>8.3323353293413174</v>
      </c>
      <c r="T2378" s="13">
        <f>IFERROR(VLOOKUP(B580,[1]!users_table[#All],4),"NA")</f>
        <v>8.4223826714801451</v>
      </c>
      <c r="U2378" s="13" t="s">
        <v>60</v>
      </c>
    </row>
    <row r="2379" spans="1:21" x14ac:dyDescent="0.3">
      <c r="A2379" s="25">
        <v>2377</v>
      </c>
      <c r="B2379" s="13" t="s">
        <v>4</v>
      </c>
      <c r="C2379" s="13">
        <v>22147</v>
      </c>
      <c r="D2379" s="13" t="s">
        <v>721</v>
      </c>
      <c r="E2379" s="13" t="s">
        <v>32</v>
      </c>
      <c r="F2379" s="13" t="s">
        <v>152</v>
      </c>
      <c r="G2379" s="13">
        <v>7.47</v>
      </c>
      <c r="H2379" s="26">
        <v>42580</v>
      </c>
      <c r="I2379" s="26">
        <v>42596</v>
      </c>
      <c r="J2379" s="13">
        <v>8</v>
      </c>
      <c r="K2379" s="13">
        <v>2014</v>
      </c>
      <c r="L2379" s="13" t="s">
        <v>35</v>
      </c>
      <c r="M2379" s="13">
        <v>13</v>
      </c>
      <c r="N2379" s="13">
        <v>0.4</v>
      </c>
      <c r="O2379" s="13">
        <v>5.2</v>
      </c>
      <c r="P2379" s="13">
        <v>17</v>
      </c>
      <c r="Q2379" s="13">
        <v>0.30588235294117649</v>
      </c>
      <c r="R2379" s="13">
        <v>0.76470588235294112</v>
      </c>
      <c r="S2379" s="13">
        <v>8.3323353293413174</v>
      </c>
      <c r="T2379" s="13">
        <f>IFERROR(VLOOKUP(B580,[1]!users_table[#All],4),"NA")</f>
        <v>8.4223826714801451</v>
      </c>
      <c r="U2379" s="13" t="s">
        <v>1015</v>
      </c>
    </row>
    <row r="2380" spans="1:21" x14ac:dyDescent="0.3">
      <c r="A2380" s="25">
        <v>2378</v>
      </c>
      <c r="B2380" s="13" t="s">
        <v>4</v>
      </c>
      <c r="C2380" s="13">
        <v>6547</v>
      </c>
      <c r="D2380" s="13" t="s">
        <v>722</v>
      </c>
      <c r="E2380" s="13" t="s">
        <v>32</v>
      </c>
      <c r="F2380" s="13" t="s">
        <v>29</v>
      </c>
      <c r="G2380" s="13">
        <v>8.06</v>
      </c>
      <c r="H2380" s="26" t="s">
        <v>54</v>
      </c>
      <c r="I2380" s="26" t="s">
        <v>54</v>
      </c>
      <c r="J2380" s="13">
        <v>10</v>
      </c>
      <c r="K2380" s="13">
        <v>2010</v>
      </c>
      <c r="L2380" s="13" t="s">
        <v>33</v>
      </c>
      <c r="M2380" s="13">
        <v>13</v>
      </c>
      <c r="N2380" s="13">
        <v>0.40833333333333333</v>
      </c>
      <c r="O2380" s="13">
        <v>5.3083333333333336</v>
      </c>
      <c r="P2380" s="13" t="s">
        <v>54</v>
      </c>
      <c r="Q2380" s="13" t="s">
        <v>54</v>
      </c>
      <c r="R2380" s="13" t="s">
        <v>54</v>
      </c>
      <c r="S2380" s="13">
        <v>8.3323353293413174</v>
      </c>
      <c r="T2380" s="13">
        <f>IFERROR(VLOOKUP(B581,[1]!users_table[#All],4),"NA")</f>
        <v>8.4223826714801451</v>
      </c>
      <c r="U2380" s="13" t="s">
        <v>66</v>
      </c>
    </row>
    <row r="2381" spans="1:21" x14ac:dyDescent="0.3">
      <c r="A2381" s="25">
        <v>2379</v>
      </c>
      <c r="B2381" s="13" t="s">
        <v>4</v>
      </c>
      <c r="C2381" s="13">
        <v>6547</v>
      </c>
      <c r="D2381" s="13" t="s">
        <v>722</v>
      </c>
      <c r="E2381" s="13" t="s">
        <v>32</v>
      </c>
      <c r="F2381" s="13" t="s">
        <v>29</v>
      </c>
      <c r="G2381" s="13">
        <v>8.06</v>
      </c>
      <c r="H2381" s="26" t="s">
        <v>54</v>
      </c>
      <c r="I2381" s="26" t="s">
        <v>54</v>
      </c>
      <c r="J2381" s="13">
        <v>10</v>
      </c>
      <c r="K2381" s="13">
        <v>2010</v>
      </c>
      <c r="L2381" s="13" t="s">
        <v>33</v>
      </c>
      <c r="M2381" s="13">
        <v>13</v>
      </c>
      <c r="N2381" s="13">
        <v>0.40833333333333333</v>
      </c>
      <c r="O2381" s="13">
        <v>5.3083333333333336</v>
      </c>
      <c r="P2381" s="13" t="s">
        <v>54</v>
      </c>
      <c r="Q2381" s="13" t="s">
        <v>54</v>
      </c>
      <c r="R2381" s="13" t="s">
        <v>54</v>
      </c>
      <c r="S2381" s="13">
        <v>8.3323353293413174</v>
      </c>
      <c r="T2381" s="13">
        <f>IFERROR(VLOOKUP(B581,[1]!users_table[#All],4),"NA")</f>
        <v>8.4223826714801451</v>
      </c>
      <c r="U2381" s="13" t="s">
        <v>70</v>
      </c>
    </row>
    <row r="2382" spans="1:21" x14ac:dyDescent="0.3">
      <c r="A2382" s="25">
        <v>2380</v>
      </c>
      <c r="B2382" s="13" t="s">
        <v>4</v>
      </c>
      <c r="C2382" s="13">
        <v>6547</v>
      </c>
      <c r="D2382" s="13" t="s">
        <v>722</v>
      </c>
      <c r="E2382" s="13" t="s">
        <v>32</v>
      </c>
      <c r="F2382" s="13" t="s">
        <v>29</v>
      </c>
      <c r="G2382" s="13">
        <v>8.06</v>
      </c>
      <c r="H2382" s="26" t="s">
        <v>54</v>
      </c>
      <c r="I2382" s="26" t="s">
        <v>54</v>
      </c>
      <c r="J2382" s="13">
        <v>10</v>
      </c>
      <c r="K2382" s="13">
        <v>2010</v>
      </c>
      <c r="L2382" s="13" t="s">
        <v>33</v>
      </c>
      <c r="M2382" s="13">
        <v>13</v>
      </c>
      <c r="N2382" s="13">
        <v>0.40833333333333333</v>
      </c>
      <c r="O2382" s="13">
        <v>5.3083333333333336</v>
      </c>
      <c r="P2382" s="13" t="s">
        <v>54</v>
      </c>
      <c r="Q2382" s="13" t="s">
        <v>54</v>
      </c>
      <c r="R2382" s="13" t="s">
        <v>54</v>
      </c>
      <c r="S2382" s="13">
        <v>8.3323353293413174</v>
      </c>
      <c r="T2382" s="13">
        <f>IFERROR(VLOOKUP(B581,[1]!users_table[#All],4),"NA")</f>
        <v>8.4223826714801451</v>
      </c>
      <c r="U2382" s="13" t="s">
        <v>1027</v>
      </c>
    </row>
    <row r="2383" spans="1:21" x14ac:dyDescent="0.3">
      <c r="A2383" s="25">
        <v>2381</v>
      </c>
      <c r="B2383" s="13" t="s">
        <v>4</v>
      </c>
      <c r="C2383" s="13">
        <v>9989</v>
      </c>
      <c r="D2383" s="13" t="s">
        <v>723</v>
      </c>
      <c r="E2383" s="13" t="s">
        <v>32</v>
      </c>
      <c r="F2383" s="13" t="s">
        <v>29</v>
      </c>
      <c r="G2383" s="13">
        <v>8.31</v>
      </c>
      <c r="H2383" s="26" t="s">
        <v>54</v>
      </c>
      <c r="I2383" s="26" t="s">
        <v>54</v>
      </c>
      <c r="J2383" s="13">
        <v>9</v>
      </c>
      <c r="K2383" s="13">
        <v>2011</v>
      </c>
      <c r="L2383" s="13" t="s">
        <v>33</v>
      </c>
      <c r="M2383" s="13">
        <v>11</v>
      </c>
      <c r="N2383" s="13">
        <v>0.38055555555555548</v>
      </c>
      <c r="O2383" s="13">
        <v>4.1861111111111109</v>
      </c>
      <c r="P2383" s="13" t="s">
        <v>54</v>
      </c>
      <c r="Q2383" s="13" t="s">
        <v>54</v>
      </c>
      <c r="R2383" s="13" t="s">
        <v>54</v>
      </c>
      <c r="S2383" s="13">
        <v>8.3323353293413174</v>
      </c>
      <c r="T2383" s="7">
        <f>IFERROR(VLOOKUP(B582,[1]!users_table[#All],4),"NA")</f>
        <v>8.4223826714801451</v>
      </c>
      <c r="U2383" s="13" t="s">
        <v>66</v>
      </c>
    </row>
    <row r="2384" spans="1:21" x14ac:dyDescent="0.3">
      <c r="A2384" s="25">
        <v>2382</v>
      </c>
      <c r="B2384" s="13" t="s">
        <v>4</v>
      </c>
      <c r="C2384" s="13">
        <v>9989</v>
      </c>
      <c r="D2384" s="13" t="s">
        <v>723</v>
      </c>
      <c r="E2384" s="13" t="s">
        <v>32</v>
      </c>
      <c r="F2384" s="13" t="s">
        <v>29</v>
      </c>
      <c r="G2384" s="13">
        <v>8.31</v>
      </c>
      <c r="H2384" s="26" t="s">
        <v>54</v>
      </c>
      <c r="I2384" s="26" t="s">
        <v>54</v>
      </c>
      <c r="J2384" s="13">
        <v>9</v>
      </c>
      <c r="K2384" s="13">
        <v>2011</v>
      </c>
      <c r="L2384" s="13" t="s">
        <v>33</v>
      </c>
      <c r="M2384" s="13">
        <v>11</v>
      </c>
      <c r="N2384" s="13">
        <v>0.38055555555555548</v>
      </c>
      <c r="O2384" s="13">
        <v>4.1861111111111109</v>
      </c>
      <c r="P2384" s="13" t="s">
        <v>54</v>
      </c>
      <c r="Q2384" s="13" t="s">
        <v>54</v>
      </c>
      <c r="R2384" s="13" t="s">
        <v>54</v>
      </c>
      <c r="S2384" s="13">
        <v>8.3323353293413174</v>
      </c>
      <c r="T2384" s="7">
        <f>IFERROR(VLOOKUP(B582,[1]!users_table[#All],4),"NA")</f>
        <v>8.4223826714801451</v>
      </c>
      <c r="U2384" s="13" t="s">
        <v>1027</v>
      </c>
    </row>
    <row r="2385" spans="1:21" x14ac:dyDescent="0.3">
      <c r="A2385" s="25">
        <v>2383</v>
      </c>
      <c r="B2385" s="13" t="s">
        <v>4</v>
      </c>
      <c r="C2385" s="13">
        <v>24833</v>
      </c>
      <c r="D2385" s="13" t="s">
        <v>724</v>
      </c>
      <c r="E2385" s="13" t="s">
        <v>32</v>
      </c>
      <c r="F2385" s="13" t="s">
        <v>37</v>
      </c>
      <c r="G2385" s="13">
        <v>8.09</v>
      </c>
      <c r="H2385" s="26">
        <v>44663</v>
      </c>
      <c r="I2385" s="26">
        <v>44685</v>
      </c>
      <c r="J2385" s="13">
        <v>8</v>
      </c>
      <c r="K2385" s="13">
        <v>2015</v>
      </c>
      <c r="L2385" s="13" t="s">
        <v>30</v>
      </c>
      <c r="M2385" s="13">
        <v>22</v>
      </c>
      <c r="N2385" s="13">
        <v>0.38333333333333341</v>
      </c>
      <c r="O2385" s="13">
        <v>8.4333333333333336</v>
      </c>
      <c r="P2385" s="13">
        <v>23</v>
      </c>
      <c r="Q2385" s="13">
        <v>0.3666666666666667</v>
      </c>
      <c r="R2385" s="13">
        <v>0.95652173913043481</v>
      </c>
      <c r="S2385" s="13">
        <v>8.3323353293413174</v>
      </c>
      <c r="T2385" s="7">
        <f>IFERROR(VLOOKUP(B583,[1]!users_table[#All],4),"NA")</f>
        <v>8.4223826714801451</v>
      </c>
      <c r="U2385" s="13" t="s">
        <v>65</v>
      </c>
    </row>
    <row r="2386" spans="1:21" x14ac:dyDescent="0.3">
      <c r="A2386" s="25">
        <v>2384</v>
      </c>
      <c r="B2386" s="13" t="s">
        <v>4</v>
      </c>
      <c r="C2386" s="13">
        <v>24833</v>
      </c>
      <c r="D2386" s="13" t="s">
        <v>724</v>
      </c>
      <c r="E2386" s="13" t="s">
        <v>32</v>
      </c>
      <c r="F2386" s="13" t="s">
        <v>37</v>
      </c>
      <c r="G2386" s="13">
        <v>8.09</v>
      </c>
      <c r="H2386" s="26">
        <v>44663</v>
      </c>
      <c r="I2386" s="26">
        <v>44685</v>
      </c>
      <c r="J2386" s="13">
        <v>8</v>
      </c>
      <c r="K2386" s="13">
        <v>2015</v>
      </c>
      <c r="L2386" s="13" t="s">
        <v>30</v>
      </c>
      <c r="M2386" s="13">
        <v>22</v>
      </c>
      <c r="N2386" s="13">
        <v>0.38333333333333341</v>
      </c>
      <c r="O2386" s="13">
        <v>8.4333333333333336</v>
      </c>
      <c r="P2386" s="13">
        <v>23</v>
      </c>
      <c r="Q2386" s="13">
        <v>0.3666666666666667</v>
      </c>
      <c r="R2386" s="13">
        <v>0.95652173913043481</v>
      </c>
      <c r="S2386" s="13">
        <v>8.3323353293413174</v>
      </c>
      <c r="T2386" s="7">
        <f>IFERROR(VLOOKUP(B583,[1]!users_table[#All],4),"NA")</f>
        <v>8.4223826714801451</v>
      </c>
      <c r="U2386" s="13" t="s">
        <v>64</v>
      </c>
    </row>
    <row r="2387" spans="1:21" x14ac:dyDescent="0.3">
      <c r="A2387" s="25">
        <v>2385</v>
      </c>
      <c r="B2387" s="13" t="s">
        <v>4</v>
      </c>
      <c r="C2387" s="13">
        <v>24833</v>
      </c>
      <c r="D2387" s="13" t="s">
        <v>724</v>
      </c>
      <c r="E2387" s="13" t="s">
        <v>32</v>
      </c>
      <c r="F2387" s="13" t="s">
        <v>37</v>
      </c>
      <c r="G2387" s="13">
        <v>8.09</v>
      </c>
      <c r="H2387" s="26">
        <v>44663</v>
      </c>
      <c r="I2387" s="26">
        <v>44685</v>
      </c>
      <c r="J2387" s="13">
        <v>8</v>
      </c>
      <c r="K2387" s="13">
        <v>2015</v>
      </c>
      <c r="L2387" s="13" t="s">
        <v>30</v>
      </c>
      <c r="M2387" s="13">
        <v>22</v>
      </c>
      <c r="N2387" s="13">
        <v>0.38333333333333341</v>
      </c>
      <c r="O2387" s="13">
        <v>8.4333333333333336</v>
      </c>
      <c r="P2387" s="13">
        <v>23</v>
      </c>
      <c r="Q2387" s="13">
        <v>0.3666666666666667</v>
      </c>
      <c r="R2387" s="13">
        <v>0.95652173913043481</v>
      </c>
      <c r="S2387" s="13">
        <v>8.3323353293413174</v>
      </c>
      <c r="T2387" s="7">
        <f>IFERROR(VLOOKUP(B583,[1]!users_table[#All],4),"NA")</f>
        <v>8.4223826714801451</v>
      </c>
      <c r="U2387" s="13" t="s">
        <v>70</v>
      </c>
    </row>
    <row r="2388" spans="1:21" x14ac:dyDescent="0.3">
      <c r="A2388" s="25">
        <v>2386</v>
      </c>
      <c r="B2388" s="13" t="s">
        <v>4</v>
      </c>
      <c r="C2388" s="13">
        <v>24833</v>
      </c>
      <c r="D2388" s="13" t="s">
        <v>724</v>
      </c>
      <c r="E2388" s="13" t="s">
        <v>32</v>
      </c>
      <c r="F2388" s="13" t="s">
        <v>37</v>
      </c>
      <c r="G2388" s="13">
        <v>8.09</v>
      </c>
      <c r="H2388" s="26">
        <v>44663</v>
      </c>
      <c r="I2388" s="26">
        <v>44685</v>
      </c>
      <c r="J2388" s="13">
        <v>8</v>
      </c>
      <c r="K2388" s="13">
        <v>2015</v>
      </c>
      <c r="L2388" s="13" t="s">
        <v>30</v>
      </c>
      <c r="M2388" s="13">
        <v>22</v>
      </c>
      <c r="N2388" s="13">
        <v>0.38333333333333341</v>
      </c>
      <c r="O2388" s="13">
        <v>8.4333333333333336</v>
      </c>
      <c r="P2388" s="13">
        <v>23</v>
      </c>
      <c r="Q2388" s="13">
        <v>0.3666666666666667</v>
      </c>
      <c r="R2388" s="13">
        <v>0.95652173913043481</v>
      </c>
      <c r="S2388" s="13">
        <v>8.3323353293413174</v>
      </c>
      <c r="T2388" s="7">
        <f>IFERROR(VLOOKUP(B583,[1]!users_table[#All],4),"NA")</f>
        <v>8.4223826714801451</v>
      </c>
      <c r="U2388" s="13" t="s">
        <v>68</v>
      </c>
    </row>
    <row r="2389" spans="1:21" x14ac:dyDescent="0.3">
      <c r="A2389" s="25">
        <v>2387</v>
      </c>
      <c r="B2389" s="13" t="s">
        <v>4</v>
      </c>
      <c r="C2389" s="13">
        <v>30654</v>
      </c>
      <c r="D2389" s="13" t="s">
        <v>725</v>
      </c>
      <c r="E2389" s="13" t="s">
        <v>32</v>
      </c>
      <c r="F2389" s="13" t="s">
        <v>37</v>
      </c>
      <c r="G2389" s="13">
        <v>8.49</v>
      </c>
      <c r="H2389" s="26">
        <v>44686</v>
      </c>
      <c r="I2389" s="26">
        <v>44701</v>
      </c>
      <c r="J2389" s="13">
        <v>9</v>
      </c>
      <c r="K2389" s="13">
        <v>2016</v>
      </c>
      <c r="L2389" s="13" t="s">
        <v>30</v>
      </c>
      <c r="M2389" s="13">
        <v>25</v>
      </c>
      <c r="N2389" s="13">
        <v>0.38333333333333341</v>
      </c>
      <c r="O2389" s="13">
        <v>9.5833333333333339</v>
      </c>
      <c r="P2389" s="13">
        <v>16</v>
      </c>
      <c r="Q2389" s="13">
        <v>0.59895833333333337</v>
      </c>
      <c r="R2389" s="13">
        <v>1.5625</v>
      </c>
      <c r="S2389" s="13">
        <v>8.3323353293413174</v>
      </c>
      <c r="T2389" s="7">
        <f>IFERROR(VLOOKUP(B584,[1]!users_table[#All],4),"NA")</f>
        <v>8.4223826714801451</v>
      </c>
      <c r="U2389" s="13" t="s">
        <v>65</v>
      </c>
    </row>
    <row r="2390" spans="1:21" x14ac:dyDescent="0.3">
      <c r="A2390" s="25">
        <v>2388</v>
      </c>
      <c r="B2390" s="13" t="s">
        <v>4</v>
      </c>
      <c r="C2390" s="13">
        <v>30654</v>
      </c>
      <c r="D2390" s="13" t="s">
        <v>725</v>
      </c>
      <c r="E2390" s="13" t="s">
        <v>32</v>
      </c>
      <c r="F2390" s="13" t="s">
        <v>37</v>
      </c>
      <c r="G2390" s="13">
        <v>8.49</v>
      </c>
      <c r="H2390" s="26">
        <v>44686</v>
      </c>
      <c r="I2390" s="26">
        <v>44701</v>
      </c>
      <c r="J2390" s="13">
        <v>9</v>
      </c>
      <c r="K2390" s="13">
        <v>2016</v>
      </c>
      <c r="L2390" s="13" t="s">
        <v>30</v>
      </c>
      <c r="M2390" s="13">
        <v>25</v>
      </c>
      <c r="N2390" s="13">
        <v>0.38333333333333341</v>
      </c>
      <c r="O2390" s="13">
        <v>9.5833333333333339</v>
      </c>
      <c r="P2390" s="13">
        <v>16</v>
      </c>
      <c r="Q2390" s="13">
        <v>0.59895833333333337</v>
      </c>
      <c r="R2390" s="13">
        <v>1.5625</v>
      </c>
      <c r="S2390" s="13">
        <v>8.3323353293413174</v>
      </c>
      <c r="T2390" s="7">
        <f>IFERROR(VLOOKUP(B584,[1]!users_table[#All],4),"NA")</f>
        <v>8.4223826714801451</v>
      </c>
      <c r="U2390" s="13" t="s">
        <v>64</v>
      </c>
    </row>
    <row r="2391" spans="1:21" x14ac:dyDescent="0.3">
      <c r="A2391" s="25">
        <v>2389</v>
      </c>
      <c r="B2391" s="13" t="s">
        <v>4</v>
      </c>
      <c r="C2391" s="13">
        <v>30654</v>
      </c>
      <c r="D2391" s="13" t="s">
        <v>725</v>
      </c>
      <c r="E2391" s="13" t="s">
        <v>32</v>
      </c>
      <c r="F2391" s="13" t="s">
        <v>37</v>
      </c>
      <c r="G2391" s="13">
        <v>8.49</v>
      </c>
      <c r="H2391" s="26">
        <v>44686</v>
      </c>
      <c r="I2391" s="26">
        <v>44701</v>
      </c>
      <c r="J2391" s="13">
        <v>9</v>
      </c>
      <c r="K2391" s="13">
        <v>2016</v>
      </c>
      <c r="L2391" s="13" t="s">
        <v>30</v>
      </c>
      <c r="M2391" s="13">
        <v>25</v>
      </c>
      <c r="N2391" s="13">
        <v>0.38333333333333341</v>
      </c>
      <c r="O2391" s="13">
        <v>9.5833333333333339</v>
      </c>
      <c r="P2391" s="13">
        <v>16</v>
      </c>
      <c r="Q2391" s="13">
        <v>0.59895833333333337</v>
      </c>
      <c r="R2391" s="13">
        <v>1.5625</v>
      </c>
      <c r="S2391" s="13">
        <v>8.3323353293413174</v>
      </c>
      <c r="T2391" s="7">
        <f>IFERROR(VLOOKUP(B584,[1]!users_table[#All],4),"NA")</f>
        <v>8.4223826714801451</v>
      </c>
      <c r="U2391" s="13" t="s">
        <v>70</v>
      </c>
    </row>
    <row r="2392" spans="1:21" x14ac:dyDescent="0.3">
      <c r="A2392" s="25">
        <v>2390</v>
      </c>
      <c r="B2392" s="13" t="s">
        <v>4</v>
      </c>
      <c r="C2392" s="13">
        <v>30654</v>
      </c>
      <c r="D2392" s="13" t="s">
        <v>725</v>
      </c>
      <c r="E2392" s="13" t="s">
        <v>32</v>
      </c>
      <c r="F2392" s="13" t="s">
        <v>37</v>
      </c>
      <c r="G2392" s="13">
        <v>8.49</v>
      </c>
      <c r="H2392" s="26">
        <v>44686</v>
      </c>
      <c r="I2392" s="26">
        <v>44701</v>
      </c>
      <c r="J2392" s="13">
        <v>9</v>
      </c>
      <c r="K2392" s="13">
        <v>2016</v>
      </c>
      <c r="L2392" s="13" t="s">
        <v>30</v>
      </c>
      <c r="M2392" s="13">
        <v>25</v>
      </c>
      <c r="N2392" s="13">
        <v>0.38333333333333341</v>
      </c>
      <c r="O2392" s="13">
        <v>9.5833333333333339</v>
      </c>
      <c r="P2392" s="13">
        <v>16</v>
      </c>
      <c r="Q2392" s="13">
        <v>0.59895833333333337</v>
      </c>
      <c r="R2392" s="13">
        <v>1.5625</v>
      </c>
      <c r="S2392" s="13">
        <v>8.3323353293413174</v>
      </c>
      <c r="T2392" s="7">
        <f>IFERROR(VLOOKUP(B584,[1]!users_table[#All],4),"NA")</f>
        <v>8.4223826714801451</v>
      </c>
      <c r="U2392" s="13" t="s">
        <v>68</v>
      </c>
    </row>
    <row r="2393" spans="1:21" x14ac:dyDescent="0.3">
      <c r="A2393" s="25">
        <v>2391</v>
      </c>
      <c r="B2393" s="13" t="s">
        <v>4</v>
      </c>
      <c r="C2393" s="13">
        <v>50205</v>
      </c>
      <c r="D2393" s="13" t="s">
        <v>726</v>
      </c>
      <c r="E2393" s="13" t="s">
        <v>32</v>
      </c>
      <c r="F2393" s="13" t="s">
        <v>185</v>
      </c>
      <c r="G2393" s="13">
        <v>7.14</v>
      </c>
      <c r="H2393" s="26">
        <v>44862</v>
      </c>
      <c r="I2393" s="26">
        <v>44914</v>
      </c>
      <c r="J2393" s="13">
        <v>9</v>
      </c>
      <c r="K2393" s="13">
        <v>2022</v>
      </c>
      <c r="L2393" s="13" t="s">
        <v>35</v>
      </c>
      <c r="M2393" s="13">
        <v>8</v>
      </c>
      <c r="N2393" s="13">
        <v>0.39444444444444438</v>
      </c>
      <c r="O2393" s="13">
        <v>3.155555555555555</v>
      </c>
      <c r="P2393" s="13">
        <v>53</v>
      </c>
      <c r="Q2393" s="13">
        <v>5.9538784067085952E-2</v>
      </c>
      <c r="R2393" s="13">
        <v>0.15094339622641509</v>
      </c>
      <c r="S2393" s="13">
        <v>8.3323353293413174</v>
      </c>
      <c r="T2393" s="7">
        <f>IFERROR(VLOOKUP(B585,[1]!users_table[#All],4),"NA")</f>
        <v>8.4223826714801451</v>
      </c>
      <c r="U2393" s="13" t="s">
        <v>65</v>
      </c>
    </row>
    <row r="2394" spans="1:21" x14ac:dyDescent="0.3">
      <c r="A2394" s="25">
        <v>2392</v>
      </c>
      <c r="B2394" s="13" t="s">
        <v>4</v>
      </c>
      <c r="C2394" s="13">
        <v>50205</v>
      </c>
      <c r="D2394" s="13" t="s">
        <v>726</v>
      </c>
      <c r="E2394" s="13" t="s">
        <v>32</v>
      </c>
      <c r="F2394" s="13" t="s">
        <v>185</v>
      </c>
      <c r="G2394" s="13">
        <v>7.14</v>
      </c>
      <c r="H2394" s="26">
        <v>44862</v>
      </c>
      <c r="I2394" s="26">
        <v>44914</v>
      </c>
      <c r="J2394" s="13">
        <v>9</v>
      </c>
      <c r="K2394" s="13">
        <v>2022</v>
      </c>
      <c r="L2394" s="13" t="s">
        <v>35</v>
      </c>
      <c r="M2394" s="13">
        <v>8</v>
      </c>
      <c r="N2394" s="13">
        <v>0.39444444444444438</v>
      </c>
      <c r="O2394" s="13">
        <v>3.155555555555555</v>
      </c>
      <c r="P2394" s="13">
        <v>53</v>
      </c>
      <c r="Q2394" s="13">
        <v>5.9538784067085952E-2</v>
      </c>
      <c r="R2394" s="13">
        <v>0.15094339622641509</v>
      </c>
      <c r="S2394" s="13">
        <v>8.3323353293413174</v>
      </c>
      <c r="T2394" s="7">
        <f>IFERROR(VLOOKUP(B585,[1]!users_table[#All],4),"NA")</f>
        <v>8.4223826714801451</v>
      </c>
      <c r="U2394" s="13" t="s">
        <v>60</v>
      </c>
    </row>
    <row r="2395" spans="1:21" x14ac:dyDescent="0.3">
      <c r="A2395" s="25">
        <v>2393</v>
      </c>
      <c r="B2395" s="13" t="s">
        <v>4</v>
      </c>
      <c r="C2395" s="13">
        <v>9513</v>
      </c>
      <c r="D2395" s="13" t="s">
        <v>727</v>
      </c>
      <c r="E2395" s="13" t="s">
        <v>32</v>
      </c>
      <c r="F2395" s="13" t="s">
        <v>37</v>
      </c>
      <c r="G2395" s="13">
        <v>7.86</v>
      </c>
      <c r="H2395" s="26" t="s">
        <v>54</v>
      </c>
      <c r="I2395" s="26" t="s">
        <v>54</v>
      </c>
      <c r="J2395" s="13">
        <v>9</v>
      </c>
      <c r="K2395" s="13">
        <v>2011</v>
      </c>
      <c r="L2395" s="13" t="s">
        <v>30</v>
      </c>
      <c r="M2395" s="13">
        <v>60</v>
      </c>
      <c r="N2395" s="13">
        <v>0.40833333333333333</v>
      </c>
      <c r="O2395" s="13">
        <v>24.5</v>
      </c>
      <c r="P2395" s="13" t="s">
        <v>54</v>
      </c>
      <c r="Q2395" s="13" t="s">
        <v>54</v>
      </c>
      <c r="R2395" s="13" t="s">
        <v>54</v>
      </c>
      <c r="S2395" s="13">
        <v>8.3323353293413174</v>
      </c>
      <c r="T2395" s="7" t="str">
        <f>IFERROR(VLOOKUP(B587,[1]!users_table[#All],4),"NA")</f>
        <v>NA</v>
      </c>
      <c r="U2395" s="13" t="s">
        <v>65</v>
      </c>
    </row>
    <row r="2396" spans="1:21" x14ac:dyDescent="0.3">
      <c r="A2396" s="25">
        <v>2394</v>
      </c>
      <c r="B2396" s="13" t="s">
        <v>4</v>
      </c>
      <c r="C2396" s="13">
        <v>9513</v>
      </c>
      <c r="D2396" s="13" t="s">
        <v>727</v>
      </c>
      <c r="E2396" s="13" t="s">
        <v>32</v>
      </c>
      <c r="F2396" s="13" t="s">
        <v>37</v>
      </c>
      <c r="G2396" s="13">
        <v>7.86</v>
      </c>
      <c r="H2396" s="26" t="s">
        <v>54</v>
      </c>
      <c r="I2396" s="26" t="s">
        <v>54</v>
      </c>
      <c r="J2396" s="13">
        <v>9</v>
      </c>
      <c r="K2396" s="13">
        <v>2011</v>
      </c>
      <c r="L2396" s="13" t="s">
        <v>30</v>
      </c>
      <c r="M2396" s="13">
        <v>60</v>
      </c>
      <c r="N2396" s="13">
        <v>0.40833333333333333</v>
      </c>
      <c r="O2396" s="13">
        <v>24.5</v>
      </c>
      <c r="P2396" s="13" t="s">
        <v>54</v>
      </c>
      <c r="Q2396" s="13" t="s">
        <v>54</v>
      </c>
      <c r="R2396" s="13" t="s">
        <v>54</v>
      </c>
      <c r="S2396" s="13">
        <v>8.3323353293413174</v>
      </c>
      <c r="T2396" s="7" t="str">
        <f>IFERROR(VLOOKUP(B587,[1]!users_table[#All],4),"NA")</f>
        <v>NA</v>
      </c>
      <c r="U2396" s="13" t="s">
        <v>1037</v>
      </c>
    </row>
    <row r="2397" spans="1:21" x14ac:dyDescent="0.3">
      <c r="A2397" s="25">
        <v>2395</v>
      </c>
      <c r="B2397" s="13" t="s">
        <v>4</v>
      </c>
      <c r="C2397" s="13">
        <v>9513</v>
      </c>
      <c r="D2397" s="13" t="s">
        <v>727</v>
      </c>
      <c r="E2397" s="13" t="s">
        <v>32</v>
      </c>
      <c r="F2397" s="13" t="s">
        <v>37</v>
      </c>
      <c r="G2397" s="13">
        <v>7.86</v>
      </c>
      <c r="H2397" s="26" t="s">
        <v>54</v>
      </c>
      <c r="I2397" s="26" t="s">
        <v>54</v>
      </c>
      <c r="J2397" s="13">
        <v>9</v>
      </c>
      <c r="K2397" s="13">
        <v>2011</v>
      </c>
      <c r="L2397" s="13" t="s">
        <v>30</v>
      </c>
      <c r="M2397" s="13">
        <v>60</v>
      </c>
      <c r="N2397" s="13">
        <v>0.40833333333333333</v>
      </c>
      <c r="O2397" s="13">
        <v>24.5</v>
      </c>
      <c r="P2397" s="13" t="s">
        <v>54</v>
      </c>
      <c r="Q2397" s="13" t="s">
        <v>54</v>
      </c>
      <c r="R2397" s="13" t="s">
        <v>54</v>
      </c>
      <c r="S2397" s="13">
        <v>8.3323353293413174</v>
      </c>
      <c r="T2397" s="7" t="str">
        <f>IFERROR(VLOOKUP(B587,[1]!users_table[#All],4),"NA")</f>
        <v>NA</v>
      </c>
      <c r="U2397" s="13" t="s">
        <v>64</v>
      </c>
    </row>
    <row r="2398" spans="1:21" x14ac:dyDescent="0.3">
      <c r="A2398" s="25">
        <v>2396</v>
      </c>
      <c r="B2398" s="13" t="s">
        <v>4</v>
      </c>
      <c r="C2398" s="13">
        <v>9513</v>
      </c>
      <c r="D2398" s="13" t="s">
        <v>727</v>
      </c>
      <c r="E2398" s="13" t="s">
        <v>32</v>
      </c>
      <c r="F2398" s="13" t="s">
        <v>37</v>
      </c>
      <c r="G2398" s="13">
        <v>7.86</v>
      </c>
      <c r="H2398" s="26" t="s">
        <v>54</v>
      </c>
      <c r="I2398" s="26" t="s">
        <v>54</v>
      </c>
      <c r="J2398" s="13">
        <v>9</v>
      </c>
      <c r="K2398" s="13">
        <v>2011</v>
      </c>
      <c r="L2398" s="13" t="s">
        <v>30</v>
      </c>
      <c r="M2398" s="13">
        <v>60</v>
      </c>
      <c r="N2398" s="13">
        <v>0.40833333333333333</v>
      </c>
      <c r="O2398" s="13">
        <v>24.5</v>
      </c>
      <c r="P2398" s="13" t="s">
        <v>54</v>
      </c>
      <c r="Q2398" s="13" t="s">
        <v>54</v>
      </c>
      <c r="R2398" s="13" t="s">
        <v>54</v>
      </c>
      <c r="S2398" s="13">
        <v>8.3323353293413174</v>
      </c>
      <c r="T2398" s="7" t="str">
        <f>IFERROR(VLOOKUP(B587,[1]!users_table[#All],4),"NA")</f>
        <v>NA</v>
      </c>
      <c r="U2398" s="13" t="s">
        <v>1053</v>
      </c>
    </row>
    <row r="2399" spans="1:21" x14ac:dyDescent="0.3">
      <c r="A2399" s="25">
        <v>2397</v>
      </c>
      <c r="B2399" s="13" t="s">
        <v>4</v>
      </c>
      <c r="C2399" s="13">
        <v>9513</v>
      </c>
      <c r="D2399" s="13" t="s">
        <v>727</v>
      </c>
      <c r="E2399" s="13" t="s">
        <v>32</v>
      </c>
      <c r="F2399" s="13" t="s">
        <v>37</v>
      </c>
      <c r="G2399" s="13">
        <v>7.86</v>
      </c>
      <c r="H2399" s="26" t="s">
        <v>54</v>
      </c>
      <c r="I2399" s="26" t="s">
        <v>54</v>
      </c>
      <c r="J2399" s="13">
        <v>9</v>
      </c>
      <c r="K2399" s="13">
        <v>2011</v>
      </c>
      <c r="L2399" s="13" t="s">
        <v>30</v>
      </c>
      <c r="M2399" s="13">
        <v>60</v>
      </c>
      <c r="N2399" s="13">
        <v>0.40833333333333333</v>
      </c>
      <c r="O2399" s="13">
        <v>24.5</v>
      </c>
      <c r="P2399" s="13" t="s">
        <v>54</v>
      </c>
      <c r="Q2399" s="13" t="s">
        <v>54</v>
      </c>
      <c r="R2399" s="13" t="s">
        <v>54</v>
      </c>
      <c r="S2399" s="13">
        <v>8.3323353293413174</v>
      </c>
      <c r="T2399" s="7" t="str">
        <f>IFERROR(VLOOKUP(B587,[1]!users_table[#All],4),"NA")</f>
        <v>NA</v>
      </c>
      <c r="U2399" s="13" t="s">
        <v>1030</v>
      </c>
    </row>
    <row r="2400" spans="1:21" x14ac:dyDescent="0.3">
      <c r="A2400" s="25">
        <v>2398</v>
      </c>
      <c r="B2400" s="13" t="s">
        <v>4</v>
      </c>
      <c r="C2400" s="13">
        <v>9513</v>
      </c>
      <c r="D2400" s="13" t="s">
        <v>727</v>
      </c>
      <c r="E2400" s="13" t="s">
        <v>32</v>
      </c>
      <c r="F2400" s="13" t="s">
        <v>37</v>
      </c>
      <c r="G2400" s="13">
        <v>7.86</v>
      </c>
      <c r="H2400" s="26" t="s">
        <v>54</v>
      </c>
      <c r="I2400" s="26" t="s">
        <v>54</v>
      </c>
      <c r="J2400" s="13">
        <v>9</v>
      </c>
      <c r="K2400" s="13">
        <v>2011</v>
      </c>
      <c r="L2400" s="13" t="s">
        <v>30</v>
      </c>
      <c r="M2400" s="13">
        <v>60</v>
      </c>
      <c r="N2400" s="13">
        <v>0.40833333333333333</v>
      </c>
      <c r="O2400" s="13">
        <v>24.5</v>
      </c>
      <c r="P2400" s="13" t="s">
        <v>54</v>
      </c>
      <c r="Q2400" s="13" t="s">
        <v>54</v>
      </c>
      <c r="R2400" s="13" t="s">
        <v>54</v>
      </c>
      <c r="S2400" s="13">
        <v>8.3323353293413174</v>
      </c>
      <c r="T2400" s="7" t="str">
        <f>IFERROR(VLOOKUP(B587,[1]!users_table[#All],4),"NA")</f>
        <v>NA</v>
      </c>
      <c r="U2400" s="13" t="s">
        <v>70</v>
      </c>
    </row>
    <row r="2401" spans="1:21" x14ac:dyDescent="0.3">
      <c r="A2401" s="25">
        <v>2399</v>
      </c>
      <c r="B2401" s="13" t="s">
        <v>4</v>
      </c>
      <c r="C2401" s="13">
        <v>9513</v>
      </c>
      <c r="D2401" s="13" t="s">
        <v>727</v>
      </c>
      <c r="E2401" s="13" t="s">
        <v>32</v>
      </c>
      <c r="F2401" s="13" t="s">
        <v>37</v>
      </c>
      <c r="G2401" s="13">
        <v>7.86</v>
      </c>
      <c r="H2401" s="26" t="s">
        <v>54</v>
      </c>
      <c r="I2401" s="26" t="s">
        <v>54</v>
      </c>
      <c r="J2401" s="13">
        <v>9</v>
      </c>
      <c r="K2401" s="13">
        <v>2011</v>
      </c>
      <c r="L2401" s="13" t="s">
        <v>30</v>
      </c>
      <c r="M2401" s="13">
        <v>60</v>
      </c>
      <c r="N2401" s="13">
        <v>0.40833333333333333</v>
      </c>
      <c r="O2401" s="13">
        <v>24.5</v>
      </c>
      <c r="P2401" s="13" t="s">
        <v>54</v>
      </c>
      <c r="Q2401" s="13" t="s">
        <v>54</v>
      </c>
      <c r="R2401" s="13" t="s">
        <v>54</v>
      </c>
      <c r="S2401" s="13">
        <v>8.3323353293413174</v>
      </c>
      <c r="T2401" s="7" t="str">
        <f>IFERROR(VLOOKUP(B587,[1]!users_table[#All],4),"NA")</f>
        <v>NA</v>
      </c>
      <c r="U2401" s="13" t="s">
        <v>68</v>
      </c>
    </row>
    <row r="2402" spans="1:21" x14ac:dyDescent="0.3">
      <c r="A2402" s="25">
        <v>2400</v>
      </c>
      <c r="B2402" s="13" t="s">
        <v>4</v>
      </c>
      <c r="C2402" s="13">
        <v>9513</v>
      </c>
      <c r="D2402" s="13" t="s">
        <v>727</v>
      </c>
      <c r="E2402" s="13" t="s">
        <v>32</v>
      </c>
      <c r="F2402" s="13" t="s">
        <v>37</v>
      </c>
      <c r="G2402" s="13">
        <v>7.86</v>
      </c>
      <c r="H2402" s="26" t="s">
        <v>54</v>
      </c>
      <c r="I2402" s="26" t="s">
        <v>54</v>
      </c>
      <c r="J2402" s="13">
        <v>9</v>
      </c>
      <c r="K2402" s="13">
        <v>2011</v>
      </c>
      <c r="L2402" s="13" t="s">
        <v>30</v>
      </c>
      <c r="M2402" s="13">
        <v>60</v>
      </c>
      <c r="N2402" s="13">
        <v>0.40833333333333333</v>
      </c>
      <c r="O2402" s="13">
        <v>24.5</v>
      </c>
      <c r="P2402" s="13" t="s">
        <v>54</v>
      </c>
      <c r="Q2402" s="13" t="s">
        <v>54</v>
      </c>
      <c r="R2402" s="13" t="s">
        <v>54</v>
      </c>
      <c r="S2402" s="13">
        <v>8.3323353293413174</v>
      </c>
      <c r="T2402" s="7" t="str">
        <f>IFERROR(VLOOKUP(B587,[1]!users_table[#All],4),"NA")</f>
        <v>NA</v>
      </c>
      <c r="U2402" s="13" t="s">
        <v>1027</v>
      </c>
    </row>
    <row r="2403" spans="1:21" x14ac:dyDescent="0.3">
      <c r="A2403" s="25">
        <v>2401</v>
      </c>
      <c r="B2403" s="13" t="s">
        <v>4</v>
      </c>
      <c r="C2403" s="13">
        <v>10396</v>
      </c>
      <c r="D2403" s="13" t="s">
        <v>728</v>
      </c>
      <c r="E2403" s="13" t="s">
        <v>32</v>
      </c>
      <c r="F2403" s="13" t="s">
        <v>152</v>
      </c>
      <c r="G2403" s="13">
        <v>7.2</v>
      </c>
      <c r="H2403" s="26" t="s">
        <v>54</v>
      </c>
      <c r="I2403" s="26">
        <v>42671</v>
      </c>
      <c r="J2403" s="13">
        <v>8</v>
      </c>
      <c r="K2403" s="13">
        <v>2011</v>
      </c>
      <c r="L2403" s="13" t="s">
        <v>35</v>
      </c>
      <c r="M2403" s="13">
        <v>12</v>
      </c>
      <c r="N2403" s="13">
        <v>0.4</v>
      </c>
      <c r="O2403" s="13">
        <v>4.8000000000000007</v>
      </c>
      <c r="P2403" s="13" t="s">
        <v>54</v>
      </c>
      <c r="Q2403" s="13" t="s">
        <v>54</v>
      </c>
      <c r="R2403" s="13" t="s">
        <v>54</v>
      </c>
      <c r="S2403" s="13">
        <v>8.3323353293413174</v>
      </c>
      <c r="T2403" s="7" t="str">
        <f>IFERROR(VLOOKUP(B588,[1]!users_table[#All],4),"NA")</f>
        <v>NA</v>
      </c>
      <c r="U2403" s="13" t="s">
        <v>65</v>
      </c>
    </row>
    <row r="2404" spans="1:21" x14ac:dyDescent="0.3">
      <c r="A2404" s="25">
        <v>2402</v>
      </c>
      <c r="B2404" s="13" t="s">
        <v>4</v>
      </c>
      <c r="C2404" s="13">
        <v>10396</v>
      </c>
      <c r="D2404" s="13" t="s">
        <v>728</v>
      </c>
      <c r="E2404" s="13" t="s">
        <v>32</v>
      </c>
      <c r="F2404" s="13" t="s">
        <v>152</v>
      </c>
      <c r="G2404" s="13">
        <v>7.2</v>
      </c>
      <c r="H2404" s="26" t="s">
        <v>54</v>
      </c>
      <c r="I2404" s="26">
        <v>42671</v>
      </c>
      <c r="J2404" s="13">
        <v>8</v>
      </c>
      <c r="K2404" s="13">
        <v>2011</v>
      </c>
      <c r="L2404" s="13" t="s">
        <v>35</v>
      </c>
      <c r="M2404" s="13">
        <v>12</v>
      </c>
      <c r="N2404" s="13">
        <v>0.4</v>
      </c>
      <c r="O2404" s="13">
        <v>4.8000000000000007</v>
      </c>
      <c r="P2404" s="13" t="s">
        <v>54</v>
      </c>
      <c r="Q2404" s="13" t="s">
        <v>54</v>
      </c>
      <c r="R2404" s="13" t="s">
        <v>54</v>
      </c>
      <c r="S2404" s="13">
        <v>8.3323353293413174</v>
      </c>
      <c r="T2404" s="7" t="str">
        <f>IFERROR(VLOOKUP(B588,[1]!users_table[#All],4),"NA")</f>
        <v>NA</v>
      </c>
      <c r="U2404" s="13" t="s">
        <v>64</v>
      </c>
    </row>
    <row r="2405" spans="1:21" x14ac:dyDescent="0.3">
      <c r="A2405" s="25">
        <v>2403</v>
      </c>
      <c r="B2405" s="13" t="s">
        <v>4</v>
      </c>
      <c r="C2405" s="13">
        <v>10396</v>
      </c>
      <c r="D2405" s="13" t="s">
        <v>728</v>
      </c>
      <c r="E2405" s="13" t="s">
        <v>32</v>
      </c>
      <c r="F2405" s="13" t="s">
        <v>152</v>
      </c>
      <c r="G2405" s="13">
        <v>7.2</v>
      </c>
      <c r="H2405" s="26" t="s">
        <v>54</v>
      </c>
      <c r="I2405" s="26">
        <v>42671</v>
      </c>
      <c r="J2405" s="13">
        <v>8</v>
      </c>
      <c r="K2405" s="13">
        <v>2011</v>
      </c>
      <c r="L2405" s="13" t="s">
        <v>35</v>
      </c>
      <c r="M2405" s="13">
        <v>12</v>
      </c>
      <c r="N2405" s="13">
        <v>0.4</v>
      </c>
      <c r="O2405" s="13">
        <v>4.8000000000000007</v>
      </c>
      <c r="P2405" s="13" t="s">
        <v>54</v>
      </c>
      <c r="Q2405" s="13" t="s">
        <v>54</v>
      </c>
      <c r="R2405" s="13" t="s">
        <v>54</v>
      </c>
      <c r="S2405" s="13">
        <v>8.3323353293413174</v>
      </c>
      <c r="T2405" s="7" t="str">
        <f>IFERROR(VLOOKUP(B588,[1]!users_table[#All],4),"NA")</f>
        <v>NA</v>
      </c>
      <c r="U2405" s="13" t="s">
        <v>1052</v>
      </c>
    </row>
    <row r="2406" spans="1:21" x14ac:dyDescent="0.3">
      <c r="A2406" s="25">
        <v>2404</v>
      </c>
      <c r="B2406" s="13" t="s">
        <v>4</v>
      </c>
      <c r="C2406" s="13">
        <v>10396</v>
      </c>
      <c r="D2406" s="13" t="s">
        <v>728</v>
      </c>
      <c r="E2406" s="13" t="s">
        <v>32</v>
      </c>
      <c r="F2406" s="13" t="s">
        <v>152</v>
      </c>
      <c r="G2406" s="13">
        <v>7.2</v>
      </c>
      <c r="H2406" s="26" t="s">
        <v>54</v>
      </c>
      <c r="I2406" s="26">
        <v>42671</v>
      </c>
      <c r="J2406" s="13">
        <v>8</v>
      </c>
      <c r="K2406" s="13">
        <v>2011</v>
      </c>
      <c r="L2406" s="13" t="s">
        <v>35</v>
      </c>
      <c r="M2406" s="13">
        <v>12</v>
      </c>
      <c r="N2406" s="13">
        <v>0.4</v>
      </c>
      <c r="O2406" s="13">
        <v>4.8000000000000007</v>
      </c>
      <c r="P2406" s="13" t="s">
        <v>54</v>
      </c>
      <c r="Q2406" s="13" t="s">
        <v>54</v>
      </c>
      <c r="R2406" s="13" t="s">
        <v>54</v>
      </c>
      <c r="S2406" s="13">
        <v>8.3323353293413174</v>
      </c>
      <c r="T2406" s="7" t="str">
        <f>IFERROR(VLOOKUP(B588,[1]!users_table[#All],4),"NA")</f>
        <v>NA</v>
      </c>
      <c r="U2406" s="13" t="s">
        <v>1044</v>
      </c>
    </row>
    <row r="2407" spans="1:21" x14ac:dyDescent="0.3">
      <c r="A2407" s="25">
        <v>2405</v>
      </c>
      <c r="B2407" s="13" t="s">
        <v>4</v>
      </c>
      <c r="C2407" s="13">
        <v>20787</v>
      </c>
      <c r="D2407" s="13" t="s">
        <v>729</v>
      </c>
      <c r="E2407" s="13" t="s">
        <v>32</v>
      </c>
      <c r="F2407" s="13" t="s">
        <v>152</v>
      </c>
      <c r="G2407" s="13">
        <v>7.1</v>
      </c>
      <c r="H2407" s="26" t="s">
        <v>54</v>
      </c>
      <c r="I2407" s="26" t="s">
        <v>54</v>
      </c>
      <c r="J2407" s="13">
        <v>8</v>
      </c>
      <c r="K2407" s="13">
        <v>2014</v>
      </c>
      <c r="L2407" s="13" t="s">
        <v>33</v>
      </c>
      <c r="M2407" s="13">
        <v>13</v>
      </c>
      <c r="N2407" s="13">
        <v>0.4</v>
      </c>
      <c r="O2407" s="13">
        <v>5.2</v>
      </c>
      <c r="P2407" s="13" t="s">
        <v>54</v>
      </c>
      <c r="Q2407" s="13" t="s">
        <v>54</v>
      </c>
      <c r="R2407" s="13" t="s">
        <v>54</v>
      </c>
      <c r="S2407" s="13">
        <v>8.3323353293413174</v>
      </c>
      <c r="T2407" s="7" t="str">
        <f>IFERROR(VLOOKUP(B589,[1]!users_table[#All],4),"NA")</f>
        <v>NA</v>
      </c>
      <c r="U2407" s="13" t="s">
        <v>65</v>
      </c>
    </row>
    <row r="2408" spans="1:21" x14ac:dyDescent="0.3">
      <c r="A2408" s="25">
        <v>2406</v>
      </c>
      <c r="B2408" s="13" t="s">
        <v>4</v>
      </c>
      <c r="C2408" s="13">
        <v>20787</v>
      </c>
      <c r="D2408" s="13" t="s">
        <v>729</v>
      </c>
      <c r="E2408" s="13" t="s">
        <v>32</v>
      </c>
      <c r="F2408" s="13" t="s">
        <v>152</v>
      </c>
      <c r="G2408" s="13">
        <v>7.1</v>
      </c>
      <c r="H2408" s="26" t="s">
        <v>54</v>
      </c>
      <c r="I2408" s="26" t="s">
        <v>54</v>
      </c>
      <c r="J2408" s="13">
        <v>8</v>
      </c>
      <c r="K2408" s="13">
        <v>2014</v>
      </c>
      <c r="L2408" s="13" t="s">
        <v>33</v>
      </c>
      <c r="M2408" s="13">
        <v>13</v>
      </c>
      <c r="N2408" s="13">
        <v>0.4</v>
      </c>
      <c r="O2408" s="13">
        <v>5.2</v>
      </c>
      <c r="P2408" s="13" t="s">
        <v>54</v>
      </c>
      <c r="Q2408" s="13" t="s">
        <v>54</v>
      </c>
      <c r="R2408" s="13" t="s">
        <v>54</v>
      </c>
      <c r="S2408" s="13">
        <v>8.3323353293413174</v>
      </c>
      <c r="T2408" s="7" t="str">
        <f>IFERROR(VLOOKUP(B589,[1]!users_table[#All],4),"NA")</f>
        <v>NA</v>
      </c>
      <c r="U2408" s="13" t="s">
        <v>61</v>
      </c>
    </row>
    <row r="2409" spans="1:21" x14ac:dyDescent="0.3">
      <c r="A2409" s="25">
        <v>2407</v>
      </c>
      <c r="B2409" s="13" t="s">
        <v>4</v>
      </c>
      <c r="C2409" s="13">
        <v>20787</v>
      </c>
      <c r="D2409" s="13" t="s">
        <v>729</v>
      </c>
      <c r="E2409" s="13" t="s">
        <v>32</v>
      </c>
      <c r="F2409" s="13" t="s">
        <v>152</v>
      </c>
      <c r="G2409" s="13">
        <v>7.1</v>
      </c>
      <c r="H2409" s="26" t="s">
        <v>54</v>
      </c>
      <c r="I2409" s="26" t="s">
        <v>54</v>
      </c>
      <c r="J2409" s="13">
        <v>8</v>
      </c>
      <c r="K2409" s="13">
        <v>2014</v>
      </c>
      <c r="L2409" s="13" t="s">
        <v>33</v>
      </c>
      <c r="M2409" s="13">
        <v>13</v>
      </c>
      <c r="N2409" s="13">
        <v>0.4</v>
      </c>
      <c r="O2409" s="13">
        <v>5.2</v>
      </c>
      <c r="P2409" s="13" t="s">
        <v>54</v>
      </c>
      <c r="Q2409" s="13" t="s">
        <v>54</v>
      </c>
      <c r="R2409" s="13" t="s">
        <v>54</v>
      </c>
      <c r="S2409" s="13">
        <v>8.3323353293413174</v>
      </c>
      <c r="T2409" s="7" t="str">
        <f>IFERROR(VLOOKUP(B589,[1]!users_table[#All],4),"NA")</f>
        <v>NA</v>
      </c>
      <c r="U2409" s="13" t="s">
        <v>62</v>
      </c>
    </row>
    <row r="2410" spans="1:21" x14ac:dyDescent="0.3">
      <c r="A2410" s="25">
        <v>2408</v>
      </c>
      <c r="B2410" s="13" t="s">
        <v>4</v>
      </c>
      <c r="C2410" s="13">
        <v>889</v>
      </c>
      <c r="D2410" s="13" t="s">
        <v>730</v>
      </c>
      <c r="E2410" s="13" t="s">
        <v>32</v>
      </c>
      <c r="F2410" s="13" t="s">
        <v>37</v>
      </c>
      <c r="G2410" s="13">
        <v>8.0299999999999994</v>
      </c>
      <c r="H2410" s="26">
        <v>44387</v>
      </c>
      <c r="I2410" s="26">
        <v>44390</v>
      </c>
      <c r="J2410" s="13">
        <v>9</v>
      </c>
      <c r="K2410" s="13">
        <v>2006</v>
      </c>
      <c r="L2410" s="13" t="s">
        <v>33</v>
      </c>
      <c r="M2410" s="13">
        <v>12</v>
      </c>
      <c r="N2410" s="13">
        <v>0.39083333333333331</v>
      </c>
      <c r="O2410" s="13">
        <v>4.6900000000000004</v>
      </c>
      <c r="P2410" s="13">
        <v>4</v>
      </c>
      <c r="Q2410" s="13">
        <v>1.1725000000000001</v>
      </c>
      <c r="R2410" s="13">
        <v>3</v>
      </c>
      <c r="S2410" s="13">
        <v>8.3323353293413174</v>
      </c>
      <c r="T2410" s="7" t="str">
        <f>IFERROR(VLOOKUP(B590,[1]!users_table[#All],4),"NA")</f>
        <v>NA</v>
      </c>
      <c r="U2410" s="13" t="s">
        <v>65</v>
      </c>
    </row>
    <row r="2411" spans="1:21" x14ac:dyDescent="0.3">
      <c r="A2411" s="25">
        <v>2409</v>
      </c>
      <c r="B2411" s="13" t="s">
        <v>4</v>
      </c>
      <c r="C2411" s="13">
        <v>889</v>
      </c>
      <c r="D2411" s="13" t="s">
        <v>730</v>
      </c>
      <c r="E2411" s="13" t="s">
        <v>32</v>
      </c>
      <c r="F2411" s="13" t="s">
        <v>37</v>
      </c>
      <c r="G2411" s="13">
        <v>8.0299999999999994</v>
      </c>
      <c r="H2411" s="26">
        <v>44387</v>
      </c>
      <c r="I2411" s="26">
        <v>44390</v>
      </c>
      <c r="J2411" s="13">
        <v>9</v>
      </c>
      <c r="K2411" s="13">
        <v>2006</v>
      </c>
      <c r="L2411" s="13" t="s">
        <v>33</v>
      </c>
      <c r="M2411" s="13">
        <v>12</v>
      </c>
      <c r="N2411" s="13">
        <v>0.39083333333333331</v>
      </c>
      <c r="O2411" s="13">
        <v>4.6900000000000004</v>
      </c>
      <c r="P2411" s="13">
        <v>4</v>
      </c>
      <c r="Q2411" s="13">
        <v>1.1725000000000001</v>
      </c>
      <c r="R2411" s="13">
        <v>3</v>
      </c>
      <c r="S2411" s="13">
        <v>8.3323353293413174</v>
      </c>
      <c r="T2411" s="13" t="str">
        <f>IFERROR(VLOOKUP(B590,[1]!users_table[#All],4),"NA")</f>
        <v>NA</v>
      </c>
      <c r="U2411" s="13" t="s">
        <v>1019</v>
      </c>
    </row>
    <row r="2412" spans="1:21" x14ac:dyDescent="0.3">
      <c r="A2412" s="25">
        <v>2410</v>
      </c>
      <c r="B2412" s="13" t="s">
        <v>4</v>
      </c>
      <c r="C2412" s="13">
        <v>889</v>
      </c>
      <c r="D2412" s="13" t="s">
        <v>730</v>
      </c>
      <c r="E2412" s="13" t="s">
        <v>32</v>
      </c>
      <c r="F2412" s="13" t="s">
        <v>37</v>
      </c>
      <c r="G2412" s="13">
        <v>8.0299999999999994</v>
      </c>
      <c r="H2412" s="26">
        <v>44387</v>
      </c>
      <c r="I2412" s="26">
        <v>44390</v>
      </c>
      <c r="J2412" s="13">
        <v>9</v>
      </c>
      <c r="K2412" s="13">
        <v>2006</v>
      </c>
      <c r="L2412" s="13" t="s">
        <v>33</v>
      </c>
      <c r="M2412" s="13">
        <v>12</v>
      </c>
      <c r="N2412" s="13">
        <v>0.39083333333333331</v>
      </c>
      <c r="O2412" s="13">
        <v>4.6900000000000004</v>
      </c>
      <c r="P2412" s="13">
        <v>4</v>
      </c>
      <c r="Q2412" s="13">
        <v>1.1725000000000001</v>
      </c>
      <c r="R2412" s="13">
        <v>3</v>
      </c>
      <c r="S2412" s="13">
        <v>8.3323353293413174</v>
      </c>
      <c r="T2412" s="13" t="str">
        <f>IFERROR(VLOOKUP(B590,[1]!users_table[#All],4),"NA")</f>
        <v>NA</v>
      </c>
      <c r="U2412" s="13" t="s">
        <v>1055</v>
      </c>
    </row>
    <row r="2413" spans="1:21" x14ac:dyDescent="0.3">
      <c r="A2413" s="25">
        <v>2411</v>
      </c>
      <c r="B2413" s="13" t="s">
        <v>4</v>
      </c>
      <c r="C2413" s="13">
        <v>889</v>
      </c>
      <c r="D2413" s="13" t="s">
        <v>730</v>
      </c>
      <c r="E2413" s="13" t="s">
        <v>32</v>
      </c>
      <c r="F2413" s="13" t="s">
        <v>37</v>
      </c>
      <c r="G2413" s="13">
        <v>8.0299999999999994</v>
      </c>
      <c r="H2413" s="26">
        <v>44387</v>
      </c>
      <c r="I2413" s="26">
        <v>44390</v>
      </c>
      <c r="J2413" s="13">
        <v>9</v>
      </c>
      <c r="K2413" s="13">
        <v>2006</v>
      </c>
      <c r="L2413" s="13" t="s">
        <v>33</v>
      </c>
      <c r="M2413" s="13">
        <v>12</v>
      </c>
      <c r="N2413" s="13">
        <v>0.39083333333333331</v>
      </c>
      <c r="O2413" s="13">
        <v>4.6900000000000004</v>
      </c>
      <c r="P2413" s="13">
        <v>4</v>
      </c>
      <c r="Q2413" s="13">
        <v>1.1725000000000001</v>
      </c>
      <c r="R2413" s="13">
        <v>3</v>
      </c>
      <c r="S2413" s="13">
        <v>8.3323353293413174</v>
      </c>
      <c r="T2413" s="13" t="str">
        <f>IFERROR(VLOOKUP(B590,[1]!users_table[#All],4),"NA")</f>
        <v>NA</v>
      </c>
      <c r="U2413" s="13" t="s">
        <v>1016</v>
      </c>
    </row>
    <row r="2414" spans="1:21" x14ac:dyDescent="0.3">
      <c r="A2414" s="25">
        <v>2412</v>
      </c>
      <c r="B2414" s="13" t="s">
        <v>4</v>
      </c>
      <c r="C2414" s="13">
        <v>4901</v>
      </c>
      <c r="D2414" s="13" t="s">
        <v>731</v>
      </c>
      <c r="E2414" s="13" t="s">
        <v>52</v>
      </c>
      <c r="F2414" s="13" t="s">
        <v>37</v>
      </c>
      <c r="G2414" s="13">
        <v>8.02</v>
      </c>
      <c r="H2414" s="26">
        <v>44402</v>
      </c>
      <c r="I2414" s="26">
        <v>44413</v>
      </c>
      <c r="J2414" s="13">
        <v>9</v>
      </c>
      <c r="K2414" s="13">
        <v>2010</v>
      </c>
      <c r="L2414" s="13" t="s">
        <v>33</v>
      </c>
      <c r="M2414" s="13">
        <v>5</v>
      </c>
      <c r="N2414" s="13">
        <v>0.56388888888888888</v>
      </c>
      <c r="O2414" s="13">
        <v>2.8194444444444451</v>
      </c>
      <c r="P2414" s="13">
        <v>12</v>
      </c>
      <c r="Q2414" s="13">
        <v>0.23495370370370369</v>
      </c>
      <c r="R2414" s="13">
        <v>0.41666666666666669</v>
      </c>
      <c r="S2414" s="13">
        <v>8.3323353293413174</v>
      </c>
      <c r="T2414" s="13" t="str">
        <f>IFERROR(VLOOKUP(B591,[1]!users_table[#All],4),"NA")</f>
        <v>NA</v>
      </c>
      <c r="U2414" s="13" t="s">
        <v>65</v>
      </c>
    </row>
    <row r="2415" spans="1:21" x14ac:dyDescent="0.3">
      <c r="A2415" s="25">
        <v>2413</v>
      </c>
      <c r="B2415" s="13" t="s">
        <v>4</v>
      </c>
      <c r="C2415" s="13">
        <v>4901</v>
      </c>
      <c r="D2415" s="13" t="s">
        <v>731</v>
      </c>
      <c r="E2415" s="13" t="s">
        <v>52</v>
      </c>
      <c r="F2415" s="13" t="s">
        <v>37</v>
      </c>
      <c r="G2415" s="13">
        <v>8.02</v>
      </c>
      <c r="H2415" s="26">
        <v>44402</v>
      </c>
      <c r="I2415" s="26">
        <v>44413</v>
      </c>
      <c r="J2415" s="13">
        <v>9</v>
      </c>
      <c r="K2415" s="13">
        <v>2010</v>
      </c>
      <c r="L2415" s="13" t="s">
        <v>33</v>
      </c>
      <c r="M2415" s="13">
        <v>5</v>
      </c>
      <c r="N2415" s="13">
        <v>0.56388888888888888</v>
      </c>
      <c r="O2415" s="13">
        <v>2.8194444444444451</v>
      </c>
      <c r="P2415" s="13">
        <v>12</v>
      </c>
      <c r="Q2415" s="13">
        <v>0.23495370370370369</v>
      </c>
      <c r="R2415" s="13">
        <v>0.41666666666666669</v>
      </c>
      <c r="S2415" s="13">
        <v>8.3323353293413174</v>
      </c>
      <c r="T2415" s="13" t="str">
        <f>IFERROR(VLOOKUP(B591,[1]!users_table[#All],4),"NA")</f>
        <v>NA</v>
      </c>
      <c r="U2415" s="13" t="s">
        <v>1019</v>
      </c>
    </row>
    <row r="2416" spans="1:21" x14ac:dyDescent="0.3">
      <c r="A2416" s="25">
        <v>2414</v>
      </c>
      <c r="B2416" s="13" t="s">
        <v>4</v>
      </c>
      <c r="C2416" s="13">
        <v>4901</v>
      </c>
      <c r="D2416" s="13" t="s">
        <v>731</v>
      </c>
      <c r="E2416" s="13" t="s">
        <v>52</v>
      </c>
      <c r="F2416" s="13" t="s">
        <v>37</v>
      </c>
      <c r="G2416" s="13">
        <v>8.02</v>
      </c>
      <c r="H2416" s="26">
        <v>44402</v>
      </c>
      <c r="I2416" s="26">
        <v>44413</v>
      </c>
      <c r="J2416" s="13">
        <v>9</v>
      </c>
      <c r="K2416" s="13">
        <v>2010</v>
      </c>
      <c r="L2416" s="13" t="s">
        <v>33</v>
      </c>
      <c r="M2416" s="13">
        <v>5</v>
      </c>
      <c r="N2416" s="13">
        <v>0.56388888888888888</v>
      </c>
      <c r="O2416" s="13">
        <v>2.8194444444444451</v>
      </c>
      <c r="P2416" s="13">
        <v>12</v>
      </c>
      <c r="Q2416" s="13">
        <v>0.23495370370370369</v>
      </c>
      <c r="R2416" s="13">
        <v>0.41666666666666669</v>
      </c>
      <c r="S2416" s="13">
        <v>8.3323353293413174</v>
      </c>
      <c r="T2416" s="13" t="str">
        <f>IFERROR(VLOOKUP(B591,[1]!users_table[#All],4),"NA")</f>
        <v>NA</v>
      </c>
      <c r="U2416" s="13" t="s">
        <v>1055</v>
      </c>
    </row>
    <row r="2417" spans="1:21" x14ac:dyDescent="0.3">
      <c r="A2417" s="25">
        <v>2415</v>
      </c>
      <c r="B2417" s="13" t="s">
        <v>4</v>
      </c>
      <c r="C2417" s="13">
        <v>4901</v>
      </c>
      <c r="D2417" s="13" t="s">
        <v>731</v>
      </c>
      <c r="E2417" s="13" t="s">
        <v>52</v>
      </c>
      <c r="F2417" s="13" t="s">
        <v>37</v>
      </c>
      <c r="G2417" s="13">
        <v>8.02</v>
      </c>
      <c r="H2417" s="26">
        <v>44402</v>
      </c>
      <c r="I2417" s="26">
        <v>44413</v>
      </c>
      <c r="J2417" s="13">
        <v>9</v>
      </c>
      <c r="K2417" s="13">
        <v>2010</v>
      </c>
      <c r="L2417" s="13" t="s">
        <v>33</v>
      </c>
      <c r="M2417" s="13">
        <v>5</v>
      </c>
      <c r="N2417" s="13">
        <v>0.56388888888888888</v>
      </c>
      <c r="O2417" s="13">
        <v>2.8194444444444451</v>
      </c>
      <c r="P2417" s="13">
        <v>12</v>
      </c>
      <c r="Q2417" s="13">
        <v>0.23495370370370369</v>
      </c>
      <c r="R2417" s="13">
        <v>0.41666666666666669</v>
      </c>
      <c r="S2417" s="13">
        <v>8.3323353293413174</v>
      </c>
      <c r="T2417" s="13" t="str">
        <f>IFERROR(VLOOKUP(B591,[1]!users_table[#All],4),"NA")</f>
        <v>NA</v>
      </c>
      <c r="U2417" s="13" t="s">
        <v>1016</v>
      </c>
    </row>
    <row r="2418" spans="1:21" x14ac:dyDescent="0.3">
      <c r="A2418" s="25">
        <v>2416</v>
      </c>
      <c r="B2418" s="13" t="s">
        <v>4</v>
      </c>
      <c r="C2418" s="13">
        <v>1519</v>
      </c>
      <c r="D2418" s="13" t="s">
        <v>732</v>
      </c>
      <c r="E2418" s="13" t="s">
        <v>32</v>
      </c>
      <c r="F2418" s="13" t="s">
        <v>37</v>
      </c>
      <c r="G2418" s="13">
        <v>8.17</v>
      </c>
      <c r="H2418" s="26">
        <v>44390</v>
      </c>
      <c r="I2418" s="26">
        <v>44399</v>
      </c>
      <c r="J2418" s="13">
        <v>9</v>
      </c>
      <c r="K2418" s="13">
        <v>2006</v>
      </c>
      <c r="L2418" s="13" t="s">
        <v>35</v>
      </c>
      <c r="M2418" s="13">
        <v>12</v>
      </c>
      <c r="N2418" s="13">
        <v>0.39083333333333331</v>
      </c>
      <c r="O2418" s="13">
        <v>4.6900000000000004</v>
      </c>
      <c r="P2418" s="13">
        <v>10</v>
      </c>
      <c r="Q2418" s="13">
        <v>0.46899999999999997</v>
      </c>
      <c r="R2418" s="13">
        <v>1.2</v>
      </c>
      <c r="S2418" s="13">
        <v>8.3323353293413174</v>
      </c>
      <c r="T2418" s="13" t="str">
        <f>IFERROR(VLOOKUP(B592,[1]!users_table[#All],4),"NA")</f>
        <v>NA</v>
      </c>
      <c r="U2418" s="13" t="s">
        <v>65</v>
      </c>
    </row>
    <row r="2419" spans="1:21" x14ac:dyDescent="0.3">
      <c r="A2419" s="25">
        <v>2417</v>
      </c>
      <c r="B2419" s="13" t="s">
        <v>4</v>
      </c>
      <c r="C2419" s="13">
        <v>1519</v>
      </c>
      <c r="D2419" s="13" t="s">
        <v>732</v>
      </c>
      <c r="E2419" s="13" t="s">
        <v>32</v>
      </c>
      <c r="F2419" s="13" t="s">
        <v>37</v>
      </c>
      <c r="G2419" s="13">
        <v>8.17</v>
      </c>
      <c r="H2419" s="26">
        <v>44390</v>
      </c>
      <c r="I2419" s="26">
        <v>44399</v>
      </c>
      <c r="J2419" s="13">
        <v>9</v>
      </c>
      <c r="K2419" s="13">
        <v>2006</v>
      </c>
      <c r="L2419" s="13" t="s">
        <v>35</v>
      </c>
      <c r="M2419" s="13">
        <v>12</v>
      </c>
      <c r="N2419" s="13">
        <v>0.39083333333333331</v>
      </c>
      <c r="O2419" s="13">
        <v>4.6900000000000004</v>
      </c>
      <c r="P2419" s="13">
        <v>10</v>
      </c>
      <c r="Q2419" s="13">
        <v>0.46899999999999997</v>
      </c>
      <c r="R2419" s="13">
        <v>1.2</v>
      </c>
      <c r="S2419" s="13">
        <v>8.3323353293413174</v>
      </c>
      <c r="T2419" s="13" t="str">
        <f>IFERROR(VLOOKUP(B592,[1]!users_table[#All],4),"NA")</f>
        <v>NA</v>
      </c>
      <c r="U2419" s="13" t="s">
        <v>1019</v>
      </c>
    </row>
    <row r="2420" spans="1:21" x14ac:dyDescent="0.3">
      <c r="A2420" s="25">
        <v>2418</v>
      </c>
      <c r="B2420" s="13" t="s">
        <v>4</v>
      </c>
      <c r="C2420" s="13">
        <v>1519</v>
      </c>
      <c r="D2420" s="13" t="s">
        <v>732</v>
      </c>
      <c r="E2420" s="13" t="s">
        <v>32</v>
      </c>
      <c r="F2420" s="13" t="s">
        <v>37</v>
      </c>
      <c r="G2420" s="13">
        <v>8.17</v>
      </c>
      <c r="H2420" s="26">
        <v>44390</v>
      </c>
      <c r="I2420" s="26">
        <v>44399</v>
      </c>
      <c r="J2420" s="13">
        <v>9</v>
      </c>
      <c r="K2420" s="13">
        <v>2006</v>
      </c>
      <c r="L2420" s="13" t="s">
        <v>35</v>
      </c>
      <c r="M2420" s="13">
        <v>12</v>
      </c>
      <c r="N2420" s="13">
        <v>0.39083333333333331</v>
      </c>
      <c r="O2420" s="13">
        <v>4.6900000000000004</v>
      </c>
      <c r="P2420" s="13">
        <v>10</v>
      </c>
      <c r="Q2420" s="13">
        <v>0.46899999999999997</v>
      </c>
      <c r="R2420" s="13">
        <v>1.2</v>
      </c>
      <c r="S2420" s="13">
        <v>8.3323353293413174</v>
      </c>
      <c r="T2420" s="7" t="str">
        <f>IFERROR(VLOOKUP(B592,[1]!users_table[#All],4),"NA")</f>
        <v>NA</v>
      </c>
      <c r="U2420" s="13" t="s">
        <v>1055</v>
      </c>
    </row>
    <row r="2421" spans="1:21" x14ac:dyDescent="0.3">
      <c r="A2421" s="25">
        <v>2419</v>
      </c>
      <c r="B2421" s="13" t="s">
        <v>4</v>
      </c>
      <c r="C2421" s="13">
        <v>1519</v>
      </c>
      <c r="D2421" s="13" t="s">
        <v>732</v>
      </c>
      <c r="E2421" s="13" t="s">
        <v>32</v>
      </c>
      <c r="F2421" s="13" t="s">
        <v>37</v>
      </c>
      <c r="G2421" s="13">
        <v>8.17</v>
      </c>
      <c r="H2421" s="26">
        <v>44390</v>
      </c>
      <c r="I2421" s="26">
        <v>44399</v>
      </c>
      <c r="J2421" s="13">
        <v>9</v>
      </c>
      <c r="K2421" s="13">
        <v>2006</v>
      </c>
      <c r="L2421" s="13" t="s">
        <v>35</v>
      </c>
      <c r="M2421" s="13">
        <v>12</v>
      </c>
      <c r="N2421" s="13">
        <v>0.39083333333333331</v>
      </c>
      <c r="O2421" s="13">
        <v>4.6900000000000004</v>
      </c>
      <c r="P2421" s="13">
        <v>10</v>
      </c>
      <c r="Q2421" s="13">
        <v>0.46899999999999997</v>
      </c>
      <c r="R2421" s="13">
        <v>1.2</v>
      </c>
      <c r="S2421" s="13">
        <v>8.3323353293413174</v>
      </c>
      <c r="T2421" s="7" t="str">
        <f>IFERROR(VLOOKUP(B592,[1]!users_table[#All],4),"NA")</f>
        <v>NA</v>
      </c>
      <c r="U2421" s="13" t="s">
        <v>1016</v>
      </c>
    </row>
    <row r="2422" spans="1:21" x14ac:dyDescent="0.3">
      <c r="A2422" s="25">
        <v>2420</v>
      </c>
      <c r="B2422" s="13" t="s">
        <v>4</v>
      </c>
      <c r="C2422" s="13">
        <v>11285</v>
      </c>
      <c r="D2422" s="13" t="s">
        <v>733</v>
      </c>
      <c r="E2422" s="13" t="s">
        <v>32</v>
      </c>
      <c r="F2422" s="13" t="s">
        <v>44</v>
      </c>
      <c r="G2422" s="13">
        <v>6.8</v>
      </c>
      <c r="H2422" s="26">
        <v>44658</v>
      </c>
      <c r="I2422" s="26">
        <v>44660</v>
      </c>
      <c r="J2422" s="13">
        <v>9</v>
      </c>
      <c r="K2422" s="13">
        <v>2012</v>
      </c>
      <c r="L2422" s="13" t="s">
        <v>30</v>
      </c>
      <c r="M2422" s="13">
        <v>8</v>
      </c>
      <c r="N2422" s="13">
        <v>0.38333333333333341</v>
      </c>
      <c r="O2422" s="13">
        <v>3.0666666666666669</v>
      </c>
      <c r="P2422" s="13">
        <v>3</v>
      </c>
      <c r="Q2422" s="13">
        <v>1.0222222222222219</v>
      </c>
      <c r="R2422" s="13">
        <v>2.666666666666667</v>
      </c>
      <c r="S2422" s="13">
        <v>8.3323353293413174</v>
      </c>
      <c r="T2422" s="7">
        <f>IFERROR(VLOOKUP(B593,[1]!users_table[#All],4),"NA")</f>
        <v>8.4223826714801451</v>
      </c>
      <c r="U2422" s="13" t="s">
        <v>65</v>
      </c>
    </row>
    <row r="2423" spans="1:21" x14ac:dyDescent="0.3">
      <c r="A2423" s="25">
        <v>2421</v>
      </c>
      <c r="B2423" s="13" t="s">
        <v>4</v>
      </c>
      <c r="C2423" s="13">
        <v>11285</v>
      </c>
      <c r="D2423" s="13" t="s">
        <v>733</v>
      </c>
      <c r="E2423" s="13" t="s">
        <v>32</v>
      </c>
      <c r="F2423" s="13" t="s">
        <v>44</v>
      </c>
      <c r="G2423" s="13">
        <v>6.8</v>
      </c>
      <c r="H2423" s="26">
        <v>44658</v>
      </c>
      <c r="I2423" s="26">
        <v>44660</v>
      </c>
      <c r="J2423" s="13">
        <v>9</v>
      </c>
      <c r="K2423" s="13">
        <v>2012</v>
      </c>
      <c r="L2423" s="13" t="s">
        <v>30</v>
      </c>
      <c r="M2423" s="13">
        <v>8</v>
      </c>
      <c r="N2423" s="13">
        <v>0.38333333333333341</v>
      </c>
      <c r="O2423" s="13">
        <v>3.0666666666666669</v>
      </c>
      <c r="P2423" s="13">
        <v>3</v>
      </c>
      <c r="Q2423" s="13">
        <v>1.0222222222222219</v>
      </c>
      <c r="R2423" s="13">
        <v>2.666666666666667</v>
      </c>
      <c r="S2423" s="13">
        <v>8.3323353293413174</v>
      </c>
      <c r="T2423" s="7">
        <f>IFERROR(VLOOKUP(B593,[1]!users_table[#All],4),"NA")</f>
        <v>8.4223826714801451</v>
      </c>
      <c r="U2423" s="13" t="s">
        <v>66</v>
      </c>
    </row>
    <row r="2424" spans="1:21" x14ac:dyDescent="0.3">
      <c r="A2424" s="25">
        <v>2422</v>
      </c>
      <c r="B2424" s="13" t="s">
        <v>4</v>
      </c>
      <c r="C2424" s="13">
        <v>11285</v>
      </c>
      <c r="D2424" s="13" t="s">
        <v>733</v>
      </c>
      <c r="E2424" s="13" t="s">
        <v>32</v>
      </c>
      <c r="F2424" s="13" t="s">
        <v>44</v>
      </c>
      <c r="G2424" s="13">
        <v>6.8</v>
      </c>
      <c r="H2424" s="26">
        <v>44658</v>
      </c>
      <c r="I2424" s="26">
        <v>44660</v>
      </c>
      <c r="J2424" s="13">
        <v>9</v>
      </c>
      <c r="K2424" s="13">
        <v>2012</v>
      </c>
      <c r="L2424" s="13" t="s">
        <v>30</v>
      </c>
      <c r="M2424" s="13">
        <v>8</v>
      </c>
      <c r="N2424" s="13">
        <v>0.38333333333333341</v>
      </c>
      <c r="O2424" s="13">
        <v>3.0666666666666669</v>
      </c>
      <c r="P2424" s="13">
        <v>3</v>
      </c>
      <c r="Q2424" s="13">
        <v>1.0222222222222219</v>
      </c>
      <c r="R2424" s="13">
        <v>2.666666666666667</v>
      </c>
      <c r="S2424" s="13">
        <v>8.3323353293413174</v>
      </c>
      <c r="T2424" s="7">
        <f>IFERROR(VLOOKUP(B593,[1]!users_table[#All],4),"NA")</f>
        <v>8.4223826714801451</v>
      </c>
      <c r="U2424" s="13" t="s">
        <v>85</v>
      </c>
    </row>
    <row r="2425" spans="1:21" x14ac:dyDescent="0.3">
      <c r="A2425" s="25">
        <v>2423</v>
      </c>
      <c r="B2425" s="13" t="s">
        <v>4</v>
      </c>
      <c r="C2425" s="13">
        <v>11285</v>
      </c>
      <c r="D2425" s="13" t="s">
        <v>733</v>
      </c>
      <c r="E2425" s="13" t="s">
        <v>32</v>
      </c>
      <c r="F2425" s="13" t="s">
        <v>44</v>
      </c>
      <c r="G2425" s="13">
        <v>6.8</v>
      </c>
      <c r="H2425" s="26">
        <v>44658</v>
      </c>
      <c r="I2425" s="26">
        <v>44660</v>
      </c>
      <c r="J2425" s="13">
        <v>9</v>
      </c>
      <c r="K2425" s="13">
        <v>2012</v>
      </c>
      <c r="L2425" s="13" t="s">
        <v>30</v>
      </c>
      <c r="M2425" s="13">
        <v>8</v>
      </c>
      <c r="N2425" s="13">
        <v>0.38333333333333341</v>
      </c>
      <c r="O2425" s="13">
        <v>3.0666666666666669</v>
      </c>
      <c r="P2425" s="13">
        <v>3</v>
      </c>
      <c r="Q2425" s="13">
        <v>1.0222222222222219</v>
      </c>
      <c r="R2425" s="13">
        <v>2.666666666666667</v>
      </c>
      <c r="S2425" s="13">
        <v>8.3323353293413174</v>
      </c>
      <c r="T2425" s="7">
        <f>IFERROR(VLOOKUP(B593,[1]!users_table[#All],4),"NA")</f>
        <v>8.4223826714801451</v>
      </c>
      <c r="U2425" s="13" t="s">
        <v>1033</v>
      </c>
    </row>
    <row r="2426" spans="1:21" x14ac:dyDescent="0.3">
      <c r="A2426" s="25">
        <v>2424</v>
      </c>
      <c r="B2426" s="13" t="s">
        <v>4</v>
      </c>
      <c r="C2426" s="13">
        <v>31043</v>
      </c>
      <c r="D2426" s="13" t="s">
        <v>734</v>
      </c>
      <c r="E2426" s="13" t="s">
        <v>32</v>
      </c>
      <c r="F2426" s="13" t="s">
        <v>37</v>
      </c>
      <c r="G2426" s="13">
        <v>8.31</v>
      </c>
      <c r="H2426" s="26">
        <v>42377</v>
      </c>
      <c r="I2426" s="26">
        <v>42454</v>
      </c>
      <c r="J2426" s="13">
        <v>9</v>
      </c>
      <c r="K2426" s="13">
        <v>2016</v>
      </c>
      <c r="L2426" s="13" t="s">
        <v>30</v>
      </c>
      <c r="M2426" s="13">
        <v>12</v>
      </c>
      <c r="N2426" s="13">
        <v>0.38333333333333341</v>
      </c>
      <c r="O2426" s="13">
        <v>4.6000000000000014</v>
      </c>
      <c r="P2426" s="13">
        <v>78</v>
      </c>
      <c r="Q2426" s="13">
        <v>5.897435897435898E-2</v>
      </c>
      <c r="R2426" s="13">
        <v>0.15384615384615391</v>
      </c>
      <c r="S2426" s="13">
        <v>8.3323353293413174</v>
      </c>
      <c r="T2426" s="7">
        <f>IFERROR(VLOOKUP(B594,[1]!users_table[#All],4),"NA")</f>
        <v>8.4223826714801451</v>
      </c>
      <c r="U2426" s="13" t="s">
        <v>61</v>
      </c>
    </row>
    <row r="2427" spans="1:21" x14ac:dyDescent="0.3">
      <c r="A2427" s="25">
        <v>2425</v>
      </c>
      <c r="B2427" s="13" t="s">
        <v>4</v>
      </c>
      <c r="C2427" s="13">
        <v>31043</v>
      </c>
      <c r="D2427" s="13" t="s">
        <v>734</v>
      </c>
      <c r="E2427" s="13" t="s">
        <v>32</v>
      </c>
      <c r="F2427" s="13" t="s">
        <v>37</v>
      </c>
      <c r="G2427" s="13">
        <v>8.31</v>
      </c>
      <c r="H2427" s="26">
        <v>42377</v>
      </c>
      <c r="I2427" s="26">
        <v>42454</v>
      </c>
      <c r="J2427" s="13">
        <v>9</v>
      </c>
      <c r="K2427" s="13">
        <v>2016</v>
      </c>
      <c r="L2427" s="13" t="s">
        <v>30</v>
      </c>
      <c r="M2427" s="13">
        <v>12</v>
      </c>
      <c r="N2427" s="13">
        <v>0.38333333333333341</v>
      </c>
      <c r="O2427" s="13">
        <v>4.6000000000000014</v>
      </c>
      <c r="P2427" s="13">
        <v>78</v>
      </c>
      <c r="Q2427" s="13">
        <v>5.897435897435898E-2</v>
      </c>
      <c r="R2427" s="13">
        <v>0.15384615384615391</v>
      </c>
      <c r="S2427" s="13">
        <v>8.3323353293413174</v>
      </c>
      <c r="T2427" s="7">
        <f>IFERROR(VLOOKUP(B594,[1]!users_table[#All],4),"NA")</f>
        <v>8.4223826714801451</v>
      </c>
      <c r="U2427" s="13" t="s">
        <v>78</v>
      </c>
    </row>
    <row r="2428" spans="1:21" x14ac:dyDescent="0.3">
      <c r="A2428" s="25">
        <v>2426</v>
      </c>
      <c r="B2428" s="13" t="s">
        <v>4</v>
      </c>
      <c r="C2428" s="13">
        <v>31043</v>
      </c>
      <c r="D2428" s="13" t="s">
        <v>734</v>
      </c>
      <c r="E2428" s="13" t="s">
        <v>32</v>
      </c>
      <c r="F2428" s="13" t="s">
        <v>37</v>
      </c>
      <c r="G2428" s="13">
        <v>8.31</v>
      </c>
      <c r="H2428" s="26">
        <v>42377</v>
      </c>
      <c r="I2428" s="26">
        <v>42454</v>
      </c>
      <c r="J2428" s="13">
        <v>9</v>
      </c>
      <c r="K2428" s="13">
        <v>2016</v>
      </c>
      <c r="L2428" s="13" t="s">
        <v>30</v>
      </c>
      <c r="M2428" s="13">
        <v>12</v>
      </c>
      <c r="N2428" s="13">
        <v>0.38333333333333341</v>
      </c>
      <c r="O2428" s="13">
        <v>4.6000000000000014</v>
      </c>
      <c r="P2428" s="13">
        <v>78</v>
      </c>
      <c r="Q2428" s="13">
        <v>5.897435897435898E-2</v>
      </c>
      <c r="R2428" s="13">
        <v>0.15384615384615391</v>
      </c>
      <c r="S2428" s="13">
        <v>8.3323353293413174</v>
      </c>
      <c r="T2428" s="7">
        <f>IFERROR(VLOOKUP(B594,[1]!users_table[#All],4),"NA")</f>
        <v>8.4223826714801451</v>
      </c>
      <c r="U2428" s="13" t="s">
        <v>1016</v>
      </c>
    </row>
    <row r="2429" spans="1:21" x14ac:dyDescent="0.3">
      <c r="A2429" s="25">
        <v>2427</v>
      </c>
      <c r="B2429" s="13" t="s">
        <v>4</v>
      </c>
      <c r="C2429" s="13">
        <v>31043</v>
      </c>
      <c r="D2429" s="13" t="s">
        <v>734</v>
      </c>
      <c r="E2429" s="13" t="s">
        <v>32</v>
      </c>
      <c r="F2429" s="13" t="s">
        <v>37</v>
      </c>
      <c r="G2429" s="13">
        <v>8.31</v>
      </c>
      <c r="H2429" s="26">
        <v>42377</v>
      </c>
      <c r="I2429" s="26">
        <v>42454</v>
      </c>
      <c r="J2429" s="13">
        <v>9</v>
      </c>
      <c r="K2429" s="13">
        <v>2016</v>
      </c>
      <c r="L2429" s="13" t="s">
        <v>30</v>
      </c>
      <c r="M2429" s="13">
        <v>12</v>
      </c>
      <c r="N2429" s="13">
        <v>0.38333333333333341</v>
      </c>
      <c r="O2429" s="13">
        <v>4.6000000000000014</v>
      </c>
      <c r="P2429" s="13">
        <v>78</v>
      </c>
      <c r="Q2429" s="13">
        <v>5.897435897435898E-2</v>
      </c>
      <c r="R2429" s="13">
        <v>0.15384615384615391</v>
      </c>
      <c r="S2429" s="13">
        <v>8.3323353293413174</v>
      </c>
      <c r="T2429" s="7">
        <f>IFERROR(VLOOKUP(B594,[1]!users_table[#All],4),"NA")</f>
        <v>8.4223826714801451</v>
      </c>
      <c r="U2429" s="13" t="s">
        <v>1027</v>
      </c>
    </row>
    <row r="2430" spans="1:21" x14ac:dyDescent="0.3">
      <c r="A2430" s="25">
        <v>2428</v>
      </c>
      <c r="B2430" s="13" t="s">
        <v>4</v>
      </c>
      <c r="C2430" s="13">
        <v>31043</v>
      </c>
      <c r="D2430" s="13" t="s">
        <v>734</v>
      </c>
      <c r="E2430" s="13" t="s">
        <v>32</v>
      </c>
      <c r="F2430" s="13" t="s">
        <v>37</v>
      </c>
      <c r="G2430" s="13">
        <v>8.31</v>
      </c>
      <c r="H2430" s="26">
        <v>42377</v>
      </c>
      <c r="I2430" s="26">
        <v>42454</v>
      </c>
      <c r="J2430" s="13">
        <v>9</v>
      </c>
      <c r="K2430" s="13">
        <v>2016</v>
      </c>
      <c r="L2430" s="13" t="s">
        <v>30</v>
      </c>
      <c r="M2430" s="13">
        <v>12</v>
      </c>
      <c r="N2430" s="13">
        <v>0.38333333333333341</v>
      </c>
      <c r="O2430" s="13">
        <v>4.6000000000000014</v>
      </c>
      <c r="P2430" s="13">
        <v>78</v>
      </c>
      <c r="Q2430" s="13">
        <v>5.897435897435898E-2</v>
      </c>
      <c r="R2430" s="13">
        <v>0.15384615384615391</v>
      </c>
      <c r="S2430" s="13">
        <v>8.3323353293413174</v>
      </c>
      <c r="T2430" s="7">
        <f>IFERROR(VLOOKUP(B594,[1]!users_table[#All],4),"NA")</f>
        <v>8.4223826714801451</v>
      </c>
      <c r="U2430" s="13" t="s">
        <v>1025</v>
      </c>
    </row>
    <row r="2431" spans="1:21" x14ac:dyDescent="0.3">
      <c r="A2431" s="25">
        <v>2429</v>
      </c>
      <c r="B2431" s="13" t="s">
        <v>4</v>
      </c>
      <c r="C2431" s="13">
        <v>31043</v>
      </c>
      <c r="D2431" s="13" t="s">
        <v>734</v>
      </c>
      <c r="E2431" s="13" t="s">
        <v>32</v>
      </c>
      <c r="F2431" s="13" t="s">
        <v>37</v>
      </c>
      <c r="G2431" s="13">
        <v>8.31</v>
      </c>
      <c r="H2431" s="26">
        <v>42377</v>
      </c>
      <c r="I2431" s="26">
        <v>42454</v>
      </c>
      <c r="J2431" s="13">
        <v>9</v>
      </c>
      <c r="K2431" s="13">
        <v>2016</v>
      </c>
      <c r="L2431" s="13" t="s">
        <v>30</v>
      </c>
      <c r="M2431" s="13">
        <v>12</v>
      </c>
      <c r="N2431" s="13">
        <v>0.38333333333333341</v>
      </c>
      <c r="O2431" s="13">
        <v>4.6000000000000014</v>
      </c>
      <c r="P2431" s="13">
        <v>78</v>
      </c>
      <c r="Q2431" s="13">
        <v>5.897435897435898E-2</v>
      </c>
      <c r="R2431" s="13">
        <v>0.15384615384615391</v>
      </c>
      <c r="S2431" s="13">
        <v>8.3323353293413174</v>
      </c>
      <c r="T2431" s="7">
        <f>IFERROR(VLOOKUP(B594,[1]!users_table[#All],4),"NA")</f>
        <v>8.4223826714801451</v>
      </c>
      <c r="U2431" s="13" t="s">
        <v>79</v>
      </c>
    </row>
    <row r="2432" spans="1:21" x14ac:dyDescent="0.3">
      <c r="A2432" s="25">
        <v>2430</v>
      </c>
      <c r="B2432" s="13" t="s">
        <v>4</v>
      </c>
      <c r="C2432" s="13">
        <v>10719</v>
      </c>
      <c r="D2432" s="13" t="s">
        <v>735</v>
      </c>
      <c r="E2432" s="13" t="s">
        <v>32</v>
      </c>
      <c r="F2432" s="13" t="s">
        <v>152</v>
      </c>
      <c r="G2432" s="13">
        <v>7.17</v>
      </c>
      <c r="H2432" s="26" t="s">
        <v>54</v>
      </c>
      <c r="I2432" s="26">
        <v>42981</v>
      </c>
      <c r="J2432" s="13">
        <v>9</v>
      </c>
      <c r="K2432" s="13">
        <v>2011</v>
      </c>
      <c r="L2432" s="13" t="s">
        <v>35</v>
      </c>
      <c r="M2432" s="13">
        <v>12</v>
      </c>
      <c r="N2432" s="13">
        <v>0.4</v>
      </c>
      <c r="O2432" s="13">
        <v>4.8000000000000007</v>
      </c>
      <c r="P2432" s="13" t="s">
        <v>54</v>
      </c>
      <c r="Q2432" s="13" t="s">
        <v>54</v>
      </c>
      <c r="R2432" s="13" t="s">
        <v>54</v>
      </c>
      <c r="S2432" s="13">
        <v>8.3323353293413174</v>
      </c>
      <c r="T2432" s="7">
        <f>IFERROR(VLOOKUP(B595,[1]!users_table[#All],4),"NA")</f>
        <v>8.4223826714801451</v>
      </c>
      <c r="U2432" s="13" t="s">
        <v>64</v>
      </c>
    </row>
    <row r="2433" spans="1:21" x14ac:dyDescent="0.3">
      <c r="A2433" s="25">
        <v>2431</v>
      </c>
      <c r="B2433" s="13" t="s">
        <v>4</v>
      </c>
      <c r="C2433" s="13">
        <v>10719</v>
      </c>
      <c r="D2433" s="13" t="s">
        <v>735</v>
      </c>
      <c r="E2433" s="13" t="s">
        <v>32</v>
      </c>
      <c r="F2433" s="13" t="s">
        <v>152</v>
      </c>
      <c r="G2433" s="13">
        <v>7.17</v>
      </c>
      <c r="H2433" s="26" t="s">
        <v>54</v>
      </c>
      <c r="I2433" s="26">
        <v>42981</v>
      </c>
      <c r="J2433" s="13">
        <v>9</v>
      </c>
      <c r="K2433" s="13">
        <v>2011</v>
      </c>
      <c r="L2433" s="13" t="s">
        <v>35</v>
      </c>
      <c r="M2433" s="13">
        <v>12</v>
      </c>
      <c r="N2433" s="13">
        <v>0.4</v>
      </c>
      <c r="O2433" s="13">
        <v>4.8000000000000007</v>
      </c>
      <c r="P2433" s="13" t="s">
        <v>54</v>
      </c>
      <c r="Q2433" s="13" t="s">
        <v>54</v>
      </c>
      <c r="R2433" s="13" t="s">
        <v>54</v>
      </c>
      <c r="S2433" s="13">
        <v>8.3323353293413174</v>
      </c>
      <c r="T2433" s="7">
        <f>IFERROR(VLOOKUP(B595,[1]!users_table[#All],4),"NA")</f>
        <v>8.4223826714801451</v>
      </c>
      <c r="U2433" s="13" t="s">
        <v>1011</v>
      </c>
    </row>
    <row r="2434" spans="1:21" x14ac:dyDescent="0.3">
      <c r="A2434" s="25">
        <v>2432</v>
      </c>
      <c r="B2434" s="13" t="s">
        <v>4</v>
      </c>
      <c r="C2434" s="13">
        <v>10719</v>
      </c>
      <c r="D2434" s="13" t="s">
        <v>735</v>
      </c>
      <c r="E2434" s="13" t="s">
        <v>32</v>
      </c>
      <c r="F2434" s="13" t="s">
        <v>152</v>
      </c>
      <c r="G2434" s="13">
        <v>7.17</v>
      </c>
      <c r="H2434" s="26" t="s">
        <v>54</v>
      </c>
      <c r="I2434" s="26">
        <v>42981</v>
      </c>
      <c r="J2434" s="13">
        <v>9</v>
      </c>
      <c r="K2434" s="13">
        <v>2011</v>
      </c>
      <c r="L2434" s="13" t="s">
        <v>35</v>
      </c>
      <c r="M2434" s="13">
        <v>12</v>
      </c>
      <c r="N2434" s="13">
        <v>0.4</v>
      </c>
      <c r="O2434" s="13">
        <v>4.8000000000000007</v>
      </c>
      <c r="P2434" s="13" t="s">
        <v>54</v>
      </c>
      <c r="Q2434" s="13" t="s">
        <v>54</v>
      </c>
      <c r="R2434" s="13" t="s">
        <v>54</v>
      </c>
      <c r="S2434" s="13">
        <v>8.3323353293413174</v>
      </c>
      <c r="T2434" s="7">
        <f>IFERROR(VLOOKUP(B595,[1]!users_table[#All],4),"NA")</f>
        <v>8.4223826714801451</v>
      </c>
      <c r="U2434" s="13" t="s">
        <v>77</v>
      </c>
    </row>
    <row r="2435" spans="1:21" x14ac:dyDescent="0.3">
      <c r="A2435" s="25">
        <v>2433</v>
      </c>
      <c r="B2435" s="13" t="s">
        <v>4</v>
      </c>
      <c r="C2435" s="13">
        <v>10719</v>
      </c>
      <c r="D2435" s="13" t="s">
        <v>735</v>
      </c>
      <c r="E2435" s="13" t="s">
        <v>32</v>
      </c>
      <c r="F2435" s="13" t="s">
        <v>152</v>
      </c>
      <c r="G2435" s="13">
        <v>7.17</v>
      </c>
      <c r="H2435" s="26" t="s">
        <v>54</v>
      </c>
      <c r="I2435" s="26">
        <v>42981</v>
      </c>
      <c r="J2435" s="13">
        <v>9</v>
      </c>
      <c r="K2435" s="13">
        <v>2011</v>
      </c>
      <c r="L2435" s="13" t="s">
        <v>35</v>
      </c>
      <c r="M2435" s="13">
        <v>12</v>
      </c>
      <c r="N2435" s="13">
        <v>0.4</v>
      </c>
      <c r="O2435" s="13">
        <v>4.8000000000000007</v>
      </c>
      <c r="P2435" s="13" t="s">
        <v>54</v>
      </c>
      <c r="Q2435" s="13" t="s">
        <v>54</v>
      </c>
      <c r="R2435" s="13" t="s">
        <v>54</v>
      </c>
      <c r="S2435" s="13">
        <v>8.3323353293413174</v>
      </c>
      <c r="T2435" s="7">
        <f>IFERROR(VLOOKUP(B595,[1]!users_table[#All],4),"NA")</f>
        <v>8.4223826714801451</v>
      </c>
      <c r="U2435" s="13" t="s">
        <v>75</v>
      </c>
    </row>
    <row r="2436" spans="1:21" x14ac:dyDescent="0.3">
      <c r="A2436" s="25">
        <v>2434</v>
      </c>
      <c r="B2436" s="13" t="s">
        <v>4</v>
      </c>
      <c r="C2436" s="13">
        <v>10719</v>
      </c>
      <c r="D2436" s="13" t="s">
        <v>735</v>
      </c>
      <c r="E2436" s="13" t="s">
        <v>32</v>
      </c>
      <c r="F2436" s="13" t="s">
        <v>152</v>
      </c>
      <c r="G2436" s="13">
        <v>7.17</v>
      </c>
      <c r="H2436" s="26" t="s">
        <v>54</v>
      </c>
      <c r="I2436" s="26">
        <v>42981</v>
      </c>
      <c r="J2436" s="13">
        <v>9</v>
      </c>
      <c r="K2436" s="13">
        <v>2011</v>
      </c>
      <c r="L2436" s="13" t="s">
        <v>35</v>
      </c>
      <c r="M2436" s="13">
        <v>12</v>
      </c>
      <c r="N2436" s="13">
        <v>0.4</v>
      </c>
      <c r="O2436" s="13">
        <v>4.8000000000000007</v>
      </c>
      <c r="P2436" s="13" t="s">
        <v>54</v>
      </c>
      <c r="Q2436" s="13" t="s">
        <v>54</v>
      </c>
      <c r="R2436" s="13" t="s">
        <v>54</v>
      </c>
      <c r="S2436" s="13">
        <v>8.3323353293413174</v>
      </c>
      <c r="T2436" s="13">
        <f>IFERROR(VLOOKUP(B595,[1]!users_table[#All],4),"NA")</f>
        <v>8.4223826714801451</v>
      </c>
      <c r="U2436" s="13" t="s">
        <v>70</v>
      </c>
    </row>
    <row r="2437" spans="1:21" x14ac:dyDescent="0.3">
      <c r="A2437" s="25">
        <v>2435</v>
      </c>
      <c r="B2437" s="13" t="s">
        <v>4</v>
      </c>
      <c r="C2437" s="13">
        <v>14967</v>
      </c>
      <c r="D2437" s="13" t="s">
        <v>736</v>
      </c>
      <c r="E2437" s="13" t="s">
        <v>32</v>
      </c>
      <c r="F2437" s="13" t="s">
        <v>152</v>
      </c>
      <c r="G2437" s="13">
        <v>7.29</v>
      </c>
      <c r="H2437" s="26">
        <v>42981</v>
      </c>
      <c r="I2437" s="26">
        <v>42983</v>
      </c>
      <c r="J2437" s="13">
        <v>9</v>
      </c>
      <c r="K2437" s="13">
        <v>2013</v>
      </c>
      <c r="L2437" s="13" t="s">
        <v>30</v>
      </c>
      <c r="M2437" s="13">
        <v>12</v>
      </c>
      <c r="N2437" s="13">
        <v>0.4</v>
      </c>
      <c r="O2437" s="13">
        <v>4.8000000000000007</v>
      </c>
      <c r="P2437" s="13">
        <v>3</v>
      </c>
      <c r="Q2437" s="13">
        <v>1.6</v>
      </c>
      <c r="R2437" s="13">
        <v>4</v>
      </c>
      <c r="S2437" s="13">
        <v>8.3323353293413174</v>
      </c>
      <c r="T2437" s="13">
        <f>IFERROR(VLOOKUP(B596,[1]!users_table[#All],4),"NA")</f>
        <v>8.4223826714801451</v>
      </c>
      <c r="U2437" s="13" t="s">
        <v>64</v>
      </c>
    </row>
    <row r="2438" spans="1:21" x14ac:dyDescent="0.3">
      <c r="A2438" s="25">
        <v>2436</v>
      </c>
      <c r="B2438" s="13" t="s">
        <v>4</v>
      </c>
      <c r="C2438" s="13">
        <v>14967</v>
      </c>
      <c r="D2438" s="13" t="s">
        <v>736</v>
      </c>
      <c r="E2438" s="13" t="s">
        <v>32</v>
      </c>
      <c r="F2438" s="13" t="s">
        <v>152</v>
      </c>
      <c r="G2438" s="13">
        <v>7.29</v>
      </c>
      <c r="H2438" s="26">
        <v>42981</v>
      </c>
      <c r="I2438" s="26">
        <v>42983</v>
      </c>
      <c r="J2438" s="13">
        <v>9</v>
      </c>
      <c r="K2438" s="13">
        <v>2013</v>
      </c>
      <c r="L2438" s="13" t="s">
        <v>30</v>
      </c>
      <c r="M2438" s="13">
        <v>12</v>
      </c>
      <c r="N2438" s="13">
        <v>0.4</v>
      </c>
      <c r="O2438" s="13">
        <v>4.8000000000000007</v>
      </c>
      <c r="P2438" s="13">
        <v>3</v>
      </c>
      <c r="Q2438" s="13">
        <v>1.6</v>
      </c>
      <c r="R2438" s="13">
        <v>4</v>
      </c>
      <c r="S2438" s="13">
        <v>8.3323353293413174</v>
      </c>
      <c r="T2438" s="13">
        <f>IFERROR(VLOOKUP(B596,[1]!users_table[#All],4),"NA")</f>
        <v>8.4223826714801451</v>
      </c>
      <c r="U2438" s="13" t="s">
        <v>1011</v>
      </c>
    </row>
    <row r="2439" spans="1:21" x14ac:dyDescent="0.3">
      <c r="A2439" s="25">
        <v>2437</v>
      </c>
      <c r="B2439" s="13" t="s">
        <v>4</v>
      </c>
      <c r="C2439" s="13">
        <v>14967</v>
      </c>
      <c r="D2439" s="13" t="s">
        <v>736</v>
      </c>
      <c r="E2439" s="13" t="s">
        <v>32</v>
      </c>
      <c r="F2439" s="13" t="s">
        <v>152</v>
      </c>
      <c r="G2439" s="13">
        <v>7.29</v>
      </c>
      <c r="H2439" s="26">
        <v>42981</v>
      </c>
      <c r="I2439" s="26">
        <v>42983</v>
      </c>
      <c r="J2439" s="13">
        <v>9</v>
      </c>
      <c r="K2439" s="13">
        <v>2013</v>
      </c>
      <c r="L2439" s="13" t="s">
        <v>30</v>
      </c>
      <c r="M2439" s="13">
        <v>12</v>
      </c>
      <c r="N2439" s="13">
        <v>0.4</v>
      </c>
      <c r="O2439" s="13">
        <v>4.8000000000000007</v>
      </c>
      <c r="P2439" s="13">
        <v>3</v>
      </c>
      <c r="Q2439" s="13">
        <v>1.6</v>
      </c>
      <c r="R2439" s="13">
        <v>4</v>
      </c>
      <c r="S2439" s="13">
        <v>8.3323353293413174</v>
      </c>
      <c r="T2439" s="7">
        <f>IFERROR(VLOOKUP(B596,[1]!users_table[#All],4),"NA")</f>
        <v>8.4223826714801451</v>
      </c>
      <c r="U2439" s="13" t="s">
        <v>77</v>
      </c>
    </row>
    <row r="2440" spans="1:21" x14ac:dyDescent="0.3">
      <c r="A2440" s="25">
        <v>2438</v>
      </c>
      <c r="B2440" s="13" t="s">
        <v>4</v>
      </c>
      <c r="C2440" s="13">
        <v>14967</v>
      </c>
      <c r="D2440" s="13" t="s">
        <v>736</v>
      </c>
      <c r="E2440" s="13" t="s">
        <v>32</v>
      </c>
      <c r="F2440" s="13" t="s">
        <v>152</v>
      </c>
      <c r="G2440" s="13">
        <v>7.29</v>
      </c>
      <c r="H2440" s="26">
        <v>42981</v>
      </c>
      <c r="I2440" s="26">
        <v>42983</v>
      </c>
      <c r="J2440" s="13">
        <v>9</v>
      </c>
      <c r="K2440" s="13">
        <v>2013</v>
      </c>
      <c r="L2440" s="13" t="s">
        <v>30</v>
      </c>
      <c r="M2440" s="13">
        <v>12</v>
      </c>
      <c r="N2440" s="13">
        <v>0.4</v>
      </c>
      <c r="O2440" s="13">
        <v>4.8000000000000007</v>
      </c>
      <c r="P2440" s="13">
        <v>3</v>
      </c>
      <c r="Q2440" s="13">
        <v>1.6</v>
      </c>
      <c r="R2440" s="13">
        <v>4</v>
      </c>
      <c r="S2440" s="13">
        <v>8.3323353293413174</v>
      </c>
      <c r="T2440" s="7">
        <f>IFERROR(VLOOKUP(B596,[1]!users_table[#All],4),"NA")</f>
        <v>8.4223826714801451</v>
      </c>
      <c r="U2440" s="13" t="s">
        <v>75</v>
      </c>
    </row>
    <row r="2441" spans="1:21" x14ac:dyDescent="0.3">
      <c r="A2441" s="25">
        <v>2439</v>
      </c>
      <c r="B2441" s="13" t="s">
        <v>4</v>
      </c>
      <c r="C2441" s="13">
        <v>14967</v>
      </c>
      <c r="D2441" s="13" t="s">
        <v>736</v>
      </c>
      <c r="E2441" s="13" t="s">
        <v>32</v>
      </c>
      <c r="F2441" s="13" t="s">
        <v>152</v>
      </c>
      <c r="G2441" s="13">
        <v>7.29</v>
      </c>
      <c r="H2441" s="26">
        <v>42981</v>
      </c>
      <c r="I2441" s="26">
        <v>42983</v>
      </c>
      <c r="J2441" s="13">
        <v>9</v>
      </c>
      <c r="K2441" s="13">
        <v>2013</v>
      </c>
      <c r="L2441" s="13" t="s">
        <v>30</v>
      </c>
      <c r="M2441" s="13">
        <v>12</v>
      </c>
      <c r="N2441" s="13">
        <v>0.4</v>
      </c>
      <c r="O2441" s="13">
        <v>4.8000000000000007</v>
      </c>
      <c r="P2441" s="13">
        <v>3</v>
      </c>
      <c r="Q2441" s="13">
        <v>1.6</v>
      </c>
      <c r="R2441" s="13">
        <v>4</v>
      </c>
      <c r="S2441" s="13">
        <v>8.3323353293413174</v>
      </c>
      <c r="T2441" s="7">
        <f>IFERROR(VLOOKUP(B596,[1]!users_table[#All],4),"NA")</f>
        <v>8.4223826714801451</v>
      </c>
      <c r="U2441" s="13" t="s">
        <v>70</v>
      </c>
    </row>
    <row r="2442" spans="1:21" x14ac:dyDescent="0.3">
      <c r="A2442" s="25">
        <v>2440</v>
      </c>
      <c r="B2442" s="13" t="s">
        <v>4</v>
      </c>
      <c r="C2442" s="13">
        <v>10897</v>
      </c>
      <c r="D2442" s="13" t="s">
        <v>737</v>
      </c>
      <c r="E2442" s="13" t="s">
        <v>52</v>
      </c>
      <c r="F2442" s="13" t="s">
        <v>152</v>
      </c>
      <c r="G2442" s="13">
        <v>6.71</v>
      </c>
      <c r="H2442" s="26">
        <v>42983</v>
      </c>
      <c r="I2442" s="26">
        <v>42983</v>
      </c>
      <c r="J2442" s="13">
        <v>8</v>
      </c>
      <c r="K2442" s="13">
        <v>2011</v>
      </c>
      <c r="L2442" s="13" t="s">
        <v>39</v>
      </c>
      <c r="M2442" s="13">
        <v>1</v>
      </c>
      <c r="N2442" s="13">
        <v>0.18611111111111109</v>
      </c>
      <c r="O2442" s="13">
        <v>0.18611111111111109</v>
      </c>
      <c r="P2442" s="13">
        <v>1</v>
      </c>
      <c r="Q2442" s="13">
        <v>0.18611111111111109</v>
      </c>
      <c r="R2442" s="13">
        <v>1</v>
      </c>
      <c r="S2442" s="13">
        <v>8.3323353293413174</v>
      </c>
      <c r="T2442" s="7">
        <f>IFERROR(VLOOKUP(B597,[1]!users_table[#All],4),"NA")</f>
        <v>8.4223826714801451</v>
      </c>
      <c r="U2442" s="13" t="s">
        <v>64</v>
      </c>
    </row>
    <row r="2443" spans="1:21" x14ac:dyDescent="0.3">
      <c r="A2443" s="25">
        <v>2441</v>
      </c>
      <c r="B2443" s="13" t="s">
        <v>4</v>
      </c>
      <c r="C2443" s="13">
        <v>10897</v>
      </c>
      <c r="D2443" s="13" t="s">
        <v>737</v>
      </c>
      <c r="E2443" s="13" t="s">
        <v>52</v>
      </c>
      <c r="F2443" s="13" t="s">
        <v>152</v>
      </c>
      <c r="G2443" s="13">
        <v>6.71</v>
      </c>
      <c r="H2443" s="26">
        <v>42983</v>
      </c>
      <c r="I2443" s="26">
        <v>42983</v>
      </c>
      <c r="J2443" s="13">
        <v>8</v>
      </c>
      <c r="K2443" s="13">
        <v>2011</v>
      </c>
      <c r="L2443" s="13" t="s">
        <v>39</v>
      </c>
      <c r="M2443" s="13">
        <v>1</v>
      </c>
      <c r="N2443" s="13">
        <v>0.18611111111111109</v>
      </c>
      <c r="O2443" s="13">
        <v>0.18611111111111109</v>
      </c>
      <c r="P2443" s="13">
        <v>1</v>
      </c>
      <c r="Q2443" s="13">
        <v>0.18611111111111109</v>
      </c>
      <c r="R2443" s="13">
        <v>1</v>
      </c>
      <c r="S2443" s="13">
        <v>8.3323353293413174</v>
      </c>
      <c r="T2443" s="7">
        <f>IFERROR(VLOOKUP(B597,[1]!users_table[#All],4),"NA")</f>
        <v>8.4223826714801451</v>
      </c>
      <c r="U2443" s="13" t="s">
        <v>75</v>
      </c>
    </row>
    <row r="2444" spans="1:21" x14ac:dyDescent="0.3">
      <c r="A2444" s="25">
        <v>2442</v>
      </c>
      <c r="B2444" s="13" t="s">
        <v>4</v>
      </c>
      <c r="C2444" s="13">
        <v>10897</v>
      </c>
      <c r="D2444" s="13" t="s">
        <v>737</v>
      </c>
      <c r="E2444" s="13" t="s">
        <v>52</v>
      </c>
      <c r="F2444" s="13" t="s">
        <v>152</v>
      </c>
      <c r="G2444" s="13">
        <v>6.71</v>
      </c>
      <c r="H2444" s="26">
        <v>42983</v>
      </c>
      <c r="I2444" s="26">
        <v>42983</v>
      </c>
      <c r="J2444" s="13">
        <v>8</v>
      </c>
      <c r="K2444" s="13">
        <v>2011</v>
      </c>
      <c r="L2444" s="13" t="s">
        <v>39</v>
      </c>
      <c r="M2444" s="13">
        <v>1</v>
      </c>
      <c r="N2444" s="13">
        <v>0.18611111111111109</v>
      </c>
      <c r="O2444" s="13">
        <v>0.18611111111111109</v>
      </c>
      <c r="P2444" s="13">
        <v>1</v>
      </c>
      <c r="Q2444" s="13">
        <v>0.18611111111111109</v>
      </c>
      <c r="R2444" s="13">
        <v>1</v>
      </c>
      <c r="S2444" s="13">
        <v>8.3323353293413174</v>
      </c>
      <c r="T2444" s="7">
        <f>IFERROR(VLOOKUP(B597,[1]!users_table[#All],4),"NA")</f>
        <v>8.4223826714801451</v>
      </c>
      <c r="U2444" s="13" t="s">
        <v>70</v>
      </c>
    </row>
    <row r="2445" spans="1:21" x14ac:dyDescent="0.3">
      <c r="A2445" s="25">
        <v>2443</v>
      </c>
      <c r="B2445" s="13" t="s">
        <v>4</v>
      </c>
      <c r="C2445" s="13">
        <v>40904</v>
      </c>
      <c r="D2445" s="13" t="s">
        <v>738</v>
      </c>
      <c r="E2445" s="13" t="s">
        <v>32</v>
      </c>
      <c r="F2445" s="13" t="s">
        <v>152</v>
      </c>
      <c r="G2445" s="13">
        <v>7.42</v>
      </c>
      <c r="H2445" s="26">
        <v>44385</v>
      </c>
      <c r="I2445" s="26">
        <v>44465</v>
      </c>
      <c r="J2445" s="13">
        <v>9</v>
      </c>
      <c r="K2445" s="13">
        <v>2021</v>
      </c>
      <c r="L2445" s="13" t="s">
        <v>39</v>
      </c>
      <c r="M2445" s="13">
        <v>12</v>
      </c>
      <c r="N2445" s="13">
        <v>0.43194444444444452</v>
      </c>
      <c r="O2445" s="13">
        <v>5.1833333333333336</v>
      </c>
      <c r="P2445" s="13">
        <v>81</v>
      </c>
      <c r="Q2445" s="13">
        <v>6.3991769547325106E-2</v>
      </c>
      <c r="R2445" s="13">
        <v>0.14814814814814811</v>
      </c>
      <c r="S2445" s="13">
        <v>8.3323353293413174</v>
      </c>
      <c r="T2445" s="7">
        <f>IFERROR(VLOOKUP(B598,[1]!users_table[#All],4),"NA")</f>
        <v>8.4223826714801451</v>
      </c>
      <c r="U2445" s="13" t="s">
        <v>1019</v>
      </c>
    </row>
    <row r="2446" spans="1:21" x14ac:dyDescent="0.3">
      <c r="A2446" s="25">
        <v>2444</v>
      </c>
      <c r="B2446" s="13" t="s">
        <v>4</v>
      </c>
      <c r="C2446" s="13">
        <v>40904</v>
      </c>
      <c r="D2446" s="13" t="s">
        <v>738</v>
      </c>
      <c r="E2446" s="13" t="s">
        <v>32</v>
      </c>
      <c r="F2446" s="13" t="s">
        <v>152</v>
      </c>
      <c r="G2446" s="13">
        <v>7.42</v>
      </c>
      <c r="H2446" s="26">
        <v>44385</v>
      </c>
      <c r="I2446" s="26">
        <v>44465</v>
      </c>
      <c r="J2446" s="13">
        <v>9</v>
      </c>
      <c r="K2446" s="13">
        <v>2021</v>
      </c>
      <c r="L2446" s="13" t="s">
        <v>39</v>
      </c>
      <c r="M2446" s="13">
        <v>12</v>
      </c>
      <c r="N2446" s="13">
        <v>0.43194444444444452</v>
      </c>
      <c r="O2446" s="13">
        <v>5.1833333333333336</v>
      </c>
      <c r="P2446" s="13">
        <v>81</v>
      </c>
      <c r="Q2446" s="13">
        <v>6.3991769547325106E-2</v>
      </c>
      <c r="R2446" s="13">
        <v>0.14814814814814811</v>
      </c>
      <c r="S2446" s="13">
        <v>8.3323353293413174</v>
      </c>
      <c r="T2446" s="7">
        <f>IFERROR(VLOOKUP(B598,[1]!users_table[#All],4),"NA")</f>
        <v>8.4223826714801451</v>
      </c>
      <c r="U2446" s="13" t="s">
        <v>66</v>
      </c>
    </row>
    <row r="2447" spans="1:21" x14ac:dyDescent="0.3">
      <c r="A2447" s="25">
        <v>2445</v>
      </c>
      <c r="B2447" s="13" t="s">
        <v>4</v>
      </c>
      <c r="C2447" s="13">
        <v>40904</v>
      </c>
      <c r="D2447" s="13" t="s">
        <v>738</v>
      </c>
      <c r="E2447" s="13" t="s">
        <v>32</v>
      </c>
      <c r="F2447" s="13" t="s">
        <v>152</v>
      </c>
      <c r="G2447" s="13">
        <v>7.42</v>
      </c>
      <c r="H2447" s="26">
        <v>44385</v>
      </c>
      <c r="I2447" s="26">
        <v>44465</v>
      </c>
      <c r="J2447" s="13">
        <v>9</v>
      </c>
      <c r="K2447" s="13">
        <v>2021</v>
      </c>
      <c r="L2447" s="13" t="s">
        <v>39</v>
      </c>
      <c r="M2447" s="13">
        <v>12</v>
      </c>
      <c r="N2447" s="13">
        <v>0.43194444444444452</v>
      </c>
      <c r="O2447" s="13">
        <v>5.1833333333333336</v>
      </c>
      <c r="P2447" s="13">
        <v>81</v>
      </c>
      <c r="Q2447" s="13">
        <v>6.3991769547325106E-2</v>
      </c>
      <c r="R2447" s="13">
        <v>0.14814814814814811</v>
      </c>
      <c r="S2447" s="13">
        <v>8.3323353293413174</v>
      </c>
      <c r="T2447" s="7">
        <f>IFERROR(VLOOKUP(B598,[1]!users_table[#All],4),"NA")</f>
        <v>8.4223826714801451</v>
      </c>
      <c r="U2447" s="13" t="s">
        <v>75</v>
      </c>
    </row>
    <row r="2448" spans="1:21" x14ac:dyDescent="0.3">
      <c r="A2448" s="25">
        <v>2446</v>
      </c>
      <c r="B2448" s="13" t="s">
        <v>4</v>
      </c>
      <c r="C2448" s="13">
        <v>40904</v>
      </c>
      <c r="D2448" s="13" t="s">
        <v>738</v>
      </c>
      <c r="E2448" s="13" t="s">
        <v>32</v>
      </c>
      <c r="F2448" s="13" t="s">
        <v>152</v>
      </c>
      <c r="G2448" s="13">
        <v>7.42</v>
      </c>
      <c r="H2448" s="26">
        <v>44385</v>
      </c>
      <c r="I2448" s="26">
        <v>44465</v>
      </c>
      <c r="J2448" s="13">
        <v>9</v>
      </c>
      <c r="K2448" s="13">
        <v>2021</v>
      </c>
      <c r="L2448" s="13" t="s">
        <v>39</v>
      </c>
      <c r="M2448" s="13">
        <v>12</v>
      </c>
      <c r="N2448" s="13">
        <v>0.43194444444444452</v>
      </c>
      <c r="O2448" s="13">
        <v>5.1833333333333336</v>
      </c>
      <c r="P2448" s="13">
        <v>81</v>
      </c>
      <c r="Q2448" s="13">
        <v>6.3991769547325106E-2</v>
      </c>
      <c r="R2448" s="13">
        <v>0.14814814814814811</v>
      </c>
      <c r="S2448" s="13">
        <v>8.3323353293413174</v>
      </c>
      <c r="T2448" s="7">
        <f>IFERROR(VLOOKUP(B598,[1]!users_table[#All],4),"NA")</f>
        <v>8.4223826714801451</v>
      </c>
      <c r="U2448" s="13" t="s">
        <v>79</v>
      </c>
    </row>
    <row r="2449" spans="1:21" x14ac:dyDescent="0.3">
      <c r="A2449" s="25">
        <v>2447</v>
      </c>
      <c r="B2449" s="13" t="s">
        <v>4</v>
      </c>
      <c r="C2449" s="13">
        <v>14345</v>
      </c>
      <c r="D2449" s="13" t="s">
        <v>739</v>
      </c>
      <c r="E2449" s="13" t="s">
        <v>32</v>
      </c>
      <c r="F2449" s="13" t="s">
        <v>37</v>
      </c>
      <c r="G2449" s="13">
        <v>7.29</v>
      </c>
      <c r="H2449" s="26">
        <v>44257</v>
      </c>
      <c r="I2449" s="26">
        <v>44259</v>
      </c>
      <c r="J2449" s="13">
        <v>8</v>
      </c>
      <c r="K2449" s="13">
        <v>2012</v>
      </c>
      <c r="L2449" s="13" t="s">
        <v>35</v>
      </c>
      <c r="M2449" s="13">
        <v>12</v>
      </c>
      <c r="N2449" s="13">
        <v>0.4</v>
      </c>
      <c r="O2449" s="13">
        <v>4.8000000000000007</v>
      </c>
      <c r="P2449" s="13">
        <v>3</v>
      </c>
      <c r="Q2449" s="13">
        <v>1.6</v>
      </c>
      <c r="R2449" s="13">
        <v>4</v>
      </c>
      <c r="S2449" s="13">
        <v>8.3323353293413174</v>
      </c>
      <c r="T2449" s="7" t="str">
        <f>IFERROR(VLOOKUP(B599,[1]!users_table[#All],4),"NA")</f>
        <v>NA</v>
      </c>
      <c r="U2449" s="13" t="s">
        <v>65</v>
      </c>
    </row>
    <row r="2450" spans="1:21" x14ac:dyDescent="0.3">
      <c r="A2450" s="25">
        <v>2448</v>
      </c>
      <c r="B2450" s="13" t="s">
        <v>4</v>
      </c>
      <c r="C2450" s="13">
        <v>14345</v>
      </c>
      <c r="D2450" s="13" t="s">
        <v>739</v>
      </c>
      <c r="E2450" s="13" t="s">
        <v>32</v>
      </c>
      <c r="F2450" s="13" t="s">
        <v>37</v>
      </c>
      <c r="G2450" s="13">
        <v>7.29</v>
      </c>
      <c r="H2450" s="26">
        <v>44257</v>
      </c>
      <c r="I2450" s="26">
        <v>44259</v>
      </c>
      <c r="J2450" s="13">
        <v>8</v>
      </c>
      <c r="K2450" s="13">
        <v>2012</v>
      </c>
      <c r="L2450" s="13" t="s">
        <v>35</v>
      </c>
      <c r="M2450" s="13">
        <v>12</v>
      </c>
      <c r="N2450" s="13">
        <v>0.4</v>
      </c>
      <c r="O2450" s="13">
        <v>4.8000000000000007</v>
      </c>
      <c r="P2450" s="13">
        <v>3</v>
      </c>
      <c r="Q2450" s="13">
        <v>1.6</v>
      </c>
      <c r="R2450" s="13">
        <v>4</v>
      </c>
      <c r="S2450" s="13">
        <v>8.3323353293413174</v>
      </c>
      <c r="T2450" s="7" t="str">
        <f>IFERROR(VLOOKUP(B599,[1]!users_table[#All],4),"NA")</f>
        <v>NA</v>
      </c>
      <c r="U2450" s="13" t="s">
        <v>1038</v>
      </c>
    </row>
    <row r="2451" spans="1:21" x14ac:dyDescent="0.3">
      <c r="A2451" s="25">
        <v>2449</v>
      </c>
      <c r="B2451" s="13" t="s">
        <v>4</v>
      </c>
      <c r="C2451" s="13">
        <v>14345</v>
      </c>
      <c r="D2451" s="13" t="s">
        <v>739</v>
      </c>
      <c r="E2451" s="13" t="s">
        <v>32</v>
      </c>
      <c r="F2451" s="13" t="s">
        <v>37</v>
      </c>
      <c r="G2451" s="13">
        <v>7.29</v>
      </c>
      <c r="H2451" s="26">
        <v>44257</v>
      </c>
      <c r="I2451" s="26">
        <v>44259</v>
      </c>
      <c r="J2451" s="13">
        <v>8</v>
      </c>
      <c r="K2451" s="13">
        <v>2012</v>
      </c>
      <c r="L2451" s="13" t="s">
        <v>35</v>
      </c>
      <c r="M2451" s="13">
        <v>12</v>
      </c>
      <c r="N2451" s="13">
        <v>0.4</v>
      </c>
      <c r="O2451" s="13">
        <v>4.8000000000000007</v>
      </c>
      <c r="P2451" s="13">
        <v>3</v>
      </c>
      <c r="Q2451" s="13">
        <v>1.6</v>
      </c>
      <c r="R2451" s="13">
        <v>4</v>
      </c>
      <c r="S2451" s="13">
        <v>8.3323353293413174</v>
      </c>
      <c r="T2451" s="7" t="str">
        <f>IFERROR(VLOOKUP(B599,[1]!users_table[#All],4),"NA")</f>
        <v>NA</v>
      </c>
      <c r="U2451" s="13" t="s">
        <v>78</v>
      </c>
    </row>
    <row r="2452" spans="1:21" x14ac:dyDescent="0.3">
      <c r="A2452" s="25">
        <v>2450</v>
      </c>
      <c r="B2452" s="13" t="s">
        <v>4</v>
      </c>
      <c r="C2452" s="13">
        <v>14345</v>
      </c>
      <c r="D2452" s="13" t="s">
        <v>739</v>
      </c>
      <c r="E2452" s="13" t="s">
        <v>32</v>
      </c>
      <c r="F2452" s="13" t="s">
        <v>37</v>
      </c>
      <c r="G2452" s="13">
        <v>7.29</v>
      </c>
      <c r="H2452" s="26">
        <v>44257</v>
      </c>
      <c r="I2452" s="26">
        <v>44259</v>
      </c>
      <c r="J2452" s="13">
        <v>8</v>
      </c>
      <c r="K2452" s="13">
        <v>2012</v>
      </c>
      <c r="L2452" s="13" t="s">
        <v>35</v>
      </c>
      <c r="M2452" s="13">
        <v>12</v>
      </c>
      <c r="N2452" s="13">
        <v>0.4</v>
      </c>
      <c r="O2452" s="13">
        <v>4.8000000000000007</v>
      </c>
      <c r="P2452" s="13">
        <v>3</v>
      </c>
      <c r="Q2452" s="13">
        <v>1.6</v>
      </c>
      <c r="R2452" s="13">
        <v>4</v>
      </c>
      <c r="S2452" s="13">
        <v>8.3323353293413174</v>
      </c>
      <c r="T2452" s="7" t="str">
        <f>IFERROR(VLOOKUP(B599,[1]!users_table[#All],4),"NA")</f>
        <v>NA</v>
      </c>
      <c r="U2452" s="13" t="s">
        <v>62</v>
      </c>
    </row>
    <row r="2453" spans="1:21" x14ac:dyDescent="0.3">
      <c r="A2453" s="25">
        <v>2451</v>
      </c>
      <c r="B2453" s="13" t="s">
        <v>4</v>
      </c>
      <c r="C2453" s="13">
        <v>14345</v>
      </c>
      <c r="D2453" s="13" t="s">
        <v>739</v>
      </c>
      <c r="E2453" s="13" t="s">
        <v>32</v>
      </c>
      <c r="F2453" s="13" t="s">
        <v>37</v>
      </c>
      <c r="G2453" s="13">
        <v>7.29</v>
      </c>
      <c r="H2453" s="26">
        <v>44257</v>
      </c>
      <c r="I2453" s="26">
        <v>44259</v>
      </c>
      <c r="J2453" s="13">
        <v>8</v>
      </c>
      <c r="K2453" s="13">
        <v>2012</v>
      </c>
      <c r="L2453" s="13" t="s">
        <v>35</v>
      </c>
      <c r="M2453" s="13">
        <v>12</v>
      </c>
      <c r="N2453" s="13">
        <v>0.4</v>
      </c>
      <c r="O2453" s="13">
        <v>4.8000000000000007</v>
      </c>
      <c r="P2453" s="13">
        <v>3</v>
      </c>
      <c r="Q2453" s="13">
        <v>1.6</v>
      </c>
      <c r="R2453" s="13">
        <v>4</v>
      </c>
      <c r="S2453" s="13">
        <v>8.3323353293413174</v>
      </c>
      <c r="T2453" s="7" t="str">
        <f>IFERROR(VLOOKUP(B599,[1]!users_table[#All],4),"NA")</f>
        <v>NA</v>
      </c>
      <c r="U2453" s="13" t="s">
        <v>1016</v>
      </c>
    </row>
    <row r="2454" spans="1:21" x14ac:dyDescent="0.3">
      <c r="A2454" s="25">
        <v>2452</v>
      </c>
      <c r="B2454" s="13" t="s">
        <v>4</v>
      </c>
      <c r="C2454" s="13">
        <v>14345</v>
      </c>
      <c r="D2454" s="13" t="s">
        <v>739</v>
      </c>
      <c r="E2454" s="13" t="s">
        <v>32</v>
      </c>
      <c r="F2454" s="13" t="s">
        <v>37</v>
      </c>
      <c r="G2454" s="13">
        <v>7.29</v>
      </c>
      <c r="H2454" s="26">
        <v>44257</v>
      </c>
      <c r="I2454" s="26">
        <v>44259</v>
      </c>
      <c r="J2454" s="13">
        <v>8</v>
      </c>
      <c r="K2454" s="13">
        <v>2012</v>
      </c>
      <c r="L2454" s="13" t="s">
        <v>35</v>
      </c>
      <c r="M2454" s="13">
        <v>12</v>
      </c>
      <c r="N2454" s="13">
        <v>0.4</v>
      </c>
      <c r="O2454" s="13">
        <v>4.8000000000000007</v>
      </c>
      <c r="P2454" s="13">
        <v>3</v>
      </c>
      <c r="Q2454" s="13">
        <v>1.6</v>
      </c>
      <c r="R2454" s="13">
        <v>4</v>
      </c>
      <c r="S2454" s="13">
        <v>8.3323353293413174</v>
      </c>
      <c r="T2454" s="7" t="str">
        <f>IFERROR(VLOOKUP(B599,[1]!users_table[#All],4),"NA")</f>
        <v>NA</v>
      </c>
      <c r="U2454" s="13" t="s">
        <v>56</v>
      </c>
    </row>
    <row r="2455" spans="1:21" x14ac:dyDescent="0.3">
      <c r="A2455" s="25">
        <v>2453</v>
      </c>
      <c r="B2455" s="13" t="s">
        <v>4</v>
      </c>
      <c r="C2455" s="13">
        <v>50549</v>
      </c>
      <c r="D2455" s="13" t="s">
        <v>740</v>
      </c>
      <c r="E2455" s="13" t="s">
        <v>50</v>
      </c>
      <c r="F2455" s="13" t="s">
        <v>29</v>
      </c>
      <c r="G2455" s="13">
        <v>7.26</v>
      </c>
      <c r="H2455" s="26">
        <v>45032</v>
      </c>
      <c r="I2455" s="26">
        <v>45032</v>
      </c>
      <c r="J2455" s="13">
        <v>7</v>
      </c>
      <c r="K2455" s="13">
        <v>2022</v>
      </c>
      <c r="L2455" s="13" t="s">
        <v>33</v>
      </c>
      <c r="M2455" s="13">
        <v>1</v>
      </c>
      <c r="N2455" s="13">
        <v>1.666666666666667</v>
      </c>
      <c r="O2455" s="13">
        <v>1.666666666666667</v>
      </c>
      <c r="P2455" s="13">
        <v>1</v>
      </c>
      <c r="Q2455" s="13">
        <v>1.666666666666667</v>
      </c>
      <c r="R2455" s="13">
        <v>1</v>
      </c>
      <c r="S2455" s="13">
        <v>8.3323353293413174</v>
      </c>
      <c r="T2455" s="7" t="str">
        <f>IFERROR(VLOOKUP(B600,[1]!users_table[#All],4),"NA")</f>
        <v>NA</v>
      </c>
      <c r="U2455" s="13" t="s">
        <v>65</v>
      </c>
    </row>
    <row r="2456" spans="1:21" x14ac:dyDescent="0.3">
      <c r="A2456" s="25">
        <v>2454</v>
      </c>
      <c r="B2456" s="13" t="s">
        <v>4</v>
      </c>
      <c r="C2456" s="13">
        <v>50549</v>
      </c>
      <c r="D2456" s="13" t="s">
        <v>740</v>
      </c>
      <c r="E2456" s="13" t="s">
        <v>50</v>
      </c>
      <c r="F2456" s="13" t="s">
        <v>29</v>
      </c>
      <c r="G2456" s="13">
        <v>7.26</v>
      </c>
      <c r="H2456" s="26">
        <v>45032</v>
      </c>
      <c r="I2456" s="26">
        <v>45032</v>
      </c>
      <c r="J2456" s="13">
        <v>7</v>
      </c>
      <c r="K2456" s="13">
        <v>2022</v>
      </c>
      <c r="L2456" s="13" t="s">
        <v>33</v>
      </c>
      <c r="M2456" s="13">
        <v>1</v>
      </c>
      <c r="N2456" s="13">
        <v>1.666666666666667</v>
      </c>
      <c r="O2456" s="13">
        <v>1.666666666666667</v>
      </c>
      <c r="P2456" s="13">
        <v>1</v>
      </c>
      <c r="Q2456" s="13">
        <v>1.666666666666667</v>
      </c>
      <c r="R2456" s="13">
        <v>1</v>
      </c>
      <c r="S2456" s="13">
        <v>8.3323353293413174</v>
      </c>
      <c r="T2456" s="7" t="str">
        <f>IFERROR(VLOOKUP(B600,[1]!users_table[#All],4),"NA")</f>
        <v>NA</v>
      </c>
      <c r="U2456" s="13" t="s">
        <v>62</v>
      </c>
    </row>
    <row r="2457" spans="1:21" x14ac:dyDescent="0.3">
      <c r="A2457" s="25">
        <v>2455</v>
      </c>
      <c r="B2457" s="13" t="s">
        <v>4</v>
      </c>
      <c r="C2457" s="13">
        <v>41468</v>
      </c>
      <c r="D2457" s="13" t="s">
        <v>741</v>
      </c>
      <c r="E2457" s="13" t="s">
        <v>168</v>
      </c>
      <c r="F2457" s="13" t="s">
        <v>37</v>
      </c>
      <c r="G2457" s="13">
        <v>7.11</v>
      </c>
      <c r="H2457" s="26">
        <v>44113</v>
      </c>
      <c r="I2457" s="26">
        <v>44113</v>
      </c>
      <c r="J2457" s="13">
        <v>8</v>
      </c>
      <c r="K2457" s="13">
        <v>2020</v>
      </c>
      <c r="L2457" s="13" t="s">
        <v>35</v>
      </c>
      <c r="M2457" s="13">
        <v>3</v>
      </c>
      <c r="N2457" s="13">
        <v>0.35</v>
      </c>
      <c r="O2457" s="13">
        <v>1.05</v>
      </c>
      <c r="P2457" s="13">
        <v>1</v>
      </c>
      <c r="Q2457" s="13">
        <v>1.05</v>
      </c>
      <c r="R2457" s="13">
        <v>3</v>
      </c>
      <c r="S2457" s="13">
        <v>8.3323353293413174</v>
      </c>
      <c r="T2457" s="7" t="str">
        <f>IFERROR(VLOOKUP(B602,[1]!users_table[#All],4),"NA")</f>
        <v>NA</v>
      </c>
      <c r="U2457" s="13" t="s">
        <v>65</v>
      </c>
    </row>
    <row r="2458" spans="1:21" x14ac:dyDescent="0.3">
      <c r="A2458" s="25">
        <v>2456</v>
      </c>
      <c r="B2458" s="13" t="s">
        <v>4</v>
      </c>
      <c r="C2458" s="13">
        <v>41468</v>
      </c>
      <c r="D2458" s="13" t="s">
        <v>741</v>
      </c>
      <c r="E2458" s="13" t="s">
        <v>168</v>
      </c>
      <c r="F2458" s="13" t="s">
        <v>37</v>
      </c>
      <c r="G2458" s="13">
        <v>7.11</v>
      </c>
      <c r="H2458" s="26">
        <v>44113</v>
      </c>
      <c r="I2458" s="26">
        <v>44113</v>
      </c>
      <c r="J2458" s="13">
        <v>8</v>
      </c>
      <c r="K2458" s="13">
        <v>2020</v>
      </c>
      <c r="L2458" s="13" t="s">
        <v>35</v>
      </c>
      <c r="M2458" s="13">
        <v>3</v>
      </c>
      <c r="N2458" s="13">
        <v>0.35</v>
      </c>
      <c r="O2458" s="13">
        <v>1.05</v>
      </c>
      <c r="P2458" s="13">
        <v>1</v>
      </c>
      <c r="Q2458" s="13">
        <v>1.05</v>
      </c>
      <c r="R2458" s="13">
        <v>3</v>
      </c>
      <c r="S2458" s="13">
        <v>8.3323353293413174</v>
      </c>
      <c r="T2458" s="7" t="str">
        <f>IFERROR(VLOOKUP(B602,[1]!users_table[#All],4),"NA")</f>
        <v>NA</v>
      </c>
      <c r="U2458" s="13" t="s">
        <v>60</v>
      </c>
    </row>
    <row r="2459" spans="1:21" x14ac:dyDescent="0.3">
      <c r="A2459" s="25">
        <v>2457</v>
      </c>
      <c r="B2459" s="13" t="s">
        <v>4</v>
      </c>
      <c r="C2459" s="13">
        <v>41468</v>
      </c>
      <c r="D2459" s="13" t="s">
        <v>741</v>
      </c>
      <c r="E2459" s="13" t="s">
        <v>168</v>
      </c>
      <c r="F2459" s="13" t="s">
        <v>37</v>
      </c>
      <c r="G2459" s="13">
        <v>7.11</v>
      </c>
      <c r="H2459" s="26">
        <v>44113</v>
      </c>
      <c r="I2459" s="26">
        <v>44113</v>
      </c>
      <c r="J2459" s="13">
        <v>8</v>
      </c>
      <c r="K2459" s="13">
        <v>2020</v>
      </c>
      <c r="L2459" s="13" t="s">
        <v>35</v>
      </c>
      <c r="M2459" s="13">
        <v>3</v>
      </c>
      <c r="N2459" s="13">
        <v>0.35</v>
      </c>
      <c r="O2459" s="13">
        <v>1.05</v>
      </c>
      <c r="P2459" s="13">
        <v>1</v>
      </c>
      <c r="Q2459" s="13">
        <v>1.05</v>
      </c>
      <c r="R2459" s="13">
        <v>3</v>
      </c>
      <c r="S2459" s="13">
        <v>8.3323353293413174</v>
      </c>
      <c r="T2459" s="7" t="str">
        <f>IFERROR(VLOOKUP(B602,[1]!users_table[#All],4),"NA")</f>
        <v>NA</v>
      </c>
      <c r="U2459" s="13" t="s">
        <v>68</v>
      </c>
    </row>
    <row r="2460" spans="1:21" x14ac:dyDescent="0.3">
      <c r="A2460" s="25">
        <v>2458</v>
      </c>
      <c r="B2460" s="13" t="s">
        <v>4</v>
      </c>
      <c r="C2460" s="13">
        <v>28999</v>
      </c>
      <c r="D2460" s="13" t="s">
        <v>742</v>
      </c>
      <c r="E2460" s="13" t="s">
        <v>32</v>
      </c>
      <c r="F2460" s="13" t="s">
        <v>29</v>
      </c>
      <c r="G2460" s="13">
        <v>7.75</v>
      </c>
      <c r="H2460" s="26">
        <v>44459</v>
      </c>
      <c r="I2460" s="26">
        <v>44461</v>
      </c>
      <c r="J2460" s="13">
        <v>8</v>
      </c>
      <c r="K2460" s="13">
        <v>2015</v>
      </c>
      <c r="L2460" s="13" t="s">
        <v>39</v>
      </c>
      <c r="M2460" s="13">
        <v>13</v>
      </c>
      <c r="N2460" s="13">
        <v>0.4</v>
      </c>
      <c r="O2460" s="13">
        <v>5.2</v>
      </c>
      <c r="P2460" s="13">
        <v>3</v>
      </c>
      <c r="Q2460" s="13">
        <v>1.7333333333333329</v>
      </c>
      <c r="R2460" s="13">
        <v>4.333333333333333</v>
      </c>
      <c r="S2460" s="13">
        <v>8.3323353293413174</v>
      </c>
      <c r="T2460" s="7" t="str">
        <f>IFERROR(VLOOKUP(B603,[1]!users_table[#All],4),"NA")</f>
        <v>NA</v>
      </c>
      <c r="U2460" s="13" t="s">
        <v>66</v>
      </c>
    </row>
    <row r="2461" spans="1:21" x14ac:dyDescent="0.3">
      <c r="A2461" s="25">
        <v>2459</v>
      </c>
      <c r="B2461" s="13" t="s">
        <v>4</v>
      </c>
      <c r="C2461" s="13">
        <v>28999</v>
      </c>
      <c r="D2461" s="13" t="s">
        <v>742</v>
      </c>
      <c r="E2461" s="13" t="s">
        <v>32</v>
      </c>
      <c r="F2461" s="13" t="s">
        <v>29</v>
      </c>
      <c r="G2461" s="13">
        <v>7.75</v>
      </c>
      <c r="H2461" s="26">
        <v>44459</v>
      </c>
      <c r="I2461" s="26">
        <v>44461</v>
      </c>
      <c r="J2461" s="13">
        <v>8</v>
      </c>
      <c r="K2461" s="13">
        <v>2015</v>
      </c>
      <c r="L2461" s="13" t="s">
        <v>39</v>
      </c>
      <c r="M2461" s="13">
        <v>13</v>
      </c>
      <c r="N2461" s="13">
        <v>0.4</v>
      </c>
      <c r="O2461" s="13">
        <v>5.2</v>
      </c>
      <c r="P2461" s="13">
        <v>3</v>
      </c>
      <c r="Q2461" s="13">
        <v>1.7333333333333329</v>
      </c>
      <c r="R2461" s="13">
        <v>4.333333333333333</v>
      </c>
      <c r="S2461" s="13">
        <v>8.3323353293413174</v>
      </c>
      <c r="T2461" s="7" t="str">
        <f>IFERROR(VLOOKUP(B603,[1]!users_table[#All],4),"NA")</f>
        <v>NA</v>
      </c>
      <c r="U2461" s="13" t="s">
        <v>70</v>
      </c>
    </row>
    <row r="2462" spans="1:21" x14ac:dyDescent="0.3">
      <c r="A2462" s="25">
        <v>2460</v>
      </c>
      <c r="B2462" s="13" t="s">
        <v>4</v>
      </c>
      <c r="C2462" s="13">
        <v>28999</v>
      </c>
      <c r="D2462" s="13" t="s">
        <v>742</v>
      </c>
      <c r="E2462" s="13" t="s">
        <v>32</v>
      </c>
      <c r="F2462" s="13" t="s">
        <v>29</v>
      </c>
      <c r="G2462" s="13">
        <v>7.75</v>
      </c>
      <c r="H2462" s="26">
        <v>44459</v>
      </c>
      <c r="I2462" s="26">
        <v>44461</v>
      </c>
      <c r="J2462" s="13">
        <v>8</v>
      </c>
      <c r="K2462" s="13">
        <v>2015</v>
      </c>
      <c r="L2462" s="13" t="s">
        <v>39</v>
      </c>
      <c r="M2462" s="13">
        <v>13</v>
      </c>
      <c r="N2462" s="13">
        <v>0.4</v>
      </c>
      <c r="O2462" s="13">
        <v>5.2</v>
      </c>
      <c r="P2462" s="13">
        <v>3</v>
      </c>
      <c r="Q2462" s="13">
        <v>1.7333333333333329</v>
      </c>
      <c r="R2462" s="13">
        <v>4.333333333333333</v>
      </c>
      <c r="S2462" s="13">
        <v>8.3323353293413174</v>
      </c>
      <c r="T2462" s="7" t="str">
        <f>IFERROR(VLOOKUP(B603,[1]!users_table[#All],4),"NA")</f>
        <v>NA</v>
      </c>
      <c r="U2462" s="13" t="s">
        <v>1033</v>
      </c>
    </row>
    <row r="2463" spans="1:21" x14ac:dyDescent="0.3">
      <c r="A2463" s="25">
        <v>2461</v>
      </c>
      <c r="B2463" s="13" t="s">
        <v>4</v>
      </c>
      <c r="C2463" s="13">
        <v>4975</v>
      </c>
      <c r="D2463" s="13" t="s">
        <v>743</v>
      </c>
      <c r="E2463" s="13" t="s">
        <v>32</v>
      </c>
      <c r="F2463" s="13" t="s">
        <v>386</v>
      </c>
      <c r="G2463" s="13">
        <v>6.31</v>
      </c>
      <c r="H2463" s="26">
        <v>44264</v>
      </c>
      <c r="I2463" s="26" t="s">
        <v>54</v>
      </c>
      <c r="J2463" s="13">
        <v>6</v>
      </c>
      <c r="K2463" s="13">
        <v>2008</v>
      </c>
      <c r="L2463" s="13" t="s">
        <v>35</v>
      </c>
      <c r="M2463" s="13">
        <v>12</v>
      </c>
      <c r="N2463" s="13">
        <v>0.45</v>
      </c>
      <c r="O2463" s="13">
        <v>5.4</v>
      </c>
      <c r="P2463" s="13" t="s">
        <v>54</v>
      </c>
      <c r="Q2463" s="13" t="s">
        <v>54</v>
      </c>
      <c r="R2463" s="13" t="s">
        <v>54</v>
      </c>
      <c r="S2463" s="13">
        <v>8.3323353293413174</v>
      </c>
      <c r="T2463" s="7" t="str">
        <f>IFERROR(VLOOKUP(B604,[1]!users_table[#All],4),"NA")</f>
        <v>NA</v>
      </c>
      <c r="U2463" s="13" t="s">
        <v>77</v>
      </c>
    </row>
    <row r="2464" spans="1:21" x14ac:dyDescent="0.3">
      <c r="A2464" s="25">
        <v>2462</v>
      </c>
      <c r="B2464" s="13" t="s">
        <v>4</v>
      </c>
      <c r="C2464" s="13">
        <v>4975</v>
      </c>
      <c r="D2464" s="13" t="s">
        <v>743</v>
      </c>
      <c r="E2464" s="13" t="s">
        <v>32</v>
      </c>
      <c r="F2464" s="13" t="s">
        <v>386</v>
      </c>
      <c r="G2464" s="13">
        <v>6.31</v>
      </c>
      <c r="H2464" s="26">
        <v>44264</v>
      </c>
      <c r="I2464" s="26" t="s">
        <v>54</v>
      </c>
      <c r="J2464" s="13">
        <v>6</v>
      </c>
      <c r="K2464" s="13">
        <v>2008</v>
      </c>
      <c r="L2464" s="13" t="s">
        <v>35</v>
      </c>
      <c r="M2464" s="13">
        <v>12</v>
      </c>
      <c r="N2464" s="13">
        <v>0.45</v>
      </c>
      <c r="O2464" s="13">
        <v>5.4</v>
      </c>
      <c r="P2464" s="13" t="s">
        <v>54</v>
      </c>
      <c r="Q2464" s="13" t="s">
        <v>54</v>
      </c>
      <c r="R2464" s="13" t="s">
        <v>54</v>
      </c>
      <c r="S2464" s="13">
        <v>8.3323353293413174</v>
      </c>
      <c r="T2464" s="7" t="str">
        <f>IFERROR(VLOOKUP(B604,[1]!users_table[#All],4),"NA")</f>
        <v>NA</v>
      </c>
      <c r="U2464" s="13" t="s">
        <v>61</v>
      </c>
    </row>
    <row r="2465" spans="1:21" x14ac:dyDescent="0.3">
      <c r="A2465" s="25">
        <v>2463</v>
      </c>
      <c r="B2465" s="13" t="s">
        <v>4</v>
      </c>
      <c r="C2465" s="13">
        <v>4975</v>
      </c>
      <c r="D2465" s="13" t="s">
        <v>743</v>
      </c>
      <c r="E2465" s="13" t="s">
        <v>32</v>
      </c>
      <c r="F2465" s="13" t="s">
        <v>386</v>
      </c>
      <c r="G2465" s="13">
        <v>6.31</v>
      </c>
      <c r="H2465" s="26">
        <v>44264</v>
      </c>
      <c r="I2465" s="26" t="s">
        <v>54</v>
      </c>
      <c r="J2465" s="13">
        <v>6</v>
      </c>
      <c r="K2465" s="13">
        <v>2008</v>
      </c>
      <c r="L2465" s="13" t="s">
        <v>35</v>
      </c>
      <c r="M2465" s="13">
        <v>12</v>
      </c>
      <c r="N2465" s="13">
        <v>0.45</v>
      </c>
      <c r="O2465" s="13">
        <v>5.4</v>
      </c>
      <c r="P2465" s="13" t="s">
        <v>54</v>
      </c>
      <c r="Q2465" s="13" t="s">
        <v>54</v>
      </c>
      <c r="R2465" s="13" t="s">
        <v>54</v>
      </c>
      <c r="S2465" s="13">
        <v>8.3323353293413174</v>
      </c>
      <c r="T2465" s="7" t="str">
        <f>IFERROR(VLOOKUP(B604,[1]!users_table[#All],4),"NA")</f>
        <v>NA</v>
      </c>
      <c r="U2465" s="13" t="s">
        <v>78</v>
      </c>
    </row>
    <row r="2466" spans="1:21" x14ac:dyDescent="0.3">
      <c r="A2466" s="25">
        <v>2464</v>
      </c>
      <c r="B2466" s="13" t="s">
        <v>4</v>
      </c>
      <c r="C2466" s="13">
        <v>4975</v>
      </c>
      <c r="D2466" s="13" t="s">
        <v>743</v>
      </c>
      <c r="E2466" s="13" t="s">
        <v>32</v>
      </c>
      <c r="F2466" s="13" t="s">
        <v>386</v>
      </c>
      <c r="G2466" s="13">
        <v>6.31</v>
      </c>
      <c r="H2466" s="26">
        <v>44264</v>
      </c>
      <c r="I2466" s="26" t="s">
        <v>54</v>
      </c>
      <c r="J2466" s="13">
        <v>6</v>
      </c>
      <c r="K2466" s="13">
        <v>2008</v>
      </c>
      <c r="L2466" s="13" t="s">
        <v>35</v>
      </c>
      <c r="M2466" s="13">
        <v>12</v>
      </c>
      <c r="N2466" s="13">
        <v>0.45</v>
      </c>
      <c r="O2466" s="13">
        <v>5.4</v>
      </c>
      <c r="P2466" s="13" t="s">
        <v>54</v>
      </c>
      <c r="Q2466" s="13" t="s">
        <v>54</v>
      </c>
      <c r="R2466" s="13" t="s">
        <v>54</v>
      </c>
      <c r="S2466" s="13">
        <v>8.3323353293413174</v>
      </c>
      <c r="T2466" s="7" t="str">
        <f>IFERROR(VLOOKUP(B604,[1]!users_table[#All],4),"NA")</f>
        <v>NA</v>
      </c>
      <c r="U2466" s="13" t="s">
        <v>62</v>
      </c>
    </row>
    <row r="2467" spans="1:21" x14ac:dyDescent="0.3">
      <c r="A2467" s="25">
        <v>2465</v>
      </c>
      <c r="B2467" s="13" t="s">
        <v>4</v>
      </c>
      <c r="C2467" s="13">
        <v>4975</v>
      </c>
      <c r="D2467" s="13" t="s">
        <v>743</v>
      </c>
      <c r="E2467" s="13" t="s">
        <v>32</v>
      </c>
      <c r="F2467" s="13" t="s">
        <v>386</v>
      </c>
      <c r="G2467" s="13">
        <v>6.31</v>
      </c>
      <c r="H2467" s="26">
        <v>44264</v>
      </c>
      <c r="I2467" s="26" t="s">
        <v>54</v>
      </c>
      <c r="J2467" s="13">
        <v>6</v>
      </c>
      <c r="K2467" s="13">
        <v>2008</v>
      </c>
      <c r="L2467" s="13" t="s">
        <v>35</v>
      </c>
      <c r="M2467" s="13">
        <v>12</v>
      </c>
      <c r="N2467" s="13">
        <v>0.45</v>
      </c>
      <c r="O2467" s="13">
        <v>5.4</v>
      </c>
      <c r="P2467" s="13" t="s">
        <v>54</v>
      </c>
      <c r="Q2467" s="13" t="s">
        <v>54</v>
      </c>
      <c r="R2467" s="13" t="s">
        <v>54</v>
      </c>
      <c r="S2467" s="13">
        <v>8.3323353293413174</v>
      </c>
      <c r="T2467" s="7" t="str">
        <f>IFERROR(VLOOKUP(B604,[1]!users_table[#All],4),"NA")</f>
        <v>NA</v>
      </c>
      <c r="U2467" s="13" t="s">
        <v>1027</v>
      </c>
    </row>
    <row r="2468" spans="1:21" x14ac:dyDescent="0.3">
      <c r="A2468" s="25">
        <v>2466</v>
      </c>
      <c r="B2468" s="13" t="s">
        <v>4</v>
      </c>
      <c r="C2468" s="13">
        <v>14741</v>
      </c>
      <c r="D2468" s="13" t="s">
        <v>744</v>
      </c>
      <c r="E2468" s="13" t="s">
        <v>32</v>
      </c>
      <c r="F2468" s="13" t="s">
        <v>152</v>
      </c>
      <c r="G2468" s="13">
        <v>7.71</v>
      </c>
      <c r="H2468" s="26">
        <v>42121</v>
      </c>
      <c r="I2468" s="26">
        <v>42121</v>
      </c>
      <c r="J2468" s="13">
        <v>9</v>
      </c>
      <c r="K2468" s="13">
        <v>2012</v>
      </c>
      <c r="L2468" s="13" t="s">
        <v>35</v>
      </c>
      <c r="M2468" s="13">
        <v>12</v>
      </c>
      <c r="N2468" s="13">
        <v>0.4</v>
      </c>
      <c r="O2468" s="13">
        <v>4.8000000000000007</v>
      </c>
      <c r="P2468" s="13">
        <v>1</v>
      </c>
      <c r="Q2468" s="13">
        <v>4.8000000000000007</v>
      </c>
      <c r="R2468" s="13">
        <v>12</v>
      </c>
      <c r="S2468" s="13">
        <v>8.3323353293413174</v>
      </c>
      <c r="T2468" s="7">
        <f>IFERROR(VLOOKUP(B606,[1]!users_table[#All],4),"NA")</f>
        <v>8.4223826714801451</v>
      </c>
      <c r="U2468" s="13" t="s">
        <v>64</v>
      </c>
    </row>
    <row r="2469" spans="1:21" x14ac:dyDescent="0.3">
      <c r="A2469" s="25">
        <v>2467</v>
      </c>
      <c r="B2469" s="13" t="s">
        <v>4</v>
      </c>
      <c r="C2469" s="13">
        <v>14741</v>
      </c>
      <c r="D2469" s="13" t="s">
        <v>744</v>
      </c>
      <c r="E2469" s="13" t="s">
        <v>32</v>
      </c>
      <c r="F2469" s="13" t="s">
        <v>152</v>
      </c>
      <c r="G2469" s="13">
        <v>7.71</v>
      </c>
      <c r="H2469" s="26">
        <v>42121</v>
      </c>
      <c r="I2469" s="26">
        <v>42121</v>
      </c>
      <c r="J2469" s="13">
        <v>9</v>
      </c>
      <c r="K2469" s="13">
        <v>2012</v>
      </c>
      <c r="L2469" s="13" t="s">
        <v>35</v>
      </c>
      <c r="M2469" s="13">
        <v>12</v>
      </c>
      <c r="N2469" s="13">
        <v>0.4</v>
      </c>
      <c r="O2469" s="13">
        <v>4.8000000000000007</v>
      </c>
      <c r="P2469" s="13">
        <v>1</v>
      </c>
      <c r="Q2469" s="13">
        <v>4.8000000000000007</v>
      </c>
      <c r="R2469" s="13">
        <v>12</v>
      </c>
      <c r="S2469" s="13">
        <v>8.3323353293413174</v>
      </c>
      <c r="T2469" s="7">
        <f>IFERROR(VLOOKUP(B606,[1]!users_table[#All],4),"NA")</f>
        <v>8.4223826714801451</v>
      </c>
      <c r="U2469" s="13" t="s">
        <v>75</v>
      </c>
    </row>
    <row r="2470" spans="1:21" x14ac:dyDescent="0.3">
      <c r="A2470" s="25">
        <v>2468</v>
      </c>
      <c r="B2470" s="13" t="s">
        <v>4</v>
      </c>
      <c r="C2470" s="13">
        <v>14741</v>
      </c>
      <c r="D2470" s="13" t="s">
        <v>744</v>
      </c>
      <c r="E2470" s="13" t="s">
        <v>32</v>
      </c>
      <c r="F2470" s="13" t="s">
        <v>152</v>
      </c>
      <c r="G2470" s="13">
        <v>7.71</v>
      </c>
      <c r="H2470" s="26">
        <v>42121</v>
      </c>
      <c r="I2470" s="26">
        <v>42121</v>
      </c>
      <c r="J2470" s="13">
        <v>9</v>
      </c>
      <c r="K2470" s="13">
        <v>2012</v>
      </c>
      <c r="L2470" s="13" t="s">
        <v>35</v>
      </c>
      <c r="M2470" s="13">
        <v>12</v>
      </c>
      <c r="N2470" s="13">
        <v>0.4</v>
      </c>
      <c r="O2470" s="13">
        <v>4.8000000000000007</v>
      </c>
      <c r="P2470" s="13">
        <v>1</v>
      </c>
      <c r="Q2470" s="13">
        <v>4.8000000000000007</v>
      </c>
      <c r="R2470" s="13">
        <v>12</v>
      </c>
      <c r="S2470" s="13">
        <v>8.3323353293413174</v>
      </c>
      <c r="T2470" s="7">
        <f>IFERROR(VLOOKUP(B606,[1]!users_table[#All],4),"NA")</f>
        <v>8.4223826714801451</v>
      </c>
      <c r="U2470" s="13" t="s">
        <v>70</v>
      </c>
    </row>
    <row r="2471" spans="1:21" x14ac:dyDescent="0.3">
      <c r="A2471" s="25">
        <v>2469</v>
      </c>
      <c r="B2471" s="13" t="s">
        <v>4</v>
      </c>
      <c r="C2471" s="13">
        <v>15687</v>
      </c>
      <c r="D2471" s="13" t="s">
        <v>745</v>
      </c>
      <c r="E2471" s="13" t="s">
        <v>50</v>
      </c>
      <c r="F2471" s="13" t="s">
        <v>152</v>
      </c>
      <c r="G2471" s="13">
        <v>7.26</v>
      </c>
      <c r="H2471" s="26">
        <v>42121</v>
      </c>
      <c r="I2471" s="26">
        <v>42121</v>
      </c>
      <c r="J2471" s="13">
        <v>6</v>
      </c>
      <c r="K2471" s="13">
        <v>2012</v>
      </c>
      <c r="L2471" s="13" t="s">
        <v>39</v>
      </c>
      <c r="M2471" s="13">
        <v>6</v>
      </c>
      <c r="N2471" s="13">
        <v>0.10444444444444451</v>
      </c>
      <c r="O2471" s="13">
        <v>0.62666666666666671</v>
      </c>
      <c r="P2471" s="13">
        <v>1</v>
      </c>
      <c r="Q2471" s="13">
        <v>0.62666666666666671</v>
      </c>
      <c r="R2471" s="13">
        <v>6</v>
      </c>
      <c r="S2471" s="13">
        <v>8.3323353293413174</v>
      </c>
      <c r="T2471" s="7">
        <f>IFERROR(VLOOKUP(B607,[1]!users_table[#All],4),"NA")</f>
        <v>8.4223826714801451</v>
      </c>
      <c r="U2471" s="13" t="s">
        <v>64</v>
      </c>
    </row>
    <row r="2472" spans="1:21" x14ac:dyDescent="0.3">
      <c r="A2472" s="25">
        <v>2470</v>
      </c>
      <c r="B2472" s="13" t="s">
        <v>4</v>
      </c>
      <c r="C2472" s="13">
        <v>15687</v>
      </c>
      <c r="D2472" s="13" t="s">
        <v>745</v>
      </c>
      <c r="E2472" s="13" t="s">
        <v>50</v>
      </c>
      <c r="F2472" s="13" t="s">
        <v>152</v>
      </c>
      <c r="G2472" s="13">
        <v>7.26</v>
      </c>
      <c r="H2472" s="26">
        <v>42121</v>
      </c>
      <c r="I2472" s="26">
        <v>42121</v>
      </c>
      <c r="J2472" s="13">
        <v>6</v>
      </c>
      <c r="K2472" s="13">
        <v>2012</v>
      </c>
      <c r="L2472" s="13" t="s">
        <v>39</v>
      </c>
      <c r="M2472" s="13">
        <v>6</v>
      </c>
      <c r="N2472" s="13">
        <v>0.10444444444444451</v>
      </c>
      <c r="O2472" s="13">
        <v>0.62666666666666671</v>
      </c>
      <c r="P2472" s="13">
        <v>1</v>
      </c>
      <c r="Q2472" s="13">
        <v>0.62666666666666671</v>
      </c>
      <c r="R2472" s="13">
        <v>6</v>
      </c>
      <c r="S2472" s="13">
        <v>8.3323353293413174</v>
      </c>
      <c r="T2472" s="7">
        <f>IFERROR(VLOOKUP(B607,[1]!users_table[#All],4),"NA")</f>
        <v>8.4223826714801451</v>
      </c>
      <c r="U2472" s="13" t="s">
        <v>70</v>
      </c>
    </row>
    <row r="2473" spans="1:21" x14ac:dyDescent="0.3">
      <c r="A2473" s="25">
        <v>2471</v>
      </c>
      <c r="B2473" s="13" t="s">
        <v>4</v>
      </c>
      <c r="C2473" s="13">
        <v>18671</v>
      </c>
      <c r="D2473" s="13" t="s">
        <v>746</v>
      </c>
      <c r="E2473" s="13" t="s">
        <v>32</v>
      </c>
      <c r="F2473" s="13" t="s">
        <v>152</v>
      </c>
      <c r="G2473" s="13">
        <v>7.55</v>
      </c>
      <c r="H2473" s="26">
        <v>42122</v>
      </c>
      <c r="I2473" s="26">
        <v>42123</v>
      </c>
      <c r="J2473" s="13">
        <v>9</v>
      </c>
      <c r="K2473" s="13">
        <v>2014</v>
      </c>
      <c r="L2473" s="13" t="s">
        <v>30</v>
      </c>
      <c r="M2473" s="13">
        <v>12</v>
      </c>
      <c r="N2473" s="13">
        <v>0.4</v>
      </c>
      <c r="O2473" s="13">
        <v>4.8000000000000007</v>
      </c>
      <c r="P2473" s="13">
        <v>2</v>
      </c>
      <c r="Q2473" s="13">
        <v>2.4</v>
      </c>
      <c r="R2473" s="13">
        <v>6</v>
      </c>
      <c r="S2473" s="13">
        <v>8.3323353293413174</v>
      </c>
      <c r="T2473" s="7">
        <f>IFERROR(VLOOKUP(B608,[1]!users_table[#All],4),"NA")</f>
        <v>8.4223826714801451</v>
      </c>
      <c r="U2473" s="13" t="s">
        <v>64</v>
      </c>
    </row>
    <row r="2474" spans="1:21" x14ac:dyDescent="0.3">
      <c r="A2474" s="25">
        <v>2472</v>
      </c>
      <c r="B2474" s="13" t="s">
        <v>4</v>
      </c>
      <c r="C2474" s="13">
        <v>18671</v>
      </c>
      <c r="D2474" s="13" t="s">
        <v>746</v>
      </c>
      <c r="E2474" s="13" t="s">
        <v>32</v>
      </c>
      <c r="F2474" s="13" t="s">
        <v>152</v>
      </c>
      <c r="G2474" s="13">
        <v>7.55</v>
      </c>
      <c r="H2474" s="26">
        <v>42122</v>
      </c>
      <c r="I2474" s="26">
        <v>42123</v>
      </c>
      <c r="J2474" s="13">
        <v>9</v>
      </c>
      <c r="K2474" s="13">
        <v>2014</v>
      </c>
      <c r="L2474" s="13" t="s">
        <v>30</v>
      </c>
      <c r="M2474" s="13">
        <v>12</v>
      </c>
      <c r="N2474" s="13">
        <v>0.4</v>
      </c>
      <c r="O2474" s="13">
        <v>4.8000000000000007</v>
      </c>
      <c r="P2474" s="13">
        <v>2</v>
      </c>
      <c r="Q2474" s="13">
        <v>2.4</v>
      </c>
      <c r="R2474" s="13">
        <v>6</v>
      </c>
      <c r="S2474" s="13">
        <v>8.3323353293413174</v>
      </c>
      <c r="T2474" s="7">
        <f>IFERROR(VLOOKUP(B608,[1]!users_table[#All],4),"NA")</f>
        <v>8.4223826714801451</v>
      </c>
      <c r="U2474" s="13" t="s">
        <v>75</v>
      </c>
    </row>
    <row r="2475" spans="1:21" x14ac:dyDescent="0.3">
      <c r="A2475" s="25">
        <v>2473</v>
      </c>
      <c r="B2475" s="13" t="s">
        <v>4</v>
      </c>
      <c r="C2475" s="13">
        <v>18671</v>
      </c>
      <c r="D2475" s="13" t="s">
        <v>746</v>
      </c>
      <c r="E2475" s="13" t="s">
        <v>32</v>
      </c>
      <c r="F2475" s="13" t="s">
        <v>152</v>
      </c>
      <c r="G2475" s="13">
        <v>7.55</v>
      </c>
      <c r="H2475" s="26">
        <v>42122</v>
      </c>
      <c r="I2475" s="26">
        <v>42123</v>
      </c>
      <c r="J2475" s="13">
        <v>9</v>
      </c>
      <c r="K2475" s="13">
        <v>2014</v>
      </c>
      <c r="L2475" s="13" t="s">
        <v>30</v>
      </c>
      <c r="M2475" s="13">
        <v>12</v>
      </c>
      <c r="N2475" s="13">
        <v>0.4</v>
      </c>
      <c r="O2475" s="13">
        <v>4.8000000000000007</v>
      </c>
      <c r="P2475" s="13">
        <v>2</v>
      </c>
      <c r="Q2475" s="13">
        <v>2.4</v>
      </c>
      <c r="R2475" s="13">
        <v>6</v>
      </c>
      <c r="S2475" s="13">
        <v>8.3323353293413174</v>
      </c>
      <c r="T2475" s="7">
        <f>IFERROR(VLOOKUP(B608,[1]!users_table[#All],4),"NA")</f>
        <v>8.4223826714801451</v>
      </c>
      <c r="U2475" s="13" t="s">
        <v>70</v>
      </c>
    </row>
    <row r="2476" spans="1:21" x14ac:dyDescent="0.3">
      <c r="A2476" s="25">
        <v>2474</v>
      </c>
      <c r="B2476" s="13" t="s">
        <v>4</v>
      </c>
      <c r="C2476" s="13">
        <v>21797</v>
      </c>
      <c r="D2476" s="13" t="s">
        <v>747</v>
      </c>
      <c r="E2476" s="13" t="s">
        <v>50</v>
      </c>
      <c r="F2476" s="13" t="s">
        <v>152</v>
      </c>
      <c r="G2476" s="13">
        <v>7.18</v>
      </c>
      <c r="H2476" s="26">
        <v>42123</v>
      </c>
      <c r="I2476" s="26">
        <v>42123</v>
      </c>
      <c r="J2476" s="13">
        <v>7</v>
      </c>
      <c r="K2476" s="13">
        <v>2013</v>
      </c>
      <c r="L2476" s="13" t="s">
        <v>35</v>
      </c>
      <c r="M2476" s="13">
        <v>6</v>
      </c>
      <c r="N2476" s="13">
        <v>7.9166666666666663E-2</v>
      </c>
      <c r="O2476" s="13">
        <v>0.47499999999999998</v>
      </c>
      <c r="P2476" s="13">
        <v>1</v>
      </c>
      <c r="Q2476" s="13">
        <v>0.47499999999999998</v>
      </c>
      <c r="R2476" s="13">
        <v>6</v>
      </c>
      <c r="S2476" s="13">
        <v>8.3323353293413174</v>
      </c>
      <c r="T2476" s="7">
        <f>IFERROR(VLOOKUP(B609,[1]!users_table[#All],4),"NA")</f>
        <v>8.4223826714801451</v>
      </c>
      <c r="U2476" s="13" t="s">
        <v>64</v>
      </c>
    </row>
    <row r="2477" spans="1:21" x14ac:dyDescent="0.3">
      <c r="A2477" s="25">
        <v>2475</v>
      </c>
      <c r="B2477" s="13" t="s">
        <v>4</v>
      </c>
      <c r="C2477" s="13">
        <v>21797</v>
      </c>
      <c r="D2477" s="13" t="s">
        <v>747</v>
      </c>
      <c r="E2477" s="13" t="s">
        <v>50</v>
      </c>
      <c r="F2477" s="13" t="s">
        <v>152</v>
      </c>
      <c r="G2477" s="13">
        <v>7.18</v>
      </c>
      <c r="H2477" s="26">
        <v>42123</v>
      </c>
      <c r="I2477" s="26">
        <v>42123</v>
      </c>
      <c r="J2477" s="13">
        <v>7</v>
      </c>
      <c r="K2477" s="13">
        <v>2013</v>
      </c>
      <c r="L2477" s="13" t="s">
        <v>35</v>
      </c>
      <c r="M2477" s="13">
        <v>6</v>
      </c>
      <c r="N2477" s="13">
        <v>7.9166666666666663E-2</v>
      </c>
      <c r="O2477" s="13">
        <v>0.47499999999999998</v>
      </c>
      <c r="P2477" s="13">
        <v>1</v>
      </c>
      <c r="Q2477" s="13">
        <v>0.47499999999999998</v>
      </c>
      <c r="R2477" s="13">
        <v>6</v>
      </c>
      <c r="S2477" s="13">
        <v>8.3323353293413174</v>
      </c>
      <c r="T2477" s="7">
        <f>IFERROR(VLOOKUP(B609,[1]!users_table[#All],4),"NA")</f>
        <v>8.4223826714801451</v>
      </c>
      <c r="U2477" s="13" t="s">
        <v>70</v>
      </c>
    </row>
    <row r="2478" spans="1:21" x14ac:dyDescent="0.3">
      <c r="A2478" s="25">
        <v>2476</v>
      </c>
      <c r="B2478" s="13" t="s">
        <v>4</v>
      </c>
      <c r="C2478" s="13">
        <v>23237</v>
      </c>
      <c r="D2478" s="13" t="s">
        <v>748</v>
      </c>
      <c r="E2478" s="13" t="s">
        <v>28</v>
      </c>
      <c r="F2478" s="13" t="s">
        <v>152</v>
      </c>
      <c r="G2478" s="13">
        <v>7.13</v>
      </c>
      <c r="H2478" s="26">
        <v>42123</v>
      </c>
      <c r="I2478" s="26">
        <v>42122</v>
      </c>
      <c r="J2478" s="13">
        <v>9</v>
      </c>
      <c r="K2478" s="13">
        <v>2014</v>
      </c>
      <c r="L2478" s="13" t="s">
        <v>30</v>
      </c>
      <c r="M2478" s="13">
        <v>7</v>
      </c>
      <c r="N2478" s="13">
        <v>5.7500000000000002E-2</v>
      </c>
      <c r="O2478" s="13">
        <v>0.40250000000000002</v>
      </c>
      <c r="P2478" s="13">
        <v>0</v>
      </c>
      <c r="Q2478" s="13" t="s">
        <v>749</v>
      </c>
      <c r="R2478" s="13" t="s">
        <v>749</v>
      </c>
      <c r="S2478" s="13">
        <v>8.3323353293413174</v>
      </c>
      <c r="T2478" s="7">
        <f>IFERROR(VLOOKUP(B610,[1]!users_table[#All],4),"NA")</f>
        <v>8.4223826714801451</v>
      </c>
      <c r="U2478" s="13" t="s">
        <v>64</v>
      </c>
    </row>
    <row r="2479" spans="1:21" x14ac:dyDescent="0.3">
      <c r="A2479" s="25">
        <v>2477</v>
      </c>
      <c r="B2479" s="13" t="s">
        <v>4</v>
      </c>
      <c r="C2479" s="13">
        <v>2167</v>
      </c>
      <c r="D2479" s="13" t="s">
        <v>750</v>
      </c>
      <c r="E2479" s="13" t="s">
        <v>32</v>
      </c>
      <c r="F2479" s="13" t="s">
        <v>386</v>
      </c>
      <c r="G2479" s="13">
        <v>8</v>
      </c>
      <c r="H2479" s="26" t="s">
        <v>54</v>
      </c>
      <c r="I2479" s="26" t="s">
        <v>54</v>
      </c>
      <c r="J2479" s="13">
        <v>9</v>
      </c>
      <c r="K2479" s="13">
        <v>2007</v>
      </c>
      <c r="L2479" s="13" t="s">
        <v>35</v>
      </c>
      <c r="M2479" s="13">
        <v>23</v>
      </c>
      <c r="N2479" s="13">
        <v>0.40833333333333333</v>
      </c>
      <c r="O2479" s="13">
        <v>9.3916666666666657</v>
      </c>
      <c r="P2479" s="13" t="s">
        <v>54</v>
      </c>
      <c r="Q2479" s="13" t="s">
        <v>54</v>
      </c>
      <c r="R2479" s="13" t="s">
        <v>54</v>
      </c>
      <c r="S2479" s="13">
        <v>8.3323353293413174</v>
      </c>
      <c r="T2479" s="7">
        <f>IFERROR(VLOOKUP(B611,[1]!users_table[#All],4),"NA")</f>
        <v>8.4223826714801451</v>
      </c>
      <c r="U2479" s="13" t="s">
        <v>66</v>
      </c>
    </row>
    <row r="2480" spans="1:21" x14ac:dyDescent="0.3">
      <c r="A2480" s="25">
        <v>2478</v>
      </c>
      <c r="B2480" s="13" t="s">
        <v>4</v>
      </c>
      <c r="C2480" s="13">
        <v>2167</v>
      </c>
      <c r="D2480" s="13" t="s">
        <v>750</v>
      </c>
      <c r="E2480" s="13" t="s">
        <v>32</v>
      </c>
      <c r="F2480" s="13" t="s">
        <v>386</v>
      </c>
      <c r="G2480" s="13">
        <v>8</v>
      </c>
      <c r="H2480" s="26" t="s">
        <v>54</v>
      </c>
      <c r="I2480" s="26" t="s">
        <v>54</v>
      </c>
      <c r="J2480" s="13">
        <v>9</v>
      </c>
      <c r="K2480" s="13">
        <v>2007</v>
      </c>
      <c r="L2480" s="13" t="s">
        <v>35</v>
      </c>
      <c r="M2480" s="13">
        <v>23</v>
      </c>
      <c r="N2480" s="13">
        <v>0.40833333333333333</v>
      </c>
      <c r="O2480" s="13">
        <v>9.3916666666666657</v>
      </c>
      <c r="P2480" s="13" t="s">
        <v>54</v>
      </c>
      <c r="Q2480" s="13" t="s">
        <v>54</v>
      </c>
      <c r="R2480" s="13" t="s">
        <v>54</v>
      </c>
      <c r="S2480" s="13">
        <v>8.3323353293413174</v>
      </c>
      <c r="T2480" s="7">
        <f>IFERROR(VLOOKUP(B611,[1]!users_table[#All],4),"NA")</f>
        <v>8.4223826714801451</v>
      </c>
      <c r="U2480" s="13" t="s">
        <v>75</v>
      </c>
    </row>
    <row r="2481" spans="1:21" x14ac:dyDescent="0.3">
      <c r="A2481" s="25">
        <v>2479</v>
      </c>
      <c r="B2481" s="13" t="s">
        <v>4</v>
      </c>
      <c r="C2481" s="13">
        <v>2167</v>
      </c>
      <c r="D2481" s="13" t="s">
        <v>750</v>
      </c>
      <c r="E2481" s="13" t="s">
        <v>32</v>
      </c>
      <c r="F2481" s="13" t="s">
        <v>386</v>
      </c>
      <c r="G2481" s="13">
        <v>8</v>
      </c>
      <c r="H2481" s="26" t="s">
        <v>54</v>
      </c>
      <c r="I2481" s="26" t="s">
        <v>54</v>
      </c>
      <c r="J2481" s="13">
        <v>9</v>
      </c>
      <c r="K2481" s="13">
        <v>2007</v>
      </c>
      <c r="L2481" s="13" t="s">
        <v>35</v>
      </c>
      <c r="M2481" s="13">
        <v>23</v>
      </c>
      <c r="N2481" s="13">
        <v>0.40833333333333333</v>
      </c>
      <c r="O2481" s="13">
        <v>9.3916666666666657</v>
      </c>
      <c r="P2481" s="13" t="s">
        <v>54</v>
      </c>
      <c r="Q2481" s="13" t="s">
        <v>54</v>
      </c>
      <c r="R2481" s="13" t="s">
        <v>54</v>
      </c>
      <c r="S2481" s="13">
        <v>8.3323353293413174</v>
      </c>
      <c r="T2481" s="7">
        <f>IFERROR(VLOOKUP(B611,[1]!users_table[#All],4),"NA")</f>
        <v>8.4223826714801451</v>
      </c>
      <c r="U2481" s="13" t="s">
        <v>70</v>
      </c>
    </row>
    <row r="2482" spans="1:21" x14ac:dyDescent="0.3">
      <c r="A2482" s="25">
        <v>2480</v>
      </c>
      <c r="B2482" s="13" t="s">
        <v>4</v>
      </c>
      <c r="C2482" s="13">
        <v>2167</v>
      </c>
      <c r="D2482" s="13" t="s">
        <v>750</v>
      </c>
      <c r="E2482" s="13" t="s">
        <v>32</v>
      </c>
      <c r="F2482" s="13" t="s">
        <v>386</v>
      </c>
      <c r="G2482" s="13">
        <v>8</v>
      </c>
      <c r="H2482" s="26" t="s">
        <v>54</v>
      </c>
      <c r="I2482" s="26" t="s">
        <v>54</v>
      </c>
      <c r="J2482" s="13">
        <v>9</v>
      </c>
      <c r="K2482" s="13">
        <v>2007</v>
      </c>
      <c r="L2482" s="13" t="s">
        <v>35</v>
      </c>
      <c r="M2482" s="13">
        <v>23</v>
      </c>
      <c r="N2482" s="13">
        <v>0.40833333333333333</v>
      </c>
      <c r="O2482" s="13">
        <v>9.3916666666666657</v>
      </c>
      <c r="P2482" s="13" t="s">
        <v>54</v>
      </c>
      <c r="Q2482" s="13" t="s">
        <v>54</v>
      </c>
      <c r="R2482" s="13" t="s">
        <v>54</v>
      </c>
      <c r="S2482" s="13">
        <v>8.3323353293413174</v>
      </c>
      <c r="T2482" s="7">
        <f>IFERROR(VLOOKUP(B611,[1]!users_table[#All],4),"NA")</f>
        <v>8.4223826714801451</v>
      </c>
      <c r="U2482" s="13" t="s">
        <v>1027</v>
      </c>
    </row>
    <row r="2483" spans="1:21" x14ac:dyDescent="0.3">
      <c r="A2483" s="25">
        <v>2481</v>
      </c>
      <c r="B2483" s="13" t="s">
        <v>4</v>
      </c>
      <c r="C2483" s="13">
        <v>1723</v>
      </c>
      <c r="D2483" s="13" t="s">
        <v>751</v>
      </c>
      <c r="E2483" s="13" t="s">
        <v>168</v>
      </c>
      <c r="F2483" s="13" t="s">
        <v>386</v>
      </c>
      <c r="G2483" s="13">
        <v>7.23</v>
      </c>
      <c r="H2483" s="26" t="s">
        <v>54</v>
      </c>
      <c r="I2483" s="26" t="s">
        <v>54</v>
      </c>
      <c r="J2483" s="13">
        <v>4</v>
      </c>
      <c r="K2483" s="13">
        <v>2007</v>
      </c>
      <c r="L2483" s="13" t="s">
        <v>39</v>
      </c>
      <c r="M2483" s="13">
        <v>1</v>
      </c>
      <c r="N2483" s="13">
        <v>1.563333333333333</v>
      </c>
      <c r="O2483" s="13">
        <v>1.563333333333333</v>
      </c>
      <c r="P2483" s="13" t="s">
        <v>54</v>
      </c>
      <c r="Q2483" s="13" t="s">
        <v>54</v>
      </c>
      <c r="R2483" s="13" t="s">
        <v>54</v>
      </c>
      <c r="S2483" s="13">
        <v>8.3323353293413174</v>
      </c>
      <c r="T2483" s="7">
        <f>IFERROR(VLOOKUP(B612,[1]!users_table[#All],4),"NA")</f>
        <v>8.4223826714801451</v>
      </c>
      <c r="U2483" s="13" t="s">
        <v>66</v>
      </c>
    </row>
    <row r="2484" spans="1:21" x14ac:dyDescent="0.3">
      <c r="A2484" s="25">
        <v>2482</v>
      </c>
      <c r="B2484" s="13" t="s">
        <v>4</v>
      </c>
      <c r="C2484" s="13">
        <v>1723</v>
      </c>
      <c r="D2484" s="13" t="s">
        <v>751</v>
      </c>
      <c r="E2484" s="13" t="s">
        <v>168</v>
      </c>
      <c r="F2484" s="13" t="s">
        <v>386</v>
      </c>
      <c r="G2484" s="13">
        <v>7.23</v>
      </c>
      <c r="H2484" s="26" t="s">
        <v>54</v>
      </c>
      <c r="I2484" s="26" t="s">
        <v>54</v>
      </c>
      <c r="J2484" s="13">
        <v>4</v>
      </c>
      <c r="K2484" s="13">
        <v>2007</v>
      </c>
      <c r="L2484" s="13" t="s">
        <v>39</v>
      </c>
      <c r="M2484" s="13">
        <v>1</v>
      </c>
      <c r="N2484" s="13">
        <v>1.563333333333333</v>
      </c>
      <c r="O2484" s="13">
        <v>1.563333333333333</v>
      </c>
      <c r="P2484" s="13" t="s">
        <v>54</v>
      </c>
      <c r="Q2484" s="13" t="s">
        <v>54</v>
      </c>
      <c r="R2484" s="13" t="s">
        <v>54</v>
      </c>
      <c r="S2484" s="13">
        <v>8.3323353293413174</v>
      </c>
      <c r="T2484" s="7">
        <f>IFERROR(VLOOKUP(B612,[1]!users_table[#All],4),"NA")</f>
        <v>8.4223826714801451</v>
      </c>
      <c r="U2484" s="13" t="s">
        <v>75</v>
      </c>
    </row>
    <row r="2485" spans="1:21" x14ac:dyDescent="0.3">
      <c r="A2485" s="25">
        <v>2483</v>
      </c>
      <c r="B2485" s="13" t="s">
        <v>4</v>
      </c>
      <c r="C2485" s="13">
        <v>1723</v>
      </c>
      <c r="D2485" s="13" t="s">
        <v>751</v>
      </c>
      <c r="E2485" s="13" t="s">
        <v>168</v>
      </c>
      <c r="F2485" s="13" t="s">
        <v>386</v>
      </c>
      <c r="G2485" s="13">
        <v>7.23</v>
      </c>
      <c r="H2485" s="26" t="s">
        <v>54</v>
      </c>
      <c r="I2485" s="26" t="s">
        <v>54</v>
      </c>
      <c r="J2485" s="13">
        <v>4</v>
      </c>
      <c r="K2485" s="13">
        <v>2007</v>
      </c>
      <c r="L2485" s="13" t="s">
        <v>39</v>
      </c>
      <c r="M2485" s="13">
        <v>1</v>
      </c>
      <c r="N2485" s="13">
        <v>1.563333333333333</v>
      </c>
      <c r="O2485" s="13">
        <v>1.563333333333333</v>
      </c>
      <c r="P2485" s="13" t="s">
        <v>54</v>
      </c>
      <c r="Q2485" s="13" t="s">
        <v>54</v>
      </c>
      <c r="R2485" s="13" t="s">
        <v>54</v>
      </c>
      <c r="S2485" s="13">
        <v>8.3323353293413174</v>
      </c>
      <c r="T2485" s="7">
        <f>IFERROR(VLOOKUP(B612,[1]!users_table[#All],4),"NA")</f>
        <v>8.4223826714801451</v>
      </c>
      <c r="U2485" s="13" t="s">
        <v>70</v>
      </c>
    </row>
    <row r="2486" spans="1:21" x14ac:dyDescent="0.3">
      <c r="A2486" s="25">
        <v>2484</v>
      </c>
      <c r="B2486" s="13" t="s">
        <v>4</v>
      </c>
      <c r="C2486" s="13">
        <v>1723</v>
      </c>
      <c r="D2486" s="13" t="s">
        <v>751</v>
      </c>
      <c r="E2486" s="13" t="s">
        <v>168</v>
      </c>
      <c r="F2486" s="13" t="s">
        <v>386</v>
      </c>
      <c r="G2486" s="13">
        <v>7.23</v>
      </c>
      <c r="H2486" s="26" t="s">
        <v>54</v>
      </c>
      <c r="I2486" s="26" t="s">
        <v>54</v>
      </c>
      <c r="J2486" s="13">
        <v>4</v>
      </c>
      <c r="K2486" s="13">
        <v>2007</v>
      </c>
      <c r="L2486" s="13" t="s">
        <v>39</v>
      </c>
      <c r="M2486" s="13">
        <v>1</v>
      </c>
      <c r="N2486" s="13">
        <v>1.563333333333333</v>
      </c>
      <c r="O2486" s="13">
        <v>1.563333333333333</v>
      </c>
      <c r="P2486" s="13" t="s">
        <v>54</v>
      </c>
      <c r="Q2486" s="13" t="s">
        <v>54</v>
      </c>
      <c r="R2486" s="13" t="s">
        <v>54</v>
      </c>
      <c r="S2486" s="13">
        <v>8.3323353293413174</v>
      </c>
      <c r="T2486" s="7">
        <f>IFERROR(VLOOKUP(B612,[1]!users_table[#All],4),"NA")</f>
        <v>8.4223826714801451</v>
      </c>
      <c r="U2486" s="13" t="s">
        <v>1027</v>
      </c>
    </row>
    <row r="2487" spans="1:21" x14ac:dyDescent="0.3">
      <c r="A2487" s="25">
        <v>2485</v>
      </c>
      <c r="B2487" s="13" t="s">
        <v>4</v>
      </c>
      <c r="C2487" s="13">
        <v>4181</v>
      </c>
      <c r="D2487" s="13" t="s">
        <v>752</v>
      </c>
      <c r="E2487" s="13" t="s">
        <v>32</v>
      </c>
      <c r="F2487" s="13" t="s">
        <v>386</v>
      </c>
      <c r="G2487" s="13">
        <v>8.93</v>
      </c>
      <c r="H2487" s="26" t="s">
        <v>54</v>
      </c>
      <c r="I2487" s="26" t="s">
        <v>54</v>
      </c>
      <c r="J2487" s="13">
        <v>9</v>
      </c>
      <c r="K2487" s="13">
        <v>2008</v>
      </c>
      <c r="L2487" s="13" t="s">
        <v>35</v>
      </c>
      <c r="M2487" s="13">
        <v>24</v>
      </c>
      <c r="N2487" s="13">
        <v>0.40555555555555561</v>
      </c>
      <c r="O2487" s="13">
        <v>9.7333333333333343</v>
      </c>
      <c r="P2487" s="13" t="s">
        <v>54</v>
      </c>
      <c r="Q2487" s="13" t="s">
        <v>54</v>
      </c>
      <c r="R2487" s="13" t="s">
        <v>54</v>
      </c>
      <c r="S2487" s="13">
        <v>8.3323353293413174</v>
      </c>
      <c r="T2487" s="7">
        <f>IFERROR(VLOOKUP(B613,[1]!users_table[#All],4),"NA")</f>
        <v>8.4223826714801451</v>
      </c>
      <c r="U2487" s="13" t="s">
        <v>66</v>
      </c>
    </row>
    <row r="2488" spans="1:21" x14ac:dyDescent="0.3">
      <c r="A2488" s="25">
        <v>2486</v>
      </c>
      <c r="B2488" s="13" t="s">
        <v>4</v>
      </c>
      <c r="C2488" s="13">
        <v>4181</v>
      </c>
      <c r="D2488" s="13" t="s">
        <v>752</v>
      </c>
      <c r="E2488" s="13" t="s">
        <v>32</v>
      </c>
      <c r="F2488" s="13" t="s">
        <v>386</v>
      </c>
      <c r="G2488" s="13">
        <v>8.93</v>
      </c>
      <c r="H2488" s="26" t="s">
        <v>54</v>
      </c>
      <c r="I2488" s="26" t="s">
        <v>54</v>
      </c>
      <c r="J2488" s="13">
        <v>9</v>
      </c>
      <c r="K2488" s="13">
        <v>2008</v>
      </c>
      <c r="L2488" s="13" t="s">
        <v>35</v>
      </c>
      <c r="M2488" s="13">
        <v>24</v>
      </c>
      <c r="N2488" s="13">
        <v>0.40555555555555561</v>
      </c>
      <c r="O2488" s="13">
        <v>9.7333333333333343</v>
      </c>
      <c r="P2488" s="13" t="s">
        <v>54</v>
      </c>
      <c r="Q2488" s="13" t="s">
        <v>54</v>
      </c>
      <c r="R2488" s="13" t="s">
        <v>54</v>
      </c>
      <c r="S2488" s="13">
        <v>8.3323353293413174</v>
      </c>
      <c r="T2488" s="7">
        <f>IFERROR(VLOOKUP(B613,[1]!users_table[#All],4),"NA")</f>
        <v>8.4223826714801451</v>
      </c>
      <c r="U2488" s="13" t="s">
        <v>75</v>
      </c>
    </row>
    <row r="2489" spans="1:21" x14ac:dyDescent="0.3">
      <c r="A2489" s="25">
        <v>2487</v>
      </c>
      <c r="B2489" s="13" t="s">
        <v>4</v>
      </c>
      <c r="C2489" s="13">
        <v>4181</v>
      </c>
      <c r="D2489" s="13" t="s">
        <v>752</v>
      </c>
      <c r="E2489" s="13" t="s">
        <v>32</v>
      </c>
      <c r="F2489" s="13" t="s">
        <v>386</v>
      </c>
      <c r="G2489" s="13">
        <v>8.93</v>
      </c>
      <c r="H2489" s="26" t="s">
        <v>54</v>
      </c>
      <c r="I2489" s="26" t="s">
        <v>54</v>
      </c>
      <c r="J2489" s="13">
        <v>9</v>
      </c>
      <c r="K2489" s="13">
        <v>2008</v>
      </c>
      <c r="L2489" s="13" t="s">
        <v>35</v>
      </c>
      <c r="M2489" s="13">
        <v>24</v>
      </c>
      <c r="N2489" s="13">
        <v>0.40555555555555561</v>
      </c>
      <c r="O2489" s="13">
        <v>9.7333333333333343</v>
      </c>
      <c r="P2489" s="13" t="s">
        <v>54</v>
      </c>
      <c r="Q2489" s="13" t="s">
        <v>54</v>
      </c>
      <c r="R2489" s="13" t="s">
        <v>54</v>
      </c>
      <c r="S2489" s="13">
        <v>8.3323353293413174</v>
      </c>
      <c r="T2489" s="7">
        <f>IFERROR(VLOOKUP(B613,[1]!users_table[#All],4),"NA")</f>
        <v>8.4223826714801451</v>
      </c>
      <c r="U2489" s="13" t="s">
        <v>1027</v>
      </c>
    </row>
    <row r="2490" spans="1:21" x14ac:dyDescent="0.3">
      <c r="A2490" s="25">
        <v>2488</v>
      </c>
      <c r="B2490" s="13" t="s">
        <v>4</v>
      </c>
      <c r="C2490" s="13">
        <v>8888</v>
      </c>
      <c r="D2490" s="13" t="s">
        <v>753</v>
      </c>
      <c r="E2490" s="13" t="s">
        <v>168</v>
      </c>
      <c r="F2490" s="13" t="s">
        <v>29</v>
      </c>
      <c r="G2490" s="13">
        <v>7.35</v>
      </c>
      <c r="H2490" s="26" t="s">
        <v>54</v>
      </c>
      <c r="I2490" s="26" t="s">
        <v>54</v>
      </c>
      <c r="J2490" s="13">
        <v>7</v>
      </c>
      <c r="K2490" s="13">
        <v>2012</v>
      </c>
      <c r="L2490" s="13" t="s">
        <v>39</v>
      </c>
      <c r="M2490" s="13">
        <v>1</v>
      </c>
      <c r="N2490" s="13">
        <v>0.85</v>
      </c>
      <c r="O2490" s="13">
        <v>0.85</v>
      </c>
      <c r="P2490" s="13" t="s">
        <v>54</v>
      </c>
      <c r="Q2490" s="13" t="s">
        <v>54</v>
      </c>
      <c r="R2490" s="13" t="s">
        <v>54</v>
      </c>
      <c r="S2490" s="13">
        <v>8.3323353293413174</v>
      </c>
      <c r="T2490" s="7">
        <f>IFERROR(VLOOKUP(B614,[1]!users_table[#All],4),"NA")</f>
        <v>8.4223826714801451</v>
      </c>
      <c r="U2490" s="13" t="s">
        <v>65</v>
      </c>
    </row>
    <row r="2491" spans="1:21" x14ac:dyDescent="0.3">
      <c r="A2491" s="25">
        <v>2489</v>
      </c>
      <c r="B2491" s="13" t="s">
        <v>4</v>
      </c>
      <c r="C2491" s="13">
        <v>8888</v>
      </c>
      <c r="D2491" s="13" t="s">
        <v>753</v>
      </c>
      <c r="E2491" s="13" t="s">
        <v>168</v>
      </c>
      <c r="F2491" s="13" t="s">
        <v>29</v>
      </c>
      <c r="G2491" s="13">
        <v>7.35</v>
      </c>
      <c r="H2491" s="26" t="s">
        <v>54</v>
      </c>
      <c r="I2491" s="26" t="s">
        <v>54</v>
      </c>
      <c r="J2491" s="13">
        <v>7</v>
      </c>
      <c r="K2491" s="13">
        <v>2012</v>
      </c>
      <c r="L2491" s="13" t="s">
        <v>39</v>
      </c>
      <c r="M2491" s="13">
        <v>1</v>
      </c>
      <c r="N2491" s="13">
        <v>0.85</v>
      </c>
      <c r="O2491" s="13">
        <v>0.85</v>
      </c>
      <c r="P2491" s="13" t="s">
        <v>54</v>
      </c>
      <c r="Q2491" s="13" t="s">
        <v>54</v>
      </c>
      <c r="R2491" s="13" t="s">
        <v>54</v>
      </c>
      <c r="S2491" s="13">
        <v>8.3323353293413174</v>
      </c>
      <c r="T2491" s="7">
        <f>IFERROR(VLOOKUP(B614,[1]!users_table[#All],4),"NA")</f>
        <v>8.4223826714801451</v>
      </c>
      <c r="U2491" s="13" t="s">
        <v>1023</v>
      </c>
    </row>
    <row r="2492" spans="1:21" x14ac:dyDescent="0.3">
      <c r="A2492" s="25">
        <v>2490</v>
      </c>
      <c r="B2492" s="13" t="s">
        <v>4</v>
      </c>
      <c r="C2492" s="13">
        <v>8888</v>
      </c>
      <c r="D2492" s="13" t="s">
        <v>753</v>
      </c>
      <c r="E2492" s="13" t="s">
        <v>168</v>
      </c>
      <c r="F2492" s="13" t="s">
        <v>29</v>
      </c>
      <c r="G2492" s="13">
        <v>7.35</v>
      </c>
      <c r="H2492" s="26" t="s">
        <v>54</v>
      </c>
      <c r="I2492" s="26" t="s">
        <v>54</v>
      </c>
      <c r="J2492" s="13">
        <v>7</v>
      </c>
      <c r="K2492" s="13">
        <v>2012</v>
      </c>
      <c r="L2492" s="13" t="s">
        <v>39</v>
      </c>
      <c r="M2492" s="13">
        <v>1</v>
      </c>
      <c r="N2492" s="13">
        <v>0.85</v>
      </c>
      <c r="O2492" s="13">
        <v>0.85</v>
      </c>
      <c r="P2492" s="13" t="s">
        <v>54</v>
      </c>
      <c r="Q2492" s="13" t="s">
        <v>54</v>
      </c>
      <c r="R2492" s="13" t="s">
        <v>54</v>
      </c>
      <c r="S2492" s="13">
        <v>8.3323353293413174</v>
      </c>
      <c r="T2492" s="7">
        <f>IFERROR(VLOOKUP(B614,[1]!users_table[#All],4),"NA")</f>
        <v>8.4223826714801451</v>
      </c>
      <c r="U2492" s="13" t="s">
        <v>1024</v>
      </c>
    </row>
    <row r="2493" spans="1:21" x14ac:dyDescent="0.3">
      <c r="A2493" s="25">
        <v>2491</v>
      </c>
      <c r="B2493" s="13" t="s">
        <v>4</v>
      </c>
      <c r="C2493" s="13">
        <v>8888</v>
      </c>
      <c r="D2493" s="13" t="s">
        <v>753</v>
      </c>
      <c r="E2493" s="13" t="s">
        <v>168</v>
      </c>
      <c r="F2493" s="13" t="s">
        <v>29</v>
      </c>
      <c r="G2493" s="13">
        <v>7.35</v>
      </c>
      <c r="H2493" s="26" t="s">
        <v>54</v>
      </c>
      <c r="I2493" s="26" t="s">
        <v>54</v>
      </c>
      <c r="J2493" s="13">
        <v>7</v>
      </c>
      <c r="K2493" s="13">
        <v>2012</v>
      </c>
      <c r="L2493" s="13" t="s">
        <v>39</v>
      </c>
      <c r="M2493" s="13">
        <v>1</v>
      </c>
      <c r="N2493" s="13">
        <v>0.85</v>
      </c>
      <c r="O2493" s="13">
        <v>0.85</v>
      </c>
      <c r="P2493" s="13" t="s">
        <v>54</v>
      </c>
      <c r="Q2493" s="13" t="s">
        <v>54</v>
      </c>
      <c r="R2493" s="13" t="s">
        <v>54</v>
      </c>
      <c r="S2493" s="13">
        <v>8.3323353293413174</v>
      </c>
      <c r="T2493" s="7">
        <f>IFERROR(VLOOKUP(B614,[1]!users_table[#All],4),"NA")</f>
        <v>8.4223826714801451</v>
      </c>
      <c r="U2493" s="13" t="s">
        <v>62</v>
      </c>
    </row>
    <row r="2494" spans="1:21" x14ac:dyDescent="0.3">
      <c r="A2494" s="25">
        <v>2492</v>
      </c>
      <c r="B2494" s="13" t="s">
        <v>4</v>
      </c>
      <c r="C2494" s="13">
        <v>15197</v>
      </c>
      <c r="D2494" s="13" t="s">
        <v>754</v>
      </c>
      <c r="E2494" s="13" t="s">
        <v>168</v>
      </c>
      <c r="F2494" s="13" t="s">
        <v>29</v>
      </c>
      <c r="G2494" s="13">
        <v>7.47</v>
      </c>
      <c r="H2494" s="26" t="s">
        <v>54</v>
      </c>
      <c r="I2494" s="26" t="s">
        <v>54</v>
      </c>
      <c r="J2494" s="13">
        <v>7</v>
      </c>
      <c r="K2494" s="13">
        <v>2013</v>
      </c>
      <c r="L2494" s="13" t="s">
        <v>39</v>
      </c>
      <c r="M2494" s="13">
        <v>1</v>
      </c>
      <c r="N2494" s="13">
        <v>0.98333333333333328</v>
      </c>
      <c r="O2494" s="13">
        <v>0.98333333333333328</v>
      </c>
      <c r="P2494" s="13" t="s">
        <v>54</v>
      </c>
      <c r="Q2494" s="13" t="s">
        <v>54</v>
      </c>
      <c r="R2494" s="13" t="s">
        <v>54</v>
      </c>
      <c r="S2494" s="13">
        <v>8.3323353293413174</v>
      </c>
      <c r="T2494" s="7">
        <f>IFERROR(VLOOKUP(B615,[1]!users_table[#All],4),"NA")</f>
        <v>8.4223826714801451</v>
      </c>
      <c r="U2494" s="13" t="s">
        <v>65</v>
      </c>
    </row>
    <row r="2495" spans="1:21" x14ac:dyDescent="0.3">
      <c r="A2495" s="25">
        <v>2493</v>
      </c>
      <c r="B2495" s="13" t="s">
        <v>4</v>
      </c>
      <c r="C2495" s="13">
        <v>15197</v>
      </c>
      <c r="D2495" s="13" t="s">
        <v>754</v>
      </c>
      <c r="E2495" s="13" t="s">
        <v>168</v>
      </c>
      <c r="F2495" s="13" t="s">
        <v>29</v>
      </c>
      <c r="G2495" s="13">
        <v>7.47</v>
      </c>
      <c r="H2495" s="26" t="s">
        <v>54</v>
      </c>
      <c r="I2495" s="26" t="s">
        <v>54</v>
      </c>
      <c r="J2495" s="13">
        <v>7</v>
      </c>
      <c r="K2495" s="13">
        <v>2013</v>
      </c>
      <c r="L2495" s="13" t="s">
        <v>39</v>
      </c>
      <c r="M2495" s="13">
        <v>1</v>
      </c>
      <c r="N2495" s="13">
        <v>0.98333333333333328</v>
      </c>
      <c r="O2495" s="13">
        <v>0.98333333333333328</v>
      </c>
      <c r="P2495" s="13" t="s">
        <v>54</v>
      </c>
      <c r="Q2495" s="13" t="s">
        <v>54</v>
      </c>
      <c r="R2495" s="13" t="s">
        <v>54</v>
      </c>
      <c r="S2495" s="13">
        <v>8.3323353293413174</v>
      </c>
      <c r="T2495" s="7">
        <f>IFERROR(VLOOKUP(B615,[1]!users_table[#All],4),"NA")</f>
        <v>8.4223826714801451</v>
      </c>
      <c r="U2495" s="13" t="s">
        <v>1023</v>
      </c>
    </row>
    <row r="2496" spans="1:21" x14ac:dyDescent="0.3">
      <c r="A2496" s="25">
        <v>2494</v>
      </c>
      <c r="B2496" s="13" t="s">
        <v>4</v>
      </c>
      <c r="C2496" s="13">
        <v>15197</v>
      </c>
      <c r="D2496" s="13" t="s">
        <v>754</v>
      </c>
      <c r="E2496" s="13" t="s">
        <v>168</v>
      </c>
      <c r="F2496" s="13" t="s">
        <v>29</v>
      </c>
      <c r="G2496" s="13">
        <v>7.47</v>
      </c>
      <c r="H2496" s="26" t="s">
        <v>54</v>
      </c>
      <c r="I2496" s="26" t="s">
        <v>54</v>
      </c>
      <c r="J2496" s="13">
        <v>7</v>
      </c>
      <c r="K2496" s="13">
        <v>2013</v>
      </c>
      <c r="L2496" s="13" t="s">
        <v>39</v>
      </c>
      <c r="M2496" s="13">
        <v>1</v>
      </c>
      <c r="N2496" s="13">
        <v>0.98333333333333328</v>
      </c>
      <c r="O2496" s="13">
        <v>0.98333333333333328</v>
      </c>
      <c r="P2496" s="13" t="s">
        <v>54</v>
      </c>
      <c r="Q2496" s="13" t="s">
        <v>54</v>
      </c>
      <c r="R2496" s="13" t="s">
        <v>54</v>
      </c>
      <c r="S2496" s="13">
        <v>8.3323353293413174</v>
      </c>
      <c r="T2496" s="7">
        <f>IFERROR(VLOOKUP(B615,[1]!users_table[#All],4),"NA")</f>
        <v>8.4223826714801451</v>
      </c>
      <c r="U2496" s="13" t="s">
        <v>1024</v>
      </c>
    </row>
    <row r="2497" spans="1:21" x14ac:dyDescent="0.3">
      <c r="A2497" s="25">
        <v>2495</v>
      </c>
      <c r="B2497" s="13" t="s">
        <v>4</v>
      </c>
      <c r="C2497" s="13">
        <v>15199</v>
      </c>
      <c r="D2497" s="13" t="s">
        <v>755</v>
      </c>
      <c r="E2497" s="13" t="s">
        <v>168</v>
      </c>
      <c r="F2497" s="13" t="s">
        <v>29</v>
      </c>
      <c r="G2497" s="13">
        <v>7.28</v>
      </c>
      <c r="H2497" s="26">
        <v>42364</v>
      </c>
      <c r="I2497" s="26">
        <v>42364</v>
      </c>
      <c r="J2497" s="13">
        <v>6</v>
      </c>
      <c r="K2497" s="13">
        <v>2015</v>
      </c>
      <c r="L2497" s="13" t="s">
        <v>33</v>
      </c>
      <c r="M2497" s="13">
        <v>1</v>
      </c>
      <c r="N2497" s="13">
        <v>0.98333333333333328</v>
      </c>
      <c r="O2497" s="13">
        <v>0.98333333333333328</v>
      </c>
      <c r="P2497" s="13">
        <v>1</v>
      </c>
      <c r="Q2497" s="13">
        <v>0.98333333333333328</v>
      </c>
      <c r="R2497" s="13">
        <v>1</v>
      </c>
      <c r="S2497" s="13">
        <v>8.3323353293413174</v>
      </c>
      <c r="T2497" s="7">
        <f>IFERROR(VLOOKUP(B616,[1]!users_table[#All],4),"NA")</f>
        <v>8.4223826714801451</v>
      </c>
      <c r="U2497" s="13" t="s">
        <v>65</v>
      </c>
    </row>
    <row r="2498" spans="1:21" x14ac:dyDescent="0.3">
      <c r="A2498" s="25">
        <v>2496</v>
      </c>
      <c r="B2498" s="13" t="s">
        <v>4</v>
      </c>
      <c r="C2498" s="13">
        <v>15199</v>
      </c>
      <c r="D2498" s="13" t="s">
        <v>755</v>
      </c>
      <c r="E2498" s="13" t="s">
        <v>168</v>
      </c>
      <c r="F2498" s="13" t="s">
        <v>29</v>
      </c>
      <c r="G2498" s="13">
        <v>7.28</v>
      </c>
      <c r="H2498" s="26">
        <v>42364</v>
      </c>
      <c r="I2498" s="26">
        <v>42364</v>
      </c>
      <c r="J2498" s="13">
        <v>6</v>
      </c>
      <c r="K2498" s="13">
        <v>2015</v>
      </c>
      <c r="L2498" s="13" t="s">
        <v>33</v>
      </c>
      <c r="M2498" s="13">
        <v>1</v>
      </c>
      <c r="N2498" s="13">
        <v>0.98333333333333328</v>
      </c>
      <c r="O2498" s="13">
        <v>0.98333333333333328</v>
      </c>
      <c r="P2498" s="13">
        <v>1</v>
      </c>
      <c r="Q2498" s="13">
        <v>0.98333333333333328</v>
      </c>
      <c r="R2498" s="13">
        <v>1</v>
      </c>
      <c r="S2498" s="13">
        <v>8.3323353293413174</v>
      </c>
      <c r="T2498" s="7">
        <f>IFERROR(VLOOKUP(B616,[1]!users_table[#All],4),"NA")</f>
        <v>8.4223826714801451</v>
      </c>
      <c r="U2498" s="13" t="s">
        <v>1023</v>
      </c>
    </row>
    <row r="2499" spans="1:21" x14ac:dyDescent="0.3">
      <c r="A2499" s="25">
        <v>2497</v>
      </c>
      <c r="B2499" s="13" t="s">
        <v>4</v>
      </c>
      <c r="C2499" s="13">
        <v>15199</v>
      </c>
      <c r="D2499" s="13" t="s">
        <v>755</v>
      </c>
      <c r="E2499" s="13" t="s">
        <v>168</v>
      </c>
      <c r="F2499" s="13" t="s">
        <v>29</v>
      </c>
      <c r="G2499" s="13">
        <v>7.28</v>
      </c>
      <c r="H2499" s="26">
        <v>42364</v>
      </c>
      <c r="I2499" s="26">
        <v>42364</v>
      </c>
      <c r="J2499" s="13">
        <v>6</v>
      </c>
      <c r="K2499" s="13">
        <v>2015</v>
      </c>
      <c r="L2499" s="13" t="s">
        <v>33</v>
      </c>
      <c r="M2499" s="13">
        <v>1</v>
      </c>
      <c r="N2499" s="13">
        <v>0.98333333333333328</v>
      </c>
      <c r="O2499" s="13">
        <v>0.98333333333333328</v>
      </c>
      <c r="P2499" s="13">
        <v>1</v>
      </c>
      <c r="Q2499" s="13">
        <v>0.98333333333333328</v>
      </c>
      <c r="R2499" s="13">
        <v>1</v>
      </c>
      <c r="S2499" s="13">
        <v>8.3323353293413174</v>
      </c>
      <c r="T2499" s="13">
        <f>IFERROR(VLOOKUP(B616,[1]!users_table[#All],4),"NA")</f>
        <v>8.4223826714801451</v>
      </c>
      <c r="U2499" s="13" t="s">
        <v>1024</v>
      </c>
    </row>
    <row r="2500" spans="1:21" x14ac:dyDescent="0.3">
      <c r="A2500" s="25">
        <v>2498</v>
      </c>
      <c r="B2500" s="13" t="s">
        <v>4</v>
      </c>
      <c r="C2500" s="13">
        <v>1575</v>
      </c>
      <c r="D2500" s="13" t="s">
        <v>756</v>
      </c>
      <c r="E2500" s="13" t="s">
        <v>32</v>
      </c>
      <c r="F2500" s="13" t="s">
        <v>29</v>
      </c>
      <c r="G2500" s="13">
        <v>8.6999999999999993</v>
      </c>
      <c r="H2500" s="26" t="s">
        <v>54</v>
      </c>
      <c r="I2500" s="26" t="s">
        <v>54</v>
      </c>
      <c r="J2500" s="13">
        <v>9</v>
      </c>
      <c r="K2500" s="13">
        <v>2006</v>
      </c>
      <c r="L2500" s="13" t="s">
        <v>35</v>
      </c>
      <c r="M2500" s="13">
        <v>25</v>
      </c>
      <c r="N2500" s="13">
        <v>0.4</v>
      </c>
      <c r="O2500" s="13">
        <v>10</v>
      </c>
      <c r="P2500" s="13" t="s">
        <v>54</v>
      </c>
      <c r="Q2500" s="13" t="s">
        <v>54</v>
      </c>
      <c r="R2500" s="13" t="s">
        <v>54</v>
      </c>
      <c r="S2500" s="13">
        <v>8.3323353293413174</v>
      </c>
      <c r="T2500" s="13">
        <f>IFERROR(VLOOKUP(B617,[1]!users_table[#All],4),"NA")</f>
        <v>8.4223826714801451</v>
      </c>
      <c r="U2500" s="13" t="s">
        <v>65</v>
      </c>
    </row>
    <row r="2501" spans="1:21" x14ac:dyDescent="0.3">
      <c r="A2501" s="25">
        <v>2499</v>
      </c>
      <c r="B2501" s="13" t="s">
        <v>4</v>
      </c>
      <c r="C2501" s="13">
        <v>1575</v>
      </c>
      <c r="D2501" s="13" t="s">
        <v>756</v>
      </c>
      <c r="E2501" s="13" t="s">
        <v>32</v>
      </c>
      <c r="F2501" s="13" t="s">
        <v>29</v>
      </c>
      <c r="G2501" s="13">
        <v>8.6999999999999993</v>
      </c>
      <c r="H2501" s="26" t="s">
        <v>54</v>
      </c>
      <c r="I2501" s="26" t="s">
        <v>54</v>
      </c>
      <c r="J2501" s="13">
        <v>9</v>
      </c>
      <c r="K2501" s="13">
        <v>2006</v>
      </c>
      <c r="L2501" s="13" t="s">
        <v>35</v>
      </c>
      <c r="M2501" s="13">
        <v>25</v>
      </c>
      <c r="N2501" s="13">
        <v>0.4</v>
      </c>
      <c r="O2501" s="13">
        <v>10</v>
      </c>
      <c r="P2501" s="13" t="s">
        <v>54</v>
      </c>
      <c r="Q2501" s="13" t="s">
        <v>54</v>
      </c>
      <c r="R2501" s="13" t="s">
        <v>54</v>
      </c>
      <c r="S2501" s="13">
        <v>8.3323353293413174</v>
      </c>
      <c r="T2501" s="13">
        <f>IFERROR(VLOOKUP(B617,[1]!users_table[#All],4),"NA")</f>
        <v>8.4223826714801451</v>
      </c>
      <c r="U2501" s="13" t="s">
        <v>83</v>
      </c>
    </row>
    <row r="2502" spans="1:21" x14ac:dyDescent="0.3">
      <c r="A2502" s="25">
        <v>2500</v>
      </c>
      <c r="B2502" s="13" t="s">
        <v>4</v>
      </c>
      <c r="C2502" s="13">
        <v>1575</v>
      </c>
      <c r="D2502" s="13" t="s">
        <v>756</v>
      </c>
      <c r="E2502" s="13" t="s">
        <v>32</v>
      </c>
      <c r="F2502" s="13" t="s">
        <v>29</v>
      </c>
      <c r="G2502" s="13">
        <v>8.6999999999999993</v>
      </c>
      <c r="H2502" s="26" t="s">
        <v>54</v>
      </c>
      <c r="I2502" s="26" t="s">
        <v>54</v>
      </c>
      <c r="J2502" s="13">
        <v>9</v>
      </c>
      <c r="K2502" s="13">
        <v>2006</v>
      </c>
      <c r="L2502" s="13" t="s">
        <v>35</v>
      </c>
      <c r="M2502" s="13">
        <v>25</v>
      </c>
      <c r="N2502" s="13">
        <v>0.4</v>
      </c>
      <c r="O2502" s="13">
        <v>10</v>
      </c>
      <c r="P2502" s="13" t="s">
        <v>54</v>
      </c>
      <c r="Q2502" s="13" t="s">
        <v>54</v>
      </c>
      <c r="R2502" s="13" t="s">
        <v>54</v>
      </c>
      <c r="S2502" s="13">
        <v>8.3323353293413174</v>
      </c>
      <c r="T2502" s="13">
        <f>IFERROR(VLOOKUP(B617,[1]!users_table[#All],4),"NA")</f>
        <v>8.4223826714801451</v>
      </c>
      <c r="U2502" s="13" t="s">
        <v>66</v>
      </c>
    </row>
    <row r="2503" spans="1:21" x14ac:dyDescent="0.3">
      <c r="A2503" s="25">
        <v>2501</v>
      </c>
      <c r="B2503" s="13" t="s">
        <v>4</v>
      </c>
      <c r="C2503" s="13">
        <v>1575</v>
      </c>
      <c r="D2503" s="13" t="s">
        <v>756</v>
      </c>
      <c r="E2503" s="13" t="s">
        <v>32</v>
      </c>
      <c r="F2503" s="13" t="s">
        <v>29</v>
      </c>
      <c r="G2503" s="13">
        <v>8.6999999999999993</v>
      </c>
      <c r="H2503" s="26" t="s">
        <v>54</v>
      </c>
      <c r="I2503" s="26" t="s">
        <v>54</v>
      </c>
      <c r="J2503" s="13">
        <v>9</v>
      </c>
      <c r="K2503" s="13">
        <v>2006</v>
      </c>
      <c r="L2503" s="13" t="s">
        <v>35</v>
      </c>
      <c r="M2503" s="13">
        <v>25</v>
      </c>
      <c r="N2503" s="13">
        <v>0.4</v>
      </c>
      <c r="O2503" s="13">
        <v>10</v>
      </c>
      <c r="P2503" s="13" t="s">
        <v>54</v>
      </c>
      <c r="Q2503" s="13" t="s">
        <v>54</v>
      </c>
      <c r="R2503" s="13" t="s">
        <v>54</v>
      </c>
      <c r="S2503" s="13">
        <v>8.3323353293413174</v>
      </c>
      <c r="T2503" s="13">
        <f>IFERROR(VLOOKUP(B617,[1]!users_table[#All],4),"NA")</f>
        <v>8.4223826714801451</v>
      </c>
      <c r="U2503" s="13" t="s">
        <v>1023</v>
      </c>
    </row>
    <row r="2504" spans="1:21" x14ac:dyDescent="0.3">
      <c r="A2504" s="25">
        <v>2502</v>
      </c>
      <c r="B2504" s="13" t="s">
        <v>4</v>
      </c>
      <c r="C2504" s="13">
        <v>1575</v>
      </c>
      <c r="D2504" s="13" t="s">
        <v>756</v>
      </c>
      <c r="E2504" s="13" t="s">
        <v>32</v>
      </c>
      <c r="F2504" s="13" t="s">
        <v>29</v>
      </c>
      <c r="G2504" s="13">
        <v>8.6999999999999993</v>
      </c>
      <c r="H2504" s="26" t="s">
        <v>54</v>
      </c>
      <c r="I2504" s="26" t="s">
        <v>54</v>
      </c>
      <c r="J2504" s="13">
        <v>9</v>
      </c>
      <c r="K2504" s="13">
        <v>2006</v>
      </c>
      <c r="L2504" s="13" t="s">
        <v>35</v>
      </c>
      <c r="M2504" s="13">
        <v>25</v>
      </c>
      <c r="N2504" s="13">
        <v>0.4</v>
      </c>
      <c r="O2504" s="13">
        <v>10</v>
      </c>
      <c r="P2504" s="13" t="s">
        <v>54</v>
      </c>
      <c r="Q2504" s="13" t="s">
        <v>54</v>
      </c>
      <c r="R2504" s="13" t="s">
        <v>54</v>
      </c>
      <c r="S2504" s="13">
        <v>8.3323353293413174</v>
      </c>
      <c r="T2504" s="13">
        <f>IFERROR(VLOOKUP(B617,[1]!users_table[#All],4),"NA")</f>
        <v>8.4223826714801451</v>
      </c>
      <c r="U2504" s="13" t="s">
        <v>1024</v>
      </c>
    </row>
    <row r="2505" spans="1:21" x14ac:dyDescent="0.3">
      <c r="A2505" s="25">
        <v>2503</v>
      </c>
      <c r="B2505" s="13" t="s">
        <v>4</v>
      </c>
      <c r="C2505" s="13">
        <v>1575</v>
      </c>
      <c r="D2505" s="13" t="s">
        <v>756</v>
      </c>
      <c r="E2505" s="13" t="s">
        <v>32</v>
      </c>
      <c r="F2505" s="13" t="s">
        <v>29</v>
      </c>
      <c r="G2505" s="13">
        <v>8.6999999999999993</v>
      </c>
      <c r="H2505" s="26" t="s">
        <v>54</v>
      </c>
      <c r="I2505" s="26" t="s">
        <v>54</v>
      </c>
      <c r="J2505" s="13">
        <v>9</v>
      </c>
      <c r="K2505" s="13">
        <v>2006</v>
      </c>
      <c r="L2505" s="13" t="s">
        <v>35</v>
      </c>
      <c r="M2505" s="13">
        <v>25</v>
      </c>
      <c r="N2505" s="13">
        <v>0.4</v>
      </c>
      <c r="O2505" s="13">
        <v>10</v>
      </c>
      <c r="P2505" s="13" t="s">
        <v>54</v>
      </c>
      <c r="Q2505" s="13" t="s">
        <v>54</v>
      </c>
      <c r="R2505" s="13" t="s">
        <v>54</v>
      </c>
      <c r="S2505" s="13">
        <v>8.3323353293413174</v>
      </c>
      <c r="T2505" s="13">
        <f>IFERROR(VLOOKUP(B617,[1]!users_table[#All],4),"NA")</f>
        <v>8.4223826714801451</v>
      </c>
      <c r="U2505" s="13" t="s">
        <v>70</v>
      </c>
    </row>
    <row r="2506" spans="1:21" x14ac:dyDescent="0.3">
      <c r="A2506" s="25">
        <v>2504</v>
      </c>
      <c r="B2506" s="13" t="s">
        <v>4</v>
      </c>
      <c r="C2506" s="13">
        <v>1575</v>
      </c>
      <c r="D2506" s="13" t="s">
        <v>756</v>
      </c>
      <c r="E2506" s="13" t="s">
        <v>32</v>
      </c>
      <c r="F2506" s="13" t="s">
        <v>29</v>
      </c>
      <c r="G2506" s="13">
        <v>8.6999999999999993</v>
      </c>
      <c r="H2506" s="26" t="s">
        <v>54</v>
      </c>
      <c r="I2506" s="26" t="s">
        <v>54</v>
      </c>
      <c r="J2506" s="13">
        <v>9</v>
      </c>
      <c r="K2506" s="13">
        <v>2006</v>
      </c>
      <c r="L2506" s="13" t="s">
        <v>35</v>
      </c>
      <c r="M2506" s="13">
        <v>25</v>
      </c>
      <c r="N2506" s="13">
        <v>0.4</v>
      </c>
      <c r="O2506" s="13">
        <v>10</v>
      </c>
      <c r="P2506" s="13" t="s">
        <v>54</v>
      </c>
      <c r="Q2506" s="13" t="s">
        <v>54</v>
      </c>
      <c r="R2506" s="13" t="s">
        <v>54</v>
      </c>
      <c r="S2506" s="13">
        <v>8.3323353293413174</v>
      </c>
      <c r="T2506" s="13">
        <f>IFERROR(VLOOKUP(B617,[1]!users_table[#All],4),"NA")</f>
        <v>8.4223826714801451</v>
      </c>
      <c r="U2506" s="13" t="s">
        <v>62</v>
      </c>
    </row>
    <row r="2507" spans="1:21" x14ac:dyDescent="0.3">
      <c r="A2507" s="25">
        <v>2505</v>
      </c>
      <c r="B2507" s="13" t="s">
        <v>4</v>
      </c>
      <c r="C2507" s="13">
        <v>1575</v>
      </c>
      <c r="D2507" s="13" t="s">
        <v>756</v>
      </c>
      <c r="E2507" s="13" t="s">
        <v>32</v>
      </c>
      <c r="F2507" s="13" t="s">
        <v>29</v>
      </c>
      <c r="G2507" s="13">
        <v>8.6999999999999993</v>
      </c>
      <c r="H2507" s="26" t="s">
        <v>54</v>
      </c>
      <c r="I2507" s="26" t="s">
        <v>54</v>
      </c>
      <c r="J2507" s="13">
        <v>9</v>
      </c>
      <c r="K2507" s="13">
        <v>2006</v>
      </c>
      <c r="L2507" s="13" t="s">
        <v>35</v>
      </c>
      <c r="M2507" s="13">
        <v>25</v>
      </c>
      <c r="N2507" s="13">
        <v>0.4</v>
      </c>
      <c r="O2507" s="13">
        <v>10</v>
      </c>
      <c r="P2507" s="13" t="s">
        <v>54</v>
      </c>
      <c r="Q2507" s="13" t="s">
        <v>54</v>
      </c>
      <c r="R2507" s="13" t="s">
        <v>54</v>
      </c>
      <c r="S2507" s="13">
        <v>8.3323353293413174</v>
      </c>
      <c r="T2507" s="13">
        <f>IFERROR(VLOOKUP(B617,[1]!users_table[#All],4),"NA")</f>
        <v>8.4223826714801451</v>
      </c>
      <c r="U2507" s="13" t="s">
        <v>1033</v>
      </c>
    </row>
    <row r="2508" spans="1:21" x14ac:dyDescent="0.3">
      <c r="A2508" s="25">
        <v>2506</v>
      </c>
      <c r="B2508" s="13" t="s">
        <v>4</v>
      </c>
      <c r="C2508" s="13">
        <v>8728</v>
      </c>
      <c r="D2508" s="13" t="s">
        <v>757</v>
      </c>
      <c r="E2508" s="13" t="s">
        <v>28</v>
      </c>
      <c r="F2508" s="13" t="s">
        <v>29</v>
      </c>
      <c r="G2508" s="13">
        <v>6.82</v>
      </c>
      <c r="H2508" s="26" t="s">
        <v>54</v>
      </c>
      <c r="I2508" s="26" t="s">
        <v>54</v>
      </c>
      <c r="J2508" s="13">
        <v>3</v>
      </c>
      <c r="K2508" s="13">
        <v>2010</v>
      </c>
      <c r="L2508" s="13" t="s">
        <v>33</v>
      </c>
      <c r="M2508" s="13">
        <v>1</v>
      </c>
      <c r="N2508" s="13">
        <v>0.46305555555555561</v>
      </c>
      <c r="O2508" s="13">
        <v>0.46305555555555561</v>
      </c>
      <c r="P2508" s="13" t="s">
        <v>54</v>
      </c>
      <c r="Q2508" s="13" t="s">
        <v>54</v>
      </c>
      <c r="R2508" s="13" t="s">
        <v>54</v>
      </c>
      <c r="S2508" s="13">
        <v>8.3323353293413174</v>
      </c>
      <c r="T2508" s="13">
        <f>IFERROR(VLOOKUP(B618,[1]!users_table[#All],4),"NA")</f>
        <v>8.4223826714801451</v>
      </c>
      <c r="U2508" s="13" t="s">
        <v>70</v>
      </c>
    </row>
    <row r="2509" spans="1:21" x14ac:dyDescent="0.3">
      <c r="A2509" s="25">
        <v>2507</v>
      </c>
      <c r="B2509" s="13" t="s">
        <v>4</v>
      </c>
      <c r="C2509" s="13">
        <v>8728</v>
      </c>
      <c r="D2509" s="13" t="s">
        <v>757</v>
      </c>
      <c r="E2509" s="13" t="s">
        <v>28</v>
      </c>
      <c r="F2509" s="13" t="s">
        <v>29</v>
      </c>
      <c r="G2509" s="13">
        <v>6.82</v>
      </c>
      <c r="H2509" s="26" t="s">
        <v>54</v>
      </c>
      <c r="I2509" s="26" t="s">
        <v>54</v>
      </c>
      <c r="J2509" s="13">
        <v>3</v>
      </c>
      <c r="K2509" s="13">
        <v>2010</v>
      </c>
      <c r="L2509" s="13" t="s">
        <v>33</v>
      </c>
      <c r="M2509" s="13">
        <v>1</v>
      </c>
      <c r="N2509" s="13">
        <v>0.46305555555555561</v>
      </c>
      <c r="O2509" s="13">
        <v>0.46305555555555561</v>
      </c>
      <c r="P2509" s="13" t="s">
        <v>54</v>
      </c>
      <c r="Q2509" s="13" t="s">
        <v>54</v>
      </c>
      <c r="R2509" s="13" t="s">
        <v>54</v>
      </c>
      <c r="S2509" s="13">
        <v>8.3323353293413174</v>
      </c>
      <c r="T2509" s="13">
        <f>IFERROR(VLOOKUP(B618,[1]!users_table[#All],4),"NA")</f>
        <v>8.4223826714801451</v>
      </c>
      <c r="U2509" s="13" t="s">
        <v>1027</v>
      </c>
    </row>
    <row r="2510" spans="1:21" x14ac:dyDescent="0.3">
      <c r="A2510" s="25">
        <v>2508</v>
      </c>
      <c r="B2510" s="13" t="s">
        <v>4</v>
      </c>
      <c r="C2510" s="13">
        <v>12685</v>
      </c>
      <c r="D2510" s="13" t="s">
        <v>758</v>
      </c>
      <c r="E2510" s="13" t="s">
        <v>52</v>
      </c>
      <c r="F2510" s="13" t="s">
        <v>29</v>
      </c>
      <c r="G2510" s="13">
        <v>6.45</v>
      </c>
      <c r="H2510" s="26" t="s">
        <v>54</v>
      </c>
      <c r="I2510" s="26" t="s">
        <v>54</v>
      </c>
      <c r="J2510" s="13">
        <v>3</v>
      </c>
      <c r="K2510" s="13">
        <v>2012</v>
      </c>
      <c r="L2510" s="13" t="s">
        <v>39</v>
      </c>
      <c r="M2510" s="13">
        <v>1</v>
      </c>
      <c r="N2510" s="13">
        <v>0.46666666666666667</v>
      </c>
      <c r="O2510" s="13">
        <v>0.46666666666666667</v>
      </c>
      <c r="P2510" s="13" t="s">
        <v>54</v>
      </c>
      <c r="Q2510" s="13" t="s">
        <v>54</v>
      </c>
      <c r="R2510" s="13" t="s">
        <v>54</v>
      </c>
      <c r="S2510" s="13">
        <v>8.3323353293413174</v>
      </c>
      <c r="T2510" s="13">
        <f>IFERROR(VLOOKUP(B619,[1]!users_table[#All],4),"NA")</f>
        <v>8.4223826714801451</v>
      </c>
      <c r="U2510" s="13" t="s">
        <v>64</v>
      </c>
    </row>
    <row r="2511" spans="1:21" x14ac:dyDescent="0.3">
      <c r="A2511" s="25">
        <v>2509</v>
      </c>
      <c r="B2511" s="13" t="s">
        <v>4</v>
      </c>
      <c r="C2511" s="13">
        <v>12685</v>
      </c>
      <c r="D2511" s="13" t="s">
        <v>758</v>
      </c>
      <c r="E2511" s="13" t="s">
        <v>52</v>
      </c>
      <c r="F2511" s="13" t="s">
        <v>29</v>
      </c>
      <c r="G2511" s="13">
        <v>6.45</v>
      </c>
      <c r="H2511" s="26" t="s">
        <v>54</v>
      </c>
      <c r="I2511" s="26" t="s">
        <v>54</v>
      </c>
      <c r="J2511" s="13">
        <v>3</v>
      </c>
      <c r="K2511" s="13">
        <v>2012</v>
      </c>
      <c r="L2511" s="13" t="s">
        <v>39</v>
      </c>
      <c r="M2511" s="13">
        <v>1</v>
      </c>
      <c r="N2511" s="13">
        <v>0.46666666666666667</v>
      </c>
      <c r="O2511" s="13">
        <v>0.46666666666666667</v>
      </c>
      <c r="P2511" s="13" t="s">
        <v>54</v>
      </c>
      <c r="Q2511" s="13" t="s">
        <v>54</v>
      </c>
      <c r="R2511" s="13" t="s">
        <v>54</v>
      </c>
      <c r="S2511" s="13">
        <v>8.3323353293413174</v>
      </c>
      <c r="T2511" s="13">
        <f>IFERROR(VLOOKUP(B619,[1]!users_table[#All],4),"NA")</f>
        <v>8.4223826714801451</v>
      </c>
      <c r="U2511" s="13" t="s">
        <v>60</v>
      </c>
    </row>
    <row r="2512" spans="1:21" x14ac:dyDescent="0.3">
      <c r="A2512" s="25">
        <v>2510</v>
      </c>
      <c r="B2512" s="13" t="s">
        <v>4</v>
      </c>
      <c r="C2512" s="13">
        <v>12685</v>
      </c>
      <c r="D2512" s="13" t="s">
        <v>758</v>
      </c>
      <c r="E2512" s="13" t="s">
        <v>52</v>
      </c>
      <c r="F2512" s="13" t="s">
        <v>29</v>
      </c>
      <c r="G2512" s="13">
        <v>6.45</v>
      </c>
      <c r="H2512" s="26" t="s">
        <v>54</v>
      </c>
      <c r="I2512" s="26" t="s">
        <v>54</v>
      </c>
      <c r="J2512" s="13">
        <v>3</v>
      </c>
      <c r="K2512" s="13">
        <v>2012</v>
      </c>
      <c r="L2512" s="13" t="s">
        <v>39</v>
      </c>
      <c r="M2512" s="13">
        <v>1</v>
      </c>
      <c r="N2512" s="13">
        <v>0.46666666666666667</v>
      </c>
      <c r="O2512" s="13">
        <v>0.46666666666666667</v>
      </c>
      <c r="P2512" s="13" t="s">
        <v>54</v>
      </c>
      <c r="Q2512" s="13" t="s">
        <v>54</v>
      </c>
      <c r="R2512" s="13" t="s">
        <v>54</v>
      </c>
      <c r="S2512" s="13">
        <v>8.3323353293413174</v>
      </c>
      <c r="T2512" s="13">
        <f>IFERROR(VLOOKUP(B619,[1]!users_table[#All],4),"NA")</f>
        <v>8.4223826714801451</v>
      </c>
      <c r="U2512" s="13" t="s">
        <v>1012</v>
      </c>
    </row>
    <row r="2513" spans="1:21" x14ac:dyDescent="0.3">
      <c r="A2513" s="25">
        <v>2511</v>
      </c>
      <c r="B2513" s="13" t="s">
        <v>4</v>
      </c>
      <c r="C2513" s="13">
        <v>2904</v>
      </c>
      <c r="D2513" s="13" t="s">
        <v>759</v>
      </c>
      <c r="E2513" s="13" t="s">
        <v>32</v>
      </c>
      <c r="F2513" s="13" t="s">
        <v>29</v>
      </c>
      <c r="G2513" s="13">
        <v>8.91</v>
      </c>
      <c r="H2513" s="26" t="s">
        <v>54</v>
      </c>
      <c r="I2513" s="26" t="s">
        <v>54</v>
      </c>
      <c r="J2513" s="13">
        <v>9</v>
      </c>
      <c r="K2513" s="13">
        <v>2008</v>
      </c>
      <c r="L2513" s="13" t="s">
        <v>33</v>
      </c>
      <c r="M2513" s="13">
        <v>25</v>
      </c>
      <c r="N2513" s="13">
        <v>0.4</v>
      </c>
      <c r="O2513" s="13">
        <v>10</v>
      </c>
      <c r="P2513" s="13" t="s">
        <v>54</v>
      </c>
      <c r="Q2513" s="13" t="s">
        <v>54</v>
      </c>
      <c r="R2513" s="13" t="s">
        <v>54</v>
      </c>
      <c r="S2513" s="13">
        <v>8.3323353293413174</v>
      </c>
      <c r="T2513" s="13">
        <f>IFERROR(VLOOKUP(B620,[1]!users_table[#All],4),"NA")</f>
        <v>8.4223826714801451</v>
      </c>
      <c r="U2513" s="13" t="s">
        <v>65</v>
      </c>
    </row>
    <row r="2514" spans="1:21" x14ac:dyDescent="0.3">
      <c r="A2514" s="25">
        <v>2512</v>
      </c>
      <c r="B2514" s="13" t="s">
        <v>4</v>
      </c>
      <c r="C2514" s="13">
        <v>2904</v>
      </c>
      <c r="D2514" s="13" t="s">
        <v>759</v>
      </c>
      <c r="E2514" s="13" t="s">
        <v>32</v>
      </c>
      <c r="F2514" s="13" t="s">
        <v>29</v>
      </c>
      <c r="G2514" s="13">
        <v>8.91</v>
      </c>
      <c r="H2514" s="26" t="s">
        <v>54</v>
      </c>
      <c r="I2514" s="26" t="s">
        <v>54</v>
      </c>
      <c r="J2514" s="13">
        <v>9</v>
      </c>
      <c r="K2514" s="13">
        <v>2008</v>
      </c>
      <c r="L2514" s="13" t="s">
        <v>33</v>
      </c>
      <c r="M2514" s="13">
        <v>25</v>
      </c>
      <c r="N2514" s="13">
        <v>0.4</v>
      </c>
      <c r="O2514" s="13">
        <v>10</v>
      </c>
      <c r="P2514" s="13" t="s">
        <v>54</v>
      </c>
      <c r="Q2514" s="13" t="s">
        <v>54</v>
      </c>
      <c r="R2514" s="13" t="s">
        <v>54</v>
      </c>
      <c r="S2514" s="13">
        <v>8.3323353293413174</v>
      </c>
      <c r="T2514" s="13">
        <f>IFERROR(VLOOKUP(B620,[1]!users_table[#All],4),"NA")</f>
        <v>8.4223826714801451</v>
      </c>
      <c r="U2514" s="13" t="s">
        <v>83</v>
      </c>
    </row>
    <row r="2515" spans="1:21" x14ac:dyDescent="0.3">
      <c r="A2515" s="25">
        <v>2513</v>
      </c>
      <c r="B2515" s="13" t="s">
        <v>4</v>
      </c>
      <c r="C2515" s="13">
        <v>2904</v>
      </c>
      <c r="D2515" s="13" t="s">
        <v>759</v>
      </c>
      <c r="E2515" s="13" t="s">
        <v>32</v>
      </c>
      <c r="F2515" s="13" t="s">
        <v>29</v>
      </c>
      <c r="G2515" s="13">
        <v>8.91</v>
      </c>
      <c r="H2515" s="26" t="s">
        <v>54</v>
      </c>
      <c r="I2515" s="26" t="s">
        <v>54</v>
      </c>
      <c r="J2515" s="13">
        <v>9</v>
      </c>
      <c r="K2515" s="13">
        <v>2008</v>
      </c>
      <c r="L2515" s="13" t="s">
        <v>33</v>
      </c>
      <c r="M2515" s="13">
        <v>25</v>
      </c>
      <c r="N2515" s="13">
        <v>0.4</v>
      </c>
      <c r="O2515" s="13">
        <v>10</v>
      </c>
      <c r="P2515" s="13" t="s">
        <v>54</v>
      </c>
      <c r="Q2515" s="13" t="s">
        <v>54</v>
      </c>
      <c r="R2515" s="13" t="s">
        <v>54</v>
      </c>
      <c r="S2515" s="13">
        <v>8.3323353293413174</v>
      </c>
      <c r="T2515" s="7">
        <f>IFERROR(VLOOKUP(B620,[1]!users_table[#All],4),"NA")</f>
        <v>8.4223826714801451</v>
      </c>
      <c r="U2515" s="13" t="s">
        <v>66</v>
      </c>
    </row>
    <row r="2516" spans="1:21" x14ac:dyDescent="0.3">
      <c r="A2516" s="25">
        <v>2514</v>
      </c>
      <c r="B2516" s="13" t="s">
        <v>4</v>
      </c>
      <c r="C2516" s="13">
        <v>2904</v>
      </c>
      <c r="D2516" s="13" t="s">
        <v>759</v>
      </c>
      <c r="E2516" s="13" t="s">
        <v>32</v>
      </c>
      <c r="F2516" s="13" t="s">
        <v>29</v>
      </c>
      <c r="G2516" s="13">
        <v>8.91</v>
      </c>
      <c r="H2516" s="26" t="s">
        <v>54</v>
      </c>
      <c r="I2516" s="26" t="s">
        <v>54</v>
      </c>
      <c r="J2516" s="13">
        <v>9</v>
      </c>
      <c r="K2516" s="13">
        <v>2008</v>
      </c>
      <c r="L2516" s="13" t="s">
        <v>33</v>
      </c>
      <c r="M2516" s="13">
        <v>25</v>
      </c>
      <c r="N2516" s="13">
        <v>0.4</v>
      </c>
      <c r="O2516" s="13">
        <v>10</v>
      </c>
      <c r="P2516" s="13" t="s">
        <v>54</v>
      </c>
      <c r="Q2516" s="13" t="s">
        <v>54</v>
      </c>
      <c r="R2516" s="13" t="s">
        <v>54</v>
      </c>
      <c r="S2516" s="13">
        <v>8.3323353293413174</v>
      </c>
      <c r="T2516" s="13">
        <f>IFERROR(VLOOKUP(B620,[1]!users_table[#All],4),"NA")</f>
        <v>8.4223826714801451</v>
      </c>
      <c r="U2516" s="13" t="s">
        <v>1023</v>
      </c>
    </row>
    <row r="2517" spans="1:21" x14ac:dyDescent="0.3">
      <c r="A2517" s="25">
        <v>2515</v>
      </c>
      <c r="B2517" s="13" t="s">
        <v>4</v>
      </c>
      <c r="C2517" s="13">
        <v>2904</v>
      </c>
      <c r="D2517" s="13" t="s">
        <v>759</v>
      </c>
      <c r="E2517" s="13" t="s">
        <v>32</v>
      </c>
      <c r="F2517" s="13" t="s">
        <v>29</v>
      </c>
      <c r="G2517" s="13">
        <v>8.91</v>
      </c>
      <c r="H2517" s="26" t="s">
        <v>54</v>
      </c>
      <c r="I2517" s="26" t="s">
        <v>54</v>
      </c>
      <c r="J2517" s="13">
        <v>9</v>
      </c>
      <c r="K2517" s="13">
        <v>2008</v>
      </c>
      <c r="L2517" s="13" t="s">
        <v>33</v>
      </c>
      <c r="M2517" s="13">
        <v>25</v>
      </c>
      <c r="N2517" s="13">
        <v>0.4</v>
      </c>
      <c r="O2517" s="13">
        <v>10</v>
      </c>
      <c r="P2517" s="13" t="s">
        <v>54</v>
      </c>
      <c r="Q2517" s="13" t="s">
        <v>54</v>
      </c>
      <c r="R2517" s="13" t="s">
        <v>54</v>
      </c>
      <c r="S2517" s="13">
        <v>8.3323353293413174</v>
      </c>
      <c r="T2517" s="13">
        <f>IFERROR(VLOOKUP(B620,[1]!users_table[#All],4),"NA")</f>
        <v>8.4223826714801451</v>
      </c>
      <c r="U2517" s="13" t="s">
        <v>1024</v>
      </c>
    </row>
    <row r="2518" spans="1:21" x14ac:dyDescent="0.3">
      <c r="A2518" s="25">
        <v>2516</v>
      </c>
      <c r="B2518" s="13" t="s">
        <v>4</v>
      </c>
      <c r="C2518" s="13">
        <v>2904</v>
      </c>
      <c r="D2518" s="13" t="s">
        <v>759</v>
      </c>
      <c r="E2518" s="13" t="s">
        <v>32</v>
      </c>
      <c r="F2518" s="13" t="s">
        <v>29</v>
      </c>
      <c r="G2518" s="13">
        <v>8.91</v>
      </c>
      <c r="H2518" s="26" t="s">
        <v>54</v>
      </c>
      <c r="I2518" s="26" t="s">
        <v>54</v>
      </c>
      <c r="J2518" s="13">
        <v>9</v>
      </c>
      <c r="K2518" s="13">
        <v>2008</v>
      </c>
      <c r="L2518" s="13" t="s">
        <v>33</v>
      </c>
      <c r="M2518" s="13">
        <v>25</v>
      </c>
      <c r="N2518" s="13">
        <v>0.4</v>
      </c>
      <c r="O2518" s="13">
        <v>10</v>
      </c>
      <c r="P2518" s="13" t="s">
        <v>54</v>
      </c>
      <c r="Q2518" s="13" t="s">
        <v>54</v>
      </c>
      <c r="R2518" s="13" t="s">
        <v>54</v>
      </c>
      <c r="S2518" s="13">
        <v>8.3323353293413174</v>
      </c>
      <c r="T2518" s="7">
        <f>IFERROR(VLOOKUP(B620,[1]!users_table[#All],4),"NA")</f>
        <v>8.4223826714801451</v>
      </c>
      <c r="U2518" s="13" t="s">
        <v>62</v>
      </c>
    </row>
    <row r="2519" spans="1:21" x14ac:dyDescent="0.3">
      <c r="A2519" s="25">
        <v>2517</v>
      </c>
      <c r="B2519" s="13" t="s">
        <v>4</v>
      </c>
      <c r="C2519" s="13">
        <v>2904</v>
      </c>
      <c r="D2519" s="13" t="s">
        <v>759</v>
      </c>
      <c r="E2519" s="13" t="s">
        <v>32</v>
      </c>
      <c r="F2519" s="13" t="s">
        <v>29</v>
      </c>
      <c r="G2519" s="13">
        <v>8.91</v>
      </c>
      <c r="H2519" s="26" t="s">
        <v>54</v>
      </c>
      <c r="I2519" s="26" t="s">
        <v>54</v>
      </c>
      <c r="J2519" s="13">
        <v>9</v>
      </c>
      <c r="K2519" s="13">
        <v>2008</v>
      </c>
      <c r="L2519" s="13" t="s">
        <v>33</v>
      </c>
      <c r="M2519" s="13">
        <v>25</v>
      </c>
      <c r="N2519" s="13">
        <v>0.4</v>
      </c>
      <c r="O2519" s="13">
        <v>10</v>
      </c>
      <c r="P2519" s="13" t="s">
        <v>54</v>
      </c>
      <c r="Q2519" s="13" t="s">
        <v>54</v>
      </c>
      <c r="R2519" s="13" t="s">
        <v>54</v>
      </c>
      <c r="S2519" s="13">
        <v>8.3323353293413174</v>
      </c>
      <c r="T2519" s="7">
        <f>IFERROR(VLOOKUP(B620,[1]!users_table[#All],4),"NA")</f>
        <v>8.4223826714801451</v>
      </c>
      <c r="U2519" s="13" t="s">
        <v>1033</v>
      </c>
    </row>
    <row r="2520" spans="1:21" x14ac:dyDescent="0.3">
      <c r="A2520" s="25">
        <v>2518</v>
      </c>
      <c r="B2520" s="13" t="s">
        <v>4</v>
      </c>
      <c r="C2520" s="13">
        <v>9479</v>
      </c>
      <c r="D2520" s="13" t="s">
        <v>760</v>
      </c>
      <c r="E2520" s="13" t="s">
        <v>32</v>
      </c>
      <c r="F2520" s="13" t="s">
        <v>37</v>
      </c>
      <c r="G2520" s="13">
        <v>6.47</v>
      </c>
      <c r="H2520" s="26">
        <v>42190</v>
      </c>
      <c r="I2520" s="26">
        <v>42194</v>
      </c>
      <c r="J2520" s="13">
        <v>8</v>
      </c>
      <c r="K2520" s="13">
        <v>2013</v>
      </c>
      <c r="L2520" s="13" t="s">
        <v>35</v>
      </c>
      <c r="M2520" s="13">
        <v>13</v>
      </c>
      <c r="N2520" s="13">
        <v>0.4</v>
      </c>
      <c r="O2520" s="13">
        <v>5.2</v>
      </c>
      <c r="P2520" s="13">
        <v>5</v>
      </c>
      <c r="Q2520" s="13">
        <v>1.04</v>
      </c>
      <c r="R2520" s="13">
        <v>2.6</v>
      </c>
      <c r="S2520" s="13">
        <v>8.3323353293413174</v>
      </c>
      <c r="T2520" s="7">
        <f>IFERROR(VLOOKUP(B621,[1]!users_table[#All],4),"NA")</f>
        <v>8.4223826714801451</v>
      </c>
      <c r="U2520" s="13" t="s">
        <v>65</v>
      </c>
    </row>
    <row r="2521" spans="1:21" x14ac:dyDescent="0.3">
      <c r="A2521" s="25">
        <v>2519</v>
      </c>
      <c r="B2521" s="13" t="s">
        <v>4</v>
      </c>
      <c r="C2521" s="13">
        <v>9479</v>
      </c>
      <c r="D2521" s="13" t="s">
        <v>760</v>
      </c>
      <c r="E2521" s="13" t="s">
        <v>32</v>
      </c>
      <c r="F2521" s="13" t="s">
        <v>37</v>
      </c>
      <c r="G2521" s="13">
        <v>6.47</v>
      </c>
      <c r="H2521" s="26">
        <v>42190</v>
      </c>
      <c r="I2521" s="26">
        <v>42194</v>
      </c>
      <c r="J2521" s="13">
        <v>8</v>
      </c>
      <c r="K2521" s="13">
        <v>2013</v>
      </c>
      <c r="L2521" s="13" t="s">
        <v>35</v>
      </c>
      <c r="M2521" s="13">
        <v>13</v>
      </c>
      <c r="N2521" s="13">
        <v>0.4</v>
      </c>
      <c r="O2521" s="13">
        <v>5.2</v>
      </c>
      <c r="P2521" s="13">
        <v>5</v>
      </c>
      <c r="Q2521" s="13">
        <v>1.04</v>
      </c>
      <c r="R2521" s="13">
        <v>2.6</v>
      </c>
      <c r="S2521" s="13">
        <v>8.3323353293413174</v>
      </c>
      <c r="T2521" s="7">
        <f>IFERROR(VLOOKUP(B621,[1]!users_table[#All],4),"NA")</f>
        <v>8.4223826714801451</v>
      </c>
      <c r="U2521" s="13" t="s">
        <v>62</v>
      </c>
    </row>
    <row r="2522" spans="1:21" x14ac:dyDescent="0.3">
      <c r="A2522" s="25">
        <v>2520</v>
      </c>
      <c r="B2522" s="13" t="s">
        <v>4</v>
      </c>
      <c r="C2522" s="13">
        <v>9479</v>
      </c>
      <c r="D2522" s="13" t="s">
        <v>760</v>
      </c>
      <c r="E2522" s="13" t="s">
        <v>32</v>
      </c>
      <c r="F2522" s="13" t="s">
        <v>37</v>
      </c>
      <c r="G2522" s="13">
        <v>6.47</v>
      </c>
      <c r="H2522" s="26">
        <v>42190</v>
      </c>
      <c r="I2522" s="26">
        <v>42194</v>
      </c>
      <c r="J2522" s="13">
        <v>8</v>
      </c>
      <c r="K2522" s="13">
        <v>2013</v>
      </c>
      <c r="L2522" s="13" t="s">
        <v>35</v>
      </c>
      <c r="M2522" s="13">
        <v>13</v>
      </c>
      <c r="N2522" s="13">
        <v>0.4</v>
      </c>
      <c r="O2522" s="13">
        <v>5.2</v>
      </c>
      <c r="P2522" s="13">
        <v>5</v>
      </c>
      <c r="Q2522" s="13">
        <v>1.04</v>
      </c>
      <c r="R2522" s="13">
        <v>2.6</v>
      </c>
      <c r="S2522" s="13">
        <v>8.3323353293413174</v>
      </c>
      <c r="T2522" s="7">
        <f>IFERROR(VLOOKUP(B621,[1]!users_table[#All],4),"NA")</f>
        <v>8.4223826714801451</v>
      </c>
      <c r="U2522" s="13" t="s">
        <v>1016</v>
      </c>
    </row>
    <row r="2523" spans="1:21" x14ac:dyDescent="0.3">
      <c r="A2523" s="25">
        <v>2521</v>
      </c>
      <c r="B2523" s="13" t="s">
        <v>4</v>
      </c>
      <c r="C2523" s="13">
        <v>25731</v>
      </c>
      <c r="D2523" s="13" t="s">
        <v>761</v>
      </c>
      <c r="E2523" s="13" t="s">
        <v>32</v>
      </c>
      <c r="F2523" s="13" t="s">
        <v>29</v>
      </c>
      <c r="G2523" s="13">
        <v>7.39</v>
      </c>
      <c r="H2523" s="26">
        <v>42400</v>
      </c>
      <c r="I2523" s="26">
        <v>42403</v>
      </c>
      <c r="J2523" s="13">
        <v>8</v>
      </c>
      <c r="K2523" s="13">
        <v>2014</v>
      </c>
      <c r="L2523" s="13" t="s">
        <v>35</v>
      </c>
      <c r="M2523" s="13">
        <v>25</v>
      </c>
      <c r="N2523" s="13">
        <v>0.38333333333333341</v>
      </c>
      <c r="O2523" s="13">
        <v>9.5833333333333339</v>
      </c>
      <c r="P2523" s="13">
        <v>4</v>
      </c>
      <c r="Q2523" s="13">
        <v>2.395833333333333</v>
      </c>
      <c r="R2523" s="13">
        <v>6.25</v>
      </c>
      <c r="S2523" s="13">
        <v>8.3323353293413174</v>
      </c>
      <c r="T2523" s="7">
        <f>IFERROR(VLOOKUP(B623,[1]!users_table[#All],4),"NA")</f>
        <v>8.4223826714801451</v>
      </c>
      <c r="U2523" s="13" t="s">
        <v>65</v>
      </c>
    </row>
    <row r="2524" spans="1:21" x14ac:dyDescent="0.3">
      <c r="A2524" s="25">
        <v>2522</v>
      </c>
      <c r="B2524" s="13" t="s">
        <v>4</v>
      </c>
      <c r="C2524" s="13">
        <v>25731</v>
      </c>
      <c r="D2524" s="13" t="s">
        <v>761</v>
      </c>
      <c r="E2524" s="13" t="s">
        <v>32</v>
      </c>
      <c r="F2524" s="13" t="s">
        <v>29</v>
      </c>
      <c r="G2524" s="13">
        <v>7.39</v>
      </c>
      <c r="H2524" s="26">
        <v>42400</v>
      </c>
      <c r="I2524" s="26">
        <v>42403</v>
      </c>
      <c r="J2524" s="13">
        <v>8</v>
      </c>
      <c r="K2524" s="13">
        <v>2014</v>
      </c>
      <c r="L2524" s="13" t="s">
        <v>35</v>
      </c>
      <c r="M2524" s="13">
        <v>25</v>
      </c>
      <c r="N2524" s="13">
        <v>0.38333333333333341</v>
      </c>
      <c r="O2524" s="13">
        <v>9.5833333333333339</v>
      </c>
      <c r="P2524" s="13">
        <v>4</v>
      </c>
      <c r="Q2524" s="13">
        <v>2.395833333333333</v>
      </c>
      <c r="R2524" s="13">
        <v>6.25</v>
      </c>
      <c r="S2524" s="13">
        <v>8.3323353293413174</v>
      </c>
      <c r="T2524" s="7">
        <f>IFERROR(VLOOKUP(B623,[1]!users_table[#All],4),"NA")</f>
        <v>8.4223826714801451</v>
      </c>
      <c r="U2524" s="13" t="s">
        <v>1023</v>
      </c>
    </row>
    <row r="2525" spans="1:21" x14ac:dyDescent="0.3">
      <c r="A2525" s="25">
        <v>2523</v>
      </c>
      <c r="B2525" s="13" t="s">
        <v>4</v>
      </c>
      <c r="C2525" s="13">
        <v>25731</v>
      </c>
      <c r="D2525" s="13" t="s">
        <v>761</v>
      </c>
      <c r="E2525" s="13" t="s">
        <v>32</v>
      </c>
      <c r="F2525" s="13" t="s">
        <v>29</v>
      </c>
      <c r="G2525" s="13">
        <v>7.39</v>
      </c>
      <c r="H2525" s="26">
        <v>42400</v>
      </c>
      <c r="I2525" s="26">
        <v>42403</v>
      </c>
      <c r="J2525" s="13">
        <v>8</v>
      </c>
      <c r="K2525" s="13">
        <v>2014</v>
      </c>
      <c r="L2525" s="13" t="s">
        <v>35</v>
      </c>
      <c r="M2525" s="13">
        <v>25</v>
      </c>
      <c r="N2525" s="13">
        <v>0.38333333333333341</v>
      </c>
      <c r="O2525" s="13">
        <v>9.5833333333333339</v>
      </c>
      <c r="P2525" s="13">
        <v>4</v>
      </c>
      <c r="Q2525" s="13">
        <v>2.395833333333333</v>
      </c>
      <c r="R2525" s="13">
        <v>6.25</v>
      </c>
      <c r="S2525" s="13">
        <v>8.3323353293413174</v>
      </c>
      <c r="T2525" s="7">
        <f>IFERROR(VLOOKUP(B623,[1]!users_table[#All],4),"NA")</f>
        <v>8.4223826714801451</v>
      </c>
      <c r="U2525" s="13" t="s">
        <v>62</v>
      </c>
    </row>
    <row r="2526" spans="1:21" x14ac:dyDescent="0.3">
      <c r="A2526" s="25">
        <v>2524</v>
      </c>
      <c r="B2526" s="13" t="s">
        <v>4</v>
      </c>
      <c r="C2526" s="13">
        <v>42310</v>
      </c>
      <c r="D2526" s="13" t="s">
        <v>762</v>
      </c>
      <c r="E2526" s="13" t="s">
        <v>50</v>
      </c>
      <c r="F2526" s="13" t="s">
        <v>185</v>
      </c>
      <c r="G2526" s="13">
        <v>8.61</v>
      </c>
      <c r="H2526" s="26">
        <v>44820</v>
      </c>
      <c r="I2526" s="26">
        <v>44823</v>
      </c>
      <c r="J2526" s="13">
        <v>9</v>
      </c>
      <c r="K2526" s="13">
        <v>2022</v>
      </c>
      <c r="L2526" s="13" t="s">
        <v>39</v>
      </c>
      <c r="M2526" s="13">
        <v>10</v>
      </c>
      <c r="N2526" s="13">
        <v>0.41666666666666669</v>
      </c>
      <c r="O2526" s="13">
        <v>4.166666666666667</v>
      </c>
      <c r="P2526" s="13">
        <v>4</v>
      </c>
      <c r="Q2526" s="13">
        <v>1.041666666666667</v>
      </c>
      <c r="R2526" s="13">
        <v>2.5</v>
      </c>
      <c r="S2526" s="13">
        <v>8.3323353293413174</v>
      </c>
      <c r="T2526" s="7">
        <f>IFERROR(VLOOKUP(B624,[1]!users_table[#All],4),"NA")</f>
        <v>8.4223826714801451</v>
      </c>
      <c r="U2526" s="13" t="s">
        <v>65</v>
      </c>
    </row>
    <row r="2527" spans="1:21" x14ac:dyDescent="0.3">
      <c r="A2527" s="25">
        <v>2525</v>
      </c>
      <c r="B2527" s="13" t="s">
        <v>4</v>
      </c>
      <c r="C2527" s="13">
        <v>42310</v>
      </c>
      <c r="D2527" s="13" t="s">
        <v>762</v>
      </c>
      <c r="E2527" s="13" t="s">
        <v>50</v>
      </c>
      <c r="F2527" s="13" t="s">
        <v>185</v>
      </c>
      <c r="G2527" s="13">
        <v>8.61</v>
      </c>
      <c r="H2527" s="26">
        <v>44820</v>
      </c>
      <c r="I2527" s="26">
        <v>44823</v>
      </c>
      <c r="J2527" s="13">
        <v>9</v>
      </c>
      <c r="K2527" s="13">
        <v>2022</v>
      </c>
      <c r="L2527" s="13" t="s">
        <v>39</v>
      </c>
      <c r="M2527" s="13">
        <v>10</v>
      </c>
      <c r="N2527" s="13">
        <v>0.41666666666666669</v>
      </c>
      <c r="O2527" s="13">
        <v>4.166666666666667</v>
      </c>
      <c r="P2527" s="13">
        <v>4</v>
      </c>
      <c r="Q2527" s="13">
        <v>1.041666666666667</v>
      </c>
      <c r="R2527" s="13">
        <v>2.5</v>
      </c>
      <c r="S2527" s="13">
        <v>8.3323353293413174</v>
      </c>
      <c r="T2527" s="7">
        <f>IFERROR(VLOOKUP(B624,[1]!users_table[#All],4),"NA")</f>
        <v>8.4223826714801451</v>
      </c>
      <c r="U2527" s="13" t="s">
        <v>81</v>
      </c>
    </row>
    <row r="2528" spans="1:21" x14ac:dyDescent="0.3">
      <c r="A2528" s="25">
        <v>2526</v>
      </c>
      <c r="B2528" s="13" t="s">
        <v>4</v>
      </c>
      <c r="C2528" s="13">
        <v>42310</v>
      </c>
      <c r="D2528" s="13" t="s">
        <v>762</v>
      </c>
      <c r="E2528" s="13" t="s">
        <v>50</v>
      </c>
      <c r="F2528" s="13" t="s">
        <v>185</v>
      </c>
      <c r="G2528" s="13">
        <v>8.61</v>
      </c>
      <c r="H2528" s="26">
        <v>44820</v>
      </c>
      <c r="I2528" s="26">
        <v>44823</v>
      </c>
      <c r="J2528" s="13">
        <v>9</v>
      </c>
      <c r="K2528" s="13">
        <v>2022</v>
      </c>
      <c r="L2528" s="13" t="s">
        <v>39</v>
      </c>
      <c r="M2528" s="13">
        <v>10</v>
      </c>
      <c r="N2528" s="13">
        <v>0.41666666666666669</v>
      </c>
      <c r="O2528" s="13">
        <v>4.166666666666667</v>
      </c>
      <c r="P2528" s="13">
        <v>4</v>
      </c>
      <c r="Q2528" s="13">
        <v>1.041666666666667</v>
      </c>
      <c r="R2528" s="13">
        <v>2.5</v>
      </c>
      <c r="S2528" s="13">
        <v>8.3323353293413174</v>
      </c>
      <c r="T2528" s="7">
        <f>IFERROR(VLOOKUP(B624,[1]!users_table[#All],4),"NA")</f>
        <v>8.4223826714801451</v>
      </c>
      <c r="U2528" s="13" t="s">
        <v>78</v>
      </c>
    </row>
    <row r="2529" spans="1:21" x14ac:dyDescent="0.3">
      <c r="A2529" s="25">
        <v>2527</v>
      </c>
      <c r="B2529" s="13" t="s">
        <v>4</v>
      </c>
      <c r="C2529" s="13">
        <v>42310</v>
      </c>
      <c r="D2529" s="13" t="s">
        <v>762</v>
      </c>
      <c r="E2529" s="13" t="s">
        <v>50</v>
      </c>
      <c r="F2529" s="13" t="s">
        <v>185</v>
      </c>
      <c r="G2529" s="13">
        <v>8.61</v>
      </c>
      <c r="H2529" s="26">
        <v>44820</v>
      </c>
      <c r="I2529" s="26">
        <v>44823</v>
      </c>
      <c r="J2529" s="13">
        <v>9</v>
      </c>
      <c r="K2529" s="13">
        <v>2022</v>
      </c>
      <c r="L2529" s="13" t="s">
        <v>39</v>
      </c>
      <c r="M2529" s="13">
        <v>10</v>
      </c>
      <c r="N2529" s="13">
        <v>0.41666666666666669</v>
      </c>
      <c r="O2529" s="13">
        <v>4.166666666666667</v>
      </c>
      <c r="P2529" s="13">
        <v>4</v>
      </c>
      <c r="Q2529" s="13">
        <v>1.041666666666667</v>
      </c>
      <c r="R2529" s="13">
        <v>2.5</v>
      </c>
      <c r="S2529" s="13">
        <v>8.3323353293413174</v>
      </c>
      <c r="T2529" s="7">
        <f>IFERROR(VLOOKUP(B624,[1]!users_table[#All],4),"NA")</f>
        <v>8.4223826714801451</v>
      </c>
      <c r="U2529" s="13" t="s">
        <v>62</v>
      </c>
    </row>
    <row r="2530" spans="1:21" x14ac:dyDescent="0.3">
      <c r="A2530" s="25">
        <v>2528</v>
      </c>
      <c r="B2530" s="13" t="s">
        <v>4</v>
      </c>
      <c r="C2530" s="13">
        <v>20031</v>
      </c>
      <c r="D2530" s="13" t="s">
        <v>763</v>
      </c>
      <c r="E2530" s="13" t="s">
        <v>32</v>
      </c>
      <c r="F2530" s="13" t="s">
        <v>37</v>
      </c>
      <c r="G2530" s="13">
        <v>7.51</v>
      </c>
      <c r="H2530" s="26">
        <v>42268</v>
      </c>
      <c r="I2530" s="26">
        <v>42272</v>
      </c>
      <c r="J2530" s="13">
        <v>8</v>
      </c>
      <c r="K2530" s="13">
        <v>2014</v>
      </c>
      <c r="L2530" s="13" t="s">
        <v>30</v>
      </c>
      <c r="M2530" s="13">
        <v>12</v>
      </c>
      <c r="N2530" s="13">
        <v>0.4</v>
      </c>
      <c r="O2530" s="13">
        <v>4.8000000000000007</v>
      </c>
      <c r="P2530" s="13">
        <v>5</v>
      </c>
      <c r="Q2530" s="13">
        <v>0.96000000000000019</v>
      </c>
      <c r="R2530" s="13">
        <v>2.4</v>
      </c>
      <c r="S2530" s="13">
        <v>8.3323353293413174</v>
      </c>
      <c r="T2530" s="7">
        <f>IFERROR(VLOOKUP(B625,[1]!users_table[#All],4),"NA")</f>
        <v>8.4223826714801451</v>
      </c>
      <c r="U2530" s="13" t="s">
        <v>64</v>
      </c>
    </row>
    <row r="2531" spans="1:21" x14ac:dyDescent="0.3">
      <c r="A2531" s="25">
        <v>2529</v>
      </c>
      <c r="B2531" s="13" t="s">
        <v>4</v>
      </c>
      <c r="C2531" s="13">
        <v>20031</v>
      </c>
      <c r="D2531" s="13" t="s">
        <v>763</v>
      </c>
      <c r="E2531" s="13" t="s">
        <v>32</v>
      </c>
      <c r="F2531" s="13" t="s">
        <v>37</v>
      </c>
      <c r="G2531" s="13">
        <v>7.51</v>
      </c>
      <c r="H2531" s="26">
        <v>42268</v>
      </c>
      <c r="I2531" s="26">
        <v>42272</v>
      </c>
      <c r="J2531" s="13">
        <v>8</v>
      </c>
      <c r="K2531" s="13">
        <v>2014</v>
      </c>
      <c r="L2531" s="13" t="s">
        <v>30</v>
      </c>
      <c r="M2531" s="13">
        <v>12</v>
      </c>
      <c r="N2531" s="13">
        <v>0.4</v>
      </c>
      <c r="O2531" s="13">
        <v>4.8000000000000007</v>
      </c>
      <c r="P2531" s="13">
        <v>5</v>
      </c>
      <c r="Q2531" s="13">
        <v>0.96000000000000019</v>
      </c>
      <c r="R2531" s="13">
        <v>2.4</v>
      </c>
      <c r="S2531" s="13">
        <v>8.3323353293413174</v>
      </c>
      <c r="T2531" s="7">
        <f>IFERROR(VLOOKUP(B625,[1]!users_table[#All],4),"NA")</f>
        <v>8.4223826714801451</v>
      </c>
      <c r="U2531" s="13" t="s">
        <v>70</v>
      </c>
    </row>
    <row r="2532" spans="1:21" x14ac:dyDescent="0.3">
      <c r="A2532" s="25">
        <v>2530</v>
      </c>
      <c r="B2532" s="13" t="s">
        <v>4</v>
      </c>
      <c r="C2532" s="13">
        <v>20031</v>
      </c>
      <c r="D2532" s="13" t="s">
        <v>763</v>
      </c>
      <c r="E2532" s="13" t="s">
        <v>32</v>
      </c>
      <c r="F2532" s="13" t="s">
        <v>37</v>
      </c>
      <c r="G2532" s="13">
        <v>7.51</v>
      </c>
      <c r="H2532" s="26">
        <v>42268</v>
      </c>
      <c r="I2532" s="26">
        <v>42272</v>
      </c>
      <c r="J2532" s="13">
        <v>8</v>
      </c>
      <c r="K2532" s="13">
        <v>2014</v>
      </c>
      <c r="L2532" s="13" t="s">
        <v>30</v>
      </c>
      <c r="M2532" s="13">
        <v>12</v>
      </c>
      <c r="N2532" s="13">
        <v>0.4</v>
      </c>
      <c r="O2532" s="13">
        <v>4.8000000000000007</v>
      </c>
      <c r="P2532" s="13">
        <v>5</v>
      </c>
      <c r="Q2532" s="13">
        <v>0.96000000000000019</v>
      </c>
      <c r="R2532" s="13">
        <v>2.4</v>
      </c>
      <c r="S2532" s="13">
        <v>8.3323353293413174</v>
      </c>
      <c r="T2532" s="7">
        <f>IFERROR(VLOOKUP(B625,[1]!users_table[#All],4),"NA")</f>
        <v>8.4223826714801451</v>
      </c>
      <c r="U2532" s="13" t="s">
        <v>1016</v>
      </c>
    </row>
    <row r="2533" spans="1:21" x14ac:dyDescent="0.3">
      <c r="A2533" s="25">
        <v>2531</v>
      </c>
      <c r="B2533" s="13" t="s">
        <v>4</v>
      </c>
      <c r="C2533" s="13">
        <v>20031</v>
      </c>
      <c r="D2533" s="13" t="s">
        <v>763</v>
      </c>
      <c r="E2533" s="13" t="s">
        <v>32</v>
      </c>
      <c r="F2533" s="13" t="s">
        <v>37</v>
      </c>
      <c r="G2533" s="13">
        <v>7.51</v>
      </c>
      <c r="H2533" s="26">
        <v>42268</v>
      </c>
      <c r="I2533" s="26">
        <v>42272</v>
      </c>
      <c r="J2533" s="13">
        <v>8</v>
      </c>
      <c r="K2533" s="13">
        <v>2014</v>
      </c>
      <c r="L2533" s="13" t="s">
        <v>30</v>
      </c>
      <c r="M2533" s="13">
        <v>12</v>
      </c>
      <c r="N2533" s="13">
        <v>0.4</v>
      </c>
      <c r="O2533" s="13">
        <v>4.8000000000000007</v>
      </c>
      <c r="P2533" s="13">
        <v>5</v>
      </c>
      <c r="Q2533" s="13">
        <v>0.96000000000000019</v>
      </c>
      <c r="R2533" s="13">
        <v>2.4</v>
      </c>
      <c r="S2533" s="13">
        <v>8.3323353293413174</v>
      </c>
      <c r="T2533" s="7">
        <f>IFERROR(VLOOKUP(B625,[1]!users_table[#All],4),"NA")</f>
        <v>8.4223826714801451</v>
      </c>
      <c r="U2533" s="13" t="s">
        <v>1035</v>
      </c>
    </row>
    <row r="2534" spans="1:21" x14ac:dyDescent="0.3">
      <c r="A2534" s="25">
        <v>2532</v>
      </c>
      <c r="B2534" s="13" t="s">
        <v>4</v>
      </c>
      <c r="C2534" s="13">
        <v>8915</v>
      </c>
      <c r="D2534" s="13" t="s">
        <v>764</v>
      </c>
      <c r="E2534" s="13" t="s">
        <v>32</v>
      </c>
      <c r="F2534" s="13" t="s">
        <v>152</v>
      </c>
      <c r="G2534" s="13">
        <v>7.23</v>
      </c>
      <c r="H2534" s="26">
        <v>44425</v>
      </c>
      <c r="I2534" s="26">
        <v>44433</v>
      </c>
      <c r="J2534" s="13">
        <v>9</v>
      </c>
      <c r="K2534" s="13">
        <v>2011</v>
      </c>
      <c r="L2534" s="13" t="s">
        <v>39</v>
      </c>
      <c r="M2534" s="13">
        <v>12</v>
      </c>
      <c r="N2534" s="13">
        <v>0.41666666666666669</v>
      </c>
      <c r="O2534" s="13">
        <v>5</v>
      </c>
      <c r="P2534" s="13">
        <v>9</v>
      </c>
      <c r="Q2534" s="13">
        <v>0.55555555555555558</v>
      </c>
      <c r="R2534" s="13">
        <v>1.333333333333333</v>
      </c>
      <c r="S2534" s="13">
        <v>8.3323353293413174</v>
      </c>
      <c r="T2534" s="7">
        <f>IFERROR(VLOOKUP(B626,[1]!users_table[#All],4),"NA")</f>
        <v>8.4223826714801451</v>
      </c>
      <c r="U2534" s="13" t="s">
        <v>65</v>
      </c>
    </row>
    <row r="2535" spans="1:21" x14ac:dyDescent="0.3">
      <c r="A2535" s="25">
        <v>2533</v>
      </c>
      <c r="B2535" s="13" t="s">
        <v>4</v>
      </c>
      <c r="C2535" s="13">
        <v>8915</v>
      </c>
      <c r="D2535" s="13" t="s">
        <v>764</v>
      </c>
      <c r="E2535" s="13" t="s">
        <v>32</v>
      </c>
      <c r="F2535" s="13" t="s">
        <v>152</v>
      </c>
      <c r="G2535" s="13">
        <v>7.23</v>
      </c>
      <c r="H2535" s="26">
        <v>44425</v>
      </c>
      <c r="I2535" s="26">
        <v>44433</v>
      </c>
      <c r="J2535" s="13">
        <v>9</v>
      </c>
      <c r="K2535" s="13">
        <v>2011</v>
      </c>
      <c r="L2535" s="13" t="s">
        <v>39</v>
      </c>
      <c r="M2535" s="13">
        <v>12</v>
      </c>
      <c r="N2535" s="13">
        <v>0.41666666666666669</v>
      </c>
      <c r="O2535" s="13">
        <v>5</v>
      </c>
      <c r="P2535" s="13">
        <v>9</v>
      </c>
      <c r="Q2535" s="13">
        <v>0.55555555555555558</v>
      </c>
      <c r="R2535" s="13">
        <v>1.333333333333333</v>
      </c>
      <c r="S2535" s="13">
        <v>8.3323353293413174</v>
      </c>
      <c r="T2535" s="7">
        <f>IFERROR(VLOOKUP(B626,[1]!users_table[#All],4),"NA")</f>
        <v>8.4223826714801451</v>
      </c>
      <c r="U2535" s="13" t="s">
        <v>80</v>
      </c>
    </row>
    <row r="2536" spans="1:21" x14ac:dyDescent="0.3">
      <c r="A2536" s="25">
        <v>2534</v>
      </c>
      <c r="B2536" s="13" t="s">
        <v>4</v>
      </c>
      <c r="C2536" s="13">
        <v>8915</v>
      </c>
      <c r="D2536" s="13" t="s">
        <v>764</v>
      </c>
      <c r="E2536" s="13" t="s">
        <v>32</v>
      </c>
      <c r="F2536" s="13" t="s">
        <v>152</v>
      </c>
      <c r="G2536" s="13">
        <v>7.23</v>
      </c>
      <c r="H2536" s="26">
        <v>44425</v>
      </c>
      <c r="I2536" s="26">
        <v>44433</v>
      </c>
      <c r="J2536" s="13">
        <v>9</v>
      </c>
      <c r="K2536" s="13">
        <v>2011</v>
      </c>
      <c r="L2536" s="13" t="s">
        <v>39</v>
      </c>
      <c r="M2536" s="13">
        <v>12</v>
      </c>
      <c r="N2536" s="13">
        <v>0.41666666666666669</v>
      </c>
      <c r="O2536" s="13">
        <v>5</v>
      </c>
      <c r="P2536" s="13">
        <v>9</v>
      </c>
      <c r="Q2536" s="13">
        <v>0.55555555555555558</v>
      </c>
      <c r="R2536" s="13">
        <v>1.333333333333333</v>
      </c>
      <c r="S2536" s="13">
        <v>8.3323353293413174</v>
      </c>
      <c r="T2536" s="7">
        <f>IFERROR(VLOOKUP(B626,[1]!users_table[#All],4),"NA")</f>
        <v>8.4223826714801451</v>
      </c>
      <c r="U2536" s="13" t="s">
        <v>1021</v>
      </c>
    </row>
    <row r="2537" spans="1:21" x14ac:dyDescent="0.3">
      <c r="A2537" s="25">
        <v>2535</v>
      </c>
      <c r="B2537" s="13" t="s">
        <v>4</v>
      </c>
      <c r="C2537" s="13">
        <v>8915</v>
      </c>
      <c r="D2537" s="13" t="s">
        <v>764</v>
      </c>
      <c r="E2537" s="13" t="s">
        <v>32</v>
      </c>
      <c r="F2537" s="13" t="s">
        <v>152</v>
      </c>
      <c r="G2537" s="13">
        <v>7.23</v>
      </c>
      <c r="H2537" s="26">
        <v>44425</v>
      </c>
      <c r="I2537" s="26">
        <v>44433</v>
      </c>
      <c r="J2537" s="13">
        <v>9</v>
      </c>
      <c r="K2537" s="13">
        <v>2011</v>
      </c>
      <c r="L2537" s="13" t="s">
        <v>39</v>
      </c>
      <c r="M2537" s="13">
        <v>12</v>
      </c>
      <c r="N2537" s="13">
        <v>0.41666666666666669</v>
      </c>
      <c r="O2537" s="13">
        <v>5</v>
      </c>
      <c r="P2537" s="13">
        <v>9</v>
      </c>
      <c r="Q2537" s="13">
        <v>0.55555555555555558</v>
      </c>
      <c r="R2537" s="13">
        <v>1.333333333333333</v>
      </c>
      <c r="S2537" s="13">
        <v>8.3323353293413174</v>
      </c>
      <c r="T2537" s="7">
        <f>IFERROR(VLOOKUP(B626,[1]!users_table[#All],4),"NA")</f>
        <v>8.4223826714801451</v>
      </c>
      <c r="U2537" s="13" t="s">
        <v>61</v>
      </c>
    </row>
    <row r="2538" spans="1:21" x14ac:dyDescent="0.3">
      <c r="A2538" s="25">
        <v>2536</v>
      </c>
      <c r="B2538" s="13" t="s">
        <v>4</v>
      </c>
      <c r="C2538" s="13">
        <v>8915</v>
      </c>
      <c r="D2538" s="13" t="s">
        <v>764</v>
      </c>
      <c r="E2538" s="13" t="s">
        <v>32</v>
      </c>
      <c r="F2538" s="13" t="s">
        <v>152</v>
      </c>
      <c r="G2538" s="13">
        <v>7.23</v>
      </c>
      <c r="H2538" s="26">
        <v>44425</v>
      </c>
      <c r="I2538" s="26">
        <v>44433</v>
      </c>
      <c r="J2538" s="13">
        <v>9</v>
      </c>
      <c r="K2538" s="13">
        <v>2011</v>
      </c>
      <c r="L2538" s="13" t="s">
        <v>39</v>
      </c>
      <c r="M2538" s="13">
        <v>12</v>
      </c>
      <c r="N2538" s="13">
        <v>0.41666666666666669</v>
      </c>
      <c r="O2538" s="13">
        <v>5</v>
      </c>
      <c r="P2538" s="13">
        <v>9</v>
      </c>
      <c r="Q2538" s="13">
        <v>0.55555555555555558</v>
      </c>
      <c r="R2538" s="13">
        <v>1.333333333333333</v>
      </c>
      <c r="S2538" s="13">
        <v>8.3323353293413174</v>
      </c>
      <c r="T2538" s="7">
        <f>IFERROR(VLOOKUP(B626,[1]!users_table[#All],4),"NA")</f>
        <v>8.4223826714801451</v>
      </c>
      <c r="U2538" s="13" t="s">
        <v>1027</v>
      </c>
    </row>
    <row r="2539" spans="1:21" x14ac:dyDescent="0.3">
      <c r="A2539" s="25">
        <v>2537</v>
      </c>
      <c r="B2539" s="13" t="s">
        <v>4</v>
      </c>
      <c r="C2539" s="13">
        <v>12879</v>
      </c>
      <c r="D2539" s="13" t="s">
        <v>765</v>
      </c>
      <c r="E2539" s="13" t="s">
        <v>52</v>
      </c>
      <c r="F2539" s="13" t="s">
        <v>152</v>
      </c>
      <c r="G2539" s="13">
        <v>7.15</v>
      </c>
      <c r="H2539" s="26">
        <v>44435</v>
      </c>
      <c r="I2539" s="26">
        <v>44435</v>
      </c>
      <c r="J2539" s="13">
        <v>9</v>
      </c>
      <c r="K2539" s="13">
        <v>2012</v>
      </c>
      <c r="L2539" s="13" t="s">
        <v>39</v>
      </c>
      <c r="M2539" s="13">
        <v>1</v>
      </c>
      <c r="N2539" s="13">
        <v>0.4</v>
      </c>
      <c r="O2539" s="13">
        <v>0.4</v>
      </c>
      <c r="P2539" s="13">
        <v>1</v>
      </c>
      <c r="Q2539" s="13">
        <v>0.4</v>
      </c>
      <c r="R2539" s="13">
        <v>1</v>
      </c>
      <c r="S2539" s="13">
        <v>8.3323353293413174</v>
      </c>
      <c r="T2539" s="7">
        <f>IFERROR(VLOOKUP(B627,[1]!users_table[#All],4),"NA")</f>
        <v>8.4223826714801451</v>
      </c>
      <c r="U2539" s="13" t="s">
        <v>65</v>
      </c>
    </row>
    <row r="2540" spans="1:21" x14ac:dyDescent="0.3">
      <c r="A2540" s="25">
        <v>2538</v>
      </c>
      <c r="B2540" s="13" t="s">
        <v>4</v>
      </c>
      <c r="C2540" s="13">
        <v>12879</v>
      </c>
      <c r="D2540" s="13" t="s">
        <v>765</v>
      </c>
      <c r="E2540" s="13" t="s">
        <v>52</v>
      </c>
      <c r="F2540" s="13" t="s">
        <v>152</v>
      </c>
      <c r="G2540" s="13">
        <v>7.15</v>
      </c>
      <c r="H2540" s="26">
        <v>44435</v>
      </c>
      <c r="I2540" s="26">
        <v>44435</v>
      </c>
      <c r="J2540" s="13">
        <v>9</v>
      </c>
      <c r="K2540" s="13">
        <v>2012</v>
      </c>
      <c r="L2540" s="13" t="s">
        <v>39</v>
      </c>
      <c r="M2540" s="13">
        <v>1</v>
      </c>
      <c r="N2540" s="13">
        <v>0.4</v>
      </c>
      <c r="O2540" s="13">
        <v>0.4</v>
      </c>
      <c r="P2540" s="13">
        <v>1</v>
      </c>
      <c r="Q2540" s="13">
        <v>0.4</v>
      </c>
      <c r="R2540" s="13">
        <v>1</v>
      </c>
      <c r="S2540" s="13">
        <v>8.3323353293413174</v>
      </c>
      <c r="T2540" s="7">
        <f>IFERROR(VLOOKUP(B627,[1]!users_table[#All],4),"NA")</f>
        <v>8.4223826714801451</v>
      </c>
      <c r="U2540" s="13" t="s">
        <v>80</v>
      </c>
    </row>
    <row r="2541" spans="1:21" x14ac:dyDescent="0.3">
      <c r="A2541" s="25">
        <v>2539</v>
      </c>
      <c r="B2541" s="13" t="s">
        <v>4</v>
      </c>
      <c r="C2541" s="13">
        <v>12879</v>
      </c>
      <c r="D2541" s="13" t="s">
        <v>765</v>
      </c>
      <c r="E2541" s="13" t="s">
        <v>52</v>
      </c>
      <c r="F2541" s="13" t="s">
        <v>152</v>
      </c>
      <c r="G2541" s="13">
        <v>7.15</v>
      </c>
      <c r="H2541" s="26">
        <v>44435</v>
      </c>
      <c r="I2541" s="26">
        <v>44435</v>
      </c>
      <c r="J2541" s="13">
        <v>9</v>
      </c>
      <c r="K2541" s="13">
        <v>2012</v>
      </c>
      <c r="L2541" s="13" t="s">
        <v>39</v>
      </c>
      <c r="M2541" s="13">
        <v>1</v>
      </c>
      <c r="N2541" s="13">
        <v>0.4</v>
      </c>
      <c r="O2541" s="13">
        <v>0.4</v>
      </c>
      <c r="P2541" s="13">
        <v>1</v>
      </c>
      <c r="Q2541" s="13">
        <v>0.4</v>
      </c>
      <c r="R2541" s="13">
        <v>1</v>
      </c>
      <c r="S2541" s="13">
        <v>8.3323353293413174</v>
      </c>
      <c r="T2541" s="7">
        <f>IFERROR(VLOOKUP(B627,[1]!users_table[#All],4),"NA")</f>
        <v>8.4223826714801451</v>
      </c>
      <c r="U2541" s="13" t="s">
        <v>1021</v>
      </c>
    </row>
    <row r="2542" spans="1:21" x14ac:dyDescent="0.3">
      <c r="A2542" s="25">
        <v>2540</v>
      </c>
      <c r="B2542" s="13" t="s">
        <v>4</v>
      </c>
      <c r="C2542" s="13">
        <v>12879</v>
      </c>
      <c r="D2542" s="13" t="s">
        <v>765</v>
      </c>
      <c r="E2542" s="13" t="s">
        <v>52</v>
      </c>
      <c r="F2542" s="13" t="s">
        <v>152</v>
      </c>
      <c r="G2542" s="13">
        <v>7.15</v>
      </c>
      <c r="H2542" s="26">
        <v>44435</v>
      </c>
      <c r="I2542" s="26">
        <v>44435</v>
      </c>
      <c r="J2542" s="13">
        <v>9</v>
      </c>
      <c r="K2542" s="13">
        <v>2012</v>
      </c>
      <c r="L2542" s="13" t="s">
        <v>39</v>
      </c>
      <c r="M2542" s="13">
        <v>1</v>
      </c>
      <c r="N2542" s="13">
        <v>0.4</v>
      </c>
      <c r="O2542" s="13">
        <v>0.4</v>
      </c>
      <c r="P2542" s="13">
        <v>1</v>
      </c>
      <c r="Q2542" s="13">
        <v>0.4</v>
      </c>
      <c r="R2542" s="13">
        <v>1</v>
      </c>
      <c r="S2542" s="13">
        <v>8.3323353293413174</v>
      </c>
      <c r="T2542" s="7">
        <f>IFERROR(VLOOKUP(B627,[1]!users_table[#All],4),"NA")</f>
        <v>8.4223826714801451</v>
      </c>
      <c r="U2542" s="13" t="s">
        <v>61</v>
      </c>
    </row>
    <row r="2543" spans="1:21" x14ac:dyDescent="0.3">
      <c r="A2543" s="25">
        <v>2541</v>
      </c>
      <c r="B2543" s="13" t="s">
        <v>4</v>
      </c>
      <c r="C2543" s="13">
        <v>2025</v>
      </c>
      <c r="D2543" s="13" t="s">
        <v>766</v>
      </c>
      <c r="E2543" s="13" t="s">
        <v>32</v>
      </c>
      <c r="F2543" s="13" t="s">
        <v>29</v>
      </c>
      <c r="G2543" s="13">
        <v>8.06</v>
      </c>
      <c r="H2543" s="26">
        <v>42142</v>
      </c>
      <c r="I2543" s="26">
        <v>42153</v>
      </c>
      <c r="J2543" s="13">
        <v>10</v>
      </c>
      <c r="K2543" s="13">
        <v>2007</v>
      </c>
      <c r="L2543" s="13" t="s">
        <v>33</v>
      </c>
      <c r="M2543" s="13">
        <v>25</v>
      </c>
      <c r="N2543" s="13">
        <v>0.4</v>
      </c>
      <c r="O2543" s="13">
        <v>10</v>
      </c>
      <c r="P2543" s="13">
        <v>12</v>
      </c>
      <c r="Q2543" s="13">
        <v>0.83333333333333337</v>
      </c>
      <c r="R2543" s="13">
        <v>2.083333333333333</v>
      </c>
      <c r="S2543" s="13">
        <v>8.3323353293413174</v>
      </c>
      <c r="T2543" s="7">
        <f>IFERROR(VLOOKUP(B628,[1]!users_table[#All],4),"NA")</f>
        <v>8.4223826714801451</v>
      </c>
      <c r="U2543" s="13" t="s">
        <v>65</v>
      </c>
    </row>
    <row r="2544" spans="1:21" x14ac:dyDescent="0.3">
      <c r="A2544" s="25">
        <v>2542</v>
      </c>
      <c r="B2544" s="13" t="s">
        <v>4</v>
      </c>
      <c r="C2544" s="13">
        <v>2025</v>
      </c>
      <c r="D2544" s="13" t="s">
        <v>766</v>
      </c>
      <c r="E2544" s="13" t="s">
        <v>32</v>
      </c>
      <c r="F2544" s="13" t="s">
        <v>29</v>
      </c>
      <c r="G2544" s="13">
        <v>8.06</v>
      </c>
      <c r="H2544" s="26">
        <v>42142</v>
      </c>
      <c r="I2544" s="26">
        <v>42153</v>
      </c>
      <c r="J2544" s="13">
        <v>10</v>
      </c>
      <c r="K2544" s="13">
        <v>2007</v>
      </c>
      <c r="L2544" s="13" t="s">
        <v>33</v>
      </c>
      <c r="M2544" s="13">
        <v>25</v>
      </c>
      <c r="N2544" s="13">
        <v>0.4</v>
      </c>
      <c r="O2544" s="13">
        <v>10</v>
      </c>
      <c r="P2544" s="13">
        <v>12</v>
      </c>
      <c r="Q2544" s="13">
        <v>0.83333333333333337</v>
      </c>
      <c r="R2544" s="13">
        <v>2.083333333333333</v>
      </c>
      <c r="S2544" s="13">
        <v>8.3323353293413174</v>
      </c>
      <c r="T2544" s="7">
        <f>IFERROR(VLOOKUP(B628,[1]!users_table[#All],4),"NA")</f>
        <v>8.4223826714801451</v>
      </c>
      <c r="U2544" s="13" t="s">
        <v>61</v>
      </c>
    </row>
    <row r="2545" spans="1:21" x14ac:dyDescent="0.3">
      <c r="A2545" s="25">
        <v>2543</v>
      </c>
      <c r="B2545" s="13" t="s">
        <v>4</v>
      </c>
      <c r="C2545" s="13">
        <v>2025</v>
      </c>
      <c r="D2545" s="13" t="s">
        <v>766</v>
      </c>
      <c r="E2545" s="13" t="s">
        <v>32</v>
      </c>
      <c r="F2545" s="13" t="s">
        <v>29</v>
      </c>
      <c r="G2545" s="13">
        <v>8.06</v>
      </c>
      <c r="H2545" s="26">
        <v>42142</v>
      </c>
      <c r="I2545" s="26">
        <v>42153</v>
      </c>
      <c r="J2545" s="13">
        <v>10</v>
      </c>
      <c r="K2545" s="13">
        <v>2007</v>
      </c>
      <c r="L2545" s="13" t="s">
        <v>33</v>
      </c>
      <c r="M2545" s="13">
        <v>25</v>
      </c>
      <c r="N2545" s="13">
        <v>0.4</v>
      </c>
      <c r="O2545" s="13">
        <v>10</v>
      </c>
      <c r="P2545" s="13">
        <v>12</v>
      </c>
      <c r="Q2545" s="13">
        <v>0.83333333333333337</v>
      </c>
      <c r="R2545" s="13">
        <v>2.083333333333333</v>
      </c>
      <c r="S2545" s="13">
        <v>8.3323353293413174</v>
      </c>
      <c r="T2545" s="7">
        <f>IFERROR(VLOOKUP(B628,[1]!users_table[#All],4),"NA")</f>
        <v>8.4223826714801451</v>
      </c>
      <c r="U2545" s="13" t="s">
        <v>62</v>
      </c>
    </row>
    <row r="2546" spans="1:21" x14ac:dyDescent="0.3">
      <c r="A2546" s="25">
        <v>2544</v>
      </c>
      <c r="B2546" s="13" t="s">
        <v>4</v>
      </c>
      <c r="C2546" s="13">
        <v>2025</v>
      </c>
      <c r="D2546" s="13" t="s">
        <v>766</v>
      </c>
      <c r="E2546" s="13" t="s">
        <v>32</v>
      </c>
      <c r="F2546" s="13" t="s">
        <v>29</v>
      </c>
      <c r="G2546" s="13">
        <v>8.06</v>
      </c>
      <c r="H2546" s="26">
        <v>42142</v>
      </c>
      <c r="I2546" s="26">
        <v>42153</v>
      </c>
      <c r="J2546" s="13">
        <v>10</v>
      </c>
      <c r="K2546" s="13">
        <v>2007</v>
      </c>
      <c r="L2546" s="13" t="s">
        <v>33</v>
      </c>
      <c r="M2546" s="13">
        <v>25</v>
      </c>
      <c r="N2546" s="13">
        <v>0.4</v>
      </c>
      <c r="O2546" s="13">
        <v>10</v>
      </c>
      <c r="P2546" s="13">
        <v>12</v>
      </c>
      <c r="Q2546" s="13">
        <v>0.83333333333333337</v>
      </c>
      <c r="R2546" s="13">
        <v>2.083333333333333</v>
      </c>
      <c r="S2546" s="13">
        <v>8.3323353293413174</v>
      </c>
      <c r="T2546" s="7">
        <f>IFERROR(VLOOKUP(B628,[1]!users_table[#All],4),"NA")</f>
        <v>8.4223826714801451</v>
      </c>
      <c r="U2546" s="13" t="s">
        <v>1033</v>
      </c>
    </row>
    <row r="2547" spans="1:21" x14ac:dyDescent="0.3">
      <c r="A2547" s="25">
        <v>2545</v>
      </c>
      <c r="B2547" s="13" t="s">
        <v>4</v>
      </c>
      <c r="C2547" s="13">
        <v>4182</v>
      </c>
      <c r="D2547" s="13" t="s">
        <v>767</v>
      </c>
      <c r="E2547" s="13" t="s">
        <v>28</v>
      </c>
      <c r="F2547" s="13" t="s">
        <v>29</v>
      </c>
      <c r="G2547" s="13">
        <v>7.54</v>
      </c>
      <c r="H2547" s="26">
        <v>42153</v>
      </c>
      <c r="I2547" s="26">
        <v>42153</v>
      </c>
      <c r="J2547" s="13">
        <v>10</v>
      </c>
      <c r="K2547" s="13">
        <v>2008</v>
      </c>
      <c r="L2547" s="13" t="s">
        <v>30</v>
      </c>
      <c r="M2547" s="13">
        <v>1</v>
      </c>
      <c r="N2547" s="13">
        <v>0.39444444444444438</v>
      </c>
      <c r="O2547" s="13">
        <v>0.39444444444444438</v>
      </c>
      <c r="P2547" s="13">
        <v>1</v>
      </c>
      <c r="Q2547" s="13">
        <v>0.39444444444444438</v>
      </c>
      <c r="R2547" s="13">
        <v>1</v>
      </c>
      <c r="S2547" s="13">
        <v>8.3323353293413174</v>
      </c>
      <c r="T2547" s="7">
        <f>IFERROR(VLOOKUP(B629,[1]!users_table[#All],4),"NA")</f>
        <v>8.4223826714801451</v>
      </c>
      <c r="U2547" s="13" t="s">
        <v>64</v>
      </c>
    </row>
    <row r="2548" spans="1:21" x14ac:dyDescent="0.3">
      <c r="A2548" s="25">
        <v>2546</v>
      </c>
      <c r="B2548" s="13" t="s">
        <v>4</v>
      </c>
      <c r="C2548" s="13">
        <v>4182</v>
      </c>
      <c r="D2548" s="13" t="s">
        <v>767</v>
      </c>
      <c r="E2548" s="13" t="s">
        <v>28</v>
      </c>
      <c r="F2548" s="13" t="s">
        <v>29</v>
      </c>
      <c r="G2548" s="13">
        <v>7.54</v>
      </c>
      <c r="H2548" s="26">
        <v>42153</v>
      </c>
      <c r="I2548" s="26">
        <v>42153</v>
      </c>
      <c r="J2548" s="13">
        <v>10</v>
      </c>
      <c r="K2548" s="13">
        <v>2008</v>
      </c>
      <c r="L2548" s="13" t="s">
        <v>30</v>
      </c>
      <c r="M2548" s="13">
        <v>1</v>
      </c>
      <c r="N2548" s="13">
        <v>0.39444444444444438</v>
      </c>
      <c r="O2548" s="13">
        <v>0.39444444444444438</v>
      </c>
      <c r="P2548" s="13">
        <v>1</v>
      </c>
      <c r="Q2548" s="13">
        <v>0.39444444444444438</v>
      </c>
      <c r="R2548" s="13">
        <v>1</v>
      </c>
      <c r="S2548" s="13">
        <v>8.3323353293413174</v>
      </c>
      <c r="T2548" s="7">
        <f>IFERROR(VLOOKUP(B629,[1]!users_table[#All],4),"NA")</f>
        <v>8.4223826714801451</v>
      </c>
      <c r="U2548" s="13" t="s">
        <v>1012</v>
      </c>
    </row>
    <row r="2549" spans="1:21" x14ac:dyDescent="0.3">
      <c r="A2549" s="25">
        <v>2547</v>
      </c>
      <c r="B2549" s="13" t="s">
        <v>4</v>
      </c>
      <c r="C2549" s="13">
        <v>4182</v>
      </c>
      <c r="D2549" s="13" t="s">
        <v>767</v>
      </c>
      <c r="E2549" s="13" t="s">
        <v>28</v>
      </c>
      <c r="F2549" s="13" t="s">
        <v>29</v>
      </c>
      <c r="G2549" s="13">
        <v>7.54</v>
      </c>
      <c r="H2549" s="26">
        <v>42153</v>
      </c>
      <c r="I2549" s="26">
        <v>42153</v>
      </c>
      <c r="J2549" s="13">
        <v>10</v>
      </c>
      <c r="K2549" s="13">
        <v>2008</v>
      </c>
      <c r="L2549" s="13" t="s">
        <v>30</v>
      </c>
      <c r="M2549" s="13">
        <v>1</v>
      </c>
      <c r="N2549" s="13">
        <v>0.39444444444444438</v>
      </c>
      <c r="O2549" s="13">
        <v>0.39444444444444438</v>
      </c>
      <c r="P2549" s="13">
        <v>1</v>
      </c>
      <c r="Q2549" s="13">
        <v>0.39444444444444438</v>
      </c>
      <c r="R2549" s="13">
        <v>1</v>
      </c>
      <c r="S2549" s="13">
        <v>8.3323353293413174</v>
      </c>
      <c r="T2549" s="7">
        <f>IFERROR(VLOOKUP(B629,[1]!users_table[#All],4),"NA")</f>
        <v>8.4223826714801451</v>
      </c>
      <c r="U2549" s="13" t="s">
        <v>62</v>
      </c>
    </row>
    <row r="2550" spans="1:21" x14ac:dyDescent="0.3">
      <c r="A2550" s="25">
        <v>2548</v>
      </c>
      <c r="B2550" s="13" t="s">
        <v>4</v>
      </c>
      <c r="C2550" s="13">
        <v>7338</v>
      </c>
      <c r="D2550" s="13" t="s">
        <v>768</v>
      </c>
      <c r="E2550" s="13" t="s">
        <v>28</v>
      </c>
      <c r="F2550" s="13" t="s">
        <v>29</v>
      </c>
      <c r="G2550" s="13">
        <v>7.92</v>
      </c>
      <c r="H2550" s="26">
        <v>42153</v>
      </c>
      <c r="I2550" s="26">
        <v>42153</v>
      </c>
      <c r="J2550" s="13">
        <v>10</v>
      </c>
      <c r="K2550" s="13">
        <v>2010</v>
      </c>
      <c r="L2550" s="13" t="s">
        <v>30</v>
      </c>
      <c r="M2550" s="13">
        <v>4</v>
      </c>
      <c r="N2550" s="13">
        <v>0.4</v>
      </c>
      <c r="O2550" s="13">
        <v>1.6</v>
      </c>
      <c r="P2550" s="13">
        <v>1</v>
      </c>
      <c r="Q2550" s="13">
        <v>1.6</v>
      </c>
      <c r="R2550" s="13">
        <v>4</v>
      </c>
      <c r="S2550" s="13">
        <v>8.3323353293413174</v>
      </c>
      <c r="T2550" s="7">
        <f>IFERROR(VLOOKUP(B630,[1]!users_table[#All],4),"NA")</f>
        <v>8.4223826714801451</v>
      </c>
      <c r="U2550" s="13" t="s">
        <v>65</v>
      </c>
    </row>
    <row r="2551" spans="1:21" x14ac:dyDescent="0.3">
      <c r="A2551" s="25">
        <v>2549</v>
      </c>
      <c r="B2551" s="13" t="s">
        <v>4</v>
      </c>
      <c r="C2551" s="13">
        <v>7338</v>
      </c>
      <c r="D2551" s="13" t="s">
        <v>768</v>
      </c>
      <c r="E2551" s="13" t="s">
        <v>28</v>
      </c>
      <c r="F2551" s="13" t="s">
        <v>29</v>
      </c>
      <c r="G2551" s="13">
        <v>7.92</v>
      </c>
      <c r="H2551" s="26">
        <v>42153</v>
      </c>
      <c r="I2551" s="26">
        <v>42153</v>
      </c>
      <c r="J2551" s="13">
        <v>10</v>
      </c>
      <c r="K2551" s="13">
        <v>2010</v>
      </c>
      <c r="L2551" s="13" t="s">
        <v>30</v>
      </c>
      <c r="M2551" s="13">
        <v>4</v>
      </c>
      <c r="N2551" s="13">
        <v>0.4</v>
      </c>
      <c r="O2551" s="13">
        <v>1.6</v>
      </c>
      <c r="P2551" s="13">
        <v>1</v>
      </c>
      <c r="Q2551" s="13">
        <v>1.6</v>
      </c>
      <c r="R2551" s="13">
        <v>4</v>
      </c>
      <c r="S2551" s="13">
        <v>8.3323353293413174</v>
      </c>
      <c r="T2551" s="7">
        <f>IFERROR(VLOOKUP(B630,[1]!users_table[#All],4),"NA")</f>
        <v>8.4223826714801451</v>
      </c>
      <c r="U2551" s="13" t="s">
        <v>61</v>
      </c>
    </row>
    <row r="2552" spans="1:21" x14ac:dyDescent="0.3">
      <c r="A2552" s="25">
        <v>2550</v>
      </c>
      <c r="B2552" s="13" t="s">
        <v>4</v>
      </c>
      <c r="C2552" s="13">
        <v>7338</v>
      </c>
      <c r="D2552" s="13" t="s">
        <v>768</v>
      </c>
      <c r="E2552" s="13" t="s">
        <v>28</v>
      </c>
      <c r="F2552" s="13" t="s">
        <v>29</v>
      </c>
      <c r="G2552" s="13">
        <v>7.92</v>
      </c>
      <c r="H2552" s="26">
        <v>42153</v>
      </c>
      <c r="I2552" s="26">
        <v>42153</v>
      </c>
      <c r="J2552" s="13">
        <v>10</v>
      </c>
      <c r="K2552" s="13">
        <v>2010</v>
      </c>
      <c r="L2552" s="13" t="s">
        <v>30</v>
      </c>
      <c r="M2552" s="13">
        <v>4</v>
      </c>
      <c r="N2552" s="13">
        <v>0.4</v>
      </c>
      <c r="O2552" s="13">
        <v>1.6</v>
      </c>
      <c r="P2552" s="13">
        <v>1</v>
      </c>
      <c r="Q2552" s="13">
        <v>1.6</v>
      </c>
      <c r="R2552" s="13">
        <v>4</v>
      </c>
      <c r="S2552" s="13">
        <v>8.3323353293413174</v>
      </c>
      <c r="T2552" s="7">
        <f>IFERROR(VLOOKUP(B630,[1]!users_table[#All],4),"NA")</f>
        <v>8.4223826714801451</v>
      </c>
      <c r="U2552" s="13" t="s">
        <v>62</v>
      </c>
    </row>
    <row r="2553" spans="1:21" x14ac:dyDescent="0.3">
      <c r="A2553" s="25">
        <v>2551</v>
      </c>
      <c r="B2553" s="13" t="s">
        <v>4</v>
      </c>
      <c r="C2553" s="13">
        <v>7338</v>
      </c>
      <c r="D2553" s="13" t="s">
        <v>768</v>
      </c>
      <c r="E2553" s="13" t="s">
        <v>28</v>
      </c>
      <c r="F2553" s="13" t="s">
        <v>29</v>
      </c>
      <c r="G2553" s="13">
        <v>7.92</v>
      </c>
      <c r="H2553" s="26">
        <v>42153</v>
      </c>
      <c r="I2553" s="26">
        <v>42153</v>
      </c>
      <c r="J2553" s="13">
        <v>10</v>
      </c>
      <c r="K2553" s="13">
        <v>2010</v>
      </c>
      <c r="L2553" s="13" t="s">
        <v>30</v>
      </c>
      <c r="M2553" s="13">
        <v>4</v>
      </c>
      <c r="N2553" s="13">
        <v>0.4</v>
      </c>
      <c r="O2553" s="13">
        <v>1.6</v>
      </c>
      <c r="P2553" s="13">
        <v>1</v>
      </c>
      <c r="Q2553" s="13">
        <v>1.6</v>
      </c>
      <c r="R2553" s="13">
        <v>4</v>
      </c>
      <c r="S2553" s="13">
        <v>8.3323353293413174</v>
      </c>
      <c r="T2553" s="7">
        <f>IFERROR(VLOOKUP(B630,[1]!users_table[#All],4),"NA")</f>
        <v>8.4223826714801451</v>
      </c>
      <c r="U2553" s="13" t="s">
        <v>1033</v>
      </c>
    </row>
    <row r="2554" spans="1:21" x14ac:dyDescent="0.3">
      <c r="A2554" s="25">
        <v>2552</v>
      </c>
      <c r="B2554" s="13" t="s">
        <v>4</v>
      </c>
      <c r="C2554" s="13">
        <v>6573</v>
      </c>
      <c r="D2554" s="13" t="s">
        <v>769</v>
      </c>
      <c r="E2554" s="13" t="s">
        <v>32</v>
      </c>
      <c r="F2554" s="13" t="s">
        <v>29</v>
      </c>
      <c r="G2554" s="13">
        <v>7.44</v>
      </c>
      <c r="H2554" s="26">
        <v>42153</v>
      </c>
      <c r="I2554" s="26">
        <v>42154</v>
      </c>
      <c r="J2554" s="13">
        <v>10</v>
      </c>
      <c r="K2554" s="13">
        <v>2009</v>
      </c>
      <c r="L2554" s="13" t="s">
        <v>35</v>
      </c>
      <c r="M2554" s="13">
        <v>12</v>
      </c>
      <c r="N2554" s="13">
        <v>0.4</v>
      </c>
      <c r="O2554" s="13">
        <v>4.8000000000000007</v>
      </c>
      <c r="P2554" s="13">
        <v>2</v>
      </c>
      <c r="Q2554" s="13">
        <v>2.4</v>
      </c>
      <c r="R2554" s="13">
        <v>6</v>
      </c>
      <c r="S2554" s="13">
        <v>8.3323353293413174</v>
      </c>
      <c r="T2554" s="7">
        <f>IFERROR(VLOOKUP(B631,[1]!users_table[#All],4),"NA")</f>
        <v>8.4223826714801451</v>
      </c>
      <c r="U2554" s="13" t="s">
        <v>65</v>
      </c>
    </row>
    <row r="2555" spans="1:21" x14ac:dyDescent="0.3">
      <c r="A2555" s="25">
        <v>2553</v>
      </c>
      <c r="B2555" s="13" t="s">
        <v>4</v>
      </c>
      <c r="C2555" s="13">
        <v>6573</v>
      </c>
      <c r="D2555" s="13" t="s">
        <v>769</v>
      </c>
      <c r="E2555" s="13" t="s">
        <v>32</v>
      </c>
      <c r="F2555" s="13" t="s">
        <v>29</v>
      </c>
      <c r="G2555" s="13">
        <v>7.44</v>
      </c>
      <c r="H2555" s="26">
        <v>42153</v>
      </c>
      <c r="I2555" s="26">
        <v>42154</v>
      </c>
      <c r="J2555" s="13">
        <v>10</v>
      </c>
      <c r="K2555" s="13">
        <v>2009</v>
      </c>
      <c r="L2555" s="13" t="s">
        <v>35</v>
      </c>
      <c r="M2555" s="13">
        <v>12</v>
      </c>
      <c r="N2555" s="13">
        <v>0.4</v>
      </c>
      <c r="O2555" s="13">
        <v>4.8000000000000007</v>
      </c>
      <c r="P2555" s="13">
        <v>2</v>
      </c>
      <c r="Q2555" s="13">
        <v>2.4</v>
      </c>
      <c r="R2555" s="13">
        <v>6</v>
      </c>
      <c r="S2555" s="13">
        <v>8.3323353293413174</v>
      </c>
      <c r="T2555" s="7">
        <f>IFERROR(VLOOKUP(B631,[1]!users_table[#All],4),"NA")</f>
        <v>8.4223826714801451</v>
      </c>
      <c r="U2555" s="13" t="s">
        <v>61</v>
      </c>
    </row>
    <row r="2556" spans="1:21" x14ac:dyDescent="0.3">
      <c r="A2556" s="25">
        <v>2554</v>
      </c>
      <c r="B2556" s="13" t="s">
        <v>4</v>
      </c>
      <c r="C2556" s="13">
        <v>6573</v>
      </c>
      <c r="D2556" s="13" t="s">
        <v>769</v>
      </c>
      <c r="E2556" s="13" t="s">
        <v>32</v>
      </c>
      <c r="F2556" s="13" t="s">
        <v>29</v>
      </c>
      <c r="G2556" s="13">
        <v>7.44</v>
      </c>
      <c r="H2556" s="26">
        <v>42153</v>
      </c>
      <c r="I2556" s="26">
        <v>42154</v>
      </c>
      <c r="J2556" s="13">
        <v>10</v>
      </c>
      <c r="K2556" s="13">
        <v>2009</v>
      </c>
      <c r="L2556" s="13" t="s">
        <v>35</v>
      </c>
      <c r="M2556" s="13">
        <v>12</v>
      </c>
      <c r="N2556" s="13">
        <v>0.4</v>
      </c>
      <c r="O2556" s="13">
        <v>4.8000000000000007</v>
      </c>
      <c r="P2556" s="13">
        <v>2</v>
      </c>
      <c r="Q2556" s="13">
        <v>2.4</v>
      </c>
      <c r="R2556" s="13">
        <v>6</v>
      </c>
      <c r="S2556" s="13">
        <v>8.3323353293413174</v>
      </c>
      <c r="T2556" s="7">
        <f>IFERROR(VLOOKUP(B631,[1]!users_table[#All],4),"NA")</f>
        <v>8.4223826714801451</v>
      </c>
      <c r="U2556" s="13" t="s">
        <v>62</v>
      </c>
    </row>
    <row r="2557" spans="1:21" x14ac:dyDescent="0.3">
      <c r="A2557" s="25">
        <v>2555</v>
      </c>
      <c r="B2557" s="13" t="s">
        <v>4</v>
      </c>
      <c r="C2557" s="13">
        <v>6573</v>
      </c>
      <c r="D2557" s="13" t="s">
        <v>769</v>
      </c>
      <c r="E2557" s="13" t="s">
        <v>32</v>
      </c>
      <c r="F2557" s="13" t="s">
        <v>29</v>
      </c>
      <c r="G2557" s="13">
        <v>7.44</v>
      </c>
      <c r="H2557" s="26">
        <v>42153</v>
      </c>
      <c r="I2557" s="26">
        <v>42154</v>
      </c>
      <c r="J2557" s="13">
        <v>10</v>
      </c>
      <c r="K2557" s="13">
        <v>2009</v>
      </c>
      <c r="L2557" s="13" t="s">
        <v>35</v>
      </c>
      <c r="M2557" s="13">
        <v>12</v>
      </c>
      <c r="N2557" s="13">
        <v>0.4</v>
      </c>
      <c r="O2557" s="13">
        <v>4.8000000000000007</v>
      </c>
      <c r="P2557" s="13">
        <v>2</v>
      </c>
      <c r="Q2557" s="13">
        <v>2.4</v>
      </c>
      <c r="R2557" s="13">
        <v>6</v>
      </c>
      <c r="S2557" s="13">
        <v>8.3323353293413174</v>
      </c>
      <c r="T2557" s="7">
        <f>IFERROR(VLOOKUP(B631,[1]!users_table[#All],4),"NA")</f>
        <v>8.4223826714801451</v>
      </c>
      <c r="U2557" s="13" t="s">
        <v>1033</v>
      </c>
    </row>
    <row r="2558" spans="1:21" x14ac:dyDescent="0.3">
      <c r="A2558" s="25">
        <v>2556</v>
      </c>
      <c r="B2558" s="13" t="s">
        <v>4</v>
      </c>
      <c r="C2558" s="13">
        <v>35849</v>
      </c>
      <c r="D2558" s="13" t="s">
        <v>770</v>
      </c>
      <c r="E2558" s="13" t="s">
        <v>32</v>
      </c>
      <c r="F2558" s="13" t="s">
        <v>29</v>
      </c>
      <c r="G2558" s="13">
        <v>7.21</v>
      </c>
      <c r="H2558" s="26" t="s">
        <v>54</v>
      </c>
      <c r="I2558" s="26" t="s">
        <v>54</v>
      </c>
      <c r="J2558" s="13">
        <v>8</v>
      </c>
      <c r="K2558" s="13">
        <v>2018</v>
      </c>
      <c r="L2558" s="13" t="s">
        <v>30</v>
      </c>
      <c r="M2558" s="13">
        <v>24</v>
      </c>
      <c r="N2558" s="13">
        <v>0.4</v>
      </c>
      <c r="O2558" s="13">
        <v>9.6000000000000014</v>
      </c>
      <c r="P2558" s="13" t="s">
        <v>54</v>
      </c>
      <c r="Q2558" s="13" t="s">
        <v>54</v>
      </c>
      <c r="R2558" s="13" t="s">
        <v>54</v>
      </c>
      <c r="S2558" s="13">
        <v>8.3323353293413174</v>
      </c>
      <c r="T2558" s="7">
        <f>IFERROR(VLOOKUP(B632,[1]!users_table[#All],4),"NA")</f>
        <v>8.4223826714801451</v>
      </c>
      <c r="U2558" s="13" t="s">
        <v>65</v>
      </c>
    </row>
    <row r="2559" spans="1:21" x14ac:dyDescent="0.3">
      <c r="A2559" s="25">
        <v>2557</v>
      </c>
      <c r="B2559" s="13" t="s">
        <v>4</v>
      </c>
      <c r="C2559" s="13">
        <v>35849</v>
      </c>
      <c r="D2559" s="13" t="s">
        <v>770</v>
      </c>
      <c r="E2559" s="13" t="s">
        <v>32</v>
      </c>
      <c r="F2559" s="13" t="s">
        <v>29</v>
      </c>
      <c r="G2559" s="13">
        <v>7.21</v>
      </c>
      <c r="H2559" s="26" t="s">
        <v>54</v>
      </c>
      <c r="I2559" s="26" t="s">
        <v>54</v>
      </c>
      <c r="J2559" s="13">
        <v>8</v>
      </c>
      <c r="K2559" s="13">
        <v>2018</v>
      </c>
      <c r="L2559" s="13" t="s">
        <v>30</v>
      </c>
      <c r="M2559" s="13">
        <v>24</v>
      </c>
      <c r="N2559" s="13">
        <v>0.4</v>
      </c>
      <c r="O2559" s="13">
        <v>9.6000000000000014</v>
      </c>
      <c r="P2559" s="13" t="s">
        <v>54</v>
      </c>
      <c r="Q2559" s="13" t="s">
        <v>54</v>
      </c>
      <c r="R2559" s="13" t="s">
        <v>54</v>
      </c>
      <c r="S2559" s="13">
        <v>8.3323353293413174</v>
      </c>
      <c r="T2559" s="7">
        <f>IFERROR(VLOOKUP(B632,[1]!users_table[#All],4),"NA")</f>
        <v>8.4223826714801451</v>
      </c>
      <c r="U2559" s="13" t="s">
        <v>66</v>
      </c>
    </row>
    <row r="2560" spans="1:21" x14ac:dyDescent="0.3">
      <c r="A2560" s="25">
        <v>2558</v>
      </c>
      <c r="B2560" s="13" t="s">
        <v>4</v>
      </c>
      <c r="C2560" s="13">
        <v>35849</v>
      </c>
      <c r="D2560" s="13" t="s">
        <v>770</v>
      </c>
      <c r="E2560" s="13" t="s">
        <v>32</v>
      </c>
      <c r="F2560" s="13" t="s">
        <v>29</v>
      </c>
      <c r="G2560" s="13">
        <v>7.21</v>
      </c>
      <c r="H2560" s="26" t="s">
        <v>54</v>
      </c>
      <c r="I2560" s="26" t="s">
        <v>54</v>
      </c>
      <c r="J2560" s="13">
        <v>8</v>
      </c>
      <c r="K2560" s="13">
        <v>2018</v>
      </c>
      <c r="L2560" s="13" t="s">
        <v>30</v>
      </c>
      <c r="M2560" s="13">
        <v>24</v>
      </c>
      <c r="N2560" s="13">
        <v>0.4</v>
      </c>
      <c r="O2560" s="13">
        <v>9.6000000000000014</v>
      </c>
      <c r="P2560" s="13" t="s">
        <v>54</v>
      </c>
      <c r="Q2560" s="13" t="s">
        <v>54</v>
      </c>
      <c r="R2560" s="13" t="s">
        <v>54</v>
      </c>
      <c r="S2560" s="13">
        <v>8.3323353293413174</v>
      </c>
      <c r="T2560" s="7">
        <f>IFERROR(VLOOKUP(B632,[1]!users_table[#All],4),"NA")</f>
        <v>8.4223826714801451</v>
      </c>
      <c r="U2560" s="13" t="s">
        <v>1023</v>
      </c>
    </row>
    <row r="2561" spans="1:21" x14ac:dyDescent="0.3">
      <c r="A2561" s="25">
        <v>2559</v>
      </c>
      <c r="B2561" s="13" t="s">
        <v>4</v>
      </c>
      <c r="C2561" s="13">
        <v>35849</v>
      </c>
      <c r="D2561" s="13" t="s">
        <v>770</v>
      </c>
      <c r="E2561" s="13" t="s">
        <v>32</v>
      </c>
      <c r="F2561" s="13" t="s">
        <v>29</v>
      </c>
      <c r="G2561" s="13">
        <v>7.21</v>
      </c>
      <c r="H2561" s="26" t="s">
        <v>54</v>
      </c>
      <c r="I2561" s="26" t="s">
        <v>54</v>
      </c>
      <c r="J2561" s="13">
        <v>8</v>
      </c>
      <c r="K2561" s="13">
        <v>2018</v>
      </c>
      <c r="L2561" s="13" t="s">
        <v>30</v>
      </c>
      <c r="M2561" s="13">
        <v>24</v>
      </c>
      <c r="N2561" s="13">
        <v>0.4</v>
      </c>
      <c r="O2561" s="13">
        <v>9.6000000000000014</v>
      </c>
      <c r="P2561" s="13" t="s">
        <v>54</v>
      </c>
      <c r="Q2561" s="13" t="s">
        <v>54</v>
      </c>
      <c r="R2561" s="13" t="s">
        <v>54</v>
      </c>
      <c r="S2561" s="13">
        <v>8.3323353293413174</v>
      </c>
      <c r="T2561" s="7">
        <f>IFERROR(VLOOKUP(B632,[1]!users_table[#All],4),"NA")</f>
        <v>8.4223826714801451</v>
      </c>
      <c r="U2561" s="13" t="s">
        <v>75</v>
      </c>
    </row>
    <row r="2562" spans="1:21" x14ac:dyDescent="0.3">
      <c r="A2562" s="25">
        <v>2560</v>
      </c>
      <c r="B2562" s="13" t="s">
        <v>4</v>
      </c>
      <c r="C2562" s="13">
        <v>35849</v>
      </c>
      <c r="D2562" s="13" t="s">
        <v>770</v>
      </c>
      <c r="E2562" s="13" t="s">
        <v>32</v>
      </c>
      <c r="F2562" s="13" t="s">
        <v>29</v>
      </c>
      <c r="G2562" s="13">
        <v>7.21</v>
      </c>
      <c r="H2562" s="26" t="s">
        <v>54</v>
      </c>
      <c r="I2562" s="26" t="s">
        <v>54</v>
      </c>
      <c r="J2562" s="13">
        <v>8</v>
      </c>
      <c r="K2562" s="13">
        <v>2018</v>
      </c>
      <c r="L2562" s="13" t="s">
        <v>30</v>
      </c>
      <c r="M2562" s="13">
        <v>24</v>
      </c>
      <c r="N2562" s="13">
        <v>0.4</v>
      </c>
      <c r="O2562" s="13">
        <v>9.6000000000000014</v>
      </c>
      <c r="P2562" s="13" t="s">
        <v>54</v>
      </c>
      <c r="Q2562" s="13" t="s">
        <v>54</v>
      </c>
      <c r="R2562" s="13" t="s">
        <v>54</v>
      </c>
      <c r="S2562" s="13">
        <v>8.3323353293413174</v>
      </c>
      <c r="T2562" s="7">
        <f>IFERROR(VLOOKUP(B632,[1]!users_table[#All],4),"NA")</f>
        <v>8.4223826714801451</v>
      </c>
      <c r="U2562" s="13" t="s">
        <v>62</v>
      </c>
    </row>
    <row r="2563" spans="1:21" x14ac:dyDescent="0.3">
      <c r="A2563" s="25">
        <v>2561</v>
      </c>
      <c r="B2563" s="13" t="s">
        <v>4</v>
      </c>
      <c r="C2563" s="13">
        <v>15583</v>
      </c>
      <c r="D2563" s="13" t="s">
        <v>771</v>
      </c>
      <c r="E2563" s="13" t="s">
        <v>32</v>
      </c>
      <c r="F2563" s="13" t="s">
        <v>152</v>
      </c>
      <c r="G2563" s="13">
        <v>7.16</v>
      </c>
      <c r="H2563" s="26" t="s">
        <v>54</v>
      </c>
      <c r="I2563" s="26" t="s">
        <v>54</v>
      </c>
      <c r="J2563" s="13">
        <v>8</v>
      </c>
      <c r="K2563" s="13">
        <v>2013</v>
      </c>
      <c r="L2563" s="13" t="s">
        <v>33</v>
      </c>
      <c r="M2563" s="13">
        <v>12</v>
      </c>
      <c r="N2563" s="13">
        <v>0.41666666666666669</v>
      </c>
      <c r="O2563" s="13">
        <v>5</v>
      </c>
      <c r="P2563" s="13" t="s">
        <v>54</v>
      </c>
      <c r="Q2563" s="13" t="s">
        <v>54</v>
      </c>
      <c r="R2563" s="13" t="s">
        <v>54</v>
      </c>
      <c r="S2563" s="13">
        <v>8.3323353293413174</v>
      </c>
      <c r="T2563" s="7">
        <f>IFERROR(VLOOKUP(B633,[1]!users_table[#All],4),"NA")</f>
        <v>8.4223826714801451</v>
      </c>
      <c r="U2563" s="13" t="s">
        <v>64</v>
      </c>
    </row>
    <row r="2564" spans="1:21" x14ac:dyDescent="0.3">
      <c r="A2564" s="25">
        <v>2562</v>
      </c>
      <c r="B2564" s="13" t="s">
        <v>4</v>
      </c>
      <c r="C2564" s="13">
        <v>15583</v>
      </c>
      <c r="D2564" s="13" t="s">
        <v>771</v>
      </c>
      <c r="E2564" s="13" t="s">
        <v>32</v>
      </c>
      <c r="F2564" s="13" t="s">
        <v>152</v>
      </c>
      <c r="G2564" s="13">
        <v>7.16</v>
      </c>
      <c r="H2564" s="26" t="s">
        <v>54</v>
      </c>
      <c r="I2564" s="26" t="s">
        <v>54</v>
      </c>
      <c r="J2564" s="13">
        <v>8</v>
      </c>
      <c r="K2564" s="13">
        <v>2013</v>
      </c>
      <c r="L2564" s="13" t="s">
        <v>33</v>
      </c>
      <c r="M2564" s="13">
        <v>12</v>
      </c>
      <c r="N2564" s="13">
        <v>0.41666666666666669</v>
      </c>
      <c r="O2564" s="13">
        <v>5</v>
      </c>
      <c r="P2564" s="13" t="s">
        <v>54</v>
      </c>
      <c r="Q2564" s="13" t="s">
        <v>54</v>
      </c>
      <c r="R2564" s="13" t="s">
        <v>54</v>
      </c>
      <c r="S2564" s="13">
        <v>8.3323353293413174</v>
      </c>
      <c r="T2564" s="7">
        <f>IFERROR(VLOOKUP(B633,[1]!users_table[#All],4),"NA")</f>
        <v>8.4223826714801451</v>
      </c>
      <c r="U2564" s="13" t="s">
        <v>77</v>
      </c>
    </row>
    <row r="2565" spans="1:21" x14ac:dyDescent="0.3">
      <c r="A2565" s="25">
        <v>2563</v>
      </c>
      <c r="B2565" s="13" t="s">
        <v>4</v>
      </c>
      <c r="C2565" s="13">
        <v>15583</v>
      </c>
      <c r="D2565" s="13" t="s">
        <v>771</v>
      </c>
      <c r="E2565" s="13" t="s">
        <v>32</v>
      </c>
      <c r="F2565" s="13" t="s">
        <v>152</v>
      </c>
      <c r="G2565" s="13">
        <v>7.16</v>
      </c>
      <c r="H2565" s="26" t="s">
        <v>54</v>
      </c>
      <c r="I2565" s="26" t="s">
        <v>54</v>
      </c>
      <c r="J2565" s="13">
        <v>8</v>
      </c>
      <c r="K2565" s="13">
        <v>2013</v>
      </c>
      <c r="L2565" s="13" t="s">
        <v>33</v>
      </c>
      <c r="M2565" s="13">
        <v>12</v>
      </c>
      <c r="N2565" s="13">
        <v>0.41666666666666669</v>
      </c>
      <c r="O2565" s="13">
        <v>5</v>
      </c>
      <c r="P2565" s="13" t="s">
        <v>54</v>
      </c>
      <c r="Q2565" s="13" t="s">
        <v>54</v>
      </c>
      <c r="R2565" s="13" t="s">
        <v>54</v>
      </c>
      <c r="S2565" s="13">
        <v>8.3323353293413174</v>
      </c>
      <c r="T2565" s="7">
        <f>IFERROR(VLOOKUP(B633,[1]!users_table[#All],4),"NA")</f>
        <v>8.4223826714801451</v>
      </c>
      <c r="U2565" s="13" t="s">
        <v>1023</v>
      </c>
    </row>
    <row r="2566" spans="1:21" x14ac:dyDescent="0.3">
      <c r="A2566" s="25">
        <v>2564</v>
      </c>
      <c r="B2566" s="13" t="s">
        <v>4</v>
      </c>
      <c r="C2566" s="13">
        <v>15583</v>
      </c>
      <c r="D2566" s="13" t="s">
        <v>771</v>
      </c>
      <c r="E2566" s="13" t="s">
        <v>32</v>
      </c>
      <c r="F2566" s="13" t="s">
        <v>152</v>
      </c>
      <c r="G2566" s="13">
        <v>7.16</v>
      </c>
      <c r="H2566" s="26" t="s">
        <v>54</v>
      </c>
      <c r="I2566" s="26" t="s">
        <v>54</v>
      </c>
      <c r="J2566" s="13">
        <v>8</v>
      </c>
      <c r="K2566" s="13">
        <v>2013</v>
      </c>
      <c r="L2566" s="13" t="s">
        <v>33</v>
      </c>
      <c r="M2566" s="13">
        <v>12</v>
      </c>
      <c r="N2566" s="13">
        <v>0.41666666666666669</v>
      </c>
      <c r="O2566" s="13">
        <v>5</v>
      </c>
      <c r="P2566" s="13" t="s">
        <v>54</v>
      </c>
      <c r="Q2566" s="13" t="s">
        <v>54</v>
      </c>
      <c r="R2566" s="13" t="s">
        <v>54</v>
      </c>
      <c r="S2566" s="13">
        <v>8.3323353293413174</v>
      </c>
      <c r="T2566" s="7">
        <f>IFERROR(VLOOKUP(B633,[1]!users_table[#All],4),"NA")</f>
        <v>8.4223826714801451</v>
      </c>
      <c r="U2566" s="13" t="s">
        <v>75</v>
      </c>
    </row>
    <row r="2567" spans="1:21" x14ac:dyDescent="0.3">
      <c r="A2567" s="25">
        <v>2565</v>
      </c>
      <c r="B2567" s="13" t="s">
        <v>4</v>
      </c>
      <c r="C2567" s="13">
        <v>15583</v>
      </c>
      <c r="D2567" s="13" t="s">
        <v>771</v>
      </c>
      <c r="E2567" s="13" t="s">
        <v>32</v>
      </c>
      <c r="F2567" s="13" t="s">
        <v>152</v>
      </c>
      <c r="G2567" s="13">
        <v>7.16</v>
      </c>
      <c r="H2567" s="26" t="s">
        <v>54</v>
      </c>
      <c r="I2567" s="26" t="s">
        <v>54</v>
      </c>
      <c r="J2567" s="13">
        <v>8</v>
      </c>
      <c r="K2567" s="13">
        <v>2013</v>
      </c>
      <c r="L2567" s="13" t="s">
        <v>33</v>
      </c>
      <c r="M2567" s="13">
        <v>12</v>
      </c>
      <c r="N2567" s="13">
        <v>0.41666666666666669</v>
      </c>
      <c r="O2567" s="13">
        <v>5</v>
      </c>
      <c r="P2567" s="13" t="s">
        <v>54</v>
      </c>
      <c r="Q2567" s="13" t="s">
        <v>54</v>
      </c>
      <c r="R2567" s="13" t="s">
        <v>54</v>
      </c>
      <c r="S2567" s="13">
        <v>8.3323353293413174</v>
      </c>
      <c r="T2567" s="7">
        <f>IFERROR(VLOOKUP(B633,[1]!users_table[#All],4),"NA")</f>
        <v>8.4223826714801451</v>
      </c>
      <c r="U2567" s="13" t="s">
        <v>70</v>
      </c>
    </row>
    <row r="2568" spans="1:21" x14ac:dyDescent="0.3">
      <c r="A2568" s="25">
        <v>2566</v>
      </c>
      <c r="B2568" s="13" t="s">
        <v>4</v>
      </c>
      <c r="C2568" s="13">
        <v>15583</v>
      </c>
      <c r="D2568" s="13" t="s">
        <v>771</v>
      </c>
      <c r="E2568" s="13" t="s">
        <v>32</v>
      </c>
      <c r="F2568" s="13" t="s">
        <v>152</v>
      </c>
      <c r="G2568" s="13">
        <v>7.16</v>
      </c>
      <c r="H2568" s="26" t="s">
        <v>54</v>
      </c>
      <c r="I2568" s="26" t="s">
        <v>54</v>
      </c>
      <c r="J2568" s="13">
        <v>8</v>
      </c>
      <c r="K2568" s="13">
        <v>2013</v>
      </c>
      <c r="L2568" s="13" t="s">
        <v>33</v>
      </c>
      <c r="M2568" s="13">
        <v>12</v>
      </c>
      <c r="N2568" s="13">
        <v>0.41666666666666669</v>
      </c>
      <c r="O2568" s="13">
        <v>5</v>
      </c>
      <c r="P2568" s="13" t="s">
        <v>54</v>
      </c>
      <c r="Q2568" s="13" t="s">
        <v>54</v>
      </c>
      <c r="R2568" s="13" t="s">
        <v>54</v>
      </c>
      <c r="S2568" s="13">
        <v>8.3323353293413174</v>
      </c>
      <c r="T2568" s="7">
        <f>IFERROR(VLOOKUP(B633,[1]!users_table[#All],4),"NA")</f>
        <v>8.4223826714801451</v>
      </c>
      <c r="U2568" s="13" t="s">
        <v>62</v>
      </c>
    </row>
    <row r="2569" spans="1:21" x14ac:dyDescent="0.3">
      <c r="A2569" s="25">
        <v>2567</v>
      </c>
      <c r="B2569" s="13" t="s">
        <v>4</v>
      </c>
      <c r="C2569" s="13">
        <v>19163</v>
      </c>
      <c r="D2569" s="13" t="s">
        <v>772</v>
      </c>
      <c r="E2569" s="13" t="s">
        <v>32</v>
      </c>
      <c r="F2569" s="13" t="s">
        <v>152</v>
      </c>
      <c r="G2569" s="13">
        <v>7.19</v>
      </c>
      <c r="H2569" s="26" t="s">
        <v>54</v>
      </c>
      <c r="I2569" s="26" t="s">
        <v>54</v>
      </c>
      <c r="J2569" s="13">
        <v>8</v>
      </c>
      <c r="K2569" s="13">
        <v>2014</v>
      </c>
      <c r="L2569" s="13" t="s">
        <v>33</v>
      </c>
      <c r="M2569" s="13">
        <v>10</v>
      </c>
      <c r="N2569" s="13">
        <v>0.46666666666666667</v>
      </c>
      <c r="O2569" s="13">
        <v>4.666666666666667</v>
      </c>
      <c r="P2569" s="13" t="s">
        <v>54</v>
      </c>
      <c r="Q2569" s="13" t="s">
        <v>54</v>
      </c>
      <c r="R2569" s="13" t="s">
        <v>54</v>
      </c>
      <c r="S2569" s="13">
        <v>8.3323353293413174</v>
      </c>
      <c r="T2569" s="7" t="str">
        <f>IFERROR(VLOOKUP(B634,[1]!users_table[#All],4),"NA")</f>
        <v>NA</v>
      </c>
      <c r="U2569" s="13" t="s">
        <v>64</v>
      </c>
    </row>
    <row r="2570" spans="1:21" x14ac:dyDescent="0.3">
      <c r="A2570" s="25">
        <v>2568</v>
      </c>
      <c r="B2570" s="13" t="s">
        <v>4</v>
      </c>
      <c r="C2570" s="13">
        <v>19163</v>
      </c>
      <c r="D2570" s="13" t="s">
        <v>772</v>
      </c>
      <c r="E2570" s="13" t="s">
        <v>32</v>
      </c>
      <c r="F2570" s="13" t="s">
        <v>152</v>
      </c>
      <c r="G2570" s="13">
        <v>7.19</v>
      </c>
      <c r="H2570" s="26" t="s">
        <v>54</v>
      </c>
      <c r="I2570" s="26" t="s">
        <v>54</v>
      </c>
      <c r="J2570" s="13">
        <v>8</v>
      </c>
      <c r="K2570" s="13">
        <v>2014</v>
      </c>
      <c r="L2570" s="13" t="s">
        <v>33</v>
      </c>
      <c r="M2570" s="13">
        <v>10</v>
      </c>
      <c r="N2570" s="13">
        <v>0.46666666666666667</v>
      </c>
      <c r="O2570" s="13">
        <v>4.666666666666667</v>
      </c>
      <c r="P2570" s="13" t="s">
        <v>54</v>
      </c>
      <c r="Q2570" s="13" t="s">
        <v>54</v>
      </c>
      <c r="R2570" s="13" t="s">
        <v>54</v>
      </c>
      <c r="S2570" s="13">
        <v>8.3323353293413174</v>
      </c>
      <c r="T2570" s="7" t="str">
        <f>IFERROR(VLOOKUP(B634,[1]!users_table[#All],4),"NA")</f>
        <v>NA</v>
      </c>
      <c r="U2570" s="13" t="s">
        <v>77</v>
      </c>
    </row>
    <row r="2571" spans="1:21" x14ac:dyDescent="0.3">
      <c r="A2571" s="25">
        <v>2569</v>
      </c>
      <c r="B2571" s="13" t="s">
        <v>4</v>
      </c>
      <c r="C2571" s="13">
        <v>19163</v>
      </c>
      <c r="D2571" s="13" t="s">
        <v>772</v>
      </c>
      <c r="E2571" s="13" t="s">
        <v>32</v>
      </c>
      <c r="F2571" s="13" t="s">
        <v>152</v>
      </c>
      <c r="G2571" s="13">
        <v>7.19</v>
      </c>
      <c r="H2571" s="26" t="s">
        <v>54</v>
      </c>
      <c r="I2571" s="26" t="s">
        <v>54</v>
      </c>
      <c r="J2571" s="13">
        <v>8</v>
      </c>
      <c r="K2571" s="13">
        <v>2014</v>
      </c>
      <c r="L2571" s="13" t="s">
        <v>33</v>
      </c>
      <c r="M2571" s="13">
        <v>10</v>
      </c>
      <c r="N2571" s="13">
        <v>0.46666666666666667</v>
      </c>
      <c r="O2571" s="13">
        <v>4.666666666666667</v>
      </c>
      <c r="P2571" s="13" t="s">
        <v>54</v>
      </c>
      <c r="Q2571" s="13" t="s">
        <v>54</v>
      </c>
      <c r="R2571" s="13" t="s">
        <v>54</v>
      </c>
      <c r="S2571" s="13">
        <v>8.3323353293413174</v>
      </c>
      <c r="T2571" s="7" t="str">
        <f>IFERROR(VLOOKUP(B634,[1]!users_table[#All],4),"NA")</f>
        <v>NA</v>
      </c>
      <c r="U2571" s="13" t="s">
        <v>1023</v>
      </c>
    </row>
    <row r="2572" spans="1:21" x14ac:dyDescent="0.3">
      <c r="A2572" s="25">
        <v>2570</v>
      </c>
      <c r="B2572" s="13" t="s">
        <v>4</v>
      </c>
      <c r="C2572" s="13">
        <v>19163</v>
      </c>
      <c r="D2572" s="13" t="s">
        <v>772</v>
      </c>
      <c r="E2572" s="13" t="s">
        <v>32</v>
      </c>
      <c r="F2572" s="13" t="s">
        <v>152</v>
      </c>
      <c r="G2572" s="13">
        <v>7.19</v>
      </c>
      <c r="H2572" s="26" t="s">
        <v>54</v>
      </c>
      <c r="I2572" s="26" t="s">
        <v>54</v>
      </c>
      <c r="J2572" s="13">
        <v>8</v>
      </c>
      <c r="K2572" s="13">
        <v>2014</v>
      </c>
      <c r="L2572" s="13" t="s">
        <v>33</v>
      </c>
      <c r="M2572" s="13">
        <v>10</v>
      </c>
      <c r="N2572" s="13">
        <v>0.46666666666666667</v>
      </c>
      <c r="O2572" s="13">
        <v>4.666666666666667</v>
      </c>
      <c r="P2572" s="13" t="s">
        <v>54</v>
      </c>
      <c r="Q2572" s="13" t="s">
        <v>54</v>
      </c>
      <c r="R2572" s="13" t="s">
        <v>54</v>
      </c>
      <c r="S2572" s="13">
        <v>8.3323353293413174</v>
      </c>
      <c r="T2572" s="7" t="str">
        <f>IFERROR(VLOOKUP(B634,[1]!users_table[#All],4),"NA")</f>
        <v>NA</v>
      </c>
      <c r="U2572" s="13" t="s">
        <v>75</v>
      </c>
    </row>
    <row r="2573" spans="1:21" x14ac:dyDescent="0.3">
      <c r="A2573" s="25">
        <v>2571</v>
      </c>
      <c r="B2573" s="13" t="s">
        <v>4</v>
      </c>
      <c r="C2573" s="13">
        <v>19163</v>
      </c>
      <c r="D2573" s="13" t="s">
        <v>772</v>
      </c>
      <c r="E2573" s="13" t="s">
        <v>32</v>
      </c>
      <c r="F2573" s="13" t="s">
        <v>152</v>
      </c>
      <c r="G2573" s="13">
        <v>7.19</v>
      </c>
      <c r="H2573" s="26" t="s">
        <v>54</v>
      </c>
      <c r="I2573" s="26" t="s">
        <v>54</v>
      </c>
      <c r="J2573" s="13">
        <v>8</v>
      </c>
      <c r="K2573" s="13">
        <v>2014</v>
      </c>
      <c r="L2573" s="13" t="s">
        <v>33</v>
      </c>
      <c r="M2573" s="13">
        <v>10</v>
      </c>
      <c r="N2573" s="13">
        <v>0.46666666666666667</v>
      </c>
      <c r="O2573" s="13">
        <v>4.666666666666667</v>
      </c>
      <c r="P2573" s="13" t="s">
        <v>54</v>
      </c>
      <c r="Q2573" s="13" t="s">
        <v>54</v>
      </c>
      <c r="R2573" s="13" t="s">
        <v>54</v>
      </c>
      <c r="S2573" s="13">
        <v>8.3323353293413174</v>
      </c>
      <c r="T2573" s="13" t="str">
        <f>IFERROR(VLOOKUP(B634,[1]!users_table[#All],4),"NA")</f>
        <v>NA</v>
      </c>
      <c r="U2573" s="13" t="s">
        <v>70</v>
      </c>
    </row>
    <row r="2574" spans="1:21" x14ac:dyDescent="0.3">
      <c r="A2574" s="25">
        <v>2572</v>
      </c>
      <c r="B2574" s="13" t="s">
        <v>4</v>
      </c>
      <c r="C2574" s="13">
        <v>19163</v>
      </c>
      <c r="D2574" s="13" t="s">
        <v>772</v>
      </c>
      <c r="E2574" s="13" t="s">
        <v>32</v>
      </c>
      <c r="F2574" s="13" t="s">
        <v>152</v>
      </c>
      <c r="G2574" s="13">
        <v>7.19</v>
      </c>
      <c r="H2574" s="26" t="s">
        <v>54</v>
      </c>
      <c r="I2574" s="26" t="s">
        <v>54</v>
      </c>
      <c r="J2574" s="13">
        <v>8</v>
      </c>
      <c r="K2574" s="13">
        <v>2014</v>
      </c>
      <c r="L2574" s="13" t="s">
        <v>33</v>
      </c>
      <c r="M2574" s="13">
        <v>10</v>
      </c>
      <c r="N2574" s="13">
        <v>0.46666666666666667</v>
      </c>
      <c r="O2574" s="13">
        <v>4.666666666666667</v>
      </c>
      <c r="P2574" s="13" t="s">
        <v>54</v>
      </c>
      <c r="Q2574" s="13" t="s">
        <v>54</v>
      </c>
      <c r="R2574" s="13" t="s">
        <v>54</v>
      </c>
      <c r="S2574" s="13">
        <v>8.3323353293413174</v>
      </c>
      <c r="T2574" s="13" t="str">
        <f>IFERROR(VLOOKUP(B634,[1]!users_table[#All],4),"NA")</f>
        <v>NA</v>
      </c>
      <c r="U2574" s="13" t="s">
        <v>62</v>
      </c>
    </row>
    <row r="2575" spans="1:21" x14ac:dyDescent="0.3">
      <c r="A2575" s="25">
        <v>2573</v>
      </c>
      <c r="B2575" s="13" t="s">
        <v>4</v>
      </c>
      <c r="C2575" s="13">
        <v>1535</v>
      </c>
      <c r="D2575" s="13" t="s">
        <v>773</v>
      </c>
      <c r="E2575" s="13" t="s">
        <v>32</v>
      </c>
      <c r="F2575" s="13" t="s">
        <v>37</v>
      </c>
      <c r="G2575" s="13">
        <v>8.6199999999999992</v>
      </c>
      <c r="H2575" s="26" t="s">
        <v>54</v>
      </c>
      <c r="I2575" s="26" t="s">
        <v>54</v>
      </c>
      <c r="J2575" s="13">
        <v>10</v>
      </c>
      <c r="K2575" s="13">
        <v>2006</v>
      </c>
      <c r="L2575" s="13" t="s">
        <v>35</v>
      </c>
      <c r="M2575" s="13">
        <v>37</v>
      </c>
      <c r="N2575" s="13">
        <v>0.38333333333333341</v>
      </c>
      <c r="O2575" s="13">
        <v>14.18333333333333</v>
      </c>
      <c r="P2575" s="13" t="s">
        <v>54</v>
      </c>
      <c r="Q2575" s="13" t="s">
        <v>54</v>
      </c>
      <c r="R2575" s="13" t="s">
        <v>54</v>
      </c>
      <c r="S2575" s="13">
        <v>8.3323353293413174</v>
      </c>
      <c r="T2575" s="13" t="str">
        <f>IFERROR(VLOOKUP(B635,[1]!users_table[#All],4),"NA")</f>
        <v>NA</v>
      </c>
      <c r="U2575" s="13" t="s">
        <v>80</v>
      </c>
    </row>
    <row r="2576" spans="1:21" x14ac:dyDescent="0.3">
      <c r="A2576" s="25">
        <v>2574</v>
      </c>
      <c r="B2576" s="13" t="s">
        <v>4</v>
      </c>
      <c r="C2576" s="13">
        <v>1535</v>
      </c>
      <c r="D2576" s="13" t="s">
        <v>773</v>
      </c>
      <c r="E2576" s="13" t="s">
        <v>32</v>
      </c>
      <c r="F2576" s="13" t="s">
        <v>37</v>
      </c>
      <c r="G2576" s="13">
        <v>8.6199999999999992</v>
      </c>
      <c r="H2576" s="26" t="s">
        <v>54</v>
      </c>
      <c r="I2576" s="26" t="s">
        <v>54</v>
      </c>
      <c r="J2576" s="13">
        <v>10</v>
      </c>
      <c r="K2576" s="13">
        <v>2006</v>
      </c>
      <c r="L2576" s="13" t="s">
        <v>35</v>
      </c>
      <c r="M2576" s="13">
        <v>37</v>
      </c>
      <c r="N2576" s="13">
        <v>0.38333333333333341</v>
      </c>
      <c r="O2576" s="13">
        <v>14.18333333333333</v>
      </c>
      <c r="P2576" s="13" t="s">
        <v>54</v>
      </c>
      <c r="Q2576" s="13" t="s">
        <v>54</v>
      </c>
      <c r="R2576" s="13" t="s">
        <v>54</v>
      </c>
      <c r="S2576" s="13">
        <v>8.3323353293413174</v>
      </c>
      <c r="T2576" s="13" t="str">
        <f>IFERROR(VLOOKUP(B635,[1]!users_table[#All],4),"NA")</f>
        <v>NA</v>
      </c>
      <c r="U2576" s="13" t="s">
        <v>78</v>
      </c>
    </row>
    <row r="2577" spans="1:21" x14ac:dyDescent="0.3">
      <c r="A2577" s="25">
        <v>2575</v>
      </c>
      <c r="B2577" s="13" t="s">
        <v>4</v>
      </c>
      <c r="C2577" s="13">
        <v>1535</v>
      </c>
      <c r="D2577" s="13" t="s">
        <v>773</v>
      </c>
      <c r="E2577" s="13" t="s">
        <v>32</v>
      </c>
      <c r="F2577" s="13" t="s">
        <v>37</v>
      </c>
      <c r="G2577" s="13">
        <v>8.6199999999999992</v>
      </c>
      <c r="H2577" s="26" t="s">
        <v>54</v>
      </c>
      <c r="I2577" s="26" t="s">
        <v>54</v>
      </c>
      <c r="J2577" s="13">
        <v>10</v>
      </c>
      <c r="K2577" s="13">
        <v>2006</v>
      </c>
      <c r="L2577" s="13" t="s">
        <v>35</v>
      </c>
      <c r="M2577" s="13">
        <v>37</v>
      </c>
      <c r="N2577" s="13">
        <v>0.38333333333333341</v>
      </c>
      <c r="O2577" s="13">
        <v>14.18333333333333</v>
      </c>
      <c r="P2577" s="13" t="s">
        <v>54</v>
      </c>
      <c r="Q2577" s="13" t="s">
        <v>54</v>
      </c>
      <c r="R2577" s="13" t="s">
        <v>54</v>
      </c>
      <c r="S2577" s="13">
        <v>8.3323353293413174</v>
      </c>
      <c r="T2577" s="13" t="str">
        <f>IFERROR(VLOOKUP(B635,[1]!users_table[#All],4),"NA")</f>
        <v>NA</v>
      </c>
      <c r="U2577" s="13" t="s">
        <v>68</v>
      </c>
    </row>
    <row r="2578" spans="1:21" x14ac:dyDescent="0.3">
      <c r="A2578" s="25">
        <v>2576</v>
      </c>
      <c r="B2578" s="13" t="s">
        <v>4</v>
      </c>
      <c r="C2578" s="13">
        <v>1535</v>
      </c>
      <c r="D2578" s="13" t="s">
        <v>773</v>
      </c>
      <c r="E2578" s="13" t="s">
        <v>32</v>
      </c>
      <c r="F2578" s="13" t="s">
        <v>37</v>
      </c>
      <c r="G2578" s="13">
        <v>8.6199999999999992</v>
      </c>
      <c r="H2578" s="26" t="s">
        <v>54</v>
      </c>
      <c r="I2578" s="26" t="s">
        <v>54</v>
      </c>
      <c r="J2578" s="13">
        <v>10</v>
      </c>
      <c r="K2578" s="13">
        <v>2006</v>
      </c>
      <c r="L2578" s="13" t="s">
        <v>35</v>
      </c>
      <c r="M2578" s="13">
        <v>37</v>
      </c>
      <c r="N2578" s="13">
        <v>0.38333333333333341</v>
      </c>
      <c r="O2578" s="13">
        <v>14.18333333333333</v>
      </c>
      <c r="P2578" s="13" t="s">
        <v>54</v>
      </c>
      <c r="Q2578" s="13" t="s">
        <v>54</v>
      </c>
      <c r="R2578" s="13" t="s">
        <v>54</v>
      </c>
      <c r="S2578" s="13">
        <v>8.3323353293413174</v>
      </c>
      <c r="T2578" s="13" t="str">
        <f>IFERROR(VLOOKUP(B635,[1]!users_table[#All],4),"NA")</f>
        <v>NA</v>
      </c>
      <c r="U2578" s="13" t="s">
        <v>1027</v>
      </c>
    </row>
    <row r="2579" spans="1:21" x14ac:dyDescent="0.3">
      <c r="A2579" s="25">
        <v>2577</v>
      </c>
      <c r="B2579" s="13" t="s">
        <v>4</v>
      </c>
      <c r="C2579" s="13">
        <v>1535</v>
      </c>
      <c r="D2579" s="13" t="s">
        <v>773</v>
      </c>
      <c r="E2579" s="13" t="s">
        <v>32</v>
      </c>
      <c r="F2579" s="13" t="s">
        <v>37</v>
      </c>
      <c r="G2579" s="13">
        <v>8.6199999999999992</v>
      </c>
      <c r="H2579" s="26" t="s">
        <v>54</v>
      </c>
      <c r="I2579" s="26" t="s">
        <v>54</v>
      </c>
      <c r="J2579" s="13">
        <v>10</v>
      </c>
      <c r="K2579" s="13">
        <v>2006</v>
      </c>
      <c r="L2579" s="13" t="s">
        <v>35</v>
      </c>
      <c r="M2579" s="13">
        <v>37</v>
      </c>
      <c r="N2579" s="13">
        <v>0.38333333333333341</v>
      </c>
      <c r="O2579" s="13">
        <v>14.18333333333333</v>
      </c>
      <c r="P2579" s="13" t="s">
        <v>54</v>
      </c>
      <c r="Q2579" s="13" t="s">
        <v>54</v>
      </c>
      <c r="R2579" s="13" t="s">
        <v>54</v>
      </c>
      <c r="S2579" s="13">
        <v>8.3323353293413174</v>
      </c>
      <c r="T2579" s="13" t="str">
        <f>IFERROR(VLOOKUP(B635,[1]!users_table[#All],4),"NA")</f>
        <v>NA</v>
      </c>
      <c r="U2579" s="13" t="s">
        <v>1025</v>
      </c>
    </row>
    <row r="2580" spans="1:21" x14ac:dyDescent="0.3">
      <c r="A2580" s="25">
        <v>2578</v>
      </c>
      <c r="B2580" s="13" t="s">
        <v>4</v>
      </c>
      <c r="C2580" s="13">
        <v>46604</v>
      </c>
      <c r="D2580" s="13" t="s">
        <v>774</v>
      </c>
      <c r="E2580" s="13" t="s">
        <v>32</v>
      </c>
      <c r="F2580" s="13" t="s">
        <v>185</v>
      </c>
      <c r="G2580" s="13">
        <v>5.88</v>
      </c>
      <c r="H2580" s="26">
        <v>44569</v>
      </c>
      <c r="I2580" s="26">
        <v>44646</v>
      </c>
      <c r="J2580" s="13">
        <v>6</v>
      </c>
      <c r="K2580" s="13">
        <v>2022</v>
      </c>
      <c r="L2580" s="13" t="s">
        <v>30</v>
      </c>
      <c r="M2580" s="13">
        <v>12</v>
      </c>
      <c r="N2580" s="13">
        <v>0.41305555555555562</v>
      </c>
      <c r="O2580" s="13">
        <v>4.956666666666667</v>
      </c>
      <c r="P2580" s="13">
        <v>78</v>
      </c>
      <c r="Q2580" s="13">
        <v>6.3547008547008552E-2</v>
      </c>
      <c r="R2580" s="13">
        <v>0.15384615384615391</v>
      </c>
      <c r="S2580" s="13">
        <v>8.3323353293413174</v>
      </c>
      <c r="T2580" s="13" t="str">
        <f>IFERROR(VLOOKUP(B637,[1]!users_table[#All],4),"NA")</f>
        <v>NA</v>
      </c>
      <c r="U2580" s="13" t="s">
        <v>65</v>
      </c>
    </row>
    <row r="2581" spans="1:21" x14ac:dyDescent="0.3">
      <c r="A2581" s="25">
        <v>2579</v>
      </c>
      <c r="B2581" s="13" t="s">
        <v>4</v>
      </c>
      <c r="C2581" s="13">
        <v>46604</v>
      </c>
      <c r="D2581" s="13" t="s">
        <v>774</v>
      </c>
      <c r="E2581" s="13" t="s">
        <v>32</v>
      </c>
      <c r="F2581" s="13" t="s">
        <v>185</v>
      </c>
      <c r="G2581" s="13">
        <v>5.88</v>
      </c>
      <c r="H2581" s="26">
        <v>44569</v>
      </c>
      <c r="I2581" s="26">
        <v>44646</v>
      </c>
      <c r="J2581" s="13">
        <v>6</v>
      </c>
      <c r="K2581" s="13">
        <v>2022</v>
      </c>
      <c r="L2581" s="13" t="s">
        <v>30</v>
      </c>
      <c r="M2581" s="13">
        <v>12</v>
      </c>
      <c r="N2581" s="13">
        <v>0.41305555555555562</v>
      </c>
      <c r="O2581" s="13">
        <v>4.956666666666667</v>
      </c>
      <c r="P2581" s="13">
        <v>78</v>
      </c>
      <c r="Q2581" s="13">
        <v>6.3547008547008552E-2</v>
      </c>
      <c r="R2581" s="13">
        <v>0.15384615384615391</v>
      </c>
      <c r="S2581" s="13">
        <v>8.3323353293413174</v>
      </c>
      <c r="T2581" s="13" t="str">
        <f>IFERROR(VLOOKUP(B637,[1]!users_table[#All],4),"NA")</f>
        <v>NA</v>
      </c>
      <c r="U2581" s="13" t="s">
        <v>66</v>
      </c>
    </row>
    <row r="2582" spans="1:21" x14ac:dyDescent="0.3">
      <c r="A2582" s="25">
        <v>2580</v>
      </c>
      <c r="B2582" s="13" t="s">
        <v>4</v>
      </c>
      <c r="C2582" s="13">
        <v>46604</v>
      </c>
      <c r="D2582" s="13" t="s">
        <v>774</v>
      </c>
      <c r="E2582" s="13" t="s">
        <v>32</v>
      </c>
      <c r="F2582" s="13" t="s">
        <v>185</v>
      </c>
      <c r="G2582" s="13">
        <v>5.88</v>
      </c>
      <c r="H2582" s="26">
        <v>44569</v>
      </c>
      <c r="I2582" s="26">
        <v>44646</v>
      </c>
      <c r="J2582" s="13">
        <v>6</v>
      </c>
      <c r="K2582" s="13">
        <v>2022</v>
      </c>
      <c r="L2582" s="13" t="s">
        <v>30</v>
      </c>
      <c r="M2582" s="13">
        <v>12</v>
      </c>
      <c r="N2582" s="13">
        <v>0.41305555555555562</v>
      </c>
      <c r="O2582" s="13">
        <v>4.956666666666667</v>
      </c>
      <c r="P2582" s="13">
        <v>78</v>
      </c>
      <c r="Q2582" s="13">
        <v>6.3547008547008552E-2</v>
      </c>
      <c r="R2582" s="13">
        <v>0.15384615384615391</v>
      </c>
      <c r="S2582" s="13">
        <v>8.3323353293413174</v>
      </c>
      <c r="T2582" s="13" t="str">
        <f>IFERROR(VLOOKUP(B637,[1]!users_table[#All],4),"NA")</f>
        <v>NA</v>
      </c>
      <c r="U2582" s="13" t="s">
        <v>1024</v>
      </c>
    </row>
    <row r="2583" spans="1:21" x14ac:dyDescent="0.3">
      <c r="A2583" s="25">
        <v>2581</v>
      </c>
      <c r="B2583" s="13" t="s">
        <v>4</v>
      </c>
      <c r="C2583" s="13">
        <v>46604</v>
      </c>
      <c r="D2583" s="13" t="s">
        <v>774</v>
      </c>
      <c r="E2583" s="13" t="s">
        <v>32</v>
      </c>
      <c r="F2583" s="13" t="s">
        <v>185</v>
      </c>
      <c r="G2583" s="13">
        <v>5.88</v>
      </c>
      <c r="H2583" s="26">
        <v>44569</v>
      </c>
      <c r="I2583" s="26">
        <v>44646</v>
      </c>
      <c r="J2583" s="13">
        <v>6</v>
      </c>
      <c r="K2583" s="13">
        <v>2022</v>
      </c>
      <c r="L2583" s="13" t="s">
        <v>30</v>
      </c>
      <c r="M2583" s="13">
        <v>12</v>
      </c>
      <c r="N2583" s="13">
        <v>0.41305555555555562</v>
      </c>
      <c r="O2583" s="13">
        <v>4.956666666666667</v>
      </c>
      <c r="P2583" s="13">
        <v>78</v>
      </c>
      <c r="Q2583" s="13">
        <v>6.3547008547008552E-2</v>
      </c>
      <c r="R2583" s="13">
        <v>0.15384615384615391</v>
      </c>
      <c r="S2583" s="13">
        <v>8.3323353293413174</v>
      </c>
      <c r="T2583" s="13" t="str">
        <f>IFERROR(VLOOKUP(B637,[1]!users_table[#All],4),"NA")</f>
        <v>NA</v>
      </c>
      <c r="U2583" s="13" t="s">
        <v>62</v>
      </c>
    </row>
    <row r="2584" spans="1:21" x14ac:dyDescent="0.3">
      <c r="A2584" s="25">
        <v>2582</v>
      </c>
      <c r="B2584" s="13" t="s">
        <v>4</v>
      </c>
      <c r="C2584" s="13">
        <v>38668</v>
      </c>
      <c r="D2584" s="13" t="s">
        <v>775</v>
      </c>
      <c r="E2584" s="13" t="s">
        <v>32</v>
      </c>
      <c r="F2584" s="13" t="s">
        <v>37</v>
      </c>
      <c r="G2584" s="13">
        <v>8.06</v>
      </c>
      <c r="H2584" s="26">
        <v>44121</v>
      </c>
      <c r="I2584" s="26">
        <v>44122</v>
      </c>
      <c r="J2584" s="13">
        <v>9</v>
      </c>
      <c r="K2584" s="13">
        <v>2020</v>
      </c>
      <c r="L2584" s="13" t="s">
        <v>30</v>
      </c>
      <c r="M2584" s="13">
        <v>12</v>
      </c>
      <c r="N2584" s="13">
        <v>0.39500000000000002</v>
      </c>
      <c r="O2584" s="13">
        <v>4.74</v>
      </c>
      <c r="P2584" s="13">
        <v>2</v>
      </c>
      <c r="Q2584" s="13">
        <v>2.37</v>
      </c>
      <c r="R2584" s="13">
        <v>6</v>
      </c>
      <c r="S2584" s="13">
        <v>8.3323353293413174</v>
      </c>
      <c r="T2584" s="13" t="str">
        <f>IFERROR(VLOOKUP(B638,[1]!users_table[#All],4),"NA")</f>
        <v>NA</v>
      </c>
      <c r="U2584" s="13" t="s">
        <v>65</v>
      </c>
    </row>
    <row r="2585" spans="1:21" x14ac:dyDescent="0.3">
      <c r="A2585" s="25">
        <v>2583</v>
      </c>
      <c r="B2585" s="13" t="s">
        <v>4</v>
      </c>
      <c r="C2585" s="13">
        <v>38668</v>
      </c>
      <c r="D2585" s="13" t="s">
        <v>775</v>
      </c>
      <c r="E2585" s="13" t="s">
        <v>32</v>
      </c>
      <c r="F2585" s="13" t="s">
        <v>37</v>
      </c>
      <c r="G2585" s="13">
        <v>8.06</v>
      </c>
      <c r="H2585" s="26">
        <v>44121</v>
      </c>
      <c r="I2585" s="26">
        <v>44122</v>
      </c>
      <c r="J2585" s="13">
        <v>9</v>
      </c>
      <c r="K2585" s="13">
        <v>2020</v>
      </c>
      <c r="L2585" s="13" t="s">
        <v>30</v>
      </c>
      <c r="M2585" s="13">
        <v>12</v>
      </c>
      <c r="N2585" s="13">
        <v>0.39500000000000002</v>
      </c>
      <c r="O2585" s="13">
        <v>4.74</v>
      </c>
      <c r="P2585" s="13">
        <v>2</v>
      </c>
      <c r="Q2585" s="13">
        <v>2.37</v>
      </c>
      <c r="R2585" s="13">
        <v>6</v>
      </c>
      <c r="S2585" s="13">
        <v>8.3323353293413174</v>
      </c>
      <c r="T2585" s="13" t="str">
        <f>IFERROR(VLOOKUP(B638,[1]!users_table[#All],4),"NA")</f>
        <v>NA</v>
      </c>
      <c r="U2585" s="13" t="s">
        <v>64</v>
      </c>
    </row>
    <row r="2586" spans="1:21" x14ac:dyDescent="0.3">
      <c r="A2586" s="25">
        <v>2584</v>
      </c>
      <c r="B2586" s="13" t="s">
        <v>4</v>
      </c>
      <c r="C2586" s="13">
        <v>38668</v>
      </c>
      <c r="D2586" s="13" t="s">
        <v>775</v>
      </c>
      <c r="E2586" s="13" t="s">
        <v>32</v>
      </c>
      <c r="F2586" s="13" t="s">
        <v>37</v>
      </c>
      <c r="G2586" s="13">
        <v>8.06</v>
      </c>
      <c r="H2586" s="26">
        <v>44121</v>
      </c>
      <c r="I2586" s="26">
        <v>44122</v>
      </c>
      <c r="J2586" s="13">
        <v>9</v>
      </c>
      <c r="K2586" s="13">
        <v>2020</v>
      </c>
      <c r="L2586" s="13" t="s">
        <v>30</v>
      </c>
      <c r="M2586" s="13">
        <v>12</v>
      </c>
      <c r="N2586" s="13">
        <v>0.39500000000000002</v>
      </c>
      <c r="O2586" s="13">
        <v>4.74</v>
      </c>
      <c r="P2586" s="13">
        <v>2</v>
      </c>
      <c r="Q2586" s="13">
        <v>2.37</v>
      </c>
      <c r="R2586" s="13">
        <v>6</v>
      </c>
      <c r="S2586" s="13">
        <v>8.3323353293413174</v>
      </c>
      <c r="T2586" s="13" t="str">
        <f>IFERROR(VLOOKUP(B638,[1]!users_table[#All],4),"NA")</f>
        <v>NA</v>
      </c>
      <c r="U2586" s="13" t="s">
        <v>60</v>
      </c>
    </row>
    <row r="2587" spans="1:21" x14ac:dyDescent="0.3">
      <c r="A2587" s="25">
        <v>2585</v>
      </c>
      <c r="B2587" s="13" t="s">
        <v>4</v>
      </c>
      <c r="C2587" s="13">
        <v>38668</v>
      </c>
      <c r="D2587" s="13" t="s">
        <v>775</v>
      </c>
      <c r="E2587" s="13" t="s">
        <v>32</v>
      </c>
      <c r="F2587" s="13" t="s">
        <v>37</v>
      </c>
      <c r="G2587" s="13">
        <v>8.06</v>
      </c>
      <c r="H2587" s="26">
        <v>44121</v>
      </c>
      <c r="I2587" s="26">
        <v>44122</v>
      </c>
      <c r="J2587" s="13">
        <v>9</v>
      </c>
      <c r="K2587" s="13">
        <v>2020</v>
      </c>
      <c r="L2587" s="13" t="s">
        <v>30</v>
      </c>
      <c r="M2587" s="13">
        <v>12</v>
      </c>
      <c r="N2587" s="13">
        <v>0.39500000000000002</v>
      </c>
      <c r="O2587" s="13">
        <v>4.74</v>
      </c>
      <c r="P2587" s="13">
        <v>2</v>
      </c>
      <c r="Q2587" s="13">
        <v>2.37</v>
      </c>
      <c r="R2587" s="13">
        <v>6</v>
      </c>
      <c r="S2587" s="13">
        <v>8.3323353293413174</v>
      </c>
      <c r="T2587" s="13" t="str">
        <f>IFERROR(VLOOKUP(B638,[1]!users_table[#All],4),"NA")</f>
        <v>NA</v>
      </c>
      <c r="U2587" s="13" t="s">
        <v>81</v>
      </c>
    </row>
    <row r="2588" spans="1:21" x14ac:dyDescent="0.3">
      <c r="A2588" s="25">
        <v>2586</v>
      </c>
      <c r="B2588" s="13" t="s">
        <v>4</v>
      </c>
      <c r="C2588" s="13">
        <v>38668</v>
      </c>
      <c r="D2588" s="13" t="s">
        <v>775</v>
      </c>
      <c r="E2588" s="13" t="s">
        <v>32</v>
      </c>
      <c r="F2588" s="13" t="s">
        <v>37</v>
      </c>
      <c r="G2588" s="13">
        <v>8.06</v>
      </c>
      <c r="H2588" s="26">
        <v>44121</v>
      </c>
      <c r="I2588" s="26">
        <v>44122</v>
      </c>
      <c r="J2588" s="13">
        <v>9</v>
      </c>
      <c r="K2588" s="13">
        <v>2020</v>
      </c>
      <c r="L2588" s="13" t="s">
        <v>30</v>
      </c>
      <c r="M2588" s="13">
        <v>12</v>
      </c>
      <c r="N2588" s="13">
        <v>0.39500000000000002</v>
      </c>
      <c r="O2588" s="13">
        <v>4.74</v>
      </c>
      <c r="P2588" s="13">
        <v>2</v>
      </c>
      <c r="Q2588" s="13">
        <v>2.37</v>
      </c>
      <c r="R2588" s="13">
        <v>6</v>
      </c>
      <c r="S2588" s="13">
        <v>8.3323353293413174</v>
      </c>
      <c r="T2588" s="13" t="str">
        <f>IFERROR(VLOOKUP(B638,[1]!users_table[#All],4),"NA")</f>
        <v>NA</v>
      </c>
      <c r="U2588" s="13" t="s">
        <v>1020</v>
      </c>
    </row>
    <row r="2589" spans="1:21" x14ac:dyDescent="0.3">
      <c r="A2589" s="25">
        <v>2587</v>
      </c>
      <c r="B2589" s="13" t="s">
        <v>4</v>
      </c>
      <c r="C2589" s="13">
        <v>38668</v>
      </c>
      <c r="D2589" s="13" t="s">
        <v>775</v>
      </c>
      <c r="E2589" s="13" t="s">
        <v>32</v>
      </c>
      <c r="F2589" s="13" t="s">
        <v>37</v>
      </c>
      <c r="G2589" s="13">
        <v>8.06</v>
      </c>
      <c r="H2589" s="26">
        <v>44121</v>
      </c>
      <c r="I2589" s="26">
        <v>44122</v>
      </c>
      <c r="J2589" s="13">
        <v>9</v>
      </c>
      <c r="K2589" s="13">
        <v>2020</v>
      </c>
      <c r="L2589" s="13" t="s">
        <v>30</v>
      </c>
      <c r="M2589" s="13">
        <v>12</v>
      </c>
      <c r="N2589" s="13">
        <v>0.39500000000000002</v>
      </c>
      <c r="O2589" s="13">
        <v>4.74</v>
      </c>
      <c r="P2589" s="13">
        <v>2</v>
      </c>
      <c r="Q2589" s="13">
        <v>2.37</v>
      </c>
      <c r="R2589" s="13">
        <v>6</v>
      </c>
      <c r="S2589" s="13">
        <v>8.3323353293413174</v>
      </c>
      <c r="T2589" s="13" t="str">
        <f>IFERROR(VLOOKUP(B638,[1]!users_table[#All],4),"NA")</f>
        <v>NA</v>
      </c>
      <c r="U2589" s="13" t="s">
        <v>1016</v>
      </c>
    </row>
    <row r="2590" spans="1:21" x14ac:dyDescent="0.3">
      <c r="A2590" s="25">
        <v>2588</v>
      </c>
      <c r="B2590" s="13" t="s">
        <v>4</v>
      </c>
      <c r="C2590" s="13">
        <v>6746</v>
      </c>
      <c r="D2590" s="13" t="s">
        <v>776</v>
      </c>
      <c r="E2590" s="13" t="s">
        <v>32</v>
      </c>
      <c r="F2590" s="13" t="s">
        <v>152</v>
      </c>
      <c r="G2590" s="13">
        <v>8.11</v>
      </c>
      <c r="H2590" s="26" t="s">
        <v>54</v>
      </c>
      <c r="I2590" s="26" t="s">
        <v>54</v>
      </c>
      <c r="J2590" s="13">
        <v>10</v>
      </c>
      <c r="K2590" s="13">
        <v>2010</v>
      </c>
      <c r="L2590" s="13" t="s">
        <v>30</v>
      </c>
      <c r="M2590" s="13">
        <v>24</v>
      </c>
      <c r="N2590" s="13">
        <v>0.40555555555555561</v>
      </c>
      <c r="O2590" s="13">
        <v>9.7333333333333343</v>
      </c>
      <c r="P2590" s="13" t="s">
        <v>54</v>
      </c>
      <c r="Q2590" s="13" t="s">
        <v>54</v>
      </c>
      <c r="R2590" s="13" t="s">
        <v>54</v>
      </c>
      <c r="S2590" s="13">
        <v>8.3323353293413174</v>
      </c>
      <c r="T2590" s="13">
        <f>IFERROR(VLOOKUP(B639,[1]!users_table[#All],4),"NA")</f>
        <v>8.4223826714801451</v>
      </c>
      <c r="U2590" s="13" t="s">
        <v>65</v>
      </c>
    </row>
    <row r="2591" spans="1:21" x14ac:dyDescent="0.3">
      <c r="A2591" s="25">
        <v>2589</v>
      </c>
      <c r="B2591" s="13" t="s">
        <v>4</v>
      </c>
      <c r="C2591" s="13">
        <v>6746</v>
      </c>
      <c r="D2591" s="13" t="s">
        <v>776</v>
      </c>
      <c r="E2591" s="13" t="s">
        <v>32</v>
      </c>
      <c r="F2591" s="13" t="s">
        <v>152</v>
      </c>
      <c r="G2591" s="13">
        <v>8.11</v>
      </c>
      <c r="H2591" s="26" t="s">
        <v>54</v>
      </c>
      <c r="I2591" s="26" t="s">
        <v>54</v>
      </c>
      <c r="J2591" s="13">
        <v>10</v>
      </c>
      <c r="K2591" s="13">
        <v>2010</v>
      </c>
      <c r="L2591" s="13" t="s">
        <v>30</v>
      </c>
      <c r="M2591" s="13">
        <v>24</v>
      </c>
      <c r="N2591" s="13">
        <v>0.40555555555555561</v>
      </c>
      <c r="O2591" s="13">
        <v>9.7333333333333343</v>
      </c>
      <c r="P2591" s="13" t="s">
        <v>54</v>
      </c>
      <c r="Q2591" s="13" t="s">
        <v>54</v>
      </c>
      <c r="R2591" s="13" t="s">
        <v>54</v>
      </c>
      <c r="S2591" s="13">
        <v>8.3323353293413174</v>
      </c>
      <c r="T2591" s="13">
        <f>IFERROR(VLOOKUP(B639,[1]!users_table[#All],4),"NA")</f>
        <v>8.4223826714801451</v>
      </c>
      <c r="U2591" s="13" t="s">
        <v>61</v>
      </c>
    </row>
    <row r="2592" spans="1:21" x14ac:dyDescent="0.3">
      <c r="A2592" s="25">
        <v>2590</v>
      </c>
      <c r="B2592" s="13" t="s">
        <v>4</v>
      </c>
      <c r="C2592" s="13">
        <v>6746</v>
      </c>
      <c r="D2592" s="13" t="s">
        <v>776</v>
      </c>
      <c r="E2592" s="13" t="s">
        <v>32</v>
      </c>
      <c r="F2592" s="13" t="s">
        <v>152</v>
      </c>
      <c r="G2592" s="13">
        <v>8.11</v>
      </c>
      <c r="H2592" s="26" t="s">
        <v>54</v>
      </c>
      <c r="I2592" s="26" t="s">
        <v>54</v>
      </c>
      <c r="J2592" s="13">
        <v>10</v>
      </c>
      <c r="K2592" s="13">
        <v>2010</v>
      </c>
      <c r="L2592" s="13" t="s">
        <v>30</v>
      </c>
      <c r="M2592" s="13">
        <v>24</v>
      </c>
      <c r="N2592" s="13">
        <v>0.40555555555555561</v>
      </c>
      <c r="O2592" s="13">
        <v>9.7333333333333343</v>
      </c>
      <c r="P2592" s="13" t="s">
        <v>54</v>
      </c>
      <c r="Q2592" s="13" t="s">
        <v>54</v>
      </c>
      <c r="R2592" s="13" t="s">
        <v>54</v>
      </c>
      <c r="S2592" s="13">
        <v>8.3323353293413174</v>
      </c>
      <c r="T2592" s="13">
        <f>IFERROR(VLOOKUP(B639,[1]!users_table[#All],4),"NA")</f>
        <v>8.4223826714801451</v>
      </c>
      <c r="U2592" s="13" t="s">
        <v>1027</v>
      </c>
    </row>
    <row r="2593" spans="1:21" x14ac:dyDescent="0.3">
      <c r="A2593" s="25">
        <v>2591</v>
      </c>
      <c r="B2593" s="13" t="s">
        <v>4</v>
      </c>
      <c r="C2593" s="13">
        <v>23199</v>
      </c>
      <c r="D2593" s="13" t="s">
        <v>777</v>
      </c>
      <c r="E2593" s="13" t="s">
        <v>32</v>
      </c>
      <c r="F2593" s="13" t="s">
        <v>152</v>
      </c>
      <c r="G2593" s="13">
        <v>7.98</v>
      </c>
      <c r="H2593" s="26" t="s">
        <v>54</v>
      </c>
      <c r="I2593" s="26">
        <v>42103</v>
      </c>
      <c r="J2593" s="13">
        <v>10</v>
      </c>
      <c r="K2593" s="13">
        <v>2015</v>
      </c>
      <c r="L2593" s="13" t="s">
        <v>30</v>
      </c>
      <c r="M2593" s="13">
        <v>12</v>
      </c>
      <c r="N2593" s="13">
        <v>0.4</v>
      </c>
      <c r="O2593" s="13">
        <v>4.8000000000000007</v>
      </c>
      <c r="P2593" s="13" t="s">
        <v>54</v>
      </c>
      <c r="Q2593" s="13" t="s">
        <v>54</v>
      </c>
      <c r="R2593" s="13" t="s">
        <v>54</v>
      </c>
      <c r="S2593" s="13">
        <v>8.3323353293413174</v>
      </c>
      <c r="T2593" s="13">
        <f>IFERROR(VLOOKUP(B640,[1]!users_table[#All],4),"NA")</f>
        <v>8.4223826714801451</v>
      </c>
      <c r="U2593" s="13" t="s">
        <v>65</v>
      </c>
    </row>
    <row r="2594" spans="1:21" x14ac:dyDescent="0.3">
      <c r="A2594" s="25">
        <v>2592</v>
      </c>
      <c r="B2594" s="13" t="s">
        <v>4</v>
      </c>
      <c r="C2594" s="13">
        <v>23199</v>
      </c>
      <c r="D2594" s="13" t="s">
        <v>777</v>
      </c>
      <c r="E2594" s="13" t="s">
        <v>32</v>
      </c>
      <c r="F2594" s="13" t="s">
        <v>152</v>
      </c>
      <c r="G2594" s="13">
        <v>7.98</v>
      </c>
      <c r="H2594" s="26" t="s">
        <v>54</v>
      </c>
      <c r="I2594" s="26">
        <v>42103</v>
      </c>
      <c r="J2594" s="13">
        <v>10</v>
      </c>
      <c r="K2594" s="13">
        <v>2015</v>
      </c>
      <c r="L2594" s="13" t="s">
        <v>30</v>
      </c>
      <c r="M2594" s="13">
        <v>12</v>
      </c>
      <c r="N2594" s="13">
        <v>0.4</v>
      </c>
      <c r="O2594" s="13">
        <v>4.8000000000000007</v>
      </c>
      <c r="P2594" s="13" t="s">
        <v>54</v>
      </c>
      <c r="Q2594" s="13" t="s">
        <v>54</v>
      </c>
      <c r="R2594" s="13" t="s">
        <v>54</v>
      </c>
      <c r="S2594" s="13">
        <v>8.3323353293413174</v>
      </c>
      <c r="T2594" s="13">
        <f>IFERROR(VLOOKUP(B640,[1]!users_table[#All],4),"NA")</f>
        <v>8.4223826714801451</v>
      </c>
      <c r="U2594" s="13" t="s">
        <v>61</v>
      </c>
    </row>
    <row r="2595" spans="1:21" x14ac:dyDescent="0.3">
      <c r="A2595" s="25">
        <v>2593</v>
      </c>
      <c r="B2595" s="13" t="s">
        <v>4</v>
      </c>
      <c r="C2595" s="13">
        <v>23199</v>
      </c>
      <c r="D2595" s="13" t="s">
        <v>777</v>
      </c>
      <c r="E2595" s="13" t="s">
        <v>32</v>
      </c>
      <c r="F2595" s="13" t="s">
        <v>152</v>
      </c>
      <c r="G2595" s="13">
        <v>7.98</v>
      </c>
      <c r="H2595" s="26" t="s">
        <v>54</v>
      </c>
      <c r="I2595" s="26">
        <v>42103</v>
      </c>
      <c r="J2595" s="13">
        <v>10</v>
      </c>
      <c r="K2595" s="13">
        <v>2015</v>
      </c>
      <c r="L2595" s="13" t="s">
        <v>30</v>
      </c>
      <c r="M2595" s="13">
        <v>12</v>
      </c>
      <c r="N2595" s="13">
        <v>0.4</v>
      </c>
      <c r="O2595" s="13">
        <v>4.8000000000000007</v>
      </c>
      <c r="P2595" s="13" t="s">
        <v>54</v>
      </c>
      <c r="Q2595" s="13" t="s">
        <v>54</v>
      </c>
      <c r="R2595" s="13" t="s">
        <v>54</v>
      </c>
      <c r="S2595" s="13">
        <v>8.3323353293413174</v>
      </c>
      <c r="T2595" s="13">
        <f>IFERROR(VLOOKUP(B640,[1]!users_table[#All],4),"NA")</f>
        <v>8.4223826714801451</v>
      </c>
      <c r="U2595" s="13" t="s">
        <v>1027</v>
      </c>
    </row>
    <row r="2596" spans="1:21" x14ac:dyDescent="0.3">
      <c r="A2596" s="25">
        <v>2594</v>
      </c>
      <c r="B2596" s="13" t="s">
        <v>4</v>
      </c>
      <c r="C2596" s="13">
        <v>226</v>
      </c>
      <c r="D2596" s="13" t="s">
        <v>778</v>
      </c>
      <c r="E2596" s="13" t="s">
        <v>32</v>
      </c>
      <c r="F2596" s="13" t="s">
        <v>37</v>
      </c>
      <c r="G2596" s="13">
        <v>7.48</v>
      </c>
      <c r="H2596" s="26" t="s">
        <v>54</v>
      </c>
      <c r="I2596" s="26" t="s">
        <v>54</v>
      </c>
      <c r="J2596" s="13">
        <v>7</v>
      </c>
      <c r="K2596" s="13">
        <v>2004</v>
      </c>
      <c r="L2596" s="13" t="s">
        <v>39</v>
      </c>
      <c r="M2596" s="13">
        <v>13</v>
      </c>
      <c r="N2596" s="13">
        <v>0.41666666666666669</v>
      </c>
      <c r="O2596" s="13">
        <v>5.416666666666667</v>
      </c>
      <c r="P2596" s="13" t="s">
        <v>54</v>
      </c>
      <c r="Q2596" s="13" t="s">
        <v>54</v>
      </c>
      <c r="R2596" s="13" t="s">
        <v>54</v>
      </c>
      <c r="S2596" s="13">
        <v>8.3323353293413174</v>
      </c>
      <c r="T2596" s="7">
        <f>IFERROR(VLOOKUP(B641,[1]!users_table[#All],4),"NA")</f>
        <v>8.4223826714801451</v>
      </c>
      <c r="U2596" s="13" t="s">
        <v>65</v>
      </c>
    </row>
    <row r="2597" spans="1:21" x14ac:dyDescent="0.3">
      <c r="A2597" s="25">
        <v>2595</v>
      </c>
      <c r="B2597" s="13" t="s">
        <v>4</v>
      </c>
      <c r="C2597" s="13">
        <v>226</v>
      </c>
      <c r="D2597" s="13" t="s">
        <v>778</v>
      </c>
      <c r="E2597" s="13" t="s">
        <v>32</v>
      </c>
      <c r="F2597" s="13" t="s">
        <v>37</v>
      </c>
      <c r="G2597" s="13">
        <v>7.48</v>
      </c>
      <c r="H2597" s="26" t="s">
        <v>54</v>
      </c>
      <c r="I2597" s="26" t="s">
        <v>54</v>
      </c>
      <c r="J2597" s="13">
        <v>7</v>
      </c>
      <c r="K2597" s="13">
        <v>2004</v>
      </c>
      <c r="L2597" s="13" t="s">
        <v>39</v>
      </c>
      <c r="M2597" s="13">
        <v>13</v>
      </c>
      <c r="N2597" s="13">
        <v>0.41666666666666669</v>
      </c>
      <c r="O2597" s="13">
        <v>5.416666666666667</v>
      </c>
      <c r="P2597" s="13" t="s">
        <v>54</v>
      </c>
      <c r="Q2597" s="13" t="s">
        <v>54</v>
      </c>
      <c r="R2597" s="13" t="s">
        <v>54</v>
      </c>
      <c r="S2597" s="13">
        <v>8.3323353293413174</v>
      </c>
      <c r="T2597" s="7">
        <f>IFERROR(VLOOKUP(B641,[1]!users_table[#All],4),"NA")</f>
        <v>8.4223826714801451</v>
      </c>
      <c r="U2597" s="13" t="s">
        <v>66</v>
      </c>
    </row>
    <row r="2598" spans="1:21" x14ac:dyDescent="0.3">
      <c r="A2598" s="25">
        <v>2596</v>
      </c>
      <c r="B2598" s="13" t="s">
        <v>4</v>
      </c>
      <c r="C2598" s="13">
        <v>226</v>
      </c>
      <c r="D2598" s="13" t="s">
        <v>778</v>
      </c>
      <c r="E2598" s="13" t="s">
        <v>32</v>
      </c>
      <c r="F2598" s="13" t="s">
        <v>37</v>
      </c>
      <c r="G2598" s="13">
        <v>7.48</v>
      </c>
      <c r="H2598" s="26" t="s">
        <v>54</v>
      </c>
      <c r="I2598" s="26" t="s">
        <v>54</v>
      </c>
      <c r="J2598" s="13">
        <v>7</v>
      </c>
      <c r="K2598" s="13">
        <v>2004</v>
      </c>
      <c r="L2598" s="13" t="s">
        <v>39</v>
      </c>
      <c r="M2598" s="13">
        <v>13</v>
      </c>
      <c r="N2598" s="13">
        <v>0.41666666666666669</v>
      </c>
      <c r="O2598" s="13">
        <v>5.416666666666667</v>
      </c>
      <c r="P2598" s="13" t="s">
        <v>54</v>
      </c>
      <c r="Q2598" s="13" t="s">
        <v>54</v>
      </c>
      <c r="R2598" s="13" t="s">
        <v>54</v>
      </c>
      <c r="S2598" s="13">
        <v>8.3323353293413174</v>
      </c>
      <c r="T2598" s="7">
        <f>IFERROR(VLOOKUP(B641,[1]!users_table[#All],4),"NA")</f>
        <v>8.4223826714801451</v>
      </c>
      <c r="U2598" s="13" t="s">
        <v>81</v>
      </c>
    </row>
    <row r="2599" spans="1:21" x14ac:dyDescent="0.3">
      <c r="A2599" s="25">
        <v>2597</v>
      </c>
      <c r="B2599" s="13" t="s">
        <v>4</v>
      </c>
      <c r="C2599" s="13">
        <v>226</v>
      </c>
      <c r="D2599" s="13" t="s">
        <v>778</v>
      </c>
      <c r="E2599" s="13" t="s">
        <v>32</v>
      </c>
      <c r="F2599" s="13" t="s">
        <v>37</v>
      </c>
      <c r="G2599" s="13">
        <v>7.48</v>
      </c>
      <c r="H2599" s="26" t="s">
        <v>54</v>
      </c>
      <c r="I2599" s="26" t="s">
        <v>54</v>
      </c>
      <c r="J2599" s="13">
        <v>7</v>
      </c>
      <c r="K2599" s="13">
        <v>2004</v>
      </c>
      <c r="L2599" s="13" t="s">
        <v>39</v>
      </c>
      <c r="M2599" s="13">
        <v>13</v>
      </c>
      <c r="N2599" s="13">
        <v>0.41666666666666669</v>
      </c>
      <c r="O2599" s="13">
        <v>5.416666666666667</v>
      </c>
      <c r="P2599" s="13" t="s">
        <v>54</v>
      </c>
      <c r="Q2599" s="13" t="s">
        <v>54</v>
      </c>
      <c r="R2599" s="13" t="s">
        <v>54</v>
      </c>
      <c r="S2599" s="13">
        <v>8.3323353293413174</v>
      </c>
      <c r="T2599" s="7">
        <f>IFERROR(VLOOKUP(B641,[1]!users_table[#All],4),"NA")</f>
        <v>8.4223826714801451</v>
      </c>
      <c r="U2599" s="13" t="s">
        <v>1020</v>
      </c>
    </row>
    <row r="2600" spans="1:21" x14ac:dyDescent="0.3">
      <c r="A2600" s="25">
        <v>2598</v>
      </c>
      <c r="B2600" s="13" t="s">
        <v>4</v>
      </c>
      <c r="C2600" s="13">
        <v>226</v>
      </c>
      <c r="D2600" s="13" t="s">
        <v>778</v>
      </c>
      <c r="E2600" s="13" t="s">
        <v>32</v>
      </c>
      <c r="F2600" s="13" t="s">
        <v>37</v>
      </c>
      <c r="G2600" s="13">
        <v>7.48</v>
      </c>
      <c r="H2600" s="26" t="s">
        <v>54</v>
      </c>
      <c r="I2600" s="26" t="s">
        <v>54</v>
      </c>
      <c r="J2600" s="13">
        <v>7</v>
      </c>
      <c r="K2600" s="13">
        <v>2004</v>
      </c>
      <c r="L2600" s="13" t="s">
        <v>39</v>
      </c>
      <c r="M2600" s="13">
        <v>13</v>
      </c>
      <c r="N2600" s="13">
        <v>0.41666666666666669</v>
      </c>
      <c r="O2600" s="13">
        <v>5.416666666666667</v>
      </c>
      <c r="P2600" s="13" t="s">
        <v>54</v>
      </c>
      <c r="Q2600" s="13" t="s">
        <v>54</v>
      </c>
      <c r="R2600" s="13" t="s">
        <v>54</v>
      </c>
      <c r="S2600" s="13">
        <v>8.3323353293413174</v>
      </c>
      <c r="T2600" s="7">
        <f>IFERROR(VLOOKUP(B641,[1]!users_table[#All],4),"NA")</f>
        <v>8.4223826714801451</v>
      </c>
      <c r="U2600" s="13" t="s">
        <v>78</v>
      </c>
    </row>
    <row r="2601" spans="1:21" x14ac:dyDescent="0.3">
      <c r="A2601" s="25">
        <v>2599</v>
      </c>
      <c r="B2601" s="13" t="s">
        <v>4</v>
      </c>
      <c r="C2601" s="13">
        <v>226</v>
      </c>
      <c r="D2601" s="13" t="s">
        <v>778</v>
      </c>
      <c r="E2601" s="13" t="s">
        <v>32</v>
      </c>
      <c r="F2601" s="13" t="s">
        <v>37</v>
      </c>
      <c r="G2601" s="13">
        <v>7.48</v>
      </c>
      <c r="H2601" s="26" t="s">
        <v>54</v>
      </c>
      <c r="I2601" s="26" t="s">
        <v>54</v>
      </c>
      <c r="J2601" s="13">
        <v>7</v>
      </c>
      <c r="K2601" s="13">
        <v>2004</v>
      </c>
      <c r="L2601" s="13" t="s">
        <v>39</v>
      </c>
      <c r="M2601" s="13">
        <v>13</v>
      </c>
      <c r="N2601" s="13">
        <v>0.41666666666666669</v>
      </c>
      <c r="O2601" s="13">
        <v>5.416666666666667</v>
      </c>
      <c r="P2601" s="13" t="s">
        <v>54</v>
      </c>
      <c r="Q2601" s="13" t="s">
        <v>54</v>
      </c>
      <c r="R2601" s="13" t="s">
        <v>54</v>
      </c>
      <c r="S2601" s="13">
        <v>8.3323353293413174</v>
      </c>
      <c r="T2601" s="7">
        <f>IFERROR(VLOOKUP(B641,[1]!users_table[#All],4),"NA")</f>
        <v>8.4223826714801451</v>
      </c>
      <c r="U2601" s="13" t="s">
        <v>75</v>
      </c>
    </row>
    <row r="2602" spans="1:21" x14ac:dyDescent="0.3">
      <c r="A2602" s="25">
        <v>2600</v>
      </c>
      <c r="B2602" s="13" t="s">
        <v>4</v>
      </c>
      <c r="C2602" s="13">
        <v>226</v>
      </c>
      <c r="D2602" s="13" t="s">
        <v>778</v>
      </c>
      <c r="E2602" s="13" t="s">
        <v>32</v>
      </c>
      <c r="F2602" s="13" t="s">
        <v>37</v>
      </c>
      <c r="G2602" s="13">
        <v>7.48</v>
      </c>
      <c r="H2602" s="26" t="s">
        <v>54</v>
      </c>
      <c r="I2602" s="26" t="s">
        <v>54</v>
      </c>
      <c r="J2602" s="13">
        <v>7</v>
      </c>
      <c r="K2602" s="13">
        <v>2004</v>
      </c>
      <c r="L2602" s="13" t="s">
        <v>39</v>
      </c>
      <c r="M2602" s="13">
        <v>13</v>
      </c>
      <c r="N2602" s="13">
        <v>0.41666666666666669</v>
      </c>
      <c r="O2602" s="13">
        <v>5.416666666666667</v>
      </c>
      <c r="P2602" s="13" t="s">
        <v>54</v>
      </c>
      <c r="Q2602" s="13" t="s">
        <v>54</v>
      </c>
      <c r="R2602" s="13" t="s">
        <v>54</v>
      </c>
      <c r="S2602" s="13">
        <v>8.3323353293413174</v>
      </c>
      <c r="T2602" s="13">
        <f>IFERROR(VLOOKUP(B641,[1]!users_table[#All],4),"NA")</f>
        <v>8.4223826714801451</v>
      </c>
      <c r="U2602" s="13" t="s">
        <v>1016</v>
      </c>
    </row>
    <row r="2603" spans="1:21" x14ac:dyDescent="0.3">
      <c r="A2603" s="25">
        <v>2601</v>
      </c>
      <c r="B2603" s="13" t="s">
        <v>4</v>
      </c>
      <c r="C2603" s="13">
        <v>226</v>
      </c>
      <c r="D2603" s="13" t="s">
        <v>778</v>
      </c>
      <c r="E2603" s="13" t="s">
        <v>32</v>
      </c>
      <c r="F2603" s="13" t="s">
        <v>37</v>
      </c>
      <c r="G2603" s="13">
        <v>7.48</v>
      </c>
      <c r="H2603" s="26" t="s">
        <v>54</v>
      </c>
      <c r="I2603" s="26" t="s">
        <v>54</v>
      </c>
      <c r="J2603" s="13">
        <v>7</v>
      </c>
      <c r="K2603" s="13">
        <v>2004</v>
      </c>
      <c r="L2603" s="13" t="s">
        <v>39</v>
      </c>
      <c r="M2603" s="13">
        <v>13</v>
      </c>
      <c r="N2603" s="13">
        <v>0.41666666666666669</v>
      </c>
      <c r="O2603" s="13">
        <v>5.416666666666667</v>
      </c>
      <c r="P2603" s="13" t="s">
        <v>54</v>
      </c>
      <c r="Q2603" s="13" t="s">
        <v>54</v>
      </c>
      <c r="R2603" s="13" t="s">
        <v>54</v>
      </c>
      <c r="S2603" s="13">
        <v>8.3323353293413174</v>
      </c>
      <c r="T2603" s="13">
        <f>IFERROR(VLOOKUP(B641,[1]!users_table[#All],4),"NA")</f>
        <v>8.4223826714801451</v>
      </c>
      <c r="U2603" s="13" t="s">
        <v>1027</v>
      </c>
    </row>
    <row r="2604" spans="1:21" x14ac:dyDescent="0.3">
      <c r="A2604" s="25">
        <v>2602</v>
      </c>
      <c r="B2604" s="13" t="s">
        <v>4</v>
      </c>
      <c r="C2604" s="13">
        <v>6702</v>
      </c>
      <c r="D2604" s="13" t="s">
        <v>779</v>
      </c>
      <c r="E2604" s="13" t="s">
        <v>32</v>
      </c>
      <c r="F2604" s="13" t="s">
        <v>37</v>
      </c>
      <c r="G2604" s="13">
        <v>7.57</v>
      </c>
      <c r="H2604" s="26" t="s">
        <v>54</v>
      </c>
      <c r="I2604" s="26" t="s">
        <v>54</v>
      </c>
      <c r="J2604" s="13">
        <v>7</v>
      </c>
      <c r="K2604" s="13">
        <v>2009</v>
      </c>
      <c r="L2604" s="13" t="s">
        <v>35</v>
      </c>
      <c r="M2604" s="13">
        <v>175</v>
      </c>
      <c r="N2604" s="13">
        <v>0.41222222222222221</v>
      </c>
      <c r="O2604" s="13">
        <v>72.138888888888886</v>
      </c>
      <c r="P2604" s="13" t="s">
        <v>54</v>
      </c>
      <c r="Q2604" s="13" t="s">
        <v>54</v>
      </c>
      <c r="R2604" s="13" t="s">
        <v>54</v>
      </c>
      <c r="S2604" s="13">
        <v>8.3323353293413174</v>
      </c>
      <c r="T2604" s="13">
        <f>IFERROR(VLOOKUP(B642,[1]!users_table[#All],4),"NA")</f>
        <v>8.4223826714801451</v>
      </c>
      <c r="U2604" s="13" t="s">
        <v>65</v>
      </c>
    </row>
    <row r="2605" spans="1:21" x14ac:dyDescent="0.3">
      <c r="A2605" s="25">
        <v>2603</v>
      </c>
      <c r="B2605" s="13" t="s">
        <v>4</v>
      </c>
      <c r="C2605" s="13">
        <v>6702</v>
      </c>
      <c r="D2605" s="13" t="s">
        <v>779</v>
      </c>
      <c r="E2605" s="13" t="s">
        <v>32</v>
      </c>
      <c r="F2605" s="13" t="s">
        <v>37</v>
      </c>
      <c r="G2605" s="13">
        <v>7.57</v>
      </c>
      <c r="H2605" s="26" t="s">
        <v>54</v>
      </c>
      <c r="I2605" s="26" t="s">
        <v>54</v>
      </c>
      <c r="J2605" s="13">
        <v>7</v>
      </c>
      <c r="K2605" s="13">
        <v>2009</v>
      </c>
      <c r="L2605" s="13" t="s">
        <v>35</v>
      </c>
      <c r="M2605" s="13">
        <v>175</v>
      </c>
      <c r="N2605" s="13">
        <v>0.41222222222222221</v>
      </c>
      <c r="O2605" s="13">
        <v>72.138888888888886</v>
      </c>
      <c r="P2605" s="13" t="s">
        <v>54</v>
      </c>
      <c r="Q2605" s="13" t="s">
        <v>54</v>
      </c>
      <c r="R2605" s="13" t="s">
        <v>54</v>
      </c>
      <c r="S2605" s="13">
        <v>8.3323353293413174</v>
      </c>
      <c r="T2605" s="7">
        <f>IFERROR(VLOOKUP(B642,[1]!users_table[#All],4),"NA")</f>
        <v>8.4223826714801451</v>
      </c>
      <c r="U2605" s="13" t="s">
        <v>59</v>
      </c>
    </row>
    <row r="2606" spans="1:21" x14ac:dyDescent="0.3">
      <c r="A2606" s="25">
        <v>2604</v>
      </c>
      <c r="B2606" s="13" t="s">
        <v>4</v>
      </c>
      <c r="C2606" s="13">
        <v>6702</v>
      </c>
      <c r="D2606" s="13" t="s">
        <v>779</v>
      </c>
      <c r="E2606" s="13" t="s">
        <v>32</v>
      </c>
      <c r="F2606" s="13" t="s">
        <v>37</v>
      </c>
      <c r="G2606" s="13">
        <v>7.57</v>
      </c>
      <c r="H2606" s="26" t="s">
        <v>54</v>
      </c>
      <c r="I2606" s="26" t="s">
        <v>54</v>
      </c>
      <c r="J2606" s="13">
        <v>7</v>
      </c>
      <c r="K2606" s="13">
        <v>2009</v>
      </c>
      <c r="L2606" s="13" t="s">
        <v>35</v>
      </c>
      <c r="M2606" s="13">
        <v>175</v>
      </c>
      <c r="N2606" s="13">
        <v>0.41222222222222221</v>
      </c>
      <c r="O2606" s="13">
        <v>72.138888888888886</v>
      </c>
      <c r="P2606" s="13" t="s">
        <v>54</v>
      </c>
      <c r="Q2606" s="13" t="s">
        <v>54</v>
      </c>
      <c r="R2606" s="13" t="s">
        <v>54</v>
      </c>
      <c r="S2606" s="13">
        <v>8.3323353293413174</v>
      </c>
      <c r="T2606" s="7">
        <f>IFERROR(VLOOKUP(B642,[1]!users_table[#All],4),"NA")</f>
        <v>8.4223826714801451</v>
      </c>
      <c r="U2606" s="13" t="s">
        <v>60</v>
      </c>
    </row>
    <row r="2607" spans="1:21" x14ac:dyDescent="0.3">
      <c r="A2607" s="25">
        <v>2605</v>
      </c>
      <c r="B2607" s="13" t="s">
        <v>4</v>
      </c>
      <c r="C2607" s="13">
        <v>6702</v>
      </c>
      <c r="D2607" s="13" t="s">
        <v>779</v>
      </c>
      <c r="E2607" s="13" t="s">
        <v>32</v>
      </c>
      <c r="F2607" s="13" t="s">
        <v>37</v>
      </c>
      <c r="G2607" s="13">
        <v>7.57</v>
      </c>
      <c r="H2607" s="26" t="s">
        <v>54</v>
      </c>
      <c r="I2607" s="26" t="s">
        <v>54</v>
      </c>
      <c r="J2607" s="13">
        <v>7</v>
      </c>
      <c r="K2607" s="13">
        <v>2009</v>
      </c>
      <c r="L2607" s="13" t="s">
        <v>35</v>
      </c>
      <c r="M2607" s="13">
        <v>175</v>
      </c>
      <c r="N2607" s="13">
        <v>0.41222222222222221</v>
      </c>
      <c r="O2607" s="13">
        <v>72.138888888888886</v>
      </c>
      <c r="P2607" s="13" t="s">
        <v>54</v>
      </c>
      <c r="Q2607" s="13" t="s">
        <v>54</v>
      </c>
      <c r="R2607" s="13" t="s">
        <v>54</v>
      </c>
      <c r="S2607" s="13">
        <v>8.3323353293413174</v>
      </c>
      <c r="T2607" s="7">
        <f>IFERROR(VLOOKUP(B642,[1]!users_table[#All],4),"NA")</f>
        <v>8.4223826714801451</v>
      </c>
      <c r="U2607" s="13" t="s">
        <v>68</v>
      </c>
    </row>
    <row r="2608" spans="1:21" x14ac:dyDescent="0.3">
      <c r="A2608" s="25">
        <v>2606</v>
      </c>
      <c r="B2608" s="13" t="s">
        <v>4</v>
      </c>
      <c r="C2608" s="13">
        <v>12049</v>
      </c>
      <c r="D2608" s="13" t="s">
        <v>780</v>
      </c>
      <c r="E2608" s="13" t="s">
        <v>168</v>
      </c>
      <c r="F2608" s="13" t="s">
        <v>37</v>
      </c>
      <c r="G2608" s="13">
        <v>7.37</v>
      </c>
      <c r="H2608" s="26" t="s">
        <v>54</v>
      </c>
      <c r="I2608" s="26" t="s">
        <v>54</v>
      </c>
      <c r="J2608" s="13">
        <v>6</v>
      </c>
      <c r="K2608" s="13">
        <v>2012</v>
      </c>
      <c r="L2608" s="13" t="s">
        <v>39</v>
      </c>
      <c r="M2608" s="13">
        <v>1</v>
      </c>
      <c r="N2608" s="13">
        <v>1.4333333333333329</v>
      </c>
      <c r="O2608" s="13">
        <v>1.4333333333333329</v>
      </c>
      <c r="P2608" s="13" t="s">
        <v>54</v>
      </c>
      <c r="Q2608" s="13" t="s">
        <v>54</v>
      </c>
      <c r="R2608" s="13" t="s">
        <v>54</v>
      </c>
      <c r="S2608" s="13">
        <v>8.3323353293413174</v>
      </c>
      <c r="T2608" s="7">
        <f>IFERROR(VLOOKUP(B643,[1]!users_table[#All],4),"NA")</f>
        <v>8.4223826714801451</v>
      </c>
      <c r="U2608" s="13" t="s">
        <v>65</v>
      </c>
    </row>
    <row r="2609" spans="1:21" x14ac:dyDescent="0.3">
      <c r="A2609" s="25">
        <v>2607</v>
      </c>
      <c r="B2609" s="13" t="s">
        <v>4</v>
      </c>
      <c r="C2609" s="13">
        <v>12049</v>
      </c>
      <c r="D2609" s="13" t="s">
        <v>780</v>
      </c>
      <c r="E2609" s="13" t="s">
        <v>168</v>
      </c>
      <c r="F2609" s="13" t="s">
        <v>37</v>
      </c>
      <c r="G2609" s="13">
        <v>7.37</v>
      </c>
      <c r="H2609" s="26" t="s">
        <v>54</v>
      </c>
      <c r="I2609" s="26" t="s">
        <v>54</v>
      </c>
      <c r="J2609" s="13">
        <v>6</v>
      </c>
      <c r="K2609" s="13">
        <v>2012</v>
      </c>
      <c r="L2609" s="13" t="s">
        <v>39</v>
      </c>
      <c r="M2609" s="13">
        <v>1</v>
      </c>
      <c r="N2609" s="13">
        <v>1.4333333333333329</v>
      </c>
      <c r="O2609" s="13">
        <v>1.4333333333333329</v>
      </c>
      <c r="P2609" s="13" t="s">
        <v>54</v>
      </c>
      <c r="Q2609" s="13" t="s">
        <v>54</v>
      </c>
      <c r="R2609" s="13" t="s">
        <v>54</v>
      </c>
      <c r="S2609" s="13">
        <v>8.3323353293413174</v>
      </c>
      <c r="T2609" s="7">
        <f>IFERROR(VLOOKUP(B643,[1]!users_table[#All],4),"NA")</f>
        <v>8.4223826714801451</v>
      </c>
      <c r="U2609" s="13" t="s">
        <v>59</v>
      </c>
    </row>
    <row r="2610" spans="1:21" x14ac:dyDescent="0.3">
      <c r="A2610" s="25">
        <v>2608</v>
      </c>
      <c r="B2610" s="13" t="s">
        <v>4</v>
      </c>
      <c r="C2610" s="13">
        <v>12049</v>
      </c>
      <c r="D2610" s="13" t="s">
        <v>780</v>
      </c>
      <c r="E2610" s="13" t="s">
        <v>168</v>
      </c>
      <c r="F2610" s="13" t="s">
        <v>37</v>
      </c>
      <c r="G2610" s="13">
        <v>7.37</v>
      </c>
      <c r="H2610" s="26" t="s">
        <v>54</v>
      </c>
      <c r="I2610" s="26" t="s">
        <v>54</v>
      </c>
      <c r="J2610" s="13">
        <v>6</v>
      </c>
      <c r="K2610" s="13">
        <v>2012</v>
      </c>
      <c r="L2610" s="13" t="s">
        <v>39</v>
      </c>
      <c r="M2610" s="13">
        <v>1</v>
      </c>
      <c r="N2610" s="13">
        <v>1.4333333333333329</v>
      </c>
      <c r="O2610" s="13">
        <v>1.4333333333333329</v>
      </c>
      <c r="P2610" s="13" t="s">
        <v>54</v>
      </c>
      <c r="Q2610" s="13" t="s">
        <v>54</v>
      </c>
      <c r="R2610" s="13" t="s">
        <v>54</v>
      </c>
      <c r="S2610" s="13">
        <v>8.3323353293413174</v>
      </c>
      <c r="T2610" s="7">
        <f>IFERROR(VLOOKUP(B643,[1]!users_table[#All],4),"NA")</f>
        <v>8.4223826714801451</v>
      </c>
      <c r="U2610" s="13" t="s">
        <v>60</v>
      </c>
    </row>
    <row r="2611" spans="1:21" x14ac:dyDescent="0.3">
      <c r="A2611" s="25">
        <v>2609</v>
      </c>
      <c r="B2611" s="13" t="s">
        <v>4</v>
      </c>
      <c r="C2611" s="13">
        <v>12049</v>
      </c>
      <c r="D2611" s="13" t="s">
        <v>780</v>
      </c>
      <c r="E2611" s="13" t="s">
        <v>168</v>
      </c>
      <c r="F2611" s="13" t="s">
        <v>37</v>
      </c>
      <c r="G2611" s="13">
        <v>7.37</v>
      </c>
      <c r="H2611" s="26" t="s">
        <v>54</v>
      </c>
      <c r="I2611" s="26" t="s">
        <v>54</v>
      </c>
      <c r="J2611" s="13">
        <v>6</v>
      </c>
      <c r="K2611" s="13">
        <v>2012</v>
      </c>
      <c r="L2611" s="13" t="s">
        <v>39</v>
      </c>
      <c r="M2611" s="13">
        <v>1</v>
      </c>
      <c r="N2611" s="13">
        <v>1.4333333333333329</v>
      </c>
      <c r="O2611" s="13">
        <v>1.4333333333333329</v>
      </c>
      <c r="P2611" s="13" t="s">
        <v>54</v>
      </c>
      <c r="Q2611" s="13" t="s">
        <v>54</v>
      </c>
      <c r="R2611" s="13" t="s">
        <v>54</v>
      </c>
      <c r="S2611" s="13">
        <v>8.3323353293413174</v>
      </c>
      <c r="T2611" s="7">
        <f>IFERROR(VLOOKUP(B643,[1]!users_table[#All],4),"NA")</f>
        <v>8.4223826714801451</v>
      </c>
      <c r="U2611" s="13" t="s">
        <v>68</v>
      </c>
    </row>
    <row r="2612" spans="1:21" x14ac:dyDescent="0.3">
      <c r="A2612" s="25">
        <v>2610</v>
      </c>
      <c r="B2612" s="13" t="s">
        <v>4</v>
      </c>
      <c r="C2612" s="13">
        <v>356</v>
      </c>
      <c r="D2612" s="13" t="s">
        <v>781</v>
      </c>
      <c r="E2612" s="13" t="s">
        <v>32</v>
      </c>
      <c r="F2612" s="13" t="s">
        <v>386</v>
      </c>
      <c r="G2612" s="13">
        <v>7.28</v>
      </c>
      <c r="H2612" s="26">
        <v>43994</v>
      </c>
      <c r="I2612" s="26">
        <v>44013</v>
      </c>
      <c r="J2612" s="13">
        <v>7</v>
      </c>
      <c r="K2612" s="13">
        <v>2006</v>
      </c>
      <c r="L2612" s="13" t="s">
        <v>30</v>
      </c>
      <c r="M2612" s="13">
        <v>24</v>
      </c>
      <c r="N2612" s="13">
        <v>0.40833333333333333</v>
      </c>
      <c r="O2612" s="13">
        <v>9.8000000000000007</v>
      </c>
      <c r="P2612" s="13">
        <v>20</v>
      </c>
      <c r="Q2612" s="13">
        <v>0.49</v>
      </c>
      <c r="R2612" s="13">
        <v>1.2</v>
      </c>
      <c r="S2612" s="13">
        <v>8.3323353293413174</v>
      </c>
      <c r="T2612" s="7">
        <f>IFERROR(VLOOKUP(B644,[1]!users_table[#All],4),"NA")</f>
        <v>8.4223826714801451</v>
      </c>
      <c r="U2612" s="13" t="s">
        <v>65</v>
      </c>
    </row>
    <row r="2613" spans="1:21" x14ac:dyDescent="0.3">
      <c r="A2613" s="25">
        <v>2611</v>
      </c>
      <c r="B2613" s="13" t="s">
        <v>4</v>
      </c>
      <c r="C2613" s="13">
        <v>356</v>
      </c>
      <c r="D2613" s="13" t="s">
        <v>781</v>
      </c>
      <c r="E2613" s="13" t="s">
        <v>32</v>
      </c>
      <c r="F2613" s="13" t="s">
        <v>386</v>
      </c>
      <c r="G2613" s="13">
        <v>7.28</v>
      </c>
      <c r="H2613" s="26">
        <v>43994</v>
      </c>
      <c r="I2613" s="26">
        <v>44013</v>
      </c>
      <c r="J2613" s="13">
        <v>7</v>
      </c>
      <c r="K2613" s="13">
        <v>2006</v>
      </c>
      <c r="L2613" s="13" t="s">
        <v>30</v>
      </c>
      <c r="M2613" s="13">
        <v>24</v>
      </c>
      <c r="N2613" s="13">
        <v>0.40833333333333333</v>
      </c>
      <c r="O2613" s="13">
        <v>9.8000000000000007</v>
      </c>
      <c r="P2613" s="13">
        <v>20</v>
      </c>
      <c r="Q2613" s="13">
        <v>0.49</v>
      </c>
      <c r="R2613" s="13">
        <v>1.2</v>
      </c>
      <c r="S2613" s="13">
        <v>8.3323353293413174</v>
      </c>
      <c r="T2613" s="7">
        <f>IFERROR(VLOOKUP(B644,[1]!users_table[#All],4),"NA")</f>
        <v>8.4223826714801451</v>
      </c>
      <c r="U2613" s="13" t="s">
        <v>60</v>
      </c>
    </row>
    <row r="2614" spans="1:21" x14ac:dyDescent="0.3">
      <c r="A2614" s="25">
        <v>2612</v>
      </c>
      <c r="B2614" s="13" t="s">
        <v>4</v>
      </c>
      <c r="C2614" s="13">
        <v>356</v>
      </c>
      <c r="D2614" s="13" t="s">
        <v>781</v>
      </c>
      <c r="E2614" s="13" t="s">
        <v>32</v>
      </c>
      <c r="F2614" s="13" t="s">
        <v>386</v>
      </c>
      <c r="G2614" s="13">
        <v>7.28</v>
      </c>
      <c r="H2614" s="26">
        <v>43994</v>
      </c>
      <c r="I2614" s="26">
        <v>44013</v>
      </c>
      <c r="J2614" s="13">
        <v>7</v>
      </c>
      <c r="K2614" s="13">
        <v>2006</v>
      </c>
      <c r="L2614" s="13" t="s">
        <v>30</v>
      </c>
      <c r="M2614" s="13">
        <v>24</v>
      </c>
      <c r="N2614" s="13">
        <v>0.40833333333333333</v>
      </c>
      <c r="O2614" s="13">
        <v>9.8000000000000007</v>
      </c>
      <c r="P2614" s="13">
        <v>20</v>
      </c>
      <c r="Q2614" s="13">
        <v>0.49</v>
      </c>
      <c r="R2614" s="13">
        <v>1.2</v>
      </c>
      <c r="S2614" s="13">
        <v>8.3323353293413174</v>
      </c>
      <c r="T2614" s="7">
        <f>IFERROR(VLOOKUP(B644,[1]!users_table[#All],4),"NA")</f>
        <v>8.4223826714801451</v>
      </c>
      <c r="U2614" s="13" t="s">
        <v>75</v>
      </c>
    </row>
    <row r="2615" spans="1:21" x14ac:dyDescent="0.3">
      <c r="A2615" s="25">
        <v>2613</v>
      </c>
      <c r="B2615" s="13" t="s">
        <v>4</v>
      </c>
      <c r="C2615" s="13">
        <v>356</v>
      </c>
      <c r="D2615" s="13" t="s">
        <v>781</v>
      </c>
      <c r="E2615" s="13" t="s">
        <v>32</v>
      </c>
      <c r="F2615" s="13" t="s">
        <v>386</v>
      </c>
      <c r="G2615" s="13">
        <v>7.28</v>
      </c>
      <c r="H2615" s="26">
        <v>43994</v>
      </c>
      <c r="I2615" s="26">
        <v>44013</v>
      </c>
      <c r="J2615" s="13">
        <v>7</v>
      </c>
      <c r="K2615" s="13">
        <v>2006</v>
      </c>
      <c r="L2615" s="13" t="s">
        <v>30</v>
      </c>
      <c r="M2615" s="13">
        <v>24</v>
      </c>
      <c r="N2615" s="13">
        <v>0.40833333333333333</v>
      </c>
      <c r="O2615" s="13">
        <v>9.8000000000000007</v>
      </c>
      <c r="P2615" s="13">
        <v>20</v>
      </c>
      <c r="Q2615" s="13">
        <v>0.49</v>
      </c>
      <c r="R2615" s="13">
        <v>1.2</v>
      </c>
      <c r="S2615" s="13">
        <v>8.3323353293413174</v>
      </c>
      <c r="T2615" s="7">
        <f>IFERROR(VLOOKUP(B644,[1]!users_table[#All],4),"NA")</f>
        <v>8.4223826714801451</v>
      </c>
      <c r="U2615" s="13" t="s">
        <v>1027</v>
      </c>
    </row>
    <row r="2616" spans="1:21" x14ac:dyDescent="0.3">
      <c r="A2616" s="25">
        <v>2614</v>
      </c>
      <c r="B2616" s="13" t="s">
        <v>4</v>
      </c>
      <c r="C2616" s="13">
        <v>25537</v>
      </c>
      <c r="D2616" s="13" t="s">
        <v>782</v>
      </c>
      <c r="E2616" s="13" t="s">
        <v>168</v>
      </c>
      <c r="F2616" s="13" t="s">
        <v>386</v>
      </c>
      <c r="G2616" s="13">
        <v>8.18</v>
      </c>
      <c r="H2616" s="26">
        <v>44570</v>
      </c>
      <c r="I2616" s="26">
        <v>44570</v>
      </c>
      <c r="J2616" s="13">
        <v>10</v>
      </c>
      <c r="K2616" s="13">
        <v>2017</v>
      </c>
      <c r="L2616" s="13" t="s">
        <v>35</v>
      </c>
      <c r="M2616" s="13">
        <v>1</v>
      </c>
      <c r="N2616" s="13">
        <v>2</v>
      </c>
      <c r="O2616" s="13">
        <v>2</v>
      </c>
      <c r="P2616" s="13">
        <v>1</v>
      </c>
      <c r="Q2616" s="13">
        <v>2</v>
      </c>
      <c r="R2616" s="13">
        <v>1</v>
      </c>
      <c r="S2616" s="13">
        <v>8.3323353293413174</v>
      </c>
      <c r="T2616" s="7">
        <f>IFERROR(VLOOKUP(B645,[1]!users_table[#All],4),"NA")</f>
        <v>8.4223826714801451</v>
      </c>
      <c r="U2616" s="13" t="s">
        <v>65</v>
      </c>
    </row>
    <row r="2617" spans="1:21" x14ac:dyDescent="0.3">
      <c r="A2617" s="25">
        <v>2615</v>
      </c>
      <c r="B2617" s="13" t="s">
        <v>4</v>
      </c>
      <c r="C2617" s="13">
        <v>25537</v>
      </c>
      <c r="D2617" s="13" t="s">
        <v>782</v>
      </c>
      <c r="E2617" s="13" t="s">
        <v>168</v>
      </c>
      <c r="F2617" s="13" t="s">
        <v>386</v>
      </c>
      <c r="G2617" s="13">
        <v>8.18</v>
      </c>
      <c r="H2617" s="26">
        <v>44570</v>
      </c>
      <c r="I2617" s="26">
        <v>44570</v>
      </c>
      <c r="J2617" s="13">
        <v>10</v>
      </c>
      <c r="K2617" s="13">
        <v>2017</v>
      </c>
      <c r="L2617" s="13" t="s">
        <v>35</v>
      </c>
      <c r="M2617" s="13">
        <v>1</v>
      </c>
      <c r="N2617" s="13">
        <v>2</v>
      </c>
      <c r="O2617" s="13">
        <v>2</v>
      </c>
      <c r="P2617" s="13">
        <v>1</v>
      </c>
      <c r="Q2617" s="13">
        <v>2</v>
      </c>
      <c r="R2617" s="13">
        <v>1</v>
      </c>
      <c r="S2617" s="13">
        <v>8.3323353293413174</v>
      </c>
      <c r="T2617" s="13">
        <f>IFERROR(VLOOKUP(B645,[1]!users_table[#All],4),"NA")</f>
        <v>8.4223826714801451</v>
      </c>
      <c r="U2617" s="13" t="s">
        <v>60</v>
      </c>
    </row>
    <row r="2618" spans="1:21" x14ac:dyDescent="0.3">
      <c r="A2618" s="25">
        <v>2616</v>
      </c>
      <c r="B2618" s="13" t="s">
        <v>4</v>
      </c>
      <c r="C2618" s="13">
        <v>25537</v>
      </c>
      <c r="D2618" s="13" t="s">
        <v>782</v>
      </c>
      <c r="E2618" s="13" t="s">
        <v>168</v>
      </c>
      <c r="F2618" s="13" t="s">
        <v>386</v>
      </c>
      <c r="G2618" s="13">
        <v>8.18</v>
      </c>
      <c r="H2618" s="26">
        <v>44570</v>
      </c>
      <c r="I2618" s="26">
        <v>44570</v>
      </c>
      <c r="J2618" s="13">
        <v>10</v>
      </c>
      <c r="K2618" s="13">
        <v>2017</v>
      </c>
      <c r="L2618" s="13" t="s">
        <v>35</v>
      </c>
      <c r="M2618" s="13">
        <v>1</v>
      </c>
      <c r="N2618" s="13">
        <v>2</v>
      </c>
      <c r="O2618" s="13">
        <v>2</v>
      </c>
      <c r="P2618" s="13">
        <v>1</v>
      </c>
      <c r="Q2618" s="13">
        <v>2</v>
      </c>
      <c r="R2618" s="13">
        <v>1</v>
      </c>
      <c r="S2618" s="13">
        <v>8.3323353293413174</v>
      </c>
      <c r="T2618" s="13">
        <f>IFERROR(VLOOKUP(B645,[1]!users_table[#All],4),"NA")</f>
        <v>8.4223826714801451</v>
      </c>
      <c r="U2618" s="13" t="s">
        <v>1027</v>
      </c>
    </row>
    <row r="2619" spans="1:21" x14ac:dyDescent="0.3">
      <c r="A2619" s="25">
        <v>2617</v>
      </c>
      <c r="B2619" s="13" t="s">
        <v>4</v>
      </c>
      <c r="C2619" s="13">
        <v>33049</v>
      </c>
      <c r="D2619" s="13" t="s">
        <v>783</v>
      </c>
      <c r="E2619" s="13" t="s">
        <v>168</v>
      </c>
      <c r="F2619" s="13" t="s">
        <v>386</v>
      </c>
      <c r="G2619" s="13">
        <v>8.5</v>
      </c>
      <c r="H2619" s="26">
        <v>44570</v>
      </c>
      <c r="I2619" s="26">
        <v>44570</v>
      </c>
      <c r="J2619" s="13">
        <v>10</v>
      </c>
      <c r="K2619" s="13">
        <v>2019</v>
      </c>
      <c r="L2619" s="13" t="s">
        <v>30</v>
      </c>
      <c r="M2619" s="13">
        <v>1</v>
      </c>
      <c r="N2619" s="13">
        <v>1.95</v>
      </c>
      <c r="O2619" s="13">
        <v>1.95</v>
      </c>
      <c r="P2619" s="13">
        <v>1</v>
      </c>
      <c r="Q2619" s="13">
        <v>1.95</v>
      </c>
      <c r="R2619" s="13">
        <v>1</v>
      </c>
      <c r="S2619" s="13">
        <v>8.3323353293413174</v>
      </c>
      <c r="T2619" s="13">
        <f>IFERROR(VLOOKUP(B646,[1]!users_table[#All],4),"NA")</f>
        <v>8.4223826714801451</v>
      </c>
      <c r="U2619" s="13" t="s">
        <v>65</v>
      </c>
    </row>
    <row r="2620" spans="1:21" x14ac:dyDescent="0.3">
      <c r="A2620" s="25">
        <v>2618</v>
      </c>
      <c r="B2620" s="13" t="s">
        <v>4</v>
      </c>
      <c r="C2620" s="13">
        <v>33049</v>
      </c>
      <c r="D2620" s="13" t="s">
        <v>783</v>
      </c>
      <c r="E2620" s="13" t="s">
        <v>168</v>
      </c>
      <c r="F2620" s="13" t="s">
        <v>386</v>
      </c>
      <c r="G2620" s="13">
        <v>8.5</v>
      </c>
      <c r="H2620" s="26">
        <v>44570</v>
      </c>
      <c r="I2620" s="26">
        <v>44570</v>
      </c>
      <c r="J2620" s="13">
        <v>10</v>
      </c>
      <c r="K2620" s="13">
        <v>2019</v>
      </c>
      <c r="L2620" s="13" t="s">
        <v>30</v>
      </c>
      <c r="M2620" s="13">
        <v>1</v>
      </c>
      <c r="N2620" s="13">
        <v>1.95</v>
      </c>
      <c r="O2620" s="13">
        <v>1.95</v>
      </c>
      <c r="P2620" s="13">
        <v>1</v>
      </c>
      <c r="Q2620" s="13">
        <v>1.95</v>
      </c>
      <c r="R2620" s="13">
        <v>1</v>
      </c>
      <c r="S2620" s="13">
        <v>8.3323353293413174</v>
      </c>
      <c r="T2620" s="13">
        <f>IFERROR(VLOOKUP(B646,[1]!users_table[#All],4),"NA")</f>
        <v>8.4223826714801451</v>
      </c>
      <c r="U2620" s="13" t="s">
        <v>60</v>
      </c>
    </row>
    <row r="2621" spans="1:21" x14ac:dyDescent="0.3">
      <c r="A2621" s="25">
        <v>2619</v>
      </c>
      <c r="B2621" s="13" t="s">
        <v>4</v>
      </c>
      <c r="C2621" s="13">
        <v>33049</v>
      </c>
      <c r="D2621" s="13" t="s">
        <v>783</v>
      </c>
      <c r="E2621" s="13" t="s">
        <v>168</v>
      </c>
      <c r="F2621" s="13" t="s">
        <v>386</v>
      </c>
      <c r="G2621" s="13">
        <v>8.5</v>
      </c>
      <c r="H2621" s="26">
        <v>44570</v>
      </c>
      <c r="I2621" s="26">
        <v>44570</v>
      </c>
      <c r="J2621" s="13">
        <v>10</v>
      </c>
      <c r="K2621" s="13">
        <v>2019</v>
      </c>
      <c r="L2621" s="13" t="s">
        <v>30</v>
      </c>
      <c r="M2621" s="13">
        <v>1</v>
      </c>
      <c r="N2621" s="13">
        <v>1.95</v>
      </c>
      <c r="O2621" s="13">
        <v>1.95</v>
      </c>
      <c r="P2621" s="13">
        <v>1</v>
      </c>
      <c r="Q2621" s="13">
        <v>1.95</v>
      </c>
      <c r="R2621" s="13">
        <v>1</v>
      </c>
      <c r="S2621" s="13">
        <v>8.3323353293413174</v>
      </c>
      <c r="T2621" s="7">
        <f>IFERROR(VLOOKUP(B646,[1]!users_table[#All],4),"NA")</f>
        <v>8.4223826714801451</v>
      </c>
      <c r="U2621" s="13" t="s">
        <v>1027</v>
      </c>
    </row>
    <row r="2622" spans="1:21" x14ac:dyDescent="0.3">
      <c r="A2622" s="25">
        <v>2620</v>
      </c>
      <c r="B2622" s="13" t="s">
        <v>4</v>
      </c>
      <c r="C2622" s="13">
        <v>33050</v>
      </c>
      <c r="D2622" s="13" t="s">
        <v>784</v>
      </c>
      <c r="E2622" s="13" t="s">
        <v>168</v>
      </c>
      <c r="F2622" s="13" t="s">
        <v>386</v>
      </c>
      <c r="G2622" s="13">
        <v>8.68</v>
      </c>
      <c r="H2622" s="26">
        <v>44572</v>
      </c>
      <c r="I2622" s="26">
        <v>44572</v>
      </c>
      <c r="J2622" s="13">
        <v>10</v>
      </c>
      <c r="K2622" s="13">
        <v>2020</v>
      </c>
      <c r="L2622" s="13" t="s">
        <v>39</v>
      </c>
      <c r="M2622" s="13">
        <v>1</v>
      </c>
      <c r="N2622" s="13">
        <v>2.0333333333333332</v>
      </c>
      <c r="O2622" s="13">
        <v>2.0333333333333332</v>
      </c>
      <c r="P2622" s="13">
        <v>1</v>
      </c>
      <c r="Q2622" s="13">
        <v>2.0333333333333332</v>
      </c>
      <c r="R2622" s="13">
        <v>1</v>
      </c>
      <c r="S2622" s="13">
        <v>8.3323353293413174</v>
      </c>
      <c r="T2622" s="7">
        <f>IFERROR(VLOOKUP(B647,[1]!users_table[#All],4),"NA")</f>
        <v>8.4223826714801451</v>
      </c>
      <c r="U2622" s="13" t="s">
        <v>65</v>
      </c>
    </row>
    <row r="2623" spans="1:21" x14ac:dyDescent="0.3">
      <c r="A2623" s="25">
        <v>2621</v>
      </c>
      <c r="B2623" s="13" t="s">
        <v>4</v>
      </c>
      <c r="C2623" s="13">
        <v>33050</v>
      </c>
      <c r="D2623" s="13" t="s">
        <v>784</v>
      </c>
      <c r="E2623" s="13" t="s">
        <v>168</v>
      </c>
      <c r="F2623" s="13" t="s">
        <v>386</v>
      </c>
      <c r="G2623" s="13">
        <v>8.68</v>
      </c>
      <c r="H2623" s="26">
        <v>44572</v>
      </c>
      <c r="I2623" s="26">
        <v>44572</v>
      </c>
      <c r="J2623" s="13">
        <v>10</v>
      </c>
      <c r="K2623" s="13">
        <v>2020</v>
      </c>
      <c r="L2623" s="13" t="s">
        <v>39</v>
      </c>
      <c r="M2623" s="13">
        <v>1</v>
      </c>
      <c r="N2623" s="13">
        <v>2.0333333333333332</v>
      </c>
      <c r="O2623" s="13">
        <v>2.0333333333333332</v>
      </c>
      <c r="P2623" s="13">
        <v>1</v>
      </c>
      <c r="Q2623" s="13">
        <v>2.0333333333333332</v>
      </c>
      <c r="R2623" s="13">
        <v>1</v>
      </c>
      <c r="S2623" s="13">
        <v>8.3323353293413174</v>
      </c>
      <c r="T2623" s="7">
        <f>IFERROR(VLOOKUP(B647,[1]!users_table[#All],4),"NA")</f>
        <v>8.4223826714801451</v>
      </c>
      <c r="U2623" s="13" t="s">
        <v>60</v>
      </c>
    </row>
    <row r="2624" spans="1:21" x14ac:dyDescent="0.3">
      <c r="A2624" s="25">
        <v>2622</v>
      </c>
      <c r="B2624" s="13" t="s">
        <v>4</v>
      </c>
      <c r="C2624" s="13">
        <v>33050</v>
      </c>
      <c r="D2624" s="13" t="s">
        <v>784</v>
      </c>
      <c r="E2624" s="13" t="s">
        <v>168</v>
      </c>
      <c r="F2624" s="13" t="s">
        <v>386</v>
      </c>
      <c r="G2624" s="13">
        <v>8.68</v>
      </c>
      <c r="H2624" s="26">
        <v>44572</v>
      </c>
      <c r="I2624" s="26">
        <v>44572</v>
      </c>
      <c r="J2624" s="13">
        <v>10</v>
      </c>
      <c r="K2624" s="13">
        <v>2020</v>
      </c>
      <c r="L2624" s="13" t="s">
        <v>39</v>
      </c>
      <c r="M2624" s="13">
        <v>1</v>
      </c>
      <c r="N2624" s="13">
        <v>2.0333333333333332</v>
      </c>
      <c r="O2624" s="13">
        <v>2.0333333333333332</v>
      </c>
      <c r="P2624" s="13">
        <v>1</v>
      </c>
      <c r="Q2624" s="13">
        <v>2.0333333333333332</v>
      </c>
      <c r="R2624" s="13">
        <v>1</v>
      </c>
      <c r="S2624" s="13">
        <v>8.3323353293413174</v>
      </c>
      <c r="T2624" s="7">
        <f>IFERROR(VLOOKUP(B647,[1]!users_table[#All],4),"NA")</f>
        <v>8.4223826714801451</v>
      </c>
      <c r="U2624" s="13" t="s">
        <v>1027</v>
      </c>
    </row>
    <row r="2625" spans="1:21" x14ac:dyDescent="0.3">
      <c r="A2625" s="25">
        <v>2623</v>
      </c>
      <c r="B2625" s="13" t="s">
        <v>4</v>
      </c>
      <c r="C2625" s="13">
        <v>6922</v>
      </c>
      <c r="D2625" s="13" t="s">
        <v>785</v>
      </c>
      <c r="E2625" s="13" t="s">
        <v>168</v>
      </c>
      <c r="F2625" s="13" t="s">
        <v>386</v>
      </c>
      <c r="G2625" s="13">
        <v>7.38</v>
      </c>
      <c r="H2625" s="26">
        <v>40201</v>
      </c>
      <c r="I2625" s="26">
        <v>44033</v>
      </c>
      <c r="J2625" s="13">
        <v>8</v>
      </c>
      <c r="K2625" s="13">
        <v>2010</v>
      </c>
      <c r="L2625" s="13" t="s">
        <v>30</v>
      </c>
      <c r="M2625" s="13">
        <v>1</v>
      </c>
      <c r="N2625" s="13">
        <v>1.7613888888888889</v>
      </c>
      <c r="O2625" s="13">
        <v>1.7613888888888889</v>
      </c>
      <c r="P2625" s="13">
        <v>3833</v>
      </c>
      <c r="Q2625" s="13">
        <v>4.5953271298953532E-4</v>
      </c>
      <c r="R2625" s="13">
        <v>2.6089225150013038E-4</v>
      </c>
      <c r="S2625" s="13">
        <v>8.3323353293413174</v>
      </c>
      <c r="T2625" s="13">
        <f>IFERROR(VLOOKUP(B648,[1]!users_table[#All],4),"NA")</f>
        <v>8.4223826714801451</v>
      </c>
      <c r="U2625" s="13" t="s">
        <v>65</v>
      </c>
    </row>
    <row r="2626" spans="1:21" x14ac:dyDescent="0.3">
      <c r="A2626" s="25">
        <v>2624</v>
      </c>
      <c r="B2626" s="13" t="s">
        <v>4</v>
      </c>
      <c r="C2626" s="13">
        <v>6922</v>
      </c>
      <c r="D2626" s="13" t="s">
        <v>785</v>
      </c>
      <c r="E2626" s="13" t="s">
        <v>168</v>
      </c>
      <c r="F2626" s="13" t="s">
        <v>386</v>
      </c>
      <c r="G2626" s="13">
        <v>7.38</v>
      </c>
      <c r="H2626" s="26">
        <v>40201</v>
      </c>
      <c r="I2626" s="26">
        <v>44033</v>
      </c>
      <c r="J2626" s="13">
        <v>8</v>
      </c>
      <c r="K2626" s="13">
        <v>2010</v>
      </c>
      <c r="L2626" s="13" t="s">
        <v>30</v>
      </c>
      <c r="M2626" s="13">
        <v>1</v>
      </c>
      <c r="N2626" s="13">
        <v>1.7613888888888889</v>
      </c>
      <c r="O2626" s="13">
        <v>1.7613888888888889</v>
      </c>
      <c r="P2626" s="13">
        <v>3833</v>
      </c>
      <c r="Q2626" s="13">
        <v>4.5953271298953532E-4</v>
      </c>
      <c r="R2626" s="13">
        <v>2.6089225150013038E-4</v>
      </c>
      <c r="S2626" s="13">
        <v>8.3323353293413174</v>
      </c>
      <c r="T2626" s="13">
        <f>IFERROR(VLOOKUP(B648,[1]!users_table[#All],4),"NA")</f>
        <v>8.4223826714801451</v>
      </c>
      <c r="U2626" s="13" t="s">
        <v>60</v>
      </c>
    </row>
    <row r="2627" spans="1:21" x14ac:dyDescent="0.3">
      <c r="A2627" s="25">
        <v>2625</v>
      </c>
      <c r="B2627" s="13" t="s">
        <v>4</v>
      </c>
      <c r="C2627" s="13">
        <v>6922</v>
      </c>
      <c r="D2627" s="13" t="s">
        <v>785</v>
      </c>
      <c r="E2627" s="13" t="s">
        <v>168</v>
      </c>
      <c r="F2627" s="13" t="s">
        <v>386</v>
      </c>
      <c r="G2627" s="13">
        <v>7.38</v>
      </c>
      <c r="H2627" s="26">
        <v>40201</v>
      </c>
      <c r="I2627" s="26">
        <v>44033</v>
      </c>
      <c r="J2627" s="13">
        <v>8</v>
      </c>
      <c r="K2627" s="13">
        <v>2010</v>
      </c>
      <c r="L2627" s="13" t="s">
        <v>30</v>
      </c>
      <c r="M2627" s="13">
        <v>1</v>
      </c>
      <c r="N2627" s="13">
        <v>1.7613888888888889</v>
      </c>
      <c r="O2627" s="13">
        <v>1.7613888888888889</v>
      </c>
      <c r="P2627" s="13">
        <v>3833</v>
      </c>
      <c r="Q2627" s="13">
        <v>4.5953271298953532E-4</v>
      </c>
      <c r="R2627" s="13">
        <v>2.6089225150013038E-4</v>
      </c>
      <c r="S2627" s="13">
        <v>8.3323353293413174</v>
      </c>
      <c r="T2627" s="13">
        <f>IFERROR(VLOOKUP(B648,[1]!users_table[#All],4),"NA")</f>
        <v>8.4223826714801451</v>
      </c>
      <c r="U2627" s="13" t="s">
        <v>1027</v>
      </c>
    </row>
    <row r="2628" spans="1:21" x14ac:dyDescent="0.3">
      <c r="A2628" s="25">
        <v>2626</v>
      </c>
      <c r="B2628" s="13" t="s">
        <v>4</v>
      </c>
      <c r="C2628" s="13">
        <v>22297</v>
      </c>
      <c r="D2628" s="13" t="s">
        <v>786</v>
      </c>
      <c r="E2628" s="13" t="s">
        <v>32</v>
      </c>
      <c r="F2628" s="13" t="s">
        <v>386</v>
      </c>
      <c r="G2628" s="13">
        <v>8.19</v>
      </c>
      <c r="H2628" s="26">
        <v>44442</v>
      </c>
      <c r="I2628" s="26">
        <v>44445</v>
      </c>
      <c r="J2628" s="13">
        <v>10</v>
      </c>
      <c r="K2628" s="13">
        <v>2014</v>
      </c>
      <c r="L2628" s="13" t="s">
        <v>35</v>
      </c>
      <c r="M2628" s="13">
        <v>12</v>
      </c>
      <c r="N2628" s="13">
        <v>0.46666666666666667</v>
      </c>
      <c r="O2628" s="13">
        <v>5.6</v>
      </c>
      <c r="P2628" s="13">
        <v>4</v>
      </c>
      <c r="Q2628" s="13">
        <v>1.4</v>
      </c>
      <c r="R2628" s="13">
        <v>3</v>
      </c>
      <c r="S2628" s="13">
        <v>8.3323353293413174</v>
      </c>
      <c r="T2628" s="7">
        <f>IFERROR(VLOOKUP(B649,[1]!users_table[#All],4),"NA")</f>
        <v>8.4223826714801451</v>
      </c>
      <c r="U2628" s="13" t="s">
        <v>65</v>
      </c>
    </row>
    <row r="2629" spans="1:21" x14ac:dyDescent="0.3">
      <c r="A2629" s="25">
        <v>2627</v>
      </c>
      <c r="B2629" s="13" t="s">
        <v>4</v>
      </c>
      <c r="C2629" s="13">
        <v>22297</v>
      </c>
      <c r="D2629" s="13" t="s">
        <v>786</v>
      </c>
      <c r="E2629" s="13" t="s">
        <v>32</v>
      </c>
      <c r="F2629" s="13" t="s">
        <v>386</v>
      </c>
      <c r="G2629" s="13">
        <v>8.19</v>
      </c>
      <c r="H2629" s="26">
        <v>44442</v>
      </c>
      <c r="I2629" s="26">
        <v>44445</v>
      </c>
      <c r="J2629" s="13">
        <v>10</v>
      </c>
      <c r="K2629" s="13">
        <v>2014</v>
      </c>
      <c r="L2629" s="13" t="s">
        <v>35</v>
      </c>
      <c r="M2629" s="13">
        <v>12</v>
      </c>
      <c r="N2629" s="13">
        <v>0.46666666666666667</v>
      </c>
      <c r="O2629" s="13">
        <v>5.6</v>
      </c>
      <c r="P2629" s="13">
        <v>4</v>
      </c>
      <c r="Q2629" s="13">
        <v>1.4</v>
      </c>
      <c r="R2629" s="13">
        <v>3</v>
      </c>
      <c r="S2629" s="13">
        <v>8.3323353293413174</v>
      </c>
      <c r="T2629" s="7">
        <f>IFERROR(VLOOKUP(B649,[1]!users_table[#All],4),"NA")</f>
        <v>8.4223826714801451</v>
      </c>
      <c r="U2629" s="13" t="s">
        <v>60</v>
      </c>
    </row>
    <row r="2630" spans="1:21" x14ac:dyDescent="0.3">
      <c r="A2630" s="25">
        <v>2628</v>
      </c>
      <c r="B2630" s="13" t="s">
        <v>4</v>
      </c>
      <c r="C2630" s="13">
        <v>22297</v>
      </c>
      <c r="D2630" s="13" t="s">
        <v>786</v>
      </c>
      <c r="E2630" s="13" t="s">
        <v>32</v>
      </c>
      <c r="F2630" s="13" t="s">
        <v>386</v>
      </c>
      <c r="G2630" s="13">
        <v>8.19</v>
      </c>
      <c r="H2630" s="26">
        <v>44442</v>
      </c>
      <c r="I2630" s="26">
        <v>44445</v>
      </c>
      <c r="J2630" s="13">
        <v>10</v>
      </c>
      <c r="K2630" s="13">
        <v>2014</v>
      </c>
      <c r="L2630" s="13" t="s">
        <v>35</v>
      </c>
      <c r="M2630" s="13">
        <v>12</v>
      </c>
      <c r="N2630" s="13">
        <v>0.46666666666666667</v>
      </c>
      <c r="O2630" s="13">
        <v>5.6</v>
      </c>
      <c r="P2630" s="13">
        <v>4</v>
      </c>
      <c r="Q2630" s="13">
        <v>1.4</v>
      </c>
      <c r="R2630" s="13">
        <v>3</v>
      </c>
      <c r="S2630" s="13">
        <v>8.3323353293413174</v>
      </c>
      <c r="T2630" s="7">
        <f>IFERROR(VLOOKUP(B649,[1]!users_table[#All],4),"NA")</f>
        <v>8.4223826714801451</v>
      </c>
      <c r="U2630" s="13" t="s">
        <v>1027</v>
      </c>
    </row>
    <row r="2631" spans="1:21" x14ac:dyDescent="0.3">
      <c r="A2631" s="25">
        <v>2629</v>
      </c>
      <c r="B2631" s="13" t="s">
        <v>4</v>
      </c>
      <c r="C2631" s="13">
        <v>28701</v>
      </c>
      <c r="D2631" s="13" t="s">
        <v>787</v>
      </c>
      <c r="E2631" s="13" t="s">
        <v>32</v>
      </c>
      <c r="F2631" s="13" t="s">
        <v>386</v>
      </c>
      <c r="G2631" s="13">
        <v>8.32</v>
      </c>
      <c r="H2631" s="26">
        <v>44443</v>
      </c>
      <c r="I2631" s="26">
        <v>44450</v>
      </c>
      <c r="J2631" s="13">
        <v>10</v>
      </c>
      <c r="K2631" s="13">
        <v>2015</v>
      </c>
      <c r="L2631" s="13" t="s">
        <v>33</v>
      </c>
      <c r="M2631" s="13">
        <v>13</v>
      </c>
      <c r="N2631" s="13">
        <v>0.41111111111111109</v>
      </c>
      <c r="O2631" s="13">
        <v>5.3444444444444441</v>
      </c>
      <c r="P2631" s="13">
        <v>8</v>
      </c>
      <c r="Q2631" s="13">
        <v>0.66805555555555551</v>
      </c>
      <c r="R2631" s="13">
        <v>1.625</v>
      </c>
      <c r="S2631" s="13">
        <v>8.3323353293413174</v>
      </c>
      <c r="T2631" s="7">
        <f>IFERROR(VLOOKUP(B650,[1]!users_table[#All],4),"NA")</f>
        <v>8.4223826714801451</v>
      </c>
      <c r="U2631" s="13" t="s">
        <v>65</v>
      </c>
    </row>
    <row r="2632" spans="1:21" x14ac:dyDescent="0.3">
      <c r="A2632" s="25">
        <v>2630</v>
      </c>
      <c r="B2632" s="13" t="s">
        <v>4</v>
      </c>
      <c r="C2632" s="13">
        <v>28701</v>
      </c>
      <c r="D2632" s="13" t="s">
        <v>787</v>
      </c>
      <c r="E2632" s="13" t="s">
        <v>32</v>
      </c>
      <c r="F2632" s="13" t="s">
        <v>386</v>
      </c>
      <c r="G2632" s="13">
        <v>8.32</v>
      </c>
      <c r="H2632" s="26">
        <v>44443</v>
      </c>
      <c r="I2632" s="26">
        <v>44450</v>
      </c>
      <c r="J2632" s="13">
        <v>10</v>
      </c>
      <c r="K2632" s="13">
        <v>2015</v>
      </c>
      <c r="L2632" s="13" t="s">
        <v>33</v>
      </c>
      <c r="M2632" s="13">
        <v>13</v>
      </c>
      <c r="N2632" s="13">
        <v>0.41111111111111109</v>
      </c>
      <c r="O2632" s="13">
        <v>5.3444444444444441</v>
      </c>
      <c r="P2632" s="13">
        <v>8</v>
      </c>
      <c r="Q2632" s="13">
        <v>0.66805555555555551</v>
      </c>
      <c r="R2632" s="13">
        <v>1.625</v>
      </c>
      <c r="S2632" s="13">
        <v>8.3323353293413174</v>
      </c>
      <c r="T2632" s="7">
        <f>IFERROR(VLOOKUP(B650,[1]!users_table[#All],4),"NA")</f>
        <v>8.4223826714801451</v>
      </c>
      <c r="U2632" s="13" t="s">
        <v>60</v>
      </c>
    </row>
    <row r="2633" spans="1:21" x14ac:dyDescent="0.3">
      <c r="A2633" s="25">
        <v>2631</v>
      </c>
      <c r="B2633" s="13" t="s">
        <v>4</v>
      </c>
      <c r="C2633" s="13">
        <v>28701</v>
      </c>
      <c r="D2633" s="13" t="s">
        <v>787</v>
      </c>
      <c r="E2633" s="13" t="s">
        <v>32</v>
      </c>
      <c r="F2633" s="13" t="s">
        <v>386</v>
      </c>
      <c r="G2633" s="13">
        <v>8.32</v>
      </c>
      <c r="H2633" s="26">
        <v>44443</v>
      </c>
      <c r="I2633" s="26">
        <v>44450</v>
      </c>
      <c r="J2633" s="13">
        <v>10</v>
      </c>
      <c r="K2633" s="13">
        <v>2015</v>
      </c>
      <c r="L2633" s="13" t="s">
        <v>33</v>
      </c>
      <c r="M2633" s="13">
        <v>13</v>
      </c>
      <c r="N2633" s="13">
        <v>0.41111111111111109</v>
      </c>
      <c r="O2633" s="13">
        <v>5.3444444444444441</v>
      </c>
      <c r="P2633" s="13">
        <v>8</v>
      </c>
      <c r="Q2633" s="13">
        <v>0.66805555555555551</v>
      </c>
      <c r="R2633" s="13">
        <v>1.625</v>
      </c>
      <c r="S2633" s="13">
        <v>8.3323353293413174</v>
      </c>
      <c r="T2633" s="7">
        <f>IFERROR(VLOOKUP(B650,[1]!users_table[#All],4),"NA")</f>
        <v>8.4223826714801451</v>
      </c>
      <c r="U2633" s="13" t="s">
        <v>1027</v>
      </c>
    </row>
    <row r="2634" spans="1:21" x14ac:dyDescent="0.3">
      <c r="A2634" s="25">
        <v>2632</v>
      </c>
      <c r="B2634" s="13" t="s">
        <v>4</v>
      </c>
      <c r="C2634" s="13">
        <v>31389</v>
      </c>
      <c r="D2634" s="13" t="s">
        <v>788</v>
      </c>
      <c r="E2634" s="13" t="s">
        <v>28</v>
      </c>
      <c r="F2634" s="13" t="s">
        <v>386</v>
      </c>
      <c r="G2634" s="13">
        <v>7.46</v>
      </c>
      <c r="H2634" s="26">
        <v>44450</v>
      </c>
      <c r="I2634" s="26">
        <v>44450</v>
      </c>
      <c r="J2634" s="13">
        <v>8</v>
      </c>
      <c r="K2634" s="13">
        <v>2015</v>
      </c>
      <c r="L2634" s="13" t="s">
        <v>35</v>
      </c>
      <c r="M2634" s="13">
        <v>1</v>
      </c>
      <c r="N2634" s="13">
        <v>0.16194444444444439</v>
      </c>
      <c r="O2634" s="13">
        <v>0.16194444444444439</v>
      </c>
      <c r="P2634" s="13">
        <v>1</v>
      </c>
      <c r="Q2634" s="13">
        <v>0.16194444444444439</v>
      </c>
      <c r="R2634" s="13">
        <v>1</v>
      </c>
      <c r="S2634" s="13">
        <v>8.3323353293413174</v>
      </c>
      <c r="T2634" s="7">
        <f>IFERROR(VLOOKUP(B651,[1]!users_table[#All],4),"NA")</f>
        <v>8.4223826714801451</v>
      </c>
      <c r="U2634" s="13" t="s">
        <v>65</v>
      </c>
    </row>
    <row r="2635" spans="1:21" x14ac:dyDescent="0.3">
      <c r="A2635" s="25">
        <v>2633</v>
      </c>
      <c r="B2635" s="13" t="s">
        <v>4</v>
      </c>
      <c r="C2635" s="13">
        <v>31389</v>
      </c>
      <c r="D2635" s="13" t="s">
        <v>788</v>
      </c>
      <c r="E2635" s="13" t="s">
        <v>28</v>
      </c>
      <c r="F2635" s="13" t="s">
        <v>386</v>
      </c>
      <c r="G2635" s="13">
        <v>7.46</v>
      </c>
      <c r="H2635" s="26">
        <v>44450</v>
      </c>
      <c r="I2635" s="26">
        <v>44450</v>
      </c>
      <c r="J2635" s="13">
        <v>8</v>
      </c>
      <c r="K2635" s="13">
        <v>2015</v>
      </c>
      <c r="L2635" s="13" t="s">
        <v>35</v>
      </c>
      <c r="M2635" s="13">
        <v>1</v>
      </c>
      <c r="N2635" s="13">
        <v>0.16194444444444439</v>
      </c>
      <c r="O2635" s="13">
        <v>0.16194444444444439</v>
      </c>
      <c r="P2635" s="13">
        <v>1</v>
      </c>
      <c r="Q2635" s="13">
        <v>0.16194444444444439</v>
      </c>
      <c r="R2635" s="13">
        <v>1</v>
      </c>
      <c r="S2635" s="13">
        <v>8.3323353293413174</v>
      </c>
      <c r="T2635" s="7">
        <f>IFERROR(VLOOKUP(B651,[1]!users_table[#All],4),"NA")</f>
        <v>8.4223826714801451</v>
      </c>
      <c r="U2635" s="13" t="s">
        <v>60</v>
      </c>
    </row>
    <row r="2636" spans="1:21" x14ac:dyDescent="0.3">
      <c r="A2636" s="25">
        <v>2634</v>
      </c>
      <c r="B2636" s="13" t="s">
        <v>4</v>
      </c>
      <c r="C2636" s="13">
        <v>31389</v>
      </c>
      <c r="D2636" s="13" t="s">
        <v>788</v>
      </c>
      <c r="E2636" s="13" t="s">
        <v>28</v>
      </c>
      <c r="F2636" s="13" t="s">
        <v>386</v>
      </c>
      <c r="G2636" s="13">
        <v>7.46</v>
      </c>
      <c r="H2636" s="26">
        <v>44450</v>
      </c>
      <c r="I2636" s="26">
        <v>44450</v>
      </c>
      <c r="J2636" s="13">
        <v>8</v>
      </c>
      <c r="K2636" s="13">
        <v>2015</v>
      </c>
      <c r="L2636" s="13" t="s">
        <v>35</v>
      </c>
      <c r="M2636" s="13">
        <v>1</v>
      </c>
      <c r="N2636" s="13">
        <v>0.16194444444444439</v>
      </c>
      <c r="O2636" s="13">
        <v>0.16194444444444439</v>
      </c>
      <c r="P2636" s="13">
        <v>1</v>
      </c>
      <c r="Q2636" s="13">
        <v>0.16194444444444439</v>
      </c>
      <c r="R2636" s="13">
        <v>1</v>
      </c>
      <c r="S2636" s="13">
        <v>8.3323353293413174</v>
      </c>
      <c r="T2636" s="7">
        <f>IFERROR(VLOOKUP(B651,[1]!users_table[#All],4),"NA")</f>
        <v>8.4223826714801451</v>
      </c>
      <c r="U2636" s="13" t="s">
        <v>1027</v>
      </c>
    </row>
    <row r="2637" spans="1:21" x14ac:dyDescent="0.3">
      <c r="A2637" s="25">
        <v>2635</v>
      </c>
      <c r="B2637" s="13" t="s">
        <v>4</v>
      </c>
      <c r="C2637" s="13">
        <v>27821</v>
      </c>
      <c r="D2637" s="13" t="s">
        <v>789</v>
      </c>
      <c r="E2637" s="13" t="s">
        <v>28</v>
      </c>
      <c r="F2637" s="13" t="s">
        <v>386</v>
      </c>
      <c r="G2637" s="13">
        <v>8.0399999999999991</v>
      </c>
      <c r="H2637" s="26">
        <v>44442</v>
      </c>
      <c r="I2637" s="26">
        <v>44442</v>
      </c>
      <c r="J2637" s="13">
        <v>10</v>
      </c>
      <c r="K2637" s="13">
        <v>2014</v>
      </c>
      <c r="L2637" s="13" t="s">
        <v>35</v>
      </c>
      <c r="M2637" s="13">
        <v>1</v>
      </c>
      <c r="N2637" s="13">
        <v>0.85</v>
      </c>
      <c r="O2637" s="13">
        <v>0.85</v>
      </c>
      <c r="P2637" s="13">
        <v>1</v>
      </c>
      <c r="Q2637" s="13">
        <v>0.85</v>
      </c>
      <c r="R2637" s="13">
        <v>1</v>
      </c>
      <c r="S2637" s="13">
        <v>8.3323353293413174</v>
      </c>
      <c r="T2637" s="7">
        <f>IFERROR(VLOOKUP(B652,[1]!users_table[#All],4),"NA")</f>
        <v>8.4223826714801451</v>
      </c>
      <c r="U2637" s="13" t="s">
        <v>65</v>
      </c>
    </row>
    <row r="2638" spans="1:21" x14ac:dyDescent="0.3">
      <c r="A2638" s="25">
        <v>2636</v>
      </c>
      <c r="B2638" s="13" t="s">
        <v>4</v>
      </c>
      <c r="C2638" s="13">
        <v>27821</v>
      </c>
      <c r="D2638" s="13" t="s">
        <v>789</v>
      </c>
      <c r="E2638" s="13" t="s">
        <v>28</v>
      </c>
      <c r="F2638" s="13" t="s">
        <v>386</v>
      </c>
      <c r="G2638" s="13">
        <v>8.0399999999999991</v>
      </c>
      <c r="H2638" s="26">
        <v>44442</v>
      </c>
      <c r="I2638" s="26">
        <v>44442</v>
      </c>
      <c r="J2638" s="13">
        <v>10</v>
      </c>
      <c r="K2638" s="13">
        <v>2014</v>
      </c>
      <c r="L2638" s="13" t="s">
        <v>35</v>
      </c>
      <c r="M2638" s="13">
        <v>1</v>
      </c>
      <c r="N2638" s="13">
        <v>0.85</v>
      </c>
      <c r="O2638" s="13">
        <v>0.85</v>
      </c>
      <c r="P2638" s="13">
        <v>1</v>
      </c>
      <c r="Q2638" s="13">
        <v>0.85</v>
      </c>
      <c r="R2638" s="13">
        <v>1</v>
      </c>
      <c r="S2638" s="13">
        <v>8.3323353293413174</v>
      </c>
      <c r="T2638" s="7">
        <f>IFERROR(VLOOKUP(B652,[1]!users_table[#All],4),"NA")</f>
        <v>8.4223826714801451</v>
      </c>
      <c r="U2638" s="13" t="s">
        <v>60</v>
      </c>
    </row>
    <row r="2639" spans="1:21" x14ac:dyDescent="0.3">
      <c r="A2639" s="25">
        <v>2637</v>
      </c>
      <c r="B2639" s="13" t="s">
        <v>4</v>
      </c>
      <c r="C2639" s="13">
        <v>27821</v>
      </c>
      <c r="D2639" s="13" t="s">
        <v>789</v>
      </c>
      <c r="E2639" s="13" t="s">
        <v>28</v>
      </c>
      <c r="F2639" s="13" t="s">
        <v>386</v>
      </c>
      <c r="G2639" s="13">
        <v>8.0399999999999991</v>
      </c>
      <c r="H2639" s="26">
        <v>44442</v>
      </c>
      <c r="I2639" s="26">
        <v>44442</v>
      </c>
      <c r="J2639" s="13">
        <v>10</v>
      </c>
      <c r="K2639" s="13">
        <v>2014</v>
      </c>
      <c r="L2639" s="13" t="s">
        <v>35</v>
      </c>
      <c r="M2639" s="13">
        <v>1</v>
      </c>
      <c r="N2639" s="13">
        <v>0.85</v>
      </c>
      <c r="O2639" s="13">
        <v>0.85</v>
      </c>
      <c r="P2639" s="13">
        <v>1</v>
      </c>
      <c r="Q2639" s="13">
        <v>0.85</v>
      </c>
      <c r="R2639" s="13">
        <v>1</v>
      </c>
      <c r="S2639" s="13">
        <v>8.3323353293413174</v>
      </c>
      <c r="T2639" s="7">
        <f>IFERROR(VLOOKUP(B652,[1]!users_table[#All],4),"NA")</f>
        <v>8.4223826714801451</v>
      </c>
      <c r="U2639" s="13" t="s">
        <v>1027</v>
      </c>
    </row>
    <row r="2640" spans="1:21" x14ac:dyDescent="0.3">
      <c r="A2640" s="25">
        <v>2638</v>
      </c>
      <c r="B2640" s="13" t="s">
        <v>4</v>
      </c>
      <c r="C2640" s="13">
        <v>10087</v>
      </c>
      <c r="D2640" s="13" t="s">
        <v>790</v>
      </c>
      <c r="E2640" s="13" t="s">
        <v>32</v>
      </c>
      <c r="F2640" s="13" t="s">
        <v>152</v>
      </c>
      <c r="G2640" s="13">
        <v>8.2799999999999994</v>
      </c>
      <c r="H2640" s="26">
        <v>43748</v>
      </c>
      <c r="I2640" s="26">
        <v>43753</v>
      </c>
      <c r="J2640" s="13">
        <v>9</v>
      </c>
      <c r="K2640" s="13">
        <v>2011</v>
      </c>
      <c r="L2640" s="13" t="s">
        <v>35</v>
      </c>
      <c r="M2640" s="13">
        <v>13</v>
      </c>
      <c r="N2640" s="13">
        <v>0.46666666666666667</v>
      </c>
      <c r="O2640" s="13">
        <v>6.0666666666666664</v>
      </c>
      <c r="P2640" s="13">
        <v>6</v>
      </c>
      <c r="Q2640" s="13">
        <v>1.0111111111111111</v>
      </c>
      <c r="R2640" s="13">
        <v>2.166666666666667</v>
      </c>
      <c r="S2640" s="13">
        <v>8.3323353293413174</v>
      </c>
      <c r="T2640" s="7">
        <f>IFERROR(VLOOKUP(B653,[1]!users_table[#All],4),"NA")</f>
        <v>8.4223826714801451</v>
      </c>
      <c r="U2640" s="13" t="s">
        <v>65</v>
      </c>
    </row>
    <row r="2641" spans="1:21" x14ac:dyDescent="0.3">
      <c r="A2641" s="25">
        <v>2639</v>
      </c>
      <c r="B2641" s="13" t="s">
        <v>4</v>
      </c>
      <c r="C2641" s="13">
        <v>10087</v>
      </c>
      <c r="D2641" s="13" t="s">
        <v>790</v>
      </c>
      <c r="E2641" s="13" t="s">
        <v>32</v>
      </c>
      <c r="F2641" s="13" t="s">
        <v>152</v>
      </c>
      <c r="G2641" s="13">
        <v>8.2799999999999994</v>
      </c>
      <c r="H2641" s="26">
        <v>43748</v>
      </c>
      <c r="I2641" s="26">
        <v>43753</v>
      </c>
      <c r="J2641" s="13">
        <v>9</v>
      </c>
      <c r="K2641" s="13">
        <v>2011</v>
      </c>
      <c r="L2641" s="13" t="s">
        <v>35</v>
      </c>
      <c r="M2641" s="13">
        <v>13</v>
      </c>
      <c r="N2641" s="13">
        <v>0.46666666666666667</v>
      </c>
      <c r="O2641" s="13">
        <v>6.0666666666666664</v>
      </c>
      <c r="P2641" s="13">
        <v>6</v>
      </c>
      <c r="Q2641" s="13">
        <v>1.0111111111111111</v>
      </c>
      <c r="R2641" s="13">
        <v>2.166666666666667</v>
      </c>
      <c r="S2641" s="13">
        <v>8.3323353293413174</v>
      </c>
      <c r="T2641" s="7">
        <f>IFERROR(VLOOKUP(B653,[1]!users_table[#All],4),"NA")</f>
        <v>8.4223826714801451</v>
      </c>
      <c r="U2641" s="13" t="s">
        <v>60</v>
      </c>
    </row>
    <row r="2642" spans="1:21" x14ac:dyDescent="0.3">
      <c r="A2642" s="25">
        <v>2640</v>
      </c>
      <c r="B2642" s="13" t="s">
        <v>4</v>
      </c>
      <c r="C2642" s="13">
        <v>10087</v>
      </c>
      <c r="D2642" s="13" t="s">
        <v>790</v>
      </c>
      <c r="E2642" s="13" t="s">
        <v>32</v>
      </c>
      <c r="F2642" s="13" t="s">
        <v>152</v>
      </c>
      <c r="G2642" s="13">
        <v>8.2799999999999994</v>
      </c>
      <c r="H2642" s="26">
        <v>43748</v>
      </c>
      <c r="I2642" s="26">
        <v>43753</v>
      </c>
      <c r="J2642" s="13">
        <v>9</v>
      </c>
      <c r="K2642" s="13">
        <v>2011</v>
      </c>
      <c r="L2642" s="13" t="s">
        <v>35</v>
      </c>
      <c r="M2642" s="13">
        <v>13</v>
      </c>
      <c r="N2642" s="13">
        <v>0.46666666666666667</v>
      </c>
      <c r="O2642" s="13">
        <v>6.0666666666666664</v>
      </c>
      <c r="P2642" s="13">
        <v>6</v>
      </c>
      <c r="Q2642" s="13">
        <v>1.0111111111111111</v>
      </c>
      <c r="R2642" s="13">
        <v>2.166666666666667</v>
      </c>
      <c r="S2642" s="13">
        <v>8.3323353293413174</v>
      </c>
      <c r="T2642" s="7">
        <f>IFERROR(VLOOKUP(B653,[1]!users_table[#All],4),"NA")</f>
        <v>8.4223826714801451</v>
      </c>
      <c r="U2642" s="13" t="s">
        <v>1027</v>
      </c>
    </row>
    <row r="2643" spans="1:21" x14ac:dyDescent="0.3">
      <c r="A2643" s="25">
        <v>2641</v>
      </c>
      <c r="B2643" s="13" t="s">
        <v>4</v>
      </c>
      <c r="C2643" s="13">
        <v>11741</v>
      </c>
      <c r="D2643" s="13" t="s">
        <v>791</v>
      </c>
      <c r="E2643" s="13" t="s">
        <v>32</v>
      </c>
      <c r="F2643" s="13" t="s">
        <v>152</v>
      </c>
      <c r="G2643" s="13">
        <v>8.5500000000000007</v>
      </c>
      <c r="H2643" s="26">
        <v>43753</v>
      </c>
      <c r="I2643" s="26">
        <v>43757</v>
      </c>
      <c r="J2643" s="13">
        <v>9</v>
      </c>
      <c r="K2643" s="13">
        <v>2012</v>
      </c>
      <c r="L2643" s="13" t="s">
        <v>33</v>
      </c>
      <c r="M2643" s="13">
        <v>12</v>
      </c>
      <c r="N2643" s="13">
        <v>0.4</v>
      </c>
      <c r="O2643" s="13">
        <v>4.8000000000000007</v>
      </c>
      <c r="P2643" s="13">
        <v>5</v>
      </c>
      <c r="Q2643" s="13">
        <v>0.96000000000000019</v>
      </c>
      <c r="R2643" s="13">
        <v>2.4</v>
      </c>
      <c r="S2643" s="13">
        <v>8.3323353293413174</v>
      </c>
      <c r="T2643" s="7">
        <f>IFERROR(VLOOKUP(B654,[1]!users_table[#All],4),"NA")</f>
        <v>8.4223826714801451</v>
      </c>
      <c r="U2643" s="13" t="s">
        <v>65</v>
      </c>
    </row>
    <row r="2644" spans="1:21" x14ac:dyDescent="0.3">
      <c r="A2644" s="25">
        <v>2642</v>
      </c>
      <c r="B2644" s="13" t="s">
        <v>4</v>
      </c>
      <c r="C2644" s="13">
        <v>11741</v>
      </c>
      <c r="D2644" s="13" t="s">
        <v>791</v>
      </c>
      <c r="E2644" s="13" t="s">
        <v>32</v>
      </c>
      <c r="F2644" s="13" t="s">
        <v>152</v>
      </c>
      <c r="G2644" s="13">
        <v>8.5500000000000007</v>
      </c>
      <c r="H2644" s="26">
        <v>43753</v>
      </c>
      <c r="I2644" s="26">
        <v>43757</v>
      </c>
      <c r="J2644" s="13">
        <v>9</v>
      </c>
      <c r="K2644" s="13">
        <v>2012</v>
      </c>
      <c r="L2644" s="13" t="s">
        <v>33</v>
      </c>
      <c r="M2644" s="13">
        <v>12</v>
      </c>
      <c r="N2644" s="13">
        <v>0.4</v>
      </c>
      <c r="O2644" s="13">
        <v>4.8000000000000007</v>
      </c>
      <c r="P2644" s="13">
        <v>5</v>
      </c>
      <c r="Q2644" s="13">
        <v>0.96000000000000019</v>
      </c>
      <c r="R2644" s="13">
        <v>2.4</v>
      </c>
      <c r="S2644" s="13">
        <v>8.3323353293413174</v>
      </c>
      <c r="T2644" s="7">
        <f>IFERROR(VLOOKUP(B654,[1]!users_table[#All],4),"NA")</f>
        <v>8.4223826714801451</v>
      </c>
      <c r="U2644" s="13" t="s">
        <v>60</v>
      </c>
    </row>
    <row r="2645" spans="1:21" x14ac:dyDescent="0.3">
      <c r="A2645" s="25">
        <v>2643</v>
      </c>
      <c r="B2645" s="13" t="s">
        <v>4</v>
      </c>
      <c r="C2645" s="13">
        <v>11741</v>
      </c>
      <c r="D2645" s="13" t="s">
        <v>791</v>
      </c>
      <c r="E2645" s="13" t="s">
        <v>32</v>
      </c>
      <c r="F2645" s="13" t="s">
        <v>152</v>
      </c>
      <c r="G2645" s="13">
        <v>8.5500000000000007</v>
      </c>
      <c r="H2645" s="26">
        <v>43753</v>
      </c>
      <c r="I2645" s="26">
        <v>43757</v>
      </c>
      <c r="J2645" s="13">
        <v>9</v>
      </c>
      <c r="K2645" s="13">
        <v>2012</v>
      </c>
      <c r="L2645" s="13" t="s">
        <v>33</v>
      </c>
      <c r="M2645" s="13">
        <v>12</v>
      </c>
      <c r="N2645" s="13">
        <v>0.4</v>
      </c>
      <c r="O2645" s="13">
        <v>4.8000000000000007</v>
      </c>
      <c r="P2645" s="13">
        <v>5</v>
      </c>
      <c r="Q2645" s="13">
        <v>0.96000000000000019</v>
      </c>
      <c r="R2645" s="13">
        <v>2.4</v>
      </c>
      <c r="S2645" s="13">
        <v>8.3323353293413174</v>
      </c>
      <c r="T2645" s="7">
        <f>IFERROR(VLOOKUP(B654,[1]!users_table[#All],4),"NA")</f>
        <v>8.4223826714801451</v>
      </c>
      <c r="U2645" s="13" t="s">
        <v>1027</v>
      </c>
    </row>
    <row r="2646" spans="1:21" x14ac:dyDescent="0.3">
      <c r="A2646" s="25">
        <v>2644</v>
      </c>
      <c r="B2646" s="13" t="s">
        <v>4</v>
      </c>
      <c r="C2646" s="13">
        <v>5114</v>
      </c>
      <c r="D2646" s="13" t="s">
        <v>792</v>
      </c>
      <c r="E2646" s="13" t="s">
        <v>32</v>
      </c>
      <c r="F2646" s="13" t="s">
        <v>37</v>
      </c>
      <c r="G2646" s="13">
        <v>9.1</v>
      </c>
      <c r="H2646" s="26" t="s">
        <v>54</v>
      </c>
      <c r="I2646" s="26" t="s">
        <v>54</v>
      </c>
      <c r="J2646" s="13">
        <v>10</v>
      </c>
      <c r="K2646" s="13">
        <v>2009</v>
      </c>
      <c r="L2646" s="13" t="s">
        <v>33</v>
      </c>
      <c r="M2646" s="13">
        <v>64</v>
      </c>
      <c r="N2646" s="13">
        <v>0.40555555555555561</v>
      </c>
      <c r="O2646" s="13">
        <v>25.955555555555559</v>
      </c>
      <c r="P2646" s="13" t="s">
        <v>54</v>
      </c>
      <c r="Q2646" s="13" t="s">
        <v>54</v>
      </c>
      <c r="R2646" s="13" t="s">
        <v>54</v>
      </c>
      <c r="S2646" s="13">
        <v>8.3323353293413174</v>
      </c>
      <c r="T2646" s="7">
        <f>IFERROR(VLOOKUP(B656,[1]!users_table[#All],4),"NA")</f>
        <v>8.4223826714801451</v>
      </c>
      <c r="U2646" s="13" t="s">
        <v>65</v>
      </c>
    </row>
    <row r="2647" spans="1:21" x14ac:dyDescent="0.3">
      <c r="A2647" s="25">
        <v>2645</v>
      </c>
      <c r="B2647" s="13" t="s">
        <v>4</v>
      </c>
      <c r="C2647" s="13">
        <v>5114</v>
      </c>
      <c r="D2647" s="13" t="s">
        <v>792</v>
      </c>
      <c r="E2647" s="13" t="s">
        <v>32</v>
      </c>
      <c r="F2647" s="13" t="s">
        <v>37</v>
      </c>
      <c r="G2647" s="13">
        <v>9.1</v>
      </c>
      <c r="H2647" s="26" t="s">
        <v>54</v>
      </c>
      <c r="I2647" s="26" t="s">
        <v>54</v>
      </c>
      <c r="J2647" s="13">
        <v>10</v>
      </c>
      <c r="K2647" s="13">
        <v>2009</v>
      </c>
      <c r="L2647" s="13" t="s">
        <v>33</v>
      </c>
      <c r="M2647" s="13">
        <v>64</v>
      </c>
      <c r="N2647" s="13">
        <v>0.40555555555555561</v>
      </c>
      <c r="O2647" s="13">
        <v>25.955555555555559</v>
      </c>
      <c r="P2647" s="13" t="s">
        <v>54</v>
      </c>
      <c r="Q2647" s="13" t="s">
        <v>54</v>
      </c>
      <c r="R2647" s="13" t="s">
        <v>54</v>
      </c>
      <c r="S2647" s="13">
        <v>8.3323353293413174</v>
      </c>
      <c r="T2647" s="7">
        <f>IFERROR(VLOOKUP(B656,[1]!users_table[#All],4),"NA")</f>
        <v>8.4223826714801451</v>
      </c>
      <c r="U2647" s="13" t="s">
        <v>59</v>
      </c>
    </row>
    <row r="2648" spans="1:21" x14ac:dyDescent="0.3">
      <c r="A2648" s="25">
        <v>2646</v>
      </c>
      <c r="B2648" s="13" t="s">
        <v>4</v>
      </c>
      <c r="C2648" s="13">
        <v>5114</v>
      </c>
      <c r="D2648" s="13" t="s">
        <v>792</v>
      </c>
      <c r="E2648" s="13" t="s">
        <v>32</v>
      </c>
      <c r="F2648" s="13" t="s">
        <v>37</v>
      </c>
      <c r="G2648" s="13">
        <v>9.1</v>
      </c>
      <c r="H2648" s="26" t="s">
        <v>54</v>
      </c>
      <c r="I2648" s="26" t="s">
        <v>54</v>
      </c>
      <c r="J2648" s="13">
        <v>10</v>
      </c>
      <c r="K2648" s="13">
        <v>2009</v>
      </c>
      <c r="L2648" s="13" t="s">
        <v>33</v>
      </c>
      <c r="M2648" s="13">
        <v>64</v>
      </c>
      <c r="N2648" s="13">
        <v>0.40555555555555561</v>
      </c>
      <c r="O2648" s="13">
        <v>25.955555555555559</v>
      </c>
      <c r="P2648" s="13" t="s">
        <v>54</v>
      </c>
      <c r="Q2648" s="13" t="s">
        <v>54</v>
      </c>
      <c r="R2648" s="13" t="s">
        <v>54</v>
      </c>
      <c r="S2648" s="13">
        <v>8.3323353293413174</v>
      </c>
      <c r="T2648" s="13">
        <f>IFERROR(VLOOKUP(B656,[1]!users_table[#All],4),"NA")</f>
        <v>8.4223826714801451</v>
      </c>
      <c r="U2648" s="13" t="s">
        <v>66</v>
      </c>
    </row>
    <row r="2649" spans="1:21" x14ac:dyDescent="0.3">
      <c r="A2649" s="25">
        <v>2647</v>
      </c>
      <c r="B2649" s="13" t="s">
        <v>4</v>
      </c>
      <c r="C2649" s="13">
        <v>5114</v>
      </c>
      <c r="D2649" s="13" t="s">
        <v>792</v>
      </c>
      <c r="E2649" s="13" t="s">
        <v>32</v>
      </c>
      <c r="F2649" s="13" t="s">
        <v>37</v>
      </c>
      <c r="G2649" s="13">
        <v>9.1</v>
      </c>
      <c r="H2649" s="26" t="s">
        <v>54</v>
      </c>
      <c r="I2649" s="26" t="s">
        <v>54</v>
      </c>
      <c r="J2649" s="13">
        <v>10</v>
      </c>
      <c r="K2649" s="13">
        <v>2009</v>
      </c>
      <c r="L2649" s="13" t="s">
        <v>33</v>
      </c>
      <c r="M2649" s="13">
        <v>64</v>
      </c>
      <c r="N2649" s="13">
        <v>0.40555555555555561</v>
      </c>
      <c r="O2649" s="13">
        <v>25.955555555555559</v>
      </c>
      <c r="P2649" s="13" t="s">
        <v>54</v>
      </c>
      <c r="Q2649" s="13" t="s">
        <v>54</v>
      </c>
      <c r="R2649" s="13" t="s">
        <v>54</v>
      </c>
      <c r="S2649" s="13">
        <v>8.3323353293413174</v>
      </c>
      <c r="T2649" s="13">
        <f>IFERROR(VLOOKUP(B656,[1]!users_table[#All],4),"NA")</f>
        <v>8.4223826714801451</v>
      </c>
      <c r="U2649" s="13" t="s">
        <v>60</v>
      </c>
    </row>
    <row r="2650" spans="1:21" x14ac:dyDescent="0.3">
      <c r="A2650" s="25">
        <v>2648</v>
      </c>
      <c r="B2650" s="13" t="s">
        <v>4</v>
      </c>
      <c r="C2650" s="13">
        <v>5114</v>
      </c>
      <c r="D2650" s="13" t="s">
        <v>792</v>
      </c>
      <c r="E2650" s="13" t="s">
        <v>32</v>
      </c>
      <c r="F2650" s="13" t="s">
        <v>37</v>
      </c>
      <c r="G2650" s="13">
        <v>9.1</v>
      </c>
      <c r="H2650" s="26" t="s">
        <v>54</v>
      </c>
      <c r="I2650" s="26" t="s">
        <v>54</v>
      </c>
      <c r="J2650" s="13">
        <v>10</v>
      </c>
      <c r="K2650" s="13">
        <v>2009</v>
      </c>
      <c r="L2650" s="13" t="s">
        <v>33</v>
      </c>
      <c r="M2650" s="13">
        <v>64</v>
      </c>
      <c r="N2650" s="13">
        <v>0.40555555555555561</v>
      </c>
      <c r="O2650" s="13">
        <v>25.955555555555559</v>
      </c>
      <c r="P2650" s="13" t="s">
        <v>54</v>
      </c>
      <c r="Q2650" s="13" t="s">
        <v>54</v>
      </c>
      <c r="R2650" s="13" t="s">
        <v>54</v>
      </c>
      <c r="S2650" s="13">
        <v>8.3323353293413174</v>
      </c>
      <c r="T2650" s="13">
        <f>IFERROR(VLOOKUP(B656,[1]!users_table[#All],4),"NA")</f>
        <v>8.4223826714801451</v>
      </c>
      <c r="U2650" s="13" t="s">
        <v>1024</v>
      </c>
    </row>
    <row r="2651" spans="1:21" x14ac:dyDescent="0.3">
      <c r="A2651" s="25">
        <v>2649</v>
      </c>
      <c r="B2651" s="13" t="s">
        <v>4</v>
      </c>
      <c r="C2651" s="13">
        <v>5114</v>
      </c>
      <c r="D2651" s="13" t="s">
        <v>792</v>
      </c>
      <c r="E2651" s="13" t="s">
        <v>32</v>
      </c>
      <c r="F2651" s="13" t="s">
        <v>37</v>
      </c>
      <c r="G2651" s="13">
        <v>9.1</v>
      </c>
      <c r="H2651" s="26" t="s">
        <v>54</v>
      </c>
      <c r="I2651" s="26" t="s">
        <v>54</v>
      </c>
      <c r="J2651" s="13">
        <v>10</v>
      </c>
      <c r="K2651" s="13">
        <v>2009</v>
      </c>
      <c r="L2651" s="13" t="s">
        <v>33</v>
      </c>
      <c r="M2651" s="13">
        <v>64</v>
      </c>
      <c r="N2651" s="13">
        <v>0.40555555555555561</v>
      </c>
      <c r="O2651" s="13">
        <v>25.955555555555559</v>
      </c>
      <c r="P2651" s="13" t="s">
        <v>54</v>
      </c>
      <c r="Q2651" s="13" t="s">
        <v>54</v>
      </c>
      <c r="R2651" s="13" t="s">
        <v>54</v>
      </c>
      <c r="S2651" s="13">
        <v>8.3323353293413174</v>
      </c>
      <c r="T2651" s="13">
        <f>IFERROR(VLOOKUP(B656,[1]!users_table[#All],4),"NA")</f>
        <v>8.4223826714801451</v>
      </c>
      <c r="U2651" s="13" t="s">
        <v>68</v>
      </c>
    </row>
    <row r="2652" spans="1:21" x14ac:dyDescent="0.3">
      <c r="A2652" s="25">
        <v>2650</v>
      </c>
      <c r="B2652" s="13" t="s">
        <v>4</v>
      </c>
      <c r="C2652" s="13">
        <v>50425</v>
      </c>
      <c r="D2652" s="13" t="s">
        <v>793</v>
      </c>
      <c r="E2652" s="13" t="s">
        <v>32</v>
      </c>
      <c r="F2652" s="13" t="s">
        <v>37</v>
      </c>
      <c r="G2652" s="13">
        <v>7.59</v>
      </c>
      <c r="H2652" s="26">
        <v>44844</v>
      </c>
      <c r="I2652" s="26">
        <v>44942</v>
      </c>
      <c r="J2652" s="13">
        <v>8</v>
      </c>
      <c r="K2652" s="13">
        <v>2022</v>
      </c>
      <c r="L2652" s="13" t="s">
        <v>35</v>
      </c>
      <c r="M2652" s="13">
        <v>12</v>
      </c>
      <c r="N2652" s="13">
        <v>0.40277777777777779</v>
      </c>
      <c r="O2652" s="13">
        <v>4.8333333333333339</v>
      </c>
      <c r="P2652" s="13">
        <v>99</v>
      </c>
      <c r="Q2652" s="13">
        <v>4.8821548821548828E-2</v>
      </c>
      <c r="R2652" s="13">
        <v>0.1212121212121212</v>
      </c>
      <c r="S2652" s="13">
        <v>8.3323353293413174</v>
      </c>
      <c r="T2652" s="7">
        <f>IFERROR(VLOOKUP(B657,[1]!users_table[#All],4),"NA")</f>
        <v>8.4223826714801451</v>
      </c>
      <c r="U2652" s="13" t="s">
        <v>75</v>
      </c>
    </row>
    <row r="2653" spans="1:21" x14ac:dyDescent="0.3">
      <c r="A2653" s="25">
        <v>2651</v>
      </c>
      <c r="B2653" s="13" t="s">
        <v>4</v>
      </c>
      <c r="C2653" s="13">
        <v>50425</v>
      </c>
      <c r="D2653" s="13" t="s">
        <v>793</v>
      </c>
      <c r="E2653" s="13" t="s">
        <v>32</v>
      </c>
      <c r="F2653" s="13" t="s">
        <v>37</v>
      </c>
      <c r="G2653" s="13">
        <v>7.59</v>
      </c>
      <c r="H2653" s="26">
        <v>44844</v>
      </c>
      <c r="I2653" s="26">
        <v>44942</v>
      </c>
      <c r="J2653" s="13">
        <v>8</v>
      </c>
      <c r="K2653" s="13">
        <v>2022</v>
      </c>
      <c r="L2653" s="13" t="s">
        <v>35</v>
      </c>
      <c r="M2653" s="13">
        <v>12</v>
      </c>
      <c r="N2653" s="13">
        <v>0.40277777777777779</v>
      </c>
      <c r="O2653" s="13">
        <v>4.8333333333333339</v>
      </c>
      <c r="P2653" s="13">
        <v>99</v>
      </c>
      <c r="Q2653" s="13">
        <v>4.8821548821548828E-2</v>
      </c>
      <c r="R2653" s="13">
        <v>0.1212121212121212</v>
      </c>
      <c r="S2653" s="13">
        <v>8.3323353293413174</v>
      </c>
      <c r="T2653" s="7">
        <f>IFERROR(VLOOKUP(B657,[1]!users_table[#All],4),"NA")</f>
        <v>8.4223826714801451</v>
      </c>
      <c r="U2653" s="13" t="s">
        <v>70</v>
      </c>
    </row>
    <row r="2654" spans="1:21" x14ac:dyDescent="0.3">
      <c r="A2654" s="25">
        <v>2652</v>
      </c>
      <c r="B2654" s="13" t="s">
        <v>4</v>
      </c>
      <c r="C2654" s="13">
        <v>50425</v>
      </c>
      <c r="D2654" s="13" t="s">
        <v>793</v>
      </c>
      <c r="E2654" s="13" t="s">
        <v>32</v>
      </c>
      <c r="F2654" s="13" t="s">
        <v>37</v>
      </c>
      <c r="G2654" s="13">
        <v>7.59</v>
      </c>
      <c r="H2654" s="26">
        <v>44844</v>
      </c>
      <c r="I2654" s="26">
        <v>44942</v>
      </c>
      <c r="J2654" s="13">
        <v>8</v>
      </c>
      <c r="K2654" s="13">
        <v>2022</v>
      </c>
      <c r="L2654" s="13" t="s">
        <v>35</v>
      </c>
      <c r="M2654" s="13">
        <v>12</v>
      </c>
      <c r="N2654" s="13">
        <v>0.40277777777777779</v>
      </c>
      <c r="O2654" s="13">
        <v>4.8333333333333339</v>
      </c>
      <c r="P2654" s="13">
        <v>99</v>
      </c>
      <c r="Q2654" s="13">
        <v>4.8821548821548828E-2</v>
      </c>
      <c r="R2654" s="13">
        <v>0.1212121212121212</v>
      </c>
      <c r="S2654" s="13">
        <v>8.3323353293413174</v>
      </c>
      <c r="T2654" s="7">
        <f>IFERROR(VLOOKUP(B657,[1]!users_table[#All],4),"NA")</f>
        <v>8.4223826714801451</v>
      </c>
      <c r="U2654" s="13" t="s">
        <v>1016</v>
      </c>
    </row>
    <row r="2655" spans="1:21" x14ac:dyDescent="0.3">
      <c r="A2655" s="25">
        <v>2653</v>
      </c>
      <c r="B2655" s="13" t="s">
        <v>4</v>
      </c>
      <c r="C2655" s="13">
        <v>33731</v>
      </c>
      <c r="D2655" s="13" t="s">
        <v>794</v>
      </c>
      <c r="E2655" s="13" t="s">
        <v>32</v>
      </c>
      <c r="F2655" s="13" t="s">
        <v>37</v>
      </c>
      <c r="G2655" s="13">
        <v>7.45</v>
      </c>
      <c r="H2655" s="26">
        <v>44074</v>
      </c>
      <c r="I2655" s="26">
        <v>44165</v>
      </c>
      <c r="J2655" s="13">
        <v>8</v>
      </c>
      <c r="K2655" s="13">
        <v>2017</v>
      </c>
      <c r="L2655" s="13" t="s">
        <v>30</v>
      </c>
      <c r="M2655" s="13">
        <v>12</v>
      </c>
      <c r="N2655" s="13">
        <v>0.39444444444444438</v>
      </c>
      <c r="O2655" s="13">
        <v>4.7333333333333334</v>
      </c>
      <c r="P2655" s="13">
        <v>92</v>
      </c>
      <c r="Q2655" s="13">
        <v>5.1449275362318837E-2</v>
      </c>
      <c r="R2655" s="13">
        <v>0.13043478260869559</v>
      </c>
      <c r="S2655" s="13">
        <v>8.3323353293413174</v>
      </c>
      <c r="T2655" s="7">
        <f>IFERROR(VLOOKUP(B658,[1]!users_table[#All],4),"NA")</f>
        <v>8.4223826714801451</v>
      </c>
      <c r="U2655" s="13" t="s">
        <v>1018</v>
      </c>
    </row>
    <row r="2656" spans="1:21" x14ac:dyDescent="0.3">
      <c r="A2656" s="25">
        <v>2654</v>
      </c>
      <c r="B2656" s="13" t="s">
        <v>4</v>
      </c>
      <c r="C2656" s="13">
        <v>33731</v>
      </c>
      <c r="D2656" s="13" t="s">
        <v>794</v>
      </c>
      <c r="E2656" s="13" t="s">
        <v>32</v>
      </c>
      <c r="F2656" s="13" t="s">
        <v>37</v>
      </c>
      <c r="G2656" s="13">
        <v>7.45</v>
      </c>
      <c r="H2656" s="26">
        <v>44074</v>
      </c>
      <c r="I2656" s="26">
        <v>44165</v>
      </c>
      <c r="J2656" s="13">
        <v>8</v>
      </c>
      <c r="K2656" s="13">
        <v>2017</v>
      </c>
      <c r="L2656" s="13" t="s">
        <v>30</v>
      </c>
      <c r="M2656" s="13">
        <v>12</v>
      </c>
      <c r="N2656" s="13">
        <v>0.39444444444444438</v>
      </c>
      <c r="O2656" s="13">
        <v>4.7333333333333334</v>
      </c>
      <c r="P2656" s="13">
        <v>92</v>
      </c>
      <c r="Q2656" s="13">
        <v>5.1449275362318837E-2</v>
      </c>
      <c r="R2656" s="13">
        <v>0.13043478260869559</v>
      </c>
      <c r="S2656" s="13">
        <v>8.3323353293413174</v>
      </c>
      <c r="T2656" s="7">
        <f>IFERROR(VLOOKUP(B658,[1]!users_table[#All],4),"NA")</f>
        <v>8.4223826714801451</v>
      </c>
      <c r="U2656" s="13" t="s">
        <v>64</v>
      </c>
    </row>
    <row r="2657" spans="1:21" x14ac:dyDescent="0.3">
      <c r="A2657" s="25">
        <v>2655</v>
      </c>
      <c r="B2657" s="13" t="s">
        <v>4</v>
      </c>
      <c r="C2657" s="13">
        <v>33731</v>
      </c>
      <c r="D2657" s="13" t="s">
        <v>794</v>
      </c>
      <c r="E2657" s="13" t="s">
        <v>32</v>
      </c>
      <c r="F2657" s="13" t="s">
        <v>37</v>
      </c>
      <c r="G2657" s="13">
        <v>7.45</v>
      </c>
      <c r="H2657" s="26">
        <v>44074</v>
      </c>
      <c r="I2657" s="26">
        <v>44165</v>
      </c>
      <c r="J2657" s="13">
        <v>8</v>
      </c>
      <c r="K2657" s="13">
        <v>2017</v>
      </c>
      <c r="L2657" s="13" t="s">
        <v>30</v>
      </c>
      <c r="M2657" s="13">
        <v>12</v>
      </c>
      <c r="N2657" s="13">
        <v>0.39444444444444438</v>
      </c>
      <c r="O2657" s="13">
        <v>4.7333333333333334</v>
      </c>
      <c r="P2657" s="13">
        <v>92</v>
      </c>
      <c r="Q2657" s="13">
        <v>5.1449275362318837E-2</v>
      </c>
      <c r="R2657" s="13">
        <v>0.13043478260869559</v>
      </c>
      <c r="S2657" s="13">
        <v>8.3323353293413174</v>
      </c>
      <c r="T2657" s="7">
        <f>IFERROR(VLOOKUP(B658,[1]!users_table[#All],4),"NA")</f>
        <v>8.4223826714801451</v>
      </c>
      <c r="U2657" s="13" t="s">
        <v>1030</v>
      </c>
    </row>
    <row r="2658" spans="1:21" x14ac:dyDescent="0.3">
      <c r="A2658" s="25">
        <v>2656</v>
      </c>
      <c r="B2658" s="13" t="s">
        <v>4</v>
      </c>
      <c r="C2658" s="13">
        <v>33731</v>
      </c>
      <c r="D2658" s="13" t="s">
        <v>794</v>
      </c>
      <c r="E2658" s="13" t="s">
        <v>32</v>
      </c>
      <c r="F2658" s="13" t="s">
        <v>37</v>
      </c>
      <c r="G2658" s="13">
        <v>7.45</v>
      </c>
      <c r="H2658" s="26">
        <v>44074</v>
      </c>
      <c r="I2658" s="26">
        <v>44165</v>
      </c>
      <c r="J2658" s="13">
        <v>8</v>
      </c>
      <c r="K2658" s="13">
        <v>2017</v>
      </c>
      <c r="L2658" s="13" t="s">
        <v>30</v>
      </c>
      <c r="M2658" s="13">
        <v>12</v>
      </c>
      <c r="N2658" s="13">
        <v>0.39444444444444438</v>
      </c>
      <c r="O2658" s="13">
        <v>4.7333333333333334</v>
      </c>
      <c r="P2658" s="13">
        <v>92</v>
      </c>
      <c r="Q2658" s="13">
        <v>5.1449275362318837E-2</v>
      </c>
      <c r="R2658" s="13">
        <v>0.13043478260869559</v>
      </c>
      <c r="S2658" s="13">
        <v>8.3323353293413174</v>
      </c>
      <c r="T2658" s="7">
        <f>IFERROR(VLOOKUP(B658,[1]!users_table[#All],4),"NA")</f>
        <v>8.4223826714801451</v>
      </c>
      <c r="U2658" s="13" t="s">
        <v>70</v>
      </c>
    </row>
    <row r="2659" spans="1:21" x14ac:dyDescent="0.3">
      <c r="A2659" s="25">
        <v>2657</v>
      </c>
      <c r="B2659" s="13" t="s">
        <v>4</v>
      </c>
      <c r="C2659" s="13">
        <v>33731</v>
      </c>
      <c r="D2659" s="13" t="s">
        <v>794</v>
      </c>
      <c r="E2659" s="13" t="s">
        <v>32</v>
      </c>
      <c r="F2659" s="13" t="s">
        <v>37</v>
      </c>
      <c r="G2659" s="13">
        <v>7.45</v>
      </c>
      <c r="H2659" s="26">
        <v>44074</v>
      </c>
      <c r="I2659" s="26">
        <v>44165</v>
      </c>
      <c r="J2659" s="13">
        <v>8</v>
      </c>
      <c r="K2659" s="13">
        <v>2017</v>
      </c>
      <c r="L2659" s="13" t="s">
        <v>30</v>
      </c>
      <c r="M2659" s="13">
        <v>12</v>
      </c>
      <c r="N2659" s="13">
        <v>0.39444444444444438</v>
      </c>
      <c r="O2659" s="13">
        <v>4.7333333333333334</v>
      </c>
      <c r="P2659" s="13">
        <v>92</v>
      </c>
      <c r="Q2659" s="13">
        <v>5.1449275362318837E-2</v>
      </c>
      <c r="R2659" s="13">
        <v>0.13043478260869559</v>
      </c>
      <c r="S2659" s="13">
        <v>8.3323353293413174</v>
      </c>
      <c r="T2659" s="7">
        <f>IFERROR(VLOOKUP(B658,[1]!users_table[#All],4),"NA")</f>
        <v>8.4223826714801451</v>
      </c>
      <c r="U2659" s="13" t="s">
        <v>68</v>
      </c>
    </row>
    <row r="2660" spans="1:21" x14ac:dyDescent="0.3">
      <c r="A2660" s="25">
        <v>2658</v>
      </c>
      <c r="B2660" s="13" t="s">
        <v>4</v>
      </c>
      <c r="C2660" s="13">
        <v>33731</v>
      </c>
      <c r="D2660" s="13" t="s">
        <v>794</v>
      </c>
      <c r="E2660" s="13" t="s">
        <v>32</v>
      </c>
      <c r="F2660" s="13" t="s">
        <v>37</v>
      </c>
      <c r="G2660" s="13">
        <v>7.45</v>
      </c>
      <c r="H2660" s="26">
        <v>44074</v>
      </c>
      <c r="I2660" s="26">
        <v>44165</v>
      </c>
      <c r="J2660" s="13">
        <v>8</v>
      </c>
      <c r="K2660" s="13">
        <v>2017</v>
      </c>
      <c r="L2660" s="13" t="s">
        <v>30</v>
      </c>
      <c r="M2660" s="13">
        <v>12</v>
      </c>
      <c r="N2660" s="13">
        <v>0.39444444444444438</v>
      </c>
      <c r="O2660" s="13">
        <v>4.7333333333333334</v>
      </c>
      <c r="P2660" s="13">
        <v>92</v>
      </c>
      <c r="Q2660" s="13">
        <v>5.1449275362318837E-2</v>
      </c>
      <c r="R2660" s="13">
        <v>0.13043478260869559</v>
      </c>
      <c r="S2660" s="13">
        <v>8.3323353293413174</v>
      </c>
      <c r="T2660" s="7">
        <f>IFERROR(VLOOKUP(B658,[1]!users_table[#All],4),"NA")</f>
        <v>8.4223826714801451</v>
      </c>
      <c r="U2660" s="13" t="s">
        <v>1027</v>
      </c>
    </row>
    <row r="2661" spans="1:21" x14ac:dyDescent="0.3">
      <c r="A2661" s="25">
        <v>2659</v>
      </c>
      <c r="B2661" s="13" t="s">
        <v>4</v>
      </c>
      <c r="C2661" s="13">
        <v>48760</v>
      </c>
      <c r="D2661" s="13" t="s">
        <v>795</v>
      </c>
      <c r="E2661" s="13" t="s">
        <v>32</v>
      </c>
      <c r="F2661" s="13" t="s">
        <v>152</v>
      </c>
      <c r="G2661" s="13">
        <v>7.18</v>
      </c>
      <c r="H2661" s="26">
        <v>44659</v>
      </c>
      <c r="I2661" s="26">
        <v>44748</v>
      </c>
      <c r="J2661" s="13">
        <v>8</v>
      </c>
      <c r="K2661" s="13">
        <v>2022</v>
      </c>
      <c r="L2661" s="13" t="s">
        <v>33</v>
      </c>
      <c r="M2661" s="13">
        <v>12</v>
      </c>
      <c r="N2661" s="13">
        <v>0.3972222222222222</v>
      </c>
      <c r="O2661" s="13">
        <v>4.7666666666666666</v>
      </c>
      <c r="P2661" s="13">
        <v>90</v>
      </c>
      <c r="Q2661" s="13">
        <v>5.2962962962962962E-2</v>
      </c>
      <c r="R2661" s="13">
        <v>0.1333333333333333</v>
      </c>
      <c r="S2661" s="13">
        <v>8.3323353293413174</v>
      </c>
      <c r="T2661" s="7">
        <f>IFERROR(VLOOKUP(B659,[1]!users_table[#All],4),"NA")</f>
        <v>8.4223826714801451</v>
      </c>
      <c r="U2661" s="13" t="s">
        <v>65</v>
      </c>
    </row>
    <row r="2662" spans="1:21" x14ac:dyDescent="0.3">
      <c r="A2662" s="25">
        <v>2660</v>
      </c>
      <c r="B2662" s="13" t="s">
        <v>4</v>
      </c>
      <c r="C2662" s="13">
        <v>48760</v>
      </c>
      <c r="D2662" s="13" t="s">
        <v>795</v>
      </c>
      <c r="E2662" s="13" t="s">
        <v>32</v>
      </c>
      <c r="F2662" s="13" t="s">
        <v>152</v>
      </c>
      <c r="G2662" s="13">
        <v>7.18</v>
      </c>
      <c r="H2662" s="26">
        <v>44659</v>
      </c>
      <c r="I2662" s="26">
        <v>44748</v>
      </c>
      <c r="J2662" s="13">
        <v>8</v>
      </c>
      <c r="K2662" s="13">
        <v>2022</v>
      </c>
      <c r="L2662" s="13" t="s">
        <v>33</v>
      </c>
      <c r="M2662" s="13">
        <v>12</v>
      </c>
      <c r="N2662" s="13">
        <v>0.3972222222222222</v>
      </c>
      <c r="O2662" s="13">
        <v>4.7666666666666666</v>
      </c>
      <c r="P2662" s="13">
        <v>90</v>
      </c>
      <c r="Q2662" s="13">
        <v>5.2962962962962962E-2</v>
      </c>
      <c r="R2662" s="13">
        <v>0.1333333333333333</v>
      </c>
      <c r="S2662" s="13">
        <v>8.3323353293413174</v>
      </c>
      <c r="T2662" s="7">
        <f>IFERROR(VLOOKUP(B659,[1]!users_table[#All],4),"NA")</f>
        <v>8.4223826714801451</v>
      </c>
      <c r="U2662" s="13" t="s">
        <v>60</v>
      </c>
    </row>
    <row r="2663" spans="1:21" x14ac:dyDescent="0.3">
      <c r="A2663" s="25">
        <v>2661</v>
      </c>
      <c r="B2663" s="13" t="s">
        <v>4</v>
      </c>
      <c r="C2663" s="13">
        <v>48760</v>
      </c>
      <c r="D2663" s="13" t="s">
        <v>795</v>
      </c>
      <c r="E2663" s="13" t="s">
        <v>32</v>
      </c>
      <c r="F2663" s="13" t="s">
        <v>152</v>
      </c>
      <c r="G2663" s="13">
        <v>7.18</v>
      </c>
      <c r="H2663" s="26">
        <v>44659</v>
      </c>
      <c r="I2663" s="26">
        <v>44748</v>
      </c>
      <c r="J2663" s="13">
        <v>8</v>
      </c>
      <c r="K2663" s="13">
        <v>2022</v>
      </c>
      <c r="L2663" s="13" t="s">
        <v>33</v>
      </c>
      <c r="M2663" s="13">
        <v>12</v>
      </c>
      <c r="N2663" s="13">
        <v>0.3972222222222222</v>
      </c>
      <c r="O2663" s="13">
        <v>4.7666666666666666</v>
      </c>
      <c r="P2663" s="13">
        <v>90</v>
      </c>
      <c r="Q2663" s="13">
        <v>5.2962962962962962E-2</v>
      </c>
      <c r="R2663" s="13">
        <v>0.1333333333333333</v>
      </c>
      <c r="S2663" s="13">
        <v>8.3323353293413174</v>
      </c>
      <c r="T2663" s="7">
        <f>IFERROR(VLOOKUP(B659,[1]!users_table[#All],4),"NA")</f>
        <v>8.4223826714801451</v>
      </c>
      <c r="U2663" s="13" t="s">
        <v>67</v>
      </c>
    </row>
    <row r="2664" spans="1:21" x14ac:dyDescent="0.3">
      <c r="A2664" s="25">
        <v>2662</v>
      </c>
      <c r="B2664" s="13" t="s">
        <v>4</v>
      </c>
      <c r="C2664" s="13">
        <v>34280</v>
      </c>
      <c r="D2664" s="13" t="s">
        <v>796</v>
      </c>
      <c r="E2664" s="13" t="s">
        <v>32</v>
      </c>
      <c r="F2664" s="13" t="s">
        <v>152</v>
      </c>
      <c r="G2664" s="13">
        <v>6.77</v>
      </c>
      <c r="H2664" s="26">
        <v>42940</v>
      </c>
      <c r="I2664" s="26">
        <v>43007</v>
      </c>
      <c r="J2664" s="13">
        <v>9</v>
      </c>
      <c r="K2664" s="13">
        <v>2017</v>
      </c>
      <c r="L2664" s="13" t="s">
        <v>39</v>
      </c>
      <c r="M2664" s="13">
        <v>12</v>
      </c>
      <c r="N2664" s="13">
        <v>0.4</v>
      </c>
      <c r="O2664" s="13">
        <v>4.8000000000000007</v>
      </c>
      <c r="P2664" s="13">
        <v>68</v>
      </c>
      <c r="Q2664" s="13">
        <v>7.058823529411766E-2</v>
      </c>
      <c r="R2664" s="13">
        <v>0.1764705882352941</v>
      </c>
      <c r="S2664" s="13">
        <v>8.3323353293413174</v>
      </c>
      <c r="T2664" s="7">
        <f>IFERROR(VLOOKUP(B660,[1]!users_table[#All],4),"NA")</f>
        <v>8.4223826714801451</v>
      </c>
      <c r="U2664" s="13" t="s">
        <v>64</v>
      </c>
    </row>
    <row r="2665" spans="1:21" x14ac:dyDescent="0.3">
      <c r="A2665" s="25">
        <v>2663</v>
      </c>
      <c r="B2665" s="13" t="s">
        <v>4</v>
      </c>
      <c r="C2665" s="13">
        <v>34280</v>
      </c>
      <c r="D2665" s="13" t="s">
        <v>796</v>
      </c>
      <c r="E2665" s="13" t="s">
        <v>32</v>
      </c>
      <c r="F2665" s="13" t="s">
        <v>152</v>
      </c>
      <c r="G2665" s="13">
        <v>6.77</v>
      </c>
      <c r="H2665" s="26">
        <v>42940</v>
      </c>
      <c r="I2665" s="26">
        <v>43007</v>
      </c>
      <c r="J2665" s="13">
        <v>9</v>
      </c>
      <c r="K2665" s="13">
        <v>2017</v>
      </c>
      <c r="L2665" s="13" t="s">
        <v>39</v>
      </c>
      <c r="M2665" s="13">
        <v>12</v>
      </c>
      <c r="N2665" s="13">
        <v>0.4</v>
      </c>
      <c r="O2665" s="13">
        <v>4.8000000000000007</v>
      </c>
      <c r="P2665" s="13">
        <v>68</v>
      </c>
      <c r="Q2665" s="13">
        <v>7.058823529411766E-2</v>
      </c>
      <c r="R2665" s="13">
        <v>0.1764705882352941</v>
      </c>
      <c r="S2665" s="13">
        <v>8.3323353293413174</v>
      </c>
      <c r="T2665" s="7">
        <f>IFERROR(VLOOKUP(B660,[1]!users_table[#All],4),"NA")</f>
        <v>8.4223826714801451</v>
      </c>
      <c r="U2665" s="13" t="s">
        <v>1047</v>
      </c>
    </row>
    <row r="2666" spans="1:21" x14ac:dyDescent="0.3">
      <c r="A2666" s="25">
        <v>2664</v>
      </c>
      <c r="B2666" s="13" t="s">
        <v>4</v>
      </c>
      <c r="C2666" s="13">
        <v>34280</v>
      </c>
      <c r="D2666" s="13" t="s">
        <v>796</v>
      </c>
      <c r="E2666" s="13" t="s">
        <v>32</v>
      </c>
      <c r="F2666" s="13" t="s">
        <v>152</v>
      </c>
      <c r="G2666" s="13">
        <v>6.77</v>
      </c>
      <c r="H2666" s="26">
        <v>42940</v>
      </c>
      <c r="I2666" s="26">
        <v>43007</v>
      </c>
      <c r="J2666" s="13">
        <v>9</v>
      </c>
      <c r="K2666" s="13">
        <v>2017</v>
      </c>
      <c r="L2666" s="13" t="s">
        <v>39</v>
      </c>
      <c r="M2666" s="13">
        <v>12</v>
      </c>
      <c r="N2666" s="13">
        <v>0.4</v>
      </c>
      <c r="O2666" s="13">
        <v>4.8000000000000007</v>
      </c>
      <c r="P2666" s="13">
        <v>68</v>
      </c>
      <c r="Q2666" s="13">
        <v>7.058823529411766E-2</v>
      </c>
      <c r="R2666" s="13">
        <v>0.1764705882352941</v>
      </c>
      <c r="S2666" s="13">
        <v>8.3323353293413174</v>
      </c>
      <c r="T2666" s="7">
        <f>IFERROR(VLOOKUP(B660,[1]!users_table[#All],4),"NA")</f>
        <v>8.4223826714801451</v>
      </c>
      <c r="U2666" s="13" t="s">
        <v>75</v>
      </c>
    </row>
    <row r="2667" spans="1:21" x14ac:dyDescent="0.3">
      <c r="A2667" s="25">
        <v>2665</v>
      </c>
      <c r="B2667" s="13" t="s">
        <v>4</v>
      </c>
      <c r="C2667" s="13">
        <v>34280</v>
      </c>
      <c r="D2667" s="13" t="s">
        <v>796</v>
      </c>
      <c r="E2667" s="13" t="s">
        <v>32</v>
      </c>
      <c r="F2667" s="13" t="s">
        <v>152</v>
      </c>
      <c r="G2667" s="13">
        <v>6.77</v>
      </c>
      <c r="H2667" s="26">
        <v>42940</v>
      </c>
      <c r="I2667" s="26">
        <v>43007</v>
      </c>
      <c r="J2667" s="13">
        <v>9</v>
      </c>
      <c r="K2667" s="13">
        <v>2017</v>
      </c>
      <c r="L2667" s="13" t="s">
        <v>39</v>
      </c>
      <c r="M2667" s="13">
        <v>12</v>
      </c>
      <c r="N2667" s="13">
        <v>0.4</v>
      </c>
      <c r="O2667" s="13">
        <v>4.8000000000000007</v>
      </c>
      <c r="P2667" s="13">
        <v>68</v>
      </c>
      <c r="Q2667" s="13">
        <v>7.058823529411766E-2</v>
      </c>
      <c r="R2667" s="13">
        <v>0.1764705882352941</v>
      </c>
      <c r="S2667" s="13">
        <v>8.3323353293413174</v>
      </c>
      <c r="T2667" s="7">
        <f>IFERROR(VLOOKUP(B660,[1]!users_table[#All],4),"NA")</f>
        <v>8.4223826714801451</v>
      </c>
      <c r="U2667" s="13" t="s">
        <v>70</v>
      </c>
    </row>
    <row r="2668" spans="1:21" x14ac:dyDescent="0.3">
      <c r="A2668" s="25">
        <v>2666</v>
      </c>
      <c r="B2668" s="13" t="s">
        <v>4</v>
      </c>
      <c r="C2668" s="13">
        <v>34280</v>
      </c>
      <c r="D2668" s="13" t="s">
        <v>796</v>
      </c>
      <c r="E2668" s="13" t="s">
        <v>32</v>
      </c>
      <c r="F2668" s="13" t="s">
        <v>152</v>
      </c>
      <c r="G2668" s="13">
        <v>6.77</v>
      </c>
      <c r="H2668" s="26">
        <v>42940</v>
      </c>
      <c r="I2668" s="26">
        <v>43007</v>
      </c>
      <c r="J2668" s="13">
        <v>9</v>
      </c>
      <c r="K2668" s="13">
        <v>2017</v>
      </c>
      <c r="L2668" s="13" t="s">
        <v>39</v>
      </c>
      <c r="M2668" s="13">
        <v>12</v>
      </c>
      <c r="N2668" s="13">
        <v>0.4</v>
      </c>
      <c r="O2668" s="13">
        <v>4.8000000000000007</v>
      </c>
      <c r="P2668" s="13">
        <v>68</v>
      </c>
      <c r="Q2668" s="13">
        <v>7.058823529411766E-2</v>
      </c>
      <c r="R2668" s="13">
        <v>0.1764705882352941</v>
      </c>
      <c r="S2668" s="13">
        <v>8.3323353293413174</v>
      </c>
      <c r="T2668" s="7">
        <f>IFERROR(VLOOKUP(B660,[1]!users_table[#All],4),"NA")</f>
        <v>8.4223826714801451</v>
      </c>
      <c r="U2668" s="13" t="s">
        <v>63</v>
      </c>
    </row>
    <row r="2669" spans="1:21" x14ac:dyDescent="0.3">
      <c r="A2669" s="25">
        <v>2667</v>
      </c>
      <c r="B2669" s="13" t="s">
        <v>4</v>
      </c>
      <c r="C2669" s="13">
        <v>28907</v>
      </c>
      <c r="D2669" s="13" t="s">
        <v>797</v>
      </c>
      <c r="E2669" s="13" t="s">
        <v>32</v>
      </c>
      <c r="F2669" s="13" t="s">
        <v>152</v>
      </c>
      <c r="G2669" s="13">
        <v>7.69</v>
      </c>
      <c r="H2669" s="26">
        <v>44425</v>
      </c>
      <c r="I2669" s="26">
        <v>44428</v>
      </c>
      <c r="J2669" s="13">
        <v>9</v>
      </c>
      <c r="K2669" s="13">
        <v>2015</v>
      </c>
      <c r="L2669" s="13" t="s">
        <v>39</v>
      </c>
      <c r="M2669" s="13">
        <v>12</v>
      </c>
      <c r="N2669" s="13">
        <v>0.39444444444444438</v>
      </c>
      <c r="O2669" s="13">
        <v>4.7333333333333334</v>
      </c>
      <c r="P2669" s="13">
        <v>4</v>
      </c>
      <c r="Q2669" s="13">
        <v>1.1833333333333329</v>
      </c>
      <c r="R2669" s="13">
        <v>3</v>
      </c>
      <c r="S2669" s="13">
        <v>8.3323353293413174</v>
      </c>
      <c r="T2669" s="7">
        <f>IFERROR(VLOOKUP(B661,[1]!users_table[#All],4),"NA")</f>
        <v>8.4223826714801451</v>
      </c>
      <c r="U2669" s="13" t="s">
        <v>65</v>
      </c>
    </row>
    <row r="2670" spans="1:21" x14ac:dyDescent="0.3">
      <c r="A2670" s="25">
        <v>2668</v>
      </c>
      <c r="B2670" s="13" t="s">
        <v>4</v>
      </c>
      <c r="C2670" s="13">
        <v>28907</v>
      </c>
      <c r="D2670" s="13" t="s">
        <v>797</v>
      </c>
      <c r="E2670" s="8" t="s">
        <v>32</v>
      </c>
      <c r="F2670" s="8" t="s">
        <v>152</v>
      </c>
      <c r="G2670" s="13">
        <v>7.69</v>
      </c>
      <c r="H2670" s="26">
        <v>44425</v>
      </c>
      <c r="I2670" s="26">
        <v>44428</v>
      </c>
      <c r="J2670" s="13">
        <v>9</v>
      </c>
      <c r="K2670" s="13">
        <v>2015</v>
      </c>
      <c r="L2670" s="13" t="s">
        <v>39</v>
      </c>
      <c r="M2670" s="13">
        <v>12</v>
      </c>
      <c r="N2670" s="13">
        <v>0.39444444444444438</v>
      </c>
      <c r="O2670" s="13">
        <v>4.7333333333333334</v>
      </c>
      <c r="P2670" s="13">
        <v>4</v>
      </c>
      <c r="Q2670" s="13">
        <v>1.1833333333333329</v>
      </c>
      <c r="R2670" s="13">
        <v>3</v>
      </c>
      <c r="S2670" s="13">
        <v>8.3323353293413174</v>
      </c>
      <c r="T2670" s="7">
        <f>IFERROR(VLOOKUP(B661,[1]!users_table[#All],4),"NA")</f>
        <v>8.4223826714801451</v>
      </c>
      <c r="U2670" s="13" t="s">
        <v>59</v>
      </c>
    </row>
    <row r="2671" spans="1:21" x14ac:dyDescent="0.3">
      <c r="A2671" s="25">
        <v>2669</v>
      </c>
      <c r="B2671" s="13" t="s">
        <v>4</v>
      </c>
      <c r="C2671" s="13">
        <v>28907</v>
      </c>
      <c r="D2671" s="13" t="s">
        <v>797</v>
      </c>
      <c r="E2671" s="13" t="s">
        <v>32</v>
      </c>
      <c r="F2671" s="13" t="s">
        <v>152</v>
      </c>
      <c r="G2671" s="13">
        <v>7.69</v>
      </c>
      <c r="H2671" s="26">
        <v>44425</v>
      </c>
      <c r="I2671" s="26">
        <v>44428</v>
      </c>
      <c r="J2671" s="13">
        <v>9</v>
      </c>
      <c r="K2671" s="13">
        <v>2015</v>
      </c>
      <c r="L2671" s="13" t="s">
        <v>39</v>
      </c>
      <c r="M2671" s="13">
        <v>12</v>
      </c>
      <c r="N2671" s="13">
        <v>0.39444444444444438</v>
      </c>
      <c r="O2671" s="13">
        <v>4.7333333333333334</v>
      </c>
      <c r="P2671" s="13">
        <v>4</v>
      </c>
      <c r="Q2671" s="13">
        <v>1.1833333333333329</v>
      </c>
      <c r="R2671" s="13">
        <v>3</v>
      </c>
      <c r="S2671" s="13">
        <v>8.3323353293413174</v>
      </c>
      <c r="T2671" s="7">
        <f>IFERROR(VLOOKUP(B661,[1]!users_table[#All],4),"NA")</f>
        <v>8.4223826714801451</v>
      </c>
      <c r="U2671" s="13" t="s">
        <v>60</v>
      </c>
    </row>
    <row r="2672" spans="1:21" x14ac:dyDescent="0.3">
      <c r="A2672" s="25">
        <v>2670</v>
      </c>
      <c r="B2672" s="13" t="s">
        <v>4</v>
      </c>
      <c r="C2672" s="13">
        <v>28907</v>
      </c>
      <c r="D2672" s="13" t="s">
        <v>797</v>
      </c>
      <c r="E2672" s="13" t="s">
        <v>32</v>
      </c>
      <c r="F2672" s="13" t="s">
        <v>152</v>
      </c>
      <c r="G2672" s="13">
        <v>7.69</v>
      </c>
      <c r="H2672" s="26">
        <v>44425</v>
      </c>
      <c r="I2672" s="26">
        <v>44428</v>
      </c>
      <c r="J2672" s="13">
        <v>9</v>
      </c>
      <c r="K2672" s="13">
        <v>2015</v>
      </c>
      <c r="L2672" s="13" t="s">
        <v>39</v>
      </c>
      <c r="M2672" s="13">
        <v>12</v>
      </c>
      <c r="N2672" s="13">
        <v>0.39444444444444438</v>
      </c>
      <c r="O2672" s="13">
        <v>4.7333333333333334</v>
      </c>
      <c r="P2672" s="13">
        <v>4</v>
      </c>
      <c r="Q2672" s="13">
        <v>1.1833333333333329</v>
      </c>
      <c r="R2672" s="13">
        <v>3</v>
      </c>
      <c r="S2672" s="13">
        <v>8.3323353293413174</v>
      </c>
      <c r="T2672" s="7">
        <f>IFERROR(VLOOKUP(B661,[1]!users_table[#All],4),"NA")</f>
        <v>8.4223826714801451</v>
      </c>
      <c r="U2672" s="13" t="s">
        <v>67</v>
      </c>
    </row>
    <row r="2673" spans="1:21" x14ac:dyDescent="0.3">
      <c r="A2673" s="25">
        <v>2671</v>
      </c>
      <c r="B2673" s="13" t="s">
        <v>4</v>
      </c>
      <c r="C2673" s="13">
        <v>28907</v>
      </c>
      <c r="D2673" s="13" t="s">
        <v>797</v>
      </c>
      <c r="E2673" s="13" t="s">
        <v>32</v>
      </c>
      <c r="F2673" s="13" t="s">
        <v>152</v>
      </c>
      <c r="G2673" s="13">
        <v>7.69</v>
      </c>
      <c r="H2673" s="26">
        <v>44425</v>
      </c>
      <c r="I2673" s="26">
        <v>44428</v>
      </c>
      <c r="J2673" s="13">
        <v>9</v>
      </c>
      <c r="K2673" s="13">
        <v>2015</v>
      </c>
      <c r="L2673" s="13" t="s">
        <v>39</v>
      </c>
      <c r="M2673" s="13">
        <v>12</v>
      </c>
      <c r="N2673" s="13">
        <v>0.39444444444444438</v>
      </c>
      <c r="O2673" s="13">
        <v>4.7333333333333334</v>
      </c>
      <c r="P2673" s="13">
        <v>4</v>
      </c>
      <c r="Q2673" s="13">
        <v>1.1833333333333329</v>
      </c>
      <c r="R2673" s="13">
        <v>3</v>
      </c>
      <c r="S2673" s="13">
        <v>8.3323353293413174</v>
      </c>
      <c r="T2673" s="7">
        <f>IFERROR(VLOOKUP(B661,[1]!users_table[#All],4),"NA")</f>
        <v>8.4223826714801451</v>
      </c>
      <c r="U2673" s="13" t="s">
        <v>1024</v>
      </c>
    </row>
    <row r="2674" spans="1:21" x14ac:dyDescent="0.3">
      <c r="A2674" s="25">
        <v>2672</v>
      </c>
      <c r="B2674" s="13" t="s">
        <v>4</v>
      </c>
      <c r="C2674" s="13">
        <v>31637</v>
      </c>
      <c r="D2674" s="13" t="s">
        <v>798</v>
      </c>
      <c r="E2674" s="13" t="s">
        <v>32</v>
      </c>
      <c r="F2674" s="13" t="s">
        <v>152</v>
      </c>
      <c r="G2674" s="13">
        <v>7.72</v>
      </c>
      <c r="H2674" s="26">
        <v>44428</v>
      </c>
      <c r="I2674" s="26">
        <v>44428</v>
      </c>
      <c r="J2674" s="13">
        <v>9</v>
      </c>
      <c r="K2674" s="13">
        <v>2016</v>
      </c>
      <c r="L2674" s="13" t="s">
        <v>30</v>
      </c>
      <c r="M2674" s="13">
        <v>12</v>
      </c>
      <c r="N2674" s="13">
        <v>0.39444444444444438</v>
      </c>
      <c r="O2674" s="13">
        <v>4.7333333333333334</v>
      </c>
      <c r="P2674" s="13">
        <v>1</v>
      </c>
      <c r="Q2674" s="13">
        <v>4.7333333333333334</v>
      </c>
      <c r="R2674" s="13">
        <v>12</v>
      </c>
      <c r="S2674" s="13">
        <v>8.3323353293413174</v>
      </c>
      <c r="T2674" s="7">
        <f>IFERROR(VLOOKUP(B662,[1]!users_table[#All],4),"NA")</f>
        <v>8.4223826714801451</v>
      </c>
      <c r="U2674" s="13" t="s">
        <v>65</v>
      </c>
    </row>
    <row r="2675" spans="1:21" x14ac:dyDescent="0.3">
      <c r="A2675" s="25">
        <v>2673</v>
      </c>
      <c r="B2675" s="13" t="s">
        <v>4</v>
      </c>
      <c r="C2675" s="13">
        <v>31637</v>
      </c>
      <c r="D2675" s="13" t="s">
        <v>798</v>
      </c>
      <c r="E2675" s="13" t="s">
        <v>32</v>
      </c>
      <c r="F2675" s="13" t="s">
        <v>152</v>
      </c>
      <c r="G2675" s="13">
        <v>7.72</v>
      </c>
      <c r="H2675" s="26">
        <v>44428</v>
      </c>
      <c r="I2675" s="26">
        <v>44428</v>
      </c>
      <c r="J2675" s="13">
        <v>9</v>
      </c>
      <c r="K2675" s="13">
        <v>2016</v>
      </c>
      <c r="L2675" s="13" t="s">
        <v>30</v>
      </c>
      <c r="M2675" s="13">
        <v>12</v>
      </c>
      <c r="N2675" s="13">
        <v>0.39444444444444438</v>
      </c>
      <c r="O2675" s="13">
        <v>4.7333333333333334</v>
      </c>
      <c r="P2675" s="13">
        <v>1</v>
      </c>
      <c r="Q2675" s="13">
        <v>4.7333333333333334</v>
      </c>
      <c r="R2675" s="13">
        <v>12</v>
      </c>
      <c r="S2675" s="13">
        <v>8.3323353293413174</v>
      </c>
      <c r="T2675" s="7">
        <f>IFERROR(VLOOKUP(B662,[1]!users_table[#All],4),"NA")</f>
        <v>8.4223826714801451</v>
      </c>
      <c r="U2675" s="13" t="s">
        <v>59</v>
      </c>
    </row>
    <row r="2676" spans="1:21" x14ac:dyDescent="0.3">
      <c r="A2676" s="25">
        <v>2674</v>
      </c>
      <c r="B2676" s="13" t="s">
        <v>4</v>
      </c>
      <c r="C2676" s="13">
        <v>31637</v>
      </c>
      <c r="D2676" s="13" t="s">
        <v>798</v>
      </c>
      <c r="E2676" s="13" t="s">
        <v>32</v>
      </c>
      <c r="F2676" s="13" t="s">
        <v>152</v>
      </c>
      <c r="G2676" s="13">
        <v>7.72</v>
      </c>
      <c r="H2676" s="26">
        <v>44428</v>
      </c>
      <c r="I2676" s="26">
        <v>44428</v>
      </c>
      <c r="J2676" s="13">
        <v>9</v>
      </c>
      <c r="K2676" s="13">
        <v>2016</v>
      </c>
      <c r="L2676" s="13" t="s">
        <v>30</v>
      </c>
      <c r="M2676" s="13">
        <v>12</v>
      </c>
      <c r="N2676" s="13">
        <v>0.39444444444444438</v>
      </c>
      <c r="O2676" s="13">
        <v>4.7333333333333334</v>
      </c>
      <c r="P2676" s="13">
        <v>1</v>
      </c>
      <c r="Q2676" s="13">
        <v>4.7333333333333334</v>
      </c>
      <c r="R2676" s="13">
        <v>12</v>
      </c>
      <c r="S2676" s="13">
        <v>8.3323353293413174</v>
      </c>
      <c r="T2676" s="7">
        <f>IFERROR(VLOOKUP(B662,[1]!users_table[#All],4),"NA")</f>
        <v>8.4223826714801451</v>
      </c>
      <c r="U2676" s="13" t="s">
        <v>60</v>
      </c>
    </row>
    <row r="2677" spans="1:21" x14ac:dyDescent="0.3">
      <c r="A2677" s="25">
        <v>2675</v>
      </c>
      <c r="B2677" s="13" t="s">
        <v>4</v>
      </c>
      <c r="C2677" s="13">
        <v>31637</v>
      </c>
      <c r="D2677" s="13" t="s">
        <v>798</v>
      </c>
      <c r="E2677" s="13" t="s">
        <v>32</v>
      </c>
      <c r="F2677" s="13" t="s">
        <v>152</v>
      </c>
      <c r="G2677" s="13">
        <v>7.72</v>
      </c>
      <c r="H2677" s="26">
        <v>44428</v>
      </c>
      <c r="I2677" s="26">
        <v>44428</v>
      </c>
      <c r="J2677" s="13">
        <v>9</v>
      </c>
      <c r="K2677" s="13">
        <v>2016</v>
      </c>
      <c r="L2677" s="13" t="s">
        <v>30</v>
      </c>
      <c r="M2677" s="13">
        <v>12</v>
      </c>
      <c r="N2677" s="13">
        <v>0.39444444444444438</v>
      </c>
      <c r="O2677" s="13">
        <v>4.7333333333333334</v>
      </c>
      <c r="P2677" s="13">
        <v>1</v>
      </c>
      <c r="Q2677" s="13">
        <v>4.7333333333333334</v>
      </c>
      <c r="R2677" s="13">
        <v>12</v>
      </c>
      <c r="S2677" s="13">
        <v>8.3323353293413174</v>
      </c>
      <c r="T2677" s="7">
        <f>IFERROR(VLOOKUP(B662,[1]!users_table[#All],4),"NA")</f>
        <v>8.4223826714801451</v>
      </c>
      <c r="U2677" s="13" t="s">
        <v>67</v>
      </c>
    </row>
    <row r="2678" spans="1:21" x14ac:dyDescent="0.3">
      <c r="A2678" s="25">
        <v>2676</v>
      </c>
      <c r="B2678" s="13" t="s">
        <v>4</v>
      </c>
      <c r="C2678" s="13">
        <v>31637</v>
      </c>
      <c r="D2678" s="13" t="s">
        <v>798</v>
      </c>
      <c r="E2678" s="13" t="s">
        <v>32</v>
      </c>
      <c r="F2678" s="13" t="s">
        <v>152</v>
      </c>
      <c r="G2678" s="13">
        <v>7.72</v>
      </c>
      <c r="H2678" s="26">
        <v>44428</v>
      </c>
      <c r="I2678" s="26">
        <v>44428</v>
      </c>
      <c r="J2678" s="13">
        <v>9</v>
      </c>
      <c r="K2678" s="13">
        <v>2016</v>
      </c>
      <c r="L2678" s="13" t="s">
        <v>30</v>
      </c>
      <c r="M2678" s="13">
        <v>12</v>
      </c>
      <c r="N2678" s="13">
        <v>0.39444444444444438</v>
      </c>
      <c r="O2678" s="13">
        <v>4.7333333333333334</v>
      </c>
      <c r="P2678" s="13">
        <v>1</v>
      </c>
      <c r="Q2678" s="13">
        <v>4.7333333333333334</v>
      </c>
      <c r="R2678" s="13">
        <v>12</v>
      </c>
      <c r="S2678" s="13">
        <v>8.3323353293413174</v>
      </c>
      <c r="T2678" s="7">
        <f>IFERROR(VLOOKUP(B662,[1]!users_table[#All],4),"NA")</f>
        <v>8.4223826714801451</v>
      </c>
      <c r="U2678" s="13" t="s">
        <v>1024</v>
      </c>
    </row>
    <row r="2679" spans="1:21" x14ac:dyDescent="0.3">
      <c r="A2679" s="25">
        <v>2677</v>
      </c>
      <c r="B2679" s="13" t="s">
        <v>4</v>
      </c>
      <c r="C2679" s="13">
        <v>16918</v>
      </c>
      <c r="D2679" s="13" t="s">
        <v>799</v>
      </c>
      <c r="E2679" s="13" t="s">
        <v>32</v>
      </c>
      <c r="F2679" s="13" t="s">
        <v>37</v>
      </c>
      <c r="G2679" s="13">
        <v>8.09</v>
      </c>
      <c r="H2679" s="26">
        <v>44136</v>
      </c>
      <c r="I2679" s="26">
        <v>44145</v>
      </c>
      <c r="J2679" s="13">
        <v>9</v>
      </c>
      <c r="K2679" s="13">
        <v>2013</v>
      </c>
      <c r="L2679" s="13" t="s">
        <v>39</v>
      </c>
      <c r="M2679" s="13">
        <v>11</v>
      </c>
      <c r="N2679" s="13">
        <v>0.38333333333333341</v>
      </c>
      <c r="O2679" s="13">
        <v>4.2166666666666668</v>
      </c>
      <c r="P2679" s="13">
        <v>10</v>
      </c>
      <c r="Q2679" s="13">
        <v>0.42166666666666669</v>
      </c>
      <c r="R2679" s="13">
        <v>1.1000000000000001</v>
      </c>
      <c r="S2679" s="13">
        <v>8.3323353293413174</v>
      </c>
      <c r="T2679" s="7">
        <f>IFERROR(VLOOKUP(B665,[1]!users_table[#All],4),"NA")</f>
        <v>8.4223826714801451</v>
      </c>
      <c r="U2679" s="13" t="s">
        <v>64</v>
      </c>
    </row>
    <row r="2680" spans="1:21" x14ac:dyDescent="0.3">
      <c r="A2680" s="25">
        <v>2678</v>
      </c>
      <c r="B2680" s="13" t="s">
        <v>4</v>
      </c>
      <c r="C2680" s="13">
        <v>16918</v>
      </c>
      <c r="D2680" s="13" t="s">
        <v>799</v>
      </c>
      <c r="E2680" s="13" t="s">
        <v>32</v>
      </c>
      <c r="F2680" s="13" t="s">
        <v>37</v>
      </c>
      <c r="G2680" s="13">
        <v>8.09</v>
      </c>
      <c r="H2680" s="26">
        <v>44136</v>
      </c>
      <c r="I2680" s="26">
        <v>44145</v>
      </c>
      <c r="J2680" s="13">
        <v>9</v>
      </c>
      <c r="K2680" s="13">
        <v>2013</v>
      </c>
      <c r="L2680" s="13" t="s">
        <v>39</v>
      </c>
      <c r="M2680" s="13">
        <v>11</v>
      </c>
      <c r="N2680" s="13">
        <v>0.38333333333333341</v>
      </c>
      <c r="O2680" s="13">
        <v>4.2166666666666668</v>
      </c>
      <c r="P2680" s="13">
        <v>10</v>
      </c>
      <c r="Q2680" s="13">
        <v>0.42166666666666669</v>
      </c>
      <c r="R2680" s="13">
        <v>1.1000000000000001</v>
      </c>
      <c r="S2680" s="13">
        <v>8.3323353293413174</v>
      </c>
      <c r="T2680" s="7">
        <f>IFERROR(VLOOKUP(B665,[1]!users_table[#All],4),"NA")</f>
        <v>8.4223826714801451</v>
      </c>
      <c r="U2680" s="13" t="s">
        <v>70</v>
      </c>
    </row>
    <row r="2681" spans="1:21" x14ac:dyDescent="0.3">
      <c r="A2681" s="25">
        <v>2679</v>
      </c>
      <c r="B2681" s="13" t="s">
        <v>4</v>
      </c>
      <c r="C2681" s="13">
        <v>16918</v>
      </c>
      <c r="D2681" s="13" t="s">
        <v>799</v>
      </c>
      <c r="E2681" s="13" t="s">
        <v>32</v>
      </c>
      <c r="F2681" s="13" t="s">
        <v>37</v>
      </c>
      <c r="G2681" s="13">
        <v>8.09</v>
      </c>
      <c r="H2681" s="26">
        <v>44136</v>
      </c>
      <c r="I2681" s="26">
        <v>44145</v>
      </c>
      <c r="J2681" s="13">
        <v>9</v>
      </c>
      <c r="K2681" s="13">
        <v>2013</v>
      </c>
      <c r="L2681" s="13" t="s">
        <v>39</v>
      </c>
      <c r="M2681" s="13">
        <v>11</v>
      </c>
      <c r="N2681" s="13">
        <v>0.38333333333333341</v>
      </c>
      <c r="O2681" s="13">
        <v>4.2166666666666668</v>
      </c>
      <c r="P2681" s="13">
        <v>10</v>
      </c>
      <c r="Q2681" s="13">
        <v>0.42166666666666669</v>
      </c>
      <c r="R2681" s="13">
        <v>1.1000000000000001</v>
      </c>
      <c r="S2681" s="13">
        <v>8.3323353293413174</v>
      </c>
      <c r="T2681" s="7">
        <f>IFERROR(VLOOKUP(B665,[1]!users_table[#All],4),"NA")</f>
        <v>8.4223826714801451</v>
      </c>
      <c r="U2681" s="13" t="s">
        <v>68</v>
      </c>
    </row>
    <row r="2682" spans="1:21" x14ac:dyDescent="0.3">
      <c r="A2682" s="25">
        <v>2680</v>
      </c>
      <c r="B2682" s="13" t="s">
        <v>4</v>
      </c>
      <c r="C2682" s="13">
        <v>19363</v>
      </c>
      <c r="D2682" s="13" t="s">
        <v>800</v>
      </c>
      <c r="E2682" s="13" t="s">
        <v>32</v>
      </c>
      <c r="F2682" s="13" t="s">
        <v>37</v>
      </c>
      <c r="G2682" s="13">
        <v>8.27</v>
      </c>
      <c r="H2682" s="26">
        <v>44148</v>
      </c>
      <c r="I2682" s="26">
        <v>44154</v>
      </c>
      <c r="J2682" s="13">
        <v>9</v>
      </c>
      <c r="K2682" s="13">
        <v>2014</v>
      </c>
      <c r="L2682" s="13" t="s">
        <v>30</v>
      </c>
      <c r="M2682" s="13">
        <v>11</v>
      </c>
      <c r="N2682" s="13">
        <v>0.4</v>
      </c>
      <c r="O2682" s="13">
        <v>4.4000000000000004</v>
      </c>
      <c r="P2682" s="13">
        <v>7</v>
      </c>
      <c r="Q2682" s="13">
        <v>0.62857142857142867</v>
      </c>
      <c r="R2682" s="13">
        <v>1.571428571428571</v>
      </c>
      <c r="S2682" s="13">
        <v>8.3323353293413174</v>
      </c>
      <c r="T2682" s="7">
        <f>IFERROR(VLOOKUP(B666,[1]!users_table[#All],4),"NA")</f>
        <v>8.4223826714801451</v>
      </c>
      <c r="U2682" s="13" t="s">
        <v>64</v>
      </c>
    </row>
    <row r="2683" spans="1:21" x14ac:dyDescent="0.3">
      <c r="A2683" s="25">
        <v>2681</v>
      </c>
      <c r="B2683" s="13" t="s">
        <v>4</v>
      </c>
      <c r="C2683" s="13">
        <v>19363</v>
      </c>
      <c r="D2683" s="13" t="s">
        <v>800</v>
      </c>
      <c r="E2683" s="13" t="s">
        <v>32</v>
      </c>
      <c r="F2683" s="13" t="s">
        <v>37</v>
      </c>
      <c r="G2683" s="13">
        <v>8.27</v>
      </c>
      <c r="H2683" s="26">
        <v>44148</v>
      </c>
      <c r="I2683" s="26">
        <v>44154</v>
      </c>
      <c r="J2683" s="13">
        <v>9</v>
      </c>
      <c r="K2683" s="13">
        <v>2014</v>
      </c>
      <c r="L2683" s="13" t="s">
        <v>30</v>
      </c>
      <c r="M2683" s="13">
        <v>11</v>
      </c>
      <c r="N2683" s="13">
        <v>0.4</v>
      </c>
      <c r="O2683" s="13">
        <v>4.4000000000000004</v>
      </c>
      <c r="P2683" s="13">
        <v>7</v>
      </c>
      <c r="Q2683" s="13">
        <v>0.62857142857142867</v>
      </c>
      <c r="R2683" s="13">
        <v>1.571428571428571</v>
      </c>
      <c r="S2683" s="13">
        <v>8.3323353293413174</v>
      </c>
      <c r="T2683" s="7">
        <f>IFERROR(VLOOKUP(B666,[1]!users_table[#All],4),"NA")</f>
        <v>8.4223826714801451</v>
      </c>
      <c r="U2683" s="13" t="s">
        <v>70</v>
      </c>
    </row>
    <row r="2684" spans="1:21" x14ac:dyDescent="0.3">
      <c r="A2684" s="25">
        <v>2682</v>
      </c>
      <c r="B2684" s="13" t="s">
        <v>4</v>
      </c>
      <c r="C2684" s="13">
        <v>19363</v>
      </c>
      <c r="D2684" s="13" t="s">
        <v>800</v>
      </c>
      <c r="E2684" s="13" t="s">
        <v>32</v>
      </c>
      <c r="F2684" s="13" t="s">
        <v>37</v>
      </c>
      <c r="G2684" s="13">
        <v>8.27</v>
      </c>
      <c r="H2684" s="26">
        <v>44148</v>
      </c>
      <c r="I2684" s="26">
        <v>44154</v>
      </c>
      <c r="J2684" s="13">
        <v>9</v>
      </c>
      <c r="K2684" s="13">
        <v>2014</v>
      </c>
      <c r="L2684" s="13" t="s">
        <v>30</v>
      </c>
      <c r="M2684" s="13">
        <v>11</v>
      </c>
      <c r="N2684" s="13">
        <v>0.4</v>
      </c>
      <c r="O2684" s="13">
        <v>4.4000000000000004</v>
      </c>
      <c r="P2684" s="13">
        <v>7</v>
      </c>
      <c r="Q2684" s="13">
        <v>0.62857142857142867</v>
      </c>
      <c r="R2684" s="13">
        <v>1.571428571428571</v>
      </c>
      <c r="S2684" s="13">
        <v>8.3323353293413174</v>
      </c>
      <c r="T2684" s="7">
        <f>IFERROR(VLOOKUP(B666,[1]!users_table[#All],4),"NA")</f>
        <v>8.4223826714801451</v>
      </c>
      <c r="U2684" s="13" t="s">
        <v>68</v>
      </c>
    </row>
    <row r="2685" spans="1:21" x14ac:dyDescent="0.3">
      <c r="A2685" s="25">
        <v>2683</v>
      </c>
      <c r="B2685" s="13" t="s">
        <v>4</v>
      </c>
      <c r="C2685" s="13">
        <v>37998</v>
      </c>
      <c r="D2685" s="13" t="s">
        <v>801</v>
      </c>
      <c r="E2685" s="13" t="s">
        <v>32</v>
      </c>
      <c r="F2685" s="13" t="s">
        <v>152</v>
      </c>
      <c r="G2685" s="13">
        <v>6.15</v>
      </c>
      <c r="H2685" s="26" t="s">
        <v>54</v>
      </c>
      <c r="I2685" s="26" t="s">
        <v>54</v>
      </c>
      <c r="J2685" s="13">
        <v>7</v>
      </c>
      <c r="K2685" s="13">
        <v>2019</v>
      </c>
      <c r="L2685" s="13" t="s">
        <v>30</v>
      </c>
      <c r="M2685" s="13">
        <v>12</v>
      </c>
      <c r="N2685" s="13">
        <v>0.39444444444444438</v>
      </c>
      <c r="O2685" s="13">
        <v>4.7333333333333334</v>
      </c>
      <c r="P2685" s="13" t="s">
        <v>54</v>
      </c>
      <c r="Q2685" s="13" t="s">
        <v>54</v>
      </c>
      <c r="R2685" s="13" t="s">
        <v>54</v>
      </c>
      <c r="S2685" s="13">
        <v>8.3323353293413174</v>
      </c>
      <c r="T2685" s="7">
        <f>IFERROR(VLOOKUP(B667,[1]!users_table[#All],4),"NA")</f>
        <v>8.4223826714801451</v>
      </c>
      <c r="U2685" s="13" t="s">
        <v>65</v>
      </c>
    </row>
    <row r="2686" spans="1:21" x14ac:dyDescent="0.3">
      <c r="A2686" s="25">
        <v>2684</v>
      </c>
      <c r="B2686" s="13" t="s">
        <v>4</v>
      </c>
      <c r="C2686" s="13">
        <v>37998</v>
      </c>
      <c r="D2686" s="13" t="s">
        <v>801</v>
      </c>
      <c r="E2686" s="13" t="s">
        <v>32</v>
      </c>
      <c r="F2686" s="13" t="s">
        <v>152</v>
      </c>
      <c r="G2686" s="13">
        <v>6.15</v>
      </c>
      <c r="H2686" s="26" t="s">
        <v>54</v>
      </c>
      <c r="I2686" s="26" t="s">
        <v>54</v>
      </c>
      <c r="J2686" s="13">
        <v>7</v>
      </c>
      <c r="K2686" s="13">
        <v>2019</v>
      </c>
      <c r="L2686" s="13" t="s">
        <v>30</v>
      </c>
      <c r="M2686" s="13">
        <v>12</v>
      </c>
      <c r="N2686" s="13">
        <v>0.39444444444444438</v>
      </c>
      <c r="O2686" s="13">
        <v>4.7333333333333334</v>
      </c>
      <c r="P2686" s="13" t="s">
        <v>54</v>
      </c>
      <c r="Q2686" s="13" t="s">
        <v>54</v>
      </c>
      <c r="R2686" s="13" t="s">
        <v>54</v>
      </c>
      <c r="S2686" s="13">
        <v>8.3323353293413174</v>
      </c>
      <c r="T2686" s="7">
        <f>IFERROR(VLOOKUP(B667,[1]!users_table[#All],4),"NA")</f>
        <v>8.4223826714801451</v>
      </c>
      <c r="U2686" s="13" t="s">
        <v>1024</v>
      </c>
    </row>
    <row r="2687" spans="1:21" x14ac:dyDescent="0.3">
      <c r="A2687" s="25">
        <v>2685</v>
      </c>
      <c r="B2687" s="13" t="s">
        <v>4</v>
      </c>
      <c r="C2687" s="13">
        <v>37998</v>
      </c>
      <c r="D2687" s="13" t="s">
        <v>801</v>
      </c>
      <c r="E2687" s="13" t="s">
        <v>32</v>
      </c>
      <c r="F2687" s="13" t="s">
        <v>152</v>
      </c>
      <c r="G2687" s="13">
        <v>6.15</v>
      </c>
      <c r="H2687" s="26" t="s">
        <v>54</v>
      </c>
      <c r="I2687" s="26" t="s">
        <v>54</v>
      </c>
      <c r="J2687" s="13">
        <v>7</v>
      </c>
      <c r="K2687" s="13">
        <v>2019</v>
      </c>
      <c r="L2687" s="13" t="s">
        <v>30</v>
      </c>
      <c r="M2687" s="13">
        <v>12</v>
      </c>
      <c r="N2687" s="13">
        <v>0.39444444444444438</v>
      </c>
      <c r="O2687" s="13">
        <v>4.7333333333333334</v>
      </c>
      <c r="P2687" s="13" t="s">
        <v>54</v>
      </c>
      <c r="Q2687" s="13" t="s">
        <v>54</v>
      </c>
      <c r="R2687" s="13" t="s">
        <v>54</v>
      </c>
      <c r="S2687" s="13">
        <v>8.3323353293413174</v>
      </c>
      <c r="T2687" s="7">
        <f>IFERROR(VLOOKUP(B667,[1]!users_table[#All],4),"NA")</f>
        <v>8.4223826714801451</v>
      </c>
      <c r="U2687" s="13" t="s">
        <v>62</v>
      </c>
    </row>
    <row r="2688" spans="1:21" x14ac:dyDescent="0.3">
      <c r="A2688" s="25">
        <v>2686</v>
      </c>
      <c r="B2688" s="13" t="s">
        <v>4</v>
      </c>
      <c r="C2688" s="13">
        <v>17895</v>
      </c>
      <c r="D2688" s="13" t="s">
        <v>802</v>
      </c>
      <c r="E2688" s="13" t="s">
        <v>32</v>
      </c>
      <c r="F2688" s="13" t="s">
        <v>152</v>
      </c>
      <c r="G2688" s="13">
        <v>7.74</v>
      </c>
      <c r="H2688" s="26" t="s">
        <v>54</v>
      </c>
      <c r="I2688" s="26" t="s">
        <v>54</v>
      </c>
      <c r="J2688" s="13">
        <v>9</v>
      </c>
      <c r="K2688" s="13">
        <v>2013</v>
      </c>
      <c r="L2688" s="13" t="s">
        <v>35</v>
      </c>
      <c r="M2688" s="13">
        <v>24</v>
      </c>
      <c r="N2688" s="13">
        <v>0.4</v>
      </c>
      <c r="O2688" s="13">
        <v>9.6000000000000014</v>
      </c>
      <c r="P2688" s="13" t="s">
        <v>54</v>
      </c>
      <c r="Q2688" s="13" t="s">
        <v>54</v>
      </c>
      <c r="R2688" s="13" t="s">
        <v>54</v>
      </c>
      <c r="S2688" s="13">
        <v>8.3323353293413174</v>
      </c>
      <c r="T2688" s="7">
        <f>IFERROR(VLOOKUP(B669,[1]!users_table[#All],4),"NA")</f>
        <v>8.4223826714801451</v>
      </c>
      <c r="U2688" s="13" t="s">
        <v>64</v>
      </c>
    </row>
    <row r="2689" spans="1:21" x14ac:dyDescent="0.3">
      <c r="A2689" s="25">
        <v>2687</v>
      </c>
      <c r="B2689" s="13" t="s">
        <v>4</v>
      </c>
      <c r="C2689" s="13">
        <v>17895</v>
      </c>
      <c r="D2689" s="13" t="s">
        <v>802</v>
      </c>
      <c r="E2689" s="13" t="s">
        <v>32</v>
      </c>
      <c r="F2689" s="13" t="s">
        <v>152</v>
      </c>
      <c r="G2689" s="13">
        <v>7.74</v>
      </c>
      <c r="H2689" s="26" t="s">
        <v>54</v>
      </c>
      <c r="I2689" s="26" t="s">
        <v>54</v>
      </c>
      <c r="J2689" s="13">
        <v>9</v>
      </c>
      <c r="K2689" s="13">
        <v>2013</v>
      </c>
      <c r="L2689" s="13" t="s">
        <v>35</v>
      </c>
      <c r="M2689" s="13">
        <v>24</v>
      </c>
      <c r="N2689" s="13">
        <v>0.4</v>
      </c>
      <c r="O2689" s="13">
        <v>9.6000000000000014</v>
      </c>
      <c r="P2689" s="13" t="s">
        <v>54</v>
      </c>
      <c r="Q2689" s="13" t="s">
        <v>54</v>
      </c>
      <c r="R2689" s="13" t="s">
        <v>54</v>
      </c>
      <c r="S2689" s="13">
        <v>8.3323353293413174</v>
      </c>
      <c r="T2689" s="7">
        <f>IFERROR(VLOOKUP(B669,[1]!users_table[#All],4),"NA")</f>
        <v>8.4223826714801451</v>
      </c>
      <c r="U2689" s="13" t="s">
        <v>1040</v>
      </c>
    </row>
    <row r="2690" spans="1:21" x14ac:dyDescent="0.3">
      <c r="A2690" s="25">
        <v>2688</v>
      </c>
      <c r="B2690" s="13" t="s">
        <v>4</v>
      </c>
      <c r="C2690" s="13">
        <v>17895</v>
      </c>
      <c r="D2690" s="13" t="s">
        <v>802</v>
      </c>
      <c r="E2690" s="13" t="s">
        <v>32</v>
      </c>
      <c r="F2690" s="13" t="s">
        <v>152</v>
      </c>
      <c r="G2690" s="13">
        <v>7.74</v>
      </c>
      <c r="H2690" s="26" t="s">
        <v>54</v>
      </c>
      <c r="I2690" s="26" t="s">
        <v>54</v>
      </c>
      <c r="J2690" s="13">
        <v>9</v>
      </c>
      <c r="K2690" s="13">
        <v>2013</v>
      </c>
      <c r="L2690" s="13" t="s">
        <v>35</v>
      </c>
      <c r="M2690" s="13">
        <v>24</v>
      </c>
      <c r="N2690" s="13">
        <v>0.4</v>
      </c>
      <c r="O2690" s="13">
        <v>9.6000000000000014</v>
      </c>
      <c r="P2690" s="13" t="s">
        <v>54</v>
      </c>
      <c r="Q2690" s="13" t="s">
        <v>54</v>
      </c>
      <c r="R2690" s="13" t="s">
        <v>54</v>
      </c>
      <c r="S2690" s="13">
        <v>8.3323353293413174</v>
      </c>
      <c r="T2690" s="7">
        <f>IFERROR(VLOOKUP(B669,[1]!users_table[#All],4),"NA")</f>
        <v>8.4223826714801451</v>
      </c>
      <c r="U2690" s="13" t="s">
        <v>75</v>
      </c>
    </row>
    <row r="2691" spans="1:21" x14ac:dyDescent="0.3">
      <c r="A2691" s="25">
        <v>2689</v>
      </c>
      <c r="B2691" s="13" t="s">
        <v>4</v>
      </c>
      <c r="C2691" s="13">
        <v>8425</v>
      </c>
      <c r="D2691" s="13" t="s">
        <v>803</v>
      </c>
      <c r="E2691" s="13" t="s">
        <v>32</v>
      </c>
      <c r="F2691" s="13" t="s">
        <v>152</v>
      </c>
      <c r="G2691" s="13">
        <v>8.0500000000000007</v>
      </c>
      <c r="H2691" s="26">
        <v>44923</v>
      </c>
      <c r="I2691" s="26">
        <v>44928</v>
      </c>
      <c r="J2691" s="13">
        <v>8</v>
      </c>
      <c r="K2691" s="13">
        <v>2011</v>
      </c>
      <c r="L2691" s="13" t="s">
        <v>30</v>
      </c>
      <c r="M2691" s="13">
        <v>24</v>
      </c>
      <c r="N2691" s="13">
        <v>0.40555555555555561</v>
      </c>
      <c r="O2691" s="13">
        <v>9.7333333333333343</v>
      </c>
      <c r="P2691" s="13">
        <v>6</v>
      </c>
      <c r="Q2691" s="13">
        <v>1.622222222222222</v>
      </c>
      <c r="R2691" s="13">
        <v>4</v>
      </c>
      <c r="S2691" s="13">
        <v>8.3323353293413174</v>
      </c>
      <c r="T2691" s="7">
        <f>IFERROR(VLOOKUP(B670,[1]!users_table[#All],4),"NA")</f>
        <v>8.4223826714801451</v>
      </c>
      <c r="U2691" s="13" t="s">
        <v>66</v>
      </c>
    </row>
    <row r="2692" spans="1:21" x14ac:dyDescent="0.3">
      <c r="A2692" s="25">
        <v>2690</v>
      </c>
      <c r="B2692" s="13" t="s">
        <v>4</v>
      </c>
      <c r="C2692" s="13">
        <v>8425</v>
      </c>
      <c r="D2692" s="13" t="s">
        <v>803</v>
      </c>
      <c r="E2692" s="13" t="s">
        <v>32</v>
      </c>
      <c r="F2692" s="13" t="s">
        <v>152</v>
      </c>
      <c r="G2692" s="13">
        <v>8.0500000000000007</v>
      </c>
      <c r="H2692" s="26">
        <v>44923</v>
      </c>
      <c r="I2692" s="26">
        <v>44928</v>
      </c>
      <c r="J2692" s="13">
        <v>8</v>
      </c>
      <c r="K2692" s="13">
        <v>2011</v>
      </c>
      <c r="L2692" s="13" t="s">
        <v>30</v>
      </c>
      <c r="M2692" s="13">
        <v>24</v>
      </c>
      <c r="N2692" s="13">
        <v>0.40555555555555561</v>
      </c>
      <c r="O2692" s="13">
        <v>9.7333333333333343</v>
      </c>
      <c r="P2692" s="13">
        <v>6</v>
      </c>
      <c r="Q2692" s="13">
        <v>1.622222222222222</v>
      </c>
      <c r="R2692" s="13">
        <v>4</v>
      </c>
      <c r="S2692" s="13">
        <v>8.3323353293413174</v>
      </c>
      <c r="T2692" s="7">
        <f>IFERROR(VLOOKUP(B670,[1]!users_table[#All],4),"NA")</f>
        <v>8.4223826714801451</v>
      </c>
      <c r="U2692" s="13" t="s">
        <v>1021</v>
      </c>
    </row>
    <row r="2693" spans="1:21" x14ac:dyDescent="0.3">
      <c r="A2693" s="25">
        <v>2691</v>
      </c>
      <c r="B2693" s="13" t="s">
        <v>4</v>
      </c>
      <c r="C2693" s="13">
        <v>8425</v>
      </c>
      <c r="D2693" s="13" t="s">
        <v>803</v>
      </c>
      <c r="E2693" s="13" t="s">
        <v>32</v>
      </c>
      <c r="F2693" s="13" t="s">
        <v>152</v>
      </c>
      <c r="G2693" s="13">
        <v>8.0500000000000007</v>
      </c>
      <c r="H2693" s="26">
        <v>44923</v>
      </c>
      <c r="I2693" s="26">
        <v>44928</v>
      </c>
      <c r="J2693" s="13">
        <v>8</v>
      </c>
      <c r="K2693" s="13">
        <v>2011</v>
      </c>
      <c r="L2693" s="13" t="s">
        <v>30</v>
      </c>
      <c r="M2693" s="13">
        <v>24</v>
      </c>
      <c r="N2693" s="13">
        <v>0.40555555555555561</v>
      </c>
      <c r="O2693" s="13">
        <v>9.7333333333333343</v>
      </c>
      <c r="P2693" s="13">
        <v>6</v>
      </c>
      <c r="Q2693" s="13">
        <v>1.622222222222222</v>
      </c>
      <c r="R2693" s="13">
        <v>4</v>
      </c>
      <c r="S2693" s="13">
        <v>8.3323353293413174</v>
      </c>
      <c r="T2693" s="7">
        <f>IFERROR(VLOOKUP(B670,[1]!users_table[#All],4),"NA")</f>
        <v>8.4223826714801451</v>
      </c>
      <c r="U2693" s="13" t="s">
        <v>61</v>
      </c>
    </row>
    <row r="2694" spans="1:21" x14ac:dyDescent="0.3">
      <c r="A2694" s="25">
        <v>2692</v>
      </c>
      <c r="B2694" s="13" t="s">
        <v>4</v>
      </c>
      <c r="C2694" s="13">
        <v>8425</v>
      </c>
      <c r="D2694" s="13" t="s">
        <v>803</v>
      </c>
      <c r="E2694" s="13" t="s">
        <v>32</v>
      </c>
      <c r="F2694" s="13" t="s">
        <v>152</v>
      </c>
      <c r="G2694" s="13">
        <v>8.0500000000000007</v>
      </c>
      <c r="H2694" s="26">
        <v>44923</v>
      </c>
      <c r="I2694" s="26">
        <v>44928</v>
      </c>
      <c r="J2694" s="13">
        <v>8</v>
      </c>
      <c r="K2694" s="13">
        <v>2011</v>
      </c>
      <c r="L2694" s="13" t="s">
        <v>30</v>
      </c>
      <c r="M2694" s="13">
        <v>24</v>
      </c>
      <c r="N2694" s="13">
        <v>0.40555555555555561</v>
      </c>
      <c r="O2694" s="13">
        <v>9.7333333333333343</v>
      </c>
      <c r="P2694" s="13">
        <v>6</v>
      </c>
      <c r="Q2694" s="13">
        <v>1.622222222222222</v>
      </c>
      <c r="R2694" s="13">
        <v>4</v>
      </c>
      <c r="S2694" s="13">
        <v>8.3323353293413174</v>
      </c>
      <c r="T2694" s="7">
        <f>IFERROR(VLOOKUP(B670,[1]!users_table[#All],4),"NA")</f>
        <v>8.4223826714801451</v>
      </c>
      <c r="U2694" s="13" t="s">
        <v>75</v>
      </c>
    </row>
    <row r="2695" spans="1:21" x14ac:dyDescent="0.3">
      <c r="A2695" s="25">
        <v>2693</v>
      </c>
      <c r="B2695" s="13" t="s">
        <v>4</v>
      </c>
      <c r="C2695" s="13">
        <v>37105</v>
      </c>
      <c r="D2695" s="13" t="s">
        <v>804</v>
      </c>
      <c r="E2695" s="13" t="s">
        <v>32</v>
      </c>
      <c r="F2695" s="13" t="s">
        <v>37</v>
      </c>
      <c r="G2695" s="13">
        <v>8.43</v>
      </c>
      <c r="H2695" s="26">
        <v>44435</v>
      </c>
      <c r="I2695" s="26">
        <v>44436</v>
      </c>
      <c r="J2695" s="13">
        <v>8</v>
      </c>
      <c r="K2695" s="13">
        <v>2018</v>
      </c>
      <c r="L2695" s="13" t="s">
        <v>39</v>
      </c>
      <c r="M2695" s="13">
        <v>12</v>
      </c>
      <c r="N2695" s="13">
        <v>0.40472222222222221</v>
      </c>
      <c r="O2695" s="13">
        <v>4.8566666666666656</v>
      </c>
      <c r="P2695" s="13">
        <v>2</v>
      </c>
      <c r="Q2695" s="13">
        <v>2.4283333333333328</v>
      </c>
      <c r="R2695" s="13">
        <v>6</v>
      </c>
      <c r="S2695" s="13">
        <v>8.3323353293413174</v>
      </c>
      <c r="T2695" s="7">
        <f>IFERROR(VLOOKUP(B671,[1]!users_table[#All],4),"NA")</f>
        <v>8.4223826714801451</v>
      </c>
      <c r="U2695" s="13" t="s">
        <v>1019</v>
      </c>
    </row>
    <row r="2696" spans="1:21" x14ac:dyDescent="0.3">
      <c r="A2696" s="25">
        <v>2694</v>
      </c>
      <c r="B2696" s="13" t="s">
        <v>4</v>
      </c>
      <c r="C2696" s="13">
        <v>37105</v>
      </c>
      <c r="D2696" s="13" t="s">
        <v>804</v>
      </c>
      <c r="E2696" s="13" t="s">
        <v>32</v>
      </c>
      <c r="F2696" s="13" t="s">
        <v>37</v>
      </c>
      <c r="G2696" s="13">
        <v>8.43</v>
      </c>
      <c r="H2696" s="26">
        <v>44435</v>
      </c>
      <c r="I2696" s="26">
        <v>44436</v>
      </c>
      <c r="J2696" s="13">
        <v>8</v>
      </c>
      <c r="K2696" s="13">
        <v>2018</v>
      </c>
      <c r="L2696" s="13" t="s">
        <v>39</v>
      </c>
      <c r="M2696" s="13">
        <v>12</v>
      </c>
      <c r="N2696" s="13">
        <v>0.40472222222222221</v>
      </c>
      <c r="O2696" s="13">
        <v>4.8566666666666656</v>
      </c>
      <c r="P2696" s="13">
        <v>2</v>
      </c>
      <c r="Q2696" s="13">
        <v>2.4283333333333328</v>
      </c>
      <c r="R2696" s="13">
        <v>6</v>
      </c>
      <c r="S2696" s="13">
        <v>8.3323353293413174</v>
      </c>
      <c r="T2696" s="7">
        <f>IFERROR(VLOOKUP(B671,[1]!users_table[#All],4),"NA")</f>
        <v>8.4223826714801451</v>
      </c>
      <c r="U2696" s="13" t="s">
        <v>64</v>
      </c>
    </row>
    <row r="2697" spans="1:21" x14ac:dyDescent="0.3">
      <c r="A2697" s="25">
        <v>2695</v>
      </c>
      <c r="B2697" s="13" t="s">
        <v>4</v>
      </c>
      <c r="C2697" s="13">
        <v>37105</v>
      </c>
      <c r="D2697" s="13" t="s">
        <v>804</v>
      </c>
      <c r="E2697" s="13" t="s">
        <v>32</v>
      </c>
      <c r="F2697" s="13" t="s">
        <v>37</v>
      </c>
      <c r="G2697" s="13">
        <v>8.43</v>
      </c>
      <c r="H2697" s="26">
        <v>44435</v>
      </c>
      <c r="I2697" s="26">
        <v>44436</v>
      </c>
      <c r="J2697" s="13">
        <v>8</v>
      </c>
      <c r="K2697" s="13">
        <v>2018</v>
      </c>
      <c r="L2697" s="13" t="s">
        <v>39</v>
      </c>
      <c r="M2697" s="13">
        <v>12</v>
      </c>
      <c r="N2697" s="13">
        <v>0.40472222222222221</v>
      </c>
      <c r="O2697" s="13">
        <v>4.8566666666666656</v>
      </c>
      <c r="P2697" s="13">
        <v>2</v>
      </c>
      <c r="Q2697" s="13">
        <v>2.4283333333333328</v>
      </c>
      <c r="R2697" s="13">
        <v>6</v>
      </c>
      <c r="S2697" s="13">
        <v>8.3323353293413174</v>
      </c>
      <c r="T2697" s="7">
        <f>IFERROR(VLOOKUP(B671,[1]!users_table[#All],4),"NA")</f>
        <v>8.4223826714801451</v>
      </c>
      <c r="U2697" s="13" t="s">
        <v>1016</v>
      </c>
    </row>
    <row r="2698" spans="1:21" x14ac:dyDescent="0.3">
      <c r="A2698" s="25">
        <v>2696</v>
      </c>
      <c r="B2698" s="13" t="s">
        <v>4</v>
      </c>
      <c r="C2698" s="13">
        <v>17729</v>
      </c>
      <c r="D2698" s="13" t="s">
        <v>805</v>
      </c>
      <c r="E2698" s="13" t="s">
        <v>32</v>
      </c>
      <c r="F2698" s="13" t="s">
        <v>386</v>
      </c>
      <c r="G2698" s="13">
        <v>7.48</v>
      </c>
      <c r="H2698" s="26">
        <v>44908</v>
      </c>
      <c r="I2698" s="26">
        <v>44923</v>
      </c>
      <c r="J2698" s="13">
        <v>7</v>
      </c>
      <c r="K2698" s="13">
        <v>2014</v>
      </c>
      <c r="L2698" s="13" t="s">
        <v>35</v>
      </c>
      <c r="M2698" s="13">
        <v>13</v>
      </c>
      <c r="N2698" s="13">
        <v>0.39444444444444438</v>
      </c>
      <c r="O2698" s="13">
        <v>5.1277777777777773</v>
      </c>
      <c r="P2698" s="13">
        <v>16</v>
      </c>
      <c r="Q2698" s="13">
        <v>0.32048611111111108</v>
      </c>
      <c r="R2698" s="13">
        <v>0.8125</v>
      </c>
      <c r="S2698" s="13">
        <v>8.3323353293413174</v>
      </c>
      <c r="T2698" s="7">
        <f>IFERROR(VLOOKUP(B672,[1]!users_table[#All],4),"NA")</f>
        <v>8.4223826714801451</v>
      </c>
      <c r="U2698" s="13" t="s">
        <v>66</v>
      </c>
    </row>
    <row r="2699" spans="1:21" x14ac:dyDescent="0.3">
      <c r="A2699" s="25">
        <v>2697</v>
      </c>
      <c r="B2699" s="13" t="s">
        <v>4</v>
      </c>
      <c r="C2699" s="13">
        <v>17729</v>
      </c>
      <c r="D2699" s="13" t="s">
        <v>805</v>
      </c>
      <c r="E2699" s="13" t="s">
        <v>32</v>
      </c>
      <c r="F2699" s="13" t="s">
        <v>386</v>
      </c>
      <c r="G2699" s="13">
        <v>7.48</v>
      </c>
      <c r="H2699" s="26">
        <v>44908</v>
      </c>
      <c r="I2699" s="26">
        <v>44923</v>
      </c>
      <c r="J2699" s="13">
        <v>7</v>
      </c>
      <c r="K2699" s="13">
        <v>2014</v>
      </c>
      <c r="L2699" s="13" t="s">
        <v>35</v>
      </c>
      <c r="M2699" s="13">
        <v>13</v>
      </c>
      <c r="N2699" s="13">
        <v>0.39444444444444438</v>
      </c>
      <c r="O2699" s="13">
        <v>5.1277777777777773</v>
      </c>
      <c r="P2699" s="13">
        <v>16</v>
      </c>
      <c r="Q2699" s="13">
        <v>0.32048611111111108</v>
      </c>
      <c r="R2699" s="13">
        <v>0.8125</v>
      </c>
      <c r="S2699" s="13">
        <v>8.3323353293413174</v>
      </c>
      <c r="T2699" s="7">
        <f>IFERROR(VLOOKUP(B672,[1]!users_table[#All],4),"NA")</f>
        <v>8.4223826714801451</v>
      </c>
      <c r="U2699" s="13" t="s">
        <v>77</v>
      </c>
    </row>
    <row r="2700" spans="1:21" x14ac:dyDescent="0.3">
      <c r="A2700" s="25">
        <v>2698</v>
      </c>
      <c r="B2700" s="13" t="s">
        <v>4</v>
      </c>
      <c r="C2700" s="13">
        <v>17729</v>
      </c>
      <c r="D2700" s="13" t="s">
        <v>805</v>
      </c>
      <c r="E2700" s="13" t="s">
        <v>32</v>
      </c>
      <c r="F2700" s="13" t="s">
        <v>386</v>
      </c>
      <c r="G2700" s="13">
        <v>7.48</v>
      </c>
      <c r="H2700" s="26">
        <v>44908</v>
      </c>
      <c r="I2700" s="26">
        <v>44923</v>
      </c>
      <c r="J2700" s="13">
        <v>7</v>
      </c>
      <c r="K2700" s="13">
        <v>2014</v>
      </c>
      <c r="L2700" s="13" t="s">
        <v>35</v>
      </c>
      <c r="M2700" s="13">
        <v>13</v>
      </c>
      <c r="N2700" s="13">
        <v>0.39444444444444438</v>
      </c>
      <c r="O2700" s="13">
        <v>5.1277777777777773</v>
      </c>
      <c r="P2700" s="13">
        <v>16</v>
      </c>
      <c r="Q2700" s="13">
        <v>0.32048611111111108</v>
      </c>
      <c r="R2700" s="13">
        <v>0.8125</v>
      </c>
      <c r="S2700" s="13">
        <v>8.3323353293413174</v>
      </c>
      <c r="T2700" s="7">
        <f>IFERROR(VLOOKUP(B672,[1]!users_table[#All],4),"NA")</f>
        <v>8.4223826714801451</v>
      </c>
      <c r="U2700" s="13" t="s">
        <v>78</v>
      </c>
    </row>
    <row r="2701" spans="1:21" x14ac:dyDescent="0.3">
      <c r="A2701" s="25">
        <v>2699</v>
      </c>
      <c r="B2701" s="13" t="s">
        <v>4</v>
      </c>
      <c r="C2701" s="13">
        <v>17729</v>
      </c>
      <c r="D2701" s="13" t="s">
        <v>805</v>
      </c>
      <c r="E2701" s="13" t="s">
        <v>32</v>
      </c>
      <c r="F2701" s="13" t="s">
        <v>386</v>
      </c>
      <c r="G2701" s="13">
        <v>7.48</v>
      </c>
      <c r="H2701" s="26">
        <v>44908</v>
      </c>
      <c r="I2701" s="26">
        <v>44923</v>
      </c>
      <c r="J2701" s="13">
        <v>7</v>
      </c>
      <c r="K2701" s="13">
        <v>2014</v>
      </c>
      <c r="L2701" s="13" t="s">
        <v>35</v>
      </c>
      <c r="M2701" s="13">
        <v>13</v>
      </c>
      <c r="N2701" s="13">
        <v>0.39444444444444438</v>
      </c>
      <c r="O2701" s="13">
        <v>5.1277777777777773</v>
      </c>
      <c r="P2701" s="13">
        <v>16</v>
      </c>
      <c r="Q2701" s="13">
        <v>0.32048611111111108</v>
      </c>
      <c r="R2701" s="13">
        <v>0.8125</v>
      </c>
      <c r="S2701" s="13">
        <v>8.3323353293413174</v>
      </c>
      <c r="T2701" s="7">
        <f>IFERROR(VLOOKUP(B672,[1]!users_table[#All],4),"NA")</f>
        <v>8.4223826714801451</v>
      </c>
      <c r="U2701" s="13" t="s">
        <v>75</v>
      </c>
    </row>
    <row r="2702" spans="1:21" x14ac:dyDescent="0.3">
      <c r="A2702" s="25">
        <v>2700</v>
      </c>
      <c r="B2702" s="13" t="s">
        <v>4</v>
      </c>
      <c r="C2702" s="13">
        <v>17729</v>
      </c>
      <c r="D2702" s="13" t="s">
        <v>805</v>
      </c>
      <c r="E2702" s="13" t="s">
        <v>32</v>
      </c>
      <c r="F2702" s="13" t="s">
        <v>386</v>
      </c>
      <c r="G2702" s="13">
        <v>7.48</v>
      </c>
      <c r="H2702" s="26">
        <v>44908</v>
      </c>
      <c r="I2702" s="26">
        <v>44923</v>
      </c>
      <c r="J2702" s="13">
        <v>7</v>
      </c>
      <c r="K2702" s="13">
        <v>2014</v>
      </c>
      <c r="L2702" s="13" t="s">
        <v>35</v>
      </c>
      <c r="M2702" s="13">
        <v>13</v>
      </c>
      <c r="N2702" s="13">
        <v>0.39444444444444438</v>
      </c>
      <c r="O2702" s="13">
        <v>5.1277777777777773</v>
      </c>
      <c r="P2702" s="13">
        <v>16</v>
      </c>
      <c r="Q2702" s="13">
        <v>0.32048611111111108</v>
      </c>
      <c r="R2702" s="13">
        <v>0.8125</v>
      </c>
      <c r="S2702" s="13">
        <v>8.3323353293413174</v>
      </c>
      <c r="T2702" s="7">
        <f>IFERROR(VLOOKUP(B672,[1]!users_table[#All],4),"NA")</f>
        <v>8.4223826714801451</v>
      </c>
      <c r="U2702" s="13" t="s">
        <v>70</v>
      </c>
    </row>
    <row r="2703" spans="1:21" x14ac:dyDescent="0.3">
      <c r="A2703" s="25">
        <v>2701</v>
      </c>
      <c r="B2703" s="13" t="s">
        <v>4</v>
      </c>
      <c r="C2703" s="13">
        <v>10793</v>
      </c>
      <c r="D2703" s="13" t="s">
        <v>806</v>
      </c>
      <c r="E2703" s="13" t="s">
        <v>32</v>
      </c>
      <c r="F2703" s="13" t="s">
        <v>29</v>
      </c>
      <c r="G2703" s="13">
        <v>7.42</v>
      </c>
      <c r="H2703" s="26">
        <v>42045</v>
      </c>
      <c r="I2703" s="26">
        <v>42046</v>
      </c>
      <c r="J2703" s="13">
        <v>9</v>
      </c>
      <c r="K2703" s="13">
        <v>2011</v>
      </c>
      <c r="L2703" s="13" t="s">
        <v>35</v>
      </c>
      <c r="M2703" s="13">
        <v>22</v>
      </c>
      <c r="N2703" s="13">
        <v>0.4</v>
      </c>
      <c r="O2703" s="13">
        <v>8.8000000000000007</v>
      </c>
      <c r="P2703" s="13">
        <v>2</v>
      </c>
      <c r="Q2703" s="13">
        <v>4.4000000000000004</v>
      </c>
      <c r="R2703" s="13">
        <v>11</v>
      </c>
      <c r="S2703" s="13">
        <v>8.3323353293413174</v>
      </c>
      <c r="T2703" s="7">
        <f>IFERROR(VLOOKUP(B673,[1]!users_table[#All],4),"NA")</f>
        <v>8.4223826714801451</v>
      </c>
      <c r="U2703" s="13" t="s">
        <v>65</v>
      </c>
    </row>
    <row r="2704" spans="1:21" x14ac:dyDescent="0.3">
      <c r="A2704" s="25">
        <v>2702</v>
      </c>
      <c r="B2704" s="13" t="s">
        <v>4</v>
      </c>
      <c r="C2704" s="13">
        <v>10793</v>
      </c>
      <c r="D2704" s="13" t="s">
        <v>806</v>
      </c>
      <c r="E2704" s="13" t="s">
        <v>32</v>
      </c>
      <c r="F2704" s="13" t="s">
        <v>29</v>
      </c>
      <c r="G2704" s="13">
        <v>7.42</v>
      </c>
      <c r="H2704" s="26">
        <v>42045</v>
      </c>
      <c r="I2704" s="26">
        <v>42046</v>
      </c>
      <c r="J2704" s="13">
        <v>9</v>
      </c>
      <c r="K2704" s="13">
        <v>2011</v>
      </c>
      <c r="L2704" s="13" t="s">
        <v>35</v>
      </c>
      <c r="M2704" s="13">
        <v>22</v>
      </c>
      <c r="N2704" s="13">
        <v>0.4</v>
      </c>
      <c r="O2704" s="13">
        <v>8.8000000000000007</v>
      </c>
      <c r="P2704" s="13">
        <v>2</v>
      </c>
      <c r="Q2704" s="13">
        <v>4.4000000000000004</v>
      </c>
      <c r="R2704" s="13">
        <v>11</v>
      </c>
      <c r="S2704" s="13">
        <v>8.3323353293413174</v>
      </c>
      <c r="T2704" s="7">
        <f>IFERROR(VLOOKUP(B673,[1]!users_table[#All],4),"NA")</f>
        <v>8.4223826714801451</v>
      </c>
      <c r="U2704" s="13" t="s">
        <v>66</v>
      </c>
    </row>
    <row r="2705" spans="1:21" x14ac:dyDescent="0.3">
      <c r="A2705" s="25">
        <v>2703</v>
      </c>
      <c r="B2705" s="13" t="s">
        <v>4</v>
      </c>
      <c r="C2705" s="13">
        <v>10793</v>
      </c>
      <c r="D2705" s="13" t="s">
        <v>806</v>
      </c>
      <c r="E2705" s="13" t="s">
        <v>32</v>
      </c>
      <c r="F2705" s="13" t="s">
        <v>29</v>
      </c>
      <c r="G2705" s="13">
        <v>7.42</v>
      </c>
      <c r="H2705" s="26">
        <v>42045</v>
      </c>
      <c r="I2705" s="26">
        <v>42046</v>
      </c>
      <c r="J2705" s="13">
        <v>9</v>
      </c>
      <c r="K2705" s="13">
        <v>2011</v>
      </c>
      <c r="L2705" s="13" t="s">
        <v>35</v>
      </c>
      <c r="M2705" s="13">
        <v>22</v>
      </c>
      <c r="N2705" s="13">
        <v>0.4</v>
      </c>
      <c r="O2705" s="13">
        <v>8.8000000000000007</v>
      </c>
      <c r="P2705" s="13">
        <v>2</v>
      </c>
      <c r="Q2705" s="13">
        <v>4.4000000000000004</v>
      </c>
      <c r="R2705" s="13">
        <v>11</v>
      </c>
      <c r="S2705" s="13">
        <v>8.3323353293413174</v>
      </c>
      <c r="T2705" s="7">
        <f>IFERROR(VLOOKUP(B673,[1]!users_table[#All],4),"NA")</f>
        <v>8.4223826714801451</v>
      </c>
      <c r="U2705" s="13" t="s">
        <v>1023</v>
      </c>
    </row>
    <row r="2706" spans="1:21" x14ac:dyDescent="0.3">
      <c r="A2706" s="25">
        <v>2704</v>
      </c>
      <c r="B2706" s="13" t="s">
        <v>4</v>
      </c>
      <c r="C2706" s="13">
        <v>10793</v>
      </c>
      <c r="D2706" s="13" t="s">
        <v>806</v>
      </c>
      <c r="E2706" s="13" t="s">
        <v>32</v>
      </c>
      <c r="F2706" s="13" t="s">
        <v>29</v>
      </c>
      <c r="G2706" s="13">
        <v>7.42</v>
      </c>
      <c r="H2706" s="26">
        <v>42045</v>
      </c>
      <c r="I2706" s="26">
        <v>42046</v>
      </c>
      <c r="J2706" s="13">
        <v>9</v>
      </c>
      <c r="K2706" s="13">
        <v>2011</v>
      </c>
      <c r="L2706" s="13" t="s">
        <v>35</v>
      </c>
      <c r="M2706" s="13">
        <v>22</v>
      </c>
      <c r="N2706" s="13">
        <v>0.4</v>
      </c>
      <c r="O2706" s="13">
        <v>8.8000000000000007</v>
      </c>
      <c r="P2706" s="13">
        <v>2</v>
      </c>
      <c r="Q2706" s="13">
        <v>4.4000000000000004</v>
      </c>
      <c r="R2706" s="13">
        <v>11</v>
      </c>
      <c r="S2706" s="13">
        <v>8.3323353293413174</v>
      </c>
      <c r="T2706" s="7">
        <f>IFERROR(VLOOKUP(B673,[1]!users_table[#All],4),"NA")</f>
        <v>8.4223826714801451</v>
      </c>
      <c r="U2706" s="13" t="s">
        <v>1049</v>
      </c>
    </row>
    <row r="2707" spans="1:21" x14ac:dyDescent="0.3">
      <c r="A2707" s="25">
        <v>2705</v>
      </c>
      <c r="B2707" s="13" t="s">
        <v>4</v>
      </c>
      <c r="C2707" s="13">
        <v>10793</v>
      </c>
      <c r="D2707" s="13" t="s">
        <v>806</v>
      </c>
      <c r="E2707" s="13" t="s">
        <v>32</v>
      </c>
      <c r="F2707" s="13" t="s">
        <v>29</v>
      </c>
      <c r="G2707" s="13">
        <v>7.42</v>
      </c>
      <c r="H2707" s="26">
        <v>42045</v>
      </c>
      <c r="I2707" s="26">
        <v>42046</v>
      </c>
      <c r="J2707" s="13">
        <v>9</v>
      </c>
      <c r="K2707" s="13">
        <v>2011</v>
      </c>
      <c r="L2707" s="13" t="s">
        <v>35</v>
      </c>
      <c r="M2707" s="13">
        <v>22</v>
      </c>
      <c r="N2707" s="13">
        <v>0.4</v>
      </c>
      <c r="O2707" s="13">
        <v>8.8000000000000007</v>
      </c>
      <c r="P2707" s="13">
        <v>2</v>
      </c>
      <c r="Q2707" s="13">
        <v>4.4000000000000004</v>
      </c>
      <c r="R2707" s="13">
        <v>11</v>
      </c>
      <c r="S2707" s="13">
        <v>8.3323353293413174</v>
      </c>
      <c r="T2707" s="7">
        <f>IFERROR(VLOOKUP(B673,[1]!users_table[#All],4),"NA")</f>
        <v>8.4223826714801451</v>
      </c>
      <c r="U2707" s="13" t="s">
        <v>62</v>
      </c>
    </row>
    <row r="2708" spans="1:21" x14ac:dyDescent="0.3">
      <c r="A2708" s="25">
        <v>2706</v>
      </c>
      <c r="B2708" s="13" t="s">
        <v>4</v>
      </c>
      <c r="C2708" s="13">
        <v>10793</v>
      </c>
      <c r="D2708" s="13" t="s">
        <v>806</v>
      </c>
      <c r="E2708" s="13" t="s">
        <v>32</v>
      </c>
      <c r="F2708" s="13" t="s">
        <v>29</v>
      </c>
      <c r="G2708" s="13">
        <v>7.42</v>
      </c>
      <c r="H2708" s="26">
        <v>42045</v>
      </c>
      <c r="I2708" s="26">
        <v>42046</v>
      </c>
      <c r="J2708" s="13">
        <v>9</v>
      </c>
      <c r="K2708" s="13">
        <v>2011</v>
      </c>
      <c r="L2708" s="13" t="s">
        <v>35</v>
      </c>
      <c r="M2708" s="13">
        <v>22</v>
      </c>
      <c r="N2708" s="13">
        <v>0.4</v>
      </c>
      <c r="O2708" s="13">
        <v>8.8000000000000007</v>
      </c>
      <c r="P2708" s="13">
        <v>2</v>
      </c>
      <c r="Q2708" s="13">
        <v>4.4000000000000004</v>
      </c>
      <c r="R2708" s="13">
        <v>11</v>
      </c>
      <c r="S2708" s="13">
        <v>8.3323353293413174</v>
      </c>
      <c r="T2708" s="7">
        <f>IFERROR(VLOOKUP(B673,[1]!users_table[#All],4),"NA")</f>
        <v>8.4223826714801451</v>
      </c>
      <c r="U2708" s="13" t="s">
        <v>1033</v>
      </c>
    </row>
    <row r="2709" spans="1:21" x14ac:dyDescent="0.3">
      <c r="A2709" s="25">
        <v>2707</v>
      </c>
      <c r="B2709" s="13" t="s">
        <v>4</v>
      </c>
      <c r="C2709" s="13">
        <v>31859</v>
      </c>
      <c r="D2709" s="13" t="s">
        <v>807</v>
      </c>
      <c r="E2709" s="13" t="s">
        <v>32</v>
      </c>
      <c r="F2709" s="13" t="s">
        <v>152</v>
      </c>
      <c r="G2709" s="13">
        <v>7.65</v>
      </c>
      <c r="H2709" s="26">
        <v>44451</v>
      </c>
      <c r="I2709" s="26">
        <v>44453</v>
      </c>
      <c r="J2709" s="13">
        <v>9</v>
      </c>
      <c r="K2709" s="13">
        <v>2016</v>
      </c>
      <c r="L2709" s="13" t="s">
        <v>30</v>
      </c>
      <c r="M2709" s="13">
        <v>12</v>
      </c>
      <c r="N2709" s="13">
        <v>0.4</v>
      </c>
      <c r="O2709" s="13">
        <v>4.8000000000000007</v>
      </c>
      <c r="P2709" s="13">
        <v>3</v>
      </c>
      <c r="Q2709" s="13">
        <v>1.6</v>
      </c>
      <c r="R2709" s="13">
        <v>4</v>
      </c>
      <c r="S2709" s="13">
        <v>8.3323353293413174</v>
      </c>
      <c r="T2709" s="7">
        <f>IFERROR(VLOOKUP(B674,[1]!users_table[#All],4),"NA")</f>
        <v>8.4223826714801451</v>
      </c>
      <c r="U2709" s="13" t="s">
        <v>65</v>
      </c>
    </row>
    <row r="2710" spans="1:21" x14ac:dyDescent="0.3">
      <c r="A2710" s="25">
        <v>2708</v>
      </c>
      <c r="B2710" s="13" t="s">
        <v>4</v>
      </c>
      <c r="C2710" s="13">
        <v>31859</v>
      </c>
      <c r="D2710" s="13" t="s">
        <v>807</v>
      </c>
      <c r="E2710" s="13" t="s">
        <v>32</v>
      </c>
      <c r="F2710" s="13" t="s">
        <v>152</v>
      </c>
      <c r="G2710" s="13">
        <v>7.65</v>
      </c>
      <c r="H2710" s="26">
        <v>44451</v>
      </c>
      <c r="I2710" s="26">
        <v>44453</v>
      </c>
      <c r="J2710" s="13">
        <v>9</v>
      </c>
      <c r="K2710" s="13">
        <v>2016</v>
      </c>
      <c r="L2710" s="13" t="s">
        <v>30</v>
      </c>
      <c r="M2710" s="13">
        <v>12</v>
      </c>
      <c r="N2710" s="13">
        <v>0.4</v>
      </c>
      <c r="O2710" s="13">
        <v>4.8000000000000007</v>
      </c>
      <c r="P2710" s="13">
        <v>3</v>
      </c>
      <c r="Q2710" s="13">
        <v>1.6</v>
      </c>
      <c r="R2710" s="13">
        <v>4</v>
      </c>
      <c r="S2710" s="13">
        <v>8.3323353293413174</v>
      </c>
      <c r="T2710" s="7">
        <f>IFERROR(VLOOKUP(B674,[1]!users_table[#All],4),"NA")</f>
        <v>8.4223826714801451</v>
      </c>
      <c r="U2710" s="13" t="s">
        <v>59</v>
      </c>
    </row>
    <row r="2711" spans="1:21" x14ac:dyDescent="0.3">
      <c r="A2711" s="25">
        <v>2709</v>
      </c>
      <c r="B2711" s="13" t="s">
        <v>4</v>
      </c>
      <c r="C2711" s="13">
        <v>31859</v>
      </c>
      <c r="D2711" s="13" t="s">
        <v>807</v>
      </c>
      <c r="E2711" s="13" t="s">
        <v>32</v>
      </c>
      <c r="F2711" s="13" t="s">
        <v>152</v>
      </c>
      <c r="G2711" s="13">
        <v>7.65</v>
      </c>
      <c r="H2711" s="26">
        <v>44451</v>
      </c>
      <c r="I2711" s="26">
        <v>44453</v>
      </c>
      <c r="J2711" s="13">
        <v>9</v>
      </c>
      <c r="K2711" s="13">
        <v>2016</v>
      </c>
      <c r="L2711" s="13" t="s">
        <v>30</v>
      </c>
      <c r="M2711" s="13">
        <v>12</v>
      </c>
      <c r="N2711" s="13">
        <v>0.4</v>
      </c>
      <c r="O2711" s="13">
        <v>4.8000000000000007</v>
      </c>
      <c r="P2711" s="13">
        <v>3</v>
      </c>
      <c r="Q2711" s="13">
        <v>1.6</v>
      </c>
      <c r="R2711" s="13">
        <v>4</v>
      </c>
      <c r="S2711" s="13">
        <v>8.3323353293413174</v>
      </c>
      <c r="T2711" s="7">
        <f>IFERROR(VLOOKUP(B674,[1]!users_table[#All],4),"NA")</f>
        <v>8.4223826714801451</v>
      </c>
      <c r="U2711" s="13" t="s">
        <v>66</v>
      </c>
    </row>
    <row r="2712" spans="1:21" x14ac:dyDescent="0.3">
      <c r="A2712" s="25">
        <v>2710</v>
      </c>
      <c r="B2712" s="13" t="s">
        <v>4</v>
      </c>
      <c r="C2712" s="13">
        <v>31859</v>
      </c>
      <c r="D2712" s="13" t="s">
        <v>807</v>
      </c>
      <c r="E2712" s="13" t="s">
        <v>32</v>
      </c>
      <c r="F2712" s="13" t="s">
        <v>152</v>
      </c>
      <c r="G2712" s="13">
        <v>7.65</v>
      </c>
      <c r="H2712" s="26">
        <v>44451</v>
      </c>
      <c r="I2712" s="26">
        <v>44453</v>
      </c>
      <c r="J2712" s="13">
        <v>9</v>
      </c>
      <c r="K2712" s="13">
        <v>2016</v>
      </c>
      <c r="L2712" s="13" t="s">
        <v>30</v>
      </c>
      <c r="M2712" s="13">
        <v>12</v>
      </c>
      <c r="N2712" s="13">
        <v>0.4</v>
      </c>
      <c r="O2712" s="13">
        <v>4.8000000000000007</v>
      </c>
      <c r="P2712" s="13">
        <v>3</v>
      </c>
      <c r="Q2712" s="13">
        <v>1.6</v>
      </c>
      <c r="R2712" s="13">
        <v>4</v>
      </c>
      <c r="S2712" s="13">
        <v>8.3323353293413174</v>
      </c>
      <c r="T2712" s="7">
        <f>IFERROR(VLOOKUP(B674,[1]!users_table[#All],4),"NA")</f>
        <v>8.4223826714801451</v>
      </c>
      <c r="U2712" s="13" t="s">
        <v>60</v>
      </c>
    </row>
    <row r="2713" spans="1:21" x14ac:dyDescent="0.3">
      <c r="A2713" s="25">
        <v>2711</v>
      </c>
      <c r="B2713" s="13" t="s">
        <v>4</v>
      </c>
      <c r="C2713" s="13">
        <v>31859</v>
      </c>
      <c r="D2713" s="13" t="s">
        <v>807</v>
      </c>
      <c r="E2713" s="13" t="s">
        <v>32</v>
      </c>
      <c r="F2713" s="13" t="s">
        <v>152</v>
      </c>
      <c r="G2713" s="13">
        <v>7.65</v>
      </c>
      <c r="H2713" s="26">
        <v>44451</v>
      </c>
      <c r="I2713" s="26">
        <v>44453</v>
      </c>
      <c r="J2713" s="13">
        <v>9</v>
      </c>
      <c r="K2713" s="13">
        <v>2016</v>
      </c>
      <c r="L2713" s="13" t="s">
        <v>30</v>
      </c>
      <c r="M2713" s="13">
        <v>12</v>
      </c>
      <c r="N2713" s="13">
        <v>0.4</v>
      </c>
      <c r="O2713" s="13">
        <v>4.8000000000000007</v>
      </c>
      <c r="P2713" s="13">
        <v>3</v>
      </c>
      <c r="Q2713" s="13">
        <v>1.6</v>
      </c>
      <c r="R2713" s="13">
        <v>4</v>
      </c>
      <c r="S2713" s="13">
        <v>8.3323353293413174</v>
      </c>
      <c r="T2713" s="7">
        <f>IFERROR(VLOOKUP(B674,[1]!users_table[#All],4),"NA")</f>
        <v>8.4223826714801451</v>
      </c>
      <c r="U2713" s="13" t="s">
        <v>67</v>
      </c>
    </row>
    <row r="2714" spans="1:21" x14ac:dyDescent="0.3">
      <c r="A2714" s="25">
        <v>2712</v>
      </c>
      <c r="B2714" s="13" t="s">
        <v>4</v>
      </c>
      <c r="C2714" s="13">
        <v>32561</v>
      </c>
      <c r="D2714" s="13" t="s">
        <v>808</v>
      </c>
      <c r="E2714" s="13" t="s">
        <v>28</v>
      </c>
      <c r="F2714" s="13" t="s">
        <v>152</v>
      </c>
      <c r="G2714" s="13">
        <v>6.59</v>
      </c>
      <c r="H2714" s="26">
        <v>44451</v>
      </c>
      <c r="I2714" s="26">
        <v>44451</v>
      </c>
      <c r="J2714" s="13">
        <v>8</v>
      </c>
      <c r="K2714" s="13">
        <v>2016</v>
      </c>
      <c r="L2714" s="13" t="s">
        <v>30</v>
      </c>
      <c r="M2714" s="13">
        <v>1</v>
      </c>
      <c r="N2714" s="13">
        <v>0.19055555555555559</v>
      </c>
      <c r="O2714" s="13">
        <v>0.19055555555555559</v>
      </c>
      <c r="P2714" s="13">
        <v>1</v>
      </c>
      <c r="Q2714" s="13">
        <v>0.19055555555555559</v>
      </c>
      <c r="R2714" s="13">
        <v>1</v>
      </c>
      <c r="S2714" s="13">
        <v>8.3323353293413174</v>
      </c>
      <c r="T2714" s="7">
        <f>IFERROR(VLOOKUP(B675,[1]!users_table[#All],4),"NA")</f>
        <v>8.4223826714801451</v>
      </c>
      <c r="U2714" s="13" t="s">
        <v>64</v>
      </c>
    </row>
    <row r="2715" spans="1:21" x14ac:dyDescent="0.3">
      <c r="A2715" s="25">
        <v>2713</v>
      </c>
      <c r="B2715" s="13" t="s">
        <v>4</v>
      </c>
      <c r="C2715" s="13">
        <v>34403</v>
      </c>
      <c r="D2715" s="13" t="s">
        <v>809</v>
      </c>
      <c r="E2715" s="13" t="s">
        <v>32</v>
      </c>
      <c r="F2715" s="13" t="s">
        <v>37</v>
      </c>
      <c r="G2715" s="13">
        <v>6.29</v>
      </c>
      <c r="H2715" s="26" t="s">
        <v>54</v>
      </c>
      <c r="I2715" s="26" t="s">
        <v>54</v>
      </c>
      <c r="J2715" s="13">
        <v>7</v>
      </c>
      <c r="K2715" s="13">
        <v>2017</v>
      </c>
      <c r="L2715" s="13" t="s">
        <v>39</v>
      </c>
      <c r="M2715" s="13">
        <v>10</v>
      </c>
      <c r="N2715" s="13">
        <v>0.39444444444444438</v>
      </c>
      <c r="O2715" s="13">
        <v>3.9444444444444442</v>
      </c>
      <c r="P2715" s="13" t="s">
        <v>54</v>
      </c>
      <c r="Q2715" s="13" t="s">
        <v>54</v>
      </c>
      <c r="R2715" s="13" t="s">
        <v>54</v>
      </c>
      <c r="S2715" s="13">
        <v>8.3323353293413174</v>
      </c>
      <c r="T2715" s="13">
        <f>IFERROR(VLOOKUP(B676,[1]!users_table[#All],4),"NA")</f>
        <v>8.4223826714801451</v>
      </c>
      <c r="U2715" s="13" t="s">
        <v>64</v>
      </c>
    </row>
    <row r="2716" spans="1:21" x14ac:dyDescent="0.3">
      <c r="A2716" s="25">
        <v>2714</v>
      </c>
      <c r="B2716" s="13" t="s">
        <v>4</v>
      </c>
      <c r="C2716" s="13">
        <v>34403</v>
      </c>
      <c r="D2716" s="13" t="s">
        <v>809</v>
      </c>
      <c r="E2716" s="13" t="s">
        <v>32</v>
      </c>
      <c r="F2716" s="13" t="s">
        <v>37</v>
      </c>
      <c r="G2716" s="13">
        <v>6.29</v>
      </c>
      <c r="H2716" s="26" t="s">
        <v>54</v>
      </c>
      <c r="I2716" s="26" t="s">
        <v>54</v>
      </c>
      <c r="J2716" s="13">
        <v>7</v>
      </c>
      <c r="K2716" s="13">
        <v>2017</v>
      </c>
      <c r="L2716" s="13" t="s">
        <v>39</v>
      </c>
      <c r="M2716" s="13">
        <v>10</v>
      </c>
      <c r="N2716" s="13">
        <v>0.39444444444444438</v>
      </c>
      <c r="O2716" s="13">
        <v>3.9444444444444442</v>
      </c>
      <c r="P2716" s="13" t="s">
        <v>54</v>
      </c>
      <c r="Q2716" s="13" t="s">
        <v>54</v>
      </c>
      <c r="R2716" s="13" t="s">
        <v>54</v>
      </c>
      <c r="S2716" s="13">
        <v>8.3323353293413174</v>
      </c>
      <c r="T2716" s="13">
        <f>IFERROR(VLOOKUP(B676,[1]!users_table[#All],4),"NA")</f>
        <v>8.4223826714801451</v>
      </c>
      <c r="U2716" s="13" t="s">
        <v>1011</v>
      </c>
    </row>
    <row r="2717" spans="1:21" x14ac:dyDescent="0.3">
      <c r="A2717" s="25">
        <v>2715</v>
      </c>
      <c r="B2717" s="13" t="s">
        <v>4</v>
      </c>
      <c r="C2717" s="13">
        <v>34403</v>
      </c>
      <c r="D2717" s="13" t="s">
        <v>809</v>
      </c>
      <c r="E2717" s="13" t="s">
        <v>32</v>
      </c>
      <c r="F2717" s="13" t="s">
        <v>37</v>
      </c>
      <c r="G2717" s="13">
        <v>6.29</v>
      </c>
      <c r="H2717" s="26" t="s">
        <v>54</v>
      </c>
      <c r="I2717" s="26" t="s">
        <v>54</v>
      </c>
      <c r="J2717" s="13">
        <v>7</v>
      </c>
      <c r="K2717" s="13">
        <v>2017</v>
      </c>
      <c r="L2717" s="13" t="s">
        <v>39</v>
      </c>
      <c r="M2717" s="13">
        <v>10</v>
      </c>
      <c r="N2717" s="13">
        <v>0.39444444444444438</v>
      </c>
      <c r="O2717" s="13">
        <v>3.9444444444444442</v>
      </c>
      <c r="P2717" s="13" t="s">
        <v>54</v>
      </c>
      <c r="Q2717" s="13" t="s">
        <v>54</v>
      </c>
      <c r="R2717" s="13" t="s">
        <v>54</v>
      </c>
      <c r="S2717" s="13">
        <v>8.3323353293413174</v>
      </c>
      <c r="T2717" s="13">
        <f>IFERROR(VLOOKUP(B676,[1]!users_table[#All],4),"NA")</f>
        <v>8.4223826714801451</v>
      </c>
      <c r="U2717" s="13" t="s">
        <v>77</v>
      </c>
    </row>
    <row r="2718" spans="1:21" x14ac:dyDescent="0.3">
      <c r="A2718" s="25">
        <v>2716</v>
      </c>
      <c r="B2718" s="13" t="s">
        <v>4</v>
      </c>
      <c r="C2718" s="13">
        <v>34403</v>
      </c>
      <c r="D2718" s="13" t="s">
        <v>809</v>
      </c>
      <c r="E2718" s="13" t="s">
        <v>32</v>
      </c>
      <c r="F2718" s="13" t="s">
        <v>37</v>
      </c>
      <c r="G2718" s="13">
        <v>6.29</v>
      </c>
      <c r="H2718" s="26" t="s">
        <v>54</v>
      </c>
      <c r="I2718" s="26" t="s">
        <v>54</v>
      </c>
      <c r="J2718" s="13">
        <v>7</v>
      </c>
      <c r="K2718" s="13">
        <v>2017</v>
      </c>
      <c r="L2718" s="13" t="s">
        <v>39</v>
      </c>
      <c r="M2718" s="13">
        <v>10</v>
      </c>
      <c r="N2718" s="13">
        <v>0.39444444444444438</v>
      </c>
      <c r="O2718" s="13">
        <v>3.9444444444444442</v>
      </c>
      <c r="P2718" s="13" t="s">
        <v>54</v>
      </c>
      <c r="Q2718" s="13" t="s">
        <v>54</v>
      </c>
      <c r="R2718" s="13" t="s">
        <v>54</v>
      </c>
      <c r="S2718" s="13">
        <v>8.3323353293413174</v>
      </c>
      <c r="T2718" s="13">
        <f>IFERROR(VLOOKUP(B676,[1]!users_table[#All],4),"NA")</f>
        <v>8.4223826714801451</v>
      </c>
      <c r="U2718" s="13" t="s">
        <v>75</v>
      </c>
    </row>
    <row r="2719" spans="1:21" x14ac:dyDescent="0.3">
      <c r="A2719" s="25">
        <v>2717</v>
      </c>
      <c r="B2719" s="13" t="s">
        <v>4</v>
      </c>
      <c r="C2719" s="13">
        <v>34403</v>
      </c>
      <c r="D2719" s="13" t="s">
        <v>809</v>
      </c>
      <c r="E2719" s="13" t="s">
        <v>32</v>
      </c>
      <c r="F2719" s="13" t="s">
        <v>37</v>
      </c>
      <c r="G2719" s="13">
        <v>6.29</v>
      </c>
      <c r="H2719" s="26" t="s">
        <v>54</v>
      </c>
      <c r="I2719" s="26" t="s">
        <v>54</v>
      </c>
      <c r="J2719" s="13">
        <v>7</v>
      </c>
      <c r="K2719" s="13">
        <v>2017</v>
      </c>
      <c r="L2719" s="13" t="s">
        <v>39</v>
      </c>
      <c r="M2719" s="13">
        <v>10</v>
      </c>
      <c r="N2719" s="13">
        <v>0.39444444444444438</v>
      </c>
      <c r="O2719" s="13">
        <v>3.9444444444444442</v>
      </c>
      <c r="P2719" s="13" t="s">
        <v>54</v>
      </c>
      <c r="Q2719" s="13" t="s">
        <v>54</v>
      </c>
      <c r="R2719" s="13" t="s">
        <v>54</v>
      </c>
      <c r="S2719" s="13">
        <v>8.3323353293413174</v>
      </c>
      <c r="T2719" s="13">
        <f>IFERROR(VLOOKUP(B676,[1]!users_table[#All],4),"NA")</f>
        <v>8.4223826714801451</v>
      </c>
      <c r="U2719" s="13" t="s">
        <v>70</v>
      </c>
    </row>
    <row r="2720" spans="1:21" x14ac:dyDescent="0.3">
      <c r="A2720" s="25">
        <v>2718</v>
      </c>
      <c r="B2720" s="13" t="s">
        <v>4</v>
      </c>
      <c r="C2720" s="13">
        <v>34403</v>
      </c>
      <c r="D2720" s="13" t="s">
        <v>809</v>
      </c>
      <c r="E2720" s="13" t="s">
        <v>32</v>
      </c>
      <c r="F2720" s="13" t="s">
        <v>37</v>
      </c>
      <c r="G2720" s="13">
        <v>6.29</v>
      </c>
      <c r="H2720" s="26" t="s">
        <v>54</v>
      </c>
      <c r="I2720" s="26" t="s">
        <v>54</v>
      </c>
      <c r="J2720" s="13">
        <v>7</v>
      </c>
      <c r="K2720" s="13">
        <v>2017</v>
      </c>
      <c r="L2720" s="13" t="s">
        <v>39</v>
      </c>
      <c r="M2720" s="13">
        <v>10</v>
      </c>
      <c r="N2720" s="13">
        <v>0.39444444444444438</v>
      </c>
      <c r="O2720" s="13">
        <v>3.9444444444444442</v>
      </c>
      <c r="P2720" s="13" t="s">
        <v>54</v>
      </c>
      <c r="Q2720" s="13" t="s">
        <v>54</v>
      </c>
      <c r="R2720" s="13" t="s">
        <v>54</v>
      </c>
      <c r="S2720" s="13">
        <v>8.3323353293413174</v>
      </c>
      <c r="T2720" s="13">
        <f>IFERROR(VLOOKUP(B676,[1]!users_table[#All],4),"NA")</f>
        <v>8.4223826714801451</v>
      </c>
      <c r="U2720" s="13" t="s">
        <v>68</v>
      </c>
    </row>
    <row r="2721" spans="1:21" x14ac:dyDescent="0.3">
      <c r="A2721" s="25">
        <v>2719</v>
      </c>
      <c r="B2721" s="13" t="s">
        <v>4</v>
      </c>
      <c r="C2721" s="13">
        <v>21855</v>
      </c>
      <c r="D2721" s="13" t="s">
        <v>810</v>
      </c>
      <c r="E2721" s="13" t="s">
        <v>32</v>
      </c>
      <c r="F2721" s="13" t="s">
        <v>152</v>
      </c>
      <c r="G2721" s="13">
        <v>7.93</v>
      </c>
      <c r="H2721" s="26">
        <v>44206</v>
      </c>
      <c r="I2721" s="26">
        <v>44208</v>
      </c>
      <c r="J2721" s="13">
        <v>10</v>
      </c>
      <c r="K2721" s="13">
        <v>2014</v>
      </c>
      <c r="L2721" s="13" t="s">
        <v>39</v>
      </c>
      <c r="M2721" s="13">
        <v>5</v>
      </c>
      <c r="N2721" s="13">
        <v>0.42777777777777781</v>
      </c>
      <c r="O2721" s="13">
        <v>2.1388888888888888</v>
      </c>
      <c r="P2721" s="13">
        <v>3</v>
      </c>
      <c r="Q2721" s="13">
        <v>0.71296296296296291</v>
      </c>
      <c r="R2721" s="13">
        <v>1.666666666666667</v>
      </c>
      <c r="S2721" s="13">
        <v>8.3323353293413174</v>
      </c>
      <c r="T2721" s="13">
        <f>IFERROR(VLOOKUP(B677,[1]!users_table[#All],4),"NA")</f>
        <v>8.4223826714801451</v>
      </c>
      <c r="U2721" s="13" t="s">
        <v>64</v>
      </c>
    </row>
    <row r="2722" spans="1:21" x14ac:dyDescent="0.3">
      <c r="A2722" s="25">
        <v>2720</v>
      </c>
      <c r="B2722" s="13" t="s">
        <v>4</v>
      </c>
      <c r="C2722" s="13">
        <v>21855</v>
      </c>
      <c r="D2722" s="13" t="s">
        <v>810</v>
      </c>
      <c r="E2722" s="13" t="s">
        <v>32</v>
      </c>
      <c r="F2722" s="13" t="s">
        <v>152</v>
      </c>
      <c r="G2722" s="13">
        <v>7.93</v>
      </c>
      <c r="H2722" s="26">
        <v>44206</v>
      </c>
      <c r="I2722" s="26">
        <v>44208</v>
      </c>
      <c r="J2722" s="13">
        <v>10</v>
      </c>
      <c r="K2722" s="13">
        <v>2014</v>
      </c>
      <c r="L2722" s="13" t="s">
        <v>39</v>
      </c>
      <c r="M2722" s="13">
        <v>5</v>
      </c>
      <c r="N2722" s="13">
        <v>0.42777777777777781</v>
      </c>
      <c r="O2722" s="13">
        <v>2.1388888888888888</v>
      </c>
      <c r="P2722" s="13">
        <v>3</v>
      </c>
      <c r="Q2722" s="13">
        <v>0.71296296296296291</v>
      </c>
      <c r="R2722" s="13">
        <v>1.666666666666667</v>
      </c>
      <c r="S2722" s="13">
        <v>8.3323353293413174</v>
      </c>
      <c r="T2722" s="13">
        <f>IFERROR(VLOOKUP(B677,[1]!users_table[#All],4),"NA")</f>
        <v>8.4223826714801451</v>
      </c>
      <c r="U2722" s="13" t="s">
        <v>61</v>
      </c>
    </row>
    <row r="2723" spans="1:21" x14ac:dyDescent="0.3">
      <c r="A2723" s="25">
        <v>2721</v>
      </c>
      <c r="B2723" s="13" t="s">
        <v>4</v>
      </c>
      <c r="C2723" s="13">
        <v>21855</v>
      </c>
      <c r="D2723" s="13" t="s">
        <v>810</v>
      </c>
      <c r="E2723" s="13" t="s">
        <v>32</v>
      </c>
      <c r="F2723" s="13" t="s">
        <v>152</v>
      </c>
      <c r="G2723" s="13">
        <v>7.93</v>
      </c>
      <c r="H2723" s="26">
        <v>44206</v>
      </c>
      <c r="I2723" s="26">
        <v>44208</v>
      </c>
      <c r="J2723" s="13">
        <v>10</v>
      </c>
      <c r="K2723" s="13">
        <v>2014</v>
      </c>
      <c r="L2723" s="13" t="s">
        <v>39</v>
      </c>
      <c r="M2723" s="13">
        <v>5</v>
      </c>
      <c r="N2723" s="13">
        <v>0.42777777777777781</v>
      </c>
      <c r="O2723" s="13">
        <v>2.1388888888888888</v>
      </c>
      <c r="P2723" s="13">
        <v>3</v>
      </c>
      <c r="Q2723" s="13">
        <v>0.71296296296296291</v>
      </c>
      <c r="R2723" s="13">
        <v>1.666666666666667</v>
      </c>
      <c r="S2723" s="13">
        <v>8.3323353293413174</v>
      </c>
      <c r="T2723" s="13">
        <f>IFERROR(VLOOKUP(B677,[1]!users_table[#All],4),"NA")</f>
        <v>8.4223826714801451</v>
      </c>
      <c r="U2723" s="13" t="s">
        <v>1027</v>
      </c>
    </row>
    <row r="2724" spans="1:21" x14ac:dyDescent="0.3">
      <c r="A2724" s="25">
        <v>2722</v>
      </c>
      <c r="B2724" s="13" t="s">
        <v>4</v>
      </c>
      <c r="C2724" s="13">
        <v>27829</v>
      </c>
      <c r="D2724" s="13" t="s">
        <v>811</v>
      </c>
      <c r="E2724" s="13" t="s">
        <v>32</v>
      </c>
      <c r="F2724" s="13" t="s">
        <v>152</v>
      </c>
      <c r="G2724" s="13">
        <v>7.25</v>
      </c>
      <c r="H2724" s="26">
        <v>44352</v>
      </c>
      <c r="I2724" s="26">
        <v>44382</v>
      </c>
      <c r="J2724" s="13">
        <v>9</v>
      </c>
      <c r="K2724" s="13">
        <v>2015</v>
      </c>
      <c r="L2724" s="13" t="s">
        <v>35</v>
      </c>
      <c r="M2724" s="13">
        <v>24</v>
      </c>
      <c r="N2724" s="13">
        <v>0.39444444444444438</v>
      </c>
      <c r="O2724" s="13">
        <v>9.4666666666666668</v>
      </c>
      <c r="P2724" s="13">
        <v>31</v>
      </c>
      <c r="Q2724" s="13">
        <v>0.30537634408602149</v>
      </c>
      <c r="R2724" s="13">
        <v>0.77419354838709675</v>
      </c>
      <c r="S2724" s="13">
        <v>8.3323353293413174</v>
      </c>
      <c r="T2724" s="13">
        <f>IFERROR(VLOOKUP(B679,[1]!users_table[#All],4),"NA")</f>
        <v>8.4223826714801451</v>
      </c>
      <c r="U2724" s="13" t="s">
        <v>65</v>
      </c>
    </row>
    <row r="2725" spans="1:21" x14ac:dyDescent="0.3">
      <c r="A2725" s="25">
        <v>2723</v>
      </c>
      <c r="B2725" s="13" t="s">
        <v>4</v>
      </c>
      <c r="C2725" s="13">
        <v>27829</v>
      </c>
      <c r="D2725" s="13" t="s">
        <v>811</v>
      </c>
      <c r="E2725" s="13" t="s">
        <v>32</v>
      </c>
      <c r="F2725" s="13" t="s">
        <v>152</v>
      </c>
      <c r="G2725" s="13">
        <v>7.25</v>
      </c>
      <c r="H2725" s="26">
        <v>44352</v>
      </c>
      <c r="I2725" s="26">
        <v>44382</v>
      </c>
      <c r="J2725" s="13">
        <v>9</v>
      </c>
      <c r="K2725" s="13">
        <v>2015</v>
      </c>
      <c r="L2725" s="13" t="s">
        <v>35</v>
      </c>
      <c r="M2725" s="13">
        <v>24</v>
      </c>
      <c r="N2725" s="13">
        <v>0.39444444444444438</v>
      </c>
      <c r="O2725" s="13">
        <v>9.4666666666666668</v>
      </c>
      <c r="P2725" s="13">
        <v>31</v>
      </c>
      <c r="Q2725" s="13">
        <v>0.30537634408602149</v>
      </c>
      <c r="R2725" s="13">
        <v>0.77419354838709675</v>
      </c>
      <c r="S2725" s="13">
        <v>8.3323353293413174</v>
      </c>
      <c r="T2725" s="13">
        <f>IFERROR(VLOOKUP(B679,[1]!users_table[#All],4),"NA")</f>
        <v>8.4223826714801451</v>
      </c>
      <c r="U2725" s="13" t="s">
        <v>1023</v>
      </c>
    </row>
    <row r="2726" spans="1:21" x14ac:dyDescent="0.3">
      <c r="A2726" s="25">
        <v>2724</v>
      </c>
      <c r="B2726" s="13" t="s">
        <v>4</v>
      </c>
      <c r="C2726" s="13">
        <v>27829</v>
      </c>
      <c r="D2726" s="13" t="s">
        <v>811</v>
      </c>
      <c r="E2726" s="13" t="s">
        <v>32</v>
      </c>
      <c r="F2726" s="13" t="s">
        <v>152</v>
      </c>
      <c r="G2726" s="13">
        <v>7.25</v>
      </c>
      <c r="H2726" s="26">
        <v>44352</v>
      </c>
      <c r="I2726" s="26">
        <v>44382</v>
      </c>
      <c r="J2726" s="13">
        <v>9</v>
      </c>
      <c r="K2726" s="13">
        <v>2015</v>
      </c>
      <c r="L2726" s="13" t="s">
        <v>35</v>
      </c>
      <c r="M2726" s="13">
        <v>24</v>
      </c>
      <c r="N2726" s="13">
        <v>0.39444444444444438</v>
      </c>
      <c r="O2726" s="13">
        <v>9.4666666666666668</v>
      </c>
      <c r="P2726" s="13">
        <v>31</v>
      </c>
      <c r="Q2726" s="13">
        <v>0.30537634408602149</v>
      </c>
      <c r="R2726" s="13">
        <v>0.77419354838709675</v>
      </c>
      <c r="S2726" s="13">
        <v>8.3323353293413174</v>
      </c>
      <c r="T2726" s="13">
        <f>IFERROR(VLOOKUP(B679,[1]!users_table[#All],4),"NA")</f>
        <v>8.4223826714801451</v>
      </c>
      <c r="U2726" s="13" t="s">
        <v>1024</v>
      </c>
    </row>
    <row r="2727" spans="1:21" x14ac:dyDescent="0.3">
      <c r="A2727" s="25">
        <v>2725</v>
      </c>
      <c r="B2727" s="13" t="s">
        <v>4</v>
      </c>
      <c r="C2727" s="13">
        <v>27829</v>
      </c>
      <c r="D2727" s="13" t="s">
        <v>811</v>
      </c>
      <c r="E2727" s="13" t="s">
        <v>32</v>
      </c>
      <c r="F2727" s="13" t="s">
        <v>152</v>
      </c>
      <c r="G2727" s="13">
        <v>7.25</v>
      </c>
      <c r="H2727" s="26">
        <v>44352</v>
      </c>
      <c r="I2727" s="26">
        <v>44382</v>
      </c>
      <c r="J2727" s="13">
        <v>9</v>
      </c>
      <c r="K2727" s="13">
        <v>2015</v>
      </c>
      <c r="L2727" s="13" t="s">
        <v>35</v>
      </c>
      <c r="M2727" s="13">
        <v>24</v>
      </c>
      <c r="N2727" s="13">
        <v>0.39444444444444438</v>
      </c>
      <c r="O2727" s="13">
        <v>9.4666666666666668</v>
      </c>
      <c r="P2727" s="13">
        <v>31</v>
      </c>
      <c r="Q2727" s="13">
        <v>0.30537634408602149</v>
      </c>
      <c r="R2727" s="13">
        <v>0.77419354838709675</v>
      </c>
      <c r="S2727" s="13">
        <v>8.3323353293413174</v>
      </c>
      <c r="T2727" s="13">
        <f>IFERROR(VLOOKUP(B679,[1]!users_table[#All],4),"NA")</f>
        <v>8.4223826714801451</v>
      </c>
      <c r="U2727" s="13" t="s">
        <v>62</v>
      </c>
    </row>
    <row r="2728" spans="1:21" x14ac:dyDescent="0.3">
      <c r="A2728" s="25">
        <v>2726</v>
      </c>
      <c r="B2728" s="13" t="s">
        <v>4</v>
      </c>
      <c r="C2728" s="13">
        <v>35286</v>
      </c>
      <c r="D2728" s="13" t="s">
        <v>812</v>
      </c>
      <c r="E2728" s="13" t="s">
        <v>50</v>
      </c>
      <c r="F2728" s="13" t="s">
        <v>29</v>
      </c>
      <c r="G2728" s="13">
        <v>5.71</v>
      </c>
      <c r="H2728" s="26">
        <v>43980</v>
      </c>
      <c r="I2728" s="26">
        <v>43980</v>
      </c>
      <c r="J2728" s="13">
        <v>5</v>
      </c>
      <c r="K2728" s="13">
        <v>2017</v>
      </c>
      <c r="L2728" s="13" t="s">
        <v>30</v>
      </c>
      <c r="M2728" s="13">
        <v>5</v>
      </c>
      <c r="N2728" s="13">
        <v>1.7222222222222219E-2</v>
      </c>
      <c r="O2728" s="13">
        <v>8.611111111111111E-2</v>
      </c>
      <c r="P2728" s="13">
        <v>1</v>
      </c>
      <c r="Q2728" s="13">
        <v>8.611111111111111E-2</v>
      </c>
      <c r="R2728" s="13">
        <v>5</v>
      </c>
      <c r="S2728" s="13">
        <v>8.3323353293413174</v>
      </c>
      <c r="T2728" s="13">
        <f>IFERROR(VLOOKUP(B680,[1]!users_table[#All],4),"NA")</f>
        <v>8.4223826714801451</v>
      </c>
      <c r="U2728" s="13" t="s">
        <v>62</v>
      </c>
    </row>
    <row r="2729" spans="1:21" x14ac:dyDescent="0.3">
      <c r="A2729" s="25">
        <v>2727</v>
      </c>
      <c r="B2729" s="13" t="s">
        <v>4</v>
      </c>
      <c r="C2729" s="13">
        <v>8630</v>
      </c>
      <c r="D2729" s="13" t="s">
        <v>813</v>
      </c>
      <c r="E2729" s="13" t="s">
        <v>32</v>
      </c>
      <c r="F2729" s="13" t="s">
        <v>152</v>
      </c>
      <c r="G2729" s="13">
        <v>6.8</v>
      </c>
      <c r="H2729" s="26">
        <v>44959</v>
      </c>
      <c r="I2729" s="26">
        <v>44969</v>
      </c>
      <c r="J2729" s="13">
        <v>4</v>
      </c>
      <c r="K2729" s="13">
        <v>2011</v>
      </c>
      <c r="L2729" s="13" t="s">
        <v>33</v>
      </c>
      <c r="M2729" s="13">
        <v>12</v>
      </c>
      <c r="N2729" s="13">
        <v>0.41194444444444439</v>
      </c>
      <c r="O2729" s="13">
        <v>4.9433333333333334</v>
      </c>
      <c r="P2729" s="13">
        <v>11</v>
      </c>
      <c r="Q2729" s="13">
        <v>0.4493939393939394</v>
      </c>
      <c r="R2729" s="13">
        <v>1.0909090909090911</v>
      </c>
      <c r="S2729" s="13">
        <v>8.3323353293413174</v>
      </c>
      <c r="T2729" s="13">
        <f>IFERROR(VLOOKUP(B681,[1]!users_table[#All],4),"NA")</f>
        <v>8.4223826714801451</v>
      </c>
      <c r="U2729" s="13" t="s">
        <v>65</v>
      </c>
    </row>
    <row r="2730" spans="1:21" x14ac:dyDescent="0.3">
      <c r="A2730" s="25">
        <v>2728</v>
      </c>
      <c r="B2730" s="13" t="s">
        <v>4</v>
      </c>
      <c r="C2730" s="13">
        <v>8630</v>
      </c>
      <c r="D2730" s="13" t="s">
        <v>813</v>
      </c>
      <c r="E2730" s="13" t="s">
        <v>32</v>
      </c>
      <c r="F2730" s="13" t="s">
        <v>152</v>
      </c>
      <c r="G2730" s="13">
        <v>6.8</v>
      </c>
      <c r="H2730" s="26">
        <v>44959</v>
      </c>
      <c r="I2730" s="26">
        <v>44969</v>
      </c>
      <c r="J2730" s="13">
        <v>4</v>
      </c>
      <c r="K2730" s="13">
        <v>2011</v>
      </c>
      <c r="L2730" s="13" t="s">
        <v>33</v>
      </c>
      <c r="M2730" s="13">
        <v>12</v>
      </c>
      <c r="N2730" s="13">
        <v>0.41194444444444439</v>
      </c>
      <c r="O2730" s="13">
        <v>4.9433333333333334</v>
      </c>
      <c r="P2730" s="13">
        <v>11</v>
      </c>
      <c r="Q2730" s="13">
        <v>0.4493939393939394</v>
      </c>
      <c r="R2730" s="13">
        <v>1.0909090909090911</v>
      </c>
      <c r="S2730" s="13">
        <v>8.3323353293413174</v>
      </c>
      <c r="T2730" s="7">
        <f>IFERROR(VLOOKUP(B681,[1]!users_table[#All],4),"NA")</f>
        <v>8.4223826714801451</v>
      </c>
      <c r="U2730" s="13" t="s">
        <v>64</v>
      </c>
    </row>
    <row r="2731" spans="1:21" x14ac:dyDescent="0.3">
      <c r="A2731" s="25">
        <v>2729</v>
      </c>
      <c r="B2731" s="13" t="s">
        <v>4</v>
      </c>
      <c r="C2731" s="13">
        <v>8630</v>
      </c>
      <c r="D2731" s="13" t="s">
        <v>813</v>
      </c>
      <c r="E2731" s="13" t="s">
        <v>32</v>
      </c>
      <c r="F2731" s="13" t="s">
        <v>152</v>
      </c>
      <c r="G2731" s="13">
        <v>6.8</v>
      </c>
      <c r="H2731" s="26">
        <v>44959</v>
      </c>
      <c r="I2731" s="26">
        <v>44969</v>
      </c>
      <c r="J2731" s="13">
        <v>4</v>
      </c>
      <c r="K2731" s="13">
        <v>2011</v>
      </c>
      <c r="L2731" s="13" t="s">
        <v>33</v>
      </c>
      <c r="M2731" s="13">
        <v>12</v>
      </c>
      <c r="N2731" s="13">
        <v>0.41194444444444439</v>
      </c>
      <c r="O2731" s="13">
        <v>4.9433333333333334</v>
      </c>
      <c r="P2731" s="13">
        <v>11</v>
      </c>
      <c r="Q2731" s="13">
        <v>0.4493939393939394</v>
      </c>
      <c r="R2731" s="13">
        <v>1.0909090909090911</v>
      </c>
      <c r="S2731" s="13">
        <v>8.3323353293413174</v>
      </c>
      <c r="T2731" s="7">
        <f>IFERROR(VLOOKUP(B681,[1]!users_table[#All],4),"NA")</f>
        <v>8.4223826714801451</v>
      </c>
      <c r="U2731" s="13" t="s">
        <v>75</v>
      </c>
    </row>
    <row r="2732" spans="1:21" x14ac:dyDescent="0.3">
      <c r="A2732" s="25">
        <v>2730</v>
      </c>
      <c r="B2732" s="13" t="s">
        <v>4</v>
      </c>
      <c r="C2732" s="13">
        <v>8630</v>
      </c>
      <c r="D2732" s="13" t="s">
        <v>813</v>
      </c>
      <c r="E2732" s="13" t="s">
        <v>32</v>
      </c>
      <c r="F2732" s="13" t="s">
        <v>152</v>
      </c>
      <c r="G2732" s="13">
        <v>6.8</v>
      </c>
      <c r="H2732" s="26">
        <v>44959</v>
      </c>
      <c r="I2732" s="26">
        <v>44969</v>
      </c>
      <c r="J2732" s="13">
        <v>4</v>
      </c>
      <c r="K2732" s="13">
        <v>2011</v>
      </c>
      <c r="L2732" s="13" t="s">
        <v>33</v>
      </c>
      <c r="M2732" s="13">
        <v>12</v>
      </c>
      <c r="N2732" s="13">
        <v>0.41194444444444439</v>
      </c>
      <c r="O2732" s="13">
        <v>4.9433333333333334</v>
      </c>
      <c r="P2732" s="13">
        <v>11</v>
      </c>
      <c r="Q2732" s="13">
        <v>0.4493939393939394</v>
      </c>
      <c r="R2732" s="13">
        <v>1.0909090909090911</v>
      </c>
      <c r="S2732" s="13">
        <v>8.3323353293413174</v>
      </c>
      <c r="T2732" s="7">
        <f>IFERROR(VLOOKUP(B681,[1]!users_table[#All],4),"NA")</f>
        <v>8.4223826714801451</v>
      </c>
      <c r="U2732" s="13" t="s">
        <v>70</v>
      </c>
    </row>
    <row r="2733" spans="1:21" x14ac:dyDescent="0.3">
      <c r="A2733" s="25">
        <v>2731</v>
      </c>
      <c r="B2733" s="13" t="s">
        <v>4</v>
      </c>
      <c r="C2733" s="13">
        <v>5630</v>
      </c>
      <c r="D2733" s="13" t="s">
        <v>814</v>
      </c>
      <c r="E2733" s="13" t="s">
        <v>32</v>
      </c>
      <c r="F2733" s="13" t="s">
        <v>29</v>
      </c>
      <c r="G2733" s="13">
        <v>7.76</v>
      </c>
      <c r="H2733" s="26">
        <v>42082</v>
      </c>
      <c r="I2733" s="26">
        <v>42084</v>
      </c>
      <c r="J2733" s="13">
        <v>8</v>
      </c>
      <c r="K2733" s="13">
        <v>2009</v>
      </c>
      <c r="L2733" s="13" t="s">
        <v>33</v>
      </c>
      <c r="M2733" s="13">
        <v>11</v>
      </c>
      <c r="N2733" s="13">
        <v>0.38333333333333341</v>
      </c>
      <c r="O2733" s="13">
        <v>4.2166666666666668</v>
      </c>
      <c r="P2733" s="13">
        <v>3</v>
      </c>
      <c r="Q2733" s="13">
        <v>1.4055555555555559</v>
      </c>
      <c r="R2733" s="13">
        <v>3.666666666666667</v>
      </c>
      <c r="S2733" s="13">
        <v>8.3323353293413174</v>
      </c>
      <c r="T2733" s="13">
        <f>IFERROR(VLOOKUP(B682,[1]!users_table[#All],4),"NA")</f>
        <v>8.4223826714801451</v>
      </c>
      <c r="U2733" s="13" t="s">
        <v>83</v>
      </c>
    </row>
    <row r="2734" spans="1:21" x14ac:dyDescent="0.3">
      <c r="A2734" s="25">
        <v>2732</v>
      </c>
      <c r="B2734" s="13" t="s">
        <v>4</v>
      </c>
      <c r="C2734" s="13">
        <v>5630</v>
      </c>
      <c r="D2734" s="13" t="s">
        <v>814</v>
      </c>
      <c r="E2734" s="13" t="s">
        <v>32</v>
      </c>
      <c r="F2734" s="13" t="s">
        <v>29</v>
      </c>
      <c r="G2734" s="13">
        <v>7.76</v>
      </c>
      <c r="H2734" s="26">
        <v>42082</v>
      </c>
      <c r="I2734" s="26">
        <v>42084</v>
      </c>
      <c r="J2734" s="13">
        <v>8</v>
      </c>
      <c r="K2734" s="13">
        <v>2009</v>
      </c>
      <c r="L2734" s="13" t="s">
        <v>33</v>
      </c>
      <c r="M2734" s="13">
        <v>11</v>
      </c>
      <c r="N2734" s="13">
        <v>0.38333333333333341</v>
      </c>
      <c r="O2734" s="13">
        <v>4.2166666666666668</v>
      </c>
      <c r="P2734" s="13">
        <v>3</v>
      </c>
      <c r="Q2734" s="13">
        <v>1.4055555555555559</v>
      </c>
      <c r="R2734" s="13">
        <v>3.666666666666667</v>
      </c>
      <c r="S2734" s="13">
        <v>8.3323353293413174</v>
      </c>
      <c r="T2734" s="13">
        <f>IFERROR(VLOOKUP(B682,[1]!users_table[#All],4),"NA")</f>
        <v>8.4223826714801451</v>
      </c>
      <c r="U2734" s="13" t="s">
        <v>61</v>
      </c>
    </row>
    <row r="2735" spans="1:21" x14ac:dyDescent="0.3">
      <c r="A2735" s="25">
        <v>2733</v>
      </c>
      <c r="B2735" s="13" t="s">
        <v>4</v>
      </c>
      <c r="C2735" s="13">
        <v>5630</v>
      </c>
      <c r="D2735" s="13" t="s">
        <v>814</v>
      </c>
      <c r="E2735" s="13" t="s">
        <v>32</v>
      </c>
      <c r="F2735" s="13" t="s">
        <v>29</v>
      </c>
      <c r="G2735" s="13">
        <v>7.76</v>
      </c>
      <c r="H2735" s="26">
        <v>42082</v>
      </c>
      <c r="I2735" s="26">
        <v>42084</v>
      </c>
      <c r="J2735" s="13">
        <v>8</v>
      </c>
      <c r="K2735" s="13">
        <v>2009</v>
      </c>
      <c r="L2735" s="13" t="s">
        <v>33</v>
      </c>
      <c r="M2735" s="13">
        <v>11</v>
      </c>
      <c r="N2735" s="13">
        <v>0.38333333333333341</v>
      </c>
      <c r="O2735" s="13">
        <v>4.2166666666666668</v>
      </c>
      <c r="P2735" s="13">
        <v>3</v>
      </c>
      <c r="Q2735" s="13">
        <v>1.4055555555555559</v>
      </c>
      <c r="R2735" s="13">
        <v>3.666666666666667</v>
      </c>
      <c r="S2735" s="13">
        <v>8.3323353293413174</v>
      </c>
      <c r="T2735" s="7">
        <f>IFERROR(VLOOKUP(B682,[1]!users_table[#All],4),"NA")</f>
        <v>8.4223826714801451</v>
      </c>
      <c r="U2735" s="13" t="s">
        <v>75</v>
      </c>
    </row>
    <row r="2736" spans="1:21" x14ac:dyDescent="0.3">
      <c r="A2736" s="25">
        <v>2734</v>
      </c>
      <c r="B2736" s="13" t="s">
        <v>4</v>
      </c>
      <c r="C2736" s="13">
        <v>5630</v>
      </c>
      <c r="D2736" s="13" t="s">
        <v>814</v>
      </c>
      <c r="E2736" s="13" t="s">
        <v>32</v>
      </c>
      <c r="F2736" s="13" t="s">
        <v>29</v>
      </c>
      <c r="G2736" s="13">
        <v>7.76</v>
      </c>
      <c r="H2736" s="26">
        <v>42082</v>
      </c>
      <c r="I2736" s="26">
        <v>42084</v>
      </c>
      <c r="J2736" s="13">
        <v>8</v>
      </c>
      <c r="K2736" s="13">
        <v>2009</v>
      </c>
      <c r="L2736" s="13" t="s">
        <v>33</v>
      </c>
      <c r="M2736" s="13">
        <v>11</v>
      </c>
      <c r="N2736" s="13">
        <v>0.38333333333333341</v>
      </c>
      <c r="O2736" s="13">
        <v>4.2166666666666668</v>
      </c>
      <c r="P2736" s="13">
        <v>3</v>
      </c>
      <c r="Q2736" s="13">
        <v>1.4055555555555559</v>
      </c>
      <c r="R2736" s="13">
        <v>3.666666666666667</v>
      </c>
      <c r="S2736" s="13">
        <v>8.3323353293413174</v>
      </c>
      <c r="T2736" s="7">
        <f>IFERROR(VLOOKUP(B682,[1]!users_table[#All],4),"NA")</f>
        <v>8.4223826714801451</v>
      </c>
      <c r="U2736" s="13" t="s">
        <v>62</v>
      </c>
    </row>
    <row r="2737" spans="1:21" x14ac:dyDescent="0.3">
      <c r="A2737" s="25">
        <v>2735</v>
      </c>
      <c r="B2737" s="13" t="s">
        <v>4</v>
      </c>
      <c r="C2737" s="13">
        <v>5630</v>
      </c>
      <c r="D2737" s="13" t="s">
        <v>814</v>
      </c>
      <c r="E2737" s="13" t="s">
        <v>32</v>
      </c>
      <c r="F2737" s="13" t="s">
        <v>29</v>
      </c>
      <c r="G2737" s="13">
        <v>7.76</v>
      </c>
      <c r="H2737" s="26">
        <v>42082</v>
      </c>
      <c r="I2737" s="26">
        <v>42084</v>
      </c>
      <c r="J2737" s="13">
        <v>8</v>
      </c>
      <c r="K2737" s="13">
        <v>2009</v>
      </c>
      <c r="L2737" s="13" t="s">
        <v>33</v>
      </c>
      <c r="M2737" s="13">
        <v>11</v>
      </c>
      <c r="N2737" s="13">
        <v>0.38333333333333341</v>
      </c>
      <c r="O2737" s="13">
        <v>4.2166666666666668</v>
      </c>
      <c r="P2737" s="13">
        <v>3</v>
      </c>
      <c r="Q2737" s="13">
        <v>1.4055555555555559</v>
      </c>
      <c r="R2737" s="13">
        <v>3.666666666666667</v>
      </c>
      <c r="S2737" s="13">
        <v>8.3323353293413174</v>
      </c>
      <c r="T2737" s="13">
        <f>IFERROR(VLOOKUP(B682,[1]!users_table[#All],4),"NA")</f>
        <v>8.4223826714801451</v>
      </c>
      <c r="U2737" s="13" t="s">
        <v>1025</v>
      </c>
    </row>
    <row r="2738" spans="1:21" x14ac:dyDescent="0.3">
      <c r="A2738" s="25">
        <v>2736</v>
      </c>
      <c r="B2738" s="13" t="s">
        <v>4</v>
      </c>
      <c r="C2738" s="13">
        <v>6372</v>
      </c>
      <c r="D2738" s="13" t="s">
        <v>815</v>
      </c>
      <c r="E2738" s="13" t="s">
        <v>168</v>
      </c>
      <c r="F2738" s="13" t="s">
        <v>29</v>
      </c>
      <c r="G2738" s="13">
        <v>7.55</v>
      </c>
      <c r="H2738" s="26">
        <v>42085</v>
      </c>
      <c r="I2738" s="26">
        <v>42085</v>
      </c>
      <c r="J2738" s="13">
        <v>8</v>
      </c>
      <c r="K2738" s="13">
        <v>2009</v>
      </c>
      <c r="L2738" s="13" t="s">
        <v>35</v>
      </c>
      <c r="M2738" s="13">
        <v>1</v>
      </c>
      <c r="N2738" s="13">
        <v>1.3666666666666669</v>
      </c>
      <c r="O2738" s="13">
        <v>1.3666666666666669</v>
      </c>
      <c r="P2738" s="13">
        <v>1</v>
      </c>
      <c r="Q2738" s="13">
        <v>1.3666666666666669</v>
      </c>
      <c r="R2738" s="13">
        <v>1</v>
      </c>
      <c r="S2738" s="13">
        <v>8.3323353293413174</v>
      </c>
      <c r="T2738" s="7">
        <f>IFERROR(VLOOKUP(B683,[1]!users_table[#All],4),"NA")</f>
        <v>8.4223826714801451</v>
      </c>
      <c r="U2738" s="13" t="s">
        <v>61</v>
      </c>
    </row>
    <row r="2739" spans="1:21" x14ac:dyDescent="0.3">
      <c r="A2739" s="25">
        <v>2737</v>
      </c>
      <c r="B2739" s="13" t="s">
        <v>4</v>
      </c>
      <c r="C2739" s="13">
        <v>6372</v>
      </c>
      <c r="D2739" s="13" t="s">
        <v>815</v>
      </c>
      <c r="E2739" s="13" t="s">
        <v>168</v>
      </c>
      <c r="F2739" s="13" t="s">
        <v>29</v>
      </c>
      <c r="G2739" s="13">
        <v>7.55</v>
      </c>
      <c r="H2739" s="26">
        <v>42085</v>
      </c>
      <c r="I2739" s="26">
        <v>42085</v>
      </c>
      <c r="J2739" s="13">
        <v>8</v>
      </c>
      <c r="K2739" s="13">
        <v>2009</v>
      </c>
      <c r="L2739" s="13" t="s">
        <v>35</v>
      </c>
      <c r="M2739" s="13">
        <v>1</v>
      </c>
      <c r="N2739" s="13">
        <v>1.3666666666666669</v>
      </c>
      <c r="O2739" s="13">
        <v>1.3666666666666669</v>
      </c>
      <c r="P2739" s="13">
        <v>1</v>
      </c>
      <c r="Q2739" s="13">
        <v>1.3666666666666669</v>
      </c>
      <c r="R2739" s="13">
        <v>1</v>
      </c>
      <c r="S2739" s="13">
        <v>8.3323353293413174</v>
      </c>
      <c r="T2739" s="7">
        <f>IFERROR(VLOOKUP(B683,[1]!users_table[#All],4),"NA")</f>
        <v>8.4223826714801451</v>
      </c>
      <c r="U2739" s="13" t="s">
        <v>75</v>
      </c>
    </row>
    <row r="2740" spans="1:21" x14ac:dyDescent="0.3">
      <c r="A2740" s="25">
        <v>2738</v>
      </c>
      <c r="B2740" s="13" t="s">
        <v>4</v>
      </c>
      <c r="C2740" s="13">
        <v>6372</v>
      </c>
      <c r="D2740" s="13" t="s">
        <v>815</v>
      </c>
      <c r="E2740" s="13" t="s">
        <v>168</v>
      </c>
      <c r="F2740" s="13" t="s">
        <v>29</v>
      </c>
      <c r="G2740" s="13">
        <v>7.55</v>
      </c>
      <c r="H2740" s="26">
        <v>42085</v>
      </c>
      <c r="I2740" s="26">
        <v>42085</v>
      </c>
      <c r="J2740" s="13">
        <v>8</v>
      </c>
      <c r="K2740" s="13">
        <v>2009</v>
      </c>
      <c r="L2740" s="13" t="s">
        <v>35</v>
      </c>
      <c r="M2740" s="13">
        <v>1</v>
      </c>
      <c r="N2740" s="13">
        <v>1.3666666666666669</v>
      </c>
      <c r="O2740" s="13">
        <v>1.3666666666666669</v>
      </c>
      <c r="P2740" s="13">
        <v>1</v>
      </c>
      <c r="Q2740" s="13">
        <v>1.3666666666666669</v>
      </c>
      <c r="R2740" s="13">
        <v>1</v>
      </c>
      <c r="S2740" s="13">
        <v>8.3323353293413174</v>
      </c>
      <c r="T2740" s="7">
        <f>IFERROR(VLOOKUP(B683,[1]!users_table[#All],4),"NA")</f>
        <v>8.4223826714801451</v>
      </c>
      <c r="U2740" s="13" t="s">
        <v>62</v>
      </c>
    </row>
    <row r="2741" spans="1:21" x14ac:dyDescent="0.3">
      <c r="A2741" s="25">
        <v>2739</v>
      </c>
      <c r="B2741" s="13" t="s">
        <v>4</v>
      </c>
      <c r="C2741" s="13">
        <v>6372</v>
      </c>
      <c r="D2741" s="13" t="s">
        <v>815</v>
      </c>
      <c r="E2741" s="13" t="s">
        <v>168</v>
      </c>
      <c r="F2741" s="13" t="s">
        <v>29</v>
      </c>
      <c r="G2741" s="13">
        <v>7.55</v>
      </c>
      <c r="H2741" s="26">
        <v>42085</v>
      </c>
      <c r="I2741" s="26">
        <v>42085</v>
      </c>
      <c r="J2741" s="13">
        <v>8</v>
      </c>
      <c r="K2741" s="13">
        <v>2009</v>
      </c>
      <c r="L2741" s="13" t="s">
        <v>35</v>
      </c>
      <c r="M2741" s="13">
        <v>1</v>
      </c>
      <c r="N2741" s="13">
        <v>1.3666666666666669</v>
      </c>
      <c r="O2741" s="13">
        <v>1.3666666666666669</v>
      </c>
      <c r="P2741" s="13">
        <v>1</v>
      </c>
      <c r="Q2741" s="13">
        <v>1.3666666666666669</v>
      </c>
      <c r="R2741" s="13">
        <v>1</v>
      </c>
      <c r="S2741" s="13">
        <v>8.3323353293413174</v>
      </c>
      <c r="T2741" s="7">
        <f>IFERROR(VLOOKUP(B683,[1]!users_table[#All],4),"NA")</f>
        <v>8.4223826714801451</v>
      </c>
      <c r="U2741" s="13" t="s">
        <v>1025</v>
      </c>
    </row>
    <row r="2742" spans="1:21" x14ac:dyDescent="0.3">
      <c r="A2742" s="25">
        <v>2740</v>
      </c>
      <c r="B2742" s="13" t="s">
        <v>4</v>
      </c>
      <c r="C2742" s="13">
        <v>6637</v>
      </c>
      <c r="D2742" s="13" t="s">
        <v>816</v>
      </c>
      <c r="E2742" s="13" t="s">
        <v>168</v>
      </c>
      <c r="F2742" s="13" t="s">
        <v>29</v>
      </c>
      <c r="G2742" s="13">
        <v>7.58</v>
      </c>
      <c r="H2742" s="26">
        <v>42090</v>
      </c>
      <c r="I2742" s="26">
        <v>42090</v>
      </c>
      <c r="J2742" s="13">
        <v>8</v>
      </c>
      <c r="K2742" s="13">
        <v>2010</v>
      </c>
      <c r="L2742" s="13" t="s">
        <v>30</v>
      </c>
      <c r="M2742" s="13">
        <v>1</v>
      </c>
      <c r="N2742" s="13">
        <v>1.5349999999999999</v>
      </c>
      <c r="O2742" s="13">
        <v>1.5349999999999999</v>
      </c>
      <c r="P2742" s="13">
        <v>1</v>
      </c>
      <c r="Q2742" s="13">
        <v>1.5349999999999999</v>
      </c>
      <c r="R2742" s="13">
        <v>1</v>
      </c>
      <c r="S2742" s="13">
        <v>8.3323353293413174</v>
      </c>
      <c r="T2742" s="7">
        <f>IFERROR(VLOOKUP(B684,[1]!users_table[#All],4),"NA")</f>
        <v>8.4223826714801451</v>
      </c>
      <c r="U2742" s="13" t="s">
        <v>61</v>
      </c>
    </row>
    <row r="2743" spans="1:21" x14ac:dyDescent="0.3">
      <c r="A2743" s="25">
        <v>2741</v>
      </c>
      <c r="B2743" s="13" t="s">
        <v>4</v>
      </c>
      <c r="C2743" s="13">
        <v>6637</v>
      </c>
      <c r="D2743" s="13" t="s">
        <v>816</v>
      </c>
      <c r="E2743" s="13" t="s">
        <v>168</v>
      </c>
      <c r="F2743" s="13" t="s">
        <v>29</v>
      </c>
      <c r="G2743" s="13">
        <v>7.58</v>
      </c>
      <c r="H2743" s="26">
        <v>42090</v>
      </c>
      <c r="I2743" s="26">
        <v>42090</v>
      </c>
      <c r="J2743" s="13">
        <v>8</v>
      </c>
      <c r="K2743" s="13">
        <v>2010</v>
      </c>
      <c r="L2743" s="13" t="s">
        <v>30</v>
      </c>
      <c r="M2743" s="13">
        <v>1</v>
      </c>
      <c r="N2743" s="13">
        <v>1.5349999999999999</v>
      </c>
      <c r="O2743" s="13">
        <v>1.5349999999999999</v>
      </c>
      <c r="P2743" s="13">
        <v>1</v>
      </c>
      <c r="Q2743" s="13">
        <v>1.5349999999999999</v>
      </c>
      <c r="R2743" s="13">
        <v>1</v>
      </c>
      <c r="S2743" s="13">
        <v>8.3323353293413174</v>
      </c>
      <c r="T2743" s="7">
        <f>IFERROR(VLOOKUP(B684,[1]!users_table[#All],4),"NA")</f>
        <v>8.4223826714801451</v>
      </c>
      <c r="U2743" s="13" t="s">
        <v>75</v>
      </c>
    </row>
    <row r="2744" spans="1:21" x14ac:dyDescent="0.3">
      <c r="A2744" s="25">
        <v>2742</v>
      </c>
      <c r="B2744" s="13" t="s">
        <v>4</v>
      </c>
      <c r="C2744" s="13">
        <v>6637</v>
      </c>
      <c r="D2744" s="13" t="s">
        <v>816</v>
      </c>
      <c r="E2744" s="13" t="s">
        <v>168</v>
      </c>
      <c r="F2744" s="13" t="s">
        <v>29</v>
      </c>
      <c r="G2744" s="13">
        <v>7.58</v>
      </c>
      <c r="H2744" s="26">
        <v>42090</v>
      </c>
      <c r="I2744" s="26">
        <v>42090</v>
      </c>
      <c r="J2744" s="13">
        <v>8</v>
      </c>
      <c r="K2744" s="13">
        <v>2010</v>
      </c>
      <c r="L2744" s="13" t="s">
        <v>30</v>
      </c>
      <c r="M2744" s="13">
        <v>1</v>
      </c>
      <c r="N2744" s="13">
        <v>1.5349999999999999</v>
      </c>
      <c r="O2744" s="13">
        <v>1.5349999999999999</v>
      </c>
      <c r="P2744" s="13">
        <v>1</v>
      </c>
      <c r="Q2744" s="13">
        <v>1.5349999999999999</v>
      </c>
      <c r="R2744" s="13">
        <v>1</v>
      </c>
      <c r="S2744" s="13">
        <v>8.3323353293413174</v>
      </c>
      <c r="T2744" s="13">
        <f>IFERROR(VLOOKUP(B684,[1]!users_table[#All],4),"NA")</f>
        <v>8.4223826714801451</v>
      </c>
      <c r="U2744" s="13" t="s">
        <v>62</v>
      </c>
    </row>
    <row r="2745" spans="1:21" x14ac:dyDescent="0.3">
      <c r="A2745" s="25">
        <v>2743</v>
      </c>
      <c r="B2745" s="13" t="s">
        <v>4</v>
      </c>
      <c r="C2745" s="13">
        <v>6637</v>
      </c>
      <c r="D2745" s="13" t="s">
        <v>816</v>
      </c>
      <c r="E2745" s="13" t="s">
        <v>168</v>
      </c>
      <c r="F2745" s="13" t="s">
        <v>29</v>
      </c>
      <c r="G2745" s="13">
        <v>7.58</v>
      </c>
      <c r="H2745" s="26">
        <v>42090</v>
      </c>
      <c r="I2745" s="26">
        <v>42090</v>
      </c>
      <c r="J2745" s="13">
        <v>8</v>
      </c>
      <c r="K2745" s="13">
        <v>2010</v>
      </c>
      <c r="L2745" s="13" t="s">
        <v>30</v>
      </c>
      <c r="M2745" s="13">
        <v>1</v>
      </c>
      <c r="N2745" s="13">
        <v>1.5349999999999999</v>
      </c>
      <c r="O2745" s="13">
        <v>1.5349999999999999</v>
      </c>
      <c r="P2745" s="13">
        <v>1</v>
      </c>
      <c r="Q2745" s="13">
        <v>1.5349999999999999</v>
      </c>
      <c r="R2745" s="13">
        <v>1</v>
      </c>
      <c r="S2745" s="13">
        <v>8.3323353293413174</v>
      </c>
      <c r="T2745" s="13">
        <f>IFERROR(VLOOKUP(B684,[1]!users_table[#All],4),"NA")</f>
        <v>8.4223826714801451</v>
      </c>
      <c r="U2745" s="13" t="s">
        <v>1025</v>
      </c>
    </row>
    <row r="2746" spans="1:21" x14ac:dyDescent="0.3">
      <c r="A2746" s="25">
        <v>2744</v>
      </c>
      <c r="B2746" s="13" t="s">
        <v>4</v>
      </c>
      <c r="C2746" s="13">
        <v>11617</v>
      </c>
      <c r="D2746" s="13" t="s">
        <v>817</v>
      </c>
      <c r="E2746" s="13" t="s">
        <v>32</v>
      </c>
      <c r="F2746" s="13" t="s">
        <v>152</v>
      </c>
      <c r="G2746" s="13">
        <v>7.34</v>
      </c>
      <c r="H2746" s="26" t="s">
        <v>54</v>
      </c>
      <c r="I2746" s="26" t="s">
        <v>54</v>
      </c>
      <c r="J2746" s="13">
        <v>7</v>
      </c>
      <c r="K2746" s="13">
        <v>2012</v>
      </c>
      <c r="L2746" s="13" t="s">
        <v>30</v>
      </c>
      <c r="M2746" s="13">
        <v>12</v>
      </c>
      <c r="N2746" s="13">
        <v>0.4</v>
      </c>
      <c r="O2746" s="13">
        <v>4.8000000000000007</v>
      </c>
      <c r="P2746" s="13" t="s">
        <v>54</v>
      </c>
      <c r="Q2746" s="13" t="s">
        <v>54</v>
      </c>
      <c r="R2746" s="13" t="s">
        <v>54</v>
      </c>
      <c r="S2746" s="13">
        <v>8.3323353293413174</v>
      </c>
      <c r="T2746" s="7">
        <f>IFERROR(VLOOKUP(B685,[1]!users_table[#All],4),"NA")</f>
        <v>8.4223826714801451</v>
      </c>
      <c r="U2746" s="13" t="s">
        <v>64</v>
      </c>
    </row>
    <row r="2747" spans="1:21" x14ac:dyDescent="0.3">
      <c r="A2747" s="25">
        <v>2745</v>
      </c>
      <c r="B2747" s="13" t="s">
        <v>4</v>
      </c>
      <c r="C2747" s="13">
        <v>11617</v>
      </c>
      <c r="D2747" s="13" t="s">
        <v>817</v>
      </c>
      <c r="E2747" s="13" t="s">
        <v>32</v>
      </c>
      <c r="F2747" s="13" t="s">
        <v>152</v>
      </c>
      <c r="G2747" s="13">
        <v>7.34</v>
      </c>
      <c r="H2747" s="26" t="s">
        <v>54</v>
      </c>
      <c r="I2747" s="26" t="s">
        <v>54</v>
      </c>
      <c r="J2747" s="13">
        <v>7</v>
      </c>
      <c r="K2747" s="13">
        <v>2012</v>
      </c>
      <c r="L2747" s="13" t="s">
        <v>30</v>
      </c>
      <c r="M2747" s="13">
        <v>12</v>
      </c>
      <c r="N2747" s="13">
        <v>0.4</v>
      </c>
      <c r="O2747" s="13">
        <v>4.8000000000000007</v>
      </c>
      <c r="P2747" s="13" t="s">
        <v>54</v>
      </c>
      <c r="Q2747" s="13" t="s">
        <v>54</v>
      </c>
      <c r="R2747" s="13" t="s">
        <v>54</v>
      </c>
      <c r="S2747" s="13">
        <v>8.3323353293413174</v>
      </c>
      <c r="T2747" s="7">
        <f>IFERROR(VLOOKUP(B685,[1]!users_table[#All],4),"NA")</f>
        <v>8.4223826714801451</v>
      </c>
      <c r="U2747" s="13" t="s">
        <v>1011</v>
      </c>
    </row>
    <row r="2748" spans="1:21" x14ac:dyDescent="0.3">
      <c r="A2748" s="25">
        <v>2746</v>
      </c>
      <c r="B2748" s="13" t="s">
        <v>4</v>
      </c>
      <c r="C2748" s="13">
        <v>11617</v>
      </c>
      <c r="D2748" s="13" t="s">
        <v>817</v>
      </c>
      <c r="E2748" s="13" t="s">
        <v>32</v>
      </c>
      <c r="F2748" s="13" t="s">
        <v>152</v>
      </c>
      <c r="G2748" s="13">
        <v>7.34</v>
      </c>
      <c r="H2748" s="26" t="s">
        <v>54</v>
      </c>
      <c r="I2748" s="26" t="s">
        <v>54</v>
      </c>
      <c r="J2748" s="13">
        <v>7</v>
      </c>
      <c r="K2748" s="13">
        <v>2012</v>
      </c>
      <c r="L2748" s="13" t="s">
        <v>30</v>
      </c>
      <c r="M2748" s="13">
        <v>12</v>
      </c>
      <c r="N2748" s="13">
        <v>0.4</v>
      </c>
      <c r="O2748" s="13">
        <v>4.8000000000000007</v>
      </c>
      <c r="P2748" s="13" t="s">
        <v>54</v>
      </c>
      <c r="Q2748" s="13" t="s">
        <v>54</v>
      </c>
      <c r="R2748" s="13" t="s">
        <v>54</v>
      </c>
      <c r="S2748" s="13">
        <v>8.3323353293413174</v>
      </c>
      <c r="T2748" s="7">
        <f>IFERROR(VLOOKUP(B685,[1]!users_table[#All],4),"NA")</f>
        <v>8.4223826714801451</v>
      </c>
      <c r="U2748" s="13" t="s">
        <v>77</v>
      </c>
    </row>
    <row r="2749" spans="1:21" x14ac:dyDescent="0.3">
      <c r="A2749" s="25">
        <v>2747</v>
      </c>
      <c r="B2749" s="13" t="s">
        <v>4</v>
      </c>
      <c r="C2749" s="13">
        <v>11617</v>
      </c>
      <c r="D2749" s="13" t="s">
        <v>817</v>
      </c>
      <c r="E2749" s="13" t="s">
        <v>32</v>
      </c>
      <c r="F2749" s="13" t="s">
        <v>152</v>
      </c>
      <c r="G2749" s="13">
        <v>7.34</v>
      </c>
      <c r="H2749" s="26" t="s">
        <v>54</v>
      </c>
      <c r="I2749" s="26" t="s">
        <v>54</v>
      </c>
      <c r="J2749" s="13">
        <v>7</v>
      </c>
      <c r="K2749" s="13">
        <v>2012</v>
      </c>
      <c r="L2749" s="13" t="s">
        <v>30</v>
      </c>
      <c r="M2749" s="13">
        <v>12</v>
      </c>
      <c r="N2749" s="13">
        <v>0.4</v>
      </c>
      <c r="O2749" s="13">
        <v>4.8000000000000007</v>
      </c>
      <c r="P2749" s="13" t="s">
        <v>54</v>
      </c>
      <c r="Q2749" s="13" t="s">
        <v>54</v>
      </c>
      <c r="R2749" s="13" t="s">
        <v>54</v>
      </c>
      <c r="S2749" s="13">
        <v>8.3323353293413174</v>
      </c>
      <c r="T2749" s="13">
        <f>IFERROR(VLOOKUP(B685,[1]!users_table[#All],4),"NA")</f>
        <v>8.4223826714801451</v>
      </c>
      <c r="U2749" s="13" t="s">
        <v>1030</v>
      </c>
    </row>
    <row r="2750" spans="1:21" x14ac:dyDescent="0.3">
      <c r="A2750" s="25">
        <v>2748</v>
      </c>
      <c r="B2750" s="13" t="s">
        <v>4</v>
      </c>
      <c r="C2750" s="13">
        <v>11617</v>
      </c>
      <c r="D2750" s="13" t="s">
        <v>817</v>
      </c>
      <c r="E2750" s="13" t="s">
        <v>32</v>
      </c>
      <c r="F2750" s="13" t="s">
        <v>152</v>
      </c>
      <c r="G2750" s="13">
        <v>7.34</v>
      </c>
      <c r="H2750" s="26" t="s">
        <v>54</v>
      </c>
      <c r="I2750" s="26" t="s">
        <v>54</v>
      </c>
      <c r="J2750" s="13">
        <v>7</v>
      </c>
      <c r="K2750" s="13">
        <v>2012</v>
      </c>
      <c r="L2750" s="13" t="s">
        <v>30</v>
      </c>
      <c r="M2750" s="13">
        <v>12</v>
      </c>
      <c r="N2750" s="13">
        <v>0.4</v>
      </c>
      <c r="O2750" s="13">
        <v>4.8000000000000007</v>
      </c>
      <c r="P2750" s="13" t="s">
        <v>54</v>
      </c>
      <c r="Q2750" s="13" t="s">
        <v>54</v>
      </c>
      <c r="R2750" s="13" t="s">
        <v>54</v>
      </c>
      <c r="S2750" s="13">
        <v>8.3323353293413174</v>
      </c>
      <c r="T2750" s="7">
        <f>IFERROR(VLOOKUP(B685,[1]!users_table[#All],4),"NA")</f>
        <v>8.4223826714801451</v>
      </c>
      <c r="U2750" s="13" t="s">
        <v>75</v>
      </c>
    </row>
    <row r="2751" spans="1:21" x14ac:dyDescent="0.3">
      <c r="A2751" s="25">
        <v>2749</v>
      </c>
      <c r="B2751" s="13" t="s">
        <v>4</v>
      </c>
      <c r="C2751" s="13">
        <v>11617</v>
      </c>
      <c r="D2751" s="13" t="s">
        <v>817</v>
      </c>
      <c r="E2751" s="13" t="s">
        <v>32</v>
      </c>
      <c r="F2751" s="13" t="s">
        <v>152</v>
      </c>
      <c r="G2751" s="13">
        <v>7.34</v>
      </c>
      <c r="H2751" s="26" t="s">
        <v>54</v>
      </c>
      <c r="I2751" s="26" t="s">
        <v>54</v>
      </c>
      <c r="J2751" s="13">
        <v>7</v>
      </c>
      <c r="K2751" s="13">
        <v>2012</v>
      </c>
      <c r="L2751" s="13" t="s">
        <v>30</v>
      </c>
      <c r="M2751" s="13">
        <v>12</v>
      </c>
      <c r="N2751" s="13">
        <v>0.4</v>
      </c>
      <c r="O2751" s="13">
        <v>4.8000000000000007</v>
      </c>
      <c r="P2751" s="13" t="s">
        <v>54</v>
      </c>
      <c r="Q2751" s="13" t="s">
        <v>54</v>
      </c>
      <c r="R2751" s="13" t="s">
        <v>54</v>
      </c>
      <c r="S2751" s="13">
        <v>8.3323353293413174</v>
      </c>
      <c r="T2751" s="7">
        <f>IFERROR(VLOOKUP(B685,[1]!users_table[#All],4),"NA")</f>
        <v>8.4223826714801451</v>
      </c>
      <c r="U2751" s="13" t="s">
        <v>70</v>
      </c>
    </row>
    <row r="2752" spans="1:21" x14ac:dyDescent="0.3">
      <c r="A2752" s="25">
        <v>2750</v>
      </c>
      <c r="B2752" s="13" t="s">
        <v>4</v>
      </c>
      <c r="C2752" s="13">
        <v>15451</v>
      </c>
      <c r="D2752" s="13" t="s">
        <v>818</v>
      </c>
      <c r="E2752" s="13" t="s">
        <v>32</v>
      </c>
      <c r="F2752" s="13" t="s">
        <v>152</v>
      </c>
      <c r="G2752" s="13">
        <v>7.48</v>
      </c>
      <c r="H2752" s="26" t="s">
        <v>54</v>
      </c>
      <c r="I2752" s="26" t="s">
        <v>54</v>
      </c>
      <c r="J2752" s="13">
        <v>7</v>
      </c>
      <c r="K2752" s="13">
        <v>2013</v>
      </c>
      <c r="L2752" s="13" t="s">
        <v>39</v>
      </c>
      <c r="M2752" s="13">
        <v>12</v>
      </c>
      <c r="N2752" s="13">
        <v>0.44777777777777777</v>
      </c>
      <c r="O2752" s="13">
        <v>5.3733333333333331</v>
      </c>
      <c r="P2752" s="13" t="s">
        <v>54</v>
      </c>
      <c r="Q2752" s="13" t="s">
        <v>54</v>
      </c>
      <c r="R2752" s="13" t="s">
        <v>54</v>
      </c>
      <c r="S2752" s="13">
        <v>8.3323353293413174</v>
      </c>
      <c r="T2752" s="7">
        <f>IFERROR(VLOOKUP(B686,[1]!users_table[#All],4),"NA")</f>
        <v>8.4223826714801451</v>
      </c>
      <c r="U2752" s="13" t="s">
        <v>65</v>
      </c>
    </row>
    <row r="2753" spans="1:21" x14ac:dyDescent="0.3">
      <c r="A2753" s="25">
        <v>2751</v>
      </c>
      <c r="B2753" s="13" t="s">
        <v>4</v>
      </c>
      <c r="C2753" s="13">
        <v>15451</v>
      </c>
      <c r="D2753" s="13" t="s">
        <v>818</v>
      </c>
      <c r="E2753" s="13" t="s">
        <v>32</v>
      </c>
      <c r="F2753" s="13" t="s">
        <v>152</v>
      </c>
      <c r="G2753" s="13">
        <v>7.48</v>
      </c>
      <c r="H2753" s="26" t="s">
        <v>54</v>
      </c>
      <c r="I2753" s="26" t="s">
        <v>54</v>
      </c>
      <c r="J2753" s="13">
        <v>7</v>
      </c>
      <c r="K2753" s="13">
        <v>2013</v>
      </c>
      <c r="L2753" s="13" t="s">
        <v>39</v>
      </c>
      <c r="M2753" s="13">
        <v>12</v>
      </c>
      <c r="N2753" s="13">
        <v>0.44777777777777777</v>
      </c>
      <c r="O2753" s="13">
        <v>5.3733333333333331</v>
      </c>
      <c r="P2753" s="13" t="s">
        <v>54</v>
      </c>
      <c r="Q2753" s="13" t="s">
        <v>54</v>
      </c>
      <c r="R2753" s="13" t="s">
        <v>54</v>
      </c>
      <c r="S2753" s="13">
        <v>8.3323353293413174</v>
      </c>
      <c r="T2753" s="7">
        <f>IFERROR(VLOOKUP(B686,[1]!users_table[#All],4),"NA")</f>
        <v>8.4223826714801451</v>
      </c>
      <c r="U2753" s="13" t="s">
        <v>64</v>
      </c>
    </row>
    <row r="2754" spans="1:21" x14ac:dyDescent="0.3">
      <c r="A2754" s="25">
        <v>2752</v>
      </c>
      <c r="B2754" s="13" t="s">
        <v>4</v>
      </c>
      <c r="C2754" s="13">
        <v>15451</v>
      </c>
      <c r="D2754" s="13" t="s">
        <v>818</v>
      </c>
      <c r="E2754" s="13" t="s">
        <v>32</v>
      </c>
      <c r="F2754" s="13" t="s">
        <v>152</v>
      </c>
      <c r="G2754" s="13">
        <v>7.48</v>
      </c>
      <c r="H2754" s="26" t="s">
        <v>54</v>
      </c>
      <c r="I2754" s="26" t="s">
        <v>54</v>
      </c>
      <c r="J2754" s="13">
        <v>7</v>
      </c>
      <c r="K2754" s="13">
        <v>2013</v>
      </c>
      <c r="L2754" s="13" t="s">
        <v>39</v>
      </c>
      <c r="M2754" s="13">
        <v>12</v>
      </c>
      <c r="N2754" s="13">
        <v>0.44777777777777777</v>
      </c>
      <c r="O2754" s="13">
        <v>5.3733333333333331</v>
      </c>
      <c r="P2754" s="13" t="s">
        <v>54</v>
      </c>
      <c r="Q2754" s="13" t="s">
        <v>54</v>
      </c>
      <c r="R2754" s="13" t="s">
        <v>54</v>
      </c>
      <c r="S2754" s="13">
        <v>8.3323353293413174</v>
      </c>
      <c r="T2754" s="7">
        <f>IFERROR(VLOOKUP(B686,[1]!users_table[#All],4),"NA")</f>
        <v>8.4223826714801451</v>
      </c>
      <c r="U2754" s="13" t="s">
        <v>1011</v>
      </c>
    </row>
    <row r="2755" spans="1:21" x14ac:dyDescent="0.3">
      <c r="A2755" s="25">
        <v>2753</v>
      </c>
      <c r="B2755" s="13" t="s">
        <v>4</v>
      </c>
      <c r="C2755" s="13">
        <v>15451</v>
      </c>
      <c r="D2755" s="13" t="s">
        <v>818</v>
      </c>
      <c r="E2755" s="13" t="s">
        <v>32</v>
      </c>
      <c r="F2755" s="13" t="s">
        <v>152</v>
      </c>
      <c r="G2755" s="13">
        <v>7.48</v>
      </c>
      <c r="H2755" s="26" t="s">
        <v>54</v>
      </c>
      <c r="I2755" s="26" t="s">
        <v>54</v>
      </c>
      <c r="J2755" s="13">
        <v>7</v>
      </c>
      <c r="K2755" s="13">
        <v>2013</v>
      </c>
      <c r="L2755" s="13" t="s">
        <v>39</v>
      </c>
      <c r="M2755" s="13">
        <v>12</v>
      </c>
      <c r="N2755" s="13">
        <v>0.44777777777777777</v>
      </c>
      <c r="O2755" s="13">
        <v>5.3733333333333331</v>
      </c>
      <c r="P2755" s="13" t="s">
        <v>54</v>
      </c>
      <c r="Q2755" s="13" t="s">
        <v>54</v>
      </c>
      <c r="R2755" s="13" t="s">
        <v>54</v>
      </c>
      <c r="S2755" s="13">
        <v>8.3323353293413174</v>
      </c>
      <c r="T2755" s="7">
        <f>IFERROR(VLOOKUP(B686,[1]!users_table[#All],4),"NA")</f>
        <v>8.4223826714801451</v>
      </c>
      <c r="U2755" s="13" t="s">
        <v>77</v>
      </c>
    </row>
    <row r="2756" spans="1:21" x14ac:dyDescent="0.3">
      <c r="A2756" s="25">
        <v>2754</v>
      </c>
      <c r="B2756" s="13" t="s">
        <v>4</v>
      </c>
      <c r="C2756" s="13">
        <v>15451</v>
      </c>
      <c r="D2756" s="13" t="s">
        <v>818</v>
      </c>
      <c r="E2756" s="13" t="s">
        <v>32</v>
      </c>
      <c r="F2756" s="13" t="s">
        <v>152</v>
      </c>
      <c r="G2756" s="13">
        <v>7.48</v>
      </c>
      <c r="H2756" s="26" t="s">
        <v>54</v>
      </c>
      <c r="I2756" s="26" t="s">
        <v>54</v>
      </c>
      <c r="J2756" s="13">
        <v>7</v>
      </c>
      <c r="K2756" s="13">
        <v>2013</v>
      </c>
      <c r="L2756" s="13" t="s">
        <v>39</v>
      </c>
      <c r="M2756" s="13">
        <v>12</v>
      </c>
      <c r="N2756" s="13">
        <v>0.44777777777777777</v>
      </c>
      <c r="O2756" s="13">
        <v>5.3733333333333331</v>
      </c>
      <c r="P2756" s="13" t="s">
        <v>54</v>
      </c>
      <c r="Q2756" s="13" t="s">
        <v>54</v>
      </c>
      <c r="R2756" s="13" t="s">
        <v>54</v>
      </c>
      <c r="S2756" s="13">
        <v>8.3323353293413174</v>
      </c>
      <c r="T2756" s="7">
        <f>IFERROR(VLOOKUP(B686,[1]!users_table[#All],4),"NA")</f>
        <v>8.4223826714801451</v>
      </c>
      <c r="U2756" s="13" t="s">
        <v>1030</v>
      </c>
    </row>
    <row r="2757" spans="1:21" x14ac:dyDescent="0.3">
      <c r="A2757" s="25">
        <v>2755</v>
      </c>
      <c r="B2757" s="13" t="s">
        <v>4</v>
      </c>
      <c r="C2757" s="13">
        <v>15451</v>
      </c>
      <c r="D2757" s="13" t="s">
        <v>818</v>
      </c>
      <c r="E2757" s="13" t="s">
        <v>32</v>
      </c>
      <c r="F2757" s="13" t="s">
        <v>152</v>
      </c>
      <c r="G2757" s="13">
        <v>7.48</v>
      </c>
      <c r="H2757" s="26" t="s">
        <v>54</v>
      </c>
      <c r="I2757" s="26" t="s">
        <v>54</v>
      </c>
      <c r="J2757" s="13">
        <v>7</v>
      </c>
      <c r="K2757" s="13">
        <v>2013</v>
      </c>
      <c r="L2757" s="13" t="s">
        <v>39</v>
      </c>
      <c r="M2757" s="13">
        <v>12</v>
      </c>
      <c r="N2757" s="13">
        <v>0.44777777777777777</v>
      </c>
      <c r="O2757" s="13">
        <v>5.3733333333333331</v>
      </c>
      <c r="P2757" s="13" t="s">
        <v>54</v>
      </c>
      <c r="Q2757" s="13" t="s">
        <v>54</v>
      </c>
      <c r="R2757" s="13" t="s">
        <v>54</v>
      </c>
      <c r="S2757" s="13">
        <v>8.3323353293413174</v>
      </c>
      <c r="T2757" s="7">
        <f>IFERROR(VLOOKUP(B686,[1]!users_table[#All],4),"NA")</f>
        <v>8.4223826714801451</v>
      </c>
      <c r="U2757" s="13" t="s">
        <v>75</v>
      </c>
    </row>
    <row r="2758" spans="1:21" x14ac:dyDescent="0.3">
      <c r="A2758" s="25">
        <v>2756</v>
      </c>
      <c r="B2758" s="13" t="s">
        <v>4</v>
      </c>
      <c r="C2758" s="13">
        <v>15451</v>
      </c>
      <c r="D2758" s="13" t="s">
        <v>818</v>
      </c>
      <c r="E2758" s="13" t="s">
        <v>32</v>
      </c>
      <c r="F2758" s="13" t="s">
        <v>152</v>
      </c>
      <c r="G2758" s="13">
        <v>7.48</v>
      </c>
      <c r="H2758" s="26" t="s">
        <v>54</v>
      </c>
      <c r="I2758" s="26" t="s">
        <v>54</v>
      </c>
      <c r="J2758" s="13">
        <v>7</v>
      </c>
      <c r="K2758" s="13">
        <v>2013</v>
      </c>
      <c r="L2758" s="13" t="s">
        <v>39</v>
      </c>
      <c r="M2758" s="13">
        <v>12</v>
      </c>
      <c r="N2758" s="13">
        <v>0.44777777777777777</v>
      </c>
      <c r="O2758" s="13">
        <v>5.3733333333333331</v>
      </c>
      <c r="P2758" s="13" t="s">
        <v>54</v>
      </c>
      <c r="Q2758" s="13" t="s">
        <v>54</v>
      </c>
      <c r="R2758" s="13" t="s">
        <v>54</v>
      </c>
      <c r="S2758" s="13">
        <v>8.3323353293413174</v>
      </c>
      <c r="T2758" s="13">
        <f>IFERROR(VLOOKUP(B686,[1]!users_table[#All],4),"NA")</f>
        <v>8.4223826714801451</v>
      </c>
      <c r="U2758" s="13" t="s">
        <v>70</v>
      </c>
    </row>
    <row r="2759" spans="1:21" x14ac:dyDescent="0.3">
      <c r="A2759" s="25">
        <v>2757</v>
      </c>
      <c r="B2759" s="13" t="s">
        <v>4</v>
      </c>
      <c r="C2759" s="13">
        <v>21877</v>
      </c>
      <c r="D2759" s="13" t="s">
        <v>819</v>
      </c>
      <c r="E2759" s="13" t="s">
        <v>32</v>
      </c>
      <c r="F2759" s="13" t="s">
        <v>37</v>
      </c>
      <c r="G2759" s="13">
        <v>7.77</v>
      </c>
      <c r="H2759" s="26">
        <v>44248</v>
      </c>
      <c r="I2759" s="26">
        <v>44249</v>
      </c>
      <c r="J2759" s="13">
        <v>10</v>
      </c>
      <c r="K2759" s="13">
        <v>2018</v>
      </c>
      <c r="L2759" s="13" t="s">
        <v>39</v>
      </c>
      <c r="M2759" s="13">
        <v>12</v>
      </c>
      <c r="N2759" s="13">
        <v>0.40833333333333333</v>
      </c>
      <c r="O2759" s="13">
        <v>4.9000000000000004</v>
      </c>
      <c r="P2759" s="13">
        <v>2</v>
      </c>
      <c r="Q2759" s="13">
        <v>2.4500000000000002</v>
      </c>
      <c r="R2759" s="13">
        <v>6</v>
      </c>
      <c r="S2759" s="13">
        <v>8.3323353293413174</v>
      </c>
      <c r="T2759" s="13">
        <f>IFERROR(VLOOKUP(B687,[1]!users_table[#All],4),"NA")</f>
        <v>8.4223826714801451</v>
      </c>
      <c r="U2759" s="13" t="s">
        <v>64</v>
      </c>
    </row>
    <row r="2760" spans="1:21" x14ac:dyDescent="0.3">
      <c r="A2760" s="25">
        <v>2758</v>
      </c>
      <c r="B2760" s="13" t="s">
        <v>4</v>
      </c>
      <c r="C2760" s="13">
        <v>21877</v>
      </c>
      <c r="D2760" s="13" t="s">
        <v>819</v>
      </c>
      <c r="E2760" s="13" t="s">
        <v>32</v>
      </c>
      <c r="F2760" s="13" t="s">
        <v>37</v>
      </c>
      <c r="G2760" s="13">
        <v>7.77</v>
      </c>
      <c r="H2760" s="26">
        <v>44248</v>
      </c>
      <c r="I2760" s="26">
        <v>44249</v>
      </c>
      <c r="J2760" s="13">
        <v>10</v>
      </c>
      <c r="K2760" s="13">
        <v>2018</v>
      </c>
      <c r="L2760" s="13" t="s">
        <v>39</v>
      </c>
      <c r="M2760" s="13">
        <v>12</v>
      </c>
      <c r="N2760" s="13">
        <v>0.40833333333333333</v>
      </c>
      <c r="O2760" s="13">
        <v>4.9000000000000004</v>
      </c>
      <c r="P2760" s="13">
        <v>2</v>
      </c>
      <c r="Q2760" s="13">
        <v>2.4500000000000002</v>
      </c>
      <c r="R2760" s="13">
        <v>6</v>
      </c>
      <c r="S2760" s="13">
        <v>8.3323353293413174</v>
      </c>
      <c r="T2760" s="13">
        <f>IFERROR(VLOOKUP(B687,[1]!users_table[#All],4),"NA")</f>
        <v>8.4223826714801451</v>
      </c>
      <c r="U2760" s="13" t="s">
        <v>1040</v>
      </c>
    </row>
    <row r="2761" spans="1:21" x14ac:dyDescent="0.3">
      <c r="A2761" s="25">
        <v>2759</v>
      </c>
      <c r="B2761" s="13" t="s">
        <v>4</v>
      </c>
      <c r="C2761" s="13">
        <v>21877</v>
      </c>
      <c r="D2761" s="13" t="s">
        <v>819</v>
      </c>
      <c r="E2761" s="13" t="s">
        <v>32</v>
      </c>
      <c r="F2761" s="13" t="s">
        <v>37</v>
      </c>
      <c r="G2761" s="13">
        <v>7.77</v>
      </c>
      <c r="H2761" s="26">
        <v>44248</v>
      </c>
      <c r="I2761" s="26">
        <v>44249</v>
      </c>
      <c r="J2761" s="13">
        <v>10</v>
      </c>
      <c r="K2761" s="13">
        <v>2018</v>
      </c>
      <c r="L2761" s="13" t="s">
        <v>39</v>
      </c>
      <c r="M2761" s="13">
        <v>12</v>
      </c>
      <c r="N2761" s="13">
        <v>0.40833333333333333</v>
      </c>
      <c r="O2761" s="13">
        <v>4.9000000000000004</v>
      </c>
      <c r="P2761" s="13">
        <v>2</v>
      </c>
      <c r="Q2761" s="13">
        <v>2.4500000000000002</v>
      </c>
      <c r="R2761" s="13">
        <v>6</v>
      </c>
      <c r="S2761" s="13">
        <v>8.3323353293413174</v>
      </c>
      <c r="T2761" s="13">
        <f>IFERROR(VLOOKUP(B687,[1]!users_table[#All],4),"NA")</f>
        <v>8.4223826714801451</v>
      </c>
      <c r="U2761" s="13" t="s">
        <v>1049</v>
      </c>
    </row>
    <row r="2762" spans="1:21" x14ac:dyDescent="0.3">
      <c r="A2762" s="25">
        <v>2760</v>
      </c>
      <c r="B2762" s="13" t="s">
        <v>4</v>
      </c>
      <c r="C2762" s="13">
        <v>21877</v>
      </c>
      <c r="D2762" s="13" t="s">
        <v>819</v>
      </c>
      <c r="E2762" s="13" t="s">
        <v>32</v>
      </c>
      <c r="F2762" s="13" t="s">
        <v>37</v>
      </c>
      <c r="G2762" s="13">
        <v>7.77</v>
      </c>
      <c r="H2762" s="26">
        <v>44248</v>
      </c>
      <c r="I2762" s="26">
        <v>44249</v>
      </c>
      <c r="J2762" s="13">
        <v>10</v>
      </c>
      <c r="K2762" s="13">
        <v>2018</v>
      </c>
      <c r="L2762" s="13" t="s">
        <v>39</v>
      </c>
      <c r="M2762" s="13">
        <v>12</v>
      </c>
      <c r="N2762" s="13">
        <v>0.40833333333333333</v>
      </c>
      <c r="O2762" s="13">
        <v>4.9000000000000004</v>
      </c>
      <c r="P2762" s="13">
        <v>2</v>
      </c>
      <c r="Q2762" s="13">
        <v>2.4500000000000002</v>
      </c>
      <c r="R2762" s="13">
        <v>6</v>
      </c>
      <c r="S2762" s="13">
        <v>8.3323353293413174</v>
      </c>
      <c r="T2762" s="13">
        <f>IFERROR(VLOOKUP(B687,[1]!users_table[#All],4),"NA")</f>
        <v>8.4223826714801451</v>
      </c>
      <c r="U2762" s="13" t="s">
        <v>70</v>
      </c>
    </row>
    <row r="2763" spans="1:21" x14ac:dyDescent="0.3">
      <c r="A2763" s="25">
        <v>2761</v>
      </c>
      <c r="B2763" s="13" t="s">
        <v>4</v>
      </c>
      <c r="C2763" s="13">
        <v>21877</v>
      </c>
      <c r="D2763" s="13" t="s">
        <v>819</v>
      </c>
      <c r="E2763" s="13" t="s">
        <v>32</v>
      </c>
      <c r="F2763" s="13" t="s">
        <v>37</v>
      </c>
      <c r="G2763" s="13">
        <v>7.77</v>
      </c>
      <c r="H2763" s="26">
        <v>44248</v>
      </c>
      <c r="I2763" s="26">
        <v>44249</v>
      </c>
      <c r="J2763" s="13">
        <v>10</v>
      </c>
      <c r="K2763" s="13">
        <v>2018</v>
      </c>
      <c r="L2763" s="13" t="s">
        <v>39</v>
      </c>
      <c r="M2763" s="13">
        <v>12</v>
      </c>
      <c r="N2763" s="13">
        <v>0.40833333333333333</v>
      </c>
      <c r="O2763" s="13">
        <v>4.9000000000000004</v>
      </c>
      <c r="P2763" s="13">
        <v>2</v>
      </c>
      <c r="Q2763" s="13">
        <v>2.4500000000000002</v>
      </c>
      <c r="R2763" s="13">
        <v>6</v>
      </c>
      <c r="S2763" s="13">
        <v>8.3323353293413174</v>
      </c>
      <c r="T2763" s="13">
        <f>IFERROR(VLOOKUP(B687,[1]!users_table[#All],4),"NA")</f>
        <v>8.4223826714801451</v>
      </c>
      <c r="U2763" s="13" t="s">
        <v>1016</v>
      </c>
    </row>
    <row r="2764" spans="1:21" x14ac:dyDescent="0.3">
      <c r="A2764" s="25">
        <v>2762</v>
      </c>
      <c r="B2764" s="13" t="s">
        <v>4</v>
      </c>
      <c r="C2764" s="13">
        <v>21877</v>
      </c>
      <c r="D2764" s="13" t="s">
        <v>819</v>
      </c>
      <c r="E2764" s="13" t="s">
        <v>32</v>
      </c>
      <c r="F2764" s="13" t="s">
        <v>37</v>
      </c>
      <c r="G2764" s="13">
        <v>7.77</v>
      </c>
      <c r="H2764" s="26">
        <v>44248</v>
      </c>
      <c r="I2764" s="26">
        <v>44249</v>
      </c>
      <c r="J2764" s="13">
        <v>10</v>
      </c>
      <c r="K2764" s="13">
        <v>2018</v>
      </c>
      <c r="L2764" s="13" t="s">
        <v>39</v>
      </c>
      <c r="M2764" s="13">
        <v>12</v>
      </c>
      <c r="N2764" s="13">
        <v>0.40833333333333333</v>
      </c>
      <c r="O2764" s="13">
        <v>4.9000000000000004</v>
      </c>
      <c r="P2764" s="13">
        <v>2</v>
      </c>
      <c r="Q2764" s="13">
        <v>2.4500000000000002</v>
      </c>
      <c r="R2764" s="13">
        <v>6</v>
      </c>
      <c r="S2764" s="13">
        <v>8.3323353293413174</v>
      </c>
      <c r="T2764" s="7">
        <f>IFERROR(VLOOKUP(B687,[1]!users_table[#All],4),"NA")</f>
        <v>8.4223826714801451</v>
      </c>
      <c r="U2764" s="13" t="s">
        <v>63</v>
      </c>
    </row>
    <row r="2765" spans="1:21" x14ac:dyDescent="0.3">
      <c r="A2765" s="25">
        <v>2763</v>
      </c>
      <c r="B2765" s="13" t="s">
        <v>4</v>
      </c>
      <c r="C2765" s="13">
        <v>39570</v>
      </c>
      <c r="D2765" s="13" t="s">
        <v>820</v>
      </c>
      <c r="E2765" s="13" t="s">
        <v>32</v>
      </c>
      <c r="F2765" s="13" t="s">
        <v>37</v>
      </c>
      <c r="G2765" s="13">
        <v>7.97</v>
      </c>
      <c r="H2765" s="26">
        <v>44250</v>
      </c>
      <c r="I2765" s="26">
        <v>44251</v>
      </c>
      <c r="J2765" s="13">
        <v>10</v>
      </c>
      <c r="K2765" s="13">
        <v>2019</v>
      </c>
      <c r="L2765" s="13" t="s">
        <v>35</v>
      </c>
      <c r="M2765" s="13">
        <v>9</v>
      </c>
      <c r="N2765" s="13">
        <v>0.39500000000000002</v>
      </c>
      <c r="O2765" s="13">
        <v>3.5550000000000002</v>
      </c>
      <c r="P2765" s="13">
        <v>2</v>
      </c>
      <c r="Q2765" s="13">
        <v>1.7775000000000001</v>
      </c>
      <c r="R2765" s="13">
        <v>4.5</v>
      </c>
      <c r="S2765" s="13">
        <v>8.3323353293413174</v>
      </c>
      <c r="T2765" s="7">
        <f>IFERROR(VLOOKUP(B688,[1]!users_table[#All],4),"NA")</f>
        <v>8.4223826714801451</v>
      </c>
      <c r="U2765" s="13" t="s">
        <v>64</v>
      </c>
    </row>
    <row r="2766" spans="1:21" x14ac:dyDescent="0.3">
      <c r="A2766" s="25">
        <v>2764</v>
      </c>
      <c r="B2766" s="13" t="s">
        <v>4</v>
      </c>
      <c r="C2766" s="13">
        <v>39570</v>
      </c>
      <c r="D2766" s="13" t="s">
        <v>820</v>
      </c>
      <c r="E2766" s="13" t="s">
        <v>32</v>
      </c>
      <c r="F2766" s="13" t="s">
        <v>37</v>
      </c>
      <c r="G2766" s="13">
        <v>7.97</v>
      </c>
      <c r="H2766" s="26">
        <v>44250</v>
      </c>
      <c r="I2766" s="26">
        <v>44251</v>
      </c>
      <c r="J2766" s="13">
        <v>10</v>
      </c>
      <c r="K2766" s="13">
        <v>2019</v>
      </c>
      <c r="L2766" s="13" t="s">
        <v>35</v>
      </c>
      <c r="M2766" s="13">
        <v>9</v>
      </c>
      <c r="N2766" s="13">
        <v>0.39500000000000002</v>
      </c>
      <c r="O2766" s="13">
        <v>3.5550000000000002</v>
      </c>
      <c r="P2766" s="13">
        <v>2</v>
      </c>
      <c r="Q2766" s="13">
        <v>1.7775000000000001</v>
      </c>
      <c r="R2766" s="13">
        <v>4.5</v>
      </c>
      <c r="S2766" s="13">
        <v>8.3323353293413174</v>
      </c>
      <c r="T2766" s="7">
        <f>IFERROR(VLOOKUP(B688,[1]!users_table[#All],4),"NA")</f>
        <v>8.4223826714801451</v>
      </c>
      <c r="U2766" s="13" t="s">
        <v>1040</v>
      </c>
    </row>
    <row r="2767" spans="1:21" x14ac:dyDescent="0.3">
      <c r="A2767" s="25">
        <v>2765</v>
      </c>
      <c r="B2767" s="13" t="s">
        <v>4</v>
      </c>
      <c r="C2767" s="13">
        <v>39570</v>
      </c>
      <c r="D2767" s="13" t="s">
        <v>820</v>
      </c>
      <c r="E2767" s="13" t="s">
        <v>32</v>
      </c>
      <c r="F2767" s="13" t="s">
        <v>37</v>
      </c>
      <c r="G2767" s="13">
        <v>7.97</v>
      </c>
      <c r="H2767" s="26">
        <v>44250</v>
      </c>
      <c r="I2767" s="26">
        <v>44251</v>
      </c>
      <c r="J2767" s="13">
        <v>10</v>
      </c>
      <c r="K2767" s="13">
        <v>2019</v>
      </c>
      <c r="L2767" s="13" t="s">
        <v>35</v>
      </c>
      <c r="M2767" s="13">
        <v>9</v>
      </c>
      <c r="N2767" s="13">
        <v>0.39500000000000002</v>
      </c>
      <c r="O2767" s="13">
        <v>3.5550000000000002</v>
      </c>
      <c r="P2767" s="13">
        <v>2</v>
      </c>
      <c r="Q2767" s="13">
        <v>1.7775000000000001</v>
      </c>
      <c r="R2767" s="13">
        <v>4.5</v>
      </c>
      <c r="S2767" s="13">
        <v>8.3323353293413174</v>
      </c>
      <c r="T2767" s="7">
        <f>IFERROR(VLOOKUP(B688,[1]!users_table[#All],4),"NA")</f>
        <v>8.4223826714801451</v>
      </c>
      <c r="U2767" s="13" t="s">
        <v>1049</v>
      </c>
    </row>
    <row r="2768" spans="1:21" x14ac:dyDescent="0.3">
      <c r="A2768" s="25">
        <v>2766</v>
      </c>
      <c r="B2768" s="13" t="s">
        <v>4</v>
      </c>
      <c r="C2768" s="13">
        <v>39570</v>
      </c>
      <c r="D2768" s="13" t="s">
        <v>820</v>
      </c>
      <c r="E2768" s="13" t="s">
        <v>32</v>
      </c>
      <c r="F2768" s="13" t="s">
        <v>37</v>
      </c>
      <c r="G2768" s="13">
        <v>7.97</v>
      </c>
      <c r="H2768" s="26">
        <v>44250</v>
      </c>
      <c r="I2768" s="26">
        <v>44251</v>
      </c>
      <c r="J2768" s="13">
        <v>10</v>
      </c>
      <c r="K2768" s="13">
        <v>2019</v>
      </c>
      <c r="L2768" s="13" t="s">
        <v>35</v>
      </c>
      <c r="M2768" s="13">
        <v>9</v>
      </c>
      <c r="N2768" s="13">
        <v>0.39500000000000002</v>
      </c>
      <c r="O2768" s="13">
        <v>3.5550000000000002</v>
      </c>
      <c r="P2768" s="13">
        <v>2</v>
      </c>
      <c r="Q2768" s="13">
        <v>1.7775000000000001</v>
      </c>
      <c r="R2768" s="13">
        <v>4.5</v>
      </c>
      <c r="S2768" s="13">
        <v>8.3323353293413174</v>
      </c>
      <c r="T2768" s="7">
        <f>IFERROR(VLOOKUP(B688,[1]!users_table[#All],4),"NA")</f>
        <v>8.4223826714801451</v>
      </c>
      <c r="U2768" s="13" t="s">
        <v>70</v>
      </c>
    </row>
    <row r="2769" spans="1:21" x14ac:dyDescent="0.3">
      <c r="A2769" s="25">
        <v>2767</v>
      </c>
      <c r="B2769" s="13" t="s">
        <v>4</v>
      </c>
      <c r="C2769" s="13">
        <v>39570</v>
      </c>
      <c r="D2769" s="13" t="s">
        <v>820</v>
      </c>
      <c r="E2769" s="13" t="s">
        <v>32</v>
      </c>
      <c r="F2769" s="13" t="s">
        <v>37</v>
      </c>
      <c r="G2769" s="13">
        <v>7.97</v>
      </c>
      <c r="H2769" s="26">
        <v>44250</v>
      </c>
      <c r="I2769" s="26">
        <v>44251</v>
      </c>
      <c r="J2769" s="13">
        <v>10</v>
      </c>
      <c r="K2769" s="13">
        <v>2019</v>
      </c>
      <c r="L2769" s="13" t="s">
        <v>35</v>
      </c>
      <c r="M2769" s="13">
        <v>9</v>
      </c>
      <c r="N2769" s="13">
        <v>0.39500000000000002</v>
      </c>
      <c r="O2769" s="13">
        <v>3.5550000000000002</v>
      </c>
      <c r="P2769" s="13">
        <v>2</v>
      </c>
      <c r="Q2769" s="13">
        <v>1.7775000000000001</v>
      </c>
      <c r="R2769" s="13">
        <v>4.5</v>
      </c>
      <c r="S2769" s="13">
        <v>8.3323353293413174</v>
      </c>
      <c r="T2769" s="7">
        <f>IFERROR(VLOOKUP(B688,[1]!users_table[#All],4),"NA")</f>
        <v>8.4223826714801451</v>
      </c>
      <c r="U2769" s="13" t="s">
        <v>1016</v>
      </c>
    </row>
    <row r="2770" spans="1:21" x14ac:dyDescent="0.3">
      <c r="A2770" s="25">
        <v>2768</v>
      </c>
      <c r="B2770" s="13" t="s">
        <v>4</v>
      </c>
      <c r="C2770" s="13">
        <v>39570</v>
      </c>
      <c r="D2770" s="13" t="s">
        <v>820</v>
      </c>
      <c r="E2770" s="13" t="s">
        <v>32</v>
      </c>
      <c r="F2770" s="13" t="s">
        <v>37</v>
      </c>
      <c r="G2770" s="13">
        <v>7.97</v>
      </c>
      <c r="H2770" s="26">
        <v>44250</v>
      </c>
      <c r="I2770" s="26">
        <v>44251</v>
      </c>
      <c r="J2770" s="13">
        <v>10</v>
      </c>
      <c r="K2770" s="13">
        <v>2019</v>
      </c>
      <c r="L2770" s="13" t="s">
        <v>35</v>
      </c>
      <c r="M2770" s="13">
        <v>9</v>
      </c>
      <c r="N2770" s="13">
        <v>0.39500000000000002</v>
      </c>
      <c r="O2770" s="13">
        <v>3.5550000000000002</v>
      </c>
      <c r="P2770" s="13">
        <v>2</v>
      </c>
      <c r="Q2770" s="13">
        <v>1.7775000000000001</v>
      </c>
      <c r="R2770" s="13">
        <v>4.5</v>
      </c>
      <c r="S2770" s="13">
        <v>8.3323353293413174</v>
      </c>
      <c r="T2770" s="7">
        <f>IFERROR(VLOOKUP(B688,[1]!users_table[#All],4),"NA")</f>
        <v>8.4223826714801451</v>
      </c>
      <c r="U2770" s="13" t="s">
        <v>63</v>
      </c>
    </row>
    <row r="2771" spans="1:21" x14ac:dyDescent="0.3">
      <c r="A2771" s="25">
        <v>2769</v>
      </c>
      <c r="B2771" s="13" t="s">
        <v>4</v>
      </c>
      <c r="C2771" s="13">
        <v>38422</v>
      </c>
      <c r="D2771" s="13" t="s">
        <v>821</v>
      </c>
      <c r="E2771" s="13" t="s">
        <v>52</v>
      </c>
      <c r="F2771" s="13" t="s">
        <v>37</v>
      </c>
      <c r="G2771" s="13">
        <v>7.98</v>
      </c>
      <c r="H2771" s="26">
        <v>44249</v>
      </c>
      <c r="I2771" s="26">
        <v>44249</v>
      </c>
      <c r="J2771" s="13">
        <v>10</v>
      </c>
      <c r="K2771" s="13">
        <v>2019</v>
      </c>
      <c r="L2771" s="13" t="s">
        <v>30</v>
      </c>
      <c r="M2771" s="13">
        <v>3</v>
      </c>
      <c r="N2771" s="13">
        <v>0.41666666666666669</v>
      </c>
      <c r="O2771" s="13">
        <v>1.25</v>
      </c>
      <c r="P2771" s="13">
        <v>1</v>
      </c>
      <c r="Q2771" s="13">
        <v>1.25</v>
      </c>
      <c r="R2771" s="13">
        <v>3</v>
      </c>
      <c r="S2771" s="13">
        <v>8.3323353293413174</v>
      </c>
      <c r="T2771" s="7">
        <f>IFERROR(VLOOKUP(B689,[1]!users_table[#All],4),"NA")</f>
        <v>8.4223826714801451</v>
      </c>
      <c r="U2771" s="13" t="s">
        <v>64</v>
      </c>
    </row>
    <row r="2772" spans="1:21" x14ac:dyDescent="0.3">
      <c r="A2772" s="25">
        <v>2770</v>
      </c>
      <c r="B2772" s="13" t="s">
        <v>4</v>
      </c>
      <c r="C2772" s="13">
        <v>38422</v>
      </c>
      <c r="D2772" s="13" t="s">
        <v>821</v>
      </c>
      <c r="E2772" s="13" t="s">
        <v>52</v>
      </c>
      <c r="F2772" s="13" t="s">
        <v>37</v>
      </c>
      <c r="G2772" s="13">
        <v>7.98</v>
      </c>
      <c r="H2772" s="26">
        <v>44249</v>
      </c>
      <c r="I2772" s="26">
        <v>44249</v>
      </c>
      <c r="J2772" s="13">
        <v>10</v>
      </c>
      <c r="K2772" s="13">
        <v>2019</v>
      </c>
      <c r="L2772" s="13" t="s">
        <v>30</v>
      </c>
      <c r="M2772" s="13">
        <v>3</v>
      </c>
      <c r="N2772" s="13">
        <v>0.41666666666666669</v>
      </c>
      <c r="O2772" s="13">
        <v>1.25</v>
      </c>
      <c r="P2772" s="13">
        <v>1</v>
      </c>
      <c r="Q2772" s="13">
        <v>1.25</v>
      </c>
      <c r="R2772" s="13">
        <v>3</v>
      </c>
      <c r="S2772" s="13">
        <v>8.3323353293413174</v>
      </c>
      <c r="T2772" s="7">
        <f>IFERROR(VLOOKUP(B689,[1]!users_table[#All],4),"NA")</f>
        <v>8.4223826714801451</v>
      </c>
      <c r="U2772" s="13" t="s">
        <v>1040</v>
      </c>
    </row>
    <row r="2773" spans="1:21" x14ac:dyDescent="0.3">
      <c r="A2773" s="25">
        <v>2771</v>
      </c>
      <c r="B2773" s="13" t="s">
        <v>4</v>
      </c>
      <c r="C2773" s="13">
        <v>38422</v>
      </c>
      <c r="D2773" s="13" t="s">
        <v>821</v>
      </c>
      <c r="E2773" s="13" t="s">
        <v>52</v>
      </c>
      <c r="F2773" s="13" t="s">
        <v>37</v>
      </c>
      <c r="G2773" s="13">
        <v>7.98</v>
      </c>
      <c r="H2773" s="26">
        <v>44249</v>
      </c>
      <c r="I2773" s="26">
        <v>44249</v>
      </c>
      <c r="J2773" s="13">
        <v>10</v>
      </c>
      <c r="K2773" s="13">
        <v>2019</v>
      </c>
      <c r="L2773" s="13" t="s">
        <v>30</v>
      </c>
      <c r="M2773" s="13">
        <v>3</v>
      </c>
      <c r="N2773" s="13">
        <v>0.41666666666666669</v>
      </c>
      <c r="O2773" s="13">
        <v>1.25</v>
      </c>
      <c r="P2773" s="13">
        <v>1</v>
      </c>
      <c r="Q2773" s="13">
        <v>1.25</v>
      </c>
      <c r="R2773" s="13">
        <v>3</v>
      </c>
      <c r="S2773" s="13">
        <v>8.3323353293413174</v>
      </c>
      <c r="T2773" s="7">
        <f>IFERROR(VLOOKUP(B689,[1]!users_table[#All],4),"NA")</f>
        <v>8.4223826714801451</v>
      </c>
      <c r="U2773" s="13" t="s">
        <v>1049</v>
      </c>
    </row>
    <row r="2774" spans="1:21" x14ac:dyDescent="0.3">
      <c r="A2774" s="25">
        <v>2772</v>
      </c>
      <c r="B2774" s="13" t="s">
        <v>4</v>
      </c>
      <c r="C2774" s="13">
        <v>38422</v>
      </c>
      <c r="D2774" s="13" t="s">
        <v>821</v>
      </c>
      <c r="E2774" s="13" t="s">
        <v>52</v>
      </c>
      <c r="F2774" s="13" t="s">
        <v>37</v>
      </c>
      <c r="G2774" s="13">
        <v>7.98</v>
      </c>
      <c r="H2774" s="26">
        <v>44249</v>
      </c>
      <c r="I2774" s="26">
        <v>44249</v>
      </c>
      <c r="J2774" s="13">
        <v>10</v>
      </c>
      <c r="K2774" s="13">
        <v>2019</v>
      </c>
      <c r="L2774" s="13" t="s">
        <v>30</v>
      </c>
      <c r="M2774" s="13">
        <v>3</v>
      </c>
      <c r="N2774" s="13">
        <v>0.41666666666666669</v>
      </c>
      <c r="O2774" s="13">
        <v>1.25</v>
      </c>
      <c r="P2774" s="13">
        <v>1</v>
      </c>
      <c r="Q2774" s="13">
        <v>1.25</v>
      </c>
      <c r="R2774" s="13">
        <v>3</v>
      </c>
      <c r="S2774" s="13">
        <v>8.3323353293413174</v>
      </c>
      <c r="T2774" s="7">
        <f>IFERROR(VLOOKUP(B689,[1]!users_table[#All],4),"NA")</f>
        <v>8.4223826714801451</v>
      </c>
      <c r="U2774" s="13" t="s">
        <v>70</v>
      </c>
    </row>
    <row r="2775" spans="1:21" x14ac:dyDescent="0.3">
      <c r="A2775" s="25">
        <v>2773</v>
      </c>
      <c r="B2775" s="13" t="s">
        <v>4</v>
      </c>
      <c r="C2775" s="13">
        <v>38422</v>
      </c>
      <c r="D2775" s="13" t="s">
        <v>821</v>
      </c>
      <c r="E2775" s="13" t="s">
        <v>52</v>
      </c>
      <c r="F2775" s="13" t="s">
        <v>37</v>
      </c>
      <c r="G2775" s="13">
        <v>7.98</v>
      </c>
      <c r="H2775" s="26">
        <v>44249</v>
      </c>
      <c r="I2775" s="26">
        <v>44249</v>
      </c>
      <c r="J2775" s="13">
        <v>10</v>
      </c>
      <c r="K2775" s="13">
        <v>2019</v>
      </c>
      <c r="L2775" s="13" t="s">
        <v>30</v>
      </c>
      <c r="M2775" s="13">
        <v>3</v>
      </c>
      <c r="N2775" s="13">
        <v>0.41666666666666669</v>
      </c>
      <c r="O2775" s="13">
        <v>1.25</v>
      </c>
      <c r="P2775" s="13">
        <v>1</v>
      </c>
      <c r="Q2775" s="13">
        <v>1.25</v>
      </c>
      <c r="R2775" s="13">
        <v>3</v>
      </c>
      <c r="S2775" s="13">
        <v>8.3323353293413174</v>
      </c>
      <c r="T2775" s="13">
        <f>IFERROR(VLOOKUP(B689,[1]!users_table[#All],4),"NA")</f>
        <v>8.4223826714801451</v>
      </c>
      <c r="U2775" s="13" t="s">
        <v>1016</v>
      </c>
    </row>
    <row r="2776" spans="1:21" x14ac:dyDescent="0.3">
      <c r="A2776" s="25">
        <v>2774</v>
      </c>
      <c r="B2776" s="13" t="s">
        <v>4</v>
      </c>
      <c r="C2776" s="13">
        <v>38422</v>
      </c>
      <c r="D2776" s="13" t="s">
        <v>821</v>
      </c>
      <c r="E2776" s="13" t="s">
        <v>52</v>
      </c>
      <c r="F2776" s="13" t="s">
        <v>37</v>
      </c>
      <c r="G2776" s="13">
        <v>7.98</v>
      </c>
      <c r="H2776" s="26">
        <v>44249</v>
      </c>
      <c r="I2776" s="26">
        <v>44249</v>
      </c>
      <c r="J2776" s="13">
        <v>10</v>
      </c>
      <c r="K2776" s="13">
        <v>2019</v>
      </c>
      <c r="L2776" s="13" t="s">
        <v>30</v>
      </c>
      <c r="M2776" s="13">
        <v>3</v>
      </c>
      <c r="N2776" s="13">
        <v>0.41666666666666669</v>
      </c>
      <c r="O2776" s="13">
        <v>1.25</v>
      </c>
      <c r="P2776" s="13">
        <v>1</v>
      </c>
      <c r="Q2776" s="13">
        <v>1.25</v>
      </c>
      <c r="R2776" s="13">
        <v>3</v>
      </c>
      <c r="S2776" s="13">
        <v>8.3323353293413174</v>
      </c>
      <c r="T2776" s="13">
        <f>IFERROR(VLOOKUP(B689,[1]!users_table[#All],4),"NA")</f>
        <v>8.4223826714801451</v>
      </c>
      <c r="U2776" s="13" t="s">
        <v>63</v>
      </c>
    </row>
    <row r="2777" spans="1:21" x14ac:dyDescent="0.3">
      <c r="A2777" s="25">
        <v>2775</v>
      </c>
      <c r="B2777" s="13" t="s">
        <v>4</v>
      </c>
      <c r="C2777" s="13">
        <v>20853</v>
      </c>
      <c r="D2777" s="13" t="s">
        <v>822</v>
      </c>
      <c r="E2777" s="13" t="s">
        <v>32</v>
      </c>
      <c r="F2777" s="13" t="s">
        <v>152</v>
      </c>
      <c r="G2777" s="13">
        <v>7.22</v>
      </c>
      <c r="H2777" s="26">
        <v>42179</v>
      </c>
      <c r="I2777" s="26">
        <v>42576</v>
      </c>
      <c r="J2777" s="13">
        <v>8</v>
      </c>
      <c r="K2777" s="13">
        <v>2014</v>
      </c>
      <c r="L2777" s="13" t="s">
        <v>33</v>
      </c>
      <c r="M2777" s="13">
        <v>12</v>
      </c>
      <c r="N2777" s="13">
        <v>0.4</v>
      </c>
      <c r="O2777" s="13">
        <v>4.8000000000000007</v>
      </c>
      <c r="P2777" s="13">
        <v>398</v>
      </c>
      <c r="Q2777" s="13">
        <v>1.206030150753769E-2</v>
      </c>
      <c r="R2777" s="13">
        <v>3.015075376884422E-2</v>
      </c>
      <c r="S2777" s="13">
        <v>8.3323353293413174</v>
      </c>
      <c r="T2777" s="13">
        <f>IFERROR(VLOOKUP(B690,[1]!users_table[#All],4),"NA")</f>
        <v>8.4223826714801451</v>
      </c>
      <c r="U2777" s="13" t="s">
        <v>65</v>
      </c>
    </row>
    <row r="2778" spans="1:21" x14ac:dyDescent="0.3">
      <c r="A2778" s="25">
        <v>2776</v>
      </c>
      <c r="B2778" s="13" t="s">
        <v>4</v>
      </c>
      <c r="C2778" s="13">
        <v>20853</v>
      </c>
      <c r="D2778" s="13" t="s">
        <v>822</v>
      </c>
      <c r="E2778" s="13" t="s">
        <v>32</v>
      </c>
      <c r="F2778" s="13" t="s">
        <v>152</v>
      </c>
      <c r="G2778" s="13">
        <v>7.22</v>
      </c>
      <c r="H2778" s="26">
        <v>42179</v>
      </c>
      <c r="I2778" s="26">
        <v>42576</v>
      </c>
      <c r="J2778" s="13">
        <v>8</v>
      </c>
      <c r="K2778" s="13">
        <v>2014</v>
      </c>
      <c r="L2778" s="13" t="s">
        <v>33</v>
      </c>
      <c r="M2778" s="13">
        <v>12</v>
      </c>
      <c r="N2778" s="13">
        <v>0.4</v>
      </c>
      <c r="O2778" s="13">
        <v>4.8000000000000007</v>
      </c>
      <c r="P2778" s="13">
        <v>398</v>
      </c>
      <c r="Q2778" s="13">
        <v>1.206030150753769E-2</v>
      </c>
      <c r="R2778" s="13">
        <v>3.015075376884422E-2</v>
      </c>
      <c r="S2778" s="13">
        <v>8.3323353293413174</v>
      </c>
      <c r="T2778" s="13">
        <f>IFERROR(VLOOKUP(B690,[1]!users_table[#All],4),"NA")</f>
        <v>8.4223826714801451</v>
      </c>
      <c r="U2778" s="13" t="s">
        <v>59</v>
      </c>
    </row>
    <row r="2779" spans="1:21" x14ac:dyDescent="0.3">
      <c r="A2779" s="25">
        <v>2777</v>
      </c>
      <c r="B2779" s="13" t="s">
        <v>4</v>
      </c>
      <c r="C2779" s="13">
        <v>20853</v>
      </c>
      <c r="D2779" s="13" t="s">
        <v>822</v>
      </c>
      <c r="E2779" s="13" t="s">
        <v>32</v>
      </c>
      <c r="F2779" s="13" t="s">
        <v>152</v>
      </c>
      <c r="G2779" s="13">
        <v>7.22</v>
      </c>
      <c r="H2779" s="26">
        <v>42179</v>
      </c>
      <c r="I2779" s="26">
        <v>42576</v>
      </c>
      <c r="J2779" s="13">
        <v>8</v>
      </c>
      <c r="K2779" s="13">
        <v>2014</v>
      </c>
      <c r="L2779" s="13" t="s">
        <v>33</v>
      </c>
      <c r="M2779" s="13">
        <v>12</v>
      </c>
      <c r="N2779" s="13">
        <v>0.4</v>
      </c>
      <c r="O2779" s="13">
        <v>4.8000000000000007</v>
      </c>
      <c r="P2779" s="13">
        <v>398</v>
      </c>
      <c r="Q2779" s="13">
        <v>1.206030150753769E-2</v>
      </c>
      <c r="R2779" s="13">
        <v>3.015075376884422E-2</v>
      </c>
      <c r="S2779" s="13">
        <v>8.3323353293413174</v>
      </c>
      <c r="T2779" s="7">
        <f>IFERROR(VLOOKUP(B690,[1]!users_table[#All],4),"NA")</f>
        <v>8.4223826714801451</v>
      </c>
      <c r="U2779" s="13" t="s">
        <v>60</v>
      </c>
    </row>
    <row r="2780" spans="1:21" x14ac:dyDescent="0.3">
      <c r="A2780" s="25">
        <v>2778</v>
      </c>
      <c r="B2780" s="13" t="s">
        <v>4</v>
      </c>
      <c r="C2780" s="13">
        <v>20853</v>
      </c>
      <c r="D2780" s="13" t="s">
        <v>822</v>
      </c>
      <c r="E2780" s="13" t="s">
        <v>32</v>
      </c>
      <c r="F2780" s="13" t="s">
        <v>152</v>
      </c>
      <c r="G2780" s="13">
        <v>7.22</v>
      </c>
      <c r="H2780" s="26">
        <v>42179</v>
      </c>
      <c r="I2780" s="26">
        <v>42576</v>
      </c>
      <c r="J2780" s="13">
        <v>8</v>
      </c>
      <c r="K2780" s="13">
        <v>2014</v>
      </c>
      <c r="L2780" s="13" t="s">
        <v>33</v>
      </c>
      <c r="M2780" s="13">
        <v>12</v>
      </c>
      <c r="N2780" s="13">
        <v>0.4</v>
      </c>
      <c r="O2780" s="13">
        <v>4.8000000000000007</v>
      </c>
      <c r="P2780" s="13">
        <v>398</v>
      </c>
      <c r="Q2780" s="13">
        <v>1.206030150753769E-2</v>
      </c>
      <c r="R2780" s="13">
        <v>3.015075376884422E-2</v>
      </c>
      <c r="S2780" s="13">
        <v>8.3323353293413174</v>
      </c>
      <c r="T2780" s="7">
        <f>IFERROR(VLOOKUP(B690,[1]!users_table[#All],4),"NA")</f>
        <v>8.4223826714801451</v>
      </c>
      <c r="U2780" s="13" t="s">
        <v>75</v>
      </c>
    </row>
    <row r="2781" spans="1:21" x14ac:dyDescent="0.3">
      <c r="A2781" s="25">
        <v>2779</v>
      </c>
      <c r="B2781" s="13" t="s">
        <v>4</v>
      </c>
      <c r="C2781" s="13">
        <v>24231</v>
      </c>
      <c r="D2781" s="13" t="s">
        <v>823</v>
      </c>
      <c r="E2781" s="13" t="s">
        <v>32</v>
      </c>
      <c r="F2781" s="13" t="s">
        <v>152</v>
      </c>
      <c r="G2781" s="13">
        <v>7.17</v>
      </c>
      <c r="H2781" s="26" t="s">
        <v>54</v>
      </c>
      <c r="I2781" s="26" t="s">
        <v>54</v>
      </c>
      <c r="J2781" s="13">
        <v>8</v>
      </c>
      <c r="K2781" s="13">
        <v>2014</v>
      </c>
      <c r="L2781" s="13" t="s">
        <v>35</v>
      </c>
      <c r="M2781" s="13">
        <v>10</v>
      </c>
      <c r="N2781" s="13">
        <v>0.39444444444444438</v>
      </c>
      <c r="O2781" s="13">
        <v>3.9444444444444442</v>
      </c>
      <c r="P2781" s="13" t="s">
        <v>54</v>
      </c>
      <c r="Q2781" s="13" t="s">
        <v>54</v>
      </c>
      <c r="R2781" s="13" t="s">
        <v>54</v>
      </c>
      <c r="S2781" s="13">
        <v>8.3323353293413174</v>
      </c>
      <c r="T2781" s="7">
        <f>IFERROR(VLOOKUP(B691,[1]!users_table[#All],4),"NA")</f>
        <v>8.4223826714801451</v>
      </c>
      <c r="U2781" s="13" t="s">
        <v>65</v>
      </c>
    </row>
    <row r="2782" spans="1:21" x14ac:dyDescent="0.3">
      <c r="A2782" s="25">
        <v>2780</v>
      </c>
      <c r="B2782" s="13" t="s">
        <v>4</v>
      </c>
      <c r="C2782" s="13">
        <v>24231</v>
      </c>
      <c r="D2782" s="13" t="s">
        <v>823</v>
      </c>
      <c r="E2782" s="13" t="s">
        <v>32</v>
      </c>
      <c r="F2782" s="13" t="s">
        <v>152</v>
      </c>
      <c r="G2782" s="13">
        <v>7.17</v>
      </c>
      <c r="H2782" s="26" t="s">
        <v>54</v>
      </c>
      <c r="I2782" s="26" t="s">
        <v>54</v>
      </c>
      <c r="J2782" s="13">
        <v>8</v>
      </c>
      <c r="K2782" s="13">
        <v>2014</v>
      </c>
      <c r="L2782" s="13" t="s">
        <v>35</v>
      </c>
      <c r="M2782" s="13">
        <v>10</v>
      </c>
      <c r="N2782" s="13">
        <v>0.39444444444444438</v>
      </c>
      <c r="O2782" s="13">
        <v>3.9444444444444442</v>
      </c>
      <c r="P2782" s="13" t="s">
        <v>54</v>
      </c>
      <c r="Q2782" s="13" t="s">
        <v>54</v>
      </c>
      <c r="R2782" s="13" t="s">
        <v>54</v>
      </c>
      <c r="S2782" s="13">
        <v>8.3323353293413174</v>
      </c>
      <c r="T2782" s="7">
        <f>IFERROR(VLOOKUP(B691,[1]!users_table[#All],4),"NA")</f>
        <v>8.4223826714801451</v>
      </c>
      <c r="U2782" s="13" t="s">
        <v>59</v>
      </c>
    </row>
    <row r="2783" spans="1:21" x14ac:dyDescent="0.3">
      <c r="A2783" s="25">
        <v>2781</v>
      </c>
      <c r="B2783" s="13" t="s">
        <v>4</v>
      </c>
      <c r="C2783" s="13">
        <v>24231</v>
      </c>
      <c r="D2783" s="13" t="s">
        <v>823</v>
      </c>
      <c r="E2783" s="13" t="s">
        <v>32</v>
      </c>
      <c r="F2783" s="13" t="s">
        <v>152</v>
      </c>
      <c r="G2783" s="13">
        <v>7.17</v>
      </c>
      <c r="H2783" s="26" t="s">
        <v>54</v>
      </c>
      <c r="I2783" s="26" t="s">
        <v>54</v>
      </c>
      <c r="J2783" s="13">
        <v>8</v>
      </c>
      <c r="K2783" s="13">
        <v>2014</v>
      </c>
      <c r="L2783" s="13" t="s">
        <v>35</v>
      </c>
      <c r="M2783" s="13">
        <v>10</v>
      </c>
      <c r="N2783" s="13">
        <v>0.39444444444444438</v>
      </c>
      <c r="O2783" s="13">
        <v>3.9444444444444442</v>
      </c>
      <c r="P2783" s="13" t="s">
        <v>54</v>
      </c>
      <c r="Q2783" s="13" t="s">
        <v>54</v>
      </c>
      <c r="R2783" s="13" t="s">
        <v>54</v>
      </c>
      <c r="S2783" s="13">
        <v>8.3323353293413174</v>
      </c>
      <c r="T2783" s="7">
        <f>IFERROR(VLOOKUP(B691,[1]!users_table[#All],4),"NA")</f>
        <v>8.4223826714801451</v>
      </c>
      <c r="U2783" s="13" t="s">
        <v>60</v>
      </c>
    </row>
    <row r="2784" spans="1:21" x14ac:dyDescent="0.3">
      <c r="A2784" s="25">
        <v>2782</v>
      </c>
      <c r="B2784" s="13" t="s">
        <v>4</v>
      </c>
      <c r="C2784" s="13">
        <v>24231</v>
      </c>
      <c r="D2784" s="13" t="s">
        <v>823</v>
      </c>
      <c r="E2784" s="13" t="s">
        <v>32</v>
      </c>
      <c r="F2784" s="13" t="s">
        <v>152</v>
      </c>
      <c r="G2784" s="13">
        <v>7.17</v>
      </c>
      <c r="H2784" s="26" t="s">
        <v>54</v>
      </c>
      <c r="I2784" s="26" t="s">
        <v>54</v>
      </c>
      <c r="J2784" s="13">
        <v>8</v>
      </c>
      <c r="K2784" s="13">
        <v>2014</v>
      </c>
      <c r="L2784" s="13" t="s">
        <v>35</v>
      </c>
      <c r="M2784" s="13">
        <v>10</v>
      </c>
      <c r="N2784" s="13">
        <v>0.39444444444444438</v>
      </c>
      <c r="O2784" s="13">
        <v>3.9444444444444442</v>
      </c>
      <c r="P2784" s="13" t="s">
        <v>54</v>
      </c>
      <c r="Q2784" s="13" t="s">
        <v>54</v>
      </c>
      <c r="R2784" s="13" t="s">
        <v>54</v>
      </c>
      <c r="S2784" s="13">
        <v>8.3323353293413174</v>
      </c>
      <c r="T2784" s="7">
        <f>IFERROR(VLOOKUP(B691,[1]!users_table[#All],4),"NA")</f>
        <v>8.4223826714801451</v>
      </c>
      <c r="U2784" s="13" t="s">
        <v>75</v>
      </c>
    </row>
    <row r="2785" spans="1:21" x14ac:dyDescent="0.3">
      <c r="A2785" s="25">
        <v>2783</v>
      </c>
      <c r="B2785" s="13" t="s">
        <v>4</v>
      </c>
      <c r="C2785" s="13">
        <v>45574</v>
      </c>
      <c r="D2785" s="13" t="s">
        <v>824</v>
      </c>
      <c r="E2785" s="13" t="s">
        <v>50</v>
      </c>
      <c r="F2785" s="13" t="s">
        <v>185</v>
      </c>
      <c r="G2785" s="13">
        <v>7.05</v>
      </c>
      <c r="H2785" s="26" t="s">
        <v>54</v>
      </c>
      <c r="I2785" s="26" t="s">
        <v>54</v>
      </c>
      <c r="J2785" s="13">
        <v>9</v>
      </c>
      <c r="K2785" s="13">
        <v>2020</v>
      </c>
      <c r="L2785" s="13" t="s">
        <v>35</v>
      </c>
      <c r="M2785" s="13">
        <v>1</v>
      </c>
      <c r="N2785" s="13">
        <v>0.1583333333333333</v>
      </c>
      <c r="O2785" s="13">
        <v>0.1583333333333333</v>
      </c>
      <c r="P2785" s="13" t="s">
        <v>54</v>
      </c>
      <c r="Q2785" s="13" t="s">
        <v>54</v>
      </c>
      <c r="R2785" s="13" t="s">
        <v>54</v>
      </c>
      <c r="S2785" s="13">
        <v>8.3323353293413174</v>
      </c>
      <c r="T2785" s="13">
        <f>IFERROR(VLOOKUP(B692,[1]!users_table[#All],4),"NA")</f>
        <v>8.4223826714801451</v>
      </c>
      <c r="U2785" s="13" t="s">
        <v>65</v>
      </c>
    </row>
    <row r="2786" spans="1:21" x14ac:dyDescent="0.3">
      <c r="A2786" s="25">
        <v>2784</v>
      </c>
      <c r="B2786" s="13" t="s">
        <v>4</v>
      </c>
      <c r="C2786" s="13">
        <v>45574</v>
      </c>
      <c r="D2786" s="13" t="s">
        <v>824</v>
      </c>
      <c r="E2786" s="13" t="s">
        <v>50</v>
      </c>
      <c r="F2786" s="13" t="s">
        <v>185</v>
      </c>
      <c r="G2786" s="13">
        <v>7.05</v>
      </c>
      <c r="H2786" s="26" t="s">
        <v>54</v>
      </c>
      <c r="I2786" s="26" t="s">
        <v>54</v>
      </c>
      <c r="J2786" s="13">
        <v>9</v>
      </c>
      <c r="K2786" s="13">
        <v>2020</v>
      </c>
      <c r="L2786" s="13" t="s">
        <v>35</v>
      </c>
      <c r="M2786" s="13">
        <v>1</v>
      </c>
      <c r="N2786" s="13">
        <v>0.1583333333333333</v>
      </c>
      <c r="O2786" s="13">
        <v>0.1583333333333333</v>
      </c>
      <c r="P2786" s="13" t="s">
        <v>54</v>
      </c>
      <c r="Q2786" s="13" t="s">
        <v>54</v>
      </c>
      <c r="R2786" s="13" t="s">
        <v>54</v>
      </c>
      <c r="S2786" s="13">
        <v>8.3323353293413174</v>
      </c>
      <c r="T2786" s="13">
        <f>IFERROR(VLOOKUP(B692,[1]!users_table[#All],4),"NA")</f>
        <v>8.4223826714801451</v>
      </c>
      <c r="U2786" s="13" t="s">
        <v>60</v>
      </c>
    </row>
    <row r="2787" spans="1:21" x14ac:dyDescent="0.3">
      <c r="A2787" s="25">
        <v>2785</v>
      </c>
      <c r="B2787" s="13" t="s">
        <v>4</v>
      </c>
      <c r="C2787" s="13">
        <v>12189</v>
      </c>
      <c r="D2787" s="13" t="s">
        <v>825</v>
      </c>
      <c r="E2787" s="13" t="s">
        <v>32</v>
      </c>
      <c r="F2787" s="13" t="s">
        <v>42</v>
      </c>
      <c r="G2787" s="13">
        <v>8.08</v>
      </c>
      <c r="H2787" s="26">
        <v>42133</v>
      </c>
      <c r="I2787" s="26">
        <v>42139</v>
      </c>
      <c r="J2787" s="13">
        <v>9</v>
      </c>
      <c r="K2787" s="13">
        <v>2012</v>
      </c>
      <c r="L2787" s="13" t="s">
        <v>33</v>
      </c>
      <c r="M2787" s="13">
        <v>22</v>
      </c>
      <c r="N2787" s="13">
        <v>0.42749999999999999</v>
      </c>
      <c r="O2787" s="13">
        <v>9.4049999999999994</v>
      </c>
      <c r="P2787" s="13">
        <v>7</v>
      </c>
      <c r="Q2787" s="13">
        <v>1.343571428571428</v>
      </c>
      <c r="R2787" s="13">
        <v>3.1428571428571428</v>
      </c>
      <c r="S2787" s="13">
        <v>8.3323353293413174</v>
      </c>
      <c r="T2787" s="13">
        <f>IFERROR(VLOOKUP(B693,[1]!users_table[#All],4),"NA")</f>
        <v>8.4223826714801451</v>
      </c>
      <c r="U2787" s="13" t="s">
        <v>61</v>
      </c>
    </row>
    <row r="2788" spans="1:21" x14ac:dyDescent="0.3">
      <c r="A2788" s="25">
        <v>2786</v>
      </c>
      <c r="B2788" s="13" t="s">
        <v>4</v>
      </c>
      <c r="C2788" s="13">
        <v>12189</v>
      </c>
      <c r="D2788" s="13" t="s">
        <v>825</v>
      </c>
      <c r="E2788" s="13" t="s">
        <v>32</v>
      </c>
      <c r="F2788" s="13" t="s">
        <v>42</v>
      </c>
      <c r="G2788" s="13">
        <v>8.08</v>
      </c>
      <c r="H2788" s="26">
        <v>42133</v>
      </c>
      <c r="I2788" s="26">
        <v>42139</v>
      </c>
      <c r="J2788" s="13">
        <v>9</v>
      </c>
      <c r="K2788" s="13">
        <v>2012</v>
      </c>
      <c r="L2788" s="13" t="s">
        <v>33</v>
      </c>
      <c r="M2788" s="13">
        <v>22</v>
      </c>
      <c r="N2788" s="13">
        <v>0.42749999999999999</v>
      </c>
      <c r="O2788" s="13">
        <v>9.4049999999999994</v>
      </c>
      <c r="P2788" s="13">
        <v>7</v>
      </c>
      <c r="Q2788" s="13">
        <v>1.343571428571428</v>
      </c>
      <c r="R2788" s="13">
        <v>3.1428571428571428</v>
      </c>
      <c r="S2788" s="13">
        <v>8.3323353293413174</v>
      </c>
      <c r="T2788" s="13">
        <f>IFERROR(VLOOKUP(B693,[1]!users_table[#All],4),"NA")</f>
        <v>8.4223826714801451</v>
      </c>
      <c r="U2788" s="13" t="s">
        <v>70</v>
      </c>
    </row>
    <row r="2789" spans="1:21" x14ac:dyDescent="0.3">
      <c r="A2789" s="25">
        <v>2787</v>
      </c>
      <c r="B2789" s="13" t="s">
        <v>4</v>
      </c>
      <c r="C2789" s="13">
        <v>12189</v>
      </c>
      <c r="D2789" s="13" t="s">
        <v>825</v>
      </c>
      <c r="E2789" s="13" t="s">
        <v>32</v>
      </c>
      <c r="F2789" s="13" t="s">
        <v>42</v>
      </c>
      <c r="G2789" s="13">
        <v>8.08</v>
      </c>
      <c r="H2789" s="26">
        <v>42133</v>
      </c>
      <c r="I2789" s="26">
        <v>42139</v>
      </c>
      <c r="J2789" s="13">
        <v>9</v>
      </c>
      <c r="K2789" s="13">
        <v>2012</v>
      </c>
      <c r="L2789" s="13" t="s">
        <v>33</v>
      </c>
      <c r="M2789" s="13">
        <v>22</v>
      </c>
      <c r="N2789" s="13">
        <v>0.42749999999999999</v>
      </c>
      <c r="O2789" s="13">
        <v>9.4049999999999994</v>
      </c>
      <c r="P2789" s="13">
        <v>7</v>
      </c>
      <c r="Q2789" s="13">
        <v>1.343571428571428</v>
      </c>
      <c r="R2789" s="13">
        <v>3.1428571428571428</v>
      </c>
      <c r="S2789" s="13">
        <v>8.3323353293413174</v>
      </c>
      <c r="T2789" s="7">
        <f>IFERROR(VLOOKUP(B693,[1]!users_table[#All],4),"NA")</f>
        <v>8.4223826714801451</v>
      </c>
      <c r="U2789" s="13" t="s">
        <v>69</v>
      </c>
    </row>
    <row r="2790" spans="1:21" x14ac:dyDescent="0.3">
      <c r="A2790" s="25">
        <v>2788</v>
      </c>
      <c r="B2790" s="13" t="s">
        <v>4</v>
      </c>
      <c r="C2790" s="13">
        <v>7088</v>
      </c>
      <c r="D2790" s="13" t="s">
        <v>826</v>
      </c>
      <c r="E2790" s="13" t="s">
        <v>32</v>
      </c>
      <c r="F2790" s="13" t="s">
        <v>152</v>
      </c>
      <c r="G2790" s="13">
        <v>6.75</v>
      </c>
      <c r="H2790" s="26" t="s">
        <v>54</v>
      </c>
      <c r="I2790" s="26">
        <v>43627</v>
      </c>
      <c r="J2790" s="13">
        <v>7</v>
      </c>
      <c r="K2790" s="13">
        <v>2010</v>
      </c>
      <c r="L2790" s="13" t="s">
        <v>33</v>
      </c>
      <c r="M2790" s="13">
        <v>12</v>
      </c>
      <c r="N2790" s="13">
        <v>0.39416666666666672</v>
      </c>
      <c r="O2790" s="13">
        <v>4.7300000000000004</v>
      </c>
      <c r="P2790" s="13" t="s">
        <v>54</v>
      </c>
      <c r="Q2790" s="13" t="s">
        <v>54</v>
      </c>
      <c r="R2790" s="13" t="s">
        <v>54</v>
      </c>
      <c r="S2790" s="13">
        <v>8.3323353293413174</v>
      </c>
      <c r="T2790" s="13">
        <f>IFERROR(VLOOKUP(B694,[1]!users_table[#All],4),"NA")</f>
        <v>8.4223826714801451</v>
      </c>
      <c r="U2790" s="13" t="s">
        <v>65</v>
      </c>
    </row>
    <row r="2791" spans="1:21" x14ac:dyDescent="0.3">
      <c r="A2791" s="25">
        <v>2789</v>
      </c>
      <c r="B2791" s="13" t="s">
        <v>4</v>
      </c>
      <c r="C2791" s="13">
        <v>7088</v>
      </c>
      <c r="D2791" s="13" t="s">
        <v>826</v>
      </c>
      <c r="E2791" s="13" t="s">
        <v>32</v>
      </c>
      <c r="F2791" s="13" t="s">
        <v>152</v>
      </c>
      <c r="G2791" s="13">
        <v>6.75</v>
      </c>
      <c r="H2791" s="26" t="s">
        <v>54</v>
      </c>
      <c r="I2791" s="26">
        <v>43627</v>
      </c>
      <c r="J2791" s="13">
        <v>7</v>
      </c>
      <c r="K2791" s="13">
        <v>2010</v>
      </c>
      <c r="L2791" s="13" t="s">
        <v>33</v>
      </c>
      <c r="M2791" s="13">
        <v>12</v>
      </c>
      <c r="N2791" s="13">
        <v>0.39416666666666672</v>
      </c>
      <c r="O2791" s="13">
        <v>4.7300000000000004</v>
      </c>
      <c r="P2791" s="13" t="s">
        <v>54</v>
      </c>
      <c r="Q2791" s="13" t="s">
        <v>54</v>
      </c>
      <c r="R2791" s="13" t="s">
        <v>54</v>
      </c>
      <c r="S2791" s="13">
        <v>8.3323353293413174</v>
      </c>
      <c r="T2791" s="13">
        <f>IFERROR(VLOOKUP(B694,[1]!users_table[#All],4),"NA")</f>
        <v>8.4223826714801451</v>
      </c>
      <c r="U2791" s="13" t="s">
        <v>64</v>
      </c>
    </row>
    <row r="2792" spans="1:21" x14ac:dyDescent="0.3">
      <c r="A2792" s="25">
        <v>2790</v>
      </c>
      <c r="B2792" s="13" t="s">
        <v>4</v>
      </c>
      <c r="C2792" s="13">
        <v>7088</v>
      </c>
      <c r="D2792" s="13" t="s">
        <v>826</v>
      </c>
      <c r="E2792" s="13" t="s">
        <v>32</v>
      </c>
      <c r="F2792" s="13" t="s">
        <v>152</v>
      </c>
      <c r="G2792" s="13">
        <v>6.75</v>
      </c>
      <c r="H2792" s="26" t="s">
        <v>54</v>
      </c>
      <c r="I2792" s="26">
        <v>43627</v>
      </c>
      <c r="J2792" s="13">
        <v>7</v>
      </c>
      <c r="K2792" s="13">
        <v>2010</v>
      </c>
      <c r="L2792" s="13" t="s">
        <v>33</v>
      </c>
      <c r="M2792" s="13">
        <v>12</v>
      </c>
      <c r="N2792" s="13">
        <v>0.39416666666666672</v>
      </c>
      <c r="O2792" s="13">
        <v>4.7300000000000004</v>
      </c>
      <c r="P2792" s="13" t="s">
        <v>54</v>
      </c>
      <c r="Q2792" s="13" t="s">
        <v>54</v>
      </c>
      <c r="R2792" s="13" t="s">
        <v>54</v>
      </c>
      <c r="S2792" s="13">
        <v>8.3323353293413174</v>
      </c>
      <c r="T2792" s="13">
        <f>IFERROR(VLOOKUP(B694,[1]!users_table[#All],4),"NA")</f>
        <v>8.4223826714801451</v>
      </c>
      <c r="U2792" s="13" t="s">
        <v>1011</v>
      </c>
    </row>
    <row r="2793" spans="1:21" x14ac:dyDescent="0.3">
      <c r="A2793" s="25">
        <v>2791</v>
      </c>
      <c r="B2793" s="13" t="s">
        <v>4</v>
      </c>
      <c r="C2793" s="13">
        <v>7088</v>
      </c>
      <c r="D2793" s="13" t="s">
        <v>826</v>
      </c>
      <c r="E2793" s="13" t="s">
        <v>32</v>
      </c>
      <c r="F2793" s="13" t="s">
        <v>152</v>
      </c>
      <c r="G2793" s="13">
        <v>6.75</v>
      </c>
      <c r="H2793" s="26" t="s">
        <v>54</v>
      </c>
      <c r="I2793" s="26">
        <v>43627</v>
      </c>
      <c r="J2793" s="13">
        <v>7</v>
      </c>
      <c r="K2793" s="13">
        <v>2010</v>
      </c>
      <c r="L2793" s="13" t="s">
        <v>33</v>
      </c>
      <c r="M2793" s="13">
        <v>12</v>
      </c>
      <c r="N2793" s="13">
        <v>0.39416666666666672</v>
      </c>
      <c r="O2793" s="13">
        <v>4.7300000000000004</v>
      </c>
      <c r="P2793" s="13" t="s">
        <v>54</v>
      </c>
      <c r="Q2793" s="13" t="s">
        <v>54</v>
      </c>
      <c r="R2793" s="13" t="s">
        <v>54</v>
      </c>
      <c r="S2793" s="13">
        <v>8.3323353293413174</v>
      </c>
      <c r="T2793" s="13">
        <f>IFERROR(VLOOKUP(B694,[1]!users_table[#All],4),"NA")</f>
        <v>8.4223826714801451</v>
      </c>
      <c r="U2793" s="13" t="s">
        <v>60</v>
      </c>
    </row>
    <row r="2794" spans="1:21" x14ac:dyDescent="0.3">
      <c r="A2794" s="25">
        <v>2792</v>
      </c>
      <c r="B2794" s="13" t="s">
        <v>4</v>
      </c>
      <c r="C2794" s="13">
        <v>7088</v>
      </c>
      <c r="D2794" s="13" t="s">
        <v>826</v>
      </c>
      <c r="E2794" s="13" t="s">
        <v>32</v>
      </c>
      <c r="F2794" s="13" t="s">
        <v>152</v>
      </c>
      <c r="G2794" s="13">
        <v>6.75</v>
      </c>
      <c r="H2794" s="26" t="s">
        <v>54</v>
      </c>
      <c r="I2794" s="26">
        <v>43627</v>
      </c>
      <c r="J2794" s="13">
        <v>7</v>
      </c>
      <c r="K2794" s="13">
        <v>2010</v>
      </c>
      <c r="L2794" s="13" t="s">
        <v>33</v>
      </c>
      <c r="M2794" s="13">
        <v>12</v>
      </c>
      <c r="N2794" s="13">
        <v>0.39416666666666672</v>
      </c>
      <c r="O2794" s="13">
        <v>4.7300000000000004</v>
      </c>
      <c r="P2794" s="13" t="s">
        <v>54</v>
      </c>
      <c r="Q2794" s="13" t="s">
        <v>54</v>
      </c>
      <c r="R2794" s="13" t="s">
        <v>54</v>
      </c>
      <c r="S2794" s="13">
        <v>8.3323353293413174</v>
      </c>
      <c r="T2794" s="13">
        <f>IFERROR(VLOOKUP(B694,[1]!users_table[#All],4),"NA")</f>
        <v>8.4223826714801451</v>
      </c>
      <c r="U2794" s="13" t="s">
        <v>77</v>
      </c>
    </row>
    <row r="2795" spans="1:21" x14ac:dyDescent="0.3">
      <c r="A2795" s="25">
        <v>2793</v>
      </c>
      <c r="B2795" s="13" t="s">
        <v>4</v>
      </c>
      <c r="C2795" s="13">
        <v>7088</v>
      </c>
      <c r="D2795" s="13" t="s">
        <v>826</v>
      </c>
      <c r="E2795" s="13" t="s">
        <v>32</v>
      </c>
      <c r="F2795" s="13" t="s">
        <v>152</v>
      </c>
      <c r="G2795" s="13">
        <v>6.75</v>
      </c>
      <c r="H2795" s="26" t="s">
        <v>54</v>
      </c>
      <c r="I2795" s="26">
        <v>43627</v>
      </c>
      <c r="J2795" s="13">
        <v>7</v>
      </c>
      <c r="K2795" s="13">
        <v>2010</v>
      </c>
      <c r="L2795" s="13" t="s">
        <v>33</v>
      </c>
      <c r="M2795" s="13">
        <v>12</v>
      </c>
      <c r="N2795" s="13">
        <v>0.39416666666666672</v>
      </c>
      <c r="O2795" s="13">
        <v>4.7300000000000004</v>
      </c>
      <c r="P2795" s="13" t="s">
        <v>54</v>
      </c>
      <c r="Q2795" s="13" t="s">
        <v>54</v>
      </c>
      <c r="R2795" s="13" t="s">
        <v>54</v>
      </c>
      <c r="S2795" s="13">
        <v>8.3323353293413174</v>
      </c>
      <c r="T2795" s="13">
        <f>IFERROR(VLOOKUP(B694,[1]!users_table[#All],4),"NA")</f>
        <v>8.4223826714801451</v>
      </c>
      <c r="U2795" s="13" t="s">
        <v>70</v>
      </c>
    </row>
    <row r="2796" spans="1:21" x14ac:dyDescent="0.3">
      <c r="A2796" s="25">
        <v>2794</v>
      </c>
      <c r="B2796" s="13" t="s">
        <v>4</v>
      </c>
      <c r="C2796" s="13">
        <v>37210</v>
      </c>
      <c r="D2796" s="13" t="s">
        <v>827</v>
      </c>
      <c r="E2796" s="13" t="s">
        <v>32</v>
      </c>
      <c r="F2796" s="13" t="s">
        <v>152</v>
      </c>
      <c r="G2796" s="13">
        <v>6.87</v>
      </c>
      <c r="H2796" s="26">
        <v>43952</v>
      </c>
      <c r="I2796" s="26">
        <v>43954</v>
      </c>
      <c r="J2796" s="13">
        <v>8</v>
      </c>
      <c r="K2796" s="13">
        <v>2018</v>
      </c>
      <c r="L2796" s="13" t="s">
        <v>39</v>
      </c>
      <c r="M2796" s="13">
        <v>12</v>
      </c>
      <c r="N2796" s="13">
        <v>0.39444444444444438</v>
      </c>
      <c r="O2796" s="13">
        <v>4.7333333333333334</v>
      </c>
      <c r="P2796" s="13">
        <v>3</v>
      </c>
      <c r="Q2796" s="13">
        <v>1.5777777777777779</v>
      </c>
      <c r="R2796" s="13">
        <v>4</v>
      </c>
      <c r="S2796" s="13">
        <v>8.3323353293413174</v>
      </c>
      <c r="T2796" s="13">
        <f>IFERROR(VLOOKUP(B695,[1]!users_table[#All],4),"NA")</f>
        <v>8.4223826714801451</v>
      </c>
      <c r="U2796" s="13" t="s">
        <v>64</v>
      </c>
    </row>
    <row r="2797" spans="1:21" x14ac:dyDescent="0.3">
      <c r="A2797" s="25">
        <v>2795</v>
      </c>
      <c r="B2797" s="13" t="s">
        <v>4</v>
      </c>
      <c r="C2797" s="13">
        <v>37210</v>
      </c>
      <c r="D2797" s="13" t="s">
        <v>827</v>
      </c>
      <c r="E2797" s="13" t="s">
        <v>32</v>
      </c>
      <c r="F2797" s="13" t="s">
        <v>152</v>
      </c>
      <c r="G2797" s="13">
        <v>6.87</v>
      </c>
      <c r="H2797" s="26">
        <v>43952</v>
      </c>
      <c r="I2797" s="26">
        <v>43954</v>
      </c>
      <c r="J2797" s="13">
        <v>8</v>
      </c>
      <c r="K2797" s="13">
        <v>2018</v>
      </c>
      <c r="L2797" s="13" t="s">
        <v>39</v>
      </c>
      <c r="M2797" s="13">
        <v>12</v>
      </c>
      <c r="N2797" s="13">
        <v>0.39444444444444438</v>
      </c>
      <c r="O2797" s="13">
        <v>4.7333333333333334</v>
      </c>
      <c r="P2797" s="13">
        <v>3</v>
      </c>
      <c r="Q2797" s="13">
        <v>1.5777777777777779</v>
      </c>
      <c r="R2797" s="13">
        <v>4</v>
      </c>
      <c r="S2797" s="13">
        <v>8.3323353293413174</v>
      </c>
      <c r="T2797" s="13">
        <f>IFERROR(VLOOKUP(B695,[1]!users_table[#All],4),"NA")</f>
        <v>8.4223826714801451</v>
      </c>
      <c r="U2797" s="13" t="s">
        <v>1011</v>
      </c>
    </row>
    <row r="2798" spans="1:21" x14ac:dyDescent="0.3">
      <c r="A2798" s="25">
        <v>2796</v>
      </c>
      <c r="B2798" s="13" t="s">
        <v>4</v>
      </c>
      <c r="C2798" s="13">
        <v>37210</v>
      </c>
      <c r="D2798" s="13" t="s">
        <v>827</v>
      </c>
      <c r="E2798" s="13" t="s">
        <v>32</v>
      </c>
      <c r="F2798" s="13" t="s">
        <v>152</v>
      </c>
      <c r="G2798" s="13">
        <v>6.87</v>
      </c>
      <c r="H2798" s="26">
        <v>43952</v>
      </c>
      <c r="I2798" s="26">
        <v>43954</v>
      </c>
      <c r="J2798" s="13">
        <v>8</v>
      </c>
      <c r="K2798" s="13">
        <v>2018</v>
      </c>
      <c r="L2798" s="13" t="s">
        <v>39</v>
      </c>
      <c r="M2798" s="13">
        <v>12</v>
      </c>
      <c r="N2798" s="13">
        <v>0.39444444444444438</v>
      </c>
      <c r="O2798" s="13">
        <v>4.7333333333333334</v>
      </c>
      <c r="P2798" s="13">
        <v>3</v>
      </c>
      <c r="Q2798" s="13">
        <v>1.5777777777777779</v>
      </c>
      <c r="R2798" s="13">
        <v>4</v>
      </c>
      <c r="S2798" s="13">
        <v>8.3323353293413174</v>
      </c>
      <c r="T2798" s="13">
        <f>IFERROR(VLOOKUP(B695,[1]!users_table[#All],4),"NA")</f>
        <v>8.4223826714801451</v>
      </c>
      <c r="U2798" s="13" t="s">
        <v>60</v>
      </c>
    </row>
    <row r="2799" spans="1:21" x14ac:dyDescent="0.3">
      <c r="A2799" s="25">
        <v>2797</v>
      </c>
      <c r="B2799" s="13" t="s">
        <v>4</v>
      </c>
      <c r="C2799" s="13">
        <v>37210</v>
      </c>
      <c r="D2799" s="13" t="s">
        <v>827</v>
      </c>
      <c r="E2799" s="13" t="s">
        <v>32</v>
      </c>
      <c r="F2799" s="13" t="s">
        <v>152</v>
      </c>
      <c r="G2799" s="13">
        <v>6.87</v>
      </c>
      <c r="H2799" s="26">
        <v>43952</v>
      </c>
      <c r="I2799" s="26">
        <v>43954</v>
      </c>
      <c r="J2799" s="13">
        <v>8</v>
      </c>
      <c r="K2799" s="13">
        <v>2018</v>
      </c>
      <c r="L2799" s="13" t="s">
        <v>39</v>
      </c>
      <c r="M2799" s="13">
        <v>12</v>
      </c>
      <c r="N2799" s="13">
        <v>0.39444444444444438</v>
      </c>
      <c r="O2799" s="13">
        <v>4.7333333333333334</v>
      </c>
      <c r="P2799" s="13">
        <v>3</v>
      </c>
      <c r="Q2799" s="13">
        <v>1.5777777777777779</v>
      </c>
      <c r="R2799" s="13">
        <v>4</v>
      </c>
      <c r="S2799" s="13">
        <v>8.3323353293413174</v>
      </c>
      <c r="T2799" s="13">
        <f>IFERROR(VLOOKUP(B695,[1]!users_table[#All],4),"NA")</f>
        <v>8.4223826714801451</v>
      </c>
      <c r="U2799" s="13" t="s">
        <v>77</v>
      </c>
    </row>
    <row r="2800" spans="1:21" x14ac:dyDescent="0.3">
      <c r="A2800" s="25">
        <v>2798</v>
      </c>
      <c r="B2800" s="13" t="s">
        <v>4</v>
      </c>
      <c r="C2800" s="13">
        <v>37210</v>
      </c>
      <c r="D2800" s="13" t="s">
        <v>827</v>
      </c>
      <c r="E2800" s="13" t="s">
        <v>32</v>
      </c>
      <c r="F2800" s="13" t="s">
        <v>152</v>
      </c>
      <c r="G2800" s="13">
        <v>6.87</v>
      </c>
      <c r="H2800" s="26">
        <v>43952</v>
      </c>
      <c r="I2800" s="26">
        <v>43954</v>
      </c>
      <c r="J2800" s="13">
        <v>8</v>
      </c>
      <c r="K2800" s="13">
        <v>2018</v>
      </c>
      <c r="L2800" s="13" t="s">
        <v>39</v>
      </c>
      <c r="M2800" s="13">
        <v>12</v>
      </c>
      <c r="N2800" s="13">
        <v>0.39444444444444438</v>
      </c>
      <c r="O2800" s="13">
        <v>4.7333333333333334</v>
      </c>
      <c r="P2800" s="13">
        <v>3</v>
      </c>
      <c r="Q2800" s="13">
        <v>1.5777777777777779</v>
      </c>
      <c r="R2800" s="13">
        <v>4</v>
      </c>
      <c r="S2800" s="13">
        <v>8.3323353293413174</v>
      </c>
      <c r="T2800" s="13">
        <f>IFERROR(VLOOKUP(B695,[1]!users_table[#All],4),"NA")</f>
        <v>8.4223826714801451</v>
      </c>
      <c r="U2800" s="13" t="s">
        <v>67</v>
      </c>
    </row>
    <row r="2801" spans="1:21" x14ac:dyDescent="0.3">
      <c r="A2801" s="25">
        <v>2799</v>
      </c>
      <c r="B2801" s="13" t="s">
        <v>4</v>
      </c>
      <c r="C2801" s="13">
        <v>44524</v>
      </c>
      <c r="D2801" s="13" t="s">
        <v>828</v>
      </c>
      <c r="E2801" s="13" t="s">
        <v>32</v>
      </c>
      <c r="F2801" s="13" t="s">
        <v>152</v>
      </c>
      <c r="G2801" s="13">
        <v>6.57</v>
      </c>
      <c r="H2801" s="26">
        <v>44763</v>
      </c>
      <c r="I2801" s="26">
        <v>44865</v>
      </c>
      <c r="J2801" s="13">
        <v>7</v>
      </c>
      <c r="K2801" s="13">
        <v>2022</v>
      </c>
      <c r="L2801" s="13" t="s">
        <v>39</v>
      </c>
      <c r="M2801" s="13">
        <v>12</v>
      </c>
      <c r="N2801" s="13">
        <v>0.4</v>
      </c>
      <c r="O2801" s="13">
        <v>4.8000000000000007</v>
      </c>
      <c r="P2801" s="13">
        <v>103</v>
      </c>
      <c r="Q2801" s="13">
        <v>4.6601941747572817E-2</v>
      </c>
      <c r="R2801" s="13">
        <v>0.116504854368932</v>
      </c>
      <c r="S2801" s="13">
        <v>8.3323353293413174</v>
      </c>
      <c r="T2801" s="13">
        <f>IFERROR(VLOOKUP(B696,[1]!users_table[#All],4),"NA")</f>
        <v>8.4223826714801451</v>
      </c>
      <c r="U2801" s="13" t="s">
        <v>65</v>
      </c>
    </row>
    <row r="2802" spans="1:21" x14ac:dyDescent="0.3">
      <c r="A2802" s="25">
        <v>2800</v>
      </c>
      <c r="B2802" s="13" t="s">
        <v>4</v>
      </c>
      <c r="C2802" s="13">
        <v>44524</v>
      </c>
      <c r="D2802" s="13" t="s">
        <v>828</v>
      </c>
      <c r="E2802" s="13" t="s">
        <v>32</v>
      </c>
      <c r="F2802" s="13" t="s">
        <v>152</v>
      </c>
      <c r="G2802" s="13">
        <v>6.57</v>
      </c>
      <c r="H2802" s="26">
        <v>44763</v>
      </c>
      <c r="I2802" s="26">
        <v>44865</v>
      </c>
      <c r="J2802" s="13">
        <v>7</v>
      </c>
      <c r="K2802" s="13">
        <v>2022</v>
      </c>
      <c r="L2802" s="13" t="s">
        <v>39</v>
      </c>
      <c r="M2802" s="13">
        <v>12</v>
      </c>
      <c r="N2802" s="13">
        <v>0.4</v>
      </c>
      <c r="O2802" s="13">
        <v>4.8000000000000007</v>
      </c>
      <c r="P2802" s="13">
        <v>103</v>
      </c>
      <c r="Q2802" s="13">
        <v>4.6601941747572817E-2</v>
      </c>
      <c r="R2802" s="13">
        <v>0.116504854368932</v>
      </c>
      <c r="S2802" s="13">
        <v>8.3323353293413174</v>
      </c>
      <c r="T2802" s="13">
        <f>IFERROR(VLOOKUP(B696,[1]!users_table[#All],4),"NA")</f>
        <v>8.4223826714801451</v>
      </c>
      <c r="U2802" s="13" t="s">
        <v>59</v>
      </c>
    </row>
    <row r="2803" spans="1:21" x14ac:dyDescent="0.3">
      <c r="A2803" s="25">
        <v>2801</v>
      </c>
      <c r="B2803" s="13" t="s">
        <v>4</v>
      </c>
      <c r="C2803" s="13">
        <v>44524</v>
      </c>
      <c r="D2803" s="13" t="s">
        <v>828</v>
      </c>
      <c r="E2803" s="13" t="s">
        <v>32</v>
      </c>
      <c r="F2803" s="13" t="s">
        <v>152</v>
      </c>
      <c r="G2803" s="13">
        <v>6.57</v>
      </c>
      <c r="H2803" s="26">
        <v>44763</v>
      </c>
      <c r="I2803" s="26">
        <v>44865</v>
      </c>
      <c r="J2803" s="13">
        <v>7</v>
      </c>
      <c r="K2803" s="13">
        <v>2022</v>
      </c>
      <c r="L2803" s="13" t="s">
        <v>39</v>
      </c>
      <c r="M2803" s="13">
        <v>12</v>
      </c>
      <c r="N2803" s="13">
        <v>0.4</v>
      </c>
      <c r="O2803" s="13">
        <v>4.8000000000000007</v>
      </c>
      <c r="P2803" s="13">
        <v>103</v>
      </c>
      <c r="Q2803" s="13">
        <v>4.6601941747572817E-2</v>
      </c>
      <c r="R2803" s="13">
        <v>0.116504854368932</v>
      </c>
      <c r="S2803" s="13">
        <v>8.3323353293413174</v>
      </c>
      <c r="T2803" s="13">
        <f>IFERROR(VLOOKUP(B696,[1]!users_table[#All],4),"NA")</f>
        <v>8.4223826714801451</v>
      </c>
      <c r="U2803" s="13" t="s">
        <v>1011</v>
      </c>
    </row>
    <row r="2804" spans="1:21" x14ac:dyDescent="0.3">
      <c r="A2804" s="25">
        <v>2802</v>
      </c>
      <c r="B2804" s="13" t="s">
        <v>4</v>
      </c>
      <c r="C2804" s="13">
        <v>44524</v>
      </c>
      <c r="D2804" s="13" t="s">
        <v>828</v>
      </c>
      <c r="E2804" s="13" t="s">
        <v>32</v>
      </c>
      <c r="F2804" s="13" t="s">
        <v>152</v>
      </c>
      <c r="G2804" s="13">
        <v>6.57</v>
      </c>
      <c r="H2804" s="26">
        <v>44763</v>
      </c>
      <c r="I2804" s="26">
        <v>44865</v>
      </c>
      <c r="J2804" s="13">
        <v>7</v>
      </c>
      <c r="K2804" s="13">
        <v>2022</v>
      </c>
      <c r="L2804" s="13" t="s">
        <v>39</v>
      </c>
      <c r="M2804" s="13">
        <v>12</v>
      </c>
      <c r="N2804" s="13">
        <v>0.4</v>
      </c>
      <c r="O2804" s="13">
        <v>4.8000000000000007</v>
      </c>
      <c r="P2804" s="13">
        <v>103</v>
      </c>
      <c r="Q2804" s="13">
        <v>4.6601941747572817E-2</v>
      </c>
      <c r="R2804" s="13">
        <v>0.116504854368932</v>
      </c>
      <c r="S2804" s="13">
        <v>8.3323353293413174</v>
      </c>
      <c r="T2804" s="13">
        <f>IFERROR(VLOOKUP(B696,[1]!users_table[#All],4),"NA")</f>
        <v>8.4223826714801451</v>
      </c>
      <c r="U2804" s="13" t="s">
        <v>60</v>
      </c>
    </row>
    <row r="2805" spans="1:21" x14ac:dyDescent="0.3">
      <c r="A2805" s="25">
        <v>2803</v>
      </c>
      <c r="B2805" s="13" t="s">
        <v>4</v>
      </c>
      <c r="C2805" s="13">
        <v>44524</v>
      </c>
      <c r="D2805" s="13" t="s">
        <v>828</v>
      </c>
      <c r="E2805" s="13" t="s">
        <v>32</v>
      </c>
      <c r="F2805" s="13" t="s">
        <v>152</v>
      </c>
      <c r="G2805" s="13">
        <v>6.57</v>
      </c>
      <c r="H2805" s="26">
        <v>44763</v>
      </c>
      <c r="I2805" s="26">
        <v>44865</v>
      </c>
      <c r="J2805" s="13">
        <v>7</v>
      </c>
      <c r="K2805" s="13">
        <v>2022</v>
      </c>
      <c r="L2805" s="13" t="s">
        <v>39</v>
      </c>
      <c r="M2805" s="13">
        <v>12</v>
      </c>
      <c r="N2805" s="13">
        <v>0.4</v>
      </c>
      <c r="O2805" s="13">
        <v>4.8000000000000007</v>
      </c>
      <c r="P2805" s="13">
        <v>103</v>
      </c>
      <c r="Q2805" s="13">
        <v>4.6601941747572817E-2</v>
      </c>
      <c r="R2805" s="13">
        <v>0.116504854368932</v>
      </c>
      <c r="S2805" s="13">
        <v>8.3323353293413174</v>
      </c>
      <c r="T2805" s="13">
        <f>IFERROR(VLOOKUP(B696,[1]!users_table[#All],4),"NA")</f>
        <v>8.4223826714801451</v>
      </c>
      <c r="U2805" s="13" t="s">
        <v>77</v>
      </c>
    </row>
    <row r="2806" spans="1:21" x14ac:dyDescent="0.3">
      <c r="A2806" s="25">
        <v>2804</v>
      </c>
      <c r="B2806" s="13" t="s">
        <v>4</v>
      </c>
      <c r="C2806" s="13">
        <v>44524</v>
      </c>
      <c r="D2806" s="13" t="s">
        <v>828</v>
      </c>
      <c r="E2806" s="13" t="s">
        <v>32</v>
      </c>
      <c r="F2806" s="13" t="s">
        <v>152</v>
      </c>
      <c r="G2806" s="13">
        <v>6.57</v>
      </c>
      <c r="H2806" s="26">
        <v>44763</v>
      </c>
      <c r="I2806" s="26">
        <v>44865</v>
      </c>
      <c r="J2806" s="13">
        <v>7</v>
      </c>
      <c r="K2806" s="13">
        <v>2022</v>
      </c>
      <c r="L2806" s="13" t="s">
        <v>39</v>
      </c>
      <c r="M2806" s="13">
        <v>12</v>
      </c>
      <c r="N2806" s="13">
        <v>0.4</v>
      </c>
      <c r="O2806" s="13">
        <v>4.8000000000000007</v>
      </c>
      <c r="P2806" s="13">
        <v>103</v>
      </c>
      <c r="Q2806" s="13">
        <v>4.6601941747572817E-2</v>
      </c>
      <c r="R2806" s="13">
        <v>0.116504854368932</v>
      </c>
      <c r="S2806" s="13">
        <v>8.3323353293413174</v>
      </c>
      <c r="T2806" s="13">
        <f>IFERROR(VLOOKUP(B696,[1]!users_table[#All],4),"NA")</f>
        <v>8.4223826714801451</v>
      </c>
      <c r="U2806" s="13" t="s">
        <v>67</v>
      </c>
    </row>
    <row r="2807" spans="1:21" x14ac:dyDescent="0.3">
      <c r="A2807" s="25">
        <v>2805</v>
      </c>
      <c r="B2807" s="13" t="s">
        <v>4</v>
      </c>
      <c r="C2807" s="13">
        <v>44524</v>
      </c>
      <c r="D2807" s="13" t="s">
        <v>828</v>
      </c>
      <c r="E2807" s="13" t="s">
        <v>32</v>
      </c>
      <c r="F2807" s="13" t="s">
        <v>152</v>
      </c>
      <c r="G2807" s="13">
        <v>6.57</v>
      </c>
      <c r="H2807" s="26">
        <v>44763</v>
      </c>
      <c r="I2807" s="26">
        <v>44865</v>
      </c>
      <c r="J2807" s="13">
        <v>7</v>
      </c>
      <c r="K2807" s="13">
        <v>2022</v>
      </c>
      <c r="L2807" s="13" t="s">
        <v>39</v>
      </c>
      <c r="M2807" s="13">
        <v>12</v>
      </c>
      <c r="N2807" s="13">
        <v>0.4</v>
      </c>
      <c r="O2807" s="13">
        <v>4.8000000000000007</v>
      </c>
      <c r="P2807" s="13">
        <v>103</v>
      </c>
      <c r="Q2807" s="13">
        <v>4.6601941747572817E-2</v>
      </c>
      <c r="R2807" s="13">
        <v>0.116504854368932</v>
      </c>
      <c r="S2807" s="13">
        <v>8.3323353293413174</v>
      </c>
      <c r="T2807" s="13">
        <f>IFERROR(VLOOKUP(B696,[1]!users_table[#All],4),"NA")</f>
        <v>8.4223826714801451</v>
      </c>
      <c r="U2807" s="13" t="s">
        <v>75</v>
      </c>
    </row>
    <row r="2808" spans="1:21" x14ac:dyDescent="0.3">
      <c r="A2808" s="25">
        <v>2806</v>
      </c>
      <c r="B2808" s="13" t="s">
        <v>4</v>
      </c>
      <c r="C2808" s="13">
        <v>51462</v>
      </c>
      <c r="D2808" s="13" t="s">
        <v>829</v>
      </c>
      <c r="E2808" s="13" t="s">
        <v>32</v>
      </c>
      <c r="F2808" s="13" t="s">
        <v>152</v>
      </c>
      <c r="G2808" s="13">
        <v>7.59</v>
      </c>
      <c r="H2808" s="26">
        <v>44933</v>
      </c>
      <c r="I2808" s="26">
        <v>45009</v>
      </c>
      <c r="J2808" s="13">
        <v>10</v>
      </c>
      <c r="K2808" s="13">
        <v>2023</v>
      </c>
      <c r="L2808" s="13" t="s">
        <v>30</v>
      </c>
      <c r="M2808" s="13">
        <v>12</v>
      </c>
      <c r="N2808" s="13">
        <v>0.38333333333333341</v>
      </c>
      <c r="O2808" s="13">
        <v>4.6000000000000014</v>
      </c>
      <c r="P2808" s="13">
        <v>77</v>
      </c>
      <c r="Q2808" s="13">
        <v>5.9740259740259753E-2</v>
      </c>
      <c r="R2808" s="13">
        <v>0.15584415584415581</v>
      </c>
      <c r="S2808" s="13">
        <v>8.3323353293413174</v>
      </c>
      <c r="T2808" s="13">
        <f>IFERROR(VLOOKUP(B697,[1]!users_table[#All],4),"NA")</f>
        <v>8.4223826714801451</v>
      </c>
      <c r="U2808" s="13" t="s">
        <v>60</v>
      </c>
    </row>
    <row r="2809" spans="1:21" x14ac:dyDescent="0.3">
      <c r="A2809" s="25">
        <v>2807</v>
      </c>
      <c r="B2809" s="13" t="s">
        <v>4</v>
      </c>
      <c r="C2809" s="13">
        <v>51462</v>
      </c>
      <c r="D2809" s="13" t="s">
        <v>829</v>
      </c>
      <c r="E2809" s="13" t="s">
        <v>32</v>
      </c>
      <c r="F2809" s="13" t="s">
        <v>152</v>
      </c>
      <c r="G2809" s="13">
        <v>7.59</v>
      </c>
      <c r="H2809" s="26">
        <v>44933</v>
      </c>
      <c r="I2809" s="26">
        <v>45009</v>
      </c>
      <c r="J2809" s="13">
        <v>10</v>
      </c>
      <c r="K2809" s="13">
        <v>2023</v>
      </c>
      <c r="L2809" s="13" t="s">
        <v>30</v>
      </c>
      <c r="M2809" s="13">
        <v>12</v>
      </c>
      <c r="N2809" s="13">
        <v>0.38333333333333341</v>
      </c>
      <c r="O2809" s="13">
        <v>4.6000000000000014</v>
      </c>
      <c r="P2809" s="13">
        <v>77</v>
      </c>
      <c r="Q2809" s="13">
        <v>5.9740259740259753E-2</v>
      </c>
      <c r="R2809" s="13">
        <v>0.15584415584415581</v>
      </c>
      <c r="S2809" s="13">
        <v>8.3323353293413174</v>
      </c>
      <c r="T2809" s="13">
        <f>IFERROR(VLOOKUP(B697,[1]!users_table[#All],4),"NA")</f>
        <v>8.4223826714801451</v>
      </c>
      <c r="U2809" s="13" t="s">
        <v>67</v>
      </c>
    </row>
    <row r="2810" spans="1:21" x14ac:dyDescent="0.3">
      <c r="A2810" s="25">
        <v>2808</v>
      </c>
      <c r="B2810" s="13" t="s">
        <v>4</v>
      </c>
      <c r="C2810" s="13">
        <v>51462</v>
      </c>
      <c r="D2810" s="13" t="s">
        <v>829</v>
      </c>
      <c r="E2810" s="13" t="s">
        <v>32</v>
      </c>
      <c r="F2810" s="13" t="s">
        <v>152</v>
      </c>
      <c r="G2810" s="13">
        <v>7.59</v>
      </c>
      <c r="H2810" s="26">
        <v>44933</v>
      </c>
      <c r="I2810" s="26">
        <v>45009</v>
      </c>
      <c r="J2810" s="13">
        <v>10</v>
      </c>
      <c r="K2810" s="13">
        <v>2023</v>
      </c>
      <c r="L2810" s="13" t="s">
        <v>30</v>
      </c>
      <c r="M2810" s="13">
        <v>12</v>
      </c>
      <c r="N2810" s="13">
        <v>0.38333333333333341</v>
      </c>
      <c r="O2810" s="13">
        <v>4.6000000000000014</v>
      </c>
      <c r="P2810" s="13">
        <v>77</v>
      </c>
      <c r="Q2810" s="13">
        <v>5.9740259740259753E-2</v>
      </c>
      <c r="R2810" s="13">
        <v>0.15584415584415581</v>
      </c>
      <c r="S2810" s="13">
        <v>8.3323353293413174</v>
      </c>
      <c r="T2810" s="7">
        <f>IFERROR(VLOOKUP(B697,[1]!users_table[#All],4),"NA")</f>
        <v>8.4223826714801451</v>
      </c>
      <c r="U2810" s="13" t="s">
        <v>69</v>
      </c>
    </row>
    <row r="2811" spans="1:21" x14ac:dyDescent="0.3">
      <c r="A2811" s="25">
        <v>2809</v>
      </c>
      <c r="B2811" s="13" t="s">
        <v>4</v>
      </c>
      <c r="C2811" s="13">
        <v>38472</v>
      </c>
      <c r="D2811" s="13" t="s">
        <v>830</v>
      </c>
      <c r="E2811" s="13" t="s">
        <v>32</v>
      </c>
      <c r="F2811" s="13" t="s">
        <v>29</v>
      </c>
      <c r="G2811" s="13">
        <v>7.39</v>
      </c>
      <c r="H2811" s="26">
        <v>43876</v>
      </c>
      <c r="I2811" s="26">
        <v>43876</v>
      </c>
      <c r="J2811" s="13">
        <v>9</v>
      </c>
      <c r="K2811" s="13">
        <v>2019</v>
      </c>
      <c r="L2811" s="13" t="s">
        <v>33</v>
      </c>
      <c r="M2811" s="13">
        <v>12</v>
      </c>
      <c r="N2811" s="13">
        <v>0.19750000000000001</v>
      </c>
      <c r="O2811" s="13">
        <v>2.37</v>
      </c>
      <c r="P2811" s="13">
        <v>1</v>
      </c>
      <c r="Q2811" s="13">
        <v>2.37</v>
      </c>
      <c r="R2811" s="13">
        <v>12</v>
      </c>
      <c r="S2811" s="13">
        <v>8.3323353293413174</v>
      </c>
      <c r="T2811" s="13">
        <f>IFERROR(VLOOKUP(B698,[1]!users_table[#All],4),"NA")</f>
        <v>8.4223826714801451</v>
      </c>
      <c r="U2811" s="13" t="s">
        <v>64</v>
      </c>
    </row>
    <row r="2812" spans="1:21" x14ac:dyDescent="0.3">
      <c r="A2812" s="25">
        <v>2810</v>
      </c>
      <c r="B2812" s="13" t="s">
        <v>4</v>
      </c>
      <c r="C2812" s="13">
        <v>38472</v>
      </c>
      <c r="D2812" s="13" t="s">
        <v>830</v>
      </c>
      <c r="E2812" s="13" t="s">
        <v>32</v>
      </c>
      <c r="F2812" s="13" t="s">
        <v>29</v>
      </c>
      <c r="G2812" s="13">
        <v>7.39</v>
      </c>
      <c r="H2812" s="26">
        <v>43876</v>
      </c>
      <c r="I2812" s="26">
        <v>43876</v>
      </c>
      <c r="J2812" s="13">
        <v>9</v>
      </c>
      <c r="K2812" s="13">
        <v>2019</v>
      </c>
      <c r="L2812" s="13" t="s">
        <v>33</v>
      </c>
      <c r="M2812" s="13">
        <v>12</v>
      </c>
      <c r="N2812" s="13">
        <v>0.19750000000000001</v>
      </c>
      <c r="O2812" s="13">
        <v>2.37</v>
      </c>
      <c r="P2812" s="13">
        <v>1</v>
      </c>
      <c r="Q2812" s="13">
        <v>2.37</v>
      </c>
      <c r="R2812" s="13">
        <v>12</v>
      </c>
      <c r="S2812" s="13">
        <v>8.3323353293413174</v>
      </c>
      <c r="T2812" s="13">
        <f>IFERROR(VLOOKUP(B698,[1]!users_table[#All],4),"NA")</f>
        <v>8.4223826714801451</v>
      </c>
      <c r="U2812" s="13" t="s">
        <v>60</v>
      </c>
    </row>
    <row r="2813" spans="1:21" x14ac:dyDescent="0.3">
      <c r="A2813" s="25">
        <v>2811</v>
      </c>
      <c r="B2813" s="13" t="s">
        <v>4</v>
      </c>
      <c r="C2813" s="13">
        <v>38472</v>
      </c>
      <c r="D2813" s="13" t="s">
        <v>830</v>
      </c>
      <c r="E2813" s="13" t="s">
        <v>32</v>
      </c>
      <c r="F2813" s="13" t="s">
        <v>29</v>
      </c>
      <c r="G2813" s="13">
        <v>7.39</v>
      </c>
      <c r="H2813" s="26">
        <v>43876</v>
      </c>
      <c r="I2813" s="26">
        <v>43876</v>
      </c>
      <c r="J2813" s="13">
        <v>9</v>
      </c>
      <c r="K2813" s="13">
        <v>2019</v>
      </c>
      <c r="L2813" s="13" t="s">
        <v>33</v>
      </c>
      <c r="M2813" s="13">
        <v>12</v>
      </c>
      <c r="N2813" s="13">
        <v>0.19750000000000001</v>
      </c>
      <c r="O2813" s="13">
        <v>2.37</v>
      </c>
      <c r="P2813" s="13">
        <v>1</v>
      </c>
      <c r="Q2813" s="13">
        <v>2.37</v>
      </c>
      <c r="R2813" s="13">
        <v>12</v>
      </c>
      <c r="S2813" s="13">
        <v>8.3323353293413174</v>
      </c>
      <c r="T2813" s="13">
        <f>IFERROR(VLOOKUP(B698,[1]!users_table[#All],4),"NA")</f>
        <v>8.4223826714801451</v>
      </c>
      <c r="U2813" s="13" t="s">
        <v>67</v>
      </c>
    </row>
    <row r="2814" spans="1:21" x14ac:dyDescent="0.3">
      <c r="A2814" s="25">
        <v>2812</v>
      </c>
      <c r="B2814" s="13" t="s">
        <v>4</v>
      </c>
      <c r="C2814" s="13">
        <v>38472</v>
      </c>
      <c r="D2814" s="13" t="s">
        <v>830</v>
      </c>
      <c r="E2814" s="13" t="s">
        <v>32</v>
      </c>
      <c r="F2814" s="13" t="s">
        <v>29</v>
      </c>
      <c r="G2814" s="13">
        <v>7.39</v>
      </c>
      <c r="H2814" s="26">
        <v>43876</v>
      </c>
      <c r="I2814" s="26">
        <v>43876</v>
      </c>
      <c r="J2814" s="13">
        <v>9</v>
      </c>
      <c r="K2814" s="13">
        <v>2019</v>
      </c>
      <c r="L2814" s="13" t="s">
        <v>33</v>
      </c>
      <c r="M2814" s="13">
        <v>12</v>
      </c>
      <c r="N2814" s="13">
        <v>0.19750000000000001</v>
      </c>
      <c r="O2814" s="13">
        <v>2.37</v>
      </c>
      <c r="P2814" s="13">
        <v>1</v>
      </c>
      <c r="Q2814" s="13">
        <v>2.37</v>
      </c>
      <c r="R2814" s="13">
        <v>12</v>
      </c>
      <c r="S2814" s="13">
        <v>8.3323353293413174</v>
      </c>
      <c r="T2814" s="13">
        <f>IFERROR(VLOOKUP(B698,[1]!users_table[#All],4),"NA")</f>
        <v>8.4223826714801451</v>
      </c>
      <c r="U2814" s="13" t="s">
        <v>1012</v>
      </c>
    </row>
    <row r="2815" spans="1:21" x14ac:dyDescent="0.3">
      <c r="A2815" s="25">
        <v>2813</v>
      </c>
      <c r="B2815" s="13" t="s">
        <v>4</v>
      </c>
      <c r="C2815" s="13">
        <v>39988</v>
      </c>
      <c r="D2815" s="13" t="s">
        <v>831</v>
      </c>
      <c r="E2815" s="13" t="s">
        <v>32</v>
      </c>
      <c r="F2815" s="13" t="s">
        <v>29</v>
      </c>
      <c r="G2815" s="13">
        <v>7.36</v>
      </c>
      <c r="H2815" s="26">
        <v>43876</v>
      </c>
      <c r="I2815" s="26">
        <v>43934</v>
      </c>
      <c r="J2815" s="13">
        <v>9</v>
      </c>
      <c r="K2815" s="13">
        <v>2020</v>
      </c>
      <c r="L2815" s="13" t="s">
        <v>30</v>
      </c>
      <c r="M2815" s="13">
        <v>12</v>
      </c>
      <c r="N2815" s="13">
        <v>0.19722222222222219</v>
      </c>
      <c r="O2815" s="13">
        <v>2.3666666666666671</v>
      </c>
      <c r="P2815" s="13">
        <v>59</v>
      </c>
      <c r="Q2815" s="13">
        <v>4.011299435028249E-2</v>
      </c>
      <c r="R2815" s="13">
        <v>0.20338983050847459</v>
      </c>
      <c r="S2815" s="13">
        <v>8.3323353293413174</v>
      </c>
      <c r="T2815" s="7">
        <f>IFERROR(VLOOKUP(B699,[1]!users_table[#All],4),"NA")</f>
        <v>8.4223826714801451</v>
      </c>
      <c r="U2815" s="13" t="s">
        <v>64</v>
      </c>
    </row>
    <row r="2816" spans="1:21" x14ac:dyDescent="0.3">
      <c r="A2816" s="25">
        <v>2814</v>
      </c>
      <c r="B2816" s="13" t="s">
        <v>4</v>
      </c>
      <c r="C2816" s="13">
        <v>39988</v>
      </c>
      <c r="D2816" s="13" t="s">
        <v>831</v>
      </c>
      <c r="E2816" s="13" t="s">
        <v>32</v>
      </c>
      <c r="F2816" s="13" t="s">
        <v>29</v>
      </c>
      <c r="G2816" s="13">
        <v>7.36</v>
      </c>
      <c r="H2816" s="26">
        <v>43876</v>
      </c>
      <c r="I2816" s="26">
        <v>43934</v>
      </c>
      <c r="J2816" s="13">
        <v>9</v>
      </c>
      <c r="K2816" s="13">
        <v>2020</v>
      </c>
      <c r="L2816" s="13" t="s">
        <v>30</v>
      </c>
      <c r="M2816" s="13">
        <v>12</v>
      </c>
      <c r="N2816" s="13">
        <v>0.19722222222222219</v>
      </c>
      <c r="O2816" s="13">
        <v>2.3666666666666671</v>
      </c>
      <c r="P2816" s="13">
        <v>59</v>
      </c>
      <c r="Q2816" s="13">
        <v>4.011299435028249E-2</v>
      </c>
      <c r="R2816" s="13">
        <v>0.20338983050847459</v>
      </c>
      <c r="S2816" s="13">
        <v>8.3323353293413174</v>
      </c>
      <c r="T2816" s="13">
        <f>IFERROR(VLOOKUP(B699,[1]!users_table[#All],4),"NA")</f>
        <v>8.4223826714801451</v>
      </c>
      <c r="U2816" s="13" t="s">
        <v>60</v>
      </c>
    </row>
    <row r="2817" spans="1:21" x14ac:dyDescent="0.3">
      <c r="A2817" s="25">
        <v>2815</v>
      </c>
      <c r="B2817" s="13" t="s">
        <v>4</v>
      </c>
      <c r="C2817" s="13">
        <v>39988</v>
      </c>
      <c r="D2817" s="13" t="s">
        <v>831</v>
      </c>
      <c r="E2817" s="13" t="s">
        <v>32</v>
      </c>
      <c r="F2817" s="13" t="s">
        <v>29</v>
      </c>
      <c r="G2817" s="13">
        <v>7.36</v>
      </c>
      <c r="H2817" s="26">
        <v>43876</v>
      </c>
      <c r="I2817" s="26">
        <v>43934</v>
      </c>
      <c r="J2817" s="13">
        <v>9</v>
      </c>
      <c r="K2817" s="13">
        <v>2020</v>
      </c>
      <c r="L2817" s="13" t="s">
        <v>30</v>
      </c>
      <c r="M2817" s="13">
        <v>12</v>
      </c>
      <c r="N2817" s="13">
        <v>0.19722222222222219</v>
      </c>
      <c r="O2817" s="13">
        <v>2.3666666666666671</v>
      </c>
      <c r="P2817" s="13">
        <v>59</v>
      </c>
      <c r="Q2817" s="13">
        <v>4.011299435028249E-2</v>
      </c>
      <c r="R2817" s="13">
        <v>0.20338983050847459</v>
      </c>
      <c r="S2817" s="13">
        <v>8.3323353293413174</v>
      </c>
      <c r="T2817" s="13">
        <f>IFERROR(VLOOKUP(B699,[1]!users_table[#All],4),"NA")</f>
        <v>8.4223826714801451</v>
      </c>
      <c r="U2817" s="13" t="s">
        <v>67</v>
      </c>
    </row>
    <row r="2818" spans="1:21" x14ac:dyDescent="0.3">
      <c r="A2818" s="25">
        <v>2816</v>
      </c>
      <c r="B2818" s="13" t="s">
        <v>4</v>
      </c>
      <c r="C2818" s="13">
        <v>39988</v>
      </c>
      <c r="D2818" s="13" t="s">
        <v>831</v>
      </c>
      <c r="E2818" s="13" t="s">
        <v>32</v>
      </c>
      <c r="F2818" s="13" t="s">
        <v>29</v>
      </c>
      <c r="G2818" s="13">
        <v>7.36</v>
      </c>
      <c r="H2818" s="26">
        <v>43876</v>
      </c>
      <c r="I2818" s="26">
        <v>43934</v>
      </c>
      <c r="J2818" s="13">
        <v>9</v>
      </c>
      <c r="K2818" s="13">
        <v>2020</v>
      </c>
      <c r="L2818" s="13" t="s">
        <v>30</v>
      </c>
      <c r="M2818" s="13">
        <v>12</v>
      </c>
      <c r="N2818" s="13">
        <v>0.19722222222222219</v>
      </c>
      <c r="O2818" s="13">
        <v>2.3666666666666671</v>
      </c>
      <c r="P2818" s="13">
        <v>59</v>
      </c>
      <c r="Q2818" s="13">
        <v>4.011299435028249E-2</v>
      </c>
      <c r="R2818" s="13">
        <v>0.20338983050847459</v>
      </c>
      <c r="S2818" s="13">
        <v>8.3323353293413174</v>
      </c>
      <c r="T2818" s="13">
        <f>IFERROR(VLOOKUP(B699,[1]!users_table[#All],4),"NA")</f>
        <v>8.4223826714801451</v>
      </c>
      <c r="U2818" s="13" t="s">
        <v>1012</v>
      </c>
    </row>
    <row r="2819" spans="1:21" x14ac:dyDescent="0.3">
      <c r="A2819" s="25">
        <v>2817</v>
      </c>
      <c r="B2819" s="13" t="s">
        <v>4</v>
      </c>
      <c r="C2819" s="13">
        <v>21327</v>
      </c>
      <c r="D2819" s="13" t="s">
        <v>832</v>
      </c>
      <c r="E2819" s="13" t="s">
        <v>32</v>
      </c>
      <c r="F2819" s="13" t="s">
        <v>183</v>
      </c>
      <c r="G2819" s="13">
        <v>7.53</v>
      </c>
      <c r="H2819" s="26" t="s">
        <v>54</v>
      </c>
      <c r="I2819" s="26" t="s">
        <v>54</v>
      </c>
      <c r="J2819" s="13">
        <v>8</v>
      </c>
      <c r="K2819" s="13">
        <v>2014</v>
      </c>
      <c r="L2819" s="13" t="s">
        <v>33</v>
      </c>
      <c r="M2819" s="13">
        <v>12</v>
      </c>
      <c r="N2819" s="13">
        <v>0.39500000000000002</v>
      </c>
      <c r="O2819" s="13">
        <v>4.74</v>
      </c>
      <c r="P2819" s="13" t="s">
        <v>54</v>
      </c>
      <c r="Q2819" s="13" t="s">
        <v>54</v>
      </c>
      <c r="R2819" s="13" t="s">
        <v>54</v>
      </c>
      <c r="S2819" s="13">
        <v>8.3323353293413174</v>
      </c>
      <c r="T2819" s="13">
        <f>IFERROR(VLOOKUP(B700,[1]!users_table[#All],4),"NA")</f>
        <v>8.4223826714801451</v>
      </c>
      <c r="U2819" s="13" t="s">
        <v>64</v>
      </c>
    </row>
    <row r="2820" spans="1:21" x14ac:dyDescent="0.3">
      <c r="A2820" s="25">
        <v>2818</v>
      </c>
      <c r="B2820" s="13" t="s">
        <v>4</v>
      </c>
      <c r="C2820" s="13">
        <v>21327</v>
      </c>
      <c r="D2820" s="13" t="s">
        <v>832</v>
      </c>
      <c r="E2820" s="13" t="s">
        <v>32</v>
      </c>
      <c r="F2820" s="13" t="s">
        <v>183</v>
      </c>
      <c r="G2820" s="13">
        <v>7.53</v>
      </c>
      <c r="H2820" s="26" t="s">
        <v>54</v>
      </c>
      <c r="I2820" s="26" t="s">
        <v>54</v>
      </c>
      <c r="J2820" s="13">
        <v>8</v>
      </c>
      <c r="K2820" s="13">
        <v>2014</v>
      </c>
      <c r="L2820" s="13" t="s">
        <v>33</v>
      </c>
      <c r="M2820" s="13">
        <v>12</v>
      </c>
      <c r="N2820" s="13">
        <v>0.39500000000000002</v>
      </c>
      <c r="O2820" s="13">
        <v>4.74</v>
      </c>
      <c r="P2820" s="13" t="s">
        <v>54</v>
      </c>
      <c r="Q2820" s="13" t="s">
        <v>54</v>
      </c>
      <c r="R2820" s="13" t="s">
        <v>54</v>
      </c>
      <c r="S2820" s="13">
        <v>8.3323353293413174</v>
      </c>
      <c r="T2820" s="13">
        <f>IFERROR(VLOOKUP(B700,[1]!users_table[#All],4),"NA")</f>
        <v>8.4223826714801451</v>
      </c>
      <c r="U2820" s="13" t="s">
        <v>70</v>
      </c>
    </row>
    <row r="2821" spans="1:21" x14ac:dyDescent="0.3">
      <c r="A2821" s="25">
        <v>2819</v>
      </c>
      <c r="B2821" s="13" t="s">
        <v>4</v>
      </c>
      <c r="C2821" s="13">
        <v>21327</v>
      </c>
      <c r="D2821" s="13" t="s">
        <v>832</v>
      </c>
      <c r="E2821" s="13" t="s">
        <v>32</v>
      </c>
      <c r="F2821" s="13" t="s">
        <v>183</v>
      </c>
      <c r="G2821" s="13">
        <v>7.53</v>
      </c>
      <c r="H2821" s="26" t="s">
        <v>54</v>
      </c>
      <c r="I2821" s="26" t="s">
        <v>54</v>
      </c>
      <c r="J2821" s="13">
        <v>8</v>
      </c>
      <c r="K2821" s="13">
        <v>2014</v>
      </c>
      <c r="L2821" s="13" t="s">
        <v>33</v>
      </c>
      <c r="M2821" s="13">
        <v>12</v>
      </c>
      <c r="N2821" s="13">
        <v>0.39500000000000002</v>
      </c>
      <c r="O2821" s="13">
        <v>4.74</v>
      </c>
      <c r="P2821" s="13" t="s">
        <v>54</v>
      </c>
      <c r="Q2821" s="13" t="s">
        <v>54</v>
      </c>
      <c r="R2821" s="13" t="s">
        <v>54</v>
      </c>
      <c r="S2821" s="13">
        <v>8.3323353293413174</v>
      </c>
      <c r="T2821" s="13">
        <f>IFERROR(VLOOKUP(B700,[1]!users_table[#All],4),"NA")</f>
        <v>8.4223826714801451</v>
      </c>
      <c r="U2821" s="13" t="s">
        <v>68</v>
      </c>
    </row>
    <row r="2822" spans="1:21" x14ac:dyDescent="0.3">
      <c r="A2822" s="25">
        <v>2820</v>
      </c>
      <c r="B2822" s="13" t="s">
        <v>4</v>
      </c>
      <c r="C2822" s="13">
        <v>21327</v>
      </c>
      <c r="D2822" s="13" t="s">
        <v>832</v>
      </c>
      <c r="E2822" s="13" t="s">
        <v>32</v>
      </c>
      <c r="F2822" s="13" t="s">
        <v>183</v>
      </c>
      <c r="G2822" s="13">
        <v>7.53</v>
      </c>
      <c r="H2822" s="26" t="s">
        <v>54</v>
      </c>
      <c r="I2822" s="26" t="s">
        <v>54</v>
      </c>
      <c r="J2822" s="13">
        <v>8</v>
      </c>
      <c r="K2822" s="13">
        <v>2014</v>
      </c>
      <c r="L2822" s="13" t="s">
        <v>33</v>
      </c>
      <c r="M2822" s="13">
        <v>12</v>
      </c>
      <c r="N2822" s="13">
        <v>0.39500000000000002</v>
      </c>
      <c r="O2822" s="13">
        <v>4.74</v>
      </c>
      <c r="P2822" s="13" t="s">
        <v>54</v>
      </c>
      <c r="Q2822" s="13" t="s">
        <v>54</v>
      </c>
      <c r="R2822" s="13" t="s">
        <v>54</v>
      </c>
      <c r="S2822" s="13">
        <v>8.3323353293413174</v>
      </c>
      <c r="T2822" s="13">
        <f>IFERROR(VLOOKUP(B700,[1]!users_table[#All],4),"NA")</f>
        <v>8.4223826714801451</v>
      </c>
      <c r="U2822" s="13" t="s">
        <v>69</v>
      </c>
    </row>
    <row r="2823" spans="1:21" x14ac:dyDescent="0.3">
      <c r="A2823" s="25">
        <v>2821</v>
      </c>
      <c r="B2823" s="13" t="s">
        <v>4</v>
      </c>
      <c r="C2823" s="13">
        <v>38790</v>
      </c>
      <c r="D2823" s="13" t="s">
        <v>833</v>
      </c>
      <c r="E2823" s="13" t="s">
        <v>32</v>
      </c>
      <c r="F2823" s="13" t="s">
        <v>152</v>
      </c>
      <c r="G2823" s="13">
        <v>7.55</v>
      </c>
      <c r="H2823" s="26">
        <v>43907</v>
      </c>
      <c r="I2823" s="26">
        <v>43916</v>
      </c>
      <c r="J2823" s="13">
        <v>9</v>
      </c>
      <c r="K2823" s="13">
        <v>2020</v>
      </c>
      <c r="L2823" s="13" t="s">
        <v>30</v>
      </c>
      <c r="M2823" s="13">
        <v>12</v>
      </c>
      <c r="N2823" s="13">
        <v>0.3972222222222222</v>
      </c>
      <c r="O2823" s="13">
        <v>4.7666666666666666</v>
      </c>
      <c r="P2823" s="13">
        <v>10</v>
      </c>
      <c r="Q2823" s="13">
        <v>0.47666666666666668</v>
      </c>
      <c r="R2823" s="13">
        <v>1.2</v>
      </c>
      <c r="S2823" s="13">
        <v>8.3323353293413174</v>
      </c>
      <c r="T2823" s="13">
        <f>IFERROR(VLOOKUP(B701,[1]!users_table[#All],4),"NA")</f>
        <v>8.4223826714801451</v>
      </c>
      <c r="U2823" s="13" t="s">
        <v>65</v>
      </c>
    </row>
    <row r="2824" spans="1:21" x14ac:dyDescent="0.3">
      <c r="A2824" s="25">
        <v>2822</v>
      </c>
      <c r="B2824" s="13" t="s">
        <v>4</v>
      </c>
      <c r="C2824" s="13">
        <v>38790</v>
      </c>
      <c r="D2824" s="13" t="s">
        <v>833</v>
      </c>
      <c r="E2824" s="13" t="s">
        <v>32</v>
      </c>
      <c r="F2824" s="13" t="s">
        <v>152</v>
      </c>
      <c r="G2824" s="13">
        <v>7.55</v>
      </c>
      <c r="H2824" s="26">
        <v>43907</v>
      </c>
      <c r="I2824" s="26">
        <v>43916</v>
      </c>
      <c r="J2824" s="13">
        <v>9</v>
      </c>
      <c r="K2824" s="13">
        <v>2020</v>
      </c>
      <c r="L2824" s="13" t="s">
        <v>30</v>
      </c>
      <c r="M2824" s="13">
        <v>12</v>
      </c>
      <c r="N2824" s="13">
        <v>0.3972222222222222</v>
      </c>
      <c r="O2824" s="13">
        <v>4.7666666666666666</v>
      </c>
      <c r="P2824" s="13">
        <v>10</v>
      </c>
      <c r="Q2824" s="13">
        <v>0.47666666666666668</v>
      </c>
      <c r="R2824" s="13">
        <v>1.2</v>
      </c>
      <c r="S2824" s="13">
        <v>8.3323353293413174</v>
      </c>
      <c r="T2824" s="13">
        <f>IFERROR(VLOOKUP(B701,[1]!users_table[#All],4),"NA")</f>
        <v>8.4223826714801451</v>
      </c>
      <c r="U2824" s="13" t="s">
        <v>59</v>
      </c>
    </row>
    <row r="2825" spans="1:21" x14ac:dyDescent="0.3">
      <c r="A2825" s="25">
        <v>2823</v>
      </c>
      <c r="B2825" s="13" t="s">
        <v>4</v>
      </c>
      <c r="C2825" s="13">
        <v>38790</v>
      </c>
      <c r="D2825" s="13" t="s">
        <v>833</v>
      </c>
      <c r="E2825" s="13" t="s">
        <v>32</v>
      </c>
      <c r="F2825" s="13" t="s">
        <v>152</v>
      </c>
      <c r="G2825" s="13">
        <v>7.55</v>
      </c>
      <c r="H2825" s="26">
        <v>43907</v>
      </c>
      <c r="I2825" s="26">
        <v>43916</v>
      </c>
      <c r="J2825" s="13">
        <v>9</v>
      </c>
      <c r="K2825" s="13">
        <v>2020</v>
      </c>
      <c r="L2825" s="13" t="s">
        <v>30</v>
      </c>
      <c r="M2825" s="13">
        <v>12</v>
      </c>
      <c r="N2825" s="13">
        <v>0.3972222222222222</v>
      </c>
      <c r="O2825" s="13">
        <v>4.7666666666666666</v>
      </c>
      <c r="P2825" s="13">
        <v>10</v>
      </c>
      <c r="Q2825" s="13">
        <v>0.47666666666666668</v>
      </c>
      <c r="R2825" s="13">
        <v>1.2</v>
      </c>
      <c r="S2825" s="13">
        <v>8.3323353293413174</v>
      </c>
      <c r="T2825" s="13">
        <f>IFERROR(VLOOKUP(B701,[1]!users_table[#All],4),"NA")</f>
        <v>8.4223826714801451</v>
      </c>
      <c r="U2825" s="13" t="s">
        <v>64</v>
      </c>
    </row>
    <row r="2826" spans="1:21" x14ac:dyDescent="0.3">
      <c r="A2826" s="25">
        <v>2824</v>
      </c>
      <c r="B2826" s="13" t="s">
        <v>4</v>
      </c>
      <c r="C2826" s="13">
        <v>38790</v>
      </c>
      <c r="D2826" s="13" t="s">
        <v>833</v>
      </c>
      <c r="E2826" s="13" t="s">
        <v>32</v>
      </c>
      <c r="F2826" s="13" t="s">
        <v>152</v>
      </c>
      <c r="G2826" s="13">
        <v>7.55</v>
      </c>
      <c r="H2826" s="26">
        <v>43907</v>
      </c>
      <c r="I2826" s="26">
        <v>43916</v>
      </c>
      <c r="J2826" s="13">
        <v>9</v>
      </c>
      <c r="K2826" s="13">
        <v>2020</v>
      </c>
      <c r="L2826" s="13" t="s">
        <v>30</v>
      </c>
      <c r="M2826" s="13">
        <v>12</v>
      </c>
      <c r="N2826" s="13">
        <v>0.3972222222222222</v>
      </c>
      <c r="O2826" s="13">
        <v>4.7666666666666666</v>
      </c>
      <c r="P2826" s="13">
        <v>10</v>
      </c>
      <c r="Q2826" s="13">
        <v>0.47666666666666668</v>
      </c>
      <c r="R2826" s="13">
        <v>1.2</v>
      </c>
      <c r="S2826" s="13">
        <v>8.3323353293413174</v>
      </c>
      <c r="T2826" s="13">
        <f>IFERROR(VLOOKUP(B701,[1]!users_table[#All],4),"NA")</f>
        <v>8.4223826714801451</v>
      </c>
      <c r="U2826" s="13" t="s">
        <v>60</v>
      </c>
    </row>
    <row r="2827" spans="1:21" x14ac:dyDescent="0.3">
      <c r="A2827" s="25">
        <v>2825</v>
      </c>
      <c r="B2827" s="13" t="s">
        <v>4</v>
      </c>
      <c r="C2827" s="13">
        <v>38790</v>
      </c>
      <c r="D2827" s="13" t="s">
        <v>833</v>
      </c>
      <c r="E2827" s="13" t="s">
        <v>32</v>
      </c>
      <c r="F2827" s="13" t="s">
        <v>152</v>
      </c>
      <c r="G2827" s="13">
        <v>7.55</v>
      </c>
      <c r="H2827" s="26">
        <v>43907</v>
      </c>
      <c r="I2827" s="26">
        <v>43916</v>
      </c>
      <c r="J2827" s="13">
        <v>9</v>
      </c>
      <c r="K2827" s="13">
        <v>2020</v>
      </c>
      <c r="L2827" s="13" t="s">
        <v>30</v>
      </c>
      <c r="M2827" s="13">
        <v>12</v>
      </c>
      <c r="N2827" s="13">
        <v>0.3972222222222222</v>
      </c>
      <c r="O2827" s="13">
        <v>4.7666666666666666</v>
      </c>
      <c r="P2827" s="13">
        <v>10</v>
      </c>
      <c r="Q2827" s="13">
        <v>0.47666666666666668</v>
      </c>
      <c r="R2827" s="13">
        <v>1.2</v>
      </c>
      <c r="S2827" s="13">
        <v>8.3323353293413174</v>
      </c>
      <c r="T2827" s="13">
        <f>IFERROR(VLOOKUP(B701,[1]!users_table[#All],4),"NA")</f>
        <v>8.4223826714801451</v>
      </c>
      <c r="U2827" s="13" t="s">
        <v>63</v>
      </c>
    </row>
    <row r="2828" spans="1:21" x14ac:dyDescent="0.3">
      <c r="A2828" s="25">
        <v>2826</v>
      </c>
      <c r="B2828" s="13" t="s">
        <v>4</v>
      </c>
      <c r="C2828" s="13">
        <v>14719</v>
      </c>
      <c r="D2828" s="13" t="s">
        <v>834</v>
      </c>
      <c r="E2828" s="13" t="s">
        <v>32</v>
      </c>
      <c r="F2828" s="13" t="s">
        <v>37</v>
      </c>
      <c r="G2828" s="13">
        <v>7.9</v>
      </c>
      <c r="H2828" s="26">
        <v>42091</v>
      </c>
      <c r="I2828" s="26">
        <v>42097</v>
      </c>
      <c r="J2828" s="13">
        <v>9</v>
      </c>
      <c r="K2828" s="13">
        <v>2012</v>
      </c>
      <c r="L2828" s="13" t="s">
        <v>35</v>
      </c>
      <c r="M2828" s="13">
        <v>26</v>
      </c>
      <c r="N2828" s="13">
        <v>0.4</v>
      </c>
      <c r="O2828" s="13">
        <v>10.4</v>
      </c>
      <c r="P2828" s="13">
        <v>7</v>
      </c>
      <c r="Q2828" s="13">
        <v>1.485714285714286</v>
      </c>
      <c r="R2828" s="13">
        <v>3.714285714285714</v>
      </c>
      <c r="S2828" s="13">
        <v>8.3323353293413174</v>
      </c>
      <c r="T2828" s="13">
        <f>IFERROR(VLOOKUP(B703,[1]!users_table[#All],4),"NA")</f>
        <v>8.4223826714801451</v>
      </c>
      <c r="U2828" s="13" t="s">
        <v>65</v>
      </c>
    </row>
    <row r="2829" spans="1:21" x14ac:dyDescent="0.3">
      <c r="A2829" s="25">
        <v>2827</v>
      </c>
      <c r="B2829" s="13" t="s">
        <v>4</v>
      </c>
      <c r="C2829" s="13">
        <v>14719</v>
      </c>
      <c r="D2829" s="13" t="s">
        <v>834</v>
      </c>
      <c r="E2829" s="13" t="s">
        <v>32</v>
      </c>
      <c r="F2829" s="13" t="s">
        <v>37</v>
      </c>
      <c r="G2829" s="13">
        <v>7.9</v>
      </c>
      <c r="H2829" s="26">
        <v>42091</v>
      </c>
      <c r="I2829" s="26">
        <v>42097</v>
      </c>
      <c r="J2829" s="13">
        <v>9</v>
      </c>
      <c r="K2829" s="13">
        <v>2012</v>
      </c>
      <c r="L2829" s="13" t="s">
        <v>35</v>
      </c>
      <c r="M2829" s="13">
        <v>26</v>
      </c>
      <c r="N2829" s="13">
        <v>0.4</v>
      </c>
      <c r="O2829" s="13">
        <v>10.4</v>
      </c>
      <c r="P2829" s="13">
        <v>7</v>
      </c>
      <c r="Q2829" s="13">
        <v>1.485714285714286</v>
      </c>
      <c r="R2829" s="13">
        <v>3.714285714285714</v>
      </c>
      <c r="S2829" s="13">
        <v>8.3323353293413174</v>
      </c>
      <c r="T2829" s="7">
        <f>IFERROR(VLOOKUP(B703,[1]!users_table[#All],4),"NA")</f>
        <v>8.4223826714801451</v>
      </c>
      <c r="U2829" s="13" t="s">
        <v>59</v>
      </c>
    </row>
    <row r="2830" spans="1:21" x14ac:dyDescent="0.3">
      <c r="A2830" s="25">
        <v>2828</v>
      </c>
      <c r="B2830" s="13" t="s">
        <v>4</v>
      </c>
      <c r="C2830" s="13">
        <v>14719</v>
      </c>
      <c r="D2830" s="13" t="s">
        <v>834</v>
      </c>
      <c r="E2830" s="13" t="s">
        <v>32</v>
      </c>
      <c r="F2830" s="13" t="s">
        <v>37</v>
      </c>
      <c r="G2830" s="13">
        <v>7.9</v>
      </c>
      <c r="H2830" s="26">
        <v>42091</v>
      </c>
      <c r="I2830" s="26">
        <v>42097</v>
      </c>
      <c r="J2830" s="13">
        <v>9</v>
      </c>
      <c r="K2830" s="13">
        <v>2012</v>
      </c>
      <c r="L2830" s="13" t="s">
        <v>35</v>
      </c>
      <c r="M2830" s="13">
        <v>26</v>
      </c>
      <c r="N2830" s="13">
        <v>0.4</v>
      </c>
      <c r="O2830" s="13">
        <v>10.4</v>
      </c>
      <c r="P2830" s="13">
        <v>7</v>
      </c>
      <c r="Q2830" s="13">
        <v>1.485714285714286</v>
      </c>
      <c r="R2830" s="13">
        <v>3.714285714285714</v>
      </c>
      <c r="S2830" s="13">
        <v>8.3323353293413174</v>
      </c>
      <c r="T2830" s="13">
        <f>IFERROR(VLOOKUP(B703,[1]!users_table[#All],4),"NA")</f>
        <v>8.4223826714801451</v>
      </c>
      <c r="U2830" s="13" t="s">
        <v>68</v>
      </c>
    </row>
    <row r="2831" spans="1:21" x14ac:dyDescent="0.3">
      <c r="A2831" s="25">
        <v>2829</v>
      </c>
      <c r="B2831" s="13" t="s">
        <v>4</v>
      </c>
      <c r="C2831" s="13">
        <v>14719</v>
      </c>
      <c r="D2831" s="13" t="s">
        <v>834</v>
      </c>
      <c r="E2831" s="13" t="s">
        <v>32</v>
      </c>
      <c r="F2831" s="13" t="s">
        <v>37</v>
      </c>
      <c r="G2831" s="13">
        <v>7.9</v>
      </c>
      <c r="H2831" s="26">
        <v>42091</v>
      </c>
      <c r="I2831" s="26">
        <v>42097</v>
      </c>
      <c r="J2831" s="13">
        <v>9</v>
      </c>
      <c r="K2831" s="13">
        <v>2012</v>
      </c>
      <c r="L2831" s="13" t="s">
        <v>35</v>
      </c>
      <c r="M2831" s="13">
        <v>26</v>
      </c>
      <c r="N2831" s="13">
        <v>0.4</v>
      </c>
      <c r="O2831" s="13">
        <v>10.4</v>
      </c>
      <c r="P2831" s="13">
        <v>7</v>
      </c>
      <c r="Q2831" s="13">
        <v>1.485714285714286</v>
      </c>
      <c r="R2831" s="13">
        <v>3.714285714285714</v>
      </c>
      <c r="S2831" s="13">
        <v>8.3323353293413174</v>
      </c>
      <c r="T2831" s="13">
        <f>IFERROR(VLOOKUP(B703,[1]!users_table[#All],4),"NA")</f>
        <v>8.4223826714801451</v>
      </c>
      <c r="U2831" s="13" t="s">
        <v>1027</v>
      </c>
    </row>
    <row r="2832" spans="1:21" x14ac:dyDescent="0.3">
      <c r="A2832" s="25">
        <v>2830</v>
      </c>
      <c r="B2832" s="13" t="s">
        <v>4</v>
      </c>
      <c r="C2832" s="13">
        <v>14719</v>
      </c>
      <c r="D2832" s="13" t="s">
        <v>834</v>
      </c>
      <c r="E2832" s="13" t="s">
        <v>32</v>
      </c>
      <c r="F2832" s="13" t="s">
        <v>37</v>
      </c>
      <c r="G2832" s="13">
        <v>7.9</v>
      </c>
      <c r="H2832" s="26">
        <v>42091</v>
      </c>
      <c r="I2832" s="26">
        <v>42097</v>
      </c>
      <c r="J2832" s="13">
        <v>9</v>
      </c>
      <c r="K2832" s="13">
        <v>2012</v>
      </c>
      <c r="L2832" s="13" t="s">
        <v>35</v>
      </c>
      <c r="M2832" s="13">
        <v>26</v>
      </c>
      <c r="N2832" s="13">
        <v>0.4</v>
      </c>
      <c r="O2832" s="13">
        <v>10.4</v>
      </c>
      <c r="P2832" s="13">
        <v>7</v>
      </c>
      <c r="Q2832" s="13">
        <v>1.485714285714286</v>
      </c>
      <c r="R2832" s="13">
        <v>3.714285714285714</v>
      </c>
      <c r="S2832" s="13">
        <v>8.3323353293413174</v>
      </c>
      <c r="T2832" s="13">
        <f>IFERROR(VLOOKUP(B703,[1]!users_table[#All],4),"NA")</f>
        <v>8.4223826714801451</v>
      </c>
      <c r="U2832" s="13" t="s">
        <v>84</v>
      </c>
    </row>
    <row r="2833" spans="1:21" x14ac:dyDescent="0.3">
      <c r="A2833" s="25">
        <v>2831</v>
      </c>
      <c r="B2833" s="13" t="s">
        <v>4</v>
      </c>
      <c r="C2833" s="13">
        <v>20899</v>
      </c>
      <c r="D2833" s="13" t="s">
        <v>835</v>
      </c>
      <c r="E2833" s="13" t="s">
        <v>32</v>
      </c>
      <c r="F2833" s="13" t="s">
        <v>37</v>
      </c>
      <c r="G2833" s="13">
        <v>8.1</v>
      </c>
      <c r="H2833" s="26">
        <v>42105</v>
      </c>
      <c r="I2833" s="26">
        <v>42110</v>
      </c>
      <c r="J2833" s="13">
        <v>9</v>
      </c>
      <c r="K2833" s="13">
        <v>2014</v>
      </c>
      <c r="L2833" s="13" t="s">
        <v>33</v>
      </c>
      <c r="M2833" s="13">
        <v>24</v>
      </c>
      <c r="N2833" s="13">
        <v>0.4</v>
      </c>
      <c r="O2833" s="13">
        <v>9.6000000000000014</v>
      </c>
      <c r="P2833" s="13">
        <v>6</v>
      </c>
      <c r="Q2833" s="13">
        <v>1.6</v>
      </c>
      <c r="R2833" s="13">
        <v>4</v>
      </c>
      <c r="S2833" s="13">
        <v>8.3323353293413174</v>
      </c>
      <c r="T2833" s="13">
        <f>IFERROR(VLOOKUP(B704,[1]!users_table[#All],4),"NA")</f>
        <v>8.4223826714801451</v>
      </c>
      <c r="U2833" s="13" t="s">
        <v>65</v>
      </c>
    </row>
    <row r="2834" spans="1:21" x14ac:dyDescent="0.3">
      <c r="A2834" s="25">
        <v>2832</v>
      </c>
      <c r="B2834" s="13" t="s">
        <v>4</v>
      </c>
      <c r="C2834" s="13">
        <v>20899</v>
      </c>
      <c r="D2834" s="13" t="s">
        <v>835</v>
      </c>
      <c r="E2834" s="13" t="s">
        <v>32</v>
      </c>
      <c r="F2834" s="13" t="s">
        <v>37</v>
      </c>
      <c r="G2834" s="13">
        <v>8.1</v>
      </c>
      <c r="H2834" s="26">
        <v>42105</v>
      </c>
      <c r="I2834" s="26">
        <v>42110</v>
      </c>
      <c r="J2834" s="13">
        <v>9</v>
      </c>
      <c r="K2834" s="13">
        <v>2014</v>
      </c>
      <c r="L2834" s="13" t="s">
        <v>33</v>
      </c>
      <c r="M2834" s="13">
        <v>24</v>
      </c>
      <c r="N2834" s="13">
        <v>0.4</v>
      </c>
      <c r="O2834" s="13">
        <v>9.6000000000000014</v>
      </c>
      <c r="P2834" s="13">
        <v>6</v>
      </c>
      <c r="Q2834" s="13">
        <v>1.6</v>
      </c>
      <c r="R2834" s="13">
        <v>4</v>
      </c>
      <c r="S2834" s="13">
        <v>8.3323353293413174</v>
      </c>
      <c r="T2834" s="13">
        <f>IFERROR(VLOOKUP(B704,[1]!users_table[#All],4),"NA")</f>
        <v>8.4223826714801451</v>
      </c>
      <c r="U2834" s="13" t="s">
        <v>59</v>
      </c>
    </row>
    <row r="2835" spans="1:21" x14ac:dyDescent="0.3">
      <c r="A2835" s="25">
        <v>2833</v>
      </c>
      <c r="B2835" s="13" t="s">
        <v>4</v>
      </c>
      <c r="C2835" s="13">
        <v>20899</v>
      </c>
      <c r="D2835" s="13" t="s">
        <v>835</v>
      </c>
      <c r="E2835" s="13" t="s">
        <v>32</v>
      </c>
      <c r="F2835" s="13" t="s">
        <v>37</v>
      </c>
      <c r="G2835" s="13">
        <v>8.1</v>
      </c>
      <c r="H2835" s="26">
        <v>42105</v>
      </c>
      <c r="I2835" s="26">
        <v>42110</v>
      </c>
      <c r="J2835" s="13">
        <v>9</v>
      </c>
      <c r="K2835" s="13">
        <v>2014</v>
      </c>
      <c r="L2835" s="13" t="s">
        <v>33</v>
      </c>
      <c r="M2835" s="13">
        <v>24</v>
      </c>
      <c r="N2835" s="13">
        <v>0.4</v>
      </c>
      <c r="O2835" s="13">
        <v>9.6000000000000014</v>
      </c>
      <c r="P2835" s="13">
        <v>6</v>
      </c>
      <c r="Q2835" s="13">
        <v>1.6</v>
      </c>
      <c r="R2835" s="13">
        <v>4</v>
      </c>
      <c r="S2835" s="13">
        <v>8.3323353293413174</v>
      </c>
      <c r="T2835" s="13">
        <f>IFERROR(VLOOKUP(B704,[1]!users_table[#All],4),"NA")</f>
        <v>8.4223826714801451</v>
      </c>
      <c r="U2835" s="13" t="s">
        <v>68</v>
      </c>
    </row>
    <row r="2836" spans="1:21" x14ac:dyDescent="0.3">
      <c r="A2836" s="25">
        <v>2834</v>
      </c>
      <c r="B2836" s="13" t="s">
        <v>4</v>
      </c>
      <c r="C2836" s="13">
        <v>20899</v>
      </c>
      <c r="D2836" s="13" t="s">
        <v>835</v>
      </c>
      <c r="E2836" s="13" t="s">
        <v>32</v>
      </c>
      <c r="F2836" s="13" t="s">
        <v>37</v>
      </c>
      <c r="G2836" s="13">
        <v>8.1</v>
      </c>
      <c r="H2836" s="26">
        <v>42105</v>
      </c>
      <c r="I2836" s="26">
        <v>42110</v>
      </c>
      <c r="J2836" s="13">
        <v>9</v>
      </c>
      <c r="K2836" s="13">
        <v>2014</v>
      </c>
      <c r="L2836" s="13" t="s">
        <v>33</v>
      </c>
      <c r="M2836" s="13">
        <v>24</v>
      </c>
      <c r="N2836" s="13">
        <v>0.4</v>
      </c>
      <c r="O2836" s="13">
        <v>9.6000000000000014</v>
      </c>
      <c r="P2836" s="13">
        <v>6</v>
      </c>
      <c r="Q2836" s="13">
        <v>1.6</v>
      </c>
      <c r="R2836" s="13">
        <v>4</v>
      </c>
      <c r="S2836" s="13">
        <v>8.3323353293413174</v>
      </c>
      <c r="T2836" s="13">
        <f>IFERROR(VLOOKUP(B704,[1]!users_table[#All],4),"NA")</f>
        <v>8.4223826714801451</v>
      </c>
      <c r="U2836" s="13" t="s">
        <v>1027</v>
      </c>
    </row>
    <row r="2837" spans="1:21" x14ac:dyDescent="0.3">
      <c r="A2837" s="25">
        <v>2835</v>
      </c>
      <c r="B2837" s="13" t="s">
        <v>4</v>
      </c>
      <c r="C2837" s="13">
        <v>26055</v>
      </c>
      <c r="D2837" s="13" t="s">
        <v>836</v>
      </c>
      <c r="E2837" s="13" t="s">
        <v>32</v>
      </c>
      <c r="F2837" s="13" t="s">
        <v>37</v>
      </c>
      <c r="G2837" s="13">
        <v>8.44</v>
      </c>
      <c r="H2837" s="26" t="s">
        <v>54</v>
      </c>
      <c r="I2837" s="26">
        <v>42190</v>
      </c>
      <c r="J2837" s="13">
        <v>9</v>
      </c>
      <c r="K2837" s="13">
        <v>2015</v>
      </c>
      <c r="L2837" s="13" t="s">
        <v>30</v>
      </c>
      <c r="M2837" s="13">
        <v>24</v>
      </c>
      <c r="N2837" s="13">
        <v>0.3888888888888889</v>
      </c>
      <c r="O2837" s="13">
        <v>9.3333333333333339</v>
      </c>
      <c r="P2837" s="13" t="s">
        <v>54</v>
      </c>
      <c r="Q2837" s="13" t="s">
        <v>54</v>
      </c>
      <c r="R2837" s="13" t="s">
        <v>54</v>
      </c>
      <c r="S2837" s="13">
        <v>8.3323353293413174</v>
      </c>
      <c r="T2837" s="13">
        <f>IFERROR(VLOOKUP(B705,[1]!users_table[#All],4),"NA")</f>
        <v>8.4223826714801451</v>
      </c>
      <c r="U2837" s="13" t="s">
        <v>65</v>
      </c>
    </row>
    <row r="2838" spans="1:21" x14ac:dyDescent="0.3">
      <c r="A2838" s="25">
        <v>2836</v>
      </c>
      <c r="B2838" s="13" t="s">
        <v>4</v>
      </c>
      <c r="C2838" s="13">
        <v>26055</v>
      </c>
      <c r="D2838" s="13" t="s">
        <v>836</v>
      </c>
      <c r="E2838" s="13" t="s">
        <v>32</v>
      </c>
      <c r="F2838" s="13" t="s">
        <v>37</v>
      </c>
      <c r="G2838" s="13">
        <v>8.44</v>
      </c>
      <c r="H2838" s="26" t="s">
        <v>54</v>
      </c>
      <c r="I2838" s="26">
        <v>42190</v>
      </c>
      <c r="J2838" s="13">
        <v>9</v>
      </c>
      <c r="K2838" s="13">
        <v>2015</v>
      </c>
      <c r="L2838" s="13" t="s">
        <v>30</v>
      </c>
      <c r="M2838" s="13">
        <v>24</v>
      </c>
      <c r="N2838" s="13">
        <v>0.3888888888888889</v>
      </c>
      <c r="O2838" s="13">
        <v>9.3333333333333339</v>
      </c>
      <c r="P2838" s="13" t="s">
        <v>54</v>
      </c>
      <c r="Q2838" s="13" t="s">
        <v>54</v>
      </c>
      <c r="R2838" s="13" t="s">
        <v>54</v>
      </c>
      <c r="S2838" s="13">
        <v>8.3323353293413174</v>
      </c>
      <c r="T2838" s="13">
        <f>IFERROR(VLOOKUP(B705,[1]!users_table[#All],4),"NA")</f>
        <v>8.4223826714801451</v>
      </c>
      <c r="U2838" s="13" t="s">
        <v>59</v>
      </c>
    </row>
    <row r="2839" spans="1:21" x14ac:dyDescent="0.3">
      <c r="A2839" s="25">
        <v>2837</v>
      </c>
      <c r="B2839" s="13" t="s">
        <v>4</v>
      </c>
      <c r="C2839" s="13">
        <v>26055</v>
      </c>
      <c r="D2839" s="13" t="s">
        <v>836</v>
      </c>
      <c r="E2839" s="13" t="s">
        <v>32</v>
      </c>
      <c r="F2839" s="13" t="s">
        <v>37</v>
      </c>
      <c r="G2839" s="13">
        <v>8.44</v>
      </c>
      <c r="H2839" s="26" t="s">
        <v>54</v>
      </c>
      <c r="I2839" s="26">
        <v>42190</v>
      </c>
      <c r="J2839" s="13">
        <v>9</v>
      </c>
      <c r="K2839" s="13">
        <v>2015</v>
      </c>
      <c r="L2839" s="13" t="s">
        <v>30</v>
      </c>
      <c r="M2839" s="13">
        <v>24</v>
      </c>
      <c r="N2839" s="13">
        <v>0.3888888888888889</v>
      </c>
      <c r="O2839" s="13">
        <v>9.3333333333333339</v>
      </c>
      <c r="P2839" s="13" t="s">
        <v>54</v>
      </c>
      <c r="Q2839" s="13" t="s">
        <v>54</v>
      </c>
      <c r="R2839" s="13" t="s">
        <v>54</v>
      </c>
      <c r="S2839" s="13">
        <v>8.3323353293413174</v>
      </c>
      <c r="T2839" s="7">
        <f>IFERROR(VLOOKUP(B705,[1]!users_table[#All],4),"NA")</f>
        <v>8.4223826714801451</v>
      </c>
      <c r="U2839" s="13" t="s">
        <v>68</v>
      </c>
    </row>
    <row r="2840" spans="1:21" x14ac:dyDescent="0.3">
      <c r="A2840" s="25">
        <v>2838</v>
      </c>
      <c r="B2840" s="13" t="s">
        <v>4</v>
      </c>
      <c r="C2840" s="13">
        <v>26055</v>
      </c>
      <c r="D2840" s="13" t="s">
        <v>836</v>
      </c>
      <c r="E2840" s="13" t="s">
        <v>32</v>
      </c>
      <c r="F2840" s="13" t="s">
        <v>37</v>
      </c>
      <c r="G2840" s="13">
        <v>8.44</v>
      </c>
      <c r="H2840" s="26" t="s">
        <v>54</v>
      </c>
      <c r="I2840" s="26">
        <v>42190</v>
      </c>
      <c r="J2840" s="13">
        <v>9</v>
      </c>
      <c r="K2840" s="13">
        <v>2015</v>
      </c>
      <c r="L2840" s="13" t="s">
        <v>30</v>
      </c>
      <c r="M2840" s="13">
        <v>24</v>
      </c>
      <c r="N2840" s="13">
        <v>0.3888888888888889</v>
      </c>
      <c r="O2840" s="13">
        <v>9.3333333333333339</v>
      </c>
      <c r="P2840" s="13" t="s">
        <v>54</v>
      </c>
      <c r="Q2840" s="13" t="s">
        <v>54</v>
      </c>
      <c r="R2840" s="13" t="s">
        <v>54</v>
      </c>
      <c r="S2840" s="13">
        <v>8.3323353293413174</v>
      </c>
      <c r="T2840" s="13">
        <f>IFERROR(VLOOKUP(B705,[1]!users_table[#All],4),"NA")</f>
        <v>8.4223826714801451</v>
      </c>
      <c r="U2840" s="13" t="s">
        <v>1027</v>
      </c>
    </row>
    <row r="2841" spans="1:21" x14ac:dyDescent="0.3">
      <c r="A2841" s="25">
        <v>2839</v>
      </c>
      <c r="B2841" s="13" t="s">
        <v>4</v>
      </c>
      <c r="C2841" s="13">
        <v>31933</v>
      </c>
      <c r="D2841" s="13" t="s">
        <v>837</v>
      </c>
      <c r="E2841" s="13" t="s">
        <v>32</v>
      </c>
      <c r="F2841" s="13" t="s">
        <v>37</v>
      </c>
      <c r="G2841" s="13">
        <v>8.5</v>
      </c>
      <c r="H2841" s="26" t="s">
        <v>54</v>
      </c>
      <c r="I2841" s="26">
        <v>42778</v>
      </c>
      <c r="J2841" s="13">
        <v>9</v>
      </c>
      <c r="K2841" s="13">
        <v>2016</v>
      </c>
      <c r="L2841" s="13" t="s">
        <v>33</v>
      </c>
      <c r="M2841" s="13">
        <v>39</v>
      </c>
      <c r="N2841" s="13">
        <v>0.39500000000000002</v>
      </c>
      <c r="O2841" s="13">
        <v>15.404999999999999</v>
      </c>
      <c r="P2841" s="13" t="s">
        <v>54</v>
      </c>
      <c r="Q2841" s="13" t="s">
        <v>54</v>
      </c>
      <c r="R2841" s="13" t="s">
        <v>54</v>
      </c>
      <c r="S2841" s="13">
        <v>8.3323353293413174</v>
      </c>
      <c r="T2841" s="13">
        <f>IFERROR(VLOOKUP(B706,[1]!users_table[#All],4),"NA")</f>
        <v>8.4223826714801451</v>
      </c>
      <c r="U2841" s="13" t="s">
        <v>65</v>
      </c>
    </row>
    <row r="2842" spans="1:21" x14ac:dyDescent="0.3">
      <c r="A2842" s="25">
        <v>2840</v>
      </c>
      <c r="B2842" s="13" t="s">
        <v>4</v>
      </c>
      <c r="C2842" s="13">
        <v>31933</v>
      </c>
      <c r="D2842" s="13" t="s">
        <v>837</v>
      </c>
      <c r="E2842" s="13" t="s">
        <v>32</v>
      </c>
      <c r="F2842" s="13" t="s">
        <v>37</v>
      </c>
      <c r="G2842" s="13">
        <v>8.5</v>
      </c>
      <c r="H2842" s="26" t="s">
        <v>54</v>
      </c>
      <c r="I2842" s="26">
        <v>42778</v>
      </c>
      <c r="J2842" s="13">
        <v>9</v>
      </c>
      <c r="K2842" s="13">
        <v>2016</v>
      </c>
      <c r="L2842" s="13" t="s">
        <v>33</v>
      </c>
      <c r="M2842" s="13">
        <v>39</v>
      </c>
      <c r="N2842" s="13">
        <v>0.39500000000000002</v>
      </c>
      <c r="O2842" s="13">
        <v>15.404999999999999</v>
      </c>
      <c r="P2842" s="13" t="s">
        <v>54</v>
      </c>
      <c r="Q2842" s="13" t="s">
        <v>54</v>
      </c>
      <c r="R2842" s="13" t="s">
        <v>54</v>
      </c>
      <c r="S2842" s="13">
        <v>8.3323353293413174</v>
      </c>
      <c r="T2842" s="13">
        <f>IFERROR(VLOOKUP(B706,[1]!users_table[#All],4),"NA")</f>
        <v>8.4223826714801451</v>
      </c>
      <c r="U2842" s="13" t="s">
        <v>59</v>
      </c>
    </row>
    <row r="2843" spans="1:21" x14ac:dyDescent="0.3">
      <c r="A2843" s="25">
        <v>2841</v>
      </c>
      <c r="B2843" s="13" t="s">
        <v>4</v>
      </c>
      <c r="C2843" s="13">
        <v>31933</v>
      </c>
      <c r="D2843" s="13" t="s">
        <v>837</v>
      </c>
      <c r="E2843" s="13" t="s">
        <v>32</v>
      </c>
      <c r="F2843" s="13" t="s">
        <v>37</v>
      </c>
      <c r="G2843" s="13">
        <v>8.5</v>
      </c>
      <c r="H2843" s="26" t="s">
        <v>54</v>
      </c>
      <c r="I2843" s="26">
        <v>42778</v>
      </c>
      <c r="J2843" s="13">
        <v>9</v>
      </c>
      <c r="K2843" s="13">
        <v>2016</v>
      </c>
      <c r="L2843" s="13" t="s">
        <v>33</v>
      </c>
      <c r="M2843" s="13">
        <v>39</v>
      </c>
      <c r="N2843" s="13">
        <v>0.39500000000000002</v>
      </c>
      <c r="O2843" s="13">
        <v>15.404999999999999</v>
      </c>
      <c r="P2843" s="13" t="s">
        <v>54</v>
      </c>
      <c r="Q2843" s="13" t="s">
        <v>54</v>
      </c>
      <c r="R2843" s="13" t="s">
        <v>54</v>
      </c>
      <c r="S2843" s="13">
        <v>8.3323353293413174</v>
      </c>
      <c r="T2843" s="13">
        <f>IFERROR(VLOOKUP(B706,[1]!users_table[#All],4),"NA")</f>
        <v>8.4223826714801451</v>
      </c>
      <c r="U2843" s="13" t="s">
        <v>68</v>
      </c>
    </row>
    <row r="2844" spans="1:21" x14ac:dyDescent="0.3">
      <c r="A2844" s="25">
        <v>2842</v>
      </c>
      <c r="B2844" s="13" t="s">
        <v>4</v>
      </c>
      <c r="C2844" s="13">
        <v>31933</v>
      </c>
      <c r="D2844" s="13" t="s">
        <v>837</v>
      </c>
      <c r="E2844" s="13" t="s">
        <v>32</v>
      </c>
      <c r="F2844" s="13" t="s">
        <v>37</v>
      </c>
      <c r="G2844" s="13">
        <v>8.5</v>
      </c>
      <c r="H2844" s="26" t="s">
        <v>54</v>
      </c>
      <c r="I2844" s="26">
        <v>42778</v>
      </c>
      <c r="J2844" s="13">
        <v>9</v>
      </c>
      <c r="K2844" s="13">
        <v>2016</v>
      </c>
      <c r="L2844" s="13" t="s">
        <v>33</v>
      </c>
      <c r="M2844" s="13">
        <v>39</v>
      </c>
      <c r="N2844" s="13">
        <v>0.39500000000000002</v>
      </c>
      <c r="O2844" s="13">
        <v>15.404999999999999</v>
      </c>
      <c r="P2844" s="13" t="s">
        <v>54</v>
      </c>
      <c r="Q2844" s="13" t="s">
        <v>54</v>
      </c>
      <c r="R2844" s="13" t="s">
        <v>54</v>
      </c>
      <c r="S2844" s="13">
        <v>8.3323353293413174</v>
      </c>
      <c r="T2844" s="13">
        <f>IFERROR(VLOOKUP(B706,[1]!users_table[#All],4),"NA")</f>
        <v>8.4223826714801451</v>
      </c>
      <c r="U2844" s="13" t="s">
        <v>1027</v>
      </c>
    </row>
    <row r="2845" spans="1:21" x14ac:dyDescent="0.3">
      <c r="A2845" s="25">
        <v>2843</v>
      </c>
      <c r="B2845" s="13" t="s">
        <v>4</v>
      </c>
      <c r="C2845" s="13">
        <v>12679</v>
      </c>
      <c r="D2845" s="13" t="s">
        <v>838</v>
      </c>
      <c r="E2845" s="13" t="s">
        <v>32</v>
      </c>
      <c r="F2845" s="13" t="s">
        <v>37</v>
      </c>
      <c r="G2845" s="13">
        <v>7.45</v>
      </c>
      <c r="H2845" s="26">
        <v>42195</v>
      </c>
      <c r="I2845" s="26">
        <v>42463</v>
      </c>
      <c r="J2845" s="13">
        <v>8</v>
      </c>
      <c r="K2845" s="13">
        <v>2012</v>
      </c>
      <c r="L2845" s="13" t="s">
        <v>39</v>
      </c>
      <c r="M2845" s="13">
        <v>13</v>
      </c>
      <c r="N2845" s="13">
        <v>0.4</v>
      </c>
      <c r="O2845" s="13">
        <v>5.2</v>
      </c>
      <c r="P2845" s="13">
        <v>269</v>
      </c>
      <c r="Q2845" s="13">
        <v>1.9330855018587358E-2</v>
      </c>
      <c r="R2845" s="13">
        <v>4.8327137546468397E-2</v>
      </c>
      <c r="S2845" s="13">
        <v>8.3323353293413174</v>
      </c>
      <c r="T2845" s="13">
        <f>IFERROR(VLOOKUP(B707,[1]!users_table[#All],4),"NA")</f>
        <v>8.4223826714801451</v>
      </c>
      <c r="U2845" s="13" t="s">
        <v>1019</v>
      </c>
    </row>
    <row r="2846" spans="1:21" x14ac:dyDescent="0.3">
      <c r="A2846" s="25">
        <v>2844</v>
      </c>
      <c r="B2846" s="13" t="s">
        <v>4</v>
      </c>
      <c r="C2846" s="13">
        <v>12679</v>
      </c>
      <c r="D2846" s="13" t="s">
        <v>838</v>
      </c>
      <c r="E2846" s="13" t="s">
        <v>32</v>
      </c>
      <c r="F2846" s="13" t="s">
        <v>37</v>
      </c>
      <c r="G2846" s="13">
        <v>7.45</v>
      </c>
      <c r="H2846" s="26">
        <v>42195</v>
      </c>
      <c r="I2846" s="26">
        <v>42463</v>
      </c>
      <c r="J2846" s="13">
        <v>8</v>
      </c>
      <c r="K2846" s="13">
        <v>2012</v>
      </c>
      <c r="L2846" s="13" t="s">
        <v>39</v>
      </c>
      <c r="M2846" s="13">
        <v>13</v>
      </c>
      <c r="N2846" s="13">
        <v>0.4</v>
      </c>
      <c r="O2846" s="13">
        <v>5.2</v>
      </c>
      <c r="P2846" s="13">
        <v>269</v>
      </c>
      <c r="Q2846" s="13">
        <v>1.9330855018587358E-2</v>
      </c>
      <c r="R2846" s="13">
        <v>4.8327137546468397E-2</v>
      </c>
      <c r="S2846" s="13">
        <v>8.3323353293413174</v>
      </c>
      <c r="T2846" s="7">
        <f>IFERROR(VLOOKUP(B707,[1]!users_table[#All],4),"NA")</f>
        <v>8.4223826714801451</v>
      </c>
      <c r="U2846" s="13" t="s">
        <v>1018</v>
      </c>
    </row>
    <row r="2847" spans="1:21" x14ac:dyDescent="0.3">
      <c r="A2847" s="25">
        <v>2845</v>
      </c>
      <c r="B2847" s="13" t="s">
        <v>4</v>
      </c>
      <c r="C2847" s="13">
        <v>12679</v>
      </c>
      <c r="D2847" s="13" t="s">
        <v>838</v>
      </c>
      <c r="E2847" s="13" t="s">
        <v>32</v>
      </c>
      <c r="F2847" s="13" t="s">
        <v>37</v>
      </c>
      <c r="G2847" s="13">
        <v>7.45</v>
      </c>
      <c r="H2847" s="26">
        <v>42195</v>
      </c>
      <c r="I2847" s="26">
        <v>42463</v>
      </c>
      <c r="J2847" s="13">
        <v>8</v>
      </c>
      <c r="K2847" s="13">
        <v>2012</v>
      </c>
      <c r="L2847" s="13" t="s">
        <v>39</v>
      </c>
      <c r="M2847" s="13">
        <v>13</v>
      </c>
      <c r="N2847" s="13">
        <v>0.4</v>
      </c>
      <c r="O2847" s="13">
        <v>5.2</v>
      </c>
      <c r="P2847" s="13">
        <v>269</v>
      </c>
      <c r="Q2847" s="13">
        <v>1.9330855018587358E-2</v>
      </c>
      <c r="R2847" s="13">
        <v>4.8327137546468397E-2</v>
      </c>
      <c r="S2847" s="13">
        <v>8.3323353293413174</v>
      </c>
      <c r="T2847" s="7">
        <f>IFERROR(VLOOKUP(B707,[1]!users_table[#All],4),"NA")</f>
        <v>8.4223826714801451</v>
      </c>
      <c r="U2847" s="13" t="s">
        <v>64</v>
      </c>
    </row>
    <row r="2848" spans="1:21" x14ac:dyDescent="0.3">
      <c r="A2848" s="25">
        <v>2846</v>
      </c>
      <c r="B2848" s="13" t="s">
        <v>4</v>
      </c>
      <c r="C2848" s="13">
        <v>12679</v>
      </c>
      <c r="D2848" s="13" t="s">
        <v>838</v>
      </c>
      <c r="E2848" s="13" t="s">
        <v>32</v>
      </c>
      <c r="F2848" s="13" t="s">
        <v>37</v>
      </c>
      <c r="G2848" s="13">
        <v>7.45</v>
      </c>
      <c r="H2848" s="26">
        <v>42195</v>
      </c>
      <c r="I2848" s="26">
        <v>42463</v>
      </c>
      <c r="J2848" s="13">
        <v>8</v>
      </c>
      <c r="K2848" s="13">
        <v>2012</v>
      </c>
      <c r="L2848" s="13" t="s">
        <v>39</v>
      </c>
      <c r="M2848" s="13">
        <v>13</v>
      </c>
      <c r="N2848" s="13">
        <v>0.4</v>
      </c>
      <c r="O2848" s="13">
        <v>5.2</v>
      </c>
      <c r="P2848" s="13">
        <v>269</v>
      </c>
      <c r="Q2848" s="13">
        <v>1.9330855018587358E-2</v>
      </c>
      <c r="R2848" s="13">
        <v>4.8327137546468397E-2</v>
      </c>
      <c r="S2848" s="13">
        <v>8.3323353293413174</v>
      </c>
      <c r="T2848" s="7">
        <f>IFERROR(VLOOKUP(B707,[1]!users_table[#All],4),"NA")</f>
        <v>8.4223826714801451</v>
      </c>
      <c r="U2848" s="13" t="s">
        <v>1028</v>
      </c>
    </row>
    <row r="2849" spans="1:21" x14ac:dyDescent="0.3">
      <c r="A2849" s="25">
        <v>2847</v>
      </c>
      <c r="B2849" s="13" t="s">
        <v>4</v>
      </c>
      <c r="C2849" s="13">
        <v>12679</v>
      </c>
      <c r="D2849" s="13" t="s">
        <v>838</v>
      </c>
      <c r="E2849" s="13" t="s">
        <v>32</v>
      </c>
      <c r="F2849" s="13" t="s">
        <v>37</v>
      </c>
      <c r="G2849" s="13">
        <v>7.45</v>
      </c>
      <c r="H2849" s="26">
        <v>42195</v>
      </c>
      <c r="I2849" s="26">
        <v>42463</v>
      </c>
      <c r="J2849" s="13">
        <v>8</v>
      </c>
      <c r="K2849" s="13">
        <v>2012</v>
      </c>
      <c r="L2849" s="13" t="s">
        <v>39</v>
      </c>
      <c r="M2849" s="13">
        <v>13</v>
      </c>
      <c r="N2849" s="13">
        <v>0.4</v>
      </c>
      <c r="O2849" s="13">
        <v>5.2</v>
      </c>
      <c r="P2849" s="13">
        <v>269</v>
      </c>
      <c r="Q2849" s="13">
        <v>1.9330855018587358E-2</v>
      </c>
      <c r="R2849" s="13">
        <v>4.8327137546468397E-2</v>
      </c>
      <c r="S2849" s="13">
        <v>8.3323353293413174</v>
      </c>
      <c r="T2849" s="7">
        <f>IFERROR(VLOOKUP(B707,[1]!users_table[#All],4),"NA")</f>
        <v>8.4223826714801451</v>
      </c>
      <c r="U2849" s="13" t="s">
        <v>1012</v>
      </c>
    </row>
    <row r="2850" spans="1:21" x14ac:dyDescent="0.3">
      <c r="A2850" s="25">
        <v>2848</v>
      </c>
      <c r="B2850" s="13" t="s">
        <v>4</v>
      </c>
      <c r="C2850" s="13">
        <v>12679</v>
      </c>
      <c r="D2850" s="13" t="s">
        <v>838</v>
      </c>
      <c r="E2850" s="13" t="s">
        <v>32</v>
      </c>
      <c r="F2850" s="13" t="s">
        <v>37</v>
      </c>
      <c r="G2850" s="13">
        <v>7.45</v>
      </c>
      <c r="H2850" s="26">
        <v>42195</v>
      </c>
      <c r="I2850" s="26">
        <v>42463</v>
      </c>
      <c r="J2850" s="13">
        <v>8</v>
      </c>
      <c r="K2850" s="13">
        <v>2012</v>
      </c>
      <c r="L2850" s="13" t="s">
        <v>39</v>
      </c>
      <c r="M2850" s="13">
        <v>13</v>
      </c>
      <c r="N2850" s="13">
        <v>0.4</v>
      </c>
      <c r="O2850" s="13">
        <v>5.2</v>
      </c>
      <c r="P2850" s="13">
        <v>269</v>
      </c>
      <c r="Q2850" s="13">
        <v>1.9330855018587358E-2</v>
      </c>
      <c r="R2850" s="13">
        <v>4.8327137546468397E-2</v>
      </c>
      <c r="S2850" s="13">
        <v>8.3323353293413174</v>
      </c>
      <c r="T2850" s="13">
        <f>IFERROR(VLOOKUP(B707,[1]!users_table[#All],4),"NA")</f>
        <v>8.4223826714801451</v>
      </c>
      <c r="U2850" s="13" t="s">
        <v>1029</v>
      </c>
    </row>
    <row r="2851" spans="1:21" x14ac:dyDescent="0.3">
      <c r="A2851" s="25">
        <v>2849</v>
      </c>
      <c r="B2851" s="13" t="s">
        <v>4</v>
      </c>
      <c r="C2851" s="13">
        <v>12679</v>
      </c>
      <c r="D2851" s="13" t="s">
        <v>838</v>
      </c>
      <c r="E2851" s="13" t="s">
        <v>32</v>
      </c>
      <c r="F2851" s="13" t="s">
        <v>37</v>
      </c>
      <c r="G2851" s="13">
        <v>7.45</v>
      </c>
      <c r="H2851" s="26">
        <v>42195</v>
      </c>
      <c r="I2851" s="26">
        <v>42463</v>
      </c>
      <c r="J2851" s="13">
        <v>8</v>
      </c>
      <c r="K2851" s="13">
        <v>2012</v>
      </c>
      <c r="L2851" s="13" t="s">
        <v>39</v>
      </c>
      <c r="M2851" s="13">
        <v>13</v>
      </c>
      <c r="N2851" s="13">
        <v>0.4</v>
      </c>
      <c r="O2851" s="13">
        <v>5.2</v>
      </c>
      <c r="P2851" s="13">
        <v>269</v>
      </c>
      <c r="Q2851" s="13">
        <v>1.9330855018587358E-2</v>
      </c>
      <c r="R2851" s="13">
        <v>4.8327137546468397E-2</v>
      </c>
      <c r="S2851" s="13">
        <v>8.3323353293413174</v>
      </c>
      <c r="T2851" s="13">
        <f>IFERROR(VLOOKUP(B707,[1]!users_table[#All],4),"NA")</f>
        <v>8.4223826714801451</v>
      </c>
      <c r="U2851" s="13" t="s">
        <v>68</v>
      </c>
    </row>
    <row r="2852" spans="1:21" x14ac:dyDescent="0.3">
      <c r="A2852" s="25">
        <v>2850</v>
      </c>
      <c r="B2852" s="13" t="s">
        <v>4</v>
      </c>
      <c r="C2852" s="13">
        <v>28387</v>
      </c>
      <c r="D2852" s="13" t="s">
        <v>839</v>
      </c>
      <c r="E2852" s="13" t="s">
        <v>32</v>
      </c>
      <c r="F2852" s="13" t="s">
        <v>183</v>
      </c>
      <c r="G2852" s="13">
        <v>7.17</v>
      </c>
      <c r="H2852" s="26" t="s">
        <v>54</v>
      </c>
      <c r="I2852" s="26" t="s">
        <v>54</v>
      </c>
      <c r="J2852" s="13">
        <v>8</v>
      </c>
      <c r="K2852" s="13">
        <v>2015</v>
      </c>
      <c r="L2852" s="13" t="s">
        <v>39</v>
      </c>
      <c r="M2852" s="13">
        <v>12</v>
      </c>
      <c r="N2852" s="13">
        <v>0.40277777777777779</v>
      </c>
      <c r="O2852" s="13">
        <v>4.8333333333333339</v>
      </c>
      <c r="P2852" s="13" t="s">
        <v>54</v>
      </c>
      <c r="Q2852" s="13" t="s">
        <v>54</v>
      </c>
      <c r="R2852" s="13" t="s">
        <v>54</v>
      </c>
      <c r="S2852" s="13">
        <v>8.3323353293413174</v>
      </c>
      <c r="T2852" s="13">
        <f>IFERROR(VLOOKUP(B708,[1]!users_table[#All],4),"NA")</f>
        <v>8.4223826714801451</v>
      </c>
      <c r="U2852" s="13" t="s">
        <v>64</v>
      </c>
    </row>
    <row r="2853" spans="1:21" x14ac:dyDescent="0.3">
      <c r="A2853" s="25">
        <v>2851</v>
      </c>
      <c r="B2853" s="13" t="s">
        <v>4</v>
      </c>
      <c r="C2853" s="13">
        <v>28387</v>
      </c>
      <c r="D2853" s="13" t="s">
        <v>839</v>
      </c>
      <c r="E2853" s="13" t="s">
        <v>32</v>
      </c>
      <c r="F2853" s="13" t="s">
        <v>183</v>
      </c>
      <c r="G2853" s="13">
        <v>7.17</v>
      </c>
      <c r="H2853" s="26" t="s">
        <v>54</v>
      </c>
      <c r="I2853" s="26" t="s">
        <v>54</v>
      </c>
      <c r="J2853" s="13">
        <v>8</v>
      </c>
      <c r="K2853" s="13">
        <v>2015</v>
      </c>
      <c r="L2853" s="13" t="s">
        <v>39</v>
      </c>
      <c r="M2853" s="13">
        <v>12</v>
      </c>
      <c r="N2853" s="13">
        <v>0.40277777777777779</v>
      </c>
      <c r="O2853" s="13">
        <v>4.8333333333333339</v>
      </c>
      <c r="P2853" s="13" t="s">
        <v>54</v>
      </c>
      <c r="Q2853" s="13" t="s">
        <v>54</v>
      </c>
      <c r="R2853" s="13" t="s">
        <v>54</v>
      </c>
      <c r="S2853" s="13">
        <v>8.3323353293413174</v>
      </c>
      <c r="T2853" s="13">
        <f>IFERROR(VLOOKUP(B708,[1]!users_table[#All],4),"NA")</f>
        <v>8.4223826714801451</v>
      </c>
      <c r="U2853" s="13" t="s">
        <v>1016</v>
      </c>
    </row>
    <row r="2854" spans="1:21" x14ac:dyDescent="0.3">
      <c r="A2854" s="25">
        <v>2852</v>
      </c>
      <c r="B2854" s="13" t="s">
        <v>4</v>
      </c>
      <c r="C2854" s="13">
        <v>28387</v>
      </c>
      <c r="D2854" s="13" t="s">
        <v>839</v>
      </c>
      <c r="E2854" s="13" t="s">
        <v>32</v>
      </c>
      <c r="F2854" s="13" t="s">
        <v>183</v>
      </c>
      <c r="G2854" s="13">
        <v>7.17</v>
      </c>
      <c r="H2854" s="26" t="s">
        <v>54</v>
      </c>
      <c r="I2854" s="26" t="s">
        <v>54</v>
      </c>
      <c r="J2854" s="13">
        <v>8</v>
      </c>
      <c r="K2854" s="13">
        <v>2015</v>
      </c>
      <c r="L2854" s="13" t="s">
        <v>39</v>
      </c>
      <c r="M2854" s="13">
        <v>12</v>
      </c>
      <c r="N2854" s="13">
        <v>0.40277777777777779</v>
      </c>
      <c r="O2854" s="13">
        <v>4.8333333333333339</v>
      </c>
      <c r="P2854" s="13" t="s">
        <v>54</v>
      </c>
      <c r="Q2854" s="13" t="s">
        <v>54</v>
      </c>
      <c r="R2854" s="13" t="s">
        <v>54</v>
      </c>
      <c r="S2854" s="13">
        <v>8.3323353293413174</v>
      </c>
      <c r="T2854" s="13">
        <f>IFERROR(VLOOKUP(B708,[1]!users_table[#All],4),"NA")</f>
        <v>8.4223826714801451</v>
      </c>
      <c r="U2854" s="13" t="s">
        <v>69</v>
      </c>
    </row>
    <row r="2855" spans="1:21" x14ac:dyDescent="0.3">
      <c r="A2855" s="25">
        <v>2853</v>
      </c>
      <c r="B2855" s="13" t="s">
        <v>4</v>
      </c>
      <c r="C2855" s="13">
        <v>28387</v>
      </c>
      <c r="D2855" s="13" t="s">
        <v>839</v>
      </c>
      <c r="E2855" s="13" t="s">
        <v>32</v>
      </c>
      <c r="F2855" s="13" t="s">
        <v>183</v>
      </c>
      <c r="G2855" s="13">
        <v>7.17</v>
      </c>
      <c r="H2855" s="26" t="s">
        <v>54</v>
      </c>
      <c r="I2855" s="26" t="s">
        <v>54</v>
      </c>
      <c r="J2855" s="13">
        <v>8</v>
      </c>
      <c r="K2855" s="13">
        <v>2015</v>
      </c>
      <c r="L2855" s="13" t="s">
        <v>39</v>
      </c>
      <c r="M2855" s="13">
        <v>12</v>
      </c>
      <c r="N2855" s="13">
        <v>0.40277777777777779</v>
      </c>
      <c r="O2855" s="13">
        <v>4.8333333333333339</v>
      </c>
      <c r="P2855" s="13" t="s">
        <v>54</v>
      </c>
      <c r="Q2855" s="13" t="s">
        <v>54</v>
      </c>
      <c r="R2855" s="13" t="s">
        <v>54</v>
      </c>
      <c r="S2855" s="13">
        <v>8.3323353293413174</v>
      </c>
      <c r="T2855" s="7">
        <f>IFERROR(VLOOKUP(B708,[1]!users_table[#All],4),"NA")</f>
        <v>8.4223826714801451</v>
      </c>
      <c r="U2855" s="13" t="s">
        <v>1033</v>
      </c>
    </row>
    <row r="2856" spans="1:21" x14ac:dyDescent="0.3">
      <c r="A2856" s="25">
        <v>2854</v>
      </c>
      <c r="B2856" s="13" t="s">
        <v>4</v>
      </c>
      <c r="C2856" s="13">
        <v>40748</v>
      </c>
      <c r="D2856" s="13" t="s">
        <v>840</v>
      </c>
      <c r="E2856" s="13" t="s">
        <v>32</v>
      </c>
      <c r="F2856" s="13" t="s">
        <v>37</v>
      </c>
      <c r="G2856" s="13">
        <v>8.64</v>
      </c>
      <c r="H2856" s="26">
        <v>44420</v>
      </c>
      <c r="I2856" s="26">
        <v>44425</v>
      </c>
      <c r="J2856" s="13">
        <v>9</v>
      </c>
      <c r="K2856" s="13">
        <v>2020</v>
      </c>
      <c r="L2856" s="13" t="s">
        <v>35</v>
      </c>
      <c r="M2856" s="13">
        <v>24</v>
      </c>
      <c r="N2856" s="13">
        <v>0.39861111111111108</v>
      </c>
      <c r="O2856" s="13">
        <v>9.5666666666666664</v>
      </c>
      <c r="P2856" s="13">
        <v>6</v>
      </c>
      <c r="Q2856" s="13">
        <v>1.5944444444444441</v>
      </c>
      <c r="R2856" s="13">
        <v>4</v>
      </c>
      <c r="S2856" s="13">
        <v>8.3323353293413174</v>
      </c>
      <c r="T2856" s="13">
        <f>IFERROR(VLOOKUP(B709,[1]!users_table[#All],4),"NA")</f>
        <v>8.4223826714801451</v>
      </c>
      <c r="U2856" s="13" t="s">
        <v>65</v>
      </c>
    </row>
    <row r="2857" spans="1:21" x14ac:dyDescent="0.3">
      <c r="A2857" s="25">
        <v>2855</v>
      </c>
      <c r="B2857" s="13" t="s">
        <v>4</v>
      </c>
      <c r="C2857" s="13">
        <v>40748</v>
      </c>
      <c r="D2857" s="13" t="s">
        <v>840</v>
      </c>
      <c r="E2857" s="13" t="s">
        <v>32</v>
      </c>
      <c r="F2857" s="13" t="s">
        <v>37</v>
      </c>
      <c r="G2857" s="13">
        <v>8.64</v>
      </c>
      <c r="H2857" s="26">
        <v>44420</v>
      </c>
      <c r="I2857" s="26">
        <v>44425</v>
      </c>
      <c r="J2857" s="13">
        <v>9</v>
      </c>
      <c r="K2857" s="13">
        <v>2020</v>
      </c>
      <c r="L2857" s="13" t="s">
        <v>35</v>
      </c>
      <c r="M2857" s="13">
        <v>24</v>
      </c>
      <c r="N2857" s="13">
        <v>0.39861111111111108</v>
      </c>
      <c r="O2857" s="13">
        <v>9.5666666666666664</v>
      </c>
      <c r="P2857" s="13">
        <v>6</v>
      </c>
      <c r="Q2857" s="13">
        <v>1.5944444444444441</v>
      </c>
      <c r="R2857" s="13">
        <v>4</v>
      </c>
      <c r="S2857" s="13">
        <v>8.3323353293413174</v>
      </c>
      <c r="T2857" s="13">
        <f>IFERROR(VLOOKUP(B709,[1]!users_table[#All],4),"NA")</f>
        <v>8.4223826714801451</v>
      </c>
      <c r="U2857" s="13" t="s">
        <v>83</v>
      </c>
    </row>
    <row r="2858" spans="1:21" x14ac:dyDescent="0.3">
      <c r="A2858" s="25">
        <v>2856</v>
      </c>
      <c r="B2858" s="13" t="s">
        <v>4</v>
      </c>
      <c r="C2858" s="13">
        <v>40748</v>
      </c>
      <c r="D2858" s="13" t="s">
        <v>840</v>
      </c>
      <c r="E2858" s="13" t="s">
        <v>32</v>
      </c>
      <c r="F2858" s="13" t="s">
        <v>37</v>
      </c>
      <c r="G2858" s="13">
        <v>8.64</v>
      </c>
      <c r="H2858" s="26">
        <v>44420</v>
      </c>
      <c r="I2858" s="26">
        <v>44425</v>
      </c>
      <c r="J2858" s="13">
        <v>9</v>
      </c>
      <c r="K2858" s="13">
        <v>2020</v>
      </c>
      <c r="L2858" s="13" t="s">
        <v>35</v>
      </c>
      <c r="M2858" s="13">
        <v>24</v>
      </c>
      <c r="N2858" s="13">
        <v>0.39861111111111108</v>
      </c>
      <c r="O2858" s="13">
        <v>9.5666666666666664</v>
      </c>
      <c r="P2858" s="13">
        <v>6</v>
      </c>
      <c r="Q2858" s="13">
        <v>1.5944444444444441</v>
      </c>
      <c r="R2858" s="13">
        <v>4</v>
      </c>
      <c r="S2858" s="13">
        <v>8.3323353293413174</v>
      </c>
      <c r="T2858" s="13">
        <f>IFERROR(VLOOKUP(B709,[1]!users_table[#All],4),"NA")</f>
        <v>8.4223826714801451</v>
      </c>
      <c r="U2858" s="13" t="s">
        <v>60</v>
      </c>
    </row>
    <row r="2859" spans="1:21" x14ac:dyDescent="0.3">
      <c r="A2859" s="25">
        <v>2857</v>
      </c>
      <c r="B2859" s="13" t="s">
        <v>4</v>
      </c>
      <c r="C2859" s="13">
        <v>40748</v>
      </c>
      <c r="D2859" s="13" t="s">
        <v>840</v>
      </c>
      <c r="E2859" s="13" t="s">
        <v>32</v>
      </c>
      <c r="F2859" s="13" t="s">
        <v>37</v>
      </c>
      <c r="G2859" s="13">
        <v>8.64</v>
      </c>
      <c r="H2859" s="26">
        <v>44420</v>
      </c>
      <c r="I2859" s="26">
        <v>44425</v>
      </c>
      <c r="J2859" s="13">
        <v>9</v>
      </c>
      <c r="K2859" s="13">
        <v>2020</v>
      </c>
      <c r="L2859" s="13" t="s">
        <v>35</v>
      </c>
      <c r="M2859" s="13">
        <v>24</v>
      </c>
      <c r="N2859" s="13">
        <v>0.39861111111111108</v>
      </c>
      <c r="O2859" s="13">
        <v>9.5666666666666664</v>
      </c>
      <c r="P2859" s="13">
        <v>6</v>
      </c>
      <c r="Q2859" s="13">
        <v>1.5944444444444441</v>
      </c>
      <c r="R2859" s="13">
        <v>4</v>
      </c>
      <c r="S2859" s="13">
        <v>8.3323353293413174</v>
      </c>
      <c r="T2859" s="13">
        <f>IFERROR(VLOOKUP(B709,[1]!users_table[#All],4),"NA")</f>
        <v>8.4223826714801451</v>
      </c>
      <c r="U2859" s="13" t="s">
        <v>70</v>
      </c>
    </row>
    <row r="2860" spans="1:21" x14ac:dyDescent="0.3">
      <c r="A2860" s="25">
        <v>2858</v>
      </c>
      <c r="B2860" s="13" t="s">
        <v>4</v>
      </c>
      <c r="C2860" s="13">
        <v>40748</v>
      </c>
      <c r="D2860" s="13" t="s">
        <v>840</v>
      </c>
      <c r="E2860" s="13" t="s">
        <v>32</v>
      </c>
      <c r="F2860" s="13" t="s">
        <v>37</v>
      </c>
      <c r="G2860" s="13">
        <v>8.64</v>
      </c>
      <c r="H2860" s="26">
        <v>44420</v>
      </c>
      <c r="I2860" s="26">
        <v>44425</v>
      </c>
      <c r="J2860" s="13">
        <v>9</v>
      </c>
      <c r="K2860" s="13">
        <v>2020</v>
      </c>
      <c r="L2860" s="13" t="s">
        <v>35</v>
      </c>
      <c r="M2860" s="13">
        <v>24</v>
      </c>
      <c r="N2860" s="13">
        <v>0.39861111111111108</v>
      </c>
      <c r="O2860" s="13">
        <v>9.5666666666666664</v>
      </c>
      <c r="P2860" s="13">
        <v>6</v>
      </c>
      <c r="Q2860" s="13">
        <v>1.5944444444444441</v>
      </c>
      <c r="R2860" s="13">
        <v>4</v>
      </c>
      <c r="S2860" s="13">
        <v>8.3323353293413174</v>
      </c>
      <c r="T2860" s="13">
        <f>IFERROR(VLOOKUP(B709,[1]!users_table[#All],4),"NA")</f>
        <v>8.4223826714801451</v>
      </c>
      <c r="U2860" s="13" t="s">
        <v>68</v>
      </c>
    </row>
    <row r="2861" spans="1:21" x14ac:dyDescent="0.3">
      <c r="A2861" s="25">
        <v>2859</v>
      </c>
      <c r="B2861" s="13" t="s">
        <v>4</v>
      </c>
      <c r="C2861" s="13">
        <v>5680</v>
      </c>
      <c r="D2861" s="13" t="s">
        <v>841</v>
      </c>
      <c r="E2861" s="13" t="s">
        <v>32</v>
      </c>
      <c r="F2861" s="13" t="s">
        <v>183</v>
      </c>
      <c r="G2861" s="13">
        <v>7.85</v>
      </c>
      <c r="H2861" s="26">
        <v>42404</v>
      </c>
      <c r="I2861" s="26">
        <v>42415</v>
      </c>
      <c r="J2861" s="13">
        <v>9</v>
      </c>
      <c r="K2861" s="13">
        <v>2009</v>
      </c>
      <c r="L2861" s="13" t="s">
        <v>33</v>
      </c>
      <c r="M2861" s="13">
        <v>13</v>
      </c>
      <c r="N2861" s="13">
        <v>0.40805555555555562</v>
      </c>
      <c r="O2861" s="13">
        <v>5.3047222222222219</v>
      </c>
      <c r="P2861" s="13">
        <v>12</v>
      </c>
      <c r="Q2861" s="13">
        <v>0.44206018518518508</v>
      </c>
      <c r="R2861" s="13">
        <v>1.083333333333333</v>
      </c>
      <c r="S2861" s="13">
        <v>8.3323353293413174</v>
      </c>
      <c r="T2861" s="13">
        <f>IFERROR(VLOOKUP(B710,[1]!users_table[#All],4),"NA")</f>
        <v>8.4223826714801451</v>
      </c>
      <c r="U2861" s="13" t="s">
        <v>1018</v>
      </c>
    </row>
    <row r="2862" spans="1:21" x14ac:dyDescent="0.3">
      <c r="A2862" s="25">
        <v>2860</v>
      </c>
      <c r="B2862" s="13" t="s">
        <v>4</v>
      </c>
      <c r="C2862" s="13">
        <v>5680</v>
      </c>
      <c r="D2862" s="13" t="s">
        <v>841</v>
      </c>
      <c r="E2862" s="13" t="s">
        <v>32</v>
      </c>
      <c r="F2862" s="13" t="s">
        <v>183</v>
      </c>
      <c r="G2862" s="13">
        <v>7.85</v>
      </c>
      <c r="H2862" s="26">
        <v>42404</v>
      </c>
      <c r="I2862" s="26">
        <v>42415</v>
      </c>
      <c r="J2862" s="13">
        <v>9</v>
      </c>
      <c r="K2862" s="13">
        <v>2009</v>
      </c>
      <c r="L2862" s="13" t="s">
        <v>33</v>
      </c>
      <c r="M2862" s="13">
        <v>13</v>
      </c>
      <c r="N2862" s="13">
        <v>0.40805555555555562</v>
      </c>
      <c r="O2862" s="13">
        <v>5.3047222222222219</v>
      </c>
      <c r="P2862" s="13">
        <v>12</v>
      </c>
      <c r="Q2862" s="13">
        <v>0.44206018518518508</v>
      </c>
      <c r="R2862" s="13">
        <v>1.083333333333333</v>
      </c>
      <c r="S2862" s="13">
        <v>8.3323353293413174</v>
      </c>
      <c r="T2862" s="13">
        <f>IFERROR(VLOOKUP(B710,[1]!users_table[#All],4),"NA")</f>
        <v>8.4223826714801451</v>
      </c>
      <c r="U2862" s="13" t="s">
        <v>64</v>
      </c>
    </row>
    <row r="2863" spans="1:21" x14ac:dyDescent="0.3">
      <c r="A2863" s="25">
        <v>2861</v>
      </c>
      <c r="B2863" s="13" t="s">
        <v>4</v>
      </c>
      <c r="C2863" s="13">
        <v>5680</v>
      </c>
      <c r="D2863" s="13" t="s">
        <v>841</v>
      </c>
      <c r="E2863" s="13" t="s">
        <v>32</v>
      </c>
      <c r="F2863" s="13" t="s">
        <v>183</v>
      </c>
      <c r="G2863" s="13">
        <v>7.85</v>
      </c>
      <c r="H2863" s="26">
        <v>42404</v>
      </c>
      <c r="I2863" s="26">
        <v>42415</v>
      </c>
      <c r="J2863" s="13">
        <v>9</v>
      </c>
      <c r="K2863" s="13">
        <v>2009</v>
      </c>
      <c r="L2863" s="13" t="s">
        <v>33</v>
      </c>
      <c r="M2863" s="13">
        <v>13</v>
      </c>
      <c r="N2863" s="13">
        <v>0.40805555555555562</v>
      </c>
      <c r="O2863" s="13">
        <v>5.3047222222222219</v>
      </c>
      <c r="P2863" s="13">
        <v>12</v>
      </c>
      <c r="Q2863" s="13">
        <v>0.44206018518518508</v>
      </c>
      <c r="R2863" s="13">
        <v>1.083333333333333</v>
      </c>
      <c r="S2863" s="13">
        <v>8.3323353293413174</v>
      </c>
      <c r="T2863" s="13">
        <f>IFERROR(VLOOKUP(B710,[1]!users_table[#All],4),"NA")</f>
        <v>8.4223826714801451</v>
      </c>
      <c r="U2863" s="13" t="s">
        <v>74</v>
      </c>
    </row>
    <row r="2864" spans="1:21" x14ac:dyDescent="0.3">
      <c r="A2864" s="25">
        <v>2862</v>
      </c>
      <c r="B2864" s="13" t="s">
        <v>4</v>
      </c>
      <c r="C2864" s="13">
        <v>5680</v>
      </c>
      <c r="D2864" s="13" t="s">
        <v>841</v>
      </c>
      <c r="E2864" s="13" t="s">
        <v>32</v>
      </c>
      <c r="F2864" s="13" t="s">
        <v>183</v>
      </c>
      <c r="G2864" s="13">
        <v>7.85</v>
      </c>
      <c r="H2864" s="26">
        <v>42404</v>
      </c>
      <c r="I2864" s="26">
        <v>42415</v>
      </c>
      <c r="J2864" s="13">
        <v>9</v>
      </c>
      <c r="K2864" s="13">
        <v>2009</v>
      </c>
      <c r="L2864" s="13" t="s">
        <v>33</v>
      </c>
      <c r="M2864" s="13">
        <v>13</v>
      </c>
      <c r="N2864" s="13">
        <v>0.40805555555555562</v>
      </c>
      <c r="O2864" s="13">
        <v>5.3047222222222219</v>
      </c>
      <c r="P2864" s="13">
        <v>12</v>
      </c>
      <c r="Q2864" s="13">
        <v>0.44206018518518508</v>
      </c>
      <c r="R2864" s="13">
        <v>1.083333333333333</v>
      </c>
      <c r="S2864" s="13">
        <v>8.3323353293413174</v>
      </c>
      <c r="T2864" s="13">
        <f>IFERROR(VLOOKUP(B710,[1]!users_table[#All],4),"NA")</f>
        <v>8.4223826714801451</v>
      </c>
      <c r="U2864" s="13" t="s">
        <v>70</v>
      </c>
    </row>
    <row r="2865" spans="1:21" x14ac:dyDescent="0.3">
      <c r="A2865" s="25">
        <v>2863</v>
      </c>
      <c r="B2865" s="13" t="s">
        <v>4</v>
      </c>
      <c r="C2865" s="13">
        <v>7791</v>
      </c>
      <c r="D2865" s="13" t="s">
        <v>842</v>
      </c>
      <c r="E2865" s="13" t="s">
        <v>32</v>
      </c>
      <c r="F2865" s="13" t="s">
        <v>183</v>
      </c>
      <c r="G2865" s="13">
        <v>8.17</v>
      </c>
      <c r="H2865" s="26">
        <v>42416</v>
      </c>
      <c r="I2865" s="26">
        <v>42477</v>
      </c>
      <c r="J2865" s="13">
        <v>9</v>
      </c>
      <c r="K2865" s="13">
        <v>2010</v>
      </c>
      <c r="L2865" s="13" t="s">
        <v>33</v>
      </c>
      <c r="M2865" s="13">
        <v>26</v>
      </c>
      <c r="N2865" s="13">
        <v>0.40833333333333333</v>
      </c>
      <c r="O2865" s="13">
        <v>10.616666666666671</v>
      </c>
      <c r="P2865" s="13">
        <v>62</v>
      </c>
      <c r="Q2865" s="13">
        <v>0.17123655913978489</v>
      </c>
      <c r="R2865" s="13">
        <v>0.41935483870967738</v>
      </c>
      <c r="S2865" s="13">
        <v>8.3323353293413174</v>
      </c>
      <c r="T2865" s="13">
        <f>IFERROR(VLOOKUP(B711,[1]!users_table[#All],4),"NA")</f>
        <v>8.4223826714801451</v>
      </c>
      <c r="U2865" s="13" t="s">
        <v>83</v>
      </c>
    </row>
    <row r="2866" spans="1:21" x14ac:dyDescent="0.3">
      <c r="A2866" s="25">
        <v>2864</v>
      </c>
      <c r="B2866" s="13" t="s">
        <v>4</v>
      </c>
      <c r="C2866" s="13">
        <v>7791</v>
      </c>
      <c r="D2866" s="13" t="s">
        <v>842</v>
      </c>
      <c r="E2866" s="13" t="s">
        <v>32</v>
      </c>
      <c r="F2866" s="13" t="s">
        <v>183</v>
      </c>
      <c r="G2866" s="13">
        <v>8.17</v>
      </c>
      <c r="H2866" s="26">
        <v>42416</v>
      </c>
      <c r="I2866" s="26">
        <v>42477</v>
      </c>
      <c r="J2866" s="13">
        <v>9</v>
      </c>
      <c r="K2866" s="13">
        <v>2010</v>
      </c>
      <c r="L2866" s="13" t="s">
        <v>33</v>
      </c>
      <c r="M2866" s="13">
        <v>26</v>
      </c>
      <c r="N2866" s="13">
        <v>0.40833333333333333</v>
      </c>
      <c r="O2866" s="13">
        <v>10.616666666666671</v>
      </c>
      <c r="P2866" s="13">
        <v>62</v>
      </c>
      <c r="Q2866" s="13">
        <v>0.17123655913978489</v>
      </c>
      <c r="R2866" s="13">
        <v>0.41935483870967738</v>
      </c>
      <c r="S2866" s="13">
        <v>8.3323353293413174</v>
      </c>
      <c r="T2866" s="13">
        <f>IFERROR(VLOOKUP(B711,[1]!users_table[#All],4),"NA")</f>
        <v>8.4223826714801451</v>
      </c>
      <c r="U2866" s="13" t="s">
        <v>1018</v>
      </c>
    </row>
    <row r="2867" spans="1:21" x14ac:dyDescent="0.3">
      <c r="A2867" s="25">
        <v>2865</v>
      </c>
      <c r="B2867" s="13" t="s">
        <v>4</v>
      </c>
      <c r="C2867" s="13">
        <v>7791</v>
      </c>
      <c r="D2867" s="13" t="s">
        <v>842</v>
      </c>
      <c r="E2867" s="13" t="s">
        <v>32</v>
      </c>
      <c r="F2867" s="13" t="s">
        <v>183</v>
      </c>
      <c r="G2867" s="13">
        <v>8.17</v>
      </c>
      <c r="H2867" s="26">
        <v>42416</v>
      </c>
      <c r="I2867" s="26">
        <v>42477</v>
      </c>
      <c r="J2867" s="13">
        <v>9</v>
      </c>
      <c r="K2867" s="13">
        <v>2010</v>
      </c>
      <c r="L2867" s="13" t="s">
        <v>33</v>
      </c>
      <c r="M2867" s="13">
        <v>26</v>
      </c>
      <c r="N2867" s="13">
        <v>0.40833333333333333</v>
      </c>
      <c r="O2867" s="13">
        <v>10.616666666666671</v>
      </c>
      <c r="P2867" s="13">
        <v>62</v>
      </c>
      <c r="Q2867" s="13">
        <v>0.17123655913978489</v>
      </c>
      <c r="R2867" s="13">
        <v>0.41935483870967738</v>
      </c>
      <c r="S2867" s="13">
        <v>8.3323353293413174</v>
      </c>
      <c r="T2867" s="13">
        <f>IFERROR(VLOOKUP(B711,[1]!users_table[#All],4),"NA")</f>
        <v>8.4223826714801451</v>
      </c>
      <c r="U2867" s="13" t="s">
        <v>64</v>
      </c>
    </row>
    <row r="2868" spans="1:21" x14ac:dyDescent="0.3">
      <c r="A2868" s="25">
        <v>2866</v>
      </c>
      <c r="B2868" s="13" t="s">
        <v>4</v>
      </c>
      <c r="C2868" s="13">
        <v>7791</v>
      </c>
      <c r="D2868" s="13" t="s">
        <v>842</v>
      </c>
      <c r="E2868" s="13" t="s">
        <v>32</v>
      </c>
      <c r="F2868" s="13" t="s">
        <v>183</v>
      </c>
      <c r="G2868" s="13">
        <v>8.17</v>
      </c>
      <c r="H2868" s="26">
        <v>42416</v>
      </c>
      <c r="I2868" s="26">
        <v>42477</v>
      </c>
      <c r="J2868" s="13">
        <v>9</v>
      </c>
      <c r="K2868" s="13">
        <v>2010</v>
      </c>
      <c r="L2868" s="13" t="s">
        <v>33</v>
      </c>
      <c r="M2868" s="13">
        <v>26</v>
      </c>
      <c r="N2868" s="13">
        <v>0.40833333333333333</v>
      </c>
      <c r="O2868" s="13">
        <v>10.616666666666671</v>
      </c>
      <c r="P2868" s="13">
        <v>62</v>
      </c>
      <c r="Q2868" s="13">
        <v>0.17123655913978489</v>
      </c>
      <c r="R2868" s="13">
        <v>0.41935483870967738</v>
      </c>
      <c r="S2868" s="13">
        <v>8.3323353293413174</v>
      </c>
      <c r="T2868" s="13">
        <f>IFERROR(VLOOKUP(B711,[1]!users_table[#All],4),"NA")</f>
        <v>8.4223826714801451</v>
      </c>
      <c r="U2868" s="13" t="s">
        <v>74</v>
      </c>
    </row>
    <row r="2869" spans="1:21" x14ac:dyDescent="0.3">
      <c r="A2869" s="25">
        <v>2867</v>
      </c>
      <c r="B2869" s="13" t="s">
        <v>4</v>
      </c>
      <c r="C2869" s="13">
        <v>7791</v>
      </c>
      <c r="D2869" s="13" t="s">
        <v>842</v>
      </c>
      <c r="E2869" s="13" t="s">
        <v>32</v>
      </c>
      <c r="F2869" s="13" t="s">
        <v>183</v>
      </c>
      <c r="G2869" s="13">
        <v>8.17</v>
      </c>
      <c r="H2869" s="26">
        <v>42416</v>
      </c>
      <c r="I2869" s="26">
        <v>42477</v>
      </c>
      <c r="J2869" s="13">
        <v>9</v>
      </c>
      <c r="K2869" s="13">
        <v>2010</v>
      </c>
      <c r="L2869" s="13" t="s">
        <v>33</v>
      </c>
      <c r="M2869" s="13">
        <v>26</v>
      </c>
      <c r="N2869" s="13">
        <v>0.40833333333333333</v>
      </c>
      <c r="O2869" s="13">
        <v>10.616666666666671</v>
      </c>
      <c r="P2869" s="13">
        <v>62</v>
      </c>
      <c r="Q2869" s="13">
        <v>0.17123655913978489</v>
      </c>
      <c r="R2869" s="13">
        <v>0.41935483870967738</v>
      </c>
      <c r="S2869" s="13">
        <v>8.3323353293413174</v>
      </c>
      <c r="T2869" s="13">
        <f>IFERROR(VLOOKUP(B711,[1]!users_table[#All],4),"NA")</f>
        <v>8.4223826714801451</v>
      </c>
      <c r="U2869" s="13" t="s">
        <v>70</v>
      </c>
    </row>
    <row r="2870" spans="1:21" x14ac:dyDescent="0.3">
      <c r="A2870" s="25">
        <v>2868</v>
      </c>
      <c r="B2870" s="13" t="s">
        <v>4</v>
      </c>
      <c r="C2870" s="13">
        <v>48316</v>
      </c>
      <c r="D2870" s="13" t="s">
        <v>843</v>
      </c>
      <c r="E2870" s="13" t="s">
        <v>32</v>
      </c>
      <c r="F2870" s="13" t="s">
        <v>152</v>
      </c>
      <c r="G2870" s="13">
        <v>8.34</v>
      </c>
      <c r="H2870" s="26">
        <v>44840</v>
      </c>
      <c r="I2870" s="26">
        <v>44973</v>
      </c>
      <c r="J2870" s="13">
        <v>10</v>
      </c>
      <c r="K2870" s="13">
        <v>2022</v>
      </c>
      <c r="L2870" s="13" t="s">
        <v>35</v>
      </c>
      <c r="M2870" s="13">
        <v>20</v>
      </c>
      <c r="N2870" s="13">
        <v>0.39444444444444438</v>
      </c>
      <c r="O2870" s="13">
        <v>7.8888888888888884</v>
      </c>
      <c r="P2870" s="13">
        <v>134</v>
      </c>
      <c r="Q2870" s="13">
        <v>5.8872305140961853E-2</v>
      </c>
      <c r="R2870" s="13">
        <v>0.1492537313432836</v>
      </c>
      <c r="S2870" s="13">
        <v>8.3323353293413174</v>
      </c>
      <c r="T2870" s="13">
        <f>IFERROR(VLOOKUP(B712,[1]!users_table[#All],4),"NA")</f>
        <v>8.4223826714801451</v>
      </c>
      <c r="U2870" s="13" t="s">
        <v>65</v>
      </c>
    </row>
    <row r="2871" spans="1:21" x14ac:dyDescent="0.3">
      <c r="A2871" s="25">
        <v>2869</v>
      </c>
      <c r="B2871" s="13" t="s">
        <v>4</v>
      </c>
      <c r="C2871" s="13">
        <v>48316</v>
      </c>
      <c r="D2871" s="13" t="s">
        <v>843</v>
      </c>
      <c r="E2871" s="13" t="s">
        <v>32</v>
      </c>
      <c r="F2871" s="13" t="s">
        <v>152</v>
      </c>
      <c r="G2871" s="13">
        <v>8.34</v>
      </c>
      <c r="H2871" s="26">
        <v>44840</v>
      </c>
      <c r="I2871" s="26">
        <v>44973</v>
      </c>
      <c r="J2871" s="13">
        <v>10</v>
      </c>
      <c r="K2871" s="13">
        <v>2022</v>
      </c>
      <c r="L2871" s="13" t="s">
        <v>35</v>
      </c>
      <c r="M2871" s="13">
        <v>20</v>
      </c>
      <c r="N2871" s="13">
        <v>0.39444444444444438</v>
      </c>
      <c r="O2871" s="13">
        <v>7.8888888888888884</v>
      </c>
      <c r="P2871" s="13">
        <v>134</v>
      </c>
      <c r="Q2871" s="13">
        <v>5.8872305140961853E-2</v>
      </c>
      <c r="R2871" s="13">
        <v>0.1492537313432836</v>
      </c>
      <c r="S2871" s="13">
        <v>8.3323353293413174</v>
      </c>
      <c r="T2871" s="13">
        <f>IFERROR(VLOOKUP(B712,[1]!users_table[#All],4),"NA")</f>
        <v>8.4223826714801451</v>
      </c>
      <c r="U2871" s="13" t="s">
        <v>64</v>
      </c>
    </row>
    <row r="2872" spans="1:21" x14ac:dyDescent="0.3">
      <c r="A2872" s="25">
        <v>2870</v>
      </c>
      <c r="B2872" s="13" t="s">
        <v>4</v>
      </c>
      <c r="C2872" s="13">
        <v>48316</v>
      </c>
      <c r="D2872" s="13" t="s">
        <v>843</v>
      </c>
      <c r="E2872" s="13" t="s">
        <v>32</v>
      </c>
      <c r="F2872" s="13" t="s">
        <v>152</v>
      </c>
      <c r="G2872" s="13">
        <v>8.34</v>
      </c>
      <c r="H2872" s="26">
        <v>44840</v>
      </c>
      <c r="I2872" s="26">
        <v>44973</v>
      </c>
      <c r="J2872" s="13">
        <v>10</v>
      </c>
      <c r="K2872" s="13">
        <v>2022</v>
      </c>
      <c r="L2872" s="13" t="s">
        <v>35</v>
      </c>
      <c r="M2872" s="13">
        <v>20</v>
      </c>
      <c r="N2872" s="13">
        <v>0.39444444444444438</v>
      </c>
      <c r="O2872" s="13">
        <v>7.8888888888888884</v>
      </c>
      <c r="P2872" s="13">
        <v>134</v>
      </c>
      <c r="Q2872" s="13">
        <v>5.8872305140961853E-2</v>
      </c>
      <c r="R2872" s="13">
        <v>0.1492537313432836</v>
      </c>
      <c r="S2872" s="13">
        <v>8.3323353293413174</v>
      </c>
      <c r="T2872" s="13">
        <f>IFERROR(VLOOKUP(B712,[1]!users_table[#All],4),"NA")</f>
        <v>8.4223826714801451</v>
      </c>
      <c r="U2872" s="13" t="s">
        <v>60</v>
      </c>
    </row>
    <row r="2873" spans="1:21" x14ac:dyDescent="0.3">
      <c r="A2873" s="25">
        <v>2871</v>
      </c>
      <c r="B2873" s="13" t="s">
        <v>4</v>
      </c>
      <c r="C2873" s="13">
        <v>48316</v>
      </c>
      <c r="D2873" s="13" t="s">
        <v>843</v>
      </c>
      <c r="E2873" s="13" t="s">
        <v>32</v>
      </c>
      <c r="F2873" s="13" t="s">
        <v>152</v>
      </c>
      <c r="G2873" s="13">
        <v>8.34</v>
      </c>
      <c r="H2873" s="26">
        <v>44840</v>
      </c>
      <c r="I2873" s="26">
        <v>44973</v>
      </c>
      <c r="J2873" s="13">
        <v>10</v>
      </c>
      <c r="K2873" s="13">
        <v>2022</v>
      </c>
      <c r="L2873" s="13" t="s">
        <v>35</v>
      </c>
      <c r="M2873" s="13">
        <v>20</v>
      </c>
      <c r="N2873" s="13">
        <v>0.39444444444444438</v>
      </c>
      <c r="O2873" s="13">
        <v>7.8888888888888884</v>
      </c>
      <c r="P2873" s="13">
        <v>134</v>
      </c>
      <c r="Q2873" s="13">
        <v>5.8872305140961853E-2</v>
      </c>
      <c r="R2873" s="13">
        <v>0.1492537313432836</v>
      </c>
      <c r="S2873" s="13">
        <v>8.3323353293413174</v>
      </c>
      <c r="T2873" s="13">
        <f>IFERROR(VLOOKUP(B712,[1]!users_table[#All],4),"NA")</f>
        <v>8.4223826714801451</v>
      </c>
      <c r="U2873" s="13" t="s">
        <v>67</v>
      </c>
    </row>
    <row r="2874" spans="1:21" x14ac:dyDescent="0.3">
      <c r="A2874" s="25">
        <v>2872</v>
      </c>
      <c r="B2874" s="13" t="s">
        <v>4</v>
      </c>
      <c r="C2874" s="13">
        <v>48316</v>
      </c>
      <c r="D2874" s="13" t="s">
        <v>843</v>
      </c>
      <c r="E2874" s="13" t="s">
        <v>32</v>
      </c>
      <c r="F2874" s="13" t="s">
        <v>152</v>
      </c>
      <c r="G2874" s="13">
        <v>8.34</v>
      </c>
      <c r="H2874" s="26">
        <v>44840</v>
      </c>
      <c r="I2874" s="26">
        <v>44973</v>
      </c>
      <c r="J2874" s="13">
        <v>10</v>
      </c>
      <c r="K2874" s="13">
        <v>2022</v>
      </c>
      <c r="L2874" s="13" t="s">
        <v>35</v>
      </c>
      <c r="M2874" s="13">
        <v>20</v>
      </c>
      <c r="N2874" s="13">
        <v>0.39444444444444438</v>
      </c>
      <c r="O2874" s="13">
        <v>7.8888888888888884</v>
      </c>
      <c r="P2874" s="13">
        <v>134</v>
      </c>
      <c r="Q2874" s="13">
        <v>5.8872305140961853E-2</v>
      </c>
      <c r="R2874" s="13">
        <v>0.1492537313432836</v>
      </c>
      <c r="S2874" s="13">
        <v>8.3323353293413174</v>
      </c>
      <c r="T2874" s="13">
        <f>IFERROR(VLOOKUP(B712,[1]!users_table[#All],4),"NA")</f>
        <v>8.4223826714801451</v>
      </c>
      <c r="U2874" s="13" t="s">
        <v>1026</v>
      </c>
    </row>
    <row r="2875" spans="1:21" x14ac:dyDescent="0.3">
      <c r="A2875" s="25">
        <v>2873</v>
      </c>
      <c r="B2875" s="13" t="s">
        <v>4</v>
      </c>
      <c r="C2875" s="13">
        <v>10568</v>
      </c>
      <c r="D2875" s="13" t="s">
        <v>844</v>
      </c>
      <c r="E2875" s="13" t="s">
        <v>32</v>
      </c>
      <c r="F2875" s="13" t="s">
        <v>152</v>
      </c>
      <c r="G2875" s="13">
        <v>7.49</v>
      </c>
      <c r="H2875" s="26">
        <v>42112</v>
      </c>
      <c r="I2875" s="26">
        <v>42112</v>
      </c>
      <c r="J2875" s="13">
        <v>9</v>
      </c>
      <c r="K2875" s="13">
        <v>2011</v>
      </c>
      <c r="L2875" s="13" t="s">
        <v>39</v>
      </c>
      <c r="M2875" s="13">
        <v>12</v>
      </c>
      <c r="N2875" s="13">
        <v>0.43333333333333329</v>
      </c>
      <c r="O2875" s="13">
        <v>5.2</v>
      </c>
      <c r="P2875" s="13">
        <v>1</v>
      </c>
      <c r="Q2875" s="13">
        <v>5.2</v>
      </c>
      <c r="R2875" s="13">
        <v>12</v>
      </c>
      <c r="S2875" s="13">
        <v>8.3323353293413174</v>
      </c>
      <c r="T2875" s="13">
        <f>IFERROR(VLOOKUP(B713,[1]!users_table[#All],4),"NA")</f>
        <v>8.4223826714801451</v>
      </c>
      <c r="U2875" s="13" t="s">
        <v>61</v>
      </c>
    </row>
    <row r="2876" spans="1:21" x14ac:dyDescent="0.3">
      <c r="A2876" s="25">
        <v>2874</v>
      </c>
      <c r="B2876" s="13" t="s">
        <v>4</v>
      </c>
      <c r="C2876" s="13">
        <v>40196</v>
      </c>
      <c r="D2876" s="13" t="s">
        <v>845</v>
      </c>
      <c r="E2876" s="13" t="s">
        <v>32</v>
      </c>
      <c r="F2876" s="13" t="s">
        <v>179</v>
      </c>
      <c r="G2876" s="13">
        <v>5.74</v>
      </c>
      <c r="H2876" s="26">
        <v>43954</v>
      </c>
      <c r="I2876" s="26">
        <v>43976</v>
      </c>
      <c r="J2876" s="13">
        <v>3</v>
      </c>
      <c r="K2876" s="13">
        <v>2019</v>
      </c>
      <c r="L2876" s="13" t="s">
        <v>35</v>
      </c>
      <c r="M2876" s="13">
        <v>12</v>
      </c>
      <c r="N2876" s="13">
        <v>0.3947222222222222</v>
      </c>
      <c r="O2876" s="13">
        <v>4.7366666666666664</v>
      </c>
      <c r="P2876" s="13">
        <v>23</v>
      </c>
      <c r="Q2876" s="13">
        <v>0.2059420289855072</v>
      </c>
      <c r="R2876" s="13">
        <v>0.52173913043478259</v>
      </c>
      <c r="S2876" s="13">
        <v>8.3323353293413174</v>
      </c>
      <c r="T2876" s="13">
        <f>IFERROR(VLOOKUP(B714,[1]!users_table[#All],4),"NA")</f>
        <v>8.4223826714801451</v>
      </c>
      <c r="U2876" s="13" t="s">
        <v>1011</v>
      </c>
    </row>
    <row r="2877" spans="1:21" x14ac:dyDescent="0.3">
      <c r="A2877" s="25">
        <v>2875</v>
      </c>
      <c r="B2877" s="13" t="s">
        <v>4</v>
      </c>
      <c r="C2877" s="13">
        <v>40196</v>
      </c>
      <c r="D2877" s="13" t="s">
        <v>845</v>
      </c>
      <c r="E2877" s="13" t="s">
        <v>32</v>
      </c>
      <c r="F2877" s="13" t="s">
        <v>179</v>
      </c>
      <c r="G2877" s="13">
        <v>5.74</v>
      </c>
      <c r="H2877" s="26">
        <v>43954</v>
      </c>
      <c r="I2877" s="26">
        <v>43976</v>
      </c>
      <c r="J2877" s="13">
        <v>3</v>
      </c>
      <c r="K2877" s="13">
        <v>2019</v>
      </c>
      <c r="L2877" s="13" t="s">
        <v>35</v>
      </c>
      <c r="M2877" s="13">
        <v>12</v>
      </c>
      <c r="N2877" s="13">
        <v>0.3947222222222222</v>
      </c>
      <c r="O2877" s="13">
        <v>4.7366666666666664</v>
      </c>
      <c r="P2877" s="13">
        <v>23</v>
      </c>
      <c r="Q2877" s="13">
        <v>0.2059420289855072</v>
      </c>
      <c r="R2877" s="13">
        <v>0.52173913043478259</v>
      </c>
      <c r="S2877" s="13">
        <v>8.3323353293413174</v>
      </c>
      <c r="T2877" s="13">
        <f>IFERROR(VLOOKUP(B714,[1]!users_table[#All],4),"NA")</f>
        <v>8.4223826714801451</v>
      </c>
      <c r="U2877" s="13" t="s">
        <v>1022</v>
      </c>
    </row>
    <row r="2878" spans="1:21" x14ac:dyDescent="0.3">
      <c r="A2878" s="25">
        <v>2876</v>
      </c>
      <c r="B2878" s="13" t="s">
        <v>4</v>
      </c>
      <c r="C2878" s="13">
        <v>40839</v>
      </c>
      <c r="D2878" s="13" t="s">
        <v>846</v>
      </c>
      <c r="E2878" s="13" t="s">
        <v>32</v>
      </c>
      <c r="F2878" s="13" t="s">
        <v>37</v>
      </c>
      <c r="G2878" s="13">
        <v>7.08</v>
      </c>
      <c r="H2878" s="26">
        <v>44192</v>
      </c>
      <c r="I2878" s="26">
        <v>44193</v>
      </c>
      <c r="J2878" s="13">
        <v>9</v>
      </c>
      <c r="K2878" s="13">
        <v>2020</v>
      </c>
      <c r="L2878" s="13" t="s">
        <v>39</v>
      </c>
      <c r="M2878" s="13">
        <v>12</v>
      </c>
      <c r="N2878" s="13">
        <v>0.40833333333333333</v>
      </c>
      <c r="O2878" s="13">
        <v>4.9000000000000004</v>
      </c>
      <c r="P2878" s="13">
        <v>2</v>
      </c>
      <c r="Q2878" s="13">
        <v>2.4500000000000002</v>
      </c>
      <c r="R2878" s="13">
        <v>6</v>
      </c>
      <c r="S2878" s="13">
        <v>8.3323353293413174</v>
      </c>
      <c r="T2878" s="7">
        <f>IFERROR(VLOOKUP(B716,[1]!users_table[#All],4),"NA")</f>
        <v>8.4223826714801451</v>
      </c>
      <c r="U2878" s="13" t="s">
        <v>64</v>
      </c>
    </row>
    <row r="2879" spans="1:21" x14ac:dyDescent="0.3">
      <c r="A2879" s="25">
        <v>2877</v>
      </c>
      <c r="B2879" s="13" t="s">
        <v>4</v>
      </c>
      <c r="C2879" s="13">
        <v>40839</v>
      </c>
      <c r="D2879" s="13" t="s">
        <v>846</v>
      </c>
      <c r="E2879" s="13" t="s">
        <v>32</v>
      </c>
      <c r="F2879" s="13" t="s">
        <v>37</v>
      </c>
      <c r="G2879" s="13">
        <v>7.08</v>
      </c>
      <c r="H2879" s="26">
        <v>44192</v>
      </c>
      <c r="I2879" s="26">
        <v>44193</v>
      </c>
      <c r="J2879" s="13">
        <v>9</v>
      </c>
      <c r="K2879" s="13">
        <v>2020</v>
      </c>
      <c r="L2879" s="13" t="s">
        <v>39</v>
      </c>
      <c r="M2879" s="13">
        <v>12</v>
      </c>
      <c r="N2879" s="13">
        <v>0.40833333333333333</v>
      </c>
      <c r="O2879" s="13">
        <v>4.9000000000000004</v>
      </c>
      <c r="P2879" s="13">
        <v>2</v>
      </c>
      <c r="Q2879" s="13">
        <v>2.4500000000000002</v>
      </c>
      <c r="R2879" s="13">
        <v>6</v>
      </c>
      <c r="S2879" s="13">
        <v>8.3323353293413174</v>
      </c>
      <c r="T2879" s="13">
        <f>IFERROR(VLOOKUP(B716,[1]!users_table[#All],4),"NA")</f>
        <v>8.4223826714801451</v>
      </c>
      <c r="U2879" s="13" t="s">
        <v>75</v>
      </c>
    </row>
    <row r="2880" spans="1:21" x14ac:dyDescent="0.3">
      <c r="A2880" s="25">
        <v>2878</v>
      </c>
      <c r="B2880" s="13" t="s">
        <v>4</v>
      </c>
      <c r="C2880" s="13">
        <v>40839</v>
      </c>
      <c r="D2880" s="13" t="s">
        <v>846</v>
      </c>
      <c r="E2880" s="13" t="s">
        <v>32</v>
      </c>
      <c r="F2880" s="13" t="s">
        <v>37</v>
      </c>
      <c r="G2880" s="13">
        <v>7.08</v>
      </c>
      <c r="H2880" s="26">
        <v>44192</v>
      </c>
      <c r="I2880" s="26">
        <v>44193</v>
      </c>
      <c r="J2880" s="13">
        <v>9</v>
      </c>
      <c r="K2880" s="13">
        <v>2020</v>
      </c>
      <c r="L2880" s="13" t="s">
        <v>39</v>
      </c>
      <c r="M2880" s="13">
        <v>12</v>
      </c>
      <c r="N2880" s="13">
        <v>0.40833333333333333</v>
      </c>
      <c r="O2880" s="13">
        <v>4.9000000000000004</v>
      </c>
      <c r="P2880" s="13">
        <v>2</v>
      </c>
      <c r="Q2880" s="13">
        <v>2.4500000000000002</v>
      </c>
      <c r="R2880" s="13">
        <v>6</v>
      </c>
      <c r="S2880" s="13">
        <v>8.3323353293413174</v>
      </c>
      <c r="T2880" s="13">
        <f>IFERROR(VLOOKUP(B716,[1]!users_table[#All],4),"NA")</f>
        <v>8.4223826714801451</v>
      </c>
      <c r="U2880" s="13" t="s">
        <v>68</v>
      </c>
    </row>
    <row r="2881" spans="1:21" x14ac:dyDescent="0.3">
      <c r="A2881" s="25">
        <v>2879</v>
      </c>
      <c r="B2881" s="13" t="s">
        <v>4</v>
      </c>
      <c r="C2881" s="13">
        <v>45613</v>
      </c>
      <c r="D2881" s="13" t="s">
        <v>847</v>
      </c>
      <c r="E2881" s="13" t="s">
        <v>32</v>
      </c>
      <c r="F2881" s="13" t="s">
        <v>154</v>
      </c>
      <c r="G2881" s="13">
        <v>6.92</v>
      </c>
      <c r="H2881" s="26">
        <v>44660</v>
      </c>
      <c r="I2881" s="26">
        <v>44869</v>
      </c>
      <c r="J2881" s="13">
        <v>9</v>
      </c>
      <c r="K2881" s="13">
        <v>2022</v>
      </c>
      <c r="L2881" s="13" t="s">
        <v>33</v>
      </c>
      <c r="M2881" s="13">
        <v>12</v>
      </c>
      <c r="N2881" s="13">
        <v>0.38972222222222219</v>
      </c>
      <c r="O2881" s="13">
        <v>4.6766666666666667</v>
      </c>
      <c r="P2881" s="13">
        <v>210</v>
      </c>
      <c r="Q2881" s="13">
        <v>2.2269841269841269E-2</v>
      </c>
      <c r="R2881" s="13">
        <v>5.7142857142857141E-2</v>
      </c>
      <c r="S2881" s="13">
        <v>8.3323353293413174</v>
      </c>
      <c r="T2881" s="13">
        <f>IFERROR(VLOOKUP(B718,[1]!users_table[#All],4),"NA")</f>
        <v>8.4223826714801451</v>
      </c>
      <c r="U2881" s="13" t="s">
        <v>64</v>
      </c>
    </row>
    <row r="2882" spans="1:21" x14ac:dyDescent="0.3">
      <c r="A2882" s="25">
        <v>2880</v>
      </c>
      <c r="B2882" s="13" t="s">
        <v>4</v>
      </c>
      <c r="C2882" s="13">
        <v>45613</v>
      </c>
      <c r="D2882" s="13" t="s">
        <v>847</v>
      </c>
      <c r="E2882" s="13" t="s">
        <v>32</v>
      </c>
      <c r="F2882" s="13" t="s">
        <v>154</v>
      </c>
      <c r="G2882" s="13">
        <v>6.92</v>
      </c>
      <c r="H2882" s="26">
        <v>44660</v>
      </c>
      <c r="I2882" s="26">
        <v>44869</v>
      </c>
      <c r="J2882" s="13">
        <v>9</v>
      </c>
      <c r="K2882" s="13">
        <v>2022</v>
      </c>
      <c r="L2882" s="13" t="s">
        <v>33</v>
      </c>
      <c r="M2882" s="13">
        <v>12</v>
      </c>
      <c r="N2882" s="13">
        <v>0.38972222222222219</v>
      </c>
      <c r="O2882" s="13">
        <v>4.6766666666666667</v>
      </c>
      <c r="P2882" s="13">
        <v>210</v>
      </c>
      <c r="Q2882" s="13">
        <v>2.2269841269841269E-2</v>
      </c>
      <c r="R2882" s="13">
        <v>5.7142857142857141E-2</v>
      </c>
      <c r="S2882" s="13">
        <v>8.3323353293413174</v>
      </c>
      <c r="T2882" s="13">
        <f>IFERROR(VLOOKUP(B718,[1]!users_table[#All],4),"NA")</f>
        <v>8.4223826714801451</v>
      </c>
      <c r="U2882" s="13" t="s">
        <v>75</v>
      </c>
    </row>
    <row r="2883" spans="1:21" x14ac:dyDescent="0.3">
      <c r="A2883" s="25">
        <v>2881</v>
      </c>
      <c r="B2883" s="13" t="s">
        <v>4</v>
      </c>
      <c r="C2883" s="13">
        <v>45613</v>
      </c>
      <c r="D2883" s="13" t="s">
        <v>847</v>
      </c>
      <c r="E2883" s="13" t="s">
        <v>32</v>
      </c>
      <c r="F2883" s="13" t="s">
        <v>154</v>
      </c>
      <c r="G2883" s="13">
        <v>6.92</v>
      </c>
      <c r="H2883" s="26">
        <v>44660</v>
      </c>
      <c r="I2883" s="26">
        <v>44869</v>
      </c>
      <c r="J2883" s="13">
        <v>9</v>
      </c>
      <c r="K2883" s="13">
        <v>2022</v>
      </c>
      <c r="L2883" s="13" t="s">
        <v>33</v>
      </c>
      <c r="M2883" s="13">
        <v>12</v>
      </c>
      <c r="N2883" s="13">
        <v>0.38972222222222219</v>
      </c>
      <c r="O2883" s="13">
        <v>4.6766666666666667</v>
      </c>
      <c r="P2883" s="13">
        <v>210</v>
      </c>
      <c r="Q2883" s="13">
        <v>2.2269841269841269E-2</v>
      </c>
      <c r="R2883" s="13">
        <v>5.7142857142857141E-2</v>
      </c>
      <c r="S2883" s="13">
        <v>8.3323353293413174</v>
      </c>
      <c r="T2883" s="7">
        <f>IFERROR(VLOOKUP(B718,[1]!users_table[#All],4),"NA")</f>
        <v>8.4223826714801451</v>
      </c>
      <c r="U2883" s="13" t="s">
        <v>70</v>
      </c>
    </row>
    <row r="2884" spans="1:21" x14ac:dyDescent="0.3">
      <c r="A2884" s="25">
        <v>2882</v>
      </c>
      <c r="B2884" s="13" t="s">
        <v>4</v>
      </c>
      <c r="C2884" s="13">
        <v>6205</v>
      </c>
      <c r="D2884" s="13" t="s">
        <v>848</v>
      </c>
      <c r="E2884" s="13" t="s">
        <v>32</v>
      </c>
      <c r="F2884" s="13" t="s">
        <v>152</v>
      </c>
      <c r="G2884" s="13">
        <v>6.38</v>
      </c>
      <c r="H2884" s="26" t="s">
        <v>54</v>
      </c>
      <c r="I2884" s="26" t="s">
        <v>54</v>
      </c>
      <c r="J2884" s="13">
        <v>8</v>
      </c>
      <c r="K2884" s="13">
        <v>2009</v>
      </c>
      <c r="L2884" s="13" t="s">
        <v>35</v>
      </c>
      <c r="M2884" s="13">
        <v>12</v>
      </c>
      <c r="N2884" s="13">
        <v>0.40833333333333333</v>
      </c>
      <c r="O2884" s="13">
        <v>4.9000000000000004</v>
      </c>
      <c r="P2884" s="13" t="s">
        <v>54</v>
      </c>
      <c r="Q2884" s="13" t="s">
        <v>54</v>
      </c>
      <c r="R2884" s="13" t="s">
        <v>54</v>
      </c>
      <c r="S2884" s="13">
        <v>8.3323353293413174</v>
      </c>
      <c r="T2884" s="13">
        <f>IFERROR(VLOOKUP(B719,[1]!users_table[#All],4),"NA")</f>
        <v>8.4223826714801451</v>
      </c>
      <c r="U2884" s="13" t="s">
        <v>65</v>
      </c>
    </row>
    <row r="2885" spans="1:21" x14ac:dyDescent="0.3">
      <c r="A2885" s="25">
        <v>2883</v>
      </c>
      <c r="B2885" s="13" t="s">
        <v>4</v>
      </c>
      <c r="C2885" s="13">
        <v>6205</v>
      </c>
      <c r="D2885" s="13" t="s">
        <v>848</v>
      </c>
      <c r="E2885" s="13" t="s">
        <v>32</v>
      </c>
      <c r="F2885" s="13" t="s">
        <v>152</v>
      </c>
      <c r="G2885" s="13">
        <v>6.38</v>
      </c>
      <c r="H2885" s="26" t="s">
        <v>54</v>
      </c>
      <c r="I2885" s="26" t="s">
        <v>54</v>
      </c>
      <c r="J2885" s="13">
        <v>8</v>
      </c>
      <c r="K2885" s="13">
        <v>2009</v>
      </c>
      <c r="L2885" s="13" t="s">
        <v>35</v>
      </c>
      <c r="M2885" s="13">
        <v>12</v>
      </c>
      <c r="N2885" s="13">
        <v>0.40833333333333333</v>
      </c>
      <c r="O2885" s="13">
        <v>4.9000000000000004</v>
      </c>
      <c r="P2885" s="13" t="s">
        <v>54</v>
      </c>
      <c r="Q2885" s="13" t="s">
        <v>54</v>
      </c>
      <c r="R2885" s="13" t="s">
        <v>54</v>
      </c>
      <c r="S2885" s="13">
        <v>8.3323353293413174</v>
      </c>
      <c r="T2885" s="13">
        <f>IFERROR(VLOOKUP(B719,[1]!users_table[#All],4),"NA")</f>
        <v>8.4223826714801451</v>
      </c>
      <c r="U2885" s="13" t="s">
        <v>64</v>
      </c>
    </row>
    <row r="2886" spans="1:21" x14ac:dyDescent="0.3">
      <c r="A2886" s="25">
        <v>2884</v>
      </c>
      <c r="B2886" s="13" t="s">
        <v>4</v>
      </c>
      <c r="C2886" s="13">
        <v>6205</v>
      </c>
      <c r="D2886" s="13" t="s">
        <v>848</v>
      </c>
      <c r="E2886" s="13" t="s">
        <v>32</v>
      </c>
      <c r="F2886" s="13" t="s">
        <v>152</v>
      </c>
      <c r="G2886" s="13">
        <v>6.38</v>
      </c>
      <c r="H2886" s="26" t="s">
        <v>54</v>
      </c>
      <c r="I2886" s="26" t="s">
        <v>54</v>
      </c>
      <c r="J2886" s="13">
        <v>8</v>
      </c>
      <c r="K2886" s="13">
        <v>2009</v>
      </c>
      <c r="L2886" s="13" t="s">
        <v>35</v>
      </c>
      <c r="M2886" s="13">
        <v>12</v>
      </c>
      <c r="N2886" s="13">
        <v>0.40833333333333333</v>
      </c>
      <c r="O2886" s="13">
        <v>4.9000000000000004</v>
      </c>
      <c r="P2886" s="13" t="s">
        <v>54</v>
      </c>
      <c r="Q2886" s="13" t="s">
        <v>54</v>
      </c>
      <c r="R2886" s="13" t="s">
        <v>54</v>
      </c>
      <c r="S2886" s="13">
        <v>8.3323353293413174</v>
      </c>
      <c r="T2886" s="13">
        <f>IFERROR(VLOOKUP(B719,[1]!users_table[#All],4),"NA")</f>
        <v>8.4223826714801451</v>
      </c>
      <c r="U2886" s="13" t="s">
        <v>1011</v>
      </c>
    </row>
    <row r="2887" spans="1:21" x14ac:dyDescent="0.3">
      <c r="A2887" s="25">
        <v>2885</v>
      </c>
      <c r="B2887" s="13" t="s">
        <v>4</v>
      </c>
      <c r="C2887" s="13">
        <v>6205</v>
      </c>
      <c r="D2887" s="13" t="s">
        <v>848</v>
      </c>
      <c r="E2887" s="13" t="s">
        <v>32</v>
      </c>
      <c r="F2887" s="13" t="s">
        <v>152</v>
      </c>
      <c r="G2887" s="13">
        <v>6.38</v>
      </c>
      <c r="H2887" s="26" t="s">
        <v>54</v>
      </c>
      <c r="I2887" s="26" t="s">
        <v>54</v>
      </c>
      <c r="J2887" s="13">
        <v>8</v>
      </c>
      <c r="K2887" s="13">
        <v>2009</v>
      </c>
      <c r="L2887" s="13" t="s">
        <v>35</v>
      </c>
      <c r="M2887" s="13">
        <v>12</v>
      </c>
      <c r="N2887" s="13">
        <v>0.40833333333333333</v>
      </c>
      <c r="O2887" s="13">
        <v>4.9000000000000004</v>
      </c>
      <c r="P2887" s="13" t="s">
        <v>54</v>
      </c>
      <c r="Q2887" s="13" t="s">
        <v>54</v>
      </c>
      <c r="R2887" s="13" t="s">
        <v>54</v>
      </c>
      <c r="S2887" s="13">
        <v>8.3323353293413174</v>
      </c>
      <c r="T2887" s="13">
        <f>IFERROR(VLOOKUP(B719,[1]!users_table[#All],4),"NA")</f>
        <v>8.4223826714801451</v>
      </c>
      <c r="U2887" s="13" t="s">
        <v>1013</v>
      </c>
    </row>
    <row r="2888" spans="1:21" x14ac:dyDescent="0.3">
      <c r="A2888" s="25">
        <v>2886</v>
      </c>
      <c r="B2888" s="13" t="s">
        <v>4</v>
      </c>
      <c r="C2888" s="13">
        <v>6205</v>
      </c>
      <c r="D2888" s="13" t="s">
        <v>848</v>
      </c>
      <c r="E2888" s="13" t="s">
        <v>32</v>
      </c>
      <c r="F2888" s="13" t="s">
        <v>152</v>
      </c>
      <c r="G2888" s="13">
        <v>6.38</v>
      </c>
      <c r="H2888" s="26" t="s">
        <v>54</v>
      </c>
      <c r="I2888" s="26" t="s">
        <v>54</v>
      </c>
      <c r="J2888" s="13">
        <v>8</v>
      </c>
      <c r="K2888" s="13">
        <v>2009</v>
      </c>
      <c r="L2888" s="13" t="s">
        <v>35</v>
      </c>
      <c r="M2888" s="13">
        <v>12</v>
      </c>
      <c r="N2888" s="13">
        <v>0.40833333333333333</v>
      </c>
      <c r="O2888" s="13">
        <v>4.9000000000000004</v>
      </c>
      <c r="P2888" s="13" t="s">
        <v>54</v>
      </c>
      <c r="Q2888" s="13" t="s">
        <v>54</v>
      </c>
      <c r="R2888" s="13" t="s">
        <v>54</v>
      </c>
      <c r="S2888" s="13">
        <v>8.3323353293413174</v>
      </c>
      <c r="T2888" s="7">
        <f>IFERROR(VLOOKUP(B719,[1]!users_table[#All],4),"NA")</f>
        <v>8.4223826714801451</v>
      </c>
      <c r="U2888" s="13" t="s">
        <v>1048</v>
      </c>
    </row>
    <row r="2889" spans="1:21" x14ac:dyDescent="0.3">
      <c r="A2889" s="25">
        <v>2887</v>
      </c>
      <c r="B2889" s="13" t="s">
        <v>4</v>
      </c>
      <c r="C2889" s="13">
        <v>6205</v>
      </c>
      <c r="D2889" s="13" t="s">
        <v>848</v>
      </c>
      <c r="E2889" s="13" t="s">
        <v>32</v>
      </c>
      <c r="F2889" s="13" t="s">
        <v>152</v>
      </c>
      <c r="G2889" s="13">
        <v>6.38</v>
      </c>
      <c r="H2889" s="26" t="s">
        <v>54</v>
      </c>
      <c r="I2889" s="26" t="s">
        <v>54</v>
      </c>
      <c r="J2889" s="13">
        <v>8</v>
      </c>
      <c r="K2889" s="13">
        <v>2009</v>
      </c>
      <c r="L2889" s="13" t="s">
        <v>35</v>
      </c>
      <c r="M2889" s="13">
        <v>12</v>
      </c>
      <c r="N2889" s="13">
        <v>0.40833333333333333</v>
      </c>
      <c r="O2889" s="13">
        <v>4.9000000000000004</v>
      </c>
      <c r="P2889" s="13" t="s">
        <v>54</v>
      </c>
      <c r="Q2889" s="13" t="s">
        <v>54</v>
      </c>
      <c r="R2889" s="13" t="s">
        <v>54</v>
      </c>
      <c r="S2889" s="13">
        <v>8.3323353293413174</v>
      </c>
      <c r="T2889" s="13">
        <f>IFERROR(VLOOKUP(B719,[1]!users_table[#All],4),"NA")</f>
        <v>8.4223826714801451</v>
      </c>
      <c r="U2889" s="13" t="s">
        <v>75</v>
      </c>
    </row>
    <row r="2890" spans="1:21" x14ac:dyDescent="0.3">
      <c r="A2890" s="25">
        <v>2888</v>
      </c>
      <c r="B2890" s="13" t="s">
        <v>4</v>
      </c>
      <c r="C2890" s="13">
        <v>6205</v>
      </c>
      <c r="D2890" s="13" t="s">
        <v>848</v>
      </c>
      <c r="E2890" s="13" t="s">
        <v>32</v>
      </c>
      <c r="F2890" s="13" t="s">
        <v>152</v>
      </c>
      <c r="G2890" s="13">
        <v>6.38</v>
      </c>
      <c r="H2890" s="26" t="s">
        <v>54</v>
      </c>
      <c r="I2890" s="26" t="s">
        <v>54</v>
      </c>
      <c r="J2890" s="13">
        <v>8</v>
      </c>
      <c r="K2890" s="13">
        <v>2009</v>
      </c>
      <c r="L2890" s="13" t="s">
        <v>35</v>
      </c>
      <c r="M2890" s="13">
        <v>12</v>
      </c>
      <c r="N2890" s="13">
        <v>0.40833333333333333</v>
      </c>
      <c r="O2890" s="13">
        <v>4.9000000000000004</v>
      </c>
      <c r="P2890" s="13" t="s">
        <v>54</v>
      </c>
      <c r="Q2890" s="13" t="s">
        <v>54</v>
      </c>
      <c r="R2890" s="13" t="s">
        <v>54</v>
      </c>
      <c r="S2890" s="13">
        <v>8.3323353293413174</v>
      </c>
      <c r="T2890" s="13">
        <f>IFERROR(VLOOKUP(B719,[1]!users_table[#All],4),"NA")</f>
        <v>8.4223826714801451</v>
      </c>
      <c r="U2890" s="13" t="s">
        <v>70</v>
      </c>
    </row>
    <row r="2891" spans="1:21" x14ac:dyDescent="0.3">
      <c r="A2891" s="25">
        <v>2889</v>
      </c>
      <c r="B2891" s="13" t="s">
        <v>4</v>
      </c>
      <c r="C2891" s="13">
        <v>6205</v>
      </c>
      <c r="D2891" s="13" t="s">
        <v>848</v>
      </c>
      <c r="E2891" s="13" t="s">
        <v>32</v>
      </c>
      <c r="F2891" s="13" t="s">
        <v>152</v>
      </c>
      <c r="G2891" s="13">
        <v>6.38</v>
      </c>
      <c r="H2891" s="26" t="s">
        <v>54</v>
      </c>
      <c r="I2891" s="26" t="s">
        <v>54</v>
      </c>
      <c r="J2891" s="13">
        <v>8</v>
      </c>
      <c r="K2891" s="13">
        <v>2009</v>
      </c>
      <c r="L2891" s="13" t="s">
        <v>35</v>
      </c>
      <c r="M2891" s="13">
        <v>12</v>
      </c>
      <c r="N2891" s="13">
        <v>0.40833333333333333</v>
      </c>
      <c r="O2891" s="13">
        <v>4.9000000000000004</v>
      </c>
      <c r="P2891" s="13" t="s">
        <v>54</v>
      </c>
      <c r="Q2891" s="13" t="s">
        <v>54</v>
      </c>
      <c r="R2891" s="13" t="s">
        <v>54</v>
      </c>
      <c r="S2891" s="13">
        <v>8.3323353293413174</v>
      </c>
      <c r="T2891" s="13">
        <f>IFERROR(VLOOKUP(B719,[1]!users_table[#All],4),"NA")</f>
        <v>8.4223826714801451</v>
      </c>
      <c r="U2891" s="13" t="s">
        <v>1033</v>
      </c>
    </row>
    <row r="2892" spans="1:21" x14ac:dyDescent="0.3">
      <c r="A2892" s="25">
        <v>2890</v>
      </c>
      <c r="B2892" s="13" t="s">
        <v>4</v>
      </c>
      <c r="C2892" s="13">
        <v>38000</v>
      </c>
      <c r="D2892" s="13" t="s">
        <v>849</v>
      </c>
      <c r="E2892" s="13" t="s">
        <v>32</v>
      </c>
      <c r="F2892" s="13" t="s">
        <v>37</v>
      </c>
      <c r="G2892" s="13">
        <v>8.51</v>
      </c>
      <c r="H2892" s="26">
        <v>43737</v>
      </c>
      <c r="I2892" s="26">
        <v>43744</v>
      </c>
      <c r="J2892" s="13">
        <v>9</v>
      </c>
      <c r="K2892" s="13">
        <v>2019</v>
      </c>
      <c r="L2892" s="13" t="s">
        <v>33</v>
      </c>
      <c r="M2892" s="13">
        <v>26</v>
      </c>
      <c r="N2892" s="13">
        <v>0.39444444444444438</v>
      </c>
      <c r="O2892" s="13">
        <v>10.255555555555549</v>
      </c>
      <c r="P2892" s="13">
        <v>8</v>
      </c>
      <c r="Q2892" s="13">
        <v>1.2819444444444441</v>
      </c>
      <c r="R2892" s="13">
        <v>3.25</v>
      </c>
      <c r="S2892" s="13">
        <v>8.3323353293413174</v>
      </c>
      <c r="T2892" s="13" t="str">
        <f>IFERROR(VLOOKUP(B720,[1]!users_table[#All],4),"NA")</f>
        <v>NA</v>
      </c>
      <c r="U2892" s="13" t="s">
        <v>65</v>
      </c>
    </row>
    <row r="2893" spans="1:21" x14ac:dyDescent="0.3">
      <c r="A2893" s="25">
        <v>2891</v>
      </c>
      <c r="B2893" s="13" t="s">
        <v>4</v>
      </c>
      <c r="C2893" s="13">
        <v>38000</v>
      </c>
      <c r="D2893" s="13" t="s">
        <v>849</v>
      </c>
      <c r="E2893" s="13" t="s">
        <v>32</v>
      </c>
      <c r="F2893" s="13" t="s">
        <v>37</v>
      </c>
      <c r="G2893" s="13">
        <v>8.51</v>
      </c>
      <c r="H2893" s="26">
        <v>43737</v>
      </c>
      <c r="I2893" s="26">
        <v>43744</v>
      </c>
      <c r="J2893" s="13">
        <v>9</v>
      </c>
      <c r="K2893" s="13">
        <v>2019</v>
      </c>
      <c r="L2893" s="13" t="s">
        <v>33</v>
      </c>
      <c r="M2893" s="13">
        <v>26</v>
      </c>
      <c r="N2893" s="13">
        <v>0.39444444444444438</v>
      </c>
      <c r="O2893" s="13">
        <v>10.255555555555549</v>
      </c>
      <c r="P2893" s="13">
        <v>8</v>
      </c>
      <c r="Q2893" s="13">
        <v>1.2819444444444441</v>
      </c>
      <c r="R2893" s="13">
        <v>3.25</v>
      </c>
      <c r="S2893" s="13">
        <v>8.3323353293413174</v>
      </c>
      <c r="T2893" s="13" t="str">
        <f>IFERROR(VLOOKUP(B720,[1]!users_table[#All],4),"NA")</f>
        <v>NA</v>
      </c>
      <c r="U2893" s="13" t="s">
        <v>83</v>
      </c>
    </row>
    <row r="2894" spans="1:21" x14ac:dyDescent="0.3">
      <c r="A2894" s="25">
        <v>2892</v>
      </c>
      <c r="B2894" s="13" t="s">
        <v>4</v>
      </c>
      <c r="C2894" s="13">
        <v>38000</v>
      </c>
      <c r="D2894" s="13" t="s">
        <v>849</v>
      </c>
      <c r="E2894" s="13" t="s">
        <v>32</v>
      </c>
      <c r="F2894" s="13" t="s">
        <v>37</v>
      </c>
      <c r="G2894" s="13">
        <v>8.51</v>
      </c>
      <c r="H2894" s="26">
        <v>43737</v>
      </c>
      <c r="I2894" s="26">
        <v>43744</v>
      </c>
      <c r="J2894" s="13">
        <v>9</v>
      </c>
      <c r="K2894" s="13">
        <v>2019</v>
      </c>
      <c r="L2894" s="13" t="s">
        <v>33</v>
      </c>
      <c r="M2894" s="13">
        <v>26</v>
      </c>
      <c r="N2894" s="13">
        <v>0.39444444444444438</v>
      </c>
      <c r="O2894" s="13">
        <v>10.255555555555549</v>
      </c>
      <c r="P2894" s="13">
        <v>8</v>
      </c>
      <c r="Q2894" s="13">
        <v>1.2819444444444441</v>
      </c>
      <c r="R2894" s="13">
        <v>3.25</v>
      </c>
      <c r="S2894" s="13">
        <v>8.3323353293413174</v>
      </c>
      <c r="T2894" s="13" t="str">
        <f>IFERROR(VLOOKUP(B720,[1]!users_table[#All],4),"NA")</f>
        <v>NA</v>
      </c>
      <c r="U2894" s="13" t="s">
        <v>60</v>
      </c>
    </row>
    <row r="2895" spans="1:21" x14ac:dyDescent="0.3">
      <c r="A2895" s="25">
        <v>2893</v>
      </c>
      <c r="B2895" s="13" t="s">
        <v>4</v>
      </c>
      <c r="C2895" s="13">
        <v>38000</v>
      </c>
      <c r="D2895" s="13" t="s">
        <v>849</v>
      </c>
      <c r="E2895" s="13" t="s">
        <v>32</v>
      </c>
      <c r="F2895" s="13" t="s">
        <v>37</v>
      </c>
      <c r="G2895" s="13">
        <v>8.51</v>
      </c>
      <c r="H2895" s="26">
        <v>43737</v>
      </c>
      <c r="I2895" s="26">
        <v>43744</v>
      </c>
      <c r="J2895" s="13">
        <v>9</v>
      </c>
      <c r="K2895" s="13">
        <v>2019</v>
      </c>
      <c r="L2895" s="13" t="s">
        <v>33</v>
      </c>
      <c r="M2895" s="13">
        <v>26</v>
      </c>
      <c r="N2895" s="13">
        <v>0.39444444444444438</v>
      </c>
      <c r="O2895" s="13">
        <v>10.255555555555549</v>
      </c>
      <c r="P2895" s="13">
        <v>8</v>
      </c>
      <c r="Q2895" s="13">
        <v>1.2819444444444441</v>
      </c>
      <c r="R2895" s="13">
        <v>3.25</v>
      </c>
      <c r="S2895" s="13">
        <v>8.3323353293413174</v>
      </c>
      <c r="T2895" s="13" t="str">
        <f>IFERROR(VLOOKUP(B720,[1]!users_table[#All],4),"NA")</f>
        <v>NA</v>
      </c>
      <c r="U2895" s="13" t="s">
        <v>1021</v>
      </c>
    </row>
    <row r="2896" spans="1:21" x14ac:dyDescent="0.3">
      <c r="A2896" s="25">
        <v>2894</v>
      </c>
      <c r="B2896" s="13" t="s">
        <v>4</v>
      </c>
      <c r="C2896" s="13">
        <v>38000</v>
      </c>
      <c r="D2896" s="13" t="s">
        <v>849</v>
      </c>
      <c r="E2896" s="13" t="s">
        <v>32</v>
      </c>
      <c r="F2896" s="13" t="s">
        <v>37</v>
      </c>
      <c r="G2896" s="13">
        <v>8.51</v>
      </c>
      <c r="H2896" s="26">
        <v>43737</v>
      </c>
      <c r="I2896" s="26">
        <v>43744</v>
      </c>
      <c r="J2896" s="13">
        <v>9</v>
      </c>
      <c r="K2896" s="13">
        <v>2019</v>
      </c>
      <c r="L2896" s="13" t="s">
        <v>33</v>
      </c>
      <c r="M2896" s="13">
        <v>26</v>
      </c>
      <c r="N2896" s="13">
        <v>0.39444444444444438</v>
      </c>
      <c r="O2896" s="13">
        <v>10.255555555555549</v>
      </c>
      <c r="P2896" s="13">
        <v>8</v>
      </c>
      <c r="Q2896" s="13">
        <v>1.2819444444444441</v>
      </c>
      <c r="R2896" s="13">
        <v>3.25</v>
      </c>
      <c r="S2896" s="13">
        <v>8.3323353293413174</v>
      </c>
      <c r="T2896" s="13" t="str">
        <f>IFERROR(VLOOKUP(B720,[1]!users_table[#All],4),"NA")</f>
        <v>NA</v>
      </c>
      <c r="U2896" s="13" t="s">
        <v>68</v>
      </c>
    </row>
    <row r="2897" spans="1:21" x14ac:dyDescent="0.3">
      <c r="A2897" s="25">
        <v>2895</v>
      </c>
      <c r="B2897" s="13" t="s">
        <v>4</v>
      </c>
      <c r="C2897" s="13">
        <v>49926</v>
      </c>
      <c r="D2897" s="13" t="s">
        <v>850</v>
      </c>
      <c r="E2897" s="13" t="s">
        <v>32</v>
      </c>
      <c r="F2897" s="13" t="s">
        <v>37</v>
      </c>
      <c r="G2897" s="13">
        <v>8.39</v>
      </c>
      <c r="H2897" s="26">
        <v>44481</v>
      </c>
      <c r="I2897" s="26">
        <v>44653</v>
      </c>
      <c r="J2897" s="13">
        <v>8</v>
      </c>
      <c r="K2897" s="13">
        <v>2021</v>
      </c>
      <c r="L2897" s="13" t="s">
        <v>35</v>
      </c>
      <c r="M2897" s="13">
        <v>7</v>
      </c>
      <c r="N2897" s="13">
        <v>0.40416666666666667</v>
      </c>
      <c r="O2897" s="13">
        <v>2.8291666666666671</v>
      </c>
      <c r="P2897" s="13">
        <v>173</v>
      </c>
      <c r="Q2897" s="13">
        <v>1.635356454720617E-2</v>
      </c>
      <c r="R2897" s="13">
        <v>4.046242774566474E-2</v>
      </c>
      <c r="S2897" s="13">
        <v>8.3323353293413174</v>
      </c>
      <c r="T2897" s="13" t="str">
        <f>IFERROR(VLOOKUP(B721,[1]!users_table[#All],4),"NA")</f>
        <v>NA</v>
      </c>
      <c r="U2897" s="13" t="s">
        <v>65</v>
      </c>
    </row>
    <row r="2898" spans="1:21" x14ac:dyDescent="0.3">
      <c r="A2898" s="25">
        <v>2896</v>
      </c>
      <c r="B2898" s="13" t="s">
        <v>4</v>
      </c>
      <c r="C2898" s="13">
        <v>49926</v>
      </c>
      <c r="D2898" s="13" t="s">
        <v>850</v>
      </c>
      <c r="E2898" s="13" t="s">
        <v>32</v>
      </c>
      <c r="F2898" s="13" t="s">
        <v>37</v>
      </c>
      <c r="G2898" s="13">
        <v>8.39</v>
      </c>
      <c r="H2898" s="26">
        <v>44481</v>
      </c>
      <c r="I2898" s="26">
        <v>44653</v>
      </c>
      <c r="J2898" s="13">
        <v>8</v>
      </c>
      <c r="K2898" s="13">
        <v>2021</v>
      </c>
      <c r="L2898" s="13" t="s">
        <v>35</v>
      </c>
      <c r="M2898" s="13">
        <v>7</v>
      </c>
      <c r="N2898" s="13">
        <v>0.40416666666666667</v>
      </c>
      <c r="O2898" s="13">
        <v>2.8291666666666671</v>
      </c>
      <c r="P2898" s="13">
        <v>173</v>
      </c>
      <c r="Q2898" s="13">
        <v>1.635356454720617E-2</v>
      </c>
      <c r="R2898" s="13">
        <v>4.046242774566474E-2</v>
      </c>
      <c r="S2898" s="13">
        <v>8.3323353293413174</v>
      </c>
      <c r="T2898" s="13" t="str">
        <f>IFERROR(VLOOKUP(B721,[1]!users_table[#All],4),"NA")</f>
        <v>NA</v>
      </c>
      <c r="U2898" s="13" t="s">
        <v>60</v>
      </c>
    </row>
    <row r="2899" spans="1:21" x14ac:dyDescent="0.3">
      <c r="A2899" s="25">
        <v>2897</v>
      </c>
      <c r="B2899" s="13" t="s">
        <v>4</v>
      </c>
      <c r="C2899" s="13">
        <v>49926</v>
      </c>
      <c r="D2899" s="13" t="s">
        <v>850</v>
      </c>
      <c r="E2899" s="13" t="s">
        <v>32</v>
      </c>
      <c r="F2899" s="13" t="s">
        <v>37</v>
      </c>
      <c r="G2899" s="13">
        <v>8.39</v>
      </c>
      <c r="H2899" s="26">
        <v>44481</v>
      </c>
      <c r="I2899" s="26">
        <v>44653</v>
      </c>
      <c r="J2899" s="13">
        <v>8</v>
      </c>
      <c r="K2899" s="13">
        <v>2021</v>
      </c>
      <c r="L2899" s="13" t="s">
        <v>35</v>
      </c>
      <c r="M2899" s="13">
        <v>7</v>
      </c>
      <c r="N2899" s="13">
        <v>0.40416666666666667</v>
      </c>
      <c r="O2899" s="13">
        <v>2.8291666666666671</v>
      </c>
      <c r="P2899" s="13">
        <v>173</v>
      </c>
      <c r="Q2899" s="13">
        <v>1.635356454720617E-2</v>
      </c>
      <c r="R2899" s="13">
        <v>4.046242774566474E-2</v>
      </c>
      <c r="S2899" s="13">
        <v>8.3323353293413174</v>
      </c>
      <c r="T2899" s="13" t="str">
        <f>IFERROR(VLOOKUP(B721,[1]!users_table[#All],4),"NA")</f>
        <v>NA</v>
      </c>
      <c r="U2899" s="13" t="s">
        <v>1021</v>
      </c>
    </row>
    <row r="2900" spans="1:21" x14ac:dyDescent="0.3">
      <c r="A2900" s="25">
        <v>2898</v>
      </c>
      <c r="B2900" s="13" t="s">
        <v>4</v>
      </c>
      <c r="C2900" s="13">
        <v>49926</v>
      </c>
      <c r="D2900" s="13" t="s">
        <v>850</v>
      </c>
      <c r="E2900" s="13" t="s">
        <v>32</v>
      </c>
      <c r="F2900" s="13" t="s">
        <v>37</v>
      </c>
      <c r="G2900" s="13">
        <v>8.39</v>
      </c>
      <c r="H2900" s="26">
        <v>44481</v>
      </c>
      <c r="I2900" s="26">
        <v>44653</v>
      </c>
      <c r="J2900" s="13">
        <v>8</v>
      </c>
      <c r="K2900" s="13">
        <v>2021</v>
      </c>
      <c r="L2900" s="13" t="s">
        <v>35</v>
      </c>
      <c r="M2900" s="13">
        <v>7</v>
      </c>
      <c r="N2900" s="13">
        <v>0.40416666666666667</v>
      </c>
      <c r="O2900" s="13">
        <v>2.8291666666666671</v>
      </c>
      <c r="P2900" s="13">
        <v>173</v>
      </c>
      <c r="Q2900" s="13">
        <v>1.635356454720617E-2</v>
      </c>
      <c r="R2900" s="13">
        <v>4.046242774566474E-2</v>
      </c>
      <c r="S2900" s="13">
        <v>8.3323353293413174</v>
      </c>
      <c r="T2900" s="13" t="str">
        <f>IFERROR(VLOOKUP(B721,[1]!users_table[#All],4),"NA")</f>
        <v>NA</v>
      </c>
      <c r="U2900" s="13" t="s">
        <v>68</v>
      </c>
    </row>
    <row r="2901" spans="1:21" x14ac:dyDescent="0.3">
      <c r="A2901" s="25">
        <v>2899</v>
      </c>
      <c r="B2901" s="13" t="s">
        <v>4</v>
      </c>
      <c r="C2901" s="13">
        <v>17741</v>
      </c>
      <c r="D2901" s="13" t="s">
        <v>851</v>
      </c>
      <c r="E2901" s="13" t="s">
        <v>32</v>
      </c>
      <c r="F2901" s="13" t="s">
        <v>37</v>
      </c>
      <c r="G2901" s="13">
        <v>6.84</v>
      </c>
      <c r="H2901" s="26">
        <v>44950</v>
      </c>
      <c r="I2901" s="26">
        <v>44953</v>
      </c>
      <c r="J2901" s="13">
        <v>6</v>
      </c>
      <c r="K2901" s="13">
        <v>2013</v>
      </c>
      <c r="L2901" s="13" t="s">
        <v>39</v>
      </c>
      <c r="M2901" s="13">
        <v>12</v>
      </c>
      <c r="N2901" s="13">
        <v>0.34444444444444439</v>
      </c>
      <c r="O2901" s="13">
        <v>4.1333333333333329</v>
      </c>
      <c r="P2901" s="13">
        <v>4</v>
      </c>
      <c r="Q2901" s="13">
        <v>1.033333333333333</v>
      </c>
      <c r="R2901" s="13">
        <v>3</v>
      </c>
      <c r="S2901" s="13">
        <v>8.3323353293413174</v>
      </c>
      <c r="T2901" s="7" t="str">
        <f>IFERROR(VLOOKUP(B722,[1]!users_table[#All],4),"NA")</f>
        <v>NA</v>
      </c>
      <c r="U2901" s="13" t="s">
        <v>66</v>
      </c>
    </row>
    <row r="2902" spans="1:21" x14ac:dyDescent="0.3">
      <c r="A2902" s="25">
        <v>2900</v>
      </c>
      <c r="B2902" s="13" t="s">
        <v>4</v>
      </c>
      <c r="C2902" s="13">
        <v>17741</v>
      </c>
      <c r="D2902" s="13" t="s">
        <v>851</v>
      </c>
      <c r="E2902" s="13" t="s">
        <v>32</v>
      </c>
      <c r="F2902" s="13" t="s">
        <v>37</v>
      </c>
      <c r="G2902" s="13">
        <v>6.84</v>
      </c>
      <c r="H2902" s="26">
        <v>44950</v>
      </c>
      <c r="I2902" s="26">
        <v>44953</v>
      </c>
      <c r="J2902" s="13">
        <v>6</v>
      </c>
      <c r="K2902" s="13">
        <v>2013</v>
      </c>
      <c r="L2902" s="13" t="s">
        <v>39</v>
      </c>
      <c r="M2902" s="13">
        <v>12</v>
      </c>
      <c r="N2902" s="13">
        <v>0.34444444444444439</v>
      </c>
      <c r="O2902" s="13">
        <v>4.1333333333333329</v>
      </c>
      <c r="P2902" s="13">
        <v>4</v>
      </c>
      <c r="Q2902" s="13">
        <v>1.033333333333333</v>
      </c>
      <c r="R2902" s="13">
        <v>3</v>
      </c>
      <c r="S2902" s="13">
        <v>8.3323353293413174</v>
      </c>
      <c r="T2902" s="7" t="str">
        <f>IFERROR(VLOOKUP(B722,[1]!users_table[#All],4),"NA")</f>
        <v>NA</v>
      </c>
      <c r="U2902" s="13" t="s">
        <v>1040</v>
      </c>
    </row>
    <row r="2903" spans="1:21" x14ac:dyDescent="0.3">
      <c r="A2903" s="25">
        <v>2901</v>
      </c>
      <c r="B2903" s="13" t="s">
        <v>4</v>
      </c>
      <c r="C2903" s="13">
        <v>17741</v>
      </c>
      <c r="D2903" s="13" t="s">
        <v>851</v>
      </c>
      <c r="E2903" s="13" t="s">
        <v>32</v>
      </c>
      <c r="F2903" s="13" t="s">
        <v>37</v>
      </c>
      <c r="G2903" s="13">
        <v>6.84</v>
      </c>
      <c r="H2903" s="26">
        <v>44950</v>
      </c>
      <c r="I2903" s="26">
        <v>44953</v>
      </c>
      <c r="J2903" s="13">
        <v>6</v>
      </c>
      <c r="K2903" s="13">
        <v>2013</v>
      </c>
      <c r="L2903" s="13" t="s">
        <v>39</v>
      </c>
      <c r="M2903" s="13">
        <v>12</v>
      </c>
      <c r="N2903" s="13">
        <v>0.34444444444444439</v>
      </c>
      <c r="O2903" s="13">
        <v>4.1333333333333329</v>
      </c>
      <c r="P2903" s="13">
        <v>4</v>
      </c>
      <c r="Q2903" s="13">
        <v>1.033333333333333</v>
      </c>
      <c r="R2903" s="13">
        <v>3</v>
      </c>
      <c r="S2903" s="13">
        <v>8.3323353293413174</v>
      </c>
      <c r="T2903" s="13" t="str">
        <f>IFERROR(VLOOKUP(B722,[1]!users_table[#All],4),"NA")</f>
        <v>NA</v>
      </c>
      <c r="U2903" s="13" t="s">
        <v>75</v>
      </c>
    </row>
    <row r="2904" spans="1:21" x14ac:dyDescent="0.3">
      <c r="A2904" s="25">
        <v>2902</v>
      </c>
      <c r="B2904" s="13" t="s">
        <v>4</v>
      </c>
      <c r="C2904" s="13">
        <v>17741</v>
      </c>
      <c r="D2904" s="13" t="s">
        <v>851</v>
      </c>
      <c r="E2904" s="13" t="s">
        <v>32</v>
      </c>
      <c r="F2904" s="13" t="s">
        <v>37</v>
      </c>
      <c r="G2904" s="13">
        <v>6.84</v>
      </c>
      <c r="H2904" s="26">
        <v>44950</v>
      </c>
      <c r="I2904" s="26">
        <v>44953</v>
      </c>
      <c r="J2904" s="13">
        <v>6</v>
      </c>
      <c r="K2904" s="13">
        <v>2013</v>
      </c>
      <c r="L2904" s="13" t="s">
        <v>39</v>
      </c>
      <c r="M2904" s="13">
        <v>12</v>
      </c>
      <c r="N2904" s="13">
        <v>0.34444444444444439</v>
      </c>
      <c r="O2904" s="13">
        <v>4.1333333333333329</v>
      </c>
      <c r="P2904" s="13">
        <v>4</v>
      </c>
      <c r="Q2904" s="13">
        <v>1.033333333333333</v>
      </c>
      <c r="R2904" s="13">
        <v>3</v>
      </c>
      <c r="S2904" s="13">
        <v>8.3323353293413174</v>
      </c>
      <c r="T2904" s="13" t="str">
        <f>IFERROR(VLOOKUP(B722,[1]!users_table[#All],4),"NA")</f>
        <v>NA</v>
      </c>
      <c r="U2904" s="13" t="s">
        <v>68</v>
      </c>
    </row>
    <row r="2905" spans="1:21" x14ac:dyDescent="0.3">
      <c r="A2905" s="25">
        <v>2903</v>
      </c>
      <c r="B2905" s="13" t="s">
        <v>4</v>
      </c>
      <c r="C2905" s="13">
        <v>11313</v>
      </c>
      <c r="D2905" s="13" t="s">
        <v>852</v>
      </c>
      <c r="E2905" s="13" t="s">
        <v>52</v>
      </c>
      <c r="F2905" s="13" t="s">
        <v>37</v>
      </c>
      <c r="G2905" s="13">
        <v>7.19</v>
      </c>
      <c r="H2905" s="26">
        <v>44950</v>
      </c>
      <c r="I2905" s="26">
        <v>44950</v>
      </c>
      <c r="J2905" s="13">
        <v>8</v>
      </c>
      <c r="K2905" s="13">
        <v>2012</v>
      </c>
      <c r="L2905" s="13" t="s">
        <v>30</v>
      </c>
      <c r="M2905" s="13">
        <v>2</v>
      </c>
      <c r="N2905" s="13">
        <v>0.40805555555555562</v>
      </c>
      <c r="O2905" s="13">
        <v>0.81611111111111112</v>
      </c>
      <c r="P2905" s="13">
        <v>1</v>
      </c>
      <c r="Q2905" s="13">
        <v>0.81611111111111112</v>
      </c>
      <c r="R2905" s="13">
        <v>2</v>
      </c>
      <c r="S2905" s="13">
        <v>8.3323353293413174</v>
      </c>
      <c r="T2905" s="13" t="str">
        <f>IFERROR(VLOOKUP(B723,[1]!users_table[#All],4),"NA")</f>
        <v>NA</v>
      </c>
      <c r="U2905" s="13" t="s">
        <v>66</v>
      </c>
    </row>
    <row r="2906" spans="1:21" x14ac:dyDescent="0.3">
      <c r="A2906" s="25">
        <v>2904</v>
      </c>
      <c r="B2906" s="13" t="s">
        <v>4</v>
      </c>
      <c r="C2906" s="13">
        <v>11313</v>
      </c>
      <c r="D2906" s="13" t="s">
        <v>852</v>
      </c>
      <c r="E2906" s="13" t="s">
        <v>52</v>
      </c>
      <c r="F2906" s="13" t="s">
        <v>37</v>
      </c>
      <c r="G2906" s="13">
        <v>7.19</v>
      </c>
      <c r="H2906" s="26">
        <v>44950</v>
      </c>
      <c r="I2906" s="26">
        <v>44950</v>
      </c>
      <c r="J2906" s="13">
        <v>8</v>
      </c>
      <c r="K2906" s="13">
        <v>2012</v>
      </c>
      <c r="L2906" s="13" t="s">
        <v>30</v>
      </c>
      <c r="M2906" s="13">
        <v>2</v>
      </c>
      <c r="N2906" s="13">
        <v>0.40805555555555562</v>
      </c>
      <c r="O2906" s="13">
        <v>0.81611111111111112</v>
      </c>
      <c r="P2906" s="13">
        <v>1</v>
      </c>
      <c r="Q2906" s="13">
        <v>0.81611111111111112</v>
      </c>
      <c r="R2906" s="13">
        <v>2</v>
      </c>
      <c r="S2906" s="13">
        <v>8.3323353293413174</v>
      </c>
      <c r="T2906" s="7" t="str">
        <f>IFERROR(VLOOKUP(B723,[1]!users_table[#All],4),"NA")</f>
        <v>NA</v>
      </c>
      <c r="U2906" s="13" t="s">
        <v>75</v>
      </c>
    </row>
    <row r="2907" spans="1:21" x14ac:dyDescent="0.3">
      <c r="A2907" s="25">
        <v>2905</v>
      </c>
      <c r="B2907" s="13" t="s">
        <v>4</v>
      </c>
      <c r="C2907" s="13">
        <v>11313</v>
      </c>
      <c r="D2907" s="13" t="s">
        <v>852</v>
      </c>
      <c r="E2907" s="13" t="s">
        <v>52</v>
      </c>
      <c r="F2907" s="13" t="s">
        <v>37</v>
      </c>
      <c r="G2907" s="13">
        <v>7.19</v>
      </c>
      <c r="H2907" s="26">
        <v>44950</v>
      </c>
      <c r="I2907" s="26">
        <v>44950</v>
      </c>
      <c r="J2907" s="13">
        <v>8</v>
      </c>
      <c r="K2907" s="13">
        <v>2012</v>
      </c>
      <c r="L2907" s="13" t="s">
        <v>30</v>
      </c>
      <c r="M2907" s="13">
        <v>2</v>
      </c>
      <c r="N2907" s="13">
        <v>0.40805555555555562</v>
      </c>
      <c r="O2907" s="13">
        <v>0.81611111111111112</v>
      </c>
      <c r="P2907" s="13">
        <v>1</v>
      </c>
      <c r="Q2907" s="13">
        <v>0.81611111111111112</v>
      </c>
      <c r="R2907" s="13">
        <v>2</v>
      </c>
      <c r="S2907" s="13">
        <v>8.3323353293413174</v>
      </c>
      <c r="T2907" s="13" t="str">
        <f>IFERROR(VLOOKUP(B723,[1]!users_table[#All],4),"NA")</f>
        <v>NA</v>
      </c>
      <c r="U2907" s="13" t="s">
        <v>70</v>
      </c>
    </row>
    <row r="2908" spans="1:21" x14ac:dyDescent="0.3">
      <c r="A2908" s="25">
        <v>2906</v>
      </c>
      <c r="B2908" s="13" t="s">
        <v>4</v>
      </c>
      <c r="C2908" s="13">
        <v>11313</v>
      </c>
      <c r="D2908" s="13" t="s">
        <v>852</v>
      </c>
      <c r="E2908" s="13" t="s">
        <v>52</v>
      </c>
      <c r="F2908" s="13" t="s">
        <v>37</v>
      </c>
      <c r="G2908" s="13">
        <v>7.19</v>
      </c>
      <c r="H2908" s="26">
        <v>44950</v>
      </c>
      <c r="I2908" s="26">
        <v>44950</v>
      </c>
      <c r="J2908" s="13">
        <v>8</v>
      </c>
      <c r="K2908" s="13">
        <v>2012</v>
      </c>
      <c r="L2908" s="13" t="s">
        <v>30</v>
      </c>
      <c r="M2908" s="13">
        <v>2</v>
      </c>
      <c r="N2908" s="13">
        <v>0.40805555555555562</v>
      </c>
      <c r="O2908" s="13">
        <v>0.81611111111111112</v>
      </c>
      <c r="P2908" s="13">
        <v>1</v>
      </c>
      <c r="Q2908" s="13">
        <v>0.81611111111111112</v>
      </c>
      <c r="R2908" s="13">
        <v>2</v>
      </c>
      <c r="S2908" s="13">
        <v>8.3323353293413174</v>
      </c>
      <c r="T2908" s="13" t="str">
        <f>IFERROR(VLOOKUP(B723,[1]!users_table[#All],4),"NA")</f>
        <v>NA</v>
      </c>
      <c r="U2908" s="13" t="s">
        <v>68</v>
      </c>
    </row>
    <row r="2909" spans="1:21" x14ac:dyDescent="0.3">
      <c r="A2909" s="25">
        <v>2907</v>
      </c>
      <c r="B2909" s="13" t="s">
        <v>4</v>
      </c>
      <c r="C2909" s="13">
        <v>32281</v>
      </c>
      <c r="D2909" s="13" t="s">
        <v>853</v>
      </c>
      <c r="E2909" s="13" t="s">
        <v>168</v>
      </c>
      <c r="F2909" s="13" t="s">
        <v>29</v>
      </c>
      <c r="G2909" s="13">
        <v>8.85</v>
      </c>
      <c r="H2909" s="26">
        <v>44436</v>
      </c>
      <c r="I2909" s="26">
        <v>44436</v>
      </c>
      <c r="J2909" s="13">
        <v>9</v>
      </c>
      <c r="K2909" s="13">
        <v>2016</v>
      </c>
      <c r="L2909" s="13" t="s">
        <v>39</v>
      </c>
      <c r="M2909" s="13">
        <v>1</v>
      </c>
      <c r="N2909" s="13">
        <v>1.775277777777778</v>
      </c>
      <c r="O2909" s="13">
        <v>1.775277777777778</v>
      </c>
      <c r="P2909" s="13">
        <v>1</v>
      </c>
      <c r="Q2909" s="13">
        <v>1.775277777777778</v>
      </c>
      <c r="R2909" s="13">
        <v>1</v>
      </c>
      <c r="S2909" s="13">
        <v>8.3323353293413174</v>
      </c>
      <c r="T2909" s="13" t="str">
        <f>IFERROR(VLOOKUP(B724,[1]!users_table[#All],4),"NA")</f>
        <v>NA</v>
      </c>
      <c r="U2909" s="13" t="s">
        <v>83</v>
      </c>
    </row>
    <row r="2910" spans="1:21" x14ac:dyDescent="0.3">
      <c r="A2910" s="25">
        <v>2908</v>
      </c>
      <c r="B2910" s="13" t="s">
        <v>4</v>
      </c>
      <c r="C2910" s="13">
        <v>32281</v>
      </c>
      <c r="D2910" s="13" t="s">
        <v>853</v>
      </c>
      <c r="E2910" s="13" t="s">
        <v>168</v>
      </c>
      <c r="F2910" s="13" t="s">
        <v>29</v>
      </c>
      <c r="G2910" s="13">
        <v>8.85</v>
      </c>
      <c r="H2910" s="26">
        <v>44436</v>
      </c>
      <c r="I2910" s="26">
        <v>44436</v>
      </c>
      <c r="J2910" s="13">
        <v>9</v>
      </c>
      <c r="K2910" s="13">
        <v>2016</v>
      </c>
      <c r="L2910" s="13" t="s">
        <v>39</v>
      </c>
      <c r="M2910" s="13">
        <v>1</v>
      </c>
      <c r="N2910" s="13">
        <v>1.775277777777778</v>
      </c>
      <c r="O2910" s="13">
        <v>1.775277777777778</v>
      </c>
      <c r="P2910" s="13">
        <v>1</v>
      </c>
      <c r="Q2910" s="13">
        <v>1.775277777777778</v>
      </c>
      <c r="R2910" s="13">
        <v>1</v>
      </c>
      <c r="S2910" s="13">
        <v>8.3323353293413174</v>
      </c>
      <c r="T2910" s="13" t="str">
        <f>IFERROR(VLOOKUP(B724,[1]!users_table[#All],4),"NA")</f>
        <v>NA</v>
      </c>
      <c r="U2910" s="13" t="s">
        <v>66</v>
      </c>
    </row>
    <row r="2911" spans="1:21" x14ac:dyDescent="0.3">
      <c r="A2911" s="25">
        <v>2909</v>
      </c>
      <c r="B2911" s="13" t="s">
        <v>4</v>
      </c>
      <c r="C2911" s="13">
        <v>32281</v>
      </c>
      <c r="D2911" s="13" t="s">
        <v>853</v>
      </c>
      <c r="E2911" s="13" t="s">
        <v>168</v>
      </c>
      <c r="F2911" s="13" t="s">
        <v>29</v>
      </c>
      <c r="G2911" s="13">
        <v>8.85</v>
      </c>
      <c r="H2911" s="26">
        <v>44436</v>
      </c>
      <c r="I2911" s="26">
        <v>44436</v>
      </c>
      <c r="J2911" s="13">
        <v>9</v>
      </c>
      <c r="K2911" s="13">
        <v>2016</v>
      </c>
      <c r="L2911" s="13" t="s">
        <v>39</v>
      </c>
      <c r="M2911" s="13">
        <v>1</v>
      </c>
      <c r="N2911" s="13">
        <v>1.775277777777778</v>
      </c>
      <c r="O2911" s="13">
        <v>1.775277777777778</v>
      </c>
      <c r="P2911" s="13">
        <v>1</v>
      </c>
      <c r="Q2911" s="13">
        <v>1.775277777777778</v>
      </c>
      <c r="R2911" s="13">
        <v>1</v>
      </c>
      <c r="S2911" s="13">
        <v>8.3323353293413174</v>
      </c>
      <c r="T2911" s="13" t="str">
        <f>IFERROR(VLOOKUP(B724,[1]!users_table[#All],4),"NA")</f>
        <v>NA</v>
      </c>
      <c r="U2911" s="13" t="s">
        <v>1049</v>
      </c>
    </row>
    <row r="2912" spans="1:21" x14ac:dyDescent="0.3">
      <c r="A2912" s="25">
        <v>2910</v>
      </c>
      <c r="B2912" s="13" t="s">
        <v>4</v>
      </c>
      <c r="C2912" s="13">
        <v>32281</v>
      </c>
      <c r="D2912" s="13" t="s">
        <v>853</v>
      </c>
      <c r="E2912" s="13" t="s">
        <v>168</v>
      </c>
      <c r="F2912" s="13" t="s">
        <v>29</v>
      </c>
      <c r="G2912" s="13">
        <v>8.85</v>
      </c>
      <c r="H2912" s="26">
        <v>44436</v>
      </c>
      <c r="I2912" s="26">
        <v>44436</v>
      </c>
      <c r="J2912" s="13">
        <v>9</v>
      </c>
      <c r="K2912" s="13">
        <v>2016</v>
      </c>
      <c r="L2912" s="13" t="s">
        <v>39</v>
      </c>
      <c r="M2912" s="13">
        <v>1</v>
      </c>
      <c r="N2912" s="13">
        <v>1.775277777777778</v>
      </c>
      <c r="O2912" s="13">
        <v>1.775277777777778</v>
      </c>
      <c r="P2912" s="13">
        <v>1</v>
      </c>
      <c r="Q2912" s="13">
        <v>1.775277777777778</v>
      </c>
      <c r="R2912" s="13">
        <v>1</v>
      </c>
      <c r="S2912" s="13">
        <v>8.3323353293413174</v>
      </c>
      <c r="T2912" s="7" t="str">
        <f>IFERROR(VLOOKUP(B724,[1]!users_table[#All],4),"NA")</f>
        <v>NA</v>
      </c>
      <c r="U2912" s="13" t="s">
        <v>1027</v>
      </c>
    </row>
    <row r="2913" spans="1:21" x14ac:dyDescent="0.3">
      <c r="A2913" s="25">
        <v>2911</v>
      </c>
      <c r="B2913" s="13" t="s">
        <v>4</v>
      </c>
      <c r="C2913" s="13">
        <v>51213</v>
      </c>
      <c r="D2913" s="13" t="s">
        <v>854</v>
      </c>
      <c r="E2913" s="13" t="s">
        <v>32</v>
      </c>
      <c r="F2913" s="13" t="s">
        <v>37</v>
      </c>
      <c r="G2913" s="13">
        <v>6.82</v>
      </c>
      <c r="H2913" s="26">
        <v>44767</v>
      </c>
      <c r="I2913" s="26">
        <v>44825</v>
      </c>
      <c r="J2913" s="13">
        <v>8</v>
      </c>
      <c r="K2913" s="13">
        <v>2022</v>
      </c>
      <c r="L2913" s="13" t="s">
        <v>39</v>
      </c>
      <c r="M2913" s="13">
        <v>12</v>
      </c>
      <c r="N2913" s="13">
        <v>0.3947222222222222</v>
      </c>
      <c r="O2913" s="13">
        <v>4.7366666666666664</v>
      </c>
      <c r="P2913" s="13">
        <v>59</v>
      </c>
      <c r="Q2913" s="13">
        <v>8.0282485875706203E-2</v>
      </c>
      <c r="R2913" s="13">
        <v>0.20338983050847459</v>
      </c>
      <c r="S2913" s="13">
        <v>8.3323353293413174</v>
      </c>
      <c r="T2913" s="13">
        <f>IFERROR(VLOOKUP(B725,[1]!users_table[#All],4),"NA")</f>
        <v>8.4223826714801451</v>
      </c>
      <c r="U2913" s="13" t="s">
        <v>1011</v>
      </c>
    </row>
    <row r="2914" spans="1:21" x14ac:dyDescent="0.3">
      <c r="A2914" s="25">
        <v>2912</v>
      </c>
      <c r="B2914" s="13" t="s">
        <v>4</v>
      </c>
      <c r="C2914" s="13">
        <v>51213</v>
      </c>
      <c r="D2914" s="13" t="s">
        <v>854</v>
      </c>
      <c r="E2914" s="13" t="s">
        <v>32</v>
      </c>
      <c r="F2914" s="13" t="s">
        <v>37</v>
      </c>
      <c r="G2914" s="13">
        <v>6.82</v>
      </c>
      <c r="H2914" s="26">
        <v>44767</v>
      </c>
      <c r="I2914" s="26">
        <v>44825</v>
      </c>
      <c r="J2914" s="13">
        <v>8</v>
      </c>
      <c r="K2914" s="13">
        <v>2022</v>
      </c>
      <c r="L2914" s="13" t="s">
        <v>39</v>
      </c>
      <c r="M2914" s="13">
        <v>12</v>
      </c>
      <c r="N2914" s="13">
        <v>0.3947222222222222</v>
      </c>
      <c r="O2914" s="13">
        <v>4.7366666666666664</v>
      </c>
      <c r="P2914" s="13">
        <v>59</v>
      </c>
      <c r="Q2914" s="13">
        <v>8.0282485875706203E-2</v>
      </c>
      <c r="R2914" s="13">
        <v>0.20338983050847459</v>
      </c>
      <c r="S2914" s="13">
        <v>8.3323353293413174</v>
      </c>
      <c r="T2914" s="13">
        <f>IFERROR(VLOOKUP(B725,[1]!users_table[#All],4),"NA")</f>
        <v>8.4223826714801451</v>
      </c>
      <c r="U2914" s="13" t="s">
        <v>60</v>
      </c>
    </row>
    <row r="2915" spans="1:21" x14ac:dyDescent="0.3">
      <c r="A2915" s="25">
        <v>2913</v>
      </c>
      <c r="B2915" s="13" t="s">
        <v>4</v>
      </c>
      <c r="C2915" s="13">
        <v>51213</v>
      </c>
      <c r="D2915" s="13" t="s">
        <v>854</v>
      </c>
      <c r="E2915" s="13" t="s">
        <v>32</v>
      </c>
      <c r="F2915" s="13" t="s">
        <v>37</v>
      </c>
      <c r="G2915" s="13">
        <v>6.82</v>
      </c>
      <c r="H2915" s="26">
        <v>44767</v>
      </c>
      <c r="I2915" s="26">
        <v>44825</v>
      </c>
      <c r="J2915" s="13">
        <v>8</v>
      </c>
      <c r="K2915" s="13">
        <v>2022</v>
      </c>
      <c r="L2915" s="13" t="s">
        <v>39</v>
      </c>
      <c r="M2915" s="13">
        <v>12</v>
      </c>
      <c r="N2915" s="13">
        <v>0.3947222222222222</v>
      </c>
      <c r="O2915" s="13">
        <v>4.7366666666666664</v>
      </c>
      <c r="P2915" s="13">
        <v>59</v>
      </c>
      <c r="Q2915" s="13">
        <v>8.0282485875706203E-2</v>
      </c>
      <c r="R2915" s="13">
        <v>0.20338983050847459</v>
      </c>
      <c r="S2915" s="13">
        <v>8.3323353293413174</v>
      </c>
      <c r="T2915" s="13">
        <f>IFERROR(VLOOKUP(B725,[1]!users_table[#All],4),"NA")</f>
        <v>8.4223826714801451</v>
      </c>
      <c r="U2915" s="13" t="s">
        <v>70</v>
      </c>
    </row>
    <row r="2916" spans="1:21" x14ac:dyDescent="0.3">
      <c r="A2916" s="25">
        <v>2914</v>
      </c>
      <c r="B2916" s="13" t="s">
        <v>4</v>
      </c>
      <c r="C2916" s="13">
        <v>51213</v>
      </c>
      <c r="D2916" s="13" t="s">
        <v>854</v>
      </c>
      <c r="E2916" s="13" t="s">
        <v>32</v>
      </c>
      <c r="F2916" s="13" t="s">
        <v>37</v>
      </c>
      <c r="G2916" s="13">
        <v>6.82</v>
      </c>
      <c r="H2916" s="26">
        <v>44767</v>
      </c>
      <c r="I2916" s="26">
        <v>44825</v>
      </c>
      <c r="J2916" s="13">
        <v>8</v>
      </c>
      <c r="K2916" s="13">
        <v>2022</v>
      </c>
      <c r="L2916" s="13" t="s">
        <v>39</v>
      </c>
      <c r="M2916" s="13">
        <v>12</v>
      </c>
      <c r="N2916" s="13">
        <v>0.3947222222222222</v>
      </c>
      <c r="O2916" s="13">
        <v>4.7366666666666664</v>
      </c>
      <c r="P2916" s="13">
        <v>59</v>
      </c>
      <c r="Q2916" s="13">
        <v>8.0282485875706203E-2</v>
      </c>
      <c r="R2916" s="13">
        <v>0.20338983050847459</v>
      </c>
      <c r="S2916" s="13">
        <v>8.3323353293413174</v>
      </c>
      <c r="T2916" s="13">
        <f>IFERROR(VLOOKUP(B725,[1]!users_table[#All],4),"NA")</f>
        <v>8.4223826714801451</v>
      </c>
      <c r="U2916" s="13" t="s">
        <v>68</v>
      </c>
    </row>
    <row r="2917" spans="1:21" x14ac:dyDescent="0.3">
      <c r="A2917" s="25">
        <v>2915</v>
      </c>
      <c r="B2917" s="13" t="s">
        <v>4</v>
      </c>
      <c r="C2917" s="13">
        <v>31798</v>
      </c>
      <c r="D2917" s="13" t="s">
        <v>855</v>
      </c>
      <c r="E2917" s="13" t="s">
        <v>32</v>
      </c>
      <c r="F2917" s="13" t="s">
        <v>29</v>
      </c>
      <c r="G2917" s="13">
        <v>7.38</v>
      </c>
      <c r="H2917" s="26">
        <v>44466</v>
      </c>
      <c r="I2917" s="26">
        <v>44473</v>
      </c>
      <c r="J2917" s="13">
        <v>7</v>
      </c>
      <c r="K2917" s="13">
        <v>2016</v>
      </c>
      <c r="L2917" s="13" t="s">
        <v>33</v>
      </c>
      <c r="M2917" s="13">
        <v>12</v>
      </c>
      <c r="N2917" s="13">
        <v>0.4</v>
      </c>
      <c r="O2917" s="13">
        <v>4.8000000000000007</v>
      </c>
      <c r="P2917" s="13">
        <v>8</v>
      </c>
      <c r="Q2917" s="13">
        <v>0.60000000000000009</v>
      </c>
      <c r="R2917" s="13">
        <v>1.5</v>
      </c>
      <c r="S2917" s="13">
        <v>8.3323353293413174</v>
      </c>
      <c r="T2917" s="13">
        <f>IFERROR(VLOOKUP(B726,[1]!users_table[#All],4),"NA")</f>
        <v>8.4223826714801451</v>
      </c>
      <c r="U2917" s="13" t="s">
        <v>66</v>
      </c>
    </row>
    <row r="2918" spans="1:21" x14ac:dyDescent="0.3">
      <c r="A2918" s="25">
        <v>2916</v>
      </c>
      <c r="B2918" s="13" t="s">
        <v>4</v>
      </c>
      <c r="C2918" s="13">
        <v>31798</v>
      </c>
      <c r="D2918" s="13" t="s">
        <v>855</v>
      </c>
      <c r="E2918" s="13" t="s">
        <v>32</v>
      </c>
      <c r="F2918" s="13" t="s">
        <v>29</v>
      </c>
      <c r="G2918" s="13">
        <v>7.38</v>
      </c>
      <c r="H2918" s="26">
        <v>44466</v>
      </c>
      <c r="I2918" s="26">
        <v>44473</v>
      </c>
      <c r="J2918" s="13">
        <v>7</v>
      </c>
      <c r="K2918" s="13">
        <v>2016</v>
      </c>
      <c r="L2918" s="13" t="s">
        <v>33</v>
      </c>
      <c r="M2918" s="13">
        <v>12</v>
      </c>
      <c r="N2918" s="13">
        <v>0.4</v>
      </c>
      <c r="O2918" s="13">
        <v>4.8000000000000007</v>
      </c>
      <c r="P2918" s="13">
        <v>8</v>
      </c>
      <c r="Q2918" s="13">
        <v>0.60000000000000009</v>
      </c>
      <c r="R2918" s="13">
        <v>1.5</v>
      </c>
      <c r="S2918" s="13">
        <v>8.3323353293413174</v>
      </c>
      <c r="T2918" s="13">
        <f>IFERROR(VLOOKUP(B726,[1]!users_table[#All],4),"NA")</f>
        <v>8.4223826714801451</v>
      </c>
      <c r="U2918" s="13" t="s">
        <v>75</v>
      </c>
    </row>
    <row r="2919" spans="1:21" x14ac:dyDescent="0.3">
      <c r="A2919" s="25">
        <v>2917</v>
      </c>
      <c r="B2919" s="13" t="s">
        <v>4</v>
      </c>
      <c r="C2919" s="13">
        <v>31798</v>
      </c>
      <c r="D2919" s="13" t="s">
        <v>855</v>
      </c>
      <c r="E2919" s="13" t="s">
        <v>32</v>
      </c>
      <c r="F2919" s="13" t="s">
        <v>29</v>
      </c>
      <c r="G2919" s="13">
        <v>7.38</v>
      </c>
      <c r="H2919" s="26">
        <v>44466</v>
      </c>
      <c r="I2919" s="26">
        <v>44473</v>
      </c>
      <c r="J2919" s="13">
        <v>7</v>
      </c>
      <c r="K2919" s="13">
        <v>2016</v>
      </c>
      <c r="L2919" s="13" t="s">
        <v>33</v>
      </c>
      <c r="M2919" s="13">
        <v>12</v>
      </c>
      <c r="N2919" s="13">
        <v>0.4</v>
      </c>
      <c r="O2919" s="13">
        <v>4.8000000000000007</v>
      </c>
      <c r="P2919" s="13">
        <v>8</v>
      </c>
      <c r="Q2919" s="13">
        <v>0.60000000000000009</v>
      </c>
      <c r="R2919" s="13">
        <v>1.5</v>
      </c>
      <c r="S2919" s="13">
        <v>8.3323353293413174</v>
      </c>
      <c r="T2919" s="13">
        <f>IFERROR(VLOOKUP(B726,[1]!users_table[#All],4),"NA")</f>
        <v>8.4223826714801451</v>
      </c>
      <c r="U2919" s="13" t="s">
        <v>62</v>
      </c>
    </row>
    <row r="2920" spans="1:21" x14ac:dyDescent="0.3">
      <c r="A2920" s="25">
        <v>2918</v>
      </c>
      <c r="B2920" s="13" t="s">
        <v>4</v>
      </c>
      <c r="C2920" s="13">
        <v>9260</v>
      </c>
      <c r="D2920" s="13" t="s">
        <v>856</v>
      </c>
      <c r="E2920" s="13" t="s">
        <v>168</v>
      </c>
      <c r="F2920" s="13" t="s">
        <v>152</v>
      </c>
      <c r="G2920" s="13">
        <v>8.3699999999999992</v>
      </c>
      <c r="H2920" s="26">
        <v>44199</v>
      </c>
      <c r="I2920" s="26">
        <v>44199</v>
      </c>
      <c r="J2920" s="13">
        <v>10</v>
      </c>
      <c r="K2920" s="13">
        <v>2016</v>
      </c>
      <c r="L2920" s="13" t="s">
        <v>30</v>
      </c>
      <c r="M2920" s="13">
        <v>1</v>
      </c>
      <c r="N2920" s="13">
        <v>1.0666666666666671</v>
      </c>
      <c r="O2920" s="13">
        <v>1.0666666666666671</v>
      </c>
      <c r="P2920" s="13">
        <v>1</v>
      </c>
      <c r="Q2920" s="13">
        <v>1.0666666666666671</v>
      </c>
      <c r="R2920" s="13">
        <v>1</v>
      </c>
      <c r="S2920" s="13">
        <v>8.3323353293413174</v>
      </c>
      <c r="T2920" s="13">
        <f>IFERROR(VLOOKUP(B727,[1]!users_table[#All],4),"NA")</f>
        <v>8.4223826714801451</v>
      </c>
      <c r="U2920" s="13" t="s">
        <v>65</v>
      </c>
    </row>
    <row r="2921" spans="1:21" x14ac:dyDescent="0.3">
      <c r="A2921" s="25">
        <v>2919</v>
      </c>
      <c r="B2921" s="13" t="s">
        <v>4</v>
      </c>
      <c r="C2921" s="13">
        <v>9260</v>
      </c>
      <c r="D2921" s="13" t="s">
        <v>856</v>
      </c>
      <c r="E2921" s="13" t="s">
        <v>168</v>
      </c>
      <c r="F2921" s="13" t="s">
        <v>152</v>
      </c>
      <c r="G2921" s="13">
        <v>8.3699999999999992</v>
      </c>
      <c r="H2921" s="26">
        <v>44199</v>
      </c>
      <c r="I2921" s="26">
        <v>44199</v>
      </c>
      <c r="J2921" s="13">
        <v>10</v>
      </c>
      <c r="K2921" s="13">
        <v>2016</v>
      </c>
      <c r="L2921" s="13" t="s">
        <v>30</v>
      </c>
      <c r="M2921" s="13">
        <v>1</v>
      </c>
      <c r="N2921" s="13">
        <v>1.0666666666666671</v>
      </c>
      <c r="O2921" s="13">
        <v>1.0666666666666671</v>
      </c>
      <c r="P2921" s="13">
        <v>1</v>
      </c>
      <c r="Q2921" s="13">
        <v>1.0666666666666671</v>
      </c>
      <c r="R2921" s="13">
        <v>1</v>
      </c>
      <c r="S2921" s="13">
        <v>8.3323353293413174</v>
      </c>
      <c r="T2921" s="13">
        <f>IFERROR(VLOOKUP(B727,[1]!users_table[#All],4),"NA")</f>
        <v>8.4223826714801451</v>
      </c>
      <c r="U2921" s="13" t="s">
        <v>61</v>
      </c>
    </row>
    <row r="2922" spans="1:21" x14ac:dyDescent="0.3">
      <c r="A2922" s="25">
        <v>2920</v>
      </c>
      <c r="B2922" s="13" t="s">
        <v>4</v>
      </c>
      <c r="C2922" s="13">
        <v>9260</v>
      </c>
      <c r="D2922" s="13" t="s">
        <v>856</v>
      </c>
      <c r="E2922" s="13" t="s">
        <v>168</v>
      </c>
      <c r="F2922" s="13" t="s">
        <v>152</v>
      </c>
      <c r="G2922" s="13">
        <v>8.3699999999999992</v>
      </c>
      <c r="H2922" s="26">
        <v>44199</v>
      </c>
      <c r="I2922" s="26">
        <v>44199</v>
      </c>
      <c r="J2922" s="13">
        <v>10</v>
      </c>
      <c r="K2922" s="13">
        <v>2016</v>
      </c>
      <c r="L2922" s="13" t="s">
        <v>30</v>
      </c>
      <c r="M2922" s="13">
        <v>1</v>
      </c>
      <c r="N2922" s="13">
        <v>1.0666666666666671</v>
      </c>
      <c r="O2922" s="13">
        <v>1.0666666666666671</v>
      </c>
      <c r="P2922" s="13">
        <v>1</v>
      </c>
      <c r="Q2922" s="13">
        <v>1.0666666666666671</v>
      </c>
      <c r="R2922" s="13">
        <v>1</v>
      </c>
      <c r="S2922" s="13">
        <v>8.3323353293413174</v>
      </c>
      <c r="T2922" s="13">
        <f>IFERROR(VLOOKUP(B727,[1]!users_table[#All],4),"NA")</f>
        <v>8.4223826714801451</v>
      </c>
      <c r="U2922" s="13" t="s">
        <v>1027</v>
      </c>
    </row>
    <row r="2923" spans="1:21" x14ac:dyDescent="0.3">
      <c r="A2923" s="25">
        <v>2921</v>
      </c>
      <c r="B2923" s="13" t="s">
        <v>4</v>
      </c>
      <c r="C2923" s="13">
        <v>9260</v>
      </c>
      <c r="D2923" s="13" t="s">
        <v>856</v>
      </c>
      <c r="E2923" s="13" t="s">
        <v>168</v>
      </c>
      <c r="F2923" s="13" t="s">
        <v>152</v>
      </c>
      <c r="G2923" s="13">
        <v>8.3699999999999992</v>
      </c>
      <c r="H2923" s="26">
        <v>44199</v>
      </c>
      <c r="I2923" s="26">
        <v>44199</v>
      </c>
      <c r="J2923" s="13">
        <v>10</v>
      </c>
      <c r="K2923" s="13">
        <v>2016</v>
      </c>
      <c r="L2923" s="13" t="s">
        <v>30</v>
      </c>
      <c r="M2923" s="13">
        <v>1</v>
      </c>
      <c r="N2923" s="13">
        <v>1.0666666666666671</v>
      </c>
      <c r="O2923" s="13">
        <v>1.0666666666666671</v>
      </c>
      <c r="P2923" s="13">
        <v>1</v>
      </c>
      <c r="Q2923" s="13">
        <v>1.0666666666666671</v>
      </c>
      <c r="R2923" s="13">
        <v>1</v>
      </c>
      <c r="S2923" s="13">
        <v>8.3323353293413174</v>
      </c>
      <c r="T2923" s="13">
        <f>IFERROR(VLOOKUP(B727,[1]!users_table[#All],4),"NA")</f>
        <v>8.4223826714801451</v>
      </c>
      <c r="U2923" s="13" t="s">
        <v>84</v>
      </c>
    </row>
    <row r="2924" spans="1:21" x14ac:dyDescent="0.3">
      <c r="A2924" s="25">
        <v>2922</v>
      </c>
      <c r="B2924" s="13" t="s">
        <v>4</v>
      </c>
      <c r="C2924" s="13">
        <v>31757</v>
      </c>
      <c r="D2924" s="13" t="s">
        <v>857</v>
      </c>
      <c r="E2924" s="13" t="s">
        <v>168</v>
      </c>
      <c r="F2924" s="13" t="s">
        <v>152</v>
      </c>
      <c r="G2924" s="13">
        <v>8.58</v>
      </c>
      <c r="H2924" s="26">
        <v>44199</v>
      </c>
      <c r="I2924" s="26">
        <v>44199</v>
      </c>
      <c r="J2924" s="13">
        <v>10</v>
      </c>
      <c r="K2924" s="13">
        <v>2016</v>
      </c>
      <c r="L2924" s="13" t="s">
        <v>39</v>
      </c>
      <c r="M2924" s="13">
        <v>1</v>
      </c>
      <c r="N2924" s="13">
        <v>1.0666666666666671</v>
      </c>
      <c r="O2924" s="13">
        <v>1.0666666666666671</v>
      </c>
      <c r="P2924" s="13">
        <v>1</v>
      </c>
      <c r="Q2924" s="13">
        <v>1.0666666666666671</v>
      </c>
      <c r="R2924" s="13">
        <v>1</v>
      </c>
      <c r="S2924" s="13">
        <v>8.3323353293413174</v>
      </c>
      <c r="T2924" s="13">
        <f>IFERROR(VLOOKUP(B728,[1]!users_table[#All],4),"NA")</f>
        <v>8.4223826714801451</v>
      </c>
      <c r="U2924" s="13" t="s">
        <v>65</v>
      </c>
    </row>
    <row r="2925" spans="1:21" x14ac:dyDescent="0.3">
      <c r="A2925" s="25">
        <v>2923</v>
      </c>
      <c r="B2925" s="13" t="s">
        <v>4</v>
      </c>
      <c r="C2925" s="13">
        <v>31757</v>
      </c>
      <c r="D2925" s="13" t="s">
        <v>857</v>
      </c>
      <c r="E2925" s="13" t="s">
        <v>168</v>
      </c>
      <c r="F2925" s="13" t="s">
        <v>152</v>
      </c>
      <c r="G2925" s="13">
        <v>8.58</v>
      </c>
      <c r="H2925" s="26">
        <v>44199</v>
      </c>
      <c r="I2925" s="26">
        <v>44199</v>
      </c>
      <c r="J2925" s="13">
        <v>10</v>
      </c>
      <c r="K2925" s="13">
        <v>2016</v>
      </c>
      <c r="L2925" s="13" t="s">
        <v>39</v>
      </c>
      <c r="M2925" s="13">
        <v>1</v>
      </c>
      <c r="N2925" s="13">
        <v>1.0666666666666671</v>
      </c>
      <c r="O2925" s="13">
        <v>1.0666666666666671</v>
      </c>
      <c r="P2925" s="13">
        <v>1</v>
      </c>
      <c r="Q2925" s="13">
        <v>1.0666666666666671</v>
      </c>
      <c r="R2925" s="13">
        <v>1</v>
      </c>
      <c r="S2925" s="13">
        <v>8.3323353293413174</v>
      </c>
      <c r="T2925" s="7">
        <f>IFERROR(VLOOKUP(B728,[1]!users_table[#All],4),"NA")</f>
        <v>8.4223826714801451</v>
      </c>
      <c r="U2925" s="13" t="s">
        <v>61</v>
      </c>
    </row>
    <row r="2926" spans="1:21" x14ac:dyDescent="0.3">
      <c r="A2926" s="25">
        <v>2924</v>
      </c>
      <c r="B2926" s="13" t="s">
        <v>4</v>
      </c>
      <c r="C2926" s="13">
        <v>31757</v>
      </c>
      <c r="D2926" s="13" t="s">
        <v>857</v>
      </c>
      <c r="E2926" s="13" t="s">
        <v>168</v>
      </c>
      <c r="F2926" s="13" t="s">
        <v>152</v>
      </c>
      <c r="G2926" s="13">
        <v>8.58</v>
      </c>
      <c r="H2926" s="26">
        <v>44199</v>
      </c>
      <c r="I2926" s="26">
        <v>44199</v>
      </c>
      <c r="J2926" s="13">
        <v>10</v>
      </c>
      <c r="K2926" s="13">
        <v>2016</v>
      </c>
      <c r="L2926" s="13" t="s">
        <v>39</v>
      </c>
      <c r="M2926" s="13">
        <v>1</v>
      </c>
      <c r="N2926" s="13">
        <v>1.0666666666666671</v>
      </c>
      <c r="O2926" s="13">
        <v>1.0666666666666671</v>
      </c>
      <c r="P2926" s="13">
        <v>1</v>
      </c>
      <c r="Q2926" s="13">
        <v>1.0666666666666671</v>
      </c>
      <c r="R2926" s="13">
        <v>1</v>
      </c>
      <c r="S2926" s="13">
        <v>8.3323353293413174</v>
      </c>
      <c r="T2926" s="13">
        <f>IFERROR(VLOOKUP(B728,[1]!users_table[#All],4),"NA")</f>
        <v>8.4223826714801451</v>
      </c>
      <c r="U2926" s="13" t="s">
        <v>1027</v>
      </c>
    </row>
    <row r="2927" spans="1:21" x14ac:dyDescent="0.3">
      <c r="A2927" s="25">
        <v>2925</v>
      </c>
      <c r="B2927" s="13" t="s">
        <v>4</v>
      </c>
      <c r="C2927" s="13">
        <v>31757</v>
      </c>
      <c r="D2927" s="13" t="s">
        <v>857</v>
      </c>
      <c r="E2927" s="13" t="s">
        <v>168</v>
      </c>
      <c r="F2927" s="13" t="s">
        <v>152</v>
      </c>
      <c r="G2927" s="13">
        <v>8.58</v>
      </c>
      <c r="H2927" s="26">
        <v>44199</v>
      </c>
      <c r="I2927" s="26">
        <v>44199</v>
      </c>
      <c r="J2927" s="13">
        <v>10</v>
      </c>
      <c r="K2927" s="13">
        <v>2016</v>
      </c>
      <c r="L2927" s="13" t="s">
        <v>39</v>
      </c>
      <c r="M2927" s="13">
        <v>1</v>
      </c>
      <c r="N2927" s="13">
        <v>1.0666666666666671</v>
      </c>
      <c r="O2927" s="13">
        <v>1.0666666666666671</v>
      </c>
      <c r="P2927" s="13">
        <v>1</v>
      </c>
      <c r="Q2927" s="13">
        <v>1.0666666666666671</v>
      </c>
      <c r="R2927" s="13">
        <v>1</v>
      </c>
      <c r="S2927" s="13">
        <v>8.3323353293413174</v>
      </c>
      <c r="T2927" s="13">
        <f>IFERROR(VLOOKUP(B728,[1]!users_table[#All],4),"NA")</f>
        <v>8.4223826714801451</v>
      </c>
      <c r="U2927" s="13" t="s">
        <v>84</v>
      </c>
    </row>
    <row r="2928" spans="1:21" x14ac:dyDescent="0.3">
      <c r="A2928" s="25">
        <v>2926</v>
      </c>
      <c r="B2928" s="13" t="s">
        <v>4</v>
      </c>
      <c r="C2928" s="13">
        <v>31758</v>
      </c>
      <c r="D2928" s="13" t="s">
        <v>858</v>
      </c>
      <c r="E2928" s="13" t="s">
        <v>168</v>
      </c>
      <c r="F2928" s="13" t="s">
        <v>152</v>
      </c>
      <c r="G2928" s="13">
        <v>8.7899999999999991</v>
      </c>
      <c r="H2928" s="26">
        <v>44199</v>
      </c>
      <c r="I2928" s="26">
        <v>44199</v>
      </c>
      <c r="J2928" s="13">
        <v>10</v>
      </c>
      <c r="K2928" s="13">
        <v>2017</v>
      </c>
      <c r="L2928" s="13" t="s">
        <v>30</v>
      </c>
      <c r="M2928" s="13">
        <v>1</v>
      </c>
      <c r="N2928" s="13">
        <v>1.3833333333333331</v>
      </c>
      <c r="O2928" s="13">
        <v>1.3833333333333331</v>
      </c>
      <c r="P2928" s="13">
        <v>1</v>
      </c>
      <c r="Q2928" s="13">
        <v>1.3833333333333331</v>
      </c>
      <c r="R2928" s="13">
        <v>1</v>
      </c>
      <c r="S2928" s="13">
        <v>8.3323353293413174</v>
      </c>
      <c r="T2928" s="13">
        <f>IFERROR(VLOOKUP(B729,[1]!users_table[#All],4),"NA")</f>
        <v>8.4223826714801451</v>
      </c>
      <c r="U2928" s="13" t="s">
        <v>65</v>
      </c>
    </row>
    <row r="2929" spans="1:21" x14ac:dyDescent="0.3">
      <c r="A2929" s="25">
        <v>2927</v>
      </c>
      <c r="B2929" s="13" t="s">
        <v>4</v>
      </c>
      <c r="C2929" s="13">
        <v>31758</v>
      </c>
      <c r="D2929" s="13" t="s">
        <v>858</v>
      </c>
      <c r="E2929" s="13" t="s">
        <v>168</v>
      </c>
      <c r="F2929" s="13" t="s">
        <v>152</v>
      </c>
      <c r="G2929" s="13">
        <v>8.7899999999999991</v>
      </c>
      <c r="H2929" s="26">
        <v>44199</v>
      </c>
      <c r="I2929" s="26">
        <v>44199</v>
      </c>
      <c r="J2929" s="13">
        <v>10</v>
      </c>
      <c r="K2929" s="13">
        <v>2017</v>
      </c>
      <c r="L2929" s="13" t="s">
        <v>30</v>
      </c>
      <c r="M2929" s="13">
        <v>1</v>
      </c>
      <c r="N2929" s="13">
        <v>1.3833333333333331</v>
      </c>
      <c r="O2929" s="13">
        <v>1.3833333333333331</v>
      </c>
      <c r="P2929" s="13">
        <v>1</v>
      </c>
      <c r="Q2929" s="13">
        <v>1.3833333333333331</v>
      </c>
      <c r="R2929" s="13">
        <v>1</v>
      </c>
      <c r="S2929" s="13">
        <v>8.3323353293413174</v>
      </c>
      <c r="T2929" s="13">
        <f>IFERROR(VLOOKUP(B729,[1]!users_table[#All],4),"NA")</f>
        <v>8.4223826714801451</v>
      </c>
      <c r="U2929" s="13" t="s">
        <v>61</v>
      </c>
    </row>
    <row r="2930" spans="1:21" x14ac:dyDescent="0.3">
      <c r="A2930" s="25">
        <v>2928</v>
      </c>
      <c r="B2930" s="13" t="s">
        <v>4</v>
      </c>
      <c r="C2930" s="13">
        <v>31758</v>
      </c>
      <c r="D2930" s="13" t="s">
        <v>858</v>
      </c>
      <c r="E2930" s="13" t="s">
        <v>168</v>
      </c>
      <c r="F2930" s="13" t="s">
        <v>152</v>
      </c>
      <c r="G2930" s="13">
        <v>8.7899999999999991</v>
      </c>
      <c r="H2930" s="26">
        <v>44199</v>
      </c>
      <c r="I2930" s="26">
        <v>44199</v>
      </c>
      <c r="J2930" s="13">
        <v>10</v>
      </c>
      <c r="K2930" s="13">
        <v>2017</v>
      </c>
      <c r="L2930" s="13" t="s">
        <v>30</v>
      </c>
      <c r="M2930" s="13">
        <v>1</v>
      </c>
      <c r="N2930" s="13">
        <v>1.3833333333333331</v>
      </c>
      <c r="O2930" s="13">
        <v>1.3833333333333331</v>
      </c>
      <c r="P2930" s="13">
        <v>1</v>
      </c>
      <c r="Q2930" s="13">
        <v>1.3833333333333331</v>
      </c>
      <c r="R2930" s="13">
        <v>1</v>
      </c>
      <c r="S2930" s="13">
        <v>8.3323353293413174</v>
      </c>
      <c r="T2930" s="13">
        <f>IFERROR(VLOOKUP(B729,[1]!users_table[#All],4),"NA")</f>
        <v>8.4223826714801451</v>
      </c>
      <c r="U2930" s="13" t="s">
        <v>1027</v>
      </c>
    </row>
    <row r="2931" spans="1:21" x14ac:dyDescent="0.3">
      <c r="A2931" s="25">
        <v>2929</v>
      </c>
      <c r="B2931" s="13" t="s">
        <v>4</v>
      </c>
      <c r="C2931" s="13">
        <v>31758</v>
      </c>
      <c r="D2931" s="13" t="s">
        <v>858</v>
      </c>
      <c r="E2931" s="13" t="s">
        <v>168</v>
      </c>
      <c r="F2931" s="13" t="s">
        <v>152</v>
      </c>
      <c r="G2931" s="13">
        <v>8.7899999999999991</v>
      </c>
      <c r="H2931" s="26">
        <v>44199</v>
      </c>
      <c r="I2931" s="26">
        <v>44199</v>
      </c>
      <c r="J2931" s="13">
        <v>10</v>
      </c>
      <c r="K2931" s="13">
        <v>2017</v>
      </c>
      <c r="L2931" s="13" t="s">
        <v>30</v>
      </c>
      <c r="M2931" s="13">
        <v>1</v>
      </c>
      <c r="N2931" s="13">
        <v>1.3833333333333331</v>
      </c>
      <c r="O2931" s="13">
        <v>1.3833333333333331</v>
      </c>
      <c r="P2931" s="13">
        <v>1</v>
      </c>
      <c r="Q2931" s="13">
        <v>1.3833333333333331</v>
      </c>
      <c r="R2931" s="13">
        <v>1</v>
      </c>
      <c r="S2931" s="13">
        <v>8.3323353293413174</v>
      </c>
      <c r="T2931" s="7">
        <f>IFERROR(VLOOKUP(B729,[1]!users_table[#All],4),"NA")</f>
        <v>8.4223826714801451</v>
      </c>
      <c r="U2931" s="13" t="s">
        <v>84</v>
      </c>
    </row>
    <row r="2932" spans="1:21" x14ac:dyDescent="0.3">
      <c r="A2932" s="25">
        <v>2930</v>
      </c>
      <c r="B2932" s="13" t="s">
        <v>4</v>
      </c>
      <c r="C2932" s="13">
        <v>2403</v>
      </c>
      <c r="D2932" s="13" t="s">
        <v>859</v>
      </c>
      <c r="E2932" s="13" t="s">
        <v>32</v>
      </c>
      <c r="F2932" s="13" t="s">
        <v>37</v>
      </c>
      <c r="G2932" s="13">
        <v>6.71</v>
      </c>
      <c r="H2932" s="26" t="s">
        <v>54</v>
      </c>
      <c r="I2932" s="26" t="s">
        <v>54</v>
      </c>
      <c r="J2932" s="13">
        <v>7</v>
      </c>
      <c r="K2932" s="13">
        <v>2007</v>
      </c>
      <c r="L2932" s="13" t="s">
        <v>35</v>
      </c>
      <c r="M2932" s="13">
        <v>12</v>
      </c>
      <c r="N2932" s="13">
        <v>0.4</v>
      </c>
      <c r="O2932" s="13">
        <v>4.8000000000000007</v>
      </c>
      <c r="P2932" s="13" t="s">
        <v>54</v>
      </c>
      <c r="Q2932" s="13" t="s">
        <v>54</v>
      </c>
      <c r="R2932" s="13" t="s">
        <v>54</v>
      </c>
      <c r="S2932" s="13">
        <v>8.3323353293413174</v>
      </c>
      <c r="T2932" s="13">
        <f>IFERROR(VLOOKUP(B730,[1]!users_table[#All],4),"NA")</f>
        <v>8.4223826714801451</v>
      </c>
      <c r="U2932" s="13" t="s">
        <v>64</v>
      </c>
    </row>
    <row r="2933" spans="1:21" x14ac:dyDescent="0.3">
      <c r="A2933" s="25">
        <v>2931</v>
      </c>
      <c r="B2933" s="13" t="s">
        <v>4</v>
      </c>
      <c r="C2933" s="13">
        <v>2403</v>
      </c>
      <c r="D2933" s="13" t="s">
        <v>859</v>
      </c>
      <c r="E2933" s="13" t="s">
        <v>32</v>
      </c>
      <c r="F2933" s="13" t="s">
        <v>37</v>
      </c>
      <c r="G2933" s="13">
        <v>6.71</v>
      </c>
      <c r="H2933" s="26" t="s">
        <v>54</v>
      </c>
      <c r="I2933" s="26" t="s">
        <v>54</v>
      </c>
      <c r="J2933" s="13">
        <v>7</v>
      </c>
      <c r="K2933" s="13">
        <v>2007</v>
      </c>
      <c r="L2933" s="13" t="s">
        <v>35</v>
      </c>
      <c r="M2933" s="13">
        <v>12</v>
      </c>
      <c r="N2933" s="13">
        <v>0.4</v>
      </c>
      <c r="O2933" s="13">
        <v>4.8000000000000007</v>
      </c>
      <c r="P2933" s="13" t="s">
        <v>54</v>
      </c>
      <c r="Q2933" s="13" t="s">
        <v>54</v>
      </c>
      <c r="R2933" s="13" t="s">
        <v>54</v>
      </c>
      <c r="S2933" s="13">
        <v>8.3323353293413174</v>
      </c>
      <c r="T2933" s="13">
        <f>IFERROR(VLOOKUP(B730,[1]!users_table[#All],4),"NA")</f>
        <v>8.4223826714801451</v>
      </c>
      <c r="U2933" s="13" t="s">
        <v>66</v>
      </c>
    </row>
    <row r="2934" spans="1:21" x14ac:dyDescent="0.3">
      <c r="A2934" s="25">
        <v>2932</v>
      </c>
      <c r="B2934" s="13" t="s">
        <v>4</v>
      </c>
      <c r="C2934" s="13">
        <v>2403</v>
      </c>
      <c r="D2934" s="13" t="s">
        <v>859</v>
      </c>
      <c r="E2934" s="13" t="s">
        <v>32</v>
      </c>
      <c r="F2934" s="13" t="s">
        <v>37</v>
      </c>
      <c r="G2934" s="13">
        <v>6.71</v>
      </c>
      <c r="H2934" s="26" t="s">
        <v>54</v>
      </c>
      <c r="I2934" s="26" t="s">
        <v>54</v>
      </c>
      <c r="J2934" s="13">
        <v>7</v>
      </c>
      <c r="K2934" s="13">
        <v>2007</v>
      </c>
      <c r="L2934" s="13" t="s">
        <v>35</v>
      </c>
      <c r="M2934" s="13">
        <v>12</v>
      </c>
      <c r="N2934" s="13">
        <v>0.4</v>
      </c>
      <c r="O2934" s="13">
        <v>4.8000000000000007</v>
      </c>
      <c r="P2934" s="13" t="s">
        <v>54</v>
      </c>
      <c r="Q2934" s="13" t="s">
        <v>54</v>
      </c>
      <c r="R2934" s="13" t="s">
        <v>54</v>
      </c>
      <c r="S2934" s="13">
        <v>8.3323353293413174</v>
      </c>
      <c r="T2934" s="13">
        <f>IFERROR(VLOOKUP(B730,[1]!users_table[#All],4),"NA")</f>
        <v>8.4223826714801451</v>
      </c>
      <c r="U2934" s="13" t="s">
        <v>1011</v>
      </c>
    </row>
    <row r="2935" spans="1:21" x14ac:dyDescent="0.3">
      <c r="A2935" s="25">
        <v>2933</v>
      </c>
      <c r="B2935" s="13" t="s">
        <v>4</v>
      </c>
      <c r="C2935" s="13">
        <v>2403</v>
      </c>
      <c r="D2935" s="13" t="s">
        <v>859</v>
      </c>
      <c r="E2935" s="13" t="s">
        <v>32</v>
      </c>
      <c r="F2935" s="13" t="s">
        <v>37</v>
      </c>
      <c r="G2935" s="13">
        <v>6.71</v>
      </c>
      <c r="H2935" s="26" t="s">
        <v>54</v>
      </c>
      <c r="I2935" s="26" t="s">
        <v>54</v>
      </c>
      <c r="J2935" s="13">
        <v>7</v>
      </c>
      <c r="K2935" s="13">
        <v>2007</v>
      </c>
      <c r="L2935" s="13" t="s">
        <v>35</v>
      </c>
      <c r="M2935" s="13">
        <v>12</v>
      </c>
      <c r="N2935" s="13">
        <v>0.4</v>
      </c>
      <c r="O2935" s="13">
        <v>4.8000000000000007</v>
      </c>
      <c r="P2935" s="13" t="s">
        <v>54</v>
      </c>
      <c r="Q2935" s="13" t="s">
        <v>54</v>
      </c>
      <c r="R2935" s="13" t="s">
        <v>54</v>
      </c>
      <c r="S2935" s="13">
        <v>8.3323353293413174</v>
      </c>
      <c r="T2935" s="13">
        <f>IFERROR(VLOOKUP(B730,[1]!users_table[#All],4),"NA")</f>
        <v>8.4223826714801451</v>
      </c>
      <c r="U2935" s="13" t="s">
        <v>70</v>
      </c>
    </row>
    <row r="2936" spans="1:21" x14ac:dyDescent="0.3">
      <c r="A2936" s="25">
        <v>2934</v>
      </c>
      <c r="B2936" s="13" t="s">
        <v>4</v>
      </c>
      <c r="C2936" s="13">
        <v>30831</v>
      </c>
      <c r="D2936" s="13" t="s">
        <v>860</v>
      </c>
      <c r="E2936" s="13" t="s">
        <v>32</v>
      </c>
      <c r="F2936" s="13" t="s">
        <v>152</v>
      </c>
      <c r="G2936" s="13">
        <v>8.11</v>
      </c>
      <c r="H2936" s="26">
        <v>42785</v>
      </c>
      <c r="I2936" s="26">
        <v>42796</v>
      </c>
      <c r="J2936" s="13">
        <v>9</v>
      </c>
      <c r="K2936" s="13">
        <v>2016</v>
      </c>
      <c r="L2936" s="13" t="s">
        <v>30</v>
      </c>
      <c r="M2936" s="13">
        <v>10</v>
      </c>
      <c r="N2936" s="13">
        <v>0.39444444444444438</v>
      </c>
      <c r="O2936" s="13">
        <v>3.9444444444444442</v>
      </c>
      <c r="P2936" s="13">
        <v>12</v>
      </c>
      <c r="Q2936" s="13">
        <v>0.32870370370370372</v>
      </c>
      <c r="R2936" s="13">
        <v>0.83333333333333337</v>
      </c>
      <c r="S2936" s="13">
        <v>8.3323353293413174</v>
      </c>
      <c r="T2936" s="7">
        <f>IFERROR(VLOOKUP(B732,[1]!users_table[#All],4),"NA")</f>
        <v>8.4223826714801451</v>
      </c>
      <c r="U2936" s="13" t="s">
        <v>59</v>
      </c>
    </row>
    <row r="2937" spans="1:21" x14ac:dyDescent="0.3">
      <c r="A2937" s="25">
        <v>2935</v>
      </c>
      <c r="B2937" s="13" t="s">
        <v>4</v>
      </c>
      <c r="C2937" s="13">
        <v>30831</v>
      </c>
      <c r="D2937" s="13" t="s">
        <v>860</v>
      </c>
      <c r="E2937" s="13" t="s">
        <v>32</v>
      </c>
      <c r="F2937" s="13" t="s">
        <v>152</v>
      </c>
      <c r="G2937" s="13">
        <v>8.11</v>
      </c>
      <c r="H2937" s="26">
        <v>42785</v>
      </c>
      <c r="I2937" s="26">
        <v>42796</v>
      </c>
      <c r="J2937" s="13">
        <v>9</v>
      </c>
      <c r="K2937" s="13">
        <v>2016</v>
      </c>
      <c r="L2937" s="13" t="s">
        <v>30</v>
      </c>
      <c r="M2937" s="13">
        <v>10</v>
      </c>
      <c r="N2937" s="13">
        <v>0.39444444444444438</v>
      </c>
      <c r="O2937" s="13">
        <v>3.9444444444444442</v>
      </c>
      <c r="P2937" s="13">
        <v>12</v>
      </c>
      <c r="Q2937" s="13">
        <v>0.32870370370370372</v>
      </c>
      <c r="R2937" s="13">
        <v>0.83333333333333337</v>
      </c>
      <c r="S2937" s="13">
        <v>8.3323353293413174</v>
      </c>
      <c r="T2937" s="7">
        <f>IFERROR(VLOOKUP(B732,[1]!users_table[#All],4),"NA")</f>
        <v>8.4223826714801451</v>
      </c>
      <c r="U2937" s="13" t="s">
        <v>64</v>
      </c>
    </row>
    <row r="2938" spans="1:21" x14ac:dyDescent="0.3">
      <c r="A2938" s="25">
        <v>2936</v>
      </c>
      <c r="B2938" s="13" t="s">
        <v>4</v>
      </c>
      <c r="C2938" s="13">
        <v>30831</v>
      </c>
      <c r="D2938" s="13" t="s">
        <v>860</v>
      </c>
      <c r="E2938" s="13" t="s">
        <v>32</v>
      </c>
      <c r="F2938" s="13" t="s">
        <v>152</v>
      </c>
      <c r="G2938" s="13">
        <v>8.11</v>
      </c>
      <c r="H2938" s="26">
        <v>42785</v>
      </c>
      <c r="I2938" s="26">
        <v>42796</v>
      </c>
      <c r="J2938" s="13">
        <v>9</v>
      </c>
      <c r="K2938" s="13">
        <v>2016</v>
      </c>
      <c r="L2938" s="13" t="s">
        <v>30</v>
      </c>
      <c r="M2938" s="13">
        <v>10</v>
      </c>
      <c r="N2938" s="13">
        <v>0.39444444444444438</v>
      </c>
      <c r="O2938" s="13">
        <v>3.9444444444444442</v>
      </c>
      <c r="P2938" s="13">
        <v>12</v>
      </c>
      <c r="Q2938" s="13">
        <v>0.32870370370370372</v>
      </c>
      <c r="R2938" s="13">
        <v>0.83333333333333337</v>
      </c>
      <c r="S2938" s="13">
        <v>8.3323353293413174</v>
      </c>
      <c r="T2938" s="13">
        <f>IFERROR(VLOOKUP(B732,[1]!users_table[#All],4),"NA")</f>
        <v>8.4223826714801451</v>
      </c>
      <c r="U2938" s="13" t="s">
        <v>60</v>
      </c>
    </row>
    <row r="2939" spans="1:21" x14ac:dyDescent="0.3">
      <c r="A2939" s="25">
        <v>2937</v>
      </c>
      <c r="B2939" s="13" t="s">
        <v>4</v>
      </c>
      <c r="C2939" s="13">
        <v>30831</v>
      </c>
      <c r="D2939" s="13" t="s">
        <v>860</v>
      </c>
      <c r="E2939" s="13" t="s">
        <v>32</v>
      </c>
      <c r="F2939" s="13" t="s">
        <v>152</v>
      </c>
      <c r="G2939" s="13">
        <v>8.11</v>
      </c>
      <c r="H2939" s="26">
        <v>42785</v>
      </c>
      <c r="I2939" s="26">
        <v>42796</v>
      </c>
      <c r="J2939" s="13">
        <v>9</v>
      </c>
      <c r="K2939" s="13">
        <v>2016</v>
      </c>
      <c r="L2939" s="13" t="s">
        <v>30</v>
      </c>
      <c r="M2939" s="13">
        <v>10</v>
      </c>
      <c r="N2939" s="13">
        <v>0.39444444444444438</v>
      </c>
      <c r="O2939" s="13">
        <v>3.9444444444444442</v>
      </c>
      <c r="P2939" s="13">
        <v>12</v>
      </c>
      <c r="Q2939" s="13">
        <v>0.32870370370370372</v>
      </c>
      <c r="R2939" s="13">
        <v>0.83333333333333337</v>
      </c>
      <c r="S2939" s="13">
        <v>8.3323353293413174</v>
      </c>
      <c r="T2939" s="13">
        <f>IFERROR(VLOOKUP(B732,[1]!users_table[#All],4),"NA")</f>
        <v>8.4223826714801451</v>
      </c>
      <c r="U2939" s="13" t="s">
        <v>67</v>
      </c>
    </row>
    <row r="2940" spans="1:21" x14ac:dyDescent="0.3">
      <c r="A2940" s="25">
        <v>2938</v>
      </c>
      <c r="B2940" s="13" t="s">
        <v>4</v>
      </c>
      <c r="C2940" s="13">
        <v>30831</v>
      </c>
      <c r="D2940" s="13" t="s">
        <v>860</v>
      </c>
      <c r="E2940" s="13" t="s">
        <v>32</v>
      </c>
      <c r="F2940" s="13" t="s">
        <v>152</v>
      </c>
      <c r="G2940" s="13">
        <v>8.11</v>
      </c>
      <c r="H2940" s="26">
        <v>42785</v>
      </c>
      <c r="I2940" s="26">
        <v>42796</v>
      </c>
      <c r="J2940" s="13">
        <v>9</v>
      </c>
      <c r="K2940" s="13">
        <v>2016</v>
      </c>
      <c r="L2940" s="13" t="s">
        <v>30</v>
      </c>
      <c r="M2940" s="13">
        <v>10</v>
      </c>
      <c r="N2940" s="13">
        <v>0.39444444444444438</v>
      </c>
      <c r="O2940" s="13">
        <v>3.9444444444444442</v>
      </c>
      <c r="P2940" s="13">
        <v>12</v>
      </c>
      <c r="Q2940" s="13">
        <v>0.32870370370370372</v>
      </c>
      <c r="R2940" s="13">
        <v>0.83333333333333337</v>
      </c>
      <c r="S2940" s="13">
        <v>8.3323353293413174</v>
      </c>
      <c r="T2940" s="13">
        <f>IFERROR(VLOOKUP(B732,[1]!users_table[#All],4),"NA")</f>
        <v>8.4223826714801451</v>
      </c>
      <c r="U2940" s="13" t="s">
        <v>1012</v>
      </c>
    </row>
    <row r="2941" spans="1:21" x14ac:dyDescent="0.3">
      <c r="A2941" s="25">
        <v>2939</v>
      </c>
      <c r="B2941" s="13" t="s">
        <v>4</v>
      </c>
      <c r="C2941" s="13">
        <v>30831</v>
      </c>
      <c r="D2941" s="13" t="s">
        <v>860</v>
      </c>
      <c r="E2941" s="13" t="s">
        <v>32</v>
      </c>
      <c r="F2941" s="13" t="s">
        <v>152</v>
      </c>
      <c r="G2941" s="13">
        <v>8.11</v>
      </c>
      <c r="H2941" s="26">
        <v>42785</v>
      </c>
      <c r="I2941" s="26">
        <v>42796</v>
      </c>
      <c r="J2941" s="13">
        <v>9</v>
      </c>
      <c r="K2941" s="13">
        <v>2016</v>
      </c>
      <c r="L2941" s="13" t="s">
        <v>30</v>
      </c>
      <c r="M2941" s="13">
        <v>10</v>
      </c>
      <c r="N2941" s="13">
        <v>0.39444444444444438</v>
      </c>
      <c r="O2941" s="13">
        <v>3.9444444444444442</v>
      </c>
      <c r="P2941" s="13">
        <v>12</v>
      </c>
      <c r="Q2941" s="13">
        <v>0.32870370370370372</v>
      </c>
      <c r="R2941" s="13">
        <v>0.83333333333333337</v>
      </c>
      <c r="S2941" s="13">
        <v>8.3323353293413174</v>
      </c>
      <c r="T2941" s="7">
        <f>IFERROR(VLOOKUP(B732,[1]!users_table[#All],4),"NA")</f>
        <v>8.4223826714801451</v>
      </c>
      <c r="U2941" s="13" t="s">
        <v>1026</v>
      </c>
    </row>
    <row r="2942" spans="1:21" x14ac:dyDescent="0.3">
      <c r="A2942" s="25">
        <v>2940</v>
      </c>
      <c r="B2942" s="13" t="s">
        <v>4</v>
      </c>
      <c r="C2942" s="13">
        <v>32937</v>
      </c>
      <c r="D2942" s="13" t="s">
        <v>861</v>
      </c>
      <c r="E2942" s="13" t="s">
        <v>32</v>
      </c>
      <c r="F2942" s="13" t="s">
        <v>152</v>
      </c>
      <c r="G2942" s="13">
        <v>8.27</v>
      </c>
      <c r="H2942" s="26">
        <v>43674</v>
      </c>
      <c r="I2942" s="26">
        <v>43685</v>
      </c>
      <c r="J2942" s="13">
        <v>9</v>
      </c>
      <c r="K2942" s="13">
        <v>2017</v>
      </c>
      <c r="L2942" s="13" t="s">
        <v>30</v>
      </c>
      <c r="M2942" s="13">
        <v>10</v>
      </c>
      <c r="N2942" s="13">
        <v>0.38333333333333341</v>
      </c>
      <c r="O2942" s="13">
        <v>3.833333333333333</v>
      </c>
      <c r="P2942" s="13">
        <v>12</v>
      </c>
      <c r="Q2942" s="13">
        <v>0.31944444444444448</v>
      </c>
      <c r="R2942" s="13">
        <v>0.83333333333333337</v>
      </c>
      <c r="S2942" s="13">
        <v>8.3323353293413174</v>
      </c>
      <c r="T2942" s="7">
        <f>IFERROR(VLOOKUP(B733,[1]!users_table[#All],4),"NA")</f>
        <v>8.4223826714801451</v>
      </c>
      <c r="U2942" s="13" t="s">
        <v>59</v>
      </c>
    </row>
    <row r="2943" spans="1:21" x14ac:dyDescent="0.3">
      <c r="A2943" s="25">
        <v>2941</v>
      </c>
      <c r="B2943" s="13" t="s">
        <v>4</v>
      </c>
      <c r="C2943" s="13">
        <v>32937</v>
      </c>
      <c r="D2943" s="13" t="s">
        <v>861</v>
      </c>
      <c r="E2943" s="13" t="s">
        <v>32</v>
      </c>
      <c r="F2943" s="13" t="s">
        <v>152</v>
      </c>
      <c r="G2943" s="13">
        <v>8.27</v>
      </c>
      <c r="H2943" s="26">
        <v>43674</v>
      </c>
      <c r="I2943" s="26">
        <v>43685</v>
      </c>
      <c r="J2943" s="13">
        <v>9</v>
      </c>
      <c r="K2943" s="13">
        <v>2017</v>
      </c>
      <c r="L2943" s="13" t="s">
        <v>30</v>
      </c>
      <c r="M2943" s="13">
        <v>10</v>
      </c>
      <c r="N2943" s="13">
        <v>0.38333333333333341</v>
      </c>
      <c r="O2943" s="13">
        <v>3.833333333333333</v>
      </c>
      <c r="P2943" s="13">
        <v>12</v>
      </c>
      <c r="Q2943" s="13">
        <v>0.31944444444444448</v>
      </c>
      <c r="R2943" s="13">
        <v>0.83333333333333337</v>
      </c>
      <c r="S2943" s="13">
        <v>8.3323353293413174</v>
      </c>
      <c r="T2943" s="13">
        <f>IFERROR(VLOOKUP(B733,[1]!users_table[#All],4),"NA")</f>
        <v>8.4223826714801451</v>
      </c>
      <c r="U2943" s="13" t="s">
        <v>64</v>
      </c>
    </row>
    <row r="2944" spans="1:21" x14ac:dyDescent="0.3">
      <c r="A2944" s="25">
        <v>2942</v>
      </c>
      <c r="B2944" s="13" t="s">
        <v>4</v>
      </c>
      <c r="C2944" s="13">
        <v>32937</v>
      </c>
      <c r="D2944" s="13" t="s">
        <v>861</v>
      </c>
      <c r="E2944" s="13" t="s">
        <v>32</v>
      </c>
      <c r="F2944" s="13" t="s">
        <v>152</v>
      </c>
      <c r="G2944" s="13">
        <v>8.27</v>
      </c>
      <c r="H2944" s="26">
        <v>43674</v>
      </c>
      <c r="I2944" s="26">
        <v>43685</v>
      </c>
      <c r="J2944" s="13">
        <v>9</v>
      </c>
      <c r="K2944" s="13">
        <v>2017</v>
      </c>
      <c r="L2944" s="13" t="s">
        <v>30</v>
      </c>
      <c r="M2944" s="13">
        <v>10</v>
      </c>
      <c r="N2944" s="13">
        <v>0.38333333333333341</v>
      </c>
      <c r="O2944" s="13">
        <v>3.833333333333333</v>
      </c>
      <c r="P2944" s="13">
        <v>12</v>
      </c>
      <c r="Q2944" s="13">
        <v>0.31944444444444448</v>
      </c>
      <c r="R2944" s="13">
        <v>0.83333333333333337</v>
      </c>
      <c r="S2944" s="13">
        <v>8.3323353293413174</v>
      </c>
      <c r="T2944" s="13">
        <f>IFERROR(VLOOKUP(B733,[1]!users_table[#All],4),"NA")</f>
        <v>8.4223826714801451</v>
      </c>
      <c r="U2944" s="13" t="s">
        <v>60</v>
      </c>
    </row>
    <row r="2945" spans="1:21" x14ac:dyDescent="0.3">
      <c r="A2945" s="25">
        <v>2943</v>
      </c>
      <c r="B2945" s="13" t="s">
        <v>4</v>
      </c>
      <c r="C2945" s="13">
        <v>32937</v>
      </c>
      <c r="D2945" s="13" t="s">
        <v>861</v>
      </c>
      <c r="E2945" s="13" t="s">
        <v>32</v>
      </c>
      <c r="F2945" s="13" t="s">
        <v>152</v>
      </c>
      <c r="G2945" s="13">
        <v>8.27</v>
      </c>
      <c r="H2945" s="26">
        <v>43674</v>
      </c>
      <c r="I2945" s="26">
        <v>43685</v>
      </c>
      <c r="J2945" s="13">
        <v>9</v>
      </c>
      <c r="K2945" s="13">
        <v>2017</v>
      </c>
      <c r="L2945" s="13" t="s">
        <v>30</v>
      </c>
      <c r="M2945" s="13">
        <v>10</v>
      </c>
      <c r="N2945" s="13">
        <v>0.38333333333333341</v>
      </c>
      <c r="O2945" s="13">
        <v>3.833333333333333</v>
      </c>
      <c r="P2945" s="13">
        <v>12</v>
      </c>
      <c r="Q2945" s="13">
        <v>0.31944444444444448</v>
      </c>
      <c r="R2945" s="13">
        <v>0.83333333333333337</v>
      </c>
      <c r="S2945" s="13">
        <v>8.3323353293413174</v>
      </c>
      <c r="T2945" s="13">
        <f>IFERROR(VLOOKUP(B733,[1]!users_table[#All],4),"NA")</f>
        <v>8.4223826714801451</v>
      </c>
      <c r="U2945" s="13" t="s">
        <v>67</v>
      </c>
    </row>
    <row r="2946" spans="1:21" x14ac:dyDescent="0.3">
      <c r="A2946" s="25">
        <v>2944</v>
      </c>
      <c r="B2946" s="13" t="s">
        <v>4</v>
      </c>
      <c r="C2946" s="13">
        <v>32937</v>
      </c>
      <c r="D2946" s="13" t="s">
        <v>861</v>
      </c>
      <c r="E2946" s="13" t="s">
        <v>32</v>
      </c>
      <c r="F2946" s="13" t="s">
        <v>152</v>
      </c>
      <c r="G2946" s="13">
        <v>8.27</v>
      </c>
      <c r="H2946" s="26">
        <v>43674</v>
      </c>
      <c r="I2946" s="26">
        <v>43685</v>
      </c>
      <c r="J2946" s="13">
        <v>9</v>
      </c>
      <c r="K2946" s="13">
        <v>2017</v>
      </c>
      <c r="L2946" s="13" t="s">
        <v>30</v>
      </c>
      <c r="M2946" s="13">
        <v>10</v>
      </c>
      <c r="N2946" s="13">
        <v>0.38333333333333341</v>
      </c>
      <c r="O2946" s="13">
        <v>3.833333333333333</v>
      </c>
      <c r="P2946" s="13">
        <v>12</v>
      </c>
      <c r="Q2946" s="13">
        <v>0.31944444444444448</v>
      </c>
      <c r="R2946" s="13">
        <v>0.83333333333333337</v>
      </c>
      <c r="S2946" s="13">
        <v>8.3323353293413174</v>
      </c>
      <c r="T2946" s="13">
        <f>IFERROR(VLOOKUP(B733,[1]!users_table[#All],4),"NA")</f>
        <v>8.4223826714801451</v>
      </c>
      <c r="U2946" s="13" t="s">
        <v>1012</v>
      </c>
    </row>
    <row r="2947" spans="1:21" x14ac:dyDescent="0.3">
      <c r="A2947" s="25">
        <v>2945</v>
      </c>
      <c r="B2947" s="13" t="s">
        <v>4</v>
      </c>
      <c r="C2947" s="13">
        <v>32937</v>
      </c>
      <c r="D2947" s="13" t="s">
        <v>861</v>
      </c>
      <c r="E2947" s="13" t="s">
        <v>32</v>
      </c>
      <c r="F2947" s="13" t="s">
        <v>152</v>
      </c>
      <c r="G2947" s="13">
        <v>8.27</v>
      </c>
      <c r="H2947" s="26">
        <v>43674</v>
      </c>
      <c r="I2947" s="26">
        <v>43685</v>
      </c>
      <c r="J2947" s="13">
        <v>9</v>
      </c>
      <c r="K2947" s="13">
        <v>2017</v>
      </c>
      <c r="L2947" s="13" t="s">
        <v>30</v>
      </c>
      <c r="M2947" s="13">
        <v>10</v>
      </c>
      <c r="N2947" s="13">
        <v>0.38333333333333341</v>
      </c>
      <c r="O2947" s="13">
        <v>3.833333333333333</v>
      </c>
      <c r="P2947" s="13">
        <v>12</v>
      </c>
      <c r="Q2947" s="13">
        <v>0.31944444444444448</v>
      </c>
      <c r="R2947" s="13">
        <v>0.83333333333333337</v>
      </c>
      <c r="S2947" s="13">
        <v>8.3323353293413174</v>
      </c>
      <c r="T2947" s="13">
        <f>IFERROR(VLOOKUP(B733,[1]!users_table[#All],4),"NA")</f>
        <v>8.4223826714801451</v>
      </c>
      <c r="U2947" s="13" t="s">
        <v>1026</v>
      </c>
    </row>
    <row r="2948" spans="1:21" x14ac:dyDescent="0.3">
      <c r="A2948" s="25">
        <v>2946</v>
      </c>
      <c r="B2948" s="13" t="s">
        <v>4</v>
      </c>
      <c r="C2948" s="13">
        <v>38040</v>
      </c>
      <c r="D2948" s="13" t="s">
        <v>862</v>
      </c>
      <c r="E2948" s="13" t="s">
        <v>168</v>
      </c>
      <c r="F2948" s="13" t="s">
        <v>152</v>
      </c>
      <c r="G2948" s="13">
        <v>8.4499999999999993</v>
      </c>
      <c r="H2948" s="26" t="s">
        <v>54</v>
      </c>
      <c r="I2948" s="26" t="s">
        <v>54</v>
      </c>
      <c r="J2948" s="13">
        <v>9</v>
      </c>
      <c r="K2948" s="13">
        <v>2019</v>
      </c>
      <c r="L2948" s="13" t="s">
        <v>39</v>
      </c>
      <c r="M2948" s="13">
        <v>1</v>
      </c>
      <c r="N2948" s="13">
        <v>1.5</v>
      </c>
      <c r="O2948" s="13">
        <v>1.5</v>
      </c>
      <c r="P2948" s="13" t="s">
        <v>54</v>
      </c>
      <c r="Q2948" s="13" t="s">
        <v>54</v>
      </c>
      <c r="R2948" s="13" t="s">
        <v>54</v>
      </c>
      <c r="S2948" s="13">
        <v>8.3323353293413174</v>
      </c>
      <c r="T2948" s="13">
        <f>IFERROR(VLOOKUP(B734,[1]!users_table[#All],4),"NA")</f>
        <v>8.4223826714801451</v>
      </c>
      <c r="U2948" s="13" t="s">
        <v>59</v>
      </c>
    </row>
    <row r="2949" spans="1:21" x14ac:dyDescent="0.3">
      <c r="A2949" s="25">
        <v>2947</v>
      </c>
      <c r="B2949" s="13" t="s">
        <v>4</v>
      </c>
      <c r="C2949" s="13">
        <v>38040</v>
      </c>
      <c r="D2949" s="13" t="s">
        <v>862</v>
      </c>
      <c r="E2949" s="13" t="s">
        <v>168</v>
      </c>
      <c r="F2949" s="13" t="s">
        <v>152</v>
      </c>
      <c r="G2949" s="13">
        <v>8.4499999999999993</v>
      </c>
      <c r="H2949" s="26" t="s">
        <v>54</v>
      </c>
      <c r="I2949" s="26" t="s">
        <v>54</v>
      </c>
      <c r="J2949" s="13">
        <v>9</v>
      </c>
      <c r="K2949" s="13">
        <v>2019</v>
      </c>
      <c r="L2949" s="13" t="s">
        <v>39</v>
      </c>
      <c r="M2949" s="13">
        <v>1</v>
      </c>
      <c r="N2949" s="13">
        <v>1.5</v>
      </c>
      <c r="O2949" s="13">
        <v>1.5</v>
      </c>
      <c r="P2949" s="13" t="s">
        <v>54</v>
      </c>
      <c r="Q2949" s="13" t="s">
        <v>54</v>
      </c>
      <c r="R2949" s="13" t="s">
        <v>54</v>
      </c>
      <c r="S2949" s="13">
        <v>8.3323353293413174</v>
      </c>
      <c r="T2949" s="13">
        <f>IFERROR(VLOOKUP(B734,[1]!users_table[#All],4),"NA")</f>
        <v>8.4223826714801451</v>
      </c>
      <c r="U2949" s="13" t="s">
        <v>64</v>
      </c>
    </row>
    <row r="2950" spans="1:21" x14ac:dyDescent="0.3">
      <c r="A2950" s="25">
        <v>2948</v>
      </c>
      <c r="B2950" s="13" t="s">
        <v>4</v>
      </c>
      <c r="C2950" s="13">
        <v>38040</v>
      </c>
      <c r="D2950" s="13" t="s">
        <v>862</v>
      </c>
      <c r="E2950" s="13" t="s">
        <v>168</v>
      </c>
      <c r="F2950" s="13" t="s">
        <v>152</v>
      </c>
      <c r="G2950" s="13">
        <v>8.4499999999999993</v>
      </c>
      <c r="H2950" s="26" t="s">
        <v>54</v>
      </c>
      <c r="I2950" s="26" t="s">
        <v>54</v>
      </c>
      <c r="J2950" s="13">
        <v>9</v>
      </c>
      <c r="K2950" s="13">
        <v>2019</v>
      </c>
      <c r="L2950" s="13" t="s">
        <v>39</v>
      </c>
      <c r="M2950" s="13">
        <v>1</v>
      </c>
      <c r="N2950" s="13">
        <v>1.5</v>
      </c>
      <c r="O2950" s="13">
        <v>1.5</v>
      </c>
      <c r="P2950" s="13" t="s">
        <v>54</v>
      </c>
      <c r="Q2950" s="13" t="s">
        <v>54</v>
      </c>
      <c r="R2950" s="13" t="s">
        <v>54</v>
      </c>
      <c r="S2950" s="13">
        <v>8.3323353293413174</v>
      </c>
      <c r="T2950" s="13">
        <f>IFERROR(VLOOKUP(B734,[1]!users_table[#All],4),"NA")</f>
        <v>8.4223826714801451</v>
      </c>
      <c r="U2950" s="13" t="s">
        <v>60</v>
      </c>
    </row>
    <row r="2951" spans="1:21" x14ac:dyDescent="0.3">
      <c r="A2951" s="25">
        <v>2949</v>
      </c>
      <c r="B2951" s="13" t="s">
        <v>4</v>
      </c>
      <c r="C2951" s="13">
        <v>38040</v>
      </c>
      <c r="D2951" s="13" t="s">
        <v>862</v>
      </c>
      <c r="E2951" s="13" t="s">
        <v>168</v>
      </c>
      <c r="F2951" s="13" t="s">
        <v>152</v>
      </c>
      <c r="G2951" s="13">
        <v>8.4499999999999993</v>
      </c>
      <c r="H2951" s="26" t="s">
        <v>54</v>
      </c>
      <c r="I2951" s="26" t="s">
        <v>54</v>
      </c>
      <c r="J2951" s="13">
        <v>9</v>
      </c>
      <c r="K2951" s="13">
        <v>2019</v>
      </c>
      <c r="L2951" s="13" t="s">
        <v>39</v>
      </c>
      <c r="M2951" s="13">
        <v>1</v>
      </c>
      <c r="N2951" s="13">
        <v>1.5</v>
      </c>
      <c r="O2951" s="13">
        <v>1.5</v>
      </c>
      <c r="P2951" s="13" t="s">
        <v>54</v>
      </c>
      <c r="Q2951" s="13" t="s">
        <v>54</v>
      </c>
      <c r="R2951" s="13" t="s">
        <v>54</v>
      </c>
      <c r="S2951" s="13">
        <v>8.3323353293413174</v>
      </c>
      <c r="T2951" s="13">
        <f>IFERROR(VLOOKUP(B734,[1]!users_table[#All],4),"NA")</f>
        <v>8.4223826714801451</v>
      </c>
      <c r="U2951" s="13" t="s">
        <v>67</v>
      </c>
    </row>
    <row r="2952" spans="1:21" x14ac:dyDescent="0.3">
      <c r="A2952" s="25">
        <v>2950</v>
      </c>
      <c r="B2952" s="13" t="s">
        <v>4</v>
      </c>
      <c r="C2952" s="13">
        <v>38040</v>
      </c>
      <c r="D2952" s="13" t="s">
        <v>862</v>
      </c>
      <c r="E2952" s="13" t="s">
        <v>168</v>
      </c>
      <c r="F2952" s="13" t="s">
        <v>152</v>
      </c>
      <c r="G2952" s="13">
        <v>8.4499999999999993</v>
      </c>
      <c r="H2952" s="26" t="s">
        <v>54</v>
      </c>
      <c r="I2952" s="26" t="s">
        <v>54</v>
      </c>
      <c r="J2952" s="13">
        <v>9</v>
      </c>
      <c r="K2952" s="13">
        <v>2019</v>
      </c>
      <c r="L2952" s="13" t="s">
        <v>39</v>
      </c>
      <c r="M2952" s="13">
        <v>1</v>
      </c>
      <c r="N2952" s="13">
        <v>1.5</v>
      </c>
      <c r="O2952" s="13">
        <v>1.5</v>
      </c>
      <c r="P2952" s="13" t="s">
        <v>54</v>
      </c>
      <c r="Q2952" s="13" t="s">
        <v>54</v>
      </c>
      <c r="R2952" s="13" t="s">
        <v>54</v>
      </c>
      <c r="S2952" s="13">
        <v>8.3323353293413174</v>
      </c>
      <c r="T2952" s="13">
        <f>IFERROR(VLOOKUP(B734,[1]!users_table[#All],4),"NA")</f>
        <v>8.4223826714801451</v>
      </c>
      <c r="U2952" s="13" t="s">
        <v>1012</v>
      </c>
    </row>
    <row r="2953" spans="1:21" x14ac:dyDescent="0.3">
      <c r="A2953" s="25">
        <v>2951</v>
      </c>
      <c r="B2953" s="13" t="s">
        <v>4</v>
      </c>
      <c r="C2953" s="13">
        <v>38040</v>
      </c>
      <c r="D2953" s="13" t="s">
        <v>862</v>
      </c>
      <c r="E2953" s="13" t="s">
        <v>168</v>
      </c>
      <c r="F2953" s="13" t="s">
        <v>152</v>
      </c>
      <c r="G2953" s="13">
        <v>8.4499999999999993</v>
      </c>
      <c r="H2953" s="26" t="s">
        <v>54</v>
      </c>
      <c r="I2953" s="26" t="s">
        <v>54</v>
      </c>
      <c r="J2953" s="13">
        <v>9</v>
      </c>
      <c r="K2953" s="13">
        <v>2019</v>
      </c>
      <c r="L2953" s="13" t="s">
        <v>39</v>
      </c>
      <c r="M2953" s="13">
        <v>1</v>
      </c>
      <c r="N2953" s="13">
        <v>1.5</v>
      </c>
      <c r="O2953" s="13">
        <v>1.5</v>
      </c>
      <c r="P2953" s="13" t="s">
        <v>54</v>
      </c>
      <c r="Q2953" s="13" t="s">
        <v>54</v>
      </c>
      <c r="R2953" s="13" t="s">
        <v>54</v>
      </c>
      <c r="S2953" s="13">
        <v>8.3323353293413174</v>
      </c>
      <c r="T2953" s="13">
        <f>IFERROR(VLOOKUP(B734,[1]!users_table[#All],4),"NA")</f>
        <v>8.4223826714801451</v>
      </c>
      <c r="U2953" s="13" t="s">
        <v>1026</v>
      </c>
    </row>
    <row r="2954" spans="1:21" x14ac:dyDescent="0.3">
      <c r="A2954" s="25">
        <v>2952</v>
      </c>
      <c r="B2954" s="13" t="s">
        <v>4</v>
      </c>
      <c r="C2954" s="13">
        <v>15379</v>
      </c>
      <c r="D2954" s="13" t="s">
        <v>863</v>
      </c>
      <c r="E2954" s="13" t="s">
        <v>32</v>
      </c>
      <c r="F2954" s="13" t="s">
        <v>183</v>
      </c>
      <c r="G2954" s="13">
        <v>7.17</v>
      </c>
      <c r="H2954" s="26">
        <v>42371</v>
      </c>
      <c r="I2954" s="26">
        <v>42375</v>
      </c>
      <c r="J2954" s="13">
        <v>9</v>
      </c>
      <c r="K2954" s="13">
        <v>2013</v>
      </c>
      <c r="L2954" s="13" t="s">
        <v>30</v>
      </c>
      <c r="M2954" s="13">
        <v>12</v>
      </c>
      <c r="N2954" s="13">
        <v>0.39444444444444438</v>
      </c>
      <c r="O2954" s="13">
        <v>4.7333333333333334</v>
      </c>
      <c r="P2954" s="13">
        <v>5</v>
      </c>
      <c r="Q2954" s="13">
        <v>0.94666666666666666</v>
      </c>
      <c r="R2954" s="13">
        <v>2.4</v>
      </c>
      <c r="S2954" s="13">
        <v>8.3323353293413174</v>
      </c>
      <c r="T2954" s="13">
        <f>IFERROR(VLOOKUP(B735,[1]!users_table[#All],4),"NA")</f>
        <v>8.4223826714801451</v>
      </c>
      <c r="U2954" s="13" t="s">
        <v>64</v>
      </c>
    </row>
    <row r="2955" spans="1:21" x14ac:dyDescent="0.3">
      <c r="A2955" s="25">
        <v>2953</v>
      </c>
      <c r="B2955" s="13" t="s">
        <v>4</v>
      </c>
      <c r="C2955" s="13">
        <v>15379</v>
      </c>
      <c r="D2955" s="13" t="s">
        <v>863</v>
      </c>
      <c r="E2955" s="13" t="s">
        <v>32</v>
      </c>
      <c r="F2955" s="13" t="s">
        <v>183</v>
      </c>
      <c r="G2955" s="13">
        <v>7.17</v>
      </c>
      <c r="H2955" s="26">
        <v>42371</v>
      </c>
      <c r="I2955" s="26">
        <v>42375</v>
      </c>
      <c r="J2955" s="13">
        <v>9</v>
      </c>
      <c r="K2955" s="13">
        <v>2013</v>
      </c>
      <c r="L2955" s="13" t="s">
        <v>30</v>
      </c>
      <c r="M2955" s="13">
        <v>12</v>
      </c>
      <c r="N2955" s="13">
        <v>0.39444444444444438</v>
      </c>
      <c r="O2955" s="13">
        <v>4.7333333333333334</v>
      </c>
      <c r="P2955" s="13">
        <v>5</v>
      </c>
      <c r="Q2955" s="13">
        <v>0.94666666666666666</v>
      </c>
      <c r="R2955" s="13">
        <v>2.4</v>
      </c>
      <c r="S2955" s="13">
        <v>8.3323353293413174</v>
      </c>
      <c r="T2955" s="13">
        <f>IFERROR(VLOOKUP(B735,[1]!users_table[#All],4),"NA")</f>
        <v>8.4223826714801451</v>
      </c>
      <c r="U2955" s="13" t="s">
        <v>66</v>
      </c>
    </row>
    <row r="2956" spans="1:21" x14ac:dyDescent="0.3">
      <c r="A2956" s="25">
        <v>2954</v>
      </c>
      <c r="B2956" s="13" t="s">
        <v>4</v>
      </c>
      <c r="C2956" s="13">
        <v>15379</v>
      </c>
      <c r="D2956" s="13" t="s">
        <v>863</v>
      </c>
      <c r="E2956" s="13" t="s">
        <v>32</v>
      </c>
      <c r="F2956" s="13" t="s">
        <v>183</v>
      </c>
      <c r="G2956" s="13">
        <v>7.17</v>
      </c>
      <c r="H2956" s="26">
        <v>42371</v>
      </c>
      <c r="I2956" s="26">
        <v>42375</v>
      </c>
      <c r="J2956" s="13">
        <v>9</v>
      </c>
      <c r="K2956" s="13">
        <v>2013</v>
      </c>
      <c r="L2956" s="13" t="s">
        <v>30</v>
      </c>
      <c r="M2956" s="13">
        <v>12</v>
      </c>
      <c r="N2956" s="13">
        <v>0.39444444444444438</v>
      </c>
      <c r="O2956" s="13">
        <v>4.7333333333333334</v>
      </c>
      <c r="P2956" s="13">
        <v>5</v>
      </c>
      <c r="Q2956" s="13">
        <v>0.94666666666666666</v>
      </c>
      <c r="R2956" s="13">
        <v>2.4</v>
      </c>
      <c r="S2956" s="13">
        <v>8.3323353293413174</v>
      </c>
      <c r="T2956" s="13">
        <f>IFERROR(VLOOKUP(B735,[1]!users_table[#All],4),"NA")</f>
        <v>8.4223826714801451</v>
      </c>
      <c r="U2956" s="13" t="s">
        <v>75</v>
      </c>
    </row>
    <row r="2957" spans="1:21" x14ac:dyDescent="0.3">
      <c r="A2957" s="25">
        <v>2955</v>
      </c>
      <c r="B2957" s="13" t="s">
        <v>4</v>
      </c>
      <c r="C2957" s="13">
        <v>15379</v>
      </c>
      <c r="D2957" s="13" t="s">
        <v>863</v>
      </c>
      <c r="E2957" s="13" t="s">
        <v>32</v>
      </c>
      <c r="F2957" s="13" t="s">
        <v>183</v>
      </c>
      <c r="G2957" s="13">
        <v>7.17</v>
      </c>
      <c r="H2957" s="26">
        <v>42371</v>
      </c>
      <c r="I2957" s="26">
        <v>42375</v>
      </c>
      <c r="J2957" s="13">
        <v>9</v>
      </c>
      <c r="K2957" s="13">
        <v>2013</v>
      </c>
      <c r="L2957" s="13" t="s">
        <v>30</v>
      </c>
      <c r="M2957" s="13">
        <v>12</v>
      </c>
      <c r="N2957" s="13">
        <v>0.39444444444444438</v>
      </c>
      <c r="O2957" s="13">
        <v>4.7333333333333334</v>
      </c>
      <c r="P2957" s="13">
        <v>5</v>
      </c>
      <c r="Q2957" s="13">
        <v>0.94666666666666666</v>
      </c>
      <c r="R2957" s="13">
        <v>2.4</v>
      </c>
      <c r="S2957" s="13">
        <v>8.3323353293413174</v>
      </c>
      <c r="T2957" s="7">
        <f>IFERROR(VLOOKUP(B735,[1]!users_table[#All],4),"NA")</f>
        <v>8.4223826714801451</v>
      </c>
      <c r="U2957" s="13" t="s">
        <v>70</v>
      </c>
    </row>
    <row r="2958" spans="1:21" x14ac:dyDescent="0.3">
      <c r="A2958" s="25">
        <v>2956</v>
      </c>
      <c r="B2958" s="13" t="s">
        <v>4</v>
      </c>
      <c r="C2958" s="13">
        <v>43</v>
      </c>
      <c r="D2958" s="13" t="s">
        <v>864</v>
      </c>
      <c r="E2958" s="13" t="s">
        <v>168</v>
      </c>
      <c r="F2958" s="13" t="s">
        <v>37</v>
      </c>
      <c r="G2958" s="13">
        <v>8.27</v>
      </c>
      <c r="H2958" s="26">
        <v>42057</v>
      </c>
      <c r="I2958" s="26">
        <v>42057</v>
      </c>
      <c r="J2958" s="13">
        <v>4</v>
      </c>
      <c r="K2958" s="13">
        <v>1995</v>
      </c>
      <c r="L2958" s="13" t="s">
        <v>35</v>
      </c>
      <c r="M2958" s="13">
        <v>1</v>
      </c>
      <c r="N2958" s="13">
        <v>1.377777777777778</v>
      </c>
      <c r="O2958" s="13">
        <v>1.377777777777778</v>
      </c>
      <c r="P2958" s="13">
        <v>1</v>
      </c>
      <c r="Q2958" s="13">
        <v>1.377777777777778</v>
      </c>
      <c r="R2958" s="13">
        <v>1</v>
      </c>
      <c r="S2958" s="13">
        <v>8.3323353293413174</v>
      </c>
      <c r="T2958" s="13">
        <f>IFERROR(VLOOKUP(B736,[1]!users_table[#All],4),"NA")</f>
        <v>8.4223826714801451</v>
      </c>
      <c r="U2958" s="13" t="s">
        <v>65</v>
      </c>
    </row>
    <row r="2959" spans="1:21" x14ac:dyDescent="0.3">
      <c r="A2959" s="25">
        <v>2957</v>
      </c>
      <c r="B2959" s="13" t="s">
        <v>4</v>
      </c>
      <c r="C2959" s="13">
        <v>43</v>
      </c>
      <c r="D2959" s="13" t="s">
        <v>864</v>
      </c>
      <c r="E2959" s="13" t="s">
        <v>168</v>
      </c>
      <c r="F2959" s="13" t="s">
        <v>37</v>
      </c>
      <c r="G2959" s="13">
        <v>8.27</v>
      </c>
      <c r="H2959" s="26">
        <v>42057</v>
      </c>
      <c r="I2959" s="26">
        <v>42057</v>
      </c>
      <c r="J2959" s="13">
        <v>4</v>
      </c>
      <c r="K2959" s="13">
        <v>1995</v>
      </c>
      <c r="L2959" s="13" t="s">
        <v>35</v>
      </c>
      <c r="M2959" s="13">
        <v>1</v>
      </c>
      <c r="N2959" s="13">
        <v>1.377777777777778</v>
      </c>
      <c r="O2959" s="13">
        <v>1.377777777777778</v>
      </c>
      <c r="P2959" s="13">
        <v>1</v>
      </c>
      <c r="Q2959" s="13">
        <v>1.377777777777778</v>
      </c>
      <c r="R2959" s="13">
        <v>1</v>
      </c>
      <c r="S2959" s="13">
        <v>8.3323353293413174</v>
      </c>
      <c r="T2959" s="13">
        <f>IFERROR(VLOOKUP(B736,[1]!users_table[#All],4),"NA")</f>
        <v>8.4223826714801451</v>
      </c>
      <c r="U2959" s="13" t="s">
        <v>1019</v>
      </c>
    </row>
    <row r="2960" spans="1:21" x14ac:dyDescent="0.3">
      <c r="A2960" s="25">
        <v>2958</v>
      </c>
      <c r="B2960" s="13" t="s">
        <v>4</v>
      </c>
      <c r="C2960" s="13">
        <v>43</v>
      </c>
      <c r="D2960" s="13" t="s">
        <v>864</v>
      </c>
      <c r="E2960" s="13" t="s">
        <v>168</v>
      </c>
      <c r="F2960" s="13" t="s">
        <v>37</v>
      </c>
      <c r="G2960" s="13">
        <v>8.27</v>
      </c>
      <c r="H2960" s="26">
        <v>42057</v>
      </c>
      <c r="I2960" s="26">
        <v>42057</v>
      </c>
      <c r="J2960" s="13">
        <v>4</v>
      </c>
      <c r="K2960" s="13">
        <v>1995</v>
      </c>
      <c r="L2960" s="13" t="s">
        <v>35</v>
      </c>
      <c r="M2960" s="13">
        <v>1</v>
      </c>
      <c r="N2960" s="13">
        <v>1.377777777777778</v>
      </c>
      <c r="O2960" s="13">
        <v>1.377777777777778</v>
      </c>
      <c r="P2960" s="13">
        <v>1</v>
      </c>
      <c r="Q2960" s="13">
        <v>1.377777777777778</v>
      </c>
      <c r="R2960" s="13">
        <v>1</v>
      </c>
      <c r="S2960" s="13">
        <v>8.3323353293413174</v>
      </c>
      <c r="T2960" s="13">
        <f>IFERROR(VLOOKUP(B736,[1]!users_table[#All],4),"NA")</f>
        <v>8.4223826714801451</v>
      </c>
      <c r="U2960" s="13" t="s">
        <v>83</v>
      </c>
    </row>
    <row r="2961" spans="1:21" x14ac:dyDescent="0.3">
      <c r="A2961" s="25">
        <v>2959</v>
      </c>
      <c r="B2961" s="13" t="s">
        <v>4</v>
      </c>
      <c r="C2961" s="13">
        <v>43</v>
      </c>
      <c r="D2961" s="13" t="s">
        <v>864</v>
      </c>
      <c r="E2961" s="13" t="s">
        <v>168</v>
      </c>
      <c r="F2961" s="13" t="s">
        <v>37</v>
      </c>
      <c r="G2961" s="13">
        <v>8.27</v>
      </c>
      <c r="H2961" s="26">
        <v>42057</v>
      </c>
      <c r="I2961" s="26">
        <v>42057</v>
      </c>
      <c r="J2961" s="13">
        <v>4</v>
      </c>
      <c r="K2961" s="13">
        <v>1995</v>
      </c>
      <c r="L2961" s="13" t="s">
        <v>35</v>
      </c>
      <c r="M2961" s="13">
        <v>1</v>
      </c>
      <c r="N2961" s="13">
        <v>1.377777777777778</v>
      </c>
      <c r="O2961" s="13">
        <v>1.377777777777778</v>
      </c>
      <c r="P2961" s="13">
        <v>1</v>
      </c>
      <c r="Q2961" s="13">
        <v>1.377777777777778</v>
      </c>
      <c r="R2961" s="13">
        <v>1</v>
      </c>
      <c r="S2961" s="13">
        <v>8.3323353293413174</v>
      </c>
      <c r="T2961" s="7">
        <f>IFERROR(VLOOKUP(B736,[1]!users_table[#All],4),"NA")</f>
        <v>8.4223826714801451</v>
      </c>
      <c r="U2961" s="13" t="s">
        <v>80</v>
      </c>
    </row>
    <row r="2962" spans="1:21" x14ac:dyDescent="0.3">
      <c r="A2962" s="25">
        <v>2960</v>
      </c>
      <c r="B2962" s="13" t="s">
        <v>4</v>
      </c>
      <c r="C2962" s="13">
        <v>43</v>
      </c>
      <c r="D2962" s="13" t="s">
        <v>864</v>
      </c>
      <c r="E2962" s="13" t="s">
        <v>168</v>
      </c>
      <c r="F2962" s="13" t="s">
        <v>37</v>
      </c>
      <c r="G2962" s="13">
        <v>8.27</v>
      </c>
      <c r="H2962" s="26">
        <v>42057</v>
      </c>
      <c r="I2962" s="26">
        <v>42057</v>
      </c>
      <c r="J2962" s="13">
        <v>4</v>
      </c>
      <c r="K2962" s="13">
        <v>1995</v>
      </c>
      <c r="L2962" s="13" t="s">
        <v>35</v>
      </c>
      <c r="M2962" s="13">
        <v>1</v>
      </c>
      <c r="N2962" s="13">
        <v>1.377777777777778</v>
      </c>
      <c r="O2962" s="13">
        <v>1.377777777777778</v>
      </c>
      <c r="P2962" s="13">
        <v>1</v>
      </c>
      <c r="Q2962" s="13">
        <v>1.377777777777778</v>
      </c>
      <c r="R2962" s="13">
        <v>1</v>
      </c>
      <c r="S2962" s="13">
        <v>8.3323353293413174</v>
      </c>
      <c r="T2962" s="13">
        <f>IFERROR(VLOOKUP(B736,[1]!users_table[#All],4),"NA")</f>
        <v>8.4223826714801451</v>
      </c>
      <c r="U2962" s="13" t="s">
        <v>1023</v>
      </c>
    </row>
    <row r="2963" spans="1:21" x14ac:dyDescent="0.3">
      <c r="A2963" s="25">
        <v>2961</v>
      </c>
      <c r="B2963" s="13" t="s">
        <v>4</v>
      </c>
      <c r="C2963" s="13">
        <v>43</v>
      </c>
      <c r="D2963" s="13" t="s">
        <v>864</v>
      </c>
      <c r="E2963" s="13" t="s">
        <v>168</v>
      </c>
      <c r="F2963" s="13" t="s">
        <v>37</v>
      </c>
      <c r="G2963" s="13">
        <v>8.27</v>
      </c>
      <c r="H2963" s="26">
        <v>42057</v>
      </c>
      <c r="I2963" s="26">
        <v>42057</v>
      </c>
      <c r="J2963" s="13">
        <v>4</v>
      </c>
      <c r="K2963" s="13">
        <v>1995</v>
      </c>
      <c r="L2963" s="13" t="s">
        <v>35</v>
      </c>
      <c r="M2963" s="13">
        <v>1</v>
      </c>
      <c r="N2963" s="13">
        <v>1.377777777777778</v>
      </c>
      <c r="O2963" s="13">
        <v>1.377777777777778</v>
      </c>
      <c r="P2963" s="13">
        <v>1</v>
      </c>
      <c r="Q2963" s="13">
        <v>1.377777777777778</v>
      </c>
      <c r="R2963" s="13">
        <v>1</v>
      </c>
      <c r="S2963" s="13">
        <v>8.3323353293413174</v>
      </c>
      <c r="T2963" s="13">
        <f>IFERROR(VLOOKUP(B736,[1]!users_table[#All],4),"NA")</f>
        <v>8.4223826714801451</v>
      </c>
      <c r="U2963" s="13" t="s">
        <v>61</v>
      </c>
    </row>
    <row r="2964" spans="1:21" x14ac:dyDescent="0.3">
      <c r="A2964" s="25">
        <v>2962</v>
      </c>
      <c r="B2964" s="13" t="s">
        <v>4</v>
      </c>
      <c r="C2964" s="13">
        <v>43</v>
      </c>
      <c r="D2964" s="13" t="s">
        <v>864</v>
      </c>
      <c r="E2964" s="13" t="s">
        <v>168</v>
      </c>
      <c r="F2964" s="13" t="s">
        <v>37</v>
      </c>
      <c r="G2964" s="13">
        <v>8.27</v>
      </c>
      <c r="H2964" s="26">
        <v>42057</v>
      </c>
      <c r="I2964" s="26">
        <v>42057</v>
      </c>
      <c r="J2964" s="13">
        <v>4</v>
      </c>
      <c r="K2964" s="13">
        <v>1995</v>
      </c>
      <c r="L2964" s="13" t="s">
        <v>35</v>
      </c>
      <c r="M2964" s="13">
        <v>1</v>
      </c>
      <c r="N2964" s="13">
        <v>1.377777777777778</v>
      </c>
      <c r="O2964" s="13">
        <v>1.377777777777778</v>
      </c>
      <c r="P2964" s="13">
        <v>1</v>
      </c>
      <c r="Q2964" s="13">
        <v>1.377777777777778</v>
      </c>
      <c r="R2964" s="13">
        <v>1</v>
      </c>
      <c r="S2964" s="13">
        <v>8.3323353293413174</v>
      </c>
      <c r="T2964" s="13">
        <f>IFERROR(VLOOKUP(B736,[1]!users_table[#All],4),"NA")</f>
        <v>8.4223826714801451</v>
      </c>
      <c r="U2964" s="13" t="s">
        <v>78</v>
      </c>
    </row>
    <row r="2965" spans="1:21" x14ac:dyDescent="0.3">
      <c r="A2965" s="25">
        <v>2963</v>
      </c>
      <c r="B2965" s="13" t="s">
        <v>4</v>
      </c>
      <c r="C2965" s="13">
        <v>43</v>
      </c>
      <c r="D2965" s="13" t="s">
        <v>864</v>
      </c>
      <c r="E2965" s="13" t="s">
        <v>168</v>
      </c>
      <c r="F2965" s="13" t="s">
        <v>37</v>
      </c>
      <c r="G2965" s="13">
        <v>8.27</v>
      </c>
      <c r="H2965" s="26">
        <v>42057</v>
      </c>
      <c r="I2965" s="26">
        <v>42057</v>
      </c>
      <c r="J2965" s="13">
        <v>4</v>
      </c>
      <c r="K2965" s="13">
        <v>1995</v>
      </c>
      <c r="L2965" s="13" t="s">
        <v>35</v>
      </c>
      <c r="M2965" s="13">
        <v>1</v>
      </c>
      <c r="N2965" s="13">
        <v>1.377777777777778</v>
      </c>
      <c r="O2965" s="13">
        <v>1.377777777777778</v>
      </c>
      <c r="P2965" s="13">
        <v>1</v>
      </c>
      <c r="Q2965" s="13">
        <v>1.377777777777778</v>
      </c>
      <c r="R2965" s="13">
        <v>1</v>
      </c>
      <c r="S2965" s="13">
        <v>8.3323353293413174</v>
      </c>
      <c r="T2965" s="13">
        <f>IFERROR(VLOOKUP(B736,[1]!users_table[#All],4),"NA")</f>
        <v>8.4223826714801451</v>
      </c>
      <c r="U2965" s="13" t="s">
        <v>62</v>
      </c>
    </row>
    <row r="2966" spans="1:21" x14ac:dyDescent="0.3">
      <c r="A2966" s="25">
        <v>2964</v>
      </c>
      <c r="B2966" s="13" t="s">
        <v>4</v>
      </c>
      <c r="C2966" s="13">
        <v>43</v>
      </c>
      <c r="D2966" s="13" t="s">
        <v>864</v>
      </c>
      <c r="E2966" s="13" t="s">
        <v>168</v>
      </c>
      <c r="F2966" s="13" t="s">
        <v>37</v>
      </c>
      <c r="G2966" s="13">
        <v>8.27</v>
      </c>
      <c r="H2966" s="26">
        <v>42057</v>
      </c>
      <c r="I2966" s="26">
        <v>42057</v>
      </c>
      <c r="J2966" s="13">
        <v>4</v>
      </c>
      <c r="K2966" s="13">
        <v>1995</v>
      </c>
      <c r="L2966" s="13" t="s">
        <v>35</v>
      </c>
      <c r="M2966" s="13">
        <v>1</v>
      </c>
      <c r="N2966" s="13">
        <v>1.377777777777778</v>
      </c>
      <c r="O2966" s="13">
        <v>1.377777777777778</v>
      </c>
      <c r="P2966" s="13">
        <v>1</v>
      </c>
      <c r="Q2966" s="13">
        <v>1.377777777777778</v>
      </c>
      <c r="R2966" s="13">
        <v>1</v>
      </c>
      <c r="S2966" s="13">
        <v>8.3323353293413174</v>
      </c>
      <c r="T2966" s="13">
        <f>IFERROR(VLOOKUP(B736,[1]!users_table[#All],4),"NA")</f>
        <v>8.4223826714801451</v>
      </c>
      <c r="U2966" s="13" t="s">
        <v>1016</v>
      </c>
    </row>
    <row r="2967" spans="1:21" x14ac:dyDescent="0.3">
      <c r="A2967" s="25">
        <v>2965</v>
      </c>
      <c r="B2967" s="13" t="s">
        <v>4</v>
      </c>
      <c r="C2967" s="13">
        <v>43</v>
      </c>
      <c r="D2967" s="13" t="s">
        <v>864</v>
      </c>
      <c r="E2967" s="13" t="s">
        <v>168</v>
      </c>
      <c r="F2967" s="13" t="s">
        <v>37</v>
      </c>
      <c r="G2967" s="13">
        <v>8.27</v>
      </c>
      <c r="H2967" s="26">
        <v>42057</v>
      </c>
      <c r="I2967" s="26">
        <v>42057</v>
      </c>
      <c r="J2967" s="13">
        <v>4</v>
      </c>
      <c r="K2967" s="13">
        <v>1995</v>
      </c>
      <c r="L2967" s="13" t="s">
        <v>35</v>
      </c>
      <c r="M2967" s="13">
        <v>1</v>
      </c>
      <c r="N2967" s="13">
        <v>1.377777777777778</v>
      </c>
      <c r="O2967" s="13">
        <v>1.377777777777778</v>
      </c>
      <c r="P2967" s="13">
        <v>1</v>
      </c>
      <c r="Q2967" s="13">
        <v>1.377777777777778</v>
      </c>
      <c r="R2967" s="13">
        <v>1</v>
      </c>
      <c r="S2967" s="13">
        <v>8.3323353293413174</v>
      </c>
      <c r="T2967" s="13">
        <f>IFERROR(VLOOKUP(B736,[1]!users_table[#All],4),"NA")</f>
        <v>8.4223826714801451</v>
      </c>
      <c r="U2967" s="13" t="s">
        <v>1025</v>
      </c>
    </row>
    <row r="2968" spans="1:21" x14ac:dyDescent="0.3">
      <c r="A2968" s="25">
        <v>2966</v>
      </c>
      <c r="B2968" s="13" t="s">
        <v>4</v>
      </c>
      <c r="C2968" s="13">
        <v>32268</v>
      </c>
      <c r="D2968" s="13" t="s">
        <v>865</v>
      </c>
      <c r="E2968" s="13" t="s">
        <v>50</v>
      </c>
      <c r="F2968" s="13" t="s">
        <v>152</v>
      </c>
      <c r="G2968" s="13">
        <v>7.63</v>
      </c>
      <c r="H2968" s="26">
        <v>44228</v>
      </c>
      <c r="I2968" s="26">
        <v>44256</v>
      </c>
      <c r="J2968" s="13">
        <v>9</v>
      </c>
      <c r="K2968" s="13">
        <v>2016</v>
      </c>
      <c r="L2968" s="13" t="s">
        <v>30</v>
      </c>
      <c r="M2968" s="13">
        <v>12</v>
      </c>
      <c r="N2968" s="13">
        <v>0.23333333333333331</v>
      </c>
      <c r="O2968" s="13">
        <v>2.8</v>
      </c>
      <c r="P2968" s="13">
        <v>29</v>
      </c>
      <c r="Q2968" s="13">
        <v>9.6551724137931033E-2</v>
      </c>
      <c r="R2968" s="13">
        <v>0.41379310344827591</v>
      </c>
      <c r="S2968" s="13">
        <v>8.3323353293413174</v>
      </c>
      <c r="T2968" s="13">
        <f>IFERROR(VLOOKUP(B737,[1]!users_table[#All],4),"NA")</f>
        <v>8.4223826714801451</v>
      </c>
      <c r="U2968" s="13" t="s">
        <v>64</v>
      </c>
    </row>
    <row r="2969" spans="1:21" x14ac:dyDescent="0.3">
      <c r="A2969" s="25">
        <v>2967</v>
      </c>
      <c r="B2969" s="13" t="s">
        <v>4</v>
      </c>
      <c r="C2969" s="13">
        <v>32268</v>
      </c>
      <c r="D2969" s="13" t="s">
        <v>865</v>
      </c>
      <c r="E2969" s="13" t="s">
        <v>50</v>
      </c>
      <c r="F2969" s="13" t="s">
        <v>152</v>
      </c>
      <c r="G2969" s="13">
        <v>7.63</v>
      </c>
      <c r="H2969" s="26">
        <v>44228</v>
      </c>
      <c r="I2969" s="26">
        <v>44256</v>
      </c>
      <c r="J2969" s="13">
        <v>9</v>
      </c>
      <c r="K2969" s="13">
        <v>2016</v>
      </c>
      <c r="L2969" s="13" t="s">
        <v>30</v>
      </c>
      <c r="M2969" s="13">
        <v>12</v>
      </c>
      <c r="N2969" s="13">
        <v>0.23333333333333331</v>
      </c>
      <c r="O2969" s="13">
        <v>2.8</v>
      </c>
      <c r="P2969" s="13">
        <v>29</v>
      </c>
      <c r="Q2969" s="13">
        <v>9.6551724137931033E-2</v>
      </c>
      <c r="R2969" s="13">
        <v>0.41379310344827591</v>
      </c>
      <c r="S2969" s="13">
        <v>8.3323353293413174</v>
      </c>
      <c r="T2969" s="13">
        <f>IFERROR(VLOOKUP(B737,[1]!users_table[#All],4),"NA")</f>
        <v>8.4223826714801451</v>
      </c>
      <c r="U2969" s="13" t="s">
        <v>61</v>
      </c>
    </row>
    <row r="2970" spans="1:21" x14ac:dyDescent="0.3">
      <c r="A2970" s="25">
        <v>2968</v>
      </c>
      <c r="B2970" s="13" t="s">
        <v>4</v>
      </c>
      <c r="C2970" s="13">
        <v>32268</v>
      </c>
      <c r="D2970" s="13" t="s">
        <v>865</v>
      </c>
      <c r="E2970" s="13" t="s">
        <v>50</v>
      </c>
      <c r="F2970" s="13" t="s">
        <v>152</v>
      </c>
      <c r="G2970" s="13">
        <v>7.63</v>
      </c>
      <c r="H2970" s="26">
        <v>44228</v>
      </c>
      <c r="I2970" s="26">
        <v>44256</v>
      </c>
      <c r="J2970" s="13">
        <v>9</v>
      </c>
      <c r="K2970" s="13">
        <v>2016</v>
      </c>
      <c r="L2970" s="13" t="s">
        <v>30</v>
      </c>
      <c r="M2970" s="13">
        <v>12</v>
      </c>
      <c r="N2970" s="13">
        <v>0.23333333333333331</v>
      </c>
      <c r="O2970" s="13">
        <v>2.8</v>
      </c>
      <c r="P2970" s="13">
        <v>29</v>
      </c>
      <c r="Q2970" s="13">
        <v>9.6551724137931033E-2</v>
      </c>
      <c r="R2970" s="13">
        <v>0.41379310344827591</v>
      </c>
      <c r="S2970" s="13">
        <v>8.3323353293413174</v>
      </c>
      <c r="T2970" s="13">
        <f>IFERROR(VLOOKUP(B737,[1]!users_table[#All],4),"NA")</f>
        <v>8.4223826714801451</v>
      </c>
      <c r="U2970" s="13" t="s">
        <v>1027</v>
      </c>
    </row>
    <row r="2971" spans="1:21" x14ac:dyDescent="0.3">
      <c r="A2971" s="25">
        <v>2969</v>
      </c>
      <c r="B2971" s="13" t="s">
        <v>4</v>
      </c>
      <c r="C2971" s="13">
        <v>4898</v>
      </c>
      <c r="D2971" s="13" t="s">
        <v>866</v>
      </c>
      <c r="E2971" s="13" t="s">
        <v>32</v>
      </c>
      <c r="F2971" s="13" t="s">
        <v>37</v>
      </c>
      <c r="G2971" s="13">
        <v>7.67</v>
      </c>
      <c r="H2971" s="26">
        <v>42596</v>
      </c>
      <c r="I2971" s="26">
        <v>42625</v>
      </c>
      <c r="J2971" s="13">
        <v>8</v>
      </c>
      <c r="K2971" s="13">
        <v>2008</v>
      </c>
      <c r="L2971" s="13" t="s">
        <v>35</v>
      </c>
      <c r="M2971" s="13">
        <v>24</v>
      </c>
      <c r="N2971" s="13">
        <v>0.40805555555555562</v>
      </c>
      <c r="O2971" s="13">
        <v>9.793333333333333</v>
      </c>
      <c r="P2971" s="13">
        <v>30</v>
      </c>
      <c r="Q2971" s="13">
        <v>0.32644444444444443</v>
      </c>
      <c r="R2971" s="13">
        <v>0.8</v>
      </c>
      <c r="S2971" s="13">
        <v>8.3323353293413174</v>
      </c>
      <c r="T2971" s="13">
        <f>IFERROR(VLOOKUP(B738,[1]!users_table[#All],4),"NA")</f>
        <v>8.4223826714801451</v>
      </c>
      <c r="U2971" s="13" t="s">
        <v>65</v>
      </c>
    </row>
    <row r="2972" spans="1:21" x14ac:dyDescent="0.3">
      <c r="A2972" s="25">
        <v>2970</v>
      </c>
      <c r="B2972" s="13" t="s">
        <v>4</v>
      </c>
      <c r="C2972" s="13">
        <v>4898</v>
      </c>
      <c r="D2972" s="13" t="s">
        <v>866</v>
      </c>
      <c r="E2972" s="13" t="s">
        <v>32</v>
      </c>
      <c r="F2972" s="13" t="s">
        <v>37</v>
      </c>
      <c r="G2972" s="13">
        <v>7.67</v>
      </c>
      <c r="H2972" s="26">
        <v>42596</v>
      </c>
      <c r="I2972" s="26">
        <v>42625</v>
      </c>
      <c r="J2972" s="13">
        <v>8</v>
      </c>
      <c r="K2972" s="13">
        <v>2008</v>
      </c>
      <c r="L2972" s="13" t="s">
        <v>35</v>
      </c>
      <c r="M2972" s="13">
        <v>24</v>
      </c>
      <c r="N2972" s="13">
        <v>0.40805555555555562</v>
      </c>
      <c r="O2972" s="13">
        <v>9.793333333333333</v>
      </c>
      <c r="P2972" s="13">
        <v>30</v>
      </c>
      <c r="Q2972" s="13">
        <v>0.32644444444444443</v>
      </c>
      <c r="R2972" s="13">
        <v>0.8</v>
      </c>
      <c r="S2972" s="13">
        <v>8.3323353293413174</v>
      </c>
      <c r="T2972" s="13">
        <f>IFERROR(VLOOKUP(B738,[1]!users_table[#All],4),"NA")</f>
        <v>8.4223826714801451</v>
      </c>
      <c r="U2972" s="13" t="s">
        <v>64</v>
      </c>
    </row>
    <row r="2973" spans="1:21" x14ac:dyDescent="0.3">
      <c r="A2973" s="25">
        <v>2971</v>
      </c>
      <c r="B2973" s="13" t="s">
        <v>4</v>
      </c>
      <c r="C2973" s="13">
        <v>4898</v>
      </c>
      <c r="D2973" s="13" t="s">
        <v>866</v>
      </c>
      <c r="E2973" s="13" t="s">
        <v>32</v>
      </c>
      <c r="F2973" s="13" t="s">
        <v>37</v>
      </c>
      <c r="G2973" s="13">
        <v>7.67</v>
      </c>
      <c r="H2973" s="26">
        <v>42596</v>
      </c>
      <c r="I2973" s="26">
        <v>42625</v>
      </c>
      <c r="J2973" s="13">
        <v>8</v>
      </c>
      <c r="K2973" s="13">
        <v>2008</v>
      </c>
      <c r="L2973" s="13" t="s">
        <v>35</v>
      </c>
      <c r="M2973" s="13">
        <v>24</v>
      </c>
      <c r="N2973" s="13">
        <v>0.40805555555555562</v>
      </c>
      <c r="O2973" s="13">
        <v>9.793333333333333</v>
      </c>
      <c r="P2973" s="13">
        <v>30</v>
      </c>
      <c r="Q2973" s="13">
        <v>0.32644444444444443</v>
      </c>
      <c r="R2973" s="13">
        <v>0.8</v>
      </c>
      <c r="S2973" s="13">
        <v>8.3323353293413174</v>
      </c>
      <c r="T2973" s="13">
        <f>IFERROR(VLOOKUP(B738,[1]!users_table[#All],4),"NA")</f>
        <v>8.4223826714801451</v>
      </c>
      <c r="U2973" s="13" t="s">
        <v>1021</v>
      </c>
    </row>
    <row r="2974" spans="1:21" x14ac:dyDescent="0.3">
      <c r="A2974" s="25">
        <v>2972</v>
      </c>
      <c r="B2974" s="13" t="s">
        <v>4</v>
      </c>
      <c r="C2974" s="13">
        <v>4898</v>
      </c>
      <c r="D2974" s="13" t="s">
        <v>866</v>
      </c>
      <c r="E2974" s="13" t="s">
        <v>32</v>
      </c>
      <c r="F2974" s="13" t="s">
        <v>37</v>
      </c>
      <c r="G2974" s="13">
        <v>7.67</v>
      </c>
      <c r="H2974" s="26">
        <v>42596</v>
      </c>
      <c r="I2974" s="26">
        <v>42625</v>
      </c>
      <c r="J2974" s="13">
        <v>8</v>
      </c>
      <c r="K2974" s="13">
        <v>2008</v>
      </c>
      <c r="L2974" s="13" t="s">
        <v>35</v>
      </c>
      <c r="M2974" s="13">
        <v>24</v>
      </c>
      <c r="N2974" s="13">
        <v>0.40805555555555562</v>
      </c>
      <c r="O2974" s="13">
        <v>9.793333333333333</v>
      </c>
      <c r="P2974" s="13">
        <v>30</v>
      </c>
      <c r="Q2974" s="13">
        <v>0.32644444444444443</v>
      </c>
      <c r="R2974" s="13">
        <v>0.8</v>
      </c>
      <c r="S2974" s="13">
        <v>8.3323353293413174</v>
      </c>
      <c r="T2974" s="13">
        <f>IFERROR(VLOOKUP(B738,[1]!users_table[#All],4),"NA")</f>
        <v>8.4223826714801451</v>
      </c>
      <c r="U2974" s="13" t="s">
        <v>61</v>
      </c>
    </row>
    <row r="2975" spans="1:21" x14ac:dyDescent="0.3">
      <c r="A2975" s="25">
        <v>2973</v>
      </c>
      <c r="B2975" s="13" t="s">
        <v>4</v>
      </c>
      <c r="C2975" s="13">
        <v>4898</v>
      </c>
      <c r="D2975" s="13" t="s">
        <v>866</v>
      </c>
      <c r="E2975" s="13" t="s">
        <v>32</v>
      </c>
      <c r="F2975" s="13" t="s">
        <v>37</v>
      </c>
      <c r="G2975" s="13">
        <v>7.67</v>
      </c>
      <c r="H2975" s="26">
        <v>42596</v>
      </c>
      <c r="I2975" s="26">
        <v>42625</v>
      </c>
      <c r="J2975" s="13">
        <v>8</v>
      </c>
      <c r="K2975" s="13">
        <v>2008</v>
      </c>
      <c r="L2975" s="13" t="s">
        <v>35</v>
      </c>
      <c r="M2975" s="13">
        <v>24</v>
      </c>
      <c r="N2975" s="13">
        <v>0.40805555555555562</v>
      </c>
      <c r="O2975" s="13">
        <v>9.793333333333333</v>
      </c>
      <c r="P2975" s="13">
        <v>30</v>
      </c>
      <c r="Q2975" s="13">
        <v>0.32644444444444443</v>
      </c>
      <c r="R2975" s="13">
        <v>0.8</v>
      </c>
      <c r="S2975" s="13">
        <v>8.3323353293413174</v>
      </c>
      <c r="T2975" s="7">
        <f>IFERROR(VLOOKUP(B738,[1]!users_table[#All],4),"NA")</f>
        <v>8.4223826714801451</v>
      </c>
      <c r="U2975" s="13" t="s">
        <v>1030</v>
      </c>
    </row>
    <row r="2976" spans="1:21" x14ac:dyDescent="0.3">
      <c r="A2976" s="25">
        <v>2974</v>
      </c>
      <c r="B2976" s="13" t="s">
        <v>4</v>
      </c>
      <c r="C2976" s="13">
        <v>4898</v>
      </c>
      <c r="D2976" s="13" t="s">
        <v>866</v>
      </c>
      <c r="E2976" s="13" t="s">
        <v>32</v>
      </c>
      <c r="F2976" s="13" t="s">
        <v>37</v>
      </c>
      <c r="G2976" s="13">
        <v>7.67</v>
      </c>
      <c r="H2976" s="26">
        <v>42596</v>
      </c>
      <c r="I2976" s="26">
        <v>42625</v>
      </c>
      <c r="J2976" s="13">
        <v>8</v>
      </c>
      <c r="K2976" s="13">
        <v>2008</v>
      </c>
      <c r="L2976" s="13" t="s">
        <v>35</v>
      </c>
      <c r="M2976" s="13">
        <v>24</v>
      </c>
      <c r="N2976" s="13">
        <v>0.40805555555555562</v>
      </c>
      <c r="O2976" s="13">
        <v>9.793333333333333</v>
      </c>
      <c r="P2976" s="13">
        <v>30</v>
      </c>
      <c r="Q2976" s="13">
        <v>0.32644444444444443</v>
      </c>
      <c r="R2976" s="13">
        <v>0.8</v>
      </c>
      <c r="S2976" s="13">
        <v>8.3323353293413174</v>
      </c>
      <c r="T2976" s="13">
        <f>IFERROR(VLOOKUP(B738,[1]!users_table[#All],4),"NA")</f>
        <v>8.4223826714801451</v>
      </c>
      <c r="U2976" s="13" t="s">
        <v>68</v>
      </c>
    </row>
    <row r="2977" spans="1:21" x14ac:dyDescent="0.3">
      <c r="A2977" s="25">
        <v>2975</v>
      </c>
      <c r="B2977" s="13" t="s">
        <v>4</v>
      </c>
      <c r="C2977" s="13">
        <v>4898</v>
      </c>
      <c r="D2977" s="13" t="s">
        <v>866</v>
      </c>
      <c r="E2977" s="13" t="s">
        <v>32</v>
      </c>
      <c r="F2977" s="13" t="s">
        <v>37</v>
      </c>
      <c r="G2977" s="13">
        <v>7.67</v>
      </c>
      <c r="H2977" s="26">
        <v>42596</v>
      </c>
      <c r="I2977" s="26">
        <v>42625</v>
      </c>
      <c r="J2977" s="13">
        <v>8</v>
      </c>
      <c r="K2977" s="13">
        <v>2008</v>
      </c>
      <c r="L2977" s="13" t="s">
        <v>35</v>
      </c>
      <c r="M2977" s="13">
        <v>24</v>
      </c>
      <c r="N2977" s="13">
        <v>0.40805555555555562</v>
      </c>
      <c r="O2977" s="13">
        <v>9.793333333333333</v>
      </c>
      <c r="P2977" s="13">
        <v>30</v>
      </c>
      <c r="Q2977" s="13">
        <v>0.32644444444444443</v>
      </c>
      <c r="R2977" s="13">
        <v>0.8</v>
      </c>
      <c r="S2977" s="13">
        <v>8.3323353293413174</v>
      </c>
      <c r="T2977" s="13">
        <f>IFERROR(VLOOKUP(B738,[1]!users_table[#All],4),"NA")</f>
        <v>8.4223826714801451</v>
      </c>
      <c r="U2977" s="13" t="s">
        <v>1027</v>
      </c>
    </row>
    <row r="2978" spans="1:21" x14ac:dyDescent="0.3">
      <c r="A2978" s="25">
        <v>2976</v>
      </c>
      <c r="B2978" s="13" t="s">
        <v>4</v>
      </c>
      <c r="C2978" s="13">
        <v>6707</v>
      </c>
      <c r="D2978" s="13" t="s">
        <v>867</v>
      </c>
      <c r="E2978" s="13" t="s">
        <v>32</v>
      </c>
      <c r="F2978" s="13" t="s">
        <v>37</v>
      </c>
      <c r="G2978" s="13">
        <v>7.15</v>
      </c>
      <c r="H2978" s="26">
        <v>42625</v>
      </c>
      <c r="I2978" s="26">
        <v>42627</v>
      </c>
      <c r="J2978" s="13">
        <v>8</v>
      </c>
      <c r="K2978" s="13">
        <v>2010</v>
      </c>
      <c r="L2978" s="13" t="s">
        <v>39</v>
      </c>
      <c r="M2978" s="13">
        <v>12</v>
      </c>
      <c r="N2978" s="13">
        <v>0.40416666666666667</v>
      </c>
      <c r="O2978" s="13">
        <v>4.8499999999999996</v>
      </c>
      <c r="P2978" s="13">
        <v>3</v>
      </c>
      <c r="Q2978" s="13">
        <v>1.616666666666666</v>
      </c>
      <c r="R2978" s="13">
        <v>4</v>
      </c>
      <c r="S2978" s="13">
        <v>8.3323353293413174</v>
      </c>
      <c r="T2978" s="13">
        <f>IFERROR(VLOOKUP(B739,[1]!users_table[#All],4),"NA")</f>
        <v>8.4223826714801451</v>
      </c>
      <c r="U2978" s="13" t="s">
        <v>65</v>
      </c>
    </row>
    <row r="2979" spans="1:21" x14ac:dyDescent="0.3">
      <c r="A2979" s="25">
        <v>2977</v>
      </c>
      <c r="B2979" s="13" t="s">
        <v>4</v>
      </c>
      <c r="C2979" s="13">
        <v>6707</v>
      </c>
      <c r="D2979" s="13" t="s">
        <v>867</v>
      </c>
      <c r="E2979" s="13" t="s">
        <v>32</v>
      </c>
      <c r="F2979" s="13" t="s">
        <v>37</v>
      </c>
      <c r="G2979" s="13">
        <v>7.15</v>
      </c>
      <c r="H2979" s="26">
        <v>42625</v>
      </c>
      <c r="I2979" s="26">
        <v>42627</v>
      </c>
      <c r="J2979" s="13">
        <v>8</v>
      </c>
      <c r="K2979" s="13">
        <v>2010</v>
      </c>
      <c r="L2979" s="13" t="s">
        <v>39</v>
      </c>
      <c r="M2979" s="13">
        <v>12</v>
      </c>
      <c r="N2979" s="13">
        <v>0.40416666666666667</v>
      </c>
      <c r="O2979" s="13">
        <v>4.8499999999999996</v>
      </c>
      <c r="P2979" s="13">
        <v>3</v>
      </c>
      <c r="Q2979" s="13">
        <v>1.616666666666666</v>
      </c>
      <c r="R2979" s="13">
        <v>4</v>
      </c>
      <c r="S2979" s="13">
        <v>8.3323353293413174</v>
      </c>
      <c r="T2979" s="13">
        <f>IFERROR(VLOOKUP(B739,[1]!users_table[#All],4),"NA")</f>
        <v>8.4223826714801451</v>
      </c>
      <c r="U2979" s="13" t="s">
        <v>64</v>
      </c>
    </row>
    <row r="2980" spans="1:21" x14ac:dyDescent="0.3">
      <c r="A2980" s="25">
        <v>2978</v>
      </c>
      <c r="B2980" s="13" t="s">
        <v>4</v>
      </c>
      <c r="C2980" s="13">
        <v>6707</v>
      </c>
      <c r="D2980" s="13" t="s">
        <v>867</v>
      </c>
      <c r="E2980" s="13" t="s">
        <v>32</v>
      </c>
      <c r="F2980" s="13" t="s">
        <v>37</v>
      </c>
      <c r="G2980" s="13">
        <v>7.15</v>
      </c>
      <c r="H2980" s="26">
        <v>42625</v>
      </c>
      <c r="I2980" s="26">
        <v>42627</v>
      </c>
      <c r="J2980" s="13">
        <v>8</v>
      </c>
      <c r="K2980" s="13">
        <v>2010</v>
      </c>
      <c r="L2980" s="13" t="s">
        <v>39</v>
      </c>
      <c r="M2980" s="13">
        <v>12</v>
      </c>
      <c r="N2980" s="13">
        <v>0.40416666666666667</v>
      </c>
      <c r="O2980" s="13">
        <v>4.8499999999999996</v>
      </c>
      <c r="P2980" s="13">
        <v>3</v>
      </c>
      <c r="Q2980" s="13">
        <v>1.616666666666666</v>
      </c>
      <c r="R2980" s="13">
        <v>4</v>
      </c>
      <c r="S2980" s="13">
        <v>8.3323353293413174</v>
      </c>
      <c r="T2980" s="13">
        <f>IFERROR(VLOOKUP(B739,[1]!users_table[#All],4),"NA")</f>
        <v>8.4223826714801451</v>
      </c>
      <c r="U2980" s="13" t="s">
        <v>1021</v>
      </c>
    </row>
    <row r="2981" spans="1:21" x14ac:dyDescent="0.3">
      <c r="A2981" s="25">
        <v>2979</v>
      </c>
      <c r="B2981" s="13" t="s">
        <v>4</v>
      </c>
      <c r="C2981" s="13">
        <v>6707</v>
      </c>
      <c r="D2981" s="13" t="s">
        <v>867</v>
      </c>
      <c r="E2981" s="13" t="s">
        <v>32</v>
      </c>
      <c r="F2981" s="13" t="s">
        <v>37</v>
      </c>
      <c r="G2981" s="13">
        <v>7.15</v>
      </c>
      <c r="H2981" s="26">
        <v>42625</v>
      </c>
      <c r="I2981" s="26">
        <v>42627</v>
      </c>
      <c r="J2981" s="13">
        <v>8</v>
      </c>
      <c r="K2981" s="13">
        <v>2010</v>
      </c>
      <c r="L2981" s="13" t="s">
        <v>39</v>
      </c>
      <c r="M2981" s="13">
        <v>12</v>
      </c>
      <c r="N2981" s="13">
        <v>0.40416666666666667</v>
      </c>
      <c r="O2981" s="13">
        <v>4.8499999999999996</v>
      </c>
      <c r="P2981" s="13">
        <v>3</v>
      </c>
      <c r="Q2981" s="13">
        <v>1.616666666666666</v>
      </c>
      <c r="R2981" s="13">
        <v>4</v>
      </c>
      <c r="S2981" s="13">
        <v>8.3323353293413174</v>
      </c>
      <c r="T2981" s="13">
        <f>IFERROR(VLOOKUP(B739,[1]!users_table[#All],4),"NA")</f>
        <v>8.4223826714801451</v>
      </c>
      <c r="U2981" s="13" t="s">
        <v>1030</v>
      </c>
    </row>
    <row r="2982" spans="1:21" x14ac:dyDescent="0.3">
      <c r="A2982" s="25">
        <v>2980</v>
      </c>
      <c r="B2982" s="13" t="s">
        <v>4</v>
      </c>
      <c r="C2982" s="13">
        <v>6707</v>
      </c>
      <c r="D2982" s="13" t="s">
        <v>867</v>
      </c>
      <c r="E2982" s="13" t="s">
        <v>32</v>
      </c>
      <c r="F2982" s="13" t="s">
        <v>37</v>
      </c>
      <c r="G2982" s="13">
        <v>7.15</v>
      </c>
      <c r="H2982" s="26">
        <v>42625</v>
      </c>
      <c r="I2982" s="26">
        <v>42627</v>
      </c>
      <c r="J2982" s="13">
        <v>8</v>
      </c>
      <c r="K2982" s="13">
        <v>2010</v>
      </c>
      <c r="L2982" s="13" t="s">
        <v>39</v>
      </c>
      <c r="M2982" s="13">
        <v>12</v>
      </c>
      <c r="N2982" s="13">
        <v>0.40416666666666667</v>
      </c>
      <c r="O2982" s="13">
        <v>4.8499999999999996</v>
      </c>
      <c r="P2982" s="13">
        <v>3</v>
      </c>
      <c r="Q2982" s="13">
        <v>1.616666666666666</v>
      </c>
      <c r="R2982" s="13">
        <v>4</v>
      </c>
      <c r="S2982" s="13">
        <v>8.3323353293413174</v>
      </c>
      <c r="T2982" s="13">
        <f>IFERROR(VLOOKUP(B739,[1]!users_table[#All],4),"NA")</f>
        <v>8.4223826714801451</v>
      </c>
      <c r="U2982" s="13" t="s">
        <v>68</v>
      </c>
    </row>
    <row r="2983" spans="1:21" x14ac:dyDescent="0.3">
      <c r="A2983" s="25">
        <v>2981</v>
      </c>
      <c r="B2983" s="13" t="s">
        <v>4</v>
      </c>
      <c r="C2983" s="13">
        <v>6707</v>
      </c>
      <c r="D2983" s="13" t="s">
        <v>867</v>
      </c>
      <c r="E2983" s="13" t="s">
        <v>32</v>
      </c>
      <c r="F2983" s="13" t="s">
        <v>37</v>
      </c>
      <c r="G2983" s="13">
        <v>7.15</v>
      </c>
      <c r="H2983" s="26">
        <v>42625</v>
      </c>
      <c r="I2983" s="26">
        <v>42627</v>
      </c>
      <c r="J2983" s="13">
        <v>8</v>
      </c>
      <c r="K2983" s="13">
        <v>2010</v>
      </c>
      <c r="L2983" s="13" t="s">
        <v>39</v>
      </c>
      <c r="M2983" s="13">
        <v>12</v>
      </c>
      <c r="N2983" s="13">
        <v>0.40416666666666667</v>
      </c>
      <c r="O2983" s="13">
        <v>4.8499999999999996</v>
      </c>
      <c r="P2983" s="13">
        <v>3</v>
      </c>
      <c r="Q2983" s="13">
        <v>1.616666666666666</v>
      </c>
      <c r="R2983" s="13">
        <v>4</v>
      </c>
      <c r="S2983" s="13">
        <v>8.3323353293413174</v>
      </c>
      <c r="T2983" s="13">
        <f>IFERROR(VLOOKUP(B739,[1]!users_table[#All],4),"NA")</f>
        <v>8.4223826714801451</v>
      </c>
      <c r="U2983" s="13" t="s">
        <v>1027</v>
      </c>
    </row>
    <row r="2984" spans="1:21" x14ac:dyDescent="0.3">
      <c r="A2984" s="25">
        <v>2982</v>
      </c>
      <c r="B2984" s="13" t="s">
        <v>4</v>
      </c>
      <c r="C2984" s="13">
        <v>22145</v>
      </c>
      <c r="D2984" s="13" t="s">
        <v>868</v>
      </c>
      <c r="E2984" s="13" t="s">
        <v>32</v>
      </c>
      <c r="F2984" s="13" t="s">
        <v>37</v>
      </c>
      <c r="G2984" s="13">
        <v>8.07</v>
      </c>
      <c r="H2984" s="26">
        <v>42647</v>
      </c>
      <c r="I2984" s="26">
        <v>42647</v>
      </c>
      <c r="J2984" s="13">
        <v>9</v>
      </c>
      <c r="K2984" s="13">
        <v>2014</v>
      </c>
      <c r="L2984" s="13" t="s">
        <v>39</v>
      </c>
      <c r="M2984" s="13">
        <v>10</v>
      </c>
      <c r="N2984" s="13">
        <v>0.4</v>
      </c>
      <c r="O2984" s="13">
        <v>4</v>
      </c>
      <c r="P2984" s="13">
        <v>1</v>
      </c>
      <c r="Q2984" s="13">
        <v>4</v>
      </c>
      <c r="R2984" s="13">
        <v>10</v>
      </c>
      <c r="S2984" s="13">
        <v>8.3323353293413174</v>
      </c>
      <c r="T2984" s="13">
        <f>IFERROR(VLOOKUP(B740,[1]!users_table[#All],4),"NA")</f>
        <v>8.4223826714801451</v>
      </c>
      <c r="U2984" s="13" t="s">
        <v>65</v>
      </c>
    </row>
    <row r="2985" spans="1:21" x14ac:dyDescent="0.3">
      <c r="A2985" s="25">
        <v>2983</v>
      </c>
      <c r="B2985" s="13" t="s">
        <v>4</v>
      </c>
      <c r="C2985" s="13">
        <v>22145</v>
      </c>
      <c r="D2985" s="13" t="s">
        <v>868</v>
      </c>
      <c r="E2985" s="13" t="s">
        <v>32</v>
      </c>
      <c r="F2985" s="13" t="s">
        <v>37</v>
      </c>
      <c r="G2985" s="13">
        <v>8.07</v>
      </c>
      <c r="H2985" s="26">
        <v>42647</v>
      </c>
      <c r="I2985" s="26">
        <v>42647</v>
      </c>
      <c r="J2985" s="13">
        <v>9</v>
      </c>
      <c r="K2985" s="13">
        <v>2014</v>
      </c>
      <c r="L2985" s="13" t="s">
        <v>39</v>
      </c>
      <c r="M2985" s="13">
        <v>10</v>
      </c>
      <c r="N2985" s="13">
        <v>0.4</v>
      </c>
      <c r="O2985" s="13">
        <v>4</v>
      </c>
      <c r="P2985" s="13">
        <v>1</v>
      </c>
      <c r="Q2985" s="13">
        <v>4</v>
      </c>
      <c r="R2985" s="13">
        <v>10</v>
      </c>
      <c r="S2985" s="13">
        <v>8.3323353293413174</v>
      </c>
      <c r="T2985" s="13">
        <f>IFERROR(VLOOKUP(B740,[1]!users_table[#All],4),"NA")</f>
        <v>8.4223826714801451</v>
      </c>
      <c r="U2985" s="13" t="s">
        <v>64</v>
      </c>
    </row>
    <row r="2986" spans="1:21" x14ac:dyDescent="0.3">
      <c r="A2986" s="25">
        <v>2984</v>
      </c>
      <c r="B2986" s="13" t="s">
        <v>4</v>
      </c>
      <c r="C2986" s="13">
        <v>22145</v>
      </c>
      <c r="D2986" s="13" t="s">
        <v>868</v>
      </c>
      <c r="E2986" s="13" t="s">
        <v>32</v>
      </c>
      <c r="F2986" s="13" t="s">
        <v>37</v>
      </c>
      <c r="G2986" s="13">
        <v>8.07</v>
      </c>
      <c r="H2986" s="26">
        <v>42647</v>
      </c>
      <c r="I2986" s="26">
        <v>42647</v>
      </c>
      <c r="J2986" s="13">
        <v>9</v>
      </c>
      <c r="K2986" s="13">
        <v>2014</v>
      </c>
      <c r="L2986" s="13" t="s">
        <v>39</v>
      </c>
      <c r="M2986" s="13">
        <v>10</v>
      </c>
      <c r="N2986" s="13">
        <v>0.4</v>
      </c>
      <c r="O2986" s="13">
        <v>4</v>
      </c>
      <c r="P2986" s="13">
        <v>1</v>
      </c>
      <c r="Q2986" s="13">
        <v>4</v>
      </c>
      <c r="R2986" s="13">
        <v>10</v>
      </c>
      <c r="S2986" s="13">
        <v>8.3323353293413174</v>
      </c>
      <c r="T2986" s="13">
        <f>IFERROR(VLOOKUP(B740,[1]!users_table[#All],4),"NA")</f>
        <v>8.4223826714801451</v>
      </c>
      <c r="U2986" s="13" t="s">
        <v>1021</v>
      </c>
    </row>
    <row r="2987" spans="1:21" x14ac:dyDescent="0.3">
      <c r="A2987" s="25">
        <v>2985</v>
      </c>
      <c r="B2987" s="13" t="s">
        <v>4</v>
      </c>
      <c r="C2987" s="13">
        <v>22145</v>
      </c>
      <c r="D2987" s="13" t="s">
        <v>868</v>
      </c>
      <c r="E2987" s="13" t="s">
        <v>32</v>
      </c>
      <c r="F2987" s="13" t="s">
        <v>37</v>
      </c>
      <c r="G2987" s="13">
        <v>8.07</v>
      </c>
      <c r="H2987" s="26">
        <v>42647</v>
      </c>
      <c r="I2987" s="26">
        <v>42647</v>
      </c>
      <c r="J2987" s="13">
        <v>9</v>
      </c>
      <c r="K2987" s="13">
        <v>2014</v>
      </c>
      <c r="L2987" s="13" t="s">
        <v>39</v>
      </c>
      <c r="M2987" s="13">
        <v>10</v>
      </c>
      <c r="N2987" s="13">
        <v>0.4</v>
      </c>
      <c r="O2987" s="13">
        <v>4</v>
      </c>
      <c r="P2987" s="13">
        <v>1</v>
      </c>
      <c r="Q2987" s="13">
        <v>4</v>
      </c>
      <c r="R2987" s="13">
        <v>10</v>
      </c>
      <c r="S2987" s="13">
        <v>8.3323353293413174</v>
      </c>
      <c r="T2987" s="13">
        <f>IFERROR(VLOOKUP(B740,[1]!users_table[#All],4),"NA")</f>
        <v>8.4223826714801451</v>
      </c>
      <c r="U2987" s="13" t="s">
        <v>61</v>
      </c>
    </row>
    <row r="2988" spans="1:21" x14ac:dyDescent="0.3">
      <c r="A2988" s="25">
        <v>2986</v>
      </c>
      <c r="B2988" s="13" t="s">
        <v>4</v>
      </c>
      <c r="C2988" s="13">
        <v>22145</v>
      </c>
      <c r="D2988" s="13" t="s">
        <v>868</v>
      </c>
      <c r="E2988" s="13" t="s">
        <v>32</v>
      </c>
      <c r="F2988" s="13" t="s">
        <v>37</v>
      </c>
      <c r="G2988" s="13">
        <v>8.07</v>
      </c>
      <c r="H2988" s="26">
        <v>42647</v>
      </c>
      <c r="I2988" s="26">
        <v>42647</v>
      </c>
      <c r="J2988" s="13">
        <v>9</v>
      </c>
      <c r="K2988" s="13">
        <v>2014</v>
      </c>
      <c r="L2988" s="13" t="s">
        <v>39</v>
      </c>
      <c r="M2988" s="13">
        <v>10</v>
      </c>
      <c r="N2988" s="13">
        <v>0.4</v>
      </c>
      <c r="O2988" s="13">
        <v>4</v>
      </c>
      <c r="P2988" s="13">
        <v>1</v>
      </c>
      <c r="Q2988" s="13">
        <v>4</v>
      </c>
      <c r="R2988" s="13">
        <v>10</v>
      </c>
      <c r="S2988" s="13">
        <v>8.3323353293413174</v>
      </c>
      <c r="T2988" s="13">
        <f>IFERROR(VLOOKUP(B740,[1]!users_table[#All],4),"NA")</f>
        <v>8.4223826714801451</v>
      </c>
      <c r="U2988" s="13" t="s">
        <v>1030</v>
      </c>
    </row>
    <row r="2989" spans="1:21" x14ac:dyDescent="0.3">
      <c r="A2989" s="25">
        <v>2987</v>
      </c>
      <c r="B2989" s="13" t="s">
        <v>4</v>
      </c>
      <c r="C2989" s="13">
        <v>22145</v>
      </c>
      <c r="D2989" s="13" t="s">
        <v>868</v>
      </c>
      <c r="E2989" s="13" t="s">
        <v>32</v>
      </c>
      <c r="F2989" s="13" t="s">
        <v>37</v>
      </c>
      <c r="G2989" s="13">
        <v>8.07</v>
      </c>
      <c r="H2989" s="26">
        <v>42647</v>
      </c>
      <c r="I2989" s="26">
        <v>42647</v>
      </c>
      <c r="J2989" s="13">
        <v>9</v>
      </c>
      <c r="K2989" s="13">
        <v>2014</v>
      </c>
      <c r="L2989" s="13" t="s">
        <v>39</v>
      </c>
      <c r="M2989" s="13">
        <v>10</v>
      </c>
      <c r="N2989" s="13">
        <v>0.4</v>
      </c>
      <c r="O2989" s="13">
        <v>4</v>
      </c>
      <c r="P2989" s="13">
        <v>1</v>
      </c>
      <c r="Q2989" s="13">
        <v>4</v>
      </c>
      <c r="R2989" s="13">
        <v>10</v>
      </c>
      <c r="S2989" s="13">
        <v>8.3323353293413174</v>
      </c>
      <c r="T2989" s="13">
        <f>IFERROR(VLOOKUP(B740,[1]!users_table[#All],4),"NA")</f>
        <v>8.4223826714801451</v>
      </c>
      <c r="U2989" s="13" t="s">
        <v>68</v>
      </c>
    </row>
    <row r="2990" spans="1:21" x14ac:dyDescent="0.3">
      <c r="A2990" s="25">
        <v>2988</v>
      </c>
      <c r="B2990" s="13" t="s">
        <v>4</v>
      </c>
      <c r="C2990" s="13">
        <v>22145</v>
      </c>
      <c r="D2990" s="13" t="s">
        <v>868</v>
      </c>
      <c r="E2990" s="13" t="s">
        <v>32</v>
      </c>
      <c r="F2990" s="13" t="s">
        <v>37</v>
      </c>
      <c r="G2990" s="13">
        <v>8.07</v>
      </c>
      <c r="H2990" s="26">
        <v>42647</v>
      </c>
      <c r="I2990" s="26">
        <v>42647</v>
      </c>
      <c r="J2990" s="13">
        <v>9</v>
      </c>
      <c r="K2990" s="13">
        <v>2014</v>
      </c>
      <c r="L2990" s="13" t="s">
        <v>39</v>
      </c>
      <c r="M2990" s="13">
        <v>10</v>
      </c>
      <c r="N2990" s="13">
        <v>0.4</v>
      </c>
      <c r="O2990" s="13">
        <v>4</v>
      </c>
      <c r="P2990" s="13">
        <v>1</v>
      </c>
      <c r="Q2990" s="13">
        <v>4</v>
      </c>
      <c r="R2990" s="13">
        <v>10</v>
      </c>
      <c r="S2990" s="13">
        <v>8.3323353293413174</v>
      </c>
      <c r="T2990" s="13">
        <f>IFERROR(VLOOKUP(B740,[1]!users_table[#All],4),"NA")</f>
        <v>8.4223826714801451</v>
      </c>
      <c r="U2990" s="13" t="s">
        <v>1027</v>
      </c>
    </row>
    <row r="2991" spans="1:21" x14ac:dyDescent="0.3">
      <c r="A2991" s="25">
        <v>2989</v>
      </c>
      <c r="B2991" s="13" t="s">
        <v>4</v>
      </c>
      <c r="C2991" s="13">
        <v>23317</v>
      </c>
      <c r="D2991" s="13" t="s">
        <v>869</v>
      </c>
      <c r="E2991" s="13" t="s">
        <v>52</v>
      </c>
      <c r="F2991" s="13" t="s">
        <v>37</v>
      </c>
      <c r="G2991" s="13">
        <v>8.06</v>
      </c>
      <c r="H2991" s="26">
        <v>42647</v>
      </c>
      <c r="I2991" s="26">
        <v>42647</v>
      </c>
      <c r="J2991" s="13">
        <v>9</v>
      </c>
      <c r="K2991" s="13">
        <v>2015</v>
      </c>
      <c r="L2991" s="13" t="s">
        <v>30</v>
      </c>
      <c r="M2991" s="13">
        <v>2</v>
      </c>
      <c r="N2991" s="13">
        <v>0.96972222222222226</v>
      </c>
      <c r="O2991" s="13">
        <v>1.939444444444445</v>
      </c>
      <c r="P2991" s="13">
        <v>1</v>
      </c>
      <c r="Q2991" s="13">
        <v>1.939444444444445</v>
      </c>
      <c r="R2991" s="13">
        <v>2</v>
      </c>
      <c r="S2991" s="13">
        <v>8.3323353293413174</v>
      </c>
      <c r="T2991" s="13">
        <f>IFERROR(VLOOKUP(B741,[1]!users_table[#All],4),"NA")</f>
        <v>8.4223826714801451</v>
      </c>
      <c r="U2991" s="13" t="s">
        <v>65</v>
      </c>
    </row>
    <row r="2992" spans="1:21" x14ac:dyDescent="0.3">
      <c r="A2992" s="25">
        <v>2990</v>
      </c>
      <c r="B2992" s="13" t="s">
        <v>4</v>
      </c>
      <c r="C2992" s="13">
        <v>23317</v>
      </c>
      <c r="D2992" s="13" t="s">
        <v>869</v>
      </c>
      <c r="E2992" s="13" t="s">
        <v>52</v>
      </c>
      <c r="F2992" s="13" t="s">
        <v>37</v>
      </c>
      <c r="G2992" s="13">
        <v>8.06</v>
      </c>
      <c r="H2992" s="26">
        <v>42647</v>
      </c>
      <c r="I2992" s="26">
        <v>42647</v>
      </c>
      <c r="J2992" s="13">
        <v>9</v>
      </c>
      <c r="K2992" s="13">
        <v>2015</v>
      </c>
      <c r="L2992" s="13" t="s">
        <v>30</v>
      </c>
      <c r="M2992" s="13">
        <v>2</v>
      </c>
      <c r="N2992" s="13">
        <v>0.96972222222222226</v>
      </c>
      <c r="O2992" s="13">
        <v>1.939444444444445</v>
      </c>
      <c r="P2992" s="13">
        <v>1</v>
      </c>
      <c r="Q2992" s="13">
        <v>1.939444444444445</v>
      </c>
      <c r="R2992" s="13">
        <v>2</v>
      </c>
      <c r="S2992" s="13">
        <v>8.3323353293413174</v>
      </c>
      <c r="T2992" s="13">
        <f>IFERROR(VLOOKUP(B741,[1]!users_table[#All],4),"NA")</f>
        <v>8.4223826714801451</v>
      </c>
      <c r="U2992" s="13" t="s">
        <v>64</v>
      </c>
    </row>
    <row r="2993" spans="1:21" x14ac:dyDescent="0.3">
      <c r="A2993" s="25">
        <v>2991</v>
      </c>
      <c r="B2993" s="13" t="s">
        <v>4</v>
      </c>
      <c r="C2993" s="13">
        <v>23317</v>
      </c>
      <c r="D2993" s="13" t="s">
        <v>869</v>
      </c>
      <c r="E2993" s="13" t="s">
        <v>52</v>
      </c>
      <c r="F2993" s="13" t="s">
        <v>37</v>
      </c>
      <c r="G2993" s="13">
        <v>8.06</v>
      </c>
      <c r="H2993" s="26">
        <v>42647</v>
      </c>
      <c r="I2993" s="26">
        <v>42647</v>
      </c>
      <c r="J2993" s="13">
        <v>9</v>
      </c>
      <c r="K2993" s="13">
        <v>2015</v>
      </c>
      <c r="L2993" s="13" t="s">
        <v>30</v>
      </c>
      <c r="M2993" s="13">
        <v>2</v>
      </c>
      <c r="N2993" s="13">
        <v>0.96972222222222226</v>
      </c>
      <c r="O2993" s="13">
        <v>1.939444444444445</v>
      </c>
      <c r="P2993" s="13">
        <v>1</v>
      </c>
      <c r="Q2993" s="13">
        <v>1.939444444444445</v>
      </c>
      <c r="R2993" s="13">
        <v>2</v>
      </c>
      <c r="S2993" s="13">
        <v>8.3323353293413174</v>
      </c>
      <c r="T2993" s="13">
        <f>IFERROR(VLOOKUP(B741,[1]!users_table[#All],4),"NA")</f>
        <v>8.4223826714801451</v>
      </c>
      <c r="U2993" s="13" t="s">
        <v>1021</v>
      </c>
    </row>
    <row r="2994" spans="1:21" x14ac:dyDescent="0.3">
      <c r="A2994" s="25">
        <v>2992</v>
      </c>
      <c r="B2994" s="13" t="s">
        <v>4</v>
      </c>
      <c r="C2994" s="13">
        <v>23317</v>
      </c>
      <c r="D2994" s="13" t="s">
        <v>869</v>
      </c>
      <c r="E2994" s="13" t="s">
        <v>52</v>
      </c>
      <c r="F2994" s="13" t="s">
        <v>37</v>
      </c>
      <c r="G2994" s="13">
        <v>8.06</v>
      </c>
      <c r="H2994" s="26">
        <v>42647</v>
      </c>
      <c r="I2994" s="26">
        <v>42647</v>
      </c>
      <c r="J2994" s="13">
        <v>9</v>
      </c>
      <c r="K2994" s="13">
        <v>2015</v>
      </c>
      <c r="L2994" s="13" t="s">
        <v>30</v>
      </c>
      <c r="M2994" s="13">
        <v>2</v>
      </c>
      <c r="N2994" s="13">
        <v>0.96972222222222226</v>
      </c>
      <c r="O2994" s="13">
        <v>1.939444444444445</v>
      </c>
      <c r="P2994" s="13">
        <v>1</v>
      </c>
      <c r="Q2994" s="13">
        <v>1.939444444444445</v>
      </c>
      <c r="R2994" s="13">
        <v>2</v>
      </c>
      <c r="S2994" s="13">
        <v>8.3323353293413174</v>
      </c>
      <c r="T2994" s="13">
        <f>IFERROR(VLOOKUP(B741,[1]!users_table[#All],4),"NA")</f>
        <v>8.4223826714801451</v>
      </c>
      <c r="U2994" s="13" t="s">
        <v>61</v>
      </c>
    </row>
    <row r="2995" spans="1:21" x14ac:dyDescent="0.3">
      <c r="A2995" s="25">
        <v>2993</v>
      </c>
      <c r="B2995" s="13" t="s">
        <v>4</v>
      </c>
      <c r="C2995" s="13">
        <v>23317</v>
      </c>
      <c r="D2995" s="13" t="s">
        <v>869</v>
      </c>
      <c r="E2995" s="13" t="s">
        <v>52</v>
      </c>
      <c r="F2995" s="13" t="s">
        <v>37</v>
      </c>
      <c r="G2995" s="13">
        <v>8.06</v>
      </c>
      <c r="H2995" s="26">
        <v>42647</v>
      </c>
      <c r="I2995" s="26">
        <v>42647</v>
      </c>
      <c r="J2995" s="13">
        <v>9</v>
      </c>
      <c r="K2995" s="13">
        <v>2015</v>
      </c>
      <c r="L2995" s="13" t="s">
        <v>30</v>
      </c>
      <c r="M2995" s="13">
        <v>2</v>
      </c>
      <c r="N2995" s="13">
        <v>0.96972222222222226</v>
      </c>
      <c r="O2995" s="13">
        <v>1.939444444444445</v>
      </c>
      <c r="P2995" s="13">
        <v>1</v>
      </c>
      <c r="Q2995" s="13">
        <v>1.939444444444445</v>
      </c>
      <c r="R2995" s="13">
        <v>2</v>
      </c>
      <c r="S2995" s="13">
        <v>8.3323353293413174</v>
      </c>
      <c r="T2995" s="13">
        <f>IFERROR(VLOOKUP(B741,[1]!users_table[#All],4),"NA")</f>
        <v>8.4223826714801451</v>
      </c>
      <c r="U2995" s="13" t="s">
        <v>1030</v>
      </c>
    </row>
    <row r="2996" spans="1:21" x14ac:dyDescent="0.3">
      <c r="A2996" s="25">
        <v>2994</v>
      </c>
      <c r="B2996" s="13" t="s">
        <v>4</v>
      </c>
      <c r="C2996" s="13">
        <v>23317</v>
      </c>
      <c r="D2996" s="13" t="s">
        <v>869</v>
      </c>
      <c r="E2996" s="13" t="s">
        <v>52</v>
      </c>
      <c r="F2996" s="13" t="s">
        <v>37</v>
      </c>
      <c r="G2996" s="13">
        <v>8.06</v>
      </c>
      <c r="H2996" s="26">
        <v>42647</v>
      </c>
      <c r="I2996" s="26">
        <v>42647</v>
      </c>
      <c r="J2996" s="13">
        <v>9</v>
      </c>
      <c r="K2996" s="13">
        <v>2015</v>
      </c>
      <c r="L2996" s="13" t="s">
        <v>30</v>
      </c>
      <c r="M2996" s="13">
        <v>2</v>
      </c>
      <c r="N2996" s="13">
        <v>0.96972222222222226</v>
      </c>
      <c r="O2996" s="13">
        <v>1.939444444444445</v>
      </c>
      <c r="P2996" s="13">
        <v>1</v>
      </c>
      <c r="Q2996" s="13">
        <v>1.939444444444445</v>
      </c>
      <c r="R2996" s="13">
        <v>2</v>
      </c>
      <c r="S2996" s="13">
        <v>8.3323353293413174</v>
      </c>
      <c r="T2996" s="13">
        <f>IFERROR(VLOOKUP(B741,[1]!users_table[#All],4),"NA")</f>
        <v>8.4223826714801451</v>
      </c>
      <c r="U2996" s="13" t="s">
        <v>68</v>
      </c>
    </row>
    <row r="2997" spans="1:21" x14ac:dyDescent="0.3">
      <c r="A2997" s="25">
        <v>2995</v>
      </c>
      <c r="B2997" s="13" t="s">
        <v>4</v>
      </c>
      <c r="C2997" s="13">
        <v>23317</v>
      </c>
      <c r="D2997" s="13" t="s">
        <v>869</v>
      </c>
      <c r="E2997" s="13" t="s">
        <v>52</v>
      </c>
      <c r="F2997" s="13" t="s">
        <v>37</v>
      </c>
      <c r="G2997" s="13">
        <v>8.06</v>
      </c>
      <c r="H2997" s="26">
        <v>42647</v>
      </c>
      <c r="I2997" s="26">
        <v>42647</v>
      </c>
      <c r="J2997" s="13">
        <v>9</v>
      </c>
      <c r="K2997" s="13">
        <v>2015</v>
      </c>
      <c r="L2997" s="13" t="s">
        <v>30</v>
      </c>
      <c r="M2997" s="13">
        <v>2</v>
      </c>
      <c r="N2997" s="13">
        <v>0.96972222222222226</v>
      </c>
      <c r="O2997" s="13">
        <v>1.939444444444445</v>
      </c>
      <c r="P2997" s="13">
        <v>1</v>
      </c>
      <c r="Q2997" s="13">
        <v>1.939444444444445</v>
      </c>
      <c r="R2997" s="13">
        <v>2</v>
      </c>
      <c r="S2997" s="13">
        <v>8.3323353293413174</v>
      </c>
      <c r="T2997" s="13">
        <f>IFERROR(VLOOKUP(B741,[1]!users_table[#All],4),"NA")</f>
        <v>8.4223826714801451</v>
      </c>
      <c r="U2997" s="13" t="s">
        <v>1027</v>
      </c>
    </row>
    <row r="2998" spans="1:21" x14ac:dyDescent="0.3">
      <c r="A2998" s="25">
        <v>2996</v>
      </c>
      <c r="B2998" s="13" t="s">
        <v>4</v>
      </c>
      <c r="C2998" s="13">
        <v>10456</v>
      </c>
      <c r="D2998" s="13" t="s">
        <v>870</v>
      </c>
      <c r="E2998" s="13" t="s">
        <v>32</v>
      </c>
      <c r="F2998" s="13" t="s">
        <v>152</v>
      </c>
      <c r="G2998" s="13">
        <v>7.03</v>
      </c>
      <c r="H2998" s="26">
        <v>44559</v>
      </c>
      <c r="I2998" s="26">
        <v>44560</v>
      </c>
      <c r="J2998" s="13">
        <v>8</v>
      </c>
      <c r="K2998" s="13">
        <v>2011</v>
      </c>
      <c r="L2998" s="13" t="s">
        <v>35</v>
      </c>
      <c r="M2998" s="13">
        <v>13</v>
      </c>
      <c r="N2998" s="13">
        <v>0.4</v>
      </c>
      <c r="O2998" s="13">
        <v>5.2</v>
      </c>
      <c r="P2998" s="13">
        <v>2</v>
      </c>
      <c r="Q2998" s="13">
        <v>2.6</v>
      </c>
      <c r="R2998" s="13">
        <v>6.5</v>
      </c>
      <c r="S2998" s="13">
        <v>8.3323353293413174</v>
      </c>
      <c r="T2998" s="13">
        <f>IFERROR(VLOOKUP(B743,[1]!users_table[#All],4),"NA")</f>
        <v>8.4223826714801451</v>
      </c>
      <c r="U2998" s="13" t="s">
        <v>65</v>
      </c>
    </row>
    <row r="2999" spans="1:21" x14ac:dyDescent="0.3">
      <c r="A2999" s="25">
        <v>2997</v>
      </c>
      <c r="B2999" s="13" t="s">
        <v>4</v>
      </c>
      <c r="C2999" s="13">
        <v>10456</v>
      </c>
      <c r="D2999" s="13" t="s">
        <v>870</v>
      </c>
      <c r="E2999" s="13" t="s">
        <v>32</v>
      </c>
      <c r="F2999" s="13" t="s">
        <v>152</v>
      </c>
      <c r="G2999" s="13">
        <v>7.03</v>
      </c>
      <c r="H2999" s="26">
        <v>44559</v>
      </c>
      <c r="I2999" s="26">
        <v>44560</v>
      </c>
      <c r="J2999" s="13">
        <v>8</v>
      </c>
      <c r="K2999" s="13">
        <v>2011</v>
      </c>
      <c r="L2999" s="13" t="s">
        <v>35</v>
      </c>
      <c r="M2999" s="13">
        <v>13</v>
      </c>
      <c r="N2999" s="13">
        <v>0.4</v>
      </c>
      <c r="O2999" s="13">
        <v>5.2</v>
      </c>
      <c r="P2999" s="13">
        <v>2</v>
      </c>
      <c r="Q2999" s="13">
        <v>2.6</v>
      </c>
      <c r="R2999" s="13">
        <v>6.5</v>
      </c>
      <c r="S2999" s="13">
        <v>8.3323353293413174</v>
      </c>
      <c r="T2999" s="13">
        <f>IFERROR(VLOOKUP(B743,[1]!users_table[#All],4),"NA")</f>
        <v>8.4223826714801451</v>
      </c>
      <c r="U2999" s="13" t="s">
        <v>60</v>
      </c>
    </row>
    <row r="3000" spans="1:21" x14ac:dyDescent="0.3">
      <c r="A3000" s="25">
        <v>2998</v>
      </c>
      <c r="B3000" s="13" t="s">
        <v>4</v>
      </c>
      <c r="C3000" s="13">
        <v>10456</v>
      </c>
      <c r="D3000" s="13" t="s">
        <v>870</v>
      </c>
      <c r="E3000" s="13" t="s">
        <v>32</v>
      </c>
      <c r="F3000" s="13" t="s">
        <v>152</v>
      </c>
      <c r="G3000" s="13">
        <v>7.03</v>
      </c>
      <c r="H3000" s="26">
        <v>44559</v>
      </c>
      <c r="I3000" s="26">
        <v>44560</v>
      </c>
      <c r="J3000" s="13">
        <v>8</v>
      </c>
      <c r="K3000" s="13">
        <v>2011</v>
      </c>
      <c r="L3000" s="13" t="s">
        <v>35</v>
      </c>
      <c r="M3000" s="13">
        <v>13</v>
      </c>
      <c r="N3000" s="13">
        <v>0.4</v>
      </c>
      <c r="O3000" s="13">
        <v>5.2</v>
      </c>
      <c r="P3000" s="13">
        <v>2</v>
      </c>
      <c r="Q3000" s="13">
        <v>2.6</v>
      </c>
      <c r="R3000" s="13">
        <v>6.5</v>
      </c>
      <c r="S3000" s="13">
        <v>8.3323353293413174</v>
      </c>
      <c r="T3000" s="13">
        <f>IFERROR(VLOOKUP(B743,[1]!users_table[#All],4),"NA")</f>
        <v>8.4223826714801451</v>
      </c>
      <c r="U3000" s="13" t="s">
        <v>62</v>
      </c>
    </row>
    <row r="3001" spans="1:21" x14ac:dyDescent="0.3">
      <c r="A3001" s="25">
        <v>2999</v>
      </c>
      <c r="B3001" s="13" t="s">
        <v>4</v>
      </c>
      <c r="C3001" s="13">
        <v>12487</v>
      </c>
      <c r="D3001" s="13" t="s">
        <v>871</v>
      </c>
      <c r="E3001" s="13" t="s">
        <v>32</v>
      </c>
      <c r="F3001" s="13" t="s">
        <v>152</v>
      </c>
      <c r="G3001" s="13">
        <v>7.49</v>
      </c>
      <c r="H3001" s="26">
        <v>44561</v>
      </c>
      <c r="I3001" s="26">
        <v>44565</v>
      </c>
      <c r="J3001" s="13">
        <v>8</v>
      </c>
      <c r="K3001" s="13">
        <v>2012</v>
      </c>
      <c r="L3001" s="13" t="s">
        <v>39</v>
      </c>
      <c r="M3001" s="13">
        <v>13</v>
      </c>
      <c r="N3001" s="13">
        <v>0.4</v>
      </c>
      <c r="O3001" s="13">
        <v>5.2</v>
      </c>
      <c r="P3001" s="13">
        <v>5</v>
      </c>
      <c r="Q3001" s="13">
        <v>1.04</v>
      </c>
      <c r="R3001" s="13">
        <v>2.6</v>
      </c>
      <c r="S3001" s="13">
        <v>8.3323353293413174</v>
      </c>
      <c r="T3001" s="13">
        <f>IFERROR(VLOOKUP(B744,[1]!users_table[#All],4),"NA")</f>
        <v>8.4223826714801451</v>
      </c>
      <c r="U3001" s="13" t="s">
        <v>65</v>
      </c>
    </row>
    <row r="3002" spans="1:21" x14ac:dyDescent="0.3">
      <c r="A3002" s="25">
        <v>3000</v>
      </c>
      <c r="B3002" s="13" t="s">
        <v>4</v>
      </c>
      <c r="C3002" s="13">
        <v>12487</v>
      </c>
      <c r="D3002" s="13" t="s">
        <v>871</v>
      </c>
      <c r="E3002" s="13" t="s">
        <v>32</v>
      </c>
      <c r="F3002" s="13" t="s">
        <v>152</v>
      </c>
      <c r="G3002" s="13">
        <v>7.49</v>
      </c>
      <c r="H3002" s="26">
        <v>44561</v>
      </c>
      <c r="I3002" s="26">
        <v>44565</v>
      </c>
      <c r="J3002" s="13">
        <v>8</v>
      </c>
      <c r="K3002" s="13">
        <v>2012</v>
      </c>
      <c r="L3002" s="13" t="s">
        <v>39</v>
      </c>
      <c r="M3002" s="13">
        <v>13</v>
      </c>
      <c r="N3002" s="13">
        <v>0.4</v>
      </c>
      <c r="O3002" s="13">
        <v>5.2</v>
      </c>
      <c r="P3002" s="13">
        <v>5</v>
      </c>
      <c r="Q3002" s="13">
        <v>1.04</v>
      </c>
      <c r="R3002" s="13">
        <v>2.6</v>
      </c>
      <c r="S3002" s="13">
        <v>8.3323353293413174</v>
      </c>
      <c r="T3002" s="13">
        <f>IFERROR(VLOOKUP(B744,[1]!users_table[#All],4),"NA")</f>
        <v>8.4223826714801451</v>
      </c>
      <c r="U3002" s="13" t="s">
        <v>60</v>
      </c>
    </row>
    <row r="3003" spans="1:21" x14ac:dyDescent="0.3">
      <c r="A3003" s="25">
        <v>3001</v>
      </c>
      <c r="B3003" s="13" t="s">
        <v>4</v>
      </c>
      <c r="C3003" s="13">
        <v>12487</v>
      </c>
      <c r="D3003" s="13" t="s">
        <v>871</v>
      </c>
      <c r="E3003" s="13" t="s">
        <v>32</v>
      </c>
      <c r="F3003" s="13" t="s">
        <v>152</v>
      </c>
      <c r="G3003" s="13">
        <v>7.49</v>
      </c>
      <c r="H3003" s="26">
        <v>44561</v>
      </c>
      <c r="I3003" s="26">
        <v>44565</v>
      </c>
      <c r="J3003" s="13">
        <v>8</v>
      </c>
      <c r="K3003" s="13">
        <v>2012</v>
      </c>
      <c r="L3003" s="13" t="s">
        <v>39</v>
      </c>
      <c r="M3003" s="13">
        <v>13</v>
      </c>
      <c r="N3003" s="13">
        <v>0.4</v>
      </c>
      <c r="O3003" s="13">
        <v>5.2</v>
      </c>
      <c r="P3003" s="13">
        <v>5</v>
      </c>
      <c r="Q3003" s="13">
        <v>1.04</v>
      </c>
      <c r="R3003" s="13">
        <v>2.6</v>
      </c>
      <c r="S3003" s="13">
        <v>8.3323353293413174</v>
      </c>
      <c r="T3003" s="13">
        <f>IFERROR(VLOOKUP(B744,[1]!users_table[#All],4),"NA")</f>
        <v>8.4223826714801451</v>
      </c>
      <c r="U3003" s="13" t="s">
        <v>62</v>
      </c>
    </row>
    <row r="3004" spans="1:21" x14ac:dyDescent="0.3">
      <c r="A3004" s="25">
        <v>3002</v>
      </c>
      <c r="B3004" s="13" t="s">
        <v>4</v>
      </c>
      <c r="C3004" s="13">
        <v>17265</v>
      </c>
      <c r="D3004" s="13" t="s">
        <v>872</v>
      </c>
      <c r="E3004" s="13" t="s">
        <v>32</v>
      </c>
      <c r="F3004" s="13" t="s">
        <v>152</v>
      </c>
      <c r="G3004" s="13">
        <v>7.93</v>
      </c>
      <c r="H3004" s="26">
        <v>44229</v>
      </c>
      <c r="I3004" s="26">
        <v>44231</v>
      </c>
      <c r="J3004" s="13">
        <v>9</v>
      </c>
      <c r="K3004" s="13">
        <v>2013</v>
      </c>
      <c r="L3004" s="13" t="s">
        <v>35</v>
      </c>
      <c r="M3004" s="13">
        <v>25</v>
      </c>
      <c r="N3004" s="13">
        <v>0.41666666666666669</v>
      </c>
      <c r="O3004" s="13">
        <v>10.41666666666667</v>
      </c>
      <c r="P3004" s="13">
        <v>3</v>
      </c>
      <c r="Q3004" s="13">
        <v>3.4722222222222232</v>
      </c>
      <c r="R3004" s="13">
        <v>8.3333333333333339</v>
      </c>
      <c r="S3004" s="13">
        <v>8.3323353293413174</v>
      </c>
      <c r="T3004" s="13">
        <f>IFERROR(VLOOKUP(B745,[1]!users_table[#All],4),"NA")</f>
        <v>8.4223826714801451</v>
      </c>
      <c r="U3004" s="13" t="s">
        <v>65</v>
      </c>
    </row>
    <row r="3005" spans="1:21" x14ac:dyDescent="0.3">
      <c r="A3005" s="25">
        <v>3003</v>
      </c>
      <c r="B3005" s="13" t="s">
        <v>4</v>
      </c>
      <c r="C3005" s="13">
        <v>17265</v>
      </c>
      <c r="D3005" s="13" t="s">
        <v>872</v>
      </c>
      <c r="E3005" s="13" t="s">
        <v>32</v>
      </c>
      <c r="F3005" s="13" t="s">
        <v>152</v>
      </c>
      <c r="G3005" s="13">
        <v>7.93</v>
      </c>
      <c r="H3005" s="26">
        <v>44229</v>
      </c>
      <c r="I3005" s="26">
        <v>44231</v>
      </c>
      <c r="J3005" s="13">
        <v>9</v>
      </c>
      <c r="K3005" s="13">
        <v>2013</v>
      </c>
      <c r="L3005" s="13" t="s">
        <v>35</v>
      </c>
      <c r="M3005" s="13">
        <v>25</v>
      </c>
      <c r="N3005" s="13">
        <v>0.41666666666666669</v>
      </c>
      <c r="O3005" s="13">
        <v>10.41666666666667</v>
      </c>
      <c r="P3005" s="13">
        <v>3</v>
      </c>
      <c r="Q3005" s="13">
        <v>3.4722222222222232</v>
      </c>
      <c r="R3005" s="13">
        <v>8.3333333333333339</v>
      </c>
      <c r="S3005" s="13">
        <v>8.3323353293413174</v>
      </c>
      <c r="T3005" s="13">
        <f>IFERROR(VLOOKUP(B745,[1]!users_table[#All],4),"NA")</f>
        <v>8.4223826714801451</v>
      </c>
      <c r="U3005" s="13" t="s">
        <v>1019</v>
      </c>
    </row>
    <row r="3006" spans="1:21" x14ac:dyDescent="0.3">
      <c r="A3006" s="25">
        <v>3004</v>
      </c>
      <c r="B3006" s="13" t="s">
        <v>4</v>
      </c>
      <c r="C3006" s="13">
        <v>17265</v>
      </c>
      <c r="D3006" s="13" t="s">
        <v>872</v>
      </c>
      <c r="E3006" s="13" t="s">
        <v>32</v>
      </c>
      <c r="F3006" s="13" t="s">
        <v>152</v>
      </c>
      <c r="G3006" s="13">
        <v>7.93</v>
      </c>
      <c r="H3006" s="26">
        <v>44229</v>
      </c>
      <c r="I3006" s="26">
        <v>44231</v>
      </c>
      <c r="J3006" s="13">
        <v>9</v>
      </c>
      <c r="K3006" s="13">
        <v>2013</v>
      </c>
      <c r="L3006" s="13" t="s">
        <v>35</v>
      </c>
      <c r="M3006" s="13">
        <v>25</v>
      </c>
      <c r="N3006" s="13">
        <v>0.41666666666666669</v>
      </c>
      <c r="O3006" s="13">
        <v>10.41666666666667</v>
      </c>
      <c r="P3006" s="13">
        <v>3</v>
      </c>
      <c r="Q3006" s="13">
        <v>3.4722222222222232</v>
      </c>
      <c r="R3006" s="13">
        <v>8.3333333333333339</v>
      </c>
      <c r="S3006" s="13">
        <v>8.3323353293413174</v>
      </c>
      <c r="T3006" s="13">
        <f>IFERROR(VLOOKUP(B745,[1]!users_table[#All],4),"NA")</f>
        <v>8.4223826714801451</v>
      </c>
      <c r="U3006" s="13" t="s">
        <v>59</v>
      </c>
    </row>
    <row r="3007" spans="1:21" x14ac:dyDescent="0.3">
      <c r="A3007" s="25">
        <v>3005</v>
      </c>
      <c r="B3007" s="13" t="s">
        <v>4</v>
      </c>
      <c r="C3007" s="13">
        <v>17265</v>
      </c>
      <c r="D3007" s="13" t="s">
        <v>872</v>
      </c>
      <c r="E3007" s="13" t="s">
        <v>32</v>
      </c>
      <c r="F3007" s="13" t="s">
        <v>152</v>
      </c>
      <c r="G3007" s="13">
        <v>7.93</v>
      </c>
      <c r="H3007" s="26">
        <v>44229</v>
      </c>
      <c r="I3007" s="26">
        <v>44231</v>
      </c>
      <c r="J3007" s="13">
        <v>9</v>
      </c>
      <c r="K3007" s="13">
        <v>2013</v>
      </c>
      <c r="L3007" s="13" t="s">
        <v>35</v>
      </c>
      <c r="M3007" s="13">
        <v>25</v>
      </c>
      <c r="N3007" s="13">
        <v>0.41666666666666669</v>
      </c>
      <c r="O3007" s="13">
        <v>10.41666666666667</v>
      </c>
      <c r="P3007" s="13">
        <v>3</v>
      </c>
      <c r="Q3007" s="13">
        <v>3.4722222222222232</v>
      </c>
      <c r="R3007" s="13">
        <v>8.3333333333333339</v>
      </c>
      <c r="S3007" s="13">
        <v>8.3323353293413174</v>
      </c>
      <c r="T3007" s="13">
        <f>IFERROR(VLOOKUP(B745,[1]!users_table[#All],4),"NA")</f>
        <v>8.4223826714801451</v>
      </c>
      <c r="U3007" s="13" t="s">
        <v>60</v>
      </c>
    </row>
    <row r="3008" spans="1:21" x14ac:dyDescent="0.3">
      <c r="A3008" s="25">
        <v>3006</v>
      </c>
      <c r="B3008" s="13" t="s">
        <v>4</v>
      </c>
      <c r="C3008" s="13">
        <v>17265</v>
      </c>
      <c r="D3008" s="13" t="s">
        <v>872</v>
      </c>
      <c r="E3008" s="13" t="s">
        <v>32</v>
      </c>
      <c r="F3008" s="13" t="s">
        <v>152</v>
      </c>
      <c r="G3008" s="13">
        <v>7.93</v>
      </c>
      <c r="H3008" s="26">
        <v>44229</v>
      </c>
      <c r="I3008" s="26">
        <v>44231</v>
      </c>
      <c r="J3008" s="13">
        <v>9</v>
      </c>
      <c r="K3008" s="13">
        <v>2013</v>
      </c>
      <c r="L3008" s="13" t="s">
        <v>35</v>
      </c>
      <c r="M3008" s="13">
        <v>25</v>
      </c>
      <c r="N3008" s="13">
        <v>0.41666666666666669</v>
      </c>
      <c r="O3008" s="13">
        <v>10.41666666666667</v>
      </c>
      <c r="P3008" s="13">
        <v>3</v>
      </c>
      <c r="Q3008" s="13">
        <v>3.4722222222222232</v>
      </c>
      <c r="R3008" s="13">
        <v>8.3333333333333339</v>
      </c>
      <c r="S3008" s="13">
        <v>8.3323353293413174</v>
      </c>
      <c r="T3008" s="13">
        <f>IFERROR(VLOOKUP(B745,[1]!users_table[#All],4),"NA")</f>
        <v>8.4223826714801451</v>
      </c>
      <c r="U3008" s="13" t="s">
        <v>63</v>
      </c>
    </row>
    <row r="3009" spans="1:21" x14ac:dyDescent="0.3">
      <c r="A3009" s="25">
        <v>3007</v>
      </c>
      <c r="B3009" s="13" t="s">
        <v>4</v>
      </c>
      <c r="C3009" s="13">
        <v>23321</v>
      </c>
      <c r="D3009" s="13" t="s">
        <v>873</v>
      </c>
      <c r="E3009" s="13" t="s">
        <v>32</v>
      </c>
      <c r="F3009" s="13" t="s">
        <v>152</v>
      </c>
      <c r="G3009" s="13">
        <v>7.57</v>
      </c>
      <c r="H3009" s="26">
        <v>44232</v>
      </c>
      <c r="I3009" s="26">
        <v>42111</v>
      </c>
      <c r="J3009" s="13">
        <v>9</v>
      </c>
      <c r="K3009" s="13">
        <v>2014</v>
      </c>
      <c r="L3009" s="13" t="s">
        <v>35</v>
      </c>
      <c r="M3009" s="13">
        <v>25</v>
      </c>
      <c r="N3009" s="13">
        <v>0.40833333333333333</v>
      </c>
      <c r="O3009" s="13">
        <v>10.20833333333333</v>
      </c>
      <c r="P3009" s="13">
        <v>-2120</v>
      </c>
      <c r="Q3009" s="13">
        <v>-4.8152515723270447E-3</v>
      </c>
      <c r="R3009" s="13">
        <v>-1.179245283018868E-2</v>
      </c>
      <c r="S3009" s="13">
        <v>8.3323353293413174</v>
      </c>
      <c r="T3009" s="13">
        <f>IFERROR(VLOOKUP(B746,[1]!users_table[#All],4),"NA")</f>
        <v>8.4223826714801451</v>
      </c>
      <c r="U3009" s="13" t="s">
        <v>65</v>
      </c>
    </row>
    <row r="3010" spans="1:21" x14ac:dyDescent="0.3">
      <c r="A3010" s="25">
        <v>3008</v>
      </c>
      <c r="B3010" s="13" t="s">
        <v>4</v>
      </c>
      <c r="C3010" s="13">
        <v>23321</v>
      </c>
      <c r="D3010" s="13" t="s">
        <v>873</v>
      </c>
      <c r="E3010" s="13" t="s">
        <v>32</v>
      </c>
      <c r="F3010" s="13" t="s">
        <v>152</v>
      </c>
      <c r="G3010" s="13">
        <v>7.57</v>
      </c>
      <c r="H3010" s="26">
        <v>44232</v>
      </c>
      <c r="I3010" s="26">
        <v>42111</v>
      </c>
      <c r="J3010" s="13">
        <v>9</v>
      </c>
      <c r="K3010" s="13">
        <v>2014</v>
      </c>
      <c r="L3010" s="13" t="s">
        <v>35</v>
      </c>
      <c r="M3010" s="13">
        <v>25</v>
      </c>
      <c r="N3010" s="13">
        <v>0.40833333333333333</v>
      </c>
      <c r="O3010" s="13">
        <v>10.20833333333333</v>
      </c>
      <c r="P3010" s="13">
        <v>-2120</v>
      </c>
      <c r="Q3010" s="13">
        <v>-4.8152515723270447E-3</v>
      </c>
      <c r="R3010" s="13">
        <v>-1.179245283018868E-2</v>
      </c>
      <c r="S3010" s="13">
        <v>8.3323353293413174</v>
      </c>
      <c r="T3010" s="13">
        <f>IFERROR(VLOOKUP(B746,[1]!users_table[#All],4),"NA")</f>
        <v>8.4223826714801451</v>
      </c>
      <c r="U3010" s="13" t="s">
        <v>1019</v>
      </c>
    </row>
    <row r="3011" spans="1:21" x14ac:dyDescent="0.3">
      <c r="A3011" s="25">
        <v>3009</v>
      </c>
      <c r="B3011" s="13" t="s">
        <v>4</v>
      </c>
      <c r="C3011" s="13">
        <v>23321</v>
      </c>
      <c r="D3011" s="13" t="s">
        <v>873</v>
      </c>
      <c r="E3011" s="13" t="s">
        <v>32</v>
      </c>
      <c r="F3011" s="13" t="s">
        <v>152</v>
      </c>
      <c r="G3011" s="13">
        <v>7.57</v>
      </c>
      <c r="H3011" s="26">
        <v>44232</v>
      </c>
      <c r="I3011" s="26">
        <v>42111</v>
      </c>
      <c r="J3011" s="13">
        <v>9</v>
      </c>
      <c r="K3011" s="13">
        <v>2014</v>
      </c>
      <c r="L3011" s="13" t="s">
        <v>35</v>
      </c>
      <c r="M3011" s="13">
        <v>25</v>
      </c>
      <c r="N3011" s="13">
        <v>0.40833333333333333</v>
      </c>
      <c r="O3011" s="13">
        <v>10.20833333333333</v>
      </c>
      <c r="P3011" s="13">
        <v>-2120</v>
      </c>
      <c r="Q3011" s="13">
        <v>-4.8152515723270447E-3</v>
      </c>
      <c r="R3011" s="13">
        <v>-1.179245283018868E-2</v>
      </c>
      <c r="S3011" s="13">
        <v>8.3323353293413174</v>
      </c>
      <c r="T3011" s="13">
        <f>IFERROR(VLOOKUP(B746,[1]!users_table[#All],4),"NA")</f>
        <v>8.4223826714801451</v>
      </c>
      <c r="U3011" s="13" t="s">
        <v>59</v>
      </c>
    </row>
    <row r="3012" spans="1:21" x14ac:dyDescent="0.3">
      <c r="A3012" s="25">
        <v>3010</v>
      </c>
      <c r="B3012" s="13" t="s">
        <v>4</v>
      </c>
      <c r="C3012" s="13">
        <v>23321</v>
      </c>
      <c r="D3012" s="13" t="s">
        <v>873</v>
      </c>
      <c r="E3012" s="13" t="s">
        <v>32</v>
      </c>
      <c r="F3012" s="13" t="s">
        <v>152</v>
      </c>
      <c r="G3012" s="13">
        <v>7.57</v>
      </c>
      <c r="H3012" s="26">
        <v>44232</v>
      </c>
      <c r="I3012" s="26">
        <v>42111</v>
      </c>
      <c r="J3012" s="13">
        <v>9</v>
      </c>
      <c r="K3012" s="13">
        <v>2014</v>
      </c>
      <c r="L3012" s="13" t="s">
        <v>35</v>
      </c>
      <c r="M3012" s="13">
        <v>25</v>
      </c>
      <c r="N3012" s="13">
        <v>0.40833333333333333</v>
      </c>
      <c r="O3012" s="13">
        <v>10.20833333333333</v>
      </c>
      <c r="P3012" s="13">
        <v>-2120</v>
      </c>
      <c r="Q3012" s="13">
        <v>-4.8152515723270447E-3</v>
      </c>
      <c r="R3012" s="13">
        <v>-1.179245283018868E-2</v>
      </c>
      <c r="S3012" s="13">
        <v>8.3323353293413174</v>
      </c>
      <c r="T3012" s="13">
        <f>IFERROR(VLOOKUP(B746,[1]!users_table[#All],4),"NA")</f>
        <v>8.4223826714801451</v>
      </c>
      <c r="U3012" s="13" t="s">
        <v>60</v>
      </c>
    </row>
    <row r="3013" spans="1:21" x14ac:dyDescent="0.3">
      <c r="A3013" s="25">
        <v>3011</v>
      </c>
      <c r="B3013" s="13" t="s">
        <v>4</v>
      </c>
      <c r="C3013" s="13">
        <v>23321</v>
      </c>
      <c r="D3013" s="13" t="s">
        <v>873</v>
      </c>
      <c r="E3013" s="13" t="s">
        <v>32</v>
      </c>
      <c r="F3013" s="13" t="s">
        <v>152</v>
      </c>
      <c r="G3013" s="13">
        <v>7.57</v>
      </c>
      <c r="H3013" s="26">
        <v>44232</v>
      </c>
      <c r="I3013" s="26">
        <v>42111</v>
      </c>
      <c r="J3013" s="13">
        <v>9</v>
      </c>
      <c r="K3013" s="13">
        <v>2014</v>
      </c>
      <c r="L3013" s="13" t="s">
        <v>35</v>
      </c>
      <c r="M3013" s="13">
        <v>25</v>
      </c>
      <c r="N3013" s="13">
        <v>0.40833333333333333</v>
      </c>
      <c r="O3013" s="13">
        <v>10.20833333333333</v>
      </c>
      <c r="P3013" s="13">
        <v>-2120</v>
      </c>
      <c r="Q3013" s="13">
        <v>-4.8152515723270447E-3</v>
      </c>
      <c r="R3013" s="13">
        <v>-1.179245283018868E-2</v>
      </c>
      <c r="S3013" s="13">
        <v>8.3323353293413174</v>
      </c>
      <c r="T3013" s="13">
        <f>IFERROR(VLOOKUP(B746,[1]!users_table[#All],4),"NA")</f>
        <v>8.4223826714801451</v>
      </c>
      <c r="U3013" s="13" t="s">
        <v>63</v>
      </c>
    </row>
    <row r="3014" spans="1:21" x14ac:dyDescent="0.3">
      <c r="A3014" s="25">
        <v>3012</v>
      </c>
      <c r="B3014" s="13" t="s">
        <v>4</v>
      </c>
      <c r="C3014" s="13">
        <v>41109</v>
      </c>
      <c r="D3014" s="13" t="s">
        <v>874</v>
      </c>
      <c r="E3014" s="13" t="s">
        <v>32</v>
      </c>
      <c r="F3014" s="13" t="s">
        <v>152</v>
      </c>
      <c r="G3014" s="13">
        <v>7.06</v>
      </c>
      <c r="H3014" s="26">
        <v>44239</v>
      </c>
      <c r="I3014" s="26">
        <v>44289</v>
      </c>
      <c r="J3014" s="13">
        <v>8</v>
      </c>
      <c r="K3014" s="13">
        <v>2021</v>
      </c>
      <c r="L3014" s="13" t="s">
        <v>30</v>
      </c>
      <c r="M3014" s="13">
        <v>12</v>
      </c>
      <c r="N3014" s="13">
        <v>0.4102777777777778</v>
      </c>
      <c r="O3014" s="13">
        <v>4.9233333333333338</v>
      </c>
      <c r="P3014" s="13">
        <v>51</v>
      </c>
      <c r="Q3014" s="13">
        <v>9.6535947712418316E-2</v>
      </c>
      <c r="R3014" s="13">
        <v>0.23529411764705879</v>
      </c>
      <c r="S3014" s="13">
        <v>8.3323353293413174</v>
      </c>
      <c r="T3014" s="13">
        <f>IFERROR(VLOOKUP(B747,[1]!users_table[#All],4),"NA")</f>
        <v>8.4223826714801451</v>
      </c>
      <c r="U3014" s="13" t="s">
        <v>65</v>
      </c>
    </row>
    <row r="3015" spans="1:21" x14ac:dyDescent="0.3">
      <c r="A3015" s="25">
        <v>3013</v>
      </c>
      <c r="B3015" s="13" t="s">
        <v>4</v>
      </c>
      <c r="C3015" s="13">
        <v>41109</v>
      </c>
      <c r="D3015" s="13" t="s">
        <v>874</v>
      </c>
      <c r="E3015" s="13" t="s">
        <v>32</v>
      </c>
      <c r="F3015" s="13" t="s">
        <v>152</v>
      </c>
      <c r="G3015" s="13">
        <v>7.06</v>
      </c>
      <c r="H3015" s="26">
        <v>44239</v>
      </c>
      <c r="I3015" s="26">
        <v>44289</v>
      </c>
      <c r="J3015" s="13">
        <v>8</v>
      </c>
      <c r="K3015" s="13">
        <v>2021</v>
      </c>
      <c r="L3015" s="13" t="s">
        <v>30</v>
      </c>
      <c r="M3015" s="13">
        <v>12</v>
      </c>
      <c r="N3015" s="13">
        <v>0.4102777777777778</v>
      </c>
      <c r="O3015" s="13">
        <v>4.9233333333333338</v>
      </c>
      <c r="P3015" s="13">
        <v>51</v>
      </c>
      <c r="Q3015" s="13">
        <v>9.6535947712418316E-2</v>
      </c>
      <c r="R3015" s="13">
        <v>0.23529411764705879</v>
      </c>
      <c r="S3015" s="13">
        <v>8.3323353293413174</v>
      </c>
      <c r="T3015" s="13">
        <f>IFERROR(VLOOKUP(B747,[1]!users_table[#All],4),"NA")</f>
        <v>8.4223826714801451</v>
      </c>
      <c r="U3015" s="13" t="s">
        <v>1019</v>
      </c>
    </row>
    <row r="3016" spans="1:21" x14ac:dyDescent="0.3">
      <c r="A3016" s="25">
        <v>3014</v>
      </c>
      <c r="B3016" s="13" t="s">
        <v>4</v>
      </c>
      <c r="C3016" s="13">
        <v>41109</v>
      </c>
      <c r="D3016" s="13" t="s">
        <v>874</v>
      </c>
      <c r="E3016" s="13" t="s">
        <v>32</v>
      </c>
      <c r="F3016" s="13" t="s">
        <v>152</v>
      </c>
      <c r="G3016" s="13">
        <v>7.06</v>
      </c>
      <c r="H3016" s="26">
        <v>44239</v>
      </c>
      <c r="I3016" s="26">
        <v>44289</v>
      </c>
      <c r="J3016" s="13">
        <v>8</v>
      </c>
      <c r="K3016" s="13">
        <v>2021</v>
      </c>
      <c r="L3016" s="13" t="s">
        <v>30</v>
      </c>
      <c r="M3016" s="13">
        <v>12</v>
      </c>
      <c r="N3016" s="13">
        <v>0.4102777777777778</v>
      </c>
      <c r="O3016" s="13">
        <v>4.9233333333333338</v>
      </c>
      <c r="P3016" s="13">
        <v>51</v>
      </c>
      <c r="Q3016" s="13">
        <v>9.6535947712418316E-2</v>
      </c>
      <c r="R3016" s="13">
        <v>0.23529411764705879</v>
      </c>
      <c r="S3016" s="13">
        <v>8.3323353293413174</v>
      </c>
      <c r="T3016" s="7">
        <f>IFERROR(VLOOKUP(B747,[1]!users_table[#All],4),"NA")</f>
        <v>8.4223826714801451</v>
      </c>
      <c r="U3016" s="13" t="s">
        <v>59</v>
      </c>
    </row>
    <row r="3017" spans="1:21" x14ac:dyDescent="0.3">
      <c r="A3017" s="25">
        <v>3015</v>
      </c>
      <c r="B3017" s="13" t="s">
        <v>4</v>
      </c>
      <c r="C3017" s="13">
        <v>41109</v>
      </c>
      <c r="D3017" s="13" t="s">
        <v>874</v>
      </c>
      <c r="E3017" s="13" t="s">
        <v>32</v>
      </c>
      <c r="F3017" s="13" t="s">
        <v>152</v>
      </c>
      <c r="G3017" s="13">
        <v>7.06</v>
      </c>
      <c r="H3017" s="26">
        <v>44239</v>
      </c>
      <c r="I3017" s="26">
        <v>44289</v>
      </c>
      <c r="J3017" s="13">
        <v>8</v>
      </c>
      <c r="K3017" s="13">
        <v>2021</v>
      </c>
      <c r="L3017" s="13" t="s">
        <v>30</v>
      </c>
      <c r="M3017" s="13">
        <v>12</v>
      </c>
      <c r="N3017" s="13">
        <v>0.4102777777777778</v>
      </c>
      <c r="O3017" s="13">
        <v>4.9233333333333338</v>
      </c>
      <c r="P3017" s="13">
        <v>51</v>
      </c>
      <c r="Q3017" s="13">
        <v>9.6535947712418316E-2</v>
      </c>
      <c r="R3017" s="13">
        <v>0.23529411764705879</v>
      </c>
      <c r="S3017" s="13">
        <v>8.3323353293413174</v>
      </c>
      <c r="T3017" s="7">
        <f>IFERROR(VLOOKUP(B747,[1]!users_table[#All],4),"NA")</f>
        <v>8.4223826714801451</v>
      </c>
      <c r="U3017" s="13" t="s">
        <v>60</v>
      </c>
    </row>
    <row r="3018" spans="1:21" x14ac:dyDescent="0.3">
      <c r="A3018" s="25">
        <v>3016</v>
      </c>
      <c r="B3018" s="13" t="s">
        <v>4</v>
      </c>
      <c r="C3018" s="13">
        <v>41109</v>
      </c>
      <c r="D3018" s="13" t="s">
        <v>874</v>
      </c>
      <c r="E3018" s="13" t="s">
        <v>32</v>
      </c>
      <c r="F3018" s="13" t="s">
        <v>152</v>
      </c>
      <c r="G3018" s="13">
        <v>7.06</v>
      </c>
      <c r="H3018" s="26">
        <v>44239</v>
      </c>
      <c r="I3018" s="26">
        <v>44289</v>
      </c>
      <c r="J3018" s="13">
        <v>8</v>
      </c>
      <c r="K3018" s="13">
        <v>2021</v>
      </c>
      <c r="L3018" s="13" t="s">
        <v>30</v>
      </c>
      <c r="M3018" s="13">
        <v>12</v>
      </c>
      <c r="N3018" s="13">
        <v>0.4102777777777778</v>
      </c>
      <c r="O3018" s="13">
        <v>4.9233333333333338</v>
      </c>
      <c r="P3018" s="13">
        <v>51</v>
      </c>
      <c r="Q3018" s="13">
        <v>9.6535947712418316E-2</v>
      </c>
      <c r="R3018" s="13">
        <v>0.23529411764705879</v>
      </c>
      <c r="S3018" s="13">
        <v>8.3323353293413174</v>
      </c>
      <c r="T3018" s="13">
        <f>IFERROR(VLOOKUP(B747,[1]!users_table[#All],4),"NA")</f>
        <v>8.4223826714801451</v>
      </c>
      <c r="U3018" s="13" t="s">
        <v>63</v>
      </c>
    </row>
    <row r="3019" spans="1:21" x14ac:dyDescent="0.3">
      <c r="A3019" s="25">
        <v>3017</v>
      </c>
      <c r="B3019" s="13" t="s">
        <v>4</v>
      </c>
      <c r="C3019" s="13">
        <v>33197</v>
      </c>
      <c r="D3019" s="13" t="s">
        <v>875</v>
      </c>
      <c r="E3019" s="13" t="s">
        <v>32</v>
      </c>
      <c r="F3019" s="13" t="s">
        <v>876</v>
      </c>
      <c r="G3019" s="13">
        <v>6.67</v>
      </c>
      <c r="H3019" s="26">
        <v>44317</v>
      </c>
      <c r="I3019" s="26">
        <v>44318</v>
      </c>
      <c r="J3019" s="13">
        <v>8</v>
      </c>
      <c r="K3019" s="13">
        <v>2016</v>
      </c>
      <c r="L3019" s="13" t="s">
        <v>35</v>
      </c>
      <c r="M3019" s="13">
        <v>12</v>
      </c>
      <c r="N3019" s="13">
        <v>0.39500000000000002</v>
      </c>
      <c r="O3019" s="13">
        <v>4.74</v>
      </c>
      <c r="P3019" s="13">
        <v>2</v>
      </c>
      <c r="Q3019" s="13">
        <v>2.37</v>
      </c>
      <c r="R3019" s="13">
        <v>6</v>
      </c>
      <c r="S3019" s="13">
        <v>8.3323353293413174</v>
      </c>
      <c r="T3019" s="13">
        <f>IFERROR(VLOOKUP(B748,[1]!users_table[#All],4),"NA")</f>
        <v>8.4223826714801451</v>
      </c>
      <c r="U3019" s="13" t="s">
        <v>1038</v>
      </c>
    </row>
    <row r="3020" spans="1:21" x14ac:dyDescent="0.3">
      <c r="A3020" s="25">
        <v>3018</v>
      </c>
      <c r="B3020" s="13" t="s">
        <v>4</v>
      </c>
      <c r="C3020" s="13">
        <v>33197</v>
      </c>
      <c r="D3020" s="13" t="s">
        <v>875</v>
      </c>
      <c r="E3020" s="13" t="s">
        <v>32</v>
      </c>
      <c r="F3020" s="13" t="s">
        <v>876</v>
      </c>
      <c r="G3020" s="13">
        <v>6.67</v>
      </c>
      <c r="H3020" s="26">
        <v>44317</v>
      </c>
      <c r="I3020" s="26">
        <v>44318</v>
      </c>
      <c r="J3020" s="13">
        <v>8</v>
      </c>
      <c r="K3020" s="13">
        <v>2016</v>
      </c>
      <c r="L3020" s="13" t="s">
        <v>35</v>
      </c>
      <c r="M3020" s="13">
        <v>12</v>
      </c>
      <c r="N3020" s="13">
        <v>0.39500000000000002</v>
      </c>
      <c r="O3020" s="13">
        <v>4.74</v>
      </c>
      <c r="P3020" s="13">
        <v>2</v>
      </c>
      <c r="Q3020" s="13">
        <v>2.37</v>
      </c>
      <c r="R3020" s="13">
        <v>6</v>
      </c>
      <c r="S3020" s="13">
        <v>8.3323353293413174</v>
      </c>
      <c r="T3020" s="13">
        <f>IFERROR(VLOOKUP(B748,[1]!users_table[#All],4),"NA")</f>
        <v>8.4223826714801451</v>
      </c>
      <c r="U3020" s="13" t="s">
        <v>78</v>
      </c>
    </row>
    <row r="3021" spans="1:21" x14ac:dyDescent="0.3">
      <c r="A3021" s="25">
        <v>3019</v>
      </c>
      <c r="B3021" s="13" t="s">
        <v>4</v>
      </c>
      <c r="C3021" s="13">
        <v>33197</v>
      </c>
      <c r="D3021" s="13" t="s">
        <v>875</v>
      </c>
      <c r="E3021" s="13" t="s">
        <v>32</v>
      </c>
      <c r="F3021" s="13" t="s">
        <v>876</v>
      </c>
      <c r="G3021" s="13">
        <v>6.67</v>
      </c>
      <c r="H3021" s="26">
        <v>44317</v>
      </c>
      <c r="I3021" s="26">
        <v>44318</v>
      </c>
      <c r="J3021" s="13">
        <v>8</v>
      </c>
      <c r="K3021" s="13">
        <v>2016</v>
      </c>
      <c r="L3021" s="13" t="s">
        <v>35</v>
      </c>
      <c r="M3021" s="13">
        <v>12</v>
      </c>
      <c r="N3021" s="13">
        <v>0.39500000000000002</v>
      </c>
      <c r="O3021" s="13">
        <v>4.74</v>
      </c>
      <c r="P3021" s="13">
        <v>2</v>
      </c>
      <c r="Q3021" s="13">
        <v>2.37</v>
      </c>
      <c r="R3021" s="13">
        <v>6</v>
      </c>
      <c r="S3021" s="13">
        <v>8.3323353293413174</v>
      </c>
      <c r="T3021" s="13">
        <f>IFERROR(VLOOKUP(B748,[1]!users_table[#All],4),"NA")</f>
        <v>8.4223826714801451</v>
      </c>
      <c r="U3021" s="13" t="s">
        <v>1035</v>
      </c>
    </row>
    <row r="3022" spans="1:21" x14ac:dyDescent="0.3">
      <c r="A3022" s="25">
        <v>3020</v>
      </c>
      <c r="B3022" s="13" t="s">
        <v>4</v>
      </c>
      <c r="C3022" s="13">
        <v>5172</v>
      </c>
      <c r="D3022" s="13" t="s">
        <v>877</v>
      </c>
      <c r="E3022" s="13" t="s">
        <v>52</v>
      </c>
      <c r="F3022" s="13" t="s">
        <v>37</v>
      </c>
      <c r="G3022" s="13">
        <v>6.8</v>
      </c>
      <c r="H3022" s="26">
        <v>44417</v>
      </c>
      <c r="I3022" s="26">
        <v>44417</v>
      </c>
      <c r="J3022" s="13" t="s">
        <v>54</v>
      </c>
      <c r="K3022" s="13">
        <v>2008</v>
      </c>
      <c r="L3022" s="13" t="s">
        <v>39</v>
      </c>
      <c r="M3022" s="13">
        <v>2</v>
      </c>
      <c r="N3022" s="13">
        <v>0.45861111111111108</v>
      </c>
      <c r="O3022" s="13">
        <v>0.91722222222222227</v>
      </c>
      <c r="P3022" s="13">
        <v>1</v>
      </c>
      <c r="Q3022" s="13">
        <v>0.91722222222222227</v>
      </c>
      <c r="R3022" s="13">
        <v>2</v>
      </c>
      <c r="S3022" s="13">
        <v>8.3323353293413174</v>
      </c>
      <c r="T3022" s="13">
        <f>IFERROR(VLOOKUP(B749,[1]!users_table[#All],4),"NA")</f>
        <v>8.4223826714801451</v>
      </c>
      <c r="U3022" s="13" t="s">
        <v>82</v>
      </c>
    </row>
    <row r="3023" spans="1:21" x14ac:dyDescent="0.3">
      <c r="A3023" s="25">
        <v>3021</v>
      </c>
      <c r="B3023" s="13" t="s">
        <v>4</v>
      </c>
      <c r="C3023" s="13">
        <v>50709</v>
      </c>
      <c r="D3023" s="13" t="s">
        <v>878</v>
      </c>
      <c r="E3023" s="13" t="s">
        <v>32</v>
      </c>
      <c r="F3023" s="13" t="s">
        <v>29</v>
      </c>
      <c r="G3023" s="13">
        <v>8.2100000000000009</v>
      </c>
      <c r="H3023" s="26">
        <v>44766</v>
      </c>
      <c r="I3023" s="26">
        <v>44867</v>
      </c>
      <c r="J3023" s="13">
        <v>9</v>
      </c>
      <c r="K3023" s="13">
        <v>2022</v>
      </c>
      <c r="L3023" s="13" t="s">
        <v>39</v>
      </c>
      <c r="M3023" s="13">
        <v>13</v>
      </c>
      <c r="N3023" s="13">
        <v>0.40055555555555561</v>
      </c>
      <c r="O3023" s="13">
        <v>5.2072222222222226</v>
      </c>
      <c r="P3023" s="13">
        <v>102</v>
      </c>
      <c r="Q3023" s="13">
        <v>5.1051198257080613E-2</v>
      </c>
      <c r="R3023" s="13">
        <v>0.12745098039215691</v>
      </c>
      <c r="S3023" s="13">
        <v>8.3323353293413174</v>
      </c>
      <c r="T3023" s="13">
        <f>IFERROR(VLOOKUP(B750,[1]!users_table[#All],4),"NA")</f>
        <v>8.4223826714801451</v>
      </c>
      <c r="U3023" s="13" t="s">
        <v>65</v>
      </c>
    </row>
    <row r="3024" spans="1:21" x14ac:dyDescent="0.3">
      <c r="A3024" s="25">
        <v>3022</v>
      </c>
      <c r="B3024" s="13" t="s">
        <v>4</v>
      </c>
      <c r="C3024" s="13">
        <v>20785</v>
      </c>
      <c r="D3024" s="13" t="s">
        <v>879</v>
      </c>
      <c r="E3024" s="13" t="s">
        <v>32</v>
      </c>
      <c r="F3024" s="13" t="s">
        <v>152</v>
      </c>
      <c r="G3024" s="13">
        <v>7.41</v>
      </c>
      <c r="H3024" s="26">
        <v>43877</v>
      </c>
      <c r="I3024" s="26">
        <v>43890</v>
      </c>
      <c r="J3024" s="13">
        <v>8</v>
      </c>
      <c r="K3024" s="13">
        <v>2014</v>
      </c>
      <c r="L3024" s="13" t="s">
        <v>33</v>
      </c>
      <c r="M3024" s="13">
        <v>26</v>
      </c>
      <c r="N3024" s="13">
        <v>0.39444444444444438</v>
      </c>
      <c r="O3024" s="13">
        <v>10.255555555555549</v>
      </c>
      <c r="P3024" s="13">
        <v>14</v>
      </c>
      <c r="Q3024" s="13">
        <v>0.73253968253968249</v>
      </c>
      <c r="R3024" s="13">
        <v>1.857142857142857</v>
      </c>
      <c r="S3024" s="13">
        <v>8.3323353293413174</v>
      </c>
      <c r="T3024" s="13">
        <f>IFERROR(VLOOKUP(B751,[1]!users_table[#All],4),"NA")</f>
        <v>8.4223826714801451</v>
      </c>
      <c r="U3024" s="13" t="s">
        <v>65</v>
      </c>
    </row>
    <row r="3025" spans="1:21" x14ac:dyDescent="0.3">
      <c r="A3025" s="25">
        <v>3023</v>
      </c>
      <c r="B3025" s="13" t="s">
        <v>4</v>
      </c>
      <c r="C3025" s="13">
        <v>20785</v>
      </c>
      <c r="D3025" s="13" t="s">
        <v>879</v>
      </c>
      <c r="E3025" s="13" t="s">
        <v>32</v>
      </c>
      <c r="F3025" s="13" t="s">
        <v>152</v>
      </c>
      <c r="G3025" s="13">
        <v>7.41</v>
      </c>
      <c r="H3025" s="26">
        <v>43877</v>
      </c>
      <c r="I3025" s="26">
        <v>43890</v>
      </c>
      <c r="J3025" s="13">
        <v>8</v>
      </c>
      <c r="K3025" s="13">
        <v>2014</v>
      </c>
      <c r="L3025" s="13" t="s">
        <v>33</v>
      </c>
      <c r="M3025" s="13">
        <v>26</v>
      </c>
      <c r="N3025" s="13">
        <v>0.39444444444444438</v>
      </c>
      <c r="O3025" s="13">
        <v>10.255555555555549</v>
      </c>
      <c r="P3025" s="13">
        <v>14</v>
      </c>
      <c r="Q3025" s="13">
        <v>0.73253968253968249</v>
      </c>
      <c r="R3025" s="13">
        <v>1.857142857142857</v>
      </c>
      <c r="S3025" s="13">
        <v>8.3323353293413174</v>
      </c>
      <c r="T3025" s="13">
        <f>IFERROR(VLOOKUP(B751,[1]!users_table[#All],4),"NA")</f>
        <v>8.4223826714801451</v>
      </c>
      <c r="U3025" s="13" t="s">
        <v>75</v>
      </c>
    </row>
    <row r="3026" spans="1:21" x14ac:dyDescent="0.3">
      <c r="A3026" s="25">
        <v>3024</v>
      </c>
      <c r="B3026" s="13" t="s">
        <v>4</v>
      </c>
      <c r="C3026" s="13">
        <v>20785</v>
      </c>
      <c r="D3026" s="13" t="s">
        <v>879</v>
      </c>
      <c r="E3026" s="13" t="s">
        <v>32</v>
      </c>
      <c r="F3026" s="13" t="s">
        <v>152</v>
      </c>
      <c r="G3026" s="13">
        <v>7.41</v>
      </c>
      <c r="H3026" s="26">
        <v>43877</v>
      </c>
      <c r="I3026" s="26">
        <v>43890</v>
      </c>
      <c r="J3026" s="13">
        <v>8</v>
      </c>
      <c r="K3026" s="13">
        <v>2014</v>
      </c>
      <c r="L3026" s="13" t="s">
        <v>33</v>
      </c>
      <c r="M3026" s="13">
        <v>26</v>
      </c>
      <c r="N3026" s="13">
        <v>0.39444444444444438</v>
      </c>
      <c r="O3026" s="13">
        <v>10.255555555555549</v>
      </c>
      <c r="P3026" s="13">
        <v>14</v>
      </c>
      <c r="Q3026" s="13">
        <v>0.73253968253968249</v>
      </c>
      <c r="R3026" s="13">
        <v>1.857142857142857</v>
      </c>
      <c r="S3026" s="13">
        <v>8.3323353293413174</v>
      </c>
      <c r="T3026" s="13">
        <f>IFERROR(VLOOKUP(B751,[1]!users_table[#All],4),"NA")</f>
        <v>8.4223826714801451</v>
      </c>
      <c r="U3026" s="13" t="s">
        <v>70</v>
      </c>
    </row>
    <row r="3027" spans="1:21" x14ac:dyDescent="0.3">
      <c r="A3027" s="25">
        <v>3025</v>
      </c>
      <c r="B3027" s="13" t="s">
        <v>4</v>
      </c>
      <c r="C3027" s="13">
        <v>20785</v>
      </c>
      <c r="D3027" s="13" t="s">
        <v>879</v>
      </c>
      <c r="E3027" s="13" t="s">
        <v>32</v>
      </c>
      <c r="F3027" s="13" t="s">
        <v>152</v>
      </c>
      <c r="G3027" s="13">
        <v>7.41</v>
      </c>
      <c r="H3027" s="26">
        <v>43877</v>
      </c>
      <c r="I3027" s="26">
        <v>43890</v>
      </c>
      <c r="J3027" s="13">
        <v>8</v>
      </c>
      <c r="K3027" s="13">
        <v>2014</v>
      </c>
      <c r="L3027" s="13" t="s">
        <v>33</v>
      </c>
      <c r="M3027" s="13">
        <v>26</v>
      </c>
      <c r="N3027" s="13">
        <v>0.39444444444444438</v>
      </c>
      <c r="O3027" s="13">
        <v>10.255555555555549</v>
      </c>
      <c r="P3027" s="13">
        <v>14</v>
      </c>
      <c r="Q3027" s="13">
        <v>0.73253968253968249</v>
      </c>
      <c r="R3027" s="13">
        <v>1.857142857142857</v>
      </c>
      <c r="S3027" s="13">
        <v>8.3323353293413174</v>
      </c>
      <c r="T3027" s="13">
        <f>IFERROR(VLOOKUP(B751,[1]!users_table[#All],4),"NA")</f>
        <v>8.4223826714801451</v>
      </c>
      <c r="U3027" s="13" t="s">
        <v>62</v>
      </c>
    </row>
    <row r="3028" spans="1:21" x14ac:dyDescent="0.3">
      <c r="A3028" s="25">
        <v>3026</v>
      </c>
      <c r="B3028" s="13" t="s">
        <v>4</v>
      </c>
      <c r="C3028" s="13">
        <v>20785</v>
      </c>
      <c r="D3028" s="13" t="s">
        <v>879</v>
      </c>
      <c r="E3028" s="13" t="s">
        <v>32</v>
      </c>
      <c r="F3028" s="13" t="s">
        <v>152</v>
      </c>
      <c r="G3028" s="13">
        <v>7.41</v>
      </c>
      <c r="H3028" s="26">
        <v>43877</v>
      </c>
      <c r="I3028" s="26">
        <v>43890</v>
      </c>
      <c r="J3028" s="13">
        <v>8</v>
      </c>
      <c r="K3028" s="13">
        <v>2014</v>
      </c>
      <c r="L3028" s="13" t="s">
        <v>33</v>
      </c>
      <c r="M3028" s="13">
        <v>26</v>
      </c>
      <c r="N3028" s="13">
        <v>0.39444444444444438</v>
      </c>
      <c r="O3028" s="13">
        <v>10.255555555555549</v>
      </c>
      <c r="P3028" s="13">
        <v>14</v>
      </c>
      <c r="Q3028" s="13">
        <v>0.73253968253968249</v>
      </c>
      <c r="R3028" s="13">
        <v>1.857142857142857</v>
      </c>
      <c r="S3028" s="13">
        <v>8.3323353293413174</v>
      </c>
      <c r="T3028" s="13">
        <f>IFERROR(VLOOKUP(B751,[1]!users_table[#All],4),"NA")</f>
        <v>8.4223826714801451</v>
      </c>
      <c r="U3028" s="13" t="s">
        <v>1027</v>
      </c>
    </row>
    <row r="3029" spans="1:21" x14ac:dyDescent="0.3">
      <c r="A3029" s="25">
        <v>3027</v>
      </c>
      <c r="B3029" s="13" t="s">
        <v>4</v>
      </c>
      <c r="C3029" s="13">
        <v>39196</v>
      </c>
      <c r="D3029" s="13" t="s">
        <v>880</v>
      </c>
      <c r="E3029" s="13" t="s">
        <v>32</v>
      </c>
      <c r="F3029" s="13" t="s">
        <v>37</v>
      </c>
      <c r="G3029" s="13">
        <v>7.75</v>
      </c>
      <c r="H3029" s="26">
        <v>43911</v>
      </c>
      <c r="I3029" s="26">
        <v>43922</v>
      </c>
      <c r="J3029" s="13">
        <v>8</v>
      </c>
      <c r="K3029" s="13">
        <v>2019</v>
      </c>
      <c r="L3029" s="13" t="s">
        <v>35</v>
      </c>
      <c r="M3029" s="13">
        <v>23</v>
      </c>
      <c r="N3029" s="13">
        <v>0.39444444444444438</v>
      </c>
      <c r="O3029" s="13">
        <v>9.0722222222222211</v>
      </c>
      <c r="P3029" s="13">
        <v>12</v>
      </c>
      <c r="Q3029" s="13">
        <v>0.75601851851851842</v>
      </c>
      <c r="R3029" s="13">
        <v>1.916666666666667</v>
      </c>
      <c r="S3029" s="13">
        <v>8.3323353293413174</v>
      </c>
      <c r="T3029" s="7">
        <f>IFERROR(VLOOKUP(B752,[1]!users_table[#All],4),"NA")</f>
        <v>8.4223826714801451</v>
      </c>
      <c r="U3029" s="13" t="s">
        <v>64</v>
      </c>
    </row>
    <row r="3030" spans="1:21" x14ac:dyDescent="0.3">
      <c r="A3030" s="25">
        <v>3028</v>
      </c>
      <c r="B3030" s="13" t="s">
        <v>4</v>
      </c>
      <c r="C3030" s="13">
        <v>39196</v>
      </c>
      <c r="D3030" s="13" t="s">
        <v>880</v>
      </c>
      <c r="E3030" s="13" t="s">
        <v>32</v>
      </c>
      <c r="F3030" s="13" t="s">
        <v>37</v>
      </c>
      <c r="G3030" s="13">
        <v>7.75</v>
      </c>
      <c r="H3030" s="26">
        <v>43911</v>
      </c>
      <c r="I3030" s="26">
        <v>43922</v>
      </c>
      <c r="J3030" s="13">
        <v>8</v>
      </c>
      <c r="K3030" s="13">
        <v>2019</v>
      </c>
      <c r="L3030" s="13" t="s">
        <v>35</v>
      </c>
      <c r="M3030" s="13">
        <v>23</v>
      </c>
      <c r="N3030" s="13">
        <v>0.39444444444444438</v>
      </c>
      <c r="O3030" s="13">
        <v>9.0722222222222211</v>
      </c>
      <c r="P3030" s="13">
        <v>12</v>
      </c>
      <c r="Q3030" s="13">
        <v>0.75601851851851842</v>
      </c>
      <c r="R3030" s="13">
        <v>1.916666666666667</v>
      </c>
      <c r="S3030" s="13">
        <v>8.3323353293413174</v>
      </c>
      <c r="T3030" s="13">
        <f>IFERROR(VLOOKUP(B752,[1]!users_table[#All],4),"NA")</f>
        <v>8.4223826714801451</v>
      </c>
      <c r="U3030" s="13" t="s">
        <v>60</v>
      </c>
    </row>
    <row r="3031" spans="1:21" x14ac:dyDescent="0.3">
      <c r="A3031" s="25">
        <v>3029</v>
      </c>
      <c r="B3031" s="13" t="s">
        <v>4</v>
      </c>
      <c r="C3031" s="13">
        <v>39196</v>
      </c>
      <c r="D3031" s="13" t="s">
        <v>880</v>
      </c>
      <c r="E3031" s="13" t="s">
        <v>32</v>
      </c>
      <c r="F3031" s="13" t="s">
        <v>37</v>
      </c>
      <c r="G3031" s="13">
        <v>7.75</v>
      </c>
      <c r="H3031" s="26">
        <v>43911</v>
      </c>
      <c r="I3031" s="26">
        <v>43922</v>
      </c>
      <c r="J3031" s="13">
        <v>8</v>
      </c>
      <c r="K3031" s="13">
        <v>2019</v>
      </c>
      <c r="L3031" s="13" t="s">
        <v>35</v>
      </c>
      <c r="M3031" s="13">
        <v>23</v>
      </c>
      <c r="N3031" s="13">
        <v>0.39444444444444438</v>
      </c>
      <c r="O3031" s="13">
        <v>9.0722222222222211</v>
      </c>
      <c r="P3031" s="13">
        <v>12</v>
      </c>
      <c r="Q3031" s="13">
        <v>0.75601851851851842</v>
      </c>
      <c r="R3031" s="13">
        <v>1.916666666666667</v>
      </c>
      <c r="S3031" s="13">
        <v>8.3323353293413174</v>
      </c>
      <c r="T3031" s="13">
        <f>IFERROR(VLOOKUP(B752,[1]!users_table[#All],4),"NA")</f>
        <v>8.4223826714801451</v>
      </c>
      <c r="U3031" s="13" t="s">
        <v>67</v>
      </c>
    </row>
    <row r="3032" spans="1:21" x14ac:dyDescent="0.3">
      <c r="A3032" s="25">
        <v>3030</v>
      </c>
      <c r="B3032" s="13" t="s">
        <v>4</v>
      </c>
      <c r="C3032" s="13">
        <v>39196</v>
      </c>
      <c r="D3032" s="13" t="s">
        <v>880</v>
      </c>
      <c r="E3032" s="13" t="s">
        <v>32</v>
      </c>
      <c r="F3032" s="13" t="s">
        <v>37</v>
      </c>
      <c r="G3032" s="13">
        <v>7.75</v>
      </c>
      <c r="H3032" s="26">
        <v>43911</v>
      </c>
      <c r="I3032" s="26">
        <v>43922</v>
      </c>
      <c r="J3032" s="13">
        <v>8</v>
      </c>
      <c r="K3032" s="13">
        <v>2019</v>
      </c>
      <c r="L3032" s="13" t="s">
        <v>35</v>
      </c>
      <c r="M3032" s="13">
        <v>23</v>
      </c>
      <c r="N3032" s="13">
        <v>0.39444444444444438</v>
      </c>
      <c r="O3032" s="13">
        <v>9.0722222222222211</v>
      </c>
      <c r="P3032" s="13">
        <v>12</v>
      </c>
      <c r="Q3032" s="13">
        <v>0.75601851851851842</v>
      </c>
      <c r="R3032" s="13">
        <v>1.916666666666667</v>
      </c>
      <c r="S3032" s="13">
        <v>8.3323353293413174</v>
      </c>
      <c r="T3032" s="13">
        <f>IFERROR(VLOOKUP(B752,[1]!users_table[#All],4),"NA")</f>
        <v>8.4223826714801451</v>
      </c>
      <c r="U3032" s="13" t="s">
        <v>1030</v>
      </c>
    </row>
    <row r="3033" spans="1:21" x14ac:dyDescent="0.3">
      <c r="A3033" s="25">
        <v>3031</v>
      </c>
      <c r="B3033" s="13" t="s">
        <v>4</v>
      </c>
      <c r="C3033" s="13">
        <v>39196</v>
      </c>
      <c r="D3033" s="13" t="s">
        <v>880</v>
      </c>
      <c r="E3033" s="13" t="s">
        <v>32</v>
      </c>
      <c r="F3033" s="13" t="s">
        <v>37</v>
      </c>
      <c r="G3033" s="13">
        <v>7.75</v>
      </c>
      <c r="H3033" s="26">
        <v>43911</v>
      </c>
      <c r="I3033" s="26">
        <v>43922</v>
      </c>
      <c r="J3033" s="13">
        <v>8</v>
      </c>
      <c r="K3033" s="13">
        <v>2019</v>
      </c>
      <c r="L3033" s="13" t="s">
        <v>35</v>
      </c>
      <c r="M3033" s="13">
        <v>23</v>
      </c>
      <c r="N3033" s="13">
        <v>0.39444444444444438</v>
      </c>
      <c r="O3033" s="13">
        <v>9.0722222222222211</v>
      </c>
      <c r="P3033" s="13">
        <v>12</v>
      </c>
      <c r="Q3033" s="13">
        <v>0.75601851851851842</v>
      </c>
      <c r="R3033" s="13">
        <v>1.916666666666667</v>
      </c>
      <c r="S3033" s="13">
        <v>8.3323353293413174</v>
      </c>
      <c r="T3033" s="13">
        <f>IFERROR(VLOOKUP(B752,[1]!users_table[#All],4),"NA")</f>
        <v>8.4223826714801451</v>
      </c>
      <c r="U3033" s="13" t="s">
        <v>70</v>
      </c>
    </row>
    <row r="3034" spans="1:21" x14ac:dyDescent="0.3">
      <c r="A3034" s="25">
        <v>3032</v>
      </c>
      <c r="B3034" s="13" t="s">
        <v>4</v>
      </c>
      <c r="C3034" s="13">
        <v>39196</v>
      </c>
      <c r="D3034" s="13" t="s">
        <v>880</v>
      </c>
      <c r="E3034" s="13" t="s">
        <v>32</v>
      </c>
      <c r="F3034" s="13" t="s">
        <v>37</v>
      </c>
      <c r="G3034" s="13">
        <v>7.75</v>
      </c>
      <c r="H3034" s="26">
        <v>43911</v>
      </c>
      <c r="I3034" s="26">
        <v>43922</v>
      </c>
      <c r="J3034" s="13">
        <v>8</v>
      </c>
      <c r="K3034" s="13">
        <v>2019</v>
      </c>
      <c r="L3034" s="13" t="s">
        <v>35</v>
      </c>
      <c r="M3034" s="13">
        <v>23</v>
      </c>
      <c r="N3034" s="13">
        <v>0.39444444444444438</v>
      </c>
      <c r="O3034" s="13">
        <v>9.0722222222222211</v>
      </c>
      <c r="P3034" s="13">
        <v>12</v>
      </c>
      <c r="Q3034" s="13">
        <v>0.75601851851851842</v>
      </c>
      <c r="R3034" s="13">
        <v>1.916666666666667</v>
      </c>
      <c r="S3034" s="13">
        <v>8.3323353293413174</v>
      </c>
      <c r="T3034" s="13">
        <f>IFERROR(VLOOKUP(B752,[1]!users_table[#All],4),"NA")</f>
        <v>8.4223826714801451</v>
      </c>
      <c r="U3034" s="13" t="s">
        <v>68</v>
      </c>
    </row>
    <row r="3035" spans="1:21" x14ac:dyDescent="0.3">
      <c r="A3035" s="25">
        <v>3033</v>
      </c>
      <c r="B3035" s="13" t="s">
        <v>4</v>
      </c>
      <c r="C3035" s="13">
        <v>10213</v>
      </c>
      <c r="D3035" s="13" t="s">
        <v>881</v>
      </c>
      <c r="E3035" s="13" t="s">
        <v>32</v>
      </c>
      <c r="F3035" s="13" t="s">
        <v>386</v>
      </c>
      <c r="G3035" s="13">
        <v>6.68</v>
      </c>
      <c r="H3035" s="26">
        <v>42177</v>
      </c>
      <c r="I3035" s="26">
        <v>42178</v>
      </c>
      <c r="J3035" s="13">
        <v>9</v>
      </c>
      <c r="K3035" s="13">
        <v>2011</v>
      </c>
      <c r="L3035" s="13" t="s">
        <v>35</v>
      </c>
      <c r="M3035" s="13">
        <v>12</v>
      </c>
      <c r="N3035" s="13">
        <v>0.39833333333333332</v>
      </c>
      <c r="O3035" s="13">
        <v>4.7799999999999994</v>
      </c>
      <c r="P3035" s="13">
        <v>2</v>
      </c>
      <c r="Q3035" s="13">
        <v>2.39</v>
      </c>
      <c r="R3035" s="13">
        <v>6</v>
      </c>
      <c r="S3035" s="13">
        <v>8.3323353293413174</v>
      </c>
      <c r="T3035" s="13">
        <f>IFERROR(VLOOKUP(B753,[1]!users_table[#All],4),"NA")</f>
        <v>8.4223826714801451</v>
      </c>
      <c r="U3035" s="13" t="s">
        <v>64</v>
      </c>
    </row>
    <row r="3036" spans="1:21" x14ac:dyDescent="0.3">
      <c r="A3036" s="25">
        <v>3034</v>
      </c>
      <c r="B3036" s="13" t="s">
        <v>4</v>
      </c>
      <c r="C3036" s="13">
        <v>10213</v>
      </c>
      <c r="D3036" s="13" t="s">
        <v>881</v>
      </c>
      <c r="E3036" s="13" t="s">
        <v>32</v>
      </c>
      <c r="F3036" s="13" t="s">
        <v>386</v>
      </c>
      <c r="G3036" s="13">
        <v>6.68</v>
      </c>
      <c r="H3036" s="26">
        <v>42177</v>
      </c>
      <c r="I3036" s="26">
        <v>42178</v>
      </c>
      <c r="J3036" s="13">
        <v>9</v>
      </c>
      <c r="K3036" s="13">
        <v>2011</v>
      </c>
      <c r="L3036" s="13" t="s">
        <v>35</v>
      </c>
      <c r="M3036" s="13">
        <v>12</v>
      </c>
      <c r="N3036" s="13">
        <v>0.39833333333333332</v>
      </c>
      <c r="O3036" s="13">
        <v>4.7799999999999994</v>
      </c>
      <c r="P3036" s="13">
        <v>2</v>
      </c>
      <c r="Q3036" s="13">
        <v>2.39</v>
      </c>
      <c r="R3036" s="13">
        <v>6</v>
      </c>
      <c r="S3036" s="13">
        <v>8.3323353293413174</v>
      </c>
      <c r="T3036" s="13">
        <f>IFERROR(VLOOKUP(B753,[1]!users_table[#All],4),"NA")</f>
        <v>8.4223826714801451</v>
      </c>
      <c r="U3036" s="13" t="s">
        <v>1011</v>
      </c>
    </row>
    <row r="3037" spans="1:21" x14ac:dyDescent="0.3">
      <c r="A3037" s="25">
        <v>3035</v>
      </c>
      <c r="B3037" s="13" t="s">
        <v>4</v>
      </c>
      <c r="C3037" s="13">
        <v>10213</v>
      </c>
      <c r="D3037" s="13" t="s">
        <v>881</v>
      </c>
      <c r="E3037" s="13" t="s">
        <v>32</v>
      </c>
      <c r="F3037" s="13" t="s">
        <v>386</v>
      </c>
      <c r="G3037" s="13">
        <v>6.68</v>
      </c>
      <c r="H3037" s="26">
        <v>42177</v>
      </c>
      <c r="I3037" s="26">
        <v>42178</v>
      </c>
      <c r="J3037" s="13">
        <v>9</v>
      </c>
      <c r="K3037" s="13">
        <v>2011</v>
      </c>
      <c r="L3037" s="13" t="s">
        <v>35</v>
      </c>
      <c r="M3037" s="13">
        <v>12</v>
      </c>
      <c r="N3037" s="13">
        <v>0.39833333333333332</v>
      </c>
      <c r="O3037" s="13">
        <v>4.7799999999999994</v>
      </c>
      <c r="P3037" s="13">
        <v>2</v>
      </c>
      <c r="Q3037" s="13">
        <v>2.39</v>
      </c>
      <c r="R3037" s="13">
        <v>6</v>
      </c>
      <c r="S3037" s="13">
        <v>8.3323353293413174</v>
      </c>
      <c r="T3037" s="13">
        <f>IFERROR(VLOOKUP(B753,[1]!users_table[#All],4),"NA")</f>
        <v>8.4223826714801451</v>
      </c>
      <c r="U3037" s="13" t="s">
        <v>77</v>
      </c>
    </row>
    <row r="3038" spans="1:21" x14ac:dyDescent="0.3">
      <c r="A3038" s="25">
        <v>3036</v>
      </c>
      <c r="B3038" s="13" t="s">
        <v>4</v>
      </c>
      <c r="C3038" s="13">
        <v>10213</v>
      </c>
      <c r="D3038" s="13" t="s">
        <v>881</v>
      </c>
      <c r="E3038" s="13" t="s">
        <v>32</v>
      </c>
      <c r="F3038" s="13" t="s">
        <v>386</v>
      </c>
      <c r="G3038" s="13">
        <v>6.68</v>
      </c>
      <c r="H3038" s="26">
        <v>42177</v>
      </c>
      <c r="I3038" s="26">
        <v>42178</v>
      </c>
      <c r="J3038" s="13">
        <v>9</v>
      </c>
      <c r="K3038" s="13">
        <v>2011</v>
      </c>
      <c r="L3038" s="13" t="s">
        <v>35</v>
      </c>
      <c r="M3038" s="13">
        <v>12</v>
      </c>
      <c r="N3038" s="13">
        <v>0.39833333333333332</v>
      </c>
      <c r="O3038" s="13">
        <v>4.7799999999999994</v>
      </c>
      <c r="P3038" s="13">
        <v>2</v>
      </c>
      <c r="Q3038" s="13">
        <v>2.39</v>
      </c>
      <c r="R3038" s="13">
        <v>6</v>
      </c>
      <c r="S3038" s="13">
        <v>8.3323353293413174</v>
      </c>
      <c r="T3038" s="13">
        <f>IFERROR(VLOOKUP(B753,[1]!users_table[#All],4),"NA")</f>
        <v>8.4223826714801451</v>
      </c>
      <c r="U3038" s="13" t="s">
        <v>1044</v>
      </c>
    </row>
    <row r="3039" spans="1:21" x14ac:dyDescent="0.3">
      <c r="A3039" s="25">
        <v>3037</v>
      </c>
      <c r="B3039" s="13" t="s">
        <v>4</v>
      </c>
      <c r="C3039" s="13">
        <v>10213</v>
      </c>
      <c r="D3039" s="13" t="s">
        <v>881</v>
      </c>
      <c r="E3039" s="13" t="s">
        <v>32</v>
      </c>
      <c r="F3039" s="13" t="s">
        <v>386</v>
      </c>
      <c r="G3039" s="13">
        <v>6.68</v>
      </c>
      <c r="H3039" s="26">
        <v>42177</v>
      </c>
      <c r="I3039" s="26">
        <v>42178</v>
      </c>
      <c r="J3039" s="13">
        <v>9</v>
      </c>
      <c r="K3039" s="13">
        <v>2011</v>
      </c>
      <c r="L3039" s="13" t="s">
        <v>35</v>
      </c>
      <c r="M3039" s="13">
        <v>12</v>
      </c>
      <c r="N3039" s="13">
        <v>0.39833333333333332</v>
      </c>
      <c r="O3039" s="13">
        <v>4.7799999999999994</v>
      </c>
      <c r="P3039" s="13">
        <v>2</v>
      </c>
      <c r="Q3039" s="13">
        <v>2.39</v>
      </c>
      <c r="R3039" s="13">
        <v>6</v>
      </c>
      <c r="S3039" s="13">
        <v>8.3323353293413174</v>
      </c>
      <c r="T3039" s="13">
        <f>IFERROR(VLOOKUP(B753,[1]!users_table[#All],4),"NA")</f>
        <v>8.4223826714801451</v>
      </c>
      <c r="U3039" s="13" t="s">
        <v>75</v>
      </c>
    </row>
    <row r="3040" spans="1:21" x14ac:dyDescent="0.3">
      <c r="A3040" s="25">
        <v>3038</v>
      </c>
      <c r="B3040" s="13" t="s">
        <v>4</v>
      </c>
      <c r="C3040" s="13">
        <v>10213</v>
      </c>
      <c r="D3040" s="13" t="s">
        <v>881</v>
      </c>
      <c r="E3040" s="13" t="s">
        <v>32</v>
      </c>
      <c r="F3040" s="13" t="s">
        <v>386</v>
      </c>
      <c r="G3040" s="13">
        <v>6.68</v>
      </c>
      <c r="H3040" s="26">
        <v>42177</v>
      </c>
      <c r="I3040" s="26">
        <v>42178</v>
      </c>
      <c r="J3040" s="13">
        <v>9</v>
      </c>
      <c r="K3040" s="13">
        <v>2011</v>
      </c>
      <c r="L3040" s="13" t="s">
        <v>35</v>
      </c>
      <c r="M3040" s="13">
        <v>12</v>
      </c>
      <c r="N3040" s="13">
        <v>0.39833333333333332</v>
      </c>
      <c r="O3040" s="13">
        <v>4.7799999999999994</v>
      </c>
      <c r="P3040" s="13">
        <v>2</v>
      </c>
      <c r="Q3040" s="13">
        <v>2.39</v>
      </c>
      <c r="R3040" s="13">
        <v>6</v>
      </c>
      <c r="S3040" s="13">
        <v>8.3323353293413174</v>
      </c>
      <c r="T3040" s="13">
        <f>IFERROR(VLOOKUP(B753,[1]!users_table[#All],4),"NA")</f>
        <v>8.4223826714801451</v>
      </c>
      <c r="U3040" s="13" t="s">
        <v>70</v>
      </c>
    </row>
    <row r="3041" spans="1:21" x14ac:dyDescent="0.3">
      <c r="A3041" s="25">
        <v>3039</v>
      </c>
      <c r="B3041" s="13" t="s">
        <v>4</v>
      </c>
      <c r="C3041" s="13">
        <v>10213</v>
      </c>
      <c r="D3041" s="13" t="s">
        <v>881</v>
      </c>
      <c r="E3041" s="13" t="s">
        <v>32</v>
      </c>
      <c r="F3041" s="13" t="s">
        <v>386</v>
      </c>
      <c r="G3041" s="13">
        <v>6.68</v>
      </c>
      <c r="H3041" s="26">
        <v>42177</v>
      </c>
      <c r="I3041" s="26">
        <v>42178</v>
      </c>
      <c r="J3041" s="13">
        <v>9</v>
      </c>
      <c r="K3041" s="13">
        <v>2011</v>
      </c>
      <c r="L3041" s="13" t="s">
        <v>35</v>
      </c>
      <c r="M3041" s="13">
        <v>12</v>
      </c>
      <c r="N3041" s="13">
        <v>0.39833333333333332</v>
      </c>
      <c r="O3041" s="13">
        <v>4.7799999999999994</v>
      </c>
      <c r="P3041" s="13">
        <v>2</v>
      </c>
      <c r="Q3041" s="13">
        <v>2.39</v>
      </c>
      <c r="R3041" s="13">
        <v>6</v>
      </c>
      <c r="S3041" s="13">
        <v>8.3323353293413174</v>
      </c>
      <c r="T3041" s="13">
        <f>IFERROR(VLOOKUP(B753,[1]!users_table[#All],4),"NA")</f>
        <v>8.4223826714801451</v>
      </c>
      <c r="U3041" s="13" t="s">
        <v>1033</v>
      </c>
    </row>
    <row r="3042" spans="1:21" x14ac:dyDescent="0.3">
      <c r="A3042" s="25">
        <v>3040</v>
      </c>
      <c r="B3042" s="13" t="s">
        <v>4</v>
      </c>
      <c r="C3042" s="13">
        <v>40571</v>
      </c>
      <c r="D3042" s="13" t="s">
        <v>882</v>
      </c>
      <c r="E3042" s="13" t="s">
        <v>32</v>
      </c>
      <c r="F3042" s="13" t="s">
        <v>152</v>
      </c>
      <c r="G3042" s="13">
        <v>7.55</v>
      </c>
      <c r="H3042" s="26">
        <v>44116</v>
      </c>
      <c r="I3042" s="26">
        <v>44187</v>
      </c>
      <c r="J3042" s="13">
        <v>9</v>
      </c>
      <c r="K3042" s="13">
        <v>2020</v>
      </c>
      <c r="L3042" s="13" t="s">
        <v>35</v>
      </c>
      <c r="M3042" s="13">
        <v>12</v>
      </c>
      <c r="N3042" s="13">
        <v>0.4</v>
      </c>
      <c r="O3042" s="13">
        <v>4.8000000000000007</v>
      </c>
      <c r="P3042" s="13">
        <v>72</v>
      </c>
      <c r="Q3042" s="13">
        <v>6.666666666666668E-2</v>
      </c>
      <c r="R3042" s="13">
        <v>0.16666666666666671</v>
      </c>
      <c r="S3042" s="13">
        <v>8.3323353293413174</v>
      </c>
      <c r="T3042" s="7">
        <f>IFERROR(VLOOKUP(B754,[1]!users_table[#All],4),"NA")</f>
        <v>8.4223826714801451</v>
      </c>
      <c r="U3042" s="13" t="s">
        <v>59</v>
      </c>
    </row>
    <row r="3043" spans="1:21" x14ac:dyDescent="0.3">
      <c r="A3043" s="25">
        <v>3041</v>
      </c>
      <c r="B3043" s="13" t="s">
        <v>4</v>
      </c>
      <c r="C3043" s="13">
        <v>40571</v>
      </c>
      <c r="D3043" s="13" t="s">
        <v>882</v>
      </c>
      <c r="E3043" s="13" t="s">
        <v>32</v>
      </c>
      <c r="F3043" s="13" t="s">
        <v>152</v>
      </c>
      <c r="G3043" s="13">
        <v>7.55</v>
      </c>
      <c r="H3043" s="26">
        <v>44116</v>
      </c>
      <c r="I3043" s="26">
        <v>44187</v>
      </c>
      <c r="J3043" s="13">
        <v>9</v>
      </c>
      <c r="K3043" s="13">
        <v>2020</v>
      </c>
      <c r="L3043" s="13" t="s">
        <v>35</v>
      </c>
      <c r="M3043" s="13">
        <v>12</v>
      </c>
      <c r="N3043" s="13">
        <v>0.4</v>
      </c>
      <c r="O3043" s="13">
        <v>4.8000000000000007</v>
      </c>
      <c r="P3043" s="13">
        <v>72</v>
      </c>
      <c r="Q3043" s="13">
        <v>6.666666666666668E-2</v>
      </c>
      <c r="R3043" s="13">
        <v>0.16666666666666671</v>
      </c>
      <c r="S3043" s="13">
        <v>8.3323353293413174</v>
      </c>
      <c r="T3043" s="7">
        <f>IFERROR(VLOOKUP(B754,[1]!users_table[#All],4),"NA")</f>
        <v>8.4223826714801451</v>
      </c>
      <c r="U3043" s="13" t="s">
        <v>60</v>
      </c>
    </row>
    <row r="3044" spans="1:21" x14ac:dyDescent="0.3">
      <c r="A3044" s="25">
        <v>3042</v>
      </c>
      <c r="B3044" s="13" t="s">
        <v>4</v>
      </c>
      <c r="C3044" s="13">
        <v>10110</v>
      </c>
      <c r="D3044" s="13" t="s">
        <v>883</v>
      </c>
      <c r="E3044" s="13" t="s">
        <v>32</v>
      </c>
      <c r="F3044" s="13" t="s">
        <v>152</v>
      </c>
      <c r="G3044" s="13">
        <v>7.24</v>
      </c>
      <c r="H3044" s="26">
        <v>42647</v>
      </c>
      <c r="I3044" s="26">
        <v>42647</v>
      </c>
      <c r="J3044" s="13">
        <v>9</v>
      </c>
      <c r="K3044" s="13">
        <v>2011</v>
      </c>
      <c r="L3044" s="13" t="s">
        <v>39</v>
      </c>
      <c r="M3044" s="13">
        <v>13</v>
      </c>
      <c r="N3044" s="13">
        <v>0.40833333333333333</v>
      </c>
      <c r="O3044" s="13">
        <v>5.3083333333333336</v>
      </c>
      <c r="P3044" s="13">
        <v>1</v>
      </c>
      <c r="Q3044" s="13">
        <v>5.3083333333333336</v>
      </c>
      <c r="R3044" s="13">
        <v>13</v>
      </c>
      <c r="S3044" s="13">
        <v>8.3323353293413174</v>
      </c>
      <c r="T3044" s="13">
        <f>IFERROR(VLOOKUP(B756,[1]!users_table[#All],4),"NA")</f>
        <v>8.4223826714801451</v>
      </c>
      <c r="U3044" s="13" t="s">
        <v>64</v>
      </c>
    </row>
    <row r="3045" spans="1:21" x14ac:dyDescent="0.3">
      <c r="A3045" s="25">
        <v>3043</v>
      </c>
      <c r="B3045" s="13" t="s">
        <v>4</v>
      </c>
      <c r="C3045" s="13">
        <v>10110</v>
      </c>
      <c r="D3045" s="13" t="s">
        <v>883</v>
      </c>
      <c r="E3045" s="13" t="s">
        <v>32</v>
      </c>
      <c r="F3045" s="13" t="s">
        <v>152</v>
      </c>
      <c r="G3045" s="13">
        <v>7.24</v>
      </c>
      <c r="H3045" s="26">
        <v>42647</v>
      </c>
      <c r="I3045" s="26">
        <v>42647</v>
      </c>
      <c r="J3045" s="13">
        <v>9</v>
      </c>
      <c r="K3045" s="13">
        <v>2011</v>
      </c>
      <c r="L3045" s="13" t="s">
        <v>39</v>
      </c>
      <c r="M3045" s="13">
        <v>13</v>
      </c>
      <c r="N3045" s="13">
        <v>0.40833333333333333</v>
      </c>
      <c r="O3045" s="13">
        <v>5.3083333333333336</v>
      </c>
      <c r="P3045" s="13">
        <v>1</v>
      </c>
      <c r="Q3045" s="13">
        <v>5.3083333333333336</v>
      </c>
      <c r="R3045" s="13">
        <v>13</v>
      </c>
      <c r="S3045" s="13">
        <v>8.3323353293413174</v>
      </c>
      <c r="T3045" s="13">
        <f>IFERROR(VLOOKUP(B756,[1]!users_table[#All],4),"NA")</f>
        <v>8.4223826714801451</v>
      </c>
      <c r="U3045" s="13" t="s">
        <v>1031</v>
      </c>
    </row>
    <row r="3046" spans="1:21" x14ac:dyDescent="0.3">
      <c r="A3046" s="25">
        <v>3044</v>
      </c>
      <c r="B3046" s="13" t="s">
        <v>4</v>
      </c>
      <c r="C3046" s="13">
        <v>10110</v>
      </c>
      <c r="D3046" s="13" t="s">
        <v>883</v>
      </c>
      <c r="E3046" s="13" t="s">
        <v>32</v>
      </c>
      <c r="F3046" s="13" t="s">
        <v>152</v>
      </c>
      <c r="G3046" s="13">
        <v>7.24</v>
      </c>
      <c r="H3046" s="26">
        <v>42647</v>
      </c>
      <c r="I3046" s="26">
        <v>42647</v>
      </c>
      <c r="J3046" s="13">
        <v>9</v>
      </c>
      <c r="K3046" s="13">
        <v>2011</v>
      </c>
      <c r="L3046" s="13" t="s">
        <v>39</v>
      </c>
      <c r="M3046" s="13">
        <v>13</v>
      </c>
      <c r="N3046" s="13">
        <v>0.40833333333333333</v>
      </c>
      <c r="O3046" s="13">
        <v>5.3083333333333336</v>
      </c>
      <c r="P3046" s="13">
        <v>1</v>
      </c>
      <c r="Q3046" s="13">
        <v>5.3083333333333336</v>
      </c>
      <c r="R3046" s="13">
        <v>13</v>
      </c>
      <c r="S3046" s="13">
        <v>8.3323353293413174</v>
      </c>
      <c r="T3046" s="13">
        <f>IFERROR(VLOOKUP(B756,[1]!users_table[#All],4),"NA")</f>
        <v>8.4223826714801451</v>
      </c>
      <c r="U3046" s="13" t="s">
        <v>1011</v>
      </c>
    </row>
    <row r="3047" spans="1:21" x14ac:dyDescent="0.3">
      <c r="A3047" s="25">
        <v>3045</v>
      </c>
      <c r="B3047" s="13" t="s">
        <v>4</v>
      </c>
      <c r="C3047" s="13">
        <v>10110</v>
      </c>
      <c r="D3047" s="13" t="s">
        <v>883</v>
      </c>
      <c r="E3047" s="13" t="s">
        <v>32</v>
      </c>
      <c r="F3047" s="13" t="s">
        <v>152</v>
      </c>
      <c r="G3047" s="13">
        <v>7.24</v>
      </c>
      <c r="H3047" s="26">
        <v>42647</v>
      </c>
      <c r="I3047" s="26">
        <v>42647</v>
      </c>
      <c r="J3047" s="13">
        <v>9</v>
      </c>
      <c r="K3047" s="13">
        <v>2011</v>
      </c>
      <c r="L3047" s="13" t="s">
        <v>39</v>
      </c>
      <c r="M3047" s="13">
        <v>13</v>
      </c>
      <c r="N3047" s="13">
        <v>0.40833333333333333</v>
      </c>
      <c r="O3047" s="13">
        <v>5.3083333333333336</v>
      </c>
      <c r="P3047" s="13">
        <v>1</v>
      </c>
      <c r="Q3047" s="13">
        <v>5.3083333333333336</v>
      </c>
      <c r="R3047" s="13">
        <v>13</v>
      </c>
      <c r="S3047" s="13">
        <v>8.3323353293413174</v>
      </c>
      <c r="T3047" s="13">
        <f>IFERROR(VLOOKUP(B756,[1]!users_table[#All],4),"NA")</f>
        <v>8.4223826714801451</v>
      </c>
      <c r="U3047" s="13" t="s">
        <v>77</v>
      </c>
    </row>
    <row r="3048" spans="1:21" x14ac:dyDescent="0.3">
      <c r="A3048" s="25">
        <v>3046</v>
      </c>
      <c r="B3048" s="13" t="s">
        <v>4</v>
      </c>
      <c r="C3048" s="13">
        <v>10110</v>
      </c>
      <c r="D3048" s="13" t="s">
        <v>883</v>
      </c>
      <c r="E3048" s="13" t="s">
        <v>32</v>
      </c>
      <c r="F3048" s="13" t="s">
        <v>152</v>
      </c>
      <c r="G3048" s="13">
        <v>7.24</v>
      </c>
      <c r="H3048" s="26">
        <v>42647</v>
      </c>
      <c r="I3048" s="26">
        <v>42647</v>
      </c>
      <c r="J3048" s="13">
        <v>9</v>
      </c>
      <c r="K3048" s="13">
        <v>2011</v>
      </c>
      <c r="L3048" s="13" t="s">
        <v>39</v>
      </c>
      <c r="M3048" s="13">
        <v>13</v>
      </c>
      <c r="N3048" s="13">
        <v>0.40833333333333333</v>
      </c>
      <c r="O3048" s="13">
        <v>5.3083333333333336</v>
      </c>
      <c r="P3048" s="13">
        <v>1</v>
      </c>
      <c r="Q3048" s="13">
        <v>5.3083333333333336</v>
      </c>
      <c r="R3048" s="13">
        <v>13</v>
      </c>
      <c r="S3048" s="13">
        <v>8.3323353293413174</v>
      </c>
      <c r="T3048" s="13">
        <f>IFERROR(VLOOKUP(B756,[1]!users_table[#All],4),"NA")</f>
        <v>8.4223826714801451</v>
      </c>
      <c r="U3048" s="13" t="s">
        <v>75</v>
      </c>
    </row>
    <row r="3049" spans="1:21" x14ac:dyDescent="0.3">
      <c r="A3049" s="25">
        <v>3047</v>
      </c>
      <c r="B3049" s="13" t="s">
        <v>4</v>
      </c>
      <c r="C3049" s="13">
        <v>10110</v>
      </c>
      <c r="D3049" s="13" t="s">
        <v>883</v>
      </c>
      <c r="E3049" s="13" t="s">
        <v>32</v>
      </c>
      <c r="F3049" s="13" t="s">
        <v>152</v>
      </c>
      <c r="G3049" s="13">
        <v>7.24</v>
      </c>
      <c r="H3049" s="26">
        <v>42647</v>
      </c>
      <c r="I3049" s="26">
        <v>42647</v>
      </c>
      <c r="J3049" s="13">
        <v>9</v>
      </c>
      <c r="K3049" s="13">
        <v>2011</v>
      </c>
      <c r="L3049" s="13" t="s">
        <v>39</v>
      </c>
      <c r="M3049" s="13">
        <v>13</v>
      </c>
      <c r="N3049" s="13">
        <v>0.40833333333333333</v>
      </c>
      <c r="O3049" s="13">
        <v>5.3083333333333336</v>
      </c>
      <c r="P3049" s="13">
        <v>1</v>
      </c>
      <c r="Q3049" s="13">
        <v>5.3083333333333336</v>
      </c>
      <c r="R3049" s="13">
        <v>13</v>
      </c>
      <c r="S3049" s="13">
        <v>8.3323353293413174</v>
      </c>
      <c r="T3049" s="13">
        <f>IFERROR(VLOOKUP(B756,[1]!users_table[#All],4),"NA")</f>
        <v>8.4223826714801451</v>
      </c>
      <c r="U3049" s="13" t="s">
        <v>70</v>
      </c>
    </row>
    <row r="3050" spans="1:21" x14ac:dyDescent="0.3">
      <c r="A3050" s="25">
        <v>3048</v>
      </c>
      <c r="B3050" s="13" t="s">
        <v>4</v>
      </c>
      <c r="C3050" s="13">
        <v>10620</v>
      </c>
      <c r="D3050" s="13" t="s">
        <v>884</v>
      </c>
      <c r="E3050" s="13" t="s">
        <v>32</v>
      </c>
      <c r="F3050" s="13" t="s">
        <v>37</v>
      </c>
      <c r="G3050" s="13">
        <v>7.42</v>
      </c>
      <c r="H3050" s="26" t="s">
        <v>54</v>
      </c>
      <c r="I3050" s="26" t="s">
        <v>54</v>
      </c>
      <c r="J3050" s="13">
        <v>8</v>
      </c>
      <c r="K3050" s="13">
        <v>2011</v>
      </c>
      <c r="L3050" s="13" t="s">
        <v>35</v>
      </c>
      <c r="M3050" s="13">
        <v>26</v>
      </c>
      <c r="N3050" s="13">
        <v>0.39444444444444438</v>
      </c>
      <c r="O3050" s="13">
        <v>10.255555555555549</v>
      </c>
      <c r="P3050" s="13" t="s">
        <v>54</v>
      </c>
      <c r="Q3050" s="13" t="s">
        <v>54</v>
      </c>
      <c r="R3050" s="13" t="s">
        <v>54</v>
      </c>
      <c r="S3050" s="13">
        <v>8.3323353293413174</v>
      </c>
      <c r="T3050" s="7">
        <f>IFERROR(VLOOKUP(B757,[1]!users_table[#All],4),"NA")</f>
        <v>8.4223826714801451</v>
      </c>
      <c r="U3050" s="13" t="s">
        <v>65</v>
      </c>
    </row>
    <row r="3051" spans="1:21" x14ac:dyDescent="0.3">
      <c r="A3051" s="25">
        <v>3049</v>
      </c>
      <c r="B3051" s="13" t="s">
        <v>4</v>
      </c>
      <c r="C3051" s="13">
        <v>10620</v>
      </c>
      <c r="D3051" s="13" t="s">
        <v>884</v>
      </c>
      <c r="E3051" s="13" t="s">
        <v>32</v>
      </c>
      <c r="F3051" s="13" t="s">
        <v>37</v>
      </c>
      <c r="G3051" s="13">
        <v>7.42</v>
      </c>
      <c r="H3051" s="26" t="s">
        <v>54</v>
      </c>
      <c r="I3051" s="26" t="s">
        <v>54</v>
      </c>
      <c r="J3051" s="13">
        <v>8</v>
      </c>
      <c r="K3051" s="13">
        <v>2011</v>
      </c>
      <c r="L3051" s="13" t="s">
        <v>35</v>
      </c>
      <c r="M3051" s="13">
        <v>26</v>
      </c>
      <c r="N3051" s="13">
        <v>0.39444444444444438</v>
      </c>
      <c r="O3051" s="13">
        <v>10.255555555555549</v>
      </c>
      <c r="P3051" s="13" t="s">
        <v>54</v>
      </c>
      <c r="Q3051" s="13" t="s">
        <v>54</v>
      </c>
      <c r="R3051" s="13" t="s">
        <v>54</v>
      </c>
      <c r="S3051" s="13">
        <v>8.3323353293413174</v>
      </c>
      <c r="T3051" s="13">
        <f>IFERROR(VLOOKUP(B757,[1]!users_table[#All],4),"NA")</f>
        <v>8.4223826714801451</v>
      </c>
      <c r="U3051" s="13" t="s">
        <v>81</v>
      </c>
    </row>
    <row r="3052" spans="1:21" x14ac:dyDescent="0.3">
      <c r="A3052" s="25">
        <v>3050</v>
      </c>
      <c r="B3052" s="13" t="s">
        <v>4</v>
      </c>
      <c r="C3052" s="13">
        <v>10620</v>
      </c>
      <c r="D3052" s="13" t="s">
        <v>884</v>
      </c>
      <c r="E3052" s="13" t="s">
        <v>32</v>
      </c>
      <c r="F3052" s="13" t="s">
        <v>37</v>
      </c>
      <c r="G3052" s="13">
        <v>7.42</v>
      </c>
      <c r="H3052" s="26" t="s">
        <v>54</v>
      </c>
      <c r="I3052" s="26" t="s">
        <v>54</v>
      </c>
      <c r="J3052" s="13">
        <v>8</v>
      </c>
      <c r="K3052" s="13">
        <v>2011</v>
      </c>
      <c r="L3052" s="13" t="s">
        <v>35</v>
      </c>
      <c r="M3052" s="13">
        <v>26</v>
      </c>
      <c r="N3052" s="13">
        <v>0.39444444444444438</v>
      </c>
      <c r="O3052" s="13">
        <v>10.255555555555549</v>
      </c>
      <c r="P3052" s="13" t="s">
        <v>54</v>
      </c>
      <c r="Q3052" s="13" t="s">
        <v>54</v>
      </c>
      <c r="R3052" s="13" t="s">
        <v>54</v>
      </c>
      <c r="S3052" s="13">
        <v>8.3323353293413174</v>
      </c>
      <c r="T3052" s="13">
        <f>IFERROR(VLOOKUP(B757,[1]!users_table[#All],4),"NA")</f>
        <v>8.4223826714801451</v>
      </c>
      <c r="U3052" s="13" t="s">
        <v>1038</v>
      </c>
    </row>
    <row r="3053" spans="1:21" x14ac:dyDescent="0.3">
      <c r="A3053" s="25">
        <v>3051</v>
      </c>
      <c r="B3053" s="13" t="s">
        <v>4</v>
      </c>
      <c r="C3053" s="13">
        <v>10620</v>
      </c>
      <c r="D3053" s="13" t="s">
        <v>884</v>
      </c>
      <c r="E3053" s="13" t="s">
        <v>32</v>
      </c>
      <c r="F3053" s="13" t="s">
        <v>37</v>
      </c>
      <c r="G3053" s="13">
        <v>7.42</v>
      </c>
      <c r="H3053" s="26" t="s">
        <v>54</v>
      </c>
      <c r="I3053" s="26" t="s">
        <v>54</v>
      </c>
      <c r="J3053" s="13">
        <v>8</v>
      </c>
      <c r="K3053" s="13">
        <v>2011</v>
      </c>
      <c r="L3053" s="13" t="s">
        <v>35</v>
      </c>
      <c r="M3053" s="13">
        <v>26</v>
      </c>
      <c r="N3053" s="13">
        <v>0.39444444444444438</v>
      </c>
      <c r="O3053" s="13">
        <v>10.255555555555549</v>
      </c>
      <c r="P3053" s="13" t="s">
        <v>54</v>
      </c>
      <c r="Q3053" s="13" t="s">
        <v>54</v>
      </c>
      <c r="R3053" s="13" t="s">
        <v>54</v>
      </c>
      <c r="S3053" s="13">
        <v>8.3323353293413174</v>
      </c>
      <c r="T3053" s="13">
        <f>IFERROR(VLOOKUP(B757,[1]!users_table[#All],4),"NA")</f>
        <v>8.4223826714801451</v>
      </c>
      <c r="U3053" s="13" t="s">
        <v>78</v>
      </c>
    </row>
    <row r="3054" spans="1:21" x14ac:dyDescent="0.3">
      <c r="A3054" s="25">
        <v>3052</v>
      </c>
      <c r="B3054" s="13" t="s">
        <v>4</v>
      </c>
      <c r="C3054" s="13">
        <v>10620</v>
      </c>
      <c r="D3054" s="13" t="s">
        <v>884</v>
      </c>
      <c r="E3054" s="13" t="s">
        <v>32</v>
      </c>
      <c r="F3054" s="13" t="s">
        <v>37</v>
      </c>
      <c r="G3054" s="13">
        <v>7.42</v>
      </c>
      <c r="H3054" s="26" t="s">
        <v>54</v>
      </c>
      <c r="I3054" s="26" t="s">
        <v>54</v>
      </c>
      <c r="J3054" s="13">
        <v>8</v>
      </c>
      <c r="K3054" s="13">
        <v>2011</v>
      </c>
      <c r="L3054" s="13" t="s">
        <v>35</v>
      </c>
      <c r="M3054" s="13">
        <v>26</v>
      </c>
      <c r="N3054" s="13">
        <v>0.39444444444444438</v>
      </c>
      <c r="O3054" s="13">
        <v>10.255555555555549</v>
      </c>
      <c r="P3054" s="13" t="s">
        <v>54</v>
      </c>
      <c r="Q3054" s="13" t="s">
        <v>54</v>
      </c>
      <c r="R3054" s="13" t="s">
        <v>54</v>
      </c>
      <c r="S3054" s="13">
        <v>8.3323353293413174</v>
      </c>
      <c r="T3054" s="13">
        <f>IFERROR(VLOOKUP(B757,[1]!users_table[#All],4),"NA")</f>
        <v>8.4223826714801451</v>
      </c>
      <c r="U3054" s="13" t="s">
        <v>68</v>
      </c>
    </row>
    <row r="3055" spans="1:21" x14ac:dyDescent="0.3">
      <c r="A3055" s="25">
        <v>3053</v>
      </c>
      <c r="B3055" s="13" t="s">
        <v>4</v>
      </c>
      <c r="C3055" s="13">
        <v>10620</v>
      </c>
      <c r="D3055" s="13" t="s">
        <v>884</v>
      </c>
      <c r="E3055" s="13" t="s">
        <v>32</v>
      </c>
      <c r="F3055" s="13" t="s">
        <v>37</v>
      </c>
      <c r="G3055" s="13">
        <v>7.42</v>
      </c>
      <c r="H3055" s="26" t="s">
        <v>54</v>
      </c>
      <c r="I3055" s="26" t="s">
        <v>54</v>
      </c>
      <c r="J3055" s="13">
        <v>8</v>
      </c>
      <c r="K3055" s="13">
        <v>2011</v>
      </c>
      <c r="L3055" s="13" t="s">
        <v>35</v>
      </c>
      <c r="M3055" s="13">
        <v>26</v>
      </c>
      <c r="N3055" s="13">
        <v>0.39444444444444438</v>
      </c>
      <c r="O3055" s="13">
        <v>10.255555555555549</v>
      </c>
      <c r="P3055" s="13" t="s">
        <v>54</v>
      </c>
      <c r="Q3055" s="13" t="s">
        <v>54</v>
      </c>
      <c r="R3055" s="13" t="s">
        <v>54</v>
      </c>
      <c r="S3055" s="13">
        <v>8.3323353293413174</v>
      </c>
      <c r="T3055" s="13">
        <f>IFERROR(VLOOKUP(B757,[1]!users_table[#All],4),"NA")</f>
        <v>8.4223826714801451</v>
      </c>
      <c r="U3055" s="13" t="s">
        <v>1027</v>
      </c>
    </row>
    <row r="3056" spans="1:21" x14ac:dyDescent="0.3">
      <c r="A3056" s="25">
        <v>3054</v>
      </c>
      <c r="B3056" s="13" t="s">
        <v>4</v>
      </c>
      <c r="C3056" s="13">
        <v>10620</v>
      </c>
      <c r="D3056" s="13" t="s">
        <v>884</v>
      </c>
      <c r="E3056" s="13" t="s">
        <v>32</v>
      </c>
      <c r="F3056" s="13" t="s">
        <v>37</v>
      </c>
      <c r="G3056" s="13">
        <v>7.42</v>
      </c>
      <c r="H3056" s="26" t="s">
        <v>54</v>
      </c>
      <c r="I3056" s="26" t="s">
        <v>54</v>
      </c>
      <c r="J3056" s="13">
        <v>8</v>
      </c>
      <c r="K3056" s="13">
        <v>2011</v>
      </c>
      <c r="L3056" s="13" t="s">
        <v>35</v>
      </c>
      <c r="M3056" s="13">
        <v>26</v>
      </c>
      <c r="N3056" s="13">
        <v>0.39444444444444438</v>
      </c>
      <c r="O3056" s="13">
        <v>10.255555555555549</v>
      </c>
      <c r="P3056" s="13" t="s">
        <v>54</v>
      </c>
      <c r="Q3056" s="13" t="s">
        <v>54</v>
      </c>
      <c r="R3056" s="13" t="s">
        <v>54</v>
      </c>
      <c r="S3056" s="13">
        <v>8.3323353293413174</v>
      </c>
      <c r="T3056" s="13">
        <f>IFERROR(VLOOKUP(B757,[1]!users_table[#All],4),"NA")</f>
        <v>8.4223826714801451</v>
      </c>
      <c r="U3056" s="13" t="s">
        <v>56</v>
      </c>
    </row>
    <row r="3057" spans="1:21" x14ac:dyDescent="0.3">
      <c r="A3057" s="25">
        <v>3055</v>
      </c>
      <c r="B3057" s="13" t="s">
        <v>4</v>
      </c>
      <c r="C3057" s="13">
        <v>10620</v>
      </c>
      <c r="D3057" s="13" t="s">
        <v>884</v>
      </c>
      <c r="E3057" s="13" t="s">
        <v>32</v>
      </c>
      <c r="F3057" s="13" t="s">
        <v>37</v>
      </c>
      <c r="G3057" s="13">
        <v>7.42</v>
      </c>
      <c r="H3057" s="26" t="s">
        <v>54</v>
      </c>
      <c r="I3057" s="26" t="s">
        <v>54</v>
      </c>
      <c r="J3057" s="13">
        <v>8</v>
      </c>
      <c r="K3057" s="13">
        <v>2011</v>
      </c>
      <c r="L3057" s="13" t="s">
        <v>35</v>
      </c>
      <c r="M3057" s="13">
        <v>26</v>
      </c>
      <c r="N3057" s="13">
        <v>0.39444444444444438</v>
      </c>
      <c r="O3057" s="13">
        <v>10.255555555555549</v>
      </c>
      <c r="P3057" s="13" t="s">
        <v>54</v>
      </c>
      <c r="Q3057" s="13" t="s">
        <v>54</v>
      </c>
      <c r="R3057" s="13" t="s">
        <v>54</v>
      </c>
      <c r="S3057" s="13">
        <v>8.3323353293413174</v>
      </c>
      <c r="T3057" s="13">
        <f>IFERROR(VLOOKUP(B757,[1]!users_table[#All],4),"NA")</f>
        <v>8.4223826714801451</v>
      </c>
      <c r="U3057" s="13" t="s">
        <v>1025</v>
      </c>
    </row>
    <row r="3058" spans="1:21" x14ac:dyDescent="0.3">
      <c r="A3058" s="25">
        <v>3056</v>
      </c>
      <c r="B3058" s="13" t="s">
        <v>4</v>
      </c>
      <c r="C3058" s="13">
        <v>39535</v>
      </c>
      <c r="D3058" s="13" t="s">
        <v>885</v>
      </c>
      <c r="E3058" s="13" t="s">
        <v>32</v>
      </c>
      <c r="F3058" s="13" t="s">
        <v>152</v>
      </c>
      <c r="G3058" s="13">
        <v>8.3800000000000008</v>
      </c>
      <c r="H3058" s="26">
        <v>44207</v>
      </c>
      <c r="I3058" s="26">
        <v>44276</v>
      </c>
      <c r="J3058" s="13">
        <v>9</v>
      </c>
      <c r="K3058" s="13">
        <v>2021</v>
      </c>
      <c r="L3058" s="13" t="s">
        <v>30</v>
      </c>
      <c r="M3058" s="13">
        <v>11</v>
      </c>
      <c r="N3058" s="13">
        <v>0.39444444444444438</v>
      </c>
      <c r="O3058" s="13">
        <v>4.3388888888888886</v>
      </c>
      <c r="P3058" s="13">
        <v>70</v>
      </c>
      <c r="Q3058" s="13">
        <v>6.1984126984126982E-2</v>
      </c>
      <c r="R3058" s="13">
        <v>0.15714285714285711</v>
      </c>
      <c r="S3058" s="13">
        <v>8.3323353293413174</v>
      </c>
      <c r="T3058" s="13">
        <f>IFERROR(VLOOKUP(B760,[1]!users_table[#All],4),"NA")</f>
        <v>8.4223826714801451</v>
      </c>
      <c r="U3058" s="13" t="s">
        <v>66</v>
      </c>
    </row>
    <row r="3059" spans="1:21" x14ac:dyDescent="0.3">
      <c r="A3059" s="25">
        <v>3057</v>
      </c>
      <c r="B3059" s="13" t="s">
        <v>4</v>
      </c>
      <c r="C3059" s="13">
        <v>39535</v>
      </c>
      <c r="D3059" s="13" t="s">
        <v>885</v>
      </c>
      <c r="E3059" s="13" t="s">
        <v>32</v>
      </c>
      <c r="F3059" s="13" t="s">
        <v>152</v>
      </c>
      <c r="G3059" s="13">
        <v>8.3800000000000008</v>
      </c>
      <c r="H3059" s="26">
        <v>44207</v>
      </c>
      <c r="I3059" s="26">
        <v>44276</v>
      </c>
      <c r="J3059" s="13">
        <v>9</v>
      </c>
      <c r="K3059" s="13">
        <v>2021</v>
      </c>
      <c r="L3059" s="13" t="s">
        <v>30</v>
      </c>
      <c r="M3059" s="13">
        <v>11</v>
      </c>
      <c r="N3059" s="13">
        <v>0.39444444444444438</v>
      </c>
      <c r="O3059" s="13">
        <v>4.3388888888888886</v>
      </c>
      <c r="P3059" s="13">
        <v>70</v>
      </c>
      <c r="Q3059" s="13">
        <v>6.1984126984126982E-2</v>
      </c>
      <c r="R3059" s="13">
        <v>0.15714285714285711</v>
      </c>
      <c r="S3059" s="13">
        <v>8.3323353293413174</v>
      </c>
      <c r="T3059" s="13">
        <f>IFERROR(VLOOKUP(B760,[1]!users_table[#All],4),"NA")</f>
        <v>8.4223826714801451</v>
      </c>
      <c r="U3059" s="13" t="s">
        <v>1011</v>
      </c>
    </row>
    <row r="3060" spans="1:21" x14ac:dyDescent="0.3">
      <c r="A3060" s="25">
        <v>3058</v>
      </c>
      <c r="B3060" s="13" t="s">
        <v>4</v>
      </c>
      <c r="C3060" s="13">
        <v>39535</v>
      </c>
      <c r="D3060" s="13" t="s">
        <v>885</v>
      </c>
      <c r="E3060" s="13" t="s">
        <v>32</v>
      </c>
      <c r="F3060" s="13" t="s">
        <v>152</v>
      </c>
      <c r="G3060" s="13">
        <v>8.3800000000000008</v>
      </c>
      <c r="H3060" s="26">
        <v>44207</v>
      </c>
      <c r="I3060" s="26">
        <v>44276</v>
      </c>
      <c r="J3060" s="13">
        <v>9</v>
      </c>
      <c r="K3060" s="13">
        <v>2021</v>
      </c>
      <c r="L3060" s="13" t="s">
        <v>30</v>
      </c>
      <c r="M3060" s="13">
        <v>11</v>
      </c>
      <c r="N3060" s="13">
        <v>0.39444444444444438</v>
      </c>
      <c r="O3060" s="13">
        <v>4.3388888888888886</v>
      </c>
      <c r="P3060" s="13">
        <v>70</v>
      </c>
      <c r="Q3060" s="13">
        <v>6.1984126984126982E-2</v>
      </c>
      <c r="R3060" s="13">
        <v>0.15714285714285711</v>
      </c>
      <c r="S3060" s="13">
        <v>8.3323353293413174</v>
      </c>
      <c r="T3060" s="13">
        <f>IFERROR(VLOOKUP(B760,[1]!users_table[#All],4),"NA")</f>
        <v>8.4223826714801451</v>
      </c>
      <c r="U3060" s="13" t="s">
        <v>60</v>
      </c>
    </row>
    <row r="3061" spans="1:21" x14ac:dyDescent="0.3">
      <c r="A3061" s="25">
        <v>3059</v>
      </c>
      <c r="B3061" s="13" t="s">
        <v>4</v>
      </c>
      <c r="C3061" s="13">
        <v>39535</v>
      </c>
      <c r="D3061" s="13" t="s">
        <v>885</v>
      </c>
      <c r="E3061" s="13" t="s">
        <v>32</v>
      </c>
      <c r="F3061" s="13" t="s">
        <v>152</v>
      </c>
      <c r="G3061" s="13">
        <v>8.3800000000000008</v>
      </c>
      <c r="H3061" s="26">
        <v>44207</v>
      </c>
      <c r="I3061" s="26">
        <v>44276</v>
      </c>
      <c r="J3061" s="13">
        <v>9</v>
      </c>
      <c r="K3061" s="13">
        <v>2021</v>
      </c>
      <c r="L3061" s="13" t="s">
        <v>30</v>
      </c>
      <c r="M3061" s="13">
        <v>11</v>
      </c>
      <c r="N3061" s="13">
        <v>0.39444444444444438</v>
      </c>
      <c r="O3061" s="13">
        <v>4.3388888888888886</v>
      </c>
      <c r="P3061" s="13">
        <v>70</v>
      </c>
      <c r="Q3061" s="13">
        <v>6.1984126984126982E-2</v>
      </c>
      <c r="R3061" s="13">
        <v>0.15714285714285711</v>
      </c>
      <c r="S3061" s="13">
        <v>8.3323353293413174</v>
      </c>
      <c r="T3061" s="13">
        <f>IFERROR(VLOOKUP(B760,[1]!users_table[#All],4),"NA")</f>
        <v>8.4223826714801451</v>
      </c>
      <c r="U3061" s="13" t="s">
        <v>67</v>
      </c>
    </row>
    <row r="3062" spans="1:21" x14ac:dyDescent="0.3">
      <c r="A3062" s="25">
        <v>3060</v>
      </c>
      <c r="B3062" s="13" t="s">
        <v>4</v>
      </c>
      <c r="C3062" s="13">
        <v>39535</v>
      </c>
      <c r="D3062" s="13" t="s">
        <v>885</v>
      </c>
      <c r="E3062" s="13" t="s">
        <v>32</v>
      </c>
      <c r="F3062" s="13" t="s">
        <v>152</v>
      </c>
      <c r="G3062" s="13">
        <v>8.3800000000000008</v>
      </c>
      <c r="H3062" s="26">
        <v>44207</v>
      </c>
      <c r="I3062" s="26">
        <v>44276</v>
      </c>
      <c r="J3062" s="13">
        <v>9</v>
      </c>
      <c r="K3062" s="13">
        <v>2021</v>
      </c>
      <c r="L3062" s="13" t="s">
        <v>30</v>
      </c>
      <c r="M3062" s="13">
        <v>11</v>
      </c>
      <c r="N3062" s="13">
        <v>0.39444444444444438</v>
      </c>
      <c r="O3062" s="13">
        <v>4.3388888888888886</v>
      </c>
      <c r="P3062" s="13">
        <v>70</v>
      </c>
      <c r="Q3062" s="13">
        <v>6.1984126984126982E-2</v>
      </c>
      <c r="R3062" s="13">
        <v>0.15714285714285711</v>
      </c>
      <c r="S3062" s="13">
        <v>8.3323353293413174</v>
      </c>
      <c r="T3062" s="13">
        <f>IFERROR(VLOOKUP(B760,[1]!users_table[#All],4),"NA")</f>
        <v>8.4223826714801451</v>
      </c>
      <c r="U3062" s="13" t="s">
        <v>1026</v>
      </c>
    </row>
    <row r="3063" spans="1:21" x14ac:dyDescent="0.3">
      <c r="A3063" s="25">
        <v>3061</v>
      </c>
      <c r="B3063" s="13" t="s">
        <v>4</v>
      </c>
      <c r="C3063" s="13">
        <v>45576</v>
      </c>
      <c r="D3063" s="13" t="s">
        <v>886</v>
      </c>
      <c r="E3063" s="13" t="s">
        <v>32</v>
      </c>
      <c r="F3063" s="13" t="s">
        <v>152</v>
      </c>
      <c r="G3063" s="13">
        <v>8.6999999999999993</v>
      </c>
      <c r="H3063" s="26">
        <v>44473</v>
      </c>
      <c r="I3063" s="26">
        <v>44550</v>
      </c>
      <c r="J3063" s="13">
        <v>9</v>
      </c>
      <c r="K3063" s="13">
        <v>2021</v>
      </c>
      <c r="L3063" s="13" t="s">
        <v>35</v>
      </c>
      <c r="M3063" s="13">
        <v>12</v>
      </c>
      <c r="N3063" s="13">
        <v>0.3963888888888889</v>
      </c>
      <c r="O3063" s="13">
        <v>4.7566666666666668</v>
      </c>
      <c r="P3063" s="13">
        <v>78</v>
      </c>
      <c r="Q3063" s="13">
        <v>6.0982905982905983E-2</v>
      </c>
      <c r="R3063" s="13">
        <v>0.15384615384615391</v>
      </c>
      <c r="S3063" s="13">
        <v>8.3323353293413174</v>
      </c>
      <c r="T3063" s="13">
        <f>IFERROR(VLOOKUP(B761,[1]!users_table[#All],4),"NA")</f>
        <v>8.4223826714801451</v>
      </c>
      <c r="U3063" s="13" t="s">
        <v>66</v>
      </c>
    </row>
    <row r="3064" spans="1:21" x14ac:dyDescent="0.3">
      <c r="A3064" s="25">
        <v>3062</v>
      </c>
      <c r="B3064" s="13" t="s">
        <v>4</v>
      </c>
      <c r="C3064" s="13">
        <v>45576</v>
      </c>
      <c r="D3064" s="13" t="s">
        <v>886</v>
      </c>
      <c r="E3064" s="13" t="s">
        <v>32</v>
      </c>
      <c r="F3064" s="13" t="s">
        <v>152</v>
      </c>
      <c r="G3064" s="13">
        <v>8.6999999999999993</v>
      </c>
      <c r="H3064" s="26">
        <v>44473</v>
      </c>
      <c r="I3064" s="26">
        <v>44550</v>
      </c>
      <c r="J3064" s="13">
        <v>9</v>
      </c>
      <c r="K3064" s="13">
        <v>2021</v>
      </c>
      <c r="L3064" s="13" t="s">
        <v>35</v>
      </c>
      <c r="M3064" s="13">
        <v>12</v>
      </c>
      <c r="N3064" s="13">
        <v>0.3963888888888889</v>
      </c>
      <c r="O3064" s="13">
        <v>4.7566666666666668</v>
      </c>
      <c r="P3064" s="13">
        <v>78</v>
      </c>
      <c r="Q3064" s="13">
        <v>6.0982905982905983E-2</v>
      </c>
      <c r="R3064" s="13">
        <v>0.15384615384615391</v>
      </c>
      <c r="S3064" s="13">
        <v>8.3323353293413174</v>
      </c>
      <c r="T3064" s="13">
        <f>IFERROR(VLOOKUP(B761,[1]!users_table[#All],4),"NA")</f>
        <v>8.4223826714801451</v>
      </c>
      <c r="U3064" s="13" t="s">
        <v>1011</v>
      </c>
    </row>
    <row r="3065" spans="1:21" x14ac:dyDescent="0.3">
      <c r="A3065" s="25">
        <v>3063</v>
      </c>
      <c r="B3065" s="13" t="s">
        <v>4</v>
      </c>
      <c r="C3065" s="13">
        <v>45576</v>
      </c>
      <c r="D3065" s="13" t="s">
        <v>886</v>
      </c>
      <c r="E3065" s="13" t="s">
        <v>32</v>
      </c>
      <c r="F3065" s="13" t="s">
        <v>152</v>
      </c>
      <c r="G3065" s="13">
        <v>8.6999999999999993</v>
      </c>
      <c r="H3065" s="26">
        <v>44473</v>
      </c>
      <c r="I3065" s="26">
        <v>44550</v>
      </c>
      <c r="J3065" s="13">
        <v>9</v>
      </c>
      <c r="K3065" s="13">
        <v>2021</v>
      </c>
      <c r="L3065" s="13" t="s">
        <v>35</v>
      </c>
      <c r="M3065" s="13">
        <v>12</v>
      </c>
      <c r="N3065" s="13">
        <v>0.3963888888888889</v>
      </c>
      <c r="O3065" s="13">
        <v>4.7566666666666668</v>
      </c>
      <c r="P3065" s="13">
        <v>78</v>
      </c>
      <c r="Q3065" s="13">
        <v>6.0982905982905983E-2</v>
      </c>
      <c r="R3065" s="13">
        <v>0.15384615384615391</v>
      </c>
      <c r="S3065" s="13">
        <v>8.3323353293413174</v>
      </c>
      <c r="T3065" s="13">
        <f>IFERROR(VLOOKUP(B761,[1]!users_table[#All],4),"NA")</f>
        <v>8.4223826714801451</v>
      </c>
      <c r="U3065" s="13" t="s">
        <v>60</v>
      </c>
    </row>
    <row r="3066" spans="1:21" x14ac:dyDescent="0.3">
      <c r="A3066" s="25">
        <v>3064</v>
      </c>
      <c r="B3066" s="13" t="s">
        <v>4</v>
      </c>
      <c r="C3066" s="13">
        <v>45576</v>
      </c>
      <c r="D3066" s="13" t="s">
        <v>886</v>
      </c>
      <c r="E3066" s="13" t="s">
        <v>32</v>
      </c>
      <c r="F3066" s="13" t="s">
        <v>152</v>
      </c>
      <c r="G3066" s="13">
        <v>8.6999999999999993</v>
      </c>
      <c r="H3066" s="26">
        <v>44473</v>
      </c>
      <c r="I3066" s="26">
        <v>44550</v>
      </c>
      <c r="J3066" s="13">
        <v>9</v>
      </c>
      <c r="K3066" s="13">
        <v>2021</v>
      </c>
      <c r="L3066" s="13" t="s">
        <v>35</v>
      </c>
      <c r="M3066" s="13">
        <v>12</v>
      </c>
      <c r="N3066" s="13">
        <v>0.3963888888888889</v>
      </c>
      <c r="O3066" s="13">
        <v>4.7566666666666668</v>
      </c>
      <c r="P3066" s="13">
        <v>78</v>
      </c>
      <c r="Q3066" s="13">
        <v>6.0982905982905983E-2</v>
      </c>
      <c r="R3066" s="13">
        <v>0.15384615384615391</v>
      </c>
      <c r="S3066" s="13">
        <v>8.3323353293413174</v>
      </c>
      <c r="T3066" s="13">
        <f>IFERROR(VLOOKUP(B761,[1]!users_table[#All],4),"NA")</f>
        <v>8.4223826714801451</v>
      </c>
      <c r="U3066" s="13" t="s">
        <v>67</v>
      </c>
    </row>
    <row r="3067" spans="1:21" x14ac:dyDescent="0.3">
      <c r="A3067" s="25">
        <v>3065</v>
      </c>
      <c r="B3067" s="13" t="s">
        <v>4</v>
      </c>
      <c r="C3067" s="13">
        <v>45576</v>
      </c>
      <c r="D3067" s="13" t="s">
        <v>886</v>
      </c>
      <c r="E3067" s="13" t="s">
        <v>32</v>
      </c>
      <c r="F3067" s="13" t="s">
        <v>152</v>
      </c>
      <c r="G3067" s="13">
        <v>8.6999999999999993</v>
      </c>
      <c r="H3067" s="26">
        <v>44473</v>
      </c>
      <c r="I3067" s="26">
        <v>44550</v>
      </c>
      <c r="J3067" s="13">
        <v>9</v>
      </c>
      <c r="K3067" s="13">
        <v>2021</v>
      </c>
      <c r="L3067" s="13" t="s">
        <v>35</v>
      </c>
      <c r="M3067" s="13">
        <v>12</v>
      </c>
      <c r="N3067" s="13">
        <v>0.3963888888888889</v>
      </c>
      <c r="O3067" s="13">
        <v>4.7566666666666668</v>
      </c>
      <c r="P3067" s="13">
        <v>78</v>
      </c>
      <c r="Q3067" s="13">
        <v>6.0982905982905983E-2</v>
      </c>
      <c r="R3067" s="13">
        <v>0.15384615384615391</v>
      </c>
      <c r="S3067" s="13">
        <v>8.3323353293413174</v>
      </c>
      <c r="T3067" s="13">
        <f>IFERROR(VLOOKUP(B761,[1]!users_table[#All],4),"NA")</f>
        <v>8.4223826714801451</v>
      </c>
      <c r="U3067" s="13" t="s">
        <v>1026</v>
      </c>
    </row>
    <row r="3068" spans="1:21" x14ac:dyDescent="0.3">
      <c r="A3068" s="25">
        <v>3066</v>
      </c>
      <c r="B3068" s="13" t="s">
        <v>4</v>
      </c>
      <c r="C3068" s="13">
        <v>2926</v>
      </c>
      <c r="D3068" s="13" t="s">
        <v>887</v>
      </c>
      <c r="E3068" s="13" t="s">
        <v>32</v>
      </c>
      <c r="F3068" s="13" t="s">
        <v>386</v>
      </c>
      <c r="G3068" s="13">
        <v>7.13</v>
      </c>
      <c r="H3068" s="26">
        <v>42053</v>
      </c>
      <c r="I3068" s="26">
        <v>42054</v>
      </c>
      <c r="J3068" s="13">
        <v>7</v>
      </c>
      <c r="K3068" s="13">
        <v>2007</v>
      </c>
      <c r="L3068" s="13" t="s">
        <v>35</v>
      </c>
      <c r="M3068" s="13">
        <v>13</v>
      </c>
      <c r="N3068" s="13">
        <v>0.42499999999999999</v>
      </c>
      <c r="O3068" s="13">
        <v>5.5249999999999986</v>
      </c>
      <c r="P3068" s="13">
        <v>2</v>
      </c>
      <c r="Q3068" s="13">
        <v>2.7625000000000002</v>
      </c>
      <c r="R3068" s="13">
        <v>6.5</v>
      </c>
      <c r="S3068" s="13">
        <v>8.3323353293413174</v>
      </c>
      <c r="T3068" s="13">
        <f>IFERROR(VLOOKUP(B762,[1]!users_table[#All],4),"NA")</f>
        <v>8.4223826714801451</v>
      </c>
      <c r="U3068" s="13" t="s">
        <v>66</v>
      </c>
    </row>
    <row r="3069" spans="1:21" x14ac:dyDescent="0.3">
      <c r="A3069" s="25">
        <v>3067</v>
      </c>
      <c r="B3069" s="13" t="s">
        <v>4</v>
      </c>
      <c r="C3069" s="13">
        <v>2926</v>
      </c>
      <c r="D3069" s="13" t="s">
        <v>887</v>
      </c>
      <c r="E3069" s="13" t="s">
        <v>32</v>
      </c>
      <c r="F3069" s="13" t="s">
        <v>386</v>
      </c>
      <c r="G3069" s="13">
        <v>7.13</v>
      </c>
      <c r="H3069" s="26">
        <v>42053</v>
      </c>
      <c r="I3069" s="26">
        <v>42054</v>
      </c>
      <c r="J3069" s="13">
        <v>7</v>
      </c>
      <c r="K3069" s="13">
        <v>2007</v>
      </c>
      <c r="L3069" s="13" t="s">
        <v>35</v>
      </c>
      <c r="M3069" s="13">
        <v>13</v>
      </c>
      <c r="N3069" s="13">
        <v>0.42499999999999999</v>
      </c>
      <c r="O3069" s="13">
        <v>5.5249999999999986</v>
      </c>
      <c r="P3069" s="13">
        <v>2</v>
      </c>
      <c r="Q3069" s="13">
        <v>2.7625000000000002</v>
      </c>
      <c r="R3069" s="13">
        <v>6.5</v>
      </c>
      <c r="S3069" s="13">
        <v>8.3323353293413174</v>
      </c>
      <c r="T3069" s="13">
        <f>IFERROR(VLOOKUP(B762,[1]!users_table[#All],4),"NA")</f>
        <v>8.4223826714801451</v>
      </c>
      <c r="U3069" s="13" t="s">
        <v>75</v>
      </c>
    </row>
    <row r="3070" spans="1:21" x14ac:dyDescent="0.3">
      <c r="A3070" s="25">
        <v>3068</v>
      </c>
      <c r="B3070" s="13" t="s">
        <v>4</v>
      </c>
      <c r="C3070" s="13">
        <v>2926</v>
      </c>
      <c r="D3070" s="13" t="s">
        <v>887</v>
      </c>
      <c r="E3070" s="13" t="s">
        <v>32</v>
      </c>
      <c r="F3070" s="13" t="s">
        <v>386</v>
      </c>
      <c r="G3070" s="13">
        <v>7.13</v>
      </c>
      <c r="H3070" s="26">
        <v>42053</v>
      </c>
      <c r="I3070" s="26">
        <v>42054</v>
      </c>
      <c r="J3070" s="13">
        <v>7</v>
      </c>
      <c r="K3070" s="13">
        <v>2007</v>
      </c>
      <c r="L3070" s="13" t="s">
        <v>35</v>
      </c>
      <c r="M3070" s="13">
        <v>13</v>
      </c>
      <c r="N3070" s="13">
        <v>0.42499999999999999</v>
      </c>
      <c r="O3070" s="13">
        <v>5.5249999999999986</v>
      </c>
      <c r="P3070" s="13">
        <v>2</v>
      </c>
      <c r="Q3070" s="13">
        <v>2.7625000000000002</v>
      </c>
      <c r="R3070" s="13">
        <v>6.5</v>
      </c>
      <c r="S3070" s="13">
        <v>8.3323353293413174</v>
      </c>
      <c r="T3070" s="13">
        <f>IFERROR(VLOOKUP(B762,[1]!users_table[#All],4),"NA")</f>
        <v>8.4223826714801451</v>
      </c>
      <c r="U3070" s="13" t="s">
        <v>70</v>
      </c>
    </row>
    <row r="3071" spans="1:21" x14ac:dyDescent="0.3">
      <c r="A3071" s="25">
        <v>3069</v>
      </c>
      <c r="B3071" s="13" t="s">
        <v>4</v>
      </c>
      <c r="C3071" s="13">
        <v>31404</v>
      </c>
      <c r="D3071" s="13" t="s">
        <v>888</v>
      </c>
      <c r="E3071" s="13" t="s">
        <v>32</v>
      </c>
      <c r="F3071" s="13" t="s">
        <v>152</v>
      </c>
      <c r="G3071" s="13">
        <v>6.71</v>
      </c>
      <c r="H3071" s="26">
        <v>44973</v>
      </c>
      <c r="I3071" s="26">
        <v>45007</v>
      </c>
      <c r="J3071" s="13">
        <v>7</v>
      </c>
      <c r="K3071" s="13">
        <v>2016</v>
      </c>
      <c r="L3071" s="13" t="s">
        <v>33</v>
      </c>
      <c r="M3071" s="13">
        <v>12</v>
      </c>
      <c r="N3071" s="13">
        <v>0.4</v>
      </c>
      <c r="O3071" s="13">
        <v>4.8000000000000007</v>
      </c>
      <c r="P3071" s="13">
        <v>35</v>
      </c>
      <c r="Q3071" s="13">
        <v>0.13714285714285709</v>
      </c>
      <c r="R3071" s="13">
        <v>0.34285714285714292</v>
      </c>
      <c r="S3071" s="13">
        <v>8.3323353293413174</v>
      </c>
      <c r="T3071" s="13">
        <f>IFERROR(VLOOKUP(B766,[1]!users_table[#All],4),"NA")</f>
        <v>8.4223826714801451</v>
      </c>
      <c r="U3071" s="13" t="s">
        <v>64</v>
      </c>
    </row>
    <row r="3072" spans="1:21" x14ac:dyDescent="0.3">
      <c r="A3072" s="25">
        <v>3070</v>
      </c>
      <c r="B3072" s="13" t="s">
        <v>4</v>
      </c>
      <c r="C3072" s="13">
        <v>31404</v>
      </c>
      <c r="D3072" s="13" t="s">
        <v>888</v>
      </c>
      <c r="E3072" s="13" t="s">
        <v>32</v>
      </c>
      <c r="F3072" s="13" t="s">
        <v>152</v>
      </c>
      <c r="G3072" s="13">
        <v>6.71</v>
      </c>
      <c r="H3072" s="26">
        <v>44973</v>
      </c>
      <c r="I3072" s="26">
        <v>45007</v>
      </c>
      <c r="J3072" s="13">
        <v>7</v>
      </c>
      <c r="K3072" s="13">
        <v>2016</v>
      </c>
      <c r="L3072" s="13" t="s">
        <v>33</v>
      </c>
      <c r="M3072" s="13">
        <v>12</v>
      </c>
      <c r="N3072" s="13">
        <v>0.4</v>
      </c>
      <c r="O3072" s="13">
        <v>4.8000000000000007</v>
      </c>
      <c r="P3072" s="13">
        <v>35</v>
      </c>
      <c r="Q3072" s="13">
        <v>0.13714285714285709</v>
      </c>
      <c r="R3072" s="13">
        <v>0.34285714285714292</v>
      </c>
      <c r="S3072" s="13">
        <v>8.3323353293413174</v>
      </c>
      <c r="T3072" s="13">
        <f>IFERROR(VLOOKUP(B766,[1]!users_table[#All],4),"NA")</f>
        <v>8.4223826714801451</v>
      </c>
      <c r="U3072" s="13" t="s">
        <v>1011</v>
      </c>
    </row>
    <row r="3073" spans="1:21" x14ac:dyDescent="0.3">
      <c r="A3073" s="25">
        <v>3071</v>
      </c>
      <c r="B3073" s="13" t="s">
        <v>4</v>
      </c>
      <c r="C3073" s="13">
        <v>31404</v>
      </c>
      <c r="D3073" s="13" t="s">
        <v>888</v>
      </c>
      <c r="E3073" s="13" t="s">
        <v>32</v>
      </c>
      <c r="F3073" s="13" t="s">
        <v>152</v>
      </c>
      <c r="G3073" s="13">
        <v>6.71</v>
      </c>
      <c r="H3073" s="26">
        <v>44973</v>
      </c>
      <c r="I3073" s="26">
        <v>45007</v>
      </c>
      <c r="J3073" s="13">
        <v>7</v>
      </c>
      <c r="K3073" s="13">
        <v>2016</v>
      </c>
      <c r="L3073" s="13" t="s">
        <v>33</v>
      </c>
      <c r="M3073" s="13">
        <v>12</v>
      </c>
      <c r="N3073" s="13">
        <v>0.4</v>
      </c>
      <c r="O3073" s="13">
        <v>4.8000000000000007</v>
      </c>
      <c r="P3073" s="13">
        <v>35</v>
      </c>
      <c r="Q3073" s="13">
        <v>0.13714285714285709</v>
      </c>
      <c r="R3073" s="13">
        <v>0.34285714285714292</v>
      </c>
      <c r="S3073" s="13">
        <v>8.3323353293413174</v>
      </c>
      <c r="T3073" s="13">
        <f>IFERROR(VLOOKUP(B766,[1]!users_table[#All],4),"NA")</f>
        <v>8.4223826714801451</v>
      </c>
      <c r="U3073" s="13" t="s">
        <v>75</v>
      </c>
    </row>
    <row r="3074" spans="1:21" x14ac:dyDescent="0.3">
      <c r="A3074" s="25">
        <v>3072</v>
      </c>
      <c r="B3074" s="13" t="s">
        <v>4</v>
      </c>
      <c r="C3074" s="13">
        <v>31404</v>
      </c>
      <c r="D3074" s="13" t="s">
        <v>888</v>
      </c>
      <c r="E3074" s="13" t="s">
        <v>32</v>
      </c>
      <c r="F3074" s="13" t="s">
        <v>152</v>
      </c>
      <c r="G3074" s="13">
        <v>6.71</v>
      </c>
      <c r="H3074" s="26">
        <v>44973</v>
      </c>
      <c r="I3074" s="26">
        <v>45007</v>
      </c>
      <c r="J3074" s="13">
        <v>7</v>
      </c>
      <c r="K3074" s="13">
        <v>2016</v>
      </c>
      <c r="L3074" s="13" t="s">
        <v>33</v>
      </c>
      <c r="M3074" s="13">
        <v>12</v>
      </c>
      <c r="N3074" s="13">
        <v>0.4</v>
      </c>
      <c r="O3074" s="13">
        <v>4.8000000000000007</v>
      </c>
      <c r="P3074" s="13">
        <v>35</v>
      </c>
      <c r="Q3074" s="13">
        <v>0.13714285714285709</v>
      </c>
      <c r="R3074" s="13">
        <v>0.34285714285714292</v>
      </c>
      <c r="S3074" s="13">
        <v>8.3323353293413174</v>
      </c>
      <c r="T3074" s="13">
        <f>IFERROR(VLOOKUP(B766,[1]!users_table[#All],4),"NA")</f>
        <v>8.4223826714801451</v>
      </c>
      <c r="U3074" s="13" t="s">
        <v>70</v>
      </c>
    </row>
    <row r="3075" spans="1:21" x14ac:dyDescent="0.3">
      <c r="A3075" s="25">
        <v>3073</v>
      </c>
      <c r="B3075" s="13" t="s">
        <v>4</v>
      </c>
      <c r="C3075" s="13">
        <v>31404</v>
      </c>
      <c r="D3075" s="13" t="s">
        <v>888</v>
      </c>
      <c r="E3075" s="13" t="s">
        <v>32</v>
      </c>
      <c r="F3075" s="13" t="s">
        <v>152</v>
      </c>
      <c r="G3075" s="13">
        <v>6.71</v>
      </c>
      <c r="H3075" s="26">
        <v>44973</v>
      </c>
      <c r="I3075" s="26">
        <v>45007</v>
      </c>
      <c r="J3075" s="13">
        <v>7</v>
      </c>
      <c r="K3075" s="13">
        <v>2016</v>
      </c>
      <c r="L3075" s="13" t="s">
        <v>33</v>
      </c>
      <c r="M3075" s="13">
        <v>12</v>
      </c>
      <c r="N3075" s="13">
        <v>0.4</v>
      </c>
      <c r="O3075" s="13">
        <v>4.8000000000000007</v>
      </c>
      <c r="P3075" s="13">
        <v>35</v>
      </c>
      <c r="Q3075" s="13">
        <v>0.13714285714285709</v>
      </c>
      <c r="R3075" s="13">
        <v>0.34285714285714292</v>
      </c>
      <c r="S3075" s="13">
        <v>8.3323353293413174</v>
      </c>
      <c r="T3075" s="13">
        <f>IFERROR(VLOOKUP(B766,[1]!users_table[#All],4),"NA")</f>
        <v>8.4223826714801451</v>
      </c>
      <c r="U3075" s="13" t="s">
        <v>63</v>
      </c>
    </row>
    <row r="3076" spans="1:21" x14ac:dyDescent="0.3">
      <c r="A3076" s="25">
        <v>3074</v>
      </c>
      <c r="B3076" s="13" t="s">
        <v>4</v>
      </c>
      <c r="C3076" s="13">
        <v>31953</v>
      </c>
      <c r="D3076" s="13" t="s">
        <v>889</v>
      </c>
      <c r="E3076" s="13" t="s">
        <v>32</v>
      </c>
      <c r="F3076" s="13" t="s">
        <v>183</v>
      </c>
      <c r="G3076" s="13">
        <v>7.57</v>
      </c>
      <c r="H3076" s="26">
        <v>42940</v>
      </c>
      <c r="I3076" s="26">
        <v>42990</v>
      </c>
      <c r="J3076" s="13">
        <v>8</v>
      </c>
      <c r="K3076" s="13">
        <v>2016</v>
      </c>
      <c r="L3076" s="13" t="s">
        <v>39</v>
      </c>
      <c r="M3076" s="13">
        <v>12</v>
      </c>
      <c r="N3076" s="13">
        <v>0.4</v>
      </c>
      <c r="O3076" s="13">
        <v>4.8000000000000007</v>
      </c>
      <c r="P3076" s="13">
        <v>51</v>
      </c>
      <c r="Q3076" s="13">
        <v>9.4117647058823542E-2</v>
      </c>
      <c r="R3076" s="13">
        <v>0.23529411764705879</v>
      </c>
      <c r="S3076" s="13">
        <v>8.3323353293413174</v>
      </c>
      <c r="T3076" s="13">
        <f>IFERROR(VLOOKUP(B767,[1]!users_table[#All],4),"NA")</f>
        <v>8.4223826714801451</v>
      </c>
      <c r="U3076" s="13" t="s">
        <v>1018</v>
      </c>
    </row>
    <row r="3077" spans="1:21" x14ac:dyDescent="0.3">
      <c r="A3077" s="25">
        <v>3075</v>
      </c>
      <c r="B3077" s="13" t="s">
        <v>4</v>
      </c>
      <c r="C3077" s="13">
        <v>31953</v>
      </c>
      <c r="D3077" s="13" t="s">
        <v>889</v>
      </c>
      <c r="E3077" s="13" t="s">
        <v>32</v>
      </c>
      <c r="F3077" s="13" t="s">
        <v>183</v>
      </c>
      <c r="G3077" s="13">
        <v>7.57</v>
      </c>
      <c r="H3077" s="26">
        <v>42940</v>
      </c>
      <c r="I3077" s="26">
        <v>42990</v>
      </c>
      <c r="J3077" s="13">
        <v>8</v>
      </c>
      <c r="K3077" s="13">
        <v>2016</v>
      </c>
      <c r="L3077" s="13" t="s">
        <v>39</v>
      </c>
      <c r="M3077" s="13">
        <v>12</v>
      </c>
      <c r="N3077" s="13">
        <v>0.4</v>
      </c>
      <c r="O3077" s="13">
        <v>4.8000000000000007</v>
      </c>
      <c r="P3077" s="13">
        <v>51</v>
      </c>
      <c r="Q3077" s="13">
        <v>9.4117647058823542E-2</v>
      </c>
      <c r="R3077" s="13">
        <v>0.23529411764705879</v>
      </c>
      <c r="S3077" s="13">
        <v>8.3323353293413174</v>
      </c>
      <c r="T3077" s="7">
        <f>IFERROR(VLOOKUP(B767,[1]!users_table[#All],4),"NA")</f>
        <v>8.4223826714801451</v>
      </c>
      <c r="U3077" s="13" t="s">
        <v>64</v>
      </c>
    </row>
    <row r="3078" spans="1:21" x14ac:dyDescent="0.3">
      <c r="A3078" s="25">
        <v>3076</v>
      </c>
      <c r="B3078" s="13" t="s">
        <v>4</v>
      </c>
      <c r="C3078" s="13">
        <v>31953</v>
      </c>
      <c r="D3078" s="13" t="s">
        <v>889</v>
      </c>
      <c r="E3078" s="13" t="s">
        <v>32</v>
      </c>
      <c r="F3078" s="13" t="s">
        <v>183</v>
      </c>
      <c r="G3078" s="13">
        <v>7.57</v>
      </c>
      <c r="H3078" s="26">
        <v>42940</v>
      </c>
      <c r="I3078" s="26">
        <v>42990</v>
      </c>
      <c r="J3078" s="13">
        <v>8</v>
      </c>
      <c r="K3078" s="13">
        <v>2016</v>
      </c>
      <c r="L3078" s="13" t="s">
        <v>39</v>
      </c>
      <c r="M3078" s="13">
        <v>12</v>
      </c>
      <c r="N3078" s="13">
        <v>0.4</v>
      </c>
      <c r="O3078" s="13">
        <v>4.8000000000000007</v>
      </c>
      <c r="P3078" s="13">
        <v>51</v>
      </c>
      <c r="Q3078" s="13">
        <v>9.4117647058823542E-2</v>
      </c>
      <c r="R3078" s="13">
        <v>0.23529411764705879</v>
      </c>
      <c r="S3078" s="13">
        <v>8.3323353293413174</v>
      </c>
      <c r="T3078" s="13">
        <f>IFERROR(VLOOKUP(B767,[1]!users_table[#All],4),"NA")</f>
        <v>8.4223826714801451</v>
      </c>
      <c r="U3078" s="13" t="s">
        <v>1047</v>
      </c>
    </row>
    <row r="3079" spans="1:21" x14ac:dyDescent="0.3">
      <c r="A3079" s="25">
        <v>3077</v>
      </c>
      <c r="B3079" s="13" t="s">
        <v>4</v>
      </c>
      <c r="C3079" s="13">
        <v>31953</v>
      </c>
      <c r="D3079" s="13" t="s">
        <v>889</v>
      </c>
      <c r="E3079" s="13" t="s">
        <v>32</v>
      </c>
      <c r="F3079" s="13" t="s">
        <v>183</v>
      </c>
      <c r="G3079" s="13">
        <v>7.57</v>
      </c>
      <c r="H3079" s="26">
        <v>42940</v>
      </c>
      <c r="I3079" s="26">
        <v>42990</v>
      </c>
      <c r="J3079" s="13">
        <v>8</v>
      </c>
      <c r="K3079" s="13">
        <v>2016</v>
      </c>
      <c r="L3079" s="13" t="s">
        <v>39</v>
      </c>
      <c r="M3079" s="13">
        <v>12</v>
      </c>
      <c r="N3079" s="13">
        <v>0.4</v>
      </c>
      <c r="O3079" s="13">
        <v>4.8000000000000007</v>
      </c>
      <c r="P3079" s="13">
        <v>51</v>
      </c>
      <c r="Q3079" s="13">
        <v>9.4117647058823542E-2</v>
      </c>
      <c r="R3079" s="13">
        <v>0.23529411764705879</v>
      </c>
      <c r="S3079" s="13">
        <v>8.3323353293413174</v>
      </c>
      <c r="T3079" s="13">
        <f>IFERROR(VLOOKUP(B767,[1]!users_table[#All],4),"NA")</f>
        <v>8.4223826714801451</v>
      </c>
      <c r="U3079" s="13" t="s">
        <v>1015</v>
      </c>
    </row>
    <row r="3080" spans="1:21" x14ac:dyDescent="0.3">
      <c r="A3080" s="25">
        <v>3078</v>
      </c>
      <c r="B3080" s="13" t="s">
        <v>4</v>
      </c>
      <c r="C3080" s="13">
        <v>34914</v>
      </c>
      <c r="D3080" s="13" t="s">
        <v>890</v>
      </c>
      <c r="E3080" s="13" t="s">
        <v>32</v>
      </c>
      <c r="F3080" s="13" t="s">
        <v>183</v>
      </c>
      <c r="G3080" s="13">
        <v>7.71</v>
      </c>
      <c r="H3080" s="26">
        <v>43010</v>
      </c>
      <c r="I3080" s="26">
        <v>43023</v>
      </c>
      <c r="J3080" s="13">
        <v>8</v>
      </c>
      <c r="K3080" s="13">
        <v>2017</v>
      </c>
      <c r="L3080" s="13" t="s">
        <v>39</v>
      </c>
      <c r="M3080" s="13">
        <v>12</v>
      </c>
      <c r="N3080" s="13">
        <v>0.4</v>
      </c>
      <c r="O3080" s="13">
        <v>4.8000000000000007</v>
      </c>
      <c r="P3080" s="13">
        <v>14</v>
      </c>
      <c r="Q3080" s="13">
        <v>0.34285714285714292</v>
      </c>
      <c r="R3080" s="13">
        <v>0.8571428571428571</v>
      </c>
      <c r="S3080" s="13">
        <v>8.3323353293413174</v>
      </c>
      <c r="T3080" s="13">
        <f>IFERROR(VLOOKUP(B768,[1]!users_table[#All],4),"NA")</f>
        <v>8.4223826714801451</v>
      </c>
      <c r="U3080" s="13" t="s">
        <v>1018</v>
      </c>
    </row>
    <row r="3081" spans="1:21" x14ac:dyDescent="0.3">
      <c r="A3081" s="25">
        <v>3079</v>
      </c>
      <c r="B3081" s="13" t="s">
        <v>4</v>
      </c>
      <c r="C3081" s="13">
        <v>34914</v>
      </c>
      <c r="D3081" s="13" t="s">
        <v>890</v>
      </c>
      <c r="E3081" s="13" t="s">
        <v>32</v>
      </c>
      <c r="F3081" s="13" t="s">
        <v>183</v>
      </c>
      <c r="G3081" s="13">
        <v>7.71</v>
      </c>
      <c r="H3081" s="26">
        <v>43010</v>
      </c>
      <c r="I3081" s="26">
        <v>43023</v>
      </c>
      <c r="J3081" s="13">
        <v>8</v>
      </c>
      <c r="K3081" s="13">
        <v>2017</v>
      </c>
      <c r="L3081" s="13" t="s">
        <v>39</v>
      </c>
      <c r="M3081" s="13">
        <v>12</v>
      </c>
      <c r="N3081" s="13">
        <v>0.4</v>
      </c>
      <c r="O3081" s="13">
        <v>4.8000000000000007</v>
      </c>
      <c r="P3081" s="13">
        <v>14</v>
      </c>
      <c r="Q3081" s="13">
        <v>0.34285714285714292</v>
      </c>
      <c r="R3081" s="13">
        <v>0.8571428571428571</v>
      </c>
      <c r="S3081" s="13">
        <v>8.3323353293413174</v>
      </c>
      <c r="T3081" s="13">
        <f>IFERROR(VLOOKUP(B768,[1]!users_table[#All],4),"NA")</f>
        <v>8.4223826714801451</v>
      </c>
      <c r="U3081" s="13" t="s">
        <v>64</v>
      </c>
    </row>
    <row r="3082" spans="1:21" x14ac:dyDescent="0.3">
      <c r="A3082" s="25">
        <v>3080</v>
      </c>
      <c r="B3082" s="13" t="s">
        <v>4</v>
      </c>
      <c r="C3082" s="13">
        <v>34914</v>
      </c>
      <c r="D3082" s="13" t="s">
        <v>890</v>
      </c>
      <c r="E3082" s="13" t="s">
        <v>32</v>
      </c>
      <c r="F3082" s="13" t="s">
        <v>183</v>
      </c>
      <c r="G3082" s="13">
        <v>7.71</v>
      </c>
      <c r="H3082" s="26">
        <v>43010</v>
      </c>
      <c r="I3082" s="26">
        <v>43023</v>
      </c>
      <c r="J3082" s="13">
        <v>8</v>
      </c>
      <c r="K3082" s="13">
        <v>2017</v>
      </c>
      <c r="L3082" s="13" t="s">
        <v>39</v>
      </c>
      <c r="M3082" s="13">
        <v>12</v>
      </c>
      <c r="N3082" s="13">
        <v>0.4</v>
      </c>
      <c r="O3082" s="13">
        <v>4.8000000000000007</v>
      </c>
      <c r="P3082" s="13">
        <v>14</v>
      </c>
      <c r="Q3082" s="13">
        <v>0.34285714285714292</v>
      </c>
      <c r="R3082" s="13">
        <v>0.8571428571428571</v>
      </c>
      <c r="S3082" s="13">
        <v>8.3323353293413174</v>
      </c>
      <c r="T3082" s="13">
        <f>IFERROR(VLOOKUP(B768,[1]!users_table[#All],4),"NA")</f>
        <v>8.4223826714801451</v>
      </c>
      <c r="U3082" s="13" t="s">
        <v>1047</v>
      </c>
    </row>
    <row r="3083" spans="1:21" x14ac:dyDescent="0.3">
      <c r="A3083" s="25">
        <v>3081</v>
      </c>
      <c r="B3083" s="13" t="s">
        <v>4</v>
      </c>
      <c r="C3083" s="13">
        <v>34914</v>
      </c>
      <c r="D3083" s="13" t="s">
        <v>890</v>
      </c>
      <c r="E3083" s="13" t="s">
        <v>32</v>
      </c>
      <c r="F3083" s="13" t="s">
        <v>183</v>
      </c>
      <c r="G3083" s="13">
        <v>7.71</v>
      </c>
      <c r="H3083" s="26">
        <v>43010</v>
      </c>
      <c r="I3083" s="26">
        <v>43023</v>
      </c>
      <c r="J3083" s="13">
        <v>8</v>
      </c>
      <c r="K3083" s="13">
        <v>2017</v>
      </c>
      <c r="L3083" s="13" t="s">
        <v>39</v>
      </c>
      <c r="M3083" s="13">
        <v>12</v>
      </c>
      <c r="N3083" s="13">
        <v>0.4</v>
      </c>
      <c r="O3083" s="13">
        <v>4.8000000000000007</v>
      </c>
      <c r="P3083" s="13">
        <v>14</v>
      </c>
      <c r="Q3083" s="13">
        <v>0.34285714285714292</v>
      </c>
      <c r="R3083" s="13">
        <v>0.8571428571428571</v>
      </c>
      <c r="S3083" s="13">
        <v>8.3323353293413174</v>
      </c>
      <c r="T3083" s="13">
        <f>IFERROR(VLOOKUP(B768,[1]!users_table[#All],4),"NA")</f>
        <v>8.4223826714801451</v>
      </c>
      <c r="U3083" s="13" t="s">
        <v>1015</v>
      </c>
    </row>
    <row r="3084" spans="1:21" x14ac:dyDescent="0.3">
      <c r="A3084" s="25">
        <v>3082</v>
      </c>
      <c r="B3084" s="13" t="s">
        <v>4</v>
      </c>
      <c r="C3084" s="13">
        <v>1210</v>
      </c>
      <c r="D3084" s="13" t="s">
        <v>891</v>
      </c>
      <c r="E3084" s="13" t="s">
        <v>32</v>
      </c>
      <c r="F3084" s="13" t="s">
        <v>42</v>
      </c>
      <c r="G3084" s="13">
        <v>8.31</v>
      </c>
      <c r="H3084" s="26" t="s">
        <v>54</v>
      </c>
      <c r="I3084" s="26">
        <v>44287</v>
      </c>
      <c r="J3084" s="13">
        <v>8</v>
      </c>
      <c r="K3084" s="13">
        <v>2006</v>
      </c>
      <c r="L3084" s="13" t="s">
        <v>39</v>
      </c>
      <c r="M3084" s="13">
        <v>24</v>
      </c>
      <c r="N3084" s="13">
        <v>0.4</v>
      </c>
      <c r="O3084" s="13">
        <v>9.6000000000000014</v>
      </c>
      <c r="P3084" s="13" t="s">
        <v>54</v>
      </c>
      <c r="Q3084" s="13" t="s">
        <v>54</v>
      </c>
      <c r="R3084" s="13" t="s">
        <v>54</v>
      </c>
      <c r="S3084" s="13">
        <v>8.3323353293413174</v>
      </c>
      <c r="T3084" s="7">
        <f>IFERROR(VLOOKUP(B769,[1]!users_table[#All],4),"NA")</f>
        <v>8.4223826714801451</v>
      </c>
      <c r="U3084" s="13" t="s">
        <v>64</v>
      </c>
    </row>
    <row r="3085" spans="1:21" x14ac:dyDescent="0.3">
      <c r="A3085" s="25">
        <v>3083</v>
      </c>
      <c r="B3085" s="13" t="s">
        <v>4</v>
      </c>
      <c r="C3085" s="13">
        <v>1210</v>
      </c>
      <c r="D3085" s="13" t="s">
        <v>891</v>
      </c>
      <c r="E3085" s="13" t="s">
        <v>32</v>
      </c>
      <c r="F3085" s="13" t="s">
        <v>42</v>
      </c>
      <c r="G3085" s="13">
        <v>8.31</v>
      </c>
      <c r="H3085" s="26" t="s">
        <v>54</v>
      </c>
      <c r="I3085" s="26">
        <v>44287</v>
      </c>
      <c r="J3085" s="13">
        <v>8</v>
      </c>
      <c r="K3085" s="13">
        <v>2006</v>
      </c>
      <c r="L3085" s="13" t="s">
        <v>39</v>
      </c>
      <c r="M3085" s="13">
        <v>24</v>
      </c>
      <c r="N3085" s="13">
        <v>0.4</v>
      </c>
      <c r="O3085" s="13">
        <v>9.6000000000000014</v>
      </c>
      <c r="P3085" s="13" t="s">
        <v>54</v>
      </c>
      <c r="Q3085" s="13" t="s">
        <v>54</v>
      </c>
      <c r="R3085" s="13" t="s">
        <v>54</v>
      </c>
      <c r="S3085" s="13">
        <v>8.3323353293413174</v>
      </c>
      <c r="T3085" s="13">
        <f>IFERROR(VLOOKUP(B769,[1]!users_table[#All],4),"NA")</f>
        <v>8.4223826714801451</v>
      </c>
      <c r="U3085" s="13" t="s">
        <v>66</v>
      </c>
    </row>
    <row r="3086" spans="1:21" x14ac:dyDescent="0.3">
      <c r="A3086" s="25">
        <v>3084</v>
      </c>
      <c r="B3086" s="13" t="s">
        <v>4</v>
      </c>
      <c r="C3086" s="13">
        <v>1210</v>
      </c>
      <c r="D3086" s="13" t="s">
        <v>891</v>
      </c>
      <c r="E3086" s="13" t="s">
        <v>32</v>
      </c>
      <c r="F3086" s="13" t="s">
        <v>42</v>
      </c>
      <c r="G3086" s="13">
        <v>8.31</v>
      </c>
      <c r="H3086" s="26" t="s">
        <v>54</v>
      </c>
      <c r="I3086" s="26">
        <v>44287</v>
      </c>
      <c r="J3086" s="13">
        <v>8</v>
      </c>
      <c r="K3086" s="13">
        <v>2006</v>
      </c>
      <c r="L3086" s="13" t="s">
        <v>39</v>
      </c>
      <c r="M3086" s="13">
        <v>24</v>
      </c>
      <c r="N3086" s="13">
        <v>0.4</v>
      </c>
      <c r="O3086" s="13">
        <v>9.6000000000000014</v>
      </c>
      <c r="P3086" s="13" t="s">
        <v>54</v>
      </c>
      <c r="Q3086" s="13" t="s">
        <v>54</v>
      </c>
      <c r="R3086" s="13" t="s">
        <v>54</v>
      </c>
      <c r="S3086" s="13">
        <v>8.3323353293413174</v>
      </c>
      <c r="T3086" s="13">
        <f>IFERROR(VLOOKUP(B769,[1]!users_table[#All],4),"NA")</f>
        <v>8.4223826714801451</v>
      </c>
      <c r="U3086" s="13" t="s">
        <v>1047</v>
      </c>
    </row>
    <row r="3087" spans="1:21" x14ac:dyDescent="0.3">
      <c r="A3087" s="25">
        <v>3085</v>
      </c>
      <c r="B3087" s="13" t="s">
        <v>4</v>
      </c>
      <c r="C3087" s="13">
        <v>1210</v>
      </c>
      <c r="D3087" s="13" t="s">
        <v>891</v>
      </c>
      <c r="E3087" s="13" t="s">
        <v>32</v>
      </c>
      <c r="F3087" s="13" t="s">
        <v>42</v>
      </c>
      <c r="G3087" s="13">
        <v>8.31</v>
      </c>
      <c r="H3087" s="26" t="s">
        <v>54</v>
      </c>
      <c r="I3087" s="26">
        <v>44287</v>
      </c>
      <c r="J3087" s="13">
        <v>8</v>
      </c>
      <c r="K3087" s="13">
        <v>2006</v>
      </c>
      <c r="L3087" s="13" t="s">
        <v>39</v>
      </c>
      <c r="M3087" s="13">
        <v>24</v>
      </c>
      <c r="N3087" s="13">
        <v>0.4</v>
      </c>
      <c r="O3087" s="13">
        <v>9.6000000000000014</v>
      </c>
      <c r="P3087" s="13" t="s">
        <v>54</v>
      </c>
      <c r="Q3087" s="13" t="s">
        <v>54</v>
      </c>
      <c r="R3087" s="13" t="s">
        <v>54</v>
      </c>
      <c r="S3087" s="13">
        <v>8.3323353293413174</v>
      </c>
      <c r="T3087" s="13">
        <f>IFERROR(VLOOKUP(B769,[1]!users_table[#All],4),"NA")</f>
        <v>8.4223826714801451</v>
      </c>
      <c r="U3087" s="13" t="s">
        <v>78</v>
      </c>
    </row>
    <row r="3088" spans="1:21" x14ac:dyDescent="0.3">
      <c r="A3088" s="25">
        <v>3086</v>
      </c>
      <c r="B3088" s="13" t="s">
        <v>4</v>
      </c>
      <c r="C3088" s="13">
        <v>1210</v>
      </c>
      <c r="D3088" s="13" t="s">
        <v>891</v>
      </c>
      <c r="E3088" s="13" t="s">
        <v>32</v>
      </c>
      <c r="F3088" s="13" t="s">
        <v>42</v>
      </c>
      <c r="G3088" s="13">
        <v>8.31</v>
      </c>
      <c r="H3088" s="26" t="s">
        <v>54</v>
      </c>
      <c r="I3088" s="26">
        <v>44287</v>
      </c>
      <c r="J3088" s="13">
        <v>8</v>
      </c>
      <c r="K3088" s="13">
        <v>2006</v>
      </c>
      <c r="L3088" s="13" t="s">
        <v>39</v>
      </c>
      <c r="M3088" s="13">
        <v>24</v>
      </c>
      <c r="N3088" s="13">
        <v>0.4</v>
      </c>
      <c r="O3088" s="13">
        <v>9.6000000000000014</v>
      </c>
      <c r="P3088" s="13" t="s">
        <v>54</v>
      </c>
      <c r="Q3088" s="13" t="s">
        <v>54</v>
      </c>
      <c r="R3088" s="13" t="s">
        <v>54</v>
      </c>
      <c r="S3088" s="13">
        <v>8.3323353293413174</v>
      </c>
      <c r="T3088" s="13">
        <f>IFERROR(VLOOKUP(B769,[1]!users_table[#All],4),"NA")</f>
        <v>8.4223826714801451</v>
      </c>
      <c r="U3088" s="13" t="s">
        <v>75</v>
      </c>
    </row>
    <row r="3089" spans="1:21" x14ac:dyDescent="0.3">
      <c r="A3089" s="25">
        <v>3087</v>
      </c>
      <c r="B3089" s="13" t="s">
        <v>4</v>
      </c>
      <c r="C3089" s="13">
        <v>10165</v>
      </c>
      <c r="D3089" s="13" t="s">
        <v>892</v>
      </c>
      <c r="E3089" s="13" t="s">
        <v>32</v>
      </c>
      <c r="F3089" s="13" t="s">
        <v>37</v>
      </c>
      <c r="G3089" s="13">
        <v>8.4600000000000009</v>
      </c>
      <c r="H3089" s="26">
        <v>42066</v>
      </c>
      <c r="I3089" s="26">
        <v>42072</v>
      </c>
      <c r="J3089" s="13">
        <v>8</v>
      </c>
      <c r="K3089" s="13">
        <v>2011</v>
      </c>
      <c r="L3089" s="13" t="s">
        <v>33</v>
      </c>
      <c r="M3089" s="13">
        <v>26</v>
      </c>
      <c r="N3089" s="13">
        <v>0.39444444444444438</v>
      </c>
      <c r="O3089" s="13">
        <v>10.255555555555549</v>
      </c>
      <c r="P3089" s="13">
        <v>7</v>
      </c>
      <c r="Q3089" s="13">
        <v>1.465079365079365</v>
      </c>
      <c r="R3089" s="13">
        <v>3.714285714285714</v>
      </c>
      <c r="S3089" s="13">
        <v>8.3323353293413174</v>
      </c>
      <c r="T3089" s="13">
        <f>IFERROR(VLOOKUP(B770,[1]!users_table[#All],4),"NA")</f>
        <v>8.4223826714801451</v>
      </c>
      <c r="U3089" s="13" t="s">
        <v>64</v>
      </c>
    </row>
    <row r="3090" spans="1:21" x14ac:dyDescent="0.3">
      <c r="A3090" s="25">
        <v>3088</v>
      </c>
      <c r="B3090" s="13" t="s">
        <v>4</v>
      </c>
      <c r="C3090" s="13">
        <v>10165</v>
      </c>
      <c r="D3090" s="13" t="s">
        <v>892</v>
      </c>
      <c r="E3090" s="13" t="s">
        <v>32</v>
      </c>
      <c r="F3090" s="13" t="s">
        <v>37</v>
      </c>
      <c r="G3090" s="13">
        <v>8.4600000000000009</v>
      </c>
      <c r="H3090" s="26">
        <v>42066</v>
      </c>
      <c r="I3090" s="26">
        <v>42072</v>
      </c>
      <c r="J3090" s="13">
        <v>8</v>
      </c>
      <c r="K3090" s="13">
        <v>2011</v>
      </c>
      <c r="L3090" s="13" t="s">
        <v>33</v>
      </c>
      <c r="M3090" s="13">
        <v>26</v>
      </c>
      <c r="N3090" s="13">
        <v>0.39444444444444438</v>
      </c>
      <c r="O3090" s="13">
        <v>10.255555555555549</v>
      </c>
      <c r="P3090" s="13">
        <v>7</v>
      </c>
      <c r="Q3090" s="13">
        <v>1.465079365079365</v>
      </c>
      <c r="R3090" s="13">
        <v>3.714285714285714</v>
      </c>
      <c r="S3090" s="13">
        <v>8.3323353293413174</v>
      </c>
      <c r="T3090" s="7">
        <f>IFERROR(VLOOKUP(B770,[1]!users_table[#All],4),"NA")</f>
        <v>8.4223826714801451</v>
      </c>
      <c r="U3090" s="13" t="s">
        <v>1028</v>
      </c>
    </row>
    <row r="3091" spans="1:21" x14ac:dyDescent="0.3">
      <c r="A3091" s="25">
        <v>3089</v>
      </c>
      <c r="B3091" s="13" t="s">
        <v>4</v>
      </c>
      <c r="C3091" s="13">
        <v>10165</v>
      </c>
      <c r="D3091" s="13" t="s">
        <v>892</v>
      </c>
      <c r="E3091" s="13" t="s">
        <v>32</v>
      </c>
      <c r="F3091" s="13" t="s">
        <v>37</v>
      </c>
      <c r="G3091" s="13">
        <v>8.4600000000000009</v>
      </c>
      <c r="H3091" s="26">
        <v>42066</v>
      </c>
      <c r="I3091" s="26">
        <v>42072</v>
      </c>
      <c r="J3091" s="13">
        <v>8</v>
      </c>
      <c r="K3091" s="13">
        <v>2011</v>
      </c>
      <c r="L3091" s="13" t="s">
        <v>33</v>
      </c>
      <c r="M3091" s="13">
        <v>26</v>
      </c>
      <c r="N3091" s="13">
        <v>0.39444444444444438</v>
      </c>
      <c r="O3091" s="13">
        <v>10.255555555555549</v>
      </c>
      <c r="P3091" s="13">
        <v>7</v>
      </c>
      <c r="Q3091" s="13">
        <v>1.465079365079365</v>
      </c>
      <c r="R3091" s="13">
        <v>3.714285714285714</v>
      </c>
      <c r="S3091" s="13">
        <v>8.3323353293413174</v>
      </c>
      <c r="T3091" s="13">
        <f>IFERROR(VLOOKUP(B770,[1]!users_table[#All],4),"NA")</f>
        <v>8.4223826714801451</v>
      </c>
      <c r="U3091" s="13" t="s">
        <v>70</v>
      </c>
    </row>
    <row r="3092" spans="1:21" x14ac:dyDescent="0.3">
      <c r="A3092" s="25">
        <v>3090</v>
      </c>
      <c r="B3092" s="13" t="s">
        <v>4</v>
      </c>
      <c r="C3092" s="13">
        <v>10165</v>
      </c>
      <c r="D3092" s="13" t="s">
        <v>892</v>
      </c>
      <c r="E3092" s="13" t="s">
        <v>32</v>
      </c>
      <c r="F3092" s="13" t="s">
        <v>37</v>
      </c>
      <c r="G3092" s="13">
        <v>8.4600000000000009</v>
      </c>
      <c r="H3092" s="26">
        <v>42066</v>
      </c>
      <c r="I3092" s="26">
        <v>42072</v>
      </c>
      <c r="J3092" s="13">
        <v>8</v>
      </c>
      <c r="K3092" s="13">
        <v>2011</v>
      </c>
      <c r="L3092" s="13" t="s">
        <v>33</v>
      </c>
      <c r="M3092" s="13">
        <v>26</v>
      </c>
      <c r="N3092" s="13">
        <v>0.39444444444444438</v>
      </c>
      <c r="O3092" s="13">
        <v>10.255555555555549</v>
      </c>
      <c r="P3092" s="13">
        <v>7</v>
      </c>
      <c r="Q3092" s="13">
        <v>1.465079365079365</v>
      </c>
      <c r="R3092" s="13">
        <v>3.714285714285714</v>
      </c>
      <c r="S3092" s="13">
        <v>8.3323353293413174</v>
      </c>
      <c r="T3092" s="13">
        <f>IFERROR(VLOOKUP(B770,[1]!users_table[#All],4),"NA")</f>
        <v>8.4223826714801451</v>
      </c>
      <c r="U3092" s="13" t="s">
        <v>68</v>
      </c>
    </row>
    <row r="3093" spans="1:21" x14ac:dyDescent="0.3">
      <c r="A3093" s="25">
        <v>3091</v>
      </c>
      <c r="B3093" s="13" t="s">
        <v>4</v>
      </c>
      <c r="C3093" s="13">
        <v>8857</v>
      </c>
      <c r="D3093" s="13" t="s">
        <v>893</v>
      </c>
      <c r="E3093" s="13" t="s">
        <v>52</v>
      </c>
      <c r="F3093" s="13" t="s">
        <v>37</v>
      </c>
      <c r="G3093" s="13">
        <v>7.4</v>
      </c>
      <c r="H3093" s="26">
        <v>42072</v>
      </c>
      <c r="I3093" s="26">
        <v>42072</v>
      </c>
      <c r="J3093" s="13">
        <v>8</v>
      </c>
      <c r="K3093" s="13">
        <v>2011</v>
      </c>
      <c r="L3093" s="13" t="s">
        <v>30</v>
      </c>
      <c r="M3093" s="13">
        <v>1</v>
      </c>
      <c r="N3093" s="13">
        <v>0.37805555555555548</v>
      </c>
      <c r="O3093" s="13">
        <v>0.37805555555555548</v>
      </c>
      <c r="P3093" s="13">
        <v>1</v>
      </c>
      <c r="Q3093" s="13">
        <v>0.37805555555555548</v>
      </c>
      <c r="R3093" s="13">
        <v>1</v>
      </c>
      <c r="S3093" s="13">
        <v>8.3323353293413174</v>
      </c>
      <c r="T3093" s="13">
        <f>IFERROR(VLOOKUP(B771,[1]!users_table[#All],4),"NA")</f>
        <v>8.4223826714801451</v>
      </c>
      <c r="U3093" s="13" t="s">
        <v>64</v>
      </c>
    </row>
    <row r="3094" spans="1:21" x14ac:dyDescent="0.3">
      <c r="A3094" s="25">
        <v>3092</v>
      </c>
      <c r="B3094" s="13" t="s">
        <v>4</v>
      </c>
      <c r="C3094" s="13">
        <v>8857</v>
      </c>
      <c r="D3094" s="13" t="s">
        <v>893</v>
      </c>
      <c r="E3094" s="13" t="s">
        <v>52</v>
      </c>
      <c r="F3094" s="13" t="s">
        <v>37</v>
      </c>
      <c r="G3094" s="13">
        <v>7.4</v>
      </c>
      <c r="H3094" s="26">
        <v>42072</v>
      </c>
      <c r="I3094" s="26">
        <v>42072</v>
      </c>
      <c r="J3094" s="13">
        <v>8</v>
      </c>
      <c r="K3094" s="13">
        <v>2011</v>
      </c>
      <c r="L3094" s="13" t="s">
        <v>30</v>
      </c>
      <c r="M3094" s="13">
        <v>1</v>
      </c>
      <c r="N3094" s="13">
        <v>0.37805555555555548</v>
      </c>
      <c r="O3094" s="13">
        <v>0.37805555555555548</v>
      </c>
      <c r="P3094" s="13">
        <v>1</v>
      </c>
      <c r="Q3094" s="13">
        <v>0.37805555555555548</v>
      </c>
      <c r="R3094" s="13">
        <v>1</v>
      </c>
      <c r="S3094" s="13">
        <v>8.3323353293413174</v>
      </c>
      <c r="T3094" s="13">
        <f>IFERROR(VLOOKUP(B771,[1]!users_table[#All],4),"NA")</f>
        <v>8.4223826714801451</v>
      </c>
      <c r="U3094" s="13" t="s">
        <v>1028</v>
      </c>
    </row>
    <row r="3095" spans="1:21" x14ac:dyDescent="0.3">
      <c r="A3095" s="25">
        <v>3093</v>
      </c>
      <c r="B3095" s="13" t="s">
        <v>4</v>
      </c>
      <c r="C3095" s="13">
        <v>8857</v>
      </c>
      <c r="D3095" s="13" t="s">
        <v>893</v>
      </c>
      <c r="E3095" s="13" t="s">
        <v>52</v>
      </c>
      <c r="F3095" s="13" t="s">
        <v>37</v>
      </c>
      <c r="G3095" s="13">
        <v>7.4</v>
      </c>
      <c r="H3095" s="26">
        <v>42072</v>
      </c>
      <c r="I3095" s="26">
        <v>42072</v>
      </c>
      <c r="J3095" s="13">
        <v>8</v>
      </c>
      <c r="K3095" s="13">
        <v>2011</v>
      </c>
      <c r="L3095" s="13" t="s">
        <v>30</v>
      </c>
      <c r="M3095" s="13">
        <v>1</v>
      </c>
      <c r="N3095" s="13">
        <v>0.37805555555555548</v>
      </c>
      <c r="O3095" s="13">
        <v>0.37805555555555548</v>
      </c>
      <c r="P3095" s="13">
        <v>1</v>
      </c>
      <c r="Q3095" s="13">
        <v>0.37805555555555548</v>
      </c>
      <c r="R3095" s="13">
        <v>1</v>
      </c>
      <c r="S3095" s="13">
        <v>8.3323353293413174</v>
      </c>
      <c r="T3095" s="13">
        <f>IFERROR(VLOOKUP(B771,[1]!users_table[#All],4),"NA")</f>
        <v>8.4223826714801451</v>
      </c>
      <c r="U3095" s="13" t="s">
        <v>70</v>
      </c>
    </row>
    <row r="3096" spans="1:21" x14ac:dyDescent="0.3">
      <c r="A3096" s="25">
        <v>3094</v>
      </c>
      <c r="B3096" s="13" t="s">
        <v>4</v>
      </c>
      <c r="C3096" s="13">
        <v>8857</v>
      </c>
      <c r="D3096" s="13" t="s">
        <v>893</v>
      </c>
      <c r="E3096" s="13" t="s">
        <v>52</v>
      </c>
      <c r="F3096" s="13" t="s">
        <v>37</v>
      </c>
      <c r="G3096" s="13">
        <v>7.4</v>
      </c>
      <c r="H3096" s="26">
        <v>42072</v>
      </c>
      <c r="I3096" s="26">
        <v>42072</v>
      </c>
      <c r="J3096" s="13">
        <v>8</v>
      </c>
      <c r="K3096" s="13">
        <v>2011</v>
      </c>
      <c r="L3096" s="13" t="s">
        <v>30</v>
      </c>
      <c r="M3096" s="13">
        <v>1</v>
      </c>
      <c r="N3096" s="13">
        <v>0.37805555555555548</v>
      </c>
      <c r="O3096" s="13">
        <v>0.37805555555555548</v>
      </c>
      <c r="P3096" s="13">
        <v>1</v>
      </c>
      <c r="Q3096" s="13">
        <v>0.37805555555555548</v>
      </c>
      <c r="R3096" s="13">
        <v>1</v>
      </c>
      <c r="S3096" s="13">
        <v>8.3323353293413174</v>
      </c>
      <c r="T3096" s="13">
        <f>IFERROR(VLOOKUP(B771,[1]!users_table[#All],4),"NA")</f>
        <v>8.4223826714801451</v>
      </c>
      <c r="U3096" s="13" t="s">
        <v>68</v>
      </c>
    </row>
    <row r="3097" spans="1:21" x14ac:dyDescent="0.3">
      <c r="A3097" s="25">
        <v>3095</v>
      </c>
      <c r="B3097" s="13" t="s">
        <v>4</v>
      </c>
      <c r="C3097" s="13">
        <v>18897</v>
      </c>
      <c r="D3097" s="13" t="s">
        <v>894</v>
      </c>
      <c r="E3097" s="13" t="s">
        <v>32</v>
      </c>
      <c r="F3097" s="13" t="s">
        <v>37</v>
      </c>
      <c r="G3097" s="13">
        <v>7.58</v>
      </c>
      <c r="H3097" s="26" t="s">
        <v>54</v>
      </c>
      <c r="I3097" s="26" t="s">
        <v>54</v>
      </c>
      <c r="J3097" s="13">
        <v>9</v>
      </c>
      <c r="K3097" s="13">
        <v>2014</v>
      </c>
      <c r="L3097" s="13" t="s">
        <v>30</v>
      </c>
      <c r="M3097" s="13">
        <v>20</v>
      </c>
      <c r="N3097" s="13">
        <v>0.40555555555555561</v>
      </c>
      <c r="O3097" s="13">
        <v>8.1111111111111107</v>
      </c>
      <c r="P3097" s="13" t="s">
        <v>54</v>
      </c>
      <c r="Q3097" s="13" t="s">
        <v>54</v>
      </c>
      <c r="R3097" s="13" t="s">
        <v>54</v>
      </c>
      <c r="S3097" s="13">
        <v>8.3323353293413174</v>
      </c>
      <c r="T3097" s="13">
        <f>IFERROR(VLOOKUP(B772,[1]!users_table[#All],4),"NA")</f>
        <v>8.4223826714801451</v>
      </c>
      <c r="U3097" s="13" t="s">
        <v>64</v>
      </c>
    </row>
    <row r="3098" spans="1:21" x14ac:dyDescent="0.3">
      <c r="A3098" s="25">
        <v>3096</v>
      </c>
      <c r="B3098" s="13" t="s">
        <v>4</v>
      </c>
      <c r="C3098" s="13">
        <v>18897</v>
      </c>
      <c r="D3098" s="13" t="s">
        <v>894</v>
      </c>
      <c r="E3098" s="13" t="s">
        <v>32</v>
      </c>
      <c r="F3098" s="13" t="s">
        <v>37</v>
      </c>
      <c r="G3098" s="13">
        <v>7.58</v>
      </c>
      <c r="H3098" s="26" t="s">
        <v>54</v>
      </c>
      <c r="I3098" s="26" t="s">
        <v>54</v>
      </c>
      <c r="J3098" s="13">
        <v>9</v>
      </c>
      <c r="K3098" s="13">
        <v>2014</v>
      </c>
      <c r="L3098" s="13" t="s">
        <v>30</v>
      </c>
      <c r="M3098" s="13">
        <v>20</v>
      </c>
      <c r="N3098" s="13">
        <v>0.40555555555555561</v>
      </c>
      <c r="O3098" s="13">
        <v>8.1111111111111107</v>
      </c>
      <c r="P3098" s="13" t="s">
        <v>54</v>
      </c>
      <c r="Q3098" s="13" t="s">
        <v>54</v>
      </c>
      <c r="R3098" s="13" t="s">
        <v>54</v>
      </c>
      <c r="S3098" s="13">
        <v>8.3323353293413174</v>
      </c>
      <c r="T3098" s="13">
        <f>IFERROR(VLOOKUP(B772,[1]!users_table[#All],4),"NA")</f>
        <v>8.4223826714801451</v>
      </c>
      <c r="U3098" s="13" t="s">
        <v>77</v>
      </c>
    </row>
    <row r="3099" spans="1:21" x14ac:dyDescent="0.3">
      <c r="A3099" s="25">
        <v>3097</v>
      </c>
      <c r="B3099" s="13" t="s">
        <v>4</v>
      </c>
      <c r="C3099" s="13">
        <v>18897</v>
      </c>
      <c r="D3099" s="13" t="s">
        <v>894</v>
      </c>
      <c r="E3099" s="13" t="s">
        <v>32</v>
      </c>
      <c r="F3099" s="13" t="s">
        <v>37</v>
      </c>
      <c r="G3099" s="13">
        <v>7.58</v>
      </c>
      <c r="H3099" s="26" t="s">
        <v>54</v>
      </c>
      <c r="I3099" s="26" t="s">
        <v>54</v>
      </c>
      <c r="J3099" s="13">
        <v>9</v>
      </c>
      <c r="K3099" s="13">
        <v>2014</v>
      </c>
      <c r="L3099" s="13" t="s">
        <v>30</v>
      </c>
      <c r="M3099" s="13">
        <v>20</v>
      </c>
      <c r="N3099" s="13">
        <v>0.40555555555555561</v>
      </c>
      <c r="O3099" s="13">
        <v>8.1111111111111107</v>
      </c>
      <c r="P3099" s="13" t="s">
        <v>54</v>
      </c>
      <c r="Q3099" s="13" t="s">
        <v>54</v>
      </c>
      <c r="R3099" s="13" t="s">
        <v>54</v>
      </c>
      <c r="S3099" s="13">
        <v>8.3323353293413174</v>
      </c>
      <c r="T3099" s="13">
        <f>IFERROR(VLOOKUP(B772,[1]!users_table[#All],4),"NA")</f>
        <v>8.4223826714801451</v>
      </c>
      <c r="U3099" s="13" t="s">
        <v>75</v>
      </c>
    </row>
    <row r="3100" spans="1:21" x14ac:dyDescent="0.3">
      <c r="A3100" s="25">
        <v>3098</v>
      </c>
      <c r="B3100" s="13" t="s">
        <v>4</v>
      </c>
      <c r="C3100" s="13">
        <v>18897</v>
      </c>
      <c r="D3100" s="13" t="s">
        <v>894</v>
      </c>
      <c r="E3100" s="13" t="s">
        <v>32</v>
      </c>
      <c r="F3100" s="13" t="s">
        <v>37</v>
      </c>
      <c r="G3100" s="13">
        <v>7.58</v>
      </c>
      <c r="H3100" s="26" t="s">
        <v>54</v>
      </c>
      <c r="I3100" s="26" t="s">
        <v>54</v>
      </c>
      <c r="J3100" s="13">
        <v>9</v>
      </c>
      <c r="K3100" s="13">
        <v>2014</v>
      </c>
      <c r="L3100" s="13" t="s">
        <v>30</v>
      </c>
      <c r="M3100" s="13">
        <v>20</v>
      </c>
      <c r="N3100" s="13">
        <v>0.40555555555555561</v>
      </c>
      <c r="O3100" s="13">
        <v>8.1111111111111107</v>
      </c>
      <c r="P3100" s="13" t="s">
        <v>54</v>
      </c>
      <c r="Q3100" s="13" t="s">
        <v>54</v>
      </c>
      <c r="R3100" s="13" t="s">
        <v>54</v>
      </c>
      <c r="S3100" s="13">
        <v>8.3323353293413174</v>
      </c>
      <c r="T3100" s="13">
        <f>IFERROR(VLOOKUP(B772,[1]!users_table[#All],4),"NA")</f>
        <v>8.4223826714801451</v>
      </c>
      <c r="U3100" s="13" t="s">
        <v>70</v>
      </c>
    </row>
    <row r="3101" spans="1:21" x14ac:dyDescent="0.3">
      <c r="A3101" s="25">
        <v>3099</v>
      </c>
      <c r="B3101" s="13" t="s">
        <v>4</v>
      </c>
      <c r="C3101" s="13">
        <v>18897</v>
      </c>
      <c r="D3101" s="13" t="s">
        <v>894</v>
      </c>
      <c r="E3101" s="13" t="s">
        <v>32</v>
      </c>
      <c r="F3101" s="13" t="s">
        <v>37</v>
      </c>
      <c r="G3101" s="13">
        <v>7.58</v>
      </c>
      <c r="H3101" s="26" t="s">
        <v>54</v>
      </c>
      <c r="I3101" s="26" t="s">
        <v>54</v>
      </c>
      <c r="J3101" s="13">
        <v>9</v>
      </c>
      <c r="K3101" s="13">
        <v>2014</v>
      </c>
      <c r="L3101" s="13" t="s">
        <v>30</v>
      </c>
      <c r="M3101" s="13">
        <v>20</v>
      </c>
      <c r="N3101" s="13">
        <v>0.40555555555555561</v>
      </c>
      <c r="O3101" s="13">
        <v>8.1111111111111107</v>
      </c>
      <c r="P3101" s="13" t="s">
        <v>54</v>
      </c>
      <c r="Q3101" s="13" t="s">
        <v>54</v>
      </c>
      <c r="R3101" s="13" t="s">
        <v>54</v>
      </c>
      <c r="S3101" s="13">
        <v>8.3323353293413174</v>
      </c>
      <c r="T3101" s="13">
        <f>IFERROR(VLOOKUP(B772,[1]!users_table[#All],4),"NA")</f>
        <v>8.4223826714801451</v>
      </c>
      <c r="U3101" s="13" t="s">
        <v>68</v>
      </c>
    </row>
    <row r="3102" spans="1:21" x14ac:dyDescent="0.3">
      <c r="A3102" s="25">
        <v>3100</v>
      </c>
      <c r="B3102" s="13" t="s">
        <v>4</v>
      </c>
      <c r="C3102" s="13">
        <v>27787</v>
      </c>
      <c r="D3102" s="13" t="s">
        <v>895</v>
      </c>
      <c r="E3102" s="13" t="s">
        <v>32</v>
      </c>
      <c r="F3102" s="13" t="s">
        <v>37</v>
      </c>
      <c r="G3102" s="13">
        <v>7.35</v>
      </c>
      <c r="H3102" s="26">
        <v>42366</v>
      </c>
      <c r="I3102" s="26">
        <v>42370</v>
      </c>
      <c r="J3102" s="13">
        <v>9</v>
      </c>
      <c r="K3102" s="13">
        <v>2015</v>
      </c>
      <c r="L3102" s="13" t="s">
        <v>33</v>
      </c>
      <c r="M3102" s="13">
        <v>12</v>
      </c>
      <c r="N3102" s="13">
        <v>0.40611111111111109</v>
      </c>
      <c r="O3102" s="13">
        <v>4.8733333333333331</v>
      </c>
      <c r="P3102" s="13">
        <v>5</v>
      </c>
      <c r="Q3102" s="13">
        <v>0.97466666666666657</v>
      </c>
      <c r="R3102" s="13">
        <v>2.4</v>
      </c>
      <c r="S3102" s="13">
        <v>8.3323353293413174</v>
      </c>
      <c r="T3102" s="13">
        <f>IFERROR(VLOOKUP(B773,[1]!users_table[#All],4),"NA")</f>
        <v>8.4223826714801451</v>
      </c>
      <c r="U3102" s="13" t="s">
        <v>64</v>
      </c>
    </row>
    <row r="3103" spans="1:21" x14ac:dyDescent="0.3">
      <c r="A3103" s="25">
        <v>3101</v>
      </c>
      <c r="B3103" s="13" t="s">
        <v>4</v>
      </c>
      <c r="C3103" s="13">
        <v>27787</v>
      </c>
      <c r="D3103" s="13" t="s">
        <v>895</v>
      </c>
      <c r="E3103" s="13" t="s">
        <v>32</v>
      </c>
      <c r="F3103" s="13" t="s">
        <v>37</v>
      </c>
      <c r="G3103" s="13">
        <v>7.35</v>
      </c>
      <c r="H3103" s="26">
        <v>42366</v>
      </c>
      <c r="I3103" s="26">
        <v>42370</v>
      </c>
      <c r="J3103" s="13">
        <v>9</v>
      </c>
      <c r="K3103" s="13">
        <v>2015</v>
      </c>
      <c r="L3103" s="13" t="s">
        <v>33</v>
      </c>
      <c r="M3103" s="13">
        <v>12</v>
      </c>
      <c r="N3103" s="13">
        <v>0.40611111111111109</v>
      </c>
      <c r="O3103" s="13">
        <v>4.8733333333333331</v>
      </c>
      <c r="P3103" s="13">
        <v>5</v>
      </c>
      <c r="Q3103" s="13">
        <v>0.97466666666666657</v>
      </c>
      <c r="R3103" s="13">
        <v>2.4</v>
      </c>
      <c r="S3103" s="13">
        <v>8.3323353293413174</v>
      </c>
      <c r="T3103" s="13">
        <f>IFERROR(VLOOKUP(B773,[1]!users_table[#All],4),"NA")</f>
        <v>8.4223826714801451</v>
      </c>
      <c r="U3103" s="13" t="s">
        <v>77</v>
      </c>
    </row>
    <row r="3104" spans="1:21" x14ac:dyDescent="0.3">
      <c r="A3104" s="25">
        <v>3102</v>
      </c>
      <c r="B3104" s="13" t="s">
        <v>4</v>
      </c>
      <c r="C3104" s="13">
        <v>27787</v>
      </c>
      <c r="D3104" s="13" t="s">
        <v>895</v>
      </c>
      <c r="E3104" s="13" t="s">
        <v>32</v>
      </c>
      <c r="F3104" s="13" t="s">
        <v>37</v>
      </c>
      <c r="G3104" s="13">
        <v>7.35</v>
      </c>
      <c r="H3104" s="26">
        <v>42366</v>
      </c>
      <c r="I3104" s="26">
        <v>42370</v>
      </c>
      <c r="J3104" s="13">
        <v>9</v>
      </c>
      <c r="K3104" s="13">
        <v>2015</v>
      </c>
      <c r="L3104" s="13" t="s">
        <v>33</v>
      </c>
      <c r="M3104" s="13">
        <v>12</v>
      </c>
      <c r="N3104" s="13">
        <v>0.40611111111111109</v>
      </c>
      <c r="O3104" s="13">
        <v>4.8733333333333331</v>
      </c>
      <c r="P3104" s="13">
        <v>5</v>
      </c>
      <c r="Q3104" s="13">
        <v>0.97466666666666657</v>
      </c>
      <c r="R3104" s="13">
        <v>2.4</v>
      </c>
      <c r="S3104" s="13">
        <v>8.3323353293413174</v>
      </c>
      <c r="T3104" s="13">
        <f>IFERROR(VLOOKUP(B773,[1]!users_table[#All],4),"NA")</f>
        <v>8.4223826714801451</v>
      </c>
      <c r="U3104" s="13" t="s">
        <v>75</v>
      </c>
    </row>
    <row r="3105" spans="1:21" x14ac:dyDescent="0.3">
      <c r="A3105" s="25">
        <v>3103</v>
      </c>
      <c r="B3105" s="13" t="s">
        <v>4</v>
      </c>
      <c r="C3105" s="13">
        <v>27787</v>
      </c>
      <c r="D3105" s="13" t="s">
        <v>895</v>
      </c>
      <c r="E3105" s="13" t="s">
        <v>32</v>
      </c>
      <c r="F3105" s="13" t="s">
        <v>37</v>
      </c>
      <c r="G3105" s="13">
        <v>7.35</v>
      </c>
      <c r="H3105" s="26">
        <v>42366</v>
      </c>
      <c r="I3105" s="26">
        <v>42370</v>
      </c>
      <c r="J3105" s="13">
        <v>9</v>
      </c>
      <c r="K3105" s="13">
        <v>2015</v>
      </c>
      <c r="L3105" s="13" t="s">
        <v>33</v>
      </c>
      <c r="M3105" s="13">
        <v>12</v>
      </c>
      <c r="N3105" s="13">
        <v>0.40611111111111109</v>
      </c>
      <c r="O3105" s="13">
        <v>4.8733333333333331</v>
      </c>
      <c r="P3105" s="13">
        <v>5</v>
      </c>
      <c r="Q3105" s="13">
        <v>0.97466666666666657</v>
      </c>
      <c r="R3105" s="13">
        <v>2.4</v>
      </c>
      <c r="S3105" s="13">
        <v>8.3323353293413174</v>
      </c>
      <c r="T3105" s="13">
        <f>IFERROR(VLOOKUP(B773,[1]!users_table[#All],4),"NA")</f>
        <v>8.4223826714801451</v>
      </c>
      <c r="U3105" s="13" t="s">
        <v>70</v>
      </c>
    </row>
    <row r="3106" spans="1:21" x14ac:dyDescent="0.3">
      <c r="A3106" s="25">
        <v>3104</v>
      </c>
      <c r="B3106" s="13" t="s">
        <v>4</v>
      </c>
      <c r="C3106" s="13">
        <v>27787</v>
      </c>
      <c r="D3106" s="13" t="s">
        <v>895</v>
      </c>
      <c r="E3106" s="13" t="s">
        <v>32</v>
      </c>
      <c r="F3106" s="13" t="s">
        <v>37</v>
      </c>
      <c r="G3106" s="13">
        <v>7.35</v>
      </c>
      <c r="H3106" s="26">
        <v>42366</v>
      </c>
      <c r="I3106" s="26">
        <v>42370</v>
      </c>
      <c r="J3106" s="13">
        <v>9</v>
      </c>
      <c r="K3106" s="13">
        <v>2015</v>
      </c>
      <c r="L3106" s="13" t="s">
        <v>33</v>
      </c>
      <c r="M3106" s="13">
        <v>12</v>
      </c>
      <c r="N3106" s="13">
        <v>0.40611111111111109</v>
      </c>
      <c r="O3106" s="13">
        <v>4.8733333333333331</v>
      </c>
      <c r="P3106" s="13">
        <v>5</v>
      </c>
      <c r="Q3106" s="13">
        <v>0.97466666666666657</v>
      </c>
      <c r="R3106" s="13">
        <v>2.4</v>
      </c>
      <c r="S3106" s="13">
        <v>8.3323353293413174</v>
      </c>
      <c r="T3106" s="13">
        <f>IFERROR(VLOOKUP(B773,[1]!users_table[#All],4),"NA")</f>
        <v>8.4223826714801451</v>
      </c>
      <c r="U3106" s="13" t="s">
        <v>68</v>
      </c>
    </row>
    <row r="3107" spans="1:21" x14ac:dyDescent="0.3">
      <c r="A3107" s="25">
        <v>3105</v>
      </c>
      <c r="B3107" s="13" t="s">
        <v>4</v>
      </c>
      <c r="C3107" s="13">
        <v>19815</v>
      </c>
      <c r="D3107" s="13" t="s">
        <v>896</v>
      </c>
      <c r="E3107" s="13" t="s">
        <v>32</v>
      </c>
      <c r="F3107" s="13" t="s">
        <v>152</v>
      </c>
      <c r="G3107" s="13">
        <v>8.08</v>
      </c>
      <c r="H3107" s="26" t="s">
        <v>54</v>
      </c>
      <c r="I3107" s="26" t="s">
        <v>54</v>
      </c>
      <c r="J3107" s="13">
        <v>10</v>
      </c>
      <c r="K3107" s="13">
        <v>2014</v>
      </c>
      <c r="L3107" s="13" t="s">
        <v>33</v>
      </c>
      <c r="M3107" s="13">
        <v>12</v>
      </c>
      <c r="N3107" s="13">
        <v>0.38333333333333341</v>
      </c>
      <c r="O3107" s="13">
        <v>4.6000000000000014</v>
      </c>
      <c r="P3107" s="13" t="s">
        <v>54</v>
      </c>
      <c r="Q3107" s="13" t="s">
        <v>54</v>
      </c>
      <c r="R3107" s="13" t="s">
        <v>54</v>
      </c>
      <c r="S3107" s="13">
        <v>8.3323353293413174</v>
      </c>
      <c r="T3107" s="7">
        <f>IFERROR(VLOOKUP(B775,[1]!users_table[#All],4),"NA")</f>
        <v>8.4223826714801451</v>
      </c>
      <c r="U3107" s="13" t="s">
        <v>64</v>
      </c>
    </row>
    <row r="3108" spans="1:21" x14ac:dyDescent="0.3">
      <c r="A3108" s="25">
        <v>3106</v>
      </c>
      <c r="B3108" s="13" t="s">
        <v>4</v>
      </c>
      <c r="C3108" s="13">
        <v>19815</v>
      </c>
      <c r="D3108" s="13" t="s">
        <v>896</v>
      </c>
      <c r="E3108" s="13" t="s">
        <v>32</v>
      </c>
      <c r="F3108" s="13" t="s">
        <v>152</v>
      </c>
      <c r="G3108" s="13">
        <v>8.08</v>
      </c>
      <c r="H3108" s="26" t="s">
        <v>54</v>
      </c>
      <c r="I3108" s="26" t="s">
        <v>54</v>
      </c>
      <c r="J3108" s="13">
        <v>10</v>
      </c>
      <c r="K3108" s="13">
        <v>2014</v>
      </c>
      <c r="L3108" s="13" t="s">
        <v>33</v>
      </c>
      <c r="M3108" s="13">
        <v>12</v>
      </c>
      <c r="N3108" s="13">
        <v>0.38333333333333341</v>
      </c>
      <c r="O3108" s="13">
        <v>4.6000000000000014</v>
      </c>
      <c r="P3108" s="13" t="s">
        <v>54</v>
      </c>
      <c r="Q3108" s="13" t="s">
        <v>54</v>
      </c>
      <c r="R3108" s="13" t="s">
        <v>54</v>
      </c>
      <c r="S3108" s="13">
        <v>8.3323353293413174</v>
      </c>
      <c r="T3108" s="13">
        <f>IFERROR(VLOOKUP(B775,[1]!users_table[#All],4),"NA")</f>
        <v>8.4223826714801451</v>
      </c>
      <c r="U3108" s="13" t="s">
        <v>1011</v>
      </c>
    </row>
    <row r="3109" spans="1:21" x14ac:dyDescent="0.3">
      <c r="A3109" s="25">
        <v>3107</v>
      </c>
      <c r="B3109" s="13" t="s">
        <v>4</v>
      </c>
      <c r="C3109" s="13">
        <v>19815</v>
      </c>
      <c r="D3109" s="13" t="s">
        <v>896</v>
      </c>
      <c r="E3109" s="13" t="s">
        <v>32</v>
      </c>
      <c r="F3109" s="13" t="s">
        <v>152</v>
      </c>
      <c r="G3109" s="13">
        <v>8.08</v>
      </c>
      <c r="H3109" s="26" t="s">
        <v>54</v>
      </c>
      <c r="I3109" s="26" t="s">
        <v>54</v>
      </c>
      <c r="J3109" s="13">
        <v>10</v>
      </c>
      <c r="K3109" s="13">
        <v>2014</v>
      </c>
      <c r="L3109" s="13" t="s">
        <v>33</v>
      </c>
      <c r="M3109" s="13">
        <v>12</v>
      </c>
      <c r="N3109" s="13">
        <v>0.38333333333333341</v>
      </c>
      <c r="O3109" s="13">
        <v>4.6000000000000014</v>
      </c>
      <c r="P3109" s="13" t="s">
        <v>54</v>
      </c>
      <c r="Q3109" s="13" t="s">
        <v>54</v>
      </c>
      <c r="R3109" s="13" t="s">
        <v>54</v>
      </c>
      <c r="S3109" s="13">
        <v>8.3323353293413174</v>
      </c>
      <c r="T3109" s="13">
        <f>IFERROR(VLOOKUP(B775,[1]!users_table[#All],4),"NA")</f>
        <v>8.4223826714801451</v>
      </c>
      <c r="U3109" s="13" t="s">
        <v>60</v>
      </c>
    </row>
    <row r="3110" spans="1:21" x14ac:dyDescent="0.3">
      <c r="A3110" s="25">
        <v>3108</v>
      </c>
      <c r="B3110" s="13" t="s">
        <v>4</v>
      </c>
      <c r="C3110" s="13">
        <v>19815</v>
      </c>
      <c r="D3110" s="13" t="s">
        <v>896</v>
      </c>
      <c r="E3110" s="13" t="s">
        <v>32</v>
      </c>
      <c r="F3110" s="13" t="s">
        <v>152</v>
      </c>
      <c r="G3110" s="13">
        <v>8.08</v>
      </c>
      <c r="H3110" s="26" t="s">
        <v>54</v>
      </c>
      <c r="I3110" s="26" t="s">
        <v>54</v>
      </c>
      <c r="J3110" s="13">
        <v>10</v>
      </c>
      <c r="K3110" s="13">
        <v>2014</v>
      </c>
      <c r="L3110" s="13" t="s">
        <v>33</v>
      </c>
      <c r="M3110" s="13">
        <v>12</v>
      </c>
      <c r="N3110" s="13">
        <v>0.38333333333333341</v>
      </c>
      <c r="O3110" s="13">
        <v>4.6000000000000014</v>
      </c>
      <c r="P3110" s="13" t="s">
        <v>54</v>
      </c>
      <c r="Q3110" s="13" t="s">
        <v>54</v>
      </c>
      <c r="R3110" s="13" t="s">
        <v>54</v>
      </c>
      <c r="S3110" s="13">
        <v>8.3323353293413174</v>
      </c>
      <c r="T3110" s="13">
        <f>IFERROR(VLOOKUP(B775,[1]!users_table[#All],4),"NA")</f>
        <v>8.4223826714801451</v>
      </c>
      <c r="U3110" s="13" t="s">
        <v>67</v>
      </c>
    </row>
    <row r="3111" spans="1:21" x14ac:dyDescent="0.3">
      <c r="A3111" s="25">
        <v>3109</v>
      </c>
      <c r="B3111" s="13" t="s">
        <v>4</v>
      </c>
      <c r="C3111" s="13">
        <v>19815</v>
      </c>
      <c r="D3111" s="13" t="s">
        <v>896</v>
      </c>
      <c r="E3111" s="13" t="s">
        <v>32</v>
      </c>
      <c r="F3111" s="13" t="s">
        <v>152</v>
      </c>
      <c r="G3111" s="13">
        <v>8.08</v>
      </c>
      <c r="H3111" s="26" t="s">
        <v>54</v>
      </c>
      <c r="I3111" s="26" t="s">
        <v>54</v>
      </c>
      <c r="J3111" s="13">
        <v>10</v>
      </c>
      <c r="K3111" s="13">
        <v>2014</v>
      </c>
      <c r="L3111" s="13" t="s">
        <v>33</v>
      </c>
      <c r="M3111" s="13">
        <v>12</v>
      </c>
      <c r="N3111" s="13">
        <v>0.38333333333333341</v>
      </c>
      <c r="O3111" s="13">
        <v>4.6000000000000014</v>
      </c>
      <c r="P3111" s="13" t="s">
        <v>54</v>
      </c>
      <c r="Q3111" s="13" t="s">
        <v>54</v>
      </c>
      <c r="R3111" s="13" t="s">
        <v>54</v>
      </c>
      <c r="S3111" s="13">
        <v>8.3323353293413174</v>
      </c>
      <c r="T3111" s="13">
        <f>IFERROR(VLOOKUP(B775,[1]!users_table[#All],4),"NA")</f>
        <v>8.4223826714801451</v>
      </c>
      <c r="U3111" s="13" t="s">
        <v>1035</v>
      </c>
    </row>
    <row r="3112" spans="1:21" x14ac:dyDescent="0.3">
      <c r="A3112" s="25">
        <v>3110</v>
      </c>
      <c r="B3112" s="13" t="s">
        <v>4</v>
      </c>
      <c r="C3112" s="13">
        <v>20507</v>
      </c>
      <c r="D3112" s="13" t="s">
        <v>897</v>
      </c>
      <c r="E3112" s="13" t="s">
        <v>32</v>
      </c>
      <c r="F3112" s="13" t="s">
        <v>37</v>
      </c>
      <c r="G3112" s="13">
        <v>7.95</v>
      </c>
      <c r="H3112" s="26">
        <v>43941</v>
      </c>
      <c r="I3112" s="26">
        <v>43944</v>
      </c>
      <c r="J3112" s="13">
        <v>9</v>
      </c>
      <c r="K3112" s="13">
        <v>2014</v>
      </c>
      <c r="L3112" s="13" t="s">
        <v>30</v>
      </c>
      <c r="M3112" s="13">
        <v>12</v>
      </c>
      <c r="N3112" s="13">
        <v>0.4</v>
      </c>
      <c r="O3112" s="13">
        <v>4.8000000000000007</v>
      </c>
      <c r="P3112" s="13">
        <v>4</v>
      </c>
      <c r="Q3112" s="13">
        <v>1.2</v>
      </c>
      <c r="R3112" s="13">
        <v>3</v>
      </c>
      <c r="S3112" s="13">
        <v>8.3323353293413174</v>
      </c>
      <c r="T3112" s="7">
        <f>IFERROR(VLOOKUP(B776,[1]!users_table[#All],4),"NA")</f>
        <v>8.4223826714801451</v>
      </c>
      <c r="U3112" s="13" t="s">
        <v>65</v>
      </c>
    </row>
    <row r="3113" spans="1:21" x14ac:dyDescent="0.3">
      <c r="A3113" s="25">
        <v>3111</v>
      </c>
      <c r="B3113" s="13" t="s">
        <v>4</v>
      </c>
      <c r="C3113" s="13">
        <v>20507</v>
      </c>
      <c r="D3113" s="13" t="s">
        <v>897</v>
      </c>
      <c r="E3113" s="13" t="s">
        <v>32</v>
      </c>
      <c r="F3113" s="13" t="s">
        <v>37</v>
      </c>
      <c r="G3113" s="13">
        <v>7.95</v>
      </c>
      <c r="H3113" s="26">
        <v>43941</v>
      </c>
      <c r="I3113" s="26">
        <v>43944</v>
      </c>
      <c r="J3113" s="13">
        <v>9</v>
      </c>
      <c r="K3113" s="13">
        <v>2014</v>
      </c>
      <c r="L3113" s="13" t="s">
        <v>30</v>
      </c>
      <c r="M3113" s="13">
        <v>12</v>
      </c>
      <c r="N3113" s="13">
        <v>0.4</v>
      </c>
      <c r="O3113" s="13">
        <v>4.8000000000000007</v>
      </c>
      <c r="P3113" s="13">
        <v>4</v>
      </c>
      <c r="Q3113" s="13">
        <v>1.2</v>
      </c>
      <c r="R3113" s="13">
        <v>3</v>
      </c>
      <c r="S3113" s="13">
        <v>8.3323353293413174</v>
      </c>
      <c r="T3113" s="7">
        <f>IFERROR(VLOOKUP(B776,[1]!users_table[#All],4),"NA")</f>
        <v>8.4223826714801451</v>
      </c>
      <c r="U3113" s="13" t="s">
        <v>60</v>
      </c>
    </row>
    <row r="3114" spans="1:21" x14ac:dyDescent="0.3">
      <c r="A3114" s="25">
        <v>3112</v>
      </c>
      <c r="B3114" s="13" t="s">
        <v>4</v>
      </c>
      <c r="C3114" s="13">
        <v>20507</v>
      </c>
      <c r="D3114" s="13" t="s">
        <v>897</v>
      </c>
      <c r="E3114" s="13" t="s">
        <v>32</v>
      </c>
      <c r="F3114" s="13" t="s">
        <v>37</v>
      </c>
      <c r="G3114" s="13">
        <v>7.95</v>
      </c>
      <c r="H3114" s="26">
        <v>43941</v>
      </c>
      <c r="I3114" s="26">
        <v>43944</v>
      </c>
      <c r="J3114" s="13">
        <v>9</v>
      </c>
      <c r="K3114" s="13">
        <v>2014</v>
      </c>
      <c r="L3114" s="13" t="s">
        <v>30</v>
      </c>
      <c r="M3114" s="13">
        <v>12</v>
      </c>
      <c r="N3114" s="13">
        <v>0.4</v>
      </c>
      <c r="O3114" s="13">
        <v>4.8000000000000007</v>
      </c>
      <c r="P3114" s="13">
        <v>4</v>
      </c>
      <c r="Q3114" s="13">
        <v>1.2</v>
      </c>
      <c r="R3114" s="13">
        <v>3</v>
      </c>
      <c r="S3114" s="13">
        <v>8.3323353293413174</v>
      </c>
      <c r="T3114" s="7">
        <f>IFERROR(VLOOKUP(B776,[1]!users_table[#All],4),"NA")</f>
        <v>8.4223826714801451</v>
      </c>
      <c r="U3114" s="13" t="s">
        <v>1030</v>
      </c>
    </row>
    <row r="3115" spans="1:21" x14ac:dyDescent="0.3">
      <c r="A3115" s="25">
        <v>3113</v>
      </c>
      <c r="B3115" s="13" t="s">
        <v>4</v>
      </c>
      <c r="C3115" s="13">
        <v>20507</v>
      </c>
      <c r="D3115" s="13" t="s">
        <v>897</v>
      </c>
      <c r="E3115" s="13" t="s">
        <v>32</v>
      </c>
      <c r="F3115" s="13" t="s">
        <v>37</v>
      </c>
      <c r="G3115" s="13">
        <v>7.95</v>
      </c>
      <c r="H3115" s="26">
        <v>43941</v>
      </c>
      <c r="I3115" s="26">
        <v>43944</v>
      </c>
      <c r="J3115" s="13">
        <v>9</v>
      </c>
      <c r="K3115" s="13">
        <v>2014</v>
      </c>
      <c r="L3115" s="13" t="s">
        <v>30</v>
      </c>
      <c r="M3115" s="13">
        <v>12</v>
      </c>
      <c r="N3115" s="13">
        <v>0.4</v>
      </c>
      <c r="O3115" s="13">
        <v>4.8000000000000007</v>
      </c>
      <c r="P3115" s="13">
        <v>4</v>
      </c>
      <c r="Q3115" s="13">
        <v>1.2</v>
      </c>
      <c r="R3115" s="13">
        <v>3</v>
      </c>
      <c r="S3115" s="13">
        <v>8.3323353293413174</v>
      </c>
      <c r="T3115" s="13">
        <f>IFERROR(VLOOKUP(B776,[1]!users_table[#All],4),"NA")</f>
        <v>8.4223826714801451</v>
      </c>
      <c r="U3115" s="13" t="s">
        <v>68</v>
      </c>
    </row>
    <row r="3116" spans="1:21" x14ac:dyDescent="0.3">
      <c r="A3116" s="25">
        <v>3114</v>
      </c>
      <c r="B3116" s="13" t="s">
        <v>4</v>
      </c>
      <c r="C3116" s="13">
        <v>30503</v>
      </c>
      <c r="D3116" s="13" t="s">
        <v>898</v>
      </c>
      <c r="E3116" s="13" t="s">
        <v>32</v>
      </c>
      <c r="F3116" s="13" t="s">
        <v>37</v>
      </c>
      <c r="G3116" s="13">
        <v>8.16</v>
      </c>
      <c r="H3116" s="26">
        <v>43943</v>
      </c>
      <c r="I3116" s="26">
        <v>43948</v>
      </c>
      <c r="J3116" s="13">
        <v>10</v>
      </c>
      <c r="K3116" s="13">
        <v>2015</v>
      </c>
      <c r="L3116" s="13" t="s">
        <v>35</v>
      </c>
      <c r="M3116" s="13">
        <v>13</v>
      </c>
      <c r="N3116" s="13">
        <v>0.40277777777777779</v>
      </c>
      <c r="O3116" s="13">
        <v>5.2361111111111116</v>
      </c>
      <c r="P3116" s="13">
        <v>6</v>
      </c>
      <c r="Q3116" s="13">
        <v>0.87268518518518523</v>
      </c>
      <c r="R3116" s="13">
        <v>2.166666666666667</v>
      </c>
      <c r="S3116" s="13">
        <v>8.3323353293413174</v>
      </c>
      <c r="T3116" s="13">
        <f>IFERROR(VLOOKUP(B777,[1]!users_table[#All],4),"NA")</f>
        <v>8.4223826714801451</v>
      </c>
      <c r="U3116" s="13" t="s">
        <v>65</v>
      </c>
    </row>
    <row r="3117" spans="1:21" x14ac:dyDescent="0.3">
      <c r="A3117" s="25">
        <v>3115</v>
      </c>
      <c r="B3117" s="13" t="s">
        <v>4</v>
      </c>
      <c r="C3117" s="13">
        <v>30503</v>
      </c>
      <c r="D3117" s="13" t="s">
        <v>898</v>
      </c>
      <c r="E3117" s="13" t="s">
        <v>32</v>
      </c>
      <c r="F3117" s="13" t="s">
        <v>37</v>
      </c>
      <c r="G3117" s="13">
        <v>8.16</v>
      </c>
      <c r="H3117" s="26">
        <v>43943</v>
      </c>
      <c r="I3117" s="26">
        <v>43948</v>
      </c>
      <c r="J3117" s="13">
        <v>10</v>
      </c>
      <c r="K3117" s="13">
        <v>2015</v>
      </c>
      <c r="L3117" s="13" t="s">
        <v>35</v>
      </c>
      <c r="M3117" s="13">
        <v>13</v>
      </c>
      <c r="N3117" s="13">
        <v>0.40277777777777779</v>
      </c>
      <c r="O3117" s="13">
        <v>5.2361111111111116</v>
      </c>
      <c r="P3117" s="13">
        <v>6</v>
      </c>
      <c r="Q3117" s="13">
        <v>0.87268518518518523</v>
      </c>
      <c r="R3117" s="13">
        <v>2.166666666666667</v>
      </c>
      <c r="S3117" s="13">
        <v>8.3323353293413174</v>
      </c>
      <c r="T3117" s="13">
        <f>IFERROR(VLOOKUP(B777,[1]!users_table[#All],4),"NA")</f>
        <v>8.4223826714801451</v>
      </c>
      <c r="U3117" s="13" t="s">
        <v>60</v>
      </c>
    </row>
    <row r="3118" spans="1:21" x14ac:dyDescent="0.3">
      <c r="A3118" s="25">
        <v>3116</v>
      </c>
      <c r="B3118" s="13" t="s">
        <v>4</v>
      </c>
      <c r="C3118" s="13">
        <v>30503</v>
      </c>
      <c r="D3118" s="13" t="s">
        <v>898</v>
      </c>
      <c r="E3118" s="13" t="s">
        <v>32</v>
      </c>
      <c r="F3118" s="13" t="s">
        <v>37</v>
      </c>
      <c r="G3118" s="13">
        <v>8.16</v>
      </c>
      <c r="H3118" s="26">
        <v>43943</v>
      </c>
      <c r="I3118" s="26">
        <v>43948</v>
      </c>
      <c r="J3118" s="13">
        <v>10</v>
      </c>
      <c r="K3118" s="13">
        <v>2015</v>
      </c>
      <c r="L3118" s="13" t="s">
        <v>35</v>
      </c>
      <c r="M3118" s="13">
        <v>13</v>
      </c>
      <c r="N3118" s="13">
        <v>0.40277777777777779</v>
      </c>
      <c r="O3118" s="13">
        <v>5.2361111111111116</v>
      </c>
      <c r="P3118" s="13">
        <v>6</v>
      </c>
      <c r="Q3118" s="13">
        <v>0.87268518518518523</v>
      </c>
      <c r="R3118" s="13">
        <v>2.166666666666667</v>
      </c>
      <c r="S3118" s="13">
        <v>8.3323353293413174</v>
      </c>
      <c r="T3118" s="13">
        <f>IFERROR(VLOOKUP(B777,[1]!users_table[#All],4),"NA")</f>
        <v>8.4223826714801451</v>
      </c>
      <c r="U3118" s="13" t="s">
        <v>1030</v>
      </c>
    </row>
    <row r="3119" spans="1:21" x14ac:dyDescent="0.3">
      <c r="A3119" s="25">
        <v>3117</v>
      </c>
      <c r="B3119" s="13" t="s">
        <v>4</v>
      </c>
      <c r="C3119" s="13">
        <v>30503</v>
      </c>
      <c r="D3119" s="13" t="s">
        <v>898</v>
      </c>
      <c r="E3119" s="13" t="s">
        <v>32</v>
      </c>
      <c r="F3119" s="13" t="s">
        <v>37</v>
      </c>
      <c r="G3119" s="13">
        <v>8.16</v>
      </c>
      <c r="H3119" s="26">
        <v>43943</v>
      </c>
      <c r="I3119" s="26">
        <v>43948</v>
      </c>
      <c r="J3119" s="13">
        <v>10</v>
      </c>
      <c r="K3119" s="13">
        <v>2015</v>
      </c>
      <c r="L3119" s="13" t="s">
        <v>35</v>
      </c>
      <c r="M3119" s="13">
        <v>13</v>
      </c>
      <c r="N3119" s="13">
        <v>0.40277777777777779</v>
      </c>
      <c r="O3119" s="13">
        <v>5.2361111111111116</v>
      </c>
      <c r="P3119" s="13">
        <v>6</v>
      </c>
      <c r="Q3119" s="13">
        <v>0.87268518518518523</v>
      </c>
      <c r="R3119" s="13">
        <v>2.166666666666667</v>
      </c>
      <c r="S3119" s="13">
        <v>8.3323353293413174</v>
      </c>
      <c r="T3119" s="13">
        <f>IFERROR(VLOOKUP(B777,[1]!users_table[#All],4),"NA")</f>
        <v>8.4223826714801451</v>
      </c>
      <c r="U3119" s="13" t="s">
        <v>68</v>
      </c>
    </row>
    <row r="3120" spans="1:21" x14ac:dyDescent="0.3">
      <c r="A3120" s="25">
        <v>3118</v>
      </c>
      <c r="B3120" s="13" t="s">
        <v>4</v>
      </c>
      <c r="C3120" s="13">
        <v>14199</v>
      </c>
      <c r="D3120" s="13" t="s">
        <v>899</v>
      </c>
      <c r="E3120" s="13" t="s">
        <v>32</v>
      </c>
      <c r="F3120" s="13" t="s">
        <v>152</v>
      </c>
      <c r="G3120" s="13">
        <v>6.44</v>
      </c>
      <c r="H3120" s="26" t="s">
        <v>54</v>
      </c>
      <c r="I3120" s="26" t="s">
        <v>54</v>
      </c>
      <c r="J3120" s="13" t="s">
        <v>54</v>
      </c>
      <c r="K3120" s="13">
        <v>2012</v>
      </c>
      <c r="L3120" s="13" t="s">
        <v>35</v>
      </c>
      <c r="M3120" s="13">
        <v>12</v>
      </c>
      <c r="N3120" s="13">
        <v>0.40833333333333333</v>
      </c>
      <c r="O3120" s="13">
        <v>4.9000000000000004</v>
      </c>
      <c r="P3120" s="13" t="s">
        <v>54</v>
      </c>
      <c r="Q3120" s="13" t="s">
        <v>54</v>
      </c>
      <c r="R3120" s="13" t="s">
        <v>54</v>
      </c>
      <c r="S3120" s="13">
        <v>8.3323353293413174</v>
      </c>
      <c r="T3120" s="13">
        <f>IFERROR(VLOOKUP(B780,[1]!users_table[#All],4),"NA")</f>
        <v>8.4223826714801451</v>
      </c>
      <c r="U3120" s="13" t="s">
        <v>64</v>
      </c>
    </row>
    <row r="3121" spans="1:21" x14ac:dyDescent="0.3">
      <c r="A3121" s="25">
        <v>3119</v>
      </c>
      <c r="B3121" s="13" t="s">
        <v>4</v>
      </c>
      <c r="C3121" s="13">
        <v>14199</v>
      </c>
      <c r="D3121" s="13" t="s">
        <v>899</v>
      </c>
      <c r="E3121" s="13" t="s">
        <v>32</v>
      </c>
      <c r="F3121" s="13" t="s">
        <v>152</v>
      </c>
      <c r="G3121" s="13">
        <v>6.44</v>
      </c>
      <c r="H3121" s="26" t="s">
        <v>54</v>
      </c>
      <c r="I3121" s="26" t="s">
        <v>54</v>
      </c>
      <c r="J3121" s="13" t="s">
        <v>54</v>
      </c>
      <c r="K3121" s="13">
        <v>2012</v>
      </c>
      <c r="L3121" s="13" t="s">
        <v>35</v>
      </c>
      <c r="M3121" s="13">
        <v>12</v>
      </c>
      <c r="N3121" s="13">
        <v>0.40833333333333333</v>
      </c>
      <c r="O3121" s="13">
        <v>4.9000000000000004</v>
      </c>
      <c r="P3121" s="13" t="s">
        <v>54</v>
      </c>
      <c r="Q3121" s="13" t="s">
        <v>54</v>
      </c>
      <c r="R3121" s="13" t="s">
        <v>54</v>
      </c>
      <c r="S3121" s="13">
        <v>8.3323353293413174</v>
      </c>
      <c r="T3121" s="13">
        <f>IFERROR(VLOOKUP(B780,[1]!users_table[#All],4),"NA")</f>
        <v>8.4223826714801451</v>
      </c>
      <c r="U3121" s="13" t="s">
        <v>1011</v>
      </c>
    </row>
    <row r="3122" spans="1:21" x14ac:dyDescent="0.3">
      <c r="A3122" s="25">
        <v>3120</v>
      </c>
      <c r="B3122" s="13" t="s">
        <v>4</v>
      </c>
      <c r="C3122" s="13">
        <v>14199</v>
      </c>
      <c r="D3122" s="13" t="s">
        <v>899</v>
      </c>
      <c r="E3122" s="13" t="s">
        <v>32</v>
      </c>
      <c r="F3122" s="13" t="s">
        <v>152</v>
      </c>
      <c r="G3122" s="13">
        <v>6.44</v>
      </c>
      <c r="H3122" s="26" t="s">
        <v>54</v>
      </c>
      <c r="I3122" s="26" t="s">
        <v>54</v>
      </c>
      <c r="J3122" s="13" t="s">
        <v>54</v>
      </c>
      <c r="K3122" s="13">
        <v>2012</v>
      </c>
      <c r="L3122" s="13" t="s">
        <v>35</v>
      </c>
      <c r="M3122" s="13">
        <v>12</v>
      </c>
      <c r="N3122" s="13">
        <v>0.40833333333333333</v>
      </c>
      <c r="O3122" s="13">
        <v>4.9000000000000004</v>
      </c>
      <c r="P3122" s="13" t="s">
        <v>54</v>
      </c>
      <c r="Q3122" s="13" t="s">
        <v>54</v>
      </c>
      <c r="R3122" s="13" t="s">
        <v>54</v>
      </c>
      <c r="S3122" s="13">
        <v>8.3323353293413174</v>
      </c>
      <c r="T3122" s="13">
        <f>IFERROR(VLOOKUP(B780,[1]!users_table[#All],4),"NA")</f>
        <v>8.4223826714801451</v>
      </c>
      <c r="U3122" s="13" t="s">
        <v>77</v>
      </c>
    </row>
    <row r="3123" spans="1:21" x14ac:dyDescent="0.3">
      <c r="A3123" s="25">
        <v>3121</v>
      </c>
      <c r="B3123" s="13" t="s">
        <v>4</v>
      </c>
      <c r="C3123" s="13">
        <v>14199</v>
      </c>
      <c r="D3123" s="13" t="s">
        <v>899</v>
      </c>
      <c r="E3123" s="13" t="s">
        <v>32</v>
      </c>
      <c r="F3123" s="13" t="s">
        <v>152</v>
      </c>
      <c r="G3123" s="13">
        <v>6.44</v>
      </c>
      <c r="H3123" s="26" t="s">
        <v>54</v>
      </c>
      <c r="I3123" s="26" t="s">
        <v>54</v>
      </c>
      <c r="J3123" s="13" t="s">
        <v>54</v>
      </c>
      <c r="K3123" s="13">
        <v>2012</v>
      </c>
      <c r="L3123" s="13" t="s">
        <v>35</v>
      </c>
      <c r="M3123" s="13">
        <v>12</v>
      </c>
      <c r="N3123" s="13">
        <v>0.40833333333333333</v>
      </c>
      <c r="O3123" s="13">
        <v>4.9000000000000004</v>
      </c>
      <c r="P3123" s="13" t="s">
        <v>54</v>
      </c>
      <c r="Q3123" s="13" t="s">
        <v>54</v>
      </c>
      <c r="R3123" s="13" t="s">
        <v>54</v>
      </c>
      <c r="S3123" s="13">
        <v>8.3323353293413174</v>
      </c>
      <c r="T3123" s="13">
        <f>IFERROR(VLOOKUP(B780,[1]!users_table[#All],4),"NA")</f>
        <v>8.4223826714801451</v>
      </c>
      <c r="U3123" s="13" t="s">
        <v>75</v>
      </c>
    </row>
    <row r="3124" spans="1:21" x14ac:dyDescent="0.3">
      <c r="A3124" s="25">
        <v>3122</v>
      </c>
      <c r="B3124" s="13" t="s">
        <v>4</v>
      </c>
      <c r="C3124" s="13">
        <v>14199</v>
      </c>
      <c r="D3124" s="13" t="s">
        <v>899</v>
      </c>
      <c r="E3124" s="13" t="s">
        <v>32</v>
      </c>
      <c r="F3124" s="13" t="s">
        <v>152</v>
      </c>
      <c r="G3124" s="13">
        <v>6.44</v>
      </c>
      <c r="H3124" s="26" t="s">
        <v>54</v>
      </c>
      <c r="I3124" s="26" t="s">
        <v>54</v>
      </c>
      <c r="J3124" s="13" t="s">
        <v>54</v>
      </c>
      <c r="K3124" s="13">
        <v>2012</v>
      </c>
      <c r="L3124" s="13" t="s">
        <v>35</v>
      </c>
      <c r="M3124" s="13">
        <v>12</v>
      </c>
      <c r="N3124" s="13">
        <v>0.40833333333333333</v>
      </c>
      <c r="O3124" s="13">
        <v>4.9000000000000004</v>
      </c>
      <c r="P3124" s="13" t="s">
        <v>54</v>
      </c>
      <c r="Q3124" s="13" t="s">
        <v>54</v>
      </c>
      <c r="R3124" s="13" t="s">
        <v>54</v>
      </c>
      <c r="S3124" s="13">
        <v>8.3323353293413174</v>
      </c>
      <c r="T3124" s="13">
        <f>IFERROR(VLOOKUP(B780,[1]!users_table[#All],4),"NA")</f>
        <v>8.4223826714801451</v>
      </c>
      <c r="U3124" s="13" t="s">
        <v>70</v>
      </c>
    </row>
    <row r="3125" spans="1:21" x14ac:dyDescent="0.3">
      <c r="A3125" s="25">
        <v>3123</v>
      </c>
      <c r="B3125" s="13" t="s">
        <v>4</v>
      </c>
      <c r="C3125" s="13">
        <v>2966</v>
      </c>
      <c r="D3125" s="13" t="s">
        <v>900</v>
      </c>
      <c r="E3125" s="13" t="s">
        <v>32</v>
      </c>
      <c r="F3125" s="13" t="s">
        <v>152</v>
      </c>
      <c r="G3125" s="13">
        <v>8.2200000000000006</v>
      </c>
      <c r="H3125" s="26" t="s">
        <v>54</v>
      </c>
      <c r="I3125" s="26" t="s">
        <v>54</v>
      </c>
      <c r="J3125" s="13">
        <v>10</v>
      </c>
      <c r="K3125" s="13">
        <v>2008</v>
      </c>
      <c r="L3125" s="13" t="s">
        <v>30</v>
      </c>
      <c r="M3125" s="13">
        <v>13</v>
      </c>
      <c r="N3125" s="13">
        <v>0.4</v>
      </c>
      <c r="O3125" s="13">
        <v>5.2</v>
      </c>
      <c r="P3125" s="13" t="s">
        <v>54</v>
      </c>
      <c r="Q3125" s="13" t="s">
        <v>54</v>
      </c>
      <c r="R3125" s="13" t="s">
        <v>54</v>
      </c>
      <c r="S3125" s="13">
        <v>8.3323353293413174</v>
      </c>
      <c r="T3125" s="13">
        <f>IFERROR(VLOOKUP(B781,[1]!users_table[#All],4),"NA")</f>
        <v>8.4223826714801451</v>
      </c>
      <c r="U3125" s="13" t="s">
        <v>1019</v>
      </c>
    </row>
    <row r="3126" spans="1:21" x14ac:dyDescent="0.3">
      <c r="A3126" s="25">
        <v>3124</v>
      </c>
      <c r="B3126" s="13" t="s">
        <v>4</v>
      </c>
      <c r="C3126" s="13">
        <v>2966</v>
      </c>
      <c r="D3126" s="13" t="s">
        <v>900</v>
      </c>
      <c r="E3126" s="13" t="s">
        <v>32</v>
      </c>
      <c r="F3126" s="13" t="s">
        <v>152</v>
      </c>
      <c r="G3126" s="13">
        <v>8.2200000000000006</v>
      </c>
      <c r="H3126" s="26" t="s">
        <v>54</v>
      </c>
      <c r="I3126" s="26" t="s">
        <v>54</v>
      </c>
      <c r="J3126" s="13">
        <v>10</v>
      </c>
      <c r="K3126" s="13">
        <v>2008</v>
      </c>
      <c r="L3126" s="13" t="s">
        <v>30</v>
      </c>
      <c r="M3126" s="13">
        <v>13</v>
      </c>
      <c r="N3126" s="13">
        <v>0.4</v>
      </c>
      <c r="O3126" s="13">
        <v>5.2</v>
      </c>
      <c r="P3126" s="13" t="s">
        <v>54</v>
      </c>
      <c r="Q3126" s="13" t="s">
        <v>54</v>
      </c>
      <c r="R3126" s="13" t="s">
        <v>54</v>
      </c>
      <c r="S3126" s="13">
        <v>8.3323353293413174</v>
      </c>
      <c r="T3126" s="13">
        <f>IFERROR(VLOOKUP(B781,[1]!users_table[#All],4),"NA")</f>
        <v>8.4223826714801451</v>
      </c>
      <c r="U3126" s="13" t="s">
        <v>59</v>
      </c>
    </row>
    <row r="3127" spans="1:21" x14ac:dyDescent="0.3">
      <c r="A3127" s="25">
        <v>3125</v>
      </c>
      <c r="B3127" s="13" t="s">
        <v>4</v>
      </c>
      <c r="C3127" s="13">
        <v>2966</v>
      </c>
      <c r="D3127" s="13" t="s">
        <v>900</v>
      </c>
      <c r="E3127" s="13" t="s">
        <v>32</v>
      </c>
      <c r="F3127" s="13" t="s">
        <v>152</v>
      </c>
      <c r="G3127" s="13">
        <v>8.2200000000000006</v>
      </c>
      <c r="H3127" s="26" t="s">
        <v>54</v>
      </c>
      <c r="I3127" s="26" t="s">
        <v>54</v>
      </c>
      <c r="J3127" s="13">
        <v>10</v>
      </c>
      <c r="K3127" s="13">
        <v>2008</v>
      </c>
      <c r="L3127" s="13" t="s">
        <v>30</v>
      </c>
      <c r="M3127" s="13">
        <v>13</v>
      </c>
      <c r="N3127" s="13">
        <v>0.4</v>
      </c>
      <c r="O3127" s="13">
        <v>5.2</v>
      </c>
      <c r="P3127" s="13" t="s">
        <v>54</v>
      </c>
      <c r="Q3127" s="13" t="s">
        <v>54</v>
      </c>
      <c r="R3127" s="13" t="s">
        <v>54</v>
      </c>
      <c r="S3127" s="13">
        <v>8.3323353293413174</v>
      </c>
      <c r="T3127" s="13">
        <f>IFERROR(VLOOKUP(B781,[1]!users_table[#All],4),"NA")</f>
        <v>8.4223826714801451</v>
      </c>
      <c r="U3127" s="13" t="s">
        <v>60</v>
      </c>
    </row>
    <row r="3128" spans="1:21" x14ac:dyDescent="0.3">
      <c r="A3128" s="25">
        <v>3126</v>
      </c>
      <c r="B3128" s="13" t="s">
        <v>4</v>
      </c>
      <c r="C3128" s="13">
        <v>2966</v>
      </c>
      <c r="D3128" s="13" t="s">
        <v>900</v>
      </c>
      <c r="E3128" s="13" t="s">
        <v>32</v>
      </c>
      <c r="F3128" s="13" t="s">
        <v>152</v>
      </c>
      <c r="G3128" s="13">
        <v>8.2200000000000006</v>
      </c>
      <c r="H3128" s="26" t="s">
        <v>54</v>
      </c>
      <c r="I3128" s="26" t="s">
        <v>54</v>
      </c>
      <c r="J3128" s="13">
        <v>10</v>
      </c>
      <c r="K3128" s="13">
        <v>2008</v>
      </c>
      <c r="L3128" s="13" t="s">
        <v>30</v>
      </c>
      <c r="M3128" s="13">
        <v>13</v>
      </c>
      <c r="N3128" s="13">
        <v>0.4</v>
      </c>
      <c r="O3128" s="13">
        <v>5.2</v>
      </c>
      <c r="P3128" s="13" t="s">
        <v>54</v>
      </c>
      <c r="Q3128" s="13" t="s">
        <v>54</v>
      </c>
      <c r="R3128" s="13" t="s">
        <v>54</v>
      </c>
      <c r="S3128" s="13">
        <v>8.3323353293413174</v>
      </c>
      <c r="T3128" s="13">
        <f>IFERROR(VLOOKUP(B781,[1]!users_table[#All],4),"NA")</f>
        <v>8.4223826714801451</v>
      </c>
      <c r="U3128" s="13" t="s">
        <v>75</v>
      </c>
    </row>
    <row r="3129" spans="1:21" x14ac:dyDescent="0.3">
      <c r="A3129" s="25">
        <v>3127</v>
      </c>
      <c r="B3129" s="13" t="s">
        <v>4</v>
      </c>
      <c r="C3129" s="13">
        <v>5341</v>
      </c>
      <c r="D3129" s="13" t="s">
        <v>901</v>
      </c>
      <c r="E3129" s="13" t="s">
        <v>32</v>
      </c>
      <c r="F3129" s="13" t="s">
        <v>152</v>
      </c>
      <c r="G3129" s="13">
        <v>8.32</v>
      </c>
      <c r="H3129" s="13" t="s">
        <v>54</v>
      </c>
      <c r="I3129" s="26" t="s">
        <v>54</v>
      </c>
      <c r="J3129" s="13">
        <v>10</v>
      </c>
      <c r="K3129" s="13">
        <v>2009</v>
      </c>
      <c r="L3129" s="13" t="s">
        <v>39</v>
      </c>
      <c r="M3129" s="13">
        <v>12</v>
      </c>
      <c r="N3129" s="13">
        <v>0.4</v>
      </c>
      <c r="O3129" s="13">
        <v>4.8000000000000007</v>
      </c>
      <c r="P3129" s="13" t="s">
        <v>54</v>
      </c>
      <c r="Q3129" s="13" t="s">
        <v>54</v>
      </c>
      <c r="R3129" s="13" t="s">
        <v>54</v>
      </c>
      <c r="S3129" s="13">
        <v>8.3323353293413174</v>
      </c>
      <c r="T3129" s="13">
        <f>IFERROR(VLOOKUP(B782,[1]!users_table[#All],4),"NA")</f>
        <v>8.4223826714801451</v>
      </c>
      <c r="U3129" s="13" t="s">
        <v>1019</v>
      </c>
    </row>
    <row r="3130" spans="1:21" x14ac:dyDescent="0.3">
      <c r="A3130" s="25">
        <v>3128</v>
      </c>
      <c r="B3130" s="13" t="s">
        <v>4</v>
      </c>
      <c r="C3130" s="13">
        <v>5341</v>
      </c>
      <c r="D3130" s="13" t="s">
        <v>901</v>
      </c>
      <c r="E3130" s="13" t="s">
        <v>32</v>
      </c>
      <c r="F3130" s="13" t="s">
        <v>152</v>
      </c>
      <c r="G3130" s="13">
        <v>8.32</v>
      </c>
      <c r="H3130" s="26" t="s">
        <v>54</v>
      </c>
      <c r="I3130" s="26" t="s">
        <v>54</v>
      </c>
      <c r="J3130" s="13">
        <v>10</v>
      </c>
      <c r="K3130" s="13">
        <v>2009</v>
      </c>
      <c r="L3130" s="13" t="s">
        <v>39</v>
      </c>
      <c r="M3130" s="13">
        <v>12</v>
      </c>
      <c r="N3130" s="13">
        <v>0.4</v>
      </c>
      <c r="O3130" s="13">
        <v>4.8000000000000007</v>
      </c>
      <c r="P3130" s="13" t="s">
        <v>54</v>
      </c>
      <c r="Q3130" s="13" t="s">
        <v>54</v>
      </c>
      <c r="R3130" s="13" t="s">
        <v>54</v>
      </c>
      <c r="S3130" s="13">
        <v>8.3323353293413174</v>
      </c>
      <c r="T3130" s="13">
        <f>IFERROR(VLOOKUP(B782,[1]!users_table[#All],4),"NA")</f>
        <v>8.4223826714801451</v>
      </c>
      <c r="U3130" s="13" t="s">
        <v>59</v>
      </c>
    </row>
    <row r="3131" spans="1:21" x14ac:dyDescent="0.3">
      <c r="A3131" s="25">
        <v>3129</v>
      </c>
      <c r="B3131" s="13" t="s">
        <v>4</v>
      </c>
      <c r="C3131" s="13">
        <v>5341</v>
      </c>
      <c r="D3131" s="13" t="s">
        <v>901</v>
      </c>
      <c r="E3131" s="13" t="s">
        <v>32</v>
      </c>
      <c r="F3131" s="13" t="s">
        <v>152</v>
      </c>
      <c r="G3131" s="13">
        <v>8.32</v>
      </c>
      <c r="H3131" s="26" t="s">
        <v>54</v>
      </c>
      <c r="I3131" s="26" t="s">
        <v>54</v>
      </c>
      <c r="J3131" s="13">
        <v>10</v>
      </c>
      <c r="K3131" s="13">
        <v>2009</v>
      </c>
      <c r="L3131" s="13" t="s">
        <v>39</v>
      </c>
      <c r="M3131" s="13">
        <v>12</v>
      </c>
      <c r="N3131" s="13">
        <v>0.4</v>
      </c>
      <c r="O3131" s="13">
        <v>4.8000000000000007</v>
      </c>
      <c r="P3131" s="13" t="s">
        <v>54</v>
      </c>
      <c r="Q3131" s="13" t="s">
        <v>54</v>
      </c>
      <c r="R3131" s="13" t="s">
        <v>54</v>
      </c>
      <c r="S3131" s="13">
        <v>8.3323353293413174</v>
      </c>
      <c r="T3131" s="13">
        <f>IFERROR(VLOOKUP(B782,[1]!users_table[#All],4),"NA")</f>
        <v>8.4223826714801451</v>
      </c>
      <c r="U3131" s="13" t="s">
        <v>60</v>
      </c>
    </row>
    <row r="3132" spans="1:21" x14ac:dyDescent="0.3">
      <c r="A3132" s="25">
        <v>3130</v>
      </c>
      <c r="B3132" s="13" t="s">
        <v>4</v>
      </c>
      <c r="C3132" s="13">
        <v>5341</v>
      </c>
      <c r="D3132" s="13" t="s">
        <v>901</v>
      </c>
      <c r="E3132" s="13" t="s">
        <v>32</v>
      </c>
      <c r="F3132" s="13" t="s">
        <v>152</v>
      </c>
      <c r="G3132" s="13">
        <v>8.32</v>
      </c>
      <c r="H3132" s="26" t="s">
        <v>54</v>
      </c>
      <c r="I3132" s="26" t="s">
        <v>54</v>
      </c>
      <c r="J3132" s="13">
        <v>10</v>
      </c>
      <c r="K3132" s="13">
        <v>2009</v>
      </c>
      <c r="L3132" s="13" t="s">
        <v>39</v>
      </c>
      <c r="M3132" s="13">
        <v>12</v>
      </c>
      <c r="N3132" s="13">
        <v>0.4</v>
      </c>
      <c r="O3132" s="13">
        <v>4.8000000000000007</v>
      </c>
      <c r="P3132" s="13" t="s">
        <v>54</v>
      </c>
      <c r="Q3132" s="13" t="s">
        <v>54</v>
      </c>
      <c r="R3132" s="13" t="s">
        <v>54</v>
      </c>
      <c r="S3132" s="13">
        <v>8.3323353293413174</v>
      </c>
      <c r="T3132" s="13">
        <f>IFERROR(VLOOKUP(B782,[1]!users_table[#All],4),"NA")</f>
        <v>8.4223826714801451</v>
      </c>
      <c r="U3132" s="13" t="s">
        <v>75</v>
      </c>
    </row>
    <row r="3133" spans="1:21" x14ac:dyDescent="0.3">
      <c r="A3133" s="25">
        <v>3131</v>
      </c>
      <c r="B3133" s="13" t="s">
        <v>4</v>
      </c>
      <c r="C3133" s="13">
        <v>6007</v>
      </c>
      <c r="D3133" s="13" t="s">
        <v>902</v>
      </c>
      <c r="E3133" s="13" t="s">
        <v>52</v>
      </c>
      <c r="F3133" s="13" t="s">
        <v>152</v>
      </c>
      <c r="G3133" s="13">
        <v>7.87</v>
      </c>
      <c r="H3133" s="26" t="s">
        <v>54</v>
      </c>
      <c r="I3133" s="26" t="s">
        <v>54</v>
      </c>
      <c r="J3133" s="13">
        <v>9</v>
      </c>
      <c r="K3133" s="13">
        <v>2009</v>
      </c>
      <c r="L3133" s="13" t="s">
        <v>33</v>
      </c>
      <c r="M3133" s="13">
        <v>1</v>
      </c>
      <c r="N3133" s="13">
        <v>0.3963888888888889</v>
      </c>
      <c r="O3133" s="13">
        <v>0.3963888888888889</v>
      </c>
      <c r="P3133" s="13" t="s">
        <v>54</v>
      </c>
      <c r="Q3133" s="13" t="s">
        <v>54</v>
      </c>
      <c r="R3133" s="13" t="s">
        <v>54</v>
      </c>
      <c r="S3133" s="13">
        <v>8.3323353293413174</v>
      </c>
      <c r="T3133" s="13">
        <f>IFERROR(VLOOKUP(B783,[1]!users_table[#All],4),"NA")</f>
        <v>8.4223826714801451</v>
      </c>
      <c r="U3133" s="13" t="s">
        <v>1019</v>
      </c>
    </row>
    <row r="3134" spans="1:21" x14ac:dyDescent="0.3">
      <c r="A3134" s="25">
        <v>3132</v>
      </c>
      <c r="B3134" s="13" t="s">
        <v>4</v>
      </c>
      <c r="C3134" s="13">
        <v>6007</v>
      </c>
      <c r="D3134" s="13" t="s">
        <v>902</v>
      </c>
      <c r="E3134" s="13" t="s">
        <v>52</v>
      </c>
      <c r="F3134" s="13" t="s">
        <v>152</v>
      </c>
      <c r="G3134" s="13">
        <v>7.87</v>
      </c>
      <c r="H3134" s="26" t="s">
        <v>54</v>
      </c>
      <c r="I3134" s="26" t="s">
        <v>54</v>
      </c>
      <c r="J3134" s="13">
        <v>9</v>
      </c>
      <c r="K3134" s="13">
        <v>2009</v>
      </c>
      <c r="L3134" s="13" t="s">
        <v>33</v>
      </c>
      <c r="M3134" s="13">
        <v>1</v>
      </c>
      <c r="N3134" s="13">
        <v>0.3963888888888889</v>
      </c>
      <c r="O3134" s="13">
        <v>0.3963888888888889</v>
      </c>
      <c r="P3134" s="13" t="s">
        <v>54</v>
      </c>
      <c r="Q3134" s="13" t="s">
        <v>54</v>
      </c>
      <c r="R3134" s="13" t="s">
        <v>54</v>
      </c>
      <c r="S3134" s="13">
        <v>8.3323353293413174</v>
      </c>
      <c r="T3134" s="13">
        <f>IFERROR(VLOOKUP(B783,[1]!users_table[#All],4),"NA")</f>
        <v>8.4223826714801451</v>
      </c>
      <c r="U3134" s="13" t="s">
        <v>59</v>
      </c>
    </row>
    <row r="3135" spans="1:21" x14ac:dyDescent="0.3">
      <c r="A3135" s="25">
        <v>3133</v>
      </c>
      <c r="B3135" s="13" t="s">
        <v>4</v>
      </c>
      <c r="C3135" s="13">
        <v>6007</v>
      </c>
      <c r="D3135" s="13" t="s">
        <v>902</v>
      </c>
      <c r="E3135" s="13" t="s">
        <v>52</v>
      </c>
      <c r="F3135" s="13" t="s">
        <v>152</v>
      </c>
      <c r="G3135" s="13">
        <v>7.87</v>
      </c>
      <c r="H3135" s="26" t="s">
        <v>54</v>
      </c>
      <c r="I3135" s="26" t="s">
        <v>54</v>
      </c>
      <c r="J3135" s="13">
        <v>9</v>
      </c>
      <c r="K3135" s="13">
        <v>2009</v>
      </c>
      <c r="L3135" s="13" t="s">
        <v>33</v>
      </c>
      <c r="M3135" s="13">
        <v>1</v>
      </c>
      <c r="N3135" s="13">
        <v>0.3963888888888889</v>
      </c>
      <c r="O3135" s="13">
        <v>0.3963888888888889</v>
      </c>
      <c r="P3135" s="13" t="s">
        <v>54</v>
      </c>
      <c r="Q3135" s="13" t="s">
        <v>54</v>
      </c>
      <c r="R3135" s="13" t="s">
        <v>54</v>
      </c>
      <c r="S3135" s="13">
        <v>8.3323353293413174</v>
      </c>
      <c r="T3135" s="7">
        <f>IFERROR(VLOOKUP(B783,[1]!users_table[#All],4),"NA")</f>
        <v>8.4223826714801451</v>
      </c>
      <c r="U3135" s="13" t="s">
        <v>60</v>
      </c>
    </row>
    <row r="3136" spans="1:21" x14ac:dyDescent="0.3">
      <c r="A3136" s="25">
        <v>3134</v>
      </c>
      <c r="B3136" s="13" t="s">
        <v>4</v>
      </c>
      <c r="C3136" s="13">
        <v>6007</v>
      </c>
      <c r="D3136" s="13" t="s">
        <v>902</v>
      </c>
      <c r="E3136" s="13" t="s">
        <v>52</v>
      </c>
      <c r="F3136" s="13" t="s">
        <v>152</v>
      </c>
      <c r="G3136" s="13">
        <v>7.87</v>
      </c>
      <c r="H3136" s="26" t="s">
        <v>54</v>
      </c>
      <c r="I3136" s="26" t="s">
        <v>54</v>
      </c>
      <c r="J3136" s="13">
        <v>9</v>
      </c>
      <c r="K3136" s="13">
        <v>2009</v>
      </c>
      <c r="L3136" s="13" t="s">
        <v>33</v>
      </c>
      <c r="M3136" s="13">
        <v>1</v>
      </c>
      <c r="N3136" s="13">
        <v>0.3963888888888889</v>
      </c>
      <c r="O3136" s="13">
        <v>0.3963888888888889</v>
      </c>
      <c r="P3136" s="13" t="s">
        <v>54</v>
      </c>
      <c r="Q3136" s="13" t="s">
        <v>54</v>
      </c>
      <c r="R3136" s="13" t="s">
        <v>54</v>
      </c>
      <c r="S3136" s="13">
        <v>8.3323353293413174</v>
      </c>
      <c r="T3136" s="13">
        <f>IFERROR(VLOOKUP(B783,[1]!users_table[#All],4),"NA")</f>
        <v>8.4223826714801451</v>
      </c>
      <c r="U3136" s="13" t="s">
        <v>75</v>
      </c>
    </row>
    <row r="3137" spans="1:21" x14ac:dyDescent="0.3">
      <c r="A3137" s="25">
        <v>3135</v>
      </c>
      <c r="B3137" s="13" t="s">
        <v>4</v>
      </c>
      <c r="C3137" s="13">
        <v>28297</v>
      </c>
      <c r="D3137" s="13" t="s">
        <v>903</v>
      </c>
      <c r="E3137" s="13" t="s">
        <v>32</v>
      </c>
      <c r="F3137" s="13" t="s">
        <v>37</v>
      </c>
      <c r="G3137" s="13">
        <v>7.91</v>
      </c>
      <c r="H3137" s="26">
        <v>44155</v>
      </c>
      <c r="I3137" s="26">
        <v>44186</v>
      </c>
      <c r="J3137" s="13">
        <v>8</v>
      </c>
      <c r="K3137" s="13">
        <v>2015</v>
      </c>
      <c r="L3137" s="13" t="s">
        <v>33</v>
      </c>
      <c r="M3137" s="13">
        <v>24</v>
      </c>
      <c r="N3137" s="13">
        <v>0.38111111111111112</v>
      </c>
      <c r="O3137" s="13">
        <v>9.1466666666666665</v>
      </c>
      <c r="P3137" s="13">
        <v>32</v>
      </c>
      <c r="Q3137" s="13">
        <v>0.28583333333333327</v>
      </c>
      <c r="R3137" s="13">
        <v>0.75</v>
      </c>
      <c r="S3137" s="13">
        <v>8.3323353293413174</v>
      </c>
      <c r="T3137" s="13">
        <f>IFERROR(VLOOKUP(B784,[1]!users_table[#All],4),"NA")</f>
        <v>8.4223826714801451</v>
      </c>
      <c r="U3137" s="13" t="s">
        <v>64</v>
      </c>
    </row>
    <row r="3138" spans="1:21" x14ac:dyDescent="0.3">
      <c r="A3138" s="25">
        <v>3136</v>
      </c>
      <c r="B3138" s="13" t="s">
        <v>4</v>
      </c>
      <c r="C3138" s="13">
        <v>28297</v>
      </c>
      <c r="D3138" s="13" t="s">
        <v>903</v>
      </c>
      <c r="E3138" s="13" t="s">
        <v>32</v>
      </c>
      <c r="F3138" s="13" t="s">
        <v>37</v>
      </c>
      <c r="G3138" s="13">
        <v>7.91</v>
      </c>
      <c r="H3138" s="26">
        <v>44155</v>
      </c>
      <c r="I3138" s="26">
        <v>44186</v>
      </c>
      <c r="J3138" s="13">
        <v>8</v>
      </c>
      <c r="K3138" s="13">
        <v>2015</v>
      </c>
      <c r="L3138" s="13" t="s">
        <v>33</v>
      </c>
      <c r="M3138" s="13">
        <v>24</v>
      </c>
      <c r="N3138" s="13">
        <v>0.38111111111111112</v>
      </c>
      <c r="O3138" s="13">
        <v>9.1466666666666665</v>
      </c>
      <c r="P3138" s="13">
        <v>32</v>
      </c>
      <c r="Q3138" s="13">
        <v>0.28583333333333327</v>
      </c>
      <c r="R3138" s="13">
        <v>0.75</v>
      </c>
      <c r="S3138" s="13">
        <v>8.3323353293413174</v>
      </c>
      <c r="T3138" s="13">
        <f>IFERROR(VLOOKUP(B784,[1]!users_table[#All],4),"NA")</f>
        <v>8.4223826714801451</v>
      </c>
      <c r="U3138" s="13" t="s">
        <v>75</v>
      </c>
    </row>
    <row r="3139" spans="1:21" x14ac:dyDescent="0.3">
      <c r="A3139" s="25">
        <v>3137</v>
      </c>
      <c r="B3139" s="13" t="s">
        <v>4</v>
      </c>
      <c r="C3139" s="13">
        <v>28297</v>
      </c>
      <c r="D3139" s="13" t="s">
        <v>903</v>
      </c>
      <c r="E3139" s="13" t="s">
        <v>32</v>
      </c>
      <c r="F3139" s="13" t="s">
        <v>37</v>
      </c>
      <c r="G3139" s="13">
        <v>7.91</v>
      </c>
      <c r="H3139" s="26">
        <v>44155</v>
      </c>
      <c r="I3139" s="26">
        <v>44186</v>
      </c>
      <c r="J3139" s="13">
        <v>8</v>
      </c>
      <c r="K3139" s="13">
        <v>2015</v>
      </c>
      <c r="L3139" s="13" t="s">
        <v>33</v>
      </c>
      <c r="M3139" s="13">
        <v>24</v>
      </c>
      <c r="N3139" s="13">
        <v>0.38111111111111112</v>
      </c>
      <c r="O3139" s="13">
        <v>9.1466666666666665</v>
      </c>
      <c r="P3139" s="13">
        <v>32</v>
      </c>
      <c r="Q3139" s="13">
        <v>0.28583333333333327</v>
      </c>
      <c r="R3139" s="13">
        <v>0.75</v>
      </c>
      <c r="S3139" s="13">
        <v>8.3323353293413174</v>
      </c>
      <c r="T3139" s="13">
        <f>IFERROR(VLOOKUP(B784,[1]!users_table[#All],4),"NA")</f>
        <v>8.4223826714801451</v>
      </c>
      <c r="U3139" s="13" t="s">
        <v>76</v>
      </c>
    </row>
    <row r="3140" spans="1:21" x14ac:dyDescent="0.3">
      <c r="A3140" s="25">
        <v>3138</v>
      </c>
      <c r="B3140" s="13" t="s">
        <v>4</v>
      </c>
      <c r="C3140" s="13">
        <v>8769</v>
      </c>
      <c r="D3140" s="13" t="s">
        <v>904</v>
      </c>
      <c r="E3140" s="13" t="s">
        <v>32</v>
      </c>
      <c r="F3140" s="13" t="s">
        <v>152</v>
      </c>
      <c r="G3140" s="13">
        <v>6.97</v>
      </c>
      <c r="H3140" s="26">
        <v>42170</v>
      </c>
      <c r="I3140" s="26">
        <v>42172</v>
      </c>
      <c r="J3140" s="13">
        <v>7</v>
      </c>
      <c r="K3140" s="13">
        <v>2010</v>
      </c>
      <c r="L3140" s="13" t="s">
        <v>35</v>
      </c>
      <c r="M3140" s="13">
        <v>12</v>
      </c>
      <c r="N3140" s="13">
        <v>0.40277777777777779</v>
      </c>
      <c r="O3140" s="13">
        <v>4.8333333333333339</v>
      </c>
      <c r="P3140" s="13">
        <v>3</v>
      </c>
      <c r="Q3140" s="13">
        <v>1.6111111111111109</v>
      </c>
      <c r="R3140" s="13">
        <v>4</v>
      </c>
      <c r="S3140" s="13">
        <v>8.3323353293413174</v>
      </c>
      <c r="T3140" s="13">
        <f>IFERROR(VLOOKUP(B785,[1]!users_table[#All],4),"NA")</f>
        <v>8.4223826714801451</v>
      </c>
      <c r="U3140" s="13" t="s">
        <v>64</v>
      </c>
    </row>
    <row r="3141" spans="1:21" x14ac:dyDescent="0.3">
      <c r="A3141" s="25">
        <v>3139</v>
      </c>
      <c r="B3141" s="13" t="s">
        <v>4</v>
      </c>
      <c r="C3141" s="13">
        <v>8769</v>
      </c>
      <c r="D3141" s="13" t="s">
        <v>904</v>
      </c>
      <c r="E3141" s="13" t="s">
        <v>32</v>
      </c>
      <c r="F3141" s="13" t="s">
        <v>152</v>
      </c>
      <c r="G3141" s="13">
        <v>6.97</v>
      </c>
      <c r="H3141" s="26">
        <v>42170</v>
      </c>
      <c r="I3141" s="26">
        <v>42172</v>
      </c>
      <c r="J3141" s="13">
        <v>7</v>
      </c>
      <c r="K3141" s="13">
        <v>2010</v>
      </c>
      <c r="L3141" s="13" t="s">
        <v>35</v>
      </c>
      <c r="M3141" s="13">
        <v>12</v>
      </c>
      <c r="N3141" s="13">
        <v>0.40277777777777779</v>
      </c>
      <c r="O3141" s="13">
        <v>4.8333333333333339</v>
      </c>
      <c r="P3141" s="13">
        <v>3</v>
      </c>
      <c r="Q3141" s="13">
        <v>1.6111111111111109</v>
      </c>
      <c r="R3141" s="13">
        <v>4</v>
      </c>
      <c r="S3141" s="13">
        <v>8.3323353293413174</v>
      </c>
      <c r="T3141" s="13">
        <f>IFERROR(VLOOKUP(B785,[1]!users_table[#All],4),"NA")</f>
        <v>8.4223826714801451</v>
      </c>
      <c r="U3141" s="13" t="s">
        <v>1047</v>
      </c>
    </row>
    <row r="3142" spans="1:21" x14ac:dyDescent="0.3">
      <c r="A3142" s="25">
        <v>3140</v>
      </c>
      <c r="B3142" s="13" t="s">
        <v>4</v>
      </c>
      <c r="C3142" s="13">
        <v>10020</v>
      </c>
      <c r="D3142" s="13" t="s">
        <v>905</v>
      </c>
      <c r="E3142" s="13" t="s">
        <v>50</v>
      </c>
      <c r="F3142" s="13" t="s">
        <v>152</v>
      </c>
      <c r="G3142" s="13">
        <v>7.34</v>
      </c>
      <c r="H3142" s="26">
        <v>42177</v>
      </c>
      <c r="I3142" s="26">
        <v>42177</v>
      </c>
      <c r="J3142" s="13">
        <v>8</v>
      </c>
      <c r="K3142" s="13">
        <v>2011</v>
      </c>
      <c r="L3142" s="13" t="s">
        <v>30</v>
      </c>
      <c r="M3142" s="13">
        <v>4</v>
      </c>
      <c r="N3142" s="13">
        <v>0.46666666666666667</v>
      </c>
      <c r="O3142" s="13">
        <v>1.8666666666666669</v>
      </c>
      <c r="P3142" s="13">
        <v>1</v>
      </c>
      <c r="Q3142" s="13">
        <v>1.8666666666666669</v>
      </c>
      <c r="R3142" s="13">
        <v>4</v>
      </c>
      <c r="S3142" s="13">
        <v>8.3323353293413174</v>
      </c>
      <c r="T3142" s="13">
        <f>IFERROR(VLOOKUP(B786,[1]!users_table[#All],4),"NA")</f>
        <v>8.4223826714801451</v>
      </c>
      <c r="U3142" s="13" t="s">
        <v>64</v>
      </c>
    </row>
    <row r="3143" spans="1:21" x14ac:dyDescent="0.3">
      <c r="A3143" s="25">
        <v>3141</v>
      </c>
      <c r="B3143" s="13" t="s">
        <v>4</v>
      </c>
      <c r="C3143" s="13">
        <v>10020</v>
      </c>
      <c r="D3143" s="13" t="s">
        <v>905</v>
      </c>
      <c r="E3143" s="13" t="s">
        <v>50</v>
      </c>
      <c r="F3143" s="13" t="s">
        <v>152</v>
      </c>
      <c r="G3143" s="13">
        <v>7.34</v>
      </c>
      <c r="H3143" s="26">
        <v>42177</v>
      </c>
      <c r="I3143" s="26">
        <v>42177</v>
      </c>
      <c r="J3143" s="13">
        <v>8</v>
      </c>
      <c r="K3143" s="13">
        <v>2011</v>
      </c>
      <c r="L3143" s="13" t="s">
        <v>30</v>
      </c>
      <c r="M3143" s="13">
        <v>4</v>
      </c>
      <c r="N3143" s="13">
        <v>0.46666666666666667</v>
      </c>
      <c r="O3143" s="13">
        <v>1.8666666666666669</v>
      </c>
      <c r="P3143" s="13">
        <v>1</v>
      </c>
      <c r="Q3143" s="13">
        <v>1.8666666666666669</v>
      </c>
      <c r="R3143" s="13">
        <v>4</v>
      </c>
      <c r="S3143" s="13">
        <v>8.3323353293413174</v>
      </c>
      <c r="T3143" s="13">
        <f>IFERROR(VLOOKUP(B786,[1]!users_table[#All],4),"NA")</f>
        <v>8.4223826714801451</v>
      </c>
      <c r="U3143" s="13" t="s">
        <v>1047</v>
      </c>
    </row>
    <row r="3144" spans="1:21" x14ac:dyDescent="0.3">
      <c r="A3144" s="25">
        <v>3142</v>
      </c>
      <c r="B3144" s="13" t="s">
        <v>4</v>
      </c>
      <c r="C3144" s="13">
        <v>10020</v>
      </c>
      <c r="D3144" s="13" t="s">
        <v>905</v>
      </c>
      <c r="E3144" s="13" t="s">
        <v>50</v>
      </c>
      <c r="F3144" s="13" t="s">
        <v>152</v>
      </c>
      <c r="G3144" s="13">
        <v>7.34</v>
      </c>
      <c r="H3144" s="26">
        <v>42177</v>
      </c>
      <c r="I3144" s="26">
        <v>42177</v>
      </c>
      <c r="J3144" s="13">
        <v>8</v>
      </c>
      <c r="K3144" s="13">
        <v>2011</v>
      </c>
      <c r="L3144" s="13" t="s">
        <v>30</v>
      </c>
      <c r="M3144" s="13">
        <v>4</v>
      </c>
      <c r="N3144" s="13">
        <v>0.46666666666666667</v>
      </c>
      <c r="O3144" s="13">
        <v>1.8666666666666669</v>
      </c>
      <c r="P3144" s="13">
        <v>1</v>
      </c>
      <c r="Q3144" s="13">
        <v>1.8666666666666669</v>
      </c>
      <c r="R3144" s="13">
        <v>4</v>
      </c>
      <c r="S3144" s="13">
        <v>8.3323353293413174</v>
      </c>
      <c r="T3144" s="7">
        <f>IFERROR(VLOOKUP(B786,[1]!users_table[#All],4),"NA")</f>
        <v>8.4223826714801451</v>
      </c>
      <c r="U3144" s="13" t="s">
        <v>75</v>
      </c>
    </row>
    <row r="3145" spans="1:21" x14ac:dyDescent="0.3">
      <c r="A3145" s="25">
        <v>3143</v>
      </c>
      <c r="B3145" s="13" t="s">
        <v>4</v>
      </c>
      <c r="C3145" s="13">
        <v>13659</v>
      </c>
      <c r="D3145" s="13" t="s">
        <v>906</v>
      </c>
      <c r="E3145" s="13" t="s">
        <v>32</v>
      </c>
      <c r="F3145" s="13" t="s">
        <v>152</v>
      </c>
      <c r="G3145" s="13">
        <v>6.93</v>
      </c>
      <c r="H3145" s="26">
        <v>42174</v>
      </c>
      <c r="I3145" s="26">
        <v>42177</v>
      </c>
      <c r="J3145" s="13">
        <v>7</v>
      </c>
      <c r="K3145" s="13">
        <v>2013</v>
      </c>
      <c r="L3145" s="13" t="s">
        <v>33</v>
      </c>
      <c r="M3145" s="13">
        <v>13</v>
      </c>
      <c r="N3145" s="13">
        <v>0.4</v>
      </c>
      <c r="O3145" s="13">
        <v>5.2</v>
      </c>
      <c r="P3145" s="13">
        <v>4</v>
      </c>
      <c r="Q3145" s="13">
        <v>1.3</v>
      </c>
      <c r="R3145" s="13">
        <v>3.25</v>
      </c>
      <c r="S3145" s="13">
        <v>8.3323353293413174</v>
      </c>
      <c r="T3145" s="13">
        <f>IFERROR(VLOOKUP(B787,[1]!users_table[#All],4),"NA")</f>
        <v>8.4223826714801451</v>
      </c>
      <c r="U3145" s="13" t="s">
        <v>64</v>
      </c>
    </row>
    <row r="3146" spans="1:21" x14ac:dyDescent="0.3">
      <c r="A3146" s="25">
        <v>3144</v>
      </c>
      <c r="B3146" s="13" t="s">
        <v>4</v>
      </c>
      <c r="C3146" s="13">
        <v>13659</v>
      </c>
      <c r="D3146" s="13" t="s">
        <v>906</v>
      </c>
      <c r="E3146" s="13" t="s">
        <v>32</v>
      </c>
      <c r="F3146" s="13" t="s">
        <v>152</v>
      </c>
      <c r="G3146" s="13">
        <v>6.93</v>
      </c>
      <c r="H3146" s="26">
        <v>42174</v>
      </c>
      <c r="I3146" s="26">
        <v>42177</v>
      </c>
      <c r="J3146" s="13">
        <v>7</v>
      </c>
      <c r="K3146" s="13">
        <v>2013</v>
      </c>
      <c r="L3146" s="13" t="s">
        <v>33</v>
      </c>
      <c r="M3146" s="13">
        <v>13</v>
      </c>
      <c r="N3146" s="13">
        <v>0.4</v>
      </c>
      <c r="O3146" s="13">
        <v>5.2</v>
      </c>
      <c r="P3146" s="13">
        <v>4</v>
      </c>
      <c r="Q3146" s="13">
        <v>1.3</v>
      </c>
      <c r="R3146" s="13">
        <v>3.25</v>
      </c>
      <c r="S3146" s="13">
        <v>8.3323353293413174</v>
      </c>
      <c r="T3146" s="13">
        <f>IFERROR(VLOOKUP(B787,[1]!users_table[#All],4),"NA")</f>
        <v>8.4223826714801451</v>
      </c>
      <c r="U3146" s="13" t="s">
        <v>1047</v>
      </c>
    </row>
    <row r="3147" spans="1:21" x14ac:dyDescent="0.3">
      <c r="A3147" s="25">
        <v>3145</v>
      </c>
      <c r="B3147" s="13" t="s">
        <v>4</v>
      </c>
      <c r="C3147" s="13">
        <v>13659</v>
      </c>
      <c r="D3147" s="13" t="s">
        <v>906</v>
      </c>
      <c r="E3147" s="13" t="s">
        <v>32</v>
      </c>
      <c r="F3147" s="13" t="s">
        <v>152</v>
      </c>
      <c r="G3147" s="13">
        <v>6.93</v>
      </c>
      <c r="H3147" s="26">
        <v>42174</v>
      </c>
      <c r="I3147" s="26">
        <v>42177</v>
      </c>
      <c r="J3147" s="13">
        <v>7</v>
      </c>
      <c r="K3147" s="13">
        <v>2013</v>
      </c>
      <c r="L3147" s="13" t="s">
        <v>33</v>
      </c>
      <c r="M3147" s="13">
        <v>13</v>
      </c>
      <c r="N3147" s="13">
        <v>0.4</v>
      </c>
      <c r="O3147" s="13">
        <v>5.2</v>
      </c>
      <c r="P3147" s="13">
        <v>4</v>
      </c>
      <c r="Q3147" s="13">
        <v>1.3</v>
      </c>
      <c r="R3147" s="13">
        <v>3.25</v>
      </c>
      <c r="S3147" s="13">
        <v>8.3323353293413174</v>
      </c>
      <c r="T3147" s="13">
        <f>IFERROR(VLOOKUP(B787,[1]!users_table[#All],4),"NA")</f>
        <v>8.4223826714801451</v>
      </c>
      <c r="U3147" s="13" t="s">
        <v>75</v>
      </c>
    </row>
    <row r="3148" spans="1:21" x14ac:dyDescent="0.3">
      <c r="A3148" s="25">
        <v>3146</v>
      </c>
      <c r="B3148" s="13" t="s">
        <v>4</v>
      </c>
      <c r="C3148" s="13">
        <v>14749</v>
      </c>
      <c r="D3148" s="13" t="s">
        <v>907</v>
      </c>
      <c r="E3148" s="13" t="s">
        <v>32</v>
      </c>
      <c r="F3148" s="13" t="s">
        <v>152</v>
      </c>
      <c r="G3148" s="13">
        <v>6.93</v>
      </c>
      <c r="H3148" s="26">
        <v>43458</v>
      </c>
      <c r="I3148" s="26" t="s">
        <v>54</v>
      </c>
      <c r="J3148" s="13">
        <v>7</v>
      </c>
      <c r="K3148" s="13">
        <v>2013</v>
      </c>
      <c r="L3148" s="13" t="s">
        <v>30</v>
      </c>
      <c r="M3148" s="13">
        <v>13</v>
      </c>
      <c r="N3148" s="13">
        <v>0.39444444444444438</v>
      </c>
      <c r="O3148" s="13">
        <v>5.1277777777777773</v>
      </c>
      <c r="P3148" s="13" t="s">
        <v>54</v>
      </c>
      <c r="Q3148" s="13" t="s">
        <v>54</v>
      </c>
      <c r="R3148" s="13" t="s">
        <v>54</v>
      </c>
      <c r="S3148" s="13">
        <v>8.3323353293413174</v>
      </c>
      <c r="T3148" s="13">
        <f>IFERROR(VLOOKUP(B788,[1]!users_table[#All],4),"NA")</f>
        <v>8.4223826714801451</v>
      </c>
      <c r="U3148" s="13" t="s">
        <v>64</v>
      </c>
    </row>
    <row r="3149" spans="1:21" x14ac:dyDescent="0.3">
      <c r="A3149" s="25">
        <v>3147</v>
      </c>
      <c r="B3149" s="13" t="s">
        <v>4</v>
      </c>
      <c r="C3149" s="13">
        <v>14749</v>
      </c>
      <c r="D3149" s="13" t="s">
        <v>907</v>
      </c>
      <c r="E3149" s="13" t="s">
        <v>32</v>
      </c>
      <c r="F3149" s="13" t="s">
        <v>152</v>
      </c>
      <c r="G3149" s="13">
        <v>6.93</v>
      </c>
      <c r="H3149" s="26">
        <v>43458</v>
      </c>
      <c r="I3149" s="26" t="s">
        <v>54</v>
      </c>
      <c r="J3149" s="13">
        <v>7</v>
      </c>
      <c r="K3149" s="13">
        <v>2013</v>
      </c>
      <c r="L3149" s="13" t="s">
        <v>30</v>
      </c>
      <c r="M3149" s="13">
        <v>13</v>
      </c>
      <c r="N3149" s="13">
        <v>0.39444444444444438</v>
      </c>
      <c r="O3149" s="13">
        <v>5.1277777777777773</v>
      </c>
      <c r="P3149" s="13" t="s">
        <v>54</v>
      </c>
      <c r="Q3149" s="13" t="s">
        <v>54</v>
      </c>
      <c r="R3149" s="13" t="s">
        <v>54</v>
      </c>
      <c r="S3149" s="13">
        <v>8.3323353293413174</v>
      </c>
      <c r="T3149" s="13">
        <f>IFERROR(VLOOKUP(B788,[1]!users_table[#All],4),"NA")</f>
        <v>8.4223826714801451</v>
      </c>
      <c r="U3149" s="13" t="s">
        <v>77</v>
      </c>
    </row>
    <row r="3150" spans="1:21" x14ac:dyDescent="0.3">
      <c r="A3150" s="25">
        <v>3148</v>
      </c>
      <c r="B3150" s="13" t="s">
        <v>4</v>
      </c>
      <c r="C3150" s="13">
        <v>14749</v>
      </c>
      <c r="D3150" s="13" t="s">
        <v>907</v>
      </c>
      <c r="E3150" s="13" t="s">
        <v>32</v>
      </c>
      <c r="F3150" s="13" t="s">
        <v>152</v>
      </c>
      <c r="G3150" s="13">
        <v>6.93</v>
      </c>
      <c r="H3150" s="26">
        <v>43458</v>
      </c>
      <c r="I3150" s="26" t="s">
        <v>54</v>
      </c>
      <c r="J3150" s="13">
        <v>7</v>
      </c>
      <c r="K3150" s="13">
        <v>2013</v>
      </c>
      <c r="L3150" s="13" t="s">
        <v>30</v>
      </c>
      <c r="M3150" s="13">
        <v>13</v>
      </c>
      <c r="N3150" s="13">
        <v>0.39444444444444438</v>
      </c>
      <c r="O3150" s="13">
        <v>5.1277777777777773</v>
      </c>
      <c r="P3150" s="13" t="s">
        <v>54</v>
      </c>
      <c r="Q3150" s="13" t="s">
        <v>54</v>
      </c>
      <c r="R3150" s="13" t="s">
        <v>54</v>
      </c>
      <c r="S3150" s="13">
        <v>8.3323353293413174</v>
      </c>
      <c r="T3150" s="13">
        <f>IFERROR(VLOOKUP(B788,[1]!users_table[#All],4),"NA")</f>
        <v>8.4223826714801451</v>
      </c>
      <c r="U3150" s="13" t="s">
        <v>75</v>
      </c>
    </row>
    <row r="3151" spans="1:21" x14ac:dyDescent="0.3">
      <c r="A3151" s="25">
        <v>3149</v>
      </c>
      <c r="B3151" s="13" t="s">
        <v>4</v>
      </c>
      <c r="C3151" s="13">
        <v>14749</v>
      </c>
      <c r="D3151" s="13" t="s">
        <v>907</v>
      </c>
      <c r="E3151" s="13" t="s">
        <v>32</v>
      </c>
      <c r="F3151" s="13" t="s">
        <v>152</v>
      </c>
      <c r="G3151" s="13">
        <v>6.93</v>
      </c>
      <c r="H3151" s="26">
        <v>43458</v>
      </c>
      <c r="I3151" s="26" t="s">
        <v>54</v>
      </c>
      <c r="J3151" s="13">
        <v>7</v>
      </c>
      <c r="K3151" s="13">
        <v>2013</v>
      </c>
      <c r="L3151" s="13" t="s">
        <v>30</v>
      </c>
      <c r="M3151" s="13">
        <v>13</v>
      </c>
      <c r="N3151" s="13">
        <v>0.39444444444444438</v>
      </c>
      <c r="O3151" s="13">
        <v>5.1277777777777773</v>
      </c>
      <c r="P3151" s="13" t="s">
        <v>54</v>
      </c>
      <c r="Q3151" s="13" t="s">
        <v>54</v>
      </c>
      <c r="R3151" s="13" t="s">
        <v>54</v>
      </c>
      <c r="S3151" s="13">
        <v>8.3323353293413174</v>
      </c>
      <c r="T3151" s="13">
        <f>IFERROR(VLOOKUP(B788,[1]!users_table[#All],4),"NA")</f>
        <v>8.4223826714801451</v>
      </c>
      <c r="U3151" s="13" t="s">
        <v>70</v>
      </c>
    </row>
    <row r="3152" spans="1:21" x14ac:dyDescent="0.3">
      <c r="A3152" s="25">
        <v>3150</v>
      </c>
      <c r="B3152" s="13" t="s">
        <v>4</v>
      </c>
      <c r="C3152" s="13">
        <v>19221</v>
      </c>
      <c r="D3152" s="13" t="s">
        <v>908</v>
      </c>
      <c r="E3152" s="13" t="s">
        <v>32</v>
      </c>
      <c r="F3152" s="13" t="s">
        <v>152</v>
      </c>
      <c r="G3152" s="13">
        <v>7.16</v>
      </c>
      <c r="H3152" s="26" t="s">
        <v>54</v>
      </c>
      <c r="I3152" s="26" t="s">
        <v>54</v>
      </c>
      <c r="J3152" s="13">
        <v>7</v>
      </c>
      <c r="K3152" s="13">
        <v>2013</v>
      </c>
      <c r="L3152" s="13" t="s">
        <v>35</v>
      </c>
      <c r="M3152" s="13">
        <v>10</v>
      </c>
      <c r="N3152" s="13">
        <v>0.41111111111111109</v>
      </c>
      <c r="O3152" s="13">
        <v>4.1111111111111107</v>
      </c>
      <c r="P3152" s="13" t="s">
        <v>54</v>
      </c>
      <c r="Q3152" s="13" t="s">
        <v>54</v>
      </c>
      <c r="R3152" s="13" t="s">
        <v>54</v>
      </c>
      <c r="S3152" s="13">
        <v>8.3323353293413174</v>
      </c>
      <c r="T3152" s="13">
        <f>IFERROR(VLOOKUP(B789,[1]!users_table[#All],4),"NA")</f>
        <v>8.4223826714801451</v>
      </c>
      <c r="U3152" s="13" t="s">
        <v>64</v>
      </c>
    </row>
    <row r="3153" spans="1:21" x14ac:dyDescent="0.3">
      <c r="A3153" s="25">
        <v>3151</v>
      </c>
      <c r="B3153" s="13" t="s">
        <v>4</v>
      </c>
      <c r="C3153" s="13">
        <v>19221</v>
      </c>
      <c r="D3153" s="13" t="s">
        <v>908</v>
      </c>
      <c r="E3153" s="13" t="s">
        <v>32</v>
      </c>
      <c r="F3153" s="13" t="s">
        <v>152</v>
      </c>
      <c r="G3153" s="13">
        <v>7.16</v>
      </c>
      <c r="H3153" s="26" t="s">
        <v>54</v>
      </c>
      <c r="I3153" s="26" t="s">
        <v>54</v>
      </c>
      <c r="J3153" s="13">
        <v>7</v>
      </c>
      <c r="K3153" s="13">
        <v>2013</v>
      </c>
      <c r="L3153" s="13" t="s">
        <v>35</v>
      </c>
      <c r="M3153" s="13">
        <v>10</v>
      </c>
      <c r="N3153" s="13">
        <v>0.41111111111111109</v>
      </c>
      <c r="O3153" s="13">
        <v>4.1111111111111107</v>
      </c>
      <c r="P3153" s="13" t="s">
        <v>54</v>
      </c>
      <c r="Q3153" s="13" t="s">
        <v>54</v>
      </c>
      <c r="R3153" s="13" t="s">
        <v>54</v>
      </c>
      <c r="S3153" s="13">
        <v>8.3323353293413174</v>
      </c>
      <c r="T3153" s="13">
        <f>IFERROR(VLOOKUP(B789,[1]!users_table[#All],4),"NA")</f>
        <v>8.4223826714801451</v>
      </c>
      <c r="U3153" s="13" t="s">
        <v>77</v>
      </c>
    </row>
    <row r="3154" spans="1:21" x14ac:dyDescent="0.3">
      <c r="A3154" s="25">
        <v>3152</v>
      </c>
      <c r="B3154" s="13" t="s">
        <v>4</v>
      </c>
      <c r="C3154" s="13">
        <v>19221</v>
      </c>
      <c r="D3154" s="13" t="s">
        <v>908</v>
      </c>
      <c r="E3154" s="13" t="s">
        <v>32</v>
      </c>
      <c r="F3154" s="13" t="s">
        <v>152</v>
      </c>
      <c r="G3154" s="13">
        <v>7.16</v>
      </c>
      <c r="H3154" s="26" t="s">
        <v>54</v>
      </c>
      <c r="I3154" s="26" t="s">
        <v>54</v>
      </c>
      <c r="J3154" s="13">
        <v>7</v>
      </c>
      <c r="K3154" s="13">
        <v>2013</v>
      </c>
      <c r="L3154" s="13" t="s">
        <v>35</v>
      </c>
      <c r="M3154" s="13">
        <v>10</v>
      </c>
      <c r="N3154" s="13">
        <v>0.41111111111111109</v>
      </c>
      <c r="O3154" s="13">
        <v>4.1111111111111107</v>
      </c>
      <c r="P3154" s="13" t="s">
        <v>54</v>
      </c>
      <c r="Q3154" s="13" t="s">
        <v>54</v>
      </c>
      <c r="R3154" s="13" t="s">
        <v>54</v>
      </c>
      <c r="S3154" s="13">
        <v>8.3323353293413174</v>
      </c>
      <c r="T3154" s="13">
        <f>IFERROR(VLOOKUP(B789,[1]!users_table[#All],4),"NA")</f>
        <v>8.4223826714801451</v>
      </c>
      <c r="U3154" s="13" t="s">
        <v>75</v>
      </c>
    </row>
    <row r="3155" spans="1:21" x14ac:dyDescent="0.3">
      <c r="A3155" s="25">
        <v>3153</v>
      </c>
      <c r="B3155" s="13" t="s">
        <v>4</v>
      </c>
      <c r="C3155" s="13">
        <v>19221</v>
      </c>
      <c r="D3155" s="13" t="s">
        <v>908</v>
      </c>
      <c r="E3155" s="13" t="s">
        <v>32</v>
      </c>
      <c r="F3155" s="13" t="s">
        <v>152</v>
      </c>
      <c r="G3155" s="13">
        <v>7.16</v>
      </c>
      <c r="H3155" s="26" t="s">
        <v>54</v>
      </c>
      <c r="I3155" s="26" t="s">
        <v>54</v>
      </c>
      <c r="J3155" s="13">
        <v>7</v>
      </c>
      <c r="K3155" s="13">
        <v>2013</v>
      </c>
      <c r="L3155" s="13" t="s">
        <v>35</v>
      </c>
      <c r="M3155" s="13">
        <v>10</v>
      </c>
      <c r="N3155" s="13">
        <v>0.41111111111111109</v>
      </c>
      <c r="O3155" s="13">
        <v>4.1111111111111107</v>
      </c>
      <c r="P3155" s="13" t="s">
        <v>54</v>
      </c>
      <c r="Q3155" s="13" t="s">
        <v>54</v>
      </c>
      <c r="R3155" s="13" t="s">
        <v>54</v>
      </c>
      <c r="S3155" s="13">
        <v>8.3323353293413174</v>
      </c>
      <c r="T3155" s="13">
        <f>IFERROR(VLOOKUP(B789,[1]!users_table[#All],4),"NA")</f>
        <v>8.4223826714801451</v>
      </c>
      <c r="U3155" s="13" t="s">
        <v>70</v>
      </c>
    </row>
    <row r="3156" spans="1:21" x14ac:dyDescent="0.3">
      <c r="A3156" s="25">
        <v>3154</v>
      </c>
      <c r="B3156" s="13" t="s">
        <v>4</v>
      </c>
      <c r="C3156" s="13">
        <v>24705</v>
      </c>
      <c r="D3156" s="13" t="s">
        <v>909</v>
      </c>
      <c r="E3156" s="13" t="s">
        <v>32</v>
      </c>
      <c r="F3156" s="13" t="s">
        <v>152</v>
      </c>
      <c r="G3156" s="13">
        <v>6.44</v>
      </c>
      <c r="H3156" s="26">
        <v>42140</v>
      </c>
      <c r="I3156" s="26">
        <v>42141</v>
      </c>
      <c r="J3156" s="13">
        <v>7</v>
      </c>
      <c r="K3156" s="13">
        <v>2014</v>
      </c>
      <c r="L3156" s="13" t="s">
        <v>35</v>
      </c>
      <c r="M3156" s="13">
        <v>12</v>
      </c>
      <c r="N3156" s="13">
        <v>0.4</v>
      </c>
      <c r="O3156" s="13">
        <v>4.8000000000000007</v>
      </c>
      <c r="P3156" s="13">
        <v>2</v>
      </c>
      <c r="Q3156" s="13">
        <v>2.4</v>
      </c>
      <c r="R3156" s="13">
        <v>6</v>
      </c>
      <c r="S3156" s="13">
        <v>8.3323353293413174</v>
      </c>
      <c r="T3156" s="13">
        <f>IFERROR(VLOOKUP(B791,[1]!users_table[#All],4),"NA")</f>
        <v>8.4223826714801451</v>
      </c>
      <c r="U3156" s="13" t="s">
        <v>65</v>
      </c>
    </row>
    <row r="3157" spans="1:21" x14ac:dyDescent="0.3">
      <c r="A3157" s="25">
        <v>3155</v>
      </c>
      <c r="B3157" s="13" t="s">
        <v>4</v>
      </c>
      <c r="C3157" s="13">
        <v>24705</v>
      </c>
      <c r="D3157" s="13" t="s">
        <v>909</v>
      </c>
      <c r="E3157" s="13" t="s">
        <v>32</v>
      </c>
      <c r="F3157" s="13" t="s">
        <v>152</v>
      </c>
      <c r="G3157" s="13">
        <v>6.44</v>
      </c>
      <c r="H3157" s="26">
        <v>42140</v>
      </c>
      <c r="I3157" s="26">
        <v>42141</v>
      </c>
      <c r="J3157" s="13">
        <v>7</v>
      </c>
      <c r="K3157" s="13">
        <v>2014</v>
      </c>
      <c r="L3157" s="13" t="s">
        <v>35</v>
      </c>
      <c r="M3157" s="13">
        <v>12</v>
      </c>
      <c r="N3157" s="13">
        <v>0.4</v>
      </c>
      <c r="O3157" s="13">
        <v>4.8000000000000007</v>
      </c>
      <c r="P3157" s="13">
        <v>2</v>
      </c>
      <c r="Q3157" s="13">
        <v>2.4</v>
      </c>
      <c r="R3157" s="13">
        <v>6</v>
      </c>
      <c r="S3157" s="13">
        <v>8.3323353293413174</v>
      </c>
      <c r="T3157" s="13">
        <f>IFERROR(VLOOKUP(B791,[1]!users_table[#All],4),"NA")</f>
        <v>8.4223826714801451</v>
      </c>
      <c r="U3157" s="13" t="s">
        <v>64</v>
      </c>
    </row>
    <row r="3158" spans="1:21" x14ac:dyDescent="0.3">
      <c r="A3158" s="25">
        <v>3156</v>
      </c>
      <c r="B3158" s="13" t="s">
        <v>4</v>
      </c>
      <c r="C3158" s="13">
        <v>24705</v>
      </c>
      <c r="D3158" s="13" t="s">
        <v>909</v>
      </c>
      <c r="E3158" s="13" t="s">
        <v>32</v>
      </c>
      <c r="F3158" s="13" t="s">
        <v>152</v>
      </c>
      <c r="G3158" s="13">
        <v>6.44</v>
      </c>
      <c r="H3158" s="26">
        <v>42140</v>
      </c>
      <c r="I3158" s="26">
        <v>42141</v>
      </c>
      <c r="J3158" s="13">
        <v>7</v>
      </c>
      <c r="K3158" s="13">
        <v>2014</v>
      </c>
      <c r="L3158" s="13" t="s">
        <v>35</v>
      </c>
      <c r="M3158" s="13">
        <v>12</v>
      </c>
      <c r="N3158" s="13">
        <v>0.4</v>
      </c>
      <c r="O3158" s="13">
        <v>4.8000000000000007</v>
      </c>
      <c r="P3158" s="13">
        <v>2</v>
      </c>
      <c r="Q3158" s="13">
        <v>2.4</v>
      </c>
      <c r="R3158" s="13">
        <v>6</v>
      </c>
      <c r="S3158" s="13">
        <v>8.3323353293413174</v>
      </c>
      <c r="T3158" s="7">
        <f>IFERROR(VLOOKUP(B791,[1]!users_table[#All],4),"NA")</f>
        <v>8.4223826714801451</v>
      </c>
      <c r="U3158" s="13" t="s">
        <v>60</v>
      </c>
    </row>
    <row r="3159" spans="1:21" x14ac:dyDescent="0.3">
      <c r="A3159" s="25">
        <v>3157</v>
      </c>
      <c r="B3159" s="13" t="s">
        <v>4</v>
      </c>
      <c r="C3159" s="13">
        <v>24705</v>
      </c>
      <c r="D3159" s="13" t="s">
        <v>909</v>
      </c>
      <c r="E3159" s="13" t="s">
        <v>32</v>
      </c>
      <c r="F3159" s="13" t="s">
        <v>152</v>
      </c>
      <c r="G3159" s="13">
        <v>6.44</v>
      </c>
      <c r="H3159" s="26">
        <v>42140</v>
      </c>
      <c r="I3159" s="26">
        <v>42141</v>
      </c>
      <c r="J3159" s="13">
        <v>7</v>
      </c>
      <c r="K3159" s="13">
        <v>2014</v>
      </c>
      <c r="L3159" s="13" t="s">
        <v>35</v>
      </c>
      <c r="M3159" s="13">
        <v>12</v>
      </c>
      <c r="N3159" s="13">
        <v>0.4</v>
      </c>
      <c r="O3159" s="13">
        <v>4.8000000000000007</v>
      </c>
      <c r="P3159" s="13">
        <v>2</v>
      </c>
      <c r="Q3159" s="13">
        <v>2.4</v>
      </c>
      <c r="R3159" s="13">
        <v>6</v>
      </c>
      <c r="S3159" s="13">
        <v>8.3323353293413174</v>
      </c>
      <c r="T3159" s="13">
        <f>IFERROR(VLOOKUP(B791,[1]!users_table[#All],4),"NA")</f>
        <v>8.4223826714801451</v>
      </c>
      <c r="U3159" s="13" t="s">
        <v>1048</v>
      </c>
    </row>
    <row r="3160" spans="1:21" x14ac:dyDescent="0.3">
      <c r="A3160" s="25">
        <v>3158</v>
      </c>
      <c r="B3160" s="13" t="s">
        <v>4</v>
      </c>
      <c r="C3160" s="13">
        <v>24705</v>
      </c>
      <c r="D3160" s="13" t="s">
        <v>909</v>
      </c>
      <c r="E3160" s="13" t="s">
        <v>32</v>
      </c>
      <c r="F3160" s="13" t="s">
        <v>152</v>
      </c>
      <c r="G3160" s="13">
        <v>6.44</v>
      </c>
      <c r="H3160" s="26">
        <v>42140</v>
      </c>
      <c r="I3160" s="26">
        <v>42141</v>
      </c>
      <c r="J3160" s="13">
        <v>7</v>
      </c>
      <c r="K3160" s="13">
        <v>2014</v>
      </c>
      <c r="L3160" s="13" t="s">
        <v>35</v>
      </c>
      <c r="M3160" s="13">
        <v>12</v>
      </c>
      <c r="N3160" s="13">
        <v>0.4</v>
      </c>
      <c r="O3160" s="13">
        <v>4.8000000000000007</v>
      </c>
      <c r="P3160" s="13">
        <v>2</v>
      </c>
      <c r="Q3160" s="13">
        <v>2.4</v>
      </c>
      <c r="R3160" s="13">
        <v>6</v>
      </c>
      <c r="S3160" s="13">
        <v>8.3323353293413174</v>
      </c>
      <c r="T3160" s="7">
        <f>IFERROR(VLOOKUP(B791,[1]!users_table[#All],4),"NA")</f>
        <v>8.4223826714801451</v>
      </c>
      <c r="U3160" s="13" t="s">
        <v>75</v>
      </c>
    </row>
    <row r="3161" spans="1:21" x14ac:dyDescent="0.3">
      <c r="A3161" s="25">
        <v>3159</v>
      </c>
      <c r="B3161" s="13" t="s">
        <v>4</v>
      </c>
      <c r="C3161" s="13">
        <v>24705</v>
      </c>
      <c r="D3161" s="13" t="s">
        <v>909</v>
      </c>
      <c r="E3161" s="13" t="s">
        <v>32</v>
      </c>
      <c r="F3161" s="13" t="s">
        <v>152</v>
      </c>
      <c r="G3161" s="13">
        <v>6.44</v>
      </c>
      <c r="H3161" s="26">
        <v>42140</v>
      </c>
      <c r="I3161" s="26">
        <v>42141</v>
      </c>
      <c r="J3161" s="13">
        <v>7</v>
      </c>
      <c r="K3161" s="13">
        <v>2014</v>
      </c>
      <c r="L3161" s="13" t="s">
        <v>35</v>
      </c>
      <c r="M3161" s="13">
        <v>12</v>
      </c>
      <c r="N3161" s="13">
        <v>0.4</v>
      </c>
      <c r="O3161" s="13">
        <v>4.8000000000000007</v>
      </c>
      <c r="P3161" s="13">
        <v>2</v>
      </c>
      <c r="Q3161" s="13">
        <v>2.4</v>
      </c>
      <c r="R3161" s="13">
        <v>6</v>
      </c>
      <c r="S3161" s="13">
        <v>8.3323353293413174</v>
      </c>
      <c r="T3161" s="7">
        <f>IFERROR(VLOOKUP(B791,[1]!users_table[#All],4),"NA")</f>
        <v>8.4223826714801451</v>
      </c>
      <c r="U3161" s="13" t="s">
        <v>70</v>
      </c>
    </row>
    <row r="3162" spans="1:21" x14ac:dyDescent="0.3">
      <c r="A3162" s="25">
        <v>3160</v>
      </c>
      <c r="B3162" s="13" t="s">
        <v>4</v>
      </c>
      <c r="C3162" s="13">
        <v>40834</v>
      </c>
      <c r="D3162" s="13" t="s">
        <v>910</v>
      </c>
      <c r="E3162" s="13" t="s">
        <v>32</v>
      </c>
      <c r="F3162" s="13" t="s">
        <v>154</v>
      </c>
      <c r="G3162" s="13">
        <v>8.5500000000000007</v>
      </c>
      <c r="H3162" s="26">
        <v>44485</v>
      </c>
      <c r="I3162" s="26">
        <v>44651</v>
      </c>
      <c r="J3162" s="13">
        <v>10</v>
      </c>
      <c r="K3162" s="13">
        <v>2021</v>
      </c>
      <c r="L3162" s="13" t="s">
        <v>35</v>
      </c>
      <c r="M3162" s="13">
        <v>23</v>
      </c>
      <c r="N3162" s="13">
        <v>0.38055555555555548</v>
      </c>
      <c r="O3162" s="13">
        <v>8.7527777777777764</v>
      </c>
      <c r="P3162" s="13">
        <v>167</v>
      </c>
      <c r="Q3162" s="13">
        <v>5.2411842980705253E-2</v>
      </c>
      <c r="R3162" s="13">
        <v>0.1377245508982036</v>
      </c>
      <c r="S3162" s="13">
        <v>8.3323353293413174</v>
      </c>
      <c r="T3162" s="13">
        <f>IFERROR(VLOOKUP(B792,[1]!users_table[#All],4),"NA")</f>
        <v>8.4223826714801451</v>
      </c>
      <c r="U3162" s="13" t="s">
        <v>59</v>
      </c>
    </row>
    <row r="3163" spans="1:21" x14ac:dyDescent="0.3">
      <c r="A3163" s="25">
        <v>3161</v>
      </c>
      <c r="B3163" s="13" t="s">
        <v>4</v>
      </c>
      <c r="C3163" s="13">
        <v>40834</v>
      </c>
      <c r="D3163" s="13" t="s">
        <v>910</v>
      </c>
      <c r="E3163" s="13" t="s">
        <v>32</v>
      </c>
      <c r="F3163" s="13" t="s">
        <v>154</v>
      </c>
      <c r="G3163" s="13">
        <v>8.5500000000000007</v>
      </c>
      <c r="H3163" s="26">
        <v>44485</v>
      </c>
      <c r="I3163" s="26">
        <v>44651</v>
      </c>
      <c r="J3163" s="13">
        <v>10</v>
      </c>
      <c r="K3163" s="13">
        <v>2021</v>
      </c>
      <c r="L3163" s="13" t="s">
        <v>35</v>
      </c>
      <c r="M3163" s="13">
        <v>23</v>
      </c>
      <c r="N3163" s="13">
        <v>0.38055555555555548</v>
      </c>
      <c r="O3163" s="13">
        <v>8.7527777777777764</v>
      </c>
      <c r="P3163" s="13">
        <v>167</v>
      </c>
      <c r="Q3163" s="13">
        <v>5.2411842980705253E-2</v>
      </c>
      <c r="R3163" s="13">
        <v>0.1377245508982036</v>
      </c>
      <c r="S3163" s="13">
        <v>8.3323353293413174</v>
      </c>
      <c r="T3163" s="13">
        <f>IFERROR(VLOOKUP(B792,[1]!users_table[#All],4),"NA")</f>
        <v>8.4223826714801451</v>
      </c>
      <c r="U3163" s="13" t="s">
        <v>60</v>
      </c>
    </row>
    <row r="3164" spans="1:21" x14ac:dyDescent="0.3">
      <c r="A3164" s="25">
        <v>3162</v>
      </c>
      <c r="B3164" s="13" t="s">
        <v>4</v>
      </c>
      <c r="C3164" s="13">
        <v>29803</v>
      </c>
      <c r="D3164" s="13" t="s">
        <v>911</v>
      </c>
      <c r="E3164" s="13" t="s">
        <v>32</v>
      </c>
      <c r="F3164" s="13" t="s">
        <v>152</v>
      </c>
      <c r="G3164" s="13">
        <v>7.92</v>
      </c>
      <c r="H3164" s="26">
        <v>43867</v>
      </c>
      <c r="I3164" s="26">
        <v>43869</v>
      </c>
      <c r="J3164" s="13">
        <v>10</v>
      </c>
      <c r="K3164" s="13">
        <v>2015</v>
      </c>
      <c r="L3164" s="13" t="s">
        <v>39</v>
      </c>
      <c r="M3164" s="13">
        <v>13</v>
      </c>
      <c r="N3164" s="13">
        <v>0.40472222222222221</v>
      </c>
      <c r="O3164" s="13">
        <v>5.2613888888888889</v>
      </c>
      <c r="P3164" s="13">
        <v>3</v>
      </c>
      <c r="Q3164" s="13">
        <v>1.7537962962962961</v>
      </c>
      <c r="R3164" s="13">
        <v>4.333333333333333</v>
      </c>
      <c r="S3164" s="13">
        <v>8.3323353293413174</v>
      </c>
      <c r="T3164" s="13">
        <f>IFERROR(VLOOKUP(B793,[1]!users_table[#All],4),"NA")</f>
        <v>8.4223826714801451</v>
      </c>
      <c r="U3164" s="13" t="s">
        <v>65</v>
      </c>
    </row>
    <row r="3165" spans="1:21" x14ac:dyDescent="0.3">
      <c r="A3165" s="25">
        <v>3163</v>
      </c>
      <c r="B3165" s="13" t="s">
        <v>4</v>
      </c>
      <c r="C3165" s="13">
        <v>29803</v>
      </c>
      <c r="D3165" s="13" t="s">
        <v>911</v>
      </c>
      <c r="E3165" s="13" t="s">
        <v>32</v>
      </c>
      <c r="F3165" s="13" t="s">
        <v>152</v>
      </c>
      <c r="G3165" s="13">
        <v>7.92</v>
      </c>
      <c r="H3165" s="26">
        <v>43867</v>
      </c>
      <c r="I3165" s="26">
        <v>43869</v>
      </c>
      <c r="J3165" s="13">
        <v>10</v>
      </c>
      <c r="K3165" s="13">
        <v>2015</v>
      </c>
      <c r="L3165" s="13" t="s">
        <v>39</v>
      </c>
      <c r="M3165" s="13">
        <v>13</v>
      </c>
      <c r="N3165" s="13">
        <v>0.40472222222222221</v>
      </c>
      <c r="O3165" s="13">
        <v>5.2613888888888889</v>
      </c>
      <c r="P3165" s="13">
        <v>3</v>
      </c>
      <c r="Q3165" s="13">
        <v>1.7537962962962961</v>
      </c>
      <c r="R3165" s="13">
        <v>4.333333333333333</v>
      </c>
      <c r="S3165" s="13">
        <v>8.3323353293413174</v>
      </c>
      <c r="T3165" s="13">
        <f>IFERROR(VLOOKUP(B793,[1]!users_table[#All],4),"NA")</f>
        <v>8.4223826714801451</v>
      </c>
      <c r="U3165" s="13" t="s">
        <v>59</v>
      </c>
    </row>
    <row r="3166" spans="1:21" x14ac:dyDescent="0.3">
      <c r="A3166" s="25">
        <v>3164</v>
      </c>
      <c r="B3166" s="13" t="s">
        <v>4</v>
      </c>
      <c r="C3166" s="13">
        <v>29803</v>
      </c>
      <c r="D3166" s="13" t="s">
        <v>911</v>
      </c>
      <c r="E3166" s="13" t="s">
        <v>32</v>
      </c>
      <c r="F3166" s="13" t="s">
        <v>152</v>
      </c>
      <c r="G3166" s="13">
        <v>7.92</v>
      </c>
      <c r="H3166" s="26">
        <v>43867</v>
      </c>
      <c r="I3166" s="26">
        <v>43869</v>
      </c>
      <c r="J3166" s="13">
        <v>10</v>
      </c>
      <c r="K3166" s="13">
        <v>2015</v>
      </c>
      <c r="L3166" s="13" t="s">
        <v>39</v>
      </c>
      <c r="M3166" s="13">
        <v>13</v>
      </c>
      <c r="N3166" s="13">
        <v>0.40472222222222221</v>
      </c>
      <c r="O3166" s="13">
        <v>5.2613888888888889</v>
      </c>
      <c r="P3166" s="13">
        <v>3</v>
      </c>
      <c r="Q3166" s="13">
        <v>1.7537962962962961</v>
      </c>
      <c r="R3166" s="13">
        <v>4.333333333333333</v>
      </c>
      <c r="S3166" s="13">
        <v>8.3323353293413174</v>
      </c>
      <c r="T3166" s="13">
        <f>IFERROR(VLOOKUP(B793,[1]!users_table[#All],4),"NA")</f>
        <v>8.4223826714801451</v>
      </c>
      <c r="U3166" s="13" t="s">
        <v>60</v>
      </c>
    </row>
    <row r="3167" spans="1:21" x14ac:dyDescent="0.3">
      <c r="A3167" s="25">
        <v>3165</v>
      </c>
      <c r="B3167" s="13" t="s">
        <v>4</v>
      </c>
      <c r="C3167" s="13">
        <v>29803</v>
      </c>
      <c r="D3167" s="13" t="s">
        <v>911</v>
      </c>
      <c r="E3167" s="13" t="s">
        <v>32</v>
      </c>
      <c r="F3167" s="13" t="s">
        <v>152</v>
      </c>
      <c r="G3167" s="13">
        <v>7.92</v>
      </c>
      <c r="H3167" s="26">
        <v>43867</v>
      </c>
      <c r="I3167" s="26">
        <v>43869</v>
      </c>
      <c r="J3167" s="13">
        <v>10</v>
      </c>
      <c r="K3167" s="13">
        <v>2015</v>
      </c>
      <c r="L3167" s="13" t="s">
        <v>39</v>
      </c>
      <c r="M3167" s="13">
        <v>13</v>
      </c>
      <c r="N3167" s="13">
        <v>0.40472222222222221</v>
      </c>
      <c r="O3167" s="13">
        <v>5.2613888888888889</v>
      </c>
      <c r="P3167" s="13">
        <v>3</v>
      </c>
      <c r="Q3167" s="13">
        <v>1.7537962962962961</v>
      </c>
      <c r="R3167" s="13">
        <v>4.333333333333333</v>
      </c>
      <c r="S3167" s="13">
        <v>8.3323353293413174</v>
      </c>
      <c r="T3167" s="13">
        <f>IFERROR(VLOOKUP(B793,[1]!users_table[#All],4),"NA")</f>
        <v>8.4223826714801451</v>
      </c>
      <c r="U3167" s="13" t="s">
        <v>67</v>
      </c>
    </row>
    <row r="3168" spans="1:21" x14ac:dyDescent="0.3">
      <c r="A3168" s="25">
        <v>3166</v>
      </c>
      <c r="B3168" s="13" t="s">
        <v>4</v>
      </c>
      <c r="C3168" s="13">
        <v>35073</v>
      </c>
      <c r="D3168" s="13" t="s">
        <v>912</v>
      </c>
      <c r="E3168" s="13" t="s">
        <v>32</v>
      </c>
      <c r="F3168" s="13" t="s">
        <v>152</v>
      </c>
      <c r="G3168" s="13">
        <v>7.76</v>
      </c>
      <c r="H3168" s="26">
        <v>43870</v>
      </c>
      <c r="I3168" s="26">
        <v>43870</v>
      </c>
      <c r="J3168" s="13">
        <v>10</v>
      </c>
      <c r="K3168" s="13">
        <v>2018</v>
      </c>
      <c r="L3168" s="13" t="s">
        <v>30</v>
      </c>
      <c r="M3168" s="13">
        <v>13</v>
      </c>
      <c r="N3168" s="13">
        <v>0.39444444444444438</v>
      </c>
      <c r="O3168" s="13">
        <v>5.1277777777777773</v>
      </c>
      <c r="P3168" s="13">
        <v>1</v>
      </c>
      <c r="Q3168" s="13">
        <v>5.1277777777777773</v>
      </c>
      <c r="R3168" s="13">
        <v>13</v>
      </c>
      <c r="S3168" s="13">
        <v>8.3323353293413174</v>
      </c>
      <c r="T3168" s="13">
        <f>IFERROR(VLOOKUP(B794,[1]!users_table[#All],4),"NA")</f>
        <v>8.4223826714801451</v>
      </c>
      <c r="U3168" s="13" t="s">
        <v>65</v>
      </c>
    </row>
    <row r="3169" spans="1:21" x14ac:dyDescent="0.3">
      <c r="A3169" s="25">
        <v>3167</v>
      </c>
      <c r="B3169" s="13" t="s">
        <v>4</v>
      </c>
      <c r="C3169" s="13">
        <v>35073</v>
      </c>
      <c r="D3169" s="13" t="s">
        <v>912</v>
      </c>
      <c r="E3169" s="13" t="s">
        <v>32</v>
      </c>
      <c r="F3169" s="13" t="s">
        <v>152</v>
      </c>
      <c r="G3169" s="13">
        <v>7.76</v>
      </c>
      <c r="H3169" s="26">
        <v>43870</v>
      </c>
      <c r="I3169" s="26">
        <v>43870</v>
      </c>
      <c r="J3169" s="13">
        <v>10</v>
      </c>
      <c r="K3169" s="13">
        <v>2018</v>
      </c>
      <c r="L3169" s="13" t="s">
        <v>30</v>
      </c>
      <c r="M3169" s="13">
        <v>13</v>
      </c>
      <c r="N3169" s="13">
        <v>0.39444444444444438</v>
      </c>
      <c r="O3169" s="13">
        <v>5.1277777777777773</v>
      </c>
      <c r="P3169" s="13">
        <v>1</v>
      </c>
      <c r="Q3169" s="13">
        <v>5.1277777777777773</v>
      </c>
      <c r="R3169" s="13">
        <v>13</v>
      </c>
      <c r="S3169" s="13">
        <v>8.3323353293413174</v>
      </c>
      <c r="T3169" s="13">
        <f>IFERROR(VLOOKUP(B794,[1]!users_table[#All],4),"NA")</f>
        <v>8.4223826714801451</v>
      </c>
      <c r="U3169" s="13" t="s">
        <v>59</v>
      </c>
    </row>
    <row r="3170" spans="1:21" x14ac:dyDescent="0.3">
      <c r="A3170" s="25">
        <v>3168</v>
      </c>
      <c r="B3170" s="13" t="s">
        <v>4</v>
      </c>
      <c r="C3170" s="13">
        <v>35073</v>
      </c>
      <c r="D3170" s="13" t="s">
        <v>912</v>
      </c>
      <c r="E3170" s="13" t="s">
        <v>32</v>
      </c>
      <c r="F3170" s="13" t="s">
        <v>152</v>
      </c>
      <c r="G3170" s="13">
        <v>7.76</v>
      </c>
      <c r="H3170" s="26">
        <v>43870</v>
      </c>
      <c r="I3170" s="26">
        <v>43870</v>
      </c>
      <c r="J3170" s="13">
        <v>10</v>
      </c>
      <c r="K3170" s="13">
        <v>2018</v>
      </c>
      <c r="L3170" s="13" t="s">
        <v>30</v>
      </c>
      <c r="M3170" s="13">
        <v>13</v>
      </c>
      <c r="N3170" s="13">
        <v>0.39444444444444438</v>
      </c>
      <c r="O3170" s="13">
        <v>5.1277777777777773</v>
      </c>
      <c r="P3170" s="13">
        <v>1</v>
      </c>
      <c r="Q3170" s="13">
        <v>5.1277777777777773</v>
      </c>
      <c r="R3170" s="13">
        <v>13</v>
      </c>
      <c r="S3170" s="13">
        <v>8.3323353293413174</v>
      </c>
      <c r="T3170" s="13">
        <f>IFERROR(VLOOKUP(B794,[1]!users_table[#All],4),"NA")</f>
        <v>8.4223826714801451</v>
      </c>
      <c r="U3170" s="13" t="s">
        <v>60</v>
      </c>
    </row>
    <row r="3171" spans="1:21" x14ac:dyDescent="0.3">
      <c r="A3171" s="25">
        <v>3169</v>
      </c>
      <c r="B3171" s="13" t="s">
        <v>4</v>
      </c>
      <c r="C3171" s="13">
        <v>35073</v>
      </c>
      <c r="D3171" s="13" t="s">
        <v>912</v>
      </c>
      <c r="E3171" s="13" t="s">
        <v>32</v>
      </c>
      <c r="F3171" s="13" t="s">
        <v>152</v>
      </c>
      <c r="G3171" s="13">
        <v>7.76</v>
      </c>
      <c r="H3171" s="26">
        <v>43870</v>
      </c>
      <c r="I3171" s="26">
        <v>43870</v>
      </c>
      <c r="J3171" s="13">
        <v>10</v>
      </c>
      <c r="K3171" s="13">
        <v>2018</v>
      </c>
      <c r="L3171" s="13" t="s">
        <v>30</v>
      </c>
      <c r="M3171" s="13">
        <v>13</v>
      </c>
      <c r="N3171" s="13">
        <v>0.39444444444444438</v>
      </c>
      <c r="O3171" s="13">
        <v>5.1277777777777773</v>
      </c>
      <c r="P3171" s="13">
        <v>1</v>
      </c>
      <c r="Q3171" s="13">
        <v>5.1277777777777773</v>
      </c>
      <c r="R3171" s="13">
        <v>13</v>
      </c>
      <c r="S3171" s="13">
        <v>8.3323353293413174</v>
      </c>
      <c r="T3171" s="13">
        <f>IFERROR(VLOOKUP(B794,[1]!users_table[#All],4),"NA")</f>
        <v>8.4223826714801451</v>
      </c>
      <c r="U3171" s="13" t="s">
        <v>67</v>
      </c>
    </row>
    <row r="3172" spans="1:21" x14ac:dyDescent="0.3">
      <c r="A3172" s="25">
        <v>3170</v>
      </c>
      <c r="B3172" s="13" t="s">
        <v>4</v>
      </c>
      <c r="C3172" s="13">
        <v>37675</v>
      </c>
      <c r="D3172" s="13" t="s">
        <v>913</v>
      </c>
      <c r="E3172" s="13" t="s">
        <v>32</v>
      </c>
      <c r="F3172" s="13" t="s">
        <v>152</v>
      </c>
      <c r="G3172" s="13">
        <v>7.92</v>
      </c>
      <c r="H3172" s="26">
        <v>43871</v>
      </c>
      <c r="I3172" s="26">
        <v>43875</v>
      </c>
      <c r="J3172" s="13">
        <v>10</v>
      </c>
      <c r="K3172" s="13">
        <v>2018</v>
      </c>
      <c r="L3172" s="13" t="s">
        <v>39</v>
      </c>
      <c r="M3172" s="13">
        <v>13</v>
      </c>
      <c r="N3172" s="13">
        <v>0.39444444444444438</v>
      </c>
      <c r="O3172" s="13">
        <v>5.1277777777777773</v>
      </c>
      <c r="P3172" s="13">
        <v>5</v>
      </c>
      <c r="Q3172" s="13">
        <v>1.025555555555556</v>
      </c>
      <c r="R3172" s="13">
        <v>2.6</v>
      </c>
      <c r="S3172" s="13">
        <v>8.3323353293413174</v>
      </c>
      <c r="T3172" s="13">
        <f>IFERROR(VLOOKUP(B795,[1]!users_table[#All],4),"NA")</f>
        <v>8.4223826714801451</v>
      </c>
      <c r="U3172" s="13" t="s">
        <v>65</v>
      </c>
    </row>
    <row r="3173" spans="1:21" x14ac:dyDescent="0.3">
      <c r="A3173" s="25">
        <v>3171</v>
      </c>
      <c r="B3173" s="13" t="s">
        <v>4</v>
      </c>
      <c r="C3173" s="13">
        <v>37675</v>
      </c>
      <c r="D3173" s="13" t="s">
        <v>913</v>
      </c>
      <c r="E3173" s="13" t="s">
        <v>32</v>
      </c>
      <c r="F3173" s="13" t="s">
        <v>152</v>
      </c>
      <c r="G3173" s="13">
        <v>7.92</v>
      </c>
      <c r="H3173" s="26">
        <v>43871</v>
      </c>
      <c r="I3173" s="26">
        <v>43875</v>
      </c>
      <c r="J3173" s="13">
        <v>10</v>
      </c>
      <c r="K3173" s="13">
        <v>2018</v>
      </c>
      <c r="L3173" s="13" t="s">
        <v>39</v>
      </c>
      <c r="M3173" s="13">
        <v>13</v>
      </c>
      <c r="N3173" s="13">
        <v>0.39444444444444438</v>
      </c>
      <c r="O3173" s="13">
        <v>5.1277777777777773</v>
      </c>
      <c r="P3173" s="13">
        <v>5</v>
      </c>
      <c r="Q3173" s="13">
        <v>1.025555555555556</v>
      </c>
      <c r="R3173" s="13">
        <v>2.6</v>
      </c>
      <c r="S3173" s="13">
        <v>8.3323353293413174</v>
      </c>
      <c r="T3173" s="13">
        <f>IFERROR(VLOOKUP(B795,[1]!users_table[#All],4),"NA")</f>
        <v>8.4223826714801451</v>
      </c>
      <c r="U3173" s="13" t="s">
        <v>59</v>
      </c>
    </row>
    <row r="3174" spans="1:21" x14ac:dyDescent="0.3">
      <c r="A3174" s="25">
        <v>3172</v>
      </c>
      <c r="B3174" s="13" t="s">
        <v>4</v>
      </c>
      <c r="C3174" s="13">
        <v>37675</v>
      </c>
      <c r="D3174" s="13" t="s">
        <v>913</v>
      </c>
      <c r="E3174" s="13" t="s">
        <v>32</v>
      </c>
      <c r="F3174" s="13" t="s">
        <v>152</v>
      </c>
      <c r="G3174" s="13">
        <v>7.92</v>
      </c>
      <c r="H3174" s="26">
        <v>43871</v>
      </c>
      <c r="I3174" s="26">
        <v>43875</v>
      </c>
      <c r="J3174" s="13">
        <v>10</v>
      </c>
      <c r="K3174" s="13">
        <v>2018</v>
      </c>
      <c r="L3174" s="13" t="s">
        <v>39</v>
      </c>
      <c r="M3174" s="13">
        <v>13</v>
      </c>
      <c r="N3174" s="13">
        <v>0.39444444444444438</v>
      </c>
      <c r="O3174" s="13">
        <v>5.1277777777777773</v>
      </c>
      <c r="P3174" s="13">
        <v>5</v>
      </c>
      <c r="Q3174" s="13">
        <v>1.025555555555556</v>
      </c>
      <c r="R3174" s="13">
        <v>2.6</v>
      </c>
      <c r="S3174" s="13">
        <v>8.3323353293413174</v>
      </c>
      <c r="T3174" s="13">
        <f>IFERROR(VLOOKUP(B795,[1]!users_table[#All],4),"NA")</f>
        <v>8.4223826714801451</v>
      </c>
      <c r="U3174" s="13" t="s">
        <v>60</v>
      </c>
    </row>
    <row r="3175" spans="1:21" x14ac:dyDescent="0.3">
      <c r="A3175" s="25">
        <v>3173</v>
      </c>
      <c r="B3175" s="13" t="s">
        <v>4</v>
      </c>
      <c r="C3175" s="13">
        <v>37675</v>
      </c>
      <c r="D3175" s="13" t="s">
        <v>913</v>
      </c>
      <c r="E3175" s="13" t="s">
        <v>32</v>
      </c>
      <c r="F3175" s="13" t="s">
        <v>152</v>
      </c>
      <c r="G3175" s="13">
        <v>7.92</v>
      </c>
      <c r="H3175" s="26">
        <v>43871</v>
      </c>
      <c r="I3175" s="26">
        <v>43875</v>
      </c>
      <c r="J3175" s="13">
        <v>10</v>
      </c>
      <c r="K3175" s="13">
        <v>2018</v>
      </c>
      <c r="L3175" s="13" t="s">
        <v>39</v>
      </c>
      <c r="M3175" s="13">
        <v>13</v>
      </c>
      <c r="N3175" s="13">
        <v>0.39444444444444438</v>
      </c>
      <c r="O3175" s="13">
        <v>5.1277777777777773</v>
      </c>
      <c r="P3175" s="13">
        <v>5</v>
      </c>
      <c r="Q3175" s="13">
        <v>1.025555555555556</v>
      </c>
      <c r="R3175" s="13">
        <v>2.6</v>
      </c>
      <c r="S3175" s="13">
        <v>8.3323353293413174</v>
      </c>
      <c r="T3175" s="7">
        <f>IFERROR(VLOOKUP(B795,[1]!users_table[#All],4),"NA")</f>
        <v>8.4223826714801451</v>
      </c>
      <c r="U3175" s="13" t="s">
        <v>67</v>
      </c>
    </row>
    <row r="3176" spans="1:21" x14ac:dyDescent="0.3">
      <c r="A3176" s="25">
        <v>3174</v>
      </c>
      <c r="B3176" s="13" t="s">
        <v>4</v>
      </c>
      <c r="C3176" s="13">
        <v>48895</v>
      </c>
      <c r="D3176" s="13" t="s">
        <v>914</v>
      </c>
      <c r="E3176" s="13" t="s">
        <v>32</v>
      </c>
      <c r="F3176" s="13" t="s">
        <v>152</v>
      </c>
      <c r="G3176" s="13">
        <v>8.09</v>
      </c>
      <c r="H3176" s="26" t="s">
        <v>54</v>
      </c>
      <c r="I3176" s="26">
        <v>44832</v>
      </c>
      <c r="J3176" s="13">
        <v>8</v>
      </c>
      <c r="K3176" s="13">
        <v>2022</v>
      </c>
      <c r="L3176" s="13" t="s">
        <v>39</v>
      </c>
      <c r="M3176" s="13">
        <v>13</v>
      </c>
      <c r="N3176" s="13">
        <v>0.39444444444444438</v>
      </c>
      <c r="O3176" s="13">
        <v>5.1277777777777773</v>
      </c>
      <c r="P3176" s="13" t="s">
        <v>54</v>
      </c>
      <c r="Q3176" s="13" t="s">
        <v>54</v>
      </c>
      <c r="R3176" s="13" t="s">
        <v>54</v>
      </c>
      <c r="S3176" s="13">
        <v>8.3323353293413174</v>
      </c>
      <c r="T3176" s="13">
        <f>IFERROR(VLOOKUP(B796,[1]!users_table[#All],4),"NA")</f>
        <v>8.4223826714801451</v>
      </c>
      <c r="U3176" s="13" t="s">
        <v>65</v>
      </c>
    </row>
    <row r="3177" spans="1:21" x14ac:dyDescent="0.3">
      <c r="A3177" s="25">
        <v>3175</v>
      </c>
      <c r="B3177" s="13" t="s">
        <v>4</v>
      </c>
      <c r="C3177" s="13">
        <v>48895</v>
      </c>
      <c r="D3177" s="13" t="s">
        <v>914</v>
      </c>
      <c r="E3177" s="13" t="s">
        <v>32</v>
      </c>
      <c r="F3177" s="13" t="s">
        <v>152</v>
      </c>
      <c r="G3177" s="13">
        <v>8.09</v>
      </c>
      <c r="H3177" s="26" t="s">
        <v>54</v>
      </c>
      <c r="I3177" s="26">
        <v>44832</v>
      </c>
      <c r="J3177" s="13">
        <v>8</v>
      </c>
      <c r="K3177" s="13">
        <v>2022</v>
      </c>
      <c r="L3177" s="13" t="s">
        <v>39</v>
      </c>
      <c r="M3177" s="13">
        <v>13</v>
      </c>
      <c r="N3177" s="13">
        <v>0.39444444444444438</v>
      </c>
      <c r="O3177" s="13">
        <v>5.1277777777777773</v>
      </c>
      <c r="P3177" s="13" t="s">
        <v>54</v>
      </c>
      <c r="Q3177" s="13" t="s">
        <v>54</v>
      </c>
      <c r="R3177" s="13" t="s">
        <v>54</v>
      </c>
      <c r="S3177" s="13">
        <v>8.3323353293413174</v>
      </c>
      <c r="T3177" s="7">
        <f>IFERROR(VLOOKUP(B796,[1]!users_table[#All],4),"NA")</f>
        <v>8.4223826714801451</v>
      </c>
      <c r="U3177" s="13" t="s">
        <v>59</v>
      </c>
    </row>
    <row r="3178" spans="1:21" x14ac:dyDescent="0.3">
      <c r="A3178" s="25">
        <v>3176</v>
      </c>
      <c r="B3178" s="13" t="s">
        <v>4</v>
      </c>
      <c r="C3178" s="13">
        <v>48895</v>
      </c>
      <c r="D3178" s="13" t="s">
        <v>914</v>
      </c>
      <c r="E3178" s="13" t="s">
        <v>32</v>
      </c>
      <c r="F3178" s="13" t="s">
        <v>152</v>
      </c>
      <c r="G3178" s="13">
        <v>8.09</v>
      </c>
      <c r="H3178" s="26" t="s">
        <v>54</v>
      </c>
      <c r="I3178" s="26">
        <v>44832</v>
      </c>
      <c r="J3178" s="13">
        <v>8</v>
      </c>
      <c r="K3178" s="13">
        <v>2022</v>
      </c>
      <c r="L3178" s="13" t="s">
        <v>39</v>
      </c>
      <c r="M3178" s="13">
        <v>13</v>
      </c>
      <c r="N3178" s="13">
        <v>0.39444444444444438</v>
      </c>
      <c r="O3178" s="13">
        <v>5.1277777777777773</v>
      </c>
      <c r="P3178" s="13" t="s">
        <v>54</v>
      </c>
      <c r="Q3178" s="13" t="s">
        <v>54</v>
      </c>
      <c r="R3178" s="13" t="s">
        <v>54</v>
      </c>
      <c r="S3178" s="13">
        <v>8.3323353293413174</v>
      </c>
      <c r="T3178" s="13">
        <f>IFERROR(VLOOKUP(B796,[1]!users_table[#All],4),"NA")</f>
        <v>8.4223826714801451</v>
      </c>
      <c r="U3178" s="13" t="s">
        <v>60</v>
      </c>
    </row>
    <row r="3179" spans="1:21" x14ac:dyDescent="0.3">
      <c r="A3179" s="25">
        <v>3177</v>
      </c>
      <c r="B3179" s="13" t="s">
        <v>4</v>
      </c>
      <c r="C3179" s="13">
        <v>48895</v>
      </c>
      <c r="D3179" s="13" t="s">
        <v>914</v>
      </c>
      <c r="E3179" s="13" t="s">
        <v>32</v>
      </c>
      <c r="F3179" s="13" t="s">
        <v>152</v>
      </c>
      <c r="G3179" s="13">
        <v>8.09</v>
      </c>
      <c r="H3179" s="26" t="s">
        <v>54</v>
      </c>
      <c r="I3179" s="26">
        <v>44832</v>
      </c>
      <c r="J3179" s="13">
        <v>8</v>
      </c>
      <c r="K3179" s="13">
        <v>2022</v>
      </c>
      <c r="L3179" s="13" t="s">
        <v>39</v>
      </c>
      <c r="M3179" s="13">
        <v>13</v>
      </c>
      <c r="N3179" s="13">
        <v>0.39444444444444438</v>
      </c>
      <c r="O3179" s="13">
        <v>5.1277777777777773</v>
      </c>
      <c r="P3179" s="13" t="s">
        <v>54</v>
      </c>
      <c r="Q3179" s="13" t="s">
        <v>54</v>
      </c>
      <c r="R3179" s="13" t="s">
        <v>54</v>
      </c>
      <c r="S3179" s="13">
        <v>8.3323353293413174</v>
      </c>
      <c r="T3179" s="13">
        <f>IFERROR(VLOOKUP(B796,[1]!users_table[#All],4),"NA")</f>
        <v>8.4223826714801451</v>
      </c>
      <c r="U3179" s="13" t="s">
        <v>67</v>
      </c>
    </row>
    <row r="3180" spans="1:21" x14ac:dyDescent="0.3">
      <c r="A3180" s="25">
        <v>3178</v>
      </c>
      <c r="B3180" s="13" t="s">
        <v>4</v>
      </c>
      <c r="C3180" s="13">
        <v>26243</v>
      </c>
      <c r="D3180" s="13" t="s">
        <v>915</v>
      </c>
      <c r="E3180" s="13" t="s">
        <v>32</v>
      </c>
      <c r="F3180" s="13" t="s">
        <v>37</v>
      </c>
      <c r="G3180" s="13">
        <v>7.49</v>
      </c>
      <c r="H3180" s="26">
        <v>42552</v>
      </c>
      <c r="I3180" s="26">
        <v>42553</v>
      </c>
      <c r="J3180" s="13">
        <v>8</v>
      </c>
      <c r="K3180" s="13">
        <v>2015</v>
      </c>
      <c r="L3180" s="13" t="s">
        <v>33</v>
      </c>
      <c r="M3180" s="13">
        <v>12</v>
      </c>
      <c r="N3180" s="13">
        <v>0.39916666666666673</v>
      </c>
      <c r="O3180" s="13">
        <v>4.79</v>
      </c>
      <c r="P3180" s="13">
        <v>2</v>
      </c>
      <c r="Q3180" s="13">
        <v>2.395</v>
      </c>
      <c r="R3180" s="13">
        <v>6</v>
      </c>
      <c r="S3180" s="13">
        <v>8.3323353293413174</v>
      </c>
      <c r="T3180" s="13">
        <f>IFERROR(VLOOKUP(B797,[1]!users_table[#All],4),"NA")</f>
        <v>8.4223826714801451</v>
      </c>
      <c r="U3180" s="13" t="s">
        <v>65</v>
      </c>
    </row>
    <row r="3181" spans="1:21" x14ac:dyDescent="0.3">
      <c r="A3181" s="25">
        <v>3179</v>
      </c>
      <c r="B3181" s="13" t="s">
        <v>4</v>
      </c>
      <c r="C3181" s="13">
        <v>26243</v>
      </c>
      <c r="D3181" s="13" t="s">
        <v>915</v>
      </c>
      <c r="E3181" s="13" t="s">
        <v>32</v>
      </c>
      <c r="F3181" s="13" t="s">
        <v>37</v>
      </c>
      <c r="G3181" s="13">
        <v>7.49</v>
      </c>
      <c r="H3181" s="26">
        <v>42552</v>
      </c>
      <c r="I3181" s="26">
        <v>42553</v>
      </c>
      <c r="J3181" s="13">
        <v>8</v>
      </c>
      <c r="K3181" s="13">
        <v>2015</v>
      </c>
      <c r="L3181" s="13" t="s">
        <v>33</v>
      </c>
      <c r="M3181" s="13">
        <v>12</v>
      </c>
      <c r="N3181" s="13">
        <v>0.39916666666666673</v>
      </c>
      <c r="O3181" s="13">
        <v>4.79</v>
      </c>
      <c r="P3181" s="13">
        <v>2</v>
      </c>
      <c r="Q3181" s="13">
        <v>2.395</v>
      </c>
      <c r="R3181" s="13">
        <v>6</v>
      </c>
      <c r="S3181" s="13">
        <v>8.3323353293413174</v>
      </c>
      <c r="T3181" s="13">
        <f>IFERROR(VLOOKUP(B797,[1]!users_table[#All],4),"NA")</f>
        <v>8.4223826714801451</v>
      </c>
      <c r="U3181" s="13" t="s">
        <v>66</v>
      </c>
    </row>
    <row r="3182" spans="1:21" x14ac:dyDescent="0.3">
      <c r="A3182" s="25">
        <v>3180</v>
      </c>
      <c r="B3182" s="13" t="s">
        <v>4</v>
      </c>
      <c r="C3182" s="13">
        <v>26243</v>
      </c>
      <c r="D3182" s="13" t="s">
        <v>915</v>
      </c>
      <c r="E3182" s="13" t="s">
        <v>32</v>
      </c>
      <c r="F3182" s="13" t="s">
        <v>37</v>
      </c>
      <c r="G3182" s="13">
        <v>7.49</v>
      </c>
      <c r="H3182" s="26">
        <v>42552</v>
      </c>
      <c r="I3182" s="26">
        <v>42553</v>
      </c>
      <c r="J3182" s="13">
        <v>8</v>
      </c>
      <c r="K3182" s="13">
        <v>2015</v>
      </c>
      <c r="L3182" s="13" t="s">
        <v>33</v>
      </c>
      <c r="M3182" s="13">
        <v>12</v>
      </c>
      <c r="N3182" s="13">
        <v>0.39916666666666673</v>
      </c>
      <c r="O3182" s="13">
        <v>4.79</v>
      </c>
      <c r="P3182" s="13">
        <v>2</v>
      </c>
      <c r="Q3182" s="13">
        <v>2.395</v>
      </c>
      <c r="R3182" s="13">
        <v>6</v>
      </c>
      <c r="S3182" s="13">
        <v>8.3323353293413174</v>
      </c>
      <c r="T3182" s="13">
        <f>IFERROR(VLOOKUP(B797,[1]!users_table[#All],4),"NA")</f>
        <v>8.4223826714801451</v>
      </c>
      <c r="U3182" s="13" t="s">
        <v>1024</v>
      </c>
    </row>
    <row r="3183" spans="1:21" x14ac:dyDescent="0.3">
      <c r="A3183" s="25">
        <v>3181</v>
      </c>
      <c r="B3183" s="13" t="s">
        <v>4</v>
      </c>
      <c r="C3183" s="13">
        <v>26243</v>
      </c>
      <c r="D3183" s="13" t="s">
        <v>915</v>
      </c>
      <c r="E3183" s="13" t="s">
        <v>32</v>
      </c>
      <c r="F3183" s="13" t="s">
        <v>37</v>
      </c>
      <c r="G3183" s="13">
        <v>7.49</v>
      </c>
      <c r="H3183" s="26">
        <v>42552</v>
      </c>
      <c r="I3183" s="26">
        <v>42553</v>
      </c>
      <c r="J3183" s="13">
        <v>8</v>
      </c>
      <c r="K3183" s="13">
        <v>2015</v>
      </c>
      <c r="L3183" s="13" t="s">
        <v>33</v>
      </c>
      <c r="M3183" s="13">
        <v>12</v>
      </c>
      <c r="N3183" s="13">
        <v>0.39916666666666673</v>
      </c>
      <c r="O3183" s="13">
        <v>4.79</v>
      </c>
      <c r="P3183" s="13">
        <v>2</v>
      </c>
      <c r="Q3183" s="13">
        <v>2.395</v>
      </c>
      <c r="R3183" s="13">
        <v>6</v>
      </c>
      <c r="S3183" s="13">
        <v>8.3323353293413174</v>
      </c>
      <c r="T3183" s="13">
        <f>IFERROR(VLOOKUP(B797,[1]!users_table[#All],4),"NA")</f>
        <v>8.4223826714801451</v>
      </c>
      <c r="U3183" s="13" t="s">
        <v>68</v>
      </c>
    </row>
    <row r="3184" spans="1:21" x14ac:dyDescent="0.3">
      <c r="A3184" s="25">
        <v>3182</v>
      </c>
      <c r="B3184" s="13" t="s">
        <v>4</v>
      </c>
      <c r="C3184" s="13">
        <v>26243</v>
      </c>
      <c r="D3184" s="13" t="s">
        <v>915</v>
      </c>
      <c r="E3184" s="13" t="s">
        <v>32</v>
      </c>
      <c r="F3184" s="13" t="s">
        <v>37</v>
      </c>
      <c r="G3184" s="13">
        <v>7.49</v>
      </c>
      <c r="H3184" s="26">
        <v>42552</v>
      </c>
      <c r="I3184" s="26">
        <v>42553</v>
      </c>
      <c r="J3184" s="13">
        <v>8</v>
      </c>
      <c r="K3184" s="13">
        <v>2015</v>
      </c>
      <c r="L3184" s="13" t="s">
        <v>33</v>
      </c>
      <c r="M3184" s="13">
        <v>12</v>
      </c>
      <c r="N3184" s="13">
        <v>0.39916666666666673</v>
      </c>
      <c r="O3184" s="13">
        <v>4.79</v>
      </c>
      <c r="P3184" s="13">
        <v>2</v>
      </c>
      <c r="Q3184" s="13">
        <v>2.395</v>
      </c>
      <c r="R3184" s="13">
        <v>6</v>
      </c>
      <c r="S3184" s="13">
        <v>8.3323353293413174</v>
      </c>
      <c r="T3184" s="13">
        <f>IFERROR(VLOOKUP(B797,[1]!users_table[#All],4),"NA")</f>
        <v>8.4223826714801451</v>
      </c>
      <c r="U3184" s="13" t="s">
        <v>1027</v>
      </c>
    </row>
    <row r="3185" spans="1:21" x14ac:dyDescent="0.3">
      <c r="A3185" s="25">
        <v>3183</v>
      </c>
      <c r="B3185" s="13" t="s">
        <v>4</v>
      </c>
      <c r="C3185" s="13">
        <v>26243</v>
      </c>
      <c r="D3185" s="13" t="s">
        <v>915</v>
      </c>
      <c r="E3185" s="13" t="s">
        <v>32</v>
      </c>
      <c r="F3185" s="13" t="s">
        <v>37</v>
      </c>
      <c r="G3185" s="13">
        <v>7.49</v>
      </c>
      <c r="H3185" s="26">
        <v>42552</v>
      </c>
      <c r="I3185" s="26">
        <v>42553</v>
      </c>
      <c r="J3185" s="13">
        <v>8</v>
      </c>
      <c r="K3185" s="13">
        <v>2015</v>
      </c>
      <c r="L3185" s="13" t="s">
        <v>33</v>
      </c>
      <c r="M3185" s="13">
        <v>12</v>
      </c>
      <c r="N3185" s="13">
        <v>0.39916666666666673</v>
      </c>
      <c r="O3185" s="13">
        <v>4.79</v>
      </c>
      <c r="P3185" s="13">
        <v>2</v>
      </c>
      <c r="Q3185" s="13">
        <v>2.395</v>
      </c>
      <c r="R3185" s="13">
        <v>6</v>
      </c>
      <c r="S3185" s="13">
        <v>8.3323353293413174</v>
      </c>
      <c r="T3185" s="13">
        <f>IFERROR(VLOOKUP(B797,[1]!users_table[#All],4),"NA")</f>
        <v>8.4223826714801451</v>
      </c>
      <c r="U3185" s="13" t="s">
        <v>84</v>
      </c>
    </row>
    <row r="3186" spans="1:21" x14ac:dyDescent="0.3">
      <c r="A3186" s="25">
        <v>3184</v>
      </c>
      <c r="B3186" s="13" t="s">
        <v>4</v>
      </c>
      <c r="C3186" s="13">
        <v>28927</v>
      </c>
      <c r="D3186" s="13" t="s">
        <v>916</v>
      </c>
      <c r="E3186" s="13" t="s">
        <v>32</v>
      </c>
      <c r="F3186" s="13" t="s">
        <v>37</v>
      </c>
      <c r="G3186" s="13">
        <v>7.62</v>
      </c>
      <c r="H3186" s="26">
        <v>42554</v>
      </c>
      <c r="I3186" s="26">
        <v>42554</v>
      </c>
      <c r="J3186" s="13">
        <v>7</v>
      </c>
      <c r="K3186" s="13">
        <v>2015</v>
      </c>
      <c r="L3186" s="13" t="s">
        <v>35</v>
      </c>
      <c r="M3186" s="13">
        <v>12</v>
      </c>
      <c r="N3186" s="13">
        <v>0.39444444444444438</v>
      </c>
      <c r="O3186" s="13">
        <v>4.7333333333333334</v>
      </c>
      <c r="P3186" s="13">
        <v>1</v>
      </c>
      <c r="Q3186" s="13">
        <v>4.7333333333333334</v>
      </c>
      <c r="R3186" s="13">
        <v>12</v>
      </c>
      <c r="S3186" s="13">
        <v>8.3323353293413174</v>
      </c>
      <c r="T3186" s="13">
        <f>IFERROR(VLOOKUP(B798,[1]!users_table[#All],4),"NA")</f>
        <v>8.4223826714801451</v>
      </c>
      <c r="U3186" s="13" t="s">
        <v>65</v>
      </c>
    </row>
    <row r="3187" spans="1:21" x14ac:dyDescent="0.3">
      <c r="A3187" s="25">
        <v>3185</v>
      </c>
      <c r="B3187" s="13" t="s">
        <v>4</v>
      </c>
      <c r="C3187" s="13">
        <v>28927</v>
      </c>
      <c r="D3187" s="13" t="s">
        <v>916</v>
      </c>
      <c r="E3187" s="13" t="s">
        <v>32</v>
      </c>
      <c r="F3187" s="13" t="s">
        <v>37</v>
      </c>
      <c r="G3187" s="13">
        <v>7.62</v>
      </c>
      <c r="H3187" s="26">
        <v>42554</v>
      </c>
      <c r="I3187" s="26">
        <v>42554</v>
      </c>
      <c r="J3187" s="13">
        <v>7</v>
      </c>
      <c r="K3187" s="13">
        <v>2015</v>
      </c>
      <c r="L3187" s="13" t="s">
        <v>35</v>
      </c>
      <c r="M3187" s="13">
        <v>12</v>
      </c>
      <c r="N3187" s="13">
        <v>0.39444444444444438</v>
      </c>
      <c r="O3187" s="13">
        <v>4.7333333333333334</v>
      </c>
      <c r="P3187" s="13">
        <v>1</v>
      </c>
      <c r="Q3187" s="13">
        <v>4.7333333333333334</v>
      </c>
      <c r="R3187" s="13">
        <v>12</v>
      </c>
      <c r="S3187" s="13">
        <v>8.3323353293413174</v>
      </c>
      <c r="T3187" s="13">
        <f>IFERROR(VLOOKUP(B798,[1]!users_table[#All],4),"NA")</f>
        <v>8.4223826714801451</v>
      </c>
      <c r="U3187" s="13" t="s">
        <v>66</v>
      </c>
    </row>
    <row r="3188" spans="1:21" x14ac:dyDescent="0.3">
      <c r="A3188" s="25">
        <v>3186</v>
      </c>
      <c r="B3188" s="13" t="s">
        <v>4</v>
      </c>
      <c r="C3188" s="13">
        <v>28927</v>
      </c>
      <c r="D3188" s="13" t="s">
        <v>916</v>
      </c>
      <c r="E3188" s="13" t="s">
        <v>32</v>
      </c>
      <c r="F3188" s="13" t="s">
        <v>37</v>
      </c>
      <c r="G3188" s="13">
        <v>7.62</v>
      </c>
      <c r="H3188" s="26">
        <v>42554</v>
      </c>
      <c r="I3188" s="26">
        <v>42554</v>
      </c>
      <c r="J3188" s="13">
        <v>7</v>
      </c>
      <c r="K3188" s="13">
        <v>2015</v>
      </c>
      <c r="L3188" s="13" t="s">
        <v>35</v>
      </c>
      <c r="M3188" s="13">
        <v>12</v>
      </c>
      <c r="N3188" s="13">
        <v>0.39444444444444438</v>
      </c>
      <c r="O3188" s="13">
        <v>4.7333333333333334</v>
      </c>
      <c r="P3188" s="13">
        <v>1</v>
      </c>
      <c r="Q3188" s="13">
        <v>4.7333333333333334</v>
      </c>
      <c r="R3188" s="13">
        <v>12</v>
      </c>
      <c r="S3188" s="13">
        <v>8.3323353293413174</v>
      </c>
      <c r="T3188" s="13">
        <f>IFERROR(VLOOKUP(B798,[1]!users_table[#All],4),"NA")</f>
        <v>8.4223826714801451</v>
      </c>
      <c r="U3188" s="13" t="s">
        <v>1024</v>
      </c>
    </row>
    <row r="3189" spans="1:21" x14ac:dyDescent="0.3">
      <c r="A3189" s="25">
        <v>3187</v>
      </c>
      <c r="B3189" s="13" t="s">
        <v>4</v>
      </c>
      <c r="C3189" s="13">
        <v>28927</v>
      </c>
      <c r="D3189" s="13" t="s">
        <v>916</v>
      </c>
      <c r="E3189" s="13" t="s">
        <v>32</v>
      </c>
      <c r="F3189" s="13" t="s">
        <v>37</v>
      </c>
      <c r="G3189" s="13">
        <v>7.62</v>
      </c>
      <c r="H3189" s="26">
        <v>42554</v>
      </c>
      <c r="I3189" s="26">
        <v>42554</v>
      </c>
      <c r="J3189" s="13">
        <v>7</v>
      </c>
      <c r="K3189" s="13">
        <v>2015</v>
      </c>
      <c r="L3189" s="13" t="s">
        <v>35</v>
      </c>
      <c r="M3189" s="13">
        <v>12</v>
      </c>
      <c r="N3189" s="13">
        <v>0.39444444444444438</v>
      </c>
      <c r="O3189" s="13">
        <v>4.7333333333333334</v>
      </c>
      <c r="P3189" s="13">
        <v>1</v>
      </c>
      <c r="Q3189" s="13">
        <v>4.7333333333333334</v>
      </c>
      <c r="R3189" s="13">
        <v>12</v>
      </c>
      <c r="S3189" s="13">
        <v>8.3323353293413174</v>
      </c>
      <c r="T3189" s="13">
        <f>IFERROR(VLOOKUP(B798,[1]!users_table[#All],4),"NA")</f>
        <v>8.4223826714801451</v>
      </c>
      <c r="U3189" s="13" t="s">
        <v>68</v>
      </c>
    </row>
    <row r="3190" spans="1:21" x14ac:dyDescent="0.3">
      <c r="A3190" s="25">
        <v>3188</v>
      </c>
      <c r="B3190" s="13" t="s">
        <v>4</v>
      </c>
      <c r="C3190" s="13">
        <v>28927</v>
      </c>
      <c r="D3190" s="13" t="s">
        <v>916</v>
      </c>
      <c r="E3190" s="13" t="s">
        <v>32</v>
      </c>
      <c r="F3190" s="13" t="s">
        <v>37</v>
      </c>
      <c r="G3190" s="13">
        <v>7.62</v>
      </c>
      <c r="H3190" s="26">
        <v>42554</v>
      </c>
      <c r="I3190" s="26">
        <v>42554</v>
      </c>
      <c r="J3190" s="13">
        <v>7</v>
      </c>
      <c r="K3190" s="13">
        <v>2015</v>
      </c>
      <c r="L3190" s="13" t="s">
        <v>35</v>
      </c>
      <c r="M3190" s="13">
        <v>12</v>
      </c>
      <c r="N3190" s="13">
        <v>0.39444444444444438</v>
      </c>
      <c r="O3190" s="13">
        <v>4.7333333333333334</v>
      </c>
      <c r="P3190" s="13">
        <v>1</v>
      </c>
      <c r="Q3190" s="13">
        <v>4.7333333333333334</v>
      </c>
      <c r="R3190" s="13">
        <v>12</v>
      </c>
      <c r="S3190" s="13">
        <v>8.3323353293413174</v>
      </c>
      <c r="T3190" s="13">
        <f>IFERROR(VLOOKUP(B798,[1]!users_table[#All],4),"NA")</f>
        <v>8.4223826714801451</v>
      </c>
      <c r="U3190" s="13" t="s">
        <v>1027</v>
      </c>
    </row>
    <row r="3191" spans="1:21" x14ac:dyDescent="0.3">
      <c r="A3191" s="25">
        <v>3189</v>
      </c>
      <c r="B3191" s="13" t="s">
        <v>4</v>
      </c>
      <c r="C3191" s="13">
        <v>28927</v>
      </c>
      <c r="D3191" s="13" t="s">
        <v>916</v>
      </c>
      <c r="E3191" s="13" t="s">
        <v>32</v>
      </c>
      <c r="F3191" s="13" t="s">
        <v>37</v>
      </c>
      <c r="G3191" s="13">
        <v>7.62</v>
      </c>
      <c r="H3191" s="26">
        <v>42554</v>
      </c>
      <c r="I3191" s="26">
        <v>42554</v>
      </c>
      <c r="J3191" s="13">
        <v>7</v>
      </c>
      <c r="K3191" s="13">
        <v>2015</v>
      </c>
      <c r="L3191" s="13" t="s">
        <v>35</v>
      </c>
      <c r="M3191" s="13">
        <v>12</v>
      </c>
      <c r="N3191" s="13">
        <v>0.39444444444444438</v>
      </c>
      <c r="O3191" s="13">
        <v>4.7333333333333334</v>
      </c>
      <c r="P3191" s="13">
        <v>1</v>
      </c>
      <c r="Q3191" s="13">
        <v>4.7333333333333334</v>
      </c>
      <c r="R3191" s="13">
        <v>12</v>
      </c>
      <c r="S3191" s="13">
        <v>8.3323353293413174</v>
      </c>
      <c r="T3191" s="13">
        <f>IFERROR(VLOOKUP(B798,[1]!users_table[#All],4),"NA")</f>
        <v>8.4223826714801451</v>
      </c>
      <c r="U3191" s="13" t="s">
        <v>84</v>
      </c>
    </row>
    <row r="3192" spans="1:21" x14ac:dyDescent="0.3">
      <c r="A3192" s="25">
        <v>3190</v>
      </c>
      <c r="B3192" s="13" t="s">
        <v>4</v>
      </c>
      <c r="C3192" s="13">
        <v>37407</v>
      </c>
      <c r="D3192" s="13" t="s">
        <v>917</v>
      </c>
      <c r="E3192" s="13" t="s">
        <v>168</v>
      </c>
      <c r="F3192" s="13" t="s">
        <v>42</v>
      </c>
      <c r="G3192" s="13">
        <v>7.57</v>
      </c>
      <c r="H3192" s="26">
        <v>45046</v>
      </c>
      <c r="I3192" s="26">
        <v>45046</v>
      </c>
      <c r="J3192" s="13">
        <v>8</v>
      </c>
      <c r="K3192" s="13">
        <v>2018</v>
      </c>
      <c r="L3192" s="13" t="s">
        <v>39</v>
      </c>
      <c r="M3192" s="13">
        <v>1</v>
      </c>
      <c r="N3192" s="13">
        <v>1.966666666666667</v>
      </c>
      <c r="O3192" s="13">
        <v>1.966666666666667</v>
      </c>
      <c r="P3192" s="13">
        <v>1</v>
      </c>
      <c r="Q3192" s="13">
        <v>1.966666666666667</v>
      </c>
      <c r="R3192" s="13">
        <v>1</v>
      </c>
      <c r="S3192" s="13">
        <v>8.3323353293413174</v>
      </c>
      <c r="T3192" s="13">
        <f>IFERROR(VLOOKUP(B799,[1]!users_table[#All],4),"NA")</f>
        <v>8.4223826714801451</v>
      </c>
      <c r="U3192" s="13" t="s">
        <v>60</v>
      </c>
    </row>
    <row r="3193" spans="1:21" x14ac:dyDescent="0.3">
      <c r="A3193" s="25">
        <v>3191</v>
      </c>
      <c r="B3193" s="13" t="s">
        <v>4</v>
      </c>
      <c r="C3193" s="13">
        <v>37407</v>
      </c>
      <c r="D3193" s="13" t="s">
        <v>917</v>
      </c>
      <c r="E3193" s="13" t="s">
        <v>168</v>
      </c>
      <c r="F3193" s="13" t="s">
        <v>42</v>
      </c>
      <c r="G3193" s="13">
        <v>7.57</v>
      </c>
      <c r="H3193" s="26">
        <v>45046</v>
      </c>
      <c r="I3193" s="26">
        <v>45046</v>
      </c>
      <c r="J3193" s="13">
        <v>8</v>
      </c>
      <c r="K3193" s="13">
        <v>2018</v>
      </c>
      <c r="L3193" s="13" t="s">
        <v>39</v>
      </c>
      <c r="M3193" s="13">
        <v>1</v>
      </c>
      <c r="N3193" s="13">
        <v>1.966666666666667</v>
      </c>
      <c r="O3193" s="13">
        <v>1.966666666666667</v>
      </c>
      <c r="P3193" s="13">
        <v>1</v>
      </c>
      <c r="Q3193" s="13">
        <v>1.966666666666667</v>
      </c>
      <c r="R3193" s="13">
        <v>1</v>
      </c>
      <c r="S3193" s="13">
        <v>8.3323353293413174</v>
      </c>
      <c r="T3193" s="13">
        <f>IFERROR(VLOOKUP(B799,[1]!users_table[#All],4),"NA")</f>
        <v>8.4223826714801451</v>
      </c>
      <c r="U3193" s="13" t="s">
        <v>61</v>
      </c>
    </row>
    <row r="3194" spans="1:21" x14ac:dyDescent="0.3">
      <c r="A3194" s="25">
        <v>3192</v>
      </c>
      <c r="B3194" s="13" t="s">
        <v>4</v>
      </c>
      <c r="C3194" s="13">
        <v>37407</v>
      </c>
      <c r="D3194" s="13" t="s">
        <v>917</v>
      </c>
      <c r="E3194" s="13" t="s">
        <v>168</v>
      </c>
      <c r="F3194" s="13" t="s">
        <v>42</v>
      </c>
      <c r="G3194" s="13">
        <v>7.57</v>
      </c>
      <c r="H3194" s="26">
        <v>45046</v>
      </c>
      <c r="I3194" s="26">
        <v>45046</v>
      </c>
      <c r="J3194" s="13">
        <v>8</v>
      </c>
      <c r="K3194" s="13">
        <v>2018</v>
      </c>
      <c r="L3194" s="13" t="s">
        <v>39</v>
      </c>
      <c r="M3194" s="13">
        <v>1</v>
      </c>
      <c r="N3194" s="13">
        <v>1.966666666666667</v>
      </c>
      <c r="O3194" s="13">
        <v>1.966666666666667</v>
      </c>
      <c r="P3194" s="13">
        <v>1</v>
      </c>
      <c r="Q3194" s="13">
        <v>1.966666666666667</v>
      </c>
      <c r="R3194" s="13">
        <v>1</v>
      </c>
      <c r="S3194" s="13">
        <v>8.3323353293413174</v>
      </c>
      <c r="T3194" s="13">
        <f>IFERROR(VLOOKUP(B799,[1]!users_table[#All],4),"NA")</f>
        <v>8.4223826714801451</v>
      </c>
      <c r="U3194" s="13" t="s">
        <v>62</v>
      </c>
    </row>
    <row r="3195" spans="1:21" x14ac:dyDescent="0.3">
      <c r="A3195" s="25">
        <v>3193</v>
      </c>
      <c r="B3195" s="13" t="s">
        <v>4</v>
      </c>
      <c r="C3195" s="13">
        <v>27775</v>
      </c>
      <c r="D3195" s="13" t="s">
        <v>918</v>
      </c>
      <c r="E3195" s="13" t="s">
        <v>32</v>
      </c>
      <c r="F3195" s="13" t="s">
        <v>29</v>
      </c>
      <c r="G3195" s="13">
        <v>7.91</v>
      </c>
      <c r="H3195" s="26">
        <v>44462</v>
      </c>
      <c r="I3195" s="26">
        <v>44464</v>
      </c>
      <c r="J3195" s="13">
        <v>9</v>
      </c>
      <c r="K3195" s="13">
        <v>2015</v>
      </c>
      <c r="L3195" s="13" t="s">
        <v>33</v>
      </c>
      <c r="M3195" s="13">
        <v>13</v>
      </c>
      <c r="N3195" s="13">
        <v>0.4</v>
      </c>
      <c r="O3195" s="13">
        <v>5.2</v>
      </c>
      <c r="P3195" s="13">
        <v>3</v>
      </c>
      <c r="Q3195" s="13">
        <v>1.7333333333333329</v>
      </c>
      <c r="R3195" s="13">
        <v>4.333333333333333</v>
      </c>
      <c r="S3195" s="13">
        <v>8.3323353293413174</v>
      </c>
      <c r="T3195" s="13">
        <f>IFERROR(VLOOKUP(B800,[1]!users_table[#All],4),"NA")</f>
        <v>8.4223826714801451</v>
      </c>
      <c r="U3195" s="13" t="s">
        <v>66</v>
      </c>
    </row>
    <row r="3196" spans="1:21" x14ac:dyDescent="0.3">
      <c r="A3196" s="25">
        <v>3194</v>
      </c>
      <c r="B3196" s="13" t="s">
        <v>4</v>
      </c>
      <c r="C3196" s="13">
        <v>27775</v>
      </c>
      <c r="D3196" s="13" t="s">
        <v>918</v>
      </c>
      <c r="E3196" s="13" t="s">
        <v>32</v>
      </c>
      <c r="F3196" s="13" t="s">
        <v>29</v>
      </c>
      <c r="G3196" s="13">
        <v>7.91</v>
      </c>
      <c r="H3196" s="26">
        <v>44462</v>
      </c>
      <c r="I3196" s="26">
        <v>44464</v>
      </c>
      <c r="J3196" s="13">
        <v>9</v>
      </c>
      <c r="K3196" s="13">
        <v>2015</v>
      </c>
      <c r="L3196" s="13" t="s">
        <v>33</v>
      </c>
      <c r="M3196" s="13">
        <v>13</v>
      </c>
      <c r="N3196" s="13">
        <v>0.4</v>
      </c>
      <c r="O3196" s="13">
        <v>5.2</v>
      </c>
      <c r="P3196" s="13">
        <v>3</v>
      </c>
      <c r="Q3196" s="13">
        <v>1.7333333333333329</v>
      </c>
      <c r="R3196" s="13">
        <v>4.333333333333333</v>
      </c>
      <c r="S3196" s="13">
        <v>8.3323353293413174</v>
      </c>
      <c r="T3196" s="13">
        <f>IFERROR(VLOOKUP(B800,[1]!users_table[#All],4),"NA")</f>
        <v>8.4223826714801451</v>
      </c>
      <c r="U3196" s="13" t="s">
        <v>75</v>
      </c>
    </row>
    <row r="3197" spans="1:21" x14ac:dyDescent="0.3">
      <c r="A3197" s="25">
        <v>3195</v>
      </c>
      <c r="B3197" s="13" t="s">
        <v>4</v>
      </c>
      <c r="C3197" s="13">
        <v>27775</v>
      </c>
      <c r="D3197" s="13" t="s">
        <v>918</v>
      </c>
      <c r="E3197" s="13" t="s">
        <v>32</v>
      </c>
      <c r="F3197" s="13" t="s">
        <v>29</v>
      </c>
      <c r="G3197" s="13">
        <v>7.91</v>
      </c>
      <c r="H3197" s="26">
        <v>44462</v>
      </c>
      <c r="I3197" s="26">
        <v>44464</v>
      </c>
      <c r="J3197" s="13">
        <v>9</v>
      </c>
      <c r="K3197" s="13">
        <v>2015</v>
      </c>
      <c r="L3197" s="13" t="s">
        <v>33</v>
      </c>
      <c r="M3197" s="13">
        <v>13</v>
      </c>
      <c r="N3197" s="13">
        <v>0.4</v>
      </c>
      <c r="O3197" s="13">
        <v>5.2</v>
      </c>
      <c r="P3197" s="13">
        <v>3</v>
      </c>
      <c r="Q3197" s="13">
        <v>1.7333333333333329</v>
      </c>
      <c r="R3197" s="13">
        <v>4.333333333333333</v>
      </c>
      <c r="S3197" s="13">
        <v>8.3323353293413174</v>
      </c>
      <c r="T3197" s="13">
        <f>IFERROR(VLOOKUP(B800,[1]!users_table[#All],4),"NA")</f>
        <v>8.4223826714801451</v>
      </c>
      <c r="U3197" s="13" t="s">
        <v>62</v>
      </c>
    </row>
    <row r="3198" spans="1:21" x14ac:dyDescent="0.3">
      <c r="A3198" s="25">
        <v>3196</v>
      </c>
      <c r="B3198" s="13" t="s">
        <v>4</v>
      </c>
      <c r="C3198" s="13">
        <v>44274</v>
      </c>
      <c r="D3198" s="13" t="s">
        <v>919</v>
      </c>
      <c r="E3198" s="13" t="s">
        <v>32</v>
      </c>
      <c r="F3198" s="13" t="s">
        <v>179</v>
      </c>
      <c r="G3198" s="13">
        <v>6.28</v>
      </c>
      <c r="H3198" s="26">
        <v>44477</v>
      </c>
      <c r="I3198" s="26">
        <v>44658</v>
      </c>
      <c r="J3198" s="13">
        <v>2</v>
      </c>
      <c r="K3198" s="13">
        <v>2021</v>
      </c>
      <c r="L3198" s="13" t="s">
        <v>35</v>
      </c>
      <c r="M3198" s="13">
        <v>12</v>
      </c>
      <c r="N3198" s="13">
        <v>0.39611111111111108</v>
      </c>
      <c r="O3198" s="13">
        <v>4.7533333333333339</v>
      </c>
      <c r="P3198" s="13">
        <v>182</v>
      </c>
      <c r="Q3198" s="13">
        <v>2.6117216117216121E-2</v>
      </c>
      <c r="R3198" s="13">
        <v>6.5934065934065936E-2</v>
      </c>
      <c r="S3198" s="13">
        <v>8.3323353293413174</v>
      </c>
      <c r="T3198" s="13">
        <f>IFERROR(VLOOKUP(B801,[1]!users_table[#All],4),"NA")</f>
        <v>8.4223826714801451</v>
      </c>
      <c r="U3198" s="13" t="s">
        <v>71</v>
      </c>
    </row>
    <row r="3199" spans="1:21" x14ac:dyDescent="0.3">
      <c r="A3199" s="25">
        <v>3197</v>
      </c>
      <c r="B3199" s="13" t="s">
        <v>4</v>
      </c>
      <c r="C3199" s="13">
        <v>44274</v>
      </c>
      <c r="D3199" s="13" t="s">
        <v>919</v>
      </c>
      <c r="E3199" s="13" t="s">
        <v>32</v>
      </c>
      <c r="F3199" s="13" t="s">
        <v>179</v>
      </c>
      <c r="G3199" s="13">
        <v>6.28</v>
      </c>
      <c r="H3199" s="26">
        <v>44477</v>
      </c>
      <c r="I3199" s="26">
        <v>44658</v>
      </c>
      <c r="J3199" s="13">
        <v>2</v>
      </c>
      <c r="K3199" s="13">
        <v>2021</v>
      </c>
      <c r="L3199" s="13" t="s">
        <v>35</v>
      </c>
      <c r="M3199" s="13">
        <v>12</v>
      </c>
      <c r="N3199" s="13">
        <v>0.39611111111111108</v>
      </c>
      <c r="O3199" s="13">
        <v>4.7533333333333339</v>
      </c>
      <c r="P3199" s="13">
        <v>182</v>
      </c>
      <c r="Q3199" s="13">
        <v>2.6117216117216121E-2</v>
      </c>
      <c r="R3199" s="13">
        <v>6.5934065934065936E-2</v>
      </c>
      <c r="S3199" s="13">
        <v>8.3323353293413174</v>
      </c>
      <c r="T3199" s="13">
        <f>IFERROR(VLOOKUP(B801,[1]!users_table[#All],4),"NA")</f>
        <v>8.4223826714801451</v>
      </c>
      <c r="U3199" s="13" t="s">
        <v>72</v>
      </c>
    </row>
    <row r="3200" spans="1:21" x14ac:dyDescent="0.3">
      <c r="A3200" s="25">
        <v>3198</v>
      </c>
      <c r="B3200" s="13" t="s">
        <v>4</v>
      </c>
      <c r="C3200" s="13">
        <v>23309</v>
      </c>
      <c r="D3200" s="13" t="s">
        <v>920</v>
      </c>
      <c r="E3200" s="13" t="s">
        <v>32</v>
      </c>
      <c r="F3200" s="13" t="s">
        <v>152</v>
      </c>
      <c r="G3200" s="13">
        <v>6.39</v>
      </c>
      <c r="H3200" s="26" t="s">
        <v>54</v>
      </c>
      <c r="I3200" s="26" t="s">
        <v>54</v>
      </c>
      <c r="J3200" s="13">
        <v>8</v>
      </c>
      <c r="K3200" s="13">
        <v>2014</v>
      </c>
      <c r="L3200" s="13" t="s">
        <v>39</v>
      </c>
      <c r="M3200" s="13">
        <v>12</v>
      </c>
      <c r="N3200" s="13">
        <v>0.4</v>
      </c>
      <c r="O3200" s="13">
        <v>4.8000000000000007</v>
      </c>
      <c r="P3200" s="13" t="s">
        <v>54</v>
      </c>
      <c r="Q3200" s="13" t="s">
        <v>54</v>
      </c>
      <c r="R3200" s="13" t="s">
        <v>54</v>
      </c>
      <c r="S3200" s="13">
        <v>8.3323353293413174</v>
      </c>
      <c r="T3200" s="7">
        <f>IFERROR(VLOOKUP(B802,[1]!users_table[#All],4),"NA")</f>
        <v>8.4223826714801451</v>
      </c>
      <c r="U3200" s="13" t="s">
        <v>65</v>
      </c>
    </row>
    <row r="3201" spans="1:21" x14ac:dyDescent="0.3">
      <c r="A3201" s="25">
        <v>3199</v>
      </c>
      <c r="B3201" s="13" t="s">
        <v>4</v>
      </c>
      <c r="C3201" s="13">
        <v>23309</v>
      </c>
      <c r="D3201" s="13" t="s">
        <v>920</v>
      </c>
      <c r="E3201" s="13" t="s">
        <v>32</v>
      </c>
      <c r="F3201" s="13" t="s">
        <v>152</v>
      </c>
      <c r="G3201" s="13">
        <v>6.39</v>
      </c>
      <c r="H3201" s="26" t="s">
        <v>54</v>
      </c>
      <c r="I3201" s="26" t="s">
        <v>54</v>
      </c>
      <c r="J3201" s="13">
        <v>8</v>
      </c>
      <c r="K3201" s="13">
        <v>2014</v>
      </c>
      <c r="L3201" s="13" t="s">
        <v>39</v>
      </c>
      <c r="M3201" s="13">
        <v>12</v>
      </c>
      <c r="N3201" s="13">
        <v>0.4</v>
      </c>
      <c r="O3201" s="13">
        <v>4.8000000000000007</v>
      </c>
      <c r="P3201" s="13" t="s">
        <v>54</v>
      </c>
      <c r="Q3201" s="13" t="s">
        <v>54</v>
      </c>
      <c r="R3201" s="13" t="s">
        <v>54</v>
      </c>
      <c r="S3201" s="13">
        <v>8.3323353293413174</v>
      </c>
      <c r="T3201" s="13">
        <f>IFERROR(VLOOKUP(B802,[1]!users_table[#All],4),"NA")</f>
        <v>8.4223826714801451</v>
      </c>
      <c r="U3201" s="13" t="s">
        <v>80</v>
      </c>
    </row>
    <row r="3202" spans="1:21" x14ac:dyDescent="0.3">
      <c r="A3202" s="25">
        <v>3200</v>
      </c>
      <c r="B3202" s="13" t="s">
        <v>4</v>
      </c>
      <c r="C3202" s="13">
        <v>23309</v>
      </c>
      <c r="D3202" s="13" t="s">
        <v>920</v>
      </c>
      <c r="E3202" s="13" t="s">
        <v>32</v>
      </c>
      <c r="F3202" s="13" t="s">
        <v>152</v>
      </c>
      <c r="G3202" s="13">
        <v>6.39</v>
      </c>
      <c r="H3202" s="26" t="s">
        <v>54</v>
      </c>
      <c r="I3202" s="26" t="s">
        <v>54</v>
      </c>
      <c r="J3202" s="13">
        <v>8</v>
      </c>
      <c r="K3202" s="13">
        <v>2014</v>
      </c>
      <c r="L3202" s="13" t="s">
        <v>39</v>
      </c>
      <c r="M3202" s="13">
        <v>12</v>
      </c>
      <c r="N3202" s="13">
        <v>0.4</v>
      </c>
      <c r="O3202" s="13">
        <v>4.8000000000000007</v>
      </c>
      <c r="P3202" s="13" t="s">
        <v>54</v>
      </c>
      <c r="Q3202" s="13" t="s">
        <v>54</v>
      </c>
      <c r="R3202" s="13" t="s">
        <v>54</v>
      </c>
      <c r="S3202" s="13">
        <v>8.3323353293413174</v>
      </c>
      <c r="T3202" s="13">
        <f>IFERROR(VLOOKUP(B802,[1]!users_table[#All],4),"NA")</f>
        <v>8.4223826714801451</v>
      </c>
      <c r="U3202" s="13" t="s">
        <v>1011</v>
      </c>
    </row>
    <row r="3203" spans="1:21" x14ac:dyDescent="0.3">
      <c r="A3203" s="25">
        <v>3201</v>
      </c>
      <c r="B3203" s="13" t="s">
        <v>4</v>
      </c>
      <c r="C3203" s="13">
        <v>23309</v>
      </c>
      <c r="D3203" s="13" t="s">
        <v>920</v>
      </c>
      <c r="E3203" s="13" t="s">
        <v>32</v>
      </c>
      <c r="F3203" s="13" t="s">
        <v>152</v>
      </c>
      <c r="G3203" s="13">
        <v>6.39</v>
      </c>
      <c r="H3203" s="26" t="s">
        <v>54</v>
      </c>
      <c r="I3203" s="26" t="s">
        <v>54</v>
      </c>
      <c r="J3203" s="13">
        <v>8</v>
      </c>
      <c r="K3203" s="13">
        <v>2014</v>
      </c>
      <c r="L3203" s="13" t="s">
        <v>39</v>
      </c>
      <c r="M3203" s="13">
        <v>12</v>
      </c>
      <c r="N3203" s="13">
        <v>0.4</v>
      </c>
      <c r="O3203" s="13">
        <v>4.8000000000000007</v>
      </c>
      <c r="P3203" s="13" t="s">
        <v>54</v>
      </c>
      <c r="Q3203" s="13" t="s">
        <v>54</v>
      </c>
      <c r="R3203" s="13" t="s">
        <v>54</v>
      </c>
      <c r="S3203" s="13">
        <v>8.3323353293413174</v>
      </c>
      <c r="T3203" s="13">
        <f>IFERROR(VLOOKUP(B802,[1]!users_table[#All],4),"NA")</f>
        <v>8.4223826714801451</v>
      </c>
      <c r="U3203" s="13" t="s">
        <v>77</v>
      </c>
    </row>
    <row r="3204" spans="1:21" x14ac:dyDescent="0.3">
      <c r="A3204" s="25">
        <v>3202</v>
      </c>
      <c r="B3204" s="13" t="s">
        <v>4</v>
      </c>
      <c r="C3204" s="13">
        <v>23309</v>
      </c>
      <c r="D3204" s="13" t="s">
        <v>920</v>
      </c>
      <c r="E3204" s="13" t="s">
        <v>32</v>
      </c>
      <c r="F3204" s="13" t="s">
        <v>152</v>
      </c>
      <c r="G3204" s="13">
        <v>6.39</v>
      </c>
      <c r="H3204" s="26" t="s">
        <v>54</v>
      </c>
      <c r="I3204" s="26" t="s">
        <v>54</v>
      </c>
      <c r="J3204" s="13">
        <v>8</v>
      </c>
      <c r="K3204" s="13">
        <v>2014</v>
      </c>
      <c r="L3204" s="13" t="s">
        <v>39</v>
      </c>
      <c r="M3204" s="13">
        <v>12</v>
      </c>
      <c r="N3204" s="13">
        <v>0.4</v>
      </c>
      <c r="O3204" s="13">
        <v>4.8000000000000007</v>
      </c>
      <c r="P3204" s="13" t="s">
        <v>54</v>
      </c>
      <c r="Q3204" s="13" t="s">
        <v>54</v>
      </c>
      <c r="R3204" s="13" t="s">
        <v>54</v>
      </c>
      <c r="S3204" s="13">
        <v>8.3323353293413174</v>
      </c>
      <c r="T3204" s="13">
        <f>IFERROR(VLOOKUP(B802,[1]!users_table[#All],4),"NA")</f>
        <v>8.4223826714801451</v>
      </c>
      <c r="U3204" s="13" t="s">
        <v>1015</v>
      </c>
    </row>
    <row r="3205" spans="1:21" x14ac:dyDescent="0.3">
      <c r="A3205" s="25">
        <v>3203</v>
      </c>
      <c r="B3205" s="13" t="s">
        <v>4</v>
      </c>
      <c r="C3205" s="13">
        <v>34561</v>
      </c>
      <c r="D3205" s="13" t="s">
        <v>921</v>
      </c>
      <c r="E3205" s="13" t="s">
        <v>32</v>
      </c>
      <c r="F3205" s="13" t="s">
        <v>29</v>
      </c>
      <c r="G3205" s="13">
        <v>7.55</v>
      </c>
      <c r="H3205" s="26">
        <v>45011</v>
      </c>
      <c r="I3205" s="26">
        <v>45018</v>
      </c>
      <c r="J3205" s="13">
        <v>10</v>
      </c>
      <c r="K3205" s="13">
        <v>2017</v>
      </c>
      <c r="L3205" s="13" t="s">
        <v>33</v>
      </c>
      <c r="M3205" s="13">
        <v>22</v>
      </c>
      <c r="N3205" s="13">
        <v>0.4</v>
      </c>
      <c r="O3205" s="13">
        <v>8.8000000000000007</v>
      </c>
      <c r="P3205" s="13">
        <v>8</v>
      </c>
      <c r="Q3205" s="13">
        <v>1.1000000000000001</v>
      </c>
      <c r="R3205" s="13">
        <v>2.75</v>
      </c>
      <c r="S3205" s="13">
        <v>8.3323353293413174</v>
      </c>
      <c r="T3205" s="13">
        <f>IFERROR(VLOOKUP(B804,[1]!users_table[#All],4),"NA")</f>
        <v>8.4223826714801451</v>
      </c>
      <c r="U3205" s="13" t="s">
        <v>65</v>
      </c>
    </row>
    <row r="3206" spans="1:21" x14ac:dyDescent="0.3">
      <c r="A3206" s="25">
        <v>3204</v>
      </c>
      <c r="B3206" s="13" t="s">
        <v>4</v>
      </c>
      <c r="C3206" s="13">
        <v>34561</v>
      </c>
      <c r="D3206" s="13" t="s">
        <v>921</v>
      </c>
      <c r="E3206" s="13" t="s">
        <v>32</v>
      </c>
      <c r="F3206" s="13" t="s">
        <v>29</v>
      </c>
      <c r="G3206" s="13">
        <v>7.55</v>
      </c>
      <c r="H3206" s="26">
        <v>45011</v>
      </c>
      <c r="I3206" s="26">
        <v>45018</v>
      </c>
      <c r="J3206" s="13">
        <v>10</v>
      </c>
      <c r="K3206" s="13">
        <v>2017</v>
      </c>
      <c r="L3206" s="13" t="s">
        <v>33</v>
      </c>
      <c r="M3206" s="13">
        <v>22</v>
      </c>
      <c r="N3206" s="13">
        <v>0.4</v>
      </c>
      <c r="O3206" s="13">
        <v>8.8000000000000007</v>
      </c>
      <c r="P3206" s="13">
        <v>8</v>
      </c>
      <c r="Q3206" s="13">
        <v>1.1000000000000001</v>
      </c>
      <c r="R3206" s="13">
        <v>2.75</v>
      </c>
      <c r="S3206" s="13">
        <v>8.3323353293413174</v>
      </c>
      <c r="T3206" s="13">
        <f>IFERROR(VLOOKUP(B804,[1]!users_table[#All],4),"NA")</f>
        <v>8.4223826714801451</v>
      </c>
      <c r="U3206" s="13" t="s">
        <v>60</v>
      </c>
    </row>
    <row r="3207" spans="1:21" x14ac:dyDescent="0.3">
      <c r="A3207" s="25">
        <v>3205</v>
      </c>
      <c r="B3207" s="13" t="s">
        <v>4</v>
      </c>
      <c r="C3207" s="13">
        <v>34561</v>
      </c>
      <c r="D3207" s="13" t="s">
        <v>921</v>
      </c>
      <c r="E3207" s="13" t="s">
        <v>32</v>
      </c>
      <c r="F3207" s="13" t="s">
        <v>29</v>
      </c>
      <c r="G3207" s="13">
        <v>7.55</v>
      </c>
      <c r="H3207" s="26">
        <v>45011</v>
      </c>
      <c r="I3207" s="26">
        <v>45018</v>
      </c>
      <c r="J3207" s="13">
        <v>10</v>
      </c>
      <c r="K3207" s="13">
        <v>2017</v>
      </c>
      <c r="L3207" s="13" t="s">
        <v>33</v>
      </c>
      <c r="M3207" s="13">
        <v>22</v>
      </c>
      <c r="N3207" s="13">
        <v>0.4</v>
      </c>
      <c r="O3207" s="13">
        <v>8.8000000000000007</v>
      </c>
      <c r="P3207" s="13">
        <v>8</v>
      </c>
      <c r="Q3207" s="13">
        <v>1.1000000000000001</v>
      </c>
      <c r="R3207" s="13">
        <v>2.75</v>
      </c>
      <c r="S3207" s="13">
        <v>8.3323353293413174</v>
      </c>
      <c r="T3207" s="13">
        <f>IFERROR(VLOOKUP(B804,[1]!users_table[#All],4),"NA")</f>
        <v>8.4223826714801451</v>
      </c>
      <c r="U3207" s="13" t="s">
        <v>67</v>
      </c>
    </row>
    <row r="3208" spans="1:21" x14ac:dyDescent="0.3">
      <c r="A3208" s="25">
        <v>3206</v>
      </c>
      <c r="B3208" s="13" t="s">
        <v>4</v>
      </c>
      <c r="C3208" s="13">
        <v>34561</v>
      </c>
      <c r="D3208" s="13" t="s">
        <v>921</v>
      </c>
      <c r="E3208" s="13" t="s">
        <v>32</v>
      </c>
      <c r="F3208" s="13" t="s">
        <v>29</v>
      </c>
      <c r="G3208" s="13">
        <v>7.55</v>
      </c>
      <c r="H3208" s="26">
        <v>45011</v>
      </c>
      <c r="I3208" s="26">
        <v>45018</v>
      </c>
      <c r="J3208" s="13">
        <v>10</v>
      </c>
      <c r="K3208" s="13">
        <v>2017</v>
      </c>
      <c r="L3208" s="13" t="s">
        <v>33</v>
      </c>
      <c r="M3208" s="13">
        <v>22</v>
      </c>
      <c r="N3208" s="13">
        <v>0.4</v>
      </c>
      <c r="O3208" s="13">
        <v>8.8000000000000007</v>
      </c>
      <c r="P3208" s="13">
        <v>8</v>
      </c>
      <c r="Q3208" s="13">
        <v>1.1000000000000001</v>
      </c>
      <c r="R3208" s="13">
        <v>2.75</v>
      </c>
      <c r="S3208" s="13">
        <v>8.3323353293413174</v>
      </c>
      <c r="T3208" s="13">
        <f>IFERROR(VLOOKUP(B804,[1]!users_table[#All],4),"NA")</f>
        <v>8.4223826714801451</v>
      </c>
      <c r="U3208" s="13" t="s">
        <v>1023</v>
      </c>
    </row>
    <row r="3209" spans="1:21" x14ac:dyDescent="0.3">
      <c r="A3209" s="25">
        <v>3207</v>
      </c>
      <c r="B3209" s="13" t="s">
        <v>4</v>
      </c>
      <c r="C3209" s="13">
        <v>34561</v>
      </c>
      <c r="D3209" s="13" t="s">
        <v>921</v>
      </c>
      <c r="E3209" s="13" t="s">
        <v>32</v>
      </c>
      <c r="F3209" s="13" t="s">
        <v>29</v>
      </c>
      <c r="G3209" s="13">
        <v>7.55</v>
      </c>
      <c r="H3209" s="26">
        <v>45011</v>
      </c>
      <c r="I3209" s="26">
        <v>45018</v>
      </c>
      <c r="J3209" s="13">
        <v>10</v>
      </c>
      <c r="K3209" s="13">
        <v>2017</v>
      </c>
      <c r="L3209" s="13" t="s">
        <v>33</v>
      </c>
      <c r="M3209" s="13">
        <v>22</v>
      </c>
      <c r="N3209" s="13">
        <v>0.4</v>
      </c>
      <c r="O3209" s="13">
        <v>8.8000000000000007</v>
      </c>
      <c r="P3209" s="13">
        <v>8</v>
      </c>
      <c r="Q3209" s="13">
        <v>1.1000000000000001</v>
      </c>
      <c r="R3209" s="13">
        <v>2.75</v>
      </c>
      <c r="S3209" s="13">
        <v>8.3323353293413174</v>
      </c>
      <c r="T3209" s="13">
        <f>IFERROR(VLOOKUP(B804,[1]!users_table[#All],4),"NA")</f>
        <v>8.4223826714801451</v>
      </c>
      <c r="U3209" s="13" t="s">
        <v>62</v>
      </c>
    </row>
    <row r="3210" spans="1:21" x14ac:dyDescent="0.3">
      <c r="A3210" s="25">
        <v>3208</v>
      </c>
      <c r="B3210" s="13" t="s">
        <v>4</v>
      </c>
      <c r="C3210" s="13">
        <v>31240</v>
      </c>
      <c r="D3210" s="13" t="s">
        <v>922</v>
      </c>
      <c r="E3210" s="13" t="s">
        <v>32</v>
      </c>
      <c r="F3210" s="13" t="s">
        <v>152</v>
      </c>
      <c r="G3210" s="13">
        <v>8.24</v>
      </c>
      <c r="H3210" s="26">
        <v>43696</v>
      </c>
      <c r="I3210" s="26">
        <v>43793</v>
      </c>
      <c r="J3210" s="13">
        <v>9</v>
      </c>
      <c r="K3210" s="13">
        <v>2016</v>
      </c>
      <c r="L3210" s="13" t="s">
        <v>33</v>
      </c>
      <c r="M3210" s="13">
        <v>25</v>
      </c>
      <c r="N3210" s="13">
        <v>0.42499999999999999</v>
      </c>
      <c r="O3210" s="13">
        <v>10.625</v>
      </c>
      <c r="P3210" s="13">
        <v>98</v>
      </c>
      <c r="Q3210" s="13">
        <v>0.1084183673469388</v>
      </c>
      <c r="R3210" s="13">
        <v>0.25510204081632648</v>
      </c>
      <c r="S3210" s="13">
        <v>8.3323353293413174</v>
      </c>
      <c r="T3210" s="13">
        <f>IFERROR(VLOOKUP(B805,[1]!users_table[#All],4),"NA")</f>
        <v>8.4223826714801451</v>
      </c>
      <c r="U3210" s="13" t="s">
        <v>66</v>
      </c>
    </row>
    <row r="3211" spans="1:21" x14ac:dyDescent="0.3">
      <c r="A3211" s="25">
        <v>3209</v>
      </c>
      <c r="B3211" s="13" t="s">
        <v>4</v>
      </c>
      <c r="C3211" s="13">
        <v>31240</v>
      </c>
      <c r="D3211" s="13" t="s">
        <v>922</v>
      </c>
      <c r="E3211" s="13" t="s">
        <v>32</v>
      </c>
      <c r="F3211" s="13" t="s">
        <v>152</v>
      </c>
      <c r="G3211" s="13">
        <v>8.24</v>
      </c>
      <c r="H3211" s="26">
        <v>43696</v>
      </c>
      <c r="I3211" s="26">
        <v>43793</v>
      </c>
      <c r="J3211" s="13">
        <v>9</v>
      </c>
      <c r="K3211" s="13">
        <v>2016</v>
      </c>
      <c r="L3211" s="13" t="s">
        <v>33</v>
      </c>
      <c r="M3211" s="13">
        <v>25</v>
      </c>
      <c r="N3211" s="13">
        <v>0.42499999999999999</v>
      </c>
      <c r="O3211" s="13">
        <v>10.625</v>
      </c>
      <c r="P3211" s="13">
        <v>98</v>
      </c>
      <c r="Q3211" s="13">
        <v>0.1084183673469388</v>
      </c>
      <c r="R3211" s="13">
        <v>0.25510204081632648</v>
      </c>
      <c r="S3211" s="13">
        <v>8.3323353293413174</v>
      </c>
      <c r="T3211" s="13">
        <f>IFERROR(VLOOKUP(B805,[1]!users_table[#All],4),"NA")</f>
        <v>8.4223826714801451</v>
      </c>
      <c r="U3211" s="13" t="s">
        <v>60</v>
      </c>
    </row>
    <row r="3212" spans="1:21" x14ac:dyDescent="0.3">
      <c r="A3212" s="25">
        <v>3210</v>
      </c>
      <c r="B3212" s="13" t="s">
        <v>4</v>
      </c>
      <c r="C3212" s="13">
        <v>31240</v>
      </c>
      <c r="D3212" s="13" t="s">
        <v>922</v>
      </c>
      <c r="E3212" s="13" t="s">
        <v>32</v>
      </c>
      <c r="F3212" s="13" t="s">
        <v>152</v>
      </c>
      <c r="G3212" s="13">
        <v>8.24</v>
      </c>
      <c r="H3212" s="26">
        <v>43696</v>
      </c>
      <c r="I3212" s="26">
        <v>43793</v>
      </c>
      <c r="J3212" s="13">
        <v>9</v>
      </c>
      <c r="K3212" s="13">
        <v>2016</v>
      </c>
      <c r="L3212" s="13" t="s">
        <v>33</v>
      </c>
      <c r="M3212" s="13">
        <v>25</v>
      </c>
      <c r="N3212" s="13">
        <v>0.42499999999999999</v>
      </c>
      <c r="O3212" s="13">
        <v>10.625</v>
      </c>
      <c r="P3212" s="13">
        <v>98</v>
      </c>
      <c r="Q3212" s="13">
        <v>0.1084183673469388</v>
      </c>
      <c r="R3212" s="13">
        <v>0.25510204081632648</v>
      </c>
      <c r="S3212" s="13">
        <v>8.3323353293413174</v>
      </c>
      <c r="T3212" s="13">
        <f>IFERROR(VLOOKUP(B805,[1]!users_table[#All],4),"NA")</f>
        <v>8.4223826714801451</v>
      </c>
      <c r="U3212" s="13" t="s">
        <v>67</v>
      </c>
    </row>
    <row r="3213" spans="1:21" x14ac:dyDescent="0.3">
      <c r="A3213" s="25">
        <v>3211</v>
      </c>
      <c r="B3213" s="13" t="s">
        <v>4</v>
      </c>
      <c r="C3213" s="13">
        <v>31240</v>
      </c>
      <c r="D3213" s="13" t="s">
        <v>922</v>
      </c>
      <c r="E3213" s="13" t="s">
        <v>32</v>
      </c>
      <c r="F3213" s="13" t="s">
        <v>152</v>
      </c>
      <c r="G3213" s="13">
        <v>8.24</v>
      </c>
      <c r="H3213" s="26">
        <v>43696</v>
      </c>
      <c r="I3213" s="26">
        <v>43793</v>
      </c>
      <c r="J3213" s="13">
        <v>9</v>
      </c>
      <c r="K3213" s="13">
        <v>2016</v>
      </c>
      <c r="L3213" s="13" t="s">
        <v>33</v>
      </c>
      <c r="M3213" s="13">
        <v>25</v>
      </c>
      <c r="N3213" s="13">
        <v>0.42499999999999999</v>
      </c>
      <c r="O3213" s="13">
        <v>10.625</v>
      </c>
      <c r="P3213" s="13">
        <v>98</v>
      </c>
      <c r="Q3213" s="13">
        <v>0.1084183673469388</v>
      </c>
      <c r="R3213" s="13">
        <v>0.25510204081632648</v>
      </c>
      <c r="S3213" s="13">
        <v>8.3323353293413174</v>
      </c>
      <c r="T3213" s="7">
        <f>IFERROR(VLOOKUP(B805,[1]!users_table[#All],4),"NA")</f>
        <v>8.4223826714801451</v>
      </c>
      <c r="U3213" s="13" t="s">
        <v>78</v>
      </c>
    </row>
    <row r="3214" spans="1:21" x14ac:dyDescent="0.3">
      <c r="A3214" s="25">
        <v>3212</v>
      </c>
      <c r="B3214" s="13" t="s">
        <v>4</v>
      </c>
      <c r="C3214" s="13">
        <v>31240</v>
      </c>
      <c r="D3214" s="13" t="s">
        <v>922</v>
      </c>
      <c r="E3214" s="13" t="s">
        <v>32</v>
      </c>
      <c r="F3214" s="13" t="s">
        <v>152</v>
      </c>
      <c r="G3214" s="13">
        <v>8.24</v>
      </c>
      <c r="H3214" s="26">
        <v>43696</v>
      </c>
      <c r="I3214" s="26">
        <v>43793</v>
      </c>
      <c r="J3214" s="13">
        <v>9</v>
      </c>
      <c r="K3214" s="13">
        <v>2016</v>
      </c>
      <c r="L3214" s="13" t="s">
        <v>33</v>
      </c>
      <c r="M3214" s="13">
        <v>25</v>
      </c>
      <c r="N3214" s="13">
        <v>0.42499999999999999</v>
      </c>
      <c r="O3214" s="13">
        <v>10.625</v>
      </c>
      <c r="P3214" s="13">
        <v>98</v>
      </c>
      <c r="Q3214" s="13">
        <v>0.1084183673469388</v>
      </c>
      <c r="R3214" s="13">
        <v>0.25510204081632648</v>
      </c>
      <c r="S3214" s="13">
        <v>8.3323353293413174</v>
      </c>
      <c r="T3214" s="13">
        <f>IFERROR(VLOOKUP(B805,[1]!users_table[#All],4),"NA")</f>
        <v>8.4223826714801451</v>
      </c>
      <c r="U3214" s="13" t="s">
        <v>1025</v>
      </c>
    </row>
    <row r="3215" spans="1:21" x14ac:dyDescent="0.3">
      <c r="A3215" s="25">
        <v>3213</v>
      </c>
      <c r="B3215" s="13" t="s">
        <v>4</v>
      </c>
      <c r="C3215" s="13">
        <v>31240</v>
      </c>
      <c r="D3215" s="13" t="s">
        <v>922</v>
      </c>
      <c r="E3215" s="13" t="s">
        <v>32</v>
      </c>
      <c r="F3215" s="13" t="s">
        <v>152</v>
      </c>
      <c r="G3215" s="13">
        <v>8.24</v>
      </c>
      <c r="H3215" s="26">
        <v>43696</v>
      </c>
      <c r="I3215" s="26">
        <v>43793</v>
      </c>
      <c r="J3215" s="13">
        <v>9</v>
      </c>
      <c r="K3215" s="13">
        <v>2016</v>
      </c>
      <c r="L3215" s="13" t="s">
        <v>33</v>
      </c>
      <c r="M3215" s="13">
        <v>25</v>
      </c>
      <c r="N3215" s="13">
        <v>0.42499999999999999</v>
      </c>
      <c r="O3215" s="13">
        <v>10.625</v>
      </c>
      <c r="P3215" s="13">
        <v>98</v>
      </c>
      <c r="Q3215" s="13">
        <v>0.1084183673469388</v>
      </c>
      <c r="R3215" s="13">
        <v>0.25510204081632648</v>
      </c>
      <c r="S3215" s="13">
        <v>8.3323353293413174</v>
      </c>
      <c r="T3215" s="13">
        <f>IFERROR(VLOOKUP(B805,[1]!users_table[#All],4),"NA")</f>
        <v>8.4223826714801451</v>
      </c>
      <c r="U3215" s="13" t="s">
        <v>79</v>
      </c>
    </row>
    <row r="3216" spans="1:21" x14ac:dyDescent="0.3">
      <c r="A3216" s="25">
        <v>3214</v>
      </c>
      <c r="B3216" s="13" t="s">
        <v>4</v>
      </c>
      <c r="C3216" s="13">
        <v>38414</v>
      </c>
      <c r="D3216" s="13" t="s">
        <v>923</v>
      </c>
      <c r="E3216" s="13" t="s">
        <v>168</v>
      </c>
      <c r="F3216" s="13" t="s">
        <v>152</v>
      </c>
      <c r="G3216" s="13">
        <v>7.6</v>
      </c>
      <c r="H3216" s="26">
        <v>43777</v>
      </c>
      <c r="I3216" s="26">
        <v>43777</v>
      </c>
      <c r="J3216" s="13">
        <v>9</v>
      </c>
      <c r="K3216" s="13">
        <v>2019</v>
      </c>
      <c r="L3216" s="13" t="s">
        <v>35</v>
      </c>
      <c r="M3216" s="13">
        <v>1</v>
      </c>
      <c r="N3216" s="13">
        <v>1.269722222222222</v>
      </c>
      <c r="O3216" s="13">
        <v>1.269722222222222</v>
      </c>
      <c r="P3216" s="13">
        <v>1</v>
      </c>
      <c r="Q3216" s="13">
        <v>1.269722222222222</v>
      </c>
      <c r="R3216" s="13">
        <v>1</v>
      </c>
      <c r="S3216" s="13">
        <v>8.3323353293413174</v>
      </c>
      <c r="T3216" s="13">
        <f>IFERROR(VLOOKUP(B806,[1]!users_table[#All],4),"NA")</f>
        <v>8.4223826714801451</v>
      </c>
      <c r="U3216" s="13" t="s">
        <v>66</v>
      </c>
    </row>
    <row r="3217" spans="1:21" x14ac:dyDescent="0.3">
      <c r="A3217" s="25">
        <v>3215</v>
      </c>
      <c r="B3217" s="13" t="s">
        <v>4</v>
      </c>
      <c r="C3217" s="13">
        <v>38414</v>
      </c>
      <c r="D3217" s="13" t="s">
        <v>923</v>
      </c>
      <c r="E3217" s="13" t="s">
        <v>168</v>
      </c>
      <c r="F3217" s="13" t="s">
        <v>152</v>
      </c>
      <c r="G3217" s="13">
        <v>7.6</v>
      </c>
      <c r="H3217" s="26">
        <v>43777</v>
      </c>
      <c r="I3217" s="26">
        <v>43777</v>
      </c>
      <c r="J3217" s="13">
        <v>9</v>
      </c>
      <c r="K3217" s="13">
        <v>2019</v>
      </c>
      <c r="L3217" s="13" t="s">
        <v>35</v>
      </c>
      <c r="M3217" s="13">
        <v>1</v>
      </c>
      <c r="N3217" s="13">
        <v>1.269722222222222</v>
      </c>
      <c r="O3217" s="13">
        <v>1.269722222222222</v>
      </c>
      <c r="P3217" s="13">
        <v>1</v>
      </c>
      <c r="Q3217" s="13">
        <v>1.269722222222222</v>
      </c>
      <c r="R3217" s="13">
        <v>1</v>
      </c>
      <c r="S3217" s="13">
        <v>8.3323353293413174</v>
      </c>
      <c r="T3217" s="13">
        <f>IFERROR(VLOOKUP(B806,[1]!users_table[#All],4),"NA")</f>
        <v>8.4223826714801451</v>
      </c>
      <c r="U3217" s="13" t="s">
        <v>60</v>
      </c>
    </row>
    <row r="3218" spans="1:21" x14ac:dyDescent="0.3">
      <c r="A3218" s="25">
        <v>3216</v>
      </c>
      <c r="B3218" s="13" t="s">
        <v>4</v>
      </c>
      <c r="C3218" s="13">
        <v>38414</v>
      </c>
      <c r="D3218" s="13" t="s">
        <v>923</v>
      </c>
      <c r="E3218" s="13" t="s">
        <v>168</v>
      </c>
      <c r="F3218" s="13" t="s">
        <v>152</v>
      </c>
      <c r="G3218" s="13">
        <v>7.6</v>
      </c>
      <c r="H3218" s="26">
        <v>43777</v>
      </c>
      <c r="I3218" s="26">
        <v>43777</v>
      </c>
      <c r="J3218" s="13">
        <v>9</v>
      </c>
      <c r="K3218" s="13">
        <v>2019</v>
      </c>
      <c r="L3218" s="13" t="s">
        <v>35</v>
      </c>
      <c r="M3218" s="13">
        <v>1</v>
      </c>
      <c r="N3218" s="13">
        <v>1.269722222222222</v>
      </c>
      <c r="O3218" s="13">
        <v>1.269722222222222</v>
      </c>
      <c r="P3218" s="13">
        <v>1</v>
      </c>
      <c r="Q3218" s="13">
        <v>1.269722222222222</v>
      </c>
      <c r="R3218" s="13">
        <v>1</v>
      </c>
      <c r="S3218" s="13">
        <v>8.3323353293413174</v>
      </c>
      <c r="T3218" s="13">
        <f>IFERROR(VLOOKUP(B806,[1]!users_table[#All],4),"NA")</f>
        <v>8.4223826714801451</v>
      </c>
      <c r="U3218" s="13" t="s">
        <v>78</v>
      </c>
    </row>
    <row r="3219" spans="1:21" x14ac:dyDescent="0.3">
      <c r="A3219" s="25">
        <v>3217</v>
      </c>
      <c r="B3219" s="13" t="s">
        <v>4</v>
      </c>
      <c r="C3219" s="13">
        <v>38414</v>
      </c>
      <c r="D3219" s="13" t="s">
        <v>923</v>
      </c>
      <c r="E3219" s="13" t="s">
        <v>168</v>
      </c>
      <c r="F3219" s="13" t="s">
        <v>152</v>
      </c>
      <c r="G3219" s="13">
        <v>7.6</v>
      </c>
      <c r="H3219" s="26">
        <v>43777</v>
      </c>
      <c r="I3219" s="26">
        <v>43777</v>
      </c>
      <c r="J3219" s="13">
        <v>9</v>
      </c>
      <c r="K3219" s="13">
        <v>2019</v>
      </c>
      <c r="L3219" s="13" t="s">
        <v>35</v>
      </c>
      <c r="M3219" s="13">
        <v>1</v>
      </c>
      <c r="N3219" s="13">
        <v>1.269722222222222</v>
      </c>
      <c r="O3219" s="13">
        <v>1.269722222222222</v>
      </c>
      <c r="P3219" s="13">
        <v>1</v>
      </c>
      <c r="Q3219" s="13">
        <v>1.269722222222222</v>
      </c>
      <c r="R3219" s="13">
        <v>1</v>
      </c>
      <c r="S3219" s="13">
        <v>8.3323353293413174</v>
      </c>
      <c r="T3219" s="13">
        <f>IFERROR(VLOOKUP(B806,[1]!users_table[#All],4),"NA")</f>
        <v>8.4223826714801451</v>
      </c>
      <c r="U3219" s="13" t="s">
        <v>1025</v>
      </c>
    </row>
    <row r="3220" spans="1:21" x14ac:dyDescent="0.3">
      <c r="A3220" s="25">
        <v>3218</v>
      </c>
      <c r="B3220" s="13" t="s">
        <v>4</v>
      </c>
      <c r="C3220" s="13">
        <v>36286</v>
      </c>
      <c r="D3220" s="13" t="s">
        <v>924</v>
      </c>
      <c r="E3220" s="13" t="s">
        <v>168</v>
      </c>
      <c r="F3220" s="13" t="s">
        <v>152</v>
      </c>
      <c r="G3220" s="13">
        <v>7.56</v>
      </c>
      <c r="H3220" s="26">
        <v>43863</v>
      </c>
      <c r="I3220" s="26">
        <v>43863</v>
      </c>
      <c r="J3220" s="13">
        <v>8</v>
      </c>
      <c r="K3220" s="13">
        <v>2018</v>
      </c>
      <c r="L3220" s="13" t="s">
        <v>35</v>
      </c>
      <c r="M3220" s="13">
        <v>1</v>
      </c>
      <c r="N3220" s="13">
        <v>1.003055555555556</v>
      </c>
      <c r="O3220" s="13">
        <v>1.003055555555556</v>
      </c>
      <c r="P3220" s="13">
        <v>1</v>
      </c>
      <c r="Q3220" s="13">
        <v>1.003055555555556</v>
      </c>
      <c r="R3220" s="13">
        <v>1</v>
      </c>
      <c r="S3220" s="13">
        <v>8.3323353293413174</v>
      </c>
      <c r="T3220" s="13">
        <f>IFERROR(VLOOKUP(B807,[1]!users_table[#All],4),"NA")</f>
        <v>8.4223826714801451</v>
      </c>
      <c r="U3220" s="13" t="s">
        <v>60</v>
      </c>
    </row>
    <row r="3221" spans="1:21" x14ac:dyDescent="0.3">
      <c r="A3221" s="25">
        <v>3219</v>
      </c>
      <c r="B3221" s="13" t="s">
        <v>4</v>
      </c>
      <c r="C3221" s="13">
        <v>36286</v>
      </c>
      <c r="D3221" s="13" t="s">
        <v>924</v>
      </c>
      <c r="E3221" s="13" t="s">
        <v>168</v>
      </c>
      <c r="F3221" s="13" t="s">
        <v>152</v>
      </c>
      <c r="G3221" s="13">
        <v>7.56</v>
      </c>
      <c r="H3221" s="26">
        <v>43863</v>
      </c>
      <c r="I3221" s="26">
        <v>43863</v>
      </c>
      <c r="J3221" s="13">
        <v>8</v>
      </c>
      <c r="K3221" s="13">
        <v>2018</v>
      </c>
      <c r="L3221" s="13" t="s">
        <v>35</v>
      </c>
      <c r="M3221" s="13">
        <v>1</v>
      </c>
      <c r="N3221" s="13">
        <v>1.003055555555556</v>
      </c>
      <c r="O3221" s="13">
        <v>1.003055555555556</v>
      </c>
      <c r="P3221" s="13">
        <v>1</v>
      </c>
      <c r="Q3221" s="13">
        <v>1.003055555555556</v>
      </c>
      <c r="R3221" s="13">
        <v>1</v>
      </c>
      <c r="S3221" s="13">
        <v>8.3323353293413174</v>
      </c>
      <c r="T3221" s="13">
        <f>IFERROR(VLOOKUP(B807,[1]!users_table[#All],4),"NA")</f>
        <v>8.4223826714801451</v>
      </c>
      <c r="U3221" s="13" t="s">
        <v>67</v>
      </c>
    </row>
    <row r="3222" spans="1:21" x14ac:dyDescent="0.3">
      <c r="A3222" s="25">
        <v>3220</v>
      </c>
      <c r="B3222" s="13" t="s">
        <v>4</v>
      </c>
      <c r="C3222" s="13">
        <v>39587</v>
      </c>
      <c r="D3222" s="13" t="s">
        <v>925</v>
      </c>
      <c r="E3222" s="13" t="s">
        <v>32</v>
      </c>
      <c r="F3222" s="13" t="s">
        <v>152</v>
      </c>
      <c r="G3222" s="13">
        <v>8.34</v>
      </c>
      <c r="H3222" s="26">
        <v>44020</v>
      </c>
      <c r="I3222" s="26">
        <v>44104</v>
      </c>
      <c r="J3222" s="13">
        <v>10</v>
      </c>
      <c r="K3222" s="13">
        <v>2020</v>
      </c>
      <c r="L3222" s="13" t="s">
        <v>39</v>
      </c>
      <c r="M3222" s="13">
        <v>13</v>
      </c>
      <c r="N3222" s="13">
        <v>0.45</v>
      </c>
      <c r="O3222" s="13">
        <v>5.8500000000000014</v>
      </c>
      <c r="P3222" s="13">
        <v>85</v>
      </c>
      <c r="Q3222" s="13">
        <v>6.8823529411764714E-2</v>
      </c>
      <c r="R3222" s="13">
        <v>0.15294117647058819</v>
      </c>
      <c r="S3222" s="13">
        <v>8.3323353293413174</v>
      </c>
      <c r="T3222" s="13">
        <f>IFERROR(VLOOKUP(B808,[1]!users_table[#All],4),"NA")</f>
        <v>8.4223826714801451</v>
      </c>
      <c r="U3222" s="13" t="s">
        <v>66</v>
      </c>
    </row>
    <row r="3223" spans="1:21" x14ac:dyDescent="0.3">
      <c r="A3223" s="25">
        <v>3221</v>
      </c>
      <c r="B3223" s="13" t="s">
        <v>4</v>
      </c>
      <c r="C3223" s="13">
        <v>39587</v>
      </c>
      <c r="D3223" s="13" t="s">
        <v>925</v>
      </c>
      <c r="E3223" s="13" t="s">
        <v>32</v>
      </c>
      <c r="F3223" s="13" t="s">
        <v>152</v>
      </c>
      <c r="G3223" s="13">
        <v>8.34</v>
      </c>
      <c r="H3223" s="26">
        <v>44020</v>
      </c>
      <c r="I3223" s="26">
        <v>44104</v>
      </c>
      <c r="J3223" s="13">
        <v>10</v>
      </c>
      <c r="K3223" s="13">
        <v>2020</v>
      </c>
      <c r="L3223" s="13" t="s">
        <v>39</v>
      </c>
      <c r="M3223" s="13">
        <v>13</v>
      </c>
      <c r="N3223" s="13">
        <v>0.45</v>
      </c>
      <c r="O3223" s="13">
        <v>5.8500000000000014</v>
      </c>
      <c r="P3223" s="13">
        <v>85</v>
      </c>
      <c r="Q3223" s="13">
        <v>6.8823529411764714E-2</v>
      </c>
      <c r="R3223" s="13">
        <v>0.15294117647058819</v>
      </c>
      <c r="S3223" s="13">
        <v>8.3323353293413174</v>
      </c>
      <c r="T3223" s="13">
        <f>IFERROR(VLOOKUP(B808,[1]!users_table[#All],4),"NA")</f>
        <v>8.4223826714801451</v>
      </c>
      <c r="U3223" s="13" t="s">
        <v>60</v>
      </c>
    </row>
    <row r="3224" spans="1:21" x14ac:dyDescent="0.3">
      <c r="A3224" s="25">
        <v>3222</v>
      </c>
      <c r="B3224" s="13" t="s">
        <v>4</v>
      </c>
      <c r="C3224" s="13">
        <v>39587</v>
      </c>
      <c r="D3224" s="13" t="s">
        <v>925</v>
      </c>
      <c r="E3224" s="13" t="s">
        <v>32</v>
      </c>
      <c r="F3224" s="13" t="s">
        <v>152</v>
      </c>
      <c r="G3224" s="13">
        <v>8.34</v>
      </c>
      <c r="H3224" s="26">
        <v>44020</v>
      </c>
      <c r="I3224" s="26">
        <v>44104</v>
      </c>
      <c r="J3224" s="13">
        <v>10</v>
      </c>
      <c r="K3224" s="13">
        <v>2020</v>
      </c>
      <c r="L3224" s="13" t="s">
        <v>39</v>
      </c>
      <c r="M3224" s="13">
        <v>13</v>
      </c>
      <c r="N3224" s="13">
        <v>0.45</v>
      </c>
      <c r="O3224" s="13">
        <v>5.8500000000000014</v>
      </c>
      <c r="P3224" s="13">
        <v>85</v>
      </c>
      <c r="Q3224" s="13">
        <v>6.8823529411764714E-2</v>
      </c>
      <c r="R3224" s="13">
        <v>0.15294117647058819</v>
      </c>
      <c r="S3224" s="13">
        <v>8.3323353293413174</v>
      </c>
      <c r="T3224" s="7">
        <f>IFERROR(VLOOKUP(B808,[1]!users_table[#All],4),"NA")</f>
        <v>8.4223826714801451</v>
      </c>
      <c r="U3224" s="13" t="s">
        <v>67</v>
      </c>
    </row>
    <row r="3225" spans="1:21" x14ac:dyDescent="0.3">
      <c r="A3225" s="25">
        <v>3223</v>
      </c>
      <c r="B3225" s="13" t="s">
        <v>4</v>
      </c>
      <c r="C3225" s="13">
        <v>39587</v>
      </c>
      <c r="D3225" s="13" t="s">
        <v>925</v>
      </c>
      <c r="E3225" s="13" t="s">
        <v>32</v>
      </c>
      <c r="F3225" s="13" t="s">
        <v>152</v>
      </c>
      <c r="G3225" s="13">
        <v>8.34</v>
      </c>
      <c r="H3225" s="26">
        <v>44020</v>
      </c>
      <c r="I3225" s="26">
        <v>44104</v>
      </c>
      <c r="J3225" s="13">
        <v>10</v>
      </c>
      <c r="K3225" s="13">
        <v>2020</v>
      </c>
      <c r="L3225" s="13" t="s">
        <v>39</v>
      </c>
      <c r="M3225" s="13">
        <v>13</v>
      </c>
      <c r="N3225" s="13">
        <v>0.45</v>
      </c>
      <c r="O3225" s="13">
        <v>5.8500000000000014</v>
      </c>
      <c r="P3225" s="13">
        <v>85</v>
      </c>
      <c r="Q3225" s="13">
        <v>6.8823529411764714E-2</v>
      </c>
      <c r="R3225" s="13">
        <v>0.15294117647058819</v>
      </c>
      <c r="S3225" s="13">
        <v>8.3323353293413174</v>
      </c>
      <c r="T3225" s="13">
        <f>IFERROR(VLOOKUP(B808,[1]!users_table[#All],4),"NA")</f>
        <v>8.4223826714801451</v>
      </c>
      <c r="U3225" s="13" t="s">
        <v>78</v>
      </c>
    </row>
    <row r="3226" spans="1:21" x14ac:dyDescent="0.3">
      <c r="A3226" s="25">
        <v>3224</v>
      </c>
      <c r="B3226" s="13" t="s">
        <v>4</v>
      </c>
      <c r="C3226" s="13">
        <v>39587</v>
      </c>
      <c r="D3226" s="13" t="s">
        <v>925</v>
      </c>
      <c r="E3226" s="13" t="s">
        <v>32</v>
      </c>
      <c r="F3226" s="13" t="s">
        <v>152</v>
      </c>
      <c r="G3226" s="13">
        <v>8.34</v>
      </c>
      <c r="H3226" s="26">
        <v>44020</v>
      </c>
      <c r="I3226" s="26">
        <v>44104</v>
      </c>
      <c r="J3226" s="13">
        <v>10</v>
      </c>
      <c r="K3226" s="13">
        <v>2020</v>
      </c>
      <c r="L3226" s="13" t="s">
        <v>39</v>
      </c>
      <c r="M3226" s="13">
        <v>13</v>
      </c>
      <c r="N3226" s="13">
        <v>0.45</v>
      </c>
      <c r="O3226" s="13">
        <v>5.8500000000000014</v>
      </c>
      <c r="P3226" s="13">
        <v>85</v>
      </c>
      <c r="Q3226" s="13">
        <v>6.8823529411764714E-2</v>
      </c>
      <c r="R3226" s="13">
        <v>0.15294117647058819</v>
      </c>
      <c r="S3226" s="13">
        <v>8.3323353293413174</v>
      </c>
      <c r="T3226" s="7">
        <f>IFERROR(VLOOKUP(B808,[1]!users_table[#All],4),"NA")</f>
        <v>8.4223826714801451</v>
      </c>
      <c r="U3226" s="13" t="s">
        <v>1025</v>
      </c>
    </row>
    <row r="3227" spans="1:21" x14ac:dyDescent="0.3">
      <c r="A3227" s="25">
        <v>3225</v>
      </c>
      <c r="B3227" s="13" t="s">
        <v>4</v>
      </c>
      <c r="C3227" s="13">
        <v>39587</v>
      </c>
      <c r="D3227" s="13" t="s">
        <v>925</v>
      </c>
      <c r="E3227" s="13" t="s">
        <v>32</v>
      </c>
      <c r="F3227" s="13" t="s">
        <v>152</v>
      </c>
      <c r="G3227" s="13">
        <v>8.34</v>
      </c>
      <c r="H3227" s="26">
        <v>44020</v>
      </c>
      <c r="I3227" s="26">
        <v>44104</v>
      </c>
      <c r="J3227" s="13">
        <v>10</v>
      </c>
      <c r="K3227" s="13">
        <v>2020</v>
      </c>
      <c r="L3227" s="13" t="s">
        <v>39</v>
      </c>
      <c r="M3227" s="13">
        <v>13</v>
      </c>
      <c r="N3227" s="13">
        <v>0.45</v>
      </c>
      <c r="O3227" s="13">
        <v>5.8500000000000014</v>
      </c>
      <c r="P3227" s="13">
        <v>85</v>
      </c>
      <c r="Q3227" s="13">
        <v>6.8823529411764714E-2</v>
      </c>
      <c r="R3227" s="13">
        <v>0.15294117647058819</v>
      </c>
      <c r="S3227" s="13">
        <v>8.3323353293413174</v>
      </c>
      <c r="T3227" s="13">
        <f>IFERROR(VLOOKUP(B808,[1]!users_table[#All],4),"NA")</f>
        <v>8.4223826714801451</v>
      </c>
      <c r="U3227" s="13" t="s">
        <v>79</v>
      </c>
    </row>
    <row r="3228" spans="1:21" x14ac:dyDescent="0.3">
      <c r="A3228" s="25">
        <v>3226</v>
      </c>
      <c r="B3228" s="13" t="s">
        <v>4</v>
      </c>
      <c r="C3228" s="13">
        <v>42203</v>
      </c>
      <c r="D3228" s="13" t="s">
        <v>926</v>
      </c>
      <c r="E3228" s="13" t="s">
        <v>32</v>
      </c>
      <c r="F3228" s="13" t="s">
        <v>152</v>
      </c>
      <c r="G3228" s="13">
        <v>8.4499999999999993</v>
      </c>
      <c r="H3228" s="26">
        <v>44202</v>
      </c>
      <c r="I3228" s="26">
        <v>44279</v>
      </c>
      <c r="J3228" s="13">
        <v>10</v>
      </c>
      <c r="K3228" s="13">
        <v>2021</v>
      </c>
      <c r="L3228" s="13" t="s">
        <v>30</v>
      </c>
      <c r="M3228" s="13">
        <v>12</v>
      </c>
      <c r="N3228" s="13">
        <v>0.4861111111111111</v>
      </c>
      <c r="O3228" s="13">
        <v>5.833333333333333</v>
      </c>
      <c r="P3228" s="13">
        <v>78</v>
      </c>
      <c r="Q3228" s="13">
        <v>7.4786324786324784E-2</v>
      </c>
      <c r="R3228" s="13">
        <v>0.15384615384615391</v>
      </c>
      <c r="S3228" s="13">
        <v>8.3323353293413174</v>
      </c>
      <c r="T3228" s="7">
        <f>IFERROR(VLOOKUP(B809,[1]!users_table[#All],4),"NA")</f>
        <v>8.4223826714801451</v>
      </c>
      <c r="U3228" s="13" t="s">
        <v>66</v>
      </c>
    </row>
    <row r="3229" spans="1:21" x14ac:dyDescent="0.3">
      <c r="A3229" s="25">
        <v>3227</v>
      </c>
      <c r="B3229" s="13" t="s">
        <v>4</v>
      </c>
      <c r="C3229" s="13">
        <v>42203</v>
      </c>
      <c r="D3229" s="13" t="s">
        <v>926</v>
      </c>
      <c r="E3229" s="13" t="s">
        <v>32</v>
      </c>
      <c r="F3229" s="13" t="s">
        <v>152</v>
      </c>
      <c r="G3229" s="13">
        <v>8.4499999999999993</v>
      </c>
      <c r="H3229" s="26">
        <v>44202</v>
      </c>
      <c r="I3229" s="26">
        <v>44279</v>
      </c>
      <c r="J3229" s="13">
        <v>10</v>
      </c>
      <c r="K3229" s="13">
        <v>2021</v>
      </c>
      <c r="L3229" s="13" t="s">
        <v>30</v>
      </c>
      <c r="M3229" s="13">
        <v>12</v>
      </c>
      <c r="N3229" s="13">
        <v>0.4861111111111111</v>
      </c>
      <c r="O3229" s="13">
        <v>5.833333333333333</v>
      </c>
      <c r="P3229" s="13">
        <v>78</v>
      </c>
      <c r="Q3229" s="13">
        <v>7.4786324786324784E-2</v>
      </c>
      <c r="R3229" s="13">
        <v>0.15384615384615391</v>
      </c>
      <c r="S3229" s="13">
        <v>8.3323353293413174</v>
      </c>
      <c r="T3229" s="13">
        <f>IFERROR(VLOOKUP(B809,[1]!users_table[#All],4),"NA")</f>
        <v>8.4223826714801451</v>
      </c>
      <c r="U3229" s="13" t="s">
        <v>60</v>
      </c>
    </row>
    <row r="3230" spans="1:21" x14ac:dyDescent="0.3">
      <c r="A3230" s="25">
        <v>3228</v>
      </c>
      <c r="B3230" s="13" t="s">
        <v>4</v>
      </c>
      <c r="C3230" s="13">
        <v>42203</v>
      </c>
      <c r="D3230" s="13" t="s">
        <v>926</v>
      </c>
      <c r="E3230" s="13" t="s">
        <v>32</v>
      </c>
      <c r="F3230" s="13" t="s">
        <v>152</v>
      </c>
      <c r="G3230" s="13">
        <v>8.4499999999999993</v>
      </c>
      <c r="H3230" s="26">
        <v>44202</v>
      </c>
      <c r="I3230" s="26">
        <v>44279</v>
      </c>
      <c r="J3230" s="13">
        <v>10</v>
      </c>
      <c r="K3230" s="13">
        <v>2021</v>
      </c>
      <c r="L3230" s="13" t="s">
        <v>30</v>
      </c>
      <c r="M3230" s="13">
        <v>12</v>
      </c>
      <c r="N3230" s="13">
        <v>0.4861111111111111</v>
      </c>
      <c r="O3230" s="13">
        <v>5.833333333333333</v>
      </c>
      <c r="P3230" s="13">
        <v>78</v>
      </c>
      <c r="Q3230" s="13">
        <v>7.4786324786324784E-2</v>
      </c>
      <c r="R3230" s="13">
        <v>0.15384615384615391</v>
      </c>
      <c r="S3230" s="13">
        <v>8.3323353293413174</v>
      </c>
      <c r="T3230" s="13">
        <f>IFERROR(VLOOKUP(B809,[1]!users_table[#All],4),"NA")</f>
        <v>8.4223826714801451</v>
      </c>
      <c r="U3230" s="13" t="s">
        <v>67</v>
      </c>
    </row>
    <row r="3231" spans="1:21" x14ac:dyDescent="0.3">
      <c r="A3231" s="25">
        <v>3229</v>
      </c>
      <c r="B3231" s="13" t="s">
        <v>4</v>
      </c>
      <c r="C3231" s="13">
        <v>42203</v>
      </c>
      <c r="D3231" s="13" t="s">
        <v>926</v>
      </c>
      <c r="E3231" s="13" t="s">
        <v>32</v>
      </c>
      <c r="F3231" s="13" t="s">
        <v>152</v>
      </c>
      <c r="G3231" s="13">
        <v>8.4499999999999993</v>
      </c>
      <c r="H3231" s="26">
        <v>44202</v>
      </c>
      <c r="I3231" s="26">
        <v>44279</v>
      </c>
      <c r="J3231" s="13">
        <v>10</v>
      </c>
      <c r="K3231" s="13">
        <v>2021</v>
      </c>
      <c r="L3231" s="13" t="s">
        <v>30</v>
      </c>
      <c r="M3231" s="13">
        <v>12</v>
      </c>
      <c r="N3231" s="13">
        <v>0.4861111111111111</v>
      </c>
      <c r="O3231" s="13">
        <v>5.833333333333333</v>
      </c>
      <c r="P3231" s="13">
        <v>78</v>
      </c>
      <c r="Q3231" s="13">
        <v>7.4786324786324784E-2</v>
      </c>
      <c r="R3231" s="13">
        <v>0.15384615384615391</v>
      </c>
      <c r="S3231" s="13">
        <v>8.3323353293413174</v>
      </c>
      <c r="T3231" s="13">
        <f>IFERROR(VLOOKUP(B809,[1]!users_table[#All],4),"NA")</f>
        <v>8.4223826714801451</v>
      </c>
      <c r="U3231" s="13" t="s">
        <v>78</v>
      </c>
    </row>
    <row r="3232" spans="1:21" x14ac:dyDescent="0.3">
      <c r="A3232" s="25">
        <v>3230</v>
      </c>
      <c r="B3232" s="13" t="s">
        <v>4</v>
      </c>
      <c r="C3232" s="13">
        <v>42203</v>
      </c>
      <c r="D3232" s="13" t="s">
        <v>926</v>
      </c>
      <c r="E3232" s="13" t="s">
        <v>32</v>
      </c>
      <c r="F3232" s="13" t="s">
        <v>152</v>
      </c>
      <c r="G3232" s="13">
        <v>8.4499999999999993</v>
      </c>
      <c r="H3232" s="26">
        <v>44202</v>
      </c>
      <c r="I3232" s="26">
        <v>44279</v>
      </c>
      <c r="J3232" s="13">
        <v>10</v>
      </c>
      <c r="K3232" s="13">
        <v>2021</v>
      </c>
      <c r="L3232" s="13" t="s">
        <v>30</v>
      </c>
      <c r="M3232" s="13">
        <v>12</v>
      </c>
      <c r="N3232" s="13">
        <v>0.4861111111111111</v>
      </c>
      <c r="O3232" s="13">
        <v>5.833333333333333</v>
      </c>
      <c r="P3232" s="13">
        <v>78</v>
      </c>
      <c r="Q3232" s="13">
        <v>7.4786324786324784E-2</v>
      </c>
      <c r="R3232" s="13">
        <v>0.15384615384615391</v>
      </c>
      <c r="S3232" s="13">
        <v>8.3323353293413174</v>
      </c>
      <c r="T3232" s="13">
        <f>IFERROR(VLOOKUP(B809,[1]!users_table[#All],4),"NA")</f>
        <v>8.4223826714801451</v>
      </c>
      <c r="U3232" s="13" t="s">
        <v>1025</v>
      </c>
    </row>
    <row r="3233" spans="1:21" x14ac:dyDescent="0.3">
      <c r="A3233" s="25">
        <v>3231</v>
      </c>
      <c r="B3233" s="13" t="s">
        <v>4</v>
      </c>
      <c r="C3233" s="13">
        <v>42203</v>
      </c>
      <c r="D3233" s="13" t="s">
        <v>926</v>
      </c>
      <c r="E3233" s="13" t="s">
        <v>32</v>
      </c>
      <c r="F3233" s="13" t="s">
        <v>152</v>
      </c>
      <c r="G3233" s="13">
        <v>8.4499999999999993</v>
      </c>
      <c r="H3233" s="26">
        <v>44202</v>
      </c>
      <c r="I3233" s="26">
        <v>44279</v>
      </c>
      <c r="J3233" s="13">
        <v>10</v>
      </c>
      <c r="K3233" s="13">
        <v>2021</v>
      </c>
      <c r="L3233" s="13" t="s">
        <v>30</v>
      </c>
      <c r="M3233" s="13">
        <v>12</v>
      </c>
      <c r="N3233" s="13">
        <v>0.4861111111111111</v>
      </c>
      <c r="O3233" s="13">
        <v>5.833333333333333</v>
      </c>
      <c r="P3233" s="13">
        <v>78</v>
      </c>
      <c r="Q3233" s="13">
        <v>7.4786324786324784E-2</v>
      </c>
      <c r="R3233" s="13">
        <v>0.15384615384615391</v>
      </c>
      <c r="S3233" s="13">
        <v>8.3323353293413174</v>
      </c>
      <c r="T3233" s="13">
        <f>IFERROR(VLOOKUP(B809,[1]!users_table[#All],4),"NA")</f>
        <v>8.4223826714801451</v>
      </c>
      <c r="U3233" s="13" t="s">
        <v>79</v>
      </c>
    </row>
    <row r="3234" spans="1:21" x14ac:dyDescent="0.3">
      <c r="A3234" s="25">
        <v>3232</v>
      </c>
      <c r="B3234" s="13" t="s">
        <v>4</v>
      </c>
      <c r="C3234" s="13">
        <v>30015</v>
      </c>
      <c r="D3234" s="13" t="s">
        <v>927</v>
      </c>
      <c r="E3234" s="13" t="s">
        <v>32</v>
      </c>
      <c r="F3234" s="13" t="s">
        <v>154</v>
      </c>
      <c r="G3234" s="13">
        <v>7.98</v>
      </c>
      <c r="H3234" s="26">
        <v>44928</v>
      </c>
      <c r="I3234" s="26">
        <v>44930</v>
      </c>
      <c r="J3234" s="13">
        <v>9</v>
      </c>
      <c r="K3234" s="13">
        <v>2016</v>
      </c>
      <c r="L3234" s="13" t="s">
        <v>39</v>
      </c>
      <c r="M3234" s="13">
        <v>13</v>
      </c>
      <c r="N3234" s="13">
        <v>0.39444444444444438</v>
      </c>
      <c r="O3234" s="13">
        <v>5.1277777777777773</v>
      </c>
      <c r="P3234" s="13">
        <v>3</v>
      </c>
      <c r="Q3234" s="13">
        <v>1.709259259259259</v>
      </c>
      <c r="R3234" s="13">
        <v>4.333333333333333</v>
      </c>
      <c r="S3234" s="13">
        <v>8.3323353293413174</v>
      </c>
      <c r="T3234" s="13">
        <f>IFERROR(VLOOKUP(B810,[1]!users_table[#All],4),"NA")</f>
        <v>8.4223826714801451</v>
      </c>
      <c r="U3234" s="13" t="s">
        <v>66</v>
      </c>
    </row>
    <row r="3235" spans="1:21" x14ac:dyDescent="0.3">
      <c r="A3235" s="25">
        <v>3233</v>
      </c>
      <c r="B3235" s="13" t="s">
        <v>4</v>
      </c>
      <c r="C3235" s="13">
        <v>30015</v>
      </c>
      <c r="D3235" s="13" t="s">
        <v>927</v>
      </c>
      <c r="E3235" s="13" t="s">
        <v>32</v>
      </c>
      <c r="F3235" s="13" t="s">
        <v>154</v>
      </c>
      <c r="G3235" s="13">
        <v>7.98</v>
      </c>
      <c r="H3235" s="26">
        <v>44928</v>
      </c>
      <c r="I3235" s="26">
        <v>44930</v>
      </c>
      <c r="J3235" s="13">
        <v>9</v>
      </c>
      <c r="K3235" s="13">
        <v>2016</v>
      </c>
      <c r="L3235" s="13" t="s">
        <v>39</v>
      </c>
      <c r="M3235" s="13">
        <v>13</v>
      </c>
      <c r="N3235" s="13">
        <v>0.39444444444444438</v>
      </c>
      <c r="O3235" s="13">
        <v>5.1277777777777773</v>
      </c>
      <c r="P3235" s="13">
        <v>3</v>
      </c>
      <c r="Q3235" s="13">
        <v>1.709259259259259</v>
      </c>
      <c r="R3235" s="13">
        <v>4.333333333333333</v>
      </c>
      <c r="S3235" s="13">
        <v>8.3323353293413174</v>
      </c>
      <c r="T3235" s="13">
        <f>IFERROR(VLOOKUP(B810,[1]!users_table[#All],4),"NA")</f>
        <v>8.4223826714801451</v>
      </c>
      <c r="U3235" s="13" t="s">
        <v>75</v>
      </c>
    </row>
    <row r="3236" spans="1:21" x14ac:dyDescent="0.3">
      <c r="A3236" s="25">
        <v>3234</v>
      </c>
      <c r="B3236" s="13" t="s">
        <v>4</v>
      </c>
      <c r="C3236" s="13">
        <v>30015</v>
      </c>
      <c r="D3236" s="13" t="s">
        <v>927</v>
      </c>
      <c r="E3236" s="13" t="s">
        <v>32</v>
      </c>
      <c r="F3236" s="13" t="s">
        <v>154</v>
      </c>
      <c r="G3236" s="13">
        <v>7.98</v>
      </c>
      <c r="H3236" s="26">
        <v>44928</v>
      </c>
      <c r="I3236" s="26">
        <v>44930</v>
      </c>
      <c r="J3236" s="13">
        <v>9</v>
      </c>
      <c r="K3236" s="13">
        <v>2016</v>
      </c>
      <c r="L3236" s="13" t="s">
        <v>39</v>
      </c>
      <c r="M3236" s="13">
        <v>13</v>
      </c>
      <c r="N3236" s="13">
        <v>0.39444444444444438</v>
      </c>
      <c r="O3236" s="13">
        <v>5.1277777777777773</v>
      </c>
      <c r="P3236" s="13">
        <v>3</v>
      </c>
      <c r="Q3236" s="13">
        <v>1.709259259259259</v>
      </c>
      <c r="R3236" s="13">
        <v>4.333333333333333</v>
      </c>
      <c r="S3236" s="13">
        <v>8.3323353293413174</v>
      </c>
      <c r="T3236" s="13">
        <f>IFERROR(VLOOKUP(B810,[1]!users_table[#All],4),"NA")</f>
        <v>8.4223826714801451</v>
      </c>
      <c r="U3236" s="13" t="s">
        <v>70</v>
      </c>
    </row>
    <row r="3237" spans="1:21" x14ac:dyDescent="0.3">
      <c r="A3237" s="25">
        <v>3235</v>
      </c>
      <c r="B3237" s="13" t="s">
        <v>4</v>
      </c>
      <c r="C3237" s="13">
        <v>35466</v>
      </c>
      <c r="D3237" s="13" t="s">
        <v>928</v>
      </c>
      <c r="E3237" s="13" t="s">
        <v>28</v>
      </c>
      <c r="F3237" s="13" t="s">
        <v>154</v>
      </c>
      <c r="G3237" s="13">
        <v>8.1999999999999993</v>
      </c>
      <c r="H3237" s="26">
        <v>44930</v>
      </c>
      <c r="I3237" s="26">
        <v>44931</v>
      </c>
      <c r="J3237" s="13">
        <v>9</v>
      </c>
      <c r="K3237" s="13">
        <v>2018</v>
      </c>
      <c r="L3237" s="13" t="s">
        <v>30</v>
      </c>
      <c r="M3237" s="13">
        <v>4</v>
      </c>
      <c r="N3237" s="13">
        <v>0.39444444444444438</v>
      </c>
      <c r="O3237" s="13">
        <v>1.5777777777777779</v>
      </c>
      <c r="P3237" s="13">
        <v>2</v>
      </c>
      <c r="Q3237" s="13">
        <v>0.78888888888888886</v>
      </c>
      <c r="R3237" s="13">
        <v>2</v>
      </c>
      <c r="S3237" s="13">
        <v>8.3323353293413174</v>
      </c>
      <c r="T3237" s="13">
        <f>IFERROR(VLOOKUP(B811,[1]!users_table[#All],4),"NA")</f>
        <v>8.4223826714801451</v>
      </c>
      <c r="U3237" s="13" t="s">
        <v>66</v>
      </c>
    </row>
    <row r="3238" spans="1:21" x14ac:dyDescent="0.3">
      <c r="A3238" s="25">
        <v>3236</v>
      </c>
      <c r="B3238" s="13" t="s">
        <v>4</v>
      </c>
      <c r="C3238" s="13">
        <v>35466</v>
      </c>
      <c r="D3238" s="13" t="s">
        <v>928</v>
      </c>
      <c r="E3238" s="13" t="s">
        <v>28</v>
      </c>
      <c r="F3238" s="13" t="s">
        <v>154</v>
      </c>
      <c r="G3238" s="13">
        <v>8.1999999999999993</v>
      </c>
      <c r="H3238" s="26">
        <v>44930</v>
      </c>
      <c r="I3238" s="26">
        <v>44931</v>
      </c>
      <c r="J3238" s="13">
        <v>9</v>
      </c>
      <c r="K3238" s="13">
        <v>2018</v>
      </c>
      <c r="L3238" s="13" t="s">
        <v>30</v>
      </c>
      <c r="M3238" s="13">
        <v>4</v>
      </c>
      <c r="N3238" s="13">
        <v>0.39444444444444438</v>
      </c>
      <c r="O3238" s="13">
        <v>1.5777777777777779</v>
      </c>
      <c r="P3238" s="13">
        <v>2</v>
      </c>
      <c r="Q3238" s="13">
        <v>0.78888888888888886</v>
      </c>
      <c r="R3238" s="13">
        <v>2</v>
      </c>
      <c r="S3238" s="13">
        <v>8.3323353293413174</v>
      </c>
      <c r="T3238" s="13">
        <f>IFERROR(VLOOKUP(B811,[1]!users_table[#All],4),"NA")</f>
        <v>8.4223826714801451</v>
      </c>
      <c r="U3238" s="13" t="s">
        <v>75</v>
      </c>
    </row>
    <row r="3239" spans="1:21" x14ac:dyDescent="0.3">
      <c r="A3239" s="25">
        <v>3237</v>
      </c>
      <c r="B3239" s="13" t="s">
        <v>4</v>
      </c>
      <c r="C3239" s="13">
        <v>35466</v>
      </c>
      <c r="D3239" s="13" t="s">
        <v>928</v>
      </c>
      <c r="E3239" s="13" t="s">
        <v>28</v>
      </c>
      <c r="F3239" s="13" t="s">
        <v>154</v>
      </c>
      <c r="G3239" s="13">
        <v>8.1999999999999993</v>
      </c>
      <c r="H3239" s="26">
        <v>44930</v>
      </c>
      <c r="I3239" s="26">
        <v>44931</v>
      </c>
      <c r="J3239" s="13">
        <v>9</v>
      </c>
      <c r="K3239" s="13">
        <v>2018</v>
      </c>
      <c r="L3239" s="13" t="s">
        <v>30</v>
      </c>
      <c r="M3239" s="13">
        <v>4</v>
      </c>
      <c r="N3239" s="13">
        <v>0.39444444444444438</v>
      </c>
      <c r="O3239" s="13">
        <v>1.5777777777777779</v>
      </c>
      <c r="P3239" s="13">
        <v>2</v>
      </c>
      <c r="Q3239" s="13">
        <v>0.78888888888888886</v>
      </c>
      <c r="R3239" s="13">
        <v>2</v>
      </c>
      <c r="S3239" s="13">
        <v>8.3323353293413174</v>
      </c>
      <c r="T3239" s="13">
        <f>IFERROR(VLOOKUP(B811,[1]!users_table[#All],4),"NA")</f>
        <v>8.4223826714801451</v>
      </c>
      <c r="U3239" s="13" t="s">
        <v>70</v>
      </c>
    </row>
    <row r="3240" spans="1:21" x14ac:dyDescent="0.3">
      <c r="A3240" s="25">
        <v>3238</v>
      </c>
      <c r="B3240" s="13" t="s">
        <v>4</v>
      </c>
      <c r="C3240" s="13">
        <v>37921</v>
      </c>
      <c r="D3240" s="13" t="s">
        <v>929</v>
      </c>
      <c r="E3240" s="13" t="s">
        <v>28</v>
      </c>
      <c r="F3240" s="13" t="s">
        <v>154</v>
      </c>
      <c r="G3240" s="13">
        <v>6.88</v>
      </c>
      <c r="H3240" s="26">
        <v>44931</v>
      </c>
      <c r="I3240" s="26">
        <v>44931</v>
      </c>
      <c r="J3240" s="13">
        <v>6</v>
      </c>
      <c r="K3240" s="13">
        <v>2018</v>
      </c>
      <c r="L3240" s="13" t="s">
        <v>30</v>
      </c>
      <c r="M3240" s="13">
        <v>2</v>
      </c>
      <c r="N3240" s="13">
        <v>3.888888888888889E-2</v>
      </c>
      <c r="O3240" s="13">
        <v>7.7777777777777779E-2</v>
      </c>
      <c r="P3240" s="13">
        <v>1</v>
      </c>
      <c r="Q3240" s="13">
        <v>7.7777777777777779E-2</v>
      </c>
      <c r="R3240" s="13">
        <v>2</v>
      </c>
      <c r="S3240" s="13">
        <v>8.3323353293413174</v>
      </c>
      <c r="T3240" s="13">
        <f>IFERROR(VLOOKUP(B812,[1]!users_table[#All],4),"NA")</f>
        <v>8.4223826714801451</v>
      </c>
      <c r="U3240" s="13" t="s">
        <v>69</v>
      </c>
    </row>
    <row r="3241" spans="1:21" x14ac:dyDescent="0.3">
      <c r="A3241" s="25">
        <v>3239</v>
      </c>
      <c r="B3241" s="13" t="s">
        <v>4</v>
      </c>
      <c r="C3241" s="13">
        <v>18039</v>
      </c>
      <c r="D3241" s="13" t="s">
        <v>930</v>
      </c>
      <c r="E3241" s="13" t="s">
        <v>52</v>
      </c>
      <c r="F3241" s="13" t="s">
        <v>37</v>
      </c>
      <c r="G3241" s="13">
        <v>5.79</v>
      </c>
      <c r="H3241" s="26">
        <v>44753</v>
      </c>
      <c r="I3241" s="26">
        <v>44753</v>
      </c>
      <c r="J3241" s="13">
        <v>7</v>
      </c>
      <c r="K3241" s="13">
        <v>2013</v>
      </c>
      <c r="L3241" s="13" t="s">
        <v>33</v>
      </c>
      <c r="M3241" s="13">
        <v>1</v>
      </c>
      <c r="N3241" s="13">
        <v>0.45</v>
      </c>
      <c r="O3241" s="13">
        <v>0.45</v>
      </c>
      <c r="P3241" s="13">
        <v>1</v>
      </c>
      <c r="Q3241" s="13">
        <v>0.45</v>
      </c>
      <c r="R3241" s="13">
        <v>1</v>
      </c>
      <c r="S3241" s="13">
        <v>8.3323353293413174</v>
      </c>
      <c r="T3241" s="13">
        <f>IFERROR(VLOOKUP(B813,[1]!users_table[#All],4),"NA")</f>
        <v>8.4223826714801451</v>
      </c>
      <c r="U3241" s="13" t="s">
        <v>1011</v>
      </c>
    </row>
    <row r="3242" spans="1:21" x14ac:dyDescent="0.3">
      <c r="A3242" s="25">
        <v>3240</v>
      </c>
      <c r="B3242" s="13" t="s">
        <v>4</v>
      </c>
      <c r="C3242" s="13">
        <v>18039</v>
      </c>
      <c r="D3242" s="13" t="s">
        <v>930</v>
      </c>
      <c r="E3242" s="13" t="s">
        <v>52</v>
      </c>
      <c r="F3242" s="13" t="s">
        <v>37</v>
      </c>
      <c r="G3242" s="13">
        <v>5.79</v>
      </c>
      <c r="H3242" s="26">
        <v>44753</v>
      </c>
      <c r="I3242" s="26">
        <v>44753</v>
      </c>
      <c r="J3242" s="13">
        <v>7</v>
      </c>
      <c r="K3242" s="13">
        <v>2013</v>
      </c>
      <c r="L3242" s="13" t="s">
        <v>33</v>
      </c>
      <c r="M3242" s="13">
        <v>1</v>
      </c>
      <c r="N3242" s="13">
        <v>0.45</v>
      </c>
      <c r="O3242" s="13">
        <v>0.45</v>
      </c>
      <c r="P3242" s="13">
        <v>1</v>
      </c>
      <c r="Q3242" s="13">
        <v>0.45</v>
      </c>
      <c r="R3242" s="13">
        <v>1</v>
      </c>
      <c r="S3242" s="13">
        <v>8.3323353293413174</v>
      </c>
      <c r="T3242" s="13">
        <f>IFERROR(VLOOKUP(B813,[1]!users_table[#All],4),"NA")</f>
        <v>8.4223826714801451</v>
      </c>
      <c r="U3242" s="13" t="s">
        <v>77</v>
      </c>
    </row>
    <row r="3243" spans="1:21" x14ac:dyDescent="0.3">
      <c r="A3243" s="25">
        <v>3241</v>
      </c>
      <c r="B3243" s="13" t="s">
        <v>4</v>
      </c>
      <c r="C3243" s="13">
        <v>18039</v>
      </c>
      <c r="D3243" s="13" t="s">
        <v>930</v>
      </c>
      <c r="E3243" s="13" t="s">
        <v>52</v>
      </c>
      <c r="F3243" s="13" t="s">
        <v>37</v>
      </c>
      <c r="G3243" s="13">
        <v>5.79</v>
      </c>
      <c r="H3243" s="26">
        <v>44753</v>
      </c>
      <c r="I3243" s="26">
        <v>44753</v>
      </c>
      <c r="J3243" s="13">
        <v>7</v>
      </c>
      <c r="K3243" s="13">
        <v>2013</v>
      </c>
      <c r="L3243" s="13" t="s">
        <v>33</v>
      </c>
      <c r="M3243" s="13">
        <v>1</v>
      </c>
      <c r="N3243" s="13">
        <v>0.45</v>
      </c>
      <c r="O3243" s="13">
        <v>0.45</v>
      </c>
      <c r="P3243" s="13">
        <v>1</v>
      </c>
      <c r="Q3243" s="13">
        <v>0.45</v>
      </c>
      <c r="R3243" s="13">
        <v>1</v>
      </c>
      <c r="S3243" s="13">
        <v>8.3323353293413174</v>
      </c>
      <c r="T3243" s="13">
        <f>IFERROR(VLOOKUP(B813,[1]!users_table[#All],4),"NA")</f>
        <v>8.4223826714801451</v>
      </c>
      <c r="U3243" s="13" t="s">
        <v>75</v>
      </c>
    </row>
    <row r="3244" spans="1:21" x14ac:dyDescent="0.3">
      <c r="A3244" s="25">
        <v>3242</v>
      </c>
      <c r="B3244" s="13" t="s">
        <v>4</v>
      </c>
      <c r="C3244" s="13">
        <v>13599</v>
      </c>
      <c r="D3244" s="13" t="s">
        <v>931</v>
      </c>
      <c r="E3244" s="13" t="s">
        <v>32</v>
      </c>
      <c r="F3244" s="13" t="s">
        <v>386</v>
      </c>
      <c r="G3244" s="13">
        <v>7.32</v>
      </c>
      <c r="H3244" s="26" t="s">
        <v>54</v>
      </c>
      <c r="I3244" s="26" t="s">
        <v>54</v>
      </c>
      <c r="J3244" s="13">
        <v>8</v>
      </c>
      <c r="K3244" s="13">
        <v>2012</v>
      </c>
      <c r="L3244" s="13" t="s">
        <v>35</v>
      </c>
      <c r="M3244" s="13">
        <v>22</v>
      </c>
      <c r="N3244" s="13">
        <v>0.38333333333333341</v>
      </c>
      <c r="O3244" s="13">
        <v>8.4333333333333336</v>
      </c>
      <c r="P3244" s="13" t="s">
        <v>54</v>
      </c>
      <c r="Q3244" s="13" t="s">
        <v>54</v>
      </c>
      <c r="R3244" s="13" t="s">
        <v>54</v>
      </c>
      <c r="S3244" s="13">
        <v>8.3323353293413174</v>
      </c>
      <c r="T3244" s="13">
        <f>IFERROR(VLOOKUP(B814,[1]!users_table[#All],4),"NA")</f>
        <v>8.4223826714801451</v>
      </c>
      <c r="U3244" s="13" t="s">
        <v>66</v>
      </c>
    </row>
    <row r="3245" spans="1:21" x14ac:dyDescent="0.3">
      <c r="A3245" s="25">
        <v>3243</v>
      </c>
      <c r="B3245" s="13" t="s">
        <v>4</v>
      </c>
      <c r="C3245" s="13">
        <v>13599</v>
      </c>
      <c r="D3245" s="13" t="s">
        <v>931</v>
      </c>
      <c r="E3245" s="13" t="s">
        <v>32</v>
      </c>
      <c r="F3245" s="13" t="s">
        <v>386</v>
      </c>
      <c r="G3245" s="13">
        <v>7.32</v>
      </c>
      <c r="H3245" s="26" t="s">
        <v>54</v>
      </c>
      <c r="I3245" s="26" t="s">
        <v>54</v>
      </c>
      <c r="J3245" s="13">
        <v>8</v>
      </c>
      <c r="K3245" s="13">
        <v>2012</v>
      </c>
      <c r="L3245" s="13" t="s">
        <v>35</v>
      </c>
      <c r="M3245" s="13">
        <v>22</v>
      </c>
      <c r="N3245" s="13">
        <v>0.38333333333333341</v>
      </c>
      <c r="O3245" s="13">
        <v>8.4333333333333336</v>
      </c>
      <c r="P3245" s="13" t="s">
        <v>54</v>
      </c>
      <c r="Q3245" s="13" t="s">
        <v>54</v>
      </c>
      <c r="R3245" s="13" t="s">
        <v>54</v>
      </c>
      <c r="S3245" s="13">
        <v>8.3323353293413174</v>
      </c>
      <c r="T3245" s="13">
        <f>IFERROR(VLOOKUP(B814,[1]!users_table[#All],4),"NA")</f>
        <v>8.4223826714801451</v>
      </c>
      <c r="U3245" s="13" t="s">
        <v>1023</v>
      </c>
    </row>
    <row r="3246" spans="1:21" x14ac:dyDescent="0.3">
      <c r="A3246" s="25">
        <v>3244</v>
      </c>
      <c r="B3246" s="13" t="s">
        <v>4</v>
      </c>
      <c r="C3246" s="13">
        <v>13599</v>
      </c>
      <c r="D3246" s="13" t="s">
        <v>931</v>
      </c>
      <c r="E3246" s="13" t="s">
        <v>32</v>
      </c>
      <c r="F3246" s="13" t="s">
        <v>386</v>
      </c>
      <c r="G3246" s="13">
        <v>7.32</v>
      </c>
      <c r="H3246" s="26" t="s">
        <v>54</v>
      </c>
      <c r="I3246" s="26" t="s">
        <v>54</v>
      </c>
      <c r="J3246" s="13">
        <v>8</v>
      </c>
      <c r="K3246" s="13">
        <v>2012</v>
      </c>
      <c r="L3246" s="13" t="s">
        <v>35</v>
      </c>
      <c r="M3246" s="13">
        <v>22</v>
      </c>
      <c r="N3246" s="13">
        <v>0.38333333333333341</v>
      </c>
      <c r="O3246" s="13">
        <v>8.4333333333333336</v>
      </c>
      <c r="P3246" s="13" t="s">
        <v>54</v>
      </c>
      <c r="Q3246" s="13" t="s">
        <v>54</v>
      </c>
      <c r="R3246" s="13" t="s">
        <v>54</v>
      </c>
      <c r="S3246" s="13">
        <v>8.3323353293413174</v>
      </c>
      <c r="T3246" s="13">
        <f>IFERROR(VLOOKUP(B814,[1]!users_table[#All],4),"NA")</f>
        <v>8.4223826714801451</v>
      </c>
      <c r="U3246" s="13" t="s">
        <v>61</v>
      </c>
    </row>
    <row r="3247" spans="1:21" x14ac:dyDescent="0.3">
      <c r="A3247" s="25">
        <v>3245</v>
      </c>
      <c r="B3247" s="13" t="s">
        <v>4</v>
      </c>
      <c r="C3247" s="13">
        <v>13599</v>
      </c>
      <c r="D3247" s="13" t="s">
        <v>931</v>
      </c>
      <c r="E3247" s="13" t="s">
        <v>32</v>
      </c>
      <c r="F3247" s="13" t="s">
        <v>386</v>
      </c>
      <c r="G3247" s="13">
        <v>7.32</v>
      </c>
      <c r="H3247" s="26" t="s">
        <v>54</v>
      </c>
      <c r="I3247" s="26" t="s">
        <v>54</v>
      </c>
      <c r="J3247" s="13">
        <v>8</v>
      </c>
      <c r="K3247" s="13">
        <v>2012</v>
      </c>
      <c r="L3247" s="13" t="s">
        <v>35</v>
      </c>
      <c r="M3247" s="13">
        <v>22</v>
      </c>
      <c r="N3247" s="13">
        <v>0.38333333333333341</v>
      </c>
      <c r="O3247" s="13">
        <v>8.4333333333333336</v>
      </c>
      <c r="P3247" s="13" t="s">
        <v>54</v>
      </c>
      <c r="Q3247" s="13" t="s">
        <v>54</v>
      </c>
      <c r="R3247" s="13" t="s">
        <v>54</v>
      </c>
      <c r="S3247" s="13">
        <v>8.3323353293413174</v>
      </c>
      <c r="T3247" s="13">
        <f>IFERROR(VLOOKUP(B814,[1]!users_table[#All],4),"NA")</f>
        <v>8.4223826714801451</v>
      </c>
      <c r="U3247" s="13" t="s">
        <v>70</v>
      </c>
    </row>
    <row r="3248" spans="1:21" x14ac:dyDescent="0.3">
      <c r="A3248" s="25">
        <v>3246</v>
      </c>
      <c r="B3248" s="13" t="s">
        <v>4</v>
      </c>
      <c r="C3248" s="13">
        <v>13599</v>
      </c>
      <c r="D3248" s="13" t="s">
        <v>931</v>
      </c>
      <c r="E3248" s="13" t="s">
        <v>32</v>
      </c>
      <c r="F3248" s="13" t="s">
        <v>386</v>
      </c>
      <c r="G3248" s="13">
        <v>7.32</v>
      </c>
      <c r="H3248" s="26" t="s">
        <v>54</v>
      </c>
      <c r="I3248" s="26" t="s">
        <v>54</v>
      </c>
      <c r="J3248" s="13">
        <v>8</v>
      </c>
      <c r="K3248" s="13">
        <v>2012</v>
      </c>
      <c r="L3248" s="13" t="s">
        <v>35</v>
      </c>
      <c r="M3248" s="13">
        <v>22</v>
      </c>
      <c r="N3248" s="13">
        <v>0.38333333333333341</v>
      </c>
      <c r="O3248" s="13">
        <v>8.4333333333333336</v>
      </c>
      <c r="P3248" s="13" t="s">
        <v>54</v>
      </c>
      <c r="Q3248" s="13" t="s">
        <v>54</v>
      </c>
      <c r="R3248" s="13" t="s">
        <v>54</v>
      </c>
      <c r="S3248" s="13">
        <v>8.3323353293413174</v>
      </c>
      <c r="T3248" s="13">
        <f>IFERROR(VLOOKUP(B814,[1]!users_table[#All],4),"NA")</f>
        <v>8.4223826714801451</v>
      </c>
      <c r="U3248" s="13" t="s">
        <v>62</v>
      </c>
    </row>
    <row r="3249" spans="1:21" x14ac:dyDescent="0.3">
      <c r="A3249" s="25">
        <v>3247</v>
      </c>
      <c r="B3249" s="13" t="s">
        <v>4</v>
      </c>
      <c r="C3249" s="13">
        <v>23277</v>
      </c>
      <c r="D3249" s="13" t="s">
        <v>932</v>
      </c>
      <c r="E3249" s="13" t="s">
        <v>32</v>
      </c>
      <c r="F3249" s="13" t="s">
        <v>152</v>
      </c>
      <c r="G3249" s="13">
        <v>7.48</v>
      </c>
      <c r="H3249" s="26">
        <v>43026</v>
      </c>
      <c r="I3249" s="26">
        <v>43029</v>
      </c>
      <c r="J3249" s="13">
        <v>9</v>
      </c>
      <c r="K3249" s="13">
        <v>2015</v>
      </c>
      <c r="L3249" s="13" t="s">
        <v>30</v>
      </c>
      <c r="M3249" s="13">
        <v>12</v>
      </c>
      <c r="N3249" s="13">
        <v>0.38333333333333341</v>
      </c>
      <c r="O3249" s="13">
        <v>4.6000000000000014</v>
      </c>
      <c r="P3249" s="13">
        <v>4</v>
      </c>
      <c r="Q3249" s="13">
        <v>1.1499999999999999</v>
      </c>
      <c r="R3249" s="13">
        <v>3</v>
      </c>
      <c r="S3249" s="13">
        <v>8.3323353293413174</v>
      </c>
      <c r="T3249" s="7">
        <f>IFERROR(VLOOKUP(B815,[1]!users_table[#All],4),"NA")</f>
        <v>8.4223826714801451</v>
      </c>
      <c r="U3249" s="13" t="s">
        <v>64</v>
      </c>
    </row>
    <row r="3250" spans="1:21" x14ac:dyDescent="0.3">
      <c r="A3250" s="25">
        <v>3248</v>
      </c>
      <c r="B3250" s="13" t="s">
        <v>4</v>
      </c>
      <c r="C3250" s="13">
        <v>23277</v>
      </c>
      <c r="D3250" s="13" t="s">
        <v>932</v>
      </c>
      <c r="E3250" s="13" t="s">
        <v>32</v>
      </c>
      <c r="F3250" s="13" t="s">
        <v>152</v>
      </c>
      <c r="G3250" s="13">
        <v>7.48</v>
      </c>
      <c r="H3250" s="26">
        <v>43026</v>
      </c>
      <c r="I3250" s="26">
        <v>43029</v>
      </c>
      <c r="J3250" s="13">
        <v>9</v>
      </c>
      <c r="K3250" s="13">
        <v>2015</v>
      </c>
      <c r="L3250" s="13" t="s">
        <v>30</v>
      </c>
      <c r="M3250" s="13">
        <v>12</v>
      </c>
      <c r="N3250" s="13">
        <v>0.38333333333333341</v>
      </c>
      <c r="O3250" s="13">
        <v>4.6000000000000014</v>
      </c>
      <c r="P3250" s="13">
        <v>4</v>
      </c>
      <c r="Q3250" s="13">
        <v>1.1499999999999999</v>
      </c>
      <c r="R3250" s="13">
        <v>3</v>
      </c>
      <c r="S3250" s="13">
        <v>8.3323353293413174</v>
      </c>
      <c r="T3250" s="13">
        <f>IFERROR(VLOOKUP(B815,[1]!users_table[#All],4),"NA")</f>
        <v>8.4223826714801451</v>
      </c>
      <c r="U3250" s="13" t="s">
        <v>1011</v>
      </c>
    </row>
    <row r="3251" spans="1:21" x14ac:dyDescent="0.3">
      <c r="A3251" s="25">
        <v>3249</v>
      </c>
      <c r="B3251" s="13" t="s">
        <v>4</v>
      </c>
      <c r="C3251" s="13">
        <v>23277</v>
      </c>
      <c r="D3251" s="13" t="s">
        <v>932</v>
      </c>
      <c r="E3251" s="13" t="s">
        <v>32</v>
      </c>
      <c r="F3251" s="13" t="s">
        <v>152</v>
      </c>
      <c r="G3251" s="13">
        <v>7.48</v>
      </c>
      <c r="H3251" s="26">
        <v>43026</v>
      </c>
      <c r="I3251" s="26">
        <v>43029</v>
      </c>
      <c r="J3251" s="13">
        <v>9</v>
      </c>
      <c r="K3251" s="13">
        <v>2015</v>
      </c>
      <c r="L3251" s="13" t="s">
        <v>30</v>
      </c>
      <c r="M3251" s="13">
        <v>12</v>
      </c>
      <c r="N3251" s="13">
        <v>0.38333333333333341</v>
      </c>
      <c r="O3251" s="13">
        <v>4.6000000000000014</v>
      </c>
      <c r="P3251" s="13">
        <v>4</v>
      </c>
      <c r="Q3251" s="13">
        <v>1.1499999999999999</v>
      </c>
      <c r="R3251" s="13">
        <v>3</v>
      </c>
      <c r="S3251" s="13">
        <v>8.3323353293413174</v>
      </c>
      <c r="T3251" s="13">
        <f>IFERROR(VLOOKUP(B815,[1]!users_table[#All],4),"NA")</f>
        <v>8.4223826714801451</v>
      </c>
      <c r="U3251" s="13" t="s">
        <v>77</v>
      </c>
    </row>
    <row r="3252" spans="1:21" x14ac:dyDescent="0.3">
      <c r="A3252" s="25">
        <v>3250</v>
      </c>
      <c r="B3252" s="13" t="s">
        <v>4</v>
      </c>
      <c r="C3252" s="13">
        <v>23277</v>
      </c>
      <c r="D3252" s="13" t="s">
        <v>932</v>
      </c>
      <c r="E3252" s="13" t="s">
        <v>32</v>
      </c>
      <c r="F3252" s="13" t="s">
        <v>152</v>
      </c>
      <c r="G3252" s="13">
        <v>7.48</v>
      </c>
      <c r="H3252" s="26">
        <v>43026</v>
      </c>
      <c r="I3252" s="26">
        <v>43029</v>
      </c>
      <c r="J3252" s="13">
        <v>9</v>
      </c>
      <c r="K3252" s="13">
        <v>2015</v>
      </c>
      <c r="L3252" s="13" t="s">
        <v>30</v>
      </c>
      <c r="M3252" s="13">
        <v>12</v>
      </c>
      <c r="N3252" s="13">
        <v>0.38333333333333341</v>
      </c>
      <c r="O3252" s="13">
        <v>4.6000000000000014</v>
      </c>
      <c r="P3252" s="13">
        <v>4</v>
      </c>
      <c r="Q3252" s="13">
        <v>1.1499999999999999</v>
      </c>
      <c r="R3252" s="13">
        <v>3</v>
      </c>
      <c r="S3252" s="13">
        <v>8.3323353293413174</v>
      </c>
      <c r="T3252" s="13">
        <f>IFERROR(VLOOKUP(B815,[1]!users_table[#All],4),"NA")</f>
        <v>8.4223826714801451</v>
      </c>
      <c r="U3252" s="13" t="s">
        <v>1047</v>
      </c>
    </row>
    <row r="3253" spans="1:21" x14ac:dyDescent="0.3">
      <c r="A3253" s="25">
        <v>3251</v>
      </c>
      <c r="B3253" s="13" t="s">
        <v>4</v>
      </c>
      <c r="C3253" s="13">
        <v>23277</v>
      </c>
      <c r="D3253" s="13" t="s">
        <v>932</v>
      </c>
      <c r="E3253" s="13" t="s">
        <v>32</v>
      </c>
      <c r="F3253" s="13" t="s">
        <v>152</v>
      </c>
      <c r="G3253" s="13">
        <v>7.48</v>
      </c>
      <c r="H3253" s="26">
        <v>43026</v>
      </c>
      <c r="I3253" s="26">
        <v>43029</v>
      </c>
      <c r="J3253" s="13">
        <v>9</v>
      </c>
      <c r="K3253" s="13">
        <v>2015</v>
      </c>
      <c r="L3253" s="13" t="s">
        <v>30</v>
      </c>
      <c r="M3253" s="13">
        <v>12</v>
      </c>
      <c r="N3253" s="13">
        <v>0.38333333333333341</v>
      </c>
      <c r="O3253" s="13">
        <v>4.6000000000000014</v>
      </c>
      <c r="P3253" s="13">
        <v>4</v>
      </c>
      <c r="Q3253" s="13">
        <v>1.1499999999999999</v>
      </c>
      <c r="R3253" s="13">
        <v>3</v>
      </c>
      <c r="S3253" s="13">
        <v>8.3323353293413174</v>
      </c>
      <c r="T3253" s="13">
        <f>IFERROR(VLOOKUP(B815,[1]!users_table[#All],4),"NA")</f>
        <v>8.4223826714801451</v>
      </c>
      <c r="U3253" s="13" t="s">
        <v>75</v>
      </c>
    </row>
    <row r="3254" spans="1:21" x14ac:dyDescent="0.3">
      <c r="A3254" s="25">
        <v>3252</v>
      </c>
      <c r="B3254" s="13" t="s">
        <v>4</v>
      </c>
      <c r="C3254" s="13">
        <v>23277</v>
      </c>
      <c r="D3254" s="13" t="s">
        <v>932</v>
      </c>
      <c r="E3254" s="13" t="s">
        <v>32</v>
      </c>
      <c r="F3254" s="13" t="s">
        <v>152</v>
      </c>
      <c r="G3254" s="13">
        <v>7.48</v>
      </c>
      <c r="H3254" s="26">
        <v>43026</v>
      </c>
      <c r="I3254" s="26">
        <v>43029</v>
      </c>
      <c r="J3254" s="13">
        <v>9</v>
      </c>
      <c r="K3254" s="13">
        <v>2015</v>
      </c>
      <c r="L3254" s="13" t="s">
        <v>30</v>
      </c>
      <c r="M3254" s="13">
        <v>12</v>
      </c>
      <c r="N3254" s="13">
        <v>0.38333333333333341</v>
      </c>
      <c r="O3254" s="13">
        <v>4.6000000000000014</v>
      </c>
      <c r="P3254" s="13">
        <v>4</v>
      </c>
      <c r="Q3254" s="13">
        <v>1.1499999999999999</v>
      </c>
      <c r="R3254" s="13">
        <v>3</v>
      </c>
      <c r="S3254" s="13">
        <v>8.3323353293413174</v>
      </c>
      <c r="T3254" s="13">
        <f>IFERROR(VLOOKUP(B815,[1]!users_table[#All],4),"NA")</f>
        <v>8.4223826714801451</v>
      </c>
      <c r="U3254" s="13" t="s">
        <v>70</v>
      </c>
    </row>
    <row r="3255" spans="1:21" x14ac:dyDescent="0.3">
      <c r="A3255" s="25">
        <v>3253</v>
      </c>
      <c r="B3255" s="13" t="s">
        <v>4</v>
      </c>
      <c r="C3255" s="13">
        <v>30727</v>
      </c>
      <c r="D3255" s="13" t="s">
        <v>933</v>
      </c>
      <c r="E3255" s="13" t="s">
        <v>32</v>
      </c>
      <c r="F3255" s="13" t="s">
        <v>152</v>
      </c>
      <c r="G3255" s="13">
        <v>7.77</v>
      </c>
      <c r="H3255" s="26">
        <v>43029</v>
      </c>
      <c r="I3255" s="26">
        <v>43032</v>
      </c>
      <c r="J3255" s="13">
        <v>9</v>
      </c>
      <c r="K3255" s="13">
        <v>2017</v>
      </c>
      <c r="L3255" s="13" t="s">
        <v>33</v>
      </c>
      <c r="M3255" s="13">
        <v>11</v>
      </c>
      <c r="N3255" s="13">
        <v>0.38027777777777783</v>
      </c>
      <c r="O3255" s="13">
        <v>4.1830555555555557</v>
      </c>
      <c r="P3255" s="13">
        <v>4</v>
      </c>
      <c r="Q3255" s="13">
        <v>1.0457638888888889</v>
      </c>
      <c r="R3255" s="13">
        <v>2.75</v>
      </c>
      <c r="S3255" s="13">
        <v>8.3323353293413174</v>
      </c>
      <c r="T3255" s="13">
        <f>IFERROR(VLOOKUP(B816,[1]!users_table[#All],4),"NA")</f>
        <v>8.4223826714801451</v>
      </c>
      <c r="U3255" s="13" t="s">
        <v>64</v>
      </c>
    </row>
    <row r="3256" spans="1:21" x14ac:dyDescent="0.3">
      <c r="A3256" s="25">
        <v>3254</v>
      </c>
      <c r="B3256" s="13" t="s">
        <v>4</v>
      </c>
      <c r="C3256" s="13">
        <v>30727</v>
      </c>
      <c r="D3256" s="13" t="s">
        <v>933</v>
      </c>
      <c r="E3256" s="13" t="s">
        <v>32</v>
      </c>
      <c r="F3256" s="13" t="s">
        <v>152</v>
      </c>
      <c r="G3256" s="13">
        <v>7.77</v>
      </c>
      <c r="H3256" s="26">
        <v>43029</v>
      </c>
      <c r="I3256" s="26">
        <v>43032</v>
      </c>
      <c r="J3256" s="13">
        <v>9</v>
      </c>
      <c r="K3256" s="13">
        <v>2017</v>
      </c>
      <c r="L3256" s="13" t="s">
        <v>33</v>
      </c>
      <c r="M3256" s="13">
        <v>11</v>
      </c>
      <c r="N3256" s="13">
        <v>0.38027777777777783</v>
      </c>
      <c r="O3256" s="13">
        <v>4.1830555555555557</v>
      </c>
      <c r="P3256" s="13">
        <v>4</v>
      </c>
      <c r="Q3256" s="13">
        <v>1.0457638888888889</v>
      </c>
      <c r="R3256" s="13">
        <v>2.75</v>
      </c>
      <c r="S3256" s="13">
        <v>8.3323353293413174</v>
      </c>
      <c r="T3256" s="13">
        <f>IFERROR(VLOOKUP(B816,[1]!users_table[#All],4),"NA")</f>
        <v>8.4223826714801451</v>
      </c>
      <c r="U3256" s="13" t="s">
        <v>1011</v>
      </c>
    </row>
    <row r="3257" spans="1:21" x14ac:dyDescent="0.3">
      <c r="A3257" s="25">
        <v>3255</v>
      </c>
      <c r="B3257" s="13" t="s">
        <v>4</v>
      </c>
      <c r="C3257" s="13">
        <v>30727</v>
      </c>
      <c r="D3257" s="13" t="s">
        <v>933</v>
      </c>
      <c r="E3257" s="13" t="s">
        <v>32</v>
      </c>
      <c r="F3257" s="13" t="s">
        <v>152</v>
      </c>
      <c r="G3257" s="13">
        <v>7.77</v>
      </c>
      <c r="H3257" s="26">
        <v>43029</v>
      </c>
      <c r="I3257" s="26">
        <v>43032</v>
      </c>
      <c r="J3257" s="13">
        <v>9</v>
      </c>
      <c r="K3257" s="13">
        <v>2017</v>
      </c>
      <c r="L3257" s="13" t="s">
        <v>33</v>
      </c>
      <c r="M3257" s="13">
        <v>11</v>
      </c>
      <c r="N3257" s="13">
        <v>0.38027777777777783</v>
      </c>
      <c r="O3257" s="13">
        <v>4.1830555555555557</v>
      </c>
      <c r="P3257" s="13">
        <v>4</v>
      </c>
      <c r="Q3257" s="13">
        <v>1.0457638888888889</v>
      </c>
      <c r="R3257" s="13">
        <v>2.75</v>
      </c>
      <c r="S3257" s="13">
        <v>8.3323353293413174</v>
      </c>
      <c r="T3257" s="13">
        <f>IFERROR(VLOOKUP(B816,[1]!users_table[#All],4),"NA")</f>
        <v>8.4223826714801451</v>
      </c>
      <c r="U3257" s="13" t="s">
        <v>77</v>
      </c>
    </row>
    <row r="3258" spans="1:21" x14ac:dyDescent="0.3">
      <c r="A3258" s="25">
        <v>3256</v>
      </c>
      <c r="B3258" s="13" t="s">
        <v>4</v>
      </c>
      <c r="C3258" s="13">
        <v>30727</v>
      </c>
      <c r="D3258" s="13" t="s">
        <v>933</v>
      </c>
      <c r="E3258" s="13" t="s">
        <v>32</v>
      </c>
      <c r="F3258" s="13" t="s">
        <v>152</v>
      </c>
      <c r="G3258" s="13">
        <v>7.77</v>
      </c>
      <c r="H3258" s="26">
        <v>43029</v>
      </c>
      <c r="I3258" s="26">
        <v>43032</v>
      </c>
      <c r="J3258" s="13">
        <v>9</v>
      </c>
      <c r="K3258" s="13">
        <v>2017</v>
      </c>
      <c r="L3258" s="13" t="s">
        <v>33</v>
      </c>
      <c r="M3258" s="13">
        <v>11</v>
      </c>
      <c r="N3258" s="13">
        <v>0.38027777777777783</v>
      </c>
      <c r="O3258" s="13">
        <v>4.1830555555555557</v>
      </c>
      <c r="P3258" s="13">
        <v>4</v>
      </c>
      <c r="Q3258" s="13">
        <v>1.0457638888888889</v>
      </c>
      <c r="R3258" s="13">
        <v>2.75</v>
      </c>
      <c r="S3258" s="13">
        <v>8.3323353293413174</v>
      </c>
      <c r="T3258" s="7">
        <f>IFERROR(VLOOKUP(B816,[1]!users_table[#All],4),"NA")</f>
        <v>8.4223826714801451</v>
      </c>
      <c r="U3258" s="13" t="s">
        <v>1047</v>
      </c>
    </row>
    <row r="3259" spans="1:21" x14ac:dyDescent="0.3">
      <c r="A3259" s="25">
        <v>3257</v>
      </c>
      <c r="B3259" s="13" t="s">
        <v>4</v>
      </c>
      <c r="C3259" s="13">
        <v>30727</v>
      </c>
      <c r="D3259" s="13" t="s">
        <v>933</v>
      </c>
      <c r="E3259" s="13" t="s">
        <v>32</v>
      </c>
      <c r="F3259" s="13" t="s">
        <v>152</v>
      </c>
      <c r="G3259" s="13">
        <v>7.77</v>
      </c>
      <c r="H3259" s="26">
        <v>43029</v>
      </c>
      <c r="I3259" s="26">
        <v>43032</v>
      </c>
      <c r="J3259" s="13">
        <v>9</v>
      </c>
      <c r="K3259" s="13">
        <v>2017</v>
      </c>
      <c r="L3259" s="13" t="s">
        <v>33</v>
      </c>
      <c r="M3259" s="13">
        <v>11</v>
      </c>
      <c r="N3259" s="13">
        <v>0.38027777777777783</v>
      </c>
      <c r="O3259" s="13">
        <v>4.1830555555555557</v>
      </c>
      <c r="P3259" s="13">
        <v>4</v>
      </c>
      <c r="Q3259" s="13">
        <v>1.0457638888888889</v>
      </c>
      <c r="R3259" s="13">
        <v>2.75</v>
      </c>
      <c r="S3259" s="13">
        <v>8.3323353293413174</v>
      </c>
      <c r="T3259" s="13">
        <f>IFERROR(VLOOKUP(B816,[1]!users_table[#All],4),"NA")</f>
        <v>8.4223826714801451</v>
      </c>
      <c r="U3259" s="13" t="s">
        <v>75</v>
      </c>
    </row>
    <row r="3260" spans="1:21" x14ac:dyDescent="0.3">
      <c r="A3260" s="25">
        <v>3258</v>
      </c>
      <c r="B3260" s="13" t="s">
        <v>4</v>
      </c>
      <c r="C3260" s="13">
        <v>30727</v>
      </c>
      <c r="D3260" s="13" t="s">
        <v>933</v>
      </c>
      <c r="E3260" s="13" t="s">
        <v>32</v>
      </c>
      <c r="F3260" s="13" t="s">
        <v>152</v>
      </c>
      <c r="G3260" s="13">
        <v>7.77</v>
      </c>
      <c r="H3260" s="26">
        <v>43029</v>
      </c>
      <c r="I3260" s="26">
        <v>43032</v>
      </c>
      <c r="J3260" s="13">
        <v>9</v>
      </c>
      <c r="K3260" s="13">
        <v>2017</v>
      </c>
      <c r="L3260" s="13" t="s">
        <v>33</v>
      </c>
      <c r="M3260" s="13">
        <v>11</v>
      </c>
      <c r="N3260" s="13">
        <v>0.38027777777777783</v>
      </c>
      <c r="O3260" s="13">
        <v>4.1830555555555557</v>
      </c>
      <c r="P3260" s="13">
        <v>4</v>
      </c>
      <c r="Q3260" s="13">
        <v>1.0457638888888889</v>
      </c>
      <c r="R3260" s="13">
        <v>2.75</v>
      </c>
      <c r="S3260" s="13">
        <v>8.3323353293413174</v>
      </c>
      <c r="T3260" s="13">
        <f>IFERROR(VLOOKUP(B816,[1]!users_table[#All],4),"NA")</f>
        <v>8.4223826714801451</v>
      </c>
      <c r="U3260" s="13" t="s">
        <v>70</v>
      </c>
    </row>
    <row r="3261" spans="1:21" x14ac:dyDescent="0.3">
      <c r="A3261" s="25">
        <v>3259</v>
      </c>
      <c r="B3261" s="13" t="s">
        <v>4</v>
      </c>
      <c r="C3261" s="13">
        <v>114</v>
      </c>
      <c r="D3261" s="13" t="s">
        <v>934</v>
      </c>
      <c r="E3261" s="13" t="s">
        <v>32</v>
      </c>
      <c r="F3261" s="13" t="s">
        <v>37</v>
      </c>
      <c r="G3261" s="13">
        <v>7.9</v>
      </c>
      <c r="H3261" s="26">
        <v>42272</v>
      </c>
      <c r="I3261" s="26">
        <v>42274</v>
      </c>
      <c r="J3261" s="13">
        <v>7</v>
      </c>
      <c r="K3261" s="13">
        <v>2003</v>
      </c>
      <c r="L3261" s="13" t="s">
        <v>35</v>
      </c>
      <c r="M3261" s="13">
        <v>26</v>
      </c>
      <c r="N3261" s="13">
        <v>0.2</v>
      </c>
      <c r="O3261" s="13">
        <v>5.2</v>
      </c>
      <c r="P3261" s="13">
        <v>3</v>
      </c>
      <c r="Q3261" s="13">
        <v>1.7333333333333329</v>
      </c>
      <c r="R3261" s="13">
        <v>8.6666666666666661</v>
      </c>
      <c r="S3261" s="13">
        <v>8.3323353293413174</v>
      </c>
      <c r="T3261" s="13">
        <f>IFERROR(VLOOKUP(B817,[1]!users_table[#All],4),"NA")</f>
        <v>8.4223826714801451</v>
      </c>
      <c r="U3261" s="13" t="s">
        <v>64</v>
      </c>
    </row>
    <row r="3262" spans="1:21" x14ac:dyDescent="0.3">
      <c r="A3262" s="25">
        <v>3260</v>
      </c>
      <c r="B3262" s="13" t="s">
        <v>4</v>
      </c>
      <c r="C3262" s="13">
        <v>114</v>
      </c>
      <c r="D3262" s="13" t="s">
        <v>934</v>
      </c>
      <c r="E3262" s="13" t="s">
        <v>32</v>
      </c>
      <c r="F3262" s="13" t="s">
        <v>37</v>
      </c>
      <c r="G3262" s="13">
        <v>7.9</v>
      </c>
      <c r="H3262" s="26">
        <v>42272</v>
      </c>
      <c r="I3262" s="26">
        <v>42274</v>
      </c>
      <c r="J3262" s="13">
        <v>7</v>
      </c>
      <c r="K3262" s="13">
        <v>2003</v>
      </c>
      <c r="L3262" s="13" t="s">
        <v>35</v>
      </c>
      <c r="M3262" s="13">
        <v>26</v>
      </c>
      <c r="N3262" s="13">
        <v>0.2</v>
      </c>
      <c r="O3262" s="13">
        <v>5.2</v>
      </c>
      <c r="P3262" s="13">
        <v>3</v>
      </c>
      <c r="Q3262" s="13">
        <v>1.7333333333333329</v>
      </c>
      <c r="R3262" s="13">
        <v>8.6666666666666661</v>
      </c>
      <c r="S3262" s="13">
        <v>8.3323353293413174</v>
      </c>
      <c r="T3262" s="13">
        <f>IFERROR(VLOOKUP(B817,[1]!users_table[#All],4),"NA")</f>
        <v>8.4223826714801451</v>
      </c>
      <c r="U3262" s="13" t="s">
        <v>1053</v>
      </c>
    </row>
    <row r="3263" spans="1:21" x14ac:dyDescent="0.3">
      <c r="A3263" s="25">
        <v>3261</v>
      </c>
      <c r="B3263" s="13" t="s">
        <v>4</v>
      </c>
      <c r="C3263" s="13">
        <v>114</v>
      </c>
      <c r="D3263" s="13" t="s">
        <v>934</v>
      </c>
      <c r="E3263" s="13" t="s">
        <v>32</v>
      </c>
      <c r="F3263" s="13" t="s">
        <v>37</v>
      </c>
      <c r="G3263" s="13">
        <v>7.9</v>
      </c>
      <c r="H3263" s="26">
        <v>42272</v>
      </c>
      <c r="I3263" s="26">
        <v>42274</v>
      </c>
      <c r="J3263" s="13">
        <v>7</v>
      </c>
      <c r="K3263" s="13">
        <v>2003</v>
      </c>
      <c r="L3263" s="13" t="s">
        <v>35</v>
      </c>
      <c r="M3263" s="13">
        <v>26</v>
      </c>
      <c r="N3263" s="13">
        <v>0.2</v>
      </c>
      <c r="O3263" s="13">
        <v>5.2</v>
      </c>
      <c r="P3263" s="13">
        <v>3</v>
      </c>
      <c r="Q3263" s="13">
        <v>1.7333333333333329</v>
      </c>
      <c r="R3263" s="13">
        <v>8.6666666666666661</v>
      </c>
      <c r="S3263" s="13">
        <v>8.3323353293413174</v>
      </c>
      <c r="T3263" s="13">
        <f>IFERROR(VLOOKUP(B817,[1]!users_table[#All],4),"NA")</f>
        <v>8.4223826714801451</v>
      </c>
      <c r="U3263" s="13" t="s">
        <v>1028</v>
      </c>
    </row>
    <row r="3264" spans="1:21" x14ac:dyDescent="0.3">
      <c r="A3264" s="25">
        <v>3262</v>
      </c>
      <c r="B3264" s="13" t="s">
        <v>4</v>
      </c>
      <c r="C3264" s="13">
        <v>114</v>
      </c>
      <c r="D3264" s="13" t="s">
        <v>934</v>
      </c>
      <c r="E3264" s="13" t="s">
        <v>32</v>
      </c>
      <c r="F3264" s="13" t="s">
        <v>37</v>
      </c>
      <c r="G3264" s="13">
        <v>7.9</v>
      </c>
      <c r="H3264" s="26">
        <v>42272</v>
      </c>
      <c r="I3264" s="26">
        <v>42274</v>
      </c>
      <c r="J3264" s="13">
        <v>7</v>
      </c>
      <c r="K3264" s="13">
        <v>2003</v>
      </c>
      <c r="L3264" s="13" t="s">
        <v>35</v>
      </c>
      <c r="M3264" s="13">
        <v>26</v>
      </c>
      <c r="N3264" s="13">
        <v>0.2</v>
      </c>
      <c r="O3264" s="13">
        <v>5.2</v>
      </c>
      <c r="P3264" s="13">
        <v>3</v>
      </c>
      <c r="Q3264" s="13">
        <v>1.7333333333333329</v>
      </c>
      <c r="R3264" s="13">
        <v>8.6666666666666661</v>
      </c>
      <c r="S3264" s="13">
        <v>8.3323353293413174</v>
      </c>
      <c r="T3264" s="13">
        <f>IFERROR(VLOOKUP(B817,[1]!users_table[#All],4),"NA")</f>
        <v>8.4223826714801451</v>
      </c>
      <c r="U3264" s="13" t="s">
        <v>70</v>
      </c>
    </row>
    <row r="3265" spans="1:21" x14ac:dyDescent="0.3">
      <c r="A3265" s="25">
        <v>3263</v>
      </c>
      <c r="B3265" s="13" t="s">
        <v>4</v>
      </c>
      <c r="C3265" s="13">
        <v>114</v>
      </c>
      <c r="D3265" s="13" t="s">
        <v>934</v>
      </c>
      <c r="E3265" s="13" t="s">
        <v>32</v>
      </c>
      <c r="F3265" s="13" t="s">
        <v>37</v>
      </c>
      <c r="G3265" s="13">
        <v>7.9</v>
      </c>
      <c r="H3265" s="26">
        <v>42272</v>
      </c>
      <c r="I3265" s="26">
        <v>42274</v>
      </c>
      <c r="J3265" s="13">
        <v>7</v>
      </c>
      <c r="K3265" s="13">
        <v>2003</v>
      </c>
      <c r="L3265" s="13" t="s">
        <v>35</v>
      </c>
      <c r="M3265" s="13">
        <v>26</v>
      </c>
      <c r="N3265" s="13">
        <v>0.2</v>
      </c>
      <c r="O3265" s="13">
        <v>5.2</v>
      </c>
      <c r="P3265" s="13">
        <v>3</v>
      </c>
      <c r="Q3265" s="13">
        <v>1.7333333333333329</v>
      </c>
      <c r="R3265" s="13">
        <v>8.6666666666666661</v>
      </c>
      <c r="S3265" s="13">
        <v>8.3323353293413174</v>
      </c>
      <c r="T3265" s="13">
        <f>IFERROR(VLOOKUP(B817,[1]!users_table[#All],4),"NA")</f>
        <v>8.4223826714801451</v>
      </c>
      <c r="U3265" s="13" t="s">
        <v>68</v>
      </c>
    </row>
    <row r="3266" spans="1:21" x14ac:dyDescent="0.3">
      <c r="A3266" s="25">
        <v>3264</v>
      </c>
      <c r="B3266" s="13" t="s">
        <v>4</v>
      </c>
      <c r="C3266" s="13">
        <v>13759</v>
      </c>
      <c r="D3266" s="13" t="s">
        <v>935</v>
      </c>
      <c r="E3266" s="13" t="s">
        <v>32</v>
      </c>
      <c r="F3266" s="13" t="s">
        <v>152</v>
      </c>
      <c r="G3266" s="13">
        <v>8.09</v>
      </c>
      <c r="H3266" s="26" t="s">
        <v>54</v>
      </c>
      <c r="I3266" s="26" t="s">
        <v>54</v>
      </c>
      <c r="J3266" s="13">
        <v>9</v>
      </c>
      <c r="K3266" s="13">
        <v>2012</v>
      </c>
      <c r="L3266" s="13" t="s">
        <v>35</v>
      </c>
      <c r="M3266" s="13">
        <v>24</v>
      </c>
      <c r="N3266" s="13">
        <v>0.39444444444444438</v>
      </c>
      <c r="O3266" s="13">
        <v>9.4666666666666668</v>
      </c>
      <c r="P3266" s="13" t="s">
        <v>54</v>
      </c>
      <c r="Q3266" s="13" t="s">
        <v>54</v>
      </c>
      <c r="R3266" s="13" t="s">
        <v>54</v>
      </c>
      <c r="S3266" s="13">
        <v>8.3323353293413174</v>
      </c>
      <c r="T3266" s="13">
        <f>IFERROR(VLOOKUP(B818,[1]!users_table[#All],4),"NA")</f>
        <v>8.4223826714801451</v>
      </c>
      <c r="U3266" s="13" t="s">
        <v>66</v>
      </c>
    </row>
    <row r="3267" spans="1:21" x14ac:dyDescent="0.3">
      <c r="A3267" s="25">
        <v>3265</v>
      </c>
      <c r="B3267" s="13" t="s">
        <v>4</v>
      </c>
      <c r="C3267" s="13">
        <v>13759</v>
      </c>
      <c r="D3267" s="13" t="s">
        <v>935</v>
      </c>
      <c r="E3267" s="13" t="s">
        <v>32</v>
      </c>
      <c r="F3267" s="13" t="s">
        <v>152</v>
      </c>
      <c r="G3267" s="13">
        <v>8.09</v>
      </c>
      <c r="H3267" s="26" t="s">
        <v>54</v>
      </c>
      <c r="I3267" s="26" t="s">
        <v>54</v>
      </c>
      <c r="J3267" s="13">
        <v>9</v>
      </c>
      <c r="K3267" s="13">
        <v>2012</v>
      </c>
      <c r="L3267" s="13" t="s">
        <v>35</v>
      </c>
      <c r="M3267" s="13">
        <v>24</v>
      </c>
      <c r="N3267" s="13">
        <v>0.39444444444444438</v>
      </c>
      <c r="O3267" s="13">
        <v>9.4666666666666668</v>
      </c>
      <c r="P3267" s="13" t="s">
        <v>54</v>
      </c>
      <c r="Q3267" s="13" t="s">
        <v>54</v>
      </c>
      <c r="R3267" s="13" t="s">
        <v>54</v>
      </c>
      <c r="S3267" s="13">
        <v>8.3323353293413174</v>
      </c>
      <c r="T3267" s="13">
        <f>IFERROR(VLOOKUP(B818,[1]!users_table[#All],4),"NA")</f>
        <v>8.4223826714801451</v>
      </c>
      <c r="U3267" s="13" t="s">
        <v>75</v>
      </c>
    </row>
    <row r="3268" spans="1:21" x14ac:dyDescent="0.3">
      <c r="A3268" s="25">
        <v>3266</v>
      </c>
      <c r="B3268" s="13" t="s">
        <v>4</v>
      </c>
      <c r="C3268" s="13">
        <v>13759</v>
      </c>
      <c r="D3268" s="13" t="s">
        <v>935</v>
      </c>
      <c r="E3268" s="13" t="s">
        <v>32</v>
      </c>
      <c r="F3268" s="13" t="s">
        <v>152</v>
      </c>
      <c r="G3268" s="13">
        <v>8.09</v>
      </c>
      <c r="H3268" s="26" t="s">
        <v>54</v>
      </c>
      <c r="I3268" s="26" t="s">
        <v>54</v>
      </c>
      <c r="J3268" s="13">
        <v>9</v>
      </c>
      <c r="K3268" s="13">
        <v>2012</v>
      </c>
      <c r="L3268" s="13" t="s">
        <v>35</v>
      </c>
      <c r="M3268" s="13">
        <v>24</v>
      </c>
      <c r="N3268" s="13">
        <v>0.39444444444444438</v>
      </c>
      <c r="O3268" s="13">
        <v>9.4666666666666668</v>
      </c>
      <c r="P3268" s="13" t="s">
        <v>54</v>
      </c>
      <c r="Q3268" s="13" t="s">
        <v>54</v>
      </c>
      <c r="R3268" s="13" t="s">
        <v>54</v>
      </c>
      <c r="S3268" s="13">
        <v>8.3323353293413174</v>
      </c>
      <c r="T3268" s="7">
        <f>IFERROR(VLOOKUP(B818,[1]!users_table[#All],4),"NA")</f>
        <v>8.4223826714801451</v>
      </c>
      <c r="U3268" s="13" t="s">
        <v>70</v>
      </c>
    </row>
    <row r="3269" spans="1:21" x14ac:dyDescent="0.3">
      <c r="A3269" s="25">
        <v>3267</v>
      </c>
      <c r="B3269" s="13" t="s">
        <v>4</v>
      </c>
      <c r="C3269" s="13">
        <v>13759</v>
      </c>
      <c r="D3269" s="13" t="s">
        <v>935</v>
      </c>
      <c r="E3269" s="13" t="s">
        <v>32</v>
      </c>
      <c r="F3269" s="13" t="s">
        <v>152</v>
      </c>
      <c r="G3269" s="13">
        <v>8.09</v>
      </c>
      <c r="H3269" s="26" t="s">
        <v>54</v>
      </c>
      <c r="I3269" s="26" t="s">
        <v>54</v>
      </c>
      <c r="J3269" s="13">
        <v>9</v>
      </c>
      <c r="K3269" s="13">
        <v>2012</v>
      </c>
      <c r="L3269" s="13" t="s">
        <v>35</v>
      </c>
      <c r="M3269" s="13">
        <v>24</v>
      </c>
      <c r="N3269" s="13">
        <v>0.39444444444444438</v>
      </c>
      <c r="O3269" s="13">
        <v>9.4666666666666668</v>
      </c>
      <c r="P3269" s="13" t="s">
        <v>54</v>
      </c>
      <c r="Q3269" s="13" t="s">
        <v>54</v>
      </c>
      <c r="R3269" s="13" t="s">
        <v>54</v>
      </c>
      <c r="S3269" s="13">
        <v>8.3323353293413174</v>
      </c>
      <c r="T3269" s="13">
        <f>IFERROR(VLOOKUP(B818,[1]!users_table[#All],4),"NA")</f>
        <v>8.4223826714801451</v>
      </c>
      <c r="U3269" s="13" t="s">
        <v>1032</v>
      </c>
    </row>
    <row r="3270" spans="1:21" x14ac:dyDescent="0.3">
      <c r="A3270" s="25">
        <v>3268</v>
      </c>
      <c r="B3270" s="13" t="s">
        <v>4</v>
      </c>
      <c r="C3270" s="13">
        <v>22663</v>
      </c>
      <c r="D3270" s="13" t="s">
        <v>936</v>
      </c>
      <c r="E3270" s="13" t="s">
        <v>32</v>
      </c>
      <c r="F3270" s="13" t="s">
        <v>152</v>
      </c>
      <c r="G3270" s="13">
        <v>6.79</v>
      </c>
      <c r="H3270" s="26">
        <v>42550</v>
      </c>
      <c r="I3270" s="26">
        <v>42552</v>
      </c>
      <c r="J3270" s="13">
        <v>7</v>
      </c>
      <c r="K3270" s="13">
        <v>2015</v>
      </c>
      <c r="L3270" s="13" t="s">
        <v>30</v>
      </c>
      <c r="M3270" s="13">
        <v>12</v>
      </c>
      <c r="N3270" s="13">
        <v>0.40694444444444439</v>
      </c>
      <c r="O3270" s="13">
        <v>4.8833333333333329</v>
      </c>
      <c r="P3270" s="13">
        <v>3</v>
      </c>
      <c r="Q3270" s="13">
        <v>1.627777777777778</v>
      </c>
      <c r="R3270" s="13">
        <v>4</v>
      </c>
      <c r="S3270" s="13">
        <v>8.3323353293413174</v>
      </c>
      <c r="T3270" s="13">
        <f>IFERROR(VLOOKUP(B819,[1]!users_table[#All],4),"NA")</f>
        <v>8.4223826714801451</v>
      </c>
      <c r="U3270" s="13" t="s">
        <v>65</v>
      </c>
    </row>
    <row r="3271" spans="1:21" x14ac:dyDescent="0.3">
      <c r="A3271" s="25">
        <v>3269</v>
      </c>
      <c r="B3271" s="13" t="s">
        <v>4</v>
      </c>
      <c r="C3271" s="13">
        <v>22663</v>
      </c>
      <c r="D3271" s="13" t="s">
        <v>936</v>
      </c>
      <c r="E3271" s="13" t="s">
        <v>32</v>
      </c>
      <c r="F3271" s="13" t="s">
        <v>152</v>
      </c>
      <c r="G3271" s="13">
        <v>6.79</v>
      </c>
      <c r="H3271" s="26">
        <v>42550</v>
      </c>
      <c r="I3271" s="26">
        <v>42552</v>
      </c>
      <c r="J3271" s="13">
        <v>7</v>
      </c>
      <c r="K3271" s="13">
        <v>2015</v>
      </c>
      <c r="L3271" s="13" t="s">
        <v>30</v>
      </c>
      <c r="M3271" s="13">
        <v>12</v>
      </c>
      <c r="N3271" s="13">
        <v>0.40694444444444439</v>
      </c>
      <c r="O3271" s="13">
        <v>4.8833333333333329</v>
      </c>
      <c r="P3271" s="13">
        <v>3</v>
      </c>
      <c r="Q3271" s="13">
        <v>1.627777777777778</v>
      </c>
      <c r="R3271" s="13">
        <v>4</v>
      </c>
      <c r="S3271" s="13">
        <v>8.3323353293413174</v>
      </c>
      <c r="T3271" s="13">
        <f>IFERROR(VLOOKUP(B819,[1]!users_table[#All],4),"NA")</f>
        <v>8.4223826714801451</v>
      </c>
      <c r="U3271" s="13" t="s">
        <v>60</v>
      </c>
    </row>
    <row r="3272" spans="1:21" x14ac:dyDescent="0.3">
      <c r="A3272" s="25">
        <v>3270</v>
      </c>
      <c r="B3272" s="13" t="s">
        <v>4</v>
      </c>
      <c r="C3272" s="13">
        <v>22663</v>
      </c>
      <c r="D3272" s="13" t="s">
        <v>936</v>
      </c>
      <c r="E3272" s="13" t="s">
        <v>32</v>
      </c>
      <c r="F3272" s="13" t="s">
        <v>152</v>
      </c>
      <c r="G3272" s="13">
        <v>6.79</v>
      </c>
      <c r="H3272" s="26">
        <v>42550</v>
      </c>
      <c r="I3272" s="26">
        <v>42552</v>
      </c>
      <c r="J3272" s="13">
        <v>7</v>
      </c>
      <c r="K3272" s="13">
        <v>2015</v>
      </c>
      <c r="L3272" s="13" t="s">
        <v>30</v>
      </c>
      <c r="M3272" s="13">
        <v>12</v>
      </c>
      <c r="N3272" s="13">
        <v>0.40694444444444439</v>
      </c>
      <c r="O3272" s="13">
        <v>4.8833333333333329</v>
      </c>
      <c r="P3272" s="13">
        <v>3</v>
      </c>
      <c r="Q3272" s="13">
        <v>1.627777777777778</v>
      </c>
      <c r="R3272" s="13">
        <v>4</v>
      </c>
      <c r="S3272" s="13">
        <v>8.3323353293413174</v>
      </c>
      <c r="T3272" s="13">
        <f>IFERROR(VLOOKUP(B819,[1]!users_table[#All],4),"NA")</f>
        <v>8.4223826714801451</v>
      </c>
      <c r="U3272" s="13" t="s">
        <v>77</v>
      </c>
    </row>
    <row r="3273" spans="1:21" x14ac:dyDescent="0.3">
      <c r="A3273" s="25">
        <v>3271</v>
      </c>
      <c r="B3273" s="13" t="s">
        <v>4</v>
      </c>
      <c r="C3273" s="13">
        <v>22663</v>
      </c>
      <c r="D3273" s="13" t="s">
        <v>936</v>
      </c>
      <c r="E3273" s="13" t="s">
        <v>32</v>
      </c>
      <c r="F3273" s="13" t="s">
        <v>152</v>
      </c>
      <c r="G3273" s="13">
        <v>6.79</v>
      </c>
      <c r="H3273" s="26">
        <v>42550</v>
      </c>
      <c r="I3273" s="26">
        <v>42552</v>
      </c>
      <c r="J3273" s="13">
        <v>7</v>
      </c>
      <c r="K3273" s="13">
        <v>2015</v>
      </c>
      <c r="L3273" s="13" t="s">
        <v>30</v>
      </c>
      <c r="M3273" s="13">
        <v>12</v>
      </c>
      <c r="N3273" s="13">
        <v>0.40694444444444439</v>
      </c>
      <c r="O3273" s="13">
        <v>4.8833333333333329</v>
      </c>
      <c r="P3273" s="13">
        <v>3</v>
      </c>
      <c r="Q3273" s="13">
        <v>1.627777777777778</v>
      </c>
      <c r="R3273" s="13">
        <v>4</v>
      </c>
      <c r="S3273" s="13">
        <v>8.3323353293413174</v>
      </c>
      <c r="T3273" s="13">
        <f>IFERROR(VLOOKUP(B819,[1]!users_table[#All],4),"NA")</f>
        <v>8.4223826714801451</v>
      </c>
      <c r="U3273" s="13" t="s">
        <v>75</v>
      </c>
    </row>
    <row r="3274" spans="1:21" x14ac:dyDescent="0.3">
      <c r="A3274" s="25">
        <v>3272</v>
      </c>
      <c r="B3274" s="13" t="s">
        <v>4</v>
      </c>
      <c r="C3274" s="13">
        <v>22663</v>
      </c>
      <c r="D3274" s="13" t="s">
        <v>936</v>
      </c>
      <c r="E3274" s="13" t="s">
        <v>32</v>
      </c>
      <c r="F3274" s="13" t="s">
        <v>152</v>
      </c>
      <c r="G3274" s="13">
        <v>6.79</v>
      </c>
      <c r="H3274" s="26">
        <v>42550</v>
      </c>
      <c r="I3274" s="26">
        <v>42552</v>
      </c>
      <c r="J3274" s="13">
        <v>7</v>
      </c>
      <c r="K3274" s="13">
        <v>2015</v>
      </c>
      <c r="L3274" s="13" t="s">
        <v>30</v>
      </c>
      <c r="M3274" s="13">
        <v>12</v>
      </c>
      <c r="N3274" s="13">
        <v>0.40694444444444439</v>
      </c>
      <c r="O3274" s="13">
        <v>4.8833333333333329</v>
      </c>
      <c r="P3274" s="13">
        <v>3</v>
      </c>
      <c r="Q3274" s="13">
        <v>1.627777777777778</v>
      </c>
      <c r="R3274" s="13">
        <v>4</v>
      </c>
      <c r="S3274" s="13">
        <v>8.3323353293413174</v>
      </c>
      <c r="T3274" s="13">
        <f>IFERROR(VLOOKUP(B819,[1]!users_table[#All],4),"NA")</f>
        <v>8.4223826714801451</v>
      </c>
      <c r="U3274" s="13" t="s">
        <v>70</v>
      </c>
    </row>
    <row r="3275" spans="1:21" x14ac:dyDescent="0.3">
      <c r="A3275" s="25">
        <v>3273</v>
      </c>
      <c r="B3275" s="13" t="s">
        <v>4</v>
      </c>
      <c r="C3275" s="13">
        <v>37450</v>
      </c>
      <c r="D3275" s="13" t="s">
        <v>937</v>
      </c>
      <c r="E3275" s="13" t="s">
        <v>32</v>
      </c>
      <c r="F3275" s="13" t="s">
        <v>152</v>
      </c>
      <c r="G3275" s="13">
        <v>8.25</v>
      </c>
      <c r="H3275" s="26" t="s">
        <v>54</v>
      </c>
      <c r="I3275" s="26">
        <v>43461</v>
      </c>
      <c r="J3275" s="13">
        <v>9</v>
      </c>
      <c r="K3275" s="13">
        <v>2018</v>
      </c>
      <c r="L3275" s="13" t="s">
        <v>35</v>
      </c>
      <c r="M3275" s="13">
        <v>13</v>
      </c>
      <c r="N3275" s="13">
        <v>0.4</v>
      </c>
      <c r="O3275" s="13">
        <v>5.2</v>
      </c>
      <c r="P3275" s="13" t="s">
        <v>54</v>
      </c>
      <c r="Q3275" s="13" t="s">
        <v>54</v>
      </c>
      <c r="R3275" s="13" t="s">
        <v>54</v>
      </c>
      <c r="S3275" s="13">
        <v>8.3323353293413174</v>
      </c>
      <c r="T3275" s="13">
        <f>IFERROR(VLOOKUP(B820,[1]!users_table[#All],4),"NA")</f>
        <v>8.4223826714801451</v>
      </c>
      <c r="U3275" s="13" t="s">
        <v>66</v>
      </c>
    </row>
    <row r="3276" spans="1:21" x14ac:dyDescent="0.3">
      <c r="A3276" s="25">
        <v>3274</v>
      </c>
      <c r="B3276" s="13" t="s">
        <v>4</v>
      </c>
      <c r="C3276" s="13">
        <v>37450</v>
      </c>
      <c r="D3276" s="13" t="s">
        <v>937</v>
      </c>
      <c r="E3276" s="13" t="s">
        <v>32</v>
      </c>
      <c r="F3276" s="13" t="s">
        <v>152</v>
      </c>
      <c r="G3276" s="13">
        <v>8.25</v>
      </c>
      <c r="H3276" s="26" t="s">
        <v>54</v>
      </c>
      <c r="I3276" s="26">
        <v>43461</v>
      </c>
      <c r="J3276" s="13">
        <v>9</v>
      </c>
      <c r="K3276" s="13">
        <v>2018</v>
      </c>
      <c r="L3276" s="13" t="s">
        <v>35</v>
      </c>
      <c r="M3276" s="13">
        <v>13</v>
      </c>
      <c r="N3276" s="13">
        <v>0.4</v>
      </c>
      <c r="O3276" s="13">
        <v>5.2</v>
      </c>
      <c r="P3276" s="13" t="s">
        <v>54</v>
      </c>
      <c r="Q3276" s="13" t="s">
        <v>54</v>
      </c>
      <c r="R3276" s="13" t="s">
        <v>54</v>
      </c>
      <c r="S3276" s="13">
        <v>8.3323353293413174</v>
      </c>
      <c r="T3276" s="13">
        <f>IFERROR(VLOOKUP(B820,[1]!users_table[#All],4),"NA")</f>
        <v>8.4223826714801451</v>
      </c>
      <c r="U3276" s="13" t="s">
        <v>75</v>
      </c>
    </row>
    <row r="3277" spans="1:21" x14ac:dyDescent="0.3">
      <c r="A3277" s="25">
        <v>3275</v>
      </c>
      <c r="B3277" s="13" t="s">
        <v>4</v>
      </c>
      <c r="C3277" s="13">
        <v>37450</v>
      </c>
      <c r="D3277" s="13" t="s">
        <v>937</v>
      </c>
      <c r="E3277" s="13" t="s">
        <v>32</v>
      </c>
      <c r="F3277" s="13" t="s">
        <v>152</v>
      </c>
      <c r="G3277" s="13">
        <v>8.25</v>
      </c>
      <c r="H3277" s="26" t="s">
        <v>54</v>
      </c>
      <c r="I3277" s="26">
        <v>43461</v>
      </c>
      <c r="J3277" s="13">
        <v>9</v>
      </c>
      <c r="K3277" s="13">
        <v>2018</v>
      </c>
      <c r="L3277" s="13" t="s">
        <v>35</v>
      </c>
      <c r="M3277" s="13">
        <v>13</v>
      </c>
      <c r="N3277" s="13">
        <v>0.4</v>
      </c>
      <c r="O3277" s="13">
        <v>5.2</v>
      </c>
      <c r="P3277" s="13" t="s">
        <v>54</v>
      </c>
      <c r="Q3277" s="13" t="s">
        <v>54</v>
      </c>
      <c r="R3277" s="13" t="s">
        <v>54</v>
      </c>
      <c r="S3277" s="13">
        <v>8.3323353293413174</v>
      </c>
      <c r="T3277" s="13">
        <f>IFERROR(VLOOKUP(B820,[1]!users_table[#All],4),"NA")</f>
        <v>8.4223826714801451</v>
      </c>
      <c r="U3277" s="13" t="s">
        <v>70</v>
      </c>
    </row>
    <row r="3278" spans="1:21" x14ac:dyDescent="0.3">
      <c r="A3278" s="25">
        <v>3276</v>
      </c>
      <c r="B3278" s="13" t="s">
        <v>4</v>
      </c>
      <c r="C3278" s="13">
        <v>37450</v>
      </c>
      <c r="D3278" s="13" t="s">
        <v>937</v>
      </c>
      <c r="E3278" s="13" t="s">
        <v>32</v>
      </c>
      <c r="F3278" s="13" t="s">
        <v>152</v>
      </c>
      <c r="G3278" s="13">
        <v>8.25</v>
      </c>
      <c r="H3278" s="26" t="s">
        <v>54</v>
      </c>
      <c r="I3278" s="26">
        <v>43461</v>
      </c>
      <c r="J3278" s="13">
        <v>9</v>
      </c>
      <c r="K3278" s="13">
        <v>2018</v>
      </c>
      <c r="L3278" s="13" t="s">
        <v>35</v>
      </c>
      <c r="M3278" s="13">
        <v>13</v>
      </c>
      <c r="N3278" s="13">
        <v>0.4</v>
      </c>
      <c r="O3278" s="13">
        <v>5.2</v>
      </c>
      <c r="P3278" s="13" t="s">
        <v>54</v>
      </c>
      <c r="Q3278" s="13" t="s">
        <v>54</v>
      </c>
      <c r="R3278" s="13" t="s">
        <v>54</v>
      </c>
      <c r="S3278" s="13">
        <v>8.3323353293413174</v>
      </c>
      <c r="T3278" s="13">
        <f>IFERROR(VLOOKUP(B820,[1]!users_table[#All],4),"NA")</f>
        <v>8.4223826714801451</v>
      </c>
      <c r="U3278" s="13" t="s">
        <v>1027</v>
      </c>
    </row>
    <row r="3279" spans="1:21" x14ac:dyDescent="0.3">
      <c r="A3279" s="25">
        <v>3277</v>
      </c>
      <c r="B3279" s="13" t="s">
        <v>4</v>
      </c>
      <c r="C3279" s="13">
        <v>47790</v>
      </c>
      <c r="D3279" s="13" t="s">
        <v>938</v>
      </c>
      <c r="E3279" s="13" t="s">
        <v>32</v>
      </c>
      <c r="F3279" s="13" t="s">
        <v>152</v>
      </c>
      <c r="G3279" s="13">
        <v>7.36</v>
      </c>
      <c r="H3279" s="26">
        <v>44477</v>
      </c>
      <c r="I3279" s="26">
        <v>44566</v>
      </c>
      <c r="J3279" s="13">
        <v>8</v>
      </c>
      <c r="K3279" s="13">
        <v>2021</v>
      </c>
      <c r="L3279" s="13" t="s">
        <v>35</v>
      </c>
      <c r="M3279" s="13">
        <v>12</v>
      </c>
      <c r="N3279" s="13">
        <v>0.39416666666666672</v>
      </c>
      <c r="O3279" s="13">
        <v>4.7300000000000004</v>
      </c>
      <c r="P3279" s="13">
        <v>90</v>
      </c>
      <c r="Q3279" s="13">
        <v>5.2555555555555557E-2</v>
      </c>
      <c r="R3279" s="13">
        <v>0.1333333333333333</v>
      </c>
      <c r="S3279" s="13">
        <v>8.3323353293413174</v>
      </c>
      <c r="T3279" s="13">
        <f>IFERROR(VLOOKUP(B821,[1]!users_table[#All],4),"NA")</f>
        <v>8.4223826714801451</v>
      </c>
      <c r="U3279" s="13" t="s">
        <v>65</v>
      </c>
    </row>
    <row r="3280" spans="1:21" x14ac:dyDescent="0.3">
      <c r="A3280" s="25">
        <v>3278</v>
      </c>
      <c r="B3280" s="13" t="s">
        <v>4</v>
      </c>
      <c r="C3280" s="13">
        <v>47790</v>
      </c>
      <c r="D3280" s="13" t="s">
        <v>938</v>
      </c>
      <c r="E3280" s="13" t="s">
        <v>32</v>
      </c>
      <c r="F3280" s="13" t="s">
        <v>152</v>
      </c>
      <c r="G3280" s="13">
        <v>7.36</v>
      </c>
      <c r="H3280" s="26">
        <v>44477</v>
      </c>
      <c r="I3280" s="26">
        <v>44566</v>
      </c>
      <c r="J3280" s="13">
        <v>8</v>
      </c>
      <c r="K3280" s="13">
        <v>2021</v>
      </c>
      <c r="L3280" s="13" t="s">
        <v>35</v>
      </c>
      <c r="M3280" s="13">
        <v>12</v>
      </c>
      <c r="N3280" s="13">
        <v>0.39416666666666672</v>
      </c>
      <c r="O3280" s="13">
        <v>4.7300000000000004</v>
      </c>
      <c r="P3280" s="13">
        <v>90</v>
      </c>
      <c r="Q3280" s="13">
        <v>5.2555555555555557E-2</v>
      </c>
      <c r="R3280" s="13">
        <v>0.1333333333333333</v>
      </c>
      <c r="S3280" s="13">
        <v>8.3323353293413174</v>
      </c>
      <c r="T3280" s="13">
        <f>IFERROR(VLOOKUP(B821,[1]!users_table[#All],4),"NA")</f>
        <v>8.4223826714801451</v>
      </c>
      <c r="U3280" s="13" t="s">
        <v>66</v>
      </c>
    </row>
    <row r="3281" spans="1:21" x14ac:dyDescent="0.3">
      <c r="A3281" s="25">
        <v>3279</v>
      </c>
      <c r="B3281" s="13" t="s">
        <v>4</v>
      </c>
      <c r="C3281" s="13">
        <v>47790</v>
      </c>
      <c r="D3281" s="13" t="s">
        <v>938</v>
      </c>
      <c r="E3281" s="13" t="s">
        <v>32</v>
      </c>
      <c r="F3281" s="13" t="s">
        <v>152</v>
      </c>
      <c r="G3281" s="13">
        <v>7.36</v>
      </c>
      <c r="H3281" s="26">
        <v>44477</v>
      </c>
      <c r="I3281" s="26">
        <v>44566</v>
      </c>
      <c r="J3281" s="13">
        <v>8</v>
      </c>
      <c r="K3281" s="13">
        <v>2021</v>
      </c>
      <c r="L3281" s="13" t="s">
        <v>35</v>
      </c>
      <c r="M3281" s="13">
        <v>12</v>
      </c>
      <c r="N3281" s="13">
        <v>0.39416666666666672</v>
      </c>
      <c r="O3281" s="13">
        <v>4.7300000000000004</v>
      </c>
      <c r="P3281" s="13">
        <v>90</v>
      </c>
      <c r="Q3281" s="13">
        <v>5.2555555555555557E-2</v>
      </c>
      <c r="R3281" s="13">
        <v>0.1333333333333333</v>
      </c>
      <c r="S3281" s="13">
        <v>8.3323353293413174</v>
      </c>
      <c r="T3281" s="13">
        <f>IFERROR(VLOOKUP(B821,[1]!users_table[#All],4),"NA")</f>
        <v>8.4223826714801451</v>
      </c>
      <c r="U3281" s="13" t="s">
        <v>60</v>
      </c>
    </row>
    <row r="3282" spans="1:21" x14ac:dyDescent="0.3">
      <c r="A3282" s="25">
        <v>3280</v>
      </c>
      <c r="B3282" s="13" t="s">
        <v>4</v>
      </c>
      <c r="C3282" s="13">
        <v>47790</v>
      </c>
      <c r="D3282" s="13" t="s">
        <v>938</v>
      </c>
      <c r="E3282" s="13" t="s">
        <v>32</v>
      </c>
      <c r="F3282" s="13" t="s">
        <v>152</v>
      </c>
      <c r="G3282" s="13">
        <v>7.36</v>
      </c>
      <c r="H3282" s="26">
        <v>44477</v>
      </c>
      <c r="I3282" s="26">
        <v>44566</v>
      </c>
      <c r="J3282" s="13">
        <v>8</v>
      </c>
      <c r="K3282" s="13">
        <v>2021</v>
      </c>
      <c r="L3282" s="13" t="s">
        <v>35</v>
      </c>
      <c r="M3282" s="13">
        <v>12</v>
      </c>
      <c r="N3282" s="13">
        <v>0.39416666666666672</v>
      </c>
      <c r="O3282" s="13">
        <v>4.7300000000000004</v>
      </c>
      <c r="P3282" s="13">
        <v>90</v>
      </c>
      <c r="Q3282" s="13">
        <v>5.2555555555555557E-2</v>
      </c>
      <c r="R3282" s="13">
        <v>0.1333333333333333</v>
      </c>
      <c r="S3282" s="13">
        <v>8.3323353293413174</v>
      </c>
      <c r="T3282" s="13">
        <f>IFERROR(VLOOKUP(B821,[1]!users_table[#All],4),"NA")</f>
        <v>8.4223826714801451</v>
      </c>
      <c r="U3282" s="13" t="s">
        <v>67</v>
      </c>
    </row>
    <row r="3283" spans="1:21" x14ac:dyDescent="0.3">
      <c r="A3283" s="25">
        <v>3281</v>
      </c>
      <c r="B3283" s="13" t="s">
        <v>4</v>
      </c>
      <c r="C3283" s="13">
        <v>47790</v>
      </c>
      <c r="D3283" s="13" t="s">
        <v>938</v>
      </c>
      <c r="E3283" s="13" t="s">
        <v>32</v>
      </c>
      <c r="F3283" s="13" t="s">
        <v>152</v>
      </c>
      <c r="G3283" s="13">
        <v>7.36</v>
      </c>
      <c r="H3283" s="26">
        <v>44477</v>
      </c>
      <c r="I3283" s="26">
        <v>44566</v>
      </c>
      <c r="J3283" s="13">
        <v>8</v>
      </c>
      <c r="K3283" s="13">
        <v>2021</v>
      </c>
      <c r="L3283" s="13" t="s">
        <v>35</v>
      </c>
      <c r="M3283" s="13">
        <v>12</v>
      </c>
      <c r="N3283" s="13">
        <v>0.39416666666666672</v>
      </c>
      <c r="O3283" s="13">
        <v>4.7300000000000004</v>
      </c>
      <c r="P3283" s="13">
        <v>90</v>
      </c>
      <c r="Q3283" s="13">
        <v>5.2555555555555557E-2</v>
      </c>
      <c r="R3283" s="13">
        <v>0.1333333333333333</v>
      </c>
      <c r="S3283" s="13">
        <v>8.3323353293413174</v>
      </c>
      <c r="T3283" s="13">
        <f>IFERROR(VLOOKUP(B821,[1]!users_table[#All],4),"NA")</f>
        <v>8.4223826714801451</v>
      </c>
      <c r="U3283" s="13" t="s">
        <v>61</v>
      </c>
    </row>
    <row r="3284" spans="1:21" x14ac:dyDescent="0.3">
      <c r="A3284" s="25">
        <v>3282</v>
      </c>
      <c r="B3284" s="13" t="s">
        <v>4</v>
      </c>
      <c r="C3284" s="13">
        <v>47790</v>
      </c>
      <c r="D3284" s="13" t="s">
        <v>938</v>
      </c>
      <c r="E3284" s="13" t="s">
        <v>32</v>
      </c>
      <c r="F3284" s="13" t="s">
        <v>152</v>
      </c>
      <c r="G3284" s="13">
        <v>7.36</v>
      </c>
      <c r="H3284" s="26">
        <v>44477</v>
      </c>
      <c r="I3284" s="26">
        <v>44566</v>
      </c>
      <c r="J3284" s="13">
        <v>8</v>
      </c>
      <c r="K3284" s="13">
        <v>2021</v>
      </c>
      <c r="L3284" s="13" t="s">
        <v>35</v>
      </c>
      <c r="M3284" s="13">
        <v>12</v>
      </c>
      <c r="N3284" s="13">
        <v>0.39416666666666672</v>
      </c>
      <c r="O3284" s="13">
        <v>4.7300000000000004</v>
      </c>
      <c r="P3284" s="13">
        <v>90</v>
      </c>
      <c r="Q3284" s="13">
        <v>5.2555555555555557E-2</v>
      </c>
      <c r="R3284" s="13">
        <v>0.1333333333333333</v>
      </c>
      <c r="S3284" s="13">
        <v>8.3323353293413174</v>
      </c>
      <c r="T3284" s="7">
        <f>IFERROR(VLOOKUP(B821,[1]!users_table[#All],4),"NA")</f>
        <v>8.4223826714801451</v>
      </c>
      <c r="U3284" s="13" t="s">
        <v>1026</v>
      </c>
    </row>
    <row r="3285" spans="1:21" x14ac:dyDescent="0.3">
      <c r="A3285" s="25">
        <v>3283</v>
      </c>
      <c r="B3285" s="13" t="s">
        <v>4</v>
      </c>
      <c r="C3285" s="13">
        <v>47790</v>
      </c>
      <c r="D3285" s="13" t="s">
        <v>938</v>
      </c>
      <c r="E3285" s="13" t="s">
        <v>32</v>
      </c>
      <c r="F3285" s="13" t="s">
        <v>152</v>
      </c>
      <c r="G3285" s="13">
        <v>7.36</v>
      </c>
      <c r="H3285" s="26">
        <v>44477</v>
      </c>
      <c r="I3285" s="26">
        <v>44566</v>
      </c>
      <c r="J3285" s="13">
        <v>8</v>
      </c>
      <c r="K3285" s="13">
        <v>2021</v>
      </c>
      <c r="L3285" s="13" t="s">
        <v>35</v>
      </c>
      <c r="M3285" s="13">
        <v>12</v>
      </c>
      <c r="N3285" s="13">
        <v>0.39416666666666672</v>
      </c>
      <c r="O3285" s="13">
        <v>4.7300000000000004</v>
      </c>
      <c r="P3285" s="13">
        <v>90</v>
      </c>
      <c r="Q3285" s="13">
        <v>5.2555555555555557E-2</v>
      </c>
      <c r="R3285" s="13">
        <v>0.1333333333333333</v>
      </c>
      <c r="S3285" s="13">
        <v>8.3323353293413174</v>
      </c>
      <c r="T3285" s="13">
        <f>IFERROR(VLOOKUP(B821,[1]!users_table[#All],4),"NA")</f>
        <v>8.4223826714801451</v>
      </c>
      <c r="U3285" s="13" t="s">
        <v>75</v>
      </c>
    </row>
    <row r="3286" spans="1:21" x14ac:dyDescent="0.3">
      <c r="A3286" s="25">
        <v>3284</v>
      </c>
      <c r="B3286" s="13" t="s">
        <v>4</v>
      </c>
      <c r="C3286" s="13">
        <v>4063</v>
      </c>
      <c r="D3286" s="13" t="s">
        <v>939</v>
      </c>
      <c r="E3286" s="13" t="s">
        <v>32</v>
      </c>
      <c r="F3286" s="13" t="s">
        <v>37</v>
      </c>
      <c r="G3286" s="13">
        <v>7.05</v>
      </c>
      <c r="H3286" s="26">
        <v>42527</v>
      </c>
      <c r="I3286" s="26">
        <v>42530</v>
      </c>
      <c r="J3286" s="13">
        <v>8</v>
      </c>
      <c r="K3286" s="13">
        <v>2008</v>
      </c>
      <c r="L3286" s="13" t="s">
        <v>39</v>
      </c>
      <c r="M3286" s="13">
        <v>12</v>
      </c>
      <c r="N3286" s="13">
        <v>0.39361111111111108</v>
      </c>
      <c r="O3286" s="13">
        <v>4.7233333333333336</v>
      </c>
      <c r="P3286" s="13">
        <v>4</v>
      </c>
      <c r="Q3286" s="13">
        <v>1.180833333333333</v>
      </c>
      <c r="R3286" s="13">
        <v>3</v>
      </c>
      <c r="S3286" s="13">
        <v>8.3323353293413174</v>
      </c>
      <c r="T3286" s="13">
        <f>IFERROR(VLOOKUP(B822,[1]!users_table[#All],4),"NA")</f>
        <v>8.4223826714801451</v>
      </c>
      <c r="U3286" s="13" t="s">
        <v>65</v>
      </c>
    </row>
    <row r="3287" spans="1:21" x14ac:dyDescent="0.3">
      <c r="A3287" s="25">
        <v>3285</v>
      </c>
      <c r="B3287" s="13" t="s">
        <v>4</v>
      </c>
      <c r="C3287" s="13">
        <v>4063</v>
      </c>
      <c r="D3287" s="13" t="s">
        <v>939</v>
      </c>
      <c r="E3287" s="13" t="s">
        <v>32</v>
      </c>
      <c r="F3287" s="13" t="s">
        <v>37</v>
      </c>
      <c r="G3287" s="13">
        <v>7.05</v>
      </c>
      <c r="H3287" s="26">
        <v>42527</v>
      </c>
      <c r="I3287" s="26">
        <v>42530</v>
      </c>
      <c r="J3287" s="13">
        <v>8</v>
      </c>
      <c r="K3287" s="13">
        <v>2008</v>
      </c>
      <c r="L3287" s="13" t="s">
        <v>39</v>
      </c>
      <c r="M3287" s="13">
        <v>12</v>
      </c>
      <c r="N3287" s="13">
        <v>0.39361111111111108</v>
      </c>
      <c r="O3287" s="13">
        <v>4.7233333333333336</v>
      </c>
      <c r="P3287" s="13">
        <v>4</v>
      </c>
      <c r="Q3287" s="13">
        <v>1.180833333333333</v>
      </c>
      <c r="R3287" s="13">
        <v>3</v>
      </c>
      <c r="S3287" s="13">
        <v>8.3323353293413174</v>
      </c>
      <c r="T3287" s="13">
        <f>IFERROR(VLOOKUP(B822,[1]!users_table[#All],4),"NA")</f>
        <v>8.4223826714801451</v>
      </c>
      <c r="U3287" s="13" t="s">
        <v>64</v>
      </c>
    </row>
    <row r="3288" spans="1:21" x14ac:dyDescent="0.3">
      <c r="A3288" s="25">
        <v>3286</v>
      </c>
      <c r="B3288" s="13" t="s">
        <v>4</v>
      </c>
      <c r="C3288" s="13">
        <v>4063</v>
      </c>
      <c r="D3288" s="13" t="s">
        <v>939</v>
      </c>
      <c r="E3288" s="13" t="s">
        <v>32</v>
      </c>
      <c r="F3288" s="13" t="s">
        <v>37</v>
      </c>
      <c r="G3288" s="13">
        <v>7.05</v>
      </c>
      <c r="H3288" s="26">
        <v>42527</v>
      </c>
      <c r="I3288" s="26">
        <v>42530</v>
      </c>
      <c r="J3288" s="13">
        <v>8</v>
      </c>
      <c r="K3288" s="13">
        <v>2008</v>
      </c>
      <c r="L3288" s="13" t="s">
        <v>39</v>
      </c>
      <c r="M3288" s="13">
        <v>12</v>
      </c>
      <c r="N3288" s="13">
        <v>0.39361111111111108</v>
      </c>
      <c r="O3288" s="13">
        <v>4.7233333333333336</v>
      </c>
      <c r="P3288" s="13">
        <v>4</v>
      </c>
      <c r="Q3288" s="13">
        <v>1.180833333333333</v>
      </c>
      <c r="R3288" s="13">
        <v>3</v>
      </c>
      <c r="S3288" s="13">
        <v>8.3323353293413174</v>
      </c>
      <c r="T3288" s="13">
        <f>IFERROR(VLOOKUP(B822,[1]!users_table[#All],4),"NA")</f>
        <v>8.4223826714801451</v>
      </c>
      <c r="U3288" s="13" t="s">
        <v>1011</v>
      </c>
    </row>
    <row r="3289" spans="1:21" x14ac:dyDescent="0.3">
      <c r="A3289" s="25">
        <v>3287</v>
      </c>
      <c r="B3289" s="13" t="s">
        <v>4</v>
      </c>
      <c r="C3289" s="13">
        <v>4063</v>
      </c>
      <c r="D3289" s="13" t="s">
        <v>939</v>
      </c>
      <c r="E3289" s="13" t="s">
        <v>32</v>
      </c>
      <c r="F3289" s="13" t="s">
        <v>37</v>
      </c>
      <c r="G3289" s="13">
        <v>7.05</v>
      </c>
      <c r="H3289" s="26">
        <v>42527</v>
      </c>
      <c r="I3289" s="26">
        <v>42530</v>
      </c>
      <c r="J3289" s="13">
        <v>8</v>
      </c>
      <c r="K3289" s="13">
        <v>2008</v>
      </c>
      <c r="L3289" s="13" t="s">
        <v>39</v>
      </c>
      <c r="M3289" s="13">
        <v>12</v>
      </c>
      <c r="N3289" s="13">
        <v>0.39361111111111108</v>
      </c>
      <c r="O3289" s="13">
        <v>4.7233333333333336</v>
      </c>
      <c r="P3289" s="13">
        <v>4</v>
      </c>
      <c r="Q3289" s="13">
        <v>1.180833333333333</v>
      </c>
      <c r="R3289" s="13">
        <v>3</v>
      </c>
      <c r="S3289" s="13">
        <v>8.3323353293413174</v>
      </c>
      <c r="T3289" s="13">
        <f>IFERROR(VLOOKUP(B822,[1]!users_table[#All],4),"NA")</f>
        <v>8.4223826714801451</v>
      </c>
      <c r="U3289" s="13" t="s">
        <v>77</v>
      </c>
    </row>
    <row r="3290" spans="1:21" x14ac:dyDescent="0.3">
      <c r="A3290" s="25">
        <v>3288</v>
      </c>
      <c r="B3290" s="13" t="s">
        <v>4</v>
      </c>
      <c r="C3290" s="13">
        <v>4063</v>
      </c>
      <c r="D3290" s="13" t="s">
        <v>939</v>
      </c>
      <c r="E3290" s="13" t="s">
        <v>32</v>
      </c>
      <c r="F3290" s="13" t="s">
        <v>37</v>
      </c>
      <c r="G3290" s="13">
        <v>7.05</v>
      </c>
      <c r="H3290" s="26">
        <v>42527</v>
      </c>
      <c r="I3290" s="26">
        <v>42530</v>
      </c>
      <c r="J3290" s="13">
        <v>8</v>
      </c>
      <c r="K3290" s="13">
        <v>2008</v>
      </c>
      <c r="L3290" s="13" t="s">
        <v>39</v>
      </c>
      <c r="M3290" s="13">
        <v>12</v>
      </c>
      <c r="N3290" s="13">
        <v>0.39361111111111108</v>
      </c>
      <c r="O3290" s="13">
        <v>4.7233333333333336</v>
      </c>
      <c r="P3290" s="13">
        <v>4</v>
      </c>
      <c r="Q3290" s="13">
        <v>1.180833333333333</v>
      </c>
      <c r="R3290" s="13">
        <v>3</v>
      </c>
      <c r="S3290" s="13">
        <v>8.3323353293413174</v>
      </c>
      <c r="T3290" s="13">
        <f>IFERROR(VLOOKUP(B822,[1]!users_table[#All],4),"NA")</f>
        <v>8.4223826714801451</v>
      </c>
      <c r="U3290" s="13" t="s">
        <v>1016</v>
      </c>
    </row>
    <row r="3291" spans="1:21" x14ac:dyDescent="0.3">
      <c r="A3291" s="25">
        <v>3289</v>
      </c>
      <c r="B3291" s="13" t="s">
        <v>4</v>
      </c>
      <c r="C3291" s="13">
        <v>4063</v>
      </c>
      <c r="D3291" s="13" t="s">
        <v>939</v>
      </c>
      <c r="E3291" s="13" t="s">
        <v>32</v>
      </c>
      <c r="F3291" s="13" t="s">
        <v>37</v>
      </c>
      <c r="G3291" s="13">
        <v>7.05</v>
      </c>
      <c r="H3291" s="26">
        <v>42527</v>
      </c>
      <c r="I3291" s="26">
        <v>42530</v>
      </c>
      <c r="J3291" s="13">
        <v>8</v>
      </c>
      <c r="K3291" s="13">
        <v>2008</v>
      </c>
      <c r="L3291" s="13" t="s">
        <v>39</v>
      </c>
      <c r="M3291" s="13">
        <v>12</v>
      </c>
      <c r="N3291" s="13">
        <v>0.39361111111111108</v>
      </c>
      <c r="O3291" s="13">
        <v>4.7233333333333336</v>
      </c>
      <c r="P3291" s="13">
        <v>4</v>
      </c>
      <c r="Q3291" s="13">
        <v>1.180833333333333</v>
      </c>
      <c r="R3291" s="13">
        <v>3</v>
      </c>
      <c r="S3291" s="13">
        <v>8.3323353293413174</v>
      </c>
      <c r="T3291" s="13">
        <f>IFERROR(VLOOKUP(B822,[1]!users_table[#All],4),"NA")</f>
        <v>8.4223826714801451</v>
      </c>
      <c r="U3291" s="13" t="s">
        <v>1033</v>
      </c>
    </row>
    <row r="3292" spans="1:21" x14ac:dyDescent="0.3">
      <c r="A3292" s="25">
        <v>3290</v>
      </c>
      <c r="B3292" s="13" t="s">
        <v>4</v>
      </c>
      <c r="C3292" s="13">
        <v>5277</v>
      </c>
      <c r="D3292" s="13" t="s">
        <v>940</v>
      </c>
      <c r="E3292" s="13" t="s">
        <v>32</v>
      </c>
      <c r="F3292" s="13" t="s">
        <v>37</v>
      </c>
      <c r="G3292" s="13">
        <v>7.28</v>
      </c>
      <c r="H3292" s="26">
        <v>42535</v>
      </c>
      <c r="I3292" s="26">
        <v>42537</v>
      </c>
      <c r="J3292" s="13">
        <v>8</v>
      </c>
      <c r="K3292" s="13">
        <v>2010</v>
      </c>
      <c r="L3292" s="13" t="s">
        <v>39</v>
      </c>
      <c r="M3292" s="13">
        <v>13</v>
      </c>
      <c r="N3292" s="13">
        <v>0.4</v>
      </c>
      <c r="O3292" s="13">
        <v>5.2</v>
      </c>
      <c r="P3292" s="13">
        <v>3</v>
      </c>
      <c r="Q3292" s="13">
        <v>1.7333333333333329</v>
      </c>
      <c r="R3292" s="13">
        <v>4.333333333333333</v>
      </c>
      <c r="S3292" s="13">
        <v>8.3323353293413174</v>
      </c>
      <c r="T3292" s="13">
        <f>IFERROR(VLOOKUP(B823,[1]!users_table[#All],4),"NA")</f>
        <v>8.4223826714801451</v>
      </c>
      <c r="U3292" s="13" t="s">
        <v>65</v>
      </c>
    </row>
    <row r="3293" spans="1:21" x14ac:dyDescent="0.3">
      <c r="A3293" s="25">
        <v>3291</v>
      </c>
      <c r="B3293" s="13" t="s">
        <v>4</v>
      </c>
      <c r="C3293" s="13">
        <v>5277</v>
      </c>
      <c r="D3293" s="13" t="s">
        <v>940</v>
      </c>
      <c r="E3293" s="13" t="s">
        <v>32</v>
      </c>
      <c r="F3293" s="13" t="s">
        <v>37</v>
      </c>
      <c r="G3293" s="13">
        <v>7.28</v>
      </c>
      <c r="H3293" s="26">
        <v>42535</v>
      </c>
      <c r="I3293" s="26">
        <v>42537</v>
      </c>
      <c r="J3293" s="13">
        <v>8</v>
      </c>
      <c r="K3293" s="13">
        <v>2010</v>
      </c>
      <c r="L3293" s="13" t="s">
        <v>39</v>
      </c>
      <c r="M3293" s="13">
        <v>13</v>
      </c>
      <c r="N3293" s="13">
        <v>0.4</v>
      </c>
      <c r="O3293" s="13">
        <v>5.2</v>
      </c>
      <c r="P3293" s="13">
        <v>3</v>
      </c>
      <c r="Q3293" s="13">
        <v>1.7333333333333329</v>
      </c>
      <c r="R3293" s="13">
        <v>4.333333333333333</v>
      </c>
      <c r="S3293" s="13">
        <v>8.3323353293413174</v>
      </c>
      <c r="T3293" s="13">
        <f>IFERROR(VLOOKUP(B823,[1]!users_table[#All],4),"NA")</f>
        <v>8.4223826714801451</v>
      </c>
      <c r="U3293" s="13" t="s">
        <v>64</v>
      </c>
    </row>
    <row r="3294" spans="1:21" x14ac:dyDescent="0.3">
      <c r="A3294" s="25">
        <v>3292</v>
      </c>
      <c r="B3294" s="13" t="s">
        <v>4</v>
      </c>
      <c r="C3294" s="13">
        <v>5277</v>
      </c>
      <c r="D3294" s="13" t="s">
        <v>940</v>
      </c>
      <c r="E3294" s="13" t="s">
        <v>32</v>
      </c>
      <c r="F3294" s="13" t="s">
        <v>37</v>
      </c>
      <c r="G3294" s="13">
        <v>7.28</v>
      </c>
      <c r="H3294" s="26">
        <v>42535</v>
      </c>
      <c r="I3294" s="26">
        <v>42537</v>
      </c>
      <c r="J3294" s="13">
        <v>8</v>
      </c>
      <c r="K3294" s="13">
        <v>2010</v>
      </c>
      <c r="L3294" s="13" t="s">
        <v>39</v>
      </c>
      <c r="M3294" s="13">
        <v>13</v>
      </c>
      <c r="N3294" s="13">
        <v>0.4</v>
      </c>
      <c r="O3294" s="13">
        <v>5.2</v>
      </c>
      <c r="P3294" s="13">
        <v>3</v>
      </c>
      <c r="Q3294" s="13">
        <v>1.7333333333333329</v>
      </c>
      <c r="R3294" s="13">
        <v>4.333333333333333</v>
      </c>
      <c r="S3294" s="13">
        <v>8.3323353293413174</v>
      </c>
      <c r="T3294" s="13">
        <f>IFERROR(VLOOKUP(B823,[1]!users_table[#All],4),"NA")</f>
        <v>8.4223826714801451</v>
      </c>
      <c r="U3294" s="13" t="s">
        <v>1011</v>
      </c>
    </row>
    <row r="3295" spans="1:21" x14ac:dyDescent="0.3">
      <c r="A3295" s="25">
        <v>3293</v>
      </c>
      <c r="B3295" s="13" t="s">
        <v>4</v>
      </c>
      <c r="C3295" s="13">
        <v>5277</v>
      </c>
      <c r="D3295" s="13" t="s">
        <v>940</v>
      </c>
      <c r="E3295" s="13" t="s">
        <v>32</v>
      </c>
      <c r="F3295" s="13" t="s">
        <v>37</v>
      </c>
      <c r="G3295" s="13">
        <v>7.28</v>
      </c>
      <c r="H3295" s="26">
        <v>42535</v>
      </c>
      <c r="I3295" s="26">
        <v>42537</v>
      </c>
      <c r="J3295" s="13">
        <v>8</v>
      </c>
      <c r="K3295" s="13">
        <v>2010</v>
      </c>
      <c r="L3295" s="13" t="s">
        <v>39</v>
      </c>
      <c r="M3295" s="13">
        <v>13</v>
      </c>
      <c r="N3295" s="13">
        <v>0.4</v>
      </c>
      <c r="O3295" s="13">
        <v>5.2</v>
      </c>
      <c r="P3295" s="13">
        <v>3</v>
      </c>
      <c r="Q3295" s="13">
        <v>1.7333333333333329</v>
      </c>
      <c r="R3295" s="13">
        <v>4.333333333333333</v>
      </c>
      <c r="S3295" s="13">
        <v>8.3323353293413174</v>
      </c>
      <c r="T3295" s="13">
        <f>IFERROR(VLOOKUP(B823,[1]!users_table[#All],4),"NA")</f>
        <v>8.4223826714801451</v>
      </c>
      <c r="U3295" s="13" t="s">
        <v>77</v>
      </c>
    </row>
    <row r="3296" spans="1:21" x14ac:dyDescent="0.3">
      <c r="A3296" s="25">
        <v>3294</v>
      </c>
      <c r="B3296" s="13" t="s">
        <v>4</v>
      </c>
      <c r="C3296" s="13">
        <v>5277</v>
      </c>
      <c r="D3296" s="13" t="s">
        <v>940</v>
      </c>
      <c r="E3296" s="13" t="s">
        <v>32</v>
      </c>
      <c r="F3296" s="13" t="s">
        <v>37</v>
      </c>
      <c r="G3296" s="13">
        <v>7.28</v>
      </c>
      <c r="H3296" s="26">
        <v>42535</v>
      </c>
      <c r="I3296" s="26">
        <v>42537</v>
      </c>
      <c r="J3296" s="13">
        <v>8</v>
      </c>
      <c r="K3296" s="13">
        <v>2010</v>
      </c>
      <c r="L3296" s="13" t="s">
        <v>39</v>
      </c>
      <c r="M3296" s="13">
        <v>13</v>
      </c>
      <c r="N3296" s="13">
        <v>0.4</v>
      </c>
      <c r="O3296" s="13">
        <v>5.2</v>
      </c>
      <c r="P3296" s="13">
        <v>3</v>
      </c>
      <c r="Q3296" s="13">
        <v>1.7333333333333329</v>
      </c>
      <c r="R3296" s="13">
        <v>4.333333333333333</v>
      </c>
      <c r="S3296" s="13">
        <v>8.3323353293413174</v>
      </c>
      <c r="T3296" s="13">
        <f>IFERROR(VLOOKUP(B823,[1]!users_table[#All],4),"NA")</f>
        <v>8.4223826714801451</v>
      </c>
      <c r="U3296" s="13" t="s">
        <v>1016</v>
      </c>
    </row>
    <row r="3297" spans="1:21" x14ac:dyDescent="0.3">
      <c r="A3297" s="25">
        <v>3295</v>
      </c>
      <c r="B3297" s="13" t="s">
        <v>4</v>
      </c>
      <c r="C3297" s="13">
        <v>5277</v>
      </c>
      <c r="D3297" s="13" t="s">
        <v>940</v>
      </c>
      <c r="E3297" s="13" t="s">
        <v>32</v>
      </c>
      <c r="F3297" s="13" t="s">
        <v>37</v>
      </c>
      <c r="G3297" s="13">
        <v>7.28</v>
      </c>
      <c r="H3297" s="26">
        <v>42535</v>
      </c>
      <c r="I3297" s="26">
        <v>42537</v>
      </c>
      <c r="J3297" s="13">
        <v>8</v>
      </c>
      <c r="K3297" s="13">
        <v>2010</v>
      </c>
      <c r="L3297" s="13" t="s">
        <v>39</v>
      </c>
      <c r="M3297" s="13">
        <v>13</v>
      </c>
      <c r="N3297" s="13">
        <v>0.4</v>
      </c>
      <c r="O3297" s="13">
        <v>5.2</v>
      </c>
      <c r="P3297" s="13">
        <v>3</v>
      </c>
      <c r="Q3297" s="13">
        <v>1.7333333333333329</v>
      </c>
      <c r="R3297" s="13">
        <v>4.333333333333333</v>
      </c>
      <c r="S3297" s="13">
        <v>8.3323353293413174</v>
      </c>
      <c r="T3297" s="13">
        <f>IFERROR(VLOOKUP(B823,[1]!users_table[#All],4),"NA")</f>
        <v>8.4223826714801451</v>
      </c>
      <c r="U3297" s="13" t="s">
        <v>1033</v>
      </c>
    </row>
    <row r="3298" spans="1:21" x14ac:dyDescent="0.3">
      <c r="A3298" s="25">
        <v>3296</v>
      </c>
      <c r="B3298" s="13" t="s">
        <v>4</v>
      </c>
      <c r="C3298" s="13">
        <v>22273</v>
      </c>
      <c r="D3298" s="13" t="s">
        <v>941</v>
      </c>
      <c r="E3298" s="13" t="s">
        <v>32</v>
      </c>
      <c r="F3298" s="13" t="s">
        <v>876</v>
      </c>
      <c r="G3298" s="13">
        <v>7.22</v>
      </c>
      <c r="H3298" s="26" t="s">
        <v>54</v>
      </c>
      <c r="I3298" s="26" t="s">
        <v>54</v>
      </c>
      <c r="J3298" s="13">
        <v>8</v>
      </c>
      <c r="K3298" s="13">
        <v>2014</v>
      </c>
      <c r="L3298" s="13" t="s">
        <v>33</v>
      </c>
      <c r="M3298" s="13">
        <v>12</v>
      </c>
      <c r="N3298" s="13">
        <v>0.4</v>
      </c>
      <c r="O3298" s="13">
        <v>4.8000000000000007</v>
      </c>
      <c r="P3298" s="13" t="s">
        <v>54</v>
      </c>
      <c r="Q3298" s="13" t="s">
        <v>54</v>
      </c>
      <c r="R3298" s="13" t="s">
        <v>54</v>
      </c>
      <c r="S3298" s="13">
        <v>8.3323353293413174</v>
      </c>
      <c r="T3298" s="13">
        <f>IFERROR(VLOOKUP(B824,[1]!users_table[#All],4),"NA")</f>
        <v>8.4223826714801451</v>
      </c>
      <c r="U3298" s="13" t="s">
        <v>1038</v>
      </c>
    </row>
    <row r="3299" spans="1:21" x14ac:dyDescent="0.3">
      <c r="A3299" s="25">
        <v>3297</v>
      </c>
      <c r="B3299" s="13" t="s">
        <v>4</v>
      </c>
      <c r="C3299" s="13">
        <v>22273</v>
      </c>
      <c r="D3299" s="13" t="s">
        <v>941</v>
      </c>
      <c r="E3299" s="13" t="s">
        <v>32</v>
      </c>
      <c r="F3299" s="13" t="s">
        <v>876</v>
      </c>
      <c r="G3299" s="13">
        <v>7.22</v>
      </c>
      <c r="H3299" s="26" t="s">
        <v>54</v>
      </c>
      <c r="I3299" s="26" t="s">
        <v>54</v>
      </c>
      <c r="J3299" s="13">
        <v>8</v>
      </c>
      <c r="K3299" s="13">
        <v>2014</v>
      </c>
      <c r="L3299" s="13" t="s">
        <v>33</v>
      </c>
      <c r="M3299" s="13">
        <v>12</v>
      </c>
      <c r="N3299" s="13">
        <v>0.4</v>
      </c>
      <c r="O3299" s="13">
        <v>4.8000000000000007</v>
      </c>
      <c r="P3299" s="13" t="s">
        <v>54</v>
      </c>
      <c r="Q3299" s="13" t="s">
        <v>54</v>
      </c>
      <c r="R3299" s="13" t="s">
        <v>54</v>
      </c>
      <c r="S3299" s="13">
        <v>8.3323353293413174</v>
      </c>
      <c r="T3299" s="13">
        <f>IFERROR(VLOOKUP(B824,[1]!users_table[#All],4),"NA")</f>
        <v>8.4223826714801451</v>
      </c>
      <c r="U3299" s="13" t="s">
        <v>78</v>
      </c>
    </row>
    <row r="3300" spans="1:21" x14ac:dyDescent="0.3">
      <c r="A3300" s="25">
        <v>3298</v>
      </c>
      <c r="B3300" s="13" t="s">
        <v>4</v>
      </c>
      <c r="C3300" s="13">
        <v>22273</v>
      </c>
      <c r="D3300" s="13" t="s">
        <v>941</v>
      </c>
      <c r="E3300" s="13" t="s">
        <v>32</v>
      </c>
      <c r="F3300" s="13" t="s">
        <v>876</v>
      </c>
      <c r="G3300" s="13">
        <v>7.22</v>
      </c>
      <c r="H3300" s="26" t="s">
        <v>54</v>
      </c>
      <c r="I3300" s="26" t="s">
        <v>54</v>
      </c>
      <c r="J3300" s="13">
        <v>8</v>
      </c>
      <c r="K3300" s="13">
        <v>2014</v>
      </c>
      <c r="L3300" s="13" t="s">
        <v>33</v>
      </c>
      <c r="M3300" s="13">
        <v>12</v>
      </c>
      <c r="N3300" s="13">
        <v>0.4</v>
      </c>
      <c r="O3300" s="13">
        <v>4.8000000000000007</v>
      </c>
      <c r="P3300" s="13" t="s">
        <v>54</v>
      </c>
      <c r="Q3300" s="13" t="s">
        <v>54</v>
      </c>
      <c r="R3300" s="13" t="s">
        <v>54</v>
      </c>
      <c r="S3300" s="13">
        <v>8.3323353293413174</v>
      </c>
      <c r="T3300" s="13">
        <f>IFERROR(VLOOKUP(B824,[1]!users_table[#All],4),"NA")</f>
        <v>8.4223826714801451</v>
      </c>
      <c r="U3300" s="13" t="s">
        <v>1035</v>
      </c>
    </row>
    <row r="3301" spans="1:21" x14ac:dyDescent="0.3">
      <c r="A3301" s="25">
        <v>3299</v>
      </c>
      <c r="B3301" s="13" t="s">
        <v>4</v>
      </c>
      <c r="C3301" s="13">
        <v>27613</v>
      </c>
      <c r="D3301" s="13" t="s">
        <v>942</v>
      </c>
      <c r="E3301" s="13" t="s">
        <v>28</v>
      </c>
      <c r="F3301" s="13" t="s">
        <v>876</v>
      </c>
      <c r="G3301" s="13">
        <v>5.88</v>
      </c>
      <c r="H3301" s="26" t="s">
        <v>54</v>
      </c>
      <c r="I3301" s="26">
        <v>42730</v>
      </c>
      <c r="J3301" s="13">
        <v>5</v>
      </c>
      <c r="K3301" s="13">
        <v>2014</v>
      </c>
      <c r="L3301" s="13" t="s">
        <v>39</v>
      </c>
      <c r="M3301" s="13">
        <v>3</v>
      </c>
      <c r="N3301" s="13">
        <v>9.3055555555555558E-2</v>
      </c>
      <c r="O3301" s="13">
        <v>0.27916666666666667</v>
      </c>
      <c r="P3301" s="13" t="s">
        <v>54</v>
      </c>
      <c r="Q3301" s="13" t="s">
        <v>54</v>
      </c>
      <c r="R3301" s="13" t="s">
        <v>54</v>
      </c>
      <c r="S3301" s="13">
        <v>8.3323353293413174</v>
      </c>
      <c r="T3301" s="13">
        <f>IFERROR(VLOOKUP(B825,[1]!users_table[#All],4),"NA")</f>
        <v>8.4223826714801451</v>
      </c>
      <c r="U3301" s="13" t="s">
        <v>64</v>
      </c>
    </row>
    <row r="3302" spans="1:21" x14ac:dyDescent="0.3">
      <c r="A3302" s="25">
        <v>3300</v>
      </c>
      <c r="B3302" s="13" t="s">
        <v>4</v>
      </c>
      <c r="C3302" s="13">
        <v>24037</v>
      </c>
      <c r="D3302" s="13" t="s">
        <v>943</v>
      </c>
      <c r="E3302" s="13" t="s">
        <v>32</v>
      </c>
      <c r="F3302" s="13" t="s">
        <v>876</v>
      </c>
      <c r="G3302" s="13">
        <v>7.35</v>
      </c>
      <c r="H3302" s="26" t="s">
        <v>54</v>
      </c>
      <c r="I3302" s="26" t="s">
        <v>54</v>
      </c>
      <c r="J3302" s="13">
        <v>8</v>
      </c>
      <c r="K3302" s="13">
        <v>2014</v>
      </c>
      <c r="L3302" s="13" t="s">
        <v>35</v>
      </c>
      <c r="M3302" s="13">
        <v>12</v>
      </c>
      <c r="N3302" s="13">
        <v>0.4</v>
      </c>
      <c r="O3302" s="13">
        <v>4.8000000000000007</v>
      </c>
      <c r="P3302" s="13" t="s">
        <v>54</v>
      </c>
      <c r="Q3302" s="13" t="s">
        <v>54</v>
      </c>
      <c r="R3302" s="13" t="s">
        <v>54</v>
      </c>
      <c r="S3302" s="13">
        <v>8.3323353293413174</v>
      </c>
      <c r="T3302" s="13">
        <f>IFERROR(VLOOKUP(B826,[1]!users_table[#All],4),"NA")</f>
        <v>8.4223826714801451</v>
      </c>
      <c r="U3302" s="13" t="s">
        <v>1038</v>
      </c>
    </row>
    <row r="3303" spans="1:21" x14ac:dyDescent="0.3">
      <c r="A3303" s="25">
        <v>3301</v>
      </c>
      <c r="B3303" s="13" t="s">
        <v>4</v>
      </c>
      <c r="C3303" s="13">
        <v>24037</v>
      </c>
      <c r="D3303" s="13" t="s">
        <v>943</v>
      </c>
      <c r="E3303" s="13" t="s">
        <v>32</v>
      </c>
      <c r="F3303" s="13" t="s">
        <v>876</v>
      </c>
      <c r="G3303" s="13">
        <v>7.35</v>
      </c>
      <c r="H3303" s="26" t="s">
        <v>54</v>
      </c>
      <c r="I3303" s="26" t="s">
        <v>54</v>
      </c>
      <c r="J3303" s="13">
        <v>8</v>
      </c>
      <c r="K3303" s="13">
        <v>2014</v>
      </c>
      <c r="L3303" s="13" t="s">
        <v>35</v>
      </c>
      <c r="M3303" s="13">
        <v>12</v>
      </c>
      <c r="N3303" s="13">
        <v>0.4</v>
      </c>
      <c r="O3303" s="13">
        <v>4.8000000000000007</v>
      </c>
      <c r="P3303" s="13" t="s">
        <v>54</v>
      </c>
      <c r="Q3303" s="13" t="s">
        <v>54</v>
      </c>
      <c r="R3303" s="13" t="s">
        <v>54</v>
      </c>
      <c r="S3303" s="13">
        <v>8.3323353293413174</v>
      </c>
      <c r="T3303" s="13">
        <f>IFERROR(VLOOKUP(B826,[1]!users_table[#All],4),"NA")</f>
        <v>8.4223826714801451</v>
      </c>
      <c r="U3303" s="13" t="s">
        <v>78</v>
      </c>
    </row>
    <row r="3304" spans="1:21" x14ac:dyDescent="0.3">
      <c r="A3304" s="25">
        <v>3302</v>
      </c>
      <c r="B3304" s="13" t="s">
        <v>4</v>
      </c>
      <c r="C3304" s="13">
        <v>24037</v>
      </c>
      <c r="D3304" s="13" t="s">
        <v>943</v>
      </c>
      <c r="E3304" s="13" t="s">
        <v>32</v>
      </c>
      <c r="F3304" s="13" t="s">
        <v>876</v>
      </c>
      <c r="G3304" s="13">
        <v>7.35</v>
      </c>
      <c r="H3304" s="26" t="s">
        <v>54</v>
      </c>
      <c r="I3304" s="26" t="s">
        <v>54</v>
      </c>
      <c r="J3304" s="13">
        <v>8</v>
      </c>
      <c r="K3304" s="13">
        <v>2014</v>
      </c>
      <c r="L3304" s="13" t="s">
        <v>35</v>
      </c>
      <c r="M3304" s="13">
        <v>12</v>
      </c>
      <c r="N3304" s="13">
        <v>0.4</v>
      </c>
      <c r="O3304" s="13">
        <v>4.8000000000000007</v>
      </c>
      <c r="P3304" s="13" t="s">
        <v>54</v>
      </c>
      <c r="Q3304" s="13" t="s">
        <v>54</v>
      </c>
      <c r="R3304" s="13" t="s">
        <v>54</v>
      </c>
      <c r="S3304" s="13">
        <v>8.3323353293413174</v>
      </c>
      <c r="T3304" s="7">
        <f>IFERROR(VLOOKUP(B826,[1]!users_table[#All],4),"NA")</f>
        <v>8.4223826714801451</v>
      </c>
      <c r="U3304" s="13" t="s">
        <v>1035</v>
      </c>
    </row>
    <row r="3305" spans="1:21" x14ac:dyDescent="0.3">
      <c r="A3305" s="25">
        <v>3303</v>
      </c>
      <c r="B3305" s="13" t="s">
        <v>4</v>
      </c>
      <c r="C3305" s="13">
        <v>43439</v>
      </c>
      <c r="D3305" s="13" t="s">
        <v>944</v>
      </c>
      <c r="E3305" s="13" t="s">
        <v>32</v>
      </c>
      <c r="F3305" s="13" t="s">
        <v>37</v>
      </c>
      <c r="G3305" s="13">
        <v>7.79</v>
      </c>
      <c r="H3305" s="26">
        <v>44306</v>
      </c>
      <c r="I3305" s="26">
        <v>44381</v>
      </c>
      <c r="J3305" s="13">
        <v>9</v>
      </c>
      <c r="K3305" s="13">
        <v>2021</v>
      </c>
      <c r="L3305" s="13" t="s">
        <v>33</v>
      </c>
      <c r="M3305" s="13">
        <v>13</v>
      </c>
      <c r="N3305" s="13">
        <v>0.39777777777777779</v>
      </c>
      <c r="O3305" s="13">
        <v>5.1711111111111112</v>
      </c>
      <c r="P3305" s="13">
        <v>76</v>
      </c>
      <c r="Q3305" s="13">
        <v>6.8040935672514624E-2</v>
      </c>
      <c r="R3305" s="13">
        <v>0.1710526315789474</v>
      </c>
      <c r="S3305" s="13">
        <v>8.3323353293413174</v>
      </c>
      <c r="T3305" s="7">
        <f>IFERROR(VLOOKUP(B830,[1]!users_table[#All],4),"NA")</f>
        <v>8.4223826714801451</v>
      </c>
      <c r="U3305" s="13" t="s">
        <v>60</v>
      </c>
    </row>
    <row r="3306" spans="1:21" x14ac:dyDescent="0.3">
      <c r="A3306" s="25">
        <v>3304</v>
      </c>
      <c r="B3306" s="13" t="s">
        <v>4</v>
      </c>
      <c r="C3306" s="13">
        <v>43439</v>
      </c>
      <c r="D3306" s="13" t="s">
        <v>944</v>
      </c>
      <c r="E3306" s="13" t="s">
        <v>32</v>
      </c>
      <c r="F3306" s="13" t="s">
        <v>37</v>
      </c>
      <c r="G3306" s="13">
        <v>7.79</v>
      </c>
      <c r="H3306" s="26">
        <v>44306</v>
      </c>
      <c r="I3306" s="26">
        <v>44381</v>
      </c>
      <c r="J3306" s="13">
        <v>9</v>
      </c>
      <c r="K3306" s="13">
        <v>2021</v>
      </c>
      <c r="L3306" s="13" t="s">
        <v>33</v>
      </c>
      <c r="M3306" s="13">
        <v>13</v>
      </c>
      <c r="N3306" s="13">
        <v>0.39777777777777779</v>
      </c>
      <c r="O3306" s="13">
        <v>5.1711111111111112</v>
      </c>
      <c r="P3306" s="13">
        <v>76</v>
      </c>
      <c r="Q3306" s="13">
        <v>6.8040935672514624E-2</v>
      </c>
      <c r="R3306" s="13">
        <v>0.1710526315789474</v>
      </c>
      <c r="S3306" s="13">
        <v>8.3323353293413174</v>
      </c>
      <c r="T3306" s="13">
        <f>IFERROR(VLOOKUP(B830,[1]!users_table[#All],4),"NA")</f>
        <v>8.4223826714801451</v>
      </c>
      <c r="U3306" s="13" t="s">
        <v>61</v>
      </c>
    </row>
    <row r="3307" spans="1:21" x14ac:dyDescent="0.3">
      <c r="A3307" s="25">
        <v>3305</v>
      </c>
      <c r="B3307" s="13" t="s">
        <v>4</v>
      </c>
      <c r="C3307" s="13">
        <v>43439</v>
      </c>
      <c r="D3307" s="13" t="s">
        <v>944</v>
      </c>
      <c r="E3307" s="13" t="s">
        <v>32</v>
      </c>
      <c r="F3307" s="13" t="s">
        <v>37</v>
      </c>
      <c r="G3307" s="13">
        <v>7.79</v>
      </c>
      <c r="H3307" s="26">
        <v>44306</v>
      </c>
      <c r="I3307" s="26">
        <v>44381</v>
      </c>
      <c r="J3307" s="13">
        <v>9</v>
      </c>
      <c r="K3307" s="13">
        <v>2021</v>
      </c>
      <c r="L3307" s="13" t="s">
        <v>33</v>
      </c>
      <c r="M3307" s="13">
        <v>13</v>
      </c>
      <c r="N3307" s="13">
        <v>0.39777777777777779</v>
      </c>
      <c r="O3307" s="13">
        <v>5.1711111111111112</v>
      </c>
      <c r="P3307" s="13">
        <v>76</v>
      </c>
      <c r="Q3307" s="13">
        <v>6.8040935672514624E-2</v>
      </c>
      <c r="R3307" s="13">
        <v>0.1710526315789474</v>
      </c>
      <c r="S3307" s="13">
        <v>8.3323353293413174</v>
      </c>
      <c r="T3307" s="13">
        <f>IFERROR(VLOOKUP(B830,[1]!users_table[#All],4),"NA")</f>
        <v>8.4223826714801451</v>
      </c>
      <c r="U3307" s="13" t="s">
        <v>1016</v>
      </c>
    </row>
    <row r="3308" spans="1:21" x14ac:dyDescent="0.3">
      <c r="A3308" s="25">
        <v>3306</v>
      </c>
      <c r="B3308" s="13" t="s">
        <v>4</v>
      </c>
      <c r="C3308" s="13">
        <v>23273</v>
      </c>
      <c r="D3308" s="13" t="s">
        <v>945</v>
      </c>
      <c r="E3308" s="13" t="s">
        <v>32</v>
      </c>
      <c r="F3308" s="13" t="s">
        <v>37</v>
      </c>
      <c r="G3308" s="13">
        <v>8.65</v>
      </c>
      <c r="H3308" s="26">
        <v>44293</v>
      </c>
      <c r="I3308" s="26">
        <v>44297</v>
      </c>
      <c r="J3308" s="13">
        <v>10</v>
      </c>
      <c r="K3308" s="13">
        <v>2014</v>
      </c>
      <c r="L3308" s="13" t="s">
        <v>35</v>
      </c>
      <c r="M3308" s="13">
        <v>22</v>
      </c>
      <c r="N3308" s="13">
        <v>0.38194444444444442</v>
      </c>
      <c r="O3308" s="13">
        <v>8.4027777777777768</v>
      </c>
      <c r="P3308" s="13">
        <v>5</v>
      </c>
      <c r="Q3308" s="13">
        <v>1.6805555555555549</v>
      </c>
      <c r="R3308" s="13">
        <v>4.4000000000000004</v>
      </c>
      <c r="S3308" s="13">
        <v>8.3323353293413174</v>
      </c>
      <c r="T3308" s="13">
        <f>IFERROR(VLOOKUP(B831,[1]!users_table[#All],4),"NA")</f>
        <v>8.4223826714801451</v>
      </c>
      <c r="U3308" s="13" t="s">
        <v>66</v>
      </c>
    </row>
    <row r="3309" spans="1:21" x14ac:dyDescent="0.3">
      <c r="A3309" s="25">
        <v>3307</v>
      </c>
      <c r="B3309" s="13" t="s">
        <v>4</v>
      </c>
      <c r="C3309" s="13">
        <v>23273</v>
      </c>
      <c r="D3309" s="13" t="s">
        <v>945</v>
      </c>
      <c r="E3309" s="13" t="s">
        <v>32</v>
      </c>
      <c r="F3309" s="13" t="s">
        <v>37</v>
      </c>
      <c r="G3309" s="13">
        <v>8.65</v>
      </c>
      <c r="H3309" s="26">
        <v>44293</v>
      </c>
      <c r="I3309" s="26">
        <v>44297</v>
      </c>
      <c r="J3309" s="13">
        <v>10</v>
      </c>
      <c r="K3309" s="13">
        <v>2014</v>
      </c>
      <c r="L3309" s="13" t="s">
        <v>35</v>
      </c>
      <c r="M3309" s="13">
        <v>22</v>
      </c>
      <c r="N3309" s="13">
        <v>0.38194444444444442</v>
      </c>
      <c r="O3309" s="13">
        <v>8.4027777777777768</v>
      </c>
      <c r="P3309" s="13">
        <v>5</v>
      </c>
      <c r="Q3309" s="13">
        <v>1.6805555555555549</v>
      </c>
      <c r="R3309" s="13">
        <v>4.4000000000000004</v>
      </c>
      <c r="S3309" s="13">
        <v>8.3323353293413174</v>
      </c>
      <c r="T3309" s="13">
        <f>IFERROR(VLOOKUP(B831,[1]!users_table[#All],4),"NA")</f>
        <v>8.4223826714801451</v>
      </c>
      <c r="U3309" s="13" t="s">
        <v>74</v>
      </c>
    </row>
    <row r="3310" spans="1:21" x14ac:dyDescent="0.3">
      <c r="A3310" s="25">
        <v>3308</v>
      </c>
      <c r="B3310" s="13" t="s">
        <v>4</v>
      </c>
      <c r="C3310" s="13">
        <v>23273</v>
      </c>
      <c r="D3310" s="13" t="s">
        <v>945</v>
      </c>
      <c r="E3310" s="13" t="s">
        <v>32</v>
      </c>
      <c r="F3310" s="13" t="s">
        <v>37</v>
      </c>
      <c r="G3310" s="13">
        <v>8.65</v>
      </c>
      <c r="H3310" s="26">
        <v>44293</v>
      </c>
      <c r="I3310" s="26">
        <v>44297</v>
      </c>
      <c r="J3310" s="13">
        <v>10</v>
      </c>
      <c r="K3310" s="13">
        <v>2014</v>
      </c>
      <c r="L3310" s="13" t="s">
        <v>35</v>
      </c>
      <c r="M3310" s="13">
        <v>22</v>
      </c>
      <c r="N3310" s="13">
        <v>0.38194444444444442</v>
      </c>
      <c r="O3310" s="13">
        <v>8.4027777777777768</v>
      </c>
      <c r="P3310" s="13">
        <v>5</v>
      </c>
      <c r="Q3310" s="13">
        <v>1.6805555555555549</v>
      </c>
      <c r="R3310" s="13">
        <v>4.4000000000000004</v>
      </c>
      <c r="S3310" s="13">
        <v>8.3323353293413174</v>
      </c>
      <c r="T3310" s="13">
        <f>IFERROR(VLOOKUP(B831,[1]!users_table[#All],4),"NA")</f>
        <v>8.4223826714801451</v>
      </c>
      <c r="U3310" s="13" t="s">
        <v>75</v>
      </c>
    </row>
    <row r="3311" spans="1:21" x14ac:dyDescent="0.3">
      <c r="A3311" s="25">
        <v>3309</v>
      </c>
      <c r="B3311" s="13" t="s">
        <v>4</v>
      </c>
      <c r="C3311" s="13">
        <v>23273</v>
      </c>
      <c r="D3311" s="13" t="s">
        <v>945</v>
      </c>
      <c r="E3311" s="13" t="s">
        <v>32</v>
      </c>
      <c r="F3311" s="13" t="s">
        <v>37</v>
      </c>
      <c r="G3311" s="13">
        <v>8.65</v>
      </c>
      <c r="H3311" s="26">
        <v>44293</v>
      </c>
      <c r="I3311" s="26">
        <v>44297</v>
      </c>
      <c r="J3311" s="13">
        <v>10</v>
      </c>
      <c r="K3311" s="13">
        <v>2014</v>
      </c>
      <c r="L3311" s="13" t="s">
        <v>35</v>
      </c>
      <c r="M3311" s="13">
        <v>22</v>
      </c>
      <c r="N3311" s="13">
        <v>0.38194444444444442</v>
      </c>
      <c r="O3311" s="13">
        <v>8.4027777777777768</v>
      </c>
      <c r="P3311" s="13">
        <v>5</v>
      </c>
      <c r="Q3311" s="13">
        <v>1.6805555555555549</v>
      </c>
      <c r="R3311" s="13">
        <v>4.4000000000000004</v>
      </c>
      <c r="S3311" s="13">
        <v>8.3323353293413174</v>
      </c>
      <c r="T3311" s="13">
        <f>IFERROR(VLOOKUP(B831,[1]!users_table[#All],4),"NA")</f>
        <v>8.4223826714801451</v>
      </c>
      <c r="U3311" s="13" t="s">
        <v>70</v>
      </c>
    </row>
    <row r="3312" spans="1:21" x14ac:dyDescent="0.3">
      <c r="A3312" s="25">
        <v>3310</v>
      </c>
      <c r="B3312" s="13" t="s">
        <v>4</v>
      </c>
      <c r="C3312" s="13">
        <v>23273</v>
      </c>
      <c r="D3312" s="13" t="s">
        <v>945</v>
      </c>
      <c r="E3312" s="13" t="s">
        <v>32</v>
      </c>
      <c r="F3312" s="13" t="s">
        <v>37</v>
      </c>
      <c r="G3312" s="13">
        <v>8.65</v>
      </c>
      <c r="H3312" s="26">
        <v>44293</v>
      </c>
      <c r="I3312" s="26">
        <v>44297</v>
      </c>
      <c r="J3312" s="13">
        <v>10</v>
      </c>
      <c r="K3312" s="13">
        <v>2014</v>
      </c>
      <c r="L3312" s="13" t="s">
        <v>35</v>
      </c>
      <c r="M3312" s="13">
        <v>22</v>
      </c>
      <c r="N3312" s="13">
        <v>0.38194444444444442</v>
      </c>
      <c r="O3312" s="13">
        <v>8.4027777777777768</v>
      </c>
      <c r="P3312" s="13">
        <v>5</v>
      </c>
      <c r="Q3312" s="13">
        <v>1.6805555555555549</v>
      </c>
      <c r="R3312" s="13">
        <v>4.4000000000000004</v>
      </c>
      <c r="S3312" s="13">
        <v>8.3323353293413174</v>
      </c>
      <c r="T3312" s="13">
        <f>IFERROR(VLOOKUP(B831,[1]!users_table[#All],4),"NA")</f>
        <v>8.4223826714801451</v>
      </c>
      <c r="U3312" s="13" t="s">
        <v>68</v>
      </c>
    </row>
    <row r="3313" spans="1:21" x14ac:dyDescent="0.3">
      <c r="A3313" s="25">
        <v>3311</v>
      </c>
      <c r="B3313" s="13" t="s">
        <v>4</v>
      </c>
      <c r="C3313" s="13">
        <v>28069</v>
      </c>
      <c r="D3313" s="13" t="s">
        <v>946</v>
      </c>
      <c r="E3313" s="13" t="s">
        <v>52</v>
      </c>
      <c r="F3313" s="13" t="s">
        <v>37</v>
      </c>
      <c r="G3313" s="13">
        <v>7.69</v>
      </c>
      <c r="H3313" s="26">
        <v>44297</v>
      </c>
      <c r="I3313" s="26">
        <v>44297</v>
      </c>
      <c r="J3313" s="13">
        <v>10</v>
      </c>
      <c r="K3313" s="13">
        <v>2015</v>
      </c>
      <c r="L3313" s="13" t="s">
        <v>33</v>
      </c>
      <c r="M3313" s="13">
        <v>1</v>
      </c>
      <c r="N3313" s="13">
        <v>0.38722222222222219</v>
      </c>
      <c r="O3313" s="13">
        <v>0.38722222222222219</v>
      </c>
      <c r="P3313" s="13">
        <v>1</v>
      </c>
      <c r="Q3313" s="13">
        <v>0.38722222222222219</v>
      </c>
      <c r="R3313" s="13">
        <v>1</v>
      </c>
      <c r="S3313" s="13">
        <v>8.3323353293413174</v>
      </c>
      <c r="T3313" s="13">
        <f>IFERROR(VLOOKUP(B832,[1]!users_table[#All],4),"NA")</f>
        <v>8.4223826714801451</v>
      </c>
      <c r="U3313" s="13" t="s">
        <v>74</v>
      </c>
    </row>
    <row r="3314" spans="1:21" x14ac:dyDescent="0.3">
      <c r="A3314" s="25">
        <v>3312</v>
      </c>
      <c r="B3314" s="13" t="s">
        <v>4</v>
      </c>
      <c r="C3314" s="13">
        <v>28069</v>
      </c>
      <c r="D3314" s="13" t="s">
        <v>946</v>
      </c>
      <c r="E3314" s="13" t="s">
        <v>52</v>
      </c>
      <c r="F3314" s="13" t="s">
        <v>37</v>
      </c>
      <c r="G3314" s="13">
        <v>7.69</v>
      </c>
      <c r="H3314" s="26">
        <v>44297</v>
      </c>
      <c r="I3314" s="26">
        <v>44297</v>
      </c>
      <c r="J3314" s="13">
        <v>10</v>
      </c>
      <c r="K3314" s="13">
        <v>2015</v>
      </c>
      <c r="L3314" s="13" t="s">
        <v>33</v>
      </c>
      <c r="M3314" s="13">
        <v>1</v>
      </c>
      <c r="N3314" s="13">
        <v>0.38722222222222219</v>
      </c>
      <c r="O3314" s="13">
        <v>0.38722222222222219</v>
      </c>
      <c r="P3314" s="13">
        <v>1</v>
      </c>
      <c r="Q3314" s="13">
        <v>0.38722222222222219</v>
      </c>
      <c r="R3314" s="13">
        <v>1</v>
      </c>
      <c r="S3314" s="13">
        <v>8.3323353293413174</v>
      </c>
      <c r="T3314" s="13">
        <f>IFERROR(VLOOKUP(B832,[1]!users_table[#All],4),"NA")</f>
        <v>8.4223826714801451</v>
      </c>
      <c r="U3314" s="13" t="s">
        <v>68</v>
      </c>
    </row>
    <row r="3315" spans="1:21" x14ac:dyDescent="0.3">
      <c r="A3315" s="25">
        <v>3313</v>
      </c>
      <c r="B3315" s="13" t="s">
        <v>4</v>
      </c>
      <c r="C3315" s="13">
        <v>169</v>
      </c>
      <c r="D3315" s="13" t="s">
        <v>947</v>
      </c>
      <c r="E3315" s="13" t="s">
        <v>32</v>
      </c>
      <c r="F3315" s="13" t="s">
        <v>386</v>
      </c>
      <c r="G3315" s="13">
        <v>6.82</v>
      </c>
      <c r="H3315" s="26">
        <v>44591</v>
      </c>
      <c r="I3315" s="26">
        <v>44639</v>
      </c>
      <c r="J3315" s="13">
        <v>5</v>
      </c>
      <c r="K3315" s="13">
        <v>2003</v>
      </c>
      <c r="L3315" s="13" t="s">
        <v>35</v>
      </c>
      <c r="M3315" s="13">
        <v>12</v>
      </c>
      <c r="N3315" s="13">
        <v>0.4</v>
      </c>
      <c r="O3315" s="13">
        <v>4.8000000000000007</v>
      </c>
      <c r="P3315" s="13">
        <v>49</v>
      </c>
      <c r="Q3315" s="13">
        <v>9.7959183673469397E-2</v>
      </c>
      <c r="R3315" s="13">
        <v>0.24489795918367349</v>
      </c>
      <c r="S3315" s="13">
        <v>8.3323353293413174</v>
      </c>
      <c r="T3315" s="13">
        <f>IFERROR(VLOOKUP(B835,[1]!users_table[#All],4),"NA")</f>
        <v>8.4223826714801451</v>
      </c>
      <c r="U3315" s="13" t="s">
        <v>65</v>
      </c>
    </row>
    <row r="3316" spans="1:21" x14ac:dyDescent="0.3">
      <c r="A3316" s="25">
        <v>3314</v>
      </c>
      <c r="B3316" s="13" t="s">
        <v>4</v>
      </c>
      <c r="C3316" s="13">
        <v>169</v>
      </c>
      <c r="D3316" s="13" t="s">
        <v>947</v>
      </c>
      <c r="E3316" s="13" t="s">
        <v>32</v>
      </c>
      <c r="F3316" s="13" t="s">
        <v>386</v>
      </c>
      <c r="G3316" s="13">
        <v>6.82</v>
      </c>
      <c r="H3316" s="26">
        <v>44591</v>
      </c>
      <c r="I3316" s="26">
        <v>44639</v>
      </c>
      <c r="J3316" s="13">
        <v>5</v>
      </c>
      <c r="K3316" s="13">
        <v>2003</v>
      </c>
      <c r="L3316" s="13" t="s">
        <v>35</v>
      </c>
      <c r="M3316" s="13">
        <v>12</v>
      </c>
      <c r="N3316" s="13">
        <v>0.4</v>
      </c>
      <c r="O3316" s="13">
        <v>4.8000000000000007</v>
      </c>
      <c r="P3316" s="13">
        <v>49</v>
      </c>
      <c r="Q3316" s="13">
        <v>9.7959183673469397E-2</v>
      </c>
      <c r="R3316" s="13">
        <v>0.24489795918367349</v>
      </c>
      <c r="S3316" s="13">
        <v>8.3323353293413174</v>
      </c>
      <c r="T3316" s="13">
        <f>IFERROR(VLOOKUP(B835,[1]!users_table[#All],4),"NA")</f>
        <v>8.4223826714801451</v>
      </c>
      <c r="U3316" s="13" t="s">
        <v>1020</v>
      </c>
    </row>
    <row r="3317" spans="1:21" x14ac:dyDescent="0.3">
      <c r="A3317" s="25">
        <v>3315</v>
      </c>
      <c r="B3317" s="13" t="s">
        <v>4</v>
      </c>
      <c r="C3317" s="13">
        <v>169</v>
      </c>
      <c r="D3317" s="13" t="s">
        <v>947</v>
      </c>
      <c r="E3317" s="13" t="s">
        <v>32</v>
      </c>
      <c r="F3317" s="13" t="s">
        <v>386</v>
      </c>
      <c r="G3317" s="13">
        <v>6.82</v>
      </c>
      <c r="H3317" s="26">
        <v>44591</v>
      </c>
      <c r="I3317" s="26">
        <v>44639</v>
      </c>
      <c r="J3317" s="13">
        <v>5</v>
      </c>
      <c r="K3317" s="13">
        <v>2003</v>
      </c>
      <c r="L3317" s="13" t="s">
        <v>35</v>
      </c>
      <c r="M3317" s="13">
        <v>12</v>
      </c>
      <c r="N3317" s="13">
        <v>0.4</v>
      </c>
      <c r="O3317" s="13">
        <v>4.8000000000000007</v>
      </c>
      <c r="P3317" s="13">
        <v>49</v>
      </c>
      <c r="Q3317" s="13">
        <v>9.7959183673469397E-2</v>
      </c>
      <c r="R3317" s="13">
        <v>0.24489795918367349</v>
      </c>
      <c r="S3317" s="13">
        <v>8.3323353293413174</v>
      </c>
      <c r="T3317" s="13">
        <f>IFERROR(VLOOKUP(B835,[1]!users_table[#All],4),"NA")</f>
        <v>8.4223826714801451</v>
      </c>
      <c r="U3317" s="13" t="s">
        <v>61</v>
      </c>
    </row>
    <row r="3318" spans="1:21" x14ac:dyDescent="0.3">
      <c r="A3318" s="25">
        <v>3316</v>
      </c>
      <c r="B3318" s="13" t="s">
        <v>4</v>
      </c>
      <c r="C3318" s="13">
        <v>169</v>
      </c>
      <c r="D3318" s="13" t="s">
        <v>947</v>
      </c>
      <c r="E3318" s="13" t="s">
        <v>32</v>
      </c>
      <c r="F3318" s="13" t="s">
        <v>386</v>
      </c>
      <c r="G3318" s="13">
        <v>6.82</v>
      </c>
      <c r="H3318" s="26">
        <v>44591</v>
      </c>
      <c r="I3318" s="26">
        <v>44639</v>
      </c>
      <c r="J3318" s="13">
        <v>5</v>
      </c>
      <c r="K3318" s="13">
        <v>2003</v>
      </c>
      <c r="L3318" s="13" t="s">
        <v>35</v>
      </c>
      <c r="M3318" s="13">
        <v>12</v>
      </c>
      <c r="N3318" s="13">
        <v>0.4</v>
      </c>
      <c r="O3318" s="13">
        <v>4.8000000000000007</v>
      </c>
      <c r="P3318" s="13">
        <v>49</v>
      </c>
      <c r="Q3318" s="13">
        <v>9.7959183673469397E-2</v>
      </c>
      <c r="R3318" s="13">
        <v>0.24489795918367349</v>
      </c>
      <c r="S3318" s="13">
        <v>8.3323353293413174</v>
      </c>
      <c r="T3318" s="13">
        <f>IFERROR(VLOOKUP(B835,[1]!users_table[#All],4),"NA")</f>
        <v>8.4223826714801451</v>
      </c>
      <c r="U3318" s="13" t="s">
        <v>75</v>
      </c>
    </row>
    <row r="3319" spans="1:21" x14ac:dyDescent="0.3">
      <c r="A3319" s="25">
        <v>3317</v>
      </c>
      <c r="B3319" s="13" t="s">
        <v>4</v>
      </c>
      <c r="C3319" s="13">
        <v>169</v>
      </c>
      <c r="D3319" s="13" t="s">
        <v>947</v>
      </c>
      <c r="E3319" s="13" t="s">
        <v>32</v>
      </c>
      <c r="F3319" s="13" t="s">
        <v>386</v>
      </c>
      <c r="G3319" s="13">
        <v>6.82</v>
      </c>
      <c r="H3319" s="26">
        <v>44591</v>
      </c>
      <c r="I3319" s="26">
        <v>44639</v>
      </c>
      <c r="J3319" s="13">
        <v>5</v>
      </c>
      <c r="K3319" s="13">
        <v>2003</v>
      </c>
      <c r="L3319" s="13" t="s">
        <v>35</v>
      </c>
      <c r="M3319" s="13">
        <v>12</v>
      </c>
      <c r="N3319" s="13">
        <v>0.4</v>
      </c>
      <c r="O3319" s="13">
        <v>4.8000000000000007</v>
      </c>
      <c r="P3319" s="13">
        <v>49</v>
      </c>
      <c r="Q3319" s="13">
        <v>9.7959183673469397E-2</v>
      </c>
      <c r="R3319" s="13">
        <v>0.24489795918367349</v>
      </c>
      <c r="S3319" s="13">
        <v>8.3323353293413174</v>
      </c>
      <c r="T3319" s="13">
        <f>IFERROR(VLOOKUP(B835,[1]!users_table[#All],4),"NA")</f>
        <v>8.4223826714801451</v>
      </c>
      <c r="U3319" s="13" t="s">
        <v>1033</v>
      </c>
    </row>
    <row r="3320" spans="1:21" x14ac:dyDescent="0.3">
      <c r="A3320" s="25">
        <v>3318</v>
      </c>
      <c r="B3320" s="13" t="s">
        <v>4</v>
      </c>
      <c r="C3320" s="13">
        <v>169</v>
      </c>
      <c r="D3320" s="13" t="s">
        <v>947</v>
      </c>
      <c r="E3320" s="13" t="s">
        <v>32</v>
      </c>
      <c r="F3320" s="13" t="s">
        <v>386</v>
      </c>
      <c r="G3320" s="13">
        <v>6.82</v>
      </c>
      <c r="H3320" s="26">
        <v>44591</v>
      </c>
      <c r="I3320" s="26">
        <v>44639</v>
      </c>
      <c r="J3320" s="13">
        <v>5</v>
      </c>
      <c r="K3320" s="13">
        <v>2003</v>
      </c>
      <c r="L3320" s="13" t="s">
        <v>35</v>
      </c>
      <c r="M3320" s="13">
        <v>12</v>
      </c>
      <c r="N3320" s="13">
        <v>0.4</v>
      </c>
      <c r="O3320" s="13">
        <v>4.8000000000000007</v>
      </c>
      <c r="P3320" s="13">
        <v>49</v>
      </c>
      <c r="Q3320" s="13">
        <v>9.7959183673469397E-2</v>
      </c>
      <c r="R3320" s="13">
        <v>0.24489795918367349</v>
      </c>
      <c r="S3320" s="13">
        <v>8.3323353293413174</v>
      </c>
      <c r="T3320" s="13">
        <f>IFERROR(VLOOKUP(B835,[1]!users_table[#All],4),"NA")</f>
        <v>8.4223826714801451</v>
      </c>
      <c r="U3320" s="13" t="s">
        <v>1027</v>
      </c>
    </row>
    <row r="3321" spans="1:21" x14ac:dyDescent="0.3">
      <c r="A3321" s="25">
        <v>3319</v>
      </c>
      <c r="B3321" s="13" t="s">
        <v>4</v>
      </c>
      <c r="C3321" s="13">
        <v>169</v>
      </c>
      <c r="D3321" s="13" t="s">
        <v>947</v>
      </c>
      <c r="E3321" s="13" t="s">
        <v>32</v>
      </c>
      <c r="F3321" s="13" t="s">
        <v>386</v>
      </c>
      <c r="G3321" s="13">
        <v>6.82</v>
      </c>
      <c r="H3321" s="26">
        <v>44591</v>
      </c>
      <c r="I3321" s="26">
        <v>44639</v>
      </c>
      <c r="J3321" s="13">
        <v>5</v>
      </c>
      <c r="K3321" s="13">
        <v>2003</v>
      </c>
      <c r="L3321" s="13" t="s">
        <v>35</v>
      </c>
      <c r="M3321" s="13">
        <v>12</v>
      </c>
      <c r="N3321" s="13">
        <v>0.4</v>
      </c>
      <c r="O3321" s="13">
        <v>4.8000000000000007</v>
      </c>
      <c r="P3321" s="13">
        <v>49</v>
      </c>
      <c r="Q3321" s="13">
        <v>9.7959183673469397E-2</v>
      </c>
      <c r="R3321" s="13">
        <v>0.24489795918367349</v>
      </c>
      <c r="S3321" s="13">
        <v>8.3323353293413174</v>
      </c>
      <c r="T3321" s="13">
        <f>IFERROR(VLOOKUP(B835,[1]!users_table[#All],4),"NA")</f>
        <v>8.4223826714801451</v>
      </c>
      <c r="U3321" s="13" t="s">
        <v>84</v>
      </c>
    </row>
    <row r="3322" spans="1:21" x14ac:dyDescent="0.3">
      <c r="A3322" s="25">
        <v>3320</v>
      </c>
      <c r="B3322" s="13" t="s">
        <v>4</v>
      </c>
      <c r="C3322" s="13">
        <v>23233</v>
      </c>
      <c r="D3322" s="13" t="s">
        <v>948</v>
      </c>
      <c r="E3322" s="13" t="s">
        <v>32</v>
      </c>
      <c r="F3322" s="13" t="s">
        <v>152</v>
      </c>
      <c r="G3322" s="13">
        <v>6.71</v>
      </c>
      <c r="H3322" s="26">
        <v>42554</v>
      </c>
      <c r="I3322" s="26">
        <v>42556</v>
      </c>
      <c r="J3322" s="13">
        <v>7</v>
      </c>
      <c r="K3322" s="13">
        <v>2015</v>
      </c>
      <c r="L3322" s="13" t="s">
        <v>30</v>
      </c>
      <c r="M3322" s="13">
        <v>12</v>
      </c>
      <c r="N3322" s="13">
        <v>0.39444444444444438</v>
      </c>
      <c r="O3322" s="13">
        <v>4.7333333333333334</v>
      </c>
      <c r="P3322" s="13">
        <v>3</v>
      </c>
      <c r="Q3322" s="13">
        <v>1.5777777777777779</v>
      </c>
      <c r="R3322" s="13">
        <v>4</v>
      </c>
      <c r="S3322" s="13">
        <v>8.3323353293413174</v>
      </c>
      <c r="T3322" s="13">
        <f>IFERROR(VLOOKUP(B836,[1]!users_table[#All],4),"NA")</f>
        <v>8.4223826714801451</v>
      </c>
      <c r="U3322" s="13" t="s">
        <v>65</v>
      </c>
    </row>
    <row r="3323" spans="1:21" x14ac:dyDescent="0.3">
      <c r="A3323" s="25">
        <v>3321</v>
      </c>
      <c r="B3323" s="13" t="s">
        <v>4</v>
      </c>
      <c r="C3323" s="13">
        <v>23233</v>
      </c>
      <c r="D3323" s="13" t="s">
        <v>948</v>
      </c>
      <c r="E3323" s="13" t="s">
        <v>32</v>
      </c>
      <c r="F3323" s="13" t="s">
        <v>152</v>
      </c>
      <c r="G3323" s="13">
        <v>6.71</v>
      </c>
      <c r="H3323" s="26">
        <v>42554</v>
      </c>
      <c r="I3323" s="26">
        <v>42556</v>
      </c>
      <c r="J3323" s="13">
        <v>7</v>
      </c>
      <c r="K3323" s="13">
        <v>2015</v>
      </c>
      <c r="L3323" s="13" t="s">
        <v>30</v>
      </c>
      <c r="M3323" s="13">
        <v>12</v>
      </c>
      <c r="N3323" s="13">
        <v>0.39444444444444438</v>
      </c>
      <c r="O3323" s="13">
        <v>4.7333333333333334</v>
      </c>
      <c r="P3323" s="13">
        <v>3</v>
      </c>
      <c r="Q3323" s="13">
        <v>1.5777777777777779</v>
      </c>
      <c r="R3323" s="13">
        <v>4</v>
      </c>
      <c r="S3323" s="13">
        <v>8.3323353293413174</v>
      </c>
      <c r="T3323" s="13">
        <f>IFERROR(VLOOKUP(B836,[1]!users_table[#All],4),"NA")</f>
        <v>8.4223826714801451</v>
      </c>
      <c r="U3323" s="13" t="s">
        <v>1011</v>
      </c>
    </row>
    <row r="3324" spans="1:21" x14ac:dyDescent="0.3">
      <c r="A3324" s="25">
        <v>3322</v>
      </c>
      <c r="B3324" s="13" t="s">
        <v>4</v>
      </c>
      <c r="C3324" s="13">
        <v>23233</v>
      </c>
      <c r="D3324" s="13" t="s">
        <v>948</v>
      </c>
      <c r="E3324" s="13" t="s">
        <v>32</v>
      </c>
      <c r="F3324" s="13" t="s">
        <v>152</v>
      </c>
      <c r="G3324" s="13">
        <v>6.71</v>
      </c>
      <c r="H3324" s="26">
        <v>42554</v>
      </c>
      <c r="I3324" s="26">
        <v>42556</v>
      </c>
      <c r="J3324" s="13">
        <v>7</v>
      </c>
      <c r="K3324" s="13">
        <v>2015</v>
      </c>
      <c r="L3324" s="13" t="s">
        <v>30</v>
      </c>
      <c r="M3324" s="13">
        <v>12</v>
      </c>
      <c r="N3324" s="13">
        <v>0.39444444444444438</v>
      </c>
      <c r="O3324" s="13">
        <v>4.7333333333333334</v>
      </c>
      <c r="P3324" s="13">
        <v>3</v>
      </c>
      <c r="Q3324" s="13">
        <v>1.5777777777777779</v>
      </c>
      <c r="R3324" s="13">
        <v>4</v>
      </c>
      <c r="S3324" s="13">
        <v>8.3323353293413174</v>
      </c>
      <c r="T3324" s="13">
        <f>IFERROR(VLOOKUP(B836,[1]!users_table[#All],4),"NA")</f>
        <v>8.4223826714801451</v>
      </c>
      <c r="U3324" s="13" t="s">
        <v>60</v>
      </c>
    </row>
    <row r="3325" spans="1:21" x14ac:dyDescent="0.3">
      <c r="A3325" s="25">
        <v>3323</v>
      </c>
      <c r="B3325" s="13" t="s">
        <v>4</v>
      </c>
      <c r="C3325" s="13">
        <v>23233</v>
      </c>
      <c r="D3325" s="13" t="s">
        <v>948</v>
      </c>
      <c r="E3325" s="13" t="s">
        <v>32</v>
      </c>
      <c r="F3325" s="13" t="s">
        <v>152</v>
      </c>
      <c r="G3325" s="13">
        <v>6.71</v>
      </c>
      <c r="H3325" s="26">
        <v>42554</v>
      </c>
      <c r="I3325" s="26">
        <v>42556</v>
      </c>
      <c r="J3325" s="13">
        <v>7</v>
      </c>
      <c r="K3325" s="13">
        <v>2015</v>
      </c>
      <c r="L3325" s="13" t="s">
        <v>30</v>
      </c>
      <c r="M3325" s="13">
        <v>12</v>
      </c>
      <c r="N3325" s="13">
        <v>0.39444444444444438</v>
      </c>
      <c r="O3325" s="13">
        <v>4.7333333333333334</v>
      </c>
      <c r="P3325" s="13">
        <v>3</v>
      </c>
      <c r="Q3325" s="13">
        <v>1.5777777777777779</v>
      </c>
      <c r="R3325" s="13">
        <v>4</v>
      </c>
      <c r="S3325" s="13">
        <v>8.3323353293413174</v>
      </c>
      <c r="T3325" s="13">
        <f>IFERROR(VLOOKUP(B836,[1]!users_table[#All],4),"NA")</f>
        <v>8.4223826714801451</v>
      </c>
      <c r="U3325" s="13" t="s">
        <v>77</v>
      </c>
    </row>
    <row r="3326" spans="1:21" x14ac:dyDescent="0.3">
      <c r="A3326" s="25">
        <v>3324</v>
      </c>
      <c r="B3326" s="13" t="s">
        <v>4</v>
      </c>
      <c r="C3326" s="13">
        <v>23233</v>
      </c>
      <c r="D3326" s="13" t="s">
        <v>948</v>
      </c>
      <c r="E3326" s="13" t="s">
        <v>32</v>
      </c>
      <c r="F3326" s="13" t="s">
        <v>152</v>
      </c>
      <c r="G3326" s="13">
        <v>6.71</v>
      </c>
      <c r="H3326" s="26">
        <v>42554</v>
      </c>
      <c r="I3326" s="26">
        <v>42556</v>
      </c>
      <c r="J3326" s="13">
        <v>7</v>
      </c>
      <c r="K3326" s="13">
        <v>2015</v>
      </c>
      <c r="L3326" s="13" t="s">
        <v>30</v>
      </c>
      <c r="M3326" s="13">
        <v>12</v>
      </c>
      <c r="N3326" s="13">
        <v>0.39444444444444438</v>
      </c>
      <c r="O3326" s="13">
        <v>4.7333333333333334</v>
      </c>
      <c r="P3326" s="13">
        <v>3</v>
      </c>
      <c r="Q3326" s="13">
        <v>1.5777777777777779</v>
      </c>
      <c r="R3326" s="13">
        <v>4</v>
      </c>
      <c r="S3326" s="13">
        <v>8.3323353293413174</v>
      </c>
      <c r="T3326" s="13">
        <f>IFERROR(VLOOKUP(B836,[1]!users_table[#All],4),"NA")</f>
        <v>8.4223826714801451</v>
      </c>
      <c r="U3326" s="13" t="s">
        <v>1030</v>
      </c>
    </row>
    <row r="3327" spans="1:21" x14ac:dyDescent="0.3">
      <c r="A3327" s="25">
        <v>3325</v>
      </c>
      <c r="B3327" s="13" t="s">
        <v>4</v>
      </c>
      <c r="C3327" s="13">
        <v>23233</v>
      </c>
      <c r="D3327" s="13" t="s">
        <v>948</v>
      </c>
      <c r="E3327" s="13" t="s">
        <v>32</v>
      </c>
      <c r="F3327" s="13" t="s">
        <v>152</v>
      </c>
      <c r="G3327" s="13">
        <v>6.71</v>
      </c>
      <c r="H3327" s="26">
        <v>42554</v>
      </c>
      <c r="I3327" s="26">
        <v>42556</v>
      </c>
      <c r="J3327" s="13">
        <v>7</v>
      </c>
      <c r="K3327" s="13">
        <v>2015</v>
      </c>
      <c r="L3327" s="13" t="s">
        <v>30</v>
      </c>
      <c r="M3327" s="13">
        <v>12</v>
      </c>
      <c r="N3327" s="13">
        <v>0.39444444444444438</v>
      </c>
      <c r="O3327" s="13">
        <v>4.7333333333333334</v>
      </c>
      <c r="P3327" s="13">
        <v>3</v>
      </c>
      <c r="Q3327" s="13">
        <v>1.5777777777777779</v>
      </c>
      <c r="R3327" s="13">
        <v>4</v>
      </c>
      <c r="S3327" s="13">
        <v>8.3323353293413174</v>
      </c>
      <c r="T3327" s="13">
        <f>IFERROR(VLOOKUP(B836,[1]!users_table[#All],4),"NA")</f>
        <v>8.4223826714801451</v>
      </c>
      <c r="U3327" s="13" t="s">
        <v>75</v>
      </c>
    </row>
    <row r="3328" spans="1:21" x14ac:dyDescent="0.3">
      <c r="A3328" s="25">
        <v>3326</v>
      </c>
      <c r="B3328" s="13" t="s">
        <v>4</v>
      </c>
      <c r="C3328" s="13">
        <v>30363</v>
      </c>
      <c r="D3328" s="13" t="s">
        <v>949</v>
      </c>
      <c r="E3328" s="13" t="s">
        <v>32</v>
      </c>
      <c r="F3328" s="13" t="s">
        <v>152</v>
      </c>
      <c r="G3328" s="13">
        <v>6.82</v>
      </c>
      <c r="H3328" s="26" t="s">
        <v>54</v>
      </c>
      <c r="I3328" s="26" t="s">
        <v>54</v>
      </c>
      <c r="J3328" s="13">
        <v>7</v>
      </c>
      <c r="K3328" s="13">
        <v>2015</v>
      </c>
      <c r="L3328" s="13" t="s">
        <v>35</v>
      </c>
      <c r="M3328" s="13">
        <v>10</v>
      </c>
      <c r="N3328" s="13">
        <v>0.38333333333333341</v>
      </c>
      <c r="O3328" s="13">
        <v>3.833333333333333</v>
      </c>
      <c r="P3328" s="13" t="s">
        <v>54</v>
      </c>
      <c r="Q3328" s="13" t="s">
        <v>54</v>
      </c>
      <c r="R3328" s="13" t="s">
        <v>54</v>
      </c>
      <c r="S3328" s="13">
        <v>8.3323353293413174</v>
      </c>
      <c r="T3328" s="7">
        <f>IFERROR(VLOOKUP(B837,[1]!users_table[#All],4),"NA")</f>
        <v>8.4223826714801451</v>
      </c>
      <c r="U3328" s="13" t="s">
        <v>65</v>
      </c>
    </row>
    <row r="3329" spans="1:21" x14ac:dyDescent="0.3">
      <c r="A3329" s="25">
        <v>3327</v>
      </c>
      <c r="B3329" s="13" t="s">
        <v>4</v>
      </c>
      <c r="C3329" s="13">
        <v>30363</v>
      </c>
      <c r="D3329" s="13" t="s">
        <v>949</v>
      </c>
      <c r="E3329" s="13" t="s">
        <v>32</v>
      </c>
      <c r="F3329" s="13" t="s">
        <v>152</v>
      </c>
      <c r="G3329" s="13">
        <v>6.82</v>
      </c>
      <c r="H3329" s="26" t="s">
        <v>54</v>
      </c>
      <c r="I3329" s="26" t="s">
        <v>54</v>
      </c>
      <c r="J3329" s="13">
        <v>7</v>
      </c>
      <c r="K3329" s="13">
        <v>2015</v>
      </c>
      <c r="L3329" s="13" t="s">
        <v>35</v>
      </c>
      <c r="M3329" s="13">
        <v>10</v>
      </c>
      <c r="N3329" s="13">
        <v>0.38333333333333341</v>
      </c>
      <c r="O3329" s="13">
        <v>3.833333333333333</v>
      </c>
      <c r="P3329" s="13" t="s">
        <v>54</v>
      </c>
      <c r="Q3329" s="13" t="s">
        <v>54</v>
      </c>
      <c r="R3329" s="13" t="s">
        <v>54</v>
      </c>
      <c r="S3329" s="13">
        <v>8.3323353293413174</v>
      </c>
      <c r="T3329" s="7">
        <f>IFERROR(VLOOKUP(B837,[1]!users_table[#All],4),"NA")</f>
        <v>8.4223826714801451</v>
      </c>
      <c r="U3329" s="13" t="s">
        <v>1011</v>
      </c>
    </row>
    <row r="3330" spans="1:21" x14ac:dyDescent="0.3">
      <c r="A3330" s="25">
        <v>3328</v>
      </c>
      <c r="B3330" s="13" t="s">
        <v>4</v>
      </c>
      <c r="C3330" s="13">
        <v>30363</v>
      </c>
      <c r="D3330" s="13" t="s">
        <v>949</v>
      </c>
      <c r="E3330" s="13" t="s">
        <v>32</v>
      </c>
      <c r="F3330" s="13" t="s">
        <v>152</v>
      </c>
      <c r="G3330" s="13">
        <v>6.82</v>
      </c>
      <c r="H3330" s="26" t="s">
        <v>54</v>
      </c>
      <c r="I3330" s="26" t="s">
        <v>54</v>
      </c>
      <c r="J3330" s="13">
        <v>7</v>
      </c>
      <c r="K3330" s="13">
        <v>2015</v>
      </c>
      <c r="L3330" s="13" t="s">
        <v>35</v>
      </c>
      <c r="M3330" s="13">
        <v>10</v>
      </c>
      <c r="N3330" s="13">
        <v>0.38333333333333341</v>
      </c>
      <c r="O3330" s="13">
        <v>3.833333333333333</v>
      </c>
      <c r="P3330" s="13" t="s">
        <v>54</v>
      </c>
      <c r="Q3330" s="13" t="s">
        <v>54</v>
      </c>
      <c r="R3330" s="13" t="s">
        <v>54</v>
      </c>
      <c r="S3330" s="13">
        <v>8.3323353293413174</v>
      </c>
      <c r="T3330" s="13">
        <f>IFERROR(VLOOKUP(B837,[1]!users_table[#All],4),"NA")</f>
        <v>8.4223826714801451</v>
      </c>
      <c r="U3330" s="13" t="s">
        <v>60</v>
      </c>
    </row>
    <row r="3331" spans="1:21" x14ac:dyDescent="0.3">
      <c r="A3331" s="25">
        <v>3329</v>
      </c>
      <c r="B3331" s="13" t="s">
        <v>4</v>
      </c>
      <c r="C3331" s="13">
        <v>30363</v>
      </c>
      <c r="D3331" s="13" t="s">
        <v>949</v>
      </c>
      <c r="E3331" s="13" t="s">
        <v>32</v>
      </c>
      <c r="F3331" s="13" t="s">
        <v>152</v>
      </c>
      <c r="G3331" s="13">
        <v>6.82</v>
      </c>
      <c r="H3331" s="26" t="s">
        <v>54</v>
      </c>
      <c r="I3331" s="26" t="s">
        <v>54</v>
      </c>
      <c r="J3331" s="13">
        <v>7</v>
      </c>
      <c r="K3331" s="13">
        <v>2015</v>
      </c>
      <c r="L3331" s="13" t="s">
        <v>35</v>
      </c>
      <c r="M3331" s="13">
        <v>10</v>
      </c>
      <c r="N3331" s="13">
        <v>0.38333333333333341</v>
      </c>
      <c r="O3331" s="13">
        <v>3.833333333333333</v>
      </c>
      <c r="P3331" s="13" t="s">
        <v>54</v>
      </c>
      <c r="Q3331" s="13" t="s">
        <v>54</v>
      </c>
      <c r="R3331" s="13" t="s">
        <v>54</v>
      </c>
      <c r="S3331" s="13">
        <v>8.3323353293413174</v>
      </c>
      <c r="T3331" s="13">
        <f>IFERROR(VLOOKUP(B837,[1]!users_table[#All],4),"NA")</f>
        <v>8.4223826714801451</v>
      </c>
      <c r="U3331" s="13" t="s">
        <v>77</v>
      </c>
    </row>
    <row r="3332" spans="1:21" x14ac:dyDescent="0.3">
      <c r="A3332" s="25">
        <v>3330</v>
      </c>
      <c r="B3332" s="13" t="s">
        <v>4</v>
      </c>
      <c r="C3332" s="13">
        <v>30363</v>
      </c>
      <c r="D3332" s="13" t="s">
        <v>949</v>
      </c>
      <c r="E3332" s="13" t="s">
        <v>32</v>
      </c>
      <c r="F3332" s="13" t="s">
        <v>152</v>
      </c>
      <c r="G3332" s="13">
        <v>6.82</v>
      </c>
      <c r="H3332" s="26" t="s">
        <v>54</v>
      </c>
      <c r="I3332" s="26" t="s">
        <v>54</v>
      </c>
      <c r="J3332" s="13">
        <v>7</v>
      </c>
      <c r="K3332" s="13">
        <v>2015</v>
      </c>
      <c r="L3332" s="13" t="s">
        <v>35</v>
      </c>
      <c r="M3332" s="13">
        <v>10</v>
      </c>
      <c r="N3332" s="13">
        <v>0.38333333333333341</v>
      </c>
      <c r="O3332" s="13">
        <v>3.833333333333333</v>
      </c>
      <c r="P3332" s="13" t="s">
        <v>54</v>
      </c>
      <c r="Q3332" s="13" t="s">
        <v>54</v>
      </c>
      <c r="R3332" s="13" t="s">
        <v>54</v>
      </c>
      <c r="S3332" s="13">
        <v>8.3323353293413174</v>
      </c>
      <c r="T3332" s="13">
        <f>IFERROR(VLOOKUP(B837,[1]!users_table[#All],4),"NA")</f>
        <v>8.4223826714801451</v>
      </c>
      <c r="U3332" s="13" t="s">
        <v>1030</v>
      </c>
    </row>
    <row r="3333" spans="1:21" x14ac:dyDescent="0.3">
      <c r="A3333" s="25">
        <v>3331</v>
      </c>
      <c r="B3333" s="13" t="s">
        <v>4</v>
      </c>
      <c r="C3333" s="13">
        <v>30363</v>
      </c>
      <c r="D3333" s="13" t="s">
        <v>949</v>
      </c>
      <c r="E3333" s="13" t="s">
        <v>32</v>
      </c>
      <c r="F3333" s="13" t="s">
        <v>152</v>
      </c>
      <c r="G3333" s="13">
        <v>6.82</v>
      </c>
      <c r="H3333" s="26" t="s">
        <v>54</v>
      </c>
      <c r="I3333" s="26" t="s">
        <v>54</v>
      </c>
      <c r="J3333" s="13">
        <v>7</v>
      </c>
      <c r="K3333" s="13">
        <v>2015</v>
      </c>
      <c r="L3333" s="13" t="s">
        <v>35</v>
      </c>
      <c r="M3333" s="13">
        <v>10</v>
      </c>
      <c r="N3333" s="13">
        <v>0.38333333333333341</v>
      </c>
      <c r="O3333" s="13">
        <v>3.833333333333333</v>
      </c>
      <c r="P3333" s="13" t="s">
        <v>54</v>
      </c>
      <c r="Q3333" s="13" t="s">
        <v>54</v>
      </c>
      <c r="R3333" s="13" t="s">
        <v>54</v>
      </c>
      <c r="S3333" s="13">
        <v>8.3323353293413174</v>
      </c>
      <c r="T3333" s="13">
        <f>IFERROR(VLOOKUP(B837,[1]!users_table[#All],4),"NA")</f>
        <v>8.4223826714801451</v>
      </c>
      <c r="U3333" s="13" t="s">
        <v>75</v>
      </c>
    </row>
    <row r="3334" spans="1:21" x14ac:dyDescent="0.3">
      <c r="A3334" s="25">
        <v>3332</v>
      </c>
      <c r="B3334" s="13" t="s">
        <v>4</v>
      </c>
      <c r="C3334" s="13">
        <v>25835</v>
      </c>
      <c r="D3334" s="13" t="s">
        <v>950</v>
      </c>
      <c r="E3334" s="13" t="s">
        <v>32</v>
      </c>
      <c r="F3334" s="13" t="s">
        <v>29</v>
      </c>
      <c r="G3334" s="13">
        <v>8.2799999999999994</v>
      </c>
      <c r="H3334" s="26">
        <v>43152</v>
      </c>
      <c r="I3334" s="26">
        <v>44558</v>
      </c>
      <c r="J3334" s="13">
        <v>10</v>
      </c>
      <c r="K3334" s="13">
        <v>2014</v>
      </c>
      <c r="L3334" s="13" t="s">
        <v>35</v>
      </c>
      <c r="M3334" s="13">
        <v>24</v>
      </c>
      <c r="N3334" s="13">
        <v>0.41166666666666668</v>
      </c>
      <c r="O3334" s="13">
        <v>9.8800000000000008</v>
      </c>
      <c r="P3334" s="13">
        <v>1407</v>
      </c>
      <c r="Q3334" s="13">
        <v>7.0220326936744851E-3</v>
      </c>
      <c r="R3334" s="13">
        <v>1.705756929637527E-2</v>
      </c>
      <c r="S3334" s="13">
        <v>8.3323353293413174</v>
      </c>
      <c r="T3334" s="7">
        <f>IFERROR(VLOOKUP(B838,[1]!users_table[#All],4),"NA")</f>
        <v>8.4223826714801451</v>
      </c>
      <c r="U3334" s="13" t="s">
        <v>1019</v>
      </c>
    </row>
    <row r="3335" spans="1:21" x14ac:dyDescent="0.3">
      <c r="A3335" s="25">
        <v>3333</v>
      </c>
      <c r="B3335" s="13" t="s">
        <v>4</v>
      </c>
      <c r="C3335" s="13">
        <v>25835</v>
      </c>
      <c r="D3335" s="13" t="s">
        <v>950</v>
      </c>
      <c r="E3335" s="13" t="s">
        <v>32</v>
      </c>
      <c r="F3335" s="13" t="s">
        <v>29</v>
      </c>
      <c r="G3335" s="13">
        <v>8.2799999999999994</v>
      </c>
      <c r="H3335" s="26">
        <v>43152</v>
      </c>
      <c r="I3335" s="26">
        <v>44558</v>
      </c>
      <c r="J3335" s="13">
        <v>10</v>
      </c>
      <c r="K3335" s="13">
        <v>2014</v>
      </c>
      <c r="L3335" s="13" t="s">
        <v>35</v>
      </c>
      <c r="M3335" s="13">
        <v>24</v>
      </c>
      <c r="N3335" s="13">
        <v>0.41166666666666668</v>
      </c>
      <c r="O3335" s="13">
        <v>9.8800000000000008</v>
      </c>
      <c r="P3335" s="13">
        <v>1407</v>
      </c>
      <c r="Q3335" s="13">
        <v>7.0220326936744851E-3</v>
      </c>
      <c r="R3335" s="13">
        <v>1.705756929637527E-2</v>
      </c>
      <c r="S3335" s="13">
        <v>8.3323353293413174</v>
      </c>
      <c r="T3335" s="13">
        <f>IFERROR(VLOOKUP(B838,[1]!users_table[#All],4),"NA")</f>
        <v>8.4223826714801451</v>
      </c>
      <c r="U3335" s="13" t="s">
        <v>83</v>
      </c>
    </row>
    <row r="3336" spans="1:21" x14ac:dyDescent="0.3">
      <c r="A3336" s="25">
        <v>3334</v>
      </c>
      <c r="B3336" s="13" t="s">
        <v>4</v>
      </c>
      <c r="C3336" s="13">
        <v>25835</v>
      </c>
      <c r="D3336" s="13" t="s">
        <v>950</v>
      </c>
      <c r="E3336" s="13" t="s">
        <v>32</v>
      </c>
      <c r="F3336" s="13" t="s">
        <v>29</v>
      </c>
      <c r="G3336" s="13">
        <v>8.2799999999999994</v>
      </c>
      <c r="H3336" s="26">
        <v>43152</v>
      </c>
      <c r="I3336" s="26">
        <v>44558</v>
      </c>
      <c r="J3336" s="13">
        <v>10</v>
      </c>
      <c r="K3336" s="13">
        <v>2014</v>
      </c>
      <c r="L3336" s="13" t="s">
        <v>35</v>
      </c>
      <c r="M3336" s="13">
        <v>24</v>
      </c>
      <c r="N3336" s="13">
        <v>0.41166666666666668</v>
      </c>
      <c r="O3336" s="13">
        <v>9.8800000000000008</v>
      </c>
      <c r="P3336" s="13">
        <v>1407</v>
      </c>
      <c r="Q3336" s="13">
        <v>7.0220326936744851E-3</v>
      </c>
      <c r="R3336" s="13">
        <v>1.705756929637527E-2</v>
      </c>
      <c r="S3336" s="13">
        <v>8.3323353293413174</v>
      </c>
      <c r="T3336" s="13">
        <f>IFERROR(VLOOKUP(B838,[1]!users_table[#All],4),"NA")</f>
        <v>8.4223826714801451</v>
      </c>
      <c r="U3336" s="13" t="s">
        <v>64</v>
      </c>
    </row>
    <row r="3337" spans="1:21" x14ac:dyDescent="0.3">
      <c r="A3337" s="25">
        <v>3335</v>
      </c>
      <c r="B3337" s="13" t="s">
        <v>4</v>
      </c>
      <c r="C3337" s="13">
        <v>25835</v>
      </c>
      <c r="D3337" s="13" t="s">
        <v>950</v>
      </c>
      <c r="E3337" s="13" t="s">
        <v>32</v>
      </c>
      <c r="F3337" s="13" t="s">
        <v>29</v>
      </c>
      <c r="G3337" s="13">
        <v>8.2799999999999994</v>
      </c>
      <c r="H3337" s="26">
        <v>43152</v>
      </c>
      <c r="I3337" s="26">
        <v>44558</v>
      </c>
      <c r="J3337" s="13">
        <v>10</v>
      </c>
      <c r="K3337" s="13">
        <v>2014</v>
      </c>
      <c r="L3337" s="13" t="s">
        <v>35</v>
      </c>
      <c r="M3337" s="13">
        <v>24</v>
      </c>
      <c r="N3337" s="13">
        <v>0.41166666666666668</v>
      </c>
      <c r="O3337" s="13">
        <v>9.8800000000000008</v>
      </c>
      <c r="P3337" s="13">
        <v>1407</v>
      </c>
      <c r="Q3337" s="13">
        <v>7.0220326936744851E-3</v>
      </c>
      <c r="R3337" s="13">
        <v>1.705756929637527E-2</v>
      </c>
      <c r="S3337" s="13">
        <v>8.3323353293413174</v>
      </c>
      <c r="T3337" s="13">
        <f>IFERROR(VLOOKUP(B838,[1]!users_table[#All],4),"NA")</f>
        <v>8.4223826714801451</v>
      </c>
      <c r="U3337" s="13" t="s">
        <v>66</v>
      </c>
    </row>
    <row r="3338" spans="1:21" x14ac:dyDescent="0.3">
      <c r="A3338" s="25">
        <v>3336</v>
      </c>
      <c r="B3338" s="13" t="s">
        <v>4</v>
      </c>
      <c r="C3338" s="13">
        <v>25835</v>
      </c>
      <c r="D3338" s="13" t="s">
        <v>950</v>
      </c>
      <c r="E3338" s="13" t="s">
        <v>32</v>
      </c>
      <c r="F3338" s="13" t="s">
        <v>29</v>
      </c>
      <c r="G3338" s="13">
        <v>8.2799999999999994</v>
      </c>
      <c r="H3338" s="26">
        <v>43152</v>
      </c>
      <c r="I3338" s="26">
        <v>44558</v>
      </c>
      <c r="J3338" s="13">
        <v>10</v>
      </c>
      <c r="K3338" s="13">
        <v>2014</v>
      </c>
      <c r="L3338" s="13" t="s">
        <v>35</v>
      </c>
      <c r="M3338" s="13">
        <v>24</v>
      </c>
      <c r="N3338" s="13">
        <v>0.41166666666666668</v>
      </c>
      <c r="O3338" s="13">
        <v>9.8800000000000008</v>
      </c>
      <c r="P3338" s="13">
        <v>1407</v>
      </c>
      <c r="Q3338" s="13">
        <v>7.0220326936744851E-3</v>
      </c>
      <c r="R3338" s="13">
        <v>1.705756929637527E-2</v>
      </c>
      <c r="S3338" s="13">
        <v>8.3323353293413174</v>
      </c>
      <c r="T3338" s="13">
        <f>IFERROR(VLOOKUP(B838,[1]!users_table[#All],4),"NA")</f>
        <v>8.4223826714801451</v>
      </c>
      <c r="U3338" s="13" t="s">
        <v>1047</v>
      </c>
    </row>
    <row r="3339" spans="1:21" x14ac:dyDescent="0.3">
      <c r="A3339" s="25">
        <v>3337</v>
      </c>
      <c r="B3339" s="13" t="s">
        <v>4</v>
      </c>
      <c r="C3339" s="13">
        <v>25835</v>
      </c>
      <c r="D3339" s="13" t="s">
        <v>950</v>
      </c>
      <c r="E3339" s="13" t="s">
        <v>32</v>
      </c>
      <c r="F3339" s="13" t="s">
        <v>29</v>
      </c>
      <c r="G3339" s="13">
        <v>8.2799999999999994</v>
      </c>
      <c r="H3339" s="26">
        <v>43152</v>
      </c>
      <c r="I3339" s="26">
        <v>44558</v>
      </c>
      <c r="J3339" s="13">
        <v>10</v>
      </c>
      <c r="K3339" s="13">
        <v>2014</v>
      </c>
      <c r="L3339" s="13" t="s">
        <v>35</v>
      </c>
      <c r="M3339" s="13">
        <v>24</v>
      </c>
      <c r="N3339" s="13">
        <v>0.41166666666666668</v>
      </c>
      <c r="O3339" s="13">
        <v>9.8800000000000008</v>
      </c>
      <c r="P3339" s="13">
        <v>1407</v>
      </c>
      <c r="Q3339" s="13">
        <v>7.0220326936744851E-3</v>
      </c>
      <c r="R3339" s="13">
        <v>1.705756929637527E-2</v>
      </c>
      <c r="S3339" s="13">
        <v>8.3323353293413174</v>
      </c>
      <c r="T3339" s="13">
        <f>IFERROR(VLOOKUP(B838,[1]!users_table[#All],4),"NA")</f>
        <v>8.4223826714801451</v>
      </c>
      <c r="U3339" s="13" t="s">
        <v>1015</v>
      </c>
    </row>
    <row r="3340" spans="1:21" x14ac:dyDescent="0.3">
      <c r="A3340" s="25">
        <v>3338</v>
      </c>
      <c r="B3340" s="13" t="s">
        <v>4</v>
      </c>
      <c r="C3340" s="13">
        <v>44942</v>
      </c>
      <c r="D3340" s="13" t="s">
        <v>951</v>
      </c>
      <c r="E3340" s="13" t="s">
        <v>50</v>
      </c>
      <c r="F3340" s="13" t="s">
        <v>37</v>
      </c>
      <c r="G3340" s="13">
        <v>6.72</v>
      </c>
      <c r="H3340" s="26">
        <v>44367</v>
      </c>
      <c r="I3340" s="26">
        <v>44375</v>
      </c>
      <c r="J3340" s="13">
        <v>2</v>
      </c>
      <c r="K3340" s="13">
        <v>2021</v>
      </c>
      <c r="L3340" s="13" t="s">
        <v>33</v>
      </c>
      <c r="M3340" s="13">
        <v>12</v>
      </c>
      <c r="N3340" s="13">
        <v>0.41111111111111109</v>
      </c>
      <c r="O3340" s="13">
        <v>4.9333333333333336</v>
      </c>
      <c r="P3340" s="13">
        <v>9</v>
      </c>
      <c r="Q3340" s="13">
        <v>0.54814814814814816</v>
      </c>
      <c r="R3340" s="13">
        <v>1.333333333333333</v>
      </c>
      <c r="S3340" s="13">
        <v>8.3323353293413174</v>
      </c>
      <c r="T3340" s="13">
        <f>IFERROR(VLOOKUP(B839,[1]!users_table[#All],4),"NA")</f>
        <v>8.4223826714801451</v>
      </c>
      <c r="U3340" s="13" t="s">
        <v>65</v>
      </c>
    </row>
    <row r="3341" spans="1:21" x14ac:dyDescent="0.3">
      <c r="A3341" s="25">
        <v>3339</v>
      </c>
      <c r="B3341" s="13" t="s">
        <v>4</v>
      </c>
      <c r="C3341" s="13">
        <v>44942</v>
      </c>
      <c r="D3341" s="13" t="s">
        <v>951</v>
      </c>
      <c r="E3341" s="13" t="s">
        <v>50</v>
      </c>
      <c r="F3341" s="13" t="s">
        <v>37</v>
      </c>
      <c r="G3341" s="13">
        <v>6.72</v>
      </c>
      <c r="H3341" s="26">
        <v>44367</v>
      </c>
      <c r="I3341" s="26">
        <v>44375</v>
      </c>
      <c r="J3341" s="13">
        <v>2</v>
      </c>
      <c r="K3341" s="13">
        <v>2021</v>
      </c>
      <c r="L3341" s="13" t="s">
        <v>33</v>
      </c>
      <c r="M3341" s="13">
        <v>12</v>
      </c>
      <c r="N3341" s="13">
        <v>0.41111111111111109</v>
      </c>
      <c r="O3341" s="13">
        <v>4.9333333333333336</v>
      </c>
      <c r="P3341" s="13">
        <v>9</v>
      </c>
      <c r="Q3341" s="13">
        <v>0.54814814814814816</v>
      </c>
      <c r="R3341" s="13">
        <v>1.333333333333333</v>
      </c>
      <c r="S3341" s="13">
        <v>8.3323353293413174</v>
      </c>
      <c r="T3341" s="13">
        <f>IFERROR(VLOOKUP(B839,[1]!users_table[#All],4),"NA")</f>
        <v>8.4223826714801451</v>
      </c>
      <c r="U3341" s="13" t="s">
        <v>66</v>
      </c>
    </row>
    <row r="3342" spans="1:21" x14ac:dyDescent="0.3">
      <c r="A3342" s="25">
        <v>3340</v>
      </c>
      <c r="B3342" s="13" t="s">
        <v>4</v>
      </c>
      <c r="C3342" s="13">
        <v>44942</v>
      </c>
      <c r="D3342" s="13" t="s">
        <v>951</v>
      </c>
      <c r="E3342" s="13" t="s">
        <v>50</v>
      </c>
      <c r="F3342" s="13" t="s">
        <v>37</v>
      </c>
      <c r="G3342" s="13">
        <v>6.72</v>
      </c>
      <c r="H3342" s="26">
        <v>44367</v>
      </c>
      <c r="I3342" s="26">
        <v>44375</v>
      </c>
      <c r="J3342" s="13">
        <v>2</v>
      </c>
      <c r="K3342" s="13">
        <v>2021</v>
      </c>
      <c r="L3342" s="13" t="s">
        <v>33</v>
      </c>
      <c r="M3342" s="13">
        <v>12</v>
      </c>
      <c r="N3342" s="13">
        <v>0.41111111111111109</v>
      </c>
      <c r="O3342" s="13">
        <v>4.9333333333333336</v>
      </c>
      <c r="P3342" s="13">
        <v>9</v>
      </c>
      <c r="Q3342" s="13">
        <v>0.54814814814814816</v>
      </c>
      <c r="R3342" s="13">
        <v>1.333333333333333</v>
      </c>
      <c r="S3342" s="13">
        <v>8.3323353293413174</v>
      </c>
      <c r="T3342" s="13">
        <f>IFERROR(VLOOKUP(B839,[1]!users_table[#All],4),"NA")</f>
        <v>8.4223826714801451</v>
      </c>
      <c r="U3342" s="13" t="s">
        <v>60</v>
      </c>
    </row>
    <row r="3343" spans="1:21" x14ac:dyDescent="0.3">
      <c r="A3343" s="25">
        <v>3341</v>
      </c>
      <c r="B3343" s="13" t="s">
        <v>4</v>
      </c>
      <c r="C3343" s="13">
        <v>44942</v>
      </c>
      <c r="D3343" s="13" t="s">
        <v>951</v>
      </c>
      <c r="E3343" s="13" t="s">
        <v>50</v>
      </c>
      <c r="F3343" s="13" t="s">
        <v>37</v>
      </c>
      <c r="G3343" s="13">
        <v>6.72</v>
      </c>
      <c r="H3343" s="26">
        <v>44367</v>
      </c>
      <c r="I3343" s="26">
        <v>44375</v>
      </c>
      <c r="J3343" s="13">
        <v>2</v>
      </c>
      <c r="K3343" s="13">
        <v>2021</v>
      </c>
      <c r="L3343" s="13" t="s">
        <v>33</v>
      </c>
      <c r="M3343" s="13">
        <v>12</v>
      </c>
      <c r="N3343" s="13">
        <v>0.41111111111111109</v>
      </c>
      <c r="O3343" s="13">
        <v>4.9333333333333336</v>
      </c>
      <c r="P3343" s="13">
        <v>9</v>
      </c>
      <c r="Q3343" s="13">
        <v>0.54814814814814816</v>
      </c>
      <c r="R3343" s="13">
        <v>1.333333333333333</v>
      </c>
      <c r="S3343" s="13">
        <v>8.3323353293413174</v>
      </c>
      <c r="T3343" s="13">
        <f>IFERROR(VLOOKUP(B839,[1]!users_table[#All],4),"NA")</f>
        <v>8.4223826714801451</v>
      </c>
      <c r="U3343" s="13" t="s">
        <v>1030</v>
      </c>
    </row>
    <row r="3344" spans="1:21" x14ac:dyDescent="0.3">
      <c r="A3344" s="25">
        <v>3342</v>
      </c>
      <c r="B3344" s="13" t="s">
        <v>4</v>
      </c>
      <c r="C3344" s="13">
        <v>44942</v>
      </c>
      <c r="D3344" s="13" t="s">
        <v>951</v>
      </c>
      <c r="E3344" s="13" t="s">
        <v>50</v>
      </c>
      <c r="F3344" s="13" t="s">
        <v>37</v>
      </c>
      <c r="G3344" s="13">
        <v>6.72</v>
      </c>
      <c r="H3344" s="26">
        <v>44367</v>
      </c>
      <c r="I3344" s="26">
        <v>44375</v>
      </c>
      <c r="J3344" s="13">
        <v>2</v>
      </c>
      <c r="K3344" s="13">
        <v>2021</v>
      </c>
      <c r="L3344" s="13" t="s">
        <v>33</v>
      </c>
      <c r="M3344" s="13">
        <v>12</v>
      </c>
      <c r="N3344" s="13">
        <v>0.41111111111111109</v>
      </c>
      <c r="O3344" s="13">
        <v>4.9333333333333336</v>
      </c>
      <c r="P3344" s="13">
        <v>9</v>
      </c>
      <c r="Q3344" s="13">
        <v>0.54814814814814816</v>
      </c>
      <c r="R3344" s="13">
        <v>1.333333333333333</v>
      </c>
      <c r="S3344" s="13">
        <v>8.3323353293413174</v>
      </c>
      <c r="T3344" s="13">
        <f>IFERROR(VLOOKUP(B839,[1]!users_table[#All],4),"NA")</f>
        <v>8.4223826714801451</v>
      </c>
      <c r="U3344" s="13" t="s">
        <v>1016</v>
      </c>
    </row>
    <row r="3345" spans="1:21" x14ac:dyDescent="0.3">
      <c r="A3345" s="25">
        <v>3343</v>
      </c>
      <c r="B3345" s="13" t="s">
        <v>4</v>
      </c>
      <c r="C3345" s="13">
        <v>39575</v>
      </c>
      <c r="D3345" s="13" t="s">
        <v>952</v>
      </c>
      <c r="E3345" s="13" t="s">
        <v>32</v>
      </c>
      <c r="F3345" s="13" t="s">
        <v>154</v>
      </c>
      <c r="G3345" s="13">
        <v>7.82</v>
      </c>
      <c r="H3345" s="26">
        <v>43928</v>
      </c>
      <c r="I3345" s="26">
        <v>43933</v>
      </c>
      <c r="J3345" s="13">
        <v>10</v>
      </c>
      <c r="K3345" s="13">
        <v>2020</v>
      </c>
      <c r="L3345" s="13" t="s">
        <v>30</v>
      </c>
      <c r="M3345" s="13">
        <v>12</v>
      </c>
      <c r="N3345" s="13">
        <v>0.39444444444444438</v>
      </c>
      <c r="O3345" s="13">
        <v>4.7333333333333334</v>
      </c>
      <c r="P3345" s="13">
        <v>6</v>
      </c>
      <c r="Q3345" s="13">
        <v>0.78888888888888886</v>
      </c>
      <c r="R3345" s="13">
        <v>2</v>
      </c>
      <c r="S3345" s="13">
        <v>8.3323353293413174</v>
      </c>
      <c r="T3345" s="13">
        <f>IFERROR(VLOOKUP(B840,[1]!users_table[#All],4),"NA")</f>
        <v>8.4223826714801451</v>
      </c>
      <c r="U3345" s="13" t="s">
        <v>59</v>
      </c>
    </row>
    <row r="3346" spans="1:21" x14ac:dyDescent="0.3">
      <c r="A3346" s="25">
        <v>3344</v>
      </c>
      <c r="B3346" s="13" t="s">
        <v>4</v>
      </c>
      <c r="C3346" s="13">
        <v>39575</v>
      </c>
      <c r="D3346" s="13" t="s">
        <v>952</v>
      </c>
      <c r="E3346" s="13" t="s">
        <v>32</v>
      </c>
      <c r="F3346" s="13" t="s">
        <v>154</v>
      </c>
      <c r="G3346" s="13">
        <v>7.82</v>
      </c>
      <c r="H3346" s="26">
        <v>43928</v>
      </c>
      <c r="I3346" s="26">
        <v>43933</v>
      </c>
      <c r="J3346" s="13">
        <v>10</v>
      </c>
      <c r="K3346" s="13">
        <v>2020</v>
      </c>
      <c r="L3346" s="13" t="s">
        <v>30</v>
      </c>
      <c r="M3346" s="13">
        <v>12</v>
      </c>
      <c r="N3346" s="13">
        <v>0.39444444444444438</v>
      </c>
      <c r="O3346" s="13">
        <v>4.7333333333333334</v>
      </c>
      <c r="P3346" s="13">
        <v>6</v>
      </c>
      <c r="Q3346" s="13">
        <v>0.78888888888888886</v>
      </c>
      <c r="R3346" s="13">
        <v>2</v>
      </c>
      <c r="S3346" s="13">
        <v>8.3323353293413174</v>
      </c>
      <c r="T3346" s="13">
        <f>IFERROR(VLOOKUP(B840,[1]!users_table[#All],4),"NA")</f>
        <v>8.4223826714801451</v>
      </c>
      <c r="U3346" s="13" t="s">
        <v>1037</v>
      </c>
    </row>
    <row r="3347" spans="1:21" x14ac:dyDescent="0.3">
      <c r="A3347" s="25">
        <v>3345</v>
      </c>
      <c r="B3347" s="13" t="s">
        <v>4</v>
      </c>
      <c r="C3347" s="13">
        <v>39575</v>
      </c>
      <c r="D3347" s="13" t="s">
        <v>952</v>
      </c>
      <c r="E3347" s="13" t="s">
        <v>32</v>
      </c>
      <c r="F3347" s="13" t="s">
        <v>154</v>
      </c>
      <c r="G3347" s="13">
        <v>7.82</v>
      </c>
      <c r="H3347" s="26">
        <v>43928</v>
      </c>
      <c r="I3347" s="26">
        <v>43933</v>
      </c>
      <c r="J3347" s="13">
        <v>10</v>
      </c>
      <c r="K3347" s="13">
        <v>2020</v>
      </c>
      <c r="L3347" s="13" t="s">
        <v>30</v>
      </c>
      <c r="M3347" s="13">
        <v>12</v>
      </c>
      <c r="N3347" s="13">
        <v>0.39444444444444438</v>
      </c>
      <c r="O3347" s="13">
        <v>4.7333333333333334</v>
      </c>
      <c r="P3347" s="13">
        <v>6</v>
      </c>
      <c r="Q3347" s="13">
        <v>0.78888888888888886</v>
      </c>
      <c r="R3347" s="13">
        <v>2</v>
      </c>
      <c r="S3347" s="13">
        <v>8.3323353293413174</v>
      </c>
      <c r="T3347" s="13">
        <f>IFERROR(VLOOKUP(B840,[1]!users_table[#All],4),"NA")</f>
        <v>8.4223826714801451</v>
      </c>
      <c r="U3347" s="13" t="s">
        <v>66</v>
      </c>
    </row>
    <row r="3348" spans="1:21" x14ac:dyDescent="0.3">
      <c r="A3348" s="25">
        <v>3346</v>
      </c>
      <c r="B3348" s="13" t="s">
        <v>4</v>
      </c>
      <c r="C3348" s="13">
        <v>39575</v>
      </c>
      <c r="D3348" s="13" t="s">
        <v>952</v>
      </c>
      <c r="E3348" s="13" t="s">
        <v>32</v>
      </c>
      <c r="F3348" s="13" t="s">
        <v>154</v>
      </c>
      <c r="G3348" s="13">
        <v>7.82</v>
      </c>
      <c r="H3348" s="26">
        <v>43928</v>
      </c>
      <c r="I3348" s="26">
        <v>43933</v>
      </c>
      <c r="J3348" s="13">
        <v>10</v>
      </c>
      <c r="K3348" s="13">
        <v>2020</v>
      </c>
      <c r="L3348" s="13" t="s">
        <v>30</v>
      </c>
      <c r="M3348" s="13">
        <v>12</v>
      </c>
      <c r="N3348" s="13">
        <v>0.39444444444444438</v>
      </c>
      <c r="O3348" s="13">
        <v>4.7333333333333334</v>
      </c>
      <c r="P3348" s="13">
        <v>6</v>
      </c>
      <c r="Q3348" s="13">
        <v>0.78888888888888886</v>
      </c>
      <c r="R3348" s="13">
        <v>2</v>
      </c>
      <c r="S3348" s="13">
        <v>8.3323353293413174</v>
      </c>
      <c r="T3348" s="13">
        <f>IFERROR(VLOOKUP(B840,[1]!users_table[#All],4),"NA")</f>
        <v>8.4223826714801451</v>
      </c>
      <c r="U3348" s="13" t="s">
        <v>60</v>
      </c>
    </row>
    <row r="3349" spans="1:21" x14ac:dyDescent="0.3">
      <c r="A3349" s="25">
        <v>3347</v>
      </c>
      <c r="B3349" s="13" t="s">
        <v>4</v>
      </c>
      <c r="C3349" s="13">
        <v>48736</v>
      </c>
      <c r="D3349" s="13" t="s">
        <v>953</v>
      </c>
      <c r="E3349" s="13" t="s">
        <v>32</v>
      </c>
      <c r="F3349" s="13" t="s">
        <v>37</v>
      </c>
      <c r="G3349" s="13">
        <v>8.25</v>
      </c>
      <c r="H3349" s="26">
        <v>44570</v>
      </c>
      <c r="I3349" s="26">
        <v>44647</v>
      </c>
      <c r="J3349" s="13">
        <v>9</v>
      </c>
      <c r="K3349" s="13">
        <v>2022</v>
      </c>
      <c r="L3349" s="13" t="s">
        <v>30</v>
      </c>
      <c r="M3349" s="13">
        <v>12</v>
      </c>
      <c r="N3349" s="13">
        <v>0.39444444444444438</v>
      </c>
      <c r="O3349" s="13">
        <v>4.7333333333333334</v>
      </c>
      <c r="P3349" s="13">
        <v>78</v>
      </c>
      <c r="Q3349" s="13">
        <v>6.0683760683760683E-2</v>
      </c>
      <c r="R3349" s="13">
        <v>0.15384615384615391</v>
      </c>
      <c r="S3349" s="13">
        <v>8.3323353293413174</v>
      </c>
      <c r="T3349" s="13">
        <f>IFERROR(VLOOKUP(B841,[1]!users_table[#All],4),"NA")</f>
        <v>8.4223826714801451</v>
      </c>
      <c r="U3349" s="13" t="s">
        <v>1047</v>
      </c>
    </row>
    <row r="3350" spans="1:21" x14ac:dyDescent="0.3">
      <c r="A3350" s="25">
        <v>3348</v>
      </c>
      <c r="B3350" s="13" t="s">
        <v>4</v>
      </c>
      <c r="C3350" s="13">
        <v>48736</v>
      </c>
      <c r="D3350" s="13" t="s">
        <v>953</v>
      </c>
      <c r="E3350" s="13" t="s">
        <v>32</v>
      </c>
      <c r="F3350" s="13" t="s">
        <v>37</v>
      </c>
      <c r="G3350" s="13">
        <v>8.25</v>
      </c>
      <c r="H3350" s="26">
        <v>44570</v>
      </c>
      <c r="I3350" s="26">
        <v>44647</v>
      </c>
      <c r="J3350" s="13">
        <v>9</v>
      </c>
      <c r="K3350" s="13">
        <v>2022</v>
      </c>
      <c r="L3350" s="13" t="s">
        <v>30</v>
      </c>
      <c r="M3350" s="13">
        <v>12</v>
      </c>
      <c r="N3350" s="13">
        <v>0.39444444444444438</v>
      </c>
      <c r="O3350" s="13">
        <v>4.7333333333333334</v>
      </c>
      <c r="P3350" s="13">
        <v>78</v>
      </c>
      <c r="Q3350" s="13">
        <v>6.0683760683760683E-2</v>
      </c>
      <c r="R3350" s="13">
        <v>0.15384615384615391</v>
      </c>
      <c r="S3350" s="13">
        <v>8.3323353293413174</v>
      </c>
      <c r="T3350" s="13">
        <f>IFERROR(VLOOKUP(B841,[1]!users_table[#All],4),"NA")</f>
        <v>8.4223826714801451</v>
      </c>
      <c r="U3350" s="13" t="s">
        <v>75</v>
      </c>
    </row>
    <row r="3351" spans="1:21" x14ac:dyDescent="0.3">
      <c r="A3351" s="25">
        <v>3349</v>
      </c>
      <c r="B3351" s="13" t="s">
        <v>4</v>
      </c>
      <c r="C3351" s="13">
        <v>48736</v>
      </c>
      <c r="D3351" s="13" t="s">
        <v>953</v>
      </c>
      <c r="E3351" s="13" t="s">
        <v>32</v>
      </c>
      <c r="F3351" s="13" t="s">
        <v>37</v>
      </c>
      <c r="G3351" s="13">
        <v>8.25</v>
      </c>
      <c r="H3351" s="26">
        <v>44570</v>
      </c>
      <c r="I3351" s="26">
        <v>44647</v>
      </c>
      <c r="J3351" s="13">
        <v>9</v>
      </c>
      <c r="K3351" s="13">
        <v>2022</v>
      </c>
      <c r="L3351" s="13" t="s">
        <v>30</v>
      </c>
      <c r="M3351" s="13">
        <v>12</v>
      </c>
      <c r="N3351" s="13">
        <v>0.39444444444444438</v>
      </c>
      <c r="O3351" s="13">
        <v>4.7333333333333334</v>
      </c>
      <c r="P3351" s="13">
        <v>78</v>
      </c>
      <c r="Q3351" s="13">
        <v>6.0683760683760683E-2</v>
      </c>
      <c r="R3351" s="13">
        <v>0.15384615384615391</v>
      </c>
      <c r="S3351" s="13">
        <v>8.3323353293413174</v>
      </c>
      <c r="T3351" s="13">
        <f>IFERROR(VLOOKUP(B841,[1]!users_table[#All],4),"NA")</f>
        <v>8.4223826714801451</v>
      </c>
      <c r="U3351" s="13" t="s">
        <v>70</v>
      </c>
    </row>
    <row r="3352" spans="1:21" x14ac:dyDescent="0.3">
      <c r="A3352" s="25">
        <v>3350</v>
      </c>
      <c r="B3352" s="13" t="s">
        <v>4</v>
      </c>
      <c r="C3352" s="13">
        <v>48736</v>
      </c>
      <c r="D3352" s="13" t="s">
        <v>953</v>
      </c>
      <c r="E3352" s="13" t="s">
        <v>32</v>
      </c>
      <c r="F3352" s="13" t="s">
        <v>37</v>
      </c>
      <c r="G3352" s="13">
        <v>8.25</v>
      </c>
      <c r="H3352" s="26">
        <v>44570</v>
      </c>
      <c r="I3352" s="26">
        <v>44647</v>
      </c>
      <c r="J3352" s="13">
        <v>9</v>
      </c>
      <c r="K3352" s="13">
        <v>2022</v>
      </c>
      <c r="L3352" s="13" t="s">
        <v>30</v>
      </c>
      <c r="M3352" s="13">
        <v>12</v>
      </c>
      <c r="N3352" s="13">
        <v>0.39444444444444438</v>
      </c>
      <c r="O3352" s="13">
        <v>4.7333333333333334</v>
      </c>
      <c r="P3352" s="13">
        <v>78</v>
      </c>
      <c r="Q3352" s="13">
        <v>6.0683760683760683E-2</v>
      </c>
      <c r="R3352" s="13">
        <v>0.15384615384615391</v>
      </c>
      <c r="S3352" s="13">
        <v>8.3323353293413174</v>
      </c>
      <c r="T3352" s="13">
        <f>IFERROR(VLOOKUP(B841,[1]!users_table[#All],4),"NA")</f>
        <v>8.4223826714801451</v>
      </c>
      <c r="U3352" s="13" t="s">
        <v>1016</v>
      </c>
    </row>
    <row r="3353" spans="1:21" x14ac:dyDescent="0.3">
      <c r="A3353" s="25">
        <v>3351</v>
      </c>
      <c r="B3353" s="13" t="s">
        <v>4</v>
      </c>
      <c r="C3353" s="13">
        <v>3588</v>
      </c>
      <c r="D3353" s="13" t="s">
        <v>954</v>
      </c>
      <c r="E3353" s="13" t="s">
        <v>32</v>
      </c>
      <c r="F3353" s="13" t="s">
        <v>37</v>
      </c>
      <c r="G3353" s="13">
        <v>7.84</v>
      </c>
      <c r="H3353" s="26" t="s">
        <v>54</v>
      </c>
      <c r="I3353" s="26" t="s">
        <v>54</v>
      </c>
      <c r="J3353" s="13">
        <v>10</v>
      </c>
      <c r="K3353" s="13">
        <v>2008</v>
      </c>
      <c r="L3353" s="13" t="s">
        <v>33</v>
      </c>
      <c r="M3353" s="13">
        <v>51</v>
      </c>
      <c r="N3353" s="13">
        <v>0.39305555555555549</v>
      </c>
      <c r="O3353" s="13">
        <v>20.045833333333331</v>
      </c>
      <c r="P3353" s="13" t="s">
        <v>54</v>
      </c>
      <c r="Q3353" s="13" t="s">
        <v>54</v>
      </c>
      <c r="R3353" s="13" t="s">
        <v>54</v>
      </c>
      <c r="S3353" s="13">
        <v>8.3323353293413174</v>
      </c>
      <c r="T3353" s="13">
        <f>IFERROR(VLOOKUP(B842,[1]!users_table[#All],4),"NA")</f>
        <v>8.4223826714801451</v>
      </c>
      <c r="U3353" s="13" t="s">
        <v>65</v>
      </c>
    </row>
    <row r="3354" spans="1:21" x14ac:dyDescent="0.3">
      <c r="A3354" s="25">
        <v>3352</v>
      </c>
      <c r="B3354" s="13" t="s">
        <v>4</v>
      </c>
      <c r="C3354" s="13">
        <v>3588</v>
      </c>
      <c r="D3354" s="13" t="s">
        <v>954</v>
      </c>
      <c r="E3354" s="13" t="s">
        <v>32</v>
      </c>
      <c r="F3354" s="13" t="s">
        <v>37</v>
      </c>
      <c r="G3354" s="13">
        <v>7.84</v>
      </c>
      <c r="H3354" s="26" t="s">
        <v>54</v>
      </c>
      <c r="I3354" s="26" t="s">
        <v>54</v>
      </c>
      <c r="J3354" s="13">
        <v>10</v>
      </c>
      <c r="K3354" s="13">
        <v>2008</v>
      </c>
      <c r="L3354" s="13" t="s">
        <v>33</v>
      </c>
      <c r="M3354" s="13">
        <v>51</v>
      </c>
      <c r="N3354" s="13">
        <v>0.39305555555555549</v>
      </c>
      <c r="O3354" s="13">
        <v>20.045833333333331</v>
      </c>
      <c r="P3354" s="13" t="s">
        <v>54</v>
      </c>
      <c r="Q3354" s="13" t="s">
        <v>54</v>
      </c>
      <c r="R3354" s="13" t="s">
        <v>54</v>
      </c>
      <c r="S3354" s="13">
        <v>8.3323353293413174</v>
      </c>
      <c r="T3354" s="13">
        <f>IFERROR(VLOOKUP(B842,[1]!users_table[#All],4),"NA")</f>
        <v>8.4223826714801451</v>
      </c>
      <c r="U3354" s="13" t="s">
        <v>64</v>
      </c>
    </row>
    <row r="3355" spans="1:21" x14ac:dyDescent="0.3">
      <c r="A3355" s="25">
        <v>3353</v>
      </c>
      <c r="B3355" s="13" t="s">
        <v>4</v>
      </c>
      <c r="C3355" s="13">
        <v>3588</v>
      </c>
      <c r="D3355" s="13" t="s">
        <v>954</v>
      </c>
      <c r="E3355" s="13" t="s">
        <v>32</v>
      </c>
      <c r="F3355" s="13" t="s">
        <v>37</v>
      </c>
      <c r="G3355" s="13">
        <v>7.84</v>
      </c>
      <c r="H3355" s="26" t="s">
        <v>54</v>
      </c>
      <c r="I3355" s="26" t="s">
        <v>54</v>
      </c>
      <c r="J3355" s="13">
        <v>10</v>
      </c>
      <c r="K3355" s="13">
        <v>2008</v>
      </c>
      <c r="L3355" s="13" t="s">
        <v>33</v>
      </c>
      <c r="M3355" s="13">
        <v>51</v>
      </c>
      <c r="N3355" s="13">
        <v>0.39305555555555549</v>
      </c>
      <c r="O3355" s="13">
        <v>20.045833333333331</v>
      </c>
      <c r="P3355" s="13" t="s">
        <v>54</v>
      </c>
      <c r="Q3355" s="13" t="s">
        <v>54</v>
      </c>
      <c r="R3355" s="13" t="s">
        <v>54</v>
      </c>
      <c r="S3355" s="13">
        <v>8.3323353293413174</v>
      </c>
      <c r="T3355" s="13">
        <f>IFERROR(VLOOKUP(B842,[1]!users_table[#All],4),"NA")</f>
        <v>8.4223826714801451</v>
      </c>
      <c r="U3355" s="13" t="s">
        <v>60</v>
      </c>
    </row>
    <row r="3356" spans="1:21" x14ac:dyDescent="0.3">
      <c r="A3356" s="25">
        <v>3354</v>
      </c>
      <c r="B3356" s="13" t="s">
        <v>4</v>
      </c>
      <c r="C3356" s="13">
        <v>3588</v>
      </c>
      <c r="D3356" s="13" t="s">
        <v>954</v>
      </c>
      <c r="E3356" s="13" t="s">
        <v>32</v>
      </c>
      <c r="F3356" s="13" t="s">
        <v>37</v>
      </c>
      <c r="G3356" s="13">
        <v>7.84</v>
      </c>
      <c r="H3356" s="26" t="s">
        <v>54</v>
      </c>
      <c r="I3356" s="26" t="s">
        <v>54</v>
      </c>
      <c r="J3356" s="13">
        <v>10</v>
      </c>
      <c r="K3356" s="13">
        <v>2008</v>
      </c>
      <c r="L3356" s="13" t="s">
        <v>33</v>
      </c>
      <c r="M3356" s="13">
        <v>51</v>
      </c>
      <c r="N3356" s="13">
        <v>0.39305555555555549</v>
      </c>
      <c r="O3356" s="13">
        <v>20.045833333333331</v>
      </c>
      <c r="P3356" s="13" t="s">
        <v>54</v>
      </c>
      <c r="Q3356" s="13" t="s">
        <v>54</v>
      </c>
      <c r="R3356" s="13" t="s">
        <v>54</v>
      </c>
      <c r="S3356" s="13">
        <v>8.3323353293413174</v>
      </c>
      <c r="T3356" s="13">
        <f>IFERROR(VLOOKUP(B842,[1]!users_table[#All],4),"NA")</f>
        <v>8.4223826714801451</v>
      </c>
      <c r="U3356" s="13" t="s">
        <v>70</v>
      </c>
    </row>
    <row r="3357" spans="1:21" x14ac:dyDescent="0.3">
      <c r="A3357" s="25">
        <v>3355</v>
      </c>
      <c r="B3357" s="13" t="s">
        <v>4</v>
      </c>
      <c r="C3357" s="13">
        <v>3588</v>
      </c>
      <c r="D3357" s="13" t="s">
        <v>954</v>
      </c>
      <c r="E3357" s="13" t="s">
        <v>32</v>
      </c>
      <c r="F3357" s="13" t="s">
        <v>37</v>
      </c>
      <c r="G3357" s="13">
        <v>7.84</v>
      </c>
      <c r="H3357" s="26" t="s">
        <v>54</v>
      </c>
      <c r="I3357" s="26" t="s">
        <v>54</v>
      </c>
      <c r="J3357" s="13">
        <v>10</v>
      </c>
      <c r="K3357" s="13">
        <v>2008</v>
      </c>
      <c r="L3357" s="13" t="s">
        <v>33</v>
      </c>
      <c r="M3357" s="13">
        <v>51</v>
      </c>
      <c r="N3357" s="13">
        <v>0.39305555555555549</v>
      </c>
      <c r="O3357" s="13">
        <v>20.045833333333331</v>
      </c>
      <c r="P3357" s="13" t="s">
        <v>54</v>
      </c>
      <c r="Q3357" s="13" t="s">
        <v>54</v>
      </c>
      <c r="R3357" s="13" t="s">
        <v>54</v>
      </c>
      <c r="S3357" s="13">
        <v>8.3323353293413174</v>
      </c>
      <c r="T3357" s="7">
        <f>IFERROR(VLOOKUP(B842,[1]!users_table[#All],4),"NA")</f>
        <v>8.4223826714801451</v>
      </c>
      <c r="U3357" s="13" t="s">
        <v>68</v>
      </c>
    </row>
    <row r="3358" spans="1:21" x14ac:dyDescent="0.3">
      <c r="A3358" s="25">
        <v>3356</v>
      </c>
      <c r="B3358" s="13" t="s">
        <v>4</v>
      </c>
      <c r="C3358" s="13">
        <v>21507</v>
      </c>
      <c r="D3358" s="13" t="s">
        <v>955</v>
      </c>
      <c r="E3358" s="13" t="s">
        <v>32</v>
      </c>
      <c r="F3358" s="13" t="s">
        <v>37</v>
      </c>
      <c r="G3358" s="13">
        <v>5.88</v>
      </c>
      <c r="H3358" s="26" t="s">
        <v>54</v>
      </c>
      <c r="I3358" s="26" t="s">
        <v>54</v>
      </c>
      <c r="J3358" s="13">
        <v>7</v>
      </c>
      <c r="K3358" s="13">
        <v>2014</v>
      </c>
      <c r="L3358" s="13" t="s">
        <v>33</v>
      </c>
      <c r="M3358" s="13">
        <v>12</v>
      </c>
      <c r="N3358" s="13">
        <v>0.39861111111111108</v>
      </c>
      <c r="O3358" s="13">
        <v>4.7833333333333332</v>
      </c>
      <c r="P3358" s="13" t="s">
        <v>54</v>
      </c>
      <c r="Q3358" s="13" t="s">
        <v>54</v>
      </c>
      <c r="R3358" s="13" t="s">
        <v>54</v>
      </c>
      <c r="S3358" s="13">
        <v>8.3323353293413174</v>
      </c>
      <c r="T3358" s="13">
        <f>IFERROR(VLOOKUP(B843,[1]!users_table[#All],4),"NA")</f>
        <v>8.4223826714801451</v>
      </c>
      <c r="U3358" s="13" t="s">
        <v>65</v>
      </c>
    </row>
    <row r="3359" spans="1:21" x14ac:dyDescent="0.3">
      <c r="A3359" s="25">
        <v>3357</v>
      </c>
      <c r="B3359" s="13" t="s">
        <v>4</v>
      </c>
      <c r="C3359" s="13">
        <v>21507</v>
      </c>
      <c r="D3359" s="13" t="s">
        <v>955</v>
      </c>
      <c r="E3359" s="13" t="s">
        <v>32</v>
      </c>
      <c r="F3359" s="13" t="s">
        <v>37</v>
      </c>
      <c r="G3359" s="13">
        <v>5.88</v>
      </c>
      <c r="H3359" s="26" t="s">
        <v>54</v>
      </c>
      <c r="I3359" s="26" t="s">
        <v>54</v>
      </c>
      <c r="J3359" s="13">
        <v>7</v>
      </c>
      <c r="K3359" s="13">
        <v>2014</v>
      </c>
      <c r="L3359" s="13" t="s">
        <v>33</v>
      </c>
      <c r="M3359" s="13">
        <v>12</v>
      </c>
      <c r="N3359" s="13">
        <v>0.39861111111111108</v>
      </c>
      <c r="O3359" s="13">
        <v>4.7833333333333332</v>
      </c>
      <c r="P3359" s="13" t="s">
        <v>54</v>
      </c>
      <c r="Q3359" s="13" t="s">
        <v>54</v>
      </c>
      <c r="R3359" s="13" t="s">
        <v>54</v>
      </c>
      <c r="S3359" s="13">
        <v>8.3323353293413174</v>
      </c>
      <c r="T3359" s="13">
        <f>IFERROR(VLOOKUP(B843,[1]!users_table[#All],4),"NA")</f>
        <v>8.4223826714801451</v>
      </c>
      <c r="U3359" s="13" t="s">
        <v>64</v>
      </c>
    </row>
    <row r="3360" spans="1:21" x14ac:dyDescent="0.3">
      <c r="A3360" s="25">
        <v>3358</v>
      </c>
      <c r="B3360" s="13" t="s">
        <v>4</v>
      </c>
      <c r="C3360" s="13">
        <v>21507</v>
      </c>
      <c r="D3360" s="13" t="s">
        <v>955</v>
      </c>
      <c r="E3360" s="13" t="s">
        <v>32</v>
      </c>
      <c r="F3360" s="13" t="s">
        <v>37</v>
      </c>
      <c r="G3360" s="13">
        <v>5.88</v>
      </c>
      <c r="H3360" s="26" t="s">
        <v>54</v>
      </c>
      <c r="I3360" s="26" t="s">
        <v>54</v>
      </c>
      <c r="J3360" s="13">
        <v>7</v>
      </c>
      <c r="K3360" s="13">
        <v>2014</v>
      </c>
      <c r="L3360" s="13" t="s">
        <v>33</v>
      </c>
      <c r="M3360" s="13">
        <v>12</v>
      </c>
      <c r="N3360" s="13">
        <v>0.39861111111111108</v>
      </c>
      <c r="O3360" s="13">
        <v>4.7833333333333332</v>
      </c>
      <c r="P3360" s="13" t="s">
        <v>54</v>
      </c>
      <c r="Q3360" s="13" t="s">
        <v>54</v>
      </c>
      <c r="R3360" s="13" t="s">
        <v>54</v>
      </c>
      <c r="S3360" s="13">
        <v>8.3323353293413174</v>
      </c>
      <c r="T3360" s="13">
        <f>IFERROR(VLOOKUP(B843,[1]!users_table[#All],4),"NA")</f>
        <v>8.4223826714801451</v>
      </c>
      <c r="U3360" s="13" t="s">
        <v>1011</v>
      </c>
    </row>
    <row r="3361" spans="1:21" x14ac:dyDescent="0.3">
      <c r="A3361" s="25">
        <v>3359</v>
      </c>
      <c r="B3361" s="13" t="s">
        <v>4</v>
      </c>
      <c r="C3361" s="13">
        <v>21507</v>
      </c>
      <c r="D3361" s="13" t="s">
        <v>955</v>
      </c>
      <c r="E3361" s="13" t="s">
        <v>32</v>
      </c>
      <c r="F3361" s="13" t="s">
        <v>37</v>
      </c>
      <c r="G3361" s="13">
        <v>5.88</v>
      </c>
      <c r="H3361" s="26" t="s">
        <v>54</v>
      </c>
      <c r="I3361" s="26" t="s">
        <v>54</v>
      </c>
      <c r="J3361" s="13">
        <v>7</v>
      </c>
      <c r="K3361" s="13">
        <v>2014</v>
      </c>
      <c r="L3361" s="13" t="s">
        <v>33</v>
      </c>
      <c r="M3361" s="13">
        <v>12</v>
      </c>
      <c r="N3361" s="13">
        <v>0.39861111111111108</v>
      </c>
      <c r="O3361" s="13">
        <v>4.7833333333333332</v>
      </c>
      <c r="P3361" s="13" t="s">
        <v>54</v>
      </c>
      <c r="Q3361" s="13" t="s">
        <v>54</v>
      </c>
      <c r="R3361" s="13" t="s">
        <v>54</v>
      </c>
      <c r="S3361" s="13">
        <v>8.3323353293413174</v>
      </c>
      <c r="T3361" s="7">
        <f>IFERROR(VLOOKUP(B843,[1]!users_table[#All],4),"NA")</f>
        <v>8.4223826714801451</v>
      </c>
      <c r="U3361" s="13" t="s">
        <v>68</v>
      </c>
    </row>
    <row r="3362" spans="1:21" x14ac:dyDescent="0.3">
      <c r="A3362" s="25">
        <v>3360</v>
      </c>
      <c r="B3362" s="13" t="s">
        <v>4</v>
      </c>
      <c r="C3362" s="13">
        <v>21507</v>
      </c>
      <c r="D3362" s="13" t="s">
        <v>955</v>
      </c>
      <c r="E3362" s="13" t="s">
        <v>32</v>
      </c>
      <c r="F3362" s="13" t="s">
        <v>37</v>
      </c>
      <c r="G3362" s="13">
        <v>5.88</v>
      </c>
      <c r="H3362" s="26" t="s">
        <v>54</v>
      </c>
      <c r="I3362" s="26" t="s">
        <v>54</v>
      </c>
      <c r="J3362" s="13">
        <v>7</v>
      </c>
      <c r="K3362" s="13">
        <v>2014</v>
      </c>
      <c r="L3362" s="13" t="s">
        <v>33</v>
      </c>
      <c r="M3362" s="13">
        <v>12</v>
      </c>
      <c r="N3362" s="13">
        <v>0.39861111111111108</v>
      </c>
      <c r="O3362" s="13">
        <v>4.7833333333333332</v>
      </c>
      <c r="P3362" s="13" t="s">
        <v>54</v>
      </c>
      <c r="Q3362" s="13" t="s">
        <v>54</v>
      </c>
      <c r="R3362" s="13" t="s">
        <v>54</v>
      </c>
      <c r="S3362" s="13">
        <v>8.3323353293413174</v>
      </c>
      <c r="T3362" s="13">
        <f>IFERROR(VLOOKUP(B843,[1]!users_table[#All],4),"NA")</f>
        <v>8.4223826714801451</v>
      </c>
      <c r="U3362" s="13" t="s">
        <v>1027</v>
      </c>
    </row>
    <row r="3363" spans="1:21" x14ac:dyDescent="0.3">
      <c r="A3363" s="25">
        <v>3361</v>
      </c>
      <c r="B3363" s="13" t="s">
        <v>4</v>
      </c>
      <c r="C3363" s="13">
        <v>20057</v>
      </c>
      <c r="D3363" s="13" t="s">
        <v>956</v>
      </c>
      <c r="E3363" s="13" t="s">
        <v>32</v>
      </c>
      <c r="F3363" s="13" t="s">
        <v>29</v>
      </c>
      <c r="G3363" s="13">
        <v>7.88</v>
      </c>
      <c r="H3363" s="26" t="s">
        <v>54</v>
      </c>
      <c r="I3363" s="26" t="s">
        <v>54</v>
      </c>
      <c r="J3363" s="13">
        <v>6</v>
      </c>
      <c r="K3363" s="13">
        <v>2014</v>
      </c>
      <c r="L3363" s="13" t="s">
        <v>30</v>
      </c>
      <c r="M3363" s="13">
        <v>13</v>
      </c>
      <c r="N3363" s="13">
        <v>0.4</v>
      </c>
      <c r="O3363" s="13">
        <v>5.2</v>
      </c>
      <c r="P3363" s="13" t="s">
        <v>54</v>
      </c>
      <c r="Q3363" s="13" t="s">
        <v>54</v>
      </c>
      <c r="R3363" s="13" t="s">
        <v>54</v>
      </c>
      <c r="S3363" s="13">
        <v>8.3323353293413174</v>
      </c>
      <c r="T3363" s="13">
        <f>IFERROR(VLOOKUP(B844,[1]!users_table[#All],4),"NA")</f>
        <v>8.4223826714801451</v>
      </c>
      <c r="U3363" s="13" t="s">
        <v>1019</v>
      </c>
    </row>
    <row r="3364" spans="1:21" x14ac:dyDescent="0.3">
      <c r="A3364" s="25">
        <v>3362</v>
      </c>
      <c r="B3364" s="13" t="s">
        <v>4</v>
      </c>
      <c r="C3364" s="13">
        <v>20057</v>
      </c>
      <c r="D3364" s="13" t="s">
        <v>956</v>
      </c>
      <c r="E3364" s="13" t="s">
        <v>32</v>
      </c>
      <c r="F3364" s="13" t="s">
        <v>29</v>
      </c>
      <c r="G3364" s="13">
        <v>7.88</v>
      </c>
      <c r="H3364" s="26" t="s">
        <v>54</v>
      </c>
      <c r="I3364" s="26" t="s">
        <v>54</v>
      </c>
      <c r="J3364" s="13">
        <v>6</v>
      </c>
      <c r="K3364" s="13">
        <v>2014</v>
      </c>
      <c r="L3364" s="13" t="s">
        <v>30</v>
      </c>
      <c r="M3364" s="13">
        <v>13</v>
      </c>
      <c r="N3364" s="13">
        <v>0.4</v>
      </c>
      <c r="O3364" s="13">
        <v>5.2</v>
      </c>
      <c r="P3364" s="13" t="s">
        <v>54</v>
      </c>
      <c r="Q3364" s="13" t="s">
        <v>54</v>
      </c>
      <c r="R3364" s="13" t="s">
        <v>54</v>
      </c>
      <c r="S3364" s="13">
        <v>8.3323353293413174</v>
      </c>
      <c r="T3364" s="13">
        <f>IFERROR(VLOOKUP(B844,[1]!users_table[#All],4),"NA")</f>
        <v>8.4223826714801451</v>
      </c>
      <c r="U3364" s="13" t="s">
        <v>64</v>
      </c>
    </row>
    <row r="3365" spans="1:21" x14ac:dyDescent="0.3">
      <c r="A3365" s="25">
        <v>3363</v>
      </c>
      <c r="B3365" s="13" t="s">
        <v>4</v>
      </c>
      <c r="C3365" s="13">
        <v>20057</v>
      </c>
      <c r="D3365" s="13" t="s">
        <v>956</v>
      </c>
      <c r="E3365" s="13" t="s">
        <v>32</v>
      </c>
      <c r="F3365" s="13" t="s">
        <v>29</v>
      </c>
      <c r="G3365" s="13">
        <v>7.88</v>
      </c>
      <c r="H3365" s="26" t="s">
        <v>54</v>
      </c>
      <c r="I3365" s="26" t="s">
        <v>54</v>
      </c>
      <c r="J3365" s="13">
        <v>6</v>
      </c>
      <c r="K3365" s="13">
        <v>2014</v>
      </c>
      <c r="L3365" s="13" t="s">
        <v>30</v>
      </c>
      <c r="M3365" s="13">
        <v>13</v>
      </c>
      <c r="N3365" s="13">
        <v>0.4</v>
      </c>
      <c r="O3365" s="13">
        <v>5.2</v>
      </c>
      <c r="P3365" s="13" t="s">
        <v>54</v>
      </c>
      <c r="Q3365" s="13" t="s">
        <v>54</v>
      </c>
      <c r="R3365" s="13" t="s">
        <v>54</v>
      </c>
      <c r="S3365" s="13">
        <v>8.3323353293413174</v>
      </c>
      <c r="T3365" s="13">
        <f>IFERROR(VLOOKUP(B844,[1]!users_table[#All],4),"NA")</f>
        <v>8.4223826714801451</v>
      </c>
      <c r="U3365" s="13" t="s">
        <v>62</v>
      </c>
    </row>
    <row r="3366" spans="1:21" x14ac:dyDescent="0.3">
      <c r="A3366" s="25">
        <v>3364</v>
      </c>
      <c r="B3366" s="13" t="s">
        <v>4</v>
      </c>
      <c r="C3366" s="13">
        <v>20057</v>
      </c>
      <c r="D3366" s="13" t="s">
        <v>956</v>
      </c>
      <c r="E3366" s="13" t="s">
        <v>32</v>
      </c>
      <c r="F3366" s="13" t="s">
        <v>29</v>
      </c>
      <c r="G3366" s="13">
        <v>7.88</v>
      </c>
      <c r="H3366" s="26" t="s">
        <v>54</v>
      </c>
      <c r="I3366" s="26" t="s">
        <v>54</v>
      </c>
      <c r="J3366" s="13">
        <v>6</v>
      </c>
      <c r="K3366" s="13">
        <v>2014</v>
      </c>
      <c r="L3366" s="13" t="s">
        <v>30</v>
      </c>
      <c r="M3366" s="13">
        <v>13</v>
      </c>
      <c r="N3366" s="13">
        <v>0.4</v>
      </c>
      <c r="O3366" s="13">
        <v>5.2</v>
      </c>
      <c r="P3366" s="13" t="s">
        <v>54</v>
      </c>
      <c r="Q3366" s="13" t="s">
        <v>54</v>
      </c>
      <c r="R3366" s="13" t="s">
        <v>54</v>
      </c>
      <c r="S3366" s="13">
        <v>8.3323353293413174</v>
      </c>
      <c r="T3366" s="13">
        <f>IFERROR(VLOOKUP(B844,[1]!users_table[#All],4),"NA")</f>
        <v>8.4223826714801451</v>
      </c>
      <c r="U3366" s="13" t="s">
        <v>1036</v>
      </c>
    </row>
    <row r="3367" spans="1:21" x14ac:dyDescent="0.3">
      <c r="A3367" s="25">
        <v>3365</v>
      </c>
      <c r="B3367" s="13" t="s">
        <v>4</v>
      </c>
      <c r="C3367" s="13">
        <v>3470</v>
      </c>
      <c r="D3367" s="13" t="s">
        <v>957</v>
      </c>
      <c r="E3367" s="13" t="s">
        <v>32</v>
      </c>
      <c r="F3367" s="13" t="s">
        <v>37</v>
      </c>
      <c r="G3367" s="13">
        <v>7.51</v>
      </c>
      <c r="H3367" s="26" t="s">
        <v>54</v>
      </c>
      <c r="I3367" s="26" t="s">
        <v>54</v>
      </c>
      <c r="J3367" s="13">
        <v>7</v>
      </c>
      <c r="K3367" s="13">
        <v>2008</v>
      </c>
      <c r="L3367" s="13" t="s">
        <v>33</v>
      </c>
      <c r="M3367" s="13">
        <v>24</v>
      </c>
      <c r="N3367" s="13">
        <v>0.4</v>
      </c>
      <c r="O3367" s="13">
        <v>9.6000000000000014</v>
      </c>
      <c r="P3367" s="13" t="s">
        <v>54</v>
      </c>
      <c r="Q3367" s="13" t="s">
        <v>54</v>
      </c>
      <c r="R3367" s="13" t="s">
        <v>54</v>
      </c>
      <c r="S3367" s="13">
        <v>8.3323353293413174</v>
      </c>
      <c r="T3367" s="13">
        <f>IFERROR(VLOOKUP(B845,[1]!users_table[#All],4),"NA")</f>
        <v>8.4223826714801451</v>
      </c>
      <c r="U3367" s="13" t="s">
        <v>64</v>
      </c>
    </row>
    <row r="3368" spans="1:21" x14ac:dyDescent="0.3">
      <c r="A3368" s="25">
        <v>3366</v>
      </c>
      <c r="B3368" s="13" t="s">
        <v>4</v>
      </c>
      <c r="C3368" s="13">
        <v>3470</v>
      </c>
      <c r="D3368" s="13" t="s">
        <v>957</v>
      </c>
      <c r="E3368" s="13" t="s">
        <v>32</v>
      </c>
      <c r="F3368" s="13" t="s">
        <v>37</v>
      </c>
      <c r="G3368" s="13">
        <v>7.51</v>
      </c>
      <c r="H3368" s="26" t="s">
        <v>54</v>
      </c>
      <c r="I3368" s="26" t="s">
        <v>54</v>
      </c>
      <c r="J3368" s="13">
        <v>7</v>
      </c>
      <c r="K3368" s="13">
        <v>2008</v>
      </c>
      <c r="L3368" s="13" t="s">
        <v>33</v>
      </c>
      <c r="M3368" s="13">
        <v>24</v>
      </c>
      <c r="N3368" s="13">
        <v>0.4</v>
      </c>
      <c r="O3368" s="13">
        <v>9.6000000000000014</v>
      </c>
      <c r="P3368" s="13" t="s">
        <v>54</v>
      </c>
      <c r="Q3368" s="13" t="s">
        <v>54</v>
      </c>
      <c r="R3368" s="13" t="s">
        <v>54</v>
      </c>
      <c r="S3368" s="13">
        <v>8.3323353293413174</v>
      </c>
      <c r="T3368" s="13">
        <f>IFERROR(VLOOKUP(B845,[1]!users_table[#All],4),"NA")</f>
        <v>8.4223826714801451</v>
      </c>
      <c r="U3368" s="13" t="s">
        <v>75</v>
      </c>
    </row>
    <row r="3369" spans="1:21" x14ac:dyDescent="0.3">
      <c r="A3369" s="25">
        <v>3367</v>
      </c>
      <c r="B3369" s="13" t="s">
        <v>4</v>
      </c>
      <c r="C3369" s="13">
        <v>3470</v>
      </c>
      <c r="D3369" s="13" t="s">
        <v>957</v>
      </c>
      <c r="E3369" s="13" t="s">
        <v>32</v>
      </c>
      <c r="F3369" s="13" t="s">
        <v>37</v>
      </c>
      <c r="G3369" s="13">
        <v>7.51</v>
      </c>
      <c r="H3369" s="26" t="s">
        <v>54</v>
      </c>
      <c r="I3369" s="26" t="s">
        <v>54</v>
      </c>
      <c r="J3369" s="13">
        <v>7</v>
      </c>
      <c r="K3369" s="13">
        <v>2008</v>
      </c>
      <c r="L3369" s="13" t="s">
        <v>33</v>
      </c>
      <c r="M3369" s="13">
        <v>24</v>
      </c>
      <c r="N3369" s="13">
        <v>0.4</v>
      </c>
      <c r="O3369" s="13">
        <v>9.6000000000000014</v>
      </c>
      <c r="P3369" s="13" t="s">
        <v>54</v>
      </c>
      <c r="Q3369" s="13" t="s">
        <v>54</v>
      </c>
      <c r="R3369" s="13" t="s">
        <v>54</v>
      </c>
      <c r="S3369" s="13">
        <v>8.3323353293413174</v>
      </c>
      <c r="T3369" s="13">
        <f>IFERROR(VLOOKUP(B845,[1]!users_table[#All],4),"NA")</f>
        <v>8.4223826714801451</v>
      </c>
      <c r="U3369" s="13" t="s">
        <v>70</v>
      </c>
    </row>
    <row r="3370" spans="1:21" x14ac:dyDescent="0.3">
      <c r="A3370" s="25">
        <v>3368</v>
      </c>
      <c r="B3370" s="13" t="s">
        <v>4</v>
      </c>
      <c r="C3370" s="13">
        <v>3470</v>
      </c>
      <c r="D3370" s="13" t="s">
        <v>957</v>
      </c>
      <c r="E3370" s="13" t="s">
        <v>32</v>
      </c>
      <c r="F3370" s="13" t="s">
        <v>37</v>
      </c>
      <c r="G3370" s="13">
        <v>7.51</v>
      </c>
      <c r="H3370" s="26" t="s">
        <v>54</v>
      </c>
      <c r="I3370" s="26" t="s">
        <v>54</v>
      </c>
      <c r="J3370" s="13">
        <v>7</v>
      </c>
      <c r="K3370" s="13">
        <v>2008</v>
      </c>
      <c r="L3370" s="13" t="s">
        <v>33</v>
      </c>
      <c r="M3370" s="13">
        <v>24</v>
      </c>
      <c r="N3370" s="13">
        <v>0.4</v>
      </c>
      <c r="O3370" s="13">
        <v>9.6000000000000014</v>
      </c>
      <c r="P3370" s="13" t="s">
        <v>54</v>
      </c>
      <c r="Q3370" s="13" t="s">
        <v>54</v>
      </c>
      <c r="R3370" s="13" t="s">
        <v>54</v>
      </c>
      <c r="S3370" s="13">
        <v>8.3323353293413174</v>
      </c>
      <c r="T3370" s="13">
        <f>IFERROR(VLOOKUP(B845,[1]!users_table[#All],4),"NA")</f>
        <v>8.4223826714801451</v>
      </c>
      <c r="U3370" s="13" t="s">
        <v>76</v>
      </c>
    </row>
    <row r="3371" spans="1:21" x14ac:dyDescent="0.3">
      <c r="A3371" s="25">
        <v>3369</v>
      </c>
      <c r="B3371" s="13" t="s">
        <v>4</v>
      </c>
      <c r="C3371" s="13">
        <v>50265</v>
      </c>
      <c r="D3371" s="13" t="s">
        <v>958</v>
      </c>
      <c r="E3371" s="13" t="s">
        <v>32</v>
      </c>
      <c r="F3371" s="13" t="s">
        <v>37</v>
      </c>
      <c r="G3371" s="13">
        <v>8.64</v>
      </c>
      <c r="H3371" s="26">
        <v>44660</v>
      </c>
      <c r="I3371" s="26">
        <v>44867</v>
      </c>
      <c r="J3371" s="13">
        <v>9</v>
      </c>
      <c r="K3371" s="13">
        <v>2022</v>
      </c>
      <c r="L3371" s="13" t="s">
        <v>33</v>
      </c>
      <c r="M3371" s="13">
        <v>12</v>
      </c>
      <c r="N3371" s="13">
        <v>0.40250000000000002</v>
      </c>
      <c r="O3371" s="13">
        <v>4.83</v>
      </c>
      <c r="P3371" s="13">
        <v>208</v>
      </c>
      <c r="Q3371" s="13">
        <v>2.322115384615385E-2</v>
      </c>
      <c r="R3371" s="13">
        <v>5.7692307692307702E-2</v>
      </c>
      <c r="S3371" s="13">
        <v>8.3323353293413174</v>
      </c>
      <c r="T3371" s="7" t="str">
        <f>IFERROR(VLOOKUP(B846,[1]!users_table[#All],4),"NA")</f>
        <v>NA</v>
      </c>
      <c r="U3371" s="13" t="s">
        <v>65</v>
      </c>
    </row>
    <row r="3372" spans="1:21" x14ac:dyDescent="0.3">
      <c r="A3372" s="25">
        <v>3370</v>
      </c>
      <c r="B3372" s="13" t="s">
        <v>4</v>
      </c>
      <c r="C3372" s="13">
        <v>50265</v>
      </c>
      <c r="D3372" s="13" t="s">
        <v>958</v>
      </c>
      <c r="E3372" s="13" t="s">
        <v>32</v>
      </c>
      <c r="F3372" s="13" t="s">
        <v>37</v>
      </c>
      <c r="G3372" s="13">
        <v>8.64</v>
      </c>
      <c r="H3372" s="26">
        <v>44660</v>
      </c>
      <c r="I3372" s="26">
        <v>44867</v>
      </c>
      <c r="J3372" s="13">
        <v>9</v>
      </c>
      <c r="K3372" s="13">
        <v>2022</v>
      </c>
      <c r="L3372" s="13" t="s">
        <v>33</v>
      </c>
      <c r="M3372" s="13">
        <v>12</v>
      </c>
      <c r="N3372" s="13">
        <v>0.40250000000000002</v>
      </c>
      <c r="O3372" s="13">
        <v>4.83</v>
      </c>
      <c r="P3372" s="13">
        <v>208</v>
      </c>
      <c r="Q3372" s="13">
        <v>2.322115384615385E-2</v>
      </c>
      <c r="R3372" s="13">
        <v>5.7692307692307702E-2</v>
      </c>
      <c r="S3372" s="13">
        <v>8.3323353293413174</v>
      </c>
      <c r="T3372" s="7" t="str">
        <f>IFERROR(VLOOKUP(B846,[1]!users_table[#All],4),"NA")</f>
        <v>NA</v>
      </c>
      <c r="U3372" s="13" t="s">
        <v>83</v>
      </c>
    </row>
    <row r="3373" spans="1:21" x14ac:dyDescent="0.3">
      <c r="A3373" s="25">
        <v>3371</v>
      </c>
      <c r="B3373" s="13" t="s">
        <v>4</v>
      </c>
      <c r="C3373" s="13">
        <v>50265</v>
      </c>
      <c r="D3373" s="13" t="s">
        <v>958</v>
      </c>
      <c r="E3373" s="13" t="s">
        <v>32</v>
      </c>
      <c r="F3373" s="13" t="s">
        <v>37</v>
      </c>
      <c r="G3373" s="13">
        <v>8.64</v>
      </c>
      <c r="H3373" s="26">
        <v>44660</v>
      </c>
      <c r="I3373" s="26">
        <v>44867</v>
      </c>
      <c r="J3373" s="13">
        <v>9</v>
      </c>
      <c r="K3373" s="13">
        <v>2022</v>
      </c>
      <c r="L3373" s="13" t="s">
        <v>33</v>
      </c>
      <c r="M3373" s="13">
        <v>12</v>
      </c>
      <c r="N3373" s="13">
        <v>0.40250000000000002</v>
      </c>
      <c r="O3373" s="13">
        <v>4.83</v>
      </c>
      <c r="P3373" s="13">
        <v>208</v>
      </c>
      <c r="Q3373" s="13">
        <v>2.322115384615385E-2</v>
      </c>
      <c r="R3373" s="13">
        <v>5.7692307692307702E-2</v>
      </c>
      <c r="S3373" s="13">
        <v>8.3323353293413174</v>
      </c>
      <c r="T3373" s="13" t="str">
        <f>IFERROR(VLOOKUP(B846,[1]!users_table[#All],4),"NA")</f>
        <v>NA</v>
      </c>
      <c r="U3373" s="13" t="s">
        <v>1037</v>
      </c>
    </row>
    <row r="3374" spans="1:21" x14ac:dyDescent="0.3">
      <c r="A3374" s="25">
        <v>3372</v>
      </c>
      <c r="B3374" s="13" t="s">
        <v>4</v>
      </c>
      <c r="C3374" s="13">
        <v>50265</v>
      </c>
      <c r="D3374" s="13" t="s">
        <v>958</v>
      </c>
      <c r="E3374" s="13" t="s">
        <v>32</v>
      </c>
      <c r="F3374" s="13" t="s">
        <v>37</v>
      </c>
      <c r="G3374" s="13">
        <v>8.64</v>
      </c>
      <c r="H3374" s="26">
        <v>44660</v>
      </c>
      <c r="I3374" s="26">
        <v>44867</v>
      </c>
      <c r="J3374" s="13">
        <v>9</v>
      </c>
      <c r="K3374" s="13">
        <v>2022</v>
      </c>
      <c r="L3374" s="13" t="s">
        <v>33</v>
      </c>
      <c r="M3374" s="13">
        <v>12</v>
      </c>
      <c r="N3374" s="13">
        <v>0.40250000000000002</v>
      </c>
      <c r="O3374" s="13">
        <v>4.83</v>
      </c>
      <c r="P3374" s="13">
        <v>208</v>
      </c>
      <c r="Q3374" s="13">
        <v>2.322115384615385E-2</v>
      </c>
      <c r="R3374" s="13">
        <v>5.7692307692307702E-2</v>
      </c>
      <c r="S3374" s="13">
        <v>8.3323353293413174</v>
      </c>
      <c r="T3374" s="13" t="str">
        <f>IFERROR(VLOOKUP(B846,[1]!users_table[#All],4),"NA")</f>
        <v>NA</v>
      </c>
      <c r="U3374" s="13" t="s">
        <v>64</v>
      </c>
    </row>
    <row r="3375" spans="1:21" x14ac:dyDescent="0.3">
      <c r="A3375" s="25">
        <v>3373</v>
      </c>
      <c r="B3375" s="13" t="s">
        <v>4</v>
      </c>
      <c r="C3375" s="13">
        <v>50265</v>
      </c>
      <c r="D3375" s="13" t="s">
        <v>958</v>
      </c>
      <c r="E3375" s="13" t="s">
        <v>32</v>
      </c>
      <c r="F3375" s="13" t="s">
        <v>37</v>
      </c>
      <c r="G3375" s="13">
        <v>8.64</v>
      </c>
      <c r="H3375" s="26">
        <v>44660</v>
      </c>
      <c r="I3375" s="26">
        <v>44867</v>
      </c>
      <c r="J3375" s="13">
        <v>9</v>
      </c>
      <c r="K3375" s="13">
        <v>2022</v>
      </c>
      <c r="L3375" s="13" t="s">
        <v>33</v>
      </c>
      <c r="M3375" s="13">
        <v>12</v>
      </c>
      <c r="N3375" s="13">
        <v>0.40250000000000002</v>
      </c>
      <c r="O3375" s="13">
        <v>4.83</v>
      </c>
      <c r="P3375" s="13">
        <v>208</v>
      </c>
      <c r="Q3375" s="13">
        <v>2.322115384615385E-2</v>
      </c>
      <c r="R3375" s="13">
        <v>5.7692307692307702E-2</v>
      </c>
      <c r="S3375" s="13">
        <v>8.3323353293413174</v>
      </c>
      <c r="T3375" s="13" t="str">
        <f>IFERROR(VLOOKUP(B846,[1]!users_table[#All],4),"NA")</f>
        <v>NA</v>
      </c>
      <c r="U3375" s="13" t="s">
        <v>68</v>
      </c>
    </row>
    <row r="3376" spans="1:21" x14ac:dyDescent="0.3">
      <c r="A3376" s="25">
        <v>3374</v>
      </c>
      <c r="B3376" s="13" t="s">
        <v>4</v>
      </c>
      <c r="C3376" s="13">
        <v>9253</v>
      </c>
      <c r="D3376" s="13" t="s">
        <v>959</v>
      </c>
      <c r="E3376" s="13" t="s">
        <v>32</v>
      </c>
      <c r="F3376" s="13" t="s">
        <v>386</v>
      </c>
      <c r="G3376" s="13">
        <v>9.08</v>
      </c>
      <c r="H3376" s="13" t="s">
        <v>54</v>
      </c>
      <c r="I3376" s="13" t="s">
        <v>54</v>
      </c>
      <c r="J3376" s="13">
        <v>10</v>
      </c>
      <c r="K3376" s="13">
        <v>2011</v>
      </c>
      <c r="L3376" s="13" t="s">
        <v>33</v>
      </c>
      <c r="M3376" s="13">
        <v>24</v>
      </c>
      <c r="N3376" s="13">
        <v>0.40555555555555561</v>
      </c>
      <c r="O3376" s="13">
        <v>9.7333333333333343</v>
      </c>
      <c r="P3376" s="13" t="s">
        <v>54</v>
      </c>
      <c r="Q3376" s="13" t="s">
        <v>54</v>
      </c>
      <c r="R3376" s="13" t="s">
        <v>54</v>
      </c>
      <c r="S3376" s="13">
        <v>8.3323353293413174</v>
      </c>
      <c r="T3376" s="13" t="str">
        <f>IFERROR(VLOOKUP(B847,[1]!users_table[#All],4),"NA")</f>
        <v>NA</v>
      </c>
      <c r="U3376" s="13" t="s">
        <v>66</v>
      </c>
    </row>
    <row r="3377" spans="1:21" x14ac:dyDescent="0.3">
      <c r="A3377" s="25">
        <v>3375</v>
      </c>
      <c r="B3377" s="13" t="s">
        <v>4</v>
      </c>
      <c r="C3377" s="13">
        <v>9253</v>
      </c>
      <c r="D3377" s="13" t="s">
        <v>959</v>
      </c>
      <c r="E3377" s="13" t="s">
        <v>32</v>
      </c>
      <c r="F3377" s="13" t="s">
        <v>386</v>
      </c>
      <c r="G3377" s="13">
        <v>9.08</v>
      </c>
      <c r="H3377" s="13" t="s">
        <v>54</v>
      </c>
      <c r="I3377" s="26" t="s">
        <v>54</v>
      </c>
      <c r="J3377" s="13">
        <v>10</v>
      </c>
      <c r="K3377" s="13">
        <v>2011</v>
      </c>
      <c r="L3377" s="13" t="s">
        <v>33</v>
      </c>
      <c r="M3377" s="13">
        <v>24</v>
      </c>
      <c r="N3377" s="13">
        <v>0.40555555555555561</v>
      </c>
      <c r="O3377" s="13">
        <v>9.7333333333333343</v>
      </c>
      <c r="P3377" s="13" t="s">
        <v>54</v>
      </c>
      <c r="Q3377" s="13" t="s">
        <v>54</v>
      </c>
      <c r="R3377" s="13" t="s">
        <v>54</v>
      </c>
      <c r="S3377" s="13">
        <v>8.3323353293413174</v>
      </c>
      <c r="T3377" s="13" t="str">
        <f>IFERROR(VLOOKUP(B847,[1]!users_table[#All],4),"NA")</f>
        <v>NA</v>
      </c>
      <c r="U3377" s="13" t="s">
        <v>78</v>
      </c>
    </row>
    <row r="3378" spans="1:21" x14ac:dyDescent="0.3">
      <c r="A3378" s="25">
        <v>3376</v>
      </c>
      <c r="B3378" s="13" t="s">
        <v>4</v>
      </c>
      <c r="C3378" s="13">
        <v>9253</v>
      </c>
      <c r="D3378" s="13" t="s">
        <v>959</v>
      </c>
      <c r="E3378" s="13" t="s">
        <v>32</v>
      </c>
      <c r="F3378" s="13" t="s">
        <v>386</v>
      </c>
      <c r="G3378" s="13">
        <v>9.08</v>
      </c>
      <c r="H3378" s="26" t="s">
        <v>54</v>
      </c>
      <c r="I3378" s="26" t="s">
        <v>54</v>
      </c>
      <c r="J3378" s="13">
        <v>10</v>
      </c>
      <c r="K3378" s="13">
        <v>2011</v>
      </c>
      <c r="L3378" s="13" t="s">
        <v>33</v>
      </c>
      <c r="M3378" s="13">
        <v>24</v>
      </c>
      <c r="N3378" s="13">
        <v>0.40555555555555561</v>
      </c>
      <c r="O3378" s="13">
        <v>9.7333333333333343</v>
      </c>
      <c r="P3378" s="13" t="s">
        <v>54</v>
      </c>
      <c r="Q3378" s="13" t="s">
        <v>54</v>
      </c>
      <c r="R3378" s="13" t="s">
        <v>54</v>
      </c>
      <c r="S3378" s="13">
        <v>8.3323353293413174</v>
      </c>
      <c r="T3378" s="13" t="str">
        <f>IFERROR(VLOOKUP(B847,[1]!users_table[#All],4),"NA")</f>
        <v>NA</v>
      </c>
      <c r="U3378" s="13" t="s">
        <v>62</v>
      </c>
    </row>
    <row r="3379" spans="1:21" x14ac:dyDescent="0.3">
      <c r="A3379" s="25">
        <v>3377</v>
      </c>
      <c r="B3379" s="13" t="s">
        <v>4</v>
      </c>
      <c r="C3379" s="13">
        <v>9253</v>
      </c>
      <c r="D3379" s="13" t="s">
        <v>959</v>
      </c>
      <c r="E3379" s="13" t="s">
        <v>32</v>
      </c>
      <c r="F3379" s="13" t="s">
        <v>386</v>
      </c>
      <c r="G3379" s="13">
        <v>9.08</v>
      </c>
      <c r="H3379" s="26" t="s">
        <v>54</v>
      </c>
      <c r="I3379" s="26" t="s">
        <v>54</v>
      </c>
      <c r="J3379" s="13">
        <v>10</v>
      </c>
      <c r="K3379" s="13">
        <v>2011</v>
      </c>
      <c r="L3379" s="13" t="s">
        <v>33</v>
      </c>
      <c r="M3379" s="13">
        <v>24</v>
      </c>
      <c r="N3379" s="13">
        <v>0.40555555555555561</v>
      </c>
      <c r="O3379" s="13">
        <v>9.7333333333333343</v>
      </c>
      <c r="P3379" s="13" t="s">
        <v>54</v>
      </c>
      <c r="Q3379" s="13" t="s">
        <v>54</v>
      </c>
      <c r="R3379" s="13" t="s">
        <v>54</v>
      </c>
      <c r="S3379" s="13">
        <v>8.3323353293413174</v>
      </c>
      <c r="T3379" s="13" t="str">
        <f>IFERROR(VLOOKUP(B847,[1]!users_table[#All],4),"NA")</f>
        <v>NA</v>
      </c>
      <c r="U3379" s="13" t="s">
        <v>1025</v>
      </c>
    </row>
    <row r="3380" spans="1:21" x14ac:dyDescent="0.3">
      <c r="A3380" s="25">
        <v>3378</v>
      </c>
      <c r="B3380" s="13" t="s">
        <v>4</v>
      </c>
      <c r="C3380" s="13">
        <v>9253</v>
      </c>
      <c r="D3380" s="13" t="s">
        <v>959</v>
      </c>
      <c r="E3380" s="13" t="s">
        <v>32</v>
      </c>
      <c r="F3380" s="13" t="s">
        <v>386</v>
      </c>
      <c r="G3380" s="13">
        <v>9.08</v>
      </c>
      <c r="H3380" s="26" t="s">
        <v>54</v>
      </c>
      <c r="I3380" s="26" t="s">
        <v>54</v>
      </c>
      <c r="J3380" s="13">
        <v>10</v>
      </c>
      <c r="K3380" s="13">
        <v>2011</v>
      </c>
      <c r="L3380" s="13" t="s">
        <v>33</v>
      </c>
      <c r="M3380" s="13">
        <v>24</v>
      </c>
      <c r="N3380" s="13">
        <v>0.40555555555555561</v>
      </c>
      <c r="O3380" s="13">
        <v>9.7333333333333343</v>
      </c>
      <c r="P3380" s="13" t="s">
        <v>54</v>
      </c>
      <c r="Q3380" s="13" t="s">
        <v>54</v>
      </c>
      <c r="R3380" s="13" t="s">
        <v>54</v>
      </c>
      <c r="S3380" s="13">
        <v>8.3323353293413174</v>
      </c>
      <c r="T3380" s="13" t="str">
        <f>IFERROR(VLOOKUP(B847,[1]!users_table[#All],4),"NA")</f>
        <v>NA</v>
      </c>
      <c r="U3380" s="13" t="s">
        <v>79</v>
      </c>
    </row>
    <row r="3381" spans="1:21" x14ac:dyDescent="0.3">
      <c r="A3381" s="25">
        <v>3379</v>
      </c>
      <c r="B3381" s="13" t="s">
        <v>4</v>
      </c>
      <c r="C3381" s="13">
        <v>30484</v>
      </c>
      <c r="D3381" s="13" t="s">
        <v>960</v>
      </c>
      <c r="E3381" s="13" t="s">
        <v>32</v>
      </c>
      <c r="F3381" s="13" t="s">
        <v>386</v>
      </c>
      <c r="G3381" s="13">
        <v>8.5299999999999994</v>
      </c>
      <c r="H3381" s="26" t="s">
        <v>54</v>
      </c>
      <c r="I3381" s="26">
        <v>43370</v>
      </c>
      <c r="J3381" s="13">
        <v>10</v>
      </c>
      <c r="K3381" s="13">
        <v>2018</v>
      </c>
      <c r="L3381" s="13" t="s">
        <v>33</v>
      </c>
      <c r="M3381" s="13">
        <v>23</v>
      </c>
      <c r="N3381" s="13">
        <v>0.39444444444444438</v>
      </c>
      <c r="O3381" s="13">
        <v>9.0722222222222211</v>
      </c>
      <c r="P3381" s="13" t="s">
        <v>54</v>
      </c>
      <c r="Q3381" s="13" t="s">
        <v>54</v>
      </c>
      <c r="R3381" s="13" t="s">
        <v>54</v>
      </c>
      <c r="S3381" s="13">
        <v>8.3323353293413174</v>
      </c>
      <c r="T3381" s="13" t="str">
        <f>IFERROR(VLOOKUP(B848,[1]!users_table[#All],4),"NA")</f>
        <v>NA</v>
      </c>
      <c r="U3381" s="13" t="s">
        <v>66</v>
      </c>
    </row>
    <row r="3382" spans="1:21" x14ac:dyDescent="0.3">
      <c r="A3382" s="25">
        <v>3380</v>
      </c>
      <c r="B3382" s="13" t="s">
        <v>4</v>
      </c>
      <c r="C3382" s="13">
        <v>30484</v>
      </c>
      <c r="D3382" s="13" t="s">
        <v>960</v>
      </c>
      <c r="E3382" s="13" t="s">
        <v>32</v>
      </c>
      <c r="F3382" s="13" t="s">
        <v>386</v>
      </c>
      <c r="G3382" s="13">
        <v>8.5299999999999994</v>
      </c>
      <c r="H3382" s="26" t="s">
        <v>54</v>
      </c>
      <c r="I3382" s="26">
        <v>43370</v>
      </c>
      <c r="J3382" s="13">
        <v>10</v>
      </c>
      <c r="K3382" s="13">
        <v>2018</v>
      </c>
      <c r="L3382" s="13" t="s">
        <v>33</v>
      </c>
      <c r="M3382" s="13">
        <v>23</v>
      </c>
      <c r="N3382" s="13">
        <v>0.39444444444444438</v>
      </c>
      <c r="O3382" s="13">
        <v>9.0722222222222211</v>
      </c>
      <c r="P3382" s="13" t="s">
        <v>54</v>
      </c>
      <c r="Q3382" s="13" t="s">
        <v>54</v>
      </c>
      <c r="R3382" s="13" t="s">
        <v>54</v>
      </c>
      <c r="S3382" s="13">
        <v>8.3323353293413174</v>
      </c>
      <c r="T3382" s="13" t="str">
        <f>IFERROR(VLOOKUP(B848,[1]!users_table[#All],4),"NA")</f>
        <v>NA</v>
      </c>
      <c r="U3382" s="13" t="s">
        <v>62</v>
      </c>
    </row>
    <row r="3383" spans="1:21" x14ac:dyDescent="0.3">
      <c r="A3383" s="25">
        <v>3381</v>
      </c>
      <c r="B3383" s="13" t="s">
        <v>4</v>
      </c>
      <c r="C3383" s="13">
        <v>30484</v>
      </c>
      <c r="D3383" s="13" t="s">
        <v>960</v>
      </c>
      <c r="E3383" s="13" t="s">
        <v>32</v>
      </c>
      <c r="F3383" s="13" t="s">
        <v>386</v>
      </c>
      <c r="G3383" s="13">
        <v>8.5299999999999994</v>
      </c>
      <c r="H3383" s="26" t="s">
        <v>54</v>
      </c>
      <c r="I3383" s="26">
        <v>43370</v>
      </c>
      <c r="J3383" s="13">
        <v>10</v>
      </c>
      <c r="K3383" s="13">
        <v>2018</v>
      </c>
      <c r="L3383" s="13" t="s">
        <v>33</v>
      </c>
      <c r="M3383" s="13">
        <v>23</v>
      </c>
      <c r="N3383" s="13">
        <v>0.39444444444444438</v>
      </c>
      <c r="O3383" s="13">
        <v>9.0722222222222211</v>
      </c>
      <c r="P3383" s="13" t="s">
        <v>54</v>
      </c>
      <c r="Q3383" s="13" t="s">
        <v>54</v>
      </c>
      <c r="R3383" s="13" t="s">
        <v>54</v>
      </c>
      <c r="S3383" s="13">
        <v>8.3323353293413174</v>
      </c>
      <c r="T3383" s="13" t="str">
        <f>IFERROR(VLOOKUP(B848,[1]!users_table[#All],4),"NA")</f>
        <v>NA</v>
      </c>
      <c r="U3383" s="13" t="s">
        <v>1025</v>
      </c>
    </row>
    <row r="3384" spans="1:21" x14ac:dyDescent="0.3">
      <c r="A3384" s="25">
        <v>3382</v>
      </c>
      <c r="B3384" s="13" t="s">
        <v>4</v>
      </c>
      <c r="C3384" s="13">
        <v>30484</v>
      </c>
      <c r="D3384" s="13" t="s">
        <v>960</v>
      </c>
      <c r="E3384" s="13" t="s">
        <v>32</v>
      </c>
      <c r="F3384" s="13" t="s">
        <v>386</v>
      </c>
      <c r="G3384" s="13">
        <v>8.5299999999999994</v>
      </c>
      <c r="H3384" s="26" t="s">
        <v>54</v>
      </c>
      <c r="I3384" s="26">
        <v>43370</v>
      </c>
      <c r="J3384" s="13">
        <v>10</v>
      </c>
      <c r="K3384" s="13">
        <v>2018</v>
      </c>
      <c r="L3384" s="13" t="s">
        <v>33</v>
      </c>
      <c r="M3384" s="13">
        <v>23</v>
      </c>
      <c r="N3384" s="13">
        <v>0.39444444444444438</v>
      </c>
      <c r="O3384" s="13">
        <v>9.0722222222222211</v>
      </c>
      <c r="P3384" s="13" t="s">
        <v>54</v>
      </c>
      <c r="Q3384" s="13" t="s">
        <v>54</v>
      </c>
      <c r="R3384" s="13" t="s">
        <v>54</v>
      </c>
      <c r="S3384" s="13">
        <v>8.3323353293413174</v>
      </c>
      <c r="T3384" s="13" t="str">
        <f>IFERROR(VLOOKUP(B848,[1]!users_table[#All],4),"NA")</f>
        <v>NA</v>
      </c>
      <c r="U3384" s="13" t="s">
        <v>79</v>
      </c>
    </row>
    <row r="3385" spans="1:21" x14ac:dyDescent="0.3">
      <c r="A3385" s="25">
        <v>3383</v>
      </c>
      <c r="B3385" s="13" t="s">
        <v>4</v>
      </c>
      <c r="C3385" s="13">
        <v>11577</v>
      </c>
      <c r="D3385" s="13" t="s">
        <v>961</v>
      </c>
      <c r="E3385" s="13" t="s">
        <v>168</v>
      </c>
      <c r="F3385" s="13" t="s">
        <v>386</v>
      </c>
      <c r="G3385" s="13">
        <v>8.4499999999999993</v>
      </c>
      <c r="H3385" s="26" t="s">
        <v>54</v>
      </c>
      <c r="I3385" s="26" t="s">
        <v>54</v>
      </c>
      <c r="J3385" s="13">
        <v>10</v>
      </c>
      <c r="K3385" s="13">
        <v>2013</v>
      </c>
      <c r="L3385" s="13" t="s">
        <v>33</v>
      </c>
      <c r="M3385" s="13">
        <v>1</v>
      </c>
      <c r="N3385" s="13">
        <v>1.5</v>
      </c>
      <c r="O3385" s="13">
        <v>1.5</v>
      </c>
      <c r="P3385" s="13" t="s">
        <v>54</v>
      </c>
      <c r="Q3385" s="13" t="s">
        <v>54</v>
      </c>
      <c r="R3385" s="13" t="s">
        <v>54</v>
      </c>
      <c r="S3385" s="13">
        <v>8.3323353293413174</v>
      </c>
      <c r="T3385" s="13">
        <f>IFERROR(VLOOKUP(B849,[1]!users_table[#All],4),"NA")</f>
        <v>8.4223826714801451</v>
      </c>
      <c r="U3385" s="13" t="s">
        <v>66</v>
      </c>
    </row>
    <row r="3386" spans="1:21" x14ac:dyDescent="0.3">
      <c r="A3386" s="25">
        <v>3384</v>
      </c>
      <c r="B3386" s="13" t="s">
        <v>4</v>
      </c>
      <c r="C3386" s="13">
        <v>11577</v>
      </c>
      <c r="D3386" s="13" t="s">
        <v>961</v>
      </c>
      <c r="E3386" s="13" t="s">
        <v>168</v>
      </c>
      <c r="F3386" s="13" t="s">
        <v>386</v>
      </c>
      <c r="G3386" s="13">
        <v>8.4499999999999993</v>
      </c>
      <c r="H3386" s="26" t="s">
        <v>54</v>
      </c>
      <c r="I3386" s="26" t="s">
        <v>54</v>
      </c>
      <c r="J3386" s="13">
        <v>10</v>
      </c>
      <c r="K3386" s="13">
        <v>2013</v>
      </c>
      <c r="L3386" s="13" t="s">
        <v>33</v>
      </c>
      <c r="M3386" s="13">
        <v>1</v>
      </c>
      <c r="N3386" s="13">
        <v>1.5</v>
      </c>
      <c r="O3386" s="13">
        <v>1.5</v>
      </c>
      <c r="P3386" s="13" t="s">
        <v>54</v>
      </c>
      <c r="Q3386" s="13" t="s">
        <v>54</v>
      </c>
      <c r="R3386" s="13" t="s">
        <v>54</v>
      </c>
      <c r="S3386" s="13">
        <v>8.3323353293413174</v>
      </c>
      <c r="T3386" s="13">
        <f>IFERROR(VLOOKUP(B849,[1]!users_table[#All],4),"NA")</f>
        <v>8.4223826714801451</v>
      </c>
      <c r="U3386" s="13" t="s">
        <v>62</v>
      </c>
    </row>
    <row r="3387" spans="1:21" x14ac:dyDescent="0.3">
      <c r="A3387" s="25">
        <v>3385</v>
      </c>
      <c r="B3387" s="13" t="s">
        <v>4</v>
      </c>
      <c r="C3387" s="13">
        <v>32188</v>
      </c>
      <c r="D3387" s="13" t="s">
        <v>962</v>
      </c>
      <c r="E3387" s="13" t="s">
        <v>28</v>
      </c>
      <c r="F3387" s="13" t="s">
        <v>386</v>
      </c>
      <c r="G3387" s="13">
        <v>8.25</v>
      </c>
      <c r="H3387" s="26">
        <v>42398</v>
      </c>
      <c r="I3387" s="26">
        <v>42398</v>
      </c>
      <c r="J3387" s="13">
        <v>10</v>
      </c>
      <c r="K3387" s="13">
        <v>2015</v>
      </c>
      <c r="L3387" s="13" t="s">
        <v>35</v>
      </c>
      <c r="M3387" s="13">
        <v>1</v>
      </c>
      <c r="N3387" s="13">
        <v>0.4</v>
      </c>
      <c r="O3387" s="13">
        <v>0.4</v>
      </c>
      <c r="P3387" s="13">
        <v>1</v>
      </c>
      <c r="Q3387" s="13">
        <v>0.4</v>
      </c>
      <c r="R3387" s="13">
        <v>1</v>
      </c>
      <c r="S3387" s="13">
        <v>8.3323353293413174</v>
      </c>
      <c r="T3387" s="13">
        <f>IFERROR(VLOOKUP(B850,[1]!users_table[#All],4),"NA")</f>
        <v>8.4223826714801451</v>
      </c>
      <c r="U3387" s="13" t="s">
        <v>62</v>
      </c>
    </row>
    <row r="3388" spans="1:21" x14ac:dyDescent="0.3">
      <c r="A3388" s="25">
        <v>3386</v>
      </c>
      <c r="B3388" s="13" t="s">
        <v>4</v>
      </c>
      <c r="C3388" s="13">
        <v>32188</v>
      </c>
      <c r="D3388" s="13" t="s">
        <v>962</v>
      </c>
      <c r="E3388" s="13" t="s">
        <v>28</v>
      </c>
      <c r="F3388" s="13" t="s">
        <v>386</v>
      </c>
      <c r="G3388" s="13">
        <v>8.25</v>
      </c>
      <c r="H3388" s="26">
        <v>42398</v>
      </c>
      <c r="I3388" s="26">
        <v>42398</v>
      </c>
      <c r="J3388" s="13">
        <v>10</v>
      </c>
      <c r="K3388" s="13">
        <v>2015</v>
      </c>
      <c r="L3388" s="13" t="s">
        <v>35</v>
      </c>
      <c r="M3388" s="13">
        <v>1</v>
      </c>
      <c r="N3388" s="13">
        <v>0.4</v>
      </c>
      <c r="O3388" s="13">
        <v>0.4</v>
      </c>
      <c r="P3388" s="13">
        <v>1</v>
      </c>
      <c r="Q3388" s="13">
        <v>0.4</v>
      </c>
      <c r="R3388" s="13">
        <v>1</v>
      </c>
      <c r="S3388" s="13">
        <v>8.3323353293413174</v>
      </c>
      <c r="T3388" s="13">
        <f>IFERROR(VLOOKUP(B850,[1]!users_table[#All],4),"NA")</f>
        <v>8.4223826714801451</v>
      </c>
      <c r="U3388" s="13" t="s">
        <v>1025</v>
      </c>
    </row>
    <row r="3389" spans="1:21" x14ac:dyDescent="0.3">
      <c r="A3389" s="25">
        <v>3387</v>
      </c>
      <c r="B3389" s="13" t="s">
        <v>4</v>
      </c>
      <c r="C3389" s="13">
        <v>32188</v>
      </c>
      <c r="D3389" s="13" t="s">
        <v>962</v>
      </c>
      <c r="E3389" s="13" t="s">
        <v>28</v>
      </c>
      <c r="F3389" s="13" t="s">
        <v>386</v>
      </c>
      <c r="G3389" s="13">
        <v>8.25</v>
      </c>
      <c r="H3389" s="26">
        <v>42398</v>
      </c>
      <c r="I3389" s="26">
        <v>42398</v>
      </c>
      <c r="J3389" s="13">
        <v>10</v>
      </c>
      <c r="K3389" s="13">
        <v>2015</v>
      </c>
      <c r="L3389" s="13" t="s">
        <v>35</v>
      </c>
      <c r="M3389" s="13">
        <v>1</v>
      </c>
      <c r="N3389" s="13">
        <v>0.4</v>
      </c>
      <c r="O3389" s="13">
        <v>0.4</v>
      </c>
      <c r="P3389" s="13">
        <v>1</v>
      </c>
      <c r="Q3389" s="13">
        <v>0.4</v>
      </c>
      <c r="R3389" s="13">
        <v>1</v>
      </c>
      <c r="S3389" s="13">
        <v>8.3323353293413174</v>
      </c>
      <c r="T3389" s="13">
        <f>IFERROR(VLOOKUP(B850,[1]!users_table[#All],4),"NA")</f>
        <v>8.4223826714801451</v>
      </c>
      <c r="U3389" s="13" t="s">
        <v>79</v>
      </c>
    </row>
    <row r="3390" spans="1:21" x14ac:dyDescent="0.3">
      <c r="A3390" s="25">
        <v>3388</v>
      </c>
      <c r="B3390" s="13" t="s">
        <v>4</v>
      </c>
      <c r="C3390" s="13">
        <v>10863</v>
      </c>
      <c r="D3390" s="13" t="s">
        <v>963</v>
      </c>
      <c r="E3390" s="13" t="s">
        <v>28</v>
      </c>
      <c r="F3390" s="13" t="s">
        <v>386</v>
      </c>
      <c r="G3390" s="13">
        <v>8.2899999999999991</v>
      </c>
      <c r="H3390" s="26" t="s">
        <v>54</v>
      </c>
      <c r="I3390" s="26" t="s">
        <v>54</v>
      </c>
      <c r="J3390" s="13">
        <v>10</v>
      </c>
      <c r="K3390" s="13">
        <v>2012</v>
      </c>
      <c r="L3390" s="13" t="s">
        <v>30</v>
      </c>
      <c r="M3390" s="13">
        <v>1</v>
      </c>
      <c r="N3390" s="13">
        <v>0.41111111111111109</v>
      </c>
      <c r="O3390" s="13">
        <v>0.41111111111111109</v>
      </c>
      <c r="P3390" s="13" t="s">
        <v>54</v>
      </c>
      <c r="Q3390" s="13" t="s">
        <v>54</v>
      </c>
      <c r="R3390" s="13" t="s">
        <v>54</v>
      </c>
      <c r="S3390" s="13">
        <v>8.3323353293413174</v>
      </c>
      <c r="T3390" s="13">
        <f>IFERROR(VLOOKUP(B851,[1]!users_table[#All],4),"NA")</f>
        <v>8.4223826714801451</v>
      </c>
      <c r="U3390" s="13" t="s">
        <v>64</v>
      </c>
    </row>
    <row r="3391" spans="1:21" x14ac:dyDescent="0.3">
      <c r="A3391" s="25">
        <v>3389</v>
      </c>
      <c r="B3391" s="13" t="s">
        <v>4</v>
      </c>
      <c r="C3391" s="13">
        <v>10863</v>
      </c>
      <c r="D3391" s="13" t="s">
        <v>963</v>
      </c>
      <c r="E3391" s="13" t="s">
        <v>28</v>
      </c>
      <c r="F3391" s="13" t="s">
        <v>386</v>
      </c>
      <c r="G3391" s="13">
        <v>8.2899999999999991</v>
      </c>
      <c r="H3391" s="26" t="s">
        <v>54</v>
      </c>
      <c r="I3391" s="26" t="s">
        <v>54</v>
      </c>
      <c r="J3391" s="13">
        <v>10</v>
      </c>
      <c r="K3391" s="13">
        <v>2012</v>
      </c>
      <c r="L3391" s="13" t="s">
        <v>30</v>
      </c>
      <c r="M3391" s="13">
        <v>1</v>
      </c>
      <c r="N3391" s="13">
        <v>0.41111111111111109</v>
      </c>
      <c r="O3391" s="13">
        <v>0.41111111111111109</v>
      </c>
      <c r="P3391" s="13" t="s">
        <v>54</v>
      </c>
      <c r="Q3391" s="13" t="s">
        <v>54</v>
      </c>
      <c r="R3391" s="13" t="s">
        <v>54</v>
      </c>
      <c r="S3391" s="13">
        <v>8.3323353293413174</v>
      </c>
      <c r="T3391" s="13">
        <f>IFERROR(VLOOKUP(B851,[1]!users_table[#All],4),"NA")</f>
        <v>8.4223826714801451</v>
      </c>
      <c r="U3391" s="13" t="s">
        <v>62</v>
      </c>
    </row>
    <row r="3392" spans="1:21" x14ac:dyDescent="0.3">
      <c r="A3392" s="25">
        <v>3390</v>
      </c>
      <c r="B3392" s="13" t="s">
        <v>4</v>
      </c>
      <c r="C3392" s="13">
        <v>10863</v>
      </c>
      <c r="D3392" s="13" t="s">
        <v>963</v>
      </c>
      <c r="E3392" s="13" t="s">
        <v>28</v>
      </c>
      <c r="F3392" s="13" t="s">
        <v>386</v>
      </c>
      <c r="G3392" s="13">
        <v>8.2899999999999991</v>
      </c>
      <c r="H3392" s="26" t="s">
        <v>54</v>
      </c>
      <c r="I3392" s="26" t="s">
        <v>54</v>
      </c>
      <c r="J3392" s="13">
        <v>10</v>
      </c>
      <c r="K3392" s="13">
        <v>2012</v>
      </c>
      <c r="L3392" s="13" t="s">
        <v>30</v>
      </c>
      <c r="M3392" s="13">
        <v>1</v>
      </c>
      <c r="N3392" s="13">
        <v>0.41111111111111109</v>
      </c>
      <c r="O3392" s="13">
        <v>0.41111111111111109</v>
      </c>
      <c r="P3392" s="13" t="s">
        <v>54</v>
      </c>
      <c r="Q3392" s="13" t="s">
        <v>54</v>
      </c>
      <c r="R3392" s="13" t="s">
        <v>54</v>
      </c>
      <c r="S3392" s="13">
        <v>8.3323353293413174</v>
      </c>
      <c r="T3392" s="13">
        <f>IFERROR(VLOOKUP(B851,[1]!users_table[#All],4),"NA")</f>
        <v>8.4223826714801451</v>
      </c>
      <c r="U3392" s="13" t="s">
        <v>79</v>
      </c>
    </row>
    <row r="3393" spans="1:21" x14ac:dyDescent="0.3">
      <c r="A3393" s="25">
        <v>3391</v>
      </c>
      <c r="B3393" s="13" t="s">
        <v>4</v>
      </c>
      <c r="C3393" s="13">
        <v>27957</v>
      </c>
      <c r="D3393" s="13" t="s">
        <v>964</v>
      </c>
      <c r="E3393" s="13" t="s">
        <v>50</v>
      </c>
      <c r="F3393" s="13" t="s">
        <v>386</v>
      </c>
      <c r="G3393" s="13">
        <v>7.42</v>
      </c>
      <c r="H3393" s="26" t="s">
        <v>54</v>
      </c>
      <c r="I3393" s="26" t="s">
        <v>54</v>
      </c>
      <c r="J3393" s="13">
        <v>6</v>
      </c>
      <c r="K3393" s="13">
        <v>2014</v>
      </c>
      <c r="L3393" s="13" t="s">
        <v>35</v>
      </c>
      <c r="M3393" s="13">
        <v>4</v>
      </c>
      <c r="N3393" s="13">
        <v>6.4444444444444443E-2</v>
      </c>
      <c r="O3393" s="13">
        <v>0.25777777777777777</v>
      </c>
      <c r="P3393" s="13" t="s">
        <v>54</v>
      </c>
      <c r="Q3393" s="13" t="s">
        <v>54</v>
      </c>
      <c r="R3393" s="13" t="s">
        <v>54</v>
      </c>
      <c r="S3393" s="13">
        <v>8.3323353293413174</v>
      </c>
      <c r="T3393" s="13">
        <f>IFERROR(VLOOKUP(B852,[1]!users_table[#All],4),"NA")</f>
        <v>8.4223826714801451</v>
      </c>
      <c r="U3393" s="13" t="s">
        <v>64</v>
      </c>
    </row>
    <row r="3394" spans="1:21" x14ac:dyDescent="0.3">
      <c r="A3394" s="25">
        <v>3392</v>
      </c>
      <c r="B3394" s="13" t="s">
        <v>4</v>
      </c>
      <c r="C3394" s="13">
        <v>27957</v>
      </c>
      <c r="D3394" s="13" t="s">
        <v>964</v>
      </c>
      <c r="E3394" s="13" t="s">
        <v>50</v>
      </c>
      <c r="F3394" s="13" t="s">
        <v>386</v>
      </c>
      <c r="G3394" s="13">
        <v>7.42</v>
      </c>
      <c r="H3394" s="26" t="s">
        <v>54</v>
      </c>
      <c r="I3394" s="26" t="s">
        <v>54</v>
      </c>
      <c r="J3394" s="13">
        <v>6</v>
      </c>
      <c r="K3394" s="13">
        <v>2014</v>
      </c>
      <c r="L3394" s="13" t="s">
        <v>35</v>
      </c>
      <c r="M3394" s="13">
        <v>4</v>
      </c>
      <c r="N3394" s="13">
        <v>6.4444444444444443E-2</v>
      </c>
      <c r="O3394" s="13">
        <v>0.25777777777777777</v>
      </c>
      <c r="P3394" s="13" t="s">
        <v>54</v>
      </c>
      <c r="Q3394" s="13" t="s">
        <v>54</v>
      </c>
      <c r="R3394" s="13" t="s">
        <v>54</v>
      </c>
      <c r="S3394" s="13">
        <v>8.3323353293413174</v>
      </c>
      <c r="T3394" s="13">
        <f>IFERROR(VLOOKUP(B852,[1]!users_table[#All],4),"NA")</f>
        <v>8.4223826714801451</v>
      </c>
      <c r="U3394" s="13" t="s">
        <v>62</v>
      </c>
    </row>
    <row r="3395" spans="1:21" x14ac:dyDescent="0.3">
      <c r="A3395" s="25">
        <v>3393</v>
      </c>
      <c r="B3395" s="13" t="s">
        <v>4</v>
      </c>
      <c r="C3395" s="13">
        <v>18277</v>
      </c>
      <c r="D3395" s="13" t="s">
        <v>965</v>
      </c>
      <c r="E3395" s="13" t="s">
        <v>32</v>
      </c>
      <c r="F3395" s="13" t="s">
        <v>152</v>
      </c>
      <c r="G3395" s="13">
        <v>7.04</v>
      </c>
      <c r="H3395" s="26">
        <v>42113</v>
      </c>
      <c r="I3395" s="26">
        <v>42120</v>
      </c>
      <c r="J3395" s="13">
        <v>8</v>
      </c>
      <c r="K3395" s="13">
        <v>2013</v>
      </c>
      <c r="L3395" s="13" t="s">
        <v>35</v>
      </c>
      <c r="M3395" s="13">
        <v>24</v>
      </c>
      <c r="N3395" s="13">
        <v>0.4</v>
      </c>
      <c r="O3395" s="13">
        <v>9.6000000000000014</v>
      </c>
      <c r="P3395" s="13">
        <v>8</v>
      </c>
      <c r="Q3395" s="13">
        <v>1.2</v>
      </c>
      <c r="R3395" s="13">
        <v>3</v>
      </c>
      <c r="S3395" s="13">
        <v>8.3323353293413174</v>
      </c>
      <c r="T3395" s="13">
        <f>IFERROR(VLOOKUP(B853,[1]!users_table[#All],4),"NA")</f>
        <v>8.4223826714801451</v>
      </c>
      <c r="U3395" s="13" t="s">
        <v>65</v>
      </c>
    </row>
    <row r="3396" spans="1:21" x14ac:dyDescent="0.3">
      <c r="A3396" s="25">
        <v>3394</v>
      </c>
      <c r="B3396" s="13" t="s">
        <v>4</v>
      </c>
      <c r="C3396" s="13">
        <v>18277</v>
      </c>
      <c r="D3396" s="13" t="s">
        <v>965</v>
      </c>
      <c r="E3396" s="13" t="s">
        <v>32</v>
      </c>
      <c r="F3396" s="13" t="s">
        <v>152</v>
      </c>
      <c r="G3396" s="13">
        <v>7.04</v>
      </c>
      <c r="H3396" s="26">
        <v>42113</v>
      </c>
      <c r="I3396" s="26">
        <v>42120</v>
      </c>
      <c r="J3396" s="13">
        <v>8</v>
      </c>
      <c r="K3396" s="13">
        <v>2013</v>
      </c>
      <c r="L3396" s="13" t="s">
        <v>35</v>
      </c>
      <c r="M3396" s="13">
        <v>24</v>
      </c>
      <c r="N3396" s="13">
        <v>0.4</v>
      </c>
      <c r="O3396" s="13">
        <v>9.6000000000000014</v>
      </c>
      <c r="P3396" s="13">
        <v>8</v>
      </c>
      <c r="Q3396" s="13">
        <v>1.2</v>
      </c>
      <c r="R3396" s="13">
        <v>3</v>
      </c>
      <c r="S3396" s="13">
        <v>8.3323353293413174</v>
      </c>
      <c r="T3396" s="13">
        <f>IFERROR(VLOOKUP(B853,[1]!users_table[#All],4),"NA")</f>
        <v>8.4223826714801451</v>
      </c>
      <c r="U3396" s="13" t="s">
        <v>1011</v>
      </c>
    </row>
    <row r="3397" spans="1:21" x14ac:dyDescent="0.3">
      <c r="A3397" s="25">
        <v>3395</v>
      </c>
      <c r="B3397" s="13" t="s">
        <v>4</v>
      </c>
      <c r="C3397" s="13">
        <v>18277</v>
      </c>
      <c r="D3397" s="13" t="s">
        <v>965</v>
      </c>
      <c r="E3397" s="13" t="s">
        <v>32</v>
      </c>
      <c r="F3397" s="13" t="s">
        <v>152</v>
      </c>
      <c r="G3397" s="13">
        <v>7.04</v>
      </c>
      <c r="H3397" s="26">
        <v>42113</v>
      </c>
      <c r="I3397" s="26">
        <v>42120</v>
      </c>
      <c r="J3397" s="13">
        <v>8</v>
      </c>
      <c r="K3397" s="13">
        <v>2013</v>
      </c>
      <c r="L3397" s="13" t="s">
        <v>35</v>
      </c>
      <c r="M3397" s="13">
        <v>24</v>
      </c>
      <c r="N3397" s="13">
        <v>0.4</v>
      </c>
      <c r="O3397" s="13">
        <v>9.6000000000000014</v>
      </c>
      <c r="P3397" s="13">
        <v>8</v>
      </c>
      <c r="Q3397" s="13">
        <v>1.2</v>
      </c>
      <c r="R3397" s="13">
        <v>3</v>
      </c>
      <c r="S3397" s="13">
        <v>8.3323353293413174</v>
      </c>
      <c r="T3397" s="13">
        <f>IFERROR(VLOOKUP(B853,[1]!users_table[#All],4),"NA")</f>
        <v>8.4223826714801451</v>
      </c>
      <c r="U3397" s="13" t="s">
        <v>60</v>
      </c>
    </row>
    <row r="3398" spans="1:21" x14ac:dyDescent="0.3">
      <c r="A3398" s="25">
        <v>3396</v>
      </c>
      <c r="B3398" s="13" t="s">
        <v>4</v>
      </c>
      <c r="C3398" s="13">
        <v>18277</v>
      </c>
      <c r="D3398" s="13" t="s">
        <v>965</v>
      </c>
      <c r="E3398" s="13" t="s">
        <v>32</v>
      </c>
      <c r="F3398" s="13" t="s">
        <v>152</v>
      </c>
      <c r="G3398" s="13">
        <v>7.04</v>
      </c>
      <c r="H3398" s="26">
        <v>42113</v>
      </c>
      <c r="I3398" s="26">
        <v>42120</v>
      </c>
      <c r="J3398" s="13">
        <v>8</v>
      </c>
      <c r="K3398" s="13">
        <v>2013</v>
      </c>
      <c r="L3398" s="13" t="s">
        <v>35</v>
      </c>
      <c r="M3398" s="13">
        <v>24</v>
      </c>
      <c r="N3398" s="13">
        <v>0.4</v>
      </c>
      <c r="O3398" s="13">
        <v>9.6000000000000014</v>
      </c>
      <c r="P3398" s="13">
        <v>8</v>
      </c>
      <c r="Q3398" s="13">
        <v>1.2</v>
      </c>
      <c r="R3398" s="13">
        <v>3</v>
      </c>
      <c r="S3398" s="13">
        <v>8.3323353293413174</v>
      </c>
      <c r="T3398" s="7">
        <f>IFERROR(VLOOKUP(B853,[1]!users_table[#All],4),"NA")</f>
        <v>8.4223826714801451</v>
      </c>
      <c r="U3398" s="13" t="s">
        <v>77</v>
      </c>
    </row>
    <row r="3399" spans="1:21" x14ac:dyDescent="0.3">
      <c r="A3399" s="25">
        <v>3397</v>
      </c>
      <c r="B3399" s="13" t="s">
        <v>4</v>
      </c>
      <c r="C3399" s="13">
        <v>18277</v>
      </c>
      <c r="D3399" s="13" t="s">
        <v>965</v>
      </c>
      <c r="E3399" s="13" t="s">
        <v>32</v>
      </c>
      <c r="F3399" s="13" t="s">
        <v>152</v>
      </c>
      <c r="G3399" s="13">
        <v>7.04</v>
      </c>
      <c r="H3399" s="26">
        <v>42113</v>
      </c>
      <c r="I3399" s="26">
        <v>42120</v>
      </c>
      <c r="J3399" s="13">
        <v>8</v>
      </c>
      <c r="K3399" s="13">
        <v>2013</v>
      </c>
      <c r="L3399" s="13" t="s">
        <v>35</v>
      </c>
      <c r="M3399" s="13">
        <v>24</v>
      </c>
      <c r="N3399" s="13">
        <v>0.4</v>
      </c>
      <c r="O3399" s="13">
        <v>9.6000000000000014</v>
      </c>
      <c r="P3399" s="13">
        <v>8</v>
      </c>
      <c r="Q3399" s="13">
        <v>1.2</v>
      </c>
      <c r="R3399" s="13">
        <v>3</v>
      </c>
      <c r="S3399" s="13">
        <v>8.3323353293413174</v>
      </c>
      <c r="T3399" s="13">
        <f>IFERROR(VLOOKUP(B853,[1]!users_table[#All],4),"NA")</f>
        <v>8.4223826714801451</v>
      </c>
      <c r="U3399" s="13" t="s">
        <v>70</v>
      </c>
    </row>
    <row r="3400" spans="1:21" x14ac:dyDescent="0.3">
      <c r="A3400" s="25">
        <v>3398</v>
      </c>
      <c r="B3400" s="13" t="s">
        <v>4</v>
      </c>
      <c r="C3400" s="13">
        <v>18277</v>
      </c>
      <c r="D3400" s="13" t="s">
        <v>965</v>
      </c>
      <c r="E3400" s="13" t="s">
        <v>32</v>
      </c>
      <c r="F3400" s="13" t="s">
        <v>152</v>
      </c>
      <c r="G3400" s="13">
        <v>7.04</v>
      </c>
      <c r="H3400" s="26">
        <v>42113</v>
      </c>
      <c r="I3400" s="26">
        <v>42120</v>
      </c>
      <c r="J3400" s="13">
        <v>8</v>
      </c>
      <c r="K3400" s="13">
        <v>2013</v>
      </c>
      <c r="L3400" s="13" t="s">
        <v>35</v>
      </c>
      <c r="M3400" s="13">
        <v>24</v>
      </c>
      <c r="N3400" s="13">
        <v>0.4</v>
      </c>
      <c r="O3400" s="13">
        <v>9.6000000000000014</v>
      </c>
      <c r="P3400" s="13">
        <v>8</v>
      </c>
      <c r="Q3400" s="13">
        <v>1.2</v>
      </c>
      <c r="R3400" s="13">
        <v>3</v>
      </c>
      <c r="S3400" s="13">
        <v>8.3323353293413174</v>
      </c>
      <c r="T3400" s="13">
        <f>IFERROR(VLOOKUP(B853,[1]!users_table[#All],4),"NA")</f>
        <v>8.4223826714801451</v>
      </c>
      <c r="U3400" s="13" t="s">
        <v>1027</v>
      </c>
    </row>
    <row r="3401" spans="1:21" x14ac:dyDescent="0.3">
      <c r="A3401" s="25">
        <v>3399</v>
      </c>
      <c r="B3401" s="13" t="s">
        <v>4</v>
      </c>
      <c r="C3401" s="13">
        <v>18277</v>
      </c>
      <c r="D3401" s="13" t="s">
        <v>965</v>
      </c>
      <c r="E3401" s="13" t="s">
        <v>32</v>
      </c>
      <c r="F3401" s="13" t="s">
        <v>152</v>
      </c>
      <c r="G3401" s="13">
        <v>7.04</v>
      </c>
      <c r="H3401" s="26">
        <v>42113</v>
      </c>
      <c r="I3401" s="26">
        <v>42120</v>
      </c>
      <c r="J3401" s="13">
        <v>8</v>
      </c>
      <c r="K3401" s="13">
        <v>2013</v>
      </c>
      <c r="L3401" s="13" t="s">
        <v>35</v>
      </c>
      <c r="M3401" s="13">
        <v>24</v>
      </c>
      <c r="N3401" s="13">
        <v>0.4</v>
      </c>
      <c r="O3401" s="13">
        <v>9.6000000000000014</v>
      </c>
      <c r="P3401" s="13">
        <v>8</v>
      </c>
      <c r="Q3401" s="13">
        <v>1.2</v>
      </c>
      <c r="R3401" s="13">
        <v>3</v>
      </c>
      <c r="S3401" s="13">
        <v>8.3323353293413174</v>
      </c>
      <c r="T3401" s="13">
        <f>IFERROR(VLOOKUP(B853,[1]!users_table[#All],4),"NA")</f>
        <v>8.4223826714801451</v>
      </c>
      <c r="U3401" s="13" t="s">
        <v>84</v>
      </c>
    </row>
    <row r="3402" spans="1:21" x14ac:dyDescent="0.3">
      <c r="A3402" s="25">
        <v>3400</v>
      </c>
      <c r="B3402" s="13" t="s">
        <v>4</v>
      </c>
      <c r="C3402" s="13">
        <v>16524</v>
      </c>
      <c r="D3402" s="13" t="s">
        <v>966</v>
      </c>
      <c r="E3402" s="13" t="s">
        <v>32</v>
      </c>
      <c r="F3402" s="13" t="s">
        <v>29</v>
      </c>
      <c r="G3402" s="13">
        <v>7.46</v>
      </c>
      <c r="H3402" s="26">
        <v>42782</v>
      </c>
      <c r="I3402" s="26">
        <v>42785</v>
      </c>
      <c r="J3402" s="13">
        <v>8</v>
      </c>
      <c r="K3402" s="13">
        <v>2013</v>
      </c>
      <c r="L3402" s="13" t="s">
        <v>33</v>
      </c>
      <c r="M3402" s="13">
        <v>13</v>
      </c>
      <c r="N3402" s="13">
        <v>0.39444444444444438</v>
      </c>
      <c r="O3402" s="13">
        <v>5.1277777777777773</v>
      </c>
      <c r="P3402" s="13">
        <v>4</v>
      </c>
      <c r="Q3402" s="13">
        <v>1.2819444444444441</v>
      </c>
      <c r="R3402" s="13">
        <v>3.25</v>
      </c>
      <c r="S3402" s="13">
        <v>8.3323353293413174</v>
      </c>
      <c r="T3402" s="13">
        <f>IFERROR(VLOOKUP(B854,[1]!users_table[#All],4),"NA")</f>
        <v>8.4223826714801451</v>
      </c>
      <c r="U3402" s="13" t="s">
        <v>65</v>
      </c>
    </row>
    <row r="3403" spans="1:21" x14ac:dyDescent="0.3">
      <c r="A3403" s="25">
        <v>3401</v>
      </c>
      <c r="B3403" s="13" t="s">
        <v>4</v>
      </c>
      <c r="C3403" s="13">
        <v>16524</v>
      </c>
      <c r="D3403" s="13" t="s">
        <v>966</v>
      </c>
      <c r="E3403" s="13" t="s">
        <v>32</v>
      </c>
      <c r="F3403" s="13" t="s">
        <v>29</v>
      </c>
      <c r="G3403" s="13">
        <v>7.46</v>
      </c>
      <c r="H3403" s="26">
        <v>42782</v>
      </c>
      <c r="I3403" s="26">
        <v>42785</v>
      </c>
      <c r="J3403" s="13">
        <v>8</v>
      </c>
      <c r="K3403" s="13">
        <v>2013</v>
      </c>
      <c r="L3403" s="13" t="s">
        <v>33</v>
      </c>
      <c r="M3403" s="13">
        <v>13</v>
      </c>
      <c r="N3403" s="13">
        <v>0.39444444444444438</v>
      </c>
      <c r="O3403" s="13">
        <v>5.1277777777777773</v>
      </c>
      <c r="P3403" s="13">
        <v>4</v>
      </c>
      <c r="Q3403" s="13">
        <v>1.2819444444444441</v>
      </c>
      <c r="R3403" s="13">
        <v>3.25</v>
      </c>
      <c r="S3403" s="13">
        <v>8.3323353293413174</v>
      </c>
      <c r="T3403" s="13">
        <f>IFERROR(VLOOKUP(B854,[1]!users_table[#All],4),"NA")</f>
        <v>8.4223826714801451</v>
      </c>
      <c r="U3403" s="13" t="s">
        <v>59</v>
      </c>
    </row>
    <row r="3404" spans="1:21" x14ac:dyDescent="0.3">
      <c r="A3404" s="25">
        <v>3402</v>
      </c>
      <c r="B3404" s="13" t="s">
        <v>4</v>
      </c>
      <c r="C3404" s="13">
        <v>16524</v>
      </c>
      <c r="D3404" s="13" t="s">
        <v>966</v>
      </c>
      <c r="E3404" s="13" t="s">
        <v>32</v>
      </c>
      <c r="F3404" s="13" t="s">
        <v>29</v>
      </c>
      <c r="G3404" s="13">
        <v>7.46</v>
      </c>
      <c r="H3404" s="26">
        <v>42782</v>
      </c>
      <c r="I3404" s="26">
        <v>42785</v>
      </c>
      <c r="J3404" s="13">
        <v>8</v>
      </c>
      <c r="K3404" s="13">
        <v>2013</v>
      </c>
      <c r="L3404" s="13" t="s">
        <v>33</v>
      </c>
      <c r="M3404" s="13">
        <v>13</v>
      </c>
      <c r="N3404" s="13">
        <v>0.39444444444444438</v>
      </c>
      <c r="O3404" s="13">
        <v>5.1277777777777773</v>
      </c>
      <c r="P3404" s="13">
        <v>4</v>
      </c>
      <c r="Q3404" s="13">
        <v>1.2819444444444441</v>
      </c>
      <c r="R3404" s="13">
        <v>3.25</v>
      </c>
      <c r="S3404" s="13">
        <v>8.3323353293413174</v>
      </c>
      <c r="T3404" s="13">
        <f>IFERROR(VLOOKUP(B854,[1]!users_table[#All],4),"NA")</f>
        <v>8.4223826714801451</v>
      </c>
      <c r="U3404" s="13" t="s">
        <v>1023</v>
      </c>
    </row>
    <row r="3405" spans="1:21" x14ac:dyDescent="0.3">
      <c r="A3405" s="25">
        <v>3403</v>
      </c>
      <c r="B3405" s="13" t="s">
        <v>4</v>
      </c>
      <c r="C3405" s="13">
        <v>16524</v>
      </c>
      <c r="D3405" s="13" t="s">
        <v>966</v>
      </c>
      <c r="E3405" s="13" t="s">
        <v>32</v>
      </c>
      <c r="F3405" s="13" t="s">
        <v>29</v>
      </c>
      <c r="G3405" s="13">
        <v>7.46</v>
      </c>
      <c r="H3405" s="26">
        <v>42782</v>
      </c>
      <c r="I3405" s="26">
        <v>42785</v>
      </c>
      <c r="J3405" s="13">
        <v>8</v>
      </c>
      <c r="K3405" s="13">
        <v>2013</v>
      </c>
      <c r="L3405" s="13" t="s">
        <v>33</v>
      </c>
      <c r="M3405" s="13">
        <v>13</v>
      </c>
      <c r="N3405" s="13">
        <v>0.39444444444444438</v>
      </c>
      <c r="O3405" s="13">
        <v>5.1277777777777773</v>
      </c>
      <c r="P3405" s="13">
        <v>4</v>
      </c>
      <c r="Q3405" s="13">
        <v>1.2819444444444441</v>
      </c>
      <c r="R3405" s="13">
        <v>3.25</v>
      </c>
      <c r="S3405" s="13">
        <v>8.3323353293413174</v>
      </c>
      <c r="T3405" s="13">
        <f>IFERROR(VLOOKUP(B854,[1]!users_table[#All],4),"NA")</f>
        <v>8.4223826714801451</v>
      </c>
      <c r="U3405" s="13" t="s">
        <v>62</v>
      </c>
    </row>
    <row r="3406" spans="1:21" x14ac:dyDescent="0.3">
      <c r="A3406" s="25">
        <v>3404</v>
      </c>
      <c r="B3406" s="13" t="s">
        <v>4</v>
      </c>
      <c r="C3406" s="13">
        <v>11757</v>
      </c>
      <c r="D3406" s="13" t="s">
        <v>967</v>
      </c>
      <c r="E3406" s="13" t="s">
        <v>32</v>
      </c>
      <c r="F3406" s="13" t="s">
        <v>152</v>
      </c>
      <c r="G3406" s="13">
        <v>7.2</v>
      </c>
      <c r="H3406" s="26">
        <v>43666</v>
      </c>
      <c r="I3406" s="26">
        <v>43667</v>
      </c>
      <c r="J3406" s="13">
        <v>9</v>
      </c>
      <c r="K3406" s="13">
        <v>2012</v>
      </c>
      <c r="L3406" s="13" t="s">
        <v>39</v>
      </c>
      <c r="M3406" s="13">
        <v>25</v>
      </c>
      <c r="N3406" s="13">
        <v>0.39444444444444438</v>
      </c>
      <c r="O3406" s="13">
        <v>9.8611111111111107</v>
      </c>
      <c r="P3406" s="13">
        <v>2</v>
      </c>
      <c r="Q3406" s="13">
        <v>4.9305555555555554</v>
      </c>
      <c r="R3406" s="13">
        <v>12.5</v>
      </c>
      <c r="S3406" s="13">
        <v>8.3323353293413174</v>
      </c>
      <c r="T3406" s="13">
        <f>IFERROR(VLOOKUP(B855,[1]!users_table[#All],4),"NA")</f>
        <v>8.4223826714801451</v>
      </c>
      <c r="U3406" s="13" t="s">
        <v>65</v>
      </c>
    </row>
    <row r="3407" spans="1:21" x14ac:dyDescent="0.3">
      <c r="A3407" s="25">
        <v>3405</v>
      </c>
      <c r="B3407" s="13" t="s">
        <v>4</v>
      </c>
      <c r="C3407" s="13">
        <v>11757</v>
      </c>
      <c r="D3407" s="13" t="s">
        <v>967</v>
      </c>
      <c r="E3407" s="13" t="s">
        <v>32</v>
      </c>
      <c r="F3407" s="13" t="s">
        <v>152</v>
      </c>
      <c r="G3407" s="13">
        <v>7.2</v>
      </c>
      <c r="H3407" s="26">
        <v>43666</v>
      </c>
      <c r="I3407" s="26">
        <v>43667</v>
      </c>
      <c r="J3407" s="13">
        <v>9</v>
      </c>
      <c r="K3407" s="13">
        <v>2012</v>
      </c>
      <c r="L3407" s="13" t="s">
        <v>39</v>
      </c>
      <c r="M3407" s="13">
        <v>25</v>
      </c>
      <c r="N3407" s="13">
        <v>0.39444444444444438</v>
      </c>
      <c r="O3407" s="13">
        <v>9.8611111111111107</v>
      </c>
      <c r="P3407" s="13">
        <v>2</v>
      </c>
      <c r="Q3407" s="13">
        <v>4.9305555555555554</v>
      </c>
      <c r="R3407" s="13">
        <v>12.5</v>
      </c>
      <c r="S3407" s="13">
        <v>8.3323353293413174</v>
      </c>
      <c r="T3407" s="13">
        <f>IFERROR(VLOOKUP(B855,[1]!users_table[#All],4),"NA")</f>
        <v>8.4223826714801451</v>
      </c>
      <c r="U3407" s="13" t="s">
        <v>59</v>
      </c>
    </row>
    <row r="3408" spans="1:21" x14ac:dyDescent="0.3">
      <c r="A3408" s="25">
        <v>3406</v>
      </c>
      <c r="B3408" s="13" t="s">
        <v>4</v>
      </c>
      <c r="C3408" s="13">
        <v>11757</v>
      </c>
      <c r="D3408" s="13" t="s">
        <v>967</v>
      </c>
      <c r="E3408" s="13" t="s">
        <v>32</v>
      </c>
      <c r="F3408" s="13" t="s">
        <v>152</v>
      </c>
      <c r="G3408" s="13">
        <v>7.2</v>
      </c>
      <c r="H3408" s="26">
        <v>43666</v>
      </c>
      <c r="I3408" s="26">
        <v>43667</v>
      </c>
      <c r="J3408" s="13">
        <v>9</v>
      </c>
      <c r="K3408" s="13">
        <v>2012</v>
      </c>
      <c r="L3408" s="13" t="s">
        <v>39</v>
      </c>
      <c r="M3408" s="13">
        <v>25</v>
      </c>
      <c r="N3408" s="13">
        <v>0.39444444444444438</v>
      </c>
      <c r="O3408" s="13">
        <v>9.8611111111111107</v>
      </c>
      <c r="P3408" s="13">
        <v>2</v>
      </c>
      <c r="Q3408" s="13">
        <v>4.9305555555555554</v>
      </c>
      <c r="R3408" s="13">
        <v>12.5</v>
      </c>
      <c r="S3408" s="13">
        <v>8.3323353293413174</v>
      </c>
      <c r="T3408" s="13">
        <f>IFERROR(VLOOKUP(B855,[1]!users_table[#All],4),"NA")</f>
        <v>8.4223826714801451</v>
      </c>
      <c r="U3408" s="13" t="s">
        <v>60</v>
      </c>
    </row>
    <row r="3409" spans="1:21" x14ac:dyDescent="0.3">
      <c r="A3409" s="25">
        <v>3407</v>
      </c>
      <c r="B3409" s="13" t="s">
        <v>4</v>
      </c>
      <c r="C3409" s="13">
        <v>11757</v>
      </c>
      <c r="D3409" s="13" t="s">
        <v>967</v>
      </c>
      <c r="E3409" s="13" t="s">
        <v>32</v>
      </c>
      <c r="F3409" s="13" t="s">
        <v>152</v>
      </c>
      <c r="G3409" s="13">
        <v>7.2</v>
      </c>
      <c r="H3409" s="26">
        <v>43666</v>
      </c>
      <c r="I3409" s="26">
        <v>43667</v>
      </c>
      <c r="J3409" s="13">
        <v>9</v>
      </c>
      <c r="K3409" s="13">
        <v>2012</v>
      </c>
      <c r="L3409" s="13" t="s">
        <v>39</v>
      </c>
      <c r="M3409" s="13">
        <v>25</v>
      </c>
      <c r="N3409" s="13">
        <v>0.39444444444444438</v>
      </c>
      <c r="O3409" s="13">
        <v>9.8611111111111107</v>
      </c>
      <c r="P3409" s="13">
        <v>2</v>
      </c>
      <c r="Q3409" s="13">
        <v>4.9305555555555554</v>
      </c>
      <c r="R3409" s="13">
        <v>12.5</v>
      </c>
      <c r="S3409" s="13">
        <v>8.3323353293413174</v>
      </c>
      <c r="T3409" s="13">
        <f>IFERROR(VLOOKUP(B855,[1]!users_table[#All],4),"NA")</f>
        <v>8.4223826714801451</v>
      </c>
      <c r="U3409" s="13" t="s">
        <v>1040</v>
      </c>
    </row>
    <row r="3410" spans="1:21" x14ac:dyDescent="0.3">
      <c r="A3410" s="25">
        <v>3408</v>
      </c>
      <c r="B3410" s="13" t="s">
        <v>4</v>
      </c>
      <c r="C3410" s="13">
        <v>11757</v>
      </c>
      <c r="D3410" s="13" t="s">
        <v>967</v>
      </c>
      <c r="E3410" s="13" t="s">
        <v>32</v>
      </c>
      <c r="F3410" s="13" t="s">
        <v>152</v>
      </c>
      <c r="G3410" s="13">
        <v>7.2</v>
      </c>
      <c r="H3410" s="26">
        <v>43666</v>
      </c>
      <c r="I3410" s="26">
        <v>43667</v>
      </c>
      <c r="J3410" s="13">
        <v>9</v>
      </c>
      <c r="K3410" s="13">
        <v>2012</v>
      </c>
      <c r="L3410" s="13" t="s">
        <v>39</v>
      </c>
      <c r="M3410" s="13">
        <v>25</v>
      </c>
      <c r="N3410" s="13">
        <v>0.39444444444444438</v>
      </c>
      <c r="O3410" s="13">
        <v>9.8611111111111107</v>
      </c>
      <c r="P3410" s="13">
        <v>2</v>
      </c>
      <c r="Q3410" s="13">
        <v>4.9305555555555554</v>
      </c>
      <c r="R3410" s="13">
        <v>12.5</v>
      </c>
      <c r="S3410" s="13">
        <v>8.3323353293413174</v>
      </c>
      <c r="T3410" s="13">
        <f>IFERROR(VLOOKUP(B855,[1]!users_table[#All],4),"NA")</f>
        <v>8.4223826714801451</v>
      </c>
      <c r="U3410" s="13" t="s">
        <v>75</v>
      </c>
    </row>
    <row r="3411" spans="1:21" x14ac:dyDescent="0.3">
      <c r="A3411" s="25">
        <v>3409</v>
      </c>
      <c r="B3411" s="13" t="s">
        <v>4</v>
      </c>
      <c r="C3411" s="13">
        <v>11757</v>
      </c>
      <c r="D3411" s="13" t="s">
        <v>967</v>
      </c>
      <c r="E3411" s="13" t="s">
        <v>32</v>
      </c>
      <c r="F3411" s="13" t="s">
        <v>152</v>
      </c>
      <c r="G3411" s="13">
        <v>7.2</v>
      </c>
      <c r="H3411" s="26">
        <v>43666</v>
      </c>
      <c r="I3411" s="26">
        <v>43667</v>
      </c>
      <c r="J3411" s="13">
        <v>9</v>
      </c>
      <c r="K3411" s="13">
        <v>2012</v>
      </c>
      <c r="L3411" s="13" t="s">
        <v>39</v>
      </c>
      <c r="M3411" s="13">
        <v>25</v>
      </c>
      <c r="N3411" s="13">
        <v>0.39444444444444438</v>
      </c>
      <c r="O3411" s="13">
        <v>9.8611111111111107</v>
      </c>
      <c r="P3411" s="13">
        <v>2</v>
      </c>
      <c r="Q3411" s="13">
        <v>4.9305555555555554</v>
      </c>
      <c r="R3411" s="13">
        <v>12.5</v>
      </c>
      <c r="S3411" s="13">
        <v>8.3323353293413174</v>
      </c>
      <c r="T3411" s="13">
        <f>IFERROR(VLOOKUP(B855,[1]!users_table[#All],4),"NA")</f>
        <v>8.4223826714801451</v>
      </c>
      <c r="U3411" s="13" t="s">
        <v>63</v>
      </c>
    </row>
    <row r="3412" spans="1:21" x14ac:dyDescent="0.3">
      <c r="A3412" s="25">
        <v>3410</v>
      </c>
      <c r="B3412" s="13" t="s">
        <v>4</v>
      </c>
      <c r="C3412" s="13">
        <v>21881</v>
      </c>
      <c r="D3412" s="13" t="s">
        <v>968</v>
      </c>
      <c r="E3412" s="13" t="s">
        <v>32</v>
      </c>
      <c r="F3412" s="13" t="s">
        <v>152</v>
      </c>
      <c r="G3412" s="13">
        <v>6.7</v>
      </c>
      <c r="H3412" s="26">
        <v>43667</v>
      </c>
      <c r="I3412" s="26">
        <v>43668</v>
      </c>
      <c r="J3412" s="13">
        <v>10</v>
      </c>
      <c r="K3412" s="13">
        <v>2014</v>
      </c>
      <c r="L3412" s="13" t="s">
        <v>39</v>
      </c>
      <c r="M3412" s="13">
        <v>24</v>
      </c>
      <c r="N3412" s="13">
        <v>0.39444444444444438</v>
      </c>
      <c r="O3412" s="13">
        <v>9.4666666666666668</v>
      </c>
      <c r="P3412" s="13">
        <v>2</v>
      </c>
      <c r="Q3412" s="13">
        <v>4.7333333333333334</v>
      </c>
      <c r="R3412" s="13">
        <v>12</v>
      </c>
      <c r="S3412" s="13">
        <v>8.3323353293413174</v>
      </c>
      <c r="T3412" s="13">
        <f>IFERROR(VLOOKUP(B856,[1]!users_table[#All],4),"NA")</f>
        <v>8.4223826714801451</v>
      </c>
      <c r="U3412" s="13" t="s">
        <v>65</v>
      </c>
    </row>
    <row r="3413" spans="1:21" x14ac:dyDescent="0.3">
      <c r="A3413" s="25">
        <v>3411</v>
      </c>
      <c r="B3413" s="13" t="s">
        <v>4</v>
      </c>
      <c r="C3413" s="13">
        <v>21881</v>
      </c>
      <c r="D3413" s="13" t="s">
        <v>968</v>
      </c>
      <c r="E3413" s="13" t="s">
        <v>32</v>
      </c>
      <c r="F3413" s="13" t="s">
        <v>152</v>
      </c>
      <c r="G3413" s="13">
        <v>6.7</v>
      </c>
      <c r="H3413" s="26">
        <v>43667</v>
      </c>
      <c r="I3413" s="26">
        <v>43668</v>
      </c>
      <c r="J3413" s="13">
        <v>10</v>
      </c>
      <c r="K3413" s="13">
        <v>2014</v>
      </c>
      <c r="L3413" s="13" t="s">
        <v>39</v>
      </c>
      <c r="M3413" s="13">
        <v>24</v>
      </c>
      <c r="N3413" s="13">
        <v>0.39444444444444438</v>
      </c>
      <c r="O3413" s="13">
        <v>9.4666666666666668</v>
      </c>
      <c r="P3413" s="13">
        <v>2</v>
      </c>
      <c r="Q3413" s="13">
        <v>4.7333333333333334</v>
      </c>
      <c r="R3413" s="13">
        <v>12</v>
      </c>
      <c r="S3413" s="13">
        <v>8.3323353293413174</v>
      </c>
      <c r="T3413" s="13">
        <f>IFERROR(VLOOKUP(B856,[1]!users_table[#All],4),"NA")</f>
        <v>8.4223826714801451</v>
      </c>
      <c r="U3413" s="13" t="s">
        <v>59</v>
      </c>
    </row>
    <row r="3414" spans="1:21" x14ac:dyDescent="0.3">
      <c r="A3414" s="25">
        <v>3412</v>
      </c>
      <c r="B3414" s="13" t="s">
        <v>4</v>
      </c>
      <c r="C3414" s="13">
        <v>21881</v>
      </c>
      <c r="D3414" s="13" t="s">
        <v>968</v>
      </c>
      <c r="E3414" s="13" t="s">
        <v>32</v>
      </c>
      <c r="F3414" s="13" t="s">
        <v>152</v>
      </c>
      <c r="G3414" s="13">
        <v>6.7</v>
      </c>
      <c r="H3414" s="26">
        <v>43667</v>
      </c>
      <c r="I3414" s="26">
        <v>43668</v>
      </c>
      <c r="J3414" s="13">
        <v>10</v>
      </c>
      <c r="K3414" s="13">
        <v>2014</v>
      </c>
      <c r="L3414" s="13" t="s">
        <v>39</v>
      </c>
      <c r="M3414" s="13">
        <v>24</v>
      </c>
      <c r="N3414" s="13">
        <v>0.39444444444444438</v>
      </c>
      <c r="O3414" s="13">
        <v>9.4666666666666668</v>
      </c>
      <c r="P3414" s="13">
        <v>2</v>
      </c>
      <c r="Q3414" s="13">
        <v>4.7333333333333334</v>
      </c>
      <c r="R3414" s="13">
        <v>12</v>
      </c>
      <c r="S3414" s="13">
        <v>8.3323353293413174</v>
      </c>
      <c r="T3414" s="13">
        <f>IFERROR(VLOOKUP(B856,[1]!users_table[#All],4),"NA")</f>
        <v>8.4223826714801451</v>
      </c>
      <c r="U3414" s="13" t="s">
        <v>60</v>
      </c>
    </row>
    <row r="3415" spans="1:21" x14ac:dyDescent="0.3">
      <c r="A3415" s="25">
        <v>3413</v>
      </c>
      <c r="B3415" s="13" t="s">
        <v>4</v>
      </c>
      <c r="C3415" s="13">
        <v>21881</v>
      </c>
      <c r="D3415" s="13" t="s">
        <v>968</v>
      </c>
      <c r="E3415" s="13" t="s">
        <v>32</v>
      </c>
      <c r="F3415" s="13" t="s">
        <v>152</v>
      </c>
      <c r="G3415" s="13">
        <v>6.7</v>
      </c>
      <c r="H3415" s="26">
        <v>43667</v>
      </c>
      <c r="I3415" s="26">
        <v>43668</v>
      </c>
      <c r="J3415" s="13">
        <v>10</v>
      </c>
      <c r="K3415" s="13">
        <v>2014</v>
      </c>
      <c r="L3415" s="13" t="s">
        <v>39</v>
      </c>
      <c r="M3415" s="13">
        <v>24</v>
      </c>
      <c r="N3415" s="13">
        <v>0.39444444444444438</v>
      </c>
      <c r="O3415" s="13">
        <v>9.4666666666666668</v>
      </c>
      <c r="P3415" s="13">
        <v>2</v>
      </c>
      <c r="Q3415" s="13">
        <v>4.7333333333333334</v>
      </c>
      <c r="R3415" s="13">
        <v>12</v>
      </c>
      <c r="S3415" s="13">
        <v>8.3323353293413174</v>
      </c>
      <c r="T3415" s="13">
        <f>IFERROR(VLOOKUP(B856,[1]!users_table[#All],4),"NA")</f>
        <v>8.4223826714801451</v>
      </c>
      <c r="U3415" s="13" t="s">
        <v>1040</v>
      </c>
    </row>
    <row r="3416" spans="1:21" x14ac:dyDescent="0.3">
      <c r="A3416" s="25">
        <v>3414</v>
      </c>
      <c r="B3416" s="13" t="s">
        <v>4</v>
      </c>
      <c r="C3416" s="13">
        <v>21881</v>
      </c>
      <c r="D3416" s="13" t="s">
        <v>968</v>
      </c>
      <c r="E3416" s="13" t="s">
        <v>32</v>
      </c>
      <c r="F3416" s="13" t="s">
        <v>152</v>
      </c>
      <c r="G3416" s="13">
        <v>6.7</v>
      </c>
      <c r="H3416" s="26">
        <v>43667</v>
      </c>
      <c r="I3416" s="26">
        <v>43668</v>
      </c>
      <c r="J3416" s="13">
        <v>10</v>
      </c>
      <c r="K3416" s="13">
        <v>2014</v>
      </c>
      <c r="L3416" s="13" t="s">
        <v>39</v>
      </c>
      <c r="M3416" s="13">
        <v>24</v>
      </c>
      <c r="N3416" s="13">
        <v>0.39444444444444438</v>
      </c>
      <c r="O3416" s="13">
        <v>9.4666666666666668</v>
      </c>
      <c r="P3416" s="13">
        <v>2</v>
      </c>
      <c r="Q3416" s="13">
        <v>4.7333333333333334</v>
      </c>
      <c r="R3416" s="13">
        <v>12</v>
      </c>
      <c r="S3416" s="13">
        <v>8.3323353293413174</v>
      </c>
      <c r="T3416" s="13">
        <f>IFERROR(VLOOKUP(B856,[1]!users_table[#All],4),"NA")</f>
        <v>8.4223826714801451</v>
      </c>
      <c r="U3416" s="13" t="s">
        <v>75</v>
      </c>
    </row>
    <row r="3417" spans="1:21" x14ac:dyDescent="0.3">
      <c r="A3417" s="25">
        <v>3415</v>
      </c>
      <c r="B3417" s="13" t="s">
        <v>4</v>
      </c>
      <c r="C3417" s="13">
        <v>21881</v>
      </c>
      <c r="D3417" s="13" t="s">
        <v>968</v>
      </c>
      <c r="E3417" s="13" t="s">
        <v>32</v>
      </c>
      <c r="F3417" s="13" t="s">
        <v>152</v>
      </c>
      <c r="G3417" s="13">
        <v>6.7</v>
      </c>
      <c r="H3417" s="26">
        <v>43667</v>
      </c>
      <c r="I3417" s="26">
        <v>43668</v>
      </c>
      <c r="J3417" s="13">
        <v>10</v>
      </c>
      <c r="K3417" s="13">
        <v>2014</v>
      </c>
      <c r="L3417" s="13" t="s">
        <v>39</v>
      </c>
      <c r="M3417" s="13">
        <v>24</v>
      </c>
      <c r="N3417" s="13">
        <v>0.39444444444444438</v>
      </c>
      <c r="O3417" s="13">
        <v>9.4666666666666668</v>
      </c>
      <c r="P3417" s="13">
        <v>2</v>
      </c>
      <c r="Q3417" s="13">
        <v>4.7333333333333334</v>
      </c>
      <c r="R3417" s="13">
        <v>12</v>
      </c>
      <c r="S3417" s="13">
        <v>8.3323353293413174</v>
      </c>
      <c r="T3417" s="13">
        <f>IFERROR(VLOOKUP(B856,[1]!users_table[#All],4),"NA")</f>
        <v>8.4223826714801451</v>
      </c>
      <c r="U3417" s="13" t="s">
        <v>63</v>
      </c>
    </row>
    <row r="3418" spans="1:21" x14ac:dyDescent="0.3">
      <c r="A3418" s="25">
        <v>3416</v>
      </c>
      <c r="B3418" s="13" t="s">
        <v>4</v>
      </c>
      <c r="C3418" s="13">
        <v>31765</v>
      </c>
      <c r="D3418" s="13" t="s">
        <v>969</v>
      </c>
      <c r="E3418" s="13" t="s">
        <v>168</v>
      </c>
      <c r="F3418" s="13" t="s">
        <v>29</v>
      </c>
      <c r="G3418" s="13">
        <v>7.56</v>
      </c>
      <c r="H3418" s="26">
        <v>43821</v>
      </c>
      <c r="I3418" s="26">
        <v>43821</v>
      </c>
      <c r="J3418" s="13">
        <v>9</v>
      </c>
      <c r="K3418" s="13">
        <v>2017</v>
      </c>
      <c r="L3418" s="13" t="s">
        <v>30</v>
      </c>
      <c r="M3418" s="13">
        <v>1</v>
      </c>
      <c r="N3418" s="13">
        <v>1.9833333333333329</v>
      </c>
      <c r="O3418" s="13">
        <v>1.9833333333333329</v>
      </c>
      <c r="P3418" s="13">
        <v>1</v>
      </c>
      <c r="Q3418" s="13">
        <v>1.9833333333333329</v>
      </c>
      <c r="R3418" s="13">
        <v>1</v>
      </c>
      <c r="S3418" s="13">
        <v>8.3323353293413174</v>
      </c>
      <c r="T3418" s="13">
        <f>IFERROR(VLOOKUP(B857,[1]!users_table[#All],4),"NA")</f>
        <v>8.4223826714801451</v>
      </c>
      <c r="U3418" s="13" t="s">
        <v>65</v>
      </c>
    </row>
    <row r="3419" spans="1:21" x14ac:dyDescent="0.3">
      <c r="A3419" s="25">
        <v>3417</v>
      </c>
      <c r="B3419" s="13" t="s">
        <v>4</v>
      </c>
      <c r="C3419" s="13">
        <v>31765</v>
      </c>
      <c r="D3419" s="13" t="s">
        <v>969</v>
      </c>
      <c r="E3419" s="13" t="s">
        <v>168</v>
      </c>
      <c r="F3419" s="13" t="s">
        <v>29</v>
      </c>
      <c r="G3419" s="13">
        <v>7.56</v>
      </c>
      <c r="H3419" s="26">
        <v>43821</v>
      </c>
      <c r="I3419" s="26">
        <v>43821</v>
      </c>
      <c r="J3419" s="13">
        <v>9</v>
      </c>
      <c r="K3419" s="13">
        <v>2017</v>
      </c>
      <c r="L3419" s="13" t="s">
        <v>30</v>
      </c>
      <c r="M3419" s="13">
        <v>1</v>
      </c>
      <c r="N3419" s="13">
        <v>1.9833333333333329</v>
      </c>
      <c r="O3419" s="13">
        <v>1.9833333333333329</v>
      </c>
      <c r="P3419" s="13">
        <v>1</v>
      </c>
      <c r="Q3419" s="13">
        <v>1.9833333333333329</v>
      </c>
      <c r="R3419" s="13">
        <v>1</v>
      </c>
      <c r="S3419" s="13">
        <v>8.3323353293413174</v>
      </c>
      <c r="T3419" s="13">
        <f>IFERROR(VLOOKUP(B857,[1]!users_table[#All],4),"NA")</f>
        <v>8.4223826714801451</v>
      </c>
      <c r="U3419" s="13" t="s">
        <v>59</v>
      </c>
    </row>
    <row r="3420" spans="1:21" x14ac:dyDescent="0.3">
      <c r="A3420" s="25">
        <v>3418</v>
      </c>
      <c r="B3420" s="13" t="s">
        <v>4</v>
      </c>
      <c r="C3420" s="13">
        <v>31765</v>
      </c>
      <c r="D3420" s="13" t="s">
        <v>969</v>
      </c>
      <c r="E3420" s="13" t="s">
        <v>168</v>
      </c>
      <c r="F3420" s="13" t="s">
        <v>29</v>
      </c>
      <c r="G3420" s="13">
        <v>7.56</v>
      </c>
      <c r="H3420" s="26">
        <v>43821</v>
      </c>
      <c r="I3420" s="26">
        <v>43821</v>
      </c>
      <c r="J3420" s="13">
        <v>9</v>
      </c>
      <c r="K3420" s="13">
        <v>2017</v>
      </c>
      <c r="L3420" s="13" t="s">
        <v>30</v>
      </c>
      <c r="M3420" s="13">
        <v>1</v>
      </c>
      <c r="N3420" s="13">
        <v>1.9833333333333329</v>
      </c>
      <c r="O3420" s="13">
        <v>1.9833333333333329</v>
      </c>
      <c r="P3420" s="13">
        <v>1</v>
      </c>
      <c r="Q3420" s="13">
        <v>1.9833333333333329</v>
      </c>
      <c r="R3420" s="13">
        <v>1</v>
      </c>
      <c r="S3420" s="13">
        <v>8.3323353293413174</v>
      </c>
      <c r="T3420" s="13">
        <f>IFERROR(VLOOKUP(B857,[1]!users_table[#All],4),"NA")</f>
        <v>8.4223826714801451</v>
      </c>
      <c r="U3420" s="13" t="s">
        <v>60</v>
      </c>
    </row>
    <row r="3421" spans="1:21" x14ac:dyDescent="0.3">
      <c r="A3421" s="25">
        <v>3419</v>
      </c>
      <c r="B3421" s="13" t="s">
        <v>4</v>
      </c>
      <c r="C3421" s="13">
        <v>31765</v>
      </c>
      <c r="D3421" s="13" t="s">
        <v>969</v>
      </c>
      <c r="E3421" s="13" t="s">
        <v>168</v>
      </c>
      <c r="F3421" s="13" t="s">
        <v>29</v>
      </c>
      <c r="G3421" s="13">
        <v>7.56</v>
      </c>
      <c r="H3421" s="26">
        <v>43821</v>
      </c>
      <c r="I3421" s="26">
        <v>43821</v>
      </c>
      <c r="J3421" s="13">
        <v>9</v>
      </c>
      <c r="K3421" s="13">
        <v>2017</v>
      </c>
      <c r="L3421" s="13" t="s">
        <v>30</v>
      </c>
      <c r="M3421" s="13">
        <v>1</v>
      </c>
      <c r="N3421" s="13">
        <v>1.9833333333333329</v>
      </c>
      <c r="O3421" s="13">
        <v>1.9833333333333329</v>
      </c>
      <c r="P3421" s="13">
        <v>1</v>
      </c>
      <c r="Q3421" s="13">
        <v>1.9833333333333329</v>
      </c>
      <c r="R3421" s="13">
        <v>1</v>
      </c>
      <c r="S3421" s="13">
        <v>8.3323353293413174</v>
      </c>
      <c r="T3421" s="13">
        <f>IFERROR(VLOOKUP(B857,[1]!users_table[#All],4),"NA")</f>
        <v>8.4223826714801451</v>
      </c>
      <c r="U3421" s="13" t="s">
        <v>63</v>
      </c>
    </row>
    <row r="3422" spans="1:21" x14ac:dyDescent="0.3">
      <c r="A3422" s="25">
        <v>3420</v>
      </c>
      <c r="B3422" s="13" t="s">
        <v>4</v>
      </c>
      <c r="C3422" s="13">
        <v>36474</v>
      </c>
      <c r="D3422" s="13" t="s">
        <v>970</v>
      </c>
      <c r="E3422" s="13" t="s">
        <v>32</v>
      </c>
      <c r="F3422" s="13" t="s">
        <v>152</v>
      </c>
      <c r="G3422" s="13">
        <v>7.56</v>
      </c>
      <c r="H3422" s="26">
        <v>43668</v>
      </c>
      <c r="I3422" s="26">
        <v>43670</v>
      </c>
      <c r="J3422" s="13">
        <v>10</v>
      </c>
      <c r="K3422" s="13">
        <v>2018</v>
      </c>
      <c r="L3422" s="13" t="s">
        <v>35</v>
      </c>
      <c r="M3422" s="13">
        <v>24</v>
      </c>
      <c r="N3422" s="13">
        <v>0.4</v>
      </c>
      <c r="O3422" s="13">
        <v>9.6000000000000014</v>
      </c>
      <c r="P3422" s="13">
        <v>3</v>
      </c>
      <c r="Q3422" s="13">
        <v>3.2000000000000011</v>
      </c>
      <c r="R3422" s="13">
        <v>8</v>
      </c>
      <c r="S3422" s="13">
        <v>8.3323353293413174</v>
      </c>
      <c r="T3422" s="13">
        <f>IFERROR(VLOOKUP(B858,[1]!users_table[#All],4),"NA")</f>
        <v>8.4223826714801451</v>
      </c>
      <c r="U3422" s="13" t="s">
        <v>65</v>
      </c>
    </row>
    <row r="3423" spans="1:21" x14ac:dyDescent="0.3">
      <c r="A3423" s="25">
        <v>3421</v>
      </c>
      <c r="B3423" s="13" t="s">
        <v>4</v>
      </c>
      <c r="C3423" s="13">
        <v>36474</v>
      </c>
      <c r="D3423" s="13" t="s">
        <v>970</v>
      </c>
      <c r="E3423" s="13" t="s">
        <v>32</v>
      </c>
      <c r="F3423" s="13" t="s">
        <v>152</v>
      </c>
      <c r="G3423" s="13">
        <v>7.56</v>
      </c>
      <c r="H3423" s="26">
        <v>43668</v>
      </c>
      <c r="I3423" s="26">
        <v>43670</v>
      </c>
      <c r="J3423" s="13">
        <v>10</v>
      </c>
      <c r="K3423" s="13">
        <v>2018</v>
      </c>
      <c r="L3423" s="13" t="s">
        <v>35</v>
      </c>
      <c r="M3423" s="13">
        <v>24</v>
      </c>
      <c r="N3423" s="13">
        <v>0.4</v>
      </c>
      <c r="O3423" s="13">
        <v>9.6000000000000014</v>
      </c>
      <c r="P3423" s="13">
        <v>3</v>
      </c>
      <c r="Q3423" s="13">
        <v>3.2000000000000011</v>
      </c>
      <c r="R3423" s="13">
        <v>8</v>
      </c>
      <c r="S3423" s="13">
        <v>8.3323353293413174</v>
      </c>
      <c r="T3423" s="13">
        <f>IFERROR(VLOOKUP(B858,[1]!users_table[#All],4),"NA")</f>
        <v>8.4223826714801451</v>
      </c>
      <c r="U3423" s="13" t="s">
        <v>59</v>
      </c>
    </row>
    <row r="3424" spans="1:21" x14ac:dyDescent="0.3">
      <c r="A3424" s="25">
        <v>3422</v>
      </c>
      <c r="B3424" s="13" t="s">
        <v>4</v>
      </c>
      <c r="C3424" s="13">
        <v>36474</v>
      </c>
      <c r="D3424" s="13" t="s">
        <v>970</v>
      </c>
      <c r="E3424" s="13" t="s">
        <v>32</v>
      </c>
      <c r="F3424" s="13" t="s">
        <v>152</v>
      </c>
      <c r="G3424" s="13">
        <v>7.56</v>
      </c>
      <c r="H3424" s="26">
        <v>43668</v>
      </c>
      <c r="I3424" s="26">
        <v>43670</v>
      </c>
      <c r="J3424" s="13">
        <v>10</v>
      </c>
      <c r="K3424" s="13">
        <v>2018</v>
      </c>
      <c r="L3424" s="13" t="s">
        <v>35</v>
      </c>
      <c r="M3424" s="13">
        <v>24</v>
      </c>
      <c r="N3424" s="13">
        <v>0.4</v>
      </c>
      <c r="O3424" s="13">
        <v>9.6000000000000014</v>
      </c>
      <c r="P3424" s="13">
        <v>3</v>
      </c>
      <c r="Q3424" s="13">
        <v>3.2000000000000011</v>
      </c>
      <c r="R3424" s="13">
        <v>8</v>
      </c>
      <c r="S3424" s="13">
        <v>8.3323353293413174</v>
      </c>
      <c r="T3424" s="13">
        <f>IFERROR(VLOOKUP(B858,[1]!users_table[#All],4),"NA")</f>
        <v>8.4223826714801451</v>
      </c>
      <c r="U3424" s="13" t="s">
        <v>60</v>
      </c>
    </row>
    <row r="3425" spans="1:21" x14ac:dyDescent="0.3">
      <c r="A3425" s="25">
        <v>3423</v>
      </c>
      <c r="B3425" s="13" t="s">
        <v>4</v>
      </c>
      <c r="C3425" s="13">
        <v>36474</v>
      </c>
      <c r="D3425" s="13" t="s">
        <v>970</v>
      </c>
      <c r="E3425" s="13" t="s">
        <v>32</v>
      </c>
      <c r="F3425" s="13" t="s">
        <v>152</v>
      </c>
      <c r="G3425" s="13">
        <v>7.56</v>
      </c>
      <c r="H3425" s="26">
        <v>43668</v>
      </c>
      <c r="I3425" s="26">
        <v>43670</v>
      </c>
      <c r="J3425" s="13">
        <v>10</v>
      </c>
      <c r="K3425" s="13">
        <v>2018</v>
      </c>
      <c r="L3425" s="13" t="s">
        <v>35</v>
      </c>
      <c r="M3425" s="13">
        <v>24</v>
      </c>
      <c r="N3425" s="13">
        <v>0.4</v>
      </c>
      <c r="O3425" s="13">
        <v>9.6000000000000014</v>
      </c>
      <c r="P3425" s="13">
        <v>3</v>
      </c>
      <c r="Q3425" s="13">
        <v>3.2000000000000011</v>
      </c>
      <c r="R3425" s="13">
        <v>8</v>
      </c>
      <c r="S3425" s="13">
        <v>8.3323353293413174</v>
      </c>
      <c r="T3425" s="13">
        <f>IFERROR(VLOOKUP(B858,[1]!users_table[#All],4),"NA")</f>
        <v>8.4223826714801451</v>
      </c>
      <c r="U3425" s="13" t="s">
        <v>63</v>
      </c>
    </row>
    <row r="3426" spans="1:21" x14ac:dyDescent="0.3">
      <c r="A3426" s="25">
        <v>3424</v>
      </c>
      <c r="B3426" s="13" t="s">
        <v>4</v>
      </c>
      <c r="C3426" s="13">
        <v>39597</v>
      </c>
      <c r="D3426" s="13" t="s">
        <v>971</v>
      </c>
      <c r="E3426" s="13" t="s">
        <v>32</v>
      </c>
      <c r="F3426" s="13" t="s">
        <v>152</v>
      </c>
      <c r="G3426" s="13">
        <v>7.58</v>
      </c>
      <c r="H3426" s="26">
        <v>43751</v>
      </c>
      <c r="I3426" s="26">
        <v>43827</v>
      </c>
      <c r="J3426" s="13">
        <v>10</v>
      </c>
      <c r="K3426" s="13">
        <v>2019</v>
      </c>
      <c r="L3426" s="13" t="s">
        <v>35</v>
      </c>
      <c r="M3426" s="13">
        <v>12</v>
      </c>
      <c r="N3426" s="13">
        <v>0.39444444444444438</v>
      </c>
      <c r="O3426" s="13">
        <v>4.7333333333333334</v>
      </c>
      <c r="P3426" s="13">
        <v>77</v>
      </c>
      <c r="Q3426" s="13">
        <v>6.1471861471861469E-2</v>
      </c>
      <c r="R3426" s="13">
        <v>0.15584415584415581</v>
      </c>
      <c r="S3426" s="13">
        <v>8.3323353293413174</v>
      </c>
      <c r="T3426" s="13">
        <f>IFERROR(VLOOKUP(B859,[1]!users_table[#All],4),"NA")</f>
        <v>8.4223826714801451</v>
      </c>
      <c r="U3426" s="13" t="s">
        <v>65</v>
      </c>
    </row>
    <row r="3427" spans="1:21" x14ac:dyDescent="0.3">
      <c r="A3427" s="25">
        <v>3425</v>
      </c>
      <c r="B3427" s="13" t="s">
        <v>4</v>
      </c>
      <c r="C3427" s="13">
        <v>39597</v>
      </c>
      <c r="D3427" s="13" t="s">
        <v>971</v>
      </c>
      <c r="E3427" s="13" t="s">
        <v>32</v>
      </c>
      <c r="F3427" s="13" t="s">
        <v>152</v>
      </c>
      <c r="G3427" s="13">
        <v>7.58</v>
      </c>
      <c r="H3427" s="26">
        <v>43751</v>
      </c>
      <c r="I3427" s="26">
        <v>43827</v>
      </c>
      <c r="J3427" s="13">
        <v>10</v>
      </c>
      <c r="K3427" s="13">
        <v>2019</v>
      </c>
      <c r="L3427" s="13" t="s">
        <v>35</v>
      </c>
      <c r="M3427" s="13">
        <v>12</v>
      </c>
      <c r="N3427" s="13">
        <v>0.39444444444444438</v>
      </c>
      <c r="O3427" s="13">
        <v>4.7333333333333334</v>
      </c>
      <c r="P3427" s="13">
        <v>77</v>
      </c>
      <c r="Q3427" s="13">
        <v>6.1471861471861469E-2</v>
      </c>
      <c r="R3427" s="13">
        <v>0.15584415584415581</v>
      </c>
      <c r="S3427" s="13">
        <v>8.3323353293413174</v>
      </c>
      <c r="T3427" s="13">
        <f>IFERROR(VLOOKUP(B859,[1]!users_table[#All],4),"NA")</f>
        <v>8.4223826714801451</v>
      </c>
      <c r="U3427" s="13" t="s">
        <v>59</v>
      </c>
    </row>
    <row r="3428" spans="1:21" x14ac:dyDescent="0.3">
      <c r="A3428" s="25">
        <v>3426</v>
      </c>
      <c r="B3428" s="13" t="s">
        <v>4</v>
      </c>
      <c r="C3428" s="13">
        <v>39597</v>
      </c>
      <c r="D3428" s="13" t="s">
        <v>971</v>
      </c>
      <c r="E3428" s="13" t="s">
        <v>32</v>
      </c>
      <c r="F3428" s="13" t="s">
        <v>152</v>
      </c>
      <c r="G3428" s="13">
        <v>7.58</v>
      </c>
      <c r="H3428" s="26">
        <v>43751</v>
      </c>
      <c r="I3428" s="26">
        <v>43827</v>
      </c>
      <c r="J3428" s="13">
        <v>10</v>
      </c>
      <c r="K3428" s="13">
        <v>2019</v>
      </c>
      <c r="L3428" s="13" t="s">
        <v>35</v>
      </c>
      <c r="M3428" s="13">
        <v>12</v>
      </c>
      <c r="N3428" s="13">
        <v>0.39444444444444438</v>
      </c>
      <c r="O3428" s="13">
        <v>4.7333333333333334</v>
      </c>
      <c r="P3428" s="13">
        <v>77</v>
      </c>
      <c r="Q3428" s="13">
        <v>6.1471861471861469E-2</v>
      </c>
      <c r="R3428" s="13">
        <v>0.15584415584415581</v>
      </c>
      <c r="S3428" s="13">
        <v>8.3323353293413174</v>
      </c>
      <c r="T3428" s="13">
        <f>IFERROR(VLOOKUP(B859,[1]!users_table[#All],4),"NA")</f>
        <v>8.4223826714801451</v>
      </c>
      <c r="U3428" s="13" t="s">
        <v>60</v>
      </c>
    </row>
    <row r="3429" spans="1:21" x14ac:dyDescent="0.3">
      <c r="A3429" s="25">
        <v>3427</v>
      </c>
      <c r="B3429" s="13" t="s">
        <v>4</v>
      </c>
      <c r="C3429" s="13">
        <v>39597</v>
      </c>
      <c r="D3429" s="13" t="s">
        <v>971</v>
      </c>
      <c r="E3429" s="13" t="s">
        <v>32</v>
      </c>
      <c r="F3429" s="13" t="s">
        <v>152</v>
      </c>
      <c r="G3429" s="13">
        <v>7.58</v>
      </c>
      <c r="H3429" s="26">
        <v>43751</v>
      </c>
      <c r="I3429" s="26">
        <v>43827</v>
      </c>
      <c r="J3429" s="13">
        <v>10</v>
      </c>
      <c r="K3429" s="13">
        <v>2019</v>
      </c>
      <c r="L3429" s="13" t="s">
        <v>35</v>
      </c>
      <c r="M3429" s="13">
        <v>12</v>
      </c>
      <c r="N3429" s="13">
        <v>0.39444444444444438</v>
      </c>
      <c r="O3429" s="13">
        <v>4.7333333333333334</v>
      </c>
      <c r="P3429" s="13">
        <v>77</v>
      </c>
      <c r="Q3429" s="13">
        <v>6.1471861471861469E-2</v>
      </c>
      <c r="R3429" s="13">
        <v>0.15584415584415581</v>
      </c>
      <c r="S3429" s="13">
        <v>8.3323353293413174</v>
      </c>
      <c r="T3429" s="13">
        <f>IFERROR(VLOOKUP(B859,[1]!users_table[#All],4),"NA")</f>
        <v>8.4223826714801451</v>
      </c>
      <c r="U3429" s="13" t="s">
        <v>63</v>
      </c>
    </row>
    <row r="3430" spans="1:21" x14ac:dyDescent="0.3">
      <c r="A3430" s="25">
        <v>3428</v>
      </c>
      <c r="B3430" s="13" t="s">
        <v>4</v>
      </c>
      <c r="C3430" s="13">
        <v>40540</v>
      </c>
      <c r="D3430" s="13" t="s">
        <v>972</v>
      </c>
      <c r="E3430" s="13" t="s">
        <v>32</v>
      </c>
      <c r="F3430" s="13" t="s">
        <v>152</v>
      </c>
      <c r="G3430" s="13">
        <v>7.48</v>
      </c>
      <c r="H3430" s="26">
        <v>44024</v>
      </c>
      <c r="I3430" s="26">
        <v>44093</v>
      </c>
      <c r="J3430" s="13">
        <v>6</v>
      </c>
      <c r="K3430" s="13">
        <v>2020</v>
      </c>
      <c r="L3430" s="13" t="s">
        <v>39</v>
      </c>
      <c r="M3430" s="13">
        <v>11</v>
      </c>
      <c r="N3430" s="13">
        <v>0.4</v>
      </c>
      <c r="O3430" s="13">
        <v>4.4000000000000004</v>
      </c>
      <c r="P3430" s="13">
        <v>70</v>
      </c>
      <c r="Q3430" s="13">
        <v>6.2857142857142861E-2</v>
      </c>
      <c r="R3430" s="13">
        <v>0.15714285714285711</v>
      </c>
      <c r="S3430" s="13">
        <v>8.3323353293413174</v>
      </c>
      <c r="T3430" s="7">
        <f>IFERROR(VLOOKUP(B860,[1]!users_table[#All],4),"NA")</f>
        <v>8.4223826714801451</v>
      </c>
      <c r="U3430" s="13" t="s">
        <v>65</v>
      </c>
    </row>
    <row r="3431" spans="1:21" x14ac:dyDescent="0.3">
      <c r="A3431" s="25">
        <v>3429</v>
      </c>
      <c r="B3431" s="13" t="s">
        <v>4</v>
      </c>
      <c r="C3431" s="13">
        <v>40540</v>
      </c>
      <c r="D3431" s="13" t="s">
        <v>972</v>
      </c>
      <c r="E3431" s="13" t="s">
        <v>32</v>
      </c>
      <c r="F3431" s="13" t="s">
        <v>152</v>
      </c>
      <c r="G3431" s="13">
        <v>7.48</v>
      </c>
      <c r="H3431" s="26">
        <v>44024</v>
      </c>
      <c r="I3431" s="26">
        <v>44093</v>
      </c>
      <c r="J3431" s="13">
        <v>6</v>
      </c>
      <c r="K3431" s="13">
        <v>2020</v>
      </c>
      <c r="L3431" s="13" t="s">
        <v>39</v>
      </c>
      <c r="M3431" s="13">
        <v>11</v>
      </c>
      <c r="N3431" s="13">
        <v>0.4</v>
      </c>
      <c r="O3431" s="13">
        <v>4.4000000000000004</v>
      </c>
      <c r="P3431" s="13">
        <v>70</v>
      </c>
      <c r="Q3431" s="13">
        <v>6.2857142857142861E-2</v>
      </c>
      <c r="R3431" s="13">
        <v>0.15714285714285711</v>
      </c>
      <c r="S3431" s="13">
        <v>8.3323353293413174</v>
      </c>
      <c r="T3431" s="13">
        <f>IFERROR(VLOOKUP(B860,[1]!users_table[#All],4),"NA")</f>
        <v>8.4223826714801451</v>
      </c>
      <c r="U3431" s="13" t="s">
        <v>59</v>
      </c>
    </row>
    <row r="3432" spans="1:21" x14ac:dyDescent="0.3">
      <c r="A3432" s="25">
        <v>3430</v>
      </c>
      <c r="B3432" s="13" t="s">
        <v>4</v>
      </c>
      <c r="C3432" s="13">
        <v>40540</v>
      </c>
      <c r="D3432" s="13" t="s">
        <v>972</v>
      </c>
      <c r="E3432" s="13" t="s">
        <v>32</v>
      </c>
      <c r="F3432" s="13" t="s">
        <v>152</v>
      </c>
      <c r="G3432" s="13">
        <v>7.48</v>
      </c>
      <c r="H3432" s="26">
        <v>44024</v>
      </c>
      <c r="I3432" s="26">
        <v>44093</v>
      </c>
      <c r="J3432" s="13">
        <v>6</v>
      </c>
      <c r="K3432" s="13">
        <v>2020</v>
      </c>
      <c r="L3432" s="13" t="s">
        <v>39</v>
      </c>
      <c r="M3432" s="13">
        <v>11</v>
      </c>
      <c r="N3432" s="13">
        <v>0.4</v>
      </c>
      <c r="O3432" s="13">
        <v>4.4000000000000004</v>
      </c>
      <c r="P3432" s="13">
        <v>70</v>
      </c>
      <c r="Q3432" s="13">
        <v>6.2857142857142861E-2</v>
      </c>
      <c r="R3432" s="13">
        <v>0.15714285714285711</v>
      </c>
      <c r="S3432" s="13">
        <v>8.3323353293413174</v>
      </c>
      <c r="T3432" s="7">
        <f>IFERROR(VLOOKUP(B860,[1]!users_table[#All],4),"NA")</f>
        <v>8.4223826714801451</v>
      </c>
      <c r="U3432" s="13" t="s">
        <v>60</v>
      </c>
    </row>
    <row r="3433" spans="1:21" x14ac:dyDescent="0.3">
      <c r="A3433" s="25">
        <v>3431</v>
      </c>
      <c r="B3433" s="13" t="s">
        <v>4</v>
      </c>
      <c r="C3433" s="13">
        <v>40540</v>
      </c>
      <c r="D3433" s="13" t="s">
        <v>972</v>
      </c>
      <c r="E3433" s="13" t="s">
        <v>32</v>
      </c>
      <c r="F3433" s="13" t="s">
        <v>152</v>
      </c>
      <c r="G3433" s="13">
        <v>7.48</v>
      </c>
      <c r="H3433" s="26">
        <v>44024</v>
      </c>
      <c r="I3433" s="26">
        <v>44093</v>
      </c>
      <c r="J3433" s="13">
        <v>6</v>
      </c>
      <c r="K3433" s="13">
        <v>2020</v>
      </c>
      <c r="L3433" s="13" t="s">
        <v>39</v>
      </c>
      <c r="M3433" s="13">
        <v>11</v>
      </c>
      <c r="N3433" s="13">
        <v>0.4</v>
      </c>
      <c r="O3433" s="13">
        <v>4.4000000000000004</v>
      </c>
      <c r="P3433" s="13">
        <v>70</v>
      </c>
      <c r="Q3433" s="13">
        <v>6.2857142857142861E-2</v>
      </c>
      <c r="R3433" s="13">
        <v>0.15714285714285711</v>
      </c>
      <c r="S3433" s="13">
        <v>8.3323353293413174</v>
      </c>
      <c r="T3433" s="7">
        <f>IFERROR(VLOOKUP(B860,[1]!users_table[#All],4),"NA")</f>
        <v>8.4223826714801451</v>
      </c>
      <c r="U3433" s="13" t="s">
        <v>63</v>
      </c>
    </row>
    <row r="3434" spans="1:21" x14ac:dyDescent="0.3">
      <c r="A3434" s="25">
        <v>3432</v>
      </c>
      <c r="B3434" s="13" t="s">
        <v>4</v>
      </c>
      <c r="C3434" s="13">
        <v>40489</v>
      </c>
      <c r="D3434" s="13" t="s">
        <v>973</v>
      </c>
      <c r="E3434" s="13" t="s">
        <v>28</v>
      </c>
      <c r="F3434" s="13" t="s">
        <v>152</v>
      </c>
      <c r="G3434" s="13">
        <v>6.84</v>
      </c>
      <c r="H3434" s="26">
        <v>43746</v>
      </c>
      <c r="I3434" s="26">
        <v>43746</v>
      </c>
      <c r="J3434" s="13">
        <v>8</v>
      </c>
      <c r="K3434" s="13">
        <v>2019</v>
      </c>
      <c r="L3434" s="13" t="s">
        <v>35</v>
      </c>
      <c r="M3434" s="13">
        <v>1</v>
      </c>
      <c r="N3434" s="13">
        <v>0.4</v>
      </c>
      <c r="O3434" s="13">
        <v>0.4</v>
      </c>
      <c r="P3434" s="13">
        <v>1</v>
      </c>
      <c r="Q3434" s="13">
        <v>0.4</v>
      </c>
      <c r="R3434" s="13">
        <v>1</v>
      </c>
      <c r="S3434" s="13">
        <v>8.3323353293413174</v>
      </c>
      <c r="T3434" s="13">
        <f>IFERROR(VLOOKUP(B861,[1]!users_table[#All],4),"NA")</f>
        <v>8.4223826714801451</v>
      </c>
      <c r="U3434" s="13" t="s">
        <v>65</v>
      </c>
    </row>
    <row r="3435" spans="1:21" x14ac:dyDescent="0.3">
      <c r="A3435" s="25">
        <v>3433</v>
      </c>
      <c r="B3435" s="13" t="s">
        <v>4</v>
      </c>
      <c r="C3435" s="13">
        <v>40489</v>
      </c>
      <c r="D3435" s="13" t="s">
        <v>973</v>
      </c>
      <c r="E3435" s="13" t="s">
        <v>28</v>
      </c>
      <c r="F3435" s="13" t="s">
        <v>152</v>
      </c>
      <c r="G3435" s="13">
        <v>6.84</v>
      </c>
      <c r="H3435" s="26">
        <v>43746</v>
      </c>
      <c r="I3435" s="26">
        <v>43746</v>
      </c>
      <c r="J3435" s="13">
        <v>8</v>
      </c>
      <c r="K3435" s="13">
        <v>2019</v>
      </c>
      <c r="L3435" s="13" t="s">
        <v>35</v>
      </c>
      <c r="M3435" s="13">
        <v>1</v>
      </c>
      <c r="N3435" s="13">
        <v>0.4</v>
      </c>
      <c r="O3435" s="13">
        <v>0.4</v>
      </c>
      <c r="P3435" s="13">
        <v>1</v>
      </c>
      <c r="Q3435" s="13">
        <v>0.4</v>
      </c>
      <c r="R3435" s="13">
        <v>1</v>
      </c>
      <c r="S3435" s="13">
        <v>8.3323353293413174</v>
      </c>
      <c r="T3435" s="13">
        <f>IFERROR(VLOOKUP(B861,[1]!users_table[#All],4),"NA")</f>
        <v>8.4223826714801451</v>
      </c>
      <c r="U3435" s="13" t="s">
        <v>59</v>
      </c>
    </row>
    <row r="3436" spans="1:21" x14ac:dyDescent="0.3">
      <c r="A3436" s="25">
        <v>3434</v>
      </c>
      <c r="B3436" s="13" t="s">
        <v>4</v>
      </c>
      <c r="C3436" s="13">
        <v>40489</v>
      </c>
      <c r="D3436" s="13" t="s">
        <v>973</v>
      </c>
      <c r="E3436" s="13" t="s">
        <v>28</v>
      </c>
      <c r="F3436" s="13" t="s">
        <v>152</v>
      </c>
      <c r="G3436" s="13">
        <v>6.84</v>
      </c>
      <c r="H3436" s="26">
        <v>43746</v>
      </c>
      <c r="I3436" s="26">
        <v>43746</v>
      </c>
      <c r="J3436" s="13">
        <v>8</v>
      </c>
      <c r="K3436" s="13">
        <v>2019</v>
      </c>
      <c r="L3436" s="13" t="s">
        <v>35</v>
      </c>
      <c r="M3436" s="13">
        <v>1</v>
      </c>
      <c r="N3436" s="13">
        <v>0.4</v>
      </c>
      <c r="O3436" s="13">
        <v>0.4</v>
      </c>
      <c r="P3436" s="13">
        <v>1</v>
      </c>
      <c r="Q3436" s="13">
        <v>0.4</v>
      </c>
      <c r="R3436" s="13">
        <v>1</v>
      </c>
      <c r="S3436" s="13">
        <v>8.3323353293413174</v>
      </c>
      <c r="T3436" s="13">
        <f>IFERROR(VLOOKUP(B861,[1]!users_table[#All],4),"NA")</f>
        <v>8.4223826714801451</v>
      </c>
      <c r="U3436" s="13" t="s">
        <v>60</v>
      </c>
    </row>
    <row r="3437" spans="1:21" x14ac:dyDescent="0.3">
      <c r="A3437" s="25">
        <v>3435</v>
      </c>
      <c r="B3437" s="13" t="s">
        <v>4</v>
      </c>
      <c r="C3437" s="13">
        <v>40489</v>
      </c>
      <c r="D3437" s="13" t="s">
        <v>973</v>
      </c>
      <c r="E3437" s="13" t="s">
        <v>28</v>
      </c>
      <c r="F3437" s="13" t="s">
        <v>152</v>
      </c>
      <c r="G3437" s="13">
        <v>6.84</v>
      </c>
      <c r="H3437" s="26">
        <v>43746</v>
      </c>
      <c r="I3437" s="26">
        <v>43746</v>
      </c>
      <c r="J3437" s="13">
        <v>8</v>
      </c>
      <c r="K3437" s="13">
        <v>2019</v>
      </c>
      <c r="L3437" s="13" t="s">
        <v>35</v>
      </c>
      <c r="M3437" s="13">
        <v>1</v>
      </c>
      <c r="N3437" s="13">
        <v>0.4</v>
      </c>
      <c r="O3437" s="13">
        <v>0.4</v>
      </c>
      <c r="P3437" s="13">
        <v>1</v>
      </c>
      <c r="Q3437" s="13">
        <v>0.4</v>
      </c>
      <c r="R3437" s="13">
        <v>1</v>
      </c>
      <c r="S3437" s="13">
        <v>8.3323353293413174</v>
      </c>
      <c r="T3437" s="13">
        <f>IFERROR(VLOOKUP(B861,[1]!users_table[#All],4),"NA")</f>
        <v>8.4223826714801451</v>
      </c>
      <c r="U3437" s="13" t="s">
        <v>63</v>
      </c>
    </row>
    <row r="3438" spans="1:21" x14ac:dyDescent="0.3">
      <c r="A3438" s="25">
        <v>3436</v>
      </c>
      <c r="B3438" s="13" t="s">
        <v>4</v>
      </c>
      <c r="C3438" s="13">
        <v>20021</v>
      </c>
      <c r="D3438" s="13" t="s">
        <v>974</v>
      </c>
      <c r="E3438" s="13" t="s">
        <v>28</v>
      </c>
      <c r="F3438" s="13" t="s">
        <v>152</v>
      </c>
      <c r="G3438" s="13">
        <v>6.55</v>
      </c>
      <c r="H3438" s="26" t="s">
        <v>54</v>
      </c>
      <c r="I3438" s="26" t="s">
        <v>54</v>
      </c>
      <c r="J3438" s="13">
        <v>7</v>
      </c>
      <c r="K3438" s="13">
        <v>2013</v>
      </c>
      <c r="L3438" s="13" t="s">
        <v>35</v>
      </c>
      <c r="M3438" s="13">
        <v>1</v>
      </c>
      <c r="N3438" s="13">
        <v>1.6880555555555561</v>
      </c>
      <c r="O3438" s="13">
        <v>1.6880555555555561</v>
      </c>
      <c r="P3438" s="13" t="s">
        <v>54</v>
      </c>
      <c r="Q3438" s="13" t="s">
        <v>54</v>
      </c>
      <c r="R3438" s="13" t="s">
        <v>54</v>
      </c>
      <c r="S3438" s="13">
        <v>8.3323353293413174</v>
      </c>
      <c r="T3438" s="13">
        <f>IFERROR(VLOOKUP(B862,[1]!users_table[#All],4),"NA")</f>
        <v>8.4223826714801451</v>
      </c>
      <c r="U3438" s="13" t="s">
        <v>65</v>
      </c>
    </row>
    <row r="3439" spans="1:21" x14ac:dyDescent="0.3">
      <c r="A3439" s="25">
        <v>3437</v>
      </c>
      <c r="B3439" s="13" t="s">
        <v>4</v>
      </c>
      <c r="C3439" s="13">
        <v>20021</v>
      </c>
      <c r="D3439" s="13" t="s">
        <v>974</v>
      </c>
      <c r="E3439" s="13" t="s">
        <v>28</v>
      </c>
      <c r="F3439" s="13" t="s">
        <v>152</v>
      </c>
      <c r="G3439" s="13">
        <v>6.55</v>
      </c>
      <c r="H3439" s="26" t="s">
        <v>54</v>
      </c>
      <c r="I3439" s="26" t="s">
        <v>54</v>
      </c>
      <c r="J3439" s="13">
        <v>7</v>
      </c>
      <c r="K3439" s="13">
        <v>2013</v>
      </c>
      <c r="L3439" s="13" t="s">
        <v>35</v>
      </c>
      <c r="M3439" s="13">
        <v>1</v>
      </c>
      <c r="N3439" s="13">
        <v>1.6880555555555561</v>
      </c>
      <c r="O3439" s="13">
        <v>1.6880555555555561</v>
      </c>
      <c r="P3439" s="13" t="s">
        <v>54</v>
      </c>
      <c r="Q3439" s="13" t="s">
        <v>54</v>
      </c>
      <c r="R3439" s="13" t="s">
        <v>54</v>
      </c>
      <c r="S3439" s="13">
        <v>8.3323353293413174</v>
      </c>
      <c r="T3439" s="13">
        <f>IFERROR(VLOOKUP(B862,[1]!users_table[#All],4),"NA")</f>
        <v>8.4223826714801451</v>
      </c>
      <c r="U3439" s="13" t="s">
        <v>60</v>
      </c>
    </row>
    <row r="3440" spans="1:21" x14ac:dyDescent="0.3">
      <c r="A3440" s="25">
        <v>3438</v>
      </c>
      <c r="B3440" s="13" t="s">
        <v>4</v>
      </c>
      <c r="C3440" s="13">
        <v>20021</v>
      </c>
      <c r="D3440" s="13" t="s">
        <v>974</v>
      </c>
      <c r="E3440" s="13" t="s">
        <v>28</v>
      </c>
      <c r="F3440" s="13" t="s">
        <v>152</v>
      </c>
      <c r="G3440" s="13">
        <v>6.55</v>
      </c>
      <c r="H3440" s="26" t="s">
        <v>54</v>
      </c>
      <c r="I3440" s="26" t="s">
        <v>54</v>
      </c>
      <c r="J3440" s="13">
        <v>7</v>
      </c>
      <c r="K3440" s="13">
        <v>2013</v>
      </c>
      <c r="L3440" s="13" t="s">
        <v>35</v>
      </c>
      <c r="M3440" s="13">
        <v>1</v>
      </c>
      <c r="N3440" s="13">
        <v>1.6880555555555561</v>
      </c>
      <c r="O3440" s="13">
        <v>1.6880555555555561</v>
      </c>
      <c r="P3440" s="13" t="s">
        <v>54</v>
      </c>
      <c r="Q3440" s="13" t="s">
        <v>54</v>
      </c>
      <c r="R3440" s="13" t="s">
        <v>54</v>
      </c>
      <c r="S3440" s="13">
        <v>8.3323353293413174</v>
      </c>
      <c r="T3440" s="7">
        <f>IFERROR(VLOOKUP(B862,[1]!users_table[#All],4),"NA")</f>
        <v>8.4223826714801451</v>
      </c>
      <c r="U3440" s="13" t="s">
        <v>63</v>
      </c>
    </row>
    <row r="3441" spans="1:21" x14ac:dyDescent="0.3">
      <c r="A3441" s="25">
        <v>3439</v>
      </c>
      <c r="B3441" s="13" t="s">
        <v>4</v>
      </c>
      <c r="C3441" s="13">
        <v>16099</v>
      </c>
      <c r="D3441" s="13" t="s">
        <v>975</v>
      </c>
      <c r="E3441" s="13" t="s">
        <v>28</v>
      </c>
      <c r="F3441" s="13" t="s">
        <v>152</v>
      </c>
      <c r="G3441" s="13">
        <v>6.14</v>
      </c>
      <c r="H3441" s="26" t="s">
        <v>54</v>
      </c>
      <c r="I3441" s="26" t="s">
        <v>54</v>
      </c>
      <c r="J3441" s="13">
        <v>7</v>
      </c>
      <c r="K3441" s="13">
        <v>2012</v>
      </c>
      <c r="L3441" s="13" t="s">
        <v>35</v>
      </c>
      <c r="M3441" s="13">
        <v>9</v>
      </c>
      <c r="N3441" s="13">
        <v>0.18333333333333329</v>
      </c>
      <c r="O3441" s="13">
        <v>1.65</v>
      </c>
      <c r="P3441" s="13" t="s">
        <v>54</v>
      </c>
      <c r="Q3441" s="13" t="s">
        <v>54</v>
      </c>
      <c r="R3441" s="13" t="s">
        <v>54</v>
      </c>
      <c r="S3441" s="13">
        <v>8.3323353293413174</v>
      </c>
      <c r="T3441" s="13">
        <f>IFERROR(VLOOKUP(B863,[1]!users_table[#All],4),"NA")</f>
        <v>8.4223826714801451</v>
      </c>
      <c r="U3441" s="13" t="s">
        <v>64</v>
      </c>
    </row>
    <row r="3442" spans="1:21" x14ac:dyDescent="0.3">
      <c r="A3442" s="25">
        <v>3440</v>
      </c>
      <c r="B3442" s="13" t="s">
        <v>4</v>
      </c>
      <c r="C3442" s="13">
        <v>7768</v>
      </c>
      <c r="D3442" s="13" t="s">
        <v>976</v>
      </c>
      <c r="E3442" s="13" t="s">
        <v>32</v>
      </c>
      <c r="F3442" s="13" t="s">
        <v>29</v>
      </c>
      <c r="G3442" s="13">
        <v>6.91</v>
      </c>
      <c r="H3442" s="26">
        <v>42179</v>
      </c>
      <c r="I3442" s="26">
        <v>42184</v>
      </c>
      <c r="J3442" s="13">
        <v>7</v>
      </c>
      <c r="K3442" s="13">
        <v>2010</v>
      </c>
      <c r="L3442" s="13" t="s">
        <v>35</v>
      </c>
      <c r="M3442" s="13">
        <v>12</v>
      </c>
      <c r="N3442" s="13">
        <v>0.4</v>
      </c>
      <c r="O3442" s="13">
        <v>4.8000000000000007</v>
      </c>
      <c r="P3442" s="13">
        <v>6</v>
      </c>
      <c r="Q3442" s="13">
        <v>0.80000000000000016</v>
      </c>
      <c r="R3442" s="13">
        <v>2</v>
      </c>
      <c r="S3442" s="13">
        <v>8.3323353293413174</v>
      </c>
      <c r="T3442" s="13">
        <f>IFERROR(VLOOKUP(B864,[1]!users_table[#All],4),"NA")</f>
        <v>8.4223826714801451</v>
      </c>
      <c r="U3442" s="13" t="s">
        <v>64</v>
      </c>
    </row>
    <row r="3443" spans="1:21" x14ac:dyDescent="0.3">
      <c r="A3443" s="25">
        <v>3441</v>
      </c>
      <c r="B3443" s="13" t="s">
        <v>4</v>
      </c>
      <c r="C3443" s="13">
        <v>7768</v>
      </c>
      <c r="D3443" s="13" t="s">
        <v>976</v>
      </c>
      <c r="E3443" s="13" t="s">
        <v>32</v>
      </c>
      <c r="F3443" s="13" t="s">
        <v>29</v>
      </c>
      <c r="G3443" s="13">
        <v>6.91</v>
      </c>
      <c r="H3443" s="26">
        <v>42179</v>
      </c>
      <c r="I3443" s="26">
        <v>42184</v>
      </c>
      <c r="J3443" s="13">
        <v>7</v>
      </c>
      <c r="K3443" s="13">
        <v>2010</v>
      </c>
      <c r="L3443" s="13" t="s">
        <v>35</v>
      </c>
      <c r="M3443" s="13">
        <v>12</v>
      </c>
      <c r="N3443" s="13">
        <v>0.4</v>
      </c>
      <c r="O3443" s="13">
        <v>4.8000000000000007</v>
      </c>
      <c r="P3443" s="13">
        <v>6</v>
      </c>
      <c r="Q3443" s="13">
        <v>0.80000000000000016</v>
      </c>
      <c r="R3443" s="13">
        <v>2</v>
      </c>
      <c r="S3443" s="13">
        <v>8.3323353293413174</v>
      </c>
      <c r="T3443" s="13">
        <f>IFERROR(VLOOKUP(B864,[1]!users_table[#All],4),"NA")</f>
        <v>8.4223826714801451</v>
      </c>
      <c r="U3443" s="13" t="s">
        <v>61</v>
      </c>
    </row>
    <row r="3444" spans="1:21" x14ac:dyDescent="0.3">
      <c r="A3444" s="25">
        <v>3442</v>
      </c>
      <c r="B3444" s="13" t="s">
        <v>4</v>
      </c>
      <c r="C3444" s="13">
        <v>7768</v>
      </c>
      <c r="D3444" s="13" t="s">
        <v>976</v>
      </c>
      <c r="E3444" s="13" t="s">
        <v>32</v>
      </c>
      <c r="F3444" s="13" t="s">
        <v>29</v>
      </c>
      <c r="G3444" s="13">
        <v>6.91</v>
      </c>
      <c r="H3444" s="26">
        <v>42179</v>
      </c>
      <c r="I3444" s="26">
        <v>42184</v>
      </c>
      <c r="J3444" s="13">
        <v>7</v>
      </c>
      <c r="K3444" s="13">
        <v>2010</v>
      </c>
      <c r="L3444" s="13" t="s">
        <v>35</v>
      </c>
      <c r="M3444" s="13">
        <v>12</v>
      </c>
      <c r="N3444" s="13">
        <v>0.4</v>
      </c>
      <c r="O3444" s="13">
        <v>4.8000000000000007</v>
      </c>
      <c r="P3444" s="13">
        <v>6</v>
      </c>
      <c r="Q3444" s="13">
        <v>0.80000000000000016</v>
      </c>
      <c r="R3444" s="13">
        <v>2</v>
      </c>
      <c r="S3444" s="13">
        <v>8.3323353293413174</v>
      </c>
      <c r="T3444" s="7">
        <f>IFERROR(VLOOKUP(B864,[1]!users_table[#All],4),"NA")</f>
        <v>8.4223826714801451</v>
      </c>
      <c r="U3444" s="13" t="s">
        <v>1033</v>
      </c>
    </row>
    <row r="3445" spans="1:21" x14ac:dyDescent="0.3">
      <c r="A3445" s="25">
        <v>3443</v>
      </c>
      <c r="B3445" s="13" t="s">
        <v>4</v>
      </c>
      <c r="C3445" s="13">
        <v>47159</v>
      </c>
      <c r="D3445" s="13" t="s">
        <v>977</v>
      </c>
      <c r="E3445" s="13" t="s">
        <v>32</v>
      </c>
      <c r="F3445" s="13" t="s">
        <v>152</v>
      </c>
      <c r="G3445" s="13">
        <v>7.39</v>
      </c>
      <c r="H3445" s="26">
        <v>44573</v>
      </c>
      <c r="I3445" s="26">
        <v>44650</v>
      </c>
      <c r="J3445" s="13">
        <v>9</v>
      </c>
      <c r="K3445" s="13">
        <v>2022</v>
      </c>
      <c r="L3445" s="13" t="s">
        <v>30</v>
      </c>
      <c r="M3445" s="13">
        <v>12</v>
      </c>
      <c r="N3445" s="13">
        <v>0.40333333333333332</v>
      </c>
      <c r="O3445" s="13">
        <v>4.84</v>
      </c>
      <c r="P3445" s="13">
        <v>78</v>
      </c>
      <c r="Q3445" s="13">
        <v>6.2051282051282047E-2</v>
      </c>
      <c r="R3445" s="13">
        <v>0.15384615384615391</v>
      </c>
      <c r="S3445" s="13">
        <v>8.3323353293413174</v>
      </c>
      <c r="T3445" s="13">
        <f>IFERROR(VLOOKUP(B867,[1]!users_table[#All],4),"NA")</f>
        <v>8.4223826714801451</v>
      </c>
      <c r="U3445" s="13" t="s">
        <v>64</v>
      </c>
    </row>
    <row r="3446" spans="1:21" x14ac:dyDescent="0.3">
      <c r="A3446" s="25">
        <v>3444</v>
      </c>
      <c r="B3446" s="13" t="s">
        <v>4</v>
      </c>
      <c r="C3446" s="13">
        <v>47159</v>
      </c>
      <c r="D3446" s="13" t="s">
        <v>977</v>
      </c>
      <c r="E3446" s="13" t="s">
        <v>32</v>
      </c>
      <c r="F3446" s="13" t="s">
        <v>152</v>
      </c>
      <c r="G3446" s="13">
        <v>7.39</v>
      </c>
      <c r="H3446" s="26">
        <v>44573</v>
      </c>
      <c r="I3446" s="26">
        <v>44650</v>
      </c>
      <c r="J3446" s="13">
        <v>9</v>
      </c>
      <c r="K3446" s="13">
        <v>2022</v>
      </c>
      <c r="L3446" s="13" t="s">
        <v>30</v>
      </c>
      <c r="M3446" s="13">
        <v>12</v>
      </c>
      <c r="N3446" s="13">
        <v>0.40333333333333332</v>
      </c>
      <c r="O3446" s="13">
        <v>4.84</v>
      </c>
      <c r="P3446" s="13">
        <v>78</v>
      </c>
      <c r="Q3446" s="13">
        <v>6.2051282051282047E-2</v>
      </c>
      <c r="R3446" s="13">
        <v>0.15384615384615391</v>
      </c>
      <c r="S3446" s="13">
        <v>8.3323353293413174</v>
      </c>
      <c r="T3446" s="13">
        <f>IFERROR(VLOOKUP(B867,[1]!users_table[#All],4),"NA")</f>
        <v>8.4223826714801451</v>
      </c>
      <c r="U3446" s="13" t="s">
        <v>60</v>
      </c>
    </row>
    <row r="3447" spans="1:21" x14ac:dyDescent="0.3">
      <c r="A3447" s="25">
        <v>3445</v>
      </c>
      <c r="B3447" s="13" t="s">
        <v>4</v>
      </c>
      <c r="C3447" s="13">
        <v>37430</v>
      </c>
      <c r="D3447" s="13" t="s">
        <v>978</v>
      </c>
      <c r="E3447" s="13" t="s">
        <v>32</v>
      </c>
      <c r="F3447" s="13" t="s">
        <v>37</v>
      </c>
      <c r="G3447" s="13">
        <v>8.14</v>
      </c>
      <c r="H3447" s="26" t="s">
        <v>54</v>
      </c>
      <c r="I3447" s="26">
        <v>44069</v>
      </c>
      <c r="J3447" s="13">
        <v>9</v>
      </c>
      <c r="K3447" s="13">
        <v>2018</v>
      </c>
      <c r="L3447" s="13" t="s">
        <v>35</v>
      </c>
      <c r="M3447" s="13">
        <v>24</v>
      </c>
      <c r="N3447" s="13">
        <v>0.39444444444444438</v>
      </c>
      <c r="O3447" s="13">
        <v>9.4666666666666668</v>
      </c>
      <c r="P3447" s="13" t="s">
        <v>54</v>
      </c>
      <c r="Q3447" s="13" t="s">
        <v>54</v>
      </c>
      <c r="R3447" s="13" t="s">
        <v>54</v>
      </c>
      <c r="S3447" s="13">
        <v>8.3323353293413174</v>
      </c>
      <c r="T3447" s="13">
        <f>IFERROR(VLOOKUP(B868,[1]!users_table[#All],4),"NA")</f>
        <v>8.4223826714801451</v>
      </c>
      <c r="U3447" s="13" t="s">
        <v>65</v>
      </c>
    </row>
    <row r="3448" spans="1:21" x14ac:dyDescent="0.3">
      <c r="A3448" s="25">
        <v>3446</v>
      </c>
      <c r="B3448" s="13" t="s">
        <v>4</v>
      </c>
      <c r="C3448" s="13">
        <v>37430</v>
      </c>
      <c r="D3448" s="13" t="s">
        <v>978</v>
      </c>
      <c r="E3448" s="13" t="s">
        <v>32</v>
      </c>
      <c r="F3448" s="13" t="s">
        <v>37</v>
      </c>
      <c r="G3448" s="13">
        <v>8.14</v>
      </c>
      <c r="H3448" s="26" t="s">
        <v>54</v>
      </c>
      <c r="I3448" s="26">
        <v>44069</v>
      </c>
      <c r="J3448" s="13">
        <v>9</v>
      </c>
      <c r="K3448" s="13">
        <v>2018</v>
      </c>
      <c r="L3448" s="13" t="s">
        <v>35</v>
      </c>
      <c r="M3448" s="13">
        <v>24</v>
      </c>
      <c r="N3448" s="13">
        <v>0.39444444444444438</v>
      </c>
      <c r="O3448" s="13">
        <v>9.4666666666666668</v>
      </c>
      <c r="P3448" s="13" t="s">
        <v>54</v>
      </c>
      <c r="Q3448" s="13" t="s">
        <v>54</v>
      </c>
      <c r="R3448" s="13" t="s">
        <v>54</v>
      </c>
      <c r="S3448" s="13">
        <v>8.3323353293413174</v>
      </c>
      <c r="T3448" s="13">
        <f>IFERROR(VLOOKUP(B868,[1]!users_table[#All],4),"NA")</f>
        <v>8.4223826714801451</v>
      </c>
      <c r="U3448" s="13" t="s">
        <v>59</v>
      </c>
    </row>
    <row r="3449" spans="1:21" x14ac:dyDescent="0.3">
      <c r="A3449" s="25">
        <v>3447</v>
      </c>
      <c r="B3449" s="13" t="s">
        <v>4</v>
      </c>
      <c r="C3449" s="13">
        <v>37430</v>
      </c>
      <c r="D3449" s="13" t="s">
        <v>978</v>
      </c>
      <c r="E3449" s="13" t="s">
        <v>32</v>
      </c>
      <c r="F3449" s="13" t="s">
        <v>37</v>
      </c>
      <c r="G3449" s="13">
        <v>8.14</v>
      </c>
      <c r="H3449" s="26" t="s">
        <v>54</v>
      </c>
      <c r="I3449" s="26">
        <v>44069</v>
      </c>
      <c r="J3449" s="13">
        <v>9</v>
      </c>
      <c r="K3449" s="13">
        <v>2018</v>
      </c>
      <c r="L3449" s="13" t="s">
        <v>35</v>
      </c>
      <c r="M3449" s="13">
        <v>24</v>
      </c>
      <c r="N3449" s="13">
        <v>0.39444444444444438</v>
      </c>
      <c r="O3449" s="13">
        <v>9.4666666666666668</v>
      </c>
      <c r="P3449" s="13" t="s">
        <v>54</v>
      </c>
      <c r="Q3449" s="13" t="s">
        <v>54</v>
      </c>
      <c r="R3449" s="13" t="s">
        <v>54</v>
      </c>
      <c r="S3449" s="13">
        <v>8.3323353293413174</v>
      </c>
      <c r="T3449" s="13">
        <f>IFERROR(VLOOKUP(B868,[1]!users_table[#All],4),"NA")</f>
        <v>8.4223826714801451</v>
      </c>
      <c r="U3449" s="13" t="s">
        <v>64</v>
      </c>
    </row>
    <row r="3450" spans="1:21" x14ac:dyDescent="0.3">
      <c r="A3450" s="25">
        <v>3448</v>
      </c>
      <c r="B3450" s="13" t="s">
        <v>4</v>
      </c>
      <c r="C3450" s="13">
        <v>37430</v>
      </c>
      <c r="D3450" s="13" t="s">
        <v>978</v>
      </c>
      <c r="E3450" s="13" t="s">
        <v>32</v>
      </c>
      <c r="F3450" s="13" t="s">
        <v>37</v>
      </c>
      <c r="G3450" s="13">
        <v>8.14</v>
      </c>
      <c r="H3450" s="26" t="s">
        <v>54</v>
      </c>
      <c r="I3450" s="26">
        <v>44069</v>
      </c>
      <c r="J3450" s="13">
        <v>9</v>
      </c>
      <c r="K3450" s="13">
        <v>2018</v>
      </c>
      <c r="L3450" s="13" t="s">
        <v>35</v>
      </c>
      <c r="M3450" s="13">
        <v>24</v>
      </c>
      <c r="N3450" s="13">
        <v>0.39444444444444438</v>
      </c>
      <c r="O3450" s="13">
        <v>9.4666666666666668</v>
      </c>
      <c r="P3450" s="13" t="s">
        <v>54</v>
      </c>
      <c r="Q3450" s="13" t="s">
        <v>54</v>
      </c>
      <c r="R3450" s="13" t="s">
        <v>54</v>
      </c>
      <c r="S3450" s="13">
        <v>8.3323353293413174</v>
      </c>
      <c r="T3450" s="13">
        <f>IFERROR(VLOOKUP(B868,[1]!users_table[#All],4),"NA")</f>
        <v>8.4223826714801451</v>
      </c>
      <c r="U3450" s="13" t="s">
        <v>60</v>
      </c>
    </row>
    <row r="3451" spans="1:21" x14ac:dyDescent="0.3">
      <c r="A3451" s="25">
        <v>3449</v>
      </c>
      <c r="B3451" s="13" t="s">
        <v>4</v>
      </c>
      <c r="C3451" s="13">
        <v>37430</v>
      </c>
      <c r="D3451" s="13" t="s">
        <v>978</v>
      </c>
      <c r="E3451" s="13" t="s">
        <v>32</v>
      </c>
      <c r="F3451" s="13" t="s">
        <v>37</v>
      </c>
      <c r="G3451" s="13">
        <v>8.14</v>
      </c>
      <c r="H3451" s="26" t="s">
        <v>54</v>
      </c>
      <c r="I3451" s="26">
        <v>44069</v>
      </c>
      <c r="J3451" s="13">
        <v>9</v>
      </c>
      <c r="K3451" s="13">
        <v>2018</v>
      </c>
      <c r="L3451" s="13" t="s">
        <v>35</v>
      </c>
      <c r="M3451" s="13">
        <v>24</v>
      </c>
      <c r="N3451" s="13">
        <v>0.39444444444444438</v>
      </c>
      <c r="O3451" s="13">
        <v>9.4666666666666668</v>
      </c>
      <c r="P3451" s="13" t="s">
        <v>54</v>
      </c>
      <c r="Q3451" s="13" t="s">
        <v>54</v>
      </c>
      <c r="R3451" s="13" t="s">
        <v>54</v>
      </c>
      <c r="S3451" s="13">
        <v>8.3323353293413174</v>
      </c>
      <c r="T3451" s="13">
        <f>IFERROR(VLOOKUP(B868,[1]!users_table[#All],4),"NA")</f>
        <v>8.4223826714801451</v>
      </c>
      <c r="U3451" s="13" t="s">
        <v>67</v>
      </c>
    </row>
    <row r="3452" spans="1:21" x14ac:dyDescent="0.3">
      <c r="A3452" s="25">
        <v>3450</v>
      </c>
      <c r="B3452" s="13" t="s">
        <v>4</v>
      </c>
      <c r="C3452" s="13">
        <v>37430</v>
      </c>
      <c r="D3452" s="13" t="s">
        <v>978</v>
      </c>
      <c r="E3452" s="13" t="s">
        <v>32</v>
      </c>
      <c r="F3452" s="13" t="s">
        <v>37</v>
      </c>
      <c r="G3452" s="13">
        <v>8.14</v>
      </c>
      <c r="H3452" s="26" t="s">
        <v>54</v>
      </c>
      <c r="I3452" s="26">
        <v>44069</v>
      </c>
      <c r="J3452" s="13">
        <v>9</v>
      </c>
      <c r="K3452" s="13">
        <v>2018</v>
      </c>
      <c r="L3452" s="13" t="s">
        <v>35</v>
      </c>
      <c r="M3452" s="13">
        <v>24</v>
      </c>
      <c r="N3452" s="13">
        <v>0.39444444444444438</v>
      </c>
      <c r="O3452" s="13">
        <v>9.4666666666666668</v>
      </c>
      <c r="P3452" s="13" t="s">
        <v>54</v>
      </c>
      <c r="Q3452" s="13" t="s">
        <v>54</v>
      </c>
      <c r="R3452" s="13" t="s">
        <v>54</v>
      </c>
      <c r="S3452" s="13">
        <v>8.3323353293413174</v>
      </c>
      <c r="T3452" s="13">
        <f>IFERROR(VLOOKUP(B868,[1]!users_table[#All],4),"NA")</f>
        <v>8.4223826714801451</v>
      </c>
      <c r="U3452" s="13" t="s">
        <v>1026</v>
      </c>
    </row>
    <row r="3453" spans="1:21" x14ac:dyDescent="0.3">
      <c r="A3453" s="25">
        <v>3451</v>
      </c>
      <c r="B3453" s="13" t="s">
        <v>4</v>
      </c>
      <c r="C3453" s="13">
        <v>39551</v>
      </c>
      <c r="D3453" s="13" t="s">
        <v>979</v>
      </c>
      <c r="E3453" s="13" t="s">
        <v>32</v>
      </c>
      <c r="F3453" s="13" t="s">
        <v>37</v>
      </c>
      <c r="G3453" s="13">
        <v>8.39</v>
      </c>
      <c r="H3453" s="26">
        <v>44209</v>
      </c>
      <c r="I3453" s="26">
        <v>44286</v>
      </c>
      <c r="J3453" s="13">
        <v>9</v>
      </c>
      <c r="K3453" s="13">
        <v>2021</v>
      </c>
      <c r="L3453" s="13" t="s">
        <v>30</v>
      </c>
      <c r="M3453" s="13">
        <v>12</v>
      </c>
      <c r="N3453" s="13">
        <v>0.39500000000000002</v>
      </c>
      <c r="O3453" s="13">
        <v>4.74</v>
      </c>
      <c r="P3453" s="13">
        <v>78</v>
      </c>
      <c r="Q3453" s="13">
        <v>6.076923076923077E-2</v>
      </c>
      <c r="R3453" s="13">
        <v>0.15384615384615391</v>
      </c>
      <c r="S3453" s="13">
        <v>8.3323353293413174</v>
      </c>
      <c r="T3453" s="13">
        <f>IFERROR(VLOOKUP(B869,[1]!users_table[#All],4),"NA")</f>
        <v>8.4223826714801451</v>
      </c>
      <c r="U3453" s="13" t="s">
        <v>65</v>
      </c>
    </row>
    <row r="3454" spans="1:21" x14ac:dyDescent="0.3">
      <c r="A3454" s="25">
        <v>3452</v>
      </c>
      <c r="B3454" s="13" t="s">
        <v>4</v>
      </c>
      <c r="C3454" s="13">
        <v>39551</v>
      </c>
      <c r="D3454" s="13" t="s">
        <v>979</v>
      </c>
      <c r="E3454" s="13" t="s">
        <v>32</v>
      </c>
      <c r="F3454" s="13" t="s">
        <v>37</v>
      </c>
      <c r="G3454" s="13">
        <v>8.39</v>
      </c>
      <c r="H3454" s="26">
        <v>44209</v>
      </c>
      <c r="I3454" s="26">
        <v>44286</v>
      </c>
      <c r="J3454" s="13">
        <v>9</v>
      </c>
      <c r="K3454" s="13">
        <v>2021</v>
      </c>
      <c r="L3454" s="13" t="s">
        <v>30</v>
      </c>
      <c r="M3454" s="13">
        <v>12</v>
      </c>
      <c r="N3454" s="13">
        <v>0.39500000000000002</v>
      </c>
      <c r="O3454" s="13">
        <v>4.74</v>
      </c>
      <c r="P3454" s="13">
        <v>78</v>
      </c>
      <c r="Q3454" s="13">
        <v>6.076923076923077E-2</v>
      </c>
      <c r="R3454" s="13">
        <v>0.15384615384615391</v>
      </c>
      <c r="S3454" s="13">
        <v>8.3323353293413174</v>
      </c>
      <c r="T3454" s="13">
        <f>IFERROR(VLOOKUP(B869,[1]!users_table[#All],4),"NA")</f>
        <v>8.4223826714801451</v>
      </c>
      <c r="U3454" s="13" t="s">
        <v>59</v>
      </c>
    </row>
    <row r="3455" spans="1:21" x14ac:dyDescent="0.3">
      <c r="A3455" s="25">
        <v>3453</v>
      </c>
      <c r="B3455" s="13" t="s">
        <v>4</v>
      </c>
      <c r="C3455" s="13">
        <v>39551</v>
      </c>
      <c r="D3455" s="13" t="s">
        <v>979</v>
      </c>
      <c r="E3455" s="13" t="s">
        <v>32</v>
      </c>
      <c r="F3455" s="13" t="s">
        <v>37</v>
      </c>
      <c r="G3455" s="13">
        <v>8.39</v>
      </c>
      <c r="H3455" s="26">
        <v>44209</v>
      </c>
      <c r="I3455" s="26">
        <v>44286</v>
      </c>
      <c r="J3455" s="13">
        <v>9</v>
      </c>
      <c r="K3455" s="13">
        <v>2021</v>
      </c>
      <c r="L3455" s="13" t="s">
        <v>30</v>
      </c>
      <c r="M3455" s="13">
        <v>12</v>
      </c>
      <c r="N3455" s="13">
        <v>0.39500000000000002</v>
      </c>
      <c r="O3455" s="13">
        <v>4.74</v>
      </c>
      <c r="P3455" s="13">
        <v>78</v>
      </c>
      <c r="Q3455" s="13">
        <v>6.076923076923077E-2</v>
      </c>
      <c r="R3455" s="13">
        <v>0.15384615384615391</v>
      </c>
      <c r="S3455" s="13">
        <v>8.3323353293413174</v>
      </c>
      <c r="T3455" s="13">
        <f>IFERROR(VLOOKUP(B869,[1]!users_table[#All],4),"NA")</f>
        <v>8.4223826714801451</v>
      </c>
      <c r="U3455" s="13" t="s">
        <v>64</v>
      </c>
    </row>
    <row r="3456" spans="1:21" x14ac:dyDescent="0.3">
      <c r="A3456" s="25">
        <v>3454</v>
      </c>
      <c r="B3456" s="13" t="s">
        <v>4</v>
      </c>
      <c r="C3456" s="13">
        <v>39551</v>
      </c>
      <c r="D3456" s="13" t="s">
        <v>979</v>
      </c>
      <c r="E3456" s="13" t="s">
        <v>32</v>
      </c>
      <c r="F3456" s="13" t="s">
        <v>37</v>
      </c>
      <c r="G3456" s="13">
        <v>8.39</v>
      </c>
      <c r="H3456" s="26">
        <v>44209</v>
      </c>
      <c r="I3456" s="26">
        <v>44286</v>
      </c>
      <c r="J3456" s="13">
        <v>9</v>
      </c>
      <c r="K3456" s="13">
        <v>2021</v>
      </c>
      <c r="L3456" s="13" t="s">
        <v>30</v>
      </c>
      <c r="M3456" s="13">
        <v>12</v>
      </c>
      <c r="N3456" s="13">
        <v>0.39500000000000002</v>
      </c>
      <c r="O3456" s="13">
        <v>4.74</v>
      </c>
      <c r="P3456" s="13">
        <v>78</v>
      </c>
      <c r="Q3456" s="13">
        <v>6.076923076923077E-2</v>
      </c>
      <c r="R3456" s="13">
        <v>0.15384615384615391</v>
      </c>
      <c r="S3456" s="13">
        <v>8.3323353293413174</v>
      </c>
      <c r="T3456" s="13">
        <f>IFERROR(VLOOKUP(B869,[1]!users_table[#All],4),"NA")</f>
        <v>8.4223826714801451</v>
      </c>
      <c r="U3456" s="13" t="s">
        <v>60</v>
      </c>
    </row>
    <row r="3457" spans="1:21" x14ac:dyDescent="0.3">
      <c r="A3457" s="25">
        <v>3455</v>
      </c>
      <c r="B3457" s="13" t="s">
        <v>4</v>
      </c>
      <c r="C3457" s="13">
        <v>39551</v>
      </c>
      <c r="D3457" s="13" t="s">
        <v>979</v>
      </c>
      <c r="E3457" s="13" t="s">
        <v>32</v>
      </c>
      <c r="F3457" s="13" t="s">
        <v>37</v>
      </c>
      <c r="G3457" s="13">
        <v>8.39</v>
      </c>
      <c r="H3457" s="26">
        <v>44209</v>
      </c>
      <c r="I3457" s="26">
        <v>44286</v>
      </c>
      <c r="J3457" s="13">
        <v>9</v>
      </c>
      <c r="K3457" s="13">
        <v>2021</v>
      </c>
      <c r="L3457" s="13" t="s">
        <v>30</v>
      </c>
      <c r="M3457" s="13">
        <v>12</v>
      </c>
      <c r="N3457" s="13">
        <v>0.39500000000000002</v>
      </c>
      <c r="O3457" s="13">
        <v>4.74</v>
      </c>
      <c r="P3457" s="13">
        <v>78</v>
      </c>
      <c r="Q3457" s="13">
        <v>6.076923076923077E-2</v>
      </c>
      <c r="R3457" s="13">
        <v>0.15384615384615391</v>
      </c>
      <c r="S3457" s="13">
        <v>8.3323353293413174</v>
      </c>
      <c r="T3457" s="13">
        <f>IFERROR(VLOOKUP(B869,[1]!users_table[#All],4),"NA")</f>
        <v>8.4223826714801451</v>
      </c>
      <c r="U3457" s="13" t="s">
        <v>67</v>
      </c>
    </row>
    <row r="3458" spans="1:21" x14ac:dyDescent="0.3">
      <c r="A3458" s="25">
        <v>3456</v>
      </c>
      <c r="B3458" s="13" t="s">
        <v>4</v>
      </c>
      <c r="C3458" s="13">
        <v>39551</v>
      </c>
      <c r="D3458" s="13" t="s">
        <v>979</v>
      </c>
      <c r="E3458" s="13" t="s">
        <v>32</v>
      </c>
      <c r="F3458" s="13" t="s">
        <v>37</v>
      </c>
      <c r="G3458" s="13">
        <v>8.39</v>
      </c>
      <c r="H3458" s="26">
        <v>44209</v>
      </c>
      <c r="I3458" s="26">
        <v>44286</v>
      </c>
      <c r="J3458" s="13">
        <v>9</v>
      </c>
      <c r="K3458" s="13">
        <v>2021</v>
      </c>
      <c r="L3458" s="13" t="s">
        <v>30</v>
      </c>
      <c r="M3458" s="13">
        <v>12</v>
      </c>
      <c r="N3458" s="13">
        <v>0.39500000000000002</v>
      </c>
      <c r="O3458" s="13">
        <v>4.74</v>
      </c>
      <c r="P3458" s="13">
        <v>78</v>
      </c>
      <c r="Q3458" s="13">
        <v>6.076923076923077E-2</v>
      </c>
      <c r="R3458" s="13">
        <v>0.15384615384615391</v>
      </c>
      <c r="S3458" s="13">
        <v>8.3323353293413174</v>
      </c>
      <c r="T3458" s="13">
        <f>IFERROR(VLOOKUP(B869,[1]!users_table[#All],4),"NA")</f>
        <v>8.4223826714801451</v>
      </c>
      <c r="U3458" s="13" t="s">
        <v>1026</v>
      </c>
    </row>
    <row r="3459" spans="1:21" x14ac:dyDescent="0.3">
      <c r="A3459" s="25">
        <v>3457</v>
      </c>
      <c r="B3459" s="13" t="s">
        <v>4</v>
      </c>
      <c r="C3459" s="13">
        <v>41487</v>
      </c>
      <c r="D3459" s="13" t="s">
        <v>980</v>
      </c>
      <c r="E3459" s="13" t="s">
        <v>32</v>
      </c>
      <c r="F3459" s="13" t="s">
        <v>37</v>
      </c>
      <c r="G3459" s="13">
        <v>8.33</v>
      </c>
      <c r="H3459" s="26">
        <v>44384</v>
      </c>
      <c r="I3459" s="26">
        <v>44461</v>
      </c>
      <c r="J3459" s="13">
        <v>9</v>
      </c>
      <c r="K3459" s="13">
        <v>2021</v>
      </c>
      <c r="L3459" s="13" t="s">
        <v>39</v>
      </c>
      <c r="M3459" s="13">
        <v>12</v>
      </c>
      <c r="N3459" s="13">
        <v>0.39500000000000002</v>
      </c>
      <c r="O3459" s="13">
        <v>4.74</v>
      </c>
      <c r="P3459" s="13">
        <v>78</v>
      </c>
      <c r="Q3459" s="13">
        <v>6.076923076923077E-2</v>
      </c>
      <c r="R3459" s="13">
        <v>0.15384615384615391</v>
      </c>
      <c r="S3459" s="13">
        <v>8.3323353293413174</v>
      </c>
      <c r="T3459" s="13">
        <f>IFERROR(VLOOKUP(B870,[1]!users_table[#All],4),"NA")</f>
        <v>8.4223826714801451</v>
      </c>
      <c r="U3459" s="13" t="s">
        <v>65</v>
      </c>
    </row>
    <row r="3460" spans="1:21" x14ac:dyDescent="0.3">
      <c r="A3460" s="25">
        <v>3458</v>
      </c>
      <c r="B3460" s="13" t="s">
        <v>4</v>
      </c>
      <c r="C3460" s="13">
        <v>41487</v>
      </c>
      <c r="D3460" s="13" t="s">
        <v>980</v>
      </c>
      <c r="E3460" s="13" t="s">
        <v>32</v>
      </c>
      <c r="F3460" s="13" t="s">
        <v>37</v>
      </c>
      <c r="G3460" s="13">
        <v>8.33</v>
      </c>
      <c r="H3460" s="26">
        <v>44384</v>
      </c>
      <c r="I3460" s="26">
        <v>44461</v>
      </c>
      <c r="J3460" s="13">
        <v>9</v>
      </c>
      <c r="K3460" s="13">
        <v>2021</v>
      </c>
      <c r="L3460" s="13" t="s">
        <v>39</v>
      </c>
      <c r="M3460" s="13">
        <v>12</v>
      </c>
      <c r="N3460" s="13">
        <v>0.39500000000000002</v>
      </c>
      <c r="O3460" s="13">
        <v>4.74</v>
      </c>
      <c r="P3460" s="13">
        <v>78</v>
      </c>
      <c r="Q3460" s="13">
        <v>6.076923076923077E-2</v>
      </c>
      <c r="R3460" s="13">
        <v>0.15384615384615391</v>
      </c>
      <c r="S3460" s="13">
        <v>8.3323353293413174</v>
      </c>
      <c r="T3460" s="13">
        <f>IFERROR(VLOOKUP(B870,[1]!users_table[#All],4),"NA")</f>
        <v>8.4223826714801451</v>
      </c>
      <c r="U3460" s="13" t="s">
        <v>59</v>
      </c>
    </row>
    <row r="3461" spans="1:21" x14ac:dyDescent="0.3">
      <c r="A3461" s="25">
        <v>3459</v>
      </c>
      <c r="B3461" s="13" t="s">
        <v>4</v>
      </c>
      <c r="C3461" s="13">
        <v>41487</v>
      </c>
      <c r="D3461" s="13" t="s">
        <v>980</v>
      </c>
      <c r="E3461" s="13" t="s">
        <v>32</v>
      </c>
      <c r="F3461" s="13" t="s">
        <v>37</v>
      </c>
      <c r="G3461" s="13">
        <v>8.33</v>
      </c>
      <c r="H3461" s="26">
        <v>44384</v>
      </c>
      <c r="I3461" s="26">
        <v>44461</v>
      </c>
      <c r="J3461" s="13">
        <v>9</v>
      </c>
      <c r="K3461" s="13">
        <v>2021</v>
      </c>
      <c r="L3461" s="13" t="s">
        <v>39</v>
      </c>
      <c r="M3461" s="13">
        <v>12</v>
      </c>
      <c r="N3461" s="13">
        <v>0.39500000000000002</v>
      </c>
      <c r="O3461" s="13">
        <v>4.74</v>
      </c>
      <c r="P3461" s="13">
        <v>78</v>
      </c>
      <c r="Q3461" s="13">
        <v>6.076923076923077E-2</v>
      </c>
      <c r="R3461" s="13">
        <v>0.15384615384615391</v>
      </c>
      <c r="S3461" s="13">
        <v>8.3323353293413174</v>
      </c>
      <c r="T3461" s="7">
        <f>IFERROR(VLOOKUP(B870,[1]!users_table[#All],4),"NA")</f>
        <v>8.4223826714801451</v>
      </c>
      <c r="U3461" s="13" t="s">
        <v>64</v>
      </c>
    </row>
    <row r="3462" spans="1:21" x14ac:dyDescent="0.3">
      <c r="A3462" s="25">
        <v>3460</v>
      </c>
      <c r="B3462" s="13" t="s">
        <v>4</v>
      </c>
      <c r="C3462" s="13">
        <v>41487</v>
      </c>
      <c r="D3462" s="13" t="s">
        <v>980</v>
      </c>
      <c r="E3462" s="13" t="s">
        <v>32</v>
      </c>
      <c r="F3462" s="13" t="s">
        <v>37</v>
      </c>
      <c r="G3462" s="13">
        <v>8.33</v>
      </c>
      <c r="H3462" s="26">
        <v>44384</v>
      </c>
      <c r="I3462" s="26">
        <v>44461</v>
      </c>
      <c r="J3462" s="13">
        <v>9</v>
      </c>
      <c r="K3462" s="13">
        <v>2021</v>
      </c>
      <c r="L3462" s="13" t="s">
        <v>39</v>
      </c>
      <c r="M3462" s="13">
        <v>12</v>
      </c>
      <c r="N3462" s="13">
        <v>0.39500000000000002</v>
      </c>
      <c r="O3462" s="13">
        <v>4.74</v>
      </c>
      <c r="P3462" s="13">
        <v>78</v>
      </c>
      <c r="Q3462" s="13">
        <v>6.076923076923077E-2</v>
      </c>
      <c r="R3462" s="13">
        <v>0.15384615384615391</v>
      </c>
      <c r="S3462" s="13">
        <v>8.3323353293413174</v>
      </c>
      <c r="T3462" s="13">
        <f>IFERROR(VLOOKUP(B870,[1]!users_table[#All],4),"NA")</f>
        <v>8.4223826714801451</v>
      </c>
      <c r="U3462" s="13" t="s">
        <v>60</v>
      </c>
    </row>
    <row r="3463" spans="1:21" x14ac:dyDescent="0.3">
      <c r="A3463" s="25">
        <v>3461</v>
      </c>
      <c r="B3463" s="13" t="s">
        <v>4</v>
      </c>
      <c r="C3463" s="13">
        <v>41487</v>
      </c>
      <c r="D3463" s="13" t="s">
        <v>980</v>
      </c>
      <c r="E3463" s="13" t="s">
        <v>32</v>
      </c>
      <c r="F3463" s="13" t="s">
        <v>37</v>
      </c>
      <c r="G3463" s="13">
        <v>8.33</v>
      </c>
      <c r="H3463" s="26">
        <v>44384</v>
      </c>
      <c r="I3463" s="26">
        <v>44461</v>
      </c>
      <c r="J3463" s="13">
        <v>9</v>
      </c>
      <c r="K3463" s="13">
        <v>2021</v>
      </c>
      <c r="L3463" s="13" t="s">
        <v>39</v>
      </c>
      <c r="M3463" s="13">
        <v>12</v>
      </c>
      <c r="N3463" s="13">
        <v>0.39500000000000002</v>
      </c>
      <c r="O3463" s="13">
        <v>4.74</v>
      </c>
      <c r="P3463" s="13">
        <v>78</v>
      </c>
      <c r="Q3463" s="13">
        <v>6.076923076923077E-2</v>
      </c>
      <c r="R3463" s="13">
        <v>0.15384615384615391</v>
      </c>
      <c r="S3463" s="13">
        <v>8.3323353293413174</v>
      </c>
      <c r="T3463" s="13">
        <f>IFERROR(VLOOKUP(B870,[1]!users_table[#All],4),"NA")</f>
        <v>8.4223826714801451</v>
      </c>
      <c r="U3463" s="13" t="s">
        <v>67</v>
      </c>
    </row>
    <row r="3464" spans="1:21" x14ac:dyDescent="0.3">
      <c r="A3464" s="25">
        <v>3462</v>
      </c>
      <c r="B3464" s="13" t="s">
        <v>4</v>
      </c>
      <c r="C3464" s="13">
        <v>41487</v>
      </c>
      <c r="D3464" s="13" t="s">
        <v>980</v>
      </c>
      <c r="E3464" s="13" t="s">
        <v>32</v>
      </c>
      <c r="F3464" s="13" t="s">
        <v>37</v>
      </c>
      <c r="G3464" s="13">
        <v>8.33</v>
      </c>
      <c r="H3464" s="26">
        <v>44384</v>
      </c>
      <c r="I3464" s="26">
        <v>44461</v>
      </c>
      <c r="J3464" s="13">
        <v>9</v>
      </c>
      <c r="K3464" s="13">
        <v>2021</v>
      </c>
      <c r="L3464" s="13" t="s">
        <v>39</v>
      </c>
      <c r="M3464" s="13">
        <v>12</v>
      </c>
      <c r="N3464" s="13">
        <v>0.39500000000000002</v>
      </c>
      <c r="O3464" s="13">
        <v>4.74</v>
      </c>
      <c r="P3464" s="13">
        <v>78</v>
      </c>
      <c r="Q3464" s="13">
        <v>6.076923076923077E-2</v>
      </c>
      <c r="R3464" s="13">
        <v>0.15384615384615391</v>
      </c>
      <c r="S3464" s="13">
        <v>8.3323353293413174</v>
      </c>
      <c r="T3464" s="13">
        <f>IFERROR(VLOOKUP(B870,[1]!users_table[#All],4),"NA")</f>
        <v>8.4223826714801451</v>
      </c>
      <c r="U3464" s="13" t="s">
        <v>1026</v>
      </c>
    </row>
    <row r="3465" spans="1:21" x14ac:dyDescent="0.3">
      <c r="A3465" s="25">
        <v>3463</v>
      </c>
      <c r="B3465" s="13" t="s">
        <v>4</v>
      </c>
      <c r="C3465" s="13">
        <v>38480</v>
      </c>
      <c r="D3465" s="13" t="s">
        <v>981</v>
      </c>
      <c r="E3465" s="13" t="s">
        <v>32</v>
      </c>
      <c r="F3465" s="13" t="s">
        <v>37</v>
      </c>
      <c r="G3465" s="13">
        <v>7.21</v>
      </c>
      <c r="H3465" s="26">
        <v>43842</v>
      </c>
      <c r="I3465" s="26">
        <v>43849</v>
      </c>
      <c r="J3465" s="13">
        <v>8</v>
      </c>
      <c r="K3465" s="13">
        <v>2019</v>
      </c>
      <c r="L3465" s="13" t="s">
        <v>39</v>
      </c>
      <c r="M3465" s="13">
        <v>12</v>
      </c>
      <c r="N3465" s="13">
        <v>0.39444444444444438</v>
      </c>
      <c r="O3465" s="13">
        <v>4.7333333333333334</v>
      </c>
      <c r="P3465" s="13">
        <v>8</v>
      </c>
      <c r="Q3465" s="13">
        <v>0.59166666666666667</v>
      </c>
      <c r="R3465" s="13">
        <v>1.5</v>
      </c>
      <c r="S3465" s="13">
        <v>8.3323353293413174</v>
      </c>
      <c r="T3465" s="13">
        <f>IFERROR(VLOOKUP(B871,[1]!users_table[#All],4),"NA")</f>
        <v>8.4223826714801451</v>
      </c>
      <c r="U3465" s="13" t="s">
        <v>65</v>
      </c>
    </row>
    <row r="3466" spans="1:21" x14ac:dyDescent="0.3">
      <c r="A3466" s="25">
        <v>3464</v>
      </c>
      <c r="B3466" s="13" t="s">
        <v>4</v>
      </c>
      <c r="C3466" s="13">
        <v>38480</v>
      </c>
      <c r="D3466" s="13" t="s">
        <v>981</v>
      </c>
      <c r="E3466" s="13" t="s">
        <v>32</v>
      </c>
      <c r="F3466" s="13" t="s">
        <v>37</v>
      </c>
      <c r="G3466" s="13">
        <v>7.21</v>
      </c>
      <c r="H3466" s="26">
        <v>43842</v>
      </c>
      <c r="I3466" s="26">
        <v>43849</v>
      </c>
      <c r="J3466" s="13">
        <v>8</v>
      </c>
      <c r="K3466" s="13">
        <v>2019</v>
      </c>
      <c r="L3466" s="13" t="s">
        <v>39</v>
      </c>
      <c r="M3466" s="13">
        <v>12</v>
      </c>
      <c r="N3466" s="13">
        <v>0.39444444444444438</v>
      </c>
      <c r="O3466" s="13">
        <v>4.7333333333333334</v>
      </c>
      <c r="P3466" s="13">
        <v>8</v>
      </c>
      <c r="Q3466" s="13">
        <v>0.59166666666666667</v>
      </c>
      <c r="R3466" s="13">
        <v>1.5</v>
      </c>
      <c r="S3466" s="13">
        <v>8.3323353293413174</v>
      </c>
      <c r="T3466" s="7">
        <f>IFERROR(VLOOKUP(B871,[1]!users_table[#All],4),"NA")</f>
        <v>8.4223826714801451</v>
      </c>
      <c r="U3466" s="13" t="s">
        <v>60</v>
      </c>
    </row>
    <row r="3467" spans="1:21" x14ac:dyDescent="0.3">
      <c r="A3467" s="25">
        <v>3465</v>
      </c>
      <c r="B3467" s="13" t="s">
        <v>4</v>
      </c>
      <c r="C3467" s="13">
        <v>38480</v>
      </c>
      <c r="D3467" s="13" t="s">
        <v>981</v>
      </c>
      <c r="E3467" s="13" t="s">
        <v>32</v>
      </c>
      <c r="F3467" s="13" t="s">
        <v>37</v>
      </c>
      <c r="G3467" s="13">
        <v>7.21</v>
      </c>
      <c r="H3467" s="26">
        <v>43842</v>
      </c>
      <c r="I3467" s="26">
        <v>43849</v>
      </c>
      <c r="J3467" s="13">
        <v>8</v>
      </c>
      <c r="K3467" s="13">
        <v>2019</v>
      </c>
      <c r="L3467" s="13" t="s">
        <v>39</v>
      </c>
      <c r="M3467" s="13">
        <v>12</v>
      </c>
      <c r="N3467" s="13">
        <v>0.39444444444444438</v>
      </c>
      <c r="O3467" s="13">
        <v>4.7333333333333334</v>
      </c>
      <c r="P3467" s="13">
        <v>8</v>
      </c>
      <c r="Q3467" s="13">
        <v>0.59166666666666667</v>
      </c>
      <c r="R3467" s="13">
        <v>1.5</v>
      </c>
      <c r="S3467" s="13">
        <v>8.3323353293413174</v>
      </c>
      <c r="T3467" s="7">
        <f>IFERROR(VLOOKUP(B871,[1]!users_table[#All],4),"NA")</f>
        <v>8.4223826714801451</v>
      </c>
      <c r="U3467" s="13" t="s">
        <v>62</v>
      </c>
    </row>
    <row r="3468" spans="1:21" x14ac:dyDescent="0.3">
      <c r="A3468" s="25">
        <v>3466</v>
      </c>
      <c r="B3468" s="13" t="s">
        <v>4</v>
      </c>
      <c r="C3468" s="13">
        <v>38480</v>
      </c>
      <c r="D3468" s="13" t="s">
        <v>981</v>
      </c>
      <c r="E3468" s="13" t="s">
        <v>32</v>
      </c>
      <c r="F3468" s="13" t="s">
        <v>37</v>
      </c>
      <c r="G3468" s="13">
        <v>7.21</v>
      </c>
      <c r="H3468" s="26">
        <v>43842</v>
      </c>
      <c r="I3468" s="26">
        <v>43849</v>
      </c>
      <c r="J3468" s="13">
        <v>8</v>
      </c>
      <c r="K3468" s="13">
        <v>2019</v>
      </c>
      <c r="L3468" s="13" t="s">
        <v>39</v>
      </c>
      <c r="M3468" s="13">
        <v>12</v>
      </c>
      <c r="N3468" s="13">
        <v>0.39444444444444438</v>
      </c>
      <c r="O3468" s="13">
        <v>4.7333333333333334</v>
      </c>
      <c r="P3468" s="13">
        <v>8</v>
      </c>
      <c r="Q3468" s="13">
        <v>0.59166666666666667</v>
      </c>
      <c r="R3468" s="13">
        <v>1.5</v>
      </c>
      <c r="S3468" s="13">
        <v>8.3323353293413174</v>
      </c>
      <c r="T3468" s="13">
        <f>IFERROR(VLOOKUP(B871,[1]!users_table[#All],4),"NA")</f>
        <v>8.4223826714801451</v>
      </c>
      <c r="U3468" s="13" t="s">
        <v>1033</v>
      </c>
    </row>
    <row r="3469" spans="1:21" x14ac:dyDescent="0.3">
      <c r="A3469" s="25">
        <v>3467</v>
      </c>
      <c r="B3469" s="13" t="s">
        <v>4</v>
      </c>
      <c r="C3469" s="13">
        <v>6213</v>
      </c>
      <c r="D3469" s="13" t="s">
        <v>982</v>
      </c>
      <c r="E3469" s="13" t="s">
        <v>32</v>
      </c>
      <c r="F3469" s="13" t="s">
        <v>37</v>
      </c>
      <c r="G3469" s="13">
        <v>7.67</v>
      </c>
      <c r="H3469" s="26">
        <v>43802</v>
      </c>
      <c r="I3469" s="26">
        <v>43807</v>
      </c>
      <c r="J3469" s="13">
        <v>8</v>
      </c>
      <c r="K3469" s="13">
        <v>2009</v>
      </c>
      <c r="L3469" s="13" t="s">
        <v>35</v>
      </c>
      <c r="M3469" s="13">
        <v>24</v>
      </c>
      <c r="N3469" s="13">
        <v>0.4</v>
      </c>
      <c r="O3469" s="13">
        <v>9.6000000000000014</v>
      </c>
      <c r="P3469" s="13">
        <v>6</v>
      </c>
      <c r="Q3469" s="13">
        <v>1.6</v>
      </c>
      <c r="R3469" s="13">
        <v>4</v>
      </c>
      <c r="S3469" s="13">
        <v>8.3323353293413174</v>
      </c>
      <c r="T3469" s="13">
        <f>IFERROR(VLOOKUP(B872,[1]!users_table[#All],4),"NA")</f>
        <v>8.4223826714801451</v>
      </c>
      <c r="U3469" s="13" t="s">
        <v>65</v>
      </c>
    </row>
    <row r="3470" spans="1:21" x14ac:dyDescent="0.3">
      <c r="A3470" s="25">
        <v>3468</v>
      </c>
      <c r="B3470" s="13" t="s">
        <v>4</v>
      </c>
      <c r="C3470" s="13">
        <v>6213</v>
      </c>
      <c r="D3470" s="13" t="s">
        <v>982</v>
      </c>
      <c r="E3470" s="13" t="s">
        <v>32</v>
      </c>
      <c r="F3470" s="13" t="s">
        <v>37</v>
      </c>
      <c r="G3470" s="13">
        <v>7.67</v>
      </c>
      <c r="H3470" s="26">
        <v>43802</v>
      </c>
      <c r="I3470" s="26">
        <v>43807</v>
      </c>
      <c r="J3470" s="13">
        <v>8</v>
      </c>
      <c r="K3470" s="13">
        <v>2009</v>
      </c>
      <c r="L3470" s="13" t="s">
        <v>35</v>
      </c>
      <c r="M3470" s="13">
        <v>24</v>
      </c>
      <c r="N3470" s="13">
        <v>0.4</v>
      </c>
      <c r="O3470" s="13">
        <v>9.6000000000000014</v>
      </c>
      <c r="P3470" s="13">
        <v>6</v>
      </c>
      <c r="Q3470" s="13">
        <v>1.6</v>
      </c>
      <c r="R3470" s="13">
        <v>4</v>
      </c>
      <c r="S3470" s="13">
        <v>8.3323353293413174</v>
      </c>
      <c r="T3470" s="13">
        <f>IFERROR(VLOOKUP(B872,[1]!users_table[#All],4),"NA")</f>
        <v>8.4223826714801451</v>
      </c>
      <c r="U3470" s="13" t="s">
        <v>60</v>
      </c>
    </row>
    <row r="3471" spans="1:21" x14ac:dyDescent="0.3">
      <c r="A3471" s="25">
        <v>3469</v>
      </c>
      <c r="B3471" s="13" t="s">
        <v>4</v>
      </c>
      <c r="C3471" s="13">
        <v>6213</v>
      </c>
      <c r="D3471" s="13" t="s">
        <v>982</v>
      </c>
      <c r="E3471" s="13" t="s">
        <v>32</v>
      </c>
      <c r="F3471" s="13" t="s">
        <v>37</v>
      </c>
      <c r="G3471" s="13">
        <v>7.67</v>
      </c>
      <c r="H3471" s="26">
        <v>43802</v>
      </c>
      <c r="I3471" s="26">
        <v>43807</v>
      </c>
      <c r="J3471" s="13">
        <v>8</v>
      </c>
      <c r="K3471" s="13">
        <v>2009</v>
      </c>
      <c r="L3471" s="13" t="s">
        <v>35</v>
      </c>
      <c r="M3471" s="13">
        <v>24</v>
      </c>
      <c r="N3471" s="13">
        <v>0.4</v>
      </c>
      <c r="O3471" s="13">
        <v>9.6000000000000014</v>
      </c>
      <c r="P3471" s="13">
        <v>6</v>
      </c>
      <c r="Q3471" s="13">
        <v>1.6</v>
      </c>
      <c r="R3471" s="13">
        <v>4</v>
      </c>
      <c r="S3471" s="13">
        <v>8.3323353293413174</v>
      </c>
      <c r="T3471" s="13">
        <f>IFERROR(VLOOKUP(B872,[1]!users_table[#All],4),"NA")</f>
        <v>8.4223826714801451</v>
      </c>
      <c r="U3471" s="13" t="s">
        <v>62</v>
      </c>
    </row>
    <row r="3472" spans="1:21" x14ac:dyDescent="0.3">
      <c r="A3472" s="25">
        <v>3470</v>
      </c>
      <c r="B3472" s="13" t="s">
        <v>4</v>
      </c>
      <c r="C3472" s="13">
        <v>6213</v>
      </c>
      <c r="D3472" s="13" t="s">
        <v>982</v>
      </c>
      <c r="E3472" s="13" t="s">
        <v>32</v>
      </c>
      <c r="F3472" s="13" t="s">
        <v>37</v>
      </c>
      <c r="G3472" s="13">
        <v>7.67</v>
      </c>
      <c r="H3472" s="26">
        <v>43802</v>
      </c>
      <c r="I3472" s="26">
        <v>43807</v>
      </c>
      <c r="J3472" s="13">
        <v>8</v>
      </c>
      <c r="K3472" s="13">
        <v>2009</v>
      </c>
      <c r="L3472" s="13" t="s">
        <v>35</v>
      </c>
      <c r="M3472" s="13">
        <v>24</v>
      </c>
      <c r="N3472" s="13">
        <v>0.4</v>
      </c>
      <c r="O3472" s="13">
        <v>9.6000000000000014</v>
      </c>
      <c r="P3472" s="13">
        <v>6</v>
      </c>
      <c r="Q3472" s="13">
        <v>1.6</v>
      </c>
      <c r="R3472" s="13">
        <v>4</v>
      </c>
      <c r="S3472" s="13">
        <v>8.3323353293413174</v>
      </c>
      <c r="T3472" s="13">
        <f>IFERROR(VLOOKUP(B872,[1]!users_table[#All],4),"NA")</f>
        <v>8.4223826714801451</v>
      </c>
      <c r="U3472" s="13" t="s">
        <v>1033</v>
      </c>
    </row>
    <row r="3473" spans="1:21" x14ac:dyDescent="0.3">
      <c r="A3473" s="25">
        <v>3471</v>
      </c>
      <c r="B3473" s="13" t="s">
        <v>4</v>
      </c>
      <c r="C3473" s="13">
        <v>16049</v>
      </c>
      <c r="D3473" s="13" t="s">
        <v>983</v>
      </c>
      <c r="E3473" s="13" t="s">
        <v>32</v>
      </c>
      <c r="F3473" s="13" t="s">
        <v>37</v>
      </c>
      <c r="G3473" s="13">
        <v>8.02</v>
      </c>
      <c r="H3473" s="26">
        <v>43819</v>
      </c>
      <c r="I3473" s="26">
        <v>43842</v>
      </c>
      <c r="J3473" s="13">
        <v>8</v>
      </c>
      <c r="K3473" s="13">
        <v>2013</v>
      </c>
      <c r="L3473" s="13" t="s">
        <v>33</v>
      </c>
      <c r="M3473" s="13">
        <v>24</v>
      </c>
      <c r="N3473" s="13">
        <v>0.4</v>
      </c>
      <c r="O3473" s="13">
        <v>9.6000000000000014</v>
      </c>
      <c r="P3473" s="13">
        <v>24</v>
      </c>
      <c r="Q3473" s="13">
        <v>0.40000000000000008</v>
      </c>
      <c r="R3473" s="13">
        <v>1</v>
      </c>
      <c r="S3473" s="13">
        <v>8.3323353293413174</v>
      </c>
      <c r="T3473" s="13">
        <f>IFERROR(VLOOKUP(B873,[1]!users_table[#All],4),"NA")</f>
        <v>8.4223826714801451</v>
      </c>
      <c r="U3473" s="13" t="s">
        <v>65</v>
      </c>
    </row>
    <row r="3474" spans="1:21" x14ac:dyDescent="0.3">
      <c r="A3474" s="25">
        <v>3472</v>
      </c>
      <c r="B3474" s="13" t="s">
        <v>4</v>
      </c>
      <c r="C3474" s="13">
        <v>16049</v>
      </c>
      <c r="D3474" s="13" t="s">
        <v>983</v>
      </c>
      <c r="E3474" s="13" t="s">
        <v>32</v>
      </c>
      <c r="F3474" s="13" t="s">
        <v>37</v>
      </c>
      <c r="G3474" s="13">
        <v>8.02</v>
      </c>
      <c r="H3474" s="26">
        <v>43819</v>
      </c>
      <c r="I3474" s="26">
        <v>43842</v>
      </c>
      <c r="J3474" s="13">
        <v>8</v>
      </c>
      <c r="K3474" s="13">
        <v>2013</v>
      </c>
      <c r="L3474" s="13" t="s">
        <v>33</v>
      </c>
      <c r="M3474" s="13">
        <v>24</v>
      </c>
      <c r="N3474" s="13">
        <v>0.4</v>
      </c>
      <c r="O3474" s="13">
        <v>9.6000000000000014</v>
      </c>
      <c r="P3474" s="13">
        <v>24</v>
      </c>
      <c r="Q3474" s="13">
        <v>0.40000000000000008</v>
      </c>
      <c r="R3474" s="13">
        <v>1</v>
      </c>
      <c r="S3474" s="13">
        <v>8.3323353293413174</v>
      </c>
      <c r="T3474" s="13">
        <f>IFERROR(VLOOKUP(B873,[1]!users_table[#All],4),"NA")</f>
        <v>8.4223826714801451</v>
      </c>
      <c r="U3474" s="13" t="s">
        <v>60</v>
      </c>
    </row>
    <row r="3475" spans="1:21" x14ac:dyDescent="0.3">
      <c r="A3475" s="25">
        <v>3473</v>
      </c>
      <c r="B3475" s="13" t="s">
        <v>4</v>
      </c>
      <c r="C3475" s="13">
        <v>16049</v>
      </c>
      <c r="D3475" s="13" t="s">
        <v>983</v>
      </c>
      <c r="E3475" s="13" t="s">
        <v>32</v>
      </c>
      <c r="F3475" s="13" t="s">
        <v>37</v>
      </c>
      <c r="G3475" s="13">
        <v>8.02</v>
      </c>
      <c r="H3475" s="26">
        <v>43819</v>
      </c>
      <c r="I3475" s="26">
        <v>43842</v>
      </c>
      <c r="J3475" s="13">
        <v>8</v>
      </c>
      <c r="K3475" s="13">
        <v>2013</v>
      </c>
      <c r="L3475" s="13" t="s">
        <v>33</v>
      </c>
      <c r="M3475" s="13">
        <v>24</v>
      </c>
      <c r="N3475" s="13">
        <v>0.4</v>
      </c>
      <c r="O3475" s="13">
        <v>9.6000000000000014</v>
      </c>
      <c r="P3475" s="13">
        <v>24</v>
      </c>
      <c r="Q3475" s="13">
        <v>0.40000000000000008</v>
      </c>
      <c r="R3475" s="13">
        <v>1</v>
      </c>
      <c r="S3475" s="13">
        <v>8.3323353293413174</v>
      </c>
      <c r="T3475" s="13">
        <f>IFERROR(VLOOKUP(B873,[1]!users_table[#All],4),"NA")</f>
        <v>8.4223826714801451</v>
      </c>
      <c r="U3475" s="13" t="s">
        <v>62</v>
      </c>
    </row>
    <row r="3476" spans="1:21" x14ac:dyDescent="0.3">
      <c r="A3476" s="25">
        <v>3474</v>
      </c>
      <c r="B3476" s="13" t="s">
        <v>4</v>
      </c>
      <c r="C3476" s="13">
        <v>16049</v>
      </c>
      <c r="D3476" s="13" t="s">
        <v>983</v>
      </c>
      <c r="E3476" s="13" t="s">
        <v>32</v>
      </c>
      <c r="F3476" s="13" t="s">
        <v>37</v>
      </c>
      <c r="G3476" s="13">
        <v>8.02</v>
      </c>
      <c r="H3476" s="26">
        <v>43819</v>
      </c>
      <c r="I3476" s="26">
        <v>43842</v>
      </c>
      <c r="J3476" s="13">
        <v>8</v>
      </c>
      <c r="K3476" s="13">
        <v>2013</v>
      </c>
      <c r="L3476" s="13" t="s">
        <v>33</v>
      </c>
      <c r="M3476" s="13">
        <v>24</v>
      </c>
      <c r="N3476" s="13">
        <v>0.4</v>
      </c>
      <c r="O3476" s="13">
        <v>9.6000000000000014</v>
      </c>
      <c r="P3476" s="13">
        <v>24</v>
      </c>
      <c r="Q3476" s="13">
        <v>0.40000000000000008</v>
      </c>
      <c r="R3476" s="13">
        <v>1</v>
      </c>
      <c r="S3476" s="13">
        <v>8.3323353293413174</v>
      </c>
      <c r="T3476" s="13">
        <f>IFERROR(VLOOKUP(B873,[1]!users_table[#All],4),"NA")</f>
        <v>8.4223826714801451</v>
      </c>
      <c r="U3476" s="13" t="s">
        <v>1033</v>
      </c>
    </row>
    <row r="3477" spans="1:21" x14ac:dyDescent="0.3">
      <c r="A3477" s="25">
        <v>3475</v>
      </c>
      <c r="B3477" s="13" t="s">
        <v>4</v>
      </c>
      <c r="C3477" s="13">
        <v>4654</v>
      </c>
      <c r="D3477" s="13" t="s">
        <v>984</v>
      </c>
      <c r="E3477" s="13" t="s">
        <v>32</v>
      </c>
      <c r="F3477" s="13" t="s">
        <v>152</v>
      </c>
      <c r="G3477" s="13">
        <v>7.36</v>
      </c>
      <c r="H3477" s="26">
        <v>43793</v>
      </c>
      <c r="I3477" s="26">
        <v>43801</v>
      </c>
      <c r="J3477" s="13">
        <v>8</v>
      </c>
      <c r="K3477" s="13">
        <v>2008</v>
      </c>
      <c r="L3477" s="13" t="s">
        <v>35</v>
      </c>
      <c r="M3477" s="13">
        <v>24</v>
      </c>
      <c r="N3477" s="13">
        <v>0.3972222222222222</v>
      </c>
      <c r="O3477" s="13">
        <v>9.5333333333333332</v>
      </c>
      <c r="P3477" s="13">
        <v>9</v>
      </c>
      <c r="Q3477" s="13">
        <v>1.0592592592592589</v>
      </c>
      <c r="R3477" s="13">
        <v>2.666666666666667</v>
      </c>
      <c r="S3477" s="13">
        <v>8.3323353293413174</v>
      </c>
      <c r="T3477" s="13">
        <f>IFERROR(VLOOKUP(B874,[1]!users_table[#All],4),"NA")</f>
        <v>8.4223826714801451</v>
      </c>
      <c r="U3477" s="13" t="s">
        <v>65</v>
      </c>
    </row>
    <row r="3478" spans="1:21" x14ac:dyDescent="0.3">
      <c r="A3478" s="25">
        <v>3476</v>
      </c>
      <c r="B3478" s="13" t="s">
        <v>4</v>
      </c>
      <c r="C3478" s="13">
        <v>4654</v>
      </c>
      <c r="D3478" s="13" t="s">
        <v>984</v>
      </c>
      <c r="E3478" s="13" t="s">
        <v>32</v>
      </c>
      <c r="F3478" s="13" t="s">
        <v>152</v>
      </c>
      <c r="G3478" s="13">
        <v>7.36</v>
      </c>
      <c r="H3478" s="26">
        <v>43793</v>
      </c>
      <c r="I3478" s="26">
        <v>43801</v>
      </c>
      <c r="J3478" s="13">
        <v>8</v>
      </c>
      <c r="K3478" s="13">
        <v>2008</v>
      </c>
      <c r="L3478" s="13" t="s">
        <v>35</v>
      </c>
      <c r="M3478" s="13">
        <v>24</v>
      </c>
      <c r="N3478" s="13">
        <v>0.3972222222222222</v>
      </c>
      <c r="O3478" s="13">
        <v>9.5333333333333332</v>
      </c>
      <c r="P3478" s="13">
        <v>9</v>
      </c>
      <c r="Q3478" s="13">
        <v>1.0592592592592589</v>
      </c>
      <c r="R3478" s="13">
        <v>2.666666666666667</v>
      </c>
      <c r="S3478" s="13">
        <v>8.3323353293413174</v>
      </c>
      <c r="T3478" s="13">
        <f>IFERROR(VLOOKUP(B874,[1]!users_table[#All],4),"NA")</f>
        <v>8.4223826714801451</v>
      </c>
      <c r="U3478" s="13" t="s">
        <v>60</v>
      </c>
    </row>
    <row r="3479" spans="1:21" x14ac:dyDescent="0.3">
      <c r="A3479" s="25">
        <v>3477</v>
      </c>
      <c r="B3479" s="13" t="s">
        <v>4</v>
      </c>
      <c r="C3479" s="13">
        <v>4654</v>
      </c>
      <c r="D3479" s="13" t="s">
        <v>984</v>
      </c>
      <c r="E3479" s="13" t="s">
        <v>32</v>
      </c>
      <c r="F3479" s="13" t="s">
        <v>152</v>
      </c>
      <c r="G3479" s="13">
        <v>7.36</v>
      </c>
      <c r="H3479" s="26">
        <v>43793</v>
      </c>
      <c r="I3479" s="26">
        <v>43801</v>
      </c>
      <c r="J3479" s="13">
        <v>8</v>
      </c>
      <c r="K3479" s="13">
        <v>2008</v>
      </c>
      <c r="L3479" s="13" t="s">
        <v>35</v>
      </c>
      <c r="M3479" s="13">
        <v>24</v>
      </c>
      <c r="N3479" s="13">
        <v>0.3972222222222222</v>
      </c>
      <c r="O3479" s="13">
        <v>9.5333333333333332</v>
      </c>
      <c r="P3479" s="13">
        <v>9</v>
      </c>
      <c r="Q3479" s="13">
        <v>1.0592592592592589</v>
      </c>
      <c r="R3479" s="13">
        <v>2.666666666666667</v>
      </c>
      <c r="S3479" s="13">
        <v>8.3323353293413174</v>
      </c>
      <c r="T3479" s="13">
        <f>IFERROR(VLOOKUP(B874,[1]!users_table[#All],4),"NA")</f>
        <v>8.4223826714801451</v>
      </c>
      <c r="U3479" s="13" t="s">
        <v>62</v>
      </c>
    </row>
    <row r="3480" spans="1:21" x14ac:dyDescent="0.3">
      <c r="A3480" s="25">
        <v>3478</v>
      </c>
      <c r="B3480" s="13" t="s">
        <v>4</v>
      </c>
      <c r="C3480" s="13">
        <v>4654</v>
      </c>
      <c r="D3480" s="13" t="s">
        <v>984</v>
      </c>
      <c r="E3480" s="13" t="s">
        <v>32</v>
      </c>
      <c r="F3480" s="13" t="s">
        <v>152</v>
      </c>
      <c r="G3480" s="13">
        <v>7.36</v>
      </c>
      <c r="H3480" s="26">
        <v>43793</v>
      </c>
      <c r="I3480" s="26">
        <v>43801</v>
      </c>
      <c r="J3480" s="13">
        <v>8</v>
      </c>
      <c r="K3480" s="13">
        <v>2008</v>
      </c>
      <c r="L3480" s="13" t="s">
        <v>35</v>
      </c>
      <c r="M3480" s="13">
        <v>24</v>
      </c>
      <c r="N3480" s="13">
        <v>0.3972222222222222</v>
      </c>
      <c r="O3480" s="13">
        <v>9.5333333333333332</v>
      </c>
      <c r="P3480" s="13">
        <v>9</v>
      </c>
      <c r="Q3480" s="13">
        <v>1.0592592592592589</v>
      </c>
      <c r="R3480" s="13">
        <v>2.666666666666667</v>
      </c>
      <c r="S3480" s="13">
        <v>8.3323353293413174</v>
      </c>
      <c r="T3480" s="13">
        <f>IFERROR(VLOOKUP(B874,[1]!users_table[#All],4),"NA")</f>
        <v>8.4223826714801451</v>
      </c>
      <c r="U3480" s="13" t="s">
        <v>1033</v>
      </c>
    </row>
    <row r="3481" spans="1:21" x14ac:dyDescent="0.3">
      <c r="A3481" s="25">
        <v>3479</v>
      </c>
      <c r="B3481" s="13" t="s">
        <v>4</v>
      </c>
      <c r="C3481" s="13">
        <v>8937</v>
      </c>
      <c r="D3481" s="13" t="s">
        <v>985</v>
      </c>
      <c r="E3481" s="13" t="s">
        <v>32</v>
      </c>
      <c r="F3481" s="13" t="s">
        <v>152</v>
      </c>
      <c r="G3481" s="13">
        <v>7.53</v>
      </c>
      <c r="H3481" s="26">
        <v>43807</v>
      </c>
      <c r="I3481" s="26">
        <v>43818</v>
      </c>
      <c r="J3481" s="13">
        <v>8</v>
      </c>
      <c r="K3481" s="13">
        <v>2010</v>
      </c>
      <c r="L3481" s="13" t="s">
        <v>35</v>
      </c>
      <c r="M3481" s="13">
        <v>24</v>
      </c>
      <c r="N3481" s="13">
        <v>0.3972222222222222</v>
      </c>
      <c r="O3481" s="13">
        <v>9.5333333333333332</v>
      </c>
      <c r="P3481" s="13">
        <v>12</v>
      </c>
      <c r="Q3481" s="13">
        <v>0.7944444444444444</v>
      </c>
      <c r="R3481" s="13">
        <v>2</v>
      </c>
      <c r="S3481" s="13">
        <v>8.3323353293413174</v>
      </c>
      <c r="T3481" s="13">
        <f>IFERROR(VLOOKUP(B875,[1]!users_table[#All],4),"NA")</f>
        <v>8.4223826714801451</v>
      </c>
      <c r="U3481" s="13" t="s">
        <v>65</v>
      </c>
    </row>
    <row r="3482" spans="1:21" x14ac:dyDescent="0.3">
      <c r="A3482" s="25">
        <v>3480</v>
      </c>
      <c r="B3482" s="13" t="s">
        <v>4</v>
      </c>
      <c r="C3482" s="13">
        <v>8937</v>
      </c>
      <c r="D3482" s="13" t="s">
        <v>985</v>
      </c>
      <c r="E3482" s="13" t="s">
        <v>32</v>
      </c>
      <c r="F3482" s="13" t="s">
        <v>152</v>
      </c>
      <c r="G3482" s="13">
        <v>7.53</v>
      </c>
      <c r="H3482" s="26">
        <v>43807</v>
      </c>
      <c r="I3482" s="26">
        <v>43818</v>
      </c>
      <c r="J3482" s="13">
        <v>8</v>
      </c>
      <c r="K3482" s="13">
        <v>2010</v>
      </c>
      <c r="L3482" s="13" t="s">
        <v>35</v>
      </c>
      <c r="M3482" s="13">
        <v>24</v>
      </c>
      <c r="N3482" s="13">
        <v>0.3972222222222222</v>
      </c>
      <c r="O3482" s="13">
        <v>9.5333333333333332</v>
      </c>
      <c r="P3482" s="13">
        <v>12</v>
      </c>
      <c r="Q3482" s="13">
        <v>0.7944444444444444</v>
      </c>
      <c r="R3482" s="13">
        <v>2</v>
      </c>
      <c r="S3482" s="13">
        <v>8.3323353293413174</v>
      </c>
      <c r="T3482" s="13">
        <f>IFERROR(VLOOKUP(B875,[1]!users_table[#All],4),"NA")</f>
        <v>8.4223826714801451</v>
      </c>
      <c r="U3482" s="13" t="s">
        <v>60</v>
      </c>
    </row>
    <row r="3483" spans="1:21" x14ac:dyDescent="0.3">
      <c r="A3483" s="25">
        <v>3481</v>
      </c>
      <c r="B3483" s="13" t="s">
        <v>4</v>
      </c>
      <c r="C3483" s="13">
        <v>8937</v>
      </c>
      <c r="D3483" s="13" t="s">
        <v>985</v>
      </c>
      <c r="E3483" s="13" t="s">
        <v>32</v>
      </c>
      <c r="F3483" s="13" t="s">
        <v>152</v>
      </c>
      <c r="G3483" s="13">
        <v>7.53</v>
      </c>
      <c r="H3483" s="26">
        <v>43807</v>
      </c>
      <c r="I3483" s="26">
        <v>43818</v>
      </c>
      <c r="J3483" s="13">
        <v>8</v>
      </c>
      <c r="K3483" s="13">
        <v>2010</v>
      </c>
      <c r="L3483" s="13" t="s">
        <v>35</v>
      </c>
      <c r="M3483" s="13">
        <v>24</v>
      </c>
      <c r="N3483" s="13">
        <v>0.3972222222222222</v>
      </c>
      <c r="O3483" s="13">
        <v>9.5333333333333332</v>
      </c>
      <c r="P3483" s="13">
        <v>12</v>
      </c>
      <c r="Q3483" s="13">
        <v>0.7944444444444444</v>
      </c>
      <c r="R3483" s="13">
        <v>2</v>
      </c>
      <c r="S3483" s="13">
        <v>8.3323353293413174</v>
      </c>
      <c r="T3483" s="13">
        <f>IFERROR(VLOOKUP(B875,[1]!users_table[#All],4),"NA")</f>
        <v>8.4223826714801451</v>
      </c>
      <c r="U3483" s="13" t="s">
        <v>62</v>
      </c>
    </row>
    <row r="3484" spans="1:21" x14ac:dyDescent="0.3">
      <c r="A3484" s="25">
        <v>3482</v>
      </c>
      <c r="B3484" s="13" t="s">
        <v>4</v>
      </c>
      <c r="C3484" s="13">
        <v>8937</v>
      </c>
      <c r="D3484" s="13" t="s">
        <v>985</v>
      </c>
      <c r="E3484" s="13" t="s">
        <v>32</v>
      </c>
      <c r="F3484" s="13" t="s">
        <v>152</v>
      </c>
      <c r="G3484" s="13">
        <v>7.53</v>
      </c>
      <c r="H3484" s="26">
        <v>43807</v>
      </c>
      <c r="I3484" s="26">
        <v>43818</v>
      </c>
      <c r="J3484" s="13">
        <v>8</v>
      </c>
      <c r="K3484" s="13">
        <v>2010</v>
      </c>
      <c r="L3484" s="13" t="s">
        <v>35</v>
      </c>
      <c r="M3484" s="13">
        <v>24</v>
      </c>
      <c r="N3484" s="13">
        <v>0.3972222222222222</v>
      </c>
      <c r="O3484" s="13">
        <v>9.5333333333333332</v>
      </c>
      <c r="P3484" s="13">
        <v>12</v>
      </c>
      <c r="Q3484" s="13">
        <v>0.7944444444444444</v>
      </c>
      <c r="R3484" s="13">
        <v>2</v>
      </c>
      <c r="S3484" s="13">
        <v>8.3323353293413174</v>
      </c>
      <c r="T3484" s="13">
        <f>IFERROR(VLOOKUP(B875,[1]!users_table[#All],4),"NA")</f>
        <v>8.4223826714801451</v>
      </c>
      <c r="U3484" s="13" t="s">
        <v>1033</v>
      </c>
    </row>
    <row r="3485" spans="1:21" x14ac:dyDescent="0.3">
      <c r="A3485" s="25">
        <v>3483</v>
      </c>
      <c r="B3485" s="13" t="s">
        <v>4</v>
      </c>
      <c r="C3485" s="13">
        <v>36432</v>
      </c>
      <c r="D3485" s="13" t="s">
        <v>986</v>
      </c>
      <c r="E3485" s="13" t="s">
        <v>32</v>
      </c>
      <c r="F3485" s="13" t="s">
        <v>152</v>
      </c>
      <c r="G3485" s="13">
        <v>6.81</v>
      </c>
      <c r="H3485" s="26">
        <v>43849</v>
      </c>
      <c r="I3485" s="26">
        <v>43863</v>
      </c>
      <c r="J3485" s="13">
        <v>8</v>
      </c>
      <c r="K3485" s="13">
        <v>2018</v>
      </c>
      <c r="L3485" s="13" t="s">
        <v>35</v>
      </c>
      <c r="M3485" s="13">
        <v>26</v>
      </c>
      <c r="N3485" s="13">
        <v>0.39444444444444438</v>
      </c>
      <c r="O3485" s="13">
        <v>10.255555555555549</v>
      </c>
      <c r="P3485" s="13">
        <v>15</v>
      </c>
      <c r="Q3485" s="13">
        <v>0.68370370370370359</v>
      </c>
      <c r="R3485" s="13">
        <v>1.7333333333333329</v>
      </c>
      <c r="S3485" s="13">
        <v>8.3323353293413174</v>
      </c>
      <c r="T3485" s="13">
        <f>IFERROR(VLOOKUP(B876,[1]!users_table[#All],4),"NA")</f>
        <v>8.4223826714801451</v>
      </c>
      <c r="U3485" s="13" t="s">
        <v>65</v>
      </c>
    </row>
    <row r="3486" spans="1:21" x14ac:dyDescent="0.3">
      <c r="A3486" s="25">
        <v>3484</v>
      </c>
      <c r="B3486" s="13" t="s">
        <v>4</v>
      </c>
      <c r="C3486" s="13">
        <v>36432</v>
      </c>
      <c r="D3486" s="13" t="s">
        <v>986</v>
      </c>
      <c r="E3486" s="13" t="s">
        <v>32</v>
      </c>
      <c r="F3486" s="13" t="s">
        <v>152</v>
      </c>
      <c r="G3486" s="13">
        <v>6.81</v>
      </c>
      <c r="H3486" s="26">
        <v>43849</v>
      </c>
      <c r="I3486" s="26">
        <v>43863</v>
      </c>
      <c r="J3486" s="13">
        <v>8</v>
      </c>
      <c r="K3486" s="13">
        <v>2018</v>
      </c>
      <c r="L3486" s="13" t="s">
        <v>35</v>
      </c>
      <c r="M3486" s="13">
        <v>26</v>
      </c>
      <c r="N3486" s="13">
        <v>0.39444444444444438</v>
      </c>
      <c r="O3486" s="13">
        <v>10.255555555555549</v>
      </c>
      <c r="P3486" s="13">
        <v>15</v>
      </c>
      <c r="Q3486" s="13">
        <v>0.68370370370370359</v>
      </c>
      <c r="R3486" s="13">
        <v>1.7333333333333329</v>
      </c>
      <c r="S3486" s="13">
        <v>8.3323353293413174</v>
      </c>
      <c r="T3486" s="13">
        <f>IFERROR(VLOOKUP(B876,[1]!users_table[#All],4),"NA")</f>
        <v>8.4223826714801451</v>
      </c>
      <c r="U3486" s="13" t="s">
        <v>60</v>
      </c>
    </row>
    <row r="3487" spans="1:21" x14ac:dyDescent="0.3">
      <c r="A3487" s="25">
        <v>3485</v>
      </c>
      <c r="B3487" s="13" t="s">
        <v>4</v>
      </c>
      <c r="C3487" s="13">
        <v>36432</v>
      </c>
      <c r="D3487" s="13" t="s">
        <v>986</v>
      </c>
      <c r="E3487" s="13" t="s">
        <v>32</v>
      </c>
      <c r="F3487" s="13" t="s">
        <v>152</v>
      </c>
      <c r="G3487" s="13">
        <v>6.81</v>
      </c>
      <c r="H3487" s="26">
        <v>43849</v>
      </c>
      <c r="I3487" s="26">
        <v>43863</v>
      </c>
      <c r="J3487" s="13">
        <v>8</v>
      </c>
      <c r="K3487" s="13">
        <v>2018</v>
      </c>
      <c r="L3487" s="13" t="s">
        <v>35</v>
      </c>
      <c r="M3487" s="13">
        <v>26</v>
      </c>
      <c r="N3487" s="13">
        <v>0.39444444444444438</v>
      </c>
      <c r="O3487" s="13">
        <v>10.255555555555549</v>
      </c>
      <c r="P3487" s="13">
        <v>15</v>
      </c>
      <c r="Q3487" s="13">
        <v>0.68370370370370359</v>
      </c>
      <c r="R3487" s="13">
        <v>1.7333333333333329</v>
      </c>
      <c r="S3487" s="13">
        <v>8.3323353293413174</v>
      </c>
      <c r="T3487" s="13">
        <f>IFERROR(VLOOKUP(B876,[1]!users_table[#All],4),"NA")</f>
        <v>8.4223826714801451</v>
      </c>
      <c r="U3487" s="13" t="s">
        <v>62</v>
      </c>
    </row>
    <row r="3488" spans="1:21" x14ac:dyDescent="0.3">
      <c r="A3488" s="25">
        <v>3486</v>
      </c>
      <c r="B3488" s="13" t="s">
        <v>4</v>
      </c>
      <c r="C3488" s="13">
        <v>36432</v>
      </c>
      <c r="D3488" s="13" t="s">
        <v>986</v>
      </c>
      <c r="E3488" s="13" t="s">
        <v>32</v>
      </c>
      <c r="F3488" s="13" t="s">
        <v>152</v>
      </c>
      <c r="G3488" s="13">
        <v>6.81</v>
      </c>
      <c r="H3488" s="26">
        <v>43849</v>
      </c>
      <c r="I3488" s="26">
        <v>43863</v>
      </c>
      <c r="J3488" s="13">
        <v>8</v>
      </c>
      <c r="K3488" s="13">
        <v>2018</v>
      </c>
      <c r="L3488" s="13" t="s">
        <v>35</v>
      </c>
      <c r="M3488" s="13">
        <v>26</v>
      </c>
      <c r="N3488" s="13">
        <v>0.39444444444444438</v>
      </c>
      <c r="O3488" s="13">
        <v>10.255555555555549</v>
      </c>
      <c r="P3488" s="13">
        <v>15</v>
      </c>
      <c r="Q3488" s="13">
        <v>0.68370370370370359</v>
      </c>
      <c r="R3488" s="13">
        <v>1.7333333333333329</v>
      </c>
      <c r="S3488" s="13">
        <v>8.3323353293413174</v>
      </c>
      <c r="T3488" s="13">
        <f>IFERROR(VLOOKUP(B876,[1]!users_table[#All],4),"NA")</f>
        <v>8.4223826714801451</v>
      </c>
      <c r="U3488" s="13" t="s">
        <v>1033</v>
      </c>
    </row>
    <row r="3489" spans="1:21" x14ac:dyDescent="0.3">
      <c r="A3489" s="25">
        <v>3487</v>
      </c>
      <c r="B3489" s="13" t="s">
        <v>4</v>
      </c>
      <c r="C3489" s="13">
        <v>14227</v>
      </c>
      <c r="D3489" s="13" t="s">
        <v>987</v>
      </c>
      <c r="E3489" s="13" t="s">
        <v>32</v>
      </c>
      <c r="F3489" s="13" t="s">
        <v>37</v>
      </c>
      <c r="G3489" s="13">
        <v>7.48</v>
      </c>
      <c r="H3489" s="26">
        <v>43290</v>
      </c>
      <c r="I3489" s="26" t="s">
        <v>54</v>
      </c>
      <c r="J3489" s="13">
        <v>9</v>
      </c>
      <c r="K3489" s="13">
        <v>2012</v>
      </c>
      <c r="L3489" s="13" t="s">
        <v>35</v>
      </c>
      <c r="M3489" s="13">
        <v>13</v>
      </c>
      <c r="N3489" s="13">
        <v>0.40611111111111109</v>
      </c>
      <c r="O3489" s="13">
        <v>5.2794444444444437</v>
      </c>
      <c r="P3489" s="13" t="s">
        <v>54</v>
      </c>
      <c r="Q3489" s="13" t="s">
        <v>54</v>
      </c>
      <c r="R3489" s="13" t="s">
        <v>54</v>
      </c>
      <c r="S3489" s="13">
        <v>8.3323353293413174</v>
      </c>
      <c r="T3489" s="13">
        <f>IFERROR(VLOOKUP(B877,[1]!users_table[#All],4),"NA")</f>
        <v>8.4223826714801451</v>
      </c>
      <c r="U3489" s="13" t="s">
        <v>64</v>
      </c>
    </row>
    <row r="3490" spans="1:21" x14ac:dyDescent="0.3">
      <c r="A3490" s="25">
        <v>3488</v>
      </c>
      <c r="B3490" s="13" t="s">
        <v>4</v>
      </c>
      <c r="C3490" s="13">
        <v>14227</v>
      </c>
      <c r="D3490" s="13" t="s">
        <v>987</v>
      </c>
      <c r="E3490" s="13" t="s">
        <v>32</v>
      </c>
      <c r="F3490" s="13" t="s">
        <v>37</v>
      </c>
      <c r="G3490" s="13">
        <v>7.48</v>
      </c>
      <c r="H3490" s="26">
        <v>43290</v>
      </c>
      <c r="I3490" s="26" t="s">
        <v>54</v>
      </c>
      <c r="J3490" s="13">
        <v>9</v>
      </c>
      <c r="K3490" s="13">
        <v>2012</v>
      </c>
      <c r="L3490" s="13" t="s">
        <v>35</v>
      </c>
      <c r="M3490" s="13">
        <v>13</v>
      </c>
      <c r="N3490" s="13">
        <v>0.40611111111111109</v>
      </c>
      <c r="O3490" s="13">
        <v>5.2794444444444437</v>
      </c>
      <c r="P3490" s="13" t="s">
        <v>54</v>
      </c>
      <c r="Q3490" s="13" t="s">
        <v>54</v>
      </c>
      <c r="R3490" s="13" t="s">
        <v>54</v>
      </c>
      <c r="S3490" s="13">
        <v>8.3323353293413174</v>
      </c>
      <c r="T3490" s="13">
        <f>IFERROR(VLOOKUP(B877,[1]!users_table[#All],4),"NA")</f>
        <v>8.4223826714801451</v>
      </c>
      <c r="U3490" s="13" t="s">
        <v>75</v>
      </c>
    </row>
    <row r="3491" spans="1:21" x14ac:dyDescent="0.3">
      <c r="A3491" s="25">
        <v>3489</v>
      </c>
      <c r="B3491" s="13" t="s">
        <v>4</v>
      </c>
      <c r="C3491" s="13">
        <v>14227</v>
      </c>
      <c r="D3491" s="13" t="s">
        <v>987</v>
      </c>
      <c r="E3491" s="13" t="s">
        <v>32</v>
      </c>
      <c r="F3491" s="13" t="s">
        <v>37</v>
      </c>
      <c r="G3491" s="13">
        <v>7.48</v>
      </c>
      <c r="H3491" s="26">
        <v>43290</v>
      </c>
      <c r="I3491" s="26" t="s">
        <v>54</v>
      </c>
      <c r="J3491" s="13">
        <v>9</v>
      </c>
      <c r="K3491" s="13">
        <v>2012</v>
      </c>
      <c r="L3491" s="13" t="s">
        <v>35</v>
      </c>
      <c r="M3491" s="13">
        <v>13</v>
      </c>
      <c r="N3491" s="13">
        <v>0.40611111111111109</v>
      </c>
      <c r="O3491" s="13">
        <v>5.2794444444444437</v>
      </c>
      <c r="P3491" s="13" t="s">
        <v>54</v>
      </c>
      <c r="Q3491" s="13" t="s">
        <v>54</v>
      </c>
      <c r="R3491" s="13" t="s">
        <v>54</v>
      </c>
      <c r="S3491" s="13">
        <v>8.3323353293413174</v>
      </c>
      <c r="T3491" s="13">
        <f>IFERROR(VLOOKUP(B877,[1]!users_table[#All],4),"NA")</f>
        <v>8.4223826714801451</v>
      </c>
      <c r="U3491" s="13" t="s">
        <v>70</v>
      </c>
    </row>
    <row r="3492" spans="1:21" x14ac:dyDescent="0.3">
      <c r="A3492" s="25">
        <v>3490</v>
      </c>
      <c r="B3492" s="13" t="s">
        <v>4</v>
      </c>
      <c r="C3492" s="13">
        <v>14227</v>
      </c>
      <c r="D3492" s="13" t="s">
        <v>987</v>
      </c>
      <c r="E3492" s="13" t="s">
        <v>32</v>
      </c>
      <c r="F3492" s="13" t="s">
        <v>37</v>
      </c>
      <c r="G3492" s="13">
        <v>7.48</v>
      </c>
      <c r="H3492" s="26">
        <v>43290</v>
      </c>
      <c r="I3492" s="26" t="s">
        <v>54</v>
      </c>
      <c r="J3492" s="13">
        <v>9</v>
      </c>
      <c r="K3492" s="13">
        <v>2012</v>
      </c>
      <c r="L3492" s="13" t="s">
        <v>35</v>
      </c>
      <c r="M3492" s="13">
        <v>13</v>
      </c>
      <c r="N3492" s="13">
        <v>0.40611111111111109</v>
      </c>
      <c r="O3492" s="13">
        <v>5.2794444444444437</v>
      </c>
      <c r="P3492" s="13" t="s">
        <v>54</v>
      </c>
      <c r="Q3492" s="13" t="s">
        <v>54</v>
      </c>
      <c r="R3492" s="13" t="s">
        <v>54</v>
      </c>
      <c r="S3492" s="13">
        <v>8.3323353293413174</v>
      </c>
      <c r="T3492" s="13">
        <f>IFERROR(VLOOKUP(B877,[1]!users_table[#All],4),"NA")</f>
        <v>8.4223826714801451</v>
      </c>
      <c r="U3492" s="13" t="s">
        <v>76</v>
      </c>
    </row>
    <row r="3493" spans="1:21" x14ac:dyDescent="0.3">
      <c r="A3493" s="25">
        <v>3491</v>
      </c>
      <c r="B3493" s="13" t="s">
        <v>4</v>
      </c>
      <c r="C3493" s="13">
        <v>4224</v>
      </c>
      <c r="D3493" s="13" t="s">
        <v>988</v>
      </c>
      <c r="E3493" s="13" t="s">
        <v>32</v>
      </c>
      <c r="F3493" s="13" t="s">
        <v>152</v>
      </c>
      <c r="G3493" s="13">
        <v>8.08</v>
      </c>
      <c r="H3493" s="26" t="s">
        <v>54</v>
      </c>
      <c r="I3493" s="26" t="s">
        <v>54</v>
      </c>
      <c r="J3493" s="13">
        <v>10</v>
      </c>
      <c r="K3493" s="13">
        <v>2008</v>
      </c>
      <c r="L3493" s="13" t="s">
        <v>35</v>
      </c>
      <c r="M3493" s="13">
        <v>25</v>
      </c>
      <c r="N3493" s="13">
        <v>0.39305555555555549</v>
      </c>
      <c r="O3493" s="13">
        <v>9.8263888888888893</v>
      </c>
      <c r="P3493" s="13" t="s">
        <v>54</v>
      </c>
      <c r="Q3493" s="13" t="s">
        <v>54</v>
      </c>
      <c r="R3493" s="13" t="s">
        <v>54</v>
      </c>
      <c r="S3493" s="13">
        <v>8.3323353293413174</v>
      </c>
      <c r="T3493" s="13">
        <f>IFERROR(VLOOKUP(B878,[1]!users_table[#All],4),"NA")</f>
        <v>8.4223826714801451</v>
      </c>
      <c r="U3493" s="13" t="s">
        <v>66</v>
      </c>
    </row>
    <row r="3494" spans="1:21" x14ac:dyDescent="0.3">
      <c r="A3494" s="25">
        <v>3492</v>
      </c>
      <c r="B3494" s="13" t="s">
        <v>4</v>
      </c>
      <c r="C3494" s="13">
        <v>4224</v>
      </c>
      <c r="D3494" s="13" t="s">
        <v>988</v>
      </c>
      <c r="E3494" s="13" t="s">
        <v>32</v>
      </c>
      <c r="F3494" s="13" t="s">
        <v>152</v>
      </c>
      <c r="G3494" s="13">
        <v>8.08</v>
      </c>
      <c r="H3494" s="26" t="s">
        <v>54</v>
      </c>
      <c r="I3494" s="26" t="s">
        <v>54</v>
      </c>
      <c r="J3494" s="13">
        <v>10</v>
      </c>
      <c r="K3494" s="13">
        <v>2008</v>
      </c>
      <c r="L3494" s="13" t="s">
        <v>35</v>
      </c>
      <c r="M3494" s="13">
        <v>25</v>
      </c>
      <c r="N3494" s="13">
        <v>0.39305555555555549</v>
      </c>
      <c r="O3494" s="13">
        <v>9.8263888888888893</v>
      </c>
      <c r="P3494" s="13" t="s">
        <v>54</v>
      </c>
      <c r="Q3494" s="13" t="s">
        <v>54</v>
      </c>
      <c r="R3494" s="13" t="s">
        <v>54</v>
      </c>
      <c r="S3494" s="13">
        <v>8.3323353293413174</v>
      </c>
      <c r="T3494" s="13">
        <f>IFERROR(VLOOKUP(B878,[1]!users_table[#All],4),"NA")</f>
        <v>8.4223826714801451</v>
      </c>
      <c r="U3494" s="13" t="s">
        <v>1040</v>
      </c>
    </row>
    <row r="3495" spans="1:21" x14ac:dyDescent="0.3">
      <c r="A3495" s="25">
        <v>3493</v>
      </c>
      <c r="B3495" s="13" t="s">
        <v>4</v>
      </c>
      <c r="C3495" s="13">
        <v>4224</v>
      </c>
      <c r="D3495" s="13" t="s">
        <v>988</v>
      </c>
      <c r="E3495" s="13" t="s">
        <v>32</v>
      </c>
      <c r="F3495" s="13" t="s">
        <v>152</v>
      </c>
      <c r="G3495" s="13">
        <v>8.08</v>
      </c>
      <c r="H3495" s="26" t="s">
        <v>54</v>
      </c>
      <c r="I3495" s="26" t="s">
        <v>54</v>
      </c>
      <c r="J3495" s="13">
        <v>10</v>
      </c>
      <c r="K3495" s="13">
        <v>2008</v>
      </c>
      <c r="L3495" s="13" t="s">
        <v>35</v>
      </c>
      <c r="M3495" s="13">
        <v>25</v>
      </c>
      <c r="N3495" s="13">
        <v>0.39305555555555549</v>
      </c>
      <c r="O3495" s="13">
        <v>9.8263888888888893</v>
      </c>
      <c r="P3495" s="13" t="s">
        <v>54</v>
      </c>
      <c r="Q3495" s="13" t="s">
        <v>54</v>
      </c>
      <c r="R3495" s="13" t="s">
        <v>54</v>
      </c>
      <c r="S3495" s="13">
        <v>8.3323353293413174</v>
      </c>
      <c r="T3495" s="13">
        <f>IFERROR(VLOOKUP(B878,[1]!users_table[#All],4),"NA")</f>
        <v>8.4223826714801451</v>
      </c>
      <c r="U3495" s="13" t="s">
        <v>75</v>
      </c>
    </row>
    <row r="3496" spans="1:21" x14ac:dyDescent="0.3">
      <c r="A3496" s="25">
        <v>3494</v>
      </c>
      <c r="B3496" s="13" t="s">
        <v>4</v>
      </c>
      <c r="C3496" s="13">
        <v>4224</v>
      </c>
      <c r="D3496" s="13" t="s">
        <v>988</v>
      </c>
      <c r="E3496" s="13" t="s">
        <v>32</v>
      </c>
      <c r="F3496" s="13" t="s">
        <v>152</v>
      </c>
      <c r="G3496" s="13">
        <v>8.08</v>
      </c>
      <c r="H3496" s="26" t="s">
        <v>54</v>
      </c>
      <c r="I3496" s="26" t="s">
        <v>54</v>
      </c>
      <c r="J3496" s="13">
        <v>10</v>
      </c>
      <c r="K3496" s="13">
        <v>2008</v>
      </c>
      <c r="L3496" s="13" t="s">
        <v>35</v>
      </c>
      <c r="M3496" s="13">
        <v>25</v>
      </c>
      <c r="N3496" s="13">
        <v>0.39305555555555549</v>
      </c>
      <c r="O3496" s="13">
        <v>9.8263888888888893</v>
      </c>
      <c r="P3496" s="13" t="s">
        <v>54</v>
      </c>
      <c r="Q3496" s="13" t="s">
        <v>54</v>
      </c>
      <c r="R3496" s="13" t="s">
        <v>54</v>
      </c>
      <c r="S3496" s="13">
        <v>8.3323353293413174</v>
      </c>
      <c r="T3496" s="13">
        <f>IFERROR(VLOOKUP(B878,[1]!users_table[#All],4),"NA")</f>
        <v>8.4223826714801451</v>
      </c>
      <c r="U3496" s="13" t="s">
        <v>70</v>
      </c>
    </row>
    <row r="3497" spans="1:21" x14ac:dyDescent="0.3">
      <c r="A3497" s="25">
        <v>3495</v>
      </c>
      <c r="B3497" s="13" t="s">
        <v>4</v>
      </c>
      <c r="C3497" s="13">
        <v>11553</v>
      </c>
      <c r="D3497" s="13" t="s">
        <v>989</v>
      </c>
      <c r="E3497" s="13" t="s">
        <v>28</v>
      </c>
      <c r="F3497" s="13" t="s">
        <v>152</v>
      </c>
      <c r="G3497" s="13">
        <v>7.43</v>
      </c>
      <c r="H3497" s="26" t="s">
        <v>54</v>
      </c>
      <c r="I3497" s="26" t="s">
        <v>54</v>
      </c>
      <c r="J3497" s="13">
        <v>8</v>
      </c>
      <c r="K3497" s="13">
        <v>2011</v>
      </c>
      <c r="L3497" s="13" t="s">
        <v>35</v>
      </c>
      <c r="M3497" s="13">
        <v>1</v>
      </c>
      <c r="N3497" s="13">
        <v>0.45</v>
      </c>
      <c r="O3497" s="13">
        <v>0.45</v>
      </c>
      <c r="P3497" s="13" t="s">
        <v>54</v>
      </c>
      <c r="Q3497" s="13" t="s">
        <v>54</v>
      </c>
      <c r="R3497" s="13" t="s">
        <v>54</v>
      </c>
      <c r="S3497" s="13">
        <v>8.3323353293413174</v>
      </c>
      <c r="T3497" s="13">
        <f>IFERROR(VLOOKUP(B879,[1]!users_table[#All],4),"NA")</f>
        <v>8.4223826714801451</v>
      </c>
      <c r="U3497" s="13" t="s">
        <v>64</v>
      </c>
    </row>
    <row r="3498" spans="1:21" x14ac:dyDescent="0.3">
      <c r="A3498" s="25">
        <v>3496</v>
      </c>
      <c r="B3498" s="13" t="s">
        <v>4</v>
      </c>
      <c r="C3498" s="13">
        <v>11553</v>
      </c>
      <c r="D3498" s="13" t="s">
        <v>989</v>
      </c>
      <c r="E3498" s="13" t="s">
        <v>28</v>
      </c>
      <c r="F3498" s="13" t="s">
        <v>152</v>
      </c>
      <c r="G3498" s="13">
        <v>7.43</v>
      </c>
      <c r="H3498" s="26" t="s">
        <v>54</v>
      </c>
      <c r="I3498" s="26" t="s">
        <v>54</v>
      </c>
      <c r="J3498" s="13">
        <v>8</v>
      </c>
      <c r="K3498" s="13">
        <v>2011</v>
      </c>
      <c r="L3498" s="13" t="s">
        <v>35</v>
      </c>
      <c r="M3498" s="13">
        <v>1</v>
      </c>
      <c r="N3498" s="13">
        <v>0.45</v>
      </c>
      <c r="O3498" s="13">
        <v>0.45</v>
      </c>
      <c r="P3498" s="13" t="s">
        <v>54</v>
      </c>
      <c r="Q3498" s="13" t="s">
        <v>54</v>
      </c>
      <c r="R3498" s="13" t="s">
        <v>54</v>
      </c>
      <c r="S3498" s="13">
        <v>8.3323353293413174</v>
      </c>
      <c r="T3498" s="13">
        <f>IFERROR(VLOOKUP(B879,[1]!users_table[#All],4),"NA")</f>
        <v>8.4223826714801451</v>
      </c>
      <c r="U3498" s="13" t="s">
        <v>1052</v>
      </c>
    </row>
    <row r="3499" spans="1:21" x14ac:dyDescent="0.3">
      <c r="A3499" s="25">
        <v>3497</v>
      </c>
      <c r="B3499" s="13" t="s">
        <v>4</v>
      </c>
      <c r="C3499" s="13">
        <v>11553</v>
      </c>
      <c r="D3499" s="13" t="s">
        <v>989</v>
      </c>
      <c r="E3499" s="13" t="s">
        <v>28</v>
      </c>
      <c r="F3499" s="13" t="s">
        <v>152</v>
      </c>
      <c r="G3499" s="13">
        <v>7.43</v>
      </c>
      <c r="H3499" s="26" t="s">
        <v>54</v>
      </c>
      <c r="I3499" s="26" t="s">
        <v>54</v>
      </c>
      <c r="J3499" s="13">
        <v>8</v>
      </c>
      <c r="K3499" s="13">
        <v>2011</v>
      </c>
      <c r="L3499" s="13" t="s">
        <v>35</v>
      </c>
      <c r="M3499" s="13">
        <v>1</v>
      </c>
      <c r="N3499" s="13">
        <v>0.45</v>
      </c>
      <c r="O3499" s="13">
        <v>0.45</v>
      </c>
      <c r="P3499" s="13" t="s">
        <v>54</v>
      </c>
      <c r="Q3499" s="13" t="s">
        <v>54</v>
      </c>
      <c r="R3499" s="13" t="s">
        <v>54</v>
      </c>
      <c r="S3499" s="13">
        <v>8.3323353293413174</v>
      </c>
      <c r="T3499" s="13">
        <f>IFERROR(VLOOKUP(B879,[1]!users_table[#All],4),"NA")</f>
        <v>8.4223826714801451</v>
      </c>
      <c r="U3499" s="13" t="s">
        <v>70</v>
      </c>
    </row>
    <row r="3500" spans="1:21" x14ac:dyDescent="0.3">
      <c r="A3500" s="25">
        <v>3498</v>
      </c>
      <c r="B3500" s="13" t="s">
        <v>4</v>
      </c>
      <c r="C3500" s="13">
        <v>25157</v>
      </c>
      <c r="D3500" s="13" t="s">
        <v>990</v>
      </c>
      <c r="E3500" s="13" t="s">
        <v>32</v>
      </c>
      <c r="F3500" s="13" t="s">
        <v>37</v>
      </c>
      <c r="G3500" s="13">
        <v>7.06</v>
      </c>
      <c r="H3500" s="26" t="s">
        <v>54</v>
      </c>
      <c r="I3500" s="26" t="s">
        <v>54</v>
      </c>
      <c r="J3500" s="13">
        <v>7</v>
      </c>
      <c r="K3500" s="13">
        <v>2014</v>
      </c>
      <c r="L3500" s="13" t="s">
        <v>35</v>
      </c>
      <c r="M3500" s="13">
        <v>12</v>
      </c>
      <c r="N3500" s="13">
        <v>0.4</v>
      </c>
      <c r="O3500" s="13">
        <v>4.8000000000000007</v>
      </c>
      <c r="P3500" s="13" t="s">
        <v>54</v>
      </c>
      <c r="Q3500" s="13" t="s">
        <v>54</v>
      </c>
      <c r="R3500" s="13" t="s">
        <v>54</v>
      </c>
      <c r="S3500" s="13">
        <v>8.3323353293413174</v>
      </c>
      <c r="T3500" s="13">
        <f>IFERROR(VLOOKUP(B880,[1]!users_table[#All],4),"NA")</f>
        <v>8.4223826714801451</v>
      </c>
      <c r="U3500" s="13" t="s">
        <v>65</v>
      </c>
    </row>
    <row r="3501" spans="1:21" x14ac:dyDescent="0.3">
      <c r="A3501" s="25">
        <v>3499</v>
      </c>
      <c r="B3501" s="13" t="s">
        <v>4</v>
      </c>
      <c r="C3501" s="13">
        <v>25157</v>
      </c>
      <c r="D3501" s="13" t="s">
        <v>990</v>
      </c>
      <c r="E3501" s="13" t="s">
        <v>32</v>
      </c>
      <c r="F3501" s="13" t="s">
        <v>37</v>
      </c>
      <c r="G3501" s="13">
        <v>7.06</v>
      </c>
      <c r="H3501" s="26" t="s">
        <v>54</v>
      </c>
      <c r="I3501" s="26" t="s">
        <v>54</v>
      </c>
      <c r="J3501" s="13">
        <v>7</v>
      </c>
      <c r="K3501" s="13">
        <v>2014</v>
      </c>
      <c r="L3501" s="13" t="s">
        <v>35</v>
      </c>
      <c r="M3501" s="13">
        <v>12</v>
      </c>
      <c r="N3501" s="13">
        <v>0.4</v>
      </c>
      <c r="O3501" s="13">
        <v>4.8000000000000007</v>
      </c>
      <c r="P3501" s="13" t="s">
        <v>54</v>
      </c>
      <c r="Q3501" s="13" t="s">
        <v>54</v>
      </c>
      <c r="R3501" s="13" t="s">
        <v>54</v>
      </c>
      <c r="S3501" s="13">
        <v>8.3323353293413174</v>
      </c>
      <c r="T3501" s="13">
        <f>IFERROR(VLOOKUP(B880,[1]!users_table[#All],4),"NA")</f>
        <v>8.4223826714801451</v>
      </c>
      <c r="U3501" s="13" t="s">
        <v>64</v>
      </c>
    </row>
    <row r="3502" spans="1:21" x14ac:dyDescent="0.3">
      <c r="A3502" s="25">
        <v>3500</v>
      </c>
      <c r="B3502" s="13" t="s">
        <v>4</v>
      </c>
      <c r="C3502" s="13">
        <v>25157</v>
      </c>
      <c r="D3502" s="13" t="s">
        <v>990</v>
      </c>
      <c r="E3502" s="13" t="s">
        <v>32</v>
      </c>
      <c r="F3502" s="13" t="s">
        <v>37</v>
      </c>
      <c r="G3502" s="13">
        <v>7.06</v>
      </c>
      <c r="H3502" s="26" t="s">
        <v>54</v>
      </c>
      <c r="I3502" s="26" t="s">
        <v>54</v>
      </c>
      <c r="J3502" s="13">
        <v>7</v>
      </c>
      <c r="K3502" s="13">
        <v>2014</v>
      </c>
      <c r="L3502" s="13" t="s">
        <v>35</v>
      </c>
      <c r="M3502" s="13">
        <v>12</v>
      </c>
      <c r="N3502" s="13">
        <v>0.4</v>
      </c>
      <c r="O3502" s="13">
        <v>4.8000000000000007</v>
      </c>
      <c r="P3502" s="13" t="s">
        <v>54</v>
      </c>
      <c r="Q3502" s="13" t="s">
        <v>54</v>
      </c>
      <c r="R3502" s="13" t="s">
        <v>54</v>
      </c>
      <c r="S3502" s="13">
        <v>8.3323353293413174</v>
      </c>
      <c r="T3502" s="13">
        <f>IFERROR(VLOOKUP(B880,[1]!users_table[#All],4),"NA")</f>
        <v>8.4223826714801451</v>
      </c>
      <c r="U3502" s="13" t="s">
        <v>1011</v>
      </c>
    </row>
    <row r="3503" spans="1:21" x14ac:dyDescent="0.3">
      <c r="A3503" s="25">
        <v>3501</v>
      </c>
      <c r="B3503" s="13" t="s">
        <v>4</v>
      </c>
      <c r="C3503" s="13">
        <v>25157</v>
      </c>
      <c r="D3503" s="13" t="s">
        <v>990</v>
      </c>
      <c r="E3503" s="13" t="s">
        <v>32</v>
      </c>
      <c r="F3503" s="13" t="s">
        <v>37</v>
      </c>
      <c r="G3503" s="13">
        <v>7.06</v>
      </c>
      <c r="H3503" s="26" t="s">
        <v>54</v>
      </c>
      <c r="I3503" s="26" t="s">
        <v>54</v>
      </c>
      <c r="J3503" s="13">
        <v>7</v>
      </c>
      <c r="K3503" s="13">
        <v>2014</v>
      </c>
      <c r="L3503" s="13" t="s">
        <v>35</v>
      </c>
      <c r="M3503" s="13">
        <v>12</v>
      </c>
      <c r="N3503" s="13">
        <v>0.4</v>
      </c>
      <c r="O3503" s="13">
        <v>4.8000000000000007</v>
      </c>
      <c r="P3503" s="13" t="s">
        <v>54</v>
      </c>
      <c r="Q3503" s="13" t="s">
        <v>54</v>
      </c>
      <c r="R3503" s="13" t="s">
        <v>54</v>
      </c>
      <c r="S3503" s="13">
        <v>8.3323353293413174</v>
      </c>
      <c r="T3503" s="13">
        <f>IFERROR(VLOOKUP(B880,[1]!users_table[#All],4),"NA")</f>
        <v>8.4223826714801451</v>
      </c>
      <c r="U3503" s="13" t="s">
        <v>60</v>
      </c>
    </row>
    <row r="3504" spans="1:21" x14ac:dyDescent="0.3">
      <c r="A3504" s="25">
        <v>3502</v>
      </c>
      <c r="B3504" s="13" t="s">
        <v>4</v>
      </c>
      <c r="C3504" s="13">
        <v>25157</v>
      </c>
      <c r="D3504" s="13" t="s">
        <v>990</v>
      </c>
      <c r="E3504" s="13" t="s">
        <v>32</v>
      </c>
      <c r="F3504" s="13" t="s">
        <v>37</v>
      </c>
      <c r="G3504" s="13">
        <v>7.06</v>
      </c>
      <c r="H3504" s="26" t="s">
        <v>54</v>
      </c>
      <c r="I3504" s="26" t="s">
        <v>54</v>
      </c>
      <c r="J3504" s="13">
        <v>7</v>
      </c>
      <c r="K3504" s="13">
        <v>2014</v>
      </c>
      <c r="L3504" s="13" t="s">
        <v>35</v>
      </c>
      <c r="M3504" s="13">
        <v>12</v>
      </c>
      <c r="N3504" s="13">
        <v>0.4</v>
      </c>
      <c r="O3504" s="13">
        <v>4.8000000000000007</v>
      </c>
      <c r="P3504" s="13" t="s">
        <v>54</v>
      </c>
      <c r="Q3504" s="13" t="s">
        <v>54</v>
      </c>
      <c r="R3504" s="13" t="s">
        <v>54</v>
      </c>
      <c r="S3504" s="13">
        <v>8.3323353293413174</v>
      </c>
      <c r="T3504" s="13">
        <f>IFERROR(VLOOKUP(B880,[1]!users_table[#All],4),"NA")</f>
        <v>8.4223826714801451</v>
      </c>
      <c r="U3504" s="13" t="s">
        <v>77</v>
      </c>
    </row>
    <row r="3505" spans="1:21" x14ac:dyDescent="0.3">
      <c r="A3505" s="25">
        <v>3503</v>
      </c>
      <c r="B3505" s="13" t="s">
        <v>4</v>
      </c>
      <c r="C3505" s="13">
        <v>25157</v>
      </c>
      <c r="D3505" s="13" t="s">
        <v>990</v>
      </c>
      <c r="E3505" s="13" t="s">
        <v>32</v>
      </c>
      <c r="F3505" s="13" t="s">
        <v>37</v>
      </c>
      <c r="G3505" s="13">
        <v>7.06</v>
      </c>
      <c r="H3505" s="26" t="s">
        <v>54</v>
      </c>
      <c r="I3505" s="26" t="s">
        <v>54</v>
      </c>
      <c r="J3505" s="13">
        <v>7</v>
      </c>
      <c r="K3505" s="13">
        <v>2014</v>
      </c>
      <c r="L3505" s="13" t="s">
        <v>35</v>
      </c>
      <c r="M3505" s="13">
        <v>12</v>
      </c>
      <c r="N3505" s="13">
        <v>0.4</v>
      </c>
      <c r="O3505" s="13">
        <v>4.8000000000000007</v>
      </c>
      <c r="P3505" s="13" t="s">
        <v>54</v>
      </c>
      <c r="Q3505" s="13" t="s">
        <v>54</v>
      </c>
      <c r="R3505" s="13" t="s">
        <v>54</v>
      </c>
      <c r="S3505" s="13">
        <v>8.3323353293413174</v>
      </c>
      <c r="T3505" s="13">
        <f>IFERROR(VLOOKUP(B880,[1]!users_table[#All],4),"NA")</f>
        <v>8.4223826714801451</v>
      </c>
      <c r="U3505" s="13" t="s">
        <v>75</v>
      </c>
    </row>
    <row r="3506" spans="1:21" x14ac:dyDescent="0.3">
      <c r="A3506" s="25">
        <v>3504</v>
      </c>
      <c r="B3506" s="13" t="s">
        <v>4</v>
      </c>
      <c r="C3506" s="13">
        <v>25157</v>
      </c>
      <c r="D3506" s="13" t="s">
        <v>990</v>
      </c>
      <c r="E3506" s="13" t="s">
        <v>32</v>
      </c>
      <c r="F3506" s="13" t="s">
        <v>37</v>
      </c>
      <c r="G3506" s="13">
        <v>7.06</v>
      </c>
      <c r="H3506" s="26" t="s">
        <v>54</v>
      </c>
      <c r="I3506" s="26" t="s">
        <v>54</v>
      </c>
      <c r="J3506" s="13">
        <v>7</v>
      </c>
      <c r="K3506" s="13">
        <v>2014</v>
      </c>
      <c r="L3506" s="13" t="s">
        <v>35</v>
      </c>
      <c r="M3506" s="13">
        <v>12</v>
      </c>
      <c r="N3506" s="13">
        <v>0.4</v>
      </c>
      <c r="O3506" s="13">
        <v>4.8000000000000007</v>
      </c>
      <c r="P3506" s="13" t="s">
        <v>54</v>
      </c>
      <c r="Q3506" s="13" t="s">
        <v>54</v>
      </c>
      <c r="R3506" s="13" t="s">
        <v>54</v>
      </c>
      <c r="S3506" s="13">
        <v>8.3323353293413174</v>
      </c>
      <c r="T3506" s="13">
        <f>IFERROR(VLOOKUP(B880,[1]!users_table[#All],4),"NA")</f>
        <v>8.4223826714801451</v>
      </c>
      <c r="U3506" s="13" t="s">
        <v>70</v>
      </c>
    </row>
    <row r="3507" spans="1:21" x14ac:dyDescent="0.3">
      <c r="A3507" s="25">
        <v>3505</v>
      </c>
      <c r="B3507" s="13" t="s">
        <v>4</v>
      </c>
      <c r="C3507" s="13">
        <v>25157</v>
      </c>
      <c r="D3507" s="13" t="s">
        <v>990</v>
      </c>
      <c r="E3507" s="13" t="s">
        <v>32</v>
      </c>
      <c r="F3507" s="13" t="s">
        <v>37</v>
      </c>
      <c r="G3507" s="13">
        <v>7.06</v>
      </c>
      <c r="H3507" s="26" t="s">
        <v>54</v>
      </c>
      <c r="I3507" s="26" t="s">
        <v>54</v>
      </c>
      <c r="J3507" s="13">
        <v>7</v>
      </c>
      <c r="K3507" s="13">
        <v>2014</v>
      </c>
      <c r="L3507" s="13" t="s">
        <v>35</v>
      </c>
      <c r="M3507" s="13">
        <v>12</v>
      </c>
      <c r="N3507" s="13">
        <v>0.4</v>
      </c>
      <c r="O3507" s="13">
        <v>4.8000000000000007</v>
      </c>
      <c r="P3507" s="13" t="s">
        <v>54</v>
      </c>
      <c r="Q3507" s="13" t="s">
        <v>54</v>
      </c>
      <c r="R3507" s="13" t="s">
        <v>54</v>
      </c>
      <c r="S3507" s="13">
        <v>8.3323353293413174</v>
      </c>
      <c r="T3507" s="13">
        <f>IFERROR(VLOOKUP(B880,[1]!users_table[#All],4),"NA")</f>
        <v>8.4223826714801451</v>
      </c>
      <c r="U3507" s="13" t="s">
        <v>68</v>
      </c>
    </row>
    <row r="3508" spans="1:21" x14ac:dyDescent="0.3">
      <c r="A3508" s="25">
        <v>3506</v>
      </c>
      <c r="B3508" s="13" t="s">
        <v>4</v>
      </c>
      <c r="C3508" s="13">
        <v>28025</v>
      </c>
      <c r="D3508" s="13" t="s">
        <v>991</v>
      </c>
      <c r="E3508" s="13" t="s">
        <v>32</v>
      </c>
      <c r="F3508" s="13" t="s">
        <v>152</v>
      </c>
      <c r="G3508" s="13">
        <v>8.1</v>
      </c>
      <c r="H3508" s="26">
        <v>44222</v>
      </c>
      <c r="I3508" s="26">
        <v>44223</v>
      </c>
      <c r="J3508" s="13">
        <v>10</v>
      </c>
      <c r="K3508" s="13">
        <v>2014</v>
      </c>
      <c r="L3508" s="13" t="s">
        <v>35</v>
      </c>
      <c r="M3508" s="13">
        <v>4</v>
      </c>
      <c r="N3508" s="13">
        <v>0.44583333333333341</v>
      </c>
      <c r="O3508" s="13">
        <v>1.783333333333333</v>
      </c>
      <c r="P3508" s="13">
        <v>2</v>
      </c>
      <c r="Q3508" s="13">
        <v>0.89166666666666672</v>
      </c>
      <c r="R3508" s="13">
        <v>2</v>
      </c>
      <c r="S3508" s="13">
        <v>8.3323353293413174</v>
      </c>
      <c r="T3508" s="13">
        <f>IFERROR(VLOOKUP(B881,[1]!users_table[#All],4),"NA")</f>
        <v>8.4223826714801451</v>
      </c>
      <c r="U3508" s="13" t="s">
        <v>64</v>
      </c>
    </row>
    <row r="3509" spans="1:21" x14ac:dyDescent="0.3">
      <c r="A3509" s="25">
        <v>3507</v>
      </c>
      <c r="B3509" s="13" t="s">
        <v>4</v>
      </c>
      <c r="C3509" s="13">
        <v>28025</v>
      </c>
      <c r="D3509" s="13" t="s">
        <v>991</v>
      </c>
      <c r="E3509" s="13" t="s">
        <v>32</v>
      </c>
      <c r="F3509" s="13" t="s">
        <v>152</v>
      </c>
      <c r="G3509" s="13">
        <v>8.1</v>
      </c>
      <c r="H3509" s="26">
        <v>44222</v>
      </c>
      <c r="I3509" s="26">
        <v>44223</v>
      </c>
      <c r="J3509" s="13">
        <v>10</v>
      </c>
      <c r="K3509" s="13">
        <v>2014</v>
      </c>
      <c r="L3509" s="13" t="s">
        <v>35</v>
      </c>
      <c r="M3509" s="13">
        <v>4</v>
      </c>
      <c r="N3509" s="13">
        <v>0.44583333333333341</v>
      </c>
      <c r="O3509" s="13">
        <v>1.783333333333333</v>
      </c>
      <c r="P3509" s="13">
        <v>2</v>
      </c>
      <c r="Q3509" s="13">
        <v>0.89166666666666672</v>
      </c>
      <c r="R3509" s="13">
        <v>2</v>
      </c>
      <c r="S3509" s="13">
        <v>8.3323353293413174</v>
      </c>
      <c r="T3509" s="13">
        <f>IFERROR(VLOOKUP(B881,[1]!users_table[#All],4),"NA")</f>
        <v>8.4223826714801451</v>
      </c>
      <c r="U3509" s="13" t="s">
        <v>1011</v>
      </c>
    </row>
    <row r="3510" spans="1:21" x14ac:dyDescent="0.3">
      <c r="A3510" s="25">
        <v>3508</v>
      </c>
      <c r="B3510" s="13" t="s">
        <v>4</v>
      </c>
      <c r="C3510" s="13">
        <v>28025</v>
      </c>
      <c r="D3510" s="13" t="s">
        <v>991</v>
      </c>
      <c r="E3510" s="13" t="s">
        <v>32</v>
      </c>
      <c r="F3510" s="13" t="s">
        <v>152</v>
      </c>
      <c r="G3510" s="13">
        <v>8.1</v>
      </c>
      <c r="H3510" s="26">
        <v>44222</v>
      </c>
      <c r="I3510" s="26">
        <v>44223</v>
      </c>
      <c r="J3510" s="13">
        <v>10</v>
      </c>
      <c r="K3510" s="13">
        <v>2014</v>
      </c>
      <c r="L3510" s="13" t="s">
        <v>35</v>
      </c>
      <c r="M3510" s="13">
        <v>4</v>
      </c>
      <c r="N3510" s="13">
        <v>0.44583333333333341</v>
      </c>
      <c r="O3510" s="13">
        <v>1.783333333333333</v>
      </c>
      <c r="P3510" s="13">
        <v>2</v>
      </c>
      <c r="Q3510" s="13">
        <v>0.89166666666666672</v>
      </c>
      <c r="R3510" s="13">
        <v>2</v>
      </c>
      <c r="S3510" s="13">
        <v>8.3323353293413174</v>
      </c>
      <c r="T3510" s="13">
        <f>IFERROR(VLOOKUP(B881,[1]!users_table[#All],4),"NA")</f>
        <v>8.4223826714801451</v>
      </c>
      <c r="U3510" s="13" t="s">
        <v>61</v>
      </c>
    </row>
    <row r="3511" spans="1:21" x14ac:dyDescent="0.3">
      <c r="A3511" s="25">
        <v>3509</v>
      </c>
      <c r="B3511" s="13" t="s">
        <v>4</v>
      </c>
      <c r="C3511" s="13">
        <v>28025</v>
      </c>
      <c r="D3511" s="13" t="s">
        <v>991</v>
      </c>
      <c r="E3511" s="13" t="s">
        <v>32</v>
      </c>
      <c r="F3511" s="13" t="s">
        <v>152</v>
      </c>
      <c r="G3511" s="13">
        <v>8.1</v>
      </c>
      <c r="H3511" s="26">
        <v>44222</v>
      </c>
      <c r="I3511" s="26">
        <v>44223</v>
      </c>
      <c r="J3511" s="13">
        <v>10</v>
      </c>
      <c r="K3511" s="13">
        <v>2014</v>
      </c>
      <c r="L3511" s="13" t="s">
        <v>35</v>
      </c>
      <c r="M3511" s="13">
        <v>4</v>
      </c>
      <c r="N3511" s="13">
        <v>0.44583333333333341</v>
      </c>
      <c r="O3511" s="13">
        <v>1.783333333333333</v>
      </c>
      <c r="P3511" s="13">
        <v>2</v>
      </c>
      <c r="Q3511" s="13">
        <v>0.89166666666666672</v>
      </c>
      <c r="R3511" s="13">
        <v>2</v>
      </c>
      <c r="S3511" s="13">
        <v>8.3323353293413174</v>
      </c>
      <c r="T3511" s="13">
        <f>IFERROR(VLOOKUP(B881,[1]!users_table[#All],4),"NA")</f>
        <v>8.4223826714801451</v>
      </c>
      <c r="U3511" s="13" t="s">
        <v>1027</v>
      </c>
    </row>
    <row r="3512" spans="1:21" x14ac:dyDescent="0.3">
      <c r="A3512" s="25">
        <v>3510</v>
      </c>
      <c r="B3512" s="13" t="s">
        <v>4</v>
      </c>
      <c r="C3512" s="13">
        <v>21845</v>
      </c>
      <c r="D3512" s="13" t="s">
        <v>992</v>
      </c>
      <c r="E3512" s="13" t="s">
        <v>32</v>
      </c>
      <c r="F3512" s="13" t="s">
        <v>386</v>
      </c>
      <c r="G3512" s="13">
        <v>6.73</v>
      </c>
      <c r="H3512" s="26" t="s">
        <v>54</v>
      </c>
      <c r="I3512" s="26" t="s">
        <v>54</v>
      </c>
      <c r="J3512" s="13">
        <v>7</v>
      </c>
      <c r="K3512" s="13">
        <v>2014</v>
      </c>
      <c r="L3512" s="13" t="s">
        <v>35</v>
      </c>
      <c r="M3512" s="13">
        <v>12</v>
      </c>
      <c r="N3512" s="13">
        <v>0.39583333333333331</v>
      </c>
      <c r="O3512" s="13">
        <v>4.75</v>
      </c>
      <c r="P3512" s="13" t="s">
        <v>54</v>
      </c>
      <c r="Q3512" s="13" t="s">
        <v>54</v>
      </c>
      <c r="R3512" s="13" t="s">
        <v>54</v>
      </c>
      <c r="S3512" s="13">
        <v>8.3323353293413174</v>
      </c>
      <c r="T3512" s="13">
        <f>IFERROR(VLOOKUP(B882,[1]!users_table[#All],4),"NA")</f>
        <v>8.4223826714801451</v>
      </c>
      <c r="U3512" s="13" t="s">
        <v>66</v>
      </c>
    </row>
    <row r="3513" spans="1:21" x14ac:dyDescent="0.3">
      <c r="A3513" s="25">
        <v>3511</v>
      </c>
      <c r="B3513" s="13" t="s">
        <v>4</v>
      </c>
      <c r="C3513" s="13">
        <v>21845</v>
      </c>
      <c r="D3513" s="13" t="s">
        <v>992</v>
      </c>
      <c r="E3513" s="13" t="s">
        <v>32</v>
      </c>
      <c r="F3513" s="13" t="s">
        <v>386</v>
      </c>
      <c r="G3513" s="13">
        <v>6.73</v>
      </c>
      <c r="H3513" s="26" t="s">
        <v>54</v>
      </c>
      <c r="I3513" s="26" t="s">
        <v>54</v>
      </c>
      <c r="J3513" s="13">
        <v>7</v>
      </c>
      <c r="K3513" s="13">
        <v>2014</v>
      </c>
      <c r="L3513" s="13" t="s">
        <v>35</v>
      </c>
      <c r="M3513" s="13">
        <v>12</v>
      </c>
      <c r="N3513" s="13">
        <v>0.39583333333333331</v>
      </c>
      <c r="O3513" s="13">
        <v>4.75</v>
      </c>
      <c r="P3513" s="13" t="s">
        <v>54</v>
      </c>
      <c r="Q3513" s="13" t="s">
        <v>54</v>
      </c>
      <c r="R3513" s="13" t="s">
        <v>54</v>
      </c>
      <c r="S3513" s="13">
        <v>8.3323353293413174</v>
      </c>
      <c r="T3513" s="13">
        <f>IFERROR(VLOOKUP(B882,[1]!users_table[#All],4),"NA")</f>
        <v>8.4223826714801451</v>
      </c>
      <c r="U3513" s="13" t="s">
        <v>75</v>
      </c>
    </row>
    <row r="3514" spans="1:21" x14ac:dyDescent="0.3">
      <c r="A3514" s="25">
        <v>3512</v>
      </c>
      <c r="B3514" s="13" t="s">
        <v>4</v>
      </c>
      <c r="C3514" s="13">
        <v>21845</v>
      </c>
      <c r="D3514" s="13" t="s">
        <v>992</v>
      </c>
      <c r="E3514" s="13" t="s">
        <v>32</v>
      </c>
      <c r="F3514" s="13" t="s">
        <v>386</v>
      </c>
      <c r="G3514" s="13">
        <v>6.73</v>
      </c>
      <c r="H3514" s="26" t="s">
        <v>54</v>
      </c>
      <c r="I3514" s="26" t="s">
        <v>54</v>
      </c>
      <c r="J3514" s="13">
        <v>7</v>
      </c>
      <c r="K3514" s="13">
        <v>2014</v>
      </c>
      <c r="L3514" s="13" t="s">
        <v>35</v>
      </c>
      <c r="M3514" s="13">
        <v>12</v>
      </c>
      <c r="N3514" s="13">
        <v>0.39583333333333331</v>
      </c>
      <c r="O3514" s="13">
        <v>4.75</v>
      </c>
      <c r="P3514" s="13" t="s">
        <v>54</v>
      </c>
      <c r="Q3514" s="13" t="s">
        <v>54</v>
      </c>
      <c r="R3514" s="13" t="s">
        <v>54</v>
      </c>
      <c r="S3514" s="13">
        <v>8.3323353293413174</v>
      </c>
      <c r="T3514" s="13">
        <f>IFERROR(VLOOKUP(B882,[1]!users_table[#All],4),"NA")</f>
        <v>8.4223826714801451</v>
      </c>
      <c r="U3514" s="13" t="s">
        <v>70</v>
      </c>
    </row>
    <row r="3515" spans="1:21" x14ac:dyDescent="0.3">
      <c r="A3515" s="25">
        <v>3513</v>
      </c>
      <c r="B3515" s="13" t="s">
        <v>4</v>
      </c>
      <c r="C3515" s="13">
        <v>21845</v>
      </c>
      <c r="D3515" s="13" t="s">
        <v>992</v>
      </c>
      <c r="E3515" s="13" t="s">
        <v>32</v>
      </c>
      <c r="F3515" s="13" t="s">
        <v>386</v>
      </c>
      <c r="G3515" s="13">
        <v>6.73</v>
      </c>
      <c r="H3515" s="26" t="s">
        <v>54</v>
      </c>
      <c r="I3515" s="26" t="s">
        <v>54</v>
      </c>
      <c r="J3515" s="13">
        <v>7</v>
      </c>
      <c r="K3515" s="13">
        <v>2014</v>
      </c>
      <c r="L3515" s="13" t="s">
        <v>35</v>
      </c>
      <c r="M3515" s="13">
        <v>12</v>
      </c>
      <c r="N3515" s="13">
        <v>0.39583333333333331</v>
      </c>
      <c r="O3515" s="13">
        <v>4.75</v>
      </c>
      <c r="P3515" s="13" t="s">
        <v>54</v>
      </c>
      <c r="Q3515" s="13" t="s">
        <v>54</v>
      </c>
      <c r="R3515" s="13" t="s">
        <v>54</v>
      </c>
      <c r="S3515" s="13">
        <v>8.3323353293413174</v>
      </c>
      <c r="T3515" s="13">
        <f>IFERROR(VLOOKUP(B882,[1]!users_table[#All],4),"NA")</f>
        <v>8.4223826714801451</v>
      </c>
      <c r="U3515" s="13" t="s">
        <v>62</v>
      </c>
    </row>
    <row r="3516" spans="1:21" x14ac:dyDescent="0.3">
      <c r="A3516" s="25">
        <v>3514</v>
      </c>
      <c r="B3516" s="13" t="s">
        <v>4</v>
      </c>
      <c r="C3516" s="13">
        <v>21845</v>
      </c>
      <c r="D3516" s="13" t="s">
        <v>992</v>
      </c>
      <c r="E3516" s="13" t="s">
        <v>32</v>
      </c>
      <c r="F3516" s="13" t="s">
        <v>386</v>
      </c>
      <c r="G3516" s="13">
        <v>6.73</v>
      </c>
      <c r="H3516" s="26" t="s">
        <v>54</v>
      </c>
      <c r="I3516" s="26" t="s">
        <v>54</v>
      </c>
      <c r="J3516" s="13">
        <v>7</v>
      </c>
      <c r="K3516" s="13">
        <v>2014</v>
      </c>
      <c r="L3516" s="13" t="s">
        <v>35</v>
      </c>
      <c r="M3516" s="13">
        <v>12</v>
      </c>
      <c r="N3516" s="13">
        <v>0.39583333333333331</v>
      </c>
      <c r="O3516" s="13">
        <v>4.75</v>
      </c>
      <c r="P3516" s="13" t="s">
        <v>54</v>
      </c>
      <c r="Q3516" s="13" t="s">
        <v>54</v>
      </c>
      <c r="R3516" s="13" t="s">
        <v>54</v>
      </c>
      <c r="S3516" s="13">
        <v>8.3323353293413174</v>
      </c>
      <c r="T3516" s="13">
        <f>IFERROR(VLOOKUP(B882,[1]!users_table[#All],4),"NA")</f>
        <v>8.4223826714801451</v>
      </c>
      <c r="U3516" s="13" t="s">
        <v>79</v>
      </c>
    </row>
    <row r="3517" spans="1:21" x14ac:dyDescent="0.3">
      <c r="A3517" s="25">
        <v>3515</v>
      </c>
      <c r="B3517" s="13" t="s">
        <v>4</v>
      </c>
      <c r="C3517" s="13">
        <v>33352</v>
      </c>
      <c r="D3517" s="13" t="s">
        <v>993</v>
      </c>
      <c r="E3517" s="13" t="s">
        <v>32</v>
      </c>
      <c r="F3517" s="13" t="s">
        <v>152</v>
      </c>
      <c r="G3517" s="13">
        <v>8.67</v>
      </c>
      <c r="H3517" s="26">
        <v>43723</v>
      </c>
      <c r="I3517" s="26">
        <v>43747</v>
      </c>
      <c r="J3517" s="13">
        <v>10</v>
      </c>
      <c r="K3517" s="13">
        <v>2018</v>
      </c>
      <c r="L3517" s="13" t="s">
        <v>30</v>
      </c>
      <c r="M3517" s="13">
        <v>13</v>
      </c>
      <c r="N3517" s="13">
        <v>0.41055555555555562</v>
      </c>
      <c r="O3517" s="13">
        <v>5.3372222222222234</v>
      </c>
      <c r="P3517" s="13">
        <v>25</v>
      </c>
      <c r="Q3517" s="13">
        <v>0.21348888888888889</v>
      </c>
      <c r="R3517" s="13">
        <v>0.52</v>
      </c>
      <c r="S3517" s="13">
        <v>8.3323353293413174</v>
      </c>
      <c r="T3517" s="13">
        <f>IFERROR(VLOOKUP(B883,[1]!users_table[#All],4),"NA")</f>
        <v>8.4223826714801451</v>
      </c>
      <c r="U3517" s="13" t="s">
        <v>66</v>
      </c>
    </row>
    <row r="3518" spans="1:21" x14ac:dyDescent="0.3">
      <c r="A3518" s="25">
        <v>3516</v>
      </c>
      <c r="B3518" s="13" t="s">
        <v>4</v>
      </c>
      <c r="C3518" s="13">
        <v>33352</v>
      </c>
      <c r="D3518" s="13" t="s">
        <v>993</v>
      </c>
      <c r="E3518" s="13" t="s">
        <v>32</v>
      </c>
      <c r="F3518" s="13" t="s">
        <v>152</v>
      </c>
      <c r="G3518" s="13">
        <v>8.67</v>
      </c>
      <c r="H3518" s="26">
        <v>43723</v>
      </c>
      <c r="I3518" s="26">
        <v>43747</v>
      </c>
      <c r="J3518" s="13">
        <v>10</v>
      </c>
      <c r="K3518" s="13">
        <v>2018</v>
      </c>
      <c r="L3518" s="13" t="s">
        <v>30</v>
      </c>
      <c r="M3518" s="13">
        <v>13</v>
      </c>
      <c r="N3518" s="13">
        <v>0.41055555555555562</v>
      </c>
      <c r="O3518" s="13">
        <v>5.3372222222222234</v>
      </c>
      <c r="P3518" s="13">
        <v>25</v>
      </c>
      <c r="Q3518" s="13">
        <v>0.21348888888888889</v>
      </c>
      <c r="R3518" s="13">
        <v>0.52</v>
      </c>
      <c r="S3518" s="13">
        <v>8.3323353293413174</v>
      </c>
      <c r="T3518" s="13">
        <f>IFERROR(VLOOKUP(B883,[1]!users_table[#All],4),"NA")</f>
        <v>8.4223826714801451</v>
      </c>
      <c r="U3518" s="13" t="s">
        <v>60</v>
      </c>
    </row>
    <row r="3519" spans="1:21" x14ac:dyDescent="0.3">
      <c r="A3519" s="25">
        <v>3517</v>
      </c>
      <c r="B3519" s="13" t="s">
        <v>4</v>
      </c>
      <c r="C3519" s="13">
        <v>16742</v>
      </c>
      <c r="D3519" s="13" t="s">
        <v>994</v>
      </c>
      <c r="E3519" s="13" t="s">
        <v>32</v>
      </c>
      <c r="F3519" s="13" t="s">
        <v>154</v>
      </c>
      <c r="G3519" s="13">
        <v>7</v>
      </c>
      <c r="H3519" s="26">
        <v>42206</v>
      </c>
      <c r="I3519" s="26">
        <v>42208</v>
      </c>
      <c r="J3519" s="13">
        <v>7</v>
      </c>
      <c r="K3519" s="13">
        <v>2013</v>
      </c>
      <c r="L3519" s="13" t="s">
        <v>39</v>
      </c>
      <c r="M3519" s="13">
        <v>12</v>
      </c>
      <c r="N3519" s="13">
        <v>0.4</v>
      </c>
      <c r="O3519" s="13">
        <v>4.8000000000000007</v>
      </c>
      <c r="P3519" s="13">
        <v>3</v>
      </c>
      <c r="Q3519" s="13">
        <v>1.6</v>
      </c>
      <c r="R3519" s="13">
        <v>4</v>
      </c>
      <c r="S3519" s="13">
        <v>8.3323353293413174</v>
      </c>
      <c r="T3519" s="13">
        <f>IFERROR(VLOOKUP(B885,[1]!users_table[#All],4),"NA")</f>
        <v>8.4223826714801451</v>
      </c>
      <c r="U3519" s="13" t="s">
        <v>64</v>
      </c>
    </row>
    <row r="3520" spans="1:21" x14ac:dyDescent="0.3">
      <c r="A3520" s="25">
        <v>3518</v>
      </c>
      <c r="B3520" s="13" t="s">
        <v>4</v>
      </c>
      <c r="C3520" s="13">
        <v>16742</v>
      </c>
      <c r="D3520" s="13" t="s">
        <v>994</v>
      </c>
      <c r="E3520" s="13" t="s">
        <v>32</v>
      </c>
      <c r="F3520" s="13" t="s">
        <v>154</v>
      </c>
      <c r="G3520" s="13">
        <v>7</v>
      </c>
      <c r="H3520" s="26">
        <v>42206</v>
      </c>
      <c r="I3520" s="26">
        <v>42208</v>
      </c>
      <c r="J3520" s="13">
        <v>7</v>
      </c>
      <c r="K3520" s="13">
        <v>2013</v>
      </c>
      <c r="L3520" s="13" t="s">
        <v>39</v>
      </c>
      <c r="M3520" s="13">
        <v>12</v>
      </c>
      <c r="N3520" s="13">
        <v>0.4</v>
      </c>
      <c r="O3520" s="13">
        <v>4.8000000000000007</v>
      </c>
      <c r="P3520" s="13">
        <v>3</v>
      </c>
      <c r="Q3520" s="13">
        <v>1.6</v>
      </c>
      <c r="R3520" s="13">
        <v>4</v>
      </c>
      <c r="S3520" s="13">
        <v>8.3323353293413174</v>
      </c>
      <c r="T3520" s="13">
        <f>IFERROR(VLOOKUP(B885,[1]!users_table[#All],4),"NA")</f>
        <v>8.4223826714801451</v>
      </c>
      <c r="U3520" s="13" t="s">
        <v>1047</v>
      </c>
    </row>
    <row r="3521" spans="1:21" x14ac:dyDescent="0.3">
      <c r="A3521" s="25">
        <v>3519</v>
      </c>
      <c r="B3521" s="13" t="s">
        <v>4</v>
      </c>
      <c r="C3521" s="13">
        <v>16742</v>
      </c>
      <c r="D3521" s="13" t="s">
        <v>994</v>
      </c>
      <c r="E3521" s="13" t="s">
        <v>32</v>
      </c>
      <c r="F3521" s="13" t="s">
        <v>154</v>
      </c>
      <c r="G3521" s="13">
        <v>7</v>
      </c>
      <c r="H3521" s="26">
        <v>42206</v>
      </c>
      <c r="I3521" s="26">
        <v>42208</v>
      </c>
      <c r="J3521" s="13">
        <v>7</v>
      </c>
      <c r="K3521" s="13">
        <v>2013</v>
      </c>
      <c r="L3521" s="13" t="s">
        <v>39</v>
      </c>
      <c r="M3521" s="13">
        <v>12</v>
      </c>
      <c r="N3521" s="13">
        <v>0.4</v>
      </c>
      <c r="O3521" s="13">
        <v>4.8000000000000007</v>
      </c>
      <c r="P3521" s="13">
        <v>3</v>
      </c>
      <c r="Q3521" s="13">
        <v>1.6</v>
      </c>
      <c r="R3521" s="13">
        <v>4</v>
      </c>
      <c r="S3521" s="13">
        <v>8.3323353293413174</v>
      </c>
      <c r="T3521" s="13">
        <f>IFERROR(VLOOKUP(B885,[1]!users_table[#All],4),"NA")</f>
        <v>8.4223826714801451</v>
      </c>
      <c r="U3521" s="13" t="s">
        <v>70</v>
      </c>
    </row>
    <row r="3522" spans="1:21" x14ac:dyDescent="0.3">
      <c r="A3522" s="25">
        <v>3520</v>
      </c>
      <c r="B3522" s="13" t="s">
        <v>4</v>
      </c>
      <c r="C3522" s="13">
        <v>20449</v>
      </c>
      <c r="D3522" s="13" t="s">
        <v>995</v>
      </c>
      <c r="E3522" s="13" t="s">
        <v>52</v>
      </c>
      <c r="F3522" s="13" t="s">
        <v>154</v>
      </c>
      <c r="G3522" s="13">
        <v>6.97</v>
      </c>
      <c r="H3522" s="26">
        <v>42213</v>
      </c>
      <c r="I3522" s="26">
        <v>42213</v>
      </c>
      <c r="J3522" s="13">
        <v>7</v>
      </c>
      <c r="K3522" s="13">
        <v>2014</v>
      </c>
      <c r="L3522" s="13" t="s">
        <v>35</v>
      </c>
      <c r="M3522" s="13">
        <v>1</v>
      </c>
      <c r="N3522" s="13">
        <v>0.46416666666666673</v>
      </c>
      <c r="O3522" s="13">
        <v>0.46416666666666673</v>
      </c>
      <c r="P3522" s="13">
        <v>1</v>
      </c>
      <c r="Q3522" s="13">
        <v>0.46416666666666673</v>
      </c>
      <c r="R3522" s="13">
        <v>1</v>
      </c>
      <c r="S3522" s="13">
        <v>8.3323353293413174</v>
      </c>
      <c r="T3522" s="13">
        <f>IFERROR(VLOOKUP(B886,[1]!users_table[#All],4),"NA")</f>
        <v>8.4223826714801451</v>
      </c>
      <c r="U3522" s="13" t="s">
        <v>64</v>
      </c>
    </row>
    <row r="3523" spans="1:21" x14ac:dyDescent="0.3">
      <c r="A3523" s="25">
        <v>3521</v>
      </c>
      <c r="B3523" s="13" t="s">
        <v>4</v>
      </c>
      <c r="C3523" s="13">
        <v>20449</v>
      </c>
      <c r="D3523" s="13" t="s">
        <v>995</v>
      </c>
      <c r="E3523" s="13" t="s">
        <v>52</v>
      </c>
      <c r="F3523" s="13" t="s">
        <v>154</v>
      </c>
      <c r="G3523" s="13">
        <v>6.97</v>
      </c>
      <c r="H3523" s="26">
        <v>42213</v>
      </c>
      <c r="I3523" s="26">
        <v>42213</v>
      </c>
      <c r="J3523" s="13">
        <v>7</v>
      </c>
      <c r="K3523" s="13">
        <v>2014</v>
      </c>
      <c r="L3523" s="13" t="s">
        <v>35</v>
      </c>
      <c r="M3523" s="13">
        <v>1</v>
      </c>
      <c r="N3523" s="13">
        <v>0.46416666666666673</v>
      </c>
      <c r="O3523" s="13">
        <v>0.46416666666666673</v>
      </c>
      <c r="P3523" s="13">
        <v>1</v>
      </c>
      <c r="Q3523" s="13">
        <v>0.46416666666666673</v>
      </c>
      <c r="R3523" s="13">
        <v>1</v>
      </c>
      <c r="S3523" s="13">
        <v>8.3323353293413174</v>
      </c>
      <c r="T3523" s="13">
        <f>IFERROR(VLOOKUP(B886,[1]!users_table[#All],4),"NA")</f>
        <v>8.4223826714801451</v>
      </c>
      <c r="U3523" s="13" t="s">
        <v>1047</v>
      </c>
    </row>
    <row r="3524" spans="1:21" x14ac:dyDescent="0.3">
      <c r="A3524" s="25">
        <v>3522</v>
      </c>
      <c r="B3524" s="13" t="s">
        <v>4</v>
      </c>
      <c r="C3524" s="13">
        <v>20449</v>
      </c>
      <c r="D3524" s="13" t="s">
        <v>995</v>
      </c>
      <c r="E3524" s="13" t="s">
        <v>52</v>
      </c>
      <c r="F3524" s="13" t="s">
        <v>154</v>
      </c>
      <c r="G3524" s="13">
        <v>6.97</v>
      </c>
      <c r="H3524" s="26">
        <v>42213</v>
      </c>
      <c r="I3524" s="26">
        <v>42213</v>
      </c>
      <c r="J3524" s="13">
        <v>7</v>
      </c>
      <c r="K3524" s="13">
        <v>2014</v>
      </c>
      <c r="L3524" s="13" t="s">
        <v>35</v>
      </c>
      <c r="M3524" s="13">
        <v>1</v>
      </c>
      <c r="N3524" s="13">
        <v>0.46416666666666673</v>
      </c>
      <c r="O3524" s="13">
        <v>0.46416666666666673</v>
      </c>
      <c r="P3524" s="13">
        <v>1</v>
      </c>
      <c r="Q3524" s="13">
        <v>0.46416666666666673</v>
      </c>
      <c r="R3524" s="13">
        <v>1</v>
      </c>
      <c r="S3524" s="13">
        <v>8.3323353293413174</v>
      </c>
      <c r="T3524" s="13">
        <f>IFERROR(VLOOKUP(B886,[1]!users_table[#All],4),"NA")</f>
        <v>8.4223826714801451</v>
      </c>
      <c r="U3524" s="13" t="s">
        <v>70</v>
      </c>
    </row>
    <row r="3525" spans="1:21" x14ac:dyDescent="0.3">
      <c r="A3525" s="25">
        <v>3523</v>
      </c>
      <c r="B3525" s="13" t="s">
        <v>4</v>
      </c>
      <c r="C3525" s="13">
        <v>6956</v>
      </c>
      <c r="D3525" s="13" t="s">
        <v>996</v>
      </c>
      <c r="E3525" s="13" t="s">
        <v>32</v>
      </c>
      <c r="F3525" s="13" t="s">
        <v>183</v>
      </c>
      <c r="G3525" s="13">
        <v>7.65</v>
      </c>
      <c r="H3525" s="26">
        <v>42258</v>
      </c>
      <c r="I3525" s="26">
        <v>42260</v>
      </c>
      <c r="J3525" s="13">
        <v>9</v>
      </c>
      <c r="K3525" s="13">
        <v>2010</v>
      </c>
      <c r="L3525" s="13" t="s">
        <v>33</v>
      </c>
      <c r="M3525" s="13">
        <v>13</v>
      </c>
      <c r="N3525" s="13">
        <v>0.4</v>
      </c>
      <c r="O3525" s="13">
        <v>5.2</v>
      </c>
      <c r="P3525" s="13">
        <v>3</v>
      </c>
      <c r="Q3525" s="13">
        <v>1.7333333333333329</v>
      </c>
      <c r="R3525" s="13">
        <v>4.333333333333333</v>
      </c>
      <c r="S3525" s="13">
        <v>8.3323353293413174</v>
      </c>
      <c r="T3525" s="13">
        <f>IFERROR(VLOOKUP(B887,[1]!users_table[#All],4),"NA")</f>
        <v>8.4223826714801451</v>
      </c>
      <c r="U3525" s="13" t="s">
        <v>64</v>
      </c>
    </row>
    <row r="3526" spans="1:21" x14ac:dyDescent="0.3">
      <c r="A3526" s="25">
        <v>3524</v>
      </c>
      <c r="B3526" s="13" t="s">
        <v>4</v>
      </c>
      <c r="C3526" s="13">
        <v>6956</v>
      </c>
      <c r="D3526" s="13" t="s">
        <v>996</v>
      </c>
      <c r="E3526" s="13" t="s">
        <v>32</v>
      </c>
      <c r="F3526" s="13" t="s">
        <v>183</v>
      </c>
      <c r="G3526" s="13">
        <v>7.65</v>
      </c>
      <c r="H3526" s="26">
        <v>42258</v>
      </c>
      <c r="I3526" s="26">
        <v>42260</v>
      </c>
      <c r="J3526" s="13">
        <v>9</v>
      </c>
      <c r="K3526" s="13">
        <v>2010</v>
      </c>
      <c r="L3526" s="13" t="s">
        <v>33</v>
      </c>
      <c r="M3526" s="13">
        <v>13</v>
      </c>
      <c r="N3526" s="13">
        <v>0.4</v>
      </c>
      <c r="O3526" s="13">
        <v>5.2</v>
      </c>
      <c r="P3526" s="13">
        <v>3</v>
      </c>
      <c r="Q3526" s="13">
        <v>1.7333333333333329</v>
      </c>
      <c r="R3526" s="13">
        <v>4.333333333333333</v>
      </c>
      <c r="S3526" s="13">
        <v>8.3323353293413174</v>
      </c>
      <c r="T3526" s="13">
        <f>IFERROR(VLOOKUP(B887,[1]!users_table[#All],4),"NA")</f>
        <v>8.4223826714801451</v>
      </c>
      <c r="U3526" s="13" t="s">
        <v>1049</v>
      </c>
    </row>
    <row r="3527" spans="1:21" x14ac:dyDescent="0.3">
      <c r="A3527" s="25">
        <v>3525</v>
      </c>
      <c r="B3527" s="13" t="s">
        <v>4</v>
      </c>
      <c r="C3527" s="13">
        <v>6956</v>
      </c>
      <c r="D3527" s="13" t="s">
        <v>996</v>
      </c>
      <c r="E3527" s="13" t="s">
        <v>32</v>
      </c>
      <c r="F3527" s="13" t="s">
        <v>183</v>
      </c>
      <c r="G3527" s="13">
        <v>7.65</v>
      </c>
      <c r="H3527" s="26">
        <v>42258</v>
      </c>
      <c r="I3527" s="26">
        <v>42260</v>
      </c>
      <c r="J3527" s="13">
        <v>9</v>
      </c>
      <c r="K3527" s="13">
        <v>2010</v>
      </c>
      <c r="L3527" s="13" t="s">
        <v>33</v>
      </c>
      <c r="M3527" s="13">
        <v>13</v>
      </c>
      <c r="N3527" s="13">
        <v>0.4</v>
      </c>
      <c r="O3527" s="13">
        <v>5.2</v>
      </c>
      <c r="P3527" s="13">
        <v>3</v>
      </c>
      <c r="Q3527" s="13">
        <v>1.7333333333333329</v>
      </c>
      <c r="R3527" s="13">
        <v>4.333333333333333</v>
      </c>
      <c r="S3527" s="13">
        <v>8.3323353293413174</v>
      </c>
      <c r="T3527" s="13">
        <f>IFERROR(VLOOKUP(B887,[1]!users_table[#All],4),"NA")</f>
        <v>8.4223826714801451</v>
      </c>
      <c r="U3527" s="13" t="s">
        <v>1016</v>
      </c>
    </row>
    <row r="3528" spans="1:21" x14ac:dyDescent="0.3">
      <c r="A3528" s="25">
        <v>3526</v>
      </c>
      <c r="B3528" s="13" t="s">
        <v>4</v>
      </c>
      <c r="C3528" s="13">
        <v>6956</v>
      </c>
      <c r="D3528" s="13" t="s">
        <v>996</v>
      </c>
      <c r="E3528" s="13" t="s">
        <v>32</v>
      </c>
      <c r="F3528" s="13" t="s">
        <v>183</v>
      </c>
      <c r="G3528" s="13">
        <v>7.65</v>
      </c>
      <c r="H3528" s="26">
        <v>42258</v>
      </c>
      <c r="I3528" s="26">
        <v>42260</v>
      </c>
      <c r="J3528" s="13">
        <v>9</v>
      </c>
      <c r="K3528" s="13">
        <v>2010</v>
      </c>
      <c r="L3528" s="13" t="s">
        <v>33</v>
      </c>
      <c r="M3528" s="13">
        <v>13</v>
      </c>
      <c r="N3528" s="13">
        <v>0.4</v>
      </c>
      <c r="O3528" s="13">
        <v>5.2</v>
      </c>
      <c r="P3528" s="13">
        <v>3</v>
      </c>
      <c r="Q3528" s="13">
        <v>1.7333333333333329</v>
      </c>
      <c r="R3528" s="13">
        <v>4.333333333333333</v>
      </c>
      <c r="S3528" s="13">
        <v>8.3323353293413174</v>
      </c>
      <c r="T3528" s="7">
        <f>IFERROR(VLOOKUP(B887,[1]!users_table[#All],4),"NA")</f>
        <v>8.4223826714801451</v>
      </c>
      <c r="U3528" s="13" t="s">
        <v>1015</v>
      </c>
    </row>
    <row r="3529" spans="1:21" x14ac:dyDescent="0.3">
      <c r="A3529" s="25">
        <v>3527</v>
      </c>
      <c r="B3529" s="13" t="s">
        <v>4</v>
      </c>
      <c r="C3529" s="13">
        <v>10521</v>
      </c>
      <c r="D3529" s="13" t="s">
        <v>997</v>
      </c>
      <c r="E3529" s="13" t="s">
        <v>32</v>
      </c>
      <c r="F3529" s="13" t="s">
        <v>183</v>
      </c>
      <c r="G3529" s="13">
        <v>7.82</v>
      </c>
      <c r="H3529" s="26">
        <v>42260</v>
      </c>
      <c r="I3529" s="26">
        <v>42263</v>
      </c>
      <c r="J3529" s="13">
        <v>9</v>
      </c>
      <c r="K3529" s="13">
        <v>2011</v>
      </c>
      <c r="L3529" s="13" t="s">
        <v>35</v>
      </c>
      <c r="M3529" s="13">
        <v>13</v>
      </c>
      <c r="N3529" s="13">
        <v>0.4</v>
      </c>
      <c r="O3529" s="13">
        <v>5.2</v>
      </c>
      <c r="P3529" s="13">
        <v>4</v>
      </c>
      <c r="Q3529" s="13">
        <v>1.3</v>
      </c>
      <c r="R3529" s="13">
        <v>3.25</v>
      </c>
      <c r="S3529" s="13">
        <v>8.3323353293413174</v>
      </c>
      <c r="T3529" s="13">
        <f>IFERROR(VLOOKUP(B888,[1]!users_table[#All],4),"NA")</f>
        <v>8.4223826714801451</v>
      </c>
      <c r="U3529" s="13" t="s">
        <v>64</v>
      </c>
    </row>
    <row r="3530" spans="1:21" x14ac:dyDescent="0.3">
      <c r="A3530" s="25">
        <v>3528</v>
      </c>
      <c r="B3530" s="13" t="s">
        <v>4</v>
      </c>
      <c r="C3530" s="13">
        <v>10521</v>
      </c>
      <c r="D3530" s="13" t="s">
        <v>997</v>
      </c>
      <c r="E3530" s="13" t="s">
        <v>32</v>
      </c>
      <c r="F3530" s="13" t="s">
        <v>183</v>
      </c>
      <c r="G3530" s="13">
        <v>7.82</v>
      </c>
      <c r="H3530" s="26">
        <v>42260</v>
      </c>
      <c r="I3530" s="26">
        <v>42263</v>
      </c>
      <c r="J3530" s="13">
        <v>9</v>
      </c>
      <c r="K3530" s="13">
        <v>2011</v>
      </c>
      <c r="L3530" s="13" t="s">
        <v>35</v>
      </c>
      <c r="M3530" s="13">
        <v>13</v>
      </c>
      <c r="N3530" s="13">
        <v>0.4</v>
      </c>
      <c r="O3530" s="13">
        <v>5.2</v>
      </c>
      <c r="P3530" s="13">
        <v>4</v>
      </c>
      <c r="Q3530" s="13">
        <v>1.3</v>
      </c>
      <c r="R3530" s="13">
        <v>3.25</v>
      </c>
      <c r="S3530" s="13">
        <v>8.3323353293413174</v>
      </c>
      <c r="T3530" s="13">
        <f>IFERROR(VLOOKUP(B888,[1]!users_table[#All],4),"NA")</f>
        <v>8.4223826714801451</v>
      </c>
      <c r="U3530" s="13" t="s">
        <v>1049</v>
      </c>
    </row>
    <row r="3531" spans="1:21" x14ac:dyDescent="0.3">
      <c r="A3531" s="25">
        <v>3529</v>
      </c>
      <c r="B3531" s="13" t="s">
        <v>4</v>
      </c>
      <c r="C3531" s="13">
        <v>10521</v>
      </c>
      <c r="D3531" s="13" t="s">
        <v>997</v>
      </c>
      <c r="E3531" s="13" t="s">
        <v>32</v>
      </c>
      <c r="F3531" s="13" t="s">
        <v>183</v>
      </c>
      <c r="G3531" s="13">
        <v>7.82</v>
      </c>
      <c r="H3531" s="26">
        <v>42260</v>
      </c>
      <c r="I3531" s="26">
        <v>42263</v>
      </c>
      <c r="J3531" s="13">
        <v>9</v>
      </c>
      <c r="K3531" s="13">
        <v>2011</v>
      </c>
      <c r="L3531" s="13" t="s">
        <v>35</v>
      </c>
      <c r="M3531" s="13">
        <v>13</v>
      </c>
      <c r="N3531" s="13">
        <v>0.4</v>
      </c>
      <c r="O3531" s="13">
        <v>5.2</v>
      </c>
      <c r="P3531" s="13">
        <v>4</v>
      </c>
      <c r="Q3531" s="13">
        <v>1.3</v>
      </c>
      <c r="R3531" s="13">
        <v>3.25</v>
      </c>
      <c r="S3531" s="13">
        <v>8.3323353293413174</v>
      </c>
      <c r="T3531" s="13">
        <f>IFERROR(VLOOKUP(B888,[1]!users_table[#All],4),"NA")</f>
        <v>8.4223826714801451</v>
      </c>
      <c r="U3531" s="13" t="s">
        <v>1016</v>
      </c>
    </row>
    <row r="3532" spans="1:21" x14ac:dyDescent="0.3">
      <c r="A3532" s="25">
        <v>3530</v>
      </c>
      <c r="B3532" s="13" t="s">
        <v>4</v>
      </c>
      <c r="C3532" s="13">
        <v>10521</v>
      </c>
      <c r="D3532" s="13" t="s">
        <v>997</v>
      </c>
      <c r="E3532" s="13" t="s">
        <v>32</v>
      </c>
      <c r="F3532" s="13" t="s">
        <v>183</v>
      </c>
      <c r="G3532" s="13">
        <v>7.82</v>
      </c>
      <c r="H3532" s="26">
        <v>42260</v>
      </c>
      <c r="I3532" s="26">
        <v>42263</v>
      </c>
      <c r="J3532" s="13">
        <v>9</v>
      </c>
      <c r="K3532" s="13">
        <v>2011</v>
      </c>
      <c r="L3532" s="13" t="s">
        <v>35</v>
      </c>
      <c r="M3532" s="13">
        <v>13</v>
      </c>
      <c r="N3532" s="13">
        <v>0.4</v>
      </c>
      <c r="O3532" s="13">
        <v>5.2</v>
      </c>
      <c r="P3532" s="13">
        <v>4</v>
      </c>
      <c r="Q3532" s="13">
        <v>1.3</v>
      </c>
      <c r="R3532" s="13">
        <v>3.25</v>
      </c>
      <c r="S3532" s="13">
        <v>8.3323353293413174</v>
      </c>
      <c r="T3532" s="13">
        <f>IFERROR(VLOOKUP(B888,[1]!users_table[#All],4),"NA")</f>
        <v>8.4223826714801451</v>
      </c>
      <c r="U3532" s="13" t="s">
        <v>1015</v>
      </c>
    </row>
    <row r="3533" spans="1:21" x14ac:dyDescent="0.3">
      <c r="A3533" s="25">
        <v>3531</v>
      </c>
      <c r="B3533" s="13" t="s">
        <v>4</v>
      </c>
      <c r="C3533" s="13">
        <v>39547</v>
      </c>
      <c r="D3533" s="13" t="s">
        <v>998</v>
      </c>
      <c r="E3533" s="13" t="s">
        <v>32</v>
      </c>
      <c r="F3533" s="13" t="s">
        <v>152</v>
      </c>
      <c r="G3533" s="13">
        <v>8.3699999999999992</v>
      </c>
      <c r="H3533" s="26">
        <v>44028</v>
      </c>
      <c r="I3533" s="26">
        <v>44099</v>
      </c>
      <c r="J3533" s="13">
        <v>10</v>
      </c>
      <c r="K3533" s="13">
        <v>2020</v>
      </c>
      <c r="L3533" s="13" t="s">
        <v>39</v>
      </c>
      <c r="M3533" s="13">
        <v>12</v>
      </c>
      <c r="N3533" s="13">
        <v>0.40583333333333332</v>
      </c>
      <c r="O3533" s="13">
        <v>4.87</v>
      </c>
      <c r="P3533" s="13">
        <v>72</v>
      </c>
      <c r="Q3533" s="13">
        <v>6.7638888888888887E-2</v>
      </c>
      <c r="R3533" s="13">
        <v>0.16666666666666671</v>
      </c>
      <c r="S3533" s="13">
        <v>8.3323353293413174</v>
      </c>
      <c r="T3533" s="13">
        <f>IFERROR(VLOOKUP(B890,[1]!users_table[#All],4),"NA")</f>
        <v>8.4223826714801451</v>
      </c>
      <c r="U3533" s="13" t="s">
        <v>64</v>
      </c>
    </row>
    <row r="3534" spans="1:21" x14ac:dyDescent="0.3">
      <c r="A3534" s="25">
        <v>3532</v>
      </c>
      <c r="B3534" s="13" t="s">
        <v>4</v>
      </c>
      <c r="C3534" s="13">
        <v>39547</v>
      </c>
      <c r="D3534" s="13" t="s">
        <v>998</v>
      </c>
      <c r="E3534" s="13" t="s">
        <v>32</v>
      </c>
      <c r="F3534" s="13" t="s">
        <v>152</v>
      </c>
      <c r="G3534" s="13">
        <v>8.3699999999999992</v>
      </c>
      <c r="H3534" s="26">
        <v>44028</v>
      </c>
      <c r="I3534" s="26">
        <v>44099</v>
      </c>
      <c r="J3534" s="13">
        <v>10</v>
      </c>
      <c r="K3534" s="13">
        <v>2020</v>
      </c>
      <c r="L3534" s="13" t="s">
        <v>39</v>
      </c>
      <c r="M3534" s="13">
        <v>12</v>
      </c>
      <c r="N3534" s="13">
        <v>0.40583333333333332</v>
      </c>
      <c r="O3534" s="13">
        <v>4.87</v>
      </c>
      <c r="P3534" s="13">
        <v>72</v>
      </c>
      <c r="Q3534" s="13">
        <v>6.7638888888888887E-2</v>
      </c>
      <c r="R3534" s="13">
        <v>0.16666666666666671</v>
      </c>
      <c r="S3534" s="13">
        <v>8.3323353293413174</v>
      </c>
      <c r="T3534" s="13">
        <f>IFERROR(VLOOKUP(B890,[1]!users_table[#All],4),"NA")</f>
        <v>8.4223826714801451</v>
      </c>
      <c r="U3534" s="13" t="s">
        <v>1040</v>
      </c>
    </row>
    <row r="3535" spans="1:21" x14ac:dyDescent="0.3">
      <c r="A3535" s="25">
        <v>3533</v>
      </c>
      <c r="B3535" s="13" t="s">
        <v>4</v>
      </c>
      <c r="C3535" s="13">
        <v>39547</v>
      </c>
      <c r="D3535" s="13" t="s">
        <v>998</v>
      </c>
      <c r="E3535" s="13" t="s">
        <v>32</v>
      </c>
      <c r="F3535" s="13" t="s">
        <v>152</v>
      </c>
      <c r="G3535" s="13">
        <v>8.3699999999999992</v>
      </c>
      <c r="H3535" s="26">
        <v>44028</v>
      </c>
      <c r="I3535" s="26">
        <v>44099</v>
      </c>
      <c r="J3535" s="13">
        <v>10</v>
      </c>
      <c r="K3535" s="13">
        <v>2020</v>
      </c>
      <c r="L3535" s="13" t="s">
        <v>39</v>
      </c>
      <c r="M3535" s="13">
        <v>12</v>
      </c>
      <c r="N3535" s="13">
        <v>0.40583333333333332</v>
      </c>
      <c r="O3535" s="13">
        <v>4.87</v>
      </c>
      <c r="P3535" s="13">
        <v>72</v>
      </c>
      <c r="Q3535" s="13">
        <v>6.7638888888888887E-2</v>
      </c>
      <c r="R3535" s="13">
        <v>0.16666666666666671</v>
      </c>
      <c r="S3535" s="13">
        <v>8.3323353293413174</v>
      </c>
      <c r="T3535" s="13">
        <f>IFERROR(VLOOKUP(B890,[1]!users_table[#All],4),"NA")</f>
        <v>8.4223826714801451</v>
      </c>
      <c r="U3535" s="13" t="s">
        <v>75</v>
      </c>
    </row>
    <row r="3536" spans="1:21" x14ac:dyDescent="0.3">
      <c r="A3536" s="25">
        <v>3534</v>
      </c>
      <c r="B3536" s="13" t="s">
        <v>4</v>
      </c>
      <c r="C3536" s="13">
        <v>39547</v>
      </c>
      <c r="D3536" s="13" t="s">
        <v>998</v>
      </c>
      <c r="E3536" s="13" t="s">
        <v>32</v>
      </c>
      <c r="F3536" s="13" t="s">
        <v>152</v>
      </c>
      <c r="G3536" s="13">
        <v>8.3699999999999992</v>
      </c>
      <c r="H3536" s="26">
        <v>44028</v>
      </c>
      <c r="I3536" s="26">
        <v>44099</v>
      </c>
      <c r="J3536" s="13">
        <v>10</v>
      </c>
      <c r="K3536" s="13">
        <v>2020</v>
      </c>
      <c r="L3536" s="13" t="s">
        <v>39</v>
      </c>
      <c r="M3536" s="13">
        <v>12</v>
      </c>
      <c r="N3536" s="13">
        <v>0.40583333333333332</v>
      </c>
      <c r="O3536" s="13">
        <v>4.87</v>
      </c>
      <c r="P3536" s="13">
        <v>72</v>
      </c>
      <c r="Q3536" s="13">
        <v>6.7638888888888887E-2</v>
      </c>
      <c r="R3536" s="13">
        <v>0.16666666666666671</v>
      </c>
      <c r="S3536" s="13">
        <v>8.3323353293413174</v>
      </c>
      <c r="T3536" s="13">
        <f>IFERROR(VLOOKUP(B890,[1]!users_table[#All],4),"NA")</f>
        <v>8.4223826714801451</v>
      </c>
      <c r="U3536" s="13" t="s">
        <v>70</v>
      </c>
    </row>
    <row r="3537" spans="1:21" x14ac:dyDescent="0.3">
      <c r="A3537" s="25">
        <v>3535</v>
      </c>
      <c r="B3537" s="13" t="s">
        <v>4</v>
      </c>
      <c r="C3537" s="13">
        <v>28677</v>
      </c>
      <c r="D3537" s="13" t="s">
        <v>999</v>
      </c>
      <c r="E3537" s="13" t="s">
        <v>32</v>
      </c>
      <c r="F3537" s="13" t="s">
        <v>37</v>
      </c>
      <c r="G3537" s="13">
        <v>7.55</v>
      </c>
      <c r="H3537" s="26" t="s">
        <v>54</v>
      </c>
      <c r="I3537" s="26" t="s">
        <v>54</v>
      </c>
      <c r="J3537" s="13">
        <v>8</v>
      </c>
      <c r="K3537" s="13">
        <v>2015</v>
      </c>
      <c r="L3537" s="13" t="s">
        <v>33</v>
      </c>
      <c r="M3537" s="13">
        <v>12</v>
      </c>
      <c r="N3537" s="13">
        <v>0.4161111111111111</v>
      </c>
      <c r="O3537" s="13">
        <v>4.9933333333333332</v>
      </c>
      <c r="P3537" s="13" t="s">
        <v>54</v>
      </c>
      <c r="Q3537" s="13" t="s">
        <v>54</v>
      </c>
      <c r="R3537" s="13" t="s">
        <v>54</v>
      </c>
      <c r="S3537" s="13">
        <v>8.3323353293413174</v>
      </c>
      <c r="T3537" s="13">
        <f>IFERROR(VLOOKUP(B892,[1]!users_table[#All],4),"NA")</f>
        <v>8.4223826714801451</v>
      </c>
      <c r="U3537" s="13" t="s">
        <v>64</v>
      </c>
    </row>
    <row r="3538" spans="1:21" x14ac:dyDescent="0.3">
      <c r="A3538" s="25">
        <v>3536</v>
      </c>
      <c r="B3538" s="13" t="s">
        <v>4</v>
      </c>
      <c r="C3538" s="13">
        <v>28677</v>
      </c>
      <c r="D3538" s="13" t="s">
        <v>999</v>
      </c>
      <c r="E3538" s="13" t="s">
        <v>32</v>
      </c>
      <c r="F3538" s="13" t="s">
        <v>37</v>
      </c>
      <c r="G3538" s="13">
        <v>7.55</v>
      </c>
      <c r="H3538" s="26" t="s">
        <v>54</v>
      </c>
      <c r="I3538" s="26" t="s">
        <v>54</v>
      </c>
      <c r="J3538" s="13">
        <v>8</v>
      </c>
      <c r="K3538" s="13">
        <v>2015</v>
      </c>
      <c r="L3538" s="13" t="s">
        <v>33</v>
      </c>
      <c r="M3538" s="13">
        <v>12</v>
      </c>
      <c r="N3538" s="13">
        <v>0.4161111111111111</v>
      </c>
      <c r="O3538" s="13">
        <v>4.9933333333333332</v>
      </c>
      <c r="P3538" s="13" t="s">
        <v>54</v>
      </c>
      <c r="Q3538" s="13" t="s">
        <v>54</v>
      </c>
      <c r="R3538" s="13" t="s">
        <v>54</v>
      </c>
      <c r="S3538" s="13">
        <v>8.3323353293413174</v>
      </c>
      <c r="T3538" s="13">
        <f>IFERROR(VLOOKUP(B892,[1]!users_table[#All],4),"NA")</f>
        <v>8.4223826714801451</v>
      </c>
      <c r="U3538" s="13" t="s">
        <v>77</v>
      </c>
    </row>
    <row r="3539" spans="1:21" x14ac:dyDescent="0.3">
      <c r="A3539" s="25">
        <v>3537</v>
      </c>
      <c r="B3539" s="13" t="s">
        <v>4</v>
      </c>
      <c r="C3539" s="13">
        <v>28677</v>
      </c>
      <c r="D3539" s="13" t="s">
        <v>999</v>
      </c>
      <c r="E3539" s="13" t="s">
        <v>32</v>
      </c>
      <c r="F3539" s="13" t="s">
        <v>37</v>
      </c>
      <c r="G3539" s="13">
        <v>7.55</v>
      </c>
      <c r="H3539" s="26" t="s">
        <v>54</v>
      </c>
      <c r="I3539" s="26" t="s">
        <v>54</v>
      </c>
      <c r="J3539" s="13">
        <v>8</v>
      </c>
      <c r="K3539" s="13">
        <v>2015</v>
      </c>
      <c r="L3539" s="13" t="s">
        <v>33</v>
      </c>
      <c r="M3539" s="13">
        <v>12</v>
      </c>
      <c r="N3539" s="13">
        <v>0.4161111111111111</v>
      </c>
      <c r="O3539" s="13">
        <v>4.9933333333333332</v>
      </c>
      <c r="P3539" s="13" t="s">
        <v>54</v>
      </c>
      <c r="Q3539" s="13" t="s">
        <v>54</v>
      </c>
      <c r="R3539" s="13" t="s">
        <v>54</v>
      </c>
      <c r="S3539" s="13">
        <v>8.3323353293413174</v>
      </c>
      <c r="T3539" s="13">
        <f>IFERROR(VLOOKUP(B892,[1]!users_table[#All],4),"NA")</f>
        <v>8.4223826714801451</v>
      </c>
      <c r="U3539" s="13" t="s">
        <v>61</v>
      </c>
    </row>
    <row r="3540" spans="1:21" x14ac:dyDescent="0.3">
      <c r="A3540" s="25">
        <v>3538</v>
      </c>
      <c r="B3540" s="13" t="s">
        <v>4</v>
      </c>
      <c r="C3540" s="13">
        <v>28677</v>
      </c>
      <c r="D3540" s="13" t="s">
        <v>999</v>
      </c>
      <c r="E3540" s="13" t="s">
        <v>32</v>
      </c>
      <c r="F3540" s="13" t="s">
        <v>37</v>
      </c>
      <c r="G3540" s="13">
        <v>7.55</v>
      </c>
      <c r="H3540" s="26" t="s">
        <v>54</v>
      </c>
      <c r="I3540" s="26" t="s">
        <v>54</v>
      </c>
      <c r="J3540" s="13">
        <v>8</v>
      </c>
      <c r="K3540" s="13">
        <v>2015</v>
      </c>
      <c r="L3540" s="13" t="s">
        <v>33</v>
      </c>
      <c r="M3540" s="13">
        <v>12</v>
      </c>
      <c r="N3540" s="13">
        <v>0.4161111111111111</v>
      </c>
      <c r="O3540" s="13">
        <v>4.9933333333333332</v>
      </c>
      <c r="P3540" s="13" t="s">
        <v>54</v>
      </c>
      <c r="Q3540" s="13" t="s">
        <v>54</v>
      </c>
      <c r="R3540" s="13" t="s">
        <v>54</v>
      </c>
      <c r="S3540" s="13">
        <v>8.3323353293413174</v>
      </c>
      <c r="T3540" s="13">
        <f>IFERROR(VLOOKUP(B892,[1]!users_table[#All],4),"NA")</f>
        <v>8.4223826714801451</v>
      </c>
      <c r="U3540" s="13" t="s">
        <v>75</v>
      </c>
    </row>
    <row r="3541" spans="1:21" x14ac:dyDescent="0.3">
      <c r="A3541" s="25">
        <v>3539</v>
      </c>
      <c r="B3541" s="13" t="s">
        <v>4</v>
      </c>
      <c r="C3541" s="13">
        <v>28677</v>
      </c>
      <c r="D3541" s="13" t="s">
        <v>999</v>
      </c>
      <c r="E3541" s="13" t="s">
        <v>32</v>
      </c>
      <c r="F3541" s="13" t="s">
        <v>37</v>
      </c>
      <c r="G3541" s="13">
        <v>7.55</v>
      </c>
      <c r="H3541" s="26" t="s">
        <v>54</v>
      </c>
      <c r="I3541" s="26" t="s">
        <v>54</v>
      </c>
      <c r="J3541" s="13">
        <v>8</v>
      </c>
      <c r="K3541" s="13">
        <v>2015</v>
      </c>
      <c r="L3541" s="13" t="s">
        <v>33</v>
      </c>
      <c r="M3541" s="13">
        <v>12</v>
      </c>
      <c r="N3541" s="13">
        <v>0.4161111111111111</v>
      </c>
      <c r="O3541" s="13">
        <v>4.9933333333333332</v>
      </c>
      <c r="P3541" s="13" t="s">
        <v>54</v>
      </c>
      <c r="Q3541" s="13" t="s">
        <v>54</v>
      </c>
      <c r="R3541" s="13" t="s">
        <v>54</v>
      </c>
      <c r="S3541" s="13">
        <v>8.3323353293413174</v>
      </c>
      <c r="T3541" s="13">
        <f>IFERROR(VLOOKUP(B892,[1]!users_table[#All],4),"NA")</f>
        <v>8.4223826714801451</v>
      </c>
      <c r="U3541" s="13" t="s">
        <v>70</v>
      </c>
    </row>
    <row r="3542" spans="1:21" x14ac:dyDescent="0.3">
      <c r="A3542" s="25">
        <v>3540</v>
      </c>
      <c r="B3542" s="13" t="s">
        <v>4</v>
      </c>
      <c r="C3542" s="13">
        <v>28677</v>
      </c>
      <c r="D3542" s="13" t="s">
        <v>999</v>
      </c>
      <c r="E3542" s="13" t="s">
        <v>32</v>
      </c>
      <c r="F3542" s="13" t="s">
        <v>37</v>
      </c>
      <c r="G3542" s="13">
        <v>7.55</v>
      </c>
      <c r="H3542" s="13" t="s">
        <v>54</v>
      </c>
      <c r="I3542" s="13" t="s">
        <v>54</v>
      </c>
      <c r="J3542" s="13">
        <v>8</v>
      </c>
      <c r="K3542" s="13">
        <v>2015</v>
      </c>
      <c r="L3542" s="13" t="s">
        <v>33</v>
      </c>
      <c r="M3542" s="13">
        <v>12</v>
      </c>
      <c r="N3542" s="13">
        <v>0.4161111111111111</v>
      </c>
      <c r="O3542" s="13">
        <v>4.9933333333333332</v>
      </c>
      <c r="P3542" s="13" t="s">
        <v>54</v>
      </c>
      <c r="Q3542" s="13" t="s">
        <v>54</v>
      </c>
      <c r="R3542" s="13" t="s">
        <v>54</v>
      </c>
      <c r="S3542" s="13">
        <v>8.3323353293413174</v>
      </c>
      <c r="T3542" s="13">
        <f>IFERROR(VLOOKUP(B892,[1]!users_table[#All],4),"NA")</f>
        <v>8.4223826714801451</v>
      </c>
      <c r="U3542" s="13" t="s">
        <v>68</v>
      </c>
    </row>
    <row r="3543" spans="1:21" x14ac:dyDescent="0.3">
      <c r="A3543" s="25">
        <v>3541</v>
      </c>
      <c r="B3543" s="13" t="s">
        <v>4</v>
      </c>
      <c r="C3543" s="13">
        <v>28677</v>
      </c>
      <c r="D3543" s="13" t="s">
        <v>999</v>
      </c>
      <c r="E3543" s="13" t="s">
        <v>32</v>
      </c>
      <c r="F3543" s="13" t="s">
        <v>37</v>
      </c>
      <c r="G3543" s="13">
        <v>7.55</v>
      </c>
      <c r="H3543" s="26" t="s">
        <v>54</v>
      </c>
      <c r="I3543" s="26" t="s">
        <v>54</v>
      </c>
      <c r="J3543" s="13">
        <v>8</v>
      </c>
      <c r="K3543" s="13">
        <v>2015</v>
      </c>
      <c r="L3543" s="13" t="s">
        <v>33</v>
      </c>
      <c r="M3543" s="13">
        <v>12</v>
      </c>
      <c r="N3543" s="13">
        <v>0.4161111111111111</v>
      </c>
      <c r="O3543" s="13">
        <v>4.9933333333333332</v>
      </c>
      <c r="P3543" s="13" t="s">
        <v>54</v>
      </c>
      <c r="Q3543" s="13" t="s">
        <v>54</v>
      </c>
      <c r="R3543" s="13" t="s">
        <v>54</v>
      </c>
      <c r="S3543" s="13">
        <v>8.3323353293413174</v>
      </c>
      <c r="T3543" s="13">
        <f>IFERROR(VLOOKUP(B892,[1]!users_table[#All],4),"NA")</f>
        <v>8.4223826714801451</v>
      </c>
      <c r="U3543" s="13" t="s">
        <v>1027</v>
      </c>
    </row>
    <row r="3544" spans="1:21" x14ac:dyDescent="0.3">
      <c r="A3544" s="25">
        <v>3542</v>
      </c>
      <c r="B3544" s="13" t="s">
        <v>4</v>
      </c>
      <c r="C3544" s="13">
        <v>8861</v>
      </c>
      <c r="D3544" s="13" t="s">
        <v>1000</v>
      </c>
      <c r="E3544" s="13" t="s">
        <v>32</v>
      </c>
      <c r="F3544" s="13" t="s">
        <v>386</v>
      </c>
      <c r="G3544" s="13">
        <v>6.07</v>
      </c>
      <c r="H3544" s="26" t="s">
        <v>54</v>
      </c>
      <c r="I3544" s="26">
        <v>42202</v>
      </c>
      <c r="J3544" s="13">
        <v>7</v>
      </c>
      <c r="K3544" s="13">
        <v>2010</v>
      </c>
      <c r="L3544" s="13" t="s">
        <v>35</v>
      </c>
      <c r="M3544" s="13">
        <v>12</v>
      </c>
      <c r="N3544" s="13">
        <v>0.43305555555555558</v>
      </c>
      <c r="O3544" s="13">
        <v>5.1966666666666672</v>
      </c>
      <c r="P3544" s="13" t="s">
        <v>54</v>
      </c>
      <c r="Q3544" s="13" t="s">
        <v>54</v>
      </c>
      <c r="R3544" s="13" t="s">
        <v>54</v>
      </c>
      <c r="S3544" s="13">
        <v>8.3323353293413174</v>
      </c>
      <c r="T3544" s="13">
        <f>IFERROR(VLOOKUP(B893,[1]!users_table[#All],4),"NA")</f>
        <v>8.4223826714801451</v>
      </c>
      <c r="U3544" s="13" t="s">
        <v>66</v>
      </c>
    </row>
    <row r="3545" spans="1:21" x14ac:dyDescent="0.3">
      <c r="A3545" s="25">
        <v>3543</v>
      </c>
      <c r="B3545" s="13" t="s">
        <v>4</v>
      </c>
      <c r="C3545" s="13">
        <v>8861</v>
      </c>
      <c r="D3545" s="13" t="s">
        <v>1000</v>
      </c>
      <c r="E3545" s="13" t="s">
        <v>32</v>
      </c>
      <c r="F3545" s="13" t="s">
        <v>386</v>
      </c>
      <c r="G3545" s="13">
        <v>6.07</v>
      </c>
      <c r="H3545" s="13" t="s">
        <v>54</v>
      </c>
      <c r="I3545" s="26">
        <v>42202</v>
      </c>
      <c r="J3545" s="13">
        <v>7</v>
      </c>
      <c r="K3545" s="13">
        <v>2010</v>
      </c>
      <c r="L3545" s="13" t="s">
        <v>35</v>
      </c>
      <c r="M3545" s="13">
        <v>12</v>
      </c>
      <c r="N3545" s="13">
        <v>0.43305555555555558</v>
      </c>
      <c r="O3545" s="13">
        <v>5.1966666666666672</v>
      </c>
      <c r="P3545" s="13" t="s">
        <v>54</v>
      </c>
      <c r="Q3545" s="13" t="s">
        <v>54</v>
      </c>
      <c r="R3545" s="13" t="s">
        <v>54</v>
      </c>
      <c r="S3545" s="13">
        <v>8.3323353293413174</v>
      </c>
      <c r="T3545" s="13">
        <f>IFERROR(VLOOKUP(B893,[1]!users_table[#All],4),"NA")</f>
        <v>8.4223826714801451</v>
      </c>
      <c r="U3545" s="13" t="s">
        <v>1054</v>
      </c>
    </row>
    <row r="3546" spans="1:21" x14ac:dyDescent="0.3">
      <c r="A3546" s="25">
        <v>3544</v>
      </c>
      <c r="B3546" s="13" t="s">
        <v>4</v>
      </c>
      <c r="C3546" s="13">
        <v>8861</v>
      </c>
      <c r="D3546" s="13" t="s">
        <v>1000</v>
      </c>
      <c r="E3546" s="13" t="s">
        <v>32</v>
      </c>
      <c r="F3546" s="13" t="s">
        <v>386</v>
      </c>
      <c r="G3546" s="13">
        <v>6.07</v>
      </c>
      <c r="H3546" s="13" t="s">
        <v>54</v>
      </c>
      <c r="I3546" s="26">
        <v>42202</v>
      </c>
      <c r="J3546" s="13">
        <v>7</v>
      </c>
      <c r="K3546" s="13">
        <v>2010</v>
      </c>
      <c r="L3546" s="13" t="s">
        <v>35</v>
      </c>
      <c r="M3546" s="13">
        <v>12</v>
      </c>
      <c r="N3546" s="13">
        <v>0.43305555555555558</v>
      </c>
      <c r="O3546" s="13">
        <v>5.1966666666666672</v>
      </c>
      <c r="P3546" s="13" t="s">
        <v>54</v>
      </c>
      <c r="Q3546" s="13" t="s">
        <v>54</v>
      </c>
      <c r="R3546" s="13" t="s">
        <v>54</v>
      </c>
      <c r="S3546" s="13">
        <v>8.3323353293413174</v>
      </c>
      <c r="T3546" s="13">
        <f>IFERROR(VLOOKUP(B893,[1]!users_table[#All],4),"NA")</f>
        <v>8.4223826714801451</v>
      </c>
      <c r="U3546" s="13" t="s">
        <v>77</v>
      </c>
    </row>
    <row r="3547" spans="1:21" x14ac:dyDescent="0.3">
      <c r="A3547" s="25">
        <v>3545</v>
      </c>
      <c r="B3547" s="13" t="s">
        <v>4</v>
      </c>
      <c r="C3547" s="13">
        <v>8861</v>
      </c>
      <c r="D3547" s="13" t="s">
        <v>1000</v>
      </c>
      <c r="E3547" s="13" t="s">
        <v>32</v>
      </c>
      <c r="F3547" s="13" t="s">
        <v>386</v>
      </c>
      <c r="G3547" s="13">
        <v>6.07</v>
      </c>
      <c r="H3547" s="26" t="s">
        <v>54</v>
      </c>
      <c r="I3547" s="26">
        <v>42202</v>
      </c>
      <c r="J3547" s="13">
        <v>7</v>
      </c>
      <c r="K3547" s="13">
        <v>2010</v>
      </c>
      <c r="L3547" s="13" t="s">
        <v>35</v>
      </c>
      <c r="M3547" s="13">
        <v>12</v>
      </c>
      <c r="N3547" s="13">
        <v>0.43305555555555558</v>
      </c>
      <c r="O3547" s="13">
        <v>5.1966666666666672</v>
      </c>
      <c r="P3547" s="13" t="s">
        <v>54</v>
      </c>
      <c r="Q3547" s="13" t="s">
        <v>54</v>
      </c>
      <c r="R3547" s="13" t="s">
        <v>54</v>
      </c>
      <c r="S3547" s="13">
        <v>8.3323353293413174</v>
      </c>
      <c r="T3547" s="13">
        <f>IFERROR(VLOOKUP(B893,[1]!users_table[#All],4),"NA")</f>
        <v>8.4223826714801451</v>
      </c>
      <c r="U3547" s="13" t="s">
        <v>75</v>
      </c>
    </row>
    <row r="3548" spans="1:21" x14ac:dyDescent="0.3">
      <c r="A3548" s="25">
        <v>3546</v>
      </c>
      <c r="B3548" s="13" t="s">
        <v>4</v>
      </c>
      <c r="C3548" s="13">
        <v>32615</v>
      </c>
      <c r="D3548" s="13" t="s">
        <v>1001</v>
      </c>
      <c r="E3548" s="13" t="s">
        <v>32</v>
      </c>
      <c r="F3548" s="13" t="s">
        <v>152</v>
      </c>
      <c r="G3548" s="13">
        <v>7.96</v>
      </c>
      <c r="H3548" s="26" t="s">
        <v>54</v>
      </c>
      <c r="I3548" s="26" t="s">
        <v>54</v>
      </c>
      <c r="J3548" s="13">
        <v>8</v>
      </c>
      <c r="K3548" s="13">
        <v>2017</v>
      </c>
      <c r="L3548" s="13" t="s">
        <v>30</v>
      </c>
      <c r="M3548" s="13">
        <v>12</v>
      </c>
      <c r="N3548" s="13">
        <v>0.4</v>
      </c>
      <c r="O3548" s="13">
        <v>4.8000000000000007</v>
      </c>
      <c r="P3548" s="13" t="s">
        <v>54</v>
      </c>
      <c r="Q3548" s="13" t="s">
        <v>54</v>
      </c>
      <c r="R3548" s="13" t="s">
        <v>54</v>
      </c>
      <c r="S3548" s="13">
        <v>8.3323353293413174</v>
      </c>
      <c r="T3548" s="13">
        <f>IFERROR(VLOOKUP(B894,[1]!users_table[#All],4),"NA")</f>
        <v>8.4223826714801451</v>
      </c>
      <c r="U3548" s="13" t="s">
        <v>65</v>
      </c>
    </row>
    <row r="3549" spans="1:21" x14ac:dyDescent="0.3">
      <c r="A3549" s="25">
        <v>3547</v>
      </c>
      <c r="B3549" s="13" t="s">
        <v>4</v>
      </c>
      <c r="C3549" s="13">
        <v>32615</v>
      </c>
      <c r="D3549" s="13" t="s">
        <v>1001</v>
      </c>
      <c r="E3549" s="13" t="s">
        <v>32</v>
      </c>
      <c r="F3549" s="13" t="s">
        <v>152</v>
      </c>
      <c r="G3549" s="13">
        <v>7.96</v>
      </c>
      <c r="H3549" s="13" t="s">
        <v>54</v>
      </c>
      <c r="I3549" s="13" t="s">
        <v>54</v>
      </c>
      <c r="J3549" s="13">
        <v>8</v>
      </c>
      <c r="K3549" s="13">
        <v>2017</v>
      </c>
      <c r="L3549" s="13" t="s">
        <v>30</v>
      </c>
      <c r="M3549" s="13">
        <v>12</v>
      </c>
      <c r="N3549" s="13">
        <v>0.4</v>
      </c>
      <c r="O3549" s="13">
        <v>4.8000000000000007</v>
      </c>
      <c r="P3549" s="13" t="s">
        <v>54</v>
      </c>
      <c r="Q3549" s="13" t="s">
        <v>54</v>
      </c>
      <c r="R3549" s="13" t="s">
        <v>54</v>
      </c>
      <c r="S3549" s="13">
        <v>8.3323353293413174</v>
      </c>
      <c r="T3549" s="13">
        <f>IFERROR(VLOOKUP(B894,[1]!users_table[#All],4),"NA")</f>
        <v>8.4223826714801451</v>
      </c>
      <c r="U3549" s="13" t="s">
        <v>60</v>
      </c>
    </row>
    <row r="3550" spans="1:21" x14ac:dyDescent="0.3">
      <c r="A3550" s="25">
        <v>3548</v>
      </c>
      <c r="B3550" s="13" t="s">
        <v>4</v>
      </c>
      <c r="C3550" s="13">
        <v>32615</v>
      </c>
      <c r="D3550" s="13" t="s">
        <v>1001</v>
      </c>
      <c r="E3550" s="13" t="s">
        <v>32</v>
      </c>
      <c r="F3550" s="13" t="s">
        <v>152</v>
      </c>
      <c r="G3550" s="13">
        <v>7.96</v>
      </c>
      <c r="H3550" s="13" t="s">
        <v>54</v>
      </c>
      <c r="I3550" s="13" t="s">
        <v>54</v>
      </c>
      <c r="J3550" s="13">
        <v>8</v>
      </c>
      <c r="K3550" s="13">
        <v>2017</v>
      </c>
      <c r="L3550" s="13" t="s">
        <v>30</v>
      </c>
      <c r="M3550" s="13">
        <v>12</v>
      </c>
      <c r="N3550" s="13">
        <v>0.4</v>
      </c>
      <c r="O3550" s="13">
        <v>4.8000000000000007</v>
      </c>
      <c r="P3550" s="13" t="s">
        <v>54</v>
      </c>
      <c r="Q3550" s="13" t="s">
        <v>54</v>
      </c>
      <c r="R3550" s="13" t="s">
        <v>54</v>
      </c>
      <c r="S3550" s="13">
        <v>8.3323353293413174</v>
      </c>
      <c r="T3550" s="13">
        <f>IFERROR(VLOOKUP(B894,[1]!users_table[#All],4),"NA")</f>
        <v>8.4223826714801451</v>
      </c>
      <c r="U3550" s="13" t="s">
        <v>67</v>
      </c>
    </row>
    <row r="3551" spans="1:21" x14ac:dyDescent="0.3">
      <c r="A3551" s="25">
        <v>3549</v>
      </c>
      <c r="B3551" s="13" t="s">
        <v>4</v>
      </c>
      <c r="C3551" s="13">
        <v>32615</v>
      </c>
      <c r="D3551" s="13" t="s">
        <v>1001</v>
      </c>
      <c r="E3551" s="13" t="s">
        <v>32</v>
      </c>
      <c r="F3551" s="13" t="s">
        <v>152</v>
      </c>
      <c r="G3551" s="13">
        <v>7.96</v>
      </c>
      <c r="H3551" s="26" t="s">
        <v>54</v>
      </c>
      <c r="I3551" s="26" t="s">
        <v>54</v>
      </c>
      <c r="J3551" s="13">
        <v>8</v>
      </c>
      <c r="K3551" s="13">
        <v>2017</v>
      </c>
      <c r="L3551" s="13" t="s">
        <v>30</v>
      </c>
      <c r="M3551" s="13">
        <v>12</v>
      </c>
      <c r="N3551" s="13">
        <v>0.4</v>
      </c>
      <c r="O3551" s="13">
        <v>4.8000000000000007</v>
      </c>
      <c r="P3551" s="13" t="s">
        <v>54</v>
      </c>
      <c r="Q3551" s="13" t="s">
        <v>54</v>
      </c>
      <c r="R3551" s="13" t="s">
        <v>54</v>
      </c>
      <c r="S3551" s="13">
        <v>8.3323353293413174</v>
      </c>
      <c r="T3551" s="13">
        <f>IFERROR(VLOOKUP(B894,[1]!users_table[#All],4),"NA")</f>
        <v>8.4223826714801451</v>
      </c>
      <c r="U3551" s="13" t="s">
        <v>1024</v>
      </c>
    </row>
    <row r="3552" spans="1:21" x14ac:dyDescent="0.3">
      <c r="A3552" s="25">
        <v>3550</v>
      </c>
      <c r="B3552" s="13" t="s">
        <v>4</v>
      </c>
      <c r="C3552" s="13">
        <v>32615</v>
      </c>
      <c r="D3552" s="13" t="s">
        <v>1001</v>
      </c>
      <c r="E3552" s="13" t="s">
        <v>32</v>
      </c>
      <c r="F3552" s="13" t="s">
        <v>152</v>
      </c>
      <c r="G3552" s="13">
        <v>7.96</v>
      </c>
      <c r="H3552" s="26" t="s">
        <v>54</v>
      </c>
      <c r="I3552" s="26" t="s">
        <v>54</v>
      </c>
      <c r="J3552" s="13">
        <v>8</v>
      </c>
      <c r="K3552" s="13">
        <v>2017</v>
      </c>
      <c r="L3552" s="13" t="s">
        <v>30</v>
      </c>
      <c r="M3552" s="13">
        <v>12</v>
      </c>
      <c r="N3552" s="13">
        <v>0.4</v>
      </c>
      <c r="O3552" s="13">
        <v>4.8000000000000007</v>
      </c>
      <c r="P3552" s="13" t="s">
        <v>54</v>
      </c>
      <c r="Q3552" s="13" t="s">
        <v>54</v>
      </c>
      <c r="R3552" s="13" t="s">
        <v>54</v>
      </c>
      <c r="S3552" s="13">
        <v>8.3323353293413174</v>
      </c>
      <c r="T3552" s="13">
        <f>IFERROR(VLOOKUP(B894,[1]!users_table[#All],4),"NA")</f>
        <v>8.4223826714801451</v>
      </c>
      <c r="U3552" s="13" t="s">
        <v>1026</v>
      </c>
    </row>
    <row r="3553" spans="1:21" x14ac:dyDescent="0.3">
      <c r="A3553" s="25">
        <v>3551</v>
      </c>
      <c r="B3553" s="13" t="s">
        <v>4</v>
      </c>
      <c r="C3553" s="13">
        <v>35507</v>
      </c>
      <c r="D3553" s="13" t="s">
        <v>1002</v>
      </c>
      <c r="E3553" s="13" t="s">
        <v>32</v>
      </c>
      <c r="F3553" s="13" t="s">
        <v>152</v>
      </c>
      <c r="G3553" s="13">
        <v>7.86</v>
      </c>
      <c r="H3553" s="26">
        <v>43891</v>
      </c>
      <c r="I3553" s="26">
        <v>43896</v>
      </c>
      <c r="J3553" s="13">
        <v>9</v>
      </c>
      <c r="K3553" s="13">
        <v>2017</v>
      </c>
      <c r="L3553" s="13" t="s">
        <v>39</v>
      </c>
      <c r="M3553" s="13">
        <v>12</v>
      </c>
      <c r="N3553" s="13">
        <v>0.4</v>
      </c>
      <c r="O3553" s="13">
        <v>4.8000000000000007</v>
      </c>
      <c r="P3553" s="13">
        <v>6</v>
      </c>
      <c r="Q3553" s="13">
        <v>0.80000000000000016</v>
      </c>
      <c r="R3553" s="13">
        <v>2</v>
      </c>
      <c r="S3553" s="13">
        <v>8.3323353293413174</v>
      </c>
      <c r="T3553" s="13">
        <f>IFERROR(VLOOKUP(B895,[1]!users_table[#All],4),"NA")</f>
        <v>8.4223826714801451</v>
      </c>
      <c r="U3553" s="13" t="s">
        <v>66</v>
      </c>
    </row>
    <row r="3554" spans="1:21" x14ac:dyDescent="0.3">
      <c r="A3554" s="25">
        <v>3552</v>
      </c>
      <c r="B3554" s="13" t="s">
        <v>4</v>
      </c>
      <c r="C3554" s="13">
        <v>35507</v>
      </c>
      <c r="D3554" s="13" t="s">
        <v>1002</v>
      </c>
      <c r="E3554" s="13" t="s">
        <v>32</v>
      </c>
      <c r="F3554" s="13" t="s">
        <v>152</v>
      </c>
      <c r="G3554" s="13">
        <v>7.86</v>
      </c>
      <c r="H3554" s="26">
        <v>43891</v>
      </c>
      <c r="I3554" s="26">
        <v>43896</v>
      </c>
      <c r="J3554" s="13">
        <v>9</v>
      </c>
      <c r="K3554" s="13">
        <v>2017</v>
      </c>
      <c r="L3554" s="13" t="s">
        <v>39</v>
      </c>
      <c r="M3554" s="13">
        <v>12</v>
      </c>
      <c r="N3554" s="13">
        <v>0.4</v>
      </c>
      <c r="O3554" s="13">
        <v>4.8000000000000007</v>
      </c>
      <c r="P3554" s="13">
        <v>6</v>
      </c>
      <c r="Q3554" s="13">
        <v>0.80000000000000016</v>
      </c>
      <c r="R3554" s="13">
        <v>2</v>
      </c>
      <c r="S3554" s="13">
        <v>8.3323353293413174</v>
      </c>
      <c r="T3554" s="13">
        <f>IFERROR(VLOOKUP(B895,[1]!users_table[#All],4),"NA")</f>
        <v>8.4223826714801451</v>
      </c>
      <c r="U3554" s="13" t="s">
        <v>78</v>
      </c>
    </row>
    <row r="3555" spans="1:21" x14ac:dyDescent="0.3">
      <c r="A3555" s="25">
        <v>3553</v>
      </c>
      <c r="B3555" s="13" t="s">
        <v>4</v>
      </c>
      <c r="C3555" s="13">
        <v>35507</v>
      </c>
      <c r="D3555" s="13" t="s">
        <v>1002</v>
      </c>
      <c r="E3555" s="13" t="s">
        <v>32</v>
      </c>
      <c r="F3555" s="13" t="s">
        <v>152</v>
      </c>
      <c r="G3555" s="13">
        <v>7.86</v>
      </c>
      <c r="H3555" s="26">
        <v>43891</v>
      </c>
      <c r="I3555" s="26">
        <v>43896</v>
      </c>
      <c r="J3555" s="13">
        <v>9</v>
      </c>
      <c r="K3555" s="13">
        <v>2017</v>
      </c>
      <c r="L3555" s="13" t="s">
        <v>39</v>
      </c>
      <c r="M3555" s="13">
        <v>12</v>
      </c>
      <c r="N3555" s="13">
        <v>0.4</v>
      </c>
      <c r="O3555" s="13">
        <v>4.8000000000000007</v>
      </c>
      <c r="P3555" s="13">
        <v>6</v>
      </c>
      <c r="Q3555" s="13">
        <v>0.80000000000000016</v>
      </c>
      <c r="R3555" s="13">
        <v>2</v>
      </c>
      <c r="S3555" s="13">
        <v>8.3323353293413174</v>
      </c>
      <c r="T3555" s="13">
        <f>IFERROR(VLOOKUP(B895,[1]!users_table[#All],4),"NA")</f>
        <v>8.4223826714801451</v>
      </c>
      <c r="U3555" s="13" t="s">
        <v>70</v>
      </c>
    </row>
    <row r="3556" spans="1:21" x14ac:dyDescent="0.3">
      <c r="A3556" s="25">
        <v>3554</v>
      </c>
      <c r="B3556" s="13" t="s">
        <v>4</v>
      </c>
      <c r="C3556" s="13">
        <v>51096</v>
      </c>
      <c r="D3556" s="13" t="s">
        <v>1003</v>
      </c>
      <c r="E3556" s="13" t="s">
        <v>32</v>
      </c>
      <c r="F3556" s="13" t="s">
        <v>152</v>
      </c>
      <c r="G3556" s="13">
        <v>8.14</v>
      </c>
      <c r="H3556" s="26">
        <v>44782</v>
      </c>
      <c r="I3556" s="26">
        <v>44831</v>
      </c>
      <c r="J3556" s="13">
        <v>9</v>
      </c>
      <c r="K3556" s="13">
        <v>2022</v>
      </c>
      <c r="L3556" s="13" t="s">
        <v>39</v>
      </c>
      <c r="M3556" s="13">
        <v>13</v>
      </c>
      <c r="N3556" s="13">
        <v>0.39444444444444438</v>
      </c>
      <c r="O3556" s="13">
        <v>5.1277777777777773</v>
      </c>
      <c r="P3556" s="13">
        <v>50</v>
      </c>
      <c r="Q3556" s="13">
        <v>0.10255555555555559</v>
      </c>
      <c r="R3556" s="13">
        <v>0.26</v>
      </c>
      <c r="S3556" s="13">
        <v>8.3323353293413174</v>
      </c>
      <c r="T3556" s="13">
        <f>IFERROR(VLOOKUP(B896,[1]!users_table[#All],4),"NA")</f>
        <v>8.4223826714801451</v>
      </c>
      <c r="U3556" s="13" t="s">
        <v>66</v>
      </c>
    </row>
    <row r="3557" spans="1:21" x14ac:dyDescent="0.3">
      <c r="A3557" s="25">
        <v>3555</v>
      </c>
      <c r="B3557" s="13" t="s">
        <v>4</v>
      </c>
      <c r="C3557" s="13">
        <v>51096</v>
      </c>
      <c r="D3557" s="13" t="s">
        <v>1003</v>
      </c>
      <c r="E3557" s="13" t="s">
        <v>32</v>
      </c>
      <c r="F3557" s="13" t="s">
        <v>152</v>
      </c>
      <c r="G3557" s="13">
        <v>8.14</v>
      </c>
      <c r="H3557" s="26">
        <v>44782</v>
      </c>
      <c r="I3557" s="26">
        <v>44831</v>
      </c>
      <c r="J3557" s="13">
        <v>9</v>
      </c>
      <c r="K3557" s="13">
        <v>2022</v>
      </c>
      <c r="L3557" s="13" t="s">
        <v>39</v>
      </c>
      <c r="M3557" s="13">
        <v>13</v>
      </c>
      <c r="N3557" s="13">
        <v>0.39444444444444438</v>
      </c>
      <c r="O3557" s="13">
        <v>5.1277777777777773</v>
      </c>
      <c r="P3557" s="13">
        <v>50</v>
      </c>
      <c r="Q3557" s="13">
        <v>0.10255555555555559</v>
      </c>
      <c r="R3557" s="13">
        <v>0.26</v>
      </c>
      <c r="S3557" s="13">
        <v>8.3323353293413174</v>
      </c>
      <c r="T3557" s="13">
        <f>IFERROR(VLOOKUP(B896,[1]!users_table[#All],4),"NA")</f>
        <v>8.4223826714801451</v>
      </c>
      <c r="U3557" s="13" t="s">
        <v>78</v>
      </c>
    </row>
    <row r="3558" spans="1:21" x14ac:dyDescent="0.3">
      <c r="A3558" s="25">
        <v>3556</v>
      </c>
      <c r="B3558" s="13" t="s">
        <v>4</v>
      </c>
      <c r="C3558" s="13">
        <v>51096</v>
      </c>
      <c r="D3558" s="13" t="s">
        <v>1003</v>
      </c>
      <c r="E3558" s="13" t="s">
        <v>32</v>
      </c>
      <c r="F3558" s="13" t="s">
        <v>152</v>
      </c>
      <c r="G3558" s="13">
        <v>8.14</v>
      </c>
      <c r="H3558" s="26">
        <v>44782</v>
      </c>
      <c r="I3558" s="26">
        <v>44831</v>
      </c>
      <c r="J3558" s="13">
        <v>9</v>
      </c>
      <c r="K3558" s="13">
        <v>2022</v>
      </c>
      <c r="L3558" s="13" t="s">
        <v>39</v>
      </c>
      <c r="M3558" s="13">
        <v>13</v>
      </c>
      <c r="N3558" s="13">
        <v>0.39444444444444438</v>
      </c>
      <c r="O3558" s="13">
        <v>5.1277777777777773</v>
      </c>
      <c r="P3558" s="13">
        <v>50</v>
      </c>
      <c r="Q3558" s="13">
        <v>0.10255555555555559</v>
      </c>
      <c r="R3558" s="13">
        <v>0.26</v>
      </c>
      <c r="S3558" s="13">
        <v>8.3323353293413174</v>
      </c>
      <c r="T3558" s="13">
        <f>IFERROR(VLOOKUP(B896,[1]!users_table[#All],4),"NA")</f>
        <v>8.4223826714801451</v>
      </c>
      <c r="U3558" s="13" t="s">
        <v>70</v>
      </c>
    </row>
    <row r="3559" spans="1:21" x14ac:dyDescent="0.3">
      <c r="A3559" s="25">
        <v>3557</v>
      </c>
      <c r="B3559" s="13" t="s">
        <v>4</v>
      </c>
      <c r="C3559" s="13">
        <v>51096</v>
      </c>
      <c r="D3559" s="13" t="s">
        <v>1003</v>
      </c>
      <c r="E3559" s="13" t="s">
        <v>32</v>
      </c>
      <c r="F3559" s="13" t="s">
        <v>152</v>
      </c>
      <c r="G3559" s="13">
        <v>8.14</v>
      </c>
      <c r="H3559" s="26">
        <v>44782</v>
      </c>
      <c r="I3559" s="26">
        <v>44831</v>
      </c>
      <c r="J3559" s="13">
        <v>9</v>
      </c>
      <c r="K3559" s="13">
        <v>2022</v>
      </c>
      <c r="L3559" s="13" t="s">
        <v>39</v>
      </c>
      <c r="M3559" s="13">
        <v>13</v>
      </c>
      <c r="N3559" s="13">
        <v>0.39444444444444438</v>
      </c>
      <c r="O3559" s="13">
        <v>5.1277777777777773</v>
      </c>
      <c r="P3559" s="13">
        <v>50</v>
      </c>
      <c r="Q3559" s="13">
        <v>0.10255555555555559</v>
      </c>
      <c r="R3559" s="13">
        <v>0.26</v>
      </c>
      <c r="S3559" s="13">
        <v>8.3323353293413174</v>
      </c>
      <c r="T3559" s="13">
        <f>IFERROR(VLOOKUP(B896,[1]!users_table[#All],4),"NA")</f>
        <v>8.4223826714801451</v>
      </c>
      <c r="U3559" s="13" t="s">
        <v>1025</v>
      </c>
    </row>
    <row r="3560" spans="1:21" x14ac:dyDescent="0.3">
      <c r="A3560" s="25">
        <v>3558</v>
      </c>
      <c r="B3560" s="13" t="s">
        <v>4</v>
      </c>
      <c r="C3560" s="13">
        <v>10495</v>
      </c>
      <c r="D3560" s="13" t="s">
        <v>1004</v>
      </c>
      <c r="E3560" s="13" t="s">
        <v>32</v>
      </c>
      <c r="F3560" s="13" t="s">
        <v>37</v>
      </c>
      <c r="G3560" s="13">
        <v>7.57</v>
      </c>
      <c r="H3560" s="26" t="s">
        <v>54</v>
      </c>
      <c r="I3560" s="26" t="s">
        <v>54</v>
      </c>
      <c r="J3560" s="13">
        <v>8</v>
      </c>
      <c r="K3560" s="13">
        <v>2011</v>
      </c>
      <c r="L3560" s="13" t="s">
        <v>39</v>
      </c>
      <c r="M3560" s="13">
        <v>12</v>
      </c>
      <c r="N3560" s="13">
        <v>0.39833333333333332</v>
      </c>
      <c r="O3560" s="13">
        <v>4.7799999999999994</v>
      </c>
      <c r="P3560" s="13" t="s">
        <v>54</v>
      </c>
      <c r="Q3560" s="13" t="s">
        <v>54</v>
      </c>
      <c r="R3560" s="13" t="s">
        <v>54</v>
      </c>
      <c r="S3560" s="13">
        <v>8.3323353293413174</v>
      </c>
      <c r="T3560" s="13">
        <f>IFERROR(VLOOKUP(B897,[1]!users_table[#All],4),"NA")</f>
        <v>8.4223826714801451</v>
      </c>
      <c r="U3560" s="13" t="s">
        <v>83</v>
      </c>
    </row>
    <row r="3561" spans="1:21" x14ac:dyDescent="0.3">
      <c r="A3561" s="25">
        <v>3559</v>
      </c>
      <c r="B3561" s="13" t="s">
        <v>4</v>
      </c>
      <c r="C3561" s="13">
        <v>10495</v>
      </c>
      <c r="D3561" s="13" t="s">
        <v>1004</v>
      </c>
      <c r="E3561" s="13" t="s">
        <v>32</v>
      </c>
      <c r="F3561" s="13" t="s">
        <v>37</v>
      </c>
      <c r="G3561" s="13">
        <v>7.57</v>
      </c>
      <c r="H3561" s="26" t="s">
        <v>54</v>
      </c>
      <c r="I3561" s="26" t="s">
        <v>54</v>
      </c>
      <c r="J3561" s="13">
        <v>8</v>
      </c>
      <c r="K3561" s="13">
        <v>2011</v>
      </c>
      <c r="L3561" s="13" t="s">
        <v>39</v>
      </c>
      <c r="M3561" s="13">
        <v>12</v>
      </c>
      <c r="N3561" s="13">
        <v>0.39833333333333332</v>
      </c>
      <c r="O3561" s="13">
        <v>4.7799999999999994</v>
      </c>
      <c r="P3561" s="13" t="s">
        <v>54</v>
      </c>
      <c r="Q3561" s="13" t="s">
        <v>54</v>
      </c>
      <c r="R3561" s="13" t="s">
        <v>54</v>
      </c>
      <c r="S3561" s="13">
        <v>8.3323353293413174</v>
      </c>
      <c r="T3561" s="13">
        <f>IFERROR(VLOOKUP(B897,[1]!users_table[#All],4),"NA")</f>
        <v>8.4223826714801451</v>
      </c>
      <c r="U3561" s="13" t="s">
        <v>1018</v>
      </c>
    </row>
    <row r="3562" spans="1:21" x14ac:dyDescent="0.3">
      <c r="A3562" s="25">
        <v>3560</v>
      </c>
      <c r="B3562" s="13" t="s">
        <v>4</v>
      </c>
      <c r="C3562" s="13">
        <v>10495</v>
      </c>
      <c r="D3562" s="13" t="s">
        <v>1004</v>
      </c>
      <c r="E3562" s="13" t="s">
        <v>32</v>
      </c>
      <c r="F3562" s="13" t="s">
        <v>37</v>
      </c>
      <c r="G3562" s="13">
        <v>7.57</v>
      </c>
      <c r="H3562" s="26" t="s">
        <v>54</v>
      </c>
      <c r="I3562" s="26" t="s">
        <v>54</v>
      </c>
      <c r="J3562" s="13">
        <v>8</v>
      </c>
      <c r="K3562" s="13">
        <v>2011</v>
      </c>
      <c r="L3562" s="13" t="s">
        <v>39</v>
      </c>
      <c r="M3562" s="13">
        <v>12</v>
      </c>
      <c r="N3562" s="13">
        <v>0.39833333333333332</v>
      </c>
      <c r="O3562" s="13">
        <v>4.7799999999999994</v>
      </c>
      <c r="P3562" s="13" t="s">
        <v>54</v>
      </c>
      <c r="Q3562" s="13" t="s">
        <v>54</v>
      </c>
      <c r="R3562" s="13" t="s">
        <v>54</v>
      </c>
      <c r="S3562" s="13">
        <v>8.3323353293413174</v>
      </c>
      <c r="T3562" s="13">
        <f>IFERROR(VLOOKUP(B897,[1]!users_table[#All],4),"NA")</f>
        <v>8.4223826714801451</v>
      </c>
      <c r="U3562" s="13" t="s">
        <v>64</v>
      </c>
    </row>
    <row r="3563" spans="1:21" x14ac:dyDescent="0.3">
      <c r="A3563" s="25">
        <v>3561</v>
      </c>
      <c r="B3563" s="13" t="s">
        <v>4</v>
      </c>
      <c r="C3563" s="13">
        <v>10495</v>
      </c>
      <c r="D3563" s="13" t="s">
        <v>1004</v>
      </c>
      <c r="E3563" s="13" t="s">
        <v>32</v>
      </c>
      <c r="F3563" s="13" t="s">
        <v>37</v>
      </c>
      <c r="G3563" s="13">
        <v>7.57</v>
      </c>
      <c r="H3563" s="26" t="s">
        <v>54</v>
      </c>
      <c r="I3563" s="26" t="s">
        <v>54</v>
      </c>
      <c r="J3563" s="13">
        <v>8</v>
      </c>
      <c r="K3563" s="13">
        <v>2011</v>
      </c>
      <c r="L3563" s="13" t="s">
        <v>39</v>
      </c>
      <c r="M3563" s="13">
        <v>12</v>
      </c>
      <c r="N3563" s="13">
        <v>0.39833333333333332</v>
      </c>
      <c r="O3563" s="13">
        <v>4.7799999999999994</v>
      </c>
      <c r="P3563" s="13" t="s">
        <v>54</v>
      </c>
      <c r="Q3563" s="13" t="s">
        <v>54</v>
      </c>
      <c r="R3563" s="13" t="s">
        <v>54</v>
      </c>
      <c r="S3563" s="13">
        <v>8.3323353293413174</v>
      </c>
      <c r="T3563" s="13">
        <f>IFERROR(VLOOKUP(B897,[1]!users_table[#All],4),"NA")</f>
        <v>8.4223826714801451</v>
      </c>
      <c r="U3563" s="13" t="s">
        <v>1028</v>
      </c>
    </row>
    <row r="3564" spans="1:21" x14ac:dyDescent="0.3">
      <c r="A3564" s="25">
        <v>3562</v>
      </c>
      <c r="B3564" s="13" t="s">
        <v>4</v>
      </c>
      <c r="C3564" s="13">
        <v>10495</v>
      </c>
      <c r="D3564" s="13" t="s">
        <v>1004</v>
      </c>
      <c r="E3564" s="13" t="s">
        <v>32</v>
      </c>
      <c r="F3564" s="13" t="s">
        <v>37</v>
      </c>
      <c r="G3564" s="13">
        <v>7.57</v>
      </c>
      <c r="H3564" s="26" t="s">
        <v>54</v>
      </c>
      <c r="I3564" s="26" t="s">
        <v>54</v>
      </c>
      <c r="J3564" s="13">
        <v>8</v>
      </c>
      <c r="K3564" s="13">
        <v>2011</v>
      </c>
      <c r="L3564" s="13" t="s">
        <v>39</v>
      </c>
      <c r="M3564" s="13">
        <v>12</v>
      </c>
      <c r="N3564" s="13">
        <v>0.39833333333333332</v>
      </c>
      <c r="O3564" s="13">
        <v>4.7799999999999994</v>
      </c>
      <c r="P3564" s="13" t="s">
        <v>54</v>
      </c>
      <c r="Q3564" s="13" t="s">
        <v>54</v>
      </c>
      <c r="R3564" s="13" t="s">
        <v>54</v>
      </c>
      <c r="S3564" s="13">
        <v>8.3323353293413174</v>
      </c>
      <c r="T3564" s="13">
        <f>IFERROR(VLOOKUP(B897,[1]!users_table[#All],4),"NA")</f>
        <v>8.4223826714801451</v>
      </c>
      <c r="U3564" s="13" t="s">
        <v>1013</v>
      </c>
    </row>
    <row r="3565" spans="1:21" x14ac:dyDescent="0.3">
      <c r="A3565" s="25">
        <v>3563</v>
      </c>
      <c r="B3565" s="13" t="s">
        <v>4</v>
      </c>
      <c r="C3565" s="13">
        <v>10495</v>
      </c>
      <c r="D3565" s="13" t="s">
        <v>1004</v>
      </c>
      <c r="E3565" s="13" t="s">
        <v>32</v>
      </c>
      <c r="F3565" s="13" t="s">
        <v>37</v>
      </c>
      <c r="G3565" s="13">
        <v>7.57</v>
      </c>
      <c r="H3565" s="26" t="s">
        <v>54</v>
      </c>
      <c r="I3565" s="26" t="s">
        <v>54</v>
      </c>
      <c r="J3565" s="13">
        <v>8</v>
      </c>
      <c r="K3565" s="13">
        <v>2011</v>
      </c>
      <c r="L3565" s="13" t="s">
        <v>39</v>
      </c>
      <c r="M3565" s="13">
        <v>12</v>
      </c>
      <c r="N3565" s="13">
        <v>0.39833333333333332</v>
      </c>
      <c r="O3565" s="13">
        <v>4.7799999999999994</v>
      </c>
      <c r="P3565" s="13" t="s">
        <v>54</v>
      </c>
      <c r="Q3565" s="13" t="s">
        <v>54</v>
      </c>
      <c r="R3565" s="13" t="s">
        <v>54</v>
      </c>
      <c r="S3565" s="13">
        <v>8.3323353293413174</v>
      </c>
      <c r="T3565" s="13">
        <f>IFERROR(VLOOKUP(B897,[1]!users_table[#All],4),"NA")</f>
        <v>8.4223826714801451</v>
      </c>
      <c r="U3565" s="13" t="s">
        <v>70</v>
      </c>
    </row>
    <row r="3566" spans="1:21" x14ac:dyDescent="0.3">
      <c r="A3566" s="25">
        <v>3564</v>
      </c>
      <c r="B3566" s="13" t="s">
        <v>4</v>
      </c>
      <c r="C3566" s="13">
        <v>12403</v>
      </c>
      <c r="D3566" s="13" t="s">
        <v>1005</v>
      </c>
      <c r="E3566" s="13" t="s">
        <v>32</v>
      </c>
      <c r="F3566" s="13" t="s">
        <v>37</v>
      </c>
      <c r="G3566" s="13">
        <v>7.82</v>
      </c>
      <c r="H3566" s="26" t="s">
        <v>54</v>
      </c>
      <c r="I3566" s="26" t="s">
        <v>54</v>
      </c>
      <c r="J3566" s="13">
        <v>8</v>
      </c>
      <c r="K3566" s="13">
        <v>2012</v>
      </c>
      <c r="L3566" s="13" t="s">
        <v>39</v>
      </c>
      <c r="M3566" s="13">
        <v>12</v>
      </c>
      <c r="N3566" s="13">
        <v>0.39861111111111108</v>
      </c>
      <c r="O3566" s="13">
        <v>4.7833333333333332</v>
      </c>
      <c r="P3566" s="13" t="s">
        <v>54</v>
      </c>
      <c r="Q3566" s="13" t="s">
        <v>54</v>
      </c>
      <c r="R3566" s="13" t="s">
        <v>54</v>
      </c>
      <c r="S3566" s="13">
        <v>8.3323353293413174</v>
      </c>
      <c r="T3566" s="13">
        <f>IFERROR(VLOOKUP(B898,[1]!users_table[#All],4),"NA")</f>
        <v>8.4223826714801451</v>
      </c>
      <c r="U3566" s="13" t="s">
        <v>1018</v>
      </c>
    </row>
    <row r="3567" spans="1:21" x14ac:dyDescent="0.3">
      <c r="A3567" s="25">
        <v>3565</v>
      </c>
      <c r="B3567" s="13" t="s">
        <v>4</v>
      </c>
      <c r="C3567" s="13">
        <v>12403</v>
      </c>
      <c r="D3567" s="13" t="s">
        <v>1005</v>
      </c>
      <c r="E3567" s="13" t="s">
        <v>32</v>
      </c>
      <c r="F3567" s="13" t="s">
        <v>37</v>
      </c>
      <c r="G3567" s="13">
        <v>7.82</v>
      </c>
      <c r="H3567" s="26" t="s">
        <v>54</v>
      </c>
      <c r="I3567" s="26" t="s">
        <v>54</v>
      </c>
      <c r="J3567" s="13">
        <v>8</v>
      </c>
      <c r="K3567" s="13">
        <v>2012</v>
      </c>
      <c r="L3567" s="13" t="s">
        <v>39</v>
      </c>
      <c r="M3567" s="13">
        <v>12</v>
      </c>
      <c r="N3567" s="13">
        <v>0.39861111111111108</v>
      </c>
      <c r="O3567" s="13">
        <v>4.7833333333333332</v>
      </c>
      <c r="P3567" s="13" t="s">
        <v>54</v>
      </c>
      <c r="Q3567" s="13" t="s">
        <v>54</v>
      </c>
      <c r="R3567" s="13" t="s">
        <v>54</v>
      </c>
      <c r="S3567" s="13">
        <v>8.3323353293413174</v>
      </c>
      <c r="T3567" s="13">
        <f>IFERROR(VLOOKUP(B898,[1]!users_table[#All],4),"NA")</f>
        <v>8.4223826714801451</v>
      </c>
      <c r="U3567" s="13" t="s">
        <v>64</v>
      </c>
    </row>
    <row r="3568" spans="1:21" x14ac:dyDescent="0.3">
      <c r="A3568" s="25">
        <v>3566</v>
      </c>
      <c r="B3568" s="13" t="s">
        <v>4</v>
      </c>
      <c r="C3568" s="13">
        <v>12403</v>
      </c>
      <c r="D3568" s="13" t="s">
        <v>1005</v>
      </c>
      <c r="E3568" s="13" t="s">
        <v>32</v>
      </c>
      <c r="F3568" s="13" t="s">
        <v>37</v>
      </c>
      <c r="G3568" s="13">
        <v>7.82</v>
      </c>
      <c r="H3568" s="26" t="s">
        <v>54</v>
      </c>
      <c r="I3568" s="26" t="s">
        <v>54</v>
      </c>
      <c r="J3568" s="13">
        <v>8</v>
      </c>
      <c r="K3568" s="13">
        <v>2012</v>
      </c>
      <c r="L3568" s="13" t="s">
        <v>39</v>
      </c>
      <c r="M3568" s="13">
        <v>12</v>
      </c>
      <c r="N3568" s="13">
        <v>0.39861111111111108</v>
      </c>
      <c r="O3568" s="13">
        <v>4.7833333333333332</v>
      </c>
      <c r="P3568" s="13" t="s">
        <v>54</v>
      </c>
      <c r="Q3568" s="13" t="s">
        <v>54</v>
      </c>
      <c r="R3568" s="13" t="s">
        <v>54</v>
      </c>
      <c r="S3568" s="13">
        <v>8.3323353293413174</v>
      </c>
      <c r="T3568" s="13">
        <f>IFERROR(VLOOKUP(B898,[1]!users_table[#All],4),"NA")</f>
        <v>8.4223826714801451</v>
      </c>
      <c r="U3568" s="13" t="s">
        <v>1028</v>
      </c>
    </row>
    <row r="3569" spans="1:21" x14ac:dyDescent="0.3">
      <c r="A3569" s="25">
        <v>3567</v>
      </c>
      <c r="B3569" s="13" t="s">
        <v>4</v>
      </c>
      <c r="C3569" s="13">
        <v>12403</v>
      </c>
      <c r="D3569" s="13" t="s">
        <v>1005</v>
      </c>
      <c r="E3569" s="13" t="s">
        <v>32</v>
      </c>
      <c r="F3569" s="13" t="s">
        <v>37</v>
      </c>
      <c r="G3569" s="13">
        <v>7.82</v>
      </c>
      <c r="H3569" s="26" t="s">
        <v>54</v>
      </c>
      <c r="I3569" s="26" t="s">
        <v>54</v>
      </c>
      <c r="J3569" s="13">
        <v>8</v>
      </c>
      <c r="K3569" s="13">
        <v>2012</v>
      </c>
      <c r="L3569" s="13" t="s">
        <v>39</v>
      </c>
      <c r="M3569" s="13">
        <v>12</v>
      </c>
      <c r="N3569" s="13">
        <v>0.39861111111111108</v>
      </c>
      <c r="O3569" s="13">
        <v>4.7833333333333332</v>
      </c>
      <c r="P3569" s="13" t="s">
        <v>54</v>
      </c>
      <c r="Q3569" s="13" t="s">
        <v>54</v>
      </c>
      <c r="R3569" s="13" t="s">
        <v>54</v>
      </c>
      <c r="S3569" s="13">
        <v>8.3323353293413174</v>
      </c>
      <c r="T3569" s="13">
        <f>IFERROR(VLOOKUP(B898,[1]!users_table[#All],4),"NA")</f>
        <v>8.4223826714801451</v>
      </c>
      <c r="U3569" s="13" t="s">
        <v>1013</v>
      </c>
    </row>
    <row r="3570" spans="1:21" x14ac:dyDescent="0.3">
      <c r="A3570" s="25">
        <v>3568</v>
      </c>
      <c r="B3570" s="13" t="s">
        <v>4</v>
      </c>
      <c r="C3570" s="13">
        <v>12403</v>
      </c>
      <c r="D3570" s="13" t="s">
        <v>1005</v>
      </c>
      <c r="E3570" s="13" t="s">
        <v>32</v>
      </c>
      <c r="F3570" s="13" t="s">
        <v>37</v>
      </c>
      <c r="G3570" s="13">
        <v>7.82</v>
      </c>
      <c r="H3570" s="26" t="s">
        <v>54</v>
      </c>
      <c r="I3570" s="26" t="s">
        <v>54</v>
      </c>
      <c r="J3570" s="13">
        <v>8</v>
      </c>
      <c r="K3570" s="13">
        <v>2012</v>
      </c>
      <c r="L3570" s="13" t="s">
        <v>39</v>
      </c>
      <c r="M3570" s="13">
        <v>12</v>
      </c>
      <c r="N3570" s="13">
        <v>0.39861111111111108</v>
      </c>
      <c r="O3570" s="13">
        <v>4.7833333333333332</v>
      </c>
      <c r="P3570" s="13" t="s">
        <v>54</v>
      </c>
      <c r="Q3570" s="13" t="s">
        <v>54</v>
      </c>
      <c r="R3570" s="13" t="s">
        <v>54</v>
      </c>
      <c r="S3570" s="13">
        <v>8.3323353293413174</v>
      </c>
      <c r="T3570" s="13">
        <f>IFERROR(VLOOKUP(B898,[1]!users_table[#All],4),"NA")</f>
        <v>8.4223826714801451</v>
      </c>
      <c r="U3570" s="13" t="s">
        <v>70</v>
      </c>
    </row>
    <row r="3571" spans="1:21" x14ac:dyDescent="0.3">
      <c r="A3571" s="25">
        <v>3569</v>
      </c>
      <c r="B3571" s="13" t="s">
        <v>4</v>
      </c>
      <c r="C3571" s="13">
        <v>392</v>
      </c>
      <c r="D3571" s="13" t="s">
        <v>1006</v>
      </c>
      <c r="E3571" s="13" t="s">
        <v>32</v>
      </c>
      <c r="F3571" s="13" t="s">
        <v>37</v>
      </c>
      <c r="G3571" s="13">
        <v>8.4600000000000009</v>
      </c>
      <c r="H3571" s="26" t="s">
        <v>54</v>
      </c>
      <c r="I3571" s="26" t="s">
        <v>54</v>
      </c>
      <c r="J3571" s="13">
        <v>8</v>
      </c>
      <c r="K3571" s="13">
        <v>1992</v>
      </c>
      <c r="L3571" s="13" t="s">
        <v>35</v>
      </c>
      <c r="M3571" s="13">
        <v>112</v>
      </c>
      <c r="N3571" s="13">
        <v>0.4</v>
      </c>
      <c r="O3571" s="13">
        <v>44.8</v>
      </c>
      <c r="P3571" s="13" t="s">
        <v>54</v>
      </c>
      <c r="Q3571" s="13" t="s">
        <v>54</v>
      </c>
      <c r="R3571" s="13" t="s">
        <v>54</v>
      </c>
      <c r="S3571" s="13">
        <v>8.3323353293413174</v>
      </c>
      <c r="T3571" s="13">
        <f>IFERROR(VLOOKUP(B899,[1]!users_table[#All],4),"NA")</f>
        <v>8.4223826714801451</v>
      </c>
      <c r="U3571" s="13" t="s">
        <v>65</v>
      </c>
    </row>
    <row r="3572" spans="1:21" x14ac:dyDescent="0.3">
      <c r="A3572" s="25">
        <v>3570</v>
      </c>
      <c r="B3572" s="13" t="s">
        <v>4</v>
      </c>
      <c r="C3572" s="13">
        <v>392</v>
      </c>
      <c r="D3572" s="13" t="s">
        <v>1006</v>
      </c>
      <c r="E3572" s="13" t="s">
        <v>32</v>
      </c>
      <c r="F3572" s="13" t="s">
        <v>37</v>
      </c>
      <c r="G3572" s="13">
        <v>8.4600000000000009</v>
      </c>
      <c r="H3572" s="26" t="s">
        <v>54</v>
      </c>
      <c r="I3572" s="26" t="s">
        <v>54</v>
      </c>
      <c r="J3572" s="13">
        <v>8</v>
      </c>
      <c r="K3572" s="13">
        <v>1992</v>
      </c>
      <c r="L3572" s="13" t="s">
        <v>35</v>
      </c>
      <c r="M3572" s="13">
        <v>112</v>
      </c>
      <c r="N3572" s="13">
        <v>0.4</v>
      </c>
      <c r="O3572" s="13">
        <v>44.8</v>
      </c>
      <c r="P3572" s="13" t="s">
        <v>54</v>
      </c>
      <c r="Q3572" s="13" t="s">
        <v>54</v>
      </c>
      <c r="R3572" s="13" t="s">
        <v>54</v>
      </c>
      <c r="S3572" s="13">
        <v>8.3323353293413174</v>
      </c>
      <c r="T3572" s="13">
        <f>IFERROR(VLOOKUP(B899,[1]!users_table[#All],4),"NA")</f>
        <v>8.4223826714801451</v>
      </c>
      <c r="U3572" s="13" t="s">
        <v>64</v>
      </c>
    </row>
    <row r="3573" spans="1:21" x14ac:dyDescent="0.3">
      <c r="A3573" s="25">
        <v>3571</v>
      </c>
      <c r="B3573" s="13" t="s">
        <v>4</v>
      </c>
      <c r="C3573" s="13">
        <v>392</v>
      </c>
      <c r="D3573" s="13" t="s">
        <v>1006</v>
      </c>
      <c r="E3573" s="13" t="s">
        <v>32</v>
      </c>
      <c r="F3573" s="13" t="s">
        <v>37</v>
      </c>
      <c r="G3573" s="13">
        <v>8.4600000000000009</v>
      </c>
      <c r="H3573" s="26" t="s">
        <v>54</v>
      </c>
      <c r="I3573" s="26" t="s">
        <v>54</v>
      </c>
      <c r="J3573" s="13">
        <v>8</v>
      </c>
      <c r="K3573" s="13">
        <v>1992</v>
      </c>
      <c r="L3573" s="13" t="s">
        <v>35</v>
      </c>
      <c r="M3573" s="13">
        <v>112</v>
      </c>
      <c r="N3573" s="13">
        <v>0.4</v>
      </c>
      <c r="O3573" s="13">
        <v>44.8</v>
      </c>
      <c r="P3573" s="13" t="s">
        <v>54</v>
      </c>
      <c r="Q3573" s="13" t="s">
        <v>54</v>
      </c>
      <c r="R3573" s="13" t="s">
        <v>54</v>
      </c>
      <c r="S3573" s="13">
        <v>8.3323353293413174</v>
      </c>
      <c r="T3573" s="13">
        <f>IFERROR(VLOOKUP(B899,[1]!users_table[#All],4),"NA")</f>
        <v>8.4223826714801451</v>
      </c>
      <c r="U3573" s="13" t="s">
        <v>1044</v>
      </c>
    </row>
    <row r="3574" spans="1:21" x14ac:dyDescent="0.3">
      <c r="A3574" s="25">
        <v>3572</v>
      </c>
      <c r="B3574" s="13" t="s">
        <v>4</v>
      </c>
      <c r="C3574" s="13">
        <v>392</v>
      </c>
      <c r="D3574" s="13" t="s">
        <v>1006</v>
      </c>
      <c r="E3574" s="13" t="s">
        <v>32</v>
      </c>
      <c r="F3574" s="13" t="s">
        <v>37</v>
      </c>
      <c r="G3574" s="13">
        <v>8.4600000000000009</v>
      </c>
      <c r="H3574" s="26" t="s">
        <v>54</v>
      </c>
      <c r="I3574" s="26" t="s">
        <v>54</v>
      </c>
      <c r="J3574" s="13">
        <v>8</v>
      </c>
      <c r="K3574" s="13">
        <v>1992</v>
      </c>
      <c r="L3574" s="13" t="s">
        <v>35</v>
      </c>
      <c r="M3574" s="13">
        <v>112</v>
      </c>
      <c r="N3574" s="13">
        <v>0.4</v>
      </c>
      <c r="O3574" s="13">
        <v>44.8</v>
      </c>
      <c r="P3574" s="13" t="s">
        <v>54</v>
      </c>
      <c r="Q3574" s="13" t="s">
        <v>54</v>
      </c>
      <c r="R3574" s="13" t="s">
        <v>54</v>
      </c>
      <c r="S3574" s="13">
        <v>8.3323353293413174</v>
      </c>
      <c r="T3574" s="13">
        <f>IFERROR(VLOOKUP(B899,[1]!users_table[#All],4),"NA")</f>
        <v>8.4223826714801451</v>
      </c>
      <c r="U3574" s="13" t="s">
        <v>1030</v>
      </c>
    </row>
    <row r="3575" spans="1:21" x14ac:dyDescent="0.3">
      <c r="A3575" s="25">
        <v>3573</v>
      </c>
      <c r="B3575" s="13" t="s">
        <v>4</v>
      </c>
      <c r="C3575" s="13">
        <v>392</v>
      </c>
      <c r="D3575" s="13" t="s">
        <v>1006</v>
      </c>
      <c r="E3575" s="13" t="s">
        <v>32</v>
      </c>
      <c r="F3575" s="13" t="s">
        <v>37</v>
      </c>
      <c r="G3575" s="13">
        <v>8.4600000000000009</v>
      </c>
      <c r="H3575" s="26" t="s">
        <v>54</v>
      </c>
      <c r="I3575" s="26" t="s">
        <v>54</v>
      </c>
      <c r="J3575" s="13">
        <v>8</v>
      </c>
      <c r="K3575" s="13">
        <v>1992</v>
      </c>
      <c r="L3575" s="13" t="s">
        <v>35</v>
      </c>
      <c r="M3575" s="13">
        <v>112</v>
      </c>
      <c r="N3575" s="13">
        <v>0.4</v>
      </c>
      <c r="O3575" s="13">
        <v>44.8</v>
      </c>
      <c r="P3575" s="13" t="s">
        <v>54</v>
      </c>
      <c r="Q3575" s="13" t="s">
        <v>54</v>
      </c>
      <c r="R3575" s="13" t="s">
        <v>54</v>
      </c>
      <c r="S3575" s="13">
        <v>8.3323353293413174</v>
      </c>
      <c r="T3575" s="13">
        <f>IFERROR(VLOOKUP(B899,[1]!users_table[#All],4),"NA")</f>
        <v>8.4223826714801451</v>
      </c>
      <c r="U3575" s="13" t="s">
        <v>68</v>
      </c>
    </row>
    <row r="3576" spans="1:21" x14ac:dyDescent="0.3">
      <c r="A3576" s="25">
        <v>3574</v>
      </c>
      <c r="B3576" s="13" t="s">
        <v>4</v>
      </c>
      <c r="C3576" s="13">
        <v>392</v>
      </c>
      <c r="D3576" s="13" t="s">
        <v>1006</v>
      </c>
      <c r="E3576" s="13" t="s">
        <v>32</v>
      </c>
      <c r="F3576" s="13" t="s">
        <v>37</v>
      </c>
      <c r="G3576" s="13">
        <v>8.4600000000000009</v>
      </c>
      <c r="H3576" s="26" t="s">
        <v>54</v>
      </c>
      <c r="I3576" s="26" t="s">
        <v>54</v>
      </c>
      <c r="J3576" s="13">
        <v>8</v>
      </c>
      <c r="K3576" s="13">
        <v>1992</v>
      </c>
      <c r="L3576" s="13" t="s">
        <v>35</v>
      </c>
      <c r="M3576" s="13">
        <v>112</v>
      </c>
      <c r="N3576" s="13">
        <v>0.4</v>
      </c>
      <c r="O3576" s="13">
        <v>44.8</v>
      </c>
      <c r="P3576" s="13" t="s">
        <v>54</v>
      </c>
      <c r="Q3576" s="13" t="s">
        <v>54</v>
      </c>
      <c r="R3576" s="13" t="s">
        <v>54</v>
      </c>
      <c r="S3576" s="13">
        <v>8.3323353293413174</v>
      </c>
      <c r="T3576" s="13">
        <f>IFERROR(VLOOKUP(B899,[1]!users_table[#All],4),"NA")</f>
        <v>8.4223826714801451</v>
      </c>
      <c r="U3576" s="13" t="s">
        <v>1027</v>
      </c>
    </row>
    <row r="3577" spans="1:21" x14ac:dyDescent="0.3">
      <c r="A3577" s="25">
        <v>3575</v>
      </c>
      <c r="B3577" s="13" t="s">
        <v>4</v>
      </c>
      <c r="C3577" s="13">
        <v>40911</v>
      </c>
      <c r="D3577" s="13" t="s">
        <v>1007</v>
      </c>
      <c r="E3577" s="13" t="s">
        <v>32</v>
      </c>
      <c r="F3577" s="13" t="s">
        <v>37</v>
      </c>
      <c r="G3577" s="13">
        <v>8.16</v>
      </c>
      <c r="H3577" s="26">
        <v>44187</v>
      </c>
      <c r="I3577" s="26">
        <v>44192</v>
      </c>
      <c r="J3577" s="13">
        <v>8</v>
      </c>
      <c r="K3577" s="13">
        <v>2020</v>
      </c>
      <c r="L3577" s="13" t="s">
        <v>35</v>
      </c>
      <c r="M3577" s="13">
        <v>11</v>
      </c>
      <c r="N3577" s="13">
        <v>0.39750000000000002</v>
      </c>
      <c r="O3577" s="13">
        <v>4.3724999999999996</v>
      </c>
      <c r="P3577" s="13">
        <v>6</v>
      </c>
      <c r="Q3577" s="13">
        <v>0.72875000000000012</v>
      </c>
      <c r="R3577" s="13">
        <v>1.833333333333333</v>
      </c>
      <c r="S3577" s="13">
        <v>8.3323353293413174</v>
      </c>
      <c r="T3577" s="13">
        <f>IFERROR(VLOOKUP(B900,[1]!users_table[#All],4),"NA")</f>
        <v>8.4223826714801451</v>
      </c>
      <c r="U3577" s="13" t="s">
        <v>1019</v>
      </c>
    </row>
    <row r="3578" spans="1:21" x14ac:dyDescent="0.3">
      <c r="A3578" s="25">
        <v>3576</v>
      </c>
      <c r="B3578" s="13" t="s">
        <v>4</v>
      </c>
      <c r="C3578" s="13">
        <v>40911</v>
      </c>
      <c r="D3578" s="13" t="s">
        <v>1007</v>
      </c>
      <c r="E3578" s="13" t="s">
        <v>32</v>
      </c>
      <c r="F3578" s="13" t="s">
        <v>37</v>
      </c>
      <c r="G3578" s="13">
        <v>8.16</v>
      </c>
      <c r="H3578" s="26">
        <v>44187</v>
      </c>
      <c r="I3578" s="26">
        <v>44192</v>
      </c>
      <c r="J3578" s="13">
        <v>8</v>
      </c>
      <c r="K3578" s="13">
        <v>2020</v>
      </c>
      <c r="L3578" s="13" t="s">
        <v>35</v>
      </c>
      <c r="M3578" s="13">
        <v>11</v>
      </c>
      <c r="N3578" s="13">
        <v>0.39750000000000002</v>
      </c>
      <c r="O3578" s="13">
        <v>4.3724999999999996</v>
      </c>
      <c r="P3578" s="13">
        <v>6</v>
      </c>
      <c r="Q3578" s="13">
        <v>0.72875000000000012</v>
      </c>
      <c r="R3578" s="13">
        <v>1.833333333333333</v>
      </c>
      <c r="S3578" s="13">
        <v>8.3323353293413174</v>
      </c>
      <c r="T3578" s="13">
        <f>IFERROR(VLOOKUP(B900,[1]!users_table[#All],4),"NA")</f>
        <v>8.4223826714801451</v>
      </c>
      <c r="U3578" s="13" t="s">
        <v>1021</v>
      </c>
    </row>
    <row r="3579" spans="1:21" x14ac:dyDescent="0.3">
      <c r="A3579" s="25">
        <v>3577</v>
      </c>
      <c r="B3579" s="13" t="s">
        <v>4</v>
      </c>
      <c r="C3579" s="13">
        <v>40911</v>
      </c>
      <c r="D3579" s="13" t="s">
        <v>1007</v>
      </c>
      <c r="E3579" s="13" t="s">
        <v>32</v>
      </c>
      <c r="F3579" s="13" t="s">
        <v>37</v>
      </c>
      <c r="G3579" s="13">
        <v>8.16</v>
      </c>
      <c r="H3579" s="26">
        <v>44187</v>
      </c>
      <c r="I3579" s="26">
        <v>44192</v>
      </c>
      <c r="J3579" s="13">
        <v>8</v>
      </c>
      <c r="K3579" s="13">
        <v>2020</v>
      </c>
      <c r="L3579" s="13" t="s">
        <v>35</v>
      </c>
      <c r="M3579" s="13">
        <v>11</v>
      </c>
      <c r="N3579" s="13">
        <v>0.39750000000000002</v>
      </c>
      <c r="O3579" s="13">
        <v>4.3724999999999996</v>
      </c>
      <c r="P3579" s="13">
        <v>6</v>
      </c>
      <c r="Q3579" s="13">
        <v>0.72875000000000012</v>
      </c>
      <c r="R3579" s="13">
        <v>1.833333333333333</v>
      </c>
      <c r="S3579" s="13">
        <v>8.3323353293413174</v>
      </c>
      <c r="T3579" s="13">
        <f>IFERROR(VLOOKUP(B900,[1]!users_table[#All],4),"NA")</f>
        <v>8.4223826714801451</v>
      </c>
      <c r="U3579" s="13" t="s">
        <v>61</v>
      </c>
    </row>
    <row r="3580" spans="1:21" x14ac:dyDescent="0.3">
      <c r="A3580" s="25">
        <v>3578</v>
      </c>
      <c r="B3580" s="13" t="s">
        <v>4</v>
      </c>
      <c r="C3580" s="13">
        <v>40911</v>
      </c>
      <c r="D3580" s="13" t="s">
        <v>1007</v>
      </c>
      <c r="E3580" s="13" t="s">
        <v>32</v>
      </c>
      <c r="F3580" s="13" t="s">
        <v>37</v>
      </c>
      <c r="G3580" s="13">
        <v>8.16</v>
      </c>
      <c r="H3580" s="26">
        <v>44187</v>
      </c>
      <c r="I3580" s="26">
        <v>44192</v>
      </c>
      <c r="J3580" s="13">
        <v>8</v>
      </c>
      <c r="K3580" s="13">
        <v>2020</v>
      </c>
      <c r="L3580" s="13" t="s">
        <v>35</v>
      </c>
      <c r="M3580" s="13">
        <v>11</v>
      </c>
      <c r="N3580" s="13">
        <v>0.39750000000000002</v>
      </c>
      <c r="O3580" s="13">
        <v>4.3724999999999996</v>
      </c>
      <c r="P3580" s="13">
        <v>6</v>
      </c>
      <c r="Q3580" s="13">
        <v>0.72875000000000012</v>
      </c>
      <c r="R3580" s="13">
        <v>1.833333333333333</v>
      </c>
      <c r="S3580" s="13">
        <v>8.3323353293413174</v>
      </c>
      <c r="T3580" s="13">
        <f>IFERROR(VLOOKUP(B900,[1]!users_table[#All],4),"NA")</f>
        <v>8.4223826714801451</v>
      </c>
      <c r="U3580" s="13" t="s">
        <v>78</v>
      </c>
    </row>
    <row r="3581" spans="1:21" x14ac:dyDescent="0.3">
      <c r="A3581" s="25">
        <v>3579</v>
      </c>
      <c r="B3581" s="13" t="s">
        <v>4</v>
      </c>
      <c r="C3581" s="13">
        <v>40911</v>
      </c>
      <c r="D3581" s="13" t="s">
        <v>1007</v>
      </c>
      <c r="E3581" s="13" t="s">
        <v>32</v>
      </c>
      <c r="F3581" s="13" t="s">
        <v>37</v>
      </c>
      <c r="G3581" s="13">
        <v>8.16</v>
      </c>
      <c r="H3581" s="26">
        <v>44187</v>
      </c>
      <c r="I3581" s="26">
        <v>44192</v>
      </c>
      <c r="J3581" s="13">
        <v>8</v>
      </c>
      <c r="K3581" s="13">
        <v>2020</v>
      </c>
      <c r="L3581" s="13" t="s">
        <v>35</v>
      </c>
      <c r="M3581" s="13">
        <v>11</v>
      </c>
      <c r="N3581" s="13">
        <v>0.39750000000000002</v>
      </c>
      <c r="O3581" s="13">
        <v>4.3724999999999996</v>
      </c>
      <c r="P3581" s="13">
        <v>6</v>
      </c>
      <c r="Q3581" s="13">
        <v>0.72875000000000012</v>
      </c>
      <c r="R3581" s="13">
        <v>1.833333333333333</v>
      </c>
      <c r="S3581" s="13">
        <v>8.3323353293413174</v>
      </c>
      <c r="T3581" s="13">
        <f>IFERROR(VLOOKUP(B900,[1]!users_table[#All],4),"NA")</f>
        <v>8.4223826714801451</v>
      </c>
      <c r="U3581" s="13" t="s">
        <v>68</v>
      </c>
    </row>
    <row r="3582" spans="1:21" x14ac:dyDescent="0.3">
      <c r="A3582" s="25">
        <v>3580</v>
      </c>
      <c r="B3582" s="13" t="s">
        <v>4</v>
      </c>
      <c r="C3582" s="13">
        <v>40911</v>
      </c>
      <c r="D3582" s="13" t="s">
        <v>1007</v>
      </c>
      <c r="E3582" s="13" t="s">
        <v>32</v>
      </c>
      <c r="F3582" s="13" t="s">
        <v>37</v>
      </c>
      <c r="G3582" s="13">
        <v>8.16</v>
      </c>
      <c r="H3582" s="26">
        <v>44187</v>
      </c>
      <c r="I3582" s="26">
        <v>44192</v>
      </c>
      <c r="J3582" s="13">
        <v>8</v>
      </c>
      <c r="K3582" s="13">
        <v>2020</v>
      </c>
      <c r="L3582" s="13" t="s">
        <v>35</v>
      </c>
      <c r="M3582" s="13">
        <v>11</v>
      </c>
      <c r="N3582" s="13">
        <v>0.39750000000000002</v>
      </c>
      <c r="O3582" s="13">
        <v>4.3724999999999996</v>
      </c>
      <c r="P3582" s="13">
        <v>6</v>
      </c>
      <c r="Q3582" s="13">
        <v>0.72875000000000012</v>
      </c>
      <c r="R3582" s="13">
        <v>1.833333333333333</v>
      </c>
      <c r="S3582" s="13">
        <v>8.3323353293413174</v>
      </c>
      <c r="T3582" s="13">
        <f>IFERROR(VLOOKUP(B900,[1]!users_table[#All],4),"NA")</f>
        <v>8.4223826714801451</v>
      </c>
      <c r="U3582" s="13" t="s">
        <v>1025</v>
      </c>
    </row>
    <row r="3583" spans="1:21" x14ac:dyDescent="0.3">
      <c r="A3583" s="25">
        <v>3581</v>
      </c>
      <c r="B3583" s="13" t="s">
        <v>4</v>
      </c>
      <c r="C3583" s="13">
        <v>23283</v>
      </c>
      <c r="D3583" s="13" t="s">
        <v>1008</v>
      </c>
      <c r="E3583" s="13" t="s">
        <v>32</v>
      </c>
      <c r="F3583" s="13" t="s">
        <v>29</v>
      </c>
      <c r="G3583" s="13">
        <v>8.1</v>
      </c>
      <c r="H3583" s="26" t="s">
        <v>54</v>
      </c>
      <c r="I3583" s="26" t="s">
        <v>54</v>
      </c>
      <c r="J3583" s="13">
        <v>8</v>
      </c>
      <c r="K3583" s="13">
        <v>2014</v>
      </c>
      <c r="L3583" s="13" t="s">
        <v>39</v>
      </c>
      <c r="M3583" s="13">
        <v>11</v>
      </c>
      <c r="N3583" s="13">
        <v>0.38055555555555548</v>
      </c>
      <c r="O3583" s="13">
        <v>4.1861111111111109</v>
      </c>
      <c r="P3583" s="13" t="s">
        <v>54</v>
      </c>
      <c r="Q3583" s="13" t="s">
        <v>54</v>
      </c>
      <c r="R3583" s="13" t="s">
        <v>54</v>
      </c>
      <c r="S3583" s="13">
        <v>8.3323353293413174</v>
      </c>
      <c r="T3583" s="13">
        <f>IFERROR(VLOOKUP(B901,[1]!users_table[#All],4),"NA")</f>
        <v>8.4223826714801451</v>
      </c>
      <c r="U3583" s="13" t="s">
        <v>61</v>
      </c>
    </row>
    <row r="3584" spans="1:21" x14ac:dyDescent="0.3">
      <c r="A3584" s="25">
        <v>3582</v>
      </c>
      <c r="B3584" s="13" t="s">
        <v>4</v>
      </c>
      <c r="C3584" s="13">
        <v>23283</v>
      </c>
      <c r="D3584" s="13" t="s">
        <v>1008</v>
      </c>
      <c r="E3584" s="13" t="s">
        <v>32</v>
      </c>
      <c r="F3584" s="13" t="s">
        <v>29</v>
      </c>
      <c r="G3584" s="13">
        <v>8.1</v>
      </c>
      <c r="H3584" s="26" t="s">
        <v>54</v>
      </c>
      <c r="I3584" s="26" t="s">
        <v>54</v>
      </c>
      <c r="J3584" s="13">
        <v>8</v>
      </c>
      <c r="K3584" s="13">
        <v>2014</v>
      </c>
      <c r="L3584" s="13" t="s">
        <v>39</v>
      </c>
      <c r="M3584" s="13">
        <v>11</v>
      </c>
      <c r="N3584" s="13">
        <v>0.38055555555555548</v>
      </c>
      <c r="O3584" s="13">
        <v>4.1861111111111109</v>
      </c>
      <c r="P3584" s="13" t="s">
        <v>54</v>
      </c>
      <c r="Q3584" s="13" t="s">
        <v>54</v>
      </c>
      <c r="R3584" s="13" t="s">
        <v>54</v>
      </c>
      <c r="S3584" s="13">
        <v>8.3323353293413174</v>
      </c>
      <c r="T3584" s="13">
        <f>IFERROR(VLOOKUP(B901,[1]!users_table[#All],4),"NA")</f>
        <v>8.4223826714801451</v>
      </c>
      <c r="U3584" s="13" t="s">
        <v>78</v>
      </c>
    </row>
    <row r="3585" spans="1:21" x14ac:dyDescent="0.3">
      <c r="A3585" s="25">
        <v>3583</v>
      </c>
      <c r="B3585" s="13" t="s">
        <v>4</v>
      </c>
      <c r="C3585" s="13">
        <v>23283</v>
      </c>
      <c r="D3585" s="13" t="s">
        <v>1008</v>
      </c>
      <c r="E3585" s="13" t="s">
        <v>32</v>
      </c>
      <c r="F3585" s="13" t="s">
        <v>29</v>
      </c>
      <c r="G3585" s="13">
        <v>8.1</v>
      </c>
      <c r="H3585" s="26" t="s">
        <v>54</v>
      </c>
      <c r="I3585" s="26" t="s">
        <v>54</v>
      </c>
      <c r="J3585" s="13">
        <v>8</v>
      </c>
      <c r="K3585" s="13">
        <v>2014</v>
      </c>
      <c r="L3585" s="13" t="s">
        <v>39</v>
      </c>
      <c r="M3585" s="13">
        <v>11</v>
      </c>
      <c r="N3585" s="13">
        <v>0.38055555555555548</v>
      </c>
      <c r="O3585" s="13">
        <v>4.1861111111111109</v>
      </c>
      <c r="P3585" s="13" t="s">
        <v>54</v>
      </c>
      <c r="Q3585" s="13" t="s">
        <v>54</v>
      </c>
      <c r="R3585" s="13" t="s">
        <v>54</v>
      </c>
      <c r="S3585" s="13">
        <v>8.3323353293413174</v>
      </c>
      <c r="T3585" s="13">
        <f>IFERROR(VLOOKUP(B901,[1]!users_table[#All],4),"NA")</f>
        <v>8.4223826714801451</v>
      </c>
      <c r="U3585" s="13" t="s">
        <v>1025</v>
      </c>
    </row>
    <row r="3586" spans="1:21" x14ac:dyDescent="0.3">
      <c r="A3586" s="25"/>
      <c r="B3586"/>
      <c r="C3586"/>
      <c r="D3586"/>
      <c r="E3586"/>
      <c r="F3586"/>
      <c r="G3586"/>
      <c r="H3586" s="26"/>
      <c r="I3586" s="26"/>
      <c r="K3586"/>
      <c r="L3586"/>
      <c r="M3586"/>
      <c r="N3586"/>
      <c r="O3586"/>
      <c r="P3586"/>
      <c r="S3586"/>
    </row>
    <row r="3587" spans="1:21" x14ac:dyDescent="0.3">
      <c r="A3587" s="25"/>
      <c r="B3587"/>
      <c r="C3587"/>
      <c r="D3587"/>
      <c r="E3587"/>
      <c r="F3587"/>
      <c r="G3587"/>
      <c r="H3587" s="26"/>
      <c r="I3587" s="26"/>
      <c r="K3587"/>
      <c r="L3587"/>
      <c r="M3587"/>
      <c r="N3587"/>
      <c r="O3587"/>
      <c r="P3587"/>
      <c r="S3587"/>
    </row>
    <row r="3588" spans="1:21" x14ac:dyDescent="0.3">
      <c r="A3588" s="25"/>
      <c r="B3588"/>
      <c r="C3588"/>
      <c r="D3588"/>
      <c r="E3588"/>
      <c r="F3588"/>
      <c r="G3588"/>
      <c r="H3588" s="26"/>
      <c r="I3588" s="26"/>
      <c r="K3588"/>
      <c r="L3588"/>
      <c r="M3588"/>
      <c r="N3588"/>
      <c r="O3588"/>
      <c r="P3588"/>
      <c r="S3588"/>
    </row>
    <row r="3589" spans="1:21" x14ac:dyDescent="0.3">
      <c r="A3589" s="25"/>
      <c r="B3589"/>
      <c r="C3589"/>
      <c r="D3589"/>
      <c r="E3589"/>
      <c r="F3589"/>
      <c r="G3589"/>
      <c r="H3589" s="26"/>
      <c r="I3589" s="26"/>
      <c r="K3589"/>
      <c r="L3589"/>
      <c r="M3589"/>
      <c r="N3589"/>
      <c r="O3589"/>
      <c r="P3589"/>
      <c r="S3589"/>
    </row>
    <row r="3590" spans="1:21" x14ac:dyDescent="0.3">
      <c r="A3590" s="25"/>
      <c r="B3590"/>
      <c r="C3590"/>
      <c r="D3590"/>
      <c r="E3590"/>
      <c r="F3590"/>
      <c r="G3590"/>
      <c r="H3590" s="26"/>
      <c r="I3590" s="26"/>
      <c r="K3590"/>
      <c r="L3590"/>
      <c r="M3590"/>
      <c r="N3590"/>
      <c r="O3590"/>
      <c r="P3590"/>
      <c r="S3590"/>
    </row>
    <row r="3591" spans="1:21" x14ac:dyDescent="0.3">
      <c r="A3591" s="25"/>
      <c r="B3591"/>
      <c r="C3591"/>
      <c r="D3591"/>
      <c r="E3591"/>
      <c r="F3591"/>
      <c r="G3591"/>
      <c r="H3591"/>
      <c r="I3591" s="14"/>
      <c r="K3591"/>
      <c r="L3591"/>
      <c r="M3591"/>
      <c r="N3591"/>
      <c r="O3591"/>
      <c r="P3591"/>
      <c r="S3591"/>
    </row>
    <row r="3592" spans="1:21" x14ac:dyDescent="0.3">
      <c r="A3592" s="25"/>
      <c r="B3592"/>
      <c r="C3592"/>
      <c r="D3592"/>
      <c r="E3592"/>
      <c r="F3592"/>
      <c r="G3592"/>
      <c r="H3592"/>
      <c r="I3592"/>
      <c r="K3592"/>
      <c r="L3592"/>
      <c r="M3592"/>
      <c r="N3592"/>
      <c r="O3592"/>
      <c r="P3592"/>
      <c r="S3592"/>
    </row>
    <row r="3593" spans="1:21" x14ac:dyDescent="0.3">
      <c r="A3593" s="25"/>
      <c r="B3593"/>
      <c r="C3593"/>
      <c r="D3593"/>
      <c r="E3593"/>
      <c r="F3593"/>
      <c r="G3593"/>
      <c r="H3593"/>
      <c r="I3593"/>
      <c r="K3593"/>
      <c r="L3593"/>
      <c r="M3593"/>
      <c r="N3593"/>
      <c r="O3593"/>
      <c r="P3593"/>
      <c r="S3593"/>
    </row>
    <row r="3594" spans="1:21" x14ac:dyDescent="0.3">
      <c r="A3594" s="25"/>
      <c r="B3594"/>
      <c r="C3594"/>
      <c r="D3594"/>
      <c r="E3594"/>
      <c r="F3594"/>
      <c r="G3594"/>
      <c r="H3594" s="14"/>
      <c r="I3594" s="14"/>
      <c r="K3594"/>
      <c r="L3594"/>
      <c r="M3594"/>
      <c r="N3594"/>
      <c r="O3594"/>
      <c r="P3594"/>
      <c r="S3594"/>
    </row>
    <row r="3595" spans="1:21" x14ac:dyDescent="0.3">
      <c r="A3595" s="25"/>
      <c r="B3595"/>
      <c r="C3595"/>
      <c r="D3595"/>
      <c r="E3595"/>
      <c r="F3595"/>
      <c r="G3595"/>
      <c r="H3595" s="14"/>
      <c r="I3595" s="14"/>
      <c r="K3595"/>
      <c r="L3595"/>
      <c r="M3595"/>
      <c r="N3595"/>
      <c r="O3595"/>
      <c r="P3595"/>
      <c r="S3595"/>
    </row>
    <row r="3596" spans="1:21" x14ac:dyDescent="0.3">
      <c r="A3596" s="25"/>
      <c r="B3596"/>
      <c r="C3596"/>
      <c r="D3596"/>
      <c r="E3596"/>
      <c r="F3596"/>
      <c r="G3596"/>
      <c r="H3596" s="14"/>
      <c r="I3596" s="14"/>
      <c r="K3596"/>
      <c r="L3596"/>
      <c r="M3596"/>
      <c r="N3596"/>
      <c r="O3596"/>
      <c r="P3596"/>
      <c r="S3596"/>
    </row>
    <row r="3597" spans="1:21" x14ac:dyDescent="0.3">
      <c r="A3597" s="25"/>
      <c r="B3597"/>
      <c r="C3597"/>
      <c r="D3597"/>
      <c r="E3597"/>
      <c r="F3597"/>
      <c r="G3597"/>
      <c r="H3597" s="14"/>
      <c r="I3597" s="14"/>
      <c r="K3597"/>
      <c r="L3597"/>
      <c r="M3597"/>
      <c r="N3597"/>
      <c r="O3597"/>
      <c r="P3597"/>
      <c r="S3597"/>
    </row>
    <row r="3598" spans="1:21" x14ac:dyDescent="0.3">
      <c r="A3598" s="25"/>
      <c r="B3598"/>
      <c r="C3598"/>
      <c r="D3598"/>
      <c r="E3598"/>
      <c r="F3598"/>
      <c r="G3598"/>
      <c r="H3598" s="14"/>
      <c r="I3598" s="14"/>
      <c r="K3598"/>
      <c r="L3598"/>
      <c r="M3598"/>
      <c r="N3598"/>
      <c r="O3598"/>
      <c r="P3598"/>
      <c r="S3598"/>
    </row>
    <row r="3599" spans="1:21" x14ac:dyDescent="0.3">
      <c r="A3599" s="25"/>
      <c r="B3599"/>
      <c r="C3599"/>
      <c r="D3599"/>
      <c r="E3599"/>
      <c r="F3599"/>
      <c r="G3599"/>
      <c r="H3599"/>
      <c r="I3599"/>
      <c r="K3599"/>
      <c r="L3599"/>
      <c r="M3599"/>
      <c r="N3599"/>
      <c r="O3599"/>
      <c r="P3599"/>
      <c r="S3599"/>
    </row>
    <row r="3600" spans="1:21" x14ac:dyDescent="0.3">
      <c r="A3600" s="25"/>
      <c r="B3600"/>
      <c r="C3600"/>
      <c r="D3600"/>
      <c r="E3600"/>
      <c r="F3600"/>
      <c r="G3600"/>
      <c r="H3600"/>
      <c r="I3600" s="14"/>
      <c r="K3600"/>
      <c r="L3600"/>
      <c r="M3600"/>
      <c r="N3600"/>
      <c r="O3600"/>
      <c r="P3600"/>
      <c r="S3600"/>
    </row>
    <row r="3601" spans="1:20" x14ac:dyDescent="0.3">
      <c r="A3601" s="25"/>
      <c r="B3601"/>
      <c r="C3601"/>
      <c r="D3601"/>
      <c r="E3601"/>
      <c r="F3601"/>
      <c r="G3601"/>
      <c r="H3601" s="26"/>
      <c r="I3601" s="26"/>
      <c r="K3601"/>
      <c r="L3601"/>
      <c r="M3601"/>
      <c r="N3601"/>
      <c r="O3601"/>
      <c r="P3601"/>
      <c r="S3601"/>
      <c r="T3601" s="7"/>
    </row>
    <row r="3602" spans="1:20" x14ac:dyDescent="0.3">
      <c r="A3602" s="25"/>
      <c r="B3602"/>
      <c r="C3602"/>
      <c r="D3602"/>
      <c r="E3602"/>
      <c r="F3602"/>
      <c r="G3602"/>
      <c r="H3602" s="26"/>
      <c r="I3602" s="26"/>
      <c r="K3602"/>
      <c r="L3602"/>
      <c r="M3602"/>
      <c r="N3602"/>
      <c r="O3602"/>
      <c r="P3602"/>
      <c r="S3602"/>
      <c r="T3602" s="7"/>
    </row>
    <row r="3603" spans="1:20" x14ac:dyDescent="0.3">
      <c r="A3603" s="25"/>
      <c r="B3603"/>
      <c r="C3603"/>
      <c r="D3603"/>
      <c r="E3603"/>
      <c r="F3603"/>
      <c r="G3603"/>
      <c r="H3603" s="26"/>
      <c r="I3603" s="26"/>
      <c r="K3603"/>
      <c r="L3603"/>
      <c r="M3603"/>
      <c r="N3603"/>
      <c r="O3603"/>
      <c r="P3603"/>
      <c r="S3603"/>
    </row>
    <row r="3604" spans="1:20" x14ac:dyDescent="0.3">
      <c r="A3604" s="25"/>
      <c r="B3604"/>
      <c r="C3604"/>
      <c r="D3604"/>
      <c r="E3604"/>
      <c r="F3604"/>
      <c r="G3604"/>
      <c r="H3604" s="26"/>
      <c r="I3604" s="26"/>
      <c r="K3604"/>
      <c r="L3604"/>
      <c r="M3604"/>
      <c r="N3604"/>
      <c r="O3604"/>
      <c r="P3604"/>
      <c r="S3604"/>
    </row>
    <row r="3605" spans="1:20" x14ac:dyDescent="0.3">
      <c r="A3605" s="25"/>
      <c r="B3605"/>
      <c r="C3605"/>
      <c r="D3605"/>
      <c r="E3605"/>
      <c r="F3605"/>
      <c r="G3605"/>
      <c r="H3605" s="26"/>
      <c r="I3605" s="26"/>
      <c r="K3605"/>
      <c r="L3605"/>
      <c r="M3605"/>
      <c r="N3605"/>
      <c r="O3605"/>
      <c r="P3605"/>
      <c r="S3605"/>
    </row>
    <row r="3606" spans="1:20" x14ac:dyDescent="0.3">
      <c r="A3606" s="25"/>
      <c r="B3606"/>
      <c r="C3606"/>
      <c r="D3606"/>
      <c r="E3606"/>
      <c r="F3606"/>
      <c r="G3606"/>
      <c r="H3606" s="26"/>
      <c r="I3606" s="26"/>
      <c r="K3606"/>
      <c r="L3606"/>
      <c r="M3606"/>
      <c r="N3606"/>
      <c r="O3606"/>
      <c r="P3606"/>
      <c r="S3606"/>
    </row>
    <row r="3607" spans="1:20" x14ac:dyDescent="0.3">
      <c r="A3607" s="25"/>
      <c r="B3607"/>
      <c r="C3607"/>
      <c r="D3607"/>
      <c r="E3607"/>
      <c r="F3607"/>
      <c r="G3607"/>
      <c r="H3607" s="26"/>
      <c r="I3607" s="26"/>
      <c r="K3607"/>
      <c r="L3607"/>
      <c r="M3607"/>
      <c r="N3607"/>
      <c r="O3607"/>
      <c r="P3607"/>
      <c r="S3607"/>
    </row>
    <row r="3608" spans="1:20" x14ac:dyDescent="0.3">
      <c r="A3608" s="25"/>
      <c r="B3608"/>
      <c r="C3608"/>
      <c r="D3608"/>
      <c r="E3608"/>
      <c r="F3608"/>
      <c r="G3608"/>
      <c r="H3608" s="26"/>
      <c r="I3608" s="26"/>
      <c r="K3608"/>
      <c r="L3608"/>
      <c r="M3608"/>
      <c r="N3608"/>
      <c r="O3608"/>
      <c r="P3608"/>
      <c r="S3608"/>
    </row>
    <row r="3609" spans="1:20" x14ac:dyDescent="0.3">
      <c r="A3609" s="25"/>
      <c r="B3609"/>
      <c r="C3609"/>
      <c r="D3609"/>
      <c r="E3609"/>
      <c r="F3609"/>
      <c r="G3609"/>
      <c r="H3609" s="26"/>
      <c r="I3609" s="26"/>
      <c r="K3609"/>
      <c r="L3609"/>
      <c r="M3609"/>
      <c r="N3609"/>
      <c r="O3609"/>
      <c r="P3609"/>
      <c r="S3609"/>
    </row>
    <row r="3610" spans="1:20" x14ac:dyDescent="0.3">
      <c r="A3610" s="25"/>
      <c r="B3610"/>
      <c r="C3610"/>
      <c r="D3610"/>
      <c r="E3610"/>
      <c r="F3610"/>
      <c r="G3610"/>
      <c r="H3610" s="26"/>
      <c r="I3610" s="26"/>
      <c r="K3610"/>
      <c r="L3610"/>
      <c r="M3610"/>
      <c r="N3610"/>
      <c r="O3610"/>
      <c r="P3610"/>
      <c r="S3610"/>
    </row>
    <row r="3611" spans="1:20" x14ac:dyDescent="0.3">
      <c r="A3611" s="25"/>
      <c r="B3611"/>
      <c r="C3611"/>
      <c r="D3611"/>
      <c r="E3611"/>
      <c r="F3611"/>
      <c r="G3611"/>
      <c r="H3611" s="26"/>
      <c r="I3611" s="26"/>
      <c r="K3611"/>
      <c r="L3611"/>
      <c r="M3611"/>
      <c r="N3611"/>
      <c r="O3611"/>
      <c r="P3611"/>
      <c r="S3611"/>
    </row>
    <row r="3612" spans="1:20" x14ac:dyDescent="0.3">
      <c r="A3612" s="25"/>
      <c r="B3612"/>
      <c r="C3612"/>
      <c r="D3612"/>
      <c r="E3612"/>
      <c r="F3612"/>
      <c r="G3612"/>
      <c r="H3612" s="26"/>
      <c r="I3612" s="26"/>
      <c r="K3612"/>
      <c r="L3612"/>
      <c r="M3612"/>
      <c r="N3612"/>
      <c r="O3612"/>
      <c r="P3612"/>
      <c r="S3612"/>
    </row>
    <row r="3613" spans="1:20" x14ac:dyDescent="0.3">
      <c r="A3613" s="25"/>
      <c r="B3613"/>
      <c r="C3613"/>
      <c r="D3613"/>
      <c r="E3613"/>
      <c r="F3613"/>
      <c r="G3613"/>
      <c r="H3613" s="26"/>
      <c r="I3613" s="26"/>
      <c r="K3613"/>
      <c r="L3613"/>
      <c r="M3613"/>
      <c r="N3613"/>
      <c r="O3613"/>
      <c r="P3613"/>
      <c r="S3613"/>
    </row>
    <row r="3614" spans="1:20" x14ac:dyDescent="0.3">
      <c r="A3614" s="25"/>
      <c r="B3614"/>
      <c r="C3614"/>
      <c r="D3614"/>
      <c r="E3614"/>
      <c r="F3614"/>
      <c r="G3614"/>
      <c r="H3614" s="26"/>
      <c r="I3614" s="26"/>
      <c r="K3614"/>
      <c r="L3614"/>
      <c r="M3614"/>
      <c r="N3614"/>
      <c r="O3614"/>
      <c r="P3614"/>
      <c r="S3614"/>
    </row>
    <row r="3615" spans="1:20" x14ac:dyDescent="0.3">
      <c r="A3615" s="25"/>
      <c r="B3615"/>
      <c r="C3615"/>
      <c r="D3615"/>
      <c r="E3615"/>
      <c r="F3615"/>
      <c r="G3615"/>
      <c r="H3615" s="26"/>
      <c r="I3615" s="26"/>
      <c r="K3615"/>
      <c r="L3615"/>
      <c r="M3615"/>
      <c r="N3615"/>
      <c r="O3615"/>
      <c r="P3615"/>
      <c r="S3615"/>
    </row>
    <row r="3616" spans="1:20" x14ac:dyDescent="0.3">
      <c r="A3616" s="25"/>
      <c r="B3616"/>
      <c r="C3616"/>
      <c r="D3616"/>
      <c r="E3616"/>
      <c r="F3616"/>
      <c r="G3616"/>
      <c r="H3616" s="26"/>
      <c r="I3616" s="26"/>
      <c r="K3616"/>
      <c r="L3616"/>
      <c r="M3616"/>
      <c r="N3616"/>
      <c r="O3616"/>
      <c r="P3616"/>
      <c r="S3616"/>
    </row>
    <row r="3617" spans="1:19" x14ac:dyDescent="0.3">
      <c r="A3617" s="25"/>
      <c r="B3617"/>
      <c r="C3617"/>
      <c r="D3617"/>
      <c r="E3617"/>
      <c r="F3617"/>
      <c r="G3617"/>
      <c r="H3617" s="26"/>
      <c r="I3617" s="26"/>
      <c r="K3617"/>
      <c r="L3617"/>
      <c r="M3617"/>
      <c r="N3617"/>
      <c r="O3617"/>
      <c r="P3617"/>
      <c r="S3617"/>
    </row>
    <row r="3618" spans="1:19" x14ac:dyDescent="0.3">
      <c r="A3618" s="25"/>
      <c r="B3618"/>
      <c r="C3618"/>
      <c r="D3618"/>
      <c r="E3618"/>
      <c r="F3618"/>
      <c r="G3618"/>
      <c r="H3618" s="14"/>
      <c r="I3618" s="14"/>
      <c r="K3618"/>
      <c r="L3618"/>
      <c r="M3618"/>
      <c r="N3618"/>
      <c r="O3618"/>
      <c r="P3618"/>
      <c r="S3618"/>
    </row>
    <row r="3619" spans="1:19" x14ac:dyDescent="0.3">
      <c r="A3619" s="25"/>
      <c r="B3619"/>
      <c r="C3619"/>
      <c r="D3619"/>
      <c r="E3619"/>
      <c r="F3619"/>
      <c r="G3619"/>
      <c r="H3619" s="14"/>
      <c r="I3619" s="14"/>
      <c r="K3619"/>
      <c r="L3619"/>
      <c r="M3619"/>
      <c r="N3619"/>
      <c r="O3619"/>
      <c r="P3619"/>
      <c r="S3619"/>
    </row>
    <row r="3620" spans="1:19" x14ac:dyDescent="0.3">
      <c r="A3620" s="25"/>
      <c r="B3620"/>
      <c r="C3620"/>
      <c r="D3620"/>
      <c r="E3620"/>
      <c r="F3620"/>
      <c r="G3620"/>
      <c r="H3620" s="14"/>
      <c r="I3620" s="14"/>
      <c r="K3620"/>
      <c r="L3620"/>
      <c r="M3620"/>
      <c r="N3620"/>
      <c r="O3620"/>
      <c r="P3620"/>
      <c r="S3620"/>
    </row>
    <row r="3621" spans="1:19" x14ac:dyDescent="0.3">
      <c r="A3621" s="25"/>
      <c r="B3621"/>
      <c r="C3621"/>
      <c r="D3621"/>
      <c r="E3621"/>
      <c r="F3621"/>
      <c r="G3621"/>
      <c r="H3621" s="14"/>
      <c r="I3621" s="14"/>
      <c r="K3621"/>
      <c r="L3621"/>
      <c r="M3621"/>
      <c r="N3621"/>
      <c r="O3621"/>
      <c r="P3621"/>
      <c r="S3621"/>
    </row>
    <row r="3622" spans="1:19" x14ac:dyDescent="0.3">
      <c r="A3622" s="25"/>
      <c r="B3622"/>
      <c r="C3622"/>
      <c r="D3622"/>
      <c r="E3622"/>
      <c r="F3622"/>
      <c r="G3622"/>
      <c r="H3622" s="14"/>
      <c r="I3622" s="14"/>
      <c r="K3622"/>
      <c r="L3622"/>
      <c r="M3622"/>
      <c r="N3622"/>
      <c r="O3622"/>
      <c r="P3622"/>
      <c r="S3622"/>
    </row>
    <row r="3623" spans="1:19" x14ac:dyDescent="0.3">
      <c r="A3623" s="25"/>
      <c r="B3623"/>
      <c r="C3623"/>
      <c r="D3623"/>
      <c r="E3623"/>
      <c r="F3623"/>
      <c r="G3623"/>
      <c r="H3623" s="26"/>
      <c r="I3623" s="26"/>
      <c r="K3623"/>
      <c r="L3623"/>
      <c r="M3623"/>
      <c r="N3623"/>
      <c r="O3623"/>
      <c r="P3623"/>
      <c r="S3623"/>
    </row>
    <row r="3624" spans="1:19" x14ac:dyDescent="0.3">
      <c r="A3624" s="25"/>
      <c r="B3624"/>
      <c r="C3624"/>
      <c r="D3624"/>
      <c r="E3624"/>
      <c r="F3624"/>
      <c r="G3624"/>
      <c r="H3624" s="26"/>
      <c r="I3624" s="26"/>
      <c r="K3624"/>
      <c r="L3624"/>
      <c r="M3624"/>
      <c r="N3624"/>
      <c r="O3624"/>
      <c r="P3624"/>
      <c r="S3624"/>
    </row>
    <row r="3625" spans="1:19" x14ac:dyDescent="0.3">
      <c r="A3625" s="25"/>
      <c r="B3625"/>
      <c r="C3625"/>
      <c r="D3625"/>
      <c r="E3625"/>
      <c r="F3625"/>
      <c r="G3625"/>
      <c r="H3625" s="26"/>
      <c r="I3625" s="26"/>
      <c r="K3625"/>
      <c r="L3625"/>
      <c r="M3625"/>
      <c r="N3625"/>
      <c r="O3625"/>
      <c r="P3625"/>
      <c r="S3625"/>
    </row>
    <row r="3626" spans="1:19" x14ac:dyDescent="0.3">
      <c r="A3626" s="25"/>
      <c r="B3626"/>
      <c r="C3626"/>
      <c r="D3626"/>
      <c r="E3626"/>
      <c r="F3626"/>
      <c r="G3626"/>
      <c r="H3626" s="26"/>
      <c r="I3626" s="26"/>
      <c r="K3626"/>
      <c r="L3626"/>
      <c r="M3626"/>
      <c r="N3626"/>
      <c r="O3626"/>
      <c r="P3626"/>
      <c r="S3626"/>
    </row>
    <row r="3627" spans="1:19" x14ac:dyDescent="0.3">
      <c r="A3627" s="25"/>
      <c r="B3627"/>
      <c r="C3627"/>
      <c r="D3627"/>
      <c r="E3627"/>
      <c r="F3627"/>
      <c r="G3627"/>
      <c r="H3627" s="26"/>
      <c r="I3627" s="26"/>
      <c r="K3627"/>
      <c r="L3627"/>
      <c r="M3627"/>
      <c r="N3627"/>
      <c r="O3627"/>
      <c r="P3627"/>
      <c r="S3627"/>
    </row>
    <row r="3628" spans="1:19" x14ac:dyDescent="0.3">
      <c r="A3628" s="25"/>
      <c r="B3628"/>
      <c r="C3628"/>
      <c r="D3628"/>
      <c r="E3628"/>
      <c r="F3628"/>
      <c r="G3628"/>
      <c r="H3628" s="14"/>
      <c r="I3628" s="14"/>
      <c r="K3628"/>
      <c r="L3628"/>
      <c r="M3628"/>
      <c r="N3628"/>
      <c r="O3628"/>
      <c r="P3628"/>
      <c r="S3628"/>
    </row>
    <row r="3629" spans="1:19" x14ac:dyDescent="0.3">
      <c r="A3629" s="25"/>
      <c r="B3629"/>
      <c r="C3629"/>
      <c r="D3629"/>
      <c r="E3629"/>
      <c r="F3629"/>
      <c r="G3629"/>
      <c r="H3629" s="14"/>
      <c r="I3629" s="14"/>
      <c r="K3629"/>
      <c r="L3629"/>
      <c r="M3629"/>
      <c r="N3629"/>
      <c r="O3629"/>
      <c r="P3629"/>
      <c r="S3629"/>
    </row>
    <row r="3630" spans="1:19" x14ac:dyDescent="0.3">
      <c r="A3630" s="25"/>
      <c r="B3630"/>
      <c r="C3630"/>
      <c r="D3630"/>
      <c r="E3630"/>
      <c r="F3630"/>
      <c r="G3630"/>
      <c r="H3630" s="14"/>
      <c r="I3630" s="14"/>
      <c r="K3630"/>
      <c r="L3630"/>
      <c r="M3630"/>
      <c r="N3630"/>
      <c r="O3630"/>
      <c r="P3630"/>
      <c r="S3630"/>
    </row>
    <row r="3631" spans="1:19" x14ac:dyDescent="0.3">
      <c r="A3631" s="25"/>
      <c r="B3631"/>
      <c r="C3631"/>
      <c r="D3631"/>
      <c r="E3631"/>
      <c r="F3631"/>
      <c r="G3631"/>
      <c r="H3631" s="14"/>
      <c r="I3631" s="14"/>
      <c r="K3631"/>
      <c r="L3631"/>
      <c r="M3631"/>
      <c r="N3631"/>
      <c r="O3631"/>
      <c r="P3631"/>
      <c r="S3631"/>
    </row>
    <row r="3632" spans="1:19" x14ac:dyDescent="0.3">
      <c r="A3632" s="25"/>
      <c r="B3632"/>
      <c r="C3632"/>
      <c r="D3632"/>
      <c r="E3632"/>
      <c r="F3632"/>
      <c r="G3632"/>
      <c r="H3632" s="14"/>
      <c r="I3632" s="14"/>
      <c r="K3632"/>
      <c r="L3632"/>
      <c r="M3632"/>
      <c r="N3632"/>
      <c r="O3632"/>
      <c r="P3632"/>
      <c r="S3632"/>
    </row>
    <row r="3633" spans="1:19" x14ac:dyDescent="0.3">
      <c r="A3633" s="25"/>
      <c r="B3633"/>
      <c r="C3633"/>
      <c r="D3633"/>
      <c r="E3633"/>
      <c r="F3633"/>
      <c r="G3633"/>
      <c r="H3633" s="26"/>
      <c r="I3633" s="26"/>
      <c r="K3633"/>
      <c r="L3633"/>
      <c r="M3633"/>
      <c r="N3633"/>
      <c r="O3633"/>
      <c r="P3633"/>
      <c r="S3633"/>
    </row>
    <row r="3634" spans="1:19" x14ac:dyDescent="0.3">
      <c r="A3634" s="25"/>
      <c r="B3634"/>
      <c r="C3634"/>
      <c r="D3634"/>
      <c r="E3634"/>
      <c r="F3634"/>
      <c r="G3634"/>
      <c r="H3634" s="26"/>
      <c r="I3634" s="26"/>
      <c r="K3634"/>
      <c r="L3634"/>
      <c r="M3634"/>
      <c r="N3634"/>
      <c r="O3634"/>
      <c r="P3634"/>
      <c r="S3634"/>
    </row>
    <row r="3635" spans="1:19" x14ac:dyDescent="0.3">
      <c r="A3635" s="25"/>
      <c r="B3635"/>
      <c r="C3635"/>
      <c r="D3635"/>
      <c r="E3635"/>
      <c r="F3635"/>
      <c r="G3635"/>
      <c r="H3635" s="26"/>
      <c r="I3635" s="26"/>
      <c r="K3635"/>
      <c r="L3635"/>
      <c r="M3635"/>
      <c r="N3635"/>
      <c r="O3635"/>
      <c r="P3635"/>
      <c r="S3635"/>
    </row>
    <row r="3636" spans="1:19" x14ac:dyDescent="0.3">
      <c r="A3636" s="25"/>
      <c r="B3636"/>
      <c r="C3636"/>
      <c r="D3636"/>
      <c r="E3636"/>
      <c r="F3636"/>
      <c r="G3636"/>
      <c r="H3636" s="26"/>
      <c r="I3636" s="26"/>
      <c r="K3636"/>
      <c r="L3636"/>
      <c r="M3636"/>
      <c r="N3636"/>
      <c r="O3636"/>
      <c r="P3636"/>
      <c r="S3636"/>
    </row>
    <row r="3637" spans="1:19" x14ac:dyDescent="0.3">
      <c r="A3637" s="25"/>
      <c r="B3637"/>
      <c r="C3637"/>
      <c r="D3637"/>
      <c r="E3637"/>
      <c r="F3637"/>
      <c r="G3637"/>
      <c r="H3637" s="26"/>
      <c r="I3637" s="26"/>
      <c r="K3637"/>
      <c r="L3637"/>
      <c r="M3637"/>
      <c r="N3637"/>
      <c r="O3637"/>
      <c r="P3637"/>
      <c r="S3637"/>
    </row>
    <row r="3638" spans="1:19" x14ac:dyDescent="0.3">
      <c r="A3638" s="25"/>
      <c r="B3638"/>
      <c r="C3638"/>
      <c r="D3638"/>
      <c r="E3638"/>
      <c r="F3638"/>
      <c r="G3638"/>
      <c r="H3638" s="14"/>
      <c r="I3638" s="14"/>
      <c r="K3638"/>
      <c r="L3638"/>
      <c r="M3638"/>
      <c r="N3638"/>
      <c r="O3638"/>
      <c r="P3638"/>
      <c r="S3638"/>
    </row>
    <row r="3639" spans="1:19" x14ac:dyDescent="0.3">
      <c r="A3639" s="25"/>
      <c r="B3639"/>
      <c r="C3639"/>
      <c r="D3639"/>
      <c r="E3639"/>
      <c r="F3639"/>
      <c r="G3639"/>
      <c r="H3639" s="14"/>
      <c r="I3639" s="14"/>
      <c r="K3639"/>
      <c r="L3639"/>
      <c r="M3639"/>
      <c r="N3639"/>
      <c r="O3639"/>
      <c r="P3639"/>
      <c r="S3639"/>
    </row>
    <row r="3640" spans="1:19" x14ac:dyDescent="0.3">
      <c r="A3640" s="25"/>
      <c r="B3640"/>
      <c r="C3640"/>
      <c r="D3640"/>
      <c r="E3640"/>
      <c r="F3640"/>
      <c r="G3640"/>
      <c r="H3640" s="14"/>
      <c r="I3640" s="14"/>
      <c r="K3640"/>
      <c r="L3640"/>
      <c r="M3640"/>
      <c r="N3640"/>
      <c r="O3640"/>
      <c r="P3640"/>
      <c r="S3640"/>
    </row>
    <row r="3641" spans="1:19" x14ac:dyDescent="0.3">
      <c r="A3641" s="25"/>
      <c r="B3641"/>
      <c r="C3641"/>
      <c r="D3641"/>
      <c r="E3641"/>
      <c r="F3641"/>
      <c r="G3641"/>
      <c r="H3641" s="14"/>
      <c r="I3641" s="14"/>
      <c r="K3641"/>
      <c r="L3641"/>
      <c r="M3641"/>
      <c r="N3641"/>
      <c r="O3641"/>
      <c r="P3641"/>
      <c r="S3641"/>
    </row>
    <row r="3642" spans="1:19" x14ac:dyDescent="0.3">
      <c r="A3642" s="25"/>
      <c r="B3642"/>
      <c r="C3642"/>
      <c r="D3642"/>
      <c r="E3642"/>
      <c r="F3642"/>
      <c r="G3642"/>
      <c r="H3642" s="14"/>
      <c r="I3642" s="14"/>
      <c r="K3642"/>
      <c r="L3642"/>
      <c r="M3642"/>
      <c r="N3642"/>
      <c r="O3642"/>
      <c r="P3642"/>
      <c r="S3642"/>
    </row>
    <row r="3643" spans="1:19" x14ac:dyDescent="0.3">
      <c r="A3643" s="25"/>
      <c r="B3643"/>
      <c r="C3643"/>
      <c r="D3643"/>
      <c r="E3643"/>
      <c r="F3643"/>
      <c r="G3643"/>
      <c r="H3643" s="26"/>
      <c r="I3643" s="26"/>
      <c r="K3643"/>
      <c r="L3643"/>
      <c r="M3643"/>
      <c r="N3643"/>
      <c r="O3643"/>
      <c r="P3643"/>
      <c r="S3643"/>
    </row>
    <row r="3644" spans="1:19" x14ac:dyDescent="0.3">
      <c r="A3644" s="25"/>
      <c r="B3644"/>
      <c r="C3644"/>
      <c r="D3644"/>
      <c r="E3644"/>
      <c r="F3644"/>
      <c r="G3644"/>
      <c r="H3644" s="26"/>
      <c r="I3644" s="26"/>
      <c r="K3644"/>
      <c r="L3644"/>
      <c r="M3644"/>
      <c r="N3644"/>
      <c r="O3644"/>
      <c r="P3644"/>
      <c r="S3644"/>
    </row>
    <row r="3645" spans="1:19" x14ac:dyDescent="0.3">
      <c r="A3645" s="25"/>
      <c r="B3645"/>
      <c r="C3645"/>
      <c r="D3645"/>
      <c r="E3645"/>
      <c r="F3645"/>
      <c r="G3645"/>
      <c r="H3645" s="26"/>
      <c r="I3645" s="26"/>
      <c r="K3645"/>
      <c r="L3645"/>
      <c r="M3645"/>
      <c r="N3645"/>
      <c r="O3645"/>
      <c r="P3645"/>
      <c r="S3645"/>
    </row>
    <row r="3646" spans="1:19" x14ac:dyDescent="0.3">
      <c r="A3646" s="25"/>
      <c r="B3646"/>
      <c r="C3646"/>
      <c r="D3646"/>
      <c r="E3646"/>
      <c r="F3646"/>
      <c r="G3646"/>
      <c r="H3646" s="26"/>
      <c r="I3646" s="26"/>
      <c r="K3646"/>
      <c r="L3646"/>
      <c r="M3646"/>
      <c r="N3646"/>
      <c r="O3646"/>
      <c r="P3646"/>
      <c r="S3646"/>
    </row>
    <row r="3647" spans="1:19" x14ac:dyDescent="0.3">
      <c r="A3647" s="25"/>
      <c r="B3647"/>
      <c r="C3647"/>
      <c r="D3647"/>
      <c r="E3647"/>
      <c r="F3647"/>
      <c r="G3647"/>
      <c r="H3647" s="26"/>
      <c r="I3647" s="26"/>
      <c r="K3647"/>
      <c r="L3647"/>
      <c r="M3647"/>
      <c r="N3647"/>
      <c r="O3647"/>
      <c r="P3647"/>
      <c r="S3647"/>
    </row>
    <row r="3648" spans="1:19" x14ac:dyDescent="0.3">
      <c r="A3648" s="25"/>
      <c r="B3648"/>
      <c r="C3648"/>
      <c r="D3648"/>
      <c r="E3648"/>
      <c r="F3648"/>
      <c r="G3648"/>
      <c r="H3648" s="14"/>
      <c r="I3648" s="14"/>
      <c r="K3648"/>
      <c r="L3648"/>
      <c r="M3648"/>
      <c r="N3648"/>
      <c r="O3648"/>
      <c r="P3648"/>
      <c r="S3648"/>
    </row>
    <row r="3649" spans="1:19" x14ac:dyDescent="0.3">
      <c r="A3649" s="25"/>
      <c r="B3649"/>
      <c r="C3649"/>
      <c r="D3649"/>
      <c r="E3649"/>
      <c r="F3649"/>
      <c r="G3649"/>
      <c r="H3649" s="14"/>
      <c r="I3649" s="14"/>
      <c r="K3649"/>
      <c r="L3649"/>
      <c r="M3649"/>
      <c r="N3649"/>
      <c r="O3649"/>
      <c r="P3649"/>
      <c r="S3649"/>
    </row>
    <row r="3650" spans="1:19" x14ac:dyDescent="0.3">
      <c r="A3650" s="25"/>
      <c r="B3650"/>
      <c r="C3650"/>
      <c r="D3650"/>
      <c r="E3650"/>
      <c r="F3650"/>
      <c r="G3650"/>
      <c r="H3650" s="14"/>
      <c r="I3650" s="14"/>
      <c r="K3650"/>
      <c r="L3650"/>
      <c r="M3650"/>
      <c r="N3650"/>
      <c r="O3650"/>
      <c r="P3650"/>
      <c r="S3650"/>
    </row>
    <row r="3651" spans="1:19" x14ac:dyDescent="0.3">
      <c r="A3651" s="25"/>
      <c r="B3651"/>
      <c r="C3651"/>
      <c r="D3651"/>
      <c r="E3651"/>
      <c r="F3651"/>
      <c r="G3651"/>
      <c r="H3651" s="14"/>
      <c r="I3651" s="14"/>
      <c r="K3651"/>
      <c r="L3651"/>
      <c r="M3651"/>
      <c r="N3651"/>
      <c r="O3651"/>
      <c r="P3651"/>
      <c r="S3651"/>
    </row>
    <row r="3652" spans="1:19" x14ac:dyDescent="0.3">
      <c r="A3652" s="25"/>
      <c r="B3652"/>
      <c r="C3652"/>
      <c r="D3652"/>
      <c r="E3652"/>
      <c r="F3652"/>
      <c r="G3652"/>
      <c r="H3652" s="14"/>
      <c r="I3652" s="14"/>
      <c r="K3652"/>
      <c r="L3652"/>
      <c r="M3652"/>
      <c r="N3652"/>
      <c r="O3652"/>
      <c r="P3652"/>
      <c r="S3652"/>
    </row>
    <row r="3653" spans="1:19" x14ac:dyDescent="0.3">
      <c r="A3653" s="25"/>
      <c r="B3653"/>
      <c r="C3653"/>
      <c r="D3653"/>
      <c r="E3653"/>
      <c r="F3653"/>
      <c r="G3653"/>
      <c r="H3653" s="14"/>
      <c r="I3653" s="14"/>
      <c r="K3653"/>
      <c r="L3653"/>
      <c r="M3653"/>
      <c r="N3653"/>
      <c r="O3653"/>
      <c r="P3653"/>
      <c r="S3653"/>
    </row>
    <row r="3654" spans="1:19" x14ac:dyDescent="0.3">
      <c r="A3654" s="25"/>
      <c r="B3654"/>
      <c r="C3654"/>
      <c r="D3654"/>
      <c r="E3654"/>
      <c r="F3654"/>
      <c r="G3654"/>
      <c r="H3654" s="14"/>
      <c r="I3654" s="14"/>
      <c r="K3654"/>
      <c r="L3654"/>
      <c r="M3654"/>
      <c r="N3654"/>
      <c r="O3654"/>
      <c r="P3654"/>
      <c r="S3654"/>
    </row>
    <row r="3655" spans="1:19" x14ac:dyDescent="0.3">
      <c r="A3655" s="25"/>
      <c r="B3655"/>
      <c r="C3655"/>
      <c r="D3655"/>
      <c r="E3655"/>
      <c r="F3655"/>
      <c r="G3655"/>
      <c r="H3655" s="14"/>
      <c r="I3655" s="14"/>
      <c r="K3655"/>
      <c r="L3655"/>
      <c r="M3655"/>
      <c r="N3655"/>
      <c r="O3655"/>
      <c r="P3655"/>
      <c r="S3655"/>
    </row>
    <row r="3656" spans="1:19" x14ac:dyDescent="0.3">
      <c r="A3656" s="25"/>
      <c r="B3656"/>
      <c r="C3656"/>
      <c r="D3656"/>
      <c r="E3656"/>
      <c r="F3656"/>
      <c r="G3656"/>
      <c r="H3656" s="14"/>
      <c r="I3656" s="14"/>
      <c r="K3656"/>
      <c r="L3656"/>
      <c r="M3656"/>
      <c r="N3656"/>
      <c r="O3656"/>
      <c r="P3656"/>
      <c r="S3656"/>
    </row>
    <row r="3657" spans="1:19" x14ac:dyDescent="0.3">
      <c r="A3657" s="25"/>
      <c r="B3657"/>
      <c r="C3657"/>
      <c r="D3657"/>
      <c r="E3657"/>
      <c r="F3657"/>
      <c r="G3657"/>
      <c r="H3657" s="14"/>
      <c r="I3657" s="14"/>
      <c r="K3657"/>
      <c r="L3657"/>
      <c r="M3657"/>
      <c r="N3657"/>
      <c r="O3657"/>
      <c r="P3657"/>
      <c r="S3657"/>
    </row>
    <row r="3658" spans="1:19" x14ac:dyDescent="0.3">
      <c r="A3658" s="25"/>
      <c r="B3658"/>
      <c r="C3658"/>
      <c r="D3658"/>
      <c r="E3658"/>
      <c r="F3658"/>
      <c r="G3658"/>
      <c r="H3658" s="26"/>
      <c r="I3658" s="26"/>
      <c r="K3658"/>
      <c r="L3658"/>
      <c r="M3658"/>
      <c r="N3658"/>
      <c r="O3658"/>
      <c r="P3658"/>
      <c r="S3658"/>
    </row>
    <row r="3659" spans="1:19" x14ac:dyDescent="0.3">
      <c r="A3659" s="25"/>
      <c r="B3659"/>
      <c r="C3659"/>
      <c r="D3659"/>
      <c r="E3659"/>
      <c r="F3659"/>
      <c r="G3659"/>
      <c r="H3659" s="26"/>
      <c r="I3659" s="26"/>
      <c r="K3659"/>
      <c r="L3659"/>
      <c r="M3659"/>
      <c r="N3659"/>
      <c r="O3659"/>
      <c r="P3659"/>
      <c r="S3659"/>
    </row>
    <row r="3660" spans="1:19" x14ac:dyDescent="0.3">
      <c r="A3660" s="25"/>
      <c r="B3660"/>
      <c r="C3660"/>
      <c r="D3660"/>
      <c r="E3660"/>
      <c r="F3660"/>
      <c r="G3660"/>
      <c r="H3660" s="26"/>
      <c r="I3660" s="26"/>
      <c r="K3660"/>
      <c r="L3660"/>
      <c r="M3660"/>
      <c r="N3660"/>
      <c r="O3660"/>
      <c r="P3660"/>
      <c r="S3660"/>
    </row>
    <row r="3661" spans="1:19" x14ac:dyDescent="0.3">
      <c r="A3661" s="25"/>
      <c r="B3661"/>
      <c r="C3661"/>
      <c r="D3661"/>
      <c r="E3661"/>
      <c r="F3661"/>
      <c r="G3661"/>
      <c r="H3661" s="26"/>
      <c r="I3661" s="26"/>
      <c r="K3661"/>
      <c r="L3661"/>
      <c r="M3661"/>
      <c r="N3661"/>
      <c r="O3661"/>
      <c r="P3661"/>
      <c r="S3661"/>
    </row>
    <row r="3662" spans="1:19" x14ac:dyDescent="0.3">
      <c r="A3662" s="25"/>
      <c r="B3662"/>
      <c r="C3662"/>
      <c r="D3662"/>
      <c r="E3662"/>
      <c r="F3662"/>
      <c r="G3662"/>
      <c r="H3662" s="26"/>
      <c r="I3662" s="26"/>
      <c r="K3662"/>
      <c r="L3662"/>
      <c r="M3662"/>
      <c r="N3662"/>
      <c r="O3662"/>
      <c r="P3662"/>
      <c r="S3662"/>
    </row>
    <row r="3663" spans="1:19" x14ac:dyDescent="0.3">
      <c r="A3663" s="25"/>
      <c r="B3663"/>
      <c r="C3663"/>
      <c r="D3663"/>
      <c r="E3663"/>
      <c r="F3663"/>
      <c r="G3663"/>
      <c r="H3663" s="14"/>
      <c r="I3663" s="14"/>
      <c r="K3663"/>
      <c r="L3663"/>
      <c r="M3663"/>
      <c r="N3663"/>
      <c r="O3663"/>
      <c r="P3663"/>
      <c r="S3663"/>
    </row>
    <row r="3664" spans="1:19" x14ac:dyDescent="0.3">
      <c r="A3664" s="25"/>
      <c r="B3664"/>
      <c r="C3664"/>
      <c r="D3664"/>
      <c r="E3664"/>
      <c r="F3664"/>
      <c r="G3664"/>
      <c r="H3664" s="14"/>
      <c r="I3664" s="14"/>
      <c r="K3664"/>
      <c r="L3664"/>
      <c r="M3664"/>
      <c r="N3664"/>
      <c r="O3664"/>
      <c r="P3664"/>
      <c r="S3664"/>
    </row>
    <row r="3665" spans="1:20" x14ac:dyDescent="0.3">
      <c r="A3665" s="25"/>
      <c r="B3665"/>
      <c r="C3665"/>
      <c r="D3665"/>
      <c r="E3665"/>
      <c r="F3665"/>
      <c r="G3665"/>
      <c r="H3665" s="14"/>
      <c r="I3665" s="14"/>
      <c r="K3665"/>
      <c r="L3665"/>
      <c r="M3665"/>
      <c r="N3665"/>
      <c r="O3665"/>
      <c r="P3665"/>
      <c r="S3665"/>
    </row>
    <row r="3666" spans="1:20" x14ac:dyDescent="0.3">
      <c r="A3666" s="25"/>
      <c r="B3666"/>
      <c r="C3666"/>
      <c r="D3666"/>
      <c r="E3666"/>
      <c r="F3666"/>
      <c r="G3666"/>
      <c r="H3666" s="14"/>
      <c r="I3666" s="14"/>
      <c r="K3666"/>
      <c r="L3666"/>
      <c r="M3666"/>
      <c r="N3666"/>
      <c r="O3666"/>
      <c r="P3666"/>
      <c r="S3666"/>
    </row>
    <row r="3667" spans="1:20" x14ac:dyDescent="0.3">
      <c r="A3667" s="25"/>
      <c r="B3667"/>
      <c r="C3667"/>
      <c r="D3667"/>
      <c r="E3667"/>
      <c r="F3667"/>
      <c r="G3667"/>
      <c r="H3667" s="14"/>
      <c r="I3667" s="14"/>
      <c r="K3667"/>
      <c r="L3667"/>
      <c r="M3667"/>
      <c r="N3667"/>
      <c r="O3667"/>
      <c r="P3667"/>
      <c r="S3667"/>
    </row>
    <row r="3668" spans="1:20" x14ac:dyDescent="0.3">
      <c r="A3668" s="25"/>
      <c r="B3668"/>
      <c r="C3668"/>
      <c r="D3668"/>
      <c r="E3668"/>
      <c r="F3668"/>
      <c r="G3668"/>
      <c r="H3668" s="26"/>
      <c r="I3668" s="26"/>
      <c r="K3668"/>
      <c r="L3668"/>
      <c r="M3668"/>
      <c r="N3668"/>
      <c r="O3668"/>
      <c r="P3668"/>
      <c r="S3668"/>
    </row>
    <row r="3669" spans="1:20" x14ac:dyDescent="0.3">
      <c r="A3669" s="25"/>
      <c r="B3669"/>
      <c r="C3669"/>
      <c r="D3669"/>
      <c r="E3669"/>
      <c r="F3669"/>
      <c r="G3669"/>
      <c r="H3669" s="26"/>
      <c r="I3669" s="26"/>
      <c r="K3669"/>
      <c r="L3669"/>
      <c r="M3669"/>
      <c r="N3669"/>
      <c r="O3669"/>
      <c r="P3669"/>
      <c r="S3669"/>
      <c r="T3669" s="7"/>
    </row>
    <row r="3670" spans="1:20" x14ac:dyDescent="0.3">
      <c r="A3670" s="25"/>
      <c r="B3670"/>
      <c r="C3670"/>
      <c r="D3670"/>
      <c r="E3670"/>
      <c r="F3670"/>
      <c r="G3670"/>
      <c r="H3670" s="26"/>
      <c r="I3670" s="26"/>
      <c r="K3670"/>
      <c r="L3670"/>
      <c r="M3670"/>
      <c r="N3670"/>
      <c r="O3670"/>
      <c r="P3670"/>
      <c r="S3670"/>
    </row>
    <row r="3671" spans="1:20" x14ac:dyDescent="0.3">
      <c r="A3671" s="25"/>
      <c r="B3671"/>
      <c r="C3671"/>
      <c r="D3671"/>
      <c r="E3671"/>
      <c r="F3671"/>
      <c r="G3671"/>
      <c r="H3671" s="26"/>
      <c r="I3671" s="26"/>
      <c r="K3671"/>
      <c r="L3671"/>
      <c r="M3671"/>
      <c r="N3671"/>
      <c r="O3671"/>
      <c r="P3671"/>
      <c r="S3671"/>
    </row>
    <row r="3672" spans="1:20" x14ac:dyDescent="0.3">
      <c r="A3672" s="25"/>
      <c r="B3672"/>
      <c r="C3672"/>
      <c r="D3672"/>
      <c r="E3672"/>
      <c r="F3672"/>
      <c r="G3672"/>
      <c r="H3672" s="26"/>
      <c r="I3672" s="26"/>
      <c r="K3672"/>
      <c r="L3672"/>
      <c r="M3672"/>
      <c r="N3672"/>
      <c r="O3672"/>
      <c r="P3672"/>
      <c r="S3672"/>
    </row>
    <row r="3673" spans="1:20" x14ac:dyDescent="0.3">
      <c r="A3673" s="25"/>
      <c r="B3673"/>
      <c r="C3673"/>
      <c r="D3673"/>
      <c r="E3673"/>
      <c r="F3673"/>
      <c r="G3673"/>
      <c r="H3673" s="14"/>
      <c r="I3673" s="14"/>
      <c r="K3673"/>
      <c r="L3673"/>
      <c r="M3673"/>
      <c r="N3673"/>
      <c r="O3673"/>
      <c r="P3673"/>
      <c r="S3673"/>
    </row>
    <row r="3674" spans="1:20" x14ac:dyDescent="0.3">
      <c r="A3674" s="25"/>
      <c r="B3674"/>
      <c r="C3674"/>
      <c r="D3674"/>
      <c r="E3674"/>
      <c r="F3674"/>
      <c r="G3674"/>
      <c r="H3674" s="14"/>
      <c r="I3674" s="14"/>
      <c r="K3674"/>
      <c r="L3674"/>
      <c r="M3674"/>
      <c r="N3674"/>
      <c r="O3674"/>
      <c r="P3674"/>
      <c r="S3674"/>
    </row>
    <row r="3675" spans="1:20" x14ac:dyDescent="0.3">
      <c r="A3675" s="25"/>
      <c r="B3675"/>
      <c r="C3675"/>
      <c r="D3675"/>
      <c r="E3675"/>
      <c r="F3675"/>
      <c r="G3675"/>
      <c r="H3675" s="14"/>
      <c r="I3675" s="14"/>
      <c r="K3675"/>
      <c r="L3675"/>
      <c r="M3675"/>
      <c r="N3675"/>
      <c r="O3675"/>
      <c r="P3675"/>
      <c r="S3675"/>
    </row>
    <row r="3676" spans="1:20" x14ac:dyDescent="0.3">
      <c r="A3676" s="25"/>
      <c r="B3676"/>
      <c r="C3676"/>
      <c r="D3676"/>
      <c r="E3676"/>
      <c r="F3676"/>
      <c r="G3676"/>
      <c r="H3676" s="14"/>
      <c r="I3676" s="14"/>
      <c r="K3676"/>
      <c r="L3676"/>
      <c r="M3676"/>
      <c r="N3676"/>
      <c r="O3676"/>
      <c r="P3676"/>
      <c r="S3676"/>
    </row>
    <row r="3677" spans="1:20" x14ac:dyDescent="0.3">
      <c r="A3677" s="25"/>
      <c r="B3677"/>
      <c r="C3677"/>
      <c r="D3677"/>
      <c r="E3677"/>
      <c r="F3677"/>
      <c r="G3677"/>
      <c r="H3677" s="14"/>
      <c r="I3677" s="14"/>
      <c r="K3677"/>
      <c r="L3677"/>
      <c r="M3677"/>
      <c r="N3677"/>
      <c r="O3677"/>
      <c r="P3677"/>
      <c r="S3677"/>
    </row>
    <row r="3678" spans="1:20" x14ac:dyDescent="0.3">
      <c r="A3678" s="25"/>
      <c r="B3678"/>
      <c r="C3678"/>
      <c r="D3678"/>
      <c r="E3678"/>
      <c r="F3678"/>
      <c r="G3678"/>
      <c r="H3678" s="26"/>
      <c r="I3678" s="26"/>
      <c r="K3678"/>
      <c r="L3678"/>
      <c r="M3678"/>
      <c r="N3678"/>
      <c r="O3678"/>
      <c r="P3678"/>
      <c r="S3678"/>
    </row>
    <row r="3679" spans="1:20" x14ac:dyDescent="0.3">
      <c r="A3679" s="25"/>
      <c r="B3679"/>
      <c r="C3679"/>
      <c r="D3679"/>
      <c r="E3679"/>
      <c r="F3679"/>
      <c r="G3679"/>
      <c r="H3679" s="26"/>
      <c r="I3679" s="26"/>
      <c r="K3679"/>
      <c r="L3679"/>
      <c r="M3679"/>
      <c r="N3679"/>
      <c r="O3679"/>
      <c r="P3679"/>
      <c r="S3679"/>
    </row>
    <row r="3680" spans="1:20" x14ac:dyDescent="0.3">
      <c r="A3680" s="25"/>
      <c r="B3680"/>
      <c r="C3680"/>
      <c r="D3680"/>
      <c r="E3680"/>
      <c r="F3680"/>
      <c r="G3680"/>
      <c r="H3680" s="26"/>
      <c r="I3680" s="26"/>
      <c r="K3680"/>
      <c r="L3680"/>
      <c r="M3680"/>
      <c r="N3680"/>
      <c r="O3680"/>
      <c r="P3680"/>
      <c r="S3680"/>
    </row>
    <row r="3681" spans="1:20" x14ac:dyDescent="0.3">
      <c r="A3681" s="25"/>
      <c r="B3681"/>
      <c r="C3681"/>
      <c r="D3681"/>
      <c r="E3681"/>
      <c r="F3681"/>
      <c r="G3681"/>
      <c r="H3681" s="26"/>
      <c r="I3681" s="26"/>
      <c r="K3681"/>
      <c r="L3681"/>
      <c r="M3681"/>
      <c r="N3681"/>
      <c r="O3681"/>
      <c r="P3681"/>
      <c r="S3681"/>
    </row>
    <row r="3682" spans="1:20" x14ac:dyDescent="0.3">
      <c r="A3682" s="25"/>
      <c r="B3682"/>
      <c r="C3682"/>
      <c r="D3682"/>
      <c r="E3682"/>
      <c r="F3682"/>
      <c r="G3682"/>
      <c r="H3682" s="26"/>
      <c r="I3682" s="26"/>
      <c r="K3682"/>
      <c r="L3682"/>
      <c r="M3682"/>
      <c r="N3682"/>
      <c r="O3682"/>
      <c r="P3682"/>
      <c r="S3682"/>
    </row>
    <row r="3683" spans="1:20" x14ac:dyDescent="0.3">
      <c r="A3683" s="25"/>
      <c r="B3683"/>
      <c r="C3683"/>
      <c r="D3683"/>
      <c r="E3683"/>
      <c r="F3683"/>
      <c r="G3683"/>
      <c r="H3683" s="26"/>
      <c r="I3683" s="26"/>
      <c r="K3683"/>
      <c r="L3683"/>
      <c r="M3683"/>
      <c r="N3683"/>
      <c r="O3683"/>
      <c r="P3683"/>
      <c r="S3683"/>
    </row>
    <row r="3684" spans="1:20" x14ac:dyDescent="0.3">
      <c r="A3684" s="25"/>
      <c r="B3684"/>
      <c r="C3684"/>
      <c r="D3684"/>
      <c r="E3684"/>
      <c r="F3684"/>
      <c r="G3684"/>
      <c r="H3684" s="14"/>
      <c r="I3684" s="14"/>
      <c r="K3684"/>
      <c r="L3684"/>
      <c r="M3684"/>
      <c r="N3684"/>
      <c r="O3684"/>
      <c r="P3684"/>
      <c r="S3684"/>
    </row>
    <row r="3685" spans="1:20" x14ac:dyDescent="0.3">
      <c r="A3685" s="25"/>
      <c r="B3685"/>
      <c r="C3685"/>
      <c r="D3685"/>
      <c r="E3685"/>
      <c r="F3685"/>
      <c r="G3685"/>
      <c r="H3685" s="26"/>
      <c r="I3685" s="26"/>
      <c r="K3685"/>
      <c r="L3685"/>
      <c r="M3685"/>
      <c r="N3685"/>
      <c r="O3685"/>
      <c r="P3685"/>
      <c r="S3685"/>
      <c r="T3685" s="7"/>
    </row>
    <row r="3686" spans="1:20" x14ac:dyDescent="0.3">
      <c r="A3686" s="25"/>
      <c r="B3686"/>
      <c r="C3686"/>
      <c r="D3686"/>
      <c r="E3686"/>
      <c r="F3686"/>
      <c r="G3686"/>
      <c r="H3686" s="26"/>
      <c r="I3686" s="26"/>
      <c r="K3686"/>
      <c r="L3686"/>
      <c r="M3686"/>
      <c r="N3686"/>
      <c r="O3686"/>
      <c r="P3686"/>
      <c r="S3686"/>
      <c r="T3686" s="7"/>
    </row>
    <row r="3687" spans="1:20" x14ac:dyDescent="0.3">
      <c r="A3687" s="25"/>
      <c r="B3687"/>
      <c r="C3687"/>
      <c r="D3687"/>
      <c r="E3687"/>
      <c r="F3687"/>
      <c r="G3687"/>
      <c r="H3687" s="26"/>
      <c r="I3687" s="26"/>
      <c r="K3687"/>
      <c r="L3687"/>
      <c r="M3687"/>
      <c r="N3687"/>
      <c r="O3687"/>
      <c r="P3687"/>
      <c r="S3687"/>
    </row>
    <row r="3688" spans="1:20" x14ac:dyDescent="0.3">
      <c r="A3688" s="25"/>
      <c r="B3688"/>
      <c r="C3688"/>
      <c r="D3688"/>
      <c r="E3688"/>
      <c r="F3688"/>
      <c r="G3688"/>
      <c r="H3688" s="26"/>
      <c r="I3688" s="26"/>
      <c r="K3688"/>
      <c r="L3688"/>
      <c r="M3688"/>
      <c r="N3688"/>
      <c r="O3688"/>
      <c r="P3688"/>
      <c r="S3688"/>
    </row>
    <row r="3689" spans="1:20" x14ac:dyDescent="0.3">
      <c r="A3689" s="25"/>
      <c r="B3689"/>
      <c r="C3689"/>
      <c r="D3689"/>
      <c r="E3689"/>
      <c r="F3689"/>
      <c r="G3689"/>
      <c r="H3689" s="14"/>
      <c r="I3689" s="14"/>
      <c r="K3689"/>
      <c r="L3689"/>
      <c r="M3689"/>
      <c r="N3689"/>
      <c r="O3689"/>
      <c r="P3689"/>
      <c r="S3689"/>
    </row>
    <row r="3690" spans="1:20" x14ac:dyDescent="0.3">
      <c r="A3690" s="25"/>
      <c r="B3690"/>
      <c r="C3690"/>
      <c r="D3690"/>
      <c r="E3690"/>
      <c r="F3690"/>
      <c r="G3690"/>
      <c r="H3690" s="14"/>
      <c r="I3690" s="14"/>
      <c r="K3690"/>
      <c r="L3690"/>
      <c r="M3690"/>
      <c r="N3690"/>
      <c r="O3690"/>
      <c r="P3690"/>
      <c r="S3690"/>
    </row>
    <row r="3691" spans="1:20" x14ac:dyDescent="0.3">
      <c r="A3691" s="25"/>
      <c r="B3691"/>
      <c r="C3691"/>
      <c r="D3691"/>
      <c r="E3691"/>
      <c r="F3691"/>
      <c r="G3691"/>
      <c r="H3691" s="14"/>
      <c r="I3691" s="14"/>
      <c r="K3691"/>
      <c r="L3691"/>
      <c r="M3691"/>
      <c r="N3691"/>
      <c r="O3691"/>
      <c r="P3691"/>
      <c r="S3691"/>
    </row>
    <row r="3692" spans="1:20" x14ac:dyDescent="0.3">
      <c r="A3692" s="25"/>
      <c r="B3692"/>
      <c r="C3692"/>
      <c r="D3692"/>
      <c r="E3692"/>
      <c r="F3692"/>
      <c r="G3692"/>
      <c r="H3692" s="14"/>
      <c r="I3692" s="14"/>
      <c r="K3692"/>
      <c r="L3692"/>
      <c r="M3692"/>
      <c r="N3692"/>
      <c r="O3692"/>
      <c r="P3692"/>
      <c r="S3692"/>
    </row>
    <row r="3693" spans="1:20" x14ac:dyDescent="0.3">
      <c r="A3693" s="25"/>
      <c r="B3693"/>
      <c r="C3693"/>
      <c r="D3693"/>
      <c r="E3693"/>
      <c r="F3693"/>
      <c r="G3693"/>
      <c r="H3693" s="26"/>
      <c r="I3693" s="26"/>
      <c r="K3693"/>
      <c r="L3693"/>
      <c r="M3693"/>
      <c r="N3693"/>
      <c r="O3693"/>
      <c r="P3693"/>
      <c r="S3693"/>
    </row>
    <row r="3694" spans="1:20" x14ac:dyDescent="0.3">
      <c r="A3694" s="25"/>
      <c r="B3694"/>
      <c r="C3694"/>
      <c r="D3694"/>
      <c r="E3694"/>
      <c r="F3694"/>
      <c r="G3694"/>
      <c r="H3694" s="26"/>
      <c r="I3694" s="26"/>
      <c r="K3694"/>
      <c r="L3694"/>
      <c r="M3694"/>
      <c r="N3694"/>
      <c r="O3694"/>
      <c r="P3694"/>
      <c r="S3694"/>
    </row>
    <row r="3695" spans="1:20" x14ac:dyDescent="0.3">
      <c r="A3695" s="25"/>
      <c r="B3695"/>
      <c r="C3695"/>
      <c r="D3695"/>
      <c r="E3695"/>
      <c r="F3695"/>
      <c r="G3695"/>
      <c r="H3695" s="26"/>
      <c r="I3695" s="26"/>
      <c r="K3695"/>
      <c r="L3695"/>
      <c r="M3695"/>
      <c r="N3695"/>
      <c r="O3695"/>
      <c r="P3695"/>
      <c r="S3695"/>
    </row>
    <row r="3696" spans="1:20" x14ac:dyDescent="0.3">
      <c r="A3696" s="25"/>
      <c r="B3696"/>
      <c r="C3696"/>
      <c r="D3696"/>
      <c r="E3696"/>
      <c r="F3696"/>
      <c r="G3696"/>
      <c r="H3696" s="26"/>
      <c r="I3696" s="26"/>
      <c r="K3696"/>
      <c r="L3696"/>
      <c r="M3696"/>
      <c r="N3696"/>
      <c r="O3696"/>
      <c r="P3696"/>
      <c r="S3696"/>
    </row>
    <row r="3697" spans="1:19" x14ac:dyDescent="0.3">
      <c r="A3697" s="25"/>
      <c r="B3697"/>
      <c r="C3697"/>
      <c r="D3697"/>
      <c r="E3697"/>
      <c r="F3697"/>
      <c r="G3697"/>
      <c r="H3697" s="26"/>
      <c r="I3697" s="26"/>
      <c r="K3697"/>
      <c r="L3697"/>
      <c r="M3697"/>
      <c r="N3697"/>
      <c r="O3697"/>
      <c r="P3697"/>
      <c r="S3697"/>
    </row>
    <row r="3698" spans="1:19" x14ac:dyDescent="0.3">
      <c r="A3698" s="25"/>
      <c r="B3698"/>
      <c r="C3698"/>
      <c r="D3698"/>
      <c r="E3698"/>
      <c r="F3698"/>
      <c r="G3698"/>
      <c r="H3698" s="26"/>
      <c r="I3698" s="26"/>
      <c r="K3698"/>
      <c r="L3698"/>
      <c r="M3698"/>
      <c r="N3698"/>
      <c r="O3698"/>
      <c r="P3698"/>
      <c r="S3698"/>
    </row>
    <row r="3699" spans="1:19" x14ac:dyDescent="0.3">
      <c r="A3699" s="25"/>
      <c r="B3699"/>
      <c r="C3699"/>
      <c r="D3699"/>
      <c r="E3699"/>
      <c r="F3699"/>
      <c r="G3699"/>
      <c r="H3699" s="26"/>
      <c r="I3699" s="26"/>
      <c r="K3699"/>
      <c r="L3699"/>
      <c r="M3699"/>
      <c r="N3699"/>
      <c r="O3699"/>
      <c r="P3699"/>
      <c r="S3699"/>
    </row>
    <row r="3700" spans="1:19" x14ac:dyDescent="0.3">
      <c r="A3700" s="25"/>
      <c r="B3700"/>
      <c r="C3700"/>
      <c r="D3700"/>
      <c r="E3700"/>
      <c r="F3700"/>
      <c r="G3700"/>
      <c r="H3700" s="26"/>
      <c r="I3700" s="26"/>
      <c r="K3700"/>
      <c r="L3700"/>
      <c r="M3700"/>
      <c r="N3700"/>
      <c r="O3700"/>
      <c r="P3700"/>
      <c r="S3700"/>
    </row>
    <row r="3701" spans="1:19" x14ac:dyDescent="0.3">
      <c r="A3701" s="25"/>
      <c r="B3701"/>
      <c r="C3701"/>
      <c r="D3701"/>
      <c r="E3701"/>
      <c r="F3701"/>
      <c r="G3701"/>
      <c r="H3701" s="26"/>
      <c r="I3701" s="26"/>
      <c r="K3701"/>
      <c r="L3701"/>
      <c r="M3701"/>
      <c r="N3701"/>
      <c r="O3701"/>
      <c r="P3701"/>
      <c r="S3701"/>
    </row>
    <row r="3702" spans="1:19" x14ac:dyDescent="0.3">
      <c r="A3702" s="25"/>
      <c r="B3702"/>
      <c r="C3702"/>
      <c r="D3702"/>
      <c r="E3702"/>
      <c r="F3702"/>
      <c r="G3702"/>
      <c r="H3702" s="26"/>
      <c r="I3702" s="26"/>
      <c r="K3702"/>
      <c r="L3702"/>
      <c r="M3702"/>
      <c r="N3702"/>
      <c r="O3702"/>
      <c r="P3702"/>
      <c r="S3702"/>
    </row>
    <row r="3703" spans="1:19" x14ac:dyDescent="0.3">
      <c r="A3703" s="25"/>
      <c r="B3703"/>
      <c r="C3703"/>
      <c r="D3703"/>
      <c r="E3703"/>
      <c r="F3703"/>
      <c r="G3703"/>
      <c r="H3703" s="26"/>
      <c r="I3703" s="26"/>
      <c r="K3703"/>
      <c r="L3703"/>
      <c r="M3703"/>
      <c r="N3703"/>
      <c r="O3703"/>
      <c r="P3703"/>
      <c r="S3703"/>
    </row>
    <row r="3704" spans="1:19" x14ac:dyDescent="0.3">
      <c r="A3704" s="25"/>
      <c r="B3704"/>
      <c r="C3704"/>
      <c r="D3704"/>
      <c r="E3704"/>
      <c r="F3704"/>
      <c r="G3704"/>
      <c r="H3704" s="26"/>
      <c r="I3704" s="26"/>
      <c r="K3704"/>
      <c r="L3704"/>
      <c r="M3704"/>
      <c r="N3704"/>
      <c r="O3704"/>
      <c r="P3704"/>
      <c r="S3704"/>
    </row>
    <row r="3705" spans="1:19" x14ac:dyDescent="0.3">
      <c r="A3705" s="25"/>
      <c r="B3705"/>
      <c r="C3705"/>
      <c r="D3705"/>
      <c r="E3705"/>
      <c r="F3705"/>
      <c r="G3705"/>
      <c r="H3705" s="26"/>
      <c r="I3705" s="26"/>
      <c r="K3705"/>
      <c r="L3705"/>
      <c r="M3705"/>
      <c r="N3705"/>
      <c r="O3705"/>
      <c r="P3705"/>
      <c r="S3705"/>
    </row>
    <row r="3706" spans="1:19" x14ac:dyDescent="0.3">
      <c r="A3706" s="25"/>
      <c r="B3706"/>
      <c r="C3706"/>
      <c r="D3706"/>
      <c r="E3706"/>
      <c r="F3706"/>
      <c r="G3706"/>
      <c r="H3706" s="26"/>
      <c r="I3706" s="26"/>
      <c r="K3706"/>
      <c r="L3706"/>
      <c r="M3706"/>
      <c r="N3706"/>
      <c r="O3706"/>
      <c r="P3706"/>
      <c r="S3706"/>
    </row>
    <row r="3707" spans="1:19" x14ac:dyDescent="0.3">
      <c r="A3707" s="25"/>
      <c r="B3707"/>
      <c r="C3707"/>
      <c r="D3707"/>
      <c r="E3707"/>
      <c r="F3707"/>
      <c r="G3707"/>
      <c r="H3707" s="26"/>
      <c r="I3707" s="26"/>
      <c r="K3707"/>
      <c r="L3707"/>
      <c r="M3707"/>
      <c r="N3707"/>
      <c r="O3707"/>
      <c r="P3707"/>
      <c r="S3707"/>
    </row>
    <row r="3708" spans="1:19" x14ac:dyDescent="0.3">
      <c r="A3708" s="25"/>
      <c r="B3708"/>
      <c r="C3708"/>
      <c r="D3708"/>
      <c r="E3708"/>
      <c r="F3708"/>
      <c r="G3708"/>
      <c r="H3708" s="26"/>
      <c r="I3708" s="26"/>
      <c r="K3708"/>
      <c r="L3708"/>
      <c r="M3708"/>
      <c r="N3708"/>
      <c r="O3708"/>
      <c r="P3708"/>
      <c r="S3708"/>
    </row>
    <row r="3709" spans="1:19" x14ac:dyDescent="0.3">
      <c r="A3709" s="25"/>
      <c r="B3709"/>
      <c r="C3709"/>
      <c r="D3709"/>
      <c r="E3709"/>
      <c r="F3709"/>
      <c r="G3709"/>
      <c r="H3709" s="26"/>
      <c r="I3709" s="26"/>
      <c r="K3709"/>
      <c r="L3709"/>
      <c r="M3709"/>
      <c r="N3709"/>
      <c r="O3709"/>
      <c r="P3709"/>
      <c r="S3709"/>
    </row>
    <row r="3710" spans="1:19" x14ac:dyDescent="0.3">
      <c r="A3710" s="25"/>
      <c r="B3710"/>
      <c r="C3710"/>
      <c r="D3710"/>
      <c r="E3710"/>
      <c r="F3710"/>
      <c r="G3710"/>
      <c r="H3710" s="26"/>
      <c r="I3710" s="26"/>
      <c r="K3710"/>
      <c r="L3710"/>
      <c r="M3710"/>
      <c r="N3710"/>
      <c r="O3710"/>
      <c r="P3710"/>
      <c r="S3710"/>
    </row>
    <row r="3711" spans="1:19" x14ac:dyDescent="0.3">
      <c r="A3711" s="25"/>
      <c r="B3711"/>
      <c r="C3711"/>
      <c r="D3711"/>
      <c r="E3711"/>
      <c r="F3711"/>
      <c r="G3711"/>
      <c r="H3711" s="26"/>
      <c r="I3711" s="26"/>
      <c r="K3711"/>
      <c r="L3711"/>
      <c r="M3711"/>
      <c r="N3711"/>
      <c r="O3711"/>
      <c r="P3711"/>
      <c r="S3711"/>
    </row>
    <row r="3712" spans="1:19" x14ac:dyDescent="0.3">
      <c r="A3712" s="25"/>
      <c r="B3712"/>
      <c r="C3712"/>
      <c r="D3712"/>
      <c r="E3712"/>
      <c r="F3712"/>
      <c r="G3712"/>
      <c r="H3712" s="26"/>
      <c r="I3712" s="26"/>
      <c r="K3712"/>
      <c r="L3712"/>
      <c r="M3712"/>
      <c r="N3712"/>
      <c r="O3712"/>
      <c r="P3712"/>
      <c r="S3712"/>
    </row>
    <row r="3713" spans="1:20" x14ac:dyDescent="0.3">
      <c r="A3713" s="25"/>
      <c r="B3713"/>
      <c r="C3713"/>
      <c r="D3713"/>
      <c r="E3713"/>
      <c r="F3713"/>
      <c r="G3713"/>
      <c r="H3713" s="26"/>
      <c r="I3713" s="26"/>
      <c r="K3713"/>
      <c r="L3713"/>
      <c r="M3713"/>
      <c r="N3713"/>
      <c r="O3713"/>
      <c r="P3713"/>
      <c r="S3713"/>
    </row>
    <row r="3714" spans="1:20" x14ac:dyDescent="0.3">
      <c r="A3714" s="25"/>
      <c r="B3714"/>
      <c r="C3714"/>
      <c r="D3714"/>
      <c r="E3714"/>
      <c r="F3714"/>
      <c r="G3714"/>
      <c r="H3714" s="26"/>
      <c r="I3714" s="26"/>
      <c r="K3714"/>
      <c r="L3714"/>
      <c r="M3714"/>
      <c r="N3714"/>
      <c r="O3714"/>
      <c r="P3714"/>
      <c r="S3714"/>
    </row>
    <row r="3715" spans="1:20" x14ac:dyDescent="0.3">
      <c r="A3715" s="25"/>
      <c r="B3715"/>
      <c r="C3715"/>
      <c r="D3715"/>
      <c r="E3715"/>
      <c r="F3715"/>
      <c r="G3715"/>
      <c r="H3715" s="26"/>
      <c r="I3715" s="26"/>
      <c r="K3715"/>
      <c r="L3715"/>
      <c r="M3715"/>
      <c r="N3715"/>
      <c r="O3715"/>
      <c r="P3715"/>
      <c r="S3715"/>
    </row>
    <row r="3716" spans="1:20" x14ac:dyDescent="0.3">
      <c r="A3716" s="25"/>
      <c r="B3716"/>
      <c r="C3716"/>
      <c r="D3716"/>
      <c r="E3716"/>
      <c r="F3716"/>
      <c r="G3716"/>
      <c r="H3716" s="26"/>
      <c r="I3716" s="26"/>
      <c r="K3716"/>
      <c r="L3716"/>
      <c r="M3716"/>
      <c r="N3716"/>
      <c r="O3716"/>
      <c r="P3716"/>
      <c r="S3716"/>
    </row>
    <row r="3717" spans="1:20" x14ac:dyDescent="0.3">
      <c r="A3717" s="25"/>
      <c r="B3717"/>
      <c r="C3717"/>
      <c r="D3717"/>
      <c r="E3717"/>
      <c r="F3717"/>
      <c r="G3717"/>
      <c r="H3717" s="26"/>
      <c r="I3717" s="26"/>
      <c r="K3717"/>
      <c r="L3717"/>
      <c r="M3717"/>
      <c r="N3717"/>
      <c r="O3717"/>
      <c r="P3717"/>
      <c r="S3717"/>
    </row>
    <row r="3718" spans="1:20" x14ac:dyDescent="0.3">
      <c r="A3718" s="25"/>
      <c r="B3718"/>
      <c r="C3718"/>
      <c r="D3718"/>
      <c r="E3718"/>
      <c r="F3718"/>
      <c r="G3718"/>
      <c r="H3718" s="26"/>
      <c r="I3718" s="26"/>
      <c r="K3718"/>
      <c r="L3718"/>
      <c r="M3718"/>
      <c r="N3718"/>
      <c r="O3718"/>
      <c r="P3718"/>
      <c r="S3718"/>
    </row>
    <row r="3719" spans="1:20" x14ac:dyDescent="0.3">
      <c r="A3719" s="25"/>
      <c r="B3719"/>
      <c r="C3719"/>
      <c r="D3719"/>
      <c r="E3719"/>
      <c r="F3719"/>
      <c r="G3719"/>
      <c r="H3719" s="26"/>
      <c r="I3719" s="26"/>
      <c r="K3719"/>
      <c r="L3719"/>
      <c r="M3719"/>
      <c r="N3719"/>
      <c r="O3719"/>
      <c r="P3719"/>
      <c r="S3719"/>
    </row>
    <row r="3720" spans="1:20" x14ac:dyDescent="0.3">
      <c r="A3720" s="25"/>
      <c r="B3720"/>
      <c r="C3720"/>
      <c r="D3720"/>
      <c r="E3720"/>
      <c r="F3720"/>
      <c r="G3720"/>
      <c r="H3720" s="26"/>
      <c r="I3720" s="26"/>
      <c r="K3720"/>
      <c r="L3720"/>
      <c r="M3720"/>
      <c r="N3720"/>
      <c r="O3720"/>
      <c r="P3720"/>
      <c r="S3720"/>
    </row>
    <row r="3721" spans="1:20" x14ac:dyDescent="0.3">
      <c r="A3721" s="25"/>
      <c r="B3721"/>
      <c r="C3721"/>
      <c r="D3721"/>
      <c r="E3721"/>
      <c r="F3721"/>
      <c r="G3721"/>
      <c r="H3721" s="26"/>
      <c r="I3721" s="26"/>
      <c r="K3721"/>
      <c r="L3721"/>
      <c r="M3721"/>
      <c r="N3721"/>
      <c r="O3721"/>
      <c r="P3721"/>
      <c r="S3721"/>
    </row>
    <row r="3722" spans="1:20" x14ac:dyDescent="0.3">
      <c r="A3722" s="25"/>
      <c r="B3722"/>
      <c r="C3722"/>
      <c r="D3722"/>
      <c r="E3722"/>
      <c r="F3722"/>
      <c r="G3722"/>
      <c r="H3722" s="26"/>
      <c r="I3722" s="26"/>
      <c r="K3722"/>
      <c r="L3722"/>
      <c r="M3722"/>
      <c r="N3722"/>
      <c r="O3722"/>
      <c r="P3722"/>
      <c r="S3722"/>
      <c r="T3722" s="7"/>
    </row>
    <row r="3723" spans="1:20" x14ac:dyDescent="0.3">
      <c r="A3723" s="25"/>
      <c r="B3723"/>
      <c r="C3723"/>
      <c r="D3723"/>
      <c r="E3723"/>
      <c r="F3723"/>
      <c r="G3723"/>
      <c r="H3723" s="26"/>
      <c r="I3723" s="26"/>
      <c r="K3723"/>
      <c r="L3723"/>
      <c r="M3723"/>
      <c r="N3723"/>
      <c r="O3723"/>
      <c r="P3723"/>
      <c r="S3723"/>
    </row>
    <row r="3724" spans="1:20" x14ac:dyDescent="0.3">
      <c r="A3724" s="25"/>
      <c r="B3724"/>
      <c r="C3724"/>
      <c r="D3724"/>
      <c r="E3724"/>
      <c r="F3724"/>
      <c r="G3724"/>
      <c r="H3724" s="26"/>
      <c r="I3724" s="26"/>
      <c r="K3724"/>
      <c r="L3724"/>
      <c r="M3724"/>
      <c r="N3724"/>
      <c r="O3724"/>
      <c r="P3724"/>
      <c r="S3724"/>
    </row>
    <row r="3725" spans="1:20" x14ac:dyDescent="0.3">
      <c r="A3725" s="25"/>
      <c r="B3725"/>
      <c r="C3725"/>
      <c r="D3725"/>
      <c r="E3725"/>
      <c r="F3725"/>
      <c r="G3725"/>
      <c r="H3725" s="26"/>
      <c r="I3725" s="26"/>
      <c r="K3725"/>
      <c r="L3725"/>
      <c r="M3725"/>
      <c r="N3725"/>
      <c r="O3725"/>
      <c r="P3725"/>
      <c r="S3725"/>
    </row>
    <row r="3726" spans="1:20" x14ac:dyDescent="0.3">
      <c r="A3726" s="25"/>
      <c r="B3726"/>
      <c r="C3726"/>
      <c r="D3726"/>
      <c r="E3726"/>
      <c r="F3726"/>
      <c r="G3726"/>
      <c r="H3726" s="26"/>
      <c r="I3726" s="26"/>
      <c r="K3726"/>
      <c r="L3726"/>
      <c r="M3726"/>
      <c r="N3726"/>
      <c r="O3726"/>
      <c r="P3726"/>
      <c r="S3726"/>
    </row>
    <row r="3727" spans="1:20" x14ac:dyDescent="0.3">
      <c r="A3727" s="25"/>
      <c r="B3727"/>
      <c r="C3727"/>
      <c r="D3727"/>
      <c r="E3727"/>
      <c r="F3727"/>
      <c r="G3727"/>
      <c r="H3727" s="14"/>
      <c r="I3727" s="14"/>
      <c r="K3727"/>
      <c r="L3727"/>
      <c r="M3727"/>
      <c r="N3727"/>
      <c r="O3727"/>
      <c r="P3727"/>
      <c r="S3727"/>
    </row>
    <row r="3728" spans="1:20" x14ac:dyDescent="0.3">
      <c r="A3728" s="25"/>
      <c r="B3728"/>
      <c r="C3728"/>
      <c r="D3728"/>
      <c r="E3728"/>
      <c r="F3728"/>
      <c r="G3728"/>
      <c r="H3728" s="14"/>
      <c r="I3728" s="14"/>
      <c r="K3728"/>
      <c r="L3728"/>
      <c r="M3728"/>
      <c r="N3728"/>
      <c r="O3728"/>
      <c r="P3728"/>
      <c r="S3728"/>
    </row>
    <row r="3729" spans="1:20" x14ac:dyDescent="0.3">
      <c r="A3729" s="25"/>
      <c r="B3729"/>
      <c r="C3729"/>
      <c r="D3729"/>
      <c r="E3729"/>
      <c r="F3729"/>
      <c r="G3729"/>
      <c r="H3729" s="14"/>
      <c r="I3729" s="14"/>
      <c r="K3729"/>
      <c r="L3729"/>
      <c r="M3729"/>
      <c r="N3729"/>
      <c r="O3729"/>
      <c r="P3729"/>
      <c r="S3729"/>
    </row>
    <row r="3730" spans="1:20" x14ac:dyDescent="0.3">
      <c r="A3730" s="25"/>
      <c r="B3730"/>
      <c r="C3730"/>
      <c r="D3730"/>
      <c r="E3730"/>
      <c r="F3730"/>
      <c r="G3730"/>
      <c r="H3730" s="14"/>
      <c r="I3730" s="14"/>
      <c r="K3730"/>
      <c r="L3730"/>
      <c r="M3730"/>
      <c r="N3730"/>
      <c r="O3730"/>
      <c r="P3730"/>
      <c r="S3730"/>
    </row>
    <row r="3731" spans="1:20" x14ac:dyDescent="0.3">
      <c r="A3731" s="25"/>
      <c r="B3731"/>
      <c r="C3731"/>
      <c r="D3731"/>
      <c r="E3731"/>
      <c r="F3731"/>
      <c r="G3731"/>
      <c r="H3731" s="14"/>
      <c r="I3731" s="14"/>
      <c r="K3731"/>
      <c r="L3731"/>
      <c r="M3731"/>
      <c r="N3731"/>
      <c r="O3731"/>
      <c r="P3731"/>
      <c r="S3731"/>
    </row>
    <row r="3732" spans="1:20" x14ac:dyDescent="0.3">
      <c r="A3732" s="25"/>
      <c r="B3732"/>
      <c r="C3732"/>
      <c r="D3732"/>
      <c r="E3732"/>
      <c r="F3732"/>
      <c r="G3732"/>
      <c r="H3732" s="14"/>
      <c r="I3732" s="14"/>
      <c r="K3732"/>
      <c r="L3732"/>
      <c r="M3732"/>
      <c r="N3732"/>
      <c r="O3732"/>
      <c r="P3732"/>
      <c r="S3732"/>
    </row>
    <row r="3733" spans="1:20" x14ac:dyDescent="0.3">
      <c r="A3733" s="25"/>
      <c r="B3733"/>
      <c r="C3733"/>
      <c r="D3733"/>
      <c r="E3733"/>
      <c r="F3733"/>
      <c r="G3733"/>
      <c r="H3733" s="14"/>
      <c r="I3733" s="14"/>
      <c r="K3733"/>
      <c r="L3733"/>
      <c r="M3733"/>
      <c r="N3733"/>
      <c r="O3733"/>
      <c r="P3733"/>
      <c r="S3733"/>
    </row>
    <row r="3734" spans="1:20" x14ac:dyDescent="0.3">
      <c r="A3734" s="25"/>
      <c r="B3734"/>
      <c r="C3734"/>
      <c r="D3734"/>
      <c r="E3734"/>
      <c r="F3734"/>
      <c r="G3734"/>
      <c r="H3734" s="14"/>
      <c r="I3734" s="14"/>
      <c r="K3734"/>
      <c r="L3734"/>
      <c r="M3734"/>
      <c r="N3734"/>
      <c r="O3734"/>
      <c r="P3734"/>
      <c r="S3734"/>
    </row>
    <row r="3735" spans="1:20" x14ac:dyDescent="0.3">
      <c r="A3735" s="25"/>
      <c r="B3735"/>
      <c r="C3735"/>
      <c r="D3735"/>
      <c r="E3735"/>
      <c r="F3735"/>
      <c r="G3735"/>
      <c r="H3735" s="26"/>
      <c r="I3735" s="26"/>
      <c r="K3735"/>
      <c r="L3735"/>
      <c r="M3735"/>
      <c r="N3735"/>
      <c r="O3735"/>
      <c r="P3735"/>
      <c r="S3735"/>
    </row>
    <row r="3736" spans="1:20" x14ac:dyDescent="0.3">
      <c r="A3736" s="25"/>
      <c r="B3736"/>
      <c r="C3736"/>
      <c r="D3736"/>
      <c r="E3736"/>
      <c r="F3736"/>
      <c r="G3736"/>
      <c r="H3736" s="26"/>
      <c r="I3736" s="26"/>
      <c r="K3736"/>
      <c r="L3736"/>
      <c r="M3736"/>
      <c r="N3736"/>
      <c r="O3736"/>
      <c r="P3736"/>
      <c r="S3736"/>
    </row>
    <row r="3737" spans="1:20" x14ac:dyDescent="0.3">
      <c r="A3737" s="25"/>
      <c r="B3737"/>
      <c r="C3737"/>
      <c r="D3737"/>
      <c r="E3737"/>
      <c r="F3737"/>
      <c r="G3737"/>
      <c r="H3737" s="26"/>
      <c r="I3737" s="26"/>
      <c r="K3737"/>
      <c r="L3737"/>
      <c r="M3737"/>
      <c r="N3737"/>
      <c r="O3737"/>
      <c r="P3737"/>
      <c r="S3737"/>
    </row>
    <row r="3738" spans="1:20" x14ac:dyDescent="0.3">
      <c r="A3738" s="25"/>
      <c r="B3738"/>
      <c r="C3738"/>
      <c r="D3738"/>
      <c r="E3738"/>
      <c r="F3738"/>
      <c r="G3738"/>
      <c r="H3738" s="26"/>
      <c r="I3738" s="26"/>
      <c r="K3738"/>
      <c r="L3738"/>
      <c r="M3738"/>
      <c r="N3738"/>
      <c r="O3738"/>
      <c r="P3738"/>
      <c r="S3738"/>
    </row>
    <row r="3739" spans="1:20" x14ac:dyDescent="0.3">
      <c r="A3739" s="25"/>
      <c r="B3739"/>
      <c r="C3739"/>
      <c r="D3739"/>
      <c r="E3739"/>
      <c r="F3739"/>
      <c r="G3739"/>
      <c r="H3739" s="26"/>
      <c r="I3739" s="26"/>
      <c r="K3739"/>
      <c r="L3739"/>
      <c r="M3739"/>
      <c r="N3739"/>
      <c r="O3739"/>
      <c r="P3739"/>
      <c r="S3739"/>
    </row>
    <row r="3740" spans="1:20" x14ac:dyDescent="0.3">
      <c r="A3740" s="25"/>
      <c r="B3740"/>
      <c r="C3740"/>
      <c r="D3740"/>
      <c r="E3740"/>
      <c r="F3740"/>
      <c r="G3740"/>
      <c r="H3740" s="26"/>
      <c r="I3740" s="26"/>
      <c r="K3740"/>
      <c r="L3740"/>
      <c r="M3740"/>
      <c r="N3740"/>
      <c r="O3740"/>
      <c r="P3740"/>
      <c r="S3740"/>
    </row>
    <row r="3741" spans="1:20" x14ac:dyDescent="0.3">
      <c r="A3741" s="25"/>
      <c r="B3741"/>
      <c r="C3741"/>
      <c r="D3741"/>
      <c r="E3741"/>
      <c r="F3741"/>
      <c r="G3741"/>
      <c r="H3741" s="26"/>
      <c r="I3741" s="26"/>
      <c r="K3741"/>
      <c r="L3741"/>
      <c r="M3741"/>
      <c r="N3741"/>
      <c r="O3741"/>
      <c r="P3741"/>
      <c r="S3741"/>
    </row>
    <row r="3742" spans="1:20" x14ac:dyDescent="0.3">
      <c r="A3742" s="25"/>
      <c r="B3742"/>
      <c r="C3742"/>
      <c r="D3742"/>
      <c r="E3742"/>
      <c r="F3742"/>
      <c r="G3742"/>
      <c r="H3742" s="26"/>
      <c r="I3742" s="26"/>
      <c r="K3742"/>
      <c r="L3742"/>
      <c r="M3742"/>
      <c r="N3742"/>
      <c r="O3742"/>
      <c r="P3742"/>
      <c r="S3742"/>
    </row>
    <row r="3743" spans="1:20" x14ac:dyDescent="0.3">
      <c r="A3743" s="25"/>
      <c r="B3743"/>
      <c r="C3743"/>
      <c r="D3743"/>
      <c r="E3743"/>
      <c r="F3743"/>
      <c r="G3743"/>
      <c r="H3743" s="26"/>
      <c r="I3743" s="26"/>
      <c r="K3743"/>
      <c r="L3743"/>
      <c r="M3743"/>
      <c r="N3743"/>
      <c r="O3743"/>
      <c r="P3743"/>
      <c r="S3743"/>
      <c r="T3743" s="7"/>
    </row>
    <row r="3744" spans="1:20" x14ac:dyDescent="0.3">
      <c r="A3744" s="25"/>
      <c r="B3744"/>
      <c r="C3744"/>
      <c r="D3744"/>
      <c r="E3744"/>
      <c r="F3744"/>
      <c r="G3744"/>
      <c r="H3744" s="26"/>
      <c r="I3744" s="26"/>
      <c r="K3744"/>
      <c r="L3744"/>
      <c r="M3744"/>
      <c r="N3744"/>
      <c r="O3744"/>
      <c r="P3744"/>
      <c r="S3744"/>
    </row>
    <row r="3745" spans="1:19" x14ac:dyDescent="0.3">
      <c r="A3745" s="25"/>
      <c r="B3745"/>
      <c r="C3745"/>
      <c r="D3745"/>
      <c r="E3745"/>
      <c r="F3745"/>
      <c r="G3745"/>
      <c r="H3745" s="26"/>
      <c r="I3745" s="26"/>
      <c r="K3745"/>
      <c r="L3745"/>
      <c r="M3745"/>
      <c r="N3745"/>
      <c r="O3745"/>
      <c r="P3745"/>
      <c r="S3745"/>
    </row>
    <row r="3746" spans="1:19" x14ac:dyDescent="0.3">
      <c r="A3746" s="25"/>
      <c r="B3746"/>
      <c r="C3746"/>
      <c r="D3746"/>
      <c r="E3746"/>
      <c r="F3746"/>
      <c r="G3746"/>
      <c r="H3746" s="26"/>
      <c r="I3746" s="26"/>
      <c r="K3746"/>
      <c r="L3746"/>
      <c r="M3746"/>
      <c r="N3746"/>
      <c r="O3746"/>
      <c r="P3746"/>
      <c r="S3746"/>
    </row>
    <row r="3747" spans="1:19" x14ac:dyDescent="0.3">
      <c r="A3747" s="25"/>
      <c r="B3747"/>
      <c r="C3747"/>
      <c r="D3747"/>
      <c r="E3747"/>
      <c r="F3747"/>
      <c r="G3747"/>
      <c r="H3747" s="26"/>
      <c r="I3747" s="26"/>
      <c r="K3747"/>
      <c r="L3747"/>
      <c r="M3747"/>
      <c r="N3747"/>
      <c r="O3747"/>
      <c r="P3747"/>
      <c r="S3747"/>
    </row>
    <row r="3748" spans="1:19" x14ac:dyDescent="0.3">
      <c r="A3748" s="25"/>
      <c r="B3748"/>
      <c r="C3748"/>
      <c r="D3748"/>
      <c r="E3748"/>
      <c r="F3748"/>
      <c r="G3748"/>
      <c r="H3748" s="26"/>
      <c r="I3748" s="26"/>
      <c r="K3748"/>
      <c r="L3748"/>
      <c r="M3748"/>
      <c r="N3748"/>
      <c r="O3748"/>
      <c r="P3748"/>
      <c r="S3748"/>
    </row>
    <row r="3749" spans="1:19" x14ac:dyDescent="0.3">
      <c r="A3749" s="25"/>
      <c r="B3749"/>
      <c r="C3749"/>
      <c r="D3749"/>
      <c r="E3749"/>
      <c r="F3749"/>
      <c r="G3749"/>
      <c r="H3749" s="26"/>
      <c r="I3749" s="26"/>
      <c r="K3749"/>
      <c r="L3749"/>
      <c r="M3749"/>
      <c r="N3749"/>
      <c r="O3749"/>
      <c r="P3749"/>
      <c r="S3749"/>
    </row>
    <row r="3750" spans="1:19" x14ac:dyDescent="0.3">
      <c r="A3750" s="25"/>
      <c r="B3750"/>
      <c r="C3750"/>
      <c r="D3750"/>
      <c r="E3750"/>
      <c r="F3750"/>
      <c r="G3750"/>
      <c r="H3750" s="26"/>
      <c r="I3750" s="26"/>
      <c r="K3750"/>
      <c r="L3750"/>
      <c r="M3750"/>
      <c r="N3750"/>
      <c r="O3750"/>
      <c r="P3750"/>
      <c r="S3750"/>
    </row>
    <row r="3751" spans="1:19" x14ac:dyDescent="0.3">
      <c r="A3751" s="25"/>
      <c r="B3751"/>
      <c r="C3751"/>
      <c r="D3751"/>
      <c r="E3751"/>
      <c r="F3751"/>
      <c r="G3751"/>
      <c r="H3751" s="26"/>
      <c r="I3751" s="26"/>
      <c r="K3751"/>
      <c r="L3751"/>
      <c r="M3751"/>
      <c r="N3751"/>
      <c r="O3751"/>
      <c r="P3751"/>
      <c r="S3751"/>
    </row>
    <row r="3752" spans="1:19" x14ac:dyDescent="0.3">
      <c r="A3752" s="25"/>
      <c r="B3752"/>
      <c r="C3752"/>
      <c r="D3752"/>
      <c r="E3752"/>
      <c r="F3752"/>
      <c r="G3752"/>
      <c r="H3752" s="26"/>
      <c r="I3752" s="26"/>
      <c r="K3752"/>
      <c r="L3752"/>
      <c r="M3752"/>
      <c r="N3752"/>
      <c r="O3752"/>
      <c r="P3752"/>
      <c r="S3752"/>
    </row>
    <row r="3753" spans="1:19" x14ac:dyDescent="0.3">
      <c r="A3753" s="25"/>
      <c r="B3753"/>
      <c r="C3753"/>
      <c r="D3753"/>
      <c r="E3753"/>
      <c r="F3753"/>
      <c r="G3753"/>
      <c r="H3753" s="26"/>
      <c r="I3753" s="26"/>
      <c r="K3753"/>
      <c r="L3753"/>
      <c r="M3753"/>
      <c r="N3753"/>
      <c r="O3753"/>
      <c r="P3753"/>
      <c r="S3753"/>
    </row>
    <row r="3754" spans="1:19" x14ac:dyDescent="0.3">
      <c r="A3754" s="25"/>
      <c r="B3754"/>
      <c r="C3754"/>
      <c r="D3754"/>
      <c r="E3754"/>
      <c r="F3754"/>
      <c r="G3754"/>
      <c r="H3754" s="26"/>
      <c r="I3754" s="26"/>
      <c r="K3754"/>
      <c r="L3754"/>
      <c r="M3754"/>
      <c r="N3754"/>
      <c r="O3754"/>
      <c r="P3754"/>
      <c r="S3754"/>
    </row>
    <row r="3755" spans="1:19" x14ac:dyDescent="0.3">
      <c r="A3755" s="25"/>
      <c r="B3755"/>
      <c r="C3755"/>
      <c r="D3755"/>
      <c r="E3755"/>
      <c r="F3755"/>
      <c r="G3755"/>
      <c r="H3755" s="26"/>
      <c r="I3755" s="26"/>
      <c r="K3755"/>
      <c r="L3755"/>
      <c r="M3755"/>
      <c r="N3755"/>
      <c r="O3755"/>
      <c r="P3755"/>
      <c r="S3755"/>
    </row>
    <row r="3756" spans="1:19" x14ac:dyDescent="0.3">
      <c r="A3756" s="25"/>
      <c r="B3756"/>
      <c r="C3756"/>
      <c r="D3756"/>
      <c r="E3756"/>
      <c r="F3756"/>
      <c r="G3756"/>
      <c r="H3756" s="26"/>
      <c r="I3756" s="26"/>
      <c r="K3756"/>
      <c r="L3756"/>
      <c r="M3756"/>
      <c r="N3756"/>
      <c r="O3756"/>
      <c r="P3756"/>
      <c r="S3756"/>
    </row>
    <row r="3757" spans="1:19" x14ac:dyDescent="0.3">
      <c r="A3757" s="25"/>
      <c r="B3757"/>
      <c r="C3757"/>
      <c r="D3757"/>
      <c r="E3757"/>
      <c r="F3757"/>
      <c r="G3757"/>
      <c r="H3757" s="26"/>
      <c r="I3757" s="26"/>
      <c r="K3757"/>
      <c r="L3757"/>
      <c r="M3757"/>
      <c r="N3757"/>
      <c r="O3757"/>
      <c r="P3757"/>
      <c r="S3757"/>
    </row>
    <row r="3758" spans="1:19" x14ac:dyDescent="0.3">
      <c r="A3758" s="25"/>
      <c r="B3758"/>
      <c r="C3758"/>
      <c r="D3758"/>
      <c r="E3758"/>
      <c r="F3758"/>
      <c r="G3758"/>
      <c r="H3758" s="26"/>
      <c r="I3758" s="26"/>
      <c r="K3758"/>
      <c r="L3758"/>
      <c r="M3758"/>
      <c r="N3758"/>
      <c r="O3758"/>
      <c r="P3758"/>
      <c r="S3758"/>
    </row>
    <row r="3759" spans="1:19" x14ac:dyDescent="0.3">
      <c r="A3759" s="25"/>
      <c r="B3759"/>
      <c r="C3759"/>
      <c r="D3759"/>
      <c r="E3759"/>
      <c r="F3759"/>
      <c r="G3759"/>
      <c r="H3759" s="26"/>
      <c r="I3759" s="26"/>
      <c r="K3759"/>
      <c r="L3759"/>
      <c r="M3759"/>
      <c r="N3759"/>
      <c r="O3759"/>
      <c r="P3759"/>
      <c r="S3759"/>
    </row>
    <row r="3760" spans="1:19" x14ac:dyDescent="0.3">
      <c r="A3760" s="25"/>
      <c r="B3760"/>
      <c r="C3760"/>
      <c r="D3760"/>
      <c r="E3760"/>
      <c r="F3760"/>
      <c r="G3760"/>
      <c r="H3760" s="26"/>
      <c r="I3760" s="26"/>
      <c r="K3760"/>
      <c r="L3760"/>
      <c r="M3760"/>
      <c r="N3760"/>
      <c r="O3760"/>
      <c r="P3760"/>
      <c r="S3760"/>
    </row>
    <row r="3761" spans="1:20" x14ac:dyDescent="0.3">
      <c r="A3761" s="25"/>
      <c r="B3761"/>
      <c r="C3761"/>
      <c r="D3761"/>
      <c r="E3761"/>
      <c r="F3761"/>
      <c r="G3761"/>
      <c r="H3761" s="26"/>
      <c r="I3761" s="26"/>
      <c r="K3761"/>
      <c r="L3761"/>
      <c r="M3761"/>
      <c r="N3761"/>
      <c r="O3761"/>
      <c r="P3761"/>
      <c r="S3761"/>
      <c r="T3761" s="7"/>
    </row>
    <row r="3762" spans="1:20" x14ac:dyDescent="0.3">
      <c r="A3762" s="25"/>
      <c r="B3762"/>
      <c r="C3762"/>
      <c r="D3762"/>
      <c r="E3762"/>
      <c r="F3762"/>
      <c r="G3762"/>
      <c r="H3762" s="26"/>
      <c r="I3762" s="26"/>
      <c r="K3762"/>
      <c r="L3762"/>
      <c r="M3762"/>
      <c r="N3762"/>
      <c r="O3762"/>
      <c r="P3762"/>
      <c r="S3762"/>
    </row>
    <row r="3763" spans="1:20" x14ac:dyDescent="0.3">
      <c r="A3763" s="25"/>
      <c r="B3763"/>
      <c r="C3763"/>
      <c r="D3763"/>
      <c r="E3763"/>
      <c r="F3763"/>
      <c r="G3763"/>
      <c r="H3763" s="26"/>
      <c r="I3763" s="26"/>
      <c r="K3763"/>
      <c r="L3763"/>
      <c r="M3763"/>
      <c r="N3763"/>
      <c r="O3763"/>
      <c r="P3763"/>
      <c r="S3763"/>
    </row>
    <row r="3764" spans="1:20" x14ac:dyDescent="0.3">
      <c r="A3764" s="25"/>
      <c r="B3764"/>
      <c r="C3764"/>
      <c r="D3764"/>
      <c r="E3764"/>
      <c r="F3764"/>
      <c r="G3764"/>
      <c r="H3764" s="26"/>
      <c r="I3764" s="26"/>
      <c r="K3764"/>
      <c r="L3764"/>
      <c r="M3764"/>
      <c r="N3764"/>
      <c r="O3764"/>
      <c r="P3764"/>
      <c r="S3764"/>
    </row>
    <row r="3765" spans="1:20" x14ac:dyDescent="0.3">
      <c r="A3765" s="25"/>
      <c r="B3765"/>
      <c r="C3765"/>
      <c r="D3765"/>
      <c r="E3765"/>
      <c r="F3765"/>
      <c r="G3765"/>
      <c r="H3765" s="26"/>
      <c r="I3765" s="26"/>
      <c r="K3765"/>
      <c r="L3765"/>
      <c r="M3765"/>
      <c r="N3765"/>
      <c r="O3765"/>
      <c r="P3765"/>
      <c r="S3765"/>
    </row>
    <row r="3766" spans="1:20" x14ac:dyDescent="0.3">
      <c r="A3766" s="25"/>
      <c r="B3766"/>
      <c r="C3766"/>
      <c r="D3766"/>
      <c r="E3766"/>
      <c r="F3766"/>
      <c r="G3766"/>
      <c r="H3766" s="26"/>
      <c r="I3766" s="26"/>
      <c r="K3766"/>
      <c r="L3766"/>
      <c r="M3766"/>
      <c r="N3766"/>
      <c r="O3766"/>
      <c r="P3766"/>
      <c r="S3766"/>
    </row>
    <row r="3767" spans="1:20" x14ac:dyDescent="0.3">
      <c r="A3767" s="25"/>
      <c r="B3767"/>
      <c r="C3767"/>
      <c r="D3767"/>
      <c r="E3767"/>
      <c r="F3767"/>
      <c r="G3767"/>
      <c r="H3767" s="26"/>
      <c r="I3767" s="26"/>
      <c r="K3767"/>
      <c r="L3767"/>
      <c r="M3767"/>
      <c r="N3767"/>
      <c r="O3767"/>
      <c r="P3767"/>
      <c r="S3767"/>
    </row>
    <row r="3768" spans="1:20" x14ac:dyDescent="0.3">
      <c r="A3768" s="25"/>
      <c r="B3768"/>
      <c r="C3768"/>
      <c r="D3768"/>
      <c r="E3768"/>
      <c r="F3768"/>
      <c r="G3768"/>
      <c r="H3768" s="26"/>
      <c r="I3768" s="26"/>
      <c r="K3768"/>
      <c r="L3768"/>
      <c r="M3768"/>
      <c r="N3768"/>
      <c r="O3768"/>
      <c r="P3768"/>
      <c r="S3768"/>
    </row>
    <row r="3769" spans="1:20" x14ac:dyDescent="0.3">
      <c r="A3769" s="25"/>
      <c r="B3769"/>
      <c r="C3769"/>
      <c r="D3769"/>
      <c r="E3769"/>
      <c r="F3769"/>
      <c r="G3769"/>
      <c r="H3769" s="26"/>
      <c r="I3769" s="26"/>
      <c r="K3769"/>
      <c r="L3769"/>
      <c r="M3769"/>
      <c r="N3769"/>
      <c r="O3769"/>
      <c r="P3769"/>
      <c r="S3769"/>
    </row>
    <row r="3770" spans="1:20" x14ac:dyDescent="0.3">
      <c r="A3770" s="25"/>
      <c r="B3770"/>
      <c r="C3770"/>
      <c r="D3770"/>
      <c r="E3770"/>
      <c r="F3770"/>
      <c r="G3770"/>
      <c r="H3770" s="26"/>
      <c r="I3770" s="26"/>
      <c r="K3770"/>
      <c r="L3770"/>
      <c r="M3770"/>
      <c r="N3770"/>
      <c r="O3770"/>
      <c r="P3770"/>
      <c r="S3770"/>
      <c r="T3770" s="7"/>
    </row>
    <row r="3771" spans="1:20" x14ac:dyDescent="0.3">
      <c r="A3771" s="25"/>
      <c r="B3771"/>
      <c r="C3771"/>
      <c r="D3771"/>
      <c r="E3771"/>
      <c r="F3771"/>
      <c r="G3771"/>
      <c r="H3771" s="26"/>
      <c r="I3771" s="26"/>
      <c r="K3771"/>
      <c r="L3771"/>
      <c r="M3771"/>
      <c r="N3771"/>
      <c r="O3771"/>
      <c r="P3771"/>
      <c r="S3771"/>
    </row>
    <row r="3772" spans="1:20" x14ac:dyDescent="0.3">
      <c r="A3772" s="25"/>
      <c r="B3772"/>
      <c r="C3772"/>
      <c r="D3772"/>
      <c r="E3772"/>
      <c r="F3772"/>
      <c r="G3772"/>
      <c r="H3772" s="26"/>
      <c r="I3772" s="26"/>
      <c r="K3772"/>
      <c r="L3772"/>
      <c r="M3772"/>
      <c r="N3772"/>
      <c r="O3772"/>
      <c r="P3772"/>
      <c r="S3772"/>
    </row>
    <row r="3773" spans="1:20" x14ac:dyDescent="0.3">
      <c r="A3773" s="25"/>
      <c r="B3773"/>
      <c r="C3773"/>
      <c r="D3773"/>
      <c r="E3773"/>
      <c r="F3773"/>
      <c r="G3773"/>
      <c r="H3773" s="26"/>
      <c r="I3773" s="26"/>
      <c r="K3773"/>
      <c r="L3773"/>
      <c r="M3773"/>
      <c r="N3773"/>
      <c r="O3773"/>
      <c r="P3773"/>
      <c r="S3773"/>
    </row>
    <row r="3774" spans="1:20" x14ac:dyDescent="0.3">
      <c r="A3774" s="25"/>
      <c r="B3774"/>
      <c r="C3774"/>
      <c r="D3774"/>
      <c r="E3774"/>
      <c r="F3774"/>
      <c r="G3774"/>
      <c r="H3774" s="26"/>
      <c r="I3774" s="26"/>
      <c r="K3774"/>
      <c r="L3774"/>
      <c r="M3774"/>
      <c r="N3774"/>
      <c r="O3774"/>
      <c r="P3774"/>
      <c r="S3774"/>
    </row>
    <row r="3775" spans="1:20" x14ac:dyDescent="0.3">
      <c r="A3775" s="25"/>
      <c r="B3775"/>
      <c r="C3775"/>
      <c r="D3775"/>
      <c r="E3775"/>
      <c r="F3775"/>
      <c r="G3775"/>
      <c r="H3775" s="26"/>
      <c r="I3775" s="26"/>
      <c r="K3775"/>
      <c r="L3775"/>
      <c r="M3775"/>
      <c r="N3775"/>
      <c r="O3775"/>
      <c r="P3775"/>
      <c r="S3775"/>
    </row>
    <row r="3776" spans="1:20" x14ac:dyDescent="0.3">
      <c r="A3776" s="25"/>
      <c r="B3776"/>
      <c r="C3776"/>
      <c r="D3776"/>
      <c r="E3776"/>
      <c r="F3776"/>
      <c r="G3776"/>
      <c r="H3776" s="26"/>
      <c r="I3776" s="26"/>
      <c r="K3776"/>
      <c r="L3776"/>
      <c r="M3776"/>
      <c r="N3776"/>
      <c r="O3776"/>
      <c r="P3776"/>
      <c r="S3776"/>
    </row>
    <row r="3777" spans="1:19" x14ac:dyDescent="0.3">
      <c r="A3777" s="25"/>
      <c r="B3777"/>
      <c r="C3777"/>
      <c r="D3777"/>
      <c r="E3777"/>
      <c r="F3777"/>
      <c r="G3777"/>
      <c r="H3777" s="26"/>
      <c r="I3777" s="26"/>
      <c r="K3777"/>
      <c r="L3777"/>
      <c r="M3777"/>
      <c r="N3777"/>
      <c r="O3777"/>
      <c r="P3777"/>
      <c r="S3777"/>
    </row>
    <row r="3778" spans="1:19" x14ac:dyDescent="0.3">
      <c r="A3778" s="25"/>
      <c r="B3778"/>
      <c r="C3778"/>
      <c r="D3778"/>
      <c r="E3778"/>
      <c r="F3778"/>
      <c r="G3778"/>
      <c r="H3778" s="26"/>
      <c r="I3778" s="26"/>
      <c r="K3778"/>
      <c r="L3778"/>
      <c r="M3778"/>
      <c r="N3778"/>
      <c r="O3778"/>
      <c r="P3778"/>
      <c r="S3778"/>
    </row>
    <row r="3779" spans="1:19" x14ac:dyDescent="0.3">
      <c r="A3779" s="25"/>
      <c r="B3779"/>
      <c r="C3779"/>
      <c r="D3779"/>
      <c r="E3779"/>
      <c r="F3779"/>
      <c r="G3779"/>
      <c r="H3779" s="26"/>
      <c r="I3779" s="26"/>
      <c r="K3779"/>
      <c r="L3779"/>
      <c r="M3779"/>
      <c r="N3779"/>
      <c r="O3779"/>
      <c r="P3779"/>
      <c r="S3779"/>
    </row>
    <row r="3780" spans="1:19" x14ac:dyDescent="0.3">
      <c r="A3780" s="25"/>
      <c r="B3780"/>
      <c r="C3780"/>
      <c r="D3780"/>
      <c r="E3780"/>
      <c r="F3780"/>
      <c r="G3780"/>
      <c r="H3780" s="26"/>
      <c r="I3780" s="26"/>
      <c r="K3780"/>
      <c r="L3780"/>
      <c r="M3780"/>
      <c r="N3780"/>
      <c r="O3780"/>
      <c r="P3780"/>
      <c r="S3780"/>
    </row>
    <row r="3781" spans="1:19" x14ac:dyDescent="0.3">
      <c r="A3781" s="25"/>
      <c r="B3781"/>
      <c r="C3781"/>
      <c r="D3781"/>
      <c r="E3781"/>
      <c r="F3781"/>
      <c r="G3781"/>
      <c r="H3781" s="26"/>
      <c r="I3781" s="26"/>
      <c r="K3781"/>
      <c r="L3781"/>
      <c r="M3781"/>
      <c r="N3781"/>
      <c r="O3781"/>
      <c r="P3781"/>
      <c r="S3781"/>
    </row>
    <row r="3782" spans="1:19" x14ac:dyDescent="0.3">
      <c r="A3782" s="25"/>
      <c r="B3782"/>
      <c r="C3782"/>
      <c r="D3782"/>
      <c r="E3782"/>
      <c r="F3782"/>
      <c r="G3782"/>
      <c r="H3782" s="26"/>
      <c r="I3782" s="26"/>
      <c r="K3782"/>
      <c r="L3782"/>
      <c r="M3782"/>
      <c r="N3782"/>
      <c r="O3782"/>
      <c r="P3782"/>
      <c r="S3782"/>
    </row>
    <row r="3783" spans="1:19" x14ac:dyDescent="0.3">
      <c r="A3783" s="25"/>
      <c r="B3783"/>
      <c r="C3783"/>
      <c r="D3783"/>
      <c r="E3783"/>
      <c r="F3783"/>
      <c r="G3783"/>
      <c r="H3783" s="26"/>
      <c r="I3783" s="26"/>
      <c r="K3783"/>
      <c r="L3783"/>
      <c r="M3783"/>
      <c r="N3783"/>
      <c r="O3783"/>
      <c r="P3783"/>
      <c r="S3783"/>
    </row>
    <row r="3784" spans="1:19" x14ac:dyDescent="0.3">
      <c r="A3784" s="25"/>
      <c r="B3784"/>
      <c r="C3784"/>
      <c r="D3784"/>
      <c r="E3784"/>
      <c r="F3784"/>
      <c r="G3784"/>
      <c r="H3784" s="26"/>
      <c r="I3784" s="26"/>
      <c r="K3784"/>
      <c r="L3784"/>
      <c r="M3784"/>
      <c r="N3784"/>
      <c r="O3784"/>
      <c r="P3784"/>
      <c r="S3784"/>
    </row>
    <row r="3785" spans="1:19" x14ac:dyDescent="0.3">
      <c r="A3785" s="25"/>
      <c r="B3785"/>
      <c r="C3785"/>
      <c r="D3785"/>
      <c r="E3785"/>
      <c r="F3785"/>
      <c r="G3785"/>
      <c r="H3785" s="26"/>
      <c r="I3785" s="26"/>
      <c r="K3785"/>
      <c r="L3785"/>
      <c r="M3785"/>
      <c r="N3785"/>
      <c r="O3785"/>
      <c r="P3785"/>
      <c r="S3785"/>
    </row>
    <row r="3786" spans="1:19" x14ac:dyDescent="0.3">
      <c r="A3786" s="25"/>
      <c r="B3786"/>
      <c r="C3786"/>
      <c r="D3786"/>
      <c r="E3786"/>
      <c r="F3786"/>
      <c r="G3786"/>
      <c r="H3786" s="26"/>
      <c r="I3786" s="26"/>
      <c r="K3786"/>
      <c r="L3786"/>
      <c r="M3786"/>
      <c r="N3786"/>
      <c r="O3786"/>
      <c r="P3786"/>
      <c r="S3786"/>
    </row>
    <row r="3787" spans="1:19" x14ac:dyDescent="0.3">
      <c r="A3787" s="25"/>
      <c r="B3787"/>
      <c r="C3787"/>
      <c r="D3787"/>
      <c r="E3787"/>
      <c r="F3787"/>
      <c r="G3787"/>
      <c r="H3787" s="26"/>
      <c r="I3787" s="26"/>
      <c r="K3787"/>
      <c r="L3787"/>
      <c r="M3787"/>
      <c r="N3787"/>
      <c r="O3787"/>
      <c r="P3787"/>
      <c r="S3787"/>
    </row>
    <row r="3788" spans="1:19" x14ac:dyDescent="0.3">
      <c r="A3788" s="25"/>
      <c r="B3788"/>
      <c r="C3788"/>
      <c r="D3788"/>
      <c r="E3788"/>
      <c r="F3788"/>
      <c r="G3788"/>
      <c r="H3788" s="26"/>
      <c r="I3788" s="26"/>
      <c r="K3788"/>
      <c r="L3788"/>
      <c r="M3788"/>
      <c r="N3788"/>
      <c r="O3788"/>
      <c r="P3788"/>
      <c r="S3788"/>
    </row>
    <row r="3789" spans="1:19" x14ac:dyDescent="0.3">
      <c r="A3789" s="25"/>
      <c r="B3789"/>
      <c r="C3789"/>
      <c r="D3789"/>
      <c r="E3789"/>
      <c r="F3789"/>
      <c r="G3789"/>
      <c r="H3789" s="26"/>
      <c r="I3789" s="26"/>
      <c r="K3789"/>
      <c r="L3789"/>
      <c r="M3789"/>
      <c r="N3789"/>
      <c r="O3789"/>
      <c r="P3789"/>
      <c r="S3789"/>
    </row>
    <row r="3790" spans="1:19" x14ac:dyDescent="0.3">
      <c r="A3790" s="25"/>
      <c r="B3790"/>
      <c r="C3790"/>
      <c r="D3790"/>
      <c r="E3790"/>
      <c r="F3790"/>
      <c r="G3790"/>
      <c r="H3790" s="14"/>
      <c r="I3790" s="14"/>
      <c r="K3790"/>
      <c r="L3790"/>
      <c r="M3790"/>
      <c r="N3790"/>
      <c r="O3790"/>
      <c r="P3790"/>
      <c r="S3790"/>
    </row>
    <row r="3791" spans="1:19" x14ac:dyDescent="0.3">
      <c r="A3791" s="25"/>
      <c r="B3791"/>
      <c r="C3791"/>
      <c r="D3791"/>
      <c r="E3791"/>
      <c r="F3791"/>
      <c r="G3791"/>
      <c r="H3791" s="14"/>
      <c r="I3791" s="14"/>
      <c r="K3791"/>
      <c r="L3791"/>
      <c r="M3791"/>
      <c r="N3791"/>
      <c r="O3791"/>
      <c r="P3791"/>
      <c r="S3791"/>
    </row>
    <row r="3792" spans="1:19" x14ac:dyDescent="0.3">
      <c r="A3792" s="25"/>
      <c r="B3792"/>
      <c r="C3792"/>
      <c r="D3792"/>
      <c r="E3792"/>
      <c r="F3792"/>
      <c r="G3792"/>
      <c r="H3792" s="26"/>
      <c r="I3792" s="26"/>
      <c r="K3792"/>
      <c r="L3792"/>
      <c r="M3792"/>
      <c r="N3792"/>
      <c r="O3792"/>
      <c r="P3792"/>
      <c r="S3792"/>
    </row>
    <row r="3793" spans="1:20" x14ac:dyDescent="0.3">
      <c r="A3793" s="25"/>
      <c r="B3793"/>
      <c r="C3793"/>
      <c r="D3793"/>
      <c r="E3793"/>
      <c r="F3793"/>
      <c r="G3793"/>
      <c r="H3793" s="26"/>
      <c r="I3793" s="26"/>
      <c r="K3793"/>
      <c r="L3793"/>
      <c r="M3793"/>
      <c r="N3793"/>
      <c r="O3793"/>
      <c r="P3793"/>
      <c r="S3793"/>
    </row>
    <row r="3794" spans="1:20" x14ac:dyDescent="0.3">
      <c r="A3794" s="25"/>
      <c r="B3794"/>
      <c r="C3794"/>
      <c r="D3794"/>
      <c r="E3794"/>
      <c r="F3794"/>
      <c r="G3794"/>
      <c r="H3794" s="26"/>
      <c r="I3794" s="26"/>
      <c r="K3794"/>
      <c r="L3794"/>
      <c r="M3794"/>
      <c r="N3794"/>
      <c r="O3794"/>
      <c r="P3794"/>
      <c r="S3794"/>
    </row>
    <row r="3795" spans="1:20" x14ac:dyDescent="0.3">
      <c r="A3795" s="25"/>
      <c r="B3795"/>
      <c r="C3795"/>
      <c r="D3795"/>
      <c r="E3795"/>
      <c r="F3795"/>
      <c r="G3795"/>
      <c r="H3795" s="26"/>
      <c r="I3795" s="26"/>
      <c r="K3795"/>
      <c r="L3795"/>
      <c r="M3795"/>
      <c r="N3795"/>
      <c r="O3795"/>
      <c r="P3795"/>
      <c r="S3795"/>
      <c r="T3795" s="7"/>
    </row>
    <row r="3796" spans="1:20" x14ac:dyDescent="0.3">
      <c r="A3796" s="25"/>
      <c r="B3796"/>
      <c r="C3796"/>
      <c r="D3796"/>
      <c r="E3796"/>
      <c r="F3796"/>
      <c r="G3796"/>
      <c r="H3796" s="26"/>
      <c r="I3796" s="26"/>
      <c r="K3796"/>
      <c r="L3796"/>
      <c r="M3796"/>
      <c r="N3796"/>
      <c r="O3796"/>
      <c r="P3796"/>
      <c r="S3796"/>
    </row>
    <row r="3797" spans="1:20" x14ac:dyDescent="0.3">
      <c r="A3797" s="25"/>
      <c r="B3797"/>
      <c r="C3797"/>
      <c r="D3797"/>
      <c r="E3797"/>
      <c r="F3797"/>
      <c r="G3797"/>
      <c r="H3797" s="26"/>
      <c r="I3797" s="26"/>
      <c r="K3797"/>
      <c r="L3797"/>
      <c r="M3797"/>
      <c r="N3797"/>
      <c r="O3797"/>
      <c r="P3797"/>
      <c r="S3797"/>
    </row>
    <row r="3798" spans="1:20" x14ac:dyDescent="0.3">
      <c r="A3798" s="25"/>
      <c r="B3798"/>
      <c r="C3798"/>
      <c r="D3798"/>
      <c r="E3798"/>
      <c r="F3798"/>
      <c r="G3798"/>
      <c r="H3798" s="26"/>
      <c r="I3798" s="26"/>
      <c r="K3798"/>
      <c r="L3798"/>
      <c r="M3798"/>
      <c r="N3798"/>
      <c r="O3798"/>
      <c r="P3798"/>
      <c r="S3798"/>
    </row>
    <row r="3799" spans="1:20" x14ac:dyDescent="0.3">
      <c r="A3799" s="25"/>
      <c r="B3799"/>
      <c r="C3799"/>
      <c r="D3799"/>
      <c r="E3799"/>
      <c r="F3799"/>
      <c r="G3799"/>
      <c r="H3799" s="26"/>
      <c r="I3799" s="26"/>
      <c r="K3799"/>
      <c r="L3799"/>
      <c r="M3799"/>
      <c r="N3799"/>
      <c r="O3799"/>
      <c r="P3799"/>
      <c r="S3799"/>
    </row>
    <row r="3800" spans="1:20" x14ac:dyDescent="0.3">
      <c r="A3800" s="25"/>
      <c r="B3800"/>
      <c r="C3800"/>
      <c r="D3800"/>
      <c r="E3800"/>
      <c r="F3800"/>
      <c r="G3800"/>
      <c r="H3800" s="26"/>
      <c r="I3800" s="26"/>
      <c r="K3800"/>
      <c r="L3800"/>
      <c r="M3800"/>
      <c r="N3800"/>
      <c r="O3800"/>
      <c r="P3800"/>
      <c r="S3800"/>
    </row>
    <row r="3801" spans="1:20" x14ac:dyDescent="0.3">
      <c r="A3801" s="25"/>
      <c r="B3801"/>
      <c r="C3801"/>
      <c r="D3801"/>
      <c r="E3801"/>
      <c r="F3801"/>
      <c r="G3801"/>
      <c r="H3801" s="26"/>
      <c r="I3801" s="26"/>
      <c r="K3801"/>
      <c r="L3801"/>
      <c r="M3801"/>
      <c r="N3801"/>
      <c r="O3801"/>
      <c r="P3801"/>
      <c r="S3801"/>
    </row>
    <row r="3802" spans="1:20" x14ac:dyDescent="0.3">
      <c r="A3802" s="25"/>
      <c r="B3802"/>
      <c r="C3802"/>
      <c r="D3802"/>
      <c r="E3802"/>
      <c r="F3802"/>
      <c r="G3802"/>
      <c r="H3802" s="26"/>
      <c r="I3802" s="26"/>
      <c r="K3802"/>
      <c r="L3802"/>
      <c r="M3802"/>
      <c r="N3802"/>
      <c r="O3802"/>
      <c r="P3802"/>
      <c r="S3802"/>
    </row>
    <row r="3803" spans="1:20" x14ac:dyDescent="0.3">
      <c r="A3803" s="25"/>
      <c r="B3803"/>
      <c r="C3803"/>
      <c r="D3803"/>
      <c r="E3803"/>
      <c r="F3803"/>
      <c r="G3803"/>
      <c r="H3803" s="26"/>
      <c r="I3803" s="26"/>
      <c r="K3803"/>
      <c r="L3803"/>
      <c r="M3803"/>
      <c r="N3803"/>
      <c r="O3803"/>
      <c r="P3803"/>
      <c r="S3803"/>
    </row>
    <row r="3804" spans="1:20" x14ac:dyDescent="0.3">
      <c r="A3804" s="25"/>
      <c r="B3804"/>
      <c r="C3804"/>
      <c r="D3804"/>
      <c r="E3804"/>
      <c r="F3804"/>
      <c r="G3804"/>
      <c r="H3804" s="26"/>
      <c r="I3804" s="26"/>
      <c r="K3804"/>
      <c r="L3804"/>
      <c r="M3804"/>
      <c r="N3804"/>
      <c r="O3804"/>
      <c r="P3804"/>
      <c r="S3804"/>
    </row>
    <row r="3805" spans="1:20" x14ac:dyDescent="0.3">
      <c r="A3805" s="25"/>
      <c r="B3805"/>
      <c r="C3805"/>
      <c r="D3805"/>
      <c r="E3805"/>
      <c r="F3805"/>
      <c r="G3805"/>
      <c r="H3805" s="26"/>
      <c r="I3805" s="26"/>
      <c r="K3805"/>
      <c r="L3805"/>
      <c r="M3805"/>
      <c r="N3805"/>
      <c r="O3805"/>
      <c r="P3805"/>
      <c r="S3805"/>
    </row>
    <row r="3806" spans="1:20" x14ac:dyDescent="0.3">
      <c r="A3806" s="25"/>
      <c r="B3806"/>
      <c r="C3806"/>
      <c r="D3806"/>
      <c r="E3806"/>
      <c r="F3806"/>
      <c r="G3806"/>
      <c r="H3806" s="26"/>
      <c r="I3806" s="26"/>
      <c r="K3806"/>
      <c r="L3806"/>
      <c r="M3806"/>
      <c r="N3806"/>
      <c r="O3806"/>
      <c r="P3806"/>
      <c r="S3806"/>
    </row>
    <row r="3807" spans="1:20" x14ac:dyDescent="0.3">
      <c r="A3807" s="25"/>
      <c r="B3807"/>
      <c r="C3807"/>
      <c r="D3807"/>
      <c r="E3807"/>
      <c r="F3807"/>
      <c r="G3807"/>
      <c r="H3807" s="26"/>
      <c r="I3807" s="26"/>
      <c r="K3807"/>
      <c r="L3807"/>
      <c r="M3807"/>
      <c r="N3807"/>
      <c r="O3807"/>
      <c r="P3807"/>
      <c r="S3807"/>
    </row>
    <row r="3808" spans="1:20" x14ac:dyDescent="0.3">
      <c r="A3808" s="25"/>
      <c r="B3808"/>
      <c r="C3808"/>
      <c r="D3808"/>
      <c r="E3808"/>
      <c r="F3808"/>
      <c r="G3808"/>
      <c r="H3808" s="26"/>
      <c r="I3808" s="26"/>
      <c r="K3808"/>
      <c r="L3808"/>
      <c r="M3808"/>
      <c r="N3808"/>
      <c r="O3808"/>
      <c r="P3808"/>
      <c r="S3808"/>
    </row>
    <row r="3809" spans="1:19" x14ac:dyDescent="0.3">
      <c r="A3809" s="25"/>
      <c r="B3809"/>
      <c r="C3809"/>
      <c r="D3809"/>
      <c r="E3809"/>
      <c r="F3809"/>
      <c r="G3809"/>
      <c r="H3809" s="26"/>
      <c r="I3809" s="26"/>
      <c r="K3809"/>
      <c r="L3809"/>
      <c r="M3809"/>
      <c r="N3809"/>
      <c r="O3809"/>
      <c r="P3809"/>
      <c r="S3809"/>
    </row>
    <row r="3810" spans="1:19" x14ac:dyDescent="0.3">
      <c r="A3810" s="25"/>
      <c r="B3810"/>
      <c r="C3810"/>
      <c r="D3810"/>
      <c r="E3810"/>
      <c r="F3810"/>
      <c r="G3810"/>
      <c r="H3810" s="26"/>
      <c r="I3810" s="26"/>
      <c r="K3810"/>
      <c r="L3810"/>
      <c r="M3810"/>
      <c r="N3810"/>
      <c r="O3810"/>
      <c r="P3810"/>
      <c r="S3810"/>
    </row>
    <row r="3811" spans="1:19" x14ac:dyDescent="0.3">
      <c r="A3811" s="25"/>
      <c r="B3811"/>
      <c r="C3811"/>
      <c r="D3811"/>
      <c r="E3811"/>
      <c r="F3811"/>
      <c r="G3811"/>
      <c r="H3811" s="26"/>
      <c r="I3811" s="26"/>
      <c r="K3811"/>
      <c r="L3811"/>
      <c r="M3811"/>
      <c r="N3811"/>
      <c r="O3811"/>
      <c r="P3811"/>
      <c r="S3811"/>
    </row>
    <row r="3812" spans="1:19" x14ac:dyDescent="0.3">
      <c r="A3812" s="25"/>
      <c r="B3812"/>
      <c r="C3812"/>
      <c r="D3812"/>
      <c r="E3812"/>
      <c r="F3812"/>
      <c r="G3812"/>
      <c r="H3812" s="26"/>
      <c r="I3812" s="26"/>
      <c r="K3812"/>
      <c r="L3812"/>
      <c r="M3812"/>
      <c r="N3812"/>
      <c r="O3812"/>
      <c r="P3812"/>
      <c r="S3812"/>
    </row>
    <row r="3813" spans="1:19" x14ac:dyDescent="0.3">
      <c r="A3813" s="25"/>
      <c r="B3813"/>
      <c r="C3813"/>
      <c r="D3813"/>
      <c r="E3813"/>
      <c r="F3813"/>
      <c r="G3813"/>
      <c r="H3813" s="26"/>
      <c r="I3813" s="26"/>
      <c r="K3813"/>
      <c r="L3813"/>
      <c r="M3813"/>
      <c r="N3813"/>
      <c r="O3813"/>
      <c r="P3813"/>
      <c r="S3813"/>
    </row>
    <row r="3814" spans="1:19" x14ac:dyDescent="0.3">
      <c r="A3814" s="25"/>
      <c r="B3814"/>
      <c r="C3814"/>
      <c r="D3814"/>
      <c r="E3814"/>
      <c r="F3814"/>
      <c r="G3814"/>
      <c r="H3814" s="26"/>
      <c r="I3814" s="26"/>
      <c r="K3814"/>
      <c r="L3814"/>
      <c r="M3814"/>
      <c r="N3814"/>
      <c r="O3814"/>
      <c r="P3814"/>
      <c r="S3814"/>
    </row>
    <row r="3815" spans="1:19" x14ac:dyDescent="0.3">
      <c r="A3815" s="25"/>
      <c r="B3815"/>
      <c r="C3815"/>
      <c r="D3815"/>
      <c r="E3815"/>
      <c r="F3815"/>
      <c r="G3815"/>
      <c r="H3815" s="26"/>
      <c r="I3815" s="26"/>
      <c r="K3815"/>
      <c r="L3815"/>
      <c r="M3815"/>
      <c r="N3815"/>
      <c r="O3815"/>
      <c r="P3815"/>
      <c r="S3815"/>
    </row>
    <row r="3816" spans="1:19" x14ac:dyDescent="0.3">
      <c r="A3816" s="25"/>
      <c r="B3816"/>
      <c r="C3816"/>
      <c r="D3816"/>
      <c r="E3816"/>
      <c r="F3816"/>
      <c r="G3816"/>
      <c r="H3816" s="26"/>
      <c r="I3816" s="26"/>
      <c r="K3816"/>
      <c r="L3816"/>
      <c r="M3816"/>
      <c r="N3816"/>
      <c r="O3816"/>
      <c r="P3816"/>
      <c r="S3816"/>
    </row>
    <row r="3817" spans="1:19" x14ac:dyDescent="0.3">
      <c r="A3817" s="25"/>
      <c r="B3817"/>
      <c r="C3817"/>
      <c r="D3817"/>
      <c r="E3817"/>
      <c r="F3817"/>
      <c r="G3817"/>
      <c r="H3817" s="26"/>
      <c r="I3817" s="26"/>
      <c r="K3817"/>
      <c r="L3817"/>
      <c r="M3817"/>
      <c r="N3817"/>
      <c r="O3817"/>
      <c r="P3817"/>
      <c r="S3817"/>
    </row>
    <row r="3818" spans="1:19" x14ac:dyDescent="0.3">
      <c r="A3818" s="25"/>
      <c r="B3818"/>
      <c r="C3818"/>
      <c r="D3818"/>
      <c r="E3818"/>
      <c r="F3818"/>
      <c r="G3818"/>
      <c r="H3818" s="26"/>
      <c r="I3818" s="26"/>
      <c r="K3818"/>
      <c r="L3818"/>
      <c r="M3818"/>
      <c r="N3818"/>
      <c r="O3818"/>
      <c r="P3818"/>
      <c r="S3818"/>
    </row>
    <row r="3819" spans="1:19" x14ac:dyDescent="0.3">
      <c r="A3819" s="25"/>
      <c r="B3819"/>
      <c r="C3819"/>
      <c r="D3819"/>
      <c r="E3819"/>
      <c r="F3819"/>
      <c r="G3819"/>
      <c r="H3819" s="26"/>
      <c r="I3819" s="26"/>
      <c r="K3819"/>
      <c r="L3819"/>
      <c r="M3819"/>
      <c r="N3819"/>
      <c r="O3819"/>
      <c r="P3819"/>
      <c r="S3819"/>
    </row>
    <row r="3820" spans="1:19" x14ac:dyDescent="0.3">
      <c r="A3820" s="25"/>
      <c r="B3820"/>
      <c r="C3820"/>
      <c r="D3820"/>
      <c r="E3820"/>
      <c r="F3820"/>
      <c r="G3820"/>
      <c r="H3820" s="26"/>
      <c r="I3820" s="26"/>
      <c r="K3820"/>
      <c r="L3820"/>
      <c r="M3820"/>
      <c r="N3820"/>
      <c r="O3820"/>
      <c r="P3820"/>
      <c r="S3820"/>
    </row>
    <row r="3821" spans="1:19" x14ac:dyDescent="0.3">
      <c r="A3821" s="25"/>
      <c r="B3821"/>
      <c r="C3821"/>
      <c r="D3821"/>
      <c r="E3821"/>
      <c r="F3821"/>
      <c r="G3821"/>
      <c r="H3821" s="26"/>
      <c r="I3821" s="26"/>
      <c r="K3821"/>
      <c r="L3821"/>
      <c r="M3821"/>
      <c r="N3821"/>
      <c r="O3821"/>
      <c r="P3821"/>
      <c r="S3821"/>
    </row>
    <row r="3822" spans="1:19" x14ac:dyDescent="0.3">
      <c r="A3822" s="25"/>
      <c r="B3822"/>
      <c r="C3822"/>
      <c r="D3822"/>
      <c r="E3822"/>
      <c r="F3822"/>
      <c r="G3822"/>
      <c r="H3822" s="26"/>
      <c r="I3822" s="26"/>
      <c r="K3822"/>
      <c r="L3822"/>
      <c r="M3822"/>
      <c r="N3822"/>
      <c r="O3822"/>
      <c r="P3822"/>
      <c r="S3822"/>
    </row>
    <row r="3823" spans="1:19" x14ac:dyDescent="0.3">
      <c r="A3823" s="25"/>
      <c r="B3823"/>
      <c r="C3823"/>
      <c r="D3823"/>
      <c r="E3823"/>
      <c r="F3823"/>
      <c r="G3823"/>
      <c r="H3823" s="26"/>
      <c r="I3823" s="26"/>
      <c r="K3823"/>
      <c r="L3823"/>
      <c r="M3823"/>
      <c r="N3823"/>
      <c r="O3823"/>
      <c r="P3823"/>
      <c r="S3823"/>
    </row>
    <row r="3824" spans="1:19" x14ac:dyDescent="0.3">
      <c r="A3824" s="25"/>
      <c r="B3824"/>
      <c r="C3824"/>
      <c r="D3824"/>
      <c r="E3824"/>
      <c r="F3824"/>
      <c r="G3824"/>
      <c r="H3824" s="26"/>
      <c r="I3824" s="26"/>
      <c r="K3824"/>
      <c r="L3824"/>
      <c r="M3824"/>
      <c r="N3824"/>
      <c r="O3824"/>
      <c r="P3824"/>
      <c r="S3824"/>
    </row>
    <row r="3825" spans="1:19" x14ac:dyDescent="0.3">
      <c r="A3825" s="25"/>
      <c r="B3825"/>
      <c r="C3825"/>
      <c r="D3825"/>
      <c r="E3825"/>
      <c r="F3825"/>
      <c r="G3825"/>
      <c r="H3825" s="26"/>
      <c r="I3825" s="26"/>
      <c r="K3825"/>
      <c r="L3825"/>
      <c r="M3825"/>
      <c r="N3825"/>
      <c r="O3825"/>
      <c r="P3825"/>
      <c r="S3825"/>
    </row>
    <row r="3826" spans="1:19" x14ac:dyDescent="0.3">
      <c r="A3826" s="25"/>
      <c r="B3826"/>
      <c r="C3826"/>
      <c r="D3826"/>
      <c r="E3826"/>
      <c r="F3826"/>
      <c r="G3826"/>
      <c r="H3826" s="26"/>
      <c r="I3826" s="26"/>
      <c r="K3826"/>
      <c r="L3826"/>
      <c r="M3826"/>
      <c r="N3826"/>
      <c r="O3826"/>
      <c r="P3826"/>
      <c r="S3826"/>
    </row>
    <row r="3827" spans="1:19" x14ac:dyDescent="0.3">
      <c r="A3827" s="25"/>
      <c r="B3827"/>
      <c r="C3827"/>
      <c r="D3827"/>
      <c r="E3827"/>
      <c r="F3827"/>
      <c r="G3827"/>
      <c r="H3827" s="26"/>
      <c r="I3827" s="26"/>
      <c r="K3827"/>
      <c r="L3827"/>
      <c r="M3827"/>
      <c r="N3827"/>
      <c r="O3827"/>
      <c r="P3827"/>
      <c r="S3827"/>
    </row>
    <row r="3828" spans="1:19" x14ac:dyDescent="0.3">
      <c r="A3828" s="25"/>
      <c r="B3828"/>
      <c r="C3828"/>
      <c r="D3828"/>
      <c r="E3828"/>
      <c r="F3828"/>
      <c r="G3828"/>
      <c r="H3828" s="26"/>
      <c r="I3828" s="26"/>
      <c r="K3828"/>
      <c r="L3828"/>
      <c r="M3828"/>
      <c r="N3828"/>
      <c r="O3828"/>
      <c r="P3828"/>
      <c r="S3828"/>
    </row>
    <row r="3829" spans="1:19" x14ac:dyDescent="0.3">
      <c r="A3829" s="25"/>
      <c r="B3829"/>
      <c r="C3829"/>
      <c r="D3829"/>
      <c r="E3829"/>
      <c r="F3829"/>
      <c r="G3829"/>
      <c r="H3829" s="26"/>
      <c r="I3829" s="26"/>
      <c r="K3829"/>
      <c r="L3829"/>
      <c r="M3829"/>
      <c r="N3829"/>
      <c r="O3829"/>
      <c r="P3829"/>
      <c r="S3829"/>
    </row>
    <row r="3830" spans="1:19" x14ac:dyDescent="0.3">
      <c r="A3830" s="25"/>
      <c r="B3830"/>
      <c r="C3830"/>
      <c r="D3830"/>
      <c r="E3830"/>
      <c r="F3830"/>
      <c r="G3830"/>
      <c r="H3830" s="14"/>
      <c r="I3830" s="14"/>
      <c r="K3830"/>
      <c r="L3830"/>
      <c r="M3830"/>
      <c r="N3830"/>
      <c r="O3830"/>
      <c r="P3830"/>
      <c r="S3830"/>
    </row>
    <row r="3831" spans="1:19" x14ac:dyDescent="0.3">
      <c r="A3831" s="25"/>
      <c r="B3831"/>
      <c r="C3831"/>
      <c r="D3831"/>
      <c r="E3831"/>
      <c r="F3831"/>
      <c r="G3831"/>
      <c r="H3831" s="14"/>
      <c r="I3831" s="14"/>
      <c r="K3831"/>
      <c r="L3831"/>
      <c r="M3831"/>
      <c r="N3831"/>
      <c r="O3831"/>
      <c r="P3831"/>
      <c r="S3831"/>
    </row>
    <row r="3832" spans="1:19" x14ac:dyDescent="0.3">
      <c r="A3832" s="25"/>
      <c r="B3832"/>
      <c r="C3832"/>
      <c r="D3832"/>
      <c r="E3832"/>
      <c r="F3832"/>
      <c r="G3832"/>
      <c r="H3832" s="14"/>
      <c r="I3832" s="14"/>
      <c r="K3832"/>
      <c r="L3832"/>
      <c r="M3832"/>
      <c r="N3832"/>
      <c r="O3832"/>
      <c r="P3832"/>
      <c r="S3832"/>
    </row>
    <row r="3833" spans="1:19" x14ac:dyDescent="0.3">
      <c r="A3833" s="25"/>
      <c r="B3833"/>
      <c r="C3833"/>
      <c r="D3833"/>
      <c r="E3833"/>
      <c r="F3833"/>
      <c r="G3833"/>
      <c r="H3833" s="14"/>
      <c r="I3833" s="14"/>
      <c r="K3833"/>
      <c r="L3833"/>
      <c r="M3833"/>
      <c r="N3833"/>
      <c r="O3833"/>
      <c r="P3833"/>
      <c r="S3833"/>
    </row>
    <row r="3834" spans="1:19" x14ac:dyDescent="0.3">
      <c r="A3834" s="25"/>
      <c r="B3834"/>
      <c r="C3834"/>
      <c r="D3834"/>
      <c r="E3834"/>
      <c r="F3834"/>
      <c r="G3834"/>
      <c r="H3834" s="14"/>
      <c r="I3834" s="14"/>
      <c r="K3834"/>
      <c r="L3834"/>
      <c r="M3834"/>
      <c r="N3834"/>
      <c r="O3834"/>
      <c r="P3834"/>
      <c r="S3834"/>
    </row>
    <row r="3835" spans="1:19" x14ac:dyDescent="0.3">
      <c r="A3835" s="25"/>
      <c r="B3835"/>
      <c r="C3835"/>
      <c r="D3835"/>
      <c r="E3835"/>
      <c r="F3835"/>
      <c r="G3835"/>
      <c r="H3835" s="14"/>
      <c r="I3835" s="14"/>
      <c r="K3835"/>
      <c r="L3835"/>
      <c r="M3835"/>
      <c r="N3835"/>
      <c r="O3835"/>
      <c r="P3835"/>
      <c r="S3835"/>
    </row>
    <row r="3836" spans="1:19" x14ac:dyDescent="0.3">
      <c r="A3836" s="25"/>
      <c r="B3836"/>
      <c r="C3836"/>
      <c r="D3836"/>
      <c r="E3836"/>
      <c r="F3836"/>
      <c r="G3836"/>
      <c r="H3836" s="26"/>
      <c r="I3836" s="26"/>
      <c r="K3836"/>
      <c r="L3836"/>
      <c r="M3836"/>
      <c r="N3836"/>
      <c r="O3836"/>
      <c r="P3836"/>
      <c r="S3836"/>
    </row>
    <row r="3837" spans="1:19" x14ac:dyDescent="0.3">
      <c r="A3837" s="25"/>
      <c r="B3837"/>
      <c r="C3837"/>
      <c r="D3837"/>
      <c r="E3837"/>
      <c r="F3837"/>
      <c r="G3837"/>
      <c r="H3837" s="26"/>
      <c r="I3837" s="26"/>
      <c r="K3837"/>
      <c r="L3837"/>
      <c r="M3837"/>
      <c r="N3837"/>
      <c r="O3837"/>
      <c r="P3837"/>
      <c r="S3837"/>
    </row>
    <row r="3838" spans="1:19" x14ac:dyDescent="0.3">
      <c r="A3838" s="25"/>
      <c r="B3838"/>
      <c r="C3838"/>
      <c r="D3838"/>
      <c r="E3838"/>
      <c r="F3838"/>
      <c r="G3838"/>
      <c r="H3838" s="26"/>
      <c r="I3838" s="26"/>
      <c r="K3838"/>
      <c r="L3838"/>
      <c r="M3838"/>
      <c r="N3838"/>
      <c r="O3838"/>
      <c r="P3838"/>
      <c r="S3838"/>
    </row>
    <row r="3839" spans="1:19" x14ac:dyDescent="0.3">
      <c r="A3839" s="25"/>
      <c r="B3839"/>
      <c r="C3839"/>
      <c r="D3839"/>
      <c r="E3839"/>
      <c r="F3839"/>
      <c r="G3839"/>
      <c r="H3839" s="26"/>
      <c r="I3839" s="26"/>
      <c r="K3839"/>
      <c r="L3839"/>
      <c r="M3839"/>
      <c r="N3839"/>
      <c r="O3839"/>
      <c r="P3839"/>
      <c r="S3839"/>
    </row>
    <row r="3840" spans="1:19" x14ac:dyDescent="0.3">
      <c r="A3840" s="25"/>
      <c r="B3840"/>
      <c r="C3840"/>
      <c r="D3840"/>
      <c r="E3840"/>
      <c r="F3840"/>
      <c r="G3840"/>
      <c r="H3840" s="26"/>
      <c r="I3840" s="26"/>
      <c r="K3840"/>
      <c r="L3840"/>
      <c r="M3840"/>
      <c r="N3840"/>
      <c r="O3840"/>
      <c r="P3840"/>
      <c r="S3840"/>
    </row>
    <row r="3841" spans="1:20" x14ac:dyDescent="0.3">
      <c r="A3841" s="25"/>
      <c r="B3841"/>
      <c r="C3841"/>
      <c r="D3841"/>
      <c r="E3841"/>
      <c r="F3841"/>
      <c r="G3841"/>
      <c r="H3841" s="26"/>
      <c r="I3841" s="26"/>
      <c r="K3841"/>
      <c r="L3841"/>
      <c r="M3841"/>
      <c r="N3841"/>
      <c r="O3841"/>
      <c r="P3841"/>
      <c r="S3841"/>
    </row>
    <row r="3842" spans="1:20" x14ac:dyDescent="0.3">
      <c r="A3842" s="25"/>
      <c r="B3842"/>
      <c r="C3842"/>
      <c r="D3842"/>
      <c r="E3842"/>
      <c r="F3842"/>
      <c r="G3842"/>
      <c r="H3842"/>
      <c r="I3842" s="14"/>
      <c r="K3842"/>
      <c r="L3842"/>
      <c r="M3842"/>
      <c r="N3842"/>
      <c r="O3842"/>
      <c r="P3842"/>
      <c r="S3842"/>
    </row>
    <row r="3843" spans="1:20" x14ac:dyDescent="0.3">
      <c r="A3843" s="25"/>
      <c r="B3843"/>
      <c r="C3843"/>
      <c r="D3843"/>
      <c r="E3843"/>
      <c r="F3843"/>
      <c r="G3843"/>
      <c r="H3843" s="14"/>
      <c r="I3843" s="14"/>
      <c r="K3843"/>
      <c r="L3843"/>
      <c r="M3843"/>
      <c r="N3843"/>
      <c r="O3843"/>
      <c r="P3843"/>
      <c r="S3843"/>
    </row>
    <row r="3844" spans="1:20" x14ac:dyDescent="0.3">
      <c r="A3844" s="25"/>
      <c r="B3844"/>
      <c r="C3844"/>
      <c r="D3844"/>
      <c r="E3844"/>
      <c r="F3844"/>
      <c r="G3844"/>
      <c r="H3844" s="14"/>
      <c r="I3844" s="14"/>
      <c r="K3844"/>
      <c r="L3844"/>
      <c r="M3844"/>
      <c r="N3844"/>
      <c r="O3844"/>
      <c r="P3844"/>
      <c r="S3844"/>
    </row>
    <row r="3845" spans="1:20" x14ac:dyDescent="0.3">
      <c r="A3845" s="25"/>
      <c r="B3845"/>
      <c r="C3845"/>
      <c r="D3845"/>
      <c r="E3845"/>
      <c r="F3845"/>
      <c r="G3845"/>
      <c r="H3845" s="14"/>
      <c r="I3845" s="14"/>
      <c r="K3845"/>
      <c r="L3845"/>
      <c r="M3845"/>
      <c r="N3845"/>
      <c r="O3845"/>
      <c r="P3845"/>
      <c r="S3845"/>
    </row>
    <row r="3846" spans="1:20" x14ac:dyDescent="0.3">
      <c r="A3846" s="25"/>
      <c r="B3846"/>
      <c r="C3846"/>
      <c r="D3846"/>
      <c r="E3846"/>
      <c r="F3846"/>
      <c r="G3846"/>
      <c r="H3846" s="14"/>
      <c r="I3846" s="14"/>
      <c r="K3846"/>
      <c r="L3846"/>
      <c r="M3846"/>
      <c r="N3846"/>
      <c r="O3846"/>
      <c r="P3846"/>
      <c r="S3846"/>
    </row>
    <row r="3847" spans="1:20" x14ac:dyDescent="0.3">
      <c r="A3847" s="25"/>
      <c r="B3847"/>
      <c r="C3847"/>
      <c r="D3847"/>
      <c r="E3847"/>
      <c r="F3847"/>
      <c r="G3847"/>
      <c r="H3847" s="14"/>
      <c r="I3847" s="14"/>
      <c r="K3847"/>
      <c r="L3847"/>
      <c r="M3847"/>
      <c r="N3847"/>
      <c r="O3847"/>
      <c r="P3847"/>
      <c r="S3847"/>
    </row>
    <row r="3848" spans="1:20" x14ac:dyDescent="0.3">
      <c r="A3848" s="25"/>
      <c r="B3848"/>
      <c r="C3848"/>
      <c r="D3848"/>
      <c r="E3848"/>
      <c r="F3848"/>
      <c r="G3848"/>
      <c r="H3848" s="26"/>
      <c r="I3848" s="26"/>
      <c r="K3848"/>
      <c r="L3848"/>
      <c r="M3848"/>
      <c r="N3848"/>
      <c r="O3848"/>
      <c r="P3848"/>
      <c r="S3848"/>
    </row>
    <row r="3849" spans="1:20" x14ac:dyDescent="0.3">
      <c r="A3849" s="25"/>
      <c r="B3849"/>
      <c r="C3849"/>
      <c r="D3849"/>
      <c r="E3849"/>
      <c r="F3849"/>
      <c r="G3849"/>
      <c r="H3849" s="26"/>
      <c r="I3849" s="26"/>
      <c r="K3849"/>
      <c r="L3849"/>
      <c r="M3849"/>
      <c r="N3849"/>
      <c r="O3849"/>
      <c r="P3849"/>
      <c r="S3849"/>
    </row>
    <row r="3850" spans="1:20" x14ac:dyDescent="0.3">
      <c r="A3850" s="25"/>
      <c r="B3850"/>
      <c r="C3850"/>
      <c r="D3850"/>
      <c r="E3850"/>
      <c r="F3850"/>
      <c r="G3850"/>
      <c r="H3850" s="26"/>
      <c r="I3850" s="26"/>
      <c r="K3850"/>
      <c r="L3850"/>
      <c r="M3850"/>
      <c r="N3850"/>
      <c r="O3850"/>
      <c r="P3850"/>
      <c r="S3850"/>
    </row>
    <row r="3851" spans="1:20" x14ac:dyDescent="0.3">
      <c r="A3851" s="25"/>
      <c r="B3851"/>
      <c r="C3851"/>
      <c r="D3851"/>
      <c r="E3851"/>
      <c r="F3851"/>
      <c r="G3851"/>
      <c r="H3851" s="26"/>
      <c r="I3851" s="26"/>
      <c r="K3851"/>
      <c r="L3851"/>
      <c r="M3851"/>
      <c r="N3851"/>
      <c r="O3851"/>
      <c r="P3851"/>
      <c r="S3851"/>
    </row>
    <row r="3852" spans="1:20" x14ac:dyDescent="0.3">
      <c r="A3852" s="25"/>
      <c r="B3852"/>
      <c r="C3852"/>
      <c r="D3852"/>
      <c r="E3852"/>
      <c r="F3852"/>
      <c r="G3852"/>
      <c r="H3852" s="26"/>
      <c r="I3852" s="26"/>
      <c r="K3852"/>
      <c r="L3852"/>
      <c r="M3852"/>
      <c r="N3852"/>
      <c r="O3852"/>
      <c r="P3852"/>
      <c r="S3852"/>
      <c r="T3852" s="7"/>
    </row>
    <row r="3853" spans="1:20" x14ac:dyDescent="0.3">
      <c r="A3853" s="25"/>
      <c r="B3853"/>
      <c r="C3853"/>
      <c r="D3853"/>
      <c r="E3853"/>
      <c r="F3853"/>
      <c r="G3853"/>
      <c r="H3853" s="26"/>
      <c r="I3853" s="26"/>
      <c r="K3853"/>
      <c r="L3853"/>
      <c r="M3853"/>
      <c r="N3853"/>
      <c r="O3853"/>
      <c r="P3853"/>
      <c r="S3853"/>
      <c r="T3853" s="7"/>
    </row>
    <row r="3854" spans="1:20" x14ac:dyDescent="0.3">
      <c r="A3854" s="25"/>
      <c r="B3854"/>
      <c r="C3854"/>
      <c r="D3854"/>
      <c r="E3854"/>
      <c r="F3854"/>
      <c r="G3854"/>
      <c r="H3854" s="26"/>
      <c r="I3854" s="26"/>
      <c r="K3854"/>
      <c r="L3854"/>
      <c r="M3854"/>
      <c r="N3854"/>
      <c r="O3854"/>
      <c r="P3854"/>
      <c r="S3854"/>
    </row>
    <row r="3855" spans="1:20" x14ac:dyDescent="0.3">
      <c r="A3855" s="25"/>
      <c r="B3855"/>
      <c r="C3855"/>
      <c r="D3855"/>
      <c r="E3855"/>
      <c r="F3855"/>
      <c r="G3855"/>
      <c r="H3855" s="26"/>
      <c r="I3855" s="26"/>
      <c r="K3855"/>
      <c r="L3855"/>
      <c r="M3855"/>
      <c r="N3855"/>
      <c r="O3855"/>
      <c r="P3855"/>
      <c r="S3855"/>
      <c r="T3855" s="7"/>
    </row>
    <row r="3856" spans="1:20" x14ac:dyDescent="0.3">
      <c r="A3856" s="25"/>
      <c r="B3856"/>
      <c r="C3856"/>
      <c r="D3856"/>
      <c r="E3856"/>
      <c r="F3856"/>
      <c r="G3856"/>
      <c r="H3856" s="26"/>
      <c r="I3856" s="26"/>
      <c r="K3856"/>
      <c r="L3856"/>
      <c r="M3856"/>
      <c r="N3856"/>
      <c r="O3856"/>
      <c r="P3856"/>
      <c r="S3856"/>
    </row>
    <row r="3857" spans="1:20" x14ac:dyDescent="0.3">
      <c r="A3857" s="25"/>
      <c r="B3857"/>
      <c r="C3857"/>
      <c r="D3857"/>
      <c r="E3857"/>
      <c r="F3857"/>
      <c r="G3857"/>
      <c r="H3857" s="26"/>
      <c r="I3857" s="26"/>
      <c r="K3857"/>
      <c r="L3857"/>
      <c r="M3857"/>
      <c r="N3857"/>
      <c r="O3857"/>
      <c r="P3857"/>
      <c r="S3857"/>
    </row>
    <row r="3858" spans="1:20" x14ac:dyDescent="0.3">
      <c r="A3858" s="25"/>
      <c r="B3858"/>
      <c r="C3858"/>
      <c r="D3858"/>
      <c r="E3858"/>
      <c r="F3858"/>
      <c r="G3858"/>
      <c r="H3858" s="26"/>
      <c r="I3858" s="26"/>
      <c r="K3858"/>
      <c r="L3858"/>
      <c r="M3858"/>
      <c r="N3858"/>
      <c r="O3858"/>
      <c r="P3858"/>
      <c r="S3858"/>
    </row>
    <row r="3859" spans="1:20" x14ac:dyDescent="0.3">
      <c r="A3859" s="25"/>
      <c r="B3859"/>
      <c r="C3859"/>
      <c r="D3859"/>
      <c r="E3859"/>
      <c r="F3859"/>
      <c r="G3859"/>
      <c r="H3859" s="26"/>
      <c r="I3859" s="26"/>
      <c r="K3859"/>
      <c r="L3859"/>
      <c r="M3859"/>
      <c r="N3859"/>
      <c r="O3859"/>
      <c r="P3859"/>
      <c r="S3859"/>
      <c r="T3859" s="7"/>
    </row>
    <row r="3860" spans="1:20" x14ac:dyDescent="0.3">
      <c r="A3860" s="25"/>
      <c r="B3860"/>
      <c r="C3860"/>
      <c r="D3860"/>
      <c r="E3860"/>
      <c r="F3860"/>
      <c r="G3860"/>
      <c r="H3860" s="26"/>
      <c r="I3860" s="26"/>
      <c r="K3860"/>
      <c r="L3860"/>
      <c r="M3860"/>
      <c r="N3860"/>
      <c r="O3860"/>
      <c r="P3860"/>
      <c r="S3860"/>
      <c r="T3860" s="7"/>
    </row>
    <row r="3861" spans="1:20" x14ac:dyDescent="0.3">
      <c r="A3861" s="25"/>
      <c r="B3861"/>
      <c r="C3861"/>
      <c r="D3861"/>
      <c r="E3861"/>
      <c r="F3861"/>
      <c r="G3861"/>
      <c r="H3861" s="26"/>
      <c r="I3861" s="26"/>
      <c r="K3861"/>
      <c r="L3861"/>
      <c r="M3861"/>
      <c r="N3861"/>
      <c r="O3861"/>
      <c r="P3861"/>
      <c r="S3861"/>
      <c r="T3861" s="7"/>
    </row>
    <row r="3862" spans="1:20" x14ac:dyDescent="0.3">
      <c r="A3862" s="25"/>
      <c r="B3862"/>
      <c r="C3862"/>
      <c r="D3862"/>
      <c r="E3862"/>
      <c r="F3862"/>
      <c r="G3862"/>
      <c r="H3862" s="26"/>
      <c r="I3862" s="26"/>
      <c r="K3862"/>
      <c r="L3862"/>
      <c r="M3862"/>
      <c r="N3862"/>
      <c r="O3862"/>
      <c r="P3862"/>
      <c r="S3862"/>
    </row>
    <row r="3863" spans="1:20" x14ac:dyDescent="0.3">
      <c r="A3863" s="25"/>
      <c r="B3863"/>
      <c r="C3863"/>
      <c r="D3863"/>
      <c r="E3863"/>
      <c r="F3863"/>
      <c r="G3863"/>
      <c r="H3863" s="26"/>
      <c r="I3863" s="26"/>
      <c r="K3863"/>
      <c r="L3863"/>
      <c r="M3863"/>
      <c r="N3863"/>
      <c r="O3863"/>
      <c r="P3863"/>
      <c r="S3863"/>
    </row>
    <row r="3864" spans="1:20" x14ac:dyDescent="0.3">
      <c r="A3864" s="25"/>
      <c r="B3864"/>
      <c r="C3864"/>
      <c r="D3864"/>
      <c r="E3864"/>
      <c r="F3864"/>
      <c r="G3864"/>
      <c r="H3864" s="26"/>
      <c r="I3864" s="26"/>
      <c r="K3864"/>
      <c r="L3864"/>
      <c r="M3864"/>
      <c r="N3864"/>
      <c r="O3864"/>
      <c r="P3864"/>
      <c r="S3864"/>
    </row>
    <row r="3865" spans="1:20" x14ac:dyDescent="0.3">
      <c r="A3865" s="25"/>
      <c r="B3865"/>
      <c r="C3865"/>
      <c r="D3865"/>
      <c r="E3865"/>
      <c r="F3865"/>
      <c r="G3865"/>
      <c r="H3865" s="26"/>
      <c r="I3865" s="26"/>
      <c r="K3865"/>
      <c r="L3865"/>
      <c r="M3865"/>
      <c r="N3865"/>
      <c r="O3865"/>
      <c r="P3865"/>
      <c r="S3865"/>
    </row>
    <row r="3866" spans="1:20" x14ac:dyDescent="0.3">
      <c r="A3866" s="25"/>
      <c r="B3866"/>
      <c r="C3866"/>
      <c r="D3866"/>
      <c r="E3866"/>
      <c r="F3866"/>
      <c r="G3866"/>
      <c r="H3866" s="26"/>
      <c r="I3866" s="26"/>
      <c r="K3866"/>
      <c r="L3866"/>
      <c r="M3866"/>
      <c r="N3866"/>
      <c r="O3866"/>
      <c r="P3866"/>
      <c r="S3866"/>
    </row>
    <row r="3867" spans="1:20" x14ac:dyDescent="0.3">
      <c r="A3867" s="25"/>
      <c r="B3867"/>
      <c r="C3867"/>
      <c r="D3867"/>
      <c r="E3867"/>
      <c r="F3867"/>
      <c r="G3867"/>
      <c r="H3867" s="26"/>
      <c r="I3867" s="26"/>
      <c r="K3867"/>
      <c r="L3867"/>
      <c r="M3867"/>
      <c r="N3867"/>
      <c r="O3867"/>
      <c r="P3867"/>
      <c r="S3867"/>
    </row>
    <row r="3868" spans="1:20" x14ac:dyDescent="0.3">
      <c r="A3868" s="25"/>
      <c r="B3868"/>
      <c r="C3868"/>
      <c r="D3868"/>
      <c r="E3868"/>
      <c r="F3868"/>
      <c r="G3868"/>
      <c r="H3868" s="26"/>
      <c r="I3868" s="26"/>
      <c r="K3868"/>
      <c r="L3868"/>
      <c r="M3868"/>
      <c r="N3868"/>
      <c r="O3868"/>
      <c r="P3868"/>
      <c r="S3868"/>
      <c r="T3868" s="7"/>
    </row>
    <row r="3869" spans="1:20" x14ac:dyDescent="0.3">
      <c r="A3869" s="25"/>
      <c r="B3869"/>
      <c r="C3869"/>
      <c r="D3869"/>
      <c r="E3869"/>
      <c r="F3869"/>
      <c r="G3869"/>
      <c r="H3869" s="26"/>
      <c r="I3869" s="26"/>
      <c r="K3869"/>
      <c r="L3869"/>
      <c r="M3869"/>
      <c r="N3869"/>
      <c r="O3869"/>
      <c r="P3869"/>
      <c r="S3869"/>
    </row>
    <row r="3870" spans="1:20" x14ac:dyDescent="0.3">
      <c r="A3870" s="25"/>
      <c r="B3870"/>
      <c r="C3870"/>
      <c r="D3870"/>
      <c r="E3870"/>
      <c r="F3870"/>
      <c r="G3870"/>
      <c r="H3870" s="26"/>
      <c r="I3870" s="26"/>
      <c r="K3870"/>
      <c r="L3870"/>
      <c r="M3870"/>
      <c r="N3870"/>
      <c r="O3870"/>
      <c r="P3870"/>
      <c r="S3870"/>
    </row>
    <row r="3871" spans="1:20" x14ac:dyDescent="0.3">
      <c r="A3871" s="25"/>
      <c r="B3871"/>
      <c r="C3871"/>
      <c r="D3871"/>
      <c r="E3871"/>
      <c r="F3871"/>
      <c r="G3871"/>
      <c r="H3871" s="26"/>
      <c r="I3871" s="26"/>
      <c r="K3871"/>
      <c r="L3871"/>
      <c r="M3871"/>
      <c r="N3871"/>
      <c r="O3871"/>
      <c r="P3871"/>
      <c r="S3871"/>
    </row>
    <row r="3872" spans="1:20" x14ac:dyDescent="0.3">
      <c r="A3872" s="25"/>
      <c r="B3872"/>
      <c r="C3872"/>
      <c r="D3872"/>
      <c r="E3872"/>
      <c r="F3872"/>
      <c r="G3872"/>
      <c r="H3872" s="26"/>
      <c r="I3872" s="26"/>
      <c r="K3872"/>
      <c r="L3872"/>
      <c r="M3872"/>
      <c r="N3872"/>
      <c r="O3872"/>
      <c r="P3872"/>
      <c r="S3872"/>
    </row>
    <row r="3873" spans="1:20" x14ac:dyDescent="0.3">
      <c r="A3873" s="25"/>
      <c r="B3873"/>
      <c r="C3873"/>
      <c r="D3873"/>
      <c r="E3873"/>
      <c r="F3873"/>
      <c r="G3873"/>
      <c r="H3873" s="26"/>
      <c r="I3873" s="26"/>
      <c r="K3873"/>
      <c r="L3873"/>
      <c r="M3873"/>
      <c r="N3873"/>
      <c r="O3873"/>
      <c r="P3873"/>
      <c r="S3873"/>
    </row>
    <row r="3874" spans="1:20" x14ac:dyDescent="0.3">
      <c r="A3874" s="25"/>
      <c r="B3874"/>
      <c r="C3874"/>
      <c r="D3874"/>
      <c r="E3874"/>
      <c r="F3874"/>
      <c r="G3874"/>
      <c r="H3874" s="26"/>
      <c r="I3874" s="26"/>
      <c r="K3874"/>
      <c r="L3874"/>
      <c r="M3874"/>
      <c r="N3874"/>
      <c r="O3874"/>
      <c r="P3874"/>
      <c r="S3874"/>
    </row>
    <row r="3875" spans="1:20" x14ac:dyDescent="0.3">
      <c r="A3875" s="25"/>
      <c r="B3875"/>
      <c r="C3875"/>
      <c r="D3875"/>
      <c r="E3875"/>
      <c r="F3875"/>
      <c r="G3875"/>
      <c r="H3875" s="26"/>
      <c r="I3875" s="26"/>
      <c r="K3875"/>
      <c r="L3875"/>
      <c r="M3875"/>
      <c r="N3875"/>
      <c r="O3875"/>
      <c r="P3875"/>
      <c r="S3875"/>
    </row>
    <row r="3876" spans="1:20" x14ac:dyDescent="0.3">
      <c r="A3876" s="25"/>
      <c r="B3876"/>
      <c r="C3876"/>
      <c r="D3876"/>
      <c r="E3876"/>
      <c r="F3876"/>
      <c r="G3876"/>
      <c r="H3876" s="26"/>
      <c r="I3876" s="26"/>
      <c r="K3876"/>
      <c r="L3876"/>
      <c r="M3876"/>
      <c r="N3876"/>
      <c r="O3876"/>
      <c r="P3876"/>
      <c r="S3876"/>
    </row>
    <row r="3877" spans="1:20" x14ac:dyDescent="0.3">
      <c r="A3877" s="25"/>
      <c r="B3877"/>
      <c r="C3877"/>
      <c r="D3877"/>
      <c r="E3877"/>
      <c r="F3877"/>
      <c r="G3877"/>
      <c r="H3877" s="26"/>
      <c r="I3877" s="26"/>
      <c r="K3877"/>
      <c r="L3877"/>
      <c r="M3877"/>
      <c r="N3877"/>
      <c r="O3877"/>
      <c r="P3877"/>
      <c r="S3877"/>
      <c r="T3877" s="7"/>
    </row>
    <row r="3878" spans="1:20" x14ac:dyDescent="0.3">
      <c r="A3878" s="25"/>
      <c r="B3878"/>
      <c r="C3878"/>
      <c r="D3878"/>
      <c r="E3878"/>
      <c r="F3878"/>
      <c r="G3878"/>
      <c r="H3878" s="26"/>
      <c r="I3878" s="26"/>
      <c r="K3878"/>
      <c r="L3878"/>
      <c r="M3878"/>
      <c r="N3878"/>
      <c r="O3878"/>
      <c r="P3878"/>
      <c r="S3878"/>
    </row>
    <row r="3879" spans="1:20" x14ac:dyDescent="0.3">
      <c r="A3879" s="25"/>
      <c r="B3879"/>
      <c r="C3879"/>
      <c r="D3879"/>
      <c r="E3879"/>
      <c r="F3879"/>
      <c r="G3879"/>
      <c r="H3879" s="26"/>
      <c r="I3879" s="26"/>
      <c r="K3879"/>
      <c r="L3879"/>
      <c r="M3879"/>
      <c r="N3879"/>
      <c r="O3879"/>
      <c r="P3879"/>
      <c r="S3879"/>
    </row>
    <row r="3880" spans="1:20" x14ac:dyDescent="0.3">
      <c r="A3880" s="25"/>
      <c r="B3880"/>
      <c r="C3880"/>
      <c r="D3880"/>
      <c r="E3880"/>
      <c r="F3880"/>
      <c r="G3880"/>
      <c r="H3880" s="26"/>
      <c r="I3880" s="26"/>
      <c r="K3880"/>
      <c r="L3880"/>
      <c r="M3880"/>
      <c r="N3880"/>
      <c r="O3880"/>
      <c r="P3880"/>
      <c r="S3880"/>
    </row>
    <row r="3881" spans="1:20" x14ac:dyDescent="0.3">
      <c r="A3881" s="25"/>
      <c r="B3881"/>
      <c r="C3881"/>
      <c r="D3881"/>
      <c r="E3881"/>
      <c r="F3881"/>
      <c r="G3881"/>
      <c r="H3881"/>
      <c r="I3881"/>
      <c r="K3881"/>
      <c r="L3881"/>
      <c r="M3881"/>
      <c r="N3881"/>
      <c r="O3881"/>
      <c r="P3881"/>
      <c r="S3881"/>
    </row>
    <row r="3882" spans="1:20" x14ac:dyDescent="0.3">
      <c r="A3882" s="25"/>
      <c r="B3882"/>
      <c r="C3882"/>
      <c r="D3882"/>
      <c r="E3882"/>
      <c r="F3882"/>
      <c r="G3882"/>
      <c r="H3882"/>
      <c r="I3882" s="14"/>
      <c r="K3882"/>
      <c r="L3882"/>
      <c r="M3882"/>
      <c r="N3882"/>
      <c r="O3882"/>
      <c r="P3882"/>
      <c r="S3882"/>
    </row>
    <row r="3883" spans="1:20" x14ac:dyDescent="0.3">
      <c r="A3883" s="25"/>
      <c r="B3883"/>
      <c r="C3883"/>
      <c r="D3883"/>
      <c r="E3883"/>
      <c r="F3883"/>
      <c r="G3883"/>
      <c r="H3883" s="14"/>
      <c r="I3883"/>
      <c r="K3883"/>
      <c r="L3883"/>
      <c r="M3883"/>
      <c r="N3883"/>
      <c r="O3883"/>
      <c r="P3883"/>
      <c r="S3883"/>
      <c r="T3883" s="7"/>
    </row>
    <row r="3884" spans="1:20" x14ac:dyDescent="0.3">
      <c r="A3884" s="25"/>
      <c r="B3884"/>
      <c r="C3884"/>
      <c r="D3884"/>
      <c r="E3884"/>
      <c r="F3884"/>
      <c r="G3884"/>
      <c r="H3884"/>
      <c r="I3884" s="14"/>
      <c r="K3884"/>
      <c r="L3884"/>
      <c r="M3884"/>
      <c r="N3884"/>
      <c r="O3884"/>
      <c r="P3884"/>
      <c r="S3884"/>
    </row>
    <row r="3885" spans="1:20" x14ac:dyDescent="0.3">
      <c r="A3885" s="25"/>
      <c r="B3885"/>
      <c r="C3885"/>
      <c r="D3885"/>
      <c r="E3885"/>
      <c r="F3885"/>
      <c r="G3885"/>
      <c r="H3885"/>
      <c r="I3885" s="14"/>
      <c r="K3885"/>
      <c r="L3885"/>
      <c r="M3885"/>
      <c r="N3885"/>
      <c r="O3885"/>
      <c r="P3885"/>
      <c r="S3885"/>
    </row>
    <row r="3886" spans="1:20" x14ac:dyDescent="0.3">
      <c r="A3886" s="25"/>
      <c r="B3886"/>
      <c r="C3886"/>
      <c r="D3886"/>
      <c r="E3886"/>
      <c r="F3886"/>
      <c r="G3886"/>
      <c r="H3886" s="14"/>
      <c r="I3886" s="14"/>
      <c r="K3886"/>
      <c r="L3886"/>
      <c r="M3886"/>
      <c r="N3886"/>
      <c r="O3886"/>
      <c r="P3886"/>
      <c r="S3886"/>
      <c r="T3886" s="7"/>
    </row>
    <row r="3887" spans="1:20" x14ac:dyDescent="0.3">
      <c r="A3887" s="25"/>
      <c r="B3887"/>
      <c r="C3887"/>
      <c r="D3887"/>
      <c r="E3887"/>
      <c r="F3887"/>
      <c r="G3887"/>
      <c r="H3887" s="14"/>
      <c r="I3887" s="14"/>
      <c r="K3887"/>
      <c r="L3887"/>
      <c r="M3887"/>
      <c r="N3887"/>
      <c r="O3887"/>
      <c r="P3887"/>
      <c r="S3887"/>
      <c r="T3887" s="7"/>
    </row>
    <row r="3888" spans="1:20" x14ac:dyDescent="0.3">
      <c r="A3888" s="25"/>
      <c r="B3888"/>
      <c r="C3888"/>
      <c r="D3888"/>
      <c r="E3888"/>
      <c r="F3888"/>
      <c r="G3888"/>
      <c r="H3888" s="26"/>
      <c r="I3888" s="26"/>
      <c r="K3888"/>
      <c r="L3888"/>
      <c r="M3888"/>
      <c r="N3888"/>
      <c r="O3888"/>
      <c r="P3888"/>
      <c r="S3888"/>
    </row>
    <row r="3889" spans="1:20" x14ac:dyDescent="0.3">
      <c r="A3889" s="25"/>
      <c r="B3889"/>
      <c r="C3889"/>
      <c r="D3889"/>
      <c r="E3889"/>
      <c r="F3889"/>
      <c r="G3889"/>
      <c r="H3889" s="26"/>
      <c r="I3889" s="26"/>
      <c r="K3889"/>
      <c r="L3889"/>
      <c r="M3889"/>
      <c r="N3889"/>
      <c r="O3889"/>
      <c r="P3889"/>
      <c r="S3889"/>
    </row>
    <row r="3890" spans="1:20" x14ac:dyDescent="0.3">
      <c r="A3890" s="25"/>
      <c r="B3890"/>
      <c r="C3890"/>
      <c r="D3890"/>
      <c r="E3890"/>
      <c r="F3890"/>
      <c r="G3890"/>
      <c r="H3890" s="26"/>
      <c r="I3890" s="26"/>
      <c r="K3890"/>
      <c r="L3890"/>
      <c r="M3890"/>
      <c r="N3890"/>
      <c r="O3890"/>
      <c r="P3890"/>
      <c r="S3890"/>
    </row>
    <row r="3891" spans="1:20" x14ac:dyDescent="0.3">
      <c r="A3891" s="25"/>
      <c r="B3891"/>
      <c r="C3891"/>
      <c r="D3891"/>
      <c r="E3891"/>
      <c r="F3891"/>
      <c r="G3891"/>
      <c r="H3891" s="26"/>
      <c r="I3891" s="26"/>
      <c r="K3891"/>
      <c r="L3891"/>
      <c r="M3891"/>
      <c r="N3891"/>
      <c r="O3891"/>
      <c r="P3891"/>
      <c r="S3891"/>
    </row>
    <row r="3892" spans="1:20" x14ac:dyDescent="0.3">
      <c r="A3892" s="25"/>
      <c r="B3892"/>
      <c r="C3892"/>
      <c r="D3892"/>
      <c r="E3892"/>
      <c r="F3892"/>
      <c r="G3892"/>
      <c r="H3892" s="26"/>
      <c r="I3892" s="26"/>
      <c r="K3892"/>
      <c r="L3892"/>
      <c r="M3892"/>
      <c r="N3892"/>
      <c r="O3892"/>
      <c r="P3892"/>
      <c r="S3892"/>
    </row>
    <row r="3893" spans="1:20" x14ac:dyDescent="0.3">
      <c r="A3893" s="25"/>
      <c r="B3893"/>
      <c r="C3893"/>
      <c r="D3893"/>
      <c r="E3893"/>
      <c r="F3893"/>
      <c r="G3893"/>
      <c r="H3893" s="26"/>
      <c r="I3893" s="26"/>
      <c r="K3893"/>
      <c r="L3893"/>
      <c r="M3893"/>
      <c r="N3893"/>
      <c r="O3893"/>
      <c r="P3893"/>
      <c r="S3893"/>
    </row>
    <row r="3894" spans="1:20" x14ac:dyDescent="0.3">
      <c r="A3894" s="25"/>
      <c r="B3894"/>
      <c r="C3894"/>
      <c r="D3894"/>
      <c r="E3894"/>
      <c r="F3894"/>
      <c r="G3894"/>
      <c r="H3894" s="26"/>
      <c r="I3894" s="26"/>
      <c r="K3894"/>
      <c r="L3894"/>
      <c r="M3894"/>
      <c r="N3894"/>
      <c r="O3894"/>
      <c r="P3894"/>
      <c r="S3894"/>
    </row>
    <row r="3895" spans="1:20" x14ac:dyDescent="0.3">
      <c r="A3895" s="25"/>
      <c r="B3895"/>
      <c r="C3895"/>
      <c r="D3895"/>
      <c r="E3895"/>
      <c r="F3895"/>
      <c r="G3895"/>
      <c r="H3895" s="26"/>
      <c r="I3895" s="26"/>
      <c r="K3895"/>
      <c r="L3895"/>
      <c r="M3895"/>
      <c r="N3895"/>
      <c r="O3895"/>
      <c r="P3895"/>
      <c r="S3895"/>
      <c r="T3895" s="7"/>
    </row>
    <row r="3896" spans="1:20" x14ac:dyDescent="0.3">
      <c r="A3896" s="25"/>
      <c r="B3896"/>
      <c r="C3896"/>
      <c r="D3896"/>
      <c r="E3896"/>
      <c r="F3896"/>
      <c r="G3896"/>
      <c r="H3896" s="26"/>
      <c r="I3896" s="26"/>
      <c r="K3896"/>
      <c r="L3896"/>
      <c r="M3896"/>
      <c r="N3896"/>
      <c r="O3896"/>
      <c r="P3896"/>
      <c r="S3896"/>
    </row>
    <row r="3897" spans="1:20" x14ac:dyDescent="0.3">
      <c r="A3897" s="25"/>
      <c r="B3897"/>
      <c r="C3897"/>
      <c r="D3897"/>
      <c r="E3897"/>
      <c r="F3897"/>
      <c r="G3897"/>
      <c r="H3897" s="26"/>
      <c r="I3897" s="26"/>
      <c r="K3897"/>
      <c r="L3897"/>
      <c r="M3897"/>
      <c r="N3897"/>
      <c r="O3897"/>
      <c r="P3897"/>
      <c r="S3897"/>
    </row>
    <row r="3898" spans="1:20" x14ac:dyDescent="0.3">
      <c r="A3898" s="25"/>
      <c r="B3898"/>
      <c r="C3898"/>
      <c r="D3898"/>
      <c r="E3898"/>
      <c r="F3898"/>
      <c r="G3898"/>
      <c r="H3898" s="26"/>
      <c r="I3898" s="26"/>
      <c r="K3898"/>
      <c r="L3898"/>
      <c r="M3898"/>
      <c r="N3898"/>
      <c r="O3898"/>
      <c r="P3898"/>
      <c r="S3898"/>
    </row>
    <row r="3899" spans="1:20" x14ac:dyDescent="0.3">
      <c r="A3899" s="25"/>
      <c r="B3899"/>
      <c r="C3899"/>
      <c r="D3899"/>
      <c r="E3899"/>
      <c r="F3899"/>
      <c r="G3899"/>
      <c r="H3899" s="26"/>
      <c r="I3899" s="26"/>
      <c r="K3899"/>
      <c r="L3899"/>
      <c r="M3899"/>
      <c r="N3899"/>
      <c r="O3899"/>
      <c r="P3899"/>
      <c r="S3899"/>
    </row>
    <row r="3900" spans="1:20" x14ac:dyDescent="0.3">
      <c r="A3900" s="25"/>
      <c r="B3900"/>
      <c r="C3900"/>
      <c r="D3900"/>
      <c r="E3900"/>
      <c r="F3900"/>
      <c r="G3900"/>
      <c r="H3900" s="26"/>
      <c r="I3900" s="26"/>
      <c r="K3900"/>
      <c r="L3900"/>
      <c r="M3900"/>
      <c r="N3900"/>
      <c r="O3900"/>
      <c r="P3900"/>
      <c r="S3900"/>
    </row>
    <row r="3901" spans="1:20" x14ac:dyDescent="0.3">
      <c r="A3901" s="25"/>
      <c r="B3901"/>
      <c r="C3901"/>
      <c r="D3901"/>
      <c r="E3901"/>
      <c r="F3901"/>
      <c r="G3901"/>
      <c r="H3901" s="14"/>
      <c r="I3901" s="14"/>
      <c r="K3901"/>
      <c r="L3901"/>
      <c r="M3901"/>
      <c r="N3901"/>
      <c r="O3901"/>
      <c r="P3901"/>
      <c r="S3901"/>
    </row>
    <row r="3902" spans="1:20" x14ac:dyDescent="0.3">
      <c r="A3902" s="25"/>
      <c r="B3902"/>
      <c r="C3902"/>
      <c r="D3902"/>
      <c r="E3902"/>
      <c r="F3902"/>
      <c r="G3902"/>
      <c r="H3902" s="14"/>
      <c r="I3902" s="14"/>
      <c r="K3902"/>
      <c r="L3902"/>
      <c r="M3902"/>
      <c r="N3902"/>
      <c r="O3902"/>
      <c r="P3902"/>
      <c r="S3902"/>
    </row>
    <row r="3903" spans="1:20" x14ac:dyDescent="0.3">
      <c r="A3903" s="25"/>
      <c r="B3903"/>
      <c r="C3903"/>
      <c r="D3903"/>
      <c r="E3903"/>
      <c r="F3903"/>
      <c r="G3903"/>
      <c r="H3903" s="14"/>
      <c r="I3903" s="14"/>
      <c r="K3903"/>
      <c r="L3903"/>
      <c r="M3903"/>
      <c r="N3903"/>
      <c r="O3903"/>
      <c r="P3903"/>
      <c r="S3903"/>
    </row>
    <row r="3904" spans="1:20" x14ac:dyDescent="0.3">
      <c r="A3904" s="25"/>
      <c r="B3904"/>
      <c r="C3904"/>
      <c r="D3904"/>
      <c r="E3904"/>
      <c r="F3904"/>
      <c r="G3904"/>
      <c r="H3904" s="14"/>
      <c r="I3904" s="14"/>
      <c r="K3904"/>
      <c r="L3904"/>
      <c r="M3904"/>
      <c r="N3904"/>
      <c r="O3904"/>
      <c r="P3904"/>
      <c r="S3904"/>
    </row>
    <row r="3905" spans="1:19" x14ac:dyDescent="0.3">
      <c r="A3905" s="25"/>
      <c r="B3905"/>
      <c r="C3905"/>
      <c r="D3905"/>
      <c r="E3905"/>
      <c r="F3905"/>
      <c r="G3905"/>
      <c r="H3905" s="14"/>
      <c r="I3905" s="14"/>
      <c r="K3905"/>
      <c r="L3905"/>
      <c r="M3905"/>
      <c r="N3905"/>
      <c r="O3905"/>
      <c r="P3905"/>
      <c r="S3905"/>
    </row>
    <row r="3906" spans="1:19" x14ac:dyDescent="0.3">
      <c r="A3906" s="25"/>
      <c r="B3906"/>
      <c r="C3906"/>
      <c r="D3906"/>
      <c r="E3906"/>
      <c r="F3906"/>
      <c r="G3906"/>
      <c r="H3906" s="26"/>
      <c r="I3906" s="26"/>
      <c r="K3906"/>
      <c r="L3906"/>
      <c r="M3906"/>
      <c r="N3906"/>
      <c r="O3906"/>
      <c r="P3906"/>
      <c r="S3906"/>
    </row>
    <row r="3907" spans="1:19" x14ac:dyDescent="0.3">
      <c r="A3907" s="25"/>
      <c r="B3907"/>
      <c r="C3907"/>
      <c r="D3907"/>
      <c r="E3907"/>
      <c r="F3907"/>
      <c r="G3907"/>
      <c r="H3907" s="26"/>
      <c r="I3907" s="26"/>
      <c r="K3907"/>
      <c r="L3907"/>
      <c r="M3907"/>
      <c r="N3907"/>
      <c r="O3907"/>
      <c r="P3907"/>
      <c r="S3907"/>
    </row>
    <row r="3908" spans="1:19" x14ac:dyDescent="0.3">
      <c r="A3908" s="25"/>
      <c r="B3908"/>
      <c r="C3908"/>
      <c r="D3908"/>
      <c r="E3908"/>
      <c r="F3908"/>
      <c r="G3908"/>
      <c r="H3908" s="26"/>
      <c r="I3908" s="26"/>
      <c r="K3908"/>
      <c r="L3908"/>
      <c r="M3908"/>
      <c r="N3908"/>
      <c r="O3908"/>
      <c r="P3908"/>
      <c r="S3908"/>
    </row>
    <row r="3909" spans="1:19" x14ac:dyDescent="0.3">
      <c r="A3909" s="25"/>
      <c r="B3909"/>
      <c r="C3909"/>
      <c r="D3909"/>
      <c r="E3909"/>
      <c r="F3909"/>
      <c r="G3909"/>
      <c r="H3909" s="26"/>
      <c r="I3909" s="26"/>
      <c r="K3909"/>
      <c r="L3909"/>
      <c r="M3909"/>
      <c r="N3909"/>
      <c r="O3909"/>
      <c r="P3909"/>
      <c r="S3909"/>
    </row>
    <row r="3910" spans="1:19" x14ac:dyDescent="0.3">
      <c r="A3910" s="25"/>
      <c r="B3910"/>
      <c r="C3910"/>
      <c r="D3910"/>
      <c r="E3910"/>
      <c r="F3910"/>
      <c r="G3910"/>
      <c r="H3910" s="26"/>
      <c r="I3910" s="26"/>
      <c r="K3910"/>
      <c r="L3910"/>
      <c r="M3910"/>
      <c r="N3910"/>
      <c r="O3910"/>
      <c r="P3910"/>
      <c r="S3910"/>
    </row>
    <row r="3911" spans="1:19" x14ac:dyDescent="0.3">
      <c r="A3911" s="25"/>
      <c r="B3911"/>
      <c r="C3911"/>
      <c r="D3911"/>
      <c r="E3911"/>
      <c r="F3911"/>
      <c r="G3911"/>
      <c r="H3911" s="26"/>
      <c r="I3911" s="26"/>
      <c r="K3911"/>
      <c r="L3911"/>
      <c r="M3911"/>
      <c r="N3911"/>
      <c r="O3911"/>
      <c r="P3911"/>
      <c r="S3911"/>
    </row>
    <row r="3912" spans="1:19" x14ac:dyDescent="0.3">
      <c r="A3912" s="25"/>
      <c r="B3912"/>
      <c r="C3912"/>
      <c r="D3912"/>
      <c r="E3912"/>
      <c r="F3912"/>
      <c r="G3912"/>
      <c r="H3912" s="14"/>
      <c r="I3912" s="26"/>
      <c r="K3912"/>
      <c r="L3912"/>
      <c r="M3912"/>
      <c r="N3912"/>
      <c r="O3912"/>
      <c r="P3912"/>
      <c r="S3912"/>
    </row>
    <row r="3913" spans="1:19" x14ac:dyDescent="0.3">
      <c r="A3913" s="25"/>
      <c r="B3913"/>
      <c r="C3913"/>
      <c r="D3913"/>
      <c r="E3913"/>
      <c r="F3913"/>
      <c r="G3913"/>
      <c r="H3913" s="26"/>
      <c r="I3913" s="26"/>
      <c r="K3913"/>
      <c r="L3913"/>
      <c r="M3913"/>
      <c r="N3913"/>
      <c r="O3913"/>
      <c r="P3913"/>
      <c r="S3913"/>
    </row>
    <row r="3914" spans="1:19" x14ac:dyDescent="0.3">
      <c r="A3914" s="25"/>
      <c r="B3914"/>
      <c r="C3914"/>
      <c r="D3914"/>
      <c r="E3914"/>
      <c r="F3914"/>
      <c r="G3914"/>
      <c r="H3914" s="26"/>
      <c r="I3914" s="26"/>
      <c r="K3914"/>
      <c r="L3914"/>
      <c r="M3914"/>
      <c r="N3914"/>
      <c r="O3914"/>
      <c r="P3914"/>
      <c r="S3914"/>
    </row>
    <row r="3915" spans="1:19" x14ac:dyDescent="0.3">
      <c r="A3915" s="25"/>
      <c r="B3915"/>
      <c r="C3915"/>
      <c r="D3915"/>
      <c r="E3915"/>
      <c r="F3915"/>
      <c r="G3915"/>
      <c r="H3915" s="26"/>
      <c r="I3915" s="26"/>
      <c r="K3915"/>
      <c r="L3915"/>
      <c r="M3915"/>
      <c r="N3915"/>
      <c r="O3915"/>
      <c r="P3915"/>
      <c r="S3915"/>
    </row>
    <row r="3916" spans="1:19" x14ac:dyDescent="0.3">
      <c r="A3916" s="25"/>
      <c r="B3916"/>
      <c r="C3916"/>
      <c r="D3916"/>
      <c r="E3916"/>
      <c r="F3916"/>
      <c r="G3916"/>
      <c r="H3916" s="26"/>
      <c r="I3916" s="26"/>
      <c r="K3916"/>
      <c r="L3916"/>
      <c r="M3916"/>
      <c r="N3916"/>
      <c r="O3916"/>
      <c r="P3916"/>
      <c r="S3916"/>
    </row>
    <row r="3917" spans="1:19" x14ac:dyDescent="0.3">
      <c r="A3917" s="25"/>
      <c r="B3917"/>
      <c r="C3917"/>
      <c r="D3917"/>
      <c r="E3917"/>
      <c r="F3917"/>
      <c r="G3917"/>
      <c r="H3917" s="26"/>
      <c r="I3917" s="26"/>
      <c r="K3917"/>
      <c r="L3917"/>
      <c r="M3917"/>
      <c r="N3917"/>
      <c r="O3917"/>
      <c r="P3917"/>
      <c r="S3917"/>
    </row>
    <row r="3918" spans="1:19" x14ac:dyDescent="0.3">
      <c r="A3918" s="25"/>
      <c r="B3918"/>
      <c r="C3918"/>
      <c r="D3918"/>
      <c r="E3918"/>
      <c r="F3918"/>
      <c r="G3918"/>
      <c r="H3918" s="26"/>
      <c r="I3918" s="26"/>
      <c r="K3918"/>
      <c r="L3918"/>
      <c r="M3918"/>
      <c r="N3918"/>
      <c r="O3918"/>
      <c r="P3918"/>
      <c r="S3918"/>
    </row>
    <row r="3919" spans="1:19" x14ac:dyDescent="0.3">
      <c r="A3919" s="25"/>
      <c r="B3919"/>
      <c r="C3919"/>
      <c r="D3919"/>
      <c r="E3919"/>
      <c r="F3919"/>
      <c r="G3919"/>
      <c r="H3919" s="26"/>
      <c r="I3919" s="26"/>
      <c r="K3919"/>
      <c r="L3919"/>
      <c r="M3919"/>
      <c r="N3919"/>
      <c r="O3919"/>
      <c r="P3919"/>
      <c r="S3919"/>
    </row>
    <row r="3920" spans="1:19" x14ac:dyDescent="0.3">
      <c r="A3920" s="25"/>
      <c r="B3920"/>
      <c r="C3920"/>
      <c r="D3920"/>
      <c r="E3920"/>
      <c r="F3920"/>
      <c r="G3920"/>
      <c r="H3920" s="26"/>
      <c r="I3920" s="26"/>
      <c r="K3920"/>
      <c r="L3920"/>
      <c r="M3920"/>
      <c r="N3920"/>
      <c r="O3920"/>
      <c r="P3920"/>
      <c r="S3920"/>
    </row>
    <row r="3921" spans="1:19" x14ac:dyDescent="0.3">
      <c r="A3921" s="25"/>
      <c r="B3921"/>
      <c r="C3921"/>
      <c r="D3921"/>
      <c r="E3921"/>
      <c r="F3921"/>
      <c r="G3921"/>
      <c r="H3921" s="26"/>
      <c r="I3921" s="26"/>
      <c r="K3921"/>
      <c r="L3921"/>
      <c r="M3921"/>
      <c r="N3921"/>
      <c r="O3921"/>
      <c r="P3921"/>
      <c r="S3921"/>
    </row>
    <row r="3922" spans="1:19" x14ac:dyDescent="0.3">
      <c r="A3922" s="25"/>
      <c r="B3922"/>
      <c r="C3922"/>
      <c r="D3922"/>
      <c r="E3922"/>
      <c r="F3922"/>
      <c r="G3922"/>
      <c r="H3922" s="26"/>
      <c r="I3922" s="26"/>
      <c r="K3922"/>
      <c r="L3922"/>
      <c r="M3922"/>
      <c r="N3922"/>
      <c r="O3922"/>
      <c r="P3922"/>
      <c r="S3922"/>
    </row>
    <row r="3923" spans="1:19" x14ac:dyDescent="0.3">
      <c r="A3923" s="25"/>
      <c r="B3923"/>
      <c r="C3923"/>
      <c r="D3923"/>
      <c r="E3923"/>
      <c r="F3923"/>
      <c r="G3923"/>
      <c r="H3923" s="26"/>
      <c r="I3923" s="26"/>
      <c r="K3923"/>
      <c r="L3923"/>
      <c r="M3923"/>
      <c r="N3923"/>
      <c r="O3923"/>
      <c r="P3923"/>
      <c r="S3923"/>
    </row>
    <row r="3924" spans="1:19" x14ac:dyDescent="0.3">
      <c r="A3924" s="25"/>
      <c r="B3924"/>
      <c r="C3924"/>
      <c r="D3924"/>
      <c r="E3924"/>
      <c r="F3924"/>
      <c r="G3924"/>
      <c r="H3924" s="26"/>
      <c r="I3924" s="26"/>
      <c r="K3924"/>
      <c r="L3924"/>
      <c r="M3924"/>
      <c r="N3924"/>
      <c r="O3924"/>
      <c r="P3924"/>
      <c r="S3924"/>
    </row>
    <row r="3925" spans="1:19" x14ac:dyDescent="0.3">
      <c r="A3925" s="25"/>
      <c r="B3925"/>
      <c r="C3925"/>
      <c r="D3925"/>
      <c r="E3925"/>
      <c r="F3925"/>
      <c r="G3925"/>
      <c r="H3925" s="26"/>
      <c r="I3925" s="26"/>
      <c r="K3925"/>
      <c r="L3925"/>
      <c r="M3925"/>
      <c r="N3925"/>
      <c r="O3925"/>
      <c r="P3925"/>
      <c r="S3925"/>
    </row>
    <row r="3926" spans="1:19" x14ac:dyDescent="0.3">
      <c r="A3926" s="25"/>
      <c r="B3926"/>
      <c r="C3926"/>
      <c r="D3926"/>
      <c r="E3926"/>
      <c r="F3926"/>
      <c r="G3926"/>
      <c r="H3926" s="26"/>
      <c r="I3926" s="26"/>
      <c r="K3926"/>
      <c r="L3926"/>
      <c r="M3926"/>
      <c r="N3926"/>
      <c r="O3926"/>
      <c r="P3926"/>
      <c r="S3926"/>
    </row>
    <row r="3927" spans="1:19" x14ac:dyDescent="0.3">
      <c r="A3927" s="25"/>
      <c r="B3927"/>
      <c r="C3927"/>
      <c r="D3927"/>
      <c r="E3927"/>
      <c r="F3927"/>
      <c r="G3927"/>
      <c r="H3927" s="26"/>
      <c r="I3927" s="26"/>
      <c r="K3927"/>
      <c r="L3927"/>
      <c r="M3927"/>
      <c r="N3927"/>
      <c r="O3927"/>
      <c r="P3927"/>
      <c r="S3927"/>
    </row>
    <row r="3928" spans="1:19" x14ac:dyDescent="0.3">
      <c r="A3928" s="25"/>
      <c r="B3928"/>
      <c r="C3928"/>
      <c r="D3928"/>
      <c r="E3928"/>
      <c r="F3928"/>
      <c r="G3928"/>
      <c r="H3928" s="26"/>
      <c r="I3928" s="26"/>
      <c r="K3928"/>
      <c r="L3928"/>
      <c r="M3928"/>
      <c r="N3928"/>
      <c r="O3928"/>
      <c r="P3928"/>
      <c r="S3928"/>
    </row>
    <row r="3929" spans="1:19" x14ac:dyDescent="0.3">
      <c r="A3929" s="25"/>
      <c r="B3929"/>
      <c r="C3929"/>
      <c r="D3929"/>
      <c r="E3929"/>
      <c r="F3929"/>
      <c r="G3929"/>
      <c r="H3929" s="26"/>
      <c r="I3929" s="26"/>
      <c r="K3929"/>
      <c r="L3929"/>
      <c r="M3929"/>
      <c r="N3929"/>
      <c r="O3929"/>
      <c r="P3929"/>
      <c r="S3929"/>
    </row>
    <row r="3930" spans="1:19" x14ac:dyDescent="0.3">
      <c r="A3930" s="25"/>
      <c r="B3930"/>
      <c r="C3930"/>
      <c r="D3930"/>
      <c r="E3930"/>
      <c r="F3930"/>
      <c r="G3930"/>
      <c r="H3930" s="26"/>
      <c r="I3930" s="26"/>
      <c r="K3930"/>
      <c r="L3930"/>
      <c r="M3930"/>
      <c r="N3930"/>
      <c r="O3930"/>
      <c r="P3930"/>
      <c r="S3930"/>
    </row>
    <row r="3931" spans="1:19" x14ac:dyDescent="0.3">
      <c r="A3931" s="25"/>
      <c r="B3931"/>
      <c r="C3931"/>
      <c r="D3931"/>
      <c r="E3931"/>
      <c r="F3931"/>
      <c r="G3931"/>
      <c r="H3931" s="26"/>
      <c r="I3931" s="26"/>
      <c r="K3931"/>
      <c r="L3931"/>
      <c r="M3931"/>
      <c r="N3931"/>
      <c r="O3931"/>
      <c r="P3931"/>
      <c r="S3931"/>
    </row>
    <row r="3932" spans="1:19" x14ac:dyDescent="0.3">
      <c r="A3932" s="25"/>
      <c r="B3932"/>
      <c r="C3932"/>
      <c r="D3932"/>
      <c r="E3932"/>
      <c r="F3932"/>
      <c r="G3932"/>
      <c r="H3932" s="26"/>
      <c r="I3932" s="26"/>
      <c r="K3932"/>
      <c r="L3932"/>
      <c r="M3932"/>
      <c r="N3932"/>
      <c r="O3932"/>
      <c r="P3932"/>
      <c r="S3932"/>
    </row>
    <row r="3933" spans="1:19" x14ac:dyDescent="0.3">
      <c r="A3933" s="25"/>
      <c r="B3933"/>
      <c r="C3933"/>
      <c r="D3933"/>
      <c r="E3933"/>
      <c r="F3933"/>
      <c r="G3933"/>
      <c r="H3933" s="14"/>
      <c r="I3933" s="14"/>
      <c r="K3933"/>
      <c r="L3933"/>
      <c r="M3933"/>
      <c r="N3933"/>
      <c r="O3933"/>
      <c r="P3933"/>
      <c r="S3933"/>
    </row>
    <row r="3934" spans="1:19" x14ac:dyDescent="0.3">
      <c r="A3934" s="25"/>
      <c r="B3934"/>
      <c r="C3934"/>
      <c r="D3934"/>
      <c r="E3934"/>
      <c r="F3934"/>
      <c r="G3934"/>
      <c r="H3934" s="14"/>
      <c r="I3934" s="14"/>
      <c r="K3934"/>
      <c r="L3934"/>
      <c r="M3934"/>
      <c r="N3934"/>
      <c r="O3934"/>
      <c r="P3934"/>
      <c r="S3934"/>
    </row>
    <row r="3935" spans="1:19" x14ac:dyDescent="0.3">
      <c r="A3935" s="25"/>
      <c r="B3935"/>
      <c r="C3935"/>
      <c r="D3935"/>
      <c r="E3935"/>
      <c r="F3935"/>
      <c r="G3935"/>
      <c r="H3935" s="14"/>
      <c r="I3935" s="14"/>
      <c r="K3935"/>
      <c r="L3935"/>
      <c r="M3935"/>
      <c r="N3935"/>
      <c r="O3935"/>
      <c r="P3935"/>
      <c r="S3935"/>
    </row>
    <row r="3936" spans="1:19" x14ac:dyDescent="0.3">
      <c r="A3936" s="25"/>
      <c r="B3936"/>
      <c r="C3936"/>
      <c r="D3936"/>
      <c r="E3936"/>
      <c r="F3936"/>
      <c r="G3936"/>
      <c r="H3936" s="14"/>
      <c r="I3936" s="14"/>
      <c r="K3936"/>
      <c r="L3936"/>
      <c r="M3936"/>
      <c r="N3936"/>
      <c r="O3936"/>
      <c r="P3936"/>
      <c r="S3936"/>
    </row>
    <row r="3937" spans="1:19" x14ac:dyDescent="0.3">
      <c r="A3937" s="25"/>
      <c r="B3937"/>
      <c r="C3937"/>
      <c r="D3937"/>
      <c r="E3937"/>
      <c r="F3937"/>
      <c r="G3937"/>
      <c r="H3937"/>
      <c r="I3937"/>
      <c r="K3937"/>
      <c r="L3937"/>
      <c r="M3937"/>
      <c r="N3937"/>
      <c r="O3937"/>
      <c r="P3937"/>
      <c r="S3937"/>
    </row>
    <row r="3938" spans="1:19" x14ac:dyDescent="0.3">
      <c r="A3938" s="25"/>
      <c r="B3938"/>
      <c r="C3938"/>
      <c r="D3938"/>
      <c r="E3938"/>
      <c r="F3938"/>
      <c r="G3938"/>
      <c r="H3938" s="26"/>
      <c r="I3938" s="26"/>
      <c r="K3938"/>
      <c r="L3938"/>
      <c r="M3938"/>
      <c r="N3938"/>
      <c r="O3938"/>
      <c r="P3938"/>
      <c r="S3938"/>
    </row>
    <row r="3939" spans="1:19" x14ac:dyDescent="0.3">
      <c r="A3939" s="25"/>
      <c r="B3939"/>
      <c r="C3939"/>
      <c r="D3939"/>
      <c r="E3939"/>
      <c r="F3939"/>
      <c r="G3939"/>
      <c r="H3939" s="26"/>
      <c r="I3939" s="26"/>
      <c r="K3939"/>
      <c r="L3939"/>
      <c r="M3939"/>
      <c r="N3939"/>
      <c r="O3939"/>
      <c r="P3939"/>
      <c r="S3939"/>
    </row>
    <row r="3940" spans="1:19" x14ac:dyDescent="0.3">
      <c r="A3940" s="25"/>
      <c r="B3940"/>
      <c r="C3940"/>
      <c r="D3940"/>
      <c r="E3940"/>
      <c r="F3940"/>
      <c r="G3940"/>
      <c r="H3940" s="26"/>
      <c r="I3940" s="26"/>
      <c r="K3940"/>
      <c r="L3940"/>
      <c r="M3940"/>
      <c r="N3940"/>
      <c r="O3940"/>
      <c r="P3940"/>
      <c r="S3940"/>
    </row>
    <row r="3941" spans="1:19" x14ac:dyDescent="0.3">
      <c r="A3941" s="25"/>
      <c r="B3941"/>
      <c r="C3941"/>
      <c r="D3941"/>
      <c r="E3941"/>
      <c r="F3941"/>
      <c r="G3941"/>
      <c r="H3941" s="26"/>
      <c r="I3941" s="26"/>
      <c r="K3941"/>
      <c r="L3941"/>
      <c r="M3941"/>
      <c r="N3941"/>
      <c r="O3941"/>
      <c r="P3941"/>
      <c r="S3941"/>
    </row>
    <row r="3942" spans="1:19" x14ac:dyDescent="0.3">
      <c r="A3942" s="25"/>
      <c r="B3942"/>
      <c r="C3942"/>
      <c r="D3942"/>
      <c r="E3942"/>
      <c r="F3942"/>
      <c r="G3942"/>
      <c r="H3942" s="26"/>
      <c r="I3942" s="26"/>
      <c r="K3942"/>
      <c r="L3942"/>
      <c r="M3942"/>
      <c r="N3942"/>
      <c r="O3942"/>
      <c r="P3942"/>
      <c r="S3942"/>
    </row>
    <row r="3943" spans="1:19" x14ac:dyDescent="0.3">
      <c r="A3943" s="25"/>
      <c r="B3943"/>
      <c r="C3943"/>
      <c r="D3943"/>
      <c r="E3943"/>
      <c r="F3943"/>
      <c r="G3943"/>
      <c r="H3943" s="14"/>
      <c r="I3943" s="14"/>
      <c r="K3943"/>
      <c r="L3943"/>
      <c r="M3943"/>
      <c r="N3943"/>
      <c r="O3943"/>
      <c r="P3943"/>
      <c r="S3943"/>
    </row>
    <row r="3944" spans="1:19" x14ac:dyDescent="0.3">
      <c r="A3944" s="25"/>
      <c r="B3944"/>
      <c r="C3944"/>
      <c r="D3944"/>
      <c r="E3944"/>
      <c r="F3944"/>
      <c r="G3944"/>
      <c r="H3944" s="14"/>
      <c r="I3944" s="14"/>
      <c r="K3944"/>
      <c r="L3944"/>
      <c r="M3944"/>
      <c r="N3944"/>
      <c r="O3944"/>
      <c r="P3944"/>
      <c r="S3944"/>
    </row>
    <row r="3945" spans="1:19" x14ac:dyDescent="0.3">
      <c r="A3945" s="25"/>
      <c r="B3945"/>
      <c r="C3945"/>
      <c r="D3945"/>
      <c r="E3945"/>
      <c r="F3945"/>
      <c r="G3945"/>
      <c r="H3945" s="14"/>
      <c r="I3945" s="14"/>
      <c r="K3945"/>
      <c r="L3945"/>
      <c r="M3945"/>
      <c r="N3945"/>
      <c r="O3945"/>
      <c r="P3945"/>
      <c r="S3945"/>
    </row>
    <row r="3946" spans="1:19" x14ac:dyDescent="0.3">
      <c r="A3946" s="25"/>
      <c r="B3946"/>
      <c r="C3946"/>
      <c r="D3946"/>
      <c r="E3946"/>
      <c r="F3946"/>
      <c r="G3946"/>
      <c r="H3946" s="14"/>
      <c r="I3946" s="14"/>
      <c r="K3946"/>
      <c r="L3946"/>
      <c r="M3946"/>
      <c r="N3946"/>
      <c r="O3946"/>
      <c r="P3946"/>
      <c r="S3946"/>
    </row>
    <row r="3947" spans="1:19" x14ac:dyDescent="0.3">
      <c r="A3947" s="25"/>
      <c r="B3947"/>
      <c r="C3947"/>
      <c r="D3947"/>
      <c r="E3947"/>
      <c r="F3947"/>
      <c r="G3947"/>
      <c r="H3947" s="14"/>
      <c r="I3947" s="14"/>
      <c r="K3947"/>
      <c r="L3947"/>
      <c r="M3947"/>
      <c r="N3947"/>
      <c r="O3947"/>
      <c r="P3947"/>
      <c r="S3947"/>
    </row>
    <row r="3948" spans="1:19" x14ac:dyDescent="0.3">
      <c r="A3948" s="25"/>
      <c r="B3948"/>
      <c r="C3948"/>
      <c r="D3948"/>
      <c r="E3948"/>
      <c r="F3948"/>
      <c r="G3948"/>
      <c r="H3948" s="14"/>
      <c r="I3948" s="14"/>
      <c r="K3948"/>
      <c r="L3948"/>
      <c r="M3948"/>
      <c r="N3948"/>
      <c r="O3948"/>
      <c r="P3948"/>
      <c r="S3948"/>
    </row>
    <row r="3949" spans="1:19" x14ac:dyDescent="0.3">
      <c r="A3949" s="25"/>
      <c r="B3949"/>
      <c r="C3949"/>
      <c r="D3949"/>
      <c r="E3949"/>
      <c r="F3949"/>
      <c r="G3949"/>
      <c r="H3949" s="14"/>
      <c r="I3949" s="14"/>
      <c r="K3949"/>
      <c r="L3949"/>
      <c r="M3949"/>
      <c r="N3949"/>
      <c r="O3949"/>
      <c r="P3949"/>
      <c r="S3949"/>
    </row>
    <row r="3950" spans="1:19" x14ac:dyDescent="0.3">
      <c r="A3950" s="25"/>
      <c r="B3950"/>
      <c r="C3950"/>
      <c r="D3950"/>
      <c r="E3950"/>
      <c r="F3950"/>
      <c r="G3950"/>
      <c r="H3950" s="14"/>
      <c r="I3950" s="14"/>
      <c r="K3950"/>
      <c r="L3950"/>
      <c r="M3950"/>
      <c r="N3950"/>
      <c r="O3950"/>
      <c r="P3950"/>
      <c r="S3950"/>
    </row>
    <row r="3951" spans="1:19" x14ac:dyDescent="0.3">
      <c r="A3951" s="25"/>
      <c r="B3951"/>
      <c r="C3951"/>
      <c r="D3951"/>
      <c r="E3951"/>
      <c r="F3951"/>
      <c r="G3951"/>
      <c r="H3951" s="14"/>
      <c r="I3951" s="14"/>
      <c r="K3951"/>
      <c r="L3951"/>
      <c r="M3951"/>
      <c r="N3951"/>
      <c r="O3951"/>
      <c r="P3951"/>
      <c r="S3951"/>
    </row>
    <row r="3952" spans="1:19" x14ac:dyDescent="0.3">
      <c r="A3952" s="25"/>
      <c r="B3952"/>
      <c r="C3952"/>
      <c r="D3952"/>
      <c r="E3952"/>
      <c r="F3952"/>
      <c r="G3952"/>
      <c r="H3952" s="14"/>
      <c r="I3952" s="14"/>
      <c r="K3952"/>
      <c r="L3952"/>
      <c r="M3952"/>
      <c r="N3952"/>
      <c r="O3952"/>
      <c r="P3952"/>
      <c r="S3952"/>
    </row>
    <row r="3953" spans="1:19" x14ac:dyDescent="0.3">
      <c r="A3953" s="25"/>
      <c r="B3953"/>
      <c r="C3953"/>
      <c r="D3953"/>
      <c r="E3953"/>
      <c r="F3953"/>
      <c r="G3953"/>
      <c r="H3953" s="26"/>
      <c r="I3953" s="26"/>
      <c r="K3953"/>
      <c r="L3953"/>
      <c r="M3953"/>
      <c r="N3953"/>
      <c r="O3953"/>
      <c r="P3953"/>
      <c r="S3953"/>
    </row>
    <row r="3954" spans="1:19" x14ac:dyDescent="0.3">
      <c r="A3954" s="25"/>
      <c r="B3954"/>
      <c r="C3954"/>
      <c r="D3954"/>
      <c r="E3954"/>
      <c r="F3954"/>
      <c r="G3954"/>
      <c r="H3954" s="26"/>
      <c r="I3954" s="26"/>
      <c r="K3954"/>
      <c r="L3954"/>
      <c r="M3954"/>
      <c r="N3954"/>
      <c r="O3954"/>
      <c r="P3954"/>
      <c r="S3954"/>
    </row>
    <row r="3955" spans="1:19" x14ac:dyDescent="0.3">
      <c r="A3955" s="25"/>
      <c r="B3955"/>
      <c r="C3955"/>
      <c r="D3955"/>
      <c r="E3955"/>
      <c r="F3955"/>
      <c r="G3955"/>
      <c r="H3955" s="26"/>
      <c r="I3955" s="26"/>
      <c r="K3955"/>
      <c r="L3955"/>
      <c r="M3955"/>
      <c r="N3955"/>
      <c r="O3955"/>
      <c r="P3955"/>
      <c r="S3955"/>
    </row>
    <row r="3956" spans="1:19" x14ac:dyDescent="0.3">
      <c r="A3956" s="25"/>
      <c r="B3956"/>
      <c r="C3956"/>
      <c r="D3956"/>
      <c r="E3956"/>
      <c r="F3956"/>
      <c r="G3956"/>
      <c r="H3956"/>
      <c r="I3956" s="14"/>
      <c r="K3956"/>
      <c r="L3956"/>
      <c r="M3956"/>
      <c r="N3956"/>
      <c r="O3956"/>
      <c r="P3956"/>
      <c r="S3956"/>
    </row>
    <row r="3957" spans="1:19" x14ac:dyDescent="0.3">
      <c r="A3957" s="25"/>
      <c r="B3957"/>
      <c r="C3957"/>
      <c r="D3957"/>
      <c r="E3957"/>
      <c r="F3957"/>
      <c r="G3957"/>
      <c r="H3957" s="14"/>
      <c r="I3957" s="14"/>
      <c r="K3957"/>
      <c r="L3957"/>
      <c r="M3957"/>
      <c r="N3957"/>
      <c r="O3957"/>
      <c r="P3957"/>
      <c r="S3957"/>
    </row>
    <row r="3958" spans="1:19" x14ac:dyDescent="0.3">
      <c r="A3958" s="25"/>
      <c r="B3958"/>
      <c r="C3958"/>
      <c r="D3958"/>
      <c r="E3958"/>
      <c r="F3958"/>
      <c r="G3958"/>
      <c r="H3958" s="14"/>
      <c r="I3958" s="14"/>
      <c r="K3958"/>
      <c r="L3958"/>
      <c r="M3958"/>
      <c r="N3958"/>
      <c r="O3958"/>
      <c r="P3958"/>
      <c r="S3958"/>
    </row>
    <row r="3959" spans="1:19" x14ac:dyDescent="0.3">
      <c r="A3959" s="25"/>
      <c r="B3959"/>
      <c r="C3959"/>
      <c r="D3959"/>
      <c r="E3959"/>
      <c r="F3959"/>
      <c r="G3959"/>
      <c r="H3959" s="14"/>
      <c r="I3959" s="26"/>
      <c r="K3959"/>
      <c r="L3959"/>
      <c r="M3959"/>
      <c r="N3959"/>
      <c r="O3959"/>
      <c r="P3959"/>
      <c r="S3959"/>
    </row>
    <row r="3960" spans="1:19" x14ac:dyDescent="0.3">
      <c r="A3960" s="25"/>
      <c r="B3960"/>
      <c r="C3960"/>
      <c r="D3960"/>
      <c r="E3960"/>
      <c r="F3960"/>
      <c r="G3960"/>
      <c r="H3960" s="14"/>
      <c r="I3960" s="26"/>
      <c r="K3960"/>
      <c r="L3960"/>
      <c r="M3960"/>
      <c r="N3960"/>
      <c r="O3960"/>
      <c r="P3960"/>
      <c r="S3960"/>
    </row>
    <row r="3961" spans="1:19" x14ac:dyDescent="0.3">
      <c r="A3961" s="25"/>
      <c r="B3961"/>
      <c r="C3961"/>
      <c r="D3961"/>
      <c r="E3961"/>
      <c r="F3961"/>
      <c r="G3961"/>
      <c r="H3961" s="14"/>
      <c r="I3961" s="26"/>
      <c r="K3961"/>
      <c r="L3961"/>
      <c r="M3961"/>
      <c r="N3961"/>
      <c r="O3961"/>
      <c r="P3961"/>
      <c r="S3961"/>
    </row>
    <row r="3962" spans="1:19" x14ac:dyDescent="0.3">
      <c r="A3962" s="25"/>
      <c r="B3962"/>
      <c r="C3962"/>
      <c r="D3962"/>
      <c r="E3962"/>
      <c r="F3962"/>
      <c r="G3962"/>
      <c r="H3962" s="26"/>
      <c r="I3962" s="26"/>
      <c r="K3962"/>
      <c r="L3962"/>
      <c r="M3962"/>
      <c r="N3962"/>
      <c r="O3962"/>
      <c r="P3962"/>
      <c r="S3962"/>
    </row>
    <row r="3963" spans="1:19" x14ac:dyDescent="0.3">
      <c r="A3963" s="25"/>
      <c r="B3963"/>
      <c r="C3963"/>
      <c r="D3963"/>
      <c r="E3963"/>
      <c r="F3963"/>
      <c r="G3963"/>
      <c r="H3963" s="26"/>
      <c r="I3963" s="26"/>
      <c r="K3963"/>
      <c r="L3963"/>
      <c r="M3963"/>
      <c r="N3963"/>
      <c r="O3963"/>
      <c r="P3963"/>
      <c r="S3963"/>
    </row>
    <row r="3964" spans="1:19" x14ac:dyDescent="0.3">
      <c r="A3964" s="25"/>
      <c r="B3964"/>
      <c r="C3964"/>
      <c r="D3964"/>
      <c r="E3964"/>
      <c r="F3964"/>
      <c r="G3964"/>
      <c r="H3964" s="26"/>
      <c r="I3964" s="26"/>
      <c r="K3964"/>
      <c r="L3964"/>
      <c r="M3964"/>
      <c r="N3964"/>
      <c r="O3964"/>
      <c r="P3964"/>
      <c r="S3964"/>
    </row>
    <row r="3965" spans="1:19" x14ac:dyDescent="0.3">
      <c r="A3965" s="25"/>
      <c r="B3965"/>
      <c r="C3965"/>
      <c r="D3965"/>
      <c r="E3965"/>
      <c r="F3965"/>
      <c r="G3965"/>
      <c r="H3965" s="26"/>
      <c r="I3965" s="26"/>
      <c r="K3965"/>
      <c r="L3965"/>
      <c r="M3965"/>
      <c r="N3965"/>
      <c r="O3965"/>
      <c r="P3965"/>
      <c r="S3965"/>
    </row>
    <row r="3966" spans="1:19" x14ac:dyDescent="0.3">
      <c r="A3966" s="25"/>
      <c r="B3966"/>
      <c r="C3966"/>
      <c r="D3966"/>
      <c r="E3966"/>
      <c r="F3966"/>
      <c r="G3966"/>
      <c r="H3966" s="26"/>
      <c r="I3966" s="26"/>
      <c r="K3966"/>
      <c r="L3966"/>
      <c r="M3966"/>
      <c r="N3966"/>
      <c r="O3966"/>
      <c r="P3966"/>
      <c r="S3966"/>
    </row>
    <row r="3967" spans="1:19" x14ac:dyDescent="0.3">
      <c r="A3967" s="25"/>
      <c r="B3967"/>
      <c r="C3967"/>
      <c r="D3967"/>
      <c r="E3967"/>
      <c r="F3967"/>
      <c r="G3967"/>
      <c r="H3967" s="26"/>
      <c r="I3967" s="26"/>
      <c r="K3967"/>
      <c r="L3967"/>
      <c r="M3967"/>
      <c r="N3967"/>
      <c r="O3967"/>
      <c r="P3967"/>
      <c r="S3967"/>
    </row>
    <row r="3968" spans="1:19" x14ac:dyDescent="0.3">
      <c r="A3968" s="25"/>
      <c r="B3968"/>
      <c r="C3968"/>
      <c r="D3968"/>
      <c r="E3968"/>
      <c r="F3968"/>
      <c r="G3968"/>
      <c r="H3968" s="26"/>
      <c r="I3968" s="26"/>
      <c r="K3968"/>
      <c r="L3968"/>
      <c r="M3968"/>
      <c r="N3968"/>
      <c r="O3968"/>
      <c r="P3968"/>
      <c r="S3968"/>
    </row>
    <row r="3969" spans="1:20" x14ac:dyDescent="0.3">
      <c r="A3969" s="25"/>
      <c r="B3969"/>
      <c r="C3969"/>
      <c r="D3969"/>
      <c r="E3969"/>
      <c r="F3969"/>
      <c r="G3969"/>
      <c r="H3969" s="26"/>
      <c r="I3969" s="26"/>
      <c r="K3969"/>
      <c r="L3969"/>
      <c r="M3969"/>
      <c r="N3969"/>
      <c r="O3969"/>
      <c r="P3969"/>
      <c r="S3969"/>
    </row>
    <row r="3970" spans="1:20" x14ac:dyDescent="0.3">
      <c r="A3970" s="25"/>
      <c r="B3970"/>
      <c r="C3970"/>
      <c r="D3970"/>
      <c r="E3970"/>
      <c r="F3970"/>
      <c r="G3970"/>
      <c r="H3970" s="26"/>
      <c r="I3970" s="26"/>
      <c r="K3970"/>
      <c r="L3970"/>
      <c r="M3970"/>
      <c r="N3970"/>
      <c r="O3970"/>
      <c r="P3970"/>
      <c r="S3970"/>
    </row>
    <row r="3971" spans="1:20" x14ac:dyDescent="0.3">
      <c r="A3971" s="25"/>
      <c r="B3971"/>
      <c r="C3971"/>
      <c r="D3971"/>
      <c r="E3971"/>
      <c r="F3971"/>
      <c r="G3971"/>
      <c r="H3971" s="26"/>
      <c r="I3971" s="26"/>
      <c r="K3971"/>
      <c r="L3971"/>
      <c r="M3971"/>
      <c r="N3971"/>
      <c r="O3971"/>
      <c r="P3971"/>
      <c r="S3971"/>
    </row>
    <row r="3972" spans="1:20" x14ac:dyDescent="0.3">
      <c r="A3972" s="25"/>
      <c r="B3972"/>
      <c r="C3972"/>
      <c r="D3972"/>
      <c r="E3972"/>
      <c r="F3972"/>
      <c r="G3972"/>
      <c r="H3972" s="26"/>
      <c r="I3972" s="26"/>
      <c r="K3972"/>
      <c r="L3972"/>
      <c r="M3972"/>
      <c r="N3972"/>
      <c r="O3972"/>
      <c r="P3972"/>
      <c r="S3972"/>
    </row>
    <row r="3973" spans="1:20" x14ac:dyDescent="0.3">
      <c r="A3973" s="25"/>
      <c r="B3973"/>
      <c r="C3973"/>
      <c r="D3973"/>
      <c r="E3973"/>
      <c r="F3973"/>
      <c r="G3973"/>
      <c r="H3973" s="26"/>
      <c r="I3973" s="26"/>
      <c r="K3973"/>
      <c r="L3973"/>
      <c r="M3973"/>
      <c r="N3973"/>
      <c r="O3973"/>
      <c r="P3973"/>
      <c r="S3973"/>
    </row>
    <row r="3974" spans="1:20" x14ac:dyDescent="0.3">
      <c r="A3974" s="25"/>
      <c r="B3974"/>
      <c r="C3974"/>
      <c r="D3974"/>
      <c r="E3974"/>
      <c r="F3974"/>
      <c r="G3974"/>
      <c r="H3974" s="26"/>
      <c r="I3974" s="26"/>
      <c r="K3974"/>
      <c r="L3974"/>
      <c r="M3974"/>
      <c r="N3974"/>
      <c r="O3974"/>
      <c r="P3974"/>
      <c r="S3974"/>
    </row>
    <row r="3975" spans="1:20" x14ac:dyDescent="0.3">
      <c r="A3975" s="25"/>
      <c r="B3975"/>
      <c r="C3975"/>
      <c r="D3975"/>
      <c r="E3975"/>
      <c r="F3975"/>
      <c r="G3975"/>
      <c r="H3975" s="26"/>
      <c r="I3975" s="26"/>
      <c r="K3975"/>
      <c r="L3975"/>
      <c r="M3975"/>
      <c r="N3975"/>
      <c r="O3975"/>
      <c r="P3975"/>
      <c r="S3975"/>
    </row>
    <row r="3976" spans="1:20" x14ac:dyDescent="0.3">
      <c r="A3976" s="25"/>
      <c r="B3976"/>
      <c r="C3976"/>
      <c r="D3976"/>
      <c r="E3976"/>
      <c r="F3976"/>
      <c r="G3976"/>
      <c r="H3976" s="26"/>
      <c r="I3976" s="26"/>
      <c r="K3976"/>
      <c r="L3976"/>
      <c r="M3976"/>
      <c r="N3976"/>
      <c r="O3976"/>
      <c r="P3976"/>
      <c r="S3976"/>
      <c r="T3976" s="7"/>
    </row>
    <row r="3977" spans="1:20" x14ac:dyDescent="0.3">
      <c r="A3977" s="25"/>
      <c r="B3977"/>
      <c r="C3977"/>
      <c r="D3977"/>
      <c r="E3977"/>
      <c r="F3977"/>
      <c r="G3977"/>
      <c r="H3977" s="26"/>
      <c r="I3977" s="26"/>
      <c r="K3977"/>
      <c r="L3977"/>
      <c r="M3977"/>
      <c r="N3977"/>
      <c r="O3977"/>
      <c r="P3977"/>
      <c r="S3977"/>
    </row>
    <row r="3978" spans="1:20" x14ac:dyDescent="0.3">
      <c r="A3978" s="25"/>
      <c r="B3978"/>
      <c r="C3978"/>
      <c r="D3978"/>
      <c r="E3978"/>
      <c r="F3978"/>
      <c r="G3978"/>
      <c r="H3978" s="26"/>
      <c r="I3978" s="26"/>
      <c r="K3978"/>
      <c r="L3978"/>
      <c r="M3978"/>
      <c r="N3978"/>
      <c r="O3978"/>
      <c r="P3978"/>
      <c r="S3978"/>
    </row>
    <row r="3979" spans="1:20" x14ac:dyDescent="0.3">
      <c r="A3979" s="25"/>
      <c r="B3979"/>
      <c r="C3979"/>
      <c r="D3979"/>
      <c r="E3979"/>
      <c r="F3979"/>
      <c r="G3979"/>
      <c r="H3979"/>
      <c r="I3979" s="26"/>
      <c r="K3979"/>
      <c r="L3979"/>
      <c r="M3979"/>
      <c r="N3979"/>
      <c r="O3979"/>
      <c r="P3979"/>
      <c r="S3979"/>
    </row>
    <row r="3980" spans="1:20" x14ac:dyDescent="0.3">
      <c r="A3980" s="25"/>
      <c r="B3980"/>
      <c r="C3980"/>
      <c r="D3980"/>
      <c r="E3980"/>
      <c r="F3980"/>
      <c r="G3980"/>
      <c r="H3980"/>
      <c r="I3980" s="26"/>
      <c r="K3980"/>
      <c r="L3980"/>
      <c r="M3980"/>
      <c r="N3980"/>
      <c r="O3980"/>
      <c r="P3980"/>
      <c r="S3980"/>
    </row>
    <row r="3981" spans="1:20" x14ac:dyDescent="0.3">
      <c r="A3981" s="25"/>
      <c r="B3981"/>
      <c r="C3981"/>
      <c r="D3981"/>
      <c r="E3981"/>
      <c r="F3981"/>
      <c r="G3981"/>
      <c r="H3981"/>
      <c r="I3981" s="26"/>
      <c r="K3981"/>
      <c r="L3981"/>
      <c r="M3981"/>
      <c r="N3981"/>
      <c r="O3981"/>
      <c r="P3981"/>
      <c r="S3981"/>
    </row>
    <row r="3982" spans="1:20" x14ac:dyDescent="0.3">
      <c r="A3982" s="25"/>
      <c r="B3982"/>
      <c r="C3982"/>
      <c r="D3982"/>
      <c r="E3982"/>
      <c r="F3982"/>
      <c r="G3982"/>
      <c r="H3982" s="14"/>
      <c r="I3982" s="26"/>
      <c r="K3982"/>
      <c r="L3982"/>
      <c r="M3982"/>
      <c r="N3982"/>
      <c r="O3982"/>
      <c r="P3982"/>
      <c r="S3982"/>
    </row>
    <row r="3983" spans="1:20" x14ac:dyDescent="0.3">
      <c r="A3983" s="25"/>
      <c r="B3983"/>
      <c r="C3983"/>
      <c r="D3983"/>
      <c r="E3983"/>
      <c r="F3983"/>
      <c r="G3983"/>
      <c r="H3983" s="14"/>
      <c r="I3983" s="14"/>
      <c r="K3983"/>
      <c r="L3983"/>
      <c r="M3983"/>
      <c r="N3983"/>
      <c r="O3983"/>
      <c r="P3983"/>
      <c r="S3983"/>
    </row>
    <row r="3984" spans="1:20" x14ac:dyDescent="0.3">
      <c r="A3984" s="25"/>
      <c r="B3984"/>
      <c r="C3984"/>
      <c r="D3984"/>
      <c r="E3984"/>
      <c r="F3984"/>
      <c r="G3984"/>
      <c r="H3984" s="14"/>
      <c r="I3984" s="14"/>
      <c r="K3984"/>
      <c r="L3984"/>
      <c r="M3984"/>
      <c r="N3984"/>
      <c r="O3984"/>
      <c r="P3984"/>
      <c r="S3984"/>
    </row>
    <row r="3985" spans="1:19" x14ac:dyDescent="0.3">
      <c r="A3985" s="25"/>
      <c r="B3985"/>
      <c r="C3985"/>
      <c r="D3985"/>
      <c r="E3985"/>
      <c r="F3985"/>
      <c r="G3985"/>
      <c r="H3985" s="14"/>
      <c r="I3985" s="14"/>
      <c r="K3985"/>
      <c r="L3985"/>
      <c r="M3985"/>
      <c r="N3985"/>
      <c r="O3985"/>
      <c r="P3985"/>
      <c r="S3985"/>
    </row>
    <row r="3986" spans="1:19" x14ac:dyDescent="0.3">
      <c r="A3986" s="25"/>
      <c r="B3986"/>
      <c r="C3986"/>
      <c r="D3986"/>
      <c r="E3986"/>
      <c r="F3986"/>
      <c r="G3986"/>
      <c r="H3986" s="14"/>
      <c r="I3986" s="14"/>
      <c r="K3986"/>
      <c r="L3986"/>
      <c r="M3986"/>
      <c r="N3986"/>
      <c r="O3986"/>
      <c r="P3986"/>
      <c r="S3986"/>
    </row>
    <row r="3987" spans="1:19" x14ac:dyDescent="0.3">
      <c r="A3987" s="25"/>
      <c r="B3987"/>
      <c r="C3987"/>
      <c r="D3987"/>
      <c r="E3987"/>
      <c r="F3987"/>
      <c r="G3987"/>
      <c r="H3987" s="26"/>
      <c r="I3987" s="26"/>
      <c r="K3987"/>
      <c r="L3987"/>
      <c r="M3987"/>
      <c r="N3987"/>
      <c r="O3987"/>
      <c r="P3987"/>
      <c r="S3987"/>
    </row>
    <row r="3988" spans="1:19" x14ac:dyDescent="0.3">
      <c r="A3988" s="25"/>
      <c r="B3988"/>
      <c r="C3988"/>
      <c r="D3988"/>
      <c r="E3988"/>
      <c r="F3988"/>
      <c r="G3988"/>
      <c r="H3988" s="26"/>
      <c r="I3988" s="26"/>
      <c r="K3988"/>
      <c r="L3988"/>
      <c r="M3988"/>
      <c r="N3988"/>
      <c r="O3988"/>
      <c r="P3988"/>
      <c r="S3988"/>
    </row>
    <row r="3989" spans="1:19" x14ac:dyDescent="0.3">
      <c r="A3989" s="25"/>
      <c r="B3989"/>
      <c r="C3989"/>
      <c r="D3989"/>
      <c r="E3989"/>
      <c r="F3989"/>
      <c r="G3989"/>
      <c r="H3989" s="26"/>
      <c r="I3989" s="26"/>
      <c r="K3989"/>
      <c r="L3989"/>
      <c r="M3989"/>
      <c r="N3989"/>
      <c r="O3989"/>
      <c r="P3989"/>
      <c r="S3989"/>
    </row>
    <row r="3990" spans="1:19" x14ac:dyDescent="0.3">
      <c r="A3990" s="25"/>
      <c r="B3990"/>
      <c r="C3990"/>
      <c r="D3990"/>
      <c r="E3990"/>
      <c r="F3990"/>
      <c r="G3990"/>
      <c r="H3990" s="26"/>
      <c r="I3990" s="26"/>
      <c r="K3990"/>
      <c r="L3990"/>
      <c r="M3990"/>
      <c r="N3990"/>
      <c r="O3990"/>
      <c r="P3990"/>
      <c r="S3990"/>
    </row>
    <row r="3991" spans="1:19" x14ac:dyDescent="0.3">
      <c r="A3991" s="25"/>
      <c r="B3991"/>
      <c r="C3991"/>
      <c r="D3991"/>
      <c r="E3991"/>
      <c r="F3991"/>
      <c r="G3991"/>
      <c r="H3991" s="26"/>
      <c r="I3991" s="26"/>
      <c r="K3991"/>
      <c r="L3991"/>
      <c r="M3991"/>
      <c r="N3991"/>
      <c r="O3991"/>
      <c r="P3991"/>
      <c r="S3991"/>
    </row>
    <row r="3992" spans="1:19" x14ac:dyDescent="0.3">
      <c r="A3992" s="25"/>
      <c r="B3992"/>
      <c r="C3992"/>
      <c r="D3992"/>
      <c r="E3992"/>
      <c r="F3992"/>
      <c r="G3992"/>
      <c r="H3992" s="26"/>
      <c r="I3992" s="26"/>
      <c r="K3992"/>
      <c r="L3992"/>
      <c r="M3992"/>
      <c r="N3992"/>
      <c r="O3992"/>
      <c r="P3992"/>
      <c r="S3992"/>
    </row>
    <row r="3993" spans="1:19" x14ac:dyDescent="0.3">
      <c r="A3993" s="25"/>
      <c r="B3993"/>
      <c r="C3993"/>
      <c r="D3993"/>
      <c r="E3993"/>
      <c r="F3993"/>
      <c r="G3993"/>
      <c r="H3993" s="26"/>
      <c r="I3993" s="26"/>
      <c r="K3993"/>
      <c r="L3993"/>
      <c r="M3993"/>
      <c r="N3993"/>
      <c r="O3993"/>
      <c r="P3993"/>
      <c r="S3993"/>
    </row>
    <row r="3994" spans="1:19" x14ac:dyDescent="0.3">
      <c r="A3994" s="25"/>
      <c r="B3994"/>
      <c r="C3994"/>
      <c r="D3994"/>
      <c r="E3994"/>
      <c r="F3994"/>
      <c r="G3994"/>
      <c r="H3994" s="26"/>
      <c r="I3994" s="26"/>
      <c r="K3994"/>
      <c r="L3994"/>
      <c r="M3994"/>
      <c r="N3994"/>
      <c r="O3994"/>
      <c r="P3994"/>
      <c r="S3994"/>
    </row>
    <row r="3995" spans="1:19" x14ac:dyDescent="0.3">
      <c r="A3995" s="25"/>
      <c r="B3995"/>
      <c r="C3995"/>
      <c r="D3995"/>
      <c r="E3995"/>
      <c r="F3995"/>
      <c r="G3995"/>
      <c r="H3995" s="26"/>
      <c r="I3995" s="26"/>
      <c r="K3995"/>
      <c r="L3995"/>
      <c r="M3995"/>
      <c r="N3995"/>
      <c r="O3995"/>
      <c r="P3995"/>
      <c r="S3995"/>
    </row>
    <row r="3996" spans="1:19" x14ac:dyDescent="0.3">
      <c r="A3996" s="25"/>
      <c r="B3996"/>
      <c r="C3996"/>
      <c r="D3996"/>
      <c r="E3996"/>
      <c r="F3996"/>
      <c r="G3996"/>
      <c r="H3996" s="26"/>
      <c r="I3996" s="26"/>
      <c r="K3996"/>
      <c r="L3996"/>
      <c r="M3996"/>
      <c r="N3996"/>
      <c r="O3996"/>
      <c r="P3996"/>
      <c r="S3996"/>
    </row>
    <row r="3997" spans="1:19" x14ac:dyDescent="0.3">
      <c r="A3997" s="25"/>
      <c r="B3997"/>
      <c r="C3997"/>
      <c r="D3997"/>
      <c r="E3997"/>
      <c r="F3997"/>
      <c r="G3997"/>
      <c r="H3997" s="26"/>
      <c r="I3997" s="26"/>
      <c r="K3997"/>
      <c r="L3997"/>
      <c r="M3997"/>
      <c r="N3997"/>
      <c r="O3997"/>
      <c r="P3997"/>
      <c r="S3997"/>
    </row>
    <row r="3998" spans="1:19" x14ac:dyDescent="0.3">
      <c r="A3998" s="25"/>
      <c r="B3998"/>
      <c r="C3998"/>
      <c r="D3998"/>
      <c r="E3998"/>
      <c r="F3998"/>
      <c r="G3998"/>
      <c r="H3998" s="14"/>
      <c r="I3998" s="14"/>
      <c r="K3998"/>
      <c r="L3998"/>
      <c r="M3998"/>
      <c r="N3998"/>
      <c r="O3998"/>
      <c r="P3998"/>
      <c r="S3998"/>
    </row>
    <row r="3999" spans="1:19" x14ac:dyDescent="0.3">
      <c r="A3999" s="25"/>
      <c r="B3999"/>
      <c r="C3999"/>
      <c r="D3999"/>
      <c r="E3999"/>
      <c r="F3999"/>
      <c r="G3999"/>
      <c r="H3999" s="14"/>
      <c r="I3999" s="14"/>
      <c r="K3999"/>
      <c r="L3999"/>
      <c r="M3999"/>
      <c r="N3999"/>
      <c r="O3999"/>
      <c r="P3999"/>
      <c r="S3999"/>
    </row>
    <row r="4000" spans="1:19" x14ac:dyDescent="0.3">
      <c r="A4000" s="25"/>
      <c r="B4000"/>
      <c r="C4000"/>
      <c r="D4000"/>
      <c r="E4000"/>
      <c r="F4000"/>
      <c r="G4000"/>
      <c r="H4000" s="14"/>
      <c r="I4000" s="14"/>
      <c r="K4000"/>
      <c r="L4000"/>
      <c r="M4000"/>
      <c r="N4000"/>
      <c r="O4000"/>
      <c r="P4000"/>
      <c r="S4000"/>
    </row>
    <row r="4001" spans="1:20" x14ac:dyDescent="0.3">
      <c r="A4001" s="25"/>
      <c r="B4001"/>
      <c r="C4001"/>
      <c r="D4001"/>
      <c r="E4001"/>
      <c r="F4001"/>
      <c r="G4001"/>
      <c r="H4001" s="14"/>
      <c r="I4001" s="14"/>
      <c r="K4001"/>
      <c r="L4001"/>
      <c r="M4001"/>
      <c r="N4001"/>
      <c r="O4001"/>
      <c r="P4001"/>
      <c r="S4001"/>
    </row>
    <row r="4002" spans="1:20" x14ac:dyDescent="0.3">
      <c r="A4002" s="25"/>
      <c r="B4002"/>
      <c r="C4002"/>
      <c r="D4002"/>
      <c r="E4002"/>
      <c r="F4002"/>
      <c r="G4002"/>
      <c r="H4002" s="26"/>
      <c r="I4002" s="26"/>
      <c r="K4002"/>
      <c r="L4002"/>
      <c r="M4002"/>
      <c r="N4002"/>
      <c r="O4002"/>
      <c r="P4002"/>
      <c r="S4002"/>
    </row>
    <row r="4003" spans="1:20" x14ac:dyDescent="0.3">
      <c r="A4003" s="25"/>
      <c r="B4003"/>
      <c r="C4003"/>
      <c r="D4003"/>
      <c r="E4003"/>
      <c r="F4003"/>
      <c r="G4003"/>
      <c r="H4003" s="26"/>
      <c r="I4003" s="26"/>
      <c r="K4003"/>
      <c r="L4003"/>
      <c r="M4003"/>
      <c r="N4003"/>
      <c r="O4003"/>
      <c r="P4003"/>
      <c r="S4003"/>
    </row>
    <row r="4004" spans="1:20" x14ac:dyDescent="0.3">
      <c r="A4004" s="25"/>
      <c r="B4004"/>
      <c r="C4004"/>
      <c r="D4004"/>
      <c r="E4004"/>
      <c r="F4004"/>
      <c r="G4004"/>
      <c r="H4004" s="26"/>
      <c r="I4004" s="26"/>
      <c r="K4004"/>
      <c r="L4004"/>
      <c r="M4004"/>
      <c r="N4004"/>
      <c r="O4004"/>
      <c r="P4004"/>
      <c r="S4004"/>
    </row>
    <row r="4005" spans="1:20" x14ac:dyDescent="0.3">
      <c r="A4005" s="25"/>
      <c r="B4005"/>
      <c r="C4005"/>
      <c r="D4005"/>
      <c r="E4005"/>
      <c r="F4005"/>
      <c r="G4005"/>
      <c r="H4005" s="26"/>
      <c r="I4005" s="26"/>
      <c r="K4005"/>
      <c r="L4005"/>
      <c r="M4005"/>
      <c r="N4005"/>
      <c r="O4005"/>
      <c r="P4005"/>
      <c r="S4005"/>
    </row>
    <row r="4006" spans="1:20" x14ac:dyDescent="0.3">
      <c r="A4006" s="25"/>
      <c r="B4006"/>
      <c r="C4006"/>
      <c r="D4006"/>
      <c r="E4006"/>
      <c r="F4006"/>
      <c r="G4006"/>
      <c r="H4006" s="26"/>
      <c r="I4006" s="26"/>
      <c r="K4006"/>
      <c r="L4006"/>
      <c r="M4006"/>
      <c r="N4006"/>
      <c r="O4006"/>
      <c r="P4006"/>
      <c r="S4006"/>
    </row>
    <row r="4007" spans="1:20" x14ac:dyDescent="0.3">
      <c r="A4007" s="25"/>
      <c r="B4007"/>
      <c r="C4007"/>
      <c r="D4007"/>
      <c r="E4007"/>
      <c r="F4007"/>
      <c r="G4007"/>
      <c r="H4007" s="14"/>
      <c r="I4007" s="14"/>
      <c r="K4007"/>
      <c r="L4007"/>
      <c r="M4007"/>
      <c r="N4007"/>
      <c r="O4007"/>
      <c r="P4007"/>
      <c r="S4007"/>
    </row>
    <row r="4008" spans="1:20" x14ac:dyDescent="0.3">
      <c r="A4008" s="25"/>
      <c r="B4008"/>
      <c r="C4008"/>
      <c r="D4008"/>
      <c r="E4008"/>
      <c r="F4008"/>
      <c r="G4008"/>
      <c r="H4008" s="14"/>
      <c r="I4008" s="14"/>
      <c r="K4008"/>
      <c r="L4008"/>
      <c r="M4008"/>
      <c r="N4008"/>
      <c r="O4008"/>
      <c r="P4008"/>
      <c r="S4008"/>
    </row>
    <row r="4009" spans="1:20" x14ac:dyDescent="0.3">
      <c r="A4009" s="25"/>
      <c r="B4009"/>
      <c r="C4009"/>
      <c r="D4009"/>
      <c r="E4009"/>
      <c r="F4009"/>
      <c r="G4009"/>
      <c r="H4009" s="14"/>
      <c r="I4009" s="14"/>
      <c r="K4009"/>
      <c r="L4009"/>
      <c r="M4009"/>
      <c r="N4009"/>
      <c r="O4009"/>
      <c r="P4009"/>
      <c r="S4009"/>
    </row>
    <row r="4010" spans="1:20" x14ac:dyDescent="0.3">
      <c r="A4010" s="25"/>
      <c r="B4010"/>
      <c r="C4010"/>
      <c r="D4010"/>
      <c r="E4010"/>
      <c r="F4010"/>
      <c r="G4010"/>
      <c r="H4010" s="14"/>
      <c r="I4010" s="14"/>
      <c r="K4010"/>
      <c r="L4010"/>
      <c r="M4010"/>
      <c r="N4010"/>
      <c r="O4010"/>
      <c r="P4010"/>
      <c r="S4010"/>
      <c r="T4010" s="7"/>
    </row>
    <row r="4011" spans="1:20" x14ac:dyDescent="0.3">
      <c r="A4011" s="25"/>
      <c r="B4011"/>
      <c r="C4011"/>
      <c r="D4011"/>
      <c r="E4011"/>
      <c r="F4011"/>
      <c r="G4011"/>
      <c r="H4011" s="14"/>
      <c r="I4011" s="14"/>
      <c r="K4011"/>
      <c r="L4011"/>
      <c r="M4011"/>
      <c r="N4011"/>
      <c r="O4011"/>
      <c r="P4011"/>
      <c r="S4011"/>
    </row>
    <row r="4012" spans="1:20" x14ac:dyDescent="0.3">
      <c r="A4012" s="25"/>
      <c r="B4012"/>
      <c r="C4012"/>
      <c r="D4012"/>
      <c r="E4012"/>
      <c r="F4012"/>
      <c r="G4012"/>
      <c r="H4012" s="26"/>
      <c r="I4012" s="26"/>
      <c r="K4012"/>
      <c r="L4012"/>
      <c r="M4012"/>
      <c r="N4012"/>
      <c r="O4012"/>
      <c r="P4012"/>
      <c r="S4012"/>
    </row>
    <row r="4013" spans="1:20" x14ac:dyDescent="0.3">
      <c r="A4013" s="25"/>
      <c r="B4013"/>
      <c r="C4013"/>
      <c r="D4013"/>
      <c r="E4013"/>
      <c r="F4013"/>
      <c r="G4013"/>
      <c r="H4013" s="26"/>
      <c r="I4013" s="26"/>
      <c r="K4013"/>
      <c r="L4013"/>
      <c r="M4013"/>
      <c r="N4013"/>
      <c r="O4013"/>
      <c r="P4013"/>
      <c r="S4013"/>
      <c r="T4013" s="7"/>
    </row>
    <row r="4014" spans="1:20" x14ac:dyDescent="0.3">
      <c r="A4014" s="25"/>
      <c r="B4014"/>
      <c r="C4014"/>
      <c r="D4014"/>
      <c r="E4014"/>
      <c r="F4014"/>
      <c r="G4014"/>
      <c r="H4014" s="26"/>
      <c r="I4014" s="26"/>
      <c r="K4014"/>
      <c r="L4014"/>
      <c r="M4014"/>
      <c r="N4014"/>
      <c r="O4014"/>
      <c r="P4014"/>
      <c r="S4014"/>
    </row>
    <row r="4015" spans="1:20" x14ac:dyDescent="0.3">
      <c r="A4015" s="25"/>
      <c r="B4015"/>
      <c r="C4015"/>
      <c r="D4015"/>
      <c r="E4015"/>
      <c r="F4015"/>
      <c r="G4015"/>
      <c r="H4015" s="26"/>
      <c r="I4015" s="26"/>
      <c r="K4015"/>
      <c r="L4015"/>
      <c r="M4015"/>
      <c r="N4015"/>
      <c r="O4015"/>
      <c r="P4015"/>
      <c r="S4015"/>
    </row>
    <row r="4016" spans="1:20" x14ac:dyDescent="0.3">
      <c r="A4016" s="25"/>
      <c r="B4016"/>
      <c r="C4016"/>
      <c r="D4016"/>
      <c r="E4016"/>
      <c r="F4016"/>
      <c r="G4016"/>
      <c r="H4016" s="26"/>
      <c r="I4016" s="26"/>
      <c r="K4016"/>
      <c r="L4016"/>
      <c r="M4016"/>
      <c r="N4016"/>
      <c r="O4016"/>
      <c r="P4016"/>
      <c r="S4016"/>
    </row>
    <row r="4017" spans="1:20" x14ac:dyDescent="0.3">
      <c r="A4017" s="25"/>
      <c r="B4017"/>
      <c r="C4017"/>
      <c r="D4017"/>
      <c r="E4017"/>
      <c r="F4017"/>
      <c r="G4017"/>
      <c r="H4017" s="26"/>
      <c r="I4017" s="26"/>
      <c r="K4017"/>
      <c r="L4017"/>
      <c r="M4017"/>
      <c r="N4017"/>
      <c r="O4017"/>
      <c r="P4017"/>
      <c r="S4017"/>
    </row>
    <row r="4018" spans="1:20" x14ac:dyDescent="0.3">
      <c r="A4018" s="25"/>
      <c r="B4018"/>
      <c r="C4018"/>
      <c r="D4018"/>
      <c r="E4018"/>
      <c r="F4018"/>
      <c r="G4018"/>
      <c r="H4018" s="26"/>
      <c r="I4018" s="26"/>
      <c r="K4018"/>
      <c r="L4018"/>
      <c r="M4018"/>
      <c r="N4018"/>
      <c r="O4018"/>
      <c r="P4018"/>
      <c r="S4018"/>
    </row>
    <row r="4019" spans="1:20" x14ac:dyDescent="0.3">
      <c r="A4019" s="25"/>
      <c r="B4019"/>
      <c r="C4019"/>
      <c r="D4019"/>
      <c r="E4019"/>
      <c r="F4019"/>
      <c r="G4019"/>
      <c r="H4019" s="26"/>
      <c r="I4019" s="26"/>
      <c r="K4019"/>
      <c r="L4019"/>
      <c r="M4019"/>
      <c r="N4019"/>
      <c r="O4019"/>
      <c r="P4019"/>
      <c r="S4019"/>
    </row>
    <row r="4020" spans="1:20" x14ac:dyDescent="0.3">
      <c r="A4020" s="25"/>
      <c r="B4020"/>
      <c r="C4020"/>
      <c r="D4020"/>
      <c r="E4020"/>
      <c r="F4020"/>
      <c r="G4020"/>
      <c r="H4020" s="26"/>
      <c r="I4020" s="26"/>
      <c r="K4020"/>
      <c r="L4020"/>
      <c r="M4020"/>
      <c r="N4020"/>
      <c r="O4020"/>
      <c r="P4020"/>
      <c r="S4020"/>
    </row>
    <row r="4021" spans="1:20" x14ac:dyDescent="0.3">
      <c r="A4021" s="25"/>
      <c r="B4021"/>
      <c r="C4021"/>
      <c r="D4021"/>
      <c r="E4021"/>
      <c r="F4021"/>
      <c r="G4021"/>
      <c r="H4021" s="26"/>
      <c r="I4021" s="26"/>
      <c r="K4021"/>
      <c r="L4021"/>
      <c r="M4021"/>
      <c r="N4021"/>
      <c r="O4021"/>
      <c r="P4021"/>
      <c r="S4021"/>
    </row>
    <row r="4022" spans="1:20" x14ac:dyDescent="0.3">
      <c r="A4022" s="25"/>
      <c r="B4022"/>
      <c r="C4022"/>
      <c r="D4022"/>
      <c r="E4022"/>
      <c r="F4022"/>
      <c r="G4022"/>
      <c r="H4022" s="26"/>
      <c r="I4022" s="26"/>
      <c r="K4022"/>
      <c r="L4022"/>
      <c r="M4022"/>
      <c r="N4022"/>
      <c r="O4022"/>
      <c r="P4022"/>
      <c r="S4022"/>
    </row>
    <row r="4023" spans="1:20" x14ac:dyDescent="0.3">
      <c r="A4023" s="25"/>
      <c r="B4023"/>
      <c r="C4023"/>
      <c r="D4023"/>
      <c r="E4023"/>
      <c r="F4023"/>
      <c r="G4023"/>
      <c r="H4023" s="26"/>
      <c r="I4023" s="26"/>
      <c r="K4023"/>
      <c r="L4023"/>
      <c r="M4023"/>
      <c r="N4023"/>
      <c r="O4023"/>
      <c r="P4023"/>
      <c r="S4023"/>
    </row>
    <row r="4024" spans="1:20" x14ac:dyDescent="0.3">
      <c r="A4024" s="25"/>
      <c r="B4024"/>
      <c r="C4024"/>
      <c r="D4024"/>
      <c r="E4024"/>
      <c r="F4024"/>
      <c r="G4024"/>
      <c r="H4024" s="26"/>
      <c r="I4024" s="26"/>
      <c r="K4024"/>
      <c r="L4024"/>
      <c r="M4024"/>
      <c r="N4024"/>
      <c r="O4024"/>
      <c r="P4024"/>
      <c r="S4024"/>
    </row>
    <row r="4025" spans="1:20" x14ac:dyDescent="0.3">
      <c r="A4025" s="25"/>
      <c r="B4025"/>
      <c r="C4025"/>
      <c r="D4025"/>
      <c r="E4025"/>
      <c r="F4025"/>
      <c r="G4025"/>
      <c r="H4025" s="26"/>
      <c r="I4025" s="26"/>
      <c r="K4025"/>
      <c r="L4025"/>
      <c r="M4025"/>
      <c r="N4025"/>
      <c r="O4025"/>
      <c r="P4025"/>
      <c r="S4025"/>
    </row>
    <row r="4026" spans="1:20" x14ac:dyDescent="0.3">
      <c r="A4026" s="25"/>
      <c r="B4026"/>
      <c r="C4026"/>
      <c r="D4026"/>
      <c r="E4026"/>
      <c r="F4026"/>
      <c r="G4026"/>
      <c r="H4026" s="26"/>
      <c r="I4026" s="26"/>
      <c r="K4026"/>
      <c r="L4026"/>
      <c r="M4026"/>
      <c r="N4026"/>
      <c r="O4026"/>
      <c r="P4026"/>
      <c r="S4026"/>
    </row>
    <row r="4027" spans="1:20" x14ac:dyDescent="0.3">
      <c r="A4027" s="25"/>
      <c r="B4027"/>
      <c r="C4027"/>
      <c r="D4027"/>
      <c r="E4027"/>
      <c r="F4027"/>
      <c r="G4027"/>
      <c r="H4027" s="14"/>
      <c r="I4027" s="14"/>
      <c r="K4027"/>
      <c r="L4027"/>
      <c r="M4027"/>
      <c r="N4027"/>
      <c r="O4027"/>
      <c r="P4027"/>
      <c r="S4027"/>
      <c r="T4027" s="7"/>
    </row>
    <row r="4028" spans="1:20" x14ac:dyDescent="0.3">
      <c r="A4028" s="25"/>
      <c r="B4028"/>
      <c r="C4028"/>
      <c r="D4028"/>
      <c r="E4028"/>
      <c r="F4028"/>
      <c r="G4028"/>
      <c r="H4028" s="14"/>
      <c r="I4028" s="14"/>
      <c r="K4028"/>
      <c r="L4028"/>
      <c r="M4028"/>
      <c r="N4028"/>
      <c r="O4028"/>
      <c r="P4028"/>
      <c r="S4028"/>
    </row>
    <row r="4029" spans="1:20" x14ac:dyDescent="0.3">
      <c r="A4029" s="25"/>
      <c r="B4029"/>
      <c r="C4029"/>
      <c r="D4029"/>
      <c r="E4029"/>
      <c r="F4029"/>
      <c r="G4029"/>
      <c r="H4029" s="14"/>
      <c r="I4029" s="14"/>
      <c r="K4029"/>
      <c r="L4029"/>
      <c r="M4029"/>
      <c r="N4029"/>
      <c r="O4029"/>
      <c r="P4029"/>
      <c r="S4029"/>
    </row>
    <row r="4030" spans="1:20" x14ac:dyDescent="0.3">
      <c r="A4030" s="25"/>
      <c r="B4030"/>
      <c r="C4030"/>
      <c r="D4030"/>
      <c r="E4030"/>
      <c r="F4030"/>
      <c r="G4030"/>
      <c r="H4030" s="14"/>
      <c r="I4030" s="14"/>
      <c r="K4030"/>
      <c r="L4030"/>
      <c r="M4030"/>
      <c r="N4030"/>
      <c r="O4030"/>
      <c r="P4030"/>
      <c r="S4030"/>
    </row>
    <row r="4031" spans="1:20" x14ac:dyDescent="0.3">
      <c r="A4031" s="25"/>
      <c r="B4031"/>
      <c r="C4031"/>
      <c r="D4031"/>
      <c r="E4031"/>
      <c r="F4031"/>
      <c r="G4031"/>
      <c r="H4031" s="14"/>
      <c r="I4031" s="14"/>
      <c r="K4031"/>
      <c r="L4031"/>
      <c r="M4031"/>
      <c r="N4031"/>
      <c r="O4031"/>
      <c r="P4031"/>
      <c r="S4031"/>
    </row>
    <row r="4032" spans="1:20" x14ac:dyDescent="0.3">
      <c r="A4032" s="25"/>
      <c r="B4032"/>
      <c r="C4032"/>
      <c r="D4032"/>
      <c r="E4032"/>
      <c r="F4032"/>
      <c r="G4032"/>
      <c r="H4032" s="26"/>
      <c r="I4032" s="26"/>
      <c r="K4032"/>
      <c r="L4032"/>
      <c r="M4032"/>
      <c r="N4032"/>
      <c r="O4032"/>
      <c r="P4032"/>
      <c r="S4032"/>
    </row>
    <row r="4033" spans="1:19" x14ac:dyDescent="0.3">
      <c r="A4033" s="25"/>
      <c r="B4033"/>
      <c r="C4033"/>
      <c r="D4033"/>
      <c r="E4033"/>
      <c r="F4033"/>
      <c r="G4033"/>
      <c r="H4033" s="26"/>
      <c r="I4033" s="26"/>
      <c r="K4033"/>
      <c r="L4033"/>
      <c r="M4033"/>
      <c r="N4033"/>
      <c r="O4033"/>
      <c r="P4033"/>
      <c r="S4033"/>
    </row>
    <row r="4034" spans="1:19" x14ac:dyDescent="0.3">
      <c r="A4034" s="25"/>
      <c r="B4034"/>
      <c r="C4034"/>
      <c r="D4034"/>
      <c r="E4034"/>
      <c r="F4034"/>
      <c r="G4034"/>
      <c r="H4034" s="26"/>
      <c r="I4034" s="26"/>
      <c r="K4034"/>
      <c r="L4034"/>
      <c r="M4034"/>
      <c r="N4034"/>
      <c r="O4034"/>
      <c r="P4034"/>
      <c r="S4034"/>
    </row>
    <row r="4035" spans="1:19" x14ac:dyDescent="0.3">
      <c r="A4035" s="25"/>
      <c r="B4035"/>
      <c r="C4035"/>
      <c r="D4035"/>
      <c r="E4035"/>
      <c r="F4035"/>
      <c r="G4035"/>
      <c r="H4035" s="26"/>
      <c r="I4035" s="26"/>
      <c r="K4035"/>
      <c r="L4035"/>
      <c r="M4035"/>
      <c r="N4035"/>
      <c r="O4035"/>
      <c r="P4035"/>
      <c r="S4035"/>
    </row>
    <row r="4036" spans="1:19" x14ac:dyDescent="0.3">
      <c r="A4036" s="25"/>
      <c r="B4036"/>
      <c r="C4036"/>
      <c r="D4036"/>
      <c r="E4036"/>
      <c r="F4036"/>
      <c r="G4036"/>
      <c r="H4036" s="26"/>
      <c r="I4036" s="26"/>
      <c r="K4036"/>
      <c r="L4036"/>
      <c r="M4036"/>
      <c r="N4036"/>
      <c r="O4036"/>
      <c r="P4036"/>
      <c r="S4036"/>
    </row>
    <row r="4037" spans="1:19" x14ac:dyDescent="0.3">
      <c r="A4037" s="25"/>
      <c r="B4037"/>
      <c r="C4037"/>
      <c r="D4037"/>
      <c r="E4037"/>
      <c r="F4037"/>
      <c r="G4037"/>
      <c r="H4037" s="14"/>
      <c r="I4037" s="14"/>
      <c r="K4037"/>
      <c r="L4037"/>
      <c r="M4037"/>
      <c r="N4037"/>
      <c r="O4037"/>
      <c r="P4037"/>
      <c r="S4037"/>
    </row>
    <row r="4038" spans="1:19" x14ac:dyDescent="0.3">
      <c r="A4038" s="25"/>
      <c r="B4038"/>
      <c r="C4038"/>
      <c r="D4038"/>
      <c r="E4038"/>
      <c r="F4038"/>
      <c r="G4038"/>
      <c r="H4038" s="14"/>
      <c r="I4038" s="14"/>
      <c r="K4038"/>
      <c r="L4038"/>
      <c r="M4038"/>
      <c r="N4038"/>
      <c r="O4038"/>
      <c r="P4038"/>
      <c r="S4038"/>
    </row>
    <row r="4039" spans="1:19" x14ac:dyDescent="0.3">
      <c r="A4039" s="25"/>
      <c r="B4039"/>
      <c r="C4039"/>
      <c r="D4039"/>
      <c r="E4039"/>
      <c r="F4039"/>
      <c r="G4039"/>
      <c r="H4039" s="14"/>
      <c r="I4039" s="14"/>
      <c r="K4039"/>
      <c r="L4039"/>
      <c r="M4039"/>
      <c r="N4039"/>
      <c r="O4039"/>
      <c r="P4039"/>
      <c r="S4039"/>
    </row>
    <row r="4040" spans="1:19" x14ac:dyDescent="0.3">
      <c r="A4040" s="25"/>
      <c r="B4040"/>
      <c r="C4040"/>
      <c r="D4040"/>
      <c r="E4040"/>
      <c r="F4040"/>
      <c r="G4040"/>
      <c r="H4040" s="14"/>
      <c r="I4040" s="14"/>
      <c r="K4040"/>
      <c r="L4040"/>
      <c r="M4040"/>
      <c r="N4040"/>
      <c r="O4040"/>
      <c r="P4040"/>
      <c r="S4040"/>
    </row>
    <row r="4041" spans="1:19" x14ac:dyDescent="0.3">
      <c r="A4041" s="25"/>
      <c r="B4041"/>
      <c r="C4041"/>
      <c r="D4041"/>
      <c r="E4041"/>
      <c r="F4041"/>
      <c r="G4041"/>
      <c r="H4041" s="14"/>
      <c r="I4041" s="14"/>
      <c r="K4041"/>
      <c r="L4041"/>
      <c r="M4041"/>
      <c r="N4041"/>
      <c r="O4041"/>
      <c r="P4041"/>
      <c r="S4041"/>
    </row>
    <row r="4042" spans="1:19" x14ac:dyDescent="0.3">
      <c r="A4042" s="25"/>
      <c r="B4042"/>
      <c r="C4042"/>
      <c r="D4042"/>
      <c r="E4042"/>
      <c r="F4042"/>
      <c r="G4042"/>
      <c r="H4042" s="14"/>
      <c r="I4042" s="14"/>
      <c r="K4042"/>
      <c r="L4042"/>
      <c r="M4042"/>
      <c r="N4042"/>
      <c r="O4042"/>
      <c r="P4042"/>
      <c r="S4042"/>
    </row>
    <row r="4043" spans="1:19" x14ac:dyDescent="0.3">
      <c r="A4043" s="25"/>
      <c r="B4043"/>
      <c r="C4043"/>
      <c r="D4043"/>
      <c r="E4043"/>
      <c r="F4043"/>
      <c r="G4043"/>
      <c r="H4043" s="14"/>
      <c r="I4043" s="14"/>
      <c r="K4043"/>
      <c r="L4043"/>
      <c r="M4043"/>
      <c r="N4043"/>
      <c r="O4043"/>
      <c r="P4043"/>
      <c r="S4043"/>
    </row>
    <row r="4044" spans="1:19" x14ac:dyDescent="0.3">
      <c r="A4044" s="25"/>
      <c r="B4044"/>
      <c r="C4044"/>
      <c r="D4044"/>
      <c r="E4044"/>
      <c r="F4044"/>
      <c r="G4044"/>
      <c r="H4044" s="14"/>
      <c r="I4044" s="14"/>
      <c r="K4044"/>
      <c r="L4044"/>
      <c r="M4044"/>
      <c r="N4044"/>
      <c r="O4044"/>
      <c r="P4044"/>
      <c r="S4044"/>
    </row>
    <row r="4045" spans="1:19" x14ac:dyDescent="0.3">
      <c r="A4045" s="25"/>
      <c r="B4045"/>
      <c r="C4045"/>
      <c r="D4045"/>
      <c r="E4045"/>
      <c r="F4045"/>
      <c r="G4045"/>
      <c r="H4045" s="14"/>
      <c r="I4045" s="14"/>
      <c r="K4045"/>
      <c r="L4045"/>
      <c r="M4045"/>
      <c r="N4045"/>
      <c r="O4045"/>
      <c r="P4045"/>
      <c r="S4045"/>
    </row>
    <row r="4046" spans="1:19" x14ac:dyDescent="0.3">
      <c r="A4046" s="25"/>
      <c r="B4046"/>
      <c r="C4046"/>
      <c r="D4046"/>
      <c r="E4046"/>
      <c r="F4046"/>
      <c r="G4046"/>
      <c r="H4046" s="14"/>
      <c r="I4046" s="14"/>
      <c r="K4046"/>
      <c r="L4046"/>
      <c r="M4046"/>
      <c r="N4046"/>
      <c r="O4046"/>
      <c r="P4046"/>
      <c r="S4046"/>
    </row>
    <row r="4047" spans="1:19" x14ac:dyDescent="0.3">
      <c r="A4047" s="25"/>
      <c r="B4047"/>
      <c r="C4047"/>
      <c r="D4047"/>
      <c r="E4047"/>
      <c r="F4047"/>
      <c r="G4047"/>
      <c r="H4047" s="26"/>
      <c r="I4047" s="26"/>
      <c r="K4047"/>
      <c r="L4047"/>
      <c r="M4047"/>
      <c r="N4047"/>
      <c r="O4047"/>
      <c r="P4047"/>
      <c r="S4047"/>
    </row>
    <row r="4048" spans="1:19" x14ac:dyDescent="0.3">
      <c r="A4048" s="25"/>
      <c r="B4048"/>
      <c r="C4048"/>
      <c r="D4048"/>
      <c r="E4048"/>
      <c r="F4048"/>
      <c r="G4048"/>
      <c r="H4048" s="26"/>
      <c r="I4048" s="26"/>
      <c r="K4048"/>
      <c r="L4048"/>
      <c r="M4048"/>
      <c r="N4048"/>
      <c r="O4048"/>
      <c r="P4048"/>
      <c r="S4048"/>
    </row>
    <row r="4049" spans="1:19" x14ac:dyDescent="0.3">
      <c r="A4049" s="25"/>
      <c r="B4049"/>
      <c r="C4049"/>
      <c r="D4049"/>
      <c r="E4049"/>
      <c r="F4049"/>
      <c r="G4049"/>
      <c r="H4049" s="26"/>
      <c r="I4049" s="26"/>
      <c r="K4049"/>
      <c r="L4049"/>
      <c r="M4049"/>
      <c r="N4049"/>
      <c r="O4049"/>
      <c r="P4049"/>
      <c r="S4049"/>
    </row>
    <row r="4050" spans="1:19" x14ac:dyDescent="0.3">
      <c r="A4050" s="25"/>
      <c r="B4050"/>
      <c r="C4050"/>
      <c r="D4050"/>
      <c r="E4050"/>
      <c r="F4050"/>
      <c r="G4050"/>
      <c r="H4050" s="14"/>
      <c r="I4050" s="14"/>
      <c r="K4050"/>
      <c r="L4050"/>
      <c r="M4050"/>
      <c r="N4050"/>
      <c r="O4050"/>
      <c r="P4050"/>
      <c r="S4050"/>
    </row>
    <row r="4051" spans="1:19" x14ac:dyDescent="0.3">
      <c r="A4051" s="25"/>
      <c r="B4051"/>
      <c r="C4051"/>
      <c r="D4051"/>
      <c r="E4051"/>
      <c r="F4051"/>
      <c r="G4051"/>
      <c r="H4051" s="14"/>
      <c r="I4051" s="14"/>
      <c r="K4051"/>
      <c r="L4051"/>
      <c r="M4051"/>
      <c r="N4051"/>
      <c r="O4051"/>
      <c r="P4051"/>
      <c r="S4051"/>
    </row>
    <row r="4052" spans="1:19" x14ac:dyDescent="0.3">
      <c r="A4052" s="25"/>
      <c r="B4052"/>
      <c r="C4052"/>
      <c r="D4052"/>
      <c r="E4052"/>
      <c r="F4052"/>
      <c r="G4052"/>
      <c r="H4052" s="14"/>
      <c r="I4052" s="14"/>
      <c r="K4052"/>
      <c r="L4052"/>
      <c r="M4052"/>
      <c r="N4052"/>
      <c r="O4052"/>
      <c r="P4052"/>
      <c r="S4052"/>
    </row>
    <row r="4053" spans="1:19" x14ac:dyDescent="0.3">
      <c r="A4053" s="25"/>
      <c r="B4053"/>
      <c r="C4053"/>
      <c r="D4053"/>
      <c r="E4053"/>
      <c r="F4053"/>
      <c r="G4053"/>
      <c r="H4053"/>
      <c r="I4053" s="14"/>
      <c r="K4053"/>
      <c r="L4053"/>
      <c r="M4053"/>
      <c r="N4053"/>
      <c r="O4053"/>
      <c r="P4053"/>
      <c r="S4053"/>
    </row>
    <row r="4054" spans="1:19" x14ac:dyDescent="0.3">
      <c r="A4054" s="25"/>
      <c r="B4054"/>
      <c r="C4054"/>
      <c r="D4054"/>
      <c r="E4054"/>
      <c r="F4054"/>
      <c r="G4054"/>
      <c r="H4054" s="14"/>
      <c r="I4054" s="14"/>
      <c r="K4054"/>
      <c r="L4054"/>
      <c r="M4054"/>
      <c r="N4054"/>
      <c r="O4054"/>
      <c r="P4054"/>
      <c r="S4054"/>
    </row>
    <row r="4055" spans="1:19" x14ac:dyDescent="0.3">
      <c r="A4055" s="25"/>
      <c r="B4055"/>
      <c r="C4055"/>
      <c r="D4055"/>
      <c r="E4055"/>
      <c r="F4055"/>
      <c r="G4055"/>
      <c r="H4055" s="14"/>
      <c r="I4055" s="14"/>
      <c r="K4055"/>
      <c r="L4055"/>
      <c r="M4055"/>
      <c r="N4055"/>
      <c r="O4055"/>
      <c r="P4055"/>
      <c r="S4055"/>
    </row>
    <row r="4056" spans="1:19" x14ac:dyDescent="0.3">
      <c r="A4056" s="25"/>
      <c r="B4056"/>
      <c r="C4056"/>
      <c r="D4056"/>
      <c r="E4056"/>
      <c r="F4056"/>
      <c r="G4056"/>
      <c r="H4056" s="26"/>
      <c r="I4056" s="26"/>
      <c r="K4056"/>
      <c r="L4056"/>
      <c r="M4056"/>
      <c r="N4056"/>
      <c r="O4056"/>
      <c r="P4056"/>
      <c r="S4056"/>
    </row>
    <row r="4057" spans="1:19" x14ac:dyDescent="0.3">
      <c r="A4057" s="25"/>
      <c r="B4057"/>
      <c r="C4057"/>
      <c r="D4057"/>
      <c r="E4057"/>
      <c r="F4057"/>
      <c r="G4057"/>
      <c r="H4057" s="26"/>
      <c r="I4057" s="26"/>
      <c r="K4057"/>
      <c r="L4057"/>
      <c r="M4057"/>
      <c r="N4057"/>
      <c r="O4057"/>
      <c r="P4057"/>
      <c r="S4057"/>
    </row>
    <row r="4058" spans="1:19" x14ac:dyDescent="0.3">
      <c r="A4058" s="25"/>
      <c r="B4058"/>
      <c r="C4058"/>
      <c r="D4058"/>
      <c r="E4058"/>
      <c r="F4058"/>
      <c r="G4058"/>
      <c r="H4058" s="26"/>
      <c r="I4058" s="26"/>
      <c r="K4058"/>
      <c r="L4058"/>
      <c r="M4058"/>
      <c r="N4058"/>
      <c r="O4058"/>
      <c r="P4058"/>
      <c r="S4058"/>
    </row>
    <row r="4059" spans="1:19" x14ac:dyDescent="0.3">
      <c r="A4059" s="25"/>
      <c r="B4059"/>
      <c r="C4059"/>
      <c r="D4059"/>
      <c r="E4059"/>
      <c r="F4059"/>
      <c r="G4059"/>
      <c r="H4059" s="26"/>
      <c r="I4059" s="26"/>
      <c r="K4059"/>
      <c r="L4059"/>
      <c r="M4059"/>
      <c r="N4059"/>
      <c r="O4059"/>
      <c r="P4059"/>
      <c r="S4059"/>
    </row>
    <row r="4060" spans="1:19" x14ac:dyDescent="0.3">
      <c r="A4060" s="25"/>
      <c r="B4060"/>
      <c r="C4060"/>
      <c r="D4060"/>
      <c r="E4060"/>
      <c r="F4060"/>
      <c r="G4060"/>
      <c r="H4060" s="26"/>
      <c r="I4060" s="26"/>
      <c r="K4060"/>
      <c r="L4060"/>
      <c r="M4060"/>
      <c r="N4060"/>
      <c r="O4060"/>
      <c r="P4060"/>
      <c r="S4060"/>
    </row>
    <row r="4061" spans="1:19" x14ac:dyDescent="0.3">
      <c r="A4061" s="25"/>
      <c r="B4061"/>
      <c r="C4061"/>
      <c r="D4061"/>
      <c r="E4061"/>
      <c r="F4061"/>
      <c r="G4061"/>
      <c r="H4061" s="26"/>
      <c r="I4061" s="26"/>
      <c r="K4061"/>
      <c r="L4061"/>
      <c r="M4061"/>
      <c r="N4061"/>
      <c r="O4061"/>
      <c r="P4061"/>
      <c r="S4061"/>
    </row>
    <row r="4062" spans="1:19" x14ac:dyDescent="0.3">
      <c r="A4062" s="25"/>
      <c r="B4062"/>
      <c r="C4062"/>
      <c r="D4062"/>
      <c r="E4062"/>
      <c r="F4062"/>
      <c r="G4062"/>
      <c r="H4062" s="26"/>
      <c r="I4062" s="26"/>
      <c r="K4062"/>
      <c r="L4062"/>
      <c r="M4062"/>
      <c r="N4062"/>
      <c r="O4062"/>
      <c r="P4062"/>
      <c r="S4062"/>
    </row>
    <row r="4063" spans="1:19" x14ac:dyDescent="0.3">
      <c r="A4063" s="25"/>
      <c r="B4063"/>
      <c r="C4063"/>
      <c r="D4063"/>
      <c r="E4063"/>
      <c r="F4063"/>
      <c r="G4063"/>
      <c r="H4063" s="26"/>
      <c r="I4063" s="26"/>
      <c r="K4063"/>
      <c r="L4063"/>
      <c r="M4063"/>
      <c r="N4063"/>
      <c r="O4063"/>
      <c r="P4063"/>
      <c r="S4063"/>
    </row>
    <row r="4064" spans="1:19" x14ac:dyDescent="0.3">
      <c r="A4064" s="25"/>
      <c r="B4064"/>
      <c r="C4064"/>
      <c r="D4064"/>
      <c r="E4064"/>
      <c r="F4064"/>
      <c r="G4064"/>
      <c r="H4064" s="26"/>
      <c r="I4064" s="26"/>
      <c r="K4064"/>
      <c r="L4064"/>
      <c r="M4064"/>
      <c r="N4064"/>
      <c r="O4064"/>
      <c r="P4064"/>
      <c r="S4064"/>
    </row>
    <row r="4065" spans="1:19" x14ac:dyDescent="0.3">
      <c r="A4065" s="25"/>
      <c r="B4065"/>
      <c r="C4065"/>
      <c r="D4065"/>
      <c r="E4065"/>
      <c r="F4065"/>
      <c r="G4065"/>
      <c r="H4065" s="26"/>
      <c r="I4065" s="26"/>
      <c r="K4065"/>
      <c r="L4065"/>
      <c r="M4065"/>
      <c r="N4065"/>
      <c r="O4065"/>
      <c r="P4065"/>
      <c r="S4065"/>
    </row>
    <row r="4066" spans="1:19" x14ac:dyDescent="0.3">
      <c r="A4066" s="25"/>
      <c r="B4066"/>
      <c r="C4066"/>
      <c r="D4066"/>
      <c r="E4066"/>
      <c r="F4066"/>
      <c r="G4066"/>
      <c r="H4066" s="26"/>
      <c r="I4066" s="26"/>
      <c r="K4066"/>
      <c r="L4066"/>
      <c r="M4066"/>
      <c r="N4066"/>
      <c r="O4066"/>
      <c r="P4066"/>
      <c r="S4066"/>
    </row>
    <row r="4067" spans="1:19" x14ac:dyDescent="0.3">
      <c r="A4067" s="25"/>
      <c r="B4067"/>
      <c r="C4067"/>
      <c r="D4067"/>
      <c r="E4067"/>
      <c r="F4067"/>
      <c r="G4067"/>
      <c r="H4067" s="26"/>
      <c r="I4067" s="26"/>
      <c r="K4067"/>
      <c r="L4067"/>
      <c r="M4067"/>
      <c r="N4067"/>
      <c r="O4067"/>
      <c r="P4067"/>
      <c r="S4067"/>
    </row>
    <row r="4068" spans="1:19" x14ac:dyDescent="0.3">
      <c r="A4068" s="25"/>
      <c r="B4068"/>
      <c r="C4068"/>
      <c r="D4068"/>
      <c r="E4068"/>
      <c r="F4068"/>
      <c r="G4068"/>
      <c r="H4068" s="26"/>
      <c r="I4068" s="26"/>
      <c r="K4068"/>
      <c r="L4068"/>
      <c r="M4068"/>
      <c r="N4068"/>
      <c r="O4068"/>
      <c r="P4068"/>
      <c r="S4068"/>
    </row>
    <row r="4069" spans="1:19" x14ac:dyDescent="0.3">
      <c r="A4069" s="25"/>
      <c r="B4069"/>
      <c r="C4069"/>
      <c r="D4069"/>
      <c r="E4069"/>
      <c r="F4069"/>
      <c r="G4069"/>
      <c r="H4069" s="26"/>
      <c r="I4069" s="26"/>
      <c r="K4069"/>
      <c r="L4069"/>
      <c r="M4069"/>
      <c r="N4069"/>
      <c r="O4069"/>
      <c r="P4069"/>
      <c r="S4069"/>
    </row>
    <row r="4070" spans="1:19" x14ac:dyDescent="0.3">
      <c r="A4070" s="25"/>
      <c r="B4070"/>
      <c r="C4070"/>
      <c r="D4070"/>
      <c r="E4070"/>
      <c r="F4070"/>
      <c r="G4070"/>
      <c r="H4070" s="26"/>
      <c r="I4070" s="26"/>
      <c r="K4070"/>
      <c r="L4070"/>
      <c r="M4070"/>
      <c r="N4070"/>
      <c r="O4070"/>
      <c r="P4070"/>
      <c r="S4070"/>
    </row>
    <row r="4071" spans="1:19" x14ac:dyDescent="0.3">
      <c r="A4071" s="25"/>
      <c r="B4071"/>
      <c r="C4071"/>
      <c r="D4071"/>
      <c r="E4071"/>
      <c r="F4071"/>
      <c r="G4071"/>
      <c r="H4071" s="26"/>
      <c r="I4071" s="26"/>
      <c r="K4071"/>
      <c r="L4071"/>
      <c r="M4071"/>
      <c r="N4071"/>
      <c r="O4071"/>
      <c r="P4071"/>
      <c r="S4071"/>
    </row>
    <row r="4072" spans="1:19" x14ac:dyDescent="0.3">
      <c r="A4072" s="25"/>
      <c r="B4072"/>
      <c r="C4072"/>
      <c r="D4072"/>
      <c r="E4072"/>
      <c r="F4072"/>
      <c r="G4072"/>
      <c r="H4072" s="26"/>
      <c r="I4072" s="26"/>
      <c r="K4072"/>
      <c r="L4072"/>
      <c r="M4072"/>
      <c r="N4072"/>
      <c r="O4072"/>
      <c r="P4072"/>
      <c r="S4072"/>
    </row>
    <row r="4073" spans="1:19" x14ac:dyDescent="0.3">
      <c r="A4073" s="25"/>
      <c r="B4073"/>
      <c r="C4073"/>
      <c r="D4073"/>
      <c r="E4073"/>
      <c r="F4073"/>
      <c r="G4073"/>
      <c r="H4073" s="26"/>
      <c r="I4073" s="26"/>
      <c r="K4073"/>
      <c r="L4073"/>
      <c r="M4073"/>
      <c r="N4073"/>
      <c r="O4073"/>
      <c r="P4073"/>
      <c r="S4073"/>
    </row>
    <row r="4074" spans="1:19" x14ac:dyDescent="0.3">
      <c r="A4074" s="25"/>
      <c r="B4074"/>
      <c r="C4074"/>
      <c r="D4074"/>
      <c r="E4074"/>
      <c r="F4074"/>
      <c r="G4074"/>
      <c r="H4074" s="26"/>
      <c r="I4074" s="26"/>
      <c r="K4074"/>
      <c r="L4074"/>
      <c r="M4074"/>
      <c r="N4074"/>
      <c r="O4074"/>
      <c r="P4074"/>
      <c r="S4074"/>
    </row>
    <row r="4075" spans="1:19" x14ac:dyDescent="0.3">
      <c r="A4075" s="25"/>
      <c r="B4075"/>
      <c r="C4075"/>
      <c r="D4075"/>
      <c r="E4075"/>
      <c r="F4075"/>
      <c r="G4075"/>
      <c r="H4075" s="26"/>
      <c r="I4075" s="26"/>
      <c r="K4075"/>
      <c r="L4075"/>
      <c r="M4075"/>
      <c r="N4075"/>
      <c r="O4075"/>
      <c r="P4075"/>
      <c r="S4075"/>
    </row>
    <row r="4076" spans="1:19" x14ac:dyDescent="0.3">
      <c r="A4076" s="25"/>
      <c r="B4076"/>
      <c r="C4076"/>
      <c r="D4076"/>
      <c r="E4076"/>
      <c r="F4076"/>
      <c r="G4076"/>
      <c r="H4076" s="26"/>
      <c r="I4076" s="26"/>
      <c r="K4076"/>
      <c r="L4076"/>
      <c r="M4076"/>
      <c r="N4076"/>
      <c r="O4076"/>
      <c r="P4076"/>
      <c r="S4076"/>
    </row>
    <row r="4077" spans="1:19" x14ac:dyDescent="0.3">
      <c r="A4077" s="25"/>
      <c r="B4077"/>
      <c r="C4077"/>
      <c r="D4077"/>
      <c r="E4077"/>
      <c r="F4077"/>
      <c r="G4077"/>
      <c r="H4077" s="26"/>
      <c r="I4077" s="26"/>
      <c r="K4077"/>
      <c r="L4077"/>
      <c r="M4077"/>
      <c r="N4077"/>
      <c r="O4077"/>
      <c r="P4077"/>
      <c r="S4077"/>
    </row>
    <row r="4078" spans="1:19" x14ac:dyDescent="0.3">
      <c r="A4078" s="25"/>
      <c r="B4078"/>
      <c r="C4078"/>
      <c r="D4078"/>
      <c r="E4078"/>
      <c r="F4078"/>
      <c r="G4078"/>
      <c r="H4078" s="26"/>
      <c r="I4078" s="26"/>
      <c r="K4078"/>
      <c r="L4078"/>
      <c r="M4078"/>
      <c r="N4078"/>
      <c r="O4078"/>
      <c r="P4078"/>
      <c r="S4078"/>
    </row>
    <row r="4079" spans="1:19" x14ac:dyDescent="0.3">
      <c r="A4079" s="25"/>
      <c r="B4079"/>
      <c r="C4079"/>
      <c r="D4079"/>
      <c r="E4079"/>
      <c r="F4079"/>
      <c r="G4079"/>
      <c r="H4079" s="26"/>
      <c r="I4079" s="26"/>
      <c r="K4079"/>
      <c r="L4079"/>
      <c r="M4079"/>
      <c r="N4079"/>
      <c r="O4079"/>
      <c r="P4079"/>
      <c r="S4079"/>
    </row>
    <row r="4080" spans="1:19" x14ac:dyDescent="0.3">
      <c r="A4080" s="25"/>
      <c r="B4080"/>
      <c r="C4080"/>
      <c r="D4080"/>
      <c r="E4080"/>
      <c r="F4080"/>
      <c r="G4080"/>
      <c r="H4080" s="26"/>
      <c r="I4080" s="26"/>
      <c r="K4080"/>
      <c r="L4080"/>
      <c r="M4080"/>
      <c r="N4080"/>
      <c r="O4080"/>
      <c r="P4080"/>
      <c r="S4080"/>
    </row>
    <row r="4081" spans="1:20" x14ac:dyDescent="0.3">
      <c r="A4081" s="25"/>
      <c r="B4081"/>
      <c r="C4081"/>
      <c r="D4081"/>
      <c r="E4081"/>
      <c r="F4081"/>
      <c r="G4081"/>
      <c r="H4081" s="26"/>
      <c r="I4081" s="26"/>
      <c r="K4081"/>
      <c r="L4081"/>
      <c r="M4081"/>
      <c r="N4081"/>
      <c r="O4081"/>
      <c r="P4081"/>
      <c r="S4081"/>
    </row>
    <row r="4082" spans="1:20" x14ac:dyDescent="0.3">
      <c r="A4082" s="25"/>
      <c r="B4082"/>
      <c r="C4082"/>
      <c r="D4082"/>
      <c r="E4082"/>
      <c r="F4082"/>
      <c r="G4082"/>
      <c r="H4082" s="26"/>
      <c r="I4082" s="26"/>
      <c r="K4082"/>
      <c r="L4082"/>
      <c r="M4082"/>
      <c r="N4082"/>
      <c r="O4082"/>
      <c r="P4082"/>
      <c r="S4082"/>
    </row>
    <row r="4083" spans="1:20" x14ac:dyDescent="0.3">
      <c r="A4083" s="25"/>
      <c r="B4083"/>
      <c r="C4083"/>
      <c r="D4083"/>
      <c r="E4083"/>
      <c r="F4083"/>
      <c r="G4083"/>
      <c r="H4083" s="26"/>
      <c r="I4083" s="26"/>
      <c r="K4083"/>
      <c r="L4083"/>
      <c r="M4083"/>
      <c r="N4083"/>
      <c r="O4083"/>
      <c r="P4083"/>
      <c r="S4083"/>
    </row>
    <row r="4084" spans="1:20" x14ac:dyDescent="0.3">
      <c r="A4084" s="25"/>
      <c r="B4084"/>
      <c r="C4084"/>
      <c r="D4084"/>
      <c r="E4084"/>
      <c r="F4084"/>
      <c r="G4084"/>
      <c r="H4084" s="26"/>
      <c r="I4084" s="26"/>
      <c r="K4084"/>
      <c r="L4084"/>
      <c r="M4084"/>
      <c r="N4084"/>
      <c r="O4084"/>
      <c r="P4084"/>
      <c r="S4084"/>
    </row>
    <row r="4085" spans="1:20" x14ac:dyDescent="0.3">
      <c r="A4085" s="25"/>
      <c r="B4085"/>
      <c r="C4085"/>
      <c r="D4085"/>
      <c r="E4085"/>
      <c r="F4085"/>
      <c r="G4085"/>
      <c r="H4085" s="26"/>
      <c r="I4085" s="26"/>
      <c r="K4085"/>
      <c r="L4085"/>
      <c r="M4085"/>
      <c r="N4085"/>
      <c r="O4085"/>
      <c r="P4085"/>
      <c r="S4085"/>
    </row>
    <row r="4086" spans="1:20" x14ac:dyDescent="0.3">
      <c r="A4086" s="25"/>
      <c r="B4086"/>
      <c r="C4086"/>
      <c r="D4086"/>
      <c r="E4086"/>
      <c r="F4086"/>
      <c r="G4086"/>
      <c r="H4086" s="26"/>
      <c r="I4086" s="26"/>
      <c r="K4086"/>
      <c r="L4086"/>
      <c r="M4086"/>
      <c r="N4086"/>
      <c r="O4086"/>
      <c r="P4086"/>
      <c r="S4086"/>
    </row>
    <row r="4087" spans="1:20" x14ac:dyDescent="0.3">
      <c r="A4087" s="25"/>
      <c r="B4087"/>
      <c r="C4087"/>
      <c r="D4087"/>
      <c r="E4087"/>
      <c r="F4087"/>
      <c r="G4087"/>
      <c r="H4087" s="26"/>
      <c r="I4087" s="26"/>
      <c r="K4087"/>
      <c r="L4087"/>
      <c r="M4087"/>
      <c r="N4087"/>
      <c r="O4087"/>
      <c r="P4087"/>
      <c r="S4087"/>
    </row>
    <row r="4088" spans="1:20" x14ac:dyDescent="0.3">
      <c r="A4088" s="25"/>
      <c r="B4088"/>
      <c r="C4088"/>
      <c r="D4088"/>
      <c r="E4088"/>
      <c r="F4088"/>
      <c r="G4088"/>
      <c r="H4088" s="26"/>
      <c r="I4088" s="26"/>
      <c r="K4088"/>
      <c r="L4088"/>
      <c r="M4088"/>
      <c r="N4088"/>
      <c r="O4088"/>
      <c r="P4088"/>
      <c r="S4088"/>
    </row>
    <row r="4089" spans="1:20" x14ac:dyDescent="0.3">
      <c r="A4089" s="25"/>
      <c r="B4089"/>
      <c r="C4089"/>
      <c r="D4089"/>
      <c r="E4089"/>
      <c r="F4089"/>
      <c r="G4089"/>
      <c r="H4089" s="26"/>
      <c r="I4089" s="26"/>
      <c r="K4089"/>
      <c r="L4089"/>
      <c r="M4089"/>
      <c r="N4089"/>
      <c r="O4089"/>
      <c r="P4089"/>
      <c r="S4089"/>
    </row>
    <row r="4090" spans="1:20" x14ac:dyDescent="0.3">
      <c r="A4090" s="25"/>
      <c r="B4090"/>
      <c r="C4090"/>
      <c r="D4090"/>
      <c r="E4090"/>
      <c r="F4090"/>
      <c r="G4090"/>
      <c r="H4090" s="26"/>
      <c r="I4090" s="26"/>
      <c r="K4090"/>
      <c r="L4090"/>
      <c r="M4090"/>
      <c r="N4090"/>
      <c r="O4090"/>
      <c r="P4090"/>
      <c r="S4090"/>
    </row>
    <row r="4091" spans="1:20" x14ac:dyDescent="0.3">
      <c r="A4091" s="25"/>
      <c r="B4091"/>
      <c r="C4091"/>
      <c r="D4091"/>
      <c r="E4091"/>
      <c r="F4091"/>
      <c r="G4091"/>
      <c r="H4091" s="26"/>
      <c r="I4091" s="26"/>
      <c r="K4091"/>
      <c r="L4091"/>
      <c r="M4091"/>
      <c r="N4091"/>
      <c r="O4091"/>
      <c r="P4091"/>
      <c r="S4091"/>
    </row>
    <row r="4092" spans="1:20" x14ac:dyDescent="0.3">
      <c r="A4092" s="25"/>
      <c r="B4092"/>
      <c r="C4092"/>
      <c r="D4092"/>
      <c r="E4092"/>
      <c r="F4092"/>
      <c r="G4092"/>
      <c r="H4092" s="26"/>
      <c r="I4092" s="26"/>
      <c r="K4092"/>
      <c r="L4092"/>
      <c r="M4092"/>
      <c r="N4092"/>
      <c r="O4092"/>
      <c r="P4092"/>
      <c r="S4092"/>
    </row>
    <row r="4093" spans="1:20" x14ac:dyDescent="0.3">
      <c r="A4093" s="25"/>
      <c r="B4093"/>
      <c r="C4093"/>
      <c r="D4093"/>
      <c r="E4093"/>
      <c r="F4093"/>
      <c r="G4093"/>
      <c r="H4093" s="26"/>
      <c r="I4093" s="26"/>
      <c r="K4093"/>
      <c r="L4093"/>
      <c r="M4093"/>
      <c r="N4093"/>
      <c r="O4093"/>
      <c r="P4093"/>
      <c r="S4093"/>
    </row>
    <row r="4094" spans="1:20" x14ac:dyDescent="0.3">
      <c r="A4094" s="25"/>
      <c r="B4094"/>
      <c r="C4094"/>
      <c r="D4094"/>
      <c r="E4094"/>
      <c r="F4094"/>
      <c r="G4094"/>
      <c r="H4094" s="26"/>
      <c r="I4094" s="26"/>
      <c r="K4094"/>
      <c r="L4094"/>
      <c r="M4094"/>
      <c r="N4094"/>
      <c r="O4094"/>
      <c r="P4094"/>
      <c r="S4094"/>
      <c r="T4094" s="7"/>
    </row>
    <row r="4095" spans="1:20" x14ac:dyDescent="0.3">
      <c r="A4095" s="25"/>
      <c r="B4095"/>
      <c r="C4095"/>
      <c r="D4095"/>
      <c r="E4095"/>
      <c r="F4095"/>
      <c r="G4095"/>
      <c r="H4095" s="14"/>
      <c r="I4095" s="14"/>
      <c r="K4095"/>
      <c r="L4095"/>
      <c r="M4095"/>
      <c r="N4095"/>
      <c r="O4095"/>
      <c r="P4095"/>
      <c r="S4095"/>
    </row>
    <row r="4096" spans="1:20" x14ac:dyDescent="0.3">
      <c r="A4096" s="25"/>
      <c r="B4096"/>
      <c r="C4096"/>
      <c r="D4096"/>
      <c r="E4096"/>
      <c r="F4096"/>
      <c r="G4096"/>
      <c r="H4096" s="14"/>
      <c r="I4096" s="14"/>
      <c r="K4096"/>
      <c r="L4096"/>
      <c r="M4096"/>
      <c r="N4096"/>
      <c r="O4096"/>
      <c r="P4096"/>
      <c r="S4096"/>
    </row>
    <row r="4097" spans="1:20" x14ac:dyDescent="0.3">
      <c r="A4097" s="25"/>
      <c r="B4097"/>
      <c r="C4097"/>
      <c r="D4097"/>
      <c r="E4097"/>
      <c r="F4097"/>
      <c r="G4097"/>
      <c r="H4097" s="14"/>
      <c r="I4097" s="14"/>
      <c r="K4097"/>
      <c r="L4097"/>
      <c r="M4097"/>
      <c r="N4097"/>
      <c r="O4097"/>
      <c r="P4097"/>
      <c r="S4097"/>
      <c r="T4097" s="7"/>
    </row>
    <row r="4098" spans="1:20" x14ac:dyDescent="0.3">
      <c r="A4098" s="25"/>
      <c r="B4098"/>
      <c r="C4098"/>
      <c r="D4098"/>
      <c r="E4098"/>
      <c r="F4098"/>
      <c r="G4098"/>
      <c r="H4098" s="14"/>
      <c r="I4098" s="14"/>
      <c r="K4098"/>
      <c r="L4098"/>
      <c r="M4098"/>
      <c r="N4098"/>
      <c r="O4098"/>
      <c r="P4098"/>
      <c r="S4098"/>
    </row>
    <row r="4099" spans="1:20" x14ac:dyDescent="0.3">
      <c r="A4099" s="25"/>
      <c r="B4099"/>
      <c r="C4099"/>
      <c r="D4099"/>
      <c r="E4099"/>
      <c r="F4099"/>
      <c r="G4099"/>
      <c r="H4099" s="14"/>
      <c r="I4099" s="14"/>
      <c r="K4099"/>
      <c r="L4099"/>
      <c r="M4099"/>
      <c r="N4099"/>
      <c r="O4099"/>
      <c r="P4099"/>
      <c r="S4099"/>
    </row>
    <row r="4100" spans="1:20" x14ac:dyDescent="0.3">
      <c r="A4100" s="25"/>
      <c r="B4100"/>
      <c r="C4100"/>
      <c r="D4100"/>
      <c r="E4100"/>
      <c r="F4100"/>
      <c r="G4100"/>
      <c r="H4100" s="26"/>
      <c r="I4100" s="26"/>
      <c r="K4100"/>
      <c r="L4100"/>
      <c r="M4100"/>
      <c r="N4100"/>
      <c r="O4100"/>
      <c r="P4100"/>
      <c r="S4100"/>
    </row>
    <row r="4101" spans="1:20" x14ac:dyDescent="0.3">
      <c r="A4101" s="25"/>
      <c r="B4101"/>
      <c r="C4101"/>
      <c r="D4101"/>
      <c r="E4101"/>
      <c r="F4101"/>
      <c r="G4101"/>
      <c r="H4101" s="26"/>
      <c r="I4101" s="26"/>
      <c r="K4101"/>
      <c r="L4101"/>
      <c r="M4101"/>
      <c r="N4101"/>
      <c r="O4101"/>
      <c r="P4101"/>
      <c r="S4101"/>
    </row>
    <row r="4102" spans="1:20" x14ac:dyDescent="0.3">
      <c r="A4102" s="25"/>
      <c r="B4102"/>
      <c r="C4102"/>
      <c r="D4102"/>
      <c r="E4102"/>
      <c r="F4102"/>
      <c r="G4102"/>
      <c r="H4102" s="26"/>
      <c r="I4102" s="26"/>
      <c r="K4102"/>
      <c r="L4102"/>
      <c r="M4102"/>
      <c r="N4102"/>
      <c r="O4102"/>
      <c r="P4102"/>
      <c r="S4102"/>
      <c r="T4102" s="7"/>
    </row>
    <row r="4103" spans="1:20" x14ac:dyDescent="0.3">
      <c r="A4103" s="25"/>
      <c r="B4103"/>
      <c r="C4103"/>
      <c r="D4103"/>
      <c r="E4103"/>
      <c r="F4103"/>
      <c r="G4103"/>
      <c r="H4103" s="26"/>
      <c r="I4103" s="26"/>
      <c r="K4103"/>
      <c r="L4103"/>
      <c r="M4103"/>
      <c r="N4103"/>
      <c r="O4103"/>
      <c r="P4103"/>
      <c r="S4103"/>
      <c r="T4103" s="7"/>
    </row>
    <row r="4104" spans="1:20" x14ac:dyDescent="0.3">
      <c r="A4104" s="25"/>
      <c r="B4104"/>
      <c r="C4104"/>
      <c r="D4104"/>
      <c r="E4104"/>
      <c r="F4104"/>
      <c r="G4104"/>
      <c r="H4104" s="26"/>
      <c r="I4104" s="26"/>
      <c r="K4104"/>
      <c r="L4104"/>
      <c r="M4104"/>
      <c r="N4104"/>
      <c r="O4104"/>
      <c r="P4104"/>
      <c r="S4104"/>
    </row>
    <row r="4105" spans="1:20" x14ac:dyDescent="0.3">
      <c r="A4105" s="25"/>
      <c r="B4105"/>
      <c r="C4105"/>
      <c r="D4105"/>
      <c r="E4105"/>
      <c r="F4105"/>
      <c r="G4105"/>
      <c r="H4105" s="26"/>
      <c r="I4105" s="26"/>
      <c r="K4105"/>
      <c r="L4105"/>
      <c r="M4105"/>
      <c r="N4105"/>
      <c r="O4105"/>
      <c r="P4105"/>
      <c r="S4105"/>
    </row>
    <row r="4106" spans="1:20" x14ac:dyDescent="0.3">
      <c r="A4106" s="25"/>
      <c r="B4106"/>
      <c r="C4106"/>
      <c r="D4106"/>
      <c r="E4106"/>
      <c r="F4106"/>
      <c r="G4106"/>
      <c r="H4106" s="26"/>
      <c r="I4106" s="26"/>
      <c r="K4106"/>
      <c r="L4106"/>
      <c r="M4106"/>
      <c r="N4106"/>
      <c r="O4106"/>
      <c r="P4106"/>
      <c r="S4106"/>
    </row>
    <row r="4107" spans="1:20" x14ac:dyDescent="0.3">
      <c r="A4107" s="25"/>
      <c r="B4107"/>
      <c r="C4107"/>
      <c r="D4107"/>
      <c r="E4107"/>
      <c r="F4107"/>
      <c r="G4107"/>
      <c r="H4107" s="26"/>
      <c r="I4107" s="26"/>
      <c r="K4107"/>
      <c r="L4107"/>
      <c r="M4107"/>
      <c r="N4107"/>
      <c r="O4107"/>
      <c r="P4107"/>
      <c r="S4107"/>
    </row>
    <row r="4108" spans="1:20" x14ac:dyDescent="0.3">
      <c r="A4108" s="25"/>
      <c r="B4108"/>
      <c r="C4108"/>
      <c r="D4108"/>
      <c r="E4108"/>
      <c r="F4108"/>
      <c r="G4108"/>
      <c r="H4108" s="26"/>
      <c r="I4108" s="26"/>
      <c r="K4108"/>
      <c r="L4108"/>
      <c r="M4108"/>
      <c r="N4108"/>
      <c r="O4108"/>
      <c r="P4108"/>
      <c r="S4108"/>
    </row>
    <row r="4109" spans="1:20" x14ac:dyDescent="0.3">
      <c r="A4109" s="25"/>
      <c r="B4109"/>
      <c r="C4109"/>
      <c r="D4109"/>
      <c r="E4109"/>
      <c r="F4109"/>
      <c r="G4109"/>
      <c r="H4109" s="26"/>
      <c r="I4109" s="26"/>
      <c r="K4109"/>
      <c r="L4109"/>
      <c r="M4109"/>
      <c r="N4109"/>
      <c r="O4109"/>
      <c r="P4109"/>
      <c r="S4109"/>
    </row>
    <row r="4110" spans="1:20" x14ac:dyDescent="0.3">
      <c r="A4110" s="25"/>
      <c r="B4110"/>
      <c r="C4110"/>
      <c r="D4110"/>
      <c r="E4110"/>
      <c r="F4110"/>
      <c r="G4110"/>
      <c r="H4110" s="26"/>
      <c r="I4110" s="26"/>
      <c r="K4110"/>
      <c r="L4110"/>
      <c r="M4110"/>
      <c r="N4110"/>
      <c r="O4110"/>
      <c r="P4110"/>
      <c r="S4110"/>
    </row>
    <row r="4111" spans="1:20" x14ac:dyDescent="0.3">
      <c r="A4111" s="25"/>
      <c r="B4111"/>
      <c r="C4111"/>
      <c r="D4111"/>
      <c r="E4111"/>
      <c r="F4111"/>
      <c r="G4111"/>
      <c r="H4111" s="26"/>
      <c r="I4111" s="26"/>
      <c r="K4111"/>
      <c r="L4111"/>
      <c r="M4111"/>
      <c r="N4111"/>
      <c r="O4111"/>
      <c r="P4111"/>
      <c r="S4111"/>
    </row>
    <row r="4112" spans="1:20" x14ac:dyDescent="0.3">
      <c r="A4112" s="25"/>
      <c r="B4112"/>
      <c r="C4112"/>
      <c r="D4112"/>
      <c r="E4112"/>
      <c r="F4112"/>
      <c r="G4112"/>
      <c r="H4112" s="26"/>
      <c r="I4112" s="26"/>
      <c r="K4112"/>
      <c r="L4112"/>
      <c r="M4112"/>
      <c r="N4112"/>
      <c r="O4112"/>
      <c r="P4112"/>
      <c r="S4112"/>
    </row>
    <row r="4113" spans="1:19" x14ac:dyDescent="0.3">
      <c r="A4113" s="25"/>
      <c r="B4113"/>
      <c r="C4113"/>
      <c r="D4113"/>
      <c r="E4113"/>
      <c r="F4113"/>
      <c r="G4113"/>
      <c r="H4113" s="26"/>
      <c r="I4113" s="26"/>
      <c r="K4113"/>
      <c r="L4113"/>
      <c r="M4113"/>
      <c r="N4113"/>
      <c r="O4113"/>
      <c r="P4113"/>
      <c r="S4113"/>
    </row>
    <row r="4114" spans="1:19" x14ac:dyDescent="0.3">
      <c r="A4114" s="25"/>
      <c r="B4114"/>
      <c r="C4114"/>
      <c r="D4114"/>
      <c r="E4114"/>
      <c r="F4114"/>
      <c r="G4114"/>
      <c r="H4114" s="26"/>
      <c r="I4114" s="26"/>
      <c r="K4114"/>
      <c r="L4114"/>
      <c r="M4114"/>
      <c r="N4114"/>
      <c r="O4114"/>
      <c r="P4114"/>
      <c r="S4114"/>
    </row>
    <row r="4115" spans="1:19" x14ac:dyDescent="0.3">
      <c r="A4115" s="25"/>
      <c r="B4115"/>
      <c r="C4115"/>
      <c r="D4115"/>
      <c r="E4115"/>
      <c r="F4115"/>
      <c r="G4115"/>
      <c r="H4115" s="26"/>
      <c r="I4115" s="26"/>
      <c r="K4115"/>
      <c r="L4115"/>
      <c r="M4115"/>
      <c r="N4115"/>
      <c r="O4115"/>
      <c r="P4115"/>
      <c r="S4115"/>
    </row>
    <row r="4116" spans="1:19" x14ac:dyDescent="0.3">
      <c r="A4116" s="25"/>
      <c r="B4116"/>
      <c r="C4116"/>
      <c r="D4116"/>
      <c r="E4116"/>
      <c r="F4116"/>
      <c r="G4116"/>
      <c r="H4116" s="26"/>
      <c r="I4116" s="26"/>
      <c r="K4116"/>
      <c r="L4116"/>
      <c r="M4116"/>
      <c r="N4116"/>
      <c r="O4116"/>
      <c r="P4116"/>
      <c r="S4116"/>
    </row>
    <row r="4117" spans="1:19" x14ac:dyDescent="0.3">
      <c r="A4117" s="25"/>
      <c r="B4117"/>
      <c r="C4117"/>
      <c r="D4117"/>
      <c r="E4117"/>
      <c r="F4117"/>
      <c r="G4117"/>
      <c r="H4117" s="26"/>
      <c r="I4117" s="26"/>
      <c r="K4117"/>
      <c r="L4117"/>
      <c r="M4117"/>
      <c r="N4117"/>
      <c r="O4117"/>
      <c r="P4117"/>
      <c r="S4117"/>
    </row>
    <row r="4118" spans="1:19" x14ac:dyDescent="0.3">
      <c r="A4118" s="25"/>
      <c r="B4118"/>
      <c r="C4118"/>
      <c r="D4118"/>
      <c r="E4118"/>
      <c r="F4118"/>
      <c r="G4118"/>
      <c r="H4118" s="26"/>
      <c r="I4118" s="26"/>
      <c r="K4118"/>
      <c r="L4118"/>
      <c r="M4118"/>
      <c r="N4118"/>
      <c r="O4118"/>
      <c r="P4118"/>
      <c r="S4118"/>
    </row>
    <row r="4119" spans="1:19" x14ac:dyDescent="0.3">
      <c r="A4119" s="25"/>
      <c r="B4119"/>
      <c r="C4119"/>
      <c r="D4119"/>
      <c r="E4119"/>
      <c r="F4119"/>
      <c r="G4119"/>
      <c r="H4119" s="26"/>
      <c r="I4119" s="26"/>
      <c r="K4119"/>
      <c r="L4119"/>
      <c r="M4119"/>
      <c r="N4119"/>
      <c r="O4119"/>
      <c r="P4119"/>
      <c r="S4119"/>
    </row>
    <row r="4120" spans="1:19" x14ac:dyDescent="0.3">
      <c r="A4120" s="25"/>
      <c r="B4120"/>
      <c r="C4120"/>
      <c r="D4120"/>
      <c r="E4120"/>
      <c r="F4120"/>
      <c r="G4120"/>
      <c r="H4120" s="26"/>
      <c r="I4120" s="26"/>
      <c r="K4120"/>
      <c r="L4120"/>
      <c r="M4120"/>
      <c r="N4120"/>
      <c r="O4120"/>
      <c r="P4120"/>
      <c r="S4120"/>
    </row>
    <row r="4121" spans="1:19" x14ac:dyDescent="0.3">
      <c r="A4121" s="25"/>
      <c r="B4121"/>
      <c r="C4121"/>
      <c r="D4121"/>
      <c r="E4121"/>
      <c r="F4121"/>
      <c r="G4121"/>
      <c r="H4121" s="26"/>
      <c r="I4121" s="26"/>
      <c r="K4121"/>
      <c r="L4121"/>
      <c r="M4121"/>
      <c r="N4121"/>
      <c r="O4121"/>
      <c r="P4121"/>
      <c r="S4121"/>
    </row>
    <row r="4122" spans="1:19" x14ac:dyDescent="0.3">
      <c r="A4122" s="25"/>
      <c r="B4122"/>
      <c r="C4122"/>
      <c r="D4122"/>
      <c r="E4122"/>
      <c r="F4122"/>
      <c r="G4122"/>
      <c r="H4122" s="26"/>
      <c r="I4122" s="26"/>
      <c r="K4122"/>
      <c r="L4122"/>
      <c r="M4122"/>
      <c r="N4122"/>
      <c r="O4122"/>
      <c r="P4122"/>
      <c r="S4122"/>
    </row>
    <row r="4123" spans="1:19" x14ac:dyDescent="0.3">
      <c r="A4123" s="25"/>
      <c r="B4123"/>
      <c r="C4123"/>
      <c r="D4123"/>
      <c r="E4123"/>
      <c r="F4123"/>
      <c r="G4123"/>
      <c r="H4123" s="26"/>
      <c r="I4123" s="26"/>
      <c r="K4123"/>
      <c r="L4123"/>
      <c r="M4123"/>
      <c r="N4123"/>
      <c r="O4123"/>
      <c r="P4123"/>
      <c r="S4123"/>
    </row>
    <row r="4124" spans="1:19" x14ac:dyDescent="0.3">
      <c r="A4124" s="25"/>
      <c r="B4124"/>
      <c r="C4124"/>
      <c r="D4124"/>
      <c r="E4124"/>
      <c r="F4124"/>
      <c r="G4124"/>
      <c r="H4124" s="26"/>
      <c r="I4124" s="26"/>
      <c r="K4124"/>
      <c r="L4124"/>
      <c r="M4124"/>
      <c r="N4124"/>
      <c r="O4124"/>
      <c r="P4124"/>
      <c r="S4124"/>
    </row>
    <row r="4125" spans="1:19" x14ac:dyDescent="0.3">
      <c r="A4125" s="25"/>
      <c r="B4125"/>
      <c r="C4125"/>
      <c r="D4125"/>
      <c r="E4125"/>
      <c r="F4125"/>
      <c r="G4125"/>
      <c r="H4125" s="26"/>
      <c r="I4125" s="26"/>
      <c r="K4125"/>
      <c r="L4125"/>
      <c r="M4125"/>
      <c r="N4125"/>
      <c r="O4125"/>
      <c r="P4125"/>
      <c r="S4125"/>
    </row>
    <row r="4126" spans="1:19" x14ac:dyDescent="0.3">
      <c r="A4126" s="25"/>
      <c r="B4126"/>
      <c r="C4126"/>
      <c r="D4126"/>
      <c r="E4126"/>
      <c r="F4126"/>
      <c r="G4126"/>
      <c r="H4126" s="26"/>
      <c r="I4126" s="26"/>
      <c r="K4126"/>
      <c r="L4126"/>
      <c r="M4126"/>
      <c r="N4126"/>
      <c r="O4126"/>
      <c r="P4126"/>
      <c r="S4126"/>
    </row>
    <row r="4127" spans="1:19" x14ac:dyDescent="0.3">
      <c r="A4127" s="25"/>
      <c r="B4127"/>
      <c r="C4127"/>
      <c r="D4127"/>
      <c r="E4127"/>
      <c r="F4127"/>
      <c r="G4127"/>
      <c r="H4127" s="14"/>
      <c r="I4127" s="26"/>
      <c r="K4127"/>
      <c r="L4127"/>
      <c r="M4127"/>
      <c r="N4127"/>
      <c r="O4127"/>
      <c r="P4127"/>
      <c r="S4127"/>
    </row>
    <row r="4128" spans="1:19" x14ac:dyDescent="0.3">
      <c r="A4128" s="25"/>
      <c r="B4128"/>
      <c r="C4128"/>
      <c r="D4128"/>
      <c r="E4128"/>
      <c r="F4128"/>
      <c r="G4128"/>
      <c r="H4128" s="14"/>
      <c r="I4128" s="26"/>
      <c r="K4128"/>
      <c r="L4128"/>
      <c r="M4128"/>
      <c r="N4128"/>
      <c r="O4128"/>
      <c r="P4128"/>
      <c r="S4128"/>
    </row>
    <row r="4129" spans="1:20" x14ac:dyDescent="0.3">
      <c r="A4129" s="25"/>
      <c r="B4129"/>
      <c r="C4129"/>
      <c r="D4129"/>
      <c r="E4129"/>
      <c r="F4129"/>
      <c r="G4129"/>
      <c r="H4129" s="14"/>
      <c r="I4129" s="26"/>
      <c r="K4129"/>
      <c r="L4129"/>
      <c r="M4129"/>
      <c r="N4129"/>
      <c r="O4129"/>
      <c r="P4129"/>
      <c r="S4129"/>
    </row>
    <row r="4130" spans="1:20" x14ac:dyDescent="0.3">
      <c r="A4130" s="25"/>
      <c r="B4130"/>
      <c r="C4130"/>
      <c r="D4130"/>
      <c r="E4130"/>
      <c r="F4130"/>
      <c r="G4130"/>
      <c r="H4130"/>
      <c r="I4130" s="26"/>
      <c r="K4130"/>
      <c r="L4130"/>
      <c r="M4130"/>
      <c r="N4130"/>
      <c r="O4130"/>
      <c r="P4130"/>
      <c r="S4130"/>
    </row>
    <row r="4131" spans="1:20" x14ac:dyDescent="0.3">
      <c r="A4131" s="25"/>
      <c r="B4131"/>
      <c r="C4131"/>
      <c r="D4131"/>
      <c r="E4131"/>
      <c r="F4131"/>
      <c r="G4131"/>
      <c r="H4131"/>
      <c r="I4131" s="26"/>
      <c r="K4131"/>
      <c r="L4131"/>
      <c r="M4131"/>
      <c r="N4131"/>
      <c r="O4131"/>
      <c r="P4131"/>
      <c r="S4131"/>
    </row>
    <row r="4132" spans="1:20" x14ac:dyDescent="0.3">
      <c r="A4132" s="25"/>
      <c r="B4132"/>
      <c r="C4132"/>
      <c r="D4132"/>
      <c r="E4132"/>
      <c r="F4132"/>
      <c r="G4132"/>
      <c r="H4132" s="26"/>
      <c r="I4132" s="26"/>
      <c r="K4132"/>
      <c r="L4132"/>
      <c r="M4132"/>
      <c r="N4132"/>
      <c r="O4132"/>
      <c r="P4132"/>
      <c r="S4132"/>
    </row>
    <row r="4133" spans="1:20" x14ac:dyDescent="0.3">
      <c r="A4133" s="25"/>
      <c r="B4133"/>
      <c r="C4133"/>
      <c r="D4133"/>
      <c r="E4133"/>
      <c r="F4133"/>
      <c r="G4133"/>
      <c r="H4133" s="26"/>
      <c r="I4133" s="26"/>
      <c r="K4133"/>
      <c r="L4133"/>
      <c r="M4133"/>
      <c r="N4133"/>
      <c r="O4133"/>
      <c r="P4133"/>
      <c r="S4133"/>
    </row>
    <row r="4134" spans="1:20" x14ac:dyDescent="0.3">
      <c r="A4134" s="25"/>
      <c r="B4134"/>
      <c r="C4134"/>
      <c r="D4134"/>
      <c r="E4134"/>
      <c r="F4134"/>
      <c r="G4134"/>
      <c r="H4134" s="26"/>
      <c r="I4134" s="26"/>
      <c r="K4134"/>
      <c r="L4134"/>
      <c r="M4134"/>
      <c r="N4134"/>
      <c r="O4134"/>
      <c r="P4134"/>
      <c r="S4134"/>
    </row>
    <row r="4135" spans="1:20" x14ac:dyDescent="0.3">
      <c r="A4135" s="25"/>
      <c r="B4135"/>
      <c r="C4135"/>
      <c r="D4135"/>
      <c r="E4135"/>
      <c r="F4135"/>
      <c r="G4135"/>
      <c r="H4135" s="26"/>
      <c r="I4135" s="26"/>
      <c r="K4135"/>
      <c r="L4135"/>
      <c r="M4135"/>
      <c r="N4135"/>
      <c r="O4135"/>
      <c r="P4135"/>
      <c r="S4135"/>
    </row>
    <row r="4136" spans="1:20" x14ac:dyDescent="0.3">
      <c r="A4136" s="25"/>
      <c r="B4136"/>
      <c r="C4136"/>
      <c r="D4136"/>
      <c r="E4136"/>
      <c r="F4136"/>
      <c r="G4136"/>
      <c r="H4136" s="26"/>
      <c r="I4136" s="26"/>
      <c r="K4136"/>
      <c r="L4136"/>
      <c r="M4136"/>
      <c r="N4136"/>
      <c r="O4136"/>
      <c r="P4136"/>
      <c r="S4136"/>
    </row>
    <row r="4137" spans="1:20" x14ac:dyDescent="0.3">
      <c r="A4137" s="25"/>
      <c r="B4137"/>
      <c r="C4137"/>
      <c r="D4137"/>
      <c r="E4137"/>
      <c r="F4137"/>
      <c r="G4137"/>
      <c r="H4137" s="26"/>
      <c r="I4137" s="26"/>
      <c r="K4137"/>
      <c r="L4137"/>
      <c r="M4137"/>
      <c r="N4137"/>
      <c r="O4137"/>
      <c r="P4137"/>
      <c r="S4137"/>
    </row>
    <row r="4138" spans="1:20" x14ac:dyDescent="0.3">
      <c r="A4138" s="25"/>
      <c r="B4138"/>
      <c r="C4138"/>
      <c r="D4138"/>
      <c r="E4138"/>
      <c r="F4138"/>
      <c r="G4138"/>
      <c r="H4138" s="26"/>
      <c r="I4138" s="26"/>
      <c r="K4138"/>
      <c r="L4138"/>
      <c r="M4138"/>
      <c r="N4138"/>
      <c r="O4138"/>
      <c r="P4138"/>
      <c r="S4138"/>
      <c r="T4138" s="7"/>
    </row>
    <row r="4139" spans="1:20" x14ac:dyDescent="0.3">
      <c r="A4139" s="25"/>
      <c r="B4139"/>
      <c r="C4139"/>
      <c r="D4139"/>
      <c r="E4139"/>
      <c r="F4139"/>
      <c r="G4139"/>
      <c r="H4139" s="26"/>
      <c r="I4139" s="26"/>
      <c r="K4139"/>
      <c r="L4139"/>
      <c r="M4139"/>
      <c r="N4139"/>
      <c r="O4139"/>
      <c r="P4139"/>
      <c r="S4139"/>
    </row>
    <row r="4140" spans="1:20" x14ac:dyDescent="0.3">
      <c r="A4140" s="25"/>
      <c r="B4140"/>
      <c r="C4140"/>
      <c r="D4140"/>
      <c r="E4140"/>
      <c r="F4140"/>
      <c r="G4140"/>
      <c r="H4140" s="14"/>
      <c r="I4140" s="14"/>
      <c r="K4140"/>
      <c r="L4140"/>
      <c r="M4140"/>
      <c r="N4140"/>
      <c r="O4140"/>
      <c r="P4140"/>
      <c r="S4140"/>
    </row>
    <row r="4141" spans="1:20" x14ac:dyDescent="0.3">
      <c r="A4141" s="25"/>
      <c r="B4141"/>
      <c r="C4141"/>
      <c r="D4141"/>
      <c r="E4141"/>
      <c r="F4141"/>
      <c r="G4141"/>
      <c r="H4141" s="14"/>
      <c r="I4141" s="14"/>
      <c r="K4141"/>
      <c r="L4141"/>
      <c r="M4141"/>
      <c r="N4141"/>
      <c r="O4141"/>
      <c r="P4141"/>
      <c r="S4141"/>
    </row>
    <row r="4142" spans="1:20" x14ac:dyDescent="0.3">
      <c r="A4142" s="25"/>
      <c r="B4142"/>
      <c r="C4142"/>
      <c r="D4142"/>
      <c r="E4142"/>
      <c r="F4142"/>
      <c r="G4142"/>
      <c r="H4142" s="14"/>
      <c r="I4142" s="14"/>
      <c r="K4142"/>
      <c r="L4142"/>
      <c r="M4142"/>
      <c r="N4142"/>
      <c r="O4142"/>
      <c r="P4142"/>
      <c r="S4142"/>
    </row>
    <row r="4143" spans="1:20" x14ac:dyDescent="0.3">
      <c r="A4143" s="25"/>
      <c r="B4143"/>
      <c r="C4143"/>
      <c r="D4143"/>
      <c r="E4143"/>
      <c r="F4143"/>
      <c r="G4143"/>
      <c r="H4143" s="14"/>
      <c r="I4143" s="14"/>
      <c r="K4143"/>
      <c r="L4143"/>
      <c r="M4143"/>
      <c r="N4143"/>
      <c r="O4143"/>
      <c r="P4143"/>
      <c r="S4143"/>
    </row>
    <row r="4144" spans="1:20" x14ac:dyDescent="0.3">
      <c r="A4144" s="25"/>
      <c r="B4144"/>
      <c r="C4144"/>
      <c r="D4144"/>
      <c r="E4144"/>
      <c r="F4144"/>
      <c r="G4144"/>
      <c r="H4144" s="14"/>
      <c r="I4144" s="14"/>
      <c r="K4144"/>
      <c r="L4144"/>
      <c r="M4144"/>
      <c r="N4144"/>
      <c r="O4144"/>
      <c r="P4144"/>
      <c r="S4144"/>
    </row>
    <row r="4145" spans="1:19" x14ac:dyDescent="0.3">
      <c r="A4145" s="25"/>
      <c r="B4145"/>
      <c r="C4145"/>
      <c r="D4145"/>
      <c r="E4145"/>
      <c r="F4145"/>
      <c r="G4145"/>
      <c r="H4145" s="14"/>
      <c r="I4145" s="14"/>
      <c r="K4145"/>
      <c r="L4145"/>
      <c r="M4145"/>
      <c r="N4145"/>
      <c r="O4145"/>
      <c r="P4145"/>
      <c r="S4145"/>
    </row>
    <row r="4146" spans="1:19" x14ac:dyDescent="0.3">
      <c r="A4146" s="25"/>
      <c r="B4146"/>
      <c r="C4146"/>
      <c r="D4146"/>
      <c r="E4146"/>
      <c r="F4146"/>
      <c r="G4146"/>
      <c r="H4146" s="14"/>
      <c r="I4146" s="14"/>
      <c r="K4146"/>
      <c r="L4146"/>
      <c r="M4146"/>
      <c r="N4146"/>
      <c r="O4146"/>
      <c r="P4146"/>
      <c r="S4146"/>
    </row>
    <row r="4147" spans="1:19" x14ac:dyDescent="0.3">
      <c r="A4147" s="25"/>
      <c r="B4147"/>
      <c r="C4147"/>
      <c r="D4147"/>
      <c r="E4147"/>
      <c r="F4147"/>
      <c r="G4147"/>
      <c r="H4147" s="14"/>
      <c r="I4147" s="14"/>
      <c r="K4147"/>
      <c r="L4147"/>
      <c r="M4147"/>
      <c r="N4147"/>
      <c r="O4147"/>
      <c r="P4147"/>
      <c r="S4147"/>
    </row>
    <row r="4148" spans="1:19" x14ac:dyDescent="0.3">
      <c r="A4148" s="25"/>
      <c r="B4148"/>
      <c r="C4148"/>
      <c r="D4148"/>
      <c r="E4148"/>
      <c r="F4148"/>
      <c r="G4148"/>
      <c r="H4148" s="26"/>
      <c r="I4148" s="26"/>
      <c r="K4148"/>
      <c r="L4148"/>
      <c r="M4148"/>
      <c r="N4148"/>
      <c r="O4148"/>
      <c r="P4148"/>
      <c r="S4148"/>
    </row>
    <row r="4149" spans="1:19" x14ac:dyDescent="0.3">
      <c r="A4149" s="25"/>
      <c r="B4149"/>
      <c r="C4149"/>
      <c r="D4149"/>
      <c r="E4149"/>
      <c r="F4149"/>
      <c r="G4149"/>
      <c r="H4149" s="26"/>
      <c r="I4149" s="26"/>
      <c r="K4149"/>
      <c r="L4149"/>
      <c r="M4149"/>
      <c r="N4149"/>
      <c r="O4149"/>
      <c r="P4149"/>
      <c r="S4149"/>
    </row>
    <row r="4150" spans="1:19" x14ac:dyDescent="0.3">
      <c r="A4150" s="25"/>
      <c r="B4150"/>
      <c r="C4150"/>
      <c r="D4150"/>
      <c r="E4150"/>
      <c r="F4150"/>
      <c r="G4150"/>
      <c r="H4150" s="26"/>
      <c r="I4150" s="26"/>
      <c r="K4150"/>
      <c r="L4150"/>
      <c r="M4150"/>
      <c r="N4150"/>
      <c r="O4150"/>
      <c r="P4150"/>
      <c r="S4150"/>
    </row>
    <row r="4151" spans="1:19" x14ac:dyDescent="0.3">
      <c r="A4151" s="25"/>
      <c r="B4151"/>
      <c r="C4151"/>
      <c r="D4151"/>
      <c r="E4151"/>
      <c r="F4151"/>
      <c r="G4151"/>
      <c r="H4151" s="26"/>
      <c r="I4151" s="26"/>
      <c r="K4151"/>
      <c r="L4151"/>
      <c r="M4151"/>
      <c r="N4151"/>
      <c r="O4151"/>
      <c r="P4151"/>
      <c r="S4151"/>
    </row>
    <row r="4152" spans="1:19" x14ac:dyDescent="0.3">
      <c r="A4152" s="25"/>
      <c r="B4152"/>
      <c r="C4152"/>
      <c r="D4152"/>
      <c r="E4152"/>
      <c r="F4152"/>
      <c r="G4152"/>
      <c r="H4152" s="26"/>
      <c r="I4152" s="26"/>
      <c r="K4152"/>
      <c r="L4152"/>
      <c r="M4152"/>
      <c r="N4152"/>
      <c r="O4152"/>
      <c r="P4152"/>
      <c r="S4152"/>
    </row>
    <row r="4153" spans="1:19" x14ac:dyDescent="0.3">
      <c r="A4153" s="25"/>
      <c r="B4153"/>
      <c r="C4153"/>
      <c r="D4153"/>
      <c r="E4153"/>
      <c r="F4153"/>
      <c r="G4153"/>
      <c r="H4153" s="26"/>
      <c r="I4153" s="26"/>
      <c r="K4153"/>
      <c r="L4153"/>
      <c r="M4153"/>
      <c r="N4153"/>
      <c r="O4153"/>
      <c r="P4153"/>
      <c r="S4153"/>
    </row>
    <row r="4154" spans="1:19" x14ac:dyDescent="0.3">
      <c r="A4154" s="25"/>
      <c r="B4154"/>
      <c r="C4154"/>
      <c r="D4154"/>
      <c r="E4154"/>
      <c r="F4154"/>
      <c r="G4154"/>
      <c r="H4154" s="26"/>
      <c r="I4154" s="26"/>
      <c r="K4154"/>
      <c r="L4154"/>
      <c r="M4154"/>
      <c r="N4154"/>
      <c r="O4154"/>
      <c r="P4154"/>
      <c r="S4154"/>
    </row>
    <row r="4155" spans="1:19" x14ac:dyDescent="0.3">
      <c r="A4155" s="25"/>
      <c r="B4155"/>
      <c r="C4155"/>
      <c r="D4155"/>
      <c r="E4155"/>
      <c r="F4155"/>
      <c r="G4155"/>
      <c r="H4155" s="26"/>
      <c r="I4155" s="26"/>
      <c r="K4155"/>
      <c r="L4155"/>
      <c r="M4155"/>
      <c r="N4155"/>
      <c r="O4155"/>
      <c r="P4155"/>
      <c r="S4155"/>
    </row>
    <row r="4156" spans="1:19" x14ac:dyDescent="0.3">
      <c r="A4156" s="25"/>
      <c r="B4156"/>
      <c r="C4156"/>
      <c r="D4156"/>
      <c r="E4156"/>
      <c r="F4156"/>
      <c r="G4156"/>
      <c r="H4156" s="14"/>
      <c r="I4156" s="14"/>
      <c r="K4156"/>
      <c r="L4156"/>
      <c r="M4156"/>
      <c r="N4156"/>
      <c r="O4156"/>
      <c r="P4156"/>
      <c r="S4156"/>
    </row>
    <row r="4157" spans="1:19" x14ac:dyDescent="0.3">
      <c r="A4157" s="25"/>
      <c r="B4157"/>
      <c r="C4157"/>
      <c r="D4157"/>
      <c r="E4157"/>
      <c r="F4157"/>
      <c r="G4157"/>
      <c r="H4157" s="14"/>
      <c r="I4157" s="14"/>
      <c r="K4157"/>
      <c r="L4157"/>
      <c r="M4157"/>
      <c r="N4157"/>
      <c r="O4157"/>
      <c r="P4157"/>
      <c r="S4157"/>
    </row>
    <row r="4158" spans="1:19" x14ac:dyDescent="0.3">
      <c r="A4158" s="25"/>
      <c r="B4158"/>
      <c r="C4158"/>
      <c r="D4158"/>
      <c r="E4158"/>
      <c r="F4158"/>
      <c r="G4158"/>
      <c r="H4158" s="14"/>
      <c r="I4158" s="14"/>
      <c r="K4158"/>
      <c r="L4158"/>
      <c r="M4158"/>
      <c r="N4158"/>
      <c r="O4158"/>
      <c r="P4158"/>
      <c r="S4158"/>
    </row>
    <row r="4159" spans="1:19" x14ac:dyDescent="0.3">
      <c r="A4159" s="25"/>
      <c r="B4159"/>
      <c r="C4159"/>
      <c r="D4159"/>
      <c r="E4159"/>
      <c r="F4159"/>
      <c r="G4159"/>
      <c r="H4159" s="14"/>
      <c r="I4159" s="14"/>
      <c r="K4159"/>
      <c r="L4159"/>
      <c r="M4159"/>
      <c r="N4159"/>
      <c r="O4159"/>
      <c r="P4159"/>
      <c r="S4159"/>
    </row>
    <row r="4160" spans="1:19" x14ac:dyDescent="0.3">
      <c r="A4160" s="25"/>
      <c r="B4160"/>
      <c r="C4160"/>
      <c r="D4160"/>
      <c r="E4160"/>
      <c r="F4160"/>
      <c r="G4160"/>
      <c r="H4160" s="26"/>
      <c r="I4160" s="26"/>
      <c r="K4160"/>
      <c r="L4160"/>
      <c r="M4160"/>
      <c r="N4160"/>
      <c r="O4160"/>
      <c r="P4160"/>
      <c r="S4160"/>
    </row>
    <row r="4161" spans="1:19" x14ac:dyDescent="0.3">
      <c r="A4161" s="25"/>
      <c r="B4161"/>
      <c r="C4161"/>
      <c r="D4161"/>
      <c r="E4161"/>
      <c r="F4161"/>
      <c r="G4161"/>
      <c r="H4161" s="26"/>
      <c r="I4161" s="26"/>
      <c r="K4161"/>
      <c r="L4161"/>
      <c r="M4161"/>
      <c r="N4161"/>
      <c r="O4161"/>
      <c r="P4161"/>
      <c r="S4161"/>
    </row>
    <row r="4162" spans="1:19" x14ac:dyDescent="0.3">
      <c r="A4162" s="25"/>
      <c r="B4162"/>
      <c r="C4162"/>
      <c r="D4162"/>
      <c r="E4162"/>
      <c r="F4162"/>
      <c r="G4162"/>
      <c r="H4162" s="26"/>
      <c r="I4162" s="26"/>
      <c r="K4162"/>
      <c r="L4162"/>
      <c r="M4162"/>
      <c r="N4162"/>
      <c r="O4162"/>
      <c r="P4162"/>
      <c r="S4162"/>
    </row>
    <row r="4163" spans="1:19" x14ac:dyDescent="0.3">
      <c r="A4163" s="25"/>
      <c r="B4163"/>
      <c r="C4163"/>
      <c r="D4163"/>
      <c r="E4163"/>
      <c r="F4163"/>
      <c r="G4163"/>
      <c r="H4163" s="26"/>
      <c r="I4163" s="26"/>
      <c r="K4163"/>
      <c r="L4163"/>
      <c r="M4163"/>
      <c r="N4163"/>
      <c r="O4163"/>
      <c r="P4163"/>
      <c r="S4163"/>
    </row>
    <row r="4164" spans="1:19" x14ac:dyDescent="0.3">
      <c r="A4164" s="25"/>
      <c r="B4164"/>
      <c r="C4164"/>
      <c r="D4164"/>
      <c r="E4164"/>
      <c r="F4164"/>
      <c r="G4164"/>
      <c r="H4164" s="26"/>
      <c r="I4164" s="26"/>
      <c r="K4164"/>
      <c r="L4164"/>
      <c r="M4164"/>
      <c r="N4164"/>
      <c r="O4164"/>
      <c r="P4164"/>
      <c r="S4164"/>
    </row>
    <row r="4165" spans="1:19" x14ac:dyDescent="0.3">
      <c r="A4165" s="25"/>
      <c r="B4165"/>
      <c r="C4165"/>
      <c r="D4165"/>
      <c r="E4165"/>
      <c r="F4165"/>
      <c r="G4165"/>
      <c r="H4165" s="26"/>
      <c r="I4165" s="26"/>
      <c r="K4165"/>
      <c r="L4165"/>
      <c r="M4165"/>
      <c r="N4165"/>
      <c r="O4165"/>
      <c r="P4165"/>
      <c r="S4165"/>
    </row>
    <row r="4166" spans="1:19" x14ac:dyDescent="0.3">
      <c r="A4166" s="25"/>
      <c r="B4166"/>
      <c r="C4166"/>
      <c r="D4166"/>
      <c r="E4166"/>
      <c r="F4166"/>
      <c r="G4166"/>
      <c r="H4166" s="26"/>
      <c r="I4166" s="26"/>
      <c r="K4166"/>
      <c r="L4166"/>
      <c r="M4166"/>
      <c r="N4166"/>
      <c r="O4166"/>
      <c r="P4166"/>
      <c r="S4166"/>
    </row>
    <row r="4167" spans="1:19" x14ac:dyDescent="0.3">
      <c r="A4167" s="25"/>
      <c r="B4167"/>
      <c r="C4167"/>
      <c r="D4167"/>
      <c r="E4167"/>
      <c r="F4167"/>
      <c r="G4167"/>
      <c r="H4167" s="26"/>
      <c r="I4167" s="26"/>
      <c r="K4167"/>
      <c r="L4167"/>
      <c r="M4167"/>
      <c r="N4167"/>
      <c r="O4167"/>
      <c r="P4167"/>
      <c r="S4167"/>
    </row>
    <row r="4168" spans="1:19" x14ac:dyDescent="0.3">
      <c r="A4168" s="25"/>
      <c r="B4168"/>
      <c r="C4168"/>
      <c r="D4168"/>
      <c r="E4168"/>
      <c r="F4168"/>
      <c r="G4168"/>
      <c r="H4168" s="14"/>
      <c r="I4168" s="26"/>
      <c r="K4168"/>
      <c r="L4168"/>
      <c r="M4168"/>
      <c r="N4168"/>
      <c r="O4168"/>
      <c r="P4168"/>
      <c r="S4168"/>
    </row>
    <row r="4169" spans="1:19" x14ac:dyDescent="0.3">
      <c r="A4169" s="25"/>
      <c r="B4169"/>
      <c r="C4169"/>
      <c r="D4169"/>
      <c r="E4169"/>
      <c r="F4169"/>
      <c r="G4169"/>
      <c r="H4169" s="14"/>
      <c r="I4169" s="26"/>
      <c r="K4169"/>
      <c r="L4169"/>
      <c r="M4169"/>
      <c r="N4169"/>
      <c r="O4169"/>
      <c r="P4169"/>
      <c r="S4169"/>
    </row>
    <row r="4170" spans="1:19" x14ac:dyDescent="0.3">
      <c r="A4170" s="25"/>
      <c r="B4170"/>
      <c r="C4170"/>
      <c r="D4170"/>
      <c r="E4170"/>
      <c r="F4170"/>
      <c r="G4170"/>
      <c r="H4170" s="14"/>
      <c r="I4170" s="26"/>
      <c r="K4170"/>
      <c r="L4170"/>
      <c r="M4170"/>
      <c r="N4170"/>
      <c r="O4170"/>
      <c r="P4170"/>
      <c r="S4170"/>
    </row>
    <row r="4171" spans="1:19" x14ac:dyDescent="0.3">
      <c r="A4171" s="25"/>
      <c r="B4171"/>
      <c r="C4171"/>
      <c r="D4171"/>
      <c r="E4171"/>
      <c r="F4171"/>
      <c r="G4171"/>
      <c r="H4171" s="14"/>
      <c r="I4171" s="26"/>
      <c r="K4171"/>
      <c r="L4171"/>
      <c r="M4171"/>
      <c r="N4171"/>
      <c r="O4171"/>
      <c r="P4171"/>
      <c r="S4171"/>
    </row>
    <row r="4172" spans="1:19" x14ac:dyDescent="0.3">
      <c r="A4172" s="25"/>
      <c r="B4172"/>
      <c r="C4172"/>
      <c r="D4172"/>
      <c r="E4172"/>
      <c r="F4172"/>
      <c r="G4172"/>
      <c r="H4172" s="26"/>
      <c r="I4172" s="26"/>
      <c r="K4172"/>
      <c r="L4172"/>
      <c r="M4172"/>
      <c r="N4172"/>
      <c r="O4172"/>
      <c r="P4172"/>
      <c r="S4172"/>
    </row>
    <row r="4173" spans="1:19" x14ac:dyDescent="0.3">
      <c r="A4173" s="25"/>
      <c r="B4173"/>
      <c r="C4173"/>
      <c r="D4173"/>
      <c r="E4173"/>
      <c r="F4173"/>
      <c r="G4173"/>
      <c r="H4173" s="26"/>
      <c r="I4173" s="26"/>
      <c r="K4173"/>
      <c r="L4173"/>
      <c r="M4173"/>
      <c r="N4173"/>
      <c r="O4173"/>
      <c r="P4173"/>
      <c r="S4173"/>
    </row>
    <row r="4174" spans="1:19" x14ac:dyDescent="0.3">
      <c r="A4174" s="25"/>
      <c r="B4174"/>
      <c r="C4174"/>
      <c r="D4174"/>
      <c r="E4174"/>
      <c r="F4174"/>
      <c r="G4174"/>
      <c r="H4174" s="26"/>
      <c r="I4174" s="26"/>
      <c r="K4174"/>
      <c r="L4174"/>
      <c r="M4174"/>
      <c r="N4174"/>
      <c r="O4174"/>
      <c r="P4174"/>
      <c r="S4174"/>
    </row>
    <row r="4175" spans="1:19" x14ac:dyDescent="0.3">
      <c r="A4175" s="25"/>
      <c r="B4175"/>
      <c r="C4175"/>
      <c r="D4175"/>
      <c r="E4175"/>
      <c r="F4175"/>
      <c r="G4175"/>
      <c r="H4175" s="26"/>
      <c r="I4175" s="26"/>
      <c r="K4175"/>
      <c r="L4175"/>
      <c r="M4175"/>
      <c r="N4175"/>
      <c r="O4175"/>
      <c r="P4175"/>
      <c r="S4175"/>
    </row>
    <row r="4176" spans="1:19" x14ac:dyDescent="0.3">
      <c r="A4176" s="25"/>
      <c r="B4176"/>
      <c r="C4176"/>
      <c r="D4176"/>
      <c r="E4176"/>
      <c r="F4176"/>
      <c r="G4176"/>
      <c r="H4176" s="26"/>
      <c r="I4176" s="26"/>
      <c r="K4176"/>
      <c r="L4176"/>
      <c r="M4176"/>
      <c r="N4176"/>
      <c r="O4176"/>
      <c r="P4176"/>
      <c r="S4176"/>
    </row>
    <row r="4177" spans="1:20" x14ac:dyDescent="0.3">
      <c r="A4177" s="25"/>
      <c r="B4177"/>
      <c r="C4177"/>
      <c r="D4177"/>
      <c r="E4177"/>
      <c r="F4177"/>
      <c r="G4177"/>
      <c r="H4177" s="26"/>
      <c r="I4177" s="26"/>
      <c r="K4177"/>
      <c r="L4177"/>
      <c r="M4177"/>
      <c r="N4177"/>
      <c r="O4177"/>
      <c r="P4177"/>
      <c r="S4177"/>
    </row>
    <row r="4178" spans="1:20" x14ac:dyDescent="0.3">
      <c r="A4178" s="25"/>
      <c r="B4178"/>
      <c r="C4178"/>
      <c r="D4178"/>
      <c r="E4178"/>
      <c r="F4178"/>
      <c r="G4178"/>
      <c r="H4178" s="26"/>
      <c r="I4178" s="26"/>
      <c r="K4178"/>
      <c r="L4178"/>
      <c r="M4178"/>
      <c r="N4178"/>
      <c r="O4178"/>
      <c r="P4178"/>
      <c r="S4178"/>
    </row>
    <row r="4179" spans="1:20" x14ac:dyDescent="0.3">
      <c r="A4179" s="25"/>
      <c r="B4179"/>
      <c r="C4179"/>
      <c r="D4179"/>
      <c r="E4179"/>
      <c r="F4179"/>
      <c r="G4179"/>
      <c r="H4179" s="26"/>
      <c r="I4179" s="26"/>
      <c r="K4179"/>
      <c r="L4179"/>
      <c r="M4179"/>
      <c r="N4179"/>
      <c r="O4179"/>
      <c r="P4179"/>
      <c r="S4179"/>
    </row>
    <row r="4180" spans="1:20" x14ac:dyDescent="0.3">
      <c r="A4180" s="25"/>
      <c r="B4180"/>
      <c r="C4180"/>
      <c r="D4180"/>
      <c r="E4180"/>
      <c r="F4180"/>
      <c r="G4180"/>
      <c r="H4180" s="26"/>
      <c r="I4180" s="26"/>
      <c r="K4180"/>
      <c r="L4180"/>
      <c r="M4180"/>
      <c r="N4180"/>
      <c r="O4180"/>
      <c r="P4180"/>
      <c r="S4180"/>
    </row>
    <row r="4181" spans="1:20" x14ac:dyDescent="0.3">
      <c r="A4181" s="25"/>
      <c r="B4181"/>
      <c r="C4181"/>
      <c r="D4181"/>
      <c r="E4181"/>
      <c r="F4181"/>
      <c r="G4181"/>
      <c r="H4181" s="26"/>
      <c r="I4181" s="26"/>
      <c r="K4181"/>
      <c r="L4181"/>
      <c r="M4181"/>
      <c r="N4181"/>
      <c r="O4181"/>
      <c r="P4181"/>
      <c r="S4181"/>
    </row>
    <row r="4182" spans="1:20" x14ac:dyDescent="0.3">
      <c r="A4182" s="25"/>
      <c r="B4182"/>
      <c r="C4182"/>
      <c r="D4182"/>
      <c r="E4182"/>
      <c r="F4182"/>
      <c r="G4182"/>
      <c r="H4182" s="26"/>
      <c r="I4182" s="26"/>
      <c r="K4182"/>
      <c r="L4182"/>
      <c r="M4182"/>
      <c r="N4182"/>
      <c r="O4182"/>
      <c r="P4182"/>
      <c r="S4182"/>
    </row>
    <row r="4183" spans="1:20" x14ac:dyDescent="0.3">
      <c r="A4183" s="25"/>
      <c r="B4183"/>
      <c r="C4183"/>
      <c r="D4183"/>
      <c r="E4183"/>
      <c r="F4183"/>
      <c r="G4183"/>
      <c r="H4183" s="26"/>
      <c r="I4183" s="26"/>
      <c r="K4183"/>
      <c r="L4183"/>
      <c r="M4183"/>
      <c r="N4183"/>
      <c r="O4183"/>
      <c r="P4183"/>
      <c r="S4183"/>
    </row>
    <row r="4184" spans="1:20" x14ac:dyDescent="0.3">
      <c r="A4184" s="25"/>
      <c r="B4184"/>
      <c r="C4184"/>
      <c r="D4184"/>
      <c r="E4184"/>
      <c r="F4184"/>
      <c r="G4184"/>
      <c r="H4184" s="26"/>
      <c r="I4184" s="26"/>
      <c r="K4184"/>
      <c r="L4184"/>
      <c r="M4184"/>
      <c r="N4184"/>
      <c r="O4184"/>
      <c r="P4184"/>
      <c r="S4184"/>
    </row>
    <row r="4185" spans="1:20" x14ac:dyDescent="0.3">
      <c r="A4185" s="25"/>
      <c r="B4185"/>
      <c r="C4185"/>
      <c r="D4185"/>
      <c r="E4185"/>
      <c r="F4185"/>
      <c r="G4185"/>
      <c r="H4185" s="26"/>
      <c r="I4185" s="26"/>
      <c r="K4185"/>
      <c r="L4185"/>
      <c r="M4185"/>
      <c r="N4185"/>
      <c r="O4185"/>
      <c r="P4185"/>
      <c r="S4185"/>
    </row>
    <row r="4186" spans="1:20" x14ac:dyDescent="0.3">
      <c r="A4186" s="25"/>
      <c r="B4186"/>
      <c r="C4186"/>
      <c r="D4186"/>
      <c r="E4186"/>
      <c r="F4186"/>
      <c r="G4186"/>
      <c r="H4186" s="26"/>
      <c r="I4186" s="26"/>
      <c r="K4186"/>
      <c r="L4186"/>
      <c r="M4186"/>
      <c r="N4186"/>
      <c r="O4186"/>
      <c r="P4186"/>
      <c r="S4186"/>
    </row>
    <row r="4187" spans="1:20" x14ac:dyDescent="0.3">
      <c r="A4187" s="25"/>
      <c r="B4187"/>
      <c r="C4187"/>
      <c r="D4187"/>
      <c r="E4187"/>
      <c r="F4187"/>
      <c r="G4187"/>
      <c r="H4187" s="26"/>
      <c r="I4187" s="26"/>
      <c r="K4187"/>
      <c r="L4187"/>
      <c r="M4187"/>
      <c r="N4187"/>
      <c r="O4187"/>
      <c r="P4187"/>
      <c r="S4187"/>
    </row>
    <row r="4188" spans="1:20" x14ac:dyDescent="0.3">
      <c r="A4188" s="25"/>
      <c r="B4188"/>
      <c r="C4188"/>
      <c r="D4188"/>
      <c r="E4188"/>
      <c r="F4188"/>
      <c r="G4188"/>
      <c r="H4188" s="14"/>
      <c r="I4188" s="14"/>
      <c r="K4188"/>
      <c r="L4188"/>
      <c r="M4188"/>
      <c r="N4188"/>
      <c r="O4188"/>
      <c r="P4188"/>
      <c r="S4188"/>
    </row>
    <row r="4189" spans="1:20" x14ac:dyDescent="0.3">
      <c r="A4189" s="25"/>
      <c r="B4189"/>
      <c r="C4189"/>
      <c r="D4189"/>
      <c r="E4189"/>
      <c r="F4189"/>
      <c r="G4189"/>
      <c r="H4189" s="14"/>
      <c r="I4189" s="14"/>
      <c r="K4189"/>
      <c r="L4189"/>
      <c r="M4189"/>
      <c r="N4189"/>
      <c r="O4189"/>
      <c r="P4189"/>
      <c r="S4189"/>
      <c r="T4189" s="7"/>
    </row>
    <row r="4190" spans="1:20" x14ac:dyDescent="0.3">
      <c r="A4190" s="25"/>
      <c r="B4190"/>
      <c r="C4190"/>
      <c r="D4190"/>
      <c r="E4190"/>
      <c r="F4190"/>
      <c r="G4190"/>
      <c r="H4190" s="14"/>
      <c r="I4190" s="14"/>
      <c r="K4190"/>
      <c r="L4190"/>
      <c r="M4190"/>
      <c r="N4190"/>
      <c r="O4190"/>
      <c r="P4190"/>
      <c r="S4190"/>
    </row>
    <row r="4191" spans="1:20" x14ac:dyDescent="0.3">
      <c r="A4191" s="25"/>
      <c r="B4191"/>
      <c r="C4191"/>
      <c r="D4191"/>
      <c r="E4191"/>
      <c r="F4191"/>
      <c r="G4191"/>
      <c r="H4191" s="26"/>
      <c r="I4191" s="26"/>
      <c r="K4191"/>
      <c r="L4191"/>
      <c r="M4191"/>
      <c r="N4191"/>
      <c r="O4191"/>
      <c r="P4191"/>
      <c r="S4191"/>
    </row>
    <row r="4192" spans="1:20" x14ac:dyDescent="0.3">
      <c r="A4192" s="25"/>
      <c r="B4192"/>
      <c r="C4192"/>
      <c r="D4192"/>
      <c r="E4192"/>
      <c r="F4192"/>
      <c r="G4192"/>
      <c r="H4192" s="26"/>
      <c r="I4192" s="26"/>
      <c r="K4192"/>
      <c r="L4192"/>
      <c r="M4192"/>
      <c r="N4192"/>
      <c r="O4192"/>
      <c r="P4192"/>
      <c r="S4192"/>
    </row>
    <row r="4193" spans="1:19" x14ac:dyDescent="0.3">
      <c r="A4193" s="25"/>
      <c r="B4193"/>
      <c r="C4193"/>
      <c r="D4193"/>
      <c r="E4193"/>
      <c r="F4193"/>
      <c r="G4193"/>
      <c r="H4193" s="26"/>
      <c r="I4193" s="26"/>
      <c r="K4193"/>
      <c r="L4193"/>
      <c r="M4193"/>
      <c r="N4193"/>
      <c r="O4193"/>
      <c r="P4193"/>
      <c r="S4193"/>
    </row>
    <row r="4194" spans="1:19" x14ac:dyDescent="0.3">
      <c r="A4194" s="25"/>
      <c r="B4194"/>
      <c r="C4194"/>
      <c r="D4194"/>
      <c r="E4194"/>
      <c r="F4194"/>
      <c r="G4194"/>
      <c r="H4194" s="26"/>
      <c r="I4194" s="26"/>
      <c r="K4194"/>
      <c r="L4194"/>
      <c r="M4194"/>
      <c r="N4194"/>
      <c r="O4194"/>
      <c r="P4194"/>
      <c r="S4194"/>
    </row>
    <row r="4195" spans="1:19" x14ac:dyDescent="0.3">
      <c r="A4195" s="25"/>
      <c r="B4195"/>
      <c r="C4195"/>
      <c r="D4195"/>
      <c r="E4195"/>
      <c r="F4195"/>
      <c r="G4195"/>
      <c r="H4195" s="14"/>
      <c r="I4195" s="14"/>
      <c r="K4195"/>
      <c r="L4195"/>
      <c r="M4195"/>
      <c r="N4195"/>
      <c r="O4195"/>
      <c r="P4195"/>
      <c r="S4195"/>
    </row>
    <row r="4196" spans="1:19" x14ac:dyDescent="0.3">
      <c r="A4196" s="25"/>
      <c r="B4196"/>
      <c r="C4196"/>
      <c r="D4196"/>
      <c r="E4196"/>
      <c r="F4196"/>
      <c r="G4196"/>
      <c r="H4196" s="14"/>
      <c r="I4196" s="14"/>
      <c r="K4196"/>
      <c r="L4196"/>
      <c r="M4196"/>
      <c r="N4196"/>
      <c r="O4196"/>
      <c r="P4196"/>
      <c r="S4196"/>
    </row>
    <row r="4197" spans="1:19" x14ac:dyDescent="0.3">
      <c r="A4197" s="25"/>
      <c r="B4197"/>
      <c r="C4197"/>
      <c r="D4197"/>
      <c r="E4197"/>
      <c r="F4197"/>
      <c r="G4197"/>
      <c r="H4197" s="14"/>
      <c r="I4197" s="14"/>
      <c r="K4197"/>
      <c r="L4197"/>
      <c r="M4197"/>
      <c r="N4197"/>
      <c r="O4197"/>
      <c r="P4197"/>
      <c r="S4197"/>
    </row>
    <row r="4198" spans="1:19" x14ac:dyDescent="0.3">
      <c r="A4198" s="25"/>
      <c r="B4198"/>
      <c r="C4198"/>
      <c r="D4198"/>
      <c r="E4198"/>
      <c r="F4198"/>
      <c r="G4198"/>
      <c r="H4198" s="14"/>
      <c r="I4198" s="14"/>
      <c r="K4198"/>
      <c r="L4198"/>
      <c r="M4198"/>
      <c r="N4198"/>
      <c r="O4198"/>
      <c r="P4198"/>
      <c r="S4198"/>
    </row>
    <row r="4199" spans="1:19" x14ac:dyDescent="0.3">
      <c r="A4199" s="25"/>
      <c r="B4199"/>
      <c r="C4199"/>
      <c r="D4199"/>
      <c r="E4199"/>
      <c r="F4199"/>
      <c r="G4199"/>
      <c r="H4199" s="26"/>
      <c r="I4199" s="26"/>
      <c r="K4199"/>
      <c r="L4199"/>
      <c r="M4199"/>
      <c r="N4199"/>
      <c r="O4199"/>
      <c r="P4199"/>
      <c r="S4199"/>
    </row>
    <row r="4200" spans="1:19" x14ac:dyDescent="0.3">
      <c r="A4200" s="25"/>
      <c r="B4200"/>
      <c r="C4200"/>
      <c r="D4200"/>
      <c r="E4200"/>
      <c r="F4200"/>
      <c r="G4200"/>
      <c r="H4200" s="26"/>
      <c r="I4200" s="26"/>
      <c r="K4200"/>
      <c r="L4200"/>
      <c r="M4200"/>
      <c r="N4200"/>
      <c r="O4200"/>
      <c r="P4200"/>
      <c r="S4200"/>
    </row>
    <row r="4201" spans="1:19" x14ac:dyDescent="0.3">
      <c r="A4201" s="25"/>
      <c r="B4201"/>
      <c r="C4201"/>
      <c r="D4201"/>
      <c r="E4201"/>
      <c r="F4201"/>
      <c r="G4201"/>
      <c r="H4201" s="26"/>
      <c r="I4201" s="26"/>
      <c r="K4201"/>
      <c r="L4201"/>
      <c r="M4201"/>
      <c r="N4201"/>
      <c r="O4201"/>
      <c r="P4201"/>
      <c r="S4201"/>
    </row>
    <row r="4202" spans="1:19" x14ac:dyDescent="0.3">
      <c r="A4202" s="25"/>
      <c r="B4202"/>
      <c r="C4202"/>
      <c r="D4202"/>
      <c r="E4202"/>
      <c r="F4202"/>
      <c r="G4202"/>
      <c r="H4202" s="26"/>
      <c r="I4202" s="26"/>
      <c r="K4202"/>
      <c r="L4202"/>
      <c r="M4202"/>
      <c r="N4202"/>
      <c r="O4202"/>
      <c r="P4202"/>
      <c r="S4202"/>
    </row>
    <row r="4203" spans="1:19" x14ac:dyDescent="0.3">
      <c r="A4203" s="25"/>
      <c r="B4203"/>
      <c r="C4203"/>
      <c r="D4203"/>
      <c r="E4203"/>
      <c r="F4203"/>
      <c r="G4203"/>
      <c r="H4203" s="26"/>
      <c r="I4203" s="26"/>
      <c r="K4203"/>
      <c r="L4203"/>
      <c r="M4203"/>
      <c r="N4203"/>
      <c r="O4203"/>
      <c r="P4203"/>
      <c r="S4203"/>
    </row>
    <row r="4204" spans="1:19" x14ac:dyDescent="0.3">
      <c r="A4204" s="25"/>
      <c r="B4204"/>
      <c r="C4204"/>
      <c r="D4204"/>
      <c r="E4204"/>
      <c r="F4204"/>
      <c r="G4204"/>
      <c r="H4204" s="26"/>
      <c r="I4204" s="26"/>
      <c r="K4204"/>
      <c r="L4204"/>
      <c r="M4204"/>
      <c r="N4204"/>
      <c r="O4204"/>
      <c r="P4204"/>
      <c r="S4204"/>
    </row>
    <row r="4205" spans="1:19" x14ac:dyDescent="0.3">
      <c r="A4205" s="25"/>
      <c r="B4205"/>
      <c r="C4205"/>
      <c r="D4205"/>
      <c r="E4205"/>
      <c r="F4205"/>
      <c r="G4205"/>
      <c r="H4205" s="14"/>
      <c r="I4205" s="14"/>
      <c r="K4205"/>
      <c r="L4205"/>
      <c r="M4205"/>
      <c r="N4205"/>
      <c r="O4205"/>
      <c r="P4205"/>
      <c r="S4205"/>
    </row>
    <row r="4206" spans="1:19" x14ac:dyDescent="0.3">
      <c r="A4206" s="25"/>
      <c r="B4206"/>
      <c r="C4206"/>
      <c r="D4206"/>
      <c r="E4206"/>
      <c r="F4206"/>
      <c r="G4206"/>
      <c r="H4206"/>
      <c r="I4206" s="14"/>
      <c r="K4206"/>
      <c r="L4206"/>
      <c r="M4206"/>
      <c r="N4206"/>
      <c r="O4206"/>
      <c r="P4206"/>
      <c r="S4206"/>
    </row>
    <row r="4207" spans="1:19" x14ac:dyDescent="0.3">
      <c r="A4207" s="25"/>
      <c r="B4207"/>
      <c r="C4207"/>
      <c r="D4207"/>
      <c r="E4207"/>
      <c r="F4207"/>
      <c r="G4207"/>
      <c r="H4207" s="14"/>
      <c r="I4207" s="14"/>
      <c r="K4207"/>
      <c r="L4207"/>
      <c r="M4207"/>
      <c r="N4207"/>
      <c r="O4207"/>
      <c r="P4207"/>
      <c r="S4207"/>
    </row>
    <row r="4208" spans="1:19" x14ac:dyDescent="0.3">
      <c r="A4208" s="25"/>
      <c r="B4208"/>
      <c r="C4208"/>
      <c r="D4208"/>
      <c r="E4208"/>
      <c r="F4208"/>
      <c r="G4208"/>
      <c r="H4208" s="14"/>
      <c r="I4208" s="14"/>
      <c r="K4208"/>
      <c r="L4208"/>
      <c r="M4208"/>
      <c r="N4208"/>
      <c r="O4208"/>
      <c r="P4208"/>
      <c r="S4208"/>
    </row>
    <row r="4209" spans="1:19" x14ac:dyDescent="0.3">
      <c r="A4209" s="25"/>
      <c r="B4209"/>
      <c r="C4209"/>
      <c r="D4209"/>
      <c r="E4209"/>
      <c r="F4209"/>
      <c r="G4209"/>
      <c r="H4209"/>
      <c r="I4209"/>
      <c r="K4209"/>
      <c r="L4209"/>
      <c r="M4209"/>
      <c r="N4209"/>
      <c r="O4209"/>
      <c r="P4209"/>
      <c r="S4209"/>
    </row>
    <row r="4210" spans="1:19" x14ac:dyDescent="0.3">
      <c r="A4210" s="25"/>
      <c r="B4210"/>
      <c r="C4210"/>
      <c r="D4210"/>
      <c r="E4210"/>
      <c r="F4210"/>
      <c r="G4210"/>
      <c r="H4210" s="14"/>
      <c r="I4210" s="14"/>
      <c r="K4210"/>
      <c r="L4210"/>
      <c r="M4210"/>
      <c r="N4210"/>
      <c r="O4210"/>
      <c r="P4210"/>
      <c r="S4210"/>
    </row>
    <row r="4211" spans="1:19" x14ac:dyDescent="0.3">
      <c r="A4211" s="25"/>
      <c r="B4211"/>
      <c r="C4211"/>
      <c r="D4211"/>
      <c r="E4211"/>
      <c r="F4211"/>
      <c r="G4211"/>
      <c r="H4211" s="14"/>
      <c r="I4211" s="14"/>
      <c r="K4211"/>
      <c r="L4211"/>
      <c r="M4211"/>
      <c r="N4211"/>
      <c r="O4211"/>
      <c r="P4211"/>
      <c r="S4211"/>
    </row>
    <row r="4212" spans="1:19" x14ac:dyDescent="0.3">
      <c r="A4212" s="25"/>
      <c r="B4212"/>
      <c r="C4212"/>
      <c r="D4212"/>
      <c r="E4212"/>
      <c r="F4212"/>
      <c r="G4212"/>
      <c r="H4212" s="14"/>
      <c r="I4212" s="14"/>
      <c r="K4212"/>
      <c r="L4212"/>
      <c r="M4212"/>
      <c r="N4212"/>
      <c r="O4212"/>
      <c r="P4212"/>
      <c r="S4212"/>
    </row>
    <row r="4213" spans="1:19" x14ac:dyDescent="0.3">
      <c r="A4213" s="25"/>
      <c r="B4213"/>
      <c r="C4213"/>
      <c r="D4213"/>
      <c r="E4213"/>
      <c r="F4213"/>
      <c r="G4213"/>
      <c r="H4213" s="14"/>
      <c r="I4213" s="14"/>
      <c r="K4213"/>
      <c r="L4213"/>
      <c r="M4213"/>
      <c r="N4213"/>
      <c r="O4213"/>
      <c r="P4213"/>
      <c r="S4213"/>
    </row>
    <row r="4214" spans="1:19" x14ac:dyDescent="0.3">
      <c r="A4214" s="25"/>
      <c r="B4214"/>
      <c r="C4214"/>
      <c r="D4214"/>
      <c r="E4214"/>
      <c r="F4214"/>
      <c r="G4214"/>
      <c r="H4214" s="14"/>
      <c r="I4214" s="14"/>
      <c r="K4214"/>
      <c r="L4214"/>
      <c r="M4214"/>
      <c r="N4214"/>
      <c r="O4214"/>
      <c r="P4214"/>
      <c r="S4214"/>
    </row>
    <row r="4215" spans="1:19" x14ac:dyDescent="0.3">
      <c r="A4215" s="25"/>
      <c r="B4215"/>
      <c r="C4215"/>
      <c r="D4215"/>
      <c r="E4215"/>
      <c r="F4215"/>
      <c r="G4215"/>
      <c r="H4215" s="14"/>
      <c r="I4215" s="14"/>
      <c r="K4215"/>
      <c r="L4215"/>
      <c r="M4215"/>
      <c r="N4215"/>
      <c r="O4215"/>
      <c r="P4215"/>
      <c r="S4215"/>
    </row>
    <row r="4216" spans="1:19" x14ac:dyDescent="0.3">
      <c r="A4216" s="25"/>
      <c r="B4216"/>
      <c r="C4216"/>
      <c r="D4216"/>
      <c r="E4216"/>
      <c r="F4216"/>
      <c r="G4216"/>
      <c r="H4216" s="14"/>
      <c r="I4216" s="14"/>
      <c r="K4216"/>
      <c r="L4216"/>
      <c r="M4216"/>
      <c r="N4216"/>
      <c r="O4216"/>
      <c r="P4216"/>
      <c r="S4216"/>
    </row>
    <row r="4217" spans="1:19" x14ac:dyDescent="0.3">
      <c r="A4217" s="25"/>
      <c r="B4217"/>
      <c r="C4217"/>
      <c r="D4217"/>
      <c r="E4217"/>
      <c r="F4217"/>
      <c r="G4217"/>
      <c r="H4217" s="26"/>
      <c r="I4217" s="26"/>
      <c r="K4217"/>
      <c r="L4217"/>
      <c r="M4217"/>
      <c r="N4217"/>
      <c r="O4217"/>
      <c r="P4217"/>
      <c r="S4217"/>
    </row>
    <row r="4218" spans="1:19" x14ac:dyDescent="0.3">
      <c r="A4218" s="25"/>
      <c r="B4218"/>
      <c r="C4218"/>
      <c r="D4218"/>
      <c r="E4218"/>
      <c r="F4218"/>
      <c r="G4218"/>
      <c r="H4218" s="26"/>
      <c r="I4218" s="26"/>
      <c r="K4218"/>
      <c r="L4218"/>
      <c r="M4218"/>
      <c r="N4218"/>
      <c r="O4218"/>
      <c r="P4218"/>
      <c r="S4218"/>
    </row>
    <row r="4219" spans="1:19" x14ac:dyDescent="0.3">
      <c r="A4219" s="25"/>
      <c r="B4219"/>
      <c r="C4219"/>
      <c r="D4219"/>
      <c r="E4219"/>
      <c r="F4219"/>
      <c r="G4219"/>
      <c r="H4219" s="26"/>
      <c r="I4219" s="26"/>
      <c r="K4219"/>
      <c r="L4219"/>
      <c r="M4219"/>
      <c r="N4219"/>
      <c r="O4219"/>
      <c r="P4219"/>
      <c r="S4219"/>
    </row>
    <row r="4220" spans="1:19" x14ac:dyDescent="0.3">
      <c r="A4220" s="25"/>
      <c r="B4220"/>
      <c r="C4220"/>
      <c r="D4220"/>
      <c r="E4220"/>
      <c r="F4220"/>
      <c r="G4220"/>
      <c r="H4220" s="26"/>
      <c r="I4220" s="26"/>
      <c r="K4220"/>
      <c r="L4220"/>
      <c r="M4220"/>
      <c r="N4220"/>
      <c r="O4220"/>
      <c r="P4220"/>
      <c r="S4220"/>
    </row>
    <row r="4221" spans="1:19" x14ac:dyDescent="0.3">
      <c r="A4221" s="25"/>
      <c r="B4221"/>
      <c r="C4221"/>
      <c r="D4221"/>
      <c r="E4221"/>
      <c r="F4221"/>
      <c r="G4221"/>
      <c r="H4221" s="26"/>
      <c r="I4221" s="26"/>
      <c r="K4221"/>
      <c r="L4221"/>
      <c r="M4221"/>
      <c r="N4221"/>
      <c r="O4221"/>
      <c r="P4221"/>
      <c r="S4221"/>
    </row>
    <row r="4222" spans="1:19" x14ac:dyDescent="0.3">
      <c r="A4222" s="25"/>
      <c r="B4222"/>
      <c r="C4222"/>
      <c r="D4222"/>
      <c r="E4222"/>
      <c r="F4222"/>
      <c r="G4222"/>
      <c r="H4222" s="26"/>
      <c r="I4222" s="26"/>
      <c r="K4222"/>
      <c r="L4222"/>
      <c r="M4222"/>
      <c r="N4222"/>
      <c r="O4222"/>
      <c r="P4222"/>
      <c r="S4222"/>
    </row>
    <row r="4223" spans="1:19" x14ac:dyDescent="0.3">
      <c r="A4223" s="25"/>
      <c r="B4223"/>
      <c r="C4223"/>
      <c r="D4223"/>
      <c r="E4223"/>
      <c r="F4223"/>
      <c r="G4223"/>
      <c r="H4223" s="26"/>
      <c r="I4223" s="26"/>
      <c r="K4223"/>
      <c r="L4223"/>
      <c r="M4223"/>
      <c r="N4223"/>
      <c r="O4223"/>
      <c r="P4223"/>
      <c r="S4223"/>
    </row>
    <row r="4224" spans="1:19" x14ac:dyDescent="0.3">
      <c r="A4224" s="25"/>
      <c r="B4224"/>
      <c r="C4224"/>
      <c r="D4224"/>
      <c r="E4224"/>
      <c r="F4224"/>
      <c r="G4224"/>
      <c r="H4224" s="26"/>
      <c r="I4224" s="26"/>
      <c r="K4224"/>
      <c r="L4224"/>
      <c r="M4224"/>
      <c r="N4224"/>
      <c r="O4224"/>
      <c r="P4224"/>
      <c r="S4224"/>
    </row>
    <row r="4225" spans="1:19" x14ac:dyDescent="0.3">
      <c r="A4225" s="25"/>
      <c r="B4225"/>
      <c r="C4225"/>
      <c r="D4225"/>
      <c r="E4225"/>
      <c r="F4225"/>
      <c r="G4225"/>
      <c r="H4225" s="26"/>
      <c r="I4225" s="26"/>
      <c r="K4225"/>
      <c r="L4225"/>
      <c r="M4225"/>
      <c r="N4225"/>
      <c r="O4225"/>
      <c r="P4225"/>
      <c r="S4225"/>
    </row>
    <row r="4226" spans="1:19" x14ac:dyDescent="0.3">
      <c r="A4226" s="25"/>
      <c r="B4226"/>
      <c r="C4226"/>
      <c r="D4226"/>
      <c r="E4226"/>
      <c r="F4226"/>
      <c r="G4226"/>
      <c r="H4226" s="26"/>
      <c r="I4226" s="26"/>
      <c r="K4226"/>
      <c r="L4226"/>
      <c r="M4226"/>
      <c r="N4226"/>
      <c r="O4226"/>
      <c r="P4226"/>
      <c r="S4226"/>
    </row>
    <row r="4227" spans="1:19" x14ac:dyDescent="0.3">
      <c r="A4227" s="25"/>
      <c r="B4227"/>
      <c r="C4227"/>
      <c r="D4227"/>
      <c r="E4227"/>
      <c r="F4227"/>
      <c r="G4227"/>
      <c r="H4227" s="26"/>
      <c r="I4227" s="26"/>
      <c r="K4227"/>
      <c r="L4227"/>
      <c r="M4227"/>
      <c r="N4227"/>
      <c r="O4227"/>
      <c r="P4227"/>
      <c r="S4227"/>
    </row>
    <row r="4228" spans="1:19" x14ac:dyDescent="0.3">
      <c r="A4228" s="25"/>
      <c r="B4228"/>
      <c r="C4228"/>
      <c r="D4228"/>
      <c r="E4228"/>
      <c r="F4228"/>
      <c r="G4228"/>
      <c r="H4228" s="26"/>
      <c r="I4228" s="26"/>
      <c r="K4228"/>
      <c r="L4228"/>
      <c r="M4228"/>
      <c r="N4228"/>
      <c r="O4228"/>
      <c r="P4228"/>
      <c r="S4228"/>
    </row>
    <row r="4229" spans="1:19" x14ac:dyDescent="0.3">
      <c r="A4229" s="25"/>
      <c r="B4229"/>
      <c r="C4229"/>
      <c r="D4229"/>
      <c r="E4229"/>
      <c r="F4229"/>
      <c r="G4229"/>
      <c r="H4229" s="26"/>
      <c r="I4229" s="26"/>
      <c r="K4229"/>
      <c r="L4229"/>
      <c r="M4229"/>
      <c r="N4229"/>
      <c r="O4229"/>
      <c r="P4229"/>
      <c r="S4229"/>
    </row>
    <row r="4230" spans="1:19" x14ac:dyDescent="0.3">
      <c r="A4230" s="25"/>
      <c r="B4230"/>
      <c r="C4230"/>
      <c r="D4230"/>
      <c r="E4230"/>
      <c r="F4230"/>
      <c r="G4230"/>
      <c r="H4230" s="26"/>
      <c r="I4230" s="26"/>
      <c r="K4230"/>
      <c r="L4230"/>
      <c r="M4230"/>
      <c r="N4230"/>
      <c r="O4230"/>
      <c r="P4230"/>
      <c r="S4230"/>
    </row>
    <row r="4231" spans="1:19" x14ac:dyDescent="0.3">
      <c r="A4231" s="25"/>
      <c r="B4231"/>
      <c r="C4231"/>
      <c r="D4231"/>
      <c r="E4231"/>
      <c r="F4231"/>
      <c r="G4231"/>
      <c r="H4231" s="26"/>
      <c r="I4231" s="26"/>
      <c r="K4231"/>
      <c r="L4231"/>
      <c r="M4231"/>
      <c r="N4231"/>
      <c r="O4231"/>
      <c r="P4231"/>
      <c r="S4231"/>
    </row>
    <row r="4232" spans="1:19" x14ac:dyDescent="0.3">
      <c r="A4232" s="25"/>
      <c r="B4232"/>
      <c r="C4232"/>
      <c r="D4232"/>
      <c r="E4232"/>
      <c r="F4232"/>
      <c r="G4232"/>
      <c r="H4232" s="26"/>
      <c r="I4232" s="26"/>
      <c r="K4232"/>
      <c r="L4232"/>
      <c r="M4232"/>
      <c r="N4232"/>
      <c r="O4232"/>
      <c r="P4232"/>
      <c r="S4232"/>
    </row>
    <row r="4233" spans="1:19" x14ac:dyDescent="0.3">
      <c r="A4233" s="25"/>
      <c r="B4233"/>
      <c r="C4233"/>
      <c r="D4233"/>
      <c r="E4233"/>
      <c r="F4233"/>
      <c r="G4233"/>
      <c r="H4233" s="26"/>
      <c r="I4233" s="26"/>
      <c r="K4233"/>
      <c r="L4233"/>
      <c r="M4233"/>
      <c r="N4233"/>
      <c r="O4233"/>
      <c r="P4233"/>
      <c r="S4233"/>
    </row>
    <row r="4234" spans="1:19" x14ac:dyDescent="0.3">
      <c r="A4234" s="25"/>
      <c r="B4234"/>
      <c r="C4234"/>
      <c r="D4234"/>
      <c r="E4234"/>
      <c r="F4234"/>
      <c r="G4234"/>
      <c r="H4234" s="26"/>
      <c r="I4234" s="26"/>
      <c r="K4234"/>
      <c r="L4234"/>
      <c r="M4234"/>
      <c r="N4234"/>
      <c r="O4234"/>
      <c r="P4234"/>
      <c r="S4234"/>
    </row>
    <row r="4235" spans="1:19" x14ac:dyDescent="0.3">
      <c r="A4235" s="25"/>
      <c r="B4235"/>
      <c r="C4235"/>
      <c r="D4235"/>
      <c r="E4235"/>
      <c r="F4235"/>
      <c r="G4235"/>
      <c r="H4235" s="14"/>
      <c r="I4235" s="14"/>
      <c r="K4235"/>
      <c r="L4235"/>
      <c r="M4235"/>
      <c r="N4235"/>
      <c r="O4235"/>
      <c r="P4235"/>
      <c r="S4235"/>
    </row>
    <row r="4236" spans="1:19" x14ac:dyDescent="0.3">
      <c r="A4236" s="25"/>
      <c r="B4236"/>
      <c r="C4236"/>
      <c r="D4236"/>
      <c r="E4236"/>
      <c r="F4236"/>
      <c r="G4236"/>
      <c r="H4236" s="14"/>
      <c r="I4236" s="14"/>
      <c r="K4236"/>
      <c r="L4236"/>
      <c r="M4236"/>
      <c r="N4236"/>
      <c r="O4236"/>
      <c r="P4236"/>
      <c r="S4236"/>
    </row>
    <row r="4237" spans="1:19" x14ac:dyDescent="0.3">
      <c r="A4237" s="25"/>
      <c r="B4237"/>
      <c r="C4237"/>
      <c r="D4237"/>
      <c r="E4237"/>
      <c r="F4237"/>
      <c r="G4237"/>
      <c r="H4237"/>
      <c r="I4237"/>
      <c r="K4237"/>
      <c r="L4237"/>
      <c r="M4237"/>
      <c r="N4237"/>
      <c r="O4237"/>
      <c r="P4237"/>
      <c r="S4237"/>
    </row>
    <row r="4238" spans="1:19" x14ac:dyDescent="0.3">
      <c r="A4238" s="25"/>
      <c r="B4238"/>
      <c r="C4238"/>
      <c r="D4238"/>
      <c r="E4238"/>
      <c r="F4238"/>
      <c r="G4238"/>
      <c r="H4238"/>
      <c r="I4238" s="14"/>
      <c r="K4238"/>
      <c r="L4238"/>
      <c r="M4238"/>
      <c r="N4238"/>
      <c r="O4238"/>
      <c r="P4238"/>
      <c r="S4238"/>
    </row>
    <row r="4239" spans="1:19" x14ac:dyDescent="0.3">
      <c r="A4239" s="25"/>
      <c r="B4239"/>
      <c r="C4239"/>
      <c r="D4239"/>
      <c r="E4239"/>
      <c r="F4239"/>
      <c r="G4239"/>
      <c r="H4239" s="26"/>
      <c r="I4239" s="26"/>
      <c r="K4239"/>
      <c r="L4239"/>
      <c r="M4239"/>
      <c r="N4239"/>
      <c r="O4239"/>
      <c r="P4239"/>
      <c r="S4239"/>
    </row>
    <row r="4240" spans="1:19" x14ac:dyDescent="0.3">
      <c r="A4240" s="25"/>
      <c r="B4240"/>
      <c r="C4240"/>
      <c r="D4240"/>
      <c r="E4240"/>
      <c r="F4240"/>
      <c r="G4240"/>
      <c r="H4240" s="26"/>
      <c r="I4240" s="26"/>
      <c r="K4240"/>
      <c r="L4240"/>
      <c r="M4240"/>
      <c r="N4240"/>
      <c r="O4240"/>
      <c r="P4240"/>
      <c r="S4240"/>
    </row>
    <row r="4241" spans="1:19" x14ac:dyDescent="0.3">
      <c r="A4241" s="25"/>
      <c r="B4241"/>
      <c r="C4241"/>
      <c r="D4241"/>
      <c r="E4241"/>
      <c r="F4241"/>
      <c r="G4241"/>
      <c r="H4241" s="26"/>
      <c r="I4241" s="26"/>
      <c r="K4241"/>
      <c r="L4241"/>
      <c r="M4241"/>
      <c r="N4241"/>
      <c r="O4241"/>
      <c r="P4241"/>
      <c r="S4241"/>
    </row>
    <row r="4242" spans="1:19" x14ac:dyDescent="0.3">
      <c r="A4242" s="25"/>
      <c r="B4242"/>
      <c r="C4242"/>
      <c r="D4242"/>
      <c r="E4242"/>
      <c r="F4242"/>
      <c r="G4242"/>
      <c r="H4242" s="26"/>
      <c r="I4242" s="26"/>
      <c r="K4242"/>
      <c r="L4242"/>
      <c r="M4242"/>
      <c r="N4242"/>
      <c r="O4242"/>
      <c r="P4242"/>
      <c r="S4242"/>
    </row>
    <row r="4243" spans="1:19" x14ac:dyDescent="0.3">
      <c r="A4243" s="25"/>
      <c r="B4243"/>
      <c r="C4243"/>
      <c r="D4243"/>
      <c r="E4243"/>
      <c r="F4243"/>
      <c r="G4243"/>
      <c r="H4243" s="26"/>
      <c r="I4243" s="26"/>
      <c r="K4243"/>
      <c r="L4243"/>
      <c r="M4243"/>
      <c r="N4243"/>
      <c r="O4243"/>
      <c r="P4243"/>
      <c r="S4243"/>
    </row>
    <row r="4244" spans="1:19" x14ac:dyDescent="0.3">
      <c r="A4244" s="25"/>
      <c r="B4244"/>
      <c r="C4244"/>
      <c r="D4244"/>
      <c r="E4244"/>
      <c r="F4244"/>
      <c r="G4244"/>
      <c r="H4244" s="26"/>
      <c r="I4244" s="26"/>
      <c r="K4244"/>
      <c r="L4244"/>
      <c r="M4244"/>
      <c r="N4244"/>
      <c r="O4244"/>
      <c r="P4244"/>
      <c r="S4244"/>
    </row>
    <row r="4245" spans="1:19" x14ac:dyDescent="0.3">
      <c r="A4245" s="25"/>
      <c r="B4245"/>
      <c r="C4245"/>
      <c r="D4245"/>
      <c r="E4245"/>
      <c r="F4245"/>
      <c r="G4245"/>
      <c r="H4245" s="26"/>
      <c r="I4245" s="26"/>
      <c r="K4245"/>
      <c r="L4245"/>
      <c r="M4245"/>
      <c r="N4245"/>
      <c r="O4245"/>
      <c r="P4245"/>
      <c r="S4245"/>
    </row>
    <row r="4246" spans="1:19" x14ac:dyDescent="0.3">
      <c r="A4246" s="25"/>
      <c r="B4246"/>
      <c r="C4246"/>
      <c r="D4246"/>
      <c r="E4246"/>
      <c r="F4246"/>
      <c r="G4246"/>
      <c r="H4246" s="26"/>
      <c r="I4246" s="26"/>
      <c r="K4246"/>
      <c r="L4246"/>
      <c r="M4246"/>
      <c r="N4246"/>
      <c r="O4246"/>
      <c r="P4246"/>
      <c r="S4246"/>
    </row>
    <row r="4247" spans="1:19" x14ac:dyDescent="0.3">
      <c r="A4247" s="25"/>
      <c r="B4247"/>
      <c r="C4247"/>
      <c r="D4247"/>
      <c r="E4247"/>
      <c r="F4247"/>
      <c r="G4247"/>
      <c r="H4247" s="14"/>
      <c r="I4247" s="14"/>
      <c r="K4247"/>
      <c r="L4247"/>
      <c r="M4247"/>
      <c r="N4247"/>
      <c r="O4247"/>
      <c r="P4247"/>
      <c r="S4247"/>
    </row>
    <row r="4248" spans="1:19" x14ac:dyDescent="0.3">
      <c r="A4248" s="25"/>
      <c r="B4248"/>
      <c r="C4248"/>
      <c r="D4248"/>
      <c r="E4248"/>
      <c r="F4248"/>
      <c r="G4248"/>
      <c r="H4248" s="14"/>
      <c r="I4248" s="14"/>
      <c r="K4248"/>
      <c r="L4248"/>
      <c r="M4248"/>
      <c r="N4248"/>
      <c r="O4248"/>
      <c r="P4248"/>
      <c r="S4248"/>
    </row>
    <row r="4249" spans="1:19" x14ac:dyDescent="0.3">
      <c r="A4249" s="25"/>
      <c r="B4249"/>
      <c r="C4249"/>
      <c r="D4249"/>
      <c r="E4249"/>
      <c r="F4249"/>
      <c r="G4249"/>
      <c r="H4249" s="14"/>
      <c r="I4249" s="14"/>
      <c r="K4249"/>
      <c r="L4249"/>
      <c r="M4249"/>
      <c r="N4249"/>
      <c r="O4249"/>
      <c r="P4249"/>
      <c r="S4249"/>
    </row>
    <row r="4250" spans="1:19" x14ac:dyDescent="0.3">
      <c r="A4250" s="25"/>
      <c r="B4250"/>
      <c r="C4250"/>
      <c r="D4250"/>
      <c r="E4250"/>
      <c r="F4250"/>
      <c r="G4250"/>
      <c r="H4250" s="14"/>
      <c r="I4250" s="14"/>
      <c r="K4250"/>
      <c r="L4250"/>
      <c r="M4250"/>
      <c r="N4250"/>
      <c r="O4250"/>
      <c r="P4250"/>
      <c r="S4250"/>
    </row>
    <row r="4251" spans="1:19" x14ac:dyDescent="0.3">
      <c r="A4251" s="25"/>
      <c r="B4251"/>
      <c r="C4251"/>
      <c r="D4251"/>
      <c r="E4251"/>
      <c r="F4251"/>
      <c r="G4251"/>
      <c r="H4251" s="14"/>
      <c r="I4251" s="14"/>
      <c r="K4251"/>
      <c r="L4251"/>
      <c r="M4251"/>
      <c r="N4251"/>
      <c r="O4251"/>
      <c r="P4251"/>
      <c r="S4251"/>
    </row>
    <row r="4252" spans="1:19" x14ac:dyDescent="0.3">
      <c r="A4252" s="25"/>
      <c r="B4252"/>
      <c r="C4252"/>
      <c r="D4252"/>
      <c r="E4252"/>
      <c r="F4252"/>
      <c r="G4252"/>
      <c r="H4252" s="14"/>
      <c r="I4252" s="14"/>
      <c r="K4252"/>
      <c r="L4252"/>
      <c r="M4252"/>
      <c r="N4252"/>
      <c r="O4252"/>
      <c r="P4252"/>
      <c r="S4252"/>
    </row>
    <row r="4253" spans="1:19" x14ac:dyDescent="0.3">
      <c r="A4253" s="25"/>
      <c r="B4253"/>
      <c r="C4253"/>
      <c r="D4253"/>
      <c r="E4253"/>
      <c r="F4253"/>
      <c r="G4253"/>
      <c r="H4253" s="14"/>
      <c r="I4253" s="14"/>
      <c r="K4253"/>
      <c r="L4253"/>
      <c r="M4253"/>
      <c r="N4253"/>
      <c r="O4253"/>
      <c r="P4253"/>
      <c r="S4253"/>
    </row>
    <row r="4254" spans="1:19" x14ac:dyDescent="0.3">
      <c r="A4254" s="25"/>
      <c r="B4254"/>
      <c r="C4254"/>
      <c r="D4254"/>
      <c r="E4254"/>
      <c r="F4254"/>
      <c r="G4254"/>
      <c r="H4254" s="14"/>
      <c r="I4254" s="14"/>
      <c r="K4254"/>
      <c r="L4254"/>
      <c r="M4254"/>
      <c r="N4254"/>
      <c r="O4254"/>
      <c r="P4254"/>
      <c r="S4254"/>
    </row>
    <row r="4255" spans="1:19" x14ac:dyDescent="0.3">
      <c r="A4255" s="25"/>
      <c r="B4255"/>
      <c r="C4255"/>
      <c r="D4255"/>
      <c r="E4255"/>
      <c r="F4255"/>
      <c r="G4255"/>
      <c r="H4255" s="26"/>
      <c r="I4255" s="26"/>
      <c r="K4255"/>
      <c r="L4255"/>
      <c r="M4255"/>
      <c r="N4255"/>
      <c r="O4255"/>
      <c r="P4255"/>
      <c r="S4255"/>
    </row>
    <row r="4256" spans="1:19" x14ac:dyDescent="0.3">
      <c r="A4256" s="25"/>
      <c r="B4256"/>
      <c r="C4256"/>
      <c r="D4256"/>
      <c r="E4256"/>
      <c r="F4256"/>
      <c r="G4256"/>
      <c r="H4256" s="26"/>
      <c r="I4256" s="26"/>
      <c r="K4256"/>
      <c r="L4256"/>
      <c r="M4256"/>
      <c r="N4256"/>
      <c r="O4256"/>
      <c r="P4256"/>
      <c r="S4256"/>
    </row>
    <row r="4257" spans="1:19" x14ac:dyDescent="0.3">
      <c r="A4257" s="25"/>
      <c r="B4257"/>
      <c r="C4257"/>
      <c r="D4257"/>
      <c r="E4257"/>
      <c r="F4257"/>
      <c r="G4257"/>
      <c r="H4257" s="26"/>
      <c r="I4257" s="26"/>
      <c r="K4257"/>
      <c r="L4257"/>
      <c r="M4257"/>
      <c r="N4257"/>
      <c r="O4257"/>
      <c r="P4257"/>
      <c r="S4257"/>
    </row>
    <row r="4258" spans="1:19" x14ac:dyDescent="0.3">
      <c r="A4258" s="25"/>
      <c r="B4258"/>
      <c r="C4258"/>
      <c r="D4258"/>
      <c r="E4258"/>
      <c r="F4258"/>
      <c r="G4258"/>
      <c r="H4258" s="26"/>
      <c r="I4258" s="26"/>
      <c r="K4258"/>
      <c r="L4258"/>
      <c r="M4258"/>
      <c r="N4258"/>
      <c r="O4258"/>
      <c r="P4258"/>
      <c r="S4258"/>
    </row>
    <row r="4259" spans="1:19" x14ac:dyDescent="0.3">
      <c r="A4259" s="25"/>
      <c r="B4259"/>
      <c r="C4259"/>
      <c r="D4259"/>
      <c r="E4259"/>
      <c r="F4259"/>
      <c r="G4259"/>
      <c r="H4259" s="26"/>
      <c r="I4259" s="26"/>
      <c r="K4259"/>
      <c r="L4259"/>
      <c r="M4259"/>
      <c r="N4259"/>
      <c r="O4259"/>
      <c r="P4259"/>
      <c r="S4259"/>
    </row>
    <row r="4260" spans="1:19" x14ac:dyDescent="0.3">
      <c r="A4260" s="25"/>
      <c r="B4260"/>
      <c r="C4260"/>
      <c r="D4260"/>
      <c r="E4260"/>
      <c r="F4260"/>
      <c r="G4260"/>
      <c r="H4260" s="26"/>
      <c r="I4260" s="26"/>
      <c r="K4260"/>
      <c r="L4260"/>
      <c r="M4260"/>
      <c r="N4260"/>
      <c r="O4260"/>
      <c r="P4260"/>
      <c r="S4260"/>
    </row>
    <row r="4261" spans="1:19" x14ac:dyDescent="0.3">
      <c r="A4261" s="25"/>
      <c r="B4261"/>
      <c r="C4261"/>
      <c r="D4261"/>
      <c r="E4261"/>
      <c r="F4261"/>
      <c r="G4261"/>
      <c r="H4261" s="26"/>
      <c r="I4261" s="26"/>
      <c r="K4261"/>
      <c r="L4261"/>
      <c r="M4261"/>
      <c r="N4261"/>
      <c r="O4261"/>
      <c r="P4261"/>
      <c r="S4261"/>
    </row>
    <row r="4262" spans="1:19" x14ac:dyDescent="0.3">
      <c r="A4262" s="25"/>
      <c r="B4262"/>
      <c r="C4262"/>
      <c r="D4262"/>
      <c r="E4262"/>
      <c r="F4262"/>
      <c r="G4262"/>
      <c r="H4262" s="26"/>
      <c r="I4262" s="26"/>
      <c r="K4262"/>
      <c r="L4262"/>
      <c r="M4262"/>
      <c r="N4262"/>
      <c r="O4262"/>
      <c r="P4262"/>
      <c r="S4262"/>
    </row>
    <row r="4263" spans="1:19" x14ac:dyDescent="0.3">
      <c r="A4263" s="25"/>
      <c r="B4263"/>
      <c r="C4263"/>
      <c r="D4263"/>
      <c r="E4263"/>
      <c r="F4263"/>
      <c r="G4263"/>
      <c r="H4263" s="26"/>
      <c r="I4263" s="26"/>
      <c r="K4263"/>
      <c r="L4263"/>
      <c r="M4263"/>
      <c r="N4263"/>
      <c r="O4263"/>
      <c r="P4263"/>
      <c r="S4263"/>
    </row>
    <row r="4264" spans="1:19" x14ac:dyDescent="0.3">
      <c r="A4264" s="25"/>
      <c r="B4264"/>
      <c r="C4264"/>
      <c r="D4264"/>
      <c r="E4264"/>
      <c r="F4264"/>
      <c r="G4264"/>
      <c r="H4264" s="26"/>
      <c r="I4264" s="26"/>
      <c r="K4264"/>
      <c r="L4264"/>
      <c r="M4264"/>
      <c r="N4264"/>
      <c r="O4264"/>
      <c r="P4264"/>
      <c r="S4264"/>
    </row>
    <row r="4265" spans="1:19" x14ac:dyDescent="0.3">
      <c r="A4265" s="25"/>
      <c r="B4265"/>
      <c r="C4265"/>
      <c r="D4265"/>
      <c r="E4265"/>
      <c r="F4265"/>
      <c r="G4265"/>
      <c r="H4265" s="26"/>
      <c r="I4265" s="26"/>
      <c r="K4265"/>
      <c r="L4265"/>
      <c r="M4265"/>
      <c r="N4265"/>
      <c r="O4265"/>
      <c r="P4265"/>
      <c r="S4265"/>
    </row>
    <row r="4266" spans="1:19" x14ac:dyDescent="0.3">
      <c r="A4266" s="25"/>
      <c r="B4266"/>
      <c r="C4266"/>
      <c r="D4266"/>
      <c r="E4266"/>
      <c r="F4266"/>
      <c r="G4266"/>
      <c r="H4266" s="26"/>
      <c r="I4266" s="26"/>
      <c r="K4266"/>
      <c r="L4266"/>
      <c r="M4266"/>
      <c r="N4266"/>
      <c r="O4266"/>
      <c r="P4266"/>
      <c r="S4266"/>
    </row>
    <row r="4267" spans="1:19" x14ac:dyDescent="0.3">
      <c r="A4267" s="25"/>
      <c r="B4267"/>
      <c r="C4267"/>
      <c r="D4267"/>
      <c r="E4267"/>
      <c r="F4267"/>
      <c r="G4267"/>
      <c r="H4267" s="26"/>
      <c r="I4267" s="26"/>
      <c r="K4267"/>
      <c r="L4267"/>
      <c r="M4267"/>
      <c r="N4267"/>
      <c r="O4267"/>
      <c r="P4267"/>
      <c r="S4267"/>
    </row>
    <row r="4268" spans="1:19" x14ac:dyDescent="0.3">
      <c r="A4268" s="25"/>
      <c r="B4268"/>
      <c r="C4268"/>
      <c r="D4268"/>
      <c r="E4268"/>
      <c r="F4268"/>
      <c r="G4268"/>
      <c r="H4268" s="26"/>
      <c r="I4268" s="26"/>
      <c r="K4268"/>
      <c r="L4268"/>
      <c r="M4268"/>
      <c r="N4268"/>
      <c r="O4268"/>
      <c r="P4268"/>
      <c r="S4268"/>
    </row>
    <row r="4269" spans="1:19" x14ac:dyDescent="0.3">
      <c r="A4269" s="25"/>
      <c r="B4269"/>
      <c r="C4269"/>
      <c r="D4269"/>
      <c r="E4269"/>
      <c r="F4269"/>
      <c r="G4269"/>
      <c r="H4269" s="26"/>
      <c r="I4269" s="26"/>
      <c r="K4269"/>
      <c r="L4269"/>
      <c r="M4269"/>
      <c r="N4269"/>
      <c r="O4269"/>
      <c r="P4269"/>
      <c r="S4269"/>
    </row>
    <row r="4270" spans="1:19" x14ac:dyDescent="0.3">
      <c r="A4270" s="25"/>
      <c r="B4270"/>
      <c r="C4270"/>
      <c r="D4270"/>
      <c r="E4270"/>
      <c r="F4270"/>
      <c r="G4270"/>
      <c r="H4270" s="26"/>
      <c r="I4270" s="26"/>
      <c r="K4270"/>
      <c r="L4270"/>
      <c r="M4270"/>
      <c r="N4270"/>
      <c r="O4270"/>
      <c r="P4270"/>
      <c r="S4270"/>
    </row>
    <row r="4271" spans="1:19" x14ac:dyDescent="0.3">
      <c r="A4271" s="25"/>
      <c r="B4271"/>
      <c r="C4271"/>
      <c r="D4271"/>
      <c r="E4271"/>
      <c r="F4271"/>
      <c r="G4271"/>
      <c r="H4271" s="26"/>
      <c r="I4271" s="26"/>
      <c r="K4271"/>
      <c r="L4271"/>
      <c r="M4271"/>
      <c r="N4271"/>
      <c r="O4271"/>
      <c r="P4271"/>
      <c r="S4271"/>
    </row>
    <row r="4272" spans="1:19" x14ac:dyDescent="0.3">
      <c r="A4272" s="25"/>
      <c r="B4272"/>
      <c r="C4272"/>
      <c r="D4272"/>
      <c r="E4272"/>
      <c r="F4272"/>
      <c r="G4272"/>
      <c r="H4272" s="26"/>
      <c r="I4272" s="26"/>
      <c r="K4272"/>
      <c r="L4272"/>
      <c r="M4272"/>
      <c r="N4272"/>
      <c r="O4272"/>
      <c r="P4272"/>
      <c r="S4272"/>
    </row>
    <row r="4273" spans="1:19" x14ac:dyDescent="0.3">
      <c r="A4273" s="25"/>
      <c r="B4273"/>
      <c r="C4273"/>
      <c r="D4273"/>
      <c r="E4273"/>
      <c r="F4273"/>
      <c r="G4273"/>
      <c r="H4273" s="26"/>
      <c r="I4273" s="26"/>
      <c r="K4273"/>
      <c r="L4273"/>
      <c r="M4273"/>
      <c r="N4273"/>
      <c r="O4273"/>
      <c r="P4273"/>
      <c r="S4273"/>
    </row>
    <row r="4274" spans="1:19" x14ac:dyDescent="0.3">
      <c r="A4274" s="25"/>
      <c r="B4274"/>
      <c r="C4274"/>
      <c r="D4274"/>
      <c r="E4274"/>
      <c r="F4274"/>
      <c r="G4274"/>
      <c r="H4274" s="26"/>
      <c r="I4274" s="26"/>
      <c r="K4274"/>
      <c r="L4274"/>
      <c r="M4274"/>
      <c r="N4274"/>
      <c r="O4274"/>
      <c r="P4274"/>
      <c r="S4274"/>
    </row>
    <row r="4275" spans="1:19" x14ac:dyDescent="0.3">
      <c r="A4275" s="25"/>
      <c r="B4275"/>
      <c r="C4275"/>
      <c r="D4275"/>
      <c r="E4275"/>
      <c r="F4275"/>
      <c r="G4275"/>
      <c r="H4275"/>
      <c r="I4275"/>
      <c r="K4275"/>
      <c r="L4275"/>
      <c r="M4275"/>
      <c r="N4275"/>
      <c r="O4275"/>
      <c r="P4275"/>
      <c r="S4275"/>
    </row>
    <row r="4276" spans="1:19" x14ac:dyDescent="0.3">
      <c r="A4276" s="25"/>
      <c r="B4276"/>
      <c r="C4276"/>
      <c r="D4276"/>
      <c r="E4276"/>
      <c r="F4276"/>
      <c r="G4276"/>
      <c r="H4276"/>
      <c r="I4276"/>
      <c r="K4276"/>
      <c r="L4276"/>
      <c r="M4276"/>
      <c r="N4276"/>
      <c r="O4276"/>
      <c r="P4276"/>
      <c r="S4276"/>
    </row>
    <row r="4277" spans="1:19" x14ac:dyDescent="0.3">
      <c r="A4277" s="25"/>
      <c r="B4277"/>
      <c r="C4277"/>
      <c r="D4277"/>
      <c r="E4277"/>
      <c r="F4277"/>
      <c r="G4277"/>
      <c r="H4277"/>
      <c r="I4277"/>
      <c r="K4277"/>
      <c r="L4277"/>
      <c r="M4277"/>
      <c r="N4277"/>
      <c r="O4277"/>
      <c r="P4277"/>
      <c r="S4277"/>
    </row>
    <row r="4278" spans="1:19" x14ac:dyDescent="0.3">
      <c r="A4278" s="25"/>
      <c r="B4278"/>
      <c r="C4278"/>
      <c r="D4278"/>
      <c r="E4278"/>
      <c r="F4278"/>
      <c r="G4278"/>
      <c r="H4278"/>
      <c r="I4278"/>
      <c r="K4278"/>
      <c r="L4278"/>
      <c r="M4278"/>
      <c r="N4278"/>
      <c r="O4278"/>
      <c r="P4278"/>
      <c r="S4278"/>
    </row>
    <row r="4279" spans="1:19" x14ac:dyDescent="0.3">
      <c r="A4279" s="25"/>
      <c r="B4279"/>
      <c r="C4279"/>
      <c r="D4279"/>
      <c r="E4279"/>
      <c r="F4279"/>
      <c r="G4279"/>
      <c r="H4279"/>
      <c r="I4279" s="14"/>
      <c r="K4279"/>
      <c r="L4279"/>
      <c r="M4279"/>
      <c r="N4279"/>
      <c r="O4279"/>
      <c r="P4279"/>
      <c r="S4279"/>
    </row>
    <row r="4280" spans="1:19" x14ac:dyDescent="0.3">
      <c r="A4280" s="25"/>
      <c r="B4280"/>
      <c r="C4280"/>
      <c r="D4280"/>
      <c r="E4280"/>
      <c r="F4280"/>
      <c r="G4280"/>
      <c r="H4280" s="14"/>
      <c r="I4280" s="14"/>
      <c r="K4280"/>
      <c r="L4280"/>
      <c r="M4280"/>
      <c r="N4280"/>
      <c r="O4280"/>
      <c r="P4280"/>
      <c r="S4280"/>
    </row>
    <row r="4281" spans="1:19" x14ac:dyDescent="0.3">
      <c r="A4281" s="25"/>
      <c r="B4281"/>
      <c r="C4281"/>
      <c r="D4281"/>
      <c r="E4281"/>
      <c r="F4281"/>
      <c r="G4281"/>
      <c r="H4281" s="14"/>
      <c r="I4281"/>
      <c r="K4281"/>
      <c r="L4281"/>
      <c r="M4281"/>
      <c r="N4281"/>
      <c r="O4281"/>
      <c r="P4281"/>
      <c r="S4281"/>
    </row>
    <row r="4282" spans="1:19" x14ac:dyDescent="0.3">
      <c r="A4282" s="25"/>
      <c r="B4282"/>
      <c r="C4282"/>
      <c r="D4282"/>
      <c r="E4282"/>
      <c r="F4282"/>
      <c r="G4282"/>
      <c r="H4282" s="14"/>
      <c r="I4282" s="14"/>
      <c r="K4282"/>
      <c r="L4282"/>
      <c r="M4282"/>
      <c r="N4282"/>
      <c r="O4282"/>
      <c r="P4282"/>
      <c r="S4282"/>
    </row>
    <row r="4283" spans="1:19" x14ac:dyDescent="0.3">
      <c r="A4283" s="25"/>
      <c r="B4283"/>
      <c r="C4283"/>
      <c r="D4283"/>
      <c r="E4283"/>
      <c r="F4283"/>
      <c r="G4283"/>
      <c r="H4283"/>
      <c r="I4283"/>
      <c r="K4283"/>
      <c r="L4283"/>
      <c r="M4283"/>
      <c r="N4283"/>
      <c r="O4283"/>
      <c r="P4283"/>
      <c r="S4283"/>
    </row>
    <row r="4284" spans="1:19" x14ac:dyDescent="0.3">
      <c r="A4284" s="25"/>
      <c r="B4284"/>
      <c r="C4284"/>
      <c r="D4284"/>
      <c r="E4284"/>
      <c r="F4284"/>
      <c r="G4284"/>
      <c r="H4284" s="14"/>
      <c r="I4284" s="14"/>
      <c r="K4284"/>
      <c r="L4284"/>
      <c r="M4284"/>
      <c r="N4284"/>
      <c r="O4284"/>
      <c r="P4284"/>
      <c r="S4284"/>
    </row>
    <row r="4285" spans="1:19" x14ac:dyDescent="0.3">
      <c r="A4285" s="25"/>
      <c r="B4285"/>
      <c r="C4285"/>
      <c r="D4285"/>
      <c r="E4285"/>
      <c r="F4285"/>
      <c r="G4285"/>
      <c r="H4285" s="26"/>
      <c r="I4285" s="26"/>
      <c r="K4285"/>
      <c r="L4285"/>
      <c r="M4285"/>
      <c r="N4285"/>
      <c r="O4285"/>
      <c r="P4285"/>
      <c r="S4285"/>
    </row>
    <row r="4286" spans="1:19" x14ac:dyDescent="0.3">
      <c r="A4286" s="25"/>
      <c r="B4286"/>
      <c r="C4286"/>
      <c r="D4286"/>
      <c r="E4286"/>
      <c r="F4286"/>
      <c r="G4286"/>
      <c r="H4286" s="26"/>
      <c r="I4286" s="26"/>
      <c r="K4286"/>
      <c r="L4286"/>
      <c r="M4286"/>
      <c r="N4286"/>
      <c r="O4286"/>
      <c r="P4286"/>
      <c r="S4286"/>
    </row>
    <row r="4287" spans="1:19" x14ac:dyDescent="0.3">
      <c r="A4287" s="25"/>
      <c r="B4287"/>
      <c r="C4287"/>
      <c r="D4287"/>
      <c r="E4287"/>
      <c r="F4287"/>
      <c r="G4287"/>
      <c r="H4287" s="26"/>
      <c r="I4287" s="26"/>
      <c r="K4287"/>
      <c r="L4287"/>
      <c r="M4287"/>
      <c r="N4287"/>
      <c r="O4287"/>
      <c r="P4287"/>
      <c r="S4287"/>
    </row>
    <row r="4288" spans="1:19" x14ac:dyDescent="0.3">
      <c r="A4288" s="25"/>
      <c r="B4288"/>
      <c r="C4288"/>
      <c r="D4288"/>
      <c r="E4288"/>
      <c r="F4288"/>
      <c r="G4288"/>
      <c r="H4288" s="26"/>
      <c r="I4288" s="26"/>
      <c r="K4288"/>
      <c r="L4288"/>
      <c r="M4288"/>
      <c r="N4288"/>
      <c r="O4288"/>
      <c r="P4288"/>
      <c r="S4288"/>
    </row>
    <row r="4289" spans="1:19" x14ac:dyDescent="0.3">
      <c r="A4289" s="25"/>
      <c r="B4289"/>
      <c r="C4289"/>
      <c r="D4289"/>
      <c r="E4289"/>
      <c r="F4289"/>
      <c r="G4289"/>
      <c r="H4289" s="26"/>
      <c r="I4289" s="26"/>
      <c r="K4289"/>
      <c r="L4289"/>
      <c r="M4289"/>
      <c r="N4289"/>
      <c r="O4289"/>
      <c r="P4289"/>
      <c r="S4289"/>
    </row>
    <row r="4290" spans="1:19" x14ac:dyDescent="0.3">
      <c r="A4290" s="25"/>
      <c r="B4290"/>
      <c r="C4290"/>
      <c r="D4290"/>
      <c r="E4290"/>
      <c r="F4290"/>
      <c r="G4290"/>
      <c r="H4290" s="26"/>
      <c r="I4290" s="26"/>
      <c r="K4290"/>
      <c r="L4290"/>
      <c r="M4290"/>
      <c r="N4290"/>
      <c r="O4290"/>
      <c r="P4290"/>
      <c r="S4290"/>
    </row>
    <row r="4291" spans="1:19" x14ac:dyDescent="0.3">
      <c r="A4291" s="25"/>
      <c r="B4291"/>
      <c r="C4291"/>
      <c r="D4291"/>
      <c r="E4291"/>
      <c r="F4291"/>
      <c r="G4291"/>
      <c r="H4291" s="26"/>
      <c r="I4291" s="26"/>
      <c r="K4291"/>
      <c r="L4291"/>
      <c r="M4291"/>
      <c r="N4291"/>
      <c r="O4291"/>
      <c r="P4291"/>
      <c r="S4291"/>
    </row>
    <row r="4292" spans="1:19" x14ac:dyDescent="0.3">
      <c r="A4292" s="25"/>
      <c r="B4292"/>
      <c r="C4292"/>
      <c r="D4292"/>
      <c r="E4292"/>
      <c r="F4292"/>
      <c r="G4292"/>
      <c r="H4292" s="26"/>
      <c r="I4292" s="26"/>
      <c r="K4292"/>
      <c r="L4292"/>
      <c r="M4292"/>
      <c r="N4292"/>
      <c r="O4292"/>
      <c r="P4292"/>
      <c r="S4292"/>
    </row>
    <row r="4293" spans="1:19" x14ac:dyDescent="0.3">
      <c r="A4293" s="25"/>
      <c r="B4293"/>
      <c r="C4293"/>
      <c r="D4293"/>
      <c r="E4293"/>
      <c r="F4293"/>
      <c r="G4293"/>
      <c r="H4293" s="26"/>
      <c r="I4293" s="26"/>
      <c r="K4293"/>
      <c r="L4293"/>
      <c r="M4293"/>
      <c r="N4293"/>
      <c r="O4293"/>
      <c r="P4293"/>
      <c r="S4293"/>
    </row>
    <row r="4294" spans="1:19" x14ac:dyDescent="0.3">
      <c r="A4294" s="25"/>
      <c r="B4294"/>
      <c r="C4294"/>
      <c r="D4294"/>
      <c r="E4294"/>
      <c r="F4294"/>
      <c r="G4294"/>
      <c r="H4294" s="26"/>
      <c r="I4294" s="26"/>
      <c r="K4294"/>
      <c r="L4294"/>
      <c r="M4294"/>
      <c r="N4294"/>
      <c r="O4294"/>
      <c r="P4294"/>
      <c r="S4294"/>
    </row>
    <row r="4295" spans="1:19" x14ac:dyDescent="0.3">
      <c r="A4295" s="25"/>
      <c r="B4295"/>
      <c r="C4295"/>
      <c r="D4295"/>
      <c r="E4295"/>
      <c r="F4295"/>
      <c r="G4295"/>
      <c r="H4295"/>
      <c r="I4295" s="26"/>
      <c r="K4295"/>
      <c r="L4295"/>
      <c r="M4295"/>
      <c r="N4295"/>
      <c r="O4295"/>
      <c r="P4295"/>
      <c r="S4295"/>
    </row>
    <row r="4296" spans="1:19" x14ac:dyDescent="0.3">
      <c r="A4296" s="25"/>
      <c r="B4296"/>
      <c r="C4296"/>
      <c r="D4296"/>
      <c r="E4296"/>
      <c r="F4296"/>
      <c r="G4296"/>
      <c r="H4296" s="14"/>
      <c r="I4296" s="26"/>
      <c r="K4296"/>
      <c r="L4296"/>
      <c r="M4296"/>
      <c r="N4296"/>
      <c r="O4296"/>
      <c r="P4296"/>
      <c r="S4296"/>
    </row>
    <row r="4297" spans="1:19" x14ac:dyDescent="0.3">
      <c r="A4297" s="25"/>
      <c r="B4297"/>
      <c r="C4297"/>
      <c r="D4297"/>
      <c r="E4297"/>
      <c r="F4297"/>
      <c r="G4297"/>
      <c r="H4297"/>
      <c r="I4297" s="26"/>
      <c r="K4297"/>
      <c r="L4297"/>
      <c r="M4297"/>
      <c r="N4297"/>
      <c r="O4297"/>
      <c r="P4297"/>
      <c r="S4297"/>
    </row>
    <row r="4298" spans="1:19" x14ac:dyDescent="0.3">
      <c r="A4298" s="25"/>
      <c r="B4298"/>
      <c r="C4298"/>
      <c r="D4298"/>
      <c r="E4298"/>
      <c r="F4298"/>
      <c r="G4298"/>
      <c r="H4298" s="14"/>
      <c r="I4298" s="26"/>
      <c r="K4298"/>
      <c r="L4298"/>
      <c r="M4298"/>
      <c r="N4298"/>
      <c r="O4298"/>
      <c r="P4298"/>
      <c r="S4298"/>
    </row>
    <row r="4299" spans="1:19" x14ac:dyDescent="0.3">
      <c r="A4299" s="25"/>
      <c r="B4299"/>
      <c r="C4299"/>
      <c r="D4299"/>
      <c r="E4299"/>
      <c r="F4299"/>
      <c r="G4299"/>
      <c r="H4299"/>
      <c r="I4299" s="26"/>
      <c r="K4299"/>
      <c r="L4299"/>
      <c r="M4299"/>
      <c r="N4299"/>
      <c r="O4299"/>
      <c r="P4299"/>
      <c r="S4299"/>
    </row>
    <row r="4300" spans="1:19" x14ac:dyDescent="0.3">
      <c r="A4300" s="25"/>
      <c r="B4300"/>
      <c r="C4300"/>
      <c r="D4300"/>
      <c r="E4300"/>
      <c r="F4300"/>
      <c r="G4300"/>
      <c r="H4300" s="26"/>
      <c r="I4300" s="26"/>
      <c r="K4300"/>
      <c r="L4300"/>
      <c r="M4300"/>
      <c r="N4300"/>
      <c r="O4300"/>
      <c r="P4300"/>
      <c r="S4300"/>
    </row>
    <row r="4301" spans="1:19" x14ac:dyDescent="0.3">
      <c r="A4301" s="25"/>
      <c r="B4301"/>
      <c r="C4301"/>
      <c r="D4301"/>
      <c r="E4301"/>
      <c r="F4301"/>
      <c r="G4301"/>
      <c r="H4301" s="26"/>
      <c r="I4301" s="26"/>
      <c r="K4301"/>
      <c r="L4301"/>
      <c r="M4301"/>
      <c r="N4301"/>
      <c r="O4301"/>
      <c r="P4301"/>
      <c r="S4301"/>
    </row>
    <row r="4302" spans="1:19" x14ac:dyDescent="0.3">
      <c r="A4302" s="25"/>
      <c r="B4302"/>
      <c r="C4302"/>
      <c r="D4302"/>
      <c r="E4302"/>
      <c r="F4302"/>
      <c r="G4302"/>
      <c r="H4302" s="26"/>
      <c r="I4302" s="26"/>
      <c r="K4302"/>
      <c r="L4302"/>
      <c r="M4302"/>
      <c r="N4302"/>
      <c r="O4302"/>
      <c r="P4302"/>
      <c r="S4302"/>
    </row>
    <row r="4303" spans="1:19" x14ac:dyDescent="0.3">
      <c r="A4303" s="25"/>
      <c r="B4303"/>
      <c r="C4303"/>
      <c r="D4303"/>
      <c r="E4303"/>
      <c r="F4303"/>
      <c r="G4303"/>
      <c r="H4303" s="26"/>
      <c r="I4303" s="26"/>
      <c r="K4303"/>
      <c r="L4303"/>
      <c r="M4303"/>
      <c r="N4303"/>
      <c r="O4303"/>
      <c r="P4303"/>
      <c r="S4303"/>
    </row>
    <row r="4304" spans="1:19" x14ac:dyDescent="0.3">
      <c r="A4304" s="25"/>
      <c r="B4304"/>
      <c r="C4304"/>
      <c r="D4304"/>
      <c r="E4304"/>
      <c r="F4304"/>
      <c r="G4304"/>
      <c r="H4304" s="26"/>
      <c r="I4304" s="26"/>
      <c r="K4304"/>
      <c r="L4304"/>
      <c r="M4304"/>
      <c r="N4304"/>
      <c r="O4304"/>
      <c r="P4304"/>
      <c r="S4304"/>
    </row>
    <row r="4305" spans="1:20" x14ac:dyDescent="0.3">
      <c r="A4305" s="25"/>
      <c r="B4305"/>
      <c r="C4305"/>
      <c r="D4305"/>
      <c r="E4305"/>
      <c r="F4305"/>
      <c r="G4305"/>
      <c r="H4305" s="26"/>
      <c r="I4305" s="26"/>
      <c r="K4305"/>
      <c r="L4305"/>
      <c r="M4305"/>
      <c r="N4305"/>
      <c r="O4305"/>
      <c r="P4305"/>
      <c r="S4305"/>
    </row>
    <row r="4306" spans="1:20" x14ac:dyDescent="0.3">
      <c r="A4306" s="25"/>
      <c r="B4306"/>
      <c r="C4306"/>
      <c r="D4306"/>
      <c r="E4306"/>
      <c r="F4306"/>
      <c r="G4306"/>
      <c r="H4306" s="26"/>
      <c r="I4306" s="26"/>
      <c r="K4306"/>
      <c r="L4306"/>
      <c r="M4306"/>
      <c r="N4306"/>
      <c r="O4306"/>
      <c r="P4306"/>
      <c r="S4306"/>
    </row>
    <row r="4307" spans="1:20" x14ac:dyDescent="0.3">
      <c r="A4307" s="25"/>
      <c r="B4307"/>
      <c r="C4307"/>
      <c r="D4307"/>
      <c r="E4307"/>
      <c r="F4307"/>
      <c r="G4307"/>
      <c r="H4307" s="26"/>
      <c r="I4307" s="26"/>
      <c r="K4307"/>
      <c r="L4307"/>
      <c r="M4307"/>
      <c r="N4307"/>
      <c r="O4307"/>
      <c r="P4307"/>
      <c r="S4307"/>
      <c r="T4307" s="7"/>
    </row>
    <row r="4308" spans="1:20" x14ac:dyDescent="0.3">
      <c r="A4308" s="25"/>
      <c r="B4308"/>
      <c r="C4308"/>
      <c r="D4308"/>
      <c r="E4308"/>
      <c r="F4308"/>
      <c r="G4308"/>
      <c r="H4308"/>
      <c r="I4308" s="26"/>
      <c r="K4308"/>
      <c r="L4308"/>
      <c r="M4308"/>
      <c r="N4308"/>
      <c r="O4308"/>
      <c r="P4308"/>
      <c r="S4308"/>
    </row>
    <row r="4309" spans="1:20" x14ac:dyDescent="0.3">
      <c r="A4309" s="25"/>
      <c r="B4309"/>
      <c r="C4309"/>
      <c r="D4309"/>
      <c r="E4309"/>
      <c r="F4309"/>
      <c r="G4309"/>
      <c r="H4309" s="14"/>
      <c r="I4309" s="26"/>
      <c r="K4309"/>
      <c r="L4309"/>
      <c r="M4309"/>
      <c r="N4309"/>
      <c r="O4309"/>
      <c r="P4309"/>
      <c r="S4309"/>
    </row>
    <row r="4310" spans="1:20" x14ac:dyDescent="0.3">
      <c r="A4310" s="25"/>
      <c r="B4310"/>
      <c r="C4310"/>
      <c r="D4310"/>
      <c r="E4310"/>
      <c r="F4310"/>
      <c r="G4310"/>
      <c r="H4310" s="14"/>
      <c r="I4310" s="26"/>
      <c r="K4310"/>
      <c r="L4310"/>
      <c r="M4310"/>
      <c r="N4310"/>
      <c r="O4310"/>
      <c r="P4310"/>
      <c r="S4310"/>
    </row>
    <row r="4311" spans="1:20" x14ac:dyDescent="0.3">
      <c r="A4311" s="25"/>
      <c r="B4311"/>
      <c r="C4311"/>
      <c r="D4311"/>
      <c r="E4311"/>
      <c r="F4311"/>
      <c r="G4311"/>
      <c r="H4311" s="14"/>
      <c r="I4311" s="26"/>
      <c r="K4311"/>
      <c r="L4311"/>
      <c r="M4311"/>
      <c r="N4311"/>
      <c r="O4311"/>
      <c r="P4311"/>
      <c r="S4311"/>
    </row>
    <row r="4312" spans="1:20" x14ac:dyDescent="0.3">
      <c r="A4312" s="25"/>
      <c r="B4312"/>
      <c r="C4312"/>
      <c r="D4312"/>
      <c r="E4312"/>
      <c r="F4312"/>
      <c r="G4312"/>
      <c r="H4312" s="14"/>
      <c r="I4312" s="26"/>
      <c r="K4312"/>
      <c r="L4312"/>
      <c r="M4312"/>
      <c r="N4312"/>
      <c r="O4312"/>
      <c r="P4312"/>
      <c r="S4312"/>
    </row>
    <row r="4313" spans="1:20" x14ac:dyDescent="0.3">
      <c r="A4313" s="25"/>
      <c r="B4313"/>
      <c r="C4313"/>
      <c r="D4313"/>
      <c r="E4313"/>
      <c r="F4313"/>
      <c r="G4313"/>
      <c r="H4313" s="14"/>
      <c r="I4313" s="26"/>
      <c r="K4313"/>
      <c r="L4313"/>
      <c r="M4313"/>
      <c r="N4313"/>
      <c r="O4313"/>
      <c r="P4313"/>
      <c r="S4313"/>
    </row>
    <row r="4314" spans="1:20" x14ac:dyDescent="0.3">
      <c r="A4314" s="25"/>
      <c r="B4314"/>
      <c r="C4314"/>
      <c r="D4314"/>
      <c r="E4314"/>
      <c r="F4314"/>
      <c r="G4314"/>
      <c r="H4314" s="14"/>
      <c r="I4314" s="26"/>
      <c r="K4314"/>
      <c r="L4314"/>
      <c r="M4314"/>
      <c r="N4314"/>
      <c r="O4314"/>
      <c r="P4314"/>
      <c r="S4314"/>
    </row>
    <row r="4315" spans="1:20" x14ac:dyDescent="0.3">
      <c r="A4315" s="25"/>
      <c r="B4315"/>
      <c r="C4315"/>
      <c r="D4315"/>
      <c r="E4315"/>
      <c r="F4315"/>
      <c r="G4315"/>
      <c r="H4315" s="14"/>
      <c r="I4315" s="26"/>
      <c r="K4315"/>
      <c r="L4315"/>
      <c r="M4315"/>
      <c r="N4315"/>
      <c r="O4315"/>
      <c r="P4315"/>
      <c r="S4315"/>
    </row>
    <row r="4316" spans="1:20" x14ac:dyDescent="0.3">
      <c r="A4316" s="25"/>
      <c r="B4316"/>
      <c r="C4316"/>
      <c r="D4316"/>
      <c r="E4316"/>
      <c r="F4316"/>
      <c r="G4316"/>
      <c r="H4316" s="14"/>
      <c r="I4316" s="14"/>
      <c r="K4316"/>
      <c r="L4316"/>
      <c r="M4316"/>
      <c r="N4316"/>
      <c r="O4316"/>
      <c r="P4316"/>
      <c r="S4316"/>
    </row>
    <row r="4317" spans="1:20" x14ac:dyDescent="0.3">
      <c r="A4317" s="25"/>
      <c r="B4317"/>
      <c r="C4317"/>
      <c r="D4317"/>
      <c r="E4317"/>
      <c r="F4317"/>
      <c r="G4317"/>
      <c r="H4317"/>
      <c r="I4317" s="14"/>
      <c r="K4317"/>
      <c r="L4317"/>
      <c r="M4317"/>
      <c r="N4317"/>
      <c r="O4317"/>
      <c r="P4317"/>
      <c r="S4317"/>
    </row>
    <row r="4318" spans="1:20" x14ac:dyDescent="0.3">
      <c r="A4318" s="25"/>
      <c r="B4318"/>
      <c r="C4318"/>
      <c r="D4318"/>
      <c r="E4318"/>
      <c r="F4318"/>
      <c r="G4318"/>
      <c r="H4318" s="14"/>
      <c r="I4318" s="14"/>
      <c r="K4318"/>
      <c r="L4318"/>
      <c r="M4318"/>
      <c r="N4318"/>
      <c r="O4318"/>
      <c r="P4318"/>
      <c r="S4318"/>
    </row>
    <row r="4319" spans="1:20" x14ac:dyDescent="0.3">
      <c r="A4319" s="25"/>
      <c r="B4319"/>
      <c r="C4319"/>
      <c r="D4319"/>
      <c r="E4319"/>
      <c r="F4319"/>
      <c r="G4319"/>
      <c r="H4319" s="14"/>
      <c r="I4319" s="14"/>
      <c r="K4319"/>
      <c r="L4319"/>
      <c r="M4319"/>
      <c r="N4319"/>
      <c r="O4319"/>
      <c r="P4319"/>
      <c r="S4319"/>
    </row>
    <row r="4320" spans="1:20" x14ac:dyDescent="0.3">
      <c r="A4320" s="25"/>
      <c r="B4320"/>
      <c r="C4320"/>
      <c r="D4320"/>
      <c r="E4320"/>
      <c r="F4320"/>
      <c r="G4320"/>
      <c r="H4320" s="14"/>
      <c r="I4320" s="14"/>
      <c r="K4320"/>
      <c r="L4320"/>
      <c r="M4320"/>
      <c r="N4320"/>
      <c r="O4320"/>
      <c r="P4320"/>
      <c r="S4320"/>
    </row>
    <row r="4321" spans="1:19" x14ac:dyDescent="0.3">
      <c r="A4321" s="25"/>
      <c r="B4321"/>
      <c r="C4321"/>
      <c r="D4321"/>
      <c r="E4321"/>
      <c r="F4321"/>
      <c r="G4321"/>
      <c r="H4321" s="14"/>
      <c r="I4321" s="14"/>
      <c r="K4321"/>
      <c r="L4321"/>
      <c r="M4321"/>
      <c r="N4321"/>
      <c r="O4321"/>
      <c r="P4321"/>
      <c r="S4321"/>
    </row>
    <row r="4322" spans="1:19" x14ac:dyDescent="0.3">
      <c r="A4322" s="25"/>
      <c r="B4322"/>
      <c r="C4322"/>
      <c r="D4322"/>
      <c r="E4322"/>
      <c r="F4322"/>
      <c r="G4322"/>
      <c r="H4322" s="14"/>
      <c r="I4322" s="14"/>
      <c r="K4322"/>
      <c r="L4322"/>
      <c r="M4322"/>
      <c r="N4322"/>
      <c r="O4322"/>
      <c r="P4322"/>
      <c r="S4322"/>
    </row>
    <row r="4323" spans="1:19" x14ac:dyDescent="0.3">
      <c r="A4323" s="25"/>
      <c r="B4323"/>
      <c r="C4323"/>
      <c r="D4323"/>
      <c r="E4323"/>
      <c r="F4323"/>
      <c r="G4323"/>
      <c r="H4323" s="14"/>
      <c r="I4323" s="14"/>
      <c r="K4323"/>
      <c r="L4323"/>
      <c r="M4323"/>
      <c r="N4323"/>
      <c r="O4323"/>
      <c r="P4323"/>
      <c r="S4323"/>
    </row>
    <row r="4324" spans="1:19" x14ac:dyDescent="0.3">
      <c r="A4324" s="25"/>
      <c r="B4324"/>
      <c r="C4324"/>
      <c r="D4324"/>
      <c r="E4324"/>
      <c r="F4324"/>
      <c r="G4324"/>
      <c r="H4324" s="14"/>
      <c r="I4324" s="14"/>
      <c r="K4324"/>
      <c r="L4324"/>
      <c r="M4324"/>
      <c r="N4324"/>
      <c r="O4324"/>
      <c r="P4324"/>
      <c r="S4324"/>
    </row>
    <row r="4325" spans="1:19" x14ac:dyDescent="0.3">
      <c r="A4325" s="25"/>
      <c r="B4325"/>
      <c r="C4325"/>
      <c r="D4325"/>
      <c r="E4325"/>
      <c r="F4325"/>
      <c r="G4325"/>
      <c r="H4325" s="14"/>
      <c r="I4325" s="14"/>
      <c r="K4325"/>
      <c r="L4325"/>
      <c r="M4325"/>
      <c r="N4325"/>
      <c r="O4325"/>
      <c r="P4325"/>
      <c r="S4325"/>
    </row>
    <row r="4326" spans="1:19" x14ac:dyDescent="0.3">
      <c r="A4326" s="25"/>
      <c r="B4326"/>
      <c r="C4326"/>
      <c r="D4326"/>
      <c r="E4326"/>
      <c r="F4326"/>
      <c r="G4326"/>
      <c r="H4326" s="14"/>
      <c r="I4326" s="14"/>
      <c r="K4326"/>
      <c r="L4326"/>
      <c r="M4326"/>
      <c r="N4326"/>
      <c r="O4326"/>
      <c r="P4326"/>
      <c r="S4326"/>
    </row>
    <row r="4327" spans="1:19" x14ac:dyDescent="0.3">
      <c r="A4327" s="25"/>
      <c r="B4327"/>
      <c r="C4327"/>
      <c r="D4327"/>
      <c r="E4327"/>
      <c r="F4327"/>
      <c r="G4327"/>
      <c r="H4327" s="14"/>
      <c r="I4327" s="14"/>
      <c r="K4327"/>
      <c r="L4327"/>
      <c r="M4327"/>
      <c r="N4327"/>
      <c r="O4327"/>
      <c r="P4327"/>
      <c r="S4327"/>
    </row>
    <row r="4328" spans="1:19" x14ac:dyDescent="0.3">
      <c r="A4328" s="25"/>
      <c r="B4328"/>
      <c r="C4328"/>
      <c r="D4328"/>
      <c r="E4328"/>
      <c r="F4328"/>
      <c r="G4328"/>
      <c r="H4328" s="14"/>
      <c r="I4328" s="14"/>
      <c r="K4328"/>
      <c r="L4328"/>
      <c r="M4328"/>
      <c r="N4328"/>
      <c r="O4328"/>
      <c r="P4328"/>
      <c r="S4328"/>
    </row>
    <row r="4329" spans="1:19" x14ac:dyDescent="0.3">
      <c r="A4329" s="25"/>
      <c r="B4329"/>
      <c r="C4329"/>
      <c r="D4329"/>
      <c r="E4329"/>
      <c r="F4329"/>
      <c r="G4329"/>
      <c r="H4329" s="14"/>
      <c r="I4329" s="14"/>
      <c r="K4329"/>
      <c r="L4329"/>
      <c r="M4329"/>
      <c r="N4329"/>
      <c r="O4329"/>
      <c r="P4329"/>
      <c r="S4329"/>
    </row>
    <row r="4330" spans="1:19" x14ac:dyDescent="0.3">
      <c r="A4330" s="25"/>
      <c r="B4330"/>
      <c r="C4330"/>
      <c r="D4330"/>
      <c r="E4330"/>
      <c r="F4330"/>
      <c r="G4330"/>
      <c r="H4330" s="14"/>
      <c r="I4330"/>
      <c r="K4330"/>
      <c r="L4330"/>
      <c r="M4330"/>
      <c r="N4330"/>
      <c r="O4330"/>
      <c r="P4330"/>
      <c r="S4330"/>
    </row>
    <row r="4331" spans="1:19" x14ac:dyDescent="0.3">
      <c r="A4331" s="25"/>
      <c r="B4331"/>
      <c r="C4331"/>
      <c r="D4331"/>
      <c r="E4331"/>
      <c r="F4331"/>
      <c r="G4331"/>
      <c r="H4331" s="14"/>
      <c r="I4331" s="14"/>
      <c r="K4331"/>
      <c r="L4331"/>
      <c r="M4331"/>
      <c r="N4331"/>
      <c r="O4331"/>
      <c r="P4331"/>
      <c r="S4331"/>
    </row>
    <row r="4332" spans="1:19" x14ac:dyDescent="0.3">
      <c r="A4332" s="25"/>
      <c r="B4332"/>
      <c r="C4332"/>
      <c r="D4332"/>
      <c r="E4332"/>
      <c r="F4332"/>
      <c r="G4332"/>
      <c r="H4332" s="26"/>
      <c r="I4332" s="26"/>
      <c r="K4332"/>
      <c r="L4332"/>
      <c r="M4332"/>
      <c r="N4332"/>
      <c r="O4332"/>
      <c r="P4332"/>
      <c r="S4332"/>
    </row>
    <row r="4333" spans="1:19" x14ac:dyDescent="0.3">
      <c r="A4333" s="25"/>
      <c r="B4333"/>
      <c r="C4333"/>
      <c r="D4333"/>
      <c r="E4333"/>
      <c r="F4333"/>
      <c r="G4333"/>
      <c r="H4333" s="26"/>
      <c r="I4333" s="26"/>
      <c r="K4333"/>
      <c r="L4333"/>
      <c r="M4333"/>
      <c r="N4333"/>
      <c r="O4333"/>
      <c r="P4333"/>
      <c r="S4333"/>
    </row>
    <row r="4334" spans="1:19" x14ac:dyDescent="0.3">
      <c r="A4334" s="25"/>
      <c r="B4334"/>
      <c r="C4334"/>
      <c r="D4334"/>
      <c r="E4334"/>
      <c r="F4334"/>
      <c r="G4334"/>
      <c r="H4334" s="26"/>
      <c r="I4334" s="26"/>
      <c r="K4334"/>
      <c r="L4334"/>
      <c r="M4334"/>
      <c r="N4334"/>
      <c r="O4334"/>
      <c r="P4334"/>
      <c r="S4334"/>
    </row>
    <row r="4335" spans="1:19" x14ac:dyDescent="0.3">
      <c r="A4335" s="25"/>
      <c r="B4335"/>
      <c r="C4335"/>
      <c r="D4335"/>
      <c r="E4335"/>
      <c r="F4335"/>
      <c r="G4335"/>
      <c r="H4335" s="26"/>
      <c r="I4335" s="26"/>
      <c r="K4335"/>
      <c r="L4335"/>
      <c r="M4335"/>
      <c r="N4335"/>
      <c r="O4335"/>
      <c r="P4335"/>
      <c r="S4335"/>
    </row>
    <row r="4336" spans="1:19" x14ac:dyDescent="0.3">
      <c r="A4336" s="25"/>
      <c r="B4336"/>
      <c r="C4336"/>
      <c r="D4336"/>
      <c r="E4336"/>
      <c r="F4336"/>
      <c r="G4336"/>
      <c r="H4336" s="26"/>
      <c r="I4336" s="26"/>
      <c r="K4336"/>
      <c r="L4336"/>
      <c r="M4336"/>
      <c r="N4336"/>
      <c r="O4336"/>
      <c r="P4336"/>
      <c r="S4336"/>
    </row>
    <row r="4337" spans="1:19" x14ac:dyDescent="0.3">
      <c r="A4337" s="25"/>
      <c r="B4337"/>
      <c r="C4337"/>
      <c r="D4337"/>
      <c r="E4337"/>
      <c r="F4337"/>
      <c r="G4337"/>
      <c r="H4337" s="26"/>
      <c r="I4337" s="26"/>
      <c r="K4337"/>
      <c r="L4337"/>
      <c r="M4337"/>
      <c r="N4337"/>
      <c r="O4337"/>
      <c r="P4337"/>
      <c r="S4337"/>
    </row>
    <row r="4338" spans="1:19" x14ac:dyDescent="0.3">
      <c r="A4338" s="25"/>
      <c r="B4338"/>
      <c r="C4338"/>
      <c r="D4338"/>
      <c r="E4338"/>
      <c r="F4338"/>
      <c r="G4338"/>
      <c r="H4338" s="26"/>
      <c r="I4338" s="26"/>
      <c r="K4338"/>
      <c r="L4338"/>
      <c r="M4338"/>
      <c r="N4338"/>
      <c r="O4338"/>
      <c r="P4338"/>
      <c r="S4338"/>
    </row>
    <row r="4339" spans="1:19" x14ac:dyDescent="0.3">
      <c r="A4339" s="25"/>
      <c r="B4339"/>
      <c r="C4339"/>
      <c r="D4339"/>
      <c r="E4339"/>
      <c r="F4339"/>
      <c r="G4339"/>
      <c r="H4339" s="26"/>
      <c r="I4339" s="26"/>
      <c r="K4339"/>
      <c r="L4339"/>
      <c r="M4339"/>
      <c r="N4339"/>
      <c r="O4339"/>
      <c r="P4339"/>
      <c r="S4339"/>
    </row>
    <row r="4340" spans="1:19" x14ac:dyDescent="0.3">
      <c r="A4340" s="25"/>
      <c r="B4340"/>
      <c r="C4340"/>
      <c r="D4340"/>
      <c r="E4340"/>
      <c r="F4340"/>
      <c r="G4340"/>
      <c r="H4340" s="14"/>
      <c r="I4340" s="14"/>
      <c r="K4340"/>
      <c r="L4340"/>
      <c r="M4340"/>
      <c r="N4340"/>
      <c r="O4340"/>
      <c r="P4340"/>
      <c r="S4340"/>
    </row>
    <row r="4341" spans="1:19" x14ac:dyDescent="0.3">
      <c r="A4341" s="25"/>
      <c r="B4341"/>
      <c r="C4341"/>
      <c r="D4341"/>
      <c r="E4341"/>
      <c r="F4341"/>
      <c r="G4341"/>
      <c r="H4341" s="14"/>
      <c r="I4341" s="14"/>
      <c r="K4341"/>
      <c r="L4341"/>
      <c r="M4341"/>
      <c r="N4341"/>
      <c r="O4341"/>
      <c r="P4341"/>
      <c r="S4341"/>
    </row>
    <row r="4342" spans="1:19" x14ac:dyDescent="0.3">
      <c r="A4342" s="25"/>
      <c r="B4342"/>
      <c r="C4342"/>
      <c r="D4342"/>
      <c r="E4342"/>
      <c r="F4342"/>
      <c r="G4342"/>
      <c r="H4342" s="14"/>
      <c r="I4342" s="14"/>
      <c r="K4342"/>
      <c r="L4342"/>
      <c r="M4342"/>
      <c r="N4342"/>
      <c r="O4342"/>
      <c r="P4342"/>
      <c r="S4342"/>
    </row>
    <row r="4343" spans="1:19" x14ac:dyDescent="0.3">
      <c r="A4343" s="25"/>
      <c r="B4343"/>
      <c r="C4343"/>
      <c r="D4343"/>
      <c r="E4343"/>
      <c r="F4343"/>
      <c r="G4343"/>
      <c r="H4343" s="14"/>
      <c r="I4343" s="14"/>
      <c r="K4343"/>
      <c r="L4343"/>
      <c r="M4343"/>
      <c r="N4343"/>
      <c r="O4343"/>
      <c r="P4343"/>
      <c r="S4343"/>
    </row>
    <row r="4344" spans="1:19" x14ac:dyDescent="0.3">
      <c r="A4344" s="25"/>
      <c r="B4344"/>
      <c r="C4344"/>
      <c r="D4344"/>
      <c r="E4344"/>
      <c r="F4344"/>
      <c r="G4344"/>
      <c r="H4344" s="14"/>
      <c r="I4344" s="14"/>
      <c r="K4344"/>
      <c r="L4344"/>
      <c r="M4344"/>
      <c r="N4344"/>
      <c r="O4344"/>
      <c r="P4344"/>
      <c r="S4344"/>
    </row>
    <row r="4345" spans="1:19" x14ac:dyDescent="0.3">
      <c r="A4345" s="25"/>
      <c r="B4345"/>
      <c r="C4345"/>
      <c r="D4345"/>
      <c r="E4345"/>
      <c r="F4345"/>
      <c r="G4345"/>
      <c r="H4345" s="14"/>
      <c r="I4345" s="14"/>
      <c r="K4345"/>
      <c r="L4345"/>
      <c r="M4345"/>
      <c r="N4345"/>
      <c r="O4345"/>
      <c r="P4345"/>
      <c r="S4345"/>
    </row>
    <row r="4346" spans="1:19" x14ac:dyDescent="0.3">
      <c r="A4346" s="25"/>
      <c r="B4346"/>
      <c r="C4346"/>
      <c r="D4346"/>
      <c r="E4346"/>
      <c r="F4346"/>
      <c r="G4346"/>
      <c r="H4346"/>
      <c r="I4346" s="14"/>
      <c r="K4346"/>
      <c r="L4346"/>
      <c r="M4346"/>
      <c r="N4346"/>
      <c r="O4346"/>
      <c r="P4346"/>
      <c r="S4346"/>
    </row>
    <row r="4347" spans="1:19" x14ac:dyDescent="0.3">
      <c r="A4347" s="25"/>
      <c r="B4347"/>
      <c r="C4347"/>
      <c r="D4347"/>
      <c r="E4347"/>
      <c r="F4347"/>
      <c r="G4347"/>
      <c r="H4347"/>
      <c r="I4347" s="14"/>
      <c r="K4347"/>
      <c r="L4347"/>
      <c r="M4347"/>
      <c r="N4347"/>
      <c r="O4347"/>
      <c r="P4347"/>
      <c r="S4347"/>
    </row>
    <row r="4348" spans="1:19" x14ac:dyDescent="0.3">
      <c r="A4348" s="25"/>
      <c r="B4348"/>
      <c r="C4348"/>
      <c r="D4348"/>
      <c r="E4348"/>
      <c r="F4348"/>
      <c r="G4348"/>
      <c r="H4348" s="26"/>
      <c r="I4348" s="26"/>
      <c r="K4348"/>
      <c r="L4348"/>
      <c r="M4348"/>
      <c r="N4348"/>
      <c r="O4348"/>
      <c r="P4348"/>
      <c r="S4348"/>
    </row>
    <row r="4349" spans="1:19" x14ac:dyDescent="0.3">
      <c r="A4349" s="25"/>
      <c r="B4349"/>
      <c r="C4349"/>
      <c r="D4349"/>
      <c r="E4349"/>
      <c r="F4349"/>
      <c r="G4349"/>
      <c r="H4349" s="26"/>
      <c r="I4349" s="26"/>
      <c r="K4349"/>
      <c r="L4349"/>
      <c r="M4349"/>
      <c r="N4349"/>
      <c r="O4349"/>
      <c r="P4349"/>
      <c r="S4349"/>
    </row>
    <row r="4350" spans="1:19" x14ac:dyDescent="0.3">
      <c r="A4350" s="25"/>
      <c r="B4350"/>
      <c r="C4350"/>
      <c r="D4350"/>
      <c r="E4350"/>
      <c r="F4350"/>
      <c r="G4350"/>
      <c r="H4350" s="26"/>
      <c r="I4350" s="26"/>
      <c r="K4350"/>
      <c r="L4350"/>
      <c r="M4350"/>
      <c r="N4350"/>
      <c r="O4350"/>
      <c r="P4350"/>
      <c r="S4350"/>
    </row>
    <row r="4351" spans="1:19" x14ac:dyDescent="0.3">
      <c r="A4351" s="25"/>
      <c r="B4351"/>
      <c r="C4351"/>
      <c r="D4351"/>
      <c r="E4351"/>
      <c r="F4351"/>
      <c r="G4351"/>
      <c r="H4351" s="26"/>
      <c r="I4351" s="26"/>
      <c r="K4351"/>
      <c r="L4351"/>
      <c r="M4351"/>
      <c r="N4351"/>
      <c r="O4351"/>
      <c r="P4351"/>
      <c r="S4351"/>
    </row>
    <row r="4352" spans="1:19" x14ac:dyDescent="0.3">
      <c r="A4352" s="25"/>
      <c r="B4352"/>
      <c r="C4352"/>
      <c r="D4352"/>
      <c r="E4352"/>
      <c r="F4352"/>
      <c r="G4352"/>
      <c r="H4352" s="26"/>
      <c r="I4352" s="26"/>
      <c r="K4352"/>
      <c r="L4352"/>
      <c r="M4352"/>
      <c r="N4352"/>
      <c r="O4352"/>
      <c r="P4352"/>
      <c r="S4352"/>
    </row>
    <row r="4353" spans="1:19" x14ac:dyDescent="0.3">
      <c r="A4353" s="25"/>
      <c r="B4353"/>
      <c r="C4353"/>
      <c r="D4353"/>
      <c r="E4353"/>
      <c r="F4353"/>
      <c r="G4353"/>
      <c r="H4353" s="26"/>
      <c r="I4353" s="26"/>
      <c r="K4353"/>
      <c r="L4353"/>
      <c r="M4353"/>
      <c r="N4353"/>
      <c r="O4353"/>
      <c r="P4353"/>
      <c r="S4353"/>
    </row>
    <row r="4354" spans="1:19" x14ac:dyDescent="0.3">
      <c r="A4354" s="25"/>
      <c r="B4354"/>
      <c r="C4354"/>
      <c r="D4354"/>
      <c r="E4354"/>
      <c r="F4354"/>
      <c r="G4354"/>
      <c r="H4354" s="26"/>
      <c r="I4354" s="26"/>
      <c r="K4354"/>
      <c r="L4354"/>
      <c r="M4354"/>
      <c r="N4354"/>
      <c r="O4354"/>
      <c r="P4354"/>
      <c r="S4354"/>
    </row>
    <row r="4355" spans="1:19" x14ac:dyDescent="0.3">
      <c r="A4355" s="25"/>
      <c r="B4355"/>
      <c r="C4355"/>
      <c r="D4355"/>
      <c r="E4355"/>
      <c r="F4355"/>
      <c r="G4355"/>
      <c r="H4355" s="26"/>
      <c r="I4355" s="26"/>
      <c r="K4355"/>
      <c r="L4355"/>
      <c r="M4355"/>
      <c r="N4355"/>
      <c r="O4355"/>
      <c r="P4355"/>
      <c r="S4355"/>
    </row>
    <row r="4356" spans="1:19" x14ac:dyDescent="0.3">
      <c r="A4356" s="25"/>
      <c r="B4356"/>
      <c r="C4356"/>
      <c r="D4356"/>
      <c r="E4356"/>
      <c r="F4356"/>
      <c r="G4356"/>
      <c r="H4356" s="26"/>
      <c r="I4356" s="26"/>
      <c r="K4356"/>
      <c r="L4356"/>
      <c r="M4356"/>
      <c r="N4356"/>
      <c r="O4356"/>
      <c r="P4356"/>
      <c r="S4356"/>
    </row>
    <row r="4357" spans="1:19" x14ac:dyDescent="0.3">
      <c r="A4357" s="25"/>
      <c r="B4357"/>
      <c r="C4357"/>
      <c r="D4357"/>
      <c r="E4357"/>
      <c r="F4357"/>
      <c r="G4357"/>
      <c r="H4357" s="26"/>
      <c r="I4357" s="26"/>
      <c r="K4357"/>
      <c r="L4357"/>
      <c r="M4357"/>
      <c r="N4357"/>
      <c r="O4357"/>
      <c r="P4357"/>
      <c r="S4357"/>
    </row>
    <row r="4358" spans="1:19" x14ac:dyDescent="0.3">
      <c r="A4358" s="25"/>
      <c r="B4358"/>
      <c r="C4358"/>
      <c r="D4358"/>
      <c r="E4358"/>
      <c r="F4358"/>
      <c r="G4358"/>
      <c r="H4358" s="26"/>
      <c r="I4358" s="26"/>
      <c r="K4358"/>
      <c r="L4358"/>
      <c r="M4358"/>
      <c r="N4358"/>
      <c r="O4358"/>
      <c r="P4358"/>
      <c r="S4358"/>
    </row>
    <row r="4359" spans="1:19" x14ac:dyDescent="0.3">
      <c r="A4359" s="25"/>
      <c r="B4359"/>
      <c r="C4359"/>
      <c r="D4359"/>
      <c r="E4359"/>
      <c r="F4359"/>
      <c r="G4359"/>
      <c r="H4359" s="26"/>
      <c r="I4359" s="26"/>
      <c r="K4359"/>
      <c r="L4359"/>
      <c r="M4359"/>
      <c r="N4359"/>
      <c r="O4359"/>
      <c r="P4359"/>
      <c r="S4359"/>
    </row>
    <row r="4360" spans="1:19" x14ac:dyDescent="0.3">
      <c r="A4360" s="25"/>
      <c r="B4360"/>
      <c r="C4360"/>
      <c r="D4360"/>
      <c r="E4360"/>
      <c r="F4360"/>
      <c r="G4360"/>
      <c r="H4360" s="26"/>
      <c r="I4360" s="26"/>
      <c r="K4360"/>
      <c r="L4360"/>
      <c r="M4360"/>
      <c r="N4360"/>
      <c r="O4360"/>
      <c r="P4360"/>
      <c r="S4360"/>
    </row>
    <row r="4361" spans="1:19" x14ac:dyDescent="0.3">
      <c r="A4361" s="25"/>
      <c r="B4361"/>
      <c r="C4361"/>
      <c r="D4361"/>
      <c r="E4361"/>
      <c r="F4361"/>
      <c r="G4361"/>
      <c r="H4361" s="26"/>
      <c r="I4361" s="26"/>
      <c r="K4361"/>
      <c r="L4361"/>
      <c r="M4361"/>
      <c r="N4361"/>
      <c r="O4361"/>
      <c r="P4361"/>
      <c r="S4361"/>
    </row>
    <row r="4362" spans="1:19" x14ac:dyDescent="0.3">
      <c r="A4362" s="25"/>
      <c r="B4362"/>
      <c r="C4362"/>
      <c r="D4362"/>
      <c r="E4362"/>
      <c r="F4362"/>
      <c r="G4362"/>
      <c r="H4362" s="26"/>
      <c r="I4362" s="26"/>
      <c r="K4362"/>
      <c r="L4362"/>
      <c r="M4362"/>
      <c r="N4362"/>
      <c r="O4362"/>
      <c r="P4362"/>
      <c r="S4362"/>
    </row>
    <row r="4363" spans="1:19" x14ac:dyDescent="0.3">
      <c r="A4363" s="25"/>
      <c r="B4363"/>
      <c r="C4363"/>
      <c r="D4363"/>
      <c r="E4363"/>
      <c r="F4363"/>
      <c r="G4363"/>
      <c r="H4363" s="26"/>
      <c r="I4363" s="26"/>
      <c r="K4363"/>
      <c r="L4363"/>
      <c r="M4363"/>
      <c r="N4363"/>
      <c r="O4363"/>
      <c r="P4363"/>
      <c r="S4363"/>
    </row>
    <row r="4364" spans="1:19" x14ac:dyDescent="0.3">
      <c r="A4364" s="25"/>
      <c r="B4364"/>
      <c r="C4364"/>
      <c r="D4364"/>
      <c r="E4364"/>
      <c r="F4364"/>
      <c r="G4364"/>
      <c r="H4364" s="14"/>
      <c r="I4364" s="14"/>
      <c r="K4364"/>
      <c r="L4364"/>
      <c r="M4364"/>
      <c r="N4364"/>
      <c r="O4364"/>
      <c r="P4364"/>
      <c r="S4364"/>
    </row>
    <row r="4365" spans="1:19" x14ac:dyDescent="0.3">
      <c r="A4365" s="25"/>
      <c r="B4365"/>
      <c r="C4365"/>
      <c r="D4365"/>
      <c r="E4365"/>
      <c r="F4365"/>
      <c r="G4365"/>
      <c r="H4365" s="14"/>
      <c r="I4365" s="14"/>
      <c r="K4365"/>
      <c r="L4365"/>
      <c r="M4365"/>
      <c r="N4365"/>
      <c r="O4365"/>
      <c r="P4365"/>
      <c r="S4365"/>
    </row>
    <row r="4366" spans="1:19" x14ac:dyDescent="0.3">
      <c r="A4366" s="25"/>
      <c r="B4366"/>
      <c r="C4366"/>
      <c r="D4366"/>
      <c r="E4366"/>
      <c r="F4366"/>
      <c r="G4366"/>
      <c r="H4366" s="14"/>
      <c r="I4366" s="14"/>
      <c r="K4366"/>
      <c r="L4366"/>
      <c r="M4366"/>
      <c r="N4366"/>
      <c r="O4366"/>
      <c r="P4366"/>
      <c r="S4366"/>
    </row>
    <row r="4367" spans="1:19" x14ac:dyDescent="0.3">
      <c r="A4367" s="25"/>
      <c r="B4367"/>
      <c r="C4367"/>
      <c r="D4367"/>
      <c r="E4367"/>
      <c r="F4367"/>
      <c r="G4367"/>
      <c r="H4367" s="14"/>
      <c r="I4367" s="14"/>
      <c r="K4367"/>
      <c r="L4367"/>
      <c r="M4367"/>
      <c r="N4367"/>
      <c r="O4367"/>
      <c r="P4367"/>
      <c r="S4367"/>
    </row>
    <row r="4368" spans="1:19" x14ac:dyDescent="0.3">
      <c r="A4368" s="25"/>
      <c r="B4368"/>
      <c r="C4368"/>
      <c r="D4368"/>
      <c r="E4368"/>
      <c r="F4368"/>
      <c r="G4368"/>
      <c r="H4368" s="14"/>
      <c r="I4368" s="14"/>
      <c r="K4368"/>
      <c r="L4368"/>
      <c r="M4368"/>
      <c r="N4368"/>
      <c r="O4368"/>
      <c r="P4368"/>
      <c r="S4368"/>
    </row>
    <row r="4369" spans="1:19" x14ac:dyDescent="0.3">
      <c r="A4369" s="25"/>
      <c r="B4369"/>
      <c r="C4369"/>
      <c r="D4369"/>
      <c r="E4369"/>
      <c r="F4369"/>
      <c r="G4369"/>
      <c r="H4369" s="14"/>
      <c r="I4369" s="14"/>
      <c r="K4369"/>
      <c r="L4369"/>
      <c r="M4369"/>
      <c r="N4369"/>
      <c r="O4369"/>
      <c r="P4369"/>
      <c r="S4369"/>
    </row>
    <row r="4370" spans="1:19" x14ac:dyDescent="0.3">
      <c r="A4370" s="25"/>
      <c r="B4370"/>
      <c r="C4370"/>
      <c r="D4370"/>
      <c r="E4370"/>
      <c r="F4370"/>
      <c r="G4370"/>
      <c r="H4370" s="14"/>
      <c r="I4370" s="14"/>
      <c r="K4370"/>
      <c r="L4370"/>
      <c r="M4370"/>
      <c r="N4370"/>
      <c r="O4370"/>
      <c r="P4370"/>
      <c r="S4370"/>
    </row>
    <row r="4371" spans="1:19" x14ac:dyDescent="0.3">
      <c r="A4371" s="25"/>
      <c r="B4371"/>
      <c r="C4371"/>
      <c r="D4371"/>
      <c r="E4371"/>
      <c r="F4371"/>
      <c r="G4371"/>
      <c r="H4371" s="14"/>
      <c r="I4371" s="14"/>
      <c r="K4371"/>
      <c r="L4371"/>
      <c r="M4371"/>
      <c r="N4371"/>
      <c r="O4371"/>
      <c r="P4371"/>
      <c r="S4371"/>
    </row>
    <row r="4372" spans="1:19" x14ac:dyDescent="0.3">
      <c r="A4372" s="25"/>
      <c r="B4372"/>
      <c r="C4372"/>
      <c r="D4372"/>
      <c r="E4372"/>
      <c r="F4372"/>
      <c r="G4372"/>
      <c r="H4372" s="14"/>
      <c r="I4372" s="14"/>
      <c r="K4372"/>
      <c r="L4372"/>
      <c r="M4372"/>
      <c r="N4372"/>
      <c r="O4372"/>
      <c r="P4372"/>
      <c r="S4372"/>
    </row>
    <row r="4373" spans="1:19" x14ac:dyDescent="0.3">
      <c r="A4373" s="25"/>
      <c r="B4373"/>
      <c r="C4373"/>
      <c r="D4373"/>
      <c r="E4373"/>
      <c r="F4373"/>
      <c r="G4373"/>
      <c r="H4373" s="14"/>
      <c r="I4373" s="14"/>
      <c r="K4373"/>
      <c r="L4373"/>
      <c r="M4373"/>
      <c r="N4373"/>
      <c r="O4373"/>
      <c r="P4373"/>
      <c r="S4373"/>
    </row>
    <row r="4374" spans="1:19" x14ac:dyDescent="0.3">
      <c r="A4374" s="25"/>
      <c r="B4374"/>
      <c r="C4374"/>
      <c r="D4374"/>
      <c r="E4374"/>
      <c r="F4374"/>
      <c r="G4374"/>
      <c r="H4374" s="14"/>
      <c r="I4374" s="14"/>
      <c r="K4374"/>
      <c r="L4374"/>
      <c r="M4374"/>
      <c r="N4374"/>
      <c r="O4374"/>
      <c r="P4374"/>
      <c r="S4374"/>
    </row>
    <row r="4375" spans="1:19" x14ac:dyDescent="0.3">
      <c r="A4375" s="25"/>
      <c r="B4375"/>
      <c r="C4375"/>
      <c r="D4375"/>
      <c r="E4375"/>
      <c r="F4375"/>
      <c r="G4375"/>
      <c r="H4375" s="14"/>
      <c r="I4375" s="14"/>
      <c r="K4375"/>
      <c r="L4375"/>
      <c r="M4375"/>
      <c r="N4375"/>
      <c r="O4375"/>
      <c r="P4375"/>
      <c r="S4375"/>
    </row>
    <row r="4376" spans="1:19" x14ac:dyDescent="0.3">
      <c r="A4376" s="25"/>
      <c r="B4376"/>
      <c r="C4376"/>
      <c r="D4376"/>
      <c r="E4376"/>
      <c r="F4376"/>
      <c r="G4376"/>
      <c r="H4376" s="14"/>
      <c r="I4376" s="14"/>
      <c r="K4376"/>
      <c r="L4376"/>
      <c r="M4376"/>
      <c r="N4376"/>
      <c r="O4376"/>
      <c r="P4376"/>
      <c r="S4376"/>
    </row>
    <row r="4377" spans="1:19" x14ac:dyDescent="0.3">
      <c r="A4377" s="25"/>
      <c r="B4377"/>
      <c r="C4377"/>
      <c r="D4377"/>
      <c r="E4377"/>
      <c r="F4377"/>
      <c r="G4377"/>
      <c r="H4377" s="14"/>
      <c r="I4377" s="14"/>
      <c r="K4377"/>
      <c r="L4377"/>
      <c r="M4377"/>
      <c r="N4377"/>
      <c r="O4377"/>
      <c r="P4377"/>
      <c r="S4377"/>
    </row>
    <row r="4378" spans="1:19" x14ac:dyDescent="0.3">
      <c r="A4378" s="25"/>
      <c r="B4378"/>
      <c r="C4378"/>
      <c r="D4378"/>
      <c r="E4378"/>
      <c r="F4378"/>
      <c r="G4378"/>
      <c r="H4378" s="14"/>
      <c r="I4378" s="14"/>
      <c r="K4378"/>
      <c r="L4378"/>
      <c r="M4378"/>
      <c r="N4378"/>
      <c r="O4378"/>
      <c r="P4378"/>
      <c r="S4378"/>
    </row>
    <row r="4379" spans="1:19" x14ac:dyDescent="0.3">
      <c r="A4379" s="25"/>
      <c r="B4379"/>
      <c r="C4379"/>
      <c r="D4379"/>
      <c r="E4379"/>
      <c r="F4379"/>
      <c r="G4379"/>
      <c r="H4379" s="14"/>
      <c r="I4379" s="14"/>
      <c r="K4379"/>
      <c r="L4379"/>
      <c r="M4379"/>
      <c r="N4379"/>
      <c r="O4379"/>
      <c r="P4379"/>
      <c r="S4379"/>
    </row>
    <row r="4380" spans="1:19" x14ac:dyDescent="0.3">
      <c r="A4380" s="25"/>
      <c r="B4380"/>
      <c r="C4380"/>
      <c r="D4380"/>
      <c r="E4380"/>
      <c r="F4380"/>
      <c r="G4380"/>
      <c r="H4380" s="26"/>
      <c r="I4380" s="26"/>
      <c r="K4380"/>
      <c r="L4380"/>
      <c r="M4380"/>
      <c r="N4380"/>
      <c r="O4380"/>
      <c r="P4380"/>
      <c r="S4380"/>
    </row>
    <row r="4381" spans="1:19" x14ac:dyDescent="0.3">
      <c r="A4381" s="25"/>
      <c r="B4381"/>
      <c r="C4381"/>
      <c r="D4381"/>
      <c r="E4381"/>
      <c r="F4381"/>
      <c r="G4381"/>
      <c r="H4381" s="26"/>
      <c r="I4381" s="26"/>
      <c r="K4381"/>
      <c r="L4381"/>
      <c r="M4381"/>
      <c r="N4381"/>
      <c r="O4381"/>
      <c r="P4381"/>
      <c r="S4381"/>
    </row>
    <row r="4382" spans="1:19" x14ac:dyDescent="0.3">
      <c r="A4382" s="25"/>
      <c r="B4382"/>
      <c r="C4382"/>
      <c r="D4382"/>
      <c r="E4382"/>
      <c r="F4382"/>
      <c r="G4382"/>
      <c r="H4382" s="26"/>
      <c r="I4382" s="26"/>
      <c r="K4382"/>
      <c r="L4382"/>
      <c r="M4382"/>
      <c r="N4382"/>
      <c r="O4382"/>
      <c r="P4382"/>
      <c r="S4382"/>
    </row>
    <row r="4383" spans="1:19" x14ac:dyDescent="0.3">
      <c r="A4383" s="25"/>
      <c r="B4383"/>
      <c r="C4383"/>
      <c r="D4383"/>
      <c r="E4383"/>
      <c r="F4383"/>
      <c r="G4383"/>
      <c r="H4383" s="26"/>
      <c r="I4383" s="26"/>
      <c r="K4383"/>
      <c r="L4383"/>
      <c r="M4383"/>
      <c r="N4383"/>
      <c r="O4383"/>
      <c r="P4383"/>
      <c r="S4383"/>
    </row>
    <row r="4384" spans="1:19" x14ac:dyDescent="0.3">
      <c r="A4384" s="25"/>
      <c r="B4384"/>
      <c r="C4384"/>
      <c r="D4384"/>
      <c r="E4384"/>
      <c r="F4384"/>
      <c r="G4384"/>
      <c r="H4384" s="26"/>
      <c r="I4384" s="26"/>
      <c r="K4384"/>
      <c r="L4384"/>
      <c r="M4384"/>
      <c r="N4384"/>
      <c r="O4384"/>
      <c r="P4384"/>
      <c r="S4384"/>
    </row>
    <row r="4385" spans="1:20" x14ac:dyDescent="0.3">
      <c r="A4385" s="25"/>
      <c r="B4385"/>
      <c r="C4385"/>
      <c r="D4385"/>
      <c r="E4385"/>
      <c r="F4385"/>
      <c r="G4385"/>
      <c r="H4385" s="26"/>
      <c r="I4385" s="26"/>
      <c r="K4385"/>
      <c r="L4385"/>
      <c r="M4385"/>
      <c r="N4385"/>
      <c r="O4385"/>
      <c r="P4385"/>
      <c r="S4385"/>
    </row>
    <row r="4386" spans="1:20" x14ac:dyDescent="0.3">
      <c r="A4386" s="25"/>
      <c r="B4386"/>
      <c r="C4386"/>
      <c r="D4386"/>
      <c r="E4386"/>
      <c r="F4386"/>
      <c r="G4386"/>
      <c r="H4386" s="26"/>
      <c r="I4386" s="26"/>
      <c r="K4386"/>
      <c r="L4386"/>
      <c r="M4386"/>
      <c r="N4386"/>
      <c r="O4386"/>
      <c r="P4386"/>
      <c r="S4386"/>
    </row>
    <row r="4387" spans="1:20" x14ac:dyDescent="0.3">
      <c r="A4387" s="25"/>
      <c r="B4387"/>
      <c r="C4387"/>
      <c r="D4387"/>
      <c r="E4387"/>
      <c r="F4387"/>
      <c r="G4387"/>
      <c r="H4387" s="26"/>
      <c r="I4387" s="26"/>
      <c r="K4387"/>
      <c r="L4387"/>
      <c r="M4387"/>
      <c r="N4387"/>
      <c r="O4387"/>
      <c r="P4387"/>
      <c r="S4387"/>
      <c r="T4387" s="7"/>
    </row>
    <row r="4388" spans="1:20" x14ac:dyDescent="0.3">
      <c r="A4388" s="25"/>
      <c r="B4388"/>
      <c r="C4388"/>
      <c r="D4388"/>
      <c r="E4388"/>
      <c r="F4388"/>
      <c r="G4388"/>
      <c r="H4388" s="14"/>
      <c r="I4388" s="14"/>
      <c r="K4388"/>
      <c r="L4388"/>
      <c r="M4388"/>
      <c r="N4388"/>
      <c r="O4388"/>
      <c r="P4388"/>
      <c r="S4388"/>
    </row>
    <row r="4389" spans="1:20" x14ac:dyDescent="0.3">
      <c r="A4389" s="25"/>
      <c r="B4389"/>
      <c r="C4389"/>
      <c r="D4389"/>
      <c r="E4389"/>
      <c r="F4389"/>
      <c r="G4389"/>
      <c r="H4389" s="14"/>
      <c r="I4389" s="14"/>
      <c r="K4389"/>
      <c r="L4389"/>
      <c r="M4389"/>
      <c r="N4389"/>
      <c r="O4389"/>
      <c r="P4389"/>
      <c r="S4389"/>
    </row>
    <row r="4390" spans="1:20" x14ac:dyDescent="0.3">
      <c r="A4390" s="25"/>
      <c r="B4390"/>
      <c r="C4390"/>
      <c r="D4390"/>
      <c r="E4390"/>
      <c r="F4390"/>
      <c r="G4390"/>
      <c r="H4390" s="14"/>
      <c r="I4390" s="14"/>
      <c r="K4390"/>
      <c r="L4390"/>
      <c r="M4390"/>
      <c r="N4390"/>
      <c r="O4390"/>
      <c r="P4390"/>
      <c r="S4390"/>
    </row>
    <row r="4391" spans="1:20" x14ac:dyDescent="0.3">
      <c r="A4391" s="25"/>
      <c r="B4391"/>
      <c r="C4391"/>
      <c r="D4391"/>
      <c r="E4391"/>
      <c r="F4391"/>
      <c r="G4391"/>
      <c r="H4391" s="14"/>
      <c r="I4391" s="14"/>
      <c r="K4391"/>
      <c r="L4391"/>
      <c r="M4391"/>
      <c r="N4391"/>
      <c r="O4391"/>
      <c r="P4391"/>
      <c r="S4391"/>
    </row>
    <row r="4392" spans="1:20" x14ac:dyDescent="0.3">
      <c r="A4392" s="25"/>
      <c r="B4392"/>
      <c r="C4392"/>
      <c r="D4392"/>
      <c r="E4392"/>
      <c r="F4392"/>
      <c r="G4392"/>
      <c r="H4392" s="14"/>
      <c r="I4392" s="14"/>
      <c r="K4392"/>
      <c r="L4392"/>
      <c r="M4392"/>
      <c r="N4392"/>
      <c r="O4392"/>
      <c r="P4392"/>
      <c r="S4392"/>
    </row>
    <row r="4393" spans="1:20" x14ac:dyDescent="0.3">
      <c r="A4393" s="25"/>
      <c r="B4393"/>
      <c r="C4393"/>
      <c r="D4393"/>
      <c r="E4393"/>
      <c r="F4393"/>
      <c r="G4393"/>
      <c r="H4393" s="14"/>
      <c r="I4393" s="14"/>
      <c r="K4393"/>
      <c r="L4393"/>
      <c r="M4393"/>
      <c r="N4393"/>
      <c r="O4393"/>
      <c r="P4393"/>
      <c r="S4393"/>
    </row>
    <row r="4394" spans="1:20" x14ac:dyDescent="0.3">
      <c r="A4394" s="25"/>
      <c r="B4394"/>
      <c r="C4394"/>
      <c r="D4394"/>
      <c r="E4394"/>
      <c r="F4394"/>
      <c r="G4394"/>
      <c r="H4394" s="14"/>
      <c r="I4394" s="14"/>
      <c r="K4394"/>
      <c r="L4394"/>
      <c r="M4394"/>
      <c r="N4394"/>
      <c r="O4394"/>
      <c r="P4394"/>
      <c r="S4394"/>
    </row>
    <row r="4395" spans="1:20" x14ac:dyDescent="0.3">
      <c r="A4395" s="25"/>
      <c r="B4395"/>
      <c r="C4395"/>
      <c r="D4395"/>
      <c r="E4395"/>
      <c r="F4395"/>
      <c r="G4395"/>
      <c r="H4395" s="14"/>
      <c r="I4395" s="14"/>
      <c r="K4395"/>
      <c r="L4395"/>
      <c r="M4395"/>
      <c r="N4395"/>
      <c r="O4395"/>
      <c r="P4395"/>
      <c r="S4395"/>
    </row>
    <row r="4396" spans="1:20" x14ac:dyDescent="0.3">
      <c r="A4396" s="25"/>
      <c r="B4396"/>
      <c r="C4396"/>
      <c r="D4396"/>
      <c r="E4396"/>
      <c r="F4396"/>
      <c r="G4396"/>
      <c r="H4396" s="14"/>
      <c r="I4396" s="14"/>
      <c r="K4396"/>
      <c r="L4396"/>
      <c r="M4396"/>
      <c r="N4396"/>
      <c r="O4396"/>
      <c r="P4396"/>
      <c r="S4396"/>
    </row>
    <row r="4397" spans="1:20" x14ac:dyDescent="0.3">
      <c r="A4397" s="25"/>
      <c r="B4397"/>
      <c r="C4397"/>
      <c r="D4397"/>
      <c r="E4397"/>
      <c r="F4397"/>
      <c r="G4397"/>
      <c r="H4397" s="14"/>
      <c r="I4397" s="14"/>
      <c r="K4397"/>
      <c r="L4397"/>
      <c r="M4397"/>
      <c r="N4397"/>
      <c r="O4397"/>
      <c r="P4397"/>
      <c r="S4397"/>
    </row>
    <row r="4398" spans="1:20" x14ac:dyDescent="0.3">
      <c r="A4398" s="25"/>
      <c r="B4398"/>
      <c r="C4398"/>
      <c r="D4398"/>
      <c r="E4398"/>
      <c r="F4398"/>
      <c r="G4398"/>
      <c r="H4398" s="14"/>
      <c r="I4398" s="14"/>
      <c r="K4398"/>
      <c r="L4398"/>
      <c r="M4398"/>
      <c r="N4398"/>
      <c r="O4398"/>
      <c r="P4398"/>
      <c r="S4398"/>
    </row>
    <row r="4399" spans="1:20" x14ac:dyDescent="0.3">
      <c r="A4399" s="25"/>
      <c r="B4399"/>
      <c r="C4399"/>
      <c r="D4399"/>
      <c r="E4399"/>
      <c r="F4399"/>
      <c r="G4399"/>
      <c r="H4399" s="14"/>
      <c r="I4399" s="14"/>
      <c r="K4399"/>
      <c r="L4399"/>
      <c r="M4399"/>
      <c r="N4399"/>
      <c r="O4399"/>
      <c r="P4399"/>
      <c r="S4399"/>
    </row>
    <row r="4400" spans="1:20" x14ac:dyDescent="0.3">
      <c r="A4400" s="25"/>
      <c r="B4400"/>
      <c r="C4400"/>
      <c r="D4400"/>
      <c r="E4400"/>
      <c r="F4400"/>
      <c r="G4400"/>
      <c r="H4400" s="14"/>
      <c r="I4400" s="14"/>
      <c r="K4400"/>
      <c r="L4400"/>
      <c r="M4400"/>
      <c r="N4400"/>
      <c r="O4400"/>
      <c r="P4400"/>
      <c r="S4400"/>
    </row>
    <row r="4401" spans="1:20" x14ac:dyDescent="0.3">
      <c r="A4401" s="25"/>
      <c r="B4401"/>
      <c r="C4401"/>
      <c r="D4401"/>
      <c r="E4401"/>
      <c r="F4401"/>
      <c r="G4401"/>
      <c r="H4401" s="14"/>
      <c r="I4401" s="14"/>
      <c r="K4401"/>
      <c r="L4401"/>
      <c r="M4401"/>
      <c r="N4401"/>
      <c r="O4401"/>
      <c r="P4401"/>
      <c r="S4401"/>
    </row>
    <row r="4402" spans="1:20" x14ac:dyDescent="0.3">
      <c r="A4402" s="25"/>
      <c r="B4402"/>
      <c r="C4402"/>
      <c r="D4402"/>
      <c r="E4402"/>
      <c r="F4402"/>
      <c r="G4402"/>
      <c r="H4402"/>
      <c r="I4402" s="14"/>
      <c r="K4402"/>
      <c r="L4402"/>
      <c r="M4402"/>
      <c r="N4402"/>
      <c r="O4402"/>
      <c r="P4402"/>
      <c r="S4402"/>
    </row>
    <row r="4403" spans="1:20" x14ac:dyDescent="0.3">
      <c r="A4403" s="25"/>
      <c r="B4403"/>
      <c r="C4403"/>
      <c r="D4403"/>
      <c r="E4403"/>
      <c r="F4403"/>
      <c r="G4403"/>
      <c r="H4403"/>
      <c r="I4403" s="14"/>
      <c r="K4403"/>
      <c r="L4403"/>
      <c r="M4403"/>
      <c r="N4403"/>
      <c r="O4403"/>
      <c r="P4403"/>
      <c r="S4403"/>
    </row>
    <row r="4404" spans="1:20" x14ac:dyDescent="0.3">
      <c r="A4404" s="25"/>
      <c r="B4404"/>
      <c r="C4404"/>
      <c r="D4404"/>
      <c r="E4404"/>
      <c r="F4404"/>
      <c r="G4404"/>
      <c r="H4404"/>
      <c r="I4404" s="14"/>
      <c r="K4404"/>
      <c r="L4404"/>
      <c r="M4404"/>
      <c r="N4404"/>
      <c r="O4404"/>
      <c r="P4404"/>
      <c r="S4404"/>
    </row>
    <row r="4405" spans="1:20" x14ac:dyDescent="0.3">
      <c r="A4405" s="25"/>
      <c r="B4405"/>
      <c r="C4405"/>
      <c r="D4405"/>
      <c r="E4405"/>
      <c r="F4405"/>
      <c r="G4405"/>
      <c r="H4405"/>
      <c r="I4405" s="14"/>
      <c r="K4405"/>
      <c r="L4405"/>
      <c r="M4405"/>
      <c r="N4405"/>
      <c r="O4405"/>
      <c r="P4405"/>
      <c r="S4405"/>
    </row>
    <row r="4406" spans="1:20" x14ac:dyDescent="0.3">
      <c r="A4406" s="25"/>
      <c r="B4406"/>
      <c r="C4406"/>
      <c r="D4406"/>
      <c r="E4406"/>
      <c r="F4406"/>
      <c r="G4406"/>
      <c r="H4406"/>
      <c r="I4406" s="14"/>
      <c r="K4406"/>
      <c r="L4406"/>
      <c r="M4406"/>
      <c r="N4406"/>
      <c r="O4406"/>
      <c r="P4406"/>
      <c r="S4406"/>
    </row>
    <row r="4407" spans="1:20" x14ac:dyDescent="0.3">
      <c r="A4407" s="25"/>
      <c r="B4407"/>
      <c r="C4407"/>
      <c r="D4407"/>
      <c r="E4407"/>
      <c r="F4407"/>
      <c r="G4407"/>
      <c r="H4407"/>
      <c r="I4407" s="14"/>
      <c r="K4407"/>
      <c r="L4407"/>
      <c r="M4407"/>
      <c r="N4407"/>
      <c r="O4407"/>
      <c r="P4407"/>
      <c r="S4407"/>
    </row>
    <row r="4408" spans="1:20" x14ac:dyDescent="0.3">
      <c r="A4408" s="25"/>
      <c r="B4408"/>
      <c r="C4408"/>
      <c r="D4408"/>
      <c r="E4408"/>
      <c r="F4408"/>
      <c r="G4408"/>
      <c r="H4408" s="14"/>
      <c r="I4408" s="14"/>
      <c r="K4408"/>
      <c r="L4408"/>
      <c r="M4408"/>
      <c r="N4408"/>
      <c r="O4408"/>
      <c r="P4408"/>
      <c r="S4408"/>
    </row>
    <row r="4409" spans="1:20" x14ac:dyDescent="0.3">
      <c r="A4409" s="25"/>
      <c r="B4409"/>
      <c r="C4409"/>
      <c r="D4409"/>
      <c r="E4409"/>
      <c r="F4409"/>
      <c r="G4409"/>
      <c r="H4409" s="14"/>
      <c r="I4409" s="14"/>
      <c r="K4409"/>
      <c r="L4409"/>
      <c r="M4409"/>
      <c r="N4409"/>
      <c r="O4409"/>
      <c r="P4409"/>
      <c r="S4409"/>
    </row>
    <row r="4410" spans="1:20" x14ac:dyDescent="0.3">
      <c r="A4410" s="25"/>
      <c r="B4410"/>
      <c r="C4410"/>
      <c r="D4410"/>
      <c r="E4410"/>
      <c r="F4410"/>
      <c r="G4410"/>
      <c r="H4410" s="14"/>
      <c r="I4410" s="14"/>
      <c r="K4410"/>
      <c r="L4410"/>
      <c r="M4410"/>
      <c r="N4410"/>
      <c r="O4410"/>
      <c r="P4410"/>
      <c r="S4410"/>
    </row>
    <row r="4411" spans="1:20" x14ac:dyDescent="0.3">
      <c r="A4411" s="25"/>
      <c r="B4411"/>
      <c r="C4411"/>
      <c r="D4411"/>
      <c r="E4411"/>
      <c r="F4411"/>
      <c r="G4411"/>
      <c r="H4411"/>
      <c r="I4411" s="14"/>
      <c r="K4411"/>
      <c r="L4411"/>
      <c r="M4411"/>
      <c r="N4411"/>
      <c r="O4411"/>
      <c r="P4411"/>
      <c r="S4411"/>
    </row>
    <row r="4412" spans="1:20" x14ac:dyDescent="0.3">
      <c r="A4412" s="25"/>
      <c r="B4412"/>
      <c r="C4412"/>
      <c r="D4412"/>
      <c r="E4412"/>
      <c r="F4412"/>
      <c r="G4412"/>
      <c r="H4412" s="26"/>
      <c r="I4412" s="26"/>
      <c r="K4412"/>
      <c r="L4412"/>
      <c r="M4412"/>
      <c r="N4412"/>
      <c r="O4412"/>
      <c r="P4412"/>
      <c r="S4412"/>
    </row>
    <row r="4413" spans="1:20" x14ac:dyDescent="0.3">
      <c r="A4413" s="25"/>
      <c r="B4413"/>
      <c r="C4413"/>
      <c r="D4413"/>
      <c r="E4413"/>
      <c r="F4413"/>
      <c r="G4413"/>
      <c r="H4413" s="26"/>
      <c r="I4413" s="26"/>
      <c r="K4413"/>
      <c r="L4413"/>
      <c r="M4413"/>
      <c r="N4413"/>
      <c r="O4413"/>
      <c r="P4413"/>
      <c r="S4413"/>
    </row>
    <row r="4414" spans="1:20" x14ac:dyDescent="0.3">
      <c r="A4414" s="25"/>
      <c r="B4414"/>
      <c r="C4414"/>
      <c r="D4414"/>
      <c r="E4414"/>
      <c r="F4414"/>
      <c r="G4414"/>
      <c r="H4414" s="26"/>
      <c r="I4414" s="26"/>
      <c r="K4414"/>
      <c r="L4414"/>
      <c r="M4414"/>
      <c r="N4414"/>
      <c r="O4414"/>
      <c r="P4414"/>
      <c r="S4414"/>
      <c r="T4414" s="7"/>
    </row>
    <row r="4415" spans="1:20" x14ac:dyDescent="0.3">
      <c r="A4415" s="25"/>
      <c r="B4415"/>
      <c r="C4415"/>
      <c r="D4415"/>
      <c r="E4415"/>
      <c r="F4415"/>
      <c r="G4415"/>
      <c r="H4415" s="26"/>
      <c r="I4415" s="26"/>
      <c r="K4415"/>
      <c r="L4415"/>
      <c r="M4415"/>
      <c r="N4415"/>
      <c r="O4415"/>
      <c r="P4415"/>
      <c r="S4415"/>
      <c r="T4415" s="7"/>
    </row>
    <row r="4416" spans="1:20" x14ac:dyDescent="0.3">
      <c r="A4416" s="25"/>
      <c r="B4416"/>
      <c r="C4416"/>
      <c r="D4416"/>
      <c r="E4416"/>
      <c r="F4416"/>
      <c r="G4416"/>
      <c r="H4416" s="14"/>
      <c r="I4416" s="14"/>
      <c r="K4416"/>
      <c r="L4416"/>
      <c r="M4416"/>
      <c r="N4416"/>
      <c r="O4416"/>
      <c r="P4416"/>
      <c r="S4416"/>
      <c r="T4416" s="7"/>
    </row>
    <row r="4417" spans="1:20" x14ac:dyDescent="0.3">
      <c r="A4417" s="25"/>
      <c r="B4417"/>
      <c r="C4417"/>
      <c r="D4417"/>
      <c r="E4417"/>
      <c r="F4417"/>
      <c r="G4417"/>
      <c r="H4417" s="14"/>
      <c r="I4417" s="14"/>
      <c r="K4417"/>
      <c r="L4417"/>
      <c r="M4417"/>
      <c r="N4417"/>
      <c r="O4417"/>
      <c r="P4417"/>
      <c r="S4417"/>
      <c r="T4417" s="7"/>
    </row>
    <row r="4418" spans="1:20" x14ac:dyDescent="0.3">
      <c r="A4418" s="25"/>
      <c r="B4418"/>
      <c r="C4418"/>
      <c r="D4418"/>
      <c r="E4418"/>
      <c r="F4418"/>
      <c r="G4418"/>
      <c r="H4418"/>
      <c r="I4418"/>
      <c r="K4418"/>
      <c r="L4418"/>
      <c r="M4418"/>
      <c r="N4418"/>
      <c r="O4418"/>
      <c r="P4418"/>
      <c r="S4418"/>
    </row>
    <row r="4419" spans="1:20" x14ac:dyDescent="0.3">
      <c r="A4419" s="25"/>
      <c r="B4419"/>
      <c r="C4419"/>
      <c r="D4419"/>
      <c r="E4419"/>
      <c r="F4419"/>
      <c r="G4419"/>
      <c r="H4419"/>
      <c r="I4419" s="14"/>
      <c r="K4419"/>
      <c r="L4419"/>
      <c r="M4419"/>
      <c r="N4419"/>
      <c r="O4419"/>
      <c r="P4419"/>
      <c r="S4419"/>
    </row>
    <row r="4420" spans="1:20" x14ac:dyDescent="0.3">
      <c r="A4420" s="25"/>
      <c r="B4420"/>
      <c r="C4420"/>
      <c r="D4420"/>
      <c r="E4420"/>
      <c r="F4420"/>
      <c r="G4420"/>
      <c r="H4420" s="14"/>
      <c r="I4420" s="26"/>
      <c r="K4420"/>
      <c r="L4420"/>
      <c r="M4420"/>
      <c r="N4420"/>
      <c r="O4420"/>
      <c r="P4420"/>
      <c r="S4420"/>
    </row>
    <row r="4421" spans="1:20" x14ac:dyDescent="0.3">
      <c r="A4421" s="25"/>
      <c r="B4421"/>
      <c r="C4421"/>
      <c r="D4421"/>
      <c r="E4421"/>
      <c r="F4421"/>
      <c r="G4421"/>
      <c r="H4421"/>
      <c r="I4421" s="26"/>
      <c r="K4421"/>
      <c r="L4421"/>
      <c r="M4421"/>
      <c r="N4421"/>
      <c r="O4421"/>
      <c r="P4421"/>
      <c r="S4421"/>
    </row>
    <row r="4422" spans="1:20" x14ac:dyDescent="0.3">
      <c r="A4422" s="25"/>
      <c r="B4422"/>
      <c r="C4422"/>
      <c r="D4422"/>
      <c r="E4422"/>
      <c r="F4422"/>
      <c r="G4422"/>
      <c r="H4422"/>
      <c r="I4422" s="26"/>
      <c r="K4422"/>
      <c r="L4422"/>
      <c r="M4422"/>
      <c r="N4422"/>
      <c r="O4422"/>
      <c r="P4422"/>
      <c r="S4422"/>
    </row>
    <row r="4423" spans="1:20" x14ac:dyDescent="0.3">
      <c r="A4423" s="25"/>
      <c r="B4423"/>
      <c r="C4423"/>
      <c r="D4423"/>
      <c r="E4423"/>
      <c r="F4423"/>
      <c r="G4423"/>
      <c r="H4423"/>
      <c r="I4423" s="26"/>
      <c r="K4423"/>
      <c r="L4423"/>
      <c r="M4423"/>
      <c r="N4423"/>
      <c r="O4423"/>
      <c r="P4423"/>
      <c r="S4423"/>
    </row>
    <row r="4424" spans="1:20" x14ac:dyDescent="0.3">
      <c r="A4424" s="25"/>
      <c r="B4424"/>
      <c r="C4424"/>
      <c r="D4424"/>
      <c r="E4424"/>
      <c r="F4424"/>
      <c r="G4424"/>
      <c r="H4424" s="26"/>
      <c r="I4424" s="26"/>
      <c r="K4424"/>
      <c r="L4424"/>
      <c r="M4424"/>
      <c r="N4424"/>
      <c r="O4424"/>
      <c r="P4424"/>
      <c r="S4424"/>
    </row>
    <row r="4425" spans="1:20" x14ac:dyDescent="0.3">
      <c r="A4425" s="25"/>
      <c r="B4425"/>
      <c r="C4425"/>
      <c r="D4425"/>
      <c r="E4425"/>
      <c r="F4425"/>
      <c r="G4425"/>
      <c r="H4425" s="26"/>
      <c r="I4425" s="26"/>
      <c r="K4425"/>
      <c r="L4425"/>
      <c r="M4425"/>
      <c r="N4425"/>
      <c r="O4425"/>
      <c r="P4425"/>
      <c r="S4425"/>
    </row>
    <row r="4426" spans="1:20" x14ac:dyDescent="0.3">
      <c r="A4426" s="25"/>
      <c r="B4426"/>
      <c r="C4426"/>
      <c r="D4426"/>
      <c r="E4426"/>
      <c r="F4426"/>
      <c r="G4426"/>
      <c r="H4426" s="26"/>
      <c r="I4426" s="26"/>
      <c r="K4426"/>
      <c r="L4426"/>
      <c r="M4426"/>
      <c r="N4426"/>
      <c r="O4426"/>
      <c r="P4426"/>
      <c r="S4426"/>
    </row>
    <row r="4427" spans="1:20" x14ac:dyDescent="0.3">
      <c r="A4427" s="25"/>
      <c r="B4427"/>
      <c r="C4427"/>
      <c r="D4427"/>
      <c r="E4427"/>
      <c r="F4427"/>
      <c r="G4427"/>
      <c r="H4427" s="14"/>
      <c r="I4427" s="14"/>
      <c r="K4427"/>
      <c r="L4427"/>
      <c r="M4427"/>
      <c r="N4427"/>
      <c r="O4427"/>
      <c r="P4427"/>
      <c r="S4427"/>
    </row>
    <row r="4428" spans="1:20" x14ac:dyDescent="0.3">
      <c r="A4428" s="25"/>
      <c r="B4428"/>
      <c r="C4428"/>
      <c r="D4428"/>
      <c r="E4428"/>
      <c r="F4428"/>
      <c r="G4428"/>
      <c r="H4428" s="14"/>
      <c r="I4428" s="14"/>
      <c r="K4428"/>
      <c r="L4428"/>
      <c r="M4428"/>
      <c r="N4428"/>
      <c r="O4428"/>
      <c r="P4428"/>
      <c r="S4428"/>
    </row>
    <row r="4429" spans="1:20" x14ac:dyDescent="0.3">
      <c r="A4429" s="25"/>
      <c r="B4429"/>
      <c r="C4429"/>
      <c r="D4429"/>
      <c r="E4429"/>
      <c r="F4429"/>
      <c r="G4429"/>
      <c r="H4429" s="14"/>
      <c r="I4429" s="14"/>
      <c r="K4429"/>
      <c r="L4429"/>
      <c r="M4429"/>
      <c r="N4429"/>
      <c r="O4429"/>
      <c r="P4429"/>
      <c r="S4429"/>
    </row>
    <row r="4430" spans="1:20" x14ac:dyDescent="0.3">
      <c r="A4430" s="25"/>
      <c r="B4430"/>
      <c r="C4430"/>
      <c r="D4430"/>
      <c r="E4430"/>
      <c r="F4430"/>
      <c r="G4430"/>
      <c r="H4430" s="14"/>
      <c r="I4430" s="26"/>
      <c r="K4430"/>
      <c r="L4430"/>
      <c r="M4430"/>
      <c r="N4430"/>
      <c r="O4430"/>
      <c r="P4430"/>
      <c r="S4430"/>
    </row>
    <row r="4431" spans="1:20" x14ac:dyDescent="0.3">
      <c r="A4431" s="25"/>
      <c r="B4431"/>
      <c r="C4431"/>
      <c r="D4431"/>
      <c r="E4431"/>
      <c r="F4431"/>
      <c r="G4431"/>
      <c r="H4431" s="14"/>
      <c r="I4431" s="26"/>
      <c r="K4431"/>
      <c r="L4431"/>
      <c r="M4431"/>
      <c r="N4431"/>
      <c r="O4431"/>
      <c r="P4431"/>
      <c r="S4431"/>
    </row>
    <row r="4432" spans="1:20" x14ac:dyDescent="0.3">
      <c r="A4432" s="25"/>
      <c r="B4432"/>
      <c r="C4432"/>
      <c r="D4432"/>
      <c r="E4432"/>
      <c r="F4432"/>
      <c r="G4432"/>
      <c r="H4432" s="14"/>
      <c r="I4432" s="26"/>
      <c r="K4432"/>
      <c r="L4432"/>
      <c r="M4432"/>
      <c r="N4432"/>
      <c r="O4432"/>
      <c r="P4432"/>
      <c r="S4432"/>
    </row>
    <row r="4433" spans="1:19" x14ac:dyDescent="0.3">
      <c r="A4433" s="25"/>
      <c r="B4433"/>
      <c r="C4433"/>
      <c r="D4433"/>
      <c r="E4433"/>
      <c r="F4433"/>
      <c r="G4433"/>
      <c r="H4433" s="26"/>
      <c r="I4433" s="26"/>
      <c r="K4433"/>
      <c r="L4433"/>
      <c r="M4433"/>
      <c r="N4433"/>
      <c r="O4433"/>
      <c r="P4433"/>
      <c r="S4433"/>
    </row>
    <row r="4434" spans="1:19" x14ac:dyDescent="0.3">
      <c r="A4434" s="25"/>
      <c r="B4434"/>
      <c r="C4434"/>
      <c r="D4434"/>
      <c r="E4434"/>
      <c r="F4434"/>
      <c r="G4434"/>
      <c r="H4434" s="26"/>
      <c r="I4434" s="26"/>
      <c r="K4434"/>
      <c r="L4434"/>
      <c r="M4434"/>
      <c r="N4434"/>
      <c r="O4434"/>
      <c r="P4434"/>
      <c r="S4434"/>
    </row>
    <row r="4435" spans="1:19" x14ac:dyDescent="0.3">
      <c r="A4435" s="25"/>
      <c r="B4435"/>
      <c r="C4435"/>
      <c r="D4435"/>
      <c r="E4435"/>
      <c r="F4435"/>
      <c r="G4435"/>
      <c r="H4435" s="26"/>
      <c r="I4435" s="26"/>
      <c r="K4435"/>
      <c r="L4435"/>
      <c r="M4435"/>
      <c r="N4435"/>
      <c r="O4435"/>
      <c r="P4435"/>
      <c r="S4435"/>
    </row>
    <row r="4436" spans="1:19" x14ac:dyDescent="0.3">
      <c r="A4436" s="25"/>
      <c r="B4436"/>
      <c r="C4436"/>
      <c r="D4436"/>
      <c r="E4436"/>
      <c r="F4436"/>
      <c r="G4436"/>
      <c r="H4436" s="26"/>
      <c r="I4436" s="26"/>
      <c r="K4436"/>
      <c r="L4436"/>
      <c r="M4436"/>
      <c r="N4436"/>
      <c r="O4436"/>
      <c r="P4436"/>
      <c r="S4436"/>
    </row>
    <row r="4437" spans="1:19" x14ac:dyDescent="0.3">
      <c r="A4437" s="25"/>
      <c r="B4437"/>
      <c r="C4437"/>
      <c r="D4437"/>
      <c r="E4437"/>
      <c r="F4437"/>
      <c r="G4437"/>
      <c r="H4437" s="26"/>
      <c r="I4437" s="26"/>
      <c r="K4437"/>
      <c r="L4437"/>
      <c r="M4437"/>
      <c r="N4437"/>
      <c r="O4437"/>
      <c r="P4437"/>
      <c r="S4437"/>
    </row>
    <row r="4438" spans="1:19" x14ac:dyDescent="0.3">
      <c r="A4438" s="25"/>
      <c r="B4438"/>
      <c r="C4438"/>
      <c r="D4438"/>
      <c r="E4438"/>
      <c r="F4438"/>
      <c r="G4438"/>
      <c r="H4438" s="26"/>
      <c r="I4438" s="26"/>
      <c r="K4438"/>
      <c r="L4438"/>
      <c r="M4438"/>
      <c r="N4438"/>
      <c r="O4438"/>
      <c r="P4438"/>
      <c r="S4438"/>
    </row>
    <row r="4439" spans="1:19" x14ac:dyDescent="0.3">
      <c r="A4439" s="25"/>
      <c r="B4439"/>
      <c r="C4439"/>
      <c r="D4439"/>
      <c r="E4439"/>
      <c r="F4439"/>
      <c r="G4439"/>
      <c r="H4439" s="26"/>
      <c r="I4439" s="26"/>
      <c r="K4439"/>
      <c r="L4439"/>
      <c r="M4439"/>
      <c r="N4439"/>
      <c r="O4439"/>
      <c r="P4439"/>
      <c r="S4439"/>
    </row>
    <row r="4440" spans="1:19" x14ac:dyDescent="0.3">
      <c r="A4440" s="25"/>
      <c r="B4440"/>
      <c r="C4440"/>
      <c r="D4440"/>
      <c r="E4440"/>
      <c r="F4440"/>
      <c r="G4440"/>
      <c r="H4440" s="26"/>
      <c r="I4440" s="26"/>
      <c r="K4440"/>
      <c r="L4440"/>
      <c r="M4440"/>
      <c r="N4440"/>
      <c r="O4440"/>
      <c r="P4440"/>
      <c r="S4440"/>
    </row>
    <row r="4441" spans="1:19" x14ac:dyDescent="0.3">
      <c r="A4441" s="25"/>
      <c r="B4441"/>
      <c r="C4441"/>
      <c r="D4441"/>
      <c r="E4441"/>
      <c r="F4441"/>
      <c r="G4441"/>
      <c r="H4441" s="26"/>
      <c r="I4441" s="26"/>
      <c r="K4441"/>
      <c r="L4441"/>
      <c r="M4441"/>
      <c r="N4441"/>
      <c r="O4441"/>
      <c r="P4441"/>
      <c r="S4441"/>
    </row>
    <row r="4442" spans="1:19" x14ac:dyDescent="0.3">
      <c r="A4442" s="25"/>
      <c r="B4442"/>
      <c r="C4442"/>
      <c r="D4442"/>
      <c r="E4442"/>
      <c r="F4442"/>
      <c r="G4442"/>
      <c r="H4442" s="26"/>
      <c r="I4442" s="26"/>
      <c r="K4442"/>
      <c r="L4442"/>
      <c r="M4442"/>
      <c r="N4442"/>
      <c r="O4442"/>
      <c r="P4442"/>
      <c r="S4442"/>
    </row>
    <row r="4443" spans="1:19" x14ac:dyDescent="0.3">
      <c r="A4443" s="25"/>
      <c r="B4443"/>
      <c r="C4443"/>
      <c r="D4443"/>
      <c r="E4443"/>
      <c r="F4443"/>
      <c r="G4443"/>
      <c r="H4443" s="26"/>
      <c r="I4443" s="26"/>
      <c r="K4443"/>
      <c r="L4443"/>
      <c r="M4443"/>
      <c r="N4443"/>
      <c r="O4443"/>
      <c r="P4443"/>
      <c r="S4443"/>
    </row>
    <row r="4444" spans="1:19" x14ac:dyDescent="0.3">
      <c r="A4444" s="25"/>
      <c r="B4444"/>
      <c r="C4444"/>
      <c r="D4444"/>
      <c r="E4444"/>
      <c r="F4444"/>
      <c r="G4444"/>
      <c r="H4444" s="26"/>
      <c r="I4444" s="26"/>
      <c r="K4444"/>
      <c r="L4444"/>
      <c r="M4444"/>
      <c r="N4444"/>
      <c r="O4444"/>
      <c r="P4444"/>
      <c r="S4444"/>
    </row>
    <row r="4445" spans="1:19" x14ac:dyDescent="0.3">
      <c r="A4445" s="25"/>
      <c r="B4445"/>
      <c r="C4445"/>
      <c r="D4445"/>
      <c r="E4445"/>
      <c r="F4445"/>
      <c r="G4445"/>
      <c r="H4445" s="14"/>
      <c r="I4445" s="14"/>
      <c r="K4445"/>
      <c r="L4445"/>
      <c r="M4445"/>
      <c r="N4445"/>
      <c r="O4445"/>
      <c r="P4445"/>
      <c r="S4445"/>
    </row>
    <row r="4446" spans="1:19" x14ac:dyDescent="0.3">
      <c r="A4446" s="25"/>
      <c r="B4446"/>
      <c r="C4446"/>
      <c r="D4446"/>
      <c r="E4446"/>
      <c r="F4446"/>
      <c r="G4446"/>
      <c r="H4446" s="26"/>
      <c r="I4446" s="26"/>
      <c r="K4446"/>
      <c r="L4446"/>
      <c r="M4446"/>
      <c r="N4446"/>
      <c r="O4446"/>
      <c r="P4446"/>
      <c r="S4446"/>
    </row>
    <row r="4447" spans="1:19" x14ac:dyDescent="0.3">
      <c r="A4447" s="25"/>
      <c r="B4447"/>
      <c r="C4447"/>
      <c r="D4447"/>
      <c r="E4447"/>
      <c r="F4447"/>
      <c r="G4447"/>
      <c r="H4447" s="26"/>
      <c r="I4447" s="26"/>
      <c r="K4447"/>
      <c r="L4447"/>
      <c r="M4447"/>
      <c r="N4447"/>
      <c r="O4447"/>
      <c r="P4447"/>
      <c r="S4447"/>
    </row>
    <row r="4448" spans="1:19" x14ac:dyDescent="0.3">
      <c r="A4448" s="25"/>
      <c r="B4448"/>
      <c r="C4448"/>
      <c r="D4448"/>
      <c r="E4448"/>
      <c r="F4448"/>
      <c r="G4448"/>
      <c r="H4448" s="26"/>
      <c r="I4448" s="26"/>
      <c r="K4448"/>
      <c r="L4448"/>
      <c r="M4448"/>
      <c r="N4448"/>
      <c r="O4448"/>
      <c r="P4448"/>
      <c r="S4448"/>
    </row>
    <row r="4449" spans="1:19" x14ac:dyDescent="0.3">
      <c r="A4449" s="25"/>
      <c r="B4449"/>
      <c r="C4449"/>
      <c r="D4449"/>
      <c r="E4449"/>
      <c r="F4449"/>
      <c r="G4449"/>
      <c r="H4449" s="26"/>
      <c r="I4449" s="26"/>
      <c r="K4449"/>
      <c r="L4449"/>
      <c r="M4449"/>
      <c r="N4449"/>
      <c r="O4449"/>
      <c r="P4449"/>
      <c r="S4449"/>
    </row>
    <row r="4450" spans="1:19" x14ac:dyDescent="0.3">
      <c r="A4450" s="25"/>
      <c r="B4450"/>
      <c r="C4450"/>
      <c r="D4450"/>
      <c r="E4450"/>
      <c r="F4450"/>
      <c r="G4450"/>
      <c r="H4450" s="26"/>
      <c r="I4450" s="26"/>
      <c r="K4450"/>
      <c r="L4450"/>
      <c r="M4450"/>
      <c r="N4450"/>
      <c r="O4450"/>
      <c r="P4450"/>
      <c r="S4450"/>
    </row>
    <row r="4451" spans="1:19" x14ac:dyDescent="0.3">
      <c r="A4451" s="25"/>
      <c r="B4451"/>
      <c r="C4451"/>
      <c r="D4451"/>
      <c r="E4451"/>
      <c r="F4451"/>
      <c r="G4451"/>
      <c r="H4451" s="26"/>
      <c r="I4451" s="26"/>
      <c r="K4451"/>
      <c r="L4451"/>
      <c r="M4451"/>
      <c r="N4451"/>
      <c r="O4451"/>
      <c r="P4451"/>
      <c r="S4451"/>
    </row>
    <row r="4452" spans="1:19" x14ac:dyDescent="0.3">
      <c r="A4452" s="25"/>
      <c r="B4452"/>
      <c r="C4452"/>
      <c r="D4452"/>
      <c r="E4452"/>
      <c r="F4452"/>
      <c r="G4452"/>
      <c r="H4452" s="26"/>
      <c r="I4452" s="26"/>
      <c r="K4452"/>
      <c r="L4452"/>
      <c r="M4452"/>
      <c r="N4452"/>
      <c r="O4452"/>
      <c r="P4452"/>
      <c r="S4452"/>
    </row>
    <row r="4453" spans="1:19" x14ac:dyDescent="0.3">
      <c r="A4453" s="25"/>
      <c r="B4453"/>
      <c r="C4453"/>
      <c r="D4453"/>
      <c r="E4453"/>
      <c r="F4453"/>
      <c r="G4453"/>
      <c r="H4453" s="26"/>
      <c r="I4453" s="26"/>
      <c r="K4453"/>
      <c r="L4453"/>
      <c r="M4453"/>
      <c r="N4453"/>
      <c r="O4453"/>
      <c r="P4453"/>
      <c r="S4453"/>
    </row>
    <row r="4454" spans="1:19" x14ac:dyDescent="0.3">
      <c r="A4454" s="25"/>
      <c r="B4454"/>
      <c r="C4454"/>
      <c r="D4454"/>
      <c r="E4454"/>
      <c r="F4454"/>
      <c r="G4454"/>
      <c r="H4454" s="26"/>
      <c r="I4454" s="26"/>
      <c r="K4454"/>
      <c r="L4454"/>
      <c r="M4454"/>
      <c r="N4454"/>
      <c r="O4454"/>
      <c r="P4454"/>
      <c r="S4454"/>
    </row>
    <row r="4455" spans="1:19" x14ac:dyDescent="0.3">
      <c r="A4455" s="25"/>
      <c r="B4455"/>
      <c r="C4455"/>
      <c r="D4455"/>
      <c r="E4455"/>
      <c r="F4455"/>
      <c r="G4455"/>
      <c r="H4455" s="26"/>
      <c r="I4455" s="26"/>
      <c r="K4455"/>
      <c r="L4455"/>
      <c r="M4455"/>
      <c r="N4455"/>
      <c r="O4455"/>
      <c r="P4455"/>
      <c r="S4455"/>
    </row>
    <row r="4456" spans="1:19" x14ac:dyDescent="0.3">
      <c r="A4456" s="25"/>
      <c r="B4456"/>
      <c r="C4456"/>
      <c r="D4456"/>
      <c r="E4456"/>
      <c r="F4456"/>
      <c r="G4456"/>
      <c r="H4456" s="26"/>
      <c r="I4456" s="26"/>
      <c r="K4456"/>
      <c r="L4456"/>
      <c r="M4456"/>
      <c r="N4456"/>
      <c r="O4456"/>
      <c r="P4456"/>
      <c r="S4456"/>
    </row>
    <row r="4457" spans="1:19" x14ac:dyDescent="0.3">
      <c r="A4457" s="25"/>
      <c r="B4457"/>
      <c r="C4457"/>
      <c r="D4457"/>
      <c r="E4457"/>
      <c r="F4457"/>
      <c r="G4457"/>
      <c r="H4457" s="26"/>
      <c r="I4457" s="26"/>
      <c r="K4457"/>
      <c r="L4457"/>
      <c r="M4457"/>
      <c r="N4457"/>
      <c r="O4457"/>
      <c r="P4457"/>
      <c r="S4457"/>
    </row>
    <row r="4458" spans="1:19" x14ac:dyDescent="0.3">
      <c r="A4458" s="25"/>
      <c r="B4458"/>
      <c r="C4458"/>
      <c r="D4458"/>
      <c r="E4458"/>
      <c r="F4458"/>
      <c r="G4458"/>
      <c r="H4458" s="26"/>
      <c r="I4458" s="26"/>
      <c r="K4458"/>
      <c r="L4458"/>
      <c r="M4458"/>
      <c r="N4458"/>
      <c r="O4458"/>
      <c r="P4458"/>
      <c r="S4458"/>
    </row>
    <row r="4459" spans="1:19" x14ac:dyDescent="0.3">
      <c r="A4459" s="25"/>
      <c r="B4459"/>
      <c r="C4459"/>
      <c r="D4459"/>
      <c r="E4459"/>
      <c r="F4459"/>
      <c r="G4459"/>
      <c r="H4459" s="14"/>
      <c r="I4459" s="14"/>
      <c r="K4459"/>
      <c r="L4459"/>
      <c r="M4459"/>
      <c r="N4459"/>
      <c r="O4459"/>
      <c r="P4459"/>
      <c r="S4459"/>
    </row>
    <row r="4460" spans="1:19" x14ac:dyDescent="0.3">
      <c r="A4460" s="25"/>
      <c r="B4460"/>
      <c r="C4460"/>
      <c r="D4460"/>
      <c r="E4460"/>
      <c r="F4460"/>
      <c r="G4460"/>
      <c r="H4460" s="14"/>
      <c r="I4460" s="14"/>
      <c r="K4460"/>
      <c r="L4460"/>
      <c r="M4460"/>
      <c r="N4460"/>
      <c r="O4460"/>
      <c r="P4460"/>
      <c r="S4460"/>
    </row>
    <row r="4461" spans="1:19" x14ac:dyDescent="0.3">
      <c r="A4461" s="25"/>
      <c r="B4461"/>
      <c r="C4461"/>
      <c r="D4461"/>
      <c r="E4461"/>
      <c r="F4461"/>
      <c r="G4461"/>
      <c r="H4461" s="14"/>
      <c r="I4461" s="14"/>
      <c r="K4461"/>
      <c r="L4461"/>
      <c r="M4461"/>
      <c r="N4461"/>
      <c r="O4461"/>
      <c r="P4461"/>
      <c r="S4461"/>
    </row>
    <row r="4462" spans="1:19" x14ac:dyDescent="0.3">
      <c r="A4462" s="25"/>
      <c r="B4462"/>
      <c r="C4462"/>
      <c r="D4462"/>
      <c r="E4462"/>
      <c r="F4462"/>
      <c r="G4462"/>
      <c r="H4462" s="14"/>
      <c r="I4462" s="14"/>
      <c r="K4462"/>
      <c r="L4462"/>
      <c r="M4462"/>
      <c r="N4462"/>
      <c r="O4462"/>
      <c r="P4462"/>
      <c r="S4462"/>
    </row>
    <row r="4463" spans="1:19" x14ac:dyDescent="0.3">
      <c r="A4463" s="25"/>
      <c r="B4463"/>
      <c r="C4463"/>
      <c r="D4463"/>
      <c r="E4463"/>
      <c r="F4463"/>
      <c r="G4463"/>
      <c r="H4463" s="14"/>
      <c r="I4463" s="14"/>
      <c r="K4463"/>
      <c r="L4463"/>
      <c r="M4463"/>
      <c r="N4463"/>
      <c r="O4463"/>
      <c r="P4463"/>
      <c r="S4463"/>
    </row>
    <row r="4464" spans="1:19" x14ac:dyDescent="0.3">
      <c r="A4464" s="25"/>
      <c r="B4464"/>
      <c r="C4464"/>
      <c r="D4464"/>
      <c r="E4464"/>
      <c r="F4464"/>
      <c r="G4464"/>
      <c r="H4464" s="14"/>
      <c r="I4464" s="14"/>
      <c r="K4464"/>
      <c r="L4464"/>
      <c r="M4464"/>
      <c r="N4464"/>
      <c r="O4464"/>
      <c r="P4464"/>
      <c r="S4464"/>
    </row>
    <row r="4465" spans="1:19" x14ac:dyDescent="0.3">
      <c r="A4465" s="25"/>
      <c r="B4465"/>
      <c r="C4465"/>
      <c r="D4465"/>
      <c r="E4465"/>
      <c r="F4465"/>
      <c r="G4465"/>
      <c r="H4465" s="14"/>
      <c r="I4465" s="14"/>
      <c r="K4465"/>
      <c r="L4465"/>
      <c r="M4465"/>
      <c r="N4465"/>
      <c r="O4465"/>
      <c r="P4465"/>
      <c r="S4465"/>
    </row>
    <row r="4466" spans="1:19" x14ac:dyDescent="0.3">
      <c r="A4466" s="25"/>
      <c r="B4466"/>
      <c r="C4466"/>
      <c r="D4466"/>
      <c r="E4466"/>
      <c r="F4466"/>
      <c r="G4466"/>
      <c r="H4466" s="14"/>
      <c r="I4466" s="14"/>
      <c r="K4466"/>
      <c r="L4466"/>
      <c r="M4466"/>
      <c r="N4466"/>
      <c r="O4466"/>
      <c r="P4466"/>
      <c r="S4466"/>
    </row>
    <row r="4467" spans="1:19" x14ac:dyDescent="0.3">
      <c r="A4467" s="25"/>
      <c r="B4467"/>
      <c r="C4467"/>
      <c r="D4467"/>
      <c r="E4467"/>
      <c r="F4467"/>
      <c r="G4467"/>
      <c r="H4467" s="26"/>
      <c r="I4467" s="26"/>
      <c r="K4467"/>
      <c r="L4467"/>
      <c r="M4467"/>
      <c r="N4467"/>
      <c r="O4467"/>
      <c r="P4467"/>
      <c r="S4467"/>
    </row>
    <row r="4468" spans="1:19" x14ac:dyDescent="0.3">
      <c r="A4468" s="25"/>
      <c r="B4468"/>
      <c r="C4468"/>
      <c r="D4468"/>
      <c r="E4468"/>
      <c r="F4468"/>
      <c r="G4468"/>
      <c r="H4468" s="26"/>
      <c r="I4468" s="26"/>
      <c r="K4468"/>
      <c r="L4468"/>
      <c r="M4468"/>
      <c r="N4468"/>
      <c r="O4468"/>
      <c r="P4468"/>
      <c r="S4468"/>
    </row>
    <row r="4469" spans="1:19" x14ac:dyDescent="0.3">
      <c r="A4469" s="25"/>
      <c r="B4469"/>
      <c r="C4469"/>
      <c r="D4469"/>
      <c r="E4469"/>
      <c r="F4469"/>
      <c r="G4469"/>
      <c r="H4469" s="26"/>
      <c r="I4469" s="26"/>
      <c r="K4469"/>
      <c r="L4469"/>
      <c r="M4469"/>
      <c r="N4469"/>
      <c r="O4469"/>
      <c r="P4469"/>
      <c r="S4469"/>
    </row>
    <row r="4470" spans="1:19" x14ac:dyDescent="0.3">
      <c r="A4470" s="25"/>
      <c r="B4470"/>
      <c r="C4470"/>
      <c r="D4470"/>
      <c r="E4470"/>
      <c r="F4470"/>
      <c r="G4470"/>
      <c r="H4470" s="26"/>
      <c r="I4470" s="26"/>
      <c r="K4470"/>
      <c r="L4470"/>
      <c r="M4470"/>
      <c r="N4470"/>
      <c r="O4470"/>
      <c r="P4470"/>
      <c r="S4470"/>
    </row>
    <row r="4471" spans="1:19" x14ac:dyDescent="0.3">
      <c r="A4471" s="25"/>
      <c r="B4471"/>
      <c r="C4471"/>
      <c r="D4471"/>
      <c r="E4471"/>
      <c r="F4471"/>
      <c r="G4471"/>
      <c r="H4471" s="26"/>
      <c r="I4471" s="26"/>
      <c r="K4471"/>
      <c r="L4471"/>
      <c r="M4471"/>
      <c r="N4471"/>
      <c r="O4471"/>
      <c r="P4471"/>
      <c r="S4471"/>
    </row>
    <row r="4472" spans="1:19" x14ac:dyDescent="0.3">
      <c r="A4472" s="25"/>
      <c r="B4472"/>
      <c r="C4472"/>
      <c r="D4472"/>
      <c r="E4472"/>
      <c r="F4472"/>
      <c r="G4472"/>
      <c r="H4472" s="26"/>
      <c r="I4472" s="26"/>
      <c r="K4472"/>
      <c r="L4472"/>
      <c r="M4472"/>
      <c r="N4472"/>
      <c r="O4472"/>
      <c r="P4472"/>
      <c r="S4472"/>
    </row>
    <row r="4473" spans="1:19" x14ac:dyDescent="0.3">
      <c r="A4473" s="25"/>
      <c r="B4473"/>
      <c r="C4473"/>
      <c r="D4473"/>
      <c r="E4473"/>
      <c r="F4473"/>
      <c r="G4473"/>
      <c r="H4473" s="26"/>
      <c r="I4473" s="26"/>
      <c r="K4473"/>
      <c r="L4473"/>
      <c r="M4473"/>
      <c r="N4473"/>
      <c r="O4473"/>
      <c r="P4473"/>
      <c r="S4473"/>
    </row>
    <row r="4474" spans="1:19" x14ac:dyDescent="0.3">
      <c r="A4474" s="25"/>
      <c r="B4474"/>
      <c r="C4474"/>
      <c r="D4474"/>
      <c r="E4474"/>
      <c r="F4474"/>
      <c r="G4474"/>
      <c r="H4474" s="26"/>
      <c r="I4474" s="26"/>
      <c r="K4474"/>
      <c r="L4474"/>
      <c r="M4474"/>
      <c r="N4474"/>
      <c r="O4474"/>
      <c r="P4474"/>
      <c r="S4474"/>
    </row>
    <row r="4475" spans="1:19" x14ac:dyDescent="0.3">
      <c r="A4475" s="25"/>
      <c r="B4475"/>
      <c r="C4475"/>
      <c r="D4475"/>
      <c r="E4475"/>
      <c r="F4475"/>
      <c r="G4475"/>
      <c r="H4475" s="14"/>
      <c r="I4475" s="26"/>
      <c r="K4475"/>
      <c r="L4475"/>
      <c r="M4475"/>
      <c r="N4475"/>
      <c r="O4475"/>
      <c r="P4475"/>
      <c r="S4475"/>
    </row>
    <row r="4476" spans="1:19" x14ac:dyDescent="0.3">
      <c r="A4476" s="25"/>
      <c r="B4476"/>
      <c r="C4476"/>
      <c r="D4476"/>
      <c r="E4476"/>
      <c r="F4476"/>
      <c r="G4476"/>
      <c r="H4476" s="14"/>
      <c r="I4476" s="26"/>
      <c r="K4476"/>
      <c r="L4476"/>
      <c r="M4476"/>
      <c r="N4476"/>
      <c r="O4476"/>
      <c r="P4476"/>
      <c r="S4476"/>
    </row>
    <row r="4477" spans="1:19" x14ac:dyDescent="0.3">
      <c r="A4477" s="25"/>
      <c r="B4477"/>
      <c r="C4477"/>
      <c r="D4477"/>
      <c r="E4477"/>
      <c r="F4477"/>
      <c r="G4477"/>
      <c r="H4477" s="14"/>
      <c r="I4477" s="26"/>
      <c r="K4477"/>
      <c r="L4477"/>
      <c r="M4477"/>
      <c r="N4477"/>
      <c r="O4477"/>
      <c r="P4477"/>
      <c r="S4477"/>
    </row>
    <row r="4478" spans="1:19" x14ac:dyDescent="0.3">
      <c r="A4478" s="25"/>
      <c r="B4478"/>
      <c r="C4478"/>
      <c r="D4478"/>
      <c r="E4478"/>
      <c r="F4478"/>
      <c r="G4478"/>
      <c r="H4478" s="14"/>
      <c r="I4478" s="26"/>
      <c r="K4478"/>
      <c r="L4478"/>
      <c r="M4478"/>
      <c r="N4478"/>
      <c r="O4478"/>
      <c r="P4478"/>
      <c r="S4478"/>
    </row>
    <row r="4479" spans="1:19" x14ac:dyDescent="0.3">
      <c r="A4479" s="25"/>
      <c r="B4479"/>
      <c r="C4479"/>
      <c r="D4479"/>
      <c r="E4479"/>
      <c r="F4479"/>
      <c r="G4479"/>
      <c r="H4479" s="26"/>
      <c r="I4479" s="26"/>
      <c r="K4479"/>
      <c r="L4479"/>
      <c r="M4479"/>
      <c r="N4479"/>
      <c r="O4479"/>
      <c r="P4479"/>
      <c r="S4479"/>
    </row>
    <row r="4480" spans="1:19" x14ac:dyDescent="0.3">
      <c r="A4480" s="25"/>
      <c r="B4480"/>
      <c r="C4480"/>
      <c r="D4480"/>
      <c r="E4480"/>
      <c r="F4480"/>
      <c r="G4480"/>
      <c r="H4480" s="26"/>
      <c r="I4480" s="26"/>
      <c r="K4480"/>
      <c r="L4480"/>
      <c r="M4480"/>
      <c r="N4480"/>
      <c r="O4480"/>
      <c r="P4480"/>
      <c r="S4480"/>
    </row>
    <row r="4481" spans="1:20" x14ac:dyDescent="0.3">
      <c r="A4481" s="25"/>
      <c r="B4481"/>
      <c r="C4481"/>
      <c r="D4481"/>
      <c r="E4481"/>
      <c r="F4481"/>
      <c r="G4481"/>
      <c r="H4481" s="26"/>
      <c r="I4481" s="26"/>
      <c r="K4481"/>
      <c r="L4481"/>
      <c r="M4481"/>
      <c r="N4481"/>
      <c r="O4481"/>
      <c r="P4481"/>
      <c r="S4481"/>
    </row>
    <row r="4482" spans="1:20" x14ac:dyDescent="0.3">
      <c r="A4482" s="25"/>
      <c r="B4482"/>
      <c r="C4482"/>
      <c r="D4482"/>
      <c r="E4482"/>
      <c r="F4482"/>
      <c r="G4482"/>
      <c r="H4482" s="26"/>
      <c r="I4482" s="26"/>
      <c r="K4482"/>
      <c r="L4482"/>
      <c r="M4482"/>
      <c r="N4482"/>
      <c r="O4482"/>
      <c r="P4482"/>
      <c r="S4482"/>
    </row>
    <row r="4483" spans="1:20" x14ac:dyDescent="0.3">
      <c r="A4483" s="25"/>
      <c r="B4483"/>
      <c r="C4483"/>
      <c r="D4483"/>
      <c r="E4483"/>
      <c r="F4483"/>
      <c r="G4483"/>
      <c r="H4483" s="26"/>
      <c r="I4483" s="26"/>
      <c r="K4483"/>
      <c r="L4483"/>
      <c r="M4483"/>
      <c r="N4483"/>
      <c r="O4483"/>
      <c r="P4483"/>
      <c r="S4483"/>
      <c r="T4483" s="7"/>
    </row>
    <row r="4484" spans="1:20" x14ac:dyDescent="0.3">
      <c r="A4484" s="25"/>
      <c r="B4484"/>
      <c r="C4484"/>
      <c r="D4484"/>
      <c r="E4484"/>
      <c r="F4484"/>
      <c r="G4484"/>
      <c r="H4484" s="26"/>
      <c r="I4484" s="26"/>
      <c r="K4484"/>
      <c r="L4484"/>
      <c r="M4484"/>
      <c r="N4484"/>
      <c r="O4484"/>
      <c r="P4484"/>
      <c r="S4484"/>
    </row>
    <row r="4485" spans="1:20" x14ac:dyDescent="0.3">
      <c r="A4485" s="25"/>
      <c r="B4485"/>
      <c r="C4485"/>
      <c r="D4485"/>
      <c r="E4485"/>
      <c r="F4485"/>
      <c r="G4485"/>
      <c r="H4485" s="26"/>
      <c r="I4485" s="26"/>
      <c r="K4485"/>
      <c r="L4485"/>
      <c r="M4485"/>
      <c r="N4485"/>
      <c r="O4485"/>
      <c r="P4485"/>
      <c r="S4485"/>
    </row>
    <row r="4486" spans="1:20" x14ac:dyDescent="0.3">
      <c r="A4486" s="25"/>
      <c r="B4486"/>
      <c r="C4486"/>
      <c r="D4486"/>
      <c r="E4486"/>
      <c r="F4486"/>
      <c r="G4486"/>
      <c r="H4486" s="26"/>
      <c r="I4486" s="26"/>
      <c r="K4486"/>
      <c r="L4486"/>
      <c r="M4486"/>
      <c r="N4486"/>
      <c r="O4486"/>
      <c r="P4486"/>
      <c r="S4486"/>
    </row>
    <row r="4487" spans="1:20" x14ac:dyDescent="0.3">
      <c r="A4487" s="25"/>
      <c r="B4487"/>
      <c r="C4487"/>
      <c r="D4487"/>
      <c r="E4487"/>
      <c r="F4487"/>
      <c r="G4487"/>
      <c r="H4487" s="26"/>
      <c r="I4487" s="26"/>
      <c r="K4487"/>
      <c r="L4487"/>
      <c r="M4487"/>
      <c r="N4487"/>
      <c r="O4487"/>
      <c r="P4487"/>
      <c r="S4487"/>
    </row>
    <row r="4488" spans="1:20" x14ac:dyDescent="0.3">
      <c r="A4488" s="25"/>
      <c r="B4488"/>
      <c r="C4488"/>
      <c r="D4488"/>
      <c r="E4488"/>
      <c r="F4488"/>
      <c r="G4488"/>
      <c r="H4488" s="26"/>
      <c r="I4488" s="26"/>
      <c r="K4488"/>
      <c r="L4488"/>
      <c r="M4488"/>
      <c r="N4488"/>
      <c r="O4488"/>
      <c r="P4488"/>
      <c r="S4488"/>
    </row>
    <row r="4489" spans="1:20" x14ac:dyDescent="0.3">
      <c r="A4489" s="25"/>
      <c r="B4489"/>
      <c r="C4489"/>
      <c r="D4489"/>
      <c r="E4489"/>
      <c r="F4489"/>
      <c r="G4489"/>
      <c r="H4489" s="26"/>
      <c r="I4489" s="26"/>
      <c r="K4489"/>
      <c r="L4489"/>
      <c r="M4489"/>
      <c r="N4489"/>
      <c r="O4489"/>
      <c r="P4489"/>
      <c r="S4489"/>
    </row>
    <row r="4490" spans="1:20" x14ac:dyDescent="0.3">
      <c r="A4490" s="25"/>
      <c r="B4490"/>
      <c r="C4490"/>
      <c r="D4490"/>
      <c r="E4490"/>
      <c r="F4490"/>
      <c r="G4490"/>
      <c r="H4490" s="26"/>
      <c r="I4490" s="26"/>
      <c r="K4490"/>
      <c r="L4490"/>
      <c r="M4490"/>
      <c r="N4490"/>
      <c r="O4490"/>
      <c r="P4490"/>
      <c r="S4490"/>
    </row>
    <row r="4491" spans="1:20" x14ac:dyDescent="0.3">
      <c r="A4491" s="25"/>
      <c r="B4491"/>
      <c r="C4491"/>
      <c r="D4491"/>
      <c r="E4491"/>
      <c r="F4491"/>
      <c r="G4491"/>
      <c r="H4491" s="26"/>
      <c r="I4491" s="26"/>
      <c r="K4491"/>
      <c r="L4491"/>
      <c r="M4491"/>
      <c r="N4491"/>
      <c r="O4491"/>
      <c r="P4491"/>
      <c r="S4491"/>
    </row>
    <row r="4492" spans="1:20" x14ac:dyDescent="0.3">
      <c r="A4492" s="25"/>
      <c r="B4492"/>
      <c r="C4492"/>
      <c r="D4492"/>
      <c r="E4492"/>
      <c r="F4492"/>
      <c r="G4492"/>
      <c r="H4492" s="26"/>
      <c r="I4492" s="26"/>
      <c r="K4492"/>
      <c r="L4492"/>
      <c r="M4492"/>
      <c r="N4492"/>
      <c r="O4492"/>
      <c r="P4492"/>
      <c r="S4492"/>
    </row>
    <row r="4493" spans="1:20" x14ac:dyDescent="0.3">
      <c r="A4493" s="25"/>
      <c r="B4493"/>
      <c r="C4493"/>
      <c r="D4493"/>
      <c r="E4493"/>
      <c r="F4493"/>
      <c r="G4493"/>
      <c r="H4493" s="26"/>
      <c r="I4493" s="26"/>
      <c r="K4493"/>
      <c r="L4493"/>
      <c r="M4493"/>
      <c r="N4493"/>
      <c r="O4493"/>
      <c r="P4493"/>
      <c r="S4493"/>
    </row>
    <row r="4494" spans="1:20" x14ac:dyDescent="0.3">
      <c r="A4494" s="25"/>
      <c r="B4494"/>
      <c r="C4494"/>
      <c r="D4494"/>
      <c r="E4494"/>
      <c r="F4494"/>
      <c r="G4494"/>
      <c r="H4494" s="26"/>
      <c r="I4494" s="26"/>
      <c r="K4494"/>
      <c r="L4494"/>
      <c r="M4494"/>
      <c r="N4494"/>
      <c r="O4494"/>
      <c r="P4494"/>
      <c r="S4494"/>
    </row>
    <row r="4495" spans="1:20" x14ac:dyDescent="0.3">
      <c r="A4495" s="25"/>
      <c r="B4495"/>
      <c r="C4495"/>
      <c r="D4495"/>
      <c r="E4495"/>
      <c r="F4495"/>
      <c r="G4495"/>
      <c r="H4495" s="26"/>
      <c r="I4495" s="26"/>
      <c r="K4495"/>
      <c r="L4495"/>
      <c r="M4495"/>
      <c r="N4495"/>
      <c r="O4495"/>
      <c r="P4495"/>
      <c r="S4495"/>
    </row>
    <row r="4496" spans="1:20" x14ac:dyDescent="0.3">
      <c r="A4496" s="25"/>
      <c r="B4496"/>
      <c r="C4496"/>
      <c r="D4496"/>
      <c r="E4496"/>
      <c r="F4496"/>
      <c r="G4496"/>
      <c r="H4496" s="26"/>
      <c r="I4496" s="26"/>
      <c r="K4496"/>
      <c r="L4496"/>
      <c r="M4496"/>
      <c r="N4496"/>
      <c r="O4496"/>
      <c r="P4496"/>
      <c r="S4496"/>
      <c r="T4496" s="7"/>
    </row>
    <row r="4497" spans="1:19" x14ac:dyDescent="0.3">
      <c r="A4497" s="25"/>
      <c r="B4497"/>
      <c r="C4497"/>
      <c r="D4497"/>
      <c r="E4497"/>
      <c r="F4497"/>
      <c r="G4497"/>
      <c r="H4497" s="26"/>
      <c r="I4497" s="26"/>
      <c r="K4497"/>
      <c r="L4497"/>
      <c r="M4497"/>
      <c r="N4497"/>
      <c r="O4497"/>
      <c r="P4497"/>
      <c r="S4497"/>
    </row>
    <row r="4498" spans="1:19" x14ac:dyDescent="0.3">
      <c r="A4498" s="25"/>
      <c r="B4498"/>
      <c r="C4498"/>
      <c r="D4498"/>
      <c r="E4498"/>
      <c r="F4498"/>
      <c r="G4498"/>
      <c r="H4498" s="26"/>
      <c r="I4498" s="26"/>
      <c r="K4498"/>
      <c r="L4498"/>
      <c r="M4498"/>
      <c r="N4498"/>
      <c r="O4498"/>
      <c r="P4498"/>
      <c r="S4498"/>
    </row>
    <row r="4499" spans="1:19" x14ac:dyDescent="0.3">
      <c r="A4499" s="25"/>
      <c r="B4499"/>
      <c r="C4499"/>
      <c r="D4499"/>
      <c r="E4499"/>
      <c r="F4499"/>
      <c r="G4499"/>
      <c r="H4499" s="26"/>
      <c r="I4499" s="26"/>
      <c r="K4499"/>
      <c r="L4499"/>
      <c r="M4499"/>
      <c r="N4499"/>
      <c r="O4499"/>
      <c r="P4499"/>
      <c r="S4499"/>
    </row>
    <row r="4500" spans="1:19" x14ac:dyDescent="0.3">
      <c r="A4500" s="25"/>
      <c r="B4500"/>
      <c r="C4500"/>
      <c r="D4500"/>
      <c r="E4500"/>
      <c r="F4500"/>
      <c r="G4500"/>
      <c r="H4500" s="26"/>
      <c r="I4500" s="26"/>
      <c r="K4500"/>
      <c r="L4500"/>
      <c r="M4500"/>
      <c r="N4500"/>
      <c r="O4500"/>
      <c r="P4500"/>
      <c r="S4500"/>
    </row>
    <row r="4501" spans="1:19" x14ac:dyDescent="0.3">
      <c r="A4501" s="25"/>
      <c r="B4501"/>
      <c r="C4501"/>
      <c r="D4501"/>
      <c r="E4501"/>
      <c r="F4501"/>
      <c r="G4501"/>
      <c r="H4501" s="26"/>
      <c r="I4501" s="26"/>
      <c r="K4501"/>
      <c r="L4501"/>
      <c r="M4501"/>
      <c r="N4501"/>
      <c r="O4501"/>
      <c r="P4501"/>
      <c r="S4501"/>
    </row>
    <row r="4502" spans="1:19" x14ac:dyDescent="0.3">
      <c r="A4502" s="25"/>
      <c r="B4502"/>
      <c r="C4502"/>
      <c r="D4502"/>
      <c r="E4502"/>
      <c r="F4502"/>
      <c r="G4502"/>
      <c r="H4502" s="26"/>
      <c r="I4502" s="26"/>
      <c r="K4502"/>
      <c r="L4502"/>
      <c r="M4502"/>
      <c r="N4502"/>
      <c r="O4502"/>
      <c r="P4502"/>
      <c r="S4502"/>
    </row>
    <row r="4503" spans="1:19" x14ac:dyDescent="0.3">
      <c r="A4503" s="25"/>
      <c r="B4503"/>
      <c r="C4503"/>
      <c r="D4503"/>
      <c r="E4503"/>
      <c r="F4503"/>
      <c r="G4503"/>
      <c r="H4503" s="26"/>
      <c r="I4503" s="26"/>
      <c r="K4503"/>
      <c r="L4503"/>
      <c r="M4503"/>
      <c r="N4503"/>
      <c r="O4503"/>
      <c r="P4503"/>
      <c r="S4503"/>
    </row>
    <row r="4504" spans="1:19" x14ac:dyDescent="0.3">
      <c r="A4504" s="25"/>
      <c r="B4504"/>
      <c r="C4504"/>
      <c r="D4504"/>
      <c r="E4504"/>
      <c r="F4504"/>
      <c r="G4504"/>
      <c r="H4504" s="14"/>
      <c r="I4504" s="14"/>
      <c r="K4504"/>
      <c r="L4504"/>
      <c r="M4504"/>
      <c r="N4504"/>
      <c r="O4504"/>
      <c r="P4504"/>
      <c r="S4504"/>
    </row>
    <row r="4505" spans="1:19" x14ac:dyDescent="0.3">
      <c r="A4505" s="25"/>
      <c r="B4505"/>
      <c r="C4505"/>
      <c r="D4505"/>
      <c r="E4505"/>
      <c r="F4505"/>
      <c r="G4505"/>
      <c r="H4505" s="26"/>
      <c r="I4505" s="26"/>
      <c r="K4505"/>
      <c r="L4505"/>
      <c r="M4505"/>
      <c r="N4505"/>
      <c r="O4505"/>
      <c r="P4505"/>
      <c r="S4505"/>
    </row>
    <row r="4506" spans="1:19" x14ac:dyDescent="0.3">
      <c r="A4506" s="25"/>
      <c r="B4506"/>
      <c r="C4506"/>
      <c r="D4506"/>
      <c r="E4506"/>
      <c r="F4506"/>
      <c r="G4506"/>
      <c r="H4506" s="26"/>
      <c r="I4506" s="26"/>
      <c r="K4506"/>
      <c r="L4506"/>
      <c r="M4506"/>
      <c r="N4506"/>
      <c r="O4506"/>
      <c r="P4506"/>
      <c r="S4506"/>
    </row>
    <row r="4507" spans="1:19" x14ac:dyDescent="0.3">
      <c r="A4507" s="25"/>
      <c r="B4507"/>
      <c r="C4507"/>
      <c r="D4507"/>
      <c r="E4507"/>
      <c r="F4507"/>
      <c r="G4507"/>
      <c r="H4507" s="26"/>
      <c r="I4507" s="26"/>
      <c r="K4507"/>
      <c r="L4507"/>
      <c r="M4507"/>
      <c r="N4507"/>
      <c r="O4507"/>
      <c r="P4507"/>
      <c r="S4507"/>
    </row>
    <row r="4508" spans="1:19" x14ac:dyDescent="0.3">
      <c r="A4508" s="25"/>
      <c r="B4508"/>
      <c r="C4508"/>
      <c r="D4508"/>
      <c r="E4508"/>
      <c r="F4508"/>
      <c r="G4508"/>
      <c r="H4508" s="26"/>
      <c r="I4508" s="26"/>
      <c r="K4508"/>
      <c r="L4508"/>
      <c r="M4508"/>
      <c r="N4508"/>
      <c r="O4508"/>
      <c r="P4508"/>
      <c r="S4508"/>
    </row>
    <row r="4509" spans="1:19" x14ac:dyDescent="0.3">
      <c r="A4509" s="25"/>
      <c r="B4509"/>
      <c r="C4509"/>
      <c r="D4509"/>
      <c r="E4509"/>
      <c r="F4509"/>
      <c r="G4509"/>
      <c r="H4509" s="26"/>
      <c r="I4509" s="26"/>
      <c r="K4509"/>
      <c r="L4509"/>
      <c r="M4509"/>
      <c r="N4509"/>
      <c r="O4509"/>
      <c r="P4509"/>
      <c r="S4509"/>
    </row>
    <row r="4510" spans="1:19" x14ac:dyDescent="0.3">
      <c r="A4510" s="25"/>
      <c r="B4510"/>
      <c r="C4510"/>
      <c r="D4510"/>
      <c r="E4510"/>
      <c r="F4510"/>
      <c r="G4510"/>
      <c r="H4510" s="26"/>
      <c r="I4510" s="26"/>
      <c r="K4510"/>
      <c r="L4510"/>
      <c r="M4510"/>
      <c r="N4510"/>
      <c r="O4510"/>
      <c r="P4510"/>
      <c r="S4510"/>
    </row>
    <row r="4511" spans="1:19" x14ac:dyDescent="0.3">
      <c r="A4511" s="25"/>
      <c r="B4511"/>
      <c r="C4511"/>
      <c r="D4511"/>
      <c r="E4511"/>
      <c r="F4511"/>
      <c r="G4511"/>
      <c r="H4511" s="26"/>
      <c r="I4511" s="26"/>
      <c r="K4511"/>
      <c r="L4511"/>
      <c r="M4511"/>
      <c r="N4511"/>
      <c r="O4511"/>
      <c r="P4511"/>
      <c r="S4511"/>
    </row>
    <row r="4512" spans="1:19" x14ac:dyDescent="0.3">
      <c r="A4512" s="25"/>
      <c r="B4512"/>
      <c r="C4512"/>
      <c r="D4512"/>
      <c r="E4512"/>
      <c r="F4512"/>
      <c r="G4512"/>
      <c r="H4512" s="26"/>
      <c r="I4512" s="26"/>
      <c r="K4512"/>
      <c r="L4512"/>
      <c r="M4512"/>
      <c r="N4512"/>
      <c r="O4512"/>
      <c r="P4512"/>
      <c r="S4512"/>
    </row>
    <row r="4513" spans="1:19" x14ac:dyDescent="0.3">
      <c r="A4513" s="25"/>
      <c r="B4513"/>
      <c r="C4513"/>
      <c r="D4513"/>
      <c r="E4513"/>
      <c r="F4513"/>
      <c r="G4513"/>
      <c r="H4513" s="26"/>
      <c r="I4513" s="26"/>
      <c r="K4513"/>
      <c r="L4513"/>
      <c r="M4513"/>
      <c r="N4513"/>
      <c r="O4513"/>
      <c r="P4513"/>
      <c r="S4513"/>
    </row>
    <row r="4514" spans="1:19" x14ac:dyDescent="0.3">
      <c r="A4514" s="25"/>
      <c r="B4514"/>
      <c r="C4514"/>
      <c r="D4514"/>
      <c r="E4514"/>
      <c r="F4514"/>
      <c r="G4514"/>
      <c r="H4514" s="26"/>
      <c r="I4514" s="26"/>
      <c r="K4514"/>
      <c r="L4514"/>
      <c r="M4514"/>
      <c r="N4514"/>
      <c r="O4514"/>
      <c r="P4514"/>
      <c r="S4514"/>
    </row>
    <row r="4515" spans="1:19" x14ac:dyDescent="0.3">
      <c r="A4515" s="25"/>
      <c r="B4515"/>
      <c r="C4515"/>
      <c r="D4515"/>
      <c r="E4515"/>
      <c r="F4515"/>
      <c r="G4515"/>
      <c r="H4515" s="26"/>
      <c r="I4515" s="26"/>
      <c r="K4515"/>
      <c r="L4515"/>
      <c r="M4515"/>
      <c r="N4515"/>
      <c r="O4515"/>
      <c r="P4515"/>
      <c r="S4515"/>
    </row>
    <row r="4516" spans="1:19" x14ac:dyDescent="0.3">
      <c r="A4516" s="25"/>
      <c r="B4516"/>
      <c r="C4516"/>
      <c r="D4516"/>
      <c r="E4516"/>
      <c r="F4516"/>
      <c r="G4516"/>
      <c r="H4516" s="26"/>
      <c r="I4516" s="26"/>
      <c r="K4516"/>
      <c r="L4516"/>
      <c r="M4516"/>
      <c r="N4516"/>
      <c r="O4516"/>
      <c r="P4516"/>
      <c r="S4516"/>
    </row>
    <row r="4517" spans="1:19" x14ac:dyDescent="0.3">
      <c r="A4517" s="25"/>
      <c r="B4517"/>
      <c r="C4517"/>
      <c r="D4517"/>
      <c r="E4517"/>
      <c r="F4517"/>
      <c r="G4517"/>
      <c r="H4517" s="26"/>
      <c r="I4517" s="26"/>
      <c r="K4517"/>
      <c r="L4517"/>
      <c r="M4517"/>
      <c r="N4517"/>
      <c r="O4517"/>
      <c r="P4517"/>
      <c r="S4517"/>
    </row>
    <row r="4518" spans="1:19" x14ac:dyDescent="0.3">
      <c r="A4518" s="25"/>
      <c r="B4518"/>
      <c r="C4518"/>
      <c r="D4518"/>
      <c r="E4518"/>
      <c r="F4518"/>
      <c r="G4518"/>
      <c r="H4518" s="26"/>
      <c r="I4518" s="26"/>
      <c r="K4518"/>
      <c r="L4518"/>
      <c r="M4518"/>
      <c r="N4518"/>
      <c r="O4518"/>
      <c r="P4518"/>
      <c r="S4518"/>
    </row>
    <row r="4519" spans="1:19" x14ac:dyDescent="0.3">
      <c r="A4519" s="25"/>
      <c r="B4519"/>
      <c r="C4519"/>
      <c r="D4519"/>
      <c r="E4519"/>
      <c r="F4519"/>
      <c r="G4519"/>
      <c r="H4519" s="26"/>
      <c r="I4519" s="26"/>
      <c r="K4519"/>
      <c r="L4519"/>
      <c r="M4519"/>
      <c r="N4519"/>
      <c r="O4519"/>
      <c r="P4519"/>
      <c r="S4519"/>
    </row>
    <row r="4520" spans="1:19" x14ac:dyDescent="0.3">
      <c r="A4520" s="25"/>
      <c r="B4520"/>
      <c r="C4520"/>
      <c r="D4520"/>
      <c r="E4520"/>
      <c r="F4520"/>
      <c r="G4520"/>
      <c r="H4520" s="26"/>
      <c r="I4520" s="26"/>
      <c r="K4520"/>
      <c r="L4520"/>
      <c r="M4520"/>
      <c r="N4520"/>
      <c r="O4520"/>
      <c r="P4520"/>
      <c r="S4520"/>
    </row>
    <row r="4521" spans="1:19" x14ac:dyDescent="0.3">
      <c r="A4521" s="25"/>
      <c r="B4521"/>
      <c r="C4521"/>
      <c r="D4521"/>
      <c r="E4521"/>
      <c r="F4521"/>
      <c r="G4521"/>
      <c r="H4521" s="26"/>
      <c r="I4521" s="26"/>
      <c r="K4521"/>
      <c r="L4521"/>
      <c r="M4521"/>
      <c r="N4521"/>
      <c r="O4521"/>
      <c r="P4521"/>
      <c r="S4521"/>
    </row>
    <row r="4522" spans="1:19" x14ac:dyDescent="0.3">
      <c r="A4522" s="25"/>
      <c r="B4522"/>
      <c r="C4522"/>
      <c r="D4522"/>
      <c r="E4522"/>
      <c r="F4522"/>
      <c r="G4522"/>
      <c r="H4522" s="14"/>
      <c r="I4522" s="14"/>
      <c r="K4522"/>
      <c r="L4522"/>
      <c r="M4522"/>
      <c r="N4522"/>
      <c r="O4522"/>
      <c r="P4522"/>
      <c r="S4522"/>
    </row>
    <row r="4523" spans="1:19" x14ac:dyDescent="0.3">
      <c r="A4523" s="25"/>
      <c r="B4523"/>
      <c r="C4523"/>
      <c r="D4523"/>
      <c r="E4523"/>
      <c r="F4523"/>
      <c r="G4523"/>
      <c r="H4523" s="14"/>
      <c r="I4523" s="14"/>
      <c r="K4523"/>
      <c r="L4523"/>
      <c r="M4523"/>
      <c r="N4523"/>
      <c r="O4523"/>
      <c r="P4523"/>
      <c r="S4523"/>
    </row>
    <row r="4524" spans="1:19" x14ac:dyDescent="0.3">
      <c r="A4524" s="25"/>
      <c r="B4524"/>
      <c r="C4524"/>
      <c r="D4524"/>
      <c r="E4524"/>
      <c r="F4524"/>
      <c r="G4524"/>
      <c r="H4524" s="14"/>
      <c r="I4524" s="14"/>
      <c r="K4524"/>
      <c r="L4524"/>
      <c r="M4524"/>
      <c r="N4524"/>
      <c r="O4524"/>
      <c r="P4524"/>
      <c r="S4524"/>
    </row>
    <row r="4525" spans="1:19" x14ac:dyDescent="0.3">
      <c r="A4525" s="25"/>
      <c r="B4525"/>
      <c r="C4525"/>
      <c r="D4525"/>
      <c r="E4525"/>
      <c r="F4525"/>
      <c r="G4525"/>
      <c r="H4525" s="14"/>
      <c r="I4525" s="14"/>
      <c r="K4525"/>
      <c r="L4525"/>
      <c r="M4525"/>
      <c r="N4525"/>
      <c r="O4525"/>
      <c r="P4525"/>
      <c r="S4525"/>
    </row>
    <row r="4526" spans="1:19" x14ac:dyDescent="0.3">
      <c r="A4526" s="25"/>
      <c r="B4526"/>
      <c r="C4526"/>
      <c r="D4526"/>
      <c r="E4526"/>
      <c r="F4526"/>
      <c r="G4526"/>
      <c r="H4526" s="14"/>
      <c r="I4526" s="14"/>
      <c r="K4526"/>
      <c r="L4526"/>
      <c r="M4526"/>
      <c r="N4526"/>
      <c r="O4526"/>
      <c r="P4526"/>
      <c r="S4526"/>
    </row>
    <row r="4527" spans="1:19" x14ac:dyDescent="0.3">
      <c r="A4527" s="25"/>
      <c r="B4527"/>
      <c r="C4527"/>
      <c r="D4527"/>
      <c r="E4527"/>
      <c r="F4527"/>
      <c r="G4527"/>
      <c r="H4527" s="14"/>
      <c r="I4527" s="14"/>
      <c r="K4527"/>
      <c r="L4527"/>
      <c r="M4527"/>
      <c r="N4527"/>
      <c r="O4527"/>
      <c r="P4527"/>
      <c r="S4527"/>
    </row>
    <row r="4528" spans="1:19" x14ac:dyDescent="0.3">
      <c r="A4528" s="25"/>
      <c r="B4528"/>
      <c r="C4528"/>
      <c r="D4528"/>
      <c r="E4528"/>
      <c r="F4528"/>
      <c r="G4528"/>
      <c r="H4528" s="14"/>
      <c r="I4528" s="14"/>
      <c r="K4528"/>
      <c r="L4528"/>
      <c r="M4528"/>
      <c r="N4528"/>
      <c r="O4528"/>
      <c r="P4528"/>
      <c r="S4528"/>
    </row>
    <row r="4529" spans="1:20" x14ac:dyDescent="0.3">
      <c r="A4529" s="25"/>
      <c r="B4529"/>
      <c r="C4529"/>
      <c r="D4529"/>
      <c r="E4529"/>
      <c r="F4529"/>
      <c r="G4529"/>
      <c r="H4529" s="14"/>
      <c r="I4529" s="14"/>
      <c r="K4529"/>
      <c r="L4529"/>
      <c r="M4529"/>
      <c r="N4529"/>
      <c r="O4529"/>
      <c r="P4529"/>
      <c r="S4529"/>
    </row>
    <row r="4530" spans="1:20" x14ac:dyDescent="0.3">
      <c r="A4530" s="25"/>
      <c r="B4530"/>
      <c r="C4530"/>
      <c r="D4530"/>
      <c r="E4530"/>
      <c r="F4530"/>
      <c r="G4530"/>
      <c r="H4530" s="14"/>
      <c r="I4530" s="26"/>
      <c r="K4530"/>
      <c r="L4530"/>
      <c r="M4530"/>
      <c r="N4530"/>
      <c r="O4530"/>
      <c r="P4530"/>
      <c r="S4530"/>
    </row>
    <row r="4531" spans="1:20" x14ac:dyDescent="0.3">
      <c r="A4531" s="25"/>
      <c r="B4531"/>
      <c r="C4531"/>
      <c r="D4531"/>
      <c r="E4531"/>
      <c r="F4531"/>
      <c r="G4531"/>
      <c r="H4531" s="14"/>
      <c r="I4531" s="26"/>
      <c r="K4531"/>
      <c r="L4531"/>
      <c r="M4531"/>
      <c r="N4531"/>
      <c r="O4531"/>
      <c r="P4531"/>
      <c r="S4531"/>
    </row>
    <row r="4532" spans="1:20" x14ac:dyDescent="0.3">
      <c r="A4532" s="25"/>
      <c r="B4532"/>
      <c r="C4532"/>
      <c r="D4532"/>
      <c r="E4532"/>
      <c r="F4532"/>
      <c r="G4532"/>
      <c r="H4532" s="14"/>
      <c r="I4532" s="26"/>
      <c r="K4532"/>
      <c r="L4532"/>
      <c r="M4532"/>
      <c r="N4532"/>
      <c r="O4532"/>
      <c r="P4532"/>
      <c r="S4532"/>
    </row>
    <row r="4533" spans="1:20" x14ac:dyDescent="0.3">
      <c r="A4533" s="25"/>
      <c r="B4533"/>
      <c r="C4533"/>
      <c r="D4533"/>
      <c r="E4533"/>
      <c r="F4533"/>
      <c r="G4533"/>
      <c r="H4533" s="14"/>
      <c r="I4533" s="26"/>
      <c r="K4533"/>
      <c r="L4533"/>
      <c r="M4533"/>
      <c r="N4533"/>
      <c r="O4533"/>
      <c r="P4533"/>
      <c r="S4533"/>
    </row>
    <row r="4534" spans="1:20" x14ac:dyDescent="0.3">
      <c r="A4534" s="25"/>
      <c r="B4534"/>
      <c r="C4534"/>
      <c r="D4534"/>
      <c r="E4534"/>
      <c r="F4534"/>
      <c r="G4534"/>
      <c r="H4534" s="26"/>
      <c r="I4534" s="26"/>
      <c r="K4534"/>
      <c r="L4534"/>
      <c r="M4534"/>
      <c r="N4534"/>
      <c r="O4534"/>
      <c r="P4534"/>
      <c r="S4534"/>
      <c r="T4534" s="7"/>
    </row>
    <row r="4535" spans="1:20" x14ac:dyDescent="0.3">
      <c r="A4535" s="25"/>
      <c r="B4535"/>
      <c r="C4535"/>
      <c r="D4535"/>
      <c r="E4535"/>
      <c r="F4535"/>
      <c r="G4535"/>
      <c r="H4535" s="26"/>
      <c r="I4535" s="26"/>
      <c r="K4535"/>
      <c r="L4535"/>
      <c r="M4535"/>
      <c r="N4535"/>
      <c r="O4535"/>
      <c r="P4535"/>
      <c r="S4535"/>
      <c r="T4535" s="7"/>
    </row>
    <row r="4536" spans="1:20" x14ac:dyDescent="0.3">
      <c r="A4536" s="25"/>
      <c r="B4536"/>
      <c r="C4536"/>
      <c r="D4536"/>
      <c r="E4536"/>
      <c r="F4536"/>
      <c r="G4536"/>
      <c r="H4536" s="26"/>
      <c r="I4536" s="26"/>
      <c r="K4536"/>
      <c r="L4536"/>
      <c r="M4536"/>
      <c r="N4536"/>
      <c r="O4536"/>
      <c r="P4536"/>
      <c r="S4536"/>
    </row>
    <row r="4537" spans="1:20" x14ac:dyDescent="0.3">
      <c r="A4537" s="25"/>
      <c r="B4537"/>
      <c r="C4537"/>
      <c r="D4537"/>
      <c r="E4537"/>
      <c r="F4537"/>
      <c r="G4537"/>
      <c r="H4537" s="26"/>
      <c r="I4537" s="26"/>
      <c r="K4537"/>
      <c r="L4537"/>
      <c r="M4537"/>
      <c r="N4537"/>
      <c r="O4537"/>
      <c r="P4537"/>
      <c r="S4537"/>
    </row>
    <row r="4538" spans="1:20" x14ac:dyDescent="0.3">
      <c r="A4538" s="25"/>
      <c r="B4538"/>
      <c r="C4538"/>
      <c r="D4538"/>
      <c r="E4538"/>
      <c r="F4538"/>
      <c r="G4538"/>
      <c r="H4538" s="26"/>
      <c r="I4538" s="26"/>
      <c r="K4538"/>
      <c r="L4538"/>
      <c r="M4538"/>
      <c r="N4538"/>
      <c r="O4538"/>
      <c r="P4538"/>
      <c r="S4538"/>
    </row>
    <row r="4539" spans="1:20" x14ac:dyDescent="0.3">
      <c r="A4539" s="25"/>
      <c r="B4539"/>
      <c r="C4539"/>
      <c r="D4539"/>
      <c r="E4539"/>
      <c r="F4539"/>
      <c r="G4539"/>
      <c r="H4539" s="14"/>
      <c r="I4539" s="14"/>
      <c r="K4539"/>
      <c r="L4539"/>
      <c r="M4539"/>
      <c r="N4539"/>
      <c r="O4539"/>
      <c r="P4539"/>
      <c r="S4539"/>
    </row>
    <row r="4540" spans="1:20" x14ac:dyDescent="0.3">
      <c r="A4540" s="25"/>
      <c r="B4540"/>
      <c r="C4540"/>
      <c r="D4540"/>
      <c r="E4540"/>
      <c r="F4540"/>
      <c r="G4540"/>
      <c r="H4540" s="14"/>
      <c r="I4540" s="14"/>
      <c r="K4540"/>
      <c r="L4540"/>
      <c r="M4540"/>
      <c r="N4540"/>
      <c r="O4540"/>
      <c r="P4540"/>
      <c r="S4540"/>
    </row>
    <row r="4541" spans="1:20" x14ac:dyDescent="0.3">
      <c r="A4541" s="25"/>
      <c r="B4541"/>
      <c r="C4541"/>
      <c r="D4541"/>
      <c r="E4541"/>
      <c r="F4541"/>
      <c r="G4541"/>
      <c r="H4541" s="14"/>
      <c r="I4541" s="14"/>
      <c r="K4541"/>
      <c r="L4541"/>
      <c r="M4541"/>
      <c r="N4541"/>
      <c r="O4541"/>
      <c r="P4541"/>
      <c r="S4541"/>
    </row>
    <row r="4542" spans="1:20" x14ac:dyDescent="0.3">
      <c r="A4542" s="25"/>
      <c r="B4542"/>
      <c r="C4542"/>
      <c r="D4542"/>
      <c r="E4542"/>
      <c r="F4542"/>
      <c r="G4542"/>
      <c r="H4542" s="14"/>
      <c r="I4542" s="14"/>
      <c r="K4542"/>
      <c r="L4542"/>
      <c r="M4542"/>
      <c r="N4542"/>
      <c r="O4542"/>
      <c r="P4542"/>
      <c r="S4542"/>
    </row>
    <row r="4543" spans="1:20" x14ac:dyDescent="0.3">
      <c r="A4543" s="25"/>
      <c r="B4543"/>
      <c r="C4543"/>
      <c r="D4543"/>
      <c r="E4543"/>
      <c r="F4543"/>
      <c r="G4543"/>
      <c r="H4543" s="14"/>
      <c r="I4543" s="14"/>
      <c r="K4543"/>
      <c r="L4543"/>
      <c r="M4543"/>
      <c r="N4543"/>
      <c r="O4543"/>
      <c r="P4543"/>
      <c r="S4543"/>
    </row>
    <row r="4544" spans="1:20" x14ac:dyDescent="0.3">
      <c r="A4544" s="25"/>
      <c r="B4544"/>
      <c r="C4544"/>
      <c r="D4544"/>
      <c r="E4544"/>
      <c r="F4544"/>
      <c r="G4544"/>
      <c r="H4544" s="14"/>
      <c r="I4544" s="14"/>
      <c r="K4544"/>
      <c r="L4544"/>
      <c r="M4544"/>
      <c r="N4544"/>
      <c r="O4544"/>
      <c r="P4544"/>
      <c r="S4544"/>
    </row>
    <row r="4545" spans="1:20" x14ac:dyDescent="0.3">
      <c r="A4545" s="25"/>
      <c r="B4545"/>
      <c r="C4545"/>
      <c r="D4545"/>
      <c r="E4545"/>
      <c r="F4545"/>
      <c r="G4545"/>
      <c r="H4545" s="14"/>
      <c r="I4545" s="14"/>
      <c r="K4545"/>
      <c r="L4545"/>
      <c r="M4545"/>
      <c r="N4545"/>
      <c r="O4545"/>
      <c r="P4545"/>
      <c r="S4545"/>
    </row>
    <row r="4546" spans="1:20" x14ac:dyDescent="0.3">
      <c r="A4546" s="25"/>
      <c r="B4546"/>
      <c r="C4546"/>
      <c r="D4546"/>
      <c r="E4546"/>
      <c r="F4546"/>
      <c r="G4546"/>
      <c r="H4546" s="14"/>
      <c r="I4546" s="14"/>
      <c r="K4546"/>
      <c r="L4546"/>
      <c r="M4546"/>
      <c r="N4546"/>
      <c r="O4546"/>
      <c r="P4546"/>
      <c r="S4546"/>
    </row>
    <row r="4547" spans="1:20" x14ac:dyDescent="0.3">
      <c r="A4547" s="25"/>
      <c r="B4547"/>
      <c r="C4547"/>
      <c r="D4547"/>
      <c r="E4547"/>
      <c r="F4547"/>
      <c r="G4547"/>
      <c r="H4547" s="14"/>
      <c r="I4547" s="14"/>
      <c r="K4547"/>
      <c r="L4547"/>
      <c r="M4547"/>
      <c r="N4547"/>
      <c r="O4547"/>
      <c r="P4547"/>
      <c r="S4547"/>
    </row>
    <row r="4548" spans="1:20" x14ac:dyDescent="0.3">
      <c r="A4548" s="25"/>
      <c r="B4548"/>
      <c r="C4548"/>
      <c r="D4548"/>
      <c r="E4548"/>
      <c r="F4548"/>
      <c r="G4548"/>
      <c r="H4548" s="14"/>
      <c r="I4548" s="14"/>
      <c r="K4548"/>
      <c r="L4548"/>
      <c r="M4548"/>
      <c r="N4548"/>
      <c r="O4548"/>
      <c r="P4548"/>
      <c r="S4548"/>
    </row>
    <row r="4549" spans="1:20" x14ac:dyDescent="0.3">
      <c r="A4549" s="25"/>
      <c r="B4549"/>
      <c r="C4549"/>
      <c r="D4549"/>
      <c r="E4549"/>
      <c r="F4549"/>
      <c r="G4549"/>
      <c r="H4549" s="26"/>
      <c r="I4549" s="26"/>
      <c r="K4549"/>
      <c r="L4549"/>
      <c r="M4549"/>
      <c r="N4549"/>
      <c r="O4549"/>
      <c r="P4549"/>
      <c r="S4549"/>
    </row>
    <row r="4550" spans="1:20" x14ac:dyDescent="0.3">
      <c r="A4550" s="25"/>
      <c r="B4550"/>
      <c r="C4550"/>
      <c r="D4550"/>
      <c r="E4550"/>
      <c r="F4550"/>
      <c r="G4550"/>
      <c r="H4550" s="26"/>
      <c r="I4550" s="26"/>
      <c r="K4550"/>
      <c r="L4550"/>
      <c r="M4550"/>
      <c r="N4550"/>
      <c r="O4550"/>
      <c r="P4550"/>
      <c r="S4550"/>
    </row>
    <row r="4551" spans="1:20" x14ac:dyDescent="0.3">
      <c r="A4551" s="25"/>
      <c r="B4551"/>
      <c r="C4551"/>
      <c r="D4551"/>
      <c r="E4551"/>
      <c r="F4551"/>
      <c r="G4551"/>
      <c r="H4551" s="26"/>
      <c r="I4551" s="26"/>
      <c r="K4551"/>
      <c r="L4551"/>
      <c r="M4551"/>
      <c r="N4551"/>
      <c r="O4551"/>
      <c r="P4551"/>
      <c r="S4551"/>
      <c r="T4551" s="7"/>
    </row>
    <row r="4552" spans="1:20" x14ac:dyDescent="0.3">
      <c r="A4552" s="25"/>
      <c r="B4552"/>
      <c r="C4552"/>
      <c r="D4552"/>
      <c r="E4552"/>
      <c r="F4552"/>
      <c r="G4552"/>
      <c r="H4552" s="26"/>
      <c r="I4552" s="26"/>
      <c r="K4552"/>
      <c r="L4552"/>
      <c r="M4552"/>
      <c r="N4552"/>
      <c r="O4552"/>
      <c r="P4552"/>
      <c r="S4552"/>
    </row>
    <row r="4553" spans="1:20" x14ac:dyDescent="0.3">
      <c r="A4553" s="25"/>
      <c r="B4553"/>
      <c r="C4553"/>
      <c r="D4553"/>
      <c r="E4553"/>
      <c r="F4553"/>
      <c r="G4553"/>
      <c r="H4553" s="26"/>
      <c r="I4553" s="26"/>
      <c r="K4553"/>
      <c r="L4553"/>
      <c r="M4553"/>
      <c r="N4553"/>
      <c r="O4553"/>
      <c r="P4553"/>
      <c r="S4553"/>
    </row>
    <row r="4554" spans="1:20" x14ac:dyDescent="0.3">
      <c r="A4554" s="25"/>
      <c r="B4554"/>
      <c r="C4554"/>
      <c r="D4554"/>
      <c r="E4554"/>
      <c r="F4554"/>
      <c r="G4554"/>
      <c r="H4554" s="26"/>
      <c r="I4554" s="26"/>
      <c r="K4554"/>
      <c r="L4554"/>
      <c r="M4554"/>
      <c r="N4554"/>
      <c r="O4554"/>
      <c r="P4554"/>
      <c r="S4554"/>
    </row>
    <row r="4555" spans="1:20" x14ac:dyDescent="0.3">
      <c r="A4555" s="25"/>
      <c r="B4555"/>
      <c r="C4555"/>
      <c r="D4555"/>
      <c r="E4555"/>
      <c r="F4555"/>
      <c r="G4555"/>
      <c r="H4555" s="26"/>
      <c r="I4555" s="26"/>
      <c r="K4555"/>
      <c r="L4555"/>
      <c r="M4555"/>
      <c r="N4555"/>
      <c r="O4555"/>
      <c r="P4555"/>
      <c r="S4555"/>
    </row>
    <row r="4556" spans="1:20" x14ac:dyDescent="0.3">
      <c r="A4556" s="25"/>
      <c r="B4556"/>
      <c r="C4556"/>
      <c r="D4556"/>
      <c r="E4556"/>
      <c r="F4556"/>
      <c r="G4556"/>
      <c r="H4556" s="26"/>
      <c r="I4556" s="26"/>
      <c r="K4556"/>
      <c r="L4556"/>
      <c r="M4556"/>
      <c r="N4556"/>
      <c r="O4556"/>
      <c r="P4556"/>
      <c r="S4556"/>
    </row>
    <row r="4557" spans="1:20" x14ac:dyDescent="0.3">
      <c r="A4557" s="25"/>
      <c r="B4557"/>
      <c r="C4557"/>
      <c r="D4557"/>
      <c r="E4557"/>
      <c r="F4557"/>
      <c r="G4557"/>
      <c r="H4557" s="26"/>
      <c r="I4557" s="26"/>
      <c r="K4557"/>
      <c r="L4557"/>
      <c r="M4557"/>
      <c r="N4557"/>
      <c r="O4557"/>
      <c r="P4557"/>
      <c r="S4557"/>
    </row>
    <row r="4558" spans="1:20" x14ac:dyDescent="0.3">
      <c r="A4558" s="25"/>
      <c r="B4558"/>
      <c r="C4558"/>
      <c r="D4558"/>
      <c r="E4558"/>
      <c r="F4558"/>
      <c r="G4558"/>
      <c r="H4558" s="26"/>
      <c r="I4558" s="26"/>
      <c r="K4558"/>
      <c r="L4558"/>
      <c r="M4558"/>
      <c r="N4558"/>
      <c r="O4558"/>
      <c r="P4558"/>
      <c r="S4558"/>
      <c r="T4558" s="7"/>
    </row>
    <row r="4559" spans="1:20" x14ac:dyDescent="0.3">
      <c r="A4559" s="25"/>
      <c r="B4559"/>
      <c r="C4559"/>
      <c r="D4559"/>
      <c r="E4559"/>
      <c r="F4559"/>
      <c r="G4559"/>
      <c r="H4559" s="26"/>
      <c r="I4559" s="26"/>
      <c r="K4559"/>
      <c r="L4559"/>
      <c r="M4559"/>
      <c r="N4559"/>
      <c r="O4559"/>
      <c r="P4559"/>
      <c r="S4559"/>
      <c r="T4559" s="7"/>
    </row>
    <row r="4560" spans="1:20" x14ac:dyDescent="0.3">
      <c r="A4560" s="25"/>
      <c r="B4560"/>
      <c r="C4560"/>
      <c r="D4560"/>
      <c r="E4560"/>
      <c r="F4560"/>
      <c r="G4560"/>
      <c r="H4560" s="26"/>
      <c r="I4560" s="26"/>
      <c r="K4560"/>
      <c r="L4560"/>
      <c r="M4560"/>
      <c r="N4560"/>
      <c r="O4560"/>
      <c r="P4560"/>
      <c r="S4560"/>
    </row>
    <row r="4561" spans="1:19" x14ac:dyDescent="0.3">
      <c r="A4561" s="25"/>
      <c r="B4561"/>
      <c r="C4561"/>
      <c r="D4561"/>
      <c r="E4561"/>
      <c r="F4561"/>
      <c r="G4561"/>
      <c r="H4561" s="26"/>
      <c r="I4561" s="26"/>
      <c r="K4561"/>
      <c r="L4561"/>
      <c r="M4561"/>
      <c r="N4561"/>
      <c r="O4561"/>
      <c r="P4561"/>
      <c r="S4561"/>
    </row>
    <row r="4562" spans="1:19" x14ac:dyDescent="0.3">
      <c r="A4562" s="25"/>
      <c r="B4562"/>
      <c r="C4562"/>
      <c r="D4562"/>
      <c r="E4562"/>
      <c r="F4562"/>
      <c r="G4562"/>
      <c r="H4562" s="26"/>
      <c r="I4562" s="26"/>
      <c r="K4562"/>
      <c r="L4562"/>
      <c r="M4562"/>
      <c r="N4562"/>
      <c r="O4562"/>
      <c r="P4562"/>
      <c r="S4562"/>
    </row>
    <row r="4563" spans="1:19" x14ac:dyDescent="0.3">
      <c r="A4563" s="25"/>
      <c r="B4563"/>
      <c r="C4563"/>
      <c r="D4563"/>
      <c r="E4563"/>
      <c r="F4563"/>
      <c r="G4563"/>
      <c r="H4563" s="26"/>
      <c r="I4563" s="26"/>
      <c r="K4563"/>
      <c r="L4563"/>
      <c r="M4563"/>
      <c r="N4563"/>
      <c r="O4563"/>
      <c r="P4563"/>
      <c r="S4563"/>
    </row>
    <row r="4564" spans="1:19" x14ac:dyDescent="0.3">
      <c r="A4564" s="25"/>
      <c r="B4564"/>
      <c r="C4564"/>
      <c r="D4564"/>
      <c r="E4564"/>
      <c r="F4564"/>
      <c r="G4564"/>
      <c r="H4564" s="26"/>
      <c r="I4564" s="26"/>
      <c r="K4564"/>
      <c r="L4564"/>
      <c r="M4564"/>
      <c r="N4564"/>
      <c r="O4564"/>
      <c r="P4564"/>
      <c r="S4564"/>
    </row>
    <row r="4565" spans="1:19" x14ac:dyDescent="0.3">
      <c r="A4565" s="25"/>
      <c r="B4565"/>
      <c r="C4565"/>
      <c r="D4565"/>
      <c r="E4565"/>
      <c r="F4565"/>
      <c r="G4565"/>
      <c r="H4565" s="26"/>
      <c r="I4565" s="26"/>
      <c r="K4565"/>
      <c r="L4565"/>
      <c r="M4565"/>
      <c r="N4565"/>
      <c r="O4565"/>
      <c r="P4565"/>
      <c r="S4565"/>
    </row>
    <row r="4566" spans="1:19" x14ac:dyDescent="0.3">
      <c r="A4566" s="25"/>
      <c r="B4566"/>
      <c r="C4566"/>
      <c r="D4566"/>
      <c r="E4566"/>
      <c r="F4566"/>
      <c r="G4566"/>
      <c r="H4566" s="26"/>
      <c r="I4566" s="26"/>
      <c r="K4566"/>
      <c r="L4566"/>
      <c r="M4566"/>
      <c r="N4566"/>
      <c r="O4566"/>
      <c r="P4566"/>
      <c r="S4566"/>
    </row>
    <row r="4567" spans="1:19" x14ac:dyDescent="0.3">
      <c r="A4567" s="25"/>
      <c r="B4567"/>
      <c r="C4567"/>
      <c r="D4567"/>
      <c r="E4567"/>
      <c r="F4567"/>
      <c r="G4567"/>
      <c r="H4567" s="26"/>
      <c r="I4567" s="26"/>
      <c r="K4567"/>
      <c r="L4567"/>
      <c r="M4567"/>
      <c r="N4567"/>
      <c r="O4567"/>
      <c r="P4567"/>
      <c r="S4567"/>
    </row>
    <row r="4568" spans="1:19" x14ac:dyDescent="0.3">
      <c r="A4568" s="25"/>
      <c r="B4568"/>
      <c r="C4568"/>
      <c r="D4568"/>
      <c r="E4568"/>
      <c r="F4568"/>
      <c r="G4568"/>
      <c r="H4568" s="26"/>
      <c r="I4568" s="26"/>
      <c r="K4568"/>
      <c r="L4568"/>
      <c r="M4568"/>
      <c r="N4568"/>
      <c r="O4568"/>
      <c r="P4568"/>
      <c r="S4568"/>
    </row>
    <row r="4569" spans="1:19" x14ac:dyDescent="0.3">
      <c r="A4569" s="25"/>
      <c r="B4569"/>
      <c r="C4569"/>
      <c r="D4569"/>
      <c r="E4569"/>
      <c r="F4569"/>
      <c r="G4569"/>
      <c r="H4569" s="14"/>
      <c r="I4569" s="14"/>
      <c r="K4569"/>
      <c r="L4569"/>
      <c r="M4569"/>
      <c r="N4569"/>
      <c r="O4569"/>
      <c r="P4569"/>
      <c r="S4569"/>
    </row>
    <row r="4570" spans="1:19" x14ac:dyDescent="0.3">
      <c r="A4570" s="25"/>
      <c r="B4570"/>
      <c r="C4570"/>
      <c r="D4570"/>
      <c r="E4570"/>
      <c r="F4570"/>
      <c r="G4570"/>
      <c r="H4570" s="14"/>
      <c r="I4570" s="14"/>
      <c r="K4570"/>
      <c r="L4570"/>
      <c r="M4570"/>
      <c r="N4570"/>
      <c r="O4570"/>
      <c r="P4570"/>
      <c r="S4570"/>
    </row>
    <row r="4571" spans="1:19" x14ac:dyDescent="0.3">
      <c r="A4571" s="25"/>
      <c r="B4571"/>
      <c r="C4571"/>
      <c r="D4571"/>
      <c r="E4571"/>
      <c r="F4571"/>
      <c r="G4571"/>
      <c r="H4571" s="14"/>
      <c r="I4571" s="14"/>
      <c r="K4571"/>
      <c r="L4571"/>
      <c r="M4571"/>
      <c r="N4571"/>
      <c r="O4571"/>
      <c r="P4571"/>
      <c r="S4571"/>
    </row>
    <row r="4572" spans="1:19" x14ac:dyDescent="0.3">
      <c r="A4572" s="25"/>
      <c r="B4572"/>
      <c r="C4572"/>
      <c r="D4572"/>
      <c r="E4572"/>
      <c r="F4572"/>
      <c r="G4572"/>
      <c r="H4572" s="14"/>
      <c r="I4572" s="14"/>
      <c r="K4572"/>
      <c r="L4572"/>
      <c r="M4572"/>
      <c r="N4572"/>
      <c r="O4572"/>
      <c r="P4572"/>
      <c r="S4572"/>
    </row>
    <row r="4573" spans="1:19" x14ac:dyDescent="0.3">
      <c r="A4573" s="25"/>
      <c r="B4573"/>
      <c r="C4573"/>
      <c r="D4573"/>
      <c r="E4573"/>
      <c r="F4573"/>
      <c r="G4573"/>
      <c r="H4573" s="14"/>
      <c r="I4573" s="14"/>
      <c r="K4573"/>
      <c r="L4573"/>
      <c r="M4573"/>
      <c r="N4573"/>
      <c r="O4573"/>
      <c r="P4573"/>
      <c r="S4573"/>
    </row>
    <row r="4574" spans="1:19" x14ac:dyDescent="0.3">
      <c r="A4574" s="25"/>
      <c r="B4574"/>
      <c r="C4574"/>
      <c r="D4574"/>
      <c r="E4574"/>
      <c r="F4574"/>
      <c r="G4574"/>
      <c r="H4574" s="26"/>
      <c r="I4574" s="14"/>
      <c r="K4574"/>
      <c r="L4574"/>
      <c r="M4574"/>
      <c r="N4574"/>
      <c r="O4574"/>
      <c r="P4574"/>
      <c r="S4574"/>
    </row>
    <row r="4575" spans="1:19" x14ac:dyDescent="0.3">
      <c r="A4575" s="25"/>
      <c r="B4575"/>
      <c r="C4575"/>
      <c r="D4575"/>
      <c r="E4575"/>
      <c r="F4575"/>
      <c r="G4575"/>
      <c r="H4575" s="26"/>
      <c r="I4575" s="14"/>
      <c r="K4575"/>
      <c r="L4575"/>
      <c r="M4575"/>
      <c r="N4575"/>
      <c r="O4575"/>
      <c r="P4575"/>
      <c r="S4575"/>
    </row>
    <row r="4576" spans="1:19" x14ac:dyDescent="0.3">
      <c r="A4576" s="25"/>
      <c r="B4576"/>
      <c r="C4576"/>
      <c r="D4576"/>
      <c r="E4576"/>
      <c r="F4576"/>
      <c r="G4576"/>
      <c r="H4576" s="26"/>
      <c r="I4576" s="14"/>
      <c r="K4576"/>
      <c r="L4576"/>
      <c r="M4576"/>
      <c r="N4576"/>
      <c r="O4576"/>
      <c r="P4576"/>
      <c r="S4576"/>
    </row>
    <row r="4577" spans="1:19" x14ac:dyDescent="0.3">
      <c r="A4577" s="25"/>
      <c r="B4577"/>
      <c r="C4577"/>
      <c r="D4577"/>
      <c r="E4577"/>
      <c r="F4577"/>
      <c r="G4577"/>
      <c r="H4577" s="26"/>
      <c r="I4577" s="14"/>
      <c r="K4577"/>
      <c r="L4577"/>
      <c r="M4577"/>
      <c r="N4577"/>
      <c r="O4577"/>
      <c r="P4577"/>
      <c r="S4577"/>
    </row>
    <row r="4578" spans="1:19" x14ac:dyDescent="0.3">
      <c r="A4578" s="25"/>
      <c r="B4578"/>
      <c r="C4578"/>
      <c r="D4578"/>
      <c r="E4578"/>
      <c r="F4578"/>
      <c r="G4578"/>
      <c r="H4578" s="26"/>
      <c r="I4578" s="14"/>
      <c r="K4578"/>
      <c r="L4578"/>
      <c r="M4578"/>
      <c r="N4578"/>
      <c r="O4578"/>
      <c r="P4578"/>
      <c r="S4578"/>
    </row>
    <row r="4579" spans="1:19" x14ac:dyDescent="0.3">
      <c r="A4579" s="25"/>
      <c r="B4579"/>
      <c r="C4579"/>
      <c r="D4579"/>
      <c r="E4579"/>
      <c r="F4579"/>
      <c r="G4579"/>
      <c r="H4579" s="26"/>
      <c r="I4579" s="26"/>
      <c r="K4579"/>
      <c r="L4579"/>
      <c r="M4579"/>
      <c r="N4579"/>
      <c r="O4579"/>
      <c r="P4579"/>
      <c r="S4579"/>
    </row>
    <row r="4580" spans="1:19" x14ac:dyDescent="0.3">
      <c r="A4580" s="25"/>
      <c r="B4580"/>
      <c r="C4580"/>
      <c r="D4580"/>
      <c r="E4580"/>
      <c r="F4580"/>
      <c r="G4580"/>
      <c r="H4580" s="26"/>
      <c r="I4580" s="26"/>
      <c r="K4580"/>
      <c r="L4580"/>
      <c r="M4580"/>
      <c r="N4580"/>
      <c r="O4580"/>
      <c r="P4580"/>
      <c r="S4580"/>
    </row>
    <row r="4581" spans="1:19" x14ac:dyDescent="0.3">
      <c r="A4581" s="25"/>
      <c r="B4581"/>
      <c r="C4581"/>
      <c r="D4581"/>
      <c r="E4581"/>
      <c r="F4581"/>
      <c r="G4581"/>
      <c r="H4581" s="26"/>
      <c r="I4581" s="26"/>
      <c r="K4581"/>
      <c r="L4581"/>
      <c r="M4581"/>
      <c r="N4581"/>
      <c r="O4581"/>
      <c r="P4581"/>
      <c r="S4581"/>
    </row>
    <row r="4582" spans="1:19" x14ac:dyDescent="0.3">
      <c r="A4582" s="25"/>
      <c r="B4582"/>
      <c r="C4582"/>
      <c r="D4582"/>
      <c r="E4582"/>
      <c r="F4582"/>
      <c r="G4582"/>
      <c r="H4582" s="26"/>
      <c r="I4582" s="26"/>
      <c r="K4582"/>
      <c r="L4582"/>
      <c r="M4582"/>
      <c r="N4582"/>
      <c r="O4582"/>
      <c r="P4582"/>
      <c r="S4582"/>
    </row>
    <row r="4583" spans="1:19" x14ac:dyDescent="0.3">
      <c r="A4583" s="25"/>
      <c r="B4583"/>
      <c r="C4583"/>
      <c r="D4583"/>
      <c r="E4583"/>
      <c r="F4583"/>
      <c r="G4583"/>
      <c r="H4583" s="26"/>
      <c r="I4583" s="26"/>
      <c r="K4583"/>
      <c r="L4583"/>
      <c r="M4583"/>
      <c r="N4583"/>
      <c r="O4583"/>
      <c r="P4583"/>
      <c r="S4583"/>
    </row>
    <row r="4584" spans="1:19" x14ac:dyDescent="0.3">
      <c r="A4584" s="25"/>
      <c r="B4584"/>
      <c r="C4584"/>
      <c r="D4584"/>
      <c r="E4584"/>
      <c r="F4584"/>
      <c r="G4584"/>
      <c r="H4584" s="26"/>
      <c r="I4584" s="26"/>
      <c r="K4584"/>
      <c r="L4584"/>
      <c r="M4584"/>
      <c r="N4584"/>
      <c r="O4584"/>
      <c r="P4584"/>
      <c r="S4584"/>
    </row>
    <row r="4585" spans="1:19" x14ac:dyDescent="0.3">
      <c r="A4585" s="25"/>
      <c r="B4585"/>
      <c r="C4585"/>
      <c r="D4585"/>
      <c r="E4585"/>
      <c r="F4585"/>
      <c r="G4585"/>
      <c r="H4585" s="26"/>
      <c r="I4585" s="26"/>
      <c r="K4585"/>
      <c r="L4585"/>
      <c r="M4585"/>
      <c r="N4585"/>
      <c r="O4585"/>
      <c r="P4585"/>
      <c r="S4585"/>
    </row>
    <row r="4586" spans="1:19" x14ac:dyDescent="0.3">
      <c r="A4586" s="25"/>
      <c r="B4586"/>
      <c r="C4586"/>
      <c r="D4586"/>
      <c r="E4586"/>
      <c r="F4586"/>
      <c r="G4586"/>
      <c r="H4586" s="26"/>
      <c r="I4586" s="26"/>
      <c r="K4586"/>
      <c r="L4586"/>
      <c r="M4586"/>
      <c r="N4586"/>
      <c r="O4586"/>
      <c r="P4586"/>
      <c r="S4586"/>
    </row>
    <row r="4587" spans="1:19" x14ac:dyDescent="0.3">
      <c r="A4587" s="25"/>
      <c r="B4587"/>
      <c r="C4587"/>
      <c r="D4587"/>
      <c r="E4587"/>
      <c r="F4587"/>
      <c r="G4587"/>
      <c r="H4587" s="26"/>
      <c r="I4587" s="26"/>
      <c r="K4587"/>
      <c r="L4587"/>
      <c r="M4587"/>
      <c r="N4587"/>
      <c r="O4587"/>
      <c r="P4587"/>
      <c r="S4587"/>
    </row>
    <row r="4588" spans="1:19" x14ac:dyDescent="0.3">
      <c r="A4588" s="25"/>
      <c r="B4588"/>
      <c r="C4588"/>
      <c r="D4588"/>
      <c r="E4588"/>
      <c r="F4588"/>
      <c r="G4588"/>
      <c r="H4588" s="26"/>
      <c r="I4588" s="26"/>
      <c r="K4588"/>
      <c r="L4588"/>
      <c r="M4588"/>
      <c r="N4588"/>
      <c r="O4588"/>
      <c r="P4588"/>
      <c r="S4588"/>
    </row>
    <row r="4589" spans="1:19" x14ac:dyDescent="0.3">
      <c r="A4589" s="25"/>
      <c r="B4589"/>
      <c r="C4589"/>
      <c r="D4589"/>
      <c r="E4589"/>
      <c r="F4589"/>
      <c r="G4589"/>
      <c r="H4589" s="26"/>
      <c r="I4589" s="26"/>
      <c r="K4589"/>
      <c r="L4589"/>
      <c r="M4589"/>
      <c r="N4589"/>
      <c r="O4589"/>
      <c r="P4589"/>
      <c r="S4589"/>
    </row>
    <row r="4590" spans="1:19" x14ac:dyDescent="0.3">
      <c r="A4590" s="25"/>
      <c r="B4590"/>
      <c r="C4590"/>
      <c r="D4590"/>
      <c r="E4590"/>
      <c r="F4590"/>
      <c r="G4590"/>
      <c r="H4590" s="26"/>
      <c r="I4590" s="26"/>
      <c r="K4590"/>
      <c r="L4590"/>
      <c r="M4590"/>
      <c r="N4590"/>
      <c r="O4590"/>
      <c r="P4590"/>
      <c r="S4590"/>
    </row>
    <row r="4591" spans="1:19" x14ac:dyDescent="0.3">
      <c r="A4591" s="25"/>
      <c r="B4591"/>
      <c r="C4591"/>
      <c r="D4591"/>
      <c r="E4591"/>
      <c r="F4591"/>
      <c r="G4591"/>
      <c r="H4591" s="26"/>
      <c r="I4591" s="26"/>
      <c r="K4591"/>
      <c r="L4591"/>
      <c r="M4591"/>
      <c r="N4591"/>
      <c r="O4591"/>
      <c r="P4591"/>
      <c r="S4591"/>
    </row>
    <row r="4592" spans="1:19" x14ac:dyDescent="0.3">
      <c r="A4592" s="25"/>
      <c r="B4592"/>
      <c r="C4592"/>
      <c r="D4592"/>
      <c r="E4592"/>
      <c r="F4592"/>
      <c r="G4592"/>
      <c r="H4592" s="26"/>
      <c r="I4592" s="26"/>
      <c r="K4592"/>
      <c r="L4592"/>
      <c r="M4592"/>
      <c r="N4592"/>
      <c r="O4592"/>
      <c r="P4592"/>
      <c r="S4592"/>
    </row>
    <row r="4593" spans="1:20" x14ac:dyDescent="0.3">
      <c r="A4593" s="25"/>
      <c r="B4593"/>
      <c r="C4593"/>
      <c r="D4593"/>
      <c r="E4593"/>
      <c r="F4593"/>
      <c r="G4593"/>
      <c r="H4593" s="26"/>
      <c r="I4593" s="26"/>
      <c r="K4593"/>
      <c r="L4593"/>
      <c r="M4593"/>
      <c r="N4593"/>
      <c r="O4593"/>
      <c r="P4593"/>
      <c r="S4593"/>
    </row>
    <row r="4594" spans="1:20" x14ac:dyDescent="0.3">
      <c r="A4594" s="25"/>
      <c r="B4594"/>
      <c r="C4594"/>
      <c r="D4594"/>
      <c r="E4594"/>
      <c r="F4594"/>
      <c r="G4594"/>
      <c r="H4594" s="14"/>
      <c r="I4594" s="14"/>
      <c r="K4594"/>
      <c r="L4594"/>
      <c r="M4594"/>
      <c r="N4594"/>
      <c r="O4594"/>
      <c r="P4594"/>
      <c r="S4594"/>
    </row>
    <row r="4595" spans="1:20" x14ac:dyDescent="0.3">
      <c r="A4595" s="25"/>
      <c r="B4595"/>
      <c r="C4595"/>
      <c r="D4595"/>
      <c r="E4595"/>
      <c r="F4595"/>
      <c r="G4595"/>
      <c r="H4595" s="14"/>
      <c r="I4595" s="14"/>
      <c r="K4595"/>
      <c r="L4595"/>
      <c r="M4595"/>
      <c r="N4595"/>
      <c r="O4595"/>
      <c r="P4595"/>
      <c r="S4595"/>
      <c r="T4595" s="7"/>
    </row>
    <row r="4596" spans="1:20" x14ac:dyDescent="0.3">
      <c r="A4596" s="25"/>
      <c r="B4596"/>
      <c r="C4596"/>
      <c r="D4596"/>
      <c r="E4596"/>
      <c r="F4596"/>
      <c r="G4596"/>
      <c r="H4596" s="14"/>
      <c r="I4596" s="14"/>
      <c r="K4596"/>
      <c r="L4596"/>
      <c r="M4596"/>
      <c r="N4596"/>
      <c r="O4596"/>
      <c r="P4596"/>
      <c r="S4596"/>
    </row>
    <row r="4597" spans="1:20" x14ac:dyDescent="0.3">
      <c r="A4597" s="25"/>
      <c r="B4597"/>
      <c r="C4597"/>
      <c r="D4597"/>
      <c r="E4597"/>
      <c r="F4597"/>
      <c r="G4597"/>
      <c r="H4597" s="14"/>
      <c r="I4597" s="14"/>
      <c r="K4597"/>
      <c r="L4597"/>
      <c r="M4597"/>
      <c r="N4597"/>
      <c r="O4597"/>
      <c r="P4597"/>
      <c r="S4597"/>
    </row>
    <row r="4598" spans="1:20" x14ac:dyDescent="0.3">
      <c r="A4598" s="25"/>
      <c r="B4598"/>
      <c r="C4598"/>
      <c r="D4598"/>
      <c r="E4598"/>
      <c r="F4598"/>
      <c r="G4598"/>
      <c r="H4598"/>
      <c r="I4598" s="14"/>
      <c r="K4598"/>
      <c r="L4598"/>
      <c r="M4598"/>
      <c r="N4598"/>
      <c r="O4598"/>
      <c r="P4598"/>
      <c r="S4598"/>
    </row>
    <row r="4599" spans="1:20" x14ac:dyDescent="0.3">
      <c r="A4599" s="25"/>
      <c r="B4599"/>
      <c r="C4599"/>
      <c r="D4599"/>
      <c r="E4599"/>
      <c r="F4599"/>
      <c r="G4599"/>
      <c r="H4599" s="26"/>
      <c r="I4599" s="26"/>
      <c r="K4599"/>
      <c r="L4599"/>
      <c r="M4599"/>
      <c r="N4599"/>
      <c r="O4599"/>
      <c r="P4599"/>
      <c r="S4599"/>
    </row>
    <row r="4600" spans="1:20" x14ac:dyDescent="0.3">
      <c r="A4600" s="25"/>
      <c r="B4600"/>
      <c r="C4600"/>
      <c r="D4600"/>
      <c r="E4600"/>
      <c r="F4600"/>
      <c r="G4600"/>
      <c r="H4600" s="26"/>
      <c r="I4600" s="26"/>
      <c r="K4600"/>
      <c r="L4600"/>
      <c r="M4600"/>
      <c r="N4600"/>
      <c r="O4600"/>
      <c r="P4600"/>
      <c r="S4600"/>
    </row>
    <row r="4601" spans="1:20" x14ac:dyDescent="0.3">
      <c r="A4601" s="25"/>
      <c r="B4601"/>
      <c r="C4601"/>
      <c r="D4601"/>
      <c r="E4601"/>
      <c r="F4601"/>
      <c r="G4601"/>
      <c r="H4601" s="26"/>
      <c r="I4601" s="26"/>
      <c r="K4601"/>
      <c r="L4601"/>
      <c r="M4601"/>
      <c r="N4601"/>
      <c r="O4601"/>
      <c r="P4601"/>
      <c r="S4601"/>
    </row>
    <row r="4602" spans="1:20" x14ac:dyDescent="0.3">
      <c r="A4602" s="25"/>
      <c r="B4602"/>
      <c r="C4602"/>
      <c r="D4602"/>
      <c r="E4602"/>
      <c r="F4602"/>
      <c r="G4602"/>
      <c r="H4602" s="26"/>
      <c r="I4602" s="26"/>
      <c r="K4602"/>
      <c r="L4602"/>
      <c r="M4602"/>
      <c r="N4602"/>
      <c r="O4602"/>
      <c r="P4602"/>
      <c r="S4602"/>
    </row>
    <row r="4603" spans="1:20" x14ac:dyDescent="0.3">
      <c r="A4603" s="25"/>
      <c r="B4603"/>
      <c r="C4603"/>
      <c r="D4603"/>
      <c r="E4603"/>
      <c r="F4603"/>
      <c r="G4603"/>
      <c r="H4603" s="26"/>
      <c r="I4603" s="26"/>
      <c r="K4603"/>
      <c r="L4603"/>
      <c r="M4603"/>
      <c r="N4603"/>
      <c r="O4603"/>
      <c r="P4603"/>
      <c r="S4603"/>
    </row>
    <row r="4604" spans="1:20" x14ac:dyDescent="0.3">
      <c r="A4604" s="25"/>
      <c r="B4604"/>
      <c r="C4604"/>
      <c r="D4604"/>
      <c r="E4604"/>
      <c r="F4604"/>
      <c r="G4604"/>
      <c r="H4604" s="26"/>
      <c r="I4604" s="26"/>
      <c r="K4604"/>
      <c r="L4604"/>
      <c r="M4604"/>
      <c r="N4604"/>
      <c r="O4604"/>
      <c r="P4604"/>
      <c r="S4604"/>
    </row>
    <row r="4605" spans="1:20" x14ac:dyDescent="0.3">
      <c r="A4605" s="25"/>
      <c r="B4605"/>
      <c r="C4605"/>
      <c r="D4605"/>
      <c r="E4605"/>
      <c r="F4605"/>
      <c r="G4605"/>
      <c r="H4605" s="26"/>
      <c r="I4605" s="26"/>
      <c r="K4605"/>
      <c r="L4605"/>
      <c r="M4605"/>
      <c r="N4605"/>
      <c r="O4605"/>
      <c r="P4605"/>
      <c r="S4605"/>
    </row>
    <row r="4606" spans="1:20" x14ac:dyDescent="0.3">
      <c r="A4606" s="25"/>
      <c r="B4606"/>
      <c r="C4606"/>
      <c r="D4606"/>
      <c r="E4606"/>
      <c r="F4606"/>
      <c r="G4606"/>
      <c r="H4606" s="26"/>
      <c r="I4606" s="26"/>
      <c r="K4606"/>
      <c r="L4606"/>
      <c r="M4606"/>
      <c r="N4606"/>
      <c r="O4606"/>
      <c r="P4606"/>
      <c r="S4606"/>
    </row>
    <row r="4607" spans="1:20" x14ac:dyDescent="0.3">
      <c r="A4607" s="25"/>
      <c r="B4607"/>
      <c r="C4607"/>
      <c r="D4607"/>
      <c r="E4607"/>
      <c r="F4607"/>
      <c r="G4607"/>
      <c r="H4607" s="26"/>
      <c r="I4607" s="26"/>
      <c r="K4607"/>
      <c r="L4607"/>
      <c r="M4607"/>
      <c r="N4607"/>
      <c r="O4607"/>
      <c r="P4607"/>
      <c r="S4607"/>
    </row>
    <row r="4608" spans="1:20" x14ac:dyDescent="0.3">
      <c r="A4608" s="25"/>
      <c r="B4608"/>
      <c r="C4608"/>
      <c r="D4608"/>
      <c r="E4608"/>
      <c r="F4608"/>
      <c r="G4608"/>
      <c r="H4608" s="26"/>
      <c r="I4608" s="26"/>
      <c r="K4608"/>
      <c r="L4608"/>
      <c r="M4608"/>
      <c r="N4608"/>
      <c r="O4608"/>
      <c r="P4608"/>
      <c r="S4608"/>
    </row>
    <row r="4609" spans="1:19" x14ac:dyDescent="0.3">
      <c r="A4609" s="25"/>
      <c r="B4609"/>
      <c r="C4609"/>
      <c r="D4609"/>
      <c r="E4609"/>
      <c r="F4609"/>
      <c r="G4609"/>
      <c r="H4609" s="26"/>
      <c r="I4609" s="26"/>
      <c r="K4609"/>
      <c r="L4609"/>
      <c r="M4609"/>
      <c r="N4609"/>
      <c r="O4609"/>
      <c r="P4609"/>
      <c r="S4609"/>
    </row>
    <row r="4610" spans="1:19" x14ac:dyDescent="0.3">
      <c r="A4610" s="25"/>
      <c r="B4610"/>
      <c r="C4610"/>
      <c r="D4610"/>
      <c r="E4610"/>
      <c r="F4610"/>
      <c r="G4610"/>
      <c r="H4610" s="26"/>
      <c r="I4610" s="26"/>
      <c r="K4610"/>
      <c r="L4610"/>
      <c r="M4610"/>
      <c r="N4610"/>
      <c r="O4610"/>
      <c r="P4610"/>
      <c r="S4610"/>
    </row>
    <row r="4611" spans="1:19" x14ac:dyDescent="0.3">
      <c r="A4611" s="25"/>
      <c r="B4611"/>
      <c r="C4611"/>
      <c r="D4611"/>
      <c r="E4611"/>
      <c r="F4611"/>
      <c r="G4611"/>
      <c r="H4611" s="26"/>
      <c r="I4611" s="26"/>
      <c r="K4611"/>
      <c r="L4611"/>
      <c r="M4611"/>
      <c r="N4611"/>
      <c r="O4611"/>
      <c r="P4611"/>
      <c r="S4611"/>
    </row>
    <row r="4612" spans="1:19" x14ac:dyDescent="0.3">
      <c r="A4612" s="25"/>
      <c r="B4612"/>
      <c r="C4612"/>
      <c r="D4612"/>
      <c r="E4612"/>
      <c r="F4612"/>
      <c r="G4612"/>
      <c r="H4612" s="26"/>
      <c r="I4612" s="26"/>
      <c r="K4612"/>
      <c r="L4612"/>
      <c r="M4612"/>
      <c r="N4612"/>
      <c r="O4612"/>
      <c r="P4612"/>
      <c r="S4612"/>
    </row>
    <row r="4613" spans="1:19" x14ac:dyDescent="0.3">
      <c r="A4613" s="25"/>
      <c r="B4613"/>
      <c r="C4613"/>
      <c r="D4613"/>
      <c r="E4613"/>
      <c r="F4613"/>
      <c r="G4613"/>
      <c r="H4613" s="26"/>
      <c r="I4613" s="26"/>
      <c r="K4613"/>
      <c r="L4613"/>
      <c r="M4613"/>
      <c r="N4613"/>
      <c r="O4613"/>
      <c r="P4613"/>
      <c r="S4613"/>
    </row>
    <row r="4614" spans="1:19" x14ac:dyDescent="0.3">
      <c r="A4614" s="25"/>
      <c r="B4614"/>
      <c r="C4614"/>
      <c r="D4614"/>
      <c r="E4614"/>
      <c r="F4614"/>
      <c r="G4614"/>
      <c r="H4614" s="26"/>
      <c r="I4614" s="26"/>
      <c r="K4614"/>
      <c r="L4614"/>
      <c r="M4614"/>
      <c r="N4614"/>
      <c r="O4614"/>
      <c r="P4614"/>
      <c r="S4614"/>
    </row>
    <row r="4615" spans="1:19" x14ac:dyDescent="0.3">
      <c r="A4615" s="25"/>
      <c r="B4615"/>
      <c r="C4615"/>
      <c r="D4615"/>
      <c r="E4615"/>
      <c r="F4615"/>
      <c r="G4615"/>
      <c r="H4615" s="26"/>
      <c r="I4615" s="26"/>
      <c r="K4615"/>
      <c r="L4615"/>
      <c r="M4615"/>
      <c r="N4615"/>
      <c r="O4615"/>
      <c r="P4615"/>
      <c r="S4615"/>
    </row>
    <row r="4616" spans="1:19" x14ac:dyDescent="0.3">
      <c r="A4616" s="25"/>
      <c r="B4616"/>
      <c r="C4616"/>
      <c r="D4616"/>
      <c r="E4616"/>
      <c r="F4616"/>
      <c r="G4616"/>
      <c r="H4616" s="26"/>
      <c r="I4616" s="26"/>
      <c r="K4616"/>
      <c r="L4616"/>
      <c r="M4616"/>
      <c r="N4616"/>
      <c r="O4616"/>
      <c r="P4616"/>
      <c r="S4616"/>
    </row>
    <row r="4617" spans="1:19" x14ac:dyDescent="0.3">
      <c r="A4617" s="25"/>
      <c r="B4617"/>
      <c r="C4617"/>
      <c r="D4617"/>
      <c r="E4617"/>
      <c r="F4617"/>
      <c r="G4617"/>
      <c r="H4617" s="26"/>
      <c r="I4617" s="26"/>
      <c r="K4617"/>
      <c r="L4617"/>
      <c r="M4617"/>
      <c r="N4617"/>
      <c r="O4617"/>
      <c r="P4617"/>
      <c r="S4617"/>
    </row>
    <row r="4618" spans="1:19" x14ac:dyDescent="0.3">
      <c r="A4618" s="25"/>
      <c r="B4618"/>
      <c r="C4618"/>
      <c r="D4618"/>
      <c r="E4618"/>
      <c r="F4618"/>
      <c r="G4618"/>
      <c r="H4618" s="26"/>
      <c r="I4618" s="26"/>
      <c r="K4618"/>
      <c r="L4618"/>
      <c r="M4618"/>
      <c r="N4618"/>
      <c r="O4618"/>
      <c r="P4618"/>
      <c r="S4618"/>
    </row>
    <row r="4619" spans="1:19" x14ac:dyDescent="0.3">
      <c r="A4619" s="25"/>
      <c r="B4619"/>
      <c r="C4619"/>
      <c r="D4619"/>
      <c r="E4619"/>
      <c r="F4619"/>
      <c r="G4619"/>
      <c r="H4619" s="26"/>
      <c r="I4619" s="26"/>
      <c r="K4619"/>
      <c r="L4619"/>
      <c r="M4619"/>
      <c r="N4619"/>
      <c r="O4619"/>
      <c r="P4619"/>
      <c r="S4619"/>
    </row>
    <row r="4620" spans="1:19" x14ac:dyDescent="0.3">
      <c r="A4620" s="25"/>
      <c r="B4620"/>
      <c r="C4620"/>
      <c r="D4620"/>
      <c r="E4620"/>
      <c r="F4620"/>
      <c r="G4620"/>
      <c r="H4620" s="26"/>
      <c r="I4620" s="26"/>
      <c r="K4620"/>
      <c r="L4620"/>
      <c r="M4620"/>
      <c r="N4620"/>
      <c r="O4620"/>
      <c r="P4620"/>
      <c r="S4620"/>
    </row>
    <row r="4621" spans="1:19" x14ac:dyDescent="0.3">
      <c r="A4621" s="25"/>
      <c r="B4621"/>
      <c r="C4621"/>
      <c r="D4621"/>
      <c r="E4621"/>
      <c r="F4621"/>
      <c r="G4621"/>
      <c r="H4621" s="26"/>
      <c r="I4621" s="26"/>
      <c r="K4621"/>
      <c r="L4621"/>
      <c r="M4621"/>
      <c r="N4621"/>
      <c r="O4621"/>
      <c r="P4621"/>
      <c r="S4621"/>
    </row>
    <row r="4622" spans="1:19" x14ac:dyDescent="0.3">
      <c r="A4622" s="25"/>
      <c r="B4622"/>
      <c r="C4622"/>
      <c r="D4622"/>
      <c r="E4622"/>
      <c r="F4622"/>
      <c r="G4622"/>
      <c r="H4622" s="26"/>
      <c r="I4622" s="26"/>
      <c r="K4622"/>
      <c r="L4622"/>
      <c r="M4622"/>
      <c r="N4622"/>
      <c r="O4622"/>
      <c r="P4622"/>
      <c r="S4622"/>
    </row>
    <row r="4623" spans="1:19" x14ac:dyDescent="0.3">
      <c r="A4623" s="25"/>
      <c r="B4623"/>
      <c r="C4623"/>
      <c r="D4623"/>
      <c r="E4623"/>
      <c r="F4623"/>
      <c r="G4623"/>
      <c r="H4623" s="26"/>
      <c r="I4623" s="26"/>
      <c r="K4623"/>
      <c r="L4623"/>
      <c r="M4623"/>
      <c r="N4623"/>
      <c r="O4623"/>
      <c r="P4623"/>
      <c r="S4623"/>
    </row>
    <row r="4624" spans="1:19" x14ac:dyDescent="0.3">
      <c r="A4624" s="25"/>
      <c r="B4624"/>
      <c r="C4624"/>
      <c r="D4624"/>
      <c r="E4624"/>
      <c r="F4624"/>
      <c r="G4624"/>
      <c r="H4624" s="26"/>
      <c r="I4624" s="26"/>
      <c r="K4624"/>
      <c r="L4624"/>
      <c r="M4624"/>
      <c r="N4624"/>
      <c r="O4624"/>
      <c r="P4624"/>
      <c r="S4624"/>
    </row>
    <row r="4625" spans="1:19" x14ac:dyDescent="0.3">
      <c r="A4625" s="25"/>
      <c r="B4625"/>
      <c r="C4625"/>
      <c r="D4625"/>
      <c r="E4625"/>
      <c r="F4625"/>
      <c r="G4625"/>
      <c r="H4625" s="26"/>
      <c r="I4625" s="26"/>
      <c r="K4625"/>
      <c r="L4625"/>
      <c r="M4625"/>
      <c r="N4625"/>
      <c r="O4625"/>
      <c r="P4625"/>
      <c r="S4625"/>
    </row>
    <row r="4626" spans="1:19" x14ac:dyDescent="0.3">
      <c r="A4626" s="25"/>
      <c r="B4626"/>
      <c r="C4626"/>
      <c r="D4626"/>
      <c r="E4626"/>
      <c r="F4626"/>
      <c r="G4626"/>
      <c r="H4626" s="26"/>
      <c r="I4626" s="26"/>
      <c r="K4626"/>
      <c r="L4626"/>
      <c r="M4626"/>
      <c r="N4626"/>
      <c r="O4626"/>
      <c r="P4626"/>
      <c r="S4626"/>
    </row>
    <row r="4627" spans="1:19" x14ac:dyDescent="0.3">
      <c r="A4627" s="25"/>
      <c r="B4627"/>
      <c r="C4627"/>
      <c r="D4627"/>
      <c r="E4627"/>
      <c r="F4627"/>
      <c r="G4627"/>
      <c r="H4627" s="26"/>
      <c r="I4627" s="26"/>
      <c r="K4627"/>
      <c r="L4627"/>
      <c r="M4627"/>
      <c r="N4627"/>
      <c r="O4627"/>
      <c r="P4627"/>
      <c r="S4627"/>
    </row>
    <row r="4628" spans="1:19" x14ac:dyDescent="0.3">
      <c r="A4628" s="25"/>
      <c r="B4628"/>
      <c r="C4628"/>
      <c r="D4628"/>
      <c r="E4628"/>
      <c r="F4628"/>
      <c r="G4628"/>
      <c r="H4628" s="26"/>
      <c r="I4628" s="26"/>
      <c r="K4628"/>
      <c r="L4628"/>
      <c r="M4628"/>
      <c r="N4628"/>
      <c r="O4628"/>
      <c r="P4628"/>
      <c r="S4628"/>
    </row>
    <row r="4629" spans="1:19" x14ac:dyDescent="0.3">
      <c r="A4629" s="25"/>
      <c r="B4629"/>
      <c r="C4629"/>
      <c r="D4629"/>
      <c r="E4629"/>
      <c r="F4629"/>
      <c r="G4629"/>
      <c r="H4629" s="26"/>
      <c r="I4629" s="26"/>
      <c r="K4629"/>
      <c r="L4629"/>
      <c r="M4629"/>
      <c r="N4629"/>
      <c r="O4629"/>
      <c r="P4629"/>
      <c r="S4629"/>
    </row>
    <row r="4630" spans="1:19" x14ac:dyDescent="0.3">
      <c r="A4630" s="25"/>
      <c r="B4630"/>
      <c r="C4630"/>
      <c r="D4630"/>
      <c r="E4630"/>
      <c r="F4630"/>
      <c r="G4630"/>
      <c r="H4630" s="26"/>
      <c r="I4630" s="26"/>
      <c r="K4630"/>
      <c r="L4630"/>
      <c r="M4630"/>
      <c r="N4630"/>
      <c r="O4630"/>
      <c r="P4630"/>
      <c r="S4630"/>
    </row>
    <row r="4631" spans="1:19" x14ac:dyDescent="0.3">
      <c r="A4631" s="25"/>
      <c r="B4631"/>
      <c r="C4631"/>
      <c r="D4631"/>
      <c r="E4631"/>
      <c r="F4631"/>
      <c r="G4631"/>
      <c r="H4631" s="26"/>
      <c r="I4631" s="26"/>
      <c r="K4631"/>
      <c r="L4631"/>
      <c r="M4631"/>
      <c r="N4631"/>
      <c r="O4631"/>
      <c r="P4631"/>
      <c r="S4631"/>
    </row>
    <row r="4632" spans="1:19" x14ac:dyDescent="0.3">
      <c r="A4632" s="25"/>
      <c r="B4632"/>
      <c r="C4632"/>
      <c r="D4632"/>
      <c r="E4632"/>
      <c r="F4632"/>
      <c r="G4632"/>
      <c r="H4632" s="26"/>
      <c r="I4632" s="26"/>
      <c r="K4632"/>
      <c r="L4632"/>
      <c r="M4632"/>
      <c r="N4632"/>
      <c r="O4632"/>
      <c r="P4632"/>
      <c r="S4632"/>
    </row>
    <row r="4633" spans="1:19" x14ac:dyDescent="0.3">
      <c r="A4633" s="25"/>
      <c r="B4633"/>
      <c r="C4633"/>
      <c r="D4633"/>
      <c r="E4633"/>
      <c r="F4633"/>
      <c r="G4633"/>
      <c r="H4633" s="26"/>
      <c r="I4633" s="26"/>
      <c r="K4633"/>
      <c r="L4633"/>
      <c r="M4633"/>
      <c r="N4633"/>
      <c r="O4633"/>
      <c r="P4633"/>
      <c r="S4633"/>
    </row>
    <row r="4634" spans="1:19" x14ac:dyDescent="0.3">
      <c r="A4634" s="25"/>
      <c r="B4634"/>
      <c r="C4634"/>
      <c r="D4634"/>
      <c r="E4634"/>
      <c r="F4634"/>
      <c r="G4634"/>
      <c r="H4634" s="26"/>
      <c r="I4634" s="26"/>
      <c r="K4634"/>
      <c r="L4634"/>
      <c r="M4634"/>
      <c r="N4634"/>
      <c r="O4634"/>
      <c r="P4634"/>
      <c r="S4634"/>
    </row>
    <row r="4635" spans="1:19" x14ac:dyDescent="0.3">
      <c r="A4635" s="25"/>
      <c r="B4635"/>
      <c r="C4635"/>
      <c r="D4635"/>
      <c r="E4635"/>
      <c r="F4635"/>
      <c r="G4635"/>
      <c r="H4635" s="26"/>
      <c r="I4635" s="26"/>
      <c r="K4635"/>
      <c r="L4635"/>
      <c r="M4635"/>
      <c r="N4635"/>
      <c r="O4635"/>
      <c r="P4635"/>
      <c r="S4635"/>
    </row>
    <row r="4636" spans="1:19" x14ac:dyDescent="0.3">
      <c r="A4636" s="25"/>
      <c r="B4636"/>
      <c r="C4636"/>
      <c r="D4636"/>
      <c r="E4636"/>
      <c r="F4636"/>
      <c r="G4636"/>
      <c r="H4636" s="26"/>
      <c r="I4636" s="26"/>
      <c r="K4636"/>
      <c r="L4636"/>
      <c r="M4636"/>
      <c r="N4636"/>
      <c r="O4636"/>
      <c r="P4636"/>
      <c r="S4636"/>
    </row>
    <row r="4637" spans="1:19" x14ac:dyDescent="0.3">
      <c r="A4637" s="25"/>
      <c r="B4637"/>
      <c r="C4637"/>
      <c r="D4637"/>
      <c r="E4637"/>
      <c r="F4637"/>
      <c r="G4637"/>
      <c r="H4637" s="14"/>
      <c r="I4637" s="14"/>
      <c r="K4637"/>
      <c r="L4637"/>
      <c r="M4637"/>
      <c r="N4637"/>
      <c r="O4637"/>
      <c r="P4637"/>
      <c r="S4637"/>
    </row>
    <row r="4638" spans="1:19" x14ac:dyDescent="0.3">
      <c r="A4638" s="25"/>
      <c r="B4638"/>
      <c r="C4638"/>
      <c r="D4638"/>
      <c r="E4638"/>
      <c r="F4638"/>
      <c r="G4638"/>
      <c r="H4638" s="14"/>
      <c r="I4638" s="14"/>
      <c r="K4638"/>
      <c r="L4638"/>
      <c r="M4638"/>
      <c r="N4638"/>
      <c r="O4638"/>
      <c r="P4638"/>
      <c r="S4638"/>
    </row>
    <row r="4639" spans="1:19" x14ac:dyDescent="0.3">
      <c r="A4639" s="25"/>
      <c r="B4639"/>
      <c r="C4639"/>
      <c r="D4639"/>
      <c r="E4639"/>
      <c r="F4639"/>
      <c r="G4639"/>
      <c r="H4639" s="14"/>
      <c r="I4639" s="14"/>
      <c r="K4639"/>
      <c r="L4639"/>
      <c r="M4639"/>
      <c r="N4639"/>
      <c r="O4639"/>
      <c r="P4639"/>
      <c r="S4639"/>
    </row>
    <row r="4640" spans="1:19" x14ac:dyDescent="0.3">
      <c r="A4640" s="25"/>
      <c r="B4640"/>
      <c r="C4640"/>
      <c r="D4640"/>
      <c r="E4640"/>
      <c r="F4640"/>
      <c r="G4640"/>
      <c r="H4640" s="14"/>
      <c r="I4640" s="14"/>
      <c r="K4640"/>
      <c r="L4640"/>
      <c r="M4640"/>
      <c r="N4640"/>
      <c r="O4640"/>
      <c r="P4640"/>
      <c r="S4640"/>
    </row>
    <row r="4641" spans="1:20" x14ac:dyDescent="0.3">
      <c r="A4641" s="25"/>
      <c r="B4641"/>
      <c r="C4641"/>
      <c r="D4641"/>
      <c r="E4641"/>
      <c r="F4641"/>
      <c r="G4641"/>
      <c r="H4641" s="14"/>
      <c r="I4641" s="14"/>
      <c r="K4641"/>
      <c r="L4641"/>
      <c r="M4641"/>
      <c r="N4641"/>
      <c r="O4641"/>
      <c r="P4641"/>
      <c r="S4641"/>
    </row>
    <row r="4642" spans="1:20" x14ac:dyDescent="0.3">
      <c r="A4642" s="25"/>
      <c r="B4642"/>
      <c r="C4642"/>
      <c r="D4642"/>
      <c r="E4642"/>
      <c r="F4642"/>
      <c r="G4642"/>
      <c r="H4642" s="14"/>
      <c r="I4642" s="14"/>
      <c r="K4642"/>
      <c r="L4642"/>
      <c r="M4642"/>
      <c r="N4642"/>
      <c r="O4642"/>
      <c r="P4642"/>
      <c r="S4642"/>
    </row>
    <row r="4643" spans="1:20" x14ac:dyDescent="0.3">
      <c r="A4643" s="25"/>
      <c r="B4643"/>
      <c r="C4643"/>
      <c r="D4643"/>
      <c r="E4643"/>
      <c r="F4643"/>
      <c r="G4643"/>
      <c r="H4643" s="26"/>
      <c r="I4643" s="26"/>
      <c r="K4643"/>
      <c r="L4643"/>
      <c r="M4643"/>
      <c r="N4643"/>
      <c r="O4643"/>
      <c r="P4643"/>
      <c r="S4643"/>
    </row>
    <row r="4644" spans="1:20" x14ac:dyDescent="0.3">
      <c r="A4644" s="25"/>
      <c r="B4644"/>
      <c r="C4644"/>
      <c r="D4644"/>
      <c r="E4644"/>
      <c r="F4644"/>
      <c r="G4644"/>
      <c r="H4644" s="26"/>
      <c r="I4644" s="26"/>
      <c r="K4644"/>
      <c r="L4644"/>
      <c r="M4644"/>
      <c r="N4644"/>
      <c r="O4644"/>
      <c r="P4644"/>
      <c r="S4644"/>
    </row>
    <row r="4645" spans="1:20" x14ac:dyDescent="0.3">
      <c r="A4645" s="25"/>
      <c r="B4645"/>
      <c r="C4645"/>
      <c r="D4645"/>
      <c r="E4645"/>
      <c r="F4645"/>
      <c r="G4645"/>
      <c r="H4645" s="26"/>
      <c r="I4645" s="26"/>
      <c r="K4645"/>
      <c r="L4645"/>
      <c r="M4645"/>
      <c r="N4645"/>
      <c r="O4645"/>
      <c r="P4645"/>
      <c r="S4645"/>
    </row>
    <row r="4646" spans="1:20" x14ac:dyDescent="0.3">
      <c r="A4646" s="25"/>
      <c r="B4646"/>
      <c r="C4646"/>
      <c r="D4646"/>
      <c r="E4646"/>
      <c r="F4646"/>
      <c r="G4646"/>
      <c r="H4646" s="26"/>
      <c r="I4646" s="26"/>
      <c r="K4646"/>
      <c r="L4646"/>
      <c r="M4646"/>
      <c r="N4646"/>
      <c r="O4646"/>
      <c r="P4646"/>
      <c r="S4646"/>
    </row>
    <row r="4647" spans="1:20" x14ac:dyDescent="0.3">
      <c r="A4647" s="25"/>
      <c r="B4647"/>
      <c r="C4647"/>
      <c r="D4647"/>
      <c r="E4647"/>
      <c r="F4647"/>
      <c r="G4647"/>
      <c r="H4647" s="26"/>
      <c r="I4647" s="26"/>
      <c r="K4647"/>
      <c r="L4647"/>
      <c r="M4647"/>
      <c r="N4647"/>
      <c r="O4647"/>
      <c r="P4647"/>
      <c r="S4647"/>
    </row>
    <row r="4648" spans="1:20" x14ac:dyDescent="0.3">
      <c r="A4648" s="25"/>
      <c r="B4648"/>
      <c r="C4648"/>
      <c r="D4648"/>
      <c r="E4648"/>
      <c r="F4648"/>
      <c r="G4648"/>
      <c r="H4648" s="26"/>
      <c r="I4648" s="26"/>
      <c r="K4648"/>
      <c r="L4648"/>
      <c r="M4648"/>
      <c r="N4648"/>
      <c r="O4648"/>
      <c r="P4648"/>
      <c r="S4648"/>
    </row>
    <row r="4649" spans="1:20" x14ac:dyDescent="0.3">
      <c r="A4649" s="25"/>
      <c r="B4649"/>
      <c r="C4649"/>
      <c r="D4649"/>
      <c r="E4649"/>
      <c r="F4649"/>
      <c r="G4649"/>
      <c r="H4649" s="26"/>
      <c r="I4649" s="26"/>
      <c r="K4649"/>
      <c r="L4649"/>
      <c r="M4649"/>
      <c r="N4649"/>
      <c r="O4649"/>
      <c r="P4649"/>
      <c r="S4649"/>
    </row>
    <row r="4650" spans="1:20" x14ac:dyDescent="0.3">
      <c r="A4650" s="25"/>
      <c r="B4650"/>
      <c r="C4650"/>
      <c r="D4650"/>
      <c r="E4650"/>
      <c r="F4650"/>
      <c r="G4650"/>
      <c r="H4650" s="26"/>
      <c r="I4650" s="26"/>
      <c r="K4650"/>
      <c r="L4650"/>
      <c r="M4650"/>
      <c r="N4650"/>
      <c r="O4650"/>
      <c r="P4650"/>
      <c r="S4650"/>
      <c r="T4650" s="7"/>
    </row>
    <row r="4651" spans="1:20" x14ac:dyDescent="0.3">
      <c r="A4651" s="25"/>
      <c r="B4651"/>
      <c r="C4651"/>
      <c r="D4651"/>
      <c r="E4651"/>
      <c r="F4651"/>
      <c r="G4651"/>
      <c r="H4651" s="26"/>
      <c r="I4651" s="26"/>
      <c r="K4651"/>
      <c r="L4651"/>
      <c r="M4651"/>
      <c r="N4651"/>
      <c r="O4651"/>
      <c r="P4651"/>
      <c r="S4651"/>
    </row>
    <row r="4652" spans="1:20" x14ac:dyDescent="0.3">
      <c r="A4652" s="25"/>
      <c r="B4652"/>
      <c r="C4652"/>
      <c r="D4652"/>
      <c r="E4652"/>
      <c r="F4652"/>
      <c r="G4652"/>
      <c r="H4652" s="26"/>
      <c r="I4652" s="26"/>
      <c r="K4652"/>
      <c r="L4652"/>
      <c r="M4652"/>
      <c r="N4652"/>
      <c r="O4652"/>
      <c r="P4652"/>
      <c r="S4652"/>
    </row>
    <row r="4653" spans="1:20" x14ac:dyDescent="0.3">
      <c r="A4653" s="25"/>
      <c r="B4653"/>
      <c r="C4653"/>
      <c r="D4653"/>
      <c r="E4653"/>
      <c r="F4653"/>
      <c r="G4653"/>
      <c r="H4653" s="26"/>
      <c r="I4653" s="26"/>
      <c r="K4653"/>
      <c r="L4653"/>
      <c r="M4653"/>
      <c r="N4653"/>
      <c r="O4653"/>
      <c r="P4653"/>
      <c r="S4653"/>
    </row>
    <row r="4654" spans="1:20" x14ac:dyDescent="0.3">
      <c r="A4654" s="25"/>
      <c r="B4654"/>
      <c r="C4654"/>
      <c r="D4654"/>
      <c r="E4654"/>
      <c r="F4654"/>
      <c r="G4654"/>
      <c r="H4654" s="26"/>
      <c r="I4654" s="26"/>
      <c r="K4654"/>
      <c r="L4654"/>
      <c r="M4654"/>
      <c r="N4654"/>
      <c r="O4654"/>
      <c r="P4654"/>
      <c r="S4654"/>
    </row>
    <row r="4655" spans="1:20" x14ac:dyDescent="0.3">
      <c r="A4655" s="25"/>
      <c r="B4655"/>
      <c r="C4655"/>
      <c r="D4655"/>
      <c r="E4655"/>
      <c r="F4655"/>
      <c r="G4655"/>
      <c r="H4655" s="14"/>
      <c r="I4655" s="14"/>
      <c r="K4655"/>
      <c r="L4655"/>
      <c r="M4655"/>
      <c r="N4655"/>
      <c r="O4655"/>
      <c r="P4655"/>
      <c r="S4655"/>
    </row>
    <row r="4656" spans="1:20" x14ac:dyDescent="0.3">
      <c r="A4656" s="25"/>
      <c r="B4656"/>
      <c r="C4656"/>
      <c r="D4656"/>
      <c r="E4656"/>
      <c r="F4656"/>
      <c r="G4656"/>
      <c r="H4656" s="14"/>
      <c r="I4656" s="14"/>
      <c r="K4656"/>
      <c r="L4656"/>
      <c r="M4656"/>
      <c r="N4656"/>
      <c r="O4656"/>
      <c r="P4656"/>
      <c r="S4656"/>
    </row>
    <row r="4657" spans="1:19" x14ac:dyDescent="0.3">
      <c r="A4657" s="25"/>
      <c r="B4657"/>
      <c r="C4657"/>
      <c r="D4657"/>
      <c r="E4657"/>
      <c r="F4657"/>
      <c r="G4657"/>
      <c r="H4657" s="14"/>
      <c r="I4657" s="14"/>
      <c r="K4657"/>
      <c r="L4657"/>
      <c r="M4657"/>
      <c r="N4657"/>
      <c r="O4657"/>
      <c r="P4657"/>
      <c r="S4657"/>
    </row>
    <row r="4658" spans="1:19" x14ac:dyDescent="0.3">
      <c r="A4658" s="25"/>
      <c r="B4658"/>
      <c r="C4658"/>
      <c r="D4658"/>
      <c r="E4658"/>
      <c r="F4658"/>
      <c r="G4658"/>
      <c r="H4658" s="14"/>
      <c r="I4658" s="14"/>
      <c r="K4658"/>
      <c r="L4658"/>
      <c r="M4658"/>
      <c r="N4658"/>
      <c r="O4658"/>
      <c r="P4658"/>
      <c r="S4658"/>
    </row>
    <row r="4659" spans="1:19" x14ac:dyDescent="0.3">
      <c r="A4659" s="25"/>
      <c r="B4659"/>
      <c r="C4659"/>
      <c r="D4659"/>
      <c r="E4659"/>
      <c r="F4659"/>
      <c r="G4659"/>
      <c r="H4659" s="14"/>
      <c r="I4659" s="14"/>
      <c r="K4659"/>
      <c r="L4659"/>
      <c r="M4659"/>
      <c r="N4659"/>
      <c r="O4659"/>
      <c r="P4659"/>
      <c r="S4659"/>
    </row>
    <row r="4660" spans="1:19" x14ac:dyDescent="0.3">
      <c r="A4660" s="25"/>
      <c r="B4660"/>
      <c r="C4660"/>
      <c r="D4660"/>
      <c r="E4660"/>
      <c r="F4660"/>
      <c r="G4660"/>
      <c r="H4660" s="14"/>
      <c r="I4660" s="14"/>
      <c r="K4660"/>
      <c r="L4660"/>
      <c r="M4660"/>
      <c r="N4660"/>
      <c r="O4660"/>
      <c r="P4660"/>
      <c r="S4660"/>
    </row>
    <row r="4661" spans="1:19" x14ac:dyDescent="0.3">
      <c r="A4661" s="25"/>
      <c r="B4661"/>
      <c r="C4661"/>
      <c r="D4661"/>
      <c r="E4661"/>
      <c r="F4661"/>
      <c r="G4661"/>
      <c r="H4661" s="26"/>
      <c r="I4661" s="26"/>
      <c r="K4661"/>
      <c r="L4661"/>
      <c r="M4661"/>
      <c r="N4661"/>
      <c r="O4661"/>
      <c r="P4661"/>
      <c r="S4661"/>
    </row>
    <row r="4662" spans="1:19" x14ac:dyDescent="0.3">
      <c r="A4662" s="25"/>
      <c r="B4662"/>
      <c r="C4662"/>
      <c r="D4662"/>
      <c r="E4662"/>
      <c r="F4662"/>
      <c r="G4662"/>
      <c r="H4662" s="26"/>
      <c r="I4662" s="26"/>
      <c r="K4662"/>
      <c r="L4662"/>
      <c r="M4662"/>
      <c r="N4662"/>
      <c r="O4662"/>
      <c r="P4662"/>
      <c r="S4662"/>
    </row>
    <row r="4663" spans="1:19" x14ac:dyDescent="0.3">
      <c r="A4663" s="25"/>
      <c r="B4663"/>
      <c r="C4663"/>
      <c r="D4663"/>
      <c r="E4663"/>
      <c r="F4663"/>
      <c r="G4663"/>
      <c r="H4663" s="26"/>
      <c r="I4663" s="26"/>
      <c r="K4663"/>
      <c r="L4663"/>
      <c r="M4663"/>
      <c r="N4663"/>
      <c r="O4663"/>
      <c r="P4663"/>
      <c r="S4663"/>
    </row>
    <row r="4664" spans="1:19" x14ac:dyDescent="0.3">
      <c r="A4664" s="25"/>
      <c r="B4664"/>
      <c r="C4664"/>
      <c r="D4664"/>
      <c r="E4664"/>
      <c r="F4664"/>
      <c r="G4664"/>
      <c r="H4664" s="26"/>
      <c r="I4664" s="26"/>
      <c r="K4664"/>
      <c r="L4664"/>
      <c r="M4664"/>
      <c r="N4664"/>
      <c r="O4664"/>
      <c r="P4664"/>
      <c r="S4664"/>
    </row>
    <row r="4665" spans="1:19" x14ac:dyDescent="0.3">
      <c r="A4665" s="25"/>
      <c r="B4665"/>
      <c r="C4665"/>
      <c r="D4665"/>
      <c r="E4665"/>
      <c r="F4665"/>
      <c r="G4665"/>
      <c r="H4665" s="26"/>
      <c r="I4665" s="26"/>
      <c r="K4665"/>
      <c r="L4665"/>
      <c r="M4665"/>
      <c r="N4665"/>
      <c r="O4665"/>
      <c r="P4665"/>
      <c r="S4665"/>
    </row>
    <row r="4666" spans="1:19" x14ac:dyDescent="0.3">
      <c r="A4666" s="25"/>
      <c r="B4666"/>
      <c r="C4666"/>
      <c r="D4666"/>
      <c r="E4666"/>
      <c r="F4666"/>
      <c r="G4666"/>
      <c r="H4666" s="26"/>
      <c r="I4666" s="26"/>
      <c r="K4666"/>
      <c r="L4666"/>
      <c r="M4666"/>
      <c r="N4666"/>
      <c r="O4666"/>
      <c r="P4666"/>
      <c r="S4666"/>
    </row>
    <row r="4667" spans="1:19" x14ac:dyDescent="0.3">
      <c r="A4667" s="25"/>
      <c r="B4667"/>
      <c r="C4667"/>
      <c r="D4667"/>
      <c r="E4667"/>
      <c r="F4667"/>
      <c r="G4667"/>
      <c r="H4667" s="26"/>
      <c r="I4667" s="26"/>
      <c r="K4667"/>
      <c r="L4667"/>
      <c r="M4667"/>
      <c r="N4667"/>
      <c r="O4667"/>
      <c r="P4667"/>
      <c r="S4667"/>
    </row>
    <row r="4668" spans="1:19" x14ac:dyDescent="0.3">
      <c r="A4668" s="25"/>
      <c r="B4668"/>
      <c r="C4668"/>
      <c r="D4668"/>
      <c r="E4668"/>
      <c r="F4668"/>
      <c r="G4668"/>
      <c r="H4668" s="26"/>
      <c r="I4668" s="26"/>
      <c r="K4668"/>
      <c r="L4668"/>
      <c r="M4668"/>
      <c r="N4668"/>
      <c r="O4668"/>
      <c r="P4668"/>
      <c r="S4668"/>
    </row>
    <row r="4669" spans="1:19" x14ac:dyDescent="0.3">
      <c r="A4669" s="25"/>
      <c r="B4669"/>
      <c r="C4669"/>
      <c r="D4669"/>
      <c r="E4669"/>
      <c r="F4669"/>
      <c r="G4669"/>
      <c r="H4669" s="26"/>
      <c r="I4669" s="26"/>
      <c r="K4669"/>
      <c r="L4669"/>
      <c r="M4669"/>
      <c r="N4669"/>
      <c r="O4669"/>
      <c r="P4669"/>
      <c r="S4669"/>
    </row>
    <row r="4670" spans="1:19" x14ac:dyDescent="0.3">
      <c r="A4670" s="25"/>
      <c r="B4670"/>
      <c r="C4670"/>
      <c r="D4670"/>
      <c r="E4670"/>
      <c r="F4670"/>
      <c r="G4670"/>
      <c r="H4670" s="26"/>
      <c r="I4670" s="26"/>
      <c r="K4670"/>
      <c r="L4670"/>
      <c r="M4670"/>
      <c r="N4670"/>
      <c r="O4670"/>
      <c r="P4670"/>
      <c r="S4670"/>
    </row>
    <row r="4671" spans="1:19" x14ac:dyDescent="0.3">
      <c r="A4671" s="25"/>
      <c r="B4671"/>
      <c r="C4671"/>
      <c r="D4671"/>
      <c r="E4671"/>
      <c r="F4671"/>
      <c r="G4671"/>
      <c r="H4671" s="26"/>
      <c r="I4671" s="26"/>
      <c r="K4671"/>
      <c r="L4671"/>
      <c r="M4671"/>
      <c r="N4671"/>
      <c r="O4671"/>
      <c r="P4671"/>
      <c r="S4671"/>
    </row>
    <row r="4672" spans="1:19" x14ac:dyDescent="0.3">
      <c r="A4672" s="25"/>
      <c r="B4672"/>
      <c r="C4672"/>
      <c r="D4672"/>
      <c r="E4672"/>
      <c r="F4672"/>
      <c r="G4672"/>
      <c r="H4672" s="26"/>
      <c r="I4672" s="26"/>
      <c r="K4672"/>
      <c r="L4672"/>
      <c r="M4672"/>
      <c r="N4672"/>
      <c r="O4672"/>
      <c r="P4672"/>
      <c r="S4672"/>
    </row>
    <row r="4673" spans="1:20" x14ac:dyDescent="0.3">
      <c r="A4673" s="25"/>
      <c r="B4673"/>
      <c r="C4673"/>
      <c r="D4673"/>
      <c r="E4673"/>
      <c r="F4673"/>
      <c r="G4673"/>
      <c r="H4673" s="26"/>
      <c r="I4673" s="26"/>
      <c r="K4673"/>
      <c r="L4673"/>
      <c r="M4673"/>
      <c r="N4673"/>
      <c r="O4673"/>
      <c r="P4673"/>
      <c r="S4673"/>
    </row>
    <row r="4674" spans="1:20" x14ac:dyDescent="0.3">
      <c r="A4674" s="25"/>
      <c r="B4674"/>
      <c r="C4674"/>
      <c r="D4674"/>
      <c r="E4674"/>
      <c r="F4674"/>
      <c r="G4674"/>
      <c r="H4674" s="26"/>
      <c r="I4674" s="26"/>
      <c r="K4674"/>
      <c r="L4674"/>
      <c r="M4674"/>
      <c r="N4674"/>
      <c r="O4674"/>
      <c r="P4674"/>
      <c r="S4674"/>
    </row>
    <row r="4675" spans="1:20" x14ac:dyDescent="0.3">
      <c r="A4675" s="25"/>
      <c r="B4675"/>
      <c r="C4675"/>
      <c r="D4675"/>
      <c r="E4675"/>
      <c r="F4675"/>
      <c r="G4675"/>
      <c r="H4675" s="26"/>
      <c r="I4675" s="26"/>
      <c r="K4675"/>
      <c r="L4675"/>
      <c r="M4675"/>
      <c r="N4675"/>
      <c r="O4675"/>
      <c r="P4675"/>
      <c r="S4675"/>
    </row>
    <row r="4676" spans="1:20" x14ac:dyDescent="0.3">
      <c r="A4676" s="25"/>
      <c r="B4676"/>
      <c r="C4676"/>
      <c r="D4676"/>
      <c r="E4676"/>
      <c r="F4676"/>
      <c r="G4676"/>
      <c r="H4676" s="26"/>
      <c r="I4676" s="26"/>
      <c r="K4676"/>
      <c r="L4676"/>
      <c r="M4676"/>
      <c r="N4676"/>
      <c r="O4676"/>
      <c r="P4676"/>
      <c r="S4676"/>
    </row>
    <row r="4677" spans="1:20" x14ac:dyDescent="0.3">
      <c r="A4677" s="25"/>
      <c r="B4677"/>
      <c r="C4677"/>
      <c r="D4677"/>
      <c r="E4677"/>
      <c r="F4677"/>
      <c r="G4677"/>
      <c r="H4677" s="26"/>
      <c r="I4677" s="26"/>
      <c r="K4677"/>
      <c r="L4677"/>
      <c r="M4677"/>
      <c r="N4677"/>
      <c r="O4677"/>
      <c r="P4677"/>
      <c r="S4677"/>
      <c r="T4677" s="7"/>
    </row>
    <row r="4678" spans="1:20" x14ac:dyDescent="0.3">
      <c r="A4678" s="25"/>
      <c r="B4678"/>
      <c r="C4678"/>
      <c r="D4678"/>
      <c r="E4678"/>
      <c r="F4678"/>
      <c r="G4678"/>
      <c r="H4678" s="26"/>
      <c r="I4678" s="26"/>
      <c r="K4678"/>
      <c r="L4678"/>
      <c r="M4678"/>
      <c r="N4678"/>
      <c r="O4678"/>
      <c r="P4678"/>
      <c r="S4678"/>
    </row>
    <row r="4679" spans="1:20" x14ac:dyDescent="0.3">
      <c r="A4679" s="25"/>
      <c r="B4679"/>
      <c r="C4679"/>
      <c r="D4679"/>
      <c r="E4679"/>
      <c r="F4679"/>
      <c r="G4679"/>
      <c r="H4679" s="26"/>
      <c r="I4679" s="26"/>
      <c r="K4679"/>
      <c r="L4679"/>
      <c r="M4679"/>
      <c r="N4679"/>
      <c r="O4679"/>
      <c r="P4679"/>
      <c r="S4679"/>
    </row>
    <row r="4680" spans="1:20" x14ac:dyDescent="0.3">
      <c r="A4680" s="25"/>
      <c r="B4680"/>
      <c r="C4680"/>
      <c r="D4680"/>
      <c r="E4680"/>
      <c r="F4680"/>
      <c r="G4680"/>
      <c r="H4680" s="26"/>
      <c r="I4680" s="26"/>
      <c r="K4680"/>
      <c r="L4680"/>
      <c r="M4680"/>
      <c r="N4680"/>
      <c r="O4680"/>
      <c r="P4680"/>
      <c r="S4680"/>
    </row>
    <row r="4681" spans="1:20" x14ac:dyDescent="0.3">
      <c r="A4681" s="25"/>
      <c r="B4681"/>
      <c r="C4681"/>
      <c r="D4681"/>
      <c r="E4681"/>
      <c r="F4681"/>
      <c r="G4681"/>
      <c r="H4681" s="14"/>
      <c r="I4681" s="14"/>
      <c r="K4681"/>
      <c r="L4681"/>
      <c r="M4681"/>
      <c r="N4681"/>
      <c r="O4681"/>
      <c r="P4681"/>
      <c r="S4681"/>
    </row>
    <row r="4682" spans="1:20" x14ac:dyDescent="0.3">
      <c r="A4682" s="25"/>
      <c r="B4682"/>
      <c r="C4682"/>
      <c r="D4682"/>
      <c r="E4682"/>
      <c r="F4682"/>
      <c r="G4682"/>
      <c r="H4682" s="14"/>
      <c r="I4682" s="14"/>
      <c r="K4682"/>
      <c r="L4682"/>
      <c r="M4682"/>
      <c r="N4682"/>
      <c r="O4682"/>
      <c r="P4682"/>
      <c r="S4682"/>
    </row>
    <row r="4683" spans="1:20" x14ac:dyDescent="0.3">
      <c r="A4683" s="25"/>
      <c r="B4683"/>
      <c r="C4683"/>
      <c r="D4683"/>
      <c r="E4683"/>
      <c r="F4683"/>
      <c r="G4683"/>
      <c r="H4683" s="14"/>
      <c r="I4683" s="14"/>
      <c r="K4683"/>
      <c r="L4683"/>
      <c r="M4683"/>
      <c r="N4683"/>
      <c r="O4683"/>
      <c r="P4683"/>
      <c r="S4683"/>
    </row>
    <row r="4684" spans="1:20" x14ac:dyDescent="0.3">
      <c r="A4684" s="25"/>
      <c r="B4684"/>
      <c r="C4684"/>
      <c r="D4684"/>
      <c r="E4684"/>
      <c r="F4684"/>
      <c r="G4684"/>
      <c r="H4684" s="14"/>
      <c r="I4684" s="14"/>
      <c r="K4684"/>
      <c r="L4684"/>
      <c r="M4684"/>
      <c r="N4684"/>
      <c r="O4684"/>
      <c r="P4684"/>
      <c r="S4684"/>
      <c r="T4684" s="7"/>
    </row>
    <row r="4685" spans="1:20" x14ac:dyDescent="0.3">
      <c r="A4685" s="25"/>
      <c r="B4685"/>
      <c r="C4685"/>
      <c r="D4685"/>
      <c r="E4685"/>
      <c r="F4685"/>
      <c r="G4685"/>
      <c r="H4685" s="14"/>
      <c r="I4685" s="14"/>
      <c r="K4685"/>
      <c r="L4685"/>
      <c r="M4685"/>
      <c r="N4685"/>
      <c r="O4685"/>
      <c r="P4685"/>
      <c r="S4685"/>
      <c r="T4685" s="7"/>
    </row>
    <row r="4686" spans="1:20" x14ac:dyDescent="0.3">
      <c r="A4686" s="25"/>
      <c r="B4686"/>
      <c r="C4686"/>
      <c r="D4686"/>
      <c r="E4686"/>
      <c r="F4686"/>
      <c r="G4686"/>
      <c r="H4686" s="14"/>
      <c r="I4686" s="14"/>
      <c r="K4686"/>
      <c r="L4686"/>
      <c r="M4686"/>
      <c r="N4686"/>
      <c r="O4686"/>
      <c r="P4686"/>
      <c r="S4686"/>
    </row>
    <row r="4687" spans="1:20" x14ac:dyDescent="0.3">
      <c r="A4687" s="25"/>
      <c r="B4687"/>
      <c r="C4687"/>
      <c r="D4687"/>
      <c r="E4687"/>
      <c r="F4687"/>
      <c r="G4687"/>
      <c r="H4687" s="14"/>
      <c r="I4687" s="14"/>
      <c r="K4687"/>
      <c r="L4687"/>
      <c r="M4687"/>
      <c r="N4687"/>
      <c r="O4687"/>
      <c r="P4687"/>
      <c r="S4687"/>
    </row>
    <row r="4688" spans="1:20" x14ac:dyDescent="0.3">
      <c r="A4688" s="25"/>
      <c r="B4688"/>
      <c r="C4688"/>
      <c r="D4688"/>
      <c r="E4688"/>
      <c r="F4688"/>
      <c r="G4688"/>
      <c r="H4688" s="14"/>
      <c r="I4688" s="14"/>
      <c r="K4688"/>
      <c r="L4688"/>
      <c r="M4688"/>
      <c r="N4688"/>
      <c r="O4688"/>
      <c r="P4688"/>
      <c r="S4688"/>
    </row>
    <row r="4689" spans="1:20" x14ac:dyDescent="0.3">
      <c r="A4689" s="25"/>
      <c r="B4689"/>
      <c r="C4689"/>
      <c r="D4689"/>
      <c r="E4689"/>
      <c r="F4689"/>
      <c r="G4689"/>
      <c r="H4689" s="14"/>
      <c r="I4689" s="14"/>
      <c r="K4689"/>
      <c r="L4689"/>
      <c r="M4689"/>
      <c r="N4689"/>
      <c r="O4689"/>
      <c r="P4689"/>
      <c r="S4689"/>
    </row>
    <row r="4690" spans="1:20" x14ac:dyDescent="0.3">
      <c r="A4690" s="25"/>
      <c r="B4690"/>
      <c r="C4690"/>
      <c r="D4690"/>
      <c r="E4690"/>
      <c r="F4690"/>
      <c r="G4690"/>
      <c r="H4690" s="14"/>
      <c r="I4690" s="14"/>
      <c r="K4690"/>
      <c r="L4690"/>
      <c r="M4690"/>
      <c r="N4690"/>
      <c r="O4690"/>
      <c r="P4690"/>
      <c r="S4690"/>
    </row>
    <row r="4691" spans="1:20" x14ac:dyDescent="0.3">
      <c r="A4691" s="25"/>
      <c r="B4691"/>
      <c r="C4691"/>
      <c r="D4691"/>
      <c r="E4691"/>
      <c r="F4691"/>
      <c r="G4691"/>
      <c r="H4691" s="26"/>
      <c r="I4691" s="26"/>
      <c r="K4691"/>
      <c r="L4691"/>
      <c r="M4691"/>
      <c r="N4691"/>
      <c r="O4691"/>
      <c r="P4691"/>
      <c r="S4691"/>
      <c r="T4691" s="7"/>
    </row>
    <row r="4692" spans="1:20" x14ac:dyDescent="0.3">
      <c r="A4692" s="25"/>
      <c r="B4692"/>
      <c r="C4692"/>
      <c r="D4692"/>
      <c r="E4692"/>
      <c r="F4692"/>
      <c r="G4692"/>
      <c r="H4692" s="26"/>
      <c r="I4692" s="26"/>
      <c r="K4692"/>
      <c r="L4692"/>
      <c r="M4692"/>
      <c r="N4692"/>
      <c r="O4692"/>
      <c r="P4692"/>
      <c r="S4692"/>
      <c r="T4692" s="7"/>
    </row>
    <row r="4693" spans="1:20" x14ac:dyDescent="0.3">
      <c r="A4693" s="25"/>
      <c r="B4693"/>
      <c r="C4693"/>
      <c r="D4693"/>
      <c r="E4693"/>
      <c r="F4693"/>
      <c r="G4693"/>
      <c r="H4693" s="26"/>
      <c r="I4693" s="26"/>
      <c r="K4693"/>
      <c r="L4693"/>
      <c r="M4693"/>
      <c r="N4693"/>
      <c r="O4693"/>
      <c r="P4693"/>
      <c r="S4693"/>
    </row>
    <row r="4694" spans="1:20" x14ac:dyDescent="0.3">
      <c r="A4694" s="25"/>
      <c r="B4694"/>
      <c r="C4694"/>
      <c r="D4694"/>
      <c r="E4694"/>
      <c r="F4694"/>
      <c r="G4694"/>
      <c r="H4694" s="26"/>
      <c r="I4694" s="26"/>
      <c r="K4694"/>
      <c r="L4694"/>
      <c r="M4694"/>
      <c r="N4694"/>
      <c r="O4694"/>
      <c r="P4694"/>
      <c r="S4694"/>
    </row>
    <row r="4695" spans="1:20" x14ac:dyDescent="0.3">
      <c r="A4695" s="25"/>
      <c r="B4695"/>
      <c r="C4695"/>
      <c r="D4695"/>
      <c r="E4695"/>
      <c r="F4695"/>
      <c r="G4695"/>
      <c r="H4695" s="26"/>
      <c r="I4695" s="26"/>
      <c r="K4695"/>
      <c r="L4695"/>
      <c r="M4695"/>
      <c r="N4695"/>
      <c r="O4695"/>
      <c r="P4695"/>
      <c r="S4695"/>
    </row>
    <row r="4696" spans="1:20" x14ac:dyDescent="0.3">
      <c r="A4696" s="25"/>
      <c r="B4696"/>
      <c r="C4696"/>
      <c r="D4696"/>
      <c r="E4696"/>
      <c r="F4696"/>
      <c r="G4696"/>
      <c r="H4696" s="26"/>
      <c r="I4696" s="26"/>
      <c r="K4696"/>
      <c r="L4696"/>
      <c r="M4696"/>
      <c r="N4696"/>
      <c r="O4696"/>
      <c r="P4696"/>
      <c r="S4696"/>
    </row>
    <row r="4697" spans="1:20" x14ac:dyDescent="0.3">
      <c r="A4697" s="25"/>
      <c r="B4697"/>
      <c r="C4697"/>
      <c r="D4697"/>
      <c r="E4697"/>
      <c r="F4697"/>
      <c r="G4697"/>
      <c r="H4697" s="26"/>
      <c r="I4697" s="26"/>
      <c r="K4697"/>
      <c r="L4697"/>
      <c r="M4697"/>
      <c r="N4697"/>
      <c r="O4697"/>
      <c r="P4697"/>
      <c r="S4697"/>
    </row>
    <row r="4698" spans="1:20" x14ac:dyDescent="0.3">
      <c r="A4698" s="25"/>
      <c r="B4698"/>
      <c r="C4698"/>
      <c r="D4698"/>
      <c r="E4698"/>
      <c r="F4698"/>
      <c r="G4698"/>
      <c r="H4698" s="26"/>
      <c r="I4698" s="26"/>
      <c r="K4698"/>
      <c r="L4698"/>
      <c r="M4698"/>
      <c r="N4698"/>
      <c r="O4698"/>
      <c r="P4698"/>
      <c r="S4698"/>
    </row>
    <row r="4699" spans="1:20" x14ac:dyDescent="0.3">
      <c r="A4699" s="25"/>
      <c r="B4699"/>
      <c r="C4699"/>
      <c r="D4699"/>
      <c r="E4699"/>
      <c r="F4699"/>
      <c r="G4699"/>
      <c r="H4699" s="26"/>
      <c r="I4699" s="26"/>
      <c r="K4699"/>
      <c r="L4699"/>
      <c r="M4699"/>
      <c r="N4699"/>
      <c r="O4699"/>
      <c r="P4699"/>
      <c r="S4699"/>
    </row>
    <row r="4700" spans="1:20" x14ac:dyDescent="0.3">
      <c r="A4700" s="25"/>
      <c r="B4700"/>
      <c r="C4700"/>
      <c r="D4700"/>
      <c r="E4700"/>
      <c r="F4700"/>
      <c r="G4700"/>
      <c r="H4700" s="26"/>
      <c r="I4700" s="26"/>
      <c r="K4700"/>
      <c r="L4700"/>
      <c r="M4700"/>
      <c r="N4700"/>
      <c r="O4700"/>
      <c r="P4700"/>
      <c r="S4700"/>
    </row>
    <row r="4701" spans="1:20" x14ac:dyDescent="0.3">
      <c r="A4701" s="25"/>
      <c r="B4701"/>
      <c r="C4701"/>
      <c r="D4701"/>
      <c r="E4701"/>
      <c r="F4701"/>
      <c r="G4701"/>
      <c r="H4701" s="14"/>
      <c r="I4701" s="26"/>
      <c r="K4701"/>
      <c r="L4701"/>
      <c r="M4701"/>
      <c r="N4701"/>
      <c r="O4701"/>
      <c r="P4701"/>
      <c r="S4701"/>
    </row>
    <row r="4702" spans="1:20" x14ac:dyDescent="0.3">
      <c r="A4702" s="25"/>
      <c r="B4702"/>
      <c r="C4702"/>
      <c r="D4702"/>
      <c r="E4702"/>
      <c r="F4702"/>
      <c r="G4702"/>
      <c r="H4702" s="14"/>
      <c r="I4702" s="26"/>
      <c r="K4702"/>
      <c r="L4702"/>
      <c r="M4702"/>
      <c r="N4702"/>
      <c r="O4702"/>
      <c r="P4702"/>
      <c r="S4702"/>
    </row>
    <row r="4703" spans="1:20" x14ac:dyDescent="0.3">
      <c r="A4703" s="25"/>
      <c r="B4703"/>
      <c r="C4703"/>
      <c r="D4703"/>
      <c r="E4703"/>
      <c r="F4703"/>
      <c r="G4703"/>
      <c r="H4703" s="14"/>
      <c r="I4703" s="26"/>
      <c r="K4703"/>
      <c r="L4703"/>
      <c r="M4703"/>
      <c r="N4703"/>
      <c r="O4703"/>
      <c r="P4703"/>
      <c r="S4703"/>
    </row>
    <row r="4704" spans="1:20" x14ac:dyDescent="0.3">
      <c r="A4704" s="25"/>
      <c r="B4704"/>
      <c r="C4704"/>
      <c r="D4704"/>
      <c r="E4704"/>
      <c r="F4704"/>
      <c r="G4704"/>
      <c r="H4704" s="14"/>
      <c r="I4704" s="26"/>
      <c r="K4704"/>
      <c r="L4704"/>
      <c r="M4704"/>
      <c r="N4704"/>
      <c r="O4704"/>
      <c r="P4704"/>
      <c r="S4704"/>
    </row>
    <row r="4705" spans="1:19" x14ac:dyDescent="0.3">
      <c r="A4705" s="25"/>
      <c r="B4705"/>
      <c r="C4705"/>
      <c r="D4705"/>
      <c r="E4705"/>
      <c r="F4705"/>
      <c r="G4705"/>
      <c r="H4705" s="14"/>
      <c r="I4705" s="26"/>
      <c r="K4705"/>
      <c r="L4705"/>
      <c r="M4705"/>
      <c r="N4705"/>
      <c r="O4705"/>
      <c r="P4705"/>
      <c r="S4705"/>
    </row>
    <row r="4706" spans="1:19" x14ac:dyDescent="0.3">
      <c r="A4706" s="25"/>
      <c r="B4706"/>
      <c r="C4706"/>
      <c r="D4706"/>
      <c r="E4706"/>
      <c r="F4706"/>
      <c r="G4706"/>
      <c r="H4706" s="26"/>
      <c r="I4706" s="26"/>
      <c r="K4706"/>
      <c r="L4706"/>
      <c r="M4706"/>
      <c r="N4706"/>
      <c r="O4706"/>
      <c r="P4706"/>
      <c r="S4706"/>
    </row>
    <row r="4707" spans="1:19" x14ac:dyDescent="0.3">
      <c r="A4707" s="25"/>
      <c r="B4707"/>
      <c r="C4707"/>
      <c r="D4707"/>
      <c r="E4707"/>
      <c r="F4707"/>
      <c r="G4707"/>
      <c r="H4707" s="26"/>
      <c r="I4707" s="26"/>
      <c r="K4707"/>
      <c r="L4707"/>
      <c r="M4707"/>
      <c r="N4707"/>
      <c r="O4707"/>
      <c r="P4707"/>
      <c r="S4707"/>
    </row>
    <row r="4708" spans="1:19" x14ac:dyDescent="0.3">
      <c r="A4708" s="25"/>
      <c r="B4708"/>
      <c r="C4708"/>
      <c r="D4708"/>
      <c r="E4708"/>
      <c r="F4708"/>
      <c r="G4708"/>
      <c r="H4708" s="26"/>
      <c r="I4708" s="26"/>
      <c r="K4708"/>
      <c r="L4708"/>
      <c r="M4708"/>
      <c r="N4708"/>
      <c r="O4708"/>
      <c r="P4708"/>
      <c r="S4708"/>
    </row>
    <row r="4709" spans="1:19" x14ac:dyDescent="0.3">
      <c r="A4709" s="25"/>
      <c r="B4709"/>
      <c r="C4709"/>
      <c r="D4709"/>
      <c r="E4709"/>
      <c r="F4709"/>
      <c r="G4709"/>
      <c r="H4709" s="26"/>
      <c r="I4709" s="26"/>
      <c r="K4709"/>
      <c r="L4709"/>
      <c r="M4709"/>
      <c r="N4709"/>
      <c r="O4709"/>
      <c r="P4709"/>
      <c r="S4709"/>
    </row>
    <row r="4710" spans="1:19" x14ac:dyDescent="0.3">
      <c r="A4710" s="25"/>
      <c r="B4710"/>
      <c r="C4710"/>
      <c r="D4710"/>
      <c r="E4710"/>
      <c r="F4710"/>
      <c r="G4710"/>
      <c r="H4710" s="26"/>
      <c r="I4710" s="26"/>
      <c r="K4710"/>
      <c r="L4710"/>
      <c r="M4710"/>
      <c r="N4710"/>
      <c r="O4710"/>
      <c r="P4710"/>
      <c r="S4710"/>
    </row>
    <row r="4711" spans="1:19" x14ac:dyDescent="0.3">
      <c r="A4711" s="25"/>
      <c r="B4711"/>
      <c r="C4711"/>
      <c r="D4711"/>
      <c r="E4711"/>
      <c r="F4711"/>
      <c r="G4711"/>
      <c r="H4711" s="26"/>
      <c r="I4711" s="26"/>
      <c r="K4711"/>
      <c r="L4711"/>
      <c r="M4711"/>
      <c r="N4711"/>
      <c r="O4711"/>
      <c r="P4711"/>
      <c r="S4711"/>
    </row>
    <row r="4712" spans="1:19" x14ac:dyDescent="0.3">
      <c r="A4712" s="25"/>
      <c r="B4712"/>
      <c r="C4712"/>
      <c r="D4712"/>
      <c r="E4712"/>
      <c r="F4712"/>
      <c r="G4712"/>
      <c r="H4712" s="26"/>
      <c r="I4712" s="26"/>
      <c r="K4712"/>
      <c r="L4712"/>
      <c r="M4712"/>
      <c r="N4712"/>
      <c r="O4712"/>
      <c r="P4712"/>
      <c r="S4712"/>
    </row>
    <row r="4713" spans="1:19" x14ac:dyDescent="0.3">
      <c r="A4713" s="25"/>
      <c r="B4713"/>
      <c r="C4713"/>
      <c r="D4713"/>
      <c r="E4713"/>
      <c r="F4713"/>
      <c r="G4713"/>
      <c r="H4713" s="26"/>
      <c r="I4713" s="26"/>
      <c r="K4713"/>
      <c r="L4713"/>
      <c r="M4713"/>
      <c r="N4713"/>
      <c r="O4713"/>
      <c r="P4713"/>
      <c r="S4713"/>
    </row>
    <row r="4714" spans="1:19" x14ac:dyDescent="0.3">
      <c r="A4714" s="25"/>
      <c r="B4714"/>
      <c r="C4714"/>
      <c r="D4714"/>
      <c r="E4714"/>
      <c r="F4714"/>
      <c r="G4714"/>
      <c r="H4714" s="26"/>
      <c r="I4714" s="26"/>
      <c r="K4714"/>
      <c r="L4714"/>
      <c r="M4714"/>
      <c r="N4714"/>
      <c r="O4714"/>
      <c r="P4714"/>
      <c r="S4714"/>
    </row>
    <row r="4715" spans="1:19" x14ac:dyDescent="0.3">
      <c r="A4715" s="25"/>
      <c r="B4715"/>
      <c r="C4715"/>
      <c r="D4715"/>
      <c r="E4715"/>
      <c r="F4715"/>
      <c r="G4715"/>
      <c r="H4715" s="14"/>
      <c r="I4715" s="14"/>
      <c r="K4715"/>
      <c r="L4715"/>
      <c r="M4715"/>
      <c r="N4715"/>
      <c r="O4715"/>
      <c r="P4715"/>
      <c r="S4715"/>
    </row>
    <row r="4716" spans="1:19" x14ac:dyDescent="0.3">
      <c r="A4716" s="25"/>
      <c r="B4716"/>
      <c r="C4716"/>
      <c r="D4716"/>
      <c r="E4716"/>
      <c r="F4716"/>
      <c r="G4716"/>
      <c r="H4716" s="14"/>
      <c r="I4716" s="14"/>
      <c r="K4716"/>
      <c r="L4716"/>
      <c r="M4716"/>
      <c r="N4716"/>
      <c r="O4716"/>
      <c r="P4716"/>
      <c r="S4716"/>
    </row>
    <row r="4717" spans="1:19" x14ac:dyDescent="0.3">
      <c r="A4717" s="25"/>
      <c r="B4717"/>
      <c r="C4717"/>
      <c r="D4717"/>
      <c r="E4717"/>
      <c r="F4717"/>
      <c r="G4717"/>
      <c r="H4717" s="14"/>
      <c r="I4717" s="14"/>
      <c r="K4717"/>
      <c r="L4717"/>
      <c r="M4717"/>
      <c r="N4717"/>
      <c r="O4717"/>
      <c r="P4717"/>
      <c r="S4717"/>
    </row>
    <row r="4718" spans="1:19" x14ac:dyDescent="0.3">
      <c r="A4718" s="25"/>
      <c r="B4718"/>
      <c r="C4718"/>
      <c r="D4718"/>
      <c r="E4718"/>
      <c r="F4718"/>
      <c r="G4718"/>
      <c r="H4718" s="14"/>
      <c r="I4718" s="14"/>
      <c r="K4718"/>
      <c r="L4718"/>
      <c r="M4718"/>
      <c r="N4718"/>
      <c r="O4718"/>
      <c r="P4718"/>
      <c r="S4718"/>
    </row>
    <row r="4719" spans="1:19" x14ac:dyDescent="0.3">
      <c r="A4719" s="25"/>
      <c r="B4719"/>
      <c r="C4719"/>
      <c r="D4719"/>
      <c r="E4719"/>
      <c r="F4719"/>
      <c r="G4719"/>
      <c r="H4719" s="26"/>
      <c r="I4719" s="26"/>
      <c r="K4719"/>
      <c r="L4719"/>
      <c r="M4719"/>
      <c r="N4719"/>
      <c r="O4719"/>
      <c r="P4719"/>
      <c r="S4719"/>
    </row>
    <row r="4720" spans="1:19" x14ac:dyDescent="0.3">
      <c r="A4720" s="25"/>
      <c r="B4720"/>
      <c r="C4720"/>
      <c r="D4720"/>
      <c r="E4720"/>
      <c r="F4720"/>
      <c r="G4720"/>
      <c r="H4720" s="26"/>
      <c r="I4720" s="26"/>
      <c r="K4720"/>
      <c r="L4720"/>
      <c r="M4720"/>
      <c r="N4720"/>
      <c r="O4720"/>
      <c r="P4720"/>
      <c r="S4720"/>
    </row>
    <row r="4721" spans="1:19" x14ac:dyDescent="0.3">
      <c r="A4721" s="25"/>
      <c r="B4721"/>
      <c r="C4721"/>
      <c r="D4721"/>
      <c r="E4721"/>
      <c r="F4721"/>
      <c r="G4721"/>
      <c r="H4721" s="26"/>
      <c r="I4721" s="26"/>
      <c r="K4721"/>
      <c r="L4721"/>
      <c r="M4721"/>
      <c r="N4721"/>
      <c r="O4721"/>
      <c r="P4721"/>
      <c r="S4721"/>
    </row>
    <row r="4722" spans="1:19" x14ac:dyDescent="0.3">
      <c r="A4722" s="25"/>
      <c r="B4722"/>
      <c r="C4722"/>
      <c r="D4722"/>
      <c r="E4722"/>
      <c r="F4722"/>
      <c r="G4722"/>
      <c r="H4722" s="26"/>
      <c r="I4722" s="26"/>
      <c r="K4722"/>
      <c r="L4722"/>
      <c r="M4722"/>
      <c r="N4722"/>
      <c r="O4722"/>
      <c r="P4722"/>
      <c r="S4722"/>
    </row>
    <row r="4723" spans="1:19" x14ac:dyDescent="0.3">
      <c r="A4723" s="25"/>
      <c r="B4723"/>
      <c r="C4723"/>
      <c r="D4723"/>
      <c r="E4723"/>
      <c r="F4723"/>
      <c r="G4723"/>
      <c r="H4723" s="26"/>
      <c r="I4723" s="26"/>
      <c r="K4723"/>
      <c r="L4723"/>
      <c r="M4723"/>
      <c r="N4723"/>
      <c r="O4723"/>
      <c r="P4723"/>
      <c r="S4723"/>
    </row>
    <row r="4724" spans="1:19" x14ac:dyDescent="0.3">
      <c r="A4724" s="25"/>
      <c r="B4724"/>
      <c r="C4724"/>
      <c r="D4724"/>
      <c r="E4724"/>
      <c r="F4724"/>
      <c r="G4724"/>
      <c r="H4724" s="26"/>
      <c r="I4724" s="26"/>
      <c r="K4724"/>
      <c r="L4724"/>
      <c r="M4724"/>
      <c r="N4724"/>
      <c r="O4724"/>
      <c r="P4724"/>
      <c r="S4724"/>
    </row>
    <row r="4725" spans="1:19" x14ac:dyDescent="0.3">
      <c r="A4725" s="25"/>
      <c r="B4725"/>
      <c r="C4725"/>
      <c r="D4725"/>
      <c r="E4725"/>
      <c r="F4725"/>
      <c r="G4725"/>
      <c r="H4725" s="26"/>
      <c r="I4725" s="26"/>
      <c r="K4725"/>
      <c r="L4725"/>
      <c r="M4725"/>
      <c r="N4725"/>
      <c r="O4725"/>
      <c r="P4725"/>
      <c r="S4725"/>
    </row>
    <row r="4726" spans="1:19" x14ac:dyDescent="0.3">
      <c r="A4726" s="25"/>
      <c r="B4726"/>
      <c r="C4726"/>
      <c r="D4726"/>
      <c r="E4726"/>
      <c r="F4726"/>
      <c r="G4726"/>
      <c r="H4726" s="26"/>
      <c r="I4726" s="26"/>
      <c r="K4726"/>
      <c r="L4726"/>
      <c r="M4726"/>
      <c r="N4726"/>
      <c r="O4726"/>
      <c r="P4726"/>
      <c r="S4726"/>
    </row>
    <row r="4727" spans="1:19" x14ac:dyDescent="0.3">
      <c r="A4727" s="25"/>
      <c r="B4727"/>
      <c r="C4727"/>
      <c r="D4727"/>
      <c r="E4727"/>
      <c r="F4727"/>
      <c r="G4727"/>
      <c r="H4727" s="26"/>
      <c r="I4727" s="26"/>
      <c r="K4727"/>
      <c r="L4727"/>
      <c r="M4727"/>
      <c r="N4727"/>
      <c r="O4727"/>
      <c r="P4727"/>
      <c r="S4727"/>
    </row>
    <row r="4728" spans="1:19" x14ac:dyDescent="0.3">
      <c r="A4728" s="25"/>
      <c r="B4728"/>
      <c r="C4728"/>
      <c r="D4728"/>
      <c r="E4728"/>
      <c r="F4728"/>
      <c r="G4728"/>
      <c r="H4728" s="14"/>
      <c r="I4728" s="14"/>
      <c r="K4728"/>
      <c r="L4728"/>
      <c r="M4728"/>
      <c r="N4728"/>
      <c r="O4728"/>
      <c r="P4728"/>
      <c r="S4728"/>
    </row>
    <row r="4729" spans="1:19" x14ac:dyDescent="0.3">
      <c r="A4729" s="25"/>
      <c r="B4729"/>
      <c r="C4729"/>
      <c r="D4729"/>
      <c r="E4729"/>
      <c r="F4729"/>
      <c r="G4729"/>
      <c r="H4729" s="14"/>
      <c r="I4729" s="14"/>
      <c r="K4729"/>
      <c r="L4729"/>
      <c r="M4729"/>
      <c r="N4729"/>
      <c r="O4729"/>
      <c r="P4729"/>
      <c r="S4729"/>
    </row>
    <row r="4730" spans="1:19" x14ac:dyDescent="0.3">
      <c r="A4730" s="25"/>
      <c r="B4730"/>
      <c r="C4730"/>
      <c r="D4730"/>
      <c r="E4730"/>
      <c r="F4730"/>
      <c r="G4730"/>
      <c r="H4730" s="14"/>
      <c r="I4730" s="14"/>
      <c r="K4730"/>
      <c r="L4730"/>
      <c r="M4730"/>
      <c r="N4730"/>
      <c r="O4730"/>
      <c r="P4730"/>
      <c r="S4730"/>
    </row>
    <row r="4731" spans="1:19" x14ac:dyDescent="0.3">
      <c r="A4731" s="25"/>
      <c r="B4731"/>
      <c r="C4731"/>
      <c r="D4731"/>
      <c r="E4731"/>
      <c r="F4731"/>
      <c r="G4731"/>
      <c r="H4731" s="14"/>
      <c r="I4731" s="14"/>
      <c r="K4731"/>
      <c r="L4731"/>
      <c r="M4731"/>
      <c r="N4731"/>
      <c r="O4731"/>
      <c r="P4731"/>
      <c r="S4731"/>
    </row>
    <row r="4732" spans="1:19" x14ac:dyDescent="0.3">
      <c r="A4732" s="25"/>
      <c r="B4732"/>
      <c r="C4732"/>
      <c r="D4732"/>
      <c r="E4732"/>
      <c r="F4732"/>
      <c r="G4732"/>
      <c r="H4732" s="14"/>
      <c r="I4732" s="14"/>
      <c r="K4732"/>
      <c r="L4732"/>
      <c r="M4732"/>
      <c r="N4732"/>
      <c r="O4732"/>
      <c r="P4732"/>
      <c r="S4732"/>
    </row>
    <row r="4733" spans="1:19" x14ac:dyDescent="0.3">
      <c r="A4733" s="25"/>
      <c r="B4733"/>
      <c r="C4733"/>
      <c r="D4733"/>
      <c r="E4733"/>
      <c r="F4733"/>
      <c r="G4733"/>
      <c r="H4733" s="26"/>
      <c r="I4733" s="26"/>
      <c r="K4733"/>
      <c r="L4733"/>
      <c r="M4733"/>
      <c r="N4733"/>
      <c r="O4733"/>
      <c r="P4733"/>
      <c r="S4733"/>
    </row>
    <row r="4734" spans="1:19" x14ac:dyDescent="0.3">
      <c r="A4734" s="25"/>
      <c r="B4734"/>
      <c r="C4734"/>
      <c r="D4734"/>
      <c r="E4734"/>
      <c r="F4734"/>
      <c r="G4734"/>
      <c r="H4734" s="26"/>
      <c r="I4734" s="26"/>
      <c r="K4734"/>
      <c r="L4734"/>
      <c r="M4734"/>
      <c r="N4734"/>
      <c r="O4734"/>
      <c r="P4734"/>
      <c r="S4734"/>
    </row>
    <row r="4735" spans="1:19" x14ac:dyDescent="0.3">
      <c r="A4735" s="25"/>
      <c r="B4735"/>
      <c r="C4735"/>
      <c r="D4735"/>
      <c r="E4735"/>
      <c r="F4735"/>
      <c r="G4735"/>
      <c r="H4735" s="26"/>
      <c r="I4735" s="26"/>
      <c r="K4735"/>
      <c r="L4735"/>
      <c r="M4735"/>
      <c r="N4735"/>
      <c r="O4735"/>
      <c r="P4735"/>
      <c r="S4735"/>
    </row>
    <row r="4736" spans="1:19" x14ac:dyDescent="0.3">
      <c r="A4736" s="25"/>
      <c r="B4736"/>
      <c r="C4736"/>
      <c r="D4736"/>
      <c r="E4736"/>
      <c r="F4736"/>
      <c r="G4736"/>
      <c r="H4736" s="26"/>
      <c r="I4736" s="26"/>
      <c r="K4736"/>
      <c r="L4736"/>
      <c r="M4736"/>
      <c r="N4736"/>
      <c r="O4736"/>
      <c r="P4736"/>
      <c r="S4736"/>
    </row>
    <row r="4737" spans="1:19" x14ac:dyDescent="0.3">
      <c r="A4737" s="25"/>
      <c r="B4737"/>
      <c r="C4737"/>
      <c r="D4737"/>
      <c r="E4737"/>
      <c r="F4737"/>
      <c r="G4737"/>
      <c r="H4737" s="26"/>
      <c r="I4737" s="26"/>
      <c r="K4737"/>
      <c r="L4737"/>
      <c r="M4737"/>
      <c r="N4737"/>
      <c r="O4737"/>
      <c r="P4737"/>
      <c r="S4737"/>
    </row>
    <row r="4738" spans="1:19" x14ac:dyDescent="0.3">
      <c r="A4738" s="25"/>
      <c r="B4738"/>
      <c r="C4738"/>
      <c r="D4738"/>
      <c r="E4738"/>
      <c r="F4738"/>
      <c r="G4738"/>
      <c r="H4738" s="26"/>
      <c r="I4738" s="26"/>
      <c r="K4738"/>
      <c r="L4738"/>
      <c r="M4738"/>
      <c r="N4738"/>
      <c r="O4738"/>
      <c r="P4738"/>
      <c r="S4738"/>
    </row>
    <row r="4739" spans="1:19" x14ac:dyDescent="0.3">
      <c r="A4739" s="25"/>
      <c r="B4739"/>
      <c r="C4739"/>
      <c r="D4739"/>
      <c r="E4739"/>
      <c r="F4739"/>
      <c r="G4739"/>
      <c r="H4739" s="26"/>
      <c r="I4739" s="26"/>
      <c r="K4739"/>
      <c r="L4739"/>
      <c r="M4739"/>
      <c r="N4739"/>
      <c r="O4739"/>
      <c r="P4739"/>
      <c r="S4739"/>
    </row>
    <row r="4740" spans="1:19" x14ac:dyDescent="0.3">
      <c r="A4740" s="25"/>
      <c r="B4740"/>
      <c r="C4740"/>
      <c r="D4740"/>
      <c r="E4740"/>
      <c r="F4740"/>
      <c r="G4740"/>
      <c r="H4740" s="26"/>
      <c r="I4740" s="26"/>
      <c r="K4740"/>
      <c r="L4740"/>
      <c r="M4740"/>
      <c r="N4740"/>
      <c r="O4740"/>
      <c r="P4740"/>
      <c r="S4740"/>
    </row>
    <row r="4741" spans="1:19" x14ac:dyDescent="0.3">
      <c r="A4741" s="25"/>
      <c r="B4741"/>
      <c r="C4741"/>
      <c r="D4741"/>
      <c r="E4741"/>
      <c r="F4741"/>
      <c r="G4741"/>
      <c r="H4741" s="26"/>
      <c r="I4741" s="26"/>
      <c r="K4741"/>
      <c r="L4741"/>
      <c r="M4741"/>
      <c r="N4741"/>
      <c r="O4741"/>
      <c r="P4741"/>
      <c r="S4741"/>
    </row>
    <row r="4742" spans="1:19" x14ac:dyDescent="0.3">
      <c r="A4742" s="25"/>
      <c r="B4742"/>
      <c r="C4742"/>
      <c r="D4742"/>
      <c r="E4742"/>
      <c r="F4742"/>
      <c r="G4742"/>
      <c r="H4742" s="26"/>
      <c r="I4742" s="26"/>
      <c r="K4742"/>
      <c r="L4742"/>
      <c r="M4742"/>
      <c r="N4742"/>
      <c r="O4742"/>
      <c r="P4742"/>
      <c r="S4742"/>
    </row>
    <row r="4743" spans="1:19" x14ac:dyDescent="0.3">
      <c r="A4743" s="25"/>
      <c r="B4743"/>
      <c r="C4743"/>
      <c r="D4743"/>
      <c r="E4743"/>
      <c r="F4743"/>
      <c r="G4743"/>
      <c r="H4743"/>
      <c r="I4743" s="14"/>
      <c r="K4743"/>
      <c r="L4743"/>
      <c r="M4743"/>
      <c r="N4743"/>
      <c r="O4743"/>
      <c r="P4743"/>
      <c r="S4743"/>
    </row>
    <row r="4744" spans="1:19" x14ac:dyDescent="0.3">
      <c r="A4744" s="25"/>
      <c r="B4744"/>
      <c r="C4744"/>
      <c r="D4744"/>
      <c r="E4744"/>
      <c r="F4744"/>
      <c r="G4744"/>
      <c r="H4744"/>
      <c r="I4744" s="14"/>
      <c r="K4744"/>
      <c r="L4744"/>
      <c r="M4744"/>
      <c r="N4744"/>
      <c r="O4744"/>
      <c r="P4744"/>
      <c r="S4744"/>
    </row>
    <row r="4745" spans="1:19" x14ac:dyDescent="0.3">
      <c r="A4745" s="25"/>
      <c r="B4745"/>
      <c r="C4745"/>
      <c r="D4745"/>
      <c r="E4745"/>
      <c r="F4745"/>
      <c r="G4745"/>
      <c r="H4745"/>
      <c r="I4745"/>
      <c r="K4745"/>
      <c r="L4745"/>
      <c r="M4745"/>
      <c r="N4745"/>
      <c r="O4745"/>
      <c r="P4745"/>
      <c r="S4745"/>
    </row>
    <row r="4746" spans="1:19" x14ac:dyDescent="0.3">
      <c r="A4746" s="25"/>
      <c r="B4746"/>
      <c r="C4746"/>
      <c r="D4746"/>
      <c r="E4746"/>
      <c r="F4746"/>
      <c r="G4746"/>
      <c r="H4746"/>
      <c r="I4746" s="14"/>
      <c r="K4746"/>
      <c r="L4746"/>
      <c r="M4746"/>
      <c r="N4746"/>
      <c r="O4746"/>
      <c r="P4746"/>
      <c r="S4746"/>
    </row>
    <row r="4747" spans="1:19" x14ac:dyDescent="0.3">
      <c r="A4747" s="25"/>
      <c r="B4747"/>
      <c r="C4747"/>
      <c r="D4747"/>
      <c r="E4747"/>
      <c r="F4747"/>
      <c r="G4747"/>
      <c r="H4747" s="14"/>
      <c r="I4747" s="14"/>
      <c r="K4747"/>
      <c r="L4747"/>
      <c r="M4747"/>
      <c r="N4747"/>
      <c r="O4747"/>
      <c r="P4747"/>
      <c r="S4747"/>
    </row>
    <row r="4748" spans="1:19" x14ac:dyDescent="0.3">
      <c r="A4748" s="25"/>
      <c r="B4748"/>
      <c r="C4748"/>
      <c r="D4748"/>
      <c r="E4748"/>
      <c r="F4748"/>
      <c r="G4748"/>
      <c r="H4748" s="26"/>
      <c r="I4748" s="26"/>
      <c r="K4748"/>
      <c r="L4748"/>
      <c r="M4748"/>
      <c r="N4748"/>
      <c r="O4748"/>
      <c r="P4748"/>
      <c r="S4748"/>
    </row>
    <row r="4749" spans="1:19" x14ac:dyDescent="0.3">
      <c r="A4749" s="25"/>
      <c r="B4749"/>
      <c r="C4749"/>
      <c r="D4749"/>
      <c r="E4749"/>
      <c r="F4749"/>
      <c r="G4749"/>
      <c r="H4749" s="26"/>
      <c r="I4749" s="26"/>
      <c r="K4749"/>
      <c r="L4749"/>
      <c r="M4749"/>
      <c r="N4749"/>
      <c r="O4749"/>
      <c r="P4749"/>
      <c r="S4749"/>
    </row>
    <row r="4750" spans="1:19" x14ac:dyDescent="0.3">
      <c r="A4750" s="25"/>
      <c r="B4750"/>
      <c r="C4750"/>
      <c r="D4750"/>
      <c r="E4750"/>
      <c r="F4750"/>
      <c r="G4750"/>
      <c r="H4750" s="26"/>
      <c r="I4750" s="26"/>
      <c r="K4750"/>
      <c r="L4750"/>
      <c r="M4750"/>
      <c r="N4750"/>
      <c r="O4750"/>
      <c r="P4750"/>
      <c r="S4750"/>
    </row>
    <row r="4751" spans="1:19" x14ac:dyDescent="0.3">
      <c r="A4751" s="25"/>
      <c r="B4751"/>
      <c r="C4751"/>
      <c r="D4751"/>
      <c r="E4751"/>
      <c r="F4751"/>
      <c r="G4751"/>
      <c r="H4751" s="26"/>
      <c r="I4751" s="26"/>
      <c r="K4751"/>
      <c r="L4751"/>
      <c r="M4751"/>
      <c r="N4751"/>
      <c r="O4751"/>
      <c r="P4751"/>
      <c r="S4751"/>
    </row>
    <row r="4752" spans="1:19" x14ac:dyDescent="0.3">
      <c r="A4752" s="25"/>
      <c r="B4752"/>
      <c r="C4752"/>
      <c r="D4752"/>
      <c r="E4752"/>
      <c r="F4752"/>
      <c r="G4752"/>
      <c r="H4752" s="26"/>
      <c r="I4752" s="26"/>
      <c r="K4752"/>
      <c r="L4752"/>
      <c r="M4752"/>
      <c r="N4752"/>
      <c r="O4752"/>
      <c r="P4752"/>
      <c r="S4752"/>
    </row>
    <row r="4753" spans="1:20" x14ac:dyDescent="0.3">
      <c r="A4753" s="25"/>
      <c r="B4753"/>
      <c r="C4753"/>
      <c r="D4753"/>
      <c r="E4753"/>
      <c r="F4753"/>
      <c r="G4753"/>
      <c r="H4753" s="14"/>
      <c r="I4753" s="14"/>
      <c r="K4753"/>
      <c r="L4753"/>
      <c r="M4753"/>
      <c r="N4753"/>
      <c r="O4753"/>
      <c r="P4753"/>
      <c r="S4753"/>
    </row>
    <row r="4754" spans="1:20" x14ac:dyDescent="0.3">
      <c r="A4754" s="25"/>
      <c r="B4754"/>
      <c r="C4754"/>
      <c r="D4754"/>
      <c r="E4754"/>
      <c r="F4754"/>
      <c r="G4754"/>
      <c r="H4754" s="14"/>
      <c r="I4754" s="14"/>
      <c r="K4754"/>
      <c r="L4754"/>
      <c r="M4754"/>
      <c r="N4754"/>
      <c r="O4754"/>
      <c r="P4754"/>
      <c r="S4754"/>
    </row>
    <row r="4755" spans="1:20" x14ac:dyDescent="0.3">
      <c r="A4755" s="25"/>
      <c r="B4755"/>
      <c r="C4755"/>
      <c r="D4755"/>
      <c r="E4755"/>
      <c r="F4755"/>
      <c r="G4755"/>
      <c r="H4755" s="14"/>
      <c r="I4755" s="14"/>
      <c r="K4755"/>
      <c r="L4755"/>
      <c r="M4755"/>
      <c r="N4755"/>
      <c r="O4755"/>
      <c r="P4755"/>
      <c r="S4755"/>
    </row>
    <row r="4756" spans="1:20" x14ac:dyDescent="0.3">
      <c r="A4756" s="25"/>
      <c r="B4756"/>
      <c r="C4756"/>
      <c r="D4756"/>
      <c r="E4756"/>
      <c r="F4756"/>
      <c r="G4756"/>
      <c r="H4756" s="14"/>
      <c r="I4756" s="14"/>
      <c r="K4756"/>
      <c r="L4756"/>
      <c r="M4756"/>
      <c r="N4756"/>
      <c r="O4756"/>
      <c r="P4756"/>
      <c r="S4756"/>
    </row>
    <row r="4757" spans="1:20" x14ac:dyDescent="0.3">
      <c r="A4757" s="25"/>
      <c r="B4757"/>
      <c r="C4757"/>
      <c r="D4757"/>
      <c r="E4757"/>
      <c r="F4757"/>
      <c r="G4757"/>
      <c r="H4757" s="14"/>
      <c r="I4757" s="14"/>
      <c r="K4757"/>
      <c r="L4757"/>
      <c r="M4757"/>
      <c r="N4757"/>
      <c r="O4757"/>
      <c r="P4757"/>
      <c r="S4757"/>
    </row>
    <row r="4758" spans="1:20" x14ac:dyDescent="0.3">
      <c r="A4758" s="25"/>
      <c r="B4758"/>
      <c r="C4758"/>
      <c r="D4758"/>
      <c r="E4758"/>
      <c r="F4758"/>
      <c r="G4758"/>
      <c r="H4758" s="26"/>
      <c r="I4758" s="26"/>
      <c r="K4758"/>
      <c r="L4758"/>
      <c r="M4758"/>
      <c r="N4758"/>
      <c r="O4758"/>
      <c r="P4758"/>
      <c r="S4758"/>
    </row>
    <row r="4759" spans="1:20" x14ac:dyDescent="0.3">
      <c r="A4759" s="25"/>
      <c r="B4759"/>
      <c r="C4759"/>
      <c r="D4759"/>
      <c r="E4759"/>
      <c r="F4759"/>
      <c r="G4759"/>
      <c r="H4759" s="26"/>
      <c r="I4759" s="26"/>
      <c r="K4759"/>
      <c r="L4759"/>
      <c r="M4759"/>
      <c r="N4759"/>
      <c r="O4759"/>
      <c r="P4759"/>
      <c r="S4759"/>
    </row>
    <row r="4760" spans="1:20" x14ac:dyDescent="0.3">
      <c r="A4760" s="25"/>
      <c r="B4760"/>
      <c r="C4760"/>
      <c r="D4760"/>
      <c r="E4760"/>
      <c r="F4760"/>
      <c r="G4760"/>
      <c r="H4760" s="26"/>
      <c r="I4760" s="26"/>
      <c r="K4760"/>
      <c r="L4760"/>
      <c r="M4760"/>
      <c r="N4760"/>
      <c r="O4760"/>
      <c r="P4760"/>
      <c r="S4760"/>
    </row>
    <row r="4761" spans="1:20" x14ac:dyDescent="0.3">
      <c r="A4761" s="25"/>
      <c r="B4761"/>
      <c r="C4761"/>
      <c r="D4761"/>
      <c r="E4761"/>
      <c r="F4761"/>
      <c r="G4761"/>
      <c r="H4761" s="26"/>
      <c r="I4761" s="26"/>
      <c r="K4761"/>
      <c r="L4761"/>
      <c r="M4761"/>
      <c r="N4761"/>
      <c r="O4761"/>
      <c r="P4761"/>
      <c r="S4761"/>
    </row>
    <row r="4762" spans="1:20" x14ac:dyDescent="0.3">
      <c r="A4762" s="25"/>
      <c r="B4762"/>
      <c r="C4762"/>
      <c r="D4762"/>
      <c r="E4762"/>
      <c r="F4762"/>
      <c r="G4762"/>
      <c r="H4762" s="26"/>
      <c r="I4762" s="26"/>
      <c r="K4762"/>
      <c r="L4762"/>
      <c r="M4762"/>
      <c r="N4762"/>
      <c r="O4762"/>
      <c r="P4762"/>
      <c r="S4762"/>
      <c r="T4762" s="7"/>
    </row>
    <row r="4763" spans="1:20" x14ac:dyDescent="0.3">
      <c r="A4763" s="25"/>
      <c r="B4763"/>
      <c r="C4763"/>
      <c r="D4763"/>
      <c r="E4763"/>
      <c r="F4763"/>
      <c r="G4763"/>
      <c r="H4763" s="26"/>
      <c r="I4763" s="26"/>
      <c r="K4763"/>
      <c r="L4763"/>
      <c r="M4763"/>
      <c r="N4763"/>
      <c r="O4763"/>
      <c r="P4763"/>
      <c r="S4763"/>
    </row>
    <row r="4764" spans="1:20" x14ac:dyDescent="0.3">
      <c r="A4764" s="25"/>
      <c r="B4764"/>
      <c r="C4764"/>
      <c r="D4764"/>
      <c r="E4764"/>
      <c r="F4764"/>
      <c r="G4764"/>
      <c r="H4764" s="26"/>
      <c r="I4764" s="26"/>
      <c r="K4764"/>
      <c r="L4764"/>
      <c r="M4764"/>
      <c r="N4764"/>
      <c r="O4764"/>
      <c r="P4764"/>
      <c r="S4764"/>
    </row>
    <row r="4765" spans="1:20" x14ac:dyDescent="0.3">
      <c r="A4765" s="25"/>
      <c r="B4765"/>
      <c r="C4765"/>
      <c r="D4765"/>
      <c r="E4765"/>
      <c r="F4765"/>
      <c r="G4765"/>
      <c r="H4765" s="26"/>
      <c r="I4765" s="26"/>
      <c r="K4765"/>
      <c r="L4765"/>
      <c r="M4765"/>
      <c r="N4765"/>
      <c r="O4765"/>
      <c r="P4765"/>
      <c r="S4765"/>
    </row>
    <row r="4766" spans="1:20" x14ac:dyDescent="0.3">
      <c r="A4766" s="25"/>
      <c r="B4766"/>
      <c r="C4766"/>
      <c r="D4766"/>
      <c r="E4766"/>
      <c r="F4766"/>
      <c r="G4766"/>
      <c r="H4766" s="26"/>
      <c r="I4766" s="26"/>
      <c r="K4766"/>
      <c r="L4766"/>
      <c r="M4766"/>
      <c r="N4766"/>
      <c r="O4766"/>
      <c r="P4766"/>
      <c r="S4766"/>
      <c r="T4766" s="7"/>
    </row>
    <row r="4767" spans="1:20" x14ac:dyDescent="0.3">
      <c r="A4767" s="25"/>
      <c r="B4767"/>
      <c r="C4767"/>
      <c r="D4767"/>
      <c r="E4767"/>
      <c r="F4767"/>
      <c r="G4767"/>
      <c r="H4767" s="26"/>
      <c r="I4767" s="26"/>
      <c r="K4767"/>
      <c r="L4767"/>
      <c r="M4767"/>
      <c r="N4767"/>
      <c r="O4767"/>
      <c r="P4767"/>
      <c r="S4767"/>
    </row>
    <row r="4768" spans="1:20" x14ac:dyDescent="0.3">
      <c r="A4768" s="25"/>
      <c r="B4768"/>
      <c r="C4768"/>
      <c r="D4768"/>
      <c r="E4768"/>
      <c r="F4768"/>
      <c r="G4768"/>
      <c r="H4768" s="14"/>
      <c r="I4768" s="26"/>
      <c r="K4768"/>
      <c r="L4768"/>
      <c r="M4768"/>
      <c r="N4768"/>
      <c r="O4768"/>
      <c r="P4768"/>
      <c r="S4768"/>
    </row>
    <row r="4769" spans="1:20" x14ac:dyDescent="0.3">
      <c r="A4769" s="25"/>
      <c r="B4769"/>
      <c r="C4769"/>
      <c r="D4769"/>
      <c r="E4769"/>
      <c r="F4769"/>
      <c r="G4769"/>
      <c r="H4769" s="14"/>
      <c r="I4769" s="26"/>
      <c r="K4769"/>
      <c r="L4769"/>
      <c r="M4769"/>
      <c r="N4769"/>
      <c r="O4769"/>
      <c r="P4769"/>
      <c r="S4769"/>
      <c r="T4769" s="7"/>
    </row>
    <row r="4770" spans="1:20" x14ac:dyDescent="0.3">
      <c r="A4770" s="25"/>
      <c r="B4770"/>
      <c r="C4770"/>
      <c r="D4770"/>
      <c r="E4770"/>
      <c r="F4770"/>
      <c r="G4770"/>
      <c r="H4770" s="14"/>
      <c r="I4770" s="26"/>
      <c r="K4770"/>
      <c r="L4770"/>
      <c r="M4770"/>
      <c r="N4770"/>
      <c r="O4770"/>
      <c r="P4770"/>
      <c r="S4770"/>
      <c r="T4770" s="7"/>
    </row>
    <row r="4771" spans="1:20" x14ac:dyDescent="0.3">
      <c r="A4771" s="25"/>
      <c r="B4771"/>
      <c r="C4771"/>
      <c r="D4771"/>
      <c r="E4771"/>
      <c r="F4771"/>
      <c r="G4771"/>
      <c r="H4771" s="14"/>
      <c r="I4771" s="26"/>
      <c r="K4771"/>
      <c r="L4771"/>
      <c r="M4771"/>
      <c r="N4771"/>
      <c r="O4771"/>
      <c r="P4771"/>
      <c r="S4771"/>
    </row>
    <row r="4772" spans="1:20" x14ac:dyDescent="0.3">
      <c r="A4772" s="25"/>
      <c r="B4772"/>
      <c r="C4772"/>
      <c r="D4772"/>
      <c r="E4772"/>
      <c r="F4772"/>
      <c r="G4772"/>
      <c r="H4772" s="14"/>
      <c r="I4772" s="26"/>
      <c r="K4772"/>
      <c r="L4772"/>
      <c r="M4772"/>
      <c r="N4772"/>
      <c r="O4772"/>
      <c r="P4772"/>
      <c r="S4772"/>
    </row>
    <row r="4773" spans="1:20" x14ac:dyDescent="0.3">
      <c r="A4773" s="25"/>
      <c r="B4773"/>
      <c r="C4773"/>
      <c r="D4773"/>
      <c r="E4773"/>
      <c r="F4773"/>
      <c r="G4773"/>
      <c r="H4773" s="26"/>
      <c r="I4773" s="26"/>
      <c r="K4773"/>
      <c r="L4773"/>
      <c r="M4773"/>
      <c r="N4773"/>
      <c r="O4773"/>
      <c r="P4773"/>
      <c r="S4773"/>
    </row>
    <row r="4774" spans="1:20" x14ac:dyDescent="0.3">
      <c r="A4774" s="25"/>
      <c r="B4774"/>
      <c r="C4774"/>
      <c r="D4774"/>
      <c r="E4774"/>
      <c r="F4774"/>
      <c r="G4774"/>
      <c r="H4774" s="26"/>
      <c r="I4774" s="26"/>
      <c r="K4774"/>
      <c r="L4774"/>
      <c r="M4774"/>
      <c r="N4774"/>
      <c r="O4774"/>
      <c r="P4774"/>
      <c r="S4774"/>
    </row>
    <row r="4775" spans="1:20" x14ac:dyDescent="0.3">
      <c r="A4775" s="25"/>
      <c r="B4775"/>
      <c r="C4775"/>
      <c r="D4775"/>
      <c r="E4775"/>
      <c r="F4775"/>
      <c r="G4775"/>
      <c r="H4775" s="26"/>
      <c r="I4775" s="26"/>
      <c r="K4775"/>
      <c r="L4775"/>
      <c r="M4775"/>
      <c r="N4775"/>
      <c r="O4775"/>
      <c r="P4775"/>
      <c r="S4775"/>
    </row>
    <row r="4776" spans="1:20" x14ac:dyDescent="0.3">
      <c r="A4776" s="25"/>
      <c r="B4776"/>
      <c r="C4776"/>
      <c r="D4776"/>
      <c r="E4776"/>
      <c r="F4776"/>
      <c r="G4776"/>
      <c r="H4776" s="26"/>
      <c r="I4776" s="26"/>
      <c r="K4776"/>
      <c r="L4776"/>
      <c r="M4776"/>
      <c r="N4776"/>
      <c r="O4776"/>
      <c r="P4776"/>
      <c r="S4776"/>
    </row>
    <row r="4777" spans="1:20" x14ac:dyDescent="0.3">
      <c r="A4777" s="25"/>
      <c r="B4777"/>
      <c r="C4777"/>
      <c r="D4777"/>
      <c r="E4777"/>
      <c r="F4777"/>
      <c r="G4777"/>
      <c r="H4777" s="26"/>
      <c r="I4777" s="26"/>
      <c r="K4777"/>
      <c r="L4777"/>
      <c r="M4777"/>
      <c r="N4777"/>
      <c r="O4777"/>
      <c r="P4777"/>
      <c r="S4777"/>
    </row>
    <row r="4778" spans="1:20" x14ac:dyDescent="0.3">
      <c r="A4778" s="25"/>
      <c r="B4778"/>
      <c r="C4778"/>
      <c r="D4778"/>
      <c r="E4778"/>
      <c r="F4778"/>
      <c r="G4778"/>
      <c r="H4778" s="26"/>
      <c r="I4778" s="26"/>
      <c r="K4778"/>
      <c r="L4778"/>
      <c r="M4778"/>
      <c r="N4778"/>
      <c r="O4778"/>
      <c r="P4778"/>
      <c r="S4778"/>
    </row>
    <row r="4779" spans="1:20" x14ac:dyDescent="0.3">
      <c r="A4779" s="25"/>
      <c r="B4779"/>
      <c r="C4779"/>
      <c r="D4779"/>
      <c r="E4779"/>
      <c r="F4779"/>
      <c r="G4779"/>
      <c r="H4779" s="26"/>
      <c r="I4779" s="26"/>
      <c r="K4779"/>
      <c r="L4779"/>
      <c r="M4779"/>
      <c r="N4779"/>
      <c r="O4779"/>
      <c r="P4779"/>
      <c r="S4779"/>
    </row>
    <row r="4780" spans="1:20" x14ac:dyDescent="0.3">
      <c r="A4780" s="25"/>
      <c r="B4780"/>
      <c r="C4780"/>
      <c r="D4780"/>
      <c r="E4780"/>
      <c r="F4780"/>
      <c r="G4780"/>
      <c r="H4780" s="26"/>
      <c r="I4780" s="26"/>
      <c r="K4780"/>
      <c r="L4780"/>
      <c r="M4780"/>
      <c r="N4780"/>
      <c r="O4780"/>
      <c r="P4780"/>
      <c r="S4780"/>
    </row>
    <row r="4781" spans="1:20" x14ac:dyDescent="0.3">
      <c r="A4781" s="25"/>
      <c r="B4781"/>
      <c r="C4781"/>
      <c r="D4781"/>
      <c r="E4781"/>
      <c r="F4781"/>
      <c r="G4781"/>
      <c r="H4781" s="26"/>
      <c r="I4781" s="26"/>
      <c r="K4781"/>
      <c r="L4781"/>
      <c r="M4781"/>
      <c r="N4781"/>
      <c r="O4781"/>
      <c r="P4781"/>
      <c r="S4781"/>
    </row>
    <row r="4782" spans="1:20" x14ac:dyDescent="0.3">
      <c r="A4782" s="25"/>
      <c r="B4782"/>
      <c r="C4782"/>
      <c r="D4782"/>
      <c r="E4782"/>
      <c r="F4782"/>
      <c r="G4782"/>
      <c r="H4782" s="26"/>
      <c r="I4782" s="26"/>
      <c r="K4782"/>
      <c r="L4782"/>
      <c r="M4782"/>
      <c r="N4782"/>
      <c r="O4782"/>
      <c r="P4782"/>
      <c r="S4782"/>
    </row>
    <row r="4783" spans="1:20" x14ac:dyDescent="0.3">
      <c r="A4783" s="25"/>
      <c r="B4783"/>
      <c r="C4783"/>
      <c r="D4783"/>
      <c r="E4783"/>
      <c r="F4783"/>
      <c r="G4783"/>
      <c r="H4783" s="26"/>
      <c r="I4783" s="26"/>
      <c r="K4783"/>
      <c r="L4783"/>
      <c r="M4783"/>
      <c r="N4783"/>
      <c r="O4783"/>
      <c r="P4783"/>
      <c r="S4783"/>
    </row>
    <row r="4784" spans="1:20" x14ac:dyDescent="0.3">
      <c r="A4784" s="25"/>
      <c r="B4784"/>
      <c r="C4784"/>
      <c r="D4784"/>
      <c r="E4784"/>
      <c r="F4784"/>
      <c r="G4784"/>
      <c r="H4784" s="26"/>
      <c r="I4784" s="26"/>
      <c r="K4784"/>
      <c r="L4784"/>
      <c r="M4784"/>
      <c r="N4784"/>
      <c r="O4784"/>
      <c r="P4784"/>
      <c r="S4784"/>
    </row>
    <row r="4785" spans="1:19" x14ac:dyDescent="0.3">
      <c r="A4785" s="25"/>
      <c r="B4785"/>
      <c r="C4785"/>
      <c r="D4785"/>
      <c r="E4785"/>
      <c r="F4785"/>
      <c r="G4785"/>
      <c r="H4785" s="26"/>
      <c r="I4785" s="26"/>
      <c r="K4785"/>
      <c r="L4785"/>
      <c r="M4785"/>
      <c r="N4785"/>
      <c r="O4785"/>
      <c r="P4785"/>
      <c r="S4785"/>
    </row>
    <row r="4786" spans="1:19" x14ac:dyDescent="0.3">
      <c r="A4786" s="25"/>
      <c r="B4786"/>
      <c r="C4786"/>
      <c r="D4786"/>
      <c r="E4786"/>
      <c r="F4786"/>
      <c r="G4786"/>
      <c r="H4786" s="26"/>
      <c r="I4786" s="26"/>
      <c r="K4786"/>
      <c r="L4786"/>
      <c r="M4786"/>
      <c r="N4786"/>
      <c r="O4786"/>
      <c r="P4786"/>
      <c r="S4786"/>
    </row>
    <row r="4787" spans="1:19" x14ac:dyDescent="0.3">
      <c r="A4787" s="25"/>
      <c r="B4787"/>
      <c r="C4787"/>
      <c r="D4787"/>
      <c r="E4787"/>
      <c r="F4787"/>
      <c r="G4787"/>
      <c r="H4787" s="26"/>
      <c r="I4787" s="26"/>
      <c r="K4787"/>
      <c r="L4787"/>
      <c r="M4787"/>
      <c r="N4787"/>
      <c r="O4787"/>
      <c r="P4787"/>
      <c r="S4787"/>
    </row>
    <row r="4788" spans="1:19" x14ac:dyDescent="0.3">
      <c r="A4788" s="25"/>
      <c r="B4788"/>
      <c r="C4788"/>
      <c r="D4788"/>
      <c r="E4788"/>
      <c r="F4788"/>
      <c r="G4788"/>
      <c r="H4788" s="26"/>
      <c r="I4788" s="26"/>
      <c r="K4788"/>
      <c r="L4788"/>
      <c r="M4788"/>
      <c r="N4788"/>
      <c r="O4788"/>
      <c r="P4788"/>
      <c r="S4788"/>
    </row>
    <row r="4789" spans="1:19" x14ac:dyDescent="0.3">
      <c r="A4789" s="25"/>
      <c r="B4789"/>
      <c r="C4789"/>
      <c r="D4789"/>
      <c r="E4789"/>
      <c r="F4789"/>
      <c r="G4789"/>
      <c r="H4789" s="26"/>
      <c r="I4789" s="26"/>
      <c r="K4789"/>
      <c r="L4789"/>
      <c r="M4789"/>
      <c r="N4789"/>
      <c r="O4789"/>
      <c r="P4789"/>
      <c r="S4789"/>
    </row>
    <row r="4790" spans="1:19" x14ac:dyDescent="0.3">
      <c r="A4790" s="25"/>
      <c r="B4790"/>
      <c r="C4790"/>
      <c r="D4790"/>
      <c r="E4790"/>
      <c r="F4790"/>
      <c r="G4790"/>
      <c r="H4790" s="26"/>
      <c r="I4790" s="26"/>
      <c r="K4790"/>
      <c r="L4790"/>
      <c r="M4790"/>
      <c r="N4790"/>
      <c r="O4790"/>
      <c r="P4790"/>
      <c r="S4790"/>
    </row>
    <row r="4791" spans="1:19" x14ac:dyDescent="0.3">
      <c r="A4791" s="25"/>
      <c r="B4791"/>
      <c r="C4791"/>
      <c r="D4791"/>
      <c r="E4791"/>
      <c r="F4791"/>
      <c r="G4791"/>
      <c r="H4791" s="26"/>
      <c r="I4791" s="26"/>
      <c r="K4791"/>
      <c r="L4791"/>
      <c r="M4791"/>
      <c r="N4791"/>
      <c r="O4791"/>
      <c r="P4791"/>
      <c r="S4791"/>
    </row>
    <row r="4792" spans="1:19" x14ac:dyDescent="0.3">
      <c r="A4792" s="25"/>
      <c r="B4792"/>
      <c r="C4792"/>
      <c r="D4792"/>
      <c r="E4792"/>
      <c r="F4792"/>
      <c r="G4792"/>
      <c r="H4792" s="26"/>
      <c r="I4792" s="26"/>
      <c r="K4792"/>
      <c r="L4792"/>
      <c r="M4792"/>
      <c r="N4792"/>
      <c r="O4792"/>
      <c r="P4792"/>
      <c r="S4792"/>
    </row>
    <row r="4793" spans="1:19" x14ac:dyDescent="0.3">
      <c r="A4793" s="25"/>
      <c r="B4793"/>
      <c r="C4793"/>
      <c r="D4793"/>
      <c r="E4793"/>
      <c r="F4793"/>
      <c r="G4793"/>
      <c r="H4793" s="26"/>
      <c r="I4793" s="26"/>
      <c r="K4793"/>
      <c r="L4793"/>
      <c r="M4793"/>
      <c r="N4793"/>
      <c r="O4793"/>
      <c r="P4793"/>
      <c r="S4793"/>
    </row>
    <row r="4794" spans="1:19" x14ac:dyDescent="0.3">
      <c r="A4794" s="25"/>
      <c r="B4794"/>
      <c r="C4794"/>
      <c r="D4794"/>
      <c r="E4794"/>
      <c r="F4794"/>
      <c r="G4794"/>
      <c r="H4794" s="26"/>
      <c r="I4794" s="26"/>
      <c r="K4794"/>
      <c r="L4794"/>
      <c r="M4794"/>
      <c r="N4794"/>
      <c r="O4794"/>
      <c r="P4794"/>
      <c r="S4794"/>
    </row>
    <row r="4795" spans="1:19" x14ac:dyDescent="0.3">
      <c r="A4795" s="25"/>
      <c r="B4795"/>
      <c r="C4795"/>
      <c r="D4795"/>
      <c r="E4795"/>
      <c r="F4795"/>
      <c r="G4795"/>
      <c r="H4795" s="26"/>
      <c r="I4795" s="26"/>
      <c r="K4795"/>
      <c r="L4795"/>
      <c r="M4795"/>
      <c r="N4795"/>
      <c r="O4795"/>
      <c r="P4795"/>
      <c r="S4795"/>
    </row>
    <row r="4796" spans="1:19" x14ac:dyDescent="0.3">
      <c r="A4796" s="25"/>
      <c r="B4796"/>
      <c r="C4796"/>
      <c r="D4796"/>
      <c r="E4796"/>
      <c r="F4796"/>
      <c r="G4796"/>
      <c r="H4796" s="26"/>
      <c r="I4796" s="26"/>
      <c r="K4796"/>
      <c r="L4796"/>
      <c r="M4796"/>
      <c r="N4796"/>
      <c r="O4796"/>
      <c r="P4796"/>
      <c r="S4796"/>
    </row>
    <row r="4797" spans="1:19" x14ac:dyDescent="0.3">
      <c r="A4797" s="25"/>
      <c r="B4797"/>
      <c r="C4797"/>
      <c r="D4797"/>
      <c r="E4797"/>
      <c r="F4797"/>
      <c r="G4797"/>
      <c r="H4797" s="14"/>
      <c r="I4797" s="14"/>
      <c r="K4797"/>
      <c r="L4797"/>
      <c r="M4797"/>
      <c r="N4797"/>
      <c r="O4797"/>
      <c r="P4797"/>
      <c r="S4797"/>
    </row>
    <row r="4798" spans="1:19" x14ac:dyDescent="0.3">
      <c r="A4798" s="25"/>
      <c r="B4798"/>
      <c r="C4798"/>
      <c r="D4798"/>
      <c r="E4798"/>
      <c r="F4798"/>
      <c r="G4798"/>
      <c r="H4798" s="14"/>
      <c r="I4798" s="14"/>
      <c r="K4798"/>
      <c r="L4798"/>
      <c r="M4798"/>
      <c r="N4798"/>
      <c r="O4798"/>
      <c r="P4798"/>
      <c r="S4798"/>
    </row>
    <row r="4799" spans="1:19" x14ac:dyDescent="0.3">
      <c r="A4799" s="25"/>
      <c r="B4799"/>
      <c r="C4799"/>
      <c r="D4799"/>
      <c r="E4799"/>
      <c r="F4799"/>
      <c r="G4799"/>
      <c r="H4799" s="14"/>
      <c r="I4799" s="14"/>
      <c r="K4799"/>
      <c r="L4799"/>
      <c r="M4799"/>
      <c r="N4799"/>
      <c r="O4799"/>
      <c r="P4799"/>
      <c r="S4799"/>
    </row>
    <row r="4800" spans="1:19" x14ac:dyDescent="0.3">
      <c r="A4800" s="25"/>
      <c r="B4800"/>
      <c r="C4800"/>
      <c r="D4800"/>
      <c r="E4800"/>
      <c r="F4800"/>
      <c r="G4800"/>
      <c r="H4800" s="14"/>
      <c r="I4800" s="14"/>
      <c r="K4800"/>
      <c r="L4800"/>
      <c r="M4800"/>
      <c r="N4800"/>
      <c r="O4800"/>
      <c r="P4800"/>
      <c r="S4800"/>
    </row>
    <row r="4801" spans="1:19" x14ac:dyDescent="0.3">
      <c r="A4801" s="25"/>
      <c r="B4801"/>
      <c r="C4801"/>
      <c r="D4801"/>
      <c r="E4801"/>
      <c r="F4801"/>
      <c r="G4801"/>
      <c r="H4801" s="14"/>
      <c r="I4801" s="14"/>
      <c r="K4801"/>
      <c r="L4801"/>
      <c r="M4801"/>
      <c r="N4801"/>
      <c r="O4801"/>
      <c r="P4801"/>
      <c r="S4801"/>
    </row>
    <row r="4802" spans="1:19" x14ac:dyDescent="0.3">
      <c r="A4802" s="25"/>
      <c r="B4802"/>
      <c r="C4802"/>
      <c r="D4802"/>
      <c r="E4802"/>
      <c r="F4802"/>
      <c r="G4802"/>
      <c r="H4802" s="26"/>
      <c r="I4802" s="26"/>
      <c r="K4802"/>
      <c r="L4802"/>
      <c r="M4802"/>
      <c r="N4802"/>
      <c r="O4802"/>
      <c r="P4802"/>
      <c r="S4802"/>
    </row>
    <row r="4803" spans="1:19" x14ac:dyDescent="0.3">
      <c r="A4803" s="25"/>
      <c r="B4803"/>
      <c r="C4803"/>
      <c r="D4803"/>
      <c r="E4803"/>
      <c r="F4803"/>
      <c r="G4803"/>
      <c r="H4803" s="26"/>
      <c r="I4803" s="26"/>
      <c r="K4803"/>
      <c r="L4803"/>
      <c r="M4803"/>
      <c r="N4803"/>
      <c r="O4803"/>
      <c r="P4803"/>
      <c r="S4803"/>
    </row>
    <row r="4804" spans="1:19" x14ac:dyDescent="0.3">
      <c r="A4804" s="25"/>
      <c r="B4804"/>
      <c r="C4804"/>
      <c r="D4804"/>
      <c r="E4804"/>
      <c r="F4804"/>
      <c r="G4804"/>
      <c r="H4804" s="26"/>
      <c r="I4804" s="26"/>
      <c r="K4804"/>
      <c r="L4804"/>
      <c r="M4804"/>
      <c r="N4804"/>
      <c r="O4804"/>
      <c r="P4804"/>
      <c r="S4804"/>
    </row>
    <row r="4805" spans="1:19" x14ac:dyDescent="0.3">
      <c r="A4805" s="25"/>
      <c r="B4805"/>
      <c r="C4805"/>
      <c r="D4805"/>
      <c r="E4805"/>
      <c r="F4805"/>
      <c r="G4805"/>
      <c r="H4805" s="26"/>
      <c r="I4805" s="26"/>
      <c r="K4805"/>
      <c r="L4805"/>
      <c r="M4805"/>
      <c r="N4805"/>
      <c r="O4805"/>
      <c r="P4805"/>
      <c r="S4805"/>
    </row>
    <row r="4806" spans="1:19" x14ac:dyDescent="0.3">
      <c r="A4806" s="25"/>
      <c r="B4806"/>
      <c r="C4806"/>
      <c r="D4806"/>
      <c r="E4806"/>
      <c r="F4806"/>
      <c r="G4806"/>
      <c r="H4806" s="26"/>
      <c r="I4806" s="26"/>
      <c r="K4806"/>
      <c r="L4806"/>
      <c r="M4806"/>
      <c r="N4806"/>
      <c r="O4806"/>
      <c r="P4806"/>
      <c r="S4806"/>
    </row>
    <row r="4807" spans="1:19" x14ac:dyDescent="0.3">
      <c r="A4807" s="25"/>
      <c r="B4807"/>
      <c r="C4807"/>
      <c r="D4807"/>
      <c r="E4807"/>
      <c r="F4807"/>
      <c r="G4807"/>
      <c r="H4807" s="26"/>
      <c r="I4807" s="26"/>
      <c r="K4807"/>
      <c r="L4807"/>
      <c r="M4807"/>
      <c r="N4807"/>
      <c r="O4807"/>
      <c r="P4807"/>
      <c r="S4807"/>
    </row>
    <row r="4808" spans="1:19" x14ac:dyDescent="0.3">
      <c r="A4808" s="25"/>
      <c r="B4808"/>
      <c r="C4808"/>
      <c r="D4808"/>
      <c r="E4808"/>
      <c r="F4808"/>
      <c r="G4808"/>
      <c r="H4808"/>
      <c r="I4808" s="26"/>
      <c r="K4808"/>
      <c r="L4808"/>
      <c r="M4808"/>
      <c r="N4808"/>
      <c r="O4808"/>
      <c r="P4808"/>
      <c r="S4808"/>
    </row>
    <row r="4809" spans="1:19" x14ac:dyDescent="0.3">
      <c r="A4809" s="25"/>
      <c r="B4809"/>
      <c r="C4809"/>
      <c r="D4809"/>
      <c r="E4809"/>
      <c r="F4809"/>
      <c r="G4809"/>
      <c r="H4809" s="14"/>
      <c r="I4809" s="26"/>
      <c r="K4809"/>
      <c r="L4809"/>
      <c r="M4809"/>
      <c r="N4809"/>
      <c r="O4809"/>
      <c r="P4809"/>
      <c r="S4809"/>
    </row>
    <row r="4810" spans="1:19" x14ac:dyDescent="0.3">
      <c r="A4810" s="25"/>
      <c r="B4810"/>
      <c r="C4810"/>
      <c r="D4810"/>
      <c r="E4810"/>
      <c r="F4810"/>
      <c r="G4810"/>
      <c r="H4810" s="14"/>
      <c r="I4810" s="26"/>
      <c r="K4810"/>
      <c r="L4810"/>
      <c r="M4810"/>
      <c r="N4810"/>
      <c r="O4810"/>
      <c r="P4810"/>
      <c r="S4810"/>
    </row>
    <row r="4811" spans="1:19" x14ac:dyDescent="0.3">
      <c r="A4811" s="25"/>
      <c r="B4811"/>
      <c r="C4811"/>
      <c r="D4811"/>
      <c r="E4811"/>
      <c r="F4811"/>
      <c r="G4811"/>
      <c r="H4811" s="14"/>
      <c r="I4811" s="26"/>
      <c r="K4811"/>
      <c r="L4811"/>
      <c r="M4811"/>
      <c r="N4811"/>
      <c r="O4811"/>
      <c r="P4811"/>
      <c r="S4811"/>
    </row>
    <row r="4812" spans="1:19" x14ac:dyDescent="0.3">
      <c r="A4812" s="25"/>
      <c r="B4812"/>
      <c r="C4812"/>
      <c r="D4812"/>
      <c r="E4812"/>
      <c r="F4812"/>
      <c r="G4812"/>
      <c r="H4812" s="14"/>
      <c r="I4812" s="26"/>
      <c r="K4812"/>
      <c r="L4812"/>
      <c r="M4812"/>
      <c r="N4812"/>
      <c r="O4812"/>
      <c r="P4812"/>
      <c r="S4812"/>
    </row>
    <row r="4813" spans="1:19" x14ac:dyDescent="0.3">
      <c r="A4813" s="25"/>
      <c r="B4813"/>
      <c r="C4813"/>
      <c r="D4813"/>
      <c r="E4813"/>
      <c r="F4813"/>
      <c r="G4813"/>
      <c r="H4813" s="14"/>
      <c r="I4813" s="26"/>
      <c r="K4813"/>
      <c r="L4813"/>
      <c r="M4813"/>
      <c r="N4813"/>
      <c r="O4813"/>
      <c r="P4813"/>
      <c r="S4813"/>
    </row>
    <row r="4814" spans="1:19" x14ac:dyDescent="0.3">
      <c r="A4814" s="25"/>
      <c r="B4814"/>
      <c r="C4814"/>
      <c r="D4814"/>
      <c r="E4814"/>
      <c r="F4814"/>
      <c r="G4814"/>
      <c r="H4814" s="26"/>
      <c r="I4814" s="26"/>
      <c r="K4814"/>
      <c r="L4814"/>
      <c r="M4814"/>
      <c r="N4814"/>
      <c r="O4814"/>
      <c r="P4814"/>
      <c r="S4814"/>
    </row>
    <row r="4815" spans="1:19" x14ac:dyDescent="0.3">
      <c r="A4815" s="25"/>
      <c r="B4815"/>
      <c r="C4815"/>
      <c r="D4815"/>
      <c r="E4815"/>
      <c r="F4815"/>
      <c r="G4815"/>
      <c r="H4815" s="26"/>
      <c r="I4815" s="26"/>
      <c r="K4815"/>
      <c r="L4815"/>
      <c r="M4815"/>
      <c r="N4815"/>
      <c r="O4815"/>
      <c r="P4815"/>
      <c r="S4815"/>
    </row>
    <row r="4816" spans="1:19" x14ac:dyDescent="0.3">
      <c r="A4816" s="25"/>
      <c r="B4816"/>
      <c r="C4816"/>
      <c r="D4816"/>
      <c r="E4816"/>
      <c r="F4816"/>
      <c r="G4816"/>
      <c r="H4816" s="26"/>
      <c r="I4816" s="26"/>
      <c r="K4816"/>
      <c r="L4816"/>
      <c r="M4816"/>
      <c r="N4816"/>
      <c r="O4816"/>
      <c r="P4816"/>
      <c r="S4816"/>
    </row>
    <row r="4817" spans="1:20" x14ac:dyDescent="0.3">
      <c r="A4817" s="25"/>
      <c r="B4817"/>
      <c r="C4817"/>
      <c r="D4817"/>
      <c r="E4817"/>
      <c r="F4817"/>
      <c r="G4817"/>
      <c r="H4817" s="26"/>
      <c r="I4817" s="26"/>
      <c r="K4817"/>
      <c r="L4817"/>
      <c r="M4817"/>
      <c r="N4817"/>
      <c r="O4817"/>
      <c r="P4817"/>
      <c r="S4817"/>
    </row>
    <row r="4818" spans="1:20" x14ac:dyDescent="0.3">
      <c r="A4818" s="25"/>
      <c r="B4818"/>
      <c r="C4818"/>
      <c r="D4818"/>
      <c r="E4818"/>
      <c r="F4818"/>
      <c r="G4818"/>
      <c r="H4818" s="26"/>
      <c r="I4818" s="26"/>
      <c r="K4818"/>
      <c r="L4818"/>
      <c r="M4818"/>
      <c r="N4818"/>
      <c r="O4818"/>
      <c r="P4818"/>
      <c r="S4818"/>
    </row>
    <row r="4819" spans="1:20" x14ac:dyDescent="0.3">
      <c r="A4819" s="25"/>
      <c r="B4819"/>
      <c r="C4819"/>
      <c r="D4819"/>
      <c r="E4819"/>
      <c r="F4819"/>
      <c r="G4819"/>
      <c r="H4819" s="26"/>
      <c r="I4819" s="26"/>
      <c r="K4819"/>
      <c r="L4819"/>
      <c r="M4819"/>
      <c r="N4819"/>
      <c r="O4819"/>
      <c r="P4819"/>
      <c r="S4819"/>
    </row>
    <row r="4820" spans="1:20" x14ac:dyDescent="0.3">
      <c r="A4820" s="25"/>
      <c r="B4820"/>
      <c r="C4820"/>
      <c r="D4820"/>
      <c r="E4820"/>
      <c r="F4820"/>
      <c r="G4820"/>
      <c r="H4820" s="26"/>
      <c r="I4820" s="26"/>
      <c r="K4820"/>
      <c r="L4820"/>
      <c r="M4820"/>
      <c r="N4820"/>
      <c r="O4820"/>
      <c r="P4820"/>
      <c r="S4820"/>
    </row>
    <row r="4821" spans="1:20" x14ac:dyDescent="0.3">
      <c r="A4821" s="25"/>
      <c r="B4821"/>
      <c r="C4821"/>
      <c r="D4821"/>
      <c r="E4821"/>
      <c r="F4821"/>
      <c r="G4821"/>
      <c r="H4821" s="26"/>
      <c r="I4821" s="26"/>
      <c r="K4821"/>
      <c r="L4821"/>
      <c r="M4821"/>
      <c r="N4821"/>
      <c r="O4821"/>
      <c r="P4821"/>
      <c r="S4821"/>
    </row>
    <row r="4822" spans="1:20" x14ac:dyDescent="0.3">
      <c r="A4822" s="25"/>
      <c r="B4822"/>
      <c r="C4822"/>
      <c r="D4822"/>
      <c r="E4822"/>
      <c r="F4822"/>
      <c r="G4822"/>
      <c r="H4822" s="26"/>
      <c r="I4822" s="26"/>
      <c r="K4822"/>
      <c r="L4822"/>
      <c r="M4822"/>
      <c r="N4822"/>
      <c r="O4822"/>
      <c r="P4822"/>
      <c r="S4822"/>
      <c r="T4822" s="7"/>
    </row>
    <row r="4823" spans="1:20" x14ac:dyDescent="0.3">
      <c r="A4823" s="25"/>
      <c r="B4823"/>
      <c r="C4823"/>
      <c r="D4823"/>
      <c r="E4823"/>
      <c r="F4823"/>
      <c r="G4823"/>
      <c r="H4823" s="26"/>
      <c r="I4823" s="26"/>
      <c r="K4823"/>
      <c r="L4823"/>
      <c r="M4823"/>
      <c r="N4823"/>
      <c r="O4823"/>
      <c r="P4823"/>
      <c r="S4823"/>
    </row>
    <row r="4824" spans="1:20" x14ac:dyDescent="0.3">
      <c r="A4824" s="25"/>
      <c r="B4824"/>
      <c r="C4824"/>
      <c r="D4824"/>
      <c r="E4824"/>
      <c r="F4824"/>
      <c r="G4824"/>
      <c r="H4824" s="26"/>
      <c r="I4824" s="26"/>
      <c r="K4824"/>
      <c r="L4824"/>
      <c r="M4824"/>
      <c r="N4824"/>
      <c r="O4824"/>
      <c r="P4824"/>
      <c r="S4824"/>
      <c r="T4824" s="7"/>
    </row>
    <row r="4825" spans="1:20" x14ac:dyDescent="0.3">
      <c r="A4825" s="25"/>
      <c r="B4825"/>
      <c r="C4825"/>
      <c r="D4825"/>
      <c r="E4825"/>
      <c r="F4825"/>
      <c r="G4825"/>
      <c r="H4825" s="26"/>
      <c r="I4825" s="26"/>
      <c r="K4825"/>
      <c r="L4825"/>
      <c r="M4825"/>
      <c r="N4825"/>
      <c r="O4825"/>
      <c r="P4825"/>
      <c r="S4825"/>
      <c r="T4825" s="7"/>
    </row>
    <row r="4826" spans="1:20" x14ac:dyDescent="0.3">
      <c r="A4826" s="25"/>
      <c r="B4826"/>
      <c r="C4826"/>
      <c r="D4826"/>
      <c r="E4826"/>
      <c r="F4826"/>
      <c r="G4826"/>
      <c r="H4826" s="26"/>
      <c r="I4826" s="26"/>
      <c r="K4826"/>
      <c r="L4826"/>
      <c r="M4826"/>
      <c r="N4826"/>
      <c r="O4826"/>
      <c r="P4826"/>
      <c r="S4826"/>
      <c r="T4826" s="7"/>
    </row>
    <row r="4827" spans="1:20" x14ac:dyDescent="0.3">
      <c r="A4827" s="25"/>
      <c r="B4827"/>
      <c r="C4827"/>
      <c r="D4827"/>
      <c r="E4827"/>
      <c r="F4827"/>
      <c r="G4827"/>
      <c r="H4827" s="26"/>
      <c r="I4827" s="26"/>
      <c r="K4827"/>
      <c r="L4827"/>
      <c r="M4827"/>
      <c r="N4827"/>
      <c r="O4827"/>
      <c r="P4827"/>
      <c r="S4827"/>
    </row>
    <row r="4828" spans="1:20" x14ac:dyDescent="0.3">
      <c r="A4828" s="25"/>
      <c r="B4828"/>
      <c r="C4828"/>
      <c r="D4828"/>
      <c r="E4828"/>
      <c r="F4828"/>
      <c r="G4828"/>
      <c r="H4828" s="26"/>
      <c r="I4828" s="26"/>
      <c r="K4828"/>
      <c r="L4828"/>
      <c r="M4828"/>
      <c r="N4828"/>
      <c r="O4828"/>
      <c r="P4828"/>
      <c r="S4828"/>
      <c r="T4828" s="7"/>
    </row>
    <row r="4829" spans="1:20" x14ac:dyDescent="0.3">
      <c r="A4829" s="25"/>
      <c r="B4829"/>
      <c r="C4829"/>
      <c r="D4829"/>
      <c r="E4829"/>
      <c r="F4829"/>
      <c r="G4829"/>
      <c r="H4829" s="26"/>
      <c r="I4829" s="26"/>
      <c r="K4829"/>
      <c r="L4829"/>
      <c r="M4829"/>
      <c r="N4829"/>
      <c r="O4829"/>
      <c r="P4829"/>
      <c r="S4829"/>
    </row>
    <row r="4830" spans="1:20" x14ac:dyDescent="0.3">
      <c r="A4830" s="25"/>
      <c r="B4830"/>
      <c r="C4830"/>
      <c r="D4830"/>
      <c r="E4830"/>
      <c r="F4830"/>
      <c r="G4830"/>
      <c r="H4830" s="26"/>
      <c r="I4830" s="26"/>
      <c r="K4830"/>
      <c r="L4830"/>
      <c r="M4830"/>
      <c r="N4830"/>
      <c r="O4830"/>
      <c r="P4830"/>
      <c r="S4830"/>
    </row>
    <row r="4831" spans="1:20" x14ac:dyDescent="0.3">
      <c r="A4831" s="25"/>
      <c r="B4831"/>
      <c r="C4831"/>
      <c r="D4831"/>
      <c r="E4831"/>
      <c r="F4831"/>
      <c r="G4831"/>
      <c r="H4831" s="26"/>
      <c r="I4831" s="26"/>
      <c r="K4831"/>
      <c r="L4831"/>
      <c r="M4831"/>
      <c r="N4831"/>
      <c r="O4831"/>
      <c r="P4831"/>
      <c r="S4831"/>
    </row>
    <row r="4832" spans="1:20" x14ac:dyDescent="0.3">
      <c r="A4832" s="25"/>
      <c r="B4832"/>
      <c r="C4832"/>
      <c r="D4832"/>
      <c r="E4832"/>
      <c r="F4832"/>
      <c r="G4832"/>
      <c r="H4832" s="26"/>
      <c r="I4832" s="26"/>
      <c r="K4832"/>
      <c r="L4832"/>
      <c r="M4832"/>
      <c r="N4832"/>
      <c r="O4832"/>
      <c r="P4832"/>
      <c r="S4832"/>
    </row>
    <row r="4833" spans="1:20" x14ac:dyDescent="0.3">
      <c r="A4833" s="25"/>
      <c r="B4833"/>
      <c r="C4833"/>
      <c r="D4833"/>
      <c r="E4833"/>
      <c r="F4833"/>
      <c r="G4833"/>
      <c r="H4833" s="26"/>
      <c r="I4833" s="26"/>
      <c r="K4833"/>
      <c r="L4833"/>
      <c r="M4833"/>
      <c r="N4833"/>
      <c r="O4833"/>
      <c r="P4833"/>
      <c r="S4833"/>
    </row>
    <row r="4834" spans="1:20" x14ac:dyDescent="0.3">
      <c r="A4834" s="25"/>
      <c r="B4834"/>
      <c r="C4834"/>
      <c r="D4834"/>
      <c r="E4834"/>
      <c r="F4834"/>
      <c r="G4834"/>
      <c r="H4834" s="26"/>
      <c r="I4834" s="26"/>
      <c r="K4834"/>
      <c r="L4834"/>
      <c r="M4834"/>
      <c r="N4834"/>
      <c r="O4834"/>
      <c r="P4834"/>
      <c r="S4834"/>
      <c r="T4834" s="7"/>
    </row>
    <row r="4835" spans="1:20" x14ac:dyDescent="0.3">
      <c r="A4835" s="25"/>
      <c r="B4835"/>
      <c r="C4835"/>
      <c r="D4835"/>
      <c r="E4835"/>
      <c r="F4835"/>
      <c r="G4835"/>
      <c r="H4835" s="26"/>
      <c r="I4835" s="26"/>
      <c r="K4835"/>
      <c r="L4835"/>
      <c r="M4835"/>
      <c r="N4835"/>
      <c r="O4835"/>
      <c r="P4835"/>
      <c r="S4835"/>
      <c r="T4835" s="7"/>
    </row>
    <row r="4836" spans="1:20" x14ac:dyDescent="0.3">
      <c r="A4836" s="25"/>
      <c r="B4836"/>
      <c r="C4836"/>
      <c r="D4836"/>
      <c r="E4836"/>
      <c r="F4836"/>
      <c r="G4836"/>
      <c r="H4836" s="26"/>
      <c r="I4836" s="26"/>
      <c r="K4836"/>
      <c r="L4836"/>
      <c r="M4836"/>
      <c r="N4836"/>
      <c r="O4836"/>
      <c r="P4836"/>
      <c r="S4836"/>
    </row>
    <row r="4837" spans="1:20" x14ac:dyDescent="0.3">
      <c r="A4837" s="25"/>
      <c r="B4837"/>
      <c r="C4837"/>
      <c r="D4837"/>
      <c r="E4837"/>
      <c r="F4837"/>
      <c r="G4837"/>
      <c r="H4837" s="26"/>
      <c r="I4837" s="26"/>
      <c r="K4837"/>
      <c r="L4837"/>
      <c r="M4837"/>
      <c r="N4837"/>
      <c r="O4837"/>
      <c r="P4837"/>
      <c r="S4837"/>
    </row>
    <row r="4838" spans="1:20" x14ac:dyDescent="0.3">
      <c r="A4838" s="25"/>
      <c r="B4838"/>
      <c r="C4838"/>
      <c r="D4838"/>
      <c r="E4838"/>
      <c r="F4838"/>
      <c r="G4838"/>
      <c r="H4838" s="26"/>
      <c r="I4838" s="26"/>
      <c r="K4838"/>
      <c r="L4838"/>
      <c r="M4838"/>
      <c r="N4838"/>
      <c r="O4838"/>
      <c r="P4838"/>
      <c r="S4838"/>
    </row>
    <row r="4839" spans="1:20" x14ac:dyDescent="0.3">
      <c r="A4839" s="25"/>
      <c r="B4839"/>
      <c r="C4839"/>
      <c r="D4839"/>
      <c r="E4839"/>
      <c r="F4839"/>
      <c r="G4839"/>
      <c r="H4839" s="26"/>
      <c r="I4839" s="26"/>
      <c r="K4839"/>
      <c r="L4839"/>
      <c r="M4839"/>
      <c r="N4839"/>
      <c r="O4839"/>
      <c r="P4839"/>
      <c r="S4839"/>
    </row>
    <row r="4840" spans="1:20" x14ac:dyDescent="0.3">
      <c r="A4840" s="25"/>
      <c r="B4840"/>
      <c r="C4840"/>
      <c r="D4840"/>
      <c r="E4840"/>
      <c r="F4840"/>
      <c r="G4840"/>
      <c r="H4840" s="26"/>
      <c r="I4840" s="26"/>
      <c r="K4840"/>
      <c r="L4840"/>
      <c r="M4840"/>
      <c r="N4840"/>
      <c r="O4840"/>
      <c r="P4840"/>
      <c r="S4840"/>
    </row>
    <row r="4841" spans="1:20" x14ac:dyDescent="0.3">
      <c r="A4841" s="25"/>
      <c r="B4841"/>
      <c r="C4841"/>
      <c r="D4841"/>
      <c r="E4841"/>
      <c r="F4841"/>
      <c r="G4841"/>
      <c r="H4841" s="26"/>
      <c r="I4841" s="26"/>
      <c r="K4841"/>
      <c r="L4841"/>
      <c r="M4841"/>
      <c r="N4841"/>
      <c r="O4841"/>
      <c r="P4841"/>
      <c r="S4841"/>
    </row>
    <row r="4842" spans="1:20" x14ac:dyDescent="0.3">
      <c r="A4842" s="25"/>
      <c r="B4842"/>
      <c r="C4842"/>
      <c r="D4842"/>
      <c r="E4842"/>
      <c r="F4842"/>
      <c r="G4842"/>
      <c r="H4842" s="26"/>
      <c r="I4842" s="26"/>
      <c r="K4842"/>
      <c r="L4842"/>
      <c r="M4842"/>
      <c r="N4842"/>
      <c r="O4842"/>
      <c r="P4842"/>
      <c r="S4842"/>
    </row>
    <row r="4843" spans="1:20" x14ac:dyDescent="0.3">
      <c r="A4843" s="25"/>
      <c r="B4843"/>
      <c r="C4843"/>
      <c r="D4843"/>
      <c r="E4843"/>
      <c r="F4843"/>
      <c r="G4843"/>
      <c r="H4843" s="26"/>
      <c r="I4843" s="26"/>
      <c r="K4843"/>
      <c r="L4843"/>
      <c r="M4843"/>
      <c r="N4843"/>
      <c r="O4843"/>
      <c r="P4843"/>
      <c r="S4843"/>
    </row>
    <row r="4844" spans="1:20" x14ac:dyDescent="0.3">
      <c r="A4844" s="25"/>
      <c r="B4844"/>
      <c r="C4844"/>
      <c r="D4844"/>
      <c r="E4844"/>
      <c r="F4844"/>
      <c r="G4844"/>
      <c r="H4844" s="26"/>
      <c r="I4844" s="26"/>
      <c r="K4844"/>
      <c r="L4844"/>
      <c r="M4844"/>
      <c r="N4844"/>
      <c r="O4844"/>
      <c r="P4844"/>
      <c r="S4844"/>
      <c r="T4844" s="7"/>
    </row>
    <row r="4845" spans="1:20" x14ac:dyDescent="0.3">
      <c r="A4845" s="25"/>
      <c r="B4845"/>
      <c r="C4845"/>
      <c r="D4845"/>
      <c r="E4845"/>
      <c r="F4845"/>
      <c r="G4845"/>
      <c r="H4845" s="26"/>
      <c r="I4845" s="26"/>
      <c r="K4845"/>
      <c r="L4845"/>
      <c r="M4845"/>
      <c r="N4845"/>
      <c r="O4845"/>
      <c r="P4845"/>
      <c r="S4845"/>
    </row>
    <row r="4846" spans="1:20" x14ac:dyDescent="0.3">
      <c r="A4846" s="25"/>
      <c r="B4846"/>
      <c r="C4846"/>
      <c r="D4846"/>
      <c r="E4846"/>
      <c r="F4846"/>
      <c r="G4846"/>
      <c r="H4846" s="26"/>
      <c r="I4846" s="26"/>
      <c r="K4846"/>
      <c r="L4846"/>
      <c r="M4846"/>
      <c r="N4846"/>
      <c r="O4846"/>
      <c r="P4846"/>
      <c r="S4846"/>
    </row>
    <row r="4847" spans="1:20" x14ac:dyDescent="0.3">
      <c r="A4847" s="25"/>
      <c r="B4847"/>
      <c r="C4847"/>
      <c r="D4847"/>
      <c r="E4847"/>
      <c r="F4847"/>
      <c r="G4847"/>
      <c r="H4847" s="26"/>
      <c r="I4847" s="26"/>
      <c r="K4847"/>
      <c r="L4847"/>
      <c r="M4847"/>
      <c r="N4847"/>
      <c r="O4847"/>
      <c r="P4847"/>
      <c r="S4847"/>
      <c r="T4847" s="7"/>
    </row>
    <row r="4848" spans="1:20" x14ac:dyDescent="0.3">
      <c r="A4848" s="25"/>
      <c r="B4848"/>
      <c r="C4848"/>
      <c r="D4848"/>
      <c r="E4848"/>
      <c r="F4848"/>
      <c r="G4848"/>
      <c r="H4848" s="26"/>
      <c r="I4848" s="26"/>
      <c r="K4848"/>
      <c r="L4848"/>
      <c r="M4848"/>
      <c r="N4848"/>
      <c r="O4848"/>
      <c r="P4848"/>
      <c r="S4848"/>
    </row>
    <row r="4849" spans="1:20" x14ac:dyDescent="0.3">
      <c r="A4849" s="25"/>
      <c r="B4849"/>
      <c r="C4849"/>
      <c r="D4849"/>
      <c r="E4849"/>
      <c r="F4849"/>
      <c r="G4849"/>
      <c r="H4849" s="14"/>
      <c r="I4849" s="26"/>
      <c r="K4849"/>
      <c r="L4849"/>
      <c r="M4849"/>
      <c r="N4849"/>
      <c r="O4849"/>
      <c r="P4849"/>
      <c r="S4849"/>
    </row>
    <row r="4850" spans="1:20" x14ac:dyDescent="0.3">
      <c r="A4850" s="25"/>
      <c r="B4850"/>
      <c r="C4850"/>
      <c r="D4850"/>
      <c r="E4850"/>
      <c r="F4850"/>
      <c r="G4850"/>
      <c r="H4850" s="14"/>
      <c r="I4850" s="26"/>
      <c r="K4850"/>
      <c r="L4850"/>
      <c r="M4850"/>
      <c r="N4850"/>
      <c r="O4850"/>
      <c r="P4850"/>
      <c r="S4850"/>
    </row>
    <row r="4851" spans="1:20" x14ac:dyDescent="0.3">
      <c r="A4851" s="25"/>
      <c r="B4851"/>
      <c r="C4851"/>
      <c r="D4851"/>
      <c r="E4851"/>
      <c r="F4851"/>
      <c r="G4851"/>
      <c r="H4851" s="14"/>
      <c r="I4851" s="26"/>
      <c r="K4851"/>
      <c r="L4851"/>
      <c r="M4851"/>
      <c r="N4851"/>
      <c r="O4851"/>
      <c r="P4851"/>
      <c r="S4851"/>
    </row>
    <row r="4852" spans="1:20" x14ac:dyDescent="0.3">
      <c r="A4852" s="25"/>
      <c r="B4852"/>
      <c r="C4852"/>
      <c r="D4852"/>
      <c r="E4852"/>
      <c r="F4852"/>
      <c r="G4852"/>
      <c r="H4852" s="14"/>
      <c r="I4852" s="26"/>
      <c r="K4852"/>
      <c r="L4852"/>
      <c r="M4852"/>
      <c r="N4852"/>
      <c r="O4852"/>
      <c r="P4852"/>
      <c r="S4852"/>
    </row>
    <row r="4853" spans="1:20" x14ac:dyDescent="0.3">
      <c r="A4853" s="25"/>
      <c r="B4853"/>
      <c r="C4853"/>
      <c r="D4853"/>
      <c r="E4853"/>
      <c r="F4853"/>
      <c r="G4853"/>
      <c r="H4853" s="26"/>
      <c r="I4853" s="26"/>
      <c r="K4853"/>
      <c r="L4853"/>
      <c r="M4853"/>
      <c r="N4853"/>
      <c r="O4853"/>
      <c r="P4853"/>
      <c r="S4853"/>
    </row>
    <row r="4854" spans="1:20" x14ac:dyDescent="0.3">
      <c r="A4854" s="25"/>
      <c r="B4854"/>
      <c r="C4854"/>
      <c r="D4854"/>
      <c r="E4854"/>
      <c r="F4854"/>
      <c r="G4854"/>
      <c r="H4854" s="26"/>
      <c r="I4854" s="26"/>
      <c r="K4854"/>
      <c r="L4854"/>
      <c r="M4854"/>
      <c r="N4854"/>
      <c r="O4854"/>
      <c r="P4854"/>
      <c r="S4854"/>
    </row>
    <row r="4855" spans="1:20" x14ac:dyDescent="0.3">
      <c r="A4855" s="25"/>
      <c r="B4855"/>
      <c r="C4855"/>
      <c r="D4855"/>
      <c r="E4855"/>
      <c r="F4855"/>
      <c r="G4855"/>
      <c r="H4855" s="26"/>
      <c r="I4855" s="26"/>
      <c r="K4855"/>
      <c r="L4855"/>
      <c r="M4855"/>
      <c r="N4855"/>
      <c r="O4855"/>
      <c r="P4855"/>
      <c r="S4855"/>
    </row>
    <row r="4856" spans="1:20" x14ac:dyDescent="0.3">
      <c r="A4856" s="25"/>
      <c r="B4856"/>
      <c r="C4856"/>
      <c r="D4856"/>
      <c r="E4856"/>
      <c r="F4856"/>
      <c r="G4856"/>
      <c r="H4856" s="26"/>
      <c r="I4856" s="26"/>
      <c r="K4856"/>
      <c r="L4856"/>
      <c r="M4856"/>
      <c r="N4856"/>
      <c r="O4856"/>
      <c r="P4856"/>
      <c r="S4856"/>
    </row>
    <row r="4857" spans="1:20" x14ac:dyDescent="0.3">
      <c r="A4857" s="25"/>
      <c r="B4857"/>
      <c r="C4857"/>
      <c r="D4857"/>
      <c r="E4857"/>
      <c r="F4857"/>
      <c r="G4857"/>
      <c r="H4857" s="26"/>
      <c r="I4857" s="26"/>
      <c r="K4857"/>
      <c r="L4857"/>
      <c r="M4857"/>
      <c r="N4857"/>
      <c r="O4857"/>
      <c r="P4857"/>
      <c r="S4857"/>
    </row>
    <row r="4858" spans="1:20" x14ac:dyDescent="0.3">
      <c r="A4858" s="25"/>
      <c r="B4858"/>
      <c r="C4858"/>
      <c r="D4858"/>
      <c r="E4858"/>
      <c r="F4858"/>
      <c r="G4858"/>
      <c r="H4858" s="26"/>
      <c r="I4858" s="26"/>
      <c r="K4858"/>
      <c r="L4858"/>
      <c r="M4858"/>
      <c r="N4858"/>
      <c r="O4858"/>
      <c r="P4858"/>
      <c r="S4858"/>
    </row>
    <row r="4859" spans="1:20" x14ac:dyDescent="0.3">
      <c r="A4859" s="25"/>
      <c r="B4859"/>
      <c r="C4859"/>
      <c r="D4859"/>
      <c r="E4859"/>
      <c r="F4859"/>
      <c r="G4859"/>
      <c r="H4859" s="26"/>
      <c r="I4859" s="26"/>
      <c r="K4859"/>
      <c r="L4859"/>
      <c r="M4859"/>
      <c r="N4859"/>
      <c r="O4859"/>
      <c r="P4859"/>
      <c r="S4859"/>
    </row>
    <row r="4860" spans="1:20" x14ac:dyDescent="0.3">
      <c r="A4860" s="25"/>
      <c r="B4860"/>
      <c r="C4860"/>
      <c r="D4860"/>
      <c r="E4860"/>
      <c r="F4860"/>
      <c r="G4860"/>
      <c r="H4860" s="26"/>
      <c r="I4860" s="26"/>
      <c r="K4860"/>
      <c r="L4860"/>
      <c r="M4860"/>
      <c r="N4860"/>
      <c r="O4860"/>
      <c r="P4860"/>
      <c r="S4860"/>
    </row>
    <row r="4861" spans="1:20" x14ac:dyDescent="0.3">
      <c r="A4861" s="25"/>
      <c r="B4861"/>
      <c r="C4861"/>
      <c r="D4861"/>
      <c r="E4861"/>
      <c r="F4861"/>
      <c r="G4861"/>
      <c r="H4861" s="26"/>
      <c r="I4861" s="26"/>
      <c r="K4861"/>
      <c r="L4861"/>
      <c r="M4861"/>
      <c r="N4861"/>
      <c r="O4861"/>
      <c r="P4861"/>
      <c r="S4861"/>
    </row>
    <row r="4862" spans="1:20" x14ac:dyDescent="0.3">
      <c r="A4862" s="25"/>
      <c r="B4862"/>
      <c r="C4862"/>
      <c r="D4862"/>
      <c r="E4862"/>
      <c r="F4862"/>
      <c r="G4862"/>
      <c r="H4862" s="14"/>
      <c r="I4862" s="14"/>
      <c r="K4862"/>
      <c r="L4862"/>
      <c r="M4862"/>
      <c r="N4862"/>
      <c r="O4862"/>
      <c r="P4862"/>
      <c r="S4862"/>
    </row>
    <row r="4863" spans="1:20" x14ac:dyDescent="0.3">
      <c r="A4863" s="25"/>
      <c r="B4863"/>
      <c r="C4863"/>
      <c r="D4863"/>
      <c r="E4863"/>
      <c r="F4863"/>
      <c r="G4863"/>
      <c r="H4863"/>
      <c r="I4863" s="14"/>
      <c r="K4863"/>
      <c r="L4863"/>
      <c r="M4863"/>
      <c r="N4863"/>
      <c r="O4863"/>
      <c r="P4863"/>
      <c r="S4863"/>
    </row>
    <row r="4864" spans="1:20" x14ac:dyDescent="0.3">
      <c r="A4864" s="25"/>
      <c r="B4864"/>
      <c r="C4864"/>
      <c r="D4864"/>
      <c r="E4864"/>
      <c r="F4864"/>
      <c r="G4864"/>
      <c r="H4864" s="14"/>
      <c r="I4864" s="14"/>
      <c r="K4864"/>
      <c r="L4864"/>
      <c r="M4864"/>
      <c r="N4864"/>
      <c r="O4864"/>
      <c r="P4864"/>
      <c r="S4864"/>
      <c r="T4864" s="7"/>
    </row>
    <row r="4865" spans="1:19" x14ac:dyDescent="0.3">
      <c r="A4865" s="25"/>
      <c r="B4865"/>
      <c r="C4865"/>
      <c r="D4865"/>
      <c r="E4865"/>
      <c r="F4865"/>
      <c r="G4865"/>
      <c r="H4865" s="14"/>
      <c r="I4865" s="14"/>
      <c r="K4865"/>
      <c r="L4865"/>
      <c r="M4865"/>
      <c r="N4865"/>
      <c r="O4865"/>
      <c r="P4865"/>
      <c r="S4865"/>
    </row>
    <row r="4866" spans="1:19" x14ac:dyDescent="0.3">
      <c r="A4866" s="25"/>
      <c r="B4866"/>
      <c r="C4866"/>
      <c r="D4866"/>
      <c r="E4866"/>
      <c r="F4866"/>
      <c r="G4866"/>
      <c r="H4866" s="14"/>
      <c r="I4866" s="14"/>
      <c r="K4866"/>
      <c r="L4866"/>
      <c r="M4866"/>
      <c r="N4866"/>
      <c r="O4866"/>
      <c r="P4866"/>
      <c r="S4866"/>
    </row>
    <row r="4867" spans="1:19" x14ac:dyDescent="0.3">
      <c r="A4867" s="25"/>
      <c r="B4867"/>
      <c r="C4867"/>
      <c r="D4867"/>
      <c r="E4867"/>
      <c r="F4867"/>
      <c r="G4867"/>
      <c r="H4867" s="26"/>
      <c r="I4867" s="26"/>
      <c r="K4867"/>
      <c r="L4867"/>
      <c r="M4867"/>
      <c r="N4867"/>
      <c r="O4867"/>
      <c r="P4867"/>
      <c r="S4867"/>
    </row>
    <row r="4868" spans="1:19" x14ac:dyDescent="0.3">
      <c r="A4868" s="25"/>
      <c r="B4868"/>
      <c r="C4868"/>
      <c r="D4868"/>
      <c r="E4868"/>
      <c r="F4868"/>
      <c r="G4868"/>
      <c r="H4868" s="26"/>
      <c r="I4868" s="26"/>
      <c r="K4868"/>
      <c r="L4868"/>
      <c r="M4868"/>
      <c r="N4868"/>
      <c r="O4868"/>
      <c r="P4868"/>
      <c r="S4868"/>
    </row>
    <row r="4869" spans="1:19" x14ac:dyDescent="0.3">
      <c r="A4869" s="25"/>
      <c r="B4869"/>
      <c r="C4869"/>
      <c r="D4869"/>
      <c r="E4869"/>
      <c r="F4869"/>
      <c r="G4869"/>
      <c r="H4869" s="26"/>
      <c r="I4869" s="26"/>
      <c r="K4869"/>
      <c r="L4869"/>
      <c r="M4869"/>
      <c r="N4869"/>
      <c r="O4869"/>
      <c r="P4869"/>
      <c r="S4869"/>
    </row>
    <row r="4870" spans="1:19" x14ac:dyDescent="0.3">
      <c r="A4870" s="25"/>
      <c r="B4870"/>
      <c r="C4870"/>
      <c r="D4870"/>
      <c r="E4870"/>
      <c r="F4870"/>
      <c r="G4870"/>
      <c r="H4870" s="26"/>
      <c r="I4870" s="26"/>
      <c r="K4870"/>
      <c r="L4870"/>
      <c r="M4870"/>
      <c r="N4870"/>
      <c r="O4870"/>
      <c r="P4870"/>
      <c r="S4870"/>
    </row>
    <row r="4871" spans="1:19" x14ac:dyDescent="0.3">
      <c r="A4871" s="25"/>
      <c r="B4871"/>
      <c r="C4871"/>
      <c r="D4871"/>
      <c r="E4871"/>
      <c r="F4871"/>
      <c r="G4871"/>
      <c r="H4871" s="26"/>
      <c r="I4871" s="26"/>
      <c r="K4871"/>
      <c r="L4871"/>
      <c r="M4871"/>
      <c r="N4871"/>
      <c r="O4871"/>
      <c r="P4871"/>
      <c r="S4871"/>
    </row>
    <row r="4872" spans="1:19" x14ac:dyDescent="0.3">
      <c r="A4872" s="25"/>
      <c r="B4872"/>
      <c r="C4872"/>
      <c r="D4872"/>
      <c r="E4872"/>
      <c r="F4872"/>
      <c r="G4872"/>
      <c r="H4872" s="26"/>
      <c r="I4872" s="26"/>
      <c r="K4872"/>
      <c r="L4872"/>
      <c r="M4872"/>
      <c r="N4872"/>
      <c r="O4872"/>
      <c r="P4872"/>
      <c r="S4872"/>
    </row>
    <row r="4873" spans="1:19" x14ac:dyDescent="0.3">
      <c r="A4873" s="25"/>
      <c r="B4873"/>
      <c r="C4873"/>
      <c r="D4873"/>
      <c r="E4873"/>
      <c r="F4873"/>
      <c r="G4873"/>
      <c r="H4873" s="26"/>
      <c r="I4873" s="26"/>
      <c r="K4873"/>
      <c r="L4873"/>
      <c r="M4873"/>
      <c r="N4873"/>
      <c r="O4873"/>
      <c r="P4873"/>
      <c r="S4873"/>
    </row>
    <row r="4874" spans="1:19" x14ac:dyDescent="0.3">
      <c r="A4874" s="25"/>
      <c r="B4874"/>
      <c r="C4874"/>
      <c r="D4874"/>
      <c r="E4874"/>
      <c r="F4874"/>
      <c r="G4874"/>
      <c r="H4874" s="26"/>
      <c r="I4874" s="26"/>
      <c r="K4874"/>
      <c r="L4874"/>
      <c r="M4874"/>
      <c r="N4874"/>
      <c r="O4874"/>
      <c r="P4874"/>
      <c r="S4874"/>
    </row>
    <row r="4875" spans="1:19" x14ac:dyDescent="0.3">
      <c r="A4875" s="25"/>
      <c r="B4875"/>
      <c r="C4875"/>
      <c r="D4875"/>
      <c r="E4875"/>
      <c r="F4875"/>
      <c r="G4875"/>
      <c r="H4875" s="26"/>
      <c r="I4875" s="26"/>
      <c r="K4875"/>
      <c r="L4875"/>
      <c r="M4875"/>
      <c r="N4875"/>
      <c r="O4875"/>
      <c r="P4875"/>
      <c r="S4875"/>
    </row>
    <row r="4876" spans="1:19" x14ac:dyDescent="0.3">
      <c r="A4876" s="25"/>
      <c r="B4876"/>
      <c r="C4876"/>
      <c r="D4876"/>
      <c r="E4876"/>
      <c r="F4876"/>
      <c r="G4876"/>
      <c r="H4876" s="26"/>
      <c r="I4876" s="26"/>
      <c r="K4876"/>
      <c r="L4876"/>
      <c r="M4876"/>
      <c r="N4876"/>
      <c r="O4876"/>
      <c r="P4876"/>
      <c r="S4876"/>
    </row>
    <row r="4877" spans="1:19" x14ac:dyDescent="0.3">
      <c r="A4877" s="25"/>
      <c r="B4877"/>
      <c r="C4877"/>
      <c r="D4877"/>
      <c r="E4877"/>
      <c r="F4877"/>
      <c r="G4877"/>
      <c r="H4877" s="26"/>
      <c r="I4877" s="26"/>
      <c r="K4877"/>
      <c r="L4877"/>
      <c r="M4877"/>
      <c r="N4877"/>
      <c r="O4877"/>
      <c r="P4877"/>
      <c r="S4877"/>
    </row>
    <row r="4878" spans="1:19" x14ac:dyDescent="0.3">
      <c r="A4878" s="25"/>
      <c r="B4878"/>
      <c r="C4878"/>
      <c r="D4878"/>
      <c r="E4878"/>
      <c r="F4878"/>
      <c r="G4878"/>
      <c r="H4878" s="26"/>
      <c r="I4878" s="26"/>
      <c r="K4878"/>
      <c r="L4878"/>
      <c r="M4878"/>
      <c r="N4878"/>
      <c r="O4878"/>
      <c r="P4878"/>
      <c r="S4878"/>
    </row>
    <row r="4879" spans="1:19" x14ac:dyDescent="0.3">
      <c r="A4879" s="25"/>
      <c r="B4879"/>
      <c r="C4879"/>
      <c r="D4879"/>
      <c r="E4879"/>
      <c r="F4879"/>
      <c r="G4879"/>
      <c r="H4879" s="14"/>
      <c r="I4879" s="14"/>
      <c r="K4879"/>
      <c r="L4879"/>
      <c r="M4879"/>
      <c r="N4879"/>
      <c r="O4879"/>
      <c r="P4879"/>
      <c r="S4879"/>
    </row>
    <row r="4880" spans="1:19" x14ac:dyDescent="0.3">
      <c r="A4880" s="25"/>
      <c r="B4880"/>
      <c r="C4880"/>
      <c r="D4880"/>
      <c r="E4880"/>
      <c r="F4880"/>
      <c r="G4880"/>
      <c r="H4880" s="14"/>
      <c r="I4880" s="14"/>
      <c r="K4880"/>
      <c r="L4880"/>
      <c r="M4880"/>
      <c r="N4880"/>
      <c r="O4880"/>
      <c r="P4880"/>
      <c r="S4880"/>
    </row>
    <row r="4881" spans="1:19" x14ac:dyDescent="0.3">
      <c r="A4881" s="25"/>
      <c r="B4881"/>
      <c r="C4881"/>
      <c r="D4881"/>
      <c r="E4881"/>
      <c r="F4881"/>
      <c r="G4881"/>
      <c r="H4881" s="14"/>
      <c r="I4881" s="14"/>
      <c r="K4881"/>
      <c r="L4881"/>
      <c r="M4881"/>
      <c r="N4881"/>
      <c r="O4881"/>
      <c r="P4881"/>
      <c r="S4881"/>
    </row>
    <row r="4882" spans="1:19" x14ac:dyDescent="0.3">
      <c r="A4882" s="25"/>
      <c r="B4882"/>
      <c r="C4882"/>
      <c r="D4882"/>
      <c r="E4882"/>
      <c r="F4882"/>
      <c r="G4882"/>
      <c r="H4882" s="14"/>
      <c r="I4882" s="14"/>
      <c r="K4882"/>
      <c r="L4882"/>
      <c r="M4882"/>
      <c r="N4882"/>
      <c r="O4882"/>
      <c r="P4882"/>
      <c r="S4882"/>
    </row>
    <row r="4883" spans="1:19" x14ac:dyDescent="0.3">
      <c r="A4883" s="25"/>
      <c r="B4883"/>
      <c r="C4883"/>
      <c r="D4883"/>
      <c r="E4883"/>
      <c r="F4883"/>
      <c r="G4883"/>
      <c r="H4883" s="14"/>
      <c r="I4883" s="14"/>
      <c r="K4883"/>
      <c r="L4883"/>
      <c r="M4883"/>
      <c r="N4883"/>
      <c r="O4883"/>
      <c r="P4883"/>
      <c r="S4883"/>
    </row>
    <row r="4884" spans="1:19" x14ac:dyDescent="0.3">
      <c r="A4884" s="25"/>
      <c r="B4884"/>
      <c r="C4884"/>
      <c r="D4884"/>
      <c r="E4884"/>
      <c r="F4884"/>
      <c r="G4884"/>
      <c r="H4884" s="14"/>
      <c r="I4884" s="14"/>
      <c r="K4884"/>
      <c r="L4884"/>
      <c r="M4884"/>
      <c r="N4884"/>
      <c r="O4884"/>
      <c r="P4884"/>
      <c r="S4884"/>
    </row>
    <row r="4885" spans="1:19" x14ac:dyDescent="0.3">
      <c r="A4885" s="25"/>
      <c r="B4885"/>
      <c r="C4885"/>
      <c r="D4885"/>
      <c r="E4885"/>
      <c r="F4885"/>
      <c r="G4885"/>
      <c r="H4885" s="26"/>
      <c r="I4885" s="26"/>
      <c r="K4885"/>
      <c r="L4885"/>
      <c r="M4885"/>
      <c r="N4885"/>
      <c r="O4885"/>
      <c r="P4885"/>
      <c r="S4885"/>
    </row>
    <row r="4886" spans="1:19" x14ac:dyDescent="0.3">
      <c r="A4886" s="25"/>
      <c r="B4886"/>
      <c r="C4886"/>
      <c r="D4886"/>
      <c r="E4886"/>
      <c r="F4886"/>
      <c r="G4886"/>
      <c r="H4886" s="26"/>
      <c r="I4886" s="26"/>
      <c r="K4886"/>
      <c r="L4886"/>
      <c r="M4886"/>
      <c r="N4886"/>
      <c r="O4886"/>
      <c r="P4886"/>
      <c r="S4886"/>
    </row>
    <row r="4887" spans="1:19" x14ac:dyDescent="0.3">
      <c r="A4887" s="25"/>
      <c r="B4887"/>
      <c r="C4887"/>
      <c r="D4887"/>
      <c r="E4887"/>
      <c r="F4887"/>
      <c r="G4887"/>
      <c r="H4887" s="26"/>
      <c r="I4887" s="26"/>
      <c r="K4887"/>
      <c r="L4887"/>
      <c r="M4887"/>
      <c r="N4887"/>
      <c r="O4887"/>
      <c r="P4887"/>
      <c r="S4887"/>
    </row>
    <row r="4888" spans="1:19" x14ac:dyDescent="0.3">
      <c r="A4888" s="25"/>
      <c r="B4888"/>
      <c r="C4888"/>
      <c r="D4888"/>
      <c r="E4888"/>
      <c r="F4888"/>
      <c r="G4888"/>
      <c r="H4888" s="26"/>
      <c r="I4888" s="26"/>
      <c r="K4888"/>
      <c r="L4888"/>
      <c r="M4888"/>
      <c r="N4888"/>
      <c r="O4888"/>
      <c r="P4888"/>
      <c r="S4888"/>
    </row>
    <row r="4889" spans="1:19" x14ac:dyDescent="0.3">
      <c r="A4889" s="25"/>
      <c r="B4889"/>
      <c r="C4889"/>
      <c r="D4889"/>
      <c r="E4889"/>
      <c r="F4889"/>
      <c r="G4889"/>
      <c r="H4889" s="26"/>
      <c r="I4889" s="26"/>
      <c r="K4889"/>
      <c r="L4889"/>
      <c r="M4889"/>
      <c r="N4889"/>
      <c r="O4889"/>
      <c r="P4889"/>
      <c r="S4889"/>
    </row>
    <row r="4890" spans="1:19" x14ac:dyDescent="0.3">
      <c r="A4890" s="25"/>
      <c r="B4890"/>
      <c r="C4890"/>
      <c r="D4890"/>
      <c r="E4890"/>
      <c r="F4890"/>
      <c r="G4890"/>
      <c r="H4890" s="26"/>
      <c r="I4890" s="26"/>
      <c r="K4890"/>
      <c r="L4890"/>
      <c r="M4890"/>
      <c r="N4890"/>
      <c r="O4890"/>
      <c r="P4890"/>
      <c r="S4890"/>
    </row>
    <row r="4891" spans="1:19" x14ac:dyDescent="0.3">
      <c r="A4891" s="25"/>
      <c r="B4891"/>
      <c r="C4891"/>
      <c r="D4891"/>
      <c r="E4891"/>
      <c r="F4891"/>
      <c r="G4891"/>
      <c r="H4891" s="26"/>
      <c r="I4891" s="26"/>
      <c r="K4891"/>
      <c r="L4891"/>
      <c r="M4891"/>
      <c r="N4891"/>
      <c r="O4891"/>
      <c r="P4891"/>
      <c r="S4891"/>
    </row>
    <row r="4892" spans="1:19" x14ac:dyDescent="0.3">
      <c r="A4892" s="25"/>
      <c r="B4892"/>
      <c r="C4892"/>
      <c r="D4892"/>
      <c r="E4892"/>
      <c r="F4892"/>
      <c r="G4892"/>
      <c r="H4892" s="26"/>
      <c r="I4892" s="26"/>
      <c r="K4892"/>
      <c r="L4892"/>
      <c r="M4892"/>
      <c r="N4892"/>
      <c r="O4892"/>
      <c r="P4892"/>
      <c r="S4892"/>
    </row>
    <row r="4893" spans="1:19" x14ac:dyDescent="0.3">
      <c r="A4893" s="25"/>
      <c r="B4893"/>
      <c r="C4893"/>
      <c r="D4893"/>
      <c r="E4893"/>
      <c r="F4893"/>
      <c r="G4893"/>
      <c r="H4893" s="26"/>
      <c r="I4893" s="26"/>
      <c r="K4893"/>
      <c r="L4893"/>
      <c r="M4893"/>
      <c r="N4893"/>
      <c r="O4893"/>
      <c r="P4893"/>
      <c r="S4893"/>
    </row>
    <row r="4894" spans="1:19" x14ac:dyDescent="0.3">
      <c r="A4894" s="25"/>
      <c r="B4894"/>
      <c r="C4894"/>
      <c r="D4894"/>
      <c r="E4894"/>
      <c r="F4894"/>
      <c r="G4894"/>
      <c r="H4894" s="14"/>
      <c r="I4894" s="14"/>
      <c r="K4894"/>
      <c r="L4894"/>
      <c r="M4894"/>
      <c r="N4894"/>
      <c r="O4894"/>
      <c r="P4894"/>
      <c r="S4894"/>
    </row>
    <row r="4895" spans="1:19" x14ac:dyDescent="0.3">
      <c r="A4895" s="25"/>
      <c r="B4895"/>
      <c r="C4895"/>
      <c r="D4895"/>
      <c r="E4895"/>
      <c r="F4895"/>
      <c r="G4895"/>
      <c r="H4895"/>
      <c r="I4895" s="14"/>
      <c r="K4895"/>
      <c r="L4895"/>
      <c r="M4895"/>
      <c r="N4895"/>
      <c r="O4895"/>
      <c r="P4895"/>
      <c r="S4895"/>
    </row>
    <row r="4896" spans="1:19" x14ac:dyDescent="0.3">
      <c r="A4896" s="25"/>
      <c r="B4896"/>
      <c r="C4896"/>
      <c r="D4896"/>
      <c r="E4896"/>
      <c r="F4896"/>
      <c r="G4896"/>
      <c r="H4896" s="14"/>
      <c r="I4896" s="14"/>
      <c r="K4896"/>
      <c r="L4896"/>
      <c r="M4896"/>
      <c r="N4896"/>
      <c r="O4896"/>
      <c r="P4896"/>
      <c r="S4896"/>
    </row>
    <row r="4897" spans="1:20" x14ac:dyDescent="0.3">
      <c r="A4897" s="25"/>
      <c r="B4897"/>
      <c r="C4897"/>
      <c r="D4897"/>
      <c r="E4897"/>
      <c r="F4897"/>
      <c r="G4897"/>
      <c r="H4897" s="26"/>
      <c r="I4897" s="26"/>
      <c r="K4897"/>
      <c r="L4897"/>
      <c r="M4897"/>
      <c r="N4897"/>
      <c r="O4897"/>
      <c r="P4897"/>
      <c r="S4897"/>
    </row>
    <row r="4898" spans="1:20" x14ac:dyDescent="0.3">
      <c r="A4898" s="25"/>
      <c r="B4898"/>
      <c r="C4898"/>
      <c r="D4898"/>
      <c r="E4898"/>
      <c r="F4898"/>
      <c r="G4898"/>
      <c r="H4898" s="26"/>
      <c r="I4898" s="26"/>
      <c r="K4898"/>
      <c r="L4898"/>
      <c r="M4898"/>
      <c r="N4898"/>
      <c r="O4898"/>
      <c r="P4898"/>
      <c r="S4898"/>
    </row>
    <row r="4899" spans="1:20" x14ac:dyDescent="0.3">
      <c r="A4899" s="25"/>
      <c r="B4899"/>
      <c r="C4899"/>
      <c r="D4899"/>
      <c r="E4899"/>
      <c r="F4899"/>
      <c r="G4899"/>
      <c r="H4899" s="26"/>
      <c r="I4899" s="26"/>
      <c r="K4899"/>
      <c r="L4899"/>
      <c r="M4899"/>
      <c r="N4899"/>
      <c r="O4899"/>
      <c r="P4899"/>
      <c r="S4899"/>
    </row>
    <row r="4900" spans="1:20" x14ac:dyDescent="0.3">
      <c r="A4900" s="25"/>
      <c r="B4900"/>
      <c r="C4900"/>
      <c r="D4900"/>
      <c r="E4900"/>
      <c r="F4900"/>
      <c r="G4900"/>
      <c r="H4900" s="26"/>
      <c r="I4900" s="26"/>
      <c r="K4900"/>
      <c r="L4900"/>
      <c r="M4900"/>
      <c r="N4900"/>
      <c r="O4900"/>
      <c r="P4900"/>
      <c r="S4900"/>
      <c r="T4900" s="7"/>
    </row>
    <row r="4901" spans="1:20" x14ac:dyDescent="0.3">
      <c r="A4901" s="25"/>
      <c r="B4901"/>
      <c r="C4901"/>
      <c r="D4901"/>
      <c r="E4901"/>
      <c r="F4901"/>
      <c r="G4901"/>
      <c r="H4901" s="26"/>
      <c r="I4901" s="26"/>
      <c r="K4901"/>
      <c r="L4901"/>
      <c r="M4901"/>
      <c r="N4901"/>
      <c r="O4901"/>
      <c r="P4901"/>
      <c r="S4901"/>
    </row>
    <row r="4902" spans="1:20" x14ac:dyDescent="0.3">
      <c r="A4902" s="25"/>
      <c r="B4902"/>
      <c r="C4902"/>
      <c r="D4902"/>
      <c r="E4902"/>
      <c r="F4902"/>
      <c r="G4902"/>
      <c r="H4902" s="26"/>
      <c r="I4902" s="26"/>
      <c r="K4902"/>
      <c r="L4902"/>
      <c r="M4902"/>
      <c r="N4902"/>
      <c r="O4902"/>
      <c r="P4902"/>
      <c r="S4902"/>
    </row>
    <row r="4903" spans="1:20" x14ac:dyDescent="0.3">
      <c r="A4903" s="25"/>
      <c r="B4903"/>
      <c r="C4903"/>
      <c r="D4903"/>
      <c r="E4903"/>
      <c r="F4903"/>
      <c r="G4903"/>
      <c r="H4903" s="26"/>
      <c r="I4903" s="26"/>
      <c r="K4903"/>
      <c r="L4903"/>
      <c r="M4903"/>
      <c r="N4903"/>
      <c r="O4903"/>
      <c r="P4903"/>
      <c r="S4903"/>
      <c r="T4903" s="7"/>
    </row>
    <row r="4904" spans="1:20" x14ac:dyDescent="0.3">
      <c r="A4904" s="25"/>
      <c r="B4904"/>
      <c r="C4904"/>
      <c r="D4904"/>
      <c r="E4904"/>
      <c r="F4904"/>
      <c r="G4904"/>
      <c r="H4904" s="26"/>
      <c r="I4904" s="26"/>
      <c r="K4904"/>
      <c r="L4904"/>
      <c r="M4904"/>
      <c r="N4904"/>
      <c r="O4904"/>
      <c r="P4904"/>
      <c r="S4904"/>
      <c r="T4904" s="7"/>
    </row>
    <row r="4905" spans="1:20" x14ac:dyDescent="0.3">
      <c r="A4905" s="25"/>
      <c r="B4905"/>
      <c r="C4905"/>
      <c r="D4905"/>
      <c r="E4905"/>
      <c r="F4905"/>
      <c r="G4905"/>
      <c r="H4905" s="26"/>
      <c r="I4905" s="26"/>
      <c r="K4905"/>
      <c r="L4905"/>
      <c r="M4905"/>
      <c r="N4905"/>
      <c r="O4905"/>
      <c r="P4905"/>
      <c r="S4905"/>
    </row>
    <row r="4906" spans="1:20" x14ac:dyDescent="0.3">
      <c r="A4906" s="25"/>
      <c r="B4906"/>
      <c r="C4906"/>
      <c r="D4906"/>
      <c r="E4906"/>
      <c r="F4906"/>
      <c r="G4906"/>
      <c r="H4906" s="26"/>
      <c r="I4906" s="26"/>
      <c r="K4906"/>
      <c r="L4906"/>
      <c r="M4906"/>
      <c r="N4906"/>
      <c r="O4906"/>
      <c r="P4906"/>
      <c r="S4906"/>
    </row>
    <row r="4907" spans="1:20" x14ac:dyDescent="0.3">
      <c r="A4907" s="25"/>
      <c r="B4907"/>
      <c r="C4907"/>
      <c r="D4907"/>
      <c r="E4907"/>
      <c r="F4907"/>
      <c r="G4907"/>
      <c r="H4907" s="26"/>
      <c r="I4907" s="26"/>
      <c r="K4907"/>
      <c r="L4907"/>
      <c r="M4907"/>
      <c r="N4907"/>
      <c r="O4907"/>
      <c r="P4907"/>
      <c r="S4907"/>
    </row>
    <row r="4908" spans="1:20" x14ac:dyDescent="0.3">
      <c r="A4908" s="25"/>
      <c r="B4908"/>
      <c r="C4908"/>
      <c r="D4908"/>
      <c r="E4908"/>
      <c r="F4908"/>
      <c r="G4908"/>
      <c r="H4908" s="26"/>
      <c r="I4908" s="26"/>
      <c r="K4908"/>
      <c r="L4908"/>
      <c r="M4908"/>
      <c r="N4908"/>
      <c r="O4908"/>
      <c r="P4908"/>
      <c r="S4908"/>
    </row>
    <row r="4909" spans="1:20" x14ac:dyDescent="0.3">
      <c r="A4909" s="25"/>
      <c r="B4909"/>
      <c r="C4909"/>
      <c r="D4909"/>
      <c r="E4909"/>
      <c r="F4909"/>
      <c r="G4909"/>
      <c r="H4909" s="26"/>
      <c r="I4909" s="26"/>
      <c r="K4909"/>
      <c r="L4909"/>
      <c r="M4909"/>
      <c r="N4909"/>
      <c r="O4909"/>
      <c r="P4909"/>
      <c r="S4909"/>
    </row>
    <row r="4910" spans="1:20" x14ac:dyDescent="0.3">
      <c r="A4910" s="25"/>
      <c r="B4910"/>
      <c r="C4910"/>
      <c r="D4910"/>
      <c r="E4910"/>
      <c r="F4910"/>
      <c r="G4910"/>
      <c r="H4910" s="26"/>
      <c r="I4910" s="26"/>
      <c r="K4910"/>
      <c r="L4910"/>
      <c r="M4910"/>
      <c r="N4910"/>
      <c r="O4910"/>
      <c r="P4910"/>
      <c r="S4910"/>
    </row>
    <row r="4911" spans="1:20" x14ac:dyDescent="0.3">
      <c r="A4911" s="25"/>
      <c r="B4911"/>
      <c r="C4911"/>
      <c r="D4911"/>
      <c r="E4911"/>
      <c r="F4911"/>
      <c r="G4911"/>
      <c r="H4911" s="26"/>
      <c r="I4911" s="26"/>
      <c r="K4911"/>
      <c r="L4911"/>
      <c r="M4911"/>
      <c r="N4911"/>
      <c r="O4911"/>
      <c r="P4911"/>
      <c r="S4911"/>
    </row>
    <row r="4912" spans="1:20" x14ac:dyDescent="0.3">
      <c r="A4912" s="25"/>
      <c r="B4912"/>
      <c r="C4912"/>
      <c r="D4912"/>
      <c r="E4912"/>
      <c r="F4912"/>
      <c r="G4912"/>
      <c r="H4912" s="26"/>
      <c r="I4912" s="26"/>
      <c r="K4912"/>
      <c r="L4912"/>
      <c r="M4912"/>
      <c r="N4912"/>
      <c r="O4912"/>
      <c r="P4912"/>
      <c r="S4912"/>
    </row>
    <row r="4913" spans="1:20" x14ac:dyDescent="0.3">
      <c r="A4913" s="25"/>
      <c r="B4913"/>
      <c r="C4913"/>
      <c r="D4913"/>
      <c r="E4913"/>
      <c r="F4913"/>
      <c r="G4913"/>
      <c r="H4913" s="26"/>
      <c r="I4913" s="26"/>
      <c r="K4913"/>
      <c r="L4913"/>
      <c r="M4913"/>
      <c r="N4913"/>
      <c r="O4913"/>
      <c r="P4913"/>
      <c r="S4913"/>
    </row>
    <row r="4914" spans="1:20" x14ac:dyDescent="0.3">
      <c r="A4914" s="25"/>
      <c r="B4914"/>
      <c r="C4914"/>
      <c r="D4914"/>
      <c r="E4914"/>
      <c r="F4914"/>
      <c r="G4914"/>
      <c r="H4914" s="26"/>
      <c r="I4914" s="26"/>
      <c r="K4914"/>
      <c r="L4914"/>
      <c r="M4914"/>
      <c r="N4914"/>
      <c r="O4914"/>
      <c r="P4914"/>
      <c r="S4914"/>
      <c r="T4914" s="7"/>
    </row>
    <row r="4915" spans="1:20" x14ac:dyDescent="0.3">
      <c r="A4915" s="25"/>
      <c r="B4915"/>
      <c r="C4915"/>
      <c r="D4915"/>
      <c r="E4915"/>
      <c r="F4915"/>
      <c r="G4915"/>
      <c r="H4915" s="26"/>
      <c r="I4915" s="26"/>
      <c r="K4915"/>
      <c r="L4915"/>
      <c r="M4915"/>
      <c r="N4915"/>
      <c r="O4915"/>
      <c r="P4915"/>
      <c r="S4915"/>
    </row>
    <row r="4916" spans="1:20" x14ac:dyDescent="0.3">
      <c r="A4916" s="25"/>
      <c r="B4916"/>
      <c r="C4916"/>
      <c r="D4916"/>
      <c r="E4916"/>
      <c r="F4916"/>
      <c r="G4916"/>
      <c r="H4916" s="26"/>
      <c r="I4916" s="26"/>
      <c r="K4916"/>
      <c r="L4916"/>
      <c r="M4916"/>
      <c r="N4916"/>
      <c r="O4916"/>
      <c r="P4916"/>
      <c r="S4916"/>
    </row>
    <row r="4917" spans="1:20" x14ac:dyDescent="0.3">
      <c r="A4917" s="25"/>
      <c r="B4917"/>
      <c r="C4917"/>
      <c r="D4917"/>
      <c r="E4917"/>
      <c r="F4917"/>
      <c r="G4917"/>
      <c r="H4917" s="26"/>
      <c r="I4917" s="26"/>
      <c r="K4917"/>
      <c r="L4917"/>
      <c r="M4917"/>
      <c r="N4917"/>
      <c r="O4917"/>
      <c r="P4917"/>
      <c r="S4917"/>
    </row>
    <row r="4918" spans="1:20" x14ac:dyDescent="0.3">
      <c r="A4918" s="25"/>
      <c r="B4918"/>
      <c r="C4918"/>
      <c r="D4918"/>
      <c r="E4918"/>
      <c r="F4918"/>
      <c r="G4918"/>
      <c r="H4918" s="26"/>
      <c r="I4918" s="26"/>
      <c r="K4918"/>
      <c r="L4918"/>
      <c r="M4918"/>
      <c r="N4918"/>
      <c r="O4918"/>
      <c r="P4918"/>
      <c r="S4918"/>
    </row>
    <row r="4919" spans="1:20" x14ac:dyDescent="0.3">
      <c r="A4919" s="25"/>
      <c r="B4919"/>
      <c r="C4919"/>
      <c r="D4919"/>
      <c r="E4919"/>
      <c r="F4919"/>
      <c r="G4919"/>
      <c r="H4919" s="26"/>
      <c r="I4919" s="26"/>
      <c r="K4919"/>
      <c r="L4919"/>
      <c r="M4919"/>
      <c r="N4919"/>
      <c r="O4919"/>
      <c r="P4919"/>
      <c r="S4919"/>
    </row>
    <row r="4920" spans="1:20" x14ac:dyDescent="0.3">
      <c r="A4920" s="25"/>
      <c r="B4920"/>
      <c r="C4920"/>
      <c r="D4920"/>
      <c r="E4920"/>
      <c r="F4920"/>
      <c r="G4920"/>
      <c r="H4920" s="26"/>
      <c r="I4920" s="26"/>
      <c r="K4920"/>
      <c r="L4920"/>
      <c r="M4920"/>
      <c r="N4920"/>
      <c r="O4920"/>
      <c r="P4920"/>
      <c r="S4920"/>
    </row>
    <row r="4921" spans="1:20" x14ac:dyDescent="0.3">
      <c r="A4921" s="25"/>
      <c r="B4921"/>
      <c r="C4921"/>
      <c r="D4921"/>
      <c r="E4921"/>
      <c r="F4921"/>
      <c r="G4921"/>
      <c r="H4921" s="26"/>
      <c r="I4921" s="26"/>
      <c r="K4921"/>
      <c r="L4921"/>
      <c r="M4921"/>
      <c r="N4921"/>
      <c r="O4921"/>
      <c r="P4921"/>
      <c r="S4921"/>
    </row>
    <row r="4922" spans="1:20" x14ac:dyDescent="0.3">
      <c r="A4922" s="25"/>
      <c r="B4922"/>
      <c r="C4922"/>
      <c r="D4922"/>
      <c r="E4922"/>
      <c r="F4922"/>
      <c r="G4922"/>
      <c r="H4922" s="26"/>
      <c r="I4922" s="26"/>
      <c r="K4922"/>
      <c r="L4922"/>
      <c r="M4922"/>
      <c r="N4922"/>
      <c r="O4922"/>
      <c r="P4922"/>
      <c r="S4922"/>
    </row>
    <row r="4923" spans="1:20" x14ac:dyDescent="0.3">
      <c r="A4923" s="25"/>
      <c r="B4923"/>
      <c r="C4923"/>
      <c r="D4923"/>
      <c r="E4923"/>
      <c r="F4923"/>
      <c r="G4923"/>
      <c r="H4923" s="26"/>
      <c r="I4923" s="26"/>
      <c r="K4923"/>
      <c r="L4923"/>
      <c r="M4923"/>
      <c r="N4923"/>
      <c r="O4923"/>
      <c r="P4923"/>
      <c r="S4923"/>
    </row>
    <row r="4924" spans="1:20" x14ac:dyDescent="0.3">
      <c r="A4924" s="25"/>
      <c r="B4924"/>
      <c r="C4924"/>
      <c r="D4924"/>
      <c r="E4924"/>
      <c r="F4924"/>
      <c r="G4924"/>
      <c r="H4924" s="26"/>
      <c r="I4924" s="26"/>
      <c r="K4924"/>
      <c r="L4924"/>
      <c r="M4924"/>
      <c r="N4924"/>
      <c r="O4924"/>
      <c r="P4924"/>
      <c r="S4924"/>
    </row>
    <row r="4925" spans="1:20" x14ac:dyDescent="0.3">
      <c r="A4925" s="25"/>
      <c r="B4925"/>
      <c r="C4925"/>
      <c r="D4925"/>
      <c r="E4925"/>
      <c r="F4925"/>
      <c r="G4925"/>
      <c r="H4925" s="26"/>
      <c r="I4925" s="26"/>
      <c r="K4925"/>
      <c r="L4925"/>
      <c r="M4925"/>
      <c r="N4925"/>
      <c r="O4925"/>
      <c r="P4925"/>
      <c r="S4925"/>
    </row>
    <row r="4926" spans="1:20" x14ac:dyDescent="0.3">
      <c r="A4926" s="25"/>
      <c r="B4926"/>
      <c r="C4926"/>
      <c r="D4926"/>
      <c r="E4926"/>
      <c r="F4926"/>
      <c r="G4926"/>
      <c r="H4926" s="26"/>
      <c r="I4926" s="26"/>
      <c r="K4926"/>
      <c r="L4926"/>
      <c r="M4926"/>
      <c r="N4926"/>
      <c r="O4926"/>
      <c r="P4926"/>
      <c r="S4926"/>
    </row>
    <row r="4927" spans="1:20" x14ac:dyDescent="0.3">
      <c r="A4927" s="25"/>
      <c r="B4927"/>
      <c r="C4927"/>
      <c r="D4927"/>
      <c r="E4927"/>
      <c r="F4927"/>
      <c r="G4927"/>
      <c r="H4927" s="26"/>
      <c r="I4927" s="26"/>
      <c r="K4927"/>
      <c r="L4927"/>
      <c r="M4927"/>
      <c r="N4927"/>
      <c r="O4927"/>
      <c r="P4927"/>
      <c r="S4927"/>
    </row>
    <row r="4928" spans="1:20" x14ac:dyDescent="0.3">
      <c r="A4928" s="25"/>
      <c r="B4928"/>
      <c r="C4928"/>
      <c r="D4928"/>
      <c r="E4928"/>
      <c r="F4928"/>
      <c r="G4928"/>
      <c r="H4928" s="26"/>
      <c r="I4928" s="26"/>
      <c r="K4928"/>
      <c r="L4928"/>
      <c r="M4928"/>
      <c r="N4928"/>
      <c r="O4928"/>
      <c r="P4928"/>
      <c r="S4928"/>
      <c r="T4928" s="7"/>
    </row>
    <row r="4929" spans="1:20" x14ac:dyDescent="0.3">
      <c r="A4929" s="25"/>
      <c r="B4929"/>
      <c r="C4929"/>
      <c r="D4929"/>
      <c r="E4929"/>
      <c r="F4929"/>
      <c r="G4929"/>
      <c r="H4929" s="26"/>
      <c r="I4929" s="26"/>
      <c r="K4929"/>
      <c r="L4929"/>
      <c r="M4929"/>
      <c r="N4929"/>
      <c r="O4929"/>
      <c r="P4929"/>
      <c r="S4929"/>
      <c r="T4929" s="7"/>
    </row>
    <row r="4930" spans="1:20" x14ac:dyDescent="0.3">
      <c r="A4930" s="25"/>
      <c r="B4930"/>
      <c r="C4930"/>
      <c r="D4930"/>
      <c r="E4930"/>
      <c r="F4930"/>
      <c r="G4930"/>
      <c r="H4930" s="26"/>
      <c r="I4930" s="26"/>
      <c r="K4930"/>
      <c r="L4930"/>
      <c r="M4930"/>
      <c r="N4930"/>
      <c r="O4930"/>
      <c r="P4930"/>
      <c r="S4930"/>
    </row>
    <row r="4931" spans="1:20" x14ac:dyDescent="0.3">
      <c r="A4931" s="25"/>
      <c r="B4931"/>
      <c r="C4931"/>
      <c r="D4931"/>
      <c r="E4931"/>
      <c r="F4931"/>
      <c r="G4931"/>
      <c r="H4931" s="26"/>
      <c r="I4931" s="26"/>
      <c r="K4931"/>
      <c r="L4931"/>
      <c r="M4931"/>
      <c r="N4931"/>
      <c r="O4931"/>
      <c r="P4931"/>
      <c r="S4931"/>
    </row>
    <row r="4932" spans="1:20" x14ac:dyDescent="0.3">
      <c r="A4932" s="25"/>
      <c r="B4932"/>
      <c r="C4932"/>
      <c r="D4932"/>
      <c r="E4932"/>
      <c r="F4932"/>
      <c r="G4932"/>
      <c r="H4932" s="26"/>
      <c r="I4932" s="26"/>
      <c r="K4932"/>
      <c r="L4932"/>
      <c r="M4932"/>
      <c r="N4932"/>
      <c r="O4932"/>
      <c r="P4932"/>
      <c r="S4932"/>
    </row>
    <row r="4933" spans="1:20" x14ac:dyDescent="0.3">
      <c r="A4933" s="25"/>
      <c r="B4933"/>
      <c r="C4933"/>
      <c r="D4933"/>
      <c r="E4933"/>
      <c r="F4933"/>
      <c r="G4933"/>
      <c r="H4933" s="26"/>
      <c r="I4933" s="26"/>
      <c r="K4933"/>
      <c r="L4933"/>
      <c r="M4933"/>
      <c r="N4933"/>
      <c r="O4933"/>
      <c r="P4933"/>
      <c r="S4933"/>
    </row>
    <row r="4934" spans="1:20" x14ac:dyDescent="0.3">
      <c r="A4934" s="25"/>
      <c r="B4934"/>
      <c r="C4934"/>
      <c r="D4934"/>
      <c r="E4934"/>
      <c r="F4934"/>
      <c r="G4934"/>
      <c r="H4934" s="26"/>
      <c r="I4934" s="26"/>
      <c r="K4934"/>
      <c r="L4934"/>
      <c r="M4934"/>
      <c r="N4934"/>
      <c r="O4934"/>
      <c r="P4934"/>
      <c r="S4934"/>
    </row>
    <row r="4935" spans="1:20" x14ac:dyDescent="0.3">
      <c r="A4935" s="25"/>
      <c r="B4935"/>
      <c r="C4935"/>
      <c r="D4935"/>
      <c r="E4935"/>
      <c r="F4935"/>
      <c r="G4935"/>
      <c r="H4935" s="26"/>
      <c r="I4935" s="26"/>
      <c r="K4935"/>
      <c r="L4935"/>
      <c r="M4935"/>
      <c r="N4935"/>
      <c r="O4935"/>
      <c r="P4935"/>
      <c r="S4935"/>
    </row>
    <row r="4936" spans="1:20" x14ac:dyDescent="0.3">
      <c r="A4936" s="25"/>
      <c r="B4936"/>
      <c r="C4936"/>
      <c r="D4936"/>
      <c r="E4936"/>
      <c r="F4936"/>
      <c r="G4936"/>
      <c r="H4936" s="26"/>
      <c r="I4936" s="26"/>
      <c r="K4936"/>
      <c r="L4936"/>
      <c r="M4936"/>
      <c r="N4936"/>
      <c r="O4936"/>
      <c r="P4936"/>
      <c r="S4936"/>
    </row>
    <row r="4937" spans="1:20" x14ac:dyDescent="0.3">
      <c r="A4937" s="25"/>
      <c r="B4937"/>
      <c r="C4937"/>
      <c r="D4937"/>
      <c r="E4937"/>
      <c r="F4937"/>
      <c r="G4937"/>
      <c r="H4937" s="26"/>
      <c r="I4937" s="26"/>
      <c r="K4937"/>
      <c r="L4937"/>
      <c r="M4937"/>
      <c r="N4937"/>
      <c r="O4937"/>
      <c r="P4937"/>
      <c r="S4937"/>
    </row>
    <row r="4938" spans="1:20" x14ac:dyDescent="0.3">
      <c r="A4938" s="25"/>
      <c r="B4938"/>
      <c r="C4938"/>
      <c r="D4938"/>
      <c r="E4938"/>
      <c r="F4938"/>
      <c r="G4938"/>
      <c r="H4938" s="26"/>
      <c r="I4938" s="26"/>
      <c r="K4938"/>
      <c r="L4938"/>
      <c r="M4938"/>
      <c r="N4938"/>
      <c r="O4938"/>
      <c r="P4938"/>
      <c r="S4938"/>
    </row>
    <row r="4939" spans="1:20" x14ac:dyDescent="0.3">
      <c r="A4939" s="25"/>
      <c r="B4939"/>
      <c r="C4939"/>
      <c r="D4939"/>
      <c r="E4939"/>
      <c r="F4939"/>
      <c r="G4939"/>
      <c r="H4939" s="14"/>
      <c r="I4939" s="14"/>
      <c r="K4939"/>
      <c r="L4939"/>
      <c r="M4939"/>
      <c r="N4939"/>
      <c r="O4939"/>
      <c r="P4939"/>
      <c r="S4939"/>
    </row>
    <row r="4940" spans="1:20" x14ac:dyDescent="0.3">
      <c r="A4940" s="25"/>
      <c r="B4940"/>
      <c r="C4940"/>
      <c r="D4940"/>
      <c r="E4940"/>
      <c r="F4940"/>
      <c r="G4940"/>
      <c r="H4940" s="14"/>
      <c r="I4940" s="14"/>
      <c r="K4940"/>
      <c r="L4940"/>
      <c r="M4940"/>
      <c r="N4940"/>
      <c r="O4940"/>
      <c r="P4940"/>
      <c r="S4940"/>
    </row>
    <row r="4941" spans="1:20" x14ac:dyDescent="0.3">
      <c r="A4941" s="25"/>
      <c r="B4941"/>
      <c r="C4941"/>
      <c r="D4941"/>
      <c r="E4941"/>
      <c r="F4941"/>
      <c r="G4941"/>
      <c r="H4941" s="14"/>
      <c r="I4941" s="14"/>
      <c r="K4941"/>
      <c r="L4941"/>
      <c r="M4941"/>
      <c r="N4941"/>
      <c r="O4941"/>
      <c r="P4941"/>
      <c r="S4941"/>
    </row>
    <row r="4942" spans="1:20" x14ac:dyDescent="0.3">
      <c r="A4942" s="25"/>
      <c r="B4942"/>
      <c r="C4942"/>
      <c r="D4942"/>
      <c r="E4942"/>
      <c r="F4942"/>
      <c r="G4942"/>
      <c r="H4942" s="14"/>
      <c r="I4942" s="26"/>
      <c r="K4942"/>
      <c r="L4942"/>
      <c r="M4942"/>
      <c r="N4942"/>
      <c r="O4942"/>
      <c r="P4942"/>
      <c r="S4942"/>
    </row>
    <row r="4943" spans="1:20" x14ac:dyDescent="0.3">
      <c r="A4943" s="25"/>
      <c r="B4943"/>
      <c r="C4943"/>
      <c r="D4943"/>
      <c r="E4943"/>
      <c r="F4943"/>
      <c r="G4943"/>
      <c r="H4943" s="14"/>
      <c r="I4943" s="26"/>
      <c r="K4943"/>
      <c r="L4943"/>
      <c r="M4943"/>
      <c r="N4943"/>
      <c r="O4943"/>
      <c r="P4943"/>
      <c r="S4943"/>
    </row>
    <row r="4944" spans="1:20" x14ac:dyDescent="0.3">
      <c r="A4944" s="25"/>
      <c r="B4944"/>
      <c r="C4944"/>
      <c r="D4944"/>
      <c r="E4944"/>
      <c r="F4944"/>
      <c r="G4944"/>
      <c r="H4944" s="14"/>
      <c r="I4944" s="26"/>
      <c r="K4944"/>
      <c r="L4944"/>
      <c r="M4944"/>
      <c r="N4944"/>
      <c r="O4944"/>
      <c r="P4944"/>
      <c r="S4944"/>
    </row>
    <row r="4945" spans="1:19" x14ac:dyDescent="0.3">
      <c r="A4945" s="25"/>
      <c r="B4945"/>
      <c r="C4945"/>
      <c r="D4945"/>
      <c r="E4945"/>
      <c r="F4945"/>
      <c r="G4945"/>
      <c r="H4945" s="26"/>
      <c r="I4945" s="26"/>
      <c r="K4945"/>
      <c r="L4945"/>
      <c r="M4945"/>
      <c r="N4945"/>
      <c r="O4945"/>
      <c r="P4945"/>
      <c r="S4945"/>
    </row>
    <row r="4946" spans="1:19" x14ac:dyDescent="0.3">
      <c r="A4946" s="25"/>
      <c r="B4946"/>
      <c r="C4946"/>
      <c r="D4946"/>
      <c r="E4946"/>
      <c r="F4946"/>
      <c r="G4946"/>
      <c r="H4946" s="26"/>
      <c r="I4946" s="26"/>
      <c r="K4946"/>
      <c r="L4946"/>
      <c r="M4946"/>
      <c r="N4946"/>
      <c r="O4946"/>
      <c r="P4946"/>
      <c r="S4946"/>
    </row>
    <row r="4947" spans="1:19" x14ac:dyDescent="0.3">
      <c r="A4947" s="25"/>
      <c r="B4947"/>
      <c r="C4947"/>
      <c r="D4947"/>
      <c r="E4947"/>
      <c r="F4947"/>
      <c r="G4947"/>
      <c r="H4947" s="26"/>
      <c r="I4947" s="26"/>
      <c r="K4947"/>
      <c r="L4947"/>
      <c r="M4947"/>
      <c r="N4947"/>
      <c r="O4947"/>
      <c r="P4947"/>
      <c r="S4947"/>
    </row>
    <row r="4948" spans="1:19" x14ac:dyDescent="0.3">
      <c r="A4948" s="25"/>
      <c r="B4948"/>
      <c r="C4948"/>
      <c r="D4948"/>
      <c r="E4948"/>
      <c r="F4948"/>
      <c r="G4948"/>
      <c r="H4948" s="26"/>
      <c r="I4948" s="26"/>
      <c r="K4948"/>
      <c r="L4948"/>
      <c r="M4948"/>
      <c r="N4948"/>
      <c r="O4948"/>
      <c r="P4948"/>
      <c r="S4948"/>
    </row>
    <row r="4949" spans="1:19" x14ac:dyDescent="0.3">
      <c r="A4949" s="25"/>
      <c r="B4949"/>
      <c r="C4949"/>
      <c r="D4949"/>
      <c r="E4949"/>
      <c r="F4949"/>
      <c r="G4949"/>
      <c r="H4949" s="26"/>
      <c r="I4949" s="26"/>
      <c r="K4949"/>
      <c r="L4949"/>
      <c r="M4949"/>
      <c r="N4949"/>
      <c r="O4949"/>
      <c r="P4949"/>
      <c r="S4949"/>
    </row>
    <row r="4950" spans="1:19" x14ac:dyDescent="0.3">
      <c r="A4950" s="25"/>
      <c r="B4950"/>
      <c r="C4950"/>
      <c r="D4950"/>
      <c r="E4950"/>
      <c r="F4950"/>
      <c r="G4950"/>
      <c r="H4950" s="26"/>
      <c r="I4950" s="26"/>
      <c r="K4950"/>
      <c r="L4950"/>
      <c r="M4950"/>
      <c r="N4950"/>
      <c r="O4950"/>
      <c r="P4950"/>
      <c r="S4950"/>
    </row>
    <row r="4951" spans="1:19" x14ac:dyDescent="0.3">
      <c r="A4951" s="25"/>
      <c r="B4951"/>
      <c r="C4951"/>
      <c r="D4951"/>
      <c r="E4951"/>
      <c r="F4951"/>
      <c r="G4951"/>
      <c r="H4951" s="26"/>
      <c r="I4951" s="26"/>
      <c r="K4951"/>
      <c r="L4951"/>
      <c r="M4951"/>
      <c r="N4951"/>
      <c r="O4951"/>
      <c r="P4951"/>
      <c r="S4951"/>
    </row>
    <row r="4952" spans="1:19" x14ac:dyDescent="0.3">
      <c r="A4952" s="25"/>
      <c r="B4952"/>
      <c r="C4952"/>
      <c r="D4952"/>
      <c r="E4952"/>
      <c r="F4952"/>
      <c r="G4952"/>
      <c r="H4952" s="26"/>
      <c r="I4952" s="26"/>
      <c r="K4952"/>
      <c r="L4952"/>
      <c r="M4952"/>
      <c r="N4952"/>
      <c r="O4952"/>
      <c r="P4952"/>
      <c r="S4952"/>
    </row>
    <row r="4953" spans="1:19" x14ac:dyDescent="0.3">
      <c r="A4953" s="25"/>
      <c r="B4953"/>
      <c r="C4953"/>
      <c r="D4953"/>
      <c r="E4953"/>
      <c r="F4953"/>
      <c r="G4953"/>
      <c r="H4953" s="26"/>
      <c r="I4953" s="26"/>
      <c r="K4953"/>
      <c r="L4953"/>
      <c r="M4953"/>
      <c r="N4953"/>
      <c r="O4953"/>
      <c r="P4953"/>
      <c r="S4953"/>
    </row>
    <row r="4954" spans="1:19" x14ac:dyDescent="0.3">
      <c r="A4954" s="25"/>
      <c r="B4954"/>
      <c r="C4954"/>
      <c r="D4954"/>
      <c r="E4954"/>
      <c r="F4954"/>
      <c r="G4954"/>
      <c r="H4954" s="26"/>
      <c r="I4954" s="26"/>
      <c r="K4954"/>
      <c r="L4954"/>
      <c r="M4954"/>
      <c r="N4954"/>
      <c r="O4954"/>
      <c r="P4954"/>
      <c r="S4954"/>
    </row>
    <row r="4955" spans="1:19" x14ac:dyDescent="0.3">
      <c r="A4955" s="25"/>
      <c r="B4955"/>
      <c r="C4955"/>
      <c r="D4955"/>
      <c r="E4955"/>
      <c r="F4955"/>
      <c r="G4955"/>
      <c r="H4955" s="14"/>
      <c r="I4955" s="14"/>
      <c r="K4955"/>
      <c r="L4955"/>
      <c r="M4955"/>
      <c r="N4955"/>
      <c r="O4955"/>
      <c r="P4955"/>
      <c r="S4955"/>
    </row>
    <row r="4956" spans="1:19" x14ac:dyDescent="0.3">
      <c r="A4956" s="25"/>
      <c r="B4956"/>
      <c r="C4956"/>
      <c r="D4956"/>
      <c r="E4956"/>
      <c r="F4956"/>
      <c r="G4956"/>
      <c r="H4956" s="14"/>
      <c r="I4956" s="14"/>
      <c r="K4956"/>
      <c r="L4956"/>
      <c r="M4956"/>
      <c r="N4956"/>
      <c r="O4956"/>
      <c r="P4956"/>
      <c r="S4956"/>
    </row>
    <row r="4957" spans="1:19" x14ac:dyDescent="0.3">
      <c r="A4957" s="25"/>
      <c r="B4957"/>
      <c r="C4957"/>
      <c r="D4957"/>
      <c r="E4957"/>
      <c r="F4957"/>
      <c r="G4957"/>
      <c r="H4957"/>
      <c r="I4957"/>
      <c r="K4957"/>
      <c r="L4957"/>
      <c r="M4957"/>
      <c r="N4957"/>
      <c r="O4957"/>
      <c r="P4957"/>
      <c r="S4957"/>
    </row>
    <row r="4958" spans="1:19" x14ac:dyDescent="0.3">
      <c r="A4958" s="25"/>
      <c r="B4958"/>
      <c r="C4958"/>
      <c r="D4958"/>
      <c r="E4958"/>
      <c r="F4958"/>
      <c r="G4958"/>
      <c r="H4958" s="14"/>
      <c r="I4958" s="14"/>
      <c r="K4958"/>
      <c r="L4958"/>
      <c r="M4958"/>
      <c r="N4958"/>
      <c r="O4958"/>
      <c r="P4958"/>
      <c r="S4958"/>
    </row>
    <row r="4959" spans="1:19" x14ac:dyDescent="0.3">
      <c r="A4959" s="25"/>
      <c r="B4959"/>
      <c r="C4959"/>
      <c r="D4959"/>
      <c r="E4959"/>
      <c r="F4959"/>
      <c r="G4959"/>
      <c r="H4959" s="14"/>
      <c r="I4959" s="14"/>
      <c r="K4959"/>
      <c r="L4959"/>
      <c r="M4959"/>
      <c r="N4959"/>
      <c r="O4959"/>
      <c r="P4959"/>
      <c r="S4959"/>
    </row>
    <row r="4960" spans="1:19" x14ac:dyDescent="0.3">
      <c r="A4960" s="25"/>
      <c r="B4960"/>
      <c r="C4960"/>
      <c r="D4960"/>
      <c r="E4960"/>
      <c r="F4960"/>
      <c r="G4960"/>
      <c r="H4960" s="14"/>
      <c r="I4960" s="14"/>
      <c r="K4960"/>
      <c r="L4960"/>
      <c r="M4960"/>
      <c r="N4960"/>
      <c r="O4960"/>
      <c r="P4960"/>
      <c r="S4960"/>
    </row>
    <row r="4961" spans="1:19" x14ac:dyDescent="0.3">
      <c r="A4961" s="25"/>
      <c r="B4961"/>
      <c r="C4961"/>
      <c r="D4961"/>
      <c r="E4961"/>
      <c r="F4961"/>
      <c r="G4961"/>
      <c r="H4961" s="14"/>
      <c r="I4961" s="14"/>
      <c r="K4961"/>
      <c r="L4961"/>
      <c r="M4961"/>
      <c r="N4961"/>
      <c r="O4961"/>
      <c r="P4961"/>
      <c r="S4961"/>
    </row>
    <row r="4962" spans="1:19" x14ac:dyDescent="0.3">
      <c r="A4962" s="25"/>
      <c r="B4962"/>
      <c r="C4962"/>
      <c r="D4962"/>
      <c r="E4962"/>
      <c r="F4962"/>
      <c r="G4962"/>
      <c r="H4962" s="14"/>
      <c r="I4962" s="14"/>
      <c r="K4962"/>
      <c r="L4962"/>
      <c r="M4962"/>
      <c r="N4962"/>
      <c r="O4962"/>
      <c r="P4962"/>
      <c r="S4962"/>
    </row>
    <row r="4963" spans="1:19" x14ac:dyDescent="0.3">
      <c r="A4963" s="25"/>
      <c r="B4963"/>
      <c r="C4963"/>
      <c r="D4963"/>
      <c r="E4963"/>
      <c r="F4963"/>
      <c r="G4963"/>
      <c r="H4963" s="14"/>
      <c r="I4963" s="14"/>
      <c r="K4963"/>
      <c r="L4963"/>
      <c r="M4963"/>
      <c r="N4963"/>
      <c r="O4963"/>
      <c r="P4963"/>
      <c r="S4963"/>
    </row>
    <row r="4964" spans="1:19" x14ac:dyDescent="0.3">
      <c r="A4964" s="25"/>
      <c r="B4964"/>
      <c r="C4964"/>
      <c r="D4964"/>
      <c r="E4964"/>
      <c r="F4964"/>
      <c r="G4964"/>
      <c r="H4964"/>
      <c r="I4964" s="14"/>
      <c r="K4964"/>
      <c r="L4964"/>
      <c r="M4964"/>
      <c r="N4964"/>
      <c r="O4964"/>
      <c r="P4964"/>
      <c r="S4964"/>
    </row>
    <row r="4965" spans="1:19" x14ac:dyDescent="0.3">
      <c r="A4965" s="25"/>
      <c r="B4965"/>
      <c r="C4965"/>
      <c r="D4965"/>
      <c r="E4965"/>
      <c r="F4965"/>
      <c r="G4965"/>
      <c r="H4965" s="14"/>
      <c r="I4965" s="14"/>
      <c r="K4965"/>
      <c r="L4965"/>
      <c r="M4965"/>
      <c r="N4965"/>
      <c r="O4965"/>
      <c r="P4965"/>
      <c r="S4965"/>
    </row>
    <row r="4966" spans="1:19" x14ac:dyDescent="0.3">
      <c r="A4966" s="25"/>
      <c r="B4966"/>
      <c r="C4966"/>
      <c r="D4966"/>
      <c r="E4966"/>
      <c r="F4966"/>
      <c r="G4966"/>
      <c r="H4966" s="14"/>
      <c r="I4966" s="14"/>
      <c r="K4966"/>
      <c r="L4966"/>
      <c r="M4966"/>
      <c r="N4966"/>
      <c r="O4966"/>
      <c r="P4966"/>
      <c r="S4966"/>
    </row>
    <row r="4967" spans="1:19" x14ac:dyDescent="0.3">
      <c r="A4967" s="25"/>
      <c r="B4967"/>
      <c r="C4967"/>
      <c r="D4967"/>
      <c r="E4967"/>
      <c r="F4967"/>
      <c r="G4967"/>
      <c r="H4967" s="14"/>
      <c r="I4967" s="14"/>
      <c r="K4967"/>
      <c r="L4967"/>
      <c r="M4967"/>
      <c r="N4967"/>
      <c r="O4967"/>
      <c r="P4967"/>
      <c r="S4967"/>
    </row>
    <row r="4968" spans="1:19" x14ac:dyDescent="0.3">
      <c r="A4968" s="25"/>
      <c r="B4968"/>
      <c r="C4968"/>
      <c r="D4968"/>
      <c r="E4968"/>
      <c r="F4968"/>
      <c r="G4968"/>
      <c r="H4968" s="14"/>
      <c r="I4968" s="14"/>
      <c r="K4968"/>
      <c r="L4968"/>
      <c r="M4968"/>
      <c r="N4968"/>
      <c r="O4968"/>
      <c r="P4968"/>
      <c r="S4968"/>
    </row>
    <row r="4969" spans="1:19" x14ac:dyDescent="0.3">
      <c r="A4969" s="25"/>
      <c r="B4969"/>
      <c r="C4969"/>
      <c r="D4969"/>
      <c r="E4969"/>
      <c r="F4969"/>
      <c r="G4969"/>
      <c r="H4969" s="14"/>
      <c r="I4969" s="14"/>
      <c r="K4969"/>
      <c r="L4969"/>
      <c r="M4969"/>
      <c r="N4969"/>
      <c r="O4969"/>
      <c r="P4969"/>
      <c r="S4969"/>
    </row>
    <row r="4970" spans="1:19" x14ac:dyDescent="0.3">
      <c r="A4970" s="25"/>
      <c r="B4970"/>
      <c r="C4970"/>
      <c r="D4970"/>
      <c r="E4970"/>
      <c r="F4970"/>
      <c r="G4970"/>
      <c r="H4970" s="26"/>
      <c r="I4970" s="26"/>
      <c r="K4970"/>
      <c r="L4970"/>
      <c r="M4970"/>
      <c r="N4970"/>
      <c r="O4970"/>
      <c r="P4970"/>
      <c r="S4970"/>
    </row>
    <row r="4971" spans="1:19" x14ac:dyDescent="0.3">
      <c r="A4971" s="25"/>
      <c r="B4971"/>
      <c r="C4971"/>
      <c r="D4971"/>
      <c r="E4971"/>
      <c r="F4971"/>
      <c r="G4971"/>
      <c r="H4971" s="26"/>
      <c r="I4971" s="26"/>
      <c r="K4971"/>
      <c r="L4971"/>
      <c r="M4971"/>
      <c r="N4971"/>
      <c r="O4971"/>
      <c r="P4971"/>
      <c r="S4971"/>
    </row>
    <row r="4972" spans="1:19" x14ac:dyDescent="0.3">
      <c r="A4972" s="25"/>
      <c r="B4972"/>
      <c r="C4972"/>
      <c r="D4972"/>
      <c r="E4972"/>
      <c r="F4972"/>
      <c r="G4972"/>
      <c r="H4972" s="26"/>
      <c r="I4972" s="26"/>
      <c r="K4972"/>
      <c r="L4972"/>
      <c r="M4972"/>
      <c r="N4972"/>
      <c r="O4972"/>
      <c r="P4972"/>
      <c r="S4972"/>
    </row>
    <row r="4973" spans="1:19" x14ac:dyDescent="0.3">
      <c r="A4973" s="25"/>
      <c r="B4973"/>
      <c r="C4973"/>
      <c r="D4973"/>
      <c r="E4973"/>
      <c r="F4973"/>
      <c r="G4973"/>
      <c r="H4973" s="26"/>
      <c r="I4973" s="26"/>
      <c r="K4973"/>
      <c r="L4973"/>
      <c r="M4973"/>
      <c r="N4973"/>
      <c r="O4973"/>
      <c r="P4973"/>
      <c r="S4973"/>
    </row>
    <row r="4974" spans="1:19" x14ac:dyDescent="0.3">
      <c r="A4974" s="25"/>
      <c r="B4974"/>
      <c r="C4974"/>
      <c r="D4974"/>
      <c r="E4974"/>
      <c r="F4974"/>
      <c r="G4974"/>
      <c r="H4974" s="26"/>
      <c r="I4974" s="26"/>
      <c r="K4974"/>
      <c r="L4974"/>
      <c r="M4974"/>
      <c r="N4974"/>
      <c r="O4974"/>
      <c r="P4974"/>
      <c r="S4974"/>
    </row>
    <row r="4975" spans="1:19" x14ac:dyDescent="0.3">
      <c r="A4975" s="25"/>
      <c r="B4975"/>
      <c r="C4975"/>
      <c r="D4975"/>
      <c r="E4975"/>
      <c r="F4975"/>
      <c r="G4975"/>
      <c r="H4975" s="26"/>
      <c r="I4975" s="26"/>
      <c r="K4975"/>
      <c r="L4975"/>
      <c r="M4975"/>
      <c r="N4975"/>
      <c r="O4975"/>
      <c r="P4975"/>
      <c r="S4975"/>
    </row>
    <row r="4976" spans="1:19" x14ac:dyDescent="0.3">
      <c r="A4976" s="25"/>
      <c r="B4976"/>
      <c r="C4976"/>
      <c r="D4976"/>
      <c r="E4976"/>
      <c r="F4976"/>
      <c r="G4976"/>
      <c r="H4976" s="26"/>
      <c r="I4976" s="26"/>
      <c r="K4976"/>
      <c r="L4976"/>
      <c r="M4976"/>
      <c r="N4976"/>
      <c r="O4976"/>
      <c r="P4976"/>
      <c r="S4976"/>
    </row>
    <row r="4977" spans="1:20" x14ac:dyDescent="0.3">
      <c r="A4977" s="25"/>
      <c r="B4977"/>
      <c r="C4977"/>
      <c r="D4977"/>
      <c r="E4977"/>
      <c r="F4977"/>
      <c r="G4977"/>
      <c r="H4977" s="26"/>
      <c r="I4977" s="26"/>
      <c r="K4977"/>
      <c r="L4977"/>
      <c r="M4977"/>
      <c r="N4977"/>
      <c r="O4977"/>
      <c r="P4977"/>
      <c r="S4977"/>
    </row>
    <row r="4978" spans="1:20" x14ac:dyDescent="0.3">
      <c r="A4978" s="25"/>
      <c r="B4978"/>
      <c r="C4978"/>
      <c r="D4978"/>
      <c r="E4978"/>
      <c r="F4978"/>
      <c r="G4978"/>
      <c r="H4978" s="26"/>
      <c r="I4978" s="26"/>
      <c r="K4978"/>
      <c r="L4978"/>
      <c r="M4978"/>
      <c r="N4978"/>
      <c r="O4978"/>
      <c r="P4978"/>
      <c r="S4978"/>
    </row>
    <row r="4979" spans="1:20" x14ac:dyDescent="0.3">
      <c r="A4979" s="25"/>
      <c r="B4979"/>
      <c r="C4979"/>
      <c r="D4979"/>
      <c r="E4979"/>
      <c r="F4979"/>
      <c r="G4979"/>
      <c r="H4979" s="26"/>
      <c r="I4979" s="26"/>
      <c r="K4979"/>
      <c r="L4979"/>
      <c r="M4979"/>
      <c r="N4979"/>
      <c r="O4979"/>
      <c r="P4979"/>
      <c r="S4979"/>
    </row>
    <row r="4980" spans="1:20" x14ac:dyDescent="0.3">
      <c r="A4980" s="25"/>
      <c r="B4980"/>
      <c r="C4980"/>
      <c r="D4980"/>
      <c r="E4980"/>
      <c r="F4980"/>
      <c r="G4980"/>
      <c r="H4980" s="26"/>
      <c r="I4980" s="26"/>
      <c r="K4980"/>
      <c r="L4980"/>
      <c r="M4980"/>
      <c r="N4980"/>
      <c r="O4980"/>
      <c r="P4980"/>
      <c r="S4980"/>
      <c r="T4980" s="7"/>
    </row>
    <row r="4981" spans="1:20" x14ac:dyDescent="0.3">
      <c r="A4981" s="25"/>
      <c r="B4981"/>
      <c r="C4981"/>
      <c r="D4981"/>
      <c r="E4981"/>
      <c r="F4981"/>
      <c r="G4981"/>
      <c r="H4981" s="26"/>
      <c r="I4981" s="26"/>
      <c r="K4981"/>
      <c r="L4981"/>
      <c r="M4981"/>
      <c r="N4981"/>
      <c r="O4981"/>
      <c r="P4981"/>
      <c r="S4981"/>
    </row>
    <row r="4982" spans="1:20" x14ac:dyDescent="0.3">
      <c r="A4982" s="25"/>
      <c r="B4982"/>
      <c r="C4982"/>
      <c r="D4982"/>
      <c r="E4982"/>
      <c r="F4982"/>
      <c r="G4982"/>
      <c r="H4982" s="26"/>
      <c r="I4982" s="26"/>
      <c r="K4982"/>
      <c r="L4982"/>
      <c r="M4982"/>
      <c r="N4982"/>
      <c r="O4982"/>
      <c r="P4982"/>
      <c r="S4982"/>
    </row>
    <row r="4983" spans="1:20" x14ac:dyDescent="0.3">
      <c r="A4983" s="25"/>
      <c r="B4983"/>
      <c r="C4983"/>
      <c r="D4983"/>
      <c r="E4983"/>
      <c r="F4983"/>
      <c r="G4983"/>
      <c r="H4983" s="26"/>
      <c r="I4983" s="26"/>
      <c r="K4983"/>
      <c r="L4983"/>
      <c r="M4983"/>
      <c r="N4983"/>
      <c r="O4983"/>
      <c r="P4983"/>
      <c r="S4983"/>
    </row>
    <row r="4984" spans="1:20" x14ac:dyDescent="0.3">
      <c r="A4984" s="25"/>
      <c r="B4984"/>
      <c r="C4984"/>
      <c r="D4984"/>
      <c r="E4984"/>
      <c r="F4984"/>
      <c r="G4984"/>
      <c r="H4984" s="26"/>
      <c r="I4984" s="26"/>
      <c r="K4984"/>
      <c r="L4984"/>
      <c r="M4984"/>
      <c r="N4984"/>
      <c r="O4984"/>
      <c r="P4984"/>
      <c r="S4984"/>
    </row>
    <row r="4985" spans="1:20" x14ac:dyDescent="0.3">
      <c r="A4985" s="25"/>
      <c r="B4985"/>
      <c r="C4985"/>
      <c r="D4985"/>
      <c r="E4985"/>
      <c r="F4985"/>
      <c r="G4985"/>
      <c r="H4985" s="26"/>
      <c r="I4985" s="26"/>
      <c r="K4985"/>
      <c r="L4985"/>
      <c r="M4985"/>
      <c r="N4985"/>
      <c r="O4985"/>
      <c r="P4985"/>
      <c r="S4985"/>
    </row>
    <row r="4986" spans="1:20" x14ac:dyDescent="0.3">
      <c r="A4986" s="25"/>
      <c r="B4986"/>
      <c r="C4986"/>
      <c r="D4986"/>
      <c r="E4986"/>
      <c r="F4986"/>
      <c r="G4986"/>
      <c r="H4986" s="26"/>
      <c r="I4986" s="26"/>
      <c r="K4986"/>
      <c r="L4986"/>
      <c r="M4986"/>
      <c r="N4986"/>
      <c r="O4986"/>
      <c r="P4986"/>
      <c r="S4986"/>
    </row>
    <row r="4987" spans="1:20" x14ac:dyDescent="0.3">
      <c r="A4987" s="25"/>
      <c r="B4987"/>
      <c r="C4987"/>
      <c r="D4987"/>
      <c r="E4987"/>
      <c r="F4987"/>
      <c r="G4987"/>
      <c r="H4987" s="26"/>
      <c r="I4987" s="26"/>
      <c r="K4987"/>
      <c r="L4987"/>
      <c r="M4987"/>
      <c r="N4987"/>
      <c r="O4987"/>
      <c r="P4987"/>
      <c r="S4987"/>
    </row>
    <row r="4988" spans="1:20" x14ac:dyDescent="0.3">
      <c r="A4988" s="25"/>
      <c r="B4988"/>
      <c r="C4988"/>
      <c r="D4988"/>
      <c r="E4988"/>
      <c r="F4988"/>
      <c r="G4988"/>
      <c r="H4988" s="26"/>
      <c r="I4988" s="26"/>
      <c r="K4988"/>
      <c r="L4988"/>
      <c r="M4988"/>
      <c r="N4988"/>
      <c r="O4988"/>
      <c r="P4988"/>
      <c r="S4988"/>
    </row>
    <row r="4989" spans="1:20" x14ac:dyDescent="0.3">
      <c r="A4989" s="25"/>
      <c r="B4989"/>
      <c r="C4989"/>
      <c r="D4989"/>
      <c r="E4989"/>
      <c r="F4989"/>
      <c r="G4989"/>
      <c r="H4989" s="26"/>
      <c r="I4989" s="26"/>
      <c r="K4989"/>
      <c r="L4989"/>
      <c r="M4989"/>
      <c r="N4989"/>
      <c r="O4989"/>
      <c r="P4989"/>
      <c r="S4989"/>
    </row>
    <row r="4990" spans="1:20" x14ac:dyDescent="0.3">
      <c r="A4990" s="25"/>
      <c r="B4990"/>
      <c r="C4990"/>
      <c r="D4990"/>
      <c r="E4990"/>
      <c r="F4990"/>
      <c r="G4990"/>
      <c r="H4990" s="26"/>
      <c r="I4990" s="26"/>
      <c r="K4990"/>
      <c r="L4990"/>
      <c r="M4990"/>
      <c r="N4990"/>
      <c r="O4990"/>
      <c r="P4990"/>
      <c r="S4990"/>
    </row>
    <row r="4991" spans="1:20" x14ac:dyDescent="0.3">
      <c r="A4991" s="25"/>
      <c r="B4991"/>
      <c r="C4991"/>
      <c r="D4991"/>
      <c r="E4991"/>
      <c r="F4991"/>
      <c r="G4991"/>
      <c r="H4991" s="14"/>
      <c r="I4991" s="14"/>
      <c r="K4991"/>
      <c r="L4991"/>
      <c r="M4991"/>
      <c r="N4991"/>
      <c r="O4991"/>
      <c r="P4991"/>
      <c r="S4991"/>
    </row>
    <row r="4992" spans="1:20" x14ac:dyDescent="0.3">
      <c r="A4992" s="25"/>
      <c r="B4992"/>
      <c r="C4992"/>
      <c r="D4992"/>
      <c r="E4992"/>
      <c r="F4992"/>
      <c r="G4992"/>
      <c r="H4992" s="14"/>
      <c r="I4992" s="14"/>
      <c r="K4992"/>
      <c r="L4992"/>
      <c r="M4992"/>
      <c r="N4992"/>
      <c r="O4992"/>
      <c r="P4992"/>
      <c r="S4992"/>
    </row>
    <row r="4993" spans="1:19" x14ac:dyDescent="0.3">
      <c r="A4993" s="25"/>
      <c r="B4993"/>
      <c r="C4993"/>
      <c r="D4993"/>
      <c r="E4993"/>
      <c r="F4993"/>
      <c r="G4993"/>
      <c r="H4993" s="14"/>
      <c r="I4993" s="14"/>
      <c r="K4993"/>
      <c r="L4993"/>
      <c r="M4993"/>
      <c r="N4993"/>
      <c r="O4993"/>
      <c r="P4993"/>
      <c r="S4993"/>
    </row>
    <row r="4994" spans="1:19" x14ac:dyDescent="0.3">
      <c r="A4994" s="25"/>
      <c r="B4994"/>
      <c r="C4994"/>
      <c r="D4994"/>
      <c r="E4994"/>
      <c r="F4994"/>
      <c r="G4994"/>
      <c r="H4994" s="26"/>
      <c r="I4994" s="26"/>
      <c r="K4994"/>
      <c r="L4994"/>
      <c r="M4994"/>
      <c r="N4994"/>
      <c r="O4994"/>
      <c r="P4994"/>
      <c r="S4994"/>
    </row>
    <row r="4995" spans="1:19" x14ac:dyDescent="0.3">
      <c r="A4995" s="25"/>
      <c r="B4995"/>
      <c r="C4995"/>
      <c r="D4995"/>
      <c r="E4995"/>
      <c r="F4995"/>
      <c r="G4995"/>
      <c r="H4995" s="26"/>
      <c r="I4995" s="26"/>
      <c r="K4995"/>
      <c r="L4995"/>
      <c r="M4995"/>
      <c r="N4995"/>
      <c r="O4995"/>
      <c r="P4995"/>
      <c r="S4995"/>
    </row>
    <row r="4996" spans="1:19" x14ac:dyDescent="0.3">
      <c r="A4996" s="25"/>
      <c r="B4996"/>
      <c r="C4996"/>
      <c r="D4996"/>
      <c r="E4996"/>
      <c r="F4996"/>
      <c r="G4996"/>
      <c r="H4996" s="26"/>
      <c r="I4996" s="26"/>
      <c r="K4996"/>
      <c r="L4996"/>
      <c r="M4996"/>
      <c r="N4996"/>
      <c r="O4996"/>
      <c r="P4996"/>
      <c r="S4996"/>
    </row>
    <row r="4997" spans="1:19" x14ac:dyDescent="0.3">
      <c r="A4997" s="25"/>
      <c r="B4997"/>
      <c r="C4997"/>
      <c r="D4997"/>
      <c r="E4997"/>
      <c r="F4997"/>
      <c r="G4997"/>
      <c r="H4997"/>
      <c r="I4997" s="14"/>
      <c r="K4997"/>
      <c r="L4997"/>
      <c r="M4997"/>
      <c r="N4997"/>
      <c r="O4997"/>
      <c r="P4997"/>
      <c r="S4997"/>
    </row>
    <row r="4998" spans="1:19" x14ac:dyDescent="0.3">
      <c r="A4998" s="25"/>
      <c r="B4998"/>
      <c r="C4998"/>
      <c r="D4998"/>
      <c r="E4998"/>
      <c r="F4998"/>
      <c r="G4998"/>
      <c r="H4998"/>
      <c r="I4998"/>
      <c r="K4998"/>
      <c r="L4998"/>
      <c r="M4998"/>
      <c r="N4998"/>
      <c r="O4998"/>
      <c r="P4998"/>
      <c r="S4998"/>
    </row>
    <row r="4999" spans="1:19" x14ac:dyDescent="0.3">
      <c r="A4999" s="25"/>
      <c r="B4999"/>
      <c r="C4999"/>
      <c r="D4999"/>
      <c r="E4999"/>
      <c r="F4999"/>
      <c r="G4999"/>
      <c r="H4999"/>
      <c r="I4999" s="14"/>
      <c r="K4999"/>
      <c r="L4999"/>
      <c r="M4999"/>
      <c r="N4999"/>
      <c r="O4999"/>
      <c r="P4999"/>
      <c r="S4999"/>
    </row>
    <row r="5000" spans="1:19" x14ac:dyDescent="0.3">
      <c r="A5000" s="25"/>
      <c r="B5000"/>
      <c r="C5000"/>
      <c r="D5000"/>
      <c r="E5000"/>
      <c r="F5000"/>
      <c r="G5000"/>
      <c r="H5000" s="26"/>
      <c r="I5000" s="26"/>
      <c r="K5000"/>
      <c r="L5000"/>
      <c r="M5000"/>
      <c r="N5000"/>
      <c r="O5000"/>
      <c r="P5000"/>
      <c r="S5000"/>
    </row>
    <row r="5001" spans="1:19" x14ac:dyDescent="0.3">
      <c r="A5001" s="25"/>
      <c r="B5001"/>
      <c r="C5001"/>
      <c r="D5001"/>
      <c r="E5001"/>
      <c r="F5001"/>
      <c r="G5001"/>
      <c r="H5001" s="26"/>
      <c r="I5001" s="26"/>
      <c r="K5001"/>
      <c r="L5001"/>
      <c r="M5001"/>
      <c r="N5001"/>
      <c r="O5001"/>
      <c r="P5001"/>
      <c r="S5001"/>
    </row>
    <row r="5002" spans="1:19" x14ac:dyDescent="0.3">
      <c r="A5002" s="25"/>
      <c r="B5002"/>
      <c r="C5002"/>
      <c r="D5002"/>
      <c r="E5002"/>
      <c r="F5002"/>
      <c r="G5002"/>
      <c r="H5002" s="26"/>
      <c r="I5002" s="26"/>
      <c r="K5002"/>
      <c r="L5002"/>
      <c r="M5002"/>
      <c r="N5002"/>
      <c r="O5002"/>
      <c r="P5002"/>
      <c r="S5002"/>
    </row>
    <row r="5003" spans="1:19" x14ac:dyDescent="0.3">
      <c r="A5003" s="25"/>
      <c r="B5003"/>
      <c r="C5003"/>
      <c r="D5003"/>
      <c r="E5003"/>
      <c r="F5003"/>
      <c r="G5003"/>
      <c r="H5003" s="26"/>
      <c r="I5003" s="26"/>
      <c r="K5003"/>
      <c r="L5003"/>
      <c r="M5003"/>
      <c r="N5003"/>
      <c r="O5003"/>
      <c r="P5003"/>
      <c r="S5003"/>
    </row>
    <row r="5004" spans="1:19" x14ac:dyDescent="0.3">
      <c r="A5004" s="25"/>
      <c r="B5004"/>
      <c r="C5004"/>
      <c r="D5004"/>
      <c r="E5004"/>
      <c r="F5004"/>
      <c r="G5004"/>
      <c r="H5004" s="26"/>
      <c r="I5004" s="26"/>
      <c r="K5004"/>
      <c r="L5004"/>
      <c r="M5004"/>
      <c r="N5004"/>
      <c r="O5004"/>
      <c r="P5004"/>
      <c r="S5004"/>
    </row>
    <row r="5005" spans="1:19" x14ac:dyDescent="0.3">
      <c r="A5005" s="25"/>
      <c r="B5005"/>
      <c r="C5005"/>
      <c r="D5005"/>
      <c r="E5005"/>
      <c r="F5005"/>
      <c r="G5005"/>
      <c r="H5005" s="26"/>
      <c r="I5005" s="26"/>
      <c r="K5005"/>
      <c r="L5005"/>
      <c r="M5005"/>
      <c r="N5005"/>
      <c r="O5005"/>
      <c r="P5005"/>
      <c r="S5005"/>
    </row>
    <row r="5006" spans="1:19" x14ac:dyDescent="0.3">
      <c r="A5006" s="25"/>
      <c r="B5006"/>
      <c r="C5006"/>
      <c r="D5006"/>
      <c r="E5006"/>
      <c r="F5006"/>
      <c r="G5006"/>
      <c r="H5006" s="26"/>
      <c r="I5006" s="26"/>
      <c r="K5006"/>
      <c r="L5006"/>
      <c r="M5006"/>
      <c r="N5006"/>
      <c r="O5006"/>
      <c r="P5006"/>
      <c r="S5006"/>
    </row>
    <row r="5007" spans="1:19" x14ac:dyDescent="0.3">
      <c r="A5007" s="25"/>
      <c r="B5007"/>
      <c r="C5007"/>
      <c r="D5007"/>
      <c r="E5007"/>
      <c r="F5007"/>
      <c r="G5007"/>
      <c r="H5007" s="26"/>
      <c r="I5007" s="26"/>
      <c r="K5007"/>
      <c r="L5007"/>
      <c r="M5007"/>
      <c r="N5007"/>
      <c r="O5007"/>
      <c r="P5007"/>
      <c r="S5007"/>
    </row>
    <row r="5008" spans="1:19" x14ac:dyDescent="0.3">
      <c r="A5008" s="25"/>
      <c r="B5008"/>
      <c r="C5008"/>
      <c r="D5008"/>
      <c r="E5008"/>
      <c r="F5008"/>
      <c r="G5008"/>
      <c r="H5008" s="14"/>
      <c r="I5008" s="14"/>
      <c r="K5008"/>
      <c r="L5008"/>
      <c r="M5008"/>
      <c r="N5008"/>
      <c r="O5008"/>
      <c r="P5008"/>
      <c r="S5008"/>
    </row>
    <row r="5009" spans="1:19" x14ac:dyDescent="0.3">
      <c r="A5009" s="25"/>
      <c r="B5009"/>
      <c r="C5009"/>
      <c r="D5009"/>
      <c r="E5009"/>
      <c r="F5009"/>
      <c r="G5009"/>
      <c r="H5009" s="14"/>
      <c r="I5009" s="14"/>
      <c r="K5009"/>
      <c r="L5009"/>
      <c r="M5009"/>
      <c r="N5009"/>
      <c r="O5009"/>
      <c r="P5009"/>
      <c r="S5009"/>
    </row>
    <row r="5010" spans="1:19" x14ac:dyDescent="0.3">
      <c r="A5010" s="25"/>
      <c r="B5010"/>
      <c r="C5010"/>
      <c r="D5010"/>
      <c r="E5010"/>
      <c r="F5010"/>
      <c r="G5010"/>
      <c r="H5010" s="14"/>
      <c r="I5010" s="14"/>
      <c r="K5010"/>
      <c r="L5010"/>
      <c r="M5010"/>
      <c r="N5010"/>
      <c r="O5010"/>
      <c r="P5010"/>
      <c r="S5010"/>
    </row>
    <row r="5011" spans="1:19" x14ac:dyDescent="0.3">
      <c r="A5011" s="25"/>
      <c r="B5011"/>
      <c r="C5011"/>
      <c r="D5011"/>
      <c r="E5011"/>
      <c r="F5011"/>
      <c r="G5011"/>
      <c r="H5011" s="14"/>
      <c r="I5011" s="14"/>
      <c r="K5011"/>
      <c r="L5011"/>
      <c r="M5011"/>
      <c r="N5011"/>
      <c r="O5011"/>
      <c r="P5011"/>
      <c r="S5011"/>
    </row>
    <row r="5012" spans="1:19" x14ac:dyDescent="0.3">
      <c r="A5012" s="25"/>
      <c r="B5012"/>
      <c r="C5012"/>
      <c r="D5012"/>
      <c r="E5012"/>
      <c r="F5012"/>
      <c r="G5012"/>
      <c r="H5012" s="26"/>
      <c r="I5012" s="26"/>
      <c r="K5012"/>
      <c r="L5012"/>
      <c r="M5012"/>
      <c r="N5012"/>
      <c r="O5012"/>
      <c r="P5012"/>
      <c r="S5012"/>
    </row>
    <row r="5013" spans="1:19" x14ac:dyDescent="0.3">
      <c r="A5013" s="25"/>
      <c r="B5013"/>
      <c r="C5013"/>
      <c r="D5013"/>
      <c r="E5013"/>
      <c r="F5013"/>
      <c r="G5013"/>
      <c r="H5013" s="26"/>
      <c r="I5013" s="26"/>
      <c r="K5013"/>
      <c r="L5013"/>
      <c r="M5013"/>
      <c r="N5013"/>
      <c r="O5013"/>
      <c r="P5013"/>
      <c r="S5013"/>
    </row>
    <row r="5014" spans="1:19" x14ac:dyDescent="0.3">
      <c r="A5014" s="25"/>
      <c r="B5014"/>
      <c r="C5014"/>
      <c r="D5014"/>
      <c r="E5014"/>
      <c r="F5014"/>
      <c r="G5014"/>
      <c r="H5014" s="26"/>
      <c r="I5014" s="26"/>
      <c r="K5014"/>
      <c r="L5014"/>
      <c r="M5014"/>
      <c r="N5014"/>
      <c r="O5014"/>
      <c r="P5014"/>
      <c r="S5014"/>
    </row>
    <row r="5015" spans="1:19" x14ac:dyDescent="0.3">
      <c r="A5015" s="25"/>
      <c r="B5015"/>
      <c r="C5015"/>
      <c r="D5015"/>
      <c r="E5015"/>
      <c r="F5015"/>
      <c r="G5015"/>
      <c r="H5015" s="26"/>
      <c r="I5015" s="26"/>
      <c r="K5015"/>
      <c r="L5015"/>
      <c r="M5015"/>
      <c r="N5015"/>
      <c r="O5015"/>
      <c r="P5015"/>
      <c r="S5015"/>
    </row>
    <row r="5016" spans="1:19" x14ac:dyDescent="0.3">
      <c r="A5016" s="25"/>
      <c r="B5016"/>
      <c r="C5016"/>
      <c r="D5016"/>
      <c r="E5016"/>
      <c r="F5016"/>
      <c r="G5016"/>
      <c r="H5016" s="26"/>
      <c r="I5016" s="26"/>
      <c r="K5016"/>
      <c r="L5016"/>
      <c r="M5016"/>
      <c r="N5016"/>
      <c r="O5016"/>
      <c r="P5016"/>
      <c r="S5016"/>
    </row>
    <row r="5017" spans="1:19" x14ac:dyDescent="0.3">
      <c r="A5017" s="25"/>
      <c r="B5017"/>
      <c r="C5017"/>
      <c r="D5017"/>
      <c r="E5017"/>
      <c r="F5017"/>
      <c r="G5017"/>
      <c r="H5017" s="26"/>
      <c r="I5017" s="26"/>
      <c r="K5017"/>
      <c r="L5017"/>
      <c r="M5017"/>
      <c r="N5017"/>
      <c r="O5017"/>
      <c r="P5017"/>
      <c r="S5017"/>
    </row>
    <row r="5018" spans="1:19" x14ac:dyDescent="0.3">
      <c r="A5018" s="25"/>
      <c r="B5018"/>
      <c r="C5018"/>
      <c r="D5018"/>
      <c r="E5018"/>
      <c r="F5018"/>
      <c r="G5018"/>
      <c r="H5018" s="26"/>
      <c r="I5018" s="26"/>
      <c r="K5018"/>
      <c r="L5018"/>
      <c r="M5018"/>
      <c r="N5018"/>
      <c r="O5018"/>
      <c r="P5018"/>
      <c r="S5018"/>
    </row>
    <row r="5019" spans="1:19" x14ac:dyDescent="0.3">
      <c r="A5019" s="25"/>
      <c r="B5019"/>
      <c r="C5019"/>
      <c r="D5019"/>
      <c r="E5019"/>
      <c r="F5019"/>
      <c r="G5019"/>
      <c r="H5019" s="26"/>
      <c r="I5019" s="26"/>
      <c r="K5019"/>
      <c r="L5019"/>
      <c r="M5019"/>
      <c r="N5019"/>
      <c r="O5019"/>
      <c r="P5019"/>
      <c r="S5019"/>
    </row>
    <row r="5020" spans="1:19" x14ac:dyDescent="0.3">
      <c r="A5020" s="25"/>
      <c r="B5020"/>
      <c r="C5020"/>
      <c r="D5020"/>
      <c r="E5020"/>
      <c r="F5020"/>
      <c r="G5020"/>
      <c r="H5020" s="26"/>
      <c r="I5020" s="26"/>
      <c r="K5020"/>
      <c r="L5020"/>
      <c r="M5020"/>
      <c r="N5020"/>
      <c r="O5020"/>
      <c r="P5020"/>
      <c r="S5020"/>
    </row>
    <row r="5021" spans="1:19" x14ac:dyDescent="0.3">
      <c r="A5021" s="25"/>
      <c r="B5021"/>
      <c r="C5021"/>
      <c r="D5021"/>
      <c r="E5021"/>
      <c r="F5021"/>
      <c r="G5021"/>
      <c r="H5021" s="26"/>
      <c r="I5021" s="26"/>
      <c r="K5021"/>
      <c r="L5021"/>
      <c r="M5021"/>
      <c r="N5021"/>
      <c r="O5021"/>
      <c r="P5021"/>
      <c r="S5021"/>
    </row>
    <row r="5022" spans="1:19" x14ac:dyDescent="0.3">
      <c r="A5022" s="25"/>
      <c r="B5022"/>
      <c r="C5022"/>
      <c r="D5022"/>
      <c r="E5022"/>
      <c r="F5022"/>
      <c r="G5022"/>
      <c r="H5022" s="26"/>
      <c r="I5022" s="26"/>
      <c r="K5022"/>
      <c r="L5022"/>
      <c r="M5022"/>
      <c r="N5022"/>
      <c r="O5022"/>
      <c r="P5022"/>
      <c r="S5022"/>
    </row>
    <row r="5023" spans="1:19" x14ac:dyDescent="0.3">
      <c r="A5023" s="25"/>
      <c r="B5023"/>
      <c r="C5023"/>
      <c r="D5023"/>
      <c r="E5023"/>
      <c r="F5023"/>
      <c r="G5023"/>
      <c r="H5023" s="26"/>
      <c r="I5023" s="26"/>
      <c r="K5023"/>
      <c r="L5023"/>
      <c r="M5023"/>
      <c r="N5023"/>
      <c r="O5023"/>
      <c r="P5023"/>
      <c r="S5023"/>
    </row>
    <row r="5024" spans="1:19" x14ac:dyDescent="0.3">
      <c r="A5024" s="25"/>
      <c r="B5024"/>
      <c r="C5024"/>
      <c r="D5024"/>
      <c r="E5024"/>
      <c r="F5024"/>
      <c r="G5024"/>
      <c r="H5024" s="26"/>
      <c r="I5024" s="26"/>
      <c r="K5024"/>
      <c r="L5024"/>
      <c r="M5024"/>
      <c r="N5024"/>
      <c r="O5024"/>
      <c r="P5024"/>
      <c r="S5024"/>
    </row>
    <row r="5025" spans="1:19" x14ac:dyDescent="0.3">
      <c r="A5025" s="25"/>
      <c r="B5025"/>
      <c r="C5025"/>
      <c r="D5025"/>
      <c r="E5025"/>
      <c r="F5025"/>
      <c r="G5025"/>
      <c r="H5025" s="26"/>
      <c r="I5025" s="26"/>
      <c r="K5025"/>
      <c r="L5025"/>
      <c r="M5025"/>
      <c r="N5025"/>
      <c r="O5025"/>
      <c r="P5025"/>
      <c r="S5025"/>
    </row>
    <row r="5026" spans="1:19" x14ac:dyDescent="0.3">
      <c r="A5026" s="25"/>
      <c r="B5026"/>
      <c r="C5026"/>
      <c r="D5026"/>
      <c r="E5026"/>
      <c r="F5026"/>
      <c r="G5026"/>
      <c r="H5026" s="26"/>
      <c r="I5026" s="26"/>
      <c r="K5026"/>
      <c r="L5026"/>
      <c r="M5026"/>
      <c r="N5026"/>
      <c r="O5026"/>
      <c r="P5026"/>
      <c r="S5026"/>
    </row>
    <row r="5027" spans="1:19" x14ac:dyDescent="0.3">
      <c r="A5027" s="25"/>
      <c r="B5027"/>
      <c r="C5027"/>
      <c r="D5027"/>
      <c r="E5027"/>
      <c r="F5027"/>
      <c r="G5027"/>
      <c r="H5027" s="26"/>
      <c r="I5027" s="26"/>
      <c r="K5027"/>
      <c r="L5027"/>
      <c r="M5027"/>
      <c r="N5027"/>
      <c r="O5027"/>
      <c r="P5027"/>
      <c r="S5027"/>
    </row>
    <row r="5028" spans="1:19" x14ac:dyDescent="0.3">
      <c r="A5028" s="25"/>
      <c r="B5028"/>
      <c r="C5028"/>
      <c r="D5028"/>
      <c r="E5028"/>
      <c r="F5028"/>
      <c r="G5028"/>
      <c r="H5028" s="26"/>
      <c r="I5028" s="26"/>
      <c r="K5028"/>
      <c r="L5028"/>
      <c r="M5028"/>
      <c r="N5028"/>
      <c r="O5028"/>
      <c r="P5028"/>
      <c r="S5028"/>
    </row>
    <row r="5029" spans="1:19" x14ac:dyDescent="0.3">
      <c r="A5029" s="25"/>
      <c r="B5029"/>
      <c r="C5029"/>
      <c r="D5029"/>
      <c r="E5029"/>
      <c r="F5029"/>
      <c r="G5029"/>
      <c r="H5029" s="26"/>
      <c r="I5029" s="26"/>
      <c r="K5029"/>
      <c r="L5029"/>
      <c r="M5029"/>
      <c r="N5029"/>
      <c r="O5029"/>
      <c r="P5029"/>
      <c r="S5029"/>
    </row>
    <row r="5030" spans="1:19" x14ac:dyDescent="0.3">
      <c r="A5030" s="25"/>
      <c r="B5030"/>
      <c r="C5030"/>
      <c r="D5030"/>
      <c r="E5030"/>
      <c r="F5030"/>
      <c r="G5030"/>
      <c r="H5030" s="26"/>
      <c r="I5030" s="26"/>
      <c r="K5030"/>
      <c r="L5030"/>
      <c r="M5030"/>
      <c r="N5030"/>
      <c r="O5030"/>
      <c r="P5030"/>
      <c r="S5030"/>
    </row>
    <row r="5031" spans="1:19" x14ac:dyDescent="0.3">
      <c r="A5031" s="25"/>
      <c r="B5031"/>
      <c r="C5031"/>
      <c r="D5031"/>
      <c r="E5031"/>
      <c r="F5031"/>
      <c r="G5031"/>
      <c r="H5031" s="14"/>
      <c r="I5031" s="14"/>
      <c r="K5031"/>
      <c r="L5031"/>
      <c r="M5031"/>
      <c r="N5031"/>
      <c r="O5031"/>
      <c r="P5031"/>
      <c r="S5031"/>
    </row>
    <row r="5032" spans="1:19" x14ac:dyDescent="0.3">
      <c r="A5032" s="25"/>
      <c r="B5032"/>
      <c r="C5032"/>
      <c r="D5032"/>
      <c r="E5032"/>
      <c r="F5032"/>
      <c r="G5032"/>
      <c r="H5032" s="14"/>
      <c r="I5032" s="14"/>
      <c r="K5032"/>
      <c r="L5032"/>
      <c r="M5032"/>
      <c r="N5032"/>
      <c r="O5032"/>
      <c r="P5032"/>
      <c r="S5032"/>
    </row>
    <row r="5033" spans="1:19" x14ac:dyDescent="0.3">
      <c r="A5033" s="25"/>
      <c r="B5033"/>
      <c r="C5033"/>
      <c r="D5033"/>
      <c r="E5033"/>
      <c r="F5033"/>
      <c r="G5033"/>
      <c r="H5033" s="14"/>
      <c r="I5033" s="14"/>
      <c r="K5033"/>
      <c r="L5033"/>
      <c r="M5033"/>
      <c r="N5033"/>
      <c r="O5033"/>
      <c r="P5033"/>
      <c r="S5033"/>
    </row>
    <row r="5034" spans="1:19" x14ac:dyDescent="0.3">
      <c r="A5034" s="25"/>
      <c r="B5034"/>
      <c r="C5034"/>
      <c r="D5034"/>
      <c r="E5034"/>
      <c r="F5034"/>
      <c r="G5034"/>
      <c r="H5034" s="14"/>
      <c r="I5034" s="14"/>
      <c r="K5034"/>
      <c r="L5034"/>
      <c r="M5034"/>
      <c r="N5034"/>
      <c r="O5034"/>
      <c r="P5034"/>
      <c r="S5034"/>
    </row>
    <row r="5035" spans="1:19" x14ac:dyDescent="0.3">
      <c r="A5035" s="25"/>
      <c r="B5035"/>
      <c r="C5035"/>
      <c r="D5035"/>
      <c r="E5035"/>
      <c r="F5035"/>
      <c r="G5035"/>
      <c r="H5035"/>
      <c r="I5035" s="14"/>
      <c r="K5035"/>
      <c r="L5035"/>
      <c r="M5035"/>
      <c r="N5035"/>
      <c r="O5035"/>
      <c r="P5035"/>
      <c r="S5035"/>
    </row>
    <row r="5036" spans="1:19" x14ac:dyDescent="0.3">
      <c r="A5036" s="25"/>
      <c r="B5036"/>
      <c r="C5036"/>
      <c r="D5036"/>
      <c r="E5036"/>
      <c r="F5036"/>
      <c r="G5036"/>
      <c r="H5036" s="14"/>
      <c r="I5036" s="14"/>
      <c r="K5036"/>
      <c r="L5036"/>
      <c r="M5036"/>
      <c r="N5036"/>
      <c r="O5036"/>
      <c r="P5036"/>
      <c r="S5036"/>
    </row>
    <row r="5037" spans="1:19" x14ac:dyDescent="0.3">
      <c r="A5037" s="25"/>
      <c r="B5037"/>
      <c r="C5037"/>
      <c r="D5037"/>
      <c r="E5037"/>
      <c r="F5037"/>
      <c r="G5037"/>
      <c r="H5037" s="26"/>
      <c r="I5037" s="26"/>
      <c r="K5037"/>
      <c r="L5037"/>
      <c r="M5037"/>
      <c r="N5037"/>
      <c r="O5037"/>
      <c r="P5037"/>
      <c r="S5037"/>
    </row>
    <row r="5038" spans="1:19" x14ac:dyDescent="0.3">
      <c r="A5038" s="25"/>
      <c r="B5038"/>
      <c r="C5038"/>
      <c r="D5038"/>
      <c r="E5038"/>
      <c r="F5038"/>
      <c r="G5038"/>
      <c r="H5038" s="26"/>
      <c r="I5038" s="26"/>
      <c r="K5038"/>
      <c r="L5038"/>
      <c r="M5038"/>
      <c r="N5038"/>
      <c r="O5038"/>
      <c r="P5038"/>
      <c r="S5038"/>
    </row>
    <row r="5039" spans="1:19" x14ac:dyDescent="0.3">
      <c r="A5039" s="25"/>
      <c r="B5039"/>
      <c r="C5039"/>
      <c r="D5039"/>
      <c r="E5039"/>
      <c r="F5039"/>
      <c r="G5039"/>
      <c r="H5039" s="26"/>
      <c r="I5039" s="26"/>
      <c r="K5039"/>
      <c r="L5039"/>
      <c r="M5039"/>
      <c r="N5039"/>
      <c r="O5039"/>
      <c r="P5039"/>
      <c r="S5039"/>
    </row>
    <row r="5040" spans="1:19" x14ac:dyDescent="0.3">
      <c r="A5040" s="25"/>
      <c r="B5040"/>
      <c r="C5040"/>
      <c r="D5040"/>
      <c r="E5040"/>
      <c r="F5040"/>
      <c r="G5040"/>
      <c r="H5040" s="26"/>
      <c r="I5040" s="26"/>
      <c r="K5040"/>
      <c r="L5040"/>
      <c r="M5040"/>
      <c r="N5040"/>
      <c r="O5040"/>
      <c r="P5040"/>
      <c r="S5040"/>
    </row>
    <row r="5041" spans="1:20" x14ac:dyDescent="0.3">
      <c r="A5041" s="25"/>
      <c r="B5041"/>
      <c r="C5041"/>
      <c r="D5041"/>
      <c r="E5041"/>
      <c r="F5041"/>
      <c r="G5041"/>
      <c r="H5041" s="26"/>
      <c r="I5041" s="26"/>
      <c r="K5041"/>
      <c r="L5041"/>
      <c r="M5041"/>
      <c r="N5041"/>
      <c r="O5041"/>
      <c r="P5041"/>
      <c r="S5041"/>
    </row>
    <row r="5042" spans="1:20" x14ac:dyDescent="0.3">
      <c r="A5042" s="25"/>
      <c r="B5042"/>
      <c r="C5042"/>
      <c r="D5042"/>
      <c r="E5042"/>
      <c r="F5042"/>
      <c r="G5042"/>
      <c r="H5042" s="26"/>
      <c r="I5042" s="26"/>
      <c r="K5042"/>
      <c r="L5042"/>
      <c r="M5042"/>
      <c r="N5042"/>
      <c r="O5042"/>
      <c r="P5042"/>
      <c r="S5042"/>
    </row>
    <row r="5043" spans="1:20" x14ac:dyDescent="0.3">
      <c r="A5043" s="25"/>
      <c r="B5043"/>
      <c r="C5043"/>
      <c r="D5043"/>
      <c r="E5043"/>
      <c r="F5043"/>
      <c r="G5043"/>
      <c r="H5043" s="26"/>
      <c r="I5043" s="26"/>
      <c r="K5043"/>
      <c r="L5043"/>
      <c r="M5043"/>
      <c r="N5043"/>
      <c r="O5043"/>
      <c r="P5043"/>
      <c r="S5043"/>
    </row>
    <row r="5044" spans="1:20" x14ac:dyDescent="0.3">
      <c r="A5044" s="25"/>
      <c r="B5044"/>
      <c r="C5044"/>
      <c r="D5044"/>
      <c r="E5044"/>
      <c r="F5044"/>
      <c r="G5044"/>
      <c r="H5044" s="26"/>
      <c r="I5044" s="26"/>
      <c r="K5044"/>
      <c r="L5044"/>
      <c r="M5044"/>
      <c r="N5044"/>
      <c r="O5044"/>
      <c r="P5044"/>
      <c r="S5044"/>
    </row>
    <row r="5045" spans="1:20" x14ac:dyDescent="0.3">
      <c r="A5045" s="25"/>
      <c r="B5045"/>
      <c r="C5045"/>
      <c r="D5045"/>
      <c r="E5045"/>
      <c r="F5045"/>
      <c r="G5045"/>
      <c r="H5045" s="26"/>
      <c r="I5045" s="26"/>
      <c r="K5045"/>
      <c r="L5045"/>
      <c r="M5045"/>
      <c r="N5045"/>
      <c r="O5045"/>
      <c r="P5045"/>
      <c r="S5045"/>
    </row>
    <row r="5046" spans="1:20" x14ac:dyDescent="0.3">
      <c r="A5046" s="25"/>
      <c r="B5046"/>
      <c r="C5046"/>
      <c r="D5046"/>
      <c r="E5046"/>
      <c r="F5046"/>
      <c r="G5046"/>
      <c r="H5046" s="26"/>
      <c r="I5046" s="26"/>
      <c r="K5046"/>
      <c r="L5046"/>
      <c r="M5046"/>
      <c r="N5046"/>
      <c r="O5046"/>
      <c r="P5046"/>
      <c r="S5046"/>
    </row>
    <row r="5047" spans="1:20" x14ac:dyDescent="0.3">
      <c r="A5047" s="25"/>
      <c r="B5047"/>
      <c r="C5047"/>
      <c r="D5047"/>
      <c r="E5047"/>
      <c r="F5047"/>
      <c r="G5047"/>
      <c r="H5047" s="26"/>
      <c r="I5047" s="26"/>
      <c r="K5047"/>
      <c r="L5047"/>
      <c r="M5047"/>
      <c r="N5047"/>
      <c r="O5047"/>
      <c r="P5047"/>
      <c r="S5047"/>
    </row>
    <row r="5048" spans="1:20" x14ac:dyDescent="0.3">
      <c r="A5048" s="25"/>
      <c r="B5048"/>
      <c r="C5048"/>
      <c r="D5048"/>
      <c r="E5048"/>
      <c r="F5048"/>
      <c r="G5048"/>
      <c r="H5048" s="14"/>
      <c r="I5048" s="14"/>
      <c r="K5048"/>
      <c r="L5048"/>
      <c r="M5048"/>
      <c r="N5048"/>
      <c r="O5048"/>
      <c r="P5048"/>
      <c r="S5048"/>
    </row>
    <row r="5049" spans="1:20" x14ac:dyDescent="0.3">
      <c r="A5049" s="25"/>
      <c r="B5049"/>
      <c r="C5049"/>
      <c r="D5049"/>
      <c r="E5049"/>
      <c r="F5049"/>
      <c r="G5049"/>
      <c r="H5049" s="14"/>
      <c r="I5049" s="14"/>
      <c r="K5049"/>
      <c r="L5049"/>
      <c r="M5049"/>
      <c r="N5049"/>
      <c r="O5049"/>
      <c r="P5049"/>
      <c r="S5049"/>
      <c r="T5049" s="7"/>
    </row>
    <row r="5050" spans="1:20" x14ac:dyDescent="0.3">
      <c r="A5050" s="25"/>
      <c r="B5050"/>
      <c r="C5050"/>
      <c r="D5050"/>
      <c r="E5050"/>
      <c r="F5050"/>
      <c r="G5050"/>
      <c r="H5050" s="14"/>
      <c r="I5050" s="14"/>
      <c r="K5050"/>
      <c r="L5050"/>
      <c r="M5050"/>
      <c r="N5050"/>
      <c r="O5050"/>
      <c r="P5050"/>
      <c r="S5050"/>
    </row>
    <row r="5051" spans="1:20" x14ac:dyDescent="0.3">
      <c r="A5051" s="25"/>
      <c r="B5051"/>
      <c r="C5051"/>
      <c r="D5051"/>
      <c r="E5051"/>
      <c r="F5051"/>
      <c r="G5051"/>
      <c r="H5051" s="14"/>
      <c r="I5051" s="14"/>
      <c r="K5051"/>
      <c r="L5051"/>
      <c r="M5051"/>
      <c r="N5051"/>
      <c r="O5051"/>
      <c r="P5051"/>
      <c r="S5051"/>
    </row>
    <row r="5052" spans="1:20" x14ac:dyDescent="0.3">
      <c r="A5052" s="25"/>
      <c r="B5052"/>
      <c r="C5052"/>
      <c r="D5052"/>
      <c r="E5052"/>
      <c r="F5052"/>
      <c r="G5052"/>
      <c r="H5052" s="14"/>
      <c r="I5052" s="14"/>
      <c r="K5052"/>
      <c r="L5052"/>
      <c r="M5052"/>
      <c r="N5052"/>
      <c r="O5052"/>
      <c r="P5052"/>
      <c r="S5052"/>
    </row>
    <row r="5053" spans="1:20" x14ac:dyDescent="0.3">
      <c r="A5053" s="25"/>
      <c r="B5053"/>
      <c r="C5053"/>
      <c r="D5053"/>
      <c r="E5053"/>
      <c r="F5053"/>
      <c r="G5053"/>
      <c r="H5053" s="26"/>
      <c r="I5053" s="26"/>
      <c r="K5053"/>
      <c r="L5053"/>
      <c r="M5053"/>
      <c r="N5053"/>
      <c r="O5053"/>
      <c r="P5053"/>
      <c r="S5053"/>
    </row>
    <row r="5054" spans="1:20" x14ac:dyDescent="0.3">
      <c r="A5054" s="25"/>
      <c r="B5054"/>
      <c r="C5054"/>
      <c r="D5054"/>
      <c r="E5054"/>
      <c r="F5054"/>
      <c r="G5054"/>
      <c r="H5054" s="26"/>
      <c r="I5054" s="26"/>
      <c r="K5054"/>
      <c r="L5054"/>
      <c r="M5054"/>
      <c r="N5054"/>
      <c r="O5054"/>
      <c r="P5054"/>
      <c r="S5054"/>
    </row>
    <row r="5055" spans="1:20" x14ac:dyDescent="0.3">
      <c r="A5055" s="25"/>
      <c r="B5055"/>
      <c r="C5055"/>
      <c r="D5055"/>
      <c r="E5055"/>
      <c r="F5055"/>
      <c r="G5055"/>
      <c r="H5055" s="26"/>
      <c r="I5055" s="26"/>
      <c r="K5055"/>
      <c r="L5055"/>
      <c r="M5055"/>
      <c r="N5055"/>
      <c r="O5055"/>
      <c r="P5055"/>
      <c r="S5055"/>
    </row>
    <row r="5056" spans="1:20" x14ac:dyDescent="0.3">
      <c r="A5056" s="25"/>
      <c r="B5056"/>
      <c r="C5056"/>
      <c r="D5056"/>
      <c r="E5056"/>
      <c r="F5056"/>
      <c r="G5056"/>
      <c r="H5056" s="26"/>
      <c r="I5056" s="26"/>
      <c r="K5056"/>
      <c r="L5056"/>
      <c r="M5056"/>
      <c r="N5056"/>
      <c r="O5056"/>
      <c r="P5056"/>
      <c r="S5056"/>
    </row>
    <row r="5057" spans="1:20" x14ac:dyDescent="0.3">
      <c r="A5057" s="25"/>
      <c r="B5057"/>
      <c r="C5057"/>
      <c r="D5057"/>
      <c r="E5057"/>
      <c r="F5057"/>
      <c r="G5057"/>
      <c r="H5057" s="26"/>
      <c r="I5057" s="26"/>
      <c r="K5057"/>
      <c r="L5057"/>
      <c r="M5057"/>
      <c r="N5057"/>
      <c r="O5057"/>
      <c r="P5057"/>
      <c r="S5057"/>
    </row>
    <row r="5058" spans="1:20" x14ac:dyDescent="0.3">
      <c r="A5058" s="25"/>
      <c r="B5058"/>
      <c r="C5058"/>
      <c r="D5058"/>
      <c r="E5058"/>
      <c r="F5058"/>
      <c r="G5058"/>
      <c r="H5058" s="26"/>
      <c r="I5058" s="26"/>
      <c r="K5058"/>
      <c r="L5058"/>
      <c r="M5058"/>
      <c r="N5058"/>
      <c r="O5058"/>
      <c r="P5058"/>
      <c r="S5058"/>
    </row>
    <row r="5059" spans="1:20" x14ac:dyDescent="0.3">
      <c r="A5059" s="25"/>
      <c r="B5059"/>
      <c r="C5059"/>
      <c r="D5059"/>
      <c r="E5059"/>
      <c r="F5059"/>
      <c r="G5059"/>
      <c r="H5059" s="26"/>
      <c r="I5059" s="26"/>
      <c r="K5059"/>
      <c r="L5059"/>
      <c r="M5059"/>
      <c r="N5059"/>
      <c r="O5059"/>
      <c r="P5059"/>
      <c r="S5059"/>
    </row>
    <row r="5060" spans="1:20" x14ac:dyDescent="0.3">
      <c r="A5060" s="25"/>
      <c r="B5060"/>
      <c r="C5060"/>
      <c r="D5060"/>
      <c r="E5060"/>
      <c r="F5060"/>
      <c r="G5060"/>
      <c r="H5060" s="26"/>
      <c r="I5060" s="26"/>
      <c r="K5060"/>
      <c r="L5060"/>
      <c r="M5060"/>
      <c r="N5060"/>
      <c r="O5060"/>
      <c r="P5060"/>
      <c r="S5060"/>
    </row>
    <row r="5061" spans="1:20" x14ac:dyDescent="0.3">
      <c r="A5061" s="25"/>
      <c r="B5061"/>
      <c r="C5061"/>
      <c r="D5061"/>
      <c r="E5061"/>
      <c r="F5061"/>
      <c r="G5061"/>
      <c r="H5061" s="14"/>
      <c r="I5061" s="14"/>
      <c r="K5061"/>
      <c r="L5061"/>
      <c r="M5061"/>
      <c r="N5061"/>
      <c r="O5061"/>
      <c r="P5061"/>
      <c r="S5061"/>
    </row>
    <row r="5062" spans="1:20" x14ac:dyDescent="0.3">
      <c r="A5062" s="25"/>
      <c r="B5062"/>
      <c r="C5062"/>
      <c r="D5062"/>
      <c r="E5062"/>
      <c r="F5062"/>
      <c r="G5062"/>
      <c r="H5062" s="14"/>
      <c r="I5062" s="14"/>
      <c r="K5062"/>
      <c r="L5062"/>
      <c r="M5062"/>
      <c r="N5062"/>
      <c r="O5062"/>
      <c r="P5062"/>
      <c r="S5062"/>
      <c r="T5062" s="7"/>
    </row>
    <row r="5063" spans="1:20" x14ac:dyDescent="0.3">
      <c r="A5063" s="25"/>
      <c r="B5063"/>
      <c r="C5063"/>
      <c r="D5063"/>
      <c r="E5063"/>
      <c r="F5063"/>
      <c r="G5063"/>
      <c r="H5063" s="14"/>
      <c r="I5063" s="14"/>
      <c r="K5063"/>
      <c r="L5063"/>
      <c r="M5063"/>
      <c r="N5063"/>
      <c r="O5063"/>
      <c r="P5063"/>
      <c r="S5063"/>
    </row>
    <row r="5064" spans="1:20" x14ac:dyDescent="0.3">
      <c r="A5064" s="25"/>
      <c r="B5064"/>
      <c r="C5064"/>
      <c r="D5064"/>
      <c r="E5064"/>
      <c r="F5064"/>
      <c r="G5064"/>
      <c r="H5064" s="26"/>
      <c r="I5064" s="26"/>
      <c r="K5064"/>
      <c r="L5064"/>
      <c r="M5064"/>
      <c r="N5064"/>
      <c r="O5064"/>
      <c r="P5064"/>
      <c r="S5064"/>
    </row>
    <row r="5065" spans="1:20" x14ac:dyDescent="0.3">
      <c r="A5065" s="25"/>
      <c r="B5065"/>
      <c r="C5065"/>
      <c r="D5065"/>
      <c r="E5065"/>
      <c r="F5065"/>
      <c r="G5065"/>
      <c r="H5065" s="26"/>
      <c r="I5065" s="26"/>
      <c r="K5065"/>
      <c r="L5065"/>
      <c r="M5065"/>
      <c r="N5065"/>
      <c r="O5065"/>
      <c r="P5065"/>
      <c r="S5065"/>
    </row>
    <row r="5066" spans="1:20" x14ac:dyDescent="0.3">
      <c r="A5066" s="25"/>
      <c r="B5066"/>
      <c r="C5066"/>
      <c r="D5066"/>
      <c r="E5066"/>
      <c r="F5066"/>
      <c r="G5066"/>
      <c r="H5066" s="26"/>
      <c r="I5066" s="26"/>
      <c r="K5066"/>
      <c r="L5066"/>
      <c r="M5066"/>
      <c r="N5066"/>
      <c r="O5066"/>
      <c r="P5066"/>
      <c r="S5066"/>
    </row>
    <row r="5067" spans="1:20" x14ac:dyDescent="0.3">
      <c r="A5067" s="25"/>
      <c r="B5067"/>
      <c r="C5067"/>
      <c r="D5067"/>
      <c r="E5067"/>
      <c r="F5067"/>
      <c r="G5067"/>
      <c r="H5067"/>
      <c r="I5067"/>
      <c r="K5067"/>
      <c r="L5067"/>
      <c r="M5067"/>
      <c r="N5067"/>
      <c r="O5067"/>
      <c r="P5067"/>
      <c r="S5067"/>
    </row>
    <row r="5068" spans="1:20" x14ac:dyDescent="0.3">
      <c r="A5068" s="25"/>
      <c r="B5068"/>
      <c r="C5068"/>
      <c r="D5068"/>
      <c r="E5068"/>
      <c r="F5068"/>
      <c r="G5068"/>
      <c r="H5068" s="14"/>
      <c r="I5068" s="14"/>
      <c r="K5068"/>
      <c r="L5068"/>
      <c r="M5068"/>
      <c r="N5068"/>
      <c r="O5068"/>
      <c r="P5068"/>
      <c r="S5068"/>
    </row>
    <row r="5069" spans="1:20" x14ac:dyDescent="0.3">
      <c r="A5069" s="25"/>
      <c r="B5069"/>
      <c r="C5069"/>
      <c r="D5069"/>
      <c r="E5069"/>
      <c r="F5069"/>
      <c r="G5069"/>
      <c r="H5069" s="14"/>
      <c r="I5069" s="14"/>
      <c r="K5069"/>
      <c r="L5069"/>
      <c r="M5069"/>
      <c r="N5069"/>
      <c r="O5069"/>
      <c r="P5069"/>
      <c r="S5069"/>
    </row>
    <row r="5070" spans="1:20" x14ac:dyDescent="0.3">
      <c r="A5070" s="25"/>
      <c r="B5070"/>
      <c r="C5070"/>
      <c r="D5070"/>
      <c r="E5070"/>
      <c r="F5070"/>
      <c r="G5070"/>
      <c r="H5070" s="26"/>
      <c r="I5070" s="26"/>
      <c r="K5070"/>
      <c r="L5070"/>
      <c r="M5070"/>
      <c r="N5070"/>
      <c r="O5070"/>
      <c r="P5070"/>
      <c r="S5070"/>
    </row>
    <row r="5071" spans="1:20" x14ac:dyDescent="0.3">
      <c r="A5071" s="25"/>
      <c r="B5071"/>
      <c r="C5071"/>
      <c r="D5071"/>
      <c r="E5071"/>
      <c r="F5071"/>
      <c r="G5071"/>
      <c r="H5071" s="26"/>
      <c r="I5071" s="26"/>
      <c r="K5071"/>
      <c r="L5071"/>
      <c r="M5071"/>
      <c r="N5071"/>
      <c r="O5071"/>
      <c r="P5071"/>
      <c r="S5071"/>
    </row>
    <row r="5072" spans="1:20" x14ac:dyDescent="0.3">
      <c r="A5072" s="25"/>
      <c r="B5072"/>
      <c r="C5072"/>
      <c r="D5072"/>
      <c r="E5072"/>
      <c r="F5072"/>
      <c r="G5072"/>
      <c r="H5072" s="26"/>
      <c r="I5072" s="26"/>
      <c r="K5072"/>
      <c r="L5072"/>
      <c r="M5072"/>
      <c r="N5072"/>
      <c r="O5072"/>
      <c r="P5072"/>
      <c r="S5072"/>
    </row>
    <row r="5073" spans="1:20" x14ac:dyDescent="0.3">
      <c r="A5073" s="25"/>
      <c r="B5073"/>
      <c r="C5073"/>
      <c r="D5073"/>
      <c r="E5073"/>
      <c r="F5073"/>
      <c r="G5073"/>
      <c r="H5073" s="26"/>
      <c r="I5073" s="26"/>
      <c r="K5073"/>
      <c r="L5073"/>
      <c r="M5073"/>
      <c r="N5073"/>
      <c r="O5073"/>
      <c r="P5073"/>
      <c r="S5073"/>
    </row>
    <row r="5074" spans="1:20" x14ac:dyDescent="0.3">
      <c r="A5074" s="25"/>
      <c r="B5074"/>
      <c r="C5074"/>
      <c r="D5074"/>
      <c r="E5074"/>
      <c r="F5074"/>
      <c r="G5074"/>
      <c r="H5074" s="26"/>
      <c r="I5074" s="26"/>
      <c r="K5074"/>
      <c r="L5074"/>
      <c r="M5074"/>
      <c r="N5074"/>
      <c r="O5074"/>
      <c r="P5074"/>
      <c r="S5074"/>
    </row>
    <row r="5075" spans="1:20" x14ac:dyDescent="0.3">
      <c r="A5075" s="25"/>
      <c r="B5075"/>
      <c r="C5075"/>
      <c r="D5075"/>
      <c r="E5075"/>
      <c r="F5075"/>
      <c r="G5075"/>
      <c r="H5075" s="26"/>
      <c r="I5075" s="26"/>
      <c r="K5075"/>
      <c r="L5075"/>
      <c r="M5075"/>
      <c r="N5075"/>
      <c r="O5075"/>
      <c r="P5075"/>
      <c r="S5075"/>
    </row>
    <row r="5076" spans="1:20" x14ac:dyDescent="0.3">
      <c r="A5076" s="25"/>
      <c r="B5076"/>
      <c r="C5076"/>
      <c r="D5076"/>
      <c r="E5076"/>
      <c r="F5076"/>
      <c r="G5076"/>
      <c r="H5076" s="26"/>
      <c r="I5076" s="26"/>
      <c r="K5076"/>
      <c r="L5076"/>
      <c r="M5076"/>
      <c r="N5076"/>
      <c r="O5076"/>
      <c r="P5076"/>
      <c r="S5076"/>
    </row>
    <row r="5077" spans="1:20" x14ac:dyDescent="0.3">
      <c r="A5077" s="25"/>
      <c r="B5077"/>
      <c r="C5077"/>
      <c r="D5077"/>
      <c r="E5077"/>
      <c r="F5077"/>
      <c r="G5077"/>
      <c r="H5077" s="26"/>
      <c r="I5077" s="26"/>
      <c r="K5077"/>
      <c r="L5077"/>
      <c r="M5077"/>
      <c r="N5077"/>
      <c r="O5077"/>
      <c r="P5077"/>
      <c r="S5077"/>
    </row>
    <row r="5078" spans="1:20" x14ac:dyDescent="0.3">
      <c r="A5078" s="25"/>
      <c r="B5078"/>
      <c r="C5078"/>
      <c r="D5078"/>
      <c r="E5078"/>
      <c r="F5078"/>
      <c r="G5078"/>
      <c r="H5078" s="26"/>
      <c r="I5078" s="26"/>
      <c r="K5078"/>
      <c r="L5078"/>
      <c r="M5078"/>
      <c r="N5078"/>
      <c r="O5078"/>
      <c r="P5078"/>
      <c r="S5078"/>
      <c r="T5078" s="7"/>
    </row>
    <row r="5079" spans="1:20" x14ac:dyDescent="0.3">
      <c r="A5079" s="25"/>
      <c r="B5079"/>
      <c r="C5079"/>
      <c r="D5079"/>
      <c r="E5079"/>
      <c r="F5079"/>
      <c r="G5079"/>
      <c r="H5079" s="26"/>
      <c r="I5079" s="26"/>
      <c r="K5079"/>
      <c r="L5079"/>
      <c r="M5079"/>
      <c r="N5079"/>
      <c r="O5079"/>
      <c r="P5079"/>
      <c r="S5079"/>
    </row>
    <row r="5080" spans="1:20" x14ac:dyDescent="0.3">
      <c r="A5080" s="25"/>
      <c r="B5080"/>
      <c r="C5080"/>
      <c r="D5080"/>
      <c r="E5080"/>
      <c r="F5080"/>
      <c r="G5080"/>
      <c r="H5080" s="26"/>
      <c r="I5080" s="26"/>
      <c r="K5080"/>
      <c r="L5080"/>
      <c r="M5080"/>
      <c r="N5080"/>
      <c r="O5080"/>
      <c r="P5080"/>
      <c r="S5080"/>
    </row>
    <row r="5081" spans="1:20" x14ac:dyDescent="0.3">
      <c r="A5081" s="25"/>
      <c r="B5081"/>
      <c r="C5081"/>
      <c r="D5081"/>
      <c r="E5081"/>
      <c r="F5081"/>
      <c r="G5081"/>
      <c r="H5081" s="26"/>
      <c r="I5081" s="26"/>
      <c r="K5081"/>
      <c r="L5081"/>
      <c r="M5081"/>
      <c r="N5081"/>
      <c r="O5081"/>
      <c r="P5081"/>
      <c r="S5081"/>
    </row>
    <row r="5082" spans="1:20" x14ac:dyDescent="0.3">
      <c r="A5082" s="25"/>
      <c r="B5082"/>
      <c r="C5082"/>
      <c r="D5082"/>
      <c r="E5082"/>
      <c r="F5082"/>
      <c r="G5082"/>
      <c r="H5082" s="26"/>
      <c r="I5082" s="26"/>
      <c r="K5082"/>
      <c r="L5082"/>
      <c r="M5082"/>
      <c r="N5082"/>
      <c r="O5082"/>
      <c r="P5082"/>
      <c r="S5082"/>
      <c r="T5082" s="7"/>
    </row>
    <row r="5083" spans="1:20" x14ac:dyDescent="0.3">
      <c r="A5083" s="25"/>
      <c r="B5083"/>
      <c r="C5083"/>
      <c r="D5083"/>
      <c r="E5083"/>
      <c r="F5083"/>
      <c r="G5083"/>
      <c r="H5083" s="26"/>
      <c r="I5083" s="26"/>
      <c r="K5083"/>
      <c r="L5083"/>
      <c r="M5083"/>
      <c r="N5083"/>
      <c r="O5083"/>
      <c r="P5083"/>
      <c r="S5083"/>
    </row>
    <row r="5084" spans="1:20" x14ac:dyDescent="0.3">
      <c r="A5084" s="25"/>
      <c r="B5084"/>
      <c r="C5084"/>
      <c r="D5084"/>
      <c r="E5084"/>
      <c r="F5084"/>
      <c r="G5084"/>
      <c r="H5084" s="26"/>
      <c r="I5084" s="26"/>
      <c r="K5084"/>
      <c r="L5084"/>
      <c r="M5084"/>
      <c r="N5084"/>
      <c r="O5084"/>
      <c r="P5084"/>
      <c r="S5084"/>
    </row>
    <row r="5085" spans="1:20" x14ac:dyDescent="0.3">
      <c r="A5085" s="25"/>
      <c r="B5085"/>
      <c r="C5085"/>
      <c r="D5085"/>
      <c r="E5085"/>
      <c r="F5085"/>
      <c r="G5085"/>
      <c r="H5085" s="26"/>
      <c r="I5085" s="26"/>
      <c r="K5085"/>
      <c r="L5085"/>
      <c r="M5085"/>
      <c r="N5085"/>
      <c r="O5085"/>
      <c r="P5085"/>
      <c r="S5085"/>
    </row>
    <row r="5086" spans="1:20" x14ac:dyDescent="0.3">
      <c r="A5086" s="25"/>
      <c r="B5086"/>
      <c r="C5086"/>
      <c r="D5086"/>
      <c r="E5086"/>
      <c r="F5086"/>
      <c r="G5086"/>
      <c r="H5086" s="26"/>
      <c r="I5086" s="26"/>
      <c r="K5086"/>
      <c r="L5086"/>
      <c r="M5086"/>
      <c r="N5086"/>
      <c r="O5086"/>
      <c r="P5086"/>
      <c r="S5086"/>
    </row>
    <row r="5087" spans="1:20" x14ac:dyDescent="0.3">
      <c r="A5087" s="25"/>
      <c r="B5087"/>
      <c r="C5087"/>
      <c r="D5087"/>
      <c r="E5087"/>
      <c r="F5087"/>
      <c r="G5087"/>
      <c r="H5087" s="26"/>
      <c r="I5087" s="26"/>
      <c r="K5087"/>
      <c r="L5087"/>
      <c r="M5087"/>
      <c r="N5087"/>
      <c r="O5087"/>
      <c r="P5087"/>
      <c r="S5087"/>
    </row>
    <row r="5088" spans="1:20" x14ac:dyDescent="0.3">
      <c r="A5088" s="25"/>
      <c r="B5088"/>
      <c r="C5088"/>
      <c r="D5088"/>
      <c r="E5088"/>
      <c r="F5088"/>
      <c r="G5088"/>
      <c r="H5088" s="26"/>
      <c r="I5088" s="26"/>
      <c r="K5088"/>
      <c r="L5088"/>
      <c r="M5088"/>
      <c r="N5088"/>
      <c r="O5088"/>
      <c r="P5088"/>
      <c r="S5088"/>
      <c r="T5088" s="7"/>
    </row>
    <row r="5089" spans="1:19" x14ac:dyDescent="0.3">
      <c r="A5089" s="25"/>
      <c r="B5089"/>
      <c r="C5089"/>
      <c r="D5089"/>
      <c r="E5089"/>
      <c r="F5089"/>
      <c r="G5089"/>
      <c r="H5089" s="26"/>
      <c r="I5089" s="26"/>
      <c r="K5089"/>
      <c r="L5089"/>
      <c r="M5089"/>
      <c r="N5089"/>
      <c r="O5089"/>
      <c r="P5089"/>
      <c r="S5089"/>
    </row>
    <row r="5090" spans="1:19" x14ac:dyDescent="0.3">
      <c r="A5090" s="25"/>
      <c r="B5090"/>
      <c r="C5090"/>
      <c r="D5090"/>
      <c r="E5090"/>
      <c r="F5090"/>
      <c r="G5090"/>
      <c r="H5090" s="26"/>
      <c r="I5090" s="26"/>
      <c r="K5090"/>
      <c r="L5090"/>
      <c r="M5090"/>
      <c r="N5090"/>
      <c r="O5090"/>
      <c r="P5090"/>
      <c r="S5090"/>
    </row>
    <row r="5091" spans="1:19" x14ac:dyDescent="0.3">
      <c r="A5091" s="25"/>
      <c r="B5091"/>
      <c r="C5091"/>
      <c r="D5091"/>
      <c r="E5091"/>
      <c r="F5091"/>
      <c r="G5091"/>
      <c r="H5091" s="26"/>
      <c r="I5091" s="26"/>
      <c r="K5091"/>
      <c r="L5091"/>
      <c r="M5091"/>
      <c r="N5091"/>
      <c r="O5091"/>
      <c r="P5091"/>
      <c r="S5091"/>
    </row>
    <row r="5092" spans="1:19" x14ac:dyDescent="0.3">
      <c r="A5092" s="25"/>
      <c r="B5092"/>
      <c r="C5092"/>
      <c r="D5092"/>
      <c r="E5092"/>
      <c r="F5092"/>
      <c r="G5092"/>
      <c r="H5092" s="14"/>
      <c r="I5092" s="14"/>
      <c r="K5092"/>
      <c r="L5092"/>
      <c r="M5092"/>
      <c r="N5092"/>
      <c r="O5092"/>
      <c r="P5092"/>
      <c r="S5092"/>
    </row>
    <row r="5093" spans="1:19" x14ac:dyDescent="0.3">
      <c r="A5093" s="25"/>
      <c r="B5093"/>
      <c r="C5093"/>
      <c r="D5093"/>
      <c r="E5093"/>
      <c r="F5093"/>
      <c r="G5093"/>
      <c r="H5093" s="14"/>
      <c r="I5093" s="14"/>
      <c r="K5093"/>
      <c r="L5093"/>
      <c r="M5093"/>
      <c r="N5093"/>
      <c r="O5093"/>
      <c r="P5093"/>
      <c r="S5093"/>
    </row>
    <row r="5094" spans="1:19" x14ac:dyDescent="0.3">
      <c r="A5094" s="25"/>
      <c r="B5094"/>
      <c r="C5094"/>
      <c r="D5094"/>
      <c r="E5094"/>
      <c r="F5094"/>
      <c r="G5094"/>
      <c r="H5094" s="14"/>
      <c r="I5094" s="14"/>
      <c r="K5094"/>
      <c r="L5094"/>
      <c r="M5094"/>
      <c r="N5094"/>
      <c r="O5094"/>
      <c r="P5094"/>
      <c r="S5094"/>
    </row>
    <row r="5095" spans="1:19" x14ac:dyDescent="0.3">
      <c r="A5095" s="25"/>
      <c r="B5095"/>
      <c r="C5095"/>
      <c r="D5095"/>
      <c r="E5095"/>
      <c r="F5095"/>
      <c r="G5095"/>
      <c r="H5095" s="14"/>
      <c r="I5095" s="14"/>
      <c r="K5095"/>
      <c r="L5095"/>
      <c r="M5095"/>
      <c r="N5095"/>
      <c r="O5095"/>
      <c r="P5095"/>
      <c r="S5095"/>
    </row>
    <row r="5096" spans="1:19" x14ac:dyDescent="0.3">
      <c r="A5096" s="25"/>
      <c r="B5096"/>
      <c r="C5096"/>
      <c r="D5096"/>
      <c r="E5096"/>
      <c r="F5096"/>
      <c r="G5096"/>
      <c r="H5096" s="26"/>
      <c r="I5096" s="26"/>
      <c r="K5096"/>
      <c r="L5096"/>
      <c r="M5096"/>
      <c r="N5096"/>
      <c r="O5096"/>
      <c r="P5096"/>
      <c r="S5096"/>
    </row>
    <row r="5097" spans="1:19" x14ac:dyDescent="0.3">
      <c r="A5097" s="25"/>
      <c r="B5097"/>
      <c r="C5097"/>
      <c r="D5097"/>
      <c r="E5097"/>
      <c r="F5097"/>
      <c r="G5097"/>
      <c r="H5097" s="26"/>
      <c r="I5097" s="26"/>
      <c r="K5097"/>
      <c r="L5097"/>
      <c r="M5097"/>
      <c r="N5097"/>
      <c r="O5097"/>
      <c r="P5097"/>
      <c r="S5097"/>
    </row>
    <row r="5098" spans="1:19" x14ac:dyDescent="0.3">
      <c r="A5098" s="25"/>
      <c r="B5098"/>
      <c r="C5098"/>
      <c r="D5098"/>
      <c r="E5098"/>
      <c r="F5098"/>
      <c r="G5098"/>
      <c r="H5098" s="26"/>
      <c r="I5098" s="26"/>
      <c r="K5098"/>
      <c r="L5098"/>
      <c r="M5098"/>
      <c r="N5098"/>
      <c r="O5098"/>
      <c r="P5098"/>
      <c r="S5098"/>
    </row>
    <row r="5099" spans="1:19" x14ac:dyDescent="0.3">
      <c r="A5099" s="25"/>
      <c r="B5099"/>
      <c r="C5099"/>
      <c r="D5099"/>
      <c r="E5099"/>
      <c r="F5099"/>
      <c r="G5099"/>
      <c r="H5099" s="26"/>
      <c r="I5099" s="26"/>
      <c r="K5099"/>
      <c r="L5099"/>
      <c r="M5099"/>
      <c r="N5099"/>
      <c r="O5099"/>
      <c r="P5099"/>
      <c r="S5099"/>
    </row>
    <row r="5100" spans="1:19" x14ac:dyDescent="0.3">
      <c r="A5100" s="25"/>
      <c r="B5100"/>
      <c r="C5100"/>
      <c r="D5100"/>
      <c r="E5100"/>
      <c r="F5100"/>
      <c r="G5100"/>
      <c r="H5100"/>
      <c r="I5100" s="14"/>
      <c r="K5100"/>
      <c r="L5100"/>
      <c r="M5100"/>
      <c r="N5100"/>
      <c r="O5100"/>
      <c r="P5100"/>
      <c r="S5100"/>
    </row>
    <row r="5101" spans="1:19" x14ac:dyDescent="0.3">
      <c r="A5101" s="25"/>
      <c r="B5101"/>
      <c r="C5101"/>
      <c r="D5101"/>
      <c r="E5101"/>
      <c r="F5101"/>
      <c r="G5101"/>
      <c r="H5101" s="14"/>
      <c r="I5101" s="14"/>
      <c r="K5101"/>
      <c r="L5101"/>
      <c r="M5101"/>
      <c r="N5101"/>
      <c r="O5101"/>
      <c r="P5101"/>
      <c r="S5101"/>
    </row>
    <row r="5102" spans="1:19" x14ac:dyDescent="0.3">
      <c r="A5102" s="25"/>
      <c r="B5102"/>
      <c r="C5102"/>
      <c r="D5102"/>
      <c r="E5102"/>
      <c r="F5102"/>
      <c r="G5102"/>
      <c r="H5102"/>
      <c r="I5102"/>
      <c r="K5102"/>
      <c r="L5102"/>
      <c r="M5102"/>
      <c r="N5102"/>
      <c r="O5102"/>
      <c r="P5102"/>
      <c r="S5102"/>
    </row>
    <row r="5103" spans="1:19" x14ac:dyDescent="0.3">
      <c r="A5103" s="25"/>
      <c r="B5103"/>
      <c r="C5103"/>
      <c r="D5103"/>
      <c r="E5103"/>
      <c r="F5103"/>
      <c r="G5103"/>
      <c r="H5103"/>
      <c r="I5103"/>
      <c r="K5103"/>
      <c r="L5103"/>
      <c r="M5103"/>
      <c r="N5103"/>
      <c r="O5103"/>
      <c r="P5103"/>
      <c r="S5103"/>
    </row>
    <row r="5104" spans="1:19" x14ac:dyDescent="0.3">
      <c r="A5104" s="25"/>
      <c r="B5104"/>
      <c r="C5104"/>
      <c r="D5104"/>
      <c r="E5104"/>
      <c r="F5104"/>
      <c r="G5104"/>
      <c r="H5104" s="26"/>
      <c r="I5104" s="26"/>
      <c r="K5104"/>
      <c r="L5104"/>
      <c r="M5104"/>
      <c r="N5104"/>
      <c r="O5104"/>
      <c r="P5104"/>
      <c r="S5104"/>
    </row>
    <row r="5105" spans="1:20" x14ac:dyDescent="0.3">
      <c r="A5105" s="25"/>
      <c r="B5105"/>
      <c r="C5105"/>
      <c r="D5105"/>
      <c r="E5105"/>
      <c r="F5105"/>
      <c r="G5105"/>
      <c r="H5105" s="26"/>
      <c r="I5105" s="26"/>
      <c r="K5105"/>
      <c r="L5105"/>
      <c r="M5105"/>
      <c r="N5105"/>
      <c r="O5105"/>
      <c r="P5105"/>
      <c r="S5105"/>
    </row>
    <row r="5106" spans="1:20" x14ac:dyDescent="0.3">
      <c r="A5106" s="25"/>
      <c r="B5106"/>
      <c r="C5106"/>
      <c r="D5106"/>
      <c r="E5106"/>
      <c r="F5106"/>
      <c r="G5106"/>
      <c r="H5106" s="26"/>
      <c r="I5106" s="26"/>
      <c r="K5106"/>
      <c r="L5106"/>
      <c r="M5106"/>
      <c r="N5106"/>
      <c r="O5106"/>
      <c r="P5106"/>
      <c r="S5106"/>
    </row>
    <row r="5107" spans="1:20" x14ac:dyDescent="0.3">
      <c r="A5107" s="25"/>
      <c r="B5107"/>
      <c r="C5107"/>
      <c r="D5107"/>
      <c r="E5107"/>
      <c r="F5107"/>
      <c r="G5107"/>
      <c r="H5107" s="26"/>
      <c r="I5107" s="26"/>
      <c r="K5107"/>
      <c r="L5107"/>
      <c r="M5107"/>
      <c r="N5107"/>
      <c r="O5107"/>
      <c r="P5107"/>
      <c r="S5107"/>
    </row>
    <row r="5108" spans="1:20" x14ac:dyDescent="0.3">
      <c r="A5108" s="25"/>
      <c r="B5108"/>
      <c r="C5108"/>
      <c r="D5108"/>
      <c r="E5108"/>
      <c r="F5108"/>
      <c r="G5108"/>
      <c r="H5108" s="26"/>
      <c r="I5108" s="26"/>
      <c r="K5108"/>
      <c r="L5108"/>
      <c r="M5108"/>
      <c r="N5108"/>
      <c r="O5108"/>
      <c r="P5108"/>
      <c r="S5108"/>
    </row>
    <row r="5109" spans="1:20" x14ac:dyDescent="0.3">
      <c r="A5109" s="25"/>
      <c r="B5109"/>
      <c r="C5109"/>
      <c r="D5109"/>
      <c r="E5109"/>
      <c r="F5109"/>
      <c r="G5109"/>
      <c r="H5109" s="26"/>
      <c r="I5109" s="26"/>
      <c r="K5109"/>
      <c r="L5109"/>
      <c r="M5109"/>
      <c r="N5109"/>
      <c r="O5109"/>
      <c r="P5109"/>
      <c r="S5109"/>
    </row>
    <row r="5110" spans="1:20" x14ac:dyDescent="0.3">
      <c r="A5110" s="25"/>
      <c r="B5110"/>
      <c r="C5110"/>
      <c r="D5110"/>
      <c r="E5110"/>
      <c r="F5110"/>
      <c r="G5110"/>
      <c r="H5110" s="26"/>
      <c r="I5110" s="26"/>
      <c r="K5110"/>
      <c r="L5110"/>
      <c r="M5110"/>
      <c r="N5110"/>
      <c r="O5110"/>
      <c r="P5110"/>
      <c r="S5110"/>
      <c r="T5110" s="7"/>
    </row>
    <row r="5111" spans="1:20" x14ac:dyDescent="0.3">
      <c r="A5111" s="25"/>
      <c r="B5111"/>
      <c r="C5111"/>
      <c r="D5111"/>
      <c r="E5111"/>
      <c r="F5111"/>
      <c r="G5111"/>
      <c r="H5111" s="26"/>
      <c r="I5111" s="26"/>
      <c r="K5111"/>
      <c r="L5111"/>
      <c r="M5111"/>
      <c r="N5111"/>
      <c r="O5111"/>
      <c r="P5111"/>
      <c r="S5111"/>
      <c r="T5111" s="7"/>
    </row>
    <row r="5112" spans="1:20" x14ac:dyDescent="0.3">
      <c r="A5112" s="25"/>
      <c r="B5112"/>
      <c r="C5112"/>
      <c r="D5112"/>
      <c r="E5112"/>
      <c r="F5112"/>
      <c r="G5112"/>
      <c r="H5112" s="26"/>
      <c r="I5112" s="26"/>
      <c r="K5112"/>
      <c r="L5112"/>
      <c r="M5112"/>
      <c r="N5112"/>
      <c r="O5112"/>
      <c r="P5112"/>
      <c r="S5112"/>
      <c r="T5112" s="7"/>
    </row>
    <row r="5113" spans="1:20" x14ac:dyDescent="0.3">
      <c r="A5113" s="25"/>
      <c r="B5113"/>
      <c r="C5113"/>
      <c r="D5113"/>
      <c r="E5113"/>
      <c r="F5113"/>
      <c r="G5113"/>
      <c r="H5113" s="26"/>
      <c r="I5113" s="26"/>
      <c r="K5113"/>
      <c r="L5113"/>
      <c r="M5113"/>
      <c r="N5113"/>
      <c r="O5113"/>
      <c r="P5113"/>
      <c r="S5113"/>
    </row>
    <row r="5114" spans="1:20" x14ac:dyDescent="0.3">
      <c r="A5114" s="25"/>
      <c r="B5114"/>
      <c r="C5114"/>
      <c r="D5114"/>
      <c r="E5114"/>
      <c r="F5114"/>
      <c r="G5114"/>
      <c r="H5114" s="26"/>
      <c r="I5114" s="26"/>
      <c r="K5114"/>
      <c r="L5114"/>
      <c r="M5114"/>
      <c r="N5114"/>
      <c r="O5114"/>
      <c r="P5114"/>
      <c r="S5114"/>
      <c r="T5114" s="7"/>
    </row>
    <row r="5115" spans="1:20" x14ac:dyDescent="0.3">
      <c r="A5115" s="25"/>
      <c r="B5115"/>
      <c r="C5115"/>
      <c r="D5115"/>
      <c r="E5115"/>
      <c r="F5115"/>
      <c r="G5115"/>
      <c r="H5115" s="26"/>
      <c r="I5115" s="26"/>
      <c r="K5115"/>
      <c r="L5115"/>
      <c r="M5115"/>
      <c r="N5115"/>
      <c r="O5115"/>
      <c r="P5115"/>
      <c r="S5115"/>
    </row>
    <row r="5116" spans="1:20" x14ac:dyDescent="0.3">
      <c r="A5116" s="25"/>
      <c r="B5116"/>
      <c r="C5116"/>
      <c r="D5116"/>
      <c r="E5116"/>
      <c r="F5116"/>
      <c r="G5116"/>
      <c r="H5116" s="26"/>
      <c r="I5116" s="26"/>
      <c r="K5116"/>
      <c r="L5116"/>
      <c r="M5116"/>
      <c r="N5116"/>
      <c r="O5116"/>
      <c r="P5116"/>
      <c r="S5116"/>
    </row>
    <row r="5117" spans="1:20" x14ac:dyDescent="0.3">
      <c r="A5117" s="25"/>
      <c r="B5117"/>
      <c r="C5117"/>
      <c r="D5117"/>
      <c r="E5117"/>
      <c r="F5117"/>
      <c r="G5117"/>
      <c r="H5117" s="26"/>
      <c r="I5117" s="26"/>
      <c r="K5117"/>
      <c r="L5117"/>
      <c r="M5117"/>
      <c r="N5117"/>
      <c r="O5117"/>
      <c r="P5117"/>
      <c r="S5117"/>
    </row>
    <row r="5118" spans="1:20" x14ac:dyDescent="0.3">
      <c r="A5118" s="25"/>
      <c r="B5118"/>
      <c r="C5118"/>
      <c r="D5118"/>
      <c r="E5118"/>
      <c r="F5118"/>
      <c r="G5118"/>
      <c r="H5118" s="26"/>
      <c r="I5118" s="26"/>
      <c r="K5118"/>
      <c r="L5118"/>
      <c r="M5118"/>
      <c r="N5118"/>
      <c r="O5118"/>
      <c r="P5118"/>
      <c r="S5118"/>
    </row>
    <row r="5119" spans="1:20" x14ac:dyDescent="0.3">
      <c r="A5119" s="25"/>
      <c r="B5119"/>
      <c r="C5119"/>
      <c r="D5119"/>
      <c r="E5119"/>
      <c r="F5119"/>
      <c r="G5119"/>
      <c r="H5119" s="26"/>
      <c r="I5119" s="26"/>
      <c r="K5119"/>
      <c r="L5119"/>
      <c r="M5119"/>
      <c r="N5119"/>
      <c r="O5119"/>
      <c r="P5119"/>
      <c r="S5119"/>
    </row>
    <row r="5120" spans="1:20" x14ac:dyDescent="0.3">
      <c r="A5120" s="25"/>
      <c r="B5120"/>
      <c r="C5120"/>
      <c r="D5120"/>
      <c r="E5120"/>
      <c r="F5120"/>
      <c r="G5120"/>
      <c r="H5120" s="26"/>
      <c r="I5120" s="26"/>
      <c r="K5120"/>
      <c r="L5120"/>
      <c r="M5120"/>
      <c r="N5120"/>
      <c r="O5120"/>
      <c r="P5120"/>
      <c r="S5120"/>
    </row>
    <row r="5121" spans="1:19" x14ac:dyDescent="0.3">
      <c r="A5121" s="25"/>
      <c r="B5121"/>
      <c r="C5121"/>
      <c r="D5121"/>
      <c r="E5121"/>
      <c r="F5121"/>
      <c r="G5121"/>
      <c r="H5121" s="26"/>
      <c r="I5121" s="26"/>
      <c r="K5121"/>
      <c r="L5121"/>
      <c r="M5121"/>
      <c r="N5121"/>
      <c r="O5121"/>
      <c r="P5121"/>
      <c r="S5121"/>
    </row>
    <row r="5122" spans="1:19" x14ac:dyDescent="0.3">
      <c r="A5122" s="25"/>
      <c r="B5122"/>
      <c r="C5122"/>
      <c r="D5122"/>
      <c r="E5122"/>
      <c r="F5122"/>
      <c r="G5122"/>
      <c r="H5122" s="26"/>
      <c r="I5122" s="26"/>
      <c r="K5122"/>
      <c r="L5122"/>
      <c r="M5122"/>
      <c r="N5122"/>
      <c r="O5122"/>
      <c r="P5122"/>
      <c r="S5122"/>
    </row>
    <row r="5123" spans="1:19" x14ac:dyDescent="0.3">
      <c r="A5123" s="25"/>
      <c r="B5123"/>
      <c r="C5123"/>
      <c r="D5123"/>
      <c r="E5123"/>
      <c r="F5123"/>
      <c r="G5123"/>
      <c r="H5123" s="26"/>
      <c r="I5123" s="26"/>
      <c r="K5123"/>
      <c r="L5123"/>
      <c r="M5123"/>
      <c r="N5123"/>
      <c r="O5123"/>
      <c r="P5123"/>
      <c r="S5123"/>
    </row>
    <row r="5124" spans="1:19" x14ac:dyDescent="0.3">
      <c r="A5124" s="25"/>
      <c r="B5124"/>
      <c r="C5124"/>
      <c r="D5124"/>
      <c r="E5124"/>
      <c r="F5124"/>
      <c r="G5124"/>
      <c r="H5124" s="26"/>
      <c r="I5124" s="26"/>
      <c r="K5124"/>
      <c r="L5124"/>
      <c r="M5124"/>
      <c r="N5124"/>
      <c r="O5124"/>
      <c r="P5124"/>
      <c r="S5124"/>
    </row>
    <row r="5125" spans="1:19" x14ac:dyDescent="0.3">
      <c r="A5125" s="25"/>
      <c r="B5125"/>
      <c r="C5125"/>
      <c r="D5125"/>
      <c r="E5125"/>
      <c r="F5125"/>
      <c r="G5125"/>
      <c r="H5125" s="26"/>
      <c r="I5125" s="26"/>
      <c r="K5125"/>
      <c r="L5125"/>
      <c r="M5125"/>
      <c r="N5125"/>
      <c r="O5125"/>
      <c r="P5125"/>
      <c r="S5125"/>
    </row>
    <row r="5126" spans="1:19" x14ac:dyDescent="0.3">
      <c r="A5126" s="25"/>
      <c r="B5126"/>
      <c r="C5126"/>
      <c r="D5126"/>
      <c r="E5126"/>
      <c r="F5126"/>
      <c r="G5126"/>
      <c r="H5126" s="26"/>
      <c r="I5126" s="26"/>
      <c r="K5126"/>
      <c r="L5126"/>
      <c r="M5126"/>
      <c r="N5126"/>
      <c r="O5126"/>
      <c r="P5126"/>
      <c r="S5126"/>
    </row>
    <row r="5127" spans="1:19" x14ac:dyDescent="0.3">
      <c r="A5127" s="25"/>
      <c r="B5127"/>
      <c r="C5127"/>
      <c r="D5127"/>
      <c r="E5127"/>
      <c r="F5127"/>
      <c r="G5127"/>
      <c r="H5127" s="26"/>
      <c r="I5127" s="26"/>
      <c r="K5127"/>
      <c r="L5127"/>
      <c r="M5127"/>
      <c r="N5127"/>
      <c r="O5127"/>
      <c r="P5127"/>
      <c r="S5127"/>
    </row>
    <row r="5128" spans="1:19" x14ac:dyDescent="0.3">
      <c r="A5128" s="25"/>
      <c r="B5128"/>
      <c r="C5128"/>
      <c r="D5128"/>
      <c r="E5128"/>
      <c r="F5128"/>
      <c r="G5128"/>
      <c r="H5128" s="26"/>
      <c r="I5128" s="26"/>
      <c r="K5128"/>
      <c r="L5128"/>
      <c r="M5128"/>
      <c r="N5128"/>
      <c r="O5128"/>
      <c r="P5128"/>
      <c r="S5128"/>
    </row>
    <row r="5129" spans="1:19" x14ac:dyDescent="0.3">
      <c r="A5129" s="25"/>
      <c r="B5129"/>
      <c r="C5129"/>
      <c r="D5129"/>
      <c r="E5129"/>
      <c r="F5129"/>
      <c r="G5129"/>
      <c r="H5129" s="26"/>
      <c r="I5129" s="26"/>
      <c r="K5129"/>
      <c r="L5129"/>
      <c r="M5129"/>
      <c r="N5129"/>
      <c r="O5129"/>
      <c r="P5129"/>
      <c r="S5129"/>
    </row>
    <row r="5130" spans="1:19" x14ac:dyDescent="0.3">
      <c r="A5130" s="25"/>
      <c r="B5130"/>
      <c r="C5130"/>
      <c r="D5130"/>
      <c r="E5130"/>
      <c r="F5130"/>
      <c r="G5130"/>
      <c r="H5130" s="26"/>
      <c r="I5130" s="26"/>
      <c r="K5130"/>
      <c r="L5130"/>
      <c r="M5130"/>
      <c r="N5130"/>
      <c r="O5130"/>
      <c r="P5130"/>
      <c r="S5130"/>
    </row>
    <row r="5131" spans="1:19" x14ac:dyDescent="0.3">
      <c r="A5131" s="25"/>
      <c r="B5131"/>
      <c r="C5131"/>
      <c r="D5131"/>
      <c r="E5131"/>
      <c r="F5131"/>
      <c r="G5131"/>
      <c r="H5131" s="26"/>
      <c r="I5131" s="26"/>
      <c r="K5131"/>
      <c r="L5131"/>
      <c r="M5131"/>
      <c r="N5131"/>
      <c r="O5131"/>
      <c r="P5131"/>
      <c r="S5131"/>
    </row>
    <row r="5132" spans="1:19" x14ac:dyDescent="0.3">
      <c r="A5132" s="25"/>
      <c r="B5132"/>
      <c r="C5132"/>
      <c r="D5132"/>
      <c r="E5132"/>
      <c r="F5132"/>
      <c r="G5132"/>
      <c r="H5132" s="14"/>
      <c r="I5132" s="14"/>
      <c r="K5132"/>
      <c r="L5132"/>
      <c r="M5132"/>
      <c r="N5132"/>
      <c r="O5132"/>
      <c r="P5132"/>
      <c r="S5132"/>
    </row>
    <row r="5133" spans="1:19" x14ac:dyDescent="0.3">
      <c r="A5133" s="25"/>
      <c r="B5133"/>
      <c r="C5133"/>
      <c r="D5133"/>
      <c r="E5133"/>
      <c r="F5133"/>
      <c r="G5133"/>
      <c r="H5133" s="14"/>
      <c r="I5133" s="14"/>
      <c r="K5133"/>
      <c r="L5133"/>
      <c r="M5133"/>
      <c r="N5133"/>
      <c r="O5133"/>
      <c r="P5133"/>
      <c r="S5133"/>
    </row>
    <row r="5134" spans="1:19" x14ac:dyDescent="0.3">
      <c r="A5134" s="25"/>
      <c r="B5134"/>
      <c r="C5134"/>
      <c r="D5134"/>
      <c r="E5134"/>
      <c r="F5134"/>
      <c r="G5134"/>
      <c r="H5134" s="14"/>
      <c r="I5134" s="14"/>
      <c r="K5134"/>
      <c r="L5134"/>
      <c r="M5134"/>
      <c r="N5134"/>
      <c r="O5134"/>
      <c r="P5134"/>
      <c r="S5134"/>
    </row>
    <row r="5135" spans="1:19" x14ac:dyDescent="0.3">
      <c r="A5135" s="25"/>
      <c r="B5135"/>
      <c r="C5135"/>
      <c r="D5135"/>
      <c r="E5135"/>
      <c r="F5135"/>
      <c r="G5135"/>
      <c r="H5135" s="14"/>
      <c r="I5135" s="14"/>
      <c r="K5135"/>
      <c r="L5135"/>
      <c r="M5135"/>
      <c r="N5135"/>
      <c r="O5135"/>
      <c r="P5135"/>
      <c r="S5135"/>
    </row>
    <row r="5136" spans="1:19" x14ac:dyDescent="0.3">
      <c r="A5136" s="25"/>
      <c r="B5136"/>
      <c r="C5136"/>
      <c r="D5136"/>
      <c r="E5136"/>
      <c r="F5136"/>
      <c r="G5136"/>
      <c r="H5136" s="26"/>
      <c r="I5136" s="26"/>
      <c r="K5136"/>
      <c r="L5136"/>
      <c r="M5136"/>
      <c r="N5136"/>
      <c r="O5136"/>
      <c r="P5136"/>
      <c r="S5136"/>
    </row>
    <row r="5137" spans="1:19" x14ac:dyDescent="0.3">
      <c r="A5137" s="25"/>
      <c r="B5137"/>
      <c r="C5137"/>
      <c r="D5137"/>
      <c r="E5137"/>
      <c r="F5137"/>
      <c r="G5137"/>
      <c r="H5137" s="26"/>
      <c r="I5137" s="26"/>
      <c r="K5137"/>
      <c r="L5137"/>
      <c r="M5137"/>
      <c r="N5137"/>
      <c r="O5137"/>
      <c r="P5137"/>
      <c r="S5137"/>
    </row>
    <row r="5138" spans="1:19" x14ac:dyDescent="0.3">
      <c r="A5138" s="25"/>
      <c r="B5138"/>
      <c r="C5138"/>
      <c r="D5138"/>
      <c r="E5138"/>
      <c r="F5138"/>
      <c r="G5138"/>
      <c r="H5138" s="26"/>
      <c r="I5138" s="26"/>
      <c r="K5138"/>
      <c r="L5138"/>
      <c r="M5138"/>
      <c r="N5138"/>
      <c r="O5138"/>
      <c r="P5138"/>
      <c r="S5138"/>
    </row>
    <row r="5139" spans="1:19" x14ac:dyDescent="0.3">
      <c r="A5139" s="25"/>
      <c r="B5139"/>
      <c r="C5139"/>
      <c r="D5139"/>
      <c r="E5139"/>
      <c r="F5139"/>
      <c r="G5139"/>
      <c r="H5139" s="26"/>
      <c r="I5139" s="26"/>
      <c r="K5139"/>
      <c r="L5139"/>
      <c r="M5139"/>
      <c r="N5139"/>
      <c r="O5139"/>
      <c r="P5139"/>
      <c r="S5139"/>
    </row>
    <row r="5140" spans="1:19" x14ac:dyDescent="0.3">
      <c r="A5140" s="25"/>
      <c r="B5140"/>
      <c r="C5140"/>
      <c r="D5140"/>
      <c r="E5140"/>
      <c r="F5140"/>
      <c r="G5140"/>
      <c r="H5140" s="14"/>
      <c r="I5140" s="14"/>
      <c r="K5140"/>
      <c r="L5140"/>
      <c r="M5140"/>
      <c r="N5140"/>
      <c r="O5140"/>
      <c r="P5140"/>
      <c r="S5140"/>
    </row>
    <row r="5141" spans="1:19" x14ac:dyDescent="0.3">
      <c r="A5141" s="25"/>
      <c r="B5141"/>
      <c r="C5141"/>
      <c r="D5141"/>
      <c r="E5141"/>
      <c r="F5141"/>
      <c r="G5141"/>
      <c r="H5141" s="14"/>
      <c r="I5141" s="14"/>
      <c r="K5141"/>
      <c r="L5141"/>
      <c r="M5141"/>
      <c r="N5141"/>
      <c r="O5141"/>
      <c r="P5141"/>
      <c r="S5141"/>
    </row>
    <row r="5142" spans="1:19" x14ac:dyDescent="0.3">
      <c r="A5142" s="25"/>
      <c r="B5142"/>
      <c r="C5142"/>
      <c r="D5142"/>
      <c r="E5142"/>
      <c r="F5142"/>
      <c r="G5142"/>
      <c r="H5142"/>
      <c r="I5142"/>
      <c r="K5142"/>
      <c r="L5142"/>
      <c r="M5142"/>
      <c r="N5142"/>
      <c r="O5142"/>
      <c r="P5142"/>
      <c r="S5142"/>
    </row>
    <row r="5143" spans="1:19" x14ac:dyDescent="0.3">
      <c r="A5143" s="25"/>
      <c r="B5143"/>
      <c r="C5143"/>
      <c r="D5143"/>
      <c r="E5143"/>
      <c r="F5143"/>
      <c r="G5143"/>
      <c r="H5143"/>
      <c r="I5143"/>
      <c r="K5143"/>
      <c r="L5143"/>
      <c r="M5143"/>
      <c r="N5143"/>
      <c r="O5143"/>
      <c r="P5143"/>
      <c r="S5143"/>
    </row>
    <row r="5144" spans="1:19" x14ac:dyDescent="0.3">
      <c r="A5144" s="25"/>
      <c r="B5144"/>
      <c r="C5144"/>
      <c r="D5144"/>
      <c r="E5144"/>
      <c r="F5144"/>
      <c r="G5144"/>
      <c r="H5144" s="26"/>
      <c r="I5144" s="26"/>
      <c r="K5144"/>
      <c r="L5144"/>
      <c r="M5144"/>
      <c r="N5144"/>
      <c r="O5144"/>
      <c r="P5144"/>
      <c r="S5144"/>
    </row>
    <row r="5145" spans="1:19" x14ac:dyDescent="0.3">
      <c r="A5145" s="25"/>
      <c r="B5145"/>
      <c r="C5145"/>
      <c r="D5145"/>
      <c r="E5145"/>
      <c r="F5145"/>
      <c r="G5145"/>
      <c r="H5145" s="26"/>
      <c r="I5145" s="26"/>
      <c r="K5145"/>
      <c r="L5145"/>
      <c r="M5145"/>
      <c r="N5145"/>
      <c r="O5145"/>
      <c r="P5145"/>
      <c r="S5145"/>
    </row>
    <row r="5146" spans="1:19" x14ac:dyDescent="0.3">
      <c r="A5146" s="25"/>
      <c r="B5146"/>
      <c r="C5146"/>
      <c r="D5146"/>
      <c r="E5146"/>
      <c r="F5146"/>
      <c r="G5146"/>
      <c r="H5146" s="26"/>
      <c r="I5146" s="26"/>
      <c r="K5146"/>
      <c r="L5146"/>
      <c r="M5146"/>
      <c r="N5146"/>
      <c r="O5146"/>
      <c r="P5146"/>
      <c r="S5146"/>
    </row>
    <row r="5147" spans="1:19" x14ac:dyDescent="0.3">
      <c r="A5147" s="25"/>
      <c r="B5147"/>
      <c r="C5147"/>
      <c r="D5147"/>
      <c r="E5147"/>
      <c r="F5147"/>
      <c r="G5147"/>
      <c r="H5147" s="26"/>
      <c r="I5147" s="26"/>
      <c r="K5147"/>
      <c r="L5147"/>
      <c r="M5147"/>
      <c r="N5147"/>
      <c r="O5147"/>
      <c r="P5147"/>
      <c r="S5147"/>
    </row>
    <row r="5148" spans="1:19" x14ac:dyDescent="0.3">
      <c r="A5148" s="25"/>
      <c r="B5148"/>
      <c r="C5148"/>
      <c r="D5148"/>
      <c r="E5148"/>
      <c r="F5148"/>
      <c r="G5148"/>
      <c r="H5148" s="26"/>
      <c r="I5148" s="26"/>
      <c r="K5148"/>
      <c r="L5148"/>
      <c r="M5148"/>
      <c r="N5148"/>
      <c r="O5148"/>
      <c r="P5148"/>
      <c r="S5148"/>
    </row>
    <row r="5149" spans="1:19" x14ac:dyDescent="0.3">
      <c r="A5149" s="25"/>
      <c r="B5149"/>
      <c r="C5149"/>
      <c r="D5149"/>
      <c r="E5149"/>
      <c r="F5149"/>
      <c r="G5149"/>
      <c r="H5149" s="26"/>
      <c r="I5149" s="26"/>
      <c r="K5149"/>
      <c r="L5149"/>
      <c r="M5149"/>
      <c r="N5149"/>
      <c r="O5149"/>
      <c r="P5149"/>
      <c r="S5149"/>
    </row>
    <row r="5150" spans="1:19" x14ac:dyDescent="0.3">
      <c r="A5150" s="25"/>
      <c r="B5150"/>
      <c r="C5150"/>
      <c r="D5150"/>
      <c r="E5150"/>
      <c r="F5150"/>
      <c r="G5150"/>
      <c r="H5150" s="26"/>
      <c r="I5150" s="26"/>
      <c r="K5150"/>
      <c r="L5150"/>
      <c r="M5150"/>
      <c r="N5150"/>
      <c r="O5150"/>
      <c r="P5150"/>
      <c r="S5150"/>
    </row>
    <row r="5151" spans="1:19" x14ac:dyDescent="0.3">
      <c r="A5151" s="25"/>
      <c r="B5151"/>
      <c r="C5151"/>
      <c r="D5151"/>
      <c r="E5151"/>
      <c r="F5151"/>
      <c r="G5151"/>
      <c r="H5151" s="26"/>
      <c r="I5151" s="26"/>
      <c r="K5151"/>
      <c r="L5151"/>
      <c r="M5151"/>
      <c r="N5151"/>
      <c r="O5151"/>
      <c r="P5151"/>
      <c r="S5151"/>
    </row>
    <row r="5152" spans="1:19" x14ac:dyDescent="0.3">
      <c r="A5152" s="25"/>
      <c r="B5152"/>
      <c r="C5152"/>
      <c r="D5152"/>
      <c r="E5152"/>
      <c r="F5152"/>
      <c r="G5152"/>
      <c r="H5152" s="26"/>
      <c r="I5152" s="26"/>
      <c r="K5152"/>
      <c r="L5152"/>
      <c r="M5152"/>
      <c r="N5152"/>
      <c r="O5152"/>
      <c r="P5152"/>
      <c r="S5152"/>
    </row>
    <row r="5153" spans="1:19" x14ac:dyDescent="0.3">
      <c r="A5153" s="25"/>
      <c r="B5153"/>
      <c r="C5153"/>
      <c r="D5153"/>
      <c r="E5153"/>
      <c r="F5153"/>
      <c r="G5153"/>
      <c r="H5153" s="26"/>
      <c r="I5153" s="26"/>
      <c r="K5153"/>
      <c r="L5153"/>
      <c r="M5153"/>
      <c r="N5153"/>
      <c r="O5153"/>
      <c r="P5153"/>
      <c r="S5153"/>
    </row>
    <row r="5154" spans="1:19" x14ac:dyDescent="0.3">
      <c r="A5154" s="25"/>
      <c r="B5154"/>
      <c r="C5154"/>
      <c r="D5154"/>
      <c r="E5154"/>
      <c r="F5154"/>
      <c r="G5154"/>
      <c r="H5154" s="26"/>
      <c r="I5154" s="26"/>
      <c r="K5154"/>
      <c r="L5154"/>
      <c r="M5154"/>
      <c r="N5154"/>
      <c r="O5154"/>
      <c r="P5154"/>
      <c r="S5154"/>
    </row>
    <row r="5155" spans="1:19" x14ac:dyDescent="0.3">
      <c r="A5155" s="25"/>
      <c r="B5155"/>
      <c r="C5155"/>
      <c r="D5155"/>
      <c r="E5155"/>
      <c r="F5155"/>
      <c r="G5155"/>
      <c r="H5155" s="26"/>
      <c r="I5155" s="26"/>
      <c r="K5155"/>
      <c r="L5155"/>
      <c r="M5155"/>
      <c r="N5155"/>
      <c r="O5155"/>
      <c r="P5155"/>
      <c r="S5155"/>
    </row>
    <row r="5156" spans="1:19" x14ac:dyDescent="0.3">
      <c r="A5156" s="25"/>
      <c r="B5156"/>
      <c r="C5156"/>
      <c r="D5156"/>
      <c r="E5156"/>
      <c r="F5156"/>
      <c r="G5156"/>
      <c r="H5156" s="26"/>
      <c r="I5156" s="26"/>
      <c r="K5156"/>
      <c r="L5156"/>
      <c r="M5156"/>
      <c r="N5156"/>
      <c r="O5156"/>
      <c r="P5156"/>
      <c r="S5156"/>
    </row>
    <row r="5157" spans="1:19" x14ac:dyDescent="0.3">
      <c r="A5157" s="25"/>
      <c r="B5157"/>
      <c r="C5157"/>
      <c r="D5157"/>
      <c r="E5157"/>
      <c r="F5157"/>
      <c r="G5157"/>
      <c r="H5157" s="26"/>
      <c r="I5157" s="26"/>
      <c r="K5157"/>
      <c r="L5157"/>
      <c r="M5157"/>
      <c r="N5157"/>
      <c r="O5157"/>
      <c r="P5157"/>
      <c r="S5157"/>
    </row>
    <row r="5158" spans="1:19" x14ac:dyDescent="0.3">
      <c r="A5158" s="25"/>
      <c r="B5158"/>
      <c r="C5158"/>
      <c r="D5158"/>
      <c r="E5158"/>
      <c r="F5158"/>
      <c r="G5158"/>
      <c r="H5158" s="26"/>
      <c r="I5158" s="26"/>
      <c r="K5158"/>
      <c r="L5158"/>
      <c r="M5158"/>
      <c r="N5158"/>
      <c r="O5158"/>
      <c r="P5158"/>
      <c r="S5158"/>
    </row>
    <row r="5159" spans="1:19" x14ac:dyDescent="0.3">
      <c r="A5159" s="25"/>
      <c r="B5159"/>
      <c r="C5159"/>
      <c r="D5159"/>
      <c r="E5159"/>
      <c r="F5159"/>
      <c r="G5159"/>
      <c r="H5159" s="26"/>
      <c r="I5159" s="26"/>
      <c r="K5159"/>
      <c r="L5159"/>
      <c r="M5159"/>
      <c r="N5159"/>
      <c r="O5159"/>
      <c r="P5159"/>
      <c r="S5159"/>
    </row>
    <row r="5160" spans="1:19" x14ac:dyDescent="0.3">
      <c r="A5160" s="25"/>
      <c r="B5160"/>
      <c r="C5160"/>
      <c r="D5160"/>
      <c r="E5160"/>
      <c r="F5160"/>
      <c r="G5160"/>
      <c r="H5160" s="14"/>
      <c r="I5160" s="14"/>
      <c r="K5160"/>
      <c r="L5160"/>
      <c r="M5160"/>
      <c r="N5160"/>
      <c r="O5160"/>
      <c r="P5160"/>
      <c r="S5160"/>
    </row>
    <row r="5161" spans="1:19" x14ac:dyDescent="0.3">
      <c r="A5161" s="25"/>
      <c r="B5161"/>
      <c r="C5161"/>
      <c r="D5161"/>
      <c r="E5161"/>
      <c r="F5161"/>
      <c r="G5161"/>
      <c r="H5161" s="14"/>
      <c r="I5161" s="14"/>
      <c r="K5161"/>
      <c r="L5161"/>
      <c r="M5161"/>
      <c r="N5161"/>
      <c r="O5161"/>
      <c r="P5161"/>
      <c r="S5161"/>
    </row>
    <row r="5162" spans="1:19" x14ac:dyDescent="0.3">
      <c r="A5162" s="25"/>
      <c r="B5162"/>
      <c r="C5162"/>
      <c r="D5162"/>
      <c r="E5162"/>
      <c r="F5162"/>
      <c r="G5162"/>
      <c r="H5162" s="14"/>
      <c r="I5162" s="14"/>
      <c r="K5162"/>
      <c r="L5162"/>
      <c r="M5162"/>
      <c r="N5162"/>
      <c r="O5162"/>
      <c r="P5162"/>
      <c r="S5162"/>
    </row>
    <row r="5163" spans="1:19" x14ac:dyDescent="0.3">
      <c r="A5163" s="25"/>
      <c r="B5163"/>
      <c r="C5163"/>
      <c r="D5163"/>
      <c r="E5163"/>
      <c r="F5163"/>
      <c r="G5163"/>
      <c r="H5163" s="14"/>
      <c r="I5163" s="14"/>
      <c r="K5163"/>
      <c r="L5163"/>
      <c r="M5163"/>
      <c r="N5163"/>
      <c r="O5163"/>
      <c r="P5163"/>
      <c r="S5163"/>
    </row>
    <row r="5164" spans="1:19" x14ac:dyDescent="0.3">
      <c r="A5164" s="25"/>
      <c r="B5164"/>
      <c r="C5164"/>
      <c r="D5164"/>
      <c r="E5164"/>
      <c r="F5164"/>
      <c r="G5164"/>
      <c r="H5164" s="26"/>
      <c r="I5164" s="26"/>
      <c r="K5164"/>
      <c r="L5164"/>
      <c r="M5164"/>
      <c r="N5164"/>
      <c r="O5164"/>
      <c r="P5164"/>
      <c r="S5164"/>
    </row>
    <row r="5165" spans="1:19" x14ac:dyDescent="0.3">
      <c r="A5165" s="25"/>
      <c r="B5165"/>
      <c r="C5165"/>
      <c r="D5165"/>
      <c r="E5165"/>
      <c r="F5165"/>
      <c r="G5165"/>
      <c r="H5165" s="26"/>
      <c r="I5165" s="26"/>
      <c r="K5165"/>
      <c r="L5165"/>
      <c r="M5165"/>
      <c r="N5165"/>
      <c r="O5165"/>
      <c r="P5165"/>
      <c r="S5165"/>
    </row>
    <row r="5166" spans="1:19" x14ac:dyDescent="0.3">
      <c r="A5166" s="25"/>
      <c r="B5166"/>
      <c r="C5166"/>
      <c r="D5166"/>
      <c r="E5166"/>
      <c r="F5166"/>
      <c r="G5166"/>
      <c r="H5166" s="26"/>
      <c r="I5166" s="26"/>
      <c r="K5166"/>
      <c r="L5166"/>
      <c r="M5166"/>
      <c r="N5166"/>
      <c r="O5166"/>
      <c r="P5166"/>
      <c r="S5166"/>
    </row>
    <row r="5167" spans="1:19" x14ac:dyDescent="0.3">
      <c r="A5167" s="25"/>
      <c r="B5167"/>
      <c r="C5167"/>
      <c r="D5167"/>
      <c r="E5167"/>
      <c r="F5167"/>
      <c r="G5167"/>
      <c r="H5167" s="26"/>
      <c r="I5167" s="26"/>
      <c r="K5167"/>
      <c r="L5167"/>
      <c r="M5167"/>
      <c r="N5167"/>
      <c r="O5167"/>
      <c r="P5167"/>
      <c r="S5167"/>
    </row>
    <row r="5168" spans="1:19" x14ac:dyDescent="0.3">
      <c r="A5168" s="25"/>
      <c r="B5168"/>
      <c r="C5168"/>
      <c r="D5168"/>
      <c r="E5168"/>
      <c r="F5168"/>
      <c r="G5168"/>
      <c r="H5168" s="14"/>
      <c r="I5168" s="14"/>
      <c r="K5168"/>
      <c r="L5168"/>
      <c r="M5168"/>
      <c r="N5168"/>
      <c r="O5168"/>
      <c r="P5168"/>
      <c r="S5168"/>
    </row>
    <row r="5169" spans="1:20" x14ac:dyDescent="0.3">
      <c r="A5169" s="25"/>
      <c r="B5169"/>
      <c r="C5169"/>
      <c r="D5169"/>
      <c r="E5169"/>
      <c r="F5169"/>
      <c r="G5169"/>
      <c r="H5169" s="14"/>
      <c r="I5169" s="14"/>
      <c r="K5169"/>
      <c r="L5169"/>
      <c r="M5169"/>
      <c r="N5169"/>
      <c r="O5169"/>
      <c r="P5169"/>
      <c r="S5169"/>
    </row>
    <row r="5170" spans="1:20" x14ac:dyDescent="0.3">
      <c r="A5170" s="25"/>
      <c r="B5170"/>
      <c r="C5170"/>
      <c r="D5170"/>
      <c r="E5170"/>
      <c r="F5170"/>
      <c r="G5170"/>
      <c r="H5170" s="14"/>
      <c r="I5170" s="14"/>
      <c r="K5170"/>
      <c r="L5170"/>
      <c r="M5170"/>
      <c r="N5170"/>
      <c r="O5170"/>
      <c r="P5170"/>
      <c r="S5170"/>
      <c r="T5170" s="7"/>
    </row>
    <row r="5171" spans="1:20" x14ac:dyDescent="0.3">
      <c r="A5171" s="25"/>
      <c r="B5171"/>
      <c r="C5171"/>
      <c r="D5171"/>
      <c r="E5171"/>
      <c r="F5171"/>
      <c r="G5171"/>
      <c r="H5171" s="14"/>
      <c r="I5171" s="14"/>
      <c r="K5171"/>
      <c r="L5171"/>
      <c r="M5171"/>
      <c r="N5171"/>
      <c r="O5171"/>
      <c r="P5171"/>
      <c r="S5171"/>
    </row>
    <row r="5172" spans="1:20" x14ac:dyDescent="0.3">
      <c r="A5172" s="25"/>
      <c r="B5172"/>
      <c r="C5172"/>
      <c r="D5172"/>
      <c r="E5172"/>
      <c r="F5172"/>
      <c r="G5172"/>
      <c r="H5172" s="26"/>
      <c r="I5172" s="26"/>
      <c r="K5172"/>
      <c r="L5172"/>
      <c r="M5172"/>
      <c r="N5172"/>
      <c r="O5172"/>
      <c r="P5172"/>
      <c r="S5172"/>
      <c r="T5172" s="7"/>
    </row>
    <row r="5173" spans="1:20" x14ac:dyDescent="0.3">
      <c r="A5173" s="25"/>
      <c r="B5173"/>
      <c r="C5173"/>
      <c r="D5173"/>
      <c r="E5173"/>
      <c r="F5173"/>
      <c r="G5173"/>
      <c r="H5173" s="26"/>
      <c r="I5173" s="26"/>
      <c r="K5173"/>
      <c r="L5173"/>
      <c r="M5173"/>
      <c r="N5173"/>
      <c r="O5173"/>
      <c r="P5173"/>
      <c r="S5173"/>
    </row>
    <row r="5174" spans="1:20" x14ac:dyDescent="0.3">
      <c r="A5174" s="25"/>
      <c r="B5174"/>
      <c r="C5174"/>
      <c r="D5174"/>
      <c r="E5174"/>
      <c r="F5174"/>
      <c r="G5174"/>
      <c r="H5174" s="26"/>
      <c r="I5174" s="26"/>
      <c r="K5174"/>
      <c r="L5174"/>
      <c r="M5174"/>
      <c r="N5174"/>
      <c r="O5174"/>
      <c r="P5174"/>
      <c r="S5174"/>
    </row>
    <row r="5175" spans="1:20" x14ac:dyDescent="0.3">
      <c r="A5175" s="25"/>
      <c r="B5175"/>
      <c r="C5175"/>
      <c r="D5175"/>
      <c r="E5175"/>
      <c r="F5175"/>
      <c r="G5175"/>
      <c r="H5175" s="26"/>
      <c r="I5175" s="26"/>
      <c r="K5175"/>
      <c r="L5175"/>
      <c r="M5175"/>
      <c r="N5175"/>
      <c r="O5175"/>
      <c r="P5175"/>
      <c r="S5175"/>
    </row>
    <row r="5176" spans="1:20" x14ac:dyDescent="0.3">
      <c r="A5176" s="25"/>
      <c r="B5176"/>
      <c r="C5176"/>
      <c r="D5176"/>
      <c r="E5176"/>
      <c r="F5176"/>
      <c r="G5176"/>
      <c r="H5176" s="26"/>
      <c r="I5176" s="26"/>
      <c r="K5176"/>
      <c r="L5176"/>
      <c r="M5176"/>
      <c r="N5176"/>
      <c r="O5176"/>
      <c r="P5176"/>
      <c r="S5176"/>
    </row>
    <row r="5177" spans="1:20" x14ac:dyDescent="0.3">
      <c r="A5177" s="25"/>
      <c r="B5177"/>
      <c r="C5177"/>
      <c r="D5177"/>
      <c r="E5177"/>
      <c r="F5177"/>
      <c r="G5177"/>
      <c r="H5177" s="26"/>
      <c r="I5177" s="26"/>
      <c r="K5177"/>
      <c r="L5177"/>
      <c r="M5177"/>
      <c r="N5177"/>
      <c r="O5177"/>
      <c r="P5177"/>
      <c r="S5177"/>
    </row>
    <row r="5178" spans="1:20" x14ac:dyDescent="0.3">
      <c r="A5178" s="25"/>
      <c r="B5178"/>
      <c r="C5178"/>
      <c r="D5178"/>
      <c r="E5178"/>
      <c r="F5178"/>
      <c r="G5178"/>
      <c r="H5178" s="26"/>
      <c r="I5178" s="26"/>
      <c r="K5178"/>
      <c r="L5178"/>
      <c r="M5178"/>
      <c r="N5178"/>
      <c r="O5178"/>
      <c r="P5178"/>
      <c r="S5178"/>
    </row>
    <row r="5179" spans="1:20" x14ac:dyDescent="0.3">
      <c r="A5179" s="25"/>
      <c r="B5179"/>
      <c r="C5179"/>
      <c r="D5179"/>
      <c r="E5179"/>
      <c r="F5179"/>
      <c r="G5179"/>
      <c r="H5179" s="26"/>
      <c r="I5179" s="26"/>
      <c r="K5179"/>
      <c r="L5179"/>
      <c r="M5179"/>
      <c r="N5179"/>
      <c r="O5179"/>
      <c r="P5179"/>
      <c r="S5179"/>
    </row>
    <row r="5180" spans="1:20" x14ac:dyDescent="0.3">
      <c r="A5180" s="25"/>
      <c r="B5180"/>
      <c r="C5180"/>
      <c r="D5180"/>
      <c r="E5180"/>
      <c r="F5180"/>
      <c r="G5180"/>
      <c r="H5180" s="26"/>
      <c r="I5180" s="26"/>
      <c r="K5180"/>
      <c r="L5180"/>
      <c r="M5180"/>
      <c r="N5180"/>
      <c r="O5180"/>
      <c r="P5180"/>
      <c r="S5180"/>
      <c r="T5180" s="7"/>
    </row>
    <row r="5181" spans="1:20" x14ac:dyDescent="0.3">
      <c r="A5181" s="25"/>
      <c r="B5181"/>
      <c r="C5181"/>
      <c r="D5181"/>
      <c r="E5181"/>
      <c r="F5181"/>
      <c r="G5181"/>
      <c r="H5181" s="26"/>
      <c r="I5181" s="26"/>
      <c r="K5181"/>
      <c r="L5181"/>
      <c r="M5181"/>
      <c r="N5181"/>
      <c r="O5181"/>
      <c r="P5181"/>
      <c r="S5181"/>
      <c r="T5181" s="7"/>
    </row>
    <row r="5182" spans="1:20" x14ac:dyDescent="0.3">
      <c r="A5182" s="25"/>
      <c r="B5182"/>
      <c r="C5182"/>
      <c r="D5182"/>
      <c r="E5182"/>
      <c r="F5182"/>
      <c r="G5182"/>
      <c r="H5182" s="26"/>
      <c r="I5182" s="26"/>
      <c r="K5182"/>
      <c r="L5182"/>
      <c r="M5182"/>
      <c r="N5182"/>
      <c r="O5182"/>
      <c r="P5182"/>
      <c r="S5182"/>
      <c r="T5182" s="7"/>
    </row>
    <row r="5183" spans="1:20" x14ac:dyDescent="0.3">
      <c r="A5183" s="25"/>
      <c r="B5183"/>
      <c r="C5183"/>
      <c r="D5183"/>
      <c r="E5183"/>
      <c r="F5183"/>
      <c r="G5183"/>
      <c r="H5183" s="26"/>
      <c r="I5183" s="26"/>
      <c r="K5183"/>
      <c r="L5183"/>
      <c r="M5183"/>
      <c r="N5183"/>
      <c r="O5183"/>
      <c r="P5183"/>
      <c r="S5183"/>
    </row>
    <row r="5184" spans="1:20" x14ac:dyDescent="0.3">
      <c r="A5184" s="25"/>
      <c r="B5184"/>
      <c r="C5184"/>
      <c r="D5184"/>
      <c r="E5184"/>
      <c r="F5184"/>
      <c r="G5184"/>
      <c r="H5184" s="26"/>
      <c r="I5184" s="26"/>
      <c r="K5184"/>
      <c r="L5184"/>
      <c r="M5184"/>
      <c r="N5184"/>
      <c r="O5184"/>
      <c r="P5184"/>
      <c r="S5184"/>
    </row>
    <row r="5185" spans="1:19" x14ac:dyDescent="0.3">
      <c r="A5185" s="25"/>
      <c r="B5185"/>
      <c r="C5185"/>
      <c r="D5185"/>
      <c r="E5185"/>
      <c r="F5185"/>
      <c r="G5185"/>
      <c r="H5185" s="26"/>
      <c r="I5185" s="26"/>
      <c r="K5185"/>
      <c r="L5185"/>
      <c r="M5185"/>
      <c r="N5185"/>
      <c r="O5185"/>
      <c r="P5185"/>
      <c r="S5185"/>
    </row>
    <row r="5186" spans="1:19" x14ac:dyDescent="0.3">
      <c r="A5186" s="25"/>
      <c r="B5186"/>
      <c r="C5186"/>
      <c r="D5186"/>
      <c r="E5186"/>
      <c r="F5186"/>
      <c r="G5186"/>
      <c r="H5186" s="26"/>
      <c r="I5186" s="26"/>
      <c r="K5186"/>
      <c r="L5186"/>
      <c r="M5186"/>
      <c r="N5186"/>
      <c r="O5186"/>
      <c r="P5186"/>
      <c r="S5186"/>
    </row>
    <row r="5187" spans="1:19" x14ac:dyDescent="0.3">
      <c r="A5187" s="25"/>
      <c r="B5187"/>
      <c r="C5187"/>
      <c r="D5187"/>
      <c r="E5187"/>
      <c r="F5187"/>
      <c r="G5187"/>
      <c r="H5187" s="26"/>
      <c r="I5187" s="26"/>
      <c r="K5187"/>
      <c r="L5187"/>
      <c r="M5187"/>
      <c r="N5187"/>
      <c r="O5187"/>
      <c r="P5187"/>
      <c r="S5187"/>
    </row>
    <row r="5188" spans="1:19" x14ac:dyDescent="0.3">
      <c r="A5188" s="25"/>
      <c r="B5188"/>
      <c r="C5188"/>
      <c r="D5188"/>
      <c r="E5188"/>
      <c r="F5188"/>
      <c r="G5188"/>
      <c r="H5188" s="14"/>
      <c r="I5188" s="14"/>
      <c r="K5188"/>
      <c r="L5188"/>
      <c r="M5188"/>
      <c r="N5188"/>
      <c r="O5188"/>
      <c r="P5188"/>
      <c r="S5188"/>
    </row>
    <row r="5189" spans="1:19" x14ac:dyDescent="0.3">
      <c r="A5189" s="25"/>
      <c r="B5189"/>
      <c r="C5189"/>
      <c r="D5189"/>
      <c r="E5189"/>
      <c r="F5189"/>
      <c r="G5189"/>
      <c r="H5189" s="14"/>
      <c r="I5189" s="14"/>
      <c r="K5189"/>
      <c r="L5189"/>
      <c r="M5189"/>
      <c r="N5189"/>
      <c r="O5189"/>
      <c r="P5189"/>
      <c r="S5189"/>
    </row>
    <row r="5190" spans="1:19" x14ac:dyDescent="0.3">
      <c r="A5190" s="25"/>
      <c r="B5190"/>
      <c r="C5190"/>
      <c r="D5190"/>
      <c r="E5190"/>
      <c r="F5190"/>
      <c r="G5190"/>
      <c r="H5190"/>
      <c r="I5190" s="14"/>
      <c r="K5190"/>
      <c r="L5190"/>
      <c r="M5190"/>
      <c r="N5190"/>
      <c r="O5190"/>
      <c r="P5190"/>
      <c r="S5190"/>
    </row>
    <row r="5191" spans="1:19" x14ac:dyDescent="0.3">
      <c r="A5191" s="25"/>
      <c r="B5191"/>
      <c r="C5191"/>
      <c r="D5191"/>
      <c r="E5191"/>
      <c r="F5191"/>
      <c r="G5191"/>
      <c r="H5191"/>
      <c r="I5191" s="14"/>
      <c r="K5191"/>
      <c r="L5191"/>
      <c r="M5191"/>
      <c r="N5191"/>
      <c r="O5191"/>
      <c r="P5191"/>
      <c r="S5191"/>
    </row>
    <row r="5192" spans="1:19" x14ac:dyDescent="0.3">
      <c r="A5192" s="25"/>
      <c r="B5192"/>
      <c r="C5192"/>
      <c r="D5192"/>
      <c r="E5192"/>
      <c r="F5192"/>
      <c r="G5192"/>
      <c r="H5192" s="26"/>
      <c r="I5192" s="26"/>
      <c r="K5192"/>
      <c r="L5192"/>
      <c r="M5192"/>
      <c r="N5192"/>
      <c r="O5192"/>
      <c r="P5192"/>
      <c r="S5192"/>
    </row>
    <row r="5193" spans="1:19" x14ac:dyDescent="0.3">
      <c r="A5193" s="25"/>
      <c r="B5193"/>
      <c r="C5193"/>
      <c r="D5193"/>
      <c r="E5193"/>
      <c r="F5193"/>
      <c r="G5193"/>
      <c r="H5193" s="26"/>
      <c r="I5193" s="26"/>
      <c r="K5193"/>
      <c r="L5193"/>
      <c r="M5193"/>
      <c r="N5193"/>
      <c r="O5193"/>
      <c r="P5193"/>
      <c r="S5193"/>
    </row>
    <row r="5194" spans="1:19" x14ac:dyDescent="0.3">
      <c r="A5194" s="25"/>
      <c r="B5194"/>
      <c r="C5194"/>
      <c r="D5194"/>
      <c r="E5194"/>
      <c r="F5194"/>
      <c r="G5194"/>
      <c r="H5194" s="26"/>
      <c r="I5194" s="26"/>
      <c r="K5194"/>
      <c r="L5194"/>
      <c r="M5194"/>
      <c r="N5194"/>
      <c r="O5194"/>
      <c r="P5194"/>
      <c r="S5194"/>
    </row>
    <row r="5195" spans="1:19" x14ac:dyDescent="0.3">
      <c r="A5195" s="25"/>
      <c r="B5195"/>
      <c r="C5195"/>
      <c r="D5195"/>
      <c r="E5195"/>
      <c r="F5195"/>
      <c r="G5195"/>
      <c r="H5195" s="26"/>
      <c r="I5195" s="26"/>
      <c r="K5195"/>
      <c r="L5195"/>
      <c r="M5195"/>
      <c r="N5195"/>
      <c r="O5195"/>
      <c r="P5195"/>
      <c r="S5195"/>
    </row>
    <row r="5196" spans="1:19" x14ac:dyDescent="0.3">
      <c r="A5196" s="25"/>
      <c r="B5196"/>
      <c r="C5196"/>
      <c r="D5196"/>
      <c r="E5196"/>
      <c r="F5196"/>
      <c r="G5196"/>
      <c r="H5196" s="26"/>
      <c r="I5196" s="26"/>
      <c r="K5196"/>
      <c r="L5196"/>
      <c r="M5196"/>
      <c r="N5196"/>
      <c r="O5196"/>
      <c r="P5196"/>
      <c r="S5196"/>
    </row>
    <row r="5197" spans="1:19" x14ac:dyDescent="0.3">
      <c r="A5197" s="25"/>
      <c r="B5197"/>
      <c r="C5197"/>
      <c r="D5197"/>
      <c r="E5197"/>
      <c r="F5197"/>
      <c r="G5197"/>
      <c r="H5197" s="26"/>
      <c r="I5197" s="26"/>
      <c r="K5197"/>
      <c r="L5197"/>
      <c r="M5197"/>
      <c r="N5197"/>
      <c r="O5197"/>
      <c r="P5197"/>
      <c r="S5197"/>
    </row>
    <row r="5198" spans="1:19" x14ac:dyDescent="0.3">
      <c r="A5198" s="25"/>
      <c r="B5198"/>
      <c r="C5198"/>
      <c r="D5198"/>
      <c r="E5198"/>
      <c r="F5198"/>
      <c r="G5198"/>
      <c r="H5198" s="26"/>
      <c r="I5198" s="26"/>
      <c r="K5198"/>
      <c r="L5198"/>
      <c r="M5198"/>
      <c r="N5198"/>
      <c r="O5198"/>
      <c r="P5198"/>
      <c r="S5198"/>
    </row>
    <row r="5199" spans="1:19" x14ac:dyDescent="0.3">
      <c r="A5199" s="25"/>
      <c r="B5199"/>
      <c r="C5199"/>
      <c r="D5199"/>
      <c r="E5199"/>
      <c r="F5199"/>
      <c r="G5199"/>
      <c r="H5199" s="26"/>
      <c r="I5199" s="26"/>
      <c r="K5199"/>
      <c r="L5199"/>
      <c r="M5199"/>
      <c r="N5199"/>
      <c r="O5199"/>
      <c r="P5199"/>
      <c r="S5199"/>
    </row>
    <row r="5200" spans="1:19" x14ac:dyDescent="0.3">
      <c r="A5200" s="25"/>
      <c r="B5200"/>
      <c r="C5200"/>
      <c r="D5200"/>
      <c r="E5200"/>
      <c r="F5200"/>
      <c r="G5200"/>
      <c r="H5200" s="14"/>
      <c r="I5200"/>
      <c r="K5200"/>
      <c r="L5200"/>
      <c r="M5200"/>
      <c r="N5200"/>
      <c r="O5200"/>
      <c r="P5200"/>
      <c r="S5200"/>
    </row>
    <row r="5201" spans="1:19" x14ac:dyDescent="0.3">
      <c r="A5201" s="25"/>
      <c r="B5201"/>
      <c r="C5201"/>
      <c r="D5201"/>
      <c r="E5201"/>
      <c r="F5201"/>
      <c r="G5201"/>
      <c r="H5201" s="14"/>
      <c r="I5201" s="14"/>
      <c r="K5201"/>
      <c r="L5201"/>
      <c r="M5201"/>
      <c r="N5201"/>
      <c r="O5201"/>
      <c r="P5201"/>
      <c r="S5201"/>
    </row>
    <row r="5202" spans="1:19" x14ac:dyDescent="0.3">
      <c r="A5202" s="25"/>
      <c r="B5202"/>
      <c r="C5202"/>
      <c r="D5202"/>
      <c r="E5202"/>
      <c r="F5202"/>
      <c r="G5202"/>
      <c r="H5202" s="14"/>
      <c r="I5202" s="14"/>
      <c r="K5202"/>
      <c r="L5202"/>
      <c r="M5202"/>
      <c r="N5202"/>
      <c r="O5202"/>
      <c r="P5202"/>
      <c r="S5202"/>
    </row>
    <row r="5203" spans="1:19" x14ac:dyDescent="0.3">
      <c r="A5203" s="25"/>
      <c r="B5203"/>
      <c r="C5203"/>
      <c r="D5203"/>
      <c r="E5203"/>
      <c r="F5203"/>
      <c r="G5203"/>
      <c r="H5203" s="14"/>
      <c r="I5203" s="14"/>
      <c r="K5203"/>
      <c r="L5203"/>
      <c r="M5203"/>
      <c r="N5203"/>
      <c r="O5203"/>
      <c r="P5203"/>
      <c r="S5203"/>
    </row>
    <row r="5204" spans="1:19" x14ac:dyDescent="0.3">
      <c r="A5204" s="25"/>
      <c r="B5204"/>
      <c r="C5204"/>
      <c r="D5204"/>
      <c r="E5204"/>
      <c r="F5204"/>
      <c r="G5204"/>
      <c r="H5204" s="26"/>
      <c r="I5204" s="26"/>
      <c r="K5204"/>
      <c r="L5204"/>
      <c r="M5204"/>
      <c r="N5204"/>
      <c r="O5204"/>
      <c r="P5204"/>
      <c r="S5204"/>
    </row>
    <row r="5205" spans="1:19" x14ac:dyDescent="0.3">
      <c r="A5205" s="25"/>
      <c r="B5205"/>
      <c r="C5205"/>
      <c r="D5205"/>
      <c r="E5205"/>
      <c r="F5205"/>
      <c r="G5205"/>
      <c r="H5205" s="26"/>
      <c r="I5205" s="26"/>
      <c r="K5205"/>
      <c r="L5205"/>
      <c r="M5205"/>
      <c r="N5205"/>
      <c r="O5205"/>
      <c r="P5205"/>
      <c r="S5205"/>
    </row>
    <row r="5206" spans="1:19" x14ac:dyDescent="0.3">
      <c r="A5206" s="25"/>
      <c r="B5206"/>
      <c r="C5206"/>
      <c r="D5206"/>
      <c r="E5206"/>
      <c r="F5206"/>
      <c r="G5206"/>
      <c r="H5206" s="26"/>
      <c r="I5206" s="26"/>
      <c r="K5206"/>
      <c r="L5206"/>
      <c r="M5206"/>
      <c r="N5206"/>
      <c r="O5206"/>
      <c r="P5206"/>
      <c r="S5206"/>
    </row>
    <row r="5207" spans="1:19" x14ac:dyDescent="0.3">
      <c r="A5207" s="25"/>
      <c r="B5207"/>
      <c r="C5207"/>
      <c r="D5207"/>
      <c r="E5207"/>
      <c r="F5207"/>
      <c r="G5207"/>
      <c r="H5207" s="26"/>
      <c r="I5207" s="26"/>
      <c r="K5207"/>
      <c r="L5207"/>
      <c r="M5207"/>
      <c r="N5207"/>
      <c r="O5207"/>
      <c r="P5207"/>
      <c r="S5207"/>
    </row>
    <row r="5208" spans="1:19" x14ac:dyDescent="0.3">
      <c r="A5208" s="25"/>
      <c r="B5208"/>
      <c r="C5208"/>
      <c r="D5208"/>
      <c r="E5208"/>
      <c r="F5208"/>
      <c r="G5208"/>
      <c r="H5208" s="14"/>
      <c r="I5208" s="14"/>
      <c r="K5208"/>
      <c r="L5208"/>
      <c r="M5208"/>
      <c r="N5208"/>
      <c r="O5208"/>
      <c r="P5208"/>
      <c r="S5208"/>
    </row>
    <row r="5209" spans="1:19" x14ac:dyDescent="0.3">
      <c r="A5209" s="25"/>
      <c r="B5209"/>
      <c r="C5209"/>
      <c r="D5209"/>
      <c r="E5209"/>
      <c r="F5209"/>
      <c r="G5209"/>
      <c r="H5209" s="14"/>
      <c r="I5209" s="14"/>
      <c r="K5209"/>
      <c r="L5209"/>
      <c r="M5209"/>
      <c r="N5209"/>
      <c r="O5209"/>
      <c r="P5209"/>
      <c r="S5209"/>
    </row>
    <row r="5210" spans="1:19" x14ac:dyDescent="0.3">
      <c r="A5210" s="25"/>
      <c r="B5210"/>
      <c r="C5210"/>
      <c r="D5210"/>
      <c r="E5210"/>
      <c r="F5210"/>
      <c r="G5210"/>
      <c r="H5210"/>
      <c r="I5210"/>
      <c r="K5210"/>
      <c r="L5210"/>
      <c r="M5210"/>
      <c r="N5210"/>
      <c r="O5210"/>
      <c r="P5210"/>
      <c r="S5210"/>
    </row>
    <row r="5211" spans="1:19" x14ac:dyDescent="0.3">
      <c r="A5211" s="25"/>
      <c r="B5211"/>
      <c r="C5211"/>
      <c r="D5211"/>
      <c r="E5211"/>
      <c r="F5211"/>
      <c r="G5211"/>
      <c r="H5211"/>
      <c r="I5211" s="14"/>
      <c r="K5211"/>
      <c r="L5211"/>
      <c r="M5211"/>
      <c r="N5211"/>
      <c r="O5211"/>
      <c r="P5211"/>
      <c r="S5211"/>
    </row>
    <row r="5212" spans="1:19" x14ac:dyDescent="0.3">
      <c r="A5212" s="25"/>
      <c r="B5212"/>
      <c r="C5212"/>
      <c r="D5212"/>
      <c r="E5212"/>
      <c r="F5212"/>
      <c r="G5212"/>
      <c r="H5212" s="26"/>
      <c r="I5212" s="26"/>
      <c r="K5212"/>
      <c r="L5212"/>
      <c r="M5212"/>
      <c r="N5212"/>
      <c r="O5212"/>
      <c r="P5212"/>
      <c r="S5212"/>
    </row>
    <row r="5213" spans="1:19" x14ac:dyDescent="0.3">
      <c r="A5213" s="25"/>
      <c r="B5213"/>
      <c r="C5213"/>
      <c r="D5213"/>
      <c r="E5213"/>
      <c r="F5213"/>
      <c r="G5213"/>
      <c r="H5213" s="26"/>
      <c r="I5213" s="26"/>
      <c r="K5213"/>
      <c r="L5213"/>
      <c r="M5213"/>
      <c r="N5213"/>
      <c r="O5213"/>
      <c r="P5213"/>
      <c r="S5213"/>
    </row>
    <row r="5214" spans="1:19" x14ac:dyDescent="0.3">
      <c r="A5214" s="25"/>
      <c r="B5214"/>
      <c r="C5214"/>
      <c r="D5214"/>
      <c r="E5214"/>
      <c r="F5214"/>
      <c r="G5214"/>
      <c r="H5214" s="26"/>
      <c r="I5214" s="26"/>
      <c r="K5214"/>
      <c r="L5214"/>
      <c r="M5214"/>
      <c r="N5214"/>
      <c r="O5214"/>
      <c r="P5214"/>
      <c r="S5214"/>
    </row>
    <row r="5215" spans="1:19" x14ac:dyDescent="0.3">
      <c r="A5215" s="25"/>
      <c r="B5215"/>
      <c r="C5215"/>
      <c r="D5215"/>
      <c r="E5215"/>
      <c r="F5215"/>
      <c r="G5215"/>
      <c r="H5215" s="26"/>
      <c r="I5215" s="26"/>
      <c r="K5215"/>
      <c r="L5215"/>
      <c r="M5215"/>
      <c r="N5215"/>
      <c r="O5215"/>
      <c r="P5215"/>
      <c r="S5215"/>
    </row>
    <row r="5216" spans="1:19" x14ac:dyDescent="0.3">
      <c r="A5216" s="25"/>
      <c r="B5216"/>
      <c r="C5216"/>
      <c r="D5216"/>
      <c r="E5216"/>
      <c r="F5216"/>
      <c r="G5216"/>
      <c r="H5216" s="26"/>
      <c r="I5216" s="26"/>
      <c r="K5216"/>
      <c r="L5216"/>
      <c r="M5216"/>
      <c r="N5216"/>
      <c r="O5216"/>
      <c r="P5216"/>
      <c r="S5216"/>
    </row>
    <row r="5217" spans="1:19" x14ac:dyDescent="0.3">
      <c r="A5217" s="25"/>
      <c r="B5217"/>
      <c r="C5217"/>
      <c r="D5217"/>
      <c r="E5217"/>
      <c r="F5217"/>
      <c r="G5217"/>
      <c r="H5217" s="26"/>
      <c r="I5217" s="26"/>
      <c r="K5217"/>
      <c r="L5217"/>
      <c r="M5217"/>
      <c r="N5217"/>
      <c r="O5217"/>
      <c r="P5217"/>
      <c r="S5217"/>
    </row>
    <row r="5218" spans="1:19" x14ac:dyDescent="0.3">
      <c r="A5218" s="25"/>
      <c r="B5218"/>
      <c r="C5218"/>
      <c r="D5218"/>
      <c r="E5218"/>
      <c r="F5218"/>
      <c r="G5218"/>
      <c r="H5218" s="26"/>
      <c r="I5218" s="26"/>
      <c r="K5218"/>
      <c r="L5218"/>
      <c r="M5218"/>
      <c r="N5218"/>
      <c r="O5218"/>
      <c r="P5218"/>
      <c r="S5218"/>
    </row>
    <row r="5219" spans="1:19" x14ac:dyDescent="0.3">
      <c r="A5219" s="25"/>
      <c r="B5219"/>
      <c r="C5219"/>
      <c r="D5219"/>
      <c r="E5219"/>
      <c r="F5219"/>
      <c r="G5219"/>
      <c r="H5219" s="26"/>
      <c r="I5219" s="26"/>
      <c r="K5219"/>
      <c r="L5219"/>
      <c r="M5219"/>
      <c r="N5219"/>
      <c r="O5219"/>
      <c r="P5219"/>
      <c r="S5219"/>
    </row>
    <row r="5220" spans="1:19" x14ac:dyDescent="0.3">
      <c r="A5220" s="25"/>
      <c r="B5220"/>
      <c r="C5220"/>
      <c r="D5220"/>
      <c r="E5220"/>
      <c r="F5220"/>
      <c r="G5220"/>
      <c r="H5220" s="26"/>
      <c r="I5220" s="26"/>
      <c r="K5220"/>
      <c r="L5220"/>
      <c r="M5220"/>
      <c r="N5220"/>
      <c r="O5220"/>
      <c r="P5220"/>
      <c r="S5220"/>
    </row>
    <row r="5221" spans="1:19" x14ac:dyDescent="0.3">
      <c r="A5221" s="25"/>
      <c r="B5221"/>
      <c r="C5221"/>
      <c r="D5221"/>
      <c r="E5221"/>
      <c r="F5221"/>
      <c r="G5221"/>
      <c r="H5221" s="26"/>
      <c r="I5221" s="26"/>
      <c r="K5221"/>
      <c r="L5221"/>
      <c r="M5221"/>
      <c r="N5221"/>
      <c r="O5221"/>
      <c r="P5221"/>
      <c r="S5221"/>
    </row>
    <row r="5222" spans="1:19" x14ac:dyDescent="0.3">
      <c r="A5222" s="25"/>
      <c r="B5222"/>
      <c r="C5222"/>
      <c r="D5222"/>
      <c r="E5222"/>
      <c r="F5222"/>
      <c r="G5222"/>
      <c r="H5222" s="26"/>
      <c r="I5222" s="26"/>
      <c r="K5222"/>
      <c r="L5222"/>
      <c r="M5222"/>
      <c r="N5222"/>
      <c r="O5222"/>
      <c r="P5222"/>
      <c r="S5222"/>
    </row>
    <row r="5223" spans="1:19" x14ac:dyDescent="0.3">
      <c r="A5223" s="25"/>
      <c r="B5223"/>
      <c r="C5223"/>
      <c r="D5223"/>
      <c r="E5223"/>
      <c r="F5223"/>
      <c r="G5223"/>
      <c r="H5223" s="26"/>
      <c r="I5223" s="26"/>
      <c r="K5223"/>
      <c r="L5223"/>
      <c r="M5223"/>
      <c r="N5223"/>
      <c r="O5223"/>
      <c r="P5223"/>
      <c r="S5223"/>
    </row>
    <row r="5224" spans="1:19" x14ac:dyDescent="0.3">
      <c r="A5224" s="25"/>
      <c r="B5224"/>
      <c r="C5224"/>
      <c r="D5224"/>
      <c r="E5224"/>
      <c r="F5224"/>
      <c r="G5224"/>
      <c r="H5224" s="26"/>
      <c r="I5224" s="26"/>
      <c r="K5224"/>
      <c r="L5224"/>
      <c r="M5224"/>
      <c r="N5224"/>
      <c r="O5224"/>
      <c r="P5224"/>
      <c r="S5224"/>
    </row>
    <row r="5225" spans="1:19" x14ac:dyDescent="0.3">
      <c r="A5225" s="25"/>
      <c r="B5225"/>
      <c r="C5225"/>
      <c r="D5225"/>
      <c r="E5225"/>
      <c r="F5225"/>
      <c r="G5225"/>
      <c r="H5225" s="26"/>
      <c r="I5225" s="26"/>
      <c r="K5225"/>
      <c r="L5225"/>
      <c r="M5225"/>
      <c r="N5225"/>
      <c r="O5225"/>
      <c r="P5225"/>
      <c r="S5225"/>
    </row>
    <row r="5226" spans="1:19" x14ac:dyDescent="0.3">
      <c r="A5226" s="25"/>
      <c r="B5226"/>
      <c r="C5226"/>
      <c r="D5226"/>
      <c r="E5226"/>
      <c r="F5226"/>
      <c r="G5226"/>
      <c r="H5226" s="26"/>
      <c r="I5226" s="26"/>
      <c r="K5226"/>
      <c r="L5226"/>
      <c r="M5226"/>
      <c r="N5226"/>
      <c r="O5226"/>
      <c r="P5226"/>
      <c r="S5226"/>
    </row>
    <row r="5227" spans="1:19" x14ac:dyDescent="0.3">
      <c r="A5227" s="25"/>
      <c r="B5227"/>
      <c r="C5227"/>
      <c r="D5227"/>
      <c r="E5227"/>
      <c r="F5227"/>
      <c r="G5227"/>
      <c r="H5227" s="26"/>
      <c r="I5227" s="26"/>
      <c r="K5227"/>
      <c r="L5227"/>
      <c r="M5227"/>
      <c r="N5227"/>
      <c r="O5227"/>
      <c r="P5227"/>
      <c r="S5227"/>
    </row>
    <row r="5228" spans="1:19" x14ac:dyDescent="0.3">
      <c r="A5228" s="25"/>
      <c r="B5228"/>
      <c r="C5228"/>
      <c r="D5228"/>
      <c r="E5228"/>
      <c r="F5228"/>
      <c r="G5228"/>
      <c r="H5228" s="26"/>
      <c r="I5228" s="26"/>
      <c r="K5228"/>
      <c r="L5228"/>
      <c r="M5228"/>
      <c r="N5228"/>
      <c r="O5228"/>
      <c r="P5228"/>
      <c r="S5228"/>
    </row>
    <row r="5229" spans="1:19" x14ac:dyDescent="0.3">
      <c r="A5229" s="25"/>
      <c r="B5229"/>
      <c r="C5229"/>
      <c r="D5229"/>
      <c r="E5229"/>
      <c r="F5229"/>
      <c r="G5229"/>
      <c r="H5229" s="26"/>
      <c r="I5229" s="26"/>
      <c r="K5229"/>
      <c r="L5229"/>
      <c r="M5229"/>
      <c r="N5229"/>
      <c r="O5229"/>
      <c r="P5229"/>
      <c r="S5229"/>
    </row>
    <row r="5230" spans="1:19" x14ac:dyDescent="0.3">
      <c r="A5230" s="25"/>
      <c r="B5230"/>
      <c r="C5230"/>
      <c r="D5230"/>
      <c r="E5230"/>
      <c r="F5230"/>
      <c r="G5230"/>
      <c r="H5230" s="26"/>
      <c r="I5230" s="26"/>
      <c r="K5230"/>
      <c r="L5230"/>
      <c r="M5230"/>
      <c r="N5230"/>
      <c r="O5230"/>
      <c r="P5230"/>
      <c r="S5230"/>
    </row>
    <row r="5231" spans="1:19" x14ac:dyDescent="0.3">
      <c r="A5231" s="25"/>
      <c r="B5231"/>
      <c r="C5231"/>
      <c r="D5231"/>
      <c r="E5231"/>
      <c r="F5231"/>
      <c r="G5231"/>
      <c r="H5231" s="26"/>
      <c r="I5231" s="26"/>
      <c r="K5231"/>
      <c r="L5231"/>
      <c r="M5231"/>
      <c r="N5231"/>
      <c r="O5231"/>
      <c r="P5231"/>
      <c r="S5231"/>
    </row>
    <row r="5232" spans="1:19" x14ac:dyDescent="0.3">
      <c r="A5232" s="25"/>
      <c r="B5232"/>
      <c r="C5232"/>
      <c r="D5232"/>
      <c r="E5232"/>
      <c r="F5232"/>
      <c r="G5232"/>
      <c r="H5232" s="26"/>
      <c r="I5232" s="26"/>
      <c r="K5232"/>
      <c r="L5232"/>
      <c r="M5232"/>
      <c r="N5232"/>
      <c r="O5232"/>
      <c r="P5232"/>
      <c r="S5232"/>
    </row>
    <row r="5233" spans="1:20" x14ac:dyDescent="0.3">
      <c r="A5233" s="25"/>
      <c r="B5233"/>
      <c r="C5233"/>
      <c r="D5233"/>
      <c r="E5233"/>
      <c r="F5233"/>
      <c r="G5233"/>
      <c r="H5233" s="26"/>
      <c r="I5233" s="26"/>
      <c r="K5233"/>
      <c r="L5233"/>
      <c r="M5233"/>
      <c r="N5233"/>
      <c r="O5233"/>
      <c r="P5233"/>
      <c r="S5233"/>
    </row>
    <row r="5234" spans="1:20" x14ac:dyDescent="0.3">
      <c r="A5234" s="25"/>
      <c r="B5234"/>
      <c r="C5234"/>
      <c r="D5234"/>
      <c r="E5234"/>
      <c r="F5234"/>
      <c r="G5234"/>
      <c r="H5234" s="26"/>
      <c r="I5234" s="26"/>
      <c r="K5234"/>
      <c r="L5234"/>
      <c r="M5234"/>
      <c r="N5234"/>
      <c r="O5234"/>
      <c r="P5234"/>
      <c r="S5234"/>
    </row>
    <row r="5235" spans="1:20" x14ac:dyDescent="0.3">
      <c r="A5235" s="25"/>
      <c r="B5235"/>
      <c r="C5235"/>
      <c r="D5235"/>
      <c r="E5235"/>
      <c r="F5235"/>
      <c r="G5235"/>
      <c r="H5235" s="26"/>
      <c r="I5235" s="26"/>
      <c r="K5235"/>
      <c r="L5235"/>
      <c r="M5235"/>
      <c r="N5235"/>
      <c r="O5235"/>
      <c r="P5235"/>
      <c r="S5235"/>
    </row>
    <row r="5236" spans="1:20" x14ac:dyDescent="0.3">
      <c r="A5236" s="25"/>
      <c r="B5236"/>
      <c r="C5236"/>
      <c r="D5236"/>
      <c r="E5236"/>
      <c r="F5236"/>
      <c r="G5236"/>
      <c r="H5236" s="14"/>
      <c r="I5236" s="14"/>
      <c r="K5236"/>
      <c r="L5236"/>
      <c r="M5236"/>
      <c r="N5236"/>
      <c r="O5236"/>
      <c r="P5236"/>
      <c r="S5236"/>
    </row>
    <row r="5237" spans="1:20" x14ac:dyDescent="0.3">
      <c r="A5237" s="25"/>
      <c r="B5237"/>
      <c r="C5237"/>
      <c r="D5237"/>
      <c r="E5237"/>
      <c r="F5237"/>
      <c r="G5237"/>
      <c r="H5237" s="14"/>
      <c r="I5237" s="14"/>
      <c r="K5237"/>
      <c r="L5237"/>
      <c r="M5237"/>
      <c r="N5237"/>
      <c r="O5237"/>
      <c r="P5237"/>
      <c r="S5237"/>
      <c r="T5237" s="7"/>
    </row>
    <row r="5238" spans="1:20" x14ac:dyDescent="0.3">
      <c r="A5238" s="25"/>
      <c r="B5238"/>
      <c r="C5238"/>
      <c r="D5238"/>
      <c r="E5238"/>
      <c r="F5238"/>
      <c r="G5238"/>
      <c r="H5238" s="14"/>
      <c r="I5238" s="14"/>
      <c r="K5238"/>
      <c r="L5238"/>
      <c r="M5238"/>
      <c r="N5238"/>
      <c r="O5238"/>
      <c r="P5238"/>
      <c r="S5238"/>
    </row>
    <row r="5239" spans="1:20" x14ac:dyDescent="0.3">
      <c r="A5239" s="25"/>
      <c r="B5239"/>
      <c r="C5239"/>
      <c r="D5239"/>
      <c r="E5239"/>
      <c r="F5239"/>
      <c r="G5239"/>
      <c r="H5239" s="14"/>
      <c r="I5239" s="14"/>
      <c r="K5239"/>
      <c r="L5239"/>
      <c r="M5239"/>
      <c r="N5239"/>
      <c r="O5239"/>
      <c r="P5239"/>
      <c r="S5239"/>
    </row>
    <row r="5240" spans="1:20" x14ac:dyDescent="0.3">
      <c r="A5240" s="25"/>
      <c r="B5240"/>
      <c r="C5240"/>
      <c r="D5240"/>
      <c r="E5240"/>
      <c r="F5240"/>
      <c r="G5240"/>
      <c r="H5240"/>
      <c r="I5240" s="14"/>
      <c r="K5240"/>
      <c r="L5240"/>
      <c r="M5240"/>
      <c r="N5240"/>
      <c r="O5240"/>
      <c r="P5240"/>
      <c r="S5240"/>
    </row>
    <row r="5241" spans="1:20" x14ac:dyDescent="0.3">
      <c r="A5241" s="25"/>
      <c r="B5241"/>
      <c r="C5241"/>
      <c r="D5241"/>
      <c r="E5241"/>
      <c r="F5241"/>
      <c r="G5241"/>
      <c r="H5241"/>
      <c r="I5241" s="14"/>
      <c r="K5241"/>
      <c r="L5241"/>
      <c r="M5241"/>
      <c r="N5241"/>
      <c r="O5241"/>
      <c r="P5241"/>
      <c r="S5241"/>
    </row>
    <row r="5242" spans="1:20" x14ac:dyDescent="0.3">
      <c r="A5242" s="25"/>
      <c r="B5242"/>
      <c r="C5242"/>
      <c r="D5242"/>
      <c r="E5242"/>
      <c r="F5242"/>
      <c r="G5242"/>
      <c r="H5242"/>
      <c r="I5242"/>
      <c r="K5242"/>
      <c r="L5242"/>
      <c r="M5242"/>
      <c r="N5242"/>
      <c r="O5242"/>
      <c r="P5242"/>
      <c r="S5242"/>
    </row>
    <row r="5243" spans="1:20" x14ac:dyDescent="0.3">
      <c r="A5243" s="25"/>
      <c r="B5243"/>
      <c r="C5243"/>
      <c r="D5243"/>
      <c r="E5243"/>
      <c r="F5243"/>
      <c r="G5243"/>
      <c r="H5243" s="26"/>
      <c r="I5243" s="26"/>
      <c r="K5243"/>
      <c r="L5243"/>
      <c r="M5243"/>
      <c r="N5243"/>
      <c r="O5243"/>
      <c r="P5243"/>
      <c r="S5243"/>
    </row>
    <row r="5244" spans="1:20" x14ac:dyDescent="0.3">
      <c r="A5244" s="25"/>
      <c r="B5244"/>
      <c r="C5244"/>
      <c r="D5244"/>
      <c r="E5244"/>
      <c r="F5244"/>
      <c r="G5244"/>
      <c r="H5244" s="26"/>
      <c r="I5244" s="26"/>
      <c r="K5244"/>
      <c r="L5244"/>
      <c r="M5244"/>
      <c r="N5244"/>
      <c r="O5244"/>
      <c r="P5244"/>
      <c r="S5244"/>
    </row>
    <row r="5245" spans="1:20" x14ac:dyDescent="0.3">
      <c r="A5245" s="25"/>
      <c r="B5245"/>
      <c r="C5245"/>
      <c r="D5245"/>
      <c r="E5245"/>
      <c r="F5245"/>
      <c r="G5245"/>
      <c r="H5245" s="26"/>
      <c r="I5245" s="26"/>
      <c r="K5245"/>
      <c r="L5245"/>
      <c r="M5245"/>
      <c r="N5245"/>
      <c r="O5245"/>
      <c r="P5245"/>
      <c r="S5245"/>
    </row>
    <row r="5246" spans="1:20" x14ac:dyDescent="0.3">
      <c r="A5246" s="25"/>
      <c r="B5246"/>
      <c r="C5246"/>
      <c r="D5246"/>
      <c r="E5246"/>
      <c r="F5246"/>
      <c r="G5246"/>
      <c r="H5246" s="26"/>
      <c r="I5246" s="26"/>
      <c r="K5246"/>
      <c r="L5246"/>
      <c r="M5246"/>
      <c r="N5246"/>
      <c r="O5246"/>
      <c r="P5246"/>
      <c r="S5246"/>
    </row>
    <row r="5247" spans="1:20" x14ac:dyDescent="0.3">
      <c r="A5247" s="25"/>
      <c r="B5247"/>
      <c r="C5247"/>
      <c r="D5247"/>
      <c r="E5247"/>
      <c r="F5247"/>
      <c r="G5247"/>
      <c r="H5247" s="26"/>
      <c r="I5247" s="26"/>
      <c r="K5247"/>
      <c r="L5247"/>
      <c r="M5247"/>
      <c r="N5247"/>
      <c r="O5247"/>
      <c r="P5247"/>
      <c r="S5247"/>
    </row>
    <row r="5248" spans="1:20" x14ac:dyDescent="0.3">
      <c r="A5248" s="25"/>
      <c r="B5248"/>
      <c r="C5248"/>
      <c r="D5248"/>
      <c r="E5248"/>
      <c r="F5248"/>
      <c r="G5248"/>
      <c r="H5248" s="26"/>
      <c r="I5248" s="26"/>
      <c r="K5248"/>
      <c r="L5248"/>
      <c r="M5248"/>
      <c r="N5248"/>
      <c r="O5248"/>
      <c r="P5248"/>
      <c r="S5248"/>
    </row>
    <row r="5249" spans="1:20" x14ac:dyDescent="0.3">
      <c r="A5249" s="25"/>
      <c r="B5249"/>
      <c r="C5249"/>
      <c r="D5249"/>
      <c r="E5249"/>
      <c r="F5249"/>
      <c r="G5249"/>
      <c r="H5249" s="26"/>
      <c r="I5249" s="26"/>
      <c r="K5249"/>
      <c r="L5249"/>
      <c r="M5249"/>
      <c r="N5249"/>
      <c r="O5249"/>
      <c r="P5249"/>
      <c r="S5249"/>
    </row>
    <row r="5250" spans="1:20" x14ac:dyDescent="0.3">
      <c r="A5250" s="25"/>
      <c r="B5250"/>
      <c r="C5250"/>
      <c r="D5250"/>
      <c r="E5250"/>
      <c r="F5250"/>
      <c r="G5250"/>
      <c r="H5250" s="26"/>
      <c r="I5250" s="26"/>
      <c r="K5250"/>
      <c r="L5250"/>
      <c r="M5250"/>
      <c r="N5250"/>
      <c r="O5250"/>
      <c r="P5250"/>
      <c r="S5250"/>
    </row>
    <row r="5251" spans="1:20" x14ac:dyDescent="0.3">
      <c r="A5251" s="25"/>
      <c r="B5251"/>
      <c r="C5251"/>
      <c r="D5251"/>
      <c r="E5251"/>
      <c r="F5251"/>
      <c r="G5251"/>
      <c r="H5251" s="26"/>
      <c r="I5251" s="26"/>
      <c r="K5251"/>
      <c r="L5251"/>
      <c r="M5251"/>
      <c r="N5251"/>
      <c r="O5251"/>
      <c r="P5251"/>
      <c r="S5251"/>
    </row>
    <row r="5252" spans="1:20" x14ac:dyDescent="0.3">
      <c r="A5252" s="25"/>
      <c r="B5252"/>
      <c r="C5252"/>
      <c r="D5252"/>
      <c r="E5252"/>
      <c r="F5252"/>
      <c r="G5252"/>
      <c r="H5252" s="26"/>
      <c r="I5252" s="26"/>
      <c r="K5252"/>
      <c r="L5252"/>
      <c r="M5252"/>
      <c r="N5252"/>
      <c r="O5252"/>
      <c r="P5252"/>
      <c r="S5252"/>
    </row>
    <row r="5253" spans="1:20" x14ac:dyDescent="0.3">
      <c r="A5253" s="25"/>
      <c r="B5253"/>
      <c r="C5253"/>
      <c r="D5253"/>
      <c r="E5253"/>
      <c r="F5253"/>
      <c r="G5253"/>
      <c r="H5253" s="26"/>
      <c r="I5253" s="26"/>
      <c r="K5253"/>
      <c r="L5253"/>
      <c r="M5253"/>
      <c r="N5253"/>
      <c r="O5253"/>
      <c r="P5253"/>
      <c r="S5253"/>
    </row>
    <row r="5254" spans="1:20" x14ac:dyDescent="0.3">
      <c r="A5254" s="25"/>
      <c r="B5254"/>
      <c r="C5254"/>
      <c r="D5254"/>
      <c r="E5254"/>
      <c r="F5254"/>
      <c r="G5254"/>
      <c r="H5254" s="26"/>
      <c r="I5254" s="26"/>
      <c r="K5254"/>
      <c r="L5254"/>
      <c r="M5254"/>
      <c r="N5254"/>
      <c r="O5254"/>
      <c r="P5254"/>
      <c r="S5254"/>
    </row>
    <row r="5255" spans="1:20" x14ac:dyDescent="0.3">
      <c r="A5255" s="25"/>
      <c r="B5255"/>
      <c r="C5255"/>
      <c r="D5255"/>
      <c r="E5255"/>
      <c r="F5255"/>
      <c r="G5255"/>
      <c r="H5255" s="26"/>
      <c r="I5255" s="26"/>
      <c r="K5255"/>
      <c r="L5255"/>
      <c r="M5255"/>
      <c r="N5255"/>
      <c r="O5255"/>
      <c r="P5255"/>
      <c r="S5255"/>
    </row>
    <row r="5256" spans="1:20" x14ac:dyDescent="0.3">
      <c r="A5256" s="25"/>
      <c r="B5256"/>
      <c r="C5256"/>
      <c r="D5256"/>
      <c r="E5256"/>
      <c r="F5256"/>
      <c r="G5256"/>
      <c r="H5256" s="26"/>
      <c r="I5256" s="26"/>
      <c r="K5256"/>
      <c r="L5256"/>
      <c r="M5256"/>
      <c r="N5256"/>
      <c r="O5256"/>
      <c r="P5256"/>
      <c r="S5256"/>
    </row>
    <row r="5257" spans="1:20" x14ac:dyDescent="0.3">
      <c r="A5257" s="25"/>
      <c r="B5257"/>
      <c r="C5257"/>
      <c r="D5257"/>
      <c r="E5257"/>
      <c r="F5257"/>
      <c r="G5257"/>
      <c r="H5257" s="26"/>
      <c r="I5257" s="26"/>
      <c r="K5257"/>
      <c r="L5257"/>
      <c r="M5257"/>
      <c r="N5257"/>
      <c r="O5257"/>
      <c r="P5257"/>
      <c r="S5257"/>
    </row>
    <row r="5258" spans="1:20" x14ac:dyDescent="0.3">
      <c r="A5258" s="25"/>
      <c r="B5258"/>
      <c r="C5258"/>
      <c r="D5258"/>
      <c r="E5258"/>
      <c r="F5258"/>
      <c r="G5258"/>
      <c r="H5258" s="26"/>
      <c r="I5258" s="26"/>
      <c r="K5258"/>
      <c r="L5258"/>
      <c r="M5258"/>
      <c r="N5258"/>
      <c r="O5258"/>
      <c r="P5258"/>
      <c r="S5258"/>
    </row>
    <row r="5259" spans="1:20" x14ac:dyDescent="0.3">
      <c r="A5259" s="25"/>
      <c r="B5259"/>
      <c r="C5259"/>
      <c r="D5259"/>
      <c r="E5259"/>
      <c r="F5259"/>
      <c r="G5259"/>
      <c r="H5259" s="14"/>
      <c r="I5259" s="14"/>
      <c r="K5259"/>
      <c r="L5259"/>
      <c r="M5259"/>
      <c r="N5259"/>
      <c r="O5259"/>
      <c r="P5259"/>
      <c r="S5259"/>
    </row>
    <row r="5260" spans="1:20" x14ac:dyDescent="0.3">
      <c r="A5260" s="25"/>
      <c r="B5260"/>
      <c r="C5260"/>
      <c r="D5260"/>
      <c r="E5260"/>
      <c r="F5260"/>
      <c r="G5260"/>
      <c r="H5260" s="14"/>
      <c r="I5260" s="14"/>
      <c r="K5260"/>
      <c r="L5260"/>
      <c r="M5260"/>
      <c r="N5260"/>
      <c r="O5260"/>
      <c r="P5260"/>
      <c r="S5260"/>
    </row>
    <row r="5261" spans="1:20" x14ac:dyDescent="0.3">
      <c r="A5261" s="25"/>
      <c r="B5261"/>
      <c r="C5261"/>
      <c r="D5261"/>
      <c r="E5261"/>
      <c r="F5261"/>
      <c r="G5261"/>
      <c r="H5261" s="14"/>
      <c r="I5261" s="14"/>
      <c r="K5261"/>
      <c r="L5261"/>
      <c r="M5261"/>
      <c r="N5261"/>
      <c r="O5261"/>
      <c r="P5261"/>
      <c r="S5261"/>
    </row>
    <row r="5262" spans="1:20" x14ac:dyDescent="0.3">
      <c r="A5262" s="25"/>
      <c r="B5262"/>
      <c r="C5262"/>
      <c r="D5262"/>
      <c r="E5262"/>
      <c r="F5262"/>
      <c r="G5262"/>
      <c r="H5262" s="14"/>
      <c r="I5262" s="14"/>
      <c r="K5262"/>
      <c r="L5262"/>
      <c r="M5262"/>
      <c r="N5262"/>
      <c r="O5262"/>
      <c r="P5262"/>
      <c r="S5262"/>
      <c r="T5262" s="7"/>
    </row>
    <row r="5263" spans="1:20" x14ac:dyDescent="0.3">
      <c r="A5263" s="25"/>
      <c r="B5263"/>
      <c r="C5263"/>
      <c r="D5263"/>
      <c r="E5263"/>
      <c r="F5263"/>
      <c r="G5263"/>
      <c r="H5263" s="26"/>
      <c r="I5263" s="26"/>
      <c r="K5263"/>
      <c r="L5263"/>
      <c r="M5263"/>
      <c r="N5263"/>
      <c r="O5263"/>
      <c r="P5263"/>
      <c r="S5263"/>
      <c r="T5263" s="7"/>
    </row>
    <row r="5264" spans="1:20" x14ac:dyDescent="0.3">
      <c r="A5264" s="25"/>
      <c r="B5264"/>
      <c r="C5264"/>
      <c r="D5264"/>
      <c r="E5264"/>
      <c r="F5264"/>
      <c r="G5264"/>
      <c r="H5264" s="26"/>
      <c r="I5264" s="26"/>
      <c r="K5264"/>
      <c r="L5264"/>
      <c r="M5264"/>
      <c r="N5264"/>
      <c r="O5264"/>
      <c r="P5264"/>
      <c r="S5264"/>
    </row>
    <row r="5265" spans="1:19" x14ac:dyDescent="0.3">
      <c r="A5265" s="25"/>
      <c r="B5265"/>
      <c r="C5265"/>
      <c r="D5265"/>
      <c r="E5265"/>
      <c r="F5265"/>
      <c r="G5265"/>
      <c r="H5265" s="26"/>
      <c r="I5265" s="26"/>
      <c r="K5265"/>
      <c r="L5265"/>
      <c r="M5265"/>
      <c r="N5265"/>
      <c r="O5265"/>
      <c r="P5265"/>
      <c r="S5265"/>
    </row>
    <row r="5266" spans="1:19" x14ac:dyDescent="0.3">
      <c r="A5266" s="25"/>
      <c r="B5266"/>
      <c r="C5266"/>
      <c r="D5266"/>
      <c r="E5266"/>
      <c r="F5266"/>
      <c r="G5266"/>
      <c r="H5266" s="26"/>
      <c r="I5266" s="26"/>
      <c r="K5266"/>
      <c r="L5266"/>
      <c r="M5266"/>
      <c r="N5266"/>
      <c r="O5266"/>
      <c r="P5266"/>
      <c r="S5266"/>
    </row>
    <row r="5267" spans="1:19" x14ac:dyDescent="0.3">
      <c r="A5267" s="25"/>
      <c r="B5267"/>
      <c r="C5267"/>
      <c r="D5267"/>
      <c r="E5267"/>
      <c r="F5267"/>
      <c r="G5267"/>
      <c r="H5267" s="26"/>
      <c r="I5267" s="26"/>
      <c r="K5267"/>
      <c r="L5267"/>
      <c r="M5267"/>
      <c r="N5267"/>
      <c r="O5267"/>
      <c r="P5267"/>
      <c r="S5267"/>
    </row>
    <row r="5268" spans="1:19" x14ac:dyDescent="0.3">
      <c r="A5268" s="25"/>
      <c r="B5268"/>
      <c r="C5268"/>
      <c r="D5268"/>
      <c r="E5268"/>
      <c r="F5268"/>
      <c r="G5268"/>
      <c r="H5268" s="26"/>
      <c r="I5268" s="26"/>
      <c r="K5268"/>
      <c r="L5268"/>
      <c r="M5268"/>
      <c r="N5268"/>
      <c r="O5268"/>
      <c r="P5268"/>
      <c r="S5268"/>
    </row>
    <row r="5269" spans="1:19" x14ac:dyDescent="0.3">
      <c r="A5269" s="25"/>
      <c r="B5269"/>
      <c r="C5269"/>
      <c r="D5269"/>
      <c r="E5269"/>
      <c r="F5269"/>
      <c r="G5269"/>
      <c r="H5269" s="26"/>
      <c r="I5269" s="26"/>
      <c r="K5269"/>
      <c r="L5269"/>
      <c r="M5269"/>
      <c r="N5269"/>
      <c r="O5269"/>
      <c r="P5269"/>
      <c r="S5269"/>
    </row>
    <row r="5270" spans="1:19" x14ac:dyDescent="0.3">
      <c r="A5270" s="25"/>
      <c r="B5270"/>
      <c r="C5270"/>
      <c r="D5270"/>
      <c r="E5270"/>
      <c r="F5270"/>
      <c r="G5270"/>
      <c r="H5270" s="26"/>
      <c r="I5270" s="26"/>
      <c r="K5270"/>
      <c r="L5270"/>
      <c r="M5270"/>
      <c r="N5270"/>
      <c r="O5270"/>
      <c r="P5270"/>
      <c r="S5270"/>
    </row>
    <row r="5271" spans="1:19" x14ac:dyDescent="0.3">
      <c r="A5271" s="25"/>
      <c r="B5271"/>
      <c r="C5271"/>
      <c r="D5271"/>
      <c r="E5271"/>
      <c r="F5271"/>
      <c r="G5271"/>
      <c r="H5271" s="26"/>
      <c r="I5271" s="26"/>
      <c r="K5271"/>
      <c r="L5271"/>
      <c r="M5271"/>
      <c r="N5271"/>
      <c r="O5271"/>
      <c r="P5271"/>
      <c r="S5271"/>
    </row>
    <row r="5272" spans="1:19" x14ac:dyDescent="0.3">
      <c r="A5272" s="25"/>
      <c r="B5272"/>
      <c r="C5272"/>
      <c r="D5272"/>
      <c r="E5272"/>
      <c r="F5272"/>
      <c r="G5272"/>
      <c r="H5272" s="26"/>
      <c r="I5272" s="26"/>
      <c r="K5272"/>
      <c r="L5272"/>
      <c r="M5272"/>
      <c r="N5272"/>
      <c r="O5272"/>
      <c r="P5272"/>
      <c r="S5272"/>
    </row>
    <row r="5273" spans="1:19" x14ac:dyDescent="0.3">
      <c r="A5273" s="25"/>
      <c r="B5273"/>
      <c r="C5273"/>
      <c r="D5273"/>
      <c r="E5273"/>
      <c r="F5273"/>
      <c r="G5273"/>
      <c r="H5273" s="26"/>
      <c r="I5273" s="26"/>
      <c r="K5273"/>
      <c r="L5273"/>
      <c r="M5273"/>
      <c r="N5273"/>
      <c r="O5273"/>
      <c r="P5273"/>
      <c r="S5273"/>
    </row>
    <row r="5274" spans="1:19" x14ac:dyDescent="0.3">
      <c r="A5274" s="25"/>
      <c r="B5274"/>
      <c r="C5274"/>
      <c r="D5274"/>
      <c r="E5274"/>
      <c r="F5274"/>
      <c r="G5274"/>
      <c r="H5274" s="26"/>
      <c r="I5274" s="26"/>
      <c r="K5274"/>
      <c r="L5274"/>
      <c r="M5274"/>
      <c r="N5274"/>
      <c r="O5274"/>
      <c r="P5274"/>
      <c r="S5274"/>
    </row>
    <row r="5275" spans="1:19" x14ac:dyDescent="0.3">
      <c r="A5275" s="25"/>
      <c r="B5275"/>
      <c r="C5275"/>
      <c r="D5275"/>
      <c r="E5275"/>
      <c r="F5275"/>
      <c r="G5275"/>
      <c r="H5275" s="26"/>
      <c r="I5275" s="26"/>
      <c r="K5275"/>
      <c r="L5275"/>
      <c r="M5275"/>
      <c r="N5275"/>
      <c r="O5275"/>
      <c r="P5275"/>
      <c r="S5275"/>
    </row>
    <row r="5276" spans="1:19" x14ac:dyDescent="0.3">
      <c r="A5276" s="25"/>
      <c r="B5276"/>
      <c r="C5276"/>
      <c r="D5276"/>
      <c r="E5276"/>
      <c r="F5276"/>
      <c r="G5276"/>
      <c r="H5276" s="26"/>
      <c r="I5276" s="26"/>
      <c r="K5276"/>
      <c r="L5276"/>
      <c r="M5276"/>
      <c r="N5276"/>
      <c r="O5276"/>
      <c r="P5276"/>
      <c r="S5276"/>
    </row>
    <row r="5277" spans="1:19" x14ac:dyDescent="0.3">
      <c r="A5277" s="25"/>
      <c r="B5277"/>
      <c r="C5277"/>
      <c r="D5277"/>
      <c r="E5277"/>
      <c r="F5277"/>
      <c r="G5277"/>
      <c r="H5277" s="26"/>
      <c r="I5277" s="26"/>
      <c r="K5277"/>
      <c r="L5277"/>
      <c r="M5277"/>
      <c r="N5277"/>
      <c r="O5277"/>
      <c r="P5277"/>
      <c r="S5277"/>
    </row>
    <row r="5278" spans="1:19" x14ac:dyDescent="0.3">
      <c r="A5278" s="25"/>
      <c r="B5278"/>
      <c r="C5278"/>
      <c r="D5278"/>
      <c r="E5278"/>
      <c r="F5278"/>
      <c r="G5278"/>
      <c r="H5278" s="14"/>
      <c r="I5278" s="14"/>
      <c r="K5278"/>
      <c r="L5278"/>
      <c r="M5278"/>
      <c r="N5278"/>
      <c r="O5278"/>
      <c r="P5278"/>
      <c r="S5278"/>
    </row>
    <row r="5279" spans="1:19" x14ac:dyDescent="0.3">
      <c r="A5279" s="25"/>
      <c r="B5279"/>
      <c r="C5279"/>
      <c r="D5279"/>
      <c r="E5279"/>
      <c r="F5279"/>
      <c r="G5279"/>
      <c r="H5279" s="14"/>
      <c r="I5279" s="14"/>
      <c r="K5279"/>
      <c r="L5279"/>
      <c r="M5279"/>
      <c r="N5279"/>
      <c r="O5279"/>
      <c r="P5279"/>
      <c r="S5279"/>
    </row>
    <row r="5280" spans="1:19" x14ac:dyDescent="0.3">
      <c r="A5280" s="25"/>
      <c r="B5280"/>
      <c r="C5280"/>
      <c r="D5280"/>
      <c r="E5280"/>
      <c r="F5280"/>
      <c r="G5280"/>
      <c r="H5280" s="14"/>
      <c r="I5280" s="14"/>
      <c r="K5280"/>
      <c r="L5280"/>
      <c r="M5280"/>
      <c r="N5280"/>
      <c r="O5280"/>
      <c r="P5280"/>
      <c r="S5280"/>
    </row>
    <row r="5281" spans="1:20" x14ac:dyDescent="0.3">
      <c r="A5281" s="25"/>
      <c r="B5281"/>
      <c r="C5281"/>
      <c r="D5281"/>
      <c r="E5281"/>
      <c r="F5281"/>
      <c r="G5281"/>
      <c r="H5281" s="14"/>
      <c r="I5281" s="14"/>
      <c r="K5281"/>
      <c r="L5281"/>
      <c r="M5281"/>
      <c r="N5281"/>
      <c r="O5281"/>
      <c r="P5281"/>
      <c r="S5281"/>
    </row>
    <row r="5282" spans="1:20" x14ac:dyDescent="0.3">
      <c r="A5282" s="25"/>
      <c r="B5282"/>
      <c r="C5282"/>
      <c r="D5282"/>
      <c r="E5282"/>
      <c r="F5282"/>
      <c r="G5282"/>
      <c r="H5282" s="14"/>
      <c r="I5282" s="14"/>
      <c r="K5282"/>
      <c r="L5282"/>
      <c r="M5282"/>
      <c r="N5282"/>
      <c r="O5282"/>
      <c r="P5282"/>
      <c r="S5282"/>
      <c r="T5282" s="7"/>
    </row>
    <row r="5283" spans="1:20" x14ac:dyDescent="0.3">
      <c r="A5283" s="25"/>
      <c r="B5283"/>
      <c r="C5283"/>
      <c r="D5283"/>
      <c r="E5283"/>
      <c r="F5283"/>
      <c r="G5283"/>
      <c r="H5283" s="26"/>
      <c r="I5283" s="26"/>
      <c r="K5283"/>
      <c r="L5283"/>
      <c r="M5283"/>
      <c r="N5283"/>
      <c r="O5283"/>
      <c r="P5283"/>
      <c r="S5283"/>
      <c r="T5283" s="7"/>
    </row>
    <row r="5284" spans="1:20" x14ac:dyDescent="0.3">
      <c r="A5284" s="25"/>
      <c r="B5284"/>
      <c r="C5284"/>
      <c r="D5284"/>
      <c r="E5284"/>
      <c r="F5284"/>
      <c r="G5284"/>
      <c r="H5284" s="26"/>
      <c r="I5284" s="26"/>
      <c r="K5284"/>
      <c r="L5284"/>
      <c r="M5284"/>
      <c r="N5284"/>
      <c r="O5284"/>
      <c r="P5284"/>
      <c r="S5284"/>
      <c r="T5284" s="7"/>
    </row>
    <row r="5285" spans="1:20" x14ac:dyDescent="0.3">
      <c r="A5285" s="25"/>
      <c r="B5285"/>
      <c r="C5285"/>
      <c r="D5285"/>
      <c r="E5285"/>
      <c r="F5285"/>
      <c r="G5285"/>
      <c r="H5285" s="26"/>
      <c r="I5285" s="26"/>
      <c r="K5285"/>
      <c r="L5285"/>
      <c r="M5285"/>
      <c r="N5285"/>
      <c r="O5285"/>
      <c r="P5285"/>
      <c r="S5285"/>
      <c r="T5285" s="7"/>
    </row>
    <row r="5286" spans="1:20" x14ac:dyDescent="0.3">
      <c r="A5286" s="25"/>
      <c r="B5286"/>
      <c r="C5286"/>
      <c r="D5286"/>
      <c r="E5286"/>
      <c r="F5286"/>
      <c r="G5286"/>
      <c r="H5286" s="26"/>
      <c r="I5286" s="26"/>
      <c r="K5286"/>
      <c r="L5286"/>
      <c r="M5286"/>
      <c r="N5286"/>
      <c r="O5286"/>
      <c r="P5286"/>
      <c r="S5286"/>
    </row>
    <row r="5287" spans="1:20" x14ac:dyDescent="0.3">
      <c r="A5287" s="25"/>
      <c r="B5287"/>
      <c r="C5287"/>
      <c r="D5287"/>
      <c r="E5287"/>
      <c r="F5287"/>
      <c r="G5287"/>
      <c r="H5287" s="26"/>
      <c r="I5287" s="26"/>
      <c r="K5287"/>
      <c r="L5287"/>
      <c r="M5287"/>
      <c r="N5287"/>
      <c r="O5287"/>
      <c r="P5287"/>
      <c r="S5287"/>
    </row>
    <row r="5288" spans="1:20" x14ac:dyDescent="0.3">
      <c r="A5288" s="25"/>
      <c r="B5288"/>
      <c r="C5288"/>
      <c r="D5288"/>
      <c r="E5288"/>
      <c r="F5288"/>
      <c r="G5288"/>
      <c r="H5288" s="14"/>
      <c r="I5288" s="14"/>
      <c r="K5288"/>
      <c r="L5288"/>
      <c r="M5288"/>
      <c r="N5288"/>
      <c r="O5288"/>
      <c r="P5288"/>
      <c r="S5288"/>
    </row>
    <row r="5289" spans="1:20" x14ac:dyDescent="0.3">
      <c r="A5289" s="25"/>
      <c r="B5289"/>
      <c r="C5289"/>
      <c r="D5289"/>
      <c r="E5289"/>
      <c r="F5289"/>
      <c r="G5289"/>
      <c r="H5289" s="14"/>
      <c r="I5289" s="14"/>
      <c r="K5289"/>
      <c r="L5289"/>
      <c r="M5289"/>
      <c r="N5289"/>
      <c r="O5289"/>
      <c r="P5289"/>
      <c r="S5289"/>
    </row>
    <row r="5290" spans="1:20" x14ac:dyDescent="0.3">
      <c r="A5290" s="25"/>
      <c r="B5290"/>
      <c r="C5290"/>
      <c r="D5290"/>
      <c r="E5290"/>
      <c r="F5290"/>
      <c r="G5290"/>
      <c r="H5290" s="14"/>
      <c r="I5290" s="14"/>
      <c r="K5290"/>
      <c r="L5290"/>
      <c r="M5290"/>
      <c r="N5290"/>
      <c r="O5290"/>
      <c r="P5290"/>
      <c r="S5290"/>
    </row>
    <row r="5291" spans="1:20" x14ac:dyDescent="0.3">
      <c r="A5291" s="25"/>
      <c r="B5291"/>
      <c r="C5291"/>
      <c r="D5291"/>
      <c r="E5291"/>
      <c r="F5291"/>
      <c r="G5291"/>
      <c r="H5291" s="14"/>
      <c r="I5291" s="14"/>
      <c r="K5291"/>
      <c r="L5291"/>
      <c r="M5291"/>
      <c r="N5291"/>
      <c r="O5291"/>
      <c r="P5291"/>
      <c r="S5291"/>
    </row>
    <row r="5292" spans="1:20" x14ac:dyDescent="0.3">
      <c r="A5292" s="25"/>
      <c r="B5292"/>
      <c r="C5292"/>
      <c r="D5292"/>
      <c r="E5292"/>
      <c r="F5292"/>
      <c r="G5292"/>
      <c r="H5292" s="14"/>
      <c r="I5292" s="14"/>
      <c r="K5292"/>
      <c r="L5292"/>
      <c r="M5292"/>
      <c r="N5292"/>
      <c r="O5292"/>
      <c r="P5292"/>
      <c r="S5292"/>
    </row>
    <row r="5293" spans="1:20" x14ac:dyDescent="0.3">
      <c r="A5293" s="25"/>
      <c r="B5293"/>
      <c r="C5293"/>
      <c r="D5293"/>
      <c r="E5293"/>
      <c r="F5293"/>
      <c r="G5293"/>
      <c r="H5293" s="26"/>
      <c r="I5293" s="26"/>
      <c r="K5293"/>
      <c r="L5293"/>
      <c r="M5293"/>
      <c r="N5293"/>
      <c r="O5293"/>
      <c r="P5293"/>
      <c r="S5293"/>
    </row>
    <row r="5294" spans="1:20" x14ac:dyDescent="0.3">
      <c r="A5294" s="25"/>
      <c r="B5294"/>
      <c r="C5294"/>
      <c r="D5294"/>
      <c r="E5294"/>
      <c r="F5294"/>
      <c r="G5294"/>
      <c r="H5294" s="26"/>
      <c r="I5294" s="26"/>
      <c r="K5294"/>
      <c r="L5294"/>
      <c r="M5294"/>
      <c r="N5294"/>
      <c r="O5294"/>
      <c r="P5294"/>
      <c r="S5294"/>
    </row>
    <row r="5295" spans="1:20" x14ac:dyDescent="0.3">
      <c r="A5295" s="25"/>
      <c r="B5295"/>
      <c r="C5295"/>
      <c r="D5295"/>
      <c r="E5295"/>
      <c r="F5295"/>
      <c r="G5295"/>
      <c r="H5295" s="26"/>
      <c r="I5295" s="26"/>
      <c r="K5295"/>
      <c r="L5295"/>
      <c r="M5295"/>
      <c r="N5295"/>
      <c r="O5295"/>
      <c r="P5295"/>
      <c r="S5295"/>
    </row>
    <row r="5296" spans="1:20" x14ac:dyDescent="0.3">
      <c r="A5296" s="25"/>
      <c r="B5296"/>
      <c r="C5296"/>
      <c r="D5296"/>
      <c r="E5296"/>
      <c r="F5296"/>
      <c r="G5296"/>
      <c r="H5296" s="26"/>
      <c r="I5296" s="26"/>
      <c r="K5296"/>
      <c r="L5296"/>
      <c r="M5296"/>
      <c r="N5296"/>
      <c r="O5296"/>
      <c r="P5296"/>
      <c r="S5296"/>
    </row>
    <row r="5297" spans="1:19" x14ac:dyDescent="0.3">
      <c r="A5297" s="25"/>
      <c r="B5297"/>
      <c r="C5297"/>
      <c r="D5297"/>
      <c r="E5297"/>
      <c r="F5297"/>
      <c r="G5297"/>
      <c r="H5297" s="26"/>
      <c r="I5297" s="26"/>
      <c r="K5297"/>
      <c r="L5297"/>
      <c r="M5297"/>
      <c r="N5297"/>
      <c r="O5297"/>
      <c r="P5297"/>
      <c r="S5297"/>
    </row>
    <row r="5298" spans="1:19" x14ac:dyDescent="0.3">
      <c r="A5298" s="25"/>
      <c r="B5298"/>
      <c r="C5298"/>
      <c r="D5298"/>
      <c r="E5298"/>
      <c r="F5298"/>
      <c r="G5298"/>
      <c r="H5298" s="26"/>
      <c r="I5298" s="26"/>
      <c r="K5298"/>
      <c r="L5298"/>
      <c r="M5298"/>
      <c r="N5298"/>
      <c r="O5298"/>
      <c r="P5298"/>
      <c r="S5298"/>
    </row>
    <row r="5299" spans="1:19" x14ac:dyDescent="0.3">
      <c r="A5299" s="25"/>
      <c r="B5299"/>
      <c r="C5299"/>
      <c r="D5299"/>
      <c r="E5299"/>
      <c r="F5299"/>
      <c r="G5299"/>
      <c r="H5299" s="26"/>
      <c r="I5299" s="26"/>
      <c r="K5299"/>
      <c r="L5299"/>
      <c r="M5299"/>
      <c r="N5299"/>
      <c r="O5299"/>
      <c r="P5299"/>
      <c r="S5299"/>
    </row>
    <row r="5300" spans="1:19" x14ac:dyDescent="0.3">
      <c r="A5300" s="25"/>
      <c r="B5300"/>
      <c r="C5300"/>
      <c r="D5300"/>
      <c r="E5300"/>
      <c r="F5300"/>
      <c r="G5300"/>
      <c r="H5300" s="26"/>
      <c r="I5300" s="26"/>
      <c r="K5300"/>
      <c r="L5300"/>
      <c r="M5300"/>
      <c r="N5300"/>
      <c r="O5300"/>
      <c r="P5300"/>
      <c r="S5300"/>
    </row>
    <row r="5301" spans="1:19" x14ac:dyDescent="0.3">
      <c r="A5301" s="25"/>
      <c r="B5301"/>
      <c r="C5301"/>
      <c r="D5301"/>
      <c r="E5301"/>
      <c r="F5301"/>
      <c r="G5301"/>
      <c r="H5301" s="26"/>
      <c r="I5301" s="26"/>
      <c r="K5301"/>
      <c r="L5301"/>
      <c r="M5301"/>
      <c r="N5301"/>
      <c r="O5301"/>
      <c r="P5301"/>
      <c r="S5301"/>
    </row>
    <row r="5302" spans="1:19" x14ac:dyDescent="0.3">
      <c r="A5302" s="25"/>
      <c r="B5302"/>
      <c r="C5302"/>
      <c r="D5302"/>
      <c r="E5302"/>
      <c r="F5302"/>
      <c r="G5302"/>
      <c r="H5302" s="26"/>
      <c r="I5302" s="26"/>
      <c r="K5302"/>
      <c r="L5302"/>
      <c r="M5302"/>
      <c r="N5302"/>
      <c r="O5302"/>
      <c r="P5302"/>
      <c r="S5302"/>
    </row>
    <row r="5303" spans="1:19" x14ac:dyDescent="0.3">
      <c r="A5303" s="25"/>
      <c r="B5303"/>
      <c r="C5303"/>
      <c r="D5303"/>
      <c r="E5303"/>
      <c r="F5303"/>
      <c r="G5303"/>
      <c r="H5303" s="26"/>
      <c r="I5303" s="26"/>
      <c r="K5303"/>
      <c r="L5303"/>
      <c r="M5303"/>
      <c r="N5303"/>
      <c r="O5303"/>
      <c r="P5303"/>
      <c r="S5303"/>
    </row>
    <row r="5304" spans="1:19" x14ac:dyDescent="0.3">
      <c r="A5304" s="25"/>
      <c r="B5304"/>
      <c r="C5304"/>
      <c r="D5304"/>
      <c r="E5304"/>
      <c r="F5304"/>
      <c r="G5304"/>
      <c r="H5304" s="26"/>
      <c r="I5304" s="26"/>
      <c r="K5304"/>
      <c r="L5304"/>
      <c r="M5304"/>
      <c r="N5304"/>
      <c r="O5304"/>
      <c r="P5304"/>
      <c r="S5304"/>
    </row>
    <row r="5305" spans="1:19" x14ac:dyDescent="0.3">
      <c r="A5305" s="25"/>
      <c r="B5305"/>
      <c r="C5305"/>
      <c r="D5305"/>
      <c r="E5305"/>
      <c r="F5305"/>
      <c r="G5305"/>
      <c r="H5305" s="26"/>
      <c r="I5305" s="26"/>
      <c r="K5305"/>
      <c r="L5305"/>
      <c r="M5305"/>
      <c r="N5305"/>
      <c r="O5305"/>
      <c r="P5305"/>
      <c r="S5305"/>
    </row>
    <row r="5306" spans="1:19" x14ac:dyDescent="0.3">
      <c r="A5306" s="25"/>
      <c r="B5306"/>
      <c r="C5306"/>
      <c r="D5306"/>
      <c r="E5306"/>
      <c r="F5306"/>
      <c r="G5306"/>
      <c r="H5306" s="26"/>
      <c r="I5306" s="26"/>
      <c r="K5306"/>
      <c r="L5306"/>
      <c r="M5306"/>
      <c r="N5306"/>
      <c r="O5306"/>
      <c r="P5306"/>
      <c r="S5306"/>
    </row>
    <row r="5307" spans="1:19" x14ac:dyDescent="0.3">
      <c r="A5307" s="25"/>
      <c r="B5307"/>
      <c r="C5307"/>
      <c r="D5307"/>
      <c r="E5307"/>
      <c r="F5307"/>
      <c r="G5307"/>
      <c r="H5307" s="26"/>
      <c r="I5307" s="26"/>
      <c r="K5307"/>
      <c r="L5307"/>
      <c r="M5307"/>
      <c r="N5307"/>
      <c r="O5307"/>
      <c r="P5307"/>
      <c r="S5307"/>
    </row>
    <row r="5308" spans="1:19" x14ac:dyDescent="0.3">
      <c r="A5308" s="25"/>
      <c r="B5308"/>
      <c r="C5308"/>
      <c r="D5308"/>
      <c r="E5308"/>
      <c r="F5308"/>
      <c r="G5308"/>
      <c r="H5308" s="26"/>
      <c r="I5308" s="26"/>
      <c r="K5308"/>
      <c r="L5308"/>
      <c r="M5308"/>
      <c r="N5308"/>
      <c r="O5308"/>
      <c r="P5308"/>
      <c r="S5308"/>
    </row>
    <row r="5309" spans="1:19" x14ac:dyDescent="0.3">
      <c r="A5309" s="25"/>
      <c r="B5309"/>
      <c r="C5309"/>
      <c r="D5309"/>
      <c r="E5309"/>
      <c r="F5309"/>
      <c r="G5309"/>
      <c r="H5309" s="26"/>
      <c r="I5309" s="26"/>
      <c r="K5309"/>
      <c r="L5309"/>
      <c r="M5309"/>
      <c r="N5309"/>
      <c r="O5309"/>
      <c r="P5309"/>
      <c r="S5309"/>
    </row>
    <row r="5310" spans="1:19" x14ac:dyDescent="0.3">
      <c r="A5310" s="25"/>
      <c r="B5310"/>
      <c r="C5310"/>
      <c r="D5310"/>
      <c r="E5310"/>
      <c r="F5310"/>
      <c r="G5310"/>
      <c r="H5310" s="26"/>
      <c r="I5310" s="26"/>
      <c r="K5310"/>
      <c r="L5310"/>
      <c r="M5310"/>
      <c r="N5310"/>
      <c r="O5310"/>
      <c r="P5310"/>
      <c r="S5310"/>
    </row>
    <row r="5311" spans="1:19" x14ac:dyDescent="0.3">
      <c r="A5311" s="25"/>
      <c r="B5311"/>
      <c r="C5311"/>
      <c r="D5311"/>
      <c r="E5311"/>
      <c r="F5311"/>
      <c r="G5311"/>
      <c r="H5311" s="26"/>
      <c r="I5311" s="26"/>
      <c r="K5311"/>
      <c r="L5311"/>
      <c r="M5311"/>
      <c r="N5311"/>
      <c r="O5311"/>
      <c r="P5311"/>
      <c r="S5311"/>
    </row>
    <row r="5312" spans="1:19" x14ac:dyDescent="0.3">
      <c r="A5312" s="25"/>
      <c r="B5312"/>
      <c r="C5312"/>
      <c r="D5312"/>
      <c r="E5312"/>
      <c r="F5312"/>
      <c r="G5312"/>
      <c r="H5312" s="14"/>
      <c r="I5312" s="14"/>
      <c r="K5312"/>
      <c r="L5312"/>
      <c r="M5312"/>
      <c r="N5312"/>
      <c r="O5312"/>
      <c r="P5312"/>
      <c r="S5312"/>
    </row>
    <row r="5313" spans="1:19" x14ac:dyDescent="0.3">
      <c r="A5313" s="25"/>
      <c r="B5313"/>
      <c r="C5313"/>
      <c r="D5313"/>
      <c r="E5313"/>
      <c r="F5313"/>
      <c r="G5313"/>
      <c r="H5313" s="26"/>
      <c r="I5313" s="26"/>
      <c r="K5313"/>
      <c r="L5313"/>
      <c r="M5313"/>
      <c r="N5313"/>
      <c r="O5313"/>
      <c r="P5313"/>
      <c r="S5313"/>
    </row>
    <row r="5314" spans="1:19" x14ac:dyDescent="0.3">
      <c r="A5314" s="25"/>
      <c r="B5314"/>
      <c r="C5314"/>
      <c r="D5314"/>
      <c r="E5314"/>
      <c r="F5314"/>
      <c r="G5314"/>
      <c r="H5314" s="26"/>
      <c r="I5314" s="26"/>
      <c r="K5314"/>
      <c r="L5314"/>
      <c r="M5314"/>
      <c r="N5314"/>
      <c r="O5314"/>
      <c r="P5314"/>
      <c r="S5314"/>
    </row>
    <row r="5315" spans="1:19" x14ac:dyDescent="0.3">
      <c r="A5315" s="25"/>
      <c r="B5315"/>
      <c r="C5315"/>
      <c r="D5315"/>
      <c r="E5315"/>
      <c r="F5315"/>
      <c r="G5315"/>
      <c r="H5315" s="26"/>
      <c r="I5315" s="26"/>
      <c r="K5315"/>
      <c r="L5315"/>
      <c r="M5315"/>
      <c r="N5315"/>
      <c r="O5315"/>
      <c r="P5315"/>
      <c r="S5315"/>
    </row>
    <row r="5316" spans="1:19" x14ac:dyDescent="0.3">
      <c r="A5316" s="25"/>
      <c r="B5316"/>
      <c r="C5316"/>
      <c r="D5316"/>
      <c r="E5316"/>
      <c r="F5316"/>
      <c r="G5316"/>
      <c r="H5316" s="26"/>
      <c r="I5316" s="26"/>
      <c r="K5316"/>
      <c r="L5316"/>
      <c r="M5316"/>
      <c r="N5316"/>
      <c r="O5316"/>
      <c r="P5316"/>
      <c r="S5316"/>
    </row>
    <row r="5317" spans="1:19" x14ac:dyDescent="0.3">
      <c r="A5317" s="25"/>
      <c r="B5317"/>
      <c r="C5317"/>
      <c r="D5317"/>
      <c r="E5317"/>
      <c r="F5317"/>
      <c r="G5317"/>
      <c r="H5317" s="26"/>
      <c r="I5317" s="26"/>
      <c r="K5317"/>
      <c r="L5317"/>
      <c r="M5317"/>
      <c r="N5317"/>
      <c r="O5317"/>
      <c r="P5317"/>
      <c r="S5317"/>
    </row>
    <row r="5318" spans="1:19" x14ac:dyDescent="0.3">
      <c r="A5318" s="25"/>
      <c r="B5318"/>
      <c r="C5318"/>
      <c r="D5318"/>
      <c r="E5318"/>
      <c r="F5318"/>
      <c r="G5318"/>
      <c r="H5318" s="14"/>
      <c r="I5318" s="14"/>
      <c r="K5318"/>
      <c r="L5318"/>
      <c r="M5318"/>
      <c r="N5318"/>
      <c r="O5318"/>
      <c r="P5318"/>
      <c r="S5318"/>
    </row>
    <row r="5319" spans="1:19" x14ac:dyDescent="0.3">
      <c r="A5319" s="25"/>
      <c r="B5319"/>
      <c r="C5319"/>
      <c r="D5319"/>
      <c r="E5319"/>
      <c r="F5319"/>
      <c r="G5319"/>
      <c r="H5319" s="14"/>
      <c r="I5319" s="14"/>
      <c r="K5319"/>
      <c r="L5319"/>
      <c r="M5319"/>
      <c r="N5319"/>
      <c r="O5319"/>
      <c r="P5319"/>
      <c r="S5319"/>
    </row>
    <row r="5320" spans="1:19" x14ac:dyDescent="0.3">
      <c r="A5320" s="25"/>
      <c r="B5320"/>
      <c r="C5320"/>
      <c r="D5320"/>
      <c r="E5320"/>
      <c r="F5320"/>
      <c r="G5320"/>
      <c r="H5320" s="14"/>
      <c r="I5320" s="14"/>
      <c r="K5320"/>
      <c r="L5320"/>
      <c r="M5320"/>
      <c r="N5320"/>
      <c r="O5320"/>
      <c r="P5320"/>
      <c r="S5320"/>
    </row>
    <row r="5321" spans="1:19" x14ac:dyDescent="0.3">
      <c r="A5321" s="25"/>
      <c r="B5321"/>
      <c r="C5321"/>
      <c r="D5321"/>
      <c r="E5321"/>
      <c r="F5321"/>
      <c r="G5321"/>
      <c r="H5321" s="14"/>
      <c r="I5321" s="14"/>
      <c r="K5321"/>
      <c r="L5321"/>
      <c r="M5321"/>
      <c r="N5321"/>
      <c r="O5321"/>
      <c r="P5321"/>
      <c r="S5321"/>
    </row>
    <row r="5322" spans="1:19" x14ac:dyDescent="0.3">
      <c r="A5322" s="25"/>
      <c r="B5322"/>
      <c r="C5322"/>
      <c r="D5322"/>
      <c r="E5322"/>
      <c r="F5322"/>
      <c r="G5322"/>
      <c r="H5322" s="14"/>
      <c r="I5322" s="14"/>
      <c r="K5322"/>
      <c r="L5322"/>
      <c r="M5322"/>
      <c r="N5322"/>
      <c r="O5322"/>
      <c r="P5322"/>
      <c r="S5322"/>
    </row>
    <row r="5323" spans="1:19" x14ac:dyDescent="0.3">
      <c r="A5323" s="25"/>
      <c r="B5323"/>
      <c r="C5323"/>
      <c r="D5323"/>
      <c r="E5323"/>
      <c r="F5323"/>
      <c r="G5323"/>
      <c r="H5323" s="14"/>
      <c r="I5323" s="14"/>
      <c r="K5323"/>
      <c r="L5323"/>
      <c r="M5323"/>
      <c r="N5323"/>
      <c r="O5323"/>
      <c r="P5323"/>
      <c r="S5323"/>
    </row>
    <row r="5324" spans="1:19" x14ac:dyDescent="0.3">
      <c r="A5324" s="25"/>
      <c r="B5324"/>
      <c r="C5324"/>
      <c r="D5324"/>
      <c r="E5324"/>
      <c r="F5324"/>
      <c r="G5324"/>
      <c r="H5324" s="14"/>
      <c r="I5324" s="14"/>
      <c r="K5324"/>
      <c r="L5324"/>
      <c r="M5324"/>
      <c r="N5324"/>
      <c r="O5324"/>
      <c r="P5324"/>
      <c r="S5324"/>
    </row>
    <row r="5325" spans="1:19" x14ac:dyDescent="0.3">
      <c r="A5325" s="25"/>
      <c r="B5325"/>
      <c r="C5325"/>
      <c r="D5325"/>
      <c r="E5325"/>
      <c r="F5325"/>
      <c r="G5325"/>
      <c r="H5325"/>
      <c r="I5325" s="14"/>
      <c r="K5325"/>
      <c r="L5325"/>
      <c r="M5325"/>
      <c r="N5325"/>
      <c r="O5325"/>
      <c r="P5325"/>
      <c r="S5325"/>
    </row>
    <row r="5326" spans="1:19" x14ac:dyDescent="0.3">
      <c r="A5326" s="25"/>
      <c r="B5326"/>
      <c r="C5326"/>
      <c r="D5326"/>
      <c r="E5326"/>
      <c r="F5326"/>
      <c r="G5326"/>
      <c r="H5326" s="14"/>
      <c r="I5326" s="14"/>
      <c r="K5326"/>
      <c r="L5326"/>
      <c r="M5326"/>
      <c r="N5326"/>
      <c r="O5326"/>
      <c r="P5326"/>
      <c r="S5326"/>
    </row>
    <row r="5327" spans="1:19" x14ac:dyDescent="0.3">
      <c r="A5327" s="25"/>
      <c r="B5327"/>
      <c r="C5327"/>
      <c r="D5327"/>
      <c r="E5327"/>
      <c r="F5327"/>
      <c r="G5327"/>
      <c r="H5327" s="14"/>
      <c r="I5327" s="14"/>
      <c r="K5327"/>
      <c r="L5327"/>
      <c r="M5327"/>
      <c r="N5327"/>
      <c r="O5327"/>
      <c r="P5327"/>
      <c r="S5327"/>
    </row>
    <row r="5328" spans="1:19" x14ac:dyDescent="0.3">
      <c r="A5328" s="25"/>
      <c r="B5328"/>
      <c r="C5328"/>
      <c r="D5328"/>
      <c r="E5328"/>
      <c r="F5328"/>
      <c r="G5328"/>
      <c r="H5328" s="26"/>
      <c r="I5328" s="26"/>
      <c r="K5328"/>
      <c r="L5328"/>
      <c r="M5328"/>
      <c r="N5328"/>
      <c r="O5328"/>
      <c r="P5328"/>
      <c r="S5328"/>
    </row>
    <row r="5329" spans="1:20" x14ac:dyDescent="0.3">
      <c r="A5329" s="25"/>
      <c r="B5329"/>
      <c r="C5329"/>
      <c r="D5329"/>
      <c r="E5329"/>
      <c r="F5329"/>
      <c r="G5329"/>
      <c r="H5329" s="26"/>
      <c r="I5329" s="26"/>
      <c r="K5329"/>
      <c r="L5329"/>
      <c r="M5329"/>
      <c r="N5329"/>
      <c r="O5329"/>
      <c r="P5329"/>
      <c r="S5329"/>
    </row>
    <row r="5330" spans="1:20" x14ac:dyDescent="0.3">
      <c r="A5330" s="25"/>
      <c r="B5330"/>
      <c r="C5330"/>
      <c r="D5330"/>
      <c r="E5330"/>
      <c r="F5330"/>
      <c r="G5330"/>
      <c r="H5330" s="26"/>
      <c r="I5330" s="26"/>
      <c r="K5330"/>
      <c r="L5330"/>
      <c r="M5330"/>
      <c r="N5330"/>
      <c r="O5330"/>
      <c r="P5330"/>
      <c r="S5330"/>
    </row>
    <row r="5331" spans="1:20" x14ac:dyDescent="0.3">
      <c r="A5331" s="25"/>
      <c r="B5331"/>
      <c r="C5331"/>
      <c r="D5331"/>
      <c r="E5331"/>
      <c r="F5331"/>
      <c r="G5331"/>
      <c r="H5331" s="26"/>
      <c r="I5331" s="26"/>
      <c r="K5331"/>
      <c r="L5331"/>
      <c r="M5331"/>
      <c r="N5331"/>
      <c r="O5331"/>
      <c r="P5331"/>
      <c r="S5331"/>
    </row>
    <row r="5332" spans="1:20" x14ac:dyDescent="0.3">
      <c r="A5332" s="25"/>
      <c r="B5332"/>
      <c r="C5332"/>
      <c r="D5332"/>
      <c r="E5332"/>
      <c r="F5332"/>
      <c r="G5332"/>
      <c r="H5332" s="26"/>
      <c r="I5332" s="26"/>
      <c r="K5332"/>
      <c r="L5332"/>
      <c r="M5332"/>
      <c r="N5332"/>
      <c r="O5332"/>
      <c r="P5332"/>
      <c r="S5332"/>
    </row>
    <row r="5333" spans="1:20" x14ac:dyDescent="0.3">
      <c r="A5333" s="25"/>
      <c r="B5333"/>
      <c r="C5333"/>
      <c r="D5333"/>
      <c r="E5333"/>
      <c r="F5333"/>
      <c r="G5333"/>
      <c r="H5333" s="14"/>
      <c r="I5333" s="14"/>
      <c r="K5333"/>
      <c r="L5333"/>
      <c r="M5333"/>
      <c r="N5333"/>
      <c r="O5333"/>
      <c r="P5333"/>
      <c r="S5333"/>
    </row>
    <row r="5334" spans="1:20" x14ac:dyDescent="0.3">
      <c r="A5334" s="25"/>
      <c r="B5334"/>
      <c r="C5334"/>
      <c r="D5334"/>
      <c r="E5334"/>
      <c r="F5334"/>
      <c r="G5334"/>
      <c r="H5334" s="14"/>
      <c r="I5334" s="14"/>
      <c r="K5334"/>
      <c r="L5334"/>
      <c r="M5334"/>
      <c r="N5334"/>
      <c r="O5334"/>
      <c r="P5334"/>
      <c r="S5334"/>
    </row>
    <row r="5335" spans="1:20" x14ac:dyDescent="0.3">
      <c r="A5335" s="25"/>
      <c r="B5335"/>
      <c r="C5335"/>
      <c r="D5335"/>
      <c r="E5335"/>
      <c r="F5335"/>
      <c r="G5335"/>
      <c r="H5335" s="14"/>
      <c r="I5335" s="14"/>
      <c r="K5335"/>
      <c r="L5335"/>
      <c r="M5335"/>
      <c r="N5335"/>
      <c r="O5335"/>
      <c r="P5335"/>
      <c r="S5335"/>
    </row>
    <row r="5336" spans="1:20" x14ac:dyDescent="0.3">
      <c r="A5336" s="25"/>
      <c r="B5336"/>
      <c r="C5336"/>
      <c r="D5336"/>
      <c r="E5336"/>
      <c r="F5336"/>
      <c r="G5336"/>
      <c r="H5336" s="14"/>
      <c r="I5336" s="14"/>
      <c r="K5336"/>
      <c r="L5336"/>
      <c r="M5336"/>
      <c r="N5336"/>
      <c r="O5336"/>
      <c r="P5336"/>
      <c r="S5336"/>
    </row>
    <row r="5337" spans="1:20" x14ac:dyDescent="0.3">
      <c r="A5337" s="25"/>
      <c r="B5337"/>
      <c r="C5337"/>
      <c r="D5337"/>
      <c r="E5337"/>
      <c r="F5337"/>
      <c r="G5337"/>
      <c r="H5337" s="14"/>
      <c r="I5337" s="14"/>
      <c r="K5337"/>
      <c r="L5337"/>
      <c r="M5337"/>
      <c r="N5337"/>
      <c r="O5337"/>
      <c r="P5337"/>
      <c r="S5337"/>
      <c r="T5337" s="7"/>
    </row>
    <row r="5338" spans="1:20" x14ac:dyDescent="0.3">
      <c r="A5338" s="25"/>
      <c r="B5338"/>
      <c r="C5338"/>
      <c r="D5338"/>
      <c r="E5338"/>
      <c r="F5338"/>
      <c r="G5338"/>
      <c r="H5338" s="26"/>
      <c r="I5338" s="26"/>
      <c r="K5338"/>
      <c r="L5338"/>
      <c r="M5338"/>
      <c r="N5338"/>
      <c r="O5338"/>
      <c r="P5338"/>
      <c r="S5338"/>
    </row>
    <row r="5339" spans="1:20" x14ac:dyDescent="0.3">
      <c r="A5339" s="25"/>
      <c r="B5339"/>
      <c r="C5339"/>
      <c r="D5339"/>
      <c r="E5339"/>
      <c r="F5339"/>
      <c r="G5339"/>
      <c r="H5339" s="26"/>
      <c r="I5339" s="26"/>
      <c r="K5339"/>
      <c r="L5339"/>
      <c r="M5339"/>
      <c r="N5339"/>
      <c r="O5339"/>
      <c r="P5339"/>
      <c r="S5339"/>
    </row>
    <row r="5340" spans="1:20" x14ac:dyDescent="0.3">
      <c r="A5340" s="25"/>
      <c r="B5340"/>
      <c r="C5340"/>
      <c r="D5340"/>
      <c r="E5340"/>
      <c r="F5340"/>
      <c r="G5340"/>
      <c r="H5340" s="26"/>
      <c r="I5340" s="26"/>
      <c r="K5340"/>
      <c r="L5340"/>
      <c r="M5340"/>
      <c r="N5340"/>
      <c r="O5340"/>
      <c r="P5340"/>
      <c r="S5340"/>
    </row>
    <row r="5341" spans="1:20" x14ac:dyDescent="0.3">
      <c r="A5341" s="25"/>
      <c r="B5341"/>
      <c r="C5341"/>
      <c r="D5341"/>
      <c r="E5341"/>
      <c r="F5341"/>
      <c r="G5341"/>
      <c r="H5341" s="26"/>
      <c r="I5341" s="26"/>
      <c r="K5341"/>
      <c r="L5341"/>
      <c r="M5341"/>
      <c r="N5341"/>
      <c r="O5341"/>
      <c r="P5341"/>
      <c r="S5341"/>
    </row>
    <row r="5342" spans="1:20" x14ac:dyDescent="0.3">
      <c r="A5342" s="25"/>
      <c r="B5342"/>
      <c r="C5342"/>
      <c r="D5342"/>
      <c r="E5342"/>
      <c r="F5342"/>
      <c r="G5342"/>
      <c r="H5342" s="26"/>
      <c r="I5342" s="26"/>
      <c r="K5342"/>
      <c r="L5342"/>
      <c r="M5342"/>
      <c r="N5342"/>
      <c r="O5342"/>
      <c r="P5342"/>
      <c r="S5342"/>
    </row>
    <row r="5343" spans="1:20" x14ac:dyDescent="0.3">
      <c r="A5343" s="25"/>
      <c r="B5343"/>
      <c r="C5343"/>
      <c r="D5343"/>
      <c r="E5343"/>
      <c r="F5343"/>
      <c r="G5343"/>
      <c r="H5343" s="26"/>
      <c r="I5343" s="26"/>
      <c r="K5343"/>
      <c r="L5343"/>
      <c r="M5343"/>
      <c r="N5343"/>
      <c r="O5343"/>
      <c r="P5343"/>
      <c r="S5343"/>
      <c r="T5343" s="7"/>
    </row>
    <row r="5344" spans="1:20" x14ac:dyDescent="0.3">
      <c r="A5344" s="25"/>
      <c r="B5344"/>
      <c r="C5344"/>
      <c r="D5344"/>
      <c r="E5344"/>
      <c r="F5344"/>
      <c r="G5344"/>
      <c r="H5344" s="26"/>
      <c r="I5344" s="26"/>
      <c r="K5344"/>
      <c r="L5344"/>
      <c r="M5344"/>
      <c r="N5344"/>
      <c r="O5344"/>
      <c r="P5344"/>
      <c r="S5344"/>
    </row>
    <row r="5345" spans="1:19" x14ac:dyDescent="0.3">
      <c r="A5345" s="25"/>
      <c r="B5345"/>
      <c r="C5345"/>
      <c r="D5345"/>
      <c r="E5345"/>
      <c r="F5345"/>
      <c r="G5345"/>
      <c r="H5345" s="26"/>
      <c r="I5345" s="26"/>
      <c r="K5345"/>
      <c r="L5345"/>
      <c r="M5345"/>
      <c r="N5345"/>
      <c r="O5345"/>
      <c r="P5345"/>
      <c r="S5345"/>
    </row>
    <row r="5346" spans="1:19" x14ac:dyDescent="0.3">
      <c r="A5346" s="25"/>
      <c r="B5346"/>
      <c r="C5346"/>
      <c r="D5346"/>
      <c r="E5346"/>
      <c r="F5346"/>
      <c r="G5346"/>
      <c r="H5346" s="14"/>
      <c r="I5346" s="14"/>
      <c r="K5346"/>
      <c r="L5346"/>
      <c r="M5346"/>
      <c r="N5346"/>
      <c r="O5346"/>
      <c r="P5346"/>
      <c r="S5346"/>
    </row>
    <row r="5347" spans="1:19" x14ac:dyDescent="0.3">
      <c r="A5347" s="25"/>
      <c r="B5347"/>
      <c r="C5347"/>
      <c r="D5347"/>
      <c r="E5347"/>
      <c r="F5347"/>
      <c r="G5347"/>
      <c r="H5347" s="14"/>
      <c r="I5347" s="14"/>
      <c r="K5347"/>
      <c r="L5347"/>
      <c r="M5347"/>
      <c r="N5347"/>
      <c r="O5347"/>
      <c r="P5347"/>
      <c r="S5347"/>
    </row>
    <row r="5348" spans="1:19" x14ac:dyDescent="0.3">
      <c r="A5348" s="25"/>
      <c r="B5348"/>
      <c r="C5348"/>
      <c r="D5348"/>
      <c r="E5348"/>
      <c r="F5348"/>
      <c r="G5348"/>
      <c r="H5348"/>
      <c r="I5348" s="14"/>
      <c r="K5348"/>
      <c r="L5348"/>
      <c r="M5348"/>
      <c r="N5348"/>
      <c r="O5348"/>
      <c r="P5348"/>
      <c r="S5348"/>
    </row>
    <row r="5349" spans="1:19" x14ac:dyDescent="0.3">
      <c r="A5349" s="25"/>
      <c r="B5349"/>
      <c r="C5349"/>
      <c r="D5349"/>
      <c r="E5349"/>
      <c r="F5349"/>
      <c r="G5349"/>
      <c r="H5349" s="14"/>
      <c r="I5349" s="14"/>
      <c r="K5349"/>
      <c r="L5349"/>
      <c r="M5349"/>
      <c r="N5349"/>
      <c r="O5349"/>
      <c r="P5349"/>
      <c r="S5349"/>
    </row>
    <row r="5350" spans="1:19" x14ac:dyDescent="0.3">
      <c r="A5350" s="25"/>
      <c r="B5350"/>
      <c r="C5350"/>
      <c r="D5350"/>
      <c r="E5350"/>
      <c r="F5350"/>
      <c r="G5350"/>
      <c r="H5350"/>
      <c r="I5350" s="14"/>
      <c r="K5350"/>
      <c r="L5350"/>
      <c r="M5350"/>
      <c r="N5350"/>
      <c r="O5350"/>
      <c r="P5350"/>
      <c r="S5350"/>
    </row>
    <row r="5351" spans="1:19" x14ac:dyDescent="0.3">
      <c r="A5351" s="25"/>
      <c r="B5351"/>
      <c r="C5351"/>
      <c r="D5351"/>
      <c r="E5351"/>
      <c r="F5351"/>
      <c r="G5351"/>
      <c r="H5351" s="26"/>
      <c r="I5351" s="26"/>
      <c r="K5351"/>
      <c r="L5351"/>
      <c r="M5351"/>
      <c r="N5351"/>
      <c r="O5351"/>
      <c r="P5351"/>
      <c r="S5351"/>
    </row>
    <row r="5352" spans="1:19" x14ac:dyDescent="0.3">
      <c r="A5352" s="25"/>
      <c r="B5352"/>
      <c r="C5352"/>
      <c r="D5352"/>
      <c r="E5352"/>
      <c r="F5352"/>
      <c r="G5352"/>
      <c r="H5352" s="26"/>
      <c r="I5352" s="26"/>
      <c r="K5352"/>
      <c r="L5352"/>
      <c r="M5352"/>
      <c r="N5352"/>
      <c r="O5352"/>
      <c r="P5352"/>
      <c r="S5352"/>
    </row>
    <row r="5353" spans="1:19" x14ac:dyDescent="0.3">
      <c r="A5353" s="25"/>
      <c r="B5353"/>
      <c r="C5353"/>
      <c r="D5353"/>
      <c r="E5353"/>
      <c r="F5353"/>
      <c r="G5353"/>
      <c r="H5353" s="26"/>
      <c r="I5353" s="26"/>
      <c r="K5353"/>
      <c r="L5353"/>
      <c r="M5353"/>
      <c r="N5353"/>
      <c r="O5353"/>
      <c r="P5353"/>
      <c r="S5353"/>
    </row>
    <row r="5354" spans="1:19" x14ac:dyDescent="0.3">
      <c r="A5354" s="25"/>
      <c r="B5354"/>
      <c r="C5354"/>
      <c r="D5354"/>
      <c r="E5354"/>
      <c r="F5354"/>
      <c r="G5354"/>
      <c r="H5354" s="26"/>
      <c r="I5354" s="26"/>
      <c r="K5354"/>
      <c r="L5354"/>
      <c r="M5354"/>
      <c r="N5354"/>
      <c r="O5354"/>
      <c r="P5354"/>
      <c r="S5354"/>
    </row>
    <row r="5355" spans="1:19" x14ac:dyDescent="0.3">
      <c r="A5355" s="25"/>
      <c r="B5355"/>
      <c r="C5355"/>
      <c r="D5355"/>
      <c r="E5355"/>
      <c r="F5355"/>
      <c r="G5355"/>
      <c r="H5355" s="26"/>
      <c r="I5355" s="26"/>
      <c r="K5355"/>
      <c r="L5355"/>
      <c r="M5355"/>
      <c r="N5355"/>
      <c r="O5355"/>
      <c r="P5355"/>
      <c r="S5355"/>
    </row>
    <row r="5356" spans="1:19" x14ac:dyDescent="0.3">
      <c r="A5356" s="25"/>
      <c r="B5356"/>
      <c r="C5356"/>
      <c r="D5356"/>
      <c r="E5356"/>
      <c r="F5356"/>
      <c r="G5356"/>
      <c r="H5356" s="26"/>
      <c r="I5356" s="26"/>
      <c r="K5356"/>
      <c r="L5356"/>
      <c r="M5356"/>
      <c r="N5356"/>
      <c r="O5356"/>
      <c r="P5356"/>
      <c r="S5356"/>
    </row>
    <row r="5357" spans="1:19" x14ac:dyDescent="0.3">
      <c r="A5357" s="25"/>
      <c r="B5357"/>
      <c r="C5357"/>
      <c r="D5357"/>
      <c r="E5357"/>
      <c r="F5357"/>
      <c r="G5357"/>
      <c r="H5357" s="26"/>
      <c r="I5357" s="26"/>
      <c r="K5357"/>
      <c r="L5357"/>
      <c r="M5357"/>
      <c r="N5357"/>
      <c r="O5357"/>
      <c r="P5357"/>
      <c r="S5357"/>
    </row>
    <row r="5358" spans="1:19" x14ac:dyDescent="0.3">
      <c r="A5358" s="25"/>
      <c r="B5358"/>
      <c r="C5358"/>
      <c r="D5358"/>
      <c r="E5358"/>
      <c r="F5358"/>
      <c r="G5358"/>
      <c r="H5358" s="26"/>
      <c r="I5358" s="26"/>
      <c r="K5358"/>
      <c r="L5358"/>
      <c r="M5358"/>
      <c r="N5358"/>
      <c r="O5358"/>
      <c r="P5358"/>
      <c r="S5358"/>
    </row>
    <row r="5359" spans="1:19" x14ac:dyDescent="0.3">
      <c r="A5359" s="25"/>
      <c r="B5359"/>
      <c r="C5359"/>
      <c r="D5359"/>
      <c r="E5359"/>
      <c r="F5359"/>
      <c r="G5359"/>
      <c r="H5359" s="26"/>
      <c r="I5359" s="26"/>
      <c r="K5359"/>
      <c r="L5359"/>
      <c r="M5359"/>
      <c r="N5359"/>
      <c r="O5359"/>
      <c r="P5359"/>
      <c r="S5359"/>
    </row>
    <row r="5360" spans="1:19" x14ac:dyDescent="0.3">
      <c r="A5360" s="25"/>
      <c r="B5360"/>
      <c r="C5360"/>
      <c r="D5360"/>
      <c r="E5360"/>
      <c r="F5360"/>
      <c r="G5360"/>
      <c r="H5360" s="26"/>
      <c r="I5360" s="26"/>
      <c r="K5360"/>
      <c r="L5360"/>
      <c r="M5360"/>
      <c r="N5360"/>
      <c r="O5360"/>
      <c r="P5360"/>
      <c r="S5360"/>
    </row>
    <row r="5361" spans="1:20" x14ac:dyDescent="0.3">
      <c r="A5361" s="25"/>
      <c r="B5361"/>
      <c r="C5361"/>
      <c r="D5361"/>
      <c r="E5361"/>
      <c r="F5361"/>
      <c r="G5361"/>
      <c r="H5361" s="26"/>
      <c r="I5361" s="26"/>
      <c r="K5361"/>
      <c r="L5361"/>
      <c r="M5361"/>
      <c r="N5361"/>
      <c r="O5361"/>
      <c r="P5361"/>
      <c r="S5361"/>
      <c r="T5361" s="7"/>
    </row>
    <row r="5362" spans="1:20" x14ac:dyDescent="0.3">
      <c r="A5362" s="25"/>
      <c r="B5362"/>
      <c r="C5362"/>
      <c r="D5362"/>
      <c r="E5362"/>
      <c r="F5362"/>
      <c r="G5362"/>
      <c r="H5362" s="26"/>
      <c r="I5362" s="26"/>
      <c r="K5362"/>
      <c r="L5362"/>
      <c r="M5362"/>
      <c r="N5362"/>
      <c r="O5362"/>
      <c r="P5362"/>
      <c r="S5362"/>
      <c r="T5362" s="7"/>
    </row>
    <row r="5363" spans="1:20" x14ac:dyDescent="0.3">
      <c r="A5363" s="25"/>
      <c r="B5363"/>
      <c r="C5363"/>
      <c r="D5363"/>
      <c r="E5363"/>
      <c r="F5363"/>
      <c r="G5363"/>
      <c r="H5363" s="26"/>
      <c r="I5363" s="26"/>
      <c r="K5363"/>
      <c r="L5363"/>
      <c r="M5363"/>
      <c r="N5363"/>
      <c r="O5363"/>
      <c r="P5363"/>
      <c r="S5363"/>
    </row>
    <row r="5364" spans="1:20" x14ac:dyDescent="0.3">
      <c r="A5364" s="25"/>
      <c r="B5364"/>
      <c r="C5364"/>
      <c r="D5364"/>
      <c r="E5364"/>
      <c r="F5364"/>
      <c r="G5364"/>
      <c r="H5364" s="26"/>
      <c r="I5364" s="26"/>
      <c r="K5364"/>
      <c r="L5364"/>
      <c r="M5364"/>
      <c r="N5364"/>
      <c r="O5364"/>
      <c r="P5364"/>
      <c r="S5364"/>
    </row>
    <row r="5365" spans="1:20" x14ac:dyDescent="0.3">
      <c r="A5365" s="25"/>
      <c r="B5365"/>
      <c r="C5365"/>
      <c r="D5365"/>
      <c r="E5365"/>
      <c r="F5365"/>
      <c r="G5365"/>
      <c r="H5365" s="26"/>
      <c r="I5365" s="26"/>
      <c r="K5365"/>
      <c r="L5365"/>
      <c r="M5365"/>
      <c r="N5365"/>
      <c r="O5365"/>
      <c r="P5365"/>
      <c r="S5365"/>
    </row>
    <row r="5366" spans="1:20" x14ac:dyDescent="0.3">
      <c r="A5366" s="25"/>
      <c r="B5366"/>
      <c r="C5366"/>
      <c r="D5366"/>
      <c r="E5366"/>
      <c r="F5366"/>
      <c r="G5366"/>
      <c r="H5366"/>
      <c r="I5366" s="26"/>
      <c r="K5366"/>
      <c r="L5366"/>
      <c r="M5366"/>
      <c r="N5366"/>
      <c r="O5366"/>
      <c r="P5366"/>
      <c r="S5366"/>
    </row>
    <row r="5367" spans="1:20" x14ac:dyDescent="0.3">
      <c r="A5367" s="25"/>
      <c r="B5367"/>
      <c r="C5367"/>
      <c r="D5367"/>
      <c r="E5367"/>
      <c r="F5367"/>
      <c r="G5367"/>
      <c r="H5367" s="14"/>
      <c r="I5367" s="26"/>
      <c r="K5367"/>
      <c r="L5367"/>
      <c r="M5367"/>
      <c r="N5367"/>
      <c r="O5367"/>
      <c r="P5367"/>
      <c r="S5367"/>
    </row>
    <row r="5368" spans="1:20" x14ac:dyDescent="0.3">
      <c r="A5368" s="25"/>
      <c r="B5368"/>
      <c r="C5368"/>
      <c r="D5368"/>
      <c r="E5368"/>
      <c r="F5368"/>
      <c r="G5368"/>
      <c r="H5368"/>
      <c r="I5368" s="26"/>
      <c r="K5368"/>
      <c r="L5368"/>
      <c r="M5368"/>
      <c r="N5368"/>
      <c r="O5368"/>
      <c r="P5368"/>
      <c r="S5368"/>
    </row>
    <row r="5369" spans="1:20" x14ac:dyDescent="0.3">
      <c r="A5369" s="25"/>
      <c r="B5369"/>
      <c r="C5369"/>
      <c r="D5369"/>
      <c r="E5369"/>
      <c r="F5369"/>
      <c r="G5369"/>
      <c r="H5369" s="14"/>
      <c r="I5369" s="26"/>
      <c r="K5369"/>
      <c r="L5369"/>
      <c r="M5369"/>
      <c r="N5369"/>
      <c r="O5369"/>
      <c r="P5369"/>
      <c r="S5369"/>
    </row>
    <row r="5370" spans="1:20" x14ac:dyDescent="0.3">
      <c r="A5370" s="25"/>
      <c r="B5370"/>
      <c r="C5370"/>
      <c r="D5370"/>
      <c r="E5370"/>
      <c r="F5370"/>
      <c r="G5370"/>
      <c r="H5370" s="14"/>
      <c r="I5370" s="26"/>
      <c r="K5370"/>
      <c r="L5370"/>
      <c r="M5370"/>
      <c r="N5370"/>
      <c r="O5370"/>
      <c r="P5370"/>
      <c r="S5370"/>
    </row>
    <row r="5371" spans="1:20" x14ac:dyDescent="0.3">
      <c r="A5371" s="25"/>
      <c r="B5371"/>
      <c r="C5371"/>
      <c r="D5371"/>
      <c r="E5371"/>
      <c r="F5371"/>
      <c r="G5371"/>
      <c r="H5371" s="26"/>
      <c r="I5371" s="26"/>
      <c r="K5371"/>
      <c r="L5371"/>
      <c r="M5371"/>
      <c r="N5371"/>
      <c r="O5371"/>
      <c r="P5371"/>
      <c r="S5371"/>
    </row>
    <row r="5372" spans="1:20" x14ac:dyDescent="0.3">
      <c r="A5372" s="25"/>
      <c r="B5372"/>
      <c r="C5372"/>
      <c r="D5372"/>
      <c r="E5372"/>
      <c r="F5372"/>
      <c r="G5372"/>
      <c r="H5372" s="26"/>
      <c r="I5372" s="26"/>
      <c r="K5372"/>
      <c r="L5372"/>
      <c r="M5372"/>
      <c r="N5372"/>
      <c r="O5372"/>
      <c r="P5372"/>
      <c r="S5372"/>
    </row>
    <row r="5373" spans="1:20" x14ac:dyDescent="0.3">
      <c r="A5373" s="25"/>
      <c r="B5373"/>
      <c r="C5373"/>
      <c r="D5373"/>
      <c r="E5373"/>
      <c r="F5373"/>
      <c r="G5373"/>
      <c r="H5373" s="26"/>
      <c r="I5373" s="26"/>
      <c r="K5373"/>
      <c r="L5373"/>
      <c r="M5373"/>
      <c r="N5373"/>
      <c r="O5373"/>
      <c r="P5373"/>
      <c r="S5373"/>
    </row>
    <row r="5374" spans="1:20" x14ac:dyDescent="0.3">
      <c r="A5374" s="25"/>
      <c r="B5374"/>
      <c r="C5374"/>
      <c r="D5374"/>
      <c r="E5374"/>
      <c r="F5374"/>
      <c r="G5374"/>
      <c r="H5374" s="26"/>
      <c r="I5374" s="26"/>
      <c r="K5374"/>
      <c r="L5374"/>
      <c r="M5374"/>
      <c r="N5374"/>
      <c r="O5374"/>
      <c r="P5374"/>
      <c r="S5374"/>
    </row>
    <row r="5375" spans="1:20" x14ac:dyDescent="0.3">
      <c r="A5375" s="25"/>
      <c r="B5375"/>
      <c r="C5375"/>
      <c r="D5375"/>
      <c r="E5375"/>
      <c r="F5375"/>
      <c r="G5375"/>
      <c r="H5375" s="26"/>
      <c r="I5375" s="26"/>
      <c r="K5375"/>
      <c r="L5375"/>
      <c r="M5375"/>
      <c r="N5375"/>
      <c r="O5375"/>
      <c r="P5375"/>
      <c r="S5375"/>
    </row>
    <row r="5376" spans="1:20" x14ac:dyDescent="0.3">
      <c r="A5376" s="25"/>
      <c r="B5376"/>
      <c r="C5376"/>
      <c r="D5376"/>
      <c r="E5376"/>
      <c r="F5376"/>
      <c r="G5376"/>
      <c r="H5376"/>
      <c r="I5376"/>
      <c r="K5376"/>
      <c r="L5376"/>
      <c r="M5376"/>
      <c r="N5376"/>
      <c r="O5376"/>
      <c r="P5376"/>
      <c r="S5376"/>
    </row>
    <row r="5377" spans="1:20" x14ac:dyDescent="0.3">
      <c r="A5377" s="25"/>
      <c r="B5377"/>
      <c r="C5377"/>
      <c r="D5377"/>
      <c r="E5377"/>
      <c r="F5377"/>
      <c r="G5377"/>
      <c r="H5377"/>
      <c r="I5377"/>
      <c r="K5377"/>
      <c r="L5377"/>
      <c r="M5377"/>
      <c r="N5377"/>
      <c r="O5377"/>
      <c r="P5377"/>
      <c r="S5377"/>
    </row>
    <row r="5378" spans="1:20" x14ac:dyDescent="0.3">
      <c r="A5378" s="25"/>
      <c r="B5378"/>
      <c r="C5378"/>
      <c r="D5378"/>
      <c r="E5378"/>
      <c r="F5378"/>
      <c r="G5378"/>
      <c r="H5378"/>
      <c r="I5378"/>
      <c r="K5378"/>
      <c r="L5378"/>
      <c r="M5378"/>
      <c r="N5378"/>
      <c r="O5378"/>
      <c r="P5378"/>
      <c r="S5378"/>
    </row>
    <row r="5379" spans="1:20" x14ac:dyDescent="0.3">
      <c r="A5379" s="25"/>
      <c r="B5379"/>
      <c r="C5379"/>
      <c r="D5379"/>
      <c r="E5379"/>
      <c r="F5379"/>
      <c r="G5379"/>
      <c r="H5379"/>
      <c r="I5379"/>
      <c r="K5379"/>
      <c r="L5379"/>
      <c r="M5379"/>
      <c r="N5379"/>
      <c r="O5379"/>
      <c r="P5379"/>
      <c r="S5379"/>
    </row>
    <row r="5380" spans="1:20" x14ac:dyDescent="0.3">
      <c r="A5380" s="25"/>
      <c r="B5380"/>
      <c r="C5380"/>
      <c r="D5380"/>
      <c r="E5380"/>
      <c r="F5380"/>
      <c r="G5380"/>
      <c r="H5380" s="14"/>
      <c r="I5380" s="14"/>
      <c r="K5380"/>
      <c r="L5380"/>
      <c r="M5380"/>
      <c r="N5380"/>
      <c r="O5380"/>
      <c r="P5380"/>
      <c r="S5380"/>
    </row>
    <row r="5381" spans="1:20" x14ac:dyDescent="0.3">
      <c r="A5381" s="25"/>
      <c r="B5381"/>
      <c r="C5381"/>
      <c r="D5381"/>
      <c r="E5381"/>
      <c r="F5381"/>
      <c r="G5381"/>
      <c r="H5381" s="26"/>
      <c r="I5381" s="26"/>
      <c r="K5381"/>
      <c r="L5381"/>
      <c r="M5381"/>
      <c r="N5381"/>
      <c r="O5381"/>
      <c r="P5381"/>
      <c r="S5381"/>
    </row>
    <row r="5382" spans="1:20" x14ac:dyDescent="0.3">
      <c r="A5382" s="25"/>
      <c r="B5382"/>
      <c r="C5382"/>
      <c r="D5382"/>
      <c r="E5382"/>
      <c r="F5382"/>
      <c r="G5382"/>
      <c r="H5382" s="26"/>
      <c r="I5382" s="26"/>
      <c r="K5382"/>
      <c r="L5382"/>
      <c r="M5382"/>
      <c r="N5382"/>
      <c r="O5382"/>
      <c r="P5382"/>
      <c r="S5382"/>
    </row>
    <row r="5383" spans="1:20" x14ac:dyDescent="0.3">
      <c r="A5383" s="25"/>
      <c r="B5383"/>
      <c r="C5383"/>
      <c r="D5383"/>
      <c r="E5383"/>
      <c r="F5383"/>
      <c r="G5383"/>
      <c r="H5383" s="26"/>
      <c r="I5383" s="26"/>
      <c r="K5383"/>
      <c r="L5383"/>
      <c r="M5383"/>
      <c r="N5383"/>
      <c r="O5383"/>
      <c r="P5383"/>
      <c r="S5383"/>
    </row>
    <row r="5384" spans="1:20" x14ac:dyDescent="0.3">
      <c r="A5384" s="25"/>
      <c r="B5384"/>
      <c r="C5384"/>
      <c r="D5384"/>
      <c r="E5384"/>
      <c r="F5384"/>
      <c r="G5384"/>
      <c r="H5384" s="26"/>
      <c r="I5384" s="26"/>
      <c r="K5384"/>
      <c r="L5384"/>
      <c r="M5384"/>
      <c r="N5384"/>
      <c r="O5384"/>
      <c r="P5384"/>
      <c r="S5384"/>
    </row>
    <row r="5385" spans="1:20" x14ac:dyDescent="0.3">
      <c r="A5385" s="25"/>
      <c r="B5385"/>
      <c r="C5385"/>
      <c r="D5385"/>
      <c r="E5385"/>
      <c r="F5385"/>
      <c r="G5385"/>
      <c r="H5385" s="26"/>
      <c r="I5385" s="26"/>
      <c r="K5385"/>
      <c r="L5385"/>
      <c r="M5385"/>
      <c r="N5385"/>
      <c r="O5385"/>
      <c r="P5385"/>
      <c r="S5385"/>
    </row>
    <row r="5386" spans="1:20" x14ac:dyDescent="0.3">
      <c r="A5386" s="25"/>
      <c r="B5386"/>
      <c r="C5386"/>
      <c r="D5386"/>
      <c r="E5386"/>
      <c r="F5386"/>
      <c r="G5386"/>
      <c r="H5386" s="14"/>
      <c r="I5386" s="14"/>
      <c r="K5386"/>
      <c r="L5386"/>
      <c r="M5386"/>
      <c r="N5386"/>
      <c r="O5386"/>
      <c r="P5386"/>
      <c r="S5386"/>
    </row>
    <row r="5387" spans="1:20" x14ac:dyDescent="0.3">
      <c r="A5387" s="25"/>
      <c r="B5387"/>
      <c r="C5387"/>
      <c r="D5387"/>
      <c r="E5387"/>
      <c r="F5387"/>
      <c r="G5387"/>
      <c r="H5387" s="14"/>
      <c r="I5387" s="14"/>
      <c r="K5387"/>
      <c r="L5387"/>
      <c r="M5387"/>
      <c r="N5387"/>
      <c r="O5387"/>
      <c r="P5387"/>
      <c r="S5387"/>
      <c r="T5387" s="7"/>
    </row>
    <row r="5388" spans="1:20" x14ac:dyDescent="0.3">
      <c r="A5388" s="25"/>
      <c r="B5388"/>
      <c r="C5388"/>
      <c r="D5388"/>
      <c r="E5388"/>
      <c r="F5388"/>
      <c r="G5388"/>
      <c r="H5388" s="14"/>
      <c r="I5388" s="14"/>
      <c r="K5388"/>
      <c r="L5388"/>
      <c r="M5388"/>
      <c r="N5388"/>
      <c r="O5388"/>
      <c r="P5388"/>
      <c r="S5388"/>
    </row>
    <row r="5389" spans="1:20" x14ac:dyDescent="0.3">
      <c r="A5389" s="25"/>
      <c r="B5389"/>
      <c r="C5389"/>
      <c r="D5389"/>
      <c r="E5389"/>
      <c r="F5389"/>
      <c r="G5389"/>
      <c r="H5389" s="14"/>
      <c r="I5389" s="14"/>
      <c r="K5389"/>
      <c r="L5389"/>
      <c r="M5389"/>
      <c r="N5389"/>
      <c r="O5389"/>
      <c r="P5389"/>
      <c r="S5389"/>
    </row>
    <row r="5390" spans="1:20" x14ac:dyDescent="0.3">
      <c r="A5390" s="25"/>
      <c r="B5390"/>
      <c r="C5390"/>
      <c r="D5390"/>
      <c r="E5390"/>
      <c r="F5390"/>
      <c r="G5390"/>
      <c r="H5390" s="14"/>
      <c r="I5390" s="14"/>
      <c r="K5390"/>
      <c r="L5390"/>
      <c r="M5390"/>
      <c r="N5390"/>
      <c r="O5390"/>
      <c r="P5390"/>
      <c r="S5390"/>
    </row>
    <row r="5391" spans="1:20" x14ac:dyDescent="0.3">
      <c r="A5391" s="25"/>
      <c r="B5391"/>
      <c r="C5391"/>
      <c r="D5391"/>
      <c r="E5391"/>
      <c r="F5391"/>
      <c r="G5391"/>
      <c r="H5391" s="26"/>
      <c r="I5391" s="26"/>
      <c r="K5391"/>
      <c r="L5391"/>
      <c r="M5391"/>
      <c r="N5391"/>
      <c r="O5391"/>
      <c r="P5391"/>
      <c r="S5391"/>
    </row>
    <row r="5392" spans="1:20" x14ac:dyDescent="0.3">
      <c r="A5392" s="25"/>
      <c r="B5392"/>
      <c r="C5392"/>
      <c r="D5392"/>
      <c r="E5392"/>
      <c r="F5392"/>
      <c r="G5392"/>
      <c r="H5392" s="26"/>
      <c r="I5392" s="26"/>
      <c r="K5392"/>
      <c r="L5392"/>
      <c r="M5392"/>
      <c r="N5392"/>
      <c r="O5392"/>
      <c r="P5392"/>
      <c r="S5392"/>
    </row>
    <row r="5393" spans="1:19" x14ac:dyDescent="0.3">
      <c r="A5393" s="25"/>
      <c r="B5393"/>
      <c r="C5393"/>
      <c r="D5393"/>
      <c r="E5393"/>
      <c r="F5393"/>
      <c r="G5393"/>
      <c r="H5393" s="26"/>
      <c r="I5393" s="26"/>
      <c r="K5393"/>
      <c r="L5393"/>
      <c r="M5393"/>
      <c r="N5393"/>
      <c r="O5393"/>
      <c r="P5393"/>
      <c r="S5393"/>
    </row>
    <row r="5394" spans="1:19" x14ac:dyDescent="0.3">
      <c r="A5394" s="25"/>
      <c r="B5394"/>
      <c r="C5394"/>
      <c r="D5394"/>
      <c r="E5394"/>
      <c r="F5394"/>
      <c r="G5394"/>
      <c r="H5394" s="26"/>
      <c r="I5394" s="26"/>
      <c r="K5394"/>
      <c r="L5394"/>
      <c r="M5394"/>
      <c r="N5394"/>
      <c r="O5394"/>
      <c r="P5394"/>
      <c r="S5394"/>
    </row>
    <row r="5395" spans="1:19" x14ac:dyDescent="0.3">
      <c r="A5395" s="25"/>
      <c r="B5395"/>
      <c r="C5395"/>
      <c r="D5395"/>
      <c r="E5395"/>
      <c r="F5395"/>
      <c r="G5395"/>
      <c r="H5395" s="26"/>
      <c r="I5395" s="26"/>
      <c r="K5395"/>
      <c r="L5395"/>
      <c r="M5395"/>
      <c r="N5395"/>
      <c r="O5395"/>
      <c r="P5395"/>
      <c r="S5395"/>
    </row>
    <row r="5396" spans="1:19" x14ac:dyDescent="0.3">
      <c r="A5396" s="25"/>
      <c r="B5396"/>
      <c r="C5396"/>
      <c r="D5396"/>
      <c r="E5396"/>
      <c r="F5396"/>
      <c r="G5396"/>
      <c r="H5396" s="26"/>
      <c r="I5396" s="26"/>
      <c r="K5396"/>
      <c r="L5396"/>
      <c r="M5396"/>
      <c r="N5396"/>
      <c r="O5396"/>
      <c r="P5396"/>
      <c r="S5396"/>
    </row>
    <row r="5397" spans="1:19" x14ac:dyDescent="0.3">
      <c r="A5397" s="25"/>
      <c r="B5397"/>
      <c r="C5397"/>
      <c r="D5397"/>
      <c r="E5397"/>
      <c r="F5397"/>
      <c r="G5397"/>
      <c r="H5397" s="26"/>
      <c r="I5397" s="26"/>
      <c r="K5397"/>
      <c r="L5397"/>
      <c r="M5397"/>
      <c r="N5397"/>
      <c r="O5397"/>
      <c r="P5397"/>
      <c r="S5397"/>
    </row>
    <row r="5398" spans="1:19" x14ac:dyDescent="0.3">
      <c r="A5398" s="25"/>
      <c r="B5398"/>
      <c r="C5398"/>
      <c r="D5398"/>
      <c r="E5398"/>
      <c r="F5398"/>
      <c r="G5398"/>
      <c r="H5398" s="26"/>
      <c r="I5398" s="26"/>
      <c r="K5398"/>
      <c r="L5398"/>
      <c r="M5398"/>
      <c r="N5398"/>
      <c r="O5398"/>
      <c r="P5398"/>
      <c r="S5398"/>
    </row>
    <row r="5399" spans="1:19" x14ac:dyDescent="0.3">
      <c r="A5399" s="25"/>
      <c r="B5399"/>
      <c r="C5399"/>
      <c r="D5399"/>
      <c r="E5399"/>
      <c r="F5399"/>
      <c r="G5399"/>
      <c r="H5399" s="26"/>
      <c r="I5399" s="26"/>
      <c r="K5399"/>
      <c r="L5399"/>
      <c r="M5399"/>
      <c r="N5399"/>
      <c r="O5399"/>
      <c r="P5399"/>
      <c r="S5399"/>
    </row>
    <row r="5400" spans="1:19" x14ac:dyDescent="0.3">
      <c r="A5400" s="25"/>
      <c r="B5400"/>
      <c r="C5400"/>
      <c r="D5400"/>
      <c r="E5400"/>
      <c r="F5400"/>
      <c r="G5400"/>
      <c r="H5400" s="26"/>
      <c r="I5400" s="26"/>
      <c r="K5400"/>
      <c r="L5400"/>
      <c r="M5400"/>
      <c r="N5400"/>
      <c r="O5400"/>
      <c r="P5400"/>
      <c r="S5400"/>
    </row>
    <row r="5401" spans="1:19" x14ac:dyDescent="0.3">
      <c r="A5401" s="25"/>
      <c r="B5401"/>
      <c r="C5401"/>
      <c r="D5401"/>
      <c r="E5401"/>
      <c r="F5401"/>
      <c r="G5401"/>
      <c r="H5401" s="26"/>
      <c r="I5401" s="26"/>
      <c r="K5401"/>
      <c r="L5401"/>
      <c r="M5401"/>
      <c r="N5401"/>
      <c r="O5401"/>
      <c r="P5401"/>
      <c r="S5401"/>
    </row>
    <row r="5402" spans="1:19" x14ac:dyDescent="0.3">
      <c r="A5402" s="25"/>
      <c r="B5402"/>
      <c r="C5402"/>
      <c r="D5402"/>
      <c r="E5402"/>
      <c r="F5402"/>
      <c r="G5402"/>
      <c r="H5402" s="26"/>
      <c r="I5402" s="26"/>
      <c r="K5402"/>
      <c r="L5402"/>
      <c r="M5402"/>
      <c r="N5402"/>
      <c r="O5402"/>
      <c r="P5402"/>
      <c r="S5402"/>
    </row>
    <row r="5403" spans="1:19" x14ac:dyDescent="0.3">
      <c r="A5403" s="25"/>
      <c r="B5403"/>
      <c r="C5403"/>
      <c r="D5403"/>
      <c r="E5403"/>
      <c r="F5403"/>
      <c r="G5403"/>
      <c r="H5403" s="26"/>
      <c r="I5403" s="26"/>
      <c r="K5403"/>
      <c r="L5403"/>
      <c r="M5403"/>
      <c r="N5403"/>
      <c r="O5403"/>
      <c r="P5403"/>
      <c r="S5403"/>
    </row>
    <row r="5404" spans="1:19" x14ac:dyDescent="0.3">
      <c r="A5404" s="25"/>
      <c r="B5404"/>
      <c r="C5404"/>
      <c r="D5404"/>
      <c r="E5404"/>
      <c r="F5404"/>
      <c r="G5404"/>
      <c r="H5404" s="26"/>
      <c r="I5404" s="26"/>
      <c r="K5404"/>
      <c r="L5404"/>
      <c r="M5404"/>
      <c r="N5404"/>
      <c r="O5404"/>
      <c r="P5404"/>
      <c r="S5404"/>
    </row>
    <row r="5405" spans="1:19" x14ac:dyDescent="0.3">
      <c r="A5405" s="25"/>
      <c r="B5405"/>
      <c r="C5405"/>
      <c r="D5405"/>
      <c r="E5405"/>
      <c r="F5405"/>
      <c r="G5405"/>
      <c r="H5405" s="26"/>
      <c r="I5405" s="26"/>
      <c r="K5405"/>
      <c r="L5405"/>
      <c r="M5405"/>
      <c r="N5405"/>
      <c r="O5405"/>
      <c r="P5405"/>
      <c r="S5405"/>
    </row>
    <row r="5406" spans="1:19" x14ac:dyDescent="0.3">
      <c r="A5406" s="25"/>
      <c r="B5406"/>
      <c r="C5406"/>
      <c r="D5406"/>
      <c r="E5406"/>
      <c r="F5406"/>
      <c r="G5406"/>
      <c r="H5406" s="14"/>
      <c r="I5406" s="14"/>
      <c r="K5406"/>
      <c r="L5406"/>
      <c r="M5406"/>
      <c r="N5406"/>
      <c r="O5406"/>
      <c r="P5406"/>
      <c r="S5406"/>
    </row>
    <row r="5407" spans="1:19" x14ac:dyDescent="0.3">
      <c r="A5407" s="25"/>
      <c r="B5407"/>
      <c r="C5407"/>
      <c r="D5407"/>
      <c r="E5407"/>
      <c r="F5407"/>
      <c r="G5407"/>
      <c r="H5407" s="14"/>
      <c r="I5407" s="14"/>
      <c r="K5407"/>
      <c r="L5407"/>
      <c r="M5407"/>
      <c r="N5407"/>
      <c r="O5407"/>
      <c r="P5407"/>
      <c r="S5407"/>
    </row>
    <row r="5408" spans="1:19" x14ac:dyDescent="0.3">
      <c r="A5408" s="25"/>
      <c r="B5408"/>
      <c r="C5408"/>
      <c r="D5408"/>
      <c r="E5408"/>
      <c r="F5408"/>
      <c r="G5408"/>
      <c r="H5408"/>
      <c r="I5408" s="14"/>
      <c r="K5408"/>
      <c r="L5408"/>
      <c r="M5408"/>
      <c r="N5408"/>
      <c r="O5408"/>
      <c r="P5408"/>
      <c r="S5408"/>
    </row>
    <row r="5409" spans="1:20" x14ac:dyDescent="0.3">
      <c r="A5409" s="25"/>
      <c r="B5409"/>
      <c r="C5409"/>
      <c r="D5409"/>
      <c r="E5409"/>
      <c r="F5409"/>
      <c r="G5409"/>
      <c r="H5409"/>
      <c r="I5409" s="14"/>
      <c r="K5409"/>
      <c r="L5409"/>
      <c r="M5409"/>
      <c r="N5409"/>
      <c r="O5409"/>
      <c r="P5409"/>
      <c r="S5409"/>
    </row>
    <row r="5410" spans="1:20" x14ac:dyDescent="0.3">
      <c r="A5410" s="25"/>
      <c r="B5410"/>
      <c r="C5410"/>
      <c r="D5410"/>
      <c r="E5410"/>
      <c r="F5410"/>
      <c r="G5410"/>
      <c r="H5410" s="14"/>
      <c r="I5410" s="14"/>
      <c r="K5410"/>
      <c r="L5410"/>
      <c r="M5410"/>
      <c r="N5410"/>
      <c r="O5410"/>
      <c r="P5410"/>
      <c r="S5410"/>
    </row>
    <row r="5411" spans="1:20" x14ac:dyDescent="0.3">
      <c r="A5411" s="25"/>
      <c r="B5411"/>
      <c r="C5411"/>
      <c r="D5411"/>
      <c r="E5411"/>
      <c r="F5411"/>
      <c r="G5411"/>
      <c r="H5411" s="26"/>
      <c r="I5411" s="26"/>
      <c r="K5411"/>
      <c r="L5411"/>
      <c r="M5411"/>
      <c r="N5411"/>
      <c r="O5411"/>
      <c r="P5411"/>
      <c r="S5411"/>
    </row>
    <row r="5412" spans="1:20" x14ac:dyDescent="0.3">
      <c r="A5412" s="25"/>
      <c r="B5412"/>
      <c r="C5412"/>
      <c r="D5412"/>
      <c r="E5412"/>
      <c r="F5412"/>
      <c r="G5412"/>
      <c r="H5412" s="26"/>
      <c r="I5412" s="26"/>
      <c r="K5412"/>
      <c r="L5412"/>
      <c r="M5412"/>
      <c r="N5412"/>
      <c r="O5412"/>
      <c r="P5412"/>
      <c r="S5412"/>
    </row>
    <row r="5413" spans="1:20" x14ac:dyDescent="0.3">
      <c r="A5413" s="25"/>
      <c r="B5413"/>
      <c r="C5413"/>
      <c r="D5413"/>
      <c r="E5413"/>
      <c r="F5413"/>
      <c r="G5413"/>
      <c r="H5413" s="26"/>
      <c r="I5413" s="26"/>
      <c r="K5413"/>
      <c r="L5413"/>
      <c r="M5413"/>
      <c r="N5413"/>
      <c r="O5413"/>
      <c r="P5413"/>
      <c r="S5413"/>
      <c r="T5413" s="7"/>
    </row>
    <row r="5414" spans="1:20" x14ac:dyDescent="0.3">
      <c r="A5414" s="25"/>
      <c r="B5414"/>
      <c r="C5414"/>
      <c r="D5414"/>
      <c r="E5414"/>
      <c r="F5414"/>
      <c r="G5414"/>
      <c r="H5414" s="26"/>
      <c r="I5414" s="26"/>
      <c r="K5414"/>
      <c r="L5414"/>
      <c r="M5414"/>
      <c r="N5414"/>
      <c r="O5414"/>
      <c r="P5414"/>
      <c r="S5414"/>
    </row>
    <row r="5415" spans="1:20" x14ac:dyDescent="0.3">
      <c r="A5415" s="25"/>
      <c r="B5415"/>
      <c r="C5415"/>
      <c r="D5415"/>
      <c r="E5415"/>
      <c r="F5415"/>
      <c r="G5415"/>
      <c r="H5415" s="26"/>
      <c r="I5415" s="26"/>
      <c r="K5415"/>
      <c r="L5415"/>
      <c r="M5415"/>
      <c r="N5415"/>
      <c r="O5415"/>
      <c r="P5415"/>
      <c r="S5415"/>
    </row>
    <row r="5416" spans="1:20" x14ac:dyDescent="0.3">
      <c r="A5416" s="25"/>
      <c r="B5416"/>
      <c r="C5416"/>
      <c r="D5416"/>
      <c r="E5416"/>
      <c r="F5416"/>
      <c r="G5416"/>
      <c r="H5416" s="26"/>
      <c r="I5416" s="26"/>
      <c r="K5416"/>
      <c r="L5416"/>
      <c r="M5416"/>
      <c r="N5416"/>
      <c r="O5416"/>
      <c r="P5416"/>
      <c r="S5416"/>
    </row>
    <row r="5417" spans="1:20" x14ac:dyDescent="0.3">
      <c r="A5417" s="25"/>
      <c r="B5417"/>
      <c r="C5417"/>
      <c r="D5417"/>
      <c r="E5417"/>
      <c r="F5417"/>
      <c r="G5417"/>
      <c r="H5417" s="26"/>
      <c r="I5417" s="26"/>
      <c r="K5417"/>
      <c r="L5417"/>
      <c r="M5417"/>
      <c r="N5417"/>
      <c r="O5417"/>
      <c r="P5417"/>
      <c r="S5417"/>
    </row>
    <row r="5418" spans="1:20" x14ac:dyDescent="0.3">
      <c r="A5418" s="25"/>
      <c r="B5418"/>
      <c r="C5418"/>
      <c r="D5418"/>
      <c r="E5418"/>
      <c r="F5418"/>
      <c r="G5418"/>
      <c r="H5418" s="26"/>
      <c r="I5418" s="26"/>
      <c r="K5418"/>
      <c r="L5418"/>
      <c r="M5418"/>
      <c r="N5418"/>
      <c r="O5418"/>
      <c r="P5418"/>
      <c r="S5418"/>
      <c r="T5418" s="7"/>
    </row>
    <row r="5419" spans="1:20" x14ac:dyDescent="0.3">
      <c r="A5419" s="25"/>
      <c r="B5419"/>
      <c r="C5419"/>
      <c r="D5419"/>
      <c r="E5419"/>
      <c r="F5419"/>
      <c r="G5419"/>
      <c r="H5419" s="26"/>
      <c r="I5419" s="26"/>
      <c r="K5419"/>
      <c r="L5419"/>
      <c r="M5419"/>
      <c r="N5419"/>
      <c r="O5419"/>
      <c r="P5419"/>
      <c r="S5419"/>
      <c r="T5419" s="7"/>
    </row>
    <row r="5420" spans="1:20" x14ac:dyDescent="0.3">
      <c r="A5420" s="25"/>
      <c r="B5420"/>
      <c r="C5420"/>
      <c r="D5420"/>
      <c r="E5420"/>
      <c r="F5420"/>
      <c r="G5420"/>
      <c r="H5420" s="26"/>
      <c r="I5420" s="26"/>
      <c r="K5420"/>
      <c r="L5420"/>
      <c r="M5420"/>
      <c r="N5420"/>
      <c r="O5420"/>
      <c r="P5420"/>
      <c r="S5420"/>
    </row>
    <row r="5421" spans="1:20" x14ac:dyDescent="0.3">
      <c r="A5421" s="25"/>
      <c r="B5421"/>
      <c r="C5421"/>
      <c r="D5421"/>
      <c r="E5421"/>
      <c r="F5421"/>
      <c r="G5421"/>
      <c r="H5421" s="26"/>
      <c r="I5421" s="26"/>
      <c r="K5421"/>
      <c r="L5421"/>
      <c r="M5421"/>
      <c r="N5421"/>
      <c r="O5421"/>
      <c r="P5421"/>
      <c r="S5421"/>
    </row>
    <row r="5422" spans="1:20" x14ac:dyDescent="0.3">
      <c r="A5422" s="25"/>
      <c r="B5422"/>
      <c r="C5422"/>
      <c r="D5422"/>
      <c r="E5422"/>
      <c r="F5422"/>
      <c r="G5422"/>
      <c r="H5422" s="26"/>
      <c r="I5422" s="26"/>
      <c r="K5422"/>
      <c r="L5422"/>
      <c r="M5422"/>
      <c r="N5422"/>
      <c r="O5422"/>
      <c r="P5422"/>
      <c r="S5422"/>
    </row>
    <row r="5423" spans="1:20" x14ac:dyDescent="0.3">
      <c r="A5423" s="25"/>
      <c r="B5423"/>
      <c r="C5423"/>
      <c r="D5423"/>
      <c r="E5423"/>
      <c r="F5423"/>
      <c r="G5423"/>
      <c r="H5423" s="26"/>
      <c r="I5423" s="26"/>
      <c r="K5423"/>
      <c r="L5423"/>
      <c r="M5423"/>
      <c r="N5423"/>
      <c r="O5423"/>
      <c r="P5423"/>
      <c r="S5423"/>
      <c r="T5423" s="7"/>
    </row>
    <row r="5424" spans="1:20" x14ac:dyDescent="0.3">
      <c r="A5424" s="25"/>
      <c r="B5424"/>
      <c r="C5424"/>
      <c r="D5424"/>
      <c r="E5424"/>
      <c r="F5424"/>
      <c r="G5424"/>
      <c r="H5424" s="26"/>
      <c r="I5424" s="26"/>
      <c r="K5424"/>
      <c r="L5424"/>
      <c r="M5424"/>
      <c r="N5424"/>
      <c r="O5424"/>
      <c r="P5424"/>
      <c r="S5424"/>
      <c r="T5424" s="7"/>
    </row>
    <row r="5425" spans="1:20" x14ac:dyDescent="0.3">
      <c r="A5425" s="25"/>
      <c r="B5425"/>
      <c r="C5425"/>
      <c r="D5425"/>
      <c r="E5425"/>
      <c r="F5425"/>
      <c r="G5425"/>
      <c r="H5425" s="26"/>
      <c r="I5425" s="26"/>
      <c r="K5425"/>
      <c r="L5425"/>
      <c r="M5425"/>
      <c r="N5425"/>
      <c r="O5425"/>
      <c r="P5425"/>
      <c r="S5425"/>
      <c r="T5425" s="7"/>
    </row>
    <row r="5426" spans="1:20" x14ac:dyDescent="0.3">
      <c r="A5426" s="25"/>
      <c r="B5426"/>
      <c r="C5426"/>
      <c r="D5426"/>
      <c r="E5426"/>
      <c r="F5426"/>
      <c r="G5426"/>
      <c r="H5426"/>
      <c r="I5426"/>
      <c r="K5426"/>
      <c r="L5426"/>
      <c r="M5426"/>
      <c r="N5426"/>
      <c r="O5426"/>
      <c r="P5426"/>
      <c r="S5426"/>
    </row>
    <row r="5427" spans="1:20" x14ac:dyDescent="0.3">
      <c r="A5427" s="25"/>
      <c r="B5427"/>
      <c r="C5427"/>
      <c r="D5427"/>
      <c r="E5427"/>
      <c r="F5427"/>
      <c r="G5427"/>
      <c r="H5427"/>
      <c r="I5427"/>
      <c r="K5427"/>
      <c r="L5427"/>
      <c r="M5427"/>
      <c r="N5427"/>
      <c r="O5427"/>
      <c r="P5427"/>
      <c r="S5427"/>
    </row>
    <row r="5428" spans="1:20" x14ac:dyDescent="0.3">
      <c r="A5428" s="25"/>
      <c r="B5428"/>
      <c r="C5428"/>
      <c r="D5428"/>
      <c r="E5428"/>
      <c r="F5428"/>
      <c r="G5428"/>
      <c r="H5428" s="14"/>
      <c r="I5428" s="14"/>
      <c r="K5428"/>
      <c r="L5428"/>
      <c r="M5428"/>
      <c r="N5428"/>
      <c r="O5428"/>
      <c r="P5428"/>
      <c r="S5428"/>
    </row>
    <row r="5429" spans="1:20" x14ac:dyDescent="0.3">
      <c r="A5429" s="25"/>
      <c r="B5429"/>
      <c r="C5429"/>
      <c r="D5429"/>
      <c r="E5429"/>
      <c r="F5429"/>
      <c r="G5429"/>
      <c r="H5429" s="14"/>
      <c r="I5429" s="14"/>
      <c r="K5429"/>
      <c r="L5429"/>
      <c r="M5429"/>
      <c r="N5429"/>
      <c r="O5429"/>
      <c r="P5429"/>
      <c r="S5429"/>
    </row>
    <row r="5430" spans="1:20" x14ac:dyDescent="0.3">
      <c r="A5430" s="25"/>
      <c r="B5430"/>
      <c r="C5430"/>
      <c r="D5430"/>
      <c r="E5430"/>
      <c r="F5430"/>
      <c r="G5430"/>
      <c r="H5430" s="14"/>
      <c r="I5430" s="14"/>
      <c r="K5430"/>
      <c r="L5430"/>
      <c r="M5430"/>
      <c r="N5430"/>
      <c r="O5430"/>
      <c r="P5430"/>
      <c r="S5430"/>
    </row>
    <row r="5431" spans="1:20" x14ac:dyDescent="0.3">
      <c r="A5431" s="25"/>
      <c r="B5431"/>
      <c r="C5431"/>
      <c r="D5431"/>
      <c r="E5431"/>
      <c r="F5431"/>
      <c r="G5431"/>
      <c r="H5431" s="26"/>
      <c r="I5431" s="26"/>
      <c r="K5431"/>
      <c r="L5431"/>
      <c r="M5431"/>
      <c r="N5431"/>
      <c r="O5431"/>
      <c r="P5431"/>
      <c r="S5431"/>
    </row>
    <row r="5432" spans="1:20" x14ac:dyDescent="0.3">
      <c r="A5432" s="25"/>
      <c r="B5432"/>
      <c r="C5432"/>
      <c r="D5432"/>
      <c r="E5432"/>
      <c r="F5432"/>
      <c r="G5432"/>
      <c r="H5432" s="26"/>
      <c r="I5432" s="26"/>
      <c r="K5432"/>
      <c r="L5432"/>
      <c r="M5432"/>
      <c r="N5432"/>
      <c r="O5432"/>
      <c r="P5432"/>
      <c r="S5432"/>
    </row>
    <row r="5433" spans="1:20" x14ac:dyDescent="0.3">
      <c r="A5433" s="25"/>
      <c r="B5433"/>
      <c r="C5433"/>
      <c r="D5433"/>
      <c r="E5433"/>
      <c r="F5433"/>
      <c r="G5433"/>
      <c r="H5433" s="26"/>
      <c r="I5433" s="26"/>
      <c r="K5433"/>
      <c r="L5433"/>
      <c r="M5433"/>
      <c r="N5433"/>
      <c r="O5433"/>
      <c r="P5433"/>
      <c r="S5433"/>
    </row>
    <row r="5434" spans="1:20" x14ac:dyDescent="0.3">
      <c r="A5434" s="25"/>
      <c r="B5434"/>
      <c r="C5434"/>
      <c r="D5434"/>
      <c r="E5434"/>
      <c r="F5434"/>
      <c r="G5434"/>
      <c r="H5434" s="26"/>
      <c r="I5434" s="26"/>
      <c r="K5434"/>
      <c r="L5434"/>
      <c r="M5434"/>
      <c r="N5434"/>
      <c r="O5434"/>
      <c r="P5434"/>
      <c r="S5434"/>
    </row>
    <row r="5435" spans="1:20" x14ac:dyDescent="0.3">
      <c r="A5435" s="25"/>
      <c r="B5435"/>
      <c r="C5435"/>
      <c r="D5435"/>
      <c r="E5435"/>
      <c r="F5435"/>
      <c r="G5435"/>
      <c r="H5435" s="26"/>
      <c r="I5435" s="26"/>
      <c r="K5435"/>
      <c r="L5435"/>
      <c r="M5435"/>
      <c r="N5435"/>
      <c r="O5435"/>
      <c r="P5435"/>
      <c r="S5435"/>
    </row>
    <row r="5436" spans="1:20" x14ac:dyDescent="0.3">
      <c r="A5436" s="25"/>
      <c r="B5436"/>
      <c r="C5436"/>
      <c r="D5436"/>
      <c r="E5436"/>
      <c r="F5436"/>
      <c r="G5436"/>
      <c r="H5436" s="26"/>
      <c r="I5436" s="26"/>
      <c r="K5436"/>
      <c r="L5436"/>
      <c r="M5436"/>
      <c r="N5436"/>
      <c r="O5436"/>
      <c r="P5436"/>
      <c r="S5436"/>
    </row>
    <row r="5437" spans="1:20" x14ac:dyDescent="0.3">
      <c r="A5437" s="25"/>
      <c r="B5437"/>
      <c r="C5437"/>
      <c r="D5437"/>
      <c r="E5437"/>
      <c r="F5437"/>
      <c r="G5437"/>
      <c r="H5437" s="26"/>
      <c r="I5437" s="26"/>
      <c r="K5437"/>
      <c r="L5437"/>
      <c r="M5437"/>
      <c r="N5437"/>
      <c r="O5437"/>
      <c r="P5437"/>
      <c r="S5437"/>
    </row>
    <row r="5438" spans="1:20" x14ac:dyDescent="0.3">
      <c r="A5438" s="25"/>
      <c r="B5438"/>
      <c r="C5438"/>
      <c r="D5438"/>
      <c r="E5438"/>
      <c r="F5438"/>
      <c r="G5438"/>
      <c r="H5438" s="26"/>
      <c r="I5438" s="26"/>
      <c r="K5438"/>
      <c r="L5438"/>
      <c r="M5438"/>
      <c r="N5438"/>
      <c r="O5438"/>
      <c r="P5438"/>
      <c r="S5438"/>
    </row>
    <row r="5439" spans="1:20" x14ac:dyDescent="0.3">
      <c r="A5439" s="25"/>
      <c r="B5439"/>
      <c r="C5439"/>
      <c r="D5439"/>
      <c r="E5439"/>
      <c r="F5439"/>
      <c r="G5439"/>
      <c r="H5439" s="26"/>
      <c r="I5439" s="26"/>
      <c r="K5439"/>
      <c r="L5439"/>
      <c r="M5439"/>
      <c r="N5439"/>
      <c r="O5439"/>
      <c r="P5439"/>
      <c r="S5439"/>
    </row>
    <row r="5440" spans="1:20" x14ac:dyDescent="0.3">
      <c r="A5440" s="25"/>
      <c r="B5440"/>
      <c r="C5440"/>
      <c r="D5440"/>
      <c r="E5440"/>
      <c r="F5440"/>
      <c r="G5440"/>
      <c r="H5440" s="26"/>
      <c r="I5440" s="26"/>
      <c r="K5440"/>
      <c r="L5440"/>
      <c r="M5440"/>
      <c r="N5440"/>
      <c r="O5440"/>
      <c r="P5440"/>
      <c r="S5440"/>
    </row>
    <row r="5441" spans="1:20" x14ac:dyDescent="0.3">
      <c r="A5441" s="25"/>
      <c r="B5441"/>
      <c r="C5441"/>
      <c r="D5441"/>
      <c r="E5441"/>
      <c r="F5441"/>
      <c r="G5441"/>
      <c r="H5441" s="26"/>
      <c r="I5441" s="26"/>
      <c r="K5441"/>
      <c r="L5441"/>
      <c r="M5441"/>
      <c r="N5441"/>
      <c r="O5441"/>
      <c r="P5441"/>
      <c r="S5441"/>
    </row>
    <row r="5442" spans="1:20" x14ac:dyDescent="0.3">
      <c r="A5442" s="25"/>
      <c r="B5442"/>
      <c r="C5442"/>
      <c r="D5442"/>
      <c r="E5442"/>
      <c r="F5442"/>
      <c r="G5442"/>
      <c r="H5442" s="26"/>
      <c r="I5442" s="26"/>
      <c r="K5442"/>
      <c r="L5442"/>
      <c r="M5442"/>
      <c r="N5442"/>
      <c r="O5442"/>
      <c r="P5442"/>
      <c r="S5442"/>
    </row>
    <row r="5443" spans="1:20" x14ac:dyDescent="0.3">
      <c r="A5443" s="25"/>
      <c r="B5443"/>
      <c r="C5443"/>
      <c r="D5443"/>
      <c r="E5443"/>
      <c r="F5443"/>
      <c r="G5443"/>
      <c r="H5443" s="26"/>
      <c r="I5443" s="26"/>
      <c r="K5443"/>
      <c r="L5443"/>
      <c r="M5443"/>
      <c r="N5443"/>
      <c r="O5443"/>
      <c r="P5443"/>
      <c r="S5443"/>
    </row>
    <row r="5444" spans="1:20" x14ac:dyDescent="0.3">
      <c r="A5444" s="25"/>
      <c r="B5444"/>
      <c r="C5444"/>
      <c r="D5444"/>
      <c r="E5444"/>
      <c r="F5444"/>
      <c r="G5444"/>
      <c r="H5444" s="26"/>
      <c r="I5444" s="26"/>
      <c r="K5444"/>
      <c r="L5444"/>
      <c r="M5444"/>
      <c r="N5444"/>
      <c r="O5444"/>
      <c r="P5444"/>
      <c r="S5444"/>
      <c r="T5444" s="7"/>
    </row>
    <row r="5445" spans="1:20" x14ac:dyDescent="0.3">
      <c r="A5445" s="25"/>
      <c r="B5445"/>
      <c r="C5445"/>
      <c r="D5445"/>
      <c r="E5445"/>
      <c r="F5445"/>
      <c r="G5445"/>
      <c r="H5445" s="26"/>
      <c r="I5445" s="26"/>
      <c r="K5445"/>
      <c r="L5445"/>
      <c r="M5445"/>
      <c r="N5445"/>
      <c r="O5445"/>
      <c r="P5445"/>
      <c r="S5445"/>
    </row>
    <row r="5446" spans="1:20" x14ac:dyDescent="0.3">
      <c r="A5446" s="25"/>
      <c r="B5446"/>
      <c r="C5446"/>
      <c r="D5446"/>
      <c r="E5446"/>
      <c r="F5446"/>
      <c r="G5446"/>
      <c r="H5446" s="26"/>
      <c r="I5446" s="26"/>
      <c r="K5446"/>
      <c r="L5446"/>
      <c r="M5446"/>
      <c r="N5446"/>
      <c r="O5446"/>
      <c r="P5446"/>
      <c r="S5446"/>
    </row>
    <row r="5447" spans="1:20" x14ac:dyDescent="0.3">
      <c r="A5447" s="25"/>
      <c r="B5447"/>
      <c r="C5447"/>
      <c r="D5447"/>
      <c r="E5447"/>
      <c r="F5447"/>
      <c r="G5447"/>
      <c r="H5447" s="26"/>
      <c r="I5447" s="26"/>
      <c r="K5447"/>
      <c r="L5447"/>
      <c r="M5447"/>
      <c r="N5447"/>
      <c r="O5447"/>
      <c r="P5447"/>
      <c r="S5447"/>
    </row>
    <row r="5448" spans="1:20" x14ac:dyDescent="0.3">
      <c r="A5448" s="25"/>
      <c r="B5448"/>
      <c r="C5448"/>
      <c r="D5448"/>
      <c r="E5448"/>
      <c r="F5448"/>
      <c r="G5448"/>
      <c r="H5448" s="26"/>
      <c r="I5448" s="26"/>
      <c r="K5448"/>
      <c r="L5448"/>
      <c r="M5448"/>
      <c r="N5448"/>
      <c r="O5448"/>
      <c r="P5448"/>
      <c r="S5448"/>
    </row>
    <row r="5449" spans="1:20" x14ac:dyDescent="0.3">
      <c r="A5449" s="25"/>
      <c r="B5449"/>
      <c r="C5449"/>
      <c r="D5449"/>
      <c r="E5449"/>
      <c r="F5449"/>
      <c r="G5449"/>
      <c r="H5449" s="26"/>
      <c r="I5449" s="26"/>
      <c r="K5449"/>
      <c r="L5449"/>
      <c r="M5449"/>
      <c r="N5449"/>
      <c r="O5449"/>
      <c r="P5449"/>
      <c r="S5449"/>
    </row>
    <row r="5450" spans="1:20" x14ac:dyDescent="0.3">
      <c r="A5450" s="25"/>
      <c r="B5450"/>
      <c r="C5450"/>
      <c r="D5450"/>
      <c r="E5450"/>
      <c r="F5450"/>
      <c r="G5450"/>
      <c r="H5450" s="26"/>
      <c r="I5450" s="26"/>
      <c r="K5450"/>
      <c r="L5450"/>
      <c r="M5450"/>
      <c r="N5450"/>
      <c r="O5450"/>
      <c r="P5450"/>
      <c r="S5450"/>
    </row>
    <row r="5451" spans="1:20" x14ac:dyDescent="0.3">
      <c r="A5451" s="25"/>
      <c r="B5451"/>
      <c r="C5451"/>
      <c r="D5451"/>
      <c r="E5451"/>
      <c r="F5451"/>
      <c r="G5451"/>
      <c r="H5451" s="26"/>
      <c r="I5451" s="26"/>
      <c r="K5451"/>
      <c r="L5451"/>
      <c r="M5451"/>
      <c r="N5451"/>
      <c r="O5451"/>
      <c r="P5451"/>
      <c r="S5451"/>
    </row>
    <row r="5452" spans="1:20" x14ac:dyDescent="0.3">
      <c r="A5452" s="25"/>
      <c r="B5452"/>
      <c r="C5452"/>
      <c r="D5452"/>
      <c r="E5452"/>
      <c r="F5452"/>
      <c r="G5452"/>
      <c r="H5452" s="26"/>
      <c r="I5452" s="26"/>
      <c r="K5452"/>
      <c r="L5452"/>
      <c r="M5452"/>
      <c r="N5452"/>
      <c r="O5452"/>
      <c r="P5452"/>
      <c r="S5452"/>
    </row>
    <row r="5453" spans="1:20" x14ac:dyDescent="0.3">
      <c r="A5453" s="25"/>
      <c r="B5453"/>
      <c r="C5453"/>
      <c r="D5453"/>
      <c r="E5453"/>
      <c r="F5453"/>
      <c r="G5453"/>
      <c r="H5453" s="26"/>
      <c r="I5453" s="26"/>
      <c r="K5453"/>
      <c r="L5453"/>
      <c r="M5453"/>
      <c r="N5453"/>
      <c r="O5453"/>
      <c r="P5453"/>
      <c r="S5453"/>
    </row>
    <row r="5454" spans="1:20" x14ac:dyDescent="0.3">
      <c r="A5454" s="25"/>
      <c r="B5454"/>
      <c r="C5454"/>
      <c r="D5454"/>
      <c r="E5454"/>
      <c r="F5454"/>
      <c r="G5454"/>
      <c r="H5454" s="26"/>
      <c r="I5454" s="26"/>
      <c r="K5454"/>
      <c r="L5454"/>
      <c r="M5454"/>
      <c r="N5454"/>
      <c r="O5454"/>
      <c r="P5454"/>
      <c r="S5454"/>
    </row>
    <row r="5455" spans="1:20" x14ac:dyDescent="0.3">
      <c r="A5455" s="25"/>
      <c r="B5455"/>
      <c r="C5455"/>
      <c r="D5455"/>
      <c r="E5455"/>
      <c r="F5455"/>
      <c r="G5455"/>
      <c r="H5455" s="26"/>
      <c r="I5455" s="26"/>
      <c r="K5455"/>
      <c r="L5455"/>
      <c r="M5455"/>
      <c r="N5455"/>
      <c r="O5455"/>
      <c r="P5455"/>
      <c r="S5455"/>
    </row>
    <row r="5456" spans="1:20" x14ac:dyDescent="0.3">
      <c r="A5456" s="25"/>
      <c r="B5456"/>
      <c r="C5456"/>
      <c r="D5456"/>
      <c r="E5456"/>
      <c r="F5456"/>
      <c r="G5456"/>
      <c r="H5456" s="26"/>
      <c r="I5456" s="26"/>
      <c r="K5456"/>
      <c r="L5456"/>
      <c r="M5456"/>
      <c r="N5456"/>
      <c r="O5456"/>
      <c r="P5456"/>
      <c r="S5456"/>
    </row>
    <row r="5457" spans="1:19" x14ac:dyDescent="0.3">
      <c r="A5457" s="25"/>
      <c r="B5457"/>
      <c r="C5457"/>
      <c r="D5457"/>
      <c r="E5457"/>
      <c r="F5457"/>
      <c r="G5457"/>
      <c r="H5457" s="14"/>
      <c r="I5457" s="26"/>
      <c r="K5457"/>
      <c r="L5457"/>
      <c r="M5457"/>
      <c r="N5457"/>
      <c r="O5457"/>
      <c r="P5457"/>
      <c r="S5457"/>
    </row>
    <row r="5458" spans="1:19" x14ac:dyDescent="0.3">
      <c r="A5458" s="25"/>
      <c r="B5458"/>
      <c r="C5458"/>
      <c r="D5458"/>
      <c r="E5458"/>
      <c r="F5458"/>
      <c r="G5458"/>
      <c r="H5458" s="14"/>
      <c r="I5458" s="26"/>
      <c r="K5458"/>
      <c r="L5458"/>
      <c r="M5458"/>
      <c r="N5458"/>
      <c r="O5458"/>
      <c r="P5458"/>
      <c r="S5458"/>
    </row>
    <row r="5459" spans="1:19" x14ac:dyDescent="0.3">
      <c r="A5459" s="25"/>
      <c r="B5459"/>
      <c r="C5459"/>
      <c r="D5459"/>
      <c r="E5459"/>
      <c r="F5459"/>
      <c r="G5459"/>
      <c r="H5459" s="14"/>
      <c r="I5459" s="26"/>
      <c r="K5459"/>
      <c r="L5459"/>
      <c r="M5459"/>
      <c r="N5459"/>
      <c r="O5459"/>
      <c r="P5459"/>
      <c r="S5459"/>
    </row>
    <row r="5460" spans="1:19" x14ac:dyDescent="0.3">
      <c r="A5460" s="25"/>
      <c r="B5460"/>
      <c r="C5460"/>
      <c r="D5460"/>
      <c r="E5460"/>
      <c r="F5460"/>
      <c r="G5460"/>
      <c r="H5460" s="14"/>
      <c r="I5460" s="26"/>
      <c r="K5460"/>
      <c r="L5460"/>
      <c r="M5460"/>
      <c r="N5460"/>
      <c r="O5460"/>
      <c r="P5460"/>
      <c r="S5460"/>
    </row>
    <row r="5461" spans="1:19" x14ac:dyDescent="0.3">
      <c r="A5461" s="25"/>
      <c r="B5461"/>
      <c r="C5461"/>
      <c r="D5461"/>
      <c r="E5461"/>
      <c r="F5461"/>
      <c r="G5461"/>
      <c r="H5461" s="14"/>
      <c r="I5461" s="26"/>
      <c r="K5461"/>
      <c r="L5461"/>
      <c r="M5461"/>
      <c r="N5461"/>
      <c r="O5461"/>
      <c r="P5461"/>
      <c r="S5461"/>
    </row>
    <row r="5462" spans="1:19" x14ac:dyDescent="0.3">
      <c r="A5462" s="25"/>
      <c r="B5462"/>
      <c r="C5462"/>
      <c r="D5462"/>
      <c r="E5462"/>
      <c r="F5462"/>
      <c r="G5462"/>
      <c r="H5462" s="14"/>
      <c r="I5462" s="26"/>
      <c r="K5462"/>
      <c r="L5462"/>
      <c r="M5462"/>
      <c r="N5462"/>
      <c r="O5462"/>
      <c r="P5462"/>
      <c r="S5462"/>
    </row>
    <row r="5463" spans="1:19" x14ac:dyDescent="0.3">
      <c r="A5463" s="25"/>
      <c r="B5463"/>
      <c r="C5463"/>
      <c r="D5463"/>
      <c r="E5463"/>
      <c r="F5463"/>
      <c r="G5463"/>
      <c r="H5463" s="14"/>
      <c r="I5463" s="14"/>
      <c r="K5463"/>
      <c r="L5463"/>
      <c r="M5463"/>
      <c r="N5463"/>
      <c r="O5463"/>
      <c r="P5463"/>
      <c r="S5463"/>
    </row>
    <row r="5464" spans="1:19" x14ac:dyDescent="0.3">
      <c r="A5464" s="25"/>
      <c r="B5464"/>
      <c r="C5464"/>
      <c r="D5464"/>
      <c r="E5464"/>
      <c r="F5464"/>
      <c r="G5464"/>
      <c r="H5464" s="14"/>
      <c r="I5464" s="14"/>
      <c r="K5464"/>
      <c r="L5464"/>
      <c r="M5464"/>
      <c r="N5464"/>
      <c r="O5464"/>
      <c r="P5464"/>
      <c r="S5464"/>
    </row>
    <row r="5465" spans="1:19" x14ac:dyDescent="0.3">
      <c r="A5465" s="25"/>
      <c r="B5465"/>
      <c r="C5465"/>
      <c r="D5465"/>
      <c r="E5465"/>
      <c r="F5465"/>
      <c r="G5465"/>
      <c r="H5465" s="14"/>
      <c r="I5465" s="14"/>
      <c r="K5465"/>
      <c r="L5465"/>
      <c r="M5465"/>
      <c r="N5465"/>
      <c r="O5465"/>
      <c r="P5465"/>
      <c r="S5465"/>
    </row>
    <row r="5466" spans="1:19" x14ac:dyDescent="0.3">
      <c r="A5466" s="25"/>
      <c r="B5466"/>
      <c r="C5466"/>
      <c r="D5466"/>
      <c r="E5466"/>
      <c r="F5466"/>
      <c r="G5466"/>
      <c r="H5466" s="14"/>
      <c r="I5466" s="14"/>
      <c r="K5466"/>
      <c r="L5466"/>
      <c r="M5466"/>
      <c r="N5466"/>
      <c r="O5466"/>
      <c r="P5466"/>
      <c r="S5466"/>
    </row>
    <row r="5467" spans="1:19" x14ac:dyDescent="0.3">
      <c r="A5467" s="25"/>
      <c r="B5467"/>
      <c r="C5467"/>
      <c r="D5467"/>
      <c r="E5467"/>
      <c r="F5467"/>
      <c r="G5467"/>
      <c r="H5467"/>
      <c r="I5467"/>
      <c r="K5467"/>
      <c r="L5467"/>
      <c r="M5467"/>
      <c r="N5467"/>
      <c r="O5467"/>
      <c r="P5467"/>
      <c r="S5467"/>
    </row>
    <row r="5468" spans="1:19" x14ac:dyDescent="0.3">
      <c r="A5468" s="25"/>
      <c r="B5468"/>
      <c r="C5468"/>
      <c r="D5468"/>
      <c r="E5468"/>
      <c r="F5468"/>
      <c r="G5468"/>
      <c r="H5468" s="14"/>
      <c r="I5468" s="14"/>
      <c r="K5468"/>
      <c r="L5468"/>
      <c r="M5468"/>
      <c r="N5468"/>
      <c r="O5468"/>
      <c r="P5468"/>
      <c r="S5468"/>
    </row>
    <row r="5469" spans="1:19" x14ac:dyDescent="0.3">
      <c r="A5469" s="25"/>
      <c r="B5469"/>
      <c r="C5469"/>
      <c r="D5469"/>
      <c r="E5469"/>
      <c r="F5469"/>
      <c r="G5469"/>
      <c r="H5469" s="26"/>
      <c r="I5469" s="26"/>
      <c r="K5469"/>
      <c r="L5469"/>
      <c r="M5469"/>
      <c r="N5469"/>
      <c r="O5469"/>
      <c r="P5469"/>
      <c r="S5469"/>
    </row>
    <row r="5470" spans="1:19" x14ac:dyDescent="0.3">
      <c r="A5470" s="25"/>
      <c r="B5470"/>
      <c r="C5470"/>
      <c r="D5470"/>
      <c r="E5470"/>
      <c r="F5470"/>
      <c r="G5470"/>
      <c r="H5470" s="26"/>
      <c r="I5470" s="26"/>
      <c r="K5470"/>
      <c r="L5470"/>
      <c r="M5470"/>
      <c r="N5470"/>
      <c r="O5470"/>
      <c r="P5470"/>
      <c r="S5470"/>
    </row>
    <row r="5471" spans="1:19" x14ac:dyDescent="0.3">
      <c r="A5471" s="25"/>
      <c r="B5471"/>
      <c r="C5471"/>
      <c r="D5471"/>
      <c r="E5471"/>
      <c r="F5471"/>
      <c r="G5471"/>
      <c r="H5471" s="26"/>
      <c r="I5471" s="26"/>
      <c r="K5471"/>
      <c r="L5471"/>
      <c r="M5471"/>
      <c r="N5471"/>
      <c r="O5471"/>
      <c r="P5471"/>
      <c r="S5471"/>
    </row>
    <row r="5472" spans="1:19" x14ac:dyDescent="0.3">
      <c r="A5472" s="25"/>
      <c r="B5472"/>
      <c r="C5472"/>
      <c r="D5472"/>
      <c r="E5472"/>
      <c r="F5472"/>
      <c r="G5472"/>
      <c r="H5472" s="26"/>
      <c r="I5472" s="26"/>
      <c r="K5472"/>
      <c r="L5472"/>
      <c r="M5472"/>
      <c r="N5472"/>
      <c r="O5472"/>
      <c r="P5472"/>
      <c r="S5472"/>
    </row>
    <row r="5473" spans="1:20" x14ac:dyDescent="0.3">
      <c r="A5473" s="25"/>
      <c r="B5473"/>
      <c r="C5473"/>
      <c r="D5473"/>
      <c r="E5473"/>
      <c r="F5473"/>
      <c r="G5473"/>
      <c r="H5473" s="26"/>
      <c r="I5473" s="26"/>
      <c r="K5473"/>
      <c r="L5473"/>
      <c r="M5473"/>
      <c r="N5473"/>
      <c r="O5473"/>
      <c r="P5473"/>
      <c r="S5473"/>
    </row>
    <row r="5474" spans="1:20" x14ac:dyDescent="0.3">
      <c r="A5474" s="25"/>
      <c r="B5474"/>
      <c r="C5474"/>
      <c r="D5474"/>
      <c r="E5474"/>
      <c r="F5474"/>
      <c r="G5474"/>
      <c r="H5474" s="14"/>
      <c r="I5474" s="14"/>
      <c r="K5474"/>
      <c r="L5474"/>
      <c r="M5474"/>
      <c r="N5474"/>
      <c r="O5474"/>
      <c r="P5474"/>
      <c r="S5474"/>
    </row>
    <row r="5475" spans="1:20" x14ac:dyDescent="0.3">
      <c r="A5475" s="25"/>
      <c r="B5475"/>
      <c r="C5475"/>
      <c r="D5475"/>
      <c r="E5475"/>
      <c r="F5475"/>
      <c r="G5475"/>
      <c r="H5475" s="14"/>
      <c r="I5475" s="14"/>
      <c r="K5475"/>
      <c r="L5475"/>
      <c r="M5475"/>
      <c r="N5475"/>
      <c r="O5475"/>
      <c r="P5475"/>
      <c r="S5475"/>
      <c r="T5475" s="7"/>
    </row>
    <row r="5476" spans="1:20" x14ac:dyDescent="0.3">
      <c r="A5476" s="25"/>
      <c r="B5476"/>
      <c r="C5476"/>
      <c r="D5476"/>
      <c r="E5476"/>
      <c r="F5476"/>
      <c r="G5476"/>
      <c r="H5476" s="14"/>
      <c r="I5476" s="14"/>
      <c r="K5476"/>
      <c r="L5476"/>
      <c r="M5476"/>
      <c r="N5476"/>
      <c r="O5476"/>
      <c r="P5476"/>
      <c r="S5476"/>
    </row>
    <row r="5477" spans="1:20" x14ac:dyDescent="0.3">
      <c r="A5477" s="25"/>
      <c r="B5477"/>
      <c r="C5477"/>
      <c r="D5477"/>
      <c r="E5477"/>
      <c r="F5477"/>
      <c r="G5477"/>
      <c r="H5477" s="14"/>
      <c r="I5477" s="14"/>
      <c r="K5477"/>
      <c r="L5477"/>
      <c r="M5477"/>
      <c r="N5477"/>
      <c r="O5477"/>
      <c r="P5477"/>
      <c r="S5477"/>
    </row>
    <row r="5478" spans="1:20" x14ac:dyDescent="0.3">
      <c r="A5478" s="25"/>
      <c r="B5478"/>
      <c r="C5478"/>
      <c r="D5478"/>
      <c r="E5478"/>
      <c r="F5478"/>
      <c r="G5478"/>
      <c r="H5478" s="14"/>
      <c r="I5478" s="14"/>
      <c r="K5478"/>
      <c r="L5478"/>
      <c r="M5478"/>
      <c r="N5478"/>
      <c r="O5478"/>
      <c r="P5478"/>
      <c r="S5478"/>
    </row>
    <row r="5479" spans="1:20" x14ac:dyDescent="0.3">
      <c r="A5479" s="25"/>
      <c r="B5479"/>
      <c r="C5479"/>
      <c r="D5479"/>
      <c r="E5479"/>
      <c r="F5479"/>
      <c r="G5479"/>
      <c r="H5479" s="14"/>
      <c r="I5479" s="14"/>
      <c r="K5479"/>
      <c r="L5479"/>
      <c r="M5479"/>
      <c r="N5479"/>
      <c r="O5479"/>
      <c r="P5479"/>
      <c r="S5479"/>
      <c r="T5479" s="7"/>
    </row>
    <row r="5480" spans="1:20" x14ac:dyDescent="0.3">
      <c r="A5480" s="25"/>
      <c r="B5480"/>
      <c r="C5480"/>
      <c r="D5480"/>
      <c r="E5480"/>
      <c r="F5480"/>
      <c r="G5480"/>
      <c r="H5480" s="14"/>
      <c r="I5480" s="14"/>
      <c r="K5480"/>
      <c r="L5480"/>
      <c r="M5480"/>
      <c r="N5480"/>
      <c r="O5480"/>
      <c r="P5480"/>
      <c r="S5480"/>
    </row>
    <row r="5481" spans="1:20" x14ac:dyDescent="0.3">
      <c r="A5481" s="25"/>
      <c r="B5481"/>
      <c r="C5481"/>
      <c r="D5481"/>
      <c r="E5481"/>
      <c r="F5481"/>
      <c r="G5481"/>
      <c r="H5481" s="14"/>
      <c r="I5481" s="14"/>
      <c r="K5481"/>
      <c r="L5481"/>
      <c r="M5481"/>
      <c r="N5481"/>
      <c r="O5481"/>
      <c r="P5481"/>
      <c r="S5481"/>
    </row>
    <row r="5482" spans="1:20" x14ac:dyDescent="0.3">
      <c r="A5482" s="25"/>
      <c r="B5482"/>
      <c r="C5482"/>
      <c r="D5482"/>
      <c r="E5482"/>
      <c r="F5482"/>
      <c r="G5482"/>
      <c r="H5482" s="14"/>
      <c r="I5482" s="14"/>
      <c r="K5482"/>
      <c r="L5482"/>
      <c r="M5482"/>
      <c r="N5482"/>
      <c r="O5482"/>
      <c r="P5482"/>
      <c r="S5482"/>
    </row>
    <row r="5483" spans="1:20" x14ac:dyDescent="0.3">
      <c r="A5483" s="25"/>
      <c r="B5483"/>
      <c r="C5483"/>
      <c r="D5483"/>
      <c r="E5483"/>
      <c r="F5483"/>
      <c r="G5483"/>
      <c r="H5483" s="14"/>
      <c r="I5483" s="14"/>
      <c r="K5483"/>
      <c r="L5483"/>
      <c r="M5483"/>
      <c r="N5483"/>
      <c r="O5483"/>
      <c r="P5483"/>
      <c r="S5483"/>
    </row>
    <row r="5484" spans="1:20" x14ac:dyDescent="0.3">
      <c r="A5484" s="25"/>
      <c r="B5484"/>
      <c r="C5484"/>
      <c r="D5484"/>
      <c r="E5484"/>
      <c r="F5484"/>
      <c r="G5484"/>
      <c r="H5484"/>
      <c r="I5484"/>
      <c r="K5484"/>
      <c r="L5484"/>
      <c r="M5484"/>
      <c r="N5484"/>
      <c r="O5484"/>
      <c r="P5484"/>
      <c r="S5484"/>
    </row>
    <row r="5485" spans="1:20" x14ac:dyDescent="0.3">
      <c r="A5485" s="25"/>
      <c r="B5485"/>
      <c r="C5485"/>
      <c r="D5485"/>
      <c r="E5485"/>
      <c r="F5485"/>
      <c r="G5485"/>
      <c r="H5485" s="14"/>
      <c r="I5485" s="14"/>
      <c r="K5485"/>
      <c r="L5485"/>
      <c r="M5485"/>
      <c r="N5485"/>
      <c r="O5485"/>
      <c r="P5485"/>
      <c r="S5485"/>
    </row>
    <row r="5486" spans="1:20" x14ac:dyDescent="0.3">
      <c r="A5486" s="25"/>
      <c r="B5486"/>
      <c r="C5486"/>
      <c r="D5486"/>
      <c r="E5486"/>
      <c r="F5486"/>
      <c r="G5486"/>
      <c r="H5486" s="14"/>
      <c r="I5486" s="14"/>
      <c r="K5486"/>
      <c r="L5486"/>
      <c r="M5486"/>
      <c r="N5486"/>
      <c r="O5486"/>
      <c r="P5486"/>
      <c r="S5486"/>
    </row>
    <row r="5487" spans="1:20" x14ac:dyDescent="0.3">
      <c r="A5487" s="25"/>
      <c r="B5487"/>
      <c r="C5487"/>
      <c r="D5487"/>
      <c r="E5487"/>
      <c r="F5487"/>
      <c r="G5487"/>
      <c r="H5487" s="14"/>
      <c r="I5487" s="14"/>
      <c r="K5487"/>
      <c r="L5487"/>
      <c r="M5487"/>
      <c r="N5487"/>
      <c r="O5487"/>
      <c r="P5487"/>
      <c r="S5487"/>
    </row>
    <row r="5488" spans="1:20" x14ac:dyDescent="0.3">
      <c r="A5488" s="25"/>
      <c r="B5488"/>
      <c r="C5488"/>
      <c r="D5488"/>
      <c r="E5488"/>
      <c r="F5488"/>
      <c r="G5488"/>
      <c r="H5488" s="14"/>
      <c r="I5488" s="14"/>
      <c r="K5488"/>
      <c r="L5488"/>
      <c r="M5488"/>
      <c r="N5488"/>
      <c r="O5488"/>
      <c r="P5488"/>
      <c r="S5488"/>
      <c r="T5488" s="7"/>
    </row>
    <row r="5489" spans="1:20" x14ac:dyDescent="0.3">
      <c r="A5489" s="25"/>
      <c r="B5489"/>
      <c r="C5489"/>
      <c r="D5489"/>
      <c r="E5489"/>
      <c r="F5489"/>
      <c r="G5489"/>
      <c r="H5489" s="14"/>
      <c r="I5489" s="14"/>
      <c r="K5489"/>
      <c r="L5489"/>
      <c r="M5489"/>
      <c r="N5489"/>
      <c r="O5489"/>
      <c r="P5489"/>
      <c r="S5489"/>
    </row>
    <row r="5490" spans="1:20" x14ac:dyDescent="0.3">
      <c r="A5490" s="25"/>
      <c r="B5490"/>
      <c r="C5490"/>
      <c r="D5490"/>
      <c r="E5490"/>
      <c r="F5490"/>
      <c r="G5490"/>
      <c r="H5490" s="14"/>
      <c r="I5490" s="14"/>
      <c r="K5490"/>
      <c r="L5490"/>
      <c r="M5490"/>
      <c r="N5490"/>
      <c r="O5490"/>
      <c r="P5490"/>
      <c r="S5490"/>
    </row>
    <row r="5491" spans="1:20" x14ac:dyDescent="0.3">
      <c r="A5491" s="25"/>
      <c r="B5491"/>
      <c r="C5491"/>
      <c r="D5491"/>
      <c r="E5491"/>
      <c r="F5491"/>
      <c r="G5491"/>
      <c r="H5491" s="14"/>
      <c r="I5491" s="14"/>
      <c r="K5491"/>
      <c r="L5491"/>
      <c r="M5491"/>
      <c r="N5491"/>
      <c r="O5491"/>
      <c r="P5491"/>
      <c r="S5491"/>
    </row>
    <row r="5492" spans="1:20" x14ac:dyDescent="0.3">
      <c r="A5492" s="25"/>
      <c r="B5492"/>
      <c r="C5492"/>
      <c r="D5492"/>
      <c r="E5492"/>
      <c r="F5492"/>
      <c r="G5492"/>
      <c r="H5492" s="14"/>
      <c r="I5492" s="14"/>
      <c r="K5492"/>
      <c r="L5492"/>
      <c r="M5492"/>
      <c r="N5492"/>
      <c r="O5492"/>
      <c r="P5492"/>
      <c r="S5492"/>
    </row>
    <row r="5493" spans="1:20" x14ac:dyDescent="0.3">
      <c r="A5493" s="25"/>
      <c r="B5493"/>
      <c r="C5493"/>
      <c r="D5493"/>
      <c r="E5493"/>
      <c r="F5493"/>
      <c r="G5493"/>
      <c r="H5493" s="14"/>
      <c r="I5493" s="14"/>
      <c r="K5493"/>
      <c r="L5493"/>
      <c r="M5493"/>
      <c r="N5493"/>
      <c r="O5493"/>
      <c r="P5493"/>
      <c r="S5493"/>
    </row>
    <row r="5494" spans="1:20" x14ac:dyDescent="0.3">
      <c r="A5494" s="25"/>
      <c r="B5494"/>
      <c r="C5494"/>
      <c r="D5494"/>
      <c r="E5494"/>
      <c r="F5494"/>
      <c r="G5494"/>
      <c r="H5494" s="14"/>
      <c r="I5494" s="14"/>
      <c r="K5494"/>
      <c r="L5494"/>
      <c r="M5494"/>
      <c r="N5494"/>
      <c r="O5494"/>
      <c r="P5494"/>
      <c r="S5494"/>
    </row>
    <row r="5495" spans="1:20" x14ac:dyDescent="0.3">
      <c r="A5495" s="25"/>
      <c r="B5495"/>
      <c r="C5495"/>
      <c r="D5495"/>
      <c r="E5495"/>
      <c r="F5495"/>
      <c r="G5495"/>
      <c r="H5495" s="14"/>
      <c r="I5495" s="14"/>
      <c r="K5495"/>
      <c r="L5495"/>
      <c r="M5495"/>
      <c r="N5495"/>
      <c r="O5495"/>
      <c r="P5495"/>
      <c r="S5495"/>
    </row>
    <row r="5496" spans="1:20" x14ac:dyDescent="0.3">
      <c r="A5496" s="25"/>
      <c r="B5496"/>
      <c r="C5496"/>
      <c r="D5496"/>
      <c r="E5496"/>
      <c r="F5496"/>
      <c r="G5496"/>
      <c r="H5496" s="14"/>
      <c r="I5496" s="14"/>
      <c r="K5496"/>
      <c r="L5496"/>
      <c r="M5496"/>
      <c r="N5496"/>
      <c r="O5496"/>
      <c r="P5496"/>
      <c r="S5496"/>
    </row>
    <row r="5497" spans="1:20" x14ac:dyDescent="0.3">
      <c r="A5497" s="25"/>
      <c r="B5497"/>
      <c r="C5497"/>
      <c r="D5497"/>
      <c r="E5497"/>
      <c r="F5497"/>
      <c r="G5497"/>
      <c r="H5497" s="14"/>
      <c r="I5497" s="14"/>
      <c r="K5497"/>
      <c r="L5497"/>
      <c r="M5497"/>
      <c r="N5497"/>
      <c r="O5497"/>
      <c r="P5497"/>
      <c r="S5497"/>
    </row>
    <row r="5498" spans="1:20" x14ac:dyDescent="0.3">
      <c r="A5498" s="25"/>
      <c r="B5498"/>
      <c r="C5498"/>
      <c r="D5498"/>
      <c r="E5498"/>
      <c r="F5498"/>
      <c r="G5498"/>
      <c r="H5498" s="14"/>
      <c r="I5498" s="14"/>
      <c r="K5498"/>
      <c r="L5498"/>
      <c r="M5498"/>
      <c r="N5498"/>
      <c r="O5498"/>
      <c r="P5498"/>
      <c r="S5498"/>
    </row>
    <row r="5499" spans="1:20" x14ac:dyDescent="0.3">
      <c r="A5499" s="25"/>
      <c r="B5499"/>
      <c r="C5499"/>
      <c r="D5499"/>
      <c r="E5499"/>
      <c r="F5499"/>
      <c r="G5499"/>
      <c r="H5499" s="14"/>
      <c r="I5499" s="14"/>
      <c r="K5499"/>
      <c r="L5499"/>
      <c r="M5499"/>
      <c r="N5499"/>
      <c r="O5499"/>
      <c r="P5499"/>
      <c r="S5499"/>
    </row>
    <row r="5500" spans="1:20" x14ac:dyDescent="0.3">
      <c r="A5500" s="25"/>
      <c r="B5500"/>
      <c r="C5500"/>
      <c r="D5500"/>
      <c r="E5500"/>
      <c r="F5500"/>
      <c r="G5500"/>
      <c r="H5500" s="14"/>
      <c r="I5500" s="14"/>
      <c r="K5500"/>
      <c r="L5500"/>
      <c r="M5500"/>
      <c r="N5500"/>
      <c r="O5500"/>
      <c r="P5500"/>
      <c r="S5500"/>
    </row>
    <row r="5501" spans="1:20" x14ac:dyDescent="0.3">
      <c r="A5501" s="25"/>
      <c r="B5501"/>
      <c r="C5501"/>
      <c r="D5501"/>
      <c r="E5501"/>
      <c r="F5501"/>
      <c r="G5501"/>
      <c r="H5501" s="14"/>
      <c r="I5501" s="14"/>
      <c r="K5501"/>
      <c r="L5501"/>
      <c r="M5501"/>
      <c r="N5501"/>
      <c r="O5501"/>
      <c r="P5501"/>
      <c r="S5501"/>
    </row>
    <row r="5502" spans="1:20" x14ac:dyDescent="0.3">
      <c r="A5502" s="25"/>
      <c r="B5502"/>
      <c r="C5502"/>
      <c r="D5502"/>
      <c r="E5502"/>
      <c r="F5502"/>
      <c r="G5502"/>
      <c r="H5502" s="14"/>
      <c r="I5502" s="14"/>
      <c r="K5502"/>
      <c r="L5502"/>
      <c r="M5502"/>
      <c r="N5502"/>
      <c r="O5502"/>
      <c r="P5502"/>
      <c r="S5502"/>
      <c r="T5502" s="7"/>
    </row>
    <row r="5503" spans="1:20" x14ac:dyDescent="0.3">
      <c r="A5503" s="25"/>
      <c r="B5503"/>
      <c r="C5503"/>
      <c r="D5503"/>
      <c r="E5503"/>
      <c r="F5503"/>
      <c r="G5503"/>
      <c r="H5503" s="14"/>
      <c r="I5503" s="14"/>
      <c r="K5503"/>
      <c r="L5503"/>
      <c r="M5503"/>
      <c r="N5503"/>
      <c r="O5503"/>
      <c r="P5503"/>
      <c r="S5503"/>
    </row>
    <row r="5504" spans="1:20" x14ac:dyDescent="0.3">
      <c r="A5504" s="25"/>
      <c r="B5504"/>
      <c r="C5504"/>
      <c r="D5504"/>
      <c r="E5504"/>
      <c r="F5504"/>
      <c r="G5504"/>
      <c r="H5504" s="14"/>
      <c r="I5504" s="14"/>
      <c r="K5504"/>
      <c r="L5504"/>
      <c r="M5504"/>
      <c r="N5504"/>
      <c r="O5504"/>
      <c r="P5504"/>
      <c r="S5504"/>
    </row>
    <row r="5505" spans="1:20" x14ac:dyDescent="0.3">
      <c r="A5505" s="25"/>
      <c r="B5505"/>
      <c r="C5505"/>
      <c r="D5505"/>
      <c r="E5505"/>
      <c r="F5505"/>
      <c r="G5505"/>
      <c r="H5505" s="14"/>
      <c r="I5505" s="14"/>
      <c r="K5505"/>
      <c r="L5505"/>
      <c r="M5505"/>
      <c r="N5505"/>
      <c r="O5505"/>
      <c r="P5505"/>
      <c r="S5505"/>
    </row>
    <row r="5506" spans="1:20" x14ac:dyDescent="0.3">
      <c r="A5506" s="25"/>
      <c r="B5506"/>
      <c r="C5506"/>
      <c r="D5506"/>
      <c r="E5506"/>
      <c r="F5506"/>
      <c r="G5506"/>
      <c r="H5506" s="26"/>
      <c r="I5506" s="26"/>
      <c r="K5506"/>
      <c r="L5506"/>
      <c r="M5506"/>
      <c r="N5506"/>
      <c r="O5506"/>
      <c r="P5506"/>
      <c r="S5506"/>
    </row>
    <row r="5507" spans="1:20" x14ac:dyDescent="0.3">
      <c r="A5507" s="25"/>
      <c r="B5507"/>
      <c r="C5507"/>
      <c r="D5507"/>
      <c r="E5507"/>
      <c r="F5507"/>
      <c r="G5507"/>
      <c r="H5507" s="26"/>
      <c r="I5507" s="26"/>
      <c r="K5507"/>
      <c r="L5507"/>
      <c r="M5507"/>
      <c r="N5507"/>
      <c r="O5507"/>
      <c r="P5507"/>
      <c r="S5507"/>
      <c r="T5507" s="7"/>
    </row>
    <row r="5508" spans="1:20" x14ac:dyDescent="0.3">
      <c r="A5508" s="25"/>
      <c r="B5508"/>
      <c r="C5508"/>
      <c r="D5508"/>
      <c r="E5508"/>
      <c r="F5508"/>
      <c r="G5508"/>
      <c r="H5508" s="26"/>
      <c r="I5508" s="26"/>
      <c r="K5508"/>
      <c r="L5508"/>
      <c r="M5508"/>
      <c r="N5508"/>
      <c r="O5508"/>
      <c r="P5508"/>
      <c r="S5508"/>
      <c r="T5508" s="7"/>
    </row>
    <row r="5509" spans="1:20" x14ac:dyDescent="0.3">
      <c r="A5509" s="25"/>
      <c r="B5509"/>
      <c r="C5509"/>
      <c r="D5509"/>
      <c r="E5509"/>
      <c r="F5509"/>
      <c r="G5509"/>
      <c r="H5509" s="26"/>
      <c r="I5509" s="26"/>
      <c r="K5509"/>
      <c r="L5509"/>
      <c r="M5509"/>
      <c r="N5509"/>
      <c r="O5509"/>
      <c r="P5509"/>
      <c r="S5509"/>
    </row>
    <row r="5510" spans="1:20" x14ac:dyDescent="0.3">
      <c r="A5510" s="25"/>
      <c r="B5510"/>
      <c r="C5510"/>
      <c r="D5510"/>
      <c r="E5510"/>
      <c r="F5510"/>
      <c r="G5510"/>
      <c r="H5510" s="26"/>
      <c r="I5510" s="26"/>
      <c r="K5510"/>
      <c r="L5510"/>
      <c r="M5510"/>
      <c r="N5510"/>
      <c r="O5510"/>
      <c r="P5510"/>
      <c r="S5510"/>
    </row>
    <row r="5511" spans="1:20" x14ac:dyDescent="0.3">
      <c r="A5511" s="25"/>
      <c r="B5511"/>
      <c r="C5511"/>
      <c r="D5511"/>
      <c r="E5511"/>
      <c r="F5511"/>
      <c r="G5511"/>
      <c r="H5511" s="14"/>
      <c r="I5511" s="14"/>
      <c r="K5511"/>
      <c r="L5511"/>
      <c r="M5511"/>
      <c r="N5511"/>
      <c r="O5511"/>
      <c r="P5511"/>
      <c r="S5511"/>
    </row>
    <row r="5512" spans="1:20" x14ac:dyDescent="0.3">
      <c r="A5512" s="25"/>
      <c r="B5512"/>
      <c r="C5512"/>
      <c r="D5512"/>
      <c r="E5512"/>
      <c r="F5512"/>
      <c r="G5512"/>
      <c r="H5512" s="14"/>
      <c r="I5512" s="14"/>
      <c r="K5512"/>
      <c r="L5512"/>
      <c r="M5512"/>
      <c r="N5512"/>
      <c r="O5512"/>
      <c r="P5512"/>
      <c r="S5512"/>
    </row>
    <row r="5513" spans="1:20" x14ac:dyDescent="0.3">
      <c r="A5513" s="25"/>
      <c r="B5513"/>
      <c r="C5513"/>
      <c r="D5513"/>
      <c r="E5513"/>
      <c r="F5513"/>
      <c r="G5513"/>
      <c r="H5513" s="14"/>
      <c r="I5513" s="14"/>
      <c r="K5513"/>
      <c r="L5513"/>
      <c r="M5513"/>
      <c r="N5513"/>
      <c r="O5513"/>
      <c r="P5513"/>
      <c r="S5513"/>
    </row>
    <row r="5514" spans="1:20" x14ac:dyDescent="0.3">
      <c r="A5514" s="25"/>
      <c r="B5514"/>
      <c r="C5514"/>
      <c r="D5514"/>
      <c r="E5514"/>
      <c r="F5514"/>
      <c r="G5514"/>
      <c r="H5514" s="14"/>
      <c r="I5514" s="14"/>
      <c r="K5514"/>
      <c r="L5514"/>
      <c r="M5514"/>
      <c r="N5514"/>
      <c r="O5514"/>
      <c r="P5514"/>
      <c r="S5514"/>
    </row>
    <row r="5515" spans="1:20" x14ac:dyDescent="0.3">
      <c r="A5515" s="25"/>
      <c r="B5515"/>
      <c r="C5515"/>
      <c r="D5515"/>
      <c r="E5515"/>
      <c r="F5515"/>
      <c r="G5515"/>
      <c r="H5515" s="14"/>
      <c r="I5515" s="14"/>
      <c r="K5515"/>
      <c r="L5515"/>
      <c r="M5515"/>
      <c r="N5515"/>
      <c r="O5515"/>
      <c r="P5515"/>
      <c r="S5515"/>
    </row>
    <row r="5516" spans="1:20" x14ac:dyDescent="0.3">
      <c r="A5516" s="25"/>
      <c r="B5516"/>
      <c r="C5516"/>
      <c r="D5516"/>
      <c r="E5516"/>
      <c r="F5516"/>
      <c r="G5516"/>
      <c r="H5516" s="14"/>
      <c r="I5516" s="14"/>
      <c r="K5516"/>
      <c r="L5516"/>
      <c r="M5516"/>
      <c r="N5516"/>
      <c r="O5516"/>
      <c r="P5516"/>
      <c r="S5516"/>
    </row>
    <row r="5517" spans="1:20" x14ac:dyDescent="0.3">
      <c r="A5517" s="25"/>
      <c r="B5517"/>
      <c r="C5517"/>
      <c r="D5517"/>
      <c r="E5517"/>
      <c r="F5517"/>
      <c r="G5517"/>
      <c r="H5517" s="14"/>
      <c r="I5517" s="14"/>
      <c r="K5517"/>
      <c r="L5517"/>
      <c r="M5517"/>
      <c r="N5517"/>
      <c r="O5517"/>
      <c r="P5517"/>
      <c r="S5517"/>
    </row>
    <row r="5518" spans="1:20" x14ac:dyDescent="0.3">
      <c r="A5518" s="25"/>
      <c r="B5518"/>
      <c r="C5518"/>
      <c r="D5518"/>
      <c r="E5518"/>
      <c r="F5518"/>
      <c r="G5518"/>
      <c r="H5518" s="14"/>
      <c r="I5518" s="14"/>
      <c r="K5518"/>
      <c r="L5518"/>
      <c r="M5518"/>
      <c r="N5518"/>
      <c r="O5518"/>
      <c r="P5518"/>
      <c r="S5518"/>
    </row>
    <row r="5519" spans="1:20" x14ac:dyDescent="0.3">
      <c r="A5519" s="25"/>
      <c r="B5519"/>
      <c r="C5519"/>
      <c r="D5519"/>
      <c r="E5519"/>
      <c r="F5519"/>
      <c r="G5519"/>
      <c r="H5519" s="14"/>
      <c r="I5519" s="14"/>
      <c r="K5519"/>
      <c r="L5519"/>
      <c r="M5519"/>
      <c r="N5519"/>
      <c r="O5519"/>
      <c r="P5519"/>
      <c r="S5519"/>
    </row>
    <row r="5520" spans="1:20" x14ac:dyDescent="0.3">
      <c r="A5520" s="25"/>
      <c r="B5520"/>
      <c r="C5520"/>
      <c r="D5520"/>
      <c r="E5520"/>
      <c r="F5520"/>
      <c r="G5520"/>
      <c r="H5520" s="14"/>
      <c r="I5520" s="14"/>
      <c r="K5520"/>
      <c r="L5520"/>
      <c r="M5520"/>
      <c r="N5520"/>
      <c r="O5520"/>
      <c r="P5520"/>
      <c r="S5520"/>
    </row>
    <row r="5521" spans="1:20" x14ac:dyDescent="0.3">
      <c r="A5521" s="25"/>
      <c r="B5521"/>
      <c r="C5521"/>
      <c r="D5521"/>
      <c r="E5521"/>
      <c r="F5521"/>
      <c r="G5521"/>
      <c r="H5521" s="26"/>
      <c r="I5521" s="26"/>
      <c r="K5521"/>
      <c r="L5521"/>
      <c r="M5521"/>
      <c r="N5521"/>
      <c r="O5521"/>
      <c r="P5521"/>
      <c r="S5521"/>
    </row>
    <row r="5522" spans="1:20" x14ac:dyDescent="0.3">
      <c r="A5522" s="25"/>
      <c r="B5522"/>
      <c r="C5522"/>
      <c r="D5522"/>
      <c r="E5522"/>
      <c r="F5522"/>
      <c r="G5522"/>
      <c r="H5522" s="14"/>
      <c r="I5522" s="14"/>
      <c r="K5522"/>
      <c r="L5522"/>
      <c r="M5522"/>
      <c r="N5522"/>
      <c r="O5522"/>
      <c r="P5522"/>
      <c r="S5522"/>
    </row>
    <row r="5523" spans="1:20" x14ac:dyDescent="0.3">
      <c r="A5523" s="25"/>
      <c r="B5523"/>
      <c r="C5523"/>
      <c r="D5523"/>
      <c r="E5523"/>
      <c r="F5523"/>
      <c r="G5523"/>
      <c r="H5523" s="26"/>
      <c r="I5523" s="26"/>
      <c r="K5523"/>
      <c r="L5523"/>
      <c r="M5523"/>
      <c r="N5523"/>
      <c r="O5523"/>
      <c r="P5523"/>
      <c r="S5523"/>
    </row>
    <row r="5524" spans="1:20" x14ac:dyDescent="0.3">
      <c r="A5524" s="25"/>
      <c r="B5524"/>
      <c r="C5524"/>
      <c r="D5524"/>
      <c r="E5524"/>
      <c r="F5524"/>
      <c r="G5524"/>
      <c r="H5524" s="26"/>
      <c r="I5524" s="26"/>
      <c r="K5524"/>
      <c r="L5524"/>
      <c r="M5524"/>
      <c r="N5524"/>
      <c r="O5524"/>
      <c r="P5524"/>
      <c r="S5524"/>
    </row>
    <row r="5525" spans="1:20" x14ac:dyDescent="0.3">
      <c r="A5525" s="25"/>
      <c r="B5525"/>
      <c r="C5525"/>
      <c r="D5525"/>
      <c r="E5525"/>
      <c r="F5525"/>
      <c r="G5525"/>
      <c r="H5525" s="26"/>
      <c r="I5525" s="26"/>
      <c r="K5525"/>
      <c r="L5525"/>
      <c r="M5525"/>
      <c r="N5525"/>
      <c r="O5525"/>
      <c r="P5525"/>
      <c r="S5525"/>
    </row>
    <row r="5526" spans="1:20" x14ac:dyDescent="0.3">
      <c r="A5526" s="25"/>
      <c r="B5526"/>
      <c r="C5526"/>
      <c r="D5526"/>
      <c r="E5526"/>
      <c r="F5526"/>
      <c r="G5526"/>
      <c r="H5526" s="26"/>
      <c r="I5526" s="26"/>
      <c r="K5526"/>
      <c r="L5526"/>
      <c r="M5526"/>
      <c r="N5526"/>
      <c r="O5526"/>
      <c r="P5526"/>
      <c r="S5526"/>
    </row>
    <row r="5527" spans="1:20" x14ac:dyDescent="0.3">
      <c r="A5527" s="25"/>
      <c r="B5527"/>
      <c r="C5527"/>
      <c r="D5527"/>
      <c r="E5527"/>
      <c r="F5527"/>
      <c r="G5527"/>
      <c r="H5527" s="26"/>
      <c r="I5527" s="26"/>
      <c r="K5527"/>
      <c r="L5527"/>
      <c r="M5527"/>
      <c r="N5527"/>
      <c r="O5527"/>
      <c r="P5527"/>
      <c r="S5527"/>
    </row>
    <row r="5528" spans="1:20" x14ac:dyDescent="0.3">
      <c r="A5528" s="25"/>
      <c r="B5528"/>
      <c r="C5528"/>
      <c r="D5528"/>
      <c r="E5528"/>
      <c r="F5528"/>
      <c r="G5528"/>
      <c r="H5528" s="26"/>
      <c r="I5528" s="26"/>
      <c r="K5528"/>
      <c r="L5528"/>
      <c r="M5528"/>
      <c r="N5528"/>
      <c r="O5528"/>
      <c r="P5528"/>
      <c r="S5528"/>
    </row>
    <row r="5529" spans="1:20" x14ac:dyDescent="0.3">
      <c r="A5529" s="25"/>
      <c r="B5529"/>
      <c r="C5529"/>
      <c r="D5529"/>
      <c r="E5529"/>
      <c r="F5529"/>
      <c r="G5529"/>
      <c r="H5529" s="14"/>
      <c r="I5529" s="26"/>
      <c r="K5529"/>
      <c r="L5529"/>
      <c r="M5529"/>
      <c r="N5529"/>
      <c r="O5529"/>
      <c r="P5529"/>
      <c r="S5529"/>
      <c r="T5529" s="7"/>
    </row>
    <row r="5530" spans="1:20" x14ac:dyDescent="0.3">
      <c r="A5530" s="25"/>
      <c r="B5530"/>
      <c r="C5530"/>
      <c r="D5530"/>
      <c r="E5530"/>
      <c r="F5530"/>
      <c r="G5530"/>
      <c r="H5530" s="14"/>
      <c r="I5530" s="26"/>
      <c r="K5530"/>
      <c r="L5530"/>
      <c r="M5530"/>
      <c r="N5530"/>
      <c r="O5530"/>
      <c r="P5530"/>
      <c r="S5530"/>
    </row>
    <row r="5531" spans="1:20" x14ac:dyDescent="0.3">
      <c r="A5531" s="25"/>
      <c r="B5531"/>
      <c r="C5531"/>
      <c r="D5531"/>
      <c r="E5531"/>
      <c r="F5531"/>
      <c r="G5531"/>
      <c r="H5531" s="14"/>
      <c r="I5531" s="26"/>
      <c r="K5531"/>
      <c r="L5531"/>
      <c r="M5531"/>
      <c r="N5531"/>
      <c r="O5531"/>
      <c r="P5531"/>
      <c r="S5531"/>
      <c r="T5531" s="7"/>
    </row>
    <row r="5532" spans="1:20" x14ac:dyDescent="0.3">
      <c r="A5532" s="25"/>
      <c r="B5532"/>
      <c r="C5532"/>
      <c r="D5532"/>
      <c r="E5532"/>
      <c r="F5532"/>
      <c r="G5532"/>
      <c r="H5532" s="14"/>
      <c r="I5532" s="26"/>
      <c r="K5532"/>
      <c r="L5532"/>
      <c r="M5532"/>
      <c r="N5532"/>
      <c r="O5532"/>
      <c r="P5532"/>
      <c r="S5532"/>
    </row>
    <row r="5533" spans="1:20" x14ac:dyDescent="0.3">
      <c r="A5533" s="25"/>
      <c r="B5533"/>
      <c r="C5533"/>
      <c r="D5533"/>
      <c r="E5533"/>
      <c r="F5533"/>
      <c r="G5533"/>
      <c r="H5533" s="14"/>
      <c r="I5533" s="26"/>
      <c r="K5533"/>
      <c r="L5533"/>
      <c r="M5533"/>
      <c r="N5533"/>
      <c r="O5533"/>
      <c r="P5533"/>
      <c r="S5533"/>
    </row>
    <row r="5534" spans="1:20" x14ac:dyDescent="0.3">
      <c r="A5534" s="25"/>
      <c r="B5534"/>
      <c r="C5534"/>
      <c r="D5534"/>
      <c r="E5534"/>
      <c r="F5534"/>
      <c r="G5534"/>
      <c r="H5534" s="14"/>
      <c r="I5534" s="14"/>
      <c r="K5534"/>
      <c r="L5534"/>
      <c r="M5534"/>
      <c r="N5534"/>
      <c r="O5534"/>
      <c r="P5534"/>
      <c r="S5534"/>
      <c r="T5534" s="7"/>
    </row>
    <row r="5535" spans="1:20" x14ac:dyDescent="0.3">
      <c r="A5535" s="25"/>
      <c r="B5535"/>
      <c r="C5535"/>
      <c r="D5535"/>
      <c r="E5535"/>
      <c r="F5535"/>
      <c r="G5535"/>
      <c r="H5535" s="14"/>
      <c r="I5535" s="14"/>
      <c r="K5535"/>
      <c r="L5535"/>
      <c r="M5535"/>
      <c r="N5535"/>
      <c r="O5535"/>
      <c r="P5535"/>
      <c r="S5535"/>
    </row>
    <row r="5536" spans="1:20" x14ac:dyDescent="0.3">
      <c r="A5536" s="25"/>
      <c r="B5536"/>
      <c r="C5536"/>
      <c r="D5536"/>
      <c r="E5536"/>
      <c r="F5536"/>
      <c r="G5536"/>
      <c r="H5536"/>
      <c r="I5536"/>
      <c r="K5536"/>
      <c r="L5536"/>
      <c r="M5536"/>
      <c r="N5536"/>
      <c r="O5536"/>
      <c r="P5536"/>
      <c r="S5536"/>
    </row>
    <row r="5537" spans="1:20" x14ac:dyDescent="0.3">
      <c r="A5537" s="25"/>
      <c r="B5537"/>
      <c r="C5537"/>
      <c r="D5537"/>
      <c r="E5537"/>
      <c r="F5537"/>
      <c r="G5537"/>
      <c r="H5537" s="14"/>
      <c r="I5537" s="14"/>
      <c r="K5537"/>
      <c r="L5537"/>
      <c r="M5537"/>
      <c r="N5537"/>
      <c r="O5537"/>
      <c r="P5537"/>
      <c r="S5537"/>
    </row>
    <row r="5538" spans="1:20" x14ac:dyDescent="0.3">
      <c r="A5538" s="25"/>
      <c r="B5538"/>
      <c r="C5538"/>
      <c r="D5538"/>
      <c r="E5538"/>
      <c r="F5538"/>
      <c r="G5538"/>
      <c r="H5538" s="14"/>
      <c r="I5538" s="14"/>
      <c r="K5538"/>
      <c r="L5538"/>
      <c r="M5538"/>
      <c r="N5538"/>
      <c r="O5538"/>
      <c r="P5538"/>
      <c r="S5538"/>
    </row>
    <row r="5539" spans="1:20" x14ac:dyDescent="0.3">
      <c r="A5539" s="25"/>
      <c r="B5539"/>
      <c r="C5539"/>
      <c r="D5539"/>
      <c r="E5539"/>
      <c r="F5539"/>
      <c r="G5539"/>
      <c r="H5539" s="26"/>
      <c r="I5539" s="26"/>
      <c r="K5539"/>
      <c r="L5539"/>
      <c r="M5539"/>
      <c r="N5539"/>
      <c r="O5539"/>
      <c r="P5539"/>
      <c r="S5539"/>
    </row>
    <row r="5540" spans="1:20" x14ac:dyDescent="0.3">
      <c r="A5540" s="25"/>
      <c r="B5540"/>
      <c r="C5540"/>
      <c r="D5540"/>
      <c r="E5540"/>
      <c r="F5540"/>
      <c r="G5540"/>
      <c r="H5540" s="26"/>
      <c r="I5540" s="26"/>
      <c r="K5540"/>
      <c r="L5540"/>
      <c r="M5540"/>
      <c r="N5540"/>
      <c r="O5540"/>
      <c r="P5540"/>
      <c r="S5540"/>
    </row>
    <row r="5541" spans="1:20" x14ac:dyDescent="0.3">
      <c r="A5541" s="25"/>
      <c r="B5541"/>
      <c r="C5541"/>
      <c r="D5541"/>
      <c r="E5541"/>
      <c r="F5541"/>
      <c r="G5541"/>
      <c r="H5541" s="26"/>
      <c r="I5541" s="26"/>
      <c r="K5541"/>
      <c r="L5541"/>
      <c r="M5541"/>
      <c r="N5541"/>
      <c r="O5541"/>
      <c r="P5541"/>
      <c r="S5541"/>
    </row>
    <row r="5542" spans="1:20" x14ac:dyDescent="0.3">
      <c r="A5542" s="25"/>
      <c r="B5542"/>
      <c r="C5542"/>
      <c r="D5542"/>
      <c r="E5542"/>
      <c r="F5542"/>
      <c r="G5542"/>
      <c r="H5542" s="26"/>
      <c r="I5542" s="26"/>
      <c r="K5542"/>
      <c r="L5542"/>
      <c r="M5542"/>
      <c r="N5542"/>
      <c r="O5542"/>
      <c r="P5542"/>
      <c r="S5542"/>
    </row>
    <row r="5543" spans="1:20" x14ac:dyDescent="0.3">
      <c r="A5543" s="25"/>
      <c r="B5543"/>
      <c r="C5543"/>
      <c r="D5543"/>
      <c r="E5543"/>
      <c r="F5543"/>
      <c r="G5543"/>
      <c r="H5543" s="26"/>
      <c r="I5543" s="26"/>
      <c r="K5543"/>
      <c r="L5543"/>
      <c r="M5543"/>
      <c r="N5543"/>
      <c r="O5543"/>
      <c r="P5543"/>
      <c r="S5543"/>
    </row>
    <row r="5544" spans="1:20" x14ac:dyDescent="0.3">
      <c r="A5544" s="25"/>
      <c r="B5544"/>
      <c r="C5544"/>
      <c r="D5544"/>
      <c r="E5544"/>
      <c r="F5544"/>
      <c r="G5544"/>
      <c r="H5544" s="14"/>
      <c r="I5544" s="26"/>
      <c r="K5544"/>
      <c r="L5544"/>
      <c r="M5544"/>
      <c r="N5544"/>
      <c r="O5544"/>
      <c r="P5544"/>
      <c r="S5544"/>
      <c r="T5544" s="7"/>
    </row>
    <row r="5545" spans="1:20" x14ac:dyDescent="0.3">
      <c r="A5545" s="25"/>
      <c r="B5545"/>
      <c r="C5545"/>
      <c r="D5545"/>
      <c r="E5545"/>
      <c r="F5545"/>
      <c r="G5545"/>
      <c r="H5545" s="14"/>
      <c r="I5545" s="26"/>
      <c r="K5545"/>
      <c r="L5545"/>
      <c r="M5545"/>
      <c r="N5545"/>
      <c r="O5545"/>
      <c r="P5545"/>
      <c r="S5545"/>
    </row>
    <row r="5546" spans="1:20" x14ac:dyDescent="0.3">
      <c r="A5546" s="25"/>
      <c r="B5546"/>
      <c r="C5546"/>
      <c r="D5546"/>
      <c r="E5546"/>
      <c r="F5546"/>
      <c r="G5546"/>
      <c r="H5546" s="14"/>
      <c r="I5546" s="26"/>
      <c r="K5546"/>
      <c r="L5546"/>
      <c r="M5546"/>
      <c r="N5546"/>
      <c r="O5546"/>
      <c r="P5546"/>
      <c r="S5546"/>
    </row>
    <row r="5547" spans="1:20" x14ac:dyDescent="0.3">
      <c r="A5547" s="25"/>
      <c r="B5547"/>
      <c r="C5547"/>
      <c r="D5547"/>
      <c r="E5547"/>
      <c r="F5547"/>
      <c r="G5547"/>
      <c r="H5547" s="14"/>
      <c r="I5547" s="26"/>
      <c r="K5547"/>
      <c r="L5547"/>
      <c r="M5547"/>
      <c r="N5547"/>
      <c r="O5547"/>
      <c r="P5547"/>
      <c r="S5547"/>
      <c r="T5547" s="7"/>
    </row>
    <row r="5548" spans="1:20" x14ac:dyDescent="0.3">
      <c r="A5548" s="25"/>
      <c r="B5548"/>
      <c r="C5548"/>
      <c r="D5548"/>
      <c r="E5548"/>
      <c r="F5548"/>
      <c r="G5548"/>
      <c r="H5548" s="14"/>
      <c r="I5548" s="26"/>
      <c r="K5548"/>
      <c r="L5548"/>
      <c r="M5548"/>
      <c r="N5548"/>
      <c r="O5548"/>
      <c r="P5548"/>
      <c r="S5548"/>
    </row>
    <row r="5549" spans="1:20" x14ac:dyDescent="0.3">
      <c r="A5549" s="25"/>
      <c r="B5549"/>
      <c r="C5549"/>
      <c r="D5549"/>
      <c r="E5549"/>
      <c r="F5549"/>
      <c r="G5549"/>
      <c r="H5549" s="26"/>
      <c r="I5549" s="26"/>
      <c r="K5549"/>
      <c r="L5549"/>
      <c r="M5549"/>
      <c r="N5549"/>
      <c r="O5549"/>
      <c r="P5549"/>
      <c r="S5549"/>
    </row>
    <row r="5550" spans="1:20" x14ac:dyDescent="0.3">
      <c r="A5550" s="25"/>
      <c r="B5550"/>
      <c r="C5550"/>
      <c r="D5550"/>
      <c r="E5550"/>
      <c r="F5550"/>
      <c r="G5550"/>
      <c r="H5550" s="26"/>
      <c r="I5550" s="26"/>
      <c r="K5550"/>
      <c r="L5550"/>
      <c r="M5550"/>
      <c r="N5550"/>
      <c r="O5550"/>
      <c r="P5550"/>
      <c r="S5550"/>
      <c r="T5550" s="7"/>
    </row>
    <row r="5551" spans="1:20" x14ac:dyDescent="0.3">
      <c r="A5551" s="25"/>
      <c r="B5551"/>
      <c r="C5551"/>
      <c r="D5551"/>
      <c r="E5551"/>
      <c r="F5551"/>
      <c r="G5551"/>
      <c r="H5551" s="26"/>
      <c r="I5551" s="26"/>
      <c r="K5551"/>
      <c r="L5551"/>
      <c r="M5551"/>
      <c r="N5551"/>
      <c r="O5551"/>
      <c r="P5551"/>
      <c r="S5551"/>
      <c r="T5551" s="7"/>
    </row>
    <row r="5552" spans="1:20" x14ac:dyDescent="0.3">
      <c r="A5552" s="25"/>
      <c r="B5552"/>
      <c r="C5552"/>
      <c r="D5552"/>
      <c r="E5552"/>
      <c r="F5552"/>
      <c r="G5552"/>
      <c r="H5552" s="26"/>
      <c r="I5552" s="26"/>
      <c r="K5552"/>
      <c r="L5552"/>
      <c r="M5552"/>
      <c r="N5552"/>
      <c r="O5552"/>
      <c r="P5552"/>
      <c r="S5552"/>
    </row>
    <row r="5553" spans="1:19" x14ac:dyDescent="0.3">
      <c r="A5553" s="25"/>
      <c r="B5553"/>
      <c r="C5553"/>
      <c r="D5553"/>
      <c r="E5553"/>
      <c r="F5553"/>
      <c r="G5553"/>
      <c r="H5553" s="26"/>
      <c r="I5553" s="26"/>
      <c r="K5553"/>
      <c r="L5553"/>
      <c r="M5553"/>
      <c r="N5553"/>
      <c r="O5553"/>
      <c r="P5553"/>
      <c r="S5553"/>
    </row>
    <row r="5554" spans="1:19" x14ac:dyDescent="0.3">
      <c r="A5554" s="25"/>
      <c r="B5554"/>
      <c r="C5554"/>
      <c r="D5554"/>
      <c r="E5554"/>
      <c r="F5554"/>
      <c r="G5554"/>
      <c r="H5554" s="14"/>
      <c r="I5554" s="14"/>
      <c r="K5554"/>
      <c r="L5554"/>
      <c r="M5554"/>
      <c r="N5554"/>
      <c r="O5554"/>
      <c r="P5554"/>
      <c r="S5554"/>
    </row>
    <row r="5555" spans="1:19" x14ac:dyDescent="0.3">
      <c r="A5555" s="25"/>
      <c r="B5555"/>
      <c r="C5555"/>
      <c r="D5555"/>
      <c r="E5555"/>
      <c r="F5555"/>
      <c r="G5555"/>
      <c r="H5555" s="14"/>
      <c r="I5555" s="14"/>
      <c r="K5555"/>
      <c r="L5555"/>
      <c r="M5555"/>
      <c r="N5555"/>
      <c r="O5555"/>
      <c r="P5555"/>
      <c r="S5555"/>
    </row>
    <row r="5556" spans="1:19" x14ac:dyDescent="0.3">
      <c r="A5556" s="25"/>
      <c r="B5556"/>
      <c r="C5556"/>
      <c r="D5556"/>
      <c r="E5556"/>
      <c r="F5556"/>
      <c r="G5556"/>
      <c r="H5556" s="14"/>
      <c r="I5556" s="14"/>
      <c r="K5556"/>
      <c r="L5556"/>
      <c r="M5556"/>
      <c r="N5556"/>
      <c r="O5556"/>
      <c r="P5556"/>
      <c r="S5556"/>
    </row>
    <row r="5557" spans="1:19" x14ac:dyDescent="0.3">
      <c r="A5557" s="25"/>
      <c r="B5557"/>
      <c r="C5557"/>
      <c r="D5557"/>
      <c r="E5557"/>
      <c r="F5557"/>
      <c r="G5557"/>
      <c r="H5557" s="14"/>
      <c r="I5557" s="14"/>
      <c r="K5557"/>
      <c r="L5557"/>
      <c r="M5557"/>
      <c r="N5557"/>
      <c r="O5557"/>
      <c r="P5557"/>
      <c r="S5557"/>
    </row>
    <row r="5558" spans="1:19" x14ac:dyDescent="0.3">
      <c r="A5558" s="25"/>
      <c r="B5558"/>
      <c r="C5558"/>
      <c r="D5558"/>
      <c r="E5558"/>
      <c r="F5558"/>
      <c r="G5558"/>
      <c r="H5558" s="14"/>
      <c r="I5558" s="14"/>
      <c r="K5558"/>
      <c r="L5558"/>
      <c r="M5558"/>
      <c r="N5558"/>
      <c r="O5558"/>
      <c r="P5558"/>
      <c r="S5558"/>
    </row>
    <row r="5559" spans="1:19" x14ac:dyDescent="0.3">
      <c r="A5559" s="25"/>
      <c r="B5559"/>
      <c r="C5559"/>
      <c r="D5559"/>
      <c r="E5559"/>
      <c r="F5559"/>
      <c r="G5559"/>
      <c r="H5559" s="14"/>
      <c r="I5559" s="14"/>
      <c r="K5559"/>
      <c r="L5559"/>
      <c r="M5559"/>
      <c r="N5559"/>
      <c r="O5559"/>
      <c r="P5559"/>
      <c r="S5559"/>
    </row>
    <row r="5560" spans="1:19" x14ac:dyDescent="0.3">
      <c r="A5560" s="25"/>
      <c r="B5560"/>
      <c r="C5560"/>
      <c r="D5560"/>
      <c r="E5560"/>
      <c r="F5560"/>
      <c r="G5560"/>
      <c r="H5560" s="14"/>
      <c r="I5560" s="14"/>
      <c r="K5560"/>
      <c r="L5560"/>
      <c r="M5560"/>
      <c r="N5560"/>
      <c r="O5560"/>
      <c r="P5560"/>
      <c r="S5560"/>
    </row>
    <row r="5561" spans="1:19" x14ac:dyDescent="0.3">
      <c r="A5561" s="25"/>
      <c r="B5561"/>
      <c r="C5561"/>
      <c r="D5561"/>
      <c r="E5561"/>
      <c r="F5561"/>
      <c r="G5561"/>
      <c r="H5561" s="14"/>
      <c r="I5561" s="14"/>
      <c r="K5561"/>
      <c r="L5561"/>
      <c r="M5561"/>
      <c r="N5561"/>
      <c r="O5561"/>
      <c r="P5561"/>
      <c r="S5561"/>
    </row>
    <row r="5562" spans="1:19" x14ac:dyDescent="0.3">
      <c r="A5562" s="25"/>
      <c r="B5562"/>
      <c r="C5562"/>
      <c r="D5562"/>
      <c r="E5562"/>
      <c r="F5562"/>
      <c r="G5562"/>
      <c r="H5562" s="14"/>
      <c r="I5562" s="14"/>
      <c r="K5562"/>
      <c r="L5562"/>
      <c r="M5562"/>
      <c r="N5562"/>
      <c r="O5562"/>
      <c r="P5562"/>
      <c r="S5562"/>
    </row>
    <row r="5563" spans="1:19" x14ac:dyDescent="0.3">
      <c r="A5563" s="25"/>
      <c r="B5563"/>
      <c r="C5563"/>
      <c r="D5563"/>
      <c r="E5563"/>
      <c r="F5563"/>
      <c r="G5563"/>
      <c r="H5563" s="14"/>
      <c r="I5563" s="14"/>
      <c r="K5563"/>
      <c r="L5563"/>
      <c r="M5563"/>
      <c r="N5563"/>
      <c r="O5563"/>
      <c r="P5563"/>
      <c r="S5563"/>
    </row>
    <row r="5564" spans="1:19" x14ac:dyDescent="0.3">
      <c r="A5564" s="25"/>
      <c r="B5564"/>
      <c r="C5564"/>
      <c r="D5564"/>
      <c r="E5564"/>
      <c r="F5564"/>
      <c r="G5564"/>
      <c r="H5564" s="26"/>
      <c r="I5564" s="26"/>
      <c r="K5564"/>
      <c r="L5564"/>
      <c r="M5564"/>
      <c r="N5564"/>
      <c r="O5564"/>
      <c r="P5564"/>
      <c r="S5564"/>
    </row>
    <row r="5565" spans="1:19" x14ac:dyDescent="0.3">
      <c r="A5565" s="25"/>
      <c r="B5565"/>
      <c r="C5565"/>
      <c r="D5565"/>
      <c r="E5565"/>
      <c r="F5565"/>
      <c r="G5565"/>
      <c r="H5565" s="26"/>
      <c r="I5565" s="26"/>
      <c r="K5565"/>
      <c r="L5565"/>
      <c r="M5565"/>
      <c r="N5565"/>
      <c r="O5565"/>
      <c r="P5565"/>
      <c r="S5565"/>
    </row>
    <row r="5566" spans="1:19" x14ac:dyDescent="0.3">
      <c r="A5566" s="25"/>
      <c r="B5566"/>
      <c r="C5566"/>
      <c r="D5566"/>
      <c r="E5566"/>
      <c r="F5566"/>
      <c r="G5566"/>
      <c r="H5566" s="26"/>
      <c r="I5566" s="26"/>
      <c r="K5566"/>
      <c r="L5566"/>
      <c r="M5566"/>
      <c r="N5566"/>
      <c r="O5566"/>
      <c r="P5566"/>
      <c r="S5566"/>
    </row>
    <row r="5567" spans="1:19" x14ac:dyDescent="0.3">
      <c r="A5567" s="25"/>
      <c r="B5567"/>
      <c r="C5567"/>
      <c r="D5567"/>
      <c r="E5567"/>
      <c r="F5567"/>
      <c r="G5567"/>
      <c r="H5567" s="26"/>
      <c r="I5567" s="26"/>
      <c r="K5567"/>
      <c r="L5567"/>
      <c r="M5567"/>
      <c r="N5567"/>
      <c r="O5567"/>
      <c r="P5567"/>
      <c r="S5567"/>
    </row>
    <row r="5568" spans="1:19" x14ac:dyDescent="0.3">
      <c r="A5568" s="25"/>
      <c r="B5568"/>
      <c r="C5568"/>
      <c r="D5568"/>
      <c r="E5568"/>
      <c r="F5568"/>
      <c r="G5568"/>
      <c r="H5568" s="26"/>
      <c r="I5568" s="26"/>
      <c r="K5568"/>
      <c r="L5568"/>
      <c r="M5568"/>
      <c r="N5568"/>
      <c r="O5568"/>
      <c r="P5568"/>
      <c r="S5568"/>
    </row>
    <row r="5569" spans="1:19" x14ac:dyDescent="0.3">
      <c r="A5569" s="25"/>
      <c r="B5569"/>
      <c r="C5569"/>
      <c r="D5569"/>
      <c r="E5569"/>
      <c r="F5569"/>
      <c r="G5569"/>
      <c r="H5569" s="14"/>
      <c r="I5569" s="14"/>
      <c r="K5569"/>
      <c r="L5569"/>
      <c r="M5569"/>
      <c r="N5569"/>
      <c r="O5569"/>
      <c r="P5569"/>
      <c r="S5569"/>
    </row>
    <row r="5570" spans="1:19" x14ac:dyDescent="0.3">
      <c r="A5570" s="25"/>
      <c r="B5570"/>
      <c r="C5570"/>
      <c r="D5570"/>
      <c r="E5570"/>
      <c r="F5570"/>
      <c r="G5570"/>
      <c r="H5570" s="14"/>
      <c r="I5570" s="14"/>
      <c r="K5570"/>
      <c r="L5570"/>
      <c r="M5570"/>
      <c r="N5570"/>
      <c r="O5570"/>
      <c r="P5570"/>
      <c r="S5570"/>
    </row>
    <row r="5571" spans="1:19" x14ac:dyDescent="0.3">
      <c r="A5571" s="25"/>
      <c r="B5571"/>
      <c r="C5571"/>
      <c r="D5571"/>
      <c r="E5571"/>
      <c r="F5571"/>
      <c r="G5571"/>
      <c r="H5571" s="14"/>
      <c r="I5571" s="14"/>
      <c r="K5571"/>
      <c r="L5571"/>
      <c r="M5571"/>
      <c r="N5571"/>
      <c r="O5571"/>
      <c r="P5571"/>
      <c r="S5571"/>
    </row>
    <row r="5572" spans="1:19" x14ac:dyDescent="0.3">
      <c r="A5572" s="25"/>
      <c r="B5572"/>
      <c r="C5572"/>
      <c r="D5572"/>
      <c r="E5572"/>
      <c r="F5572"/>
      <c r="G5572"/>
      <c r="H5572" s="14"/>
      <c r="I5572" s="14"/>
      <c r="K5572"/>
      <c r="L5572"/>
      <c r="M5572"/>
      <c r="N5572"/>
      <c r="O5572"/>
      <c r="P5572"/>
      <c r="S5572"/>
    </row>
    <row r="5573" spans="1:19" x14ac:dyDescent="0.3">
      <c r="A5573" s="25"/>
      <c r="B5573"/>
      <c r="C5573"/>
      <c r="D5573"/>
      <c r="E5573"/>
      <c r="F5573"/>
      <c r="G5573"/>
      <c r="H5573" s="14"/>
      <c r="I5573" s="14"/>
      <c r="K5573"/>
      <c r="L5573"/>
      <c r="M5573"/>
      <c r="N5573"/>
      <c r="O5573"/>
      <c r="P5573"/>
      <c r="S5573"/>
    </row>
    <row r="5574" spans="1:19" x14ac:dyDescent="0.3">
      <c r="A5574" s="25"/>
      <c r="B5574"/>
      <c r="C5574"/>
      <c r="D5574"/>
      <c r="E5574"/>
      <c r="F5574"/>
      <c r="G5574"/>
      <c r="H5574"/>
      <c r="I5574"/>
      <c r="K5574"/>
      <c r="L5574"/>
      <c r="M5574"/>
      <c r="N5574"/>
      <c r="O5574"/>
      <c r="P5574"/>
      <c r="S5574"/>
    </row>
    <row r="5575" spans="1:19" x14ac:dyDescent="0.3">
      <c r="A5575" s="25"/>
      <c r="B5575"/>
      <c r="C5575"/>
      <c r="D5575"/>
      <c r="E5575"/>
      <c r="F5575"/>
      <c r="G5575"/>
      <c r="H5575" s="14"/>
      <c r="I5575" s="14"/>
      <c r="K5575"/>
      <c r="L5575"/>
      <c r="M5575"/>
      <c r="N5575"/>
      <c r="O5575"/>
      <c r="P5575"/>
      <c r="S5575"/>
    </row>
    <row r="5576" spans="1:19" x14ac:dyDescent="0.3">
      <c r="A5576" s="25"/>
      <c r="B5576"/>
      <c r="C5576"/>
      <c r="D5576"/>
      <c r="E5576"/>
      <c r="F5576"/>
      <c r="G5576"/>
      <c r="H5576" s="14"/>
      <c r="I5576" s="14"/>
      <c r="K5576"/>
      <c r="L5576"/>
      <c r="M5576"/>
      <c r="N5576"/>
      <c r="O5576"/>
      <c r="P5576"/>
      <c r="S5576"/>
    </row>
    <row r="5577" spans="1:19" x14ac:dyDescent="0.3">
      <c r="A5577" s="25"/>
      <c r="B5577"/>
      <c r="C5577"/>
      <c r="D5577"/>
      <c r="E5577"/>
      <c r="F5577"/>
      <c r="G5577"/>
      <c r="H5577" s="14"/>
      <c r="I5577" s="14"/>
      <c r="K5577"/>
      <c r="L5577"/>
      <c r="M5577"/>
      <c r="N5577"/>
      <c r="O5577"/>
      <c r="P5577"/>
      <c r="S5577"/>
    </row>
    <row r="5578" spans="1:19" x14ac:dyDescent="0.3">
      <c r="A5578" s="25"/>
      <c r="B5578"/>
      <c r="C5578"/>
      <c r="D5578"/>
      <c r="E5578"/>
      <c r="F5578"/>
      <c r="G5578"/>
      <c r="H5578" s="14"/>
      <c r="I5578" s="26"/>
      <c r="K5578"/>
      <c r="L5578"/>
      <c r="M5578"/>
      <c r="N5578"/>
      <c r="O5578"/>
      <c r="P5578"/>
      <c r="S5578"/>
    </row>
    <row r="5579" spans="1:19" x14ac:dyDescent="0.3">
      <c r="A5579" s="25"/>
      <c r="B5579"/>
      <c r="C5579"/>
      <c r="D5579"/>
      <c r="E5579"/>
      <c r="F5579"/>
      <c r="G5579"/>
      <c r="H5579" s="14"/>
      <c r="I5579" s="26"/>
      <c r="K5579"/>
      <c r="L5579"/>
      <c r="M5579"/>
      <c r="N5579"/>
      <c r="O5579"/>
      <c r="P5579"/>
      <c r="S5579"/>
    </row>
    <row r="5580" spans="1:19" x14ac:dyDescent="0.3">
      <c r="A5580" s="25"/>
      <c r="B5580"/>
      <c r="C5580"/>
      <c r="D5580"/>
      <c r="E5580"/>
      <c r="F5580"/>
      <c r="G5580"/>
      <c r="H5580" s="14"/>
      <c r="I5580" s="26"/>
      <c r="K5580"/>
      <c r="L5580"/>
      <c r="M5580"/>
      <c r="N5580"/>
      <c r="O5580"/>
      <c r="P5580"/>
      <c r="S5580"/>
    </row>
    <row r="5581" spans="1:19" x14ac:dyDescent="0.3">
      <c r="A5581" s="25"/>
      <c r="B5581"/>
      <c r="C5581"/>
      <c r="D5581"/>
      <c r="E5581"/>
      <c r="F5581"/>
      <c r="G5581"/>
      <c r="H5581" s="14"/>
      <c r="I5581" s="26"/>
      <c r="K5581"/>
      <c r="L5581"/>
      <c r="M5581"/>
      <c r="N5581"/>
      <c r="O5581"/>
      <c r="P5581"/>
      <c r="S5581"/>
    </row>
    <row r="5582" spans="1:19" x14ac:dyDescent="0.3">
      <c r="A5582" s="25"/>
      <c r="B5582"/>
      <c r="C5582"/>
      <c r="D5582"/>
      <c r="E5582"/>
      <c r="F5582"/>
      <c r="G5582"/>
      <c r="H5582" s="26"/>
      <c r="I5582" s="26"/>
      <c r="K5582"/>
      <c r="L5582"/>
      <c r="M5582"/>
      <c r="N5582"/>
      <c r="O5582"/>
      <c r="P5582"/>
      <c r="S5582"/>
    </row>
    <row r="5583" spans="1:19" x14ac:dyDescent="0.3">
      <c r="A5583" s="25"/>
      <c r="B5583"/>
      <c r="C5583"/>
      <c r="D5583"/>
      <c r="E5583"/>
      <c r="F5583"/>
      <c r="G5583"/>
      <c r="H5583" s="26"/>
      <c r="I5583" s="26"/>
      <c r="K5583"/>
      <c r="L5583"/>
      <c r="M5583"/>
      <c r="N5583"/>
      <c r="O5583"/>
      <c r="P5583"/>
      <c r="S5583"/>
    </row>
    <row r="5584" spans="1:19" x14ac:dyDescent="0.3">
      <c r="A5584" s="25"/>
      <c r="B5584"/>
      <c r="C5584"/>
      <c r="D5584"/>
      <c r="E5584"/>
      <c r="F5584"/>
      <c r="G5584"/>
      <c r="H5584" s="26"/>
      <c r="I5584" s="26"/>
      <c r="K5584"/>
      <c r="L5584"/>
      <c r="M5584"/>
      <c r="N5584"/>
      <c r="O5584"/>
      <c r="P5584"/>
      <c r="S5584"/>
    </row>
    <row r="5585" spans="1:19" x14ac:dyDescent="0.3">
      <c r="A5585" s="25"/>
      <c r="B5585"/>
      <c r="C5585"/>
      <c r="D5585"/>
      <c r="E5585"/>
      <c r="F5585"/>
      <c r="G5585"/>
      <c r="H5585" s="26"/>
      <c r="I5585" s="26"/>
      <c r="K5585"/>
      <c r="L5585"/>
      <c r="M5585"/>
      <c r="N5585"/>
      <c r="O5585"/>
      <c r="P5585"/>
      <c r="S5585"/>
    </row>
    <row r="5586" spans="1:19" x14ac:dyDescent="0.3">
      <c r="A5586" s="25"/>
      <c r="B5586"/>
      <c r="C5586"/>
      <c r="D5586"/>
      <c r="E5586"/>
      <c r="F5586"/>
      <c r="G5586"/>
      <c r="H5586" s="14"/>
      <c r="I5586" s="14"/>
      <c r="K5586"/>
      <c r="L5586"/>
      <c r="M5586"/>
      <c r="N5586"/>
      <c r="O5586"/>
      <c r="P5586"/>
      <c r="S5586"/>
    </row>
    <row r="5587" spans="1:19" x14ac:dyDescent="0.3">
      <c r="A5587" s="25"/>
      <c r="B5587"/>
      <c r="C5587"/>
      <c r="D5587"/>
      <c r="E5587"/>
      <c r="F5587"/>
      <c r="G5587"/>
      <c r="H5587"/>
      <c r="I5587"/>
      <c r="K5587"/>
      <c r="L5587"/>
      <c r="M5587"/>
      <c r="N5587"/>
      <c r="O5587"/>
      <c r="P5587"/>
      <c r="S5587"/>
    </row>
    <row r="5588" spans="1:19" x14ac:dyDescent="0.3">
      <c r="A5588" s="25"/>
      <c r="B5588"/>
      <c r="C5588"/>
      <c r="D5588"/>
      <c r="E5588"/>
      <c r="F5588"/>
      <c r="G5588"/>
      <c r="H5588"/>
      <c r="I5588"/>
      <c r="K5588"/>
      <c r="L5588"/>
      <c r="M5588"/>
      <c r="N5588"/>
      <c r="O5588"/>
      <c r="P5588"/>
      <c r="S5588"/>
    </row>
    <row r="5589" spans="1:19" x14ac:dyDescent="0.3">
      <c r="A5589" s="25"/>
      <c r="B5589"/>
      <c r="C5589"/>
      <c r="D5589"/>
      <c r="E5589"/>
      <c r="F5589"/>
      <c r="G5589"/>
      <c r="H5589"/>
      <c r="I5589"/>
      <c r="K5589"/>
      <c r="L5589"/>
      <c r="M5589"/>
      <c r="N5589"/>
      <c r="O5589"/>
      <c r="P5589"/>
      <c r="S5589"/>
    </row>
    <row r="5590" spans="1:19" x14ac:dyDescent="0.3">
      <c r="A5590" s="25"/>
      <c r="B5590"/>
      <c r="C5590"/>
      <c r="D5590"/>
      <c r="E5590"/>
      <c r="F5590"/>
      <c r="G5590"/>
      <c r="H5590" s="14"/>
      <c r="I5590" s="14"/>
      <c r="K5590"/>
      <c r="L5590"/>
      <c r="M5590"/>
      <c r="N5590"/>
      <c r="O5590"/>
      <c r="P5590"/>
      <c r="S5590"/>
    </row>
    <row r="5591" spans="1:19" x14ac:dyDescent="0.3">
      <c r="A5591" s="25"/>
      <c r="B5591"/>
      <c r="C5591"/>
      <c r="D5591"/>
      <c r="E5591"/>
      <c r="F5591"/>
      <c r="G5591"/>
      <c r="H5591"/>
      <c r="I5591"/>
      <c r="K5591"/>
      <c r="L5591"/>
      <c r="M5591"/>
      <c r="N5591"/>
      <c r="O5591"/>
      <c r="P5591"/>
      <c r="S5591"/>
    </row>
    <row r="5592" spans="1:19" x14ac:dyDescent="0.3">
      <c r="A5592" s="25"/>
      <c r="B5592"/>
      <c r="C5592"/>
      <c r="D5592"/>
      <c r="E5592"/>
      <c r="F5592"/>
      <c r="G5592"/>
      <c r="H5592" s="14"/>
      <c r="I5592" s="14"/>
      <c r="K5592"/>
      <c r="L5592"/>
      <c r="M5592"/>
      <c r="N5592"/>
      <c r="O5592"/>
      <c r="P5592"/>
      <c r="S5592"/>
    </row>
    <row r="5593" spans="1:19" x14ac:dyDescent="0.3">
      <c r="A5593" s="25"/>
      <c r="B5593"/>
      <c r="C5593"/>
      <c r="D5593"/>
      <c r="E5593"/>
      <c r="F5593"/>
      <c r="G5593"/>
      <c r="H5593" s="14"/>
      <c r="I5593" s="14"/>
      <c r="K5593"/>
      <c r="L5593"/>
      <c r="M5593"/>
      <c r="N5593"/>
      <c r="O5593"/>
      <c r="P5593"/>
      <c r="S5593"/>
    </row>
    <row r="5594" spans="1:19" x14ac:dyDescent="0.3">
      <c r="A5594" s="25"/>
      <c r="B5594"/>
      <c r="C5594"/>
      <c r="D5594"/>
      <c r="E5594"/>
      <c r="F5594"/>
      <c r="G5594"/>
      <c r="H5594" s="14"/>
      <c r="I5594" s="14"/>
      <c r="K5594"/>
      <c r="L5594"/>
      <c r="M5594"/>
      <c r="N5594"/>
      <c r="O5594"/>
      <c r="P5594"/>
      <c r="S5594"/>
    </row>
    <row r="5595" spans="1:19" x14ac:dyDescent="0.3">
      <c r="A5595" s="25"/>
      <c r="B5595"/>
      <c r="C5595"/>
      <c r="D5595"/>
      <c r="E5595"/>
      <c r="F5595"/>
      <c r="G5595"/>
      <c r="H5595" s="14"/>
      <c r="I5595" s="14"/>
      <c r="K5595"/>
      <c r="L5595"/>
      <c r="M5595"/>
      <c r="N5595"/>
      <c r="O5595"/>
      <c r="P5595"/>
      <c r="S5595"/>
    </row>
    <row r="5596" spans="1:19" x14ac:dyDescent="0.3">
      <c r="A5596" s="25"/>
      <c r="B5596"/>
      <c r="C5596"/>
      <c r="D5596"/>
      <c r="E5596"/>
      <c r="F5596"/>
      <c r="G5596"/>
      <c r="H5596" s="14"/>
      <c r="I5596" s="14"/>
      <c r="K5596"/>
      <c r="L5596"/>
      <c r="M5596"/>
      <c r="N5596"/>
      <c r="O5596"/>
      <c r="P5596"/>
      <c r="S5596"/>
    </row>
    <row r="5597" spans="1:19" x14ac:dyDescent="0.3">
      <c r="A5597" s="25"/>
      <c r="B5597"/>
      <c r="C5597"/>
      <c r="D5597"/>
      <c r="E5597"/>
      <c r="F5597"/>
      <c r="G5597"/>
      <c r="H5597" s="14"/>
      <c r="I5597" s="14"/>
      <c r="K5597"/>
      <c r="L5597"/>
      <c r="M5597"/>
      <c r="N5597"/>
      <c r="O5597"/>
      <c r="P5597"/>
      <c r="S5597"/>
    </row>
    <row r="5598" spans="1:19" x14ac:dyDescent="0.3">
      <c r="A5598" s="25"/>
      <c r="B5598"/>
      <c r="C5598"/>
      <c r="D5598"/>
      <c r="E5598"/>
      <c r="F5598"/>
      <c r="G5598"/>
      <c r="H5598" s="26"/>
      <c r="I5598" s="26"/>
      <c r="K5598"/>
      <c r="L5598"/>
      <c r="M5598"/>
      <c r="N5598"/>
      <c r="O5598"/>
      <c r="P5598"/>
      <c r="S5598"/>
    </row>
    <row r="5599" spans="1:19" x14ac:dyDescent="0.3">
      <c r="A5599" s="25"/>
      <c r="B5599"/>
      <c r="C5599"/>
      <c r="D5599"/>
      <c r="E5599"/>
      <c r="F5599"/>
      <c r="G5599"/>
      <c r="H5599" s="26"/>
      <c r="I5599" s="26"/>
      <c r="K5599"/>
      <c r="L5599"/>
      <c r="M5599"/>
      <c r="N5599"/>
      <c r="O5599"/>
      <c r="P5599"/>
      <c r="S5599"/>
    </row>
    <row r="5600" spans="1:19" x14ac:dyDescent="0.3">
      <c r="A5600" s="25"/>
      <c r="B5600"/>
      <c r="C5600"/>
      <c r="D5600"/>
      <c r="E5600"/>
      <c r="F5600"/>
      <c r="G5600"/>
      <c r="H5600" s="26"/>
      <c r="I5600" s="26"/>
      <c r="K5600"/>
      <c r="L5600"/>
      <c r="M5600"/>
      <c r="N5600"/>
      <c r="O5600"/>
      <c r="P5600"/>
      <c r="S5600"/>
    </row>
    <row r="5601" spans="1:20" x14ac:dyDescent="0.3">
      <c r="A5601" s="25"/>
      <c r="B5601"/>
      <c r="C5601"/>
      <c r="D5601"/>
      <c r="E5601"/>
      <c r="F5601"/>
      <c r="G5601"/>
      <c r="H5601" s="26"/>
      <c r="I5601" s="26"/>
      <c r="K5601"/>
      <c r="L5601"/>
      <c r="M5601"/>
      <c r="N5601"/>
      <c r="O5601"/>
      <c r="P5601"/>
      <c r="S5601"/>
    </row>
    <row r="5602" spans="1:20" x14ac:dyDescent="0.3">
      <c r="A5602" s="25"/>
      <c r="B5602"/>
      <c r="C5602"/>
      <c r="D5602"/>
      <c r="E5602"/>
      <c r="F5602"/>
      <c r="G5602"/>
      <c r="H5602" s="14"/>
      <c r="I5602" s="14"/>
      <c r="K5602"/>
      <c r="L5602"/>
      <c r="M5602"/>
      <c r="N5602"/>
      <c r="O5602"/>
      <c r="P5602"/>
      <c r="S5602"/>
    </row>
    <row r="5603" spans="1:20" x14ac:dyDescent="0.3">
      <c r="A5603" s="25"/>
      <c r="B5603"/>
      <c r="C5603"/>
      <c r="D5603"/>
      <c r="E5603"/>
      <c r="F5603"/>
      <c r="G5603"/>
      <c r="H5603" s="14"/>
      <c r="I5603" s="14"/>
      <c r="K5603"/>
      <c r="L5603"/>
      <c r="M5603"/>
      <c r="N5603"/>
      <c r="O5603"/>
      <c r="P5603"/>
      <c r="S5603"/>
    </row>
    <row r="5604" spans="1:20" x14ac:dyDescent="0.3">
      <c r="A5604" s="25"/>
      <c r="B5604"/>
      <c r="C5604"/>
      <c r="D5604"/>
      <c r="E5604"/>
      <c r="F5604"/>
      <c r="G5604"/>
      <c r="H5604" s="14"/>
      <c r="I5604" s="14"/>
      <c r="K5604"/>
      <c r="L5604"/>
      <c r="M5604"/>
      <c r="N5604"/>
      <c r="O5604"/>
      <c r="P5604"/>
      <c r="S5604"/>
    </row>
    <row r="5605" spans="1:20" x14ac:dyDescent="0.3">
      <c r="A5605" s="25"/>
      <c r="B5605"/>
      <c r="C5605"/>
      <c r="D5605"/>
      <c r="E5605"/>
      <c r="F5605"/>
      <c r="G5605"/>
      <c r="H5605" s="26"/>
      <c r="I5605" s="26"/>
      <c r="K5605"/>
      <c r="L5605"/>
      <c r="M5605"/>
      <c r="N5605"/>
      <c r="O5605"/>
      <c r="P5605"/>
      <c r="S5605"/>
    </row>
    <row r="5606" spans="1:20" x14ac:dyDescent="0.3">
      <c r="A5606" s="25"/>
      <c r="B5606"/>
      <c r="C5606"/>
      <c r="D5606"/>
      <c r="E5606"/>
      <c r="F5606"/>
      <c r="G5606"/>
      <c r="H5606" s="26"/>
      <c r="I5606" s="26"/>
      <c r="K5606"/>
      <c r="L5606"/>
      <c r="M5606"/>
      <c r="N5606"/>
      <c r="O5606"/>
      <c r="P5606"/>
      <c r="S5606"/>
    </row>
    <row r="5607" spans="1:20" x14ac:dyDescent="0.3">
      <c r="A5607" s="25"/>
      <c r="B5607"/>
      <c r="C5607"/>
      <c r="D5607"/>
      <c r="E5607"/>
      <c r="F5607"/>
      <c r="G5607"/>
      <c r="H5607" s="26"/>
      <c r="I5607" s="26"/>
      <c r="K5607"/>
      <c r="L5607"/>
      <c r="M5607"/>
      <c r="N5607"/>
      <c r="O5607"/>
      <c r="P5607"/>
      <c r="S5607"/>
    </row>
    <row r="5608" spans="1:20" x14ac:dyDescent="0.3">
      <c r="A5608" s="25"/>
      <c r="B5608"/>
      <c r="C5608"/>
      <c r="D5608"/>
      <c r="E5608"/>
      <c r="F5608"/>
      <c r="G5608"/>
      <c r="H5608" s="14"/>
      <c r="I5608" s="14"/>
      <c r="K5608"/>
      <c r="L5608"/>
      <c r="M5608"/>
      <c r="N5608"/>
      <c r="O5608"/>
      <c r="P5608"/>
      <c r="S5608"/>
    </row>
    <row r="5609" spans="1:20" x14ac:dyDescent="0.3">
      <c r="A5609" s="25"/>
      <c r="B5609"/>
      <c r="C5609"/>
      <c r="D5609"/>
      <c r="E5609"/>
      <c r="F5609"/>
      <c r="G5609"/>
      <c r="H5609" s="14"/>
      <c r="I5609" s="14"/>
      <c r="K5609"/>
      <c r="L5609"/>
      <c r="M5609"/>
      <c r="N5609"/>
      <c r="O5609"/>
      <c r="P5609"/>
      <c r="S5609"/>
    </row>
    <row r="5610" spans="1:20" x14ac:dyDescent="0.3">
      <c r="A5610" s="25"/>
      <c r="B5610"/>
      <c r="C5610"/>
      <c r="D5610"/>
      <c r="E5610"/>
      <c r="F5610"/>
      <c r="G5610"/>
      <c r="H5610" s="14"/>
      <c r="I5610" s="14"/>
      <c r="K5610"/>
      <c r="L5610"/>
      <c r="M5610"/>
      <c r="N5610"/>
      <c r="O5610"/>
      <c r="P5610"/>
      <c r="S5610"/>
    </row>
    <row r="5611" spans="1:20" x14ac:dyDescent="0.3">
      <c r="A5611" s="25"/>
      <c r="B5611"/>
      <c r="C5611"/>
      <c r="D5611"/>
      <c r="E5611"/>
      <c r="F5611"/>
      <c r="G5611"/>
      <c r="H5611" s="26"/>
      <c r="I5611" s="26"/>
      <c r="K5611"/>
      <c r="L5611"/>
      <c r="M5611"/>
      <c r="N5611"/>
      <c r="O5611"/>
      <c r="P5611"/>
      <c r="S5611"/>
      <c r="T5611" s="7"/>
    </row>
    <row r="5612" spans="1:20" x14ac:dyDescent="0.3">
      <c r="A5612" s="25"/>
      <c r="B5612"/>
      <c r="C5612"/>
      <c r="D5612"/>
      <c r="E5612"/>
      <c r="F5612"/>
      <c r="G5612"/>
      <c r="H5612" s="26"/>
      <c r="I5612" s="26"/>
      <c r="K5612"/>
      <c r="L5612"/>
      <c r="M5612"/>
      <c r="N5612"/>
      <c r="O5612"/>
      <c r="P5612"/>
      <c r="S5612"/>
    </row>
    <row r="5613" spans="1:20" x14ac:dyDescent="0.3">
      <c r="A5613" s="25"/>
      <c r="B5613"/>
      <c r="C5613"/>
      <c r="D5613"/>
      <c r="E5613"/>
      <c r="F5613"/>
      <c r="G5613"/>
      <c r="H5613" s="26"/>
      <c r="I5613" s="26"/>
      <c r="K5613"/>
      <c r="L5613"/>
      <c r="M5613"/>
      <c r="N5613"/>
      <c r="O5613"/>
      <c r="P5613"/>
      <c r="S5613"/>
    </row>
    <row r="5614" spans="1:20" x14ac:dyDescent="0.3">
      <c r="A5614" s="25"/>
      <c r="B5614"/>
      <c r="C5614"/>
      <c r="D5614"/>
      <c r="E5614"/>
      <c r="F5614"/>
      <c r="G5614"/>
      <c r="H5614" s="26"/>
      <c r="I5614" s="26"/>
      <c r="K5614"/>
      <c r="L5614"/>
      <c r="M5614"/>
      <c r="N5614"/>
      <c r="O5614"/>
      <c r="P5614"/>
      <c r="S5614"/>
    </row>
    <row r="5615" spans="1:20" x14ac:dyDescent="0.3">
      <c r="A5615" s="25"/>
      <c r="B5615"/>
      <c r="C5615"/>
      <c r="D5615"/>
      <c r="E5615"/>
      <c r="F5615"/>
      <c r="G5615"/>
      <c r="H5615" s="26"/>
      <c r="I5615" s="26"/>
      <c r="K5615"/>
      <c r="L5615"/>
      <c r="M5615"/>
      <c r="N5615"/>
      <c r="O5615"/>
      <c r="P5615"/>
      <c r="S5615"/>
    </row>
    <row r="5616" spans="1:20" x14ac:dyDescent="0.3">
      <c r="A5616" s="25"/>
      <c r="B5616"/>
      <c r="C5616"/>
      <c r="D5616"/>
      <c r="E5616"/>
      <c r="F5616"/>
      <c r="G5616"/>
      <c r="H5616" s="26"/>
      <c r="I5616" s="26"/>
      <c r="K5616"/>
      <c r="L5616"/>
      <c r="M5616"/>
      <c r="N5616"/>
      <c r="O5616"/>
      <c r="P5616"/>
      <c r="S5616"/>
    </row>
    <row r="5617" spans="1:19" x14ac:dyDescent="0.3">
      <c r="A5617" s="25"/>
      <c r="B5617"/>
      <c r="C5617"/>
      <c r="D5617"/>
      <c r="E5617"/>
      <c r="F5617"/>
      <c r="G5617"/>
      <c r="H5617" s="14"/>
      <c r="I5617" s="14"/>
      <c r="K5617"/>
      <c r="L5617"/>
      <c r="M5617"/>
      <c r="N5617"/>
      <c r="O5617"/>
      <c r="P5617"/>
      <c r="S5617"/>
    </row>
    <row r="5618" spans="1:19" x14ac:dyDescent="0.3">
      <c r="A5618" s="25"/>
      <c r="B5618"/>
      <c r="C5618"/>
      <c r="D5618"/>
      <c r="E5618"/>
      <c r="F5618"/>
      <c r="G5618"/>
      <c r="H5618" s="14"/>
      <c r="I5618" s="14"/>
      <c r="K5618"/>
      <c r="L5618"/>
      <c r="M5618"/>
      <c r="N5618"/>
      <c r="O5618"/>
      <c r="P5618"/>
      <c r="S5618"/>
    </row>
    <row r="5619" spans="1:19" x14ac:dyDescent="0.3">
      <c r="A5619" s="25"/>
      <c r="B5619"/>
      <c r="C5619"/>
      <c r="D5619"/>
      <c r="E5619"/>
      <c r="F5619"/>
      <c r="G5619"/>
      <c r="H5619" s="14"/>
      <c r="I5619" s="14"/>
      <c r="K5619"/>
      <c r="L5619"/>
      <c r="M5619"/>
      <c r="N5619"/>
      <c r="O5619"/>
      <c r="P5619"/>
      <c r="S5619"/>
    </row>
    <row r="5620" spans="1:19" x14ac:dyDescent="0.3">
      <c r="A5620" s="25"/>
      <c r="B5620"/>
      <c r="C5620"/>
      <c r="D5620"/>
      <c r="E5620"/>
      <c r="F5620"/>
      <c r="G5620"/>
      <c r="H5620" s="14"/>
      <c r="I5620" s="14"/>
      <c r="K5620"/>
      <c r="L5620"/>
      <c r="M5620"/>
      <c r="N5620"/>
      <c r="O5620"/>
      <c r="P5620"/>
      <c r="S5620"/>
    </row>
    <row r="5621" spans="1:19" x14ac:dyDescent="0.3">
      <c r="A5621" s="25"/>
      <c r="B5621"/>
      <c r="C5621"/>
      <c r="D5621"/>
      <c r="E5621"/>
      <c r="F5621"/>
      <c r="G5621"/>
      <c r="H5621" s="14"/>
      <c r="I5621" s="14"/>
      <c r="K5621"/>
      <c r="L5621"/>
      <c r="M5621"/>
      <c r="N5621"/>
      <c r="O5621"/>
      <c r="P5621"/>
      <c r="S5621"/>
    </row>
    <row r="5622" spans="1:19" x14ac:dyDescent="0.3">
      <c r="A5622" s="25"/>
      <c r="B5622"/>
      <c r="C5622"/>
      <c r="D5622"/>
      <c r="E5622"/>
      <c r="F5622"/>
      <c r="G5622"/>
      <c r="H5622" s="14"/>
      <c r="I5622" s="14"/>
      <c r="K5622"/>
      <c r="L5622"/>
      <c r="M5622"/>
      <c r="N5622"/>
      <c r="O5622"/>
      <c r="P5622"/>
      <c r="S5622"/>
    </row>
    <row r="5623" spans="1:19" x14ac:dyDescent="0.3">
      <c r="A5623" s="25"/>
      <c r="B5623"/>
      <c r="C5623"/>
      <c r="D5623"/>
      <c r="E5623"/>
      <c r="F5623"/>
      <c r="G5623"/>
      <c r="H5623"/>
      <c r="I5623"/>
      <c r="K5623"/>
      <c r="L5623"/>
      <c r="M5623"/>
      <c r="N5623"/>
      <c r="O5623"/>
      <c r="P5623"/>
      <c r="S5623"/>
    </row>
    <row r="5624" spans="1:19" x14ac:dyDescent="0.3">
      <c r="A5624" s="25"/>
      <c r="B5624"/>
      <c r="C5624"/>
      <c r="D5624"/>
      <c r="E5624"/>
      <c r="F5624"/>
      <c r="G5624"/>
      <c r="H5624"/>
      <c r="I5624"/>
      <c r="K5624"/>
      <c r="L5624"/>
      <c r="M5624"/>
      <c r="N5624"/>
      <c r="O5624"/>
      <c r="P5624"/>
      <c r="S5624"/>
    </row>
    <row r="5625" spans="1:19" x14ac:dyDescent="0.3">
      <c r="A5625" s="25"/>
      <c r="B5625"/>
      <c r="C5625"/>
      <c r="D5625"/>
      <c r="E5625"/>
      <c r="F5625"/>
      <c r="G5625"/>
      <c r="H5625"/>
      <c r="I5625"/>
      <c r="K5625"/>
      <c r="L5625"/>
      <c r="M5625"/>
      <c r="N5625"/>
      <c r="O5625"/>
      <c r="P5625"/>
      <c r="S5625"/>
    </row>
    <row r="5626" spans="1:19" x14ac:dyDescent="0.3">
      <c r="A5626" s="25"/>
      <c r="B5626"/>
      <c r="C5626"/>
      <c r="D5626"/>
      <c r="E5626"/>
      <c r="F5626"/>
      <c r="G5626"/>
      <c r="H5626" s="26"/>
      <c r="I5626" s="26"/>
      <c r="K5626"/>
      <c r="L5626"/>
      <c r="M5626"/>
      <c r="N5626"/>
      <c r="O5626"/>
      <c r="P5626"/>
      <c r="S5626"/>
    </row>
    <row r="5627" spans="1:19" x14ac:dyDescent="0.3">
      <c r="A5627" s="25"/>
      <c r="B5627"/>
      <c r="C5627"/>
      <c r="D5627"/>
      <c r="E5627"/>
      <c r="F5627"/>
      <c r="G5627"/>
      <c r="H5627" s="26"/>
      <c r="I5627" s="26"/>
      <c r="K5627"/>
      <c r="L5627"/>
      <c r="M5627"/>
      <c r="N5627"/>
      <c r="O5627"/>
      <c r="P5627"/>
      <c r="S5627"/>
    </row>
    <row r="5628" spans="1:19" x14ac:dyDescent="0.3">
      <c r="A5628" s="25"/>
      <c r="B5628"/>
      <c r="C5628"/>
      <c r="D5628"/>
      <c r="E5628"/>
      <c r="F5628"/>
      <c r="G5628"/>
      <c r="H5628" s="26"/>
      <c r="I5628" s="26"/>
      <c r="K5628"/>
      <c r="L5628"/>
      <c r="M5628"/>
      <c r="N5628"/>
      <c r="O5628"/>
      <c r="P5628"/>
      <c r="S5628"/>
    </row>
    <row r="5629" spans="1:19" x14ac:dyDescent="0.3">
      <c r="A5629" s="25"/>
      <c r="B5629"/>
      <c r="C5629"/>
      <c r="D5629"/>
      <c r="E5629"/>
      <c r="F5629"/>
      <c r="G5629"/>
      <c r="H5629" s="26"/>
      <c r="I5629" s="26"/>
      <c r="K5629"/>
      <c r="L5629"/>
      <c r="M5629"/>
      <c r="N5629"/>
      <c r="O5629"/>
      <c r="P5629"/>
      <c r="S5629"/>
    </row>
    <row r="5630" spans="1:19" x14ac:dyDescent="0.3">
      <c r="A5630" s="25"/>
      <c r="B5630"/>
      <c r="C5630"/>
      <c r="D5630"/>
      <c r="E5630"/>
      <c r="F5630"/>
      <c r="G5630"/>
      <c r="H5630" s="26"/>
      <c r="I5630" s="26"/>
      <c r="K5630"/>
      <c r="L5630"/>
      <c r="M5630"/>
      <c r="N5630"/>
      <c r="O5630"/>
      <c r="P5630"/>
      <c r="S5630"/>
    </row>
    <row r="5631" spans="1:19" x14ac:dyDescent="0.3">
      <c r="A5631" s="25"/>
      <c r="B5631"/>
      <c r="C5631"/>
      <c r="D5631"/>
      <c r="E5631"/>
      <c r="F5631"/>
      <c r="G5631"/>
      <c r="H5631" s="26"/>
      <c r="I5631" s="26"/>
      <c r="K5631"/>
      <c r="L5631"/>
      <c r="M5631"/>
      <c r="N5631"/>
      <c r="O5631"/>
      <c r="P5631"/>
      <c r="S5631"/>
    </row>
    <row r="5632" spans="1:19" x14ac:dyDescent="0.3">
      <c r="A5632" s="25"/>
      <c r="B5632"/>
      <c r="C5632"/>
      <c r="D5632"/>
      <c r="E5632"/>
      <c r="F5632"/>
      <c r="G5632"/>
      <c r="H5632" s="14"/>
      <c r="I5632" s="14"/>
      <c r="K5632"/>
      <c r="L5632"/>
      <c r="M5632"/>
      <c r="N5632"/>
      <c r="O5632"/>
      <c r="P5632"/>
      <c r="S5632"/>
    </row>
    <row r="5633" spans="1:20" x14ac:dyDescent="0.3">
      <c r="A5633" s="25"/>
      <c r="B5633"/>
      <c r="C5633"/>
      <c r="D5633"/>
      <c r="E5633"/>
      <c r="F5633"/>
      <c r="G5633"/>
      <c r="H5633" s="14"/>
      <c r="I5633" s="14"/>
      <c r="K5633"/>
      <c r="L5633"/>
      <c r="M5633"/>
      <c r="N5633"/>
      <c r="O5633"/>
      <c r="P5633"/>
      <c r="S5633"/>
      <c r="T5633" s="7"/>
    </row>
    <row r="5634" spans="1:20" x14ac:dyDescent="0.3">
      <c r="A5634" s="25"/>
      <c r="B5634"/>
      <c r="C5634"/>
      <c r="D5634"/>
      <c r="E5634"/>
      <c r="F5634"/>
      <c r="G5634"/>
      <c r="H5634" s="14"/>
      <c r="I5634" s="14"/>
      <c r="K5634"/>
      <c r="L5634"/>
      <c r="M5634"/>
      <c r="N5634"/>
      <c r="O5634"/>
      <c r="P5634"/>
      <c r="S5634"/>
    </row>
    <row r="5635" spans="1:20" x14ac:dyDescent="0.3">
      <c r="A5635" s="25"/>
      <c r="B5635"/>
      <c r="C5635"/>
      <c r="D5635"/>
      <c r="E5635"/>
      <c r="F5635"/>
      <c r="G5635"/>
      <c r="H5635" s="14"/>
      <c r="I5635" s="14"/>
      <c r="K5635"/>
      <c r="L5635"/>
      <c r="M5635"/>
      <c r="N5635"/>
      <c r="O5635"/>
      <c r="P5635"/>
      <c r="S5635"/>
      <c r="T5635" s="7"/>
    </row>
    <row r="5636" spans="1:20" x14ac:dyDescent="0.3">
      <c r="A5636" s="25"/>
      <c r="B5636"/>
      <c r="C5636"/>
      <c r="D5636"/>
      <c r="E5636"/>
      <c r="F5636"/>
      <c r="G5636"/>
      <c r="H5636" s="14"/>
      <c r="I5636" s="14"/>
      <c r="K5636"/>
      <c r="L5636"/>
      <c r="M5636"/>
      <c r="N5636"/>
      <c r="O5636"/>
      <c r="P5636"/>
      <c r="S5636"/>
    </row>
    <row r="5637" spans="1:20" x14ac:dyDescent="0.3">
      <c r="A5637" s="25"/>
      <c r="B5637"/>
      <c r="C5637"/>
      <c r="D5637"/>
      <c r="E5637"/>
      <c r="F5637"/>
      <c r="G5637"/>
      <c r="H5637" s="14"/>
      <c r="I5637" s="14"/>
      <c r="K5637"/>
      <c r="L5637"/>
      <c r="M5637"/>
      <c r="N5637"/>
      <c r="O5637"/>
      <c r="P5637"/>
      <c r="S5637"/>
    </row>
    <row r="5638" spans="1:20" x14ac:dyDescent="0.3">
      <c r="A5638" s="25"/>
      <c r="B5638"/>
      <c r="C5638"/>
      <c r="D5638"/>
      <c r="E5638"/>
      <c r="F5638"/>
      <c r="G5638"/>
      <c r="H5638" s="14"/>
      <c r="I5638" s="14"/>
      <c r="K5638"/>
      <c r="L5638"/>
      <c r="M5638"/>
      <c r="N5638"/>
      <c r="O5638"/>
      <c r="P5638"/>
      <c r="S5638"/>
    </row>
    <row r="5639" spans="1:20" x14ac:dyDescent="0.3">
      <c r="A5639" s="25"/>
      <c r="B5639"/>
      <c r="C5639"/>
      <c r="D5639"/>
      <c r="E5639"/>
      <c r="F5639"/>
      <c r="G5639"/>
      <c r="H5639"/>
      <c r="I5639" s="14"/>
      <c r="K5639"/>
      <c r="L5639"/>
      <c r="M5639"/>
      <c r="N5639"/>
      <c r="O5639"/>
      <c r="P5639"/>
      <c r="S5639"/>
    </row>
    <row r="5640" spans="1:20" x14ac:dyDescent="0.3">
      <c r="A5640" s="25"/>
      <c r="B5640"/>
      <c r="C5640"/>
      <c r="D5640"/>
      <c r="E5640"/>
      <c r="F5640"/>
      <c r="G5640"/>
      <c r="H5640"/>
      <c r="I5640" s="14"/>
      <c r="K5640"/>
      <c r="L5640"/>
      <c r="M5640"/>
      <c r="N5640"/>
      <c r="O5640"/>
      <c r="P5640"/>
      <c r="S5640"/>
    </row>
    <row r="5641" spans="1:20" x14ac:dyDescent="0.3">
      <c r="A5641" s="25"/>
      <c r="B5641"/>
      <c r="C5641"/>
      <c r="D5641"/>
      <c r="E5641"/>
      <c r="F5641"/>
      <c r="G5641"/>
      <c r="H5641" s="14"/>
      <c r="I5641" s="14"/>
      <c r="K5641"/>
      <c r="L5641"/>
      <c r="M5641"/>
      <c r="N5641"/>
      <c r="O5641"/>
      <c r="P5641"/>
      <c r="S5641"/>
    </row>
    <row r="5642" spans="1:20" x14ac:dyDescent="0.3">
      <c r="A5642" s="25"/>
      <c r="B5642"/>
      <c r="C5642"/>
      <c r="D5642"/>
      <c r="E5642"/>
      <c r="F5642"/>
      <c r="G5642"/>
      <c r="H5642" s="14"/>
      <c r="I5642" s="14"/>
      <c r="K5642"/>
      <c r="L5642"/>
      <c r="M5642"/>
      <c r="N5642"/>
      <c r="O5642"/>
      <c r="P5642"/>
      <c r="S5642"/>
    </row>
    <row r="5643" spans="1:20" x14ac:dyDescent="0.3">
      <c r="A5643" s="25"/>
      <c r="B5643"/>
      <c r="C5643"/>
      <c r="D5643"/>
      <c r="E5643"/>
      <c r="F5643"/>
      <c r="G5643"/>
      <c r="H5643" s="14"/>
      <c r="I5643" s="14"/>
      <c r="K5643"/>
      <c r="L5643"/>
      <c r="M5643"/>
      <c r="N5643"/>
      <c r="O5643"/>
      <c r="P5643"/>
      <c r="S5643"/>
    </row>
    <row r="5644" spans="1:20" x14ac:dyDescent="0.3">
      <c r="A5644" s="25"/>
      <c r="B5644"/>
      <c r="C5644"/>
      <c r="D5644"/>
      <c r="E5644"/>
      <c r="F5644"/>
      <c r="G5644"/>
      <c r="H5644" s="26"/>
      <c r="I5644" s="26"/>
      <c r="K5644"/>
      <c r="L5644"/>
      <c r="M5644"/>
      <c r="N5644"/>
      <c r="O5644"/>
      <c r="P5644"/>
      <c r="S5644"/>
    </row>
    <row r="5645" spans="1:20" x14ac:dyDescent="0.3">
      <c r="A5645" s="25"/>
      <c r="B5645"/>
      <c r="C5645"/>
      <c r="D5645"/>
      <c r="E5645"/>
      <c r="F5645"/>
      <c r="G5645"/>
      <c r="H5645" s="26"/>
      <c r="I5645" s="26"/>
      <c r="K5645"/>
      <c r="L5645"/>
      <c r="M5645"/>
      <c r="N5645"/>
      <c r="O5645"/>
      <c r="P5645"/>
      <c r="S5645"/>
    </row>
    <row r="5646" spans="1:20" x14ac:dyDescent="0.3">
      <c r="A5646" s="25"/>
      <c r="B5646"/>
      <c r="C5646"/>
      <c r="D5646"/>
      <c r="E5646"/>
      <c r="F5646"/>
      <c r="G5646"/>
      <c r="H5646" s="26"/>
      <c r="I5646" s="26"/>
      <c r="K5646"/>
      <c r="L5646"/>
      <c r="M5646"/>
      <c r="N5646"/>
      <c r="O5646"/>
      <c r="P5646"/>
      <c r="S5646"/>
    </row>
    <row r="5647" spans="1:20" x14ac:dyDescent="0.3">
      <c r="A5647" s="25"/>
      <c r="B5647"/>
      <c r="C5647"/>
      <c r="D5647"/>
      <c r="E5647"/>
      <c r="F5647"/>
      <c r="G5647"/>
      <c r="H5647" s="14"/>
      <c r="I5647" s="14"/>
      <c r="K5647"/>
      <c r="L5647"/>
      <c r="M5647"/>
      <c r="N5647"/>
      <c r="O5647"/>
      <c r="P5647"/>
      <c r="S5647"/>
    </row>
    <row r="5648" spans="1:20" x14ac:dyDescent="0.3">
      <c r="A5648" s="25"/>
      <c r="B5648"/>
      <c r="C5648"/>
      <c r="D5648"/>
      <c r="E5648"/>
      <c r="F5648"/>
      <c r="G5648"/>
      <c r="H5648" s="14"/>
      <c r="I5648" s="14"/>
      <c r="K5648"/>
      <c r="L5648"/>
      <c r="M5648"/>
      <c r="N5648"/>
      <c r="O5648"/>
      <c r="P5648"/>
      <c r="S5648"/>
    </row>
    <row r="5649" spans="1:20" x14ac:dyDescent="0.3">
      <c r="A5649" s="25"/>
      <c r="B5649"/>
      <c r="C5649"/>
      <c r="D5649"/>
      <c r="E5649"/>
      <c r="F5649"/>
      <c r="G5649"/>
      <c r="H5649" s="14"/>
      <c r="I5649" s="14"/>
      <c r="K5649"/>
      <c r="L5649"/>
      <c r="M5649"/>
      <c r="N5649"/>
      <c r="O5649"/>
      <c r="P5649"/>
      <c r="S5649"/>
      <c r="T5649" s="7"/>
    </row>
    <row r="5650" spans="1:20" x14ac:dyDescent="0.3">
      <c r="A5650" s="25"/>
      <c r="B5650"/>
      <c r="C5650"/>
      <c r="D5650"/>
      <c r="E5650"/>
      <c r="F5650"/>
      <c r="G5650"/>
      <c r="H5650" s="14"/>
      <c r="I5650" s="14"/>
      <c r="K5650"/>
      <c r="L5650"/>
      <c r="M5650"/>
      <c r="N5650"/>
      <c r="O5650"/>
      <c r="P5650"/>
      <c r="S5650"/>
    </row>
    <row r="5651" spans="1:20" x14ac:dyDescent="0.3">
      <c r="A5651" s="25"/>
      <c r="B5651"/>
      <c r="C5651"/>
      <c r="D5651"/>
      <c r="E5651"/>
      <c r="F5651"/>
      <c r="G5651"/>
      <c r="H5651" s="14"/>
      <c r="I5651" s="14"/>
      <c r="K5651"/>
      <c r="L5651"/>
      <c r="M5651"/>
      <c r="N5651"/>
      <c r="O5651"/>
      <c r="P5651"/>
      <c r="S5651"/>
      <c r="T5651" s="7"/>
    </row>
    <row r="5652" spans="1:20" x14ac:dyDescent="0.3">
      <c r="A5652" s="25"/>
      <c r="B5652"/>
      <c r="C5652"/>
      <c r="D5652"/>
      <c r="E5652"/>
      <c r="F5652"/>
      <c r="G5652"/>
      <c r="H5652" s="14"/>
      <c r="I5652" s="14"/>
      <c r="K5652"/>
      <c r="L5652"/>
      <c r="M5652"/>
      <c r="N5652"/>
      <c r="O5652"/>
      <c r="P5652"/>
      <c r="S5652"/>
    </row>
    <row r="5653" spans="1:20" x14ac:dyDescent="0.3">
      <c r="A5653" s="25"/>
      <c r="B5653"/>
      <c r="C5653"/>
      <c r="D5653"/>
      <c r="E5653"/>
      <c r="F5653"/>
      <c r="G5653"/>
      <c r="H5653" s="26"/>
      <c r="I5653" s="26"/>
      <c r="K5653"/>
      <c r="L5653"/>
      <c r="M5653"/>
      <c r="N5653"/>
      <c r="O5653"/>
      <c r="P5653"/>
      <c r="S5653"/>
    </row>
    <row r="5654" spans="1:20" x14ac:dyDescent="0.3">
      <c r="A5654" s="25"/>
      <c r="B5654"/>
      <c r="C5654"/>
      <c r="D5654"/>
      <c r="E5654"/>
      <c r="F5654"/>
      <c r="G5654"/>
      <c r="H5654" s="26"/>
      <c r="I5654" s="26"/>
      <c r="K5654"/>
      <c r="L5654"/>
      <c r="M5654"/>
      <c r="N5654"/>
      <c r="O5654"/>
      <c r="P5654"/>
      <c r="S5654"/>
    </row>
    <row r="5655" spans="1:20" x14ac:dyDescent="0.3">
      <c r="A5655" s="25"/>
      <c r="B5655"/>
      <c r="C5655"/>
      <c r="D5655"/>
      <c r="E5655"/>
      <c r="F5655"/>
      <c r="G5655"/>
      <c r="H5655" s="26"/>
      <c r="I5655" s="26"/>
      <c r="K5655"/>
      <c r="L5655"/>
      <c r="M5655"/>
      <c r="N5655"/>
      <c r="O5655"/>
      <c r="P5655"/>
      <c r="S5655"/>
      <c r="T5655" s="7"/>
    </row>
    <row r="5656" spans="1:20" x14ac:dyDescent="0.3">
      <c r="A5656" s="25"/>
      <c r="B5656"/>
      <c r="C5656"/>
      <c r="D5656"/>
      <c r="E5656"/>
      <c r="F5656"/>
      <c r="G5656"/>
      <c r="H5656" s="26"/>
      <c r="I5656" s="26"/>
      <c r="K5656"/>
      <c r="L5656"/>
      <c r="M5656"/>
      <c r="N5656"/>
      <c r="O5656"/>
      <c r="P5656"/>
      <c r="S5656"/>
    </row>
    <row r="5657" spans="1:20" x14ac:dyDescent="0.3">
      <c r="A5657" s="25"/>
      <c r="B5657"/>
      <c r="C5657"/>
      <c r="D5657"/>
      <c r="E5657"/>
      <c r="F5657"/>
      <c r="G5657"/>
      <c r="H5657" s="26"/>
      <c r="I5657" s="26"/>
      <c r="K5657"/>
      <c r="L5657"/>
      <c r="M5657"/>
      <c r="N5657"/>
      <c r="O5657"/>
      <c r="P5657"/>
      <c r="S5657"/>
    </row>
    <row r="5658" spans="1:20" x14ac:dyDescent="0.3">
      <c r="A5658" s="25"/>
      <c r="B5658"/>
      <c r="C5658"/>
      <c r="D5658"/>
      <c r="E5658"/>
      <c r="F5658"/>
      <c r="G5658"/>
      <c r="H5658" s="26"/>
      <c r="I5658" s="26"/>
      <c r="K5658"/>
      <c r="L5658"/>
      <c r="M5658"/>
      <c r="N5658"/>
      <c r="O5658"/>
      <c r="P5658"/>
      <c r="S5658"/>
    </row>
    <row r="5659" spans="1:20" x14ac:dyDescent="0.3">
      <c r="A5659" s="25"/>
      <c r="B5659"/>
      <c r="C5659"/>
      <c r="D5659"/>
      <c r="E5659"/>
      <c r="F5659"/>
      <c r="G5659"/>
      <c r="H5659" s="26"/>
      <c r="I5659" s="26"/>
      <c r="K5659"/>
      <c r="L5659"/>
      <c r="M5659"/>
      <c r="N5659"/>
      <c r="O5659"/>
      <c r="P5659"/>
      <c r="S5659"/>
    </row>
    <row r="5660" spans="1:20" x14ac:dyDescent="0.3">
      <c r="A5660" s="25"/>
      <c r="B5660"/>
      <c r="C5660"/>
      <c r="D5660"/>
      <c r="E5660"/>
      <c r="F5660"/>
      <c r="G5660"/>
      <c r="H5660" s="26"/>
      <c r="I5660" s="26"/>
      <c r="K5660"/>
      <c r="L5660"/>
      <c r="M5660"/>
      <c r="N5660"/>
      <c r="O5660"/>
      <c r="P5660"/>
      <c r="S5660"/>
    </row>
    <row r="5661" spans="1:20" x14ac:dyDescent="0.3">
      <c r="A5661" s="25"/>
      <c r="B5661"/>
      <c r="C5661"/>
      <c r="D5661"/>
      <c r="E5661"/>
      <c r="F5661"/>
      <c r="G5661"/>
      <c r="H5661" s="26"/>
      <c r="I5661" s="26"/>
      <c r="K5661"/>
      <c r="L5661"/>
      <c r="M5661"/>
      <c r="N5661"/>
      <c r="O5661"/>
      <c r="P5661"/>
      <c r="S5661"/>
    </row>
    <row r="5662" spans="1:20" x14ac:dyDescent="0.3">
      <c r="A5662" s="25"/>
      <c r="B5662"/>
      <c r="C5662"/>
      <c r="D5662"/>
      <c r="E5662"/>
      <c r="F5662"/>
      <c r="G5662"/>
      <c r="H5662"/>
      <c r="I5662"/>
      <c r="K5662"/>
      <c r="L5662"/>
      <c r="M5662"/>
      <c r="N5662"/>
      <c r="O5662"/>
      <c r="P5662"/>
      <c r="S5662"/>
    </row>
    <row r="5663" spans="1:20" x14ac:dyDescent="0.3">
      <c r="A5663" s="25"/>
      <c r="B5663"/>
      <c r="C5663"/>
      <c r="D5663"/>
      <c r="E5663"/>
      <c r="F5663"/>
      <c r="G5663"/>
      <c r="H5663"/>
      <c r="I5663"/>
      <c r="K5663"/>
      <c r="L5663"/>
      <c r="M5663"/>
      <c r="N5663"/>
      <c r="O5663"/>
      <c r="P5663"/>
      <c r="S5663"/>
    </row>
    <row r="5664" spans="1:20" x14ac:dyDescent="0.3">
      <c r="A5664" s="25"/>
      <c r="B5664"/>
      <c r="C5664"/>
      <c r="D5664"/>
      <c r="E5664"/>
      <c r="F5664"/>
      <c r="G5664"/>
      <c r="H5664"/>
      <c r="I5664"/>
      <c r="K5664"/>
      <c r="L5664"/>
      <c r="M5664"/>
      <c r="N5664"/>
      <c r="O5664"/>
      <c r="P5664"/>
      <c r="S5664"/>
    </row>
    <row r="5665" spans="1:19" x14ac:dyDescent="0.3">
      <c r="A5665" s="25"/>
      <c r="B5665"/>
      <c r="C5665"/>
      <c r="D5665"/>
      <c r="E5665"/>
      <c r="F5665"/>
      <c r="G5665"/>
      <c r="H5665" s="26"/>
      <c r="I5665" s="26"/>
      <c r="K5665"/>
      <c r="L5665"/>
      <c r="M5665"/>
      <c r="N5665"/>
      <c r="O5665"/>
      <c r="P5665"/>
      <c r="S5665"/>
    </row>
    <row r="5666" spans="1:19" x14ac:dyDescent="0.3">
      <c r="A5666" s="25"/>
      <c r="B5666"/>
      <c r="C5666"/>
      <c r="D5666"/>
      <c r="E5666"/>
      <c r="F5666"/>
      <c r="G5666"/>
      <c r="H5666" s="26"/>
      <c r="I5666" s="26"/>
      <c r="K5666"/>
      <c r="L5666"/>
      <c r="M5666"/>
      <c r="N5666"/>
      <c r="O5666"/>
      <c r="P5666"/>
      <c r="S5666"/>
    </row>
    <row r="5667" spans="1:19" x14ac:dyDescent="0.3">
      <c r="A5667" s="25"/>
      <c r="B5667"/>
      <c r="C5667"/>
      <c r="D5667"/>
      <c r="E5667"/>
      <c r="F5667"/>
      <c r="G5667"/>
      <c r="H5667" s="26"/>
      <c r="I5667" s="26"/>
      <c r="K5667"/>
      <c r="L5667"/>
      <c r="M5667"/>
      <c r="N5667"/>
      <c r="O5667"/>
      <c r="P5667"/>
      <c r="S5667"/>
    </row>
    <row r="5668" spans="1:19" x14ac:dyDescent="0.3">
      <c r="A5668" s="25"/>
      <c r="B5668"/>
      <c r="C5668"/>
      <c r="D5668"/>
      <c r="E5668"/>
      <c r="F5668"/>
      <c r="G5668"/>
      <c r="H5668" s="26"/>
      <c r="I5668" s="26"/>
      <c r="K5668"/>
      <c r="L5668"/>
      <c r="M5668"/>
      <c r="N5668"/>
      <c r="O5668"/>
      <c r="P5668"/>
      <c r="S5668"/>
    </row>
    <row r="5669" spans="1:19" x14ac:dyDescent="0.3">
      <c r="A5669" s="25"/>
      <c r="B5669"/>
      <c r="C5669"/>
      <c r="D5669"/>
      <c r="E5669"/>
      <c r="F5669"/>
      <c r="G5669"/>
      <c r="H5669" s="14"/>
      <c r="I5669" s="14"/>
      <c r="K5669"/>
      <c r="L5669"/>
      <c r="M5669"/>
      <c r="N5669"/>
      <c r="O5669"/>
      <c r="P5669"/>
      <c r="S5669"/>
    </row>
    <row r="5670" spans="1:19" x14ac:dyDescent="0.3">
      <c r="A5670" s="25"/>
      <c r="B5670"/>
      <c r="C5670"/>
      <c r="D5670"/>
      <c r="E5670"/>
      <c r="F5670"/>
      <c r="G5670"/>
      <c r="H5670" s="14"/>
      <c r="I5670" s="14"/>
      <c r="K5670"/>
      <c r="L5670"/>
      <c r="M5670"/>
      <c r="N5670"/>
      <c r="O5670"/>
      <c r="P5670"/>
      <c r="S5670"/>
    </row>
    <row r="5671" spans="1:19" x14ac:dyDescent="0.3">
      <c r="A5671" s="25"/>
      <c r="B5671"/>
      <c r="C5671"/>
      <c r="D5671"/>
      <c r="E5671"/>
      <c r="F5671"/>
      <c r="G5671"/>
      <c r="H5671" s="14"/>
      <c r="I5671" s="14"/>
      <c r="K5671"/>
      <c r="L5671"/>
      <c r="M5671"/>
      <c r="N5671"/>
      <c r="O5671"/>
      <c r="P5671"/>
      <c r="S5671"/>
    </row>
    <row r="5672" spans="1:19" x14ac:dyDescent="0.3">
      <c r="A5672" s="25"/>
      <c r="B5672"/>
      <c r="C5672"/>
      <c r="D5672"/>
      <c r="E5672"/>
      <c r="F5672"/>
      <c r="G5672"/>
      <c r="H5672" s="14"/>
      <c r="I5672" s="14"/>
      <c r="K5672"/>
      <c r="L5672"/>
      <c r="M5672"/>
      <c r="N5672"/>
      <c r="O5672"/>
      <c r="P5672"/>
      <c r="S5672"/>
    </row>
    <row r="5673" spans="1:19" x14ac:dyDescent="0.3">
      <c r="A5673" s="25"/>
      <c r="B5673"/>
      <c r="C5673"/>
      <c r="D5673"/>
      <c r="E5673"/>
      <c r="F5673"/>
      <c r="G5673"/>
      <c r="H5673" s="26"/>
      <c r="I5673" s="26"/>
      <c r="K5673"/>
      <c r="L5673"/>
      <c r="M5673"/>
      <c r="N5673"/>
      <c r="O5673"/>
      <c r="P5673"/>
      <c r="S5673"/>
    </row>
    <row r="5674" spans="1:19" x14ac:dyDescent="0.3">
      <c r="A5674" s="25"/>
      <c r="B5674"/>
      <c r="C5674"/>
      <c r="D5674"/>
      <c r="E5674"/>
      <c r="F5674"/>
      <c r="G5674"/>
      <c r="H5674" s="26"/>
      <c r="I5674" s="26"/>
      <c r="K5674"/>
      <c r="L5674"/>
      <c r="M5674"/>
      <c r="N5674"/>
      <c r="O5674"/>
      <c r="P5674"/>
      <c r="S5674"/>
    </row>
    <row r="5675" spans="1:19" x14ac:dyDescent="0.3">
      <c r="A5675" s="25"/>
      <c r="B5675"/>
      <c r="C5675"/>
      <c r="D5675"/>
      <c r="E5675"/>
      <c r="F5675"/>
      <c r="G5675"/>
      <c r="H5675" s="26"/>
      <c r="I5675" s="26"/>
      <c r="K5675"/>
      <c r="L5675"/>
      <c r="M5675"/>
      <c r="N5675"/>
      <c r="O5675"/>
      <c r="P5675"/>
      <c r="S5675"/>
    </row>
    <row r="5676" spans="1:19" x14ac:dyDescent="0.3">
      <c r="A5676" s="25"/>
      <c r="B5676"/>
      <c r="C5676"/>
      <c r="D5676"/>
      <c r="E5676"/>
      <c r="F5676"/>
      <c r="G5676"/>
      <c r="H5676" s="26"/>
      <c r="I5676" s="26"/>
      <c r="K5676"/>
      <c r="L5676"/>
      <c r="M5676"/>
      <c r="N5676"/>
      <c r="O5676"/>
      <c r="P5676"/>
      <c r="S5676"/>
    </row>
    <row r="5677" spans="1:19" x14ac:dyDescent="0.3">
      <c r="A5677" s="25"/>
      <c r="B5677"/>
      <c r="C5677"/>
      <c r="D5677"/>
      <c r="E5677"/>
      <c r="F5677"/>
      <c r="G5677"/>
      <c r="H5677" s="26"/>
      <c r="I5677" s="26"/>
      <c r="K5677"/>
      <c r="L5677"/>
      <c r="M5677"/>
      <c r="N5677"/>
      <c r="O5677"/>
      <c r="P5677"/>
      <c r="S5677"/>
    </row>
    <row r="5678" spans="1:19" x14ac:dyDescent="0.3">
      <c r="A5678" s="25"/>
      <c r="B5678"/>
      <c r="C5678"/>
      <c r="D5678"/>
      <c r="E5678"/>
      <c r="F5678"/>
      <c r="G5678"/>
      <c r="H5678" s="26"/>
      <c r="I5678" s="26"/>
      <c r="K5678"/>
      <c r="L5678"/>
      <c r="M5678"/>
      <c r="N5678"/>
      <c r="O5678"/>
      <c r="P5678"/>
      <c r="S5678"/>
    </row>
    <row r="5679" spans="1:19" x14ac:dyDescent="0.3">
      <c r="A5679" s="25"/>
      <c r="B5679"/>
      <c r="C5679"/>
      <c r="D5679"/>
      <c r="E5679"/>
      <c r="F5679"/>
      <c r="G5679"/>
      <c r="H5679" s="26"/>
      <c r="I5679" s="26"/>
      <c r="K5679"/>
      <c r="L5679"/>
      <c r="M5679"/>
      <c r="N5679"/>
      <c r="O5679"/>
      <c r="P5679"/>
      <c r="S5679"/>
    </row>
    <row r="5680" spans="1:19" x14ac:dyDescent="0.3">
      <c r="A5680" s="25"/>
      <c r="B5680"/>
      <c r="C5680"/>
      <c r="D5680"/>
      <c r="E5680"/>
      <c r="F5680"/>
      <c r="G5680"/>
      <c r="H5680" s="26"/>
      <c r="I5680" s="26"/>
      <c r="K5680"/>
      <c r="L5680"/>
      <c r="M5680"/>
      <c r="N5680"/>
      <c r="O5680"/>
      <c r="P5680"/>
      <c r="S5680"/>
    </row>
    <row r="5681" spans="1:20" x14ac:dyDescent="0.3">
      <c r="A5681" s="25"/>
      <c r="B5681"/>
      <c r="C5681"/>
      <c r="D5681"/>
      <c r="E5681"/>
      <c r="F5681"/>
      <c r="G5681"/>
      <c r="H5681"/>
      <c r="I5681"/>
      <c r="K5681"/>
      <c r="L5681"/>
      <c r="M5681"/>
      <c r="N5681"/>
      <c r="O5681"/>
      <c r="P5681"/>
      <c r="S5681"/>
    </row>
    <row r="5682" spans="1:20" x14ac:dyDescent="0.3">
      <c r="A5682" s="25"/>
      <c r="B5682"/>
      <c r="C5682"/>
      <c r="D5682"/>
      <c r="E5682"/>
      <c r="F5682"/>
      <c r="G5682"/>
      <c r="H5682"/>
      <c r="I5682"/>
      <c r="K5682"/>
      <c r="L5682"/>
      <c r="M5682"/>
      <c r="N5682"/>
      <c r="O5682"/>
      <c r="P5682"/>
      <c r="S5682"/>
    </row>
    <row r="5683" spans="1:20" x14ac:dyDescent="0.3">
      <c r="A5683" s="25"/>
      <c r="B5683"/>
      <c r="C5683"/>
      <c r="D5683"/>
      <c r="E5683"/>
      <c r="F5683"/>
      <c r="G5683"/>
      <c r="H5683"/>
      <c r="I5683"/>
      <c r="K5683"/>
      <c r="L5683"/>
      <c r="M5683"/>
      <c r="N5683"/>
      <c r="O5683"/>
      <c r="P5683"/>
      <c r="S5683"/>
    </row>
    <row r="5684" spans="1:20" x14ac:dyDescent="0.3">
      <c r="A5684" s="25"/>
      <c r="B5684"/>
      <c r="C5684"/>
      <c r="D5684"/>
      <c r="E5684"/>
      <c r="F5684"/>
      <c r="G5684"/>
      <c r="H5684"/>
      <c r="I5684"/>
      <c r="K5684"/>
      <c r="L5684"/>
      <c r="M5684"/>
      <c r="N5684"/>
      <c r="O5684"/>
      <c r="P5684"/>
      <c r="S5684"/>
    </row>
    <row r="5685" spans="1:20" x14ac:dyDescent="0.3">
      <c r="A5685" s="25"/>
      <c r="B5685"/>
      <c r="C5685"/>
      <c r="D5685"/>
      <c r="E5685"/>
      <c r="F5685"/>
      <c r="G5685"/>
      <c r="H5685" s="26"/>
      <c r="I5685" s="26"/>
      <c r="K5685"/>
      <c r="L5685"/>
      <c r="M5685"/>
      <c r="N5685"/>
      <c r="O5685"/>
      <c r="P5685"/>
      <c r="S5685"/>
    </row>
    <row r="5686" spans="1:20" x14ac:dyDescent="0.3">
      <c r="A5686" s="25"/>
      <c r="B5686"/>
      <c r="C5686"/>
      <c r="D5686"/>
      <c r="E5686"/>
      <c r="F5686"/>
      <c r="G5686"/>
      <c r="H5686" s="26"/>
      <c r="I5686" s="26"/>
      <c r="K5686"/>
      <c r="L5686"/>
      <c r="M5686"/>
      <c r="N5686"/>
      <c r="O5686"/>
      <c r="P5686"/>
      <c r="S5686"/>
    </row>
    <row r="5687" spans="1:20" x14ac:dyDescent="0.3">
      <c r="A5687" s="25"/>
      <c r="B5687"/>
      <c r="C5687"/>
      <c r="D5687"/>
      <c r="E5687"/>
      <c r="F5687"/>
      <c r="G5687"/>
      <c r="H5687" s="26"/>
      <c r="I5687" s="26"/>
      <c r="K5687"/>
      <c r="L5687"/>
      <c r="M5687"/>
      <c r="N5687"/>
      <c r="O5687"/>
      <c r="P5687"/>
      <c r="S5687"/>
    </row>
    <row r="5688" spans="1:20" x14ac:dyDescent="0.3">
      <c r="A5688" s="25"/>
      <c r="B5688"/>
      <c r="C5688"/>
      <c r="D5688"/>
      <c r="E5688"/>
      <c r="F5688"/>
      <c r="G5688"/>
      <c r="H5688" s="26"/>
      <c r="I5688" s="26"/>
      <c r="K5688"/>
      <c r="L5688"/>
      <c r="M5688"/>
      <c r="N5688"/>
      <c r="O5688"/>
      <c r="P5688"/>
      <c r="S5688"/>
    </row>
    <row r="5689" spans="1:20" x14ac:dyDescent="0.3">
      <c r="A5689" s="25"/>
      <c r="B5689"/>
      <c r="C5689"/>
      <c r="D5689"/>
      <c r="E5689"/>
      <c r="F5689"/>
      <c r="G5689"/>
      <c r="H5689" s="14"/>
      <c r="I5689" s="14"/>
      <c r="K5689"/>
      <c r="L5689"/>
      <c r="M5689"/>
      <c r="N5689"/>
      <c r="O5689"/>
      <c r="P5689"/>
      <c r="S5689"/>
    </row>
    <row r="5690" spans="1:20" x14ac:dyDescent="0.3">
      <c r="A5690" s="25"/>
      <c r="B5690"/>
      <c r="C5690"/>
      <c r="D5690"/>
      <c r="E5690"/>
      <c r="F5690"/>
      <c r="G5690"/>
      <c r="H5690" s="14"/>
      <c r="I5690" s="14"/>
      <c r="K5690"/>
      <c r="L5690"/>
      <c r="M5690"/>
      <c r="N5690"/>
      <c r="O5690"/>
      <c r="P5690"/>
      <c r="S5690"/>
    </row>
    <row r="5691" spans="1:20" x14ac:dyDescent="0.3">
      <c r="A5691" s="25"/>
      <c r="B5691"/>
      <c r="C5691"/>
      <c r="D5691"/>
      <c r="E5691"/>
      <c r="F5691"/>
      <c r="G5691"/>
      <c r="H5691" s="14"/>
      <c r="I5691" s="14"/>
      <c r="K5691"/>
      <c r="L5691"/>
      <c r="M5691"/>
      <c r="N5691"/>
      <c r="O5691"/>
      <c r="P5691"/>
      <c r="S5691"/>
      <c r="T5691" s="7"/>
    </row>
    <row r="5692" spans="1:20" x14ac:dyDescent="0.3">
      <c r="A5692" s="25"/>
      <c r="B5692"/>
      <c r="C5692"/>
      <c r="D5692"/>
      <c r="E5692"/>
      <c r="F5692"/>
      <c r="G5692"/>
      <c r="H5692" s="14"/>
      <c r="I5692" s="14"/>
      <c r="K5692"/>
      <c r="L5692"/>
      <c r="M5692"/>
      <c r="N5692"/>
      <c r="O5692"/>
      <c r="P5692"/>
      <c r="S5692"/>
    </row>
    <row r="5693" spans="1:20" x14ac:dyDescent="0.3">
      <c r="A5693" s="25"/>
      <c r="B5693"/>
      <c r="C5693"/>
      <c r="D5693"/>
      <c r="E5693"/>
      <c r="F5693"/>
      <c r="G5693"/>
      <c r="H5693" s="26"/>
      <c r="I5693" s="26"/>
      <c r="K5693"/>
      <c r="L5693"/>
      <c r="M5693"/>
      <c r="N5693"/>
      <c r="O5693"/>
      <c r="P5693"/>
      <c r="S5693"/>
      <c r="T5693" s="7"/>
    </row>
    <row r="5694" spans="1:20" x14ac:dyDescent="0.3">
      <c r="A5694" s="25"/>
      <c r="B5694"/>
      <c r="C5694"/>
      <c r="D5694"/>
      <c r="E5694"/>
      <c r="F5694"/>
      <c r="G5694"/>
      <c r="H5694" s="26"/>
      <c r="I5694" s="26"/>
      <c r="K5694"/>
      <c r="L5694"/>
      <c r="M5694"/>
      <c r="N5694"/>
      <c r="O5694"/>
      <c r="P5694"/>
      <c r="S5694"/>
      <c r="T5694" s="7"/>
    </row>
    <row r="5695" spans="1:20" x14ac:dyDescent="0.3">
      <c r="A5695" s="25"/>
      <c r="B5695"/>
      <c r="C5695"/>
      <c r="D5695"/>
      <c r="E5695"/>
      <c r="F5695"/>
      <c r="G5695"/>
      <c r="H5695" s="26"/>
      <c r="I5695" s="26"/>
      <c r="K5695"/>
      <c r="L5695"/>
      <c r="M5695"/>
      <c r="N5695"/>
      <c r="O5695"/>
      <c r="P5695"/>
      <c r="S5695"/>
    </row>
    <row r="5696" spans="1:20" x14ac:dyDescent="0.3">
      <c r="A5696" s="25"/>
      <c r="B5696"/>
      <c r="C5696"/>
      <c r="D5696"/>
      <c r="E5696"/>
      <c r="F5696"/>
      <c r="G5696"/>
      <c r="H5696" s="26"/>
      <c r="I5696" s="26"/>
      <c r="K5696"/>
      <c r="L5696"/>
      <c r="M5696"/>
      <c r="N5696"/>
      <c r="O5696"/>
      <c r="P5696"/>
      <c r="S5696"/>
    </row>
    <row r="5697" spans="1:19" x14ac:dyDescent="0.3">
      <c r="A5697" s="25"/>
      <c r="B5697"/>
      <c r="C5697"/>
      <c r="D5697"/>
      <c r="E5697"/>
      <c r="F5697"/>
      <c r="G5697"/>
      <c r="H5697" s="26"/>
      <c r="I5697" s="26"/>
      <c r="K5697"/>
      <c r="L5697"/>
      <c r="M5697"/>
      <c r="N5697"/>
      <c r="O5697"/>
      <c r="P5697"/>
      <c r="S5697"/>
    </row>
    <row r="5698" spans="1:19" x14ac:dyDescent="0.3">
      <c r="A5698" s="25"/>
      <c r="B5698"/>
      <c r="C5698"/>
      <c r="D5698"/>
      <c r="E5698"/>
      <c r="F5698"/>
      <c r="G5698"/>
      <c r="H5698" s="26"/>
      <c r="I5698" s="26"/>
      <c r="K5698"/>
      <c r="L5698"/>
      <c r="M5698"/>
      <c r="N5698"/>
      <c r="O5698"/>
      <c r="P5698"/>
      <c r="S5698"/>
    </row>
    <row r="5699" spans="1:19" x14ac:dyDescent="0.3">
      <c r="A5699" s="25"/>
      <c r="B5699"/>
      <c r="C5699"/>
      <c r="D5699"/>
      <c r="E5699"/>
      <c r="F5699"/>
      <c r="G5699"/>
      <c r="H5699" s="26"/>
      <c r="I5699" s="26"/>
      <c r="K5699"/>
      <c r="L5699"/>
      <c r="M5699"/>
      <c r="N5699"/>
      <c r="O5699"/>
      <c r="P5699"/>
      <c r="S5699"/>
    </row>
    <row r="5700" spans="1:19" x14ac:dyDescent="0.3">
      <c r="A5700" s="25"/>
      <c r="B5700"/>
      <c r="C5700"/>
      <c r="D5700"/>
      <c r="E5700"/>
      <c r="F5700"/>
      <c r="G5700"/>
      <c r="H5700" s="26"/>
      <c r="I5700" s="26"/>
      <c r="K5700"/>
      <c r="L5700"/>
      <c r="M5700"/>
      <c r="N5700"/>
      <c r="O5700"/>
      <c r="P5700"/>
      <c r="S5700"/>
    </row>
    <row r="5701" spans="1:19" x14ac:dyDescent="0.3">
      <c r="A5701" s="25"/>
      <c r="B5701"/>
      <c r="C5701"/>
      <c r="D5701"/>
      <c r="E5701"/>
      <c r="F5701"/>
      <c r="G5701"/>
      <c r="H5701" s="14"/>
      <c r="I5701" s="14"/>
      <c r="K5701"/>
      <c r="L5701"/>
      <c r="M5701"/>
      <c r="N5701"/>
      <c r="O5701"/>
      <c r="P5701"/>
      <c r="S5701"/>
    </row>
    <row r="5702" spans="1:19" x14ac:dyDescent="0.3">
      <c r="A5702" s="25"/>
      <c r="B5702"/>
      <c r="C5702"/>
      <c r="D5702"/>
      <c r="E5702"/>
      <c r="F5702"/>
      <c r="G5702"/>
      <c r="H5702" s="14"/>
      <c r="I5702" s="14"/>
      <c r="K5702"/>
      <c r="L5702"/>
      <c r="M5702"/>
      <c r="N5702"/>
      <c r="O5702"/>
      <c r="P5702"/>
      <c r="S5702"/>
    </row>
    <row r="5703" spans="1:19" x14ac:dyDescent="0.3">
      <c r="A5703" s="25"/>
      <c r="B5703"/>
      <c r="C5703"/>
      <c r="D5703"/>
      <c r="E5703"/>
      <c r="F5703"/>
      <c r="G5703"/>
      <c r="H5703" s="14"/>
      <c r="I5703" s="14"/>
      <c r="K5703"/>
      <c r="L5703"/>
      <c r="M5703"/>
      <c r="N5703"/>
      <c r="O5703"/>
      <c r="P5703"/>
      <c r="S5703"/>
    </row>
    <row r="5704" spans="1:19" x14ac:dyDescent="0.3">
      <c r="A5704" s="25"/>
      <c r="B5704"/>
      <c r="C5704"/>
      <c r="D5704"/>
      <c r="E5704"/>
      <c r="F5704"/>
      <c r="G5704"/>
      <c r="H5704" s="14"/>
      <c r="I5704" s="14"/>
      <c r="K5704"/>
      <c r="L5704"/>
      <c r="M5704"/>
      <c r="N5704"/>
      <c r="O5704"/>
      <c r="P5704"/>
      <c r="S5704"/>
    </row>
    <row r="5705" spans="1:19" x14ac:dyDescent="0.3">
      <c r="A5705" s="25"/>
      <c r="B5705"/>
      <c r="C5705"/>
      <c r="D5705"/>
      <c r="E5705"/>
      <c r="F5705"/>
      <c r="G5705"/>
      <c r="H5705" s="26"/>
      <c r="I5705" s="26"/>
      <c r="K5705"/>
      <c r="L5705"/>
      <c r="M5705"/>
      <c r="N5705"/>
      <c r="O5705"/>
      <c r="P5705"/>
      <c r="S5705"/>
    </row>
    <row r="5706" spans="1:19" x14ac:dyDescent="0.3">
      <c r="A5706" s="25"/>
      <c r="B5706"/>
      <c r="C5706"/>
      <c r="D5706"/>
      <c r="E5706"/>
      <c r="F5706"/>
      <c r="G5706"/>
      <c r="H5706" s="26"/>
      <c r="I5706" s="26"/>
      <c r="K5706"/>
      <c r="L5706"/>
      <c r="M5706"/>
      <c r="N5706"/>
      <c r="O5706"/>
      <c r="P5706"/>
      <c r="S5706"/>
    </row>
    <row r="5707" spans="1:19" x14ac:dyDescent="0.3">
      <c r="A5707" s="25"/>
      <c r="B5707"/>
      <c r="C5707"/>
      <c r="D5707"/>
      <c r="E5707"/>
      <c r="F5707"/>
      <c r="G5707"/>
      <c r="H5707" s="26"/>
      <c r="I5707" s="26"/>
      <c r="K5707"/>
      <c r="L5707"/>
      <c r="M5707"/>
      <c r="N5707"/>
      <c r="O5707"/>
      <c r="P5707"/>
      <c r="S5707"/>
    </row>
    <row r="5708" spans="1:19" x14ac:dyDescent="0.3">
      <c r="A5708" s="25"/>
      <c r="B5708"/>
      <c r="C5708"/>
      <c r="D5708"/>
      <c r="E5708"/>
      <c r="F5708"/>
      <c r="G5708"/>
      <c r="H5708" s="26"/>
      <c r="I5708" s="26"/>
      <c r="K5708"/>
      <c r="L5708"/>
      <c r="M5708"/>
      <c r="N5708"/>
      <c r="O5708"/>
      <c r="P5708"/>
      <c r="S5708"/>
    </row>
    <row r="5709" spans="1:19" x14ac:dyDescent="0.3">
      <c r="A5709" s="25"/>
      <c r="B5709"/>
      <c r="C5709"/>
      <c r="D5709"/>
      <c r="E5709"/>
      <c r="F5709"/>
      <c r="G5709"/>
      <c r="H5709" s="14"/>
      <c r="I5709" s="14"/>
      <c r="K5709"/>
      <c r="L5709"/>
      <c r="M5709"/>
      <c r="N5709"/>
      <c r="O5709"/>
      <c r="P5709"/>
      <c r="S5709"/>
    </row>
    <row r="5710" spans="1:19" x14ac:dyDescent="0.3">
      <c r="A5710" s="25"/>
      <c r="B5710"/>
      <c r="C5710"/>
      <c r="D5710"/>
      <c r="E5710"/>
      <c r="F5710"/>
      <c r="G5710"/>
      <c r="H5710" s="14"/>
      <c r="I5710" s="14"/>
      <c r="K5710"/>
      <c r="L5710"/>
      <c r="M5710"/>
      <c r="N5710"/>
      <c r="O5710"/>
      <c r="P5710"/>
      <c r="S5710"/>
    </row>
    <row r="5711" spans="1:19" x14ac:dyDescent="0.3">
      <c r="A5711" s="25"/>
      <c r="B5711"/>
      <c r="C5711"/>
      <c r="D5711"/>
      <c r="E5711"/>
      <c r="F5711"/>
      <c r="G5711"/>
      <c r="H5711" s="14"/>
      <c r="I5711" s="14"/>
      <c r="K5711"/>
      <c r="L5711"/>
      <c r="M5711"/>
      <c r="N5711"/>
      <c r="O5711"/>
      <c r="P5711"/>
      <c r="S5711"/>
    </row>
    <row r="5712" spans="1:19" x14ac:dyDescent="0.3">
      <c r="A5712" s="25"/>
      <c r="B5712"/>
      <c r="C5712"/>
      <c r="D5712"/>
      <c r="E5712"/>
      <c r="F5712"/>
      <c r="G5712"/>
      <c r="H5712" s="14"/>
      <c r="I5712" s="14"/>
      <c r="K5712"/>
      <c r="L5712"/>
      <c r="M5712"/>
      <c r="N5712"/>
      <c r="O5712"/>
      <c r="P5712"/>
      <c r="S5712"/>
    </row>
    <row r="5713" spans="1:20" x14ac:dyDescent="0.3">
      <c r="A5713" s="25"/>
      <c r="B5713"/>
      <c r="C5713"/>
      <c r="D5713"/>
      <c r="E5713"/>
      <c r="F5713"/>
      <c r="G5713"/>
      <c r="H5713" s="26"/>
      <c r="I5713" s="26"/>
      <c r="K5713"/>
      <c r="L5713"/>
      <c r="M5713"/>
      <c r="N5713"/>
      <c r="O5713"/>
      <c r="P5713"/>
      <c r="S5713"/>
    </row>
    <row r="5714" spans="1:20" x14ac:dyDescent="0.3">
      <c r="A5714" s="25"/>
      <c r="B5714"/>
      <c r="C5714"/>
      <c r="D5714"/>
      <c r="E5714"/>
      <c r="F5714"/>
      <c r="G5714"/>
      <c r="H5714" s="26"/>
      <c r="I5714" s="26"/>
      <c r="K5714"/>
      <c r="L5714"/>
      <c r="M5714"/>
      <c r="N5714"/>
      <c r="O5714"/>
      <c r="P5714"/>
      <c r="S5714"/>
    </row>
    <row r="5715" spans="1:20" x14ac:dyDescent="0.3">
      <c r="A5715" s="25"/>
      <c r="B5715"/>
      <c r="C5715"/>
      <c r="D5715"/>
      <c r="E5715"/>
      <c r="F5715"/>
      <c r="G5715"/>
      <c r="H5715" s="26"/>
      <c r="I5715" s="26"/>
      <c r="K5715"/>
      <c r="L5715"/>
      <c r="M5715"/>
      <c r="N5715"/>
      <c r="O5715"/>
      <c r="P5715"/>
      <c r="S5715"/>
    </row>
    <row r="5716" spans="1:20" x14ac:dyDescent="0.3">
      <c r="A5716" s="25"/>
      <c r="B5716"/>
      <c r="C5716"/>
      <c r="D5716"/>
      <c r="E5716"/>
      <c r="F5716"/>
      <c r="G5716"/>
      <c r="H5716" s="26"/>
      <c r="I5716" s="26"/>
      <c r="K5716"/>
      <c r="L5716"/>
      <c r="M5716"/>
      <c r="N5716"/>
      <c r="O5716"/>
      <c r="P5716"/>
      <c r="S5716"/>
    </row>
    <row r="5717" spans="1:20" x14ac:dyDescent="0.3">
      <c r="A5717" s="25"/>
      <c r="B5717"/>
      <c r="C5717"/>
      <c r="D5717"/>
      <c r="E5717"/>
      <c r="F5717"/>
      <c r="G5717"/>
      <c r="H5717" s="26"/>
      <c r="I5717" s="26"/>
      <c r="K5717"/>
      <c r="L5717"/>
      <c r="M5717"/>
      <c r="N5717"/>
      <c r="O5717"/>
      <c r="P5717"/>
      <c r="S5717"/>
    </row>
    <row r="5718" spans="1:20" x14ac:dyDescent="0.3">
      <c r="A5718" s="25"/>
      <c r="B5718"/>
      <c r="C5718"/>
      <c r="D5718"/>
      <c r="E5718"/>
      <c r="F5718"/>
      <c r="G5718"/>
      <c r="H5718" s="26"/>
      <c r="I5718" s="26"/>
      <c r="K5718"/>
      <c r="L5718"/>
      <c r="M5718"/>
      <c r="N5718"/>
      <c r="O5718"/>
      <c r="P5718"/>
      <c r="S5718"/>
    </row>
    <row r="5719" spans="1:20" x14ac:dyDescent="0.3">
      <c r="A5719" s="25"/>
      <c r="B5719"/>
      <c r="C5719"/>
      <c r="D5719"/>
      <c r="E5719"/>
      <c r="F5719"/>
      <c r="G5719"/>
      <c r="H5719" s="26"/>
      <c r="I5719" s="26"/>
      <c r="K5719"/>
      <c r="L5719"/>
      <c r="M5719"/>
      <c r="N5719"/>
      <c r="O5719"/>
      <c r="P5719"/>
      <c r="S5719"/>
    </row>
    <row r="5720" spans="1:20" x14ac:dyDescent="0.3">
      <c r="A5720" s="25"/>
      <c r="B5720"/>
      <c r="C5720"/>
      <c r="D5720"/>
      <c r="E5720"/>
      <c r="F5720"/>
      <c r="G5720"/>
      <c r="H5720" s="26"/>
      <c r="I5720" s="26"/>
      <c r="K5720"/>
      <c r="L5720"/>
      <c r="M5720"/>
      <c r="N5720"/>
      <c r="O5720"/>
      <c r="P5720"/>
      <c r="S5720"/>
    </row>
    <row r="5721" spans="1:20" x14ac:dyDescent="0.3">
      <c r="A5721" s="25"/>
      <c r="B5721"/>
      <c r="C5721"/>
      <c r="D5721"/>
      <c r="E5721"/>
      <c r="F5721"/>
      <c r="G5721"/>
      <c r="H5721"/>
      <c r="I5721"/>
      <c r="K5721"/>
      <c r="L5721"/>
      <c r="M5721"/>
      <c r="N5721"/>
      <c r="O5721"/>
      <c r="P5721"/>
      <c r="S5721"/>
    </row>
    <row r="5722" spans="1:20" x14ac:dyDescent="0.3">
      <c r="A5722" s="25"/>
      <c r="B5722"/>
      <c r="C5722"/>
      <c r="D5722"/>
      <c r="E5722"/>
      <c r="F5722"/>
      <c r="G5722"/>
      <c r="H5722" s="14"/>
      <c r="I5722" s="14"/>
      <c r="K5722"/>
      <c r="L5722"/>
      <c r="M5722"/>
      <c r="N5722"/>
      <c r="O5722"/>
      <c r="P5722"/>
      <c r="S5722"/>
      <c r="T5722" s="7"/>
    </row>
    <row r="5723" spans="1:20" x14ac:dyDescent="0.3">
      <c r="A5723" s="25"/>
      <c r="B5723"/>
      <c r="C5723"/>
      <c r="D5723"/>
      <c r="E5723"/>
      <c r="F5723"/>
      <c r="G5723"/>
      <c r="H5723"/>
      <c r="I5723"/>
      <c r="K5723"/>
      <c r="L5723"/>
      <c r="M5723"/>
      <c r="N5723"/>
      <c r="O5723"/>
      <c r="P5723"/>
      <c r="S5723"/>
    </row>
    <row r="5724" spans="1:20" x14ac:dyDescent="0.3">
      <c r="A5724" s="25"/>
      <c r="B5724"/>
      <c r="C5724"/>
      <c r="D5724"/>
      <c r="E5724"/>
      <c r="F5724"/>
      <c r="G5724"/>
      <c r="H5724"/>
      <c r="I5724"/>
      <c r="K5724"/>
      <c r="L5724"/>
      <c r="M5724"/>
      <c r="N5724"/>
      <c r="O5724"/>
      <c r="P5724"/>
      <c r="S5724"/>
    </row>
    <row r="5725" spans="1:20" x14ac:dyDescent="0.3">
      <c r="A5725" s="25"/>
      <c r="B5725"/>
      <c r="C5725"/>
      <c r="D5725"/>
      <c r="E5725"/>
      <c r="F5725"/>
      <c r="G5725"/>
      <c r="H5725" s="14"/>
      <c r="I5725" s="14"/>
      <c r="K5725"/>
      <c r="L5725"/>
      <c r="M5725"/>
      <c r="N5725"/>
      <c r="O5725"/>
      <c r="P5725"/>
      <c r="S5725"/>
    </row>
    <row r="5726" spans="1:20" x14ac:dyDescent="0.3">
      <c r="A5726" s="25"/>
      <c r="B5726"/>
      <c r="C5726"/>
      <c r="D5726"/>
      <c r="E5726"/>
      <c r="F5726"/>
      <c r="G5726"/>
      <c r="H5726" s="14"/>
      <c r="I5726" s="14"/>
      <c r="K5726"/>
      <c r="L5726"/>
      <c r="M5726"/>
      <c r="N5726"/>
      <c r="O5726"/>
      <c r="P5726"/>
      <c r="S5726"/>
    </row>
    <row r="5727" spans="1:20" x14ac:dyDescent="0.3">
      <c r="A5727" s="25"/>
      <c r="B5727"/>
      <c r="C5727"/>
      <c r="D5727"/>
      <c r="E5727"/>
      <c r="F5727"/>
      <c r="G5727"/>
      <c r="H5727" s="14"/>
      <c r="I5727" s="14"/>
      <c r="K5727"/>
      <c r="L5727"/>
      <c r="M5727"/>
      <c r="N5727"/>
      <c r="O5727"/>
      <c r="P5727"/>
      <c r="S5727"/>
      <c r="T5727" s="7"/>
    </row>
    <row r="5728" spans="1:20" x14ac:dyDescent="0.3">
      <c r="A5728" s="25"/>
      <c r="B5728"/>
      <c r="C5728"/>
      <c r="D5728"/>
      <c r="E5728"/>
      <c r="F5728"/>
      <c r="G5728"/>
      <c r="H5728" s="14"/>
      <c r="I5728" s="14"/>
      <c r="K5728"/>
      <c r="L5728"/>
      <c r="M5728"/>
      <c r="N5728"/>
      <c r="O5728"/>
      <c r="P5728"/>
      <c r="S5728"/>
    </row>
    <row r="5729" spans="1:20" x14ac:dyDescent="0.3">
      <c r="A5729" s="25"/>
      <c r="B5729"/>
      <c r="C5729"/>
      <c r="D5729"/>
      <c r="E5729"/>
      <c r="F5729"/>
      <c r="G5729"/>
      <c r="H5729" s="26"/>
      <c r="I5729" s="26"/>
      <c r="K5729"/>
      <c r="L5729"/>
      <c r="M5729"/>
      <c r="N5729"/>
      <c r="O5729"/>
      <c r="P5729"/>
      <c r="S5729"/>
    </row>
    <row r="5730" spans="1:20" x14ac:dyDescent="0.3">
      <c r="A5730" s="25"/>
      <c r="B5730"/>
      <c r="C5730"/>
      <c r="D5730"/>
      <c r="E5730"/>
      <c r="F5730"/>
      <c r="G5730"/>
      <c r="H5730" s="26"/>
      <c r="I5730" s="26"/>
      <c r="K5730"/>
      <c r="L5730"/>
      <c r="M5730"/>
      <c r="N5730"/>
      <c r="O5730"/>
      <c r="P5730"/>
      <c r="S5730"/>
    </row>
    <row r="5731" spans="1:20" x14ac:dyDescent="0.3">
      <c r="A5731" s="25"/>
      <c r="B5731"/>
      <c r="C5731"/>
      <c r="D5731"/>
      <c r="E5731"/>
      <c r="F5731"/>
      <c r="G5731"/>
      <c r="H5731" s="26"/>
      <c r="I5731" s="26"/>
      <c r="K5731"/>
      <c r="L5731"/>
      <c r="M5731"/>
      <c r="N5731"/>
      <c r="O5731"/>
      <c r="P5731"/>
      <c r="S5731"/>
    </row>
    <row r="5732" spans="1:20" x14ac:dyDescent="0.3">
      <c r="A5732" s="25"/>
      <c r="B5732"/>
      <c r="C5732"/>
      <c r="D5732"/>
      <c r="E5732"/>
      <c r="F5732"/>
      <c r="G5732"/>
      <c r="H5732" s="26"/>
      <c r="I5732" s="26"/>
      <c r="K5732"/>
      <c r="L5732"/>
      <c r="M5732"/>
      <c r="N5732"/>
      <c r="O5732"/>
      <c r="P5732"/>
      <c r="S5732"/>
    </row>
    <row r="5733" spans="1:20" x14ac:dyDescent="0.3">
      <c r="A5733" s="25"/>
      <c r="B5733"/>
      <c r="C5733"/>
      <c r="D5733"/>
      <c r="E5733"/>
      <c r="F5733"/>
      <c r="G5733"/>
      <c r="H5733" s="26"/>
      <c r="I5733" s="26"/>
      <c r="K5733"/>
      <c r="L5733"/>
      <c r="M5733"/>
      <c r="N5733"/>
      <c r="O5733"/>
      <c r="P5733"/>
      <c r="S5733"/>
    </row>
    <row r="5734" spans="1:20" x14ac:dyDescent="0.3">
      <c r="A5734" s="25"/>
      <c r="B5734"/>
      <c r="C5734"/>
      <c r="D5734"/>
      <c r="E5734"/>
      <c r="F5734"/>
      <c r="G5734"/>
      <c r="H5734" s="26"/>
      <c r="I5734" s="26"/>
      <c r="K5734"/>
      <c r="L5734"/>
      <c r="M5734"/>
      <c r="N5734"/>
      <c r="O5734"/>
      <c r="P5734"/>
      <c r="S5734"/>
    </row>
    <row r="5735" spans="1:20" x14ac:dyDescent="0.3">
      <c r="A5735" s="25"/>
      <c r="B5735"/>
      <c r="C5735"/>
      <c r="D5735"/>
      <c r="E5735"/>
      <c r="F5735"/>
      <c r="G5735"/>
      <c r="H5735" s="26"/>
      <c r="I5735" s="26"/>
      <c r="K5735"/>
      <c r="L5735"/>
      <c r="M5735"/>
      <c r="N5735"/>
      <c r="O5735"/>
      <c r="P5735"/>
      <c r="S5735"/>
    </row>
    <row r="5736" spans="1:20" x14ac:dyDescent="0.3">
      <c r="A5736" s="25"/>
      <c r="B5736"/>
      <c r="C5736"/>
      <c r="D5736"/>
      <c r="E5736"/>
      <c r="F5736"/>
      <c r="G5736"/>
      <c r="H5736" s="26"/>
      <c r="I5736" s="26"/>
      <c r="K5736"/>
      <c r="L5736"/>
      <c r="M5736"/>
      <c r="N5736"/>
      <c r="O5736"/>
      <c r="P5736"/>
      <c r="S5736"/>
    </row>
    <row r="5737" spans="1:20" x14ac:dyDescent="0.3">
      <c r="A5737" s="25"/>
      <c r="B5737"/>
      <c r="C5737"/>
      <c r="D5737"/>
      <c r="E5737"/>
      <c r="F5737"/>
      <c r="G5737"/>
      <c r="H5737" s="14"/>
      <c r="I5737" s="14"/>
      <c r="K5737"/>
      <c r="L5737"/>
      <c r="M5737"/>
      <c r="N5737"/>
      <c r="O5737"/>
      <c r="P5737"/>
      <c r="S5737"/>
    </row>
    <row r="5738" spans="1:20" x14ac:dyDescent="0.3">
      <c r="A5738" s="25"/>
      <c r="B5738"/>
      <c r="C5738"/>
      <c r="D5738"/>
      <c r="E5738"/>
      <c r="F5738"/>
      <c r="G5738"/>
      <c r="H5738" s="14"/>
      <c r="I5738" s="14"/>
      <c r="K5738"/>
      <c r="L5738"/>
      <c r="M5738"/>
      <c r="N5738"/>
      <c r="O5738"/>
      <c r="P5738"/>
      <c r="S5738"/>
    </row>
    <row r="5739" spans="1:20" x14ac:dyDescent="0.3">
      <c r="A5739" s="25"/>
      <c r="B5739"/>
      <c r="C5739"/>
      <c r="D5739"/>
      <c r="E5739"/>
      <c r="F5739"/>
      <c r="G5739"/>
      <c r="H5739" s="14"/>
      <c r="I5739" s="14"/>
      <c r="K5739"/>
      <c r="L5739"/>
      <c r="M5739"/>
      <c r="N5739"/>
      <c r="O5739"/>
      <c r="P5739"/>
      <c r="S5739"/>
    </row>
    <row r="5740" spans="1:20" x14ac:dyDescent="0.3">
      <c r="A5740" s="25"/>
      <c r="B5740"/>
      <c r="C5740"/>
      <c r="D5740"/>
      <c r="E5740"/>
      <c r="F5740"/>
      <c r="G5740"/>
      <c r="H5740" s="14"/>
      <c r="I5740" s="14"/>
      <c r="K5740"/>
      <c r="L5740"/>
      <c r="M5740"/>
      <c r="N5740"/>
      <c r="O5740"/>
      <c r="P5740"/>
      <c r="S5740"/>
    </row>
    <row r="5741" spans="1:20" x14ac:dyDescent="0.3">
      <c r="A5741" s="25"/>
      <c r="B5741"/>
      <c r="C5741"/>
      <c r="D5741"/>
      <c r="E5741"/>
      <c r="F5741"/>
      <c r="G5741"/>
      <c r="H5741" s="14"/>
      <c r="I5741" s="14"/>
      <c r="K5741"/>
      <c r="L5741"/>
      <c r="M5741"/>
      <c r="N5741"/>
      <c r="O5741"/>
      <c r="P5741"/>
      <c r="S5741"/>
    </row>
    <row r="5742" spans="1:20" x14ac:dyDescent="0.3">
      <c r="A5742" s="25"/>
      <c r="B5742"/>
      <c r="C5742"/>
      <c r="D5742"/>
      <c r="E5742"/>
      <c r="F5742"/>
      <c r="G5742"/>
      <c r="H5742" s="14"/>
      <c r="I5742" s="14"/>
      <c r="K5742"/>
      <c r="L5742"/>
      <c r="M5742"/>
      <c r="N5742"/>
      <c r="O5742"/>
      <c r="P5742"/>
      <c r="S5742"/>
      <c r="T5742" s="7"/>
    </row>
    <row r="5743" spans="1:20" x14ac:dyDescent="0.3">
      <c r="A5743" s="25"/>
      <c r="B5743"/>
      <c r="C5743"/>
      <c r="D5743"/>
      <c r="E5743"/>
      <c r="F5743"/>
      <c r="G5743"/>
      <c r="H5743" s="14"/>
      <c r="I5743" s="14"/>
      <c r="K5743"/>
      <c r="L5743"/>
      <c r="M5743"/>
      <c r="N5743"/>
      <c r="O5743"/>
      <c r="P5743"/>
      <c r="S5743"/>
    </row>
    <row r="5744" spans="1:20" x14ac:dyDescent="0.3">
      <c r="A5744" s="25"/>
      <c r="B5744"/>
      <c r="C5744"/>
      <c r="D5744"/>
      <c r="E5744"/>
      <c r="F5744"/>
      <c r="G5744"/>
      <c r="H5744" s="14"/>
      <c r="I5744" s="14"/>
      <c r="K5744"/>
      <c r="L5744"/>
      <c r="M5744"/>
      <c r="N5744"/>
      <c r="O5744"/>
      <c r="P5744"/>
      <c r="S5744"/>
      <c r="T5744" s="7"/>
    </row>
    <row r="5745" spans="1:20" x14ac:dyDescent="0.3">
      <c r="A5745" s="25"/>
      <c r="B5745"/>
      <c r="C5745"/>
      <c r="D5745"/>
      <c r="E5745"/>
      <c r="F5745"/>
      <c r="G5745"/>
      <c r="H5745" s="14"/>
      <c r="I5745" s="14"/>
      <c r="K5745"/>
      <c r="L5745"/>
      <c r="M5745"/>
      <c r="N5745"/>
      <c r="O5745"/>
      <c r="P5745"/>
      <c r="S5745"/>
      <c r="T5745" s="7"/>
    </row>
    <row r="5746" spans="1:20" x14ac:dyDescent="0.3">
      <c r="A5746" s="25"/>
      <c r="B5746"/>
      <c r="C5746"/>
      <c r="D5746"/>
      <c r="E5746"/>
      <c r="F5746"/>
      <c r="G5746"/>
      <c r="H5746"/>
      <c r="I5746"/>
      <c r="K5746"/>
      <c r="L5746"/>
      <c r="M5746"/>
      <c r="N5746"/>
      <c r="O5746"/>
      <c r="P5746"/>
      <c r="S5746"/>
    </row>
    <row r="5747" spans="1:20" x14ac:dyDescent="0.3">
      <c r="A5747" s="25"/>
      <c r="B5747"/>
      <c r="C5747"/>
      <c r="D5747"/>
      <c r="E5747"/>
      <c r="F5747"/>
      <c r="G5747"/>
      <c r="H5747" s="14"/>
      <c r="I5747" s="14"/>
      <c r="K5747"/>
      <c r="L5747"/>
      <c r="M5747"/>
      <c r="N5747"/>
      <c r="O5747"/>
      <c r="P5747"/>
      <c r="S5747"/>
    </row>
    <row r="5748" spans="1:20" x14ac:dyDescent="0.3">
      <c r="A5748" s="25"/>
      <c r="B5748"/>
      <c r="C5748"/>
      <c r="D5748"/>
      <c r="E5748"/>
      <c r="F5748"/>
      <c r="G5748"/>
      <c r="H5748" s="14"/>
      <c r="I5748" s="14"/>
      <c r="K5748"/>
      <c r="L5748"/>
      <c r="M5748"/>
      <c r="N5748"/>
      <c r="O5748"/>
      <c r="P5748"/>
      <c r="S5748"/>
    </row>
    <row r="5749" spans="1:20" x14ac:dyDescent="0.3">
      <c r="A5749" s="25"/>
      <c r="B5749"/>
      <c r="C5749"/>
      <c r="D5749"/>
      <c r="E5749"/>
      <c r="F5749"/>
      <c r="G5749"/>
      <c r="H5749"/>
      <c r="I5749" s="14"/>
      <c r="K5749"/>
      <c r="L5749"/>
      <c r="M5749"/>
      <c r="N5749"/>
      <c r="O5749"/>
      <c r="P5749"/>
      <c r="S5749"/>
    </row>
    <row r="5750" spans="1:20" x14ac:dyDescent="0.3">
      <c r="A5750" s="25"/>
      <c r="B5750"/>
      <c r="C5750"/>
      <c r="D5750"/>
      <c r="E5750"/>
      <c r="F5750"/>
      <c r="G5750"/>
      <c r="H5750"/>
      <c r="I5750" s="14"/>
      <c r="K5750"/>
      <c r="L5750"/>
      <c r="M5750"/>
      <c r="N5750"/>
      <c r="O5750"/>
      <c r="P5750"/>
      <c r="S5750"/>
    </row>
    <row r="5751" spans="1:20" x14ac:dyDescent="0.3">
      <c r="A5751" s="25"/>
      <c r="B5751"/>
      <c r="C5751"/>
      <c r="D5751"/>
      <c r="E5751"/>
      <c r="F5751"/>
      <c r="G5751"/>
      <c r="H5751"/>
      <c r="I5751" s="14"/>
      <c r="K5751"/>
      <c r="L5751"/>
      <c r="M5751"/>
      <c r="N5751"/>
      <c r="O5751"/>
      <c r="P5751"/>
      <c r="S5751"/>
    </row>
    <row r="5752" spans="1:20" x14ac:dyDescent="0.3">
      <c r="A5752" s="25"/>
      <c r="B5752"/>
      <c r="C5752"/>
      <c r="D5752"/>
      <c r="E5752"/>
      <c r="F5752"/>
      <c r="G5752"/>
      <c r="H5752" s="14"/>
      <c r="I5752" s="14"/>
      <c r="K5752"/>
      <c r="L5752"/>
      <c r="M5752"/>
      <c r="N5752"/>
      <c r="O5752"/>
      <c r="P5752"/>
      <c r="S5752"/>
    </row>
    <row r="5753" spans="1:20" x14ac:dyDescent="0.3">
      <c r="A5753" s="25"/>
      <c r="B5753"/>
      <c r="C5753"/>
      <c r="D5753"/>
      <c r="E5753"/>
      <c r="F5753"/>
      <c r="G5753"/>
      <c r="H5753" s="14"/>
      <c r="I5753" s="14"/>
      <c r="K5753"/>
      <c r="L5753"/>
      <c r="M5753"/>
      <c r="N5753"/>
      <c r="O5753"/>
      <c r="P5753"/>
      <c r="S5753"/>
    </row>
    <row r="5754" spans="1:20" x14ac:dyDescent="0.3">
      <c r="A5754" s="25"/>
      <c r="B5754"/>
      <c r="C5754"/>
      <c r="D5754"/>
      <c r="E5754"/>
      <c r="F5754"/>
      <c r="G5754"/>
      <c r="H5754" s="14"/>
      <c r="I5754" s="14"/>
      <c r="K5754"/>
      <c r="L5754"/>
      <c r="M5754"/>
      <c r="N5754"/>
      <c r="O5754"/>
      <c r="P5754"/>
      <c r="S5754"/>
    </row>
    <row r="5755" spans="1:20" x14ac:dyDescent="0.3">
      <c r="A5755" s="25"/>
      <c r="B5755"/>
      <c r="C5755"/>
      <c r="D5755"/>
      <c r="E5755"/>
      <c r="F5755"/>
      <c r="G5755"/>
      <c r="H5755" s="14"/>
      <c r="I5755" s="14"/>
      <c r="K5755"/>
      <c r="L5755"/>
      <c r="M5755"/>
      <c r="N5755"/>
      <c r="O5755"/>
      <c r="P5755"/>
      <c r="S5755"/>
    </row>
    <row r="5756" spans="1:20" x14ac:dyDescent="0.3">
      <c r="A5756" s="25"/>
      <c r="B5756"/>
      <c r="C5756"/>
      <c r="D5756"/>
      <c r="E5756"/>
      <c r="F5756"/>
      <c r="G5756"/>
      <c r="H5756" s="14"/>
      <c r="I5756" s="14"/>
      <c r="K5756"/>
      <c r="L5756"/>
      <c r="M5756"/>
      <c r="N5756"/>
      <c r="O5756"/>
      <c r="P5756"/>
      <c r="S5756"/>
    </row>
    <row r="5757" spans="1:20" x14ac:dyDescent="0.3">
      <c r="A5757" s="25"/>
      <c r="B5757"/>
      <c r="C5757"/>
      <c r="D5757"/>
      <c r="E5757"/>
      <c r="F5757"/>
      <c r="G5757"/>
      <c r="H5757" s="14"/>
      <c r="I5757" s="14"/>
      <c r="K5757"/>
      <c r="L5757"/>
      <c r="M5757"/>
      <c r="N5757"/>
      <c r="O5757"/>
      <c r="P5757"/>
      <c r="S5757"/>
    </row>
    <row r="5758" spans="1:20" x14ac:dyDescent="0.3">
      <c r="A5758" s="25"/>
      <c r="B5758"/>
      <c r="C5758"/>
      <c r="D5758"/>
      <c r="E5758"/>
      <c r="F5758"/>
      <c r="G5758"/>
      <c r="H5758" s="14"/>
      <c r="I5758" s="14"/>
      <c r="K5758"/>
      <c r="L5758"/>
      <c r="M5758"/>
      <c r="N5758"/>
      <c r="O5758"/>
      <c r="P5758"/>
      <c r="S5758"/>
    </row>
    <row r="5759" spans="1:20" x14ac:dyDescent="0.3">
      <c r="A5759" s="25"/>
      <c r="B5759"/>
      <c r="C5759"/>
      <c r="D5759"/>
      <c r="E5759"/>
      <c r="F5759"/>
      <c r="G5759"/>
      <c r="H5759" s="14"/>
      <c r="I5759" s="14"/>
      <c r="K5759"/>
      <c r="L5759"/>
      <c r="M5759"/>
      <c r="N5759"/>
      <c r="O5759"/>
      <c r="P5759"/>
      <c r="S5759"/>
    </row>
    <row r="5760" spans="1:20" x14ac:dyDescent="0.3">
      <c r="A5760" s="25"/>
      <c r="B5760"/>
      <c r="C5760"/>
      <c r="D5760"/>
      <c r="E5760"/>
      <c r="F5760"/>
      <c r="G5760"/>
      <c r="H5760" s="14"/>
      <c r="I5760" s="14"/>
      <c r="K5760"/>
      <c r="L5760"/>
      <c r="M5760"/>
      <c r="N5760"/>
      <c r="O5760"/>
      <c r="P5760"/>
      <c r="S5760"/>
    </row>
    <row r="5761" spans="1:20" x14ac:dyDescent="0.3">
      <c r="A5761" s="25"/>
      <c r="B5761"/>
      <c r="C5761"/>
      <c r="D5761"/>
      <c r="E5761"/>
      <c r="F5761"/>
      <c r="G5761"/>
      <c r="H5761" s="14"/>
      <c r="I5761" s="14"/>
      <c r="K5761"/>
      <c r="L5761"/>
      <c r="M5761"/>
      <c r="N5761"/>
      <c r="O5761"/>
      <c r="P5761"/>
      <c r="S5761"/>
    </row>
    <row r="5762" spans="1:20" x14ac:dyDescent="0.3">
      <c r="A5762" s="25"/>
      <c r="B5762"/>
      <c r="C5762"/>
      <c r="D5762"/>
      <c r="E5762"/>
      <c r="F5762"/>
      <c r="G5762"/>
      <c r="H5762" s="14"/>
      <c r="I5762" s="14"/>
      <c r="K5762"/>
      <c r="L5762"/>
      <c r="M5762"/>
      <c r="N5762"/>
      <c r="O5762"/>
      <c r="P5762"/>
      <c r="S5762"/>
    </row>
    <row r="5763" spans="1:20" x14ac:dyDescent="0.3">
      <c r="A5763" s="25"/>
      <c r="B5763"/>
      <c r="C5763"/>
      <c r="D5763"/>
      <c r="E5763"/>
      <c r="F5763"/>
      <c r="G5763"/>
      <c r="H5763" s="14"/>
      <c r="I5763" s="14"/>
      <c r="K5763"/>
      <c r="L5763"/>
      <c r="M5763"/>
      <c r="N5763"/>
      <c r="O5763"/>
      <c r="P5763"/>
      <c r="S5763"/>
    </row>
    <row r="5764" spans="1:20" x14ac:dyDescent="0.3">
      <c r="A5764" s="25"/>
      <c r="B5764"/>
      <c r="C5764"/>
      <c r="D5764"/>
      <c r="E5764"/>
      <c r="F5764"/>
      <c r="G5764"/>
      <c r="H5764" s="14"/>
      <c r="I5764" s="14"/>
      <c r="K5764"/>
      <c r="L5764"/>
      <c r="M5764"/>
      <c r="N5764"/>
      <c r="O5764"/>
      <c r="P5764"/>
      <c r="S5764"/>
    </row>
    <row r="5765" spans="1:20" x14ac:dyDescent="0.3">
      <c r="A5765" s="25"/>
      <c r="B5765"/>
      <c r="C5765"/>
      <c r="D5765"/>
      <c r="E5765"/>
      <c r="F5765"/>
      <c r="G5765"/>
      <c r="H5765" s="14"/>
      <c r="I5765" s="14"/>
      <c r="K5765"/>
      <c r="L5765"/>
      <c r="M5765"/>
      <c r="N5765"/>
      <c r="O5765"/>
      <c r="P5765"/>
      <c r="S5765"/>
    </row>
    <row r="5766" spans="1:20" x14ac:dyDescent="0.3">
      <c r="A5766" s="25"/>
      <c r="B5766"/>
      <c r="C5766"/>
      <c r="D5766"/>
      <c r="E5766"/>
      <c r="F5766"/>
      <c r="G5766"/>
      <c r="H5766" s="14"/>
      <c r="I5766" s="14"/>
      <c r="K5766"/>
      <c r="L5766"/>
      <c r="M5766"/>
      <c r="N5766"/>
      <c r="O5766"/>
      <c r="P5766"/>
      <c r="S5766"/>
    </row>
    <row r="5767" spans="1:20" x14ac:dyDescent="0.3">
      <c r="A5767" s="25"/>
      <c r="B5767"/>
      <c r="C5767"/>
      <c r="D5767"/>
      <c r="E5767"/>
      <c r="F5767"/>
      <c r="G5767"/>
      <c r="H5767" s="14"/>
      <c r="I5767" s="14"/>
      <c r="K5767"/>
      <c r="L5767"/>
      <c r="M5767"/>
      <c r="N5767"/>
      <c r="O5767"/>
      <c r="P5767"/>
      <c r="S5767"/>
    </row>
    <row r="5768" spans="1:20" x14ac:dyDescent="0.3">
      <c r="A5768" s="25"/>
      <c r="B5768"/>
      <c r="C5768"/>
      <c r="D5768"/>
      <c r="E5768"/>
      <c r="F5768"/>
      <c r="G5768"/>
      <c r="H5768" s="14"/>
      <c r="I5768" s="14"/>
      <c r="K5768"/>
      <c r="L5768"/>
      <c r="M5768"/>
      <c r="N5768"/>
      <c r="O5768"/>
      <c r="P5768"/>
      <c r="S5768"/>
      <c r="T5768" s="7"/>
    </row>
    <row r="5769" spans="1:20" x14ac:dyDescent="0.3">
      <c r="A5769" s="25"/>
      <c r="B5769"/>
      <c r="C5769"/>
      <c r="D5769"/>
      <c r="E5769"/>
      <c r="F5769"/>
      <c r="G5769"/>
      <c r="H5769" s="14"/>
      <c r="I5769" s="14"/>
      <c r="K5769"/>
      <c r="L5769"/>
      <c r="M5769"/>
      <c r="N5769"/>
      <c r="O5769"/>
      <c r="P5769"/>
      <c r="S5769"/>
    </row>
    <row r="5770" spans="1:20" x14ac:dyDescent="0.3">
      <c r="A5770" s="25"/>
      <c r="B5770"/>
      <c r="C5770"/>
      <c r="D5770"/>
      <c r="E5770"/>
      <c r="F5770"/>
      <c r="G5770"/>
      <c r="H5770" s="14"/>
      <c r="I5770" s="14"/>
      <c r="K5770"/>
      <c r="L5770"/>
      <c r="M5770"/>
      <c r="N5770"/>
      <c r="O5770"/>
      <c r="P5770"/>
      <c r="S5770"/>
    </row>
    <row r="5771" spans="1:20" x14ac:dyDescent="0.3">
      <c r="A5771" s="25"/>
      <c r="B5771"/>
      <c r="C5771"/>
      <c r="D5771"/>
      <c r="E5771"/>
      <c r="F5771"/>
      <c r="G5771"/>
      <c r="H5771" s="14"/>
      <c r="I5771" s="14"/>
      <c r="K5771"/>
      <c r="L5771"/>
      <c r="M5771"/>
      <c r="N5771"/>
      <c r="O5771"/>
      <c r="P5771"/>
      <c r="S5771"/>
    </row>
    <row r="5772" spans="1:20" x14ac:dyDescent="0.3">
      <c r="A5772" s="25"/>
      <c r="B5772"/>
      <c r="C5772"/>
      <c r="D5772"/>
      <c r="E5772"/>
      <c r="F5772"/>
      <c r="G5772"/>
      <c r="H5772" s="14"/>
      <c r="I5772" s="14"/>
      <c r="K5772"/>
      <c r="L5772"/>
      <c r="M5772"/>
      <c r="N5772"/>
      <c r="O5772"/>
      <c r="P5772"/>
      <c r="S5772"/>
    </row>
    <row r="5773" spans="1:20" x14ac:dyDescent="0.3">
      <c r="A5773" s="25"/>
      <c r="B5773"/>
      <c r="C5773"/>
      <c r="D5773"/>
      <c r="E5773"/>
      <c r="F5773"/>
      <c r="G5773"/>
      <c r="H5773" s="14"/>
      <c r="I5773" s="26"/>
      <c r="K5773"/>
      <c r="L5773"/>
      <c r="M5773"/>
      <c r="N5773"/>
      <c r="O5773"/>
      <c r="P5773"/>
      <c r="S5773"/>
    </row>
    <row r="5774" spans="1:20" x14ac:dyDescent="0.3">
      <c r="A5774" s="25"/>
      <c r="B5774"/>
      <c r="C5774"/>
      <c r="D5774"/>
      <c r="E5774"/>
      <c r="F5774"/>
      <c r="G5774"/>
      <c r="H5774" s="14"/>
      <c r="I5774" s="26"/>
      <c r="K5774"/>
      <c r="L5774"/>
      <c r="M5774"/>
      <c r="N5774"/>
      <c r="O5774"/>
      <c r="P5774"/>
      <c r="S5774"/>
    </row>
    <row r="5775" spans="1:20" x14ac:dyDescent="0.3">
      <c r="A5775" s="25"/>
      <c r="B5775"/>
      <c r="C5775"/>
      <c r="D5775"/>
      <c r="E5775"/>
      <c r="F5775"/>
      <c r="G5775"/>
      <c r="H5775" s="14"/>
      <c r="I5775" s="26"/>
      <c r="K5775"/>
      <c r="L5775"/>
      <c r="M5775"/>
      <c r="N5775"/>
      <c r="O5775"/>
      <c r="P5775"/>
      <c r="S5775"/>
    </row>
    <row r="5776" spans="1:20" x14ac:dyDescent="0.3">
      <c r="A5776" s="25"/>
      <c r="B5776"/>
      <c r="C5776"/>
      <c r="D5776"/>
      <c r="E5776"/>
      <c r="F5776"/>
      <c r="G5776"/>
      <c r="H5776" s="14"/>
      <c r="I5776" s="26"/>
      <c r="K5776"/>
      <c r="L5776"/>
      <c r="M5776"/>
      <c r="N5776"/>
      <c r="O5776"/>
      <c r="P5776"/>
      <c r="S5776"/>
      <c r="T5776" s="7"/>
    </row>
    <row r="5777" spans="1:20" x14ac:dyDescent="0.3">
      <c r="A5777" s="25"/>
      <c r="B5777"/>
      <c r="C5777"/>
      <c r="D5777"/>
      <c r="E5777"/>
      <c r="F5777"/>
      <c r="G5777"/>
      <c r="H5777" s="14"/>
      <c r="I5777" s="14"/>
      <c r="K5777"/>
      <c r="L5777"/>
      <c r="M5777"/>
      <c r="N5777"/>
      <c r="O5777"/>
      <c r="P5777"/>
      <c r="S5777"/>
    </row>
    <row r="5778" spans="1:20" x14ac:dyDescent="0.3">
      <c r="A5778" s="25"/>
      <c r="B5778"/>
      <c r="C5778"/>
      <c r="D5778"/>
      <c r="E5778"/>
      <c r="F5778"/>
      <c r="G5778"/>
      <c r="H5778" s="14"/>
      <c r="I5778" s="14"/>
      <c r="K5778"/>
      <c r="L5778"/>
      <c r="M5778"/>
      <c r="N5778"/>
      <c r="O5778"/>
      <c r="P5778"/>
      <c r="S5778"/>
    </row>
    <row r="5779" spans="1:20" x14ac:dyDescent="0.3">
      <c r="A5779" s="25"/>
      <c r="B5779"/>
      <c r="C5779"/>
      <c r="D5779"/>
      <c r="E5779"/>
      <c r="F5779"/>
      <c r="G5779"/>
      <c r="H5779" s="14"/>
      <c r="I5779" s="14"/>
      <c r="K5779"/>
      <c r="L5779"/>
      <c r="M5779"/>
      <c r="N5779"/>
      <c r="O5779"/>
      <c r="P5779"/>
      <c r="S5779"/>
    </row>
    <row r="5780" spans="1:20" x14ac:dyDescent="0.3">
      <c r="A5780" s="25"/>
      <c r="B5780"/>
      <c r="C5780"/>
      <c r="D5780"/>
      <c r="E5780"/>
      <c r="F5780"/>
      <c r="G5780"/>
      <c r="H5780" s="14"/>
      <c r="I5780" s="14"/>
      <c r="K5780"/>
      <c r="L5780"/>
      <c r="M5780"/>
      <c r="N5780"/>
      <c r="O5780"/>
      <c r="P5780"/>
      <c r="S5780"/>
    </row>
    <row r="5781" spans="1:20" x14ac:dyDescent="0.3">
      <c r="A5781" s="25"/>
      <c r="B5781"/>
      <c r="C5781"/>
      <c r="D5781"/>
      <c r="E5781"/>
      <c r="F5781"/>
      <c r="G5781"/>
      <c r="H5781" s="14"/>
      <c r="I5781" s="14"/>
      <c r="K5781"/>
      <c r="L5781"/>
      <c r="M5781"/>
      <c r="N5781"/>
      <c r="O5781"/>
      <c r="P5781"/>
      <c r="S5781"/>
    </row>
    <row r="5782" spans="1:20" x14ac:dyDescent="0.3">
      <c r="A5782" s="25"/>
      <c r="B5782"/>
      <c r="C5782"/>
      <c r="D5782"/>
      <c r="E5782"/>
      <c r="F5782"/>
      <c r="G5782"/>
      <c r="H5782" s="14"/>
      <c r="I5782" s="14"/>
      <c r="K5782"/>
      <c r="L5782"/>
      <c r="M5782"/>
      <c r="N5782"/>
      <c r="O5782"/>
      <c r="P5782"/>
      <c r="S5782"/>
    </row>
    <row r="5783" spans="1:20" x14ac:dyDescent="0.3">
      <c r="A5783" s="25"/>
      <c r="B5783"/>
      <c r="C5783"/>
      <c r="D5783"/>
      <c r="E5783"/>
      <c r="F5783"/>
      <c r="G5783"/>
      <c r="H5783" s="14"/>
      <c r="I5783" s="14"/>
      <c r="K5783"/>
      <c r="L5783"/>
      <c r="M5783"/>
      <c r="N5783"/>
      <c r="O5783"/>
      <c r="P5783"/>
      <c r="S5783"/>
    </row>
    <row r="5784" spans="1:20" x14ac:dyDescent="0.3">
      <c r="A5784" s="25"/>
      <c r="B5784"/>
      <c r="C5784"/>
      <c r="D5784"/>
      <c r="E5784"/>
      <c r="F5784"/>
      <c r="G5784"/>
      <c r="H5784" s="26"/>
      <c r="I5784" s="26"/>
      <c r="K5784"/>
      <c r="L5784"/>
      <c r="M5784"/>
      <c r="N5784"/>
      <c r="O5784"/>
      <c r="P5784"/>
      <c r="S5784"/>
    </row>
    <row r="5785" spans="1:20" x14ac:dyDescent="0.3">
      <c r="A5785" s="25"/>
      <c r="B5785"/>
      <c r="C5785"/>
      <c r="D5785"/>
      <c r="E5785"/>
      <c r="F5785"/>
      <c r="G5785"/>
      <c r="H5785" s="26"/>
      <c r="I5785" s="26"/>
      <c r="K5785"/>
      <c r="L5785"/>
      <c r="M5785"/>
      <c r="N5785"/>
      <c r="O5785"/>
      <c r="P5785"/>
      <c r="S5785"/>
    </row>
    <row r="5786" spans="1:20" x14ac:dyDescent="0.3">
      <c r="A5786" s="25"/>
      <c r="B5786"/>
      <c r="C5786"/>
      <c r="D5786"/>
      <c r="E5786"/>
      <c r="F5786"/>
      <c r="G5786"/>
      <c r="H5786" s="26"/>
      <c r="I5786" s="26"/>
      <c r="K5786"/>
      <c r="L5786"/>
      <c r="M5786"/>
      <c r="N5786"/>
      <c r="O5786"/>
      <c r="P5786"/>
      <c r="S5786"/>
    </row>
    <row r="5787" spans="1:20" x14ac:dyDescent="0.3">
      <c r="A5787" s="25"/>
      <c r="B5787"/>
      <c r="C5787"/>
      <c r="D5787"/>
      <c r="E5787"/>
      <c r="F5787"/>
      <c r="G5787"/>
      <c r="H5787" s="26"/>
      <c r="I5787" s="26"/>
      <c r="K5787"/>
      <c r="L5787"/>
      <c r="M5787"/>
      <c r="N5787"/>
      <c r="O5787"/>
      <c r="P5787"/>
      <c r="S5787"/>
    </row>
    <row r="5788" spans="1:20" x14ac:dyDescent="0.3">
      <c r="A5788" s="25"/>
      <c r="B5788"/>
      <c r="C5788"/>
      <c r="D5788"/>
      <c r="E5788"/>
      <c r="F5788"/>
      <c r="G5788"/>
      <c r="H5788" s="26"/>
      <c r="I5788" s="26"/>
      <c r="K5788"/>
      <c r="L5788"/>
      <c r="M5788"/>
      <c r="N5788"/>
      <c r="O5788"/>
      <c r="P5788"/>
      <c r="S5788"/>
    </row>
    <row r="5789" spans="1:20" x14ac:dyDescent="0.3">
      <c r="A5789" s="25"/>
      <c r="B5789"/>
      <c r="C5789"/>
      <c r="D5789"/>
      <c r="E5789"/>
      <c r="F5789"/>
      <c r="G5789"/>
      <c r="H5789" s="26"/>
      <c r="I5789" s="26"/>
      <c r="K5789"/>
      <c r="L5789"/>
      <c r="M5789"/>
      <c r="N5789"/>
      <c r="O5789"/>
      <c r="P5789"/>
      <c r="S5789"/>
    </row>
    <row r="5790" spans="1:20" x14ac:dyDescent="0.3">
      <c r="A5790" s="25"/>
      <c r="B5790"/>
      <c r="C5790"/>
      <c r="D5790"/>
      <c r="E5790"/>
      <c r="F5790"/>
      <c r="G5790"/>
      <c r="H5790" s="26"/>
      <c r="I5790" s="26"/>
      <c r="K5790"/>
      <c r="L5790"/>
      <c r="M5790"/>
      <c r="N5790"/>
      <c r="O5790"/>
      <c r="P5790"/>
      <c r="S5790"/>
      <c r="T5790" s="7"/>
    </row>
    <row r="5791" spans="1:20" x14ac:dyDescent="0.3">
      <c r="A5791" s="25"/>
      <c r="B5791"/>
      <c r="C5791"/>
      <c r="D5791"/>
      <c r="E5791"/>
      <c r="F5791"/>
      <c r="G5791"/>
      <c r="H5791" s="26"/>
      <c r="I5791" s="26"/>
      <c r="K5791"/>
      <c r="L5791"/>
      <c r="M5791"/>
      <c r="N5791"/>
      <c r="O5791"/>
      <c r="P5791"/>
      <c r="S5791"/>
      <c r="T5791" s="7"/>
    </row>
    <row r="5792" spans="1:20" x14ac:dyDescent="0.3">
      <c r="A5792" s="25"/>
      <c r="B5792"/>
      <c r="C5792"/>
      <c r="D5792"/>
      <c r="E5792"/>
      <c r="F5792"/>
      <c r="G5792"/>
      <c r="H5792" s="26"/>
      <c r="I5792" s="26"/>
      <c r="K5792"/>
      <c r="L5792"/>
      <c r="M5792"/>
      <c r="N5792"/>
      <c r="O5792"/>
      <c r="P5792"/>
      <c r="S5792"/>
    </row>
    <row r="5793" spans="1:20" x14ac:dyDescent="0.3">
      <c r="A5793" s="25"/>
      <c r="B5793"/>
      <c r="C5793"/>
      <c r="D5793"/>
      <c r="E5793"/>
      <c r="F5793"/>
      <c r="G5793"/>
      <c r="H5793" s="26"/>
      <c r="I5793" s="26"/>
      <c r="K5793"/>
      <c r="L5793"/>
      <c r="M5793"/>
      <c r="N5793"/>
      <c r="O5793"/>
      <c r="P5793"/>
      <c r="S5793"/>
      <c r="T5793" s="7"/>
    </row>
    <row r="5794" spans="1:20" x14ac:dyDescent="0.3">
      <c r="A5794" s="25"/>
      <c r="B5794"/>
      <c r="C5794"/>
      <c r="D5794"/>
      <c r="E5794"/>
      <c r="F5794"/>
      <c r="G5794"/>
      <c r="H5794" s="26"/>
      <c r="I5794" s="26"/>
      <c r="K5794"/>
      <c r="L5794"/>
      <c r="M5794"/>
      <c r="N5794"/>
      <c r="O5794"/>
      <c r="P5794"/>
      <c r="S5794"/>
    </row>
    <row r="5795" spans="1:20" x14ac:dyDescent="0.3">
      <c r="A5795" s="25"/>
      <c r="B5795"/>
      <c r="C5795"/>
      <c r="D5795"/>
      <c r="E5795"/>
      <c r="F5795"/>
      <c r="G5795"/>
      <c r="H5795" s="26"/>
      <c r="I5795" s="26"/>
      <c r="K5795"/>
      <c r="L5795"/>
      <c r="M5795"/>
      <c r="N5795"/>
      <c r="O5795"/>
      <c r="P5795"/>
      <c r="S5795"/>
    </row>
    <row r="5796" spans="1:20" x14ac:dyDescent="0.3">
      <c r="A5796" s="25"/>
      <c r="B5796"/>
      <c r="C5796"/>
      <c r="D5796"/>
      <c r="E5796"/>
      <c r="F5796"/>
      <c r="G5796"/>
      <c r="H5796"/>
      <c r="I5796" s="14"/>
      <c r="K5796"/>
      <c r="L5796"/>
      <c r="M5796"/>
      <c r="N5796"/>
      <c r="O5796"/>
      <c r="P5796"/>
      <c r="S5796"/>
    </row>
    <row r="5797" spans="1:20" x14ac:dyDescent="0.3">
      <c r="A5797" s="25"/>
      <c r="B5797"/>
      <c r="C5797"/>
      <c r="D5797"/>
      <c r="E5797"/>
      <c r="F5797"/>
      <c r="G5797"/>
      <c r="H5797"/>
      <c r="I5797"/>
      <c r="K5797"/>
      <c r="L5797"/>
      <c r="M5797"/>
      <c r="N5797"/>
      <c r="O5797"/>
      <c r="P5797"/>
      <c r="S5797"/>
    </row>
    <row r="5798" spans="1:20" x14ac:dyDescent="0.3">
      <c r="A5798" s="25"/>
      <c r="B5798"/>
      <c r="C5798"/>
      <c r="D5798"/>
      <c r="E5798"/>
      <c r="F5798"/>
      <c r="G5798"/>
      <c r="H5798"/>
      <c r="I5798"/>
      <c r="K5798"/>
      <c r="L5798"/>
      <c r="M5798"/>
      <c r="N5798"/>
      <c r="O5798"/>
      <c r="P5798"/>
      <c r="S5798"/>
    </row>
    <row r="5799" spans="1:20" x14ac:dyDescent="0.3">
      <c r="A5799" s="25"/>
      <c r="B5799"/>
      <c r="C5799"/>
      <c r="D5799"/>
      <c r="E5799"/>
      <c r="F5799"/>
      <c r="G5799"/>
      <c r="H5799"/>
      <c r="I5799"/>
      <c r="K5799"/>
      <c r="L5799"/>
      <c r="M5799"/>
      <c r="N5799"/>
      <c r="O5799"/>
      <c r="P5799"/>
      <c r="S5799"/>
    </row>
    <row r="5800" spans="1:20" x14ac:dyDescent="0.3">
      <c r="A5800" s="25"/>
      <c r="B5800"/>
      <c r="C5800"/>
      <c r="D5800"/>
      <c r="E5800"/>
      <c r="F5800"/>
      <c r="G5800"/>
      <c r="H5800" s="14"/>
      <c r="I5800" s="14"/>
      <c r="K5800"/>
      <c r="L5800"/>
      <c r="M5800"/>
      <c r="N5800"/>
      <c r="O5800"/>
      <c r="P5800"/>
      <c r="S5800"/>
    </row>
    <row r="5801" spans="1:20" x14ac:dyDescent="0.3">
      <c r="A5801" s="25"/>
      <c r="B5801"/>
      <c r="C5801"/>
      <c r="D5801"/>
      <c r="E5801"/>
      <c r="F5801"/>
      <c r="G5801"/>
      <c r="H5801" s="14"/>
      <c r="I5801" s="14"/>
      <c r="K5801"/>
      <c r="L5801"/>
      <c r="M5801"/>
      <c r="N5801"/>
      <c r="O5801"/>
      <c r="P5801"/>
      <c r="S5801"/>
    </row>
    <row r="5802" spans="1:20" x14ac:dyDescent="0.3">
      <c r="A5802" s="25"/>
      <c r="B5802"/>
      <c r="C5802"/>
      <c r="D5802"/>
      <c r="E5802"/>
      <c r="F5802"/>
      <c r="G5802"/>
      <c r="H5802" s="14"/>
      <c r="I5802" s="14"/>
      <c r="K5802"/>
      <c r="L5802"/>
      <c r="M5802"/>
      <c r="N5802"/>
      <c r="O5802"/>
      <c r="P5802"/>
      <c r="S5802"/>
    </row>
    <row r="5803" spans="1:20" x14ac:dyDescent="0.3">
      <c r="A5803" s="25"/>
      <c r="B5803"/>
      <c r="C5803"/>
      <c r="D5803"/>
      <c r="E5803"/>
      <c r="F5803"/>
      <c r="G5803"/>
      <c r="H5803" s="14"/>
      <c r="I5803" s="14"/>
      <c r="K5803"/>
      <c r="L5803"/>
      <c r="M5803"/>
      <c r="N5803"/>
      <c r="O5803"/>
      <c r="P5803"/>
      <c r="S5803"/>
    </row>
    <row r="5804" spans="1:20" x14ac:dyDescent="0.3">
      <c r="A5804" s="25"/>
      <c r="B5804"/>
      <c r="C5804"/>
      <c r="D5804"/>
      <c r="E5804"/>
      <c r="F5804"/>
      <c r="G5804"/>
      <c r="H5804" s="14"/>
      <c r="I5804" s="14"/>
      <c r="K5804"/>
      <c r="L5804"/>
      <c r="M5804"/>
      <c r="N5804"/>
      <c r="O5804"/>
      <c r="P5804"/>
      <c r="S5804"/>
      <c r="T5804" s="7"/>
    </row>
    <row r="5805" spans="1:20" x14ac:dyDescent="0.3">
      <c r="A5805" s="25"/>
      <c r="B5805"/>
      <c r="C5805"/>
      <c r="D5805"/>
      <c r="E5805"/>
      <c r="F5805"/>
      <c r="G5805"/>
      <c r="H5805" s="26"/>
      <c r="I5805" s="26"/>
      <c r="K5805"/>
      <c r="L5805"/>
      <c r="M5805"/>
      <c r="N5805"/>
      <c r="O5805"/>
      <c r="P5805"/>
      <c r="S5805"/>
    </row>
    <row r="5806" spans="1:20" x14ac:dyDescent="0.3">
      <c r="A5806" s="25"/>
      <c r="B5806"/>
      <c r="C5806"/>
      <c r="D5806"/>
      <c r="E5806"/>
      <c r="F5806"/>
      <c r="G5806"/>
      <c r="H5806" s="26"/>
      <c r="I5806" s="26"/>
      <c r="K5806"/>
      <c r="L5806"/>
      <c r="M5806"/>
      <c r="N5806"/>
      <c r="O5806"/>
      <c r="P5806"/>
      <c r="S5806"/>
    </row>
    <row r="5807" spans="1:20" x14ac:dyDescent="0.3">
      <c r="A5807" s="25"/>
      <c r="B5807"/>
      <c r="C5807"/>
      <c r="D5807"/>
      <c r="E5807"/>
      <c r="F5807"/>
      <c r="G5807"/>
      <c r="H5807" s="26"/>
      <c r="I5807" s="26"/>
      <c r="K5807"/>
      <c r="L5807"/>
      <c r="M5807"/>
      <c r="N5807"/>
      <c r="O5807"/>
      <c r="P5807"/>
      <c r="S5807"/>
    </row>
    <row r="5808" spans="1:20" x14ac:dyDescent="0.3">
      <c r="A5808" s="25"/>
      <c r="B5808"/>
      <c r="C5808"/>
      <c r="D5808"/>
      <c r="E5808"/>
      <c r="F5808"/>
      <c r="G5808"/>
      <c r="H5808" s="26"/>
      <c r="I5808" s="26"/>
      <c r="K5808"/>
      <c r="L5808"/>
      <c r="M5808"/>
      <c r="N5808"/>
      <c r="O5808"/>
      <c r="P5808"/>
      <c r="S5808"/>
      <c r="T5808" s="7"/>
    </row>
    <row r="5809" spans="1:20" x14ac:dyDescent="0.3">
      <c r="A5809" s="25"/>
      <c r="B5809"/>
      <c r="C5809"/>
      <c r="D5809"/>
      <c r="E5809"/>
      <c r="F5809"/>
      <c r="G5809"/>
      <c r="H5809" s="14"/>
      <c r="I5809" s="14"/>
      <c r="K5809"/>
      <c r="L5809"/>
      <c r="M5809"/>
      <c r="N5809"/>
      <c r="O5809"/>
      <c r="P5809"/>
      <c r="S5809"/>
    </row>
    <row r="5810" spans="1:20" x14ac:dyDescent="0.3">
      <c r="A5810" s="25"/>
      <c r="B5810"/>
      <c r="C5810"/>
      <c r="D5810"/>
      <c r="E5810"/>
      <c r="F5810"/>
      <c r="G5810"/>
      <c r="H5810" s="14"/>
      <c r="I5810" s="14"/>
      <c r="K5810"/>
      <c r="L5810"/>
      <c r="M5810"/>
      <c r="N5810"/>
      <c r="O5810"/>
      <c r="P5810"/>
      <c r="S5810"/>
    </row>
    <row r="5811" spans="1:20" x14ac:dyDescent="0.3">
      <c r="A5811" s="25"/>
      <c r="B5811"/>
      <c r="C5811"/>
      <c r="D5811"/>
      <c r="E5811"/>
      <c r="F5811"/>
      <c r="G5811"/>
      <c r="H5811" s="14"/>
      <c r="I5811" s="14"/>
      <c r="K5811"/>
      <c r="L5811"/>
      <c r="M5811"/>
      <c r="N5811"/>
      <c r="O5811"/>
      <c r="P5811"/>
      <c r="S5811"/>
      <c r="T5811" s="7"/>
    </row>
    <row r="5812" spans="1:20" x14ac:dyDescent="0.3">
      <c r="A5812" s="25"/>
      <c r="B5812"/>
      <c r="C5812"/>
      <c r="D5812"/>
      <c r="E5812"/>
      <c r="F5812"/>
      <c r="G5812"/>
      <c r="H5812" s="14"/>
      <c r="I5812" s="14"/>
      <c r="K5812"/>
      <c r="L5812"/>
      <c r="M5812"/>
      <c r="N5812"/>
      <c r="O5812"/>
      <c r="P5812"/>
      <c r="S5812"/>
      <c r="T5812" s="7"/>
    </row>
    <row r="5813" spans="1:20" x14ac:dyDescent="0.3">
      <c r="A5813" s="25"/>
      <c r="B5813"/>
      <c r="C5813"/>
      <c r="D5813"/>
      <c r="E5813"/>
      <c r="F5813"/>
      <c r="G5813"/>
      <c r="H5813" s="14"/>
      <c r="I5813" s="14"/>
      <c r="K5813"/>
      <c r="L5813"/>
      <c r="M5813"/>
      <c r="N5813"/>
      <c r="O5813"/>
      <c r="P5813"/>
      <c r="S5813"/>
    </row>
    <row r="5814" spans="1:20" x14ac:dyDescent="0.3">
      <c r="A5814" s="25"/>
      <c r="B5814"/>
      <c r="C5814"/>
      <c r="D5814"/>
      <c r="E5814"/>
      <c r="F5814"/>
      <c r="G5814"/>
      <c r="H5814" s="14"/>
      <c r="I5814" s="14"/>
      <c r="K5814"/>
      <c r="L5814"/>
      <c r="M5814"/>
      <c r="N5814"/>
      <c r="O5814"/>
      <c r="P5814"/>
      <c r="S5814"/>
    </row>
    <row r="5815" spans="1:20" x14ac:dyDescent="0.3">
      <c r="A5815" s="25"/>
      <c r="B5815"/>
      <c r="C5815"/>
      <c r="D5815"/>
      <c r="E5815"/>
      <c r="F5815"/>
      <c r="G5815"/>
      <c r="H5815" s="14"/>
      <c r="I5815" s="14"/>
      <c r="K5815"/>
      <c r="L5815"/>
      <c r="M5815"/>
      <c r="N5815"/>
      <c r="O5815"/>
      <c r="P5815"/>
      <c r="S5815"/>
    </row>
    <row r="5816" spans="1:20" x14ac:dyDescent="0.3">
      <c r="A5816" s="25"/>
      <c r="B5816"/>
      <c r="C5816"/>
      <c r="D5816"/>
      <c r="E5816"/>
      <c r="F5816"/>
      <c r="G5816"/>
      <c r="H5816" s="14"/>
      <c r="I5816" s="14"/>
      <c r="K5816"/>
      <c r="L5816"/>
      <c r="M5816"/>
      <c r="N5816"/>
      <c r="O5816"/>
      <c r="P5816"/>
      <c r="S5816"/>
    </row>
    <row r="5817" spans="1:20" x14ac:dyDescent="0.3">
      <c r="A5817" s="25"/>
      <c r="B5817"/>
      <c r="C5817"/>
      <c r="D5817"/>
      <c r="E5817"/>
      <c r="F5817"/>
      <c r="G5817"/>
      <c r="H5817" s="14"/>
      <c r="I5817" s="14"/>
      <c r="K5817"/>
      <c r="L5817"/>
      <c r="M5817"/>
      <c r="N5817"/>
      <c r="O5817"/>
      <c r="P5817"/>
      <c r="S5817"/>
    </row>
    <row r="5818" spans="1:20" x14ac:dyDescent="0.3">
      <c r="A5818" s="25"/>
      <c r="B5818"/>
      <c r="C5818"/>
      <c r="D5818"/>
      <c r="E5818"/>
      <c r="F5818"/>
      <c r="G5818"/>
      <c r="H5818" s="14"/>
      <c r="I5818" s="14"/>
      <c r="K5818"/>
      <c r="L5818"/>
      <c r="M5818"/>
      <c r="N5818"/>
      <c r="O5818"/>
      <c r="P5818"/>
      <c r="S5818"/>
    </row>
    <row r="5819" spans="1:20" x14ac:dyDescent="0.3">
      <c r="A5819" s="25"/>
      <c r="B5819"/>
      <c r="C5819"/>
      <c r="D5819"/>
      <c r="E5819"/>
      <c r="F5819"/>
      <c r="G5819"/>
      <c r="H5819" s="14"/>
      <c r="I5819" s="14"/>
      <c r="K5819"/>
      <c r="L5819"/>
      <c r="M5819"/>
      <c r="N5819"/>
      <c r="O5819"/>
      <c r="P5819"/>
      <c r="S5819"/>
    </row>
    <row r="5820" spans="1:20" x14ac:dyDescent="0.3">
      <c r="A5820" s="25"/>
      <c r="B5820"/>
      <c r="C5820"/>
      <c r="D5820"/>
      <c r="E5820"/>
      <c r="F5820"/>
      <c r="G5820"/>
      <c r="H5820"/>
      <c r="I5820"/>
      <c r="K5820"/>
      <c r="L5820"/>
      <c r="M5820"/>
      <c r="N5820"/>
      <c r="O5820"/>
      <c r="P5820"/>
      <c r="S5820"/>
    </row>
    <row r="5821" spans="1:20" x14ac:dyDescent="0.3">
      <c r="A5821" s="25"/>
      <c r="B5821"/>
      <c r="C5821"/>
      <c r="D5821"/>
      <c r="E5821"/>
      <c r="F5821"/>
      <c r="G5821"/>
      <c r="H5821" s="26"/>
      <c r="I5821" s="26"/>
      <c r="K5821"/>
      <c r="L5821"/>
      <c r="M5821"/>
      <c r="N5821"/>
      <c r="O5821"/>
      <c r="P5821"/>
      <c r="S5821"/>
    </row>
    <row r="5822" spans="1:20" x14ac:dyDescent="0.3">
      <c r="A5822" s="25"/>
      <c r="B5822"/>
      <c r="C5822"/>
      <c r="D5822"/>
      <c r="E5822"/>
      <c r="F5822"/>
      <c r="G5822"/>
      <c r="H5822" s="26"/>
      <c r="I5822" s="26"/>
      <c r="K5822"/>
      <c r="L5822"/>
      <c r="M5822"/>
      <c r="N5822"/>
      <c r="O5822"/>
      <c r="P5822"/>
      <c r="S5822"/>
    </row>
    <row r="5823" spans="1:20" x14ac:dyDescent="0.3">
      <c r="A5823" s="25"/>
      <c r="B5823"/>
      <c r="C5823"/>
      <c r="D5823"/>
      <c r="E5823"/>
      <c r="F5823"/>
      <c r="G5823"/>
      <c r="H5823" s="26"/>
      <c r="I5823" s="26"/>
      <c r="K5823"/>
      <c r="L5823"/>
      <c r="M5823"/>
      <c r="N5823"/>
      <c r="O5823"/>
      <c r="P5823"/>
      <c r="S5823"/>
    </row>
    <row r="5824" spans="1:20" x14ac:dyDescent="0.3">
      <c r="A5824" s="25"/>
      <c r="B5824"/>
      <c r="C5824"/>
      <c r="D5824"/>
      <c r="E5824"/>
      <c r="F5824"/>
      <c r="G5824"/>
      <c r="H5824" s="26"/>
      <c r="I5824" s="26"/>
      <c r="K5824"/>
      <c r="L5824"/>
      <c r="M5824"/>
      <c r="N5824"/>
      <c r="O5824"/>
      <c r="P5824"/>
      <c r="S5824"/>
    </row>
    <row r="5825" spans="1:20" x14ac:dyDescent="0.3">
      <c r="A5825" s="25"/>
      <c r="B5825"/>
      <c r="C5825"/>
      <c r="D5825"/>
      <c r="E5825"/>
      <c r="F5825"/>
      <c r="G5825"/>
      <c r="H5825" s="26"/>
      <c r="I5825" s="26"/>
      <c r="K5825"/>
      <c r="L5825"/>
      <c r="M5825"/>
      <c r="N5825"/>
      <c r="O5825"/>
      <c r="P5825"/>
      <c r="S5825"/>
    </row>
    <row r="5826" spans="1:20" x14ac:dyDescent="0.3">
      <c r="A5826" s="25"/>
      <c r="B5826"/>
      <c r="C5826"/>
      <c r="D5826"/>
      <c r="E5826"/>
      <c r="F5826"/>
      <c r="G5826"/>
      <c r="H5826" s="26"/>
      <c r="I5826" s="26"/>
      <c r="K5826"/>
      <c r="L5826"/>
      <c r="M5826"/>
      <c r="N5826"/>
      <c r="O5826"/>
      <c r="P5826"/>
      <c r="S5826"/>
    </row>
    <row r="5827" spans="1:20" x14ac:dyDescent="0.3">
      <c r="A5827" s="25"/>
      <c r="B5827"/>
      <c r="C5827"/>
      <c r="D5827"/>
      <c r="E5827"/>
      <c r="F5827"/>
      <c r="G5827"/>
      <c r="H5827" s="26"/>
      <c r="I5827" s="26"/>
      <c r="K5827"/>
      <c r="L5827"/>
      <c r="M5827"/>
      <c r="N5827"/>
      <c r="O5827"/>
      <c r="P5827"/>
      <c r="S5827"/>
    </row>
    <row r="5828" spans="1:20" x14ac:dyDescent="0.3">
      <c r="A5828" s="25"/>
      <c r="B5828"/>
      <c r="C5828"/>
      <c r="D5828"/>
      <c r="E5828"/>
      <c r="F5828"/>
      <c r="G5828"/>
      <c r="H5828" s="26"/>
      <c r="I5828" s="26"/>
      <c r="K5828"/>
      <c r="L5828"/>
      <c r="M5828"/>
      <c r="N5828"/>
      <c r="O5828"/>
      <c r="P5828"/>
      <c r="S5828"/>
    </row>
    <row r="5829" spans="1:20" x14ac:dyDescent="0.3">
      <c r="A5829" s="25"/>
      <c r="B5829"/>
      <c r="C5829"/>
      <c r="D5829"/>
      <c r="E5829"/>
      <c r="F5829"/>
      <c r="G5829"/>
      <c r="H5829" s="14"/>
      <c r="I5829" s="14"/>
      <c r="K5829"/>
      <c r="L5829"/>
      <c r="M5829"/>
      <c r="N5829"/>
      <c r="O5829"/>
      <c r="P5829"/>
      <c r="S5829"/>
      <c r="T5829" s="7"/>
    </row>
    <row r="5830" spans="1:20" x14ac:dyDescent="0.3">
      <c r="A5830" s="25"/>
      <c r="B5830"/>
      <c r="C5830"/>
      <c r="D5830"/>
      <c r="E5830"/>
      <c r="F5830"/>
      <c r="G5830"/>
      <c r="H5830"/>
      <c r="I5830"/>
      <c r="K5830"/>
      <c r="L5830"/>
      <c r="M5830"/>
      <c r="N5830"/>
      <c r="O5830"/>
      <c r="P5830"/>
      <c r="S5830"/>
    </row>
    <row r="5831" spans="1:20" x14ac:dyDescent="0.3">
      <c r="A5831" s="25"/>
      <c r="B5831"/>
      <c r="C5831"/>
      <c r="D5831"/>
      <c r="E5831"/>
      <c r="F5831"/>
      <c r="G5831"/>
      <c r="H5831" s="14"/>
      <c r="I5831" s="14"/>
      <c r="K5831"/>
      <c r="L5831"/>
      <c r="M5831"/>
      <c r="N5831"/>
      <c r="O5831"/>
      <c r="P5831"/>
      <c r="S5831"/>
      <c r="T5831" s="7"/>
    </row>
    <row r="5832" spans="1:20" x14ac:dyDescent="0.3">
      <c r="A5832" s="25"/>
      <c r="B5832"/>
      <c r="C5832"/>
      <c r="D5832"/>
      <c r="E5832"/>
      <c r="F5832"/>
      <c r="G5832"/>
      <c r="H5832" s="14"/>
      <c r="I5832" s="14"/>
      <c r="K5832"/>
      <c r="L5832"/>
      <c r="M5832"/>
      <c r="N5832"/>
      <c r="O5832"/>
      <c r="P5832"/>
      <c r="S5832"/>
    </row>
    <row r="5833" spans="1:20" x14ac:dyDescent="0.3">
      <c r="A5833" s="25"/>
      <c r="B5833"/>
      <c r="C5833"/>
      <c r="D5833"/>
      <c r="E5833"/>
      <c r="F5833"/>
      <c r="G5833"/>
      <c r="H5833" s="14"/>
      <c r="I5833" s="14"/>
      <c r="K5833"/>
      <c r="L5833"/>
      <c r="M5833"/>
      <c r="N5833"/>
      <c r="O5833"/>
      <c r="P5833"/>
      <c r="S5833"/>
    </row>
    <row r="5834" spans="1:20" x14ac:dyDescent="0.3">
      <c r="A5834" s="25"/>
      <c r="B5834"/>
      <c r="C5834"/>
      <c r="D5834"/>
      <c r="E5834"/>
      <c r="F5834"/>
      <c r="G5834"/>
      <c r="H5834" s="14"/>
      <c r="I5834" s="14"/>
      <c r="K5834"/>
      <c r="L5834"/>
      <c r="M5834"/>
      <c r="N5834"/>
      <c r="O5834"/>
      <c r="P5834"/>
      <c r="S5834"/>
    </row>
    <row r="5835" spans="1:20" x14ac:dyDescent="0.3">
      <c r="A5835" s="25"/>
      <c r="B5835"/>
      <c r="C5835"/>
      <c r="D5835"/>
      <c r="E5835"/>
      <c r="F5835"/>
      <c r="G5835"/>
      <c r="H5835" s="14"/>
      <c r="I5835" s="14"/>
      <c r="K5835"/>
      <c r="L5835"/>
      <c r="M5835"/>
      <c r="N5835"/>
      <c r="O5835"/>
      <c r="P5835"/>
      <c r="S5835"/>
    </row>
    <row r="5836" spans="1:20" x14ac:dyDescent="0.3">
      <c r="A5836" s="25"/>
      <c r="B5836"/>
      <c r="C5836"/>
      <c r="D5836"/>
      <c r="E5836"/>
      <c r="F5836"/>
      <c r="G5836"/>
      <c r="H5836" s="14"/>
      <c r="I5836" s="14"/>
      <c r="K5836"/>
      <c r="L5836"/>
      <c r="M5836"/>
      <c r="N5836"/>
      <c r="O5836"/>
      <c r="P5836"/>
      <c r="S5836"/>
    </row>
    <row r="5837" spans="1:20" x14ac:dyDescent="0.3">
      <c r="A5837" s="25"/>
      <c r="B5837"/>
      <c r="C5837"/>
      <c r="D5837"/>
      <c r="E5837"/>
      <c r="F5837"/>
      <c r="G5837"/>
      <c r="H5837" s="14"/>
      <c r="I5837" s="14"/>
      <c r="K5837"/>
      <c r="L5837"/>
      <c r="M5837"/>
      <c r="N5837"/>
      <c r="O5837"/>
      <c r="P5837"/>
      <c r="S5837"/>
    </row>
    <row r="5838" spans="1:20" x14ac:dyDescent="0.3">
      <c r="A5838" s="25"/>
      <c r="B5838"/>
      <c r="C5838"/>
      <c r="D5838"/>
      <c r="E5838"/>
      <c r="F5838"/>
      <c r="G5838"/>
      <c r="H5838" s="14"/>
      <c r="I5838" s="14"/>
      <c r="K5838"/>
      <c r="L5838"/>
      <c r="M5838"/>
      <c r="N5838"/>
      <c r="O5838"/>
      <c r="P5838"/>
      <c r="S5838"/>
    </row>
    <row r="5839" spans="1:20" x14ac:dyDescent="0.3">
      <c r="A5839" s="25"/>
      <c r="B5839"/>
      <c r="C5839"/>
      <c r="D5839"/>
      <c r="E5839"/>
      <c r="F5839"/>
      <c r="G5839"/>
      <c r="H5839" s="14"/>
      <c r="I5839" s="14"/>
      <c r="K5839"/>
      <c r="L5839"/>
      <c r="M5839"/>
      <c r="N5839"/>
      <c r="O5839"/>
      <c r="P5839"/>
      <c r="S5839"/>
    </row>
    <row r="5840" spans="1:20" x14ac:dyDescent="0.3">
      <c r="A5840" s="25"/>
      <c r="B5840"/>
      <c r="C5840"/>
      <c r="D5840"/>
      <c r="E5840"/>
      <c r="F5840"/>
      <c r="G5840"/>
      <c r="H5840" s="14"/>
      <c r="I5840" s="14"/>
      <c r="K5840"/>
      <c r="L5840"/>
      <c r="M5840"/>
      <c r="N5840"/>
      <c r="O5840"/>
      <c r="P5840"/>
      <c r="S5840"/>
    </row>
    <row r="5841" spans="1:20" x14ac:dyDescent="0.3">
      <c r="A5841" s="25"/>
      <c r="B5841"/>
      <c r="C5841"/>
      <c r="D5841"/>
      <c r="E5841"/>
      <c r="F5841"/>
      <c r="G5841"/>
      <c r="H5841" s="26"/>
      <c r="I5841" s="26"/>
      <c r="K5841"/>
      <c r="L5841"/>
      <c r="M5841"/>
      <c r="N5841"/>
      <c r="O5841"/>
      <c r="P5841"/>
      <c r="S5841"/>
    </row>
    <row r="5842" spans="1:20" x14ac:dyDescent="0.3">
      <c r="A5842" s="25"/>
      <c r="B5842"/>
      <c r="C5842"/>
      <c r="D5842"/>
      <c r="E5842"/>
      <c r="F5842"/>
      <c r="G5842"/>
      <c r="H5842" s="26"/>
      <c r="I5842" s="26"/>
      <c r="K5842"/>
      <c r="L5842"/>
      <c r="M5842"/>
      <c r="N5842"/>
      <c r="O5842"/>
      <c r="P5842"/>
      <c r="S5842"/>
    </row>
    <row r="5843" spans="1:20" x14ac:dyDescent="0.3">
      <c r="A5843" s="25"/>
      <c r="B5843"/>
      <c r="C5843"/>
      <c r="D5843"/>
      <c r="E5843"/>
      <c r="F5843"/>
      <c r="G5843"/>
      <c r="H5843" s="26"/>
      <c r="I5843" s="26"/>
      <c r="K5843"/>
      <c r="L5843"/>
      <c r="M5843"/>
      <c r="N5843"/>
      <c r="O5843"/>
      <c r="P5843"/>
      <c r="S5843"/>
    </row>
    <row r="5844" spans="1:20" x14ac:dyDescent="0.3">
      <c r="A5844" s="25"/>
      <c r="B5844"/>
      <c r="C5844"/>
      <c r="D5844"/>
      <c r="E5844"/>
      <c r="F5844"/>
      <c r="G5844"/>
      <c r="H5844" s="26"/>
      <c r="I5844" s="26"/>
      <c r="K5844"/>
      <c r="L5844"/>
      <c r="M5844"/>
      <c r="N5844"/>
      <c r="O5844"/>
      <c r="P5844"/>
      <c r="S5844"/>
    </row>
    <row r="5845" spans="1:20" x14ac:dyDescent="0.3">
      <c r="A5845" s="25"/>
      <c r="B5845"/>
      <c r="C5845"/>
      <c r="D5845"/>
      <c r="E5845"/>
      <c r="F5845"/>
      <c r="G5845"/>
      <c r="H5845" s="26"/>
      <c r="I5845" s="26"/>
      <c r="K5845"/>
      <c r="L5845"/>
      <c r="M5845"/>
      <c r="N5845"/>
      <c r="O5845"/>
      <c r="P5845"/>
      <c r="S5845"/>
    </row>
    <row r="5846" spans="1:20" x14ac:dyDescent="0.3">
      <c r="A5846" s="25"/>
      <c r="B5846"/>
      <c r="C5846"/>
      <c r="D5846"/>
      <c r="E5846"/>
      <c r="F5846"/>
      <c r="G5846"/>
      <c r="H5846" s="26"/>
      <c r="I5846" s="26"/>
      <c r="K5846"/>
      <c r="L5846"/>
      <c r="M5846"/>
      <c r="N5846"/>
      <c r="O5846"/>
      <c r="P5846"/>
      <c r="S5846"/>
    </row>
    <row r="5847" spans="1:20" x14ac:dyDescent="0.3">
      <c r="A5847" s="25"/>
      <c r="B5847"/>
      <c r="C5847"/>
      <c r="D5847"/>
      <c r="E5847"/>
      <c r="F5847"/>
      <c r="G5847"/>
      <c r="H5847" s="26"/>
      <c r="I5847" s="26"/>
      <c r="K5847"/>
      <c r="L5847"/>
      <c r="M5847"/>
      <c r="N5847"/>
      <c r="O5847"/>
      <c r="P5847"/>
      <c r="S5847"/>
    </row>
    <row r="5848" spans="1:20" x14ac:dyDescent="0.3">
      <c r="A5848" s="25"/>
      <c r="B5848"/>
      <c r="C5848"/>
      <c r="D5848"/>
      <c r="E5848"/>
      <c r="F5848"/>
      <c r="G5848"/>
      <c r="H5848" s="26"/>
      <c r="I5848" s="26"/>
      <c r="K5848"/>
      <c r="L5848"/>
      <c r="M5848"/>
      <c r="N5848"/>
      <c r="O5848"/>
      <c r="P5848"/>
      <c r="S5848"/>
    </row>
    <row r="5849" spans="1:20" x14ac:dyDescent="0.3">
      <c r="A5849" s="25"/>
      <c r="B5849"/>
      <c r="C5849"/>
      <c r="D5849"/>
      <c r="E5849"/>
      <c r="F5849"/>
      <c r="G5849"/>
      <c r="H5849" s="14"/>
      <c r="I5849" s="14"/>
      <c r="K5849"/>
      <c r="L5849"/>
      <c r="M5849"/>
      <c r="N5849"/>
      <c r="O5849"/>
      <c r="P5849"/>
      <c r="S5849"/>
    </row>
    <row r="5850" spans="1:20" x14ac:dyDescent="0.3">
      <c r="A5850" s="25"/>
      <c r="B5850"/>
      <c r="C5850"/>
      <c r="D5850"/>
      <c r="E5850"/>
      <c r="F5850"/>
      <c r="G5850"/>
      <c r="H5850" s="14"/>
      <c r="I5850" s="14"/>
      <c r="K5850"/>
      <c r="L5850"/>
      <c r="M5850"/>
      <c r="N5850"/>
      <c r="O5850"/>
      <c r="P5850"/>
      <c r="S5850"/>
    </row>
    <row r="5851" spans="1:20" x14ac:dyDescent="0.3">
      <c r="A5851" s="25"/>
      <c r="B5851"/>
      <c r="C5851"/>
      <c r="D5851"/>
      <c r="E5851"/>
      <c r="F5851"/>
      <c r="G5851"/>
      <c r="H5851" s="14"/>
      <c r="I5851" s="14"/>
      <c r="K5851"/>
      <c r="L5851"/>
      <c r="M5851"/>
      <c r="N5851"/>
      <c r="O5851"/>
      <c r="P5851"/>
      <c r="S5851"/>
    </row>
    <row r="5852" spans="1:20" x14ac:dyDescent="0.3">
      <c r="A5852" s="25"/>
      <c r="B5852"/>
      <c r="C5852"/>
      <c r="D5852"/>
      <c r="E5852"/>
      <c r="F5852"/>
      <c r="G5852"/>
      <c r="H5852" s="14"/>
      <c r="I5852" s="14"/>
      <c r="K5852"/>
      <c r="L5852"/>
      <c r="M5852"/>
      <c r="N5852"/>
      <c r="O5852"/>
      <c r="P5852"/>
      <c r="S5852"/>
    </row>
    <row r="5853" spans="1:20" x14ac:dyDescent="0.3">
      <c r="A5853" s="25"/>
      <c r="B5853"/>
      <c r="C5853"/>
      <c r="D5853"/>
      <c r="E5853"/>
      <c r="F5853"/>
      <c r="G5853"/>
      <c r="H5853" s="14"/>
      <c r="I5853" s="14"/>
      <c r="K5853"/>
      <c r="L5853"/>
      <c r="M5853"/>
      <c r="N5853"/>
      <c r="O5853"/>
      <c r="P5853"/>
      <c r="S5853"/>
      <c r="T5853" s="7"/>
    </row>
    <row r="5854" spans="1:20" x14ac:dyDescent="0.3">
      <c r="A5854" s="25"/>
      <c r="B5854"/>
      <c r="C5854"/>
      <c r="D5854"/>
      <c r="E5854"/>
      <c r="F5854"/>
      <c r="G5854"/>
      <c r="H5854" s="14"/>
      <c r="I5854" s="14"/>
      <c r="K5854"/>
      <c r="L5854"/>
      <c r="M5854"/>
      <c r="N5854"/>
      <c r="O5854"/>
      <c r="P5854"/>
      <c r="S5854"/>
    </row>
    <row r="5855" spans="1:20" x14ac:dyDescent="0.3">
      <c r="A5855" s="25"/>
      <c r="B5855"/>
      <c r="C5855"/>
      <c r="D5855"/>
      <c r="E5855"/>
      <c r="F5855"/>
      <c r="G5855"/>
      <c r="H5855"/>
      <c r="I5855" s="14"/>
      <c r="K5855"/>
      <c r="L5855"/>
      <c r="M5855"/>
      <c r="N5855"/>
      <c r="O5855"/>
      <c r="P5855"/>
      <c r="S5855"/>
    </row>
    <row r="5856" spans="1:20" x14ac:dyDescent="0.3">
      <c r="A5856" s="25"/>
      <c r="B5856"/>
      <c r="C5856"/>
      <c r="D5856"/>
      <c r="E5856"/>
      <c r="F5856"/>
      <c r="G5856"/>
      <c r="H5856" s="14"/>
      <c r="I5856" s="14"/>
      <c r="K5856"/>
      <c r="L5856"/>
      <c r="M5856"/>
      <c r="N5856"/>
      <c r="O5856"/>
      <c r="P5856"/>
      <c r="S5856"/>
    </row>
    <row r="5857" spans="1:20" x14ac:dyDescent="0.3">
      <c r="A5857" s="25"/>
      <c r="B5857"/>
      <c r="C5857"/>
      <c r="D5857"/>
      <c r="E5857"/>
      <c r="F5857"/>
      <c r="G5857"/>
      <c r="H5857" s="14"/>
      <c r="I5857" s="14"/>
      <c r="K5857"/>
      <c r="L5857"/>
      <c r="M5857"/>
      <c r="N5857"/>
      <c r="O5857"/>
      <c r="P5857"/>
      <c r="S5857"/>
      <c r="T5857" s="7"/>
    </row>
    <row r="5858" spans="1:20" x14ac:dyDescent="0.3">
      <c r="A5858" s="25"/>
      <c r="B5858"/>
      <c r="C5858"/>
      <c r="D5858"/>
      <c r="E5858"/>
      <c r="F5858"/>
      <c r="G5858"/>
      <c r="H5858" s="14"/>
      <c r="I5858" s="14"/>
      <c r="K5858"/>
      <c r="L5858"/>
      <c r="M5858"/>
      <c r="N5858"/>
      <c r="O5858"/>
      <c r="P5858"/>
      <c r="S5858"/>
    </row>
    <row r="5859" spans="1:20" x14ac:dyDescent="0.3">
      <c r="A5859" s="25"/>
      <c r="B5859"/>
      <c r="C5859"/>
      <c r="D5859"/>
      <c r="E5859"/>
      <c r="F5859"/>
      <c r="G5859"/>
      <c r="H5859" s="14"/>
      <c r="I5859" s="14"/>
      <c r="K5859"/>
      <c r="L5859"/>
      <c r="M5859"/>
      <c r="N5859"/>
      <c r="O5859"/>
      <c r="P5859"/>
      <c r="S5859"/>
    </row>
    <row r="5860" spans="1:20" x14ac:dyDescent="0.3">
      <c r="A5860" s="25"/>
      <c r="B5860"/>
      <c r="C5860"/>
      <c r="D5860"/>
      <c r="E5860"/>
      <c r="F5860"/>
      <c r="G5860"/>
      <c r="H5860" s="14"/>
      <c r="I5860" s="14"/>
      <c r="K5860"/>
      <c r="L5860"/>
      <c r="M5860"/>
      <c r="N5860"/>
      <c r="O5860"/>
      <c r="P5860"/>
      <c r="S5860"/>
    </row>
    <row r="5861" spans="1:20" x14ac:dyDescent="0.3">
      <c r="A5861" s="25"/>
      <c r="B5861"/>
      <c r="C5861"/>
      <c r="D5861"/>
      <c r="E5861"/>
      <c r="F5861"/>
      <c r="G5861"/>
      <c r="H5861" s="26"/>
      <c r="I5861" s="26"/>
      <c r="K5861"/>
      <c r="L5861"/>
      <c r="M5861"/>
      <c r="N5861"/>
      <c r="O5861"/>
      <c r="P5861"/>
      <c r="S5861"/>
    </row>
    <row r="5862" spans="1:20" x14ac:dyDescent="0.3">
      <c r="A5862" s="25"/>
      <c r="B5862"/>
      <c r="C5862"/>
      <c r="D5862"/>
      <c r="E5862"/>
      <c r="F5862"/>
      <c r="G5862"/>
      <c r="H5862" s="26"/>
      <c r="I5862" s="26"/>
      <c r="K5862"/>
      <c r="L5862"/>
      <c r="M5862"/>
      <c r="N5862"/>
      <c r="O5862"/>
      <c r="P5862"/>
      <c r="S5862"/>
    </row>
    <row r="5863" spans="1:20" x14ac:dyDescent="0.3">
      <c r="A5863" s="25"/>
      <c r="B5863"/>
      <c r="C5863"/>
      <c r="D5863"/>
      <c r="E5863"/>
      <c r="F5863"/>
      <c r="G5863"/>
      <c r="H5863" s="26"/>
      <c r="I5863" s="26"/>
      <c r="K5863"/>
      <c r="L5863"/>
      <c r="M5863"/>
      <c r="N5863"/>
      <c r="O5863"/>
      <c r="P5863"/>
      <c r="S5863"/>
    </row>
    <row r="5864" spans="1:20" x14ac:dyDescent="0.3">
      <c r="A5864" s="25"/>
      <c r="B5864"/>
      <c r="C5864"/>
      <c r="D5864"/>
      <c r="E5864"/>
      <c r="F5864"/>
      <c r="G5864"/>
      <c r="H5864" s="26"/>
      <c r="I5864" s="26"/>
      <c r="K5864"/>
      <c r="L5864"/>
      <c r="M5864"/>
      <c r="N5864"/>
      <c r="O5864"/>
      <c r="P5864"/>
      <c r="S5864"/>
    </row>
    <row r="5865" spans="1:20" x14ac:dyDescent="0.3">
      <c r="A5865" s="25"/>
      <c r="B5865"/>
      <c r="C5865"/>
      <c r="D5865"/>
      <c r="E5865"/>
      <c r="F5865"/>
      <c r="G5865"/>
      <c r="H5865" s="26"/>
      <c r="I5865" s="26"/>
      <c r="K5865"/>
      <c r="L5865"/>
      <c r="M5865"/>
      <c r="N5865"/>
      <c r="O5865"/>
      <c r="P5865"/>
      <c r="S5865"/>
    </row>
    <row r="5866" spans="1:20" x14ac:dyDescent="0.3">
      <c r="A5866" s="25"/>
      <c r="B5866"/>
      <c r="C5866"/>
      <c r="D5866"/>
      <c r="E5866"/>
      <c r="F5866"/>
      <c r="G5866"/>
      <c r="H5866" s="26"/>
      <c r="I5866" s="26"/>
      <c r="K5866"/>
      <c r="L5866"/>
      <c r="M5866"/>
      <c r="N5866"/>
      <c r="O5866"/>
      <c r="P5866"/>
      <c r="S5866"/>
    </row>
    <row r="5867" spans="1:20" x14ac:dyDescent="0.3">
      <c r="A5867" s="25"/>
      <c r="B5867"/>
      <c r="C5867"/>
      <c r="D5867"/>
      <c r="E5867"/>
      <c r="F5867"/>
      <c r="G5867"/>
      <c r="H5867" s="26"/>
      <c r="I5867" s="26"/>
      <c r="K5867"/>
      <c r="L5867"/>
      <c r="M5867"/>
      <c r="N5867"/>
      <c r="O5867"/>
      <c r="P5867"/>
      <c r="S5867"/>
    </row>
    <row r="5868" spans="1:20" x14ac:dyDescent="0.3">
      <c r="A5868" s="25"/>
      <c r="B5868"/>
      <c r="C5868"/>
      <c r="D5868"/>
      <c r="E5868"/>
      <c r="F5868"/>
      <c r="G5868"/>
      <c r="H5868" s="26"/>
      <c r="I5868" s="26"/>
      <c r="K5868"/>
      <c r="L5868"/>
      <c r="M5868"/>
      <c r="N5868"/>
      <c r="O5868"/>
      <c r="P5868"/>
      <c r="S5868"/>
    </row>
    <row r="5869" spans="1:20" x14ac:dyDescent="0.3">
      <c r="A5869" s="25"/>
      <c r="B5869"/>
      <c r="C5869"/>
      <c r="D5869"/>
      <c r="E5869"/>
      <c r="F5869"/>
      <c r="G5869"/>
      <c r="H5869" s="14"/>
      <c r="I5869" s="14"/>
      <c r="K5869"/>
      <c r="L5869"/>
      <c r="M5869"/>
      <c r="N5869"/>
      <c r="O5869"/>
      <c r="P5869"/>
      <c r="S5869"/>
    </row>
    <row r="5870" spans="1:20" x14ac:dyDescent="0.3">
      <c r="A5870" s="25"/>
      <c r="B5870"/>
      <c r="C5870"/>
      <c r="D5870"/>
      <c r="E5870"/>
      <c r="F5870"/>
      <c r="G5870"/>
      <c r="H5870" s="14"/>
      <c r="I5870" s="14"/>
      <c r="K5870"/>
      <c r="L5870"/>
      <c r="M5870"/>
      <c r="N5870"/>
      <c r="O5870"/>
      <c r="P5870"/>
      <c r="S5870"/>
      <c r="T5870" s="7"/>
    </row>
    <row r="5871" spans="1:20" x14ac:dyDescent="0.3">
      <c r="A5871" s="25"/>
      <c r="B5871"/>
      <c r="C5871"/>
      <c r="D5871"/>
      <c r="E5871"/>
      <c r="F5871"/>
      <c r="G5871"/>
      <c r="H5871" s="14"/>
      <c r="I5871" s="14"/>
      <c r="K5871"/>
      <c r="L5871"/>
      <c r="M5871"/>
      <c r="N5871"/>
      <c r="O5871"/>
      <c r="P5871"/>
      <c r="S5871"/>
      <c r="T5871" s="7"/>
    </row>
    <row r="5872" spans="1:20" x14ac:dyDescent="0.3">
      <c r="A5872" s="25"/>
      <c r="B5872"/>
      <c r="C5872"/>
      <c r="D5872"/>
      <c r="E5872"/>
      <c r="F5872"/>
      <c r="G5872"/>
      <c r="H5872" s="14"/>
      <c r="I5872" s="14"/>
      <c r="K5872"/>
      <c r="L5872"/>
      <c r="M5872"/>
      <c r="N5872"/>
      <c r="O5872"/>
      <c r="P5872"/>
      <c r="S5872"/>
    </row>
    <row r="5873" spans="1:20" x14ac:dyDescent="0.3">
      <c r="A5873" s="25"/>
      <c r="B5873"/>
      <c r="C5873"/>
      <c r="D5873"/>
      <c r="E5873"/>
      <c r="F5873"/>
      <c r="G5873"/>
      <c r="H5873" s="26"/>
      <c r="I5873" s="26"/>
      <c r="K5873"/>
      <c r="L5873"/>
      <c r="M5873"/>
      <c r="N5873"/>
      <c r="O5873"/>
      <c r="P5873"/>
      <c r="S5873"/>
    </row>
    <row r="5874" spans="1:20" x14ac:dyDescent="0.3">
      <c r="A5874" s="25"/>
      <c r="B5874"/>
      <c r="C5874"/>
      <c r="D5874"/>
      <c r="E5874"/>
      <c r="F5874"/>
      <c r="G5874"/>
      <c r="H5874" s="26"/>
      <c r="I5874" s="26"/>
      <c r="K5874"/>
      <c r="L5874"/>
      <c r="M5874"/>
      <c r="N5874"/>
      <c r="O5874"/>
      <c r="P5874"/>
      <c r="S5874"/>
    </row>
    <row r="5875" spans="1:20" x14ac:dyDescent="0.3">
      <c r="A5875" s="25"/>
      <c r="B5875"/>
      <c r="C5875"/>
      <c r="D5875"/>
      <c r="E5875"/>
      <c r="F5875"/>
      <c r="G5875"/>
      <c r="H5875" s="26"/>
      <c r="I5875" s="26"/>
      <c r="K5875"/>
      <c r="L5875"/>
      <c r="M5875"/>
      <c r="N5875"/>
      <c r="O5875"/>
      <c r="P5875"/>
      <c r="S5875"/>
    </row>
    <row r="5876" spans="1:20" x14ac:dyDescent="0.3">
      <c r="A5876" s="25"/>
      <c r="B5876"/>
      <c r="C5876"/>
      <c r="D5876"/>
      <c r="E5876"/>
      <c r="F5876"/>
      <c r="G5876"/>
      <c r="H5876" s="26"/>
      <c r="I5876" s="26"/>
      <c r="K5876"/>
      <c r="L5876"/>
      <c r="M5876"/>
      <c r="N5876"/>
      <c r="O5876"/>
      <c r="P5876"/>
      <c r="S5876"/>
    </row>
    <row r="5877" spans="1:20" x14ac:dyDescent="0.3">
      <c r="A5877" s="25"/>
      <c r="B5877"/>
      <c r="C5877"/>
      <c r="D5877"/>
      <c r="E5877"/>
      <c r="F5877"/>
      <c r="G5877"/>
      <c r="H5877" s="26"/>
      <c r="I5877" s="26"/>
      <c r="K5877"/>
      <c r="L5877"/>
      <c r="M5877"/>
      <c r="N5877"/>
      <c r="O5877"/>
      <c r="P5877"/>
      <c r="S5877"/>
    </row>
    <row r="5878" spans="1:20" x14ac:dyDescent="0.3">
      <c r="A5878" s="25"/>
      <c r="B5878"/>
      <c r="C5878"/>
      <c r="D5878"/>
      <c r="E5878"/>
      <c r="F5878"/>
      <c r="G5878"/>
      <c r="H5878"/>
      <c r="I5878"/>
      <c r="K5878"/>
      <c r="L5878"/>
      <c r="M5878"/>
      <c r="N5878"/>
      <c r="O5878"/>
      <c r="P5878"/>
      <c r="S5878"/>
    </row>
    <row r="5879" spans="1:20" x14ac:dyDescent="0.3">
      <c r="A5879" s="25"/>
      <c r="B5879"/>
      <c r="C5879"/>
      <c r="D5879"/>
      <c r="E5879"/>
      <c r="F5879"/>
      <c r="G5879"/>
      <c r="H5879" s="14"/>
      <c r="I5879" s="14"/>
      <c r="K5879"/>
      <c r="L5879"/>
      <c r="M5879"/>
      <c r="N5879"/>
      <c r="O5879"/>
      <c r="P5879"/>
      <c r="S5879"/>
    </row>
    <row r="5880" spans="1:20" x14ac:dyDescent="0.3">
      <c r="A5880" s="25"/>
      <c r="B5880"/>
      <c r="C5880"/>
      <c r="D5880"/>
      <c r="E5880"/>
      <c r="F5880"/>
      <c r="G5880"/>
      <c r="H5880" s="14"/>
      <c r="I5880" s="14"/>
      <c r="K5880"/>
      <c r="L5880"/>
      <c r="M5880"/>
      <c r="N5880"/>
      <c r="O5880"/>
      <c r="P5880"/>
      <c r="S5880"/>
    </row>
    <row r="5881" spans="1:20" x14ac:dyDescent="0.3">
      <c r="A5881" s="25"/>
      <c r="B5881"/>
      <c r="C5881"/>
      <c r="D5881"/>
      <c r="E5881"/>
      <c r="F5881"/>
      <c r="G5881"/>
      <c r="H5881"/>
      <c r="I5881"/>
      <c r="K5881"/>
      <c r="L5881"/>
      <c r="M5881"/>
      <c r="N5881"/>
      <c r="O5881"/>
      <c r="P5881"/>
      <c r="S5881"/>
    </row>
    <row r="5882" spans="1:20" x14ac:dyDescent="0.3">
      <c r="A5882" s="25"/>
      <c r="B5882"/>
      <c r="C5882"/>
      <c r="D5882"/>
      <c r="E5882"/>
      <c r="F5882"/>
      <c r="G5882"/>
      <c r="H5882" s="14"/>
      <c r="I5882" s="14"/>
      <c r="K5882"/>
      <c r="L5882"/>
      <c r="M5882"/>
      <c r="N5882"/>
      <c r="O5882"/>
      <c r="P5882"/>
      <c r="S5882"/>
    </row>
    <row r="5883" spans="1:20" x14ac:dyDescent="0.3">
      <c r="A5883" s="25"/>
      <c r="B5883"/>
      <c r="C5883"/>
      <c r="D5883"/>
      <c r="E5883"/>
      <c r="F5883"/>
      <c r="G5883"/>
      <c r="H5883" s="14"/>
      <c r="I5883" s="26"/>
      <c r="K5883"/>
      <c r="L5883"/>
      <c r="M5883"/>
      <c r="N5883"/>
      <c r="O5883"/>
      <c r="P5883"/>
      <c r="S5883"/>
    </row>
    <row r="5884" spans="1:20" x14ac:dyDescent="0.3">
      <c r="A5884" s="25"/>
      <c r="B5884"/>
      <c r="C5884"/>
      <c r="D5884"/>
      <c r="E5884"/>
      <c r="F5884"/>
      <c r="G5884"/>
      <c r="H5884"/>
      <c r="I5884" s="26"/>
      <c r="K5884"/>
      <c r="L5884"/>
      <c r="M5884"/>
      <c r="N5884"/>
      <c r="O5884"/>
      <c r="P5884"/>
      <c r="S5884"/>
    </row>
    <row r="5885" spans="1:20" x14ac:dyDescent="0.3">
      <c r="A5885" s="25"/>
      <c r="B5885"/>
      <c r="C5885"/>
      <c r="D5885"/>
      <c r="E5885"/>
      <c r="F5885"/>
      <c r="G5885"/>
      <c r="H5885" s="14"/>
      <c r="I5885" s="26"/>
      <c r="K5885"/>
      <c r="L5885"/>
      <c r="M5885"/>
      <c r="N5885"/>
      <c r="O5885"/>
      <c r="P5885"/>
      <c r="S5885"/>
      <c r="T5885" s="7"/>
    </row>
    <row r="5886" spans="1:20" x14ac:dyDescent="0.3">
      <c r="A5886" s="25"/>
      <c r="B5886"/>
      <c r="C5886"/>
      <c r="D5886"/>
      <c r="E5886"/>
      <c r="F5886"/>
      <c r="G5886"/>
      <c r="H5886" s="14"/>
      <c r="I5886" s="26"/>
      <c r="K5886"/>
      <c r="L5886"/>
      <c r="M5886"/>
      <c r="N5886"/>
      <c r="O5886"/>
      <c r="P5886"/>
      <c r="S5886"/>
    </row>
    <row r="5887" spans="1:20" x14ac:dyDescent="0.3">
      <c r="A5887" s="25"/>
      <c r="B5887"/>
      <c r="C5887"/>
      <c r="D5887"/>
      <c r="E5887"/>
      <c r="F5887"/>
      <c r="G5887"/>
      <c r="H5887" s="14"/>
      <c r="I5887" s="26"/>
      <c r="K5887"/>
      <c r="L5887"/>
      <c r="M5887"/>
      <c r="N5887"/>
      <c r="O5887"/>
      <c r="P5887"/>
      <c r="S5887"/>
    </row>
    <row r="5888" spans="1:20" x14ac:dyDescent="0.3">
      <c r="A5888" s="25"/>
      <c r="B5888"/>
      <c r="C5888"/>
      <c r="D5888"/>
      <c r="E5888"/>
      <c r="F5888"/>
      <c r="G5888"/>
      <c r="H5888" s="26"/>
      <c r="I5888" s="26"/>
      <c r="K5888"/>
      <c r="L5888"/>
      <c r="M5888"/>
      <c r="N5888"/>
      <c r="O5888"/>
      <c r="P5888"/>
      <c r="S5888"/>
    </row>
    <row r="5889" spans="1:19" x14ac:dyDescent="0.3">
      <c r="A5889" s="25"/>
      <c r="B5889"/>
      <c r="C5889"/>
      <c r="D5889"/>
      <c r="E5889"/>
      <c r="F5889"/>
      <c r="G5889"/>
      <c r="H5889" s="26"/>
      <c r="I5889" s="26"/>
      <c r="K5889"/>
      <c r="L5889"/>
      <c r="M5889"/>
      <c r="N5889"/>
      <c r="O5889"/>
      <c r="P5889"/>
      <c r="S5889"/>
    </row>
    <row r="5890" spans="1:19" x14ac:dyDescent="0.3">
      <c r="A5890" s="25"/>
      <c r="B5890"/>
      <c r="C5890"/>
      <c r="D5890"/>
      <c r="E5890"/>
      <c r="F5890"/>
      <c r="G5890"/>
      <c r="H5890" s="26"/>
      <c r="I5890" s="26"/>
      <c r="K5890"/>
      <c r="L5890"/>
      <c r="M5890"/>
      <c r="N5890"/>
      <c r="O5890"/>
      <c r="P5890"/>
      <c r="S5890"/>
    </row>
    <row r="5891" spans="1:19" x14ac:dyDescent="0.3">
      <c r="A5891" s="25"/>
      <c r="B5891"/>
      <c r="C5891"/>
      <c r="D5891"/>
      <c r="E5891"/>
      <c r="F5891"/>
      <c r="G5891"/>
      <c r="H5891" s="26"/>
      <c r="I5891" s="26"/>
      <c r="K5891"/>
      <c r="L5891"/>
      <c r="M5891"/>
      <c r="N5891"/>
      <c r="O5891"/>
      <c r="P5891"/>
      <c r="S5891"/>
    </row>
    <row r="5892" spans="1:19" x14ac:dyDescent="0.3">
      <c r="A5892" s="25"/>
      <c r="B5892"/>
      <c r="C5892"/>
      <c r="D5892"/>
      <c r="E5892"/>
      <c r="F5892"/>
      <c r="G5892"/>
      <c r="H5892" s="26"/>
      <c r="I5892" s="26"/>
      <c r="K5892"/>
      <c r="L5892"/>
      <c r="M5892"/>
      <c r="N5892"/>
      <c r="O5892"/>
      <c r="P5892"/>
      <c r="S5892"/>
    </row>
    <row r="5893" spans="1:19" x14ac:dyDescent="0.3">
      <c r="A5893" s="25"/>
      <c r="B5893"/>
      <c r="C5893"/>
      <c r="D5893"/>
      <c r="E5893"/>
      <c r="F5893"/>
      <c r="G5893"/>
      <c r="H5893" s="26"/>
      <c r="I5893" s="26"/>
      <c r="K5893"/>
      <c r="L5893"/>
      <c r="M5893"/>
      <c r="N5893"/>
      <c r="O5893"/>
      <c r="P5893"/>
      <c r="S5893"/>
    </row>
    <row r="5894" spans="1:19" x14ac:dyDescent="0.3">
      <c r="A5894" s="25"/>
      <c r="B5894"/>
      <c r="C5894"/>
      <c r="D5894"/>
      <c r="E5894"/>
      <c r="F5894"/>
      <c r="G5894"/>
      <c r="H5894" s="26"/>
      <c r="I5894" s="26"/>
      <c r="K5894"/>
      <c r="L5894"/>
      <c r="M5894"/>
      <c r="N5894"/>
      <c r="O5894"/>
      <c r="P5894"/>
      <c r="S5894"/>
    </row>
    <row r="5895" spans="1:19" x14ac:dyDescent="0.3">
      <c r="A5895" s="25"/>
      <c r="B5895"/>
      <c r="C5895"/>
      <c r="D5895"/>
      <c r="E5895"/>
      <c r="F5895"/>
      <c r="G5895"/>
      <c r="H5895" s="26"/>
      <c r="I5895" s="26"/>
      <c r="K5895"/>
      <c r="L5895"/>
      <c r="M5895"/>
      <c r="N5895"/>
      <c r="O5895"/>
      <c r="P5895"/>
      <c r="S5895"/>
    </row>
    <row r="5896" spans="1:19" x14ac:dyDescent="0.3">
      <c r="A5896" s="25"/>
      <c r="B5896"/>
      <c r="C5896"/>
      <c r="D5896"/>
      <c r="E5896"/>
      <c r="F5896"/>
      <c r="G5896"/>
      <c r="H5896" s="26"/>
      <c r="I5896" s="26"/>
      <c r="K5896"/>
      <c r="L5896"/>
      <c r="M5896"/>
      <c r="N5896"/>
      <c r="O5896"/>
      <c r="P5896"/>
      <c r="S5896"/>
    </row>
    <row r="5897" spans="1:19" x14ac:dyDescent="0.3">
      <c r="A5897" s="25"/>
      <c r="B5897"/>
      <c r="C5897"/>
      <c r="D5897"/>
      <c r="E5897"/>
      <c r="F5897"/>
      <c r="G5897"/>
      <c r="H5897" s="26"/>
      <c r="I5897" s="26"/>
      <c r="K5897"/>
      <c r="L5897"/>
      <c r="M5897"/>
      <c r="N5897"/>
      <c r="O5897"/>
      <c r="P5897"/>
      <c r="S5897"/>
    </row>
    <row r="5898" spans="1:19" x14ac:dyDescent="0.3">
      <c r="A5898" s="25"/>
      <c r="B5898"/>
      <c r="C5898"/>
      <c r="D5898"/>
      <c r="E5898"/>
      <c r="F5898"/>
      <c r="G5898"/>
      <c r="H5898" s="14"/>
      <c r="I5898" s="14"/>
      <c r="K5898"/>
      <c r="L5898"/>
      <c r="M5898"/>
      <c r="N5898"/>
      <c r="O5898"/>
      <c r="P5898"/>
      <c r="S5898"/>
    </row>
    <row r="5899" spans="1:19" x14ac:dyDescent="0.3">
      <c r="A5899" s="25"/>
      <c r="B5899"/>
      <c r="C5899"/>
      <c r="D5899"/>
      <c r="E5899"/>
      <c r="F5899"/>
      <c r="G5899"/>
      <c r="H5899"/>
      <c r="I5899" s="14"/>
      <c r="K5899"/>
      <c r="L5899"/>
      <c r="M5899"/>
      <c r="N5899"/>
      <c r="O5899"/>
      <c r="P5899"/>
      <c r="S5899"/>
    </row>
    <row r="5900" spans="1:19" x14ac:dyDescent="0.3">
      <c r="A5900" s="25"/>
      <c r="B5900"/>
      <c r="C5900"/>
      <c r="D5900"/>
      <c r="E5900"/>
      <c r="F5900"/>
      <c r="G5900"/>
      <c r="H5900" s="14"/>
      <c r="I5900" s="14"/>
      <c r="K5900"/>
      <c r="L5900"/>
      <c r="M5900"/>
      <c r="N5900"/>
      <c r="O5900"/>
      <c r="P5900"/>
      <c r="S5900"/>
    </row>
    <row r="5901" spans="1:19" x14ac:dyDescent="0.3">
      <c r="A5901" s="25"/>
      <c r="B5901"/>
      <c r="C5901"/>
      <c r="D5901"/>
      <c r="E5901"/>
      <c r="F5901"/>
      <c r="G5901"/>
      <c r="H5901" s="14"/>
      <c r="I5901" s="14"/>
      <c r="K5901"/>
      <c r="L5901"/>
      <c r="M5901"/>
      <c r="N5901"/>
      <c r="O5901"/>
      <c r="P5901"/>
      <c r="S5901"/>
    </row>
    <row r="5902" spans="1:19" x14ac:dyDescent="0.3">
      <c r="A5902" s="25"/>
      <c r="B5902"/>
      <c r="C5902"/>
      <c r="D5902"/>
      <c r="E5902"/>
      <c r="F5902"/>
      <c r="G5902"/>
      <c r="H5902" s="14"/>
      <c r="I5902" s="14"/>
      <c r="K5902"/>
      <c r="L5902"/>
      <c r="M5902"/>
      <c r="N5902"/>
      <c r="O5902"/>
      <c r="P5902"/>
      <c r="S5902"/>
    </row>
    <row r="5903" spans="1:19" x14ac:dyDescent="0.3">
      <c r="A5903" s="25"/>
      <c r="B5903"/>
      <c r="C5903"/>
      <c r="D5903"/>
      <c r="E5903"/>
      <c r="F5903"/>
      <c r="G5903"/>
      <c r="H5903" s="14"/>
      <c r="I5903" s="14"/>
      <c r="K5903"/>
      <c r="L5903"/>
      <c r="M5903"/>
      <c r="N5903"/>
      <c r="O5903"/>
      <c r="P5903"/>
      <c r="S5903"/>
    </row>
    <row r="5904" spans="1:19" x14ac:dyDescent="0.3">
      <c r="A5904" s="25"/>
      <c r="B5904"/>
      <c r="C5904"/>
      <c r="D5904"/>
      <c r="E5904"/>
      <c r="F5904"/>
      <c r="G5904"/>
      <c r="H5904" s="14"/>
      <c r="I5904" s="14"/>
      <c r="K5904"/>
      <c r="L5904"/>
      <c r="M5904"/>
      <c r="N5904"/>
      <c r="O5904"/>
      <c r="P5904"/>
      <c r="S5904"/>
    </row>
    <row r="5905" spans="1:20" x14ac:dyDescent="0.3">
      <c r="A5905" s="25"/>
      <c r="B5905"/>
      <c r="C5905"/>
      <c r="D5905"/>
      <c r="E5905"/>
      <c r="F5905"/>
      <c r="G5905"/>
      <c r="H5905" s="14"/>
      <c r="I5905" s="14"/>
      <c r="K5905"/>
      <c r="L5905"/>
      <c r="M5905"/>
      <c r="N5905"/>
      <c r="O5905"/>
      <c r="P5905"/>
      <c r="S5905"/>
    </row>
    <row r="5906" spans="1:20" x14ac:dyDescent="0.3">
      <c r="A5906" s="25"/>
      <c r="B5906"/>
      <c r="C5906"/>
      <c r="D5906"/>
      <c r="E5906"/>
      <c r="F5906"/>
      <c r="G5906"/>
      <c r="H5906" s="14"/>
      <c r="I5906" s="14"/>
      <c r="K5906"/>
      <c r="L5906"/>
      <c r="M5906"/>
      <c r="N5906"/>
      <c r="O5906"/>
      <c r="P5906"/>
      <c r="S5906"/>
    </row>
    <row r="5907" spans="1:20" x14ac:dyDescent="0.3">
      <c r="A5907" s="25"/>
      <c r="B5907"/>
      <c r="C5907"/>
      <c r="D5907"/>
      <c r="E5907"/>
      <c r="F5907"/>
      <c r="G5907"/>
      <c r="H5907" s="14"/>
      <c r="I5907" s="14"/>
      <c r="K5907"/>
      <c r="L5907"/>
      <c r="M5907"/>
      <c r="N5907"/>
      <c r="O5907"/>
      <c r="P5907"/>
      <c r="S5907"/>
    </row>
    <row r="5908" spans="1:20" x14ac:dyDescent="0.3">
      <c r="A5908" s="25"/>
      <c r="B5908"/>
      <c r="C5908"/>
      <c r="D5908"/>
      <c r="E5908"/>
      <c r="F5908"/>
      <c r="G5908"/>
      <c r="H5908" s="26"/>
      <c r="I5908" s="26"/>
      <c r="K5908"/>
      <c r="L5908"/>
      <c r="M5908"/>
      <c r="N5908"/>
      <c r="O5908"/>
      <c r="P5908"/>
      <c r="S5908"/>
    </row>
    <row r="5909" spans="1:20" x14ac:dyDescent="0.3">
      <c r="A5909" s="25"/>
      <c r="B5909"/>
      <c r="C5909"/>
      <c r="D5909"/>
      <c r="E5909"/>
      <c r="F5909"/>
      <c r="G5909"/>
      <c r="H5909" s="26"/>
      <c r="I5909" s="26"/>
      <c r="K5909"/>
      <c r="L5909"/>
      <c r="M5909"/>
      <c r="N5909"/>
      <c r="O5909"/>
      <c r="P5909"/>
      <c r="S5909"/>
    </row>
    <row r="5910" spans="1:20" x14ac:dyDescent="0.3">
      <c r="A5910" s="25"/>
      <c r="B5910"/>
      <c r="C5910"/>
      <c r="D5910"/>
      <c r="E5910"/>
      <c r="F5910"/>
      <c r="G5910"/>
      <c r="H5910" s="26"/>
      <c r="I5910" s="26"/>
      <c r="K5910"/>
      <c r="L5910"/>
      <c r="M5910"/>
      <c r="N5910"/>
      <c r="O5910"/>
      <c r="P5910"/>
      <c r="S5910"/>
    </row>
    <row r="5911" spans="1:20" x14ac:dyDescent="0.3">
      <c r="A5911" s="25"/>
      <c r="B5911"/>
      <c r="C5911"/>
      <c r="D5911"/>
      <c r="E5911"/>
      <c r="F5911"/>
      <c r="G5911"/>
      <c r="H5911" s="26"/>
      <c r="I5911" s="26"/>
      <c r="K5911"/>
      <c r="L5911"/>
      <c r="M5911"/>
      <c r="N5911"/>
      <c r="O5911"/>
      <c r="P5911"/>
      <c r="S5911"/>
    </row>
    <row r="5912" spans="1:20" x14ac:dyDescent="0.3">
      <c r="A5912" s="25"/>
      <c r="B5912"/>
      <c r="C5912"/>
      <c r="D5912"/>
      <c r="E5912"/>
      <c r="F5912"/>
      <c r="G5912"/>
      <c r="H5912" s="26"/>
      <c r="I5912" s="26"/>
      <c r="K5912"/>
      <c r="L5912"/>
      <c r="M5912"/>
      <c r="N5912"/>
      <c r="O5912"/>
      <c r="P5912"/>
      <c r="S5912"/>
    </row>
    <row r="5913" spans="1:20" x14ac:dyDescent="0.3">
      <c r="A5913" s="25"/>
      <c r="B5913"/>
      <c r="C5913"/>
      <c r="D5913"/>
      <c r="E5913"/>
      <c r="F5913"/>
      <c r="G5913"/>
      <c r="H5913" s="26"/>
      <c r="I5913" s="26"/>
      <c r="K5913"/>
      <c r="L5913"/>
      <c r="M5913"/>
      <c r="N5913"/>
      <c r="O5913"/>
      <c r="P5913"/>
      <c r="S5913"/>
      <c r="T5913" s="7"/>
    </row>
    <row r="5914" spans="1:20" x14ac:dyDescent="0.3">
      <c r="A5914" s="25"/>
      <c r="B5914"/>
      <c r="C5914"/>
      <c r="D5914"/>
      <c r="E5914"/>
      <c r="F5914"/>
      <c r="G5914"/>
      <c r="H5914" s="26"/>
      <c r="I5914" s="26"/>
      <c r="K5914"/>
      <c r="L5914"/>
      <c r="M5914"/>
      <c r="N5914"/>
      <c r="O5914"/>
      <c r="P5914"/>
      <c r="S5914"/>
    </row>
    <row r="5915" spans="1:20" x14ac:dyDescent="0.3">
      <c r="A5915" s="25"/>
      <c r="B5915"/>
      <c r="C5915"/>
      <c r="D5915"/>
      <c r="E5915"/>
      <c r="F5915"/>
      <c r="G5915"/>
      <c r="H5915" s="26"/>
      <c r="I5915" s="26"/>
      <c r="K5915"/>
      <c r="L5915"/>
      <c r="M5915"/>
      <c r="N5915"/>
      <c r="O5915"/>
      <c r="P5915"/>
      <c r="S5915"/>
    </row>
    <row r="5916" spans="1:20" x14ac:dyDescent="0.3">
      <c r="A5916" s="25"/>
      <c r="B5916"/>
      <c r="C5916"/>
      <c r="D5916"/>
      <c r="E5916"/>
      <c r="F5916"/>
      <c r="G5916"/>
      <c r="H5916" s="26"/>
      <c r="I5916" s="26"/>
      <c r="K5916"/>
      <c r="L5916"/>
      <c r="M5916"/>
      <c r="N5916"/>
      <c r="O5916"/>
      <c r="P5916"/>
      <c r="S5916"/>
    </row>
    <row r="5917" spans="1:20" x14ac:dyDescent="0.3">
      <c r="A5917" s="25"/>
      <c r="B5917"/>
      <c r="C5917"/>
      <c r="D5917"/>
      <c r="E5917"/>
      <c r="F5917"/>
      <c r="G5917"/>
      <c r="H5917" s="26"/>
      <c r="I5917" s="26"/>
      <c r="K5917"/>
      <c r="L5917"/>
      <c r="M5917"/>
      <c r="N5917"/>
      <c r="O5917"/>
      <c r="P5917"/>
      <c r="S5917"/>
    </row>
    <row r="5918" spans="1:20" x14ac:dyDescent="0.3">
      <c r="A5918" s="25"/>
      <c r="B5918"/>
      <c r="C5918"/>
      <c r="D5918"/>
      <c r="E5918"/>
      <c r="F5918"/>
      <c r="G5918"/>
      <c r="H5918" s="26"/>
      <c r="I5918" s="26"/>
      <c r="K5918"/>
      <c r="L5918"/>
      <c r="M5918"/>
      <c r="N5918"/>
      <c r="O5918"/>
      <c r="P5918"/>
      <c r="S5918"/>
    </row>
    <row r="5919" spans="1:20" x14ac:dyDescent="0.3">
      <c r="A5919" s="25"/>
      <c r="B5919"/>
      <c r="C5919"/>
      <c r="D5919"/>
      <c r="E5919"/>
      <c r="F5919"/>
      <c r="G5919"/>
      <c r="H5919" s="26"/>
      <c r="I5919" s="26"/>
      <c r="K5919"/>
      <c r="L5919"/>
      <c r="M5919"/>
      <c r="N5919"/>
      <c r="O5919"/>
      <c r="P5919"/>
      <c r="S5919"/>
    </row>
    <row r="5920" spans="1:20" x14ac:dyDescent="0.3">
      <c r="A5920" s="25"/>
      <c r="B5920"/>
      <c r="C5920"/>
      <c r="D5920"/>
      <c r="E5920"/>
      <c r="F5920"/>
      <c r="G5920"/>
      <c r="H5920" s="26"/>
      <c r="I5920" s="26"/>
      <c r="K5920"/>
      <c r="L5920"/>
      <c r="M5920"/>
      <c r="N5920"/>
      <c r="O5920"/>
      <c r="P5920"/>
      <c r="S5920"/>
    </row>
    <row r="5921" spans="1:20" x14ac:dyDescent="0.3">
      <c r="A5921" s="25"/>
      <c r="B5921"/>
      <c r="C5921"/>
      <c r="D5921"/>
      <c r="E5921"/>
      <c r="F5921"/>
      <c r="G5921"/>
      <c r="H5921" s="26"/>
      <c r="I5921" s="26"/>
      <c r="K5921"/>
      <c r="L5921"/>
      <c r="M5921"/>
      <c r="N5921"/>
      <c r="O5921"/>
      <c r="P5921"/>
      <c r="S5921"/>
    </row>
    <row r="5922" spans="1:20" x14ac:dyDescent="0.3">
      <c r="A5922" s="25"/>
      <c r="B5922"/>
      <c r="C5922"/>
      <c r="D5922"/>
      <c r="E5922"/>
      <c r="F5922"/>
      <c r="G5922"/>
      <c r="H5922" s="26"/>
      <c r="I5922" s="26"/>
      <c r="K5922"/>
      <c r="L5922"/>
      <c r="M5922"/>
      <c r="N5922"/>
      <c r="O5922"/>
      <c r="P5922"/>
      <c r="S5922"/>
    </row>
    <row r="5923" spans="1:20" x14ac:dyDescent="0.3">
      <c r="A5923" s="25"/>
      <c r="B5923"/>
      <c r="C5923"/>
      <c r="D5923"/>
      <c r="E5923"/>
      <c r="F5923"/>
      <c r="G5923"/>
      <c r="H5923" s="14"/>
      <c r="I5923" s="14"/>
      <c r="K5923"/>
      <c r="L5923"/>
      <c r="M5923"/>
      <c r="N5923"/>
      <c r="O5923"/>
      <c r="P5923"/>
      <c r="S5923"/>
    </row>
    <row r="5924" spans="1:20" x14ac:dyDescent="0.3">
      <c r="A5924" s="25"/>
      <c r="B5924"/>
      <c r="C5924"/>
      <c r="D5924"/>
      <c r="E5924"/>
      <c r="F5924"/>
      <c r="G5924"/>
      <c r="H5924" s="14"/>
      <c r="I5924" s="14"/>
      <c r="K5924"/>
      <c r="L5924"/>
      <c r="M5924"/>
      <c r="N5924"/>
      <c r="O5924"/>
      <c r="P5924"/>
      <c r="S5924"/>
    </row>
    <row r="5925" spans="1:20" x14ac:dyDescent="0.3">
      <c r="A5925" s="25"/>
      <c r="B5925"/>
      <c r="C5925"/>
      <c r="D5925"/>
      <c r="E5925"/>
      <c r="F5925"/>
      <c r="G5925"/>
      <c r="H5925" s="14"/>
      <c r="I5925" s="14"/>
      <c r="K5925"/>
      <c r="L5925"/>
      <c r="M5925"/>
      <c r="N5925"/>
      <c r="O5925"/>
      <c r="P5925"/>
      <c r="S5925"/>
    </row>
    <row r="5926" spans="1:20" x14ac:dyDescent="0.3">
      <c r="A5926" s="25"/>
      <c r="B5926"/>
      <c r="C5926"/>
      <c r="D5926"/>
      <c r="E5926"/>
      <c r="F5926"/>
      <c r="G5926"/>
      <c r="H5926" s="14"/>
      <c r="I5926" s="14"/>
      <c r="K5926"/>
      <c r="L5926"/>
      <c r="M5926"/>
      <c r="N5926"/>
      <c r="O5926"/>
      <c r="P5926"/>
      <c r="S5926"/>
    </row>
    <row r="5927" spans="1:20" x14ac:dyDescent="0.3">
      <c r="A5927" s="25"/>
      <c r="B5927"/>
      <c r="C5927"/>
      <c r="D5927"/>
      <c r="E5927"/>
      <c r="F5927"/>
      <c r="G5927"/>
      <c r="H5927" s="14"/>
      <c r="I5927" s="14"/>
      <c r="K5927"/>
      <c r="L5927"/>
      <c r="M5927"/>
      <c r="N5927"/>
      <c r="O5927"/>
      <c r="P5927"/>
      <c r="S5927"/>
    </row>
    <row r="5928" spans="1:20" x14ac:dyDescent="0.3">
      <c r="A5928" s="25"/>
      <c r="B5928"/>
      <c r="C5928"/>
      <c r="D5928"/>
      <c r="E5928"/>
      <c r="F5928"/>
      <c r="G5928"/>
      <c r="H5928" s="14"/>
      <c r="I5928" s="26"/>
      <c r="K5928"/>
      <c r="L5928"/>
      <c r="M5928"/>
      <c r="N5928"/>
      <c r="O5928"/>
      <c r="P5928"/>
      <c r="S5928"/>
    </row>
    <row r="5929" spans="1:20" x14ac:dyDescent="0.3">
      <c r="A5929" s="25"/>
      <c r="B5929"/>
      <c r="C5929"/>
      <c r="D5929"/>
      <c r="E5929"/>
      <c r="F5929"/>
      <c r="G5929"/>
      <c r="H5929" s="14"/>
      <c r="I5929" s="26"/>
      <c r="K5929"/>
      <c r="L5929"/>
      <c r="M5929"/>
      <c r="N5929"/>
      <c r="O5929"/>
      <c r="P5929"/>
      <c r="S5929"/>
    </row>
    <row r="5930" spans="1:20" x14ac:dyDescent="0.3">
      <c r="A5930" s="25"/>
      <c r="B5930"/>
      <c r="C5930"/>
      <c r="D5930"/>
      <c r="E5930"/>
      <c r="F5930"/>
      <c r="G5930"/>
      <c r="H5930" s="14"/>
      <c r="I5930" s="26"/>
      <c r="K5930"/>
      <c r="L5930"/>
      <c r="M5930"/>
      <c r="N5930"/>
      <c r="O5930"/>
      <c r="P5930"/>
      <c r="S5930"/>
    </row>
    <row r="5931" spans="1:20" x14ac:dyDescent="0.3">
      <c r="A5931" s="25"/>
      <c r="B5931"/>
      <c r="C5931"/>
      <c r="D5931"/>
      <c r="E5931"/>
      <c r="F5931"/>
      <c r="G5931"/>
      <c r="H5931" s="14"/>
      <c r="I5931" s="26"/>
      <c r="K5931"/>
      <c r="L5931"/>
      <c r="M5931"/>
      <c r="N5931"/>
      <c r="O5931"/>
      <c r="P5931"/>
      <c r="S5931"/>
      <c r="T5931" s="7"/>
    </row>
    <row r="5932" spans="1:20" x14ac:dyDescent="0.3">
      <c r="A5932" s="25"/>
      <c r="B5932"/>
      <c r="C5932"/>
      <c r="D5932"/>
      <c r="E5932"/>
      <c r="F5932"/>
      <c r="G5932"/>
      <c r="H5932" s="14"/>
      <c r="I5932" s="26"/>
      <c r="K5932"/>
      <c r="L5932"/>
      <c r="M5932"/>
      <c r="N5932"/>
      <c r="O5932"/>
      <c r="P5932"/>
      <c r="S5932"/>
    </row>
    <row r="5933" spans="1:20" x14ac:dyDescent="0.3">
      <c r="A5933" s="25"/>
      <c r="B5933"/>
      <c r="C5933"/>
      <c r="D5933"/>
      <c r="E5933"/>
      <c r="F5933"/>
      <c r="G5933"/>
      <c r="H5933" s="14"/>
      <c r="I5933" s="14"/>
      <c r="K5933"/>
      <c r="L5933"/>
      <c r="M5933"/>
      <c r="N5933"/>
      <c r="O5933"/>
      <c r="P5933"/>
      <c r="S5933"/>
    </row>
    <row r="5934" spans="1:20" x14ac:dyDescent="0.3">
      <c r="A5934" s="25"/>
      <c r="B5934"/>
      <c r="C5934"/>
      <c r="D5934"/>
      <c r="E5934"/>
      <c r="F5934"/>
      <c r="G5934"/>
      <c r="H5934" s="14"/>
      <c r="I5934" s="14"/>
      <c r="K5934"/>
      <c r="L5934"/>
      <c r="M5934"/>
      <c r="N5934"/>
      <c r="O5934"/>
      <c r="P5934"/>
      <c r="S5934"/>
    </row>
    <row r="5935" spans="1:20" x14ac:dyDescent="0.3">
      <c r="A5935" s="25"/>
      <c r="B5935"/>
      <c r="C5935"/>
      <c r="D5935"/>
      <c r="E5935"/>
      <c r="F5935"/>
      <c r="G5935"/>
      <c r="H5935" s="14"/>
      <c r="I5935" s="14"/>
      <c r="K5935"/>
      <c r="L5935"/>
      <c r="M5935"/>
      <c r="N5935"/>
      <c r="O5935"/>
      <c r="P5935"/>
      <c r="S5935"/>
      <c r="T5935" s="7"/>
    </row>
    <row r="5936" spans="1:20" x14ac:dyDescent="0.3">
      <c r="A5936" s="25"/>
      <c r="B5936"/>
      <c r="C5936"/>
      <c r="D5936"/>
      <c r="E5936"/>
      <c r="F5936"/>
      <c r="G5936"/>
      <c r="H5936" s="14"/>
      <c r="I5936" s="14"/>
      <c r="K5936"/>
      <c r="L5936"/>
      <c r="M5936"/>
      <c r="N5936"/>
      <c r="O5936"/>
      <c r="P5936"/>
      <c r="S5936"/>
      <c r="T5936" s="7"/>
    </row>
    <row r="5937" spans="1:20" x14ac:dyDescent="0.3">
      <c r="A5937" s="25"/>
      <c r="B5937"/>
      <c r="C5937"/>
      <c r="D5937"/>
      <c r="E5937"/>
      <c r="F5937"/>
      <c r="G5937"/>
      <c r="H5937" s="14"/>
      <c r="I5937" s="14"/>
      <c r="K5937"/>
      <c r="L5937"/>
      <c r="M5937"/>
      <c r="N5937"/>
      <c r="O5937"/>
      <c r="P5937"/>
      <c r="S5937"/>
    </row>
    <row r="5938" spans="1:20" x14ac:dyDescent="0.3">
      <c r="A5938" s="25"/>
      <c r="B5938"/>
      <c r="C5938"/>
      <c r="D5938"/>
      <c r="E5938"/>
      <c r="F5938"/>
      <c r="G5938"/>
      <c r="H5938" s="14"/>
      <c r="I5938" s="14"/>
      <c r="K5938"/>
      <c r="L5938"/>
      <c r="M5938"/>
      <c r="N5938"/>
      <c r="O5938"/>
      <c r="P5938"/>
      <c r="S5938"/>
    </row>
    <row r="5939" spans="1:20" x14ac:dyDescent="0.3">
      <c r="A5939" s="25"/>
      <c r="B5939"/>
      <c r="C5939"/>
      <c r="D5939"/>
      <c r="E5939"/>
      <c r="F5939"/>
      <c r="G5939"/>
      <c r="H5939" s="14"/>
      <c r="I5939" s="14"/>
      <c r="K5939"/>
      <c r="L5939"/>
      <c r="M5939"/>
      <c r="N5939"/>
      <c r="O5939"/>
      <c r="P5939"/>
      <c r="S5939"/>
    </row>
    <row r="5940" spans="1:20" x14ac:dyDescent="0.3">
      <c r="A5940" s="25"/>
      <c r="B5940"/>
      <c r="C5940"/>
      <c r="D5940"/>
      <c r="E5940"/>
      <c r="F5940"/>
      <c r="G5940"/>
      <c r="H5940" s="14"/>
      <c r="I5940" s="14"/>
      <c r="K5940"/>
      <c r="L5940"/>
      <c r="M5940"/>
      <c r="N5940"/>
      <c r="O5940"/>
      <c r="P5940"/>
      <c r="S5940"/>
    </row>
    <row r="5941" spans="1:20" x14ac:dyDescent="0.3">
      <c r="A5941" s="25"/>
      <c r="B5941"/>
      <c r="C5941"/>
      <c r="D5941"/>
      <c r="E5941"/>
      <c r="F5941"/>
      <c r="G5941"/>
      <c r="H5941" s="14"/>
      <c r="I5941" s="14"/>
      <c r="K5941"/>
      <c r="L5941"/>
      <c r="M5941"/>
      <c r="N5941"/>
      <c r="O5941"/>
      <c r="P5941"/>
      <c r="S5941"/>
    </row>
    <row r="5942" spans="1:20" x14ac:dyDescent="0.3">
      <c r="A5942" s="25"/>
      <c r="B5942"/>
      <c r="C5942"/>
      <c r="D5942"/>
      <c r="E5942"/>
      <c r="F5942"/>
      <c r="G5942"/>
      <c r="H5942" s="14"/>
      <c r="I5942" s="14"/>
      <c r="K5942"/>
      <c r="L5942"/>
      <c r="M5942"/>
      <c r="N5942"/>
      <c r="O5942"/>
      <c r="P5942"/>
      <c r="S5942"/>
    </row>
    <row r="5943" spans="1:20" x14ac:dyDescent="0.3">
      <c r="A5943" s="25"/>
      <c r="B5943"/>
      <c r="C5943"/>
      <c r="D5943"/>
      <c r="E5943"/>
      <c r="F5943"/>
      <c r="G5943"/>
      <c r="H5943" s="14"/>
      <c r="I5943" s="14"/>
      <c r="K5943"/>
      <c r="L5943"/>
      <c r="M5943"/>
      <c r="N5943"/>
      <c r="O5943"/>
      <c r="P5943"/>
      <c r="S5943"/>
    </row>
    <row r="5944" spans="1:20" x14ac:dyDescent="0.3">
      <c r="A5944" s="25"/>
      <c r="B5944"/>
      <c r="C5944"/>
      <c r="D5944"/>
      <c r="E5944"/>
      <c r="F5944"/>
      <c r="G5944"/>
      <c r="H5944" s="14"/>
      <c r="I5944" s="14"/>
      <c r="K5944"/>
      <c r="L5944"/>
      <c r="M5944"/>
      <c r="N5944"/>
      <c r="O5944"/>
      <c r="P5944"/>
      <c r="S5944"/>
      <c r="T5944" s="7"/>
    </row>
    <row r="5945" spans="1:20" x14ac:dyDescent="0.3">
      <c r="A5945" s="25"/>
      <c r="B5945"/>
      <c r="C5945"/>
      <c r="D5945"/>
      <c r="E5945"/>
      <c r="F5945"/>
      <c r="G5945"/>
      <c r="H5945" s="14"/>
      <c r="I5945" s="14"/>
      <c r="K5945"/>
      <c r="L5945"/>
      <c r="M5945"/>
      <c r="N5945"/>
      <c r="O5945"/>
      <c r="P5945"/>
      <c r="S5945"/>
    </row>
    <row r="5946" spans="1:20" x14ac:dyDescent="0.3">
      <c r="A5946" s="25"/>
      <c r="B5946"/>
      <c r="C5946"/>
      <c r="D5946"/>
      <c r="E5946"/>
      <c r="F5946"/>
      <c r="G5946"/>
      <c r="H5946" s="14"/>
      <c r="I5946" s="14"/>
      <c r="K5946"/>
      <c r="L5946"/>
      <c r="M5946"/>
      <c r="N5946"/>
      <c r="O5946"/>
      <c r="P5946"/>
      <c r="S5946"/>
    </row>
    <row r="5947" spans="1:20" x14ac:dyDescent="0.3">
      <c r="A5947" s="25"/>
      <c r="B5947"/>
      <c r="C5947"/>
      <c r="D5947"/>
      <c r="E5947"/>
      <c r="F5947"/>
      <c r="G5947"/>
      <c r="H5947" s="14"/>
      <c r="I5947" s="14"/>
      <c r="K5947"/>
      <c r="L5947"/>
      <c r="M5947"/>
      <c r="N5947"/>
      <c r="O5947"/>
      <c r="P5947"/>
      <c r="S5947"/>
    </row>
    <row r="5948" spans="1:20" x14ac:dyDescent="0.3">
      <c r="A5948" s="25"/>
      <c r="B5948"/>
      <c r="C5948"/>
      <c r="D5948"/>
      <c r="E5948"/>
      <c r="F5948"/>
      <c r="G5948"/>
      <c r="H5948" s="26"/>
      <c r="I5948" s="26"/>
      <c r="K5948"/>
      <c r="L5948"/>
      <c r="M5948"/>
      <c r="N5948"/>
      <c r="O5948"/>
      <c r="P5948"/>
      <c r="S5948"/>
    </row>
    <row r="5949" spans="1:20" x14ac:dyDescent="0.3">
      <c r="A5949" s="25"/>
      <c r="B5949"/>
      <c r="C5949"/>
      <c r="D5949"/>
      <c r="E5949"/>
      <c r="F5949"/>
      <c r="G5949"/>
      <c r="H5949" s="26"/>
      <c r="I5949" s="26"/>
      <c r="K5949"/>
      <c r="L5949"/>
      <c r="M5949"/>
      <c r="N5949"/>
      <c r="O5949"/>
      <c r="P5949"/>
      <c r="S5949"/>
    </row>
    <row r="5950" spans="1:20" x14ac:dyDescent="0.3">
      <c r="A5950" s="25"/>
      <c r="B5950"/>
      <c r="C5950"/>
      <c r="D5950"/>
      <c r="E5950"/>
      <c r="F5950"/>
      <c r="G5950"/>
      <c r="H5950" s="26"/>
      <c r="I5950" s="26"/>
      <c r="K5950"/>
      <c r="L5950"/>
      <c r="M5950"/>
      <c r="N5950"/>
      <c r="O5950"/>
      <c r="P5950"/>
      <c r="S5950"/>
    </row>
    <row r="5951" spans="1:20" x14ac:dyDescent="0.3">
      <c r="A5951" s="25"/>
      <c r="B5951"/>
      <c r="C5951"/>
      <c r="D5951"/>
      <c r="E5951"/>
      <c r="F5951"/>
      <c r="G5951"/>
      <c r="H5951" s="26"/>
      <c r="I5951" s="26"/>
      <c r="K5951"/>
      <c r="L5951"/>
      <c r="M5951"/>
      <c r="N5951"/>
      <c r="O5951"/>
      <c r="P5951"/>
      <c r="S5951"/>
    </row>
    <row r="5952" spans="1:20" x14ac:dyDescent="0.3">
      <c r="A5952" s="25"/>
      <c r="B5952"/>
      <c r="C5952"/>
      <c r="D5952"/>
      <c r="E5952"/>
      <c r="F5952"/>
      <c r="G5952"/>
      <c r="H5952" s="26"/>
      <c r="I5952" s="26"/>
      <c r="K5952"/>
      <c r="L5952"/>
      <c r="M5952"/>
      <c r="N5952"/>
      <c r="O5952"/>
      <c r="P5952"/>
      <c r="S5952"/>
    </row>
    <row r="5953" spans="1:20" x14ac:dyDescent="0.3">
      <c r="A5953" s="25"/>
      <c r="B5953"/>
      <c r="C5953"/>
      <c r="D5953"/>
      <c r="E5953"/>
      <c r="F5953"/>
      <c r="G5953"/>
      <c r="H5953" s="14"/>
      <c r="I5953" s="14"/>
      <c r="K5953"/>
      <c r="L5953"/>
      <c r="M5953"/>
      <c r="N5953"/>
      <c r="O5953"/>
      <c r="P5953"/>
      <c r="S5953"/>
    </row>
    <row r="5954" spans="1:20" x14ac:dyDescent="0.3">
      <c r="A5954" s="25"/>
      <c r="B5954"/>
      <c r="C5954"/>
      <c r="D5954"/>
      <c r="E5954"/>
      <c r="F5954"/>
      <c r="G5954"/>
      <c r="H5954"/>
      <c r="I5954"/>
      <c r="K5954"/>
      <c r="L5954"/>
      <c r="M5954"/>
      <c r="N5954"/>
      <c r="O5954"/>
      <c r="P5954"/>
      <c r="S5954"/>
    </row>
    <row r="5955" spans="1:20" x14ac:dyDescent="0.3">
      <c r="A5955" s="25"/>
      <c r="B5955"/>
      <c r="C5955"/>
      <c r="D5955"/>
      <c r="E5955"/>
      <c r="F5955"/>
      <c r="G5955"/>
      <c r="H5955" s="14"/>
      <c r="I5955" s="14"/>
      <c r="K5955"/>
      <c r="L5955"/>
      <c r="M5955"/>
      <c r="N5955"/>
      <c r="O5955"/>
      <c r="P5955"/>
      <c r="S5955"/>
      <c r="T5955" s="7"/>
    </row>
    <row r="5956" spans="1:20" x14ac:dyDescent="0.3">
      <c r="A5956" s="25"/>
      <c r="B5956"/>
      <c r="C5956"/>
      <c r="D5956"/>
      <c r="E5956"/>
      <c r="F5956"/>
      <c r="G5956"/>
      <c r="H5956" s="14"/>
      <c r="I5956" s="14"/>
      <c r="K5956"/>
      <c r="L5956"/>
      <c r="M5956"/>
      <c r="N5956"/>
      <c r="O5956"/>
      <c r="P5956"/>
      <c r="S5956"/>
      <c r="T5956" s="7"/>
    </row>
    <row r="5957" spans="1:20" x14ac:dyDescent="0.3">
      <c r="A5957" s="25"/>
      <c r="B5957"/>
      <c r="C5957"/>
      <c r="D5957"/>
      <c r="E5957"/>
      <c r="F5957"/>
      <c r="G5957"/>
      <c r="H5957" s="14"/>
      <c r="I5957" s="14"/>
      <c r="K5957"/>
      <c r="L5957"/>
      <c r="M5957"/>
      <c r="N5957"/>
      <c r="O5957"/>
      <c r="P5957"/>
      <c r="S5957"/>
    </row>
    <row r="5958" spans="1:20" x14ac:dyDescent="0.3">
      <c r="A5958" s="25"/>
      <c r="B5958"/>
      <c r="C5958"/>
      <c r="D5958"/>
      <c r="E5958"/>
      <c r="F5958"/>
      <c r="G5958"/>
      <c r="H5958" s="14"/>
      <c r="I5958" s="26"/>
      <c r="K5958"/>
      <c r="L5958"/>
      <c r="M5958"/>
      <c r="N5958"/>
      <c r="O5958"/>
      <c r="P5958"/>
      <c r="S5958"/>
    </row>
    <row r="5959" spans="1:20" x14ac:dyDescent="0.3">
      <c r="A5959" s="25"/>
      <c r="B5959"/>
      <c r="C5959"/>
      <c r="D5959"/>
      <c r="E5959"/>
      <c r="F5959"/>
      <c r="G5959"/>
      <c r="H5959" s="14"/>
      <c r="I5959" s="26"/>
      <c r="K5959"/>
      <c r="L5959"/>
      <c r="M5959"/>
      <c r="N5959"/>
      <c r="O5959"/>
      <c r="P5959"/>
      <c r="S5959"/>
    </row>
    <row r="5960" spans="1:20" x14ac:dyDescent="0.3">
      <c r="A5960" s="25"/>
      <c r="B5960"/>
      <c r="C5960"/>
      <c r="D5960"/>
      <c r="E5960"/>
      <c r="F5960"/>
      <c r="G5960"/>
      <c r="H5960"/>
      <c r="I5960" s="26"/>
      <c r="K5960"/>
      <c r="L5960"/>
      <c r="M5960"/>
      <c r="N5960"/>
      <c r="O5960"/>
      <c r="P5960"/>
      <c r="S5960"/>
    </row>
    <row r="5961" spans="1:20" x14ac:dyDescent="0.3">
      <c r="A5961" s="25"/>
      <c r="B5961"/>
      <c r="C5961"/>
      <c r="D5961"/>
      <c r="E5961"/>
      <c r="F5961"/>
      <c r="G5961"/>
      <c r="H5961" s="14"/>
      <c r="I5961" s="26"/>
      <c r="K5961"/>
      <c r="L5961"/>
      <c r="M5961"/>
      <c r="N5961"/>
      <c r="O5961"/>
      <c r="P5961"/>
      <c r="S5961"/>
    </row>
    <row r="5962" spans="1:20" x14ac:dyDescent="0.3">
      <c r="A5962" s="25"/>
      <c r="B5962"/>
      <c r="C5962"/>
      <c r="D5962"/>
      <c r="E5962"/>
      <c r="F5962"/>
      <c r="G5962"/>
      <c r="H5962" s="14"/>
      <c r="I5962" s="26"/>
      <c r="K5962"/>
      <c r="L5962"/>
      <c r="M5962"/>
      <c r="N5962"/>
      <c r="O5962"/>
      <c r="P5962"/>
      <c r="S5962"/>
    </row>
    <row r="5963" spans="1:20" x14ac:dyDescent="0.3">
      <c r="A5963" s="25"/>
      <c r="B5963"/>
      <c r="C5963"/>
      <c r="D5963"/>
      <c r="E5963"/>
      <c r="F5963"/>
      <c r="G5963"/>
      <c r="H5963" s="14"/>
      <c r="I5963" s="14"/>
      <c r="K5963"/>
      <c r="L5963"/>
      <c r="M5963"/>
      <c r="N5963"/>
      <c r="O5963"/>
      <c r="P5963"/>
      <c r="S5963"/>
    </row>
    <row r="5964" spans="1:20" x14ac:dyDescent="0.3">
      <c r="A5964" s="25"/>
      <c r="B5964"/>
      <c r="C5964"/>
      <c r="D5964"/>
      <c r="E5964"/>
      <c r="F5964"/>
      <c r="G5964"/>
      <c r="H5964" s="14"/>
      <c r="I5964" s="14"/>
      <c r="K5964"/>
      <c r="L5964"/>
      <c r="M5964"/>
      <c r="N5964"/>
      <c r="O5964"/>
      <c r="P5964"/>
      <c r="S5964"/>
    </row>
    <row r="5965" spans="1:20" x14ac:dyDescent="0.3">
      <c r="A5965" s="25"/>
      <c r="B5965"/>
      <c r="C5965"/>
      <c r="D5965"/>
      <c r="E5965"/>
      <c r="F5965"/>
      <c r="G5965"/>
      <c r="H5965" s="14"/>
      <c r="I5965" s="14"/>
      <c r="K5965"/>
      <c r="L5965"/>
      <c r="M5965"/>
      <c r="N5965"/>
      <c r="O5965"/>
      <c r="P5965"/>
      <c r="S5965"/>
    </row>
    <row r="5966" spans="1:20" x14ac:dyDescent="0.3">
      <c r="A5966" s="25"/>
      <c r="B5966"/>
      <c r="C5966"/>
      <c r="D5966"/>
      <c r="E5966"/>
      <c r="F5966"/>
      <c r="G5966"/>
      <c r="H5966" s="14"/>
      <c r="I5966" s="14"/>
      <c r="K5966"/>
      <c r="L5966"/>
      <c r="M5966"/>
      <c r="N5966"/>
      <c r="O5966"/>
      <c r="P5966"/>
      <c r="S5966"/>
    </row>
    <row r="5967" spans="1:20" x14ac:dyDescent="0.3">
      <c r="A5967" s="25"/>
      <c r="B5967"/>
      <c r="C5967"/>
      <c r="D5967"/>
      <c r="E5967"/>
      <c r="F5967"/>
      <c r="G5967"/>
      <c r="H5967" s="14"/>
      <c r="I5967" s="14"/>
      <c r="K5967"/>
      <c r="L5967"/>
      <c r="M5967"/>
      <c r="N5967"/>
      <c r="O5967"/>
      <c r="P5967"/>
      <c r="S5967"/>
    </row>
    <row r="5968" spans="1:20" x14ac:dyDescent="0.3">
      <c r="A5968" s="25"/>
      <c r="B5968"/>
      <c r="C5968"/>
      <c r="D5968"/>
      <c r="E5968"/>
      <c r="F5968"/>
      <c r="G5968"/>
      <c r="H5968" s="26"/>
      <c r="I5968" s="26"/>
      <c r="K5968"/>
      <c r="L5968"/>
      <c r="M5968"/>
      <c r="N5968"/>
      <c r="O5968"/>
      <c r="P5968"/>
      <c r="S5968"/>
    </row>
    <row r="5969" spans="1:19" x14ac:dyDescent="0.3">
      <c r="A5969" s="25"/>
      <c r="B5969"/>
      <c r="C5969"/>
      <c r="D5969"/>
      <c r="E5969"/>
      <c r="F5969"/>
      <c r="G5969"/>
      <c r="H5969" s="26"/>
      <c r="I5969" s="26"/>
      <c r="K5969"/>
      <c r="L5969"/>
      <c r="M5969"/>
      <c r="N5969"/>
      <c r="O5969"/>
      <c r="P5969"/>
      <c r="S5969"/>
    </row>
    <row r="5970" spans="1:19" x14ac:dyDescent="0.3">
      <c r="A5970" s="25"/>
      <c r="B5970"/>
      <c r="C5970"/>
      <c r="D5970"/>
      <c r="E5970"/>
      <c r="F5970"/>
      <c r="G5970"/>
      <c r="H5970" s="26"/>
      <c r="I5970" s="26"/>
      <c r="K5970"/>
      <c r="L5970"/>
      <c r="M5970"/>
      <c r="N5970"/>
      <c r="O5970"/>
      <c r="P5970"/>
      <c r="S5970"/>
    </row>
    <row r="5971" spans="1:19" x14ac:dyDescent="0.3">
      <c r="A5971" s="25"/>
      <c r="B5971"/>
      <c r="C5971"/>
      <c r="D5971"/>
      <c r="E5971"/>
      <c r="F5971"/>
      <c r="G5971"/>
      <c r="H5971" s="14"/>
      <c r="I5971" s="14"/>
      <c r="K5971"/>
      <c r="L5971"/>
      <c r="M5971"/>
      <c r="N5971"/>
      <c r="O5971"/>
      <c r="P5971"/>
      <c r="S5971"/>
    </row>
    <row r="5972" spans="1:19" x14ac:dyDescent="0.3">
      <c r="A5972" s="25"/>
      <c r="B5972"/>
      <c r="C5972"/>
      <c r="D5972"/>
      <c r="E5972"/>
      <c r="F5972"/>
      <c r="G5972"/>
      <c r="H5972" s="14"/>
      <c r="I5972" s="14"/>
      <c r="K5972"/>
      <c r="L5972"/>
      <c r="M5972"/>
      <c r="N5972"/>
      <c r="O5972"/>
      <c r="P5972"/>
      <c r="S5972"/>
    </row>
    <row r="5973" spans="1:19" x14ac:dyDescent="0.3">
      <c r="A5973" s="25"/>
      <c r="B5973"/>
      <c r="C5973"/>
      <c r="D5973"/>
      <c r="E5973"/>
      <c r="F5973"/>
      <c r="G5973"/>
      <c r="H5973" s="14"/>
      <c r="I5973" s="14"/>
      <c r="K5973"/>
      <c r="L5973"/>
      <c r="M5973"/>
      <c r="N5973"/>
      <c r="O5973"/>
      <c r="P5973"/>
      <c r="S5973"/>
    </row>
    <row r="5974" spans="1:19" x14ac:dyDescent="0.3">
      <c r="A5974" s="25"/>
      <c r="B5974"/>
      <c r="C5974"/>
      <c r="D5974"/>
      <c r="E5974"/>
      <c r="F5974"/>
      <c r="G5974"/>
      <c r="H5974" s="26"/>
      <c r="I5974" s="26"/>
      <c r="K5974"/>
      <c r="L5974"/>
      <c r="M5974"/>
      <c r="N5974"/>
      <c r="O5974"/>
      <c r="P5974"/>
      <c r="S5974"/>
    </row>
    <row r="5975" spans="1:19" x14ac:dyDescent="0.3">
      <c r="A5975" s="25"/>
      <c r="B5975"/>
      <c r="C5975"/>
      <c r="D5975"/>
      <c r="E5975"/>
      <c r="F5975"/>
      <c r="G5975"/>
      <c r="H5975" s="26"/>
      <c r="I5975" s="26"/>
      <c r="K5975"/>
      <c r="L5975"/>
      <c r="M5975"/>
      <c r="N5975"/>
      <c r="O5975"/>
      <c r="P5975"/>
      <c r="S5975"/>
    </row>
    <row r="5976" spans="1:19" x14ac:dyDescent="0.3">
      <c r="A5976" s="25"/>
      <c r="B5976"/>
      <c r="C5976"/>
      <c r="D5976"/>
      <c r="E5976"/>
      <c r="F5976"/>
      <c r="G5976"/>
      <c r="H5976" s="26"/>
      <c r="I5976" s="26"/>
      <c r="K5976"/>
      <c r="L5976"/>
      <c r="M5976"/>
      <c r="N5976"/>
      <c r="O5976"/>
      <c r="P5976"/>
      <c r="S5976"/>
    </row>
    <row r="5977" spans="1:19" x14ac:dyDescent="0.3">
      <c r="A5977" s="25"/>
      <c r="B5977"/>
      <c r="C5977"/>
      <c r="D5977"/>
      <c r="E5977"/>
      <c r="F5977"/>
      <c r="G5977"/>
      <c r="H5977" s="26"/>
      <c r="I5977" s="26"/>
      <c r="K5977"/>
      <c r="L5977"/>
      <c r="M5977"/>
      <c r="N5977"/>
      <c r="O5977"/>
      <c r="P5977"/>
      <c r="S5977"/>
    </row>
    <row r="5978" spans="1:19" x14ac:dyDescent="0.3">
      <c r="A5978" s="25"/>
      <c r="B5978"/>
      <c r="C5978"/>
      <c r="D5978"/>
      <c r="E5978"/>
      <c r="F5978"/>
      <c r="G5978"/>
      <c r="H5978" s="14"/>
      <c r="I5978" s="14"/>
      <c r="K5978"/>
      <c r="L5978"/>
      <c r="M5978"/>
      <c r="N5978"/>
      <c r="O5978"/>
      <c r="P5978"/>
      <c r="S5978"/>
    </row>
    <row r="5979" spans="1:19" x14ac:dyDescent="0.3">
      <c r="A5979" s="25"/>
      <c r="B5979"/>
      <c r="C5979"/>
      <c r="D5979"/>
      <c r="E5979"/>
      <c r="F5979"/>
      <c r="G5979"/>
      <c r="H5979" s="14"/>
      <c r="I5979" s="14"/>
      <c r="K5979"/>
      <c r="L5979"/>
      <c r="M5979"/>
      <c r="N5979"/>
      <c r="O5979"/>
      <c r="P5979"/>
      <c r="S5979"/>
    </row>
    <row r="5980" spans="1:19" x14ac:dyDescent="0.3">
      <c r="A5980" s="25"/>
      <c r="B5980"/>
      <c r="C5980"/>
      <c r="D5980"/>
      <c r="E5980"/>
      <c r="F5980"/>
      <c r="G5980"/>
      <c r="H5980" s="14"/>
      <c r="I5980" s="14"/>
      <c r="K5980"/>
      <c r="L5980"/>
      <c r="M5980"/>
      <c r="N5980"/>
      <c r="O5980"/>
      <c r="P5980"/>
      <c r="S5980"/>
    </row>
    <row r="5981" spans="1:19" x14ac:dyDescent="0.3">
      <c r="A5981" s="25"/>
      <c r="B5981"/>
      <c r="C5981"/>
      <c r="D5981"/>
      <c r="E5981"/>
      <c r="F5981"/>
      <c r="G5981"/>
      <c r="H5981" s="14"/>
      <c r="I5981" s="14"/>
      <c r="K5981"/>
      <c r="L5981"/>
      <c r="M5981"/>
      <c r="N5981"/>
      <c r="O5981"/>
      <c r="P5981"/>
      <c r="S5981"/>
    </row>
    <row r="5982" spans="1:19" x14ac:dyDescent="0.3">
      <c r="A5982" s="25"/>
      <c r="B5982"/>
      <c r="C5982"/>
      <c r="D5982"/>
      <c r="E5982"/>
      <c r="F5982"/>
      <c r="G5982"/>
      <c r="H5982" s="26"/>
      <c r="I5982" s="26"/>
      <c r="K5982"/>
      <c r="L5982"/>
      <c r="M5982"/>
      <c r="N5982"/>
      <c r="O5982"/>
      <c r="P5982"/>
      <c r="S5982"/>
    </row>
    <row r="5983" spans="1:19" x14ac:dyDescent="0.3">
      <c r="A5983" s="25"/>
      <c r="B5983"/>
      <c r="C5983"/>
      <c r="D5983"/>
      <c r="E5983"/>
      <c r="F5983"/>
      <c r="G5983"/>
      <c r="H5983" s="26"/>
      <c r="I5983" s="26"/>
      <c r="K5983"/>
      <c r="L5983"/>
      <c r="M5983"/>
      <c r="N5983"/>
      <c r="O5983"/>
      <c r="P5983"/>
      <c r="S5983"/>
    </row>
    <row r="5984" spans="1:19" x14ac:dyDescent="0.3">
      <c r="A5984" s="25"/>
      <c r="B5984"/>
      <c r="C5984"/>
      <c r="D5984"/>
      <c r="E5984"/>
      <c r="F5984"/>
      <c r="G5984"/>
      <c r="H5984" s="26"/>
      <c r="I5984" s="26"/>
      <c r="K5984"/>
      <c r="L5984"/>
      <c r="M5984"/>
      <c r="N5984"/>
      <c r="O5984"/>
      <c r="P5984"/>
      <c r="S5984"/>
    </row>
    <row r="5985" spans="1:20" x14ac:dyDescent="0.3">
      <c r="A5985" s="25"/>
      <c r="B5985"/>
      <c r="C5985"/>
      <c r="D5985"/>
      <c r="E5985"/>
      <c r="F5985"/>
      <c r="G5985"/>
      <c r="H5985" s="26"/>
      <c r="I5985" s="26"/>
      <c r="K5985"/>
      <c r="L5985"/>
      <c r="M5985"/>
      <c r="N5985"/>
      <c r="O5985"/>
      <c r="P5985"/>
      <c r="S5985"/>
    </row>
    <row r="5986" spans="1:20" x14ac:dyDescent="0.3">
      <c r="A5986" s="25"/>
      <c r="B5986"/>
      <c r="C5986"/>
      <c r="D5986"/>
      <c r="E5986"/>
      <c r="F5986"/>
      <c r="G5986"/>
      <c r="H5986" s="14"/>
      <c r="I5986" s="14"/>
      <c r="K5986"/>
      <c r="L5986"/>
      <c r="M5986"/>
      <c r="N5986"/>
      <c r="O5986"/>
      <c r="P5986"/>
      <c r="S5986"/>
    </row>
    <row r="5987" spans="1:20" x14ac:dyDescent="0.3">
      <c r="A5987" s="25"/>
      <c r="B5987"/>
      <c r="C5987"/>
      <c r="D5987"/>
      <c r="E5987"/>
      <c r="F5987"/>
      <c r="G5987"/>
      <c r="H5987" s="14"/>
      <c r="I5987" s="14"/>
      <c r="K5987"/>
      <c r="L5987"/>
      <c r="M5987"/>
      <c r="N5987"/>
      <c r="O5987"/>
      <c r="P5987"/>
      <c r="S5987"/>
    </row>
    <row r="5988" spans="1:20" x14ac:dyDescent="0.3">
      <c r="A5988" s="25"/>
      <c r="B5988"/>
      <c r="C5988"/>
      <c r="D5988"/>
      <c r="E5988"/>
      <c r="F5988"/>
      <c r="G5988"/>
      <c r="H5988" s="14"/>
      <c r="I5988" s="14"/>
      <c r="K5988"/>
      <c r="L5988"/>
      <c r="M5988"/>
      <c r="N5988"/>
      <c r="O5988"/>
      <c r="P5988"/>
      <c r="S5988"/>
    </row>
    <row r="5989" spans="1:20" x14ac:dyDescent="0.3">
      <c r="A5989" s="25"/>
      <c r="B5989"/>
      <c r="C5989"/>
      <c r="D5989"/>
      <c r="E5989"/>
      <c r="F5989"/>
      <c r="G5989"/>
      <c r="H5989" s="14"/>
      <c r="I5989" s="14"/>
      <c r="K5989"/>
      <c r="L5989"/>
      <c r="M5989"/>
      <c r="N5989"/>
      <c r="O5989"/>
      <c r="P5989"/>
      <c r="S5989"/>
    </row>
    <row r="5990" spans="1:20" x14ac:dyDescent="0.3">
      <c r="A5990" s="25"/>
      <c r="B5990"/>
      <c r="C5990"/>
      <c r="D5990"/>
      <c r="E5990"/>
      <c r="F5990"/>
      <c r="G5990"/>
      <c r="H5990" s="14"/>
      <c r="I5990" s="26"/>
      <c r="K5990"/>
      <c r="L5990"/>
      <c r="M5990"/>
      <c r="N5990"/>
      <c r="O5990"/>
      <c r="P5990"/>
      <c r="S5990"/>
    </row>
    <row r="5991" spans="1:20" x14ac:dyDescent="0.3">
      <c r="A5991" s="25"/>
      <c r="B5991"/>
      <c r="C5991"/>
      <c r="D5991"/>
      <c r="E5991"/>
      <c r="F5991"/>
      <c r="G5991"/>
      <c r="H5991" s="14"/>
      <c r="I5991" s="26"/>
      <c r="K5991"/>
      <c r="L5991"/>
      <c r="M5991"/>
      <c r="N5991"/>
      <c r="O5991"/>
      <c r="P5991"/>
      <c r="S5991"/>
    </row>
    <row r="5992" spans="1:20" x14ac:dyDescent="0.3">
      <c r="A5992" s="25"/>
      <c r="B5992"/>
      <c r="C5992"/>
      <c r="D5992"/>
      <c r="E5992"/>
      <c r="F5992"/>
      <c r="G5992"/>
      <c r="H5992"/>
      <c r="I5992" s="26"/>
      <c r="K5992"/>
      <c r="L5992"/>
      <c r="M5992"/>
      <c r="N5992"/>
      <c r="O5992"/>
      <c r="P5992"/>
      <c r="S5992"/>
    </row>
    <row r="5993" spans="1:20" x14ac:dyDescent="0.3">
      <c r="A5993" s="25"/>
      <c r="B5993"/>
      <c r="C5993"/>
      <c r="D5993"/>
      <c r="E5993"/>
      <c r="F5993"/>
      <c r="G5993"/>
      <c r="H5993"/>
      <c r="I5993" s="26"/>
      <c r="K5993"/>
      <c r="L5993"/>
      <c r="M5993"/>
      <c r="N5993"/>
      <c r="O5993"/>
      <c r="P5993"/>
      <c r="S5993"/>
    </row>
    <row r="5994" spans="1:20" x14ac:dyDescent="0.3">
      <c r="A5994" s="25"/>
      <c r="B5994"/>
      <c r="C5994"/>
      <c r="D5994"/>
      <c r="E5994"/>
      <c r="F5994"/>
      <c r="G5994"/>
      <c r="H5994" s="26"/>
      <c r="I5994" s="26"/>
      <c r="K5994"/>
      <c r="L5994"/>
      <c r="M5994"/>
      <c r="N5994"/>
      <c r="O5994"/>
      <c r="P5994"/>
      <c r="S5994"/>
      <c r="T5994" s="7"/>
    </row>
    <row r="5995" spans="1:20" x14ac:dyDescent="0.3">
      <c r="A5995" s="25"/>
      <c r="B5995"/>
      <c r="C5995"/>
      <c r="D5995"/>
      <c r="E5995"/>
      <c r="F5995"/>
      <c r="G5995"/>
      <c r="H5995" s="26"/>
      <c r="I5995" s="26"/>
      <c r="K5995"/>
      <c r="L5995"/>
      <c r="M5995"/>
      <c r="N5995"/>
      <c r="O5995"/>
      <c r="P5995"/>
      <c r="S5995"/>
    </row>
    <row r="5996" spans="1:20" x14ac:dyDescent="0.3">
      <c r="A5996" s="25"/>
      <c r="B5996"/>
      <c r="C5996"/>
      <c r="D5996"/>
      <c r="E5996"/>
      <c r="F5996"/>
      <c r="G5996"/>
      <c r="H5996" s="26"/>
      <c r="I5996" s="26"/>
      <c r="K5996"/>
      <c r="L5996"/>
      <c r="M5996"/>
      <c r="N5996"/>
      <c r="O5996"/>
      <c r="P5996"/>
      <c r="S5996"/>
    </row>
    <row r="5997" spans="1:20" x14ac:dyDescent="0.3">
      <c r="A5997" s="25"/>
      <c r="B5997"/>
      <c r="C5997"/>
      <c r="D5997"/>
      <c r="E5997"/>
      <c r="F5997"/>
      <c r="G5997"/>
      <c r="H5997" s="26"/>
      <c r="I5997" s="26"/>
      <c r="K5997"/>
      <c r="L5997"/>
      <c r="M5997"/>
      <c r="N5997"/>
      <c r="O5997"/>
      <c r="P5997"/>
      <c r="S5997"/>
    </row>
    <row r="5998" spans="1:20" x14ac:dyDescent="0.3">
      <c r="A5998" s="25"/>
      <c r="B5998"/>
      <c r="C5998"/>
      <c r="D5998"/>
      <c r="E5998"/>
      <c r="F5998"/>
      <c r="G5998"/>
      <c r="H5998" s="26"/>
      <c r="I5998" s="26"/>
      <c r="K5998"/>
      <c r="L5998"/>
      <c r="M5998"/>
      <c r="N5998"/>
      <c r="O5998"/>
      <c r="P5998"/>
      <c r="S5998"/>
    </row>
    <row r="5999" spans="1:20" x14ac:dyDescent="0.3">
      <c r="A5999" s="25"/>
      <c r="B5999"/>
      <c r="C5999"/>
      <c r="D5999"/>
      <c r="E5999"/>
      <c r="F5999"/>
      <c r="G5999"/>
      <c r="H5999" s="26"/>
      <c r="I5999" s="26"/>
      <c r="K5999"/>
      <c r="L5999"/>
      <c r="M5999"/>
      <c r="N5999"/>
      <c r="O5999"/>
      <c r="P5999"/>
      <c r="S5999"/>
      <c r="T5999" s="7"/>
    </row>
    <row r="6000" spans="1:20" x14ac:dyDescent="0.3">
      <c r="A6000" s="25"/>
      <c r="B6000"/>
      <c r="C6000"/>
      <c r="D6000"/>
      <c r="E6000"/>
      <c r="F6000"/>
      <c r="G6000"/>
      <c r="H6000" s="26"/>
      <c r="I6000" s="26"/>
      <c r="K6000"/>
      <c r="L6000"/>
      <c r="M6000"/>
      <c r="N6000"/>
      <c r="O6000"/>
      <c r="P6000"/>
      <c r="S6000"/>
    </row>
    <row r="6001" spans="1:20" x14ac:dyDescent="0.3">
      <c r="A6001" s="25"/>
      <c r="B6001"/>
      <c r="C6001"/>
      <c r="D6001"/>
      <c r="E6001"/>
      <c r="F6001"/>
      <c r="G6001"/>
      <c r="H6001" s="26"/>
      <c r="I6001" s="26"/>
      <c r="K6001"/>
      <c r="L6001"/>
      <c r="M6001"/>
      <c r="N6001"/>
      <c r="O6001"/>
      <c r="P6001"/>
      <c r="S6001"/>
    </row>
    <row r="6002" spans="1:20" x14ac:dyDescent="0.3">
      <c r="A6002" s="25"/>
      <c r="B6002"/>
      <c r="C6002"/>
      <c r="D6002"/>
      <c r="E6002"/>
      <c r="F6002"/>
      <c r="G6002"/>
      <c r="H6002" s="26"/>
      <c r="I6002" s="26"/>
      <c r="K6002"/>
      <c r="L6002"/>
      <c r="M6002"/>
      <c r="N6002"/>
      <c r="O6002"/>
      <c r="P6002"/>
      <c r="S6002"/>
    </row>
    <row r="6003" spans="1:20" x14ac:dyDescent="0.3">
      <c r="A6003" s="25"/>
      <c r="B6003"/>
      <c r="C6003"/>
      <c r="D6003"/>
      <c r="E6003"/>
      <c r="F6003"/>
      <c r="G6003"/>
      <c r="H6003" s="26"/>
      <c r="I6003" s="26"/>
      <c r="K6003"/>
      <c r="L6003"/>
      <c r="M6003"/>
      <c r="N6003"/>
      <c r="O6003"/>
      <c r="P6003"/>
      <c r="S6003"/>
      <c r="T6003" s="7"/>
    </row>
    <row r="6004" spans="1:20" x14ac:dyDescent="0.3">
      <c r="A6004" s="25"/>
      <c r="B6004"/>
      <c r="C6004"/>
      <c r="D6004"/>
      <c r="E6004"/>
      <c r="F6004"/>
      <c r="G6004"/>
      <c r="H6004" s="26"/>
      <c r="I6004" s="26"/>
      <c r="K6004"/>
      <c r="L6004"/>
      <c r="M6004"/>
      <c r="N6004"/>
      <c r="O6004"/>
      <c r="P6004"/>
      <c r="S6004"/>
    </row>
    <row r="6005" spans="1:20" x14ac:dyDescent="0.3">
      <c r="A6005" s="25"/>
      <c r="B6005"/>
      <c r="C6005"/>
      <c r="D6005"/>
      <c r="E6005"/>
      <c r="F6005"/>
      <c r="G6005"/>
      <c r="H6005" s="26"/>
      <c r="I6005" s="26"/>
      <c r="K6005"/>
      <c r="L6005"/>
      <c r="M6005"/>
      <c r="N6005"/>
      <c r="O6005"/>
      <c r="P6005"/>
      <c r="S6005"/>
    </row>
    <row r="6006" spans="1:20" x14ac:dyDescent="0.3">
      <c r="A6006" s="25"/>
      <c r="B6006"/>
      <c r="C6006"/>
      <c r="D6006"/>
      <c r="E6006"/>
      <c r="F6006"/>
      <c r="G6006"/>
      <c r="H6006" s="26"/>
      <c r="I6006" s="26"/>
      <c r="K6006"/>
      <c r="L6006"/>
      <c r="M6006"/>
      <c r="N6006"/>
      <c r="O6006"/>
      <c r="P6006"/>
      <c r="S6006"/>
    </row>
    <row r="6007" spans="1:20" x14ac:dyDescent="0.3">
      <c r="A6007" s="25"/>
      <c r="B6007"/>
      <c r="C6007"/>
      <c r="D6007"/>
      <c r="E6007"/>
      <c r="F6007"/>
      <c r="G6007"/>
      <c r="H6007" s="26"/>
      <c r="I6007" s="26"/>
      <c r="K6007"/>
      <c r="L6007"/>
      <c r="M6007"/>
      <c r="N6007"/>
      <c r="O6007"/>
      <c r="P6007"/>
      <c r="S6007"/>
    </row>
    <row r="6008" spans="1:20" x14ac:dyDescent="0.3">
      <c r="A6008" s="25"/>
      <c r="B6008"/>
      <c r="C6008"/>
      <c r="D6008"/>
      <c r="E6008"/>
      <c r="F6008"/>
      <c r="G6008"/>
      <c r="H6008" s="26"/>
      <c r="I6008" s="26"/>
      <c r="K6008"/>
      <c r="L6008"/>
      <c r="M6008"/>
      <c r="N6008"/>
      <c r="O6008"/>
      <c r="P6008"/>
      <c r="S6008"/>
    </row>
    <row r="6009" spans="1:20" x14ac:dyDescent="0.3">
      <c r="A6009" s="25"/>
      <c r="B6009"/>
      <c r="C6009"/>
      <c r="D6009"/>
      <c r="E6009"/>
      <c r="F6009"/>
      <c r="G6009"/>
      <c r="H6009" s="26"/>
      <c r="I6009" s="26"/>
      <c r="K6009"/>
      <c r="L6009"/>
      <c r="M6009"/>
      <c r="N6009"/>
      <c r="O6009"/>
      <c r="P6009"/>
      <c r="S6009"/>
    </row>
    <row r="6010" spans="1:20" x14ac:dyDescent="0.3">
      <c r="A6010" s="25"/>
      <c r="B6010"/>
      <c r="C6010"/>
      <c r="D6010"/>
      <c r="E6010"/>
      <c r="F6010"/>
      <c r="G6010"/>
      <c r="H6010" s="26"/>
      <c r="I6010" s="26"/>
      <c r="K6010"/>
      <c r="L6010"/>
      <c r="M6010"/>
      <c r="N6010"/>
      <c r="O6010"/>
      <c r="P6010"/>
      <c r="S6010"/>
    </row>
    <row r="6011" spans="1:20" x14ac:dyDescent="0.3">
      <c r="A6011" s="25"/>
      <c r="B6011"/>
      <c r="C6011"/>
      <c r="D6011"/>
      <c r="E6011"/>
      <c r="F6011"/>
      <c r="G6011"/>
      <c r="H6011" s="26"/>
      <c r="I6011" s="26"/>
      <c r="K6011"/>
      <c r="L6011"/>
      <c r="M6011"/>
      <c r="N6011"/>
      <c r="O6011"/>
      <c r="P6011"/>
      <c r="S6011"/>
    </row>
    <row r="6012" spans="1:20" x14ac:dyDescent="0.3">
      <c r="A6012" s="25"/>
      <c r="B6012"/>
      <c r="C6012"/>
      <c r="D6012"/>
      <c r="E6012"/>
      <c r="F6012"/>
      <c r="G6012"/>
      <c r="H6012" s="14"/>
      <c r="I6012" s="14"/>
      <c r="K6012"/>
      <c r="L6012"/>
      <c r="M6012"/>
      <c r="N6012"/>
      <c r="O6012"/>
      <c r="P6012"/>
      <c r="S6012"/>
    </row>
    <row r="6013" spans="1:20" x14ac:dyDescent="0.3">
      <c r="A6013" s="25"/>
      <c r="B6013"/>
      <c r="C6013"/>
      <c r="D6013"/>
      <c r="E6013"/>
      <c r="F6013"/>
      <c r="G6013"/>
      <c r="H6013"/>
      <c r="I6013"/>
      <c r="K6013"/>
      <c r="L6013"/>
      <c r="M6013"/>
      <c r="N6013"/>
      <c r="O6013"/>
      <c r="P6013"/>
      <c r="S6013"/>
    </row>
    <row r="6014" spans="1:20" x14ac:dyDescent="0.3">
      <c r="A6014" s="25"/>
      <c r="B6014"/>
      <c r="C6014"/>
      <c r="D6014"/>
      <c r="E6014"/>
      <c r="F6014"/>
      <c r="G6014"/>
      <c r="H6014"/>
      <c r="I6014"/>
      <c r="K6014"/>
      <c r="L6014"/>
      <c r="M6014"/>
      <c r="N6014"/>
      <c r="O6014"/>
      <c r="P6014"/>
      <c r="S6014"/>
    </row>
    <row r="6015" spans="1:20" x14ac:dyDescent="0.3">
      <c r="A6015" s="25"/>
      <c r="B6015"/>
      <c r="C6015"/>
      <c r="D6015"/>
      <c r="E6015"/>
      <c r="F6015"/>
      <c r="G6015"/>
      <c r="H6015" s="14"/>
      <c r="I6015" s="14"/>
      <c r="K6015"/>
      <c r="L6015"/>
      <c r="M6015"/>
      <c r="N6015"/>
      <c r="O6015"/>
      <c r="P6015"/>
      <c r="S6015"/>
    </row>
    <row r="6016" spans="1:20" x14ac:dyDescent="0.3">
      <c r="A6016" s="25"/>
      <c r="B6016"/>
      <c r="C6016"/>
      <c r="D6016"/>
      <c r="E6016"/>
      <c r="F6016"/>
      <c r="G6016"/>
      <c r="H6016" s="14"/>
      <c r="I6016" s="14"/>
      <c r="K6016"/>
      <c r="L6016"/>
      <c r="M6016"/>
      <c r="N6016"/>
      <c r="O6016"/>
      <c r="P6016"/>
      <c r="S6016"/>
    </row>
    <row r="6017" spans="1:20" x14ac:dyDescent="0.3">
      <c r="A6017" s="25"/>
      <c r="B6017"/>
      <c r="C6017"/>
      <c r="D6017"/>
      <c r="E6017"/>
      <c r="F6017"/>
      <c r="G6017"/>
      <c r="H6017" s="14"/>
      <c r="I6017" s="14"/>
      <c r="K6017"/>
      <c r="L6017"/>
      <c r="M6017"/>
      <c r="N6017"/>
      <c r="O6017"/>
      <c r="P6017"/>
      <c r="S6017"/>
    </row>
    <row r="6018" spans="1:20" x14ac:dyDescent="0.3">
      <c r="A6018" s="25"/>
      <c r="B6018"/>
      <c r="C6018"/>
      <c r="D6018"/>
      <c r="E6018"/>
      <c r="F6018"/>
      <c r="G6018"/>
      <c r="H6018" s="14"/>
      <c r="I6018" s="14"/>
      <c r="K6018"/>
      <c r="L6018"/>
      <c r="M6018"/>
      <c r="N6018"/>
      <c r="O6018"/>
      <c r="P6018"/>
      <c r="S6018"/>
    </row>
    <row r="6019" spans="1:20" x14ac:dyDescent="0.3">
      <c r="A6019" s="25"/>
      <c r="B6019"/>
      <c r="C6019"/>
      <c r="D6019"/>
      <c r="E6019"/>
      <c r="F6019"/>
      <c r="G6019"/>
      <c r="H6019" s="14"/>
      <c r="I6019" s="14"/>
      <c r="K6019"/>
      <c r="L6019"/>
      <c r="M6019"/>
      <c r="N6019"/>
      <c r="O6019"/>
      <c r="P6019"/>
      <c r="S6019"/>
    </row>
    <row r="6020" spans="1:20" x14ac:dyDescent="0.3">
      <c r="A6020" s="25"/>
      <c r="B6020"/>
      <c r="C6020"/>
      <c r="D6020"/>
      <c r="E6020"/>
      <c r="F6020"/>
      <c r="G6020"/>
      <c r="H6020" s="14"/>
      <c r="I6020" s="14"/>
      <c r="K6020"/>
      <c r="L6020"/>
      <c r="M6020"/>
      <c r="N6020"/>
      <c r="O6020"/>
      <c r="P6020"/>
      <c r="S6020"/>
    </row>
    <row r="6021" spans="1:20" x14ac:dyDescent="0.3">
      <c r="A6021" s="25"/>
      <c r="B6021"/>
      <c r="C6021"/>
      <c r="D6021"/>
      <c r="E6021"/>
      <c r="F6021"/>
      <c r="G6021"/>
      <c r="H6021" s="14"/>
      <c r="I6021" s="14"/>
      <c r="K6021"/>
      <c r="L6021"/>
      <c r="M6021"/>
      <c r="N6021"/>
      <c r="O6021"/>
      <c r="P6021"/>
      <c r="S6021"/>
    </row>
    <row r="6022" spans="1:20" x14ac:dyDescent="0.3">
      <c r="A6022" s="25"/>
      <c r="B6022"/>
      <c r="C6022"/>
      <c r="D6022"/>
      <c r="E6022"/>
      <c r="F6022"/>
      <c r="G6022"/>
      <c r="H6022" s="14"/>
      <c r="I6022" s="14"/>
      <c r="K6022"/>
      <c r="L6022"/>
      <c r="M6022"/>
      <c r="N6022"/>
      <c r="O6022"/>
      <c r="P6022"/>
      <c r="S6022"/>
      <c r="T6022" s="7"/>
    </row>
    <row r="6023" spans="1:20" x14ac:dyDescent="0.3">
      <c r="A6023" s="25"/>
      <c r="B6023"/>
      <c r="C6023"/>
      <c r="D6023"/>
      <c r="E6023"/>
      <c r="F6023"/>
      <c r="G6023"/>
      <c r="H6023" s="14"/>
      <c r="I6023" s="14"/>
      <c r="K6023"/>
      <c r="L6023"/>
      <c r="M6023"/>
      <c r="N6023"/>
      <c r="O6023"/>
      <c r="P6023"/>
      <c r="S6023"/>
    </row>
    <row r="6024" spans="1:20" x14ac:dyDescent="0.3">
      <c r="A6024" s="25"/>
      <c r="B6024"/>
      <c r="C6024"/>
      <c r="D6024"/>
      <c r="E6024"/>
      <c r="F6024"/>
      <c r="G6024"/>
      <c r="H6024" s="26"/>
      <c r="I6024" s="26"/>
      <c r="K6024"/>
      <c r="L6024"/>
      <c r="M6024"/>
      <c r="N6024"/>
      <c r="O6024"/>
      <c r="P6024"/>
      <c r="S6024"/>
    </row>
    <row r="6025" spans="1:20" x14ac:dyDescent="0.3">
      <c r="A6025" s="25"/>
      <c r="B6025"/>
      <c r="C6025"/>
      <c r="D6025"/>
      <c r="E6025"/>
      <c r="F6025"/>
      <c r="G6025"/>
      <c r="H6025" s="26"/>
      <c r="I6025" s="26"/>
      <c r="K6025"/>
      <c r="L6025"/>
      <c r="M6025"/>
      <c r="N6025"/>
      <c r="O6025"/>
      <c r="P6025"/>
      <c r="S6025"/>
    </row>
    <row r="6026" spans="1:20" x14ac:dyDescent="0.3">
      <c r="A6026" s="25"/>
      <c r="B6026"/>
      <c r="C6026"/>
      <c r="D6026"/>
      <c r="E6026"/>
      <c r="F6026"/>
      <c r="G6026"/>
      <c r="H6026" s="26"/>
      <c r="I6026" s="26"/>
      <c r="K6026"/>
      <c r="L6026"/>
      <c r="M6026"/>
      <c r="N6026"/>
      <c r="O6026"/>
      <c r="P6026"/>
      <c r="S6026"/>
    </row>
    <row r="6027" spans="1:20" x14ac:dyDescent="0.3">
      <c r="A6027" s="25"/>
      <c r="B6027"/>
      <c r="C6027"/>
      <c r="D6027"/>
      <c r="E6027"/>
      <c r="F6027"/>
      <c r="G6027"/>
      <c r="H6027" s="26"/>
      <c r="I6027" s="26"/>
      <c r="K6027"/>
      <c r="L6027"/>
      <c r="M6027"/>
      <c r="N6027"/>
      <c r="O6027"/>
      <c r="P6027"/>
      <c r="S6027"/>
    </row>
    <row r="6028" spans="1:20" x14ac:dyDescent="0.3">
      <c r="A6028" s="25"/>
      <c r="B6028"/>
      <c r="C6028"/>
      <c r="D6028"/>
      <c r="E6028"/>
      <c r="F6028"/>
      <c r="G6028"/>
      <c r="H6028" s="26"/>
      <c r="I6028" s="26"/>
      <c r="K6028"/>
      <c r="L6028"/>
      <c r="M6028"/>
      <c r="N6028"/>
      <c r="O6028"/>
      <c r="P6028"/>
      <c r="S6028"/>
    </row>
    <row r="6029" spans="1:20" x14ac:dyDescent="0.3">
      <c r="A6029" s="25"/>
      <c r="B6029"/>
      <c r="C6029"/>
      <c r="D6029"/>
      <c r="E6029"/>
      <c r="F6029"/>
      <c r="G6029"/>
      <c r="H6029" s="26"/>
      <c r="I6029" s="26"/>
      <c r="K6029"/>
      <c r="L6029"/>
      <c r="M6029"/>
      <c r="N6029"/>
      <c r="O6029"/>
      <c r="P6029"/>
      <c r="S6029"/>
    </row>
    <row r="6030" spans="1:20" x14ac:dyDescent="0.3">
      <c r="A6030" s="25"/>
      <c r="B6030"/>
      <c r="C6030"/>
      <c r="D6030"/>
      <c r="E6030"/>
      <c r="F6030"/>
      <c r="G6030"/>
      <c r="H6030" s="14"/>
      <c r="I6030" s="26"/>
      <c r="K6030"/>
      <c r="L6030"/>
      <c r="M6030"/>
      <c r="N6030"/>
      <c r="O6030"/>
      <c r="P6030"/>
      <c r="S6030"/>
    </row>
    <row r="6031" spans="1:20" x14ac:dyDescent="0.3">
      <c r="A6031" s="25"/>
      <c r="B6031"/>
      <c r="C6031"/>
      <c r="D6031"/>
      <c r="E6031"/>
      <c r="F6031"/>
      <c r="G6031"/>
      <c r="H6031" s="14"/>
      <c r="I6031" s="26"/>
      <c r="K6031"/>
      <c r="L6031"/>
      <c r="M6031"/>
      <c r="N6031"/>
      <c r="O6031"/>
      <c r="P6031"/>
      <c r="S6031"/>
      <c r="T6031" s="7"/>
    </row>
    <row r="6032" spans="1:20" x14ac:dyDescent="0.3">
      <c r="A6032" s="25"/>
      <c r="B6032"/>
      <c r="C6032"/>
      <c r="D6032"/>
      <c r="E6032"/>
      <c r="F6032"/>
      <c r="G6032"/>
      <c r="H6032" s="14"/>
      <c r="I6032" s="26"/>
      <c r="K6032"/>
      <c r="L6032"/>
      <c r="M6032"/>
      <c r="N6032"/>
      <c r="O6032"/>
      <c r="P6032"/>
      <c r="S6032"/>
    </row>
    <row r="6033" spans="1:19" x14ac:dyDescent="0.3">
      <c r="A6033" s="25"/>
      <c r="B6033"/>
      <c r="C6033"/>
      <c r="D6033"/>
      <c r="E6033"/>
      <c r="F6033"/>
      <c r="G6033"/>
      <c r="H6033"/>
      <c r="I6033" s="26"/>
      <c r="K6033"/>
      <c r="L6033"/>
      <c r="M6033"/>
      <c r="N6033"/>
      <c r="O6033"/>
      <c r="P6033"/>
      <c r="S6033"/>
    </row>
    <row r="6034" spans="1:19" x14ac:dyDescent="0.3">
      <c r="A6034" s="25"/>
      <c r="B6034"/>
      <c r="C6034"/>
      <c r="D6034"/>
      <c r="E6034"/>
      <c r="F6034"/>
      <c r="G6034"/>
      <c r="H6034"/>
      <c r="I6034" s="26"/>
      <c r="K6034"/>
      <c r="L6034"/>
      <c r="M6034"/>
      <c r="N6034"/>
      <c r="O6034"/>
      <c r="P6034"/>
      <c r="S6034"/>
    </row>
    <row r="6035" spans="1:19" x14ac:dyDescent="0.3">
      <c r="A6035" s="25"/>
      <c r="B6035"/>
      <c r="C6035"/>
      <c r="D6035"/>
      <c r="E6035"/>
      <c r="F6035"/>
      <c r="G6035"/>
      <c r="H6035" s="14"/>
      <c r="I6035" s="26"/>
      <c r="K6035"/>
      <c r="L6035"/>
      <c r="M6035"/>
      <c r="N6035"/>
      <c r="O6035"/>
      <c r="P6035"/>
      <c r="S6035"/>
    </row>
    <row r="6036" spans="1:19" x14ac:dyDescent="0.3">
      <c r="A6036" s="25"/>
      <c r="B6036"/>
      <c r="C6036"/>
      <c r="D6036"/>
      <c r="E6036"/>
      <c r="F6036"/>
      <c r="G6036"/>
      <c r="H6036" s="26"/>
      <c r="I6036" s="26"/>
      <c r="K6036"/>
      <c r="L6036"/>
      <c r="M6036"/>
      <c r="N6036"/>
      <c r="O6036"/>
      <c r="P6036"/>
      <c r="S6036"/>
    </row>
    <row r="6037" spans="1:19" x14ac:dyDescent="0.3">
      <c r="A6037" s="25"/>
      <c r="B6037"/>
      <c r="C6037"/>
      <c r="D6037"/>
      <c r="E6037"/>
      <c r="F6037"/>
      <c r="G6037"/>
      <c r="H6037" s="26"/>
      <c r="I6037" s="26"/>
      <c r="K6037"/>
      <c r="L6037"/>
      <c r="M6037"/>
      <c r="N6037"/>
      <c r="O6037"/>
      <c r="P6037"/>
      <c r="S6037"/>
    </row>
    <row r="6038" spans="1:19" x14ac:dyDescent="0.3">
      <c r="A6038" s="25"/>
      <c r="B6038"/>
      <c r="C6038"/>
      <c r="D6038"/>
      <c r="E6038"/>
      <c r="F6038"/>
      <c r="G6038"/>
      <c r="H6038" s="26"/>
      <c r="I6038" s="26"/>
      <c r="K6038"/>
      <c r="L6038"/>
      <c r="M6038"/>
      <c r="N6038"/>
      <c r="O6038"/>
      <c r="P6038"/>
      <c r="S6038"/>
    </row>
    <row r="6039" spans="1:19" x14ac:dyDescent="0.3">
      <c r="A6039" s="25"/>
      <c r="B6039"/>
      <c r="C6039"/>
      <c r="D6039"/>
      <c r="E6039"/>
      <c r="F6039"/>
      <c r="G6039"/>
      <c r="H6039" s="26"/>
      <c r="I6039" s="26"/>
      <c r="K6039"/>
      <c r="L6039"/>
      <c r="M6039"/>
      <c r="N6039"/>
      <c r="O6039"/>
      <c r="P6039"/>
      <c r="S6039"/>
    </row>
    <row r="6040" spans="1:19" x14ac:dyDescent="0.3">
      <c r="A6040" s="25"/>
      <c r="B6040"/>
      <c r="C6040"/>
      <c r="D6040"/>
      <c r="E6040"/>
      <c r="F6040"/>
      <c r="G6040"/>
      <c r="H6040" s="26"/>
      <c r="I6040" s="26"/>
      <c r="K6040"/>
      <c r="L6040"/>
      <c r="M6040"/>
      <c r="N6040"/>
      <c r="O6040"/>
      <c r="P6040"/>
      <c r="S6040"/>
    </row>
    <row r="6041" spans="1:19" x14ac:dyDescent="0.3">
      <c r="A6041" s="25"/>
      <c r="B6041"/>
      <c r="C6041"/>
      <c r="D6041"/>
      <c r="E6041"/>
      <c r="F6041"/>
      <c r="G6041"/>
      <c r="H6041" s="26"/>
      <c r="I6041" s="26"/>
      <c r="K6041"/>
      <c r="L6041"/>
      <c r="M6041"/>
      <c r="N6041"/>
      <c r="O6041"/>
      <c r="P6041"/>
      <c r="S6041"/>
    </row>
    <row r="6042" spans="1:19" x14ac:dyDescent="0.3">
      <c r="A6042" s="25"/>
      <c r="B6042"/>
      <c r="C6042"/>
      <c r="D6042"/>
      <c r="E6042"/>
      <c r="F6042"/>
      <c r="G6042"/>
      <c r="H6042" s="14"/>
      <c r="I6042" s="14"/>
      <c r="K6042"/>
      <c r="L6042"/>
      <c r="M6042"/>
      <c r="N6042"/>
      <c r="O6042"/>
      <c r="P6042"/>
      <c r="S6042"/>
    </row>
    <row r="6043" spans="1:19" x14ac:dyDescent="0.3">
      <c r="A6043" s="25"/>
      <c r="B6043"/>
      <c r="C6043"/>
      <c r="D6043"/>
      <c r="E6043"/>
      <c r="F6043"/>
      <c r="G6043"/>
      <c r="H6043"/>
      <c r="I6043"/>
      <c r="K6043"/>
      <c r="L6043"/>
      <c r="M6043"/>
      <c r="N6043"/>
      <c r="O6043"/>
      <c r="P6043"/>
      <c r="S6043"/>
    </row>
    <row r="6044" spans="1:19" x14ac:dyDescent="0.3">
      <c r="A6044" s="25"/>
      <c r="B6044"/>
      <c r="C6044"/>
      <c r="D6044"/>
      <c r="E6044"/>
      <c r="F6044"/>
      <c r="G6044"/>
      <c r="H6044"/>
      <c r="I6044"/>
      <c r="K6044"/>
      <c r="L6044"/>
      <c r="M6044"/>
      <c r="N6044"/>
      <c r="O6044"/>
      <c r="P6044"/>
      <c r="S6044"/>
    </row>
    <row r="6045" spans="1:19" x14ac:dyDescent="0.3">
      <c r="A6045" s="25"/>
      <c r="B6045"/>
      <c r="C6045"/>
      <c r="D6045"/>
      <c r="E6045"/>
      <c r="F6045"/>
      <c r="G6045"/>
      <c r="H6045" s="26"/>
      <c r="I6045" s="26"/>
      <c r="K6045"/>
      <c r="L6045"/>
      <c r="M6045"/>
      <c r="N6045"/>
      <c r="O6045"/>
      <c r="P6045"/>
      <c r="S6045"/>
    </row>
    <row r="6046" spans="1:19" x14ac:dyDescent="0.3">
      <c r="A6046" s="25"/>
      <c r="B6046"/>
      <c r="C6046"/>
      <c r="D6046"/>
      <c r="E6046"/>
      <c r="F6046"/>
      <c r="G6046"/>
      <c r="H6046" s="26"/>
      <c r="I6046" s="26"/>
      <c r="K6046"/>
      <c r="L6046"/>
      <c r="M6046"/>
      <c r="N6046"/>
      <c r="O6046"/>
      <c r="P6046"/>
      <c r="S6046"/>
    </row>
    <row r="6047" spans="1:19" x14ac:dyDescent="0.3">
      <c r="A6047" s="25"/>
      <c r="B6047"/>
      <c r="C6047"/>
      <c r="D6047"/>
      <c r="E6047"/>
      <c r="F6047"/>
      <c r="G6047"/>
      <c r="H6047" s="26"/>
      <c r="I6047" s="26"/>
      <c r="K6047"/>
      <c r="L6047"/>
      <c r="M6047"/>
      <c r="N6047"/>
      <c r="O6047"/>
      <c r="P6047"/>
      <c r="S6047"/>
    </row>
    <row r="6048" spans="1:19" x14ac:dyDescent="0.3">
      <c r="A6048" s="25"/>
      <c r="B6048"/>
      <c r="C6048"/>
      <c r="D6048"/>
      <c r="E6048"/>
      <c r="F6048"/>
      <c r="G6048"/>
      <c r="H6048" s="26"/>
      <c r="I6048" s="26"/>
      <c r="K6048"/>
      <c r="L6048"/>
      <c r="M6048"/>
      <c r="N6048"/>
      <c r="O6048"/>
      <c r="P6048"/>
      <c r="S6048"/>
    </row>
    <row r="6049" spans="1:20" x14ac:dyDescent="0.3">
      <c r="A6049" s="25"/>
      <c r="B6049"/>
      <c r="C6049"/>
      <c r="D6049"/>
      <c r="E6049"/>
      <c r="F6049"/>
      <c r="G6049"/>
      <c r="H6049" s="26"/>
      <c r="I6049" s="26"/>
      <c r="K6049"/>
      <c r="L6049"/>
      <c r="M6049"/>
      <c r="N6049"/>
      <c r="O6049"/>
      <c r="P6049"/>
      <c r="S6049"/>
    </row>
    <row r="6050" spans="1:20" x14ac:dyDescent="0.3">
      <c r="A6050" s="25"/>
      <c r="B6050"/>
      <c r="C6050"/>
      <c r="D6050"/>
      <c r="E6050"/>
      <c r="F6050"/>
      <c r="G6050"/>
      <c r="H6050" s="26"/>
      <c r="I6050" s="26"/>
      <c r="K6050"/>
      <c r="L6050"/>
      <c r="M6050"/>
      <c r="N6050"/>
      <c r="O6050"/>
      <c r="P6050"/>
      <c r="S6050"/>
    </row>
    <row r="6051" spans="1:20" x14ac:dyDescent="0.3">
      <c r="A6051" s="25"/>
      <c r="B6051"/>
      <c r="C6051"/>
      <c r="D6051"/>
      <c r="E6051"/>
      <c r="F6051"/>
      <c r="G6051"/>
      <c r="H6051"/>
      <c r="I6051"/>
      <c r="K6051"/>
      <c r="L6051"/>
      <c r="M6051"/>
      <c r="N6051"/>
      <c r="O6051"/>
      <c r="P6051"/>
      <c r="S6051"/>
    </row>
    <row r="6052" spans="1:20" x14ac:dyDescent="0.3">
      <c r="A6052" s="25"/>
      <c r="B6052"/>
      <c r="C6052"/>
      <c r="D6052"/>
      <c r="E6052"/>
      <c r="F6052"/>
      <c r="G6052"/>
      <c r="H6052" s="14"/>
      <c r="I6052" s="14"/>
      <c r="K6052"/>
      <c r="L6052"/>
      <c r="M6052"/>
      <c r="N6052"/>
      <c r="O6052"/>
      <c r="P6052"/>
      <c r="S6052"/>
    </row>
    <row r="6053" spans="1:20" x14ac:dyDescent="0.3">
      <c r="A6053" s="25"/>
      <c r="B6053"/>
      <c r="C6053"/>
      <c r="D6053"/>
      <c r="E6053"/>
      <c r="F6053"/>
      <c r="G6053"/>
      <c r="H6053"/>
      <c r="I6053"/>
      <c r="K6053"/>
      <c r="L6053"/>
      <c r="M6053"/>
      <c r="N6053"/>
      <c r="O6053"/>
      <c r="P6053"/>
      <c r="S6053"/>
    </row>
    <row r="6054" spans="1:20" x14ac:dyDescent="0.3">
      <c r="A6054" s="25"/>
      <c r="B6054"/>
      <c r="C6054"/>
      <c r="D6054"/>
      <c r="E6054"/>
      <c r="F6054"/>
      <c r="G6054"/>
      <c r="H6054" s="26"/>
      <c r="I6054" s="26"/>
      <c r="K6054"/>
      <c r="L6054"/>
      <c r="M6054"/>
      <c r="N6054"/>
      <c r="O6054"/>
      <c r="P6054"/>
      <c r="S6054"/>
    </row>
    <row r="6055" spans="1:20" x14ac:dyDescent="0.3">
      <c r="A6055" s="25"/>
      <c r="B6055"/>
      <c r="C6055"/>
      <c r="D6055"/>
      <c r="E6055"/>
      <c r="F6055"/>
      <c r="G6055"/>
      <c r="H6055" s="26"/>
      <c r="I6055" s="26"/>
      <c r="K6055"/>
      <c r="L6055"/>
      <c r="M6055"/>
      <c r="N6055"/>
      <c r="O6055"/>
      <c r="P6055"/>
      <c r="S6055"/>
    </row>
    <row r="6056" spans="1:20" x14ac:dyDescent="0.3">
      <c r="A6056" s="25"/>
      <c r="B6056"/>
      <c r="C6056"/>
      <c r="D6056"/>
      <c r="E6056"/>
      <c r="F6056"/>
      <c r="G6056"/>
      <c r="H6056" s="26"/>
      <c r="I6056" s="26"/>
      <c r="K6056"/>
      <c r="L6056"/>
      <c r="M6056"/>
      <c r="N6056"/>
      <c r="O6056"/>
      <c r="P6056"/>
      <c r="S6056"/>
    </row>
    <row r="6057" spans="1:20" x14ac:dyDescent="0.3">
      <c r="A6057" s="25"/>
      <c r="B6057"/>
      <c r="C6057"/>
      <c r="D6057"/>
      <c r="E6057"/>
      <c r="F6057"/>
      <c r="G6057"/>
      <c r="H6057" s="26"/>
      <c r="I6057" s="26"/>
      <c r="K6057"/>
      <c r="L6057"/>
      <c r="M6057"/>
      <c r="N6057"/>
      <c r="O6057"/>
      <c r="P6057"/>
      <c r="S6057"/>
    </row>
    <row r="6058" spans="1:20" x14ac:dyDescent="0.3">
      <c r="A6058" s="25"/>
      <c r="B6058"/>
      <c r="C6058"/>
      <c r="D6058"/>
      <c r="E6058"/>
      <c r="F6058"/>
      <c r="G6058"/>
      <c r="H6058" s="26"/>
      <c r="I6058" s="26"/>
      <c r="K6058"/>
      <c r="L6058"/>
      <c r="M6058"/>
      <c r="N6058"/>
      <c r="O6058"/>
      <c r="P6058"/>
      <c r="S6058"/>
    </row>
    <row r="6059" spans="1:20" x14ac:dyDescent="0.3">
      <c r="A6059" s="25"/>
      <c r="B6059"/>
      <c r="C6059"/>
      <c r="D6059"/>
      <c r="E6059"/>
      <c r="F6059"/>
      <c r="G6059"/>
      <c r="H6059" s="26"/>
      <c r="I6059" s="26"/>
      <c r="K6059"/>
      <c r="L6059"/>
      <c r="M6059"/>
      <c r="N6059"/>
      <c r="O6059"/>
      <c r="P6059"/>
      <c r="S6059"/>
    </row>
    <row r="6060" spans="1:20" x14ac:dyDescent="0.3">
      <c r="A6060" s="25"/>
      <c r="B6060"/>
      <c r="C6060"/>
      <c r="D6060"/>
      <c r="E6060"/>
      <c r="F6060"/>
      <c r="G6060"/>
      <c r="H6060" s="14"/>
      <c r="I6060" s="26"/>
      <c r="K6060"/>
      <c r="L6060"/>
      <c r="M6060"/>
      <c r="N6060"/>
      <c r="O6060"/>
      <c r="P6060"/>
      <c r="S6060"/>
    </row>
    <row r="6061" spans="1:20" x14ac:dyDescent="0.3">
      <c r="A6061" s="25"/>
      <c r="B6061"/>
      <c r="C6061"/>
      <c r="D6061"/>
      <c r="E6061"/>
      <c r="F6061"/>
      <c r="G6061"/>
      <c r="H6061" s="14"/>
      <c r="I6061" s="26"/>
      <c r="K6061"/>
      <c r="L6061"/>
      <c r="M6061"/>
      <c r="N6061"/>
      <c r="O6061"/>
      <c r="P6061"/>
      <c r="S6061"/>
      <c r="T6061" s="7"/>
    </row>
    <row r="6062" spans="1:20" x14ac:dyDescent="0.3">
      <c r="A6062" s="25"/>
      <c r="B6062"/>
      <c r="C6062"/>
      <c r="D6062"/>
      <c r="E6062"/>
      <c r="F6062"/>
      <c r="G6062"/>
      <c r="H6062" s="14"/>
      <c r="I6062" s="26"/>
      <c r="K6062"/>
      <c r="L6062"/>
      <c r="M6062"/>
      <c r="N6062"/>
      <c r="O6062"/>
      <c r="P6062"/>
      <c r="S6062"/>
      <c r="T6062" s="7"/>
    </row>
    <row r="6063" spans="1:20" x14ac:dyDescent="0.3">
      <c r="A6063" s="25"/>
      <c r="B6063"/>
      <c r="C6063"/>
      <c r="D6063"/>
      <c r="E6063"/>
      <c r="F6063"/>
      <c r="G6063"/>
      <c r="H6063" s="14"/>
      <c r="I6063" s="26"/>
      <c r="K6063"/>
      <c r="L6063"/>
      <c r="M6063"/>
      <c r="N6063"/>
      <c r="O6063"/>
      <c r="P6063"/>
      <c r="S6063"/>
    </row>
    <row r="6064" spans="1:20" x14ac:dyDescent="0.3">
      <c r="A6064" s="25"/>
      <c r="B6064"/>
      <c r="C6064"/>
      <c r="D6064"/>
      <c r="E6064"/>
      <c r="F6064"/>
      <c r="G6064"/>
      <c r="H6064" s="14"/>
      <c r="I6064" s="26"/>
      <c r="K6064"/>
      <c r="L6064"/>
      <c r="M6064"/>
      <c r="N6064"/>
      <c r="O6064"/>
      <c r="P6064"/>
      <c r="S6064"/>
    </row>
    <row r="6065" spans="1:19" x14ac:dyDescent="0.3">
      <c r="A6065" s="25"/>
      <c r="B6065"/>
      <c r="C6065"/>
      <c r="D6065"/>
      <c r="E6065"/>
      <c r="F6065"/>
      <c r="G6065"/>
      <c r="H6065" s="14"/>
      <c r="I6065" s="26"/>
      <c r="K6065"/>
      <c r="L6065"/>
      <c r="M6065"/>
      <c r="N6065"/>
      <c r="O6065"/>
      <c r="P6065"/>
      <c r="S6065"/>
    </row>
    <row r="6066" spans="1:19" x14ac:dyDescent="0.3">
      <c r="A6066" s="25"/>
      <c r="B6066"/>
      <c r="C6066"/>
      <c r="D6066"/>
      <c r="E6066"/>
      <c r="F6066"/>
      <c r="G6066"/>
      <c r="H6066"/>
      <c r="I6066"/>
      <c r="K6066"/>
      <c r="L6066"/>
      <c r="M6066"/>
      <c r="N6066"/>
      <c r="O6066"/>
      <c r="P6066"/>
      <c r="S6066"/>
    </row>
    <row r="6067" spans="1:19" x14ac:dyDescent="0.3">
      <c r="A6067" s="25"/>
      <c r="B6067"/>
      <c r="C6067"/>
      <c r="D6067"/>
      <c r="E6067"/>
      <c r="F6067"/>
      <c r="G6067"/>
      <c r="H6067"/>
      <c r="I6067"/>
      <c r="K6067"/>
      <c r="L6067"/>
      <c r="M6067"/>
      <c r="N6067"/>
      <c r="O6067"/>
      <c r="P6067"/>
      <c r="S6067"/>
    </row>
    <row r="6068" spans="1:19" x14ac:dyDescent="0.3">
      <c r="A6068" s="25"/>
      <c r="B6068"/>
      <c r="C6068"/>
      <c r="D6068"/>
      <c r="E6068"/>
      <c r="F6068"/>
      <c r="G6068"/>
      <c r="H6068" s="14"/>
      <c r="I6068" s="14"/>
      <c r="K6068"/>
      <c r="L6068"/>
      <c r="M6068"/>
      <c r="N6068"/>
      <c r="O6068"/>
      <c r="P6068"/>
      <c r="S6068"/>
    </row>
    <row r="6069" spans="1:19" x14ac:dyDescent="0.3">
      <c r="A6069" s="25"/>
      <c r="B6069"/>
      <c r="C6069"/>
      <c r="D6069"/>
      <c r="E6069"/>
      <c r="F6069"/>
      <c r="G6069"/>
      <c r="H6069" s="14"/>
      <c r="I6069" s="14"/>
      <c r="K6069"/>
      <c r="L6069"/>
      <c r="M6069"/>
      <c r="N6069"/>
      <c r="O6069"/>
      <c r="P6069"/>
      <c r="S6069"/>
    </row>
    <row r="6070" spans="1:19" x14ac:dyDescent="0.3">
      <c r="A6070" s="25"/>
      <c r="B6070"/>
      <c r="C6070"/>
      <c r="D6070"/>
      <c r="E6070"/>
      <c r="F6070"/>
      <c r="G6070"/>
      <c r="H6070" s="14"/>
      <c r="I6070" s="14"/>
      <c r="K6070"/>
      <c r="L6070"/>
      <c r="M6070"/>
      <c r="N6070"/>
      <c r="O6070"/>
      <c r="P6070"/>
      <c r="S6070"/>
    </row>
    <row r="6071" spans="1:19" x14ac:dyDescent="0.3">
      <c r="A6071" s="25"/>
      <c r="B6071"/>
      <c r="C6071"/>
      <c r="D6071"/>
      <c r="E6071"/>
      <c r="F6071"/>
      <c r="G6071"/>
      <c r="H6071" s="14"/>
      <c r="I6071" s="14"/>
      <c r="K6071"/>
      <c r="L6071"/>
      <c r="M6071"/>
      <c r="N6071"/>
      <c r="O6071"/>
      <c r="P6071"/>
      <c r="S6071"/>
    </row>
    <row r="6072" spans="1:19" x14ac:dyDescent="0.3">
      <c r="A6072" s="25"/>
      <c r="B6072"/>
      <c r="C6072"/>
      <c r="D6072"/>
      <c r="E6072"/>
      <c r="F6072"/>
      <c r="G6072"/>
      <c r="H6072" s="26"/>
      <c r="I6072" s="26"/>
      <c r="K6072"/>
      <c r="L6072"/>
      <c r="M6072"/>
      <c r="N6072"/>
      <c r="O6072"/>
      <c r="P6072"/>
      <c r="S6072"/>
    </row>
    <row r="6073" spans="1:19" x14ac:dyDescent="0.3">
      <c r="A6073" s="25"/>
      <c r="B6073"/>
      <c r="C6073"/>
      <c r="D6073"/>
      <c r="E6073"/>
      <c r="F6073"/>
      <c r="G6073"/>
      <c r="H6073" s="26"/>
      <c r="I6073" s="26"/>
      <c r="K6073"/>
      <c r="L6073"/>
      <c r="M6073"/>
      <c r="N6073"/>
      <c r="O6073"/>
      <c r="P6073"/>
      <c r="S6073"/>
    </row>
    <row r="6074" spans="1:19" x14ac:dyDescent="0.3">
      <c r="A6074" s="25"/>
      <c r="B6074"/>
      <c r="C6074"/>
      <c r="D6074"/>
      <c r="E6074"/>
      <c r="F6074"/>
      <c r="G6074"/>
      <c r="H6074" s="26"/>
      <c r="I6074" s="26"/>
      <c r="K6074"/>
      <c r="L6074"/>
      <c r="M6074"/>
      <c r="N6074"/>
      <c r="O6074"/>
      <c r="P6074"/>
      <c r="S6074"/>
    </row>
    <row r="6075" spans="1:19" x14ac:dyDescent="0.3">
      <c r="A6075" s="25"/>
      <c r="B6075"/>
      <c r="C6075"/>
      <c r="D6075"/>
      <c r="E6075"/>
      <c r="F6075"/>
      <c r="G6075"/>
      <c r="H6075" s="26"/>
      <c r="I6075" s="26"/>
      <c r="K6075"/>
      <c r="L6075"/>
      <c r="M6075"/>
      <c r="N6075"/>
      <c r="O6075"/>
      <c r="P6075"/>
      <c r="S6075"/>
    </row>
    <row r="6076" spans="1:19" x14ac:dyDescent="0.3">
      <c r="A6076" s="25"/>
      <c r="B6076"/>
      <c r="C6076"/>
      <c r="D6076"/>
      <c r="E6076"/>
      <c r="F6076"/>
      <c r="G6076"/>
      <c r="H6076" s="26"/>
      <c r="I6076" s="26"/>
      <c r="K6076"/>
      <c r="L6076"/>
      <c r="M6076"/>
      <c r="N6076"/>
      <c r="O6076"/>
      <c r="P6076"/>
      <c r="S6076"/>
    </row>
    <row r="6077" spans="1:19" x14ac:dyDescent="0.3">
      <c r="A6077" s="25"/>
      <c r="B6077"/>
      <c r="C6077"/>
      <c r="D6077"/>
      <c r="E6077"/>
      <c r="F6077"/>
      <c r="G6077"/>
      <c r="H6077" s="26"/>
      <c r="I6077" s="26"/>
      <c r="K6077"/>
      <c r="L6077"/>
      <c r="M6077"/>
      <c r="N6077"/>
      <c r="O6077"/>
      <c r="P6077"/>
      <c r="S6077"/>
    </row>
    <row r="6078" spans="1:19" x14ac:dyDescent="0.3">
      <c r="A6078" s="25"/>
      <c r="B6078"/>
      <c r="C6078"/>
      <c r="D6078"/>
      <c r="E6078"/>
      <c r="F6078"/>
      <c r="G6078"/>
      <c r="H6078" s="26"/>
      <c r="I6078" s="14"/>
      <c r="K6078"/>
      <c r="L6078"/>
      <c r="M6078"/>
      <c r="N6078"/>
      <c r="O6078"/>
      <c r="P6078"/>
      <c r="S6078"/>
    </row>
    <row r="6079" spans="1:19" x14ac:dyDescent="0.3">
      <c r="A6079" s="25"/>
      <c r="B6079"/>
      <c r="C6079"/>
      <c r="D6079"/>
      <c r="E6079"/>
      <c r="F6079"/>
      <c r="G6079"/>
      <c r="H6079" s="26"/>
      <c r="I6079" s="14"/>
      <c r="K6079"/>
      <c r="L6079"/>
      <c r="M6079"/>
      <c r="N6079"/>
      <c r="O6079"/>
      <c r="P6079"/>
      <c r="S6079"/>
    </row>
    <row r="6080" spans="1:19" x14ac:dyDescent="0.3">
      <c r="A6080" s="25"/>
      <c r="B6080"/>
      <c r="C6080"/>
      <c r="D6080"/>
      <c r="E6080"/>
      <c r="F6080"/>
      <c r="G6080"/>
      <c r="H6080" s="26"/>
      <c r="I6080" s="14"/>
      <c r="K6080"/>
      <c r="L6080"/>
      <c r="M6080"/>
      <c r="N6080"/>
      <c r="O6080"/>
      <c r="P6080"/>
      <c r="S6080"/>
    </row>
    <row r="6081" spans="1:20" x14ac:dyDescent="0.3">
      <c r="A6081" s="25"/>
      <c r="B6081"/>
      <c r="C6081"/>
      <c r="D6081"/>
      <c r="E6081"/>
      <c r="F6081"/>
      <c r="G6081"/>
      <c r="H6081" s="26"/>
      <c r="I6081" s="14"/>
      <c r="K6081"/>
      <c r="L6081"/>
      <c r="M6081"/>
      <c r="N6081"/>
      <c r="O6081"/>
      <c r="P6081"/>
      <c r="S6081"/>
    </row>
    <row r="6082" spans="1:20" x14ac:dyDescent="0.3">
      <c r="A6082" s="25"/>
      <c r="B6082"/>
      <c r="C6082"/>
      <c r="D6082"/>
      <c r="E6082"/>
      <c r="F6082"/>
      <c r="G6082"/>
      <c r="H6082" s="26"/>
      <c r="I6082" s="14"/>
      <c r="K6082"/>
      <c r="L6082"/>
      <c r="M6082"/>
      <c r="N6082"/>
      <c r="O6082"/>
      <c r="P6082"/>
      <c r="S6082"/>
    </row>
    <row r="6083" spans="1:20" x14ac:dyDescent="0.3">
      <c r="A6083" s="25"/>
      <c r="B6083"/>
      <c r="C6083"/>
      <c r="D6083"/>
      <c r="E6083"/>
      <c r="F6083"/>
      <c r="G6083"/>
      <c r="H6083" s="26"/>
      <c r="I6083" s="26"/>
      <c r="K6083"/>
      <c r="L6083"/>
      <c r="M6083"/>
      <c r="N6083"/>
      <c r="O6083"/>
      <c r="P6083"/>
      <c r="S6083"/>
    </row>
    <row r="6084" spans="1:20" x14ac:dyDescent="0.3">
      <c r="A6084" s="25"/>
      <c r="B6084"/>
      <c r="C6084"/>
      <c r="D6084"/>
      <c r="E6084"/>
      <c r="F6084"/>
      <c r="G6084"/>
      <c r="H6084" s="26"/>
      <c r="I6084" s="26"/>
      <c r="K6084"/>
      <c r="L6084"/>
      <c r="M6084"/>
      <c r="N6084"/>
      <c r="O6084"/>
      <c r="P6084"/>
      <c r="S6084"/>
    </row>
    <row r="6085" spans="1:20" x14ac:dyDescent="0.3">
      <c r="A6085" s="25"/>
      <c r="B6085"/>
      <c r="C6085"/>
      <c r="D6085"/>
      <c r="E6085"/>
      <c r="F6085"/>
      <c r="G6085"/>
      <c r="H6085" s="26"/>
      <c r="I6085" s="26"/>
      <c r="K6085"/>
      <c r="L6085"/>
      <c r="M6085"/>
      <c r="N6085"/>
      <c r="O6085"/>
      <c r="P6085"/>
      <c r="S6085"/>
    </row>
    <row r="6086" spans="1:20" x14ac:dyDescent="0.3">
      <c r="A6086" s="25"/>
      <c r="B6086"/>
      <c r="C6086"/>
      <c r="D6086"/>
      <c r="E6086"/>
      <c r="F6086"/>
      <c r="G6086"/>
      <c r="H6086" s="14"/>
      <c r="I6086" s="26"/>
      <c r="K6086"/>
      <c r="L6086"/>
      <c r="M6086"/>
      <c r="N6086"/>
      <c r="O6086"/>
      <c r="P6086"/>
      <c r="S6086"/>
    </row>
    <row r="6087" spans="1:20" x14ac:dyDescent="0.3">
      <c r="A6087" s="25"/>
      <c r="B6087"/>
      <c r="C6087"/>
      <c r="D6087"/>
      <c r="E6087"/>
      <c r="F6087"/>
      <c r="G6087"/>
      <c r="H6087"/>
      <c r="I6087" s="26"/>
      <c r="K6087"/>
      <c r="L6087"/>
      <c r="M6087"/>
      <c r="N6087"/>
      <c r="O6087"/>
      <c r="P6087"/>
      <c r="S6087"/>
    </row>
    <row r="6088" spans="1:20" x14ac:dyDescent="0.3">
      <c r="A6088" s="25"/>
      <c r="B6088"/>
      <c r="C6088"/>
      <c r="D6088"/>
      <c r="E6088"/>
      <c r="F6088"/>
      <c r="G6088"/>
      <c r="H6088"/>
      <c r="I6088" s="26"/>
      <c r="K6088"/>
      <c r="L6088"/>
      <c r="M6088"/>
      <c r="N6088"/>
      <c r="O6088"/>
      <c r="P6088"/>
      <c r="S6088"/>
    </row>
    <row r="6089" spans="1:20" x14ac:dyDescent="0.3">
      <c r="A6089" s="25"/>
      <c r="B6089"/>
      <c r="C6089"/>
      <c r="D6089"/>
      <c r="E6089"/>
      <c r="F6089"/>
      <c r="G6089"/>
      <c r="H6089"/>
      <c r="I6089"/>
      <c r="K6089"/>
      <c r="L6089"/>
      <c r="M6089"/>
      <c r="N6089"/>
      <c r="O6089"/>
      <c r="P6089"/>
      <c r="S6089"/>
    </row>
    <row r="6090" spans="1:20" x14ac:dyDescent="0.3">
      <c r="A6090" s="25"/>
      <c r="B6090"/>
      <c r="C6090"/>
      <c r="D6090"/>
      <c r="E6090"/>
      <c r="F6090"/>
      <c r="G6090"/>
      <c r="H6090"/>
      <c r="I6090"/>
      <c r="K6090"/>
      <c r="L6090"/>
      <c r="M6090"/>
      <c r="N6090"/>
      <c r="O6090"/>
      <c r="P6090"/>
      <c r="S6090"/>
    </row>
    <row r="6091" spans="1:20" x14ac:dyDescent="0.3">
      <c r="A6091" s="25"/>
      <c r="B6091"/>
      <c r="C6091"/>
      <c r="D6091"/>
      <c r="E6091"/>
      <c r="F6091"/>
      <c r="G6091"/>
      <c r="H6091"/>
      <c r="I6091"/>
      <c r="K6091"/>
      <c r="L6091"/>
      <c r="M6091"/>
      <c r="N6091"/>
      <c r="O6091"/>
      <c r="P6091"/>
      <c r="S6091"/>
    </row>
    <row r="6092" spans="1:20" x14ac:dyDescent="0.3">
      <c r="A6092" s="25"/>
      <c r="B6092"/>
      <c r="C6092"/>
      <c r="D6092"/>
      <c r="E6092"/>
      <c r="F6092"/>
      <c r="G6092"/>
      <c r="H6092" s="26"/>
      <c r="I6092" s="26"/>
      <c r="K6092"/>
      <c r="L6092"/>
      <c r="M6092"/>
      <c r="N6092"/>
      <c r="O6092"/>
      <c r="P6092"/>
      <c r="S6092"/>
      <c r="T6092" s="7"/>
    </row>
    <row r="6093" spans="1:20" x14ac:dyDescent="0.3">
      <c r="A6093" s="25"/>
      <c r="B6093"/>
      <c r="C6093"/>
      <c r="D6093"/>
      <c r="E6093"/>
      <c r="F6093"/>
      <c r="G6093"/>
      <c r="H6093" s="26"/>
      <c r="I6093" s="26"/>
      <c r="K6093"/>
      <c r="L6093"/>
      <c r="M6093"/>
      <c r="N6093"/>
      <c r="O6093"/>
      <c r="P6093"/>
      <c r="S6093"/>
    </row>
    <row r="6094" spans="1:20" x14ac:dyDescent="0.3">
      <c r="A6094" s="25"/>
      <c r="B6094"/>
      <c r="C6094"/>
      <c r="D6094"/>
      <c r="E6094"/>
      <c r="F6094"/>
      <c r="G6094"/>
      <c r="H6094" s="26"/>
      <c r="I6094" s="26"/>
      <c r="K6094"/>
      <c r="L6094"/>
      <c r="M6094"/>
      <c r="N6094"/>
      <c r="O6094"/>
      <c r="P6094"/>
      <c r="S6094"/>
    </row>
    <row r="6095" spans="1:20" x14ac:dyDescent="0.3">
      <c r="A6095" s="25"/>
      <c r="B6095"/>
      <c r="C6095"/>
      <c r="D6095"/>
      <c r="E6095"/>
      <c r="F6095"/>
      <c r="G6095"/>
      <c r="H6095" s="14"/>
      <c r="I6095" s="14"/>
      <c r="K6095"/>
      <c r="L6095"/>
      <c r="M6095"/>
      <c r="N6095"/>
      <c r="O6095"/>
      <c r="P6095"/>
      <c r="S6095"/>
    </row>
    <row r="6096" spans="1:20" x14ac:dyDescent="0.3">
      <c r="A6096" s="25"/>
      <c r="B6096"/>
      <c r="C6096"/>
      <c r="D6096"/>
      <c r="E6096"/>
      <c r="F6096"/>
      <c r="G6096"/>
      <c r="H6096" s="14"/>
      <c r="I6096" s="14"/>
      <c r="K6096"/>
      <c r="L6096"/>
      <c r="M6096"/>
      <c r="N6096"/>
      <c r="O6096"/>
      <c r="P6096"/>
      <c r="S6096"/>
    </row>
    <row r="6097" spans="1:20" x14ac:dyDescent="0.3">
      <c r="A6097" s="25"/>
      <c r="B6097"/>
      <c r="C6097"/>
      <c r="D6097"/>
      <c r="E6097"/>
      <c r="F6097"/>
      <c r="G6097"/>
      <c r="H6097" s="14"/>
      <c r="I6097" s="14"/>
      <c r="K6097"/>
      <c r="L6097"/>
      <c r="M6097"/>
      <c r="N6097"/>
      <c r="O6097"/>
      <c r="P6097"/>
      <c r="S6097"/>
      <c r="T6097" s="7"/>
    </row>
    <row r="6098" spans="1:20" x14ac:dyDescent="0.3">
      <c r="A6098" s="25"/>
      <c r="B6098"/>
      <c r="C6098"/>
      <c r="D6098"/>
      <c r="E6098"/>
      <c r="F6098"/>
      <c r="G6098"/>
      <c r="H6098" s="26"/>
      <c r="I6098" s="26"/>
      <c r="K6098"/>
      <c r="L6098"/>
      <c r="M6098"/>
      <c r="N6098"/>
      <c r="O6098"/>
      <c r="P6098"/>
      <c r="S6098"/>
    </row>
    <row r="6099" spans="1:20" x14ac:dyDescent="0.3">
      <c r="A6099" s="25"/>
      <c r="B6099"/>
      <c r="C6099"/>
      <c r="D6099"/>
      <c r="E6099"/>
      <c r="F6099"/>
      <c r="G6099"/>
      <c r="H6099" s="26"/>
      <c r="I6099" s="26"/>
      <c r="K6099"/>
      <c r="L6099"/>
      <c r="M6099"/>
      <c r="N6099"/>
      <c r="O6099"/>
      <c r="P6099"/>
      <c r="S6099"/>
    </row>
    <row r="6100" spans="1:20" x14ac:dyDescent="0.3">
      <c r="A6100" s="25"/>
      <c r="B6100"/>
      <c r="C6100"/>
      <c r="D6100"/>
      <c r="E6100"/>
      <c r="F6100"/>
      <c r="G6100"/>
      <c r="H6100" s="26"/>
      <c r="I6100" s="26"/>
      <c r="K6100"/>
      <c r="L6100"/>
      <c r="M6100"/>
      <c r="N6100"/>
      <c r="O6100"/>
      <c r="P6100"/>
      <c r="S6100"/>
    </row>
    <row r="6101" spans="1:20" x14ac:dyDescent="0.3">
      <c r="A6101" s="25"/>
      <c r="B6101"/>
      <c r="C6101"/>
      <c r="D6101"/>
      <c r="E6101"/>
      <c r="F6101"/>
      <c r="G6101"/>
      <c r="H6101" s="26"/>
      <c r="I6101" s="26"/>
      <c r="K6101"/>
      <c r="L6101"/>
      <c r="M6101"/>
      <c r="N6101"/>
      <c r="O6101"/>
      <c r="P6101"/>
      <c r="S6101"/>
    </row>
    <row r="6102" spans="1:20" x14ac:dyDescent="0.3">
      <c r="A6102" s="25"/>
      <c r="B6102"/>
      <c r="C6102"/>
      <c r="D6102"/>
      <c r="E6102"/>
      <c r="F6102"/>
      <c r="G6102"/>
      <c r="H6102" s="26"/>
      <c r="I6102" s="26"/>
      <c r="K6102"/>
      <c r="L6102"/>
      <c r="M6102"/>
      <c r="N6102"/>
      <c r="O6102"/>
      <c r="P6102"/>
      <c r="S6102"/>
    </row>
    <row r="6103" spans="1:20" x14ac:dyDescent="0.3">
      <c r="A6103" s="25"/>
      <c r="B6103"/>
      <c r="C6103"/>
      <c r="D6103"/>
      <c r="E6103"/>
      <c r="F6103"/>
      <c r="G6103"/>
      <c r="H6103" s="26"/>
      <c r="I6103" s="26"/>
      <c r="K6103"/>
      <c r="L6103"/>
      <c r="M6103"/>
      <c r="N6103"/>
      <c r="O6103"/>
      <c r="P6103"/>
      <c r="S6103"/>
    </row>
    <row r="6104" spans="1:20" x14ac:dyDescent="0.3">
      <c r="A6104" s="25"/>
      <c r="B6104"/>
      <c r="C6104"/>
      <c r="D6104"/>
      <c r="E6104"/>
      <c r="F6104"/>
      <c r="G6104"/>
      <c r="H6104" s="26"/>
      <c r="I6104" s="26"/>
      <c r="K6104"/>
      <c r="L6104"/>
      <c r="M6104"/>
      <c r="N6104"/>
      <c r="O6104"/>
      <c r="P6104"/>
      <c r="S6104"/>
    </row>
    <row r="6105" spans="1:20" x14ac:dyDescent="0.3">
      <c r="A6105" s="25"/>
      <c r="B6105"/>
      <c r="C6105"/>
      <c r="D6105"/>
      <c r="E6105"/>
      <c r="F6105"/>
      <c r="G6105"/>
      <c r="H6105" s="26"/>
      <c r="I6105" s="26"/>
      <c r="K6105"/>
      <c r="L6105"/>
      <c r="M6105"/>
      <c r="N6105"/>
      <c r="O6105"/>
      <c r="P6105"/>
      <c r="S6105"/>
    </row>
    <row r="6106" spans="1:20" x14ac:dyDescent="0.3">
      <c r="A6106" s="25"/>
      <c r="B6106"/>
      <c r="C6106"/>
      <c r="D6106"/>
      <c r="E6106"/>
      <c r="F6106"/>
      <c r="G6106"/>
      <c r="H6106" s="14"/>
      <c r="I6106" s="14"/>
      <c r="K6106"/>
      <c r="L6106"/>
      <c r="M6106"/>
      <c r="N6106"/>
      <c r="O6106"/>
      <c r="P6106"/>
      <c r="S6106"/>
    </row>
    <row r="6107" spans="1:20" x14ac:dyDescent="0.3">
      <c r="A6107" s="25"/>
      <c r="B6107"/>
      <c r="C6107"/>
      <c r="D6107"/>
      <c r="E6107"/>
      <c r="F6107"/>
      <c r="G6107"/>
      <c r="H6107" s="14"/>
      <c r="I6107" s="14"/>
      <c r="K6107"/>
      <c r="L6107"/>
      <c r="M6107"/>
      <c r="N6107"/>
      <c r="O6107"/>
      <c r="P6107"/>
      <c r="S6107"/>
    </row>
    <row r="6108" spans="1:20" x14ac:dyDescent="0.3">
      <c r="A6108" s="25"/>
      <c r="B6108"/>
      <c r="C6108"/>
      <c r="D6108"/>
      <c r="E6108"/>
      <c r="F6108"/>
      <c r="G6108"/>
      <c r="H6108" s="26"/>
      <c r="I6108" s="26"/>
      <c r="K6108"/>
      <c r="L6108"/>
      <c r="M6108"/>
      <c r="N6108"/>
      <c r="O6108"/>
      <c r="P6108"/>
      <c r="S6108"/>
    </row>
    <row r="6109" spans="1:20" x14ac:dyDescent="0.3">
      <c r="A6109" s="25"/>
      <c r="B6109"/>
      <c r="C6109"/>
      <c r="D6109"/>
      <c r="E6109"/>
      <c r="F6109"/>
      <c r="G6109"/>
      <c r="H6109" s="26"/>
      <c r="I6109" s="26"/>
      <c r="K6109"/>
      <c r="L6109"/>
      <c r="M6109"/>
      <c r="N6109"/>
      <c r="O6109"/>
      <c r="P6109"/>
      <c r="S6109"/>
    </row>
    <row r="6110" spans="1:20" x14ac:dyDescent="0.3">
      <c r="A6110" s="25"/>
      <c r="B6110"/>
      <c r="C6110"/>
      <c r="D6110"/>
      <c r="E6110"/>
      <c r="F6110"/>
      <c r="G6110"/>
      <c r="H6110" s="26"/>
      <c r="I6110" s="26"/>
      <c r="K6110"/>
      <c r="L6110"/>
      <c r="M6110"/>
      <c r="N6110"/>
      <c r="O6110"/>
      <c r="P6110"/>
      <c r="S6110"/>
    </row>
    <row r="6111" spans="1:20" x14ac:dyDescent="0.3">
      <c r="A6111" s="25"/>
      <c r="B6111"/>
      <c r="C6111"/>
      <c r="D6111"/>
      <c r="E6111"/>
      <c r="F6111"/>
      <c r="G6111"/>
      <c r="H6111" s="26"/>
      <c r="I6111" s="26"/>
      <c r="K6111"/>
      <c r="L6111"/>
      <c r="M6111"/>
      <c r="N6111"/>
      <c r="O6111"/>
      <c r="P6111"/>
      <c r="S6111"/>
    </row>
    <row r="6112" spans="1:20" x14ac:dyDescent="0.3">
      <c r="A6112" s="25"/>
      <c r="B6112"/>
      <c r="C6112"/>
      <c r="D6112"/>
      <c r="E6112"/>
      <c r="F6112"/>
      <c r="G6112"/>
      <c r="H6112" s="26"/>
      <c r="I6112" s="26"/>
      <c r="K6112"/>
      <c r="L6112"/>
      <c r="M6112"/>
      <c r="N6112"/>
      <c r="O6112"/>
      <c r="P6112"/>
      <c r="S6112"/>
    </row>
    <row r="6113" spans="1:19" x14ac:dyDescent="0.3">
      <c r="A6113" s="25"/>
      <c r="B6113"/>
      <c r="C6113"/>
      <c r="D6113"/>
      <c r="E6113"/>
      <c r="F6113"/>
      <c r="G6113"/>
      <c r="H6113" s="14"/>
      <c r="I6113" s="14"/>
      <c r="K6113"/>
      <c r="L6113"/>
      <c r="M6113"/>
      <c r="N6113"/>
      <c r="O6113"/>
      <c r="P6113"/>
      <c r="S6113"/>
    </row>
    <row r="6114" spans="1:19" x14ac:dyDescent="0.3">
      <c r="A6114" s="25"/>
      <c r="B6114"/>
      <c r="C6114"/>
      <c r="D6114"/>
      <c r="E6114"/>
      <c r="F6114"/>
      <c r="G6114"/>
      <c r="H6114" s="14"/>
      <c r="I6114" s="14"/>
      <c r="K6114"/>
      <c r="L6114"/>
      <c r="M6114"/>
      <c r="N6114"/>
      <c r="O6114"/>
      <c r="P6114"/>
      <c r="S6114"/>
    </row>
    <row r="6115" spans="1:19" x14ac:dyDescent="0.3">
      <c r="A6115" s="25"/>
      <c r="B6115"/>
      <c r="C6115"/>
      <c r="D6115"/>
      <c r="E6115"/>
      <c r="F6115"/>
      <c r="G6115"/>
      <c r="H6115"/>
      <c r="I6115"/>
      <c r="K6115"/>
      <c r="L6115"/>
      <c r="M6115"/>
      <c r="N6115"/>
      <c r="O6115"/>
      <c r="P6115"/>
      <c r="S6115"/>
    </row>
    <row r="6116" spans="1:19" x14ac:dyDescent="0.3">
      <c r="A6116" s="25"/>
      <c r="B6116"/>
      <c r="C6116"/>
      <c r="D6116"/>
      <c r="E6116"/>
      <c r="F6116"/>
      <c r="G6116"/>
      <c r="H6116" s="26"/>
      <c r="I6116" s="26"/>
      <c r="K6116"/>
      <c r="L6116"/>
      <c r="M6116"/>
      <c r="N6116"/>
      <c r="O6116"/>
      <c r="P6116"/>
      <c r="S6116"/>
    </row>
    <row r="6117" spans="1:19" x14ac:dyDescent="0.3">
      <c r="A6117" s="25"/>
      <c r="B6117"/>
      <c r="C6117"/>
      <c r="D6117"/>
      <c r="E6117"/>
      <c r="F6117"/>
      <c r="G6117"/>
      <c r="H6117" s="26"/>
      <c r="I6117" s="26"/>
      <c r="K6117"/>
      <c r="L6117"/>
      <c r="M6117"/>
      <c r="N6117"/>
      <c r="O6117"/>
      <c r="P6117"/>
      <c r="S6117"/>
    </row>
    <row r="6118" spans="1:19" x14ac:dyDescent="0.3">
      <c r="A6118" s="25"/>
      <c r="B6118"/>
      <c r="C6118"/>
      <c r="D6118"/>
      <c r="E6118"/>
      <c r="F6118"/>
      <c r="G6118"/>
      <c r="H6118" s="26"/>
      <c r="I6118" s="26"/>
      <c r="K6118"/>
      <c r="L6118"/>
      <c r="M6118"/>
      <c r="N6118"/>
      <c r="O6118"/>
      <c r="P6118"/>
      <c r="S6118"/>
    </row>
    <row r="6119" spans="1:19" x14ac:dyDescent="0.3">
      <c r="A6119" s="25"/>
      <c r="B6119"/>
      <c r="C6119"/>
      <c r="D6119"/>
      <c r="E6119"/>
      <c r="F6119"/>
      <c r="G6119"/>
      <c r="H6119" s="14"/>
      <c r="I6119" s="14"/>
      <c r="K6119"/>
      <c r="L6119"/>
      <c r="M6119"/>
      <c r="N6119"/>
      <c r="O6119"/>
      <c r="P6119"/>
      <c r="S6119"/>
    </row>
    <row r="6120" spans="1:19" x14ac:dyDescent="0.3">
      <c r="A6120" s="25"/>
      <c r="B6120"/>
      <c r="C6120"/>
      <c r="D6120"/>
      <c r="E6120"/>
      <c r="F6120"/>
      <c r="G6120"/>
      <c r="H6120" s="14"/>
      <c r="I6120" s="14"/>
      <c r="K6120"/>
      <c r="L6120"/>
      <c r="M6120"/>
      <c r="N6120"/>
      <c r="O6120"/>
      <c r="P6120"/>
      <c r="S6120"/>
    </row>
    <row r="6121" spans="1:19" x14ac:dyDescent="0.3">
      <c r="A6121" s="25"/>
      <c r="B6121"/>
      <c r="C6121"/>
      <c r="D6121"/>
      <c r="E6121"/>
      <c r="F6121"/>
      <c r="G6121"/>
      <c r="H6121"/>
      <c r="I6121"/>
      <c r="K6121"/>
      <c r="L6121"/>
      <c r="M6121"/>
      <c r="N6121"/>
      <c r="O6121"/>
      <c r="P6121"/>
      <c r="S6121"/>
    </row>
    <row r="6122" spans="1:19" x14ac:dyDescent="0.3">
      <c r="A6122" s="25"/>
      <c r="B6122"/>
      <c r="C6122"/>
      <c r="D6122"/>
      <c r="E6122"/>
      <c r="F6122"/>
      <c r="G6122"/>
      <c r="H6122" s="26"/>
      <c r="I6122" s="26"/>
      <c r="K6122"/>
      <c r="L6122"/>
      <c r="M6122"/>
      <c r="N6122"/>
      <c r="O6122"/>
      <c r="P6122"/>
      <c r="S6122"/>
    </row>
    <row r="6123" spans="1:19" x14ac:dyDescent="0.3">
      <c r="A6123" s="25"/>
      <c r="B6123"/>
      <c r="C6123"/>
      <c r="D6123"/>
      <c r="E6123"/>
      <c r="F6123"/>
      <c r="G6123"/>
      <c r="H6123" s="26"/>
      <c r="I6123" s="26"/>
      <c r="K6123"/>
      <c r="L6123"/>
      <c r="M6123"/>
      <c r="N6123"/>
      <c r="O6123"/>
      <c r="P6123"/>
      <c r="S6123"/>
    </row>
    <row r="6124" spans="1:19" x14ac:dyDescent="0.3">
      <c r="A6124" s="25"/>
      <c r="B6124"/>
      <c r="C6124"/>
      <c r="D6124"/>
      <c r="E6124"/>
      <c r="F6124"/>
      <c r="G6124"/>
      <c r="H6124" s="26"/>
      <c r="I6124" s="26"/>
      <c r="K6124"/>
      <c r="L6124"/>
      <c r="M6124"/>
      <c r="N6124"/>
      <c r="O6124"/>
      <c r="P6124"/>
      <c r="S6124"/>
    </row>
    <row r="6125" spans="1:19" x14ac:dyDescent="0.3">
      <c r="A6125" s="25"/>
      <c r="B6125"/>
      <c r="C6125"/>
      <c r="D6125"/>
      <c r="E6125"/>
      <c r="F6125"/>
      <c r="G6125"/>
      <c r="H6125" s="26"/>
      <c r="I6125" s="26"/>
      <c r="K6125"/>
      <c r="L6125"/>
      <c r="M6125"/>
      <c r="N6125"/>
      <c r="O6125"/>
      <c r="P6125"/>
      <c r="S6125"/>
    </row>
    <row r="6126" spans="1:19" x14ac:dyDescent="0.3">
      <c r="A6126" s="25"/>
      <c r="B6126"/>
      <c r="C6126"/>
      <c r="D6126"/>
      <c r="E6126"/>
      <c r="F6126"/>
      <c r="G6126"/>
      <c r="H6126" s="26"/>
      <c r="I6126" s="26"/>
      <c r="K6126"/>
      <c r="L6126"/>
      <c r="M6126"/>
      <c r="N6126"/>
      <c r="O6126"/>
      <c r="P6126"/>
      <c r="S6126"/>
    </row>
    <row r="6127" spans="1:19" x14ac:dyDescent="0.3">
      <c r="A6127" s="25"/>
      <c r="B6127"/>
      <c r="C6127"/>
      <c r="D6127"/>
      <c r="E6127"/>
      <c r="F6127"/>
      <c r="G6127"/>
      <c r="H6127" s="26"/>
      <c r="I6127" s="26"/>
      <c r="K6127"/>
      <c r="L6127"/>
      <c r="M6127"/>
      <c r="N6127"/>
      <c r="O6127"/>
      <c r="P6127"/>
      <c r="S6127"/>
    </row>
    <row r="6128" spans="1:19" x14ac:dyDescent="0.3">
      <c r="A6128" s="25"/>
      <c r="B6128"/>
      <c r="C6128"/>
      <c r="D6128"/>
      <c r="E6128"/>
      <c r="F6128"/>
      <c r="G6128"/>
      <c r="H6128" s="14"/>
      <c r="I6128" s="14"/>
      <c r="K6128"/>
      <c r="L6128"/>
      <c r="M6128"/>
      <c r="N6128"/>
      <c r="O6128"/>
      <c r="P6128"/>
      <c r="S6128"/>
    </row>
    <row r="6129" spans="1:19" x14ac:dyDescent="0.3">
      <c r="A6129" s="25"/>
      <c r="B6129"/>
      <c r="C6129"/>
      <c r="D6129"/>
      <c r="E6129"/>
      <c r="F6129"/>
      <c r="G6129"/>
      <c r="H6129" s="14"/>
      <c r="I6129" s="14"/>
      <c r="K6129"/>
      <c r="L6129"/>
      <c r="M6129"/>
      <c r="N6129"/>
      <c r="O6129"/>
      <c r="P6129"/>
      <c r="S6129"/>
    </row>
    <row r="6130" spans="1:19" x14ac:dyDescent="0.3">
      <c r="A6130" s="25"/>
      <c r="B6130"/>
      <c r="C6130"/>
      <c r="D6130"/>
      <c r="E6130"/>
      <c r="F6130"/>
      <c r="G6130"/>
      <c r="H6130" s="14"/>
      <c r="I6130" s="14"/>
      <c r="K6130"/>
      <c r="L6130"/>
      <c r="M6130"/>
      <c r="N6130"/>
      <c r="O6130"/>
      <c r="P6130"/>
      <c r="S6130"/>
    </row>
    <row r="6131" spans="1:19" x14ac:dyDescent="0.3">
      <c r="A6131" s="25"/>
      <c r="B6131"/>
      <c r="C6131"/>
      <c r="D6131"/>
      <c r="E6131"/>
      <c r="F6131"/>
      <c r="G6131"/>
      <c r="H6131" s="14"/>
      <c r="I6131" s="14"/>
      <c r="K6131"/>
      <c r="L6131"/>
      <c r="M6131"/>
      <c r="N6131"/>
      <c r="O6131"/>
      <c r="P6131"/>
      <c r="S6131"/>
    </row>
    <row r="6132" spans="1:19" x14ac:dyDescent="0.3">
      <c r="A6132" s="25"/>
      <c r="B6132"/>
      <c r="C6132"/>
      <c r="D6132"/>
      <c r="E6132"/>
      <c r="F6132"/>
      <c r="G6132"/>
      <c r="H6132" s="14"/>
      <c r="I6132" s="14"/>
      <c r="K6132"/>
      <c r="L6132"/>
      <c r="M6132"/>
      <c r="N6132"/>
      <c r="O6132"/>
      <c r="P6132"/>
      <c r="S6132"/>
    </row>
    <row r="6133" spans="1:19" x14ac:dyDescent="0.3">
      <c r="A6133" s="25"/>
      <c r="B6133"/>
      <c r="C6133"/>
      <c r="D6133"/>
      <c r="E6133"/>
      <c r="F6133"/>
      <c r="G6133"/>
      <c r="H6133" s="14"/>
      <c r="I6133" s="14"/>
      <c r="K6133"/>
      <c r="L6133"/>
      <c r="M6133"/>
      <c r="N6133"/>
      <c r="O6133"/>
      <c r="P6133"/>
      <c r="S6133"/>
    </row>
    <row r="6134" spans="1:19" x14ac:dyDescent="0.3">
      <c r="A6134" s="25"/>
      <c r="B6134"/>
      <c r="C6134"/>
      <c r="D6134"/>
      <c r="E6134"/>
      <c r="F6134"/>
      <c r="G6134"/>
      <c r="H6134" s="14"/>
      <c r="I6134" s="14"/>
      <c r="K6134"/>
      <c r="L6134"/>
      <c r="M6134"/>
      <c r="N6134"/>
      <c r="O6134"/>
      <c r="P6134"/>
      <c r="S6134"/>
    </row>
    <row r="6135" spans="1:19" x14ac:dyDescent="0.3">
      <c r="A6135" s="25"/>
      <c r="B6135"/>
      <c r="C6135"/>
      <c r="D6135"/>
      <c r="E6135"/>
      <c r="F6135"/>
      <c r="G6135"/>
      <c r="H6135" s="14"/>
      <c r="I6135" s="14"/>
      <c r="K6135"/>
      <c r="L6135"/>
      <c r="M6135"/>
      <c r="N6135"/>
      <c r="O6135"/>
      <c r="P6135"/>
      <c r="S6135"/>
    </row>
    <row r="6136" spans="1:19" x14ac:dyDescent="0.3">
      <c r="A6136" s="25"/>
      <c r="B6136"/>
      <c r="C6136"/>
      <c r="D6136"/>
      <c r="E6136"/>
      <c r="F6136"/>
      <c r="G6136"/>
      <c r="H6136" s="14"/>
      <c r="I6136" s="14"/>
      <c r="K6136"/>
      <c r="L6136"/>
      <c r="M6136"/>
      <c r="N6136"/>
      <c r="O6136"/>
      <c r="P6136"/>
      <c r="S6136"/>
    </row>
    <row r="6137" spans="1:19" x14ac:dyDescent="0.3">
      <c r="A6137" s="25"/>
      <c r="B6137"/>
      <c r="C6137"/>
      <c r="D6137"/>
      <c r="E6137"/>
      <c r="F6137"/>
      <c r="G6137"/>
      <c r="H6137" s="26"/>
      <c r="I6137" s="26"/>
      <c r="K6137"/>
      <c r="L6137"/>
      <c r="M6137"/>
      <c r="N6137"/>
      <c r="O6137"/>
      <c r="P6137"/>
      <c r="S6137"/>
    </row>
    <row r="6138" spans="1:19" x14ac:dyDescent="0.3">
      <c r="A6138" s="25"/>
      <c r="B6138"/>
      <c r="C6138"/>
      <c r="D6138"/>
      <c r="E6138"/>
      <c r="F6138"/>
      <c r="G6138"/>
      <c r="H6138" s="26"/>
      <c r="I6138" s="26"/>
      <c r="K6138"/>
      <c r="L6138"/>
      <c r="M6138"/>
      <c r="N6138"/>
      <c r="O6138"/>
      <c r="P6138"/>
      <c r="S6138"/>
    </row>
    <row r="6139" spans="1:19" x14ac:dyDescent="0.3">
      <c r="A6139" s="25"/>
      <c r="B6139"/>
      <c r="C6139"/>
      <c r="D6139"/>
      <c r="E6139"/>
      <c r="F6139"/>
      <c r="G6139"/>
      <c r="H6139" s="26"/>
      <c r="I6139" s="26"/>
      <c r="K6139"/>
      <c r="L6139"/>
      <c r="M6139"/>
      <c r="N6139"/>
      <c r="O6139"/>
      <c r="P6139"/>
      <c r="S6139"/>
    </row>
    <row r="6140" spans="1:19" x14ac:dyDescent="0.3">
      <c r="A6140" s="25"/>
      <c r="B6140"/>
      <c r="C6140"/>
      <c r="D6140"/>
      <c r="E6140"/>
      <c r="F6140"/>
      <c r="G6140"/>
      <c r="H6140" s="26"/>
      <c r="I6140" s="26"/>
      <c r="K6140"/>
      <c r="L6140"/>
      <c r="M6140"/>
      <c r="N6140"/>
      <c r="O6140"/>
      <c r="P6140"/>
      <c r="S6140"/>
    </row>
    <row r="6141" spans="1:19" x14ac:dyDescent="0.3">
      <c r="A6141" s="25"/>
      <c r="B6141"/>
      <c r="C6141"/>
      <c r="D6141"/>
      <c r="E6141"/>
      <c r="F6141"/>
      <c r="G6141"/>
      <c r="H6141"/>
      <c r="I6141" s="14"/>
      <c r="K6141"/>
      <c r="L6141"/>
      <c r="M6141"/>
      <c r="N6141"/>
      <c r="O6141"/>
      <c r="P6141"/>
      <c r="S6141"/>
    </row>
    <row r="6142" spans="1:19" x14ac:dyDescent="0.3">
      <c r="A6142" s="25"/>
      <c r="B6142"/>
      <c r="C6142"/>
      <c r="D6142"/>
      <c r="E6142"/>
      <c r="F6142"/>
      <c r="G6142"/>
      <c r="H6142" s="14"/>
      <c r="I6142" s="14"/>
      <c r="K6142"/>
      <c r="L6142"/>
      <c r="M6142"/>
      <c r="N6142"/>
      <c r="O6142"/>
      <c r="P6142"/>
      <c r="S6142"/>
    </row>
    <row r="6143" spans="1:19" x14ac:dyDescent="0.3">
      <c r="A6143" s="25"/>
      <c r="B6143"/>
      <c r="C6143"/>
      <c r="D6143"/>
      <c r="E6143"/>
      <c r="F6143"/>
      <c r="G6143"/>
      <c r="H6143" s="14"/>
      <c r="I6143" s="14"/>
      <c r="K6143"/>
      <c r="L6143"/>
      <c r="M6143"/>
      <c r="N6143"/>
      <c r="O6143"/>
      <c r="P6143"/>
      <c r="S6143"/>
    </row>
    <row r="6144" spans="1:19" x14ac:dyDescent="0.3">
      <c r="A6144" s="25"/>
      <c r="B6144"/>
      <c r="C6144"/>
      <c r="D6144"/>
      <c r="E6144"/>
      <c r="F6144"/>
      <c r="G6144"/>
      <c r="H6144" s="14"/>
      <c r="I6144" s="14"/>
      <c r="K6144"/>
      <c r="L6144"/>
      <c r="M6144"/>
      <c r="N6144"/>
      <c r="O6144"/>
      <c r="P6144"/>
      <c r="S6144"/>
    </row>
    <row r="6145" spans="1:20" x14ac:dyDescent="0.3">
      <c r="A6145" s="25"/>
      <c r="B6145"/>
      <c r="C6145"/>
      <c r="D6145"/>
      <c r="E6145"/>
      <c r="F6145"/>
      <c r="G6145"/>
      <c r="H6145" s="14"/>
      <c r="I6145" s="14"/>
      <c r="K6145"/>
      <c r="L6145"/>
      <c r="M6145"/>
      <c r="N6145"/>
      <c r="O6145"/>
      <c r="P6145"/>
      <c r="S6145"/>
    </row>
    <row r="6146" spans="1:20" x14ac:dyDescent="0.3">
      <c r="A6146" s="25"/>
      <c r="B6146"/>
      <c r="C6146"/>
      <c r="D6146"/>
      <c r="E6146"/>
      <c r="F6146"/>
      <c r="G6146"/>
      <c r="H6146" s="14"/>
      <c r="I6146" s="14"/>
      <c r="K6146"/>
      <c r="L6146"/>
      <c r="M6146"/>
      <c r="N6146"/>
      <c r="O6146"/>
      <c r="P6146"/>
      <c r="S6146"/>
    </row>
    <row r="6147" spans="1:20" x14ac:dyDescent="0.3">
      <c r="A6147" s="25"/>
      <c r="B6147"/>
      <c r="C6147"/>
      <c r="D6147"/>
      <c r="E6147"/>
      <c r="F6147"/>
      <c r="G6147"/>
      <c r="H6147" s="14"/>
      <c r="I6147" s="14"/>
      <c r="K6147"/>
      <c r="L6147"/>
      <c r="M6147"/>
      <c r="N6147"/>
      <c r="O6147"/>
      <c r="P6147"/>
      <c r="S6147"/>
    </row>
    <row r="6148" spans="1:20" x14ac:dyDescent="0.3">
      <c r="A6148" s="25"/>
      <c r="B6148"/>
      <c r="C6148"/>
      <c r="D6148"/>
      <c r="E6148"/>
      <c r="F6148"/>
      <c r="G6148"/>
      <c r="H6148" s="14"/>
      <c r="I6148" s="14"/>
      <c r="K6148"/>
      <c r="L6148"/>
      <c r="M6148"/>
      <c r="N6148"/>
      <c r="O6148"/>
      <c r="P6148"/>
      <c r="S6148"/>
    </row>
    <row r="6149" spans="1:20" x14ac:dyDescent="0.3">
      <c r="A6149" s="25"/>
      <c r="B6149"/>
      <c r="C6149"/>
      <c r="D6149"/>
      <c r="E6149"/>
      <c r="F6149"/>
      <c r="G6149"/>
      <c r="H6149" s="14"/>
      <c r="I6149" s="14"/>
      <c r="K6149"/>
      <c r="L6149"/>
      <c r="M6149"/>
      <c r="N6149"/>
      <c r="O6149"/>
      <c r="P6149"/>
      <c r="S6149"/>
    </row>
    <row r="6150" spans="1:20" x14ac:dyDescent="0.3">
      <c r="A6150" s="25"/>
      <c r="B6150"/>
      <c r="C6150"/>
      <c r="D6150"/>
      <c r="E6150"/>
      <c r="F6150"/>
      <c r="G6150"/>
      <c r="H6150" s="14"/>
      <c r="I6150" s="14"/>
      <c r="K6150"/>
      <c r="L6150"/>
      <c r="M6150"/>
      <c r="N6150"/>
      <c r="O6150"/>
      <c r="P6150"/>
      <c r="S6150"/>
    </row>
    <row r="6151" spans="1:20" x14ac:dyDescent="0.3">
      <c r="A6151" s="25"/>
      <c r="B6151"/>
      <c r="C6151"/>
      <c r="D6151"/>
      <c r="E6151"/>
      <c r="F6151"/>
      <c r="G6151"/>
      <c r="H6151" s="14"/>
      <c r="I6151" s="14"/>
      <c r="K6151"/>
      <c r="L6151"/>
      <c r="M6151"/>
      <c r="N6151"/>
      <c r="O6151"/>
      <c r="P6151"/>
      <c r="S6151"/>
    </row>
    <row r="6152" spans="1:20" x14ac:dyDescent="0.3">
      <c r="A6152" s="25"/>
      <c r="B6152"/>
      <c r="C6152"/>
      <c r="D6152"/>
      <c r="E6152"/>
      <c r="F6152"/>
      <c r="G6152"/>
      <c r="H6152" s="14"/>
      <c r="I6152" s="14"/>
      <c r="K6152"/>
      <c r="L6152"/>
      <c r="M6152"/>
      <c r="N6152"/>
      <c r="O6152"/>
      <c r="P6152"/>
      <c r="S6152"/>
    </row>
    <row r="6153" spans="1:20" x14ac:dyDescent="0.3">
      <c r="A6153" s="25"/>
      <c r="B6153"/>
      <c r="C6153"/>
      <c r="D6153"/>
      <c r="E6153"/>
      <c r="F6153"/>
      <c r="G6153"/>
      <c r="H6153"/>
      <c r="I6153"/>
      <c r="K6153"/>
      <c r="L6153"/>
      <c r="M6153"/>
      <c r="N6153"/>
      <c r="O6153"/>
      <c r="P6153"/>
      <c r="S6153"/>
    </row>
    <row r="6154" spans="1:20" x14ac:dyDescent="0.3">
      <c r="A6154" s="25"/>
      <c r="B6154"/>
      <c r="C6154"/>
      <c r="D6154"/>
      <c r="E6154"/>
      <c r="F6154"/>
      <c r="G6154"/>
      <c r="H6154"/>
      <c r="I6154"/>
      <c r="K6154"/>
      <c r="L6154"/>
      <c r="M6154"/>
      <c r="N6154"/>
      <c r="O6154"/>
      <c r="P6154"/>
      <c r="S6154"/>
    </row>
    <row r="6155" spans="1:20" x14ac:dyDescent="0.3">
      <c r="A6155" s="25"/>
      <c r="B6155"/>
      <c r="C6155"/>
      <c r="D6155"/>
      <c r="E6155"/>
      <c r="F6155"/>
      <c r="G6155"/>
      <c r="H6155" s="14"/>
      <c r="I6155" s="14"/>
      <c r="K6155"/>
      <c r="L6155"/>
      <c r="M6155"/>
      <c r="N6155"/>
      <c r="O6155"/>
      <c r="P6155"/>
      <c r="S6155"/>
    </row>
    <row r="6156" spans="1:20" x14ac:dyDescent="0.3">
      <c r="A6156" s="25"/>
      <c r="B6156"/>
      <c r="C6156"/>
      <c r="D6156"/>
      <c r="E6156"/>
      <c r="F6156"/>
      <c r="G6156"/>
      <c r="H6156"/>
      <c r="I6156"/>
      <c r="K6156"/>
      <c r="L6156"/>
      <c r="M6156"/>
      <c r="N6156"/>
      <c r="O6156"/>
      <c r="P6156"/>
      <c r="S6156"/>
    </row>
    <row r="6157" spans="1:20" x14ac:dyDescent="0.3">
      <c r="A6157" s="25"/>
      <c r="B6157"/>
      <c r="C6157"/>
      <c r="D6157"/>
      <c r="E6157"/>
      <c r="F6157"/>
      <c r="G6157"/>
      <c r="H6157" s="14"/>
      <c r="I6157" s="14"/>
      <c r="K6157"/>
      <c r="L6157"/>
      <c r="M6157"/>
      <c r="N6157"/>
      <c r="O6157"/>
      <c r="P6157"/>
      <c r="S6157"/>
    </row>
    <row r="6158" spans="1:20" x14ac:dyDescent="0.3">
      <c r="A6158" s="25"/>
      <c r="B6158"/>
      <c r="C6158"/>
      <c r="D6158"/>
      <c r="E6158"/>
      <c r="F6158"/>
      <c r="G6158"/>
      <c r="H6158" s="14"/>
      <c r="I6158" s="14"/>
      <c r="K6158"/>
      <c r="L6158"/>
      <c r="M6158"/>
      <c r="N6158"/>
      <c r="O6158"/>
      <c r="P6158"/>
      <c r="S6158"/>
    </row>
    <row r="6159" spans="1:20" x14ac:dyDescent="0.3">
      <c r="A6159" s="25"/>
      <c r="B6159"/>
      <c r="C6159"/>
      <c r="D6159"/>
      <c r="E6159"/>
      <c r="F6159"/>
      <c r="G6159"/>
      <c r="H6159" s="14"/>
      <c r="I6159" s="14"/>
      <c r="K6159"/>
      <c r="L6159"/>
      <c r="M6159"/>
      <c r="N6159"/>
      <c r="O6159"/>
      <c r="P6159"/>
      <c r="S6159"/>
      <c r="T6159" s="7"/>
    </row>
    <row r="6160" spans="1:20" x14ac:dyDescent="0.3">
      <c r="A6160" s="25"/>
      <c r="B6160"/>
      <c r="C6160"/>
      <c r="D6160"/>
      <c r="E6160"/>
      <c r="F6160"/>
      <c r="G6160"/>
      <c r="H6160" s="14"/>
      <c r="I6160" s="14"/>
      <c r="K6160"/>
      <c r="L6160"/>
      <c r="M6160"/>
      <c r="N6160"/>
      <c r="O6160"/>
      <c r="P6160"/>
      <c r="S6160"/>
    </row>
    <row r="6161" spans="1:20" x14ac:dyDescent="0.3">
      <c r="A6161" s="25"/>
      <c r="B6161"/>
      <c r="C6161"/>
      <c r="D6161"/>
      <c r="E6161"/>
      <c r="F6161"/>
      <c r="G6161"/>
      <c r="H6161" s="14"/>
      <c r="I6161" s="14"/>
      <c r="K6161"/>
      <c r="L6161"/>
      <c r="M6161"/>
      <c r="N6161"/>
      <c r="O6161"/>
      <c r="P6161"/>
      <c r="S6161"/>
    </row>
    <row r="6162" spans="1:20" x14ac:dyDescent="0.3">
      <c r="A6162" s="25"/>
      <c r="B6162"/>
      <c r="C6162"/>
      <c r="D6162"/>
      <c r="E6162"/>
      <c r="F6162"/>
      <c r="G6162"/>
      <c r="H6162" s="26"/>
      <c r="I6162" s="26"/>
      <c r="K6162"/>
      <c r="L6162"/>
      <c r="M6162"/>
      <c r="N6162"/>
      <c r="O6162"/>
      <c r="P6162"/>
      <c r="S6162"/>
    </row>
    <row r="6163" spans="1:20" x14ac:dyDescent="0.3">
      <c r="A6163" s="25"/>
      <c r="B6163"/>
      <c r="C6163"/>
      <c r="D6163"/>
      <c r="E6163"/>
      <c r="F6163"/>
      <c r="G6163"/>
      <c r="H6163" s="26"/>
      <c r="I6163" s="26"/>
      <c r="K6163"/>
      <c r="L6163"/>
      <c r="M6163"/>
      <c r="N6163"/>
      <c r="O6163"/>
      <c r="P6163"/>
      <c r="S6163"/>
    </row>
    <row r="6164" spans="1:20" x14ac:dyDescent="0.3">
      <c r="A6164" s="25"/>
      <c r="B6164"/>
      <c r="C6164"/>
      <c r="D6164"/>
      <c r="E6164"/>
      <c r="F6164"/>
      <c r="G6164"/>
      <c r="H6164" s="26"/>
      <c r="I6164" s="26"/>
      <c r="K6164"/>
      <c r="L6164"/>
      <c r="M6164"/>
      <c r="N6164"/>
      <c r="O6164"/>
      <c r="P6164"/>
      <c r="S6164"/>
    </row>
    <row r="6165" spans="1:20" x14ac:dyDescent="0.3">
      <c r="A6165" s="25"/>
      <c r="B6165"/>
      <c r="C6165"/>
      <c r="D6165"/>
      <c r="E6165"/>
      <c r="F6165"/>
      <c r="G6165"/>
      <c r="H6165" s="14"/>
      <c r="I6165" s="14"/>
      <c r="K6165"/>
      <c r="L6165"/>
      <c r="M6165"/>
      <c r="N6165"/>
      <c r="O6165"/>
      <c r="P6165"/>
      <c r="S6165"/>
    </row>
    <row r="6166" spans="1:20" x14ac:dyDescent="0.3">
      <c r="A6166" s="25"/>
      <c r="B6166"/>
      <c r="C6166"/>
      <c r="D6166"/>
      <c r="E6166"/>
      <c r="F6166"/>
      <c r="G6166"/>
      <c r="H6166" s="14"/>
      <c r="I6166" s="14"/>
      <c r="K6166"/>
      <c r="L6166"/>
      <c r="M6166"/>
      <c r="N6166"/>
      <c r="O6166"/>
      <c r="P6166"/>
      <c r="S6166"/>
    </row>
    <row r="6167" spans="1:20" x14ac:dyDescent="0.3">
      <c r="A6167" s="25"/>
      <c r="B6167"/>
      <c r="C6167"/>
      <c r="D6167"/>
      <c r="E6167"/>
      <c r="F6167"/>
      <c r="G6167"/>
      <c r="H6167" s="14"/>
      <c r="I6167" s="14"/>
      <c r="K6167"/>
      <c r="L6167"/>
      <c r="M6167"/>
      <c r="N6167"/>
      <c r="O6167"/>
      <c r="P6167"/>
      <c r="S6167"/>
    </row>
    <row r="6168" spans="1:20" x14ac:dyDescent="0.3">
      <c r="A6168" s="25"/>
      <c r="B6168"/>
      <c r="C6168"/>
      <c r="D6168"/>
      <c r="E6168"/>
      <c r="F6168"/>
      <c r="G6168"/>
      <c r="H6168" s="14"/>
      <c r="I6168" s="14"/>
      <c r="K6168"/>
      <c r="L6168"/>
      <c r="M6168"/>
      <c r="N6168"/>
      <c r="O6168"/>
      <c r="P6168"/>
      <c r="S6168"/>
      <c r="T6168" s="7"/>
    </row>
    <row r="6169" spans="1:20" x14ac:dyDescent="0.3">
      <c r="A6169" s="25"/>
      <c r="B6169"/>
      <c r="C6169"/>
      <c r="D6169"/>
      <c r="E6169"/>
      <c r="F6169"/>
      <c r="G6169"/>
      <c r="H6169" s="14"/>
      <c r="I6169" s="14"/>
      <c r="K6169"/>
      <c r="L6169"/>
      <c r="M6169"/>
      <c r="N6169"/>
      <c r="O6169"/>
      <c r="P6169"/>
      <c r="S6169"/>
    </row>
    <row r="6170" spans="1:20" x14ac:dyDescent="0.3">
      <c r="A6170" s="25"/>
      <c r="B6170"/>
      <c r="C6170"/>
      <c r="D6170"/>
      <c r="E6170"/>
      <c r="F6170"/>
      <c r="G6170"/>
      <c r="H6170" s="14"/>
      <c r="I6170" s="14"/>
      <c r="K6170"/>
      <c r="L6170"/>
      <c r="M6170"/>
      <c r="N6170"/>
      <c r="O6170"/>
      <c r="P6170"/>
      <c r="S6170"/>
    </row>
    <row r="6171" spans="1:20" x14ac:dyDescent="0.3">
      <c r="A6171" s="25"/>
      <c r="B6171"/>
      <c r="C6171"/>
      <c r="D6171"/>
      <c r="E6171"/>
      <c r="F6171"/>
      <c r="G6171"/>
      <c r="H6171"/>
      <c r="I6171"/>
      <c r="K6171"/>
      <c r="L6171"/>
      <c r="M6171"/>
      <c r="N6171"/>
      <c r="O6171"/>
      <c r="P6171"/>
      <c r="S6171"/>
    </row>
    <row r="6172" spans="1:20" x14ac:dyDescent="0.3">
      <c r="A6172" s="25"/>
      <c r="B6172"/>
      <c r="C6172"/>
      <c r="D6172"/>
      <c r="E6172"/>
      <c r="F6172"/>
      <c r="G6172"/>
      <c r="H6172"/>
      <c r="I6172" s="14"/>
      <c r="K6172"/>
      <c r="L6172"/>
      <c r="M6172"/>
      <c r="N6172"/>
      <c r="O6172"/>
      <c r="P6172"/>
      <c r="S6172"/>
    </row>
    <row r="6173" spans="1:20" x14ac:dyDescent="0.3">
      <c r="A6173" s="25"/>
      <c r="B6173"/>
      <c r="C6173"/>
      <c r="D6173"/>
      <c r="E6173"/>
      <c r="F6173"/>
      <c r="G6173"/>
      <c r="H6173" s="14"/>
      <c r="I6173" s="14"/>
      <c r="K6173"/>
      <c r="L6173"/>
      <c r="M6173"/>
      <c r="N6173"/>
      <c r="O6173"/>
      <c r="P6173"/>
      <c r="S6173"/>
    </row>
    <row r="6174" spans="1:20" x14ac:dyDescent="0.3">
      <c r="A6174" s="25"/>
      <c r="B6174"/>
      <c r="C6174"/>
      <c r="D6174"/>
      <c r="E6174"/>
      <c r="F6174"/>
      <c r="G6174"/>
      <c r="H6174" s="14"/>
      <c r="I6174" s="14"/>
      <c r="K6174"/>
      <c r="L6174"/>
      <c r="M6174"/>
      <c r="N6174"/>
      <c r="O6174"/>
      <c r="P6174"/>
      <c r="S6174"/>
    </row>
    <row r="6175" spans="1:20" x14ac:dyDescent="0.3">
      <c r="A6175" s="25"/>
      <c r="B6175"/>
      <c r="C6175"/>
      <c r="D6175"/>
      <c r="E6175"/>
      <c r="F6175"/>
      <c r="G6175"/>
      <c r="H6175" s="14"/>
      <c r="I6175" s="14"/>
      <c r="K6175"/>
      <c r="L6175"/>
      <c r="M6175"/>
      <c r="N6175"/>
      <c r="O6175"/>
      <c r="P6175"/>
      <c r="S6175"/>
    </row>
    <row r="6176" spans="1:20" x14ac:dyDescent="0.3">
      <c r="A6176" s="25"/>
      <c r="B6176"/>
      <c r="C6176"/>
      <c r="D6176"/>
      <c r="E6176"/>
      <c r="F6176"/>
      <c r="G6176"/>
      <c r="H6176" s="14"/>
      <c r="I6176" s="14"/>
      <c r="K6176"/>
      <c r="L6176"/>
      <c r="M6176"/>
      <c r="N6176"/>
      <c r="O6176"/>
      <c r="P6176"/>
      <c r="S6176"/>
    </row>
    <row r="6177" spans="1:20" x14ac:dyDescent="0.3">
      <c r="A6177" s="25"/>
      <c r="B6177"/>
      <c r="C6177"/>
      <c r="D6177"/>
      <c r="E6177"/>
      <c r="F6177"/>
      <c r="G6177"/>
      <c r="H6177" s="14"/>
      <c r="I6177" s="14"/>
      <c r="K6177"/>
      <c r="L6177"/>
      <c r="M6177"/>
      <c r="N6177"/>
      <c r="O6177"/>
      <c r="P6177"/>
      <c r="S6177"/>
    </row>
    <row r="6178" spans="1:20" x14ac:dyDescent="0.3">
      <c r="A6178" s="25"/>
      <c r="B6178"/>
      <c r="C6178"/>
      <c r="D6178"/>
      <c r="E6178"/>
      <c r="F6178"/>
      <c r="G6178"/>
      <c r="H6178" s="14"/>
      <c r="I6178" s="14"/>
      <c r="K6178"/>
      <c r="L6178"/>
      <c r="M6178"/>
      <c r="N6178"/>
      <c r="O6178"/>
      <c r="P6178"/>
      <c r="S6178"/>
    </row>
    <row r="6179" spans="1:20" x14ac:dyDescent="0.3">
      <c r="A6179" s="25"/>
      <c r="B6179"/>
      <c r="C6179"/>
      <c r="D6179"/>
      <c r="E6179"/>
      <c r="F6179"/>
      <c r="G6179"/>
      <c r="H6179" s="14"/>
      <c r="I6179" s="14"/>
      <c r="K6179"/>
      <c r="L6179"/>
      <c r="M6179"/>
      <c r="N6179"/>
      <c r="O6179"/>
      <c r="P6179"/>
      <c r="S6179"/>
    </row>
    <row r="6180" spans="1:20" x14ac:dyDescent="0.3">
      <c r="A6180" s="25"/>
      <c r="B6180"/>
      <c r="C6180"/>
      <c r="D6180"/>
      <c r="E6180"/>
      <c r="F6180"/>
      <c r="G6180"/>
      <c r="H6180" s="14"/>
      <c r="I6180" s="14"/>
      <c r="K6180"/>
      <c r="L6180"/>
      <c r="M6180"/>
      <c r="N6180"/>
      <c r="O6180"/>
      <c r="P6180"/>
      <c r="S6180"/>
    </row>
    <row r="6181" spans="1:20" x14ac:dyDescent="0.3">
      <c r="A6181" s="25"/>
      <c r="B6181"/>
      <c r="C6181"/>
      <c r="D6181"/>
      <c r="E6181"/>
      <c r="F6181"/>
      <c r="G6181"/>
      <c r="H6181" s="14"/>
      <c r="I6181" s="14"/>
      <c r="K6181"/>
      <c r="L6181"/>
      <c r="M6181"/>
      <c r="N6181"/>
      <c r="O6181"/>
      <c r="P6181"/>
      <c r="S6181"/>
    </row>
    <row r="6182" spans="1:20" x14ac:dyDescent="0.3">
      <c r="A6182" s="25"/>
      <c r="B6182"/>
      <c r="C6182"/>
      <c r="D6182"/>
      <c r="E6182"/>
      <c r="F6182"/>
      <c r="G6182"/>
      <c r="H6182" s="14"/>
      <c r="I6182" s="14"/>
      <c r="K6182"/>
      <c r="L6182"/>
      <c r="M6182"/>
      <c r="N6182"/>
      <c r="O6182"/>
      <c r="P6182"/>
      <c r="S6182"/>
    </row>
    <row r="6183" spans="1:20" x14ac:dyDescent="0.3">
      <c r="A6183" s="25"/>
      <c r="B6183"/>
      <c r="C6183"/>
      <c r="D6183"/>
      <c r="E6183"/>
      <c r="F6183"/>
      <c r="G6183"/>
      <c r="H6183" s="14"/>
      <c r="I6183" s="14"/>
      <c r="K6183"/>
      <c r="L6183"/>
      <c r="M6183"/>
      <c r="N6183"/>
      <c r="O6183"/>
      <c r="P6183"/>
      <c r="S6183"/>
    </row>
    <row r="6184" spans="1:20" x14ac:dyDescent="0.3">
      <c r="A6184" s="25"/>
      <c r="B6184"/>
      <c r="C6184"/>
      <c r="D6184"/>
      <c r="E6184"/>
      <c r="F6184"/>
      <c r="G6184"/>
      <c r="H6184" s="14"/>
      <c r="I6184" s="14"/>
      <c r="K6184"/>
      <c r="L6184"/>
      <c r="M6184"/>
      <c r="N6184"/>
      <c r="O6184"/>
      <c r="P6184"/>
      <c r="S6184"/>
    </row>
    <row r="6185" spans="1:20" x14ac:dyDescent="0.3">
      <c r="A6185" s="25"/>
      <c r="B6185"/>
      <c r="C6185"/>
      <c r="D6185"/>
      <c r="E6185"/>
      <c r="F6185"/>
      <c r="G6185"/>
      <c r="H6185" s="14"/>
      <c r="I6185" s="14"/>
      <c r="K6185"/>
      <c r="L6185"/>
      <c r="M6185"/>
      <c r="N6185"/>
      <c r="O6185"/>
      <c r="P6185"/>
      <c r="S6185"/>
    </row>
    <row r="6186" spans="1:20" x14ac:dyDescent="0.3">
      <c r="A6186" s="25"/>
      <c r="B6186"/>
      <c r="C6186"/>
      <c r="D6186"/>
      <c r="E6186"/>
      <c r="F6186"/>
      <c r="G6186"/>
      <c r="H6186" s="14"/>
      <c r="I6186" s="14"/>
      <c r="K6186"/>
      <c r="L6186"/>
      <c r="M6186"/>
      <c r="N6186"/>
      <c r="O6186"/>
      <c r="P6186"/>
      <c r="S6186"/>
    </row>
    <row r="6187" spans="1:20" x14ac:dyDescent="0.3">
      <c r="A6187" s="25"/>
      <c r="B6187"/>
      <c r="C6187"/>
      <c r="D6187"/>
      <c r="E6187"/>
      <c r="F6187"/>
      <c r="G6187"/>
      <c r="H6187" s="14"/>
      <c r="I6187" s="14"/>
      <c r="K6187"/>
      <c r="L6187"/>
      <c r="M6187"/>
      <c r="N6187"/>
      <c r="O6187"/>
      <c r="P6187"/>
      <c r="S6187"/>
      <c r="T6187" s="7"/>
    </row>
    <row r="6188" spans="1:20" x14ac:dyDescent="0.3">
      <c r="A6188" s="25"/>
      <c r="B6188"/>
      <c r="C6188"/>
      <c r="D6188"/>
      <c r="E6188"/>
      <c r="F6188"/>
      <c r="G6188"/>
      <c r="H6188" s="14"/>
      <c r="I6188" s="14"/>
      <c r="K6188"/>
      <c r="L6188"/>
      <c r="M6188"/>
      <c r="N6188"/>
      <c r="O6188"/>
      <c r="P6188"/>
      <c r="S6188"/>
    </row>
    <row r="6189" spans="1:20" x14ac:dyDescent="0.3">
      <c r="A6189" s="25"/>
      <c r="B6189"/>
      <c r="C6189"/>
      <c r="D6189"/>
      <c r="E6189"/>
      <c r="F6189"/>
      <c r="G6189"/>
      <c r="H6189" s="14"/>
      <c r="I6189" s="14"/>
      <c r="K6189"/>
      <c r="L6189"/>
      <c r="M6189"/>
      <c r="N6189"/>
      <c r="O6189"/>
      <c r="P6189"/>
      <c r="S6189"/>
    </row>
    <row r="6190" spans="1:20" x14ac:dyDescent="0.3">
      <c r="A6190" s="25"/>
      <c r="B6190"/>
      <c r="C6190"/>
      <c r="D6190"/>
      <c r="E6190"/>
      <c r="F6190"/>
      <c r="G6190"/>
      <c r="H6190" s="14"/>
      <c r="I6190" s="14"/>
      <c r="K6190"/>
      <c r="L6190"/>
      <c r="M6190"/>
      <c r="N6190"/>
      <c r="O6190"/>
      <c r="P6190"/>
      <c r="S6190"/>
    </row>
    <row r="6191" spans="1:20" x14ac:dyDescent="0.3">
      <c r="A6191" s="25"/>
      <c r="B6191"/>
      <c r="C6191"/>
      <c r="D6191"/>
      <c r="E6191"/>
      <c r="F6191"/>
      <c r="G6191"/>
      <c r="H6191" s="14"/>
      <c r="I6191" s="14"/>
      <c r="K6191"/>
      <c r="L6191"/>
      <c r="M6191"/>
      <c r="N6191"/>
      <c r="O6191"/>
      <c r="P6191"/>
      <c r="S6191"/>
    </row>
    <row r="6192" spans="1:20" x14ac:dyDescent="0.3">
      <c r="A6192" s="25"/>
      <c r="B6192"/>
      <c r="C6192"/>
      <c r="D6192"/>
      <c r="E6192"/>
      <c r="F6192"/>
      <c r="G6192"/>
      <c r="H6192" s="14"/>
      <c r="I6192" s="14"/>
      <c r="K6192"/>
      <c r="L6192"/>
      <c r="M6192"/>
      <c r="N6192"/>
      <c r="O6192"/>
      <c r="P6192"/>
      <c r="S6192"/>
      <c r="T6192" s="7"/>
    </row>
    <row r="6193" spans="1:20" x14ac:dyDescent="0.3">
      <c r="A6193" s="25"/>
      <c r="B6193"/>
      <c r="C6193"/>
      <c r="D6193"/>
      <c r="E6193"/>
      <c r="F6193"/>
      <c r="G6193"/>
      <c r="H6193" s="26"/>
      <c r="I6193" s="26"/>
      <c r="K6193"/>
      <c r="L6193"/>
      <c r="M6193"/>
      <c r="N6193"/>
      <c r="O6193"/>
      <c r="P6193"/>
      <c r="S6193"/>
      <c r="T6193" s="7"/>
    </row>
    <row r="6194" spans="1:20" x14ac:dyDescent="0.3">
      <c r="A6194" s="25"/>
      <c r="B6194"/>
      <c r="C6194"/>
      <c r="D6194"/>
      <c r="E6194"/>
      <c r="F6194"/>
      <c r="G6194"/>
      <c r="H6194" s="26"/>
      <c r="I6194" s="26"/>
      <c r="K6194"/>
      <c r="L6194"/>
      <c r="M6194"/>
      <c r="N6194"/>
      <c r="O6194"/>
      <c r="P6194"/>
      <c r="S6194"/>
    </row>
    <row r="6195" spans="1:20" x14ac:dyDescent="0.3">
      <c r="A6195" s="25"/>
      <c r="B6195"/>
      <c r="C6195"/>
      <c r="D6195"/>
      <c r="E6195"/>
      <c r="F6195"/>
      <c r="G6195"/>
      <c r="H6195" s="26"/>
      <c r="I6195" s="26"/>
      <c r="K6195"/>
      <c r="L6195"/>
      <c r="M6195"/>
      <c r="N6195"/>
      <c r="O6195"/>
      <c r="P6195"/>
      <c r="S6195"/>
      <c r="T6195" s="7"/>
    </row>
    <row r="6196" spans="1:20" x14ac:dyDescent="0.3">
      <c r="A6196" s="25"/>
      <c r="B6196"/>
      <c r="C6196"/>
      <c r="D6196"/>
      <c r="E6196"/>
      <c r="F6196"/>
      <c r="G6196"/>
      <c r="H6196" s="26"/>
      <c r="I6196" s="26"/>
      <c r="K6196"/>
      <c r="L6196"/>
      <c r="M6196"/>
      <c r="N6196"/>
      <c r="O6196"/>
      <c r="P6196"/>
      <c r="S6196"/>
    </row>
    <row r="6197" spans="1:20" x14ac:dyDescent="0.3">
      <c r="A6197" s="25"/>
      <c r="B6197"/>
      <c r="C6197"/>
      <c r="D6197"/>
      <c r="E6197"/>
      <c r="F6197"/>
      <c r="G6197"/>
      <c r="H6197" s="26"/>
      <c r="I6197" s="26"/>
      <c r="K6197"/>
      <c r="L6197"/>
      <c r="M6197"/>
      <c r="N6197"/>
      <c r="O6197"/>
      <c r="P6197"/>
      <c r="S6197"/>
    </row>
    <row r="6198" spans="1:20" x14ac:dyDescent="0.3">
      <c r="A6198" s="25"/>
      <c r="B6198"/>
      <c r="C6198"/>
      <c r="D6198"/>
      <c r="E6198"/>
      <c r="F6198"/>
      <c r="G6198"/>
      <c r="H6198" s="26"/>
      <c r="I6198" s="26"/>
      <c r="K6198"/>
      <c r="L6198"/>
      <c r="M6198"/>
      <c r="N6198"/>
      <c r="O6198"/>
      <c r="P6198"/>
      <c r="S6198"/>
    </row>
    <row r="6199" spans="1:20" x14ac:dyDescent="0.3">
      <c r="A6199" s="25"/>
      <c r="B6199"/>
      <c r="C6199"/>
      <c r="D6199"/>
      <c r="E6199"/>
      <c r="F6199"/>
      <c r="G6199"/>
      <c r="H6199" s="26"/>
      <c r="I6199" s="26"/>
      <c r="K6199"/>
      <c r="L6199"/>
      <c r="M6199"/>
      <c r="N6199"/>
      <c r="O6199"/>
      <c r="P6199"/>
      <c r="S6199"/>
    </row>
    <row r="6200" spans="1:20" x14ac:dyDescent="0.3">
      <c r="A6200" s="25"/>
      <c r="B6200"/>
      <c r="C6200"/>
      <c r="D6200"/>
      <c r="E6200"/>
      <c r="F6200"/>
      <c r="G6200"/>
      <c r="H6200" s="14"/>
      <c r="I6200" s="14"/>
      <c r="K6200"/>
      <c r="L6200"/>
      <c r="M6200"/>
      <c r="N6200"/>
      <c r="O6200"/>
      <c r="P6200"/>
      <c r="S6200"/>
    </row>
    <row r="6201" spans="1:20" x14ac:dyDescent="0.3">
      <c r="A6201" s="25"/>
      <c r="B6201"/>
      <c r="C6201"/>
      <c r="D6201"/>
      <c r="E6201"/>
      <c r="F6201"/>
      <c r="G6201"/>
      <c r="H6201"/>
      <c r="I6201"/>
      <c r="K6201"/>
      <c r="L6201"/>
      <c r="M6201"/>
      <c r="N6201"/>
      <c r="O6201"/>
      <c r="P6201"/>
      <c r="S6201"/>
    </row>
    <row r="6202" spans="1:20" x14ac:dyDescent="0.3">
      <c r="A6202" s="25"/>
      <c r="B6202"/>
      <c r="C6202"/>
      <c r="D6202"/>
      <c r="E6202"/>
      <c r="F6202"/>
      <c r="G6202"/>
      <c r="H6202"/>
      <c r="I6202"/>
      <c r="K6202"/>
      <c r="L6202"/>
      <c r="M6202"/>
      <c r="N6202"/>
      <c r="O6202"/>
      <c r="P6202"/>
      <c r="S6202"/>
    </row>
    <row r="6203" spans="1:20" x14ac:dyDescent="0.3">
      <c r="A6203" s="25"/>
      <c r="B6203"/>
      <c r="C6203"/>
      <c r="D6203"/>
      <c r="E6203"/>
      <c r="F6203"/>
      <c r="G6203"/>
      <c r="H6203"/>
      <c r="I6203" s="14"/>
      <c r="K6203"/>
      <c r="L6203"/>
      <c r="M6203"/>
      <c r="N6203"/>
      <c r="O6203"/>
      <c r="P6203"/>
      <c r="S6203"/>
    </row>
    <row r="6204" spans="1:20" x14ac:dyDescent="0.3">
      <c r="A6204" s="25"/>
      <c r="B6204"/>
      <c r="C6204"/>
      <c r="D6204"/>
      <c r="E6204"/>
      <c r="F6204"/>
      <c r="G6204"/>
      <c r="H6204" s="14"/>
      <c r="I6204" s="14"/>
      <c r="K6204"/>
      <c r="L6204"/>
      <c r="M6204"/>
      <c r="N6204"/>
      <c r="O6204"/>
      <c r="P6204"/>
      <c r="S6204"/>
    </row>
    <row r="6205" spans="1:20" x14ac:dyDescent="0.3">
      <c r="A6205" s="25"/>
      <c r="B6205"/>
      <c r="C6205"/>
      <c r="D6205"/>
      <c r="E6205"/>
      <c r="F6205"/>
      <c r="G6205"/>
      <c r="H6205" s="14"/>
      <c r="I6205" s="14"/>
      <c r="K6205"/>
      <c r="L6205"/>
      <c r="M6205"/>
      <c r="N6205"/>
      <c r="O6205"/>
      <c r="P6205"/>
      <c r="S6205"/>
    </row>
    <row r="6206" spans="1:20" x14ac:dyDescent="0.3">
      <c r="A6206" s="25"/>
      <c r="B6206"/>
      <c r="C6206"/>
      <c r="D6206"/>
      <c r="E6206"/>
      <c r="F6206"/>
      <c r="G6206"/>
      <c r="H6206" s="14"/>
      <c r="I6206" s="14"/>
      <c r="K6206"/>
      <c r="L6206"/>
      <c r="M6206"/>
      <c r="N6206"/>
      <c r="O6206"/>
      <c r="P6206"/>
      <c r="S6206"/>
    </row>
    <row r="6207" spans="1:20" x14ac:dyDescent="0.3">
      <c r="A6207" s="25"/>
      <c r="B6207"/>
      <c r="C6207"/>
      <c r="D6207"/>
      <c r="E6207"/>
      <c r="F6207"/>
      <c r="G6207"/>
      <c r="H6207"/>
      <c r="I6207" s="14"/>
      <c r="K6207"/>
      <c r="L6207"/>
      <c r="M6207"/>
      <c r="N6207"/>
      <c r="O6207"/>
      <c r="P6207"/>
      <c r="S6207"/>
    </row>
    <row r="6208" spans="1:20" x14ac:dyDescent="0.3">
      <c r="A6208" s="25"/>
      <c r="B6208"/>
      <c r="C6208"/>
      <c r="D6208"/>
      <c r="E6208"/>
      <c r="F6208"/>
      <c r="G6208"/>
      <c r="H6208"/>
      <c r="I6208" s="14"/>
      <c r="K6208"/>
      <c r="L6208"/>
      <c r="M6208"/>
      <c r="N6208"/>
      <c r="O6208"/>
      <c r="P6208"/>
      <c r="S6208"/>
    </row>
    <row r="6209" spans="1:19" x14ac:dyDescent="0.3">
      <c r="A6209" s="25"/>
      <c r="B6209"/>
      <c r="C6209"/>
      <c r="D6209"/>
      <c r="E6209"/>
      <c r="F6209"/>
      <c r="G6209"/>
      <c r="H6209" s="14"/>
      <c r="I6209" s="14"/>
      <c r="K6209"/>
      <c r="L6209"/>
      <c r="M6209"/>
      <c r="N6209"/>
      <c r="O6209"/>
      <c r="P6209"/>
      <c r="S6209"/>
    </row>
    <row r="6210" spans="1:19" x14ac:dyDescent="0.3">
      <c r="A6210" s="25"/>
      <c r="B6210"/>
      <c r="C6210"/>
      <c r="D6210"/>
      <c r="E6210"/>
      <c r="F6210"/>
      <c r="G6210"/>
      <c r="H6210"/>
      <c r="I6210"/>
      <c r="K6210"/>
      <c r="L6210"/>
      <c r="M6210"/>
      <c r="N6210"/>
      <c r="O6210"/>
      <c r="P6210"/>
      <c r="S6210"/>
    </row>
    <row r="6211" spans="1:19" x14ac:dyDescent="0.3">
      <c r="A6211" s="25"/>
      <c r="B6211"/>
      <c r="C6211"/>
      <c r="D6211"/>
      <c r="E6211"/>
      <c r="F6211"/>
      <c r="G6211"/>
      <c r="H6211" s="14"/>
      <c r="I6211" s="14"/>
      <c r="K6211"/>
      <c r="L6211"/>
      <c r="M6211"/>
      <c r="N6211"/>
      <c r="O6211"/>
      <c r="P6211"/>
      <c r="S6211"/>
    </row>
    <row r="6212" spans="1:19" x14ac:dyDescent="0.3">
      <c r="A6212" s="25"/>
      <c r="B6212"/>
      <c r="C6212"/>
      <c r="D6212"/>
      <c r="E6212"/>
      <c r="F6212"/>
      <c r="G6212"/>
      <c r="H6212" s="14"/>
      <c r="I6212" s="14"/>
      <c r="K6212"/>
      <c r="L6212"/>
      <c r="M6212"/>
      <c r="N6212"/>
      <c r="O6212"/>
      <c r="P6212"/>
      <c r="S6212"/>
    </row>
    <row r="6213" spans="1:19" x14ac:dyDescent="0.3">
      <c r="A6213" s="25"/>
      <c r="B6213"/>
      <c r="C6213"/>
      <c r="D6213"/>
      <c r="E6213"/>
      <c r="F6213"/>
      <c r="G6213"/>
      <c r="H6213" s="14"/>
      <c r="I6213" s="14"/>
      <c r="K6213"/>
      <c r="L6213"/>
      <c r="M6213"/>
      <c r="N6213"/>
      <c r="O6213"/>
      <c r="P6213"/>
      <c r="S6213"/>
    </row>
    <row r="6214" spans="1:19" x14ac:dyDescent="0.3">
      <c r="A6214" s="25"/>
      <c r="B6214"/>
      <c r="C6214"/>
      <c r="D6214"/>
      <c r="E6214"/>
      <c r="F6214"/>
      <c r="G6214"/>
      <c r="H6214" s="14"/>
      <c r="I6214" s="14"/>
      <c r="K6214"/>
      <c r="L6214"/>
      <c r="M6214"/>
      <c r="N6214"/>
      <c r="O6214"/>
      <c r="P6214"/>
      <c r="S6214"/>
    </row>
    <row r="6215" spans="1:19" x14ac:dyDescent="0.3">
      <c r="A6215" s="25"/>
      <c r="B6215"/>
      <c r="C6215"/>
      <c r="D6215"/>
      <c r="E6215"/>
      <c r="F6215"/>
      <c r="G6215"/>
      <c r="H6215" s="14"/>
      <c r="I6215" s="14"/>
      <c r="K6215"/>
      <c r="L6215"/>
      <c r="M6215"/>
      <c r="N6215"/>
      <c r="O6215"/>
      <c r="P6215"/>
      <c r="S6215"/>
    </row>
    <row r="6216" spans="1:19" x14ac:dyDescent="0.3">
      <c r="A6216" s="25"/>
      <c r="B6216"/>
      <c r="C6216"/>
      <c r="D6216"/>
      <c r="E6216"/>
      <c r="F6216"/>
      <c r="G6216"/>
      <c r="H6216" s="14"/>
      <c r="I6216" s="14"/>
      <c r="K6216"/>
      <c r="L6216"/>
      <c r="M6216"/>
      <c r="N6216"/>
      <c r="O6216"/>
      <c r="P6216"/>
      <c r="S6216"/>
    </row>
    <row r="6217" spans="1:19" x14ac:dyDescent="0.3">
      <c r="A6217" s="25"/>
      <c r="B6217"/>
      <c r="C6217"/>
      <c r="D6217"/>
      <c r="E6217"/>
      <c r="F6217"/>
      <c r="G6217"/>
      <c r="H6217" s="14"/>
      <c r="I6217" s="14"/>
      <c r="K6217"/>
      <c r="L6217"/>
      <c r="M6217"/>
      <c r="N6217"/>
      <c r="O6217"/>
      <c r="P6217"/>
      <c r="S6217"/>
    </row>
    <row r="6218" spans="1:19" x14ac:dyDescent="0.3">
      <c r="A6218" s="25"/>
      <c r="B6218"/>
      <c r="C6218"/>
      <c r="D6218"/>
      <c r="E6218"/>
      <c r="F6218"/>
      <c r="G6218"/>
      <c r="H6218" s="14"/>
      <c r="I6218" s="14"/>
      <c r="K6218"/>
      <c r="L6218"/>
      <c r="M6218"/>
      <c r="N6218"/>
      <c r="O6218"/>
      <c r="P6218"/>
      <c r="S6218"/>
    </row>
    <row r="6219" spans="1:19" x14ac:dyDescent="0.3">
      <c r="A6219" s="25"/>
      <c r="B6219"/>
      <c r="C6219"/>
      <c r="D6219"/>
      <c r="E6219"/>
      <c r="F6219"/>
      <c r="G6219"/>
      <c r="H6219" s="14"/>
      <c r="I6219" s="14"/>
      <c r="K6219"/>
      <c r="L6219"/>
      <c r="M6219"/>
      <c r="N6219"/>
      <c r="O6219"/>
      <c r="P6219"/>
      <c r="S6219"/>
    </row>
    <row r="6220" spans="1:19" x14ac:dyDescent="0.3">
      <c r="A6220" s="25"/>
      <c r="B6220"/>
      <c r="C6220"/>
      <c r="D6220"/>
      <c r="E6220"/>
      <c r="F6220"/>
      <c r="G6220"/>
      <c r="H6220" s="14"/>
      <c r="I6220" s="14"/>
      <c r="K6220"/>
      <c r="L6220"/>
      <c r="M6220"/>
      <c r="N6220"/>
      <c r="O6220"/>
      <c r="P6220"/>
      <c r="S6220"/>
    </row>
    <row r="6221" spans="1:19" x14ac:dyDescent="0.3">
      <c r="A6221" s="25"/>
      <c r="B6221"/>
      <c r="C6221"/>
      <c r="D6221"/>
      <c r="E6221"/>
      <c r="F6221"/>
      <c r="G6221"/>
      <c r="H6221" s="14"/>
      <c r="I6221" s="14"/>
      <c r="K6221"/>
      <c r="L6221"/>
      <c r="M6221"/>
      <c r="N6221"/>
      <c r="O6221"/>
      <c r="P6221"/>
      <c r="S6221"/>
    </row>
    <row r="6222" spans="1:19" x14ac:dyDescent="0.3">
      <c r="A6222" s="25"/>
      <c r="B6222"/>
      <c r="C6222"/>
      <c r="D6222"/>
      <c r="E6222"/>
      <c r="F6222"/>
      <c r="G6222"/>
      <c r="H6222" s="14"/>
      <c r="I6222" s="14"/>
      <c r="K6222"/>
      <c r="L6222"/>
      <c r="M6222"/>
      <c r="N6222"/>
      <c r="O6222"/>
      <c r="P6222"/>
      <c r="S6222"/>
    </row>
    <row r="6223" spans="1:19" x14ac:dyDescent="0.3">
      <c r="A6223" s="25"/>
      <c r="B6223"/>
      <c r="C6223"/>
      <c r="D6223"/>
      <c r="E6223"/>
      <c r="F6223"/>
      <c r="G6223"/>
      <c r="H6223" s="14"/>
      <c r="I6223" s="14"/>
      <c r="K6223"/>
      <c r="L6223"/>
      <c r="M6223"/>
      <c r="N6223"/>
      <c r="O6223"/>
      <c r="P6223"/>
      <c r="S6223"/>
    </row>
    <row r="6224" spans="1:19" x14ac:dyDescent="0.3">
      <c r="A6224" s="25"/>
      <c r="B6224"/>
      <c r="C6224"/>
      <c r="D6224"/>
      <c r="E6224"/>
      <c r="F6224"/>
      <c r="G6224"/>
      <c r="H6224" s="14"/>
      <c r="I6224" s="14"/>
      <c r="K6224"/>
      <c r="L6224"/>
      <c r="M6224"/>
      <c r="N6224"/>
      <c r="O6224"/>
      <c r="P6224"/>
      <c r="S6224"/>
    </row>
    <row r="6225" spans="1:20" x14ac:dyDescent="0.3">
      <c r="A6225" s="25"/>
      <c r="B6225"/>
      <c r="C6225"/>
      <c r="D6225"/>
      <c r="E6225"/>
      <c r="F6225"/>
      <c r="G6225"/>
      <c r="H6225" s="14"/>
      <c r="I6225" s="14"/>
      <c r="K6225"/>
      <c r="L6225"/>
      <c r="M6225"/>
      <c r="N6225"/>
      <c r="O6225"/>
      <c r="P6225"/>
      <c r="S6225"/>
    </row>
    <row r="6226" spans="1:20" x14ac:dyDescent="0.3">
      <c r="A6226" s="25"/>
      <c r="B6226"/>
      <c r="C6226"/>
      <c r="D6226"/>
      <c r="E6226"/>
      <c r="F6226"/>
      <c r="G6226"/>
      <c r="H6226" s="14"/>
      <c r="I6226" s="14"/>
      <c r="K6226"/>
      <c r="L6226"/>
      <c r="M6226"/>
      <c r="N6226"/>
      <c r="O6226"/>
      <c r="P6226"/>
      <c r="S6226"/>
      <c r="T6226" s="7"/>
    </row>
    <row r="6227" spans="1:20" x14ac:dyDescent="0.3">
      <c r="A6227" s="25"/>
      <c r="B6227"/>
      <c r="C6227"/>
      <c r="D6227"/>
      <c r="E6227"/>
      <c r="F6227"/>
      <c r="G6227"/>
      <c r="H6227"/>
      <c r="I6227"/>
      <c r="K6227"/>
      <c r="L6227"/>
      <c r="M6227"/>
      <c r="N6227"/>
      <c r="O6227"/>
      <c r="P6227"/>
      <c r="S6227"/>
    </row>
    <row r="6228" spans="1:20" x14ac:dyDescent="0.3">
      <c r="A6228" s="25"/>
      <c r="B6228"/>
      <c r="C6228"/>
      <c r="D6228"/>
      <c r="E6228"/>
      <c r="F6228"/>
      <c r="G6228"/>
      <c r="H6228" s="14"/>
      <c r="I6228" s="14"/>
      <c r="K6228"/>
      <c r="L6228"/>
      <c r="M6228"/>
      <c r="N6228"/>
      <c r="O6228"/>
      <c r="P6228"/>
      <c r="S6228"/>
      <c r="T6228" s="7"/>
    </row>
    <row r="6229" spans="1:20" x14ac:dyDescent="0.3">
      <c r="A6229" s="25"/>
      <c r="B6229"/>
      <c r="C6229"/>
      <c r="D6229"/>
      <c r="E6229"/>
      <c r="F6229"/>
      <c r="G6229"/>
      <c r="H6229" s="14"/>
      <c r="I6229" s="14"/>
      <c r="K6229"/>
      <c r="L6229"/>
      <c r="M6229"/>
      <c r="N6229"/>
      <c r="O6229"/>
      <c r="P6229"/>
      <c r="S6229"/>
      <c r="T6229" s="7"/>
    </row>
    <row r="6230" spans="1:20" x14ac:dyDescent="0.3">
      <c r="A6230" s="25"/>
      <c r="B6230"/>
      <c r="C6230"/>
      <c r="D6230"/>
      <c r="E6230"/>
      <c r="F6230"/>
      <c r="G6230"/>
      <c r="H6230" s="14"/>
      <c r="I6230" s="14"/>
      <c r="K6230"/>
      <c r="L6230"/>
      <c r="M6230"/>
      <c r="N6230"/>
      <c r="O6230"/>
      <c r="P6230"/>
      <c r="S6230"/>
      <c r="T6230" s="7"/>
    </row>
    <row r="6231" spans="1:20" x14ac:dyDescent="0.3">
      <c r="A6231" s="25"/>
      <c r="B6231"/>
      <c r="C6231"/>
      <c r="D6231"/>
      <c r="E6231"/>
      <c r="F6231"/>
      <c r="G6231"/>
      <c r="H6231" s="14"/>
      <c r="I6231" s="14"/>
      <c r="K6231"/>
      <c r="L6231"/>
      <c r="M6231"/>
      <c r="N6231"/>
      <c r="O6231"/>
      <c r="P6231"/>
      <c r="S6231"/>
    </row>
    <row r="6232" spans="1:20" x14ac:dyDescent="0.3">
      <c r="A6232" s="25"/>
      <c r="B6232"/>
      <c r="C6232"/>
      <c r="D6232"/>
      <c r="E6232"/>
      <c r="F6232"/>
      <c r="G6232"/>
      <c r="H6232" s="14"/>
      <c r="I6232" s="14"/>
      <c r="K6232"/>
      <c r="L6232"/>
      <c r="M6232"/>
      <c r="N6232"/>
      <c r="O6232"/>
      <c r="P6232"/>
      <c r="S6232"/>
    </row>
    <row r="6233" spans="1:20" x14ac:dyDescent="0.3">
      <c r="A6233" s="25"/>
      <c r="B6233"/>
      <c r="C6233"/>
      <c r="D6233"/>
      <c r="E6233"/>
      <c r="F6233"/>
      <c r="G6233"/>
      <c r="H6233" s="14"/>
      <c r="I6233" s="14"/>
      <c r="K6233"/>
      <c r="L6233"/>
      <c r="M6233"/>
      <c r="N6233"/>
      <c r="O6233"/>
      <c r="P6233"/>
      <c r="S6233"/>
      <c r="T6233" s="7"/>
    </row>
    <row r="6234" spans="1:20" x14ac:dyDescent="0.3">
      <c r="A6234" s="25"/>
      <c r="B6234"/>
      <c r="C6234"/>
      <c r="D6234"/>
      <c r="E6234"/>
      <c r="F6234"/>
      <c r="G6234"/>
      <c r="H6234" s="14"/>
      <c r="I6234" s="14"/>
      <c r="K6234"/>
      <c r="L6234"/>
      <c r="M6234"/>
      <c r="N6234"/>
      <c r="O6234"/>
      <c r="P6234"/>
      <c r="S6234"/>
      <c r="T6234" s="7"/>
    </row>
    <row r="6235" spans="1:20" x14ac:dyDescent="0.3">
      <c r="A6235" s="25"/>
      <c r="B6235"/>
      <c r="C6235"/>
      <c r="D6235"/>
      <c r="E6235"/>
      <c r="F6235"/>
      <c r="G6235"/>
      <c r="H6235" s="14"/>
      <c r="I6235" s="14"/>
      <c r="K6235"/>
      <c r="L6235"/>
      <c r="M6235"/>
      <c r="N6235"/>
      <c r="O6235"/>
      <c r="P6235"/>
      <c r="S6235"/>
    </row>
    <row r="6236" spans="1:20" x14ac:dyDescent="0.3">
      <c r="A6236" s="25"/>
      <c r="B6236"/>
      <c r="C6236"/>
      <c r="D6236"/>
      <c r="E6236"/>
      <c r="F6236"/>
      <c r="G6236"/>
      <c r="H6236" s="26"/>
      <c r="I6236" s="26"/>
      <c r="K6236"/>
      <c r="L6236"/>
      <c r="M6236"/>
      <c r="N6236"/>
      <c r="O6236"/>
      <c r="P6236"/>
      <c r="S6236"/>
    </row>
    <row r="6237" spans="1:20" x14ac:dyDescent="0.3">
      <c r="A6237" s="25"/>
      <c r="B6237"/>
      <c r="C6237"/>
      <c r="D6237"/>
      <c r="E6237"/>
      <c r="F6237"/>
      <c r="G6237"/>
      <c r="H6237" s="26"/>
      <c r="I6237" s="26"/>
      <c r="K6237"/>
      <c r="L6237"/>
      <c r="M6237"/>
      <c r="N6237"/>
      <c r="O6237"/>
      <c r="P6237"/>
      <c r="S6237"/>
    </row>
    <row r="6238" spans="1:20" x14ac:dyDescent="0.3">
      <c r="A6238" s="25"/>
      <c r="B6238"/>
      <c r="C6238"/>
      <c r="D6238"/>
      <c r="E6238"/>
      <c r="F6238"/>
      <c r="G6238"/>
      <c r="H6238" s="26"/>
      <c r="I6238" s="26"/>
      <c r="K6238"/>
      <c r="L6238"/>
      <c r="M6238"/>
      <c r="N6238"/>
      <c r="O6238"/>
      <c r="P6238"/>
      <c r="S6238"/>
    </row>
    <row r="6239" spans="1:20" x14ac:dyDescent="0.3">
      <c r="A6239" s="25"/>
      <c r="B6239"/>
      <c r="C6239"/>
      <c r="D6239"/>
      <c r="E6239"/>
      <c r="F6239"/>
      <c r="G6239"/>
      <c r="H6239" s="26"/>
      <c r="I6239" s="26"/>
      <c r="K6239"/>
      <c r="L6239"/>
      <c r="M6239"/>
      <c r="N6239"/>
      <c r="O6239"/>
      <c r="P6239"/>
      <c r="S6239"/>
    </row>
    <row r="6240" spans="1:20" x14ac:dyDescent="0.3">
      <c r="A6240" s="25"/>
      <c r="B6240"/>
      <c r="C6240"/>
      <c r="D6240"/>
      <c r="E6240"/>
      <c r="F6240"/>
      <c r="G6240"/>
      <c r="H6240" s="26"/>
      <c r="I6240" s="26"/>
      <c r="K6240"/>
      <c r="L6240"/>
      <c r="M6240"/>
      <c r="N6240"/>
      <c r="O6240"/>
      <c r="P6240"/>
      <c r="S6240"/>
    </row>
    <row r="6241" spans="1:20" x14ac:dyDescent="0.3">
      <c r="A6241" s="25"/>
      <c r="B6241"/>
      <c r="C6241"/>
      <c r="D6241"/>
      <c r="E6241"/>
      <c r="F6241"/>
      <c r="G6241"/>
      <c r="H6241" s="26"/>
      <c r="I6241" s="26"/>
      <c r="K6241"/>
      <c r="L6241"/>
      <c r="M6241"/>
      <c r="N6241"/>
      <c r="O6241"/>
      <c r="P6241"/>
      <c r="S6241"/>
    </row>
    <row r="6242" spans="1:20" x14ac:dyDescent="0.3">
      <c r="A6242" s="25"/>
      <c r="B6242"/>
      <c r="C6242"/>
      <c r="D6242"/>
      <c r="E6242"/>
      <c r="F6242"/>
      <c r="G6242"/>
      <c r="H6242"/>
      <c r="I6242"/>
      <c r="K6242"/>
      <c r="L6242"/>
      <c r="M6242"/>
      <c r="N6242"/>
      <c r="O6242"/>
      <c r="P6242"/>
      <c r="S6242"/>
    </row>
    <row r="6243" spans="1:20" x14ac:dyDescent="0.3">
      <c r="A6243" s="25"/>
      <c r="B6243"/>
      <c r="C6243"/>
      <c r="D6243"/>
      <c r="E6243"/>
      <c r="F6243"/>
      <c r="G6243"/>
      <c r="H6243" s="14"/>
      <c r="I6243" s="14"/>
      <c r="K6243"/>
      <c r="L6243"/>
      <c r="M6243"/>
      <c r="N6243"/>
      <c r="O6243"/>
      <c r="P6243"/>
      <c r="S6243"/>
      <c r="T6243" s="7"/>
    </row>
    <row r="6244" spans="1:20" x14ac:dyDescent="0.3">
      <c r="A6244" s="25"/>
      <c r="B6244"/>
      <c r="C6244"/>
      <c r="D6244"/>
      <c r="E6244"/>
      <c r="F6244"/>
      <c r="G6244"/>
      <c r="H6244" s="14"/>
      <c r="I6244" s="14"/>
      <c r="K6244"/>
      <c r="L6244"/>
      <c r="M6244"/>
      <c r="N6244"/>
      <c r="O6244"/>
      <c r="P6244"/>
      <c r="S6244"/>
    </row>
    <row r="6245" spans="1:20" x14ac:dyDescent="0.3">
      <c r="A6245" s="25"/>
      <c r="B6245"/>
      <c r="C6245"/>
      <c r="D6245"/>
      <c r="E6245"/>
      <c r="F6245"/>
      <c r="G6245"/>
      <c r="H6245" s="14"/>
      <c r="I6245" s="14"/>
      <c r="K6245"/>
      <c r="L6245"/>
      <c r="M6245"/>
      <c r="N6245"/>
      <c r="O6245"/>
      <c r="P6245"/>
      <c r="S6245"/>
    </row>
    <row r="6246" spans="1:20" x14ac:dyDescent="0.3">
      <c r="A6246" s="25"/>
      <c r="B6246"/>
      <c r="C6246"/>
      <c r="D6246"/>
      <c r="E6246"/>
      <c r="F6246"/>
      <c r="G6246"/>
      <c r="H6246" s="14"/>
      <c r="I6246" s="14"/>
      <c r="K6246"/>
      <c r="L6246"/>
      <c r="M6246"/>
      <c r="N6246"/>
      <c r="O6246"/>
      <c r="P6246"/>
      <c r="S6246"/>
    </row>
    <row r="6247" spans="1:20" x14ac:dyDescent="0.3">
      <c r="A6247" s="25"/>
      <c r="B6247"/>
      <c r="C6247"/>
      <c r="D6247"/>
      <c r="E6247"/>
      <c r="F6247"/>
      <c r="G6247"/>
      <c r="H6247" s="14"/>
      <c r="I6247" s="14"/>
      <c r="K6247"/>
      <c r="L6247"/>
      <c r="M6247"/>
      <c r="N6247"/>
      <c r="O6247"/>
      <c r="P6247"/>
      <c r="S6247"/>
    </row>
    <row r="6248" spans="1:20" x14ac:dyDescent="0.3">
      <c r="A6248" s="25"/>
      <c r="B6248"/>
      <c r="C6248"/>
      <c r="D6248"/>
      <c r="E6248"/>
      <c r="F6248"/>
      <c r="G6248"/>
      <c r="H6248" s="26"/>
      <c r="I6248" s="26"/>
      <c r="K6248"/>
      <c r="L6248"/>
      <c r="M6248"/>
      <c r="N6248"/>
      <c r="O6248"/>
      <c r="P6248"/>
      <c r="S6248"/>
    </row>
    <row r="6249" spans="1:20" x14ac:dyDescent="0.3">
      <c r="A6249" s="25"/>
      <c r="B6249"/>
      <c r="C6249"/>
      <c r="D6249"/>
      <c r="E6249"/>
      <c r="F6249"/>
      <c r="G6249"/>
      <c r="H6249" s="26"/>
      <c r="I6249" s="26"/>
      <c r="K6249"/>
      <c r="L6249"/>
      <c r="M6249"/>
      <c r="N6249"/>
      <c r="O6249"/>
      <c r="P6249"/>
      <c r="S6249"/>
    </row>
    <row r="6250" spans="1:20" x14ac:dyDescent="0.3">
      <c r="A6250" s="25"/>
      <c r="B6250"/>
      <c r="C6250"/>
      <c r="D6250"/>
      <c r="E6250"/>
      <c r="F6250"/>
      <c r="G6250"/>
      <c r="H6250" s="26"/>
      <c r="I6250" s="26"/>
      <c r="K6250"/>
      <c r="L6250"/>
      <c r="M6250"/>
      <c r="N6250"/>
      <c r="O6250"/>
      <c r="P6250"/>
      <c r="S6250"/>
    </row>
    <row r="6251" spans="1:20" x14ac:dyDescent="0.3">
      <c r="A6251" s="25"/>
      <c r="B6251"/>
      <c r="C6251"/>
      <c r="D6251"/>
      <c r="E6251"/>
      <c r="F6251"/>
      <c r="G6251"/>
      <c r="H6251" s="14"/>
      <c r="I6251" s="14"/>
      <c r="K6251"/>
      <c r="L6251"/>
      <c r="M6251"/>
      <c r="N6251"/>
      <c r="O6251"/>
      <c r="P6251"/>
      <c r="S6251"/>
    </row>
    <row r="6252" spans="1:20" x14ac:dyDescent="0.3">
      <c r="A6252" s="25"/>
      <c r="B6252"/>
      <c r="C6252"/>
      <c r="D6252"/>
      <c r="E6252"/>
      <c r="F6252"/>
      <c r="G6252"/>
      <c r="H6252" s="14"/>
      <c r="I6252" s="14"/>
      <c r="K6252"/>
      <c r="L6252"/>
      <c r="M6252"/>
      <c r="N6252"/>
      <c r="O6252"/>
      <c r="P6252"/>
      <c r="S6252"/>
    </row>
    <row r="6253" spans="1:20" x14ac:dyDescent="0.3">
      <c r="A6253" s="25"/>
      <c r="B6253"/>
      <c r="C6253"/>
      <c r="D6253"/>
      <c r="E6253"/>
      <c r="F6253"/>
      <c r="G6253"/>
      <c r="H6253" s="14"/>
      <c r="I6253" s="14"/>
      <c r="K6253"/>
      <c r="L6253"/>
      <c r="M6253"/>
      <c r="N6253"/>
      <c r="O6253"/>
      <c r="P6253"/>
      <c r="S6253"/>
    </row>
    <row r="6254" spans="1:20" x14ac:dyDescent="0.3">
      <c r="A6254" s="25"/>
      <c r="B6254"/>
      <c r="C6254"/>
      <c r="D6254"/>
      <c r="E6254"/>
      <c r="F6254"/>
      <c r="G6254"/>
      <c r="H6254" s="26"/>
      <c r="I6254" s="26"/>
      <c r="K6254"/>
      <c r="L6254"/>
      <c r="M6254"/>
      <c r="N6254"/>
      <c r="O6254"/>
      <c r="P6254"/>
      <c r="S6254"/>
    </row>
    <row r="6255" spans="1:20" x14ac:dyDescent="0.3">
      <c r="A6255" s="25"/>
      <c r="B6255"/>
      <c r="C6255"/>
      <c r="D6255"/>
      <c r="E6255"/>
      <c r="F6255"/>
      <c r="G6255"/>
      <c r="H6255" s="26"/>
      <c r="I6255" s="26"/>
      <c r="K6255"/>
      <c r="L6255"/>
      <c r="M6255"/>
      <c r="N6255"/>
      <c r="O6255"/>
      <c r="P6255"/>
      <c r="S6255"/>
    </row>
    <row r="6256" spans="1:20" x14ac:dyDescent="0.3">
      <c r="A6256" s="25"/>
      <c r="B6256"/>
      <c r="C6256"/>
      <c r="D6256"/>
      <c r="E6256"/>
      <c r="F6256"/>
      <c r="G6256"/>
      <c r="H6256" s="26"/>
      <c r="I6256" s="26"/>
      <c r="K6256"/>
      <c r="L6256"/>
      <c r="M6256"/>
      <c r="N6256"/>
      <c r="O6256"/>
      <c r="P6256"/>
      <c r="S6256"/>
    </row>
    <row r="6257" spans="1:19" x14ac:dyDescent="0.3">
      <c r="A6257" s="25"/>
      <c r="B6257"/>
      <c r="C6257"/>
      <c r="D6257"/>
      <c r="E6257"/>
      <c r="F6257"/>
      <c r="G6257"/>
      <c r="H6257" s="14"/>
      <c r="I6257" s="14"/>
      <c r="K6257"/>
      <c r="L6257"/>
      <c r="M6257"/>
      <c r="N6257"/>
      <c r="O6257"/>
      <c r="P6257"/>
      <c r="S6257"/>
    </row>
    <row r="6258" spans="1:19" x14ac:dyDescent="0.3">
      <c r="A6258" s="25"/>
      <c r="B6258"/>
      <c r="C6258"/>
      <c r="D6258"/>
      <c r="E6258"/>
      <c r="F6258"/>
      <c r="G6258"/>
      <c r="H6258" s="14"/>
      <c r="I6258" s="14"/>
      <c r="K6258"/>
      <c r="L6258"/>
      <c r="M6258"/>
      <c r="N6258"/>
      <c r="O6258"/>
      <c r="P6258"/>
      <c r="S6258"/>
    </row>
    <row r="6259" spans="1:19" x14ac:dyDescent="0.3">
      <c r="A6259" s="25"/>
      <c r="B6259"/>
      <c r="C6259"/>
      <c r="D6259"/>
      <c r="E6259"/>
      <c r="F6259"/>
      <c r="G6259"/>
      <c r="H6259" s="14"/>
      <c r="I6259" s="14"/>
      <c r="K6259"/>
      <c r="L6259"/>
      <c r="M6259"/>
      <c r="N6259"/>
      <c r="O6259"/>
      <c r="P6259"/>
      <c r="S6259"/>
    </row>
    <row r="6260" spans="1:19" x14ac:dyDescent="0.3">
      <c r="A6260" s="25"/>
      <c r="B6260"/>
      <c r="C6260"/>
      <c r="D6260"/>
      <c r="E6260"/>
      <c r="F6260"/>
      <c r="G6260"/>
      <c r="H6260" s="26"/>
      <c r="I6260" s="26"/>
      <c r="K6260"/>
      <c r="L6260"/>
      <c r="M6260"/>
      <c r="N6260"/>
      <c r="O6260"/>
      <c r="P6260"/>
      <c r="S6260"/>
    </row>
    <row r="6261" spans="1:19" x14ac:dyDescent="0.3">
      <c r="A6261" s="25"/>
      <c r="B6261"/>
      <c r="C6261"/>
      <c r="D6261"/>
      <c r="E6261"/>
      <c r="F6261"/>
      <c r="G6261"/>
      <c r="H6261" s="26"/>
      <c r="I6261" s="26"/>
      <c r="K6261"/>
      <c r="L6261"/>
      <c r="M6261"/>
      <c r="N6261"/>
      <c r="O6261"/>
      <c r="P6261"/>
      <c r="S6261"/>
    </row>
    <row r="6262" spans="1:19" x14ac:dyDescent="0.3">
      <c r="A6262" s="25"/>
      <c r="B6262"/>
      <c r="C6262"/>
      <c r="D6262"/>
      <c r="E6262"/>
      <c r="F6262"/>
      <c r="G6262"/>
      <c r="H6262" s="26"/>
      <c r="I6262" s="26"/>
      <c r="K6262"/>
      <c r="L6262"/>
      <c r="M6262"/>
      <c r="N6262"/>
      <c r="O6262"/>
      <c r="P6262"/>
      <c r="S6262"/>
    </row>
    <row r="6263" spans="1:19" x14ac:dyDescent="0.3">
      <c r="A6263" s="25"/>
      <c r="B6263"/>
      <c r="C6263"/>
      <c r="D6263"/>
      <c r="E6263"/>
      <c r="F6263"/>
      <c r="G6263"/>
      <c r="H6263" s="26"/>
      <c r="I6263" s="26"/>
      <c r="K6263"/>
      <c r="L6263"/>
      <c r="M6263"/>
      <c r="N6263"/>
      <c r="O6263"/>
      <c r="P6263"/>
      <c r="S6263"/>
    </row>
    <row r="6264" spans="1:19" x14ac:dyDescent="0.3">
      <c r="A6264" s="25"/>
      <c r="B6264"/>
      <c r="C6264"/>
      <c r="D6264"/>
      <c r="E6264"/>
      <c r="F6264"/>
      <c r="G6264"/>
      <c r="H6264" s="26"/>
      <c r="I6264" s="26"/>
      <c r="K6264"/>
      <c r="L6264"/>
      <c r="M6264"/>
      <c r="N6264"/>
      <c r="O6264"/>
      <c r="P6264"/>
      <c r="S6264"/>
    </row>
    <row r="6265" spans="1:19" x14ac:dyDescent="0.3">
      <c r="A6265" s="25"/>
      <c r="B6265"/>
      <c r="C6265"/>
      <c r="D6265"/>
      <c r="E6265"/>
      <c r="F6265"/>
      <c r="G6265"/>
      <c r="H6265" s="26"/>
      <c r="I6265" s="26"/>
      <c r="K6265"/>
      <c r="L6265"/>
      <c r="M6265"/>
      <c r="N6265"/>
      <c r="O6265"/>
      <c r="P6265"/>
      <c r="S6265"/>
    </row>
    <row r="6266" spans="1:19" x14ac:dyDescent="0.3">
      <c r="A6266" s="25"/>
      <c r="B6266"/>
      <c r="C6266"/>
      <c r="D6266"/>
      <c r="E6266"/>
      <c r="F6266"/>
      <c r="G6266"/>
      <c r="H6266" s="26"/>
      <c r="I6266" s="26"/>
      <c r="K6266"/>
      <c r="L6266"/>
      <c r="M6266"/>
      <c r="N6266"/>
      <c r="O6266"/>
      <c r="P6266"/>
      <c r="S6266"/>
    </row>
    <row r="6267" spans="1:19" x14ac:dyDescent="0.3">
      <c r="A6267" s="25"/>
      <c r="B6267"/>
      <c r="C6267"/>
      <c r="D6267"/>
      <c r="E6267"/>
      <c r="F6267"/>
      <c r="G6267"/>
      <c r="H6267" s="26"/>
      <c r="I6267" s="26"/>
      <c r="K6267"/>
      <c r="L6267"/>
      <c r="M6267"/>
      <c r="N6267"/>
      <c r="O6267"/>
      <c r="P6267"/>
      <c r="S6267"/>
    </row>
    <row r="6268" spans="1:19" x14ac:dyDescent="0.3">
      <c r="A6268" s="25"/>
      <c r="B6268"/>
      <c r="C6268"/>
      <c r="D6268"/>
      <c r="E6268"/>
      <c r="F6268"/>
      <c r="G6268"/>
      <c r="H6268" s="14"/>
      <c r="I6268" s="14"/>
      <c r="K6268"/>
      <c r="L6268"/>
      <c r="M6268"/>
      <c r="N6268"/>
      <c r="O6268"/>
      <c r="P6268"/>
      <c r="S6268"/>
    </row>
    <row r="6269" spans="1:19" x14ac:dyDescent="0.3">
      <c r="A6269" s="25"/>
      <c r="B6269"/>
      <c r="C6269"/>
      <c r="D6269"/>
      <c r="E6269"/>
      <c r="F6269"/>
      <c r="G6269"/>
      <c r="H6269" s="14"/>
      <c r="I6269" s="14"/>
      <c r="K6269"/>
      <c r="L6269"/>
      <c r="M6269"/>
      <c r="N6269"/>
      <c r="O6269"/>
      <c r="P6269"/>
      <c r="S6269"/>
    </row>
    <row r="6270" spans="1:19" x14ac:dyDescent="0.3">
      <c r="A6270" s="25"/>
      <c r="B6270"/>
      <c r="C6270"/>
      <c r="D6270"/>
      <c r="E6270"/>
      <c r="F6270"/>
      <c r="G6270"/>
      <c r="H6270" s="26"/>
      <c r="I6270" s="26"/>
      <c r="K6270"/>
      <c r="L6270"/>
      <c r="M6270"/>
      <c r="N6270"/>
      <c r="O6270"/>
      <c r="P6270"/>
      <c r="S6270"/>
    </row>
    <row r="6271" spans="1:19" x14ac:dyDescent="0.3">
      <c r="A6271" s="25"/>
      <c r="B6271"/>
      <c r="C6271"/>
      <c r="D6271"/>
      <c r="E6271"/>
      <c r="F6271"/>
      <c r="G6271"/>
      <c r="H6271" s="26"/>
      <c r="I6271" s="26"/>
      <c r="K6271"/>
      <c r="L6271"/>
      <c r="M6271"/>
      <c r="N6271"/>
      <c r="O6271"/>
      <c r="P6271"/>
      <c r="S6271"/>
    </row>
    <row r="6272" spans="1:19" x14ac:dyDescent="0.3">
      <c r="A6272" s="25"/>
      <c r="B6272"/>
      <c r="C6272"/>
      <c r="D6272"/>
      <c r="E6272"/>
      <c r="F6272"/>
      <c r="G6272"/>
      <c r="H6272" s="26"/>
      <c r="I6272" s="26"/>
      <c r="K6272"/>
      <c r="L6272"/>
      <c r="M6272"/>
      <c r="N6272"/>
      <c r="O6272"/>
      <c r="P6272"/>
      <c r="S6272"/>
    </row>
    <row r="6273" spans="1:20" x14ac:dyDescent="0.3">
      <c r="A6273" s="25"/>
      <c r="B6273"/>
      <c r="C6273"/>
      <c r="D6273"/>
      <c r="E6273"/>
      <c r="F6273"/>
      <c r="G6273"/>
      <c r="H6273" s="26"/>
      <c r="I6273" s="26"/>
      <c r="K6273"/>
      <c r="L6273"/>
      <c r="M6273"/>
      <c r="N6273"/>
      <c r="O6273"/>
      <c r="P6273"/>
      <c r="S6273"/>
    </row>
    <row r="6274" spans="1:20" x14ac:dyDescent="0.3">
      <c r="A6274" s="25"/>
      <c r="B6274"/>
      <c r="C6274"/>
      <c r="D6274"/>
      <c r="E6274"/>
      <c r="F6274"/>
      <c r="G6274"/>
      <c r="H6274" s="14"/>
      <c r="I6274" s="14"/>
      <c r="K6274"/>
      <c r="L6274"/>
      <c r="M6274"/>
      <c r="N6274"/>
      <c r="O6274"/>
      <c r="P6274"/>
      <c r="S6274"/>
    </row>
    <row r="6275" spans="1:20" x14ac:dyDescent="0.3">
      <c r="A6275" s="25"/>
      <c r="B6275"/>
      <c r="C6275"/>
      <c r="D6275"/>
      <c r="E6275"/>
      <c r="F6275"/>
      <c r="G6275"/>
      <c r="H6275"/>
      <c r="I6275"/>
      <c r="K6275"/>
      <c r="L6275"/>
      <c r="M6275"/>
      <c r="N6275"/>
      <c r="O6275"/>
      <c r="P6275"/>
      <c r="S6275"/>
    </row>
    <row r="6276" spans="1:20" x14ac:dyDescent="0.3">
      <c r="A6276" s="25"/>
      <c r="B6276"/>
      <c r="C6276"/>
      <c r="D6276"/>
      <c r="E6276"/>
      <c r="F6276"/>
      <c r="G6276"/>
      <c r="H6276" s="14"/>
      <c r="I6276" s="14"/>
      <c r="K6276"/>
      <c r="L6276"/>
      <c r="M6276"/>
      <c r="N6276"/>
      <c r="O6276"/>
      <c r="P6276"/>
      <c r="S6276"/>
    </row>
    <row r="6277" spans="1:20" x14ac:dyDescent="0.3">
      <c r="A6277" s="25"/>
      <c r="B6277"/>
      <c r="C6277"/>
      <c r="D6277"/>
      <c r="E6277"/>
      <c r="F6277"/>
      <c r="G6277"/>
      <c r="H6277"/>
      <c r="I6277"/>
      <c r="K6277"/>
      <c r="L6277"/>
      <c r="M6277"/>
      <c r="N6277"/>
      <c r="O6277"/>
      <c r="P6277"/>
      <c r="S6277"/>
    </row>
    <row r="6278" spans="1:20" x14ac:dyDescent="0.3">
      <c r="A6278" s="25"/>
      <c r="B6278"/>
      <c r="C6278"/>
      <c r="D6278"/>
      <c r="E6278"/>
      <c r="F6278"/>
      <c r="G6278"/>
      <c r="H6278" s="26"/>
      <c r="I6278" s="26"/>
      <c r="K6278"/>
      <c r="L6278"/>
      <c r="M6278"/>
      <c r="N6278"/>
      <c r="O6278"/>
      <c r="P6278"/>
      <c r="S6278"/>
    </row>
    <row r="6279" spans="1:20" x14ac:dyDescent="0.3">
      <c r="A6279" s="25"/>
      <c r="B6279"/>
      <c r="C6279"/>
      <c r="D6279"/>
      <c r="E6279"/>
      <c r="F6279"/>
      <c r="G6279"/>
      <c r="H6279" s="26"/>
      <c r="I6279" s="26"/>
      <c r="K6279"/>
      <c r="L6279"/>
      <c r="M6279"/>
      <c r="N6279"/>
      <c r="O6279"/>
      <c r="P6279"/>
      <c r="S6279"/>
    </row>
    <row r="6280" spans="1:20" x14ac:dyDescent="0.3">
      <c r="A6280" s="25"/>
      <c r="B6280"/>
      <c r="C6280"/>
      <c r="D6280"/>
      <c r="E6280"/>
      <c r="F6280"/>
      <c r="G6280"/>
      <c r="H6280" s="26"/>
      <c r="I6280" s="26"/>
      <c r="K6280"/>
      <c r="L6280"/>
      <c r="M6280"/>
      <c r="N6280"/>
      <c r="O6280"/>
      <c r="P6280"/>
      <c r="S6280"/>
    </row>
    <row r="6281" spans="1:20" x14ac:dyDescent="0.3">
      <c r="A6281" s="25"/>
      <c r="B6281"/>
      <c r="C6281"/>
      <c r="D6281"/>
      <c r="E6281"/>
      <c r="F6281"/>
      <c r="G6281"/>
      <c r="H6281" s="26"/>
      <c r="I6281" s="26"/>
      <c r="K6281"/>
      <c r="L6281"/>
      <c r="M6281"/>
      <c r="N6281"/>
      <c r="O6281"/>
      <c r="P6281"/>
      <c r="S6281"/>
    </row>
    <row r="6282" spans="1:20" x14ac:dyDescent="0.3">
      <c r="A6282" s="25"/>
      <c r="B6282"/>
      <c r="C6282"/>
      <c r="D6282"/>
      <c r="E6282"/>
      <c r="F6282"/>
      <c r="G6282"/>
      <c r="H6282" s="26"/>
      <c r="I6282" s="26"/>
      <c r="K6282"/>
      <c r="L6282"/>
      <c r="M6282"/>
      <c r="N6282"/>
      <c r="O6282"/>
      <c r="P6282"/>
      <c r="S6282"/>
      <c r="T6282" s="7"/>
    </row>
    <row r="6283" spans="1:20" x14ac:dyDescent="0.3">
      <c r="A6283" s="25"/>
      <c r="B6283"/>
      <c r="C6283"/>
      <c r="D6283"/>
      <c r="E6283"/>
      <c r="F6283"/>
      <c r="G6283"/>
      <c r="H6283" s="14"/>
      <c r="I6283" s="14"/>
      <c r="K6283"/>
      <c r="L6283"/>
      <c r="M6283"/>
      <c r="N6283"/>
      <c r="O6283"/>
      <c r="P6283"/>
      <c r="S6283"/>
    </row>
    <row r="6284" spans="1:20" x14ac:dyDescent="0.3">
      <c r="A6284" s="25"/>
      <c r="B6284"/>
      <c r="C6284"/>
      <c r="D6284"/>
      <c r="E6284"/>
      <c r="F6284"/>
      <c r="G6284"/>
      <c r="H6284" s="14"/>
      <c r="I6284" s="14"/>
      <c r="K6284"/>
      <c r="L6284"/>
      <c r="M6284"/>
      <c r="N6284"/>
      <c r="O6284"/>
      <c r="P6284"/>
      <c r="S6284"/>
    </row>
    <row r="6285" spans="1:20" x14ac:dyDescent="0.3">
      <c r="A6285" s="25"/>
      <c r="B6285"/>
      <c r="C6285"/>
      <c r="D6285"/>
      <c r="E6285"/>
      <c r="F6285"/>
      <c r="G6285"/>
      <c r="H6285" s="14"/>
      <c r="I6285" s="14"/>
      <c r="K6285"/>
      <c r="L6285"/>
      <c r="M6285"/>
      <c r="N6285"/>
      <c r="O6285"/>
      <c r="P6285"/>
      <c r="S6285"/>
    </row>
    <row r="6286" spans="1:20" x14ac:dyDescent="0.3">
      <c r="A6286" s="25"/>
      <c r="B6286"/>
      <c r="C6286"/>
      <c r="D6286"/>
      <c r="E6286"/>
      <c r="F6286"/>
      <c r="G6286"/>
      <c r="H6286" s="14"/>
      <c r="I6286" s="14"/>
      <c r="K6286"/>
      <c r="L6286"/>
      <c r="M6286"/>
      <c r="N6286"/>
      <c r="O6286"/>
      <c r="P6286"/>
      <c r="S6286"/>
    </row>
    <row r="6287" spans="1:20" x14ac:dyDescent="0.3">
      <c r="A6287" s="25"/>
      <c r="B6287"/>
      <c r="C6287"/>
      <c r="D6287"/>
      <c r="E6287"/>
      <c r="F6287"/>
      <c r="G6287"/>
      <c r="H6287"/>
      <c r="I6287"/>
      <c r="K6287"/>
      <c r="L6287"/>
      <c r="M6287"/>
      <c r="N6287"/>
      <c r="O6287"/>
      <c r="P6287"/>
      <c r="S6287"/>
    </row>
    <row r="6288" spans="1:20" x14ac:dyDescent="0.3">
      <c r="A6288" s="25"/>
      <c r="B6288"/>
      <c r="C6288"/>
      <c r="D6288"/>
      <c r="E6288"/>
      <c r="F6288"/>
      <c r="G6288"/>
      <c r="H6288"/>
      <c r="I6288"/>
      <c r="K6288"/>
      <c r="L6288"/>
      <c r="M6288"/>
      <c r="N6288"/>
      <c r="O6288"/>
      <c r="P6288"/>
      <c r="S6288"/>
    </row>
    <row r="6289" spans="1:20" x14ac:dyDescent="0.3">
      <c r="A6289" s="25"/>
      <c r="B6289"/>
      <c r="C6289"/>
      <c r="D6289"/>
      <c r="E6289"/>
      <c r="F6289"/>
      <c r="G6289"/>
      <c r="H6289"/>
      <c r="I6289"/>
      <c r="K6289"/>
      <c r="L6289"/>
      <c r="M6289"/>
      <c r="N6289"/>
      <c r="O6289"/>
      <c r="P6289"/>
      <c r="S6289"/>
    </row>
    <row r="6290" spans="1:20" x14ac:dyDescent="0.3">
      <c r="A6290" s="25"/>
      <c r="B6290"/>
      <c r="C6290"/>
      <c r="D6290"/>
      <c r="E6290"/>
      <c r="F6290"/>
      <c r="G6290"/>
      <c r="H6290" s="14"/>
      <c r="I6290" s="14"/>
      <c r="K6290"/>
      <c r="L6290"/>
      <c r="M6290"/>
      <c r="N6290"/>
      <c r="O6290"/>
      <c r="P6290"/>
      <c r="S6290"/>
    </row>
    <row r="6291" spans="1:20" x14ac:dyDescent="0.3">
      <c r="A6291" s="25"/>
      <c r="B6291"/>
      <c r="C6291"/>
      <c r="D6291"/>
      <c r="E6291"/>
      <c r="F6291"/>
      <c r="G6291"/>
      <c r="H6291" s="14"/>
      <c r="I6291" s="14"/>
      <c r="K6291"/>
      <c r="L6291"/>
      <c r="M6291"/>
      <c r="N6291"/>
      <c r="O6291"/>
      <c r="P6291"/>
      <c r="S6291"/>
    </row>
    <row r="6292" spans="1:20" x14ac:dyDescent="0.3">
      <c r="A6292" s="25"/>
      <c r="B6292"/>
      <c r="C6292"/>
      <c r="D6292"/>
      <c r="E6292"/>
      <c r="F6292"/>
      <c r="G6292"/>
      <c r="H6292"/>
      <c r="I6292"/>
      <c r="K6292"/>
      <c r="L6292"/>
      <c r="M6292"/>
      <c r="N6292"/>
      <c r="O6292"/>
      <c r="P6292"/>
      <c r="S6292"/>
    </row>
    <row r="6293" spans="1:20" x14ac:dyDescent="0.3">
      <c r="A6293" s="25"/>
      <c r="B6293"/>
      <c r="C6293"/>
      <c r="D6293"/>
      <c r="E6293"/>
      <c r="F6293"/>
      <c r="G6293"/>
      <c r="H6293" s="26"/>
      <c r="I6293" s="26"/>
      <c r="K6293"/>
      <c r="L6293"/>
      <c r="M6293"/>
      <c r="N6293"/>
      <c r="O6293"/>
      <c r="P6293"/>
      <c r="S6293"/>
      <c r="T6293" s="7"/>
    </row>
    <row r="6294" spans="1:20" x14ac:dyDescent="0.3">
      <c r="A6294" s="25"/>
      <c r="B6294"/>
      <c r="C6294"/>
      <c r="D6294"/>
      <c r="E6294"/>
      <c r="F6294"/>
      <c r="G6294"/>
      <c r="H6294" s="26"/>
      <c r="I6294" s="26"/>
      <c r="K6294"/>
      <c r="L6294"/>
      <c r="M6294"/>
      <c r="N6294"/>
      <c r="O6294"/>
      <c r="P6294"/>
      <c r="S6294"/>
    </row>
    <row r="6295" spans="1:20" x14ac:dyDescent="0.3">
      <c r="A6295" s="25"/>
      <c r="B6295"/>
      <c r="C6295"/>
      <c r="D6295"/>
      <c r="E6295"/>
      <c r="F6295"/>
      <c r="G6295"/>
      <c r="H6295" s="26"/>
      <c r="I6295" s="26"/>
      <c r="K6295"/>
      <c r="L6295"/>
      <c r="M6295"/>
      <c r="N6295"/>
      <c r="O6295"/>
      <c r="P6295"/>
      <c r="S6295"/>
    </row>
    <row r="6296" spans="1:20" x14ac:dyDescent="0.3">
      <c r="A6296" s="25"/>
      <c r="B6296"/>
      <c r="C6296"/>
      <c r="D6296"/>
      <c r="E6296"/>
      <c r="F6296"/>
      <c r="G6296"/>
      <c r="H6296" s="26"/>
      <c r="I6296" s="26"/>
      <c r="K6296"/>
      <c r="L6296"/>
      <c r="M6296"/>
      <c r="N6296"/>
      <c r="O6296"/>
      <c r="P6296"/>
      <c r="S6296"/>
    </row>
    <row r="6297" spans="1:20" x14ac:dyDescent="0.3">
      <c r="A6297" s="25"/>
      <c r="B6297"/>
      <c r="C6297"/>
      <c r="D6297"/>
      <c r="E6297"/>
      <c r="F6297"/>
      <c r="G6297"/>
      <c r="H6297" s="26"/>
      <c r="I6297" s="26"/>
      <c r="K6297"/>
      <c r="L6297"/>
      <c r="M6297"/>
      <c r="N6297"/>
      <c r="O6297"/>
      <c r="P6297"/>
      <c r="S6297"/>
    </row>
    <row r="6298" spans="1:20" x14ac:dyDescent="0.3">
      <c r="A6298" s="25"/>
      <c r="B6298"/>
      <c r="C6298"/>
      <c r="D6298"/>
      <c r="E6298"/>
      <c r="F6298"/>
      <c r="G6298"/>
      <c r="H6298" s="26"/>
      <c r="I6298" s="26"/>
      <c r="K6298"/>
      <c r="L6298"/>
      <c r="M6298"/>
      <c r="N6298"/>
      <c r="O6298"/>
      <c r="P6298"/>
      <c r="S6298"/>
    </row>
    <row r="6299" spans="1:20" x14ac:dyDescent="0.3">
      <c r="A6299" s="25"/>
      <c r="B6299"/>
      <c r="C6299"/>
      <c r="D6299"/>
      <c r="E6299"/>
      <c r="F6299"/>
      <c r="G6299"/>
      <c r="H6299" s="26"/>
      <c r="I6299" s="26"/>
      <c r="K6299"/>
      <c r="L6299"/>
      <c r="M6299"/>
      <c r="N6299"/>
      <c r="O6299"/>
      <c r="P6299"/>
      <c r="S6299"/>
    </row>
    <row r="6300" spans="1:20" x14ac:dyDescent="0.3">
      <c r="A6300" s="25"/>
      <c r="B6300"/>
      <c r="C6300"/>
      <c r="D6300"/>
      <c r="E6300"/>
      <c r="F6300"/>
      <c r="G6300"/>
      <c r="H6300" s="26"/>
      <c r="I6300" s="26"/>
      <c r="K6300"/>
      <c r="L6300"/>
      <c r="M6300"/>
      <c r="N6300"/>
      <c r="O6300"/>
      <c r="P6300"/>
      <c r="S6300"/>
    </row>
    <row r="6301" spans="1:20" x14ac:dyDescent="0.3">
      <c r="A6301" s="25"/>
      <c r="B6301"/>
      <c r="C6301"/>
      <c r="D6301"/>
      <c r="E6301"/>
      <c r="F6301"/>
      <c r="G6301"/>
      <c r="H6301" s="26"/>
      <c r="I6301" s="26"/>
      <c r="K6301"/>
      <c r="L6301"/>
      <c r="M6301"/>
      <c r="N6301"/>
      <c r="O6301"/>
      <c r="P6301"/>
      <c r="S6301"/>
    </row>
    <row r="6302" spans="1:20" x14ac:dyDescent="0.3">
      <c r="A6302" s="25"/>
      <c r="B6302"/>
      <c r="C6302"/>
      <c r="D6302"/>
      <c r="E6302"/>
      <c r="F6302"/>
      <c r="G6302"/>
      <c r="H6302" s="26"/>
      <c r="I6302" s="26"/>
      <c r="K6302"/>
      <c r="L6302"/>
      <c r="M6302"/>
      <c r="N6302"/>
      <c r="O6302"/>
      <c r="P6302"/>
      <c r="S6302"/>
    </row>
    <row r="6303" spans="1:20" x14ac:dyDescent="0.3">
      <c r="A6303" s="25"/>
      <c r="B6303"/>
      <c r="C6303"/>
      <c r="D6303"/>
      <c r="E6303"/>
      <c r="F6303"/>
      <c r="G6303"/>
      <c r="H6303" s="26"/>
      <c r="I6303" s="26"/>
      <c r="K6303"/>
      <c r="L6303"/>
      <c r="M6303"/>
      <c r="N6303"/>
      <c r="O6303"/>
      <c r="P6303"/>
      <c r="S6303"/>
    </row>
    <row r="6304" spans="1:20" x14ac:dyDescent="0.3">
      <c r="A6304" s="25"/>
      <c r="B6304"/>
      <c r="C6304"/>
      <c r="D6304"/>
      <c r="E6304"/>
      <c r="F6304"/>
      <c r="G6304"/>
      <c r="H6304" s="26"/>
      <c r="I6304" s="26"/>
      <c r="K6304"/>
      <c r="L6304"/>
      <c r="M6304"/>
      <c r="N6304"/>
      <c r="O6304"/>
      <c r="P6304"/>
      <c r="S6304"/>
    </row>
    <row r="6305" spans="1:20" x14ac:dyDescent="0.3">
      <c r="A6305" s="25"/>
      <c r="B6305"/>
      <c r="C6305"/>
      <c r="D6305"/>
      <c r="E6305"/>
      <c r="F6305"/>
      <c r="G6305"/>
      <c r="H6305"/>
      <c r="I6305" s="14"/>
      <c r="K6305"/>
      <c r="L6305"/>
      <c r="M6305"/>
      <c r="N6305"/>
      <c r="O6305"/>
      <c r="P6305"/>
      <c r="S6305"/>
    </row>
    <row r="6306" spans="1:20" x14ac:dyDescent="0.3">
      <c r="A6306" s="25"/>
      <c r="B6306"/>
      <c r="C6306"/>
      <c r="D6306"/>
      <c r="E6306"/>
      <c r="F6306"/>
      <c r="G6306"/>
      <c r="H6306"/>
      <c r="I6306" s="14"/>
      <c r="K6306"/>
      <c r="L6306"/>
      <c r="M6306"/>
      <c r="N6306"/>
      <c r="O6306"/>
      <c r="P6306"/>
      <c r="S6306"/>
    </row>
    <row r="6307" spans="1:20" x14ac:dyDescent="0.3">
      <c r="A6307" s="25"/>
      <c r="B6307"/>
      <c r="C6307"/>
      <c r="D6307"/>
      <c r="E6307"/>
      <c r="F6307"/>
      <c r="G6307"/>
      <c r="H6307" s="14"/>
      <c r="I6307" s="14"/>
      <c r="K6307"/>
      <c r="L6307"/>
      <c r="M6307"/>
      <c r="N6307"/>
      <c r="O6307"/>
      <c r="P6307"/>
      <c r="S6307"/>
    </row>
    <row r="6308" spans="1:20" x14ac:dyDescent="0.3">
      <c r="A6308" s="25"/>
      <c r="B6308"/>
      <c r="C6308"/>
      <c r="D6308"/>
      <c r="E6308"/>
      <c r="F6308"/>
      <c r="G6308"/>
      <c r="H6308" s="14"/>
      <c r="I6308" s="14"/>
      <c r="K6308"/>
      <c r="L6308"/>
      <c r="M6308"/>
      <c r="N6308"/>
      <c r="O6308"/>
      <c r="P6308"/>
      <c r="S6308"/>
    </row>
    <row r="6309" spans="1:20" x14ac:dyDescent="0.3">
      <c r="A6309" s="25"/>
      <c r="B6309"/>
      <c r="C6309"/>
      <c r="D6309"/>
      <c r="E6309"/>
      <c r="F6309"/>
      <c r="G6309"/>
      <c r="H6309" s="26"/>
      <c r="I6309" s="26"/>
      <c r="K6309"/>
      <c r="L6309"/>
      <c r="M6309"/>
      <c r="N6309"/>
      <c r="O6309"/>
      <c r="P6309"/>
      <c r="S6309"/>
    </row>
    <row r="6310" spans="1:20" x14ac:dyDescent="0.3">
      <c r="A6310" s="25"/>
      <c r="B6310"/>
      <c r="C6310"/>
      <c r="D6310"/>
      <c r="E6310"/>
      <c r="F6310"/>
      <c r="G6310"/>
      <c r="H6310" s="26"/>
      <c r="I6310" s="26"/>
      <c r="K6310"/>
      <c r="L6310"/>
      <c r="M6310"/>
      <c r="N6310"/>
      <c r="O6310"/>
      <c r="P6310"/>
      <c r="S6310"/>
    </row>
    <row r="6311" spans="1:20" x14ac:dyDescent="0.3">
      <c r="A6311" s="25"/>
      <c r="B6311"/>
      <c r="C6311"/>
      <c r="D6311"/>
      <c r="E6311"/>
      <c r="F6311"/>
      <c r="G6311"/>
      <c r="H6311" s="26"/>
      <c r="I6311" s="26"/>
      <c r="K6311"/>
      <c r="L6311"/>
      <c r="M6311"/>
      <c r="N6311"/>
      <c r="O6311"/>
      <c r="P6311"/>
      <c r="S6311"/>
    </row>
    <row r="6312" spans="1:20" x14ac:dyDescent="0.3">
      <c r="A6312" s="25"/>
      <c r="B6312"/>
      <c r="C6312"/>
      <c r="D6312"/>
      <c r="E6312"/>
      <c r="F6312"/>
      <c r="G6312"/>
      <c r="H6312" s="26"/>
      <c r="I6312" s="26"/>
      <c r="K6312"/>
      <c r="L6312"/>
      <c r="M6312"/>
      <c r="N6312"/>
      <c r="O6312"/>
      <c r="P6312"/>
      <c r="S6312"/>
    </row>
    <row r="6313" spans="1:20" x14ac:dyDescent="0.3">
      <c r="A6313" s="25"/>
      <c r="B6313"/>
      <c r="C6313"/>
      <c r="D6313"/>
      <c r="E6313"/>
      <c r="F6313"/>
      <c r="G6313"/>
      <c r="H6313" s="26"/>
      <c r="I6313" s="26"/>
      <c r="K6313"/>
      <c r="L6313"/>
      <c r="M6313"/>
      <c r="N6313"/>
      <c r="O6313"/>
      <c r="P6313"/>
      <c r="S6313"/>
    </row>
    <row r="6314" spans="1:20" x14ac:dyDescent="0.3">
      <c r="A6314" s="25"/>
      <c r="B6314"/>
      <c r="C6314"/>
      <c r="D6314"/>
      <c r="E6314"/>
      <c r="F6314"/>
      <c r="G6314"/>
      <c r="H6314" s="26"/>
      <c r="I6314" s="26"/>
      <c r="K6314"/>
      <c r="L6314"/>
      <c r="M6314"/>
      <c r="N6314"/>
      <c r="O6314"/>
      <c r="P6314"/>
      <c r="S6314"/>
      <c r="T6314" s="7"/>
    </row>
    <row r="6315" spans="1:20" x14ac:dyDescent="0.3">
      <c r="A6315" s="25"/>
      <c r="B6315"/>
      <c r="C6315"/>
      <c r="D6315"/>
      <c r="E6315"/>
      <c r="F6315"/>
      <c r="G6315"/>
      <c r="H6315" s="26"/>
      <c r="I6315" s="26"/>
      <c r="K6315"/>
      <c r="L6315"/>
      <c r="M6315"/>
      <c r="N6315"/>
      <c r="O6315"/>
      <c r="P6315"/>
      <c r="S6315"/>
      <c r="T6315" s="7"/>
    </row>
    <row r="6316" spans="1:20" x14ac:dyDescent="0.3">
      <c r="A6316" s="25"/>
      <c r="B6316"/>
      <c r="C6316"/>
      <c r="D6316"/>
      <c r="E6316"/>
      <c r="F6316"/>
      <c r="G6316"/>
      <c r="H6316"/>
      <c r="I6316"/>
      <c r="K6316"/>
      <c r="L6316"/>
      <c r="M6316"/>
      <c r="N6316"/>
      <c r="O6316"/>
      <c r="P6316"/>
      <c r="S6316"/>
    </row>
    <row r="6317" spans="1:20" x14ac:dyDescent="0.3">
      <c r="A6317" s="25"/>
      <c r="B6317"/>
      <c r="C6317"/>
      <c r="D6317"/>
      <c r="E6317"/>
      <c r="F6317"/>
      <c r="G6317"/>
      <c r="H6317"/>
      <c r="I6317"/>
      <c r="K6317"/>
      <c r="L6317"/>
      <c r="M6317"/>
      <c r="N6317"/>
      <c r="O6317"/>
      <c r="P6317"/>
      <c r="S6317"/>
    </row>
    <row r="6318" spans="1:20" x14ac:dyDescent="0.3">
      <c r="A6318" s="25"/>
      <c r="B6318"/>
      <c r="C6318"/>
      <c r="D6318"/>
      <c r="E6318"/>
      <c r="F6318"/>
      <c r="G6318"/>
      <c r="H6318"/>
      <c r="I6318"/>
      <c r="K6318"/>
      <c r="L6318"/>
      <c r="M6318"/>
      <c r="N6318"/>
      <c r="O6318"/>
      <c r="P6318"/>
      <c r="S6318"/>
    </row>
    <row r="6319" spans="1:20" x14ac:dyDescent="0.3">
      <c r="A6319" s="25"/>
      <c r="B6319"/>
      <c r="C6319"/>
      <c r="D6319"/>
      <c r="E6319"/>
      <c r="F6319"/>
      <c r="G6319"/>
      <c r="H6319" s="26"/>
      <c r="I6319" s="26"/>
      <c r="K6319"/>
      <c r="L6319"/>
      <c r="M6319"/>
      <c r="N6319"/>
      <c r="O6319"/>
      <c r="P6319"/>
      <c r="S6319"/>
    </row>
    <row r="6320" spans="1:20" x14ac:dyDescent="0.3">
      <c r="A6320" s="25"/>
      <c r="B6320"/>
      <c r="C6320"/>
      <c r="D6320"/>
      <c r="E6320"/>
      <c r="F6320"/>
      <c r="G6320"/>
      <c r="H6320" s="26"/>
      <c r="I6320" s="26"/>
      <c r="K6320"/>
      <c r="L6320"/>
      <c r="M6320"/>
      <c r="N6320"/>
      <c r="O6320"/>
      <c r="P6320"/>
      <c r="S6320"/>
    </row>
    <row r="6321" spans="1:19" x14ac:dyDescent="0.3">
      <c r="A6321" s="25"/>
      <c r="B6321"/>
      <c r="C6321"/>
      <c r="D6321"/>
      <c r="E6321"/>
      <c r="F6321"/>
      <c r="G6321"/>
      <c r="H6321" s="26"/>
      <c r="I6321" s="26"/>
      <c r="K6321"/>
      <c r="L6321"/>
      <c r="M6321"/>
      <c r="N6321"/>
      <c r="O6321"/>
      <c r="P6321"/>
      <c r="S6321"/>
    </row>
    <row r="6322" spans="1:19" x14ac:dyDescent="0.3">
      <c r="A6322" s="25"/>
      <c r="B6322"/>
      <c r="C6322"/>
      <c r="D6322"/>
      <c r="E6322"/>
      <c r="F6322"/>
      <c r="G6322"/>
      <c r="H6322" s="26"/>
      <c r="I6322" s="26"/>
      <c r="K6322"/>
      <c r="L6322"/>
      <c r="M6322"/>
      <c r="N6322"/>
      <c r="O6322"/>
      <c r="P6322"/>
      <c r="S6322"/>
    </row>
    <row r="6323" spans="1:19" x14ac:dyDescent="0.3">
      <c r="A6323" s="25"/>
      <c r="B6323"/>
      <c r="C6323"/>
      <c r="D6323"/>
      <c r="E6323"/>
      <c r="F6323"/>
      <c r="G6323"/>
      <c r="H6323" s="26"/>
      <c r="I6323" s="26"/>
      <c r="K6323"/>
      <c r="L6323"/>
      <c r="M6323"/>
      <c r="N6323"/>
      <c r="O6323"/>
      <c r="P6323"/>
      <c r="S6323"/>
    </row>
    <row r="6324" spans="1:19" x14ac:dyDescent="0.3">
      <c r="A6324" s="25"/>
      <c r="B6324"/>
      <c r="C6324"/>
      <c r="D6324"/>
      <c r="E6324"/>
      <c r="F6324"/>
      <c r="G6324"/>
      <c r="H6324" s="26"/>
      <c r="I6324" s="26"/>
      <c r="K6324"/>
      <c r="L6324"/>
      <c r="M6324"/>
      <c r="N6324"/>
      <c r="O6324"/>
      <c r="P6324"/>
      <c r="S6324"/>
    </row>
    <row r="6325" spans="1:19" x14ac:dyDescent="0.3">
      <c r="A6325" s="25"/>
      <c r="B6325"/>
      <c r="C6325"/>
      <c r="D6325"/>
      <c r="E6325"/>
      <c r="F6325"/>
      <c r="G6325"/>
      <c r="H6325" s="26"/>
      <c r="I6325" s="26"/>
      <c r="K6325"/>
      <c r="L6325"/>
      <c r="M6325"/>
      <c r="N6325"/>
      <c r="O6325"/>
      <c r="P6325"/>
      <c r="S6325"/>
    </row>
    <row r="6326" spans="1:19" x14ac:dyDescent="0.3">
      <c r="A6326" s="25"/>
      <c r="B6326"/>
      <c r="C6326"/>
      <c r="D6326"/>
      <c r="E6326"/>
      <c r="F6326"/>
      <c r="G6326"/>
      <c r="H6326" s="14"/>
      <c r="I6326" s="14"/>
      <c r="K6326"/>
      <c r="L6326"/>
      <c r="M6326"/>
      <c r="N6326"/>
      <c r="O6326"/>
      <c r="P6326"/>
      <c r="S6326"/>
    </row>
    <row r="6327" spans="1:19" x14ac:dyDescent="0.3">
      <c r="A6327" s="25"/>
      <c r="B6327"/>
      <c r="C6327"/>
      <c r="D6327"/>
      <c r="E6327"/>
      <c r="F6327"/>
      <c r="G6327"/>
      <c r="H6327" s="14"/>
      <c r="I6327" s="14"/>
      <c r="K6327"/>
      <c r="L6327"/>
      <c r="M6327"/>
      <c r="N6327"/>
      <c r="O6327"/>
      <c r="P6327"/>
      <c r="S6327"/>
    </row>
    <row r="6328" spans="1:19" x14ac:dyDescent="0.3">
      <c r="A6328" s="25"/>
      <c r="B6328"/>
      <c r="C6328"/>
      <c r="D6328"/>
      <c r="E6328"/>
      <c r="F6328"/>
      <c r="G6328"/>
      <c r="H6328" s="14"/>
      <c r="I6328" s="14"/>
      <c r="K6328"/>
      <c r="L6328"/>
      <c r="M6328"/>
      <c r="N6328"/>
      <c r="O6328"/>
      <c r="P6328"/>
      <c r="S6328"/>
    </row>
    <row r="6329" spans="1:19" x14ac:dyDescent="0.3">
      <c r="A6329" s="25"/>
      <c r="B6329"/>
      <c r="C6329"/>
      <c r="D6329"/>
      <c r="E6329"/>
      <c r="F6329"/>
      <c r="G6329"/>
      <c r="H6329" s="14"/>
      <c r="I6329" s="14"/>
      <c r="K6329"/>
      <c r="L6329"/>
      <c r="M6329"/>
      <c r="N6329"/>
      <c r="O6329"/>
      <c r="P6329"/>
      <c r="S6329"/>
    </row>
    <row r="6330" spans="1:19" x14ac:dyDescent="0.3">
      <c r="A6330" s="25"/>
      <c r="B6330"/>
      <c r="C6330"/>
      <c r="D6330"/>
      <c r="E6330"/>
      <c r="F6330"/>
      <c r="G6330"/>
      <c r="H6330" s="26"/>
      <c r="I6330" s="26"/>
      <c r="K6330"/>
      <c r="L6330"/>
      <c r="M6330"/>
      <c r="N6330"/>
      <c r="O6330"/>
      <c r="P6330"/>
      <c r="S6330"/>
    </row>
    <row r="6331" spans="1:19" x14ac:dyDescent="0.3">
      <c r="A6331" s="25"/>
      <c r="B6331"/>
      <c r="C6331"/>
      <c r="D6331"/>
      <c r="E6331"/>
      <c r="F6331"/>
      <c r="G6331"/>
      <c r="H6331" s="26"/>
      <c r="I6331" s="26"/>
      <c r="K6331"/>
      <c r="L6331"/>
      <c r="M6331"/>
      <c r="N6331"/>
      <c r="O6331"/>
      <c r="P6331"/>
      <c r="S6331"/>
    </row>
    <row r="6332" spans="1:19" x14ac:dyDescent="0.3">
      <c r="A6332" s="25"/>
      <c r="B6332"/>
      <c r="C6332"/>
      <c r="D6332"/>
      <c r="E6332"/>
      <c r="F6332"/>
      <c r="G6332"/>
      <c r="H6332" s="26"/>
      <c r="I6332" s="26"/>
      <c r="K6332"/>
      <c r="L6332"/>
      <c r="M6332"/>
      <c r="N6332"/>
      <c r="O6332"/>
      <c r="P6332"/>
      <c r="S6332"/>
    </row>
    <row r="6333" spans="1:19" x14ac:dyDescent="0.3">
      <c r="A6333" s="25"/>
      <c r="B6333"/>
      <c r="C6333"/>
      <c r="D6333"/>
      <c r="E6333"/>
      <c r="F6333"/>
      <c r="G6333"/>
      <c r="H6333" s="26"/>
      <c r="I6333" s="26"/>
      <c r="K6333"/>
      <c r="L6333"/>
      <c r="M6333"/>
      <c r="N6333"/>
      <c r="O6333"/>
      <c r="P6333"/>
      <c r="S6333"/>
    </row>
    <row r="6334" spans="1:19" x14ac:dyDescent="0.3">
      <c r="A6334" s="25"/>
      <c r="B6334"/>
      <c r="C6334"/>
      <c r="D6334"/>
      <c r="E6334"/>
      <c r="F6334"/>
      <c r="G6334"/>
      <c r="H6334"/>
      <c r="I6334" s="14"/>
      <c r="K6334"/>
      <c r="L6334"/>
      <c r="M6334"/>
      <c r="N6334"/>
      <c r="O6334"/>
      <c r="P6334"/>
      <c r="S6334"/>
    </row>
    <row r="6335" spans="1:19" x14ac:dyDescent="0.3">
      <c r="A6335" s="25"/>
      <c r="B6335"/>
      <c r="C6335"/>
      <c r="D6335"/>
      <c r="E6335"/>
      <c r="F6335"/>
      <c r="G6335"/>
      <c r="H6335" s="14"/>
      <c r="I6335" s="14"/>
      <c r="K6335"/>
      <c r="L6335"/>
      <c r="M6335"/>
      <c r="N6335"/>
      <c r="O6335"/>
      <c r="P6335"/>
      <c r="S6335"/>
    </row>
    <row r="6336" spans="1:19" x14ac:dyDescent="0.3">
      <c r="A6336" s="25"/>
      <c r="B6336"/>
      <c r="C6336"/>
      <c r="D6336"/>
      <c r="E6336"/>
      <c r="F6336"/>
      <c r="G6336"/>
      <c r="H6336" s="14"/>
      <c r="I6336" s="14"/>
      <c r="K6336"/>
      <c r="L6336"/>
      <c r="M6336"/>
      <c r="N6336"/>
      <c r="O6336"/>
      <c r="P6336"/>
      <c r="S6336"/>
    </row>
    <row r="6337" spans="1:20" x14ac:dyDescent="0.3">
      <c r="A6337" s="25"/>
      <c r="B6337"/>
      <c r="C6337"/>
      <c r="D6337"/>
      <c r="E6337"/>
      <c r="F6337"/>
      <c r="G6337"/>
      <c r="H6337" s="14"/>
      <c r="I6337" s="14"/>
      <c r="K6337"/>
      <c r="L6337"/>
      <c r="M6337"/>
      <c r="N6337"/>
      <c r="O6337"/>
      <c r="P6337"/>
      <c r="S6337"/>
    </row>
    <row r="6338" spans="1:20" x14ac:dyDescent="0.3">
      <c r="A6338" s="25"/>
      <c r="B6338"/>
      <c r="C6338"/>
      <c r="D6338"/>
      <c r="E6338"/>
      <c r="F6338"/>
      <c r="G6338"/>
      <c r="H6338" s="14"/>
      <c r="I6338" s="14"/>
      <c r="K6338"/>
      <c r="L6338"/>
      <c r="M6338"/>
      <c r="N6338"/>
      <c r="O6338"/>
      <c r="P6338"/>
      <c r="S6338"/>
      <c r="T6338" s="7"/>
    </row>
    <row r="6339" spans="1:20" x14ac:dyDescent="0.3">
      <c r="A6339" s="25"/>
      <c r="B6339"/>
      <c r="C6339"/>
      <c r="D6339"/>
      <c r="E6339"/>
      <c r="F6339"/>
      <c r="G6339"/>
      <c r="H6339" s="14"/>
      <c r="I6339" s="14"/>
      <c r="K6339"/>
      <c r="L6339"/>
      <c r="M6339"/>
      <c r="N6339"/>
      <c r="O6339"/>
      <c r="P6339"/>
      <c r="S6339"/>
    </row>
    <row r="6340" spans="1:20" x14ac:dyDescent="0.3">
      <c r="A6340" s="25"/>
      <c r="B6340"/>
      <c r="C6340"/>
      <c r="D6340"/>
      <c r="E6340"/>
      <c r="F6340"/>
      <c r="G6340"/>
      <c r="H6340" s="14"/>
      <c r="I6340" s="14"/>
      <c r="K6340"/>
      <c r="L6340"/>
      <c r="M6340"/>
      <c r="N6340"/>
      <c r="O6340"/>
      <c r="P6340"/>
      <c r="S6340"/>
    </row>
    <row r="6341" spans="1:20" x14ac:dyDescent="0.3">
      <c r="A6341" s="25"/>
      <c r="B6341"/>
      <c r="C6341"/>
      <c r="D6341"/>
      <c r="E6341"/>
      <c r="F6341"/>
      <c r="G6341"/>
      <c r="H6341" s="14"/>
      <c r="I6341" s="14"/>
      <c r="K6341"/>
      <c r="L6341"/>
      <c r="M6341"/>
      <c r="N6341"/>
      <c r="O6341"/>
      <c r="P6341"/>
      <c r="S6341"/>
    </row>
    <row r="6342" spans="1:20" x14ac:dyDescent="0.3">
      <c r="A6342" s="25"/>
      <c r="B6342"/>
      <c r="C6342"/>
      <c r="D6342"/>
      <c r="E6342"/>
      <c r="F6342"/>
      <c r="G6342"/>
      <c r="H6342" s="14"/>
      <c r="I6342" s="14"/>
      <c r="K6342"/>
      <c r="L6342"/>
      <c r="M6342"/>
      <c r="N6342"/>
      <c r="O6342"/>
      <c r="P6342"/>
      <c r="S6342"/>
    </row>
    <row r="6343" spans="1:20" x14ac:dyDescent="0.3">
      <c r="A6343" s="25"/>
      <c r="B6343"/>
      <c r="C6343"/>
      <c r="D6343"/>
      <c r="E6343"/>
      <c r="F6343"/>
      <c r="G6343"/>
      <c r="H6343"/>
      <c r="I6343"/>
      <c r="K6343"/>
      <c r="L6343"/>
      <c r="M6343"/>
      <c r="N6343"/>
      <c r="O6343"/>
      <c r="P6343"/>
      <c r="S6343"/>
    </row>
    <row r="6344" spans="1:20" x14ac:dyDescent="0.3">
      <c r="A6344" s="25"/>
      <c r="B6344"/>
      <c r="C6344"/>
      <c r="D6344"/>
      <c r="E6344"/>
      <c r="F6344"/>
      <c r="G6344"/>
      <c r="H6344"/>
      <c r="I6344"/>
      <c r="K6344"/>
      <c r="L6344"/>
      <c r="M6344"/>
      <c r="N6344"/>
      <c r="O6344"/>
      <c r="P6344"/>
      <c r="S6344"/>
    </row>
    <row r="6345" spans="1:20" x14ac:dyDescent="0.3">
      <c r="A6345" s="25"/>
      <c r="B6345"/>
      <c r="C6345"/>
      <c r="D6345"/>
      <c r="E6345"/>
      <c r="F6345"/>
      <c r="G6345"/>
      <c r="H6345"/>
      <c r="I6345"/>
      <c r="K6345"/>
      <c r="L6345"/>
      <c r="M6345"/>
      <c r="N6345"/>
      <c r="O6345"/>
      <c r="P6345"/>
      <c r="S6345"/>
    </row>
    <row r="6346" spans="1:20" x14ac:dyDescent="0.3">
      <c r="A6346" s="25"/>
      <c r="B6346"/>
      <c r="C6346"/>
      <c r="D6346"/>
      <c r="E6346"/>
      <c r="F6346"/>
      <c r="G6346"/>
      <c r="H6346" s="14"/>
      <c r="I6346" s="14"/>
      <c r="K6346"/>
      <c r="L6346"/>
      <c r="M6346"/>
      <c r="N6346"/>
      <c r="O6346"/>
      <c r="P6346"/>
      <c r="S6346"/>
    </row>
    <row r="6347" spans="1:20" x14ac:dyDescent="0.3">
      <c r="A6347" s="25"/>
      <c r="B6347"/>
      <c r="C6347"/>
      <c r="D6347"/>
      <c r="E6347"/>
      <c r="F6347"/>
      <c r="G6347"/>
      <c r="H6347" s="14"/>
      <c r="I6347" s="14"/>
      <c r="K6347"/>
      <c r="L6347"/>
      <c r="M6347"/>
      <c r="N6347"/>
      <c r="O6347"/>
      <c r="P6347"/>
      <c r="S6347"/>
      <c r="T6347" s="7"/>
    </row>
    <row r="6348" spans="1:20" x14ac:dyDescent="0.3">
      <c r="A6348" s="25"/>
      <c r="B6348"/>
      <c r="C6348"/>
      <c r="D6348"/>
      <c r="E6348"/>
      <c r="F6348"/>
      <c r="G6348"/>
      <c r="H6348" s="14"/>
      <c r="I6348" s="26"/>
      <c r="K6348"/>
      <c r="L6348"/>
      <c r="M6348"/>
      <c r="N6348"/>
      <c r="O6348"/>
      <c r="P6348"/>
      <c r="S6348"/>
    </row>
    <row r="6349" spans="1:20" x14ac:dyDescent="0.3">
      <c r="A6349" s="25"/>
      <c r="B6349"/>
      <c r="C6349"/>
      <c r="D6349"/>
      <c r="E6349"/>
      <c r="F6349"/>
      <c r="G6349"/>
      <c r="H6349" s="14"/>
      <c r="I6349" s="26"/>
      <c r="K6349"/>
      <c r="L6349"/>
      <c r="M6349"/>
      <c r="N6349"/>
      <c r="O6349"/>
      <c r="P6349"/>
      <c r="S6349"/>
    </row>
    <row r="6350" spans="1:20" x14ac:dyDescent="0.3">
      <c r="A6350" s="25"/>
      <c r="B6350"/>
      <c r="C6350"/>
      <c r="D6350"/>
      <c r="E6350"/>
      <c r="F6350"/>
      <c r="G6350"/>
      <c r="H6350" s="14"/>
      <c r="I6350" s="26"/>
      <c r="K6350"/>
      <c r="L6350"/>
      <c r="M6350"/>
      <c r="N6350"/>
      <c r="O6350"/>
      <c r="P6350"/>
      <c r="S6350"/>
    </row>
    <row r="6351" spans="1:20" x14ac:dyDescent="0.3">
      <c r="A6351" s="25"/>
      <c r="B6351"/>
      <c r="C6351"/>
      <c r="D6351"/>
      <c r="E6351"/>
      <c r="F6351"/>
      <c r="G6351"/>
      <c r="H6351" s="14"/>
      <c r="I6351" s="26"/>
      <c r="K6351"/>
      <c r="L6351"/>
      <c r="M6351"/>
      <c r="N6351"/>
      <c r="O6351"/>
      <c r="P6351"/>
      <c r="S6351"/>
    </row>
    <row r="6352" spans="1:20" x14ac:dyDescent="0.3">
      <c r="A6352" s="25"/>
      <c r="B6352"/>
      <c r="C6352"/>
      <c r="D6352"/>
      <c r="E6352"/>
      <c r="F6352"/>
      <c r="G6352"/>
      <c r="H6352" s="14"/>
      <c r="I6352" s="26"/>
      <c r="K6352"/>
      <c r="L6352"/>
      <c r="M6352"/>
      <c r="N6352"/>
      <c r="O6352"/>
      <c r="P6352"/>
      <c r="S6352"/>
    </row>
    <row r="6353" spans="1:20" x14ac:dyDescent="0.3">
      <c r="A6353" s="25"/>
      <c r="B6353"/>
      <c r="C6353"/>
      <c r="D6353"/>
      <c r="E6353"/>
      <c r="F6353"/>
      <c r="G6353"/>
      <c r="H6353" s="14"/>
      <c r="I6353" s="14"/>
      <c r="K6353"/>
      <c r="L6353"/>
      <c r="M6353"/>
      <c r="N6353"/>
      <c r="O6353"/>
      <c r="P6353"/>
      <c r="S6353"/>
    </row>
    <row r="6354" spans="1:20" x14ac:dyDescent="0.3">
      <c r="A6354" s="25"/>
      <c r="B6354"/>
      <c r="C6354"/>
      <c r="D6354"/>
      <c r="E6354"/>
      <c r="F6354"/>
      <c r="G6354"/>
      <c r="H6354"/>
      <c r="I6354"/>
      <c r="K6354"/>
      <c r="L6354"/>
      <c r="M6354"/>
      <c r="N6354"/>
      <c r="O6354"/>
      <c r="P6354"/>
      <c r="S6354"/>
    </row>
    <row r="6355" spans="1:20" x14ac:dyDescent="0.3">
      <c r="A6355" s="25"/>
      <c r="B6355"/>
      <c r="C6355"/>
      <c r="D6355"/>
      <c r="E6355"/>
      <c r="F6355"/>
      <c r="G6355"/>
      <c r="H6355"/>
      <c r="I6355" s="14"/>
      <c r="K6355"/>
      <c r="L6355"/>
      <c r="M6355"/>
      <c r="N6355"/>
      <c r="O6355"/>
      <c r="P6355"/>
      <c r="S6355"/>
    </row>
    <row r="6356" spans="1:20" x14ac:dyDescent="0.3">
      <c r="A6356" s="25"/>
      <c r="B6356"/>
      <c r="C6356"/>
      <c r="D6356"/>
      <c r="E6356"/>
      <c r="F6356"/>
      <c r="G6356"/>
      <c r="H6356"/>
      <c r="I6356" s="14"/>
      <c r="K6356"/>
      <c r="L6356"/>
      <c r="M6356"/>
      <c r="N6356"/>
      <c r="O6356"/>
      <c r="P6356"/>
      <c r="S6356"/>
    </row>
    <row r="6357" spans="1:20" x14ac:dyDescent="0.3">
      <c r="A6357" s="25"/>
      <c r="B6357"/>
      <c r="C6357"/>
      <c r="D6357"/>
      <c r="E6357"/>
      <c r="F6357"/>
      <c r="G6357"/>
      <c r="H6357" s="14"/>
      <c r="I6357" s="14"/>
      <c r="K6357"/>
      <c r="L6357"/>
      <c r="M6357"/>
      <c r="N6357"/>
      <c r="O6357"/>
      <c r="P6357"/>
      <c r="S6357"/>
    </row>
    <row r="6358" spans="1:20" x14ac:dyDescent="0.3">
      <c r="A6358" s="25"/>
      <c r="B6358"/>
      <c r="C6358"/>
      <c r="D6358"/>
      <c r="E6358"/>
      <c r="F6358"/>
      <c r="G6358"/>
      <c r="H6358" s="26"/>
      <c r="I6358" s="26"/>
      <c r="K6358"/>
      <c r="L6358"/>
      <c r="M6358"/>
      <c r="N6358"/>
      <c r="O6358"/>
      <c r="P6358"/>
      <c r="S6358"/>
    </row>
    <row r="6359" spans="1:20" x14ac:dyDescent="0.3">
      <c r="A6359" s="25"/>
      <c r="B6359"/>
      <c r="C6359"/>
      <c r="D6359"/>
      <c r="E6359"/>
      <c r="F6359"/>
      <c r="G6359"/>
      <c r="H6359" s="26"/>
      <c r="I6359" s="26"/>
      <c r="K6359"/>
      <c r="L6359"/>
      <c r="M6359"/>
      <c r="N6359"/>
      <c r="O6359"/>
      <c r="P6359"/>
      <c r="S6359"/>
      <c r="T6359" s="7"/>
    </row>
    <row r="6360" spans="1:20" x14ac:dyDescent="0.3">
      <c r="A6360" s="25"/>
      <c r="B6360"/>
      <c r="C6360"/>
      <c r="D6360"/>
      <c r="E6360"/>
      <c r="F6360"/>
      <c r="G6360"/>
      <c r="H6360" s="26"/>
      <c r="I6360" s="26"/>
      <c r="K6360"/>
      <c r="L6360"/>
      <c r="M6360"/>
      <c r="N6360"/>
      <c r="O6360"/>
      <c r="P6360"/>
      <c r="S6360"/>
    </row>
    <row r="6361" spans="1:20" x14ac:dyDescent="0.3">
      <c r="A6361" s="25"/>
      <c r="B6361"/>
      <c r="C6361"/>
      <c r="D6361"/>
      <c r="E6361"/>
      <c r="F6361"/>
      <c r="G6361"/>
      <c r="H6361" s="26"/>
      <c r="I6361" s="26"/>
      <c r="K6361"/>
      <c r="L6361"/>
      <c r="M6361"/>
      <c r="N6361"/>
      <c r="O6361"/>
      <c r="P6361"/>
      <c r="S6361"/>
    </row>
    <row r="6362" spans="1:20" x14ac:dyDescent="0.3">
      <c r="A6362" s="25"/>
      <c r="B6362"/>
      <c r="C6362"/>
      <c r="D6362"/>
      <c r="E6362"/>
      <c r="F6362"/>
      <c r="G6362"/>
      <c r="H6362" s="26"/>
      <c r="I6362" s="26"/>
      <c r="K6362"/>
      <c r="L6362"/>
      <c r="M6362"/>
      <c r="N6362"/>
      <c r="O6362"/>
      <c r="P6362"/>
      <c r="S6362"/>
    </row>
    <row r="6363" spans="1:20" x14ac:dyDescent="0.3">
      <c r="A6363" s="25"/>
      <c r="B6363"/>
      <c r="C6363"/>
      <c r="D6363"/>
      <c r="E6363"/>
      <c r="F6363"/>
      <c r="G6363"/>
      <c r="H6363" s="14"/>
      <c r="I6363" s="14"/>
      <c r="K6363"/>
      <c r="L6363"/>
      <c r="M6363"/>
      <c r="N6363"/>
      <c r="O6363"/>
      <c r="P6363"/>
      <c r="S6363"/>
    </row>
    <row r="6364" spans="1:20" x14ac:dyDescent="0.3">
      <c r="A6364" s="25"/>
      <c r="B6364"/>
      <c r="C6364"/>
      <c r="D6364"/>
      <c r="E6364"/>
      <c r="F6364"/>
      <c r="G6364"/>
      <c r="H6364" s="14"/>
      <c r="I6364" s="14"/>
      <c r="K6364"/>
      <c r="L6364"/>
      <c r="M6364"/>
      <c r="N6364"/>
      <c r="O6364"/>
      <c r="P6364"/>
      <c r="S6364"/>
    </row>
    <row r="6365" spans="1:20" x14ac:dyDescent="0.3">
      <c r="A6365" s="25"/>
      <c r="B6365"/>
      <c r="C6365"/>
      <c r="D6365"/>
      <c r="E6365"/>
      <c r="F6365"/>
      <c r="G6365"/>
      <c r="H6365" s="14"/>
      <c r="I6365" s="14"/>
      <c r="K6365"/>
      <c r="L6365"/>
      <c r="M6365"/>
      <c r="N6365"/>
      <c r="O6365"/>
      <c r="P6365"/>
      <c r="S6365"/>
    </row>
    <row r="6366" spans="1:20" x14ac:dyDescent="0.3">
      <c r="A6366" s="25"/>
      <c r="B6366"/>
      <c r="C6366"/>
      <c r="D6366"/>
      <c r="E6366"/>
      <c r="F6366"/>
      <c r="G6366"/>
      <c r="H6366" s="14"/>
      <c r="I6366" s="14"/>
      <c r="K6366"/>
      <c r="L6366"/>
      <c r="M6366"/>
      <c r="N6366"/>
      <c r="O6366"/>
      <c r="P6366"/>
      <c r="S6366"/>
    </row>
    <row r="6367" spans="1:20" x14ac:dyDescent="0.3">
      <c r="A6367" s="25"/>
      <c r="B6367"/>
      <c r="C6367"/>
      <c r="D6367"/>
      <c r="E6367"/>
      <c r="F6367"/>
      <c r="G6367"/>
      <c r="H6367" s="14"/>
      <c r="I6367" s="14"/>
      <c r="K6367"/>
      <c r="L6367"/>
      <c r="M6367"/>
      <c r="N6367"/>
      <c r="O6367"/>
      <c r="P6367"/>
      <c r="S6367"/>
    </row>
    <row r="6368" spans="1:20" x14ac:dyDescent="0.3">
      <c r="A6368" s="25"/>
      <c r="B6368"/>
      <c r="C6368"/>
      <c r="D6368"/>
      <c r="E6368"/>
      <c r="F6368"/>
      <c r="G6368"/>
      <c r="H6368" s="14"/>
      <c r="I6368" s="14"/>
      <c r="K6368"/>
      <c r="L6368"/>
      <c r="M6368"/>
      <c r="N6368"/>
      <c r="O6368"/>
      <c r="P6368"/>
      <c r="S6368"/>
    </row>
    <row r="6369" spans="1:20" x14ac:dyDescent="0.3">
      <c r="A6369" s="25"/>
      <c r="B6369"/>
      <c r="C6369"/>
      <c r="D6369"/>
      <c r="E6369"/>
      <c r="F6369"/>
      <c r="G6369"/>
      <c r="H6369" s="14"/>
      <c r="I6369" s="14"/>
      <c r="K6369"/>
      <c r="L6369"/>
      <c r="M6369"/>
      <c r="N6369"/>
      <c r="O6369"/>
      <c r="P6369"/>
      <c r="S6369"/>
    </row>
    <row r="6370" spans="1:20" x14ac:dyDescent="0.3">
      <c r="A6370" s="25"/>
      <c r="B6370"/>
      <c r="C6370"/>
      <c r="D6370"/>
      <c r="E6370"/>
      <c r="F6370"/>
      <c r="G6370"/>
      <c r="H6370" s="14"/>
      <c r="I6370" s="14"/>
      <c r="K6370"/>
      <c r="L6370"/>
      <c r="M6370"/>
      <c r="N6370"/>
      <c r="O6370"/>
      <c r="P6370"/>
      <c r="S6370"/>
    </row>
    <row r="6371" spans="1:20" x14ac:dyDescent="0.3">
      <c r="A6371" s="25"/>
      <c r="B6371"/>
      <c r="C6371"/>
      <c r="D6371"/>
      <c r="E6371"/>
      <c r="F6371"/>
      <c r="G6371"/>
      <c r="H6371" s="14"/>
      <c r="I6371" s="14"/>
      <c r="K6371"/>
      <c r="L6371"/>
      <c r="M6371"/>
      <c r="N6371"/>
      <c r="O6371"/>
      <c r="P6371"/>
      <c r="S6371"/>
      <c r="T6371" s="7"/>
    </row>
    <row r="6372" spans="1:20" x14ac:dyDescent="0.3">
      <c r="A6372" s="25"/>
      <c r="B6372"/>
      <c r="C6372"/>
      <c r="D6372"/>
      <c r="E6372"/>
      <c r="F6372"/>
      <c r="G6372"/>
      <c r="H6372" s="14"/>
      <c r="I6372" s="14"/>
      <c r="K6372"/>
      <c r="L6372"/>
      <c r="M6372"/>
      <c r="N6372"/>
      <c r="O6372"/>
      <c r="P6372"/>
      <c r="S6372"/>
    </row>
    <row r="6373" spans="1:20" x14ac:dyDescent="0.3">
      <c r="A6373" s="25"/>
      <c r="B6373"/>
      <c r="C6373"/>
      <c r="D6373"/>
      <c r="E6373"/>
      <c r="F6373"/>
      <c r="G6373"/>
      <c r="H6373" s="26"/>
      <c r="I6373" s="26"/>
      <c r="K6373"/>
      <c r="L6373"/>
      <c r="M6373"/>
      <c r="N6373"/>
      <c r="O6373"/>
      <c r="P6373"/>
      <c r="S6373"/>
    </row>
    <row r="6374" spans="1:20" x14ac:dyDescent="0.3">
      <c r="A6374" s="25"/>
      <c r="B6374"/>
      <c r="C6374"/>
      <c r="D6374"/>
      <c r="E6374"/>
      <c r="F6374"/>
      <c r="G6374"/>
      <c r="H6374" s="26"/>
      <c r="I6374" s="26"/>
      <c r="K6374"/>
      <c r="L6374"/>
      <c r="M6374"/>
      <c r="N6374"/>
      <c r="O6374"/>
      <c r="P6374"/>
      <c r="S6374"/>
    </row>
    <row r="6375" spans="1:20" x14ac:dyDescent="0.3">
      <c r="A6375" s="25"/>
      <c r="B6375"/>
      <c r="C6375"/>
      <c r="D6375"/>
      <c r="E6375"/>
      <c r="F6375"/>
      <c r="G6375"/>
      <c r="H6375" s="26"/>
      <c r="I6375" s="26"/>
      <c r="K6375"/>
      <c r="L6375"/>
      <c r="M6375"/>
      <c r="N6375"/>
      <c r="O6375"/>
      <c r="P6375"/>
      <c r="S6375"/>
    </row>
    <row r="6376" spans="1:20" x14ac:dyDescent="0.3">
      <c r="A6376" s="25"/>
      <c r="B6376"/>
      <c r="C6376"/>
      <c r="D6376"/>
      <c r="E6376"/>
      <c r="F6376"/>
      <c r="G6376"/>
      <c r="H6376" s="26"/>
      <c r="I6376" s="26"/>
      <c r="K6376"/>
      <c r="L6376"/>
      <c r="M6376"/>
      <c r="N6376"/>
      <c r="O6376"/>
      <c r="P6376"/>
      <c r="S6376"/>
    </row>
    <row r="6377" spans="1:20" x14ac:dyDescent="0.3">
      <c r="A6377" s="25"/>
      <c r="B6377"/>
      <c r="C6377"/>
      <c r="D6377"/>
      <c r="E6377"/>
      <c r="F6377"/>
      <c r="G6377"/>
      <c r="H6377" s="26"/>
      <c r="I6377" s="26"/>
      <c r="K6377"/>
      <c r="L6377"/>
      <c r="M6377"/>
      <c r="N6377"/>
      <c r="O6377"/>
      <c r="P6377"/>
      <c r="S6377"/>
    </row>
    <row r="6378" spans="1:20" x14ac:dyDescent="0.3">
      <c r="A6378" s="25"/>
      <c r="B6378"/>
      <c r="C6378"/>
      <c r="D6378"/>
      <c r="E6378"/>
      <c r="F6378"/>
      <c r="G6378"/>
      <c r="H6378" s="14"/>
      <c r="I6378" s="14"/>
      <c r="K6378"/>
      <c r="L6378"/>
      <c r="M6378"/>
      <c r="N6378"/>
      <c r="O6378"/>
      <c r="P6378"/>
      <c r="S6378"/>
    </row>
    <row r="6379" spans="1:20" x14ac:dyDescent="0.3">
      <c r="A6379" s="25"/>
      <c r="B6379"/>
      <c r="C6379"/>
      <c r="D6379"/>
      <c r="E6379"/>
      <c r="F6379"/>
      <c r="G6379"/>
      <c r="H6379" s="14"/>
      <c r="I6379" s="14"/>
      <c r="K6379"/>
      <c r="L6379"/>
      <c r="M6379"/>
      <c r="N6379"/>
      <c r="O6379"/>
      <c r="P6379"/>
      <c r="S6379"/>
    </row>
    <row r="6380" spans="1:20" x14ac:dyDescent="0.3">
      <c r="A6380" s="25"/>
      <c r="B6380"/>
      <c r="C6380"/>
      <c r="D6380"/>
      <c r="E6380"/>
      <c r="F6380"/>
      <c r="G6380"/>
      <c r="H6380" s="14"/>
      <c r="I6380" s="14"/>
      <c r="K6380"/>
      <c r="L6380"/>
      <c r="M6380"/>
      <c r="N6380"/>
      <c r="O6380"/>
      <c r="P6380"/>
      <c r="S6380"/>
    </row>
    <row r="6381" spans="1:20" x14ac:dyDescent="0.3">
      <c r="A6381" s="25"/>
      <c r="B6381"/>
      <c r="C6381"/>
      <c r="D6381"/>
      <c r="E6381"/>
      <c r="F6381"/>
      <c r="G6381"/>
      <c r="H6381" s="14"/>
      <c r="I6381" s="14"/>
      <c r="K6381"/>
      <c r="L6381"/>
      <c r="M6381"/>
      <c r="N6381"/>
      <c r="O6381"/>
      <c r="P6381"/>
      <c r="S6381"/>
    </row>
    <row r="6382" spans="1:20" x14ac:dyDescent="0.3">
      <c r="A6382" s="25"/>
      <c r="B6382"/>
      <c r="C6382"/>
      <c r="D6382"/>
      <c r="E6382"/>
      <c r="F6382"/>
      <c r="G6382"/>
      <c r="H6382" s="14"/>
      <c r="I6382" s="14"/>
      <c r="K6382"/>
      <c r="L6382"/>
      <c r="M6382"/>
      <c r="N6382"/>
      <c r="O6382"/>
      <c r="P6382"/>
      <c r="S6382"/>
    </row>
    <row r="6383" spans="1:20" x14ac:dyDescent="0.3">
      <c r="A6383" s="25"/>
      <c r="B6383"/>
      <c r="C6383"/>
      <c r="D6383"/>
      <c r="E6383"/>
      <c r="F6383"/>
      <c r="G6383"/>
      <c r="H6383" s="26"/>
      <c r="I6383" s="26"/>
      <c r="K6383"/>
      <c r="L6383"/>
      <c r="M6383"/>
      <c r="N6383"/>
      <c r="O6383"/>
      <c r="P6383"/>
      <c r="S6383"/>
    </row>
    <row r="6384" spans="1:20" x14ac:dyDescent="0.3">
      <c r="A6384" s="25"/>
      <c r="B6384"/>
      <c r="C6384"/>
      <c r="D6384"/>
      <c r="E6384"/>
      <c r="F6384"/>
      <c r="G6384"/>
      <c r="H6384" s="26"/>
      <c r="I6384" s="26"/>
      <c r="K6384"/>
      <c r="L6384"/>
      <c r="M6384"/>
      <c r="N6384"/>
      <c r="O6384"/>
      <c r="P6384"/>
      <c r="S6384"/>
    </row>
    <row r="6385" spans="1:20" x14ac:dyDescent="0.3">
      <c r="A6385" s="25"/>
      <c r="B6385"/>
      <c r="C6385"/>
      <c r="D6385"/>
      <c r="E6385"/>
      <c r="F6385"/>
      <c r="G6385"/>
      <c r="H6385" s="26"/>
      <c r="I6385" s="26"/>
      <c r="K6385"/>
      <c r="L6385"/>
      <c r="M6385"/>
      <c r="N6385"/>
      <c r="O6385"/>
      <c r="P6385"/>
      <c r="S6385"/>
    </row>
    <row r="6386" spans="1:20" x14ac:dyDescent="0.3">
      <c r="A6386" s="25"/>
      <c r="B6386"/>
      <c r="C6386"/>
      <c r="D6386"/>
      <c r="E6386"/>
      <c r="F6386"/>
      <c r="G6386"/>
      <c r="H6386" s="26"/>
      <c r="I6386" s="26"/>
      <c r="K6386"/>
      <c r="L6386"/>
      <c r="M6386"/>
      <c r="N6386"/>
      <c r="O6386"/>
      <c r="P6386"/>
      <c r="S6386"/>
    </row>
    <row r="6387" spans="1:20" x14ac:dyDescent="0.3">
      <c r="A6387" s="25"/>
      <c r="B6387"/>
      <c r="C6387"/>
      <c r="D6387"/>
      <c r="E6387"/>
      <c r="F6387"/>
      <c r="G6387"/>
      <c r="H6387" s="26"/>
      <c r="I6387" s="26"/>
      <c r="K6387"/>
      <c r="L6387"/>
      <c r="M6387"/>
      <c r="N6387"/>
      <c r="O6387"/>
      <c r="P6387"/>
      <c r="S6387"/>
    </row>
    <row r="6388" spans="1:20" x14ac:dyDescent="0.3">
      <c r="A6388" s="25"/>
      <c r="B6388"/>
      <c r="C6388"/>
      <c r="D6388"/>
      <c r="E6388"/>
      <c r="F6388"/>
      <c r="G6388"/>
      <c r="H6388" s="26"/>
      <c r="I6388" s="26"/>
      <c r="K6388"/>
      <c r="L6388"/>
      <c r="M6388"/>
      <c r="N6388"/>
      <c r="O6388"/>
      <c r="P6388"/>
      <c r="S6388"/>
    </row>
    <row r="6389" spans="1:20" x14ac:dyDescent="0.3">
      <c r="A6389" s="25"/>
      <c r="B6389"/>
      <c r="C6389"/>
      <c r="D6389"/>
      <c r="E6389"/>
      <c r="F6389"/>
      <c r="G6389"/>
      <c r="H6389" s="26"/>
      <c r="I6389" s="26"/>
      <c r="K6389"/>
      <c r="L6389"/>
      <c r="M6389"/>
      <c r="N6389"/>
      <c r="O6389"/>
      <c r="P6389"/>
      <c r="S6389"/>
    </row>
    <row r="6390" spans="1:20" x14ac:dyDescent="0.3">
      <c r="A6390" s="25"/>
      <c r="B6390"/>
      <c r="C6390"/>
      <c r="D6390"/>
      <c r="E6390"/>
      <c r="F6390"/>
      <c r="G6390"/>
      <c r="H6390" s="26"/>
      <c r="I6390" s="26"/>
      <c r="K6390"/>
      <c r="L6390"/>
      <c r="M6390"/>
      <c r="N6390"/>
      <c r="O6390"/>
      <c r="P6390"/>
      <c r="S6390"/>
    </row>
    <row r="6391" spans="1:20" x14ac:dyDescent="0.3">
      <c r="A6391" s="25"/>
      <c r="B6391"/>
      <c r="C6391"/>
      <c r="D6391"/>
      <c r="E6391"/>
      <c r="F6391"/>
      <c r="G6391"/>
      <c r="H6391" s="26"/>
      <c r="I6391" s="26"/>
      <c r="K6391"/>
      <c r="L6391"/>
      <c r="M6391"/>
      <c r="N6391"/>
      <c r="O6391"/>
      <c r="P6391"/>
      <c r="S6391"/>
    </row>
    <row r="6392" spans="1:20" x14ac:dyDescent="0.3">
      <c r="A6392" s="25"/>
      <c r="B6392"/>
      <c r="C6392"/>
      <c r="D6392"/>
      <c r="E6392"/>
      <c r="F6392"/>
      <c r="G6392"/>
      <c r="H6392" s="26"/>
      <c r="I6392" s="26"/>
      <c r="K6392"/>
      <c r="L6392"/>
      <c r="M6392"/>
      <c r="N6392"/>
      <c r="O6392"/>
      <c r="P6392"/>
      <c r="S6392"/>
    </row>
    <row r="6393" spans="1:20" x14ac:dyDescent="0.3">
      <c r="A6393" s="25"/>
      <c r="B6393"/>
      <c r="C6393"/>
      <c r="D6393"/>
      <c r="E6393"/>
      <c r="F6393"/>
      <c r="G6393"/>
      <c r="H6393" s="26"/>
      <c r="I6393" s="14"/>
      <c r="K6393"/>
      <c r="L6393"/>
      <c r="M6393"/>
      <c r="N6393"/>
      <c r="O6393"/>
      <c r="P6393"/>
      <c r="S6393"/>
    </row>
    <row r="6394" spans="1:20" x14ac:dyDescent="0.3">
      <c r="A6394" s="25"/>
      <c r="B6394"/>
      <c r="C6394"/>
      <c r="D6394"/>
      <c r="E6394"/>
      <c r="F6394"/>
      <c r="G6394"/>
      <c r="H6394" s="26"/>
      <c r="I6394" s="14"/>
      <c r="K6394"/>
      <c r="L6394"/>
      <c r="M6394"/>
      <c r="N6394"/>
      <c r="O6394"/>
      <c r="P6394"/>
      <c r="S6394"/>
    </row>
    <row r="6395" spans="1:20" x14ac:dyDescent="0.3">
      <c r="A6395" s="25"/>
      <c r="B6395"/>
      <c r="C6395"/>
      <c r="D6395"/>
      <c r="E6395"/>
      <c r="F6395"/>
      <c r="G6395"/>
      <c r="H6395" s="26"/>
      <c r="I6395" s="14"/>
      <c r="K6395"/>
      <c r="L6395"/>
      <c r="M6395"/>
      <c r="N6395"/>
      <c r="O6395"/>
      <c r="P6395"/>
      <c r="S6395"/>
    </row>
    <row r="6396" spans="1:20" x14ac:dyDescent="0.3">
      <c r="A6396" s="25"/>
      <c r="B6396"/>
      <c r="C6396"/>
      <c r="D6396"/>
      <c r="E6396"/>
      <c r="F6396"/>
      <c r="G6396"/>
      <c r="H6396" s="26"/>
      <c r="I6396"/>
      <c r="K6396"/>
      <c r="L6396"/>
      <c r="M6396"/>
      <c r="N6396"/>
      <c r="O6396"/>
      <c r="P6396"/>
      <c r="S6396"/>
    </row>
    <row r="6397" spans="1:20" x14ac:dyDescent="0.3">
      <c r="A6397" s="25"/>
      <c r="B6397"/>
      <c r="C6397"/>
      <c r="D6397"/>
      <c r="E6397"/>
      <c r="F6397"/>
      <c r="G6397"/>
      <c r="H6397" s="26"/>
      <c r="I6397"/>
      <c r="K6397"/>
      <c r="L6397"/>
      <c r="M6397"/>
      <c r="N6397"/>
      <c r="O6397"/>
      <c r="P6397"/>
      <c r="S6397"/>
    </row>
    <row r="6398" spans="1:20" x14ac:dyDescent="0.3">
      <c r="A6398" s="25"/>
      <c r="B6398"/>
      <c r="C6398"/>
      <c r="D6398"/>
      <c r="E6398"/>
      <c r="F6398"/>
      <c r="G6398"/>
      <c r="H6398" s="14"/>
      <c r="I6398" s="14"/>
      <c r="K6398"/>
      <c r="L6398"/>
      <c r="M6398"/>
      <c r="N6398"/>
      <c r="O6398"/>
      <c r="P6398"/>
      <c r="S6398"/>
      <c r="T6398" s="7"/>
    </row>
    <row r="6399" spans="1:20" x14ac:dyDescent="0.3">
      <c r="A6399" s="25"/>
      <c r="B6399"/>
      <c r="C6399"/>
      <c r="D6399"/>
      <c r="E6399"/>
      <c r="F6399"/>
      <c r="G6399"/>
      <c r="H6399" s="14"/>
      <c r="I6399" s="14"/>
      <c r="K6399"/>
      <c r="L6399"/>
      <c r="M6399"/>
      <c r="N6399"/>
      <c r="O6399"/>
      <c r="P6399"/>
      <c r="S6399"/>
    </row>
    <row r="6400" spans="1:20" x14ac:dyDescent="0.3">
      <c r="A6400" s="25"/>
      <c r="B6400"/>
      <c r="C6400"/>
      <c r="D6400"/>
      <c r="E6400"/>
      <c r="F6400"/>
      <c r="G6400"/>
      <c r="H6400" s="14"/>
      <c r="I6400" s="14"/>
      <c r="K6400"/>
      <c r="L6400"/>
      <c r="M6400"/>
      <c r="N6400"/>
      <c r="O6400"/>
      <c r="P6400"/>
      <c r="S6400"/>
      <c r="T6400" s="7"/>
    </row>
    <row r="6401" spans="1:20" x14ac:dyDescent="0.3">
      <c r="A6401" s="25"/>
      <c r="B6401"/>
      <c r="C6401"/>
      <c r="D6401"/>
      <c r="E6401"/>
      <c r="F6401"/>
      <c r="G6401"/>
      <c r="H6401" s="14"/>
      <c r="I6401" s="14"/>
      <c r="K6401"/>
      <c r="L6401"/>
      <c r="M6401"/>
      <c r="N6401"/>
      <c r="O6401"/>
      <c r="P6401"/>
      <c r="S6401"/>
    </row>
    <row r="6402" spans="1:20" x14ac:dyDescent="0.3">
      <c r="A6402" s="25"/>
      <c r="B6402"/>
      <c r="C6402"/>
      <c r="D6402"/>
      <c r="E6402"/>
      <c r="F6402"/>
      <c r="G6402"/>
      <c r="H6402" s="14"/>
      <c r="I6402" s="14"/>
      <c r="K6402"/>
      <c r="L6402"/>
      <c r="M6402"/>
      <c r="N6402"/>
      <c r="O6402"/>
      <c r="P6402"/>
      <c r="S6402"/>
    </row>
    <row r="6403" spans="1:20" x14ac:dyDescent="0.3">
      <c r="A6403" s="25"/>
      <c r="B6403"/>
      <c r="C6403"/>
      <c r="D6403"/>
      <c r="E6403"/>
      <c r="F6403"/>
      <c r="G6403"/>
      <c r="H6403" s="14"/>
      <c r="I6403" s="14"/>
      <c r="K6403"/>
      <c r="L6403"/>
      <c r="M6403"/>
      <c r="N6403"/>
      <c r="O6403"/>
      <c r="P6403"/>
      <c r="S6403"/>
    </row>
    <row r="6404" spans="1:20" x14ac:dyDescent="0.3">
      <c r="A6404" s="25"/>
      <c r="B6404"/>
      <c r="C6404"/>
      <c r="D6404"/>
      <c r="E6404"/>
      <c r="F6404"/>
      <c r="G6404"/>
      <c r="H6404" s="14"/>
      <c r="I6404" s="14"/>
      <c r="K6404"/>
      <c r="L6404"/>
      <c r="M6404"/>
      <c r="N6404"/>
      <c r="O6404"/>
      <c r="P6404"/>
      <c r="S6404"/>
    </row>
    <row r="6405" spans="1:20" x14ac:dyDescent="0.3">
      <c r="A6405" s="25"/>
      <c r="B6405"/>
      <c r="C6405"/>
      <c r="D6405"/>
      <c r="E6405"/>
      <c r="F6405"/>
      <c r="G6405"/>
      <c r="H6405" s="14"/>
      <c r="I6405" s="14"/>
      <c r="K6405"/>
      <c r="L6405"/>
      <c r="M6405"/>
      <c r="N6405"/>
      <c r="O6405"/>
      <c r="P6405"/>
      <c r="S6405"/>
    </row>
    <row r="6406" spans="1:20" x14ac:dyDescent="0.3">
      <c r="A6406" s="25"/>
      <c r="B6406"/>
      <c r="C6406"/>
      <c r="D6406"/>
      <c r="E6406"/>
      <c r="F6406"/>
      <c r="G6406"/>
      <c r="H6406" s="14"/>
      <c r="I6406" s="14"/>
      <c r="K6406"/>
      <c r="L6406"/>
      <c r="M6406"/>
      <c r="N6406"/>
      <c r="O6406"/>
      <c r="P6406"/>
      <c r="S6406"/>
    </row>
    <row r="6407" spans="1:20" x14ac:dyDescent="0.3">
      <c r="A6407" s="25"/>
      <c r="B6407"/>
      <c r="C6407"/>
      <c r="D6407"/>
      <c r="E6407"/>
      <c r="F6407"/>
      <c r="G6407"/>
      <c r="H6407" s="14"/>
      <c r="I6407" s="14"/>
      <c r="K6407"/>
      <c r="L6407"/>
      <c r="M6407"/>
      <c r="N6407"/>
      <c r="O6407"/>
      <c r="P6407"/>
      <c r="S6407"/>
    </row>
    <row r="6408" spans="1:20" x14ac:dyDescent="0.3">
      <c r="A6408" s="25"/>
      <c r="B6408"/>
      <c r="C6408"/>
      <c r="D6408"/>
      <c r="E6408"/>
      <c r="F6408"/>
      <c r="G6408"/>
      <c r="H6408" s="14"/>
      <c r="I6408" s="14"/>
      <c r="K6408"/>
      <c r="L6408"/>
      <c r="M6408"/>
      <c r="N6408"/>
      <c r="O6408"/>
      <c r="P6408"/>
      <c r="S6408"/>
    </row>
    <row r="6409" spans="1:20" x14ac:dyDescent="0.3">
      <c r="A6409" s="25"/>
      <c r="B6409"/>
      <c r="C6409"/>
      <c r="D6409"/>
      <c r="E6409"/>
      <c r="F6409"/>
      <c r="G6409"/>
      <c r="H6409" s="14"/>
      <c r="I6409" s="14"/>
      <c r="K6409"/>
      <c r="L6409"/>
      <c r="M6409"/>
      <c r="N6409"/>
      <c r="O6409"/>
      <c r="P6409"/>
      <c r="S6409"/>
    </row>
    <row r="6410" spans="1:20" x14ac:dyDescent="0.3">
      <c r="A6410" s="25"/>
      <c r="B6410"/>
      <c r="C6410"/>
      <c r="D6410"/>
      <c r="E6410"/>
      <c r="F6410"/>
      <c r="G6410"/>
      <c r="H6410" s="14"/>
      <c r="I6410" s="14"/>
      <c r="K6410"/>
      <c r="L6410"/>
      <c r="M6410"/>
      <c r="N6410"/>
      <c r="O6410"/>
      <c r="P6410"/>
      <c r="S6410"/>
    </row>
    <row r="6411" spans="1:20" x14ac:dyDescent="0.3">
      <c r="A6411" s="25"/>
      <c r="B6411"/>
      <c r="C6411"/>
      <c r="D6411"/>
      <c r="E6411"/>
      <c r="F6411"/>
      <c r="G6411"/>
      <c r="H6411" s="14"/>
      <c r="I6411" s="14"/>
      <c r="K6411"/>
      <c r="L6411"/>
      <c r="M6411"/>
      <c r="N6411"/>
      <c r="O6411"/>
      <c r="P6411"/>
      <c r="S6411"/>
    </row>
    <row r="6412" spans="1:20" x14ac:dyDescent="0.3">
      <c r="A6412" s="25"/>
      <c r="B6412"/>
      <c r="C6412"/>
      <c r="D6412"/>
      <c r="E6412"/>
      <c r="F6412"/>
      <c r="G6412"/>
      <c r="H6412" s="14"/>
      <c r="I6412" s="14"/>
      <c r="K6412"/>
      <c r="L6412"/>
      <c r="M6412"/>
      <c r="N6412"/>
      <c r="O6412"/>
      <c r="P6412"/>
      <c r="S6412"/>
    </row>
    <row r="6413" spans="1:20" x14ac:dyDescent="0.3">
      <c r="A6413" s="25"/>
      <c r="B6413"/>
      <c r="C6413"/>
      <c r="D6413"/>
      <c r="E6413"/>
      <c r="F6413"/>
      <c r="G6413"/>
      <c r="H6413" s="14"/>
      <c r="I6413" s="14"/>
      <c r="K6413"/>
      <c r="L6413"/>
      <c r="M6413"/>
      <c r="N6413"/>
      <c r="O6413"/>
      <c r="P6413"/>
      <c r="S6413"/>
    </row>
    <row r="6414" spans="1:20" x14ac:dyDescent="0.3">
      <c r="A6414" s="25"/>
      <c r="B6414"/>
      <c r="C6414"/>
      <c r="D6414"/>
      <c r="E6414"/>
      <c r="F6414"/>
      <c r="G6414"/>
      <c r="H6414" s="14"/>
      <c r="I6414" s="14"/>
      <c r="K6414"/>
      <c r="L6414"/>
      <c r="M6414"/>
      <c r="N6414"/>
      <c r="O6414"/>
      <c r="P6414"/>
      <c r="S6414"/>
    </row>
    <row r="6415" spans="1:20" x14ac:dyDescent="0.3">
      <c r="A6415" s="25"/>
      <c r="B6415"/>
      <c r="C6415"/>
      <c r="D6415"/>
      <c r="E6415"/>
      <c r="F6415"/>
      <c r="G6415"/>
      <c r="H6415" s="14"/>
      <c r="I6415" s="14"/>
      <c r="K6415"/>
      <c r="L6415"/>
      <c r="M6415"/>
      <c r="N6415"/>
      <c r="O6415"/>
      <c r="P6415"/>
      <c r="S6415"/>
    </row>
    <row r="6416" spans="1:20" x14ac:dyDescent="0.3">
      <c r="A6416" s="25"/>
      <c r="B6416"/>
      <c r="C6416"/>
      <c r="D6416"/>
      <c r="E6416"/>
      <c r="F6416"/>
      <c r="G6416"/>
      <c r="H6416" s="14"/>
      <c r="I6416" s="14"/>
      <c r="K6416"/>
      <c r="L6416"/>
      <c r="M6416"/>
      <c r="N6416"/>
      <c r="O6416"/>
      <c r="P6416"/>
      <c r="S6416"/>
      <c r="T6416" s="7"/>
    </row>
    <row r="6417" spans="1:20" x14ac:dyDescent="0.3">
      <c r="A6417" s="25"/>
      <c r="B6417"/>
      <c r="C6417"/>
      <c r="D6417"/>
      <c r="E6417"/>
      <c r="F6417"/>
      <c r="G6417"/>
      <c r="H6417" s="14"/>
      <c r="I6417" s="14"/>
      <c r="K6417"/>
      <c r="L6417"/>
      <c r="M6417"/>
      <c r="N6417"/>
      <c r="O6417"/>
      <c r="P6417"/>
      <c r="S6417"/>
      <c r="T6417" s="7"/>
    </row>
    <row r="6418" spans="1:20" x14ac:dyDescent="0.3">
      <c r="A6418" s="25"/>
      <c r="B6418"/>
      <c r="C6418"/>
      <c r="D6418"/>
      <c r="E6418"/>
      <c r="F6418"/>
      <c r="G6418"/>
      <c r="H6418" s="14"/>
      <c r="I6418" s="14"/>
      <c r="K6418"/>
      <c r="L6418"/>
      <c r="M6418"/>
      <c r="N6418"/>
      <c r="O6418"/>
      <c r="P6418"/>
      <c r="S6418"/>
      <c r="T6418" s="7"/>
    </row>
    <row r="6419" spans="1:20" x14ac:dyDescent="0.3">
      <c r="A6419" s="25"/>
      <c r="B6419"/>
      <c r="C6419"/>
      <c r="D6419"/>
      <c r="E6419"/>
      <c r="F6419"/>
      <c r="G6419"/>
      <c r="H6419" s="14"/>
      <c r="I6419" s="14"/>
      <c r="K6419"/>
      <c r="L6419"/>
      <c r="M6419"/>
      <c r="N6419"/>
      <c r="O6419"/>
      <c r="P6419"/>
      <c r="S6419"/>
    </row>
    <row r="6420" spans="1:20" x14ac:dyDescent="0.3">
      <c r="A6420" s="25"/>
      <c r="B6420"/>
      <c r="C6420"/>
      <c r="D6420"/>
      <c r="E6420"/>
      <c r="F6420"/>
      <c r="G6420"/>
      <c r="H6420" s="14"/>
      <c r="I6420" s="14"/>
      <c r="K6420"/>
      <c r="L6420"/>
      <c r="M6420"/>
      <c r="N6420"/>
      <c r="O6420"/>
      <c r="P6420"/>
      <c r="S6420"/>
    </row>
    <row r="6421" spans="1:20" x14ac:dyDescent="0.3">
      <c r="A6421" s="25"/>
      <c r="B6421"/>
      <c r="C6421"/>
      <c r="D6421"/>
      <c r="E6421"/>
      <c r="F6421"/>
      <c r="G6421"/>
      <c r="H6421"/>
      <c r="I6421" s="14"/>
      <c r="K6421"/>
      <c r="L6421"/>
      <c r="M6421"/>
      <c r="N6421"/>
      <c r="O6421"/>
      <c r="P6421"/>
      <c r="S6421"/>
    </row>
    <row r="6422" spans="1:20" x14ac:dyDescent="0.3">
      <c r="A6422" s="25"/>
      <c r="B6422"/>
      <c r="C6422"/>
      <c r="D6422"/>
      <c r="E6422"/>
      <c r="F6422"/>
      <c r="G6422"/>
      <c r="H6422" s="14"/>
      <c r="I6422" s="14"/>
      <c r="K6422"/>
      <c r="L6422"/>
      <c r="M6422"/>
      <c r="N6422"/>
      <c r="O6422"/>
      <c r="P6422"/>
      <c r="S6422"/>
    </row>
    <row r="6423" spans="1:20" x14ac:dyDescent="0.3">
      <c r="A6423" s="25"/>
      <c r="B6423"/>
      <c r="C6423"/>
      <c r="D6423"/>
      <c r="E6423"/>
      <c r="F6423"/>
      <c r="G6423"/>
      <c r="H6423" s="14"/>
      <c r="I6423" s="14"/>
      <c r="K6423"/>
      <c r="L6423"/>
      <c r="M6423"/>
      <c r="N6423"/>
      <c r="O6423"/>
      <c r="P6423"/>
      <c r="S6423"/>
    </row>
    <row r="6424" spans="1:20" x14ac:dyDescent="0.3">
      <c r="A6424" s="25"/>
      <c r="B6424"/>
      <c r="C6424"/>
      <c r="D6424"/>
      <c r="E6424"/>
      <c r="F6424"/>
      <c r="G6424"/>
      <c r="H6424" s="14"/>
      <c r="I6424" s="14"/>
      <c r="K6424"/>
      <c r="L6424"/>
      <c r="M6424"/>
      <c r="N6424"/>
      <c r="O6424"/>
      <c r="P6424"/>
      <c r="S6424"/>
    </row>
    <row r="6425" spans="1:20" x14ac:dyDescent="0.3">
      <c r="A6425" s="25"/>
      <c r="B6425"/>
      <c r="C6425"/>
      <c r="D6425"/>
      <c r="E6425"/>
      <c r="F6425"/>
      <c r="G6425"/>
      <c r="H6425" s="14"/>
      <c r="I6425" s="14"/>
      <c r="K6425"/>
      <c r="L6425"/>
      <c r="M6425"/>
      <c r="N6425"/>
      <c r="O6425"/>
      <c r="P6425"/>
      <c r="S6425"/>
    </row>
    <row r="6426" spans="1:20" x14ac:dyDescent="0.3">
      <c r="A6426" s="25"/>
      <c r="B6426"/>
      <c r="C6426"/>
      <c r="D6426"/>
      <c r="E6426"/>
      <c r="F6426"/>
      <c r="G6426"/>
      <c r="H6426" s="14"/>
      <c r="I6426" s="14"/>
      <c r="K6426"/>
      <c r="L6426"/>
      <c r="M6426"/>
      <c r="N6426"/>
      <c r="O6426"/>
      <c r="P6426"/>
      <c r="S6426"/>
      <c r="T6426" s="7"/>
    </row>
    <row r="6427" spans="1:20" x14ac:dyDescent="0.3">
      <c r="A6427" s="25"/>
      <c r="B6427"/>
      <c r="C6427"/>
      <c r="D6427"/>
      <c r="E6427"/>
      <c r="F6427"/>
      <c r="G6427"/>
      <c r="H6427" s="14"/>
      <c r="I6427" s="14"/>
      <c r="K6427"/>
      <c r="L6427"/>
      <c r="M6427"/>
      <c r="N6427"/>
      <c r="O6427"/>
      <c r="P6427"/>
      <c r="S6427"/>
    </row>
    <row r="6428" spans="1:20" x14ac:dyDescent="0.3">
      <c r="A6428" s="25"/>
      <c r="B6428"/>
      <c r="C6428"/>
      <c r="D6428"/>
      <c r="E6428"/>
      <c r="F6428"/>
      <c r="G6428"/>
      <c r="H6428" s="14"/>
      <c r="I6428" s="14"/>
      <c r="K6428"/>
      <c r="L6428"/>
      <c r="M6428"/>
      <c r="N6428"/>
      <c r="O6428"/>
      <c r="P6428"/>
      <c r="S6428"/>
      <c r="T6428" s="7"/>
    </row>
    <row r="6429" spans="1:20" x14ac:dyDescent="0.3">
      <c r="A6429" s="25"/>
      <c r="B6429"/>
      <c r="C6429"/>
      <c r="D6429"/>
      <c r="E6429"/>
      <c r="F6429"/>
      <c r="G6429"/>
      <c r="H6429" s="14"/>
      <c r="I6429" s="14"/>
      <c r="K6429"/>
      <c r="L6429"/>
      <c r="M6429"/>
      <c r="N6429"/>
      <c r="O6429"/>
      <c r="P6429"/>
      <c r="S6429"/>
      <c r="T6429" s="7"/>
    </row>
    <row r="6430" spans="1:20" x14ac:dyDescent="0.3">
      <c r="A6430" s="25"/>
      <c r="B6430"/>
      <c r="C6430"/>
      <c r="D6430"/>
      <c r="E6430"/>
      <c r="F6430"/>
      <c r="G6430"/>
      <c r="H6430" s="14"/>
      <c r="I6430" s="14"/>
      <c r="K6430"/>
      <c r="L6430"/>
      <c r="M6430"/>
      <c r="N6430"/>
      <c r="O6430"/>
      <c r="P6430"/>
      <c r="S6430"/>
    </row>
    <row r="6431" spans="1:20" x14ac:dyDescent="0.3">
      <c r="A6431" s="25"/>
      <c r="B6431"/>
      <c r="C6431"/>
      <c r="D6431"/>
      <c r="E6431"/>
      <c r="F6431"/>
      <c r="G6431"/>
      <c r="H6431" s="14"/>
      <c r="I6431" s="14"/>
      <c r="K6431"/>
      <c r="L6431"/>
      <c r="M6431"/>
      <c r="N6431"/>
      <c r="O6431"/>
      <c r="P6431"/>
      <c r="S6431"/>
    </row>
    <row r="6432" spans="1:20" x14ac:dyDescent="0.3">
      <c r="A6432" s="25"/>
      <c r="B6432"/>
      <c r="C6432"/>
      <c r="D6432"/>
      <c r="E6432"/>
      <c r="F6432"/>
      <c r="G6432"/>
      <c r="H6432" s="14"/>
      <c r="I6432" s="14"/>
      <c r="K6432"/>
      <c r="L6432"/>
      <c r="M6432"/>
      <c r="N6432"/>
      <c r="O6432"/>
      <c r="P6432"/>
      <c r="S6432"/>
    </row>
    <row r="6433" spans="1:20" x14ac:dyDescent="0.3">
      <c r="A6433" s="25"/>
      <c r="B6433"/>
      <c r="C6433"/>
      <c r="D6433"/>
      <c r="E6433"/>
      <c r="F6433"/>
      <c r="G6433"/>
      <c r="H6433" s="26"/>
      <c r="I6433" s="26"/>
      <c r="K6433"/>
      <c r="L6433"/>
      <c r="M6433"/>
      <c r="N6433"/>
      <c r="O6433"/>
      <c r="P6433"/>
      <c r="S6433"/>
    </row>
    <row r="6434" spans="1:20" x14ac:dyDescent="0.3">
      <c r="A6434" s="25"/>
      <c r="B6434"/>
      <c r="C6434"/>
      <c r="D6434"/>
      <c r="E6434"/>
      <c r="F6434"/>
      <c r="G6434"/>
      <c r="H6434" s="26"/>
      <c r="I6434" s="26"/>
      <c r="K6434"/>
      <c r="L6434"/>
      <c r="M6434"/>
      <c r="N6434"/>
      <c r="O6434"/>
      <c r="P6434"/>
      <c r="S6434"/>
    </row>
    <row r="6435" spans="1:20" x14ac:dyDescent="0.3">
      <c r="A6435" s="25"/>
      <c r="B6435"/>
      <c r="C6435"/>
      <c r="D6435"/>
      <c r="E6435"/>
      <c r="F6435"/>
      <c r="G6435"/>
      <c r="H6435" s="26"/>
      <c r="I6435" s="26"/>
      <c r="K6435"/>
      <c r="L6435"/>
      <c r="M6435"/>
      <c r="N6435"/>
      <c r="O6435"/>
      <c r="P6435"/>
      <c r="S6435"/>
    </row>
    <row r="6436" spans="1:20" x14ac:dyDescent="0.3">
      <c r="A6436" s="25"/>
      <c r="B6436"/>
      <c r="C6436"/>
      <c r="D6436"/>
      <c r="E6436"/>
      <c r="F6436"/>
      <c r="G6436"/>
      <c r="H6436" s="26"/>
      <c r="I6436" s="26"/>
      <c r="K6436"/>
      <c r="L6436"/>
      <c r="M6436"/>
      <c r="N6436"/>
      <c r="O6436"/>
      <c r="P6436"/>
      <c r="S6436"/>
    </row>
    <row r="6437" spans="1:20" x14ac:dyDescent="0.3">
      <c r="A6437" s="25"/>
      <c r="B6437"/>
      <c r="C6437"/>
      <c r="D6437"/>
      <c r="E6437"/>
      <c r="F6437"/>
      <c r="G6437"/>
      <c r="H6437" s="26"/>
      <c r="I6437" s="26"/>
      <c r="K6437"/>
      <c r="L6437"/>
      <c r="M6437"/>
      <c r="N6437"/>
      <c r="O6437"/>
      <c r="P6437"/>
      <c r="S6437"/>
      <c r="T6437" s="7"/>
    </row>
    <row r="6438" spans="1:20" x14ac:dyDescent="0.3">
      <c r="A6438" s="25"/>
      <c r="B6438"/>
      <c r="C6438"/>
      <c r="D6438"/>
      <c r="E6438"/>
      <c r="F6438"/>
      <c r="G6438"/>
      <c r="H6438" s="26"/>
      <c r="I6438" s="26"/>
      <c r="K6438"/>
      <c r="L6438"/>
      <c r="M6438"/>
      <c r="N6438"/>
      <c r="O6438"/>
      <c r="P6438"/>
      <c r="S6438"/>
    </row>
    <row r="6439" spans="1:20" x14ac:dyDescent="0.3">
      <c r="A6439" s="25"/>
      <c r="B6439"/>
      <c r="C6439"/>
      <c r="D6439"/>
      <c r="E6439"/>
      <c r="F6439"/>
      <c r="G6439"/>
      <c r="H6439" s="14"/>
      <c r="I6439" s="14"/>
      <c r="K6439"/>
      <c r="L6439"/>
      <c r="M6439"/>
      <c r="N6439"/>
      <c r="O6439"/>
      <c r="P6439"/>
      <c r="S6439"/>
    </row>
    <row r="6440" spans="1:20" x14ac:dyDescent="0.3">
      <c r="A6440" s="25"/>
      <c r="B6440"/>
      <c r="C6440"/>
      <c r="D6440"/>
      <c r="E6440"/>
      <c r="F6440"/>
      <c r="G6440"/>
      <c r="H6440" s="14"/>
      <c r="I6440" s="14"/>
      <c r="K6440"/>
      <c r="L6440"/>
      <c r="M6440"/>
      <c r="N6440"/>
      <c r="O6440"/>
      <c r="P6440"/>
      <c r="S6440"/>
    </row>
    <row r="6441" spans="1:20" x14ac:dyDescent="0.3">
      <c r="A6441" s="25"/>
      <c r="B6441"/>
      <c r="C6441"/>
      <c r="D6441"/>
      <c r="E6441"/>
      <c r="F6441"/>
      <c r="G6441"/>
      <c r="H6441" s="14"/>
      <c r="I6441" s="14"/>
      <c r="K6441"/>
      <c r="L6441"/>
      <c r="M6441"/>
      <c r="N6441"/>
      <c r="O6441"/>
      <c r="P6441"/>
      <c r="S6441"/>
    </row>
    <row r="6442" spans="1:20" x14ac:dyDescent="0.3">
      <c r="A6442" s="25"/>
      <c r="B6442"/>
      <c r="C6442"/>
      <c r="D6442"/>
      <c r="E6442"/>
      <c r="F6442"/>
      <c r="G6442"/>
      <c r="H6442"/>
      <c r="I6442" s="14"/>
      <c r="K6442"/>
      <c r="L6442"/>
      <c r="M6442"/>
      <c r="N6442"/>
      <c r="O6442"/>
      <c r="P6442"/>
      <c r="S6442"/>
    </row>
    <row r="6443" spans="1:20" x14ac:dyDescent="0.3">
      <c r="A6443" s="25"/>
      <c r="B6443"/>
      <c r="C6443"/>
      <c r="D6443"/>
      <c r="E6443"/>
      <c r="F6443"/>
      <c r="G6443"/>
      <c r="H6443" s="14"/>
      <c r="I6443" s="14"/>
      <c r="K6443"/>
      <c r="L6443"/>
      <c r="M6443"/>
      <c r="N6443"/>
      <c r="O6443"/>
      <c r="P6443"/>
      <c r="S6443"/>
    </row>
    <row r="6444" spans="1:20" x14ac:dyDescent="0.3">
      <c r="A6444" s="25"/>
      <c r="B6444"/>
      <c r="C6444"/>
      <c r="D6444"/>
      <c r="E6444"/>
      <c r="F6444"/>
      <c r="G6444"/>
      <c r="H6444" s="14"/>
      <c r="I6444" s="14"/>
      <c r="K6444"/>
      <c r="L6444"/>
      <c r="M6444"/>
      <c r="N6444"/>
      <c r="O6444"/>
      <c r="P6444"/>
      <c r="S6444"/>
    </row>
    <row r="6445" spans="1:20" x14ac:dyDescent="0.3">
      <c r="A6445" s="25"/>
      <c r="B6445"/>
      <c r="C6445"/>
      <c r="D6445"/>
      <c r="E6445"/>
      <c r="F6445"/>
      <c r="G6445"/>
      <c r="H6445" s="14"/>
      <c r="I6445" s="14"/>
      <c r="K6445"/>
      <c r="L6445"/>
      <c r="M6445"/>
      <c r="N6445"/>
      <c r="O6445"/>
      <c r="P6445"/>
      <c r="S6445"/>
    </row>
    <row r="6446" spans="1:20" x14ac:dyDescent="0.3">
      <c r="A6446" s="25"/>
      <c r="B6446"/>
      <c r="C6446"/>
      <c r="D6446"/>
      <c r="E6446"/>
      <c r="F6446"/>
      <c r="G6446"/>
      <c r="H6446" s="14"/>
      <c r="I6446" s="14"/>
      <c r="K6446"/>
      <c r="L6446"/>
      <c r="M6446"/>
      <c r="N6446"/>
      <c r="O6446"/>
      <c r="P6446"/>
      <c r="S6446"/>
    </row>
    <row r="6447" spans="1:20" x14ac:dyDescent="0.3">
      <c r="A6447" s="25"/>
      <c r="B6447"/>
      <c r="C6447"/>
      <c r="D6447"/>
      <c r="E6447"/>
      <c r="F6447"/>
      <c r="G6447"/>
      <c r="H6447" s="14"/>
      <c r="I6447" s="14"/>
      <c r="K6447"/>
      <c r="L6447"/>
      <c r="M6447"/>
      <c r="N6447"/>
      <c r="O6447"/>
      <c r="P6447"/>
      <c r="S6447"/>
    </row>
    <row r="6448" spans="1:20" x14ac:dyDescent="0.3">
      <c r="A6448" s="25"/>
      <c r="B6448"/>
      <c r="C6448"/>
      <c r="D6448"/>
      <c r="E6448"/>
      <c r="F6448"/>
      <c r="G6448"/>
      <c r="H6448" s="14"/>
      <c r="I6448" s="14"/>
      <c r="K6448"/>
      <c r="L6448"/>
      <c r="M6448"/>
      <c r="N6448"/>
      <c r="O6448"/>
      <c r="P6448"/>
      <c r="S6448"/>
    </row>
    <row r="6449" spans="1:19" x14ac:dyDescent="0.3">
      <c r="A6449" s="25"/>
      <c r="B6449"/>
      <c r="C6449"/>
      <c r="D6449"/>
      <c r="E6449"/>
      <c r="F6449"/>
      <c r="G6449"/>
      <c r="H6449" s="14"/>
      <c r="I6449" s="14"/>
      <c r="K6449"/>
      <c r="L6449"/>
      <c r="M6449"/>
      <c r="N6449"/>
      <c r="O6449"/>
      <c r="P6449"/>
      <c r="S6449"/>
    </row>
    <row r="6450" spans="1:19" x14ac:dyDescent="0.3">
      <c r="A6450" s="25"/>
      <c r="B6450"/>
      <c r="C6450"/>
      <c r="D6450"/>
      <c r="E6450"/>
      <c r="F6450"/>
      <c r="G6450"/>
      <c r="H6450" s="14"/>
      <c r="I6450" s="14"/>
      <c r="K6450"/>
      <c r="L6450"/>
      <c r="M6450"/>
      <c r="N6450"/>
      <c r="O6450"/>
      <c r="P6450"/>
      <c r="S6450"/>
    </row>
    <row r="6451" spans="1:19" x14ac:dyDescent="0.3">
      <c r="A6451" s="25"/>
      <c r="B6451"/>
      <c r="C6451"/>
      <c r="D6451"/>
      <c r="E6451"/>
      <c r="F6451"/>
      <c r="G6451"/>
      <c r="H6451" s="14"/>
      <c r="I6451" s="14"/>
      <c r="K6451"/>
      <c r="L6451"/>
      <c r="M6451"/>
      <c r="N6451"/>
      <c r="O6451"/>
      <c r="P6451"/>
      <c r="S6451"/>
    </row>
    <row r="6452" spans="1:19" x14ac:dyDescent="0.3">
      <c r="A6452" s="25"/>
      <c r="B6452"/>
      <c r="C6452"/>
      <c r="D6452"/>
      <c r="E6452"/>
      <c r="F6452"/>
      <c r="G6452"/>
      <c r="H6452" s="14"/>
      <c r="I6452" s="14"/>
      <c r="K6452"/>
      <c r="L6452"/>
      <c r="M6452"/>
      <c r="N6452"/>
      <c r="O6452"/>
      <c r="P6452"/>
      <c r="S6452"/>
    </row>
    <row r="6453" spans="1:19" x14ac:dyDescent="0.3">
      <c r="A6453" s="25"/>
      <c r="B6453"/>
      <c r="C6453"/>
      <c r="D6453"/>
      <c r="E6453"/>
      <c r="F6453"/>
      <c r="G6453"/>
      <c r="H6453" s="14"/>
      <c r="I6453" s="14"/>
      <c r="K6453"/>
      <c r="L6453"/>
      <c r="M6453"/>
      <c r="N6453"/>
      <c r="O6453"/>
      <c r="P6453"/>
      <c r="S6453"/>
    </row>
    <row r="6454" spans="1:19" x14ac:dyDescent="0.3">
      <c r="A6454" s="25"/>
      <c r="B6454"/>
      <c r="C6454"/>
      <c r="D6454"/>
      <c r="E6454"/>
      <c r="F6454"/>
      <c r="G6454"/>
      <c r="H6454"/>
      <c r="I6454"/>
      <c r="K6454"/>
      <c r="L6454"/>
      <c r="M6454"/>
      <c r="N6454"/>
      <c r="O6454"/>
      <c r="P6454"/>
      <c r="S6454"/>
    </row>
    <row r="6455" spans="1:19" x14ac:dyDescent="0.3">
      <c r="A6455" s="25"/>
      <c r="B6455"/>
      <c r="C6455"/>
      <c r="D6455"/>
      <c r="E6455"/>
      <c r="F6455"/>
      <c r="G6455"/>
      <c r="H6455"/>
      <c r="I6455"/>
      <c r="K6455"/>
      <c r="L6455"/>
      <c r="M6455"/>
      <c r="N6455"/>
      <c r="O6455"/>
      <c r="P6455"/>
      <c r="S6455"/>
    </row>
    <row r="6456" spans="1:19" x14ac:dyDescent="0.3">
      <c r="A6456" s="25"/>
      <c r="B6456"/>
      <c r="C6456"/>
      <c r="D6456"/>
      <c r="E6456"/>
      <c r="F6456"/>
      <c r="G6456"/>
      <c r="H6456"/>
      <c r="I6456"/>
      <c r="K6456"/>
      <c r="L6456"/>
      <c r="M6456"/>
      <c r="N6456"/>
      <c r="O6456"/>
      <c r="P6456"/>
      <c r="S6456"/>
    </row>
    <row r="6457" spans="1:19" x14ac:dyDescent="0.3">
      <c r="A6457" s="25"/>
      <c r="B6457"/>
      <c r="C6457"/>
      <c r="D6457"/>
      <c r="E6457"/>
      <c r="F6457"/>
      <c r="G6457"/>
      <c r="H6457" s="14"/>
      <c r="I6457" s="14"/>
      <c r="K6457"/>
      <c r="L6457"/>
      <c r="M6457"/>
      <c r="N6457"/>
      <c r="O6457"/>
      <c r="P6457"/>
      <c r="S6457"/>
    </row>
    <row r="6458" spans="1:19" x14ac:dyDescent="0.3">
      <c r="A6458" s="25"/>
      <c r="B6458"/>
      <c r="C6458"/>
      <c r="D6458"/>
      <c r="E6458"/>
      <c r="F6458"/>
      <c r="G6458"/>
      <c r="H6458" s="14"/>
      <c r="I6458" s="14"/>
      <c r="K6458"/>
      <c r="L6458"/>
      <c r="M6458"/>
      <c r="N6458"/>
      <c r="O6458"/>
      <c r="P6458"/>
      <c r="S6458"/>
    </row>
    <row r="6459" spans="1:19" x14ac:dyDescent="0.3">
      <c r="A6459" s="25"/>
      <c r="B6459"/>
      <c r="C6459"/>
      <c r="D6459"/>
      <c r="E6459"/>
      <c r="F6459"/>
      <c r="G6459"/>
      <c r="H6459" s="26"/>
      <c r="I6459" s="26"/>
      <c r="K6459"/>
      <c r="L6459"/>
      <c r="M6459"/>
      <c r="N6459"/>
      <c r="O6459"/>
      <c r="P6459"/>
      <c r="S6459"/>
    </row>
    <row r="6460" spans="1:19" x14ac:dyDescent="0.3">
      <c r="A6460" s="25"/>
      <c r="B6460"/>
      <c r="C6460"/>
      <c r="D6460"/>
      <c r="E6460"/>
      <c r="F6460"/>
      <c r="G6460"/>
      <c r="H6460" s="26"/>
      <c r="I6460" s="26"/>
      <c r="K6460"/>
      <c r="L6460"/>
      <c r="M6460"/>
      <c r="N6460"/>
      <c r="O6460"/>
      <c r="P6460"/>
      <c r="S6460"/>
    </row>
    <row r="6461" spans="1:19" x14ac:dyDescent="0.3">
      <c r="A6461" s="25"/>
      <c r="B6461"/>
      <c r="C6461"/>
      <c r="D6461"/>
      <c r="E6461"/>
      <c r="F6461"/>
      <c r="G6461"/>
      <c r="H6461" s="26"/>
      <c r="I6461" s="26"/>
      <c r="K6461"/>
      <c r="L6461"/>
      <c r="M6461"/>
      <c r="N6461"/>
      <c r="O6461"/>
      <c r="P6461"/>
      <c r="S6461"/>
    </row>
    <row r="6462" spans="1:19" x14ac:dyDescent="0.3">
      <c r="A6462" s="25"/>
      <c r="B6462"/>
      <c r="C6462"/>
      <c r="D6462"/>
      <c r="E6462"/>
      <c r="F6462"/>
      <c r="G6462"/>
      <c r="H6462" s="26"/>
      <c r="I6462" s="26"/>
      <c r="K6462"/>
      <c r="L6462"/>
      <c r="M6462"/>
      <c r="N6462"/>
      <c r="O6462"/>
      <c r="P6462"/>
      <c r="S6462"/>
    </row>
    <row r="6463" spans="1:19" x14ac:dyDescent="0.3">
      <c r="A6463" s="25"/>
      <c r="B6463"/>
      <c r="C6463"/>
      <c r="D6463"/>
      <c r="E6463"/>
      <c r="F6463"/>
      <c r="G6463"/>
      <c r="H6463" s="14"/>
      <c r="I6463" s="14"/>
      <c r="K6463"/>
      <c r="L6463"/>
      <c r="M6463"/>
      <c r="N6463"/>
      <c r="O6463"/>
      <c r="P6463"/>
      <c r="S6463"/>
    </row>
    <row r="6464" spans="1:19" x14ac:dyDescent="0.3">
      <c r="A6464" s="25"/>
      <c r="B6464"/>
      <c r="C6464"/>
      <c r="D6464"/>
      <c r="E6464"/>
      <c r="F6464"/>
      <c r="G6464"/>
      <c r="H6464"/>
      <c r="I6464" s="14"/>
      <c r="K6464"/>
      <c r="L6464"/>
      <c r="M6464"/>
      <c r="N6464"/>
      <c r="O6464"/>
      <c r="P6464"/>
      <c r="S6464"/>
    </row>
    <row r="6465" spans="1:19" x14ac:dyDescent="0.3">
      <c r="A6465" s="25"/>
      <c r="B6465"/>
      <c r="C6465"/>
      <c r="D6465"/>
      <c r="E6465"/>
      <c r="F6465"/>
      <c r="G6465"/>
      <c r="H6465"/>
      <c r="I6465" s="14"/>
      <c r="K6465"/>
      <c r="L6465"/>
      <c r="M6465"/>
      <c r="N6465"/>
      <c r="O6465"/>
      <c r="P6465"/>
      <c r="S6465"/>
    </row>
    <row r="6466" spans="1:19" x14ac:dyDescent="0.3">
      <c r="A6466" s="25"/>
      <c r="B6466"/>
      <c r="C6466"/>
      <c r="D6466"/>
      <c r="E6466"/>
      <c r="F6466"/>
      <c r="G6466"/>
      <c r="H6466" s="14"/>
      <c r="I6466" s="14"/>
      <c r="K6466"/>
      <c r="L6466"/>
      <c r="M6466"/>
      <c r="N6466"/>
      <c r="O6466"/>
      <c r="P6466"/>
      <c r="S6466"/>
    </row>
    <row r="6467" spans="1:19" x14ac:dyDescent="0.3">
      <c r="A6467" s="25"/>
      <c r="B6467"/>
      <c r="C6467"/>
      <c r="D6467"/>
      <c r="E6467"/>
      <c r="F6467"/>
      <c r="G6467"/>
      <c r="H6467" s="14"/>
      <c r="I6467" s="26"/>
      <c r="K6467"/>
      <c r="L6467"/>
      <c r="M6467"/>
      <c r="N6467"/>
      <c r="O6467"/>
      <c r="P6467"/>
      <c r="S6467"/>
    </row>
    <row r="6468" spans="1:19" x14ac:dyDescent="0.3">
      <c r="A6468" s="25"/>
      <c r="B6468"/>
      <c r="C6468"/>
      <c r="D6468"/>
      <c r="E6468"/>
      <c r="F6468"/>
      <c r="G6468"/>
      <c r="H6468" s="14"/>
      <c r="I6468" s="26"/>
      <c r="K6468"/>
      <c r="L6468"/>
      <c r="M6468"/>
      <c r="N6468"/>
      <c r="O6468"/>
      <c r="P6468"/>
      <c r="S6468"/>
    </row>
    <row r="6469" spans="1:19" x14ac:dyDescent="0.3">
      <c r="A6469" s="25"/>
      <c r="B6469"/>
      <c r="C6469"/>
      <c r="D6469"/>
      <c r="E6469"/>
      <c r="F6469"/>
      <c r="G6469"/>
      <c r="H6469" s="14"/>
      <c r="I6469" s="26"/>
      <c r="K6469"/>
      <c r="L6469"/>
      <c r="M6469"/>
      <c r="N6469"/>
      <c r="O6469"/>
      <c r="P6469"/>
      <c r="S6469"/>
    </row>
    <row r="6470" spans="1:19" x14ac:dyDescent="0.3">
      <c r="A6470" s="25"/>
      <c r="B6470"/>
      <c r="C6470"/>
      <c r="D6470"/>
      <c r="E6470"/>
      <c r="F6470"/>
      <c r="G6470"/>
      <c r="H6470" s="14"/>
      <c r="I6470" s="26"/>
      <c r="K6470"/>
      <c r="L6470"/>
      <c r="M6470"/>
      <c r="N6470"/>
      <c r="O6470"/>
      <c r="P6470"/>
      <c r="S6470"/>
    </row>
    <row r="6471" spans="1:19" x14ac:dyDescent="0.3">
      <c r="A6471" s="25"/>
      <c r="B6471"/>
      <c r="C6471"/>
      <c r="D6471"/>
      <c r="E6471"/>
      <c r="F6471"/>
      <c r="G6471"/>
      <c r="H6471" s="14"/>
      <c r="I6471" s="14"/>
      <c r="K6471"/>
      <c r="L6471"/>
      <c r="M6471"/>
      <c r="N6471"/>
      <c r="O6471"/>
      <c r="P6471"/>
      <c r="S6471"/>
    </row>
    <row r="6472" spans="1:19" x14ac:dyDescent="0.3">
      <c r="A6472" s="25"/>
      <c r="B6472"/>
      <c r="C6472"/>
      <c r="D6472"/>
      <c r="E6472"/>
      <c r="F6472"/>
      <c r="G6472"/>
      <c r="H6472" s="14"/>
      <c r="I6472" s="14"/>
      <c r="K6472"/>
      <c r="L6472"/>
      <c r="M6472"/>
      <c r="N6472"/>
      <c r="O6472"/>
      <c r="P6472"/>
      <c r="S6472"/>
    </row>
    <row r="6473" spans="1:19" x14ac:dyDescent="0.3">
      <c r="A6473" s="25"/>
      <c r="B6473"/>
      <c r="C6473"/>
      <c r="D6473"/>
      <c r="E6473"/>
      <c r="F6473"/>
      <c r="G6473"/>
      <c r="H6473" s="14"/>
      <c r="I6473" s="14"/>
      <c r="K6473"/>
      <c r="L6473"/>
      <c r="M6473"/>
      <c r="N6473"/>
      <c r="O6473"/>
      <c r="P6473"/>
      <c r="S6473"/>
    </row>
    <row r="6474" spans="1:19" x14ac:dyDescent="0.3">
      <c r="A6474" s="25"/>
      <c r="B6474"/>
      <c r="C6474"/>
      <c r="D6474"/>
      <c r="E6474"/>
      <c r="F6474"/>
      <c r="G6474"/>
      <c r="H6474"/>
      <c r="I6474"/>
      <c r="K6474"/>
      <c r="L6474"/>
      <c r="M6474"/>
      <c r="N6474"/>
      <c r="O6474"/>
      <c r="P6474"/>
      <c r="S6474"/>
    </row>
    <row r="6475" spans="1:19" x14ac:dyDescent="0.3">
      <c r="A6475" s="25"/>
      <c r="B6475"/>
      <c r="C6475"/>
      <c r="D6475"/>
      <c r="E6475"/>
      <c r="F6475"/>
      <c r="G6475"/>
      <c r="H6475"/>
      <c r="I6475"/>
      <c r="K6475"/>
      <c r="L6475"/>
      <c r="M6475"/>
      <c r="N6475"/>
      <c r="O6475"/>
      <c r="P6475"/>
      <c r="S6475"/>
    </row>
    <row r="6476" spans="1:19" x14ac:dyDescent="0.3">
      <c r="A6476" s="25"/>
      <c r="B6476"/>
      <c r="C6476"/>
      <c r="D6476"/>
      <c r="E6476"/>
      <c r="F6476"/>
      <c r="G6476"/>
      <c r="H6476"/>
      <c r="I6476"/>
      <c r="K6476"/>
      <c r="L6476"/>
      <c r="M6476"/>
      <c r="N6476"/>
      <c r="O6476"/>
      <c r="P6476"/>
      <c r="S6476"/>
    </row>
    <row r="6477" spans="1:19" x14ac:dyDescent="0.3">
      <c r="A6477" s="25"/>
      <c r="B6477"/>
      <c r="C6477"/>
      <c r="D6477"/>
      <c r="E6477"/>
      <c r="F6477"/>
      <c r="G6477"/>
      <c r="H6477"/>
      <c r="I6477"/>
      <c r="K6477"/>
      <c r="L6477"/>
      <c r="M6477"/>
      <c r="N6477"/>
      <c r="O6477"/>
      <c r="P6477"/>
      <c r="S6477"/>
    </row>
    <row r="6478" spans="1:19" x14ac:dyDescent="0.3">
      <c r="A6478" s="25"/>
      <c r="B6478"/>
      <c r="C6478"/>
      <c r="D6478"/>
      <c r="E6478"/>
      <c r="F6478"/>
      <c r="G6478"/>
      <c r="H6478" s="14"/>
      <c r="I6478" s="14"/>
      <c r="K6478"/>
      <c r="L6478"/>
      <c r="M6478"/>
      <c r="N6478"/>
      <c r="O6478"/>
      <c r="P6478"/>
      <c r="S6478"/>
    </row>
    <row r="6479" spans="1:19" x14ac:dyDescent="0.3">
      <c r="A6479" s="25"/>
      <c r="B6479"/>
      <c r="C6479"/>
      <c r="D6479"/>
      <c r="E6479"/>
      <c r="F6479"/>
      <c r="G6479"/>
      <c r="H6479"/>
      <c r="I6479"/>
      <c r="K6479"/>
      <c r="L6479"/>
      <c r="M6479"/>
      <c r="N6479"/>
      <c r="O6479"/>
      <c r="P6479"/>
      <c r="S6479"/>
    </row>
    <row r="6480" spans="1:19" x14ac:dyDescent="0.3">
      <c r="A6480" s="25"/>
      <c r="B6480"/>
      <c r="C6480"/>
      <c r="D6480"/>
      <c r="E6480"/>
      <c r="F6480"/>
      <c r="G6480"/>
      <c r="H6480" s="14"/>
      <c r="I6480" s="14"/>
      <c r="K6480"/>
      <c r="L6480"/>
      <c r="M6480"/>
      <c r="N6480"/>
      <c r="O6480"/>
      <c r="P6480"/>
      <c r="S6480"/>
    </row>
    <row r="6481" spans="1:20" x14ac:dyDescent="0.3">
      <c r="A6481" s="25"/>
      <c r="B6481"/>
      <c r="C6481"/>
      <c r="D6481"/>
      <c r="E6481"/>
      <c r="F6481"/>
      <c r="G6481"/>
      <c r="H6481" s="14"/>
      <c r="I6481" s="14"/>
      <c r="K6481"/>
      <c r="L6481"/>
      <c r="M6481"/>
      <c r="N6481"/>
      <c r="O6481"/>
      <c r="P6481"/>
      <c r="S6481"/>
    </row>
    <row r="6482" spans="1:20" x14ac:dyDescent="0.3">
      <c r="A6482" s="25"/>
      <c r="B6482"/>
      <c r="C6482"/>
      <c r="D6482"/>
      <c r="E6482"/>
      <c r="F6482"/>
      <c r="G6482"/>
      <c r="H6482" s="14"/>
      <c r="I6482" s="14"/>
      <c r="K6482"/>
      <c r="L6482"/>
      <c r="M6482"/>
      <c r="N6482"/>
      <c r="O6482"/>
      <c r="P6482"/>
      <c r="S6482"/>
    </row>
    <row r="6483" spans="1:20" x14ac:dyDescent="0.3">
      <c r="A6483" s="25"/>
      <c r="B6483"/>
      <c r="C6483"/>
      <c r="D6483"/>
      <c r="E6483"/>
      <c r="F6483"/>
      <c r="G6483"/>
      <c r="H6483" s="26"/>
      <c r="I6483" s="26"/>
      <c r="K6483"/>
      <c r="L6483"/>
      <c r="M6483"/>
      <c r="N6483"/>
      <c r="O6483"/>
      <c r="P6483"/>
      <c r="S6483"/>
    </row>
    <row r="6484" spans="1:20" x14ac:dyDescent="0.3">
      <c r="A6484" s="25"/>
      <c r="B6484"/>
      <c r="C6484"/>
      <c r="D6484"/>
      <c r="E6484"/>
      <c r="F6484"/>
      <c r="G6484"/>
      <c r="H6484" s="26"/>
      <c r="I6484" s="26"/>
      <c r="K6484"/>
      <c r="L6484"/>
      <c r="M6484"/>
      <c r="N6484"/>
      <c r="O6484"/>
      <c r="P6484"/>
      <c r="S6484"/>
    </row>
    <row r="6485" spans="1:20" x14ac:dyDescent="0.3">
      <c r="A6485" s="25"/>
      <c r="B6485"/>
      <c r="C6485"/>
      <c r="D6485"/>
      <c r="E6485"/>
      <c r="F6485"/>
      <c r="G6485"/>
      <c r="H6485" s="26"/>
      <c r="I6485" s="26"/>
      <c r="K6485"/>
      <c r="L6485"/>
      <c r="M6485"/>
      <c r="N6485"/>
      <c r="O6485"/>
      <c r="P6485"/>
      <c r="S6485"/>
    </row>
    <row r="6486" spans="1:20" x14ac:dyDescent="0.3">
      <c r="A6486" s="25"/>
      <c r="B6486"/>
      <c r="C6486"/>
      <c r="D6486"/>
      <c r="E6486"/>
      <c r="F6486"/>
      <c r="G6486"/>
      <c r="H6486" s="26"/>
      <c r="I6486" s="26"/>
      <c r="K6486"/>
      <c r="L6486"/>
      <c r="M6486"/>
      <c r="N6486"/>
      <c r="O6486"/>
      <c r="P6486"/>
      <c r="S6486"/>
    </row>
    <row r="6487" spans="1:20" x14ac:dyDescent="0.3">
      <c r="A6487" s="25"/>
      <c r="B6487"/>
      <c r="C6487"/>
      <c r="D6487"/>
      <c r="E6487"/>
      <c r="F6487"/>
      <c r="G6487"/>
      <c r="H6487" s="14"/>
      <c r="I6487" s="14"/>
      <c r="K6487"/>
      <c r="L6487"/>
      <c r="M6487"/>
      <c r="N6487"/>
      <c r="O6487"/>
      <c r="P6487"/>
      <c r="S6487"/>
    </row>
    <row r="6488" spans="1:20" x14ac:dyDescent="0.3">
      <c r="A6488" s="25"/>
      <c r="B6488"/>
      <c r="C6488"/>
      <c r="D6488"/>
      <c r="E6488"/>
      <c r="F6488"/>
      <c r="G6488"/>
      <c r="H6488" s="14"/>
      <c r="I6488" s="14"/>
      <c r="K6488"/>
      <c r="L6488"/>
      <c r="M6488"/>
      <c r="N6488"/>
      <c r="O6488"/>
      <c r="P6488"/>
      <c r="S6488"/>
    </row>
    <row r="6489" spans="1:20" x14ac:dyDescent="0.3">
      <c r="A6489" s="25"/>
      <c r="B6489"/>
      <c r="C6489"/>
      <c r="D6489"/>
      <c r="E6489"/>
      <c r="F6489"/>
      <c r="G6489"/>
      <c r="H6489" s="14"/>
      <c r="I6489" s="14"/>
      <c r="K6489"/>
      <c r="L6489"/>
      <c r="M6489"/>
      <c r="N6489"/>
      <c r="O6489"/>
      <c r="P6489"/>
      <c r="S6489"/>
    </row>
    <row r="6490" spans="1:20" x14ac:dyDescent="0.3">
      <c r="A6490" s="25"/>
      <c r="B6490"/>
      <c r="C6490"/>
      <c r="D6490"/>
      <c r="E6490"/>
      <c r="F6490"/>
      <c r="G6490"/>
      <c r="H6490" s="14"/>
      <c r="I6490" s="14"/>
      <c r="K6490"/>
      <c r="L6490"/>
      <c r="M6490"/>
      <c r="N6490"/>
      <c r="O6490"/>
      <c r="P6490"/>
      <c r="S6490"/>
    </row>
    <row r="6491" spans="1:20" x14ac:dyDescent="0.3">
      <c r="A6491" s="25"/>
      <c r="B6491"/>
      <c r="C6491"/>
      <c r="D6491"/>
      <c r="E6491"/>
      <c r="F6491"/>
      <c r="G6491"/>
      <c r="H6491" s="14"/>
      <c r="I6491" s="14"/>
      <c r="K6491"/>
      <c r="L6491"/>
      <c r="M6491"/>
      <c r="N6491"/>
      <c r="O6491"/>
      <c r="P6491"/>
      <c r="S6491"/>
    </row>
    <row r="6492" spans="1:20" x14ac:dyDescent="0.3">
      <c r="A6492" s="25"/>
      <c r="B6492"/>
      <c r="C6492"/>
      <c r="D6492"/>
      <c r="E6492"/>
      <c r="F6492"/>
      <c r="G6492"/>
      <c r="H6492" s="14"/>
      <c r="I6492" s="14"/>
      <c r="K6492"/>
      <c r="L6492"/>
      <c r="M6492"/>
      <c r="N6492"/>
      <c r="O6492"/>
      <c r="P6492"/>
      <c r="S6492"/>
    </row>
    <row r="6493" spans="1:20" x14ac:dyDescent="0.3">
      <c r="A6493" s="25"/>
      <c r="B6493"/>
      <c r="C6493"/>
      <c r="D6493"/>
      <c r="E6493"/>
      <c r="F6493"/>
      <c r="G6493"/>
      <c r="H6493" s="14"/>
      <c r="I6493" s="14"/>
      <c r="K6493"/>
      <c r="L6493"/>
      <c r="M6493"/>
      <c r="N6493"/>
      <c r="O6493"/>
      <c r="P6493"/>
      <c r="S6493"/>
      <c r="T6493" s="7"/>
    </row>
    <row r="6494" spans="1:20" x14ac:dyDescent="0.3">
      <c r="A6494" s="25"/>
      <c r="B6494"/>
      <c r="C6494"/>
      <c r="D6494"/>
      <c r="E6494"/>
      <c r="F6494"/>
      <c r="G6494"/>
      <c r="H6494"/>
      <c r="I6494"/>
      <c r="K6494"/>
      <c r="L6494"/>
      <c r="M6494"/>
      <c r="N6494"/>
      <c r="O6494"/>
      <c r="P6494"/>
      <c r="S6494"/>
    </row>
    <row r="6495" spans="1:20" x14ac:dyDescent="0.3">
      <c r="A6495" s="25"/>
      <c r="B6495"/>
      <c r="C6495"/>
      <c r="D6495"/>
      <c r="E6495"/>
      <c r="F6495"/>
      <c r="G6495"/>
      <c r="H6495" s="26"/>
      <c r="I6495" s="26"/>
      <c r="K6495"/>
      <c r="L6495"/>
      <c r="M6495"/>
      <c r="N6495"/>
      <c r="O6495"/>
      <c r="P6495"/>
      <c r="S6495"/>
    </row>
    <row r="6496" spans="1:20" x14ac:dyDescent="0.3">
      <c r="A6496" s="25"/>
      <c r="B6496"/>
      <c r="C6496"/>
      <c r="D6496"/>
      <c r="E6496"/>
      <c r="F6496"/>
      <c r="G6496"/>
      <c r="H6496" s="26"/>
      <c r="I6496" s="26"/>
      <c r="K6496"/>
      <c r="L6496"/>
      <c r="M6496"/>
      <c r="N6496"/>
      <c r="O6496"/>
      <c r="P6496"/>
      <c r="S6496"/>
    </row>
    <row r="6497" spans="1:20" x14ac:dyDescent="0.3">
      <c r="A6497" s="25"/>
      <c r="B6497"/>
      <c r="C6497"/>
      <c r="D6497"/>
      <c r="E6497"/>
      <c r="F6497"/>
      <c r="G6497"/>
      <c r="H6497" s="26"/>
      <c r="I6497" s="26"/>
      <c r="K6497"/>
      <c r="L6497"/>
      <c r="M6497"/>
      <c r="N6497"/>
      <c r="O6497"/>
      <c r="P6497"/>
      <c r="S6497"/>
    </row>
    <row r="6498" spans="1:20" x14ac:dyDescent="0.3">
      <c r="A6498" s="25"/>
      <c r="B6498"/>
      <c r="C6498"/>
      <c r="D6498"/>
      <c r="E6498"/>
      <c r="F6498"/>
      <c r="G6498"/>
      <c r="H6498" s="26"/>
      <c r="I6498" s="26"/>
      <c r="K6498"/>
      <c r="L6498"/>
      <c r="M6498"/>
      <c r="N6498"/>
      <c r="O6498"/>
      <c r="P6498"/>
      <c r="S6498"/>
    </row>
    <row r="6499" spans="1:20" x14ac:dyDescent="0.3">
      <c r="A6499" s="25"/>
      <c r="B6499"/>
      <c r="C6499"/>
      <c r="D6499"/>
      <c r="E6499"/>
      <c r="F6499"/>
      <c r="G6499"/>
      <c r="H6499" s="26"/>
      <c r="I6499" s="26"/>
      <c r="K6499"/>
      <c r="L6499"/>
      <c r="M6499"/>
      <c r="N6499"/>
      <c r="O6499"/>
      <c r="P6499"/>
      <c r="S6499"/>
    </row>
    <row r="6500" spans="1:20" x14ac:dyDescent="0.3">
      <c r="A6500" s="25"/>
      <c r="B6500"/>
      <c r="C6500"/>
      <c r="D6500"/>
      <c r="E6500"/>
      <c r="F6500"/>
      <c r="G6500"/>
      <c r="H6500" s="26"/>
      <c r="I6500" s="26"/>
      <c r="K6500"/>
      <c r="L6500"/>
      <c r="M6500"/>
      <c r="N6500"/>
      <c r="O6500"/>
      <c r="P6500"/>
      <c r="S6500"/>
    </row>
    <row r="6501" spans="1:20" x14ac:dyDescent="0.3">
      <c r="A6501" s="25"/>
      <c r="B6501"/>
      <c r="C6501"/>
      <c r="D6501"/>
      <c r="E6501"/>
      <c r="F6501"/>
      <c r="G6501"/>
      <c r="H6501" s="26"/>
      <c r="I6501" s="26"/>
      <c r="K6501"/>
      <c r="L6501"/>
      <c r="M6501"/>
      <c r="N6501"/>
      <c r="O6501"/>
      <c r="P6501"/>
      <c r="S6501"/>
    </row>
    <row r="6502" spans="1:20" x14ac:dyDescent="0.3">
      <c r="A6502" s="25"/>
      <c r="B6502"/>
      <c r="C6502"/>
      <c r="D6502"/>
      <c r="E6502"/>
      <c r="F6502"/>
      <c r="G6502"/>
      <c r="H6502" s="26"/>
      <c r="I6502" s="26"/>
      <c r="K6502"/>
      <c r="L6502"/>
      <c r="M6502"/>
      <c r="N6502"/>
      <c r="O6502"/>
      <c r="P6502"/>
      <c r="S6502"/>
    </row>
    <row r="6503" spans="1:20" x14ac:dyDescent="0.3">
      <c r="A6503" s="25"/>
      <c r="B6503"/>
      <c r="C6503"/>
      <c r="D6503"/>
      <c r="E6503"/>
      <c r="F6503"/>
      <c r="G6503"/>
      <c r="H6503" s="26"/>
      <c r="I6503" s="26"/>
      <c r="K6503"/>
      <c r="L6503"/>
      <c r="M6503"/>
      <c r="N6503"/>
      <c r="O6503"/>
      <c r="P6503"/>
      <c r="S6503"/>
    </row>
    <row r="6504" spans="1:20" x14ac:dyDescent="0.3">
      <c r="A6504" s="25"/>
      <c r="B6504"/>
      <c r="C6504"/>
      <c r="D6504"/>
      <c r="E6504"/>
      <c r="F6504"/>
      <c r="G6504"/>
      <c r="H6504" s="26"/>
      <c r="I6504" s="26"/>
      <c r="K6504"/>
      <c r="L6504"/>
      <c r="M6504"/>
      <c r="N6504"/>
      <c r="O6504"/>
      <c r="P6504"/>
      <c r="S6504"/>
    </row>
    <row r="6505" spans="1:20" x14ac:dyDescent="0.3">
      <c r="A6505" s="25"/>
      <c r="B6505"/>
      <c r="C6505"/>
      <c r="D6505"/>
      <c r="E6505"/>
      <c r="F6505"/>
      <c r="G6505"/>
      <c r="H6505" s="26"/>
      <c r="I6505" s="26"/>
      <c r="K6505"/>
      <c r="L6505"/>
      <c r="M6505"/>
      <c r="N6505"/>
      <c r="O6505"/>
      <c r="P6505"/>
      <c r="S6505"/>
    </row>
    <row r="6506" spans="1:20" x14ac:dyDescent="0.3">
      <c r="A6506" s="25"/>
      <c r="B6506"/>
      <c r="C6506"/>
      <c r="D6506"/>
      <c r="E6506"/>
      <c r="F6506"/>
      <c r="G6506"/>
      <c r="H6506" s="14"/>
      <c r="I6506" s="14"/>
      <c r="K6506"/>
      <c r="L6506"/>
      <c r="M6506"/>
      <c r="N6506"/>
      <c r="O6506"/>
      <c r="P6506"/>
      <c r="S6506"/>
      <c r="T6506" s="7"/>
    </row>
    <row r="6507" spans="1:20" x14ac:dyDescent="0.3">
      <c r="A6507" s="25"/>
      <c r="B6507"/>
      <c r="C6507"/>
      <c r="D6507"/>
      <c r="E6507"/>
      <c r="F6507"/>
      <c r="G6507"/>
      <c r="H6507" s="14"/>
      <c r="I6507" s="14"/>
      <c r="K6507"/>
      <c r="L6507"/>
      <c r="M6507"/>
      <c r="N6507"/>
      <c r="O6507"/>
      <c r="P6507"/>
      <c r="S6507"/>
    </row>
    <row r="6508" spans="1:20" x14ac:dyDescent="0.3">
      <c r="A6508" s="25"/>
      <c r="B6508"/>
      <c r="C6508"/>
      <c r="D6508"/>
      <c r="E6508"/>
      <c r="F6508"/>
      <c r="G6508"/>
      <c r="H6508" s="14"/>
      <c r="I6508" s="14"/>
      <c r="K6508"/>
      <c r="L6508"/>
      <c r="M6508"/>
      <c r="N6508"/>
      <c r="O6508"/>
      <c r="P6508"/>
      <c r="S6508"/>
    </row>
    <row r="6509" spans="1:20" x14ac:dyDescent="0.3">
      <c r="A6509" s="25"/>
      <c r="B6509"/>
      <c r="C6509"/>
      <c r="D6509"/>
      <c r="E6509"/>
      <c r="F6509"/>
      <c r="G6509"/>
      <c r="H6509" s="14"/>
      <c r="I6509" s="14"/>
      <c r="K6509"/>
      <c r="L6509"/>
      <c r="M6509"/>
      <c r="N6509"/>
      <c r="O6509"/>
      <c r="P6509"/>
      <c r="S6509"/>
    </row>
    <row r="6510" spans="1:20" x14ac:dyDescent="0.3">
      <c r="A6510" s="25"/>
      <c r="B6510"/>
      <c r="C6510"/>
      <c r="D6510"/>
      <c r="E6510"/>
      <c r="F6510"/>
      <c r="G6510"/>
      <c r="H6510" s="14"/>
      <c r="I6510" s="14"/>
      <c r="K6510"/>
      <c r="L6510"/>
      <c r="M6510"/>
      <c r="N6510"/>
      <c r="O6510"/>
      <c r="P6510"/>
      <c r="S6510"/>
    </row>
    <row r="6511" spans="1:20" x14ac:dyDescent="0.3">
      <c r="A6511" s="25"/>
      <c r="B6511"/>
      <c r="C6511"/>
      <c r="D6511"/>
      <c r="E6511"/>
      <c r="F6511"/>
      <c r="G6511"/>
      <c r="H6511" s="14"/>
      <c r="I6511" s="14"/>
      <c r="K6511"/>
      <c r="L6511"/>
      <c r="M6511"/>
      <c r="N6511"/>
      <c r="O6511"/>
      <c r="P6511"/>
      <c r="S6511"/>
    </row>
    <row r="6512" spans="1:20" x14ac:dyDescent="0.3">
      <c r="A6512" s="25"/>
      <c r="B6512"/>
      <c r="C6512"/>
      <c r="D6512"/>
      <c r="E6512"/>
      <c r="F6512"/>
      <c r="G6512"/>
      <c r="H6512" s="26"/>
      <c r="I6512" s="26"/>
      <c r="K6512"/>
      <c r="L6512"/>
      <c r="M6512"/>
      <c r="N6512"/>
      <c r="O6512"/>
      <c r="P6512"/>
      <c r="S6512"/>
    </row>
    <row r="6513" spans="1:20" x14ac:dyDescent="0.3">
      <c r="A6513" s="25"/>
      <c r="B6513"/>
      <c r="C6513"/>
      <c r="D6513"/>
      <c r="E6513"/>
      <c r="F6513"/>
      <c r="G6513"/>
      <c r="H6513" s="26"/>
      <c r="I6513" s="26"/>
      <c r="K6513"/>
      <c r="L6513"/>
      <c r="M6513"/>
      <c r="N6513"/>
      <c r="O6513"/>
      <c r="P6513"/>
      <c r="S6513"/>
      <c r="T6513" s="7"/>
    </row>
    <row r="6514" spans="1:20" x14ac:dyDescent="0.3">
      <c r="A6514" s="25"/>
      <c r="B6514"/>
      <c r="C6514"/>
      <c r="D6514"/>
      <c r="E6514"/>
      <c r="F6514"/>
      <c r="G6514"/>
      <c r="H6514" s="26"/>
      <c r="I6514" s="26"/>
      <c r="K6514"/>
      <c r="L6514"/>
      <c r="M6514"/>
      <c r="N6514"/>
      <c r="O6514"/>
      <c r="P6514"/>
      <c r="S6514"/>
    </row>
    <row r="6515" spans="1:20" x14ac:dyDescent="0.3">
      <c r="A6515" s="25"/>
      <c r="B6515"/>
      <c r="C6515"/>
      <c r="D6515"/>
      <c r="E6515"/>
      <c r="F6515"/>
      <c r="G6515"/>
      <c r="H6515" s="26"/>
      <c r="I6515" s="26"/>
      <c r="K6515"/>
      <c r="L6515"/>
      <c r="M6515"/>
      <c r="N6515"/>
      <c r="O6515"/>
      <c r="P6515"/>
      <c r="S6515"/>
    </row>
    <row r="6516" spans="1:20" x14ac:dyDescent="0.3">
      <c r="A6516" s="25"/>
      <c r="B6516"/>
      <c r="C6516"/>
      <c r="D6516"/>
      <c r="E6516"/>
      <c r="F6516"/>
      <c r="G6516"/>
      <c r="H6516" s="26"/>
      <c r="I6516" s="26"/>
      <c r="K6516"/>
      <c r="L6516"/>
      <c r="M6516"/>
      <c r="N6516"/>
      <c r="O6516"/>
      <c r="P6516"/>
      <c r="S6516"/>
    </row>
    <row r="6517" spans="1:20" x14ac:dyDescent="0.3">
      <c r="A6517" s="25"/>
      <c r="B6517"/>
      <c r="C6517"/>
      <c r="D6517"/>
      <c r="E6517"/>
      <c r="F6517"/>
      <c r="G6517"/>
      <c r="H6517" s="26"/>
      <c r="I6517" s="26"/>
      <c r="K6517"/>
      <c r="L6517"/>
      <c r="M6517"/>
      <c r="N6517"/>
      <c r="O6517"/>
      <c r="P6517"/>
      <c r="S6517"/>
    </row>
    <row r="6518" spans="1:20" x14ac:dyDescent="0.3">
      <c r="A6518" s="25"/>
      <c r="B6518"/>
      <c r="C6518"/>
      <c r="D6518"/>
      <c r="E6518"/>
      <c r="F6518"/>
      <c r="G6518"/>
      <c r="H6518" s="26"/>
      <c r="I6518" s="26"/>
      <c r="K6518"/>
      <c r="L6518"/>
      <c r="M6518"/>
      <c r="N6518"/>
      <c r="O6518"/>
      <c r="P6518"/>
      <c r="S6518"/>
    </row>
    <row r="6519" spans="1:20" x14ac:dyDescent="0.3">
      <c r="A6519" s="25"/>
      <c r="B6519"/>
      <c r="C6519"/>
      <c r="D6519"/>
      <c r="E6519"/>
      <c r="F6519"/>
      <c r="G6519"/>
      <c r="H6519" s="26"/>
      <c r="I6519" s="26"/>
      <c r="K6519"/>
      <c r="L6519"/>
      <c r="M6519"/>
      <c r="N6519"/>
      <c r="O6519"/>
      <c r="P6519"/>
      <c r="S6519"/>
    </row>
    <row r="6520" spans="1:20" x14ac:dyDescent="0.3">
      <c r="A6520" s="25"/>
      <c r="B6520"/>
      <c r="C6520"/>
      <c r="D6520"/>
      <c r="E6520"/>
      <c r="F6520"/>
      <c r="G6520"/>
      <c r="H6520" s="26"/>
      <c r="I6520" s="26"/>
      <c r="K6520"/>
      <c r="L6520"/>
      <c r="M6520"/>
      <c r="N6520"/>
      <c r="O6520"/>
      <c r="P6520"/>
      <c r="S6520"/>
    </row>
    <row r="6521" spans="1:20" x14ac:dyDescent="0.3">
      <c r="A6521" s="25"/>
      <c r="B6521"/>
      <c r="C6521"/>
      <c r="D6521"/>
      <c r="E6521"/>
      <c r="F6521"/>
      <c r="G6521"/>
      <c r="H6521" s="26"/>
      <c r="I6521" s="26"/>
      <c r="K6521"/>
      <c r="L6521"/>
      <c r="M6521"/>
      <c r="N6521"/>
      <c r="O6521"/>
      <c r="P6521"/>
      <c r="S6521"/>
    </row>
    <row r="6522" spans="1:20" x14ac:dyDescent="0.3">
      <c r="A6522" s="25"/>
      <c r="B6522"/>
      <c r="C6522"/>
      <c r="D6522"/>
      <c r="E6522"/>
      <c r="F6522"/>
      <c r="G6522"/>
      <c r="H6522" s="26"/>
      <c r="I6522" s="26"/>
      <c r="K6522"/>
      <c r="L6522"/>
      <c r="M6522"/>
      <c r="N6522"/>
      <c r="O6522"/>
      <c r="P6522"/>
      <c r="S6522"/>
    </row>
    <row r="6523" spans="1:20" x14ac:dyDescent="0.3">
      <c r="A6523" s="25"/>
      <c r="B6523"/>
      <c r="C6523"/>
      <c r="D6523"/>
      <c r="E6523"/>
      <c r="F6523"/>
      <c r="G6523"/>
      <c r="H6523" s="26"/>
      <c r="I6523" s="26"/>
      <c r="K6523"/>
      <c r="L6523"/>
      <c r="M6523"/>
      <c r="N6523"/>
      <c r="O6523"/>
      <c r="P6523"/>
      <c r="S6523"/>
    </row>
    <row r="6524" spans="1:20" x14ac:dyDescent="0.3">
      <c r="A6524" s="25"/>
      <c r="B6524"/>
      <c r="C6524"/>
      <c r="D6524"/>
      <c r="E6524"/>
      <c r="F6524"/>
      <c r="G6524"/>
      <c r="H6524" s="14"/>
      <c r="I6524" s="14"/>
      <c r="K6524"/>
      <c r="L6524"/>
      <c r="M6524"/>
      <c r="N6524"/>
      <c r="O6524"/>
      <c r="P6524"/>
      <c r="S6524"/>
    </row>
    <row r="6525" spans="1:20" x14ac:dyDescent="0.3">
      <c r="A6525" s="25"/>
      <c r="B6525"/>
      <c r="C6525"/>
      <c r="D6525"/>
      <c r="E6525"/>
      <c r="F6525"/>
      <c r="G6525"/>
      <c r="H6525" s="14"/>
      <c r="I6525" s="14"/>
      <c r="K6525"/>
      <c r="L6525"/>
      <c r="M6525"/>
      <c r="N6525"/>
      <c r="O6525"/>
      <c r="P6525"/>
      <c r="S6525"/>
    </row>
    <row r="6526" spans="1:20" x14ac:dyDescent="0.3">
      <c r="A6526" s="25"/>
      <c r="B6526"/>
      <c r="C6526"/>
      <c r="D6526"/>
      <c r="E6526"/>
      <c r="F6526"/>
      <c r="G6526"/>
      <c r="H6526"/>
      <c r="I6526"/>
      <c r="K6526"/>
      <c r="L6526"/>
      <c r="M6526"/>
      <c r="N6526"/>
      <c r="O6526"/>
      <c r="P6526"/>
      <c r="S6526"/>
    </row>
    <row r="6527" spans="1:20" x14ac:dyDescent="0.3">
      <c r="A6527" s="25"/>
      <c r="B6527"/>
      <c r="C6527"/>
      <c r="D6527"/>
      <c r="E6527"/>
      <c r="F6527"/>
      <c r="G6527"/>
      <c r="H6527"/>
      <c r="I6527"/>
      <c r="K6527"/>
      <c r="L6527"/>
      <c r="M6527"/>
      <c r="N6527"/>
      <c r="O6527"/>
      <c r="P6527"/>
      <c r="S6527"/>
    </row>
    <row r="6528" spans="1:20" x14ac:dyDescent="0.3">
      <c r="A6528" s="25"/>
      <c r="B6528"/>
      <c r="C6528"/>
      <c r="D6528"/>
      <c r="E6528"/>
      <c r="F6528"/>
      <c r="G6528"/>
      <c r="H6528"/>
      <c r="I6528" s="14"/>
      <c r="K6528"/>
      <c r="L6528"/>
      <c r="M6528"/>
      <c r="N6528"/>
      <c r="O6528"/>
      <c r="P6528"/>
      <c r="S6528"/>
    </row>
    <row r="6529" spans="1:19" x14ac:dyDescent="0.3">
      <c r="A6529" s="25"/>
      <c r="B6529"/>
      <c r="C6529"/>
      <c r="D6529"/>
      <c r="E6529"/>
      <c r="F6529"/>
      <c r="G6529"/>
      <c r="H6529" s="14"/>
      <c r="I6529" s="14"/>
      <c r="K6529"/>
      <c r="L6529"/>
      <c r="M6529"/>
      <c r="N6529"/>
      <c r="O6529"/>
      <c r="P6529"/>
      <c r="S6529"/>
    </row>
    <row r="6530" spans="1:19" x14ac:dyDescent="0.3">
      <c r="A6530" s="25"/>
      <c r="B6530"/>
      <c r="C6530"/>
      <c r="D6530"/>
      <c r="E6530"/>
      <c r="F6530"/>
      <c r="G6530"/>
      <c r="H6530" s="14"/>
      <c r="I6530" s="14"/>
      <c r="K6530"/>
      <c r="L6530"/>
      <c r="M6530"/>
      <c r="N6530"/>
      <c r="O6530"/>
      <c r="P6530"/>
      <c r="S6530"/>
    </row>
    <row r="6531" spans="1:19" x14ac:dyDescent="0.3">
      <c r="A6531" s="25"/>
      <c r="B6531"/>
      <c r="C6531"/>
      <c r="D6531"/>
      <c r="E6531"/>
      <c r="F6531"/>
      <c r="G6531"/>
      <c r="H6531" s="14"/>
      <c r="I6531" s="14"/>
      <c r="K6531"/>
      <c r="L6531"/>
      <c r="M6531"/>
      <c r="N6531"/>
      <c r="O6531"/>
      <c r="P6531"/>
      <c r="S6531"/>
    </row>
    <row r="6532" spans="1:19" x14ac:dyDescent="0.3">
      <c r="A6532" s="25"/>
      <c r="B6532"/>
      <c r="C6532"/>
      <c r="D6532"/>
      <c r="E6532"/>
      <c r="F6532"/>
      <c r="G6532"/>
      <c r="H6532" s="14"/>
      <c r="I6532" s="14"/>
      <c r="K6532"/>
      <c r="L6532"/>
      <c r="M6532"/>
      <c r="N6532"/>
      <c r="O6532"/>
      <c r="P6532"/>
      <c r="S6532"/>
    </row>
    <row r="6533" spans="1:19" x14ac:dyDescent="0.3">
      <c r="A6533" s="25"/>
      <c r="B6533"/>
      <c r="C6533"/>
      <c r="D6533"/>
      <c r="E6533"/>
      <c r="F6533"/>
      <c r="G6533"/>
      <c r="H6533" s="14"/>
      <c r="I6533" s="14"/>
      <c r="K6533"/>
      <c r="L6533"/>
      <c r="M6533"/>
      <c r="N6533"/>
      <c r="O6533"/>
      <c r="P6533"/>
      <c r="S6533"/>
    </row>
    <row r="6534" spans="1:19" x14ac:dyDescent="0.3">
      <c r="A6534" s="25"/>
      <c r="B6534"/>
      <c r="C6534"/>
      <c r="D6534"/>
      <c r="E6534"/>
      <c r="F6534"/>
      <c r="G6534"/>
      <c r="H6534" s="14"/>
      <c r="I6534" s="14"/>
      <c r="K6534"/>
      <c r="L6534"/>
      <c r="M6534"/>
      <c r="N6534"/>
      <c r="O6534"/>
      <c r="P6534"/>
      <c r="S6534"/>
    </row>
    <row r="6535" spans="1:19" x14ac:dyDescent="0.3">
      <c r="A6535" s="25"/>
      <c r="B6535"/>
      <c r="C6535"/>
      <c r="D6535"/>
      <c r="E6535"/>
      <c r="F6535"/>
      <c r="G6535"/>
      <c r="H6535" s="14"/>
      <c r="I6535" s="14"/>
      <c r="K6535"/>
      <c r="L6535"/>
      <c r="M6535"/>
      <c r="N6535"/>
      <c r="O6535"/>
      <c r="P6535"/>
      <c r="S6535"/>
    </row>
    <row r="6536" spans="1:19" x14ac:dyDescent="0.3">
      <c r="A6536" s="25"/>
      <c r="B6536"/>
      <c r="C6536"/>
      <c r="D6536"/>
      <c r="E6536"/>
      <c r="F6536"/>
      <c r="G6536"/>
      <c r="H6536" s="26"/>
      <c r="I6536" s="26"/>
      <c r="K6536"/>
      <c r="L6536"/>
      <c r="M6536"/>
      <c r="N6536"/>
      <c r="O6536"/>
      <c r="P6536"/>
      <c r="S6536"/>
    </row>
    <row r="6537" spans="1:19" x14ac:dyDescent="0.3">
      <c r="A6537" s="25"/>
      <c r="B6537"/>
      <c r="C6537"/>
      <c r="D6537"/>
      <c r="E6537"/>
      <c r="F6537"/>
      <c r="G6537"/>
      <c r="H6537" s="26"/>
      <c r="I6537" s="26"/>
      <c r="K6537"/>
      <c r="L6537"/>
      <c r="M6537"/>
      <c r="N6537"/>
      <c r="O6537"/>
      <c r="P6537"/>
      <c r="S6537"/>
    </row>
    <row r="6538" spans="1:19" x14ac:dyDescent="0.3">
      <c r="A6538" s="25"/>
      <c r="B6538"/>
      <c r="C6538"/>
      <c r="D6538"/>
      <c r="E6538"/>
      <c r="F6538"/>
      <c r="G6538"/>
      <c r="H6538" s="26"/>
      <c r="I6538" s="26"/>
      <c r="K6538"/>
      <c r="L6538"/>
      <c r="M6538"/>
      <c r="N6538"/>
      <c r="O6538"/>
      <c r="P6538"/>
      <c r="S6538"/>
    </row>
    <row r="6539" spans="1:19" x14ac:dyDescent="0.3">
      <c r="A6539" s="25"/>
      <c r="B6539"/>
      <c r="C6539"/>
      <c r="D6539"/>
      <c r="E6539"/>
      <c r="F6539"/>
      <c r="G6539"/>
      <c r="H6539" s="26"/>
      <c r="I6539" s="26"/>
      <c r="K6539"/>
      <c r="L6539"/>
      <c r="M6539"/>
      <c r="N6539"/>
      <c r="O6539"/>
      <c r="P6539"/>
      <c r="S6539"/>
    </row>
    <row r="6540" spans="1:19" x14ac:dyDescent="0.3">
      <c r="A6540" s="25"/>
      <c r="B6540"/>
      <c r="C6540"/>
      <c r="D6540"/>
      <c r="E6540"/>
      <c r="F6540"/>
      <c r="G6540"/>
      <c r="H6540" s="26"/>
      <c r="I6540" s="26"/>
      <c r="K6540"/>
      <c r="L6540"/>
      <c r="M6540"/>
      <c r="N6540"/>
      <c r="O6540"/>
      <c r="P6540"/>
      <c r="S6540"/>
    </row>
    <row r="6541" spans="1:19" x14ac:dyDescent="0.3">
      <c r="A6541" s="25"/>
      <c r="B6541"/>
      <c r="C6541"/>
      <c r="D6541"/>
      <c r="E6541"/>
      <c r="F6541"/>
      <c r="G6541"/>
      <c r="H6541" s="26"/>
      <c r="I6541" s="26"/>
      <c r="K6541"/>
      <c r="L6541"/>
      <c r="M6541"/>
      <c r="N6541"/>
      <c r="O6541"/>
      <c r="P6541"/>
      <c r="S6541"/>
    </row>
    <row r="6542" spans="1:19" x14ac:dyDescent="0.3">
      <c r="A6542" s="25"/>
      <c r="B6542"/>
      <c r="C6542"/>
      <c r="D6542"/>
      <c r="E6542"/>
      <c r="F6542"/>
      <c r="G6542"/>
      <c r="H6542" s="26"/>
      <c r="I6542" s="26"/>
      <c r="K6542"/>
      <c r="L6542"/>
      <c r="M6542"/>
      <c r="N6542"/>
      <c r="O6542"/>
      <c r="P6542"/>
      <c r="S6542"/>
    </row>
    <row r="6543" spans="1:19" x14ac:dyDescent="0.3">
      <c r="A6543" s="25"/>
      <c r="B6543"/>
      <c r="C6543"/>
      <c r="D6543"/>
      <c r="E6543"/>
      <c r="F6543"/>
      <c r="G6543"/>
      <c r="H6543" s="26"/>
      <c r="I6543" s="26"/>
      <c r="K6543"/>
      <c r="L6543"/>
      <c r="M6543"/>
      <c r="N6543"/>
      <c r="O6543"/>
      <c r="P6543"/>
      <c r="S6543"/>
    </row>
    <row r="6544" spans="1:19" x14ac:dyDescent="0.3">
      <c r="A6544" s="25"/>
      <c r="B6544"/>
      <c r="C6544"/>
      <c r="D6544"/>
      <c r="E6544"/>
      <c r="F6544"/>
      <c r="G6544"/>
      <c r="H6544" s="26"/>
      <c r="I6544" s="26"/>
      <c r="K6544"/>
      <c r="L6544"/>
      <c r="M6544"/>
      <c r="N6544"/>
      <c r="O6544"/>
      <c r="P6544"/>
      <c r="S6544"/>
    </row>
    <row r="6545" spans="1:20" x14ac:dyDescent="0.3">
      <c r="A6545" s="25"/>
      <c r="B6545"/>
      <c r="C6545"/>
      <c r="D6545"/>
      <c r="E6545"/>
      <c r="F6545"/>
      <c r="G6545"/>
      <c r="H6545" s="26"/>
      <c r="I6545" s="26"/>
      <c r="K6545"/>
      <c r="L6545"/>
      <c r="M6545"/>
      <c r="N6545"/>
      <c r="O6545"/>
      <c r="P6545"/>
      <c r="S6545"/>
    </row>
    <row r="6546" spans="1:20" x14ac:dyDescent="0.3">
      <c r="A6546" s="25"/>
      <c r="B6546"/>
      <c r="C6546"/>
      <c r="D6546"/>
      <c r="E6546"/>
      <c r="F6546"/>
      <c r="G6546"/>
      <c r="H6546" s="26"/>
      <c r="I6546" s="26"/>
      <c r="K6546"/>
      <c r="L6546"/>
      <c r="M6546"/>
      <c r="N6546"/>
      <c r="O6546"/>
      <c r="P6546"/>
      <c r="S6546"/>
      <c r="T6546" s="7"/>
    </row>
    <row r="6547" spans="1:20" x14ac:dyDescent="0.3">
      <c r="A6547" s="25"/>
      <c r="B6547"/>
      <c r="C6547"/>
      <c r="D6547"/>
      <c r="E6547"/>
      <c r="F6547"/>
      <c r="G6547"/>
      <c r="H6547" s="26"/>
      <c r="I6547" s="26"/>
      <c r="K6547"/>
      <c r="L6547"/>
      <c r="M6547"/>
      <c r="N6547"/>
      <c r="O6547"/>
      <c r="P6547"/>
      <c r="S6547"/>
      <c r="T6547" s="7"/>
    </row>
    <row r="6548" spans="1:20" x14ac:dyDescent="0.3">
      <c r="A6548" s="25"/>
      <c r="B6548"/>
      <c r="C6548"/>
      <c r="D6548"/>
      <c r="E6548"/>
      <c r="F6548"/>
      <c r="G6548"/>
      <c r="H6548"/>
      <c r="I6548"/>
      <c r="K6548"/>
      <c r="L6548"/>
      <c r="M6548"/>
      <c r="N6548"/>
      <c r="O6548"/>
      <c r="P6548"/>
      <c r="S6548"/>
    </row>
    <row r="6549" spans="1:20" x14ac:dyDescent="0.3">
      <c r="A6549" s="25"/>
      <c r="B6549"/>
      <c r="C6549"/>
      <c r="D6549"/>
      <c r="E6549"/>
      <c r="F6549"/>
      <c r="G6549"/>
      <c r="H6549"/>
      <c r="I6549"/>
      <c r="K6549"/>
      <c r="L6549"/>
      <c r="M6549"/>
      <c r="N6549"/>
      <c r="O6549"/>
      <c r="P6549"/>
      <c r="S6549"/>
    </row>
    <row r="6550" spans="1:20" x14ac:dyDescent="0.3">
      <c r="A6550" s="25"/>
      <c r="B6550"/>
      <c r="C6550"/>
      <c r="D6550"/>
      <c r="E6550"/>
      <c r="F6550"/>
      <c r="G6550"/>
      <c r="H6550"/>
      <c r="I6550"/>
      <c r="K6550"/>
      <c r="L6550"/>
      <c r="M6550"/>
      <c r="N6550"/>
      <c r="O6550"/>
      <c r="P6550"/>
      <c r="S6550"/>
    </row>
    <row r="6551" spans="1:20" x14ac:dyDescent="0.3">
      <c r="A6551" s="25"/>
      <c r="B6551"/>
      <c r="C6551"/>
      <c r="D6551"/>
      <c r="E6551"/>
      <c r="F6551"/>
      <c r="G6551"/>
      <c r="H6551"/>
      <c r="I6551" s="14"/>
      <c r="K6551"/>
      <c r="L6551"/>
      <c r="M6551"/>
      <c r="N6551"/>
      <c r="O6551"/>
      <c r="P6551"/>
      <c r="S6551"/>
    </row>
    <row r="6552" spans="1:20" x14ac:dyDescent="0.3">
      <c r="A6552" s="25"/>
      <c r="B6552"/>
      <c r="C6552"/>
      <c r="D6552"/>
      <c r="E6552"/>
      <c r="F6552"/>
      <c r="G6552"/>
      <c r="H6552" s="14"/>
      <c r="I6552" s="14"/>
      <c r="K6552"/>
      <c r="L6552"/>
      <c r="M6552"/>
      <c r="N6552"/>
      <c r="O6552"/>
      <c r="P6552"/>
      <c r="S6552"/>
    </row>
    <row r="6553" spans="1:20" x14ac:dyDescent="0.3">
      <c r="A6553" s="25"/>
      <c r="B6553"/>
      <c r="C6553"/>
      <c r="D6553"/>
      <c r="E6553"/>
      <c r="F6553"/>
      <c r="G6553"/>
      <c r="H6553"/>
      <c r="I6553"/>
      <c r="K6553"/>
      <c r="L6553"/>
      <c r="M6553"/>
      <c r="N6553"/>
      <c r="O6553"/>
      <c r="P6553"/>
      <c r="S6553"/>
    </row>
    <row r="6554" spans="1:20" x14ac:dyDescent="0.3">
      <c r="A6554" s="25"/>
      <c r="B6554"/>
      <c r="C6554"/>
      <c r="D6554"/>
      <c r="E6554"/>
      <c r="F6554"/>
      <c r="G6554"/>
      <c r="H6554" s="14"/>
      <c r="I6554" s="14"/>
      <c r="K6554"/>
      <c r="L6554"/>
      <c r="M6554"/>
      <c r="N6554"/>
      <c r="O6554"/>
      <c r="P6554"/>
      <c r="S6554"/>
    </row>
    <row r="6555" spans="1:20" x14ac:dyDescent="0.3">
      <c r="A6555" s="25"/>
      <c r="B6555"/>
      <c r="C6555"/>
      <c r="D6555"/>
      <c r="E6555"/>
      <c r="F6555"/>
      <c r="G6555"/>
      <c r="H6555" s="14"/>
      <c r="I6555" s="14"/>
      <c r="K6555"/>
      <c r="L6555"/>
      <c r="M6555"/>
      <c r="N6555"/>
      <c r="O6555"/>
      <c r="P6555"/>
      <c r="S6555"/>
    </row>
    <row r="6556" spans="1:20" x14ac:dyDescent="0.3">
      <c r="A6556" s="25"/>
      <c r="B6556"/>
      <c r="C6556"/>
      <c r="D6556"/>
      <c r="E6556"/>
      <c r="F6556"/>
      <c r="G6556"/>
      <c r="H6556" s="14"/>
      <c r="I6556" s="14"/>
      <c r="K6556"/>
      <c r="L6556"/>
      <c r="M6556"/>
      <c r="N6556"/>
      <c r="O6556"/>
      <c r="P6556"/>
      <c r="S6556"/>
    </row>
    <row r="6557" spans="1:20" x14ac:dyDescent="0.3">
      <c r="A6557" s="25"/>
      <c r="B6557"/>
      <c r="C6557"/>
      <c r="D6557"/>
      <c r="E6557"/>
      <c r="F6557"/>
      <c r="G6557"/>
      <c r="H6557" s="14"/>
      <c r="I6557" s="14"/>
      <c r="K6557"/>
      <c r="L6557"/>
      <c r="M6557"/>
      <c r="N6557"/>
      <c r="O6557"/>
      <c r="P6557"/>
      <c r="S6557"/>
    </row>
    <row r="6558" spans="1:20" x14ac:dyDescent="0.3">
      <c r="A6558" s="25"/>
      <c r="B6558"/>
      <c r="C6558"/>
      <c r="D6558"/>
      <c r="E6558"/>
      <c r="F6558"/>
      <c r="G6558"/>
      <c r="H6558" s="14"/>
      <c r="I6558" s="14"/>
      <c r="K6558"/>
      <c r="L6558"/>
      <c r="M6558"/>
      <c r="N6558"/>
      <c r="O6558"/>
      <c r="P6558"/>
      <c r="S6558"/>
    </row>
    <row r="6559" spans="1:20" x14ac:dyDescent="0.3">
      <c r="A6559" s="25"/>
      <c r="B6559"/>
      <c r="C6559"/>
      <c r="D6559"/>
      <c r="E6559"/>
      <c r="F6559"/>
      <c r="G6559"/>
      <c r="H6559" s="14"/>
      <c r="I6559" s="14"/>
      <c r="K6559"/>
      <c r="L6559"/>
      <c r="M6559"/>
      <c r="N6559"/>
      <c r="O6559"/>
      <c r="P6559"/>
      <c r="S6559"/>
    </row>
    <row r="6560" spans="1:20" x14ac:dyDescent="0.3">
      <c r="A6560" s="25"/>
      <c r="B6560"/>
      <c r="C6560"/>
      <c r="D6560"/>
      <c r="E6560"/>
      <c r="F6560"/>
      <c r="G6560"/>
      <c r="H6560" s="26"/>
      <c r="I6560" s="26"/>
      <c r="K6560"/>
      <c r="L6560"/>
      <c r="M6560"/>
      <c r="N6560"/>
      <c r="O6560"/>
      <c r="P6560"/>
      <c r="S6560"/>
    </row>
    <row r="6561" spans="1:20" x14ac:dyDescent="0.3">
      <c r="A6561" s="25"/>
      <c r="B6561"/>
      <c r="C6561"/>
      <c r="D6561"/>
      <c r="E6561"/>
      <c r="F6561"/>
      <c r="G6561"/>
      <c r="H6561" s="26"/>
      <c r="I6561" s="26"/>
      <c r="K6561"/>
      <c r="L6561"/>
      <c r="M6561"/>
      <c r="N6561"/>
      <c r="O6561"/>
      <c r="P6561"/>
      <c r="S6561"/>
      <c r="T6561" s="7"/>
    </row>
    <row r="6562" spans="1:20" x14ac:dyDescent="0.3">
      <c r="A6562" s="25"/>
      <c r="B6562"/>
      <c r="C6562"/>
      <c r="D6562"/>
      <c r="E6562"/>
      <c r="F6562"/>
      <c r="G6562"/>
      <c r="H6562" s="26"/>
      <c r="I6562" s="26"/>
      <c r="K6562"/>
      <c r="L6562"/>
      <c r="M6562"/>
      <c r="N6562"/>
      <c r="O6562"/>
      <c r="P6562"/>
      <c r="S6562"/>
      <c r="T6562" s="7"/>
    </row>
    <row r="6563" spans="1:20" x14ac:dyDescent="0.3">
      <c r="A6563" s="25"/>
      <c r="B6563"/>
      <c r="C6563"/>
      <c r="D6563"/>
      <c r="E6563"/>
      <c r="F6563"/>
      <c r="G6563"/>
      <c r="H6563" s="26"/>
      <c r="I6563" s="26"/>
      <c r="K6563"/>
      <c r="L6563"/>
      <c r="M6563"/>
      <c r="N6563"/>
      <c r="O6563"/>
      <c r="P6563"/>
      <c r="S6563"/>
    </row>
    <row r="6564" spans="1:20" x14ac:dyDescent="0.3">
      <c r="A6564" s="25"/>
      <c r="B6564"/>
      <c r="C6564"/>
      <c r="D6564"/>
      <c r="E6564"/>
      <c r="F6564"/>
      <c r="G6564"/>
      <c r="H6564" s="26"/>
      <c r="I6564" s="26"/>
      <c r="K6564"/>
      <c r="L6564"/>
      <c r="M6564"/>
      <c r="N6564"/>
      <c r="O6564"/>
      <c r="P6564"/>
      <c r="S6564"/>
    </row>
    <row r="6565" spans="1:20" x14ac:dyDescent="0.3">
      <c r="A6565" s="25"/>
      <c r="B6565"/>
      <c r="C6565"/>
      <c r="D6565"/>
      <c r="E6565"/>
      <c r="F6565"/>
      <c r="G6565"/>
      <c r="H6565" s="26"/>
      <c r="I6565" s="26"/>
      <c r="K6565"/>
      <c r="L6565"/>
      <c r="M6565"/>
      <c r="N6565"/>
      <c r="O6565"/>
      <c r="P6565"/>
      <c r="S6565"/>
    </row>
    <row r="6566" spans="1:20" x14ac:dyDescent="0.3">
      <c r="A6566" s="25"/>
      <c r="B6566"/>
      <c r="C6566"/>
      <c r="D6566"/>
      <c r="E6566"/>
      <c r="F6566"/>
      <c r="G6566"/>
      <c r="H6566" s="26"/>
      <c r="I6566" s="26"/>
      <c r="K6566"/>
      <c r="L6566"/>
      <c r="M6566"/>
      <c r="N6566"/>
      <c r="O6566"/>
      <c r="P6566"/>
      <c r="S6566"/>
      <c r="T6566" s="7"/>
    </row>
    <row r="6567" spans="1:20" x14ac:dyDescent="0.3">
      <c r="A6567" s="25"/>
      <c r="B6567"/>
      <c r="C6567"/>
      <c r="D6567"/>
      <c r="E6567"/>
      <c r="F6567"/>
      <c r="G6567"/>
      <c r="H6567" s="26"/>
      <c r="I6567" s="26"/>
      <c r="K6567"/>
      <c r="L6567"/>
      <c r="M6567"/>
      <c r="N6567"/>
      <c r="O6567"/>
      <c r="P6567"/>
      <c r="S6567"/>
    </row>
    <row r="6568" spans="1:20" x14ac:dyDescent="0.3">
      <c r="A6568" s="25"/>
      <c r="B6568"/>
      <c r="C6568"/>
      <c r="D6568"/>
      <c r="E6568"/>
      <c r="F6568"/>
      <c r="G6568"/>
      <c r="H6568" s="26"/>
      <c r="I6568" s="26"/>
      <c r="K6568"/>
      <c r="L6568"/>
      <c r="M6568"/>
      <c r="N6568"/>
      <c r="O6568"/>
      <c r="P6568"/>
      <c r="S6568"/>
    </row>
    <row r="6569" spans="1:20" x14ac:dyDescent="0.3">
      <c r="A6569" s="25"/>
      <c r="B6569"/>
      <c r="C6569"/>
      <c r="D6569"/>
      <c r="E6569"/>
      <c r="F6569"/>
      <c r="G6569"/>
      <c r="H6569" s="14"/>
      <c r="I6569" s="26"/>
      <c r="K6569"/>
      <c r="L6569"/>
      <c r="M6569"/>
      <c r="N6569"/>
      <c r="O6569"/>
      <c r="P6569"/>
      <c r="S6569"/>
    </row>
    <row r="6570" spans="1:20" x14ac:dyDescent="0.3">
      <c r="A6570" s="25"/>
      <c r="B6570"/>
      <c r="C6570"/>
      <c r="D6570"/>
      <c r="E6570"/>
      <c r="F6570"/>
      <c r="G6570"/>
      <c r="H6570" s="14"/>
      <c r="I6570" s="26"/>
      <c r="K6570"/>
      <c r="L6570"/>
      <c r="M6570"/>
      <c r="N6570"/>
      <c r="O6570"/>
      <c r="P6570"/>
      <c r="S6570"/>
    </row>
    <row r="6571" spans="1:20" x14ac:dyDescent="0.3">
      <c r="A6571" s="25"/>
      <c r="B6571"/>
      <c r="C6571"/>
      <c r="D6571"/>
      <c r="E6571"/>
      <c r="F6571"/>
      <c r="G6571"/>
      <c r="H6571" s="14"/>
      <c r="I6571" s="26"/>
      <c r="K6571"/>
      <c r="L6571"/>
      <c r="M6571"/>
      <c r="N6571"/>
      <c r="O6571"/>
      <c r="P6571"/>
      <c r="S6571"/>
    </row>
    <row r="6572" spans="1:20" x14ac:dyDescent="0.3">
      <c r="A6572" s="25"/>
      <c r="B6572"/>
      <c r="C6572"/>
      <c r="D6572"/>
      <c r="E6572"/>
      <c r="F6572"/>
      <c r="G6572"/>
      <c r="H6572" s="14"/>
      <c r="I6572" s="14"/>
      <c r="K6572"/>
      <c r="L6572"/>
      <c r="M6572"/>
      <c r="N6572"/>
      <c r="O6572"/>
      <c r="P6572"/>
      <c r="S6572"/>
    </row>
    <row r="6573" spans="1:20" x14ac:dyDescent="0.3">
      <c r="A6573" s="25"/>
      <c r="B6573"/>
      <c r="C6573"/>
      <c r="D6573"/>
      <c r="E6573"/>
      <c r="F6573"/>
      <c r="G6573"/>
      <c r="H6573" s="14"/>
      <c r="I6573" s="14"/>
      <c r="K6573"/>
      <c r="L6573"/>
      <c r="M6573"/>
      <c r="N6573"/>
      <c r="O6573"/>
      <c r="P6573"/>
      <c r="S6573"/>
    </row>
    <row r="6574" spans="1:20" x14ac:dyDescent="0.3">
      <c r="A6574" s="25"/>
      <c r="B6574"/>
      <c r="C6574"/>
      <c r="D6574"/>
      <c r="E6574"/>
      <c r="F6574"/>
      <c r="G6574"/>
      <c r="H6574" s="14"/>
      <c r="I6574" s="14"/>
      <c r="K6574"/>
      <c r="L6574"/>
      <c r="M6574"/>
      <c r="N6574"/>
      <c r="O6574"/>
      <c r="P6574"/>
      <c r="S6574"/>
    </row>
    <row r="6575" spans="1:20" x14ac:dyDescent="0.3">
      <c r="A6575" s="25"/>
      <c r="B6575"/>
      <c r="C6575"/>
      <c r="D6575"/>
      <c r="E6575"/>
      <c r="F6575"/>
      <c r="G6575"/>
      <c r="H6575" s="14"/>
      <c r="I6575" s="14"/>
      <c r="K6575"/>
      <c r="L6575"/>
      <c r="M6575"/>
      <c r="N6575"/>
      <c r="O6575"/>
      <c r="P6575"/>
      <c r="S6575"/>
    </row>
    <row r="6576" spans="1:20" x14ac:dyDescent="0.3">
      <c r="A6576" s="25"/>
      <c r="B6576"/>
      <c r="C6576"/>
      <c r="D6576"/>
      <c r="E6576"/>
      <c r="F6576"/>
      <c r="G6576"/>
      <c r="H6576" s="14"/>
      <c r="I6576" s="14"/>
      <c r="K6576"/>
      <c r="L6576"/>
      <c r="M6576"/>
      <c r="N6576"/>
      <c r="O6576"/>
      <c r="P6576"/>
      <c r="S6576"/>
    </row>
    <row r="6577" spans="1:20" x14ac:dyDescent="0.3">
      <c r="A6577" s="25"/>
      <c r="B6577"/>
      <c r="C6577"/>
      <c r="D6577"/>
      <c r="E6577"/>
      <c r="F6577"/>
      <c r="G6577"/>
      <c r="H6577" s="14"/>
      <c r="I6577" s="14"/>
      <c r="K6577"/>
      <c r="L6577"/>
      <c r="M6577"/>
      <c r="N6577"/>
      <c r="O6577"/>
      <c r="P6577"/>
      <c r="S6577"/>
    </row>
    <row r="6578" spans="1:20" x14ac:dyDescent="0.3">
      <c r="A6578" s="25"/>
      <c r="B6578"/>
      <c r="C6578"/>
      <c r="D6578"/>
      <c r="E6578"/>
      <c r="F6578"/>
      <c r="G6578"/>
      <c r="H6578" s="14"/>
      <c r="I6578" s="14"/>
      <c r="K6578"/>
      <c r="L6578"/>
      <c r="M6578"/>
      <c r="N6578"/>
      <c r="O6578"/>
      <c r="P6578"/>
      <c r="S6578"/>
    </row>
    <row r="6579" spans="1:20" x14ac:dyDescent="0.3">
      <c r="A6579" s="25"/>
      <c r="B6579"/>
      <c r="C6579"/>
      <c r="D6579"/>
      <c r="E6579"/>
      <c r="F6579"/>
      <c r="G6579"/>
      <c r="H6579" s="14"/>
      <c r="I6579" s="14"/>
      <c r="K6579"/>
      <c r="L6579"/>
      <c r="M6579"/>
      <c r="N6579"/>
      <c r="O6579"/>
      <c r="P6579"/>
      <c r="S6579"/>
    </row>
    <row r="6580" spans="1:20" x14ac:dyDescent="0.3">
      <c r="A6580" s="25"/>
      <c r="B6580"/>
      <c r="C6580"/>
      <c r="D6580"/>
      <c r="E6580"/>
      <c r="F6580"/>
      <c r="G6580"/>
      <c r="H6580" s="14"/>
      <c r="I6580" s="14"/>
      <c r="K6580"/>
      <c r="L6580"/>
      <c r="M6580"/>
      <c r="N6580"/>
      <c r="O6580"/>
      <c r="P6580"/>
      <c r="S6580"/>
    </row>
    <row r="6581" spans="1:20" x14ac:dyDescent="0.3">
      <c r="A6581" s="25"/>
      <c r="B6581"/>
      <c r="C6581"/>
      <c r="D6581"/>
      <c r="E6581"/>
      <c r="F6581"/>
      <c r="G6581"/>
      <c r="H6581" s="26"/>
      <c r="I6581" s="14"/>
      <c r="K6581"/>
      <c r="L6581"/>
      <c r="M6581"/>
      <c r="N6581"/>
      <c r="O6581"/>
      <c r="P6581"/>
      <c r="S6581"/>
    </row>
    <row r="6582" spans="1:20" x14ac:dyDescent="0.3">
      <c r="A6582" s="25"/>
      <c r="B6582"/>
      <c r="C6582"/>
      <c r="D6582"/>
      <c r="E6582"/>
      <c r="F6582"/>
      <c r="G6582"/>
      <c r="H6582" s="26"/>
      <c r="I6582" s="14"/>
      <c r="K6582"/>
      <c r="L6582"/>
      <c r="M6582"/>
      <c r="N6582"/>
      <c r="O6582"/>
      <c r="P6582"/>
      <c r="S6582"/>
      <c r="T6582" s="7"/>
    </row>
    <row r="6583" spans="1:20" x14ac:dyDescent="0.3">
      <c r="A6583" s="25"/>
      <c r="B6583"/>
      <c r="C6583"/>
      <c r="D6583"/>
      <c r="E6583"/>
      <c r="F6583"/>
      <c r="G6583"/>
      <c r="H6583" s="26"/>
      <c r="I6583" s="14"/>
      <c r="K6583"/>
      <c r="L6583"/>
      <c r="M6583"/>
      <c r="N6583"/>
      <c r="O6583"/>
      <c r="P6583"/>
      <c r="S6583"/>
    </row>
    <row r="6584" spans="1:20" x14ac:dyDescent="0.3">
      <c r="A6584" s="25"/>
      <c r="B6584"/>
      <c r="C6584"/>
      <c r="D6584"/>
      <c r="E6584"/>
      <c r="F6584"/>
      <c r="G6584"/>
      <c r="H6584" s="26"/>
      <c r="I6584" s="26"/>
      <c r="K6584"/>
      <c r="L6584"/>
      <c r="M6584"/>
      <c r="N6584"/>
      <c r="O6584"/>
      <c r="P6584"/>
      <c r="S6584"/>
    </row>
    <row r="6585" spans="1:20" x14ac:dyDescent="0.3">
      <c r="A6585" s="25"/>
      <c r="B6585"/>
      <c r="C6585"/>
      <c r="D6585"/>
      <c r="E6585"/>
      <c r="F6585"/>
      <c r="G6585"/>
      <c r="H6585" s="26"/>
      <c r="I6585" s="26"/>
      <c r="K6585"/>
      <c r="L6585"/>
      <c r="M6585"/>
      <c r="N6585"/>
      <c r="O6585"/>
      <c r="P6585"/>
      <c r="S6585"/>
    </row>
    <row r="6586" spans="1:20" x14ac:dyDescent="0.3">
      <c r="A6586" s="25"/>
      <c r="B6586"/>
      <c r="C6586"/>
      <c r="D6586"/>
      <c r="E6586"/>
      <c r="F6586"/>
      <c r="G6586"/>
      <c r="H6586" s="26"/>
      <c r="I6586" s="26"/>
      <c r="K6586"/>
      <c r="L6586"/>
      <c r="M6586"/>
      <c r="N6586"/>
      <c r="O6586"/>
      <c r="P6586"/>
      <c r="S6586"/>
    </row>
    <row r="6587" spans="1:20" x14ac:dyDescent="0.3">
      <c r="A6587" s="25"/>
      <c r="B6587"/>
      <c r="C6587"/>
      <c r="D6587"/>
      <c r="E6587"/>
      <c r="F6587"/>
      <c r="G6587"/>
      <c r="H6587" s="26"/>
      <c r="I6587" s="26"/>
      <c r="K6587"/>
      <c r="L6587"/>
      <c r="M6587"/>
      <c r="N6587"/>
      <c r="O6587"/>
      <c r="P6587"/>
      <c r="S6587"/>
    </row>
    <row r="6588" spans="1:20" x14ac:dyDescent="0.3">
      <c r="A6588" s="25"/>
      <c r="B6588"/>
      <c r="C6588"/>
      <c r="D6588"/>
      <c r="E6588"/>
      <c r="F6588"/>
      <c r="G6588"/>
      <c r="H6588" s="26"/>
      <c r="I6588" s="26"/>
      <c r="K6588"/>
      <c r="L6588"/>
      <c r="M6588"/>
      <c r="N6588"/>
      <c r="O6588"/>
      <c r="P6588"/>
      <c r="S6588"/>
    </row>
    <row r="6589" spans="1:20" x14ac:dyDescent="0.3">
      <c r="A6589" s="25"/>
      <c r="B6589"/>
      <c r="C6589"/>
      <c r="D6589"/>
      <c r="E6589"/>
      <c r="F6589"/>
      <c r="G6589"/>
      <c r="H6589" s="26"/>
      <c r="I6589" s="26"/>
      <c r="K6589"/>
      <c r="L6589"/>
      <c r="M6589"/>
      <c r="N6589"/>
      <c r="O6589"/>
      <c r="P6589"/>
      <c r="S6589"/>
    </row>
    <row r="6590" spans="1:20" x14ac:dyDescent="0.3">
      <c r="A6590" s="25"/>
      <c r="B6590"/>
      <c r="C6590"/>
      <c r="D6590"/>
      <c r="E6590"/>
      <c r="F6590"/>
      <c r="G6590"/>
      <c r="H6590" s="14"/>
      <c r="I6590" s="14"/>
      <c r="K6590"/>
      <c r="L6590"/>
      <c r="M6590"/>
      <c r="N6590"/>
      <c r="O6590"/>
      <c r="P6590"/>
      <c r="S6590"/>
    </row>
    <row r="6591" spans="1:20" x14ac:dyDescent="0.3">
      <c r="A6591" s="25"/>
      <c r="B6591"/>
      <c r="C6591"/>
      <c r="D6591"/>
      <c r="E6591"/>
      <c r="F6591"/>
      <c r="G6591"/>
      <c r="H6591" s="14"/>
      <c r="I6591" s="14"/>
      <c r="K6591"/>
      <c r="L6591"/>
      <c r="M6591"/>
      <c r="N6591"/>
      <c r="O6591"/>
      <c r="P6591"/>
      <c r="S6591"/>
    </row>
    <row r="6592" spans="1:20" x14ac:dyDescent="0.3">
      <c r="A6592" s="25"/>
      <c r="B6592"/>
      <c r="C6592"/>
      <c r="D6592"/>
      <c r="E6592"/>
      <c r="F6592"/>
      <c r="G6592"/>
      <c r="H6592" s="14"/>
      <c r="I6592" s="14"/>
      <c r="K6592"/>
      <c r="L6592"/>
      <c r="M6592"/>
      <c r="N6592"/>
      <c r="O6592"/>
      <c r="P6592"/>
      <c r="S6592"/>
    </row>
    <row r="6593" spans="1:20" x14ac:dyDescent="0.3">
      <c r="A6593" s="25"/>
      <c r="B6593"/>
      <c r="C6593"/>
      <c r="D6593"/>
      <c r="E6593"/>
      <c r="F6593"/>
      <c r="G6593"/>
      <c r="H6593" s="14"/>
      <c r="I6593" s="14"/>
      <c r="K6593"/>
      <c r="L6593"/>
      <c r="M6593"/>
      <c r="N6593"/>
      <c r="O6593"/>
      <c r="P6593"/>
      <c r="S6593"/>
    </row>
    <row r="6594" spans="1:20" x14ac:dyDescent="0.3">
      <c r="A6594" s="25"/>
      <c r="B6594"/>
      <c r="C6594"/>
      <c r="D6594"/>
      <c r="E6594"/>
      <c r="F6594"/>
      <c r="G6594"/>
      <c r="H6594" s="14"/>
      <c r="I6594" s="14"/>
      <c r="K6594"/>
      <c r="L6594"/>
      <c r="M6594"/>
      <c r="N6594"/>
      <c r="O6594"/>
      <c r="P6594"/>
      <c r="S6594"/>
    </row>
    <row r="6595" spans="1:20" x14ac:dyDescent="0.3">
      <c r="A6595" s="25"/>
      <c r="B6595"/>
      <c r="C6595"/>
      <c r="D6595"/>
      <c r="E6595"/>
      <c r="F6595"/>
      <c r="G6595"/>
      <c r="H6595" s="14"/>
      <c r="I6595" s="14"/>
      <c r="K6595"/>
      <c r="L6595"/>
      <c r="M6595"/>
      <c r="N6595"/>
      <c r="O6595"/>
      <c r="P6595"/>
      <c r="S6595"/>
    </row>
    <row r="6596" spans="1:20" x14ac:dyDescent="0.3">
      <c r="A6596" s="25"/>
      <c r="B6596"/>
      <c r="C6596"/>
      <c r="D6596"/>
      <c r="E6596"/>
      <c r="F6596"/>
      <c r="G6596"/>
      <c r="H6596" s="14"/>
      <c r="I6596" s="14"/>
      <c r="K6596"/>
      <c r="L6596"/>
      <c r="M6596"/>
      <c r="N6596"/>
      <c r="O6596"/>
      <c r="P6596"/>
      <c r="S6596"/>
    </row>
    <row r="6597" spans="1:20" x14ac:dyDescent="0.3">
      <c r="A6597" s="25"/>
      <c r="B6597"/>
      <c r="C6597"/>
      <c r="D6597"/>
      <c r="E6597"/>
      <c r="F6597"/>
      <c r="G6597"/>
      <c r="H6597" s="14"/>
      <c r="I6597" s="14"/>
      <c r="K6597"/>
      <c r="L6597"/>
      <c r="M6597"/>
      <c r="N6597"/>
      <c r="O6597"/>
      <c r="P6597"/>
      <c r="S6597"/>
    </row>
    <row r="6598" spans="1:20" x14ac:dyDescent="0.3">
      <c r="A6598" s="25"/>
      <c r="B6598"/>
      <c r="C6598"/>
      <c r="D6598"/>
      <c r="E6598"/>
      <c r="F6598"/>
      <c r="G6598"/>
      <c r="H6598" s="14"/>
      <c r="I6598" s="26"/>
      <c r="K6598"/>
      <c r="L6598"/>
      <c r="M6598"/>
      <c r="N6598"/>
      <c r="O6598"/>
      <c r="P6598"/>
      <c r="S6598"/>
    </row>
    <row r="6599" spans="1:20" x14ac:dyDescent="0.3">
      <c r="A6599" s="25"/>
      <c r="B6599"/>
      <c r="C6599"/>
      <c r="D6599"/>
      <c r="E6599"/>
      <c r="F6599"/>
      <c r="G6599"/>
      <c r="H6599" s="14"/>
      <c r="I6599" s="26"/>
      <c r="K6599"/>
      <c r="L6599"/>
      <c r="M6599"/>
      <c r="N6599"/>
      <c r="O6599"/>
      <c r="P6599"/>
      <c r="S6599"/>
    </row>
    <row r="6600" spans="1:20" x14ac:dyDescent="0.3">
      <c r="A6600" s="25"/>
      <c r="B6600"/>
      <c r="C6600"/>
      <c r="D6600"/>
      <c r="E6600"/>
      <c r="F6600"/>
      <c r="G6600"/>
      <c r="H6600" s="14"/>
      <c r="I6600" s="26"/>
      <c r="K6600"/>
      <c r="L6600"/>
      <c r="M6600"/>
      <c r="N6600"/>
      <c r="O6600"/>
      <c r="P6600"/>
      <c r="S6600"/>
    </row>
    <row r="6601" spans="1:20" x14ac:dyDescent="0.3">
      <c r="A6601" s="25"/>
      <c r="B6601"/>
      <c r="C6601"/>
      <c r="D6601"/>
      <c r="E6601"/>
      <c r="F6601"/>
      <c r="G6601"/>
      <c r="H6601" s="14"/>
      <c r="I6601" s="26"/>
      <c r="K6601"/>
      <c r="L6601"/>
      <c r="M6601"/>
      <c r="N6601"/>
      <c r="O6601"/>
      <c r="P6601"/>
      <c r="S6601"/>
    </row>
    <row r="6602" spans="1:20" x14ac:dyDescent="0.3">
      <c r="A6602" s="25"/>
      <c r="B6602"/>
      <c r="C6602"/>
      <c r="D6602"/>
      <c r="E6602"/>
      <c r="F6602"/>
      <c r="G6602"/>
      <c r="H6602" s="14"/>
      <c r="I6602" s="26"/>
      <c r="K6602"/>
      <c r="L6602"/>
      <c r="M6602"/>
      <c r="N6602"/>
      <c r="O6602"/>
      <c r="P6602"/>
      <c r="S6602"/>
    </row>
    <row r="6603" spans="1:20" x14ac:dyDescent="0.3">
      <c r="A6603" s="25"/>
      <c r="B6603"/>
      <c r="C6603"/>
      <c r="D6603"/>
      <c r="E6603"/>
      <c r="F6603"/>
      <c r="G6603"/>
      <c r="H6603" s="14"/>
      <c r="I6603" s="26"/>
      <c r="K6603"/>
      <c r="L6603"/>
      <c r="M6603"/>
      <c r="N6603"/>
      <c r="O6603"/>
      <c r="P6603"/>
      <c r="S6603"/>
      <c r="T6603" s="7"/>
    </row>
    <row r="6604" spans="1:20" x14ac:dyDescent="0.3">
      <c r="A6604" s="25"/>
      <c r="B6604"/>
      <c r="C6604"/>
      <c r="D6604"/>
      <c r="E6604"/>
      <c r="F6604"/>
      <c r="G6604"/>
      <c r="H6604" s="14"/>
      <c r="I6604" s="26"/>
      <c r="K6604"/>
      <c r="L6604"/>
      <c r="M6604"/>
      <c r="N6604"/>
      <c r="O6604"/>
      <c r="P6604"/>
      <c r="S6604"/>
      <c r="T6604" s="7"/>
    </row>
    <row r="6605" spans="1:20" x14ac:dyDescent="0.3">
      <c r="A6605" s="25"/>
      <c r="B6605"/>
      <c r="C6605"/>
      <c r="D6605"/>
      <c r="E6605"/>
      <c r="F6605"/>
      <c r="G6605"/>
      <c r="H6605" s="14"/>
      <c r="I6605" s="26"/>
      <c r="K6605"/>
      <c r="L6605"/>
      <c r="M6605"/>
      <c r="N6605"/>
      <c r="O6605"/>
      <c r="P6605"/>
      <c r="S6605"/>
    </row>
    <row r="6606" spans="1:20" x14ac:dyDescent="0.3">
      <c r="A6606" s="25"/>
      <c r="B6606"/>
      <c r="C6606"/>
      <c r="D6606"/>
      <c r="E6606"/>
      <c r="F6606"/>
      <c r="G6606"/>
      <c r="H6606" s="14"/>
      <c r="I6606" s="14"/>
      <c r="K6606"/>
      <c r="L6606"/>
      <c r="M6606"/>
      <c r="N6606"/>
      <c r="O6606"/>
      <c r="P6606"/>
      <c r="S6606"/>
    </row>
    <row r="6607" spans="1:20" x14ac:dyDescent="0.3">
      <c r="A6607" s="25"/>
      <c r="B6607"/>
      <c r="C6607"/>
      <c r="D6607"/>
      <c r="E6607"/>
      <c r="F6607"/>
      <c r="G6607"/>
      <c r="H6607" s="14"/>
      <c r="I6607" s="14"/>
      <c r="K6607"/>
      <c r="L6607"/>
      <c r="M6607"/>
      <c r="N6607"/>
      <c r="O6607"/>
      <c r="P6607"/>
      <c r="S6607"/>
    </row>
    <row r="6608" spans="1:20" x14ac:dyDescent="0.3">
      <c r="A6608" s="25"/>
      <c r="B6608"/>
      <c r="C6608"/>
      <c r="D6608"/>
      <c r="E6608"/>
      <c r="F6608"/>
      <c r="G6608"/>
      <c r="H6608" s="14"/>
      <c r="I6608" s="14"/>
      <c r="K6608"/>
      <c r="L6608"/>
      <c r="M6608"/>
      <c r="N6608"/>
      <c r="O6608"/>
      <c r="P6608"/>
      <c r="S6608"/>
    </row>
    <row r="6609" spans="1:19" x14ac:dyDescent="0.3">
      <c r="A6609" s="25"/>
      <c r="B6609"/>
      <c r="C6609"/>
      <c r="D6609"/>
      <c r="E6609"/>
      <c r="F6609"/>
      <c r="G6609"/>
      <c r="H6609" s="14"/>
      <c r="I6609" s="14"/>
      <c r="K6609"/>
      <c r="L6609"/>
      <c r="M6609"/>
      <c r="N6609"/>
      <c r="O6609"/>
      <c r="P6609"/>
      <c r="S6609"/>
    </row>
    <row r="6610" spans="1:19" x14ac:dyDescent="0.3">
      <c r="A6610" s="25"/>
      <c r="B6610"/>
      <c r="C6610"/>
      <c r="D6610"/>
      <c r="E6610"/>
      <c r="F6610"/>
      <c r="G6610"/>
      <c r="H6610" s="14"/>
      <c r="I6610" s="14"/>
      <c r="K6610"/>
      <c r="L6610"/>
      <c r="M6610"/>
      <c r="N6610"/>
      <c r="O6610"/>
      <c r="P6610"/>
      <c r="S6610"/>
    </row>
    <row r="6611" spans="1:19" x14ac:dyDescent="0.3">
      <c r="A6611" s="25"/>
      <c r="B6611"/>
      <c r="C6611"/>
      <c r="D6611"/>
      <c r="E6611"/>
      <c r="F6611"/>
      <c r="G6611"/>
      <c r="H6611" s="14"/>
      <c r="I6611" s="14"/>
      <c r="K6611"/>
      <c r="L6611"/>
      <c r="M6611"/>
      <c r="N6611"/>
      <c r="O6611"/>
      <c r="P6611"/>
      <c r="S6611"/>
    </row>
    <row r="6612" spans="1:19" x14ac:dyDescent="0.3">
      <c r="A6612" s="25"/>
      <c r="B6612"/>
      <c r="C6612"/>
      <c r="D6612"/>
      <c r="E6612"/>
      <c r="F6612"/>
      <c r="G6612"/>
      <c r="H6612" s="14"/>
      <c r="I6612" s="14"/>
      <c r="K6612"/>
      <c r="L6612"/>
      <c r="M6612"/>
      <c r="N6612"/>
      <c r="O6612"/>
      <c r="P6612"/>
      <c r="S6612"/>
    </row>
    <row r="6613" spans="1:19" x14ac:dyDescent="0.3">
      <c r="A6613" s="25"/>
      <c r="B6613"/>
      <c r="C6613"/>
      <c r="D6613"/>
      <c r="E6613"/>
      <c r="F6613"/>
      <c r="G6613"/>
      <c r="H6613" s="14"/>
      <c r="I6613" s="14"/>
      <c r="K6613"/>
      <c r="L6613"/>
      <c r="M6613"/>
      <c r="N6613"/>
      <c r="O6613"/>
      <c r="P6613"/>
      <c r="S6613"/>
    </row>
    <row r="6614" spans="1:19" x14ac:dyDescent="0.3">
      <c r="A6614" s="25"/>
      <c r="B6614"/>
      <c r="C6614"/>
      <c r="D6614"/>
      <c r="E6614"/>
      <c r="F6614"/>
      <c r="G6614"/>
      <c r="H6614" s="14"/>
      <c r="I6614" s="14"/>
      <c r="K6614"/>
      <c r="L6614"/>
      <c r="M6614"/>
      <c r="N6614"/>
      <c r="O6614"/>
      <c r="P6614"/>
      <c r="S6614"/>
    </row>
    <row r="6615" spans="1:19" x14ac:dyDescent="0.3">
      <c r="A6615" s="25"/>
      <c r="B6615"/>
      <c r="C6615"/>
      <c r="D6615"/>
      <c r="E6615"/>
      <c r="F6615"/>
      <c r="G6615"/>
      <c r="H6615" s="14"/>
      <c r="I6615" s="14"/>
      <c r="K6615"/>
      <c r="L6615"/>
      <c r="M6615"/>
      <c r="N6615"/>
      <c r="O6615"/>
      <c r="P6615"/>
      <c r="S6615"/>
    </row>
    <row r="6616" spans="1:19" x14ac:dyDescent="0.3">
      <c r="A6616" s="25"/>
      <c r="B6616"/>
      <c r="C6616"/>
      <c r="D6616"/>
      <c r="E6616"/>
      <c r="F6616"/>
      <c r="G6616"/>
      <c r="H6616" s="14"/>
      <c r="I6616" s="14"/>
      <c r="K6616"/>
      <c r="L6616"/>
      <c r="M6616"/>
      <c r="N6616"/>
      <c r="O6616"/>
      <c r="P6616"/>
      <c r="S6616"/>
    </row>
    <row r="6617" spans="1:19" x14ac:dyDescent="0.3">
      <c r="A6617" s="25"/>
      <c r="B6617"/>
      <c r="C6617"/>
      <c r="D6617"/>
      <c r="E6617"/>
      <c r="F6617"/>
      <c r="G6617"/>
      <c r="H6617" s="14"/>
      <c r="I6617" s="14"/>
      <c r="K6617"/>
      <c r="L6617"/>
      <c r="M6617"/>
      <c r="N6617"/>
      <c r="O6617"/>
      <c r="P6617"/>
      <c r="S6617"/>
    </row>
    <row r="6618" spans="1:19" x14ac:dyDescent="0.3">
      <c r="A6618" s="25"/>
      <c r="B6618"/>
      <c r="C6618"/>
      <c r="D6618"/>
      <c r="E6618"/>
      <c r="F6618"/>
      <c r="G6618"/>
      <c r="H6618" s="14"/>
      <c r="I6618" s="14"/>
      <c r="K6618"/>
      <c r="L6618"/>
      <c r="M6618"/>
      <c r="N6618"/>
      <c r="O6618"/>
      <c r="P6618"/>
      <c r="S6618"/>
    </row>
    <row r="6619" spans="1:19" x14ac:dyDescent="0.3">
      <c r="A6619" s="25"/>
      <c r="B6619"/>
      <c r="C6619"/>
      <c r="D6619"/>
      <c r="E6619"/>
      <c r="F6619"/>
      <c r="G6619"/>
      <c r="H6619" s="14"/>
      <c r="I6619" s="14"/>
      <c r="K6619"/>
      <c r="L6619"/>
      <c r="M6619"/>
      <c r="N6619"/>
      <c r="O6619"/>
      <c r="P6619"/>
      <c r="S6619"/>
    </row>
    <row r="6620" spans="1:19" x14ac:dyDescent="0.3">
      <c r="A6620" s="25"/>
      <c r="B6620"/>
      <c r="C6620"/>
      <c r="D6620"/>
      <c r="E6620"/>
      <c r="F6620"/>
      <c r="G6620"/>
      <c r="H6620" s="14"/>
      <c r="I6620" s="14"/>
      <c r="K6620"/>
      <c r="L6620"/>
      <c r="M6620"/>
      <c r="N6620"/>
      <c r="O6620"/>
      <c r="P6620"/>
      <c r="S6620"/>
    </row>
    <row r="6621" spans="1:19" x14ac:dyDescent="0.3">
      <c r="A6621" s="25"/>
      <c r="B6621"/>
      <c r="C6621"/>
      <c r="D6621"/>
      <c r="E6621"/>
      <c r="F6621"/>
      <c r="G6621"/>
      <c r="H6621" s="14"/>
      <c r="I6621" s="14"/>
      <c r="K6621"/>
      <c r="L6621"/>
      <c r="M6621"/>
      <c r="N6621"/>
      <c r="O6621"/>
      <c r="P6621"/>
      <c r="S6621"/>
    </row>
    <row r="6622" spans="1:19" x14ac:dyDescent="0.3">
      <c r="A6622" s="25"/>
      <c r="B6622"/>
      <c r="C6622"/>
      <c r="D6622"/>
      <c r="E6622"/>
      <c r="F6622"/>
      <c r="G6622"/>
      <c r="H6622" s="26"/>
      <c r="I6622" s="26"/>
      <c r="K6622"/>
      <c r="L6622"/>
      <c r="M6622"/>
      <c r="N6622"/>
      <c r="O6622"/>
      <c r="P6622"/>
      <c r="S6622"/>
    </row>
    <row r="6623" spans="1:19" x14ac:dyDescent="0.3">
      <c r="A6623" s="25"/>
      <c r="B6623"/>
      <c r="C6623"/>
      <c r="D6623"/>
      <c r="E6623"/>
      <c r="F6623"/>
      <c r="G6623"/>
      <c r="H6623" s="26"/>
      <c r="I6623" s="26"/>
      <c r="K6623"/>
      <c r="L6623"/>
      <c r="M6623"/>
      <c r="N6623"/>
      <c r="O6623"/>
      <c r="P6623"/>
      <c r="S6623"/>
    </row>
    <row r="6624" spans="1:19" x14ac:dyDescent="0.3">
      <c r="A6624" s="25"/>
      <c r="B6624"/>
      <c r="C6624"/>
      <c r="D6624"/>
      <c r="E6624"/>
      <c r="F6624"/>
      <c r="G6624"/>
      <c r="H6624" s="26"/>
      <c r="I6624" s="26"/>
      <c r="K6624"/>
      <c r="L6624"/>
      <c r="M6624"/>
      <c r="N6624"/>
      <c r="O6624"/>
      <c r="P6624"/>
      <c r="S6624"/>
    </row>
    <row r="6625" spans="1:20" x14ac:dyDescent="0.3">
      <c r="A6625" s="25"/>
      <c r="B6625"/>
      <c r="C6625"/>
      <c r="D6625"/>
      <c r="E6625"/>
      <c r="F6625"/>
      <c r="G6625"/>
      <c r="H6625" s="26"/>
      <c r="I6625" s="26"/>
      <c r="K6625"/>
      <c r="L6625"/>
      <c r="M6625"/>
      <c r="N6625"/>
      <c r="O6625"/>
      <c r="P6625"/>
      <c r="S6625"/>
    </row>
    <row r="6626" spans="1:20" x14ac:dyDescent="0.3">
      <c r="A6626" s="25"/>
      <c r="B6626"/>
      <c r="C6626"/>
      <c r="D6626"/>
      <c r="E6626"/>
      <c r="F6626"/>
      <c r="G6626"/>
      <c r="H6626" s="26"/>
      <c r="I6626" s="26"/>
      <c r="K6626"/>
      <c r="L6626"/>
      <c r="M6626"/>
      <c r="N6626"/>
      <c r="O6626"/>
      <c r="P6626"/>
      <c r="S6626"/>
    </row>
    <row r="6627" spans="1:20" x14ac:dyDescent="0.3">
      <c r="A6627" s="25"/>
      <c r="B6627"/>
      <c r="C6627"/>
      <c r="D6627"/>
      <c r="E6627"/>
      <c r="F6627"/>
      <c r="G6627"/>
      <c r="H6627" s="26"/>
      <c r="I6627" s="26"/>
      <c r="K6627"/>
      <c r="L6627"/>
      <c r="M6627"/>
      <c r="N6627"/>
      <c r="O6627"/>
      <c r="P6627"/>
      <c r="S6627"/>
    </row>
    <row r="6628" spans="1:20" x14ac:dyDescent="0.3">
      <c r="A6628" s="25"/>
      <c r="B6628"/>
      <c r="C6628"/>
      <c r="D6628"/>
      <c r="E6628"/>
      <c r="F6628"/>
      <c r="G6628"/>
      <c r="H6628" s="26"/>
      <c r="I6628" s="26"/>
      <c r="K6628"/>
      <c r="L6628"/>
      <c r="M6628"/>
      <c r="N6628"/>
      <c r="O6628"/>
      <c r="P6628"/>
      <c r="S6628"/>
      <c r="T6628" s="7"/>
    </row>
    <row r="6629" spans="1:20" x14ac:dyDescent="0.3">
      <c r="A6629" s="25"/>
      <c r="B6629"/>
      <c r="C6629"/>
      <c r="D6629"/>
      <c r="E6629"/>
      <c r="F6629"/>
      <c r="G6629"/>
      <c r="H6629" s="26"/>
      <c r="I6629" s="26"/>
      <c r="K6629"/>
      <c r="L6629"/>
      <c r="M6629"/>
      <c r="N6629"/>
      <c r="O6629"/>
      <c r="P6629"/>
      <c r="S6629"/>
    </row>
    <row r="6630" spans="1:20" x14ac:dyDescent="0.3">
      <c r="A6630" s="25"/>
      <c r="B6630"/>
      <c r="C6630"/>
      <c r="D6630"/>
      <c r="E6630"/>
      <c r="F6630"/>
      <c r="G6630"/>
      <c r="H6630" s="14"/>
      <c r="I6630" s="14"/>
      <c r="K6630"/>
      <c r="L6630"/>
      <c r="M6630"/>
      <c r="N6630"/>
      <c r="O6630"/>
      <c r="P6630"/>
      <c r="S6630"/>
    </row>
    <row r="6631" spans="1:20" x14ac:dyDescent="0.3">
      <c r="A6631" s="25"/>
      <c r="B6631"/>
      <c r="C6631"/>
      <c r="D6631"/>
      <c r="E6631"/>
      <c r="F6631"/>
      <c r="G6631"/>
      <c r="H6631" s="14"/>
      <c r="I6631" s="14"/>
      <c r="K6631"/>
      <c r="L6631"/>
      <c r="M6631"/>
      <c r="N6631"/>
      <c r="O6631"/>
      <c r="P6631"/>
      <c r="S6631"/>
      <c r="T6631" s="7"/>
    </row>
    <row r="6632" spans="1:20" x14ac:dyDescent="0.3">
      <c r="A6632" s="25"/>
      <c r="B6632"/>
      <c r="C6632"/>
      <c r="D6632"/>
      <c r="E6632"/>
      <c r="F6632"/>
      <c r="G6632"/>
      <c r="H6632" s="14"/>
      <c r="I6632" s="14"/>
      <c r="K6632"/>
      <c r="L6632"/>
      <c r="M6632"/>
      <c r="N6632"/>
      <c r="O6632"/>
      <c r="P6632"/>
      <c r="S6632"/>
      <c r="T6632" s="7"/>
    </row>
    <row r="6633" spans="1:20" x14ac:dyDescent="0.3">
      <c r="A6633" s="25"/>
      <c r="B6633"/>
      <c r="C6633"/>
      <c r="D6633"/>
      <c r="E6633"/>
      <c r="F6633"/>
      <c r="G6633"/>
      <c r="H6633" s="14"/>
      <c r="I6633" s="14"/>
      <c r="K6633"/>
      <c r="L6633"/>
      <c r="M6633"/>
      <c r="N6633"/>
      <c r="O6633"/>
      <c r="P6633"/>
      <c r="S6633"/>
    </row>
    <row r="6634" spans="1:20" x14ac:dyDescent="0.3">
      <c r="A6634" s="25"/>
      <c r="B6634"/>
      <c r="C6634"/>
      <c r="D6634"/>
      <c r="E6634"/>
      <c r="F6634"/>
      <c r="G6634"/>
      <c r="H6634" s="14"/>
      <c r="I6634" s="14"/>
      <c r="K6634"/>
      <c r="L6634"/>
      <c r="M6634"/>
      <c r="N6634"/>
      <c r="O6634"/>
      <c r="P6634"/>
      <c r="S6634"/>
    </row>
    <row r="6635" spans="1:20" x14ac:dyDescent="0.3">
      <c r="A6635" s="25"/>
      <c r="B6635"/>
      <c r="C6635"/>
      <c r="D6635"/>
      <c r="E6635"/>
      <c r="F6635"/>
      <c r="G6635"/>
      <c r="H6635" s="14"/>
      <c r="I6635" s="14"/>
      <c r="K6635"/>
      <c r="L6635"/>
      <c r="M6635"/>
      <c r="N6635"/>
      <c r="O6635"/>
      <c r="P6635"/>
      <c r="S6635"/>
    </row>
    <row r="6636" spans="1:20" x14ac:dyDescent="0.3">
      <c r="A6636" s="25"/>
      <c r="B6636"/>
      <c r="C6636"/>
      <c r="D6636"/>
      <c r="E6636"/>
      <c r="F6636"/>
      <c r="G6636"/>
      <c r="H6636" s="14"/>
      <c r="I6636" s="14"/>
      <c r="K6636"/>
      <c r="L6636"/>
      <c r="M6636"/>
      <c r="N6636"/>
      <c r="O6636"/>
      <c r="P6636"/>
      <c r="S6636"/>
    </row>
    <row r="6637" spans="1:20" x14ac:dyDescent="0.3">
      <c r="A6637" s="25"/>
      <c r="B6637"/>
      <c r="C6637"/>
      <c r="D6637"/>
      <c r="E6637"/>
      <c r="F6637"/>
      <c r="G6637"/>
      <c r="H6637"/>
      <c r="I6637"/>
      <c r="K6637"/>
      <c r="L6637"/>
      <c r="M6637"/>
      <c r="N6637"/>
      <c r="O6637"/>
      <c r="P6637"/>
      <c r="S6637"/>
    </row>
    <row r="6638" spans="1:20" x14ac:dyDescent="0.3">
      <c r="A6638" s="25"/>
      <c r="B6638"/>
      <c r="C6638"/>
      <c r="D6638"/>
      <c r="E6638"/>
      <c r="F6638"/>
      <c r="G6638"/>
      <c r="H6638" s="26"/>
      <c r="I6638" s="26"/>
      <c r="K6638"/>
      <c r="L6638"/>
      <c r="M6638"/>
      <c r="N6638"/>
      <c r="O6638"/>
      <c r="P6638"/>
      <c r="S6638"/>
    </row>
    <row r="6639" spans="1:20" x14ac:dyDescent="0.3">
      <c r="A6639" s="25"/>
      <c r="B6639"/>
      <c r="C6639"/>
      <c r="D6639"/>
      <c r="E6639"/>
      <c r="F6639"/>
      <c r="G6639"/>
      <c r="H6639" s="26"/>
      <c r="I6639" s="26"/>
      <c r="K6639"/>
      <c r="L6639"/>
      <c r="M6639"/>
      <c r="N6639"/>
      <c r="O6639"/>
      <c r="P6639"/>
      <c r="S6639"/>
    </row>
    <row r="6640" spans="1:20" x14ac:dyDescent="0.3">
      <c r="A6640" s="25"/>
      <c r="B6640"/>
      <c r="C6640"/>
      <c r="D6640"/>
      <c r="E6640"/>
      <c r="F6640"/>
      <c r="G6640"/>
      <c r="H6640" s="26"/>
      <c r="I6640" s="26"/>
      <c r="K6640"/>
      <c r="L6640"/>
      <c r="M6640"/>
      <c r="N6640"/>
      <c r="O6640"/>
      <c r="P6640"/>
      <c r="S6640"/>
    </row>
    <row r="6641" spans="1:20" x14ac:dyDescent="0.3">
      <c r="A6641" s="25"/>
      <c r="B6641"/>
      <c r="C6641"/>
      <c r="D6641"/>
      <c r="E6641"/>
      <c r="F6641"/>
      <c r="G6641"/>
      <c r="H6641" s="26"/>
      <c r="I6641" s="26"/>
      <c r="K6641"/>
      <c r="L6641"/>
      <c r="M6641"/>
      <c r="N6641"/>
      <c r="O6641"/>
      <c r="P6641"/>
      <c r="S6641"/>
    </row>
    <row r="6642" spans="1:20" x14ac:dyDescent="0.3">
      <c r="A6642" s="25"/>
      <c r="B6642"/>
      <c r="C6642"/>
      <c r="D6642"/>
      <c r="E6642"/>
      <c r="F6642"/>
      <c r="G6642"/>
      <c r="H6642" s="26"/>
      <c r="I6642" s="26"/>
      <c r="K6642"/>
      <c r="L6642"/>
      <c r="M6642"/>
      <c r="N6642"/>
      <c r="O6642"/>
      <c r="P6642"/>
      <c r="S6642"/>
    </row>
    <row r="6643" spans="1:20" x14ac:dyDescent="0.3">
      <c r="A6643" s="25"/>
      <c r="B6643"/>
      <c r="C6643"/>
      <c r="D6643"/>
      <c r="E6643"/>
      <c r="F6643"/>
      <c r="G6643"/>
      <c r="H6643" s="26"/>
      <c r="I6643" s="26"/>
      <c r="K6643"/>
      <c r="L6643"/>
      <c r="M6643"/>
      <c r="N6643"/>
      <c r="O6643"/>
      <c r="P6643"/>
      <c r="S6643"/>
    </row>
    <row r="6644" spans="1:20" x14ac:dyDescent="0.3">
      <c r="A6644" s="25"/>
      <c r="B6644"/>
      <c r="C6644"/>
      <c r="D6644"/>
      <c r="E6644"/>
      <c r="F6644"/>
      <c r="G6644"/>
      <c r="H6644" s="26"/>
      <c r="I6644" s="26"/>
      <c r="K6644"/>
      <c r="L6644"/>
      <c r="M6644"/>
      <c r="N6644"/>
      <c r="O6644"/>
      <c r="P6644"/>
      <c r="S6644"/>
    </row>
    <row r="6645" spans="1:20" x14ac:dyDescent="0.3">
      <c r="A6645" s="25"/>
      <c r="B6645"/>
      <c r="C6645"/>
      <c r="D6645"/>
      <c r="E6645"/>
      <c r="F6645"/>
      <c r="G6645"/>
      <c r="H6645" s="26"/>
      <c r="I6645" s="26"/>
      <c r="K6645"/>
      <c r="L6645"/>
      <c r="M6645"/>
      <c r="N6645"/>
      <c r="O6645"/>
      <c r="P6645"/>
      <c r="S6645"/>
      <c r="T6645" s="7"/>
    </row>
    <row r="6646" spans="1:20" x14ac:dyDescent="0.3">
      <c r="A6646" s="25"/>
      <c r="B6646"/>
      <c r="C6646"/>
      <c r="D6646"/>
      <c r="E6646"/>
      <c r="F6646"/>
      <c r="G6646"/>
      <c r="H6646" s="14"/>
      <c r="I6646" s="26"/>
      <c r="K6646"/>
      <c r="L6646"/>
      <c r="M6646"/>
      <c r="N6646"/>
      <c r="O6646"/>
      <c r="P6646"/>
      <c r="S6646"/>
    </row>
    <row r="6647" spans="1:20" x14ac:dyDescent="0.3">
      <c r="A6647" s="25"/>
      <c r="B6647"/>
      <c r="C6647"/>
      <c r="D6647"/>
      <c r="E6647"/>
      <c r="F6647"/>
      <c r="G6647"/>
      <c r="H6647" s="14"/>
      <c r="I6647" s="26"/>
      <c r="K6647"/>
      <c r="L6647"/>
      <c r="M6647"/>
      <c r="N6647"/>
      <c r="O6647"/>
      <c r="P6647"/>
      <c r="S6647"/>
    </row>
    <row r="6648" spans="1:20" x14ac:dyDescent="0.3">
      <c r="A6648" s="25"/>
      <c r="B6648"/>
      <c r="C6648"/>
      <c r="D6648"/>
      <c r="E6648"/>
      <c r="F6648"/>
      <c r="G6648"/>
      <c r="H6648" s="14"/>
      <c r="I6648" s="26"/>
      <c r="K6648"/>
      <c r="L6648"/>
      <c r="M6648"/>
      <c r="N6648"/>
      <c r="O6648"/>
      <c r="P6648"/>
      <c r="S6648"/>
    </row>
    <row r="6649" spans="1:20" x14ac:dyDescent="0.3">
      <c r="A6649" s="25"/>
      <c r="B6649"/>
      <c r="C6649"/>
      <c r="D6649"/>
      <c r="E6649"/>
      <c r="F6649"/>
      <c r="G6649"/>
      <c r="H6649" s="14"/>
      <c r="I6649" s="26"/>
      <c r="K6649"/>
      <c r="L6649"/>
      <c r="M6649"/>
      <c r="N6649"/>
      <c r="O6649"/>
      <c r="P6649"/>
      <c r="S6649"/>
    </row>
    <row r="6650" spans="1:20" x14ac:dyDescent="0.3">
      <c r="A6650" s="25"/>
      <c r="B6650"/>
      <c r="C6650"/>
      <c r="D6650"/>
      <c r="E6650"/>
      <c r="F6650"/>
      <c r="G6650"/>
      <c r="H6650" s="14"/>
      <c r="I6650" s="26"/>
      <c r="K6650"/>
      <c r="L6650"/>
      <c r="M6650"/>
      <c r="N6650"/>
      <c r="O6650"/>
      <c r="P6650"/>
      <c r="S6650"/>
    </row>
    <row r="6651" spans="1:20" x14ac:dyDescent="0.3">
      <c r="A6651" s="25"/>
      <c r="B6651"/>
      <c r="C6651"/>
      <c r="D6651"/>
      <c r="E6651"/>
      <c r="F6651"/>
      <c r="G6651"/>
      <c r="H6651" s="14"/>
      <c r="I6651" s="26"/>
      <c r="K6651"/>
      <c r="L6651"/>
      <c r="M6651"/>
      <c r="N6651"/>
      <c r="O6651"/>
      <c r="P6651"/>
      <c r="S6651"/>
    </row>
    <row r="6652" spans="1:20" x14ac:dyDescent="0.3">
      <c r="A6652" s="25"/>
      <c r="B6652"/>
      <c r="C6652"/>
      <c r="D6652"/>
      <c r="E6652"/>
      <c r="F6652"/>
      <c r="G6652"/>
      <c r="H6652" s="14"/>
      <c r="I6652" s="26"/>
      <c r="K6652"/>
      <c r="L6652"/>
      <c r="M6652"/>
      <c r="N6652"/>
      <c r="O6652"/>
      <c r="P6652"/>
      <c r="S6652"/>
    </row>
    <row r="6653" spans="1:20" x14ac:dyDescent="0.3">
      <c r="A6653" s="25"/>
      <c r="B6653"/>
      <c r="C6653"/>
      <c r="D6653"/>
      <c r="E6653"/>
      <c r="F6653"/>
      <c r="G6653"/>
      <c r="H6653" s="14"/>
      <c r="I6653" s="26"/>
      <c r="K6653"/>
      <c r="L6653"/>
      <c r="M6653"/>
      <c r="N6653"/>
      <c r="O6653"/>
      <c r="P6653"/>
      <c r="S6653"/>
    </row>
    <row r="6654" spans="1:20" x14ac:dyDescent="0.3">
      <c r="A6654" s="25"/>
      <c r="B6654"/>
      <c r="C6654"/>
      <c r="D6654"/>
      <c r="E6654"/>
      <c r="F6654"/>
      <c r="G6654"/>
      <c r="H6654" s="14"/>
      <c r="I6654" s="14"/>
      <c r="K6654"/>
      <c r="L6654"/>
      <c r="M6654"/>
      <c r="N6654"/>
      <c r="O6654"/>
      <c r="P6654"/>
      <c r="S6654"/>
    </row>
    <row r="6655" spans="1:20" x14ac:dyDescent="0.3">
      <c r="A6655" s="25"/>
      <c r="B6655"/>
      <c r="C6655"/>
      <c r="D6655"/>
      <c r="E6655"/>
      <c r="F6655"/>
      <c r="G6655"/>
      <c r="H6655" s="14"/>
      <c r="I6655" s="14"/>
      <c r="K6655"/>
      <c r="L6655"/>
      <c r="M6655"/>
      <c r="N6655"/>
      <c r="O6655"/>
      <c r="P6655"/>
      <c r="S6655"/>
    </row>
    <row r="6656" spans="1:20" x14ac:dyDescent="0.3">
      <c r="A6656" s="25"/>
      <c r="B6656"/>
      <c r="C6656"/>
      <c r="D6656"/>
      <c r="E6656"/>
      <c r="F6656"/>
      <c r="G6656"/>
      <c r="H6656" s="14"/>
      <c r="I6656" s="14"/>
      <c r="K6656"/>
      <c r="L6656"/>
      <c r="M6656"/>
      <c r="N6656"/>
      <c r="O6656"/>
      <c r="P6656"/>
      <c r="S6656"/>
    </row>
    <row r="6657" spans="1:19" x14ac:dyDescent="0.3">
      <c r="A6657" s="25"/>
      <c r="B6657"/>
      <c r="C6657"/>
      <c r="D6657"/>
      <c r="E6657"/>
      <c r="F6657"/>
      <c r="G6657"/>
      <c r="H6657" s="14"/>
      <c r="I6657" s="14"/>
      <c r="K6657"/>
      <c r="L6657"/>
      <c r="M6657"/>
      <c r="N6657"/>
      <c r="O6657"/>
      <c r="P6657"/>
      <c r="S6657"/>
    </row>
    <row r="6658" spans="1:19" x14ac:dyDescent="0.3">
      <c r="A6658" s="25"/>
      <c r="B6658"/>
      <c r="C6658"/>
      <c r="D6658"/>
      <c r="E6658"/>
      <c r="F6658"/>
      <c r="G6658"/>
      <c r="H6658" s="14"/>
      <c r="I6658" s="14"/>
      <c r="K6658"/>
      <c r="L6658"/>
      <c r="M6658"/>
      <c r="N6658"/>
      <c r="O6658"/>
      <c r="P6658"/>
      <c r="S6658"/>
    </row>
    <row r="6659" spans="1:19" x14ac:dyDescent="0.3">
      <c r="A6659" s="25"/>
      <c r="B6659"/>
      <c r="C6659"/>
      <c r="D6659"/>
      <c r="E6659"/>
      <c r="F6659"/>
      <c r="G6659"/>
      <c r="H6659" s="14"/>
      <c r="I6659"/>
      <c r="K6659"/>
      <c r="L6659"/>
      <c r="M6659"/>
      <c r="N6659"/>
      <c r="O6659"/>
      <c r="P6659"/>
      <c r="S6659"/>
    </row>
    <row r="6660" spans="1:19" x14ac:dyDescent="0.3">
      <c r="A6660" s="25"/>
      <c r="B6660"/>
      <c r="C6660"/>
      <c r="D6660"/>
      <c r="E6660"/>
      <c r="F6660"/>
      <c r="G6660"/>
      <c r="H6660" s="14"/>
      <c r="I6660" s="14"/>
      <c r="K6660"/>
      <c r="L6660"/>
      <c r="M6660"/>
      <c r="N6660"/>
      <c r="O6660"/>
      <c r="P6660"/>
      <c r="S6660"/>
    </row>
    <row r="6661" spans="1:19" x14ac:dyDescent="0.3">
      <c r="A6661" s="25"/>
      <c r="B6661"/>
      <c r="C6661"/>
      <c r="D6661"/>
      <c r="E6661"/>
      <c r="F6661"/>
      <c r="G6661"/>
      <c r="H6661" s="14"/>
      <c r="I6661" s="14"/>
      <c r="K6661"/>
      <c r="L6661"/>
      <c r="M6661"/>
      <c r="N6661"/>
      <c r="O6661"/>
      <c r="P6661"/>
      <c r="S6661"/>
    </row>
    <row r="6662" spans="1:19" x14ac:dyDescent="0.3">
      <c r="A6662" s="25"/>
      <c r="B6662"/>
      <c r="C6662"/>
      <c r="D6662"/>
      <c r="E6662"/>
      <c r="F6662"/>
      <c r="G6662"/>
      <c r="H6662" s="14"/>
      <c r="I6662" s="14"/>
      <c r="K6662"/>
      <c r="L6662"/>
      <c r="M6662"/>
      <c r="N6662"/>
      <c r="O6662"/>
      <c r="P6662"/>
      <c r="S6662"/>
    </row>
    <row r="6663" spans="1:19" x14ac:dyDescent="0.3">
      <c r="A6663" s="25"/>
      <c r="B6663"/>
      <c r="C6663"/>
      <c r="D6663"/>
      <c r="E6663"/>
      <c r="F6663"/>
      <c r="G6663"/>
      <c r="H6663" s="14"/>
      <c r="I6663" s="14"/>
      <c r="K6663"/>
      <c r="L6663"/>
      <c r="M6663"/>
      <c r="N6663"/>
      <c r="O6663"/>
      <c r="P6663"/>
      <c r="S6663"/>
    </row>
    <row r="6664" spans="1:19" x14ac:dyDescent="0.3">
      <c r="A6664" s="25"/>
      <c r="B6664"/>
      <c r="C6664"/>
      <c r="D6664"/>
      <c r="E6664"/>
      <c r="F6664"/>
      <c r="G6664"/>
      <c r="H6664" s="14"/>
      <c r="I6664" s="14"/>
      <c r="K6664"/>
      <c r="L6664"/>
      <c r="M6664"/>
      <c r="N6664"/>
      <c r="O6664"/>
      <c r="P6664"/>
      <c r="S6664"/>
    </row>
    <row r="6665" spans="1:19" x14ac:dyDescent="0.3">
      <c r="A6665" s="25"/>
      <c r="B6665"/>
      <c r="C6665"/>
      <c r="D6665"/>
      <c r="E6665"/>
      <c r="F6665"/>
      <c r="G6665"/>
      <c r="H6665" s="14"/>
      <c r="I6665" s="14"/>
      <c r="K6665"/>
      <c r="L6665"/>
      <c r="M6665"/>
      <c r="N6665"/>
      <c r="O6665"/>
      <c r="P6665"/>
      <c r="S6665"/>
    </row>
    <row r="6666" spans="1:19" x14ac:dyDescent="0.3">
      <c r="A6666" s="25"/>
      <c r="B6666"/>
      <c r="C6666"/>
      <c r="D6666"/>
      <c r="E6666"/>
      <c r="F6666"/>
      <c r="G6666"/>
      <c r="H6666" s="14"/>
      <c r="I6666" s="14"/>
      <c r="K6666"/>
      <c r="L6666"/>
      <c r="M6666"/>
      <c r="N6666"/>
      <c r="O6666"/>
      <c r="P6666"/>
      <c r="S6666"/>
    </row>
    <row r="6667" spans="1:19" x14ac:dyDescent="0.3">
      <c r="A6667" s="25"/>
      <c r="B6667"/>
      <c r="C6667"/>
      <c r="D6667"/>
      <c r="E6667"/>
      <c r="F6667"/>
      <c r="G6667"/>
      <c r="H6667" s="14"/>
      <c r="I6667" s="14"/>
      <c r="K6667"/>
      <c r="L6667"/>
      <c r="M6667"/>
      <c r="N6667"/>
      <c r="O6667"/>
      <c r="P6667"/>
      <c r="S6667"/>
    </row>
    <row r="6668" spans="1:19" x14ac:dyDescent="0.3">
      <c r="A6668" s="25"/>
      <c r="B6668"/>
      <c r="C6668"/>
      <c r="D6668"/>
      <c r="E6668"/>
      <c r="F6668"/>
      <c r="G6668"/>
      <c r="H6668" s="14"/>
      <c r="I6668" s="14"/>
      <c r="K6668"/>
      <c r="L6668"/>
      <c r="M6668"/>
      <c r="N6668"/>
      <c r="O6668"/>
      <c r="P6668"/>
      <c r="S6668"/>
    </row>
    <row r="6669" spans="1:19" x14ac:dyDescent="0.3">
      <c r="A6669" s="25"/>
      <c r="B6669"/>
      <c r="C6669"/>
      <c r="D6669"/>
      <c r="E6669"/>
      <c r="F6669"/>
      <c r="G6669"/>
      <c r="H6669" s="14"/>
      <c r="I6669" s="14"/>
      <c r="K6669"/>
      <c r="L6669"/>
      <c r="M6669"/>
      <c r="N6669"/>
      <c r="O6669"/>
      <c r="P6669"/>
      <c r="S6669"/>
    </row>
    <row r="6670" spans="1:19" x14ac:dyDescent="0.3">
      <c r="A6670" s="25"/>
      <c r="B6670"/>
      <c r="C6670"/>
      <c r="D6670"/>
      <c r="E6670"/>
      <c r="F6670"/>
      <c r="G6670"/>
      <c r="H6670" s="26"/>
      <c r="I6670" s="26"/>
      <c r="K6670"/>
      <c r="L6670"/>
      <c r="M6670"/>
      <c r="N6670"/>
      <c r="O6670"/>
      <c r="P6670"/>
      <c r="S6670"/>
    </row>
    <row r="6671" spans="1:19" x14ac:dyDescent="0.3">
      <c r="A6671" s="25"/>
      <c r="B6671"/>
      <c r="C6671"/>
      <c r="D6671"/>
      <c r="E6671"/>
      <c r="F6671"/>
      <c r="G6671"/>
      <c r="H6671" s="26"/>
      <c r="I6671" s="26"/>
      <c r="K6671"/>
      <c r="L6671"/>
      <c r="M6671"/>
      <c r="N6671"/>
      <c r="O6671"/>
      <c r="P6671"/>
      <c r="S6671"/>
    </row>
    <row r="6672" spans="1:19" x14ac:dyDescent="0.3">
      <c r="A6672" s="25"/>
      <c r="B6672"/>
      <c r="C6672"/>
      <c r="D6672"/>
      <c r="E6672"/>
      <c r="F6672"/>
      <c r="G6672"/>
      <c r="H6672" s="26"/>
      <c r="I6672" s="26"/>
      <c r="K6672"/>
      <c r="L6672"/>
      <c r="M6672"/>
      <c r="N6672"/>
      <c r="O6672"/>
      <c r="P6672"/>
      <c r="S6672"/>
    </row>
    <row r="6673" spans="1:19" x14ac:dyDescent="0.3">
      <c r="A6673" s="25"/>
      <c r="B6673"/>
      <c r="C6673"/>
      <c r="D6673"/>
      <c r="E6673"/>
      <c r="F6673"/>
      <c r="G6673"/>
      <c r="H6673" s="26"/>
      <c r="I6673" s="26"/>
      <c r="K6673"/>
      <c r="L6673"/>
      <c r="M6673"/>
      <c r="N6673"/>
      <c r="O6673"/>
      <c r="P6673"/>
      <c r="S6673"/>
    </row>
    <row r="6674" spans="1:19" x14ac:dyDescent="0.3">
      <c r="A6674" s="25"/>
      <c r="B6674"/>
      <c r="C6674"/>
      <c r="D6674"/>
      <c r="E6674"/>
      <c r="F6674"/>
      <c r="G6674"/>
      <c r="H6674" s="26"/>
      <c r="I6674" s="26"/>
      <c r="K6674"/>
      <c r="L6674"/>
      <c r="M6674"/>
      <c r="N6674"/>
      <c r="O6674"/>
      <c r="P6674"/>
      <c r="S6674"/>
    </row>
    <row r="6675" spans="1:19" x14ac:dyDescent="0.3">
      <c r="A6675" s="25"/>
      <c r="B6675"/>
      <c r="C6675"/>
      <c r="D6675"/>
      <c r="E6675"/>
      <c r="F6675"/>
      <c r="G6675"/>
      <c r="H6675" s="26"/>
      <c r="I6675" s="26"/>
      <c r="K6675"/>
      <c r="L6675"/>
      <c r="M6675"/>
      <c r="N6675"/>
      <c r="O6675"/>
      <c r="P6675"/>
      <c r="S6675"/>
    </row>
    <row r="6676" spans="1:19" x14ac:dyDescent="0.3">
      <c r="A6676" s="25"/>
      <c r="B6676"/>
      <c r="C6676"/>
      <c r="D6676"/>
      <c r="E6676"/>
      <c r="F6676"/>
      <c r="G6676"/>
      <c r="H6676" s="26"/>
      <c r="I6676" s="26"/>
      <c r="K6676"/>
      <c r="L6676"/>
      <c r="M6676"/>
      <c r="N6676"/>
      <c r="O6676"/>
      <c r="P6676"/>
      <c r="S6676"/>
    </row>
    <row r="6677" spans="1:19" x14ac:dyDescent="0.3">
      <c r="A6677" s="25"/>
      <c r="B6677"/>
      <c r="C6677"/>
      <c r="D6677"/>
      <c r="E6677"/>
      <c r="F6677"/>
      <c r="G6677"/>
      <c r="H6677" s="26"/>
      <c r="I6677" s="26"/>
      <c r="K6677"/>
      <c r="L6677"/>
      <c r="M6677"/>
      <c r="N6677"/>
      <c r="O6677"/>
      <c r="P6677"/>
      <c r="S6677"/>
    </row>
    <row r="6678" spans="1:19" x14ac:dyDescent="0.3">
      <c r="A6678" s="25"/>
      <c r="B6678"/>
      <c r="C6678"/>
      <c r="D6678"/>
      <c r="E6678"/>
      <c r="F6678"/>
      <c r="G6678"/>
      <c r="H6678" s="14"/>
      <c r="I6678" s="14"/>
      <c r="K6678"/>
      <c r="L6678"/>
      <c r="M6678"/>
      <c r="N6678"/>
      <c r="O6678"/>
      <c r="P6678"/>
      <c r="S6678"/>
    </row>
    <row r="6679" spans="1:19" x14ac:dyDescent="0.3">
      <c r="A6679" s="25"/>
      <c r="B6679"/>
      <c r="C6679"/>
      <c r="D6679"/>
      <c r="E6679"/>
      <c r="F6679"/>
      <c r="G6679"/>
      <c r="H6679" s="14"/>
      <c r="I6679" s="14"/>
      <c r="K6679"/>
      <c r="L6679"/>
      <c r="M6679"/>
      <c r="N6679"/>
      <c r="O6679"/>
      <c r="P6679"/>
      <c r="S6679"/>
    </row>
    <row r="6680" spans="1:19" x14ac:dyDescent="0.3">
      <c r="A6680" s="25"/>
      <c r="B6680"/>
      <c r="C6680"/>
      <c r="D6680"/>
      <c r="E6680"/>
      <c r="F6680"/>
      <c r="G6680"/>
      <c r="H6680" s="14"/>
      <c r="I6680" s="14"/>
      <c r="K6680"/>
      <c r="L6680"/>
      <c r="M6680"/>
      <c r="N6680"/>
      <c r="O6680"/>
      <c r="P6680"/>
      <c r="S6680"/>
    </row>
    <row r="6681" spans="1:19" x14ac:dyDescent="0.3">
      <c r="A6681" s="25"/>
      <c r="B6681"/>
      <c r="C6681"/>
      <c r="D6681"/>
      <c r="E6681"/>
      <c r="F6681"/>
      <c r="G6681"/>
      <c r="H6681" s="14"/>
      <c r="I6681" s="14"/>
      <c r="K6681"/>
      <c r="L6681"/>
      <c r="M6681"/>
      <c r="N6681"/>
      <c r="O6681"/>
      <c r="P6681"/>
      <c r="S6681"/>
    </row>
    <row r="6682" spans="1:19" x14ac:dyDescent="0.3">
      <c r="A6682" s="25"/>
      <c r="B6682"/>
      <c r="C6682"/>
      <c r="D6682"/>
      <c r="E6682"/>
      <c r="F6682"/>
      <c r="G6682"/>
      <c r="H6682"/>
      <c r="I6682"/>
      <c r="K6682"/>
      <c r="L6682"/>
      <c r="M6682"/>
      <c r="N6682"/>
      <c r="O6682"/>
      <c r="P6682"/>
      <c r="S6682"/>
    </row>
    <row r="6683" spans="1:19" x14ac:dyDescent="0.3">
      <c r="A6683" s="25"/>
      <c r="B6683"/>
      <c r="C6683"/>
      <c r="D6683"/>
      <c r="E6683"/>
      <c r="F6683"/>
      <c r="G6683"/>
      <c r="H6683"/>
      <c r="I6683"/>
      <c r="K6683"/>
      <c r="L6683"/>
      <c r="M6683"/>
      <c r="N6683"/>
      <c r="O6683"/>
      <c r="P6683"/>
      <c r="S6683"/>
    </row>
    <row r="6684" spans="1:19" x14ac:dyDescent="0.3">
      <c r="A6684" s="25"/>
      <c r="B6684"/>
      <c r="C6684"/>
      <c r="D6684"/>
      <c r="E6684"/>
      <c r="F6684"/>
      <c r="G6684"/>
      <c r="H6684"/>
      <c r="I6684"/>
      <c r="K6684"/>
      <c r="L6684"/>
      <c r="M6684"/>
      <c r="N6684"/>
      <c r="O6684"/>
      <c r="P6684"/>
      <c r="S6684"/>
    </row>
    <row r="6685" spans="1:19" x14ac:dyDescent="0.3">
      <c r="A6685" s="25"/>
      <c r="B6685"/>
      <c r="C6685"/>
      <c r="D6685"/>
      <c r="E6685"/>
      <c r="F6685"/>
      <c r="G6685"/>
      <c r="H6685"/>
      <c r="I6685"/>
      <c r="K6685"/>
      <c r="L6685"/>
      <c r="M6685"/>
      <c r="N6685"/>
      <c r="O6685"/>
      <c r="P6685"/>
      <c r="S6685"/>
    </row>
    <row r="6686" spans="1:19" x14ac:dyDescent="0.3">
      <c r="A6686" s="25"/>
      <c r="B6686"/>
      <c r="C6686"/>
      <c r="D6686"/>
      <c r="E6686"/>
      <c r="F6686"/>
      <c r="G6686"/>
      <c r="H6686" s="14"/>
      <c r="I6686" s="14"/>
      <c r="K6686"/>
      <c r="L6686"/>
      <c r="M6686"/>
      <c r="N6686"/>
      <c r="O6686"/>
      <c r="P6686"/>
      <c r="S6686"/>
    </row>
    <row r="6687" spans="1:19" x14ac:dyDescent="0.3">
      <c r="A6687" s="25"/>
      <c r="B6687"/>
      <c r="C6687"/>
      <c r="D6687"/>
      <c r="E6687"/>
      <c r="F6687"/>
      <c r="G6687"/>
      <c r="H6687" s="14"/>
      <c r="I6687" s="14"/>
      <c r="K6687"/>
      <c r="L6687"/>
      <c r="M6687"/>
      <c r="N6687"/>
      <c r="O6687"/>
      <c r="P6687"/>
      <c r="S6687"/>
    </row>
    <row r="6688" spans="1:19" x14ac:dyDescent="0.3">
      <c r="A6688" s="25"/>
      <c r="B6688"/>
      <c r="C6688"/>
      <c r="D6688"/>
      <c r="E6688"/>
      <c r="F6688"/>
      <c r="G6688"/>
      <c r="H6688"/>
      <c r="I6688"/>
      <c r="K6688"/>
      <c r="L6688"/>
      <c r="M6688"/>
      <c r="N6688"/>
      <c r="O6688"/>
      <c r="P6688"/>
      <c r="S6688"/>
    </row>
    <row r="6689" spans="1:20" x14ac:dyDescent="0.3">
      <c r="A6689" s="25"/>
      <c r="B6689"/>
      <c r="C6689"/>
      <c r="D6689"/>
      <c r="E6689"/>
      <c r="F6689"/>
      <c r="G6689"/>
      <c r="H6689"/>
      <c r="I6689"/>
      <c r="K6689"/>
      <c r="L6689"/>
      <c r="M6689"/>
      <c r="N6689"/>
      <c r="O6689"/>
      <c r="P6689"/>
      <c r="S6689"/>
    </row>
    <row r="6690" spans="1:20" x14ac:dyDescent="0.3">
      <c r="A6690" s="25"/>
      <c r="B6690"/>
      <c r="C6690"/>
      <c r="D6690"/>
      <c r="E6690"/>
      <c r="F6690"/>
      <c r="G6690"/>
      <c r="H6690" s="26"/>
      <c r="I6690" s="26"/>
      <c r="K6690"/>
      <c r="L6690"/>
      <c r="M6690"/>
      <c r="N6690"/>
      <c r="O6690"/>
      <c r="P6690"/>
      <c r="S6690"/>
    </row>
    <row r="6691" spans="1:20" x14ac:dyDescent="0.3">
      <c r="A6691" s="25"/>
      <c r="B6691"/>
      <c r="C6691"/>
      <c r="D6691"/>
      <c r="E6691"/>
      <c r="F6691"/>
      <c r="G6691"/>
      <c r="H6691" s="26"/>
      <c r="I6691" s="26"/>
      <c r="K6691"/>
      <c r="L6691"/>
      <c r="M6691"/>
      <c r="N6691"/>
      <c r="O6691"/>
      <c r="P6691"/>
      <c r="S6691"/>
    </row>
    <row r="6692" spans="1:20" x14ac:dyDescent="0.3">
      <c r="A6692" s="25"/>
      <c r="B6692"/>
      <c r="C6692"/>
      <c r="D6692"/>
      <c r="E6692"/>
      <c r="F6692"/>
      <c r="G6692"/>
      <c r="H6692" s="26"/>
      <c r="I6692" s="26"/>
      <c r="K6692"/>
      <c r="L6692"/>
      <c r="M6692"/>
      <c r="N6692"/>
      <c r="O6692"/>
      <c r="P6692"/>
      <c r="S6692"/>
      <c r="T6692" s="7"/>
    </row>
    <row r="6693" spans="1:20" x14ac:dyDescent="0.3">
      <c r="A6693" s="25"/>
      <c r="B6693"/>
      <c r="C6693"/>
      <c r="D6693"/>
      <c r="E6693"/>
      <c r="F6693"/>
      <c r="G6693"/>
      <c r="H6693" s="26"/>
      <c r="I6693" s="26"/>
      <c r="K6693"/>
      <c r="L6693"/>
      <c r="M6693"/>
      <c r="N6693"/>
      <c r="O6693"/>
      <c r="P6693"/>
      <c r="S6693"/>
    </row>
    <row r="6694" spans="1:20" x14ac:dyDescent="0.3">
      <c r="A6694" s="25"/>
      <c r="B6694"/>
      <c r="C6694"/>
      <c r="D6694"/>
      <c r="E6694"/>
      <c r="F6694"/>
      <c r="G6694"/>
      <c r="H6694" s="14"/>
      <c r="I6694" s="26"/>
      <c r="K6694"/>
      <c r="L6694"/>
      <c r="M6694"/>
      <c r="N6694"/>
      <c r="O6694"/>
      <c r="P6694"/>
      <c r="S6694"/>
    </row>
    <row r="6695" spans="1:20" x14ac:dyDescent="0.3">
      <c r="A6695" s="25"/>
      <c r="B6695"/>
      <c r="C6695"/>
      <c r="D6695"/>
      <c r="E6695"/>
      <c r="F6695"/>
      <c r="G6695"/>
      <c r="H6695" s="14"/>
      <c r="I6695" s="26"/>
      <c r="K6695"/>
      <c r="L6695"/>
      <c r="M6695"/>
      <c r="N6695"/>
      <c r="O6695"/>
      <c r="P6695"/>
      <c r="S6695"/>
    </row>
    <row r="6696" spans="1:20" x14ac:dyDescent="0.3">
      <c r="A6696" s="25"/>
      <c r="B6696"/>
      <c r="C6696"/>
      <c r="D6696"/>
      <c r="E6696"/>
      <c r="F6696"/>
      <c r="G6696"/>
      <c r="H6696" s="14"/>
      <c r="I6696" s="26"/>
      <c r="K6696"/>
      <c r="L6696"/>
      <c r="M6696"/>
      <c r="N6696"/>
      <c r="O6696"/>
      <c r="P6696"/>
      <c r="S6696"/>
    </row>
    <row r="6697" spans="1:20" x14ac:dyDescent="0.3">
      <c r="A6697" s="25"/>
      <c r="B6697"/>
      <c r="C6697"/>
      <c r="D6697"/>
      <c r="E6697"/>
      <c r="F6697"/>
      <c r="G6697"/>
      <c r="H6697" s="14"/>
      <c r="I6697" s="26"/>
      <c r="K6697"/>
      <c r="L6697"/>
      <c r="M6697"/>
      <c r="N6697"/>
      <c r="O6697"/>
      <c r="P6697"/>
      <c r="S6697"/>
    </row>
    <row r="6698" spans="1:20" x14ac:dyDescent="0.3">
      <c r="A6698" s="25"/>
      <c r="B6698"/>
      <c r="C6698"/>
      <c r="D6698"/>
      <c r="E6698"/>
      <c r="F6698"/>
      <c r="G6698"/>
      <c r="H6698" s="26"/>
      <c r="I6698" s="26"/>
      <c r="K6698"/>
      <c r="L6698"/>
      <c r="M6698"/>
      <c r="N6698"/>
      <c r="O6698"/>
      <c r="P6698"/>
      <c r="S6698"/>
    </row>
    <row r="6699" spans="1:20" x14ac:dyDescent="0.3">
      <c r="A6699" s="25"/>
      <c r="B6699"/>
      <c r="C6699"/>
      <c r="D6699"/>
      <c r="E6699"/>
      <c r="F6699"/>
      <c r="G6699"/>
      <c r="H6699" s="26"/>
      <c r="I6699" s="26"/>
      <c r="K6699"/>
      <c r="L6699"/>
      <c r="M6699"/>
      <c r="N6699"/>
      <c r="O6699"/>
      <c r="P6699"/>
      <c r="S6699"/>
      <c r="T6699" s="7"/>
    </row>
    <row r="6700" spans="1:20" x14ac:dyDescent="0.3">
      <c r="A6700" s="25"/>
      <c r="B6700"/>
      <c r="C6700"/>
      <c r="D6700"/>
      <c r="E6700"/>
      <c r="F6700"/>
      <c r="G6700"/>
      <c r="H6700" s="26"/>
      <c r="I6700" s="26"/>
      <c r="K6700"/>
      <c r="L6700"/>
      <c r="M6700"/>
      <c r="N6700"/>
      <c r="O6700"/>
      <c r="P6700"/>
      <c r="S6700"/>
      <c r="T6700" s="7"/>
    </row>
    <row r="6701" spans="1:20" x14ac:dyDescent="0.3">
      <c r="A6701" s="25"/>
      <c r="B6701"/>
      <c r="C6701"/>
      <c r="D6701"/>
      <c r="E6701"/>
      <c r="F6701"/>
      <c r="G6701"/>
      <c r="H6701" s="26"/>
      <c r="I6701" s="26"/>
      <c r="K6701"/>
      <c r="L6701"/>
      <c r="M6701"/>
      <c r="N6701"/>
      <c r="O6701"/>
      <c r="P6701"/>
      <c r="S6701"/>
    </row>
    <row r="6702" spans="1:20" x14ac:dyDescent="0.3">
      <c r="A6702" s="25"/>
      <c r="B6702"/>
      <c r="C6702"/>
      <c r="D6702"/>
      <c r="E6702"/>
      <c r="F6702"/>
      <c r="G6702"/>
      <c r="H6702" s="14"/>
      <c r="I6702" s="14"/>
      <c r="K6702"/>
      <c r="L6702"/>
      <c r="M6702"/>
      <c r="N6702"/>
      <c r="O6702"/>
      <c r="P6702"/>
      <c r="S6702"/>
    </row>
    <row r="6703" spans="1:20" x14ac:dyDescent="0.3">
      <c r="A6703" s="25"/>
      <c r="B6703"/>
      <c r="C6703"/>
      <c r="D6703"/>
      <c r="E6703"/>
      <c r="F6703"/>
      <c r="G6703"/>
      <c r="H6703"/>
      <c r="I6703" s="14"/>
      <c r="K6703"/>
      <c r="L6703"/>
      <c r="M6703"/>
      <c r="N6703"/>
      <c r="O6703"/>
      <c r="P6703"/>
      <c r="S6703"/>
    </row>
    <row r="6704" spans="1:20" x14ac:dyDescent="0.3">
      <c r="A6704" s="25"/>
      <c r="B6704"/>
      <c r="C6704"/>
      <c r="D6704"/>
      <c r="E6704"/>
      <c r="F6704"/>
      <c r="G6704"/>
      <c r="H6704" s="14"/>
      <c r="I6704" s="14"/>
      <c r="K6704"/>
      <c r="L6704"/>
      <c r="M6704"/>
      <c r="N6704"/>
      <c r="O6704"/>
      <c r="P6704"/>
      <c r="S6704"/>
    </row>
    <row r="6705" spans="1:20" x14ac:dyDescent="0.3">
      <c r="A6705" s="25"/>
      <c r="B6705"/>
      <c r="C6705"/>
      <c r="D6705"/>
      <c r="E6705"/>
      <c r="F6705"/>
      <c r="G6705"/>
      <c r="H6705" s="14"/>
      <c r="I6705" s="14"/>
      <c r="K6705"/>
      <c r="L6705"/>
      <c r="M6705"/>
      <c r="N6705"/>
      <c r="O6705"/>
      <c r="P6705"/>
      <c r="S6705"/>
      <c r="T6705" s="7"/>
    </row>
    <row r="6706" spans="1:20" x14ac:dyDescent="0.3">
      <c r="A6706" s="25"/>
      <c r="B6706"/>
      <c r="C6706"/>
      <c r="D6706"/>
      <c r="E6706"/>
      <c r="F6706"/>
      <c r="G6706"/>
      <c r="H6706" s="26"/>
      <c r="I6706" s="26"/>
      <c r="K6706"/>
      <c r="L6706"/>
      <c r="M6706"/>
      <c r="N6706"/>
      <c r="O6706"/>
      <c r="P6706"/>
      <c r="S6706"/>
    </row>
    <row r="6707" spans="1:20" x14ac:dyDescent="0.3">
      <c r="A6707" s="25"/>
      <c r="B6707"/>
      <c r="C6707"/>
      <c r="D6707"/>
      <c r="E6707"/>
      <c r="F6707"/>
      <c r="G6707"/>
      <c r="H6707" s="26"/>
      <c r="I6707" s="26"/>
      <c r="K6707"/>
      <c r="L6707"/>
      <c r="M6707"/>
      <c r="N6707"/>
      <c r="O6707"/>
      <c r="P6707"/>
      <c r="S6707"/>
    </row>
    <row r="6708" spans="1:20" x14ac:dyDescent="0.3">
      <c r="A6708" s="25"/>
      <c r="B6708"/>
      <c r="C6708"/>
      <c r="D6708"/>
      <c r="E6708"/>
      <c r="F6708"/>
      <c r="G6708"/>
      <c r="H6708" s="26"/>
      <c r="I6708" s="26"/>
      <c r="K6708"/>
      <c r="L6708"/>
      <c r="M6708"/>
      <c r="N6708"/>
      <c r="O6708"/>
      <c r="P6708"/>
      <c r="S6708"/>
    </row>
    <row r="6709" spans="1:20" x14ac:dyDescent="0.3">
      <c r="A6709" s="25"/>
      <c r="B6709"/>
      <c r="C6709"/>
      <c r="D6709"/>
      <c r="E6709"/>
      <c r="F6709"/>
      <c r="G6709"/>
      <c r="H6709" s="26"/>
      <c r="I6709" s="26"/>
      <c r="K6709"/>
      <c r="L6709"/>
      <c r="M6709"/>
      <c r="N6709"/>
      <c r="O6709"/>
      <c r="P6709"/>
      <c r="S6709"/>
    </row>
    <row r="6710" spans="1:20" x14ac:dyDescent="0.3">
      <c r="A6710" s="25"/>
      <c r="B6710"/>
      <c r="C6710"/>
      <c r="D6710"/>
      <c r="E6710"/>
      <c r="F6710"/>
      <c r="G6710"/>
      <c r="H6710" s="26"/>
      <c r="I6710" s="26"/>
      <c r="K6710"/>
      <c r="L6710"/>
      <c r="M6710"/>
      <c r="N6710"/>
      <c r="O6710"/>
      <c r="P6710"/>
      <c r="S6710"/>
    </row>
    <row r="6711" spans="1:20" x14ac:dyDescent="0.3">
      <c r="A6711" s="25"/>
      <c r="B6711"/>
      <c r="C6711"/>
      <c r="D6711"/>
      <c r="E6711"/>
      <c r="F6711"/>
      <c r="G6711"/>
      <c r="H6711" s="26"/>
      <c r="I6711" s="26"/>
      <c r="K6711"/>
      <c r="L6711"/>
      <c r="M6711"/>
      <c r="N6711"/>
      <c r="O6711"/>
      <c r="P6711"/>
      <c r="S6711"/>
    </row>
    <row r="6712" spans="1:20" x14ac:dyDescent="0.3">
      <c r="A6712" s="25"/>
      <c r="B6712"/>
      <c r="C6712"/>
      <c r="D6712"/>
      <c r="E6712"/>
      <c r="F6712"/>
      <c r="G6712"/>
      <c r="H6712" s="26"/>
      <c r="I6712" s="26"/>
      <c r="K6712"/>
      <c r="L6712"/>
      <c r="M6712"/>
      <c r="N6712"/>
      <c r="O6712"/>
      <c r="P6712"/>
      <c r="S6712"/>
    </row>
    <row r="6713" spans="1:20" x14ac:dyDescent="0.3">
      <c r="A6713" s="25"/>
      <c r="B6713"/>
      <c r="C6713"/>
      <c r="D6713"/>
      <c r="E6713"/>
      <c r="F6713"/>
      <c r="G6713"/>
      <c r="H6713" s="26"/>
      <c r="I6713" s="26"/>
      <c r="K6713"/>
      <c r="L6713"/>
      <c r="M6713"/>
      <c r="N6713"/>
      <c r="O6713"/>
      <c r="P6713"/>
      <c r="S6713"/>
      <c r="T6713" s="7"/>
    </row>
    <row r="6714" spans="1:20" x14ac:dyDescent="0.3">
      <c r="A6714" s="25"/>
      <c r="B6714"/>
      <c r="C6714"/>
      <c r="D6714"/>
      <c r="E6714"/>
      <c r="F6714"/>
      <c r="G6714"/>
      <c r="H6714" s="26"/>
      <c r="I6714" s="26"/>
      <c r="K6714"/>
      <c r="L6714"/>
      <c r="M6714"/>
      <c r="N6714"/>
      <c r="O6714"/>
      <c r="P6714"/>
      <c r="S6714"/>
    </row>
    <row r="6715" spans="1:20" x14ac:dyDescent="0.3">
      <c r="A6715" s="25"/>
      <c r="B6715"/>
      <c r="C6715"/>
      <c r="D6715"/>
      <c r="E6715"/>
      <c r="F6715"/>
      <c r="G6715"/>
      <c r="H6715" s="26"/>
      <c r="I6715" s="26"/>
      <c r="K6715"/>
      <c r="L6715"/>
      <c r="M6715"/>
      <c r="N6715"/>
      <c r="O6715"/>
      <c r="P6715"/>
      <c r="S6715"/>
    </row>
    <row r="6716" spans="1:20" x14ac:dyDescent="0.3">
      <c r="A6716" s="25"/>
      <c r="B6716"/>
      <c r="C6716"/>
      <c r="D6716"/>
      <c r="E6716"/>
      <c r="F6716"/>
      <c r="G6716"/>
      <c r="H6716" s="14"/>
      <c r="I6716" s="14"/>
      <c r="K6716"/>
      <c r="L6716"/>
      <c r="M6716"/>
      <c r="N6716"/>
      <c r="O6716"/>
      <c r="P6716"/>
      <c r="S6716"/>
    </row>
    <row r="6717" spans="1:20" x14ac:dyDescent="0.3">
      <c r="A6717" s="25"/>
      <c r="B6717"/>
      <c r="C6717"/>
      <c r="D6717"/>
      <c r="E6717"/>
      <c r="F6717"/>
      <c r="G6717"/>
      <c r="H6717" s="14"/>
      <c r="I6717" s="14"/>
      <c r="K6717"/>
      <c r="L6717"/>
      <c r="M6717"/>
      <c r="N6717"/>
      <c r="O6717"/>
      <c r="P6717"/>
      <c r="S6717"/>
    </row>
    <row r="6718" spans="1:20" x14ac:dyDescent="0.3">
      <c r="A6718" s="25"/>
      <c r="B6718"/>
      <c r="C6718"/>
      <c r="D6718"/>
      <c r="E6718"/>
      <c r="F6718"/>
      <c r="G6718"/>
      <c r="H6718" s="14"/>
      <c r="I6718" s="14"/>
      <c r="K6718"/>
      <c r="L6718"/>
      <c r="M6718"/>
      <c r="N6718"/>
      <c r="O6718"/>
      <c r="P6718"/>
      <c r="S6718"/>
    </row>
    <row r="6719" spans="1:20" x14ac:dyDescent="0.3">
      <c r="A6719" s="25"/>
      <c r="B6719"/>
      <c r="C6719"/>
      <c r="D6719"/>
      <c r="E6719"/>
      <c r="F6719"/>
      <c r="G6719"/>
      <c r="H6719" s="26"/>
      <c r="I6719" s="26"/>
      <c r="K6719"/>
      <c r="L6719"/>
      <c r="M6719"/>
      <c r="N6719"/>
      <c r="O6719"/>
      <c r="P6719"/>
      <c r="S6719"/>
    </row>
    <row r="6720" spans="1:20" x14ac:dyDescent="0.3">
      <c r="A6720" s="25"/>
      <c r="B6720"/>
      <c r="C6720"/>
      <c r="D6720"/>
      <c r="E6720"/>
      <c r="F6720"/>
      <c r="G6720"/>
      <c r="H6720" s="26"/>
      <c r="I6720" s="26"/>
      <c r="K6720"/>
      <c r="L6720"/>
      <c r="M6720"/>
      <c r="N6720"/>
      <c r="O6720"/>
      <c r="P6720"/>
      <c r="S6720"/>
    </row>
    <row r="6721" spans="1:19" x14ac:dyDescent="0.3">
      <c r="A6721" s="25"/>
      <c r="B6721"/>
      <c r="C6721"/>
      <c r="D6721"/>
      <c r="E6721"/>
      <c r="F6721"/>
      <c r="G6721"/>
      <c r="H6721" s="26"/>
      <c r="I6721" s="26"/>
      <c r="K6721"/>
      <c r="L6721"/>
      <c r="M6721"/>
      <c r="N6721"/>
      <c r="O6721"/>
      <c r="P6721"/>
      <c r="S6721"/>
    </row>
    <row r="6722" spans="1:19" x14ac:dyDescent="0.3">
      <c r="A6722" s="25"/>
      <c r="B6722"/>
      <c r="C6722"/>
      <c r="D6722"/>
      <c r="E6722"/>
      <c r="F6722"/>
      <c r="G6722"/>
      <c r="H6722" s="26"/>
      <c r="I6722" s="26"/>
      <c r="K6722"/>
      <c r="L6722"/>
      <c r="M6722"/>
      <c r="N6722"/>
      <c r="O6722"/>
      <c r="P6722"/>
      <c r="S6722"/>
    </row>
    <row r="6723" spans="1:19" x14ac:dyDescent="0.3">
      <c r="A6723" s="25"/>
      <c r="B6723"/>
      <c r="C6723"/>
      <c r="D6723"/>
      <c r="E6723"/>
      <c r="F6723"/>
      <c r="G6723"/>
      <c r="H6723" s="26"/>
      <c r="I6723" s="26"/>
      <c r="K6723"/>
      <c r="L6723"/>
      <c r="M6723"/>
      <c r="N6723"/>
      <c r="O6723"/>
      <c r="P6723"/>
      <c r="S6723"/>
    </row>
    <row r="6724" spans="1:19" x14ac:dyDescent="0.3">
      <c r="A6724" s="25"/>
      <c r="B6724"/>
      <c r="C6724"/>
      <c r="D6724"/>
      <c r="E6724"/>
      <c r="F6724"/>
      <c r="G6724"/>
      <c r="H6724" s="26"/>
      <c r="I6724" s="26"/>
      <c r="K6724"/>
      <c r="L6724"/>
      <c r="M6724"/>
      <c r="N6724"/>
      <c r="O6724"/>
      <c r="P6724"/>
      <c r="S6724"/>
    </row>
    <row r="6725" spans="1:19" x14ac:dyDescent="0.3">
      <c r="A6725" s="25"/>
      <c r="B6725"/>
      <c r="C6725"/>
      <c r="D6725"/>
      <c r="E6725"/>
      <c r="F6725"/>
      <c r="G6725"/>
      <c r="H6725" s="26"/>
      <c r="I6725" s="26"/>
      <c r="K6725"/>
      <c r="L6725"/>
      <c r="M6725"/>
      <c r="N6725"/>
      <c r="O6725"/>
      <c r="P6725"/>
      <c r="S6725"/>
    </row>
    <row r="6726" spans="1:19" x14ac:dyDescent="0.3">
      <c r="A6726" s="25"/>
      <c r="B6726"/>
      <c r="C6726"/>
      <c r="D6726"/>
      <c r="E6726"/>
      <c r="F6726"/>
      <c r="G6726"/>
      <c r="H6726" s="26"/>
      <c r="I6726" s="26"/>
      <c r="K6726"/>
      <c r="L6726"/>
      <c r="M6726"/>
      <c r="N6726"/>
      <c r="O6726"/>
      <c r="P6726"/>
      <c r="S6726"/>
    </row>
    <row r="6727" spans="1:19" x14ac:dyDescent="0.3">
      <c r="A6727" s="25"/>
      <c r="B6727"/>
      <c r="C6727"/>
      <c r="D6727"/>
      <c r="E6727"/>
      <c r="F6727"/>
      <c r="G6727"/>
      <c r="H6727" s="26"/>
      <c r="I6727" s="26"/>
      <c r="K6727"/>
      <c r="L6727"/>
      <c r="M6727"/>
      <c r="N6727"/>
      <c r="O6727"/>
      <c r="P6727"/>
      <c r="S6727"/>
    </row>
    <row r="6728" spans="1:19" x14ac:dyDescent="0.3">
      <c r="A6728" s="25"/>
      <c r="B6728"/>
      <c r="C6728"/>
      <c r="D6728"/>
      <c r="E6728"/>
      <c r="F6728"/>
      <c r="G6728"/>
      <c r="H6728" s="26"/>
      <c r="I6728" s="26"/>
      <c r="K6728"/>
      <c r="L6728"/>
      <c r="M6728"/>
      <c r="N6728"/>
      <c r="O6728"/>
      <c r="P6728"/>
      <c r="S6728"/>
    </row>
    <row r="6729" spans="1:19" x14ac:dyDescent="0.3">
      <c r="A6729" s="25"/>
      <c r="B6729"/>
      <c r="C6729"/>
      <c r="D6729"/>
      <c r="E6729"/>
      <c r="F6729"/>
      <c r="G6729"/>
      <c r="H6729" s="26"/>
      <c r="I6729" s="26"/>
      <c r="K6729"/>
      <c r="L6729"/>
      <c r="M6729"/>
      <c r="N6729"/>
      <c r="O6729"/>
      <c r="P6729"/>
      <c r="S6729"/>
    </row>
    <row r="6730" spans="1:19" x14ac:dyDescent="0.3">
      <c r="A6730" s="25"/>
      <c r="B6730"/>
      <c r="C6730"/>
      <c r="D6730"/>
      <c r="E6730"/>
      <c r="F6730"/>
      <c r="G6730"/>
      <c r="H6730" s="26"/>
      <c r="I6730" s="26"/>
      <c r="K6730"/>
      <c r="L6730"/>
      <c r="M6730"/>
      <c r="N6730"/>
      <c r="O6730"/>
      <c r="P6730"/>
      <c r="S6730"/>
    </row>
    <row r="6731" spans="1:19" x14ac:dyDescent="0.3">
      <c r="A6731" s="25"/>
      <c r="B6731"/>
      <c r="C6731"/>
      <c r="D6731"/>
      <c r="E6731"/>
      <c r="F6731"/>
      <c r="G6731"/>
      <c r="H6731" s="14"/>
      <c r="I6731" s="14"/>
      <c r="K6731"/>
      <c r="L6731"/>
      <c r="M6731"/>
      <c r="N6731"/>
      <c r="O6731"/>
      <c r="P6731"/>
      <c r="S6731"/>
    </row>
    <row r="6732" spans="1:19" x14ac:dyDescent="0.3">
      <c r="A6732" s="25"/>
      <c r="B6732"/>
      <c r="C6732"/>
      <c r="D6732"/>
      <c r="E6732"/>
      <c r="F6732"/>
      <c r="G6732"/>
      <c r="H6732" s="14"/>
      <c r="I6732" s="14"/>
      <c r="K6732"/>
      <c r="L6732"/>
      <c r="M6732"/>
      <c r="N6732"/>
      <c r="O6732"/>
      <c r="P6732"/>
      <c r="S6732"/>
    </row>
    <row r="6733" spans="1:19" x14ac:dyDescent="0.3">
      <c r="A6733" s="25"/>
      <c r="B6733"/>
      <c r="C6733"/>
      <c r="D6733"/>
      <c r="E6733"/>
      <c r="F6733"/>
      <c r="G6733"/>
      <c r="H6733" s="14"/>
      <c r="I6733" s="14"/>
      <c r="K6733"/>
      <c r="L6733"/>
      <c r="M6733"/>
      <c r="N6733"/>
      <c r="O6733"/>
      <c r="P6733"/>
      <c r="S6733"/>
    </row>
    <row r="6734" spans="1:19" x14ac:dyDescent="0.3">
      <c r="A6734" s="25"/>
      <c r="B6734"/>
      <c r="C6734"/>
      <c r="D6734"/>
      <c r="E6734"/>
      <c r="F6734"/>
      <c r="G6734"/>
      <c r="H6734" s="26"/>
      <c r="I6734" s="26"/>
      <c r="K6734"/>
      <c r="L6734"/>
      <c r="M6734"/>
      <c r="N6734"/>
      <c r="O6734"/>
      <c r="P6734"/>
      <c r="S6734"/>
    </row>
    <row r="6735" spans="1:19" x14ac:dyDescent="0.3">
      <c r="A6735" s="25"/>
      <c r="B6735"/>
      <c r="C6735"/>
      <c r="D6735"/>
      <c r="E6735"/>
      <c r="F6735"/>
      <c r="G6735"/>
      <c r="H6735" s="26"/>
      <c r="I6735" s="26"/>
      <c r="K6735"/>
      <c r="L6735"/>
      <c r="M6735"/>
      <c r="N6735"/>
      <c r="O6735"/>
      <c r="P6735"/>
      <c r="S6735"/>
    </row>
    <row r="6736" spans="1:19" x14ac:dyDescent="0.3">
      <c r="A6736" s="25"/>
      <c r="B6736"/>
      <c r="C6736"/>
      <c r="D6736"/>
      <c r="E6736"/>
      <c r="F6736"/>
      <c r="G6736"/>
      <c r="H6736" s="26"/>
      <c r="I6736" s="26"/>
      <c r="K6736"/>
      <c r="L6736"/>
      <c r="M6736"/>
      <c r="N6736"/>
      <c r="O6736"/>
      <c r="P6736"/>
      <c r="S6736"/>
    </row>
    <row r="6737" spans="1:20" x14ac:dyDescent="0.3">
      <c r="A6737" s="25"/>
      <c r="B6737"/>
      <c r="C6737"/>
      <c r="D6737"/>
      <c r="E6737"/>
      <c r="F6737"/>
      <c r="G6737"/>
      <c r="H6737" s="14"/>
      <c r="I6737" s="14"/>
      <c r="K6737"/>
      <c r="L6737"/>
      <c r="M6737"/>
      <c r="N6737"/>
      <c r="O6737"/>
      <c r="P6737"/>
      <c r="S6737"/>
    </row>
    <row r="6738" spans="1:20" x14ac:dyDescent="0.3">
      <c r="A6738" s="25"/>
      <c r="B6738"/>
      <c r="C6738"/>
      <c r="D6738"/>
      <c r="E6738"/>
      <c r="F6738"/>
      <c r="G6738"/>
      <c r="H6738" s="14"/>
      <c r="I6738" s="14"/>
      <c r="K6738"/>
      <c r="L6738"/>
      <c r="M6738"/>
      <c r="N6738"/>
      <c r="O6738"/>
      <c r="P6738"/>
      <c r="S6738"/>
    </row>
    <row r="6739" spans="1:20" x14ac:dyDescent="0.3">
      <c r="A6739" s="25"/>
      <c r="B6739"/>
      <c r="C6739"/>
      <c r="D6739"/>
      <c r="E6739"/>
      <c r="F6739"/>
      <c r="G6739"/>
      <c r="H6739" s="14"/>
      <c r="I6739" s="14"/>
      <c r="K6739"/>
      <c r="L6739"/>
      <c r="M6739"/>
      <c r="N6739"/>
      <c r="O6739"/>
      <c r="P6739"/>
      <c r="S6739"/>
    </row>
    <row r="6740" spans="1:20" x14ac:dyDescent="0.3">
      <c r="A6740" s="25"/>
      <c r="B6740"/>
      <c r="C6740"/>
      <c r="D6740"/>
      <c r="E6740"/>
      <c r="F6740"/>
      <c r="G6740"/>
      <c r="H6740" s="26"/>
      <c r="I6740" s="26"/>
      <c r="K6740"/>
      <c r="L6740"/>
      <c r="M6740"/>
      <c r="N6740"/>
      <c r="O6740"/>
      <c r="P6740"/>
      <c r="S6740"/>
    </row>
    <row r="6741" spans="1:20" x14ac:dyDescent="0.3">
      <c r="A6741" s="25"/>
      <c r="B6741"/>
      <c r="C6741"/>
      <c r="D6741"/>
      <c r="E6741"/>
      <c r="F6741"/>
      <c r="G6741"/>
      <c r="H6741" s="26"/>
      <c r="I6741" s="26"/>
      <c r="K6741"/>
      <c r="L6741"/>
      <c r="M6741"/>
      <c r="N6741"/>
      <c r="O6741"/>
      <c r="P6741"/>
      <c r="S6741"/>
    </row>
    <row r="6742" spans="1:20" x14ac:dyDescent="0.3">
      <c r="A6742" s="25"/>
      <c r="B6742"/>
      <c r="C6742"/>
      <c r="D6742"/>
      <c r="E6742"/>
      <c r="F6742"/>
      <c r="G6742"/>
      <c r="H6742" s="26"/>
      <c r="I6742" s="26"/>
      <c r="K6742"/>
      <c r="L6742"/>
      <c r="M6742"/>
      <c r="N6742"/>
      <c r="O6742"/>
      <c r="P6742"/>
      <c r="S6742"/>
    </row>
    <row r="6743" spans="1:20" x14ac:dyDescent="0.3">
      <c r="A6743" s="25"/>
      <c r="B6743"/>
      <c r="C6743"/>
      <c r="D6743"/>
      <c r="E6743"/>
      <c r="F6743"/>
      <c r="G6743"/>
      <c r="H6743" s="26"/>
      <c r="I6743" s="26"/>
      <c r="K6743"/>
      <c r="L6743"/>
      <c r="M6743"/>
      <c r="N6743"/>
      <c r="O6743"/>
      <c r="P6743"/>
      <c r="S6743"/>
    </row>
    <row r="6744" spans="1:20" x14ac:dyDescent="0.3">
      <c r="A6744" s="25"/>
      <c r="B6744"/>
      <c r="C6744"/>
      <c r="D6744"/>
      <c r="E6744"/>
      <c r="F6744"/>
      <c r="G6744"/>
      <c r="H6744" s="26"/>
      <c r="I6744" s="26"/>
      <c r="K6744"/>
      <c r="L6744"/>
      <c r="M6744"/>
      <c r="N6744"/>
      <c r="O6744"/>
      <c r="P6744"/>
      <c r="S6744"/>
    </row>
    <row r="6745" spans="1:20" x14ac:dyDescent="0.3">
      <c r="A6745" s="25"/>
      <c r="B6745"/>
      <c r="C6745"/>
      <c r="D6745"/>
      <c r="E6745"/>
      <c r="F6745"/>
      <c r="G6745"/>
      <c r="H6745" s="26"/>
      <c r="I6745" s="26"/>
      <c r="K6745"/>
      <c r="L6745"/>
      <c r="M6745"/>
      <c r="N6745"/>
      <c r="O6745"/>
      <c r="P6745"/>
      <c r="S6745"/>
    </row>
    <row r="6746" spans="1:20" x14ac:dyDescent="0.3">
      <c r="A6746" s="25"/>
      <c r="B6746"/>
      <c r="C6746"/>
      <c r="D6746"/>
      <c r="E6746"/>
      <c r="F6746"/>
      <c r="G6746"/>
      <c r="H6746" s="26"/>
      <c r="I6746" s="26"/>
      <c r="K6746"/>
      <c r="L6746"/>
      <c r="M6746"/>
      <c r="N6746"/>
      <c r="O6746"/>
      <c r="P6746"/>
      <c r="S6746"/>
    </row>
    <row r="6747" spans="1:20" x14ac:dyDescent="0.3">
      <c r="A6747" s="25"/>
      <c r="B6747"/>
      <c r="C6747"/>
      <c r="D6747"/>
      <c r="E6747"/>
      <c r="F6747"/>
      <c r="G6747"/>
      <c r="H6747" s="26"/>
      <c r="I6747" s="26"/>
      <c r="K6747"/>
      <c r="L6747"/>
      <c r="M6747"/>
      <c r="N6747"/>
      <c r="O6747"/>
      <c r="P6747"/>
      <c r="S6747"/>
    </row>
    <row r="6748" spans="1:20" x14ac:dyDescent="0.3">
      <c r="A6748" s="25"/>
      <c r="B6748"/>
      <c r="C6748"/>
      <c r="D6748"/>
      <c r="E6748"/>
      <c r="F6748"/>
      <c r="G6748"/>
      <c r="H6748" s="26"/>
      <c r="I6748" s="26"/>
      <c r="K6748"/>
      <c r="L6748"/>
      <c r="M6748"/>
      <c r="N6748"/>
      <c r="O6748"/>
      <c r="P6748"/>
      <c r="S6748"/>
    </row>
    <row r="6749" spans="1:20" x14ac:dyDescent="0.3">
      <c r="A6749" s="25"/>
      <c r="B6749"/>
      <c r="C6749"/>
      <c r="D6749"/>
      <c r="E6749"/>
      <c r="F6749"/>
      <c r="G6749"/>
      <c r="H6749" s="14"/>
      <c r="I6749" s="26"/>
      <c r="K6749"/>
      <c r="L6749"/>
      <c r="M6749"/>
      <c r="N6749"/>
      <c r="O6749"/>
      <c r="P6749"/>
      <c r="S6749"/>
    </row>
    <row r="6750" spans="1:20" x14ac:dyDescent="0.3">
      <c r="A6750" s="25"/>
      <c r="B6750"/>
      <c r="C6750"/>
      <c r="D6750"/>
      <c r="E6750"/>
      <c r="F6750"/>
      <c r="G6750"/>
      <c r="H6750" s="14"/>
      <c r="I6750" s="26"/>
      <c r="K6750"/>
      <c r="L6750"/>
      <c r="M6750"/>
      <c r="N6750"/>
      <c r="O6750"/>
      <c r="P6750"/>
      <c r="S6750"/>
    </row>
    <row r="6751" spans="1:20" x14ac:dyDescent="0.3">
      <c r="A6751" s="25"/>
      <c r="B6751"/>
      <c r="C6751"/>
      <c r="D6751"/>
      <c r="E6751"/>
      <c r="F6751"/>
      <c r="G6751"/>
      <c r="H6751" s="14"/>
      <c r="I6751" s="26"/>
      <c r="K6751"/>
      <c r="L6751"/>
      <c r="M6751"/>
      <c r="N6751"/>
      <c r="O6751"/>
      <c r="P6751"/>
      <c r="S6751"/>
      <c r="T6751" s="7"/>
    </row>
    <row r="6752" spans="1:20" x14ac:dyDescent="0.3">
      <c r="A6752" s="25"/>
      <c r="B6752"/>
      <c r="C6752"/>
      <c r="D6752"/>
      <c r="E6752"/>
      <c r="F6752"/>
      <c r="G6752"/>
      <c r="H6752" s="14"/>
      <c r="I6752" s="14"/>
      <c r="K6752"/>
      <c r="L6752"/>
      <c r="M6752"/>
      <c r="N6752"/>
      <c r="O6752"/>
      <c r="P6752"/>
      <c r="S6752"/>
      <c r="T6752" s="7"/>
    </row>
    <row r="6753" spans="1:19" x14ac:dyDescent="0.3">
      <c r="A6753" s="25"/>
      <c r="B6753"/>
      <c r="C6753"/>
      <c r="D6753"/>
      <c r="E6753"/>
      <c r="F6753"/>
      <c r="G6753"/>
      <c r="H6753" s="14"/>
      <c r="I6753" s="14"/>
      <c r="K6753"/>
      <c r="L6753"/>
      <c r="M6753"/>
      <c r="N6753"/>
      <c r="O6753"/>
      <c r="P6753"/>
      <c r="S6753"/>
    </row>
    <row r="6754" spans="1:19" x14ac:dyDescent="0.3">
      <c r="A6754" s="25"/>
      <c r="B6754"/>
      <c r="C6754"/>
      <c r="D6754"/>
      <c r="E6754"/>
      <c r="F6754"/>
      <c r="G6754"/>
      <c r="H6754" s="14"/>
      <c r="I6754" s="14"/>
      <c r="K6754"/>
      <c r="L6754"/>
      <c r="M6754"/>
      <c r="N6754"/>
      <c r="O6754"/>
      <c r="P6754"/>
      <c r="S6754"/>
    </row>
    <row r="6755" spans="1:19" x14ac:dyDescent="0.3">
      <c r="A6755" s="25"/>
      <c r="B6755"/>
      <c r="C6755"/>
      <c r="D6755"/>
      <c r="E6755"/>
      <c r="F6755"/>
      <c r="G6755"/>
      <c r="H6755" s="26"/>
      <c r="I6755" s="26"/>
      <c r="K6755"/>
      <c r="L6755"/>
      <c r="M6755"/>
      <c r="N6755"/>
      <c r="O6755"/>
      <c r="P6755"/>
      <c r="S6755"/>
    </row>
    <row r="6756" spans="1:19" x14ac:dyDescent="0.3">
      <c r="A6756" s="25"/>
      <c r="B6756"/>
      <c r="C6756"/>
      <c r="D6756"/>
      <c r="E6756"/>
      <c r="F6756"/>
      <c r="G6756"/>
      <c r="H6756" s="26"/>
      <c r="I6756" s="26"/>
      <c r="K6756"/>
      <c r="L6756"/>
      <c r="M6756"/>
      <c r="N6756"/>
      <c r="O6756"/>
      <c r="P6756"/>
      <c r="S6756"/>
    </row>
    <row r="6757" spans="1:19" x14ac:dyDescent="0.3">
      <c r="A6757" s="25"/>
      <c r="B6757"/>
      <c r="C6757"/>
      <c r="D6757"/>
      <c r="E6757"/>
      <c r="F6757"/>
      <c r="G6757"/>
      <c r="H6757" s="26"/>
      <c r="I6757" s="26"/>
      <c r="K6757"/>
      <c r="L6757"/>
      <c r="M6757"/>
      <c r="N6757"/>
      <c r="O6757"/>
      <c r="P6757"/>
      <c r="S6757"/>
    </row>
    <row r="6758" spans="1:19" x14ac:dyDescent="0.3">
      <c r="A6758" s="25"/>
      <c r="B6758"/>
      <c r="C6758"/>
      <c r="D6758"/>
      <c r="E6758"/>
      <c r="F6758"/>
      <c r="G6758"/>
      <c r="H6758" s="26"/>
      <c r="I6758" s="26"/>
      <c r="K6758"/>
      <c r="L6758"/>
      <c r="M6758"/>
      <c r="N6758"/>
      <c r="O6758"/>
      <c r="P6758"/>
      <c r="S6758"/>
    </row>
    <row r="6759" spans="1:19" x14ac:dyDescent="0.3">
      <c r="A6759" s="25"/>
      <c r="B6759"/>
      <c r="C6759"/>
      <c r="D6759"/>
      <c r="E6759"/>
      <c r="F6759"/>
      <c r="G6759"/>
      <c r="H6759" s="26"/>
      <c r="I6759" s="26"/>
      <c r="K6759"/>
      <c r="L6759"/>
      <c r="M6759"/>
      <c r="N6759"/>
      <c r="O6759"/>
      <c r="P6759"/>
      <c r="S6759"/>
    </row>
    <row r="6760" spans="1:19" x14ac:dyDescent="0.3">
      <c r="A6760" s="25"/>
      <c r="B6760"/>
      <c r="C6760"/>
      <c r="D6760"/>
      <c r="E6760"/>
      <c r="F6760"/>
      <c r="G6760"/>
      <c r="H6760" s="26"/>
      <c r="I6760" s="26"/>
      <c r="K6760"/>
      <c r="L6760"/>
      <c r="M6760"/>
      <c r="N6760"/>
      <c r="O6760"/>
      <c r="P6760"/>
      <c r="S6760"/>
    </row>
    <row r="6761" spans="1:19" x14ac:dyDescent="0.3">
      <c r="A6761" s="25"/>
      <c r="B6761"/>
      <c r="C6761"/>
      <c r="D6761"/>
      <c r="E6761"/>
      <c r="F6761"/>
      <c r="G6761"/>
      <c r="H6761" s="26"/>
      <c r="I6761" s="26"/>
      <c r="K6761"/>
      <c r="L6761"/>
      <c r="M6761"/>
      <c r="N6761"/>
      <c r="O6761"/>
      <c r="P6761"/>
      <c r="S6761"/>
    </row>
    <row r="6762" spans="1:19" x14ac:dyDescent="0.3">
      <c r="A6762" s="25"/>
      <c r="B6762"/>
      <c r="C6762"/>
      <c r="D6762"/>
      <c r="E6762"/>
      <c r="F6762"/>
      <c r="G6762"/>
      <c r="H6762" s="26"/>
      <c r="I6762" s="26"/>
      <c r="K6762"/>
      <c r="L6762"/>
      <c r="M6762"/>
      <c r="N6762"/>
      <c r="O6762"/>
      <c r="P6762"/>
      <c r="S6762"/>
    </row>
    <row r="6763" spans="1:19" x14ac:dyDescent="0.3">
      <c r="A6763" s="25"/>
      <c r="B6763"/>
      <c r="C6763"/>
      <c r="D6763"/>
      <c r="E6763"/>
      <c r="F6763"/>
      <c r="G6763"/>
      <c r="H6763" s="26"/>
      <c r="I6763" s="26"/>
      <c r="K6763"/>
      <c r="L6763"/>
      <c r="M6763"/>
      <c r="N6763"/>
      <c r="O6763"/>
      <c r="P6763"/>
      <c r="S6763"/>
    </row>
    <row r="6764" spans="1:19" x14ac:dyDescent="0.3">
      <c r="A6764" s="25"/>
      <c r="B6764"/>
      <c r="C6764"/>
      <c r="D6764"/>
      <c r="E6764"/>
      <c r="F6764"/>
      <c r="G6764"/>
      <c r="H6764" s="14"/>
      <c r="I6764" s="14"/>
      <c r="K6764"/>
      <c r="L6764"/>
      <c r="M6764"/>
      <c r="N6764"/>
      <c r="O6764"/>
      <c r="P6764"/>
      <c r="S6764"/>
    </row>
    <row r="6765" spans="1:19" x14ac:dyDescent="0.3">
      <c r="A6765" s="25"/>
      <c r="B6765"/>
      <c r="C6765"/>
      <c r="D6765"/>
      <c r="E6765"/>
      <c r="F6765"/>
      <c r="G6765"/>
      <c r="H6765" s="14"/>
      <c r="I6765" s="14"/>
      <c r="K6765"/>
      <c r="L6765"/>
      <c r="M6765"/>
      <c r="N6765"/>
      <c r="O6765"/>
      <c r="P6765"/>
      <c r="S6765"/>
    </row>
    <row r="6766" spans="1:19" x14ac:dyDescent="0.3">
      <c r="A6766" s="25"/>
      <c r="B6766"/>
      <c r="C6766"/>
      <c r="D6766"/>
      <c r="E6766"/>
      <c r="F6766"/>
      <c r="G6766"/>
      <c r="H6766" s="14"/>
      <c r="I6766" s="14"/>
      <c r="K6766"/>
      <c r="L6766"/>
      <c r="M6766"/>
      <c r="N6766"/>
      <c r="O6766"/>
      <c r="P6766"/>
      <c r="S6766"/>
    </row>
    <row r="6767" spans="1:19" x14ac:dyDescent="0.3">
      <c r="A6767" s="25"/>
      <c r="B6767"/>
      <c r="C6767"/>
      <c r="D6767"/>
      <c r="E6767"/>
      <c r="F6767"/>
      <c r="G6767"/>
      <c r="H6767" s="26"/>
      <c r="I6767" s="26"/>
      <c r="K6767"/>
      <c r="L6767"/>
      <c r="M6767"/>
      <c r="N6767"/>
      <c r="O6767"/>
      <c r="P6767"/>
      <c r="S6767"/>
    </row>
    <row r="6768" spans="1:19" x14ac:dyDescent="0.3">
      <c r="A6768" s="25"/>
      <c r="B6768"/>
      <c r="C6768"/>
      <c r="D6768"/>
      <c r="E6768"/>
      <c r="F6768"/>
      <c r="G6768"/>
      <c r="H6768" s="26"/>
      <c r="I6768" s="26"/>
      <c r="K6768"/>
      <c r="L6768"/>
      <c r="M6768"/>
      <c r="N6768"/>
      <c r="O6768"/>
      <c r="P6768"/>
      <c r="S6768"/>
    </row>
    <row r="6769" spans="1:20" x14ac:dyDescent="0.3">
      <c r="A6769" s="25"/>
      <c r="B6769"/>
      <c r="C6769"/>
      <c r="D6769"/>
      <c r="E6769"/>
      <c r="F6769"/>
      <c r="G6769"/>
      <c r="H6769" s="26"/>
      <c r="I6769" s="26"/>
      <c r="K6769"/>
      <c r="L6769"/>
      <c r="M6769"/>
      <c r="N6769"/>
      <c r="O6769"/>
      <c r="P6769"/>
      <c r="S6769"/>
    </row>
    <row r="6770" spans="1:20" x14ac:dyDescent="0.3">
      <c r="A6770" s="25"/>
      <c r="B6770"/>
      <c r="C6770"/>
      <c r="D6770"/>
      <c r="E6770"/>
      <c r="F6770"/>
      <c r="G6770"/>
      <c r="H6770" s="26"/>
      <c r="I6770" s="26"/>
      <c r="K6770"/>
      <c r="L6770"/>
      <c r="M6770"/>
      <c r="N6770"/>
      <c r="O6770"/>
      <c r="P6770"/>
      <c r="S6770"/>
    </row>
    <row r="6771" spans="1:20" x14ac:dyDescent="0.3">
      <c r="A6771" s="25"/>
      <c r="B6771"/>
      <c r="C6771"/>
      <c r="D6771"/>
      <c r="E6771"/>
      <c r="F6771"/>
      <c r="G6771"/>
      <c r="H6771" s="26"/>
      <c r="I6771" s="26"/>
      <c r="K6771"/>
      <c r="L6771"/>
      <c r="M6771"/>
      <c r="N6771"/>
      <c r="O6771"/>
      <c r="P6771"/>
      <c r="S6771"/>
    </row>
    <row r="6772" spans="1:20" x14ac:dyDescent="0.3">
      <c r="A6772" s="25"/>
      <c r="B6772"/>
      <c r="C6772"/>
      <c r="D6772"/>
      <c r="E6772"/>
      <c r="F6772"/>
      <c r="G6772"/>
      <c r="H6772" s="26"/>
      <c r="I6772" s="26"/>
      <c r="K6772"/>
      <c r="L6772"/>
      <c r="M6772"/>
      <c r="N6772"/>
      <c r="O6772"/>
      <c r="P6772"/>
      <c r="S6772"/>
    </row>
    <row r="6773" spans="1:20" x14ac:dyDescent="0.3">
      <c r="A6773" s="25"/>
      <c r="B6773"/>
      <c r="C6773"/>
      <c r="D6773"/>
      <c r="E6773"/>
      <c r="F6773"/>
      <c r="G6773"/>
      <c r="H6773" s="14"/>
      <c r="I6773" s="14"/>
      <c r="K6773"/>
      <c r="L6773"/>
      <c r="M6773"/>
      <c r="N6773"/>
      <c r="O6773"/>
      <c r="P6773"/>
      <c r="S6773"/>
    </row>
    <row r="6774" spans="1:20" x14ac:dyDescent="0.3">
      <c r="A6774" s="25"/>
      <c r="B6774"/>
      <c r="C6774"/>
      <c r="D6774"/>
      <c r="E6774"/>
      <c r="F6774"/>
      <c r="G6774"/>
      <c r="H6774"/>
      <c r="I6774"/>
      <c r="K6774"/>
      <c r="L6774"/>
      <c r="M6774"/>
      <c r="N6774"/>
      <c r="O6774"/>
      <c r="P6774"/>
      <c r="S6774"/>
    </row>
    <row r="6775" spans="1:20" x14ac:dyDescent="0.3">
      <c r="A6775" s="25"/>
      <c r="B6775"/>
      <c r="C6775"/>
      <c r="D6775"/>
      <c r="E6775"/>
      <c r="F6775"/>
      <c r="G6775"/>
      <c r="H6775"/>
      <c r="I6775" s="14"/>
      <c r="K6775"/>
      <c r="L6775"/>
      <c r="M6775"/>
      <c r="N6775"/>
      <c r="O6775"/>
      <c r="P6775"/>
      <c r="S6775"/>
    </row>
    <row r="6776" spans="1:20" x14ac:dyDescent="0.3">
      <c r="A6776" s="25"/>
      <c r="B6776"/>
      <c r="C6776"/>
      <c r="D6776"/>
      <c r="E6776"/>
      <c r="F6776"/>
      <c r="G6776"/>
      <c r="H6776" s="26"/>
      <c r="I6776" s="26"/>
      <c r="K6776"/>
      <c r="L6776"/>
      <c r="M6776"/>
      <c r="N6776"/>
      <c r="O6776"/>
      <c r="P6776"/>
      <c r="S6776"/>
    </row>
    <row r="6777" spans="1:20" x14ac:dyDescent="0.3">
      <c r="A6777" s="25"/>
      <c r="B6777"/>
      <c r="C6777"/>
      <c r="D6777"/>
      <c r="E6777"/>
      <c r="F6777"/>
      <c r="G6777"/>
      <c r="H6777" s="26"/>
      <c r="I6777" s="26"/>
      <c r="K6777"/>
      <c r="L6777"/>
      <c r="M6777"/>
      <c r="N6777"/>
      <c r="O6777"/>
      <c r="P6777"/>
      <c r="S6777"/>
    </row>
    <row r="6778" spans="1:20" x14ac:dyDescent="0.3">
      <c r="A6778" s="25"/>
      <c r="B6778"/>
      <c r="C6778"/>
      <c r="D6778"/>
      <c r="E6778"/>
      <c r="F6778"/>
      <c r="G6778"/>
      <c r="H6778" s="26"/>
      <c r="I6778" s="26"/>
      <c r="K6778"/>
      <c r="L6778"/>
      <c r="M6778"/>
      <c r="N6778"/>
      <c r="O6778"/>
      <c r="P6778"/>
      <c r="S6778"/>
    </row>
    <row r="6779" spans="1:20" x14ac:dyDescent="0.3">
      <c r="A6779" s="25"/>
      <c r="B6779"/>
      <c r="C6779"/>
      <c r="D6779"/>
      <c r="E6779"/>
      <c r="F6779"/>
      <c r="G6779"/>
      <c r="H6779" s="26"/>
      <c r="I6779" s="26"/>
      <c r="K6779"/>
      <c r="L6779"/>
      <c r="M6779"/>
      <c r="N6779"/>
      <c r="O6779"/>
      <c r="P6779"/>
      <c r="S6779"/>
      <c r="T6779" s="7"/>
    </row>
    <row r="6780" spans="1:20" x14ac:dyDescent="0.3">
      <c r="A6780" s="25"/>
      <c r="B6780"/>
      <c r="C6780"/>
      <c r="D6780"/>
      <c r="E6780"/>
      <c r="F6780"/>
      <c r="G6780"/>
      <c r="H6780" s="26"/>
      <c r="I6780" s="26"/>
      <c r="K6780"/>
      <c r="L6780"/>
      <c r="M6780"/>
      <c r="N6780"/>
      <c r="O6780"/>
      <c r="P6780"/>
      <c r="S6780"/>
    </row>
    <row r="6781" spans="1:20" x14ac:dyDescent="0.3">
      <c r="A6781" s="25"/>
      <c r="B6781"/>
      <c r="C6781"/>
      <c r="D6781"/>
      <c r="E6781"/>
      <c r="F6781"/>
      <c r="G6781"/>
      <c r="H6781" s="26"/>
      <c r="I6781" s="26"/>
      <c r="K6781"/>
      <c r="L6781"/>
      <c r="M6781"/>
      <c r="N6781"/>
      <c r="O6781"/>
      <c r="P6781"/>
      <c r="S6781"/>
    </row>
    <row r="6782" spans="1:20" x14ac:dyDescent="0.3">
      <c r="A6782" s="25"/>
      <c r="B6782"/>
      <c r="C6782"/>
      <c r="D6782"/>
      <c r="E6782"/>
      <c r="F6782"/>
      <c r="G6782"/>
      <c r="H6782" s="14"/>
      <c r="I6782" s="14"/>
      <c r="K6782"/>
      <c r="L6782"/>
      <c r="M6782"/>
      <c r="N6782"/>
      <c r="O6782"/>
      <c r="P6782"/>
      <c r="S6782"/>
    </row>
    <row r="6783" spans="1:20" x14ac:dyDescent="0.3">
      <c r="A6783" s="25"/>
      <c r="B6783"/>
      <c r="C6783"/>
      <c r="D6783"/>
      <c r="E6783"/>
      <c r="F6783"/>
      <c r="G6783"/>
      <c r="H6783" s="14"/>
      <c r="I6783" s="14"/>
      <c r="K6783"/>
      <c r="L6783"/>
      <c r="M6783"/>
      <c r="N6783"/>
      <c r="O6783"/>
      <c r="P6783"/>
      <c r="S6783"/>
    </row>
    <row r="6784" spans="1:20" x14ac:dyDescent="0.3">
      <c r="A6784" s="25"/>
      <c r="B6784"/>
      <c r="C6784"/>
      <c r="D6784"/>
      <c r="E6784"/>
      <c r="F6784"/>
      <c r="G6784"/>
      <c r="H6784" s="14"/>
      <c r="I6784" s="14"/>
      <c r="K6784"/>
      <c r="L6784"/>
      <c r="M6784"/>
      <c r="N6784"/>
      <c r="O6784"/>
      <c r="P6784"/>
      <c r="S6784"/>
    </row>
    <row r="6785" spans="1:20" x14ac:dyDescent="0.3">
      <c r="A6785" s="25"/>
      <c r="B6785"/>
      <c r="C6785"/>
      <c r="D6785"/>
      <c r="E6785"/>
      <c r="F6785"/>
      <c r="G6785"/>
      <c r="H6785" s="26"/>
      <c r="I6785" s="26"/>
      <c r="K6785"/>
      <c r="L6785"/>
      <c r="M6785"/>
      <c r="N6785"/>
      <c r="O6785"/>
      <c r="P6785"/>
      <c r="S6785"/>
    </row>
    <row r="6786" spans="1:20" x14ac:dyDescent="0.3">
      <c r="A6786" s="25"/>
      <c r="B6786"/>
      <c r="C6786"/>
      <c r="D6786"/>
      <c r="E6786"/>
      <c r="F6786"/>
      <c r="G6786"/>
      <c r="H6786" s="26"/>
      <c r="I6786" s="26"/>
      <c r="K6786"/>
      <c r="L6786"/>
      <c r="M6786"/>
      <c r="N6786"/>
      <c r="O6786"/>
      <c r="P6786"/>
      <c r="S6786"/>
    </row>
    <row r="6787" spans="1:20" x14ac:dyDescent="0.3">
      <c r="A6787" s="25"/>
      <c r="B6787"/>
      <c r="C6787"/>
      <c r="D6787"/>
      <c r="E6787"/>
      <c r="F6787"/>
      <c r="G6787"/>
      <c r="H6787" s="26"/>
      <c r="I6787" s="26"/>
      <c r="K6787"/>
      <c r="L6787"/>
      <c r="M6787"/>
      <c r="N6787"/>
      <c r="O6787"/>
      <c r="P6787"/>
      <c r="S6787"/>
    </row>
    <row r="6788" spans="1:20" x14ac:dyDescent="0.3">
      <c r="A6788" s="25"/>
      <c r="B6788"/>
      <c r="C6788"/>
      <c r="D6788"/>
      <c r="E6788"/>
      <c r="F6788"/>
      <c r="G6788"/>
      <c r="H6788" s="26"/>
      <c r="I6788" s="26"/>
      <c r="K6788"/>
      <c r="L6788"/>
      <c r="M6788"/>
      <c r="N6788"/>
      <c r="O6788"/>
      <c r="P6788"/>
      <c r="S6788"/>
    </row>
    <row r="6789" spans="1:20" x14ac:dyDescent="0.3">
      <c r="A6789" s="25"/>
      <c r="B6789"/>
      <c r="C6789"/>
      <c r="D6789"/>
      <c r="E6789"/>
      <c r="F6789"/>
      <c r="G6789"/>
      <c r="H6789" s="26"/>
      <c r="I6789" s="26"/>
      <c r="K6789"/>
      <c r="L6789"/>
      <c r="M6789"/>
      <c r="N6789"/>
      <c r="O6789"/>
      <c r="P6789"/>
      <c r="S6789"/>
    </row>
    <row r="6790" spans="1:20" x14ac:dyDescent="0.3">
      <c r="A6790" s="25"/>
      <c r="B6790"/>
      <c r="C6790"/>
      <c r="D6790"/>
      <c r="E6790"/>
      <c r="F6790"/>
      <c r="G6790"/>
      <c r="H6790" s="26"/>
      <c r="I6790" s="26"/>
      <c r="K6790"/>
      <c r="L6790"/>
      <c r="M6790"/>
      <c r="N6790"/>
      <c r="O6790"/>
      <c r="P6790"/>
      <c r="S6790"/>
    </row>
    <row r="6791" spans="1:20" x14ac:dyDescent="0.3">
      <c r="A6791" s="25"/>
      <c r="B6791"/>
      <c r="C6791"/>
      <c r="D6791"/>
      <c r="E6791"/>
      <c r="F6791"/>
      <c r="G6791"/>
      <c r="H6791" s="26"/>
      <c r="I6791" s="26"/>
      <c r="K6791"/>
      <c r="L6791"/>
      <c r="M6791"/>
      <c r="N6791"/>
      <c r="O6791"/>
      <c r="P6791"/>
      <c r="S6791"/>
    </row>
    <row r="6792" spans="1:20" x14ac:dyDescent="0.3">
      <c r="A6792" s="25"/>
      <c r="B6792"/>
      <c r="C6792"/>
      <c r="D6792"/>
      <c r="E6792"/>
      <c r="F6792"/>
      <c r="G6792"/>
      <c r="H6792" s="26"/>
      <c r="I6792" s="26"/>
      <c r="K6792"/>
      <c r="L6792"/>
      <c r="M6792"/>
      <c r="N6792"/>
      <c r="O6792"/>
      <c r="P6792"/>
      <c r="S6792"/>
    </row>
    <row r="6793" spans="1:20" x14ac:dyDescent="0.3">
      <c r="A6793" s="25"/>
      <c r="B6793"/>
      <c r="C6793"/>
      <c r="D6793"/>
      <c r="E6793"/>
      <c r="F6793"/>
      <c r="G6793"/>
      <c r="H6793" s="26"/>
      <c r="I6793" s="26"/>
      <c r="K6793"/>
      <c r="L6793"/>
      <c r="M6793"/>
      <c r="N6793"/>
      <c r="O6793"/>
      <c r="P6793"/>
      <c r="S6793"/>
    </row>
    <row r="6794" spans="1:20" x14ac:dyDescent="0.3">
      <c r="A6794" s="25"/>
      <c r="B6794"/>
      <c r="C6794"/>
      <c r="D6794"/>
      <c r="E6794"/>
      <c r="F6794"/>
      <c r="G6794"/>
      <c r="H6794" s="26"/>
      <c r="I6794" s="14"/>
      <c r="K6794"/>
      <c r="L6794"/>
      <c r="M6794"/>
      <c r="N6794"/>
      <c r="O6794"/>
      <c r="P6794"/>
      <c r="S6794"/>
    </row>
    <row r="6795" spans="1:20" x14ac:dyDescent="0.3">
      <c r="A6795" s="25"/>
      <c r="B6795"/>
      <c r="C6795"/>
      <c r="D6795"/>
      <c r="E6795"/>
      <c r="F6795"/>
      <c r="G6795"/>
      <c r="H6795" s="26"/>
      <c r="I6795" s="14"/>
      <c r="K6795"/>
      <c r="L6795"/>
      <c r="M6795"/>
      <c r="N6795"/>
      <c r="O6795"/>
      <c r="P6795"/>
      <c r="S6795"/>
    </row>
    <row r="6796" spans="1:20" x14ac:dyDescent="0.3">
      <c r="A6796" s="25"/>
      <c r="B6796"/>
      <c r="C6796"/>
      <c r="D6796"/>
      <c r="E6796"/>
      <c r="F6796"/>
      <c r="G6796"/>
      <c r="H6796" s="26"/>
      <c r="I6796" s="14"/>
      <c r="K6796"/>
      <c r="L6796"/>
      <c r="M6796"/>
      <c r="N6796"/>
      <c r="O6796"/>
      <c r="P6796"/>
      <c r="S6796"/>
      <c r="T6796" s="7"/>
    </row>
    <row r="6797" spans="1:20" x14ac:dyDescent="0.3">
      <c r="A6797" s="25"/>
      <c r="B6797"/>
      <c r="C6797"/>
      <c r="D6797"/>
      <c r="E6797"/>
      <c r="F6797"/>
      <c r="G6797"/>
      <c r="H6797" s="14"/>
      <c r="I6797" s="14"/>
      <c r="K6797"/>
      <c r="L6797"/>
      <c r="M6797"/>
      <c r="N6797"/>
      <c r="O6797"/>
      <c r="P6797"/>
      <c r="S6797"/>
      <c r="T6797" s="7"/>
    </row>
    <row r="6798" spans="1:20" x14ac:dyDescent="0.3">
      <c r="A6798" s="25"/>
      <c r="B6798"/>
      <c r="C6798"/>
      <c r="D6798"/>
      <c r="E6798"/>
      <c r="F6798"/>
      <c r="G6798"/>
      <c r="H6798"/>
      <c r="I6798"/>
      <c r="K6798"/>
      <c r="L6798"/>
      <c r="M6798"/>
      <c r="N6798"/>
      <c r="O6798"/>
      <c r="P6798"/>
      <c r="S6798"/>
    </row>
    <row r="6799" spans="1:20" x14ac:dyDescent="0.3">
      <c r="A6799" s="25"/>
      <c r="B6799"/>
      <c r="C6799"/>
      <c r="D6799"/>
      <c r="E6799"/>
      <c r="F6799"/>
      <c r="G6799"/>
      <c r="H6799" s="14"/>
      <c r="I6799" s="14"/>
      <c r="K6799"/>
      <c r="L6799"/>
      <c r="M6799"/>
      <c r="N6799"/>
      <c r="O6799"/>
      <c r="P6799"/>
      <c r="S6799"/>
    </row>
    <row r="6800" spans="1:20" x14ac:dyDescent="0.3">
      <c r="A6800" s="25"/>
      <c r="B6800"/>
      <c r="C6800"/>
      <c r="D6800"/>
      <c r="E6800"/>
      <c r="F6800"/>
      <c r="G6800"/>
      <c r="H6800" s="26"/>
      <c r="I6800" s="26"/>
      <c r="K6800"/>
      <c r="L6800"/>
      <c r="M6800"/>
      <c r="N6800"/>
      <c r="O6800"/>
      <c r="P6800"/>
      <c r="S6800"/>
    </row>
    <row r="6801" spans="1:20" x14ac:dyDescent="0.3">
      <c r="A6801" s="25"/>
      <c r="B6801"/>
      <c r="C6801"/>
      <c r="D6801"/>
      <c r="E6801"/>
      <c r="F6801"/>
      <c r="G6801"/>
      <c r="H6801" s="26"/>
      <c r="I6801" s="26"/>
      <c r="K6801"/>
      <c r="L6801"/>
      <c r="M6801"/>
      <c r="N6801"/>
      <c r="O6801"/>
      <c r="P6801"/>
      <c r="S6801"/>
    </row>
    <row r="6802" spans="1:20" x14ac:dyDescent="0.3">
      <c r="A6802" s="25"/>
      <c r="B6802"/>
      <c r="C6802"/>
      <c r="D6802"/>
      <c r="E6802"/>
      <c r="F6802"/>
      <c r="G6802"/>
      <c r="H6802" s="26"/>
      <c r="I6802" s="26"/>
      <c r="K6802"/>
      <c r="L6802"/>
      <c r="M6802"/>
      <c r="N6802"/>
      <c r="O6802"/>
      <c r="P6802"/>
      <c r="S6802"/>
    </row>
    <row r="6803" spans="1:20" x14ac:dyDescent="0.3">
      <c r="A6803" s="25"/>
      <c r="B6803"/>
      <c r="C6803"/>
      <c r="D6803"/>
      <c r="E6803"/>
      <c r="F6803"/>
      <c r="G6803"/>
      <c r="H6803" s="26"/>
      <c r="I6803" s="26"/>
      <c r="K6803"/>
      <c r="L6803"/>
      <c r="M6803"/>
      <c r="N6803"/>
      <c r="O6803"/>
      <c r="P6803"/>
      <c r="S6803"/>
    </row>
    <row r="6804" spans="1:20" x14ac:dyDescent="0.3">
      <c r="A6804" s="25"/>
      <c r="B6804"/>
      <c r="C6804"/>
      <c r="D6804"/>
      <c r="E6804"/>
      <c r="F6804"/>
      <c r="G6804"/>
      <c r="H6804" s="26"/>
      <c r="I6804" s="26"/>
      <c r="K6804"/>
      <c r="L6804"/>
      <c r="M6804"/>
      <c r="N6804"/>
      <c r="O6804"/>
      <c r="P6804"/>
      <c r="S6804"/>
    </row>
    <row r="6805" spans="1:20" x14ac:dyDescent="0.3">
      <c r="A6805" s="25"/>
      <c r="B6805"/>
      <c r="C6805"/>
      <c r="D6805"/>
      <c r="E6805"/>
      <c r="F6805"/>
      <c r="G6805"/>
      <c r="H6805" s="26"/>
      <c r="I6805" s="26"/>
      <c r="K6805"/>
      <c r="L6805"/>
      <c r="M6805"/>
      <c r="N6805"/>
      <c r="O6805"/>
      <c r="P6805"/>
      <c r="S6805"/>
    </row>
    <row r="6806" spans="1:20" x14ac:dyDescent="0.3">
      <c r="A6806" s="25"/>
      <c r="B6806"/>
      <c r="C6806"/>
      <c r="D6806"/>
      <c r="E6806"/>
      <c r="F6806"/>
      <c r="G6806"/>
      <c r="H6806" s="14"/>
      <c r="I6806" s="14"/>
      <c r="K6806"/>
      <c r="L6806"/>
      <c r="M6806"/>
      <c r="N6806"/>
      <c r="O6806"/>
      <c r="P6806"/>
      <c r="S6806"/>
    </row>
    <row r="6807" spans="1:20" x14ac:dyDescent="0.3">
      <c r="A6807" s="25"/>
      <c r="B6807"/>
      <c r="C6807"/>
      <c r="D6807"/>
      <c r="E6807"/>
      <c r="F6807"/>
      <c r="G6807"/>
      <c r="H6807" s="14"/>
      <c r="I6807" s="14"/>
      <c r="K6807"/>
      <c r="L6807"/>
      <c r="M6807"/>
      <c r="N6807"/>
      <c r="O6807"/>
      <c r="P6807"/>
      <c r="S6807"/>
    </row>
    <row r="6808" spans="1:20" x14ac:dyDescent="0.3">
      <c r="A6808" s="25"/>
      <c r="B6808"/>
      <c r="C6808"/>
      <c r="D6808"/>
      <c r="E6808"/>
      <c r="F6808"/>
      <c r="G6808"/>
      <c r="H6808" s="14"/>
      <c r="I6808" s="14"/>
      <c r="K6808"/>
      <c r="L6808"/>
      <c r="M6808"/>
      <c r="N6808"/>
      <c r="O6808"/>
      <c r="P6808"/>
      <c r="S6808"/>
    </row>
    <row r="6809" spans="1:20" x14ac:dyDescent="0.3">
      <c r="A6809" s="25"/>
      <c r="B6809"/>
      <c r="C6809"/>
      <c r="D6809"/>
      <c r="E6809"/>
      <c r="F6809"/>
      <c r="G6809"/>
      <c r="H6809" s="26"/>
      <c r="I6809" s="26"/>
      <c r="K6809"/>
      <c r="L6809"/>
      <c r="M6809"/>
      <c r="N6809"/>
      <c r="O6809"/>
      <c r="P6809"/>
      <c r="S6809"/>
    </row>
    <row r="6810" spans="1:20" x14ac:dyDescent="0.3">
      <c r="A6810" s="25"/>
      <c r="B6810"/>
      <c r="C6810"/>
      <c r="D6810"/>
      <c r="E6810"/>
      <c r="F6810"/>
      <c r="G6810"/>
      <c r="H6810" s="26"/>
      <c r="I6810" s="26"/>
      <c r="K6810"/>
      <c r="L6810"/>
      <c r="M6810"/>
      <c r="N6810"/>
      <c r="O6810"/>
      <c r="P6810"/>
      <c r="S6810"/>
    </row>
    <row r="6811" spans="1:20" x14ac:dyDescent="0.3">
      <c r="A6811" s="25"/>
      <c r="B6811"/>
      <c r="C6811"/>
      <c r="D6811"/>
      <c r="E6811"/>
      <c r="F6811"/>
      <c r="G6811"/>
      <c r="H6811" s="26"/>
      <c r="I6811" s="26"/>
      <c r="K6811"/>
      <c r="L6811"/>
      <c r="M6811"/>
      <c r="N6811"/>
      <c r="O6811"/>
      <c r="P6811"/>
      <c r="S6811"/>
    </row>
    <row r="6812" spans="1:20" x14ac:dyDescent="0.3">
      <c r="A6812" s="25"/>
      <c r="B6812"/>
      <c r="C6812"/>
      <c r="D6812"/>
      <c r="E6812"/>
      <c r="F6812"/>
      <c r="G6812"/>
      <c r="H6812" s="26"/>
      <c r="I6812" s="26"/>
      <c r="K6812"/>
      <c r="L6812"/>
      <c r="M6812"/>
      <c r="N6812"/>
      <c r="O6812"/>
      <c r="P6812"/>
      <c r="S6812"/>
      <c r="T6812" s="7"/>
    </row>
    <row r="6813" spans="1:20" x14ac:dyDescent="0.3">
      <c r="A6813" s="25"/>
      <c r="B6813"/>
      <c r="C6813"/>
      <c r="D6813"/>
      <c r="E6813"/>
      <c r="F6813"/>
      <c r="G6813"/>
      <c r="H6813" s="26"/>
      <c r="I6813" s="26"/>
      <c r="K6813"/>
      <c r="L6813"/>
      <c r="M6813"/>
      <c r="N6813"/>
      <c r="O6813"/>
      <c r="P6813"/>
      <c r="S6813"/>
    </row>
    <row r="6814" spans="1:20" x14ac:dyDescent="0.3">
      <c r="A6814" s="25"/>
      <c r="B6814"/>
      <c r="C6814"/>
      <c r="D6814"/>
      <c r="E6814"/>
      <c r="F6814"/>
      <c r="G6814"/>
      <c r="H6814" s="26"/>
      <c r="I6814" s="26"/>
      <c r="K6814"/>
      <c r="L6814"/>
      <c r="M6814"/>
      <c r="N6814"/>
      <c r="O6814"/>
      <c r="P6814"/>
      <c r="S6814"/>
    </row>
    <row r="6815" spans="1:20" x14ac:dyDescent="0.3">
      <c r="A6815" s="25"/>
      <c r="B6815"/>
      <c r="C6815"/>
      <c r="D6815"/>
      <c r="E6815"/>
      <c r="F6815"/>
      <c r="G6815"/>
      <c r="H6815" s="26"/>
      <c r="I6815" s="26"/>
      <c r="K6815"/>
      <c r="L6815"/>
      <c r="M6815"/>
      <c r="N6815"/>
      <c r="O6815"/>
      <c r="P6815"/>
      <c r="S6815"/>
    </row>
    <row r="6816" spans="1:20" x14ac:dyDescent="0.3">
      <c r="A6816" s="25"/>
      <c r="B6816"/>
      <c r="C6816"/>
      <c r="D6816"/>
      <c r="E6816"/>
      <c r="F6816"/>
      <c r="G6816"/>
      <c r="H6816" s="26"/>
      <c r="I6816" s="26"/>
      <c r="K6816"/>
      <c r="L6816"/>
      <c r="M6816"/>
      <c r="N6816"/>
      <c r="O6816"/>
      <c r="P6816"/>
      <c r="S6816"/>
    </row>
    <row r="6817" spans="1:20" x14ac:dyDescent="0.3">
      <c r="A6817" s="25"/>
      <c r="B6817"/>
      <c r="C6817"/>
      <c r="D6817"/>
      <c r="E6817"/>
      <c r="F6817"/>
      <c r="G6817"/>
      <c r="H6817" s="26"/>
      <c r="I6817" s="26"/>
      <c r="K6817"/>
      <c r="L6817"/>
      <c r="M6817"/>
      <c r="N6817"/>
      <c r="O6817"/>
      <c r="P6817"/>
      <c r="S6817"/>
    </row>
    <row r="6818" spans="1:20" x14ac:dyDescent="0.3">
      <c r="A6818" s="25"/>
      <c r="B6818"/>
      <c r="C6818"/>
      <c r="D6818"/>
      <c r="E6818"/>
      <c r="F6818"/>
      <c r="G6818"/>
      <c r="H6818" s="14"/>
      <c r="I6818" s="14"/>
      <c r="K6818"/>
      <c r="L6818"/>
      <c r="M6818"/>
      <c r="N6818"/>
      <c r="O6818"/>
      <c r="P6818"/>
      <c r="S6818"/>
    </row>
    <row r="6819" spans="1:20" x14ac:dyDescent="0.3">
      <c r="A6819" s="25"/>
      <c r="B6819"/>
      <c r="C6819"/>
      <c r="D6819"/>
      <c r="E6819"/>
      <c r="F6819"/>
      <c r="G6819"/>
      <c r="H6819" s="14"/>
      <c r="I6819" s="14"/>
      <c r="K6819"/>
      <c r="L6819"/>
      <c r="M6819"/>
      <c r="N6819"/>
      <c r="O6819"/>
      <c r="P6819"/>
      <c r="S6819"/>
    </row>
    <row r="6820" spans="1:20" x14ac:dyDescent="0.3">
      <c r="A6820" s="25"/>
      <c r="B6820"/>
      <c r="C6820"/>
      <c r="D6820"/>
      <c r="E6820"/>
      <c r="F6820"/>
      <c r="G6820"/>
      <c r="H6820" s="14"/>
      <c r="I6820" s="14"/>
      <c r="K6820"/>
      <c r="L6820"/>
      <c r="M6820"/>
      <c r="N6820"/>
      <c r="O6820"/>
      <c r="P6820"/>
      <c r="S6820"/>
    </row>
    <row r="6821" spans="1:20" x14ac:dyDescent="0.3">
      <c r="A6821" s="25"/>
      <c r="B6821"/>
      <c r="C6821"/>
      <c r="D6821"/>
      <c r="E6821"/>
      <c r="F6821"/>
      <c r="G6821"/>
      <c r="H6821" s="14"/>
      <c r="I6821" s="14"/>
      <c r="K6821"/>
      <c r="L6821"/>
      <c r="M6821"/>
      <c r="N6821"/>
      <c r="O6821"/>
      <c r="P6821"/>
      <c r="S6821"/>
    </row>
    <row r="6822" spans="1:20" x14ac:dyDescent="0.3">
      <c r="A6822" s="25"/>
      <c r="B6822"/>
      <c r="C6822"/>
      <c r="D6822"/>
      <c r="E6822"/>
      <c r="F6822"/>
      <c r="G6822"/>
      <c r="H6822" s="14"/>
      <c r="I6822" s="14"/>
      <c r="K6822"/>
      <c r="L6822"/>
      <c r="M6822"/>
      <c r="N6822"/>
      <c r="O6822"/>
      <c r="P6822"/>
      <c r="S6822"/>
    </row>
    <row r="6823" spans="1:20" x14ac:dyDescent="0.3">
      <c r="A6823" s="25"/>
      <c r="B6823"/>
      <c r="C6823"/>
      <c r="D6823"/>
      <c r="E6823"/>
      <c r="F6823"/>
      <c r="G6823"/>
      <c r="H6823" s="14"/>
      <c r="I6823" s="14"/>
      <c r="K6823"/>
      <c r="L6823"/>
      <c r="M6823"/>
      <c r="N6823"/>
      <c r="O6823"/>
      <c r="P6823"/>
      <c r="S6823"/>
    </row>
    <row r="6824" spans="1:20" x14ac:dyDescent="0.3">
      <c r="A6824" s="25"/>
      <c r="B6824"/>
      <c r="C6824"/>
      <c r="D6824"/>
      <c r="E6824"/>
      <c r="F6824"/>
      <c r="G6824"/>
      <c r="H6824" s="14"/>
      <c r="I6824" s="14"/>
      <c r="K6824"/>
      <c r="L6824"/>
      <c r="M6824"/>
      <c r="N6824"/>
      <c r="O6824"/>
      <c r="P6824"/>
      <c r="S6824"/>
    </row>
    <row r="6825" spans="1:20" x14ac:dyDescent="0.3">
      <c r="A6825" s="25"/>
      <c r="B6825"/>
      <c r="C6825"/>
      <c r="D6825"/>
      <c r="E6825"/>
      <c r="F6825"/>
      <c r="G6825"/>
      <c r="H6825"/>
      <c r="I6825" s="14"/>
      <c r="K6825"/>
      <c r="L6825"/>
      <c r="M6825"/>
      <c r="N6825"/>
      <c r="O6825"/>
      <c r="P6825"/>
      <c r="S6825"/>
    </row>
    <row r="6826" spans="1:20" x14ac:dyDescent="0.3">
      <c r="A6826" s="25"/>
      <c r="B6826"/>
      <c r="C6826"/>
      <c r="D6826"/>
      <c r="E6826"/>
      <c r="F6826"/>
      <c r="G6826"/>
      <c r="H6826" s="14"/>
      <c r="I6826" s="14"/>
      <c r="K6826"/>
      <c r="L6826"/>
      <c r="M6826"/>
      <c r="N6826"/>
      <c r="O6826"/>
      <c r="P6826"/>
      <c r="S6826"/>
    </row>
    <row r="6827" spans="1:20" x14ac:dyDescent="0.3">
      <c r="A6827" s="25"/>
      <c r="B6827"/>
      <c r="C6827"/>
      <c r="D6827"/>
      <c r="E6827"/>
      <c r="F6827"/>
      <c r="G6827"/>
      <c r="H6827" s="26"/>
      <c r="I6827" s="26"/>
      <c r="K6827"/>
      <c r="L6827"/>
      <c r="M6827"/>
      <c r="N6827"/>
      <c r="O6827"/>
      <c r="P6827"/>
      <c r="S6827"/>
    </row>
    <row r="6828" spans="1:20" x14ac:dyDescent="0.3">
      <c r="A6828" s="25"/>
      <c r="B6828"/>
      <c r="C6828"/>
      <c r="D6828"/>
      <c r="E6828"/>
      <c r="F6828"/>
      <c r="G6828"/>
      <c r="H6828" s="26"/>
      <c r="I6828" s="26"/>
      <c r="K6828"/>
      <c r="L6828"/>
      <c r="M6828"/>
      <c r="N6828"/>
      <c r="O6828"/>
      <c r="P6828"/>
      <c r="S6828"/>
    </row>
    <row r="6829" spans="1:20" x14ac:dyDescent="0.3">
      <c r="A6829" s="25"/>
      <c r="B6829"/>
      <c r="C6829"/>
      <c r="D6829"/>
      <c r="E6829"/>
      <c r="F6829"/>
      <c r="G6829"/>
      <c r="H6829" s="26"/>
      <c r="I6829" s="26"/>
      <c r="K6829"/>
      <c r="L6829"/>
      <c r="M6829"/>
      <c r="N6829"/>
      <c r="O6829"/>
      <c r="P6829"/>
      <c r="S6829"/>
    </row>
    <row r="6830" spans="1:20" x14ac:dyDescent="0.3">
      <c r="A6830" s="25"/>
      <c r="B6830"/>
      <c r="C6830"/>
      <c r="D6830"/>
      <c r="E6830"/>
      <c r="F6830"/>
      <c r="G6830"/>
      <c r="H6830" s="26"/>
      <c r="I6830" s="26"/>
      <c r="K6830"/>
      <c r="L6830"/>
      <c r="M6830"/>
      <c r="N6830"/>
      <c r="O6830"/>
      <c r="P6830"/>
      <c r="S6830"/>
      <c r="T6830" s="7"/>
    </row>
    <row r="6831" spans="1:20" x14ac:dyDescent="0.3">
      <c r="A6831" s="25"/>
      <c r="B6831"/>
      <c r="C6831"/>
      <c r="D6831"/>
      <c r="E6831"/>
      <c r="F6831"/>
      <c r="G6831"/>
      <c r="H6831" s="26"/>
      <c r="I6831" s="26"/>
      <c r="K6831"/>
      <c r="L6831"/>
      <c r="M6831"/>
      <c r="N6831"/>
      <c r="O6831"/>
      <c r="P6831"/>
      <c r="S6831"/>
      <c r="T6831" s="7"/>
    </row>
    <row r="6832" spans="1:20" x14ac:dyDescent="0.3">
      <c r="A6832" s="25"/>
      <c r="B6832"/>
      <c r="C6832"/>
      <c r="D6832"/>
      <c r="E6832"/>
      <c r="F6832"/>
      <c r="G6832"/>
      <c r="H6832" s="26"/>
      <c r="I6832" s="26"/>
      <c r="K6832"/>
      <c r="L6832"/>
      <c r="M6832"/>
      <c r="N6832"/>
      <c r="O6832"/>
      <c r="P6832"/>
      <c r="S6832"/>
    </row>
    <row r="6833" spans="1:20" x14ac:dyDescent="0.3">
      <c r="A6833" s="25"/>
      <c r="B6833"/>
      <c r="C6833"/>
      <c r="D6833"/>
      <c r="E6833"/>
      <c r="F6833"/>
      <c r="G6833"/>
      <c r="H6833" s="26"/>
      <c r="I6833" s="26"/>
      <c r="K6833"/>
      <c r="L6833"/>
      <c r="M6833"/>
      <c r="N6833"/>
      <c r="O6833"/>
      <c r="P6833"/>
      <c r="S6833"/>
    </row>
    <row r="6834" spans="1:20" x14ac:dyDescent="0.3">
      <c r="A6834" s="25"/>
      <c r="B6834"/>
      <c r="C6834"/>
      <c r="D6834"/>
      <c r="E6834"/>
      <c r="F6834"/>
      <c r="G6834"/>
      <c r="H6834" s="26"/>
      <c r="I6834" s="26"/>
      <c r="K6834"/>
      <c r="L6834"/>
      <c r="M6834"/>
      <c r="N6834"/>
      <c r="O6834"/>
      <c r="P6834"/>
      <c r="S6834"/>
    </row>
    <row r="6835" spans="1:20" x14ac:dyDescent="0.3">
      <c r="A6835" s="25"/>
      <c r="B6835"/>
      <c r="C6835"/>
      <c r="D6835"/>
      <c r="E6835"/>
      <c r="F6835"/>
      <c r="G6835"/>
      <c r="H6835" s="26"/>
      <c r="I6835" s="26"/>
      <c r="K6835"/>
      <c r="L6835"/>
      <c r="M6835"/>
      <c r="N6835"/>
      <c r="O6835"/>
      <c r="P6835"/>
      <c r="S6835"/>
    </row>
    <row r="6836" spans="1:20" x14ac:dyDescent="0.3">
      <c r="A6836" s="25"/>
      <c r="B6836"/>
      <c r="C6836"/>
      <c r="D6836"/>
      <c r="E6836"/>
      <c r="F6836"/>
      <c r="G6836"/>
      <c r="H6836" s="26"/>
      <c r="I6836" s="26"/>
      <c r="K6836"/>
      <c r="L6836"/>
      <c r="M6836"/>
      <c r="N6836"/>
      <c r="O6836"/>
      <c r="P6836"/>
      <c r="S6836"/>
    </row>
    <row r="6837" spans="1:20" x14ac:dyDescent="0.3">
      <c r="A6837" s="25"/>
      <c r="B6837"/>
      <c r="C6837"/>
      <c r="D6837"/>
      <c r="E6837"/>
      <c r="F6837"/>
      <c r="G6837"/>
      <c r="H6837" s="26"/>
      <c r="I6837" s="26"/>
      <c r="K6837"/>
      <c r="L6837"/>
      <c r="M6837"/>
      <c r="N6837"/>
      <c r="O6837"/>
      <c r="P6837"/>
      <c r="S6837"/>
    </row>
    <row r="6838" spans="1:20" x14ac:dyDescent="0.3">
      <c r="A6838" s="25"/>
      <c r="B6838"/>
      <c r="C6838"/>
      <c r="D6838"/>
      <c r="E6838"/>
      <c r="F6838"/>
      <c r="G6838"/>
      <c r="H6838" s="26"/>
      <c r="I6838" s="26"/>
      <c r="K6838"/>
      <c r="L6838"/>
      <c r="M6838"/>
      <c r="N6838"/>
      <c r="O6838"/>
      <c r="P6838"/>
      <c r="S6838"/>
    </row>
    <row r="6839" spans="1:20" x14ac:dyDescent="0.3">
      <c r="A6839" s="25"/>
      <c r="B6839"/>
      <c r="C6839"/>
      <c r="D6839"/>
      <c r="E6839"/>
      <c r="F6839"/>
      <c r="G6839"/>
      <c r="H6839" s="14"/>
      <c r="I6839" s="14"/>
      <c r="K6839"/>
      <c r="L6839"/>
      <c r="M6839"/>
      <c r="N6839"/>
      <c r="O6839"/>
      <c r="P6839"/>
      <c r="S6839"/>
    </row>
    <row r="6840" spans="1:20" x14ac:dyDescent="0.3">
      <c r="A6840" s="25"/>
      <c r="B6840"/>
      <c r="C6840"/>
      <c r="D6840"/>
      <c r="E6840"/>
      <c r="F6840"/>
      <c r="G6840"/>
      <c r="H6840" s="14"/>
      <c r="I6840" s="14"/>
      <c r="K6840"/>
      <c r="L6840"/>
      <c r="M6840"/>
      <c r="N6840"/>
      <c r="O6840"/>
      <c r="P6840"/>
      <c r="S6840"/>
    </row>
    <row r="6841" spans="1:20" x14ac:dyDescent="0.3">
      <c r="A6841" s="25"/>
      <c r="B6841"/>
      <c r="C6841"/>
      <c r="D6841"/>
      <c r="E6841"/>
      <c r="F6841"/>
      <c r="G6841"/>
      <c r="H6841" s="14"/>
      <c r="I6841" s="14"/>
      <c r="K6841"/>
      <c r="L6841"/>
      <c r="M6841"/>
      <c r="N6841"/>
      <c r="O6841"/>
      <c r="P6841"/>
      <c r="S6841"/>
    </row>
    <row r="6842" spans="1:20" x14ac:dyDescent="0.3">
      <c r="A6842" s="25"/>
      <c r="B6842"/>
      <c r="C6842"/>
      <c r="D6842"/>
      <c r="E6842"/>
      <c r="F6842"/>
      <c r="G6842"/>
      <c r="H6842" s="26"/>
      <c r="I6842" s="26"/>
      <c r="K6842"/>
      <c r="L6842"/>
      <c r="M6842"/>
      <c r="N6842"/>
      <c r="O6842"/>
      <c r="P6842"/>
      <c r="S6842"/>
      <c r="T6842" s="7"/>
    </row>
    <row r="6843" spans="1:20" x14ac:dyDescent="0.3">
      <c r="A6843" s="25"/>
      <c r="B6843"/>
      <c r="C6843"/>
      <c r="D6843"/>
      <c r="E6843"/>
      <c r="F6843"/>
      <c r="G6843"/>
      <c r="H6843" s="26"/>
      <c r="I6843" s="26"/>
      <c r="K6843"/>
      <c r="L6843"/>
      <c r="M6843"/>
      <c r="N6843"/>
      <c r="O6843"/>
      <c r="P6843"/>
      <c r="S6843"/>
    </row>
    <row r="6844" spans="1:20" x14ac:dyDescent="0.3">
      <c r="A6844" s="25"/>
      <c r="B6844"/>
      <c r="C6844"/>
      <c r="D6844"/>
      <c r="E6844"/>
      <c r="F6844"/>
      <c r="G6844"/>
      <c r="H6844" s="26"/>
      <c r="I6844" s="26"/>
      <c r="K6844"/>
      <c r="L6844"/>
      <c r="M6844"/>
      <c r="N6844"/>
      <c r="O6844"/>
      <c r="P6844"/>
      <c r="S6844"/>
    </row>
    <row r="6845" spans="1:20" x14ac:dyDescent="0.3">
      <c r="A6845" s="25"/>
      <c r="B6845"/>
      <c r="C6845"/>
      <c r="D6845"/>
      <c r="E6845"/>
      <c r="F6845"/>
      <c r="G6845"/>
      <c r="H6845" s="26"/>
      <c r="I6845" s="26"/>
      <c r="K6845"/>
      <c r="L6845"/>
      <c r="M6845"/>
      <c r="N6845"/>
      <c r="O6845"/>
      <c r="P6845"/>
      <c r="S6845"/>
    </row>
    <row r="6846" spans="1:20" x14ac:dyDescent="0.3">
      <c r="A6846" s="25"/>
      <c r="B6846"/>
      <c r="C6846"/>
      <c r="D6846"/>
      <c r="E6846"/>
      <c r="F6846"/>
      <c r="G6846"/>
      <c r="H6846" s="26"/>
      <c r="I6846" s="26"/>
      <c r="K6846"/>
      <c r="L6846"/>
      <c r="M6846"/>
      <c r="N6846"/>
      <c r="O6846"/>
      <c r="P6846"/>
      <c r="S6846"/>
    </row>
    <row r="6847" spans="1:20" x14ac:dyDescent="0.3">
      <c r="A6847" s="25"/>
      <c r="B6847"/>
      <c r="C6847"/>
      <c r="D6847"/>
      <c r="E6847"/>
      <c r="F6847"/>
      <c r="G6847"/>
      <c r="H6847" s="26"/>
      <c r="I6847" s="26"/>
      <c r="K6847"/>
      <c r="L6847"/>
      <c r="M6847"/>
      <c r="N6847"/>
      <c r="O6847"/>
      <c r="P6847"/>
      <c r="S6847"/>
    </row>
    <row r="6848" spans="1:20" x14ac:dyDescent="0.3">
      <c r="A6848" s="25"/>
      <c r="B6848"/>
      <c r="C6848"/>
      <c r="D6848"/>
      <c r="E6848"/>
      <c r="F6848"/>
      <c r="G6848"/>
      <c r="H6848" s="26"/>
      <c r="I6848" s="26"/>
      <c r="K6848"/>
      <c r="L6848"/>
      <c r="M6848"/>
      <c r="N6848"/>
      <c r="O6848"/>
      <c r="P6848"/>
      <c r="S6848"/>
    </row>
    <row r="6849" spans="1:20" x14ac:dyDescent="0.3">
      <c r="A6849" s="25"/>
      <c r="B6849"/>
      <c r="C6849"/>
      <c r="D6849"/>
      <c r="E6849"/>
      <c r="F6849"/>
      <c r="G6849"/>
      <c r="H6849" s="26"/>
      <c r="I6849" s="26"/>
      <c r="K6849"/>
      <c r="L6849"/>
      <c r="M6849"/>
      <c r="N6849"/>
      <c r="O6849"/>
      <c r="P6849"/>
      <c r="S6849"/>
    </row>
    <row r="6850" spans="1:20" x14ac:dyDescent="0.3">
      <c r="A6850" s="25"/>
      <c r="B6850"/>
      <c r="C6850"/>
      <c r="D6850"/>
      <c r="E6850"/>
      <c r="F6850"/>
      <c r="G6850"/>
      <c r="H6850" s="26"/>
      <c r="I6850" s="26"/>
      <c r="K6850"/>
      <c r="L6850"/>
      <c r="M6850"/>
      <c r="N6850"/>
      <c r="O6850"/>
      <c r="P6850"/>
      <c r="S6850"/>
    </row>
    <row r="6851" spans="1:20" x14ac:dyDescent="0.3">
      <c r="A6851" s="25"/>
      <c r="B6851"/>
      <c r="C6851"/>
      <c r="D6851"/>
      <c r="E6851"/>
      <c r="F6851"/>
      <c r="G6851"/>
      <c r="H6851" s="14"/>
      <c r="I6851" s="26"/>
      <c r="K6851"/>
      <c r="L6851"/>
      <c r="M6851"/>
      <c r="N6851"/>
      <c r="O6851"/>
      <c r="P6851"/>
      <c r="S6851"/>
    </row>
    <row r="6852" spans="1:20" x14ac:dyDescent="0.3">
      <c r="A6852" s="25"/>
      <c r="B6852"/>
      <c r="C6852"/>
      <c r="D6852"/>
      <c r="E6852"/>
      <c r="F6852"/>
      <c r="G6852"/>
      <c r="H6852" s="14"/>
      <c r="I6852" s="26"/>
      <c r="K6852"/>
      <c r="L6852"/>
      <c r="M6852"/>
      <c r="N6852"/>
      <c r="O6852"/>
      <c r="P6852"/>
      <c r="S6852"/>
    </row>
    <row r="6853" spans="1:20" x14ac:dyDescent="0.3">
      <c r="A6853" s="25"/>
      <c r="B6853"/>
      <c r="C6853"/>
      <c r="D6853"/>
      <c r="E6853"/>
      <c r="F6853"/>
      <c r="G6853"/>
      <c r="H6853" s="14"/>
      <c r="I6853" s="26"/>
      <c r="K6853"/>
      <c r="L6853"/>
      <c r="M6853"/>
      <c r="N6853"/>
      <c r="O6853"/>
      <c r="P6853"/>
      <c r="S6853"/>
      <c r="T6853" s="7"/>
    </row>
    <row r="6854" spans="1:20" x14ac:dyDescent="0.3">
      <c r="A6854" s="25"/>
      <c r="B6854"/>
      <c r="C6854"/>
      <c r="D6854"/>
      <c r="E6854"/>
      <c r="F6854"/>
      <c r="G6854"/>
      <c r="H6854" s="14"/>
      <c r="I6854" s="14"/>
      <c r="K6854"/>
      <c r="L6854"/>
      <c r="M6854"/>
      <c r="N6854"/>
      <c r="O6854"/>
      <c r="P6854"/>
      <c r="S6854"/>
    </row>
    <row r="6855" spans="1:20" x14ac:dyDescent="0.3">
      <c r="A6855" s="25"/>
      <c r="B6855"/>
      <c r="C6855"/>
      <c r="D6855"/>
      <c r="E6855"/>
      <c r="F6855"/>
      <c r="G6855"/>
      <c r="H6855" s="14"/>
      <c r="I6855" s="14"/>
      <c r="K6855"/>
      <c r="L6855"/>
      <c r="M6855"/>
      <c r="N6855"/>
      <c r="O6855"/>
      <c r="P6855"/>
      <c r="S6855"/>
    </row>
    <row r="6856" spans="1:20" x14ac:dyDescent="0.3">
      <c r="A6856" s="25"/>
      <c r="B6856"/>
      <c r="C6856"/>
      <c r="D6856"/>
      <c r="E6856"/>
      <c r="F6856"/>
      <c r="G6856"/>
      <c r="H6856" s="14"/>
      <c r="I6856" s="14"/>
      <c r="K6856"/>
      <c r="L6856"/>
      <c r="M6856"/>
      <c r="N6856"/>
      <c r="O6856"/>
      <c r="P6856"/>
      <c r="S6856"/>
    </row>
    <row r="6857" spans="1:20" x14ac:dyDescent="0.3">
      <c r="A6857" s="25"/>
      <c r="B6857"/>
      <c r="C6857"/>
      <c r="D6857"/>
      <c r="E6857"/>
      <c r="F6857"/>
      <c r="G6857"/>
      <c r="H6857" s="26"/>
      <c r="I6857" s="26"/>
      <c r="K6857"/>
      <c r="L6857"/>
      <c r="M6857"/>
      <c r="N6857"/>
      <c r="O6857"/>
      <c r="P6857"/>
      <c r="S6857"/>
    </row>
    <row r="6858" spans="1:20" x14ac:dyDescent="0.3">
      <c r="A6858" s="25"/>
      <c r="B6858"/>
      <c r="C6858"/>
      <c r="D6858"/>
      <c r="E6858"/>
      <c r="F6858"/>
      <c r="G6858"/>
      <c r="H6858" s="26"/>
      <c r="I6858" s="26"/>
      <c r="K6858"/>
      <c r="L6858"/>
      <c r="M6858"/>
      <c r="N6858"/>
      <c r="O6858"/>
      <c r="P6858"/>
      <c r="S6858"/>
    </row>
    <row r="6859" spans="1:20" x14ac:dyDescent="0.3">
      <c r="A6859" s="25"/>
      <c r="B6859"/>
      <c r="C6859"/>
      <c r="D6859"/>
      <c r="E6859"/>
      <c r="F6859"/>
      <c r="G6859"/>
      <c r="H6859" s="26"/>
      <c r="I6859" s="26"/>
      <c r="K6859"/>
      <c r="L6859"/>
      <c r="M6859"/>
      <c r="N6859"/>
      <c r="O6859"/>
      <c r="P6859"/>
      <c r="S6859"/>
    </row>
    <row r="6860" spans="1:20" x14ac:dyDescent="0.3">
      <c r="A6860" s="25"/>
      <c r="B6860"/>
      <c r="C6860"/>
      <c r="D6860"/>
      <c r="E6860"/>
      <c r="F6860"/>
      <c r="G6860"/>
      <c r="H6860" s="26"/>
      <c r="I6860" s="26"/>
      <c r="K6860"/>
      <c r="L6860"/>
      <c r="M6860"/>
      <c r="N6860"/>
      <c r="O6860"/>
      <c r="P6860"/>
      <c r="S6860"/>
    </row>
    <row r="6861" spans="1:20" x14ac:dyDescent="0.3">
      <c r="A6861" s="25"/>
      <c r="B6861"/>
      <c r="C6861"/>
      <c r="D6861"/>
      <c r="E6861"/>
      <c r="F6861"/>
      <c r="G6861"/>
      <c r="H6861" s="26"/>
      <c r="I6861" s="26"/>
      <c r="K6861"/>
      <c r="L6861"/>
      <c r="M6861"/>
      <c r="N6861"/>
      <c r="O6861"/>
      <c r="P6861"/>
      <c r="S6861"/>
    </row>
    <row r="6862" spans="1:20" x14ac:dyDescent="0.3">
      <c r="A6862" s="25"/>
      <c r="B6862"/>
      <c r="C6862"/>
      <c r="D6862"/>
      <c r="E6862"/>
      <c r="F6862"/>
      <c r="G6862"/>
      <c r="H6862" s="26"/>
      <c r="I6862" s="26"/>
      <c r="K6862"/>
      <c r="L6862"/>
      <c r="M6862"/>
      <c r="N6862"/>
      <c r="O6862"/>
      <c r="P6862"/>
      <c r="S6862"/>
    </row>
    <row r="6863" spans="1:20" x14ac:dyDescent="0.3">
      <c r="A6863" s="25"/>
      <c r="B6863"/>
      <c r="C6863"/>
      <c r="D6863"/>
      <c r="E6863"/>
      <c r="F6863"/>
      <c r="G6863"/>
      <c r="H6863" s="14"/>
      <c r="I6863" s="14"/>
      <c r="K6863"/>
      <c r="L6863"/>
      <c r="M6863"/>
      <c r="N6863"/>
      <c r="O6863"/>
      <c r="P6863"/>
      <c r="S6863"/>
    </row>
    <row r="6864" spans="1:20" x14ac:dyDescent="0.3">
      <c r="A6864" s="25"/>
      <c r="B6864"/>
      <c r="C6864"/>
      <c r="D6864"/>
      <c r="E6864"/>
      <c r="F6864"/>
      <c r="G6864"/>
      <c r="H6864" s="14"/>
      <c r="I6864" s="14"/>
      <c r="K6864"/>
      <c r="L6864"/>
      <c r="M6864"/>
      <c r="N6864"/>
      <c r="O6864"/>
      <c r="P6864"/>
      <c r="S6864"/>
    </row>
    <row r="6865" spans="1:20" x14ac:dyDescent="0.3">
      <c r="A6865" s="25"/>
      <c r="B6865"/>
      <c r="C6865"/>
      <c r="D6865"/>
      <c r="E6865"/>
      <c r="F6865"/>
      <c r="G6865"/>
      <c r="H6865" s="14"/>
      <c r="I6865" s="14"/>
      <c r="K6865"/>
      <c r="L6865"/>
      <c r="M6865"/>
      <c r="N6865"/>
      <c r="O6865"/>
      <c r="P6865"/>
      <c r="S6865"/>
    </row>
    <row r="6866" spans="1:20" x14ac:dyDescent="0.3">
      <c r="A6866" s="25"/>
      <c r="B6866"/>
      <c r="C6866"/>
      <c r="D6866"/>
      <c r="E6866"/>
      <c r="F6866"/>
      <c r="G6866"/>
      <c r="H6866" s="26"/>
      <c r="I6866" s="26"/>
      <c r="K6866"/>
      <c r="L6866"/>
      <c r="M6866"/>
      <c r="N6866"/>
      <c r="O6866"/>
      <c r="P6866"/>
      <c r="S6866"/>
      <c r="T6866" s="7"/>
    </row>
    <row r="6867" spans="1:20" x14ac:dyDescent="0.3">
      <c r="A6867" s="25"/>
      <c r="B6867"/>
      <c r="C6867"/>
      <c r="D6867"/>
      <c r="E6867"/>
      <c r="F6867"/>
      <c r="G6867"/>
      <c r="H6867" s="26"/>
      <c r="I6867" s="26"/>
      <c r="K6867"/>
      <c r="L6867"/>
      <c r="M6867"/>
      <c r="N6867"/>
      <c r="O6867"/>
      <c r="P6867"/>
      <c r="S6867"/>
      <c r="T6867" s="7"/>
    </row>
    <row r="6868" spans="1:20" x14ac:dyDescent="0.3">
      <c r="A6868" s="25"/>
      <c r="B6868"/>
      <c r="C6868"/>
      <c r="D6868"/>
      <c r="E6868"/>
      <c r="F6868"/>
      <c r="G6868"/>
      <c r="H6868" s="26"/>
      <c r="I6868" s="26"/>
      <c r="K6868"/>
      <c r="L6868"/>
      <c r="M6868"/>
      <c r="N6868"/>
      <c r="O6868"/>
      <c r="P6868"/>
      <c r="S6868"/>
      <c r="T6868" s="7"/>
    </row>
    <row r="6869" spans="1:20" x14ac:dyDescent="0.3">
      <c r="A6869" s="25"/>
      <c r="B6869"/>
      <c r="C6869"/>
      <c r="D6869"/>
      <c r="E6869"/>
      <c r="F6869"/>
      <c r="G6869"/>
      <c r="H6869" s="26"/>
      <c r="I6869" s="26"/>
      <c r="K6869"/>
      <c r="L6869"/>
      <c r="M6869"/>
      <c r="N6869"/>
      <c r="O6869"/>
      <c r="P6869"/>
      <c r="S6869"/>
    </row>
    <row r="6870" spans="1:20" x14ac:dyDescent="0.3">
      <c r="A6870" s="25"/>
      <c r="B6870"/>
      <c r="C6870"/>
      <c r="D6870"/>
      <c r="E6870"/>
      <c r="F6870"/>
      <c r="G6870"/>
      <c r="H6870" s="26"/>
      <c r="I6870" s="26"/>
      <c r="K6870"/>
      <c r="L6870"/>
      <c r="M6870"/>
      <c r="N6870"/>
      <c r="O6870"/>
      <c r="P6870"/>
      <c r="S6870"/>
    </row>
    <row r="6871" spans="1:20" x14ac:dyDescent="0.3">
      <c r="A6871" s="25"/>
      <c r="B6871"/>
      <c r="C6871"/>
      <c r="D6871"/>
      <c r="E6871"/>
      <c r="F6871"/>
      <c r="G6871"/>
      <c r="H6871" s="26"/>
      <c r="I6871" s="26"/>
      <c r="K6871"/>
      <c r="L6871"/>
      <c r="M6871"/>
      <c r="N6871"/>
      <c r="O6871"/>
      <c r="P6871"/>
      <c r="S6871"/>
    </row>
    <row r="6872" spans="1:20" x14ac:dyDescent="0.3">
      <c r="A6872" s="25"/>
      <c r="B6872"/>
      <c r="C6872"/>
      <c r="D6872"/>
      <c r="E6872"/>
      <c r="F6872"/>
      <c r="G6872"/>
      <c r="H6872" s="26"/>
      <c r="I6872" s="26"/>
      <c r="K6872"/>
      <c r="L6872"/>
      <c r="M6872"/>
      <c r="N6872"/>
      <c r="O6872"/>
      <c r="P6872"/>
      <c r="S6872"/>
    </row>
    <row r="6873" spans="1:20" x14ac:dyDescent="0.3">
      <c r="A6873" s="25"/>
      <c r="B6873"/>
      <c r="C6873"/>
      <c r="D6873"/>
      <c r="E6873"/>
      <c r="F6873"/>
      <c r="G6873"/>
      <c r="H6873" s="26"/>
      <c r="I6873" s="26"/>
      <c r="K6873"/>
      <c r="L6873"/>
      <c r="M6873"/>
      <c r="N6873"/>
      <c r="O6873"/>
      <c r="P6873"/>
      <c r="S6873"/>
    </row>
    <row r="6874" spans="1:20" x14ac:dyDescent="0.3">
      <c r="A6874" s="25"/>
      <c r="B6874"/>
      <c r="C6874"/>
      <c r="D6874"/>
      <c r="E6874"/>
      <c r="F6874"/>
      <c r="G6874"/>
      <c r="H6874" s="26"/>
      <c r="I6874" s="26"/>
      <c r="K6874"/>
      <c r="L6874"/>
      <c r="M6874"/>
      <c r="N6874"/>
      <c r="O6874"/>
      <c r="P6874"/>
      <c r="S6874"/>
    </row>
    <row r="6875" spans="1:20" x14ac:dyDescent="0.3">
      <c r="A6875" s="25"/>
      <c r="B6875"/>
      <c r="C6875"/>
      <c r="D6875"/>
      <c r="E6875"/>
      <c r="F6875"/>
      <c r="G6875"/>
      <c r="H6875" s="26"/>
      <c r="I6875" s="26"/>
      <c r="K6875"/>
      <c r="L6875"/>
      <c r="M6875"/>
      <c r="N6875"/>
      <c r="O6875"/>
      <c r="P6875"/>
      <c r="S6875"/>
    </row>
    <row r="6876" spans="1:20" x14ac:dyDescent="0.3">
      <c r="A6876" s="25"/>
      <c r="B6876"/>
      <c r="C6876"/>
      <c r="D6876"/>
      <c r="E6876"/>
      <c r="F6876"/>
      <c r="G6876"/>
      <c r="H6876" s="26"/>
      <c r="I6876" s="26"/>
      <c r="K6876"/>
      <c r="L6876"/>
      <c r="M6876"/>
      <c r="N6876"/>
      <c r="O6876"/>
      <c r="P6876"/>
      <c r="S6876"/>
    </row>
    <row r="6877" spans="1:20" x14ac:dyDescent="0.3">
      <c r="A6877" s="25"/>
      <c r="B6877"/>
      <c r="C6877"/>
      <c r="D6877"/>
      <c r="E6877"/>
      <c r="F6877"/>
      <c r="G6877"/>
      <c r="H6877" s="26"/>
      <c r="I6877" s="26"/>
      <c r="K6877"/>
      <c r="L6877"/>
      <c r="M6877"/>
      <c r="N6877"/>
      <c r="O6877"/>
      <c r="P6877"/>
      <c r="S6877"/>
    </row>
    <row r="6878" spans="1:20" x14ac:dyDescent="0.3">
      <c r="A6878" s="25"/>
      <c r="B6878"/>
      <c r="C6878"/>
      <c r="D6878"/>
      <c r="E6878"/>
      <c r="F6878"/>
      <c r="G6878"/>
      <c r="H6878" s="14"/>
      <c r="I6878" s="14"/>
      <c r="K6878"/>
      <c r="L6878"/>
      <c r="M6878"/>
      <c r="N6878"/>
      <c r="O6878"/>
      <c r="P6878"/>
      <c r="S6878"/>
    </row>
    <row r="6879" spans="1:20" x14ac:dyDescent="0.3">
      <c r="A6879" s="25"/>
      <c r="B6879"/>
      <c r="C6879"/>
      <c r="D6879"/>
      <c r="E6879"/>
      <c r="F6879"/>
      <c r="G6879"/>
      <c r="H6879" s="14"/>
      <c r="I6879" s="14"/>
      <c r="K6879"/>
      <c r="L6879"/>
      <c r="M6879"/>
      <c r="N6879"/>
      <c r="O6879"/>
      <c r="P6879"/>
      <c r="S6879"/>
    </row>
    <row r="6880" spans="1:20" x14ac:dyDescent="0.3">
      <c r="A6880" s="25"/>
      <c r="B6880"/>
      <c r="C6880"/>
      <c r="D6880"/>
      <c r="E6880"/>
      <c r="F6880"/>
      <c r="G6880"/>
      <c r="H6880" s="14"/>
      <c r="I6880" s="14"/>
      <c r="K6880"/>
      <c r="L6880"/>
      <c r="M6880"/>
      <c r="N6880"/>
      <c r="O6880"/>
      <c r="P6880"/>
      <c r="S6880"/>
    </row>
    <row r="6881" spans="1:20" x14ac:dyDescent="0.3">
      <c r="A6881" s="25"/>
      <c r="B6881"/>
      <c r="C6881"/>
      <c r="D6881"/>
      <c r="E6881"/>
      <c r="F6881"/>
      <c r="G6881"/>
      <c r="H6881" s="26"/>
      <c r="I6881" s="26"/>
      <c r="K6881"/>
      <c r="L6881"/>
      <c r="M6881"/>
      <c r="N6881"/>
      <c r="O6881"/>
      <c r="P6881"/>
      <c r="S6881"/>
    </row>
    <row r="6882" spans="1:20" x14ac:dyDescent="0.3">
      <c r="A6882" s="25"/>
      <c r="B6882"/>
      <c r="C6882"/>
      <c r="D6882"/>
      <c r="E6882"/>
      <c r="F6882"/>
      <c r="G6882"/>
      <c r="H6882" s="26"/>
      <c r="I6882" s="26"/>
      <c r="K6882"/>
      <c r="L6882"/>
      <c r="M6882"/>
      <c r="N6882"/>
      <c r="O6882"/>
      <c r="P6882"/>
      <c r="S6882"/>
    </row>
    <row r="6883" spans="1:20" x14ac:dyDescent="0.3">
      <c r="A6883" s="25"/>
      <c r="B6883"/>
      <c r="C6883"/>
      <c r="D6883"/>
      <c r="E6883"/>
      <c r="F6883"/>
      <c r="G6883"/>
      <c r="H6883" s="26"/>
      <c r="I6883" s="26"/>
      <c r="K6883"/>
      <c r="L6883"/>
      <c r="M6883"/>
      <c r="N6883"/>
      <c r="O6883"/>
      <c r="P6883"/>
      <c r="S6883"/>
    </row>
    <row r="6884" spans="1:20" x14ac:dyDescent="0.3">
      <c r="A6884" s="25"/>
      <c r="B6884"/>
      <c r="C6884"/>
      <c r="D6884"/>
      <c r="E6884"/>
      <c r="F6884"/>
      <c r="G6884"/>
      <c r="H6884" s="26"/>
      <c r="I6884" s="26"/>
      <c r="K6884"/>
      <c r="L6884"/>
      <c r="M6884"/>
      <c r="N6884"/>
      <c r="O6884"/>
      <c r="P6884"/>
      <c r="S6884"/>
    </row>
    <row r="6885" spans="1:20" x14ac:dyDescent="0.3">
      <c r="A6885" s="25"/>
      <c r="B6885"/>
      <c r="C6885"/>
      <c r="D6885"/>
      <c r="E6885"/>
      <c r="F6885"/>
      <c r="G6885"/>
      <c r="H6885" s="26"/>
      <c r="I6885" s="26"/>
      <c r="K6885"/>
      <c r="L6885"/>
      <c r="M6885"/>
      <c r="N6885"/>
      <c r="O6885"/>
      <c r="P6885"/>
      <c r="S6885"/>
      <c r="T6885" s="7"/>
    </row>
    <row r="6886" spans="1:20" x14ac:dyDescent="0.3">
      <c r="A6886" s="25"/>
      <c r="B6886"/>
      <c r="C6886"/>
      <c r="D6886"/>
      <c r="E6886"/>
      <c r="F6886"/>
      <c r="G6886"/>
      <c r="H6886" s="26"/>
      <c r="I6886" s="26"/>
      <c r="K6886"/>
      <c r="L6886"/>
      <c r="M6886"/>
      <c r="N6886"/>
      <c r="O6886"/>
      <c r="P6886"/>
      <c r="S6886"/>
    </row>
    <row r="6887" spans="1:20" x14ac:dyDescent="0.3">
      <c r="A6887" s="25"/>
      <c r="B6887"/>
      <c r="C6887"/>
      <c r="D6887"/>
      <c r="E6887"/>
      <c r="F6887"/>
      <c r="G6887"/>
      <c r="H6887" s="14"/>
      <c r="I6887" s="14"/>
      <c r="K6887"/>
      <c r="L6887"/>
      <c r="M6887"/>
      <c r="N6887"/>
      <c r="O6887"/>
      <c r="P6887"/>
      <c r="S6887"/>
      <c r="T6887" s="7"/>
    </row>
    <row r="6888" spans="1:20" x14ac:dyDescent="0.3">
      <c r="A6888" s="25"/>
      <c r="B6888"/>
      <c r="C6888"/>
      <c r="D6888"/>
      <c r="E6888"/>
      <c r="F6888"/>
      <c r="G6888"/>
      <c r="H6888" s="14"/>
      <c r="I6888" s="14"/>
      <c r="K6888"/>
      <c r="L6888"/>
      <c r="M6888"/>
      <c r="N6888"/>
      <c r="O6888"/>
      <c r="P6888"/>
      <c r="S6888"/>
    </row>
    <row r="6889" spans="1:20" x14ac:dyDescent="0.3">
      <c r="A6889" s="25"/>
      <c r="B6889"/>
      <c r="C6889"/>
      <c r="D6889"/>
      <c r="E6889"/>
      <c r="F6889"/>
      <c r="G6889"/>
      <c r="H6889" s="14"/>
      <c r="I6889" s="14"/>
      <c r="K6889"/>
      <c r="L6889"/>
      <c r="M6889"/>
      <c r="N6889"/>
      <c r="O6889"/>
      <c r="P6889"/>
      <c r="S6889"/>
    </row>
    <row r="6890" spans="1:20" x14ac:dyDescent="0.3">
      <c r="A6890" s="25"/>
      <c r="B6890"/>
      <c r="C6890"/>
      <c r="D6890"/>
      <c r="E6890"/>
      <c r="F6890"/>
      <c r="G6890"/>
      <c r="H6890" s="26"/>
      <c r="I6890" s="26"/>
      <c r="K6890"/>
      <c r="L6890"/>
      <c r="M6890"/>
      <c r="N6890"/>
      <c r="O6890"/>
      <c r="P6890"/>
      <c r="S6890"/>
    </row>
    <row r="6891" spans="1:20" x14ac:dyDescent="0.3">
      <c r="A6891" s="25"/>
      <c r="B6891"/>
      <c r="C6891"/>
      <c r="D6891"/>
      <c r="E6891"/>
      <c r="F6891"/>
      <c r="G6891"/>
      <c r="H6891" s="26"/>
      <c r="I6891" s="26"/>
      <c r="K6891"/>
      <c r="L6891"/>
      <c r="M6891"/>
      <c r="N6891"/>
      <c r="O6891"/>
      <c r="P6891"/>
      <c r="S6891"/>
    </row>
    <row r="6892" spans="1:20" x14ac:dyDescent="0.3">
      <c r="A6892" s="25"/>
      <c r="B6892"/>
      <c r="C6892"/>
      <c r="D6892"/>
      <c r="E6892"/>
      <c r="F6892"/>
      <c r="G6892"/>
      <c r="H6892" s="26"/>
      <c r="I6892" s="26"/>
      <c r="K6892"/>
      <c r="L6892"/>
      <c r="M6892"/>
      <c r="N6892"/>
      <c r="O6892"/>
      <c r="P6892"/>
      <c r="S6892"/>
    </row>
    <row r="6893" spans="1:20" x14ac:dyDescent="0.3">
      <c r="A6893" s="25"/>
      <c r="B6893"/>
      <c r="C6893"/>
      <c r="D6893"/>
      <c r="E6893"/>
      <c r="F6893"/>
      <c r="G6893"/>
      <c r="H6893" s="26"/>
      <c r="I6893" s="26"/>
      <c r="K6893"/>
      <c r="L6893"/>
      <c r="M6893"/>
      <c r="N6893"/>
      <c r="O6893"/>
      <c r="P6893"/>
      <c r="S6893"/>
    </row>
    <row r="6894" spans="1:20" x14ac:dyDescent="0.3">
      <c r="A6894" s="25"/>
      <c r="B6894"/>
      <c r="C6894"/>
      <c r="D6894"/>
      <c r="E6894"/>
      <c r="F6894"/>
      <c r="G6894"/>
      <c r="H6894" s="26"/>
      <c r="I6894" s="26"/>
      <c r="K6894"/>
      <c r="L6894"/>
      <c r="M6894"/>
      <c r="N6894"/>
      <c r="O6894"/>
      <c r="P6894"/>
      <c r="S6894"/>
    </row>
    <row r="6895" spans="1:20" x14ac:dyDescent="0.3">
      <c r="A6895" s="25"/>
      <c r="B6895"/>
      <c r="C6895"/>
      <c r="D6895"/>
      <c r="E6895"/>
      <c r="F6895"/>
      <c r="G6895"/>
      <c r="H6895" s="26"/>
      <c r="I6895" s="26"/>
      <c r="K6895"/>
      <c r="L6895"/>
      <c r="M6895"/>
      <c r="N6895"/>
      <c r="O6895"/>
      <c r="P6895"/>
      <c r="S6895"/>
    </row>
    <row r="6896" spans="1:20" x14ac:dyDescent="0.3">
      <c r="A6896" s="25"/>
      <c r="B6896"/>
      <c r="C6896"/>
      <c r="D6896"/>
      <c r="E6896"/>
      <c r="F6896"/>
      <c r="G6896"/>
      <c r="H6896" s="14"/>
      <c r="I6896" s="14"/>
      <c r="K6896"/>
      <c r="L6896"/>
      <c r="M6896"/>
      <c r="N6896"/>
      <c r="O6896"/>
      <c r="P6896"/>
      <c r="S6896"/>
    </row>
    <row r="6897" spans="1:19" x14ac:dyDescent="0.3">
      <c r="A6897" s="25"/>
      <c r="B6897"/>
      <c r="C6897"/>
      <c r="D6897"/>
      <c r="E6897"/>
      <c r="F6897"/>
      <c r="G6897"/>
      <c r="H6897" s="14"/>
      <c r="I6897" s="14"/>
      <c r="K6897"/>
      <c r="L6897"/>
      <c r="M6897"/>
      <c r="N6897"/>
      <c r="O6897"/>
      <c r="P6897"/>
      <c r="S6897"/>
    </row>
    <row r="6898" spans="1:19" x14ac:dyDescent="0.3">
      <c r="A6898" s="25"/>
      <c r="B6898"/>
      <c r="C6898"/>
      <c r="D6898"/>
      <c r="E6898"/>
      <c r="F6898"/>
      <c r="G6898"/>
      <c r="H6898" s="14"/>
      <c r="I6898" s="14"/>
      <c r="K6898"/>
      <c r="L6898"/>
      <c r="M6898"/>
      <c r="N6898"/>
      <c r="O6898"/>
      <c r="P6898"/>
      <c r="S6898"/>
    </row>
    <row r="6899" spans="1:19" x14ac:dyDescent="0.3">
      <c r="A6899" s="25"/>
      <c r="B6899"/>
      <c r="C6899"/>
      <c r="D6899"/>
      <c r="E6899"/>
      <c r="F6899"/>
      <c r="G6899"/>
      <c r="H6899" s="14"/>
      <c r="I6899" s="14"/>
      <c r="K6899"/>
      <c r="L6899"/>
      <c r="M6899"/>
      <c r="N6899"/>
      <c r="O6899"/>
      <c r="P6899"/>
      <c r="S6899"/>
    </row>
    <row r="6900" spans="1:19" x14ac:dyDescent="0.3">
      <c r="A6900" s="25"/>
      <c r="B6900"/>
      <c r="C6900"/>
      <c r="D6900"/>
      <c r="E6900"/>
      <c r="F6900"/>
      <c r="G6900"/>
      <c r="H6900" s="14"/>
      <c r="I6900" s="14"/>
      <c r="K6900"/>
      <c r="L6900"/>
      <c r="M6900"/>
      <c r="N6900"/>
      <c r="O6900"/>
      <c r="P6900"/>
      <c r="S6900"/>
    </row>
    <row r="6901" spans="1:19" x14ac:dyDescent="0.3">
      <c r="A6901" s="25"/>
      <c r="B6901"/>
      <c r="C6901"/>
      <c r="D6901"/>
      <c r="E6901"/>
      <c r="F6901"/>
      <c r="G6901"/>
      <c r="H6901" s="14"/>
      <c r="I6901" s="14"/>
      <c r="K6901"/>
      <c r="L6901"/>
      <c r="M6901"/>
      <c r="N6901"/>
      <c r="O6901"/>
      <c r="P6901"/>
      <c r="S6901"/>
    </row>
    <row r="6902" spans="1:19" x14ac:dyDescent="0.3">
      <c r="A6902" s="25"/>
      <c r="B6902"/>
      <c r="C6902"/>
      <c r="D6902"/>
      <c r="E6902"/>
      <c r="F6902"/>
      <c r="G6902"/>
      <c r="H6902" s="14"/>
      <c r="I6902" s="14"/>
      <c r="K6902"/>
      <c r="L6902"/>
      <c r="M6902"/>
      <c r="N6902"/>
      <c r="O6902"/>
      <c r="P6902"/>
      <c r="S6902"/>
    </row>
    <row r="6903" spans="1:19" x14ac:dyDescent="0.3">
      <c r="A6903" s="25"/>
      <c r="B6903"/>
      <c r="C6903"/>
      <c r="D6903"/>
      <c r="E6903"/>
      <c r="F6903"/>
      <c r="G6903"/>
      <c r="H6903" s="14"/>
      <c r="I6903" s="14"/>
      <c r="K6903"/>
      <c r="L6903"/>
      <c r="M6903"/>
      <c r="N6903"/>
      <c r="O6903"/>
      <c r="P6903"/>
      <c r="S6903"/>
    </row>
    <row r="6904" spans="1:19" x14ac:dyDescent="0.3">
      <c r="A6904" s="25"/>
      <c r="B6904"/>
      <c r="C6904"/>
      <c r="D6904"/>
      <c r="E6904"/>
      <c r="F6904"/>
      <c r="G6904"/>
      <c r="H6904"/>
      <c r="I6904" s="14"/>
      <c r="K6904"/>
      <c r="L6904"/>
      <c r="M6904"/>
      <c r="N6904"/>
      <c r="O6904"/>
      <c r="P6904"/>
      <c r="S6904"/>
    </row>
    <row r="6905" spans="1:19" x14ac:dyDescent="0.3">
      <c r="A6905" s="25"/>
      <c r="B6905"/>
      <c r="C6905"/>
      <c r="D6905"/>
      <c r="E6905"/>
      <c r="F6905"/>
      <c r="G6905"/>
      <c r="H6905" s="14"/>
      <c r="I6905" s="14"/>
      <c r="K6905"/>
      <c r="L6905"/>
      <c r="M6905"/>
      <c r="N6905"/>
      <c r="O6905"/>
      <c r="P6905"/>
      <c r="S6905"/>
    </row>
    <row r="6906" spans="1:19" x14ac:dyDescent="0.3">
      <c r="A6906" s="25"/>
      <c r="B6906"/>
      <c r="C6906"/>
      <c r="D6906"/>
      <c r="E6906"/>
      <c r="F6906"/>
      <c r="G6906"/>
      <c r="H6906" s="14"/>
      <c r="I6906" s="14"/>
      <c r="K6906"/>
      <c r="L6906"/>
      <c r="M6906"/>
      <c r="N6906"/>
      <c r="O6906"/>
      <c r="P6906"/>
      <c r="S6906"/>
    </row>
    <row r="6907" spans="1:19" x14ac:dyDescent="0.3">
      <c r="A6907" s="25"/>
      <c r="B6907"/>
      <c r="C6907"/>
      <c r="D6907"/>
      <c r="E6907"/>
      <c r="F6907"/>
      <c r="G6907"/>
      <c r="H6907" s="14"/>
      <c r="I6907" s="14"/>
      <c r="K6907"/>
      <c r="L6907"/>
      <c r="M6907"/>
      <c r="N6907"/>
      <c r="O6907"/>
      <c r="P6907"/>
      <c r="S6907"/>
    </row>
    <row r="6908" spans="1:19" x14ac:dyDescent="0.3">
      <c r="A6908" s="25"/>
      <c r="B6908"/>
      <c r="C6908"/>
      <c r="D6908"/>
      <c r="E6908"/>
      <c r="F6908"/>
      <c r="G6908"/>
      <c r="H6908" s="14"/>
      <c r="I6908" s="14"/>
      <c r="K6908"/>
      <c r="L6908"/>
      <c r="M6908"/>
      <c r="N6908"/>
      <c r="O6908"/>
      <c r="P6908"/>
      <c r="S6908"/>
    </row>
    <row r="6909" spans="1:19" x14ac:dyDescent="0.3">
      <c r="A6909" s="25"/>
      <c r="B6909"/>
      <c r="C6909"/>
      <c r="D6909"/>
      <c r="E6909"/>
      <c r="F6909"/>
      <c r="G6909"/>
      <c r="H6909" s="14"/>
      <c r="I6909" s="14"/>
      <c r="K6909"/>
      <c r="L6909"/>
      <c r="M6909"/>
      <c r="N6909"/>
      <c r="O6909"/>
      <c r="P6909"/>
      <c r="S6909"/>
    </row>
    <row r="6910" spans="1:19" x14ac:dyDescent="0.3">
      <c r="A6910" s="25"/>
      <c r="B6910"/>
      <c r="C6910"/>
      <c r="D6910"/>
      <c r="E6910"/>
      <c r="F6910"/>
      <c r="G6910"/>
      <c r="H6910" s="14"/>
      <c r="I6910" s="14"/>
      <c r="K6910"/>
      <c r="L6910"/>
      <c r="M6910"/>
      <c r="N6910"/>
      <c r="O6910"/>
      <c r="P6910"/>
      <c r="S6910"/>
    </row>
    <row r="6911" spans="1:19" x14ac:dyDescent="0.3">
      <c r="A6911" s="25"/>
      <c r="B6911"/>
      <c r="C6911"/>
      <c r="D6911"/>
      <c r="E6911"/>
      <c r="F6911"/>
      <c r="G6911"/>
      <c r="H6911" s="14"/>
      <c r="I6911" s="14"/>
      <c r="K6911"/>
      <c r="L6911"/>
      <c r="M6911"/>
      <c r="N6911"/>
      <c r="O6911"/>
      <c r="P6911"/>
      <c r="S6911"/>
    </row>
    <row r="6912" spans="1:19" x14ac:dyDescent="0.3">
      <c r="A6912" s="25"/>
      <c r="B6912"/>
      <c r="C6912"/>
      <c r="D6912"/>
      <c r="E6912"/>
      <c r="F6912"/>
      <c r="G6912"/>
      <c r="H6912" s="14"/>
      <c r="I6912" s="14"/>
      <c r="K6912"/>
      <c r="L6912"/>
      <c r="M6912"/>
      <c r="N6912"/>
      <c r="O6912"/>
      <c r="P6912"/>
      <c r="S6912"/>
    </row>
    <row r="6913" spans="1:20" x14ac:dyDescent="0.3">
      <c r="A6913" s="25"/>
      <c r="B6913"/>
      <c r="C6913"/>
      <c r="D6913"/>
      <c r="E6913"/>
      <c r="F6913"/>
      <c r="G6913"/>
      <c r="H6913" s="14"/>
      <c r="I6913" s="14"/>
      <c r="K6913"/>
      <c r="L6913"/>
      <c r="M6913"/>
      <c r="N6913"/>
      <c r="O6913"/>
      <c r="P6913"/>
      <c r="S6913"/>
    </row>
    <row r="6914" spans="1:20" x14ac:dyDescent="0.3">
      <c r="A6914" s="25"/>
      <c r="B6914"/>
      <c r="C6914"/>
      <c r="D6914"/>
      <c r="E6914"/>
      <c r="F6914"/>
      <c r="G6914"/>
      <c r="H6914" s="26"/>
      <c r="I6914" s="26"/>
      <c r="K6914"/>
      <c r="L6914"/>
      <c r="M6914"/>
      <c r="N6914"/>
      <c r="O6914"/>
      <c r="P6914"/>
      <c r="S6914"/>
    </row>
    <row r="6915" spans="1:20" x14ac:dyDescent="0.3">
      <c r="A6915" s="25"/>
      <c r="B6915"/>
      <c r="C6915"/>
      <c r="D6915"/>
      <c r="E6915"/>
      <c r="F6915"/>
      <c r="G6915"/>
      <c r="H6915" s="26"/>
      <c r="I6915" s="26"/>
      <c r="K6915"/>
      <c r="L6915"/>
      <c r="M6915"/>
      <c r="N6915"/>
      <c r="O6915"/>
      <c r="P6915"/>
      <c r="S6915"/>
    </row>
    <row r="6916" spans="1:20" x14ac:dyDescent="0.3">
      <c r="A6916" s="25"/>
      <c r="B6916"/>
      <c r="C6916"/>
      <c r="D6916"/>
      <c r="E6916"/>
      <c r="F6916"/>
      <c r="G6916"/>
      <c r="H6916" s="26"/>
      <c r="I6916" s="26"/>
      <c r="K6916"/>
      <c r="L6916"/>
      <c r="M6916"/>
      <c r="N6916"/>
      <c r="O6916"/>
      <c r="P6916"/>
      <c r="S6916"/>
      <c r="T6916" s="7"/>
    </row>
    <row r="6917" spans="1:20" x14ac:dyDescent="0.3">
      <c r="A6917" s="25"/>
      <c r="B6917"/>
      <c r="C6917"/>
      <c r="D6917"/>
      <c r="E6917"/>
      <c r="F6917"/>
      <c r="G6917"/>
      <c r="H6917" s="26"/>
      <c r="I6917" s="26"/>
      <c r="K6917"/>
      <c r="L6917"/>
      <c r="M6917"/>
      <c r="N6917"/>
      <c r="O6917"/>
      <c r="P6917"/>
      <c r="S6917"/>
    </row>
    <row r="6918" spans="1:20" x14ac:dyDescent="0.3">
      <c r="A6918" s="25"/>
      <c r="B6918"/>
      <c r="C6918"/>
      <c r="D6918"/>
      <c r="E6918"/>
      <c r="F6918"/>
      <c r="G6918"/>
      <c r="H6918" s="26"/>
      <c r="I6918" s="26"/>
      <c r="K6918"/>
      <c r="L6918"/>
      <c r="M6918"/>
      <c r="N6918"/>
      <c r="O6918"/>
      <c r="P6918"/>
      <c r="S6918"/>
    </row>
    <row r="6919" spans="1:20" x14ac:dyDescent="0.3">
      <c r="A6919" s="25"/>
      <c r="B6919"/>
      <c r="C6919"/>
      <c r="D6919"/>
      <c r="E6919"/>
      <c r="F6919"/>
      <c r="G6919"/>
      <c r="H6919" s="26"/>
      <c r="I6919" s="26"/>
      <c r="K6919"/>
      <c r="L6919"/>
      <c r="M6919"/>
      <c r="N6919"/>
      <c r="O6919"/>
      <c r="P6919"/>
      <c r="S6919"/>
    </row>
    <row r="6920" spans="1:20" x14ac:dyDescent="0.3">
      <c r="A6920" s="25"/>
      <c r="B6920"/>
      <c r="C6920"/>
      <c r="D6920"/>
      <c r="E6920"/>
      <c r="F6920"/>
      <c r="G6920"/>
      <c r="H6920" s="26"/>
      <c r="I6920" s="26"/>
      <c r="K6920"/>
      <c r="L6920"/>
      <c r="M6920"/>
      <c r="N6920"/>
      <c r="O6920"/>
      <c r="P6920"/>
      <c r="S6920"/>
    </row>
    <row r="6921" spans="1:20" x14ac:dyDescent="0.3">
      <c r="A6921" s="25"/>
      <c r="B6921"/>
      <c r="C6921"/>
      <c r="D6921"/>
      <c r="E6921"/>
      <c r="F6921"/>
      <c r="G6921"/>
      <c r="H6921" s="26"/>
      <c r="I6921" s="26"/>
      <c r="K6921"/>
      <c r="L6921"/>
      <c r="M6921"/>
      <c r="N6921"/>
      <c r="O6921"/>
      <c r="P6921"/>
      <c r="S6921"/>
    </row>
    <row r="6922" spans="1:20" x14ac:dyDescent="0.3">
      <c r="A6922" s="25"/>
      <c r="B6922"/>
      <c r="C6922"/>
      <c r="D6922"/>
      <c r="E6922"/>
      <c r="F6922"/>
      <c r="G6922"/>
      <c r="H6922" s="26"/>
      <c r="I6922" s="26"/>
      <c r="K6922"/>
      <c r="L6922"/>
      <c r="M6922"/>
      <c r="N6922"/>
      <c r="O6922"/>
      <c r="P6922"/>
      <c r="S6922"/>
      <c r="T6922" s="7"/>
    </row>
    <row r="6923" spans="1:20" x14ac:dyDescent="0.3">
      <c r="A6923" s="25"/>
      <c r="B6923"/>
      <c r="C6923"/>
      <c r="D6923"/>
      <c r="E6923"/>
      <c r="F6923"/>
      <c r="G6923"/>
      <c r="H6923" s="26"/>
      <c r="I6923" s="26"/>
      <c r="K6923"/>
      <c r="L6923"/>
      <c r="M6923"/>
      <c r="N6923"/>
      <c r="O6923"/>
      <c r="P6923"/>
      <c r="S6923"/>
      <c r="T6923" s="7"/>
    </row>
    <row r="6924" spans="1:20" x14ac:dyDescent="0.3">
      <c r="A6924" s="25"/>
      <c r="B6924"/>
      <c r="C6924"/>
      <c r="D6924"/>
      <c r="E6924"/>
      <c r="F6924"/>
      <c r="G6924"/>
      <c r="H6924" s="26"/>
      <c r="I6924" s="26"/>
      <c r="K6924"/>
      <c r="L6924"/>
      <c r="M6924"/>
      <c r="N6924"/>
      <c r="O6924"/>
      <c r="P6924"/>
      <c r="S6924"/>
    </row>
    <row r="6925" spans="1:20" x14ac:dyDescent="0.3">
      <c r="A6925" s="25"/>
      <c r="B6925"/>
      <c r="C6925"/>
      <c r="D6925"/>
      <c r="E6925"/>
      <c r="F6925"/>
      <c r="G6925"/>
      <c r="H6925" s="26"/>
      <c r="I6925" s="26"/>
      <c r="K6925"/>
      <c r="L6925"/>
      <c r="M6925"/>
      <c r="N6925"/>
      <c r="O6925"/>
      <c r="P6925"/>
      <c r="S6925"/>
    </row>
    <row r="6926" spans="1:20" x14ac:dyDescent="0.3">
      <c r="A6926" s="25"/>
      <c r="B6926"/>
      <c r="C6926"/>
      <c r="D6926"/>
      <c r="E6926"/>
      <c r="F6926"/>
      <c r="G6926"/>
      <c r="H6926" s="26"/>
      <c r="I6926" s="26"/>
      <c r="K6926"/>
      <c r="L6926"/>
      <c r="M6926"/>
      <c r="N6926"/>
      <c r="O6926"/>
      <c r="P6926"/>
      <c r="S6926"/>
    </row>
    <row r="6927" spans="1:20" x14ac:dyDescent="0.3">
      <c r="A6927" s="25"/>
      <c r="B6927"/>
      <c r="C6927"/>
      <c r="D6927"/>
      <c r="E6927"/>
      <c r="F6927"/>
      <c r="G6927"/>
      <c r="H6927" s="26"/>
      <c r="I6927" s="26"/>
      <c r="K6927"/>
      <c r="L6927"/>
      <c r="M6927"/>
      <c r="N6927"/>
      <c r="O6927"/>
      <c r="P6927"/>
      <c r="S6927"/>
    </row>
    <row r="6928" spans="1:20" x14ac:dyDescent="0.3">
      <c r="A6928" s="25"/>
      <c r="B6928"/>
      <c r="C6928"/>
      <c r="D6928"/>
      <c r="E6928"/>
      <c r="F6928"/>
      <c r="G6928"/>
      <c r="H6928" s="26"/>
      <c r="I6928" s="26"/>
      <c r="K6928"/>
      <c r="L6928"/>
      <c r="M6928"/>
      <c r="N6928"/>
      <c r="O6928"/>
      <c r="P6928"/>
      <c r="S6928"/>
    </row>
    <row r="6929" spans="1:20" x14ac:dyDescent="0.3">
      <c r="A6929" s="25"/>
      <c r="B6929"/>
      <c r="C6929"/>
      <c r="D6929"/>
      <c r="E6929"/>
      <c r="F6929"/>
      <c r="G6929"/>
      <c r="H6929" s="26"/>
      <c r="I6929" s="26"/>
      <c r="K6929"/>
      <c r="L6929"/>
      <c r="M6929"/>
      <c r="N6929"/>
      <c r="O6929"/>
      <c r="P6929"/>
      <c r="S6929"/>
    </row>
    <row r="6930" spans="1:20" x14ac:dyDescent="0.3">
      <c r="A6930" s="25"/>
      <c r="B6930"/>
      <c r="C6930"/>
      <c r="D6930"/>
      <c r="E6930"/>
      <c r="F6930"/>
      <c r="G6930"/>
      <c r="H6930" s="26"/>
      <c r="I6930" s="26"/>
      <c r="K6930"/>
      <c r="L6930"/>
      <c r="M6930"/>
      <c r="N6930"/>
      <c r="O6930"/>
      <c r="P6930"/>
      <c r="S6930"/>
    </row>
    <row r="6931" spans="1:20" x14ac:dyDescent="0.3">
      <c r="A6931" s="25"/>
      <c r="B6931"/>
      <c r="C6931"/>
      <c r="D6931"/>
      <c r="E6931"/>
      <c r="F6931"/>
      <c r="G6931"/>
      <c r="H6931" s="26"/>
      <c r="I6931" s="26"/>
      <c r="K6931"/>
      <c r="L6931"/>
      <c r="M6931"/>
      <c r="N6931"/>
      <c r="O6931"/>
      <c r="P6931"/>
      <c r="S6931"/>
      <c r="T6931" s="7"/>
    </row>
    <row r="6932" spans="1:20" x14ac:dyDescent="0.3">
      <c r="A6932" s="25"/>
      <c r="B6932"/>
      <c r="C6932"/>
      <c r="D6932"/>
      <c r="E6932"/>
      <c r="F6932"/>
      <c r="G6932"/>
      <c r="H6932" s="14"/>
      <c r="I6932" s="14"/>
      <c r="K6932"/>
      <c r="L6932"/>
      <c r="M6932"/>
      <c r="N6932"/>
      <c r="O6932"/>
      <c r="P6932"/>
      <c r="S6932"/>
    </row>
    <row r="6933" spans="1:20" x14ac:dyDescent="0.3">
      <c r="A6933" s="25"/>
      <c r="B6933"/>
      <c r="C6933"/>
      <c r="D6933"/>
      <c r="E6933"/>
      <c r="F6933"/>
      <c r="G6933"/>
      <c r="H6933" s="14"/>
      <c r="I6933" s="14"/>
      <c r="K6933"/>
      <c r="L6933"/>
      <c r="M6933"/>
      <c r="N6933"/>
      <c r="O6933"/>
      <c r="P6933"/>
      <c r="S6933"/>
    </row>
    <row r="6934" spans="1:20" x14ac:dyDescent="0.3">
      <c r="A6934" s="25"/>
      <c r="B6934"/>
      <c r="C6934"/>
      <c r="D6934"/>
      <c r="E6934"/>
      <c r="F6934"/>
      <c r="G6934"/>
      <c r="H6934"/>
      <c r="I6934"/>
      <c r="K6934"/>
      <c r="L6934"/>
      <c r="M6934"/>
      <c r="N6934"/>
      <c r="O6934"/>
      <c r="P6934"/>
      <c r="S6934"/>
    </row>
    <row r="6935" spans="1:20" x14ac:dyDescent="0.3">
      <c r="A6935" s="25"/>
      <c r="B6935"/>
      <c r="C6935"/>
      <c r="D6935"/>
      <c r="E6935"/>
      <c r="F6935"/>
      <c r="G6935"/>
      <c r="H6935"/>
      <c r="I6935" s="14"/>
      <c r="K6935"/>
      <c r="L6935"/>
      <c r="M6935"/>
      <c r="N6935"/>
      <c r="O6935"/>
      <c r="P6935"/>
      <c r="S6935"/>
    </row>
    <row r="6936" spans="1:20" x14ac:dyDescent="0.3">
      <c r="A6936" s="25"/>
      <c r="B6936"/>
      <c r="C6936"/>
      <c r="D6936"/>
      <c r="E6936"/>
      <c r="F6936"/>
      <c r="G6936"/>
      <c r="H6936" s="14"/>
      <c r="I6936" s="14"/>
      <c r="K6936"/>
      <c r="L6936"/>
      <c r="M6936"/>
      <c r="N6936"/>
      <c r="O6936"/>
      <c r="P6936"/>
      <c r="S6936"/>
    </row>
    <row r="6937" spans="1:20" x14ac:dyDescent="0.3">
      <c r="A6937" s="25"/>
      <c r="B6937"/>
      <c r="C6937"/>
      <c r="D6937"/>
      <c r="E6937"/>
      <c r="F6937"/>
      <c r="G6937"/>
      <c r="H6937" s="14"/>
      <c r="I6937" s="14"/>
      <c r="K6937"/>
      <c r="L6937"/>
      <c r="M6937"/>
      <c r="N6937"/>
      <c r="O6937"/>
      <c r="P6937"/>
      <c r="S6937"/>
    </row>
    <row r="6938" spans="1:20" x14ac:dyDescent="0.3">
      <c r="A6938" s="25"/>
      <c r="B6938"/>
      <c r="C6938"/>
      <c r="D6938"/>
      <c r="E6938"/>
      <c r="F6938"/>
      <c r="G6938"/>
      <c r="H6938" s="26"/>
      <c r="I6938" s="26"/>
      <c r="K6938"/>
      <c r="L6938"/>
      <c r="M6938"/>
      <c r="N6938"/>
      <c r="O6938"/>
      <c r="P6938"/>
      <c r="S6938"/>
    </row>
    <row r="6939" spans="1:20" x14ac:dyDescent="0.3">
      <c r="A6939" s="25"/>
      <c r="B6939"/>
      <c r="C6939"/>
      <c r="D6939"/>
      <c r="E6939"/>
      <c r="F6939"/>
      <c r="G6939"/>
      <c r="H6939" s="26"/>
      <c r="I6939" s="26"/>
      <c r="K6939"/>
      <c r="L6939"/>
      <c r="M6939"/>
      <c r="N6939"/>
      <c r="O6939"/>
      <c r="P6939"/>
      <c r="S6939"/>
    </row>
    <row r="6940" spans="1:20" x14ac:dyDescent="0.3">
      <c r="A6940" s="25"/>
      <c r="B6940"/>
      <c r="C6940"/>
      <c r="D6940"/>
      <c r="E6940"/>
      <c r="F6940"/>
      <c r="G6940"/>
      <c r="H6940" s="26"/>
      <c r="I6940" s="26"/>
      <c r="K6940"/>
      <c r="L6940"/>
      <c r="M6940"/>
      <c r="N6940"/>
      <c r="O6940"/>
      <c r="P6940"/>
      <c r="S6940"/>
    </row>
    <row r="6941" spans="1:20" x14ac:dyDescent="0.3">
      <c r="A6941" s="25"/>
      <c r="B6941"/>
      <c r="C6941"/>
      <c r="D6941"/>
      <c r="E6941"/>
      <c r="F6941"/>
      <c r="G6941"/>
      <c r="H6941" s="26"/>
      <c r="I6941" s="26"/>
      <c r="K6941"/>
      <c r="L6941"/>
      <c r="M6941"/>
      <c r="N6941"/>
      <c r="O6941"/>
      <c r="P6941"/>
      <c r="S6941"/>
    </row>
    <row r="6942" spans="1:20" x14ac:dyDescent="0.3">
      <c r="A6942" s="25"/>
      <c r="B6942"/>
      <c r="C6942"/>
      <c r="D6942"/>
      <c r="E6942"/>
      <c r="F6942"/>
      <c r="G6942"/>
      <c r="H6942" s="26"/>
      <c r="I6942" s="26"/>
      <c r="K6942"/>
      <c r="L6942"/>
      <c r="M6942"/>
      <c r="N6942"/>
      <c r="O6942"/>
      <c r="P6942"/>
      <c r="S6942"/>
    </row>
    <row r="6943" spans="1:20" x14ac:dyDescent="0.3">
      <c r="A6943" s="25"/>
      <c r="B6943"/>
      <c r="C6943"/>
      <c r="D6943"/>
      <c r="E6943"/>
      <c r="F6943"/>
      <c r="G6943"/>
      <c r="H6943" s="26"/>
      <c r="I6943" s="26"/>
      <c r="K6943"/>
      <c r="L6943"/>
      <c r="M6943"/>
      <c r="N6943"/>
      <c r="O6943"/>
      <c r="P6943"/>
      <c r="S6943"/>
    </row>
    <row r="6944" spans="1:20" x14ac:dyDescent="0.3">
      <c r="A6944" s="25"/>
      <c r="B6944"/>
      <c r="C6944"/>
      <c r="D6944"/>
      <c r="E6944"/>
      <c r="F6944"/>
      <c r="G6944"/>
      <c r="H6944" s="14"/>
      <c r="I6944" s="14"/>
      <c r="K6944"/>
      <c r="L6944"/>
      <c r="M6944"/>
      <c r="N6944"/>
      <c r="O6944"/>
      <c r="P6944"/>
      <c r="S6944"/>
    </row>
    <row r="6945" spans="1:20" x14ac:dyDescent="0.3">
      <c r="A6945" s="25"/>
      <c r="B6945"/>
      <c r="C6945"/>
      <c r="D6945"/>
      <c r="E6945"/>
      <c r="F6945"/>
      <c r="G6945"/>
      <c r="H6945" s="14"/>
      <c r="I6945" s="14"/>
      <c r="K6945"/>
      <c r="L6945"/>
      <c r="M6945"/>
      <c r="N6945"/>
      <c r="O6945"/>
      <c r="P6945"/>
      <c r="S6945"/>
    </row>
    <row r="6946" spans="1:20" x14ac:dyDescent="0.3">
      <c r="A6946" s="25"/>
      <c r="B6946"/>
      <c r="C6946"/>
      <c r="D6946"/>
      <c r="E6946"/>
      <c r="F6946"/>
      <c r="G6946"/>
      <c r="H6946" s="14"/>
      <c r="I6946" s="14"/>
      <c r="K6946"/>
      <c r="L6946"/>
      <c r="M6946"/>
      <c r="N6946"/>
      <c r="O6946"/>
      <c r="P6946"/>
      <c r="S6946"/>
    </row>
    <row r="6947" spans="1:20" x14ac:dyDescent="0.3">
      <c r="A6947" s="25"/>
      <c r="B6947"/>
      <c r="C6947"/>
      <c r="D6947"/>
      <c r="E6947"/>
      <c r="F6947"/>
      <c r="G6947"/>
      <c r="H6947" s="14"/>
      <c r="I6947" s="14"/>
      <c r="K6947"/>
      <c r="L6947"/>
      <c r="M6947"/>
      <c r="N6947"/>
      <c r="O6947"/>
      <c r="P6947"/>
      <c r="S6947"/>
    </row>
    <row r="6948" spans="1:20" x14ac:dyDescent="0.3">
      <c r="A6948" s="25"/>
      <c r="B6948"/>
      <c r="C6948"/>
      <c r="D6948"/>
      <c r="E6948"/>
      <c r="F6948"/>
      <c r="G6948"/>
      <c r="H6948" s="14"/>
      <c r="I6948" s="14"/>
      <c r="K6948"/>
      <c r="L6948"/>
      <c r="M6948"/>
      <c r="N6948"/>
      <c r="O6948"/>
      <c r="P6948"/>
      <c r="S6948"/>
    </row>
    <row r="6949" spans="1:20" x14ac:dyDescent="0.3">
      <c r="A6949" s="25"/>
      <c r="B6949"/>
      <c r="C6949"/>
      <c r="D6949"/>
      <c r="E6949"/>
      <c r="F6949"/>
      <c r="G6949"/>
      <c r="H6949" s="14"/>
      <c r="I6949" s="14"/>
      <c r="K6949"/>
      <c r="L6949"/>
      <c r="M6949"/>
      <c r="N6949"/>
      <c r="O6949"/>
      <c r="P6949"/>
      <c r="S6949"/>
    </row>
    <row r="6950" spans="1:20" x14ac:dyDescent="0.3">
      <c r="A6950" s="25"/>
      <c r="B6950"/>
      <c r="C6950"/>
      <c r="D6950"/>
      <c r="E6950"/>
      <c r="F6950"/>
      <c r="G6950"/>
      <c r="H6950"/>
      <c r="I6950" s="14"/>
      <c r="K6950"/>
      <c r="L6950"/>
      <c r="M6950"/>
      <c r="N6950"/>
      <c r="O6950"/>
      <c r="P6950"/>
      <c r="S6950"/>
    </row>
    <row r="6951" spans="1:20" x14ac:dyDescent="0.3">
      <c r="A6951" s="25"/>
      <c r="B6951"/>
      <c r="C6951"/>
      <c r="D6951"/>
      <c r="E6951"/>
      <c r="F6951"/>
      <c r="G6951"/>
      <c r="H6951" s="14"/>
      <c r="I6951" s="14"/>
      <c r="K6951"/>
      <c r="L6951"/>
      <c r="M6951"/>
      <c r="N6951"/>
      <c r="O6951"/>
      <c r="P6951"/>
      <c r="S6951"/>
    </row>
    <row r="6952" spans="1:20" x14ac:dyDescent="0.3">
      <c r="A6952" s="25"/>
      <c r="B6952"/>
      <c r="C6952"/>
      <c r="D6952"/>
      <c r="E6952"/>
      <c r="F6952"/>
      <c r="G6952"/>
      <c r="H6952" s="14"/>
      <c r="I6952" s="14"/>
      <c r="K6952"/>
      <c r="L6952"/>
      <c r="M6952"/>
      <c r="N6952"/>
      <c r="O6952"/>
      <c r="P6952"/>
      <c r="S6952"/>
    </row>
    <row r="6953" spans="1:20" x14ac:dyDescent="0.3">
      <c r="A6953" s="25"/>
      <c r="B6953"/>
      <c r="C6953"/>
      <c r="D6953"/>
      <c r="E6953"/>
      <c r="F6953"/>
      <c r="G6953"/>
      <c r="H6953" s="14"/>
      <c r="I6953" s="14"/>
      <c r="K6953"/>
      <c r="L6953"/>
      <c r="M6953"/>
      <c r="N6953"/>
      <c r="O6953"/>
      <c r="P6953"/>
      <c r="S6953"/>
    </row>
    <row r="6954" spans="1:20" x14ac:dyDescent="0.3">
      <c r="A6954" s="25"/>
      <c r="B6954"/>
      <c r="C6954"/>
      <c r="D6954"/>
      <c r="E6954"/>
      <c r="F6954"/>
      <c r="G6954"/>
      <c r="H6954" s="14"/>
      <c r="I6954" s="14"/>
      <c r="K6954"/>
      <c r="L6954"/>
      <c r="M6954"/>
      <c r="N6954"/>
      <c r="O6954"/>
      <c r="P6954"/>
      <c r="S6954"/>
    </row>
    <row r="6955" spans="1:20" x14ac:dyDescent="0.3">
      <c r="A6955" s="25"/>
      <c r="B6955"/>
      <c r="C6955"/>
      <c r="D6955"/>
      <c r="E6955"/>
      <c r="F6955"/>
      <c r="G6955"/>
      <c r="H6955" s="14"/>
      <c r="I6955" s="14"/>
      <c r="K6955"/>
      <c r="L6955"/>
      <c r="M6955"/>
      <c r="N6955"/>
      <c r="O6955"/>
      <c r="P6955"/>
      <c r="S6955"/>
    </row>
    <row r="6956" spans="1:20" x14ac:dyDescent="0.3">
      <c r="A6956" s="25"/>
      <c r="B6956"/>
      <c r="C6956"/>
      <c r="D6956"/>
      <c r="E6956"/>
      <c r="F6956"/>
      <c r="G6956"/>
      <c r="H6956" s="26"/>
      <c r="I6956" s="26"/>
      <c r="K6956"/>
      <c r="L6956"/>
      <c r="M6956"/>
      <c r="N6956"/>
      <c r="O6956"/>
      <c r="P6956"/>
      <c r="S6956"/>
    </row>
    <row r="6957" spans="1:20" x14ac:dyDescent="0.3">
      <c r="A6957" s="25"/>
      <c r="B6957"/>
      <c r="C6957"/>
      <c r="D6957"/>
      <c r="E6957"/>
      <c r="F6957"/>
      <c r="G6957"/>
      <c r="H6957" s="26"/>
      <c r="I6957" s="26"/>
      <c r="K6957"/>
      <c r="L6957"/>
      <c r="M6957"/>
      <c r="N6957"/>
      <c r="O6957"/>
      <c r="P6957"/>
      <c r="S6957"/>
    </row>
    <row r="6958" spans="1:20" x14ac:dyDescent="0.3">
      <c r="A6958" s="25"/>
      <c r="B6958"/>
      <c r="C6958"/>
      <c r="D6958"/>
      <c r="E6958"/>
      <c r="F6958"/>
      <c r="G6958"/>
      <c r="H6958" s="26"/>
      <c r="I6958" s="26"/>
      <c r="K6958"/>
      <c r="L6958"/>
      <c r="M6958"/>
      <c r="N6958"/>
      <c r="O6958"/>
      <c r="P6958"/>
      <c r="S6958"/>
      <c r="T6958" s="7"/>
    </row>
    <row r="6959" spans="1:20" x14ac:dyDescent="0.3">
      <c r="A6959" s="25"/>
      <c r="B6959"/>
      <c r="C6959"/>
      <c r="D6959"/>
      <c r="E6959"/>
      <c r="F6959"/>
      <c r="G6959"/>
      <c r="H6959" s="26"/>
      <c r="I6959" s="26"/>
      <c r="K6959"/>
      <c r="L6959"/>
      <c r="M6959"/>
      <c r="N6959"/>
      <c r="O6959"/>
      <c r="P6959"/>
      <c r="S6959"/>
      <c r="T6959" s="7"/>
    </row>
    <row r="6960" spans="1:20" x14ac:dyDescent="0.3">
      <c r="A6960" s="25"/>
      <c r="B6960"/>
      <c r="C6960"/>
      <c r="D6960"/>
      <c r="E6960"/>
      <c r="F6960"/>
      <c r="G6960"/>
      <c r="H6960" s="26"/>
      <c r="I6960" s="26"/>
      <c r="K6960"/>
      <c r="L6960"/>
      <c r="M6960"/>
      <c r="N6960"/>
      <c r="O6960"/>
      <c r="P6960"/>
      <c r="S6960"/>
    </row>
    <row r="6961" spans="1:20" x14ac:dyDescent="0.3">
      <c r="A6961" s="25"/>
      <c r="B6961"/>
      <c r="C6961"/>
      <c r="D6961"/>
      <c r="E6961"/>
      <c r="F6961"/>
      <c r="G6961"/>
      <c r="H6961" s="14"/>
      <c r="I6961" s="26"/>
      <c r="K6961"/>
      <c r="L6961"/>
      <c r="M6961"/>
      <c r="N6961"/>
      <c r="O6961"/>
      <c r="P6961"/>
      <c r="S6961"/>
    </row>
    <row r="6962" spans="1:20" x14ac:dyDescent="0.3">
      <c r="A6962" s="25"/>
      <c r="B6962"/>
      <c r="C6962"/>
      <c r="D6962"/>
      <c r="E6962"/>
      <c r="F6962"/>
      <c r="G6962"/>
      <c r="H6962" s="14"/>
      <c r="I6962" s="26"/>
      <c r="K6962"/>
      <c r="L6962"/>
      <c r="M6962"/>
      <c r="N6962"/>
      <c r="O6962"/>
      <c r="P6962"/>
      <c r="S6962"/>
    </row>
    <row r="6963" spans="1:20" x14ac:dyDescent="0.3">
      <c r="A6963" s="25"/>
      <c r="B6963"/>
      <c r="C6963"/>
      <c r="D6963"/>
      <c r="E6963"/>
      <c r="F6963"/>
      <c r="G6963"/>
      <c r="H6963" s="14"/>
      <c r="I6963" s="26"/>
      <c r="K6963"/>
      <c r="L6963"/>
      <c r="M6963"/>
      <c r="N6963"/>
      <c r="O6963"/>
      <c r="P6963"/>
      <c r="S6963"/>
    </row>
    <row r="6964" spans="1:20" x14ac:dyDescent="0.3">
      <c r="A6964" s="25"/>
      <c r="B6964"/>
      <c r="C6964"/>
      <c r="D6964"/>
      <c r="E6964"/>
      <c r="F6964"/>
      <c r="G6964"/>
      <c r="H6964" s="14"/>
      <c r="I6964" s="26"/>
      <c r="K6964"/>
      <c r="L6964"/>
      <c r="M6964"/>
      <c r="N6964"/>
      <c r="O6964"/>
      <c r="P6964"/>
      <c r="S6964"/>
    </row>
    <row r="6965" spans="1:20" x14ac:dyDescent="0.3">
      <c r="A6965" s="25"/>
      <c r="B6965"/>
      <c r="C6965"/>
      <c r="D6965"/>
      <c r="E6965"/>
      <c r="F6965"/>
      <c r="G6965"/>
      <c r="H6965" s="14"/>
      <c r="I6965" s="26"/>
      <c r="K6965"/>
      <c r="L6965"/>
      <c r="M6965"/>
      <c r="N6965"/>
      <c r="O6965"/>
      <c r="P6965"/>
      <c r="S6965"/>
      <c r="T6965" s="7"/>
    </row>
    <row r="6966" spans="1:20" x14ac:dyDescent="0.3">
      <c r="A6966" s="25"/>
      <c r="B6966"/>
      <c r="C6966"/>
      <c r="D6966"/>
      <c r="E6966"/>
      <c r="F6966"/>
      <c r="G6966"/>
      <c r="H6966" s="14"/>
      <c r="I6966" s="14"/>
      <c r="K6966"/>
      <c r="L6966"/>
      <c r="M6966"/>
      <c r="N6966"/>
      <c r="O6966"/>
      <c r="P6966"/>
      <c r="S6966"/>
    </row>
    <row r="6967" spans="1:20" x14ac:dyDescent="0.3">
      <c r="A6967" s="25"/>
      <c r="B6967"/>
      <c r="C6967"/>
      <c r="D6967"/>
      <c r="E6967"/>
      <c r="F6967"/>
      <c r="G6967"/>
      <c r="H6967" s="14"/>
      <c r="I6967" s="14"/>
      <c r="K6967"/>
      <c r="L6967"/>
      <c r="M6967"/>
      <c r="N6967"/>
      <c r="O6967"/>
      <c r="P6967"/>
      <c r="S6967"/>
    </row>
    <row r="6968" spans="1:20" x14ac:dyDescent="0.3">
      <c r="A6968" s="25"/>
      <c r="B6968"/>
      <c r="C6968"/>
      <c r="D6968"/>
      <c r="E6968"/>
      <c r="F6968"/>
      <c r="G6968"/>
      <c r="H6968" s="14"/>
      <c r="I6968" s="14"/>
      <c r="K6968"/>
      <c r="L6968"/>
      <c r="M6968"/>
      <c r="N6968"/>
      <c r="O6968"/>
      <c r="P6968"/>
      <c r="S6968"/>
    </row>
    <row r="6969" spans="1:20" x14ac:dyDescent="0.3">
      <c r="A6969" s="25"/>
      <c r="B6969"/>
      <c r="C6969"/>
      <c r="D6969"/>
      <c r="E6969"/>
      <c r="F6969"/>
      <c r="G6969"/>
      <c r="H6969" s="14"/>
      <c r="I6969" s="14"/>
      <c r="K6969"/>
      <c r="L6969"/>
      <c r="M6969"/>
      <c r="N6969"/>
      <c r="O6969"/>
      <c r="P6969"/>
      <c r="S6969"/>
    </row>
    <row r="6970" spans="1:20" x14ac:dyDescent="0.3">
      <c r="A6970" s="25"/>
      <c r="B6970"/>
      <c r="C6970"/>
      <c r="D6970"/>
      <c r="E6970"/>
      <c r="F6970"/>
      <c r="G6970"/>
      <c r="H6970" s="14"/>
      <c r="I6970" s="14"/>
      <c r="K6970"/>
      <c r="L6970"/>
      <c r="M6970"/>
      <c r="N6970"/>
      <c r="O6970"/>
      <c r="P6970"/>
      <c r="S6970"/>
      <c r="T6970" s="7"/>
    </row>
    <row r="6971" spans="1:20" x14ac:dyDescent="0.3">
      <c r="A6971" s="25"/>
      <c r="B6971"/>
      <c r="C6971"/>
      <c r="D6971"/>
      <c r="E6971"/>
      <c r="F6971"/>
      <c r="G6971"/>
      <c r="H6971" s="26"/>
      <c r="I6971" s="26"/>
      <c r="K6971"/>
      <c r="L6971"/>
      <c r="M6971"/>
      <c r="N6971"/>
      <c r="O6971"/>
      <c r="P6971"/>
      <c r="S6971"/>
    </row>
    <row r="6972" spans="1:20" x14ac:dyDescent="0.3">
      <c r="A6972" s="25"/>
      <c r="B6972"/>
      <c r="C6972"/>
      <c r="D6972"/>
      <c r="E6972"/>
      <c r="F6972"/>
      <c r="G6972"/>
      <c r="H6972" s="26"/>
      <c r="I6972" s="26"/>
      <c r="K6972"/>
      <c r="L6972"/>
      <c r="M6972"/>
      <c r="N6972"/>
      <c r="O6972"/>
      <c r="P6972"/>
      <c r="S6972"/>
    </row>
    <row r="6973" spans="1:20" x14ac:dyDescent="0.3">
      <c r="A6973" s="25"/>
      <c r="B6973"/>
      <c r="C6973"/>
      <c r="D6973"/>
      <c r="E6973"/>
      <c r="F6973"/>
      <c r="G6973"/>
      <c r="H6973" s="26"/>
      <c r="I6973" s="26"/>
      <c r="K6973"/>
      <c r="L6973"/>
      <c r="M6973"/>
      <c r="N6973"/>
      <c r="O6973"/>
      <c r="P6973"/>
      <c r="S6973"/>
    </row>
    <row r="6974" spans="1:20" x14ac:dyDescent="0.3">
      <c r="A6974" s="25"/>
      <c r="B6974"/>
      <c r="C6974"/>
      <c r="D6974"/>
      <c r="E6974"/>
      <c r="F6974"/>
      <c r="G6974"/>
      <c r="H6974" s="26"/>
      <c r="I6974" s="26"/>
      <c r="K6974"/>
      <c r="L6974"/>
      <c r="M6974"/>
      <c r="N6974"/>
      <c r="O6974"/>
      <c r="P6974"/>
      <c r="S6974"/>
    </row>
    <row r="6975" spans="1:20" x14ac:dyDescent="0.3">
      <c r="A6975" s="25"/>
      <c r="B6975"/>
      <c r="C6975"/>
      <c r="D6975"/>
      <c r="E6975"/>
      <c r="F6975"/>
      <c r="G6975"/>
      <c r="H6975" s="26"/>
      <c r="I6975" s="26"/>
      <c r="K6975"/>
      <c r="L6975"/>
      <c r="M6975"/>
      <c r="N6975"/>
      <c r="O6975"/>
      <c r="P6975"/>
      <c r="S6975"/>
    </row>
    <row r="6976" spans="1:20" x14ac:dyDescent="0.3">
      <c r="A6976" s="25"/>
      <c r="B6976"/>
      <c r="C6976"/>
      <c r="D6976"/>
      <c r="E6976"/>
      <c r="F6976"/>
      <c r="G6976"/>
      <c r="H6976" s="14"/>
      <c r="I6976" s="14"/>
      <c r="K6976"/>
      <c r="L6976"/>
      <c r="M6976"/>
      <c r="N6976"/>
      <c r="O6976"/>
      <c r="P6976"/>
      <c r="S6976"/>
    </row>
    <row r="6977" spans="1:20" x14ac:dyDescent="0.3">
      <c r="A6977" s="25"/>
      <c r="B6977"/>
      <c r="C6977"/>
      <c r="D6977"/>
      <c r="E6977"/>
      <c r="F6977"/>
      <c r="G6977"/>
      <c r="H6977" s="14"/>
      <c r="I6977" s="14"/>
      <c r="K6977"/>
      <c r="L6977"/>
      <c r="M6977"/>
      <c r="N6977"/>
      <c r="O6977"/>
      <c r="P6977"/>
      <c r="S6977"/>
    </row>
    <row r="6978" spans="1:20" x14ac:dyDescent="0.3">
      <c r="A6978" s="25"/>
      <c r="B6978"/>
      <c r="C6978"/>
      <c r="D6978"/>
      <c r="E6978"/>
      <c r="F6978"/>
      <c r="G6978"/>
      <c r="H6978" s="14"/>
      <c r="I6978" s="14"/>
      <c r="K6978"/>
      <c r="L6978"/>
      <c r="M6978"/>
      <c r="N6978"/>
      <c r="O6978"/>
      <c r="P6978"/>
      <c r="S6978"/>
    </row>
    <row r="6979" spans="1:20" x14ac:dyDescent="0.3">
      <c r="A6979" s="25"/>
      <c r="B6979"/>
      <c r="C6979"/>
      <c r="D6979"/>
      <c r="E6979"/>
      <c r="F6979"/>
      <c r="G6979"/>
      <c r="H6979"/>
      <c r="I6979"/>
      <c r="K6979"/>
      <c r="L6979"/>
      <c r="M6979"/>
      <c r="N6979"/>
      <c r="O6979"/>
      <c r="P6979"/>
      <c r="S6979"/>
    </row>
    <row r="6980" spans="1:20" x14ac:dyDescent="0.3">
      <c r="A6980" s="25"/>
      <c r="B6980"/>
      <c r="C6980"/>
      <c r="D6980"/>
      <c r="E6980"/>
      <c r="F6980"/>
      <c r="G6980"/>
      <c r="H6980" s="14"/>
      <c r="I6980" s="14"/>
      <c r="K6980"/>
      <c r="L6980"/>
      <c r="M6980"/>
      <c r="N6980"/>
      <c r="O6980"/>
      <c r="P6980"/>
      <c r="S6980"/>
    </row>
    <row r="6981" spans="1:20" x14ac:dyDescent="0.3">
      <c r="A6981" s="25"/>
      <c r="B6981"/>
      <c r="C6981"/>
      <c r="D6981"/>
      <c r="E6981"/>
      <c r="F6981"/>
      <c r="G6981"/>
      <c r="H6981" s="26"/>
      <c r="I6981" s="26"/>
      <c r="K6981"/>
      <c r="L6981"/>
      <c r="M6981"/>
      <c r="N6981"/>
      <c r="O6981"/>
      <c r="P6981"/>
      <c r="S6981"/>
    </row>
    <row r="6982" spans="1:20" x14ac:dyDescent="0.3">
      <c r="A6982" s="25"/>
      <c r="B6982"/>
      <c r="C6982"/>
      <c r="D6982"/>
      <c r="E6982"/>
      <c r="F6982"/>
      <c r="G6982"/>
      <c r="H6982" s="26"/>
      <c r="I6982" s="26"/>
      <c r="K6982"/>
      <c r="L6982"/>
      <c r="M6982"/>
      <c r="N6982"/>
      <c r="O6982"/>
      <c r="P6982"/>
      <c r="S6982"/>
      <c r="T6982" s="7"/>
    </row>
    <row r="6983" spans="1:20" x14ac:dyDescent="0.3">
      <c r="A6983" s="25"/>
      <c r="B6983"/>
      <c r="C6983"/>
      <c r="D6983"/>
      <c r="E6983"/>
      <c r="F6983"/>
      <c r="G6983"/>
      <c r="H6983" s="26"/>
      <c r="I6983" s="26"/>
      <c r="K6983"/>
      <c r="L6983"/>
      <c r="M6983"/>
      <c r="N6983"/>
      <c r="O6983"/>
      <c r="P6983"/>
      <c r="S6983"/>
      <c r="T6983" s="7"/>
    </row>
    <row r="6984" spans="1:20" x14ac:dyDescent="0.3">
      <c r="A6984" s="25"/>
      <c r="B6984"/>
      <c r="C6984"/>
      <c r="D6984"/>
      <c r="E6984"/>
      <c r="F6984"/>
      <c r="G6984"/>
      <c r="H6984" s="26"/>
      <c r="I6984" s="26"/>
      <c r="K6984"/>
      <c r="L6984"/>
      <c r="M6984"/>
      <c r="N6984"/>
      <c r="O6984"/>
      <c r="P6984"/>
      <c r="S6984"/>
    </row>
    <row r="6985" spans="1:20" x14ac:dyDescent="0.3">
      <c r="A6985" s="25"/>
      <c r="B6985"/>
      <c r="C6985"/>
      <c r="D6985"/>
      <c r="E6985"/>
      <c r="F6985"/>
      <c r="G6985"/>
      <c r="H6985" s="26"/>
      <c r="I6985" s="26"/>
      <c r="K6985"/>
      <c r="L6985"/>
      <c r="M6985"/>
      <c r="N6985"/>
      <c r="O6985"/>
      <c r="P6985"/>
      <c r="S6985"/>
    </row>
    <row r="6986" spans="1:20" x14ac:dyDescent="0.3">
      <c r="A6986" s="25"/>
      <c r="B6986"/>
      <c r="C6986"/>
      <c r="D6986"/>
      <c r="E6986"/>
      <c r="F6986"/>
      <c r="G6986"/>
      <c r="H6986" s="26"/>
      <c r="I6986" s="26"/>
      <c r="K6986"/>
      <c r="L6986"/>
      <c r="M6986"/>
      <c r="N6986"/>
      <c r="O6986"/>
      <c r="P6986"/>
      <c r="S6986"/>
    </row>
    <row r="6987" spans="1:20" x14ac:dyDescent="0.3">
      <c r="A6987" s="25"/>
      <c r="B6987"/>
      <c r="C6987"/>
      <c r="D6987"/>
      <c r="E6987"/>
      <c r="F6987"/>
      <c r="G6987"/>
      <c r="H6987" s="26"/>
      <c r="I6987" s="26"/>
      <c r="K6987"/>
      <c r="L6987"/>
      <c r="M6987"/>
      <c r="N6987"/>
      <c r="O6987"/>
      <c r="P6987"/>
      <c r="S6987"/>
    </row>
    <row r="6988" spans="1:20" x14ac:dyDescent="0.3">
      <c r="A6988" s="25"/>
      <c r="B6988"/>
      <c r="C6988"/>
      <c r="D6988"/>
      <c r="E6988"/>
      <c r="F6988"/>
      <c r="G6988"/>
      <c r="H6988" s="26"/>
      <c r="I6988" s="26"/>
      <c r="K6988"/>
      <c r="L6988"/>
      <c r="M6988"/>
      <c r="N6988"/>
      <c r="O6988"/>
      <c r="P6988"/>
      <c r="S6988"/>
    </row>
    <row r="6989" spans="1:20" x14ac:dyDescent="0.3">
      <c r="A6989" s="25"/>
      <c r="B6989"/>
      <c r="C6989"/>
      <c r="D6989"/>
      <c r="E6989"/>
      <c r="F6989"/>
      <c r="G6989"/>
      <c r="H6989" s="26"/>
      <c r="I6989" s="26"/>
      <c r="K6989"/>
      <c r="L6989"/>
      <c r="M6989"/>
      <c r="N6989"/>
      <c r="O6989"/>
      <c r="P6989"/>
      <c r="S6989"/>
    </row>
    <row r="6990" spans="1:20" x14ac:dyDescent="0.3">
      <c r="A6990" s="25"/>
      <c r="B6990"/>
      <c r="C6990"/>
      <c r="D6990"/>
      <c r="E6990"/>
      <c r="F6990"/>
      <c r="G6990"/>
      <c r="H6990" s="26"/>
      <c r="I6990" s="26"/>
      <c r="K6990"/>
      <c r="L6990"/>
      <c r="M6990"/>
      <c r="N6990"/>
      <c r="O6990"/>
      <c r="P6990"/>
      <c r="S6990"/>
    </row>
    <row r="6991" spans="1:20" x14ac:dyDescent="0.3">
      <c r="A6991" s="25"/>
      <c r="B6991"/>
      <c r="C6991"/>
      <c r="D6991"/>
      <c r="E6991"/>
      <c r="F6991"/>
      <c r="G6991"/>
      <c r="H6991" s="26"/>
      <c r="I6991" s="26"/>
      <c r="K6991"/>
      <c r="L6991"/>
      <c r="M6991"/>
      <c r="N6991"/>
      <c r="O6991"/>
      <c r="P6991"/>
      <c r="S6991"/>
    </row>
    <row r="6992" spans="1:20" x14ac:dyDescent="0.3">
      <c r="A6992" s="25"/>
      <c r="B6992"/>
      <c r="C6992"/>
      <c r="D6992"/>
      <c r="E6992"/>
      <c r="F6992"/>
      <c r="G6992"/>
      <c r="H6992"/>
      <c r="I6992" s="26"/>
      <c r="K6992"/>
      <c r="L6992"/>
      <c r="M6992"/>
      <c r="N6992"/>
      <c r="O6992"/>
      <c r="P6992"/>
      <c r="S6992"/>
    </row>
    <row r="6993" spans="1:20" x14ac:dyDescent="0.3">
      <c r="A6993" s="25"/>
      <c r="B6993"/>
      <c r="C6993"/>
      <c r="D6993"/>
      <c r="E6993"/>
      <c r="F6993"/>
      <c r="G6993"/>
      <c r="H6993" s="14"/>
      <c r="I6993" s="26"/>
      <c r="K6993"/>
      <c r="L6993"/>
      <c r="M6993"/>
      <c r="N6993"/>
      <c r="O6993"/>
      <c r="P6993"/>
      <c r="S6993"/>
      <c r="T6993" s="7"/>
    </row>
    <row r="6994" spans="1:20" x14ac:dyDescent="0.3">
      <c r="A6994" s="25"/>
      <c r="B6994"/>
      <c r="C6994"/>
      <c r="D6994"/>
      <c r="E6994"/>
      <c r="F6994"/>
      <c r="G6994"/>
      <c r="H6994"/>
      <c r="I6994" s="26"/>
      <c r="K6994"/>
      <c r="L6994"/>
      <c r="M6994"/>
      <c r="N6994"/>
      <c r="O6994"/>
      <c r="P6994"/>
      <c r="S6994"/>
    </row>
    <row r="6995" spans="1:20" x14ac:dyDescent="0.3">
      <c r="A6995" s="25"/>
      <c r="B6995"/>
      <c r="C6995"/>
      <c r="D6995"/>
      <c r="E6995"/>
      <c r="F6995"/>
      <c r="G6995"/>
      <c r="H6995" s="14"/>
      <c r="I6995" s="26"/>
      <c r="K6995"/>
      <c r="L6995"/>
      <c r="M6995"/>
      <c r="N6995"/>
      <c r="O6995"/>
      <c r="P6995"/>
      <c r="S6995"/>
      <c r="T6995" s="7"/>
    </row>
    <row r="6996" spans="1:20" x14ac:dyDescent="0.3">
      <c r="A6996" s="25"/>
      <c r="B6996"/>
      <c r="C6996"/>
      <c r="D6996"/>
      <c r="E6996"/>
      <c r="F6996"/>
      <c r="G6996"/>
      <c r="H6996" s="14"/>
      <c r="I6996" s="26"/>
      <c r="K6996"/>
      <c r="L6996"/>
      <c r="M6996"/>
      <c r="N6996"/>
      <c r="O6996"/>
      <c r="P6996"/>
      <c r="S6996"/>
    </row>
    <row r="6997" spans="1:20" x14ac:dyDescent="0.3">
      <c r="A6997" s="25"/>
      <c r="B6997"/>
      <c r="C6997"/>
      <c r="D6997"/>
      <c r="E6997"/>
      <c r="F6997"/>
      <c r="G6997"/>
      <c r="H6997" s="14"/>
      <c r="I6997" s="14"/>
      <c r="K6997"/>
      <c r="L6997"/>
      <c r="M6997"/>
      <c r="N6997"/>
      <c r="O6997"/>
      <c r="P6997"/>
      <c r="S6997"/>
    </row>
    <row r="6998" spans="1:20" x14ac:dyDescent="0.3">
      <c r="A6998" s="25"/>
      <c r="B6998"/>
      <c r="C6998"/>
      <c r="D6998"/>
      <c r="E6998"/>
      <c r="F6998"/>
      <c r="G6998"/>
      <c r="H6998" s="14"/>
      <c r="I6998" s="14"/>
      <c r="K6998"/>
      <c r="L6998"/>
      <c r="M6998"/>
      <c r="N6998"/>
      <c r="O6998"/>
      <c r="P6998"/>
      <c r="S6998"/>
    </row>
    <row r="6999" spans="1:20" x14ac:dyDescent="0.3">
      <c r="A6999" s="25"/>
      <c r="B6999"/>
      <c r="C6999"/>
      <c r="D6999"/>
      <c r="E6999"/>
      <c r="F6999"/>
      <c r="G6999"/>
      <c r="H6999" s="14"/>
      <c r="I6999" s="14"/>
      <c r="K6999"/>
      <c r="L6999"/>
      <c r="M6999"/>
      <c r="N6999"/>
      <c r="O6999"/>
      <c r="P6999"/>
      <c r="S6999"/>
      <c r="T6999" s="7"/>
    </row>
    <row r="7000" spans="1:20" x14ac:dyDescent="0.3">
      <c r="A7000" s="25"/>
      <c r="B7000"/>
      <c r="C7000"/>
      <c r="D7000"/>
      <c r="E7000"/>
      <c r="F7000"/>
      <c r="G7000"/>
      <c r="H7000" s="14"/>
      <c r="I7000" s="14"/>
      <c r="K7000"/>
      <c r="L7000"/>
      <c r="M7000"/>
      <c r="N7000"/>
      <c r="O7000"/>
      <c r="P7000"/>
      <c r="S7000"/>
    </row>
    <row r="7001" spans="1:20" x14ac:dyDescent="0.3">
      <c r="A7001" s="25"/>
      <c r="B7001"/>
      <c r="C7001"/>
      <c r="D7001"/>
      <c r="E7001"/>
      <c r="F7001"/>
      <c r="G7001"/>
      <c r="H7001" s="14"/>
      <c r="I7001" s="14"/>
      <c r="K7001"/>
      <c r="L7001"/>
      <c r="M7001"/>
      <c r="N7001"/>
      <c r="O7001"/>
      <c r="P7001"/>
      <c r="S7001"/>
    </row>
    <row r="7002" spans="1:20" x14ac:dyDescent="0.3">
      <c r="A7002" s="25"/>
      <c r="B7002"/>
      <c r="C7002"/>
      <c r="D7002"/>
      <c r="E7002"/>
      <c r="F7002"/>
      <c r="G7002"/>
      <c r="H7002" s="14"/>
      <c r="I7002" s="14"/>
      <c r="K7002"/>
      <c r="L7002"/>
      <c r="M7002"/>
      <c r="N7002"/>
      <c r="O7002"/>
      <c r="P7002"/>
      <c r="S7002"/>
    </row>
    <row r="7003" spans="1:20" x14ac:dyDescent="0.3">
      <c r="A7003" s="25"/>
      <c r="B7003"/>
      <c r="C7003"/>
      <c r="D7003"/>
      <c r="E7003"/>
      <c r="F7003"/>
      <c r="G7003"/>
      <c r="H7003" s="14"/>
      <c r="I7003" s="14"/>
      <c r="K7003"/>
      <c r="L7003"/>
      <c r="M7003"/>
      <c r="N7003"/>
      <c r="O7003"/>
      <c r="P7003"/>
      <c r="S7003"/>
      <c r="T7003" s="7"/>
    </row>
    <row r="7004" spans="1:20" x14ac:dyDescent="0.3">
      <c r="A7004" s="25"/>
      <c r="B7004"/>
      <c r="C7004"/>
      <c r="D7004"/>
      <c r="E7004"/>
      <c r="F7004"/>
      <c r="G7004"/>
      <c r="H7004" s="14"/>
      <c r="I7004" s="14"/>
      <c r="K7004"/>
      <c r="L7004"/>
      <c r="M7004"/>
      <c r="N7004"/>
      <c r="O7004"/>
      <c r="P7004"/>
      <c r="S7004"/>
    </row>
    <row r="7005" spans="1:20" x14ac:dyDescent="0.3">
      <c r="A7005" s="25"/>
      <c r="B7005"/>
      <c r="C7005"/>
      <c r="D7005"/>
      <c r="E7005"/>
      <c r="F7005"/>
      <c r="G7005"/>
      <c r="H7005" s="14"/>
      <c r="I7005" s="14"/>
      <c r="K7005"/>
      <c r="L7005"/>
      <c r="M7005"/>
      <c r="N7005"/>
      <c r="O7005"/>
      <c r="P7005"/>
      <c r="S7005"/>
      <c r="T7005" s="7"/>
    </row>
    <row r="7006" spans="1:20" x14ac:dyDescent="0.3">
      <c r="A7006" s="25"/>
      <c r="B7006"/>
      <c r="C7006"/>
      <c r="D7006"/>
      <c r="E7006"/>
      <c r="F7006"/>
      <c r="G7006"/>
      <c r="H7006"/>
      <c r="I7006" s="14"/>
      <c r="K7006"/>
      <c r="L7006"/>
      <c r="M7006"/>
      <c r="N7006"/>
      <c r="O7006"/>
      <c r="P7006"/>
      <c r="S7006"/>
    </row>
    <row r="7007" spans="1:20" x14ac:dyDescent="0.3">
      <c r="A7007" s="25"/>
      <c r="B7007"/>
      <c r="C7007"/>
      <c r="D7007"/>
      <c r="E7007"/>
      <c r="F7007"/>
      <c r="G7007"/>
      <c r="H7007" s="14"/>
      <c r="I7007" s="14"/>
      <c r="K7007"/>
      <c r="L7007"/>
      <c r="M7007"/>
      <c r="N7007"/>
      <c r="O7007"/>
      <c r="P7007"/>
      <c r="S7007"/>
    </row>
    <row r="7008" spans="1:20" x14ac:dyDescent="0.3">
      <c r="A7008" s="25"/>
      <c r="B7008"/>
      <c r="C7008"/>
      <c r="D7008"/>
      <c r="E7008"/>
      <c r="F7008"/>
      <c r="G7008"/>
      <c r="H7008" s="14"/>
      <c r="I7008" s="14"/>
      <c r="K7008"/>
      <c r="L7008"/>
      <c r="M7008"/>
      <c r="N7008"/>
      <c r="O7008"/>
      <c r="P7008"/>
      <c r="S7008"/>
    </row>
    <row r="7009" spans="1:20" x14ac:dyDescent="0.3">
      <c r="A7009" s="25"/>
      <c r="B7009"/>
      <c r="C7009"/>
      <c r="D7009"/>
      <c r="E7009"/>
      <c r="F7009"/>
      <c r="G7009"/>
      <c r="H7009" s="14"/>
      <c r="I7009" s="14"/>
      <c r="K7009"/>
      <c r="L7009"/>
      <c r="M7009"/>
      <c r="N7009"/>
      <c r="O7009"/>
      <c r="P7009"/>
      <c r="S7009"/>
    </row>
    <row r="7010" spans="1:20" x14ac:dyDescent="0.3">
      <c r="A7010" s="25"/>
      <c r="B7010"/>
      <c r="C7010"/>
      <c r="D7010"/>
      <c r="E7010"/>
      <c r="F7010"/>
      <c r="G7010"/>
      <c r="H7010" s="14"/>
      <c r="I7010" s="14"/>
      <c r="K7010"/>
      <c r="L7010"/>
      <c r="M7010"/>
      <c r="N7010"/>
      <c r="O7010"/>
      <c r="P7010"/>
      <c r="S7010"/>
    </row>
    <row r="7011" spans="1:20" x14ac:dyDescent="0.3">
      <c r="A7011" s="25"/>
      <c r="B7011"/>
      <c r="C7011"/>
      <c r="D7011"/>
      <c r="E7011"/>
      <c r="F7011"/>
      <c r="G7011"/>
      <c r="H7011" s="14"/>
      <c r="I7011" s="14"/>
      <c r="K7011"/>
      <c r="L7011"/>
      <c r="M7011"/>
      <c r="N7011"/>
      <c r="O7011"/>
      <c r="P7011"/>
      <c r="S7011"/>
    </row>
    <row r="7012" spans="1:20" x14ac:dyDescent="0.3">
      <c r="A7012" s="25"/>
      <c r="B7012"/>
      <c r="C7012"/>
      <c r="D7012"/>
      <c r="E7012"/>
      <c r="F7012"/>
      <c r="G7012"/>
      <c r="H7012" s="26"/>
      <c r="I7012" s="26"/>
      <c r="K7012"/>
      <c r="L7012"/>
      <c r="M7012"/>
      <c r="N7012"/>
      <c r="O7012"/>
      <c r="P7012"/>
      <c r="S7012"/>
    </row>
    <row r="7013" spans="1:20" x14ac:dyDescent="0.3">
      <c r="A7013" s="25"/>
      <c r="B7013"/>
      <c r="C7013"/>
      <c r="D7013"/>
      <c r="E7013"/>
      <c r="F7013"/>
      <c r="G7013"/>
      <c r="H7013" s="26"/>
      <c r="I7013" s="26"/>
      <c r="K7013"/>
      <c r="L7013"/>
      <c r="M7013"/>
      <c r="N7013"/>
      <c r="O7013"/>
      <c r="P7013"/>
      <c r="S7013"/>
    </row>
    <row r="7014" spans="1:20" x14ac:dyDescent="0.3">
      <c r="A7014" s="25"/>
      <c r="B7014"/>
      <c r="C7014"/>
      <c r="D7014"/>
      <c r="E7014"/>
      <c r="F7014"/>
      <c r="G7014"/>
      <c r="H7014" s="26"/>
      <c r="I7014" s="26"/>
      <c r="K7014"/>
      <c r="L7014"/>
      <c r="M7014"/>
      <c r="N7014"/>
      <c r="O7014"/>
      <c r="P7014"/>
      <c r="S7014"/>
    </row>
    <row r="7015" spans="1:20" x14ac:dyDescent="0.3">
      <c r="A7015" s="25"/>
      <c r="B7015"/>
      <c r="C7015"/>
      <c r="D7015"/>
      <c r="E7015"/>
      <c r="F7015"/>
      <c r="G7015"/>
      <c r="H7015" s="26"/>
      <c r="I7015" s="26"/>
      <c r="K7015"/>
      <c r="L7015"/>
      <c r="M7015"/>
      <c r="N7015"/>
      <c r="O7015"/>
      <c r="P7015"/>
      <c r="S7015"/>
    </row>
    <row r="7016" spans="1:20" x14ac:dyDescent="0.3">
      <c r="A7016" s="25"/>
      <c r="B7016"/>
      <c r="C7016"/>
      <c r="D7016"/>
      <c r="E7016"/>
      <c r="F7016"/>
      <c r="G7016"/>
      <c r="H7016" s="26"/>
      <c r="I7016" s="26"/>
      <c r="K7016"/>
      <c r="L7016"/>
      <c r="M7016"/>
      <c r="N7016"/>
      <c r="O7016"/>
      <c r="P7016"/>
      <c r="S7016"/>
    </row>
    <row r="7017" spans="1:20" x14ac:dyDescent="0.3">
      <c r="A7017" s="25"/>
      <c r="B7017"/>
      <c r="C7017"/>
      <c r="D7017"/>
      <c r="E7017"/>
      <c r="F7017"/>
      <c r="G7017"/>
      <c r="H7017"/>
      <c r="I7017"/>
      <c r="K7017"/>
      <c r="L7017"/>
      <c r="M7017"/>
      <c r="N7017"/>
      <c r="O7017"/>
      <c r="P7017"/>
      <c r="S7017"/>
    </row>
    <row r="7018" spans="1:20" x14ac:dyDescent="0.3">
      <c r="A7018" s="25"/>
      <c r="B7018"/>
      <c r="C7018"/>
      <c r="D7018"/>
      <c r="E7018"/>
      <c r="F7018"/>
      <c r="G7018"/>
      <c r="H7018" s="14"/>
      <c r="I7018" s="14"/>
      <c r="K7018"/>
      <c r="L7018"/>
      <c r="M7018"/>
      <c r="N7018"/>
      <c r="O7018"/>
      <c r="P7018"/>
      <c r="S7018"/>
      <c r="T7018" s="7"/>
    </row>
    <row r="7019" spans="1:20" x14ac:dyDescent="0.3">
      <c r="A7019" s="25"/>
      <c r="B7019"/>
      <c r="C7019"/>
      <c r="D7019"/>
      <c r="E7019"/>
      <c r="F7019"/>
      <c r="G7019"/>
      <c r="H7019" s="14"/>
      <c r="I7019" s="14"/>
      <c r="K7019"/>
      <c r="L7019"/>
      <c r="M7019"/>
      <c r="N7019"/>
      <c r="O7019"/>
      <c r="P7019"/>
      <c r="S7019"/>
    </row>
    <row r="7020" spans="1:20" x14ac:dyDescent="0.3">
      <c r="A7020" s="25"/>
      <c r="B7020"/>
      <c r="C7020"/>
      <c r="D7020"/>
      <c r="E7020"/>
      <c r="F7020"/>
      <c r="G7020"/>
      <c r="H7020" s="14"/>
      <c r="I7020" s="14"/>
      <c r="K7020"/>
      <c r="L7020"/>
      <c r="M7020"/>
      <c r="N7020"/>
      <c r="O7020"/>
      <c r="P7020"/>
      <c r="S7020"/>
    </row>
    <row r="7021" spans="1:20" x14ac:dyDescent="0.3">
      <c r="A7021" s="25"/>
      <c r="B7021"/>
      <c r="C7021"/>
      <c r="D7021"/>
      <c r="E7021"/>
      <c r="F7021"/>
      <c r="G7021"/>
      <c r="H7021" s="14"/>
      <c r="I7021" s="14"/>
      <c r="K7021"/>
      <c r="L7021"/>
      <c r="M7021"/>
      <c r="N7021"/>
      <c r="O7021"/>
      <c r="P7021"/>
      <c r="S7021"/>
      <c r="T7021" s="7"/>
    </row>
    <row r="7022" spans="1:20" x14ac:dyDescent="0.3">
      <c r="A7022" s="25"/>
      <c r="B7022"/>
      <c r="C7022"/>
      <c r="D7022"/>
      <c r="E7022"/>
      <c r="F7022"/>
      <c r="G7022"/>
      <c r="H7022" s="14"/>
      <c r="I7022" s="26"/>
      <c r="K7022"/>
      <c r="L7022"/>
      <c r="M7022"/>
      <c r="N7022"/>
      <c r="O7022"/>
      <c r="P7022"/>
      <c r="S7022"/>
    </row>
    <row r="7023" spans="1:20" x14ac:dyDescent="0.3">
      <c r="A7023" s="25"/>
      <c r="B7023"/>
      <c r="C7023"/>
      <c r="D7023"/>
      <c r="E7023"/>
      <c r="F7023"/>
      <c r="G7023"/>
      <c r="H7023" s="14"/>
      <c r="I7023" s="26"/>
      <c r="K7023"/>
      <c r="L7023"/>
      <c r="M7023"/>
      <c r="N7023"/>
      <c r="O7023"/>
      <c r="P7023"/>
      <c r="S7023"/>
    </row>
    <row r="7024" spans="1:20" x14ac:dyDescent="0.3">
      <c r="A7024" s="25"/>
      <c r="B7024"/>
      <c r="C7024"/>
      <c r="D7024"/>
      <c r="E7024"/>
      <c r="F7024"/>
      <c r="G7024"/>
      <c r="H7024" s="14"/>
      <c r="I7024" s="26"/>
      <c r="K7024"/>
      <c r="L7024"/>
      <c r="M7024"/>
      <c r="N7024"/>
      <c r="O7024"/>
      <c r="P7024"/>
      <c r="S7024"/>
    </row>
    <row r="7025" spans="1:19" x14ac:dyDescent="0.3">
      <c r="A7025" s="25"/>
      <c r="B7025"/>
      <c r="C7025"/>
      <c r="D7025"/>
      <c r="E7025"/>
      <c r="F7025"/>
      <c r="G7025"/>
      <c r="H7025"/>
      <c r="I7025" s="26"/>
      <c r="K7025"/>
      <c r="L7025"/>
      <c r="M7025"/>
      <c r="N7025"/>
      <c r="O7025"/>
      <c r="P7025"/>
      <c r="S7025"/>
    </row>
    <row r="7026" spans="1:19" x14ac:dyDescent="0.3">
      <c r="A7026" s="25"/>
      <c r="B7026"/>
      <c r="C7026"/>
      <c r="D7026"/>
      <c r="E7026"/>
      <c r="F7026"/>
      <c r="G7026"/>
      <c r="H7026" s="14"/>
      <c r="I7026" s="26"/>
      <c r="K7026"/>
      <c r="L7026"/>
      <c r="M7026"/>
      <c r="N7026"/>
      <c r="O7026"/>
      <c r="P7026"/>
      <c r="S7026"/>
    </row>
    <row r="7027" spans="1:19" x14ac:dyDescent="0.3">
      <c r="A7027" s="25"/>
      <c r="B7027"/>
      <c r="C7027"/>
      <c r="D7027"/>
      <c r="E7027"/>
      <c r="F7027"/>
      <c r="G7027"/>
      <c r="H7027" s="14"/>
      <c r="I7027" s="14"/>
      <c r="K7027"/>
      <c r="L7027"/>
      <c r="M7027"/>
      <c r="N7027"/>
      <c r="O7027"/>
      <c r="P7027"/>
      <c r="S7027"/>
    </row>
    <row r="7028" spans="1:19" x14ac:dyDescent="0.3">
      <c r="A7028" s="25"/>
      <c r="B7028"/>
      <c r="C7028"/>
      <c r="D7028"/>
      <c r="E7028"/>
      <c r="F7028"/>
      <c r="G7028"/>
      <c r="H7028" s="14"/>
      <c r="I7028" s="14"/>
      <c r="K7028"/>
      <c r="L7028"/>
      <c r="M7028"/>
      <c r="N7028"/>
      <c r="O7028"/>
      <c r="P7028"/>
      <c r="S7028"/>
    </row>
    <row r="7029" spans="1:19" x14ac:dyDescent="0.3">
      <c r="A7029" s="25"/>
      <c r="B7029"/>
      <c r="C7029"/>
      <c r="D7029"/>
      <c r="E7029"/>
      <c r="F7029"/>
      <c r="G7029"/>
      <c r="H7029" s="14"/>
      <c r="I7029" s="14"/>
      <c r="K7029"/>
      <c r="L7029"/>
      <c r="M7029"/>
      <c r="N7029"/>
      <c r="O7029"/>
      <c r="P7029"/>
      <c r="S7029"/>
    </row>
    <row r="7030" spans="1:19" x14ac:dyDescent="0.3">
      <c r="A7030" s="25"/>
      <c r="B7030"/>
      <c r="C7030"/>
      <c r="D7030"/>
      <c r="E7030"/>
      <c r="F7030"/>
      <c r="G7030"/>
      <c r="H7030" s="14"/>
      <c r="I7030" s="14"/>
      <c r="K7030"/>
      <c r="L7030"/>
      <c r="M7030"/>
      <c r="N7030"/>
      <c r="O7030"/>
      <c r="P7030"/>
      <c r="S7030"/>
    </row>
    <row r="7031" spans="1:19" x14ac:dyDescent="0.3">
      <c r="A7031" s="25"/>
      <c r="B7031"/>
      <c r="C7031"/>
      <c r="D7031"/>
      <c r="E7031"/>
      <c r="F7031"/>
      <c r="G7031"/>
      <c r="H7031" s="14"/>
      <c r="I7031" s="14"/>
      <c r="K7031"/>
      <c r="L7031"/>
      <c r="M7031"/>
      <c r="N7031"/>
      <c r="O7031"/>
      <c r="P7031"/>
      <c r="S7031"/>
    </row>
    <row r="7032" spans="1:19" x14ac:dyDescent="0.3">
      <c r="A7032" s="25"/>
      <c r="B7032"/>
      <c r="C7032"/>
      <c r="D7032"/>
      <c r="E7032"/>
      <c r="F7032"/>
      <c r="G7032"/>
      <c r="H7032" s="26"/>
      <c r="I7032" s="26"/>
      <c r="K7032"/>
      <c r="L7032"/>
      <c r="M7032"/>
      <c r="N7032"/>
      <c r="O7032"/>
      <c r="P7032"/>
      <c r="S7032"/>
    </row>
    <row r="7033" spans="1:19" x14ac:dyDescent="0.3">
      <c r="A7033" s="25"/>
      <c r="B7033"/>
      <c r="C7033"/>
      <c r="D7033"/>
      <c r="E7033"/>
      <c r="F7033"/>
      <c r="G7033"/>
      <c r="H7033" s="26"/>
      <c r="I7033" s="26"/>
      <c r="K7033"/>
      <c r="L7033"/>
      <c r="M7033"/>
      <c r="N7033"/>
      <c r="O7033"/>
      <c r="P7033"/>
      <c r="S7033"/>
    </row>
    <row r="7034" spans="1:19" x14ac:dyDescent="0.3">
      <c r="A7034" s="25"/>
      <c r="B7034"/>
      <c r="C7034"/>
      <c r="D7034"/>
      <c r="E7034"/>
      <c r="F7034"/>
      <c r="G7034"/>
      <c r="H7034" s="26"/>
      <c r="I7034" s="26"/>
      <c r="K7034"/>
      <c r="L7034"/>
      <c r="M7034"/>
      <c r="N7034"/>
      <c r="O7034"/>
      <c r="P7034"/>
      <c r="S7034"/>
    </row>
    <row r="7035" spans="1:19" x14ac:dyDescent="0.3">
      <c r="A7035" s="25"/>
      <c r="B7035"/>
      <c r="C7035"/>
      <c r="D7035"/>
      <c r="E7035"/>
      <c r="F7035"/>
      <c r="G7035"/>
      <c r="H7035" s="26"/>
      <c r="I7035" s="26"/>
      <c r="K7035"/>
      <c r="L7035"/>
      <c r="M7035"/>
      <c r="N7035"/>
      <c r="O7035"/>
      <c r="P7035"/>
      <c r="S7035"/>
    </row>
    <row r="7036" spans="1:19" x14ac:dyDescent="0.3">
      <c r="A7036" s="25"/>
      <c r="B7036"/>
      <c r="C7036"/>
      <c r="D7036"/>
      <c r="E7036"/>
      <c r="F7036"/>
      <c r="G7036"/>
      <c r="H7036" s="26"/>
      <c r="I7036" s="26"/>
      <c r="K7036"/>
      <c r="L7036"/>
      <c r="M7036"/>
      <c r="N7036"/>
      <c r="O7036"/>
      <c r="P7036"/>
      <c r="S7036"/>
    </row>
    <row r="7037" spans="1:19" x14ac:dyDescent="0.3">
      <c r="A7037" s="25"/>
      <c r="B7037"/>
      <c r="C7037"/>
      <c r="D7037"/>
      <c r="E7037"/>
      <c r="F7037"/>
      <c r="G7037"/>
      <c r="H7037" s="14"/>
      <c r="I7037" s="14"/>
      <c r="K7037"/>
      <c r="L7037"/>
      <c r="M7037"/>
      <c r="N7037"/>
      <c r="O7037"/>
      <c r="P7037"/>
      <c r="S7037"/>
    </row>
    <row r="7038" spans="1:19" x14ac:dyDescent="0.3">
      <c r="A7038" s="25"/>
      <c r="B7038"/>
      <c r="C7038"/>
      <c r="D7038"/>
      <c r="E7038"/>
      <c r="F7038"/>
      <c r="G7038"/>
      <c r="H7038" s="14"/>
      <c r="I7038" s="14"/>
      <c r="K7038"/>
      <c r="L7038"/>
      <c r="M7038"/>
      <c r="N7038"/>
      <c r="O7038"/>
      <c r="P7038"/>
      <c r="S7038"/>
    </row>
    <row r="7039" spans="1:19" x14ac:dyDescent="0.3">
      <c r="A7039" s="25"/>
      <c r="B7039"/>
      <c r="C7039"/>
      <c r="D7039"/>
      <c r="E7039"/>
      <c r="F7039"/>
      <c r="G7039"/>
      <c r="H7039" s="14"/>
      <c r="I7039" s="14"/>
      <c r="K7039"/>
      <c r="L7039"/>
      <c r="M7039"/>
      <c r="N7039"/>
      <c r="O7039"/>
      <c r="P7039"/>
      <c r="S7039"/>
    </row>
    <row r="7040" spans="1:19" x14ac:dyDescent="0.3">
      <c r="A7040" s="25"/>
      <c r="B7040"/>
      <c r="C7040"/>
      <c r="D7040"/>
      <c r="E7040"/>
      <c r="F7040"/>
      <c r="G7040"/>
      <c r="H7040" s="14"/>
      <c r="I7040" s="14"/>
      <c r="K7040"/>
      <c r="L7040"/>
      <c r="M7040"/>
      <c r="N7040"/>
      <c r="O7040"/>
      <c r="P7040"/>
      <c r="S7040"/>
    </row>
    <row r="7041" spans="1:20" x14ac:dyDescent="0.3">
      <c r="A7041" s="25"/>
      <c r="B7041"/>
      <c r="C7041"/>
      <c r="D7041"/>
      <c r="E7041"/>
      <c r="F7041"/>
      <c r="G7041"/>
      <c r="H7041" s="14"/>
      <c r="I7041" s="14"/>
      <c r="K7041"/>
      <c r="L7041"/>
      <c r="M7041"/>
      <c r="N7041"/>
      <c r="O7041"/>
      <c r="P7041"/>
      <c r="S7041"/>
    </row>
    <row r="7042" spans="1:20" x14ac:dyDescent="0.3">
      <c r="A7042" s="25"/>
      <c r="B7042"/>
      <c r="C7042"/>
      <c r="D7042"/>
      <c r="E7042"/>
      <c r="F7042"/>
      <c r="G7042"/>
      <c r="H7042" s="14"/>
      <c r="I7042" s="14"/>
      <c r="K7042"/>
      <c r="L7042"/>
      <c r="M7042"/>
      <c r="N7042"/>
      <c r="O7042"/>
      <c r="P7042"/>
      <c r="S7042"/>
    </row>
    <row r="7043" spans="1:20" x14ac:dyDescent="0.3">
      <c r="A7043" s="25"/>
      <c r="B7043"/>
      <c r="C7043"/>
      <c r="D7043"/>
      <c r="E7043"/>
      <c r="F7043"/>
      <c r="G7043"/>
      <c r="H7043" s="14"/>
      <c r="I7043" s="14"/>
      <c r="K7043"/>
      <c r="L7043"/>
      <c r="M7043"/>
      <c r="N7043"/>
      <c r="O7043"/>
      <c r="P7043"/>
      <c r="S7043"/>
    </row>
    <row r="7044" spans="1:20" x14ac:dyDescent="0.3">
      <c r="A7044" s="25"/>
      <c r="B7044"/>
      <c r="C7044"/>
      <c r="D7044"/>
      <c r="E7044"/>
      <c r="F7044"/>
      <c r="G7044"/>
      <c r="H7044" s="14"/>
      <c r="I7044" s="14"/>
      <c r="K7044"/>
      <c r="L7044"/>
      <c r="M7044"/>
      <c r="N7044"/>
      <c r="O7044"/>
      <c r="P7044"/>
      <c r="S7044"/>
    </row>
    <row r="7045" spans="1:20" x14ac:dyDescent="0.3">
      <c r="A7045" s="25"/>
      <c r="B7045"/>
      <c r="C7045"/>
      <c r="D7045"/>
      <c r="E7045"/>
      <c r="F7045"/>
      <c r="G7045"/>
      <c r="H7045" s="14"/>
      <c r="I7045" s="14"/>
      <c r="K7045"/>
      <c r="L7045"/>
      <c r="M7045"/>
      <c r="N7045"/>
      <c r="O7045"/>
      <c r="P7045"/>
      <c r="S7045"/>
    </row>
    <row r="7046" spans="1:20" x14ac:dyDescent="0.3">
      <c r="A7046" s="25"/>
      <c r="B7046"/>
      <c r="C7046"/>
      <c r="D7046"/>
      <c r="E7046"/>
      <c r="F7046"/>
      <c r="G7046"/>
      <c r="H7046" s="14"/>
      <c r="I7046" s="14"/>
      <c r="K7046"/>
      <c r="L7046"/>
      <c r="M7046"/>
      <c r="N7046"/>
      <c r="O7046"/>
      <c r="P7046"/>
      <c r="S7046"/>
    </row>
    <row r="7047" spans="1:20" x14ac:dyDescent="0.3">
      <c r="A7047" s="25"/>
      <c r="B7047"/>
      <c r="C7047"/>
      <c r="D7047"/>
      <c r="E7047"/>
      <c r="F7047"/>
      <c r="G7047"/>
      <c r="H7047" s="26"/>
      <c r="I7047" s="26"/>
      <c r="K7047"/>
      <c r="L7047"/>
      <c r="M7047"/>
      <c r="N7047"/>
      <c r="O7047"/>
      <c r="P7047"/>
      <c r="S7047"/>
    </row>
    <row r="7048" spans="1:20" x14ac:dyDescent="0.3">
      <c r="A7048" s="25"/>
      <c r="B7048"/>
      <c r="C7048"/>
      <c r="D7048"/>
      <c r="E7048"/>
      <c r="F7048"/>
      <c r="G7048"/>
      <c r="H7048" s="26"/>
      <c r="I7048" s="26"/>
      <c r="K7048"/>
      <c r="L7048"/>
      <c r="M7048"/>
      <c r="N7048"/>
      <c r="O7048"/>
      <c r="P7048"/>
      <c r="S7048"/>
    </row>
    <row r="7049" spans="1:20" x14ac:dyDescent="0.3">
      <c r="A7049" s="25"/>
      <c r="B7049"/>
      <c r="C7049"/>
      <c r="D7049"/>
      <c r="E7049"/>
      <c r="F7049"/>
      <c r="G7049"/>
      <c r="H7049" s="26"/>
      <c r="I7049" s="26"/>
      <c r="K7049"/>
      <c r="L7049"/>
      <c r="M7049"/>
      <c r="N7049"/>
      <c r="O7049"/>
      <c r="P7049"/>
      <c r="S7049"/>
    </row>
    <row r="7050" spans="1:20" x14ac:dyDescent="0.3">
      <c r="A7050" s="25"/>
      <c r="B7050"/>
      <c r="C7050"/>
      <c r="D7050"/>
      <c r="E7050"/>
      <c r="F7050"/>
      <c r="G7050"/>
      <c r="H7050" s="26"/>
      <c r="I7050" s="26"/>
      <c r="K7050"/>
      <c r="L7050"/>
      <c r="M7050"/>
      <c r="N7050"/>
      <c r="O7050"/>
      <c r="P7050"/>
      <c r="S7050"/>
    </row>
    <row r="7051" spans="1:20" x14ac:dyDescent="0.3">
      <c r="A7051" s="25"/>
      <c r="B7051"/>
      <c r="C7051"/>
      <c r="D7051"/>
      <c r="E7051"/>
      <c r="F7051"/>
      <c r="G7051"/>
      <c r="H7051" s="26"/>
      <c r="I7051" s="26"/>
      <c r="K7051"/>
      <c r="L7051"/>
      <c r="M7051"/>
      <c r="N7051"/>
      <c r="O7051"/>
      <c r="P7051"/>
      <c r="S7051"/>
      <c r="T7051" s="7"/>
    </row>
    <row r="7052" spans="1:20" x14ac:dyDescent="0.3">
      <c r="A7052" s="25"/>
      <c r="B7052"/>
      <c r="C7052"/>
      <c r="D7052"/>
      <c r="E7052"/>
      <c r="F7052"/>
      <c r="G7052"/>
      <c r="H7052" s="26"/>
      <c r="I7052" s="26"/>
      <c r="K7052"/>
      <c r="L7052"/>
      <c r="M7052"/>
      <c r="N7052"/>
      <c r="O7052"/>
      <c r="P7052"/>
      <c r="S7052"/>
    </row>
    <row r="7053" spans="1:20" x14ac:dyDescent="0.3">
      <c r="A7053" s="25"/>
      <c r="B7053"/>
      <c r="C7053"/>
      <c r="D7053"/>
      <c r="E7053"/>
      <c r="F7053"/>
      <c r="G7053"/>
      <c r="H7053" s="26"/>
      <c r="I7053" s="26"/>
      <c r="K7053"/>
      <c r="L7053"/>
      <c r="M7053"/>
      <c r="N7053"/>
      <c r="O7053"/>
      <c r="P7053"/>
      <c r="S7053"/>
      <c r="T7053" s="7"/>
    </row>
    <row r="7054" spans="1:20" x14ac:dyDescent="0.3">
      <c r="A7054" s="25"/>
      <c r="B7054"/>
      <c r="C7054"/>
      <c r="D7054"/>
      <c r="E7054"/>
      <c r="F7054"/>
      <c r="G7054"/>
      <c r="H7054" s="26"/>
      <c r="I7054" s="26"/>
      <c r="K7054"/>
      <c r="L7054"/>
      <c r="M7054"/>
      <c r="N7054"/>
      <c r="O7054"/>
      <c r="P7054"/>
      <c r="S7054"/>
    </row>
    <row r="7055" spans="1:20" x14ac:dyDescent="0.3">
      <c r="A7055" s="25"/>
      <c r="B7055"/>
      <c r="C7055"/>
      <c r="D7055"/>
      <c r="E7055"/>
      <c r="F7055"/>
      <c r="G7055"/>
      <c r="H7055" s="14"/>
      <c r="I7055" s="14"/>
      <c r="K7055"/>
      <c r="L7055"/>
      <c r="M7055"/>
      <c r="N7055"/>
      <c r="O7055"/>
      <c r="P7055"/>
      <c r="S7055"/>
    </row>
    <row r="7056" spans="1:20" x14ac:dyDescent="0.3">
      <c r="A7056" s="25"/>
      <c r="B7056"/>
      <c r="C7056"/>
      <c r="D7056"/>
      <c r="E7056"/>
      <c r="F7056"/>
      <c r="G7056"/>
      <c r="H7056" s="14"/>
      <c r="I7056" s="14"/>
      <c r="K7056"/>
      <c r="L7056"/>
      <c r="M7056"/>
      <c r="N7056"/>
      <c r="O7056"/>
      <c r="P7056"/>
      <c r="S7056"/>
    </row>
    <row r="7057" spans="1:20" x14ac:dyDescent="0.3">
      <c r="A7057" s="25"/>
      <c r="B7057"/>
      <c r="C7057"/>
      <c r="D7057"/>
      <c r="E7057"/>
      <c r="F7057"/>
      <c r="G7057"/>
      <c r="H7057" s="14"/>
      <c r="I7057" s="14"/>
      <c r="K7057"/>
      <c r="L7057"/>
      <c r="M7057"/>
      <c r="N7057"/>
      <c r="O7057"/>
      <c r="P7057"/>
      <c r="S7057"/>
    </row>
    <row r="7058" spans="1:20" x14ac:dyDescent="0.3">
      <c r="A7058" s="25"/>
      <c r="B7058"/>
      <c r="C7058"/>
      <c r="D7058"/>
      <c r="E7058"/>
      <c r="F7058"/>
      <c r="G7058"/>
      <c r="H7058" s="14"/>
      <c r="I7058" s="14"/>
      <c r="K7058"/>
      <c r="L7058"/>
      <c r="M7058"/>
      <c r="N7058"/>
      <c r="O7058"/>
      <c r="P7058"/>
      <c r="S7058"/>
      <c r="T7058" s="7"/>
    </row>
    <row r="7059" spans="1:20" x14ac:dyDescent="0.3">
      <c r="A7059" s="25"/>
      <c r="B7059"/>
      <c r="C7059"/>
      <c r="D7059"/>
      <c r="E7059"/>
      <c r="F7059"/>
      <c r="G7059"/>
      <c r="H7059" s="14"/>
      <c r="I7059" s="14"/>
      <c r="K7059"/>
      <c r="L7059"/>
      <c r="M7059"/>
      <c r="N7059"/>
      <c r="O7059"/>
      <c r="P7059"/>
      <c r="S7059"/>
      <c r="T7059" s="7"/>
    </row>
    <row r="7060" spans="1:20" x14ac:dyDescent="0.3">
      <c r="A7060" s="25"/>
      <c r="B7060"/>
      <c r="C7060"/>
      <c r="D7060"/>
      <c r="E7060"/>
      <c r="F7060"/>
      <c r="G7060"/>
      <c r="H7060" s="14"/>
      <c r="I7060" s="14"/>
      <c r="K7060"/>
      <c r="L7060"/>
      <c r="M7060"/>
      <c r="N7060"/>
      <c r="O7060"/>
      <c r="P7060"/>
      <c r="S7060"/>
    </row>
    <row r="7061" spans="1:20" x14ac:dyDescent="0.3">
      <c r="A7061" s="25"/>
      <c r="B7061"/>
      <c r="C7061"/>
      <c r="D7061"/>
      <c r="E7061"/>
      <c r="F7061"/>
      <c r="G7061"/>
      <c r="H7061" s="14"/>
      <c r="I7061" s="14"/>
      <c r="K7061"/>
      <c r="L7061"/>
      <c r="M7061"/>
      <c r="N7061"/>
      <c r="O7061"/>
      <c r="P7061"/>
      <c r="S7061"/>
    </row>
    <row r="7062" spans="1:20" x14ac:dyDescent="0.3">
      <c r="A7062" s="25"/>
      <c r="B7062"/>
      <c r="C7062"/>
      <c r="D7062"/>
      <c r="E7062"/>
      <c r="F7062"/>
      <c r="G7062"/>
      <c r="H7062" s="14"/>
      <c r="I7062" s="14"/>
      <c r="K7062"/>
      <c r="L7062"/>
      <c r="M7062"/>
      <c r="N7062"/>
      <c r="O7062"/>
      <c r="P7062"/>
      <c r="S7062"/>
    </row>
    <row r="7063" spans="1:20" x14ac:dyDescent="0.3">
      <c r="A7063" s="25"/>
      <c r="B7063"/>
      <c r="C7063"/>
      <c r="D7063"/>
      <c r="E7063"/>
      <c r="F7063"/>
      <c r="G7063"/>
      <c r="H7063"/>
      <c r="I7063"/>
      <c r="K7063"/>
      <c r="L7063"/>
      <c r="M7063"/>
      <c r="N7063"/>
      <c r="O7063"/>
      <c r="P7063"/>
      <c r="S7063"/>
    </row>
    <row r="7064" spans="1:20" x14ac:dyDescent="0.3">
      <c r="A7064" s="25"/>
      <c r="B7064"/>
      <c r="C7064"/>
      <c r="D7064"/>
      <c r="E7064"/>
      <c r="F7064"/>
      <c r="G7064"/>
      <c r="H7064" s="14"/>
      <c r="I7064" s="14"/>
      <c r="K7064"/>
      <c r="L7064"/>
      <c r="M7064"/>
      <c r="N7064"/>
      <c r="O7064"/>
      <c r="P7064"/>
      <c r="S7064"/>
    </row>
    <row r="7065" spans="1:20" x14ac:dyDescent="0.3">
      <c r="A7065" s="25"/>
      <c r="B7065"/>
      <c r="C7065"/>
      <c r="D7065"/>
      <c r="E7065"/>
      <c r="F7065"/>
      <c r="G7065"/>
      <c r="H7065"/>
      <c r="I7065"/>
      <c r="K7065"/>
      <c r="L7065"/>
      <c r="M7065"/>
      <c r="N7065"/>
      <c r="O7065"/>
      <c r="P7065"/>
      <c r="S7065"/>
    </row>
    <row r="7066" spans="1:20" x14ac:dyDescent="0.3">
      <c r="A7066" s="25"/>
      <c r="B7066"/>
      <c r="C7066"/>
      <c r="D7066"/>
      <c r="E7066"/>
      <c r="F7066"/>
      <c r="G7066"/>
      <c r="H7066" s="14"/>
      <c r="I7066" s="14"/>
      <c r="K7066"/>
      <c r="L7066"/>
      <c r="M7066"/>
      <c r="N7066"/>
      <c r="O7066"/>
      <c r="P7066"/>
      <c r="S7066"/>
    </row>
    <row r="7067" spans="1:20" x14ac:dyDescent="0.3">
      <c r="A7067" s="25"/>
      <c r="B7067"/>
      <c r="C7067"/>
      <c r="D7067"/>
      <c r="E7067"/>
      <c r="F7067"/>
      <c r="G7067"/>
      <c r="H7067" s="14"/>
      <c r="I7067" s="14"/>
      <c r="K7067"/>
      <c r="L7067"/>
      <c r="M7067"/>
      <c r="N7067"/>
      <c r="O7067"/>
      <c r="P7067"/>
      <c r="S7067"/>
    </row>
    <row r="7068" spans="1:20" x14ac:dyDescent="0.3">
      <c r="A7068" s="25"/>
      <c r="B7068"/>
      <c r="C7068"/>
      <c r="D7068"/>
      <c r="E7068"/>
      <c r="F7068"/>
      <c r="G7068"/>
      <c r="H7068"/>
      <c r="I7068"/>
      <c r="K7068"/>
      <c r="L7068"/>
      <c r="M7068"/>
      <c r="N7068"/>
      <c r="O7068"/>
      <c r="P7068"/>
      <c r="S7068"/>
    </row>
    <row r="7069" spans="1:20" x14ac:dyDescent="0.3">
      <c r="A7069" s="25"/>
      <c r="B7069"/>
      <c r="C7069"/>
      <c r="D7069"/>
      <c r="E7069"/>
      <c r="F7069"/>
      <c r="G7069"/>
      <c r="H7069"/>
      <c r="I7069" s="14"/>
      <c r="K7069"/>
      <c r="L7069"/>
      <c r="M7069"/>
      <c r="N7069"/>
      <c r="O7069"/>
      <c r="P7069"/>
      <c r="S7069"/>
    </row>
    <row r="7070" spans="1:20" x14ac:dyDescent="0.3">
      <c r="A7070" s="25"/>
      <c r="B7070"/>
      <c r="C7070"/>
      <c r="D7070"/>
      <c r="E7070"/>
      <c r="F7070"/>
      <c r="G7070"/>
      <c r="H7070" s="14"/>
      <c r="I7070" s="14"/>
      <c r="K7070"/>
      <c r="L7070"/>
      <c r="M7070"/>
      <c r="N7070"/>
      <c r="O7070"/>
      <c r="P7070"/>
      <c r="S7070"/>
    </row>
    <row r="7071" spans="1:20" x14ac:dyDescent="0.3">
      <c r="A7071" s="25"/>
      <c r="B7071"/>
      <c r="C7071"/>
      <c r="D7071"/>
      <c r="E7071"/>
      <c r="F7071"/>
      <c r="G7071"/>
      <c r="H7071" s="14"/>
      <c r="I7071" s="14"/>
      <c r="K7071"/>
      <c r="L7071"/>
      <c r="M7071"/>
      <c r="N7071"/>
      <c r="O7071"/>
      <c r="P7071"/>
      <c r="S7071"/>
    </row>
    <row r="7072" spans="1:20" x14ac:dyDescent="0.3">
      <c r="A7072" s="25"/>
      <c r="B7072"/>
      <c r="C7072"/>
      <c r="D7072"/>
      <c r="E7072"/>
      <c r="F7072"/>
      <c r="G7072"/>
      <c r="H7072" s="14"/>
      <c r="I7072" s="14"/>
      <c r="K7072"/>
      <c r="L7072"/>
      <c r="M7072"/>
      <c r="N7072"/>
      <c r="O7072"/>
      <c r="P7072"/>
      <c r="S7072"/>
    </row>
    <row r="7073" spans="1:19" x14ac:dyDescent="0.3">
      <c r="A7073" s="25"/>
      <c r="B7073"/>
      <c r="C7073"/>
      <c r="D7073"/>
      <c r="E7073"/>
      <c r="F7073"/>
      <c r="G7073"/>
      <c r="H7073" s="26"/>
      <c r="I7073" s="26"/>
      <c r="K7073"/>
      <c r="L7073"/>
      <c r="M7073"/>
      <c r="N7073"/>
      <c r="O7073"/>
      <c r="P7073"/>
      <c r="S7073"/>
    </row>
    <row r="7074" spans="1:19" x14ac:dyDescent="0.3">
      <c r="A7074" s="25"/>
      <c r="B7074"/>
      <c r="C7074"/>
      <c r="D7074"/>
      <c r="E7074"/>
      <c r="F7074"/>
      <c r="G7074"/>
      <c r="H7074" s="26"/>
      <c r="I7074" s="26"/>
      <c r="K7074"/>
      <c r="L7074"/>
      <c r="M7074"/>
      <c r="N7074"/>
      <c r="O7074"/>
      <c r="P7074"/>
      <c r="S7074"/>
    </row>
    <row r="7075" spans="1:19" x14ac:dyDescent="0.3">
      <c r="A7075" s="25"/>
      <c r="B7075"/>
      <c r="C7075"/>
      <c r="D7075"/>
      <c r="E7075"/>
      <c r="F7075"/>
      <c r="G7075"/>
      <c r="H7075" s="26"/>
      <c r="I7075" s="26"/>
      <c r="K7075"/>
      <c r="L7075"/>
      <c r="M7075"/>
      <c r="N7075"/>
      <c r="O7075"/>
      <c r="P7075"/>
      <c r="S7075"/>
    </row>
    <row r="7076" spans="1:19" x14ac:dyDescent="0.3">
      <c r="A7076" s="25"/>
      <c r="B7076"/>
      <c r="C7076"/>
      <c r="D7076"/>
      <c r="E7076"/>
      <c r="F7076"/>
      <c r="G7076"/>
      <c r="H7076" s="26"/>
      <c r="I7076" s="26"/>
      <c r="K7076"/>
      <c r="L7076"/>
      <c r="M7076"/>
      <c r="N7076"/>
      <c r="O7076"/>
      <c r="P7076"/>
      <c r="S7076"/>
    </row>
    <row r="7077" spans="1:19" x14ac:dyDescent="0.3">
      <c r="A7077" s="25"/>
      <c r="B7077"/>
      <c r="C7077"/>
      <c r="D7077"/>
      <c r="E7077"/>
      <c r="F7077"/>
      <c r="G7077"/>
      <c r="H7077" s="14"/>
      <c r="I7077" s="14"/>
      <c r="K7077"/>
      <c r="L7077"/>
      <c r="M7077"/>
      <c r="N7077"/>
      <c r="O7077"/>
      <c r="P7077"/>
      <c r="S7077"/>
    </row>
    <row r="7078" spans="1:19" x14ac:dyDescent="0.3">
      <c r="A7078" s="25"/>
      <c r="B7078"/>
      <c r="C7078"/>
      <c r="D7078"/>
      <c r="E7078"/>
      <c r="F7078"/>
      <c r="G7078"/>
      <c r="H7078" s="14"/>
      <c r="I7078" s="14"/>
      <c r="K7078"/>
      <c r="L7078"/>
      <c r="M7078"/>
      <c r="N7078"/>
      <c r="O7078"/>
      <c r="P7078"/>
      <c r="S7078"/>
    </row>
    <row r="7079" spans="1:19" x14ac:dyDescent="0.3">
      <c r="A7079" s="25"/>
      <c r="B7079"/>
      <c r="C7079"/>
      <c r="D7079"/>
      <c r="E7079"/>
      <c r="F7079"/>
      <c r="G7079"/>
      <c r="H7079"/>
      <c r="I7079"/>
      <c r="K7079"/>
      <c r="L7079"/>
      <c r="M7079"/>
      <c r="N7079"/>
      <c r="O7079"/>
      <c r="P7079"/>
      <c r="S7079"/>
    </row>
    <row r="7080" spans="1:19" x14ac:dyDescent="0.3">
      <c r="A7080" s="25"/>
      <c r="B7080"/>
      <c r="C7080"/>
      <c r="D7080"/>
      <c r="E7080"/>
      <c r="F7080"/>
      <c r="G7080"/>
      <c r="H7080"/>
      <c r="I7080"/>
      <c r="K7080"/>
      <c r="L7080"/>
      <c r="M7080"/>
      <c r="N7080"/>
      <c r="O7080"/>
      <c r="P7080"/>
      <c r="S7080"/>
    </row>
    <row r="7081" spans="1:19" x14ac:dyDescent="0.3">
      <c r="A7081" s="25"/>
      <c r="B7081"/>
      <c r="C7081"/>
      <c r="D7081"/>
      <c r="E7081"/>
      <c r="F7081"/>
      <c r="G7081"/>
      <c r="H7081" s="26"/>
      <c r="I7081" s="26"/>
      <c r="K7081"/>
      <c r="L7081"/>
      <c r="M7081"/>
      <c r="N7081"/>
      <c r="O7081"/>
      <c r="P7081"/>
      <c r="S7081"/>
    </row>
    <row r="7082" spans="1:19" x14ac:dyDescent="0.3">
      <c r="A7082" s="25"/>
      <c r="B7082"/>
      <c r="C7082"/>
      <c r="D7082"/>
      <c r="E7082"/>
      <c r="F7082"/>
      <c r="G7082"/>
      <c r="H7082" s="26"/>
      <c r="I7082" s="26"/>
      <c r="K7082"/>
      <c r="L7082"/>
      <c r="M7082"/>
      <c r="N7082"/>
      <c r="O7082"/>
      <c r="P7082"/>
      <c r="S7082"/>
    </row>
    <row r="7083" spans="1:19" x14ac:dyDescent="0.3">
      <c r="A7083" s="25"/>
      <c r="B7083"/>
      <c r="C7083"/>
      <c r="D7083"/>
      <c r="E7083"/>
      <c r="F7083"/>
      <c r="G7083"/>
      <c r="H7083" s="26"/>
      <c r="I7083" s="26"/>
      <c r="K7083"/>
      <c r="L7083"/>
      <c r="M7083"/>
      <c r="N7083"/>
      <c r="O7083"/>
      <c r="P7083"/>
      <c r="S7083"/>
    </row>
    <row r="7084" spans="1:19" x14ac:dyDescent="0.3">
      <c r="A7084" s="25"/>
      <c r="B7084"/>
      <c r="C7084"/>
      <c r="D7084"/>
      <c r="E7084"/>
      <c r="F7084"/>
      <c r="G7084"/>
      <c r="H7084" s="14"/>
      <c r="I7084" s="14"/>
      <c r="K7084"/>
      <c r="L7084"/>
      <c r="M7084"/>
      <c r="N7084"/>
      <c r="O7084"/>
      <c r="P7084"/>
      <c r="S7084"/>
    </row>
    <row r="7085" spans="1:19" x14ac:dyDescent="0.3">
      <c r="A7085" s="25"/>
      <c r="B7085"/>
      <c r="C7085"/>
      <c r="D7085"/>
      <c r="E7085"/>
      <c r="F7085"/>
      <c r="G7085"/>
      <c r="H7085" s="14"/>
      <c r="I7085" s="14"/>
      <c r="K7085"/>
      <c r="L7085"/>
      <c r="M7085"/>
      <c r="N7085"/>
      <c r="O7085"/>
      <c r="P7085"/>
      <c r="S7085"/>
    </row>
    <row r="7086" spans="1:19" x14ac:dyDescent="0.3">
      <c r="A7086" s="25"/>
      <c r="B7086"/>
      <c r="C7086"/>
      <c r="D7086"/>
      <c r="E7086"/>
      <c r="F7086"/>
      <c r="G7086"/>
      <c r="H7086" s="14"/>
      <c r="I7086" s="14"/>
      <c r="K7086"/>
      <c r="L7086"/>
      <c r="M7086"/>
      <c r="N7086"/>
      <c r="O7086"/>
      <c r="P7086"/>
      <c r="S7086"/>
    </row>
    <row r="7087" spans="1:19" x14ac:dyDescent="0.3">
      <c r="A7087" s="25"/>
      <c r="B7087"/>
      <c r="C7087"/>
      <c r="D7087"/>
      <c r="E7087"/>
      <c r="F7087"/>
      <c r="G7087"/>
      <c r="H7087" s="14"/>
      <c r="I7087" s="26"/>
      <c r="K7087"/>
      <c r="L7087"/>
      <c r="M7087"/>
      <c r="N7087"/>
      <c r="O7087"/>
      <c r="P7087"/>
      <c r="S7087"/>
    </row>
    <row r="7088" spans="1:19" x14ac:dyDescent="0.3">
      <c r="A7088" s="25"/>
      <c r="B7088"/>
      <c r="C7088"/>
      <c r="D7088"/>
      <c r="E7088"/>
      <c r="F7088"/>
      <c r="G7088"/>
      <c r="H7088" s="14"/>
      <c r="I7088" s="26"/>
      <c r="K7088"/>
      <c r="L7088"/>
      <c r="M7088"/>
      <c r="N7088"/>
      <c r="O7088"/>
      <c r="P7088"/>
      <c r="S7088"/>
    </row>
    <row r="7089" spans="1:20" x14ac:dyDescent="0.3">
      <c r="A7089" s="25"/>
      <c r="B7089"/>
      <c r="C7089"/>
      <c r="D7089"/>
      <c r="E7089"/>
      <c r="F7089"/>
      <c r="G7089"/>
      <c r="H7089" s="14"/>
      <c r="I7089" s="26"/>
      <c r="K7089"/>
      <c r="L7089"/>
      <c r="M7089"/>
      <c r="N7089"/>
      <c r="O7089"/>
      <c r="P7089"/>
      <c r="S7089"/>
    </row>
    <row r="7090" spans="1:20" x14ac:dyDescent="0.3">
      <c r="A7090" s="25"/>
      <c r="B7090"/>
      <c r="C7090"/>
      <c r="D7090"/>
      <c r="E7090"/>
      <c r="F7090"/>
      <c r="G7090"/>
      <c r="H7090" s="26"/>
      <c r="I7090" s="26"/>
      <c r="K7090"/>
      <c r="L7090"/>
      <c r="M7090"/>
      <c r="N7090"/>
      <c r="O7090"/>
      <c r="P7090"/>
      <c r="S7090"/>
    </row>
    <row r="7091" spans="1:20" x14ac:dyDescent="0.3">
      <c r="A7091" s="25"/>
      <c r="B7091"/>
      <c r="C7091"/>
      <c r="D7091"/>
      <c r="E7091"/>
      <c r="F7091"/>
      <c r="G7091"/>
      <c r="H7091" s="26"/>
      <c r="I7091" s="26"/>
      <c r="K7091"/>
      <c r="L7091"/>
      <c r="M7091"/>
      <c r="N7091"/>
      <c r="O7091"/>
      <c r="P7091"/>
      <c r="S7091"/>
    </row>
    <row r="7092" spans="1:20" x14ac:dyDescent="0.3">
      <c r="A7092" s="25"/>
      <c r="B7092"/>
      <c r="C7092"/>
      <c r="D7092"/>
      <c r="E7092"/>
      <c r="F7092"/>
      <c r="G7092"/>
      <c r="H7092" s="26"/>
      <c r="I7092" s="26"/>
      <c r="K7092"/>
      <c r="L7092"/>
      <c r="M7092"/>
      <c r="N7092"/>
      <c r="O7092"/>
      <c r="P7092"/>
      <c r="S7092"/>
    </row>
    <row r="7093" spans="1:20" x14ac:dyDescent="0.3">
      <c r="A7093" s="25"/>
      <c r="B7093"/>
      <c r="C7093"/>
      <c r="D7093"/>
      <c r="E7093"/>
      <c r="F7093"/>
      <c r="G7093"/>
      <c r="H7093" s="26"/>
      <c r="I7093" s="26"/>
      <c r="K7093"/>
      <c r="L7093"/>
      <c r="M7093"/>
      <c r="N7093"/>
      <c r="O7093"/>
      <c r="P7093"/>
      <c r="S7093"/>
    </row>
    <row r="7094" spans="1:20" x14ac:dyDescent="0.3">
      <c r="A7094" s="25"/>
      <c r="B7094"/>
      <c r="C7094"/>
      <c r="D7094"/>
      <c r="E7094"/>
      <c r="F7094"/>
      <c r="G7094"/>
      <c r="H7094" s="26"/>
      <c r="I7094" s="26"/>
      <c r="K7094"/>
      <c r="L7094"/>
      <c r="M7094"/>
      <c r="N7094"/>
      <c r="O7094"/>
      <c r="P7094"/>
      <c r="S7094"/>
    </row>
    <row r="7095" spans="1:20" x14ac:dyDescent="0.3">
      <c r="A7095" s="25"/>
      <c r="B7095"/>
      <c r="C7095"/>
      <c r="D7095"/>
      <c r="E7095"/>
      <c r="F7095"/>
      <c r="G7095"/>
      <c r="H7095" s="26"/>
      <c r="I7095" s="26"/>
      <c r="K7095"/>
      <c r="L7095"/>
      <c r="M7095"/>
      <c r="N7095"/>
      <c r="O7095"/>
      <c r="P7095"/>
      <c r="S7095"/>
    </row>
    <row r="7096" spans="1:20" x14ac:dyDescent="0.3">
      <c r="A7096" s="25"/>
      <c r="B7096"/>
      <c r="C7096"/>
      <c r="D7096"/>
      <c r="E7096"/>
      <c r="F7096"/>
      <c r="G7096"/>
      <c r="H7096" s="14"/>
      <c r="I7096" s="14"/>
      <c r="K7096"/>
      <c r="L7096"/>
      <c r="M7096"/>
      <c r="N7096"/>
      <c r="O7096"/>
      <c r="P7096"/>
      <c r="S7096"/>
    </row>
    <row r="7097" spans="1:20" x14ac:dyDescent="0.3">
      <c r="A7097" s="25"/>
      <c r="B7097"/>
      <c r="C7097"/>
      <c r="D7097"/>
      <c r="E7097"/>
      <c r="F7097"/>
      <c r="G7097"/>
      <c r="H7097" s="14"/>
      <c r="I7097" s="14"/>
      <c r="K7097"/>
      <c r="L7097"/>
      <c r="M7097"/>
      <c r="N7097"/>
      <c r="O7097"/>
      <c r="P7097"/>
      <c r="S7097"/>
      <c r="T7097" s="7"/>
    </row>
    <row r="7098" spans="1:20" x14ac:dyDescent="0.3">
      <c r="A7098" s="25"/>
      <c r="B7098"/>
      <c r="C7098"/>
      <c r="D7098"/>
      <c r="E7098"/>
      <c r="F7098"/>
      <c r="G7098"/>
      <c r="H7098" s="14"/>
      <c r="I7098" s="14"/>
      <c r="K7098"/>
      <c r="L7098"/>
      <c r="M7098"/>
      <c r="N7098"/>
      <c r="O7098"/>
      <c r="P7098"/>
      <c r="S7098"/>
    </row>
    <row r="7099" spans="1:20" x14ac:dyDescent="0.3">
      <c r="A7099" s="25"/>
      <c r="B7099"/>
      <c r="C7099"/>
      <c r="D7099"/>
      <c r="E7099"/>
      <c r="F7099"/>
      <c r="G7099"/>
      <c r="H7099"/>
      <c r="I7099"/>
      <c r="K7099"/>
      <c r="L7099"/>
      <c r="M7099"/>
      <c r="N7099"/>
      <c r="O7099"/>
      <c r="P7099"/>
      <c r="S7099"/>
    </row>
    <row r="7100" spans="1:20" x14ac:dyDescent="0.3">
      <c r="A7100" s="25"/>
      <c r="B7100"/>
      <c r="C7100"/>
      <c r="D7100"/>
      <c r="E7100"/>
      <c r="F7100"/>
      <c r="G7100"/>
      <c r="H7100" s="14"/>
      <c r="I7100" s="14"/>
      <c r="K7100"/>
      <c r="L7100"/>
      <c r="M7100"/>
      <c r="N7100"/>
      <c r="O7100"/>
      <c r="P7100"/>
      <c r="S7100"/>
      <c r="T7100" s="7"/>
    </row>
    <row r="7101" spans="1:20" x14ac:dyDescent="0.3">
      <c r="A7101" s="25"/>
      <c r="B7101"/>
      <c r="C7101"/>
      <c r="D7101"/>
      <c r="E7101"/>
      <c r="F7101"/>
      <c r="G7101"/>
      <c r="H7101" s="14"/>
      <c r="I7101" s="14"/>
      <c r="K7101"/>
      <c r="L7101"/>
      <c r="M7101"/>
      <c r="N7101"/>
      <c r="O7101"/>
      <c r="P7101"/>
      <c r="S7101"/>
      <c r="T7101" s="7"/>
    </row>
    <row r="7102" spans="1:20" x14ac:dyDescent="0.3">
      <c r="A7102" s="25"/>
      <c r="B7102"/>
      <c r="C7102"/>
      <c r="D7102"/>
      <c r="E7102"/>
      <c r="F7102"/>
      <c r="G7102"/>
      <c r="H7102" s="26"/>
      <c r="I7102" s="26"/>
      <c r="K7102"/>
      <c r="L7102"/>
      <c r="M7102"/>
      <c r="N7102"/>
      <c r="O7102"/>
      <c r="P7102"/>
      <c r="S7102"/>
    </row>
    <row r="7103" spans="1:20" x14ac:dyDescent="0.3">
      <c r="A7103" s="25"/>
      <c r="B7103"/>
      <c r="C7103"/>
      <c r="D7103"/>
      <c r="E7103"/>
      <c r="F7103"/>
      <c r="G7103"/>
      <c r="H7103" s="26"/>
      <c r="I7103" s="26"/>
      <c r="K7103"/>
      <c r="L7103"/>
      <c r="M7103"/>
      <c r="N7103"/>
      <c r="O7103"/>
      <c r="P7103"/>
      <c r="S7103"/>
    </row>
    <row r="7104" spans="1:20" x14ac:dyDescent="0.3">
      <c r="A7104" s="25"/>
      <c r="B7104"/>
      <c r="C7104"/>
      <c r="D7104"/>
      <c r="E7104"/>
      <c r="F7104"/>
      <c r="G7104"/>
      <c r="H7104" s="26"/>
      <c r="I7104" s="26"/>
      <c r="K7104"/>
      <c r="L7104"/>
      <c r="M7104"/>
      <c r="N7104"/>
      <c r="O7104"/>
      <c r="P7104"/>
      <c r="S7104"/>
    </row>
    <row r="7105" spans="1:20" x14ac:dyDescent="0.3">
      <c r="A7105" s="25"/>
      <c r="B7105"/>
      <c r="C7105"/>
      <c r="D7105"/>
      <c r="E7105"/>
      <c r="F7105"/>
      <c r="G7105"/>
      <c r="H7105" s="26"/>
      <c r="I7105" s="26"/>
      <c r="K7105"/>
      <c r="L7105"/>
      <c r="M7105"/>
      <c r="N7105"/>
      <c r="O7105"/>
      <c r="P7105"/>
      <c r="S7105"/>
    </row>
    <row r="7106" spans="1:20" x14ac:dyDescent="0.3">
      <c r="A7106" s="25"/>
      <c r="B7106"/>
      <c r="C7106"/>
      <c r="D7106"/>
      <c r="E7106"/>
      <c r="F7106"/>
      <c r="G7106"/>
      <c r="H7106" s="26"/>
      <c r="I7106" s="26"/>
      <c r="K7106"/>
      <c r="L7106"/>
      <c r="M7106"/>
      <c r="N7106"/>
      <c r="O7106"/>
      <c r="P7106"/>
      <c r="S7106"/>
    </row>
    <row r="7107" spans="1:20" x14ac:dyDescent="0.3">
      <c r="A7107" s="25"/>
      <c r="B7107"/>
      <c r="C7107"/>
      <c r="D7107"/>
      <c r="E7107"/>
      <c r="F7107"/>
      <c r="G7107"/>
      <c r="H7107" s="26"/>
      <c r="I7107" s="26"/>
      <c r="K7107"/>
      <c r="L7107"/>
      <c r="M7107"/>
      <c r="N7107"/>
      <c r="O7107"/>
      <c r="P7107"/>
      <c r="S7107"/>
    </row>
    <row r="7108" spans="1:20" x14ac:dyDescent="0.3">
      <c r="A7108" s="25"/>
      <c r="B7108"/>
      <c r="C7108"/>
      <c r="D7108"/>
      <c r="E7108"/>
      <c r="F7108"/>
      <c r="G7108"/>
      <c r="H7108" s="26"/>
      <c r="I7108" s="26"/>
      <c r="K7108"/>
      <c r="L7108"/>
      <c r="M7108"/>
      <c r="N7108"/>
      <c r="O7108"/>
      <c r="P7108"/>
      <c r="S7108"/>
    </row>
    <row r="7109" spans="1:20" x14ac:dyDescent="0.3">
      <c r="A7109" s="25"/>
      <c r="B7109"/>
      <c r="C7109"/>
      <c r="D7109"/>
      <c r="E7109"/>
      <c r="F7109"/>
      <c r="G7109"/>
      <c r="H7109" s="26"/>
      <c r="I7109" s="26"/>
      <c r="K7109"/>
      <c r="L7109"/>
      <c r="M7109"/>
      <c r="N7109"/>
      <c r="O7109"/>
      <c r="P7109"/>
      <c r="S7109"/>
    </row>
    <row r="7110" spans="1:20" x14ac:dyDescent="0.3">
      <c r="A7110" s="25"/>
      <c r="B7110"/>
      <c r="C7110"/>
      <c r="D7110"/>
      <c r="E7110"/>
      <c r="F7110"/>
      <c r="G7110"/>
      <c r="H7110" s="26"/>
      <c r="I7110" s="26"/>
      <c r="K7110"/>
      <c r="L7110"/>
      <c r="M7110"/>
      <c r="N7110"/>
      <c r="O7110"/>
      <c r="P7110"/>
      <c r="S7110"/>
      <c r="T7110" s="7"/>
    </row>
    <row r="7111" spans="1:20" x14ac:dyDescent="0.3">
      <c r="A7111" s="25"/>
      <c r="B7111"/>
      <c r="C7111"/>
      <c r="D7111"/>
      <c r="E7111"/>
      <c r="F7111"/>
      <c r="G7111"/>
      <c r="H7111" s="26"/>
      <c r="I7111" s="26"/>
      <c r="K7111"/>
      <c r="L7111"/>
      <c r="M7111"/>
      <c r="N7111"/>
      <c r="O7111"/>
      <c r="P7111"/>
      <c r="S7111"/>
    </row>
    <row r="7112" spans="1:20" x14ac:dyDescent="0.3">
      <c r="A7112" s="25"/>
      <c r="B7112"/>
      <c r="C7112"/>
      <c r="D7112"/>
      <c r="E7112"/>
      <c r="F7112"/>
      <c r="G7112"/>
      <c r="H7112" s="26"/>
      <c r="I7112" s="26"/>
      <c r="K7112"/>
      <c r="L7112"/>
      <c r="M7112"/>
      <c r="N7112"/>
      <c r="O7112"/>
      <c r="P7112"/>
      <c r="S7112"/>
    </row>
    <row r="7113" spans="1:20" x14ac:dyDescent="0.3">
      <c r="A7113" s="25"/>
      <c r="B7113"/>
      <c r="C7113"/>
      <c r="D7113"/>
      <c r="E7113"/>
      <c r="F7113"/>
      <c r="G7113"/>
      <c r="H7113" s="26"/>
      <c r="I7113" s="26"/>
      <c r="K7113"/>
      <c r="L7113"/>
      <c r="M7113"/>
      <c r="N7113"/>
      <c r="O7113"/>
      <c r="P7113"/>
      <c r="S7113"/>
    </row>
    <row r="7114" spans="1:20" x14ac:dyDescent="0.3">
      <c r="A7114" s="25"/>
      <c r="B7114"/>
      <c r="C7114"/>
      <c r="D7114"/>
      <c r="E7114"/>
      <c r="F7114"/>
      <c r="G7114"/>
      <c r="H7114" s="26"/>
      <c r="I7114" s="26"/>
      <c r="K7114"/>
      <c r="L7114"/>
      <c r="M7114"/>
      <c r="N7114"/>
      <c r="O7114"/>
      <c r="P7114"/>
      <c r="S7114"/>
    </row>
    <row r="7115" spans="1:20" x14ac:dyDescent="0.3">
      <c r="A7115" s="25"/>
      <c r="B7115"/>
      <c r="C7115"/>
      <c r="D7115"/>
      <c r="E7115"/>
      <c r="F7115"/>
      <c r="G7115"/>
      <c r="H7115" s="26"/>
      <c r="I7115" s="26"/>
      <c r="K7115"/>
      <c r="L7115"/>
      <c r="M7115"/>
      <c r="N7115"/>
      <c r="O7115"/>
      <c r="P7115"/>
      <c r="S7115"/>
    </row>
    <row r="7116" spans="1:20" x14ac:dyDescent="0.3">
      <c r="A7116" s="25"/>
      <c r="B7116"/>
      <c r="C7116"/>
      <c r="D7116"/>
      <c r="E7116"/>
      <c r="F7116"/>
      <c r="G7116"/>
      <c r="H7116" s="26"/>
      <c r="I7116" s="26"/>
      <c r="K7116"/>
      <c r="L7116"/>
      <c r="M7116"/>
      <c r="N7116"/>
      <c r="O7116"/>
      <c r="P7116"/>
      <c r="S7116"/>
    </row>
    <row r="7117" spans="1:20" x14ac:dyDescent="0.3">
      <c r="A7117" s="25"/>
      <c r="B7117"/>
      <c r="C7117"/>
      <c r="D7117"/>
      <c r="E7117"/>
      <c r="F7117"/>
      <c r="G7117"/>
      <c r="H7117" s="26"/>
      <c r="I7117" s="26"/>
      <c r="K7117"/>
      <c r="L7117"/>
      <c r="M7117"/>
      <c r="N7117"/>
      <c r="O7117"/>
      <c r="P7117"/>
      <c r="S7117"/>
    </row>
    <row r="7118" spans="1:20" x14ac:dyDescent="0.3">
      <c r="A7118" s="25"/>
      <c r="B7118"/>
      <c r="C7118"/>
      <c r="D7118"/>
      <c r="E7118"/>
      <c r="F7118"/>
      <c r="G7118"/>
      <c r="H7118" s="26"/>
      <c r="I7118" s="26"/>
      <c r="K7118"/>
      <c r="L7118"/>
      <c r="M7118"/>
      <c r="N7118"/>
      <c r="O7118"/>
      <c r="P7118"/>
      <c r="S7118"/>
    </row>
    <row r="7119" spans="1:20" x14ac:dyDescent="0.3">
      <c r="A7119" s="25"/>
      <c r="B7119"/>
      <c r="C7119"/>
      <c r="D7119"/>
      <c r="E7119"/>
      <c r="F7119"/>
      <c r="G7119"/>
      <c r="H7119" s="26"/>
      <c r="I7119" s="26"/>
      <c r="K7119"/>
      <c r="L7119"/>
      <c r="M7119"/>
      <c r="N7119"/>
      <c r="O7119"/>
      <c r="P7119"/>
      <c r="S7119"/>
    </row>
    <row r="7120" spans="1:20" x14ac:dyDescent="0.3">
      <c r="A7120" s="25"/>
      <c r="B7120"/>
      <c r="C7120"/>
      <c r="D7120"/>
      <c r="E7120"/>
      <c r="F7120"/>
      <c r="G7120"/>
      <c r="H7120" s="26"/>
      <c r="I7120" s="26"/>
      <c r="K7120"/>
      <c r="L7120"/>
      <c r="M7120"/>
      <c r="N7120"/>
      <c r="O7120"/>
      <c r="P7120"/>
      <c r="S7120"/>
      <c r="T7120" s="7"/>
    </row>
    <row r="7121" spans="1:20" x14ac:dyDescent="0.3">
      <c r="A7121" s="25"/>
      <c r="B7121"/>
      <c r="C7121"/>
      <c r="D7121"/>
      <c r="E7121"/>
      <c r="F7121"/>
      <c r="G7121"/>
      <c r="H7121" s="26"/>
      <c r="I7121" s="26"/>
      <c r="K7121"/>
      <c r="L7121"/>
      <c r="M7121"/>
      <c r="N7121"/>
      <c r="O7121"/>
      <c r="P7121"/>
      <c r="S7121"/>
    </row>
    <row r="7122" spans="1:20" x14ac:dyDescent="0.3">
      <c r="A7122" s="25"/>
      <c r="B7122"/>
      <c r="C7122"/>
      <c r="D7122"/>
      <c r="E7122"/>
      <c r="F7122"/>
      <c r="G7122"/>
      <c r="H7122" s="26"/>
      <c r="I7122" s="26"/>
      <c r="K7122"/>
      <c r="L7122"/>
      <c r="M7122"/>
      <c r="N7122"/>
      <c r="O7122"/>
      <c r="P7122"/>
      <c r="S7122"/>
      <c r="T7122" s="7"/>
    </row>
    <row r="7123" spans="1:20" x14ac:dyDescent="0.3">
      <c r="A7123" s="25"/>
      <c r="B7123"/>
      <c r="C7123"/>
      <c r="D7123"/>
      <c r="E7123"/>
      <c r="F7123"/>
      <c r="G7123"/>
      <c r="H7123" s="26"/>
      <c r="I7123" s="26"/>
      <c r="K7123"/>
      <c r="L7123"/>
      <c r="M7123"/>
      <c r="N7123"/>
      <c r="O7123"/>
      <c r="P7123"/>
      <c r="S7123"/>
    </row>
    <row r="7124" spans="1:20" x14ac:dyDescent="0.3">
      <c r="A7124" s="25"/>
      <c r="B7124"/>
      <c r="C7124"/>
      <c r="D7124"/>
      <c r="E7124"/>
      <c r="F7124"/>
      <c r="G7124"/>
      <c r="H7124" s="26"/>
      <c r="I7124" s="26"/>
      <c r="K7124"/>
      <c r="L7124"/>
      <c r="M7124"/>
      <c r="N7124"/>
      <c r="O7124"/>
      <c r="P7124"/>
      <c r="S7124"/>
    </row>
    <row r="7125" spans="1:20" x14ac:dyDescent="0.3">
      <c r="A7125" s="25"/>
      <c r="B7125"/>
      <c r="C7125"/>
      <c r="D7125"/>
      <c r="E7125"/>
      <c r="F7125"/>
      <c r="G7125"/>
      <c r="H7125" s="26"/>
      <c r="I7125" s="26"/>
      <c r="K7125"/>
      <c r="L7125"/>
      <c r="M7125"/>
      <c r="N7125"/>
      <c r="O7125"/>
      <c r="P7125"/>
      <c r="S7125"/>
    </row>
    <row r="7126" spans="1:20" x14ac:dyDescent="0.3">
      <c r="A7126" s="25"/>
      <c r="B7126"/>
      <c r="C7126"/>
      <c r="D7126"/>
      <c r="E7126"/>
      <c r="F7126"/>
      <c r="G7126"/>
      <c r="H7126" s="14"/>
      <c r="I7126" s="14"/>
      <c r="K7126"/>
      <c r="L7126"/>
      <c r="M7126"/>
      <c r="N7126"/>
      <c r="O7126"/>
      <c r="P7126"/>
      <c r="S7126"/>
    </row>
    <row r="7127" spans="1:20" x14ac:dyDescent="0.3">
      <c r="A7127" s="25"/>
      <c r="B7127"/>
      <c r="C7127"/>
      <c r="D7127"/>
      <c r="E7127"/>
      <c r="F7127"/>
      <c r="G7127"/>
      <c r="H7127"/>
      <c r="I7127"/>
      <c r="K7127"/>
      <c r="L7127"/>
      <c r="M7127"/>
      <c r="N7127"/>
      <c r="O7127"/>
      <c r="P7127"/>
      <c r="S7127"/>
    </row>
    <row r="7128" spans="1:20" x14ac:dyDescent="0.3">
      <c r="A7128" s="25"/>
      <c r="B7128"/>
      <c r="C7128"/>
      <c r="D7128"/>
      <c r="E7128"/>
      <c r="F7128"/>
      <c r="G7128"/>
      <c r="H7128" s="14"/>
      <c r="I7128" s="14"/>
      <c r="K7128"/>
      <c r="L7128"/>
      <c r="M7128"/>
      <c r="N7128"/>
      <c r="O7128"/>
      <c r="P7128"/>
      <c r="S7128"/>
    </row>
    <row r="7129" spans="1:20" x14ac:dyDescent="0.3">
      <c r="A7129" s="25"/>
      <c r="B7129"/>
      <c r="C7129"/>
      <c r="D7129"/>
      <c r="E7129"/>
      <c r="F7129"/>
      <c r="G7129"/>
      <c r="H7129"/>
      <c r="I7129" s="14"/>
      <c r="K7129"/>
      <c r="L7129"/>
      <c r="M7129"/>
      <c r="N7129"/>
      <c r="O7129"/>
      <c r="P7129"/>
      <c r="S7129"/>
    </row>
    <row r="7130" spans="1:20" x14ac:dyDescent="0.3">
      <c r="A7130" s="25"/>
      <c r="B7130"/>
      <c r="C7130"/>
      <c r="D7130"/>
      <c r="E7130"/>
      <c r="F7130"/>
      <c r="G7130"/>
      <c r="H7130" s="14"/>
      <c r="I7130" s="14"/>
      <c r="K7130"/>
      <c r="L7130"/>
      <c r="M7130"/>
      <c r="N7130"/>
      <c r="O7130"/>
      <c r="P7130"/>
      <c r="S7130"/>
    </row>
    <row r="7131" spans="1:20" x14ac:dyDescent="0.3">
      <c r="A7131" s="25"/>
      <c r="B7131"/>
      <c r="C7131"/>
      <c r="D7131"/>
      <c r="E7131"/>
      <c r="F7131"/>
      <c r="G7131"/>
      <c r="H7131" s="14"/>
      <c r="I7131" s="14"/>
      <c r="K7131"/>
      <c r="L7131"/>
      <c r="M7131"/>
      <c r="N7131"/>
      <c r="O7131"/>
      <c r="P7131"/>
      <c r="S7131"/>
    </row>
    <row r="7132" spans="1:20" x14ac:dyDescent="0.3">
      <c r="A7132" s="25"/>
      <c r="B7132"/>
      <c r="C7132"/>
      <c r="D7132"/>
      <c r="E7132"/>
      <c r="F7132"/>
      <c r="G7132"/>
      <c r="H7132" s="26"/>
      <c r="I7132" s="26"/>
      <c r="K7132"/>
      <c r="L7132"/>
      <c r="M7132"/>
      <c r="N7132"/>
      <c r="O7132"/>
      <c r="P7132"/>
      <c r="S7132"/>
    </row>
    <row r="7133" spans="1:20" x14ac:dyDescent="0.3">
      <c r="A7133" s="25"/>
      <c r="B7133"/>
      <c r="C7133"/>
      <c r="D7133"/>
      <c r="E7133"/>
      <c r="F7133"/>
      <c r="G7133"/>
      <c r="H7133" s="26"/>
      <c r="I7133" s="26"/>
      <c r="K7133"/>
      <c r="L7133"/>
      <c r="M7133"/>
      <c r="N7133"/>
      <c r="O7133"/>
      <c r="P7133"/>
      <c r="S7133"/>
    </row>
    <row r="7134" spans="1:20" x14ac:dyDescent="0.3">
      <c r="A7134" s="25"/>
      <c r="B7134"/>
      <c r="C7134"/>
      <c r="D7134"/>
      <c r="E7134"/>
      <c r="F7134"/>
      <c r="G7134"/>
      <c r="H7134" s="26"/>
      <c r="I7134" s="26"/>
      <c r="K7134"/>
      <c r="L7134"/>
      <c r="M7134"/>
      <c r="N7134"/>
      <c r="O7134"/>
      <c r="P7134"/>
      <c r="S7134"/>
    </row>
    <row r="7135" spans="1:20" x14ac:dyDescent="0.3">
      <c r="A7135" s="25"/>
      <c r="B7135"/>
      <c r="C7135"/>
      <c r="D7135"/>
      <c r="E7135"/>
      <c r="F7135"/>
      <c r="G7135"/>
      <c r="H7135" s="26"/>
      <c r="I7135" s="26"/>
      <c r="K7135"/>
      <c r="L7135"/>
      <c r="M7135"/>
      <c r="N7135"/>
      <c r="O7135"/>
      <c r="P7135"/>
      <c r="S7135"/>
    </row>
    <row r="7136" spans="1:20" x14ac:dyDescent="0.3">
      <c r="A7136" s="25"/>
      <c r="B7136"/>
      <c r="C7136"/>
      <c r="D7136"/>
      <c r="E7136"/>
      <c r="F7136"/>
      <c r="G7136"/>
      <c r="H7136" s="26"/>
      <c r="I7136" s="26"/>
      <c r="K7136"/>
      <c r="L7136"/>
      <c r="M7136"/>
      <c r="N7136"/>
      <c r="O7136"/>
      <c r="P7136"/>
      <c r="S7136"/>
    </row>
    <row r="7137" spans="1:19" x14ac:dyDescent="0.3">
      <c r="A7137" s="25"/>
      <c r="B7137"/>
      <c r="C7137"/>
      <c r="D7137"/>
      <c r="E7137"/>
      <c r="F7137"/>
      <c r="G7137"/>
      <c r="H7137" s="26"/>
      <c r="I7137" s="26"/>
      <c r="K7137"/>
      <c r="L7137"/>
      <c r="M7137"/>
      <c r="N7137"/>
      <c r="O7137"/>
      <c r="P7137"/>
      <c r="S7137"/>
    </row>
    <row r="7138" spans="1:19" x14ac:dyDescent="0.3">
      <c r="A7138" s="25"/>
      <c r="B7138"/>
      <c r="C7138"/>
      <c r="D7138"/>
      <c r="E7138"/>
      <c r="F7138"/>
      <c r="G7138"/>
      <c r="H7138"/>
      <c r="I7138" s="26"/>
      <c r="K7138"/>
      <c r="L7138"/>
      <c r="M7138"/>
      <c r="N7138"/>
      <c r="O7138"/>
      <c r="P7138"/>
      <c r="S7138"/>
    </row>
    <row r="7139" spans="1:19" x14ac:dyDescent="0.3">
      <c r="A7139" s="25"/>
      <c r="B7139"/>
      <c r="C7139"/>
      <c r="D7139"/>
      <c r="E7139"/>
      <c r="F7139"/>
      <c r="G7139"/>
      <c r="H7139" s="14"/>
      <c r="I7139" s="26"/>
      <c r="K7139"/>
      <c r="L7139"/>
      <c r="M7139"/>
      <c r="N7139"/>
      <c r="O7139"/>
      <c r="P7139"/>
      <c r="S7139"/>
    </row>
    <row r="7140" spans="1:19" x14ac:dyDescent="0.3">
      <c r="A7140" s="25"/>
      <c r="B7140"/>
      <c r="C7140"/>
      <c r="D7140"/>
      <c r="E7140"/>
      <c r="F7140"/>
      <c r="G7140"/>
      <c r="H7140" s="14"/>
      <c r="I7140" s="26"/>
      <c r="K7140"/>
      <c r="L7140"/>
      <c r="M7140"/>
      <c r="N7140"/>
      <c r="O7140"/>
      <c r="P7140"/>
      <c r="S7140"/>
    </row>
    <row r="7141" spans="1:19" x14ac:dyDescent="0.3">
      <c r="A7141" s="25"/>
      <c r="B7141"/>
      <c r="C7141"/>
      <c r="D7141"/>
      <c r="E7141"/>
      <c r="F7141"/>
      <c r="G7141"/>
      <c r="H7141" s="14"/>
      <c r="I7141" s="26"/>
      <c r="K7141"/>
      <c r="L7141"/>
      <c r="M7141"/>
      <c r="N7141"/>
      <c r="O7141"/>
      <c r="P7141"/>
      <c r="S7141"/>
    </row>
    <row r="7142" spans="1:19" x14ac:dyDescent="0.3">
      <c r="A7142" s="25"/>
      <c r="B7142"/>
      <c r="C7142"/>
      <c r="D7142"/>
      <c r="E7142"/>
      <c r="F7142"/>
      <c r="G7142"/>
      <c r="H7142" s="14"/>
      <c r="I7142" s="26"/>
      <c r="K7142"/>
      <c r="L7142"/>
      <c r="M7142"/>
      <c r="N7142"/>
      <c r="O7142"/>
      <c r="P7142"/>
      <c r="S7142"/>
    </row>
    <row r="7143" spans="1:19" x14ac:dyDescent="0.3">
      <c r="A7143" s="25"/>
      <c r="B7143"/>
      <c r="C7143"/>
      <c r="D7143"/>
      <c r="E7143"/>
      <c r="F7143"/>
      <c r="G7143"/>
      <c r="H7143" s="14"/>
      <c r="I7143" s="26"/>
      <c r="K7143"/>
      <c r="L7143"/>
      <c r="M7143"/>
      <c r="N7143"/>
      <c r="O7143"/>
      <c r="P7143"/>
      <c r="S7143"/>
    </row>
    <row r="7144" spans="1:19" x14ac:dyDescent="0.3">
      <c r="A7144" s="25"/>
      <c r="B7144"/>
      <c r="C7144"/>
      <c r="D7144"/>
      <c r="E7144"/>
      <c r="F7144"/>
      <c r="G7144"/>
      <c r="H7144" s="26"/>
      <c r="I7144" s="26"/>
      <c r="K7144"/>
      <c r="L7144"/>
      <c r="M7144"/>
      <c r="N7144"/>
      <c r="O7144"/>
      <c r="P7144"/>
      <c r="S7144"/>
    </row>
    <row r="7145" spans="1:19" x14ac:dyDescent="0.3">
      <c r="A7145" s="25"/>
      <c r="B7145"/>
      <c r="C7145"/>
      <c r="D7145"/>
      <c r="E7145"/>
      <c r="F7145"/>
      <c r="G7145"/>
      <c r="H7145" s="26"/>
      <c r="I7145" s="26"/>
      <c r="K7145"/>
      <c r="L7145"/>
      <c r="M7145"/>
      <c r="N7145"/>
      <c r="O7145"/>
      <c r="P7145"/>
      <c r="S7145"/>
    </row>
    <row r="7146" spans="1:19" x14ac:dyDescent="0.3">
      <c r="A7146" s="25"/>
      <c r="B7146"/>
      <c r="C7146"/>
      <c r="D7146"/>
      <c r="E7146"/>
      <c r="F7146"/>
      <c r="G7146"/>
      <c r="H7146" s="26"/>
      <c r="I7146" s="26"/>
      <c r="K7146"/>
      <c r="L7146"/>
      <c r="M7146"/>
      <c r="N7146"/>
      <c r="O7146"/>
      <c r="P7146"/>
      <c r="S7146"/>
    </row>
    <row r="7147" spans="1:19" x14ac:dyDescent="0.3">
      <c r="A7147" s="25"/>
      <c r="B7147"/>
      <c r="C7147"/>
      <c r="D7147"/>
      <c r="E7147"/>
      <c r="F7147"/>
      <c r="G7147"/>
      <c r="H7147" s="26"/>
      <c r="I7147" s="26"/>
      <c r="K7147"/>
      <c r="L7147"/>
      <c r="M7147"/>
      <c r="N7147"/>
      <c r="O7147"/>
      <c r="P7147"/>
      <c r="S7147"/>
    </row>
    <row r="7148" spans="1:19" x14ac:dyDescent="0.3">
      <c r="A7148" s="25"/>
      <c r="B7148"/>
      <c r="C7148"/>
      <c r="D7148"/>
      <c r="E7148"/>
      <c r="F7148"/>
      <c r="G7148"/>
      <c r="H7148" s="26"/>
      <c r="I7148" s="26"/>
      <c r="K7148"/>
      <c r="L7148"/>
      <c r="M7148"/>
      <c r="N7148"/>
      <c r="O7148"/>
      <c r="P7148"/>
      <c r="S7148"/>
    </row>
    <row r="7149" spans="1:19" x14ac:dyDescent="0.3">
      <c r="A7149" s="25"/>
      <c r="B7149"/>
      <c r="C7149"/>
      <c r="D7149"/>
      <c r="E7149"/>
      <c r="F7149"/>
      <c r="G7149"/>
      <c r="H7149" s="14"/>
      <c r="I7149" s="14"/>
      <c r="K7149"/>
      <c r="L7149"/>
      <c r="M7149"/>
      <c r="N7149"/>
      <c r="O7149"/>
      <c r="P7149"/>
      <c r="S7149"/>
    </row>
    <row r="7150" spans="1:19" x14ac:dyDescent="0.3">
      <c r="A7150" s="25"/>
      <c r="B7150"/>
      <c r="C7150"/>
      <c r="D7150"/>
      <c r="E7150"/>
      <c r="F7150"/>
      <c r="G7150"/>
      <c r="H7150"/>
      <c r="I7150"/>
      <c r="K7150"/>
      <c r="L7150"/>
      <c r="M7150"/>
      <c r="N7150"/>
      <c r="O7150"/>
      <c r="P7150"/>
      <c r="S7150"/>
    </row>
    <row r="7151" spans="1:19" x14ac:dyDescent="0.3">
      <c r="A7151" s="25"/>
      <c r="B7151"/>
      <c r="C7151"/>
      <c r="D7151"/>
      <c r="E7151"/>
      <c r="F7151"/>
      <c r="G7151"/>
      <c r="H7151" s="14"/>
      <c r="I7151" s="14"/>
      <c r="K7151"/>
      <c r="L7151"/>
      <c r="M7151"/>
      <c r="N7151"/>
      <c r="O7151"/>
      <c r="P7151"/>
      <c r="S7151"/>
    </row>
    <row r="7152" spans="1:19" x14ac:dyDescent="0.3">
      <c r="A7152" s="25"/>
      <c r="B7152"/>
      <c r="C7152"/>
      <c r="D7152"/>
      <c r="E7152"/>
      <c r="F7152"/>
      <c r="G7152"/>
      <c r="H7152" s="14"/>
      <c r="I7152" s="14"/>
      <c r="K7152"/>
      <c r="L7152"/>
      <c r="M7152"/>
      <c r="N7152"/>
      <c r="O7152"/>
      <c r="P7152"/>
      <c r="S7152"/>
    </row>
    <row r="7153" spans="1:20" x14ac:dyDescent="0.3">
      <c r="A7153" s="25"/>
      <c r="B7153"/>
      <c r="C7153"/>
      <c r="D7153"/>
      <c r="E7153"/>
      <c r="F7153"/>
      <c r="G7153"/>
      <c r="H7153" s="14"/>
      <c r="I7153" s="14"/>
      <c r="K7153"/>
      <c r="L7153"/>
      <c r="M7153"/>
      <c r="N7153"/>
      <c r="O7153"/>
      <c r="P7153"/>
      <c r="S7153"/>
    </row>
    <row r="7154" spans="1:20" x14ac:dyDescent="0.3">
      <c r="A7154" s="25"/>
      <c r="B7154"/>
      <c r="C7154"/>
      <c r="D7154"/>
      <c r="E7154"/>
      <c r="F7154"/>
      <c r="G7154"/>
      <c r="H7154" s="26"/>
      <c r="I7154" s="26"/>
      <c r="K7154"/>
      <c r="L7154"/>
      <c r="M7154"/>
      <c r="N7154"/>
      <c r="O7154"/>
      <c r="P7154"/>
      <c r="S7154"/>
    </row>
    <row r="7155" spans="1:20" x14ac:dyDescent="0.3">
      <c r="A7155" s="25"/>
      <c r="B7155"/>
      <c r="C7155"/>
      <c r="D7155"/>
      <c r="E7155"/>
      <c r="F7155"/>
      <c r="G7155"/>
      <c r="H7155" s="26"/>
      <c r="I7155" s="26"/>
      <c r="K7155"/>
      <c r="L7155"/>
      <c r="M7155"/>
      <c r="N7155"/>
      <c r="O7155"/>
      <c r="P7155"/>
      <c r="S7155"/>
    </row>
    <row r="7156" spans="1:20" x14ac:dyDescent="0.3">
      <c r="A7156" s="25"/>
      <c r="B7156"/>
      <c r="C7156"/>
      <c r="D7156"/>
      <c r="E7156"/>
      <c r="F7156"/>
      <c r="G7156"/>
      <c r="H7156" s="26"/>
      <c r="I7156" s="26"/>
      <c r="K7156"/>
      <c r="L7156"/>
      <c r="M7156"/>
      <c r="N7156"/>
      <c r="O7156"/>
      <c r="P7156"/>
      <c r="S7156"/>
    </row>
    <row r="7157" spans="1:20" x14ac:dyDescent="0.3">
      <c r="A7157" s="25"/>
      <c r="B7157"/>
      <c r="C7157"/>
      <c r="D7157"/>
      <c r="E7157"/>
      <c r="F7157"/>
      <c r="G7157"/>
      <c r="H7157" s="26"/>
      <c r="I7157" s="26"/>
      <c r="K7157"/>
      <c r="L7157"/>
      <c r="M7157"/>
      <c r="N7157"/>
      <c r="O7157"/>
      <c r="P7157"/>
      <c r="S7157"/>
    </row>
    <row r="7158" spans="1:20" x14ac:dyDescent="0.3">
      <c r="A7158" s="25"/>
      <c r="B7158"/>
      <c r="C7158"/>
      <c r="D7158"/>
      <c r="E7158"/>
      <c r="F7158"/>
      <c r="G7158"/>
      <c r="H7158" s="26"/>
      <c r="I7158" s="26"/>
      <c r="K7158"/>
      <c r="L7158"/>
      <c r="M7158"/>
      <c r="N7158"/>
      <c r="O7158"/>
      <c r="P7158"/>
      <c r="S7158"/>
    </row>
    <row r="7159" spans="1:20" x14ac:dyDescent="0.3">
      <c r="A7159" s="25"/>
      <c r="B7159"/>
      <c r="C7159"/>
      <c r="D7159"/>
      <c r="E7159"/>
      <c r="F7159"/>
      <c r="G7159"/>
      <c r="H7159" s="26"/>
      <c r="I7159" s="26"/>
      <c r="K7159"/>
      <c r="L7159"/>
      <c r="M7159"/>
      <c r="N7159"/>
      <c r="O7159"/>
      <c r="P7159"/>
      <c r="S7159"/>
    </row>
    <row r="7160" spans="1:20" x14ac:dyDescent="0.3">
      <c r="A7160" s="25"/>
      <c r="B7160"/>
      <c r="C7160"/>
      <c r="D7160"/>
      <c r="E7160"/>
      <c r="F7160"/>
      <c r="G7160"/>
      <c r="H7160" s="26"/>
      <c r="I7160" s="26"/>
      <c r="K7160"/>
      <c r="L7160"/>
      <c r="M7160"/>
      <c r="N7160"/>
      <c r="O7160"/>
      <c r="P7160"/>
      <c r="S7160"/>
    </row>
    <row r="7161" spans="1:20" x14ac:dyDescent="0.3">
      <c r="A7161" s="25"/>
      <c r="B7161"/>
      <c r="C7161"/>
      <c r="D7161"/>
      <c r="E7161"/>
      <c r="F7161"/>
      <c r="G7161"/>
      <c r="H7161" s="26"/>
      <c r="I7161" s="26"/>
      <c r="K7161"/>
      <c r="L7161"/>
      <c r="M7161"/>
      <c r="N7161"/>
      <c r="O7161"/>
      <c r="P7161"/>
      <c r="S7161"/>
    </row>
    <row r="7162" spans="1:20" x14ac:dyDescent="0.3">
      <c r="A7162" s="25"/>
      <c r="B7162"/>
      <c r="C7162"/>
      <c r="D7162"/>
      <c r="E7162"/>
      <c r="F7162"/>
      <c r="G7162"/>
      <c r="H7162" s="26"/>
      <c r="I7162" s="26"/>
      <c r="K7162"/>
      <c r="L7162"/>
      <c r="M7162"/>
      <c r="N7162"/>
      <c r="O7162"/>
      <c r="P7162"/>
      <c r="S7162"/>
    </row>
    <row r="7163" spans="1:20" x14ac:dyDescent="0.3">
      <c r="A7163" s="25"/>
      <c r="B7163"/>
      <c r="C7163"/>
      <c r="D7163"/>
      <c r="E7163"/>
      <c r="F7163"/>
      <c r="G7163"/>
      <c r="H7163" s="26"/>
      <c r="I7163" s="26"/>
      <c r="K7163"/>
      <c r="L7163"/>
      <c r="M7163"/>
      <c r="N7163"/>
      <c r="O7163"/>
      <c r="P7163"/>
      <c r="S7163"/>
      <c r="T7163" s="7"/>
    </row>
    <row r="7164" spans="1:20" x14ac:dyDescent="0.3">
      <c r="A7164" s="25"/>
      <c r="B7164"/>
      <c r="C7164"/>
      <c r="D7164"/>
      <c r="E7164"/>
      <c r="F7164"/>
      <c r="G7164"/>
      <c r="H7164" s="14"/>
      <c r="I7164" s="14"/>
      <c r="K7164"/>
      <c r="L7164"/>
      <c r="M7164"/>
      <c r="N7164"/>
      <c r="O7164"/>
      <c r="P7164"/>
      <c r="S7164"/>
    </row>
    <row r="7165" spans="1:20" x14ac:dyDescent="0.3">
      <c r="A7165" s="25"/>
      <c r="B7165"/>
      <c r="C7165"/>
      <c r="D7165"/>
      <c r="E7165"/>
      <c r="F7165"/>
      <c r="G7165"/>
      <c r="H7165" s="14"/>
      <c r="I7165" s="14"/>
      <c r="K7165"/>
      <c r="L7165"/>
      <c r="M7165"/>
      <c r="N7165"/>
      <c r="O7165"/>
      <c r="P7165"/>
      <c r="S7165"/>
    </row>
    <row r="7166" spans="1:20" x14ac:dyDescent="0.3">
      <c r="A7166" s="25"/>
      <c r="B7166"/>
      <c r="C7166"/>
      <c r="D7166"/>
      <c r="E7166"/>
      <c r="F7166"/>
      <c r="G7166"/>
      <c r="H7166" s="14"/>
      <c r="I7166" s="14"/>
      <c r="K7166"/>
      <c r="L7166"/>
      <c r="M7166"/>
      <c r="N7166"/>
      <c r="O7166"/>
      <c r="P7166"/>
      <c r="S7166"/>
    </row>
    <row r="7167" spans="1:20" x14ac:dyDescent="0.3">
      <c r="A7167" s="25"/>
      <c r="B7167"/>
      <c r="C7167"/>
      <c r="D7167"/>
      <c r="E7167"/>
      <c r="F7167"/>
      <c r="G7167"/>
      <c r="H7167" s="14"/>
      <c r="I7167" s="14"/>
      <c r="K7167"/>
      <c r="L7167"/>
      <c r="M7167"/>
      <c r="N7167"/>
      <c r="O7167"/>
      <c r="P7167"/>
      <c r="S7167"/>
    </row>
    <row r="7168" spans="1:20" x14ac:dyDescent="0.3">
      <c r="A7168" s="25"/>
      <c r="B7168"/>
      <c r="C7168"/>
      <c r="D7168"/>
      <c r="E7168"/>
      <c r="F7168"/>
      <c r="G7168"/>
      <c r="H7168" s="14"/>
      <c r="I7168" s="14"/>
      <c r="K7168"/>
      <c r="L7168"/>
      <c r="M7168"/>
      <c r="N7168"/>
      <c r="O7168"/>
      <c r="P7168"/>
      <c r="S7168"/>
      <c r="T7168" s="7"/>
    </row>
    <row r="7169" spans="1:20" x14ac:dyDescent="0.3">
      <c r="A7169" s="25"/>
      <c r="B7169"/>
      <c r="C7169"/>
      <c r="D7169"/>
      <c r="E7169"/>
      <c r="F7169"/>
      <c r="G7169"/>
      <c r="H7169" s="14"/>
      <c r="I7169" s="14"/>
      <c r="K7169"/>
      <c r="L7169"/>
      <c r="M7169"/>
      <c r="N7169"/>
      <c r="O7169"/>
      <c r="P7169"/>
      <c r="S7169"/>
    </row>
    <row r="7170" spans="1:20" x14ac:dyDescent="0.3">
      <c r="A7170" s="25"/>
      <c r="B7170"/>
      <c r="C7170"/>
      <c r="D7170"/>
      <c r="E7170"/>
      <c r="F7170"/>
      <c r="G7170"/>
      <c r="H7170" s="14"/>
      <c r="I7170" s="14"/>
      <c r="K7170"/>
      <c r="L7170"/>
      <c r="M7170"/>
      <c r="N7170"/>
      <c r="O7170"/>
      <c r="P7170"/>
      <c r="S7170"/>
    </row>
    <row r="7171" spans="1:20" x14ac:dyDescent="0.3">
      <c r="A7171" s="25"/>
      <c r="B7171"/>
      <c r="C7171"/>
      <c r="D7171"/>
      <c r="E7171"/>
      <c r="F7171"/>
      <c r="G7171"/>
      <c r="H7171" s="14"/>
      <c r="I7171" s="14"/>
      <c r="K7171"/>
      <c r="L7171"/>
      <c r="M7171"/>
      <c r="N7171"/>
      <c r="O7171"/>
      <c r="P7171"/>
      <c r="S7171"/>
    </row>
    <row r="7172" spans="1:20" x14ac:dyDescent="0.3">
      <c r="A7172" s="25"/>
      <c r="B7172"/>
      <c r="C7172"/>
      <c r="D7172"/>
      <c r="E7172"/>
      <c r="F7172"/>
      <c r="G7172"/>
      <c r="H7172" s="14"/>
      <c r="I7172" s="14"/>
      <c r="K7172"/>
      <c r="L7172"/>
      <c r="M7172"/>
      <c r="N7172"/>
      <c r="O7172"/>
      <c r="P7172"/>
      <c r="S7172"/>
    </row>
    <row r="7173" spans="1:20" x14ac:dyDescent="0.3">
      <c r="A7173" s="25"/>
      <c r="B7173"/>
      <c r="C7173"/>
      <c r="D7173"/>
      <c r="E7173"/>
      <c r="F7173"/>
      <c r="G7173"/>
      <c r="H7173" s="14"/>
      <c r="I7173" s="14"/>
      <c r="K7173"/>
      <c r="L7173"/>
      <c r="M7173"/>
      <c r="N7173"/>
      <c r="O7173"/>
      <c r="P7173"/>
      <c r="S7173"/>
    </row>
    <row r="7174" spans="1:20" x14ac:dyDescent="0.3">
      <c r="A7174" s="25"/>
      <c r="B7174"/>
      <c r="C7174"/>
      <c r="D7174"/>
      <c r="E7174"/>
      <c r="F7174"/>
      <c r="G7174"/>
      <c r="H7174" s="26"/>
      <c r="I7174" s="26"/>
      <c r="K7174"/>
      <c r="L7174"/>
      <c r="M7174"/>
      <c r="N7174"/>
      <c r="O7174"/>
      <c r="P7174"/>
      <c r="S7174"/>
    </row>
    <row r="7175" spans="1:20" x14ac:dyDescent="0.3">
      <c r="A7175" s="25"/>
      <c r="B7175"/>
      <c r="C7175"/>
      <c r="D7175"/>
      <c r="E7175"/>
      <c r="F7175"/>
      <c r="G7175"/>
      <c r="H7175" s="26"/>
      <c r="I7175" s="26"/>
      <c r="K7175"/>
      <c r="L7175"/>
      <c r="M7175"/>
      <c r="N7175"/>
      <c r="O7175"/>
      <c r="P7175"/>
      <c r="S7175"/>
    </row>
    <row r="7176" spans="1:20" x14ac:dyDescent="0.3">
      <c r="A7176" s="25"/>
      <c r="B7176"/>
      <c r="C7176"/>
      <c r="D7176"/>
      <c r="E7176"/>
      <c r="F7176"/>
      <c r="G7176"/>
      <c r="H7176" s="26"/>
      <c r="I7176" s="26"/>
      <c r="K7176"/>
      <c r="L7176"/>
      <c r="M7176"/>
      <c r="N7176"/>
      <c r="O7176"/>
      <c r="P7176"/>
      <c r="S7176"/>
    </row>
    <row r="7177" spans="1:20" x14ac:dyDescent="0.3">
      <c r="A7177" s="25"/>
      <c r="B7177"/>
      <c r="C7177"/>
      <c r="D7177"/>
      <c r="E7177"/>
      <c r="F7177"/>
      <c r="G7177"/>
      <c r="H7177" s="26"/>
      <c r="I7177" s="26"/>
      <c r="K7177"/>
      <c r="L7177"/>
      <c r="M7177"/>
      <c r="N7177"/>
      <c r="O7177"/>
      <c r="P7177"/>
      <c r="S7177"/>
    </row>
    <row r="7178" spans="1:20" x14ac:dyDescent="0.3">
      <c r="A7178" s="25"/>
      <c r="B7178"/>
      <c r="C7178"/>
      <c r="D7178"/>
      <c r="E7178"/>
      <c r="F7178"/>
      <c r="G7178"/>
      <c r="H7178" s="26"/>
      <c r="I7178" s="26"/>
      <c r="K7178"/>
      <c r="L7178"/>
      <c r="M7178"/>
      <c r="N7178"/>
      <c r="O7178"/>
      <c r="P7178"/>
      <c r="S7178"/>
      <c r="T7178" s="7"/>
    </row>
    <row r="7179" spans="1:20" x14ac:dyDescent="0.3">
      <c r="A7179" s="25"/>
      <c r="B7179"/>
      <c r="C7179"/>
      <c r="D7179"/>
      <c r="E7179"/>
      <c r="F7179"/>
      <c r="G7179"/>
      <c r="H7179" s="26"/>
      <c r="I7179" s="26"/>
      <c r="K7179"/>
      <c r="L7179"/>
      <c r="M7179"/>
      <c r="N7179"/>
      <c r="O7179"/>
      <c r="P7179"/>
      <c r="S7179"/>
    </row>
    <row r="7180" spans="1:20" x14ac:dyDescent="0.3">
      <c r="A7180" s="25"/>
      <c r="B7180"/>
      <c r="C7180"/>
      <c r="D7180"/>
      <c r="E7180"/>
      <c r="F7180"/>
      <c r="G7180"/>
      <c r="H7180" s="14"/>
      <c r="I7180" s="14"/>
      <c r="K7180"/>
      <c r="L7180"/>
      <c r="M7180"/>
      <c r="N7180"/>
      <c r="O7180"/>
      <c r="P7180"/>
      <c r="S7180"/>
      <c r="T7180" s="7"/>
    </row>
    <row r="7181" spans="1:20" x14ac:dyDescent="0.3">
      <c r="A7181" s="25"/>
      <c r="B7181"/>
      <c r="C7181"/>
      <c r="D7181"/>
      <c r="E7181"/>
      <c r="F7181"/>
      <c r="G7181"/>
      <c r="H7181"/>
      <c r="I7181"/>
      <c r="K7181"/>
      <c r="L7181"/>
      <c r="M7181"/>
      <c r="N7181"/>
      <c r="O7181"/>
      <c r="P7181"/>
      <c r="S7181"/>
    </row>
    <row r="7182" spans="1:20" x14ac:dyDescent="0.3">
      <c r="A7182" s="25"/>
      <c r="B7182"/>
      <c r="C7182"/>
      <c r="D7182"/>
      <c r="E7182"/>
      <c r="F7182"/>
      <c r="G7182"/>
      <c r="H7182" s="14"/>
      <c r="I7182" s="14"/>
      <c r="K7182"/>
      <c r="L7182"/>
      <c r="M7182"/>
      <c r="N7182"/>
      <c r="O7182"/>
      <c r="P7182"/>
      <c r="S7182"/>
    </row>
    <row r="7183" spans="1:20" x14ac:dyDescent="0.3">
      <c r="A7183" s="25"/>
      <c r="B7183"/>
      <c r="C7183"/>
      <c r="D7183"/>
      <c r="E7183"/>
      <c r="F7183"/>
      <c r="G7183"/>
      <c r="H7183" s="14"/>
      <c r="I7183" s="14"/>
      <c r="K7183"/>
      <c r="L7183"/>
      <c r="M7183"/>
      <c r="N7183"/>
      <c r="O7183"/>
      <c r="P7183"/>
      <c r="S7183"/>
    </row>
    <row r="7184" spans="1:20" x14ac:dyDescent="0.3">
      <c r="A7184" s="25"/>
      <c r="B7184"/>
      <c r="C7184"/>
      <c r="D7184"/>
      <c r="E7184"/>
      <c r="F7184"/>
      <c r="G7184"/>
      <c r="H7184" s="14"/>
      <c r="I7184" s="14"/>
      <c r="K7184"/>
      <c r="L7184"/>
      <c r="M7184"/>
      <c r="N7184"/>
      <c r="O7184"/>
      <c r="P7184"/>
      <c r="S7184"/>
    </row>
    <row r="7185" spans="1:19" x14ac:dyDescent="0.3">
      <c r="A7185" s="25"/>
      <c r="B7185"/>
      <c r="C7185"/>
      <c r="D7185"/>
      <c r="E7185"/>
      <c r="F7185"/>
      <c r="G7185"/>
      <c r="H7185" s="26"/>
      <c r="I7185" s="26"/>
      <c r="K7185"/>
      <c r="L7185"/>
      <c r="M7185"/>
      <c r="N7185"/>
      <c r="O7185"/>
      <c r="P7185"/>
      <c r="S7185"/>
    </row>
    <row r="7186" spans="1:19" x14ac:dyDescent="0.3">
      <c r="A7186" s="25"/>
      <c r="B7186"/>
      <c r="C7186"/>
      <c r="D7186"/>
      <c r="E7186"/>
      <c r="F7186"/>
      <c r="G7186"/>
      <c r="H7186" s="26"/>
      <c r="I7186" s="26"/>
      <c r="K7186"/>
      <c r="L7186"/>
      <c r="M7186"/>
      <c r="N7186"/>
      <c r="O7186"/>
      <c r="P7186"/>
      <c r="S7186"/>
    </row>
    <row r="7187" spans="1:19" x14ac:dyDescent="0.3">
      <c r="A7187" s="25"/>
      <c r="B7187"/>
      <c r="C7187"/>
      <c r="D7187"/>
      <c r="E7187"/>
      <c r="F7187"/>
      <c r="G7187"/>
      <c r="H7187" s="26"/>
      <c r="I7187" s="26"/>
      <c r="K7187"/>
      <c r="L7187"/>
      <c r="M7187"/>
      <c r="N7187"/>
      <c r="O7187"/>
      <c r="P7187"/>
      <c r="S7187"/>
    </row>
    <row r="7188" spans="1:19" x14ac:dyDescent="0.3">
      <c r="A7188" s="25"/>
      <c r="B7188"/>
      <c r="C7188"/>
      <c r="D7188"/>
      <c r="E7188"/>
      <c r="F7188"/>
      <c r="G7188"/>
      <c r="H7188" s="26"/>
      <c r="I7188" s="26"/>
      <c r="K7188"/>
      <c r="L7188"/>
      <c r="M7188"/>
      <c r="N7188"/>
      <c r="O7188"/>
      <c r="P7188"/>
      <c r="S7188"/>
    </row>
    <row r="7189" spans="1:19" x14ac:dyDescent="0.3">
      <c r="A7189" s="25"/>
      <c r="B7189"/>
      <c r="C7189"/>
      <c r="D7189"/>
      <c r="E7189"/>
      <c r="F7189"/>
      <c r="G7189"/>
      <c r="H7189" s="26"/>
      <c r="I7189" s="26"/>
      <c r="K7189"/>
      <c r="L7189"/>
      <c r="M7189"/>
      <c r="N7189"/>
      <c r="O7189"/>
      <c r="P7189"/>
      <c r="S7189"/>
    </row>
    <row r="7190" spans="1:19" x14ac:dyDescent="0.3">
      <c r="A7190" s="25"/>
      <c r="B7190"/>
      <c r="C7190"/>
      <c r="D7190"/>
      <c r="E7190"/>
      <c r="F7190"/>
      <c r="G7190"/>
      <c r="H7190" s="26"/>
      <c r="I7190" s="26"/>
      <c r="K7190"/>
      <c r="L7190"/>
      <c r="M7190"/>
      <c r="N7190"/>
      <c r="O7190"/>
      <c r="P7190"/>
      <c r="S7190"/>
    </row>
    <row r="7191" spans="1:19" x14ac:dyDescent="0.3">
      <c r="A7191" s="25"/>
      <c r="B7191"/>
      <c r="C7191"/>
      <c r="D7191"/>
      <c r="E7191"/>
      <c r="F7191"/>
      <c r="G7191"/>
      <c r="H7191" s="26"/>
      <c r="I7191" s="26"/>
      <c r="K7191"/>
      <c r="L7191"/>
      <c r="M7191"/>
      <c r="N7191"/>
      <c r="O7191"/>
      <c r="P7191"/>
      <c r="S7191"/>
    </row>
    <row r="7192" spans="1:19" x14ac:dyDescent="0.3">
      <c r="A7192" s="25"/>
      <c r="B7192"/>
      <c r="C7192"/>
      <c r="D7192"/>
      <c r="E7192"/>
      <c r="F7192"/>
      <c r="G7192"/>
      <c r="H7192" s="26"/>
      <c r="I7192" s="26"/>
      <c r="K7192"/>
      <c r="L7192"/>
      <c r="M7192"/>
      <c r="N7192"/>
      <c r="O7192"/>
      <c r="P7192"/>
      <c r="S7192"/>
    </row>
    <row r="7193" spans="1:19" x14ac:dyDescent="0.3">
      <c r="A7193" s="25"/>
      <c r="B7193"/>
      <c r="C7193"/>
      <c r="D7193"/>
      <c r="E7193"/>
      <c r="F7193"/>
      <c r="G7193"/>
      <c r="H7193" s="26"/>
      <c r="I7193" s="26"/>
      <c r="K7193"/>
      <c r="L7193"/>
      <c r="M7193"/>
      <c r="N7193"/>
      <c r="O7193"/>
      <c r="P7193"/>
      <c r="S7193"/>
    </row>
    <row r="7194" spans="1:19" x14ac:dyDescent="0.3">
      <c r="A7194" s="25"/>
      <c r="B7194"/>
      <c r="C7194"/>
      <c r="D7194"/>
      <c r="E7194"/>
      <c r="F7194"/>
      <c r="G7194"/>
      <c r="H7194" s="26"/>
      <c r="I7194" s="26"/>
      <c r="K7194"/>
      <c r="L7194"/>
      <c r="M7194"/>
      <c r="N7194"/>
      <c r="O7194"/>
      <c r="P7194"/>
      <c r="S7194"/>
    </row>
    <row r="7195" spans="1:19" x14ac:dyDescent="0.3">
      <c r="A7195" s="25"/>
      <c r="B7195"/>
      <c r="C7195"/>
      <c r="D7195"/>
      <c r="E7195"/>
      <c r="F7195"/>
      <c r="G7195"/>
      <c r="H7195"/>
      <c r="I7195" s="26"/>
      <c r="K7195"/>
      <c r="L7195"/>
      <c r="M7195"/>
      <c r="N7195"/>
      <c r="O7195"/>
      <c r="P7195"/>
      <c r="S7195"/>
    </row>
    <row r="7196" spans="1:19" x14ac:dyDescent="0.3">
      <c r="A7196" s="25"/>
      <c r="B7196"/>
      <c r="C7196"/>
      <c r="D7196"/>
      <c r="E7196"/>
      <c r="F7196"/>
      <c r="G7196"/>
      <c r="H7196"/>
      <c r="I7196" s="26"/>
      <c r="K7196"/>
      <c r="L7196"/>
      <c r="M7196"/>
      <c r="N7196"/>
      <c r="O7196"/>
      <c r="P7196"/>
      <c r="S7196"/>
    </row>
    <row r="7197" spans="1:19" x14ac:dyDescent="0.3">
      <c r="A7197" s="25"/>
      <c r="B7197"/>
      <c r="C7197"/>
      <c r="D7197"/>
      <c r="E7197"/>
      <c r="F7197"/>
      <c r="G7197"/>
      <c r="H7197"/>
      <c r="I7197" s="26"/>
      <c r="K7197"/>
      <c r="L7197"/>
      <c r="M7197"/>
      <c r="N7197"/>
      <c r="O7197"/>
      <c r="P7197"/>
      <c r="S7197"/>
    </row>
    <row r="7198" spans="1:19" x14ac:dyDescent="0.3">
      <c r="A7198" s="25"/>
      <c r="B7198"/>
      <c r="C7198"/>
      <c r="D7198"/>
      <c r="E7198"/>
      <c r="F7198"/>
      <c r="G7198"/>
      <c r="H7198"/>
      <c r="I7198" s="26"/>
      <c r="K7198"/>
      <c r="L7198"/>
      <c r="M7198"/>
      <c r="N7198"/>
      <c r="O7198"/>
      <c r="P7198"/>
      <c r="S7198"/>
    </row>
    <row r="7199" spans="1:19" x14ac:dyDescent="0.3">
      <c r="A7199" s="25"/>
      <c r="B7199"/>
      <c r="C7199"/>
      <c r="D7199"/>
      <c r="E7199"/>
      <c r="F7199"/>
      <c r="G7199"/>
      <c r="H7199"/>
      <c r="I7199" s="26"/>
      <c r="K7199"/>
      <c r="L7199"/>
      <c r="M7199"/>
      <c r="N7199"/>
      <c r="O7199"/>
      <c r="P7199"/>
      <c r="S7199"/>
    </row>
    <row r="7200" spans="1:19" x14ac:dyDescent="0.3">
      <c r="A7200" s="25"/>
      <c r="B7200"/>
      <c r="C7200"/>
      <c r="D7200"/>
      <c r="E7200"/>
      <c r="F7200"/>
      <c r="G7200"/>
      <c r="H7200" s="14"/>
      <c r="I7200" s="14"/>
      <c r="K7200"/>
      <c r="L7200"/>
      <c r="M7200"/>
      <c r="N7200"/>
      <c r="O7200"/>
      <c r="P7200"/>
      <c r="S7200"/>
    </row>
    <row r="7201" spans="1:20" x14ac:dyDescent="0.3">
      <c r="A7201" s="25"/>
      <c r="B7201"/>
      <c r="C7201"/>
      <c r="D7201"/>
      <c r="E7201"/>
      <c r="F7201"/>
      <c r="G7201"/>
      <c r="H7201"/>
      <c r="I7201"/>
      <c r="K7201"/>
      <c r="L7201"/>
      <c r="M7201"/>
      <c r="N7201"/>
      <c r="O7201"/>
      <c r="P7201"/>
      <c r="S7201"/>
    </row>
    <row r="7202" spans="1:20" x14ac:dyDescent="0.3">
      <c r="A7202" s="25"/>
      <c r="B7202"/>
      <c r="C7202"/>
      <c r="D7202"/>
      <c r="E7202"/>
      <c r="F7202"/>
      <c r="G7202"/>
      <c r="H7202" s="14"/>
      <c r="I7202" s="14"/>
      <c r="K7202"/>
      <c r="L7202"/>
      <c r="M7202"/>
      <c r="N7202"/>
      <c r="O7202"/>
      <c r="P7202"/>
      <c r="S7202"/>
    </row>
    <row r="7203" spans="1:20" x14ac:dyDescent="0.3">
      <c r="A7203" s="25"/>
      <c r="B7203"/>
      <c r="C7203"/>
      <c r="D7203"/>
      <c r="E7203"/>
      <c r="F7203"/>
      <c r="G7203"/>
      <c r="H7203" s="14"/>
      <c r="I7203" s="14"/>
      <c r="K7203"/>
      <c r="L7203"/>
      <c r="M7203"/>
      <c r="N7203"/>
      <c r="O7203"/>
      <c r="P7203"/>
      <c r="S7203"/>
    </row>
    <row r="7204" spans="1:20" x14ac:dyDescent="0.3">
      <c r="A7204" s="25"/>
      <c r="B7204"/>
      <c r="C7204"/>
      <c r="D7204"/>
      <c r="E7204"/>
      <c r="F7204"/>
      <c r="G7204"/>
      <c r="H7204" s="14"/>
      <c r="I7204" s="14"/>
      <c r="K7204"/>
      <c r="L7204"/>
      <c r="M7204"/>
      <c r="N7204"/>
      <c r="O7204"/>
      <c r="P7204"/>
      <c r="S7204"/>
    </row>
    <row r="7205" spans="1:20" x14ac:dyDescent="0.3">
      <c r="A7205" s="25"/>
      <c r="B7205"/>
      <c r="C7205"/>
      <c r="D7205"/>
      <c r="E7205"/>
      <c r="F7205"/>
      <c r="G7205"/>
      <c r="H7205" s="26"/>
      <c r="I7205" s="26"/>
      <c r="K7205"/>
      <c r="L7205"/>
      <c r="M7205"/>
      <c r="N7205"/>
      <c r="O7205"/>
      <c r="P7205"/>
      <c r="S7205"/>
    </row>
    <row r="7206" spans="1:20" x14ac:dyDescent="0.3">
      <c r="A7206" s="25"/>
      <c r="B7206"/>
      <c r="C7206"/>
      <c r="D7206"/>
      <c r="E7206"/>
      <c r="F7206"/>
      <c r="G7206"/>
      <c r="H7206" s="26"/>
      <c r="I7206" s="26"/>
      <c r="K7206"/>
      <c r="L7206"/>
      <c r="M7206"/>
      <c r="N7206"/>
      <c r="O7206"/>
      <c r="P7206"/>
      <c r="S7206"/>
    </row>
    <row r="7207" spans="1:20" x14ac:dyDescent="0.3">
      <c r="A7207" s="25"/>
      <c r="B7207"/>
      <c r="C7207"/>
      <c r="D7207"/>
      <c r="E7207"/>
      <c r="F7207"/>
      <c r="G7207"/>
      <c r="H7207" s="26"/>
      <c r="I7207" s="26"/>
      <c r="K7207"/>
      <c r="L7207"/>
      <c r="M7207"/>
      <c r="N7207"/>
      <c r="O7207"/>
      <c r="P7207"/>
      <c r="S7207"/>
    </row>
    <row r="7208" spans="1:20" x14ac:dyDescent="0.3">
      <c r="A7208" s="25"/>
      <c r="B7208"/>
      <c r="C7208"/>
      <c r="D7208"/>
      <c r="E7208"/>
      <c r="F7208"/>
      <c r="G7208"/>
      <c r="H7208" s="26"/>
      <c r="I7208" s="26"/>
      <c r="K7208"/>
      <c r="L7208"/>
      <c r="M7208"/>
      <c r="N7208"/>
      <c r="O7208"/>
      <c r="P7208"/>
      <c r="S7208"/>
    </row>
    <row r="7209" spans="1:20" x14ac:dyDescent="0.3">
      <c r="A7209" s="25"/>
      <c r="B7209"/>
      <c r="C7209"/>
      <c r="D7209"/>
      <c r="E7209"/>
      <c r="F7209"/>
      <c r="G7209"/>
      <c r="H7209" s="26"/>
      <c r="I7209" s="26"/>
      <c r="K7209"/>
      <c r="L7209"/>
      <c r="M7209"/>
      <c r="N7209"/>
      <c r="O7209"/>
      <c r="P7209"/>
      <c r="S7209"/>
    </row>
    <row r="7210" spans="1:20" x14ac:dyDescent="0.3">
      <c r="A7210" s="25"/>
      <c r="B7210"/>
      <c r="C7210"/>
      <c r="D7210"/>
      <c r="E7210"/>
      <c r="F7210"/>
      <c r="G7210"/>
      <c r="H7210" s="14"/>
      <c r="I7210" s="14"/>
      <c r="K7210"/>
      <c r="L7210"/>
      <c r="M7210"/>
      <c r="N7210"/>
      <c r="O7210"/>
      <c r="P7210"/>
      <c r="S7210"/>
    </row>
    <row r="7211" spans="1:20" x14ac:dyDescent="0.3">
      <c r="A7211" s="25"/>
      <c r="B7211"/>
      <c r="C7211"/>
      <c r="D7211"/>
      <c r="E7211"/>
      <c r="F7211"/>
      <c r="G7211"/>
      <c r="H7211" s="14"/>
      <c r="I7211" s="14"/>
      <c r="K7211"/>
      <c r="L7211"/>
      <c r="M7211"/>
      <c r="N7211"/>
      <c r="O7211"/>
      <c r="P7211"/>
      <c r="S7211"/>
    </row>
    <row r="7212" spans="1:20" x14ac:dyDescent="0.3">
      <c r="A7212" s="25"/>
      <c r="B7212"/>
      <c r="C7212"/>
      <c r="D7212"/>
      <c r="E7212"/>
      <c r="F7212"/>
      <c r="G7212"/>
      <c r="H7212" s="14"/>
      <c r="I7212" s="14"/>
      <c r="K7212"/>
      <c r="L7212"/>
      <c r="M7212"/>
      <c r="N7212"/>
      <c r="O7212"/>
      <c r="P7212"/>
      <c r="S7212"/>
    </row>
    <row r="7213" spans="1:20" x14ac:dyDescent="0.3">
      <c r="A7213" s="25"/>
      <c r="B7213"/>
      <c r="C7213"/>
      <c r="D7213"/>
      <c r="E7213"/>
      <c r="F7213"/>
      <c r="G7213"/>
      <c r="H7213" s="14"/>
      <c r="I7213" s="14"/>
      <c r="K7213"/>
      <c r="L7213"/>
      <c r="M7213"/>
      <c r="N7213"/>
      <c r="O7213"/>
      <c r="P7213"/>
      <c r="S7213"/>
    </row>
    <row r="7214" spans="1:20" x14ac:dyDescent="0.3">
      <c r="A7214" s="25"/>
      <c r="B7214"/>
      <c r="C7214"/>
      <c r="D7214"/>
      <c r="E7214"/>
      <c r="F7214"/>
      <c r="G7214"/>
      <c r="H7214" s="14"/>
      <c r="I7214" s="14"/>
      <c r="K7214"/>
      <c r="L7214"/>
      <c r="M7214"/>
      <c r="N7214"/>
      <c r="O7214"/>
      <c r="P7214"/>
      <c r="S7214"/>
    </row>
    <row r="7215" spans="1:20" x14ac:dyDescent="0.3">
      <c r="A7215" s="25"/>
      <c r="B7215"/>
      <c r="C7215"/>
      <c r="D7215"/>
      <c r="E7215"/>
      <c r="F7215"/>
      <c r="G7215"/>
      <c r="H7215" s="14"/>
      <c r="I7215" s="14"/>
      <c r="K7215"/>
      <c r="L7215"/>
      <c r="M7215"/>
      <c r="N7215"/>
      <c r="O7215"/>
      <c r="P7215"/>
      <c r="S7215"/>
    </row>
    <row r="7216" spans="1:20" x14ac:dyDescent="0.3">
      <c r="A7216" s="25"/>
      <c r="B7216"/>
      <c r="C7216"/>
      <c r="D7216"/>
      <c r="E7216"/>
      <c r="F7216"/>
      <c r="G7216"/>
      <c r="H7216" s="14"/>
      <c r="I7216" s="14"/>
      <c r="K7216"/>
      <c r="L7216"/>
      <c r="M7216"/>
      <c r="N7216"/>
      <c r="O7216"/>
      <c r="P7216"/>
      <c r="S7216"/>
      <c r="T7216" s="7"/>
    </row>
    <row r="7217" spans="1:20" x14ac:dyDescent="0.3">
      <c r="A7217" s="25"/>
      <c r="B7217"/>
      <c r="C7217"/>
      <c r="D7217"/>
      <c r="E7217"/>
      <c r="F7217"/>
      <c r="G7217"/>
      <c r="H7217" s="14"/>
      <c r="I7217" s="14"/>
      <c r="K7217"/>
      <c r="L7217"/>
      <c r="M7217"/>
      <c r="N7217"/>
      <c r="O7217"/>
      <c r="P7217"/>
      <c r="S7217"/>
    </row>
    <row r="7218" spans="1:20" x14ac:dyDescent="0.3">
      <c r="A7218" s="25"/>
      <c r="B7218"/>
      <c r="C7218"/>
      <c r="D7218"/>
      <c r="E7218"/>
      <c r="F7218"/>
      <c r="G7218"/>
      <c r="H7218" s="14"/>
      <c r="I7218" s="14"/>
      <c r="K7218"/>
      <c r="L7218"/>
      <c r="M7218"/>
      <c r="N7218"/>
      <c r="O7218"/>
      <c r="P7218"/>
      <c r="S7218"/>
    </row>
    <row r="7219" spans="1:20" x14ac:dyDescent="0.3">
      <c r="A7219" s="25"/>
      <c r="B7219"/>
      <c r="C7219"/>
      <c r="D7219"/>
      <c r="E7219"/>
      <c r="F7219"/>
      <c r="G7219"/>
      <c r="H7219" s="14"/>
      <c r="I7219" s="14"/>
      <c r="K7219"/>
      <c r="L7219"/>
      <c r="M7219"/>
      <c r="N7219"/>
      <c r="O7219"/>
      <c r="P7219"/>
      <c r="S7219"/>
    </row>
    <row r="7220" spans="1:20" x14ac:dyDescent="0.3">
      <c r="A7220" s="25"/>
      <c r="B7220"/>
      <c r="C7220"/>
      <c r="D7220"/>
      <c r="E7220"/>
      <c r="F7220"/>
      <c r="G7220"/>
      <c r="H7220" s="26"/>
      <c r="I7220" s="26"/>
      <c r="K7220"/>
      <c r="L7220"/>
      <c r="M7220"/>
      <c r="N7220"/>
      <c r="O7220"/>
      <c r="P7220"/>
      <c r="S7220"/>
    </row>
    <row r="7221" spans="1:20" x14ac:dyDescent="0.3">
      <c r="A7221" s="25"/>
      <c r="B7221"/>
      <c r="C7221"/>
      <c r="D7221"/>
      <c r="E7221"/>
      <c r="F7221"/>
      <c r="G7221"/>
      <c r="H7221" s="26"/>
      <c r="I7221" s="26"/>
      <c r="K7221"/>
      <c r="L7221"/>
      <c r="M7221"/>
      <c r="N7221"/>
      <c r="O7221"/>
      <c r="P7221"/>
      <c r="S7221"/>
      <c r="T7221" s="7"/>
    </row>
    <row r="7222" spans="1:20" x14ac:dyDescent="0.3">
      <c r="A7222" s="25"/>
      <c r="B7222"/>
      <c r="C7222"/>
      <c r="D7222"/>
      <c r="E7222"/>
      <c r="F7222"/>
      <c r="G7222"/>
      <c r="H7222" s="26"/>
      <c r="I7222" s="26"/>
      <c r="K7222"/>
      <c r="L7222"/>
      <c r="M7222"/>
      <c r="N7222"/>
      <c r="O7222"/>
      <c r="P7222"/>
      <c r="S7222"/>
    </row>
    <row r="7223" spans="1:20" x14ac:dyDescent="0.3">
      <c r="A7223" s="25"/>
      <c r="B7223"/>
      <c r="C7223"/>
      <c r="D7223"/>
      <c r="E7223"/>
      <c r="F7223"/>
      <c r="G7223"/>
      <c r="H7223" s="26"/>
      <c r="I7223" s="26"/>
      <c r="K7223"/>
      <c r="L7223"/>
      <c r="M7223"/>
      <c r="N7223"/>
      <c r="O7223"/>
      <c r="P7223"/>
      <c r="S7223"/>
    </row>
    <row r="7224" spans="1:20" x14ac:dyDescent="0.3">
      <c r="A7224" s="25"/>
      <c r="B7224"/>
      <c r="C7224"/>
      <c r="D7224"/>
      <c r="E7224"/>
      <c r="F7224"/>
      <c r="G7224"/>
      <c r="H7224" s="26"/>
      <c r="I7224" s="26"/>
      <c r="K7224"/>
      <c r="L7224"/>
      <c r="M7224"/>
      <c r="N7224"/>
      <c r="O7224"/>
      <c r="P7224"/>
      <c r="S7224"/>
    </row>
    <row r="7225" spans="1:20" x14ac:dyDescent="0.3">
      <c r="A7225" s="25"/>
      <c r="B7225"/>
      <c r="C7225"/>
      <c r="D7225"/>
      <c r="E7225"/>
      <c r="F7225"/>
      <c r="G7225"/>
      <c r="H7225" s="26"/>
      <c r="I7225" s="26"/>
      <c r="K7225"/>
      <c r="L7225"/>
      <c r="M7225"/>
      <c r="N7225"/>
      <c r="O7225"/>
      <c r="P7225"/>
      <c r="S7225"/>
    </row>
    <row r="7226" spans="1:20" x14ac:dyDescent="0.3">
      <c r="A7226" s="25"/>
      <c r="B7226"/>
      <c r="C7226"/>
      <c r="D7226"/>
      <c r="E7226"/>
      <c r="F7226"/>
      <c r="G7226"/>
      <c r="H7226"/>
      <c r="I7226"/>
      <c r="K7226"/>
      <c r="L7226"/>
      <c r="M7226"/>
      <c r="N7226"/>
      <c r="O7226"/>
      <c r="P7226"/>
      <c r="S7226"/>
    </row>
    <row r="7227" spans="1:20" x14ac:dyDescent="0.3">
      <c r="A7227" s="25"/>
      <c r="B7227"/>
      <c r="C7227"/>
      <c r="D7227"/>
      <c r="E7227"/>
      <c r="F7227"/>
      <c r="G7227"/>
      <c r="H7227" s="14"/>
      <c r="I7227" s="14"/>
      <c r="K7227"/>
      <c r="L7227"/>
      <c r="M7227"/>
      <c r="N7227"/>
      <c r="O7227"/>
      <c r="P7227"/>
      <c r="S7227"/>
    </row>
    <row r="7228" spans="1:20" x14ac:dyDescent="0.3">
      <c r="A7228" s="25"/>
      <c r="B7228"/>
      <c r="C7228"/>
      <c r="D7228"/>
      <c r="E7228"/>
      <c r="F7228"/>
      <c r="G7228"/>
      <c r="H7228" s="14"/>
      <c r="I7228" s="14"/>
      <c r="K7228"/>
      <c r="L7228"/>
      <c r="M7228"/>
      <c r="N7228"/>
      <c r="O7228"/>
      <c r="P7228"/>
      <c r="S7228"/>
      <c r="T7228" s="7"/>
    </row>
    <row r="7229" spans="1:20" x14ac:dyDescent="0.3">
      <c r="A7229" s="25"/>
      <c r="B7229"/>
      <c r="C7229"/>
      <c r="D7229"/>
      <c r="E7229"/>
      <c r="F7229"/>
      <c r="G7229"/>
      <c r="H7229" s="26"/>
      <c r="I7229" s="26"/>
      <c r="K7229"/>
      <c r="L7229"/>
      <c r="M7229"/>
      <c r="N7229"/>
      <c r="O7229"/>
      <c r="P7229"/>
      <c r="S7229"/>
      <c r="T7229" s="7"/>
    </row>
    <row r="7230" spans="1:20" x14ac:dyDescent="0.3">
      <c r="A7230" s="25"/>
      <c r="B7230"/>
      <c r="C7230"/>
      <c r="D7230"/>
      <c r="E7230"/>
      <c r="F7230"/>
      <c r="G7230"/>
      <c r="H7230" s="26"/>
      <c r="I7230" s="26"/>
      <c r="K7230"/>
      <c r="L7230"/>
      <c r="M7230"/>
      <c r="N7230"/>
      <c r="O7230"/>
      <c r="P7230"/>
      <c r="S7230"/>
    </row>
    <row r="7231" spans="1:20" x14ac:dyDescent="0.3">
      <c r="A7231" s="25"/>
      <c r="B7231"/>
      <c r="C7231"/>
      <c r="D7231"/>
      <c r="E7231"/>
      <c r="F7231"/>
      <c r="G7231"/>
      <c r="H7231" s="26"/>
      <c r="I7231" s="26"/>
      <c r="K7231"/>
      <c r="L7231"/>
      <c r="M7231"/>
      <c r="N7231"/>
      <c r="O7231"/>
      <c r="P7231"/>
      <c r="S7231"/>
    </row>
    <row r="7232" spans="1:20" x14ac:dyDescent="0.3">
      <c r="A7232" s="25"/>
      <c r="B7232"/>
      <c r="C7232"/>
      <c r="D7232"/>
      <c r="E7232"/>
      <c r="F7232"/>
      <c r="G7232"/>
      <c r="H7232" s="14"/>
      <c r="I7232" s="26"/>
      <c r="K7232"/>
      <c r="L7232"/>
      <c r="M7232"/>
      <c r="N7232"/>
      <c r="O7232"/>
      <c r="P7232"/>
      <c r="S7232"/>
    </row>
    <row r="7233" spans="1:20" x14ac:dyDescent="0.3">
      <c r="A7233" s="25"/>
      <c r="B7233"/>
      <c r="C7233"/>
      <c r="D7233"/>
      <c r="E7233"/>
      <c r="F7233"/>
      <c r="G7233"/>
      <c r="H7233" s="14"/>
      <c r="I7233" s="26"/>
      <c r="K7233"/>
      <c r="L7233"/>
      <c r="M7233"/>
      <c r="N7233"/>
      <c r="O7233"/>
      <c r="P7233"/>
      <c r="S7233"/>
    </row>
    <row r="7234" spans="1:20" x14ac:dyDescent="0.3">
      <c r="A7234" s="25"/>
      <c r="B7234"/>
      <c r="C7234"/>
      <c r="D7234"/>
      <c r="E7234"/>
      <c r="F7234"/>
      <c r="G7234"/>
      <c r="H7234" s="14"/>
      <c r="I7234" s="26"/>
      <c r="K7234"/>
      <c r="L7234"/>
      <c r="M7234"/>
      <c r="N7234"/>
      <c r="O7234"/>
      <c r="P7234"/>
      <c r="S7234"/>
    </row>
    <row r="7235" spans="1:20" x14ac:dyDescent="0.3">
      <c r="A7235" s="25"/>
      <c r="B7235"/>
      <c r="C7235"/>
      <c r="D7235"/>
      <c r="E7235"/>
      <c r="F7235"/>
      <c r="G7235"/>
      <c r="H7235" s="26"/>
      <c r="I7235" s="26"/>
      <c r="K7235"/>
      <c r="L7235"/>
      <c r="M7235"/>
      <c r="N7235"/>
      <c r="O7235"/>
      <c r="P7235"/>
      <c r="S7235"/>
    </row>
    <row r="7236" spans="1:20" x14ac:dyDescent="0.3">
      <c r="A7236" s="25"/>
      <c r="B7236"/>
      <c r="C7236"/>
      <c r="D7236"/>
      <c r="E7236"/>
      <c r="F7236"/>
      <c r="G7236"/>
      <c r="H7236" s="26"/>
      <c r="I7236" s="26"/>
      <c r="K7236"/>
      <c r="L7236"/>
      <c r="M7236"/>
      <c r="N7236"/>
      <c r="O7236"/>
      <c r="P7236"/>
      <c r="S7236"/>
      <c r="T7236" s="7"/>
    </row>
    <row r="7237" spans="1:20" x14ac:dyDescent="0.3">
      <c r="A7237" s="25"/>
      <c r="B7237"/>
      <c r="C7237"/>
      <c r="D7237"/>
      <c r="E7237"/>
      <c r="F7237"/>
      <c r="G7237"/>
      <c r="H7237" s="26"/>
      <c r="I7237" s="26"/>
      <c r="K7237"/>
      <c r="L7237"/>
      <c r="M7237"/>
      <c r="N7237"/>
      <c r="O7237"/>
      <c r="P7237"/>
      <c r="S7237"/>
    </row>
    <row r="7238" spans="1:20" x14ac:dyDescent="0.3">
      <c r="A7238" s="25"/>
      <c r="B7238"/>
      <c r="C7238"/>
      <c r="D7238"/>
      <c r="E7238"/>
      <c r="F7238"/>
      <c r="G7238"/>
      <c r="H7238" s="26"/>
      <c r="I7238" s="26"/>
      <c r="K7238"/>
      <c r="L7238"/>
      <c r="M7238"/>
      <c r="N7238"/>
      <c r="O7238"/>
      <c r="P7238"/>
      <c r="S7238"/>
    </row>
    <row r="7239" spans="1:20" x14ac:dyDescent="0.3">
      <c r="A7239" s="25"/>
      <c r="B7239"/>
      <c r="C7239"/>
      <c r="D7239"/>
      <c r="E7239"/>
      <c r="F7239"/>
      <c r="G7239"/>
      <c r="H7239" s="26"/>
      <c r="I7239" s="26"/>
      <c r="K7239"/>
      <c r="L7239"/>
      <c r="M7239"/>
      <c r="N7239"/>
      <c r="O7239"/>
      <c r="P7239"/>
      <c r="S7239"/>
    </row>
    <row r="7240" spans="1:20" x14ac:dyDescent="0.3">
      <c r="A7240" s="25"/>
      <c r="B7240"/>
      <c r="C7240"/>
      <c r="D7240"/>
      <c r="E7240"/>
      <c r="F7240"/>
      <c r="G7240"/>
      <c r="H7240" s="26"/>
      <c r="I7240" s="26"/>
      <c r="K7240"/>
      <c r="L7240"/>
      <c r="M7240"/>
      <c r="N7240"/>
      <c r="O7240"/>
      <c r="P7240"/>
      <c r="S7240"/>
      <c r="T7240" s="7"/>
    </row>
    <row r="7241" spans="1:20" x14ac:dyDescent="0.3">
      <c r="A7241" s="25"/>
      <c r="B7241"/>
      <c r="C7241"/>
      <c r="D7241"/>
      <c r="E7241"/>
      <c r="F7241"/>
      <c r="G7241"/>
      <c r="H7241" s="26"/>
      <c r="I7241" s="26"/>
      <c r="K7241"/>
      <c r="L7241"/>
      <c r="M7241"/>
      <c r="N7241"/>
      <c r="O7241"/>
      <c r="P7241"/>
      <c r="S7241"/>
    </row>
    <row r="7242" spans="1:20" x14ac:dyDescent="0.3">
      <c r="A7242" s="25"/>
      <c r="B7242"/>
      <c r="C7242"/>
      <c r="D7242"/>
      <c r="E7242"/>
      <c r="F7242"/>
      <c r="G7242"/>
      <c r="H7242" s="26"/>
      <c r="I7242" s="26"/>
      <c r="K7242"/>
      <c r="L7242"/>
      <c r="M7242"/>
      <c r="N7242"/>
      <c r="O7242"/>
      <c r="P7242"/>
      <c r="S7242"/>
    </row>
    <row r="7243" spans="1:20" x14ac:dyDescent="0.3">
      <c r="A7243" s="25"/>
      <c r="B7243"/>
      <c r="C7243"/>
      <c r="D7243"/>
      <c r="E7243"/>
      <c r="F7243"/>
      <c r="G7243"/>
      <c r="H7243" s="26"/>
      <c r="I7243" s="26"/>
      <c r="K7243"/>
      <c r="L7243"/>
      <c r="M7243"/>
      <c r="N7243"/>
      <c r="O7243"/>
      <c r="P7243"/>
      <c r="S7243"/>
    </row>
    <row r="7244" spans="1:20" x14ac:dyDescent="0.3">
      <c r="A7244" s="25"/>
      <c r="B7244"/>
      <c r="C7244"/>
      <c r="D7244"/>
      <c r="E7244"/>
      <c r="F7244"/>
      <c r="G7244"/>
      <c r="H7244" s="14"/>
      <c r="I7244" s="14"/>
      <c r="K7244"/>
      <c r="L7244"/>
      <c r="M7244"/>
      <c r="N7244"/>
      <c r="O7244"/>
      <c r="P7244"/>
      <c r="S7244"/>
    </row>
    <row r="7245" spans="1:20" x14ac:dyDescent="0.3">
      <c r="A7245" s="25"/>
      <c r="B7245"/>
      <c r="C7245"/>
      <c r="D7245"/>
      <c r="E7245"/>
      <c r="F7245"/>
      <c r="G7245"/>
      <c r="H7245" s="14"/>
      <c r="I7245" s="14"/>
      <c r="K7245"/>
      <c r="L7245"/>
      <c r="M7245"/>
      <c r="N7245"/>
      <c r="O7245"/>
      <c r="P7245"/>
      <c r="S7245"/>
    </row>
    <row r="7246" spans="1:20" x14ac:dyDescent="0.3">
      <c r="A7246" s="25"/>
      <c r="B7246"/>
      <c r="C7246"/>
      <c r="D7246"/>
      <c r="E7246"/>
      <c r="F7246"/>
      <c r="G7246"/>
      <c r="H7246" s="14"/>
      <c r="I7246" s="14"/>
      <c r="K7246"/>
      <c r="L7246"/>
      <c r="M7246"/>
      <c r="N7246"/>
      <c r="O7246"/>
      <c r="P7246"/>
      <c r="S7246"/>
    </row>
    <row r="7247" spans="1:20" x14ac:dyDescent="0.3">
      <c r="A7247" s="25"/>
      <c r="B7247"/>
      <c r="C7247"/>
      <c r="D7247"/>
      <c r="E7247"/>
      <c r="F7247"/>
      <c r="G7247"/>
      <c r="H7247" s="14"/>
      <c r="I7247" s="14"/>
      <c r="K7247"/>
      <c r="L7247"/>
      <c r="M7247"/>
      <c r="N7247"/>
      <c r="O7247"/>
      <c r="P7247"/>
      <c r="S7247"/>
    </row>
    <row r="7248" spans="1:20" x14ac:dyDescent="0.3">
      <c r="A7248" s="25"/>
      <c r="B7248"/>
      <c r="C7248"/>
      <c r="D7248"/>
      <c r="E7248"/>
      <c r="F7248"/>
      <c r="G7248"/>
      <c r="H7248" s="26"/>
      <c r="I7248" s="26"/>
      <c r="K7248"/>
      <c r="L7248"/>
      <c r="M7248"/>
      <c r="N7248"/>
      <c r="O7248"/>
      <c r="P7248"/>
      <c r="S7248"/>
    </row>
    <row r="7249" spans="1:20" x14ac:dyDescent="0.3">
      <c r="A7249" s="25"/>
      <c r="B7249"/>
      <c r="C7249"/>
      <c r="D7249"/>
      <c r="E7249"/>
      <c r="F7249"/>
      <c r="G7249"/>
      <c r="H7249" s="26"/>
      <c r="I7249" s="26"/>
      <c r="K7249"/>
      <c r="L7249"/>
      <c r="M7249"/>
      <c r="N7249"/>
      <c r="O7249"/>
      <c r="P7249"/>
      <c r="S7249"/>
    </row>
    <row r="7250" spans="1:20" x14ac:dyDescent="0.3">
      <c r="A7250" s="25"/>
      <c r="B7250"/>
      <c r="C7250"/>
      <c r="D7250"/>
      <c r="E7250"/>
      <c r="F7250"/>
      <c r="G7250"/>
      <c r="H7250" s="26"/>
      <c r="I7250" s="26"/>
      <c r="K7250"/>
      <c r="L7250"/>
      <c r="M7250"/>
      <c r="N7250"/>
      <c r="O7250"/>
      <c r="P7250"/>
      <c r="S7250"/>
    </row>
    <row r="7251" spans="1:20" x14ac:dyDescent="0.3">
      <c r="A7251" s="25"/>
      <c r="B7251"/>
      <c r="C7251"/>
      <c r="D7251"/>
      <c r="E7251"/>
      <c r="F7251"/>
      <c r="G7251"/>
      <c r="H7251" s="26"/>
      <c r="I7251" s="26"/>
      <c r="K7251"/>
      <c r="L7251"/>
      <c r="M7251"/>
      <c r="N7251"/>
      <c r="O7251"/>
      <c r="P7251"/>
      <c r="S7251"/>
    </row>
    <row r="7252" spans="1:20" x14ac:dyDescent="0.3">
      <c r="A7252" s="25"/>
      <c r="B7252"/>
      <c r="C7252"/>
      <c r="D7252"/>
      <c r="E7252"/>
      <c r="F7252"/>
      <c r="G7252"/>
      <c r="H7252" s="14"/>
      <c r="I7252" s="14"/>
      <c r="K7252"/>
      <c r="L7252"/>
      <c r="M7252"/>
      <c r="N7252"/>
      <c r="O7252"/>
      <c r="P7252"/>
      <c r="S7252"/>
    </row>
    <row r="7253" spans="1:20" x14ac:dyDescent="0.3">
      <c r="A7253" s="25"/>
      <c r="B7253"/>
      <c r="C7253"/>
      <c r="D7253"/>
      <c r="E7253"/>
      <c r="F7253"/>
      <c r="G7253"/>
      <c r="H7253" s="14"/>
      <c r="I7253" s="14"/>
      <c r="K7253"/>
      <c r="L7253"/>
      <c r="M7253"/>
      <c r="N7253"/>
      <c r="O7253"/>
      <c r="P7253"/>
      <c r="S7253"/>
    </row>
    <row r="7254" spans="1:20" x14ac:dyDescent="0.3">
      <c r="A7254" s="25"/>
      <c r="B7254"/>
      <c r="C7254"/>
      <c r="D7254"/>
      <c r="E7254"/>
      <c r="F7254"/>
      <c r="G7254"/>
      <c r="H7254" s="14"/>
      <c r="I7254" s="14"/>
      <c r="K7254"/>
      <c r="L7254"/>
      <c r="M7254"/>
      <c r="N7254"/>
      <c r="O7254"/>
      <c r="P7254"/>
      <c r="S7254"/>
    </row>
    <row r="7255" spans="1:20" x14ac:dyDescent="0.3">
      <c r="A7255" s="25"/>
      <c r="B7255"/>
      <c r="C7255"/>
      <c r="D7255"/>
      <c r="E7255"/>
      <c r="F7255"/>
      <c r="G7255"/>
      <c r="H7255" s="14"/>
      <c r="I7255" s="14"/>
      <c r="K7255"/>
      <c r="L7255"/>
      <c r="M7255"/>
      <c r="N7255"/>
      <c r="O7255"/>
      <c r="P7255"/>
      <c r="S7255"/>
    </row>
    <row r="7256" spans="1:20" x14ac:dyDescent="0.3">
      <c r="A7256" s="25"/>
      <c r="B7256"/>
      <c r="C7256"/>
      <c r="D7256"/>
      <c r="E7256"/>
      <c r="F7256"/>
      <c r="G7256"/>
      <c r="H7256" s="26"/>
      <c r="I7256" s="26"/>
      <c r="K7256"/>
      <c r="L7256"/>
      <c r="M7256"/>
      <c r="N7256"/>
      <c r="O7256"/>
      <c r="P7256"/>
      <c r="S7256"/>
    </row>
    <row r="7257" spans="1:20" x14ac:dyDescent="0.3">
      <c r="A7257" s="25"/>
      <c r="B7257"/>
      <c r="C7257"/>
      <c r="D7257"/>
      <c r="E7257"/>
      <c r="F7257"/>
      <c r="G7257"/>
      <c r="H7257" s="26"/>
      <c r="I7257" s="26"/>
      <c r="K7257"/>
      <c r="L7257"/>
      <c r="M7257"/>
      <c r="N7257"/>
      <c r="O7257"/>
      <c r="P7257"/>
      <c r="S7257"/>
    </row>
    <row r="7258" spans="1:20" x14ac:dyDescent="0.3">
      <c r="A7258" s="25"/>
      <c r="B7258"/>
      <c r="C7258"/>
      <c r="D7258"/>
      <c r="E7258"/>
      <c r="F7258"/>
      <c r="G7258"/>
      <c r="H7258" s="26"/>
      <c r="I7258" s="26"/>
      <c r="K7258"/>
      <c r="L7258"/>
      <c r="M7258"/>
      <c r="N7258"/>
      <c r="O7258"/>
      <c r="P7258"/>
      <c r="S7258"/>
    </row>
    <row r="7259" spans="1:20" x14ac:dyDescent="0.3">
      <c r="A7259" s="25"/>
      <c r="B7259"/>
      <c r="C7259"/>
      <c r="D7259"/>
      <c r="E7259"/>
      <c r="F7259"/>
      <c r="G7259"/>
      <c r="H7259" s="26"/>
      <c r="I7259" s="26"/>
      <c r="K7259"/>
      <c r="L7259"/>
      <c r="M7259"/>
      <c r="N7259"/>
      <c r="O7259"/>
      <c r="P7259"/>
      <c r="S7259"/>
    </row>
    <row r="7260" spans="1:20" x14ac:dyDescent="0.3">
      <c r="A7260" s="25"/>
      <c r="B7260"/>
      <c r="C7260"/>
      <c r="D7260"/>
      <c r="E7260"/>
      <c r="F7260"/>
      <c r="G7260"/>
      <c r="H7260" s="14"/>
      <c r="I7260" s="14"/>
      <c r="K7260"/>
      <c r="L7260"/>
      <c r="M7260"/>
      <c r="N7260"/>
      <c r="O7260"/>
      <c r="P7260"/>
      <c r="S7260"/>
    </row>
    <row r="7261" spans="1:20" x14ac:dyDescent="0.3">
      <c r="A7261" s="25"/>
      <c r="B7261"/>
      <c r="C7261"/>
      <c r="D7261"/>
      <c r="E7261"/>
      <c r="F7261"/>
      <c r="G7261"/>
      <c r="H7261" s="14"/>
      <c r="I7261" s="14"/>
      <c r="K7261"/>
      <c r="L7261"/>
      <c r="M7261"/>
      <c r="N7261"/>
      <c r="O7261"/>
      <c r="P7261"/>
      <c r="S7261"/>
    </row>
    <row r="7262" spans="1:20" x14ac:dyDescent="0.3">
      <c r="A7262" s="25"/>
      <c r="B7262"/>
      <c r="C7262"/>
      <c r="D7262"/>
      <c r="E7262"/>
      <c r="F7262"/>
      <c r="G7262"/>
      <c r="H7262" s="14"/>
      <c r="I7262" s="14"/>
      <c r="K7262"/>
      <c r="L7262"/>
      <c r="M7262"/>
      <c r="N7262"/>
      <c r="O7262"/>
      <c r="P7262"/>
      <c r="S7262"/>
      <c r="T7262" s="7"/>
    </row>
    <row r="7263" spans="1:20" x14ac:dyDescent="0.3">
      <c r="A7263" s="25"/>
      <c r="B7263"/>
      <c r="C7263"/>
      <c r="D7263"/>
      <c r="E7263"/>
      <c r="F7263"/>
      <c r="G7263"/>
      <c r="H7263" s="14"/>
      <c r="I7263" s="14"/>
      <c r="K7263"/>
      <c r="L7263"/>
      <c r="M7263"/>
      <c r="N7263"/>
      <c r="O7263"/>
      <c r="P7263"/>
      <c r="S7263"/>
    </row>
    <row r="7264" spans="1:20" x14ac:dyDescent="0.3">
      <c r="A7264" s="25"/>
      <c r="B7264"/>
      <c r="C7264"/>
      <c r="D7264"/>
      <c r="E7264"/>
      <c r="F7264"/>
      <c r="G7264"/>
      <c r="H7264" s="14"/>
      <c r="I7264" s="14"/>
      <c r="K7264"/>
      <c r="L7264"/>
      <c r="M7264"/>
      <c r="N7264"/>
      <c r="O7264"/>
      <c r="P7264"/>
      <c r="S7264"/>
      <c r="T7264" s="7"/>
    </row>
    <row r="7265" spans="1:20" x14ac:dyDescent="0.3">
      <c r="A7265" s="25"/>
      <c r="B7265"/>
      <c r="C7265"/>
      <c r="D7265"/>
      <c r="E7265"/>
      <c r="F7265"/>
      <c r="G7265"/>
      <c r="H7265" s="14"/>
      <c r="I7265" s="14"/>
      <c r="K7265"/>
      <c r="L7265"/>
      <c r="M7265"/>
      <c r="N7265"/>
      <c r="O7265"/>
      <c r="P7265"/>
      <c r="S7265"/>
    </row>
    <row r="7266" spans="1:20" x14ac:dyDescent="0.3">
      <c r="A7266" s="25"/>
      <c r="B7266"/>
      <c r="C7266"/>
      <c r="D7266"/>
      <c r="E7266"/>
      <c r="F7266"/>
      <c r="G7266"/>
      <c r="H7266" s="14"/>
      <c r="I7266" s="14"/>
      <c r="K7266"/>
      <c r="L7266"/>
      <c r="M7266"/>
      <c r="N7266"/>
      <c r="O7266"/>
      <c r="P7266"/>
      <c r="S7266"/>
    </row>
    <row r="7267" spans="1:20" x14ac:dyDescent="0.3">
      <c r="A7267" s="25"/>
      <c r="B7267"/>
      <c r="C7267"/>
      <c r="D7267"/>
      <c r="E7267"/>
      <c r="F7267"/>
      <c r="G7267"/>
      <c r="H7267" s="14"/>
      <c r="I7267" s="14"/>
      <c r="K7267"/>
      <c r="L7267"/>
      <c r="M7267"/>
      <c r="N7267"/>
      <c r="O7267"/>
      <c r="P7267"/>
      <c r="S7267"/>
    </row>
    <row r="7268" spans="1:20" x14ac:dyDescent="0.3">
      <c r="A7268" s="25"/>
      <c r="B7268"/>
      <c r="C7268"/>
      <c r="D7268"/>
      <c r="E7268"/>
      <c r="F7268"/>
      <c r="G7268"/>
      <c r="H7268" s="26"/>
      <c r="I7268" s="26"/>
      <c r="K7268"/>
      <c r="L7268"/>
      <c r="M7268"/>
      <c r="N7268"/>
      <c r="O7268"/>
      <c r="P7268"/>
      <c r="S7268"/>
      <c r="T7268" s="7"/>
    </row>
    <row r="7269" spans="1:20" x14ac:dyDescent="0.3">
      <c r="A7269" s="25"/>
      <c r="B7269"/>
      <c r="C7269"/>
      <c r="D7269"/>
      <c r="E7269"/>
      <c r="F7269"/>
      <c r="G7269"/>
      <c r="H7269" s="26"/>
      <c r="I7269" s="26"/>
      <c r="K7269"/>
      <c r="L7269"/>
      <c r="M7269"/>
      <c r="N7269"/>
      <c r="O7269"/>
      <c r="P7269"/>
      <c r="S7269"/>
    </row>
    <row r="7270" spans="1:20" x14ac:dyDescent="0.3">
      <c r="A7270" s="25"/>
      <c r="B7270"/>
      <c r="C7270"/>
      <c r="D7270"/>
      <c r="E7270"/>
      <c r="F7270"/>
      <c r="G7270"/>
      <c r="H7270" s="26"/>
      <c r="I7270" s="26"/>
      <c r="K7270"/>
      <c r="L7270"/>
      <c r="M7270"/>
      <c r="N7270"/>
      <c r="O7270"/>
      <c r="P7270"/>
      <c r="S7270"/>
    </row>
    <row r="7271" spans="1:20" x14ac:dyDescent="0.3">
      <c r="A7271" s="25"/>
      <c r="B7271"/>
      <c r="C7271"/>
      <c r="D7271"/>
      <c r="E7271"/>
      <c r="F7271"/>
      <c r="G7271"/>
      <c r="H7271" s="26"/>
      <c r="I7271" s="26"/>
      <c r="K7271"/>
      <c r="L7271"/>
      <c r="M7271"/>
      <c r="N7271"/>
      <c r="O7271"/>
      <c r="P7271"/>
      <c r="S7271"/>
    </row>
    <row r="7272" spans="1:20" x14ac:dyDescent="0.3">
      <c r="A7272" s="25"/>
      <c r="B7272"/>
      <c r="C7272"/>
      <c r="D7272"/>
      <c r="E7272"/>
      <c r="F7272"/>
      <c r="G7272"/>
      <c r="H7272" s="14"/>
      <c r="I7272" s="14"/>
      <c r="K7272"/>
      <c r="L7272"/>
      <c r="M7272"/>
      <c r="N7272"/>
      <c r="O7272"/>
      <c r="P7272"/>
      <c r="S7272"/>
    </row>
    <row r="7273" spans="1:20" x14ac:dyDescent="0.3">
      <c r="A7273" s="25"/>
      <c r="B7273"/>
      <c r="C7273"/>
      <c r="D7273"/>
      <c r="E7273"/>
      <c r="F7273"/>
      <c r="G7273"/>
      <c r="H7273" s="14"/>
      <c r="I7273" s="14"/>
      <c r="K7273"/>
      <c r="L7273"/>
      <c r="M7273"/>
      <c r="N7273"/>
      <c r="O7273"/>
      <c r="P7273"/>
      <c r="S7273"/>
      <c r="T7273" s="7"/>
    </row>
    <row r="7274" spans="1:20" x14ac:dyDescent="0.3">
      <c r="A7274" s="25"/>
      <c r="B7274"/>
      <c r="C7274"/>
      <c r="D7274"/>
      <c r="E7274"/>
      <c r="F7274"/>
      <c r="G7274"/>
      <c r="H7274" s="14"/>
      <c r="I7274" s="14"/>
      <c r="K7274"/>
      <c r="L7274"/>
      <c r="M7274"/>
      <c r="N7274"/>
      <c r="O7274"/>
      <c r="P7274"/>
      <c r="S7274"/>
    </row>
    <row r="7275" spans="1:20" x14ac:dyDescent="0.3">
      <c r="A7275" s="25"/>
      <c r="B7275"/>
      <c r="C7275"/>
      <c r="D7275"/>
      <c r="E7275"/>
      <c r="F7275"/>
      <c r="G7275"/>
      <c r="H7275"/>
      <c r="I7275"/>
      <c r="K7275"/>
      <c r="L7275"/>
      <c r="M7275"/>
      <c r="N7275"/>
      <c r="O7275"/>
      <c r="P7275"/>
      <c r="S7275"/>
    </row>
    <row r="7276" spans="1:20" x14ac:dyDescent="0.3">
      <c r="A7276" s="25"/>
      <c r="B7276"/>
      <c r="C7276"/>
      <c r="D7276"/>
      <c r="E7276"/>
      <c r="F7276"/>
      <c r="G7276"/>
      <c r="H7276" s="14"/>
      <c r="I7276" s="14"/>
      <c r="K7276"/>
      <c r="L7276"/>
      <c r="M7276"/>
      <c r="N7276"/>
      <c r="O7276"/>
      <c r="P7276"/>
      <c r="S7276"/>
      <c r="T7276" s="7"/>
    </row>
    <row r="7277" spans="1:20" x14ac:dyDescent="0.3">
      <c r="A7277" s="25"/>
      <c r="B7277"/>
      <c r="C7277"/>
      <c r="D7277"/>
      <c r="E7277"/>
      <c r="F7277"/>
      <c r="G7277"/>
      <c r="H7277" s="14"/>
      <c r="I7277" s="14"/>
      <c r="K7277"/>
      <c r="L7277"/>
      <c r="M7277"/>
      <c r="N7277"/>
      <c r="O7277"/>
      <c r="P7277"/>
      <c r="S7277"/>
      <c r="T7277" s="7"/>
    </row>
    <row r="7278" spans="1:20" x14ac:dyDescent="0.3">
      <c r="A7278" s="25"/>
      <c r="B7278"/>
      <c r="C7278"/>
      <c r="D7278"/>
      <c r="E7278"/>
      <c r="F7278"/>
      <c r="G7278"/>
      <c r="H7278" s="14"/>
      <c r="I7278" s="14"/>
      <c r="K7278"/>
      <c r="L7278"/>
      <c r="M7278"/>
      <c r="N7278"/>
      <c r="O7278"/>
      <c r="P7278"/>
      <c r="S7278"/>
    </row>
    <row r="7279" spans="1:20" x14ac:dyDescent="0.3">
      <c r="A7279" s="25"/>
      <c r="B7279"/>
      <c r="C7279"/>
      <c r="D7279"/>
      <c r="E7279"/>
      <c r="F7279"/>
      <c r="G7279"/>
      <c r="H7279" s="14"/>
      <c r="I7279" s="14"/>
      <c r="K7279"/>
      <c r="L7279"/>
      <c r="M7279"/>
      <c r="N7279"/>
      <c r="O7279"/>
      <c r="P7279"/>
      <c r="S7279"/>
    </row>
    <row r="7280" spans="1:20" x14ac:dyDescent="0.3">
      <c r="A7280" s="25"/>
      <c r="B7280"/>
      <c r="C7280"/>
      <c r="D7280"/>
      <c r="E7280"/>
      <c r="F7280"/>
      <c r="G7280"/>
      <c r="H7280" s="14"/>
      <c r="I7280" s="14"/>
      <c r="K7280"/>
      <c r="L7280"/>
      <c r="M7280"/>
      <c r="N7280"/>
      <c r="O7280"/>
      <c r="P7280"/>
      <c r="S7280"/>
    </row>
    <row r="7281" spans="1:19" x14ac:dyDescent="0.3">
      <c r="A7281" s="25"/>
      <c r="B7281"/>
      <c r="C7281"/>
      <c r="D7281"/>
      <c r="E7281"/>
      <c r="F7281"/>
      <c r="G7281"/>
      <c r="H7281" s="14"/>
      <c r="I7281" s="14"/>
      <c r="K7281"/>
      <c r="L7281"/>
      <c r="M7281"/>
      <c r="N7281"/>
      <c r="O7281"/>
      <c r="P7281"/>
      <c r="S7281"/>
    </row>
    <row r="7282" spans="1:19" x14ac:dyDescent="0.3">
      <c r="A7282" s="25"/>
      <c r="B7282"/>
      <c r="C7282"/>
      <c r="D7282"/>
      <c r="E7282"/>
      <c r="F7282"/>
      <c r="G7282"/>
      <c r="H7282" s="14"/>
      <c r="I7282" s="14"/>
      <c r="K7282"/>
      <c r="L7282"/>
      <c r="M7282"/>
      <c r="N7282"/>
      <c r="O7282"/>
      <c r="P7282"/>
      <c r="S7282"/>
    </row>
    <row r="7283" spans="1:19" x14ac:dyDescent="0.3">
      <c r="A7283" s="25"/>
      <c r="B7283"/>
      <c r="C7283"/>
      <c r="D7283"/>
      <c r="E7283"/>
      <c r="F7283"/>
      <c r="G7283"/>
      <c r="H7283" s="14"/>
      <c r="I7283" s="14"/>
      <c r="K7283"/>
      <c r="L7283"/>
      <c r="M7283"/>
      <c r="N7283"/>
      <c r="O7283"/>
      <c r="P7283"/>
      <c r="S7283"/>
    </row>
    <row r="7284" spans="1:19" x14ac:dyDescent="0.3">
      <c r="A7284" s="25"/>
      <c r="B7284"/>
      <c r="C7284"/>
      <c r="D7284"/>
      <c r="E7284"/>
      <c r="F7284"/>
      <c r="G7284"/>
      <c r="H7284" s="14"/>
      <c r="I7284" s="14"/>
      <c r="K7284"/>
      <c r="L7284"/>
      <c r="M7284"/>
      <c r="N7284"/>
      <c r="O7284"/>
      <c r="P7284"/>
      <c r="S7284"/>
    </row>
    <row r="7285" spans="1:19" x14ac:dyDescent="0.3">
      <c r="A7285" s="25"/>
      <c r="B7285"/>
      <c r="C7285"/>
      <c r="D7285"/>
      <c r="E7285"/>
      <c r="F7285"/>
      <c r="G7285"/>
      <c r="H7285" s="14"/>
      <c r="I7285" s="14"/>
      <c r="K7285"/>
      <c r="L7285"/>
      <c r="M7285"/>
      <c r="N7285"/>
      <c r="O7285"/>
      <c r="P7285"/>
      <c r="S7285"/>
    </row>
    <row r="7286" spans="1:19" x14ac:dyDescent="0.3">
      <c r="A7286" s="25"/>
      <c r="B7286"/>
      <c r="C7286"/>
      <c r="D7286"/>
      <c r="E7286"/>
      <c r="F7286"/>
      <c r="G7286"/>
      <c r="H7286" s="26"/>
      <c r="I7286" s="26"/>
      <c r="K7286"/>
      <c r="L7286"/>
      <c r="M7286"/>
      <c r="N7286"/>
      <c r="O7286"/>
      <c r="P7286"/>
      <c r="S7286"/>
    </row>
    <row r="7287" spans="1:19" x14ac:dyDescent="0.3">
      <c r="A7287" s="25"/>
      <c r="B7287"/>
      <c r="C7287"/>
      <c r="D7287"/>
      <c r="E7287"/>
      <c r="F7287"/>
      <c r="G7287"/>
      <c r="H7287" s="26"/>
      <c r="I7287" s="26"/>
      <c r="K7287"/>
      <c r="L7287"/>
      <c r="M7287"/>
      <c r="N7287"/>
      <c r="O7287"/>
      <c r="P7287"/>
      <c r="S7287"/>
    </row>
    <row r="7288" spans="1:19" x14ac:dyDescent="0.3">
      <c r="A7288" s="25"/>
      <c r="B7288"/>
      <c r="C7288"/>
      <c r="D7288"/>
      <c r="E7288"/>
      <c r="F7288"/>
      <c r="G7288"/>
      <c r="H7288" s="26"/>
      <c r="I7288" s="26"/>
      <c r="K7288"/>
      <c r="L7288"/>
      <c r="M7288"/>
      <c r="N7288"/>
      <c r="O7288"/>
      <c r="P7288"/>
      <c r="S7288"/>
    </row>
    <row r="7289" spans="1:19" x14ac:dyDescent="0.3">
      <c r="A7289" s="25"/>
      <c r="B7289"/>
      <c r="C7289"/>
      <c r="D7289"/>
      <c r="E7289"/>
      <c r="F7289"/>
      <c r="G7289"/>
      <c r="H7289" s="26"/>
      <c r="I7289" s="26"/>
      <c r="K7289"/>
      <c r="L7289"/>
      <c r="M7289"/>
      <c r="N7289"/>
      <c r="O7289"/>
      <c r="P7289"/>
      <c r="S7289"/>
    </row>
    <row r="7290" spans="1:19" x14ac:dyDescent="0.3">
      <c r="A7290" s="25"/>
      <c r="B7290"/>
      <c r="C7290"/>
      <c r="D7290"/>
      <c r="E7290"/>
      <c r="F7290"/>
      <c r="G7290"/>
      <c r="H7290" s="26"/>
      <c r="I7290" s="26"/>
      <c r="K7290"/>
      <c r="L7290"/>
      <c r="M7290"/>
      <c r="N7290"/>
      <c r="O7290"/>
      <c r="P7290"/>
      <c r="S7290"/>
    </row>
    <row r="7291" spans="1:19" x14ac:dyDescent="0.3">
      <c r="A7291" s="25"/>
      <c r="B7291"/>
      <c r="C7291"/>
      <c r="D7291"/>
      <c r="E7291"/>
      <c r="F7291"/>
      <c r="G7291"/>
      <c r="H7291" s="26"/>
      <c r="I7291" s="26"/>
      <c r="K7291"/>
      <c r="L7291"/>
      <c r="M7291"/>
      <c r="N7291"/>
      <c r="O7291"/>
      <c r="P7291"/>
      <c r="S7291"/>
    </row>
    <row r="7292" spans="1:19" x14ac:dyDescent="0.3">
      <c r="A7292" s="25"/>
      <c r="B7292"/>
      <c r="C7292"/>
      <c r="D7292"/>
      <c r="E7292"/>
      <c r="F7292"/>
      <c r="G7292"/>
      <c r="H7292"/>
      <c r="I7292"/>
      <c r="K7292"/>
      <c r="L7292"/>
      <c r="M7292"/>
      <c r="N7292"/>
      <c r="O7292"/>
      <c r="P7292"/>
      <c r="S7292"/>
    </row>
    <row r="7293" spans="1:19" x14ac:dyDescent="0.3">
      <c r="A7293" s="25"/>
      <c r="B7293"/>
      <c r="C7293"/>
      <c r="D7293"/>
      <c r="E7293"/>
      <c r="F7293"/>
      <c r="G7293"/>
      <c r="H7293"/>
      <c r="I7293"/>
      <c r="K7293"/>
      <c r="L7293"/>
      <c r="M7293"/>
      <c r="N7293"/>
      <c r="O7293"/>
      <c r="P7293"/>
      <c r="S7293"/>
    </row>
    <row r="7294" spans="1:19" x14ac:dyDescent="0.3">
      <c r="A7294" s="25"/>
      <c r="B7294"/>
      <c r="C7294"/>
      <c r="D7294"/>
      <c r="E7294"/>
      <c r="F7294"/>
      <c r="G7294"/>
      <c r="H7294"/>
      <c r="I7294"/>
      <c r="K7294"/>
      <c r="L7294"/>
      <c r="M7294"/>
      <c r="N7294"/>
      <c r="O7294"/>
      <c r="P7294"/>
      <c r="S7294"/>
    </row>
    <row r="7295" spans="1:19" x14ac:dyDescent="0.3">
      <c r="A7295" s="25"/>
      <c r="B7295"/>
      <c r="C7295"/>
      <c r="D7295"/>
      <c r="E7295"/>
      <c r="F7295"/>
      <c r="G7295"/>
      <c r="H7295"/>
      <c r="I7295"/>
      <c r="K7295"/>
      <c r="L7295"/>
      <c r="M7295"/>
      <c r="N7295"/>
      <c r="O7295"/>
      <c r="P7295"/>
      <c r="S7295"/>
    </row>
    <row r="7296" spans="1:19" x14ac:dyDescent="0.3">
      <c r="A7296" s="25"/>
      <c r="B7296"/>
      <c r="C7296"/>
      <c r="D7296"/>
      <c r="E7296"/>
      <c r="F7296"/>
      <c r="G7296"/>
      <c r="H7296" s="14"/>
      <c r="I7296" s="14"/>
      <c r="K7296"/>
      <c r="L7296"/>
      <c r="M7296"/>
      <c r="N7296"/>
      <c r="O7296"/>
      <c r="P7296"/>
      <c r="S7296"/>
    </row>
    <row r="7297" spans="1:20" x14ac:dyDescent="0.3">
      <c r="A7297" s="25"/>
      <c r="B7297"/>
      <c r="C7297"/>
      <c r="D7297"/>
      <c r="E7297"/>
      <c r="F7297"/>
      <c r="G7297"/>
      <c r="H7297" s="14"/>
      <c r="I7297" s="14"/>
      <c r="K7297"/>
      <c r="L7297"/>
      <c r="M7297"/>
      <c r="N7297"/>
      <c r="O7297"/>
      <c r="P7297"/>
      <c r="S7297"/>
    </row>
    <row r="7298" spans="1:20" x14ac:dyDescent="0.3">
      <c r="A7298" s="25"/>
      <c r="B7298"/>
      <c r="C7298"/>
      <c r="D7298"/>
      <c r="E7298"/>
      <c r="F7298"/>
      <c r="G7298"/>
      <c r="H7298" s="26"/>
      <c r="I7298" s="26"/>
      <c r="K7298"/>
      <c r="L7298"/>
      <c r="M7298"/>
      <c r="N7298"/>
      <c r="O7298"/>
      <c r="P7298"/>
      <c r="S7298"/>
    </row>
    <row r="7299" spans="1:20" x14ac:dyDescent="0.3">
      <c r="A7299" s="25"/>
      <c r="B7299"/>
      <c r="C7299"/>
      <c r="D7299"/>
      <c r="E7299"/>
      <c r="F7299"/>
      <c r="G7299"/>
      <c r="H7299" s="26"/>
      <c r="I7299" s="26"/>
      <c r="K7299"/>
      <c r="L7299"/>
      <c r="M7299"/>
      <c r="N7299"/>
      <c r="O7299"/>
      <c r="P7299"/>
      <c r="S7299"/>
    </row>
    <row r="7300" spans="1:20" x14ac:dyDescent="0.3">
      <c r="A7300" s="25"/>
      <c r="B7300"/>
      <c r="C7300"/>
      <c r="D7300"/>
      <c r="E7300"/>
      <c r="F7300"/>
      <c r="G7300"/>
      <c r="H7300" s="26"/>
      <c r="I7300" s="26"/>
      <c r="K7300"/>
      <c r="L7300"/>
      <c r="M7300"/>
      <c r="N7300"/>
      <c r="O7300"/>
      <c r="P7300"/>
      <c r="S7300"/>
    </row>
    <row r="7301" spans="1:20" x14ac:dyDescent="0.3">
      <c r="A7301" s="25"/>
      <c r="B7301"/>
      <c r="C7301"/>
      <c r="D7301"/>
      <c r="E7301"/>
      <c r="F7301"/>
      <c r="G7301"/>
      <c r="H7301" s="26"/>
      <c r="I7301" s="26"/>
      <c r="K7301"/>
      <c r="L7301"/>
      <c r="M7301"/>
      <c r="N7301"/>
      <c r="O7301"/>
      <c r="P7301"/>
      <c r="S7301"/>
    </row>
    <row r="7302" spans="1:20" x14ac:dyDescent="0.3">
      <c r="A7302" s="25"/>
      <c r="B7302"/>
      <c r="C7302"/>
      <c r="D7302"/>
      <c r="E7302"/>
      <c r="F7302"/>
      <c r="G7302"/>
      <c r="H7302" s="26"/>
      <c r="I7302" s="26"/>
      <c r="K7302"/>
      <c r="L7302"/>
      <c r="M7302"/>
      <c r="N7302"/>
      <c r="O7302"/>
      <c r="P7302"/>
      <c r="S7302"/>
    </row>
    <row r="7303" spans="1:20" x14ac:dyDescent="0.3">
      <c r="A7303" s="25"/>
      <c r="B7303"/>
      <c r="C7303"/>
      <c r="D7303"/>
      <c r="E7303"/>
      <c r="F7303"/>
      <c r="G7303"/>
      <c r="H7303" s="26"/>
      <c r="I7303" s="26"/>
      <c r="K7303"/>
      <c r="L7303"/>
      <c r="M7303"/>
      <c r="N7303"/>
      <c r="O7303"/>
      <c r="P7303"/>
      <c r="S7303"/>
    </row>
    <row r="7304" spans="1:20" x14ac:dyDescent="0.3">
      <c r="A7304" s="25"/>
      <c r="B7304"/>
      <c r="C7304"/>
      <c r="D7304"/>
      <c r="E7304"/>
      <c r="F7304"/>
      <c r="G7304"/>
      <c r="H7304" s="14"/>
      <c r="I7304" s="14"/>
      <c r="K7304"/>
      <c r="L7304"/>
      <c r="M7304"/>
      <c r="N7304"/>
      <c r="O7304"/>
      <c r="P7304"/>
      <c r="S7304"/>
    </row>
    <row r="7305" spans="1:20" x14ac:dyDescent="0.3">
      <c r="A7305" s="25"/>
      <c r="B7305"/>
      <c r="C7305"/>
      <c r="D7305"/>
      <c r="E7305"/>
      <c r="F7305"/>
      <c r="G7305"/>
      <c r="H7305" s="14"/>
      <c r="I7305" s="14"/>
      <c r="K7305"/>
      <c r="L7305"/>
      <c r="M7305"/>
      <c r="N7305"/>
      <c r="O7305"/>
      <c r="P7305"/>
      <c r="S7305"/>
    </row>
    <row r="7306" spans="1:20" x14ac:dyDescent="0.3">
      <c r="A7306" s="25"/>
      <c r="B7306"/>
      <c r="C7306"/>
      <c r="D7306"/>
      <c r="E7306"/>
      <c r="F7306"/>
      <c r="G7306"/>
      <c r="H7306" s="14"/>
      <c r="I7306" s="14"/>
      <c r="K7306"/>
      <c r="L7306"/>
      <c r="M7306"/>
      <c r="N7306"/>
      <c r="O7306"/>
      <c r="P7306"/>
      <c r="S7306"/>
    </row>
    <row r="7307" spans="1:20" x14ac:dyDescent="0.3">
      <c r="A7307" s="25"/>
      <c r="B7307"/>
      <c r="C7307"/>
      <c r="D7307"/>
      <c r="E7307"/>
      <c r="F7307"/>
      <c r="G7307"/>
      <c r="H7307" s="14"/>
      <c r="I7307" s="14"/>
      <c r="K7307"/>
      <c r="L7307"/>
      <c r="M7307"/>
      <c r="N7307"/>
      <c r="O7307"/>
      <c r="P7307"/>
      <c r="S7307"/>
    </row>
    <row r="7308" spans="1:20" x14ac:dyDescent="0.3">
      <c r="A7308" s="25"/>
      <c r="B7308"/>
      <c r="C7308"/>
      <c r="D7308"/>
      <c r="E7308"/>
      <c r="F7308"/>
      <c r="G7308"/>
      <c r="H7308" s="14"/>
      <c r="I7308" s="14"/>
      <c r="K7308"/>
      <c r="L7308"/>
      <c r="M7308"/>
      <c r="N7308"/>
      <c r="O7308"/>
      <c r="P7308"/>
      <c r="S7308"/>
    </row>
    <row r="7309" spans="1:20" x14ac:dyDescent="0.3">
      <c r="A7309" s="25"/>
      <c r="B7309"/>
      <c r="C7309"/>
      <c r="D7309"/>
      <c r="E7309"/>
      <c r="F7309"/>
      <c r="G7309"/>
      <c r="H7309" s="14"/>
      <c r="I7309" s="14"/>
      <c r="K7309"/>
      <c r="L7309"/>
      <c r="M7309"/>
      <c r="N7309"/>
      <c r="O7309"/>
      <c r="P7309"/>
      <c r="S7309"/>
    </row>
    <row r="7310" spans="1:20" x14ac:dyDescent="0.3">
      <c r="A7310" s="25"/>
      <c r="B7310"/>
      <c r="C7310"/>
      <c r="D7310"/>
      <c r="E7310"/>
      <c r="F7310"/>
      <c r="G7310"/>
      <c r="H7310" s="26"/>
      <c r="I7310" s="26"/>
      <c r="K7310"/>
      <c r="L7310"/>
      <c r="M7310"/>
      <c r="N7310"/>
      <c r="O7310"/>
      <c r="P7310"/>
      <c r="S7310"/>
    </row>
    <row r="7311" spans="1:20" x14ac:dyDescent="0.3">
      <c r="A7311" s="25"/>
      <c r="B7311"/>
      <c r="C7311"/>
      <c r="D7311"/>
      <c r="E7311"/>
      <c r="F7311"/>
      <c r="G7311"/>
      <c r="H7311" s="26"/>
      <c r="I7311" s="26"/>
      <c r="K7311"/>
      <c r="L7311"/>
      <c r="M7311"/>
      <c r="N7311"/>
      <c r="O7311"/>
      <c r="P7311"/>
      <c r="S7311"/>
    </row>
    <row r="7312" spans="1:20" x14ac:dyDescent="0.3">
      <c r="A7312" s="25"/>
      <c r="B7312"/>
      <c r="C7312"/>
      <c r="D7312"/>
      <c r="E7312"/>
      <c r="F7312"/>
      <c r="G7312"/>
      <c r="H7312" s="26"/>
      <c r="I7312" s="26"/>
      <c r="K7312"/>
      <c r="L7312"/>
      <c r="M7312"/>
      <c r="N7312"/>
      <c r="O7312"/>
      <c r="P7312"/>
      <c r="S7312"/>
      <c r="T7312" s="7"/>
    </row>
    <row r="7313" spans="1:20" x14ac:dyDescent="0.3">
      <c r="A7313" s="25"/>
      <c r="B7313"/>
      <c r="C7313"/>
      <c r="D7313"/>
      <c r="E7313"/>
      <c r="F7313"/>
      <c r="G7313"/>
      <c r="H7313" s="26"/>
      <c r="I7313" s="26"/>
      <c r="K7313"/>
      <c r="L7313"/>
      <c r="M7313"/>
      <c r="N7313"/>
      <c r="O7313"/>
      <c r="P7313"/>
      <c r="S7313"/>
    </row>
    <row r="7314" spans="1:20" x14ac:dyDescent="0.3">
      <c r="A7314" s="25"/>
      <c r="B7314"/>
      <c r="C7314"/>
      <c r="D7314"/>
      <c r="E7314"/>
      <c r="F7314"/>
      <c r="G7314"/>
      <c r="H7314" s="26"/>
      <c r="I7314" s="26"/>
      <c r="K7314"/>
      <c r="L7314"/>
      <c r="M7314"/>
      <c r="N7314"/>
      <c r="O7314"/>
      <c r="P7314"/>
      <c r="S7314"/>
    </row>
    <row r="7315" spans="1:20" x14ac:dyDescent="0.3">
      <c r="A7315" s="25"/>
      <c r="B7315"/>
      <c r="C7315"/>
      <c r="D7315"/>
      <c r="E7315"/>
      <c r="F7315"/>
      <c r="G7315"/>
      <c r="H7315" s="26"/>
      <c r="I7315" s="26"/>
      <c r="K7315"/>
      <c r="L7315"/>
      <c r="M7315"/>
      <c r="N7315"/>
      <c r="O7315"/>
      <c r="P7315"/>
      <c r="S7315"/>
      <c r="T7315" s="7"/>
    </row>
    <row r="7316" spans="1:20" x14ac:dyDescent="0.3">
      <c r="A7316" s="25"/>
      <c r="B7316"/>
      <c r="C7316"/>
      <c r="D7316"/>
      <c r="E7316"/>
      <c r="F7316"/>
      <c r="G7316"/>
      <c r="H7316" s="26"/>
      <c r="I7316" s="26"/>
      <c r="K7316"/>
      <c r="L7316"/>
      <c r="M7316"/>
      <c r="N7316"/>
      <c r="O7316"/>
      <c r="P7316"/>
      <c r="S7316"/>
    </row>
    <row r="7317" spans="1:20" x14ac:dyDescent="0.3">
      <c r="A7317" s="25"/>
      <c r="B7317"/>
      <c r="C7317"/>
      <c r="D7317"/>
      <c r="E7317"/>
      <c r="F7317"/>
      <c r="G7317"/>
      <c r="H7317" s="26"/>
      <c r="I7317" s="26"/>
      <c r="K7317"/>
      <c r="L7317"/>
      <c r="M7317"/>
      <c r="N7317"/>
      <c r="O7317"/>
      <c r="P7317"/>
      <c r="S7317"/>
    </row>
    <row r="7318" spans="1:20" x14ac:dyDescent="0.3">
      <c r="A7318" s="25"/>
      <c r="B7318"/>
      <c r="C7318"/>
      <c r="D7318"/>
      <c r="E7318"/>
      <c r="F7318"/>
      <c r="G7318"/>
      <c r="H7318" s="26"/>
      <c r="I7318" s="26"/>
      <c r="K7318"/>
      <c r="L7318"/>
      <c r="M7318"/>
      <c r="N7318"/>
      <c r="O7318"/>
      <c r="P7318"/>
      <c r="S7318"/>
    </row>
    <row r="7319" spans="1:20" x14ac:dyDescent="0.3">
      <c r="A7319" s="25"/>
      <c r="B7319"/>
      <c r="C7319"/>
      <c r="D7319"/>
      <c r="E7319"/>
      <c r="F7319"/>
      <c r="G7319"/>
      <c r="H7319" s="26"/>
      <c r="I7319" s="26"/>
      <c r="K7319"/>
      <c r="L7319"/>
      <c r="M7319"/>
      <c r="N7319"/>
      <c r="O7319"/>
      <c r="P7319"/>
      <c r="S7319"/>
    </row>
    <row r="7320" spans="1:20" x14ac:dyDescent="0.3">
      <c r="A7320" s="25"/>
      <c r="B7320"/>
      <c r="C7320"/>
      <c r="D7320"/>
      <c r="E7320"/>
      <c r="F7320"/>
      <c r="G7320"/>
      <c r="H7320" s="26"/>
      <c r="I7320" s="26"/>
      <c r="K7320"/>
      <c r="L7320"/>
      <c r="M7320"/>
      <c r="N7320"/>
      <c r="O7320"/>
      <c r="P7320"/>
      <c r="S7320"/>
    </row>
    <row r="7321" spans="1:20" x14ac:dyDescent="0.3">
      <c r="A7321" s="25"/>
      <c r="B7321"/>
      <c r="C7321"/>
      <c r="D7321"/>
      <c r="E7321"/>
      <c r="F7321"/>
      <c r="G7321"/>
      <c r="H7321" s="26"/>
      <c r="I7321" s="26"/>
      <c r="K7321"/>
      <c r="L7321"/>
      <c r="M7321"/>
      <c r="N7321"/>
      <c r="O7321"/>
      <c r="P7321"/>
      <c r="S7321"/>
    </row>
    <row r="7322" spans="1:20" x14ac:dyDescent="0.3">
      <c r="A7322" s="25"/>
      <c r="B7322"/>
      <c r="C7322"/>
      <c r="D7322"/>
      <c r="E7322"/>
      <c r="F7322"/>
      <c r="G7322"/>
      <c r="H7322" s="14"/>
      <c r="I7322" s="14"/>
      <c r="K7322"/>
      <c r="L7322"/>
      <c r="M7322"/>
      <c r="N7322"/>
      <c r="O7322"/>
      <c r="P7322"/>
      <c r="S7322"/>
    </row>
    <row r="7323" spans="1:20" x14ac:dyDescent="0.3">
      <c r="A7323" s="25"/>
      <c r="B7323"/>
      <c r="C7323"/>
      <c r="D7323"/>
      <c r="E7323"/>
      <c r="F7323"/>
      <c r="G7323"/>
      <c r="H7323" s="14"/>
      <c r="I7323" s="14"/>
      <c r="K7323"/>
      <c r="L7323"/>
      <c r="M7323"/>
      <c r="N7323"/>
      <c r="O7323"/>
      <c r="P7323"/>
      <c r="S7323"/>
    </row>
    <row r="7324" spans="1:20" x14ac:dyDescent="0.3">
      <c r="A7324" s="25"/>
      <c r="B7324"/>
      <c r="C7324"/>
      <c r="D7324"/>
      <c r="E7324"/>
      <c r="F7324"/>
      <c r="G7324"/>
      <c r="H7324"/>
      <c r="I7324"/>
      <c r="K7324"/>
      <c r="L7324"/>
      <c r="M7324"/>
      <c r="N7324"/>
      <c r="O7324"/>
      <c r="P7324"/>
      <c r="S7324"/>
    </row>
    <row r="7325" spans="1:20" x14ac:dyDescent="0.3">
      <c r="A7325" s="25"/>
      <c r="B7325"/>
      <c r="C7325"/>
      <c r="D7325"/>
      <c r="E7325"/>
      <c r="F7325"/>
      <c r="G7325"/>
      <c r="H7325"/>
      <c r="I7325"/>
      <c r="K7325"/>
      <c r="L7325"/>
      <c r="M7325"/>
      <c r="N7325"/>
      <c r="O7325"/>
      <c r="P7325"/>
      <c r="S7325"/>
    </row>
    <row r="7326" spans="1:20" x14ac:dyDescent="0.3">
      <c r="A7326" s="25"/>
      <c r="B7326"/>
      <c r="C7326"/>
      <c r="D7326"/>
      <c r="E7326"/>
      <c r="F7326"/>
      <c r="G7326"/>
      <c r="H7326" s="14"/>
      <c r="I7326" s="14"/>
      <c r="K7326"/>
      <c r="L7326"/>
      <c r="M7326"/>
      <c r="N7326"/>
      <c r="O7326"/>
      <c r="P7326"/>
      <c r="S7326"/>
    </row>
    <row r="7327" spans="1:20" x14ac:dyDescent="0.3">
      <c r="A7327" s="25"/>
      <c r="B7327"/>
      <c r="C7327"/>
      <c r="D7327"/>
      <c r="E7327"/>
      <c r="F7327"/>
      <c r="G7327"/>
      <c r="H7327" s="14"/>
      <c r="I7327" s="14"/>
      <c r="K7327"/>
      <c r="L7327"/>
      <c r="M7327"/>
      <c r="N7327"/>
      <c r="O7327"/>
      <c r="P7327"/>
      <c r="S7327"/>
    </row>
    <row r="7328" spans="1:20" x14ac:dyDescent="0.3">
      <c r="A7328" s="25"/>
      <c r="B7328"/>
      <c r="C7328"/>
      <c r="D7328"/>
      <c r="E7328"/>
      <c r="F7328"/>
      <c r="G7328"/>
      <c r="H7328" s="14"/>
      <c r="I7328" s="14"/>
      <c r="K7328"/>
      <c r="L7328"/>
      <c r="M7328"/>
      <c r="N7328"/>
      <c r="O7328"/>
      <c r="P7328"/>
      <c r="S7328"/>
    </row>
    <row r="7329" spans="1:20" x14ac:dyDescent="0.3">
      <c r="A7329" s="25"/>
      <c r="B7329"/>
      <c r="C7329"/>
      <c r="D7329"/>
      <c r="E7329"/>
      <c r="F7329"/>
      <c r="G7329"/>
      <c r="H7329" s="14"/>
      <c r="I7329" s="14"/>
      <c r="K7329"/>
      <c r="L7329"/>
      <c r="M7329"/>
      <c r="N7329"/>
      <c r="O7329"/>
      <c r="P7329"/>
      <c r="S7329"/>
    </row>
    <row r="7330" spans="1:20" x14ac:dyDescent="0.3">
      <c r="A7330" s="25"/>
      <c r="B7330"/>
      <c r="C7330"/>
      <c r="D7330"/>
      <c r="E7330"/>
      <c r="F7330"/>
      <c r="G7330"/>
      <c r="H7330"/>
      <c r="I7330" s="14"/>
      <c r="K7330"/>
      <c r="L7330"/>
      <c r="M7330"/>
      <c r="N7330"/>
      <c r="O7330"/>
      <c r="P7330"/>
      <c r="S7330"/>
    </row>
    <row r="7331" spans="1:20" x14ac:dyDescent="0.3">
      <c r="A7331" s="25"/>
      <c r="B7331"/>
      <c r="C7331"/>
      <c r="D7331"/>
      <c r="E7331"/>
      <c r="F7331"/>
      <c r="G7331"/>
      <c r="H7331"/>
      <c r="I7331" s="14"/>
      <c r="K7331"/>
      <c r="L7331"/>
      <c r="M7331"/>
      <c r="N7331"/>
      <c r="O7331"/>
      <c r="P7331"/>
      <c r="S7331"/>
    </row>
    <row r="7332" spans="1:20" x14ac:dyDescent="0.3">
      <c r="A7332" s="25"/>
      <c r="B7332"/>
      <c r="C7332"/>
      <c r="D7332"/>
      <c r="E7332"/>
      <c r="F7332"/>
      <c r="G7332"/>
      <c r="H7332" s="14"/>
      <c r="I7332" s="14"/>
      <c r="K7332"/>
      <c r="L7332"/>
      <c r="M7332"/>
      <c r="N7332"/>
      <c r="O7332"/>
      <c r="P7332"/>
      <c r="S7332"/>
    </row>
    <row r="7333" spans="1:20" x14ac:dyDescent="0.3">
      <c r="A7333" s="25"/>
      <c r="B7333"/>
      <c r="C7333"/>
      <c r="D7333"/>
      <c r="E7333"/>
      <c r="F7333"/>
      <c r="G7333"/>
      <c r="H7333" s="14"/>
      <c r="I7333" s="14"/>
      <c r="K7333"/>
      <c r="L7333"/>
      <c r="M7333"/>
      <c r="N7333"/>
      <c r="O7333"/>
      <c r="P7333"/>
      <c r="S7333"/>
      <c r="T7333" s="7"/>
    </row>
    <row r="7334" spans="1:20" x14ac:dyDescent="0.3">
      <c r="A7334" s="25"/>
      <c r="B7334"/>
      <c r="C7334"/>
      <c r="D7334"/>
      <c r="E7334"/>
      <c r="F7334"/>
      <c r="G7334"/>
      <c r="H7334" s="14"/>
      <c r="I7334" s="14"/>
      <c r="K7334"/>
      <c r="L7334"/>
      <c r="M7334"/>
      <c r="N7334"/>
      <c r="O7334"/>
      <c r="P7334"/>
      <c r="S7334"/>
      <c r="T7334" s="7"/>
    </row>
    <row r="7335" spans="1:20" x14ac:dyDescent="0.3">
      <c r="A7335" s="25"/>
      <c r="B7335"/>
      <c r="C7335"/>
      <c r="D7335"/>
      <c r="E7335"/>
      <c r="F7335"/>
      <c r="G7335"/>
      <c r="H7335" s="26"/>
      <c r="I7335" s="26"/>
      <c r="K7335"/>
      <c r="L7335"/>
      <c r="M7335"/>
      <c r="N7335"/>
      <c r="O7335"/>
      <c r="P7335"/>
      <c r="S7335"/>
      <c r="T7335" s="7"/>
    </row>
    <row r="7336" spans="1:20" x14ac:dyDescent="0.3">
      <c r="A7336" s="25"/>
      <c r="B7336"/>
      <c r="C7336"/>
      <c r="D7336"/>
      <c r="E7336"/>
      <c r="F7336"/>
      <c r="G7336"/>
      <c r="H7336" s="26"/>
      <c r="I7336" s="26"/>
      <c r="K7336"/>
      <c r="L7336"/>
      <c r="M7336"/>
      <c r="N7336"/>
      <c r="O7336"/>
      <c r="P7336"/>
      <c r="S7336"/>
    </row>
    <row r="7337" spans="1:20" x14ac:dyDescent="0.3">
      <c r="A7337" s="25"/>
      <c r="B7337"/>
      <c r="C7337"/>
      <c r="D7337"/>
      <c r="E7337"/>
      <c r="F7337"/>
      <c r="G7337"/>
      <c r="H7337" s="26"/>
      <c r="I7337" s="26"/>
      <c r="K7337"/>
      <c r="L7337"/>
      <c r="M7337"/>
      <c r="N7337"/>
      <c r="O7337"/>
      <c r="P7337"/>
      <c r="S7337"/>
    </row>
    <row r="7338" spans="1:20" x14ac:dyDescent="0.3">
      <c r="A7338" s="25"/>
      <c r="B7338"/>
      <c r="C7338"/>
      <c r="D7338"/>
      <c r="E7338"/>
      <c r="F7338"/>
      <c r="G7338"/>
      <c r="H7338" s="26"/>
      <c r="I7338" s="26"/>
      <c r="K7338"/>
      <c r="L7338"/>
      <c r="M7338"/>
      <c r="N7338"/>
      <c r="O7338"/>
      <c r="P7338"/>
      <c r="S7338"/>
    </row>
    <row r="7339" spans="1:20" x14ac:dyDescent="0.3">
      <c r="A7339" s="25"/>
      <c r="B7339"/>
      <c r="C7339"/>
      <c r="D7339"/>
      <c r="E7339"/>
      <c r="F7339"/>
      <c r="G7339"/>
      <c r="H7339" s="26"/>
      <c r="I7339" s="26"/>
      <c r="K7339"/>
      <c r="L7339"/>
      <c r="M7339"/>
      <c r="N7339"/>
      <c r="O7339"/>
      <c r="P7339"/>
      <c r="S7339"/>
    </row>
    <row r="7340" spans="1:20" x14ac:dyDescent="0.3">
      <c r="A7340" s="25"/>
      <c r="B7340"/>
      <c r="C7340"/>
      <c r="D7340"/>
      <c r="E7340"/>
      <c r="F7340"/>
      <c r="G7340"/>
      <c r="H7340" s="26"/>
      <c r="I7340" s="26"/>
      <c r="K7340"/>
      <c r="L7340"/>
      <c r="M7340"/>
      <c r="N7340"/>
      <c r="O7340"/>
      <c r="P7340"/>
      <c r="S7340"/>
    </row>
    <row r="7341" spans="1:20" x14ac:dyDescent="0.3">
      <c r="A7341" s="25"/>
      <c r="B7341"/>
      <c r="C7341"/>
      <c r="D7341"/>
      <c r="E7341"/>
      <c r="F7341"/>
      <c r="G7341"/>
      <c r="H7341" s="26"/>
      <c r="I7341" s="26"/>
      <c r="K7341"/>
      <c r="L7341"/>
      <c r="M7341"/>
      <c r="N7341"/>
      <c r="O7341"/>
      <c r="P7341"/>
      <c r="S7341"/>
    </row>
    <row r="7342" spans="1:20" x14ac:dyDescent="0.3">
      <c r="A7342" s="25"/>
      <c r="B7342"/>
      <c r="C7342"/>
      <c r="D7342"/>
      <c r="E7342"/>
      <c r="F7342"/>
      <c r="G7342"/>
      <c r="H7342" s="14"/>
      <c r="I7342" s="14"/>
      <c r="K7342"/>
      <c r="L7342"/>
      <c r="M7342"/>
      <c r="N7342"/>
      <c r="O7342"/>
      <c r="P7342"/>
      <c r="S7342"/>
    </row>
    <row r="7343" spans="1:20" x14ac:dyDescent="0.3">
      <c r="A7343" s="25"/>
      <c r="B7343"/>
      <c r="C7343"/>
      <c r="D7343"/>
      <c r="E7343"/>
      <c r="F7343"/>
      <c r="G7343"/>
      <c r="H7343" s="14"/>
      <c r="I7343" s="14"/>
      <c r="K7343"/>
      <c r="L7343"/>
      <c r="M7343"/>
      <c r="N7343"/>
      <c r="O7343"/>
      <c r="P7343"/>
      <c r="S7343"/>
    </row>
    <row r="7344" spans="1:20" x14ac:dyDescent="0.3">
      <c r="A7344" s="25"/>
      <c r="B7344"/>
      <c r="C7344"/>
      <c r="D7344"/>
      <c r="E7344"/>
      <c r="F7344"/>
      <c r="G7344"/>
      <c r="H7344" s="14"/>
      <c r="I7344" s="14"/>
      <c r="K7344"/>
      <c r="L7344"/>
      <c r="M7344"/>
      <c r="N7344"/>
      <c r="O7344"/>
      <c r="P7344"/>
      <c r="S7344"/>
    </row>
    <row r="7345" spans="1:20" x14ac:dyDescent="0.3">
      <c r="A7345" s="25"/>
      <c r="B7345"/>
      <c r="C7345"/>
      <c r="D7345"/>
      <c r="E7345"/>
      <c r="F7345"/>
      <c r="G7345"/>
      <c r="H7345" s="14"/>
      <c r="I7345" s="14"/>
      <c r="K7345"/>
      <c r="L7345"/>
      <c r="M7345"/>
      <c r="N7345"/>
      <c r="O7345"/>
      <c r="P7345"/>
      <c r="S7345"/>
    </row>
    <row r="7346" spans="1:20" x14ac:dyDescent="0.3">
      <c r="A7346" s="25"/>
      <c r="B7346"/>
      <c r="C7346"/>
      <c r="D7346"/>
      <c r="E7346"/>
      <c r="F7346"/>
      <c r="G7346"/>
      <c r="H7346" s="14"/>
      <c r="I7346" s="14"/>
      <c r="K7346"/>
      <c r="L7346"/>
      <c r="M7346"/>
      <c r="N7346"/>
      <c r="O7346"/>
      <c r="P7346"/>
      <c r="S7346"/>
    </row>
    <row r="7347" spans="1:20" x14ac:dyDescent="0.3">
      <c r="A7347" s="25"/>
      <c r="B7347"/>
      <c r="C7347"/>
      <c r="D7347"/>
      <c r="E7347"/>
      <c r="F7347"/>
      <c r="G7347"/>
      <c r="H7347" s="14"/>
      <c r="I7347" s="14"/>
      <c r="K7347"/>
      <c r="L7347"/>
      <c r="M7347"/>
      <c r="N7347"/>
      <c r="O7347"/>
      <c r="P7347"/>
      <c r="S7347"/>
    </row>
    <row r="7348" spans="1:20" x14ac:dyDescent="0.3">
      <c r="A7348" s="25"/>
      <c r="B7348"/>
      <c r="C7348"/>
      <c r="D7348"/>
      <c r="E7348"/>
      <c r="F7348"/>
      <c r="G7348"/>
      <c r="H7348" s="14"/>
      <c r="I7348" s="14"/>
      <c r="K7348"/>
      <c r="L7348"/>
      <c r="M7348"/>
      <c r="N7348"/>
      <c r="O7348"/>
      <c r="P7348"/>
      <c r="S7348"/>
    </row>
    <row r="7349" spans="1:20" x14ac:dyDescent="0.3">
      <c r="A7349" s="25"/>
      <c r="B7349"/>
      <c r="C7349"/>
      <c r="D7349"/>
      <c r="E7349"/>
      <c r="F7349"/>
      <c r="G7349"/>
      <c r="H7349" s="26"/>
      <c r="I7349" s="26"/>
      <c r="K7349"/>
      <c r="L7349"/>
      <c r="M7349"/>
      <c r="N7349"/>
      <c r="O7349"/>
      <c r="P7349"/>
      <c r="S7349"/>
      <c r="T7349" s="7"/>
    </row>
    <row r="7350" spans="1:20" x14ac:dyDescent="0.3">
      <c r="A7350" s="25"/>
      <c r="B7350"/>
      <c r="C7350"/>
      <c r="D7350"/>
      <c r="E7350"/>
      <c r="F7350"/>
      <c r="G7350"/>
      <c r="H7350" s="26"/>
      <c r="I7350" s="26"/>
      <c r="K7350"/>
      <c r="L7350"/>
      <c r="M7350"/>
      <c r="N7350"/>
      <c r="O7350"/>
      <c r="P7350"/>
      <c r="S7350"/>
    </row>
    <row r="7351" spans="1:20" x14ac:dyDescent="0.3">
      <c r="A7351" s="25"/>
      <c r="B7351"/>
      <c r="C7351"/>
      <c r="D7351"/>
      <c r="E7351"/>
      <c r="F7351"/>
      <c r="G7351"/>
      <c r="H7351" s="26"/>
      <c r="I7351" s="26"/>
      <c r="K7351"/>
      <c r="L7351"/>
      <c r="M7351"/>
      <c r="N7351"/>
      <c r="O7351"/>
      <c r="P7351"/>
      <c r="S7351"/>
    </row>
    <row r="7352" spans="1:20" x14ac:dyDescent="0.3">
      <c r="A7352" s="25"/>
      <c r="B7352"/>
      <c r="C7352"/>
      <c r="D7352"/>
      <c r="E7352"/>
      <c r="F7352"/>
      <c r="G7352"/>
      <c r="H7352" s="26"/>
      <c r="I7352" s="26"/>
      <c r="K7352"/>
      <c r="L7352"/>
      <c r="M7352"/>
      <c r="N7352"/>
      <c r="O7352"/>
      <c r="P7352"/>
      <c r="S7352"/>
    </row>
    <row r="7353" spans="1:20" x14ac:dyDescent="0.3">
      <c r="A7353" s="25"/>
      <c r="B7353"/>
      <c r="C7353"/>
      <c r="D7353"/>
      <c r="E7353"/>
      <c r="F7353"/>
      <c r="G7353"/>
      <c r="H7353" s="26"/>
      <c r="I7353" s="26"/>
      <c r="K7353"/>
      <c r="L7353"/>
      <c r="M7353"/>
      <c r="N7353"/>
      <c r="O7353"/>
      <c r="P7353"/>
      <c r="S7353"/>
    </row>
    <row r="7354" spans="1:20" x14ac:dyDescent="0.3">
      <c r="A7354" s="25"/>
      <c r="B7354"/>
      <c r="C7354"/>
      <c r="D7354"/>
      <c r="E7354"/>
      <c r="F7354"/>
      <c r="G7354"/>
      <c r="H7354" s="26"/>
      <c r="I7354" s="26"/>
      <c r="K7354"/>
      <c r="L7354"/>
      <c r="M7354"/>
      <c r="N7354"/>
      <c r="O7354"/>
      <c r="P7354"/>
      <c r="S7354"/>
    </row>
    <row r="7355" spans="1:20" x14ac:dyDescent="0.3">
      <c r="A7355" s="25"/>
      <c r="B7355"/>
      <c r="C7355"/>
      <c r="D7355"/>
      <c r="E7355"/>
      <c r="F7355"/>
      <c r="G7355"/>
      <c r="H7355" s="26"/>
      <c r="I7355" s="26"/>
      <c r="K7355"/>
      <c r="L7355"/>
      <c r="M7355"/>
      <c r="N7355"/>
      <c r="O7355"/>
      <c r="P7355"/>
      <c r="S7355"/>
    </row>
    <row r="7356" spans="1:20" x14ac:dyDescent="0.3">
      <c r="A7356" s="25"/>
      <c r="B7356"/>
      <c r="C7356"/>
      <c r="D7356"/>
      <c r="E7356"/>
      <c r="F7356"/>
      <c r="G7356"/>
      <c r="H7356" s="14"/>
      <c r="I7356" s="14"/>
      <c r="K7356"/>
      <c r="L7356"/>
      <c r="M7356"/>
      <c r="N7356"/>
      <c r="O7356"/>
      <c r="P7356"/>
      <c r="S7356"/>
    </row>
    <row r="7357" spans="1:20" x14ac:dyDescent="0.3">
      <c r="A7357" s="25"/>
      <c r="B7357"/>
      <c r="C7357"/>
      <c r="D7357"/>
      <c r="E7357"/>
      <c r="F7357"/>
      <c r="G7357"/>
      <c r="H7357" s="14"/>
      <c r="I7357" s="14"/>
      <c r="K7357"/>
      <c r="L7357"/>
      <c r="M7357"/>
      <c r="N7357"/>
      <c r="O7357"/>
      <c r="P7357"/>
      <c r="S7357"/>
    </row>
    <row r="7358" spans="1:20" x14ac:dyDescent="0.3">
      <c r="A7358" s="25"/>
      <c r="B7358"/>
      <c r="C7358"/>
      <c r="D7358"/>
      <c r="E7358"/>
      <c r="F7358"/>
      <c r="G7358"/>
      <c r="H7358" s="14"/>
      <c r="I7358" s="14"/>
      <c r="K7358"/>
      <c r="L7358"/>
      <c r="M7358"/>
      <c r="N7358"/>
      <c r="O7358"/>
      <c r="P7358"/>
      <c r="S7358"/>
    </row>
    <row r="7359" spans="1:20" x14ac:dyDescent="0.3">
      <c r="A7359" s="25"/>
      <c r="B7359"/>
      <c r="C7359"/>
      <c r="D7359"/>
      <c r="E7359"/>
      <c r="F7359"/>
      <c r="G7359"/>
      <c r="H7359" s="14"/>
      <c r="I7359" s="14"/>
      <c r="K7359"/>
      <c r="L7359"/>
      <c r="M7359"/>
      <c r="N7359"/>
      <c r="O7359"/>
      <c r="P7359"/>
      <c r="S7359"/>
    </row>
    <row r="7360" spans="1:20" x14ac:dyDescent="0.3">
      <c r="A7360" s="25"/>
      <c r="B7360"/>
      <c r="C7360"/>
      <c r="D7360"/>
      <c r="E7360"/>
      <c r="F7360"/>
      <c r="G7360"/>
      <c r="H7360" s="14"/>
      <c r="I7360" s="14"/>
      <c r="K7360"/>
      <c r="L7360"/>
      <c r="M7360"/>
      <c r="N7360"/>
      <c r="O7360"/>
      <c r="P7360"/>
      <c r="S7360"/>
    </row>
    <row r="7361" spans="1:20" x14ac:dyDescent="0.3">
      <c r="A7361" s="25"/>
      <c r="B7361"/>
      <c r="C7361"/>
      <c r="D7361"/>
      <c r="E7361"/>
      <c r="F7361"/>
      <c r="G7361"/>
      <c r="H7361" s="14"/>
      <c r="I7361" s="14"/>
      <c r="K7361"/>
      <c r="L7361"/>
      <c r="M7361"/>
      <c r="N7361"/>
      <c r="O7361"/>
      <c r="P7361"/>
      <c r="S7361"/>
    </row>
    <row r="7362" spans="1:20" x14ac:dyDescent="0.3">
      <c r="A7362" s="25"/>
      <c r="B7362"/>
      <c r="C7362"/>
      <c r="D7362"/>
      <c r="E7362"/>
      <c r="F7362"/>
      <c r="G7362"/>
      <c r="H7362" s="14"/>
      <c r="I7362" s="14"/>
      <c r="K7362"/>
      <c r="L7362"/>
      <c r="M7362"/>
      <c r="N7362"/>
      <c r="O7362"/>
      <c r="P7362"/>
      <c r="S7362"/>
    </row>
    <row r="7363" spans="1:20" x14ac:dyDescent="0.3">
      <c r="A7363" s="25"/>
      <c r="B7363"/>
      <c r="C7363"/>
      <c r="D7363"/>
      <c r="E7363"/>
      <c r="F7363"/>
      <c r="G7363"/>
      <c r="H7363" s="26"/>
      <c r="I7363" s="26"/>
      <c r="K7363"/>
      <c r="L7363"/>
      <c r="M7363"/>
      <c r="N7363"/>
      <c r="O7363"/>
      <c r="P7363"/>
      <c r="S7363"/>
    </row>
    <row r="7364" spans="1:20" x14ac:dyDescent="0.3">
      <c r="A7364" s="25"/>
      <c r="B7364"/>
      <c r="C7364"/>
      <c r="D7364"/>
      <c r="E7364"/>
      <c r="F7364"/>
      <c r="G7364"/>
      <c r="H7364" s="26"/>
      <c r="I7364" s="26"/>
      <c r="K7364"/>
      <c r="L7364"/>
      <c r="M7364"/>
      <c r="N7364"/>
      <c r="O7364"/>
      <c r="P7364"/>
      <c r="S7364"/>
    </row>
    <row r="7365" spans="1:20" x14ac:dyDescent="0.3">
      <c r="A7365" s="25"/>
      <c r="B7365"/>
      <c r="C7365"/>
      <c r="D7365"/>
      <c r="E7365"/>
      <c r="F7365"/>
      <c r="G7365"/>
      <c r="H7365" s="26"/>
      <c r="I7365" s="26"/>
      <c r="K7365"/>
      <c r="L7365"/>
      <c r="M7365"/>
      <c r="N7365"/>
      <c r="O7365"/>
      <c r="P7365"/>
      <c r="S7365"/>
    </row>
    <row r="7366" spans="1:20" x14ac:dyDescent="0.3">
      <c r="A7366" s="25"/>
      <c r="B7366"/>
      <c r="C7366"/>
      <c r="D7366"/>
      <c r="E7366"/>
      <c r="F7366"/>
      <c r="G7366"/>
      <c r="H7366" s="26"/>
      <c r="I7366" s="26"/>
      <c r="K7366"/>
      <c r="L7366"/>
      <c r="M7366"/>
      <c r="N7366"/>
      <c r="O7366"/>
      <c r="P7366"/>
      <c r="S7366"/>
    </row>
    <row r="7367" spans="1:20" x14ac:dyDescent="0.3">
      <c r="A7367" s="25"/>
      <c r="B7367"/>
      <c r="C7367"/>
      <c r="D7367"/>
      <c r="E7367"/>
      <c r="F7367"/>
      <c r="G7367"/>
      <c r="H7367" s="26"/>
      <c r="I7367" s="26"/>
      <c r="K7367"/>
      <c r="L7367"/>
      <c r="M7367"/>
      <c r="N7367"/>
      <c r="O7367"/>
      <c r="P7367"/>
      <c r="S7367"/>
    </row>
    <row r="7368" spans="1:20" x14ac:dyDescent="0.3">
      <c r="A7368" s="25"/>
      <c r="B7368"/>
      <c r="C7368"/>
      <c r="D7368"/>
      <c r="E7368"/>
      <c r="F7368"/>
      <c r="G7368"/>
      <c r="H7368" s="26"/>
      <c r="I7368" s="26"/>
      <c r="K7368"/>
      <c r="L7368"/>
      <c r="M7368"/>
      <c r="N7368"/>
      <c r="O7368"/>
      <c r="P7368"/>
      <c r="S7368"/>
    </row>
    <row r="7369" spans="1:20" x14ac:dyDescent="0.3">
      <c r="A7369" s="25"/>
      <c r="B7369"/>
      <c r="C7369"/>
      <c r="D7369"/>
      <c r="E7369"/>
      <c r="F7369"/>
      <c r="G7369"/>
      <c r="H7369" s="26"/>
      <c r="I7369" s="26"/>
      <c r="K7369"/>
      <c r="L7369"/>
      <c r="M7369"/>
      <c r="N7369"/>
      <c r="O7369"/>
      <c r="P7369"/>
      <c r="S7369"/>
    </row>
    <row r="7370" spans="1:20" x14ac:dyDescent="0.3">
      <c r="A7370" s="25"/>
      <c r="B7370"/>
      <c r="C7370"/>
      <c r="D7370"/>
      <c r="E7370"/>
      <c r="F7370"/>
      <c r="G7370"/>
      <c r="H7370" s="14"/>
      <c r="I7370" s="14"/>
      <c r="K7370"/>
      <c r="L7370"/>
      <c r="M7370"/>
      <c r="N7370"/>
      <c r="O7370"/>
      <c r="P7370"/>
      <c r="S7370"/>
    </row>
    <row r="7371" spans="1:20" x14ac:dyDescent="0.3">
      <c r="A7371" s="25"/>
      <c r="B7371"/>
      <c r="C7371"/>
      <c r="D7371"/>
      <c r="E7371"/>
      <c r="F7371"/>
      <c r="G7371"/>
      <c r="H7371" s="14"/>
      <c r="I7371" s="14"/>
      <c r="K7371"/>
      <c r="L7371"/>
      <c r="M7371"/>
      <c r="N7371"/>
      <c r="O7371"/>
      <c r="P7371"/>
      <c r="S7371"/>
    </row>
    <row r="7372" spans="1:20" x14ac:dyDescent="0.3">
      <c r="A7372" s="25"/>
      <c r="B7372"/>
      <c r="C7372"/>
      <c r="D7372"/>
      <c r="E7372"/>
      <c r="F7372"/>
      <c r="G7372"/>
      <c r="H7372" s="14"/>
      <c r="I7372" s="14"/>
      <c r="K7372"/>
      <c r="L7372"/>
      <c r="M7372"/>
      <c r="N7372"/>
      <c r="O7372"/>
      <c r="P7372"/>
      <c r="S7372"/>
    </row>
    <row r="7373" spans="1:20" x14ac:dyDescent="0.3">
      <c r="A7373" s="25"/>
      <c r="B7373"/>
      <c r="C7373"/>
      <c r="D7373"/>
      <c r="E7373"/>
      <c r="F7373"/>
      <c r="G7373"/>
      <c r="H7373" s="14"/>
      <c r="I7373" s="14"/>
      <c r="K7373"/>
      <c r="L7373"/>
      <c r="M7373"/>
      <c r="N7373"/>
      <c r="O7373"/>
      <c r="P7373"/>
      <c r="S7373"/>
      <c r="T7373" s="7"/>
    </row>
    <row r="7374" spans="1:20" x14ac:dyDescent="0.3">
      <c r="A7374" s="25"/>
      <c r="B7374"/>
      <c r="C7374"/>
      <c r="D7374"/>
      <c r="E7374"/>
      <c r="F7374"/>
      <c r="G7374"/>
      <c r="H7374" s="14"/>
      <c r="I7374" s="14"/>
      <c r="K7374"/>
      <c r="L7374"/>
      <c r="M7374"/>
      <c r="N7374"/>
      <c r="O7374"/>
      <c r="P7374"/>
      <c r="S7374"/>
    </row>
    <row r="7375" spans="1:20" x14ac:dyDescent="0.3">
      <c r="A7375" s="25"/>
      <c r="B7375"/>
      <c r="C7375"/>
      <c r="D7375"/>
      <c r="E7375"/>
      <c r="F7375"/>
      <c r="G7375"/>
      <c r="H7375" s="14"/>
      <c r="I7375" s="14"/>
      <c r="K7375"/>
      <c r="L7375"/>
      <c r="M7375"/>
      <c r="N7375"/>
      <c r="O7375"/>
      <c r="P7375"/>
      <c r="S7375"/>
    </row>
    <row r="7376" spans="1:20" x14ac:dyDescent="0.3">
      <c r="A7376" s="25"/>
      <c r="B7376"/>
      <c r="C7376"/>
      <c r="D7376"/>
      <c r="E7376"/>
      <c r="F7376"/>
      <c r="G7376"/>
      <c r="H7376" s="14"/>
      <c r="I7376" s="14"/>
      <c r="K7376"/>
      <c r="L7376"/>
      <c r="M7376"/>
      <c r="N7376"/>
      <c r="O7376"/>
      <c r="P7376"/>
      <c r="S7376"/>
    </row>
    <row r="7377" spans="1:20" x14ac:dyDescent="0.3">
      <c r="A7377" s="25"/>
      <c r="B7377"/>
      <c r="C7377"/>
      <c r="D7377"/>
      <c r="E7377"/>
      <c r="F7377"/>
      <c r="G7377"/>
      <c r="H7377" s="26"/>
      <c r="I7377" s="26"/>
      <c r="K7377"/>
      <c r="L7377"/>
      <c r="M7377"/>
      <c r="N7377"/>
      <c r="O7377"/>
      <c r="P7377"/>
      <c r="S7377"/>
    </row>
    <row r="7378" spans="1:20" x14ac:dyDescent="0.3">
      <c r="A7378" s="25"/>
      <c r="B7378"/>
      <c r="C7378"/>
      <c r="D7378"/>
      <c r="E7378"/>
      <c r="F7378"/>
      <c r="G7378"/>
      <c r="H7378" s="26"/>
      <c r="I7378" s="26"/>
      <c r="K7378"/>
      <c r="L7378"/>
      <c r="M7378"/>
      <c r="N7378"/>
      <c r="O7378"/>
      <c r="P7378"/>
      <c r="S7378"/>
    </row>
    <row r="7379" spans="1:20" x14ac:dyDescent="0.3">
      <c r="A7379" s="25"/>
      <c r="B7379"/>
      <c r="C7379"/>
      <c r="D7379"/>
      <c r="E7379"/>
      <c r="F7379"/>
      <c r="G7379"/>
      <c r="H7379" s="26"/>
      <c r="I7379" s="26"/>
      <c r="K7379"/>
      <c r="L7379"/>
      <c r="M7379"/>
      <c r="N7379"/>
      <c r="O7379"/>
      <c r="P7379"/>
      <c r="S7379"/>
    </row>
    <row r="7380" spans="1:20" x14ac:dyDescent="0.3">
      <c r="A7380" s="25"/>
      <c r="B7380"/>
      <c r="C7380"/>
      <c r="D7380"/>
      <c r="E7380"/>
      <c r="F7380"/>
      <c r="G7380"/>
      <c r="H7380" s="26"/>
      <c r="I7380" s="26"/>
      <c r="K7380"/>
      <c r="L7380"/>
      <c r="M7380"/>
      <c r="N7380"/>
      <c r="O7380"/>
      <c r="P7380"/>
      <c r="S7380"/>
    </row>
    <row r="7381" spans="1:20" x14ac:dyDescent="0.3">
      <c r="A7381" s="25"/>
      <c r="B7381"/>
      <c r="C7381"/>
      <c r="D7381"/>
      <c r="E7381"/>
      <c r="F7381"/>
      <c r="G7381"/>
      <c r="H7381" s="26"/>
      <c r="I7381" s="26"/>
      <c r="K7381"/>
      <c r="L7381"/>
      <c r="M7381"/>
      <c r="N7381"/>
      <c r="O7381"/>
      <c r="P7381"/>
      <c r="S7381"/>
    </row>
    <row r="7382" spans="1:20" x14ac:dyDescent="0.3">
      <c r="A7382" s="25"/>
      <c r="B7382"/>
      <c r="C7382"/>
      <c r="D7382"/>
      <c r="E7382"/>
      <c r="F7382"/>
      <c r="G7382"/>
      <c r="H7382" s="26"/>
      <c r="I7382" s="26"/>
      <c r="K7382"/>
      <c r="L7382"/>
      <c r="M7382"/>
      <c r="N7382"/>
      <c r="O7382"/>
      <c r="P7382"/>
      <c r="S7382"/>
    </row>
    <row r="7383" spans="1:20" x14ac:dyDescent="0.3">
      <c r="A7383" s="25"/>
      <c r="B7383"/>
      <c r="C7383"/>
      <c r="D7383"/>
      <c r="E7383"/>
      <c r="F7383"/>
      <c r="G7383"/>
      <c r="H7383" s="14"/>
      <c r="I7383" s="14"/>
      <c r="K7383"/>
      <c r="L7383"/>
      <c r="M7383"/>
      <c r="N7383"/>
      <c r="O7383"/>
      <c r="P7383"/>
      <c r="S7383"/>
    </row>
    <row r="7384" spans="1:20" x14ac:dyDescent="0.3">
      <c r="A7384" s="25"/>
      <c r="B7384"/>
      <c r="C7384"/>
      <c r="D7384"/>
      <c r="E7384"/>
      <c r="F7384"/>
      <c r="G7384"/>
      <c r="H7384" s="14"/>
      <c r="I7384" s="14"/>
      <c r="K7384"/>
      <c r="L7384"/>
      <c r="M7384"/>
      <c r="N7384"/>
      <c r="O7384"/>
      <c r="P7384"/>
      <c r="S7384"/>
    </row>
    <row r="7385" spans="1:20" x14ac:dyDescent="0.3">
      <c r="A7385" s="25"/>
      <c r="B7385"/>
      <c r="C7385"/>
      <c r="D7385"/>
      <c r="E7385"/>
      <c r="F7385"/>
      <c r="G7385"/>
      <c r="H7385" s="14"/>
      <c r="I7385" s="14"/>
      <c r="K7385"/>
      <c r="L7385"/>
      <c r="M7385"/>
      <c r="N7385"/>
      <c r="O7385"/>
      <c r="P7385"/>
      <c r="S7385"/>
    </row>
    <row r="7386" spans="1:20" x14ac:dyDescent="0.3">
      <c r="A7386" s="25"/>
      <c r="B7386"/>
      <c r="C7386"/>
      <c r="D7386"/>
      <c r="E7386"/>
      <c r="F7386"/>
      <c r="G7386"/>
      <c r="H7386" s="14"/>
      <c r="I7386" s="14"/>
      <c r="K7386"/>
      <c r="L7386"/>
      <c r="M7386"/>
      <c r="N7386"/>
      <c r="O7386"/>
      <c r="P7386"/>
      <c r="S7386"/>
    </row>
    <row r="7387" spans="1:20" x14ac:dyDescent="0.3">
      <c r="A7387" s="25"/>
      <c r="B7387"/>
      <c r="C7387"/>
      <c r="D7387"/>
      <c r="E7387"/>
      <c r="F7387"/>
      <c r="G7387"/>
      <c r="H7387" s="14"/>
      <c r="I7387" s="14"/>
      <c r="K7387"/>
      <c r="L7387"/>
      <c r="M7387"/>
      <c r="N7387"/>
      <c r="O7387"/>
      <c r="P7387"/>
      <c r="S7387"/>
      <c r="T7387" s="7"/>
    </row>
    <row r="7388" spans="1:20" x14ac:dyDescent="0.3">
      <c r="A7388" s="25"/>
      <c r="B7388"/>
      <c r="C7388"/>
      <c r="D7388"/>
      <c r="E7388"/>
      <c r="F7388"/>
      <c r="G7388"/>
      <c r="H7388" s="14"/>
      <c r="I7388" s="14"/>
      <c r="K7388"/>
      <c r="L7388"/>
      <c r="M7388"/>
      <c r="N7388"/>
      <c r="O7388"/>
      <c r="P7388"/>
      <c r="S7388"/>
    </row>
    <row r="7389" spans="1:20" x14ac:dyDescent="0.3">
      <c r="A7389" s="25"/>
      <c r="B7389"/>
      <c r="C7389"/>
      <c r="D7389"/>
      <c r="E7389"/>
      <c r="F7389"/>
      <c r="G7389"/>
      <c r="H7389" s="26"/>
      <c r="I7389" s="26"/>
      <c r="K7389"/>
      <c r="L7389"/>
      <c r="M7389"/>
      <c r="N7389"/>
      <c r="O7389"/>
      <c r="P7389"/>
      <c r="S7389"/>
    </row>
    <row r="7390" spans="1:20" x14ac:dyDescent="0.3">
      <c r="A7390" s="25"/>
      <c r="B7390"/>
      <c r="C7390"/>
      <c r="D7390"/>
      <c r="E7390"/>
      <c r="F7390"/>
      <c r="G7390"/>
      <c r="H7390" s="26"/>
      <c r="I7390" s="26"/>
      <c r="K7390"/>
      <c r="L7390"/>
      <c r="M7390"/>
      <c r="N7390"/>
      <c r="O7390"/>
      <c r="P7390"/>
      <c r="S7390"/>
    </row>
    <row r="7391" spans="1:20" x14ac:dyDescent="0.3">
      <c r="A7391" s="25"/>
      <c r="B7391"/>
      <c r="C7391"/>
      <c r="D7391"/>
      <c r="E7391"/>
      <c r="F7391"/>
      <c r="G7391"/>
      <c r="H7391" s="26"/>
      <c r="I7391" s="26"/>
      <c r="K7391"/>
      <c r="L7391"/>
      <c r="M7391"/>
      <c r="N7391"/>
      <c r="O7391"/>
      <c r="P7391"/>
      <c r="S7391"/>
      <c r="T7391" s="7"/>
    </row>
    <row r="7392" spans="1:20" x14ac:dyDescent="0.3">
      <c r="A7392" s="25"/>
      <c r="B7392"/>
      <c r="C7392"/>
      <c r="D7392"/>
      <c r="E7392"/>
      <c r="F7392"/>
      <c r="G7392"/>
      <c r="H7392" s="26"/>
      <c r="I7392" s="26"/>
      <c r="K7392"/>
      <c r="L7392"/>
      <c r="M7392"/>
      <c r="N7392"/>
      <c r="O7392"/>
      <c r="P7392"/>
      <c r="S7392"/>
      <c r="T7392" s="7"/>
    </row>
    <row r="7393" spans="1:20" x14ac:dyDescent="0.3">
      <c r="A7393" s="25"/>
      <c r="B7393"/>
      <c r="C7393"/>
      <c r="D7393"/>
      <c r="E7393"/>
      <c r="F7393"/>
      <c r="G7393"/>
      <c r="H7393" s="26"/>
      <c r="I7393" s="26"/>
      <c r="K7393"/>
      <c r="L7393"/>
      <c r="M7393"/>
      <c r="N7393"/>
      <c r="O7393"/>
      <c r="P7393"/>
      <c r="S7393"/>
      <c r="T7393" s="7"/>
    </row>
    <row r="7394" spans="1:20" x14ac:dyDescent="0.3">
      <c r="A7394" s="25"/>
      <c r="B7394"/>
      <c r="C7394"/>
      <c r="D7394"/>
      <c r="E7394"/>
      <c r="F7394"/>
      <c r="G7394"/>
      <c r="H7394" s="26"/>
      <c r="I7394" s="26"/>
      <c r="K7394"/>
      <c r="L7394"/>
      <c r="M7394"/>
      <c r="N7394"/>
      <c r="O7394"/>
      <c r="P7394"/>
      <c r="S7394"/>
      <c r="T7394" s="7"/>
    </row>
    <row r="7395" spans="1:20" x14ac:dyDescent="0.3">
      <c r="A7395" s="25"/>
      <c r="B7395"/>
      <c r="C7395"/>
      <c r="D7395"/>
      <c r="E7395"/>
      <c r="F7395"/>
      <c r="G7395"/>
      <c r="H7395" s="14"/>
      <c r="I7395" s="14"/>
      <c r="K7395"/>
      <c r="L7395"/>
      <c r="M7395"/>
      <c r="N7395"/>
      <c r="O7395"/>
      <c r="P7395"/>
      <c r="S7395"/>
    </row>
    <row r="7396" spans="1:20" x14ac:dyDescent="0.3">
      <c r="A7396" s="25"/>
      <c r="B7396"/>
      <c r="C7396"/>
      <c r="D7396"/>
      <c r="E7396"/>
      <c r="F7396"/>
      <c r="G7396"/>
      <c r="H7396" s="14"/>
      <c r="I7396" s="14"/>
      <c r="K7396"/>
      <c r="L7396"/>
      <c r="M7396"/>
      <c r="N7396"/>
      <c r="O7396"/>
      <c r="P7396"/>
      <c r="S7396"/>
    </row>
    <row r="7397" spans="1:20" x14ac:dyDescent="0.3">
      <c r="A7397" s="25"/>
      <c r="B7397"/>
      <c r="C7397"/>
      <c r="D7397"/>
      <c r="E7397"/>
      <c r="F7397"/>
      <c r="G7397"/>
      <c r="H7397" s="14"/>
      <c r="I7397" s="14"/>
      <c r="K7397"/>
      <c r="L7397"/>
      <c r="M7397"/>
      <c r="N7397"/>
      <c r="O7397"/>
      <c r="P7397"/>
      <c r="S7397"/>
    </row>
    <row r="7398" spans="1:20" x14ac:dyDescent="0.3">
      <c r="A7398" s="25"/>
      <c r="B7398"/>
      <c r="C7398"/>
      <c r="D7398"/>
      <c r="E7398"/>
      <c r="F7398"/>
      <c r="G7398"/>
      <c r="H7398" s="14"/>
      <c r="I7398" s="14"/>
      <c r="K7398"/>
      <c r="L7398"/>
      <c r="M7398"/>
      <c r="N7398"/>
      <c r="O7398"/>
      <c r="P7398"/>
      <c r="S7398"/>
    </row>
    <row r="7399" spans="1:20" x14ac:dyDescent="0.3">
      <c r="A7399" s="25"/>
      <c r="B7399"/>
      <c r="C7399"/>
      <c r="D7399"/>
      <c r="E7399"/>
      <c r="F7399"/>
      <c r="G7399"/>
      <c r="H7399" s="14"/>
      <c r="I7399" s="14"/>
      <c r="K7399"/>
      <c r="L7399"/>
      <c r="M7399"/>
      <c r="N7399"/>
      <c r="O7399"/>
      <c r="P7399"/>
      <c r="S7399"/>
    </row>
    <row r="7400" spans="1:20" x14ac:dyDescent="0.3">
      <c r="A7400" s="25"/>
      <c r="B7400"/>
      <c r="C7400"/>
      <c r="D7400"/>
      <c r="E7400"/>
      <c r="F7400"/>
      <c r="G7400"/>
      <c r="H7400" s="14"/>
      <c r="I7400" s="14"/>
      <c r="K7400"/>
      <c r="L7400"/>
      <c r="M7400"/>
      <c r="N7400"/>
      <c r="O7400"/>
      <c r="P7400"/>
      <c r="S7400"/>
    </row>
    <row r="7401" spans="1:20" x14ac:dyDescent="0.3">
      <c r="A7401" s="25"/>
      <c r="B7401"/>
      <c r="C7401"/>
      <c r="D7401"/>
      <c r="E7401"/>
      <c r="F7401"/>
      <c r="G7401"/>
      <c r="H7401" s="26"/>
      <c r="I7401" s="26"/>
      <c r="K7401"/>
      <c r="L7401"/>
      <c r="M7401"/>
      <c r="N7401"/>
      <c r="O7401"/>
      <c r="P7401"/>
      <c r="S7401"/>
    </row>
    <row r="7402" spans="1:20" x14ac:dyDescent="0.3">
      <c r="A7402" s="25"/>
      <c r="B7402"/>
      <c r="C7402"/>
      <c r="D7402"/>
      <c r="E7402"/>
      <c r="F7402"/>
      <c r="G7402"/>
      <c r="H7402" s="26"/>
      <c r="I7402" s="26"/>
      <c r="K7402"/>
      <c r="L7402"/>
      <c r="M7402"/>
      <c r="N7402"/>
      <c r="O7402"/>
      <c r="P7402"/>
      <c r="S7402"/>
    </row>
    <row r="7403" spans="1:20" x14ac:dyDescent="0.3">
      <c r="A7403" s="25"/>
      <c r="B7403"/>
      <c r="C7403"/>
      <c r="D7403"/>
      <c r="E7403"/>
      <c r="F7403"/>
      <c r="G7403"/>
      <c r="H7403" s="26"/>
      <c r="I7403" s="26"/>
      <c r="K7403"/>
      <c r="L7403"/>
      <c r="M7403"/>
      <c r="N7403"/>
      <c r="O7403"/>
      <c r="P7403"/>
      <c r="S7403"/>
    </row>
    <row r="7404" spans="1:20" x14ac:dyDescent="0.3">
      <c r="A7404" s="25"/>
      <c r="B7404"/>
      <c r="C7404"/>
      <c r="D7404"/>
      <c r="E7404"/>
      <c r="F7404"/>
      <c r="G7404"/>
      <c r="H7404" s="26"/>
      <c r="I7404" s="26"/>
      <c r="K7404"/>
      <c r="L7404"/>
      <c r="M7404"/>
      <c r="N7404"/>
      <c r="O7404"/>
      <c r="P7404"/>
      <c r="S7404"/>
    </row>
    <row r="7405" spans="1:20" x14ac:dyDescent="0.3">
      <c r="A7405" s="25"/>
      <c r="B7405"/>
      <c r="C7405"/>
      <c r="D7405"/>
      <c r="E7405"/>
      <c r="F7405"/>
      <c r="G7405"/>
      <c r="H7405" s="26"/>
      <c r="I7405" s="26"/>
      <c r="K7405"/>
      <c r="L7405"/>
      <c r="M7405"/>
      <c r="N7405"/>
      <c r="O7405"/>
      <c r="P7405"/>
      <c r="S7405"/>
    </row>
    <row r="7406" spans="1:20" x14ac:dyDescent="0.3">
      <c r="A7406" s="25"/>
      <c r="B7406"/>
      <c r="C7406"/>
      <c r="D7406"/>
      <c r="E7406"/>
      <c r="F7406"/>
      <c r="G7406"/>
      <c r="H7406" s="26"/>
      <c r="I7406" s="26"/>
      <c r="K7406"/>
      <c r="L7406"/>
      <c r="M7406"/>
      <c r="N7406"/>
      <c r="O7406"/>
      <c r="P7406"/>
      <c r="S7406"/>
    </row>
    <row r="7407" spans="1:20" x14ac:dyDescent="0.3">
      <c r="A7407" s="25"/>
      <c r="B7407"/>
      <c r="C7407"/>
      <c r="D7407"/>
      <c r="E7407"/>
      <c r="F7407"/>
      <c r="G7407"/>
      <c r="H7407" s="14"/>
      <c r="I7407" s="14"/>
      <c r="K7407"/>
      <c r="L7407"/>
      <c r="M7407"/>
      <c r="N7407"/>
      <c r="O7407"/>
      <c r="P7407"/>
      <c r="S7407"/>
    </row>
    <row r="7408" spans="1:20" x14ac:dyDescent="0.3">
      <c r="A7408" s="25"/>
      <c r="B7408"/>
      <c r="C7408"/>
      <c r="D7408"/>
      <c r="E7408"/>
      <c r="F7408"/>
      <c r="G7408"/>
      <c r="H7408" s="14"/>
      <c r="I7408" s="14"/>
      <c r="K7408"/>
      <c r="L7408"/>
      <c r="M7408"/>
      <c r="N7408"/>
      <c r="O7408"/>
      <c r="P7408"/>
      <c r="S7408"/>
    </row>
    <row r="7409" spans="1:19" x14ac:dyDescent="0.3">
      <c r="A7409" s="25"/>
      <c r="B7409"/>
      <c r="C7409"/>
      <c r="D7409"/>
      <c r="E7409"/>
      <c r="F7409"/>
      <c r="G7409"/>
      <c r="H7409" s="14"/>
      <c r="I7409" s="14"/>
      <c r="K7409"/>
      <c r="L7409"/>
      <c r="M7409"/>
      <c r="N7409"/>
      <c r="O7409"/>
      <c r="P7409"/>
      <c r="S7409"/>
    </row>
    <row r="7410" spans="1:19" x14ac:dyDescent="0.3">
      <c r="A7410" s="25"/>
      <c r="B7410"/>
      <c r="C7410"/>
      <c r="D7410"/>
      <c r="E7410"/>
      <c r="F7410"/>
      <c r="G7410"/>
      <c r="H7410" s="14"/>
      <c r="I7410" s="14"/>
      <c r="K7410"/>
      <c r="L7410"/>
      <c r="M7410"/>
      <c r="N7410"/>
      <c r="O7410"/>
      <c r="P7410"/>
      <c r="S7410"/>
    </row>
    <row r="7411" spans="1:19" x14ac:dyDescent="0.3">
      <c r="A7411" s="25"/>
      <c r="B7411"/>
      <c r="C7411"/>
      <c r="D7411"/>
      <c r="E7411"/>
      <c r="F7411"/>
      <c r="G7411"/>
      <c r="H7411" s="14"/>
      <c r="I7411" s="14"/>
      <c r="K7411"/>
      <c r="L7411"/>
      <c r="M7411"/>
      <c r="N7411"/>
      <c r="O7411"/>
      <c r="P7411"/>
      <c r="S7411"/>
    </row>
    <row r="7412" spans="1:19" x14ac:dyDescent="0.3">
      <c r="A7412" s="25"/>
      <c r="B7412"/>
      <c r="C7412"/>
      <c r="D7412"/>
      <c r="E7412"/>
      <c r="F7412"/>
      <c r="G7412"/>
      <c r="H7412" s="14"/>
      <c r="I7412" s="14"/>
      <c r="K7412"/>
      <c r="L7412"/>
      <c r="M7412"/>
      <c r="N7412"/>
      <c r="O7412"/>
      <c r="P7412"/>
      <c r="S7412"/>
    </row>
    <row r="7413" spans="1:19" x14ac:dyDescent="0.3">
      <c r="A7413" s="25"/>
      <c r="B7413"/>
      <c r="C7413"/>
      <c r="D7413"/>
      <c r="E7413"/>
      <c r="F7413"/>
      <c r="G7413"/>
      <c r="H7413" s="26"/>
      <c r="I7413" s="26"/>
      <c r="K7413"/>
      <c r="L7413"/>
      <c r="M7413"/>
      <c r="N7413"/>
      <c r="O7413"/>
      <c r="P7413"/>
      <c r="S7413"/>
    </row>
    <row r="7414" spans="1:19" x14ac:dyDescent="0.3">
      <c r="A7414" s="25"/>
      <c r="B7414"/>
      <c r="C7414"/>
      <c r="D7414"/>
      <c r="E7414"/>
      <c r="F7414"/>
      <c r="G7414"/>
      <c r="H7414" s="26"/>
      <c r="I7414" s="26"/>
      <c r="K7414"/>
      <c r="L7414"/>
      <c r="M7414"/>
      <c r="N7414"/>
      <c r="O7414"/>
      <c r="P7414"/>
      <c r="S7414"/>
    </row>
    <row r="7415" spans="1:19" x14ac:dyDescent="0.3">
      <c r="A7415" s="25"/>
      <c r="B7415"/>
      <c r="C7415"/>
      <c r="D7415"/>
      <c r="E7415"/>
      <c r="F7415"/>
      <c r="G7415"/>
      <c r="H7415" s="26"/>
      <c r="I7415" s="26"/>
      <c r="K7415"/>
      <c r="L7415"/>
      <c r="M7415"/>
      <c r="N7415"/>
      <c r="O7415"/>
      <c r="P7415"/>
      <c r="S7415"/>
    </row>
    <row r="7416" spans="1:19" x14ac:dyDescent="0.3">
      <c r="A7416" s="25"/>
      <c r="B7416"/>
      <c r="C7416"/>
      <c r="D7416"/>
      <c r="E7416"/>
      <c r="F7416"/>
      <c r="G7416"/>
      <c r="H7416" s="26"/>
      <c r="I7416" s="26"/>
      <c r="K7416"/>
      <c r="L7416"/>
      <c r="M7416"/>
      <c r="N7416"/>
      <c r="O7416"/>
      <c r="P7416"/>
      <c r="S7416"/>
    </row>
    <row r="7417" spans="1:19" x14ac:dyDescent="0.3">
      <c r="A7417" s="25"/>
      <c r="B7417"/>
      <c r="C7417"/>
      <c r="D7417"/>
      <c r="E7417"/>
      <c r="F7417"/>
      <c r="G7417"/>
      <c r="H7417" s="26"/>
      <c r="I7417" s="26"/>
      <c r="K7417"/>
      <c r="L7417"/>
      <c r="M7417"/>
      <c r="N7417"/>
      <c r="O7417"/>
      <c r="P7417"/>
      <c r="S7417"/>
    </row>
    <row r="7418" spans="1:19" x14ac:dyDescent="0.3">
      <c r="A7418" s="25"/>
      <c r="B7418"/>
      <c r="C7418"/>
      <c r="D7418"/>
      <c r="E7418"/>
      <c r="F7418"/>
      <c r="G7418"/>
      <c r="H7418" s="14"/>
      <c r="I7418" s="14"/>
      <c r="K7418"/>
      <c r="L7418"/>
      <c r="M7418"/>
      <c r="N7418"/>
      <c r="O7418"/>
      <c r="P7418"/>
      <c r="S7418"/>
    </row>
    <row r="7419" spans="1:19" x14ac:dyDescent="0.3">
      <c r="A7419" s="25"/>
      <c r="B7419"/>
      <c r="C7419"/>
      <c r="D7419"/>
      <c r="E7419"/>
      <c r="F7419"/>
      <c r="G7419"/>
      <c r="H7419" s="14"/>
      <c r="I7419" s="14"/>
      <c r="K7419"/>
      <c r="L7419"/>
      <c r="M7419"/>
      <c r="N7419"/>
      <c r="O7419"/>
      <c r="P7419"/>
      <c r="S7419"/>
    </row>
    <row r="7420" spans="1:19" x14ac:dyDescent="0.3">
      <c r="A7420" s="25"/>
      <c r="B7420"/>
      <c r="C7420"/>
      <c r="D7420"/>
      <c r="E7420"/>
      <c r="F7420"/>
      <c r="G7420"/>
      <c r="H7420" s="14"/>
      <c r="I7420" s="14"/>
      <c r="K7420"/>
      <c r="L7420"/>
      <c r="M7420"/>
      <c r="N7420"/>
      <c r="O7420"/>
      <c r="P7420"/>
      <c r="S7420"/>
    </row>
    <row r="7421" spans="1:19" x14ac:dyDescent="0.3">
      <c r="A7421" s="25"/>
      <c r="B7421"/>
      <c r="C7421"/>
      <c r="D7421"/>
      <c r="E7421"/>
      <c r="F7421"/>
      <c r="G7421"/>
      <c r="H7421" s="14"/>
      <c r="I7421" s="14"/>
      <c r="K7421"/>
      <c r="L7421"/>
      <c r="M7421"/>
      <c r="N7421"/>
      <c r="O7421"/>
      <c r="P7421"/>
      <c r="S7421"/>
    </row>
    <row r="7422" spans="1:19" x14ac:dyDescent="0.3">
      <c r="A7422" s="25"/>
      <c r="B7422"/>
      <c r="C7422"/>
      <c r="D7422"/>
      <c r="E7422"/>
      <c r="F7422"/>
      <c r="G7422"/>
      <c r="H7422" s="14"/>
      <c r="I7422" s="14"/>
      <c r="K7422"/>
      <c r="L7422"/>
      <c r="M7422"/>
      <c r="N7422"/>
      <c r="O7422"/>
      <c r="P7422"/>
      <c r="S7422"/>
    </row>
    <row r="7423" spans="1:19" x14ac:dyDescent="0.3">
      <c r="A7423" s="25"/>
      <c r="B7423"/>
      <c r="C7423"/>
      <c r="D7423"/>
      <c r="E7423"/>
      <c r="F7423"/>
      <c r="G7423"/>
      <c r="H7423" s="14"/>
      <c r="I7423" s="14"/>
      <c r="K7423"/>
      <c r="L7423"/>
      <c r="M7423"/>
      <c r="N7423"/>
      <c r="O7423"/>
      <c r="P7423"/>
      <c r="S7423"/>
    </row>
    <row r="7424" spans="1:19" x14ac:dyDescent="0.3">
      <c r="A7424" s="25"/>
      <c r="B7424"/>
      <c r="C7424"/>
      <c r="D7424"/>
      <c r="E7424"/>
      <c r="F7424"/>
      <c r="G7424"/>
      <c r="H7424" s="14"/>
      <c r="I7424" s="14"/>
      <c r="K7424"/>
      <c r="L7424"/>
      <c r="M7424"/>
      <c r="N7424"/>
      <c r="O7424"/>
      <c r="P7424"/>
      <c r="S7424"/>
    </row>
    <row r="7425" spans="1:19" x14ac:dyDescent="0.3">
      <c r="A7425" s="25"/>
      <c r="B7425"/>
      <c r="C7425"/>
      <c r="D7425"/>
      <c r="E7425"/>
      <c r="F7425"/>
      <c r="G7425"/>
      <c r="H7425" s="26"/>
      <c r="I7425" s="26"/>
      <c r="K7425"/>
      <c r="L7425"/>
      <c r="M7425"/>
      <c r="N7425"/>
      <c r="O7425"/>
      <c r="P7425"/>
      <c r="S7425"/>
    </row>
    <row r="7426" spans="1:19" x14ac:dyDescent="0.3">
      <c r="A7426" s="25"/>
      <c r="B7426"/>
      <c r="C7426"/>
      <c r="D7426"/>
      <c r="E7426"/>
      <c r="F7426"/>
      <c r="G7426"/>
      <c r="H7426" s="26"/>
      <c r="I7426" s="26"/>
      <c r="K7426"/>
      <c r="L7426"/>
      <c r="M7426"/>
      <c r="N7426"/>
      <c r="O7426"/>
      <c r="P7426"/>
      <c r="S7426"/>
    </row>
    <row r="7427" spans="1:19" x14ac:dyDescent="0.3">
      <c r="A7427" s="25"/>
      <c r="B7427"/>
      <c r="C7427"/>
      <c r="D7427"/>
      <c r="E7427"/>
      <c r="F7427"/>
      <c r="G7427"/>
      <c r="H7427" s="26"/>
      <c r="I7427" s="26"/>
      <c r="K7427"/>
      <c r="L7427"/>
      <c r="M7427"/>
      <c r="N7427"/>
      <c r="O7427"/>
      <c r="P7427"/>
      <c r="S7427"/>
    </row>
    <row r="7428" spans="1:19" x14ac:dyDescent="0.3">
      <c r="A7428" s="25"/>
      <c r="B7428"/>
      <c r="C7428"/>
      <c r="D7428"/>
      <c r="E7428"/>
      <c r="F7428"/>
      <c r="G7428"/>
      <c r="H7428" s="14"/>
      <c r="I7428" s="26"/>
      <c r="K7428"/>
      <c r="L7428"/>
      <c r="M7428"/>
      <c r="N7428"/>
      <c r="O7428"/>
      <c r="P7428"/>
      <c r="S7428"/>
    </row>
    <row r="7429" spans="1:19" x14ac:dyDescent="0.3">
      <c r="A7429" s="25"/>
      <c r="B7429"/>
      <c r="C7429"/>
      <c r="D7429"/>
      <c r="E7429"/>
      <c r="F7429"/>
      <c r="G7429"/>
      <c r="H7429" s="14"/>
      <c r="I7429" s="26"/>
      <c r="K7429"/>
      <c r="L7429"/>
      <c r="M7429"/>
      <c r="N7429"/>
      <c r="O7429"/>
      <c r="P7429"/>
      <c r="S7429"/>
    </row>
    <row r="7430" spans="1:19" x14ac:dyDescent="0.3">
      <c r="A7430" s="25"/>
      <c r="B7430"/>
      <c r="C7430"/>
      <c r="D7430"/>
      <c r="E7430"/>
      <c r="F7430"/>
      <c r="G7430"/>
      <c r="H7430"/>
      <c r="I7430" s="26"/>
      <c r="K7430"/>
      <c r="L7430"/>
      <c r="M7430"/>
      <c r="N7430"/>
      <c r="O7430"/>
      <c r="P7430"/>
      <c r="S7430"/>
    </row>
    <row r="7431" spans="1:19" x14ac:dyDescent="0.3">
      <c r="A7431" s="25"/>
      <c r="B7431"/>
      <c r="C7431"/>
      <c r="D7431"/>
      <c r="E7431"/>
      <c r="F7431"/>
      <c r="G7431"/>
      <c r="H7431" s="14"/>
      <c r="I7431" s="14"/>
      <c r="K7431"/>
      <c r="L7431"/>
      <c r="M7431"/>
      <c r="N7431"/>
      <c r="O7431"/>
      <c r="P7431"/>
      <c r="S7431"/>
    </row>
    <row r="7432" spans="1:19" x14ac:dyDescent="0.3">
      <c r="A7432" s="25"/>
      <c r="B7432"/>
      <c r="C7432"/>
      <c r="D7432"/>
      <c r="E7432"/>
      <c r="F7432"/>
      <c r="G7432"/>
      <c r="H7432" s="14"/>
      <c r="I7432" s="14"/>
      <c r="K7432"/>
      <c r="L7432"/>
      <c r="M7432"/>
      <c r="N7432"/>
      <c r="O7432"/>
      <c r="P7432"/>
      <c r="S7432"/>
    </row>
    <row r="7433" spans="1:19" x14ac:dyDescent="0.3">
      <c r="A7433" s="25"/>
      <c r="B7433"/>
      <c r="C7433"/>
      <c r="D7433"/>
      <c r="E7433"/>
      <c r="F7433"/>
      <c r="G7433"/>
      <c r="H7433" s="14"/>
      <c r="I7433" s="14"/>
      <c r="K7433"/>
      <c r="L7433"/>
      <c r="M7433"/>
      <c r="N7433"/>
      <c r="O7433"/>
      <c r="P7433"/>
      <c r="S7433"/>
    </row>
    <row r="7434" spans="1:19" x14ac:dyDescent="0.3">
      <c r="A7434" s="25"/>
      <c r="B7434"/>
      <c r="C7434"/>
      <c r="D7434"/>
      <c r="E7434"/>
      <c r="F7434"/>
      <c r="G7434"/>
      <c r="H7434" s="26"/>
      <c r="I7434" s="26"/>
      <c r="K7434"/>
      <c r="L7434"/>
      <c r="M7434"/>
      <c r="N7434"/>
      <c r="O7434"/>
      <c r="P7434"/>
      <c r="S7434"/>
    </row>
    <row r="7435" spans="1:19" x14ac:dyDescent="0.3">
      <c r="A7435" s="25"/>
      <c r="B7435"/>
      <c r="C7435"/>
      <c r="D7435"/>
      <c r="E7435"/>
      <c r="F7435"/>
      <c r="G7435"/>
      <c r="H7435" s="26"/>
      <c r="I7435" s="26"/>
      <c r="K7435"/>
      <c r="L7435"/>
      <c r="M7435"/>
      <c r="N7435"/>
      <c r="O7435"/>
      <c r="P7435"/>
      <c r="S7435"/>
    </row>
    <row r="7436" spans="1:19" x14ac:dyDescent="0.3">
      <c r="A7436" s="25"/>
      <c r="B7436"/>
      <c r="C7436"/>
      <c r="D7436"/>
      <c r="E7436"/>
      <c r="F7436"/>
      <c r="G7436"/>
      <c r="H7436" s="26"/>
      <c r="I7436" s="26"/>
      <c r="K7436"/>
      <c r="L7436"/>
      <c r="M7436"/>
      <c r="N7436"/>
      <c r="O7436"/>
      <c r="P7436"/>
      <c r="S7436"/>
    </row>
    <row r="7437" spans="1:19" x14ac:dyDescent="0.3">
      <c r="A7437" s="25"/>
      <c r="B7437"/>
      <c r="C7437"/>
      <c r="D7437"/>
      <c r="E7437"/>
      <c r="F7437"/>
      <c r="G7437"/>
      <c r="H7437" s="14"/>
      <c r="I7437" s="14"/>
      <c r="K7437"/>
      <c r="L7437"/>
      <c r="M7437"/>
      <c r="N7437"/>
      <c r="O7437"/>
      <c r="P7437"/>
      <c r="S7437"/>
    </row>
    <row r="7438" spans="1:19" x14ac:dyDescent="0.3">
      <c r="A7438" s="25"/>
      <c r="B7438"/>
      <c r="C7438"/>
      <c r="D7438"/>
      <c r="E7438"/>
      <c r="F7438"/>
      <c r="G7438"/>
      <c r="H7438" s="14"/>
      <c r="I7438" s="14"/>
      <c r="K7438"/>
      <c r="L7438"/>
      <c r="M7438"/>
      <c r="N7438"/>
      <c r="O7438"/>
      <c r="P7438"/>
      <c r="S7438"/>
    </row>
    <row r="7439" spans="1:19" x14ac:dyDescent="0.3">
      <c r="A7439" s="25"/>
      <c r="B7439"/>
      <c r="C7439"/>
      <c r="D7439"/>
      <c r="E7439"/>
      <c r="F7439"/>
      <c r="G7439"/>
      <c r="H7439" s="14"/>
      <c r="I7439" s="14"/>
      <c r="K7439"/>
      <c r="L7439"/>
      <c r="M7439"/>
      <c r="N7439"/>
      <c r="O7439"/>
      <c r="P7439"/>
      <c r="S7439"/>
    </row>
    <row r="7440" spans="1:19" x14ac:dyDescent="0.3">
      <c r="A7440" s="25"/>
      <c r="B7440"/>
      <c r="C7440"/>
      <c r="D7440"/>
      <c r="E7440"/>
      <c r="F7440"/>
      <c r="G7440"/>
      <c r="H7440" s="14"/>
      <c r="I7440" s="14"/>
      <c r="K7440"/>
      <c r="L7440"/>
      <c r="M7440"/>
      <c r="N7440"/>
      <c r="O7440"/>
      <c r="P7440"/>
      <c r="S7440"/>
    </row>
    <row r="7441" spans="1:20" x14ac:dyDescent="0.3">
      <c r="A7441" s="25"/>
      <c r="B7441"/>
      <c r="C7441"/>
      <c r="D7441"/>
      <c r="E7441"/>
      <c r="F7441"/>
      <c r="G7441"/>
      <c r="H7441" s="14"/>
      <c r="I7441" s="14"/>
      <c r="K7441"/>
      <c r="L7441"/>
      <c r="M7441"/>
      <c r="N7441"/>
      <c r="O7441"/>
      <c r="P7441"/>
      <c r="S7441"/>
    </row>
    <row r="7442" spans="1:20" x14ac:dyDescent="0.3">
      <c r="A7442" s="25"/>
      <c r="B7442"/>
      <c r="C7442"/>
      <c r="D7442"/>
      <c r="E7442"/>
      <c r="F7442"/>
      <c r="G7442"/>
      <c r="H7442" s="14"/>
      <c r="I7442" s="14"/>
      <c r="K7442"/>
      <c r="L7442"/>
      <c r="M7442"/>
      <c r="N7442"/>
      <c r="O7442"/>
      <c r="P7442"/>
      <c r="S7442"/>
    </row>
    <row r="7443" spans="1:20" x14ac:dyDescent="0.3">
      <c r="A7443" s="25"/>
      <c r="B7443"/>
      <c r="C7443"/>
      <c r="D7443"/>
      <c r="E7443"/>
      <c r="F7443"/>
      <c r="G7443"/>
      <c r="H7443" s="26"/>
      <c r="I7443" s="26"/>
      <c r="K7443"/>
      <c r="L7443"/>
      <c r="M7443"/>
      <c r="N7443"/>
      <c r="O7443"/>
      <c r="P7443"/>
      <c r="S7443"/>
      <c r="T7443" s="7"/>
    </row>
    <row r="7444" spans="1:20" x14ac:dyDescent="0.3">
      <c r="A7444" s="25"/>
      <c r="B7444"/>
      <c r="C7444"/>
      <c r="D7444"/>
      <c r="E7444"/>
      <c r="F7444"/>
      <c r="G7444"/>
      <c r="H7444" s="26"/>
      <c r="I7444" s="26"/>
      <c r="K7444"/>
      <c r="L7444"/>
      <c r="M7444"/>
      <c r="N7444"/>
      <c r="O7444"/>
      <c r="P7444"/>
      <c r="S7444"/>
    </row>
    <row r="7445" spans="1:20" x14ac:dyDescent="0.3">
      <c r="A7445" s="25"/>
      <c r="B7445"/>
      <c r="C7445"/>
      <c r="D7445"/>
      <c r="E7445"/>
      <c r="F7445"/>
      <c r="G7445"/>
      <c r="H7445" s="26"/>
      <c r="I7445" s="26"/>
      <c r="K7445"/>
      <c r="L7445"/>
      <c r="M7445"/>
      <c r="N7445"/>
      <c r="O7445"/>
      <c r="P7445"/>
      <c r="S7445"/>
    </row>
    <row r="7446" spans="1:20" x14ac:dyDescent="0.3">
      <c r="A7446" s="25"/>
      <c r="B7446"/>
      <c r="C7446"/>
      <c r="D7446"/>
      <c r="E7446"/>
      <c r="F7446"/>
      <c r="G7446"/>
      <c r="H7446" s="26"/>
      <c r="I7446" s="26"/>
      <c r="K7446"/>
      <c r="L7446"/>
      <c r="M7446"/>
      <c r="N7446"/>
      <c r="O7446"/>
      <c r="P7446"/>
      <c r="S7446"/>
    </row>
    <row r="7447" spans="1:20" x14ac:dyDescent="0.3">
      <c r="A7447" s="25"/>
      <c r="B7447"/>
      <c r="C7447"/>
      <c r="D7447"/>
      <c r="E7447"/>
      <c r="F7447"/>
      <c r="G7447"/>
      <c r="H7447" s="26"/>
      <c r="I7447" s="26"/>
      <c r="K7447"/>
      <c r="L7447"/>
      <c r="M7447"/>
      <c r="N7447"/>
      <c r="O7447"/>
      <c r="P7447"/>
      <c r="S7447"/>
    </row>
    <row r="7448" spans="1:20" x14ac:dyDescent="0.3">
      <c r="A7448" s="25"/>
      <c r="B7448"/>
      <c r="C7448"/>
      <c r="D7448"/>
      <c r="E7448"/>
      <c r="F7448"/>
      <c r="G7448"/>
      <c r="H7448" s="26"/>
      <c r="I7448" s="26"/>
      <c r="K7448"/>
      <c r="L7448"/>
      <c r="M7448"/>
      <c r="N7448"/>
      <c r="O7448"/>
      <c r="P7448"/>
      <c r="S7448"/>
      <c r="T7448" s="7"/>
    </row>
    <row r="7449" spans="1:20" x14ac:dyDescent="0.3">
      <c r="A7449" s="25"/>
      <c r="B7449"/>
      <c r="C7449"/>
      <c r="D7449"/>
      <c r="E7449"/>
      <c r="F7449"/>
      <c r="G7449"/>
      <c r="H7449" s="26"/>
      <c r="I7449" s="26"/>
      <c r="K7449"/>
      <c r="L7449"/>
      <c r="M7449"/>
      <c r="N7449"/>
      <c r="O7449"/>
      <c r="P7449"/>
      <c r="S7449"/>
    </row>
    <row r="7450" spans="1:20" x14ac:dyDescent="0.3">
      <c r="A7450" s="25"/>
      <c r="B7450"/>
      <c r="C7450"/>
      <c r="D7450"/>
      <c r="E7450"/>
      <c r="F7450"/>
      <c r="G7450"/>
      <c r="H7450" s="26"/>
      <c r="I7450" s="26"/>
      <c r="K7450"/>
      <c r="L7450"/>
      <c r="M7450"/>
      <c r="N7450"/>
      <c r="O7450"/>
      <c r="P7450"/>
      <c r="S7450"/>
    </row>
    <row r="7451" spans="1:20" x14ac:dyDescent="0.3">
      <c r="A7451" s="25"/>
      <c r="B7451"/>
      <c r="C7451"/>
      <c r="D7451"/>
      <c r="E7451"/>
      <c r="F7451"/>
      <c r="G7451"/>
      <c r="H7451" s="26"/>
      <c r="I7451" s="26"/>
      <c r="K7451"/>
      <c r="L7451"/>
      <c r="M7451"/>
      <c r="N7451"/>
      <c r="O7451"/>
      <c r="P7451"/>
      <c r="S7451"/>
    </row>
    <row r="7452" spans="1:20" x14ac:dyDescent="0.3">
      <c r="A7452" s="25"/>
      <c r="B7452"/>
      <c r="C7452"/>
      <c r="D7452"/>
      <c r="E7452"/>
      <c r="F7452"/>
      <c r="G7452"/>
      <c r="H7452" s="14"/>
      <c r="I7452" s="26"/>
      <c r="K7452"/>
      <c r="L7452"/>
      <c r="M7452"/>
      <c r="N7452"/>
      <c r="O7452"/>
      <c r="P7452"/>
      <c r="S7452"/>
    </row>
    <row r="7453" spans="1:20" x14ac:dyDescent="0.3">
      <c r="A7453" s="25"/>
      <c r="B7453"/>
      <c r="C7453"/>
      <c r="D7453"/>
      <c r="E7453"/>
      <c r="F7453"/>
      <c r="G7453"/>
      <c r="H7453" s="14"/>
      <c r="I7453" s="26"/>
      <c r="K7453"/>
      <c r="L7453"/>
      <c r="M7453"/>
      <c r="N7453"/>
      <c r="O7453"/>
      <c r="P7453"/>
      <c r="S7453"/>
    </row>
    <row r="7454" spans="1:20" x14ac:dyDescent="0.3">
      <c r="A7454" s="25"/>
      <c r="B7454"/>
      <c r="C7454"/>
      <c r="D7454"/>
      <c r="E7454"/>
      <c r="F7454"/>
      <c r="G7454"/>
      <c r="H7454"/>
      <c r="I7454" s="26"/>
      <c r="K7454"/>
      <c r="L7454"/>
      <c r="M7454"/>
      <c r="N7454"/>
      <c r="O7454"/>
      <c r="P7454"/>
      <c r="S7454"/>
    </row>
    <row r="7455" spans="1:20" x14ac:dyDescent="0.3">
      <c r="A7455" s="25"/>
      <c r="B7455"/>
      <c r="C7455"/>
      <c r="D7455"/>
      <c r="E7455"/>
      <c r="F7455"/>
      <c r="G7455"/>
      <c r="H7455" s="14"/>
      <c r="I7455" s="26"/>
      <c r="K7455"/>
      <c r="L7455"/>
      <c r="M7455"/>
      <c r="N7455"/>
      <c r="O7455"/>
      <c r="P7455"/>
      <c r="S7455"/>
    </row>
    <row r="7456" spans="1:20" x14ac:dyDescent="0.3">
      <c r="A7456" s="25"/>
      <c r="B7456"/>
      <c r="C7456"/>
      <c r="D7456"/>
      <c r="E7456"/>
      <c r="F7456"/>
      <c r="G7456"/>
      <c r="H7456" s="14"/>
      <c r="I7456" s="26"/>
      <c r="K7456"/>
      <c r="L7456"/>
      <c r="M7456"/>
      <c r="N7456"/>
      <c r="O7456"/>
      <c r="P7456"/>
      <c r="S7456"/>
    </row>
    <row r="7457" spans="1:19" x14ac:dyDescent="0.3">
      <c r="A7457" s="25"/>
      <c r="B7457"/>
      <c r="C7457"/>
      <c r="D7457"/>
      <c r="E7457"/>
      <c r="F7457"/>
      <c r="G7457"/>
      <c r="H7457" s="14"/>
      <c r="I7457" s="26"/>
      <c r="K7457"/>
      <c r="L7457"/>
      <c r="M7457"/>
      <c r="N7457"/>
      <c r="O7457"/>
      <c r="P7457"/>
      <c r="S7457"/>
    </row>
    <row r="7458" spans="1:19" x14ac:dyDescent="0.3">
      <c r="A7458" s="25"/>
      <c r="B7458"/>
      <c r="C7458"/>
      <c r="D7458"/>
      <c r="E7458"/>
      <c r="F7458"/>
      <c r="G7458"/>
      <c r="H7458" s="14"/>
      <c r="I7458" s="14"/>
      <c r="K7458"/>
      <c r="L7458"/>
      <c r="M7458"/>
      <c r="N7458"/>
      <c r="O7458"/>
      <c r="P7458"/>
      <c r="S7458"/>
    </row>
    <row r="7459" spans="1:19" x14ac:dyDescent="0.3">
      <c r="A7459" s="25"/>
      <c r="B7459"/>
      <c r="C7459"/>
      <c r="D7459"/>
      <c r="E7459"/>
      <c r="F7459"/>
      <c r="G7459"/>
      <c r="H7459" s="14"/>
      <c r="I7459" s="14"/>
      <c r="K7459"/>
      <c r="L7459"/>
      <c r="M7459"/>
      <c r="N7459"/>
      <c r="O7459"/>
      <c r="P7459"/>
      <c r="S7459"/>
    </row>
    <row r="7460" spans="1:19" x14ac:dyDescent="0.3">
      <c r="A7460" s="25"/>
      <c r="B7460"/>
      <c r="C7460"/>
      <c r="D7460"/>
      <c r="E7460"/>
      <c r="F7460"/>
      <c r="G7460"/>
      <c r="H7460" s="14"/>
      <c r="I7460" s="14"/>
      <c r="K7460"/>
      <c r="L7460"/>
      <c r="M7460"/>
      <c r="N7460"/>
      <c r="O7460"/>
      <c r="P7460"/>
      <c r="S7460"/>
    </row>
    <row r="7461" spans="1:19" x14ac:dyDescent="0.3">
      <c r="A7461" s="25"/>
      <c r="B7461"/>
      <c r="C7461"/>
      <c r="D7461"/>
      <c r="E7461"/>
      <c r="F7461"/>
      <c r="G7461"/>
      <c r="H7461" s="14"/>
      <c r="I7461" s="14"/>
      <c r="K7461"/>
      <c r="L7461"/>
      <c r="M7461"/>
      <c r="N7461"/>
      <c r="O7461"/>
      <c r="P7461"/>
      <c r="S7461"/>
    </row>
    <row r="7462" spans="1:19" x14ac:dyDescent="0.3">
      <c r="A7462" s="25"/>
      <c r="B7462"/>
      <c r="C7462"/>
      <c r="D7462"/>
      <c r="E7462"/>
      <c r="F7462"/>
      <c r="G7462"/>
      <c r="H7462" s="14"/>
      <c r="I7462" s="14"/>
      <c r="K7462"/>
      <c r="L7462"/>
      <c r="M7462"/>
      <c r="N7462"/>
      <c r="O7462"/>
      <c r="P7462"/>
      <c r="S7462"/>
    </row>
    <row r="7463" spans="1:19" x14ac:dyDescent="0.3">
      <c r="A7463" s="25"/>
      <c r="B7463"/>
      <c r="C7463"/>
      <c r="D7463"/>
      <c r="E7463"/>
      <c r="F7463"/>
      <c r="G7463"/>
      <c r="H7463" s="14"/>
      <c r="I7463" s="14"/>
      <c r="K7463"/>
      <c r="L7463"/>
      <c r="M7463"/>
      <c r="N7463"/>
      <c r="O7463"/>
      <c r="P7463"/>
      <c r="S7463"/>
    </row>
    <row r="7464" spans="1:19" x14ac:dyDescent="0.3">
      <c r="A7464" s="25"/>
      <c r="B7464"/>
      <c r="C7464"/>
      <c r="D7464"/>
      <c r="E7464"/>
      <c r="F7464"/>
      <c r="G7464"/>
      <c r="H7464" s="26"/>
      <c r="I7464" s="26"/>
      <c r="K7464"/>
      <c r="L7464"/>
      <c r="M7464"/>
      <c r="N7464"/>
      <c r="O7464"/>
      <c r="P7464"/>
      <c r="S7464"/>
    </row>
    <row r="7465" spans="1:19" x14ac:dyDescent="0.3">
      <c r="A7465" s="25"/>
      <c r="B7465"/>
      <c r="C7465"/>
      <c r="D7465"/>
      <c r="E7465"/>
      <c r="F7465"/>
      <c r="G7465"/>
      <c r="H7465" s="26"/>
      <c r="I7465" s="26"/>
      <c r="K7465"/>
      <c r="L7465"/>
      <c r="M7465"/>
      <c r="N7465"/>
      <c r="O7465"/>
      <c r="P7465"/>
      <c r="S7465"/>
    </row>
    <row r="7466" spans="1:19" x14ac:dyDescent="0.3">
      <c r="A7466" s="25"/>
      <c r="B7466"/>
      <c r="C7466"/>
      <c r="D7466"/>
      <c r="E7466"/>
      <c r="F7466"/>
      <c r="G7466"/>
      <c r="H7466" s="26"/>
      <c r="I7466" s="26"/>
      <c r="K7466"/>
      <c r="L7466"/>
      <c r="M7466"/>
      <c r="N7466"/>
      <c r="O7466"/>
      <c r="P7466"/>
      <c r="S7466"/>
    </row>
    <row r="7467" spans="1:19" x14ac:dyDescent="0.3">
      <c r="A7467" s="25"/>
      <c r="B7467"/>
      <c r="C7467"/>
      <c r="D7467"/>
      <c r="E7467"/>
      <c r="F7467"/>
      <c r="G7467"/>
      <c r="H7467" s="26"/>
      <c r="I7467" s="26"/>
      <c r="K7467"/>
      <c r="L7467"/>
      <c r="M7467"/>
      <c r="N7467"/>
      <c r="O7467"/>
      <c r="P7467"/>
      <c r="S7467"/>
    </row>
    <row r="7468" spans="1:19" x14ac:dyDescent="0.3">
      <c r="A7468" s="25"/>
      <c r="B7468"/>
      <c r="C7468"/>
      <c r="D7468"/>
      <c r="E7468"/>
      <c r="F7468"/>
      <c r="G7468"/>
      <c r="H7468" s="26"/>
      <c r="I7468" s="26"/>
      <c r="K7468"/>
      <c r="L7468"/>
      <c r="M7468"/>
      <c r="N7468"/>
      <c r="O7468"/>
      <c r="P7468"/>
      <c r="S7468"/>
    </row>
    <row r="7469" spans="1:19" x14ac:dyDescent="0.3">
      <c r="A7469" s="25"/>
      <c r="B7469"/>
      <c r="C7469"/>
      <c r="D7469"/>
      <c r="E7469"/>
      <c r="F7469"/>
      <c r="G7469"/>
      <c r="H7469" s="14"/>
      <c r="I7469" s="14"/>
      <c r="K7469"/>
      <c r="L7469"/>
      <c r="M7469"/>
      <c r="N7469"/>
      <c r="O7469"/>
      <c r="P7469"/>
      <c r="S7469"/>
    </row>
    <row r="7470" spans="1:19" x14ac:dyDescent="0.3">
      <c r="A7470" s="25"/>
      <c r="B7470"/>
      <c r="C7470"/>
      <c r="D7470"/>
      <c r="E7470"/>
      <c r="F7470"/>
      <c r="G7470"/>
      <c r="H7470" s="14"/>
      <c r="I7470" s="14"/>
      <c r="K7470"/>
      <c r="L7470"/>
      <c r="M7470"/>
      <c r="N7470"/>
      <c r="O7470"/>
      <c r="P7470"/>
      <c r="S7470"/>
    </row>
    <row r="7471" spans="1:19" x14ac:dyDescent="0.3">
      <c r="A7471" s="25"/>
      <c r="B7471"/>
      <c r="C7471"/>
      <c r="D7471"/>
      <c r="E7471"/>
      <c r="F7471"/>
      <c r="G7471"/>
      <c r="H7471" s="14"/>
      <c r="I7471" s="14"/>
      <c r="K7471"/>
      <c r="L7471"/>
      <c r="M7471"/>
      <c r="N7471"/>
      <c r="O7471"/>
      <c r="P7471"/>
      <c r="S7471"/>
    </row>
    <row r="7472" spans="1:19" x14ac:dyDescent="0.3">
      <c r="A7472" s="25"/>
      <c r="B7472"/>
      <c r="C7472"/>
      <c r="D7472"/>
      <c r="E7472"/>
      <c r="F7472"/>
      <c r="G7472"/>
      <c r="H7472" s="14"/>
      <c r="I7472" s="14"/>
      <c r="K7472"/>
      <c r="L7472"/>
      <c r="M7472"/>
      <c r="N7472"/>
      <c r="O7472"/>
      <c r="P7472"/>
      <c r="S7472"/>
    </row>
    <row r="7473" spans="1:19" x14ac:dyDescent="0.3">
      <c r="A7473" s="25"/>
      <c r="B7473"/>
      <c r="C7473"/>
      <c r="D7473"/>
      <c r="E7473"/>
      <c r="F7473"/>
      <c r="G7473"/>
      <c r="H7473" s="14"/>
      <c r="I7473" s="14"/>
      <c r="K7473"/>
      <c r="L7473"/>
      <c r="M7473"/>
      <c r="N7473"/>
      <c r="O7473"/>
      <c r="P7473"/>
      <c r="S7473"/>
    </row>
    <row r="7474" spans="1:19" x14ac:dyDescent="0.3">
      <c r="A7474" s="25"/>
      <c r="B7474"/>
      <c r="C7474"/>
      <c r="D7474"/>
      <c r="E7474"/>
      <c r="F7474"/>
      <c r="G7474"/>
      <c r="H7474" s="14"/>
      <c r="I7474" s="26"/>
      <c r="K7474"/>
      <c r="L7474"/>
      <c r="M7474"/>
      <c r="N7474"/>
      <c r="O7474"/>
      <c r="P7474"/>
      <c r="S7474"/>
    </row>
    <row r="7475" spans="1:19" x14ac:dyDescent="0.3">
      <c r="A7475" s="25"/>
      <c r="B7475"/>
      <c r="C7475"/>
      <c r="D7475"/>
      <c r="E7475"/>
      <c r="F7475"/>
      <c r="G7475"/>
      <c r="H7475" s="14"/>
      <c r="I7475" s="26"/>
      <c r="K7475"/>
      <c r="L7475"/>
      <c r="M7475"/>
      <c r="N7475"/>
      <c r="O7475"/>
      <c r="P7475"/>
      <c r="S7475"/>
    </row>
    <row r="7476" spans="1:19" x14ac:dyDescent="0.3">
      <c r="A7476" s="25"/>
      <c r="B7476"/>
      <c r="C7476"/>
      <c r="D7476"/>
      <c r="E7476"/>
      <c r="F7476"/>
      <c r="G7476"/>
      <c r="H7476" s="14"/>
      <c r="I7476" s="26"/>
      <c r="K7476"/>
      <c r="L7476"/>
      <c r="M7476"/>
      <c r="N7476"/>
      <c r="O7476"/>
      <c r="P7476"/>
      <c r="S7476"/>
    </row>
    <row r="7477" spans="1:19" x14ac:dyDescent="0.3">
      <c r="A7477" s="25"/>
      <c r="B7477"/>
      <c r="C7477"/>
      <c r="D7477"/>
      <c r="E7477"/>
      <c r="F7477"/>
      <c r="G7477"/>
      <c r="H7477" s="14"/>
      <c r="I7477" s="26"/>
      <c r="K7477"/>
      <c r="L7477"/>
      <c r="M7477"/>
      <c r="N7477"/>
      <c r="O7477"/>
      <c r="P7477"/>
      <c r="S7477"/>
    </row>
    <row r="7478" spans="1:19" x14ac:dyDescent="0.3">
      <c r="A7478" s="25"/>
      <c r="B7478"/>
      <c r="C7478"/>
      <c r="D7478"/>
      <c r="E7478"/>
      <c r="F7478"/>
      <c r="G7478"/>
      <c r="H7478" s="14"/>
      <c r="I7478" s="26"/>
      <c r="K7478"/>
      <c r="L7478"/>
      <c r="M7478"/>
      <c r="N7478"/>
      <c r="O7478"/>
      <c r="P7478"/>
      <c r="S7478"/>
    </row>
    <row r="7479" spans="1:19" x14ac:dyDescent="0.3">
      <c r="A7479" s="25"/>
      <c r="B7479"/>
      <c r="C7479"/>
      <c r="D7479"/>
      <c r="E7479"/>
      <c r="F7479"/>
      <c r="G7479"/>
      <c r="H7479" s="26"/>
      <c r="I7479" s="26"/>
      <c r="K7479"/>
      <c r="L7479"/>
      <c r="M7479"/>
      <c r="N7479"/>
      <c r="O7479"/>
      <c r="P7479"/>
      <c r="S7479"/>
    </row>
    <row r="7480" spans="1:19" x14ac:dyDescent="0.3">
      <c r="A7480" s="25"/>
      <c r="B7480"/>
      <c r="C7480"/>
      <c r="D7480"/>
      <c r="E7480"/>
      <c r="F7480"/>
      <c r="G7480"/>
      <c r="H7480" s="26"/>
      <c r="I7480" s="26"/>
      <c r="K7480"/>
      <c r="L7480"/>
      <c r="M7480"/>
      <c r="N7480"/>
      <c r="O7480"/>
      <c r="P7480"/>
      <c r="S7480"/>
    </row>
    <row r="7481" spans="1:19" x14ac:dyDescent="0.3">
      <c r="A7481" s="25"/>
      <c r="B7481"/>
      <c r="C7481"/>
      <c r="D7481"/>
      <c r="E7481"/>
      <c r="F7481"/>
      <c r="G7481"/>
      <c r="H7481" s="26"/>
      <c r="I7481" s="26"/>
      <c r="K7481"/>
      <c r="L7481"/>
      <c r="M7481"/>
      <c r="N7481"/>
      <c r="O7481"/>
      <c r="P7481"/>
      <c r="S7481"/>
    </row>
    <row r="7482" spans="1:19" x14ac:dyDescent="0.3">
      <c r="A7482" s="25"/>
      <c r="B7482"/>
      <c r="C7482"/>
      <c r="D7482"/>
      <c r="E7482"/>
      <c r="F7482"/>
      <c r="G7482"/>
      <c r="H7482" s="26"/>
      <c r="I7482" s="26"/>
      <c r="K7482"/>
      <c r="L7482"/>
      <c r="M7482"/>
      <c r="N7482"/>
      <c r="O7482"/>
      <c r="P7482"/>
      <c r="S7482"/>
    </row>
    <row r="7483" spans="1:19" x14ac:dyDescent="0.3">
      <c r="A7483" s="25"/>
      <c r="B7483"/>
      <c r="C7483"/>
      <c r="D7483"/>
      <c r="E7483"/>
      <c r="F7483"/>
      <c r="G7483"/>
      <c r="H7483" s="26"/>
      <c r="I7483" s="26"/>
      <c r="K7483"/>
      <c r="L7483"/>
      <c r="M7483"/>
      <c r="N7483"/>
      <c r="O7483"/>
      <c r="P7483"/>
      <c r="S7483"/>
    </row>
    <row r="7484" spans="1:19" x14ac:dyDescent="0.3">
      <c r="A7484" s="25"/>
      <c r="B7484"/>
      <c r="C7484"/>
      <c r="D7484"/>
      <c r="E7484"/>
      <c r="F7484"/>
      <c r="G7484"/>
      <c r="H7484" s="26"/>
      <c r="I7484" s="26"/>
      <c r="K7484"/>
      <c r="L7484"/>
      <c r="M7484"/>
      <c r="N7484"/>
      <c r="O7484"/>
      <c r="P7484"/>
      <c r="S7484"/>
    </row>
    <row r="7485" spans="1:19" x14ac:dyDescent="0.3">
      <c r="A7485" s="25"/>
      <c r="B7485"/>
      <c r="C7485"/>
      <c r="D7485"/>
      <c r="E7485"/>
      <c r="F7485"/>
      <c r="G7485"/>
      <c r="H7485" s="26"/>
      <c r="I7485" s="26"/>
      <c r="K7485"/>
      <c r="L7485"/>
      <c r="M7485"/>
      <c r="N7485"/>
      <c r="O7485"/>
      <c r="P7485"/>
      <c r="S7485"/>
    </row>
    <row r="7486" spans="1:19" x14ac:dyDescent="0.3">
      <c r="A7486" s="25"/>
      <c r="B7486"/>
      <c r="C7486"/>
      <c r="D7486"/>
      <c r="E7486"/>
      <c r="F7486"/>
      <c r="G7486"/>
      <c r="H7486" s="26"/>
      <c r="I7486" s="26"/>
      <c r="K7486"/>
      <c r="L7486"/>
      <c r="M7486"/>
      <c r="N7486"/>
      <c r="O7486"/>
      <c r="P7486"/>
      <c r="S7486"/>
    </row>
    <row r="7487" spans="1:19" x14ac:dyDescent="0.3">
      <c r="A7487" s="25"/>
      <c r="B7487"/>
      <c r="C7487"/>
      <c r="D7487"/>
      <c r="E7487"/>
      <c r="F7487"/>
      <c r="G7487"/>
      <c r="H7487" s="26"/>
      <c r="I7487" s="26"/>
      <c r="K7487"/>
      <c r="L7487"/>
      <c r="M7487"/>
      <c r="N7487"/>
      <c r="O7487"/>
      <c r="P7487"/>
      <c r="S7487"/>
    </row>
    <row r="7488" spans="1:19" x14ac:dyDescent="0.3">
      <c r="A7488" s="25"/>
      <c r="B7488"/>
      <c r="C7488"/>
      <c r="D7488"/>
      <c r="E7488"/>
      <c r="F7488"/>
      <c r="G7488"/>
      <c r="H7488" s="26"/>
      <c r="I7488" s="26"/>
      <c r="K7488"/>
      <c r="L7488"/>
      <c r="M7488"/>
      <c r="N7488"/>
      <c r="O7488"/>
      <c r="P7488"/>
      <c r="S7488"/>
    </row>
    <row r="7489" spans="1:20" x14ac:dyDescent="0.3">
      <c r="A7489" s="25"/>
      <c r="B7489"/>
      <c r="C7489"/>
      <c r="D7489"/>
      <c r="E7489"/>
      <c r="F7489"/>
      <c r="G7489"/>
      <c r="H7489" s="26"/>
      <c r="I7489" s="26"/>
      <c r="K7489"/>
      <c r="L7489"/>
      <c r="M7489"/>
      <c r="N7489"/>
      <c r="O7489"/>
      <c r="P7489"/>
      <c r="S7489"/>
    </row>
    <row r="7490" spans="1:20" x14ac:dyDescent="0.3">
      <c r="A7490" s="25"/>
      <c r="B7490"/>
      <c r="C7490"/>
      <c r="D7490"/>
      <c r="E7490"/>
      <c r="F7490"/>
      <c r="G7490"/>
      <c r="H7490" s="26"/>
      <c r="I7490" s="26"/>
      <c r="K7490"/>
      <c r="L7490"/>
      <c r="M7490"/>
      <c r="N7490"/>
      <c r="O7490"/>
      <c r="P7490"/>
      <c r="S7490"/>
    </row>
    <row r="7491" spans="1:20" x14ac:dyDescent="0.3">
      <c r="A7491" s="25"/>
      <c r="B7491"/>
      <c r="C7491"/>
      <c r="D7491"/>
      <c r="E7491"/>
      <c r="F7491"/>
      <c r="G7491"/>
      <c r="H7491" s="26"/>
      <c r="I7491" s="26"/>
      <c r="K7491"/>
      <c r="L7491"/>
      <c r="M7491"/>
      <c r="N7491"/>
      <c r="O7491"/>
      <c r="P7491"/>
      <c r="S7491"/>
    </row>
    <row r="7492" spans="1:20" x14ac:dyDescent="0.3">
      <c r="A7492" s="25"/>
      <c r="B7492"/>
      <c r="C7492"/>
      <c r="D7492"/>
      <c r="E7492"/>
      <c r="F7492"/>
      <c r="G7492"/>
      <c r="H7492" s="26"/>
      <c r="I7492" s="26"/>
      <c r="K7492"/>
      <c r="L7492"/>
      <c r="M7492"/>
      <c r="N7492"/>
      <c r="O7492"/>
      <c r="P7492"/>
      <c r="S7492"/>
    </row>
    <row r="7493" spans="1:20" x14ac:dyDescent="0.3">
      <c r="A7493" s="25"/>
      <c r="B7493"/>
      <c r="C7493"/>
      <c r="D7493"/>
      <c r="E7493"/>
      <c r="F7493"/>
      <c r="G7493"/>
      <c r="H7493" s="26"/>
      <c r="I7493" s="26"/>
      <c r="K7493"/>
      <c r="L7493"/>
      <c r="M7493"/>
      <c r="N7493"/>
      <c r="O7493"/>
      <c r="P7493"/>
      <c r="S7493"/>
    </row>
    <row r="7494" spans="1:20" x14ac:dyDescent="0.3">
      <c r="A7494" s="25"/>
      <c r="B7494"/>
      <c r="C7494"/>
      <c r="D7494"/>
      <c r="E7494"/>
      <c r="F7494"/>
      <c r="G7494"/>
      <c r="H7494" s="26"/>
      <c r="I7494" s="26"/>
      <c r="K7494"/>
      <c r="L7494"/>
      <c r="M7494"/>
      <c r="N7494"/>
      <c r="O7494"/>
      <c r="P7494"/>
      <c r="S7494"/>
    </row>
    <row r="7495" spans="1:20" x14ac:dyDescent="0.3">
      <c r="A7495" s="25"/>
      <c r="B7495"/>
      <c r="C7495"/>
      <c r="D7495"/>
      <c r="E7495"/>
      <c r="F7495"/>
      <c r="G7495"/>
      <c r="H7495" s="26"/>
      <c r="I7495" s="26"/>
      <c r="K7495"/>
      <c r="L7495"/>
      <c r="M7495"/>
      <c r="N7495"/>
      <c r="O7495"/>
      <c r="P7495"/>
      <c r="S7495"/>
    </row>
    <row r="7496" spans="1:20" x14ac:dyDescent="0.3">
      <c r="A7496" s="25"/>
      <c r="B7496"/>
      <c r="C7496"/>
      <c r="D7496"/>
      <c r="E7496"/>
      <c r="F7496"/>
      <c r="G7496"/>
      <c r="H7496" s="26"/>
      <c r="I7496" s="26"/>
      <c r="K7496"/>
      <c r="L7496"/>
      <c r="M7496"/>
      <c r="N7496"/>
      <c r="O7496"/>
      <c r="P7496"/>
      <c r="S7496"/>
    </row>
    <row r="7497" spans="1:20" x14ac:dyDescent="0.3">
      <c r="A7497" s="25"/>
      <c r="B7497"/>
      <c r="C7497"/>
      <c r="D7497"/>
      <c r="E7497"/>
      <c r="F7497"/>
      <c r="G7497"/>
      <c r="H7497" s="26"/>
      <c r="I7497" s="26"/>
      <c r="K7497"/>
      <c r="L7497"/>
      <c r="M7497"/>
      <c r="N7497"/>
      <c r="O7497"/>
      <c r="P7497"/>
      <c r="S7497"/>
    </row>
    <row r="7498" spans="1:20" x14ac:dyDescent="0.3">
      <c r="A7498" s="25"/>
      <c r="B7498"/>
      <c r="C7498"/>
      <c r="D7498"/>
      <c r="E7498"/>
      <c r="F7498"/>
      <c r="G7498"/>
      <c r="H7498" s="26"/>
      <c r="I7498" s="26"/>
      <c r="K7498"/>
      <c r="L7498"/>
      <c r="M7498"/>
      <c r="N7498"/>
      <c r="O7498"/>
      <c r="P7498"/>
      <c r="S7498"/>
    </row>
    <row r="7499" spans="1:20" x14ac:dyDescent="0.3">
      <c r="A7499" s="25"/>
      <c r="B7499"/>
      <c r="C7499"/>
      <c r="D7499"/>
      <c r="E7499"/>
      <c r="F7499"/>
      <c r="G7499"/>
      <c r="H7499" s="26"/>
      <c r="I7499" s="26"/>
      <c r="K7499"/>
      <c r="L7499"/>
      <c r="M7499"/>
      <c r="N7499"/>
      <c r="O7499"/>
      <c r="P7499"/>
      <c r="S7499"/>
    </row>
    <row r="7500" spans="1:20" x14ac:dyDescent="0.3">
      <c r="A7500" s="25"/>
      <c r="B7500"/>
      <c r="C7500"/>
      <c r="D7500"/>
      <c r="E7500"/>
      <c r="F7500"/>
      <c r="G7500"/>
      <c r="H7500" s="26"/>
      <c r="I7500" s="26"/>
      <c r="K7500"/>
      <c r="L7500"/>
      <c r="M7500"/>
      <c r="N7500"/>
      <c r="O7500"/>
      <c r="P7500"/>
      <c r="S7500"/>
    </row>
    <row r="7501" spans="1:20" x14ac:dyDescent="0.3">
      <c r="A7501" s="25"/>
      <c r="B7501"/>
      <c r="C7501"/>
      <c r="D7501"/>
      <c r="E7501"/>
      <c r="F7501"/>
      <c r="G7501"/>
      <c r="H7501" s="26"/>
      <c r="I7501" s="26"/>
      <c r="K7501"/>
      <c r="L7501"/>
      <c r="M7501"/>
      <c r="N7501"/>
      <c r="O7501"/>
      <c r="P7501"/>
      <c r="S7501"/>
      <c r="T7501" s="7"/>
    </row>
    <row r="7502" spans="1:20" x14ac:dyDescent="0.3">
      <c r="A7502" s="25"/>
      <c r="B7502"/>
      <c r="C7502"/>
      <c r="D7502"/>
      <c r="E7502"/>
      <c r="F7502"/>
      <c r="G7502"/>
      <c r="H7502" s="26"/>
      <c r="I7502" s="26"/>
      <c r="K7502"/>
      <c r="L7502"/>
      <c r="M7502"/>
      <c r="N7502"/>
      <c r="O7502"/>
      <c r="P7502"/>
      <c r="S7502"/>
    </row>
    <row r="7503" spans="1:20" x14ac:dyDescent="0.3">
      <c r="A7503" s="25"/>
      <c r="B7503"/>
      <c r="C7503"/>
      <c r="D7503"/>
      <c r="E7503"/>
      <c r="F7503"/>
      <c r="G7503"/>
      <c r="H7503" s="26"/>
      <c r="I7503" s="26"/>
      <c r="K7503"/>
      <c r="L7503"/>
      <c r="M7503"/>
      <c r="N7503"/>
      <c r="O7503"/>
      <c r="P7503"/>
      <c r="S7503"/>
    </row>
    <row r="7504" spans="1:20" x14ac:dyDescent="0.3">
      <c r="A7504" s="25"/>
      <c r="B7504"/>
      <c r="C7504"/>
      <c r="D7504"/>
      <c r="E7504"/>
      <c r="F7504"/>
      <c r="G7504"/>
      <c r="H7504" s="26"/>
      <c r="I7504" s="26"/>
      <c r="K7504"/>
      <c r="L7504"/>
      <c r="M7504"/>
      <c r="N7504"/>
      <c r="O7504"/>
      <c r="P7504"/>
      <c r="S7504"/>
    </row>
    <row r="7505" spans="1:19" x14ac:dyDescent="0.3">
      <c r="A7505" s="25"/>
      <c r="B7505"/>
      <c r="C7505"/>
      <c r="D7505"/>
      <c r="E7505"/>
      <c r="F7505"/>
      <c r="G7505"/>
      <c r="H7505" s="26"/>
      <c r="I7505" s="26"/>
      <c r="K7505"/>
      <c r="L7505"/>
      <c r="M7505"/>
      <c r="N7505"/>
      <c r="O7505"/>
      <c r="P7505"/>
      <c r="S7505"/>
    </row>
    <row r="7506" spans="1:19" x14ac:dyDescent="0.3">
      <c r="A7506" s="25"/>
      <c r="B7506"/>
      <c r="C7506"/>
      <c r="D7506"/>
      <c r="E7506"/>
      <c r="F7506"/>
      <c r="G7506"/>
      <c r="H7506" s="26"/>
      <c r="I7506" s="26"/>
      <c r="K7506"/>
      <c r="L7506"/>
      <c r="M7506"/>
      <c r="N7506"/>
      <c r="O7506"/>
      <c r="P7506"/>
      <c r="S7506"/>
    </row>
    <row r="7507" spans="1:19" x14ac:dyDescent="0.3">
      <c r="A7507" s="25"/>
      <c r="B7507"/>
      <c r="C7507"/>
      <c r="D7507"/>
      <c r="E7507"/>
      <c r="F7507"/>
      <c r="G7507"/>
      <c r="H7507" s="26"/>
      <c r="I7507" s="26"/>
      <c r="K7507"/>
      <c r="L7507"/>
      <c r="M7507"/>
      <c r="N7507"/>
      <c r="O7507"/>
      <c r="P7507"/>
      <c r="S7507"/>
    </row>
    <row r="7508" spans="1:19" x14ac:dyDescent="0.3">
      <c r="A7508" s="25"/>
      <c r="B7508"/>
      <c r="C7508"/>
      <c r="D7508"/>
      <c r="E7508"/>
      <c r="F7508"/>
      <c r="G7508"/>
      <c r="H7508" s="26"/>
      <c r="I7508" s="26"/>
      <c r="K7508"/>
      <c r="L7508"/>
      <c r="M7508"/>
      <c r="N7508"/>
      <c r="O7508"/>
      <c r="P7508"/>
      <c r="S7508"/>
    </row>
    <row r="7509" spans="1:19" x14ac:dyDescent="0.3">
      <c r="A7509" s="25"/>
      <c r="B7509"/>
      <c r="C7509"/>
      <c r="D7509"/>
      <c r="E7509"/>
      <c r="F7509"/>
      <c r="G7509"/>
      <c r="H7509" s="26"/>
      <c r="I7509" s="26"/>
      <c r="K7509"/>
      <c r="L7509"/>
      <c r="M7509"/>
      <c r="N7509"/>
      <c r="O7509"/>
      <c r="P7509"/>
      <c r="S7509"/>
    </row>
    <row r="7510" spans="1:19" x14ac:dyDescent="0.3">
      <c r="A7510" s="25"/>
      <c r="B7510"/>
      <c r="C7510"/>
      <c r="D7510"/>
      <c r="E7510"/>
      <c r="F7510"/>
      <c r="G7510"/>
      <c r="H7510" s="26"/>
      <c r="I7510" s="26"/>
      <c r="K7510"/>
      <c r="L7510"/>
      <c r="M7510"/>
      <c r="N7510"/>
      <c r="O7510"/>
      <c r="P7510"/>
      <c r="S7510"/>
    </row>
    <row r="7511" spans="1:19" x14ac:dyDescent="0.3">
      <c r="A7511" s="25"/>
      <c r="B7511"/>
      <c r="C7511"/>
      <c r="D7511"/>
      <c r="E7511"/>
      <c r="F7511"/>
      <c r="G7511"/>
      <c r="H7511" s="26"/>
      <c r="I7511" s="26"/>
      <c r="K7511"/>
      <c r="L7511"/>
      <c r="M7511"/>
      <c r="N7511"/>
      <c r="O7511"/>
      <c r="P7511"/>
      <c r="S7511"/>
    </row>
    <row r="7512" spans="1:19" x14ac:dyDescent="0.3">
      <c r="A7512" s="25"/>
      <c r="B7512"/>
      <c r="C7512"/>
      <c r="D7512"/>
      <c r="E7512"/>
      <c r="F7512"/>
      <c r="G7512"/>
      <c r="H7512" s="26"/>
      <c r="I7512" s="26"/>
      <c r="K7512"/>
      <c r="L7512"/>
      <c r="M7512"/>
      <c r="N7512"/>
      <c r="O7512"/>
      <c r="P7512"/>
      <c r="S7512"/>
    </row>
    <row r="7513" spans="1:19" x14ac:dyDescent="0.3">
      <c r="A7513" s="25"/>
      <c r="B7513"/>
      <c r="C7513"/>
      <c r="D7513"/>
      <c r="E7513"/>
      <c r="F7513"/>
      <c r="G7513"/>
      <c r="H7513" s="14"/>
      <c r="I7513" s="14"/>
      <c r="K7513"/>
      <c r="L7513"/>
      <c r="M7513"/>
      <c r="N7513"/>
      <c r="O7513"/>
      <c r="P7513"/>
      <c r="S7513"/>
    </row>
    <row r="7514" spans="1:19" x14ac:dyDescent="0.3">
      <c r="A7514" s="25"/>
      <c r="B7514"/>
      <c r="C7514"/>
      <c r="D7514"/>
      <c r="E7514"/>
      <c r="F7514"/>
      <c r="G7514"/>
      <c r="H7514" s="14"/>
      <c r="I7514" s="14"/>
      <c r="K7514"/>
      <c r="L7514"/>
      <c r="M7514"/>
      <c r="N7514"/>
      <c r="O7514"/>
      <c r="P7514"/>
      <c r="S7514"/>
    </row>
    <row r="7515" spans="1:19" x14ac:dyDescent="0.3">
      <c r="A7515" s="25"/>
      <c r="B7515"/>
      <c r="C7515"/>
      <c r="D7515"/>
      <c r="E7515"/>
      <c r="F7515"/>
      <c r="G7515"/>
      <c r="H7515"/>
      <c r="I7515"/>
      <c r="K7515"/>
      <c r="L7515"/>
      <c r="M7515"/>
      <c r="N7515"/>
      <c r="O7515"/>
      <c r="P7515"/>
      <c r="S7515"/>
    </row>
    <row r="7516" spans="1:19" x14ac:dyDescent="0.3">
      <c r="A7516" s="25"/>
      <c r="B7516"/>
      <c r="C7516"/>
      <c r="D7516"/>
      <c r="E7516"/>
      <c r="F7516"/>
      <c r="G7516"/>
      <c r="H7516"/>
      <c r="I7516"/>
      <c r="K7516"/>
      <c r="L7516"/>
      <c r="M7516"/>
      <c r="N7516"/>
      <c r="O7516"/>
      <c r="P7516"/>
      <c r="S7516"/>
    </row>
    <row r="7517" spans="1:19" x14ac:dyDescent="0.3">
      <c r="A7517" s="25"/>
      <c r="B7517"/>
      <c r="C7517"/>
      <c r="D7517"/>
      <c r="E7517"/>
      <c r="F7517"/>
      <c r="G7517"/>
      <c r="H7517"/>
      <c r="I7517"/>
      <c r="K7517"/>
      <c r="L7517"/>
      <c r="M7517"/>
      <c r="N7517"/>
      <c r="O7517"/>
      <c r="P7517"/>
      <c r="S7517"/>
    </row>
    <row r="7518" spans="1:19" x14ac:dyDescent="0.3">
      <c r="A7518" s="25"/>
      <c r="B7518"/>
      <c r="C7518"/>
      <c r="D7518"/>
      <c r="E7518"/>
      <c r="F7518"/>
      <c r="G7518"/>
      <c r="H7518"/>
      <c r="I7518"/>
      <c r="K7518"/>
      <c r="L7518"/>
      <c r="M7518"/>
      <c r="N7518"/>
      <c r="O7518"/>
      <c r="P7518"/>
      <c r="S7518"/>
    </row>
    <row r="7519" spans="1:19" x14ac:dyDescent="0.3">
      <c r="A7519" s="25"/>
      <c r="B7519"/>
      <c r="C7519"/>
      <c r="D7519"/>
      <c r="E7519"/>
      <c r="F7519"/>
      <c r="G7519"/>
      <c r="H7519"/>
      <c r="I7519"/>
      <c r="K7519"/>
      <c r="L7519"/>
      <c r="M7519"/>
      <c r="N7519"/>
      <c r="O7519"/>
      <c r="P7519"/>
      <c r="S7519"/>
    </row>
    <row r="7520" spans="1:19" x14ac:dyDescent="0.3">
      <c r="A7520" s="25"/>
      <c r="B7520"/>
      <c r="C7520"/>
      <c r="D7520"/>
      <c r="E7520"/>
      <c r="F7520"/>
      <c r="G7520"/>
      <c r="H7520" s="14"/>
      <c r="I7520" s="14"/>
      <c r="K7520"/>
      <c r="L7520"/>
      <c r="M7520"/>
      <c r="N7520"/>
      <c r="O7520"/>
      <c r="P7520"/>
      <c r="S7520"/>
    </row>
    <row r="7521" spans="1:19" x14ac:dyDescent="0.3">
      <c r="A7521" s="25"/>
      <c r="B7521"/>
      <c r="C7521"/>
      <c r="D7521"/>
      <c r="E7521"/>
      <c r="F7521"/>
      <c r="G7521"/>
      <c r="H7521" s="14"/>
      <c r="I7521" s="14"/>
      <c r="K7521"/>
      <c r="L7521"/>
      <c r="M7521"/>
      <c r="N7521"/>
      <c r="O7521"/>
      <c r="P7521"/>
      <c r="S7521"/>
    </row>
    <row r="7522" spans="1:19" x14ac:dyDescent="0.3">
      <c r="A7522" s="25"/>
      <c r="B7522"/>
      <c r="C7522"/>
      <c r="D7522"/>
      <c r="E7522"/>
      <c r="F7522"/>
      <c r="G7522"/>
      <c r="H7522" s="14"/>
      <c r="I7522" s="14"/>
      <c r="K7522"/>
      <c r="L7522"/>
      <c r="M7522"/>
      <c r="N7522"/>
      <c r="O7522"/>
      <c r="P7522"/>
      <c r="S7522"/>
    </row>
    <row r="7523" spans="1:19" x14ac:dyDescent="0.3">
      <c r="A7523" s="25"/>
      <c r="B7523"/>
      <c r="C7523"/>
      <c r="D7523"/>
      <c r="E7523"/>
      <c r="F7523"/>
      <c r="G7523"/>
      <c r="H7523" s="14"/>
      <c r="I7523" s="14"/>
      <c r="K7523"/>
      <c r="L7523"/>
      <c r="M7523"/>
      <c r="N7523"/>
      <c r="O7523"/>
      <c r="P7523"/>
      <c r="S7523"/>
    </row>
    <row r="7524" spans="1:19" x14ac:dyDescent="0.3">
      <c r="A7524" s="25"/>
      <c r="B7524"/>
      <c r="C7524"/>
      <c r="D7524"/>
      <c r="E7524"/>
      <c r="F7524"/>
      <c r="G7524"/>
      <c r="H7524" s="14"/>
      <c r="I7524" s="14"/>
      <c r="K7524"/>
      <c r="L7524"/>
      <c r="M7524"/>
      <c r="N7524"/>
      <c r="O7524"/>
      <c r="P7524"/>
      <c r="S7524"/>
    </row>
    <row r="7525" spans="1:19" x14ac:dyDescent="0.3">
      <c r="A7525" s="25"/>
      <c r="B7525"/>
      <c r="C7525"/>
      <c r="D7525"/>
      <c r="E7525"/>
      <c r="F7525"/>
      <c r="G7525"/>
      <c r="H7525" s="26"/>
      <c r="I7525" s="26"/>
      <c r="K7525"/>
      <c r="L7525"/>
      <c r="M7525"/>
      <c r="N7525"/>
      <c r="O7525"/>
      <c r="P7525"/>
      <c r="S7525"/>
    </row>
    <row r="7526" spans="1:19" x14ac:dyDescent="0.3">
      <c r="A7526" s="25"/>
      <c r="B7526"/>
      <c r="C7526"/>
      <c r="D7526"/>
      <c r="E7526"/>
      <c r="F7526"/>
      <c r="G7526"/>
      <c r="H7526" s="26"/>
      <c r="I7526" s="26"/>
      <c r="K7526"/>
      <c r="L7526"/>
      <c r="M7526"/>
      <c r="N7526"/>
      <c r="O7526"/>
      <c r="P7526"/>
      <c r="S7526"/>
    </row>
    <row r="7527" spans="1:19" x14ac:dyDescent="0.3">
      <c r="A7527" s="25"/>
      <c r="B7527"/>
      <c r="C7527"/>
      <c r="D7527"/>
      <c r="E7527"/>
      <c r="F7527"/>
      <c r="G7527"/>
      <c r="H7527" s="26"/>
      <c r="I7527" s="26"/>
      <c r="K7527"/>
      <c r="L7527"/>
      <c r="M7527"/>
      <c r="N7527"/>
      <c r="O7527"/>
      <c r="P7527"/>
      <c r="S7527"/>
    </row>
    <row r="7528" spans="1:19" x14ac:dyDescent="0.3">
      <c r="A7528" s="25"/>
      <c r="B7528"/>
      <c r="C7528"/>
      <c r="D7528"/>
      <c r="E7528"/>
      <c r="F7528"/>
      <c r="G7528"/>
      <c r="H7528" s="26"/>
      <c r="I7528" s="26"/>
      <c r="K7528"/>
      <c r="L7528"/>
      <c r="M7528"/>
      <c r="N7528"/>
      <c r="O7528"/>
      <c r="P7528"/>
      <c r="S7528"/>
    </row>
    <row r="7529" spans="1:19" x14ac:dyDescent="0.3">
      <c r="A7529" s="25"/>
      <c r="B7529"/>
      <c r="C7529"/>
      <c r="D7529"/>
      <c r="E7529"/>
      <c r="F7529"/>
      <c r="G7529"/>
      <c r="H7529" s="26"/>
      <c r="I7529" s="26"/>
      <c r="K7529"/>
      <c r="L7529"/>
      <c r="M7529"/>
      <c r="N7529"/>
      <c r="O7529"/>
      <c r="P7529"/>
      <c r="S7529"/>
    </row>
    <row r="7530" spans="1:19" x14ac:dyDescent="0.3">
      <c r="A7530" s="25"/>
      <c r="B7530"/>
      <c r="C7530"/>
      <c r="D7530"/>
      <c r="E7530"/>
      <c r="F7530"/>
      <c r="G7530"/>
      <c r="H7530" s="26"/>
      <c r="I7530" s="26"/>
      <c r="K7530"/>
      <c r="L7530"/>
      <c r="M7530"/>
      <c r="N7530"/>
      <c r="O7530"/>
      <c r="P7530"/>
      <c r="S7530"/>
    </row>
    <row r="7531" spans="1:19" x14ac:dyDescent="0.3">
      <c r="A7531" s="25"/>
      <c r="B7531"/>
      <c r="C7531"/>
      <c r="D7531"/>
      <c r="E7531"/>
      <c r="F7531"/>
      <c r="G7531"/>
      <c r="H7531" s="26"/>
      <c r="I7531" s="26"/>
      <c r="K7531"/>
      <c r="L7531"/>
      <c r="M7531"/>
      <c r="N7531"/>
      <c r="O7531"/>
      <c r="P7531"/>
      <c r="S7531"/>
    </row>
    <row r="7532" spans="1:19" x14ac:dyDescent="0.3">
      <c r="A7532" s="25"/>
      <c r="B7532"/>
      <c r="C7532"/>
      <c r="D7532"/>
      <c r="E7532"/>
      <c r="F7532"/>
      <c r="G7532"/>
      <c r="H7532" s="26"/>
      <c r="I7532" s="26"/>
      <c r="K7532"/>
      <c r="L7532"/>
      <c r="M7532"/>
      <c r="N7532"/>
      <c r="O7532"/>
      <c r="P7532"/>
      <c r="S7532"/>
    </row>
    <row r="7533" spans="1:19" x14ac:dyDescent="0.3">
      <c r="A7533" s="25"/>
      <c r="B7533"/>
      <c r="C7533"/>
      <c r="D7533"/>
      <c r="E7533"/>
      <c r="F7533"/>
      <c r="G7533"/>
      <c r="H7533" s="26"/>
      <c r="I7533" s="26"/>
      <c r="K7533"/>
      <c r="L7533"/>
      <c r="M7533"/>
      <c r="N7533"/>
      <c r="O7533"/>
      <c r="P7533"/>
      <c r="S7533"/>
    </row>
    <row r="7534" spans="1:19" x14ac:dyDescent="0.3">
      <c r="A7534" s="25"/>
      <c r="B7534"/>
      <c r="C7534"/>
      <c r="D7534"/>
      <c r="E7534"/>
      <c r="F7534"/>
      <c r="G7534"/>
      <c r="H7534" s="26"/>
      <c r="I7534" s="26"/>
      <c r="K7534"/>
      <c r="L7534"/>
      <c r="M7534"/>
      <c r="N7534"/>
      <c r="O7534"/>
      <c r="P7534"/>
      <c r="S7534"/>
    </row>
    <row r="7535" spans="1:19" x14ac:dyDescent="0.3">
      <c r="A7535" s="25"/>
      <c r="B7535"/>
      <c r="C7535"/>
      <c r="D7535"/>
      <c r="E7535"/>
      <c r="F7535"/>
      <c r="G7535"/>
      <c r="H7535" s="26"/>
      <c r="I7535" s="26"/>
      <c r="K7535"/>
      <c r="L7535"/>
      <c r="M7535"/>
      <c r="N7535"/>
      <c r="O7535"/>
      <c r="P7535"/>
      <c r="S7535"/>
    </row>
    <row r="7536" spans="1:19" x14ac:dyDescent="0.3">
      <c r="A7536" s="25"/>
      <c r="B7536"/>
      <c r="C7536"/>
      <c r="D7536"/>
      <c r="E7536"/>
      <c r="F7536"/>
      <c r="G7536"/>
      <c r="H7536" s="26"/>
      <c r="I7536" s="26"/>
      <c r="K7536"/>
      <c r="L7536"/>
      <c r="M7536"/>
      <c r="N7536"/>
      <c r="O7536"/>
      <c r="P7536"/>
      <c r="S7536"/>
    </row>
    <row r="7537" spans="1:20" x14ac:dyDescent="0.3">
      <c r="A7537" s="25"/>
      <c r="B7537"/>
      <c r="C7537"/>
      <c r="D7537"/>
      <c r="E7537"/>
      <c r="F7537"/>
      <c r="G7537"/>
      <c r="H7537" s="26"/>
      <c r="I7537" s="26"/>
      <c r="K7537"/>
      <c r="L7537"/>
      <c r="M7537"/>
      <c r="N7537"/>
      <c r="O7537"/>
      <c r="P7537"/>
      <c r="S7537"/>
    </row>
    <row r="7538" spans="1:20" x14ac:dyDescent="0.3">
      <c r="A7538" s="25"/>
      <c r="B7538"/>
      <c r="C7538"/>
      <c r="D7538"/>
      <c r="E7538"/>
      <c r="F7538"/>
      <c r="G7538"/>
      <c r="H7538" s="26"/>
      <c r="I7538" s="26"/>
      <c r="K7538"/>
      <c r="L7538"/>
      <c r="M7538"/>
      <c r="N7538"/>
      <c r="O7538"/>
      <c r="P7538"/>
      <c r="S7538"/>
    </row>
    <row r="7539" spans="1:20" x14ac:dyDescent="0.3">
      <c r="A7539" s="25"/>
      <c r="B7539"/>
      <c r="C7539"/>
      <c r="D7539"/>
      <c r="E7539"/>
      <c r="F7539"/>
      <c r="G7539"/>
      <c r="H7539" s="26"/>
      <c r="I7539" s="26"/>
      <c r="K7539"/>
      <c r="L7539"/>
      <c r="M7539"/>
      <c r="N7539"/>
      <c r="O7539"/>
      <c r="P7539"/>
      <c r="S7539"/>
    </row>
    <row r="7540" spans="1:20" x14ac:dyDescent="0.3">
      <c r="A7540" s="25"/>
      <c r="B7540"/>
      <c r="C7540"/>
      <c r="D7540"/>
      <c r="E7540"/>
      <c r="F7540"/>
      <c r="G7540"/>
      <c r="H7540" s="26"/>
      <c r="I7540" s="26"/>
      <c r="K7540"/>
      <c r="L7540"/>
      <c r="M7540"/>
      <c r="N7540"/>
      <c r="O7540"/>
      <c r="P7540"/>
      <c r="S7540"/>
    </row>
    <row r="7541" spans="1:20" x14ac:dyDescent="0.3">
      <c r="A7541" s="25"/>
      <c r="B7541"/>
      <c r="C7541"/>
      <c r="D7541"/>
      <c r="E7541"/>
      <c r="F7541"/>
      <c r="G7541"/>
      <c r="H7541" s="26"/>
      <c r="I7541" s="26"/>
      <c r="K7541"/>
      <c r="L7541"/>
      <c r="M7541"/>
      <c r="N7541"/>
      <c r="O7541"/>
      <c r="P7541"/>
      <c r="S7541"/>
    </row>
    <row r="7542" spans="1:20" x14ac:dyDescent="0.3">
      <c r="A7542" s="25"/>
      <c r="B7542"/>
      <c r="C7542"/>
      <c r="D7542"/>
      <c r="E7542"/>
      <c r="F7542"/>
      <c r="G7542"/>
      <c r="H7542" s="26"/>
      <c r="I7542" s="26"/>
      <c r="K7542"/>
      <c r="L7542"/>
      <c r="M7542"/>
      <c r="N7542"/>
      <c r="O7542"/>
      <c r="P7542"/>
      <c r="S7542"/>
    </row>
    <row r="7543" spans="1:20" x14ac:dyDescent="0.3">
      <c r="A7543" s="25"/>
      <c r="B7543"/>
      <c r="C7543"/>
      <c r="D7543"/>
      <c r="E7543"/>
      <c r="F7543"/>
      <c r="G7543"/>
      <c r="H7543" s="26"/>
      <c r="I7543" s="26"/>
      <c r="K7543"/>
      <c r="L7543"/>
      <c r="M7543"/>
      <c r="N7543"/>
      <c r="O7543"/>
      <c r="P7543"/>
      <c r="S7543"/>
    </row>
    <row r="7544" spans="1:20" x14ac:dyDescent="0.3">
      <c r="A7544" s="25"/>
      <c r="B7544"/>
      <c r="C7544"/>
      <c r="D7544"/>
      <c r="E7544"/>
      <c r="F7544"/>
      <c r="G7544"/>
      <c r="H7544" s="26"/>
      <c r="I7544" s="26"/>
      <c r="K7544"/>
      <c r="L7544"/>
      <c r="M7544"/>
      <c r="N7544"/>
      <c r="O7544"/>
      <c r="P7544"/>
      <c r="S7544"/>
    </row>
    <row r="7545" spans="1:20" x14ac:dyDescent="0.3">
      <c r="A7545" s="25"/>
      <c r="B7545"/>
      <c r="C7545"/>
      <c r="D7545"/>
      <c r="E7545"/>
      <c r="F7545"/>
      <c r="G7545"/>
      <c r="H7545" s="26"/>
      <c r="I7545" s="26"/>
      <c r="K7545"/>
      <c r="L7545"/>
      <c r="M7545"/>
      <c r="N7545"/>
      <c r="O7545"/>
      <c r="P7545"/>
      <c r="S7545"/>
    </row>
    <row r="7546" spans="1:20" x14ac:dyDescent="0.3">
      <c r="A7546" s="25"/>
      <c r="B7546"/>
      <c r="C7546"/>
      <c r="D7546"/>
      <c r="E7546"/>
      <c r="F7546"/>
      <c r="G7546"/>
      <c r="H7546" s="26"/>
      <c r="I7546" s="26"/>
      <c r="K7546"/>
      <c r="L7546"/>
      <c r="M7546"/>
      <c r="N7546"/>
      <c r="O7546"/>
      <c r="P7546"/>
      <c r="S7546"/>
      <c r="T7546" s="7"/>
    </row>
    <row r="7547" spans="1:20" x14ac:dyDescent="0.3">
      <c r="A7547" s="25"/>
      <c r="B7547"/>
      <c r="C7547"/>
      <c r="D7547"/>
      <c r="E7547"/>
      <c r="F7547"/>
      <c r="G7547"/>
      <c r="H7547" s="26"/>
      <c r="I7547" s="26"/>
      <c r="K7547"/>
      <c r="L7547"/>
      <c r="M7547"/>
      <c r="N7547"/>
      <c r="O7547"/>
      <c r="P7547"/>
      <c r="S7547"/>
    </row>
    <row r="7548" spans="1:20" x14ac:dyDescent="0.3">
      <c r="A7548" s="25"/>
      <c r="B7548"/>
      <c r="C7548"/>
      <c r="D7548"/>
      <c r="E7548"/>
      <c r="F7548"/>
      <c r="G7548"/>
      <c r="H7548" s="26"/>
      <c r="I7548" s="26"/>
      <c r="K7548"/>
      <c r="L7548"/>
      <c r="M7548"/>
      <c r="N7548"/>
      <c r="O7548"/>
      <c r="P7548"/>
      <c r="S7548"/>
    </row>
    <row r="7549" spans="1:20" x14ac:dyDescent="0.3">
      <c r="A7549" s="25"/>
      <c r="B7549"/>
      <c r="C7549"/>
      <c r="D7549"/>
      <c r="E7549"/>
      <c r="F7549"/>
      <c r="G7549"/>
      <c r="H7549" s="14"/>
      <c r="I7549" s="14"/>
      <c r="K7549"/>
      <c r="L7549"/>
      <c r="M7549"/>
      <c r="N7549"/>
      <c r="O7549"/>
      <c r="P7549"/>
      <c r="S7549"/>
    </row>
    <row r="7550" spans="1:20" x14ac:dyDescent="0.3">
      <c r="A7550" s="25"/>
      <c r="B7550"/>
      <c r="C7550"/>
      <c r="D7550"/>
      <c r="E7550"/>
      <c r="F7550"/>
      <c r="G7550"/>
      <c r="H7550" s="14"/>
      <c r="I7550" s="14"/>
      <c r="K7550"/>
      <c r="L7550"/>
      <c r="M7550"/>
      <c r="N7550"/>
      <c r="O7550"/>
      <c r="P7550"/>
      <c r="S7550"/>
    </row>
    <row r="7551" spans="1:20" x14ac:dyDescent="0.3">
      <c r="A7551" s="25"/>
      <c r="B7551"/>
      <c r="C7551"/>
      <c r="D7551"/>
      <c r="E7551"/>
      <c r="F7551"/>
      <c r="G7551"/>
      <c r="H7551" s="14"/>
      <c r="I7551" s="14"/>
      <c r="K7551"/>
      <c r="L7551"/>
      <c r="M7551"/>
      <c r="N7551"/>
      <c r="O7551"/>
      <c r="P7551"/>
      <c r="S7551"/>
    </row>
    <row r="7552" spans="1:20" x14ac:dyDescent="0.3">
      <c r="A7552" s="25"/>
      <c r="B7552"/>
      <c r="C7552"/>
      <c r="D7552"/>
      <c r="E7552"/>
      <c r="F7552"/>
      <c r="G7552"/>
      <c r="H7552" s="14"/>
      <c r="I7552" s="14"/>
      <c r="K7552"/>
      <c r="L7552"/>
      <c r="M7552"/>
      <c r="N7552"/>
      <c r="O7552"/>
      <c r="P7552"/>
      <c r="S7552"/>
    </row>
    <row r="7553" spans="1:20" x14ac:dyDescent="0.3">
      <c r="A7553" s="25"/>
      <c r="B7553"/>
      <c r="C7553"/>
      <c r="D7553"/>
      <c r="E7553"/>
      <c r="F7553"/>
      <c r="G7553"/>
      <c r="H7553" s="14"/>
      <c r="I7553" s="14"/>
      <c r="K7553"/>
      <c r="L7553"/>
      <c r="M7553"/>
      <c r="N7553"/>
      <c r="O7553"/>
      <c r="P7553"/>
      <c r="S7553"/>
    </row>
    <row r="7554" spans="1:20" x14ac:dyDescent="0.3">
      <c r="A7554" s="25"/>
      <c r="B7554"/>
      <c r="C7554"/>
      <c r="D7554"/>
      <c r="E7554"/>
      <c r="F7554"/>
      <c r="G7554"/>
      <c r="H7554" s="14"/>
      <c r="I7554" s="14"/>
      <c r="K7554"/>
      <c r="L7554"/>
      <c r="M7554"/>
      <c r="N7554"/>
      <c r="O7554"/>
      <c r="P7554"/>
      <c r="S7554"/>
    </row>
    <row r="7555" spans="1:20" x14ac:dyDescent="0.3">
      <c r="A7555" s="25"/>
      <c r="B7555"/>
      <c r="C7555"/>
      <c r="D7555"/>
      <c r="E7555"/>
      <c r="F7555"/>
      <c r="G7555"/>
      <c r="H7555" s="26"/>
      <c r="I7555" s="26"/>
      <c r="K7555"/>
      <c r="L7555"/>
      <c r="M7555"/>
      <c r="N7555"/>
      <c r="O7555"/>
      <c r="P7555"/>
      <c r="S7555"/>
    </row>
    <row r="7556" spans="1:20" x14ac:dyDescent="0.3">
      <c r="A7556" s="25"/>
      <c r="B7556"/>
      <c r="C7556"/>
      <c r="D7556"/>
      <c r="E7556"/>
      <c r="F7556"/>
      <c r="G7556"/>
      <c r="H7556" s="26"/>
      <c r="I7556" s="26"/>
      <c r="K7556"/>
      <c r="L7556"/>
      <c r="M7556"/>
      <c r="N7556"/>
      <c r="O7556"/>
      <c r="P7556"/>
      <c r="S7556"/>
    </row>
    <row r="7557" spans="1:20" x14ac:dyDescent="0.3">
      <c r="A7557" s="25"/>
      <c r="B7557"/>
      <c r="C7557"/>
      <c r="D7557"/>
      <c r="E7557"/>
      <c r="F7557"/>
      <c r="G7557"/>
      <c r="H7557" s="26"/>
      <c r="I7557" s="26"/>
      <c r="K7557"/>
      <c r="L7557"/>
      <c r="M7557"/>
      <c r="N7557"/>
      <c r="O7557"/>
      <c r="P7557"/>
      <c r="S7557"/>
    </row>
    <row r="7558" spans="1:20" x14ac:dyDescent="0.3">
      <c r="A7558" s="25"/>
      <c r="B7558"/>
      <c r="C7558"/>
      <c r="D7558"/>
      <c r="E7558"/>
      <c r="F7558"/>
      <c r="G7558"/>
      <c r="H7558" s="26"/>
      <c r="I7558" s="26"/>
      <c r="K7558"/>
      <c r="L7558"/>
      <c r="M7558"/>
      <c r="N7558"/>
      <c r="O7558"/>
      <c r="P7558"/>
      <c r="S7558"/>
    </row>
    <row r="7559" spans="1:20" x14ac:dyDescent="0.3">
      <c r="A7559" s="25"/>
      <c r="B7559"/>
      <c r="C7559"/>
      <c r="D7559"/>
      <c r="E7559"/>
      <c r="F7559"/>
      <c r="G7559"/>
      <c r="H7559" s="26"/>
      <c r="I7559" s="26"/>
      <c r="K7559"/>
      <c r="L7559"/>
      <c r="M7559"/>
      <c r="N7559"/>
      <c r="O7559"/>
      <c r="P7559"/>
      <c r="S7559"/>
    </row>
    <row r="7560" spans="1:20" x14ac:dyDescent="0.3">
      <c r="A7560" s="25"/>
      <c r="B7560"/>
      <c r="C7560"/>
      <c r="D7560"/>
      <c r="E7560"/>
      <c r="F7560"/>
      <c r="G7560"/>
      <c r="H7560" s="26"/>
      <c r="I7560" s="26"/>
      <c r="K7560"/>
      <c r="L7560"/>
      <c r="M7560"/>
      <c r="N7560"/>
      <c r="O7560"/>
      <c r="P7560"/>
      <c r="S7560"/>
    </row>
    <row r="7561" spans="1:20" x14ac:dyDescent="0.3">
      <c r="A7561" s="25"/>
      <c r="B7561"/>
      <c r="C7561"/>
      <c r="D7561"/>
      <c r="E7561"/>
      <c r="F7561"/>
      <c r="G7561"/>
      <c r="H7561" s="26"/>
      <c r="I7561" s="26"/>
      <c r="K7561"/>
      <c r="L7561"/>
      <c r="M7561"/>
      <c r="N7561"/>
      <c r="O7561"/>
      <c r="P7561"/>
      <c r="S7561"/>
    </row>
    <row r="7562" spans="1:20" x14ac:dyDescent="0.3">
      <c r="A7562" s="25"/>
      <c r="B7562"/>
      <c r="C7562"/>
      <c r="D7562"/>
      <c r="E7562"/>
      <c r="F7562"/>
      <c r="G7562"/>
      <c r="H7562" s="26"/>
      <c r="I7562" s="26"/>
      <c r="K7562"/>
      <c r="L7562"/>
      <c r="M7562"/>
      <c r="N7562"/>
      <c r="O7562"/>
      <c r="P7562"/>
      <c r="S7562"/>
    </row>
    <row r="7563" spans="1:20" x14ac:dyDescent="0.3">
      <c r="A7563" s="25"/>
      <c r="B7563"/>
      <c r="C7563"/>
      <c r="D7563"/>
      <c r="E7563"/>
      <c r="F7563"/>
      <c r="G7563"/>
      <c r="H7563" s="26"/>
      <c r="I7563" s="26"/>
      <c r="K7563"/>
      <c r="L7563"/>
      <c r="M7563"/>
      <c r="N7563"/>
      <c r="O7563"/>
      <c r="P7563"/>
      <c r="S7563"/>
      <c r="T7563" s="7"/>
    </row>
    <row r="7564" spans="1:20" x14ac:dyDescent="0.3">
      <c r="A7564" s="25"/>
      <c r="B7564"/>
      <c r="C7564"/>
      <c r="D7564"/>
      <c r="E7564"/>
      <c r="F7564"/>
      <c r="G7564"/>
      <c r="H7564" s="26"/>
      <c r="I7564" s="26"/>
      <c r="K7564"/>
      <c r="L7564"/>
      <c r="M7564"/>
      <c r="N7564"/>
      <c r="O7564"/>
      <c r="P7564"/>
      <c r="S7564"/>
    </row>
    <row r="7565" spans="1:20" x14ac:dyDescent="0.3">
      <c r="A7565" s="25"/>
      <c r="B7565"/>
      <c r="C7565"/>
      <c r="D7565"/>
      <c r="E7565"/>
      <c r="F7565"/>
      <c r="G7565"/>
      <c r="H7565" s="26"/>
      <c r="I7565" s="26"/>
      <c r="K7565"/>
      <c r="L7565"/>
      <c r="M7565"/>
      <c r="N7565"/>
      <c r="O7565"/>
      <c r="P7565"/>
      <c r="S7565"/>
    </row>
    <row r="7566" spans="1:20" x14ac:dyDescent="0.3">
      <c r="A7566" s="25"/>
      <c r="B7566"/>
      <c r="C7566"/>
      <c r="D7566"/>
      <c r="E7566"/>
      <c r="F7566"/>
      <c r="G7566"/>
      <c r="H7566" s="26"/>
      <c r="I7566" s="26"/>
      <c r="K7566"/>
      <c r="L7566"/>
      <c r="M7566"/>
      <c r="N7566"/>
      <c r="O7566"/>
      <c r="P7566"/>
      <c r="S7566"/>
    </row>
    <row r="7567" spans="1:20" x14ac:dyDescent="0.3">
      <c r="A7567" s="25"/>
      <c r="B7567"/>
      <c r="C7567"/>
      <c r="D7567"/>
      <c r="E7567"/>
      <c r="F7567"/>
      <c r="G7567"/>
      <c r="H7567" s="26"/>
      <c r="I7567" s="26"/>
      <c r="K7567"/>
      <c r="L7567"/>
      <c r="M7567"/>
      <c r="N7567"/>
      <c r="O7567"/>
      <c r="P7567"/>
      <c r="S7567"/>
    </row>
    <row r="7568" spans="1:20" x14ac:dyDescent="0.3">
      <c r="A7568" s="25"/>
      <c r="B7568"/>
      <c r="C7568"/>
      <c r="D7568"/>
      <c r="E7568"/>
      <c r="F7568"/>
      <c r="G7568"/>
      <c r="H7568" s="26"/>
      <c r="I7568" s="26"/>
      <c r="K7568"/>
      <c r="L7568"/>
      <c r="M7568"/>
      <c r="N7568"/>
      <c r="O7568"/>
      <c r="P7568"/>
      <c r="S7568"/>
    </row>
    <row r="7569" spans="1:19" x14ac:dyDescent="0.3">
      <c r="A7569" s="25"/>
      <c r="B7569"/>
      <c r="C7569"/>
      <c r="D7569"/>
      <c r="E7569"/>
      <c r="F7569"/>
      <c r="G7569"/>
      <c r="H7569" s="26"/>
      <c r="I7569" s="26"/>
      <c r="K7569"/>
      <c r="L7569"/>
      <c r="M7569"/>
      <c r="N7569"/>
      <c r="O7569"/>
      <c r="P7569"/>
      <c r="S7569"/>
    </row>
    <row r="7570" spans="1:19" x14ac:dyDescent="0.3">
      <c r="A7570" s="25"/>
      <c r="B7570"/>
      <c r="C7570"/>
      <c r="D7570"/>
      <c r="E7570"/>
      <c r="F7570"/>
      <c r="G7570"/>
      <c r="H7570" s="26"/>
      <c r="I7570" s="26"/>
      <c r="K7570"/>
      <c r="L7570"/>
      <c r="M7570"/>
      <c r="N7570"/>
      <c r="O7570"/>
      <c r="P7570"/>
      <c r="S7570"/>
    </row>
    <row r="7571" spans="1:19" x14ac:dyDescent="0.3">
      <c r="A7571" s="25"/>
      <c r="B7571"/>
      <c r="C7571"/>
      <c r="D7571"/>
      <c r="E7571"/>
      <c r="F7571"/>
      <c r="G7571"/>
      <c r="H7571" s="26"/>
      <c r="I7571" s="26"/>
      <c r="K7571"/>
      <c r="L7571"/>
      <c r="M7571"/>
      <c r="N7571"/>
      <c r="O7571"/>
      <c r="P7571"/>
      <c r="S7571"/>
    </row>
    <row r="7572" spans="1:19" x14ac:dyDescent="0.3">
      <c r="A7572" s="25"/>
      <c r="B7572"/>
      <c r="C7572"/>
      <c r="D7572"/>
      <c r="E7572"/>
      <c r="F7572"/>
      <c r="G7572"/>
      <c r="H7572" s="26"/>
      <c r="I7572" s="26"/>
      <c r="K7572"/>
      <c r="L7572"/>
      <c r="M7572"/>
      <c r="N7572"/>
      <c r="O7572"/>
      <c r="P7572"/>
      <c r="S7572"/>
    </row>
    <row r="7573" spans="1:19" x14ac:dyDescent="0.3">
      <c r="A7573" s="25"/>
      <c r="B7573"/>
      <c r="C7573"/>
      <c r="D7573"/>
      <c r="E7573"/>
      <c r="F7573"/>
      <c r="G7573"/>
      <c r="H7573" s="26"/>
      <c r="I7573" s="26"/>
      <c r="K7573"/>
      <c r="L7573"/>
      <c r="M7573"/>
      <c r="N7573"/>
      <c r="O7573"/>
      <c r="P7573"/>
      <c r="S7573"/>
    </row>
    <row r="7574" spans="1:19" x14ac:dyDescent="0.3">
      <c r="A7574" s="25"/>
      <c r="B7574"/>
      <c r="C7574"/>
      <c r="D7574"/>
      <c r="E7574"/>
      <c r="F7574"/>
      <c r="G7574"/>
      <c r="H7574" s="26"/>
      <c r="I7574" s="26"/>
      <c r="K7574"/>
      <c r="L7574"/>
      <c r="M7574"/>
      <c r="N7574"/>
      <c r="O7574"/>
      <c r="P7574"/>
      <c r="S7574"/>
    </row>
    <row r="7575" spans="1:19" x14ac:dyDescent="0.3">
      <c r="A7575" s="25"/>
      <c r="B7575"/>
      <c r="C7575"/>
      <c r="D7575"/>
      <c r="E7575"/>
      <c r="F7575"/>
      <c r="G7575"/>
      <c r="H7575" s="26"/>
      <c r="I7575" s="26"/>
      <c r="K7575"/>
      <c r="L7575"/>
      <c r="M7575"/>
      <c r="N7575"/>
      <c r="O7575"/>
      <c r="P7575"/>
      <c r="S7575"/>
    </row>
    <row r="7576" spans="1:19" x14ac:dyDescent="0.3">
      <c r="A7576" s="25"/>
      <c r="B7576"/>
      <c r="C7576"/>
      <c r="D7576"/>
      <c r="E7576"/>
      <c r="F7576"/>
      <c r="G7576"/>
      <c r="H7576" s="26"/>
      <c r="I7576" s="26"/>
      <c r="K7576"/>
      <c r="L7576"/>
      <c r="M7576"/>
      <c r="N7576"/>
      <c r="O7576"/>
      <c r="P7576"/>
      <c r="S7576"/>
    </row>
    <row r="7577" spans="1:19" x14ac:dyDescent="0.3">
      <c r="A7577" s="25"/>
      <c r="B7577"/>
      <c r="C7577"/>
      <c r="D7577"/>
      <c r="E7577"/>
      <c r="F7577"/>
      <c r="G7577"/>
      <c r="H7577"/>
      <c r="I7577"/>
      <c r="K7577"/>
      <c r="L7577"/>
      <c r="M7577"/>
      <c r="N7577"/>
      <c r="O7577"/>
      <c r="P7577"/>
      <c r="S7577"/>
    </row>
    <row r="7578" spans="1:19" x14ac:dyDescent="0.3">
      <c r="A7578" s="25"/>
      <c r="B7578"/>
      <c r="C7578"/>
      <c r="D7578"/>
      <c r="E7578"/>
      <c r="F7578"/>
      <c r="G7578"/>
      <c r="H7578"/>
      <c r="I7578"/>
      <c r="K7578"/>
      <c r="L7578"/>
      <c r="M7578"/>
      <c r="N7578"/>
      <c r="O7578"/>
      <c r="P7578"/>
      <c r="S7578"/>
    </row>
    <row r="7579" spans="1:19" x14ac:dyDescent="0.3">
      <c r="A7579" s="25"/>
      <c r="B7579"/>
      <c r="C7579"/>
      <c r="D7579"/>
      <c r="E7579"/>
      <c r="F7579"/>
      <c r="G7579"/>
      <c r="H7579"/>
      <c r="I7579"/>
      <c r="K7579"/>
      <c r="L7579"/>
      <c r="M7579"/>
      <c r="N7579"/>
      <c r="O7579"/>
      <c r="P7579"/>
      <c r="S7579"/>
    </row>
    <row r="7580" spans="1:19" x14ac:dyDescent="0.3">
      <c r="A7580" s="25"/>
      <c r="B7580"/>
      <c r="C7580"/>
      <c r="D7580"/>
      <c r="E7580"/>
      <c r="F7580"/>
      <c r="G7580"/>
      <c r="H7580" s="14"/>
      <c r="I7580" s="14"/>
      <c r="K7580"/>
      <c r="L7580"/>
      <c r="M7580"/>
      <c r="N7580"/>
      <c r="O7580"/>
      <c r="P7580"/>
      <c r="S7580"/>
    </row>
    <row r="7581" spans="1:19" x14ac:dyDescent="0.3">
      <c r="A7581" s="25"/>
      <c r="B7581"/>
      <c r="C7581"/>
      <c r="D7581"/>
      <c r="E7581"/>
      <c r="F7581"/>
      <c r="G7581"/>
      <c r="H7581" s="14"/>
      <c r="I7581" s="14"/>
      <c r="K7581"/>
      <c r="L7581"/>
      <c r="M7581"/>
      <c r="N7581"/>
      <c r="O7581"/>
      <c r="P7581"/>
      <c r="S7581"/>
    </row>
    <row r="7582" spans="1:19" x14ac:dyDescent="0.3">
      <c r="A7582" s="25"/>
      <c r="B7582"/>
      <c r="C7582"/>
      <c r="D7582"/>
      <c r="E7582"/>
      <c r="F7582"/>
      <c r="G7582"/>
      <c r="H7582" s="26"/>
      <c r="I7582" s="26"/>
      <c r="K7582"/>
      <c r="L7582"/>
      <c r="M7582"/>
      <c r="N7582"/>
      <c r="O7582"/>
      <c r="P7582"/>
      <c r="S7582"/>
    </row>
    <row r="7583" spans="1:19" x14ac:dyDescent="0.3">
      <c r="A7583" s="25"/>
      <c r="B7583"/>
      <c r="C7583"/>
      <c r="D7583"/>
      <c r="E7583"/>
      <c r="F7583"/>
      <c r="G7583"/>
      <c r="H7583" s="26"/>
      <c r="I7583" s="26"/>
      <c r="K7583"/>
      <c r="L7583"/>
      <c r="M7583"/>
      <c r="N7583"/>
      <c r="O7583"/>
      <c r="P7583"/>
      <c r="S7583"/>
    </row>
    <row r="7584" spans="1:19" x14ac:dyDescent="0.3">
      <c r="A7584" s="25"/>
      <c r="B7584"/>
      <c r="C7584"/>
      <c r="D7584"/>
      <c r="E7584"/>
      <c r="F7584"/>
      <c r="G7584"/>
      <c r="H7584" s="26"/>
      <c r="I7584" s="26"/>
      <c r="K7584"/>
      <c r="L7584"/>
      <c r="M7584"/>
      <c r="N7584"/>
      <c r="O7584"/>
      <c r="P7584"/>
      <c r="S7584"/>
    </row>
    <row r="7585" spans="1:20" x14ac:dyDescent="0.3">
      <c r="A7585" s="25"/>
      <c r="B7585"/>
      <c r="C7585"/>
      <c r="D7585"/>
      <c r="E7585"/>
      <c r="F7585"/>
      <c r="G7585"/>
      <c r="H7585" s="26"/>
      <c r="I7585" s="26"/>
      <c r="K7585"/>
      <c r="L7585"/>
      <c r="M7585"/>
      <c r="N7585"/>
      <c r="O7585"/>
      <c r="P7585"/>
      <c r="S7585"/>
    </row>
    <row r="7586" spans="1:20" x14ac:dyDescent="0.3">
      <c r="A7586" s="25"/>
      <c r="B7586"/>
      <c r="C7586"/>
      <c r="D7586"/>
      <c r="E7586"/>
      <c r="F7586"/>
      <c r="G7586"/>
      <c r="H7586" s="26"/>
      <c r="I7586" s="26"/>
      <c r="K7586"/>
      <c r="L7586"/>
      <c r="M7586"/>
      <c r="N7586"/>
      <c r="O7586"/>
      <c r="P7586"/>
      <c r="S7586"/>
    </row>
    <row r="7587" spans="1:20" x14ac:dyDescent="0.3">
      <c r="A7587" s="25"/>
      <c r="B7587"/>
      <c r="C7587"/>
      <c r="D7587"/>
      <c r="E7587"/>
      <c r="F7587"/>
      <c r="G7587"/>
      <c r="H7587" s="26"/>
      <c r="I7587" s="26"/>
      <c r="K7587"/>
      <c r="L7587"/>
      <c r="M7587"/>
      <c r="N7587"/>
      <c r="O7587"/>
      <c r="P7587"/>
      <c r="S7587"/>
    </row>
    <row r="7588" spans="1:20" x14ac:dyDescent="0.3">
      <c r="A7588" s="25"/>
      <c r="B7588"/>
      <c r="C7588"/>
      <c r="D7588"/>
      <c r="E7588"/>
      <c r="F7588"/>
      <c r="G7588"/>
      <c r="H7588" s="26"/>
      <c r="I7588" s="26"/>
      <c r="K7588"/>
      <c r="L7588"/>
      <c r="M7588"/>
      <c r="N7588"/>
      <c r="O7588"/>
      <c r="P7588"/>
      <c r="S7588"/>
    </row>
    <row r="7589" spans="1:20" x14ac:dyDescent="0.3">
      <c r="A7589" s="25"/>
      <c r="B7589"/>
      <c r="C7589"/>
      <c r="D7589"/>
      <c r="E7589"/>
      <c r="F7589"/>
      <c r="G7589"/>
      <c r="H7589" s="26"/>
      <c r="I7589" s="26"/>
      <c r="K7589"/>
      <c r="L7589"/>
      <c r="M7589"/>
      <c r="N7589"/>
      <c r="O7589"/>
      <c r="P7589"/>
      <c r="S7589"/>
    </row>
    <row r="7590" spans="1:20" x14ac:dyDescent="0.3">
      <c r="A7590" s="25"/>
      <c r="B7590"/>
      <c r="C7590"/>
      <c r="D7590"/>
      <c r="E7590"/>
      <c r="F7590"/>
      <c r="G7590"/>
      <c r="H7590" s="26"/>
      <c r="I7590" s="26"/>
      <c r="K7590"/>
      <c r="L7590"/>
      <c r="M7590"/>
      <c r="N7590"/>
      <c r="O7590"/>
      <c r="P7590"/>
      <c r="S7590"/>
      <c r="T7590" s="7"/>
    </row>
    <row r="7591" spans="1:20" x14ac:dyDescent="0.3">
      <c r="A7591" s="25"/>
      <c r="B7591"/>
      <c r="C7591"/>
      <c r="D7591"/>
      <c r="E7591"/>
      <c r="F7591"/>
      <c r="G7591"/>
      <c r="H7591" s="26"/>
      <c r="I7591" s="26"/>
      <c r="K7591"/>
      <c r="L7591"/>
      <c r="M7591"/>
      <c r="N7591"/>
      <c r="O7591"/>
      <c r="P7591"/>
      <c r="S7591"/>
    </row>
    <row r="7592" spans="1:20" x14ac:dyDescent="0.3">
      <c r="A7592" s="25"/>
      <c r="B7592"/>
      <c r="C7592"/>
      <c r="D7592"/>
      <c r="E7592"/>
      <c r="F7592"/>
      <c r="G7592"/>
      <c r="H7592" s="14"/>
      <c r="I7592" s="14"/>
      <c r="K7592"/>
      <c r="L7592"/>
      <c r="M7592"/>
      <c r="N7592"/>
      <c r="O7592"/>
      <c r="P7592"/>
      <c r="S7592"/>
    </row>
    <row r="7593" spans="1:20" x14ac:dyDescent="0.3">
      <c r="A7593" s="25"/>
      <c r="B7593"/>
      <c r="C7593"/>
      <c r="D7593"/>
      <c r="E7593"/>
      <c r="F7593"/>
      <c r="G7593"/>
      <c r="H7593" s="14"/>
      <c r="I7593" s="14"/>
      <c r="K7593"/>
      <c r="L7593"/>
      <c r="M7593"/>
      <c r="N7593"/>
      <c r="O7593"/>
      <c r="P7593"/>
      <c r="S7593"/>
    </row>
    <row r="7594" spans="1:20" x14ac:dyDescent="0.3">
      <c r="A7594" s="25"/>
      <c r="B7594"/>
      <c r="C7594"/>
      <c r="D7594"/>
      <c r="E7594"/>
      <c r="F7594"/>
      <c r="G7594"/>
      <c r="H7594" s="14"/>
      <c r="I7594" s="14"/>
      <c r="K7594"/>
      <c r="L7594"/>
      <c r="M7594"/>
      <c r="N7594"/>
      <c r="O7594"/>
      <c r="P7594"/>
      <c r="S7594"/>
    </row>
    <row r="7595" spans="1:20" x14ac:dyDescent="0.3">
      <c r="A7595" s="25"/>
      <c r="B7595"/>
      <c r="C7595"/>
      <c r="D7595"/>
      <c r="E7595"/>
      <c r="F7595"/>
      <c r="G7595"/>
      <c r="H7595" s="14"/>
      <c r="I7595" s="14"/>
      <c r="K7595"/>
      <c r="L7595"/>
      <c r="M7595"/>
      <c r="N7595"/>
      <c r="O7595"/>
      <c r="P7595"/>
      <c r="S7595"/>
    </row>
    <row r="7596" spans="1:20" x14ac:dyDescent="0.3">
      <c r="A7596" s="25"/>
      <c r="B7596"/>
      <c r="C7596"/>
      <c r="D7596"/>
      <c r="E7596"/>
      <c r="F7596"/>
      <c r="G7596"/>
      <c r="H7596" s="14"/>
      <c r="I7596" s="14"/>
      <c r="K7596"/>
      <c r="L7596"/>
      <c r="M7596"/>
      <c r="N7596"/>
      <c r="O7596"/>
      <c r="P7596"/>
      <c r="S7596"/>
    </row>
    <row r="7597" spans="1:20" x14ac:dyDescent="0.3">
      <c r="A7597" s="25"/>
      <c r="B7597"/>
      <c r="C7597"/>
      <c r="D7597"/>
      <c r="E7597"/>
      <c r="F7597"/>
      <c r="G7597"/>
      <c r="H7597" s="14"/>
      <c r="I7597" s="26"/>
      <c r="K7597"/>
      <c r="L7597"/>
      <c r="M7597"/>
      <c r="N7597"/>
      <c r="O7597"/>
      <c r="P7597"/>
      <c r="S7597"/>
    </row>
    <row r="7598" spans="1:20" x14ac:dyDescent="0.3">
      <c r="A7598" s="25"/>
      <c r="B7598"/>
      <c r="C7598"/>
      <c r="D7598"/>
      <c r="E7598"/>
      <c r="F7598"/>
      <c r="G7598"/>
      <c r="H7598" s="14"/>
      <c r="I7598" s="26"/>
      <c r="K7598"/>
      <c r="L7598"/>
      <c r="M7598"/>
      <c r="N7598"/>
      <c r="O7598"/>
      <c r="P7598"/>
      <c r="S7598"/>
    </row>
    <row r="7599" spans="1:20" x14ac:dyDescent="0.3">
      <c r="A7599" s="25"/>
      <c r="B7599"/>
      <c r="C7599"/>
      <c r="D7599"/>
      <c r="E7599"/>
      <c r="F7599"/>
      <c r="G7599"/>
      <c r="H7599" s="14"/>
      <c r="I7599" s="26"/>
      <c r="K7599"/>
      <c r="L7599"/>
      <c r="M7599"/>
      <c r="N7599"/>
      <c r="O7599"/>
      <c r="P7599"/>
      <c r="S7599"/>
    </row>
    <row r="7600" spans="1:20" x14ac:dyDescent="0.3">
      <c r="A7600" s="25"/>
      <c r="B7600"/>
      <c r="C7600"/>
      <c r="D7600"/>
      <c r="E7600"/>
      <c r="F7600"/>
      <c r="G7600"/>
      <c r="H7600" s="14"/>
      <c r="I7600" s="26"/>
      <c r="K7600"/>
      <c r="L7600"/>
      <c r="M7600"/>
      <c r="N7600"/>
      <c r="O7600"/>
      <c r="P7600"/>
      <c r="S7600"/>
    </row>
    <row r="7601" spans="1:20" x14ac:dyDescent="0.3">
      <c r="A7601" s="25"/>
      <c r="B7601"/>
      <c r="C7601"/>
      <c r="D7601"/>
      <c r="E7601"/>
      <c r="F7601"/>
      <c r="G7601"/>
      <c r="H7601" s="14"/>
      <c r="I7601" s="26"/>
      <c r="K7601"/>
      <c r="L7601"/>
      <c r="M7601"/>
      <c r="N7601"/>
      <c r="O7601"/>
      <c r="P7601"/>
      <c r="S7601"/>
    </row>
    <row r="7602" spans="1:20" x14ac:dyDescent="0.3">
      <c r="A7602" s="25"/>
      <c r="B7602"/>
      <c r="C7602"/>
      <c r="D7602"/>
      <c r="E7602"/>
      <c r="F7602"/>
      <c r="G7602"/>
      <c r="H7602" s="26"/>
      <c r="I7602" s="26"/>
      <c r="K7602"/>
      <c r="L7602"/>
      <c r="M7602"/>
      <c r="N7602"/>
      <c r="O7602"/>
      <c r="P7602"/>
      <c r="S7602"/>
    </row>
    <row r="7603" spans="1:20" x14ac:dyDescent="0.3">
      <c r="A7603" s="25"/>
      <c r="B7603"/>
      <c r="C7603"/>
      <c r="D7603"/>
      <c r="E7603"/>
      <c r="F7603"/>
      <c r="G7603"/>
      <c r="H7603" s="26"/>
      <c r="I7603" s="26"/>
      <c r="K7603"/>
      <c r="L7603"/>
      <c r="M7603"/>
      <c r="N7603"/>
      <c r="O7603"/>
      <c r="P7603"/>
      <c r="S7603"/>
    </row>
    <row r="7604" spans="1:20" x14ac:dyDescent="0.3">
      <c r="A7604" s="25"/>
      <c r="B7604"/>
      <c r="C7604"/>
      <c r="D7604"/>
      <c r="E7604"/>
      <c r="F7604"/>
      <c r="G7604"/>
      <c r="H7604" s="26"/>
      <c r="I7604" s="26"/>
      <c r="K7604"/>
      <c r="L7604"/>
      <c r="M7604"/>
      <c r="N7604"/>
      <c r="O7604"/>
      <c r="P7604"/>
      <c r="S7604"/>
    </row>
    <row r="7605" spans="1:20" x14ac:dyDescent="0.3">
      <c r="A7605" s="25"/>
      <c r="B7605"/>
      <c r="C7605"/>
      <c r="D7605"/>
      <c r="E7605"/>
      <c r="F7605"/>
      <c r="G7605"/>
      <c r="H7605" s="26"/>
      <c r="I7605" s="26"/>
      <c r="K7605"/>
      <c r="L7605"/>
      <c r="M7605"/>
      <c r="N7605"/>
      <c r="O7605"/>
      <c r="P7605"/>
      <c r="S7605"/>
    </row>
    <row r="7606" spans="1:20" x14ac:dyDescent="0.3">
      <c r="A7606" s="25"/>
      <c r="B7606"/>
      <c r="C7606"/>
      <c r="D7606"/>
      <c r="E7606"/>
      <c r="F7606"/>
      <c r="G7606"/>
      <c r="H7606" s="26"/>
      <c r="I7606" s="26"/>
      <c r="K7606"/>
      <c r="L7606"/>
      <c r="M7606"/>
      <c r="N7606"/>
      <c r="O7606"/>
      <c r="P7606"/>
      <c r="S7606"/>
    </row>
    <row r="7607" spans="1:20" x14ac:dyDescent="0.3">
      <c r="A7607" s="25"/>
      <c r="B7607"/>
      <c r="C7607"/>
      <c r="D7607"/>
      <c r="E7607"/>
      <c r="F7607"/>
      <c r="G7607"/>
      <c r="H7607" s="26"/>
      <c r="I7607" s="26"/>
      <c r="K7607"/>
      <c r="L7607"/>
      <c r="M7607"/>
      <c r="N7607"/>
      <c r="O7607"/>
      <c r="P7607"/>
      <c r="S7607"/>
    </row>
    <row r="7608" spans="1:20" x14ac:dyDescent="0.3">
      <c r="A7608" s="25"/>
      <c r="B7608"/>
      <c r="C7608"/>
      <c r="D7608"/>
      <c r="E7608"/>
      <c r="F7608"/>
      <c r="G7608"/>
      <c r="H7608" s="26"/>
      <c r="I7608" s="26"/>
      <c r="K7608"/>
      <c r="L7608"/>
      <c r="M7608"/>
      <c r="N7608"/>
      <c r="O7608"/>
      <c r="P7608"/>
      <c r="S7608"/>
    </row>
    <row r="7609" spans="1:20" x14ac:dyDescent="0.3">
      <c r="A7609" s="25"/>
      <c r="B7609"/>
      <c r="C7609"/>
      <c r="D7609"/>
      <c r="E7609"/>
      <c r="F7609"/>
      <c r="G7609"/>
      <c r="H7609" s="26"/>
      <c r="I7609" s="26"/>
      <c r="K7609"/>
      <c r="L7609"/>
      <c r="M7609"/>
      <c r="N7609"/>
      <c r="O7609"/>
      <c r="P7609"/>
      <c r="S7609"/>
      <c r="T7609" s="7"/>
    </row>
    <row r="7610" spans="1:20" x14ac:dyDescent="0.3">
      <c r="A7610" s="25"/>
      <c r="B7610"/>
      <c r="C7610"/>
      <c r="D7610"/>
      <c r="E7610"/>
      <c r="F7610"/>
      <c r="G7610"/>
      <c r="H7610" s="26"/>
      <c r="I7610" s="26"/>
      <c r="K7610"/>
      <c r="L7610"/>
      <c r="M7610"/>
      <c r="N7610"/>
      <c r="O7610"/>
      <c r="P7610"/>
      <c r="S7610"/>
      <c r="T7610" s="7"/>
    </row>
    <row r="7611" spans="1:20" x14ac:dyDescent="0.3">
      <c r="A7611" s="25"/>
      <c r="B7611"/>
      <c r="C7611"/>
      <c r="D7611"/>
      <c r="E7611"/>
      <c r="F7611"/>
      <c r="G7611"/>
      <c r="H7611" s="26"/>
      <c r="I7611" s="26"/>
      <c r="K7611"/>
      <c r="L7611"/>
      <c r="M7611"/>
      <c r="N7611"/>
      <c r="O7611"/>
      <c r="P7611"/>
      <c r="S7611"/>
    </row>
    <row r="7612" spans="1:20" x14ac:dyDescent="0.3">
      <c r="A7612" s="25"/>
      <c r="B7612"/>
      <c r="C7612"/>
      <c r="D7612"/>
      <c r="E7612"/>
      <c r="F7612"/>
      <c r="G7612"/>
      <c r="H7612" s="14"/>
      <c r="I7612" s="14"/>
      <c r="K7612"/>
      <c r="L7612"/>
      <c r="M7612"/>
      <c r="N7612"/>
      <c r="O7612"/>
      <c r="P7612"/>
      <c r="S7612"/>
    </row>
    <row r="7613" spans="1:20" x14ac:dyDescent="0.3">
      <c r="A7613" s="25"/>
      <c r="B7613"/>
      <c r="C7613"/>
      <c r="D7613"/>
      <c r="E7613"/>
      <c r="F7613"/>
      <c r="G7613"/>
      <c r="H7613" s="14"/>
      <c r="I7613" s="14"/>
      <c r="K7613"/>
      <c r="L7613"/>
      <c r="M7613"/>
      <c r="N7613"/>
      <c r="O7613"/>
      <c r="P7613"/>
      <c r="S7613"/>
    </row>
    <row r="7614" spans="1:20" x14ac:dyDescent="0.3">
      <c r="A7614" s="25"/>
      <c r="B7614"/>
      <c r="C7614"/>
      <c r="D7614"/>
      <c r="E7614"/>
      <c r="F7614"/>
      <c r="G7614"/>
      <c r="H7614" s="14"/>
      <c r="I7614" s="14"/>
      <c r="K7614"/>
      <c r="L7614"/>
      <c r="M7614"/>
      <c r="N7614"/>
      <c r="O7614"/>
      <c r="P7614"/>
      <c r="S7614"/>
    </row>
    <row r="7615" spans="1:20" x14ac:dyDescent="0.3">
      <c r="A7615" s="25"/>
      <c r="B7615"/>
      <c r="C7615"/>
      <c r="D7615"/>
      <c r="E7615"/>
      <c r="F7615"/>
      <c r="G7615"/>
      <c r="H7615" s="14"/>
      <c r="I7615" s="14"/>
      <c r="K7615"/>
      <c r="L7615"/>
      <c r="M7615"/>
      <c r="N7615"/>
      <c r="O7615"/>
      <c r="P7615"/>
      <c r="S7615"/>
    </row>
    <row r="7616" spans="1:20" x14ac:dyDescent="0.3">
      <c r="A7616" s="25"/>
      <c r="B7616"/>
      <c r="C7616"/>
      <c r="D7616"/>
      <c r="E7616"/>
      <c r="F7616"/>
      <c r="G7616"/>
      <c r="H7616" s="14"/>
      <c r="I7616"/>
      <c r="K7616"/>
      <c r="L7616"/>
      <c r="M7616"/>
      <c r="N7616"/>
      <c r="O7616"/>
      <c r="P7616"/>
      <c r="S7616"/>
    </row>
    <row r="7617" spans="1:19" x14ac:dyDescent="0.3">
      <c r="A7617" s="25"/>
      <c r="B7617"/>
      <c r="C7617"/>
      <c r="D7617"/>
      <c r="E7617"/>
      <c r="F7617"/>
      <c r="G7617"/>
      <c r="H7617" s="26"/>
      <c r="I7617" s="26"/>
      <c r="K7617"/>
      <c r="L7617"/>
      <c r="M7617"/>
      <c r="N7617"/>
      <c r="O7617"/>
      <c r="P7617"/>
      <c r="S7617"/>
    </row>
    <row r="7618" spans="1:19" x14ac:dyDescent="0.3">
      <c r="A7618" s="25"/>
      <c r="B7618"/>
      <c r="C7618"/>
      <c r="D7618"/>
      <c r="E7618"/>
      <c r="F7618"/>
      <c r="G7618"/>
      <c r="H7618" s="26"/>
      <c r="I7618" s="26"/>
      <c r="K7618"/>
      <c r="L7618"/>
      <c r="M7618"/>
      <c r="N7618"/>
      <c r="O7618"/>
      <c r="P7618"/>
      <c r="S7618"/>
    </row>
    <row r="7619" spans="1:19" x14ac:dyDescent="0.3">
      <c r="A7619" s="25"/>
      <c r="B7619"/>
      <c r="C7619"/>
      <c r="D7619"/>
      <c r="E7619"/>
      <c r="F7619"/>
      <c r="G7619"/>
      <c r="H7619" s="26"/>
      <c r="I7619" s="26"/>
      <c r="K7619"/>
      <c r="L7619"/>
      <c r="M7619"/>
      <c r="N7619"/>
      <c r="O7619"/>
      <c r="P7619"/>
      <c r="S7619"/>
    </row>
    <row r="7620" spans="1:19" x14ac:dyDescent="0.3">
      <c r="A7620" s="25"/>
      <c r="B7620"/>
      <c r="C7620"/>
      <c r="D7620"/>
      <c r="E7620"/>
      <c r="F7620"/>
      <c r="G7620"/>
      <c r="H7620" s="26"/>
      <c r="I7620" s="26"/>
      <c r="K7620"/>
      <c r="L7620"/>
      <c r="M7620"/>
      <c r="N7620"/>
      <c r="O7620"/>
      <c r="P7620"/>
      <c r="S7620"/>
    </row>
    <row r="7621" spans="1:19" x14ac:dyDescent="0.3">
      <c r="A7621" s="25"/>
      <c r="B7621"/>
      <c r="C7621"/>
      <c r="D7621"/>
      <c r="E7621"/>
      <c r="F7621"/>
      <c r="G7621"/>
      <c r="H7621" s="26"/>
      <c r="I7621" s="26"/>
      <c r="K7621"/>
      <c r="L7621"/>
      <c r="M7621"/>
      <c r="N7621"/>
      <c r="O7621"/>
      <c r="P7621"/>
      <c r="S7621"/>
    </row>
    <row r="7622" spans="1:19" x14ac:dyDescent="0.3">
      <c r="A7622" s="25"/>
      <c r="B7622"/>
      <c r="C7622"/>
      <c r="D7622"/>
      <c r="E7622"/>
      <c r="F7622"/>
      <c r="G7622"/>
      <c r="H7622" s="26"/>
      <c r="I7622" s="26"/>
      <c r="K7622"/>
      <c r="L7622"/>
      <c r="M7622"/>
      <c r="N7622"/>
      <c r="O7622"/>
      <c r="P7622"/>
      <c r="S7622"/>
    </row>
    <row r="7623" spans="1:19" x14ac:dyDescent="0.3">
      <c r="A7623" s="25"/>
      <c r="B7623"/>
      <c r="C7623"/>
      <c r="D7623"/>
      <c r="E7623"/>
      <c r="F7623"/>
      <c r="G7623"/>
      <c r="H7623" s="26"/>
      <c r="I7623" s="26"/>
      <c r="K7623"/>
      <c r="L7623"/>
      <c r="M7623"/>
      <c r="N7623"/>
      <c r="O7623"/>
      <c r="P7623"/>
      <c r="S7623"/>
    </row>
    <row r="7624" spans="1:19" x14ac:dyDescent="0.3">
      <c r="A7624" s="25"/>
      <c r="B7624"/>
      <c r="C7624"/>
      <c r="D7624"/>
      <c r="E7624"/>
      <c r="F7624"/>
      <c r="G7624"/>
      <c r="H7624" s="26"/>
      <c r="I7624" s="26"/>
      <c r="K7624"/>
      <c r="L7624"/>
      <c r="M7624"/>
      <c r="N7624"/>
      <c r="O7624"/>
      <c r="P7624"/>
      <c r="S7624"/>
    </row>
    <row r="7625" spans="1:19" x14ac:dyDescent="0.3">
      <c r="A7625" s="25"/>
      <c r="B7625"/>
      <c r="C7625"/>
      <c r="D7625"/>
      <c r="E7625"/>
      <c r="F7625"/>
      <c r="G7625"/>
      <c r="H7625" s="26"/>
      <c r="I7625" s="26"/>
      <c r="K7625"/>
      <c r="L7625"/>
      <c r="M7625"/>
      <c r="N7625"/>
      <c r="O7625"/>
      <c r="P7625"/>
      <c r="S7625"/>
    </row>
    <row r="7626" spans="1:19" x14ac:dyDescent="0.3">
      <c r="A7626" s="25"/>
      <c r="B7626"/>
      <c r="C7626"/>
      <c r="D7626"/>
      <c r="E7626"/>
      <c r="F7626"/>
      <c r="G7626"/>
      <c r="H7626" s="26"/>
      <c r="I7626" s="26"/>
      <c r="K7626"/>
      <c r="L7626"/>
      <c r="M7626"/>
      <c r="N7626"/>
      <c r="O7626"/>
      <c r="P7626"/>
      <c r="S7626"/>
    </row>
    <row r="7627" spans="1:19" x14ac:dyDescent="0.3">
      <c r="A7627" s="25"/>
      <c r="B7627"/>
      <c r="C7627"/>
      <c r="D7627"/>
      <c r="E7627"/>
      <c r="F7627"/>
      <c r="G7627"/>
      <c r="H7627" s="14"/>
      <c r="I7627" s="14"/>
      <c r="K7627"/>
      <c r="L7627"/>
      <c r="M7627"/>
      <c r="N7627"/>
      <c r="O7627"/>
      <c r="P7627"/>
      <c r="S7627"/>
    </row>
    <row r="7628" spans="1:19" x14ac:dyDescent="0.3">
      <c r="A7628" s="25"/>
      <c r="B7628"/>
      <c r="C7628"/>
      <c r="D7628"/>
      <c r="E7628"/>
      <c r="F7628"/>
      <c r="G7628"/>
      <c r="H7628" s="14"/>
      <c r="I7628" s="14"/>
      <c r="K7628"/>
      <c r="L7628"/>
      <c r="M7628"/>
      <c r="N7628"/>
      <c r="O7628"/>
      <c r="P7628"/>
      <c r="S7628"/>
    </row>
    <row r="7629" spans="1:19" x14ac:dyDescent="0.3">
      <c r="A7629" s="25"/>
      <c r="B7629"/>
      <c r="C7629"/>
      <c r="D7629"/>
      <c r="E7629"/>
      <c r="F7629"/>
      <c r="G7629"/>
      <c r="H7629"/>
      <c r="I7629"/>
      <c r="K7629"/>
      <c r="L7629"/>
      <c r="M7629"/>
      <c r="N7629"/>
      <c r="O7629"/>
      <c r="P7629"/>
      <c r="S7629"/>
    </row>
    <row r="7630" spans="1:19" x14ac:dyDescent="0.3">
      <c r="A7630" s="25"/>
      <c r="B7630"/>
      <c r="C7630"/>
      <c r="D7630"/>
      <c r="E7630"/>
      <c r="F7630"/>
      <c r="G7630"/>
      <c r="H7630"/>
      <c r="I7630"/>
      <c r="K7630"/>
      <c r="L7630"/>
      <c r="M7630"/>
      <c r="N7630"/>
      <c r="O7630"/>
      <c r="P7630"/>
      <c r="S7630"/>
    </row>
    <row r="7631" spans="1:19" x14ac:dyDescent="0.3">
      <c r="A7631" s="25"/>
      <c r="B7631"/>
      <c r="C7631"/>
      <c r="D7631"/>
      <c r="E7631"/>
      <c r="F7631"/>
      <c r="G7631"/>
      <c r="H7631"/>
      <c r="I7631"/>
      <c r="K7631"/>
      <c r="L7631"/>
      <c r="M7631"/>
      <c r="N7631"/>
      <c r="O7631"/>
      <c r="P7631"/>
      <c r="S7631"/>
    </row>
    <row r="7632" spans="1:19" x14ac:dyDescent="0.3">
      <c r="A7632" s="25"/>
      <c r="B7632"/>
      <c r="C7632"/>
      <c r="D7632"/>
      <c r="E7632"/>
      <c r="F7632"/>
      <c r="G7632"/>
      <c r="H7632" s="14"/>
      <c r="I7632" s="26"/>
      <c r="K7632"/>
      <c r="L7632"/>
      <c r="M7632"/>
      <c r="N7632"/>
      <c r="O7632"/>
      <c r="P7632"/>
      <c r="S7632"/>
    </row>
    <row r="7633" spans="1:20" x14ac:dyDescent="0.3">
      <c r="A7633" s="25"/>
      <c r="B7633"/>
      <c r="C7633"/>
      <c r="D7633"/>
      <c r="E7633"/>
      <c r="F7633"/>
      <c r="G7633"/>
      <c r="H7633" s="14"/>
      <c r="I7633" s="26"/>
      <c r="K7633"/>
      <c r="L7633"/>
      <c r="M7633"/>
      <c r="N7633"/>
      <c r="O7633"/>
      <c r="P7633"/>
      <c r="S7633"/>
    </row>
    <row r="7634" spans="1:20" x14ac:dyDescent="0.3">
      <c r="A7634" s="25"/>
      <c r="B7634"/>
      <c r="C7634"/>
      <c r="D7634"/>
      <c r="E7634"/>
      <c r="F7634"/>
      <c r="G7634"/>
      <c r="H7634" s="14"/>
      <c r="I7634" s="26"/>
      <c r="K7634"/>
      <c r="L7634"/>
      <c r="M7634"/>
      <c r="N7634"/>
      <c r="O7634"/>
      <c r="P7634"/>
      <c r="S7634"/>
    </row>
    <row r="7635" spans="1:20" x14ac:dyDescent="0.3">
      <c r="A7635" s="25"/>
      <c r="B7635"/>
      <c r="C7635"/>
      <c r="D7635"/>
      <c r="E7635"/>
      <c r="F7635"/>
      <c r="G7635"/>
      <c r="H7635" s="14"/>
      <c r="I7635" s="26"/>
      <c r="K7635"/>
      <c r="L7635"/>
      <c r="M7635"/>
      <c r="N7635"/>
      <c r="O7635"/>
      <c r="P7635"/>
      <c r="S7635"/>
    </row>
    <row r="7636" spans="1:20" x14ac:dyDescent="0.3">
      <c r="A7636" s="25"/>
      <c r="B7636"/>
      <c r="C7636"/>
      <c r="D7636"/>
      <c r="E7636"/>
      <c r="F7636"/>
      <c r="G7636"/>
      <c r="H7636" s="14"/>
      <c r="I7636" s="26"/>
      <c r="K7636"/>
      <c r="L7636"/>
      <c r="M7636"/>
      <c r="N7636"/>
      <c r="O7636"/>
      <c r="P7636"/>
      <c r="S7636"/>
      <c r="T7636" s="7"/>
    </row>
    <row r="7637" spans="1:20" x14ac:dyDescent="0.3">
      <c r="A7637" s="25"/>
      <c r="B7637"/>
      <c r="C7637"/>
      <c r="D7637"/>
      <c r="E7637"/>
      <c r="F7637"/>
      <c r="G7637"/>
      <c r="H7637" s="14"/>
      <c r="I7637" s="26"/>
      <c r="K7637"/>
      <c r="L7637"/>
      <c r="M7637"/>
      <c r="N7637"/>
      <c r="O7637"/>
      <c r="P7637"/>
      <c r="S7637"/>
    </row>
    <row r="7638" spans="1:20" x14ac:dyDescent="0.3">
      <c r="A7638" s="25"/>
      <c r="B7638"/>
      <c r="C7638"/>
      <c r="D7638"/>
      <c r="E7638"/>
      <c r="F7638"/>
      <c r="G7638"/>
      <c r="H7638" s="14"/>
      <c r="I7638" s="26"/>
      <c r="K7638"/>
      <c r="L7638"/>
      <c r="M7638"/>
      <c r="N7638"/>
      <c r="O7638"/>
      <c r="P7638"/>
      <c r="S7638"/>
    </row>
    <row r="7639" spans="1:20" x14ac:dyDescent="0.3">
      <c r="A7639" s="25"/>
      <c r="B7639"/>
      <c r="C7639"/>
      <c r="D7639"/>
      <c r="E7639"/>
      <c r="F7639"/>
      <c r="G7639"/>
      <c r="H7639" s="14"/>
      <c r="I7639" s="26"/>
      <c r="K7639"/>
      <c r="L7639"/>
      <c r="M7639"/>
      <c r="N7639"/>
      <c r="O7639"/>
      <c r="P7639"/>
      <c r="S7639"/>
      <c r="T7639" s="7"/>
    </row>
    <row r="7640" spans="1:20" x14ac:dyDescent="0.3">
      <c r="A7640" s="25"/>
      <c r="B7640"/>
      <c r="C7640"/>
      <c r="D7640"/>
      <c r="E7640"/>
      <c r="F7640"/>
      <c r="G7640"/>
      <c r="H7640" s="14"/>
      <c r="I7640" s="26"/>
      <c r="K7640"/>
      <c r="L7640"/>
      <c r="M7640"/>
      <c r="N7640"/>
      <c r="O7640"/>
      <c r="P7640"/>
      <c r="S7640"/>
    </row>
    <row r="7641" spans="1:20" x14ac:dyDescent="0.3">
      <c r="A7641" s="25"/>
      <c r="B7641"/>
      <c r="C7641"/>
      <c r="D7641"/>
      <c r="E7641"/>
      <c r="F7641"/>
      <c r="G7641"/>
      <c r="H7641" s="14"/>
      <c r="I7641" s="26"/>
      <c r="K7641"/>
      <c r="L7641"/>
      <c r="M7641"/>
      <c r="N7641"/>
      <c r="O7641"/>
      <c r="P7641"/>
      <c r="S7641"/>
    </row>
    <row r="7642" spans="1:20" x14ac:dyDescent="0.3">
      <c r="A7642" s="25"/>
      <c r="B7642"/>
      <c r="C7642"/>
      <c r="D7642"/>
      <c r="E7642"/>
      <c r="F7642"/>
      <c r="G7642"/>
      <c r="H7642" s="26"/>
      <c r="I7642" s="26"/>
      <c r="K7642"/>
      <c r="L7642"/>
      <c r="M7642"/>
      <c r="N7642"/>
      <c r="O7642"/>
      <c r="P7642"/>
      <c r="S7642"/>
    </row>
    <row r="7643" spans="1:20" x14ac:dyDescent="0.3">
      <c r="A7643" s="25"/>
      <c r="B7643"/>
      <c r="C7643"/>
      <c r="D7643"/>
      <c r="E7643"/>
      <c r="F7643"/>
      <c r="G7643"/>
      <c r="H7643" s="26"/>
      <c r="I7643" s="26"/>
      <c r="K7643"/>
      <c r="L7643"/>
      <c r="M7643"/>
      <c r="N7643"/>
      <c r="O7643"/>
      <c r="P7643"/>
      <c r="S7643"/>
    </row>
    <row r="7644" spans="1:20" x14ac:dyDescent="0.3">
      <c r="A7644" s="25"/>
      <c r="B7644"/>
      <c r="C7644"/>
      <c r="D7644"/>
      <c r="E7644"/>
      <c r="F7644"/>
      <c r="G7644"/>
      <c r="H7644" s="26"/>
      <c r="I7644" s="26"/>
      <c r="K7644"/>
      <c r="L7644"/>
      <c r="M7644"/>
      <c r="N7644"/>
      <c r="O7644"/>
      <c r="P7644"/>
      <c r="S7644"/>
    </row>
    <row r="7645" spans="1:20" x14ac:dyDescent="0.3">
      <c r="A7645" s="25"/>
      <c r="B7645"/>
      <c r="C7645"/>
      <c r="D7645"/>
      <c r="E7645"/>
      <c r="F7645"/>
      <c r="G7645"/>
      <c r="H7645" s="26"/>
      <c r="I7645" s="26"/>
      <c r="K7645"/>
      <c r="L7645"/>
      <c r="M7645"/>
      <c r="N7645"/>
      <c r="O7645"/>
      <c r="P7645"/>
      <c r="S7645"/>
    </row>
    <row r="7646" spans="1:20" x14ac:dyDescent="0.3">
      <c r="A7646" s="25"/>
      <c r="B7646"/>
      <c r="C7646"/>
      <c r="D7646"/>
      <c r="E7646"/>
      <c r="F7646"/>
      <c r="G7646"/>
      <c r="H7646" s="26"/>
      <c r="I7646" s="26"/>
      <c r="K7646"/>
      <c r="L7646"/>
      <c r="M7646"/>
      <c r="N7646"/>
      <c r="O7646"/>
      <c r="P7646"/>
      <c r="S7646"/>
    </row>
    <row r="7647" spans="1:20" x14ac:dyDescent="0.3">
      <c r="A7647" s="25"/>
      <c r="B7647"/>
      <c r="C7647"/>
      <c r="D7647"/>
      <c r="E7647"/>
      <c r="F7647"/>
      <c r="G7647"/>
      <c r="H7647" s="14"/>
      <c r="I7647" s="14"/>
      <c r="K7647"/>
      <c r="L7647"/>
      <c r="M7647"/>
      <c r="N7647"/>
      <c r="O7647"/>
      <c r="P7647"/>
      <c r="S7647"/>
    </row>
    <row r="7648" spans="1:20" x14ac:dyDescent="0.3">
      <c r="A7648" s="25"/>
      <c r="B7648"/>
      <c r="C7648"/>
      <c r="D7648"/>
      <c r="E7648"/>
      <c r="F7648"/>
      <c r="G7648"/>
      <c r="H7648"/>
      <c r="I7648"/>
      <c r="K7648"/>
      <c r="L7648"/>
      <c r="M7648"/>
      <c r="N7648"/>
      <c r="O7648"/>
      <c r="P7648"/>
      <c r="S7648"/>
    </row>
    <row r="7649" spans="1:20" x14ac:dyDescent="0.3">
      <c r="A7649" s="25"/>
      <c r="B7649"/>
      <c r="C7649"/>
      <c r="D7649"/>
      <c r="E7649"/>
      <c r="F7649"/>
      <c r="G7649"/>
      <c r="H7649"/>
      <c r="I7649"/>
      <c r="K7649"/>
      <c r="L7649"/>
      <c r="M7649"/>
      <c r="N7649"/>
      <c r="O7649"/>
      <c r="P7649"/>
      <c r="S7649"/>
    </row>
    <row r="7650" spans="1:20" x14ac:dyDescent="0.3">
      <c r="A7650" s="25"/>
      <c r="B7650"/>
      <c r="C7650"/>
      <c r="D7650"/>
      <c r="E7650"/>
      <c r="F7650"/>
      <c r="G7650"/>
      <c r="H7650"/>
      <c r="I7650"/>
      <c r="K7650"/>
      <c r="L7650"/>
      <c r="M7650"/>
      <c r="N7650"/>
      <c r="O7650"/>
      <c r="P7650"/>
      <c r="S7650"/>
    </row>
    <row r="7651" spans="1:20" x14ac:dyDescent="0.3">
      <c r="A7651" s="25"/>
      <c r="B7651"/>
      <c r="C7651"/>
      <c r="D7651"/>
      <c r="E7651"/>
      <c r="F7651"/>
      <c r="G7651"/>
      <c r="H7651"/>
      <c r="I7651"/>
      <c r="K7651"/>
      <c r="L7651"/>
      <c r="M7651"/>
      <c r="N7651"/>
      <c r="O7651"/>
      <c r="P7651"/>
      <c r="S7651"/>
    </row>
    <row r="7652" spans="1:20" x14ac:dyDescent="0.3">
      <c r="A7652" s="25"/>
      <c r="B7652"/>
      <c r="C7652"/>
      <c r="D7652"/>
      <c r="E7652"/>
      <c r="F7652"/>
      <c r="G7652"/>
      <c r="H7652" s="26"/>
      <c r="I7652" s="26"/>
      <c r="K7652"/>
      <c r="L7652"/>
      <c r="M7652"/>
      <c r="N7652"/>
      <c r="O7652"/>
      <c r="P7652"/>
      <c r="S7652"/>
    </row>
    <row r="7653" spans="1:20" x14ac:dyDescent="0.3">
      <c r="A7653" s="25"/>
      <c r="B7653"/>
      <c r="C7653"/>
      <c r="D7653"/>
      <c r="E7653"/>
      <c r="F7653"/>
      <c r="G7653"/>
      <c r="H7653" s="26"/>
      <c r="I7653" s="26"/>
      <c r="K7653"/>
      <c r="L7653"/>
      <c r="M7653"/>
      <c r="N7653"/>
      <c r="O7653"/>
      <c r="P7653"/>
      <c r="S7653"/>
    </row>
    <row r="7654" spans="1:20" x14ac:dyDescent="0.3">
      <c r="A7654" s="25"/>
      <c r="B7654"/>
      <c r="C7654"/>
      <c r="D7654"/>
      <c r="E7654"/>
      <c r="F7654"/>
      <c r="G7654"/>
      <c r="H7654" s="26"/>
      <c r="I7654" s="26"/>
      <c r="K7654"/>
      <c r="L7654"/>
      <c r="M7654"/>
      <c r="N7654"/>
      <c r="O7654"/>
      <c r="P7654"/>
      <c r="S7654"/>
    </row>
    <row r="7655" spans="1:20" x14ac:dyDescent="0.3">
      <c r="A7655" s="25"/>
      <c r="B7655"/>
      <c r="C7655"/>
      <c r="D7655"/>
      <c r="E7655"/>
      <c r="F7655"/>
      <c r="G7655"/>
      <c r="H7655" s="26"/>
      <c r="I7655" s="26"/>
      <c r="K7655"/>
      <c r="L7655"/>
      <c r="M7655"/>
      <c r="N7655"/>
      <c r="O7655"/>
      <c r="P7655"/>
      <c r="S7655"/>
    </row>
    <row r="7656" spans="1:20" x14ac:dyDescent="0.3">
      <c r="A7656" s="25"/>
      <c r="B7656"/>
      <c r="C7656"/>
      <c r="D7656"/>
      <c r="E7656"/>
      <c r="F7656"/>
      <c r="G7656"/>
      <c r="H7656" s="26"/>
      <c r="I7656" s="26"/>
      <c r="K7656"/>
      <c r="L7656"/>
      <c r="M7656"/>
      <c r="N7656"/>
      <c r="O7656"/>
      <c r="P7656"/>
      <c r="S7656"/>
    </row>
    <row r="7657" spans="1:20" x14ac:dyDescent="0.3">
      <c r="A7657" s="25"/>
      <c r="B7657"/>
      <c r="C7657"/>
      <c r="D7657"/>
      <c r="E7657"/>
      <c r="F7657"/>
      <c r="G7657"/>
      <c r="H7657" s="26"/>
      <c r="I7657" s="26"/>
      <c r="K7657"/>
      <c r="L7657"/>
      <c r="M7657"/>
      <c r="N7657"/>
      <c r="O7657"/>
      <c r="P7657"/>
      <c r="S7657"/>
    </row>
    <row r="7658" spans="1:20" x14ac:dyDescent="0.3">
      <c r="A7658" s="25"/>
      <c r="B7658"/>
      <c r="C7658"/>
      <c r="D7658"/>
      <c r="E7658"/>
      <c r="F7658"/>
      <c r="G7658"/>
      <c r="H7658" s="26"/>
      <c r="I7658" s="26"/>
      <c r="K7658"/>
      <c r="L7658"/>
      <c r="M7658"/>
      <c r="N7658"/>
      <c r="O7658"/>
      <c r="P7658"/>
      <c r="S7658"/>
    </row>
    <row r="7659" spans="1:20" x14ac:dyDescent="0.3">
      <c r="A7659" s="25"/>
      <c r="B7659"/>
      <c r="C7659"/>
      <c r="D7659"/>
      <c r="E7659"/>
      <c r="F7659"/>
      <c r="G7659"/>
      <c r="H7659" s="26"/>
      <c r="I7659" s="26"/>
      <c r="K7659"/>
      <c r="L7659"/>
      <c r="M7659"/>
      <c r="N7659"/>
      <c r="O7659"/>
      <c r="P7659"/>
      <c r="S7659"/>
    </row>
    <row r="7660" spans="1:20" x14ac:dyDescent="0.3">
      <c r="A7660" s="25"/>
      <c r="B7660"/>
      <c r="C7660"/>
      <c r="D7660"/>
      <c r="E7660"/>
      <c r="F7660"/>
      <c r="G7660"/>
      <c r="H7660" s="26"/>
      <c r="I7660" s="26"/>
      <c r="K7660"/>
      <c r="L7660"/>
      <c r="M7660"/>
      <c r="N7660"/>
      <c r="O7660"/>
      <c r="P7660"/>
      <c r="S7660"/>
    </row>
    <row r="7661" spans="1:20" x14ac:dyDescent="0.3">
      <c r="A7661" s="25"/>
      <c r="B7661"/>
      <c r="C7661"/>
      <c r="D7661"/>
      <c r="E7661"/>
      <c r="F7661"/>
      <c r="G7661"/>
      <c r="H7661" s="26"/>
      <c r="I7661" s="26"/>
      <c r="K7661"/>
      <c r="L7661"/>
      <c r="M7661"/>
      <c r="N7661"/>
      <c r="O7661"/>
      <c r="P7661"/>
      <c r="S7661"/>
    </row>
    <row r="7662" spans="1:20" x14ac:dyDescent="0.3">
      <c r="A7662" s="25"/>
      <c r="B7662"/>
      <c r="C7662"/>
      <c r="D7662"/>
      <c r="E7662"/>
      <c r="F7662"/>
      <c r="G7662"/>
      <c r="H7662" s="14"/>
      <c r="I7662" s="14"/>
      <c r="K7662"/>
      <c r="L7662"/>
      <c r="M7662"/>
      <c r="N7662"/>
      <c r="O7662"/>
      <c r="P7662"/>
      <c r="S7662"/>
    </row>
    <row r="7663" spans="1:20" x14ac:dyDescent="0.3">
      <c r="A7663" s="25"/>
      <c r="B7663"/>
      <c r="C7663"/>
      <c r="D7663"/>
      <c r="E7663"/>
      <c r="F7663"/>
      <c r="G7663"/>
      <c r="H7663" s="14"/>
      <c r="I7663" s="14"/>
      <c r="K7663"/>
      <c r="L7663"/>
      <c r="M7663"/>
      <c r="N7663"/>
      <c r="O7663"/>
      <c r="P7663"/>
      <c r="S7663"/>
      <c r="T7663" s="7"/>
    </row>
    <row r="7664" spans="1:20" x14ac:dyDescent="0.3">
      <c r="A7664" s="25"/>
      <c r="B7664"/>
      <c r="C7664"/>
      <c r="D7664"/>
      <c r="E7664"/>
      <c r="F7664"/>
      <c r="G7664"/>
      <c r="H7664" s="14"/>
      <c r="I7664" s="14"/>
      <c r="K7664"/>
      <c r="L7664"/>
      <c r="M7664"/>
      <c r="N7664"/>
      <c r="O7664"/>
      <c r="P7664"/>
      <c r="S7664"/>
    </row>
    <row r="7665" spans="1:19" x14ac:dyDescent="0.3">
      <c r="A7665" s="25"/>
      <c r="B7665"/>
      <c r="C7665"/>
      <c r="D7665"/>
      <c r="E7665"/>
      <c r="F7665"/>
      <c r="G7665"/>
      <c r="H7665" s="14"/>
      <c r="I7665" s="14"/>
      <c r="K7665"/>
      <c r="L7665"/>
      <c r="M7665"/>
      <c r="N7665"/>
      <c r="O7665"/>
      <c r="P7665"/>
      <c r="S7665"/>
    </row>
    <row r="7666" spans="1:19" x14ac:dyDescent="0.3">
      <c r="A7666" s="25"/>
      <c r="B7666"/>
      <c r="C7666"/>
      <c r="D7666"/>
      <c r="E7666"/>
      <c r="F7666"/>
      <c r="G7666"/>
      <c r="H7666" s="14"/>
      <c r="I7666" s="14"/>
      <c r="K7666"/>
      <c r="L7666"/>
      <c r="M7666"/>
      <c r="N7666"/>
      <c r="O7666"/>
      <c r="P7666"/>
      <c r="S7666"/>
    </row>
    <row r="7667" spans="1:19" x14ac:dyDescent="0.3">
      <c r="A7667" s="25"/>
      <c r="B7667"/>
      <c r="C7667"/>
      <c r="D7667"/>
      <c r="E7667"/>
      <c r="F7667"/>
      <c r="G7667"/>
      <c r="H7667" s="26"/>
      <c r="I7667" s="26"/>
      <c r="K7667"/>
      <c r="L7667"/>
      <c r="M7667"/>
      <c r="N7667"/>
      <c r="O7667"/>
      <c r="P7667"/>
      <c r="S7667"/>
    </row>
    <row r="7668" spans="1:19" x14ac:dyDescent="0.3">
      <c r="A7668" s="25"/>
      <c r="B7668"/>
      <c r="C7668"/>
      <c r="D7668"/>
      <c r="E7668"/>
      <c r="F7668"/>
      <c r="G7668"/>
      <c r="H7668" s="26"/>
      <c r="I7668" s="26"/>
      <c r="K7668"/>
      <c r="L7668"/>
      <c r="M7668"/>
      <c r="N7668"/>
      <c r="O7668"/>
      <c r="P7668"/>
      <c r="S7668"/>
    </row>
    <row r="7669" spans="1:19" x14ac:dyDescent="0.3">
      <c r="A7669" s="25"/>
      <c r="B7669"/>
      <c r="C7669"/>
      <c r="D7669"/>
      <c r="E7669"/>
      <c r="F7669"/>
      <c r="G7669"/>
      <c r="H7669" s="26"/>
      <c r="I7669" s="26"/>
      <c r="K7669"/>
      <c r="L7669"/>
      <c r="M7669"/>
      <c r="N7669"/>
      <c r="O7669"/>
      <c r="P7669"/>
      <c r="S7669"/>
    </row>
    <row r="7670" spans="1:19" x14ac:dyDescent="0.3">
      <c r="A7670" s="25"/>
      <c r="B7670"/>
      <c r="C7670"/>
      <c r="D7670"/>
      <c r="E7670"/>
      <c r="F7670"/>
      <c r="G7670"/>
      <c r="H7670" s="26"/>
      <c r="I7670" s="26"/>
      <c r="K7670"/>
      <c r="L7670"/>
      <c r="M7670"/>
      <c r="N7670"/>
      <c r="O7670"/>
      <c r="P7670"/>
      <c r="S7670"/>
    </row>
    <row r="7671" spans="1:19" x14ac:dyDescent="0.3">
      <c r="A7671" s="25"/>
      <c r="B7671"/>
      <c r="C7671"/>
      <c r="D7671"/>
      <c r="E7671"/>
      <c r="F7671"/>
      <c r="G7671"/>
      <c r="H7671" s="26"/>
      <c r="I7671" s="26"/>
      <c r="K7671"/>
      <c r="L7671"/>
      <c r="M7671"/>
      <c r="N7671"/>
      <c r="O7671"/>
      <c r="P7671"/>
      <c r="S7671"/>
    </row>
    <row r="7672" spans="1:19" x14ac:dyDescent="0.3">
      <c r="A7672" s="25"/>
      <c r="B7672"/>
      <c r="C7672"/>
      <c r="D7672"/>
      <c r="E7672"/>
      <c r="F7672"/>
      <c r="G7672"/>
      <c r="H7672" s="14"/>
      <c r="I7672" s="26"/>
      <c r="K7672"/>
      <c r="L7672"/>
      <c r="M7672"/>
      <c r="N7672"/>
      <c r="O7672"/>
      <c r="P7672"/>
      <c r="S7672"/>
    </row>
    <row r="7673" spans="1:19" x14ac:dyDescent="0.3">
      <c r="A7673" s="25"/>
      <c r="B7673"/>
      <c r="C7673"/>
      <c r="D7673"/>
      <c r="E7673"/>
      <c r="F7673"/>
      <c r="G7673"/>
      <c r="H7673" s="14"/>
      <c r="I7673" s="26"/>
      <c r="K7673"/>
      <c r="L7673"/>
      <c r="M7673"/>
      <c r="N7673"/>
      <c r="O7673"/>
      <c r="P7673"/>
      <c r="S7673"/>
    </row>
    <row r="7674" spans="1:19" x14ac:dyDescent="0.3">
      <c r="A7674" s="25"/>
      <c r="B7674"/>
      <c r="C7674"/>
      <c r="D7674"/>
      <c r="E7674"/>
      <c r="F7674"/>
      <c r="G7674"/>
      <c r="H7674" s="14"/>
      <c r="I7674" s="26"/>
      <c r="K7674"/>
      <c r="L7674"/>
      <c r="M7674"/>
      <c r="N7674"/>
      <c r="O7674"/>
      <c r="P7674"/>
      <c r="S7674"/>
    </row>
    <row r="7675" spans="1:19" x14ac:dyDescent="0.3">
      <c r="A7675" s="25"/>
      <c r="B7675"/>
      <c r="C7675"/>
      <c r="D7675"/>
      <c r="E7675"/>
      <c r="F7675"/>
      <c r="G7675"/>
      <c r="H7675" s="14"/>
      <c r="I7675" s="26"/>
      <c r="K7675"/>
      <c r="L7675"/>
      <c r="M7675"/>
      <c r="N7675"/>
      <c r="O7675"/>
      <c r="P7675"/>
      <c r="S7675"/>
    </row>
    <row r="7676" spans="1:19" x14ac:dyDescent="0.3">
      <c r="A7676" s="25"/>
      <c r="B7676"/>
      <c r="C7676"/>
      <c r="D7676"/>
      <c r="E7676"/>
      <c r="F7676"/>
      <c r="G7676"/>
      <c r="H7676" s="14"/>
      <c r="I7676" s="26"/>
      <c r="K7676"/>
      <c r="L7676"/>
      <c r="M7676"/>
      <c r="N7676"/>
      <c r="O7676"/>
      <c r="P7676"/>
      <c r="S7676"/>
    </row>
    <row r="7677" spans="1:19" x14ac:dyDescent="0.3">
      <c r="A7677" s="25"/>
      <c r="B7677"/>
      <c r="C7677"/>
      <c r="D7677"/>
      <c r="E7677"/>
      <c r="F7677"/>
      <c r="G7677"/>
      <c r="H7677" s="14"/>
      <c r="I7677" s="26"/>
      <c r="K7677"/>
      <c r="L7677"/>
      <c r="M7677"/>
      <c r="N7677"/>
      <c r="O7677"/>
      <c r="P7677"/>
      <c r="S7677"/>
    </row>
    <row r="7678" spans="1:19" x14ac:dyDescent="0.3">
      <c r="A7678" s="25"/>
      <c r="B7678"/>
      <c r="C7678"/>
      <c r="D7678"/>
      <c r="E7678"/>
      <c r="F7678"/>
      <c r="G7678"/>
      <c r="H7678" s="26"/>
      <c r="I7678" s="26"/>
      <c r="K7678"/>
      <c r="L7678"/>
      <c r="M7678"/>
      <c r="N7678"/>
      <c r="O7678"/>
      <c r="P7678"/>
      <c r="S7678"/>
    </row>
    <row r="7679" spans="1:19" x14ac:dyDescent="0.3">
      <c r="A7679" s="25"/>
      <c r="B7679"/>
      <c r="C7679"/>
      <c r="D7679"/>
      <c r="E7679"/>
      <c r="F7679"/>
      <c r="G7679"/>
      <c r="H7679" s="26"/>
      <c r="I7679" s="26"/>
      <c r="K7679"/>
      <c r="L7679"/>
      <c r="M7679"/>
      <c r="N7679"/>
      <c r="O7679"/>
      <c r="P7679"/>
      <c r="S7679"/>
    </row>
    <row r="7680" spans="1:19" x14ac:dyDescent="0.3">
      <c r="A7680" s="25"/>
      <c r="B7680"/>
      <c r="C7680"/>
      <c r="D7680"/>
      <c r="E7680"/>
      <c r="F7680"/>
      <c r="G7680"/>
      <c r="H7680" s="26"/>
      <c r="I7680" s="26"/>
      <c r="K7680"/>
      <c r="L7680"/>
      <c r="M7680"/>
      <c r="N7680"/>
      <c r="O7680"/>
      <c r="P7680"/>
      <c r="S7680"/>
    </row>
    <row r="7681" spans="1:20" x14ac:dyDescent="0.3">
      <c r="A7681" s="25"/>
      <c r="B7681"/>
      <c r="C7681"/>
      <c r="D7681"/>
      <c r="E7681"/>
      <c r="F7681"/>
      <c r="G7681"/>
      <c r="H7681" s="26"/>
      <c r="I7681" s="26"/>
      <c r="K7681"/>
      <c r="L7681"/>
      <c r="M7681"/>
      <c r="N7681"/>
      <c r="O7681"/>
      <c r="P7681"/>
      <c r="S7681"/>
      <c r="T7681" s="7"/>
    </row>
    <row r="7682" spans="1:20" x14ac:dyDescent="0.3">
      <c r="A7682" s="25"/>
      <c r="B7682"/>
      <c r="C7682"/>
      <c r="D7682"/>
      <c r="E7682"/>
      <c r="F7682"/>
      <c r="G7682"/>
      <c r="H7682" s="26"/>
      <c r="I7682" s="26"/>
      <c r="K7682"/>
      <c r="L7682"/>
      <c r="M7682"/>
      <c r="N7682"/>
      <c r="O7682"/>
      <c r="P7682"/>
      <c r="S7682"/>
    </row>
    <row r="7683" spans="1:20" x14ac:dyDescent="0.3">
      <c r="A7683" s="25"/>
      <c r="B7683"/>
      <c r="C7683"/>
      <c r="D7683"/>
      <c r="E7683"/>
      <c r="F7683"/>
      <c r="G7683"/>
      <c r="H7683" s="26"/>
      <c r="I7683" s="26"/>
      <c r="K7683"/>
      <c r="L7683"/>
      <c r="M7683"/>
      <c r="N7683"/>
      <c r="O7683"/>
      <c r="P7683"/>
      <c r="S7683"/>
    </row>
    <row r="7684" spans="1:20" x14ac:dyDescent="0.3">
      <c r="A7684" s="25"/>
      <c r="B7684"/>
      <c r="C7684"/>
      <c r="D7684"/>
      <c r="E7684"/>
      <c r="F7684"/>
      <c r="G7684"/>
      <c r="H7684" s="14"/>
      <c r="I7684" s="14"/>
      <c r="K7684"/>
      <c r="L7684"/>
      <c r="M7684"/>
      <c r="N7684"/>
      <c r="O7684"/>
      <c r="P7684"/>
      <c r="S7684"/>
    </row>
    <row r="7685" spans="1:20" x14ac:dyDescent="0.3">
      <c r="A7685" s="25"/>
      <c r="B7685"/>
      <c r="C7685"/>
      <c r="D7685"/>
      <c r="E7685"/>
      <c r="F7685"/>
      <c r="G7685"/>
      <c r="H7685" s="14"/>
      <c r="I7685" s="14"/>
      <c r="K7685"/>
      <c r="L7685"/>
      <c r="M7685"/>
      <c r="N7685"/>
      <c r="O7685"/>
      <c r="P7685"/>
      <c r="S7685"/>
    </row>
    <row r="7686" spans="1:20" x14ac:dyDescent="0.3">
      <c r="A7686" s="25"/>
      <c r="B7686"/>
      <c r="C7686"/>
      <c r="D7686"/>
      <c r="E7686"/>
      <c r="F7686"/>
      <c r="G7686"/>
      <c r="H7686" s="14"/>
      <c r="I7686" s="14"/>
      <c r="K7686"/>
      <c r="L7686"/>
      <c r="M7686"/>
      <c r="N7686"/>
      <c r="O7686"/>
      <c r="P7686"/>
      <c r="S7686"/>
      <c r="T7686" s="7"/>
    </row>
    <row r="7687" spans="1:20" x14ac:dyDescent="0.3">
      <c r="A7687" s="25"/>
      <c r="B7687"/>
      <c r="C7687"/>
      <c r="D7687"/>
      <c r="E7687"/>
      <c r="F7687"/>
      <c r="G7687"/>
      <c r="H7687"/>
      <c r="I7687"/>
      <c r="K7687"/>
      <c r="L7687"/>
      <c r="M7687"/>
      <c r="N7687"/>
      <c r="O7687"/>
      <c r="P7687"/>
      <c r="S7687"/>
    </row>
    <row r="7688" spans="1:20" x14ac:dyDescent="0.3">
      <c r="A7688" s="25"/>
      <c r="B7688"/>
      <c r="C7688"/>
      <c r="D7688"/>
      <c r="E7688"/>
      <c r="F7688"/>
      <c r="G7688"/>
      <c r="H7688" s="14"/>
      <c r="I7688" s="14"/>
      <c r="K7688"/>
      <c r="L7688"/>
      <c r="M7688"/>
      <c r="N7688"/>
      <c r="O7688"/>
      <c r="P7688"/>
      <c r="S7688"/>
    </row>
    <row r="7689" spans="1:20" x14ac:dyDescent="0.3">
      <c r="A7689" s="25"/>
      <c r="B7689"/>
      <c r="C7689"/>
      <c r="D7689"/>
      <c r="E7689"/>
      <c r="F7689"/>
      <c r="G7689"/>
      <c r="H7689" s="14"/>
      <c r="I7689" s="14"/>
      <c r="K7689"/>
      <c r="L7689"/>
      <c r="M7689"/>
      <c r="N7689"/>
      <c r="O7689"/>
      <c r="P7689"/>
      <c r="S7689"/>
    </row>
    <row r="7690" spans="1:20" x14ac:dyDescent="0.3">
      <c r="A7690" s="25"/>
      <c r="B7690"/>
      <c r="C7690"/>
      <c r="D7690"/>
      <c r="E7690"/>
      <c r="F7690"/>
      <c r="G7690"/>
      <c r="H7690" s="26"/>
      <c r="I7690" s="26"/>
      <c r="K7690"/>
      <c r="L7690"/>
      <c r="M7690"/>
      <c r="N7690"/>
      <c r="O7690"/>
      <c r="P7690"/>
      <c r="S7690"/>
      <c r="T7690" s="7"/>
    </row>
    <row r="7691" spans="1:20" x14ac:dyDescent="0.3">
      <c r="A7691" s="25"/>
      <c r="B7691"/>
      <c r="C7691"/>
      <c r="D7691"/>
      <c r="E7691"/>
      <c r="F7691"/>
      <c r="G7691"/>
      <c r="H7691" s="26"/>
      <c r="I7691" s="26"/>
      <c r="K7691"/>
      <c r="L7691"/>
      <c r="M7691"/>
      <c r="N7691"/>
      <c r="O7691"/>
      <c r="P7691"/>
      <c r="S7691"/>
      <c r="T7691" s="7"/>
    </row>
    <row r="7692" spans="1:20" x14ac:dyDescent="0.3">
      <c r="A7692" s="25"/>
      <c r="B7692"/>
      <c r="C7692"/>
      <c r="D7692"/>
      <c r="E7692"/>
      <c r="F7692"/>
      <c r="G7692"/>
      <c r="H7692" s="26"/>
      <c r="I7692" s="26"/>
      <c r="K7692"/>
      <c r="L7692"/>
      <c r="M7692"/>
      <c r="N7692"/>
      <c r="O7692"/>
      <c r="P7692"/>
      <c r="S7692"/>
      <c r="T7692" s="7"/>
    </row>
    <row r="7693" spans="1:20" x14ac:dyDescent="0.3">
      <c r="A7693" s="25"/>
      <c r="B7693"/>
      <c r="C7693"/>
      <c r="D7693"/>
      <c r="E7693"/>
      <c r="F7693"/>
      <c r="G7693"/>
      <c r="H7693" s="26"/>
      <c r="I7693" s="26"/>
      <c r="K7693"/>
      <c r="L7693"/>
      <c r="M7693"/>
      <c r="N7693"/>
      <c r="O7693"/>
      <c r="P7693"/>
      <c r="S7693"/>
    </row>
    <row r="7694" spans="1:20" x14ac:dyDescent="0.3">
      <c r="A7694" s="25"/>
      <c r="B7694"/>
      <c r="C7694"/>
      <c r="D7694"/>
      <c r="E7694"/>
      <c r="F7694"/>
      <c r="G7694"/>
      <c r="H7694" s="26"/>
      <c r="I7694" s="26"/>
      <c r="K7694"/>
      <c r="L7694"/>
      <c r="M7694"/>
      <c r="N7694"/>
      <c r="O7694"/>
      <c r="P7694"/>
      <c r="S7694"/>
    </row>
    <row r="7695" spans="1:20" x14ac:dyDescent="0.3">
      <c r="A7695" s="25"/>
      <c r="B7695"/>
      <c r="C7695"/>
      <c r="D7695"/>
      <c r="E7695"/>
      <c r="F7695"/>
      <c r="G7695"/>
      <c r="H7695" s="26"/>
      <c r="I7695" s="26"/>
      <c r="K7695"/>
      <c r="L7695"/>
      <c r="M7695"/>
      <c r="N7695"/>
      <c r="O7695"/>
      <c r="P7695"/>
      <c r="S7695"/>
    </row>
    <row r="7696" spans="1:20" x14ac:dyDescent="0.3">
      <c r="A7696" s="25"/>
      <c r="B7696"/>
      <c r="C7696"/>
      <c r="D7696"/>
      <c r="E7696"/>
      <c r="F7696"/>
      <c r="G7696"/>
      <c r="H7696" s="26"/>
      <c r="I7696" s="26"/>
      <c r="K7696"/>
      <c r="L7696"/>
      <c r="M7696"/>
      <c r="N7696"/>
      <c r="O7696"/>
      <c r="P7696"/>
      <c r="S7696"/>
    </row>
    <row r="7697" spans="1:20" x14ac:dyDescent="0.3">
      <c r="A7697" s="25"/>
      <c r="B7697"/>
      <c r="C7697"/>
      <c r="D7697"/>
      <c r="E7697"/>
      <c r="F7697"/>
      <c r="G7697"/>
      <c r="H7697" s="26"/>
      <c r="I7697" s="26"/>
      <c r="K7697"/>
      <c r="L7697"/>
      <c r="M7697"/>
      <c r="N7697"/>
      <c r="O7697"/>
      <c r="P7697"/>
      <c r="S7697"/>
    </row>
    <row r="7698" spans="1:20" x14ac:dyDescent="0.3">
      <c r="A7698" s="25"/>
      <c r="B7698"/>
      <c r="C7698"/>
      <c r="D7698"/>
      <c r="E7698"/>
      <c r="F7698"/>
      <c r="G7698"/>
      <c r="H7698" s="26"/>
      <c r="I7698" s="26"/>
      <c r="K7698"/>
      <c r="L7698"/>
      <c r="M7698"/>
      <c r="N7698"/>
      <c r="O7698"/>
      <c r="P7698"/>
      <c r="S7698"/>
    </row>
    <row r="7699" spans="1:20" x14ac:dyDescent="0.3">
      <c r="A7699" s="25"/>
      <c r="B7699"/>
      <c r="C7699"/>
      <c r="D7699"/>
      <c r="E7699"/>
      <c r="F7699"/>
      <c r="G7699"/>
      <c r="H7699" s="26"/>
      <c r="I7699" s="26"/>
      <c r="K7699"/>
      <c r="L7699"/>
      <c r="M7699"/>
      <c r="N7699"/>
      <c r="O7699"/>
      <c r="P7699"/>
      <c r="S7699"/>
    </row>
    <row r="7700" spans="1:20" x14ac:dyDescent="0.3">
      <c r="A7700" s="25"/>
      <c r="B7700"/>
      <c r="C7700"/>
      <c r="D7700"/>
      <c r="E7700"/>
      <c r="F7700"/>
      <c r="G7700"/>
      <c r="H7700" s="26"/>
      <c r="I7700" s="26"/>
      <c r="K7700"/>
      <c r="L7700"/>
      <c r="M7700"/>
      <c r="N7700"/>
      <c r="O7700"/>
      <c r="P7700"/>
      <c r="S7700"/>
    </row>
    <row r="7701" spans="1:20" x14ac:dyDescent="0.3">
      <c r="A7701" s="25"/>
      <c r="B7701"/>
      <c r="C7701"/>
      <c r="D7701"/>
      <c r="E7701"/>
      <c r="F7701"/>
      <c r="G7701"/>
      <c r="H7701" s="26"/>
      <c r="I7701" s="26"/>
      <c r="K7701"/>
      <c r="L7701"/>
      <c r="M7701"/>
      <c r="N7701"/>
      <c r="O7701"/>
      <c r="P7701"/>
      <c r="S7701"/>
    </row>
    <row r="7702" spans="1:20" x14ac:dyDescent="0.3">
      <c r="A7702" s="25"/>
      <c r="B7702"/>
      <c r="C7702"/>
      <c r="D7702"/>
      <c r="E7702"/>
      <c r="F7702"/>
      <c r="G7702"/>
      <c r="H7702"/>
      <c r="I7702"/>
      <c r="K7702"/>
      <c r="L7702"/>
      <c r="M7702"/>
      <c r="N7702"/>
      <c r="O7702"/>
      <c r="P7702"/>
      <c r="S7702"/>
    </row>
    <row r="7703" spans="1:20" x14ac:dyDescent="0.3">
      <c r="A7703" s="25"/>
      <c r="B7703"/>
      <c r="C7703"/>
      <c r="D7703"/>
      <c r="E7703"/>
      <c r="F7703"/>
      <c r="G7703"/>
      <c r="H7703"/>
      <c r="I7703"/>
      <c r="K7703"/>
      <c r="L7703"/>
      <c r="M7703"/>
      <c r="N7703"/>
      <c r="O7703"/>
      <c r="P7703"/>
      <c r="S7703"/>
    </row>
    <row r="7704" spans="1:20" x14ac:dyDescent="0.3">
      <c r="A7704" s="25"/>
      <c r="B7704"/>
      <c r="C7704"/>
      <c r="D7704"/>
      <c r="E7704"/>
      <c r="F7704"/>
      <c r="G7704"/>
      <c r="H7704"/>
      <c r="I7704"/>
      <c r="K7704"/>
      <c r="L7704"/>
      <c r="M7704"/>
      <c r="N7704"/>
      <c r="O7704"/>
      <c r="P7704"/>
      <c r="S7704"/>
    </row>
    <row r="7705" spans="1:20" x14ac:dyDescent="0.3">
      <c r="A7705" s="25"/>
      <c r="B7705"/>
      <c r="C7705"/>
      <c r="D7705"/>
      <c r="E7705"/>
      <c r="F7705"/>
      <c r="G7705"/>
      <c r="H7705" s="14"/>
      <c r="I7705" s="14"/>
      <c r="K7705"/>
      <c r="L7705"/>
      <c r="M7705"/>
      <c r="N7705"/>
      <c r="O7705"/>
      <c r="P7705"/>
      <c r="S7705"/>
      <c r="T7705" s="7"/>
    </row>
    <row r="7706" spans="1:20" x14ac:dyDescent="0.3">
      <c r="A7706" s="25"/>
      <c r="B7706"/>
      <c r="C7706"/>
      <c r="D7706"/>
      <c r="E7706"/>
      <c r="F7706"/>
      <c r="G7706"/>
      <c r="H7706"/>
      <c r="I7706"/>
      <c r="K7706"/>
      <c r="L7706"/>
      <c r="M7706"/>
      <c r="N7706"/>
      <c r="O7706"/>
      <c r="P7706"/>
      <c r="S7706"/>
    </row>
    <row r="7707" spans="1:20" x14ac:dyDescent="0.3">
      <c r="A7707" s="25"/>
      <c r="B7707"/>
      <c r="C7707"/>
      <c r="D7707"/>
      <c r="E7707"/>
      <c r="F7707"/>
      <c r="G7707"/>
      <c r="H7707"/>
      <c r="I7707"/>
      <c r="K7707"/>
      <c r="L7707"/>
      <c r="M7707"/>
      <c r="N7707"/>
      <c r="O7707"/>
      <c r="P7707"/>
      <c r="S7707"/>
    </row>
    <row r="7708" spans="1:20" x14ac:dyDescent="0.3">
      <c r="A7708" s="25"/>
      <c r="B7708"/>
      <c r="C7708"/>
      <c r="D7708"/>
      <c r="E7708"/>
      <c r="F7708"/>
      <c r="G7708"/>
      <c r="H7708"/>
      <c r="I7708" s="26"/>
      <c r="K7708"/>
      <c r="L7708"/>
      <c r="M7708"/>
      <c r="N7708"/>
      <c r="O7708"/>
      <c r="P7708"/>
      <c r="S7708"/>
    </row>
    <row r="7709" spans="1:20" x14ac:dyDescent="0.3">
      <c r="A7709" s="25"/>
      <c r="B7709"/>
      <c r="C7709"/>
      <c r="D7709"/>
      <c r="E7709"/>
      <c r="F7709"/>
      <c r="G7709"/>
      <c r="H7709"/>
      <c r="I7709" s="26"/>
      <c r="K7709"/>
      <c r="L7709"/>
      <c r="M7709"/>
      <c r="N7709"/>
      <c r="O7709"/>
      <c r="P7709"/>
      <c r="S7709"/>
    </row>
    <row r="7710" spans="1:20" x14ac:dyDescent="0.3">
      <c r="A7710" s="25"/>
      <c r="B7710"/>
      <c r="C7710"/>
      <c r="D7710"/>
      <c r="E7710"/>
      <c r="F7710"/>
      <c r="G7710"/>
      <c r="H7710"/>
      <c r="I7710" s="26"/>
      <c r="K7710"/>
      <c r="L7710"/>
      <c r="M7710"/>
      <c r="N7710"/>
      <c r="O7710"/>
      <c r="P7710"/>
      <c r="S7710"/>
    </row>
    <row r="7711" spans="1:20" x14ac:dyDescent="0.3">
      <c r="A7711" s="25"/>
      <c r="B7711"/>
      <c r="C7711"/>
      <c r="D7711"/>
      <c r="E7711"/>
      <c r="F7711"/>
      <c r="G7711"/>
      <c r="H7711"/>
      <c r="I7711" s="26"/>
      <c r="K7711"/>
      <c r="L7711"/>
      <c r="M7711"/>
      <c r="N7711"/>
      <c r="O7711"/>
      <c r="P7711"/>
      <c r="S7711"/>
    </row>
    <row r="7712" spans="1:20" x14ac:dyDescent="0.3">
      <c r="A7712" s="25"/>
      <c r="B7712"/>
      <c r="C7712"/>
      <c r="D7712"/>
      <c r="E7712"/>
      <c r="F7712"/>
      <c r="G7712"/>
      <c r="H7712"/>
      <c r="I7712" s="26"/>
      <c r="K7712"/>
      <c r="L7712"/>
      <c r="M7712"/>
      <c r="N7712"/>
      <c r="O7712"/>
      <c r="P7712"/>
      <c r="S7712"/>
    </row>
    <row r="7713" spans="1:20" x14ac:dyDescent="0.3">
      <c r="A7713" s="25"/>
      <c r="B7713"/>
      <c r="C7713"/>
      <c r="D7713"/>
      <c r="E7713"/>
      <c r="F7713"/>
      <c r="G7713"/>
      <c r="H7713"/>
      <c r="I7713" s="26"/>
      <c r="K7713"/>
      <c r="L7713"/>
      <c r="M7713"/>
      <c r="N7713"/>
      <c r="O7713"/>
      <c r="P7713"/>
      <c r="S7713"/>
    </row>
    <row r="7714" spans="1:20" x14ac:dyDescent="0.3">
      <c r="A7714" s="25"/>
      <c r="B7714"/>
      <c r="C7714"/>
      <c r="D7714"/>
      <c r="E7714"/>
      <c r="F7714"/>
      <c r="G7714"/>
      <c r="H7714" s="26"/>
      <c r="I7714" s="26"/>
      <c r="K7714"/>
      <c r="L7714"/>
      <c r="M7714"/>
      <c r="N7714"/>
      <c r="O7714"/>
      <c r="P7714"/>
      <c r="S7714"/>
    </row>
    <row r="7715" spans="1:20" x14ac:dyDescent="0.3">
      <c r="A7715" s="25"/>
      <c r="B7715"/>
      <c r="C7715"/>
      <c r="D7715"/>
      <c r="E7715"/>
      <c r="F7715"/>
      <c r="G7715"/>
      <c r="H7715" s="26"/>
      <c r="I7715" s="26"/>
      <c r="K7715"/>
      <c r="L7715"/>
      <c r="M7715"/>
      <c r="N7715"/>
      <c r="O7715"/>
      <c r="P7715"/>
      <c r="S7715"/>
    </row>
    <row r="7716" spans="1:20" x14ac:dyDescent="0.3">
      <c r="A7716" s="25"/>
      <c r="B7716"/>
      <c r="C7716"/>
      <c r="D7716"/>
      <c r="E7716"/>
      <c r="F7716"/>
      <c r="G7716"/>
      <c r="H7716" s="26"/>
      <c r="I7716" s="26"/>
      <c r="K7716"/>
      <c r="L7716"/>
      <c r="M7716"/>
      <c r="N7716"/>
      <c r="O7716"/>
      <c r="P7716"/>
      <c r="S7716"/>
    </row>
    <row r="7717" spans="1:20" x14ac:dyDescent="0.3">
      <c r="A7717" s="25"/>
      <c r="B7717"/>
      <c r="C7717"/>
      <c r="D7717"/>
      <c r="E7717"/>
      <c r="F7717"/>
      <c r="G7717"/>
      <c r="H7717" s="26"/>
      <c r="I7717" s="26"/>
      <c r="K7717"/>
      <c r="L7717"/>
      <c r="M7717"/>
      <c r="N7717"/>
      <c r="O7717"/>
      <c r="P7717"/>
      <c r="S7717"/>
    </row>
    <row r="7718" spans="1:20" x14ac:dyDescent="0.3">
      <c r="A7718" s="25"/>
      <c r="B7718"/>
      <c r="C7718"/>
      <c r="D7718"/>
      <c r="E7718"/>
      <c r="F7718"/>
      <c r="G7718"/>
      <c r="H7718" s="26"/>
      <c r="I7718" s="26"/>
      <c r="K7718"/>
      <c r="L7718"/>
      <c r="M7718"/>
      <c r="N7718"/>
      <c r="O7718"/>
      <c r="P7718"/>
      <c r="S7718"/>
    </row>
    <row r="7719" spans="1:20" x14ac:dyDescent="0.3">
      <c r="A7719" s="25"/>
      <c r="B7719"/>
      <c r="C7719"/>
      <c r="D7719"/>
      <c r="E7719"/>
      <c r="F7719"/>
      <c r="G7719"/>
      <c r="H7719"/>
      <c r="I7719"/>
      <c r="K7719"/>
      <c r="L7719"/>
      <c r="M7719"/>
      <c r="N7719"/>
      <c r="O7719"/>
      <c r="P7719"/>
      <c r="S7719"/>
    </row>
    <row r="7720" spans="1:20" x14ac:dyDescent="0.3">
      <c r="A7720" s="25"/>
      <c r="B7720"/>
      <c r="C7720"/>
      <c r="D7720"/>
      <c r="E7720"/>
      <c r="F7720"/>
      <c r="G7720"/>
      <c r="H7720"/>
      <c r="I7720"/>
      <c r="K7720"/>
      <c r="L7720"/>
      <c r="M7720"/>
      <c r="N7720"/>
      <c r="O7720"/>
      <c r="P7720"/>
      <c r="S7720"/>
    </row>
    <row r="7721" spans="1:20" x14ac:dyDescent="0.3">
      <c r="A7721" s="25"/>
      <c r="B7721"/>
      <c r="C7721"/>
      <c r="D7721"/>
      <c r="E7721"/>
      <c r="F7721"/>
      <c r="G7721"/>
      <c r="H7721"/>
      <c r="I7721"/>
      <c r="K7721"/>
      <c r="L7721"/>
      <c r="M7721"/>
      <c r="N7721"/>
      <c r="O7721"/>
      <c r="P7721"/>
      <c r="S7721"/>
    </row>
    <row r="7722" spans="1:20" x14ac:dyDescent="0.3">
      <c r="A7722" s="25"/>
      <c r="B7722"/>
      <c r="C7722"/>
      <c r="D7722"/>
      <c r="E7722"/>
      <c r="F7722"/>
      <c r="G7722"/>
      <c r="H7722" s="14"/>
      <c r="I7722" s="14"/>
      <c r="K7722"/>
      <c r="L7722"/>
      <c r="M7722"/>
      <c r="N7722"/>
      <c r="O7722"/>
      <c r="P7722"/>
      <c r="S7722"/>
      <c r="T7722" s="7"/>
    </row>
    <row r="7723" spans="1:20" x14ac:dyDescent="0.3">
      <c r="A7723" s="25"/>
      <c r="B7723"/>
      <c r="C7723"/>
      <c r="D7723"/>
      <c r="E7723"/>
      <c r="F7723"/>
      <c r="G7723"/>
      <c r="H7723" s="14"/>
      <c r="I7723" s="14"/>
      <c r="K7723"/>
      <c r="L7723"/>
      <c r="M7723"/>
      <c r="N7723"/>
      <c r="O7723"/>
      <c r="P7723"/>
      <c r="S7723"/>
    </row>
    <row r="7724" spans="1:20" x14ac:dyDescent="0.3">
      <c r="A7724" s="25"/>
      <c r="B7724"/>
      <c r="C7724"/>
      <c r="D7724"/>
      <c r="E7724"/>
      <c r="F7724"/>
      <c r="G7724"/>
      <c r="H7724" s="14"/>
      <c r="I7724" s="14"/>
      <c r="K7724"/>
      <c r="L7724"/>
      <c r="M7724"/>
      <c r="N7724"/>
      <c r="O7724"/>
      <c r="P7724"/>
      <c r="S7724"/>
    </row>
    <row r="7725" spans="1:20" x14ac:dyDescent="0.3">
      <c r="A7725" s="25"/>
      <c r="B7725"/>
      <c r="C7725"/>
      <c r="D7725"/>
      <c r="E7725"/>
      <c r="F7725"/>
      <c r="G7725"/>
      <c r="H7725" s="14"/>
      <c r="I7725" s="14"/>
      <c r="K7725"/>
      <c r="L7725"/>
      <c r="M7725"/>
      <c r="N7725"/>
      <c r="O7725"/>
      <c r="P7725"/>
      <c r="S7725"/>
    </row>
    <row r="7726" spans="1:20" x14ac:dyDescent="0.3">
      <c r="A7726" s="25"/>
      <c r="B7726"/>
      <c r="C7726"/>
      <c r="D7726"/>
      <c r="E7726"/>
      <c r="F7726"/>
      <c r="G7726"/>
      <c r="H7726" s="14"/>
      <c r="I7726" s="14"/>
      <c r="K7726"/>
      <c r="L7726"/>
      <c r="M7726"/>
      <c r="N7726"/>
      <c r="O7726"/>
      <c r="P7726"/>
      <c r="S7726"/>
    </row>
    <row r="7727" spans="1:20" x14ac:dyDescent="0.3">
      <c r="A7727" s="25"/>
      <c r="B7727"/>
      <c r="C7727"/>
      <c r="D7727"/>
      <c r="E7727"/>
      <c r="F7727"/>
      <c r="G7727"/>
      <c r="H7727" s="26"/>
      <c r="I7727" s="26"/>
      <c r="K7727"/>
      <c r="L7727"/>
      <c r="M7727"/>
      <c r="N7727"/>
      <c r="O7727"/>
      <c r="P7727"/>
      <c r="S7727"/>
    </row>
    <row r="7728" spans="1:20" x14ac:dyDescent="0.3">
      <c r="A7728" s="25"/>
      <c r="B7728"/>
      <c r="C7728"/>
      <c r="D7728"/>
      <c r="E7728"/>
      <c r="F7728"/>
      <c r="G7728"/>
      <c r="H7728" s="26"/>
      <c r="I7728" s="26"/>
      <c r="K7728"/>
      <c r="L7728"/>
      <c r="M7728"/>
      <c r="N7728"/>
      <c r="O7728"/>
      <c r="P7728"/>
      <c r="S7728"/>
    </row>
    <row r="7729" spans="1:19" x14ac:dyDescent="0.3">
      <c r="A7729" s="25"/>
      <c r="B7729"/>
      <c r="C7729"/>
      <c r="D7729"/>
      <c r="E7729"/>
      <c r="F7729"/>
      <c r="G7729"/>
      <c r="H7729" s="26"/>
      <c r="I7729" s="26"/>
      <c r="K7729"/>
      <c r="L7729"/>
      <c r="M7729"/>
      <c r="N7729"/>
      <c r="O7729"/>
      <c r="P7729"/>
      <c r="S7729"/>
    </row>
    <row r="7730" spans="1:19" x14ac:dyDescent="0.3">
      <c r="A7730" s="25"/>
      <c r="B7730"/>
      <c r="C7730"/>
      <c r="D7730"/>
      <c r="E7730"/>
      <c r="F7730"/>
      <c r="G7730"/>
      <c r="H7730" s="26"/>
      <c r="I7730" s="26"/>
      <c r="K7730"/>
      <c r="L7730"/>
      <c r="M7730"/>
      <c r="N7730"/>
      <c r="O7730"/>
      <c r="P7730"/>
      <c r="S7730"/>
    </row>
    <row r="7731" spans="1:19" x14ac:dyDescent="0.3">
      <c r="A7731" s="25"/>
      <c r="B7731"/>
      <c r="C7731"/>
      <c r="D7731"/>
      <c r="E7731"/>
      <c r="F7731"/>
      <c r="G7731"/>
      <c r="H7731" s="26"/>
      <c r="I7731" s="26"/>
      <c r="K7731"/>
      <c r="L7731"/>
      <c r="M7731"/>
      <c r="N7731"/>
      <c r="O7731"/>
      <c r="P7731"/>
      <c r="S7731"/>
    </row>
    <row r="7732" spans="1:19" x14ac:dyDescent="0.3">
      <c r="A7732" s="25"/>
      <c r="B7732"/>
      <c r="C7732"/>
      <c r="D7732"/>
      <c r="E7732"/>
      <c r="F7732"/>
      <c r="G7732"/>
      <c r="H7732" s="14"/>
      <c r="I7732" s="14"/>
      <c r="K7732"/>
      <c r="L7732"/>
      <c r="M7732"/>
      <c r="N7732"/>
      <c r="O7732"/>
      <c r="P7732"/>
      <c r="S7732"/>
    </row>
    <row r="7733" spans="1:19" x14ac:dyDescent="0.3">
      <c r="A7733" s="25"/>
      <c r="B7733"/>
      <c r="C7733"/>
      <c r="D7733"/>
      <c r="E7733"/>
      <c r="F7733"/>
      <c r="G7733"/>
      <c r="H7733" s="14"/>
      <c r="I7733" s="14"/>
      <c r="K7733"/>
      <c r="L7733"/>
      <c r="M7733"/>
      <c r="N7733"/>
      <c r="O7733"/>
      <c r="P7733"/>
      <c r="S7733"/>
    </row>
    <row r="7734" spans="1:19" x14ac:dyDescent="0.3">
      <c r="A7734" s="25"/>
      <c r="B7734"/>
      <c r="C7734"/>
      <c r="D7734"/>
      <c r="E7734"/>
      <c r="F7734"/>
      <c r="G7734"/>
      <c r="H7734" s="14"/>
      <c r="I7734" s="14"/>
      <c r="K7734"/>
      <c r="L7734"/>
      <c r="M7734"/>
      <c r="N7734"/>
      <c r="O7734"/>
      <c r="P7734"/>
      <c r="S7734"/>
    </row>
    <row r="7735" spans="1:19" x14ac:dyDescent="0.3">
      <c r="A7735" s="25"/>
      <c r="B7735"/>
      <c r="C7735"/>
      <c r="D7735"/>
      <c r="E7735"/>
      <c r="F7735"/>
      <c r="G7735"/>
      <c r="H7735" s="14"/>
      <c r="I7735" s="14"/>
      <c r="K7735"/>
      <c r="L7735"/>
      <c r="M7735"/>
      <c r="N7735"/>
      <c r="O7735"/>
      <c r="P7735"/>
      <c r="S7735"/>
    </row>
    <row r="7736" spans="1:19" x14ac:dyDescent="0.3">
      <c r="A7736" s="25"/>
      <c r="B7736"/>
      <c r="C7736"/>
      <c r="D7736"/>
      <c r="E7736"/>
      <c r="F7736"/>
      <c r="G7736"/>
      <c r="H7736" s="14"/>
      <c r="I7736" s="14"/>
      <c r="K7736"/>
      <c r="L7736"/>
      <c r="M7736"/>
      <c r="N7736"/>
      <c r="O7736"/>
      <c r="P7736"/>
      <c r="S7736"/>
    </row>
    <row r="7737" spans="1:19" x14ac:dyDescent="0.3">
      <c r="A7737" s="25"/>
      <c r="B7737"/>
      <c r="C7737"/>
      <c r="D7737"/>
      <c r="E7737"/>
      <c r="F7737"/>
      <c r="G7737"/>
      <c r="H7737" s="14"/>
      <c r="I7737" s="26"/>
      <c r="K7737"/>
      <c r="L7737"/>
      <c r="M7737"/>
      <c r="N7737"/>
      <c r="O7737"/>
      <c r="P7737"/>
      <c r="S7737"/>
    </row>
    <row r="7738" spans="1:19" x14ac:dyDescent="0.3">
      <c r="A7738" s="25"/>
      <c r="B7738"/>
      <c r="C7738"/>
      <c r="D7738"/>
      <c r="E7738"/>
      <c r="F7738"/>
      <c r="G7738"/>
      <c r="H7738" s="14"/>
      <c r="I7738" s="26"/>
      <c r="K7738"/>
      <c r="L7738"/>
      <c r="M7738"/>
      <c r="N7738"/>
      <c r="O7738"/>
      <c r="P7738"/>
      <c r="S7738"/>
    </row>
    <row r="7739" spans="1:19" x14ac:dyDescent="0.3">
      <c r="A7739" s="25"/>
      <c r="B7739"/>
      <c r="C7739"/>
      <c r="D7739"/>
      <c r="E7739"/>
      <c r="F7739"/>
      <c r="G7739"/>
      <c r="H7739" s="14"/>
      <c r="I7739" s="26"/>
      <c r="K7739"/>
      <c r="L7739"/>
      <c r="M7739"/>
      <c r="N7739"/>
      <c r="O7739"/>
      <c r="P7739"/>
      <c r="S7739"/>
    </row>
    <row r="7740" spans="1:19" x14ac:dyDescent="0.3">
      <c r="A7740" s="25"/>
      <c r="B7740"/>
      <c r="C7740"/>
      <c r="D7740"/>
      <c r="E7740"/>
      <c r="F7740"/>
      <c r="G7740"/>
      <c r="H7740" s="14"/>
      <c r="I7740" s="26"/>
      <c r="K7740"/>
      <c r="L7740"/>
      <c r="M7740"/>
      <c r="N7740"/>
      <c r="O7740"/>
      <c r="P7740"/>
      <c r="S7740"/>
    </row>
    <row r="7741" spans="1:19" x14ac:dyDescent="0.3">
      <c r="A7741" s="25"/>
      <c r="B7741"/>
      <c r="C7741"/>
      <c r="D7741"/>
      <c r="E7741"/>
      <c r="F7741"/>
      <c r="G7741"/>
      <c r="H7741" s="14"/>
      <c r="I7741" s="26"/>
      <c r="K7741"/>
      <c r="L7741"/>
      <c r="M7741"/>
      <c r="N7741"/>
      <c r="O7741"/>
      <c r="P7741"/>
      <c r="S7741"/>
    </row>
    <row r="7742" spans="1:19" x14ac:dyDescent="0.3">
      <c r="A7742" s="25"/>
      <c r="B7742"/>
      <c r="C7742"/>
      <c r="D7742"/>
      <c r="E7742"/>
      <c r="F7742"/>
      <c r="G7742"/>
      <c r="H7742" s="26"/>
      <c r="I7742" s="26"/>
      <c r="K7742"/>
      <c r="L7742"/>
      <c r="M7742"/>
      <c r="N7742"/>
      <c r="O7742"/>
      <c r="P7742"/>
      <c r="S7742"/>
    </row>
    <row r="7743" spans="1:19" x14ac:dyDescent="0.3">
      <c r="A7743" s="25"/>
      <c r="B7743"/>
      <c r="C7743"/>
      <c r="D7743"/>
      <c r="E7743"/>
      <c r="F7743"/>
      <c r="G7743"/>
      <c r="H7743" s="26"/>
      <c r="I7743" s="26"/>
      <c r="K7743"/>
      <c r="L7743"/>
      <c r="M7743"/>
      <c r="N7743"/>
      <c r="O7743"/>
      <c r="P7743"/>
      <c r="S7743"/>
    </row>
    <row r="7744" spans="1:19" x14ac:dyDescent="0.3">
      <c r="A7744" s="25"/>
      <c r="B7744"/>
      <c r="C7744"/>
      <c r="D7744"/>
      <c r="E7744"/>
      <c r="F7744"/>
      <c r="G7744"/>
      <c r="H7744" s="26"/>
      <c r="I7744" s="26"/>
      <c r="K7744"/>
      <c r="L7744"/>
      <c r="M7744"/>
      <c r="N7744"/>
      <c r="O7744"/>
      <c r="P7744"/>
      <c r="S7744"/>
    </row>
    <row r="7745" spans="1:19" x14ac:dyDescent="0.3">
      <c r="A7745" s="25"/>
      <c r="B7745"/>
      <c r="C7745"/>
      <c r="D7745"/>
      <c r="E7745"/>
      <c r="F7745"/>
      <c r="G7745"/>
      <c r="H7745" s="26"/>
      <c r="I7745" s="26"/>
      <c r="K7745"/>
      <c r="L7745"/>
      <c r="M7745"/>
      <c r="N7745"/>
      <c r="O7745"/>
      <c r="P7745"/>
      <c r="S7745"/>
    </row>
    <row r="7746" spans="1:19" x14ac:dyDescent="0.3">
      <c r="A7746" s="25"/>
      <c r="B7746"/>
      <c r="C7746"/>
      <c r="D7746"/>
      <c r="E7746"/>
      <c r="F7746"/>
      <c r="G7746"/>
      <c r="H7746" s="26"/>
      <c r="I7746" s="26"/>
      <c r="K7746"/>
      <c r="L7746"/>
      <c r="M7746"/>
      <c r="N7746"/>
      <c r="O7746"/>
      <c r="P7746"/>
      <c r="S7746"/>
    </row>
    <row r="7747" spans="1:19" x14ac:dyDescent="0.3">
      <c r="A7747" s="25"/>
      <c r="B7747"/>
      <c r="C7747"/>
      <c r="D7747"/>
      <c r="E7747"/>
      <c r="F7747"/>
      <c r="G7747"/>
      <c r="H7747" s="26"/>
      <c r="I7747" s="26"/>
      <c r="K7747"/>
      <c r="L7747"/>
      <c r="M7747"/>
      <c r="N7747"/>
      <c r="O7747"/>
      <c r="P7747"/>
      <c r="S7747"/>
    </row>
    <row r="7748" spans="1:19" x14ac:dyDescent="0.3">
      <c r="A7748" s="25"/>
      <c r="B7748"/>
      <c r="C7748"/>
      <c r="D7748"/>
      <c r="E7748"/>
      <c r="F7748"/>
      <c r="G7748"/>
      <c r="H7748" s="26"/>
      <c r="I7748" s="26"/>
      <c r="K7748"/>
      <c r="L7748"/>
      <c r="M7748"/>
      <c r="N7748"/>
      <c r="O7748"/>
      <c r="P7748"/>
      <c r="S7748"/>
    </row>
    <row r="7749" spans="1:19" x14ac:dyDescent="0.3">
      <c r="A7749" s="25"/>
      <c r="B7749"/>
      <c r="C7749"/>
      <c r="D7749"/>
      <c r="E7749"/>
      <c r="F7749"/>
      <c r="G7749"/>
      <c r="H7749" s="26"/>
      <c r="I7749" s="26"/>
      <c r="K7749"/>
      <c r="L7749"/>
      <c r="M7749"/>
      <c r="N7749"/>
      <c r="O7749"/>
      <c r="P7749"/>
      <c r="S7749"/>
    </row>
    <row r="7750" spans="1:19" x14ac:dyDescent="0.3">
      <c r="A7750" s="25"/>
      <c r="B7750"/>
      <c r="C7750"/>
      <c r="D7750"/>
      <c r="E7750"/>
      <c r="F7750"/>
      <c r="G7750"/>
      <c r="H7750" s="26"/>
      <c r="I7750" s="26"/>
      <c r="K7750"/>
      <c r="L7750"/>
      <c r="M7750"/>
      <c r="N7750"/>
      <c r="O7750"/>
      <c r="P7750"/>
      <c r="S7750"/>
    </row>
    <row r="7751" spans="1:19" x14ac:dyDescent="0.3">
      <c r="A7751" s="25"/>
      <c r="B7751"/>
      <c r="C7751"/>
      <c r="D7751"/>
      <c r="E7751"/>
      <c r="F7751"/>
      <c r="G7751"/>
      <c r="H7751" s="26"/>
      <c r="I7751" s="26"/>
      <c r="K7751"/>
      <c r="L7751"/>
      <c r="M7751"/>
      <c r="N7751"/>
      <c r="O7751"/>
      <c r="P7751"/>
      <c r="S7751"/>
    </row>
    <row r="7752" spans="1:19" x14ac:dyDescent="0.3">
      <c r="A7752" s="25"/>
      <c r="B7752"/>
      <c r="C7752"/>
      <c r="D7752"/>
      <c r="E7752"/>
      <c r="F7752"/>
      <c r="G7752"/>
      <c r="H7752" s="26"/>
      <c r="I7752" s="26"/>
      <c r="K7752"/>
      <c r="L7752"/>
      <c r="M7752"/>
      <c r="N7752"/>
      <c r="O7752"/>
      <c r="P7752"/>
      <c r="S7752"/>
    </row>
    <row r="7753" spans="1:19" x14ac:dyDescent="0.3">
      <c r="A7753" s="25"/>
      <c r="B7753"/>
      <c r="C7753"/>
      <c r="D7753"/>
      <c r="E7753"/>
      <c r="F7753"/>
      <c r="G7753"/>
      <c r="H7753" s="26"/>
      <c r="I7753" s="26"/>
      <c r="K7753"/>
      <c r="L7753"/>
      <c r="M7753"/>
      <c r="N7753"/>
      <c r="O7753"/>
      <c r="P7753"/>
      <c r="S7753"/>
    </row>
    <row r="7754" spans="1:19" x14ac:dyDescent="0.3">
      <c r="A7754" s="25"/>
      <c r="B7754"/>
      <c r="C7754"/>
      <c r="D7754"/>
      <c r="E7754"/>
      <c r="F7754"/>
      <c r="G7754"/>
      <c r="H7754" s="26"/>
      <c r="I7754" s="26"/>
      <c r="K7754"/>
      <c r="L7754"/>
      <c r="M7754"/>
      <c r="N7754"/>
      <c r="O7754"/>
      <c r="P7754"/>
      <c r="S7754"/>
    </row>
    <row r="7755" spans="1:19" x14ac:dyDescent="0.3">
      <c r="A7755" s="25"/>
      <c r="B7755"/>
      <c r="C7755"/>
      <c r="D7755"/>
      <c r="E7755"/>
      <c r="F7755"/>
      <c r="G7755"/>
      <c r="H7755" s="26"/>
      <c r="I7755" s="26"/>
      <c r="K7755"/>
      <c r="L7755"/>
      <c r="M7755"/>
      <c r="N7755"/>
      <c r="O7755"/>
      <c r="P7755"/>
      <c r="S7755"/>
    </row>
    <row r="7756" spans="1:19" x14ac:dyDescent="0.3">
      <c r="A7756" s="25"/>
      <c r="B7756"/>
      <c r="C7756"/>
      <c r="D7756"/>
      <c r="E7756"/>
      <c r="F7756"/>
      <c r="G7756"/>
      <c r="H7756" s="26"/>
      <c r="I7756" s="26"/>
      <c r="K7756"/>
      <c r="L7756"/>
      <c r="M7756"/>
      <c r="N7756"/>
      <c r="O7756"/>
      <c r="P7756"/>
      <c r="S7756"/>
    </row>
    <row r="7757" spans="1:19" x14ac:dyDescent="0.3">
      <c r="A7757" s="25"/>
      <c r="B7757"/>
      <c r="C7757"/>
      <c r="D7757"/>
      <c r="E7757"/>
      <c r="F7757"/>
      <c r="G7757"/>
      <c r="H7757"/>
      <c r="I7757"/>
      <c r="K7757"/>
      <c r="L7757"/>
      <c r="M7757"/>
      <c r="N7757"/>
      <c r="O7757"/>
      <c r="P7757"/>
      <c r="S7757"/>
    </row>
    <row r="7758" spans="1:19" x14ac:dyDescent="0.3">
      <c r="A7758" s="25"/>
      <c r="B7758"/>
      <c r="C7758"/>
      <c r="D7758"/>
      <c r="E7758"/>
      <c r="F7758"/>
      <c r="G7758"/>
      <c r="H7758"/>
      <c r="I7758" s="14"/>
      <c r="K7758"/>
      <c r="L7758"/>
      <c r="M7758"/>
      <c r="N7758"/>
      <c r="O7758"/>
      <c r="P7758"/>
      <c r="S7758"/>
    </row>
    <row r="7759" spans="1:19" x14ac:dyDescent="0.3">
      <c r="A7759" s="25"/>
      <c r="B7759"/>
      <c r="C7759"/>
      <c r="D7759"/>
      <c r="E7759"/>
      <c r="F7759"/>
      <c r="G7759"/>
      <c r="H7759"/>
      <c r="I7759" s="14"/>
      <c r="K7759"/>
      <c r="L7759"/>
      <c r="M7759"/>
      <c r="N7759"/>
      <c r="O7759"/>
      <c r="P7759"/>
      <c r="S7759"/>
    </row>
    <row r="7760" spans="1:19" x14ac:dyDescent="0.3">
      <c r="A7760" s="25"/>
      <c r="B7760"/>
      <c r="C7760"/>
      <c r="D7760"/>
      <c r="E7760"/>
      <c r="F7760"/>
      <c r="G7760"/>
      <c r="H7760"/>
      <c r="I7760" s="14"/>
      <c r="K7760"/>
      <c r="L7760"/>
      <c r="M7760"/>
      <c r="N7760"/>
      <c r="O7760"/>
      <c r="P7760"/>
      <c r="S7760"/>
    </row>
    <row r="7761" spans="1:20" x14ac:dyDescent="0.3">
      <c r="A7761" s="25"/>
      <c r="B7761"/>
      <c r="C7761"/>
      <c r="D7761"/>
      <c r="E7761"/>
      <c r="F7761"/>
      <c r="G7761"/>
      <c r="H7761" s="14"/>
      <c r="I7761" s="14"/>
      <c r="K7761"/>
      <c r="L7761"/>
      <c r="M7761"/>
      <c r="N7761"/>
      <c r="O7761"/>
      <c r="P7761"/>
      <c r="S7761"/>
      <c r="T7761" s="7"/>
    </row>
    <row r="7762" spans="1:20" x14ac:dyDescent="0.3">
      <c r="A7762" s="25"/>
      <c r="B7762"/>
      <c r="C7762"/>
      <c r="D7762"/>
      <c r="E7762"/>
      <c r="F7762"/>
      <c r="G7762"/>
      <c r="H7762" s="26"/>
      <c r="I7762" s="14"/>
      <c r="K7762"/>
      <c r="L7762"/>
      <c r="M7762"/>
      <c r="N7762"/>
      <c r="O7762"/>
      <c r="P7762"/>
      <c r="S7762"/>
      <c r="T7762" s="7"/>
    </row>
    <row r="7763" spans="1:20" x14ac:dyDescent="0.3">
      <c r="A7763" s="25"/>
      <c r="B7763"/>
      <c r="C7763"/>
      <c r="D7763"/>
      <c r="E7763"/>
      <c r="F7763"/>
      <c r="G7763"/>
      <c r="H7763" s="26"/>
      <c r="I7763" s="14"/>
      <c r="K7763"/>
      <c r="L7763"/>
      <c r="M7763"/>
      <c r="N7763"/>
      <c r="O7763"/>
      <c r="P7763"/>
      <c r="S7763"/>
    </row>
    <row r="7764" spans="1:20" x14ac:dyDescent="0.3">
      <c r="A7764" s="25"/>
      <c r="B7764"/>
      <c r="C7764"/>
      <c r="D7764"/>
      <c r="E7764"/>
      <c r="F7764"/>
      <c r="G7764"/>
      <c r="H7764" s="26"/>
      <c r="I7764" s="14"/>
      <c r="K7764"/>
      <c r="L7764"/>
      <c r="M7764"/>
      <c r="N7764"/>
      <c r="O7764"/>
      <c r="P7764"/>
      <c r="S7764"/>
    </row>
    <row r="7765" spans="1:20" x14ac:dyDescent="0.3">
      <c r="A7765" s="25"/>
      <c r="B7765"/>
      <c r="C7765"/>
      <c r="D7765"/>
      <c r="E7765"/>
      <c r="F7765"/>
      <c r="G7765"/>
      <c r="H7765" s="26"/>
      <c r="I7765" s="14"/>
      <c r="K7765"/>
      <c r="L7765"/>
      <c r="M7765"/>
      <c r="N7765"/>
      <c r="O7765"/>
      <c r="P7765"/>
      <c r="S7765"/>
      <c r="T7765" s="7"/>
    </row>
    <row r="7766" spans="1:20" x14ac:dyDescent="0.3">
      <c r="A7766" s="25"/>
      <c r="B7766"/>
      <c r="C7766"/>
      <c r="D7766"/>
      <c r="E7766"/>
      <c r="F7766"/>
      <c r="G7766"/>
      <c r="H7766" s="26"/>
      <c r="I7766" s="14"/>
      <c r="K7766"/>
      <c r="L7766"/>
      <c r="M7766"/>
      <c r="N7766"/>
      <c r="O7766"/>
      <c r="P7766"/>
      <c r="S7766"/>
      <c r="T7766" s="7"/>
    </row>
    <row r="7767" spans="1:20" x14ac:dyDescent="0.3">
      <c r="A7767" s="25"/>
      <c r="B7767"/>
      <c r="C7767"/>
      <c r="D7767"/>
      <c r="E7767"/>
      <c r="F7767"/>
      <c r="G7767"/>
      <c r="H7767" s="26"/>
      <c r="I7767" s="26"/>
      <c r="K7767"/>
      <c r="L7767"/>
      <c r="M7767"/>
      <c r="N7767"/>
      <c r="O7767"/>
      <c r="P7767"/>
      <c r="S7767"/>
    </row>
    <row r="7768" spans="1:20" x14ac:dyDescent="0.3">
      <c r="A7768" s="25"/>
      <c r="B7768"/>
      <c r="C7768"/>
      <c r="D7768"/>
      <c r="E7768"/>
      <c r="F7768"/>
      <c r="G7768"/>
      <c r="H7768" s="26"/>
      <c r="I7768" s="26"/>
      <c r="K7768"/>
      <c r="L7768"/>
      <c r="M7768"/>
      <c r="N7768"/>
      <c r="O7768"/>
      <c r="P7768"/>
      <c r="S7768"/>
    </row>
    <row r="7769" spans="1:20" x14ac:dyDescent="0.3">
      <c r="A7769" s="25"/>
      <c r="B7769"/>
      <c r="C7769"/>
      <c r="D7769"/>
      <c r="E7769"/>
      <c r="F7769"/>
      <c r="G7769"/>
      <c r="H7769" s="26"/>
      <c r="I7769" s="26"/>
      <c r="K7769"/>
      <c r="L7769"/>
      <c r="M7769"/>
      <c r="N7769"/>
      <c r="O7769"/>
      <c r="P7769"/>
      <c r="S7769"/>
    </row>
    <row r="7770" spans="1:20" x14ac:dyDescent="0.3">
      <c r="A7770" s="25"/>
      <c r="B7770"/>
      <c r="C7770"/>
      <c r="D7770"/>
      <c r="E7770"/>
      <c r="F7770"/>
      <c r="G7770"/>
      <c r="H7770" s="26"/>
      <c r="I7770" s="26"/>
      <c r="K7770"/>
      <c r="L7770"/>
      <c r="M7770"/>
      <c r="N7770"/>
      <c r="O7770"/>
      <c r="P7770"/>
      <c r="S7770"/>
    </row>
    <row r="7771" spans="1:20" x14ac:dyDescent="0.3">
      <c r="A7771" s="25"/>
      <c r="B7771"/>
      <c r="C7771"/>
      <c r="D7771"/>
      <c r="E7771"/>
      <c r="F7771"/>
      <c r="G7771"/>
      <c r="H7771" s="26"/>
      <c r="I7771" s="26"/>
      <c r="K7771"/>
      <c r="L7771"/>
      <c r="M7771"/>
      <c r="N7771"/>
      <c r="O7771"/>
      <c r="P7771"/>
      <c r="S7771"/>
    </row>
    <row r="7772" spans="1:20" x14ac:dyDescent="0.3">
      <c r="A7772" s="25"/>
      <c r="B7772"/>
      <c r="C7772"/>
      <c r="D7772"/>
      <c r="E7772"/>
      <c r="F7772"/>
      <c r="G7772"/>
      <c r="H7772" s="26"/>
      <c r="I7772" s="14"/>
      <c r="K7772"/>
      <c r="L7772"/>
      <c r="M7772"/>
      <c r="N7772"/>
      <c r="O7772"/>
      <c r="P7772"/>
      <c r="S7772"/>
    </row>
    <row r="7773" spans="1:20" x14ac:dyDescent="0.3">
      <c r="A7773" s="25"/>
      <c r="B7773"/>
      <c r="C7773"/>
      <c r="D7773"/>
      <c r="E7773"/>
      <c r="F7773"/>
      <c r="G7773"/>
      <c r="H7773" s="26"/>
      <c r="I7773" s="14"/>
      <c r="K7773"/>
      <c r="L7773"/>
      <c r="M7773"/>
      <c r="N7773"/>
      <c r="O7773"/>
      <c r="P7773"/>
      <c r="S7773"/>
    </row>
    <row r="7774" spans="1:20" x14ac:dyDescent="0.3">
      <c r="A7774" s="25"/>
      <c r="B7774"/>
      <c r="C7774"/>
      <c r="D7774"/>
      <c r="E7774"/>
      <c r="F7774"/>
      <c r="G7774"/>
      <c r="H7774" s="26"/>
      <c r="I7774"/>
      <c r="K7774"/>
      <c r="L7774"/>
      <c r="M7774"/>
      <c r="N7774"/>
      <c r="O7774"/>
      <c r="P7774"/>
      <c r="S7774"/>
    </row>
    <row r="7775" spans="1:20" x14ac:dyDescent="0.3">
      <c r="A7775" s="25"/>
      <c r="B7775"/>
      <c r="C7775"/>
      <c r="D7775"/>
      <c r="E7775"/>
      <c r="F7775"/>
      <c r="G7775"/>
      <c r="H7775" s="26"/>
      <c r="I7775"/>
      <c r="K7775"/>
      <c r="L7775"/>
      <c r="M7775"/>
      <c r="N7775"/>
      <c r="O7775"/>
      <c r="P7775"/>
      <c r="S7775"/>
    </row>
    <row r="7776" spans="1:20" x14ac:dyDescent="0.3">
      <c r="A7776" s="25"/>
      <c r="B7776"/>
      <c r="C7776"/>
      <c r="D7776"/>
      <c r="E7776"/>
      <c r="F7776"/>
      <c r="G7776"/>
      <c r="H7776" s="26"/>
      <c r="I7776"/>
      <c r="K7776"/>
      <c r="L7776"/>
      <c r="M7776"/>
      <c r="N7776"/>
      <c r="O7776"/>
      <c r="P7776"/>
      <c r="S7776"/>
    </row>
    <row r="7777" spans="1:20" x14ac:dyDescent="0.3">
      <c r="A7777" s="25"/>
      <c r="B7777"/>
      <c r="C7777"/>
      <c r="D7777"/>
      <c r="E7777"/>
      <c r="F7777"/>
      <c r="G7777"/>
      <c r="H7777" s="26"/>
      <c r="I7777" s="26"/>
      <c r="K7777"/>
      <c r="L7777"/>
      <c r="M7777"/>
      <c r="N7777"/>
      <c r="O7777"/>
      <c r="P7777"/>
      <c r="S7777"/>
    </row>
    <row r="7778" spans="1:20" x14ac:dyDescent="0.3">
      <c r="A7778" s="25"/>
      <c r="B7778"/>
      <c r="C7778"/>
      <c r="D7778"/>
      <c r="E7778"/>
      <c r="F7778"/>
      <c r="G7778"/>
      <c r="H7778" s="26"/>
      <c r="I7778" s="26"/>
      <c r="K7778"/>
      <c r="L7778"/>
      <c r="M7778"/>
      <c r="N7778"/>
      <c r="O7778"/>
      <c r="P7778"/>
      <c r="S7778"/>
    </row>
    <row r="7779" spans="1:20" x14ac:dyDescent="0.3">
      <c r="A7779" s="25"/>
      <c r="B7779"/>
      <c r="C7779"/>
      <c r="D7779"/>
      <c r="E7779"/>
      <c r="F7779"/>
      <c r="G7779"/>
      <c r="H7779" s="26"/>
      <c r="I7779" s="26"/>
      <c r="K7779"/>
      <c r="L7779"/>
      <c r="M7779"/>
      <c r="N7779"/>
      <c r="O7779"/>
      <c r="P7779"/>
      <c r="S7779"/>
    </row>
    <row r="7780" spans="1:20" x14ac:dyDescent="0.3">
      <c r="A7780" s="25"/>
      <c r="B7780"/>
      <c r="C7780"/>
      <c r="D7780"/>
      <c r="E7780"/>
      <c r="F7780"/>
      <c r="G7780"/>
      <c r="H7780" s="26"/>
      <c r="I7780" s="26"/>
      <c r="K7780"/>
      <c r="L7780"/>
      <c r="M7780"/>
      <c r="N7780"/>
      <c r="O7780"/>
      <c r="P7780"/>
      <c r="S7780"/>
    </row>
    <row r="7781" spans="1:20" x14ac:dyDescent="0.3">
      <c r="A7781" s="25"/>
      <c r="B7781"/>
      <c r="C7781"/>
      <c r="D7781"/>
      <c r="E7781"/>
      <c r="F7781"/>
      <c r="G7781"/>
      <c r="H7781" s="26"/>
      <c r="I7781" s="26"/>
      <c r="K7781"/>
      <c r="L7781"/>
      <c r="M7781"/>
      <c r="N7781"/>
      <c r="O7781"/>
      <c r="P7781"/>
      <c r="S7781"/>
      <c r="T7781" s="7"/>
    </row>
    <row r="7782" spans="1:20" x14ac:dyDescent="0.3">
      <c r="A7782" s="25"/>
      <c r="B7782"/>
      <c r="C7782"/>
      <c r="D7782"/>
      <c r="E7782"/>
      <c r="F7782"/>
      <c r="G7782"/>
      <c r="H7782" s="26"/>
      <c r="I7782" s="26"/>
      <c r="K7782"/>
      <c r="L7782"/>
      <c r="M7782"/>
      <c r="N7782"/>
      <c r="O7782"/>
      <c r="P7782"/>
      <c r="S7782"/>
    </row>
    <row r="7783" spans="1:20" x14ac:dyDescent="0.3">
      <c r="A7783" s="25"/>
      <c r="B7783"/>
      <c r="C7783"/>
      <c r="D7783"/>
      <c r="E7783"/>
      <c r="F7783"/>
      <c r="G7783"/>
      <c r="H7783" s="26"/>
      <c r="I7783" s="26"/>
      <c r="K7783"/>
      <c r="L7783"/>
      <c r="M7783"/>
      <c r="N7783"/>
      <c r="O7783"/>
      <c r="P7783"/>
      <c r="S7783"/>
    </row>
    <row r="7784" spans="1:20" x14ac:dyDescent="0.3">
      <c r="A7784" s="25"/>
      <c r="B7784"/>
      <c r="C7784"/>
      <c r="D7784"/>
      <c r="E7784"/>
      <c r="F7784"/>
      <c r="G7784"/>
      <c r="H7784" s="26"/>
      <c r="I7784" s="26"/>
      <c r="K7784"/>
      <c r="L7784"/>
      <c r="M7784"/>
      <c r="N7784"/>
      <c r="O7784"/>
      <c r="P7784"/>
      <c r="S7784"/>
    </row>
    <row r="7785" spans="1:20" x14ac:dyDescent="0.3">
      <c r="A7785" s="25"/>
      <c r="B7785"/>
      <c r="C7785"/>
      <c r="D7785"/>
      <c r="E7785"/>
      <c r="F7785"/>
      <c r="G7785"/>
      <c r="H7785" s="14"/>
      <c r="I7785" s="14"/>
      <c r="K7785"/>
      <c r="L7785"/>
      <c r="M7785"/>
      <c r="N7785"/>
      <c r="O7785"/>
      <c r="P7785"/>
      <c r="S7785"/>
      <c r="T7785" s="7"/>
    </row>
    <row r="7786" spans="1:20" x14ac:dyDescent="0.3">
      <c r="A7786" s="25"/>
      <c r="B7786"/>
      <c r="C7786"/>
      <c r="D7786"/>
      <c r="E7786"/>
      <c r="F7786"/>
      <c r="G7786"/>
      <c r="H7786" s="14"/>
      <c r="I7786" s="14"/>
      <c r="K7786"/>
      <c r="L7786"/>
      <c r="M7786"/>
      <c r="N7786"/>
      <c r="O7786"/>
      <c r="P7786"/>
      <c r="S7786"/>
    </row>
    <row r="7787" spans="1:20" x14ac:dyDescent="0.3">
      <c r="A7787" s="25"/>
      <c r="B7787"/>
      <c r="C7787"/>
      <c r="D7787"/>
      <c r="E7787"/>
      <c r="F7787"/>
      <c r="G7787"/>
      <c r="H7787" s="14"/>
      <c r="I7787" s="14"/>
      <c r="K7787"/>
      <c r="L7787"/>
      <c r="M7787"/>
      <c r="N7787"/>
      <c r="O7787"/>
      <c r="P7787"/>
      <c r="S7787"/>
    </row>
    <row r="7788" spans="1:20" x14ac:dyDescent="0.3">
      <c r="A7788" s="25"/>
      <c r="B7788"/>
      <c r="C7788"/>
      <c r="D7788"/>
      <c r="E7788"/>
      <c r="F7788"/>
      <c r="G7788"/>
      <c r="H7788" s="14"/>
      <c r="I7788" s="14"/>
      <c r="K7788"/>
      <c r="L7788"/>
      <c r="M7788"/>
      <c r="N7788"/>
      <c r="O7788"/>
      <c r="P7788"/>
      <c r="S7788"/>
    </row>
    <row r="7789" spans="1:20" x14ac:dyDescent="0.3">
      <c r="A7789" s="25"/>
      <c r="B7789"/>
      <c r="C7789"/>
      <c r="D7789"/>
      <c r="E7789"/>
      <c r="F7789"/>
      <c r="G7789"/>
      <c r="H7789" s="26"/>
      <c r="I7789" s="26"/>
      <c r="K7789"/>
      <c r="L7789"/>
      <c r="M7789"/>
      <c r="N7789"/>
      <c r="O7789"/>
      <c r="P7789"/>
      <c r="S7789"/>
    </row>
    <row r="7790" spans="1:20" x14ac:dyDescent="0.3">
      <c r="A7790" s="25"/>
      <c r="B7790"/>
      <c r="C7790"/>
      <c r="D7790"/>
      <c r="E7790"/>
      <c r="F7790"/>
      <c r="G7790"/>
      <c r="H7790" s="26"/>
      <c r="I7790" s="26"/>
      <c r="K7790"/>
      <c r="L7790"/>
      <c r="M7790"/>
      <c r="N7790"/>
      <c r="O7790"/>
      <c r="P7790"/>
      <c r="S7790"/>
    </row>
    <row r="7791" spans="1:20" x14ac:dyDescent="0.3">
      <c r="A7791" s="25"/>
      <c r="B7791"/>
      <c r="C7791"/>
      <c r="D7791"/>
      <c r="E7791"/>
      <c r="F7791"/>
      <c r="G7791"/>
      <c r="H7791" s="26"/>
      <c r="I7791" s="26"/>
      <c r="K7791"/>
      <c r="L7791"/>
      <c r="M7791"/>
      <c r="N7791"/>
      <c r="O7791"/>
      <c r="P7791"/>
      <c r="S7791"/>
      <c r="T7791" s="7"/>
    </row>
    <row r="7792" spans="1:20" x14ac:dyDescent="0.3">
      <c r="A7792" s="25"/>
      <c r="B7792"/>
      <c r="C7792"/>
      <c r="D7792"/>
      <c r="E7792"/>
      <c r="F7792"/>
      <c r="G7792"/>
      <c r="H7792" s="26"/>
      <c r="I7792" s="26"/>
      <c r="K7792"/>
      <c r="L7792"/>
      <c r="M7792"/>
      <c r="N7792"/>
      <c r="O7792"/>
      <c r="P7792"/>
      <c r="S7792"/>
    </row>
    <row r="7793" spans="1:19" x14ac:dyDescent="0.3">
      <c r="A7793" s="25"/>
      <c r="B7793"/>
      <c r="C7793"/>
      <c r="D7793"/>
      <c r="E7793"/>
      <c r="F7793"/>
      <c r="G7793"/>
      <c r="H7793" s="26"/>
      <c r="I7793" s="26"/>
      <c r="K7793"/>
      <c r="L7793"/>
      <c r="M7793"/>
      <c r="N7793"/>
      <c r="O7793"/>
      <c r="P7793"/>
      <c r="S7793"/>
    </row>
    <row r="7794" spans="1:19" x14ac:dyDescent="0.3">
      <c r="A7794" s="25"/>
      <c r="B7794"/>
      <c r="C7794"/>
      <c r="D7794"/>
      <c r="E7794"/>
      <c r="F7794"/>
      <c r="G7794"/>
      <c r="H7794" s="26"/>
      <c r="I7794" s="26"/>
      <c r="K7794"/>
      <c r="L7794"/>
      <c r="M7794"/>
      <c r="N7794"/>
      <c r="O7794"/>
      <c r="P7794"/>
      <c r="S7794"/>
    </row>
    <row r="7795" spans="1:19" x14ac:dyDescent="0.3">
      <c r="A7795" s="25"/>
      <c r="B7795"/>
      <c r="C7795"/>
      <c r="D7795"/>
      <c r="E7795"/>
      <c r="F7795"/>
      <c r="G7795"/>
      <c r="H7795" s="26"/>
      <c r="I7795" s="26"/>
      <c r="K7795"/>
      <c r="L7795"/>
      <c r="M7795"/>
      <c r="N7795"/>
      <c r="O7795"/>
      <c r="P7795"/>
      <c r="S7795"/>
    </row>
    <row r="7796" spans="1:19" x14ac:dyDescent="0.3">
      <c r="A7796" s="25"/>
      <c r="B7796"/>
      <c r="C7796"/>
      <c r="D7796"/>
      <c r="E7796"/>
      <c r="F7796"/>
      <c r="G7796"/>
      <c r="H7796" s="26"/>
      <c r="I7796" s="26"/>
      <c r="K7796"/>
      <c r="L7796"/>
      <c r="M7796"/>
      <c r="N7796"/>
      <c r="O7796"/>
      <c r="P7796"/>
      <c r="S7796"/>
    </row>
    <row r="7797" spans="1:19" x14ac:dyDescent="0.3">
      <c r="A7797" s="25"/>
      <c r="B7797"/>
      <c r="C7797"/>
      <c r="D7797"/>
      <c r="E7797"/>
      <c r="F7797"/>
      <c r="G7797"/>
      <c r="H7797" s="26"/>
      <c r="I7797" s="26"/>
      <c r="K7797"/>
      <c r="L7797"/>
      <c r="M7797"/>
      <c r="N7797"/>
      <c r="O7797"/>
      <c r="P7797"/>
      <c r="S7797"/>
    </row>
    <row r="7798" spans="1:19" x14ac:dyDescent="0.3">
      <c r="A7798" s="25"/>
      <c r="B7798"/>
      <c r="C7798"/>
      <c r="D7798"/>
      <c r="E7798"/>
      <c r="F7798"/>
      <c r="G7798"/>
      <c r="H7798" s="26"/>
      <c r="I7798" s="26"/>
      <c r="K7798"/>
      <c r="L7798"/>
      <c r="M7798"/>
      <c r="N7798"/>
      <c r="O7798"/>
      <c r="P7798"/>
      <c r="S7798"/>
    </row>
    <row r="7799" spans="1:19" x14ac:dyDescent="0.3">
      <c r="A7799" s="25"/>
      <c r="B7799"/>
      <c r="C7799"/>
      <c r="D7799"/>
      <c r="E7799"/>
      <c r="F7799"/>
      <c r="G7799"/>
      <c r="H7799" s="26"/>
      <c r="I7799" s="26"/>
      <c r="K7799"/>
      <c r="L7799"/>
      <c r="M7799"/>
      <c r="N7799"/>
      <c r="O7799"/>
      <c r="P7799"/>
      <c r="S7799"/>
    </row>
    <row r="7800" spans="1:19" x14ac:dyDescent="0.3">
      <c r="A7800" s="25"/>
      <c r="B7800"/>
      <c r="C7800"/>
      <c r="D7800"/>
      <c r="E7800"/>
      <c r="F7800"/>
      <c r="G7800"/>
      <c r="H7800" s="26"/>
      <c r="I7800" s="26"/>
      <c r="K7800"/>
      <c r="L7800"/>
      <c r="M7800"/>
      <c r="N7800"/>
      <c r="O7800"/>
      <c r="P7800"/>
      <c r="S7800"/>
    </row>
    <row r="7801" spans="1:19" x14ac:dyDescent="0.3">
      <c r="A7801" s="25"/>
      <c r="B7801"/>
      <c r="C7801"/>
      <c r="D7801"/>
      <c r="E7801"/>
      <c r="F7801"/>
      <c r="G7801"/>
      <c r="H7801" s="26"/>
      <c r="I7801" s="26"/>
      <c r="K7801"/>
      <c r="L7801"/>
      <c r="M7801"/>
      <c r="N7801"/>
      <c r="O7801"/>
      <c r="P7801"/>
      <c r="S7801"/>
    </row>
    <row r="7802" spans="1:19" x14ac:dyDescent="0.3">
      <c r="A7802" s="25"/>
      <c r="B7802"/>
      <c r="C7802"/>
      <c r="D7802"/>
      <c r="E7802"/>
      <c r="F7802"/>
      <c r="G7802"/>
      <c r="H7802" s="26"/>
      <c r="I7802" s="26"/>
      <c r="K7802"/>
      <c r="L7802"/>
      <c r="M7802"/>
      <c r="N7802"/>
      <c r="O7802"/>
      <c r="P7802"/>
      <c r="S7802"/>
    </row>
    <row r="7803" spans="1:19" x14ac:dyDescent="0.3">
      <c r="A7803" s="25"/>
      <c r="B7803"/>
      <c r="C7803"/>
      <c r="D7803"/>
      <c r="E7803"/>
      <c r="F7803"/>
      <c r="G7803"/>
      <c r="H7803" s="26"/>
      <c r="I7803" s="26"/>
      <c r="K7803"/>
      <c r="L7803"/>
      <c r="M7803"/>
      <c r="N7803"/>
      <c r="O7803"/>
      <c r="P7803"/>
      <c r="S7803"/>
    </row>
    <row r="7804" spans="1:19" x14ac:dyDescent="0.3">
      <c r="A7804" s="25"/>
      <c r="B7804"/>
      <c r="C7804"/>
      <c r="D7804"/>
      <c r="E7804"/>
      <c r="F7804"/>
      <c r="G7804"/>
      <c r="H7804" s="26"/>
      <c r="I7804" s="26"/>
      <c r="K7804"/>
      <c r="L7804"/>
      <c r="M7804"/>
      <c r="N7804"/>
      <c r="O7804"/>
      <c r="P7804"/>
      <c r="S7804"/>
    </row>
    <row r="7805" spans="1:19" x14ac:dyDescent="0.3">
      <c r="A7805" s="25"/>
      <c r="B7805"/>
      <c r="C7805"/>
      <c r="D7805"/>
      <c r="E7805"/>
      <c r="F7805"/>
      <c r="G7805"/>
      <c r="H7805"/>
      <c r="I7805"/>
      <c r="K7805"/>
      <c r="L7805"/>
      <c r="M7805"/>
      <c r="N7805"/>
      <c r="O7805"/>
      <c r="P7805"/>
      <c r="S7805"/>
    </row>
    <row r="7806" spans="1:19" x14ac:dyDescent="0.3">
      <c r="A7806" s="25"/>
      <c r="B7806"/>
      <c r="C7806"/>
      <c r="D7806"/>
      <c r="E7806"/>
      <c r="F7806"/>
      <c r="G7806"/>
      <c r="H7806" s="14"/>
      <c r="I7806" s="14"/>
      <c r="K7806"/>
      <c r="L7806"/>
      <c r="M7806"/>
      <c r="N7806"/>
      <c r="O7806"/>
      <c r="P7806"/>
      <c r="S7806"/>
    </row>
    <row r="7807" spans="1:19" x14ac:dyDescent="0.3">
      <c r="A7807" s="25"/>
      <c r="B7807"/>
      <c r="C7807"/>
      <c r="D7807"/>
      <c r="E7807"/>
      <c r="F7807"/>
      <c r="G7807"/>
      <c r="H7807" s="14"/>
      <c r="I7807" s="14"/>
      <c r="K7807"/>
      <c r="L7807"/>
      <c r="M7807"/>
      <c r="N7807"/>
      <c r="O7807"/>
      <c r="P7807"/>
      <c r="S7807"/>
    </row>
    <row r="7808" spans="1:19" x14ac:dyDescent="0.3">
      <c r="A7808" s="25"/>
      <c r="B7808"/>
      <c r="C7808"/>
      <c r="D7808"/>
      <c r="E7808"/>
      <c r="F7808"/>
      <c r="G7808"/>
      <c r="H7808" s="14"/>
      <c r="I7808" s="14"/>
      <c r="K7808"/>
      <c r="L7808"/>
      <c r="M7808"/>
      <c r="N7808"/>
      <c r="O7808"/>
      <c r="P7808"/>
      <c r="S7808"/>
    </row>
    <row r="7809" spans="1:19" x14ac:dyDescent="0.3">
      <c r="A7809" s="25"/>
      <c r="B7809"/>
      <c r="C7809"/>
      <c r="D7809"/>
      <c r="E7809"/>
      <c r="F7809"/>
      <c r="G7809"/>
      <c r="H7809" s="26"/>
      <c r="I7809" s="26"/>
      <c r="K7809"/>
      <c r="L7809"/>
      <c r="M7809"/>
      <c r="N7809"/>
      <c r="O7809"/>
      <c r="P7809"/>
      <c r="S7809"/>
    </row>
    <row r="7810" spans="1:19" x14ac:dyDescent="0.3">
      <c r="A7810" s="25"/>
      <c r="B7810"/>
      <c r="C7810"/>
      <c r="D7810"/>
      <c r="E7810"/>
      <c r="F7810"/>
      <c r="G7810"/>
      <c r="H7810" s="26"/>
      <c r="I7810" s="26"/>
      <c r="K7810"/>
      <c r="L7810"/>
      <c r="M7810"/>
      <c r="N7810"/>
      <c r="O7810"/>
      <c r="P7810"/>
      <c r="S7810"/>
    </row>
    <row r="7811" spans="1:19" x14ac:dyDescent="0.3">
      <c r="A7811" s="25"/>
      <c r="B7811"/>
      <c r="C7811"/>
      <c r="D7811"/>
      <c r="E7811"/>
      <c r="F7811"/>
      <c r="G7811"/>
      <c r="H7811" s="26"/>
      <c r="I7811" s="26"/>
      <c r="K7811"/>
      <c r="L7811"/>
      <c r="M7811"/>
      <c r="N7811"/>
      <c r="O7811"/>
      <c r="P7811"/>
      <c r="S7811"/>
    </row>
    <row r="7812" spans="1:19" x14ac:dyDescent="0.3">
      <c r="A7812" s="25"/>
      <c r="B7812"/>
      <c r="C7812"/>
      <c r="D7812"/>
      <c r="E7812"/>
      <c r="F7812"/>
      <c r="G7812"/>
      <c r="H7812" s="26"/>
      <c r="I7812" s="26"/>
      <c r="K7812"/>
      <c r="L7812"/>
      <c r="M7812"/>
      <c r="N7812"/>
      <c r="O7812"/>
      <c r="P7812"/>
      <c r="S7812"/>
    </row>
    <row r="7813" spans="1:19" x14ac:dyDescent="0.3">
      <c r="A7813" s="25"/>
      <c r="B7813"/>
      <c r="C7813"/>
      <c r="D7813"/>
      <c r="E7813"/>
      <c r="F7813"/>
      <c r="G7813"/>
      <c r="H7813" s="26"/>
      <c r="I7813" s="26"/>
      <c r="K7813"/>
      <c r="L7813"/>
      <c r="M7813"/>
      <c r="N7813"/>
      <c r="O7813"/>
      <c r="P7813"/>
      <c r="S7813"/>
    </row>
    <row r="7814" spans="1:19" x14ac:dyDescent="0.3">
      <c r="A7814" s="25"/>
      <c r="B7814"/>
      <c r="C7814"/>
      <c r="D7814"/>
      <c r="E7814"/>
      <c r="F7814"/>
      <c r="G7814"/>
      <c r="H7814"/>
      <c r="I7814"/>
      <c r="K7814"/>
      <c r="L7814"/>
      <c r="M7814"/>
      <c r="N7814"/>
      <c r="O7814"/>
      <c r="P7814"/>
      <c r="S7814"/>
    </row>
    <row r="7815" spans="1:19" x14ac:dyDescent="0.3">
      <c r="A7815" s="25"/>
      <c r="B7815"/>
      <c r="C7815"/>
      <c r="D7815"/>
      <c r="E7815"/>
      <c r="F7815"/>
      <c r="G7815"/>
      <c r="H7815" s="26"/>
      <c r="I7815" s="26"/>
      <c r="K7815"/>
      <c r="L7815"/>
      <c r="M7815"/>
      <c r="N7815"/>
      <c r="O7815"/>
      <c r="P7815"/>
      <c r="S7815"/>
    </row>
    <row r="7816" spans="1:19" x14ac:dyDescent="0.3">
      <c r="A7816" s="25"/>
      <c r="B7816"/>
      <c r="C7816"/>
      <c r="D7816"/>
      <c r="E7816"/>
      <c r="F7816"/>
      <c r="G7816"/>
      <c r="H7816" s="26"/>
      <c r="I7816" s="26"/>
      <c r="K7816"/>
      <c r="L7816"/>
      <c r="M7816"/>
      <c r="N7816"/>
      <c r="O7816"/>
      <c r="P7816"/>
      <c r="S7816"/>
    </row>
    <row r="7817" spans="1:19" x14ac:dyDescent="0.3">
      <c r="A7817" s="25"/>
      <c r="B7817"/>
      <c r="C7817"/>
      <c r="D7817"/>
      <c r="E7817"/>
      <c r="F7817"/>
      <c r="G7817"/>
      <c r="H7817" s="26"/>
      <c r="I7817" s="26"/>
      <c r="K7817"/>
      <c r="L7817"/>
      <c r="M7817"/>
      <c r="N7817"/>
      <c r="O7817"/>
      <c r="P7817"/>
      <c r="S7817"/>
    </row>
    <row r="7818" spans="1:19" x14ac:dyDescent="0.3">
      <c r="A7818" s="25"/>
      <c r="B7818"/>
      <c r="C7818"/>
      <c r="D7818"/>
      <c r="E7818"/>
      <c r="F7818"/>
      <c r="G7818"/>
      <c r="H7818" s="26"/>
      <c r="I7818" s="26"/>
      <c r="K7818"/>
      <c r="L7818"/>
      <c r="M7818"/>
      <c r="N7818"/>
      <c r="O7818"/>
      <c r="P7818"/>
      <c r="S7818"/>
    </row>
    <row r="7819" spans="1:19" x14ac:dyDescent="0.3">
      <c r="A7819" s="25"/>
      <c r="B7819"/>
      <c r="C7819"/>
      <c r="D7819"/>
      <c r="E7819"/>
      <c r="F7819"/>
      <c r="G7819"/>
      <c r="H7819" s="26"/>
      <c r="I7819" s="26"/>
      <c r="K7819"/>
      <c r="L7819"/>
      <c r="M7819"/>
      <c r="N7819"/>
      <c r="O7819"/>
      <c r="P7819"/>
      <c r="S7819"/>
    </row>
    <row r="7820" spans="1:19" x14ac:dyDescent="0.3">
      <c r="A7820" s="25"/>
      <c r="B7820"/>
      <c r="C7820"/>
      <c r="D7820"/>
      <c r="E7820"/>
      <c r="F7820"/>
      <c r="G7820"/>
      <c r="H7820" s="26"/>
      <c r="I7820" s="26"/>
      <c r="K7820"/>
      <c r="L7820"/>
      <c r="M7820"/>
      <c r="N7820"/>
      <c r="O7820"/>
      <c r="P7820"/>
      <c r="S7820"/>
    </row>
    <row r="7821" spans="1:19" x14ac:dyDescent="0.3">
      <c r="A7821" s="25"/>
      <c r="B7821"/>
      <c r="C7821"/>
      <c r="D7821"/>
      <c r="E7821"/>
      <c r="F7821"/>
      <c r="G7821"/>
      <c r="H7821" s="26"/>
      <c r="I7821" s="26"/>
      <c r="K7821"/>
      <c r="L7821"/>
      <c r="M7821"/>
      <c r="N7821"/>
      <c r="O7821"/>
      <c r="P7821"/>
      <c r="S7821"/>
    </row>
    <row r="7822" spans="1:19" x14ac:dyDescent="0.3">
      <c r="A7822" s="25"/>
      <c r="B7822"/>
      <c r="C7822"/>
      <c r="D7822"/>
      <c r="E7822"/>
      <c r="F7822"/>
      <c r="G7822"/>
      <c r="H7822" s="26"/>
      <c r="I7822" s="26"/>
      <c r="K7822"/>
      <c r="L7822"/>
      <c r="M7822"/>
      <c r="N7822"/>
      <c r="O7822"/>
      <c r="P7822"/>
      <c r="S7822"/>
    </row>
    <row r="7823" spans="1:19" x14ac:dyDescent="0.3">
      <c r="A7823" s="25"/>
      <c r="B7823"/>
      <c r="C7823"/>
      <c r="D7823"/>
      <c r="E7823"/>
      <c r="F7823"/>
      <c r="G7823"/>
      <c r="H7823" s="26"/>
      <c r="I7823" s="26"/>
      <c r="K7823"/>
      <c r="L7823"/>
      <c r="M7823"/>
      <c r="N7823"/>
      <c r="O7823"/>
      <c r="P7823"/>
      <c r="S7823"/>
    </row>
    <row r="7824" spans="1:19" x14ac:dyDescent="0.3">
      <c r="A7824" s="25"/>
      <c r="B7824"/>
      <c r="C7824"/>
      <c r="D7824"/>
      <c r="E7824"/>
      <c r="F7824"/>
      <c r="G7824"/>
      <c r="H7824" s="26"/>
      <c r="I7824" s="26"/>
      <c r="K7824"/>
      <c r="L7824"/>
      <c r="M7824"/>
      <c r="N7824"/>
      <c r="O7824"/>
      <c r="P7824"/>
      <c r="S7824"/>
    </row>
    <row r="7825" spans="1:20" x14ac:dyDescent="0.3">
      <c r="A7825" s="25"/>
      <c r="B7825"/>
      <c r="C7825"/>
      <c r="D7825"/>
      <c r="E7825"/>
      <c r="F7825"/>
      <c r="G7825"/>
      <c r="H7825" s="26"/>
      <c r="I7825" s="26"/>
      <c r="K7825"/>
      <c r="L7825"/>
      <c r="M7825"/>
      <c r="N7825"/>
      <c r="O7825"/>
      <c r="P7825"/>
      <c r="S7825"/>
    </row>
    <row r="7826" spans="1:20" x14ac:dyDescent="0.3">
      <c r="A7826" s="25"/>
      <c r="B7826"/>
      <c r="C7826"/>
      <c r="D7826"/>
      <c r="E7826"/>
      <c r="F7826"/>
      <c r="G7826"/>
      <c r="H7826" s="26"/>
      <c r="I7826" s="26"/>
      <c r="K7826"/>
      <c r="L7826"/>
      <c r="M7826"/>
      <c r="N7826"/>
      <c r="O7826"/>
      <c r="P7826"/>
      <c r="S7826"/>
      <c r="T7826" s="7"/>
    </row>
    <row r="7827" spans="1:20" x14ac:dyDescent="0.3">
      <c r="A7827" s="25"/>
      <c r="B7827"/>
      <c r="C7827"/>
      <c r="D7827"/>
      <c r="E7827"/>
      <c r="F7827"/>
      <c r="G7827"/>
      <c r="H7827" s="26"/>
      <c r="I7827" s="26"/>
      <c r="K7827"/>
      <c r="L7827"/>
      <c r="M7827"/>
      <c r="N7827"/>
      <c r="O7827"/>
      <c r="P7827"/>
      <c r="S7827"/>
      <c r="T7827" s="7"/>
    </row>
    <row r="7828" spans="1:20" x14ac:dyDescent="0.3">
      <c r="A7828" s="25"/>
      <c r="B7828"/>
      <c r="C7828"/>
      <c r="D7828"/>
      <c r="E7828"/>
      <c r="F7828"/>
      <c r="G7828"/>
      <c r="H7828" s="26"/>
      <c r="I7828" s="26"/>
      <c r="K7828"/>
      <c r="L7828"/>
      <c r="M7828"/>
      <c r="N7828"/>
      <c r="O7828"/>
      <c r="P7828"/>
      <c r="S7828"/>
      <c r="T7828" s="7"/>
    </row>
    <row r="7829" spans="1:20" x14ac:dyDescent="0.3">
      <c r="A7829" s="25"/>
      <c r="B7829"/>
      <c r="C7829"/>
      <c r="D7829"/>
      <c r="E7829"/>
      <c r="F7829"/>
      <c r="G7829"/>
      <c r="H7829" s="26"/>
      <c r="I7829" s="26"/>
      <c r="K7829"/>
      <c r="L7829"/>
      <c r="M7829"/>
      <c r="N7829"/>
      <c r="O7829"/>
      <c r="P7829"/>
      <c r="S7829"/>
      <c r="T7829" s="7"/>
    </row>
    <row r="7830" spans="1:20" x14ac:dyDescent="0.3">
      <c r="A7830" s="25"/>
      <c r="B7830"/>
      <c r="C7830"/>
      <c r="D7830"/>
      <c r="E7830"/>
      <c r="F7830"/>
      <c r="G7830"/>
      <c r="H7830" s="26"/>
      <c r="I7830" s="26"/>
      <c r="K7830"/>
      <c r="L7830"/>
      <c r="M7830"/>
      <c r="N7830"/>
      <c r="O7830"/>
      <c r="P7830"/>
      <c r="S7830"/>
    </row>
    <row r="7831" spans="1:20" x14ac:dyDescent="0.3">
      <c r="A7831" s="25"/>
      <c r="B7831"/>
      <c r="C7831"/>
      <c r="D7831"/>
      <c r="E7831"/>
      <c r="F7831"/>
      <c r="G7831"/>
      <c r="H7831" s="26"/>
      <c r="I7831" s="26"/>
      <c r="K7831"/>
      <c r="L7831"/>
      <c r="M7831"/>
      <c r="N7831"/>
      <c r="O7831"/>
      <c r="P7831"/>
      <c r="S7831"/>
    </row>
    <row r="7832" spans="1:20" x14ac:dyDescent="0.3">
      <c r="A7832" s="25"/>
      <c r="B7832"/>
      <c r="C7832"/>
      <c r="D7832"/>
      <c r="E7832"/>
      <c r="F7832"/>
      <c r="G7832"/>
      <c r="H7832" s="26"/>
      <c r="I7832" s="26"/>
      <c r="K7832"/>
      <c r="L7832"/>
      <c r="M7832"/>
      <c r="N7832"/>
      <c r="O7832"/>
      <c r="P7832"/>
      <c r="S7832"/>
    </row>
    <row r="7833" spans="1:20" x14ac:dyDescent="0.3">
      <c r="A7833" s="25"/>
      <c r="B7833"/>
      <c r="C7833"/>
      <c r="D7833"/>
      <c r="E7833"/>
      <c r="F7833"/>
      <c r="G7833"/>
      <c r="H7833" s="26"/>
      <c r="I7833" s="26"/>
      <c r="K7833"/>
      <c r="L7833"/>
      <c r="M7833"/>
      <c r="N7833"/>
      <c r="O7833"/>
      <c r="P7833"/>
      <c r="S7833"/>
    </row>
    <row r="7834" spans="1:20" x14ac:dyDescent="0.3">
      <c r="A7834" s="25"/>
      <c r="B7834"/>
      <c r="C7834"/>
      <c r="D7834"/>
      <c r="E7834"/>
      <c r="F7834"/>
      <c r="G7834"/>
      <c r="H7834" s="26"/>
      <c r="I7834" s="26"/>
      <c r="K7834"/>
      <c r="L7834"/>
      <c r="M7834"/>
      <c r="N7834"/>
      <c r="O7834"/>
      <c r="P7834"/>
      <c r="S7834"/>
    </row>
    <row r="7835" spans="1:20" x14ac:dyDescent="0.3">
      <c r="A7835" s="25"/>
      <c r="B7835"/>
      <c r="C7835"/>
      <c r="D7835"/>
      <c r="E7835"/>
      <c r="F7835"/>
      <c r="G7835"/>
      <c r="H7835"/>
      <c r="I7835"/>
      <c r="K7835"/>
      <c r="L7835"/>
      <c r="M7835"/>
      <c r="N7835"/>
      <c r="O7835"/>
      <c r="P7835"/>
      <c r="S7835"/>
    </row>
    <row r="7836" spans="1:20" x14ac:dyDescent="0.3">
      <c r="A7836" s="25"/>
      <c r="B7836"/>
      <c r="C7836"/>
      <c r="D7836"/>
      <c r="E7836"/>
      <c r="F7836"/>
      <c r="G7836"/>
      <c r="H7836"/>
      <c r="I7836"/>
      <c r="K7836"/>
      <c r="L7836"/>
      <c r="M7836"/>
      <c r="N7836"/>
      <c r="O7836"/>
      <c r="P7836"/>
      <c r="S7836"/>
    </row>
    <row r="7837" spans="1:20" x14ac:dyDescent="0.3">
      <c r="A7837" s="25"/>
      <c r="B7837"/>
      <c r="C7837"/>
      <c r="D7837"/>
      <c r="E7837"/>
      <c r="F7837"/>
      <c r="G7837"/>
      <c r="H7837"/>
      <c r="I7837"/>
      <c r="K7837"/>
      <c r="L7837"/>
      <c r="M7837"/>
      <c r="N7837"/>
      <c r="O7837"/>
      <c r="P7837"/>
      <c r="S7837"/>
    </row>
    <row r="7838" spans="1:20" x14ac:dyDescent="0.3">
      <c r="A7838" s="25"/>
      <c r="B7838"/>
      <c r="C7838"/>
      <c r="D7838"/>
      <c r="E7838"/>
      <c r="F7838"/>
      <c r="G7838"/>
      <c r="H7838" s="26"/>
      <c r="I7838" s="26"/>
      <c r="K7838"/>
      <c r="L7838"/>
      <c r="M7838"/>
      <c r="N7838"/>
      <c r="O7838"/>
      <c r="P7838"/>
      <c r="S7838"/>
    </row>
    <row r="7839" spans="1:20" x14ac:dyDescent="0.3">
      <c r="A7839" s="25"/>
      <c r="B7839"/>
      <c r="C7839"/>
      <c r="D7839"/>
      <c r="E7839"/>
      <c r="F7839"/>
      <c r="G7839"/>
      <c r="H7839" s="26"/>
      <c r="I7839" s="26"/>
      <c r="K7839"/>
      <c r="L7839"/>
      <c r="M7839"/>
      <c r="N7839"/>
      <c r="O7839"/>
      <c r="P7839"/>
      <c r="S7839"/>
      <c r="T7839" s="7"/>
    </row>
    <row r="7840" spans="1:20" x14ac:dyDescent="0.3">
      <c r="A7840" s="25"/>
      <c r="B7840"/>
      <c r="C7840"/>
      <c r="D7840"/>
      <c r="E7840"/>
      <c r="F7840"/>
      <c r="G7840"/>
      <c r="H7840" s="26"/>
      <c r="I7840" s="26"/>
      <c r="K7840"/>
      <c r="L7840"/>
      <c r="M7840"/>
      <c r="N7840"/>
      <c r="O7840"/>
      <c r="P7840"/>
      <c r="S7840"/>
    </row>
    <row r="7841" spans="1:19" x14ac:dyDescent="0.3">
      <c r="A7841" s="25"/>
      <c r="B7841"/>
      <c r="C7841"/>
      <c r="D7841"/>
      <c r="E7841"/>
      <c r="F7841"/>
      <c r="G7841"/>
      <c r="H7841" s="26"/>
      <c r="I7841" s="26"/>
      <c r="K7841"/>
      <c r="L7841"/>
      <c r="M7841"/>
      <c r="N7841"/>
      <c r="O7841"/>
      <c r="P7841"/>
      <c r="S7841"/>
    </row>
    <row r="7842" spans="1:19" x14ac:dyDescent="0.3">
      <c r="A7842" s="25"/>
      <c r="B7842"/>
      <c r="C7842"/>
      <c r="D7842"/>
      <c r="E7842"/>
      <c r="F7842"/>
      <c r="G7842"/>
      <c r="H7842" s="26"/>
      <c r="I7842" s="26"/>
      <c r="K7842"/>
      <c r="L7842"/>
      <c r="M7842"/>
      <c r="N7842"/>
      <c r="O7842"/>
      <c r="P7842"/>
      <c r="S7842"/>
    </row>
    <row r="7843" spans="1:19" x14ac:dyDescent="0.3">
      <c r="A7843" s="25"/>
      <c r="B7843"/>
      <c r="C7843"/>
      <c r="D7843"/>
      <c r="E7843"/>
      <c r="F7843"/>
      <c r="G7843"/>
      <c r="H7843" s="26"/>
      <c r="I7843" s="26"/>
      <c r="K7843"/>
      <c r="L7843"/>
      <c r="M7843"/>
      <c r="N7843"/>
      <c r="O7843"/>
      <c r="P7843"/>
      <c r="S7843"/>
    </row>
    <row r="7844" spans="1:19" x14ac:dyDescent="0.3">
      <c r="A7844" s="25"/>
      <c r="B7844"/>
      <c r="C7844"/>
      <c r="D7844"/>
      <c r="E7844"/>
      <c r="F7844"/>
      <c r="G7844"/>
      <c r="H7844"/>
      <c r="I7844"/>
      <c r="K7844"/>
      <c r="L7844"/>
      <c r="M7844"/>
      <c r="N7844"/>
      <c r="O7844"/>
      <c r="P7844"/>
      <c r="S7844"/>
    </row>
    <row r="7845" spans="1:19" x14ac:dyDescent="0.3">
      <c r="A7845" s="25"/>
      <c r="B7845"/>
      <c r="C7845"/>
      <c r="D7845"/>
      <c r="E7845"/>
      <c r="F7845"/>
      <c r="G7845"/>
      <c r="H7845" s="14"/>
      <c r="I7845" s="14"/>
      <c r="K7845"/>
      <c r="L7845"/>
      <c r="M7845"/>
      <c r="N7845"/>
      <c r="O7845"/>
      <c r="P7845"/>
      <c r="S7845"/>
    </row>
    <row r="7846" spans="1:19" x14ac:dyDescent="0.3">
      <c r="A7846" s="25"/>
      <c r="B7846"/>
      <c r="C7846"/>
      <c r="D7846"/>
      <c r="E7846"/>
      <c r="F7846"/>
      <c r="G7846"/>
      <c r="H7846" s="14"/>
      <c r="I7846" s="14"/>
      <c r="K7846"/>
      <c r="L7846"/>
      <c r="M7846"/>
      <c r="N7846"/>
      <c r="O7846"/>
      <c r="P7846"/>
      <c r="S7846"/>
    </row>
    <row r="7847" spans="1:19" x14ac:dyDescent="0.3">
      <c r="A7847" s="25"/>
      <c r="B7847"/>
      <c r="C7847"/>
      <c r="D7847"/>
      <c r="E7847"/>
      <c r="F7847"/>
      <c r="G7847"/>
      <c r="H7847" s="14"/>
      <c r="I7847" s="14"/>
      <c r="K7847"/>
      <c r="L7847"/>
      <c r="M7847"/>
      <c r="N7847"/>
      <c r="O7847"/>
      <c r="P7847"/>
      <c r="S7847"/>
    </row>
    <row r="7848" spans="1:19" x14ac:dyDescent="0.3">
      <c r="A7848" s="25"/>
      <c r="B7848"/>
      <c r="C7848"/>
      <c r="D7848"/>
      <c r="E7848"/>
      <c r="F7848"/>
      <c r="G7848"/>
      <c r="H7848" s="14"/>
      <c r="I7848" s="14"/>
      <c r="K7848"/>
      <c r="L7848"/>
      <c r="M7848"/>
      <c r="N7848"/>
      <c r="O7848"/>
      <c r="P7848"/>
      <c r="S7848"/>
    </row>
    <row r="7849" spans="1:19" x14ac:dyDescent="0.3">
      <c r="A7849" s="25"/>
      <c r="B7849"/>
      <c r="C7849"/>
      <c r="D7849"/>
      <c r="E7849"/>
      <c r="F7849"/>
      <c r="G7849"/>
      <c r="H7849"/>
      <c r="I7849"/>
      <c r="K7849"/>
      <c r="L7849"/>
      <c r="M7849"/>
      <c r="N7849"/>
      <c r="O7849"/>
      <c r="P7849"/>
      <c r="S7849"/>
    </row>
    <row r="7850" spans="1:19" x14ac:dyDescent="0.3">
      <c r="A7850" s="25"/>
      <c r="B7850"/>
      <c r="C7850"/>
      <c r="D7850"/>
      <c r="E7850"/>
      <c r="F7850"/>
      <c r="G7850"/>
      <c r="H7850"/>
      <c r="I7850"/>
      <c r="K7850"/>
      <c r="L7850"/>
      <c r="M7850"/>
      <c r="N7850"/>
      <c r="O7850"/>
      <c r="P7850"/>
      <c r="S7850"/>
    </row>
    <row r="7851" spans="1:19" x14ac:dyDescent="0.3">
      <c r="A7851" s="25"/>
      <c r="B7851"/>
      <c r="C7851"/>
      <c r="D7851"/>
      <c r="E7851"/>
      <c r="F7851"/>
      <c r="G7851"/>
      <c r="H7851"/>
      <c r="I7851"/>
      <c r="K7851"/>
      <c r="L7851"/>
      <c r="M7851"/>
      <c r="N7851"/>
      <c r="O7851"/>
      <c r="P7851"/>
      <c r="S7851"/>
    </row>
    <row r="7852" spans="1:19" x14ac:dyDescent="0.3">
      <c r="A7852" s="25"/>
      <c r="B7852"/>
      <c r="C7852"/>
      <c r="D7852"/>
      <c r="E7852"/>
      <c r="F7852"/>
      <c r="G7852"/>
      <c r="H7852"/>
      <c r="I7852"/>
      <c r="K7852"/>
      <c r="L7852"/>
      <c r="M7852"/>
      <c r="N7852"/>
      <c r="O7852"/>
      <c r="P7852"/>
      <c r="S7852"/>
    </row>
    <row r="7853" spans="1:19" x14ac:dyDescent="0.3">
      <c r="A7853" s="25"/>
      <c r="B7853"/>
      <c r="C7853"/>
      <c r="D7853"/>
      <c r="E7853"/>
      <c r="F7853"/>
      <c r="G7853"/>
      <c r="H7853"/>
      <c r="I7853"/>
      <c r="K7853"/>
      <c r="L7853"/>
      <c r="M7853"/>
      <c r="N7853"/>
      <c r="O7853"/>
      <c r="P7853"/>
      <c r="S7853"/>
    </row>
    <row r="7854" spans="1:19" x14ac:dyDescent="0.3">
      <c r="A7854" s="25"/>
      <c r="B7854"/>
      <c r="C7854"/>
      <c r="D7854"/>
      <c r="E7854"/>
      <c r="F7854"/>
      <c r="G7854"/>
      <c r="H7854"/>
      <c r="I7854"/>
      <c r="K7854"/>
      <c r="L7854"/>
      <c r="M7854"/>
      <c r="N7854"/>
      <c r="O7854"/>
      <c r="P7854"/>
      <c r="S7854"/>
    </row>
    <row r="7855" spans="1:19" x14ac:dyDescent="0.3">
      <c r="A7855" s="25"/>
      <c r="B7855"/>
      <c r="C7855"/>
      <c r="D7855"/>
      <c r="E7855"/>
      <c r="F7855"/>
      <c r="G7855"/>
      <c r="H7855"/>
      <c r="I7855"/>
      <c r="K7855"/>
      <c r="L7855"/>
      <c r="M7855"/>
      <c r="N7855"/>
      <c r="O7855"/>
      <c r="P7855"/>
      <c r="S7855"/>
    </row>
    <row r="7856" spans="1:19" x14ac:dyDescent="0.3">
      <c r="A7856" s="25"/>
      <c r="B7856"/>
      <c r="C7856"/>
      <c r="D7856"/>
      <c r="E7856"/>
      <c r="F7856"/>
      <c r="G7856"/>
      <c r="H7856"/>
      <c r="I7856"/>
      <c r="K7856"/>
      <c r="L7856"/>
      <c r="M7856"/>
      <c r="N7856"/>
      <c r="O7856"/>
      <c r="P7856"/>
      <c r="S7856"/>
    </row>
    <row r="7857" spans="1:19" x14ac:dyDescent="0.3">
      <c r="A7857" s="25"/>
      <c r="B7857"/>
      <c r="C7857"/>
      <c r="D7857"/>
      <c r="E7857"/>
      <c r="F7857"/>
      <c r="G7857"/>
      <c r="H7857"/>
      <c r="I7857"/>
      <c r="K7857"/>
      <c r="L7857"/>
      <c r="M7857"/>
      <c r="N7857"/>
      <c r="O7857"/>
      <c r="P7857"/>
      <c r="S7857"/>
    </row>
    <row r="7858" spans="1:19" x14ac:dyDescent="0.3">
      <c r="A7858" s="25"/>
      <c r="B7858"/>
      <c r="C7858"/>
      <c r="D7858"/>
      <c r="E7858"/>
      <c r="F7858"/>
      <c r="G7858"/>
      <c r="H7858"/>
      <c r="I7858" s="14"/>
      <c r="K7858"/>
      <c r="L7858"/>
      <c r="M7858"/>
      <c r="N7858"/>
      <c r="O7858"/>
      <c r="P7858"/>
      <c r="S7858"/>
    </row>
    <row r="7859" spans="1:19" x14ac:dyDescent="0.3">
      <c r="A7859" s="25"/>
      <c r="B7859"/>
      <c r="C7859"/>
      <c r="D7859"/>
      <c r="E7859"/>
      <c r="F7859"/>
      <c r="G7859"/>
      <c r="H7859"/>
      <c r="I7859"/>
      <c r="K7859"/>
      <c r="L7859"/>
      <c r="M7859"/>
      <c r="N7859"/>
      <c r="O7859"/>
      <c r="P7859"/>
      <c r="S7859"/>
    </row>
    <row r="7860" spans="1:19" x14ac:dyDescent="0.3">
      <c r="A7860" s="25"/>
      <c r="B7860"/>
      <c r="C7860"/>
      <c r="D7860"/>
      <c r="E7860"/>
      <c r="F7860"/>
      <c r="G7860"/>
      <c r="H7860"/>
      <c r="I7860"/>
      <c r="K7860"/>
      <c r="L7860"/>
      <c r="M7860"/>
      <c r="N7860"/>
      <c r="O7860"/>
      <c r="P7860"/>
      <c r="S7860"/>
    </row>
    <row r="7861" spans="1:19" x14ac:dyDescent="0.3">
      <c r="A7861" s="25"/>
      <c r="B7861"/>
      <c r="C7861"/>
      <c r="D7861"/>
      <c r="E7861"/>
      <c r="F7861"/>
      <c r="G7861"/>
      <c r="H7861" s="14"/>
      <c r="I7861" s="14"/>
      <c r="K7861"/>
      <c r="L7861"/>
      <c r="M7861"/>
      <c r="N7861"/>
      <c r="O7861"/>
      <c r="P7861"/>
      <c r="S7861"/>
    </row>
    <row r="7862" spans="1:19" x14ac:dyDescent="0.3">
      <c r="A7862" s="25"/>
      <c r="B7862"/>
      <c r="C7862"/>
      <c r="D7862"/>
      <c r="E7862"/>
      <c r="F7862"/>
      <c r="G7862"/>
      <c r="H7862" s="14"/>
      <c r="I7862" s="14"/>
      <c r="K7862"/>
      <c r="L7862"/>
      <c r="M7862"/>
      <c r="N7862"/>
      <c r="O7862"/>
      <c r="P7862"/>
      <c r="S7862"/>
    </row>
    <row r="7863" spans="1:19" x14ac:dyDescent="0.3">
      <c r="A7863" s="25"/>
      <c r="B7863"/>
      <c r="C7863"/>
      <c r="D7863"/>
      <c r="E7863"/>
      <c r="F7863"/>
      <c r="G7863"/>
      <c r="H7863" s="14"/>
      <c r="I7863" s="14"/>
      <c r="K7863"/>
      <c r="L7863"/>
      <c r="M7863"/>
      <c r="N7863"/>
      <c r="O7863"/>
      <c r="P7863"/>
      <c r="S7863"/>
    </row>
    <row r="7864" spans="1:19" x14ac:dyDescent="0.3">
      <c r="A7864" s="25"/>
      <c r="B7864"/>
      <c r="C7864"/>
      <c r="D7864"/>
      <c r="E7864"/>
      <c r="F7864"/>
      <c r="G7864"/>
      <c r="H7864" s="14"/>
      <c r="I7864" s="14"/>
      <c r="K7864"/>
      <c r="L7864"/>
      <c r="M7864"/>
      <c r="N7864"/>
      <c r="O7864"/>
      <c r="P7864"/>
      <c r="S7864"/>
    </row>
    <row r="7865" spans="1:19" x14ac:dyDescent="0.3">
      <c r="A7865" s="25"/>
      <c r="B7865"/>
      <c r="C7865"/>
      <c r="D7865"/>
      <c r="E7865"/>
      <c r="F7865"/>
      <c r="G7865"/>
      <c r="H7865"/>
      <c r="I7865"/>
      <c r="K7865"/>
      <c r="L7865"/>
      <c r="M7865"/>
      <c r="N7865"/>
      <c r="O7865"/>
      <c r="P7865"/>
      <c r="S7865"/>
    </row>
    <row r="7866" spans="1:19" x14ac:dyDescent="0.3">
      <c r="A7866" s="25"/>
      <c r="B7866"/>
      <c r="C7866"/>
      <c r="D7866"/>
      <c r="E7866"/>
      <c r="F7866"/>
      <c r="G7866"/>
      <c r="H7866"/>
      <c r="I7866"/>
      <c r="K7866"/>
      <c r="L7866"/>
      <c r="M7866"/>
      <c r="N7866"/>
      <c r="O7866"/>
      <c r="P7866"/>
      <c r="S7866"/>
    </row>
    <row r="7867" spans="1:19" x14ac:dyDescent="0.3">
      <c r="A7867" s="25"/>
      <c r="B7867"/>
      <c r="C7867"/>
      <c r="D7867"/>
      <c r="E7867"/>
      <c r="F7867"/>
      <c r="G7867"/>
      <c r="H7867"/>
      <c r="I7867"/>
      <c r="K7867"/>
      <c r="L7867"/>
      <c r="M7867"/>
      <c r="N7867"/>
      <c r="O7867"/>
      <c r="P7867"/>
      <c r="S7867"/>
    </row>
    <row r="7868" spans="1:19" x14ac:dyDescent="0.3">
      <c r="A7868" s="25"/>
      <c r="B7868"/>
      <c r="C7868"/>
      <c r="D7868"/>
      <c r="E7868"/>
      <c r="F7868"/>
      <c r="G7868"/>
      <c r="H7868"/>
      <c r="I7868"/>
      <c r="K7868"/>
      <c r="L7868"/>
      <c r="M7868"/>
      <c r="N7868"/>
      <c r="O7868"/>
      <c r="P7868"/>
      <c r="S7868"/>
    </row>
    <row r="7869" spans="1:19" x14ac:dyDescent="0.3">
      <c r="A7869" s="25"/>
      <c r="B7869"/>
      <c r="C7869"/>
      <c r="D7869"/>
      <c r="E7869"/>
      <c r="F7869"/>
      <c r="G7869"/>
      <c r="H7869" s="14"/>
      <c r="I7869" s="14"/>
      <c r="K7869"/>
      <c r="L7869"/>
      <c r="M7869"/>
      <c r="N7869"/>
      <c r="O7869"/>
      <c r="P7869"/>
      <c r="S7869"/>
    </row>
    <row r="7870" spans="1:19" x14ac:dyDescent="0.3">
      <c r="A7870" s="25"/>
      <c r="B7870"/>
      <c r="C7870"/>
      <c r="D7870"/>
      <c r="E7870"/>
      <c r="F7870"/>
      <c r="G7870"/>
      <c r="H7870" s="14"/>
      <c r="I7870" s="14"/>
      <c r="K7870"/>
      <c r="L7870"/>
      <c r="M7870"/>
      <c r="N7870"/>
      <c r="O7870"/>
      <c r="P7870"/>
      <c r="S7870"/>
    </row>
    <row r="7871" spans="1:19" x14ac:dyDescent="0.3">
      <c r="A7871" s="25"/>
      <c r="B7871"/>
      <c r="C7871"/>
      <c r="D7871"/>
      <c r="E7871"/>
      <c r="F7871"/>
      <c r="G7871"/>
      <c r="H7871" s="26"/>
      <c r="I7871" s="26"/>
      <c r="K7871"/>
      <c r="L7871"/>
      <c r="M7871"/>
      <c r="N7871"/>
      <c r="O7871"/>
      <c r="P7871"/>
      <c r="S7871"/>
    </row>
    <row r="7872" spans="1:19" x14ac:dyDescent="0.3">
      <c r="A7872" s="25"/>
      <c r="B7872"/>
      <c r="C7872"/>
      <c r="D7872"/>
      <c r="E7872"/>
      <c r="F7872"/>
      <c r="G7872"/>
      <c r="H7872" s="26"/>
      <c r="I7872" s="26"/>
      <c r="K7872"/>
      <c r="L7872"/>
      <c r="M7872"/>
      <c r="N7872"/>
      <c r="O7872"/>
      <c r="P7872"/>
      <c r="S7872"/>
    </row>
    <row r="7873" spans="1:19" x14ac:dyDescent="0.3">
      <c r="A7873" s="25"/>
      <c r="B7873"/>
      <c r="C7873"/>
      <c r="D7873"/>
      <c r="E7873"/>
      <c r="F7873"/>
      <c r="G7873"/>
      <c r="H7873" s="26"/>
      <c r="I7873" s="26"/>
      <c r="K7873"/>
      <c r="L7873"/>
      <c r="M7873"/>
      <c r="N7873"/>
      <c r="O7873"/>
      <c r="P7873"/>
      <c r="S7873"/>
    </row>
    <row r="7874" spans="1:19" x14ac:dyDescent="0.3">
      <c r="A7874" s="25"/>
      <c r="B7874"/>
      <c r="C7874"/>
      <c r="D7874"/>
      <c r="E7874"/>
      <c r="F7874"/>
      <c r="G7874"/>
      <c r="H7874" s="26"/>
      <c r="I7874" s="26"/>
      <c r="K7874"/>
      <c r="L7874"/>
      <c r="M7874"/>
      <c r="N7874"/>
      <c r="O7874"/>
      <c r="P7874"/>
      <c r="S7874"/>
    </row>
    <row r="7875" spans="1:19" x14ac:dyDescent="0.3">
      <c r="A7875" s="25"/>
      <c r="B7875"/>
      <c r="C7875"/>
      <c r="D7875"/>
      <c r="E7875"/>
      <c r="F7875"/>
      <c r="G7875"/>
      <c r="H7875" s="26"/>
      <c r="I7875" s="26"/>
      <c r="K7875"/>
      <c r="L7875"/>
      <c r="M7875"/>
      <c r="N7875"/>
      <c r="O7875"/>
      <c r="P7875"/>
      <c r="S7875"/>
    </row>
    <row r="7876" spans="1:19" x14ac:dyDescent="0.3">
      <c r="A7876" s="25"/>
      <c r="B7876"/>
      <c r="C7876"/>
      <c r="D7876"/>
      <c r="E7876"/>
      <c r="F7876"/>
      <c r="G7876"/>
      <c r="H7876"/>
      <c r="I7876"/>
      <c r="K7876"/>
      <c r="L7876"/>
      <c r="M7876"/>
      <c r="N7876"/>
      <c r="O7876"/>
      <c r="P7876"/>
      <c r="S7876"/>
    </row>
    <row r="7877" spans="1:19" x14ac:dyDescent="0.3">
      <c r="A7877" s="25"/>
      <c r="B7877"/>
      <c r="C7877"/>
      <c r="D7877"/>
      <c r="E7877"/>
      <c r="F7877"/>
      <c r="G7877"/>
      <c r="H7877"/>
      <c r="I7877"/>
      <c r="K7877"/>
      <c r="L7877"/>
      <c r="M7877"/>
      <c r="N7877"/>
      <c r="O7877"/>
      <c r="P7877"/>
      <c r="S7877"/>
    </row>
    <row r="7878" spans="1:19" x14ac:dyDescent="0.3">
      <c r="A7878" s="25"/>
      <c r="B7878"/>
      <c r="C7878"/>
      <c r="D7878"/>
      <c r="E7878"/>
      <c r="F7878"/>
      <c r="G7878"/>
      <c r="H7878"/>
      <c r="I7878"/>
      <c r="K7878"/>
      <c r="L7878"/>
      <c r="M7878"/>
      <c r="N7878"/>
      <c r="O7878"/>
      <c r="P7878"/>
      <c r="S7878"/>
    </row>
    <row r="7879" spans="1:19" x14ac:dyDescent="0.3">
      <c r="A7879" s="25"/>
      <c r="B7879"/>
      <c r="C7879"/>
      <c r="D7879"/>
      <c r="E7879"/>
      <c r="F7879"/>
      <c r="G7879"/>
      <c r="H7879"/>
      <c r="I7879"/>
      <c r="K7879"/>
      <c r="L7879"/>
      <c r="M7879"/>
      <c r="N7879"/>
      <c r="O7879"/>
      <c r="P7879"/>
      <c r="S7879"/>
    </row>
    <row r="7880" spans="1:19" x14ac:dyDescent="0.3">
      <c r="A7880" s="25"/>
      <c r="B7880"/>
      <c r="C7880"/>
      <c r="D7880"/>
      <c r="E7880"/>
      <c r="F7880"/>
      <c r="G7880"/>
      <c r="H7880"/>
      <c r="I7880"/>
      <c r="K7880"/>
      <c r="L7880"/>
      <c r="M7880"/>
      <c r="N7880"/>
      <c r="O7880"/>
      <c r="P7880"/>
      <c r="S7880"/>
    </row>
    <row r="7881" spans="1:19" x14ac:dyDescent="0.3">
      <c r="A7881" s="25"/>
      <c r="B7881"/>
      <c r="C7881"/>
      <c r="D7881"/>
      <c r="E7881"/>
      <c r="F7881"/>
      <c r="G7881"/>
      <c r="H7881" s="26"/>
      <c r="I7881" s="26"/>
      <c r="K7881"/>
      <c r="L7881"/>
      <c r="M7881"/>
      <c r="N7881"/>
      <c r="O7881"/>
      <c r="P7881"/>
      <c r="S7881"/>
    </row>
    <row r="7882" spans="1:19" x14ac:dyDescent="0.3">
      <c r="A7882" s="25"/>
      <c r="B7882"/>
      <c r="C7882"/>
      <c r="D7882"/>
      <c r="E7882"/>
      <c r="F7882"/>
      <c r="G7882"/>
      <c r="H7882" s="26"/>
      <c r="I7882" s="26"/>
      <c r="K7882"/>
      <c r="L7882"/>
      <c r="M7882"/>
      <c r="N7882"/>
      <c r="O7882"/>
      <c r="P7882"/>
      <c r="S7882"/>
    </row>
    <row r="7883" spans="1:19" x14ac:dyDescent="0.3">
      <c r="A7883" s="25"/>
      <c r="B7883"/>
      <c r="C7883"/>
      <c r="D7883"/>
      <c r="E7883"/>
      <c r="F7883"/>
      <c r="G7883"/>
      <c r="H7883" s="26"/>
      <c r="I7883" s="26"/>
      <c r="K7883"/>
      <c r="L7883"/>
      <c r="M7883"/>
      <c r="N7883"/>
      <c r="O7883"/>
      <c r="P7883"/>
      <c r="S7883"/>
    </row>
    <row r="7884" spans="1:19" x14ac:dyDescent="0.3">
      <c r="A7884" s="25"/>
      <c r="B7884"/>
      <c r="C7884"/>
      <c r="D7884"/>
      <c r="E7884"/>
      <c r="F7884"/>
      <c r="G7884"/>
      <c r="H7884" s="26"/>
      <c r="I7884" s="26"/>
      <c r="K7884"/>
      <c r="L7884"/>
      <c r="M7884"/>
      <c r="N7884"/>
      <c r="O7884"/>
      <c r="P7884"/>
      <c r="S7884"/>
    </row>
    <row r="7885" spans="1:19" x14ac:dyDescent="0.3">
      <c r="A7885" s="25"/>
      <c r="B7885"/>
      <c r="C7885"/>
      <c r="D7885"/>
      <c r="E7885"/>
      <c r="F7885"/>
      <c r="G7885"/>
      <c r="H7885" s="26"/>
      <c r="I7885" s="26"/>
      <c r="K7885"/>
      <c r="L7885"/>
      <c r="M7885"/>
      <c r="N7885"/>
      <c r="O7885"/>
      <c r="P7885"/>
      <c r="S7885"/>
    </row>
    <row r="7886" spans="1:19" x14ac:dyDescent="0.3">
      <c r="A7886" s="25"/>
      <c r="B7886"/>
      <c r="C7886"/>
      <c r="D7886"/>
      <c r="E7886"/>
      <c r="F7886"/>
      <c r="G7886"/>
      <c r="H7886" s="26"/>
      <c r="I7886" s="26"/>
      <c r="K7886"/>
      <c r="L7886"/>
      <c r="M7886"/>
      <c r="N7886"/>
      <c r="O7886"/>
      <c r="P7886"/>
      <c r="S7886"/>
    </row>
    <row r="7887" spans="1:19" x14ac:dyDescent="0.3">
      <c r="A7887" s="25"/>
      <c r="B7887"/>
      <c r="C7887"/>
      <c r="D7887"/>
      <c r="E7887"/>
      <c r="F7887"/>
      <c r="G7887"/>
      <c r="H7887" s="26"/>
      <c r="I7887" s="26"/>
      <c r="K7887"/>
      <c r="L7887"/>
      <c r="M7887"/>
      <c r="N7887"/>
      <c r="O7887"/>
      <c r="P7887"/>
      <c r="S7887"/>
    </row>
    <row r="7888" spans="1:19" x14ac:dyDescent="0.3">
      <c r="A7888" s="25"/>
      <c r="B7888"/>
      <c r="C7888"/>
      <c r="D7888"/>
      <c r="E7888"/>
      <c r="F7888"/>
      <c r="G7888"/>
      <c r="H7888" s="26"/>
      <c r="I7888" s="26"/>
      <c r="K7888"/>
      <c r="L7888"/>
      <c r="M7888"/>
      <c r="N7888"/>
      <c r="O7888"/>
      <c r="P7888"/>
      <c r="S7888"/>
    </row>
    <row r="7889" spans="1:19" x14ac:dyDescent="0.3">
      <c r="A7889" s="25"/>
      <c r="B7889"/>
      <c r="C7889"/>
      <c r="D7889"/>
      <c r="E7889"/>
      <c r="F7889"/>
      <c r="G7889"/>
      <c r="H7889" s="26"/>
      <c r="I7889" s="26"/>
      <c r="K7889"/>
      <c r="L7889"/>
      <c r="M7889"/>
      <c r="N7889"/>
      <c r="O7889"/>
      <c r="P7889"/>
      <c r="S7889"/>
    </row>
    <row r="7890" spans="1:19" x14ac:dyDescent="0.3">
      <c r="A7890" s="25"/>
      <c r="B7890"/>
      <c r="C7890"/>
      <c r="D7890"/>
      <c r="E7890"/>
      <c r="F7890"/>
      <c r="G7890"/>
      <c r="H7890" s="26"/>
      <c r="I7890" s="26"/>
      <c r="K7890"/>
      <c r="L7890"/>
      <c r="M7890"/>
      <c r="N7890"/>
      <c r="O7890"/>
      <c r="P7890"/>
      <c r="S7890"/>
    </row>
    <row r="7891" spans="1:19" x14ac:dyDescent="0.3">
      <c r="A7891" s="25"/>
      <c r="B7891"/>
      <c r="C7891"/>
      <c r="D7891"/>
      <c r="E7891"/>
      <c r="F7891"/>
      <c r="G7891"/>
      <c r="H7891" s="26"/>
      <c r="I7891" s="26"/>
      <c r="K7891"/>
      <c r="L7891"/>
      <c r="M7891"/>
      <c r="N7891"/>
      <c r="O7891"/>
      <c r="P7891"/>
      <c r="S7891"/>
    </row>
    <row r="7892" spans="1:19" x14ac:dyDescent="0.3">
      <c r="A7892" s="25"/>
      <c r="B7892"/>
      <c r="C7892"/>
      <c r="D7892"/>
      <c r="E7892"/>
      <c r="F7892"/>
      <c r="G7892"/>
      <c r="H7892" s="26"/>
      <c r="I7892" s="26"/>
      <c r="K7892"/>
      <c r="L7892"/>
      <c r="M7892"/>
      <c r="N7892"/>
      <c r="O7892"/>
      <c r="P7892"/>
      <c r="S7892"/>
    </row>
    <row r="7893" spans="1:19" x14ac:dyDescent="0.3">
      <c r="A7893" s="25"/>
      <c r="B7893"/>
      <c r="C7893"/>
      <c r="D7893"/>
      <c r="E7893"/>
      <c r="F7893"/>
      <c r="G7893"/>
      <c r="H7893" s="26"/>
      <c r="I7893" s="26"/>
      <c r="K7893"/>
      <c r="L7893"/>
      <c r="M7893"/>
      <c r="N7893"/>
      <c r="O7893"/>
      <c r="P7893"/>
      <c r="S7893"/>
    </row>
    <row r="7894" spans="1:19" x14ac:dyDescent="0.3">
      <c r="A7894" s="25"/>
      <c r="B7894"/>
      <c r="C7894"/>
      <c r="D7894"/>
      <c r="E7894"/>
      <c r="F7894"/>
      <c r="G7894"/>
      <c r="H7894" s="26"/>
      <c r="I7894" s="26"/>
      <c r="K7894"/>
      <c r="L7894"/>
      <c r="M7894"/>
      <c r="N7894"/>
      <c r="O7894"/>
      <c r="P7894"/>
      <c r="S7894"/>
    </row>
    <row r="7895" spans="1:19" x14ac:dyDescent="0.3">
      <c r="A7895" s="25"/>
      <c r="B7895"/>
      <c r="C7895"/>
      <c r="D7895"/>
      <c r="E7895"/>
      <c r="F7895"/>
      <c r="G7895"/>
      <c r="H7895" s="26"/>
      <c r="I7895" s="26"/>
      <c r="K7895"/>
      <c r="L7895"/>
      <c r="M7895"/>
      <c r="N7895"/>
      <c r="O7895"/>
      <c r="P7895"/>
      <c r="S7895"/>
    </row>
    <row r="7896" spans="1:19" x14ac:dyDescent="0.3">
      <c r="A7896" s="25"/>
      <c r="B7896"/>
      <c r="C7896"/>
      <c r="D7896"/>
      <c r="E7896"/>
      <c r="F7896"/>
      <c r="G7896"/>
      <c r="H7896" s="26"/>
      <c r="I7896" s="26"/>
      <c r="K7896"/>
      <c r="L7896"/>
      <c r="M7896"/>
      <c r="N7896"/>
      <c r="O7896"/>
      <c r="P7896"/>
      <c r="S7896"/>
    </row>
    <row r="7897" spans="1:19" x14ac:dyDescent="0.3">
      <c r="A7897" s="25"/>
      <c r="B7897"/>
      <c r="C7897"/>
      <c r="D7897"/>
      <c r="E7897"/>
      <c r="F7897"/>
      <c r="G7897"/>
      <c r="H7897" s="26"/>
      <c r="I7897" s="26"/>
      <c r="K7897"/>
      <c r="L7897"/>
      <c r="M7897"/>
      <c r="N7897"/>
      <c r="O7897"/>
      <c r="P7897"/>
      <c r="S7897"/>
    </row>
    <row r="7898" spans="1:19" x14ac:dyDescent="0.3">
      <c r="A7898" s="25"/>
      <c r="B7898"/>
      <c r="C7898"/>
      <c r="D7898"/>
      <c r="E7898"/>
      <c r="F7898"/>
      <c r="G7898"/>
      <c r="H7898" s="26"/>
      <c r="I7898" s="26"/>
      <c r="K7898"/>
      <c r="L7898"/>
      <c r="M7898"/>
      <c r="N7898"/>
      <c r="O7898"/>
      <c r="P7898"/>
      <c r="S7898"/>
    </row>
    <row r="7899" spans="1:19" x14ac:dyDescent="0.3">
      <c r="A7899" s="25"/>
      <c r="B7899"/>
      <c r="C7899"/>
      <c r="D7899"/>
      <c r="E7899"/>
      <c r="F7899"/>
      <c r="G7899"/>
      <c r="H7899" s="26"/>
      <c r="I7899" s="26"/>
      <c r="K7899"/>
      <c r="L7899"/>
      <c r="M7899"/>
      <c r="N7899"/>
      <c r="O7899"/>
      <c r="P7899"/>
      <c r="S7899"/>
    </row>
    <row r="7900" spans="1:19" x14ac:dyDescent="0.3">
      <c r="A7900" s="25"/>
      <c r="B7900"/>
      <c r="C7900"/>
      <c r="D7900"/>
      <c r="E7900"/>
      <c r="F7900"/>
      <c r="G7900"/>
      <c r="H7900" s="26"/>
      <c r="I7900" s="26"/>
      <c r="K7900"/>
      <c r="L7900"/>
      <c r="M7900"/>
      <c r="N7900"/>
      <c r="O7900"/>
      <c r="P7900"/>
      <c r="S7900"/>
    </row>
    <row r="7901" spans="1:19" x14ac:dyDescent="0.3">
      <c r="A7901" s="25"/>
      <c r="B7901"/>
      <c r="C7901"/>
      <c r="D7901"/>
      <c r="E7901"/>
      <c r="F7901"/>
      <c r="G7901"/>
      <c r="H7901" s="26"/>
      <c r="I7901" s="26"/>
      <c r="K7901"/>
      <c r="L7901"/>
      <c r="M7901"/>
      <c r="N7901"/>
      <c r="O7901"/>
      <c r="P7901"/>
      <c r="S7901"/>
    </row>
    <row r="7902" spans="1:19" x14ac:dyDescent="0.3">
      <c r="A7902" s="25"/>
      <c r="B7902"/>
      <c r="C7902"/>
      <c r="D7902"/>
      <c r="E7902"/>
      <c r="F7902"/>
      <c r="G7902"/>
      <c r="H7902" s="26"/>
      <c r="I7902" s="26"/>
      <c r="K7902"/>
      <c r="L7902"/>
      <c r="M7902"/>
      <c r="N7902"/>
      <c r="O7902"/>
      <c r="P7902"/>
      <c r="S7902"/>
    </row>
    <row r="7903" spans="1:19" x14ac:dyDescent="0.3">
      <c r="A7903" s="25"/>
      <c r="B7903"/>
      <c r="C7903"/>
      <c r="D7903"/>
      <c r="E7903"/>
      <c r="F7903"/>
      <c r="G7903"/>
      <c r="H7903" s="26"/>
      <c r="I7903" s="26"/>
      <c r="K7903"/>
      <c r="L7903"/>
      <c r="M7903"/>
      <c r="N7903"/>
      <c r="O7903"/>
      <c r="P7903"/>
      <c r="S7903"/>
    </row>
    <row r="7904" spans="1:19" x14ac:dyDescent="0.3">
      <c r="A7904" s="25"/>
      <c r="B7904"/>
      <c r="C7904"/>
      <c r="D7904"/>
      <c r="E7904"/>
      <c r="F7904"/>
      <c r="G7904"/>
      <c r="H7904" s="26"/>
      <c r="I7904" s="26"/>
      <c r="K7904"/>
      <c r="L7904"/>
      <c r="M7904"/>
      <c r="N7904"/>
      <c r="O7904"/>
      <c r="P7904"/>
      <c r="S7904"/>
    </row>
    <row r="7905" spans="1:19" x14ac:dyDescent="0.3">
      <c r="A7905" s="25"/>
      <c r="B7905"/>
      <c r="C7905"/>
      <c r="D7905"/>
      <c r="E7905"/>
      <c r="F7905"/>
      <c r="G7905"/>
      <c r="H7905" s="26"/>
      <c r="I7905" s="26"/>
      <c r="K7905"/>
      <c r="L7905"/>
      <c r="M7905"/>
      <c r="N7905"/>
      <c r="O7905"/>
      <c r="P7905"/>
      <c r="S7905"/>
    </row>
    <row r="7906" spans="1:19" x14ac:dyDescent="0.3">
      <c r="A7906" s="25"/>
      <c r="B7906"/>
      <c r="C7906"/>
      <c r="D7906"/>
      <c r="E7906"/>
      <c r="F7906"/>
      <c r="G7906"/>
      <c r="H7906" s="14"/>
      <c r="I7906" s="14"/>
      <c r="K7906"/>
      <c r="L7906"/>
      <c r="M7906"/>
      <c r="N7906"/>
      <c r="O7906"/>
      <c r="P7906"/>
      <c r="S7906"/>
    </row>
    <row r="7907" spans="1:19" x14ac:dyDescent="0.3">
      <c r="A7907" s="25"/>
      <c r="B7907"/>
      <c r="C7907"/>
      <c r="D7907"/>
      <c r="E7907"/>
      <c r="F7907"/>
      <c r="G7907"/>
      <c r="H7907" s="14"/>
      <c r="I7907" s="14"/>
      <c r="K7907"/>
      <c r="L7907"/>
      <c r="M7907"/>
      <c r="N7907"/>
      <c r="O7907"/>
      <c r="P7907"/>
      <c r="S7907"/>
    </row>
    <row r="7908" spans="1:19" x14ac:dyDescent="0.3">
      <c r="A7908" s="25"/>
      <c r="B7908"/>
      <c r="C7908"/>
      <c r="D7908"/>
      <c r="E7908"/>
      <c r="F7908"/>
      <c r="G7908"/>
      <c r="H7908" s="14"/>
      <c r="I7908" s="14"/>
      <c r="K7908"/>
      <c r="L7908"/>
      <c r="M7908"/>
      <c r="N7908"/>
      <c r="O7908"/>
      <c r="P7908"/>
      <c r="S7908"/>
    </row>
    <row r="7909" spans="1:19" x14ac:dyDescent="0.3">
      <c r="A7909" s="25"/>
      <c r="B7909"/>
      <c r="C7909"/>
      <c r="D7909"/>
      <c r="E7909"/>
      <c r="F7909"/>
      <c r="G7909"/>
      <c r="H7909"/>
      <c r="I7909"/>
      <c r="K7909"/>
      <c r="L7909"/>
      <c r="M7909"/>
      <c r="N7909"/>
      <c r="O7909"/>
      <c r="P7909"/>
      <c r="S7909"/>
    </row>
    <row r="7910" spans="1:19" x14ac:dyDescent="0.3">
      <c r="A7910" s="25"/>
      <c r="B7910"/>
      <c r="C7910"/>
      <c r="D7910"/>
      <c r="E7910"/>
      <c r="F7910"/>
      <c r="G7910"/>
      <c r="H7910"/>
      <c r="I7910"/>
      <c r="K7910"/>
      <c r="L7910"/>
      <c r="M7910"/>
      <c r="N7910"/>
      <c r="O7910"/>
      <c r="P7910"/>
      <c r="S7910"/>
    </row>
    <row r="7911" spans="1:19" x14ac:dyDescent="0.3">
      <c r="A7911" s="25"/>
      <c r="B7911"/>
      <c r="C7911"/>
      <c r="D7911"/>
      <c r="E7911"/>
      <c r="F7911"/>
      <c r="G7911"/>
      <c r="H7911"/>
      <c r="I7911"/>
      <c r="K7911"/>
      <c r="L7911"/>
      <c r="M7911"/>
      <c r="N7911"/>
      <c r="O7911"/>
      <c r="P7911"/>
      <c r="S7911"/>
    </row>
    <row r="7912" spans="1:19" x14ac:dyDescent="0.3">
      <c r="A7912" s="25"/>
      <c r="B7912"/>
      <c r="C7912"/>
      <c r="D7912"/>
      <c r="E7912"/>
      <c r="F7912"/>
      <c r="G7912"/>
      <c r="H7912"/>
      <c r="I7912"/>
      <c r="K7912"/>
      <c r="L7912"/>
      <c r="M7912"/>
      <c r="N7912"/>
      <c r="O7912"/>
      <c r="P7912"/>
      <c r="S7912"/>
    </row>
    <row r="7913" spans="1:19" x14ac:dyDescent="0.3">
      <c r="A7913" s="25"/>
      <c r="B7913"/>
      <c r="C7913"/>
      <c r="D7913"/>
      <c r="E7913"/>
      <c r="F7913"/>
      <c r="G7913"/>
      <c r="H7913"/>
      <c r="I7913"/>
      <c r="K7913"/>
      <c r="L7913"/>
      <c r="M7913"/>
      <c r="N7913"/>
      <c r="O7913"/>
      <c r="P7913"/>
      <c r="S7913"/>
    </row>
    <row r="7914" spans="1:19" x14ac:dyDescent="0.3">
      <c r="A7914" s="25"/>
      <c r="B7914"/>
      <c r="C7914"/>
      <c r="D7914"/>
      <c r="E7914"/>
      <c r="F7914"/>
      <c r="G7914"/>
      <c r="H7914"/>
      <c r="I7914"/>
      <c r="K7914"/>
      <c r="L7914"/>
      <c r="M7914"/>
      <c r="N7914"/>
      <c r="O7914"/>
      <c r="P7914"/>
      <c r="S7914"/>
    </row>
    <row r="7915" spans="1:19" x14ac:dyDescent="0.3">
      <c r="A7915" s="25"/>
      <c r="B7915"/>
      <c r="C7915"/>
      <c r="D7915"/>
      <c r="E7915"/>
      <c r="F7915"/>
      <c r="G7915"/>
      <c r="H7915"/>
      <c r="I7915"/>
      <c r="K7915"/>
      <c r="L7915"/>
      <c r="M7915"/>
      <c r="N7915"/>
      <c r="O7915"/>
      <c r="P7915"/>
      <c r="S7915"/>
    </row>
    <row r="7916" spans="1:19" x14ac:dyDescent="0.3">
      <c r="A7916" s="25"/>
      <c r="B7916"/>
      <c r="C7916"/>
      <c r="D7916"/>
      <c r="E7916"/>
      <c r="F7916"/>
      <c r="G7916"/>
      <c r="H7916" s="26"/>
      <c r="I7916" s="26"/>
      <c r="K7916"/>
      <c r="L7916"/>
      <c r="M7916"/>
      <c r="N7916"/>
      <c r="O7916"/>
      <c r="P7916"/>
      <c r="S7916"/>
    </row>
    <row r="7917" spans="1:19" x14ac:dyDescent="0.3">
      <c r="A7917" s="25"/>
      <c r="B7917"/>
      <c r="C7917"/>
      <c r="D7917"/>
      <c r="E7917"/>
      <c r="F7917"/>
      <c r="G7917"/>
      <c r="H7917" s="26"/>
      <c r="I7917" s="26"/>
      <c r="K7917"/>
      <c r="L7917"/>
      <c r="M7917"/>
      <c r="N7917"/>
      <c r="O7917"/>
      <c r="P7917"/>
      <c r="S7917"/>
    </row>
    <row r="7918" spans="1:19" x14ac:dyDescent="0.3">
      <c r="A7918" s="25"/>
      <c r="B7918"/>
      <c r="C7918"/>
      <c r="D7918"/>
      <c r="E7918"/>
      <c r="F7918"/>
      <c r="G7918"/>
      <c r="H7918" s="26"/>
      <c r="I7918" s="26"/>
      <c r="K7918"/>
      <c r="L7918"/>
      <c r="M7918"/>
      <c r="N7918"/>
      <c r="O7918"/>
      <c r="P7918"/>
      <c r="S7918"/>
    </row>
    <row r="7919" spans="1:19" x14ac:dyDescent="0.3">
      <c r="A7919" s="25"/>
      <c r="B7919"/>
      <c r="C7919"/>
      <c r="D7919"/>
      <c r="E7919"/>
      <c r="F7919"/>
      <c r="G7919"/>
      <c r="H7919" s="26"/>
      <c r="I7919" s="26"/>
      <c r="K7919"/>
      <c r="L7919"/>
      <c r="M7919"/>
      <c r="N7919"/>
      <c r="O7919"/>
      <c r="P7919"/>
      <c r="S7919"/>
    </row>
    <row r="7920" spans="1:19" x14ac:dyDescent="0.3">
      <c r="A7920" s="25"/>
      <c r="B7920"/>
      <c r="C7920"/>
      <c r="D7920"/>
      <c r="E7920"/>
      <c r="F7920"/>
      <c r="G7920"/>
      <c r="H7920" s="26"/>
      <c r="I7920" s="26"/>
      <c r="K7920"/>
      <c r="L7920"/>
      <c r="M7920"/>
      <c r="N7920"/>
      <c r="O7920"/>
      <c r="P7920"/>
      <c r="S7920"/>
    </row>
    <row r="7921" spans="1:19" x14ac:dyDescent="0.3">
      <c r="A7921" s="25"/>
      <c r="B7921"/>
      <c r="C7921"/>
      <c r="D7921"/>
      <c r="E7921"/>
      <c r="F7921"/>
      <c r="G7921"/>
      <c r="H7921" s="14"/>
      <c r="I7921" s="14"/>
      <c r="K7921"/>
      <c r="L7921"/>
      <c r="M7921"/>
      <c r="N7921"/>
      <c r="O7921"/>
      <c r="P7921"/>
      <c r="S7921"/>
    </row>
    <row r="7922" spans="1:19" x14ac:dyDescent="0.3">
      <c r="A7922" s="25"/>
      <c r="B7922"/>
      <c r="C7922"/>
      <c r="D7922"/>
      <c r="E7922"/>
      <c r="F7922"/>
      <c r="G7922"/>
      <c r="H7922" s="14"/>
      <c r="I7922" s="14"/>
      <c r="K7922"/>
      <c r="L7922"/>
      <c r="M7922"/>
      <c r="N7922"/>
      <c r="O7922"/>
      <c r="P7922"/>
      <c r="S7922"/>
    </row>
    <row r="7923" spans="1:19" x14ac:dyDescent="0.3">
      <c r="A7923" s="25"/>
      <c r="B7923"/>
      <c r="C7923"/>
      <c r="D7923"/>
      <c r="E7923"/>
      <c r="F7923"/>
      <c r="G7923"/>
      <c r="H7923" s="14"/>
      <c r="I7923" s="14"/>
      <c r="K7923"/>
      <c r="L7923"/>
      <c r="M7923"/>
      <c r="N7923"/>
      <c r="O7923"/>
      <c r="P7923"/>
      <c r="S7923"/>
    </row>
    <row r="7924" spans="1:19" x14ac:dyDescent="0.3">
      <c r="A7924" s="25"/>
      <c r="B7924"/>
      <c r="C7924"/>
      <c r="D7924"/>
      <c r="E7924"/>
      <c r="F7924"/>
      <c r="G7924"/>
      <c r="H7924" s="14"/>
      <c r="I7924" s="14"/>
      <c r="K7924"/>
      <c r="L7924"/>
      <c r="M7924"/>
      <c r="N7924"/>
      <c r="O7924"/>
      <c r="P7924"/>
      <c r="S7924"/>
    </row>
    <row r="7925" spans="1:19" x14ac:dyDescent="0.3">
      <c r="A7925" s="25"/>
      <c r="B7925"/>
      <c r="C7925"/>
      <c r="D7925"/>
      <c r="E7925"/>
      <c r="F7925"/>
      <c r="G7925"/>
      <c r="H7925" s="14"/>
      <c r="I7925" s="14"/>
      <c r="K7925"/>
      <c r="L7925"/>
      <c r="M7925"/>
      <c r="N7925"/>
      <c r="O7925"/>
      <c r="P7925"/>
      <c r="S7925"/>
    </row>
    <row r="7926" spans="1:19" x14ac:dyDescent="0.3">
      <c r="A7926" s="25"/>
      <c r="B7926"/>
      <c r="C7926"/>
      <c r="D7926"/>
      <c r="E7926"/>
      <c r="F7926"/>
      <c r="G7926"/>
      <c r="H7926" s="14"/>
      <c r="I7926" s="26"/>
      <c r="K7926"/>
      <c r="L7926"/>
      <c r="M7926"/>
      <c r="N7926"/>
      <c r="O7926"/>
      <c r="P7926"/>
      <c r="S7926"/>
    </row>
    <row r="7927" spans="1:19" x14ac:dyDescent="0.3">
      <c r="A7927" s="25"/>
      <c r="B7927"/>
      <c r="C7927"/>
      <c r="D7927"/>
      <c r="E7927"/>
      <c r="F7927"/>
      <c r="G7927"/>
      <c r="H7927" s="14"/>
      <c r="I7927" s="26"/>
      <c r="K7927"/>
      <c r="L7927"/>
      <c r="M7927"/>
      <c r="N7927"/>
      <c r="O7927"/>
      <c r="P7927"/>
      <c r="S7927"/>
    </row>
    <row r="7928" spans="1:19" x14ac:dyDescent="0.3">
      <c r="A7928" s="25"/>
      <c r="B7928"/>
      <c r="C7928"/>
      <c r="D7928"/>
      <c r="E7928"/>
      <c r="F7928"/>
      <c r="G7928"/>
      <c r="H7928" s="14"/>
      <c r="I7928" s="26"/>
      <c r="K7928"/>
      <c r="L7928"/>
      <c r="M7928"/>
      <c r="N7928"/>
      <c r="O7928"/>
      <c r="P7928"/>
      <c r="S7928"/>
    </row>
    <row r="7929" spans="1:19" x14ac:dyDescent="0.3">
      <c r="A7929" s="25"/>
      <c r="B7929"/>
      <c r="C7929"/>
      <c r="D7929"/>
      <c r="E7929"/>
      <c r="F7929"/>
      <c r="G7929"/>
      <c r="H7929" s="14"/>
      <c r="I7929" s="26"/>
      <c r="K7929"/>
      <c r="L7929"/>
      <c r="M7929"/>
      <c r="N7929"/>
      <c r="O7929"/>
      <c r="P7929"/>
      <c r="S7929"/>
    </row>
    <row r="7930" spans="1:19" x14ac:dyDescent="0.3">
      <c r="A7930" s="25"/>
      <c r="B7930"/>
      <c r="C7930"/>
      <c r="D7930"/>
      <c r="E7930"/>
      <c r="F7930"/>
      <c r="G7930"/>
      <c r="H7930" s="14"/>
      <c r="I7930" s="26"/>
      <c r="K7930"/>
      <c r="L7930"/>
      <c r="M7930"/>
      <c r="N7930"/>
      <c r="O7930"/>
      <c r="P7930"/>
      <c r="S7930"/>
    </row>
    <row r="7931" spans="1:19" x14ac:dyDescent="0.3">
      <c r="A7931" s="25"/>
      <c r="B7931"/>
      <c r="C7931"/>
      <c r="D7931"/>
      <c r="E7931"/>
      <c r="F7931"/>
      <c r="G7931"/>
      <c r="H7931" s="26"/>
      <c r="I7931" s="26"/>
      <c r="K7931"/>
      <c r="L7931"/>
      <c r="M7931"/>
      <c r="N7931"/>
      <c r="O7931"/>
      <c r="P7931"/>
      <c r="S7931"/>
    </row>
    <row r="7932" spans="1:19" x14ac:dyDescent="0.3">
      <c r="A7932" s="25"/>
      <c r="B7932"/>
      <c r="C7932"/>
      <c r="D7932"/>
      <c r="E7932"/>
      <c r="F7932"/>
      <c r="G7932"/>
      <c r="H7932" s="26"/>
      <c r="I7932" s="26"/>
      <c r="K7932"/>
      <c r="L7932"/>
      <c r="M7932"/>
      <c r="N7932"/>
      <c r="O7932"/>
      <c r="P7932"/>
      <c r="S7932"/>
    </row>
    <row r="7933" spans="1:19" x14ac:dyDescent="0.3">
      <c r="A7933" s="25"/>
      <c r="B7933"/>
      <c r="C7933"/>
      <c r="D7933"/>
      <c r="E7933"/>
      <c r="F7933"/>
      <c r="G7933"/>
      <c r="H7933" s="26"/>
      <c r="I7933" s="26"/>
      <c r="K7933"/>
      <c r="L7933"/>
      <c r="M7933"/>
      <c r="N7933"/>
      <c r="O7933"/>
      <c r="P7933"/>
      <c r="S7933"/>
    </row>
    <row r="7934" spans="1:19" x14ac:dyDescent="0.3">
      <c r="A7934" s="25"/>
      <c r="B7934"/>
      <c r="C7934"/>
      <c r="D7934"/>
      <c r="E7934"/>
      <c r="F7934"/>
      <c r="G7934"/>
      <c r="H7934" s="26"/>
      <c r="I7934" s="26"/>
      <c r="K7934"/>
      <c r="L7934"/>
      <c r="M7934"/>
      <c r="N7934"/>
      <c r="O7934"/>
      <c r="P7934"/>
      <c r="S7934"/>
    </row>
    <row r="7935" spans="1:19" x14ac:dyDescent="0.3">
      <c r="A7935" s="25"/>
      <c r="B7935"/>
      <c r="C7935"/>
      <c r="D7935"/>
      <c r="E7935"/>
      <c r="F7935"/>
      <c r="G7935"/>
      <c r="H7935" s="26"/>
      <c r="I7935" s="26"/>
      <c r="K7935"/>
      <c r="L7935"/>
      <c r="M7935"/>
      <c r="N7935"/>
      <c r="O7935"/>
      <c r="P7935"/>
      <c r="S7935"/>
    </row>
    <row r="7936" spans="1:19" x14ac:dyDescent="0.3">
      <c r="A7936" s="25"/>
      <c r="B7936"/>
      <c r="C7936"/>
      <c r="D7936"/>
      <c r="E7936"/>
      <c r="F7936"/>
      <c r="G7936"/>
      <c r="H7936" s="26"/>
      <c r="I7936" s="26"/>
      <c r="K7936"/>
      <c r="L7936"/>
      <c r="M7936"/>
      <c r="N7936"/>
      <c r="O7936"/>
      <c r="P7936"/>
      <c r="S7936"/>
    </row>
    <row r="7937" spans="1:19" x14ac:dyDescent="0.3">
      <c r="A7937" s="25"/>
      <c r="B7937"/>
      <c r="C7937"/>
      <c r="D7937"/>
      <c r="E7937"/>
      <c r="F7937"/>
      <c r="G7937"/>
      <c r="H7937" s="26"/>
      <c r="I7937" s="26"/>
      <c r="K7937"/>
      <c r="L7937"/>
      <c r="M7937"/>
      <c r="N7937"/>
      <c r="O7937"/>
      <c r="P7937"/>
      <c r="S7937"/>
    </row>
    <row r="7938" spans="1:19" x14ac:dyDescent="0.3">
      <c r="A7938" s="25"/>
      <c r="B7938"/>
      <c r="C7938"/>
      <c r="D7938"/>
      <c r="E7938"/>
      <c r="F7938"/>
      <c r="G7938"/>
      <c r="H7938" s="26"/>
      <c r="I7938" s="26"/>
      <c r="K7938"/>
      <c r="L7938"/>
      <c r="M7938"/>
      <c r="N7938"/>
      <c r="O7938"/>
      <c r="P7938"/>
      <c r="S7938"/>
    </row>
    <row r="7939" spans="1:19" x14ac:dyDescent="0.3">
      <c r="A7939" s="25"/>
      <c r="B7939"/>
      <c r="C7939"/>
      <c r="D7939"/>
      <c r="E7939"/>
      <c r="F7939"/>
      <c r="G7939"/>
      <c r="H7939" s="26"/>
      <c r="I7939" s="26"/>
      <c r="K7939"/>
      <c r="L7939"/>
      <c r="M7939"/>
      <c r="N7939"/>
      <c r="O7939"/>
      <c r="P7939"/>
      <c r="S7939"/>
    </row>
    <row r="7940" spans="1:19" x14ac:dyDescent="0.3">
      <c r="A7940" s="25"/>
      <c r="B7940"/>
      <c r="C7940"/>
      <c r="D7940"/>
      <c r="E7940"/>
      <c r="F7940"/>
      <c r="G7940"/>
      <c r="H7940" s="26"/>
      <c r="I7940" s="26"/>
      <c r="K7940"/>
      <c r="L7940"/>
      <c r="M7940"/>
      <c r="N7940"/>
      <c r="O7940"/>
      <c r="P7940"/>
      <c r="S7940"/>
    </row>
    <row r="7941" spans="1:19" x14ac:dyDescent="0.3">
      <c r="A7941" s="25"/>
      <c r="B7941"/>
      <c r="C7941"/>
      <c r="D7941"/>
      <c r="E7941"/>
      <c r="F7941"/>
      <c r="G7941"/>
      <c r="H7941" s="26"/>
      <c r="I7941" s="26"/>
      <c r="K7941"/>
      <c r="L7941"/>
      <c r="M7941"/>
      <c r="N7941"/>
      <c r="O7941"/>
      <c r="P7941"/>
      <c r="S7941"/>
    </row>
    <row r="7942" spans="1:19" x14ac:dyDescent="0.3">
      <c r="A7942" s="25"/>
      <c r="B7942"/>
      <c r="C7942"/>
      <c r="D7942"/>
      <c r="E7942"/>
      <c r="F7942"/>
      <c r="G7942"/>
      <c r="H7942" s="26"/>
      <c r="I7942" s="26"/>
      <c r="K7942"/>
      <c r="L7942"/>
      <c r="M7942"/>
      <c r="N7942"/>
      <c r="O7942"/>
      <c r="P7942"/>
      <c r="S7942"/>
    </row>
    <row r="7943" spans="1:19" x14ac:dyDescent="0.3">
      <c r="A7943" s="25"/>
      <c r="B7943"/>
      <c r="C7943"/>
      <c r="D7943"/>
      <c r="E7943"/>
      <c r="F7943"/>
      <c r="G7943"/>
      <c r="H7943"/>
      <c r="I7943"/>
      <c r="K7943"/>
      <c r="L7943"/>
      <c r="M7943"/>
      <c r="N7943"/>
      <c r="O7943"/>
      <c r="P7943"/>
      <c r="S7943"/>
    </row>
    <row r="7944" spans="1:19" x14ac:dyDescent="0.3">
      <c r="A7944" s="25"/>
      <c r="B7944"/>
      <c r="C7944"/>
      <c r="D7944"/>
      <c r="E7944"/>
      <c r="F7944"/>
      <c r="G7944"/>
      <c r="H7944"/>
      <c r="I7944"/>
      <c r="K7944"/>
      <c r="L7944"/>
      <c r="M7944"/>
      <c r="N7944"/>
      <c r="O7944"/>
      <c r="P7944"/>
      <c r="S7944"/>
    </row>
    <row r="7945" spans="1:19" x14ac:dyDescent="0.3">
      <c r="A7945" s="25"/>
      <c r="B7945"/>
      <c r="C7945"/>
      <c r="D7945"/>
      <c r="E7945"/>
      <c r="F7945"/>
      <c r="G7945"/>
      <c r="H7945" s="14"/>
      <c r="I7945" s="14"/>
      <c r="K7945"/>
      <c r="L7945"/>
      <c r="M7945"/>
      <c r="N7945"/>
      <c r="O7945"/>
      <c r="P7945"/>
      <c r="S7945"/>
    </row>
    <row r="7946" spans="1:19" x14ac:dyDescent="0.3">
      <c r="A7946" s="25"/>
      <c r="B7946"/>
      <c r="C7946"/>
      <c r="D7946"/>
      <c r="E7946"/>
      <c r="F7946"/>
      <c r="G7946"/>
      <c r="H7946" s="14"/>
      <c r="I7946" s="14"/>
      <c r="K7946"/>
      <c r="L7946"/>
      <c r="M7946"/>
      <c r="N7946"/>
      <c r="O7946"/>
      <c r="P7946"/>
      <c r="S7946"/>
    </row>
    <row r="7947" spans="1:19" x14ac:dyDescent="0.3">
      <c r="A7947" s="25"/>
      <c r="B7947"/>
      <c r="C7947"/>
      <c r="D7947"/>
      <c r="E7947"/>
      <c r="F7947"/>
      <c r="G7947"/>
      <c r="H7947" s="14"/>
      <c r="I7947" s="14"/>
      <c r="K7947"/>
      <c r="L7947"/>
      <c r="M7947"/>
      <c r="N7947"/>
      <c r="O7947"/>
      <c r="P7947"/>
      <c r="S7947"/>
    </row>
    <row r="7948" spans="1:19" x14ac:dyDescent="0.3">
      <c r="A7948" s="25"/>
      <c r="B7948"/>
      <c r="C7948"/>
      <c r="D7948"/>
      <c r="E7948"/>
      <c r="F7948"/>
      <c r="G7948"/>
      <c r="H7948" s="14"/>
      <c r="I7948" s="14"/>
      <c r="K7948"/>
      <c r="L7948"/>
      <c r="M7948"/>
      <c r="N7948"/>
      <c r="O7948"/>
      <c r="P7948"/>
      <c r="S7948"/>
    </row>
    <row r="7949" spans="1:19" x14ac:dyDescent="0.3">
      <c r="A7949" s="25"/>
      <c r="B7949"/>
      <c r="C7949"/>
      <c r="D7949"/>
      <c r="E7949"/>
      <c r="F7949"/>
      <c r="G7949"/>
      <c r="H7949" s="14"/>
      <c r="I7949" s="14"/>
      <c r="K7949"/>
      <c r="L7949"/>
      <c r="M7949"/>
      <c r="N7949"/>
      <c r="O7949"/>
      <c r="P7949"/>
      <c r="S7949"/>
    </row>
    <row r="7950" spans="1:19" x14ac:dyDescent="0.3">
      <c r="A7950" s="25"/>
      <c r="B7950"/>
      <c r="C7950"/>
      <c r="D7950"/>
      <c r="E7950"/>
      <c r="F7950"/>
      <c r="G7950"/>
      <c r="H7950" s="14"/>
      <c r="I7950" s="14"/>
      <c r="K7950"/>
      <c r="L7950"/>
      <c r="M7950"/>
      <c r="N7950"/>
      <c r="O7950"/>
      <c r="P7950"/>
      <c r="S7950"/>
    </row>
    <row r="7951" spans="1:19" x14ac:dyDescent="0.3">
      <c r="A7951" s="25"/>
      <c r="B7951"/>
      <c r="C7951"/>
      <c r="D7951"/>
      <c r="E7951"/>
      <c r="F7951"/>
      <c r="G7951"/>
      <c r="H7951" s="26"/>
      <c r="I7951" s="26"/>
      <c r="K7951"/>
      <c r="L7951"/>
      <c r="M7951"/>
      <c r="N7951"/>
      <c r="O7951"/>
      <c r="P7951"/>
      <c r="S7951"/>
    </row>
    <row r="7952" spans="1:19" x14ac:dyDescent="0.3">
      <c r="A7952" s="25"/>
      <c r="B7952"/>
      <c r="C7952"/>
      <c r="D7952"/>
      <c r="E7952"/>
      <c r="F7952"/>
      <c r="G7952"/>
      <c r="H7952" s="26"/>
      <c r="I7952" s="26"/>
      <c r="K7952"/>
      <c r="L7952"/>
      <c r="M7952"/>
      <c r="N7952"/>
      <c r="O7952"/>
      <c r="P7952"/>
      <c r="S7952"/>
    </row>
    <row r="7953" spans="1:20" x14ac:dyDescent="0.3">
      <c r="A7953" s="25"/>
      <c r="B7953"/>
      <c r="C7953"/>
      <c r="D7953"/>
      <c r="E7953"/>
      <c r="F7953"/>
      <c r="G7953"/>
      <c r="H7953" s="26"/>
      <c r="I7953" s="26"/>
      <c r="K7953"/>
      <c r="L7953"/>
      <c r="M7953"/>
      <c r="N7953"/>
      <c r="O7953"/>
      <c r="P7953"/>
      <c r="S7953"/>
    </row>
    <row r="7954" spans="1:20" x14ac:dyDescent="0.3">
      <c r="A7954" s="25"/>
      <c r="B7954"/>
      <c r="C7954"/>
      <c r="D7954"/>
      <c r="E7954"/>
      <c r="F7954"/>
      <c r="G7954"/>
      <c r="H7954" s="26"/>
      <c r="I7954" s="26"/>
      <c r="K7954"/>
      <c r="L7954"/>
      <c r="M7954"/>
      <c r="N7954"/>
      <c r="O7954"/>
      <c r="P7954"/>
      <c r="S7954"/>
    </row>
    <row r="7955" spans="1:20" x14ac:dyDescent="0.3">
      <c r="A7955" s="25"/>
      <c r="B7955"/>
      <c r="C7955"/>
      <c r="D7955"/>
      <c r="E7955"/>
      <c r="F7955"/>
      <c r="G7955"/>
      <c r="H7955" s="14"/>
      <c r="I7955" s="14"/>
      <c r="K7955"/>
      <c r="L7955"/>
      <c r="M7955"/>
      <c r="N7955"/>
      <c r="O7955"/>
      <c r="P7955"/>
      <c r="S7955"/>
    </row>
    <row r="7956" spans="1:20" x14ac:dyDescent="0.3">
      <c r="A7956" s="25"/>
      <c r="B7956"/>
      <c r="C7956"/>
      <c r="D7956"/>
      <c r="E7956"/>
      <c r="F7956"/>
      <c r="G7956"/>
      <c r="H7956" s="14"/>
      <c r="I7956" s="14"/>
      <c r="K7956"/>
      <c r="L7956"/>
      <c r="M7956"/>
      <c r="N7956"/>
      <c r="O7956"/>
      <c r="P7956"/>
      <c r="S7956"/>
      <c r="T7956" s="7"/>
    </row>
    <row r="7957" spans="1:20" x14ac:dyDescent="0.3">
      <c r="A7957" s="25"/>
      <c r="B7957"/>
      <c r="C7957"/>
      <c r="D7957"/>
      <c r="E7957"/>
      <c r="F7957"/>
      <c r="G7957"/>
      <c r="H7957"/>
      <c r="I7957" s="14"/>
      <c r="K7957"/>
      <c r="L7957"/>
      <c r="M7957"/>
      <c r="N7957"/>
      <c r="O7957"/>
      <c r="P7957"/>
      <c r="S7957"/>
    </row>
    <row r="7958" spans="1:20" x14ac:dyDescent="0.3">
      <c r="A7958" s="25"/>
      <c r="B7958"/>
      <c r="C7958"/>
      <c r="D7958"/>
      <c r="E7958"/>
      <c r="F7958"/>
      <c r="G7958"/>
      <c r="H7958"/>
      <c r="I7958" s="14"/>
      <c r="K7958"/>
      <c r="L7958"/>
      <c r="M7958"/>
      <c r="N7958"/>
      <c r="O7958"/>
      <c r="P7958"/>
      <c r="S7958"/>
    </row>
    <row r="7959" spans="1:20" x14ac:dyDescent="0.3">
      <c r="A7959" s="25"/>
      <c r="B7959"/>
      <c r="C7959"/>
      <c r="D7959"/>
      <c r="E7959"/>
      <c r="F7959"/>
      <c r="G7959"/>
      <c r="H7959"/>
      <c r="I7959" s="14"/>
      <c r="K7959"/>
      <c r="L7959"/>
      <c r="M7959"/>
      <c r="N7959"/>
      <c r="O7959"/>
      <c r="P7959"/>
      <c r="S7959"/>
    </row>
    <row r="7960" spans="1:20" x14ac:dyDescent="0.3">
      <c r="A7960" s="25"/>
      <c r="B7960"/>
      <c r="C7960"/>
      <c r="D7960"/>
      <c r="E7960"/>
      <c r="F7960"/>
      <c r="G7960"/>
      <c r="H7960"/>
      <c r="I7960" s="14"/>
      <c r="K7960"/>
      <c r="L7960"/>
      <c r="M7960"/>
      <c r="N7960"/>
      <c r="O7960"/>
      <c r="P7960"/>
      <c r="S7960"/>
    </row>
    <row r="7961" spans="1:20" x14ac:dyDescent="0.3">
      <c r="A7961" s="25"/>
      <c r="B7961"/>
      <c r="C7961"/>
      <c r="D7961"/>
      <c r="E7961"/>
      <c r="F7961"/>
      <c r="G7961"/>
      <c r="H7961"/>
      <c r="I7961" s="14"/>
      <c r="K7961"/>
      <c r="L7961"/>
      <c r="M7961"/>
      <c r="N7961"/>
      <c r="O7961"/>
      <c r="P7961"/>
      <c r="S7961"/>
    </row>
    <row r="7962" spans="1:20" x14ac:dyDescent="0.3">
      <c r="A7962" s="25"/>
      <c r="B7962"/>
      <c r="C7962"/>
      <c r="D7962"/>
      <c r="E7962"/>
      <c r="F7962"/>
      <c r="G7962"/>
      <c r="H7962"/>
      <c r="I7962" s="14"/>
      <c r="K7962"/>
      <c r="L7962"/>
      <c r="M7962"/>
      <c r="N7962"/>
      <c r="O7962"/>
      <c r="P7962"/>
      <c r="S7962"/>
    </row>
    <row r="7963" spans="1:20" x14ac:dyDescent="0.3">
      <c r="A7963" s="25"/>
      <c r="B7963"/>
      <c r="C7963"/>
      <c r="D7963"/>
      <c r="E7963"/>
      <c r="F7963"/>
      <c r="G7963"/>
      <c r="H7963" s="14"/>
      <c r="I7963" s="14"/>
      <c r="K7963"/>
      <c r="L7963"/>
      <c r="M7963"/>
      <c r="N7963"/>
      <c r="O7963"/>
      <c r="P7963"/>
      <c r="S7963"/>
    </row>
    <row r="7964" spans="1:20" x14ac:dyDescent="0.3">
      <c r="A7964" s="25"/>
      <c r="B7964"/>
      <c r="C7964"/>
      <c r="D7964"/>
      <c r="E7964"/>
      <c r="F7964"/>
      <c r="G7964"/>
      <c r="H7964" s="14"/>
      <c r="I7964" s="14"/>
      <c r="K7964"/>
      <c r="L7964"/>
      <c r="M7964"/>
      <c r="N7964"/>
      <c r="O7964"/>
      <c r="P7964"/>
      <c r="S7964"/>
    </row>
    <row r="7965" spans="1:20" x14ac:dyDescent="0.3">
      <c r="A7965" s="25"/>
      <c r="B7965"/>
      <c r="C7965"/>
      <c r="D7965"/>
      <c r="E7965"/>
      <c r="F7965"/>
      <c r="G7965"/>
      <c r="H7965" s="14"/>
      <c r="I7965" s="14"/>
      <c r="K7965"/>
      <c r="L7965"/>
      <c r="M7965"/>
      <c r="N7965"/>
      <c r="O7965"/>
      <c r="P7965"/>
      <c r="S7965"/>
    </row>
    <row r="7966" spans="1:20" x14ac:dyDescent="0.3">
      <c r="A7966" s="25"/>
      <c r="B7966"/>
      <c r="C7966"/>
      <c r="D7966"/>
      <c r="E7966"/>
      <c r="F7966"/>
      <c r="G7966"/>
      <c r="H7966" s="14"/>
      <c r="I7966" s="14"/>
      <c r="K7966"/>
      <c r="L7966"/>
      <c r="M7966"/>
      <c r="N7966"/>
      <c r="O7966"/>
      <c r="P7966"/>
      <c r="S7966"/>
    </row>
    <row r="7967" spans="1:20" x14ac:dyDescent="0.3">
      <c r="A7967" s="25"/>
      <c r="B7967"/>
      <c r="C7967"/>
      <c r="D7967"/>
      <c r="E7967"/>
      <c r="F7967"/>
      <c r="G7967"/>
      <c r="H7967" s="14"/>
      <c r="I7967" s="26"/>
      <c r="K7967"/>
      <c r="L7967"/>
      <c r="M7967"/>
      <c r="N7967"/>
      <c r="O7967"/>
      <c r="P7967"/>
      <c r="S7967"/>
    </row>
    <row r="7968" spans="1:20" x14ac:dyDescent="0.3">
      <c r="A7968" s="25"/>
      <c r="B7968"/>
      <c r="C7968"/>
      <c r="D7968"/>
      <c r="E7968"/>
      <c r="F7968"/>
      <c r="G7968"/>
      <c r="H7968" s="14"/>
      <c r="I7968" s="26"/>
      <c r="K7968"/>
      <c r="L7968"/>
      <c r="M7968"/>
      <c r="N7968"/>
      <c r="O7968"/>
      <c r="P7968"/>
      <c r="S7968"/>
    </row>
    <row r="7969" spans="1:19" x14ac:dyDescent="0.3">
      <c r="A7969" s="25"/>
      <c r="B7969"/>
      <c r="C7969"/>
      <c r="D7969"/>
      <c r="E7969"/>
      <c r="F7969"/>
      <c r="G7969"/>
      <c r="H7969" s="14"/>
      <c r="I7969" s="26"/>
      <c r="K7969"/>
      <c r="L7969"/>
      <c r="M7969"/>
      <c r="N7969"/>
      <c r="O7969"/>
      <c r="P7969"/>
      <c r="S7969"/>
    </row>
    <row r="7970" spans="1:19" x14ac:dyDescent="0.3">
      <c r="A7970" s="25"/>
      <c r="B7970"/>
      <c r="C7970"/>
      <c r="D7970"/>
      <c r="E7970"/>
      <c r="F7970"/>
      <c r="G7970"/>
      <c r="H7970" s="14"/>
      <c r="I7970" s="26"/>
      <c r="K7970"/>
      <c r="L7970"/>
      <c r="M7970"/>
      <c r="N7970"/>
      <c r="O7970"/>
      <c r="P7970"/>
      <c r="S7970"/>
    </row>
    <row r="7971" spans="1:19" x14ac:dyDescent="0.3">
      <c r="A7971" s="25"/>
      <c r="B7971"/>
      <c r="C7971"/>
      <c r="D7971"/>
      <c r="E7971"/>
      <c r="F7971"/>
      <c r="G7971"/>
      <c r="H7971" s="14"/>
      <c r="I7971" s="14"/>
      <c r="K7971"/>
      <c r="L7971"/>
      <c r="M7971"/>
      <c r="N7971"/>
      <c r="O7971"/>
      <c r="P7971"/>
      <c r="S7971"/>
    </row>
    <row r="7972" spans="1:19" x14ac:dyDescent="0.3">
      <c r="A7972" s="25"/>
      <c r="B7972"/>
      <c r="C7972"/>
      <c r="D7972"/>
      <c r="E7972"/>
      <c r="F7972"/>
      <c r="G7972"/>
      <c r="H7972" s="14"/>
      <c r="I7972" s="14"/>
      <c r="K7972"/>
      <c r="L7972"/>
      <c r="M7972"/>
      <c r="N7972"/>
      <c r="O7972"/>
      <c r="P7972"/>
      <c r="S7972"/>
    </row>
    <row r="7973" spans="1:19" x14ac:dyDescent="0.3">
      <c r="A7973" s="25"/>
      <c r="B7973"/>
      <c r="C7973"/>
      <c r="D7973"/>
      <c r="E7973"/>
      <c r="F7973"/>
      <c r="G7973"/>
      <c r="H7973" s="14"/>
      <c r="I7973" s="14"/>
      <c r="K7973"/>
      <c r="L7973"/>
      <c r="M7973"/>
      <c r="N7973"/>
      <c r="O7973"/>
      <c r="P7973"/>
      <c r="S7973"/>
    </row>
    <row r="7974" spans="1:19" x14ac:dyDescent="0.3">
      <c r="A7974" s="25"/>
      <c r="B7974"/>
      <c r="C7974"/>
      <c r="D7974"/>
      <c r="E7974"/>
      <c r="F7974"/>
      <c r="G7974"/>
      <c r="H7974" s="14"/>
      <c r="I7974" s="14"/>
      <c r="K7974"/>
      <c r="L7974"/>
      <c r="M7974"/>
      <c r="N7974"/>
      <c r="O7974"/>
      <c r="P7974"/>
      <c r="S7974"/>
    </row>
    <row r="7975" spans="1:19" x14ac:dyDescent="0.3">
      <c r="A7975" s="25"/>
      <c r="B7975"/>
      <c r="C7975"/>
      <c r="D7975"/>
      <c r="E7975"/>
      <c r="F7975"/>
      <c r="G7975"/>
      <c r="H7975" s="26"/>
      <c r="I7975" s="26"/>
      <c r="K7975"/>
      <c r="L7975"/>
      <c r="M7975"/>
      <c r="N7975"/>
      <c r="O7975"/>
      <c r="P7975"/>
      <c r="S7975"/>
    </row>
    <row r="7976" spans="1:19" x14ac:dyDescent="0.3">
      <c r="A7976" s="25"/>
      <c r="B7976"/>
      <c r="C7976"/>
      <c r="D7976"/>
      <c r="E7976"/>
      <c r="F7976"/>
      <c r="G7976"/>
      <c r="H7976" s="26"/>
      <c r="I7976" s="26"/>
      <c r="K7976"/>
      <c r="L7976"/>
      <c r="M7976"/>
      <c r="N7976"/>
      <c r="O7976"/>
      <c r="P7976"/>
      <c r="S7976"/>
    </row>
    <row r="7977" spans="1:19" x14ac:dyDescent="0.3">
      <c r="A7977" s="25"/>
      <c r="B7977"/>
      <c r="C7977"/>
      <c r="D7977"/>
      <c r="E7977"/>
      <c r="F7977"/>
      <c r="G7977"/>
      <c r="H7977" s="26"/>
      <c r="I7977" s="26"/>
      <c r="K7977"/>
      <c r="L7977"/>
      <c r="M7977"/>
      <c r="N7977"/>
      <c r="O7977"/>
      <c r="P7977"/>
      <c r="S7977"/>
    </row>
    <row r="7978" spans="1:19" x14ac:dyDescent="0.3">
      <c r="A7978" s="25"/>
      <c r="B7978"/>
      <c r="C7978"/>
      <c r="D7978"/>
      <c r="E7978"/>
      <c r="F7978"/>
      <c r="G7978"/>
      <c r="H7978" s="26"/>
      <c r="I7978" s="26"/>
      <c r="K7978"/>
      <c r="L7978"/>
      <c r="M7978"/>
      <c r="N7978"/>
      <c r="O7978"/>
      <c r="P7978"/>
      <c r="S7978"/>
    </row>
    <row r="7979" spans="1:19" x14ac:dyDescent="0.3">
      <c r="A7979" s="25"/>
      <c r="B7979"/>
      <c r="C7979"/>
      <c r="D7979"/>
      <c r="E7979"/>
      <c r="F7979"/>
      <c r="G7979"/>
      <c r="H7979"/>
      <c r="I7979"/>
      <c r="K7979"/>
      <c r="L7979"/>
      <c r="M7979"/>
      <c r="N7979"/>
      <c r="O7979"/>
      <c r="P7979"/>
      <c r="S7979"/>
    </row>
    <row r="7980" spans="1:19" x14ac:dyDescent="0.3">
      <c r="A7980" s="25"/>
      <c r="B7980"/>
      <c r="C7980"/>
      <c r="D7980"/>
      <c r="E7980"/>
      <c r="F7980"/>
      <c r="G7980"/>
      <c r="H7980"/>
      <c r="I7980"/>
      <c r="K7980"/>
      <c r="L7980"/>
      <c r="M7980"/>
      <c r="N7980"/>
      <c r="O7980"/>
      <c r="P7980"/>
      <c r="S7980"/>
    </row>
    <row r="7981" spans="1:19" x14ac:dyDescent="0.3">
      <c r="A7981" s="25"/>
      <c r="B7981"/>
      <c r="C7981"/>
      <c r="D7981"/>
      <c r="E7981"/>
      <c r="F7981"/>
      <c r="G7981"/>
      <c r="H7981"/>
      <c r="I7981"/>
      <c r="K7981"/>
      <c r="L7981"/>
      <c r="M7981"/>
      <c r="N7981"/>
      <c r="O7981"/>
      <c r="P7981"/>
      <c r="S7981"/>
    </row>
    <row r="7982" spans="1:19" x14ac:dyDescent="0.3">
      <c r="A7982" s="25"/>
      <c r="B7982"/>
      <c r="C7982"/>
      <c r="D7982"/>
      <c r="E7982"/>
      <c r="F7982"/>
      <c r="G7982"/>
      <c r="H7982"/>
      <c r="I7982"/>
      <c r="K7982"/>
      <c r="L7982"/>
      <c r="M7982"/>
      <c r="N7982"/>
      <c r="O7982"/>
      <c r="P7982"/>
      <c r="S7982"/>
    </row>
    <row r="7983" spans="1:19" x14ac:dyDescent="0.3">
      <c r="A7983" s="25"/>
      <c r="B7983"/>
      <c r="C7983"/>
      <c r="D7983"/>
      <c r="E7983"/>
      <c r="F7983"/>
      <c r="G7983"/>
      <c r="H7983" s="26"/>
      <c r="I7983" s="26"/>
      <c r="K7983"/>
      <c r="L7983"/>
      <c r="M7983"/>
      <c r="N7983"/>
      <c r="O7983"/>
      <c r="P7983"/>
      <c r="S7983"/>
    </row>
    <row r="7984" spans="1:19" x14ac:dyDescent="0.3">
      <c r="A7984" s="25"/>
      <c r="B7984"/>
      <c r="C7984"/>
      <c r="D7984"/>
      <c r="E7984"/>
      <c r="F7984"/>
      <c r="G7984"/>
      <c r="H7984" s="26"/>
      <c r="I7984" s="26"/>
      <c r="K7984"/>
      <c r="L7984"/>
      <c r="M7984"/>
      <c r="N7984"/>
      <c r="O7984"/>
      <c r="P7984"/>
      <c r="S7984"/>
    </row>
    <row r="7985" spans="1:19" x14ac:dyDescent="0.3">
      <c r="A7985" s="25"/>
      <c r="B7985"/>
      <c r="C7985"/>
      <c r="D7985"/>
      <c r="E7985"/>
      <c r="F7985"/>
      <c r="G7985"/>
      <c r="H7985" s="26"/>
      <c r="I7985" s="26"/>
      <c r="K7985"/>
      <c r="L7985"/>
      <c r="M7985"/>
      <c r="N7985"/>
      <c r="O7985"/>
      <c r="P7985"/>
      <c r="S7985"/>
    </row>
    <row r="7986" spans="1:19" x14ac:dyDescent="0.3">
      <c r="A7986" s="25"/>
      <c r="B7986"/>
      <c r="C7986"/>
      <c r="D7986"/>
      <c r="E7986"/>
      <c r="F7986"/>
      <c r="G7986"/>
      <c r="H7986" s="26"/>
      <c r="I7986" s="26"/>
      <c r="K7986"/>
      <c r="L7986"/>
      <c r="M7986"/>
      <c r="N7986"/>
      <c r="O7986"/>
      <c r="P7986"/>
      <c r="S7986"/>
    </row>
    <row r="7987" spans="1:19" x14ac:dyDescent="0.3">
      <c r="A7987" s="25"/>
      <c r="B7987"/>
      <c r="C7987"/>
      <c r="D7987"/>
      <c r="E7987"/>
      <c r="F7987"/>
      <c r="G7987"/>
      <c r="H7987" s="26"/>
      <c r="I7987" s="26"/>
      <c r="K7987"/>
      <c r="L7987"/>
      <c r="M7987"/>
      <c r="N7987"/>
      <c r="O7987"/>
      <c r="P7987"/>
      <c r="S7987"/>
    </row>
    <row r="7988" spans="1:19" x14ac:dyDescent="0.3">
      <c r="A7988" s="25"/>
      <c r="B7988"/>
      <c r="C7988"/>
      <c r="D7988"/>
      <c r="E7988"/>
      <c r="F7988"/>
      <c r="G7988"/>
      <c r="H7988" s="26"/>
      <c r="I7988" s="26"/>
      <c r="K7988"/>
      <c r="L7988"/>
      <c r="M7988"/>
      <c r="N7988"/>
      <c r="O7988"/>
      <c r="P7988"/>
      <c r="S7988"/>
    </row>
    <row r="7989" spans="1:19" x14ac:dyDescent="0.3">
      <c r="A7989" s="25"/>
      <c r="B7989"/>
      <c r="C7989"/>
      <c r="D7989"/>
      <c r="E7989"/>
      <c r="F7989"/>
      <c r="G7989"/>
      <c r="H7989" s="26"/>
      <c r="I7989" s="26"/>
      <c r="K7989"/>
      <c r="L7989"/>
      <c r="M7989"/>
      <c r="N7989"/>
      <c r="O7989"/>
      <c r="P7989"/>
      <c r="S7989"/>
    </row>
    <row r="7990" spans="1:19" x14ac:dyDescent="0.3">
      <c r="A7990" s="25"/>
      <c r="B7990"/>
      <c r="C7990"/>
      <c r="D7990"/>
      <c r="E7990"/>
      <c r="F7990"/>
      <c r="G7990"/>
      <c r="H7990" s="26"/>
      <c r="I7990" s="26"/>
      <c r="K7990"/>
      <c r="L7990"/>
      <c r="M7990"/>
      <c r="N7990"/>
      <c r="O7990"/>
      <c r="P7990"/>
      <c r="S7990"/>
    </row>
    <row r="7991" spans="1:19" x14ac:dyDescent="0.3">
      <c r="A7991" s="25"/>
      <c r="B7991"/>
      <c r="C7991"/>
      <c r="D7991"/>
      <c r="E7991"/>
      <c r="F7991"/>
      <c r="G7991"/>
      <c r="H7991" s="14"/>
      <c r="I7991" s="14"/>
      <c r="K7991"/>
      <c r="L7991"/>
      <c r="M7991"/>
      <c r="N7991"/>
      <c r="O7991"/>
      <c r="P7991"/>
      <c r="S7991"/>
    </row>
    <row r="7992" spans="1:19" x14ac:dyDescent="0.3">
      <c r="A7992" s="25"/>
      <c r="B7992"/>
      <c r="C7992"/>
      <c r="D7992"/>
      <c r="E7992"/>
      <c r="F7992"/>
      <c r="G7992"/>
      <c r="H7992" s="14"/>
      <c r="I7992" s="14"/>
      <c r="K7992"/>
      <c r="L7992"/>
      <c r="M7992"/>
      <c r="N7992"/>
      <c r="O7992"/>
      <c r="P7992"/>
      <c r="S7992"/>
    </row>
    <row r="7993" spans="1:19" x14ac:dyDescent="0.3">
      <c r="A7993" s="25"/>
      <c r="B7993"/>
      <c r="C7993"/>
      <c r="D7993"/>
      <c r="E7993"/>
      <c r="F7993"/>
      <c r="G7993"/>
      <c r="H7993" s="14"/>
      <c r="I7993" s="14"/>
      <c r="K7993"/>
      <c r="L7993"/>
      <c r="M7993"/>
      <c r="N7993"/>
      <c r="O7993"/>
      <c r="P7993"/>
      <c r="S7993"/>
    </row>
    <row r="7994" spans="1:19" x14ac:dyDescent="0.3">
      <c r="A7994" s="25"/>
      <c r="B7994"/>
      <c r="C7994"/>
      <c r="D7994"/>
      <c r="E7994"/>
      <c r="F7994"/>
      <c r="G7994"/>
      <c r="H7994" s="14"/>
      <c r="I7994" s="14"/>
      <c r="K7994"/>
      <c r="L7994"/>
      <c r="M7994"/>
      <c r="N7994"/>
      <c r="O7994"/>
      <c r="P7994"/>
      <c r="S7994"/>
    </row>
    <row r="7995" spans="1:19" x14ac:dyDescent="0.3">
      <c r="A7995" s="25"/>
      <c r="B7995"/>
      <c r="C7995"/>
      <c r="D7995"/>
      <c r="E7995"/>
      <c r="F7995"/>
      <c r="G7995"/>
      <c r="H7995" s="14"/>
      <c r="I7995" s="26"/>
      <c r="K7995"/>
      <c r="L7995"/>
      <c r="M7995"/>
      <c r="N7995"/>
      <c r="O7995"/>
      <c r="P7995"/>
      <c r="S7995"/>
    </row>
    <row r="7996" spans="1:19" x14ac:dyDescent="0.3">
      <c r="A7996" s="25"/>
      <c r="B7996"/>
      <c r="C7996"/>
      <c r="D7996"/>
      <c r="E7996"/>
      <c r="F7996"/>
      <c r="G7996"/>
      <c r="H7996" s="14"/>
      <c r="I7996" s="26"/>
      <c r="K7996"/>
      <c r="L7996"/>
      <c r="M7996"/>
      <c r="N7996"/>
      <c r="O7996"/>
      <c r="P7996"/>
      <c r="S7996"/>
    </row>
    <row r="7997" spans="1:19" x14ac:dyDescent="0.3">
      <c r="A7997" s="25"/>
      <c r="B7997"/>
      <c r="C7997"/>
      <c r="D7997"/>
      <c r="E7997"/>
      <c r="F7997"/>
      <c r="G7997"/>
      <c r="H7997" s="14"/>
      <c r="I7997" s="26"/>
      <c r="K7997"/>
      <c r="L7997"/>
      <c r="M7997"/>
      <c r="N7997"/>
      <c r="O7997"/>
      <c r="P7997"/>
      <c r="S7997"/>
    </row>
    <row r="7998" spans="1:19" x14ac:dyDescent="0.3">
      <c r="A7998" s="25"/>
      <c r="B7998"/>
      <c r="C7998"/>
      <c r="D7998"/>
      <c r="E7998"/>
      <c r="F7998"/>
      <c r="G7998"/>
      <c r="H7998" s="14"/>
      <c r="I7998" s="26"/>
      <c r="K7998"/>
      <c r="L7998"/>
      <c r="M7998"/>
      <c r="N7998"/>
      <c r="O7998"/>
      <c r="P7998"/>
      <c r="S7998"/>
    </row>
    <row r="7999" spans="1:19" x14ac:dyDescent="0.3">
      <c r="A7999" s="25"/>
      <c r="B7999"/>
      <c r="C7999"/>
      <c r="D7999"/>
      <c r="E7999"/>
      <c r="F7999"/>
      <c r="G7999"/>
      <c r="H7999" s="26"/>
      <c r="I7999" s="26"/>
      <c r="K7999"/>
      <c r="L7999"/>
      <c r="M7999"/>
      <c r="N7999"/>
      <c r="O7999"/>
      <c r="P7999"/>
      <c r="S7999"/>
    </row>
    <row r="8000" spans="1:19" x14ac:dyDescent="0.3">
      <c r="A8000" s="25"/>
      <c r="B8000"/>
      <c r="C8000"/>
      <c r="D8000"/>
      <c r="E8000"/>
      <c r="F8000"/>
      <c r="G8000"/>
      <c r="H8000" s="26"/>
      <c r="I8000" s="26"/>
      <c r="K8000"/>
      <c r="L8000"/>
      <c r="M8000"/>
      <c r="N8000"/>
      <c r="O8000"/>
      <c r="P8000"/>
      <c r="S8000"/>
    </row>
    <row r="8001" spans="1:20" x14ac:dyDescent="0.3">
      <c r="A8001" s="25"/>
      <c r="B8001"/>
      <c r="C8001"/>
      <c r="D8001"/>
      <c r="E8001"/>
      <c r="F8001"/>
      <c r="G8001"/>
      <c r="H8001" s="26"/>
      <c r="I8001" s="26"/>
      <c r="K8001"/>
      <c r="L8001"/>
      <c r="M8001"/>
      <c r="N8001"/>
      <c r="O8001"/>
      <c r="P8001"/>
      <c r="S8001"/>
    </row>
    <row r="8002" spans="1:20" x14ac:dyDescent="0.3">
      <c r="A8002" s="25"/>
      <c r="B8002"/>
      <c r="C8002"/>
      <c r="D8002"/>
      <c r="E8002"/>
      <c r="F8002"/>
      <c r="G8002"/>
      <c r="H8002" s="26"/>
      <c r="I8002" s="26"/>
      <c r="K8002"/>
      <c r="L8002"/>
      <c r="M8002"/>
      <c r="N8002"/>
      <c r="O8002"/>
      <c r="P8002"/>
      <c r="S8002"/>
    </row>
    <row r="8003" spans="1:20" x14ac:dyDescent="0.3">
      <c r="A8003" s="25"/>
      <c r="B8003"/>
      <c r="C8003"/>
      <c r="D8003"/>
      <c r="E8003"/>
      <c r="F8003"/>
      <c r="G8003"/>
      <c r="H8003"/>
      <c r="I8003" s="26"/>
      <c r="K8003"/>
      <c r="L8003"/>
      <c r="M8003"/>
      <c r="N8003"/>
      <c r="O8003"/>
      <c r="P8003"/>
      <c r="S8003"/>
    </row>
    <row r="8004" spans="1:20" x14ac:dyDescent="0.3">
      <c r="A8004" s="25"/>
      <c r="B8004"/>
      <c r="C8004"/>
      <c r="D8004"/>
      <c r="E8004"/>
      <c r="F8004"/>
      <c r="G8004"/>
      <c r="H8004"/>
      <c r="I8004" s="26"/>
      <c r="K8004"/>
      <c r="L8004"/>
      <c r="M8004"/>
      <c r="N8004"/>
      <c r="O8004"/>
      <c r="P8004"/>
      <c r="S8004"/>
    </row>
    <row r="8005" spans="1:20" x14ac:dyDescent="0.3">
      <c r="A8005" s="25"/>
      <c r="B8005"/>
      <c r="C8005"/>
      <c r="D8005"/>
      <c r="E8005"/>
      <c r="F8005"/>
      <c r="G8005"/>
      <c r="H8005" s="14"/>
      <c r="I8005" s="26"/>
      <c r="K8005"/>
      <c r="L8005"/>
      <c r="M8005"/>
      <c r="N8005"/>
      <c r="O8005"/>
      <c r="P8005"/>
      <c r="S8005"/>
    </row>
    <row r="8006" spans="1:20" x14ac:dyDescent="0.3">
      <c r="A8006" s="25"/>
      <c r="B8006"/>
      <c r="C8006"/>
      <c r="D8006"/>
      <c r="E8006"/>
      <c r="F8006"/>
      <c r="G8006"/>
      <c r="H8006" s="14"/>
      <c r="I8006" s="26"/>
      <c r="K8006"/>
      <c r="L8006"/>
      <c r="M8006"/>
      <c r="N8006"/>
      <c r="O8006"/>
      <c r="P8006"/>
      <c r="S8006"/>
    </row>
    <row r="8007" spans="1:20" x14ac:dyDescent="0.3">
      <c r="A8007" s="25"/>
      <c r="B8007"/>
      <c r="C8007"/>
      <c r="D8007"/>
      <c r="E8007"/>
      <c r="F8007"/>
      <c r="G8007"/>
      <c r="H8007" s="26"/>
      <c r="I8007" s="26"/>
      <c r="K8007"/>
      <c r="L8007"/>
      <c r="M8007"/>
      <c r="N8007"/>
      <c r="O8007"/>
      <c r="P8007"/>
      <c r="S8007"/>
    </row>
    <row r="8008" spans="1:20" x14ac:dyDescent="0.3">
      <c r="A8008" s="25"/>
      <c r="B8008"/>
      <c r="C8008"/>
      <c r="D8008"/>
      <c r="E8008"/>
      <c r="F8008"/>
      <c r="G8008"/>
      <c r="H8008" s="26"/>
      <c r="I8008" s="26"/>
      <c r="K8008"/>
      <c r="L8008"/>
      <c r="M8008"/>
      <c r="N8008"/>
      <c r="O8008"/>
      <c r="P8008"/>
      <c r="S8008"/>
    </row>
    <row r="8009" spans="1:20" x14ac:dyDescent="0.3">
      <c r="A8009" s="25"/>
      <c r="B8009"/>
      <c r="C8009"/>
      <c r="D8009"/>
      <c r="E8009"/>
      <c r="F8009"/>
      <c r="G8009"/>
      <c r="H8009" s="26"/>
      <c r="I8009" s="26"/>
      <c r="K8009"/>
      <c r="L8009"/>
      <c r="M8009"/>
      <c r="N8009"/>
      <c r="O8009"/>
      <c r="P8009"/>
      <c r="S8009"/>
    </row>
    <row r="8010" spans="1:20" x14ac:dyDescent="0.3">
      <c r="A8010" s="25"/>
      <c r="B8010"/>
      <c r="C8010"/>
      <c r="D8010"/>
      <c r="E8010"/>
      <c r="F8010"/>
      <c r="G8010"/>
      <c r="H8010" s="14"/>
      <c r="I8010" s="14"/>
      <c r="K8010"/>
      <c r="L8010"/>
      <c r="M8010"/>
      <c r="N8010"/>
      <c r="O8010"/>
      <c r="P8010"/>
      <c r="S8010"/>
    </row>
    <row r="8011" spans="1:20" x14ac:dyDescent="0.3">
      <c r="A8011" s="25"/>
      <c r="B8011"/>
      <c r="C8011"/>
      <c r="D8011"/>
      <c r="E8011"/>
      <c r="F8011"/>
      <c r="G8011"/>
      <c r="H8011" s="14"/>
      <c r="I8011" s="14"/>
      <c r="K8011"/>
      <c r="L8011"/>
      <c r="M8011"/>
      <c r="N8011"/>
      <c r="O8011"/>
      <c r="P8011"/>
      <c r="S8011"/>
    </row>
    <row r="8012" spans="1:20" x14ac:dyDescent="0.3">
      <c r="A8012" s="25"/>
      <c r="B8012"/>
      <c r="C8012"/>
      <c r="D8012"/>
      <c r="E8012"/>
      <c r="F8012"/>
      <c r="G8012"/>
      <c r="H8012" s="14"/>
      <c r="I8012" s="14"/>
      <c r="K8012"/>
      <c r="L8012"/>
      <c r="M8012"/>
      <c r="N8012"/>
      <c r="O8012"/>
      <c r="P8012"/>
      <c r="S8012"/>
    </row>
    <row r="8013" spans="1:20" x14ac:dyDescent="0.3">
      <c r="A8013" s="25"/>
      <c r="B8013"/>
      <c r="C8013"/>
      <c r="D8013"/>
      <c r="E8013"/>
      <c r="F8013"/>
      <c r="G8013"/>
      <c r="H8013" s="14"/>
      <c r="I8013" s="14"/>
      <c r="K8013"/>
      <c r="L8013"/>
      <c r="M8013"/>
      <c r="N8013"/>
      <c r="O8013"/>
      <c r="P8013"/>
      <c r="S8013"/>
    </row>
    <row r="8014" spans="1:20" x14ac:dyDescent="0.3">
      <c r="A8014" s="25"/>
      <c r="B8014"/>
      <c r="C8014"/>
      <c r="D8014"/>
      <c r="E8014"/>
      <c r="F8014"/>
      <c r="G8014"/>
      <c r="H8014" s="14"/>
      <c r="I8014" s="14"/>
      <c r="K8014"/>
      <c r="L8014"/>
      <c r="M8014"/>
      <c r="N8014"/>
      <c r="O8014"/>
      <c r="P8014"/>
      <c r="S8014"/>
    </row>
    <row r="8015" spans="1:20" x14ac:dyDescent="0.3">
      <c r="A8015" s="25"/>
      <c r="B8015"/>
      <c r="C8015"/>
      <c r="D8015"/>
      <c r="E8015"/>
      <c r="F8015"/>
      <c r="G8015"/>
      <c r="H8015" s="14"/>
      <c r="I8015" s="14"/>
      <c r="K8015"/>
      <c r="L8015"/>
      <c r="M8015"/>
      <c r="N8015"/>
      <c r="O8015"/>
      <c r="P8015"/>
      <c r="S8015"/>
      <c r="T8015" s="7"/>
    </row>
    <row r="8016" spans="1:20" x14ac:dyDescent="0.3">
      <c r="A8016" s="25"/>
      <c r="B8016"/>
      <c r="C8016"/>
      <c r="D8016"/>
      <c r="E8016"/>
      <c r="F8016"/>
      <c r="G8016"/>
      <c r="H8016" s="14"/>
      <c r="I8016" s="14"/>
      <c r="K8016"/>
      <c r="L8016"/>
      <c r="M8016"/>
      <c r="N8016"/>
      <c r="O8016"/>
      <c r="P8016"/>
      <c r="S8016"/>
    </row>
    <row r="8017" spans="1:19" x14ac:dyDescent="0.3">
      <c r="A8017" s="25"/>
      <c r="B8017"/>
      <c r="C8017"/>
      <c r="D8017"/>
      <c r="E8017"/>
      <c r="F8017"/>
      <c r="G8017"/>
      <c r="H8017"/>
      <c r="I8017" s="14"/>
      <c r="K8017"/>
      <c r="L8017"/>
      <c r="M8017"/>
      <c r="N8017"/>
      <c r="O8017"/>
      <c r="P8017"/>
      <c r="S8017"/>
    </row>
    <row r="8018" spans="1:19" x14ac:dyDescent="0.3">
      <c r="A8018" s="25"/>
      <c r="B8018"/>
      <c r="C8018"/>
      <c r="D8018"/>
      <c r="E8018"/>
      <c r="F8018"/>
      <c r="G8018"/>
      <c r="H8018" s="14"/>
      <c r="I8018" s="14"/>
      <c r="K8018"/>
      <c r="L8018"/>
      <c r="M8018"/>
      <c r="N8018"/>
      <c r="O8018"/>
      <c r="P8018"/>
      <c r="S8018"/>
    </row>
    <row r="8019" spans="1:19" x14ac:dyDescent="0.3">
      <c r="A8019" s="25"/>
      <c r="B8019"/>
      <c r="C8019"/>
      <c r="D8019"/>
      <c r="E8019"/>
      <c r="F8019"/>
      <c r="G8019"/>
      <c r="H8019" s="26"/>
      <c r="I8019" s="26"/>
      <c r="K8019"/>
      <c r="L8019"/>
      <c r="M8019"/>
      <c r="N8019"/>
      <c r="O8019"/>
      <c r="P8019"/>
      <c r="S8019"/>
    </row>
    <row r="8020" spans="1:19" x14ac:dyDescent="0.3">
      <c r="A8020" s="25"/>
      <c r="B8020"/>
      <c r="C8020"/>
      <c r="D8020"/>
      <c r="E8020"/>
      <c r="F8020"/>
      <c r="G8020"/>
      <c r="H8020"/>
      <c r="I8020" s="14"/>
      <c r="K8020"/>
      <c r="L8020"/>
      <c r="M8020"/>
      <c r="N8020"/>
      <c r="O8020"/>
      <c r="P8020"/>
      <c r="S8020"/>
    </row>
    <row r="8021" spans="1:19" x14ac:dyDescent="0.3">
      <c r="A8021" s="25"/>
      <c r="B8021"/>
      <c r="C8021"/>
      <c r="D8021"/>
      <c r="E8021"/>
      <c r="F8021"/>
      <c r="G8021"/>
      <c r="H8021"/>
      <c r="I8021" s="14"/>
      <c r="K8021"/>
      <c r="L8021"/>
      <c r="M8021"/>
      <c r="N8021"/>
      <c r="O8021"/>
      <c r="P8021"/>
      <c r="S8021"/>
    </row>
    <row r="8022" spans="1:19" x14ac:dyDescent="0.3">
      <c r="A8022" s="25"/>
      <c r="B8022"/>
      <c r="C8022"/>
      <c r="D8022"/>
      <c r="E8022"/>
      <c r="F8022"/>
      <c r="G8022"/>
      <c r="H8022"/>
      <c r="I8022" s="14"/>
      <c r="K8022"/>
      <c r="L8022"/>
      <c r="M8022"/>
      <c r="N8022"/>
      <c r="O8022"/>
      <c r="P8022"/>
      <c r="S8022"/>
    </row>
    <row r="8023" spans="1:19" x14ac:dyDescent="0.3">
      <c r="A8023" s="25"/>
      <c r="B8023"/>
      <c r="C8023"/>
      <c r="D8023"/>
      <c r="E8023"/>
      <c r="F8023"/>
      <c r="G8023"/>
      <c r="H8023"/>
      <c r="I8023"/>
      <c r="K8023"/>
      <c r="L8023"/>
      <c r="M8023"/>
      <c r="N8023"/>
      <c r="O8023"/>
      <c r="P8023"/>
      <c r="S8023"/>
    </row>
    <row r="8024" spans="1:19" x14ac:dyDescent="0.3">
      <c r="A8024" s="25"/>
      <c r="B8024"/>
      <c r="C8024"/>
      <c r="D8024"/>
      <c r="E8024"/>
      <c r="F8024"/>
      <c r="G8024"/>
      <c r="H8024" s="26"/>
      <c r="I8024" s="26"/>
      <c r="K8024"/>
      <c r="L8024"/>
      <c r="M8024"/>
      <c r="N8024"/>
      <c r="O8024"/>
      <c r="P8024"/>
      <c r="S8024"/>
    </row>
    <row r="8025" spans="1:19" x14ac:dyDescent="0.3">
      <c r="A8025" s="25"/>
      <c r="B8025"/>
      <c r="C8025"/>
      <c r="D8025"/>
      <c r="E8025"/>
      <c r="F8025"/>
      <c r="G8025"/>
      <c r="H8025"/>
      <c r="I8025"/>
      <c r="K8025"/>
      <c r="L8025"/>
      <c r="M8025"/>
      <c r="N8025"/>
      <c r="O8025"/>
      <c r="P8025"/>
      <c r="S8025"/>
    </row>
    <row r="8026" spans="1:19" x14ac:dyDescent="0.3">
      <c r="A8026" s="25"/>
      <c r="B8026"/>
      <c r="C8026"/>
      <c r="D8026"/>
      <c r="E8026"/>
      <c r="F8026"/>
      <c r="G8026"/>
      <c r="H8026" s="26"/>
      <c r="I8026" s="26"/>
      <c r="K8026"/>
      <c r="L8026"/>
      <c r="M8026"/>
      <c r="N8026"/>
      <c r="O8026"/>
      <c r="P8026"/>
      <c r="S8026"/>
    </row>
    <row r="8027" spans="1:19" x14ac:dyDescent="0.3">
      <c r="A8027" s="25"/>
      <c r="B8027"/>
      <c r="C8027"/>
      <c r="D8027"/>
      <c r="E8027"/>
      <c r="F8027"/>
      <c r="G8027"/>
      <c r="H8027" s="26"/>
      <c r="I8027" s="26"/>
      <c r="K8027"/>
      <c r="L8027"/>
      <c r="M8027"/>
      <c r="N8027"/>
      <c r="O8027"/>
      <c r="P8027"/>
      <c r="S8027"/>
    </row>
    <row r="8028" spans="1:19" x14ac:dyDescent="0.3">
      <c r="A8028" s="25"/>
      <c r="B8028"/>
      <c r="C8028"/>
      <c r="D8028"/>
      <c r="E8028"/>
      <c r="F8028"/>
      <c r="G8028"/>
      <c r="H8028" s="26"/>
      <c r="I8028" s="26"/>
      <c r="K8028"/>
      <c r="L8028"/>
      <c r="M8028"/>
      <c r="N8028"/>
      <c r="O8028"/>
      <c r="P8028"/>
      <c r="S8028"/>
    </row>
    <row r="8029" spans="1:19" x14ac:dyDescent="0.3">
      <c r="A8029" s="25"/>
      <c r="B8029"/>
      <c r="C8029"/>
      <c r="D8029"/>
      <c r="E8029"/>
      <c r="F8029"/>
      <c r="G8029"/>
      <c r="H8029" s="26"/>
      <c r="I8029" s="26"/>
      <c r="K8029"/>
      <c r="L8029"/>
      <c r="M8029"/>
      <c r="N8029"/>
      <c r="O8029"/>
      <c r="P8029"/>
      <c r="S8029"/>
    </row>
    <row r="8030" spans="1:19" x14ac:dyDescent="0.3">
      <c r="A8030" s="25"/>
      <c r="B8030"/>
      <c r="C8030"/>
      <c r="D8030"/>
      <c r="E8030"/>
      <c r="F8030"/>
      <c r="G8030"/>
      <c r="H8030" s="14"/>
      <c r="I8030" s="14"/>
      <c r="K8030"/>
      <c r="L8030"/>
      <c r="M8030"/>
      <c r="N8030"/>
      <c r="O8030"/>
      <c r="P8030"/>
      <c r="S8030"/>
    </row>
    <row r="8031" spans="1:19" x14ac:dyDescent="0.3">
      <c r="A8031" s="25"/>
      <c r="B8031"/>
      <c r="C8031"/>
      <c r="D8031"/>
      <c r="E8031"/>
      <c r="F8031"/>
      <c r="G8031"/>
      <c r="H8031" s="14"/>
      <c r="I8031" s="14"/>
      <c r="K8031"/>
      <c r="L8031"/>
      <c r="M8031"/>
      <c r="N8031"/>
      <c r="O8031"/>
      <c r="P8031"/>
      <c r="S8031"/>
    </row>
    <row r="8032" spans="1:19" x14ac:dyDescent="0.3">
      <c r="A8032" s="25"/>
      <c r="B8032"/>
      <c r="C8032"/>
      <c r="D8032"/>
      <c r="E8032"/>
      <c r="F8032"/>
      <c r="G8032"/>
      <c r="H8032" s="14"/>
      <c r="I8032" s="14"/>
      <c r="K8032"/>
      <c r="L8032"/>
      <c r="M8032"/>
      <c r="N8032"/>
      <c r="O8032"/>
      <c r="P8032"/>
      <c r="S8032"/>
    </row>
    <row r="8033" spans="1:20" x14ac:dyDescent="0.3">
      <c r="A8033" s="25"/>
      <c r="B8033"/>
      <c r="C8033"/>
      <c r="D8033"/>
      <c r="E8033"/>
      <c r="F8033"/>
      <c r="G8033"/>
      <c r="H8033" s="14"/>
      <c r="I8033" s="14"/>
      <c r="K8033"/>
      <c r="L8033"/>
      <c r="M8033"/>
      <c r="N8033"/>
      <c r="O8033"/>
      <c r="P8033"/>
      <c r="S8033"/>
      <c r="T8033" s="7"/>
    </row>
    <row r="8034" spans="1:20" x14ac:dyDescent="0.3">
      <c r="A8034" s="25"/>
      <c r="B8034"/>
      <c r="C8034"/>
      <c r="D8034"/>
      <c r="E8034"/>
      <c r="F8034"/>
      <c r="G8034"/>
      <c r="H8034" s="14"/>
      <c r="I8034" s="14"/>
      <c r="K8034"/>
      <c r="L8034"/>
      <c r="M8034"/>
      <c r="N8034"/>
      <c r="O8034"/>
      <c r="P8034"/>
      <c r="S8034"/>
    </row>
    <row r="8035" spans="1:20" x14ac:dyDescent="0.3">
      <c r="A8035" s="25"/>
      <c r="B8035"/>
      <c r="C8035"/>
      <c r="D8035"/>
      <c r="E8035"/>
      <c r="F8035"/>
      <c r="G8035"/>
      <c r="H8035" s="14"/>
      <c r="I8035" s="14"/>
      <c r="K8035"/>
      <c r="L8035"/>
      <c r="M8035"/>
      <c r="N8035"/>
      <c r="O8035"/>
      <c r="P8035"/>
      <c r="S8035"/>
    </row>
    <row r="8036" spans="1:20" x14ac:dyDescent="0.3">
      <c r="A8036" s="25"/>
      <c r="B8036"/>
      <c r="C8036"/>
      <c r="D8036"/>
      <c r="E8036"/>
      <c r="F8036"/>
      <c r="G8036"/>
      <c r="H8036" s="14"/>
      <c r="I8036" s="14"/>
      <c r="K8036"/>
      <c r="L8036"/>
      <c r="M8036"/>
      <c r="N8036"/>
      <c r="O8036"/>
      <c r="P8036"/>
      <c r="S8036"/>
    </row>
    <row r="8037" spans="1:20" x14ac:dyDescent="0.3">
      <c r="A8037" s="25"/>
      <c r="B8037"/>
      <c r="C8037"/>
      <c r="D8037"/>
      <c r="E8037"/>
      <c r="F8037"/>
      <c r="G8037"/>
      <c r="H8037" s="14"/>
      <c r="I8037" s="14"/>
      <c r="K8037"/>
      <c r="L8037"/>
      <c r="M8037"/>
      <c r="N8037"/>
      <c r="O8037"/>
      <c r="P8037"/>
      <c r="S8037"/>
    </row>
    <row r="8038" spans="1:20" x14ac:dyDescent="0.3">
      <c r="A8038" s="25"/>
      <c r="B8038"/>
      <c r="C8038"/>
      <c r="D8038"/>
      <c r="E8038"/>
      <c r="F8038"/>
      <c r="G8038"/>
      <c r="H8038" s="14"/>
      <c r="I8038" s="14"/>
      <c r="K8038"/>
      <c r="L8038"/>
      <c r="M8038"/>
      <c r="N8038"/>
      <c r="O8038"/>
      <c r="P8038"/>
      <c r="S8038"/>
    </row>
    <row r="8039" spans="1:20" x14ac:dyDescent="0.3">
      <c r="A8039" s="25"/>
      <c r="B8039"/>
      <c r="C8039"/>
      <c r="D8039"/>
      <c r="E8039"/>
      <c r="F8039"/>
      <c r="G8039"/>
      <c r="H8039" s="14"/>
      <c r="I8039" s="14"/>
      <c r="K8039"/>
      <c r="L8039"/>
      <c r="M8039"/>
      <c r="N8039"/>
      <c r="O8039"/>
      <c r="P8039"/>
      <c r="S8039"/>
    </row>
    <row r="8040" spans="1:20" x14ac:dyDescent="0.3">
      <c r="A8040" s="25"/>
      <c r="B8040"/>
      <c r="C8040"/>
      <c r="D8040"/>
      <c r="E8040"/>
      <c r="F8040"/>
      <c r="G8040"/>
      <c r="H8040" s="14"/>
      <c r="I8040" s="14"/>
      <c r="K8040"/>
      <c r="L8040"/>
      <c r="M8040"/>
      <c r="N8040"/>
      <c r="O8040"/>
      <c r="P8040"/>
      <c r="S8040"/>
    </row>
    <row r="8041" spans="1:20" x14ac:dyDescent="0.3">
      <c r="A8041" s="25"/>
      <c r="B8041"/>
      <c r="C8041"/>
      <c r="D8041"/>
      <c r="E8041"/>
      <c r="F8041"/>
      <c r="G8041"/>
      <c r="H8041" s="14"/>
      <c r="I8041" s="14"/>
      <c r="K8041"/>
      <c r="L8041"/>
      <c r="M8041"/>
      <c r="N8041"/>
      <c r="O8041"/>
      <c r="P8041"/>
      <c r="S8041"/>
    </row>
    <row r="8042" spans="1:20" x14ac:dyDescent="0.3">
      <c r="A8042" s="25"/>
      <c r="B8042"/>
      <c r="C8042"/>
      <c r="D8042"/>
      <c r="E8042"/>
      <c r="F8042"/>
      <c r="G8042"/>
      <c r="H8042" s="26"/>
      <c r="I8042" s="26"/>
      <c r="K8042"/>
      <c r="L8042"/>
      <c r="M8042"/>
      <c r="N8042"/>
      <c r="O8042"/>
      <c r="P8042"/>
      <c r="S8042"/>
    </row>
    <row r="8043" spans="1:20" x14ac:dyDescent="0.3">
      <c r="A8043" s="25"/>
      <c r="B8043"/>
      <c r="C8043"/>
      <c r="D8043"/>
      <c r="E8043"/>
      <c r="F8043"/>
      <c r="G8043"/>
      <c r="H8043" s="26"/>
      <c r="I8043" s="26"/>
      <c r="K8043"/>
      <c r="L8043"/>
      <c r="M8043"/>
      <c r="N8043"/>
      <c r="O8043"/>
      <c r="P8043"/>
      <c r="S8043"/>
    </row>
    <row r="8044" spans="1:20" x14ac:dyDescent="0.3">
      <c r="A8044" s="25"/>
      <c r="B8044"/>
      <c r="C8044"/>
      <c r="D8044"/>
      <c r="E8044"/>
      <c r="F8044"/>
      <c r="G8044"/>
      <c r="H8044" s="26"/>
      <c r="I8044" s="26"/>
      <c r="K8044"/>
      <c r="L8044"/>
      <c r="M8044"/>
      <c r="N8044"/>
      <c r="O8044"/>
      <c r="P8044"/>
      <c r="S8044"/>
    </row>
    <row r="8045" spans="1:20" x14ac:dyDescent="0.3">
      <c r="A8045" s="25"/>
      <c r="B8045"/>
      <c r="C8045"/>
      <c r="D8045"/>
      <c r="E8045"/>
      <c r="F8045"/>
      <c r="G8045"/>
      <c r="H8045" s="26"/>
      <c r="I8045" s="26"/>
      <c r="K8045"/>
      <c r="L8045"/>
      <c r="M8045"/>
      <c r="N8045"/>
      <c r="O8045"/>
      <c r="P8045"/>
      <c r="S8045"/>
    </row>
    <row r="8046" spans="1:20" x14ac:dyDescent="0.3">
      <c r="A8046" s="25"/>
      <c r="B8046"/>
      <c r="C8046"/>
      <c r="D8046"/>
      <c r="E8046"/>
      <c r="F8046"/>
      <c r="G8046"/>
      <c r="H8046" s="14"/>
      <c r="I8046" s="14"/>
      <c r="K8046"/>
      <c r="L8046"/>
      <c r="M8046"/>
      <c r="N8046"/>
      <c r="O8046"/>
      <c r="P8046"/>
      <c r="S8046"/>
    </row>
    <row r="8047" spans="1:20" x14ac:dyDescent="0.3">
      <c r="A8047" s="25"/>
      <c r="B8047"/>
      <c r="C8047"/>
      <c r="D8047"/>
      <c r="E8047"/>
      <c r="F8047"/>
      <c r="G8047"/>
      <c r="H8047"/>
      <c r="I8047"/>
      <c r="K8047"/>
      <c r="L8047"/>
      <c r="M8047"/>
      <c r="N8047"/>
      <c r="O8047"/>
      <c r="P8047"/>
      <c r="S8047"/>
    </row>
    <row r="8048" spans="1:20" x14ac:dyDescent="0.3">
      <c r="A8048" s="25"/>
      <c r="B8048"/>
      <c r="C8048"/>
      <c r="D8048"/>
      <c r="E8048"/>
      <c r="F8048"/>
      <c r="G8048"/>
      <c r="H8048"/>
      <c r="I8048"/>
      <c r="K8048"/>
      <c r="L8048"/>
      <c r="M8048"/>
      <c r="N8048"/>
      <c r="O8048"/>
      <c r="P8048"/>
      <c r="S8048"/>
    </row>
    <row r="8049" spans="1:20" x14ac:dyDescent="0.3">
      <c r="A8049" s="25"/>
      <c r="B8049"/>
      <c r="C8049"/>
      <c r="D8049"/>
      <c r="E8049"/>
      <c r="F8049"/>
      <c r="G8049"/>
      <c r="H8049"/>
      <c r="I8049"/>
      <c r="K8049"/>
      <c r="L8049"/>
      <c r="M8049"/>
      <c r="N8049"/>
      <c r="O8049"/>
      <c r="P8049"/>
      <c r="S8049"/>
    </row>
    <row r="8050" spans="1:20" x14ac:dyDescent="0.3">
      <c r="A8050" s="25"/>
      <c r="B8050"/>
      <c r="C8050"/>
      <c r="D8050"/>
      <c r="E8050"/>
      <c r="F8050"/>
      <c r="G8050"/>
      <c r="H8050" s="26"/>
      <c r="I8050" s="26"/>
      <c r="K8050"/>
      <c r="L8050"/>
      <c r="M8050"/>
      <c r="N8050"/>
      <c r="O8050"/>
      <c r="P8050"/>
      <c r="S8050"/>
      <c r="T8050" s="7"/>
    </row>
    <row r="8051" spans="1:20" x14ac:dyDescent="0.3">
      <c r="A8051" s="25"/>
      <c r="B8051"/>
      <c r="C8051"/>
      <c r="D8051"/>
      <c r="E8051"/>
      <c r="F8051"/>
      <c r="G8051"/>
      <c r="H8051" s="26"/>
      <c r="I8051" s="26"/>
      <c r="K8051"/>
      <c r="L8051"/>
      <c r="M8051"/>
      <c r="N8051"/>
      <c r="O8051"/>
      <c r="P8051"/>
      <c r="S8051"/>
    </row>
    <row r="8052" spans="1:20" x14ac:dyDescent="0.3">
      <c r="A8052" s="25"/>
      <c r="B8052"/>
      <c r="C8052"/>
      <c r="D8052"/>
      <c r="E8052"/>
      <c r="F8052"/>
      <c r="G8052"/>
      <c r="H8052" s="26"/>
      <c r="I8052" s="26"/>
      <c r="K8052"/>
      <c r="L8052"/>
      <c r="M8052"/>
      <c r="N8052"/>
      <c r="O8052"/>
      <c r="P8052"/>
      <c r="S8052"/>
    </row>
    <row r="8053" spans="1:20" x14ac:dyDescent="0.3">
      <c r="A8053" s="25"/>
      <c r="B8053"/>
      <c r="C8053"/>
      <c r="D8053"/>
      <c r="E8053"/>
      <c r="F8053"/>
      <c r="G8053"/>
      <c r="H8053" s="26"/>
      <c r="I8053" s="26"/>
      <c r="K8053"/>
      <c r="L8053"/>
      <c r="M8053"/>
      <c r="N8053"/>
      <c r="O8053"/>
      <c r="P8053"/>
      <c r="S8053"/>
    </row>
    <row r="8054" spans="1:20" x14ac:dyDescent="0.3">
      <c r="A8054" s="25"/>
      <c r="B8054"/>
      <c r="C8054"/>
      <c r="D8054"/>
      <c r="E8054"/>
      <c r="F8054"/>
      <c r="G8054"/>
      <c r="H8054" s="14"/>
      <c r="I8054" s="14"/>
      <c r="K8054"/>
      <c r="L8054"/>
      <c r="M8054"/>
      <c r="N8054"/>
      <c r="O8054"/>
      <c r="P8054"/>
      <c r="S8054"/>
      <c r="T8054" s="7"/>
    </row>
    <row r="8055" spans="1:20" x14ac:dyDescent="0.3">
      <c r="A8055" s="25"/>
      <c r="B8055"/>
      <c r="C8055"/>
      <c r="D8055"/>
      <c r="E8055"/>
      <c r="F8055"/>
      <c r="G8055"/>
      <c r="H8055" s="14"/>
      <c r="I8055" s="14"/>
      <c r="K8055"/>
      <c r="L8055"/>
      <c r="M8055"/>
      <c r="N8055"/>
      <c r="O8055"/>
      <c r="P8055"/>
      <c r="S8055"/>
      <c r="T8055" s="7"/>
    </row>
    <row r="8056" spans="1:20" x14ac:dyDescent="0.3">
      <c r="A8056" s="25"/>
      <c r="B8056"/>
      <c r="C8056"/>
      <c r="D8056"/>
      <c r="E8056"/>
      <c r="F8056"/>
      <c r="G8056"/>
      <c r="H8056" s="14"/>
      <c r="I8056" s="14"/>
      <c r="K8056"/>
      <c r="L8056"/>
      <c r="M8056"/>
      <c r="N8056"/>
      <c r="O8056"/>
      <c r="P8056"/>
      <c r="S8056"/>
      <c r="T8056" s="7"/>
    </row>
    <row r="8057" spans="1:20" x14ac:dyDescent="0.3">
      <c r="A8057" s="25"/>
      <c r="B8057"/>
      <c r="C8057"/>
      <c r="D8057"/>
      <c r="E8057"/>
      <c r="F8057"/>
      <c r="G8057"/>
      <c r="H8057" s="14"/>
      <c r="I8057" s="14"/>
      <c r="K8057"/>
      <c r="L8057"/>
      <c r="M8057"/>
      <c r="N8057"/>
      <c r="O8057"/>
      <c r="P8057"/>
      <c r="S8057"/>
    </row>
    <row r="8058" spans="1:20" x14ac:dyDescent="0.3">
      <c r="A8058" s="25"/>
      <c r="B8058"/>
      <c r="C8058"/>
      <c r="D8058"/>
      <c r="E8058"/>
      <c r="F8058"/>
      <c r="G8058"/>
      <c r="H8058" s="14"/>
      <c r="I8058" s="14"/>
      <c r="K8058"/>
      <c r="L8058"/>
      <c r="M8058"/>
      <c r="N8058"/>
      <c r="O8058"/>
      <c r="P8058"/>
      <c r="S8058"/>
    </row>
    <row r="8059" spans="1:20" x14ac:dyDescent="0.3">
      <c r="A8059" s="25"/>
      <c r="B8059"/>
      <c r="C8059"/>
      <c r="D8059"/>
      <c r="E8059"/>
      <c r="F8059"/>
      <c r="G8059"/>
      <c r="H8059" s="14"/>
      <c r="I8059" s="14"/>
      <c r="K8059"/>
      <c r="L8059"/>
      <c r="M8059"/>
      <c r="N8059"/>
      <c r="O8059"/>
      <c r="P8059"/>
      <c r="S8059"/>
      <c r="T8059" s="7"/>
    </row>
    <row r="8060" spans="1:20" x14ac:dyDescent="0.3">
      <c r="A8060" s="25"/>
      <c r="B8060"/>
      <c r="C8060"/>
      <c r="D8060"/>
      <c r="E8060"/>
      <c r="F8060"/>
      <c r="G8060"/>
      <c r="H8060"/>
      <c r="I8060"/>
      <c r="K8060"/>
      <c r="L8060"/>
      <c r="M8060"/>
      <c r="N8060"/>
      <c r="O8060"/>
      <c r="P8060"/>
      <c r="S8060"/>
    </row>
    <row r="8061" spans="1:20" x14ac:dyDescent="0.3">
      <c r="A8061" s="25"/>
      <c r="B8061"/>
      <c r="C8061"/>
      <c r="D8061"/>
      <c r="E8061"/>
      <c r="F8061"/>
      <c r="G8061"/>
      <c r="H8061"/>
      <c r="I8061"/>
      <c r="K8061"/>
      <c r="L8061"/>
      <c r="M8061"/>
      <c r="N8061"/>
      <c r="O8061"/>
      <c r="P8061"/>
      <c r="S8061"/>
    </row>
    <row r="8062" spans="1:20" x14ac:dyDescent="0.3">
      <c r="A8062" s="25"/>
      <c r="B8062"/>
      <c r="C8062"/>
      <c r="D8062"/>
      <c r="E8062"/>
      <c r="F8062"/>
      <c r="G8062"/>
      <c r="H8062"/>
      <c r="I8062"/>
      <c r="K8062"/>
      <c r="L8062"/>
      <c r="M8062"/>
      <c r="N8062"/>
      <c r="O8062"/>
      <c r="P8062"/>
      <c r="S8062"/>
    </row>
    <row r="8063" spans="1:20" x14ac:dyDescent="0.3">
      <c r="A8063" s="25"/>
      <c r="B8063"/>
      <c r="C8063"/>
      <c r="D8063"/>
      <c r="E8063"/>
      <c r="F8063"/>
      <c r="G8063"/>
      <c r="H8063"/>
      <c r="I8063"/>
      <c r="K8063"/>
      <c r="L8063"/>
      <c r="M8063"/>
      <c r="N8063"/>
      <c r="O8063"/>
      <c r="P8063"/>
      <c r="S8063"/>
    </row>
    <row r="8064" spans="1:20" x14ac:dyDescent="0.3">
      <c r="A8064" s="25"/>
      <c r="B8064"/>
      <c r="C8064"/>
      <c r="D8064"/>
      <c r="E8064"/>
      <c r="F8064"/>
      <c r="G8064"/>
      <c r="H8064"/>
      <c r="I8064"/>
      <c r="K8064"/>
      <c r="L8064"/>
      <c r="M8064"/>
      <c r="N8064"/>
      <c r="O8064"/>
      <c r="P8064"/>
      <c r="S8064"/>
    </row>
    <row r="8065" spans="1:19" x14ac:dyDescent="0.3">
      <c r="A8065" s="25"/>
      <c r="B8065"/>
      <c r="C8065"/>
      <c r="D8065"/>
      <c r="E8065"/>
      <c r="F8065"/>
      <c r="G8065"/>
      <c r="H8065" s="14"/>
      <c r="I8065" s="14"/>
      <c r="K8065"/>
      <c r="L8065"/>
      <c r="M8065"/>
      <c r="N8065"/>
      <c r="O8065"/>
      <c r="P8065"/>
      <c r="S8065"/>
    </row>
    <row r="8066" spans="1:19" x14ac:dyDescent="0.3">
      <c r="A8066" s="25"/>
      <c r="B8066"/>
      <c r="C8066"/>
      <c r="D8066"/>
      <c r="E8066"/>
      <c r="F8066"/>
      <c r="G8066"/>
      <c r="H8066" s="26"/>
      <c r="I8066" s="26"/>
      <c r="K8066"/>
      <c r="L8066"/>
      <c r="M8066"/>
      <c r="N8066"/>
      <c r="O8066"/>
      <c r="P8066"/>
      <c r="S8066"/>
    </row>
    <row r="8067" spans="1:19" x14ac:dyDescent="0.3">
      <c r="A8067" s="25"/>
      <c r="B8067"/>
      <c r="C8067"/>
      <c r="D8067"/>
      <c r="E8067"/>
      <c r="F8067"/>
      <c r="G8067"/>
      <c r="H8067" s="26"/>
      <c r="I8067" s="26"/>
      <c r="K8067"/>
      <c r="L8067"/>
      <c r="M8067"/>
      <c r="N8067"/>
      <c r="O8067"/>
      <c r="P8067"/>
      <c r="S8067"/>
    </row>
    <row r="8068" spans="1:19" x14ac:dyDescent="0.3">
      <c r="A8068" s="25"/>
      <c r="B8068"/>
      <c r="C8068"/>
      <c r="D8068"/>
      <c r="E8068"/>
      <c r="F8068"/>
      <c r="G8068"/>
      <c r="H8068" s="26"/>
      <c r="I8068" s="26"/>
      <c r="K8068"/>
      <c r="L8068"/>
      <c r="M8068"/>
      <c r="N8068"/>
      <c r="O8068"/>
      <c r="P8068"/>
      <c r="S8068"/>
    </row>
    <row r="8069" spans="1:19" x14ac:dyDescent="0.3">
      <c r="A8069" s="25"/>
      <c r="B8069"/>
      <c r="C8069"/>
      <c r="D8069"/>
      <c r="E8069"/>
      <c r="F8069"/>
      <c r="G8069"/>
      <c r="H8069" s="26"/>
      <c r="I8069" s="26"/>
      <c r="K8069"/>
      <c r="L8069"/>
      <c r="M8069"/>
      <c r="N8069"/>
      <c r="O8069"/>
      <c r="P8069"/>
      <c r="S8069"/>
    </row>
    <row r="8070" spans="1:19" x14ac:dyDescent="0.3">
      <c r="A8070" s="25"/>
      <c r="B8070"/>
      <c r="C8070"/>
      <c r="D8070"/>
      <c r="E8070"/>
      <c r="F8070"/>
      <c r="G8070"/>
      <c r="H8070"/>
      <c r="I8070" s="26"/>
      <c r="K8070"/>
      <c r="L8070"/>
      <c r="M8070"/>
      <c r="N8070"/>
      <c r="O8070"/>
      <c r="P8070"/>
      <c r="S8070"/>
    </row>
    <row r="8071" spans="1:19" x14ac:dyDescent="0.3">
      <c r="A8071" s="25"/>
      <c r="B8071"/>
      <c r="C8071"/>
      <c r="D8071"/>
      <c r="E8071"/>
      <c r="F8071"/>
      <c r="G8071"/>
      <c r="H8071"/>
      <c r="I8071" s="26"/>
      <c r="K8071"/>
      <c r="L8071"/>
      <c r="M8071"/>
      <c r="N8071"/>
      <c r="O8071"/>
      <c r="P8071"/>
      <c r="S8071"/>
    </row>
    <row r="8072" spans="1:19" x14ac:dyDescent="0.3">
      <c r="A8072" s="25"/>
      <c r="B8072"/>
      <c r="C8072"/>
      <c r="D8072"/>
      <c r="E8072"/>
      <c r="F8072"/>
      <c r="G8072"/>
      <c r="H8072"/>
      <c r="I8072" s="26"/>
      <c r="K8072"/>
      <c r="L8072"/>
      <c r="M8072"/>
      <c r="N8072"/>
      <c r="O8072"/>
      <c r="P8072"/>
      <c r="S8072"/>
    </row>
    <row r="8073" spans="1:19" x14ac:dyDescent="0.3">
      <c r="A8073" s="25"/>
      <c r="B8073"/>
      <c r="C8073"/>
      <c r="D8073"/>
      <c r="E8073"/>
      <c r="F8073"/>
      <c r="G8073"/>
      <c r="H8073" s="14"/>
      <c r="I8073" s="26"/>
      <c r="K8073"/>
      <c r="L8073"/>
      <c r="M8073"/>
      <c r="N8073"/>
      <c r="O8073"/>
      <c r="P8073"/>
      <c r="S8073"/>
    </row>
    <row r="8074" spans="1:19" x14ac:dyDescent="0.3">
      <c r="A8074" s="25"/>
      <c r="B8074"/>
      <c r="C8074"/>
      <c r="D8074"/>
      <c r="E8074"/>
      <c r="F8074"/>
      <c r="G8074"/>
      <c r="H8074" s="14"/>
      <c r="I8074" s="14"/>
      <c r="K8074"/>
      <c r="L8074"/>
      <c r="M8074"/>
      <c r="N8074"/>
      <c r="O8074"/>
      <c r="P8074"/>
      <c r="S8074"/>
    </row>
    <row r="8075" spans="1:19" x14ac:dyDescent="0.3">
      <c r="A8075" s="25"/>
      <c r="B8075"/>
      <c r="C8075"/>
      <c r="D8075"/>
      <c r="E8075"/>
      <c r="F8075"/>
      <c r="G8075"/>
      <c r="H8075" s="14"/>
      <c r="I8075" s="14"/>
      <c r="K8075"/>
      <c r="L8075"/>
      <c r="M8075"/>
      <c r="N8075"/>
      <c r="O8075"/>
      <c r="P8075"/>
      <c r="S8075"/>
    </row>
    <row r="8076" spans="1:19" x14ac:dyDescent="0.3">
      <c r="A8076" s="25"/>
      <c r="B8076"/>
      <c r="C8076"/>
      <c r="D8076"/>
      <c r="E8076"/>
      <c r="F8076"/>
      <c r="G8076"/>
      <c r="H8076" s="14"/>
      <c r="I8076" s="14"/>
      <c r="K8076"/>
      <c r="L8076"/>
      <c r="M8076"/>
      <c r="N8076"/>
      <c r="O8076"/>
      <c r="P8076"/>
      <c r="S8076"/>
    </row>
    <row r="8077" spans="1:19" x14ac:dyDescent="0.3">
      <c r="A8077" s="25"/>
      <c r="B8077"/>
      <c r="C8077"/>
      <c r="D8077"/>
      <c r="E8077"/>
      <c r="F8077"/>
      <c r="G8077"/>
      <c r="H8077" s="14"/>
      <c r="I8077" s="14"/>
      <c r="K8077"/>
      <c r="L8077"/>
      <c r="M8077"/>
      <c r="N8077"/>
      <c r="O8077"/>
      <c r="P8077"/>
      <c r="S8077"/>
    </row>
    <row r="8078" spans="1:19" x14ac:dyDescent="0.3">
      <c r="A8078" s="25"/>
      <c r="B8078"/>
      <c r="C8078"/>
      <c r="D8078"/>
      <c r="E8078"/>
      <c r="F8078"/>
      <c r="G8078"/>
      <c r="H8078" s="26"/>
      <c r="I8078" s="26"/>
      <c r="K8078"/>
      <c r="L8078"/>
      <c r="M8078"/>
      <c r="N8078"/>
      <c r="O8078"/>
      <c r="P8078"/>
      <c r="S8078"/>
    </row>
    <row r="8079" spans="1:19" x14ac:dyDescent="0.3">
      <c r="A8079" s="25"/>
      <c r="B8079"/>
      <c r="C8079"/>
      <c r="D8079"/>
      <c r="E8079"/>
      <c r="F8079"/>
      <c r="G8079"/>
      <c r="H8079" s="26"/>
      <c r="I8079" s="26"/>
      <c r="K8079"/>
      <c r="L8079"/>
      <c r="M8079"/>
      <c r="N8079"/>
      <c r="O8079"/>
      <c r="P8079"/>
      <c r="S8079"/>
    </row>
    <row r="8080" spans="1:19" x14ac:dyDescent="0.3">
      <c r="A8080" s="25"/>
      <c r="B8080"/>
      <c r="C8080"/>
      <c r="D8080"/>
      <c r="E8080"/>
      <c r="F8080"/>
      <c r="G8080"/>
      <c r="H8080" s="26"/>
      <c r="I8080" s="26"/>
      <c r="K8080"/>
      <c r="L8080"/>
      <c r="M8080"/>
      <c r="N8080"/>
      <c r="O8080"/>
      <c r="P8080"/>
      <c r="S8080"/>
    </row>
    <row r="8081" spans="1:20" x14ac:dyDescent="0.3">
      <c r="A8081" s="25"/>
      <c r="B8081"/>
      <c r="C8081"/>
      <c r="D8081"/>
      <c r="E8081"/>
      <c r="F8081"/>
      <c r="G8081"/>
      <c r="H8081" s="26"/>
      <c r="I8081" s="26"/>
      <c r="K8081"/>
      <c r="L8081"/>
      <c r="M8081"/>
      <c r="N8081"/>
      <c r="O8081"/>
      <c r="P8081"/>
      <c r="S8081"/>
    </row>
    <row r="8082" spans="1:20" x14ac:dyDescent="0.3">
      <c r="A8082" s="25"/>
      <c r="B8082"/>
      <c r="C8082"/>
      <c r="D8082"/>
      <c r="E8082"/>
      <c r="F8082"/>
      <c r="G8082"/>
      <c r="H8082" s="26"/>
      <c r="I8082" s="26"/>
      <c r="K8082"/>
      <c r="L8082"/>
      <c r="M8082"/>
      <c r="N8082"/>
      <c r="O8082"/>
      <c r="P8082"/>
      <c r="S8082"/>
    </row>
    <row r="8083" spans="1:20" x14ac:dyDescent="0.3">
      <c r="A8083" s="25"/>
      <c r="B8083"/>
      <c r="C8083"/>
      <c r="D8083"/>
      <c r="E8083"/>
      <c r="F8083"/>
      <c r="G8083"/>
      <c r="H8083" s="26"/>
      <c r="I8083" s="26"/>
      <c r="K8083"/>
      <c r="L8083"/>
      <c r="M8083"/>
      <c r="N8083"/>
      <c r="O8083"/>
      <c r="P8083"/>
      <c r="S8083"/>
    </row>
    <row r="8084" spans="1:20" x14ac:dyDescent="0.3">
      <c r="A8084" s="25"/>
      <c r="B8084"/>
      <c r="C8084"/>
      <c r="D8084"/>
      <c r="E8084"/>
      <c r="F8084"/>
      <c r="G8084"/>
      <c r="H8084" s="26"/>
      <c r="I8084" s="26"/>
      <c r="K8084"/>
      <c r="L8084"/>
      <c r="M8084"/>
      <c r="N8084"/>
      <c r="O8084"/>
      <c r="P8084"/>
      <c r="S8084"/>
    </row>
    <row r="8085" spans="1:20" x14ac:dyDescent="0.3">
      <c r="A8085" s="25"/>
      <c r="B8085"/>
      <c r="C8085"/>
      <c r="D8085"/>
      <c r="E8085"/>
      <c r="F8085"/>
      <c r="G8085"/>
      <c r="H8085" s="26"/>
      <c r="I8085" s="26"/>
      <c r="K8085"/>
      <c r="L8085"/>
      <c r="M8085"/>
      <c r="N8085"/>
      <c r="O8085"/>
      <c r="P8085"/>
      <c r="S8085"/>
    </row>
    <row r="8086" spans="1:20" x14ac:dyDescent="0.3">
      <c r="A8086" s="25"/>
      <c r="B8086"/>
      <c r="C8086"/>
      <c r="D8086"/>
      <c r="E8086"/>
      <c r="F8086"/>
      <c r="G8086"/>
      <c r="H8086" s="26"/>
      <c r="I8086" s="26"/>
      <c r="K8086"/>
      <c r="L8086"/>
      <c r="M8086"/>
      <c r="N8086"/>
      <c r="O8086"/>
      <c r="P8086"/>
      <c r="S8086"/>
    </row>
    <row r="8087" spans="1:20" x14ac:dyDescent="0.3">
      <c r="A8087" s="25"/>
      <c r="B8087"/>
      <c r="C8087"/>
      <c r="D8087"/>
      <c r="E8087"/>
      <c r="F8087"/>
      <c r="G8087"/>
      <c r="H8087" s="26"/>
      <c r="I8087" s="26"/>
      <c r="K8087"/>
      <c r="L8087"/>
      <c r="M8087"/>
      <c r="N8087"/>
      <c r="O8087"/>
      <c r="P8087"/>
      <c r="S8087"/>
    </row>
    <row r="8088" spans="1:20" x14ac:dyDescent="0.3">
      <c r="A8088" s="25"/>
      <c r="B8088"/>
      <c r="C8088"/>
      <c r="D8088"/>
      <c r="E8088"/>
      <c r="F8088"/>
      <c r="G8088"/>
      <c r="H8088" s="26"/>
      <c r="I8088" s="26"/>
      <c r="K8088"/>
      <c r="L8088"/>
      <c r="M8088"/>
      <c r="N8088"/>
      <c r="O8088"/>
      <c r="P8088"/>
      <c r="S8088"/>
    </row>
    <row r="8089" spans="1:20" x14ac:dyDescent="0.3">
      <c r="A8089" s="25"/>
      <c r="B8089"/>
      <c r="C8089"/>
      <c r="D8089"/>
      <c r="E8089"/>
      <c r="F8089"/>
      <c r="G8089"/>
      <c r="H8089" s="26"/>
      <c r="I8089" s="26"/>
      <c r="K8089"/>
      <c r="L8089"/>
      <c r="M8089"/>
      <c r="N8089"/>
      <c r="O8089"/>
      <c r="P8089"/>
      <c r="S8089"/>
    </row>
    <row r="8090" spans="1:20" x14ac:dyDescent="0.3">
      <c r="A8090" s="25"/>
      <c r="B8090"/>
      <c r="C8090"/>
      <c r="D8090"/>
      <c r="E8090"/>
      <c r="F8090"/>
      <c r="G8090"/>
      <c r="H8090" s="14"/>
      <c r="I8090" s="14"/>
      <c r="K8090"/>
      <c r="L8090"/>
      <c r="M8090"/>
      <c r="N8090"/>
      <c r="O8090"/>
      <c r="P8090"/>
      <c r="S8090"/>
    </row>
    <row r="8091" spans="1:20" x14ac:dyDescent="0.3">
      <c r="A8091" s="25"/>
      <c r="B8091"/>
      <c r="C8091"/>
      <c r="D8091"/>
      <c r="E8091"/>
      <c r="F8091"/>
      <c r="G8091"/>
      <c r="H8091" s="14"/>
      <c r="I8091" s="14"/>
      <c r="K8091"/>
      <c r="L8091"/>
      <c r="M8091"/>
      <c r="N8091"/>
      <c r="O8091"/>
      <c r="P8091"/>
      <c r="S8091"/>
    </row>
    <row r="8092" spans="1:20" x14ac:dyDescent="0.3">
      <c r="A8092" s="25"/>
      <c r="B8092"/>
      <c r="C8092"/>
      <c r="D8092"/>
      <c r="E8092"/>
      <c r="F8092"/>
      <c r="G8092"/>
      <c r="H8092" s="14"/>
      <c r="I8092" s="14"/>
      <c r="K8092"/>
      <c r="L8092"/>
      <c r="M8092"/>
      <c r="N8092"/>
      <c r="O8092"/>
      <c r="P8092"/>
      <c r="S8092"/>
    </row>
    <row r="8093" spans="1:20" x14ac:dyDescent="0.3">
      <c r="A8093" s="25"/>
      <c r="B8093"/>
      <c r="C8093"/>
      <c r="D8093"/>
      <c r="E8093"/>
      <c r="F8093"/>
      <c r="G8093"/>
      <c r="H8093" s="14"/>
      <c r="I8093" s="14"/>
      <c r="K8093"/>
      <c r="L8093"/>
      <c r="M8093"/>
      <c r="N8093"/>
      <c r="O8093"/>
      <c r="P8093"/>
      <c r="S8093"/>
    </row>
    <row r="8094" spans="1:20" x14ac:dyDescent="0.3">
      <c r="A8094" s="25"/>
      <c r="B8094"/>
      <c r="C8094"/>
      <c r="D8094"/>
      <c r="E8094"/>
      <c r="F8094"/>
      <c r="G8094"/>
      <c r="H8094" s="14"/>
      <c r="I8094" s="14"/>
      <c r="K8094"/>
      <c r="L8094"/>
      <c r="M8094"/>
      <c r="N8094"/>
      <c r="O8094"/>
      <c r="P8094"/>
      <c r="S8094"/>
    </row>
    <row r="8095" spans="1:20" x14ac:dyDescent="0.3">
      <c r="A8095" s="25"/>
      <c r="B8095"/>
      <c r="C8095"/>
      <c r="D8095"/>
      <c r="E8095"/>
      <c r="F8095"/>
      <c r="G8095"/>
      <c r="H8095" s="14"/>
      <c r="I8095" s="14"/>
      <c r="K8095"/>
      <c r="L8095"/>
      <c r="M8095"/>
      <c r="N8095"/>
      <c r="O8095"/>
      <c r="P8095"/>
      <c r="S8095"/>
    </row>
    <row r="8096" spans="1:20" x14ac:dyDescent="0.3">
      <c r="A8096" s="25"/>
      <c r="B8096"/>
      <c r="C8096"/>
      <c r="D8096"/>
      <c r="E8096"/>
      <c r="F8096"/>
      <c r="G8096"/>
      <c r="H8096" s="14"/>
      <c r="I8096" s="14"/>
      <c r="K8096"/>
      <c r="L8096"/>
      <c r="M8096"/>
      <c r="N8096"/>
      <c r="O8096"/>
      <c r="P8096"/>
      <c r="S8096"/>
      <c r="T8096" s="7"/>
    </row>
    <row r="8097" spans="1:20" x14ac:dyDescent="0.3">
      <c r="A8097" s="25"/>
      <c r="B8097"/>
      <c r="C8097"/>
      <c r="D8097"/>
      <c r="E8097"/>
      <c r="F8097"/>
      <c r="G8097"/>
      <c r="H8097" s="14"/>
      <c r="I8097" s="14"/>
      <c r="K8097"/>
      <c r="L8097"/>
      <c r="M8097"/>
      <c r="N8097"/>
      <c r="O8097"/>
      <c r="P8097"/>
      <c r="S8097"/>
    </row>
    <row r="8098" spans="1:20" x14ac:dyDescent="0.3">
      <c r="A8098" s="25"/>
      <c r="B8098"/>
      <c r="C8098"/>
      <c r="D8098"/>
      <c r="E8098"/>
      <c r="F8098"/>
      <c r="G8098"/>
      <c r="H8098" s="14"/>
      <c r="I8098" s="14"/>
      <c r="K8098"/>
      <c r="L8098"/>
      <c r="M8098"/>
      <c r="N8098"/>
      <c r="O8098"/>
      <c r="P8098"/>
      <c r="S8098"/>
    </row>
    <row r="8099" spans="1:20" x14ac:dyDescent="0.3">
      <c r="A8099" s="25"/>
      <c r="B8099"/>
      <c r="C8099"/>
      <c r="D8099"/>
      <c r="E8099"/>
      <c r="F8099"/>
      <c r="G8099"/>
      <c r="H8099" s="14"/>
      <c r="I8099" s="14"/>
      <c r="K8099"/>
      <c r="L8099"/>
      <c r="M8099"/>
      <c r="N8099"/>
      <c r="O8099"/>
      <c r="P8099"/>
      <c r="S8099"/>
    </row>
    <row r="8100" spans="1:20" x14ac:dyDescent="0.3">
      <c r="A8100" s="25"/>
      <c r="B8100"/>
      <c r="C8100"/>
      <c r="D8100"/>
      <c r="E8100"/>
      <c r="F8100"/>
      <c r="G8100"/>
      <c r="H8100" s="14"/>
      <c r="I8100" s="14"/>
      <c r="K8100"/>
      <c r="L8100"/>
      <c r="M8100"/>
      <c r="N8100"/>
      <c r="O8100"/>
      <c r="P8100"/>
      <c r="S8100"/>
      <c r="T8100" s="7"/>
    </row>
    <row r="8101" spans="1:20" x14ac:dyDescent="0.3">
      <c r="A8101" s="25"/>
      <c r="B8101"/>
      <c r="C8101"/>
      <c r="D8101"/>
      <c r="E8101"/>
      <c r="F8101"/>
      <c r="G8101"/>
      <c r="H8101" s="14"/>
      <c r="I8101" s="14"/>
      <c r="K8101"/>
      <c r="L8101"/>
      <c r="M8101"/>
      <c r="N8101"/>
      <c r="O8101"/>
      <c r="P8101"/>
      <c r="S8101"/>
    </row>
    <row r="8102" spans="1:20" x14ac:dyDescent="0.3">
      <c r="A8102" s="25"/>
      <c r="B8102"/>
      <c r="C8102"/>
      <c r="D8102"/>
      <c r="E8102"/>
      <c r="F8102"/>
      <c r="G8102"/>
      <c r="H8102" s="26"/>
      <c r="I8102" s="26"/>
      <c r="K8102"/>
      <c r="L8102"/>
      <c r="M8102"/>
      <c r="N8102"/>
      <c r="O8102"/>
      <c r="P8102"/>
      <c r="S8102"/>
    </row>
    <row r="8103" spans="1:20" x14ac:dyDescent="0.3">
      <c r="A8103" s="25"/>
      <c r="B8103"/>
      <c r="C8103"/>
      <c r="D8103"/>
      <c r="E8103"/>
      <c r="F8103"/>
      <c r="G8103"/>
      <c r="H8103" s="26"/>
      <c r="I8103" s="26"/>
      <c r="K8103"/>
      <c r="L8103"/>
      <c r="M8103"/>
      <c r="N8103"/>
      <c r="O8103"/>
      <c r="P8103"/>
      <c r="S8103"/>
    </row>
    <row r="8104" spans="1:20" x14ac:dyDescent="0.3">
      <c r="A8104" s="25"/>
      <c r="B8104"/>
      <c r="C8104"/>
      <c r="D8104"/>
      <c r="E8104"/>
      <c r="F8104"/>
      <c r="G8104"/>
      <c r="H8104" s="26"/>
      <c r="I8104" s="26"/>
      <c r="K8104"/>
      <c r="L8104"/>
      <c r="M8104"/>
      <c r="N8104"/>
      <c r="O8104"/>
      <c r="P8104"/>
      <c r="S8104"/>
    </row>
    <row r="8105" spans="1:20" x14ac:dyDescent="0.3">
      <c r="A8105" s="25"/>
      <c r="B8105"/>
      <c r="C8105"/>
      <c r="D8105"/>
      <c r="E8105"/>
      <c r="F8105"/>
      <c r="G8105"/>
      <c r="H8105" s="26"/>
      <c r="I8105" s="26"/>
      <c r="K8105"/>
      <c r="L8105"/>
      <c r="M8105"/>
      <c r="N8105"/>
      <c r="O8105"/>
      <c r="P8105"/>
      <c r="S8105"/>
    </row>
    <row r="8106" spans="1:20" x14ac:dyDescent="0.3">
      <c r="A8106" s="25"/>
      <c r="B8106"/>
      <c r="C8106"/>
      <c r="D8106"/>
      <c r="E8106"/>
      <c r="F8106"/>
      <c r="G8106"/>
      <c r="H8106" s="26"/>
      <c r="I8106" s="26"/>
      <c r="K8106"/>
      <c r="L8106"/>
      <c r="M8106"/>
      <c r="N8106"/>
      <c r="O8106"/>
      <c r="P8106"/>
      <c r="S8106"/>
      <c r="T8106" s="7"/>
    </row>
    <row r="8107" spans="1:20" x14ac:dyDescent="0.3">
      <c r="A8107" s="25"/>
      <c r="B8107"/>
      <c r="C8107"/>
      <c r="D8107"/>
      <c r="E8107"/>
      <c r="F8107"/>
      <c r="G8107"/>
      <c r="H8107" s="26"/>
      <c r="I8107" s="26"/>
      <c r="K8107"/>
      <c r="L8107"/>
      <c r="M8107"/>
      <c r="N8107"/>
      <c r="O8107"/>
      <c r="P8107"/>
      <c r="S8107"/>
    </row>
    <row r="8108" spans="1:20" x14ac:dyDescent="0.3">
      <c r="A8108" s="25"/>
      <c r="B8108"/>
      <c r="C8108"/>
      <c r="D8108"/>
      <c r="E8108"/>
      <c r="F8108"/>
      <c r="G8108"/>
      <c r="H8108" s="26"/>
      <c r="I8108" s="26"/>
      <c r="K8108"/>
      <c r="L8108"/>
      <c r="M8108"/>
      <c r="N8108"/>
      <c r="O8108"/>
      <c r="P8108"/>
      <c r="S8108"/>
    </row>
    <row r="8109" spans="1:20" x14ac:dyDescent="0.3">
      <c r="A8109" s="25"/>
      <c r="B8109"/>
      <c r="C8109"/>
      <c r="D8109"/>
      <c r="E8109"/>
      <c r="F8109"/>
      <c r="G8109"/>
      <c r="H8109" s="26"/>
      <c r="I8109" s="26"/>
      <c r="K8109"/>
      <c r="L8109"/>
      <c r="M8109"/>
      <c r="N8109"/>
      <c r="O8109"/>
      <c r="P8109"/>
      <c r="S8109"/>
    </row>
    <row r="8110" spans="1:20" x14ac:dyDescent="0.3">
      <c r="A8110" s="25"/>
      <c r="B8110"/>
      <c r="C8110"/>
      <c r="D8110"/>
      <c r="E8110"/>
      <c r="F8110"/>
      <c r="G8110"/>
      <c r="H8110" s="26"/>
      <c r="I8110" s="26"/>
      <c r="K8110"/>
      <c r="L8110"/>
      <c r="M8110"/>
      <c r="N8110"/>
      <c r="O8110"/>
      <c r="P8110"/>
      <c r="S8110"/>
    </row>
    <row r="8111" spans="1:20" x14ac:dyDescent="0.3">
      <c r="A8111" s="25"/>
      <c r="B8111"/>
      <c r="C8111"/>
      <c r="D8111"/>
      <c r="E8111"/>
      <c r="F8111"/>
      <c r="G8111"/>
      <c r="H8111" s="26"/>
      <c r="I8111" s="26"/>
      <c r="K8111"/>
      <c r="L8111"/>
      <c r="M8111"/>
      <c r="N8111"/>
      <c r="O8111"/>
      <c r="P8111"/>
      <c r="S8111"/>
    </row>
    <row r="8112" spans="1:20" x14ac:dyDescent="0.3">
      <c r="A8112" s="25"/>
      <c r="B8112"/>
      <c r="C8112"/>
      <c r="D8112"/>
      <c r="E8112"/>
      <c r="F8112"/>
      <c r="G8112"/>
      <c r="H8112" s="26"/>
      <c r="I8112" s="26"/>
      <c r="K8112"/>
      <c r="L8112"/>
      <c r="M8112"/>
      <c r="N8112"/>
      <c r="O8112"/>
      <c r="P8112"/>
      <c r="S8112"/>
    </row>
    <row r="8113" spans="1:19" x14ac:dyDescent="0.3">
      <c r="A8113" s="25"/>
      <c r="B8113"/>
      <c r="C8113"/>
      <c r="D8113"/>
      <c r="E8113"/>
      <c r="F8113"/>
      <c r="G8113"/>
      <c r="H8113" s="26"/>
      <c r="I8113" s="26"/>
      <c r="K8113"/>
      <c r="L8113"/>
      <c r="M8113"/>
      <c r="N8113"/>
      <c r="O8113"/>
      <c r="P8113"/>
      <c r="S8113"/>
    </row>
    <row r="8114" spans="1:19" x14ac:dyDescent="0.3">
      <c r="A8114" s="25"/>
      <c r="B8114"/>
      <c r="C8114"/>
      <c r="D8114"/>
      <c r="E8114"/>
      <c r="F8114"/>
      <c r="G8114"/>
      <c r="H8114" s="26"/>
      <c r="I8114" s="26"/>
      <c r="K8114"/>
      <c r="L8114"/>
      <c r="M8114"/>
      <c r="N8114"/>
      <c r="O8114"/>
      <c r="P8114"/>
      <c r="S8114"/>
    </row>
    <row r="8115" spans="1:19" x14ac:dyDescent="0.3">
      <c r="A8115" s="25"/>
      <c r="B8115"/>
      <c r="C8115"/>
      <c r="D8115"/>
      <c r="E8115"/>
      <c r="F8115"/>
      <c r="G8115"/>
      <c r="H8115" s="26"/>
      <c r="I8115" s="26"/>
      <c r="K8115"/>
      <c r="L8115"/>
      <c r="M8115"/>
      <c r="N8115"/>
      <c r="O8115"/>
      <c r="P8115"/>
      <c r="S8115"/>
    </row>
    <row r="8116" spans="1:19" x14ac:dyDescent="0.3">
      <c r="A8116" s="25"/>
      <c r="B8116"/>
      <c r="C8116"/>
      <c r="D8116"/>
      <c r="E8116"/>
      <c r="F8116"/>
      <c r="G8116"/>
      <c r="H8116" s="26"/>
      <c r="I8116" s="26"/>
      <c r="K8116"/>
      <c r="L8116"/>
      <c r="M8116"/>
      <c r="N8116"/>
      <c r="O8116"/>
      <c r="P8116"/>
      <c r="S8116"/>
    </row>
    <row r="8117" spans="1:19" x14ac:dyDescent="0.3">
      <c r="A8117" s="25"/>
      <c r="B8117"/>
      <c r="C8117"/>
      <c r="D8117"/>
      <c r="E8117"/>
      <c r="F8117"/>
      <c r="G8117"/>
      <c r="H8117" s="26"/>
      <c r="I8117" s="26"/>
      <c r="K8117"/>
      <c r="L8117"/>
      <c r="M8117"/>
      <c r="N8117"/>
      <c r="O8117"/>
      <c r="P8117"/>
      <c r="S8117"/>
    </row>
    <row r="8118" spans="1:19" x14ac:dyDescent="0.3">
      <c r="A8118" s="25"/>
      <c r="B8118"/>
      <c r="C8118"/>
      <c r="D8118"/>
      <c r="E8118"/>
      <c r="F8118"/>
      <c r="G8118"/>
      <c r="H8118" s="26"/>
      <c r="I8118" s="26"/>
      <c r="K8118"/>
      <c r="L8118"/>
      <c r="M8118"/>
      <c r="N8118"/>
      <c r="O8118"/>
      <c r="P8118"/>
      <c r="S8118"/>
    </row>
    <row r="8119" spans="1:19" x14ac:dyDescent="0.3">
      <c r="A8119" s="25"/>
      <c r="B8119"/>
      <c r="C8119"/>
      <c r="D8119"/>
      <c r="E8119"/>
      <c r="F8119"/>
      <c r="G8119"/>
      <c r="H8119" s="26"/>
      <c r="I8119" s="26"/>
      <c r="K8119"/>
      <c r="L8119"/>
      <c r="M8119"/>
      <c r="N8119"/>
      <c r="O8119"/>
      <c r="P8119"/>
      <c r="S8119"/>
    </row>
    <row r="8120" spans="1:19" x14ac:dyDescent="0.3">
      <c r="A8120" s="25"/>
      <c r="B8120"/>
      <c r="C8120"/>
      <c r="D8120"/>
      <c r="E8120"/>
      <c r="F8120"/>
      <c r="G8120"/>
      <c r="H8120"/>
      <c r="I8120"/>
      <c r="K8120"/>
      <c r="L8120"/>
      <c r="M8120"/>
      <c r="N8120"/>
      <c r="O8120"/>
      <c r="P8120"/>
      <c r="S8120"/>
    </row>
    <row r="8121" spans="1:19" x14ac:dyDescent="0.3">
      <c r="A8121" s="25"/>
      <c r="B8121"/>
      <c r="C8121"/>
      <c r="D8121"/>
      <c r="E8121"/>
      <c r="F8121"/>
      <c r="G8121"/>
      <c r="H8121"/>
      <c r="I8121"/>
      <c r="K8121"/>
      <c r="L8121"/>
      <c r="M8121"/>
      <c r="N8121"/>
      <c r="O8121"/>
      <c r="P8121"/>
      <c r="S8121"/>
    </row>
    <row r="8122" spans="1:19" x14ac:dyDescent="0.3">
      <c r="A8122" s="25"/>
      <c r="B8122"/>
      <c r="C8122"/>
      <c r="D8122"/>
      <c r="E8122"/>
      <c r="F8122"/>
      <c r="G8122"/>
      <c r="H8122"/>
      <c r="I8122"/>
      <c r="K8122"/>
      <c r="L8122"/>
      <c r="M8122"/>
      <c r="N8122"/>
      <c r="O8122"/>
      <c r="P8122"/>
      <c r="S8122"/>
    </row>
    <row r="8123" spans="1:19" x14ac:dyDescent="0.3">
      <c r="A8123" s="25"/>
      <c r="B8123"/>
      <c r="C8123"/>
      <c r="D8123"/>
      <c r="E8123"/>
      <c r="F8123"/>
      <c r="G8123"/>
      <c r="H8123"/>
      <c r="I8123"/>
      <c r="K8123"/>
      <c r="L8123"/>
      <c r="M8123"/>
      <c r="N8123"/>
      <c r="O8123"/>
      <c r="P8123"/>
      <c r="S8123"/>
    </row>
    <row r="8124" spans="1:19" x14ac:dyDescent="0.3">
      <c r="A8124" s="25"/>
      <c r="B8124"/>
      <c r="C8124"/>
      <c r="D8124"/>
      <c r="E8124"/>
      <c r="F8124"/>
      <c r="G8124"/>
      <c r="H8124"/>
      <c r="I8124"/>
      <c r="K8124"/>
      <c r="L8124"/>
      <c r="M8124"/>
      <c r="N8124"/>
      <c r="O8124"/>
      <c r="P8124"/>
      <c r="S8124"/>
    </row>
    <row r="8125" spans="1:19" x14ac:dyDescent="0.3">
      <c r="A8125" s="25"/>
      <c r="B8125"/>
      <c r="C8125"/>
      <c r="D8125"/>
      <c r="E8125"/>
      <c r="F8125"/>
      <c r="G8125"/>
      <c r="H8125"/>
      <c r="I8125"/>
      <c r="K8125"/>
      <c r="L8125"/>
      <c r="M8125"/>
      <c r="N8125"/>
      <c r="O8125"/>
      <c r="P8125"/>
      <c r="S8125"/>
    </row>
    <row r="8126" spans="1:19" x14ac:dyDescent="0.3">
      <c r="A8126" s="25"/>
      <c r="B8126"/>
      <c r="C8126"/>
      <c r="D8126"/>
      <c r="E8126"/>
      <c r="F8126"/>
      <c r="G8126"/>
      <c r="H8126" s="26"/>
      <c r="I8126" s="26"/>
      <c r="K8126"/>
      <c r="L8126"/>
      <c r="M8126"/>
      <c r="N8126"/>
      <c r="O8126"/>
      <c r="P8126"/>
      <c r="S8126"/>
    </row>
    <row r="8127" spans="1:19" x14ac:dyDescent="0.3">
      <c r="A8127" s="25"/>
      <c r="B8127"/>
      <c r="C8127"/>
      <c r="D8127"/>
      <c r="E8127"/>
      <c r="F8127"/>
      <c r="G8127"/>
      <c r="H8127" s="26"/>
      <c r="I8127" s="26"/>
      <c r="K8127"/>
      <c r="L8127"/>
      <c r="M8127"/>
      <c r="N8127"/>
      <c r="O8127"/>
      <c r="P8127"/>
      <c r="S8127"/>
    </row>
    <row r="8128" spans="1:19" x14ac:dyDescent="0.3">
      <c r="A8128" s="25"/>
      <c r="B8128"/>
      <c r="C8128"/>
      <c r="D8128"/>
      <c r="E8128"/>
      <c r="F8128"/>
      <c r="G8128"/>
      <c r="H8128" s="26"/>
      <c r="I8128" s="26"/>
      <c r="K8128"/>
      <c r="L8128"/>
      <c r="M8128"/>
      <c r="N8128"/>
      <c r="O8128"/>
      <c r="P8128"/>
      <c r="S8128"/>
    </row>
    <row r="8129" spans="1:20" x14ac:dyDescent="0.3">
      <c r="A8129" s="25"/>
      <c r="B8129"/>
      <c r="C8129"/>
      <c r="D8129"/>
      <c r="E8129"/>
      <c r="F8129"/>
      <c r="G8129"/>
      <c r="H8129" s="26"/>
      <c r="I8129" s="26"/>
      <c r="K8129"/>
      <c r="L8129"/>
      <c r="M8129"/>
      <c r="N8129"/>
      <c r="O8129"/>
      <c r="P8129"/>
      <c r="S8129"/>
    </row>
    <row r="8130" spans="1:20" x14ac:dyDescent="0.3">
      <c r="A8130" s="25"/>
      <c r="B8130"/>
      <c r="C8130"/>
      <c r="D8130"/>
      <c r="E8130"/>
      <c r="F8130"/>
      <c r="G8130"/>
      <c r="H8130" s="26"/>
      <c r="I8130" s="26"/>
      <c r="K8130"/>
      <c r="L8130"/>
      <c r="M8130"/>
      <c r="N8130"/>
      <c r="O8130"/>
      <c r="P8130"/>
      <c r="S8130"/>
    </row>
    <row r="8131" spans="1:20" x14ac:dyDescent="0.3">
      <c r="A8131" s="25"/>
      <c r="B8131"/>
      <c r="C8131"/>
      <c r="D8131"/>
      <c r="E8131"/>
      <c r="F8131"/>
      <c r="G8131"/>
      <c r="H8131" s="26"/>
      <c r="I8131" s="26"/>
      <c r="K8131"/>
      <c r="L8131"/>
      <c r="M8131"/>
      <c r="N8131"/>
      <c r="O8131"/>
      <c r="P8131"/>
      <c r="S8131"/>
    </row>
    <row r="8132" spans="1:20" x14ac:dyDescent="0.3">
      <c r="A8132" s="25"/>
      <c r="B8132"/>
      <c r="C8132"/>
      <c r="D8132"/>
      <c r="E8132"/>
      <c r="F8132"/>
      <c r="G8132"/>
      <c r="H8132" s="26"/>
      <c r="I8132" s="26"/>
      <c r="K8132"/>
      <c r="L8132"/>
      <c r="M8132"/>
      <c r="N8132"/>
      <c r="O8132"/>
      <c r="P8132"/>
      <c r="S8132"/>
    </row>
    <row r="8133" spans="1:20" x14ac:dyDescent="0.3">
      <c r="A8133" s="25"/>
      <c r="B8133"/>
      <c r="C8133"/>
      <c r="D8133"/>
      <c r="E8133"/>
      <c r="F8133"/>
      <c r="G8133"/>
      <c r="H8133" s="26"/>
      <c r="I8133" s="26"/>
      <c r="K8133"/>
      <c r="L8133"/>
      <c r="M8133"/>
      <c r="N8133"/>
      <c r="O8133"/>
      <c r="P8133"/>
      <c r="S8133"/>
    </row>
    <row r="8134" spans="1:20" x14ac:dyDescent="0.3">
      <c r="A8134" s="25"/>
      <c r="B8134"/>
      <c r="C8134"/>
      <c r="D8134"/>
      <c r="E8134"/>
      <c r="F8134"/>
      <c r="G8134"/>
      <c r="H8134" s="26"/>
      <c r="I8134" s="26"/>
      <c r="K8134"/>
      <c r="L8134"/>
      <c r="M8134"/>
      <c r="N8134"/>
      <c r="O8134"/>
      <c r="P8134"/>
      <c r="S8134"/>
    </row>
    <row r="8135" spans="1:20" x14ac:dyDescent="0.3">
      <c r="A8135" s="25"/>
      <c r="B8135"/>
      <c r="C8135"/>
      <c r="D8135"/>
      <c r="E8135"/>
      <c r="F8135"/>
      <c r="G8135"/>
      <c r="H8135" s="26"/>
      <c r="I8135" s="26"/>
      <c r="K8135"/>
      <c r="L8135"/>
      <c r="M8135"/>
      <c r="N8135"/>
      <c r="O8135"/>
      <c r="P8135"/>
      <c r="S8135"/>
    </row>
    <row r="8136" spans="1:20" x14ac:dyDescent="0.3">
      <c r="A8136" s="25"/>
      <c r="B8136"/>
      <c r="C8136"/>
      <c r="D8136"/>
      <c r="E8136"/>
      <c r="F8136"/>
      <c r="G8136"/>
      <c r="H8136" s="26"/>
      <c r="I8136" s="26"/>
      <c r="K8136"/>
      <c r="L8136"/>
      <c r="M8136"/>
      <c r="N8136"/>
      <c r="O8136"/>
      <c r="P8136"/>
      <c r="S8136"/>
    </row>
    <row r="8137" spans="1:20" x14ac:dyDescent="0.3">
      <c r="A8137" s="25"/>
      <c r="B8137"/>
      <c r="C8137"/>
      <c r="D8137"/>
      <c r="E8137"/>
      <c r="F8137"/>
      <c r="G8137"/>
      <c r="H8137" s="26"/>
      <c r="I8137" s="26"/>
      <c r="K8137"/>
      <c r="L8137"/>
      <c r="M8137"/>
      <c r="N8137"/>
      <c r="O8137"/>
      <c r="P8137"/>
      <c r="S8137"/>
    </row>
    <row r="8138" spans="1:20" x14ac:dyDescent="0.3">
      <c r="A8138" s="25"/>
      <c r="B8138"/>
      <c r="C8138"/>
      <c r="D8138"/>
      <c r="E8138"/>
      <c r="F8138"/>
      <c r="G8138"/>
      <c r="H8138"/>
      <c r="I8138" s="26"/>
      <c r="K8138"/>
      <c r="L8138"/>
      <c r="M8138"/>
      <c r="N8138"/>
      <c r="O8138"/>
      <c r="P8138"/>
      <c r="S8138"/>
    </row>
    <row r="8139" spans="1:20" x14ac:dyDescent="0.3">
      <c r="A8139" s="25"/>
      <c r="B8139"/>
      <c r="C8139"/>
      <c r="D8139"/>
      <c r="E8139"/>
      <c r="F8139"/>
      <c r="G8139"/>
      <c r="H8139"/>
      <c r="I8139" s="26"/>
      <c r="K8139"/>
      <c r="L8139"/>
      <c r="M8139"/>
      <c r="N8139"/>
      <c r="O8139"/>
      <c r="P8139"/>
      <c r="S8139"/>
    </row>
    <row r="8140" spans="1:20" x14ac:dyDescent="0.3">
      <c r="A8140" s="25"/>
      <c r="B8140"/>
      <c r="C8140"/>
      <c r="D8140"/>
      <c r="E8140"/>
      <c r="F8140"/>
      <c r="G8140"/>
      <c r="H8140"/>
      <c r="I8140" s="26"/>
      <c r="K8140"/>
      <c r="L8140"/>
      <c r="M8140"/>
      <c r="N8140"/>
      <c r="O8140"/>
      <c r="P8140"/>
      <c r="S8140"/>
    </row>
    <row r="8141" spans="1:20" x14ac:dyDescent="0.3">
      <c r="A8141" s="25"/>
      <c r="B8141"/>
      <c r="C8141"/>
      <c r="D8141"/>
      <c r="E8141"/>
      <c r="F8141"/>
      <c r="G8141"/>
      <c r="H8141" s="14"/>
      <c r="I8141" s="26"/>
      <c r="K8141"/>
      <c r="L8141"/>
      <c r="M8141"/>
      <c r="N8141"/>
      <c r="O8141"/>
      <c r="P8141"/>
      <c r="S8141"/>
      <c r="T8141" s="7"/>
    </row>
    <row r="8142" spans="1:20" x14ac:dyDescent="0.3">
      <c r="A8142" s="25"/>
      <c r="B8142"/>
      <c r="C8142"/>
      <c r="D8142"/>
      <c r="E8142"/>
      <c r="F8142"/>
      <c r="G8142"/>
      <c r="H8142"/>
      <c r="I8142" s="26"/>
      <c r="K8142"/>
      <c r="L8142"/>
      <c r="M8142"/>
      <c r="N8142"/>
      <c r="O8142"/>
      <c r="P8142"/>
      <c r="S8142"/>
    </row>
    <row r="8143" spans="1:20" x14ac:dyDescent="0.3">
      <c r="A8143" s="25"/>
      <c r="B8143"/>
      <c r="C8143"/>
      <c r="D8143"/>
      <c r="E8143"/>
      <c r="F8143"/>
      <c r="G8143"/>
      <c r="H8143"/>
      <c r="I8143" s="26"/>
      <c r="K8143"/>
      <c r="L8143"/>
      <c r="M8143"/>
      <c r="N8143"/>
      <c r="O8143"/>
      <c r="P8143"/>
      <c r="S8143"/>
    </row>
    <row r="8144" spans="1:20" x14ac:dyDescent="0.3">
      <c r="A8144" s="25"/>
      <c r="B8144"/>
      <c r="C8144"/>
      <c r="D8144"/>
      <c r="E8144"/>
      <c r="F8144"/>
      <c r="G8144"/>
      <c r="H8144" s="26"/>
      <c r="I8144" s="26"/>
      <c r="K8144"/>
      <c r="L8144"/>
      <c r="M8144"/>
      <c r="N8144"/>
      <c r="O8144"/>
      <c r="P8144"/>
      <c r="S8144"/>
    </row>
    <row r="8145" spans="1:19" x14ac:dyDescent="0.3">
      <c r="A8145" s="25"/>
      <c r="B8145"/>
      <c r="C8145"/>
      <c r="D8145"/>
      <c r="E8145"/>
      <c r="F8145"/>
      <c r="G8145"/>
      <c r="H8145" s="26"/>
      <c r="I8145" s="26"/>
      <c r="K8145"/>
      <c r="L8145"/>
      <c r="M8145"/>
      <c r="N8145"/>
      <c r="O8145"/>
      <c r="P8145"/>
      <c r="S8145"/>
    </row>
    <row r="8146" spans="1:19" x14ac:dyDescent="0.3">
      <c r="A8146" s="25"/>
      <c r="B8146"/>
      <c r="C8146"/>
      <c r="D8146"/>
      <c r="E8146"/>
      <c r="F8146"/>
      <c r="G8146"/>
      <c r="H8146" s="26"/>
      <c r="I8146" s="26"/>
      <c r="K8146"/>
      <c r="L8146"/>
      <c r="M8146"/>
      <c r="N8146"/>
      <c r="O8146"/>
      <c r="P8146"/>
      <c r="S8146"/>
    </row>
    <row r="8147" spans="1:19" x14ac:dyDescent="0.3">
      <c r="A8147" s="25"/>
      <c r="B8147"/>
      <c r="C8147"/>
      <c r="D8147"/>
      <c r="E8147"/>
      <c r="F8147"/>
      <c r="G8147"/>
      <c r="H8147" s="26"/>
      <c r="I8147" s="26"/>
      <c r="K8147"/>
      <c r="L8147"/>
      <c r="M8147"/>
      <c r="N8147"/>
      <c r="O8147"/>
      <c r="P8147"/>
      <c r="S8147"/>
    </row>
    <row r="8148" spans="1:19" x14ac:dyDescent="0.3">
      <c r="A8148" s="25"/>
      <c r="B8148"/>
      <c r="C8148"/>
      <c r="D8148"/>
      <c r="E8148"/>
      <c r="F8148"/>
      <c r="G8148"/>
      <c r="H8148" s="26"/>
      <c r="I8148" s="26"/>
      <c r="K8148"/>
      <c r="L8148"/>
      <c r="M8148"/>
      <c r="N8148"/>
      <c r="O8148"/>
      <c r="P8148"/>
      <c r="S8148"/>
    </row>
    <row r="8149" spans="1:19" x14ac:dyDescent="0.3">
      <c r="A8149" s="25"/>
      <c r="B8149"/>
      <c r="C8149"/>
      <c r="D8149"/>
      <c r="E8149"/>
      <c r="F8149"/>
      <c r="G8149"/>
      <c r="H8149" s="26"/>
      <c r="I8149" s="26"/>
      <c r="K8149"/>
      <c r="L8149"/>
      <c r="M8149"/>
      <c r="N8149"/>
      <c r="O8149"/>
      <c r="P8149"/>
      <c r="S8149"/>
    </row>
    <row r="8150" spans="1:19" x14ac:dyDescent="0.3">
      <c r="A8150" s="25"/>
      <c r="B8150"/>
      <c r="C8150"/>
      <c r="D8150"/>
      <c r="E8150"/>
      <c r="F8150"/>
      <c r="G8150"/>
      <c r="H8150" s="26"/>
      <c r="I8150" s="26"/>
      <c r="K8150"/>
      <c r="L8150"/>
      <c r="M8150"/>
      <c r="N8150"/>
      <c r="O8150"/>
      <c r="P8150"/>
      <c r="S8150"/>
    </row>
    <row r="8151" spans="1:19" x14ac:dyDescent="0.3">
      <c r="A8151" s="25"/>
      <c r="B8151"/>
      <c r="C8151"/>
      <c r="D8151"/>
      <c r="E8151"/>
      <c r="F8151"/>
      <c r="G8151"/>
      <c r="H8151" s="26"/>
      <c r="I8151" s="26"/>
      <c r="K8151"/>
      <c r="L8151"/>
      <c r="M8151"/>
      <c r="N8151"/>
      <c r="O8151"/>
      <c r="P8151"/>
      <c r="S8151"/>
    </row>
    <row r="8152" spans="1:19" x14ac:dyDescent="0.3">
      <c r="A8152" s="25"/>
      <c r="B8152"/>
      <c r="C8152"/>
      <c r="D8152"/>
      <c r="E8152"/>
      <c r="F8152"/>
      <c r="G8152"/>
      <c r="H8152" s="26"/>
      <c r="I8152" s="26"/>
      <c r="K8152"/>
      <c r="L8152"/>
      <c r="M8152"/>
      <c r="N8152"/>
      <c r="O8152"/>
      <c r="P8152"/>
      <c r="S8152"/>
    </row>
    <row r="8153" spans="1:19" x14ac:dyDescent="0.3">
      <c r="A8153" s="25"/>
      <c r="B8153"/>
      <c r="C8153"/>
      <c r="D8153"/>
      <c r="E8153"/>
      <c r="F8153"/>
      <c r="G8153"/>
      <c r="H8153" s="26"/>
      <c r="I8153" s="26"/>
      <c r="K8153"/>
      <c r="L8153"/>
      <c r="M8153"/>
      <c r="N8153"/>
      <c r="O8153"/>
      <c r="P8153"/>
      <c r="S8153"/>
    </row>
    <row r="8154" spans="1:19" x14ac:dyDescent="0.3">
      <c r="A8154" s="25"/>
      <c r="B8154"/>
      <c r="C8154"/>
      <c r="D8154"/>
      <c r="E8154"/>
      <c r="F8154"/>
      <c r="G8154"/>
      <c r="H8154" s="26"/>
      <c r="I8154" s="26"/>
      <c r="K8154"/>
      <c r="L8154"/>
      <c r="M8154"/>
      <c r="N8154"/>
      <c r="O8154"/>
      <c r="P8154"/>
      <c r="S8154"/>
    </row>
    <row r="8155" spans="1:19" x14ac:dyDescent="0.3">
      <c r="A8155" s="25"/>
      <c r="B8155"/>
      <c r="C8155"/>
      <c r="D8155"/>
      <c r="E8155"/>
      <c r="F8155"/>
      <c r="G8155"/>
      <c r="H8155" s="26"/>
      <c r="I8155" s="26"/>
      <c r="K8155"/>
      <c r="L8155"/>
      <c r="M8155"/>
      <c r="N8155"/>
      <c r="O8155"/>
      <c r="P8155"/>
      <c r="S8155"/>
    </row>
    <row r="8156" spans="1:19" x14ac:dyDescent="0.3">
      <c r="A8156" s="25"/>
      <c r="B8156"/>
      <c r="C8156"/>
      <c r="D8156"/>
      <c r="E8156"/>
      <c r="F8156"/>
      <c r="G8156"/>
      <c r="H8156"/>
      <c r="I8156"/>
      <c r="K8156"/>
      <c r="L8156"/>
      <c r="M8156"/>
      <c r="N8156"/>
      <c r="O8156"/>
      <c r="P8156"/>
      <c r="S8156"/>
    </row>
    <row r="8157" spans="1:19" x14ac:dyDescent="0.3">
      <c r="A8157" s="25"/>
      <c r="B8157"/>
      <c r="C8157"/>
      <c r="D8157"/>
      <c r="E8157"/>
      <c r="F8157"/>
      <c r="G8157"/>
      <c r="H8157"/>
      <c r="I8157"/>
      <c r="K8157"/>
      <c r="L8157"/>
      <c r="M8157"/>
      <c r="N8157"/>
      <c r="O8157"/>
      <c r="P8157"/>
      <c r="S8157"/>
    </row>
    <row r="8158" spans="1:19" x14ac:dyDescent="0.3">
      <c r="A8158" s="25"/>
      <c r="B8158"/>
      <c r="C8158"/>
      <c r="D8158"/>
      <c r="E8158"/>
      <c r="F8158"/>
      <c r="G8158"/>
      <c r="H8158"/>
      <c r="I8158"/>
      <c r="K8158"/>
      <c r="L8158"/>
      <c r="M8158"/>
      <c r="N8158"/>
      <c r="O8158"/>
      <c r="P8158"/>
      <c r="S8158"/>
    </row>
    <row r="8159" spans="1:19" x14ac:dyDescent="0.3">
      <c r="A8159" s="25"/>
      <c r="B8159"/>
      <c r="C8159"/>
      <c r="D8159"/>
      <c r="E8159"/>
      <c r="F8159"/>
      <c r="G8159"/>
      <c r="H8159"/>
      <c r="I8159"/>
      <c r="K8159"/>
      <c r="L8159"/>
      <c r="M8159"/>
      <c r="N8159"/>
      <c r="O8159"/>
      <c r="P8159"/>
      <c r="S8159"/>
    </row>
    <row r="8160" spans="1:19" x14ac:dyDescent="0.3">
      <c r="A8160" s="25"/>
      <c r="B8160"/>
      <c r="C8160"/>
      <c r="D8160"/>
      <c r="E8160"/>
      <c r="F8160"/>
      <c r="G8160"/>
      <c r="H8160"/>
      <c r="I8160"/>
      <c r="K8160"/>
      <c r="L8160"/>
      <c r="M8160"/>
      <c r="N8160"/>
      <c r="O8160"/>
      <c r="P8160"/>
      <c r="S8160"/>
    </row>
    <row r="8161" spans="1:19" x14ac:dyDescent="0.3">
      <c r="A8161" s="25"/>
      <c r="B8161"/>
      <c r="C8161"/>
      <c r="D8161"/>
      <c r="E8161"/>
      <c r="F8161"/>
      <c r="G8161"/>
      <c r="H8161"/>
      <c r="I8161"/>
      <c r="K8161"/>
      <c r="L8161"/>
      <c r="M8161"/>
      <c r="N8161"/>
      <c r="O8161"/>
      <c r="P8161"/>
      <c r="S8161"/>
    </row>
    <row r="8162" spans="1:19" x14ac:dyDescent="0.3">
      <c r="A8162" s="25"/>
      <c r="B8162"/>
      <c r="C8162"/>
      <c r="D8162"/>
      <c r="E8162"/>
      <c r="F8162"/>
      <c r="G8162"/>
      <c r="H8162"/>
      <c r="I8162"/>
      <c r="K8162"/>
      <c r="L8162"/>
      <c r="M8162"/>
      <c r="N8162"/>
      <c r="O8162"/>
      <c r="P8162"/>
      <c r="S8162"/>
    </row>
    <row r="8163" spans="1:19" x14ac:dyDescent="0.3">
      <c r="A8163" s="25"/>
      <c r="B8163"/>
      <c r="C8163"/>
      <c r="D8163"/>
      <c r="E8163"/>
      <c r="F8163"/>
      <c r="G8163"/>
      <c r="H8163"/>
      <c r="I8163"/>
      <c r="K8163"/>
      <c r="L8163"/>
      <c r="M8163"/>
      <c r="N8163"/>
      <c r="O8163"/>
      <c r="P8163"/>
      <c r="S8163"/>
    </row>
    <row r="8164" spans="1:19" x14ac:dyDescent="0.3">
      <c r="A8164" s="25"/>
      <c r="B8164"/>
      <c r="C8164"/>
      <c r="D8164"/>
      <c r="E8164"/>
      <c r="F8164"/>
      <c r="G8164"/>
      <c r="H8164"/>
      <c r="I8164"/>
      <c r="K8164"/>
      <c r="L8164"/>
      <c r="M8164"/>
      <c r="N8164"/>
      <c r="O8164"/>
      <c r="P8164"/>
      <c r="S8164"/>
    </row>
    <row r="8165" spans="1:19" x14ac:dyDescent="0.3">
      <c r="A8165" s="25"/>
      <c r="B8165"/>
      <c r="C8165"/>
      <c r="D8165"/>
      <c r="E8165"/>
      <c r="F8165"/>
      <c r="G8165"/>
      <c r="H8165"/>
      <c r="I8165"/>
      <c r="K8165"/>
      <c r="L8165"/>
      <c r="M8165"/>
      <c r="N8165"/>
      <c r="O8165"/>
      <c r="P8165"/>
      <c r="S8165"/>
    </row>
    <row r="8166" spans="1:19" x14ac:dyDescent="0.3">
      <c r="A8166" s="25"/>
      <c r="B8166"/>
      <c r="C8166"/>
      <c r="D8166"/>
      <c r="E8166"/>
      <c r="F8166"/>
      <c r="G8166"/>
      <c r="H8166"/>
      <c r="I8166"/>
      <c r="K8166"/>
      <c r="L8166"/>
      <c r="M8166"/>
      <c r="N8166"/>
      <c r="O8166"/>
      <c r="P8166"/>
      <c r="S8166"/>
    </row>
    <row r="8167" spans="1:19" x14ac:dyDescent="0.3">
      <c r="A8167" s="25"/>
      <c r="B8167"/>
      <c r="C8167"/>
      <c r="D8167"/>
      <c r="E8167"/>
      <c r="F8167"/>
      <c r="G8167"/>
      <c r="H8167"/>
      <c r="I8167"/>
      <c r="K8167"/>
      <c r="L8167"/>
      <c r="M8167"/>
      <c r="N8167"/>
      <c r="O8167"/>
      <c r="P8167"/>
      <c r="S8167"/>
    </row>
    <row r="8168" spans="1:19" x14ac:dyDescent="0.3">
      <c r="A8168" s="25"/>
      <c r="B8168"/>
      <c r="C8168"/>
      <c r="D8168"/>
      <c r="E8168"/>
      <c r="F8168"/>
      <c r="G8168"/>
      <c r="H8168" s="26"/>
      <c r="I8168" s="26"/>
      <c r="K8168"/>
      <c r="L8168"/>
      <c r="M8168"/>
      <c r="N8168"/>
      <c r="O8168"/>
      <c r="P8168"/>
      <c r="S8168"/>
    </row>
    <row r="8169" spans="1:19" x14ac:dyDescent="0.3">
      <c r="A8169" s="25"/>
      <c r="B8169"/>
      <c r="C8169"/>
      <c r="D8169"/>
      <c r="E8169"/>
      <c r="F8169"/>
      <c r="G8169"/>
      <c r="H8169" s="26"/>
      <c r="I8169" s="26"/>
      <c r="K8169"/>
      <c r="L8169"/>
      <c r="M8169"/>
      <c r="N8169"/>
      <c r="O8169"/>
      <c r="P8169"/>
      <c r="S8169"/>
    </row>
    <row r="8170" spans="1:19" x14ac:dyDescent="0.3">
      <c r="A8170" s="25"/>
      <c r="B8170"/>
      <c r="C8170"/>
      <c r="D8170"/>
      <c r="E8170"/>
      <c r="F8170"/>
      <c r="G8170"/>
      <c r="H8170" s="26"/>
      <c r="I8170" s="26"/>
      <c r="K8170"/>
      <c r="L8170"/>
      <c r="M8170"/>
      <c r="N8170"/>
      <c r="O8170"/>
      <c r="P8170"/>
      <c r="S8170"/>
    </row>
    <row r="8171" spans="1:19" x14ac:dyDescent="0.3">
      <c r="A8171" s="25"/>
      <c r="B8171"/>
      <c r="C8171"/>
      <c r="D8171"/>
      <c r="E8171"/>
      <c r="F8171"/>
      <c r="G8171"/>
      <c r="H8171" s="26"/>
      <c r="I8171" s="26"/>
      <c r="K8171"/>
      <c r="L8171"/>
      <c r="M8171"/>
      <c r="N8171"/>
      <c r="O8171"/>
      <c r="P8171"/>
      <c r="S8171"/>
    </row>
    <row r="8172" spans="1:19" x14ac:dyDescent="0.3">
      <c r="A8172" s="25"/>
      <c r="B8172"/>
      <c r="C8172"/>
      <c r="D8172"/>
      <c r="E8172"/>
      <c r="F8172"/>
      <c r="G8172"/>
      <c r="H8172" s="26"/>
      <c r="I8172" s="26"/>
      <c r="K8172"/>
      <c r="L8172"/>
      <c r="M8172"/>
      <c r="N8172"/>
      <c r="O8172"/>
      <c r="P8172"/>
      <c r="S8172"/>
    </row>
    <row r="8173" spans="1:19" x14ac:dyDescent="0.3">
      <c r="A8173" s="25"/>
      <c r="B8173"/>
      <c r="C8173"/>
      <c r="D8173"/>
      <c r="E8173"/>
      <c r="F8173"/>
      <c r="G8173"/>
      <c r="H8173" s="26"/>
      <c r="I8173" s="26"/>
      <c r="K8173"/>
      <c r="L8173"/>
      <c r="M8173"/>
      <c r="N8173"/>
      <c r="O8173"/>
      <c r="P8173"/>
      <c r="S8173"/>
    </row>
    <row r="8174" spans="1:19" x14ac:dyDescent="0.3">
      <c r="A8174" s="25"/>
      <c r="B8174"/>
      <c r="C8174"/>
      <c r="D8174"/>
      <c r="E8174"/>
      <c r="F8174"/>
      <c r="G8174"/>
      <c r="H8174" s="26"/>
      <c r="I8174" s="26"/>
      <c r="K8174"/>
      <c r="L8174"/>
      <c r="M8174"/>
      <c r="N8174"/>
      <c r="O8174"/>
      <c r="P8174"/>
      <c r="S8174"/>
    </row>
    <row r="8175" spans="1:19" x14ac:dyDescent="0.3">
      <c r="A8175" s="25"/>
      <c r="B8175"/>
      <c r="C8175"/>
      <c r="D8175"/>
      <c r="E8175"/>
      <c r="F8175"/>
      <c r="G8175"/>
      <c r="H8175" s="26"/>
      <c r="I8175" s="26"/>
      <c r="K8175"/>
      <c r="L8175"/>
      <c r="M8175"/>
      <c r="N8175"/>
      <c r="O8175"/>
      <c r="P8175"/>
      <c r="S8175"/>
    </row>
    <row r="8176" spans="1:19" x14ac:dyDescent="0.3">
      <c r="A8176" s="25"/>
      <c r="B8176"/>
      <c r="C8176"/>
      <c r="D8176"/>
      <c r="E8176"/>
      <c r="F8176"/>
      <c r="G8176"/>
      <c r="H8176" s="26"/>
      <c r="I8176" s="26"/>
      <c r="K8176"/>
      <c r="L8176"/>
      <c r="M8176"/>
      <c r="N8176"/>
      <c r="O8176"/>
      <c r="P8176"/>
      <c r="S8176"/>
    </row>
    <row r="8177" spans="1:20" x14ac:dyDescent="0.3">
      <c r="A8177" s="25"/>
      <c r="B8177"/>
      <c r="C8177"/>
      <c r="D8177"/>
      <c r="E8177"/>
      <c r="F8177"/>
      <c r="G8177"/>
      <c r="H8177" s="26"/>
      <c r="I8177" s="26"/>
      <c r="K8177"/>
      <c r="L8177"/>
      <c r="M8177"/>
      <c r="N8177"/>
      <c r="O8177"/>
      <c r="P8177"/>
      <c r="S8177"/>
    </row>
    <row r="8178" spans="1:20" x14ac:dyDescent="0.3">
      <c r="A8178" s="25"/>
      <c r="B8178"/>
      <c r="C8178"/>
      <c r="D8178"/>
      <c r="E8178"/>
      <c r="F8178"/>
      <c r="G8178"/>
      <c r="H8178" s="26"/>
      <c r="I8178" s="26"/>
      <c r="K8178"/>
      <c r="L8178"/>
      <c r="M8178"/>
      <c r="N8178"/>
      <c r="O8178"/>
      <c r="P8178"/>
      <c r="S8178"/>
    </row>
    <row r="8179" spans="1:20" x14ac:dyDescent="0.3">
      <c r="A8179" s="25"/>
      <c r="B8179"/>
      <c r="C8179"/>
      <c r="D8179"/>
      <c r="E8179"/>
      <c r="F8179"/>
      <c r="G8179"/>
      <c r="H8179" s="26"/>
      <c r="I8179" s="26"/>
      <c r="K8179"/>
      <c r="L8179"/>
      <c r="M8179"/>
      <c r="N8179"/>
      <c r="O8179"/>
      <c r="P8179"/>
      <c r="S8179"/>
    </row>
    <row r="8180" spans="1:20" x14ac:dyDescent="0.3">
      <c r="A8180" s="25"/>
      <c r="B8180"/>
      <c r="C8180"/>
      <c r="D8180"/>
      <c r="E8180"/>
      <c r="F8180"/>
      <c r="G8180"/>
      <c r="H8180"/>
      <c r="I8180"/>
      <c r="K8180"/>
      <c r="L8180"/>
      <c r="M8180"/>
      <c r="N8180"/>
      <c r="O8180"/>
      <c r="P8180"/>
      <c r="S8180"/>
    </row>
    <row r="8181" spans="1:20" x14ac:dyDescent="0.3">
      <c r="A8181" s="25"/>
      <c r="B8181"/>
      <c r="C8181"/>
      <c r="D8181"/>
      <c r="E8181"/>
      <c r="F8181"/>
      <c r="G8181"/>
      <c r="H8181"/>
      <c r="I8181"/>
      <c r="K8181"/>
      <c r="L8181"/>
      <c r="M8181"/>
      <c r="N8181"/>
      <c r="O8181"/>
      <c r="P8181"/>
      <c r="S8181"/>
    </row>
    <row r="8182" spans="1:20" x14ac:dyDescent="0.3">
      <c r="A8182" s="25"/>
      <c r="B8182"/>
      <c r="C8182"/>
      <c r="D8182"/>
      <c r="E8182"/>
      <c r="F8182"/>
      <c r="G8182"/>
      <c r="H8182"/>
      <c r="I8182" s="14"/>
      <c r="K8182"/>
      <c r="L8182"/>
      <c r="M8182"/>
      <c r="N8182"/>
      <c r="O8182"/>
      <c r="P8182"/>
      <c r="S8182"/>
    </row>
    <row r="8183" spans="1:20" x14ac:dyDescent="0.3">
      <c r="A8183" s="25"/>
      <c r="B8183"/>
      <c r="C8183"/>
      <c r="D8183"/>
      <c r="E8183"/>
      <c r="F8183"/>
      <c r="G8183"/>
      <c r="H8183" s="14"/>
      <c r="I8183" s="14"/>
      <c r="K8183"/>
      <c r="L8183"/>
      <c r="M8183"/>
      <c r="N8183"/>
      <c r="O8183"/>
      <c r="P8183"/>
      <c r="S8183"/>
      <c r="T8183" s="7"/>
    </row>
    <row r="8184" spans="1:20" x14ac:dyDescent="0.3">
      <c r="A8184" s="25"/>
      <c r="B8184"/>
      <c r="C8184"/>
      <c r="D8184"/>
      <c r="E8184"/>
      <c r="F8184"/>
      <c r="G8184"/>
      <c r="H8184"/>
      <c r="I8184"/>
      <c r="K8184"/>
      <c r="L8184"/>
      <c r="M8184"/>
      <c r="N8184"/>
      <c r="O8184"/>
      <c r="P8184"/>
      <c r="S8184"/>
    </row>
    <row r="8185" spans="1:20" x14ac:dyDescent="0.3">
      <c r="A8185" s="25"/>
      <c r="B8185"/>
      <c r="C8185"/>
      <c r="D8185"/>
      <c r="E8185"/>
      <c r="F8185"/>
      <c r="G8185"/>
      <c r="H8185"/>
      <c r="I8185" s="14"/>
      <c r="K8185"/>
      <c r="L8185"/>
      <c r="M8185"/>
      <c r="N8185"/>
      <c r="O8185"/>
      <c r="P8185"/>
      <c r="S8185"/>
    </row>
    <row r="8186" spans="1:20" x14ac:dyDescent="0.3">
      <c r="A8186" s="25"/>
      <c r="B8186"/>
      <c r="C8186"/>
      <c r="D8186"/>
      <c r="E8186"/>
      <c r="F8186"/>
      <c r="G8186"/>
      <c r="H8186" s="26"/>
      <c r="I8186" s="26"/>
      <c r="K8186"/>
      <c r="L8186"/>
      <c r="M8186"/>
      <c r="N8186"/>
      <c r="O8186"/>
      <c r="P8186"/>
      <c r="S8186"/>
    </row>
    <row r="8187" spans="1:20" x14ac:dyDescent="0.3">
      <c r="A8187" s="25"/>
      <c r="B8187"/>
      <c r="C8187"/>
      <c r="D8187"/>
      <c r="E8187"/>
      <c r="F8187"/>
      <c r="G8187"/>
      <c r="H8187" s="26"/>
      <c r="I8187" s="26"/>
      <c r="K8187"/>
      <c r="L8187"/>
      <c r="M8187"/>
      <c r="N8187"/>
      <c r="O8187"/>
      <c r="P8187"/>
      <c r="S8187"/>
    </row>
    <row r="8188" spans="1:20" x14ac:dyDescent="0.3">
      <c r="A8188" s="25"/>
      <c r="B8188"/>
      <c r="C8188"/>
      <c r="D8188"/>
      <c r="E8188"/>
      <c r="F8188"/>
      <c r="G8188"/>
      <c r="H8188" s="26"/>
      <c r="I8188" s="26"/>
      <c r="K8188"/>
      <c r="L8188"/>
      <c r="M8188"/>
      <c r="N8188"/>
      <c r="O8188"/>
      <c r="P8188"/>
      <c r="S8188"/>
    </row>
    <row r="8189" spans="1:20" x14ac:dyDescent="0.3">
      <c r="A8189" s="25"/>
      <c r="B8189"/>
      <c r="C8189"/>
      <c r="D8189"/>
      <c r="E8189"/>
      <c r="F8189"/>
      <c r="G8189"/>
      <c r="H8189" s="26"/>
      <c r="I8189" s="26"/>
      <c r="K8189"/>
      <c r="L8189"/>
      <c r="M8189"/>
      <c r="N8189"/>
      <c r="O8189"/>
      <c r="P8189"/>
      <c r="S8189"/>
      <c r="T8189" s="7"/>
    </row>
    <row r="8190" spans="1:20" x14ac:dyDescent="0.3">
      <c r="A8190" s="25"/>
      <c r="B8190"/>
      <c r="C8190"/>
      <c r="D8190"/>
      <c r="E8190"/>
      <c r="F8190"/>
      <c r="G8190"/>
      <c r="H8190" s="26"/>
      <c r="I8190" s="26"/>
      <c r="K8190"/>
      <c r="L8190"/>
      <c r="M8190"/>
      <c r="N8190"/>
      <c r="O8190"/>
      <c r="P8190"/>
      <c r="S8190"/>
    </row>
    <row r="8191" spans="1:20" x14ac:dyDescent="0.3">
      <c r="A8191" s="25"/>
      <c r="B8191"/>
      <c r="C8191"/>
      <c r="D8191"/>
      <c r="E8191"/>
      <c r="F8191"/>
      <c r="G8191"/>
      <c r="H8191" s="26"/>
      <c r="I8191" s="26"/>
      <c r="K8191"/>
      <c r="L8191"/>
      <c r="M8191"/>
      <c r="N8191"/>
      <c r="O8191"/>
      <c r="P8191"/>
      <c r="S8191"/>
    </row>
    <row r="8192" spans="1:20" x14ac:dyDescent="0.3">
      <c r="A8192" s="25"/>
      <c r="B8192"/>
      <c r="C8192"/>
      <c r="D8192"/>
      <c r="E8192"/>
      <c r="F8192"/>
      <c r="G8192"/>
      <c r="H8192" s="26"/>
      <c r="I8192" s="26"/>
      <c r="K8192"/>
      <c r="L8192"/>
      <c r="M8192"/>
      <c r="N8192"/>
      <c r="O8192"/>
      <c r="P8192"/>
      <c r="S8192"/>
    </row>
    <row r="8193" spans="1:20" x14ac:dyDescent="0.3">
      <c r="A8193" s="25"/>
      <c r="B8193"/>
      <c r="C8193"/>
      <c r="D8193"/>
      <c r="E8193"/>
      <c r="F8193"/>
      <c r="G8193"/>
      <c r="H8193" s="26"/>
      <c r="I8193" s="26"/>
      <c r="K8193"/>
      <c r="L8193"/>
      <c r="M8193"/>
      <c r="N8193"/>
      <c r="O8193"/>
      <c r="P8193"/>
      <c r="S8193"/>
    </row>
    <row r="8194" spans="1:20" x14ac:dyDescent="0.3">
      <c r="A8194" s="25"/>
      <c r="B8194"/>
      <c r="C8194"/>
      <c r="D8194"/>
      <c r="E8194"/>
      <c r="F8194"/>
      <c r="G8194"/>
      <c r="H8194" s="26"/>
      <c r="I8194" s="26"/>
      <c r="K8194"/>
      <c r="L8194"/>
      <c r="M8194"/>
      <c r="N8194"/>
      <c r="O8194"/>
      <c r="P8194"/>
      <c r="S8194"/>
    </row>
    <row r="8195" spans="1:20" x14ac:dyDescent="0.3">
      <c r="A8195" s="25"/>
      <c r="B8195"/>
      <c r="C8195"/>
      <c r="D8195"/>
      <c r="E8195"/>
      <c r="F8195"/>
      <c r="G8195"/>
      <c r="H8195" s="26"/>
      <c r="I8195" s="26"/>
      <c r="K8195"/>
      <c r="L8195"/>
      <c r="M8195"/>
      <c r="N8195"/>
      <c r="O8195"/>
      <c r="P8195"/>
      <c r="S8195"/>
    </row>
    <row r="8196" spans="1:20" x14ac:dyDescent="0.3">
      <c r="A8196" s="25"/>
      <c r="B8196"/>
      <c r="C8196"/>
      <c r="D8196"/>
      <c r="E8196"/>
      <c r="F8196"/>
      <c r="G8196"/>
      <c r="H8196" s="26"/>
      <c r="I8196" s="26"/>
      <c r="K8196"/>
      <c r="L8196"/>
      <c r="M8196"/>
      <c r="N8196"/>
      <c r="O8196"/>
      <c r="P8196"/>
      <c r="S8196"/>
    </row>
    <row r="8197" spans="1:20" x14ac:dyDescent="0.3">
      <c r="A8197" s="25"/>
      <c r="B8197"/>
      <c r="C8197"/>
      <c r="D8197"/>
      <c r="E8197"/>
      <c r="F8197"/>
      <c r="G8197"/>
      <c r="H8197" s="26"/>
      <c r="I8197" s="26"/>
      <c r="K8197"/>
      <c r="L8197"/>
      <c r="M8197"/>
      <c r="N8197"/>
      <c r="O8197"/>
      <c r="P8197"/>
      <c r="S8197"/>
    </row>
    <row r="8198" spans="1:20" x14ac:dyDescent="0.3">
      <c r="A8198" s="25"/>
      <c r="B8198"/>
      <c r="C8198"/>
      <c r="D8198"/>
      <c r="E8198"/>
      <c r="F8198"/>
      <c r="G8198"/>
      <c r="H8198" s="14"/>
      <c r="I8198" s="26"/>
      <c r="K8198"/>
      <c r="L8198"/>
      <c r="M8198"/>
      <c r="N8198"/>
      <c r="O8198"/>
      <c r="P8198"/>
      <c r="S8198"/>
    </row>
    <row r="8199" spans="1:20" x14ac:dyDescent="0.3">
      <c r="A8199" s="25"/>
      <c r="B8199"/>
      <c r="C8199"/>
      <c r="D8199"/>
      <c r="E8199"/>
      <c r="F8199"/>
      <c r="G8199"/>
      <c r="H8199" s="14"/>
      <c r="I8199" s="26"/>
      <c r="K8199"/>
      <c r="L8199"/>
      <c r="M8199"/>
      <c r="N8199"/>
      <c r="O8199"/>
      <c r="P8199"/>
      <c r="S8199"/>
    </row>
    <row r="8200" spans="1:20" x14ac:dyDescent="0.3">
      <c r="A8200" s="25"/>
      <c r="B8200"/>
      <c r="C8200"/>
      <c r="D8200"/>
      <c r="E8200"/>
      <c r="F8200"/>
      <c r="G8200"/>
      <c r="H8200" s="14"/>
      <c r="I8200" s="26"/>
      <c r="K8200"/>
      <c r="L8200"/>
      <c r="M8200"/>
      <c r="N8200"/>
      <c r="O8200"/>
      <c r="P8200"/>
      <c r="S8200"/>
    </row>
    <row r="8201" spans="1:20" x14ac:dyDescent="0.3">
      <c r="A8201" s="25"/>
      <c r="B8201"/>
      <c r="C8201"/>
      <c r="D8201"/>
      <c r="E8201"/>
      <c r="F8201"/>
      <c r="G8201"/>
      <c r="H8201" s="14"/>
      <c r="I8201" s="26"/>
      <c r="K8201"/>
      <c r="L8201"/>
      <c r="M8201"/>
      <c r="N8201"/>
      <c r="O8201"/>
      <c r="P8201"/>
      <c r="S8201"/>
    </row>
    <row r="8202" spans="1:20" x14ac:dyDescent="0.3">
      <c r="A8202" s="25"/>
      <c r="B8202"/>
      <c r="C8202"/>
      <c r="D8202"/>
      <c r="E8202"/>
      <c r="F8202"/>
      <c r="G8202"/>
      <c r="H8202"/>
      <c r="I8202" s="26"/>
      <c r="K8202"/>
      <c r="L8202"/>
      <c r="M8202"/>
      <c r="N8202"/>
      <c r="O8202"/>
      <c r="P8202"/>
      <c r="S8202"/>
    </row>
    <row r="8203" spans="1:20" x14ac:dyDescent="0.3">
      <c r="A8203" s="25"/>
      <c r="B8203"/>
      <c r="C8203"/>
      <c r="D8203"/>
      <c r="E8203"/>
      <c r="F8203"/>
      <c r="G8203"/>
      <c r="H8203" s="14"/>
      <c r="I8203" s="26"/>
      <c r="K8203"/>
      <c r="L8203"/>
      <c r="M8203"/>
      <c r="N8203"/>
      <c r="O8203"/>
      <c r="P8203"/>
      <c r="S8203"/>
      <c r="T8203" s="7"/>
    </row>
    <row r="8204" spans="1:20" x14ac:dyDescent="0.3">
      <c r="A8204" s="25"/>
      <c r="B8204"/>
      <c r="C8204"/>
      <c r="D8204"/>
      <c r="E8204"/>
      <c r="F8204"/>
      <c r="G8204"/>
      <c r="H8204"/>
      <c r="I8204" s="14"/>
      <c r="K8204"/>
      <c r="L8204"/>
      <c r="M8204"/>
      <c r="N8204"/>
      <c r="O8204"/>
      <c r="P8204"/>
      <c r="S8204"/>
    </row>
    <row r="8205" spans="1:20" x14ac:dyDescent="0.3">
      <c r="A8205" s="25"/>
      <c r="B8205"/>
      <c r="C8205"/>
      <c r="D8205"/>
      <c r="E8205"/>
      <c r="F8205"/>
      <c r="G8205"/>
      <c r="H8205"/>
      <c r="I8205"/>
      <c r="K8205"/>
      <c r="L8205"/>
      <c r="M8205"/>
      <c r="N8205"/>
      <c r="O8205"/>
      <c r="P8205"/>
      <c r="S8205"/>
    </row>
    <row r="8206" spans="1:20" x14ac:dyDescent="0.3">
      <c r="A8206" s="25"/>
      <c r="B8206"/>
      <c r="C8206"/>
      <c r="D8206"/>
      <c r="E8206"/>
      <c r="F8206"/>
      <c r="G8206"/>
      <c r="H8206"/>
      <c r="I8206"/>
      <c r="K8206"/>
      <c r="L8206"/>
      <c r="M8206"/>
      <c r="N8206"/>
      <c r="O8206"/>
      <c r="P8206"/>
      <c r="S8206"/>
    </row>
    <row r="8207" spans="1:20" x14ac:dyDescent="0.3">
      <c r="A8207" s="25"/>
      <c r="B8207"/>
      <c r="C8207"/>
      <c r="D8207"/>
      <c r="E8207"/>
      <c r="F8207"/>
      <c r="G8207"/>
      <c r="H8207"/>
      <c r="I8207"/>
      <c r="K8207"/>
      <c r="L8207"/>
      <c r="M8207"/>
      <c r="N8207"/>
      <c r="O8207"/>
      <c r="P8207"/>
      <c r="S8207"/>
    </row>
    <row r="8208" spans="1:20" x14ac:dyDescent="0.3">
      <c r="A8208" s="25"/>
      <c r="B8208"/>
      <c r="C8208"/>
      <c r="D8208"/>
      <c r="E8208"/>
      <c r="F8208"/>
      <c r="G8208"/>
      <c r="H8208"/>
      <c r="I8208"/>
      <c r="K8208"/>
      <c r="L8208"/>
      <c r="M8208"/>
      <c r="N8208"/>
      <c r="O8208"/>
      <c r="P8208"/>
      <c r="S8208"/>
    </row>
    <row r="8209" spans="1:19" x14ac:dyDescent="0.3">
      <c r="A8209" s="25"/>
      <c r="B8209"/>
      <c r="C8209"/>
      <c r="D8209"/>
      <c r="E8209"/>
      <c r="F8209"/>
      <c r="G8209"/>
      <c r="H8209"/>
      <c r="I8209"/>
      <c r="K8209"/>
      <c r="L8209"/>
      <c r="M8209"/>
      <c r="N8209"/>
      <c r="O8209"/>
      <c r="P8209"/>
      <c r="S8209"/>
    </row>
    <row r="8210" spans="1:19" x14ac:dyDescent="0.3">
      <c r="A8210" s="25"/>
      <c r="B8210"/>
      <c r="C8210"/>
      <c r="D8210"/>
      <c r="E8210"/>
      <c r="F8210"/>
      <c r="G8210"/>
      <c r="H8210" s="26"/>
      <c r="I8210" s="26"/>
      <c r="K8210"/>
      <c r="L8210"/>
      <c r="M8210"/>
      <c r="N8210"/>
      <c r="O8210"/>
      <c r="P8210"/>
      <c r="S8210"/>
    </row>
    <row r="8211" spans="1:19" x14ac:dyDescent="0.3">
      <c r="A8211" s="25"/>
      <c r="B8211"/>
      <c r="C8211"/>
      <c r="D8211"/>
      <c r="E8211"/>
      <c r="F8211"/>
      <c r="G8211"/>
      <c r="H8211" s="26"/>
      <c r="I8211" s="26"/>
      <c r="K8211"/>
      <c r="L8211"/>
      <c r="M8211"/>
      <c r="N8211"/>
      <c r="O8211"/>
      <c r="P8211"/>
      <c r="S8211"/>
    </row>
    <row r="8212" spans="1:19" x14ac:dyDescent="0.3">
      <c r="A8212" s="25"/>
      <c r="B8212"/>
      <c r="C8212"/>
      <c r="D8212"/>
      <c r="E8212"/>
      <c r="F8212"/>
      <c r="G8212"/>
      <c r="H8212" s="26"/>
      <c r="I8212" s="26"/>
      <c r="K8212"/>
      <c r="L8212"/>
      <c r="M8212"/>
      <c r="N8212"/>
      <c r="O8212"/>
      <c r="P8212"/>
      <c r="S8212"/>
    </row>
    <row r="8213" spans="1:19" x14ac:dyDescent="0.3">
      <c r="A8213" s="25"/>
      <c r="B8213"/>
      <c r="C8213"/>
      <c r="D8213"/>
      <c r="E8213"/>
      <c r="F8213"/>
      <c r="G8213"/>
      <c r="H8213" s="26"/>
      <c r="I8213" s="26"/>
      <c r="K8213"/>
      <c r="L8213"/>
      <c r="M8213"/>
      <c r="N8213"/>
      <c r="O8213"/>
      <c r="P8213"/>
      <c r="S8213"/>
    </row>
    <row r="8214" spans="1:19" x14ac:dyDescent="0.3">
      <c r="A8214" s="25"/>
      <c r="B8214"/>
      <c r="C8214"/>
      <c r="D8214"/>
      <c r="E8214"/>
      <c r="F8214"/>
      <c r="G8214"/>
      <c r="H8214" s="26"/>
      <c r="I8214" s="26"/>
      <c r="K8214"/>
      <c r="L8214"/>
      <c r="M8214"/>
      <c r="N8214"/>
      <c r="O8214"/>
      <c r="P8214"/>
      <c r="S8214"/>
    </row>
    <row r="8215" spans="1:19" x14ac:dyDescent="0.3">
      <c r="A8215" s="25"/>
      <c r="B8215"/>
      <c r="C8215"/>
      <c r="D8215"/>
      <c r="E8215"/>
      <c r="F8215"/>
      <c r="G8215"/>
      <c r="H8215" s="26"/>
      <c r="I8215" s="26"/>
      <c r="K8215"/>
      <c r="L8215"/>
      <c r="M8215"/>
      <c r="N8215"/>
      <c r="O8215"/>
      <c r="P8215"/>
      <c r="S8215"/>
    </row>
    <row r="8216" spans="1:19" x14ac:dyDescent="0.3">
      <c r="A8216" s="25"/>
      <c r="B8216"/>
      <c r="C8216"/>
      <c r="D8216"/>
      <c r="E8216"/>
      <c r="F8216"/>
      <c r="G8216"/>
      <c r="H8216" s="26"/>
      <c r="I8216" s="26"/>
      <c r="K8216"/>
      <c r="L8216"/>
      <c r="M8216"/>
      <c r="N8216"/>
      <c r="O8216"/>
      <c r="P8216"/>
      <c r="S8216"/>
    </row>
    <row r="8217" spans="1:19" x14ac:dyDescent="0.3">
      <c r="A8217" s="25"/>
      <c r="B8217"/>
      <c r="C8217"/>
      <c r="D8217"/>
      <c r="E8217"/>
      <c r="F8217"/>
      <c r="G8217"/>
      <c r="H8217" s="26"/>
      <c r="I8217" s="26"/>
      <c r="K8217"/>
      <c r="L8217"/>
      <c r="M8217"/>
      <c r="N8217"/>
      <c r="O8217"/>
      <c r="P8217"/>
      <c r="S8217"/>
    </row>
    <row r="8218" spans="1:19" x14ac:dyDescent="0.3">
      <c r="A8218" s="25"/>
      <c r="B8218"/>
      <c r="C8218"/>
      <c r="D8218"/>
      <c r="E8218"/>
      <c r="F8218"/>
      <c r="G8218"/>
      <c r="H8218" s="26"/>
      <c r="I8218" s="26"/>
      <c r="K8218"/>
      <c r="L8218"/>
      <c r="M8218"/>
      <c r="N8218"/>
      <c r="O8218"/>
      <c r="P8218"/>
      <c r="S8218"/>
    </row>
    <row r="8219" spans="1:19" x14ac:dyDescent="0.3">
      <c r="A8219" s="25"/>
      <c r="B8219"/>
      <c r="C8219"/>
      <c r="D8219"/>
      <c r="E8219"/>
      <c r="F8219"/>
      <c r="G8219"/>
      <c r="H8219" s="26"/>
      <c r="I8219" s="26"/>
      <c r="K8219"/>
      <c r="L8219"/>
      <c r="M8219"/>
      <c r="N8219"/>
      <c r="O8219"/>
      <c r="P8219"/>
      <c r="S8219"/>
    </row>
    <row r="8220" spans="1:19" x14ac:dyDescent="0.3">
      <c r="A8220" s="25"/>
      <c r="B8220"/>
      <c r="C8220"/>
      <c r="D8220"/>
      <c r="E8220"/>
      <c r="F8220"/>
      <c r="G8220"/>
      <c r="H8220" s="26"/>
      <c r="I8220" s="26"/>
      <c r="K8220"/>
      <c r="L8220"/>
      <c r="M8220"/>
      <c r="N8220"/>
      <c r="O8220"/>
      <c r="P8220"/>
      <c r="S8220"/>
    </row>
    <row r="8221" spans="1:19" x14ac:dyDescent="0.3">
      <c r="A8221" s="25"/>
      <c r="B8221"/>
      <c r="C8221"/>
      <c r="D8221"/>
      <c r="E8221"/>
      <c r="F8221"/>
      <c r="G8221"/>
      <c r="H8221" s="26"/>
      <c r="I8221" s="26"/>
      <c r="K8221"/>
      <c r="L8221"/>
      <c r="M8221"/>
      <c r="N8221"/>
      <c r="O8221"/>
      <c r="P8221"/>
      <c r="S8221"/>
    </row>
    <row r="8222" spans="1:19" x14ac:dyDescent="0.3">
      <c r="A8222" s="25"/>
      <c r="B8222"/>
      <c r="C8222"/>
      <c r="D8222"/>
      <c r="E8222"/>
      <c r="F8222"/>
      <c r="G8222"/>
      <c r="H8222" s="26"/>
      <c r="I8222" s="26"/>
      <c r="K8222"/>
      <c r="L8222"/>
      <c r="M8222"/>
      <c r="N8222"/>
      <c r="O8222"/>
      <c r="P8222"/>
      <c r="S8222"/>
    </row>
    <row r="8223" spans="1:19" x14ac:dyDescent="0.3">
      <c r="A8223" s="25"/>
      <c r="B8223"/>
      <c r="C8223"/>
      <c r="D8223"/>
      <c r="E8223"/>
      <c r="F8223"/>
      <c r="G8223"/>
      <c r="H8223" s="26"/>
      <c r="I8223" s="26"/>
      <c r="K8223"/>
      <c r="L8223"/>
      <c r="M8223"/>
      <c r="N8223"/>
      <c r="O8223"/>
      <c r="P8223"/>
      <c r="S8223"/>
    </row>
    <row r="8224" spans="1:19" x14ac:dyDescent="0.3">
      <c r="A8224" s="25"/>
      <c r="B8224"/>
      <c r="C8224"/>
      <c r="D8224"/>
      <c r="E8224"/>
      <c r="F8224"/>
      <c r="G8224"/>
      <c r="H8224" s="26"/>
      <c r="I8224" s="26"/>
      <c r="K8224"/>
      <c r="L8224"/>
      <c r="M8224"/>
      <c r="N8224"/>
      <c r="O8224"/>
      <c r="P8224"/>
      <c r="S8224"/>
    </row>
    <row r="8225" spans="1:19" x14ac:dyDescent="0.3">
      <c r="A8225" s="25"/>
      <c r="B8225"/>
      <c r="C8225"/>
      <c r="D8225"/>
      <c r="E8225"/>
      <c r="F8225"/>
      <c r="G8225"/>
      <c r="H8225" s="26"/>
      <c r="I8225" s="26"/>
      <c r="K8225"/>
      <c r="L8225"/>
      <c r="M8225"/>
      <c r="N8225"/>
      <c r="O8225"/>
      <c r="P8225"/>
      <c r="S8225"/>
    </row>
    <row r="8226" spans="1:19" x14ac:dyDescent="0.3">
      <c r="A8226" s="25"/>
      <c r="B8226"/>
      <c r="C8226"/>
      <c r="D8226"/>
      <c r="E8226"/>
      <c r="F8226"/>
      <c r="G8226"/>
      <c r="H8226" s="26"/>
      <c r="I8226" s="26"/>
      <c r="K8226"/>
      <c r="L8226"/>
      <c r="M8226"/>
      <c r="N8226"/>
      <c r="O8226"/>
      <c r="P8226"/>
      <c r="S8226"/>
    </row>
    <row r="8227" spans="1:19" x14ac:dyDescent="0.3">
      <c r="A8227" s="25"/>
      <c r="B8227"/>
      <c r="C8227"/>
      <c r="D8227"/>
      <c r="E8227"/>
      <c r="F8227"/>
      <c r="G8227"/>
      <c r="H8227" s="26"/>
      <c r="I8227" s="26"/>
      <c r="K8227"/>
      <c r="L8227"/>
      <c r="M8227"/>
      <c r="N8227"/>
      <c r="O8227"/>
      <c r="P8227"/>
      <c r="S8227"/>
    </row>
    <row r="8228" spans="1:19" x14ac:dyDescent="0.3">
      <c r="A8228" s="25"/>
      <c r="B8228"/>
      <c r="C8228"/>
      <c r="D8228"/>
      <c r="E8228"/>
      <c r="F8228"/>
      <c r="G8228"/>
      <c r="H8228"/>
      <c r="I8228"/>
      <c r="K8228"/>
      <c r="L8228"/>
      <c r="M8228"/>
      <c r="N8228"/>
      <c r="O8228"/>
      <c r="P8228"/>
      <c r="S8228"/>
    </row>
    <row r="8229" spans="1:19" x14ac:dyDescent="0.3">
      <c r="A8229" s="25"/>
      <c r="B8229"/>
      <c r="C8229"/>
      <c r="D8229"/>
      <c r="E8229"/>
      <c r="F8229"/>
      <c r="G8229"/>
      <c r="H8229"/>
      <c r="I8229"/>
      <c r="K8229"/>
      <c r="L8229"/>
      <c r="M8229"/>
      <c r="N8229"/>
      <c r="O8229"/>
      <c r="P8229"/>
      <c r="S8229"/>
    </row>
    <row r="8230" spans="1:19" x14ac:dyDescent="0.3">
      <c r="A8230" s="25"/>
      <c r="B8230"/>
      <c r="C8230"/>
      <c r="D8230"/>
      <c r="E8230"/>
      <c r="F8230"/>
      <c r="G8230"/>
      <c r="H8230"/>
      <c r="I8230"/>
      <c r="K8230"/>
      <c r="L8230"/>
      <c r="M8230"/>
      <c r="N8230"/>
      <c r="O8230"/>
      <c r="P8230"/>
      <c r="S8230"/>
    </row>
    <row r="8231" spans="1:19" x14ac:dyDescent="0.3">
      <c r="A8231" s="25"/>
      <c r="B8231"/>
      <c r="C8231"/>
      <c r="D8231"/>
      <c r="E8231"/>
      <c r="F8231"/>
      <c r="G8231"/>
      <c r="H8231" s="14"/>
      <c r="I8231" s="14"/>
      <c r="K8231"/>
      <c r="L8231"/>
      <c r="M8231"/>
      <c r="N8231"/>
      <c r="O8231"/>
      <c r="P8231"/>
      <c r="S8231"/>
    </row>
    <row r="8232" spans="1:19" x14ac:dyDescent="0.3">
      <c r="A8232" s="25"/>
      <c r="B8232"/>
      <c r="C8232"/>
      <c r="D8232"/>
      <c r="E8232"/>
      <c r="F8232"/>
      <c r="G8232"/>
      <c r="H8232" s="14"/>
      <c r="I8232" s="14"/>
      <c r="K8232"/>
      <c r="L8232"/>
      <c r="M8232"/>
      <c r="N8232"/>
      <c r="O8232"/>
      <c r="P8232"/>
      <c r="S8232"/>
    </row>
    <row r="8233" spans="1:19" x14ac:dyDescent="0.3">
      <c r="A8233" s="25"/>
      <c r="B8233"/>
      <c r="C8233"/>
      <c r="D8233"/>
      <c r="E8233"/>
      <c r="F8233"/>
      <c r="G8233"/>
      <c r="H8233" s="14"/>
      <c r="I8233" s="14"/>
      <c r="K8233"/>
      <c r="L8233"/>
      <c r="M8233"/>
      <c r="N8233"/>
      <c r="O8233"/>
      <c r="P8233"/>
      <c r="S8233"/>
    </row>
    <row r="8234" spans="1:19" x14ac:dyDescent="0.3">
      <c r="A8234" s="25"/>
      <c r="B8234"/>
      <c r="C8234"/>
      <c r="D8234"/>
      <c r="E8234"/>
      <c r="F8234"/>
      <c r="G8234"/>
      <c r="H8234" s="26"/>
      <c r="I8234" s="26"/>
      <c r="K8234"/>
      <c r="L8234"/>
      <c r="M8234"/>
      <c r="N8234"/>
      <c r="O8234"/>
      <c r="P8234"/>
      <c r="S8234"/>
    </row>
    <row r="8235" spans="1:19" x14ac:dyDescent="0.3">
      <c r="A8235" s="25"/>
      <c r="B8235"/>
      <c r="C8235"/>
      <c r="D8235"/>
      <c r="E8235"/>
      <c r="F8235"/>
      <c r="G8235"/>
      <c r="H8235" s="26"/>
      <c r="I8235" s="26"/>
      <c r="K8235"/>
      <c r="L8235"/>
      <c r="M8235"/>
      <c r="N8235"/>
      <c r="O8235"/>
      <c r="P8235"/>
      <c r="S8235"/>
    </row>
    <row r="8236" spans="1:19" x14ac:dyDescent="0.3">
      <c r="A8236" s="25"/>
      <c r="B8236"/>
      <c r="C8236"/>
      <c r="D8236"/>
      <c r="E8236"/>
      <c r="F8236"/>
      <c r="G8236"/>
      <c r="H8236" s="26"/>
      <c r="I8236" s="26"/>
      <c r="K8236"/>
      <c r="L8236"/>
      <c r="M8236"/>
      <c r="N8236"/>
      <c r="O8236"/>
      <c r="P8236"/>
      <c r="S8236"/>
    </row>
    <row r="8237" spans="1:19" x14ac:dyDescent="0.3">
      <c r="A8237" s="25"/>
      <c r="B8237"/>
      <c r="C8237"/>
      <c r="D8237"/>
      <c r="E8237"/>
      <c r="F8237"/>
      <c r="G8237"/>
      <c r="H8237" s="26"/>
      <c r="I8237" s="26"/>
      <c r="K8237"/>
      <c r="L8237"/>
      <c r="M8237"/>
      <c r="N8237"/>
      <c r="O8237"/>
      <c r="P8237"/>
      <c r="S8237"/>
    </row>
    <row r="8238" spans="1:19" x14ac:dyDescent="0.3">
      <c r="A8238" s="25"/>
      <c r="B8238"/>
      <c r="C8238"/>
      <c r="D8238"/>
      <c r="E8238"/>
      <c r="F8238"/>
      <c r="G8238"/>
      <c r="H8238" s="26"/>
      <c r="I8238" s="26"/>
      <c r="K8238"/>
      <c r="L8238"/>
      <c r="M8238"/>
      <c r="N8238"/>
      <c r="O8238"/>
      <c r="P8238"/>
      <c r="S8238"/>
    </row>
    <row r="8239" spans="1:19" x14ac:dyDescent="0.3">
      <c r="A8239" s="25"/>
      <c r="B8239"/>
      <c r="C8239"/>
      <c r="D8239"/>
      <c r="E8239"/>
      <c r="F8239"/>
      <c r="G8239"/>
      <c r="H8239" s="26"/>
      <c r="I8239" s="26"/>
      <c r="K8239"/>
      <c r="L8239"/>
      <c r="M8239"/>
      <c r="N8239"/>
      <c r="O8239"/>
      <c r="P8239"/>
      <c r="S8239"/>
    </row>
    <row r="8240" spans="1:19" x14ac:dyDescent="0.3">
      <c r="A8240" s="25"/>
      <c r="B8240"/>
      <c r="C8240"/>
      <c r="D8240"/>
      <c r="E8240"/>
      <c r="F8240"/>
      <c r="G8240"/>
      <c r="H8240" s="14"/>
      <c r="I8240" s="14"/>
      <c r="K8240"/>
      <c r="L8240"/>
      <c r="M8240"/>
      <c r="N8240"/>
      <c r="O8240"/>
      <c r="P8240"/>
      <c r="S8240"/>
    </row>
    <row r="8241" spans="1:19" x14ac:dyDescent="0.3">
      <c r="A8241" s="25"/>
      <c r="B8241"/>
      <c r="C8241"/>
      <c r="D8241"/>
      <c r="E8241"/>
      <c r="F8241"/>
      <c r="G8241"/>
      <c r="H8241"/>
      <c r="I8241" s="14"/>
      <c r="K8241"/>
      <c r="L8241"/>
      <c r="M8241"/>
      <c r="N8241"/>
      <c r="O8241"/>
      <c r="P8241"/>
      <c r="S8241"/>
    </row>
    <row r="8242" spans="1:19" x14ac:dyDescent="0.3">
      <c r="A8242" s="25"/>
      <c r="B8242"/>
      <c r="C8242"/>
      <c r="D8242"/>
      <c r="E8242"/>
      <c r="F8242"/>
      <c r="G8242"/>
      <c r="H8242"/>
      <c r="I8242" s="14"/>
      <c r="K8242"/>
      <c r="L8242"/>
      <c r="M8242"/>
      <c r="N8242"/>
      <c r="O8242"/>
      <c r="P8242"/>
      <c r="S8242"/>
    </row>
    <row r="8243" spans="1:19" x14ac:dyDescent="0.3">
      <c r="A8243" s="25"/>
      <c r="B8243"/>
      <c r="C8243"/>
      <c r="D8243"/>
      <c r="E8243"/>
      <c r="F8243"/>
      <c r="G8243"/>
      <c r="H8243"/>
      <c r="I8243" s="14"/>
      <c r="K8243"/>
      <c r="L8243"/>
      <c r="M8243"/>
      <c r="N8243"/>
      <c r="O8243"/>
      <c r="P8243"/>
      <c r="S8243"/>
    </row>
    <row r="8244" spans="1:19" x14ac:dyDescent="0.3">
      <c r="A8244" s="25"/>
      <c r="B8244"/>
      <c r="C8244"/>
      <c r="D8244"/>
      <c r="E8244"/>
      <c r="F8244"/>
      <c r="G8244"/>
      <c r="H8244"/>
      <c r="I8244" s="14"/>
      <c r="K8244"/>
      <c r="L8244"/>
      <c r="M8244"/>
      <c r="N8244"/>
      <c r="O8244"/>
      <c r="P8244"/>
      <c r="S8244"/>
    </row>
    <row r="8245" spans="1:19" x14ac:dyDescent="0.3">
      <c r="A8245" s="25"/>
      <c r="B8245"/>
      <c r="C8245"/>
      <c r="D8245"/>
      <c r="E8245"/>
      <c r="F8245"/>
      <c r="G8245"/>
      <c r="H8245"/>
      <c r="I8245" s="14"/>
      <c r="K8245"/>
      <c r="L8245"/>
      <c r="M8245"/>
      <c r="N8245"/>
      <c r="O8245"/>
      <c r="P8245"/>
      <c r="S8245"/>
    </row>
    <row r="8246" spans="1:19" x14ac:dyDescent="0.3">
      <c r="A8246" s="25"/>
      <c r="B8246"/>
      <c r="C8246"/>
      <c r="D8246"/>
      <c r="E8246"/>
      <c r="F8246"/>
      <c r="G8246"/>
      <c r="H8246" s="26"/>
      <c r="I8246" s="26"/>
      <c r="K8246"/>
      <c r="L8246"/>
      <c r="M8246"/>
      <c r="N8246"/>
      <c r="O8246"/>
      <c r="P8246"/>
      <c r="S8246"/>
    </row>
    <row r="8247" spans="1:19" x14ac:dyDescent="0.3">
      <c r="A8247" s="25"/>
      <c r="B8247"/>
      <c r="C8247"/>
      <c r="D8247"/>
      <c r="E8247"/>
      <c r="F8247"/>
      <c r="G8247"/>
      <c r="H8247" s="26"/>
      <c r="I8247" s="26"/>
      <c r="K8247"/>
      <c r="L8247"/>
      <c r="M8247"/>
      <c r="N8247"/>
      <c r="O8247"/>
      <c r="P8247"/>
      <c r="S8247"/>
    </row>
    <row r="8248" spans="1:19" x14ac:dyDescent="0.3">
      <c r="A8248" s="25"/>
      <c r="B8248"/>
      <c r="C8248"/>
      <c r="D8248"/>
      <c r="E8248"/>
      <c r="F8248"/>
      <c r="G8248"/>
      <c r="H8248" s="26"/>
      <c r="I8248" s="26"/>
      <c r="K8248"/>
      <c r="L8248"/>
      <c r="M8248"/>
      <c r="N8248"/>
      <c r="O8248"/>
      <c r="P8248"/>
      <c r="S8248"/>
    </row>
    <row r="8249" spans="1:19" x14ac:dyDescent="0.3">
      <c r="A8249" s="25"/>
      <c r="B8249"/>
      <c r="C8249"/>
      <c r="D8249"/>
      <c r="E8249"/>
      <c r="F8249"/>
      <c r="G8249"/>
      <c r="H8249" s="26"/>
      <c r="I8249" s="26"/>
      <c r="K8249"/>
      <c r="L8249"/>
      <c r="M8249"/>
      <c r="N8249"/>
      <c r="O8249"/>
      <c r="P8249"/>
      <c r="S8249"/>
    </row>
    <row r="8250" spans="1:19" x14ac:dyDescent="0.3">
      <c r="A8250" s="25"/>
      <c r="B8250"/>
      <c r="C8250"/>
      <c r="D8250"/>
      <c r="E8250"/>
      <c r="F8250"/>
      <c r="G8250"/>
      <c r="H8250" s="14"/>
      <c r="I8250" s="14"/>
      <c r="K8250"/>
      <c r="L8250"/>
      <c r="M8250"/>
      <c r="N8250"/>
      <c r="O8250"/>
      <c r="P8250"/>
      <c r="S8250"/>
    </row>
    <row r="8251" spans="1:19" x14ac:dyDescent="0.3">
      <c r="A8251" s="25"/>
      <c r="B8251"/>
      <c r="C8251"/>
      <c r="D8251"/>
      <c r="E8251"/>
      <c r="F8251"/>
      <c r="G8251"/>
      <c r="H8251" s="14"/>
      <c r="I8251" s="14"/>
      <c r="K8251"/>
      <c r="L8251"/>
      <c r="M8251"/>
      <c r="N8251"/>
      <c r="O8251"/>
      <c r="P8251"/>
      <c r="S8251"/>
    </row>
    <row r="8252" spans="1:19" x14ac:dyDescent="0.3">
      <c r="A8252" s="25"/>
      <c r="B8252"/>
      <c r="C8252"/>
      <c r="D8252"/>
      <c r="E8252"/>
      <c r="F8252"/>
      <c r="G8252"/>
      <c r="H8252" s="14"/>
      <c r="I8252" s="14"/>
      <c r="K8252"/>
      <c r="L8252"/>
      <c r="M8252"/>
      <c r="N8252"/>
      <c r="O8252"/>
      <c r="P8252"/>
      <c r="S8252"/>
    </row>
    <row r="8253" spans="1:19" x14ac:dyDescent="0.3">
      <c r="A8253" s="25"/>
      <c r="B8253"/>
      <c r="C8253"/>
      <c r="D8253"/>
      <c r="E8253"/>
      <c r="F8253"/>
      <c r="G8253"/>
      <c r="H8253" s="14"/>
      <c r="I8253" s="14"/>
      <c r="K8253"/>
      <c r="L8253"/>
      <c r="M8253"/>
      <c r="N8253"/>
      <c r="O8253"/>
      <c r="P8253"/>
      <c r="S8253"/>
    </row>
    <row r="8254" spans="1:19" x14ac:dyDescent="0.3">
      <c r="A8254" s="25"/>
      <c r="B8254"/>
      <c r="C8254"/>
      <c r="D8254"/>
      <c r="E8254"/>
      <c r="F8254"/>
      <c r="G8254"/>
      <c r="H8254" s="26"/>
      <c r="I8254" s="26"/>
      <c r="K8254"/>
      <c r="L8254"/>
      <c r="M8254"/>
      <c r="N8254"/>
      <c r="O8254"/>
      <c r="P8254"/>
      <c r="S8254"/>
    </row>
    <row r="8255" spans="1:19" x14ac:dyDescent="0.3">
      <c r="A8255" s="25"/>
      <c r="B8255"/>
      <c r="C8255"/>
      <c r="D8255"/>
      <c r="E8255"/>
      <c r="F8255"/>
      <c r="G8255"/>
      <c r="H8255" s="26"/>
      <c r="I8255" s="26"/>
      <c r="K8255"/>
      <c r="L8255"/>
      <c r="M8255"/>
      <c r="N8255"/>
      <c r="O8255"/>
      <c r="P8255"/>
      <c r="S8255"/>
    </row>
    <row r="8256" spans="1:19" x14ac:dyDescent="0.3">
      <c r="A8256" s="25"/>
      <c r="B8256"/>
      <c r="C8256"/>
      <c r="D8256"/>
      <c r="E8256"/>
      <c r="F8256"/>
      <c r="G8256"/>
      <c r="H8256" s="26"/>
      <c r="I8256" s="26"/>
      <c r="K8256"/>
      <c r="L8256"/>
      <c r="M8256"/>
      <c r="N8256"/>
      <c r="O8256"/>
      <c r="P8256"/>
      <c r="S8256"/>
    </row>
    <row r="8257" spans="1:19" x14ac:dyDescent="0.3">
      <c r="A8257" s="25"/>
      <c r="B8257"/>
      <c r="C8257"/>
      <c r="D8257"/>
      <c r="E8257"/>
      <c r="F8257"/>
      <c r="G8257"/>
      <c r="H8257" s="26"/>
      <c r="I8257" s="26"/>
      <c r="K8257"/>
      <c r="L8257"/>
      <c r="M8257"/>
      <c r="N8257"/>
      <c r="O8257"/>
      <c r="P8257"/>
      <c r="S8257"/>
    </row>
    <row r="8258" spans="1:19" x14ac:dyDescent="0.3">
      <c r="A8258" s="25"/>
      <c r="B8258"/>
      <c r="C8258"/>
      <c r="D8258"/>
      <c r="E8258"/>
      <c r="F8258"/>
      <c r="G8258"/>
      <c r="H8258" s="26"/>
      <c r="I8258" s="26"/>
      <c r="K8258"/>
      <c r="L8258"/>
      <c r="M8258"/>
      <c r="N8258"/>
      <c r="O8258"/>
      <c r="P8258"/>
      <c r="S8258"/>
    </row>
    <row r="8259" spans="1:19" x14ac:dyDescent="0.3">
      <c r="A8259" s="25"/>
      <c r="B8259"/>
      <c r="C8259"/>
      <c r="D8259"/>
      <c r="E8259"/>
      <c r="F8259"/>
      <c r="G8259"/>
      <c r="H8259" s="26"/>
      <c r="I8259" s="26"/>
      <c r="K8259"/>
      <c r="L8259"/>
      <c r="M8259"/>
      <c r="N8259"/>
      <c r="O8259"/>
      <c r="P8259"/>
      <c r="S8259"/>
    </row>
    <row r="8260" spans="1:19" x14ac:dyDescent="0.3">
      <c r="A8260" s="25"/>
      <c r="B8260"/>
      <c r="C8260"/>
      <c r="D8260"/>
      <c r="E8260"/>
      <c r="F8260"/>
      <c r="G8260"/>
      <c r="H8260" s="26"/>
      <c r="I8260" s="26"/>
      <c r="K8260"/>
      <c r="L8260"/>
      <c r="M8260"/>
      <c r="N8260"/>
      <c r="O8260"/>
      <c r="P8260"/>
      <c r="S8260"/>
    </row>
    <row r="8261" spans="1:19" x14ac:dyDescent="0.3">
      <c r="A8261" s="25"/>
      <c r="B8261"/>
      <c r="C8261"/>
      <c r="D8261"/>
      <c r="E8261"/>
      <c r="F8261"/>
      <c r="G8261"/>
      <c r="H8261" s="26"/>
      <c r="I8261" s="26"/>
      <c r="K8261"/>
      <c r="L8261"/>
      <c r="M8261"/>
      <c r="N8261"/>
      <c r="O8261"/>
      <c r="P8261"/>
      <c r="S8261"/>
    </row>
    <row r="8262" spans="1:19" x14ac:dyDescent="0.3">
      <c r="A8262" s="25"/>
      <c r="B8262"/>
      <c r="C8262"/>
      <c r="D8262"/>
      <c r="E8262"/>
      <c r="F8262"/>
      <c r="G8262"/>
      <c r="H8262" s="26"/>
      <c r="I8262" s="26"/>
      <c r="K8262"/>
      <c r="L8262"/>
      <c r="M8262"/>
      <c r="N8262"/>
      <c r="O8262"/>
      <c r="P8262"/>
      <c r="S8262"/>
    </row>
    <row r="8263" spans="1:19" x14ac:dyDescent="0.3">
      <c r="A8263" s="25"/>
      <c r="B8263"/>
      <c r="C8263"/>
      <c r="D8263"/>
      <c r="E8263"/>
      <c r="F8263"/>
      <c r="G8263"/>
      <c r="H8263" s="14"/>
      <c r="I8263" s="14"/>
      <c r="K8263"/>
      <c r="L8263"/>
      <c r="M8263"/>
      <c r="N8263"/>
      <c r="O8263"/>
      <c r="P8263"/>
      <c r="S8263"/>
    </row>
    <row r="8264" spans="1:19" x14ac:dyDescent="0.3">
      <c r="A8264" s="25"/>
      <c r="B8264"/>
      <c r="C8264"/>
      <c r="D8264"/>
      <c r="E8264"/>
      <c r="F8264"/>
      <c r="G8264"/>
      <c r="H8264"/>
      <c r="I8264"/>
      <c r="K8264"/>
      <c r="L8264"/>
      <c r="M8264"/>
      <c r="N8264"/>
      <c r="O8264"/>
      <c r="P8264"/>
      <c r="S8264"/>
    </row>
    <row r="8265" spans="1:19" x14ac:dyDescent="0.3">
      <c r="A8265" s="25"/>
      <c r="B8265"/>
      <c r="C8265"/>
      <c r="D8265"/>
      <c r="E8265"/>
      <c r="F8265"/>
      <c r="G8265"/>
      <c r="H8265"/>
      <c r="I8265"/>
      <c r="K8265"/>
      <c r="L8265"/>
      <c r="M8265"/>
      <c r="N8265"/>
      <c r="O8265"/>
      <c r="P8265"/>
      <c r="S8265"/>
    </row>
    <row r="8266" spans="1:19" x14ac:dyDescent="0.3">
      <c r="A8266" s="25"/>
      <c r="B8266"/>
      <c r="C8266"/>
      <c r="D8266"/>
      <c r="E8266"/>
      <c r="F8266"/>
      <c r="G8266"/>
      <c r="H8266"/>
      <c r="I8266"/>
      <c r="K8266"/>
      <c r="L8266"/>
      <c r="M8266"/>
      <c r="N8266"/>
      <c r="O8266"/>
      <c r="P8266"/>
      <c r="S8266"/>
    </row>
    <row r="8267" spans="1:19" x14ac:dyDescent="0.3">
      <c r="A8267" s="25"/>
      <c r="B8267"/>
      <c r="C8267"/>
      <c r="D8267"/>
      <c r="E8267"/>
      <c r="F8267"/>
      <c r="G8267"/>
      <c r="H8267"/>
      <c r="I8267"/>
      <c r="K8267"/>
      <c r="L8267"/>
      <c r="M8267"/>
      <c r="N8267"/>
      <c r="O8267"/>
      <c r="P8267"/>
      <c r="S8267"/>
    </row>
    <row r="8268" spans="1:19" x14ac:dyDescent="0.3">
      <c r="A8268" s="25"/>
      <c r="B8268"/>
      <c r="C8268"/>
      <c r="D8268"/>
      <c r="E8268"/>
      <c r="F8268"/>
      <c r="G8268"/>
      <c r="H8268"/>
      <c r="I8268"/>
      <c r="K8268"/>
      <c r="L8268"/>
      <c r="M8268"/>
      <c r="N8268"/>
      <c r="O8268"/>
      <c r="P8268"/>
      <c r="S8268"/>
    </row>
    <row r="8269" spans="1:19" x14ac:dyDescent="0.3">
      <c r="A8269" s="25"/>
      <c r="B8269"/>
      <c r="C8269"/>
      <c r="D8269"/>
      <c r="E8269"/>
      <c r="F8269"/>
      <c r="G8269"/>
      <c r="H8269"/>
      <c r="I8269"/>
      <c r="K8269"/>
      <c r="L8269"/>
      <c r="M8269"/>
      <c r="N8269"/>
      <c r="O8269"/>
      <c r="P8269"/>
      <c r="S8269"/>
    </row>
    <row r="8270" spans="1:19" x14ac:dyDescent="0.3">
      <c r="A8270" s="25"/>
      <c r="B8270"/>
      <c r="C8270"/>
      <c r="D8270"/>
      <c r="E8270"/>
      <c r="F8270"/>
      <c r="G8270"/>
      <c r="H8270" s="14"/>
      <c r="I8270" s="14"/>
      <c r="K8270"/>
      <c r="L8270"/>
      <c r="M8270"/>
      <c r="N8270"/>
      <c r="O8270"/>
      <c r="P8270"/>
      <c r="S8270"/>
    </row>
    <row r="8271" spans="1:19" x14ac:dyDescent="0.3">
      <c r="A8271" s="25"/>
      <c r="B8271"/>
      <c r="C8271"/>
      <c r="D8271"/>
      <c r="E8271"/>
      <c r="F8271"/>
      <c r="G8271"/>
      <c r="H8271" s="14"/>
      <c r="I8271" s="14"/>
      <c r="K8271"/>
      <c r="L8271"/>
      <c r="M8271"/>
      <c r="N8271"/>
      <c r="O8271"/>
      <c r="P8271"/>
      <c r="S8271"/>
    </row>
    <row r="8272" spans="1:19" x14ac:dyDescent="0.3">
      <c r="A8272" s="25"/>
      <c r="B8272"/>
      <c r="C8272"/>
      <c r="D8272"/>
      <c r="E8272"/>
      <c r="F8272"/>
      <c r="G8272"/>
      <c r="H8272" s="26"/>
      <c r="I8272" s="26"/>
      <c r="K8272"/>
      <c r="L8272"/>
      <c r="M8272"/>
      <c r="N8272"/>
      <c r="O8272"/>
      <c r="P8272"/>
      <c r="S8272"/>
    </row>
    <row r="8273" spans="1:20" x14ac:dyDescent="0.3">
      <c r="A8273" s="25"/>
      <c r="B8273"/>
      <c r="C8273"/>
      <c r="D8273"/>
      <c r="E8273"/>
      <c r="F8273"/>
      <c r="G8273"/>
      <c r="H8273" s="26"/>
      <c r="I8273" s="26"/>
      <c r="K8273"/>
      <c r="L8273"/>
      <c r="M8273"/>
      <c r="N8273"/>
      <c r="O8273"/>
      <c r="P8273"/>
      <c r="S8273"/>
    </row>
    <row r="8274" spans="1:20" x14ac:dyDescent="0.3">
      <c r="A8274" s="25"/>
      <c r="B8274"/>
      <c r="C8274"/>
      <c r="D8274"/>
      <c r="E8274"/>
      <c r="F8274"/>
      <c r="G8274"/>
      <c r="H8274" s="26"/>
      <c r="I8274" s="26"/>
      <c r="K8274"/>
      <c r="L8274"/>
      <c r="M8274"/>
      <c r="N8274"/>
      <c r="O8274"/>
      <c r="P8274"/>
      <c r="S8274"/>
    </row>
    <row r="8275" spans="1:20" x14ac:dyDescent="0.3">
      <c r="A8275" s="25"/>
      <c r="B8275"/>
      <c r="C8275"/>
      <c r="D8275"/>
      <c r="E8275"/>
      <c r="F8275"/>
      <c r="G8275"/>
      <c r="H8275" s="26"/>
      <c r="I8275" s="26"/>
      <c r="K8275"/>
      <c r="L8275"/>
      <c r="M8275"/>
      <c r="N8275"/>
      <c r="O8275"/>
      <c r="P8275"/>
      <c r="S8275"/>
    </row>
    <row r="8276" spans="1:20" x14ac:dyDescent="0.3">
      <c r="A8276" s="25"/>
      <c r="B8276"/>
      <c r="C8276"/>
      <c r="D8276"/>
      <c r="E8276"/>
      <c r="F8276"/>
      <c r="G8276"/>
      <c r="H8276" s="26"/>
      <c r="I8276" s="26"/>
      <c r="K8276"/>
      <c r="L8276"/>
      <c r="M8276"/>
      <c r="N8276"/>
      <c r="O8276"/>
      <c r="P8276"/>
      <c r="S8276"/>
    </row>
    <row r="8277" spans="1:20" x14ac:dyDescent="0.3">
      <c r="A8277" s="25"/>
      <c r="B8277"/>
      <c r="C8277"/>
      <c r="D8277"/>
      <c r="E8277"/>
      <c r="F8277"/>
      <c r="G8277"/>
      <c r="H8277" s="26"/>
      <c r="I8277" s="26"/>
      <c r="K8277"/>
      <c r="L8277"/>
      <c r="M8277"/>
      <c r="N8277"/>
      <c r="O8277"/>
      <c r="P8277"/>
      <c r="S8277"/>
    </row>
    <row r="8278" spans="1:20" x14ac:dyDescent="0.3">
      <c r="A8278" s="25"/>
      <c r="B8278"/>
      <c r="C8278"/>
      <c r="D8278"/>
      <c r="E8278"/>
      <c r="F8278"/>
      <c r="G8278"/>
      <c r="H8278" s="26"/>
      <c r="I8278" s="26"/>
      <c r="K8278"/>
      <c r="L8278"/>
      <c r="M8278"/>
      <c r="N8278"/>
      <c r="O8278"/>
      <c r="P8278"/>
      <c r="S8278"/>
      <c r="T8278" s="7"/>
    </row>
    <row r="8279" spans="1:20" x14ac:dyDescent="0.3">
      <c r="A8279" s="25"/>
      <c r="B8279"/>
      <c r="C8279"/>
      <c r="D8279"/>
      <c r="E8279"/>
      <c r="F8279"/>
      <c r="G8279"/>
      <c r="H8279" s="26"/>
      <c r="I8279" s="26"/>
      <c r="K8279"/>
      <c r="L8279"/>
      <c r="M8279"/>
      <c r="N8279"/>
      <c r="O8279"/>
      <c r="P8279"/>
      <c r="S8279"/>
    </row>
    <row r="8280" spans="1:20" x14ac:dyDescent="0.3">
      <c r="A8280" s="25"/>
      <c r="B8280"/>
      <c r="C8280"/>
      <c r="D8280"/>
      <c r="E8280"/>
      <c r="F8280"/>
      <c r="G8280"/>
      <c r="H8280" s="26"/>
      <c r="I8280" s="26"/>
      <c r="K8280"/>
      <c r="L8280"/>
      <c r="M8280"/>
      <c r="N8280"/>
      <c r="O8280"/>
      <c r="P8280"/>
      <c r="S8280"/>
    </row>
    <row r="8281" spans="1:20" x14ac:dyDescent="0.3">
      <c r="A8281" s="25"/>
      <c r="B8281"/>
      <c r="C8281"/>
      <c r="D8281"/>
      <c r="E8281"/>
      <c r="F8281"/>
      <c r="G8281"/>
      <c r="H8281" s="26"/>
      <c r="I8281" s="26"/>
      <c r="K8281"/>
      <c r="L8281"/>
      <c r="M8281"/>
      <c r="N8281"/>
      <c r="O8281"/>
      <c r="P8281"/>
      <c r="S8281"/>
    </row>
    <row r="8282" spans="1:20" x14ac:dyDescent="0.3">
      <c r="A8282" s="25"/>
      <c r="B8282"/>
      <c r="C8282"/>
      <c r="D8282"/>
      <c r="E8282"/>
      <c r="F8282"/>
      <c r="G8282"/>
      <c r="H8282" s="26"/>
      <c r="I8282" s="26"/>
      <c r="K8282"/>
      <c r="L8282"/>
      <c r="M8282"/>
      <c r="N8282"/>
      <c r="O8282"/>
      <c r="P8282"/>
      <c r="S8282"/>
    </row>
    <row r="8283" spans="1:20" x14ac:dyDescent="0.3">
      <c r="A8283" s="25"/>
      <c r="B8283"/>
      <c r="C8283"/>
      <c r="D8283"/>
      <c r="E8283"/>
      <c r="F8283"/>
      <c r="G8283"/>
      <c r="H8283" s="26"/>
      <c r="I8283" s="26"/>
      <c r="K8283"/>
      <c r="L8283"/>
      <c r="M8283"/>
      <c r="N8283"/>
      <c r="O8283"/>
      <c r="P8283"/>
      <c r="S8283"/>
    </row>
    <row r="8284" spans="1:20" x14ac:dyDescent="0.3">
      <c r="A8284" s="25"/>
      <c r="B8284"/>
      <c r="C8284"/>
      <c r="D8284"/>
      <c r="E8284"/>
      <c r="F8284"/>
      <c r="G8284"/>
      <c r="H8284" s="26"/>
      <c r="I8284" s="26"/>
      <c r="K8284"/>
      <c r="L8284"/>
      <c r="M8284"/>
      <c r="N8284"/>
      <c r="O8284"/>
      <c r="P8284"/>
      <c r="S8284"/>
    </row>
    <row r="8285" spans="1:20" x14ac:dyDescent="0.3">
      <c r="A8285" s="25"/>
      <c r="B8285"/>
      <c r="C8285"/>
      <c r="D8285"/>
      <c r="E8285"/>
      <c r="F8285"/>
      <c r="G8285"/>
      <c r="H8285" s="26"/>
      <c r="I8285" s="26"/>
      <c r="K8285"/>
      <c r="L8285"/>
      <c r="M8285"/>
      <c r="N8285"/>
      <c r="O8285"/>
      <c r="P8285"/>
      <c r="S8285"/>
    </row>
    <row r="8286" spans="1:20" x14ac:dyDescent="0.3">
      <c r="A8286" s="25"/>
      <c r="B8286"/>
      <c r="C8286"/>
      <c r="D8286"/>
      <c r="E8286"/>
      <c r="F8286"/>
      <c r="G8286"/>
      <c r="H8286" s="26"/>
      <c r="I8286" s="26"/>
      <c r="K8286"/>
      <c r="L8286"/>
      <c r="M8286"/>
      <c r="N8286"/>
      <c r="O8286"/>
      <c r="P8286"/>
      <c r="S8286"/>
    </row>
    <row r="8287" spans="1:20" x14ac:dyDescent="0.3">
      <c r="A8287" s="25"/>
      <c r="B8287"/>
      <c r="C8287"/>
      <c r="D8287"/>
      <c r="E8287"/>
      <c r="F8287"/>
      <c r="G8287"/>
      <c r="H8287" s="14"/>
      <c r="I8287" s="14"/>
      <c r="K8287"/>
      <c r="L8287"/>
      <c r="M8287"/>
      <c r="N8287"/>
      <c r="O8287"/>
      <c r="P8287"/>
      <c r="S8287"/>
    </row>
    <row r="8288" spans="1:20" x14ac:dyDescent="0.3">
      <c r="A8288" s="25"/>
      <c r="B8288"/>
      <c r="C8288"/>
      <c r="D8288"/>
      <c r="E8288"/>
      <c r="F8288"/>
      <c r="G8288"/>
      <c r="H8288" s="14"/>
      <c r="I8288" s="14"/>
      <c r="K8288"/>
      <c r="L8288"/>
      <c r="M8288"/>
      <c r="N8288"/>
      <c r="O8288"/>
      <c r="P8288"/>
      <c r="S8288"/>
    </row>
    <row r="8289" spans="1:20" x14ac:dyDescent="0.3">
      <c r="A8289" s="25"/>
      <c r="B8289"/>
      <c r="C8289"/>
      <c r="D8289"/>
      <c r="E8289"/>
      <c r="F8289"/>
      <c r="G8289"/>
      <c r="H8289" s="14"/>
      <c r="I8289" s="14"/>
      <c r="K8289"/>
      <c r="L8289"/>
      <c r="M8289"/>
      <c r="N8289"/>
      <c r="O8289"/>
      <c r="P8289"/>
      <c r="S8289"/>
    </row>
    <row r="8290" spans="1:20" x14ac:dyDescent="0.3">
      <c r="A8290" s="25"/>
      <c r="B8290"/>
      <c r="C8290"/>
      <c r="D8290"/>
      <c r="E8290"/>
      <c r="F8290"/>
      <c r="G8290"/>
      <c r="H8290" s="26"/>
      <c r="I8290" s="26"/>
      <c r="K8290"/>
      <c r="L8290"/>
      <c r="M8290"/>
      <c r="N8290"/>
      <c r="O8290"/>
      <c r="P8290"/>
      <c r="S8290"/>
    </row>
    <row r="8291" spans="1:20" x14ac:dyDescent="0.3">
      <c r="A8291" s="25"/>
      <c r="B8291"/>
      <c r="C8291"/>
      <c r="D8291"/>
      <c r="E8291"/>
      <c r="F8291"/>
      <c r="G8291"/>
      <c r="H8291" s="26"/>
      <c r="I8291" s="26"/>
      <c r="K8291"/>
      <c r="L8291"/>
      <c r="M8291"/>
      <c r="N8291"/>
      <c r="O8291"/>
      <c r="P8291"/>
      <c r="S8291"/>
    </row>
    <row r="8292" spans="1:20" x14ac:dyDescent="0.3">
      <c r="A8292" s="25"/>
      <c r="B8292"/>
      <c r="C8292"/>
      <c r="D8292"/>
      <c r="E8292"/>
      <c r="F8292"/>
      <c r="G8292"/>
      <c r="H8292" s="26"/>
      <c r="I8292" s="26"/>
      <c r="K8292"/>
      <c r="L8292"/>
      <c r="M8292"/>
      <c r="N8292"/>
      <c r="O8292"/>
      <c r="P8292"/>
      <c r="S8292"/>
    </row>
    <row r="8293" spans="1:20" x14ac:dyDescent="0.3">
      <c r="A8293" s="25"/>
      <c r="B8293"/>
      <c r="C8293"/>
      <c r="D8293"/>
      <c r="E8293"/>
      <c r="F8293"/>
      <c r="G8293"/>
      <c r="H8293" s="14"/>
      <c r="I8293" s="26"/>
      <c r="K8293"/>
      <c r="L8293"/>
      <c r="M8293"/>
      <c r="N8293"/>
      <c r="O8293"/>
      <c r="P8293"/>
      <c r="S8293"/>
      <c r="T8293" s="7"/>
    </row>
    <row r="8294" spans="1:20" x14ac:dyDescent="0.3">
      <c r="A8294" s="25"/>
      <c r="B8294"/>
      <c r="C8294"/>
      <c r="D8294"/>
      <c r="E8294"/>
      <c r="F8294"/>
      <c r="G8294"/>
      <c r="H8294"/>
      <c r="I8294" s="26"/>
      <c r="K8294"/>
      <c r="L8294"/>
      <c r="M8294"/>
      <c r="N8294"/>
      <c r="O8294"/>
      <c r="P8294"/>
      <c r="S8294"/>
    </row>
    <row r="8295" spans="1:20" x14ac:dyDescent="0.3">
      <c r="A8295" s="25"/>
      <c r="B8295"/>
      <c r="C8295"/>
      <c r="D8295"/>
      <c r="E8295"/>
      <c r="F8295"/>
      <c r="G8295"/>
      <c r="H8295" s="14"/>
      <c r="I8295" s="26"/>
      <c r="K8295"/>
      <c r="L8295"/>
      <c r="M8295"/>
      <c r="N8295"/>
      <c r="O8295"/>
      <c r="P8295"/>
      <c r="S8295"/>
    </row>
    <row r="8296" spans="1:20" x14ac:dyDescent="0.3">
      <c r="A8296" s="25"/>
      <c r="B8296"/>
      <c r="C8296"/>
      <c r="D8296"/>
      <c r="E8296"/>
      <c r="F8296"/>
      <c r="G8296"/>
      <c r="H8296" s="26"/>
      <c r="I8296" s="26"/>
      <c r="K8296"/>
      <c r="L8296"/>
      <c r="M8296"/>
      <c r="N8296"/>
      <c r="O8296"/>
      <c r="P8296"/>
      <c r="S8296"/>
    </row>
    <row r="8297" spans="1:20" x14ac:dyDescent="0.3">
      <c r="A8297" s="25"/>
      <c r="B8297"/>
      <c r="C8297"/>
      <c r="D8297"/>
      <c r="E8297"/>
      <c r="F8297"/>
      <c r="G8297"/>
      <c r="H8297" s="26"/>
      <c r="I8297" s="26"/>
      <c r="K8297"/>
      <c r="L8297"/>
      <c r="M8297"/>
      <c r="N8297"/>
      <c r="O8297"/>
      <c r="P8297"/>
      <c r="S8297"/>
    </row>
    <row r="8298" spans="1:20" x14ac:dyDescent="0.3">
      <c r="A8298" s="25"/>
      <c r="B8298"/>
      <c r="C8298"/>
      <c r="D8298"/>
      <c r="E8298"/>
      <c r="F8298"/>
      <c r="G8298"/>
      <c r="H8298" s="26"/>
      <c r="I8298" s="26"/>
      <c r="K8298"/>
      <c r="L8298"/>
      <c r="M8298"/>
      <c r="N8298"/>
      <c r="O8298"/>
      <c r="P8298"/>
      <c r="S8298"/>
    </row>
    <row r="8299" spans="1:20" x14ac:dyDescent="0.3">
      <c r="A8299" s="25"/>
      <c r="B8299"/>
      <c r="C8299"/>
      <c r="D8299"/>
      <c r="E8299"/>
      <c r="F8299"/>
      <c r="G8299"/>
      <c r="H8299" s="26"/>
      <c r="I8299" s="26"/>
      <c r="K8299"/>
      <c r="L8299"/>
      <c r="M8299"/>
      <c r="N8299"/>
      <c r="O8299"/>
      <c r="P8299"/>
      <c r="S8299"/>
    </row>
    <row r="8300" spans="1:20" x14ac:dyDescent="0.3">
      <c r="A8300" s="25"/>
      <c r="B8300"/>
      <c r="C8300"/>
      <c r="D8300"/>
      <c r="E8300"/>
      <c r="F8300"/>
      <c r="G8300"/>
      <c r="H8300" s="26"/>
      <c r="I8300" s="26"/>
      <c r="K8300"/>
      <c r="L8300"/>
      <c r="M8300"/>
      <c r="N8300"/>
      <c r="O8300"/>
      <c r="P8300"/>
      <c r="S8300"/>
    </row>
    <row r="8301" spans="1:20" x14ac:dyDescent="0.3">
      <c r="A8301" s="25"/>
      <c r="B8301"/>
      <c r="C8301"/>
      <c r="D8301"/>
      <c r="E8301"/>
      <c r="F8301"/>
      <c r="G8301"/>
      <c r="H8301" s="26"/>
      <c r="I8301" s="26"/>
      <c r="K8301"/>
      <c r="L8301"/>
      <c r="M8301"/>
      <c r="N8301"/>
      <c r="O8301"/>
      <c r="P8301"/>
      <c r="S8301"/>
    </row>
    <row r="8302" spans="1:20" x14ac:dyDescent="0.3">
      <c r="A8302" s="25"/>
      <c r="B8302"/>
      <c r="C8302"/>
      <c r="D8302"/>
      <c r="E8302"/>
      <c r="F8302"/>
      <c r="G8302"/>
      <c r="H8302" s="26"/>
      <c r="I8302" s="26"/>
      <c r="K8302"/>
      <c r="L8302"/>
      <c r="M8302"/>
      <c r="N8302"/>
      <c r="O8302"/>
      <c r="P8302"/>
      <c r="S8302"/>
    </row>
    <row r="8303" spans="1:20" x14ac:dyDescent="0.3">
      <c r="A8303" s="25"/>
      <c r="B8303"/>
      <c r="C8303"/>
      <c r="D8303"/>
      <c r="E8303"/>
      <c r="F8303"/>
      <c r="G8303"/>
      <c r="H8303" s="14"/>
      <c r="I8303" s="14"/>
      <c r="K8303"/>
      <c r="L8303"/>
      <c r="M8303"/>
      <c r="N8303"/>
      <c r="O8303"/>
      <c r="P8303"/>
      <c r="S8303"/>
    </row>
    <row r="8304" spans="1:20" x14ac:dyDescent="0.3">
      <c r="A8304" s="25"/>
      <c r="B8304"/>
      <c r="C8304"/>
      <c r="D8304"/>
      <c r="E8304"/>
      <c r="F8304"/>
      <c r="G8304"/>
      <c r="H8304" s="14"/>
      <c r="I8304" s="14"/>
      <c r="K8304"/>
      <c r="L8304"/>
      <c r="M8304"/>
      <c r="N8304"/>
      <c r="O8304"/>
      <c r="P8304"/>
      <c r="S8304"/>
    </row>
    <row r="8305" spans="1:20" x14ac:dyDescent="0.3">
      <c r="A8305" s="25"/>
      <c r="B8305"/>
      <c r="C8305"/>
      <c r="D8305"/>
      <c r="E8305"/>
      <c r="F8305"/>
      <c r="G8305"/>
      <c r="H8305" s="14"/>
      <c r="I8305" s="14"/>
      <c r="K8305"/>
      <c r="L8305"/>
      <c r="M8305"/>
      <c r="N8305"/>
      <c r="O8305"/>
      <c r="P8305"/>
      <c r="S8305"/>
    </row>
    <row r="8306" spans="1:20" x14ac:dyDescent="0.3">
      <c r="A8306" s="25"/>
      <c r="B8306"/>
      <c r="C8306"/>
      <c r="D8306"/>
      <c r="E8306"/>
      <c r="F8306"/>
      <c r="G8306"/>
      <c r="H8306" s="14"/>
      <c r="I8306" s="14"/>
      <c r="K8306"/>
      <c r="L8306"/>
      <c r="M8306"/>
      <c r="N8306"/>
      <c r="O8306"/>
      <c r="P8306"/>
      <c r="S8306"/>
    </row>
    <row r="8307" spans="1:20" x14ac:dyDescent="0.3">
      <c r="A8307" s="25"/>
      <c r="B8307"/>
      <c r="C8307"/>
      <c r="D8307"/>
      <c r="E8307"/>
      <c r="F8307"/>
      <c r="G8307"/>
      <c r="H8307" s="14"/>
      <c r="I8307" s="14"/>
      <c r="K8307"/>
      <c r="L8307"/>
      <c r="M8307"/>
      <c r="N8307"/>
      <c r="O8307"/>
      <c r="P8307"/>
      <c r="S8307"/>
    </row>
    <row r="8308" spans="1:20" x14ac:dyDescent="0.3">
      <c r="A8308" s="25"/>
      <c r="B8308"/>
      <c r="C8308"/>
      <c r="D8308"/>
      <c r="E8308"/>
      <c r="F8308"/>
      <c r="G8308"/>
      <c r="H8308" s="14"/>
      <c r="I8308" s="14"/>
      <c r="K8308"/>
      <c r="L8308"/>
      <c r="M8308"/>
      <c r="N8308"/>
      <c r="O8308"/>
      <c r="P8308"/>
      <c r="S8308"/>
    </row>
    <row r="8309" spans="1:20" x14ac:dyDescent="0.3">
      <c r="A8309" s="25"/>
      <c r="B8309"/>
      <c r="C8309"/>
      <c r="D8309"/>
      <c r="E8309"/>
      <c r="F8309"/>
      <c r="G8309"/>
      <c r="H8309" s="14"/>
      <c r="I8309" s="14"/>
      <c r="K8309"/>
      <c r="L8309"/>
      <c r="M8309"/>
      <c r="N8309"/>
      <c r="O8309"/>
      <c r="P8309"/>
      <c r="S8309"/>
    </row>
    <row r="8310" spans="1:20" x14ac:dyDescent="0.3">
      <c r="A8310" s="25"/>
      <c r="B8310"/>
      <c r="C8310"/>
      <c r="D8310"/>
      <c r="E8310"/>
      <c r="F8310"/>
      <c r="G8310"/>
      <c r="H8310" s="14"/>
      <c r="I8310" s="14"/>
      <c r="K8310"/>
      <c r="L8310"/>
      <c r="M8310"/>
      <c r="N8310"/>
      <c r="O8310"/>
      <c r="P8310"/>
      <c r="S8310"/>
    </row>
    <row r="8311" spans="1:20" x14ac:dyDescent="0.3">
      <c r="A8311" s="25"/>
      <c r="B8311"/>
      <c r="C8311"/>
      <c r="D8311"/>
      <c r="E8311"/>
      <c r="F8311"/>
      <c r="G8311"/>
      <c r="H8311" s="14"/>
      <c r="I8311" s="14"/>
      <c r="K8311"/>
      <c r="L8311"/>
      <c r="M8311"/>
      <c r="N8311"/>
      <c r="O8311"/>
      <c r="P8311"/>
      <c r="S8311"/>
      <c r="T8311" s="7"/>
    </row>
    <row r="8312" spans="1:20" x14ac:dyDescent="0.3">
      <c r="A8312" s="25"/>
      <c r="B8312"/>
      <c r="C8312"/>
      <c r="D8312"/>
      <c r="E8312"/>
      <c r="F8312"/>
      <c r="G8312"/>
      <c r="H8312" s="14"/>
      <c r="I8312" s="14"/>
      <c r="K8312"/>
      <c r="L8312"/>
      <c r="M8312"/>
      <c r="N8312"/>
      <c r="O8312"/>
      <c r="P8312"/>
      <c r="S8312"/>
    </row>
    <row r="8313" spans="1:20" x14ac:dyDescent="0.3">
      <c r="A8313" s="25"/>
      <c r="B8313"/>
      <c r="C8313"/>
      <c r="D8313"/>
      <c r="E8313"/>
      <c r="F8313"/>
      <c r="G8313"/>
      <c r="H8313" s="14"/>
      <c r="I8313" s="14"/>
      <c r="K8313"/>
      <c r="L8313"/>
      <c r="M8313"/>
      <c r="N8313"/>
      <c r="O8313"/>
      <c r="P8313"/>
      <c r="S8313"/>
      <c r="T8313" s="7"/>
    </row>
    <row r="8314" spans="1:20" x14ac:dyDescent="0.3">
      <c r="A8314" s="25"/>
      <c r="B8314"/>
      <c r="C8314"/>
      <c r="D8314"/>
      <c r="E8314"/>
      <c r="F8314"/>
      <c r="G8314"/>
      <c r="H8314" s="14"/>
      <c r="I8314" s="14"/>
      <c r="K8314"/>
      <c r="L8314"/>
      <c r="M8314"/>
      <c r="N8314"/>
      <c r="O8314"/>
      <c r="P8314"/>
      <c r="S8314"/>
    </row>
    <row r="8315" spans="1:20" x14ac:dyDescent="0.3">
      <c r="A8315" s="25"/>
      <c r="B8315"/>
      <c r="C8315"/>
      <c r="D8315"/>
      <c r="E8315"/>
      <c r="F8315"/>
      <c r="G8315"/>
      <c r="H8315" s="14"/>
      <c r="I8315" s="14"/>
      <c r="K8315"/>
      <c r="L8315"/>
      <c r="M8315"/>
      <c r="N8315"/>
      <c r="O8315"/>
      <c r="P8315"/>
      <c r="S8315"/>
    </row>
    <row r="8316" spans="1:20" x14ac:dyDescent="0.3">
      <c r="A8316" s="25"/>
      <c r="B8316"/>
      <c r="C8316"/>
      <c r="D8316"/>
      <c r="E8316"/>
      <c r="F8316"/>
      <c r="G8316"/>
      <c r="H8316" s="14"/>
      <c r="I8316" s="14"/>
      <c r="K8316"/>
      <c r="L8316"/>
      <c r="M8316"/>
      <c r="N8316"/>
      <c r="O8316"/>
      <c r="P8316"/>
      <c r="S8316"/>
    </row>
    <row r="8317" spans="1:20" x14ac:dyDescent="0.3">
      <c r="A8317" s="25"/>
      <c r="B8317"/>
      <c r="C8317"/>
      <c r="D8317"/>
      <c r="E8317"/>
      <c r="F8317"/>
      <c r="G8317"/>
      <c r="H8317" s="26"/>
      <c r="I8317" s="26"/>
      <c r="K8317"/>
      <c r="L8317"/>
      <c r="M8317"/>
      <c r="N8317"/>
      <c r="O8317"/>
      <c r="P8317"/>
      <c r="S8317"/>
    </row>
    <row r="8318" spans="1:20" x14ac:dyDescent="0.3">
      <c r="A8318" s="25"/>
      <c r="B8318"/>
      <c r="C8318"/>
      <c r="D8318"/>
      <c r="E8318"/>
      <c r="F8318"/>
      <c r="G8318"/>
      <c r="H8318" s="26"/>
      <c r="I8318" s="26"/>
      <c r="K8318"/>
      <c r="L8318"/>
      <c r="M8318"/>
      <c r="N8318"/>
      <c r="O8318"/>
      <c r="P8318"/>
      <c r="S8318"/>
    </row>
    <row r="8319" spans="1:20" x14ac:dyDescent="0.3">
      <c r="A8319" s="25"/>
      <c r="B8319"/>
      <c r="C8319"/>
      <c r="D8319"/>
      <c r="E8319"/>
      <c r="F8319"/>
      <c r="G8319"/>
      <c r="H8319" s="26"/>
      <c r="I8319" s="26"/>
      <c r="K8319"/>
      <c r="L8319"/>
      <c r="M8319"/>
      <c r="N8319"/>
      <c r="O8319"/>
      <c r="P8319"/>
      <c r="S8319"/>
    </row>
    <row r="8320" spans="1:20" x14ac:dyDescent="0.3">
      <c r="A8320" s="25"/>
      <c r="B8320"/>
      <c r="C8320"/>
      <c r="D8320"/>
      <c r="E8320"/>
      <c r="F8320"/>
      <c r="G8320"/>
      <c r="H8320" s="26"/>
      <c r="I8320" s="26"/>
      <c r="K8320"/>
      <c r="L8320"/>
      <c r="M8320"/>
      <c r="N8320"/>
      <c r="O8320"/>
      <c r="P8320"/>
      <c r="S8320"/>
    </row>
    <row r="8321" spans="1:20" x14ac:dyDescent="0.3">
      <c r="A8321" s="25"/>
      <c r="B8321"/>
      <c r="C8321"/>
      <c r="D8321"/>
      <c r="E8321"/>
      <c r="F8321"/>
      <c r="G8321"/>
      <c r="H8321" s="26"/>
      <c r="I8321" s="26"/>
      <c r="K8321"/>
      <c r="L8321"/>
      <c r="M8321"/>
      <c r="N8321"/>
      <c r="O8321"/>
      <c r="P8321"/>
      <c r="S8321"/>
    </row>
    <row r="8322" spans="1:20" x14ac:dyDescent="0.3">
      <c r="A8322" s="25"/>
      <c r="B8322"/>
      <c r="C8322"/>
      <c r="D8322"/>
      <c r="E8322"/>
      <c r="F8322"/>
      <c r="G8322"/>
      <c r="H8322" s="26"/>
      <c r="I8322" s="26"/>
      <c r="K8322"/>
      <c r="L8322"/>
      <c r="M8322"/>
      <c r="N8322"/>
      <c r="O8322"/>
      <c r="P8322"/>
      <c r="S8322"/>
    </row>
    <row r="8323" spans="1:20" x14ac:dyDescent="0.3">
      <c r="A8323" s="25"/>
      <c r="B8323"/>
      <c r="C8323"/>
      <c r="D8323"/>
      <c r="E8323"/>
      <c r="F8323"/>
      <c r="G8323"/>
      <c r="H8323"/>
      <c r="I8323"/>
      <c r="K8323"/>
      <c r="L8323"/>
      <c r="M8323"/>
      <c r="N8323"/>
      <c r="O8323"/>
      <c r="P8323"/>
      <c r="S8323"/>
    </row>
    <row r="8324" spans="1:20" x14ac:dyDescent="0.3">
      <c r="A8324" s="25"/>
      <c r="B8324"/>
      <c r="C8324"/>
      <c r="D8324"/>
      <c r="E8324"/>
      <c r="F8324"/>
      <c r="G8324"/>
      <c r="H8324"/>
      <c r="I8324"/>
      <c r="K8324"/>
      <c r="L8324"/>
      <c r="M8324"/>
      <c r="N8324"/>
      <c r="O8324"/>
      <c r="P8324"/>
      <c r="S8324"/>
    </row>
    <row r="8325" spans="1:20" x14ac:dyDescent="0.3">
      <c r="A8325" s="25"/>
      <c r="B8325"/>
      <c r="C8325"/>
      <c r="D8325"/>
      <c r="E8325"/>
      <c r="F8325"/>
      <c r="G8325"/>
      <c r="H8325" s="14"/>
      <c r="I8325" s="14"/>
      <c r="K8325"/>
      <c r="L8325"/>
      <c r="M8325"/>
      <c r="N8325"/>
      <c r="O8325"/>
      <c r="P8325"/>
      <c r="S8325"/>
    </row>
    <row r="8326" spans="1:20" x14ac:dyDescent="0.3">
      <c r="A8326" s="25"/>
      <c r="B8326"/>
      <c r="C8326"/>
      <c r="D8326"/>
      <c r="E8326"/>
      <c r="F8326"/>
      <c r="G8326"/>
      <c r="H8326" s="14"/>
      <c r="I8326" s="14"/>
      <c r="K8326"/>
      <c r="L8326"/>
      <c r="M8326"/>
      <c r="N8326"/>
      <c r="O8326"/>
      <c r="P8326"/>
      <c r="S8326"/>
    </row>
    <row r="8327" spans="1:20" x14ac:dyDescent="0.3">
      <c r="A8327" s="25"/>
      <c r="B8327"/>
      <c r="C8327"/>
      <c r="D8327"/>
      <c r="E8327"/>
      <c r="F8327"/>
      <c r="G8327"/>
      <c r="H8327" s="14"/>
      <c r="I8327" s="14"/>
      <c r="K8327"/>
      <c r="L8327"/>
      <c r="M8327"/>
      <c r="N8327"/>
      <c r="O8327"/>
      <c r="P8327"/>
      <c r="S8327"/>
    </row>
    <row r="8328" spans="1:20" x14ac:dyDescent="0.3">
      <c r="A8328" s="25"/>
      <c r="B8328"/>
      <c r="C8328"/>
      <c r="D8328"/>
      <c r="E8328"/>
      <c r="F8328"/>
      <c r="G8328"/>
      <c r="H8328" s="14"/>
      <c r="I8328" s="14"/>
      <c r="K8328"/>
      <c r="L8328"/>
      <c r="M8328"/>
      <c r="N8328"/>
      <c r="O8328"/>
      <c r="P8328"/>
      <c r="S8328"/>
    </row>
    <row r="8329" spans="1:20" x14ac:dyDescent="0.3">
      <c r="A8329" s="25"/>
      <c r="B8329"/>
      <c r="C8329"/>
      <c r="D8329"/>
      <c r="E8329"/>
      <c r="F8329"/>
      <c r="G8329"/>
      <c r="H8329" s="14"/>
      <c r="I8329" s="14"/>
      <c r="K8329"/>
      <c r="L8329"/>
      <c r="M8329"/>
      <c r="N8329"/>
      <c r="O8329"/>
      <c r="P8329"/>
      <c r="S8329"/>
    </row>
    <row r="8330" spans="1:20" x14ac:dyDescent="0.3">
      <c r="A8330" s="25"/>
      <c r="B8330"/>
      <c r="C8330"/>
      <c r="D8330"/>
      <c r="E8330"/>
      <c r="F8330"/>
      <c r="G8330"/>
      <c r="H8330" s="14"/>
      <c r="I8330" s="14"/>
      <c r="K8330"/>
      <c r="L8330"/>
      <c r="M8330"/>
      <c r="N8330"/>
      <c r="O8330"/>
      <c r="P8330"/>
      <c r="S8330"/>
      <c r="T8330" s="7"/>
    </row>
    <row r="8331" spans="1:20" x14ac:dyDescent="0.3">
      <c r="A8331" s="25"/>
      <c r="B8331"/>
      <c r="C8331"/>
      <c r="D8331"/>
      <c r="E8331"/>
      <c r="F8331"/>
      <c r="G8331"/>
      <c r="H8331" s="14"/>
      <c r="I8331" s="14"/>
      <c r="K8331"/>
      <c r="L8331"/>
      <c r="M8331"/>
      <c r="N8331"/>
      <c r="O8331"/>
      <c r="P8331"/>
      <c r="S8331"/>
    </row>
    <row r="8332" spans="1:20" x14ac:dyDescent="0.3">
      <c r="A8332" s="25"/>
      <c r="B8332"/>
      <c r="C8332"/>
      <c r="D8332"/>
      <c r="E8332"/>
      <c r="F8332"/>
      <c r="G8332"/>
      <c r="H8332" s="14"/>
      <c r="I8332" s="14"/>
      <c r="K8332"/>
      <c r="L8332"/>
      <c r="M8332"/>
      <c r="N8332"/>
      <c r="O8332"/>
      <c r="P8332"/>
      <c r="S8332"/>
    </row>
    <row r="8333" spans="1:20" x14ac:dyDescent="0.3">
      <c r="A8333" s="25"/>
      <c r="B8333"/>
      <c r="C8333"/>
      <c r="D8333"/>
      <c r="E8333"/>
      <c r="F8333"/>
      <c r="G8333"/>
      <c r="H8333" s="14"/>
      <c r="I8333" s="14"/>
      <c r="K8333"/>
      <c r="L8333"/>
      <c r="M8333"/>
      <c r="N8333"/>
      <c r="O8333"/>
      <c r="P8333"/>
      <c r="S8333"/>
    </row>
    <row r="8334" spans="1:20" x14ac:dyDescent="0.3">
      <c r="A8334" s="25"/>
      <c r="B8334"/>
      <c r="C8334"/>
      <c r="D8334"/>
      <c r="E8334"/>
      <c r="F8334"/>
      <c r="G8334"/>
      <c r="H8334" s="14"/>
      <c r="I8334" s="14"/>
      <c r="K8334"/>
      <c r="L8334"/>
      <c r="M8334"/>
      <c r="N8334"/>
      <c r="O8334"/>
      <c r="P8334"/>
      <c r="S8334"/>
    </row>
    <row r="8335" spans="1:20" x14ac:dyDescent="0.3">
      <c r="A8335" s="25"/>
      <c r="B8335"/>
      <c r="C8335"/>
      <c r="D8335"/>
      <c r="E8335"/>
      <c r="F8335"/>
      <c r="G8335"/>
      <c r="H8335" s="26"/>
      <c r="I8335" s="26"/>
      <c r="K8335"/>
      <c r="L8335"/>
      <c r="M8335"/>
      <c r="N8335"/>
      <c r="O8335"/>
      <c r="P8335"/>
      <c r="S8335"/>
    </row>
    <row r="8336" spans="1:20" x14ac:dyDescent="0.3">
      <c r="A8336" s="25"/>
      <c r="B8336"/>
      <c r="C8336"/>
      <c r="D8336"/>
      <c r="E8336"/>
      <c r="F8336"/>
      <c r="G8336"/>
      <c r="H8336" s="26"/>
      <c r="I8336" s="26"/>
      <c r="K8336"/>
      <c r="L8336"/>
      <c r="M8336"/>
      <c r="N8336"/>
      <c r="O8336"/>
      <c r="P8336"/>
      <c r="S8336"/>
    </row>
    <row r="8337" spans="1:20" x14ac:dyDescent="0.3">
      <c r="A8337" s="25"/>
      <c r="B8337"/>
      <c r="C8337"/>
      <c r="D8337"/>
      <c r="E8337"/>
      <c r="F8337"/>
      <c r="G8337"/>
      <c r="H8337" s="26"/>
      <c r="I8337" s="26"/>
      <c r="K8337"/>
      <c r="L8337"/>
      <c r="M8337"/>
      <c r="N8337"/>
      <c r="O8337"/>
      <c r="P8337"/>
      <c r="S8337"/>
    </row>
    <row r="8338" spans="1:20" x14ac:dyDescent="0.3">
      <c r="A8338" s="25"/>
      <c r="B8338"/>
      <c r="C8338"/>
      <c r="D8338"/>
      <c r="E8338"/>
      <c r="F8338"/>
      <c r="G8338"/>
      <c r="H8338" s="26"/>
      <c r="I8338" s="26"/>
      <c r="K8338"/>
      <c r="L8338"/>
      <c r="M8338"/>
      <c r="N8338"/>
      <c r="O8338"/>
      <c r="P8338"/>
      <c r="S8338"/>
    </row>
    <row r="8339" spans="1:20" x14ac:dyDescent="0.3">
      <c r="A8339" s="25"/>
      <c r="B8339"/>
      <c r="C8339"/>
      <c r="D8339"/>
      <c r="E8339"/>
      <c r="F8339"/>
      <c r="G8339"/>
      <c r="H8339" s="26"/>
      <c r="I8339" s="26"/>
      <c r="K8339"/>
      <c r="L8339"/>
      <c r="M8339"/>
      <c r="N8339"/>
      <c r="O8339"/>
      <c r="P8339"/>
      <c r="S8339"/>
    </row>
    <row r="8340" spans="1:20" x14ac:dyDescent="0.3">
      <c r="A8340" s="25"/>
      <c r="B8340"/>
      <c r="C8340"/>
      <c r="D8340"/>
      <c r="E8340"/>
      <c r="F8340"/>
      <c r="G8340"/>
      <c r="H8340" s="26"/>
      <c r="I8340" s="26"/>
      <c r="K8340"/>
      <c r="L8340"/>
      <c r="M8340"/>
      <c r="N8340"/>
      <c r="O8340"/>
      <c r="P8340"/>
      <c r="S8340"/>
    </row>
    <row r="8341" spans="1:20" x14ac:dyDescent="0.3">
      <c r="A8341" s="25"/>
      <c r="B8341"/>
      <c r="C8341"/>
      <c r="D8341"/>
      <c r="E8341"/>
      <c r="F8341"/>
      <c r="G8341"/>
      <c r="H8341" s="26"/>
      <c r="I8341" s="26"/>
      <c r="K8341"/>
      <c r="L8341"/>
      <c r="M8341"/>
      <c r="N8341"/>
      <c r="O8341"/>
      <c r="P8341"/>
      <c r="S8341"/>
    </row>
    <row r="8342" spans="1:20" x14ac:dyDescent="0.3">
      <c r="A8342" s="25"/>
      <c r="B8342"/>
      <c r="C8342"/>
      <c r="D8342"/>
      <c r="E8342"/>
      <c r="F8342"/>
      <c r="G8342"/>
      <c r="H8342" s="14"/>
      <c r="I8342" s="14"/>
      <c r="K8342"/>
      <c r="L8342"/>
      <c r="M8342"/>
      <c r="N8342"/>
      <c r="O8342"/>
      <c r="P8342"/>
      <c r="S8342"/>
    </row>
    <row r="8343" spans="1:20" x14ac:dyDescent="0.3">
      <c r="A8343" s="25"/>
      <c r="B8343"/>
      <c r="C8343"/>
      <c r="D8343"/>
      <c r="E8343"/>
      <c r="F8343"/>
      <c r="G8343"/>
      <c r="H8343" s="14"/>
      <c r="I8343" s="14"/>
      <c r="K8343"/>
      <c r="L8343"/>
      <c r="M8343"/>
      <c r="N8343"/>
      <c r="O8343"/>
      <c r="P8343"/>
      <c r="S8343"/>
    </row>
    <row r="8344" spans="1:20" x14ac:dyDescent="0.3">
      <c r="A8344" s="25"/>
      <c r="B8344"/>
      <c r="C8344"/>
      <c r="D8344"/>
      <c r="E8344"/>
      <c r="F8344"/>
      <c r="G8344"/>
      <c r="H8344"/>
      <c r="I8344"/>
      <c r="K8344"/>
      <c r="L8344"/>
      <c r="M8344"/>
      <c r="N8344"/>
      <c r="O8344"/>
      <c r="P8344"/>
      <c r="S8344"/>
    </row>
    <row r="8345" spans="1:20" x14ac:dyDescent="0.3">
      <c r="A8345" s="25"/>
      <c r="B8345"/>
      <c r="C8345"/>
      <c r="D8345"/>
      <c r="E8345"/>
      <c r="F8345"/>
      <c r="G8345"/>
      <c r="H8345" s="14"/>
      <c r="I8345" s="14"/>
      <c r="K8345"/>
      <c r="L8345"/>
      <c r="M8345"/>
      <c r="N8345"/>
      <c r="O8345"/>
      <c r="P8345"/>
      <c r="S8345"/>
      <c r="T8345" s="7"/>
    </row>
    <row r="8346" spans="1:20" x14ac:dyDescent="0.3">
      <c r="A8346" s="25"/>
      <c r="B8346"/>
      <c r="C8346"/>
      <c r="D8346"/>
      <c r="E8346"/>
      <c r="F8346"/>
      <c r="G8346"/>
      <c r="H8346" s="14"/>
      <c r="I8346" s="14"/>
      <c r="K8346"/>
      <c r="L8346"/>
      <c r="M8346"/>
      <c r="N8346"/>
      <c r="O8346"/>
      <c r="P8346"/>
      <c r="S8346"/>
    </row>
    <row r="8347" spans="1:20" x14ac:dyDescent="0.3">
      <c r="A8347" s="25"/>
      <c r="B8347"/>
      <c r="C8347"/>
      <c r="D8347"/>
      <c r="E8347"/>
      <c r="F8347"/>
      <c r="G8347"/>
      <c r="H8347" s="14"/>
      <c r="I8347" s="14"/>
      <c r="K8347"/>
      <c r="L8347"/>
      <c r="M8347"/>
      <c r="N8347"/>
      <c r="O8347"/>
      <c r="P8347"/>
      <c r="S8347"/>
    </row>
    <row r="8348" spans="1:20" x14ac:dyDescent="0.3">
      <c r="A8348" s="25"/>
      <c r="B8348"/>
      <c r="C8348"/>
      <c r="D8348"/>
      <c r="E8348"/>
      <c r="F8348"/>
      <c r="G8348"/>
      <c r="H8348" s="14"/>
      <c r="I8348" s="14"/>
      <c r="K8348"/>
      <c r="L8348"/>
      <c r="M8348"/>
      <c r="N8348"/>
      <c r="O8348"/>
      <c r="P8348"/>
      <c r="S8348"/>
    </row>
    <row r="8349" spans="1:20" x14ac:dyDescent="0.3">
      <c r="A8349" s="25"/>
      <c r="B8349"/>
      <c r="C8349"/>
      <c r="D8349"/>
      <c r="E8349"/>
      <c r="F8349"/>
      <c r="G8349"/>
      <c r="H8349" s="14"/>
      <c r="I8349" s="14"/>
      <c r="K8349"/>
      <c r="L8349"/>
      <c r="M8349"/>
      <c r="N8349"/>
      <c r="O8349"/>
      <c r="P8349"/>
      <c r="S8349"/>
    </row>
    <row r="8350" spans="1:20" x14ac:dyDescent="0.3">
      <c r="A8350" s="25"/>
      <c r="B8350"/>
      <c r="C8350"/>
      <c r="D8350"/>
      <c r="E8350"/>
      <c r="F8350"/>
      <c r="G8350"/>
      <c r="H8350" s="14"/>
      <c r="I8350" s="14"/>
      <c r="K8350"/>
      <c r="L8350"/>
      <c r="M8350"/>
      <c r="N8350"/>
      <c r="O8350"/>
      <c r="P8350"/>
      <c r="S8350"/>
    </row>
    <row r="8351" spans="1:20" x14ac:dyDescent="0.3">
      <c r="A8351" s="25"/>
      <c r="B8351"/>
      <c r="C8351"/>
      <c r="D8351"/>
      <c r="E8351"/>
      <c r="F8351"/>
      <c r="G8351"/>
      <c r="H8351" s="14"/>
      <c r="I8351" s="14"/>
      <c r="K8351"/>
      <c r="L8351"/>
      <c r="M8351"/>
      <c r="N8351"/>
      <c r="O8351"/>
      <c r="P8351"/>
      <c r="S8351"/>
    </row>
    <row r="8352" spans="1:20" x14ac:dyDescent="0.3">
      <c r="A8352" s="25"/>
      <c r="B8352"/>
      <c r="C8352"/>
      <c r="D8352"/>
      <c r="E8352"/>
      <c r="F8352"/>
      <c r="G8352"/>
      <c r="H8352" s="14"/>
      <c r="I8352" s="14"/>
      <c r="K8352"/>
      <c r="L8352"/>
      <c r="M8352"/>
      <c r="N8352"/>
      <c r="O8352"/>
      <c r="P8352"/>
      <c r="S8352"/>
      <c r="T8352" s="7"/>
    </row>
    <row r="8353" spans="1:19" x14ac:dyDescent="0.3">
      <c r="A8353" s="25"/>
      <c r="B8353"/>
      <c r="C8353"/>
      <c r="D8353"/>
      <c r="E8353"/>
      <c r="F8353"/>
      <c r="G8353"/>
      <c r="H8353" s="14"/>
      <c r="I8353" s="14"/>
      <c r="K8353"/>
      <c r="L8353"/>
      <c r="M8353"/>
      <c r="N8353"/>
      <c r="O8353"/>
      <c r="P8353"/>
      <c r="S8353"/>
    </row>
    <row r="8354" spans="1:19" x14ac:dyDescent="0.3">
      <c r="A8354" s="25"/>
      <c r="B8354"/>
      <c r="C8354"/>
      <c r="D8354"/>
      <c r="E8354"/>
      <c r="F8354"/>
      <c r="G8354"/>
      <c r="H8354"/>
      <c r="I8354"/>
      <c r="K8354"/>
      <c r="L8354"/>
      <c r="M8354"/>
      <c r="N8354"/>
      <c r="O8354"/>
      <c r="P8354"/>
      <c r="S8354"/>
    </row>
    <row r="8355" spans="1:19" x14ac:dyDescent="0.3">
      <c r="A8355" s="25"/>
      <c r="B8355"/>
      <c r="C8355"/>
      <c r="D8355"/>
      <c r="E8355"/>
      <c r="F8355"/>
      <c r="G8355"/>
      <c r="H8355" s="14"/>
      <c r="I8355" s="14"/>
      <c r="K8355"/>
      <c r="L8355"/>
      <c r="M8355"/>
      <c r="N8355"/>
      <c r="O8355"/>
      <c r="P8355"/>
      <c r="S8355"/>
    </row>
    <row r="8356" spans="1:19" x14ac:dyDescent="0.3">
      <c r="A8356" s="25"/>
      <c r="B8356"/>
      <c r="C8356"/>
      <c r="D8356"/>
      <c r="E8356"/>
      <c r="F8356"/>
      <c r="G8356"/>
      <c r="H8356" s="26"/>
      <c r="I8356" s="26"/>
      <c r="K8356"/>
      <c r="L8356"/>
      <c r="M8356"/>
      <c r="N8356"/>
      <c r="O8356"/>
      <c r="P8356"/>
      <c r="S8356"/>
    </row>
    <row r="8357" spans="1:19" x14ac:dyDescent="0.3">
      <c r="A8357" s="25"/>
      <c r="B8357"/>
      <c r="C8357"/>
      <c r="D8357"/>
      <c r="E8357"/>
      <c r="F8357"/>
      <c r="G8357"/>
      <c r="H8357" s="26"/>
      <c r="I8357" s="26"/>
      <c r="K8357"/>
      <c r="L8357"/>
      <c r="M8357"/>
      <c r="N8357"/>
      <c r="O8357"/>
      <c r="P8357"/>
      <c r="S8357"/>
    </row>
    <row r="8358" spans="1:19" x14ac:dyDescent="0.3">
      <c r="A8358" s="25"/>
      <c r="B8358"/>
      <c r="C8358"/>
      <c r="D8358"/>
      <c r="E8358"/>
      <c r="F8358"/>
      <c r="G8358"/>
      <c r="H8358" s="26"/>
      <c r="I8358" s="26"/>
      <c r="K8358"/>
      <c r="L8358"/>
      <c r="M8358"/>
      <c r="N8358"/>
      <c r="O8358"/>
      <c r="P8358"/>
      <c r="S8358"/>
    </row>
    <row r="8359" spans="1:19" x14ac:dyDescent="0.3">
      <c r="A8359" s="25"/>
      <c r="B8359"/>
      <c r="C8359"/>
      <c r="D8359"/>
      <c r="E8359"/>
      <c r="F8359"/>
      <c r="G8359"/>
      <c r="H8359" s="26"/>
      <c r="I8359" s="26"/>
      <c r="K8359"/>
      <c r="L8359"/>
      <c r="M8359"/>
      <c r="N8359"/>
      <c r="O8359"/>
      <c r="P8359"/>
      <c r="S8359"/>
    </row>
    <row r="8360" spans="1:19" x14ac:dyDescent="0.3">
      <c r="A8360" s="25"/>
      <c r="B8360"/>
      <c r="C8360"/>
      <c r="D8360"/>
      <c r="E8360"/>
      <c r="F8360"/>
      <c r="G8360"/>
      <c r="H8360" s="26"/>
      <c r="I8360" s="26"/>
      <c r="K8360"/>
      <c r="L8360"/>
      <c r="M8360"/>
      <c r="N8360"/>
      <c r="O8360"/>
      <c r="P8360"/>
      <c r="S8360"/>
    </row>
    <row r="8361" spans="1:19" x14ac:dyDescent="0.3">
      <c r="A8361" s="25"/>
      <c r="B8361"/>
      <c r="C8361"/>
      <c r="D8361"/>
      <c r="E8361"/>
      <c r="F8361"/>
      <c r="G8361"/>
      <c r="H8361" s="26"/>
      <c r="I8361" s="26"/>
      <c r="K8361"/>
      <c r="L8361"/>
      <c r="M8361"/>
      <c r="N8361"/>
      <c r="O8361"/>
      <c r="P8361"/>
      <c r="S8361"/>
    </row>
    <row r="8362" spans="1:19" x14ac:dyDescent="0.3">
      <c r="A8362" s="25"/>
      <c r="B8362"/>
      <c r="C8362"/>
      <c r="D8362"/>
      <c r="E8362"/>
      <c r="F8362"/>
      <c r="G8362"/>
      <c r="H8362" s="26"/>
      <c r="I8362" s="26"/>
      <c r="K8362"/>
      <c r="L8362"/>
      <c r="M8362"/>
      <c r="N8362"/>
      <c r="O8362"/>
      <c r="P8362"/>
      <c r="S8362"/>
    </row>
    <row r="8363" spans="1:19" x14ac:dyDescent="0.3">
      <c r="A8363" s="25"/>
      <c r="B8363"/>
      <c r="C8363"/>
      <c r="D8363"/>
      <c r="E8363"/>
      <c r="F8363"/>
      <c r="G8363"/>
      <c r="H8363"/>
      <c r="I8363"/>
      <c r="K8363"/>
      <c r="L8363"/>
      <c r="M8363"/>
      <c r="N8363"/>
      <c r="O8363"/>
      <c r="P8363"/>
      <c r="S8363"/>
    </row>
    <row r="8364" spans="1:19" x14ac:dyDescent="0.3">
      <c r="A8364" s="25"/>
      <c r="B8364"/>
      <c r="C8364"/>
      <c r="D8364"/>
      <c r="E8364"/>
      <c r="F8364"/>
      <c r="G8364"/>
      <c r="H8364"/>
      <c r="I8364"/>
      <c r="K8364"/>
      <c r="L8364"/>
      <c r="M8364"/>
      <c r="N8364"/>
      <c r="O8364"/>
      <c r="P8364"/>
      <c r="S8364"/>
    </row>
    <row r="8365" spans="1:19" x14ac:dyDescent="0.3">
      <c r="A8365" s="25"/>
      <c r="B8365"/>
      <c r="C8365"/>
      <c r="D8365"/>
      <c r="E8365"/>
      <c r="F8365"/>
      <c r="G8365"/>
      <c r="H8365"/>
      <c r="I8365"/>
      <c r="K8365"/>
      <c r="L8365"/>
      <c r="M8365"/>
      <c r="N8365"/>
      <c r="O8365"/>
      <c r="P8365"/>
      <c r="S8365"/>
    </row>
    <row r="8366" spans="1:19" x14ac:dyDescent="0.3">
      <c r="A8366" s="25"/>
      <c r="B8366"/>
      <c r="C8366"/>
      <c r="D8366"/>
      <c r="E8366"/>
      <c r="F8366"/>
      <c r="G8366"/>
      <c r="H8366"/>
      <c r="I8366"/>
      <c r="K8366"/>
      <c r="L8366"/>
      <c r="M8366"/>
      <c r="N8366"/>
      <c r="O8366"/>
      <c r="P8366"/>
      <c r="S8366"/>
    </row>
    <row r="8367" spans="1:19" x14ac:dyDescent="0.3">
      <c r="A8367" s="25"/>
      <c r="B8367"/>
      <c r="C8367"/>
      <c r="D8367"/>
      <c r="E8367"/>
      <c r="F8367"/>
      <c r="G8367"/>
      <c r="H8367"/>
      <c r="I8367"/>
      <c r="K8367"/>
      <c r="L8367"/>
      <c r="M8367"/>
      <c r="N8367"/>
      <c r="O8367"/>
      <c r="P8367"/>
      <c r="S8367"/>
    </row>
    <row r="8368" spans="1:19" x14ac:dyDescent="0.3">
      <c r="A8368" s="25"/>
      <c r="B8368"/>
      <c r="C8368"/>
      <c r="D8368"/>
      <c r="E8368"/>
      <c r="F8368"/>
      <c r="G8368"/>
      <c r="H8368"/>
      <c r="I8368"/>
      <c r="K8368"/>
      <c r="L8368"/>
      <c r="M8368"/>
      <c r="N8368"/>
      <c r="O8368"/>
      <c r="P8368"/>
      <c r="S8368"/>
    </row>
    <row r="8369" spans="1:19" x14ac:dyDescent="0.3">
      <c r="A8369" s="25"/>
      <c r="B8369"/>
      <c r="C8369"/>
      <c r="D8369"/>
      <c r="E8369"/>
      <c r="F8369"/>
      <c r="G8369"/>
      <c r="H8369"/>
      <c r="I8369"/>
      <c r="K8369"/>
      <c r="L8369"/>
      <c r="M8369"/>
      <c r="N8369"/>
      <c r="O8369"/>
      <c r="P8369"/>
      <c r="S8369"/>
    </row>
    <row r="8370" spans="1:19" x14ac:dyDescent="0.3">
      <c r="A8370" s="25"/>
      <c r="B8370"/>
      <c r="C8370"/>
      <c r="D8370"/>
      <c r="E8370"/>
      <c r="F8370"/>
      <c r="G8370"/>
      <c r="H8370"/>
      <c r="I8370"/>
      <c r="K8370"/>
      <c r="L8370"/>
      <c r="M8370"/>
      <c r="N8370"/>
      <c r="O8370"/>
      <c r="P8370"/>
      <c r="S8370"/>
    </row>
    <row r="8371" spans="1:19" x14ac:dyDescent="0.3">
      <c r="A8371" s="25"/>
      <c r="B8371"/>
      <c r="C8371"/>
      <c r="D8371"/>
      <c r="E8371"/>
      <c r="F8371"/>
      <c r="G8371"/>
      <c r="H8371"/>
      <c r="I8371"/>
      <c r="K8371"/>
      <c r="L8371"/>
      <c r="M8371"/>
      <c r="N8371"/>
      <c r="O8371"/>
      <c r="P8371"/>
      <c r="S8371"/>
    </row>
    <row r="8372" spans="1:19" x14ac:dyDescent="0.3">
      <c r="A8372" s="25"/>
      <c r="B8372"/>
      <c r="C8372"/>
      <c r="D8372"/>
      <c r="E8372"/>
      <c r="F8372"/>
      <c r="G8372"/>
      <c r="H8372"/>
      <c r="I8372" s="14"/>
      <c r="K8372"/>
      <c r="L8372"/>
      <c r="M8372"/>
      <c r="N8372"/>
      <c r="O8372"/>
      <c r="P8372"/>
      <c r="S8372"/>
    </row>
    <row r="8373" spans="1:19" x14ac:dyDescent="0.3">
      <c r="A8373" s="25"/>
      <c r="B8373"/>
      <c r="C8373"/>
      <c r="D8373"/>
      <c r="E8373"/>
      <c r="F8373"/>
      <c r="G8373"/>
      <c r="H8373"/>
      <c r="I8373"/>
      <c r="K8373"/>
      <c r="L8373"/>
      <c r="M8373"/>
      <c r="N8373"/>
      <c r="O8373"/>
      <c r="P8373"/>
      <c r="S8373"/>
    </row>
    <row r="8374" spans="1:19" x14ac:dyDescent="0.3">
      <c r="A8374" s="25"/>
      <c r="B8374"/>
      <c r="C8374"/>
      <c r="D8374"/>
      <c r="E8374"/>
      <c r="F8374"/>
      <c r="G8374"/>
      <c r="H8374"/>
      <c r="I8374"/>
      <c r="K8374"/>
      <c r="L8374"/>
      <c r="M8374"/>
      <c r="N8374"/>
      <c r="O8374"/>
      <c r="P8374"/>
      <c r="S8374"/>
    </row>
    <row r="8375" spans="1:19" x14ac:dyDescent="0.3">
      <c r="A8375" s="25"/>
      <c r="B8375"/>
      <c r="C8375"/>
      <c r="D8375"/>
      <c r="E8375"/>
      <c r="F8375"/>
      <c r="G8375"/>
      <c r="H8375" s="14"/>
      <c r="I8375" s="14"/>
      <c r="K8375"/>
      <c r="L8375"/>
      <c r="M8375"/>
      <c r="N8375"/>
      <c r="O8375"/>
      <c r="P8375"/>
      <c r="S8375"/>
    </row>
    <row r="8376" spans="1:19" x14ac:dyDescent="0.3">
      <c r="A8376" s="25"/>
      <c r="B8376"/>
      <c r="C8376"/>
      <c r="D8376"/>
      <c r="E8376"/>
      <c r="F8376"/>
      <c r="G8376"/>
      <c r="H8376"/>
      <c r="I8376"/>
      <c r="K8376"/>
      <c r="L8376"/>
      <c r="M8376"/>
      <c r="N8376"/>
      <c r="O8376"/>
      <c r="P8376"/>
      <c r="S8376"/>
    </row>
    <row r="8377" spans="1:19" x14ac:dyDescent="0.3">
      <c r="A8377" s="25"/>
      <c r="B8377"/>
      <c r="C8377"/>
      <c r="D8377"/>
      <c r="E8377"/>
      <c r="F8377"/>
      <c r="G8377"/>
      <c r="H8377" s="26"/>
      <c r="I8377" s="26"/>
      <c r="K8377"/>
      <c r="L8377"/>
      <c r="M8377"/>
      <c r="N8377"/>
      <c r="O8377"/>
      <c r="P8377"/>
      <c r="S8377"/>
    </row>
    <row r="8378" spans="1:19" x14ac:dyDescent="0.3">
      <c r="A8378" s="25"/>
      <c r="B8378"/>
      <c r="C8378"/>
      <c r="D8378"/>
      <c r="E8378"/>
      <c r="F8378"/>
      <c r="G8378"/>
      <c r="H8378" s="26"/>
      <c r="I8378" s="26"/>
      <c r="K8378"/>
      <c r="L8378"/>
      <c r="M8378"/>
      <c r="N8378"/>
      <c r="O8378"/>
      <c r="P8378"/>
      <c r="S8378"/>
    </row>
    <row r="8379" spans="1:19" x14ac:dyDescent="0.3">
      <c r="A8379" s="25"/>
      <c r="B8379"/>
      <c r="C8379"/>
      <c r="D8379"/>
      <c r="E8379"/>
      <c r="F8379"/>
      <c r="G8379"/>
      <c r="H8379" s="26"/>
      <c r="I8379" s="26"/>
      <c r="K8379"/>
      <c r="L8379"/>
      <c r="M8379"/>
      <c r="N8379"/>
      <c r="O8379"/>
      <c r="P8379"/>
      <c r="S8379"/>
    </row>
    <row r="8380" spans="1:19" x14ac:dyDescent="0.3">
      <c r="A8380" s="25"/>
      <c r="B8380"/>
      <c r="C8380"/>
      <c r="D8380"/>
      <c r="E8380"/>
      <c r="F8380"/>
      <c r="G8380"/>
      <c r="H8380" s="26"/>
      <c r="I8380" s="26"/>
      <c r="K8380"/>
      <c r="L8380"/>
      <c r="M8380"/>
      <c r="N8380"/>
      <c r="O8380"/>
      <c r="P8380"/>
      <c r="S8380"/>
    </row>
    <row r="8381" spans="1:19" x14ac:dyDescent="0.3">
      <c r="A8381" s="25"/>
      <c r="B8381"/>
      <c r="C8381"/>
      <c r="D8381"/>
      <c r="E8381"/>
      <c r="F8381"/>
      <c r="G8381"/>
      <c r="H8381" s="26"/>
      <c r="I8381" s="26"/>
      <c r="K8381"/>
      <c r="L8381"/>
      <c r="M8381"/>
      <c r="N8381"/>
      <c r="O8381"/>
      <c r="P8381"/>
      <c r="S8381"/>
    </row>
    <row r="8382" spans="1:19" x14ac:dyDescent="0.3">
      <c r="A8382" s="25"/>
      <c r="B8382"/>
      <c r="C8382"/>
      <c r="D8382"/>
      <c r="E8382"/>
      <c r="F8382"/>
      <c r="G8382"/>
      <c r="H8382" s="26"/>
      <c r="I8382" s="26"/>
      <c r="K8382"/>
      <c r="L8382"/>
      <c r="M8382"/>
      <c r="N8382"/>
      <c r="O8382"/>
      <c r="P8382"/>
      <c r="S8382"/>
    </row>
    <row r="8383" spans="1:19" x14ac:dyDescent="0.3">
      <c r="A8383" s="25"/>
      <c r="B8383"/>
      <c r="C8383"/>
      <c r="D8383"/>
      <c r="E8383"/>
      <c r="F8383"/>
      <c r="G8383"/>
      <c r="H8383" s="26"/>
      <c r="I8383" s="26"/>
      <c r="K8383"/>
      <c r="L8383"/>
      <c r="M8383"/>
      <c r="N8383"/>
      <c r="O8383"/>
      <c r="P8383"/>
      <c r="S8383"/>
    </row>
    <row r="8384" spans="1:19" x14ac:dyDescent="0.3">
      <c r="A8384" s="25"/>
      <c r="B8384"/>
      <c r="C8384"/>
      <c r="D8384"/>
      <c r="E8384"/>
      <c r="F8384"/>
      <c r="G8384"/>
      <c r="H8384" s="26"/>
      <c r="I8384" s="26"/>
      <c r="K8384"/>
      <c r="L8384"/>
      <c r="M8384"/>
      <c r="N8384"/>
      <c r="O8384"/>
      <c r="P8384"/>
      <c r="S8384"/>
    </row>
    <row r="8385" spans="1:20" x14ac:dyDescent="0.3">
      <c r="A8385" s="25"/>
      <c r="B8385"/>
      <c r="C8385"/>
      <c r="D8385"/>
      <c r="E8385"/>
      <c r="F8385"/>
      <c r="G8385"/>
      <c r="H8385" s="26"/>
      <c r="I8385" s="26"/>
      <c r="K8385"/>
      <c r="L8385"/>
      <c r="M8385"/>
      <c r="N8385"/>
      <c r="O8385"/>
      <c r="P8385"/>
      <c r="S8385"/>
    </row>
    <row r="8386" spans="1:20" x14ac:dyDescent="0.3">
      <c r="A8386" s="25"/>
      <c r="B8386"/>
      <c r="C8386"/>
      <c r="D8386"/>
      <c r="E8386"/>
      <c r="F8386"/>
      <c r="G8386"/>
      <c r="H8386" s="26"/>
      <c r="I8386" s="26"/>
      <c r="K8386"/>
      <c r="L8386"/>
      <c r="M8386"/>
      <c r="N8386"/>
      <c r="O8386"/>
      <c r="P8386"/>
      <c r="S8386"/>
    </row>
    <row r="8387" spans="1:20" x14ac:dyDescent="0.3">
      <c r="A8387" s="25"/>
      <c r="B8387"/>
      <c r="C8387"/>
      <c r="D8387"/>
      <c r="E8387"/>
      <c r="F8387"/>
      <c r="G8387"/>
      <c r="H8387" s="26"/>
      <c r="I8387" s="26"/>
      <c r="K8387"/>
      <c r="L8387"/>
      <c r="M8387"/>
      <c r="N8387"/>
      <c r="O8387"/>
      <c r="P8387"/>
      <c r="S8387"/>
    </row>
    <row r="8388" spans="1:20" x14ac:dyDescent="0.3">
      <c r="A8388" s="25"/>
      <c r="B8388"/>
      <c r="C8388"/>
      <c r="D8388"/>
      <c r="E8388"/>
      <c r="F8388"/>
      <c r="G8388"/>
      <c r="H8388" s="14"/>
      <c r="I8388" s="14"/>
      <c r="K8388"/>
      <c r="L8388"/>
      <c r="M8388"/>
      <c r="N8388"/>
      <c r="O8388"/>
      <c r="P8388"/>
      <c r="S8388"/>
    </row>
    <row r="8389" spans="1:20" x14ac:dyDescent="0.3">
      <c r="A8389" s="25"/>
      <c r="B8389"/>
      <c r="C8389"/>
      <c r="D8389"/>
      <c r="E8389"/>
      <c r="F8389"/>
      <c r="G8389"/>
      <c r="H8389" s="14"/>
      <c r="I8389" s="14"/>
      <c r="K8389"/>
      <c r="L8389"/>
      <c r="M8389"/>
      <c r="N8389"/>
      <c r="O8389"/>
      <c r="P8389"/>
      <c r="S8389"/>
      <c r="T8389" s="7"/>
    </row>
    <row r="8390" spans="1:20" x14ac:dyDescent="0.3">
      <c r="A8390" s="25"/>
      <c r="B8390"/>
      <c r="C8390"/>
      <c r="D8390"/>
      <c r="E8390"/>
      <c r="F8390"/>
      <c r="G8390"/>
      <c r="H8390"/>
      <c r="I8390"/>
      <c r="K8390"/>
      <c r="L8390"/>
      <c r="M8390"/>
      <c r="N8390"/>
      <c r="O8390"/>
      <c r="P8390"/>
      <c r="S8390"/>
    </row>
    <row r="8391" spans="1:20" x14ac:dyDescent="0.3">
      <c r="A8391" s="25"/>
      <c r="B8391"/>
      <c r="C8391"/>
      <c r="D8391"/>
      <c r="E8391"/>
      <c r="F8391"/>
      <c r="G8391"/>
      <c r="H8391"/>
      <c r="I8391"/>
      <c r="K8391"/>
      <c r="L8391"/>
      <c r="M8391"/>
      <c r="N8391"/>
      <c r="O8391"/>
      <c r="P8391"/>
      <c r="S8391"/>
    </row>
    <row r="8392" spans="1:20" x14ac:dyDescent="0.3">
      <c r="A8392" s="25"/>
      <c r="B8392"/>
      <c r="C8392"/>
      <c r="D8392"/>
      <c r="E8392"/>
      <c r="F8392"/>
      <c r="G8392"/>
      <c r="H8392"/>
      <c r="I8392"/>
      <c r="K8392"/>
      <c r="L8392"/>
      <c r="M8392"/>
      <c r="N8392"/>
      <c r="O8392"/>
      <c r="P8392"/>
      <c r="S8392"/>
    </row>
    <row r="8393" spans="1:20" x14ac:dyDescent="0.3">
      <c r="A8393" s="25"/>
      <c r="B8393"/>
      <c r="C8393"/>
      <c r="D8393"/>
      <c r="E8393"/>
      <c r="F8393"/>
      <c r="G8393"/>
      <c r="H8393"/>
      <c r="I8393"/>
      <c r="K8393"/>
      <c r="L8393"/>
      <c r="M8393"/>
      <c r="N8393"/>
      <c r="O8393"/>
      <c r="P8393"/>
      <c r="S8393"/>
    </row>
    <row r="8394" spans="1:20" x14ac:dyDescent="0.3">
      <c r="A8394" s="25"/>
      <c r="B8394"/>
      <c r="C8394"/>
      <c r="D8394"/>
      <c r="E8394"/>
      <c r="F8394"/>
      <c r="G8394"/>
      <c r="H8394"/>
      <c r="I8394"/>
      <c r="K8394"/>
      <c r="L8394"/>
      <c r="M8394"/>
      <c r="N8394"/>
      <c r="O8394"/>
      <c r="P8394"/>
      <c r="S8394"/>
    </row>
    <row r="8395" spans="1:20" x14ac:dyDescent="0.3">
      <c r="A8395" s="25"/>
      <c r="B8395"/>
      <c r="C8395"/>
      <c r="D8395"/>
      <c r="E8395"/>
      <c r="F8395"/>
      <c r="G8395"/>
      <c r="H8395"/>
      <c r="I8395"/>
      <c r="K8395"/>
      <c r="L8395"/>
      <c r="M8395"/>
      <c r="N8395"/>
      <c r="O8395"/>
      <c r="P8395"/>
      <c r="S8395"/>
    </row>
    <row r="8396" spans="1:20" x14ac:dyDescent="0.3">
      <c r="A8396" s="25"/>
      <c r="B8396"/>
      <c r="C8396"/>
      <c r="D8396"/>
      <c r="E8396"/>
      <c r="F8396"/>
      <c r="G8396"/>
      <c r="H8396"/>
      <c r="I8396"/>
      <c r="K8396"/>
      <c r="L8396"/>
      <c r="M8396"/>
      <c r="N8396"/>
      <c r="O8396"/>
      <c r="P8396"/>
      <c r="S8396"/>
    </row>
    <row r="8397" spans="1:20" x14ac:dyDescent="0.3">
      <c r="A8397" s="25"/>
      <c r="B8397"/>
      <c r="C8397"/>
      <c r="D8397"/>
      <c r="E8397"/>
      <c r="F8397"/>
      <c r="G8397"/>
      <c r="H8397"/>
      <c r="I8397"/>
      <c r="K8397"/>
      <c r="L8397"/>
      <c r="M8397"/>
      <c r="N8397"/>
      <c r="O8397"/>
      <c r="P8397"/>
      <c r="S8397"/>
    </row>
    <row r="8398" spans="1:20" x14ac:dyDescent="0.3">
      <c r="A8398" s="25"/>
      <c r="B8398"/>
      <c r="C8398"/>
      <c r="D8398"/>
      <c r="E8398"/>
      <c r="F8398"/>
      <c r="G8398"/>
      <c r="H8398" s="26"/>
      <c r="I8398" s="26"/>
      <c r="K8398"/>
      <c r="L8398"/>
      <c r="M8398"/>
      <c r="N8398"/>
      <c r="O8398"/>
      <c r="P8398"/>
      <c r="S8398"/>
    </row>
    <row r="8399" spans="1:20" x14ac:dyDescent="0.3">
      <c r="A8399" s="25"/>
      <c r="B8399"/>
      <c r="C8399"/>
      <c r="D8399"/>
      <c r="E8399"/>
      <c r="F8399"/>
      <c r="G8399"/>
      <c r="H8399" s="26"/>
      <c r="I8399" s="26"/>
      <c r="K8399"/>
      <c r="L8399"/>
      <c r="M8399"/>
      <c r="N8399"/>
      <c r="O8399"/>
      <c r="P8399"/>
      <c r="S8399"/>
    </row>
    <row r="8400" spans="1:20" x14ac:dyDescent="0.3">
      <c r="A8400" s="25"/>
      <c r="B8400"/>
      <c r="C8400"/>
      <c r="D8400"/>
      <c r="E8400"/>
      <c r="F8400"/>
      <c r="G8400"/>
      <c r="H8400" s="26"/>
      <c r="I8400" s="26"/>
      <c r="K8400"/>
      <c r="L8400"/>
      <c r="M8400"/>
      <c r="N8400"/>
      <c r="O8400"/>
      <c r="P8400"/>
      <c r="S8400"/>
    </row>
    <row r="8401" spans="1:19" x14ac:dyDescent="0.3">
      <c r="A8401" s="25"/>
      <c r="B8401"/>
      <c r="C8401"/>
      <c r="D8401"/>
      <c r="E8401"/>
      <c r="F8401"/>
      <c r="G8401"/>
      <c r="H8401" s="26"/>
      <c r="I8401" s="26"/>
      <c r="K8401"/>
      <c r="L8401"/>
      <c r="M8401"/>
      <c r="N8401"/>
      <c r="O8401"/>
      <c r="P8401"/>
      <c r="S8401"/>
    </row>
    <row r="8402" spans="1:19" x14ac:dyDescent="0.3">
      <c r="A8402" s="25"/>
      <c r="B8402"/>
      <c r="C8402"/>
      <c r="D8402"/>
      <c r="E8402"/>
      <c r="F8402"/>
      <c r="G8402"/>
      <c r="H8402" s="26"/>
      <c r="I8402" s="26"/>
      <c r="K8402"/>
      <c r="L8402"/>
      <c r="M8402"/>
      <c r="N8402"/>
      <c r="O8402"/>
      <c r="P8402"/>
      <c r="S8402"/>
    </row>
    <row r="8403" spans="1:19" x14ac:dyDescent="0.3">
      <c r="A8403" s="25"/>
      <c r="B8403"/>
      <c r="C8403"/>
      <c r="D8403"/>
      <c r="E8403"/>
      <c r="F8403"/>
      <c r="G8403"/>
      <c r="H8403" s="26"/>
      <c r="I8403" s="26"/>
      <c r="K8403"/>
      <c r="L8403"/>
      <c r="M8403"/>
      <c r="N8403"/>
      <c r="O8403"/>
      <c r="P8403"/>
      <c r="S8403"/>
    </row>
    <row r="8404" spans="1:19" x14ac:dyDescent="0.3">
      <c r="A8404" s="25"/>
      <c r="B8404"/>
      <c r="C8404"/>
      <c r="D8404"/>
      <c r="E8404"/>
      <c r="F8404"/>
      <c r="G8404"/>
      <c r="H8404" s="26"/>
      <c r="I8404" s="26"/>
      <c r="K8404"/>
      <c r="L8404"/>
      <c r="M8404"/>
      <c r="N8404"/>
      <c r="O8404"/>
      <c r="P8404"/>
      <c r="S8404"/>
    </row>
    <row r="8405" spans="1:19" x14ac:dyDescent="0.3">
      <c r="A8405" s="25"/>
      <c r="B8405"/>
      <c r="C8405"/>
      <c r="D8405"/>
      <c r="E8405"/>
      <c r="F8405"/>
      <c r="G8405"/>
      <c r="H8405" s="26"/>
      <c r="I8405" s="26"/>
      <c r="K8405"/>
      <c r="L8405"/>
      <c r="M8405"/>
      <c r="N8405"/>
      <c r="O8405"/>
      <c r="P8405"/>
      <c r="S8405"/>
    </row>
    <row r="8406" spans="1:19" x14ac:dyDescent="0.3">
      <c r="A8406" s="25"/>
      <c r="B8406"/>
      <c r="C8406"/>
      <c r="D8406"/>
      <c r="E8406"/>
      <c r="F8406"/>
      <c r="G8406"/>
      <c r="H8406" s="26"/>
      <c r="I8406" s="26"/>
      <c r="K8406"/>
      <c r="L8406"/>
      <c r="M8406"/>
      <c r="N8406"/>
      <c r="O8406"/>
      <c r="P8406"/>
      <c r="S8406"/>
    </row>
    <row r="8407" spans="1:19" x14ac:dyDescent="0.3">
      <c r="A8407" s="25"/>
      <c r="B8407"/>
      <c r="C8407"/>
      <c r="D8407"/>
      <c r="E8407"/>
      <c r="F8407"/>
      <c r="G8407"/>
      <c r="H8407" s="26"/>
      <c r="I8407" s="26"/>
      <c r="K8407"/>
      <c r="L8407"/>
      <c r="M8407"/>
      <c r="N8407"/>
      <c r="O8407"/>
      <c r="P8407"/>
      <c r="S8407"/>
    </row>
    <row r="8408" spans="1:19" x14ac:dyDescent="0.3">
      <c r="A8408" s="25"/>
      <c r="B8408"/>
      <c r="C8408"/>
      <c r="D8408"/>
      <c r="E8408"/>
      <c r="F8408"/>
      <c r="G8408"/>
      <c r="H8408"/>
      <c r="I8408"/>
      <c r="K8408"/>
      <c r="L8408"/>
      <c r="M8408"/>
      <c r="N8408"/>
      <c r="O8408"/>
      <c r="P8408"/>
      <c r="S8408"/>
    </row>
    <row r="8409" spans="1:19" x14ac:dyDescent="0.3">
      <c r="A8409" s="25"/>
      <c r="B8409"/>
      <c r="C8409"/>
      <c r="D8409"/>
      <c r="E8409"/>
      <c r="F8409"/>
      <c r="G8409"/>
      <c r="H8409"/>
      <c r="I8409"/>
      <c r="K8409"/>
      <c r="L8409"/>
      <c r="M8409"/>
      <c r="N8409"/>
      <c r="O8409"/>
      <c r="P8409"/>
      <c r="S8409"/>
    </row>
    <row r="8410" spans="1:19" x14ac:dyDescent="0.3">
      <c r="A8410" s="25"/>
      <c r="B8410"/>
      <c r="C8410"/>
      <c r="D8410"/>
      <c r="E8410"/>
      <c r="F8410"/>
      <c r="G8410"/>
      <c r="H8410"/>
      <c r="I8410"/>
      <c r="K8410"/>
      <c r="L8410"/>
      <c r="M8410"/>
      <c r="N8410"/>
      <c r="O8410"/>
      <c r="P8410"/>
      <c r="S8410"/>
    </row>
    <row r="8411" spans="1:19" x14ac:dyDescent="0.3">
      <c r="A8411" s="25"/>
      <c r="B8411"/>
      <c r="C8411"/>
      <c r="D8411"/>
      <c r="E8411"/>
      <c r="F8411"/>
      <c r="G8411"/>
      <c r="H8411"/>
      <c r="I8411"/>
      <c r="K8411"/>
      <c r="L8411"/>
      <c r="M8411"/>
      <c r="N8411"/>
      <c r="O8411"/>
      <c r="P8411"/>
      <c r="S8411"/>
    </row>
    <row r="8412" spans="1:19" x14ac:dyDescent="0.3">
      <c r="A8412" s="25"/>
      <c r="B8412"/>
      <c r="C8412"/>
      <c r="D8412"/>
      <c r="E8412"/>
      <c r="F8412"/>
      <c r="G8412"/>
      <c r="H8412"/>
      <c r="I8412"/>
      <c r="K8412"/>
      <c r="L8412"/>
      <c r="M8412"/>
      <c r="N8412"/>
      <c r="O8412"/>
      <c r="P8412"/>
      <c r="S8412"/>
    </row>
    <row r="8413" spans="1:19" x14ac:dyDescent="0.3">
      <c r="A8413" s="25"/>
      <c r="B8413"/>
      <c r="C8413"/>
      <c r="D8413"/>
      <c r="E8413"/>
      <c r="F8413"/>
      <c r="G8413"/>
      <c r="H8413"/>
      <c r="I8413"/>
      <c r="K8413"/>
      <c r="L8413"/>
      <c r="M8413"/>
      <c r="N8413"/>
      <c r="O8413"/>
      <c r="P8413"/>
      <c r="S8413"/>
    </row>
    <row r="8414" spans="1:19" x14ac:dyDescent="0.3">
      <c r="A8414" s="25"/>
      <c r="B8414"/>
      <c r="C8414"/>
      <c r="D8414"/>
      <c r="E8414"/>
      <c r="F8414"/>
      <c r="G8414"/>
      <c r="H8414"/>
      <c r="I8414"/>
      <c r="K8414"/>
      <c r="L8414"/>
      <c r="M8414"/>
      <c r="N8414"/>
      <c r="O8414"/>
      <c r="P8414"/>
      <c r="S8414"/>
    </row>
    <row r="8415" spans="1:19" x14ac:dyDescent="0.3">
      <c r="A8415" s="25"/>
      <c r="B8415"/>
      <c r="C8415"/>
      <c r="D8415"/>
      <c r="E8415"/>
      <c r="F8415"/>
      <c r="G8415"/>
      <c r="H8415"/>
      <c r="I8415"/>
      <c r="K8415"/>
      <c r="L8415"/>
      <c r="M8415"/>
      <c r="N8415"/>
      <c r="O8415"/>
      <c r="P8415"/>
      <c r="S8415"/>
    </row>
    <row r="8416" spans="1:19" x14ac:dyDescent="0.3">
      <c r="A8416" s="25"/>
      <c r="B8416"/>
      <c r="C8416"/>
      <c r="D8416"/>
      <c r="E8416"/>
      <c r="F8416"/>
      <c r="G8416"/>
      <c r="H8416"/>
      <c r="I8416"/>
      <c r="K8416"/>
      <c r="L8416"/>
      <c r="M8416"/>
      <c r="N8416"/>
      <c r="O8416"/>
      <c r="P8416"/>
      <c r="S8416"/>
    </row>
    <row r="8417" spans="1:20" x14ac:dyDescent="0.3">
      <c r="A8417" s="25"/>
      <c r="B8417"/>
      <c r="C8417"/>
      <c r="D8417"/>
      <c r="E8417"/>
      <c r="F8417"/>
      <c r="G8417"/>
      <c r="H8417"/>
      <c r="I8417"/>
      <c r="K8417"/>
      <c r="L8417"/>
      <c r="M8417"/>
      <c r="N8417"/>
      <c r="O8417"/>
      <c r="P8417"/>
      <c r="S8417"/>
    </row>
    <row r="8418" spans="1:20" x14ac:dyDescent="0.3">
      <c r="A8418" s="25"/>
      <c r="B8418"/>
      <c r="C8418"/>
      <c r="D8418"/>
      <c r="E8418"/>
      <c r="F8418"/>
      <c r="G8418"/>
      <c r="H8418" s="26"/>
      <c r="I8418" s="26"/>
      <c r="K8418"/>
      <c r="L8418"/>
      <c r="M8418"/>
      <c r="N8418"/>
      <c r="O8418"/>
      <c r="P8418"/>
      <c r="S8418"/>
    </row>
    <row r="8419" spans="1:20" x14ac:dyDescent="0.3">
      <c r="A8419" s="25"/>
      <c r="B8419"/>
      <c r="C8419"/>
      <c r="D8419"/>
      <c r="E8419"/>
      <c r="F8419"/>
      <c r="G8419"/>
      <c r="H8419" s="26"/>
      <c r="I8419" s="26"/>
      <c r="K8419"/>
      <c r="L8419"/>
      <c r="M8419"/>
      <c r="N8419"/>
      <c r="O8419"/>
      <c r="P8419"/>
      <c r="S8419"/>
      <c r="T8419" s="7"/>
    </row>
    <row r="8420" spans="1:20" x14ac:dyDescent="0.3">
      <c r="A8420" s="25"/>
      <c r="B8420"/>
      <c r="C8420"/>
      <c r="D8420"/>
      <c r="E8420"/>
      <c r="F8420"/>
      <c r="G8420"/>
      <c r="H8420" s="26"/>
      <c r="I8420" s="26"/>
      <c r="K8420"/>
      <c r="L8420"/>
      <c r="M8420"/>
      <c r="N8420"/>
      <c r="O8420"/>
      <c r="P8420"/>
      <c r="S8420"/>
    </row>
    <row r="8421" spans="1:20" x14ac:dyDescent="0.3">
      <c r="A8421" s="25"/>
      <c r="B8421"/>
      <c r="C8421"/>
      <c r="D8421"/>
      <c r="E8421"/>
      <c r="F8421"/>
      <c r="G8421"/>
      <c r="H8421" s="26"/>
      <c r="I8421" s="26"/>
      <c r="K8421"/>
      <c r="L8421"/>
      <c r="M8421"/>
      <c r="N8421"/>
      <c r="O8421"/>
      <c r="P8421"/>
      <c r="S8421"/>
    </row>
    <row r="8422" spans="1:20" x14ac:dyDescent="0.3">
      <c r="A8422" s="25"/>
      <c r="B8422"/>
      <c r="C8422"/>
      <c r="D8422"/>
      <c r="E8422"/>
      <c r="F8422"/>
      <c r="G8422"/>
      <c r="H8422" s="26"/>
      <c r="I8422" s="26"/>
      <c r="K8422"/>
      <c r="L8422"/>
      <c r="M8422"/>
      <c r="N8422"/>
      <c r="O8422"/>
      <c r="P8422"/>
      <c r="S8422"/>
    </row>
    <row r="8423" spans="1:20" x14ac:dyDescent="0.3">
      <c r="A8423" s="25"/>
      <c r="B8423"/>
      <c r="C8423"/>
      <c r="D8423"/>
      <c r="E8423"/>
      <c r="F8423"/>
      <c r="G8423"/>
      <c r="H8423" s="26"/>
      <c r="I8423" s="26"/>
      <c r="K8423"/>
      <c r="L8423"/>
      <c r="M8423"/>
      <c r="N8423"/>
      <c r="O8423"/>
      <c r="P8423"/>
      <c r="S8423"/>
    </row>
    <row r="8424" spans="1:20" x14ac:dyDescent="0.3">
      <c r="A8424" s="25"/>
      <c r="B8424"/>
      <c r="C8424"/>
      <c r="D8424"/>
      <c r="E8424"/>
      <c r="F8424"/>
      <c r="G8424"/>
      <c r="H8424" s="26"/>
      <c r="I8424" s="26"/>
      <c r="K8424"/>
      <c r="L8424"/>
      <c r="M8424"/>
      <c r="N8424"/>
      <c r="O8424"/>
      <c r="P8424"/>
      <c r="S8424"/>
    </row>
    <row r="8425" spans="1:20" x14ac:dyDescent="0.3">
      <c r="A8425" s="25"/>
      <c r="B8425"/>
      <c r="C8425"/>
      <c r="D8425"/>
      <c r="E8425"/>
      <c r="F8425"/>
      <c r="G8425"/>
      <c r="H8425" s="26"/>
      <c r="I8425" s="26"/>
      <c r="K8425"/>
      <c r="L8425"/>
      <c r="M8425"/>
      <c r="N8425"/>
      <c r="O8425"/>
      <c r="P8425"/>
      <c r="S8425"/>
    </row>
    <row r="8426" spans="1:20" x14ac:dyDescent="0.3">
      <c r="A8426" s="25"/>
      <c r="B8426"/>
      <c r="C8426"/>
      <c r="D8426"/>
      <c r="E8426"/>
      <c r="F8426"/>
      <c r="G8426"/>
      <c r="H8426" s="26"/>
      <c r="I8426" s="26"/>
      <c r="K8426"/>
      <c r="L8426"/>
      <c r="M8426"/>
      <c r="N8426"/>
      <c r="O8426"/>
      <c r="P8426"/>
      <c r="S8426"/>
    </row>
    <row r="8427" spans="1:20" x14ac:dyDescent="0.3">
      <c r="A8427" s="25"/>
      <c r="B8427"/>
      <c r="C8427"/>
      <c r="D8427"/>
      <c r="E8427"/>
      <c r="F8427"/>
      <c r="G8427"/>
      <c r="H8427" s="26"/>
      <c r="I8427" s="26"/>
      <c r="K8427"/>
      <c r="L8427"/>
      <c r="M8427"/>
      <c r="N8427"/>
      <c r="O8427"/>
      <c r="P8427"/>
      <c r="S8427"/>
    </row>
    <row r="8428" spans="1:20" x14ac:dyDescent="0.3">
      <c r="A8428" s="25"/>
      <c r="B8428"/>
      <c r="C8428"/>
      <c r="D8428"/>
      <c r="E8428"/>
      <c r="F8428"/>
      <c r="G8428"/>
      <c r="H8428" s="14"/>
      <c r="I8428" s="26"/>
      <c r="K8428"/>
      <c r="L8428"/>
      <c r="M8428"/>
      <c r="N8428"/>
      <c r="O8428"/>
      <c r="P8428"/>
      <c r="S8428"/>
    </row>
    <row r="8429" spans="1:20" x14ac:dyDescent="0.3">
      <c r="A8429" s="25"/>
      <c r="B8429"/>
      <c r="C8429"/>
      <c r="D8429"/>
      <c r="E8429"/>
      <c r="F8429"/>
      <c r="G8429"/>
      <c r="H8429" s="14"/>
      <c r="I8429" s="26"/>
      <c r="K8429"/>
      <c r="L8429"/>
      <c r="M8429"/>
      <c r="N8429"/>
      <c r="O8429"/>
      <c r="P8429"/>
      <c r="S8429"/>
    </row>
    <row r="8430" spans="1:20" x14ac:dyDescent="0.3">
      <c r="A8430" s="25"/>
      <c r="B8430"/>
      <c r="C8430"/>
      <c r="D8430"/>
      <c r="E8430"/>
      <c r="F8430"/>
      <c r="G8430"/>
      <c r="H8430"/>
      <c r="I8430" s="26"/>
      <c r="K8430"/>
      <c r="L8430"/>
      <c r="M8430"/>
      <c r="N8430"/>
      <c r="O8430"/>
      <c r="P8430"/>
      <c r="S8430"/>
    </row>
    <row r="8431" spans="1:20" x14ac:dyDescent="0.3">
      <c r="A8431" s="25"/>
      <c r="B8431"/>
      <c r="C8431"/>
      <c r="D8431"/>
      <c r="E8431"/>
      <c r="F8431"/>
      <c r="G8431"/>
      <c r="H8431"/>
      <c r="I8431" s="26"/>
      <c r="K8431"/>
      <c r="L8431"/>
      <c r="M8431"/>
      <c r="N8431"/>
      <c r="O8431"/>
      <c r="P8431"/>
      <c r="S8431"/>
    </row>
    <row r="8432" spans="1:20" x14ac:dyDescent="0.3">
      <c r="A8432" s="25"/>
      <c r="B8432"/>
      <c r="C8432"/>
      <c r="D8432"/>
      <c r="E8432"/>
      <c r="F8432"/>
      <c r="G8432"/>
      <c r="H8432" s="14"/>
      <c r="I8432" s="26"/>
      <c r="K8432"/>
      <c r="L8432"/>
      <c r="M8432"/>
      <c r="N8432"/>
      <c r="O8432"/>
      <c r="P8432"/>
      <c r="S8432"/>
      <c r="T8432" s="7"/>
    </row>
    <row r="8433" spans="1:20" x14ac:dyDescent="0.3">
      <c r="A8433" s="25"/>
      <c r="B8433"/>
      <c r="C8433"/>
      <c r="D8433"/>
      <c r="E8433"/>
      <c r="F8433"/>
      <c r="G8433"/>
      <c r="H8433" s="26"/>
      <c r="I8433" s="26"/>
      <c r="K8433"/>
      <c r="L8433"/>
      <c r="M8433"/>
      <c r="N8433"/>
      <c r="O8433"/>
      <c r="P8433"/>
      <c r="S8433"/>
      <c r="T8433" s="7"/>
    </row>
    <row r="8434" spans="1:20" x14ac:dyDescent="0.3">
      <c r="A8434" s="25"/>
      <c r="B8434"/>
      <c r="C8434"/>
      <c r="D8434"/>
      <c r="E8434"/>
      <c r="F8434"/>
      <c r="G8434"/>
      <c r="H8434" s="26"/>
      <c r="I8434" s="26"/>
      <c r="K8434"/>
      <c r="L8434"/>
      <c r="M8434"/>
      <c r="N8434"/>
      <c r="O8434"/>
      <c r="P8434"/>
      <c r="S8434"/>
    </row>
    <row r="8435" spans="1:20" x14ac:dyDescent="0.3">
      <c r="A8435" s="25"/>
      <c r="B8435"/>
      <c r="C8435"/>
      <c r="D8435"/>
      <c r="E8435"/>
      <c r="F8435"/>
      <c r="G8435"/>
      <c r="H8435" s="26"/>
      <c r="I8435" s="26"/>
      <c r="K8435"/>
      <c r="L8435"/>
      <c r="M8435"/>
      <c r="N8435"/>
      <c r="O8435"/>
      <c r="P8435"/>
      <c r="S8435"/>
    </row>
    <row r="8436" spans="1:20" x14ac:dyDescent="0.3">
      <c r="A8436" s="25"/>
      <c r="B8436"/>
      <c r="C8436"/>
      <c r="D8436"/>
      <c r="E8436"/>
      <c r="F8436"/>
      <c r="G8436"/>
      <c r="H8436" s="26"/>
      <c r="I8436" s="26"/>
      <c r="K8436"/>
      <c r="L8436"/>
      <c r="M8436"/>
      <c r="N8436"/>
      <c r="O8436"/>
      <c r="P8436"/>
      <c r="S8436"/>
    </row>
    <row r="8437" spans="1:20" x14ac:dyDescent="0.3">
      <c r="A8437" s="25"/>
      <c r="B8437"/>
      <c r="C8437"/>
      <c r="D8437"/>
      <c r="E8437"/>
      <c r="F8437"/>
      <c r="G8437"/>
      <c r="H8437" s="26"/>
      <c r="I8437" s="26"/>
      <c r="K8437"/>
      <c r="L8437"/>
      <c r="M8437"/>
      <c r="N8437"/>
      <c r="O8437"/>
      <c r="P8437"/>
      <c r="S8437"/>
    </row>
    <row r="8438" spans="1:20" x14ac:dyDescent="0.3">
      <c r="A8438" s="25"/>
      <c r="B8438"/>
      <c r="C8438"/>
      <c r="D8438"/>
      <c r="E8438"/>
      <c r="F8438"/>
      <c r="G8438"/>
      <c r="H8438" s="26"/>
      <c r="I8438" s="26"/>
      <c r="K8438"/>
      <c r="L8438"/>
      <c r="M8438"/>
      <c r="N8438"/>
      <c r="O8438"/>
      <c r="P8438"/>
      <c r="S8438"/>
    </row>
    <row r="8439" spans="1:20" x14ac:dyDescent="0.3">
      <c r="A8439" s="25"/>
      <c r="B8439"/>
      <c r="C8439"/>
      <c r="D8439"/>
      <c r="E8439"/>
      <c r="F8439"/>
      <c r="G8439"/>
      <c r="H8439" s="26"/>
      <c r="I8439" s="26"/>
      <c r="K8439"/>
      <c r="L8439"/>
      <c r="M8439"/>
      <c r="N8439"/>
      <c r="O8439"/>
      <c r="P8439"/>
      <c r="S8439"/>
    </row>
    <row r="8440" spans="1:20" x14ac:dyDescent="0.3">
      <c r="A8440" s="25"/>
      <c r="B8440"/>
      <c r="C8440"/>
      <c r="D8440"/>
      <c r="E8440"/>
      <c r="F8440"/>
      <c r="G8440"/>
      <c r="H8440" s="26"/>
      <c r="I8440" s="26"/>
      <c r="K8440"/>
      <c r="L8440"/>
      <c r="M8440"/>
      <c r="N8440"/>
      <c r="O8440"/>
      <c r="P8440"/>
      <c r="S8440"/>
    </row>
    <row r="8441" spans="1:20" x14ac:dyDescent="0.3">
      <c r="A8441" s="25"/>
      <c r="B8441"/>
      <c r="C8441"/>
      <c r="D8441"/>
      <c r="E8441"/>
      <c r="F8441"/>
      <c r="G8441"/>
      <c r="H8441" s="26"/>
      <c r="I8441" s="26"/>
      <c r="K8441"/>
      <c r="L8441"/>
      <c r="M8441"/>
      <c r="N8441"/>
      <c r="O8441"/>
      <c r="P8441"/>
      <c r="S8441"/>
    </row>
    <row r="8442" spans="1:20" x14ac:dyDescent="0.3">
      <c r="A8442" s="25"/>
      <c r="B8442"/>
      <c r="C8442"/>
      <c r="D8442"/>
      <c r="E8442"/>
      <c r="F8442"/>
      <c r="G8442"/>
      <c r="H8442" s="26"/>
      <c r="I8442" s="26"/>
      <c r="K8442"/>
      <c r="L8442"/>
      <c r="M8442"/>
      <c r="N8442"/>
      <c r="O8442"/>
      <c r="P8442"/>
      <c r="S8442"/>
    </row>
    <row r="8443" spans="1:20" x14ac:dyDescent="0.3">
      <c r="A8443" s="25"/>
      <c r="B8443"/>
      <c r="C8443"/>
      <c r="D8443"/>
      <c r="E8443"/>
      <c r="F8443"/>
      <c r="G8443"/>
      <c r="H8443" s="26"/>
      <c r="I8443" s="26"/>
      <c r="K8443"/>
      <c r="L8443"/>
      <c r="M8443"/>
      <c r="N8443"/>
      <c r="O8443"/>
      <c r="P8443"/>
      <c r="S8443"/>
    </row>
    <row r="8444" spans="1:20" x14ac:dyDescent="0.3">
      <c r="A8444" s="25"/>
      <c r="B8444"/>
      <c r="C8444"/>
      <c r="D8444"/>
      <c r="E8444"/>
      <c r="F8444"/>
      <c r="G8444"/>
      <c r="H8444" s="26"/>
      <c r="I8444" s="26"/>
      <c r="K8444"/>
      <c r="L8444"/>
      <c r="M8444"/>
      <c r="N8444"/>
      <c r="O8444"/>
      <c r="P8444"/>
      <c r="S8444"/>
    </row>
    <row r="8445" spans="1:20" x14ac:dyDescent="0.3">
      <c r="A8445" s="25"/>
      <c r="B8445"/>
      <c r="C8445"/>
      <c r="D8445"/>
      <c r="E8445"/>
      <c r="F8445"/>
      <c r="G8445"/>
      <c r="H8445" s="26"/>
      <c r="I8445" s="26"/>
      <c r="K8445"/>
      <c r="L8445"/>
      <c r="M8445"/>
      <c r="N8445"/>
      <c r="O8445"/>
      <c r="P8445"/>
      <c r="S8445"/>
    </row>
    <row r="8446" spans="1:20" x14ac:dyDescent="0.3">
      <c r="A8446" s="25"/>
      <c r="B8446"/>
      <c r="C8446"/>
      <c r="D8446"/>
      <c r="E8446"/>
      <c r="F8446"/>
      <c r="G8446"/>
      <c r="H8446" s="26"/>
      <c r="I8446" s="26"/>
      <c r="K8446"/>
      <c r="L8446"/>
      <c r="M8446"/>
      <c r="N8446"/>
      <c r="O8446"/>
      <c r="P8446"/>
      <c r="S8446"/>
    </row>
    <row r="8447" spans="1:20" x14ac:dyDescent="0.3">
      <c r="A8447" s="25"/>
      <c r="B8447"/>
      <c r="C8447"/>
      <c r="D8447"/>
      <c r="E8447"/>
      <c r="F8447"/>
      <c r="G8447"/>
      <c r="H8447" s="14"/>
      <c r="I8447" s="14"/>
      <c r="K8447"/>
      <c r="L8447"/>
      <c r="M8447"/>
      <c r="N8447"/>
      <c r="O8447"/>
      <c r="P8447"/>
      <c r="S8447"/>
    </row>
    <row r="8448" spans="1:20" x14ac:dyDescent="0.3">
      <c r="A8448" s="25"/>
      <c r="B8448"/>
      <c r="C8448"/>
      <c r="D8448"/>
      <c r="E8448"/>
      <c r="F8448"/>
      <c r="G8448"/>
      <c r="H8448" s="14"/>
      <c r="I8448" s="14"/>
      <c r="K8448"/>
      <c r="L8448"/>
      <c r="M8448"/>
      <c r="N8448"/>
      <c r="O8448"/>
      <c r="P8448"/>
      <c r="S8448"/>
    </row>
    <row r="8449" spans="1:19" x14ac:dyDescent="0.3">
      <c r="A8449" s="25"/>
      <c r="B8449"/>
      <c r="C8449"/>
      <c r="D8449"/>
      <c r="E8449"/>
      <c r="F8449"/>
      <c r="G8449"/>
      <c r="H8449" s="14"/>
      <c r="I8449" s="14"/>
      <c r="K8449"/>
      <c r="L8449"/>
      <c r="M8449"/>
      <c r="N8449"/>
      <c r="O8449"/>
      <c r="P8449"/>
      <c r="S8449"/>
    </row>
    <row r="8450" spans="1:19" x14ac:dyDescent="0.3">
      <c r="A8450" s="25"/>
      <c r="B8450"/>
      <c r="C8450"/>
      <c r="D8450"/>
      <c r="E8450"/>
      <c r="F8450"/>
      <c r="G8450"/>
      <c r="H8450" s="14"/>
      <c r="I8450" s="14"/>
      <c r="K8450"/>
      <c r="L8450"/>
      <c r="M8450"/>
      <c r="N8450"/>
      <c r="O8450"/>
      <c r="P8450"/>
      <c r="S8450"/>
    </row>
    <row r="8451" spans="1:19" x14ac:dyDescent="0.3">
      <c r="A8451" s="25"/>
      <c r="B8451"/>
      <c r="C8451"/>
      <c r="D8451"/>
      <c r="E8451"/>
      <c r="F8451"/>
      <c r="G8451"/>
      <c r="H8451" s="14"/>
      <c r="I8451" s="14"/>
      <c r="K8451"/>
      <c r="L8451"/>
      <c r="M8451"/>
      <c r="N8451"/>
      <c r="O8451"/>
      <c r="P8451"/>
      <c r="S8451"/>
    </row>
    <row r="8452" spans="1:19" x14ac:dyDescent="0.3">
      <c r="A8452" s="25"/>
      <c r="B8452"/>
      <c r="C8452"/>
      <c r="D8452"/>
      <c r="E8452"/>
      <c r="F8452"/>
      <c r="G8452"/>
      <c r="H8452" s="14"/>
      <c r="I8452" s="14"/>
      <c r="K8452"/>
      <c r="L8452"/>
      <c r="M8452"/>
      <c r="N8452"/>
      <c r="O8452"/>
      <c r="P8452"/>
      <c r="S8452"/>
    </row>
    <row r="8453" spans="1:19" x14ac:dyDescent="0.3">
      <c r="A8453" s="25"/>
      <c r="B8453"/>
      <c r="C8453"/>
      <c r="D8453"/>
      <c r="E8453"/>
      <c r="F8453"/>
      <c r="G8453"/>
      <c r="H8453" s="14"/>
      <c r="I8453" s="14"/>
      <c r="K8453"/>
      <c r="L8453"/>
      <c r="M8453"/>
      <c r="N8453"/>
      <c r="O8453"/>
      <c r="P8453"/>
      <c r="S8453"/>
    </row>
    <row r="8454" spans="1:19" x14ac:dyDescent="0.3">
      <c r="A8454" s="25"/>
      <c r="B8454"/>
      <c r="C8454"/>
      <c r="D8454"/>
      <c r="E8454"/>
      <c r="F8454"/>
      <c r="G8454"/>
      <c r="H8454" s="14"/>
      <c r="I8454" s="14"/>
      <c r="K8454"/>
      <c r="L8454"/>
      <c r="M8454"/>
      <c r="N8454"/>
      <c r="O8454"/>
      <c r="P8454"/>
      <c r="S8454"/>
    </row>
    <row r="8455" spans="1:19" x14ac:dyDescent="0.3">
      <c r="A8455" s="25"/>
      <c r="B8455"/>
      <c r="C8455"/>
      <c r="D8455"/>
      <c r="E8455"/>
      <c r="F8455"/>
      <c r="G8455"/>
      <c r="H8455" s="14"/>
      <c r="I8455" s="14"/>
      <c r="K8455"/>
      <c r="L8455"/>
      <c r="M8455"/>
      <c r="N8455"/>
      <c r="O8455"/>
      <c r="P8455"/>
      <c r="S8455"/>
    </row>
    <row r="8456" spans="1:19" x14ac:dyDescent="0.3">
      <c r="A8456" s="25"/>
      <c r="B8456"/>
      <c r="C8456"/>
      <c r="D8456"/>
      <c r="E8456"/>
      <c r="F8456"/>
      <c r="G8456"/>
      <c r="H8456" s="14"/>
      <c r="I8456" s="14"/>
      <c r="K8456"/>
      <c r="L8456"/>
      <c r="M8456"/>
      <c r="N8456"/>
      <c r="O8456"/>
      <c r="P8456"/>
      <c r="S8456"/>
    </row>
    <row r="8457" spans="1:19" x14ac:dyDescent="0.3">
      <c r="A8457" s="25"/>
      <c r="B8457"/>
      <c r="C8457"/>
      <c r="D8457"/>
      <c r="E8457"/>
      <c r="F8457"/>
      <c r="G8457"/>
      <c r="H8457" s="26"/>
      <c r="I8457" s="26"/>
      <c r="K8457"/>
      <c r="L8457"/>
      <c r="M8457"/>
      <c r="N8457"/>
      <c r="O8457"/>
      <c r="P8457"/>
      <c r="S8457"/>
    </row>
    <row r="8458" spans="1:19" x14ac:dyDescent="0.3">
      <c r="A8458" s="25"/>
      <c r="B8458"/>
      <c r="C8458"/>
      <c r="D8458"/>
      <c r="E8458"/>
      <c r="F8458"/>
      <c r="G8458"/>
      <c r="H8458" s="26"/>
      <c r="I8458" s="26"/>
      <c r="K8458"/>
      <c r="L8458"/>
      <c r="M8458"/>
      <c r="N8458"/>
      <c r="O8458"/>
      <c r="P8458"/>
      <c r="S8458"/>
    </row>
    <row r="8459" spans="1:19" x14ac:dyDescent="0.3">
      <c r="A8459" s="25"/>
      <c r="B8459"/>
      <c r="C8459"/>
      <c r="D8459"/>
      <c r="E8459"/>
      <c r="F8459"/>
      <c r="G8459"/>
      <c r="H8459" s="26"/>
      <c r="I8459" s="26"/>
      <c r="K8459"/>
      <c r="L8459"/>
      <c r="M8459"/>
      <c r="N8459"/>
      <c r="O8459"/>
      <c r="P8459"/>
      <c r="S8459"/>
    </row>
    <row r="8460" spans="1:19" x14ac:dyDescent="0.3">
      <c r="A8460" s="25"/>
      <c r="B8460"/>
      <c r="C8460"/>
      <c r="D8460"/>
      <c r="E8460"/>
      <c r="F8460"/>
      <c r="G8460"/>
      <c r="H8460" s="26"/>
      <c r="I8460" s="26"/>
      <c r="K8460"/>
      <c r="L8460"/>
      <c r="M8460"/>
      <c r="N8460"/>
      <c r="O8460"/>
      <c r="P8460"/>
      <c r="S8460"/>
    </row>
    <row r="8461" spans="1:19" x14ac:dyDescent="0.3">
      <c r="A8461" s="25"/>
      <c r="B8461"/>
      <c r="C8461"/>
      <c r="D8461"/>
      <c r="E8461"/>
      <c r="F8461"/>
      <c r="G8461"/>
      <c r="H8461" s="26"/>
      <c r="I8461" s="26"/>
      <c r="K8461"/>
      <c r="L8461"/>
      <c r="M8461"/>
      <c r="N8461"/>
      <c r="O8461"/>
      <c r="P8461"/>
      <c r="S8461"/>
    </row>
    <row r="8462" spans="1:19" x14ac:dyDescent="0.3">
      <c r="A8462" s="25"/>
      <c r="B8462"/>
      <c r="C8462"/>
      <c r="D8462"/>
      <c r="E8462"/>
      <c r="F8462"/>
      <c r="G8462"/>
      <c r="H8462" s="14"/>
      <c r="I8462" s="14"/>
      <c r="K8462"/>
      <c r="L8462"/>
      <c r="M8462"/>
      <c r="N8462"/>
      <c r="O8462"/>
      <c r="P8462"/>
      <c r="S8462"/>
    </row>
    <row r="8463" spans="1:19" x14ac:dyDescent="0.3">
      <c r="A8463" s="25"/>
      <c r="B8463"/>
      <c r="C8463"/>
      <c r="D8463"/>
      <c r="E8463"/>
      <c r="F8463"/>
      <c r="G8463"/>
      <c r="H8463" s="14"/>
      <c r="I8463" s="14"/>
      <c r="K8463"/>
      <c r="L8463"/>
      <c r="M8463"/>
      <c r="N8463"/>
      <c r="O8463"/>
      <c r="P8463"/>
      <c r="S8463"/>
    </row>
    <row r="8464" spans="1:19" x14ac:dyDescent="0.3">
      <c r="A8464" s="25"/>
      <c r="B8464"/>
      <c r="C8464"/>
      <c r="D8464"/>
      <c r="E8464"/>
      <c r="F8464"/>
      <c r="G8464"/>
      <c r="H8464" s="14"/>
      <c r="I8464" s="14"/>
      <c r="K8464"/>
      <c r="L8464"/>
      <c r="M8464"/>
      <c r="N8464"/>
      <c r="O8464"/>
      <c r="P8464"/>
      <c r="S8464"/>
    </row>
    <row r="8465" spans="1:20" x14ac:dyDescent="0.3">
      <c r="A8465" s="25"/>
      <c r="B8465"/>
      <c r="C8465"/>
      <c r="D8465"/>
      <c r="E8465"/>
      <c r="F8465"/>
      <c r="G8465"/>
      <c r="H8465" s="14"/>
      <c r="I8465" s="14"/>
      <c r="K8465"/>
      <c r="L8465"/>
      <c r="M8465"/>
      <c r="N8465"/>
      <c r="O8465"/>
      <c r="P8465"/>
      <c r="S8465"/>
    </row>
    <row r="8466" spans="1:20" x14ac:dyDescent="0.3">
      <c r="A8466" s="25"/>
      <c r="B8466"/>
      <c r="C8466"/>
      <c r="D8466"/>
      <c r="E8466"/>
      <c r="F8466"/>
      <c r="G8466"/>
      <c r="H8466" s="14"/>
      <c r="I8466" s="14"/>
      <c r="K8466"/>
      <c r="L8466"/>
      <c r="M8466"/>
      <c r="N8466"/>
      <c r="O8466"/>
      <c r="P8466"/>
      <c r="S8466"/>
    </row>
    <row r="8467" spans="1:20" x14ac:dyDescent="0.3">
      <c r="A8467" s="25"/>
      <c r="B8467"/>
      <c r="C8467"/>
      <c r="D8467"/>
      <c r="E8467"/>
      <c r="F8467"/>
      <c r="G8467"/>
      <c r="H8467" s="14"/>
      <c r="I8467" s="14"/>
      <c r="K8467"/>
      <c r="L8467"/>
      <c r="M8467"/>
      <c r="N8467"/>
      <c r="O8467"/>
      <c r="P8467"/>
      <c r="S8467"/>
    </row>
    <row r="8468" spans="1:20" x14ac:dyDescent="0.3">
      <c r="A8468" s="25"/>
      <c r="B8468"/>
      <c r="C8468"/>
      <c r="D8468"/>
      <c r="E8468"/>
      <c r="F8468"/>
      <c r="G8468"/>
      <c r="H8468" s="14"/>
      <c r="I8468" s="14"/>
      <c r="K8468"/>
      <c r="L8468"/>
      <c r="M8468"/>
      <c r="N8468"/>
      <c r="O8468"/>
      <c r="P8468"/>
      <c r="S8468"/>
    </row>
    <row r="8469" spans="1:20" x14ac:dyDescent="0.3">
      <c r="A8469" s="25"/>
      <c r="B8469"/>
      <c r="C8469"/>
      <c r="D8469"/>
      <c r="E8469"/>
      <c r="F8469"/>
      <c r="G8469"/>
      <c r="H8469" s="14"/>
      <c r="I8469" s="14"/>
      <c r="K8469"/>
      <c r="L8469"/>
      <c r="M8469"/>
      <c r="N8469"/>
      <c r="O8469"/>
      <c r="P8469"/>
      <c r="S8469"/>
    </row>
    <row r="8470" spans="1:20" x14ac:dyDescent="0.3">
      <c r="A8470" s="25"/>
      <c r="B8470"/>
      <c r="C8470"/>
      <c r="D8470"/>
      <c r="E8470"/>
      <c r="F8470"/>
      <c r="G8470"/>
      <c r="H8470" s="14"/>
      <c r="I8470" s="14"/>
      <c r="K8470"/>
      <c r="L8470"/>
      <c r="M8470"/>
      <c r="N8470"/>
      <c r="O8470"/>
      <c r="P8470"/>
      <c r="S8470"/>
    </row>
    <row r="8471" spans="1:20" x14ac:dyDescent="0.3">
      <c r="A8471" s="25"/>
      <c r="B8471"/>
      <c r="C8471"/>
      <c r="D8471"/>
      <c r="E8471"/>
      <c r="F8471"/>
      <c r="G8471"/>
      <c r="H8471"/>
      <c r="I8471"/>
      <c r="K8471"/>
      <c r="L8471"/>
      <c r="M8471"/>
      <c r="N8471"/>
      <c r="O8471"/>
      <c r="P8471"/>
      <c r="S8471"/>
    </row>
    <row r="8472" spans="1:20" x14ac:dyDescent="0.3">
      <c r="A8472" s="25"/>
      <c r="B8472"/>
      <c r="C8472"/>
      <c r="D8472"/>
      <c r="E8472"/>
      <c r="F8472"/>
      <c r="G8472"/>
      <c r="H8472" s="26"/>
      <c r="I8472" s="26"/>
      <c r="K8472"/>
      <c r="L8472"/>
      <c r="M8472"/>
      <c r="N8472"/>
      <c r="O8472"/>
      <c r="P8472"/>
      <c r="S8472"/>
    </row>
    <row r="8473" spans="1:20" x14ac:dyDescent="0.3">
      <c r="A8473" s="25"/>
      <c r="B8473"/>
      <c r="C8473"/>
      <c r="D8473"/>
      <c r="E8473"/>
      <c r="F8473"/>
      <c r="G8473"/>
      <c r="H8473" s="26"/>
      <c r="I8473" s="26"/>
      <c r="K8473"/>
      <c r="L8473"/>
      <c r="M8473"/>
      <c r="N8473"/>
      <c r="O8473"/>
      <c r="P8473"/>
      <c r="S8473"/>
    </row>
    <row r="8474" spans="1:20" x14ac:dyDescent="0.3">
      <c r="A8474" s="25"/>
      <c r="B8474"/>
      <c r="C8474"/>
      <c r="D8474"/>
      <c r="E8474"/>
      <c r="F8474"/>
      <c r="G8474"/>
      <c r="H8474" s="26"/>
      <c r="I8474" s="26"/>
      <c r="K8474"/>
      <c r="L8474"/>
      <c r="M8474"/>
      <c r="N8474"/>
      <c r="O8474"/>
      <c r="P8474"/>
      <c r="S8474"/>
    </row>
    <row r="8475" spans="1:20" x14ac:dyDescent="0.3">
      <c r="A8475" s="25"/>
      <c r="B8475"/>
      <c r="C8475"/>
      <c r="D8475"/>
      <c r="E8475"/>
      <c r="F8475"/>
      <c r="G8475"/>
      <c r="H8475" s="26"/>
      <c r="I8475" s="26"/>
      <c r="K8475"/>
      <c r="L8475"/>
      <c r="M8475"/>
      <c r="N8475"/>
      <c r="O8475"/>
      <c r="P8475"/>
      <c r="S8475"/>
    </row>
    <row r="8476" spans="1:20" x14ac:dyDescent="0.3">
      <c r="A8476" s="25"/>
      <c r="B8476"/>
      <c r="C8476"/>
      <c r="D8476"/>
      <c r="E8476"/>
      <c r="F8476"/>
      <c r="G8476"/>
      <c r="H8476" s="26"/>
      <c r="I8476" s="26"/>
      <c r="K8476"/>
      <c r="L8476"/>
      <c r="M8476"/>
      <c r="N8476"/>
      <c r="O8476"/>
      <c r="P8476"/>
      <c r="S8476"/>
    </row>
    <row r="8477" spans="1:20" x14ac:dyDescent="0.3">
      <c r="A8477" s="25"/>
      <c r="B8477"/>
      <c r="C8477"/>
      <c r="D8477"/>
      <c r="E8477"/>
      <c r="F8477"/>
      <c r="G8477"/>
      <c r="H8477" s="14"/>
      <c r="I8477" s="14"/>
      <c r="K8477"/>
      <c r="L8477"/>
      <c r="M8477"/>
      <c r="N8477"/>
      <c r="O8477"/>
      <c r="P8477"/>
      <c r="S8477"/>
    </row>
    <row r="8478" spans="1:20" x14ac:dyDescent="0.3">
      <c r="A8478" s="25"/>
      <c r="B8478"/>
      <c r="C8478"/>
      <c r="D8478"/>
      <c r="E8478"/>
      <c r="F8478"/>
      <c r="G8478"/>
      <c r="H8478" s="14"/>
      <c r="I8478" s="14"/>
      <c r="K8478"/>
      <c r="L8478"/>
      <c r="M8478"/>
      <c r="N8478"/>
      <c r="O8478"/>
      <c r="P8478"/>
      <c r="S8478"/>
      <c r="T8478" s="7"/>
    </row>
    <row r="8479" spans="1:20" x14ac:dyDescent="0.3">
      <c r="A8479" s="25"/>
      <c r="B8479"/>
      <c r="C8479"/>
      <c r="D8479"/>
      <c r="E8479"/>
      <c r="F8479"/>
      <c r="G8479"/>
      <c r="H8479" s="14"/>
      <c r="I8479" s="14"/>
      <c r="K8479"/>
      <c r="L8479"/>
      <c r="M8479"/>
      <c r="N8479"/>
      <c r="O8479"/>
      <c r="P8479"/>
      <c r="S8479"/>
      <c r="T8479" s="7"/>
    </row>
    <row r="8480" spans="1:20" x14ac:dyDescent="0.3">
      <c r="A8480" s="25"/>
      <c r="B8480"/>
      <c r="C8480"/>
      <c r="D8480"/>
      <c r="E8480"/>
      <c r="F8480"/>
      <c r="G8480"/>
      <c r="H8480" s="14"/>
      <c r="I8480" s="14"/>
      <c r="K8480"/>
      <c r="L8480"/>
      <c r="M8480"/>
      <c r="N8480"/>
      <c r="O8480"/>
      <c r="P8480"/>
      <c r="S8480"/>
      <c r="T8480" s="7"/>
    </row>
    <row r="8481" spans="1:20" x14ac:dyDescent="0.3">
      <c r="A8481" s="25"/>
      <c r="B8481"/>
      <c r="C8481"/>
      <c r="D8481"/>
      <c r="E8481"/>
      <c r="F8481"/>
      <c r="G8481"/>
      <c r="H8481" s="14"/>
      <c r="I8481" s="14"/>
      <c r="K8481"/>
      <c r="L8481"/>
      <c r="M8481"/>
      <c r="N8481"/>
      <c r="O8481"/>
      <c r="P8481"/>
      <c r="S8481"/>
      <c r="T8481" s="7"/>
    </row>
    <row r="8482" spans="1:20" x14ac:dyDescent="0.3">
      <c r="A8482" s="25"/>
      <c r="B8482"/>
      <c r="C8482"/>
      <c r="D8482"/>
      <c r="E8482"/>
      <c r="F8482"/>
      <c r="G8482"/>
      <c r="H8482" s="26"/>
      <c r="I8482" s="26"/>
      <c r="K8482"/>
      <c r="L8482"/>
      <c r="M8482"/>
      <c r="N8482"/>
      <c r="O8482"/>
      <c r="P8482"/>
      <c r="S8482"/>
    </row>
    <row r="8483" spans="1:20" x14ac:dyDescent="0.3">
      <c r="A8483" s="25"/>
      <c r="B8483"/>
      <c r="C8483"/>
      <c r="D8483"/>
      <c r="E8483"/>
      <c r="F8483"/>
      <c r="G8483"/>
      <c r="H8483" s="26"/>
      <c r="I8483" s="26"/>
      <c r="K8483"/>
      <c r="L8483"/>
      <c r="M8483"/>
      <c r="N8483"/>
      <c r="O8483"/>
      <c r="P8483"/>
      <c r="S8483"/>
    </row>
    <row r="8484" spans="1:20" x14ac:dyDescent="0.3">
      <c r="A8484" s="25"/>
      <c r="B8484"/>
      <c r="C8484"/>
      <c r="D8484"/>
      <c r="E8484"/>
      <c r="F8484"/>
      <c r="G8484"/>
      <c r="H8484" s="26"/>
      <c r="I8484" s="26"/>
      <c r="K8484"/>
      <c r="L8484"/>
      <c r="M8484"/>
      <c r="N8484"/>
      <c r="O8484"/>
      <c r="P8484"/>
      <c r="S8484"/>
    </row>
    <row r="8485" spans="1:20" x14ac:dyDescent="0.3">
      <c r="A8485" s="25"/>
      <c r="B8485"/>
      <c r="C8485"/>
      <c r="D8485"/>
      <c r="E8485"/>
      <c r="F8485"/>
      <c r="G8485"/>
      <c r="H8485" s="26"/>
      <c r="I8485" s="26"/>
      <c r="K8485"/>
      <c r="L8485"/>
      <c r="M8485"/>
      <c r="N8485"/>
      <c r="O8485"/>
      <c r="P8485"/>
      <c r="S8485"/>
      <c r="T8485" s="7"/>
    </row>
    <row r="8486" spans="1:20" x14ac:dyDescent="0.3">
      <c r="A8486" s="25"/>
      <c r="B8486"/>
      <c r="C8486"/>
      <c r="D8486"/>
      <c r="E8486"/>
      <c r="F8486"/>
      <c r="G8486"/>
      <c r="H8486" s="26"/>
      <c r="I8486" s="26"/>
      <c r="K8486"/>
      <c r="L8486"/>
      <c r="M8486"/>
      <c r="N8486"/>
      <c r="O8486"/>
      <c r="P8486"/>
      <c r="S8486"/>
    </row>
    <row r="8487" spans="1:20" x14ac:dyDescent="0.3">
      <c r="A8487" s="25"/>
      <c r="B8487"/>
      <c r="C8487"/>
      <c r="D8487"/>
      <c r="E8487"/>
      <c r="F8487"/>
      <c r="G8487"/>
      <c r="H8487" s="26"/>
      <c r="I8487" s="26"/>
      <c r="K8487"/>
      <c r="L8487"/>
      <c r="M8487"/>
      <c r="N8487"/>
      <c r="O8487"/>
      <c r="P8487"/>
      <c r="S8487"/>
    </row>
    <row r="8488" spans="1:20" x14ac:dyDescent="0.3">
      <c r="A8488" s="25"/>
      <c r="B8488"/>
      <c r="C8488"/>
      <c r="D8488"/>
      <c r="E8488"/>
      <c r="F8488"/>
      <c r="G8488"/>
      <c r="H8488" s="26"/>
      <c r="I8488" s="26"/>
      <c r="K8488"/>
      <c r="L8488"/>
      <c r="M8488"/>
      <c r="N8488"/>
      <c r="O8488"/>
      <c r="P8488"/>
      <c r="S8488"/>
    </row>
    <row r="8489" spans="1:20" x14ac:dyDescent="0.3">
      <c r="A8489" s="25"/>
      <c r="B8489"/>
      <c r="C8489"/>
      <c r="D8489"/>
      <c r="E8489"/>
      <c r="F8489"/>
      <c r="G8489"/>
      <c r="H8489" s="26"/>
      <c r="I8489" s="26"/>
      <c r="K8489"/>
      <c r="L8489"/>
      <c r="M8489"/>
      <c r="N8489"/>
      <c r="O8489"/>
      <c r="P8489"/>
      <c r="S8489"/>
    </row>
    <row r="8490" spans="1:20" x14ac:dyDescent="0.3">
      <c r="A8490" s="25"/>
      <c r="B8490"/>
      <c r="C8490"/>
      <c r="D8490"/>
      <c r="E8490"/>
      <c r="F8490"/>
      <c r="G8490"/>
      <c r="H8490" s="26"/>
      <c r="I8490" s="26"/>
      <c r="K8490"/>
      <c r="L8490"/>
      <c r="M8490"/>
      <c r="N8490"/>
      <c r="O8490"/>
      <c r="P8490"/>
      <c r="S8490"/>
    </row>
    <row r="8491" spans="1:20" x14ac:dyDescent="0.3">
      <c r="A8491" s="25"/>
      <c r="B8491"/>
      <c r="C8491"/>
      <c r="D8491"/>
      <c r="E8491"/>
      <c r="F8491"/>
      <c r="G8491"/>
      <c r="H8491" s="26"/>
      <c r="I8491" s="26"/>
      <c r="K8491"/>
      <c r="L8491"/>
      <c r="M8491"/>
      <c r="N8491"/>
      <c r="O8491"/>
      <c r="P8491"/>
      <c r="S8491"/>
    </row>
    <row r="8492" spans="1:20" x14ac:dyDescent="0.3">
      <c r="A8492" s="25"/>
      <c r="B8492"/>
      <c r="C8492"/>
      <c r="D8492"/>
      <c r="E8492"/>
      <c r="F8492"/>
      <c r="G8492"/>
      <c r="H8492" s="26"/>
      <c r="I8492" s="26"/>
      <c r="K8492"/>
      <c r="L8492"/>
      <c r="M8492"/>
      <c r="N8492"/>
      <c r="O8492"/>
      <c r="P8492"/>
      <c r="S8492"/>
    </row>
    <row r="8493" spans="1:20" x14ac:dyDescent="0.3">
      <c r="A8493" s="25"/>
      <c r="B8493"/>
      <c r="C8493"/>
      <c r="D8493"/>
      <c r="E8493"/>
      <c r="F8493"/>
      <c r="G8493"/>
      <c r="H8493" s="26"/>
      <c r="I8493" s="26"/>
      <c r="K8493"/>
      <c r="L8493"/>
      <c r="M8493"/>
      <c r="N8493"/>
      <c r="O8493"/>
      <c r="P8493"/>
      <c r="S8493"/>
    </row>
    <row r="8494" spans="1:20" x14ac:dyDescent="0.3">
      <c r="A8494" s="25"/>
      <c r="B8494"/>
      <c r="C8494"/>
      <c r="D8494"/>
      <c r="E8494"/>
      <c r="F8494"/>
      <c r="G8494"/>
      <c r="H8494" s="26"/>
      <c r="I8494" s="26"/>
      <c r="K8494"/>
      <c r="L8494"/>
      <c r="M8494"/>
      <c r="N8494"/>
      <c r="O8494"/>
      <c r="P8494"/>
      <c r="S8494"/>
    </row>
    <row r="8495" spans="1:20" x14ac:dyDescent="0.3">
      <c r="A8495" s="25"/>
      <c r="B8495"/>
      <c r="C8495"/>
      <c r="D8495"/>
      <c r="E8495"/>
      <c r="F8495"/>
      <c r="G8495"/>
      <c r="H8495" s="26"/>
      <c r="I8495" s="26"/>
      <c r="K8495"/>
      <c r="L8495"/>
      <c r="M8495"/>
      <c r="N8495"/>
      <c r="O8495"/>
      <c r="P8495"/>
      <c r="S8495"/>
    </row>
    <row r="8496" spans="1:20" x14ac:dyDescent="0.3">
      <c r="A8496" s="25"/>
      <c r="B8496"/>
      <c r="C8496"/>
      <c r="D8496"/>
      <c r="E8496"/>
      <c r="F8496"/>
      <c r="G8496"/>
      <c r="H8496" s="26"/>
      <c r="I8496" s="26"/>
      <c r="K8496"/>
      <c r="L8496"/>
      <c r="M8496"/>
      <c r="N8496"/>
      <c r="O8496"/>
      <c r="P8496"/>
      <c r="S8496"/>
    </row>
    <row r="8497" spans="1:20" x14ac:dyDescent="0.3">
      <c r="A8497" s="25"/>
      <c r="B8497"/>
      <c r="C8497"/>
      <c r="D8497"/>
      <c r="E8497"/>
      <c r="F8497"/>
      <c r="G8497"/>
      <c r="H8497" s="26"/>
      <c r="I8497" s="26"/>
      <c r="K8497"/>
      <c r="L8497"/>
      <c r="M8497"/>
      <c r="N8497"/>
      <c r="O8497"/>
      <c r="P8497"/>
      <c r="S8497"/>
      <c r="T8497" s="7"/>
    </row>
    <row r="8498" spans="1:20" x14ac:dyDescent="0.3">
      <c r="A8498" s="25"/>
      <c r="B8498"/>
      <c r="C8498"/>
      <c r="D8498"/>
      <c r="E8498"/>
      <c r="F8498"/>
      <c r="G8498"/>
      <c r="H8498" s="26"/>
      <c r="I8498" s="26"/>
      <c r="K8498"/>
      <c r="L8498"/>
      <c r="M8498"/>
      <c r="N8498"/>
      <c r="O8498"/>
      <c r="P8498"/>
      <c r="S8498"/>
      <c r="T8498" s="7"/>
    </row>
    <row r="8499" spans="1:20" x14ac:dyDescent="0.3">
      <c r="A8499" s="25"/>
      <c r="B8499"/>
      <c r="C8499"/>
      <c r="D8499"/>
      <c r="E8499"/>
      <c r="F8499"/>
      <c r="G8499"/>
      <c r="H8499" s="26"/>
      <c r="I8499" s="26"/>
      <c r="K8499"/>
      <c r="L8499"/>
      <c r="M8499"/>
      <c r="N8499"/>
      <c r="O8499"/>
      <c r="P8499"/>
      <c r="S8499"/>
      <c r="T8499" s="7"/>
    </row>
    <row r="8500" spans="1:20" x14ac:dyDescent="0.3">
      <c r="A8500" s="25"/>
      <c r="B8500"/>
      <c r="C8500"/>
      <c r="D8500"/>
      <c r="E8500"/>
      <c r="F8500"/>
      <c r="G8500"/>
      <c r="H8500" s="26"/>
      <c r="I8500" s="26"/>
      <c r="K8500"/>
      <c r="L8500"/>
      <c r="M8500"/>
      <c r="N8500"/>
      <c r="O8500"/>
      <c r="P8500"/>
      <c r="S8500"/>
      <c r="T8500" s="7"/>
    </row>
    <row r="8501" spans="1:20" x14ac:dyDescent="0.3">
      <c r="A8501" s="25"/>
      <c r="B8501"/>
      <c r="C8501"/>
      <c r="D8501"/>
      <c r="E8501"/>
      <c r="F8501"/>
      <c r="G8501"/>
      <c r="H8501" s="26"/>
      <c r="I8501" s="26"/>
      <c r="K8501"/>
      <c r="L8501"/>
      <c r="M8501"/>
      <c r="N8501"/>
      <c r="O8501"/>
      <c r="P8501"/>
      <c r="S8501"/>
    </row>
    <row r="8502" spans="1:20" x14ac:dyDescent="0.3">
      <c r="A8502" s="25"/>
      <c r="B8502"/>
      <c r="C8502"/>
      <c r="D8502"/>
      <c r="E8502"/>
      <c r="F8502"/>
      <c r="G8502"/>
      <c r="H8502" s="26"/>
      <c r="I8502" s="26"/>
      <c r="K8502"/>
      <c r="L8502"/>
      <c r="M8502"/>
      <c r="N8502"/>
      <c r="O8502"/>
      <c r="P8502"/>
      <c r="S8502"/>
    </row>
    <row r="8503" spans="1:20" x14ac:dyDescent="0.3">
      <c r="A8503" s="25"/>
      <c r="B8503"/>
      <c r="C8503"/>
      <c r="D8503"/>
      <c r="E8503"/>
      <c r="F8503"/>
      <c r="G8503"/>
      <c r="H8503" s="26"/>
      <c r="I8503" s="26"/>
      <c r="K8503"/>
      <c r="L8503"/>
      <c r="M8503"/>
      <c r="N8503"/>
      <c r="O8503"/>
      <c r="P8503"/>
      <c r="S8503"/>
    </row>
    <row r="8504" spans="1:20" x14ac:dyDescent="0.3">
      <c r="A8504" s="25"/>
      <c r="B8504"/>
      <c r="C8504"/>
      <c r="D8504"/>
      <c r="E8504"/>
      <c r="F8504"/>
      <c r="G8504"/>
      <c r="H8504" s="26"/>
      <c r="I8504" s="26"/>
      <c r="K8504"/>
      <c r="L8504"/>
      <c r="M8504"/>
      <c r="N8504"/>
      <c r="O8504"/>
      <c r="P8504"/>
      <c r="S8504"/>
    </row>
    <row r="8505" spans="1:20" x14ac:dyDescent="0.3">
      <c r="A8505" s="25"/>
      <c r="B8505"/>
      <c r="C8505"/>
      <c r="D8505"/>
      <c r="E8505"/>
      <c r="F8505"/>
      <c r="G8505"/>
      <c r="H8505" s="26"/>
      <c r="I8505" s="26"/>
      <c r="K8505"/>
      <c r="L8505"/>
      <c r="M8505"/>
      <c r="N8505"/>
      <c r="O8505"/>
      <c r="P8505"/>
      <c r="S8505"/>
    </row>
    <row r="8506" spans="1:20" x14ac:dyDescent="0.3">
      <c r="A8506" s="25"/>
      <c r="B8506"/>
      <c r="C8506"/>
      <c r="D8506"/>
      <c r="E8506"/>
      <c r="F8506"/>
      <c r="G8506"/>
      <c r="H8506"/>
      <c r="I8506"/>
      <c r="K8506"/>
      <c r="L8506"/>
      <c r="M8506"/>
      <c r="N8506"/>
      <c r="O8506"/>
      <c r="P8506"/>
      <c r="S8506"/>
    </row>
    <row r="8507" spans="1:20" x14ac:dyDescent="0.3">
      <c r="A8507" s="25"/>
      <c r="B8507"/>
      <c r="C8507"/>
      <c r="D8507"/>
      <c r="E8507"/>
      <c r="F8507"/>
      <c r="G8507"/>
      <c r="H8507"/>
      <c r="I8507"/>
      <c r="K8507"/>
      <c r="L8507"/>
      <c r="M8507"/>
      <c r="N8507"/>
      <c r="O8507"/>
      <c r="P8507"/>
      <c r="S8507"/>
    </row>
    <row r="8508" spans="1:20" x14ac:dyDescent="0.3">
      <c r="A8508" s="25"/>
      <c r="B8508"/>
      <c r="C8508"/>
      <c r="D8508"/>
      <c r="E8508"/>
      <c r="F8508"/>
      <c r="G8508"/>
      <c r="H8508"/>
      <c r="I8508"/>
      <c r="K8508"/>
      <c r="L8508"/>
      <c r="M8508"/>
      <c r="N8508"/>
      <c r="O8508"/>
      <c r="P8508"/>
      <c r="S8508"/>
    </row>
    <row r="8509" spans="1:20" x14ac:dyDescent="0.3">
      <c r="A8509" s="25"/>
      <c r="B8509"/>
      <c r="C8509"/>
      <c r="D8509"/>
      <c r="E8509"/>
      <c r="F8509"/>
      <c r="G8509"/>
      <c r="H8509"/>
      <c r="I8509"/>
      <c r="K8509"/>
      <c r="L8509"/>
      <c r="M8509"/>
      <c r="N8509"/>
      <c r="O8509"/>
      <c r="P8509"/>
      <c r="S8509"/>
    </row>
    <row r="8510" spans="1:20" x14ac:dyDescent="0.3">
      <c r="A8510" s="25"/>
      <c r="B8510"/>
      <c r="C8510"/>
      <c r="D8510"/>
      <c r="E8510"/>
      <c r="F8510"/>
      <c r="G8510"/>
      <c r="H8510"/>
      <c r="I8510"/>
      <c r="K8510"/>
      <c r="L8510"/>
      <c r="M8510"/>
      <c r="N8510"/>
      <c r="O8510"/>
      <c r="P8510"/>
      <c r="S8510"/>
    </row>
    <row r="8511" spans="1:20" x14ac:dyDescent="0.3">
      <c r="A8511" s="25"/>
      <c r="B8511"/>
      <c r="C8511"/>
      <c r="D8511"/>
      <c r="E8511"/>
      <c r="F8511"/>
      <c r="G8511"/>
      <c r="H8511" s="14"/>
      <c r="I8511" s="14"/>
      <c r="K8511"/>
      <c r="L8511"/>
      <c r="M8511"/>
      <c r="N8511"/>
      <c r="O8511"/>
      <c r="P8511"/>
      <c r="S8511"/>
    </row>
    <row r="8512" spans="1:20" x14ac:dyDescent="0.3">
      <c r="A8512" s="25"/>
      <c r="B8512"/>
      <c r="C8512"/>
      <c r="D8512"/>
      <c r="E8512"/>
      <c r="F8512"/>
      <c r="G8512"/>
      <c r="H8512" s="26"/>
      <c r="I8512" s="26"/>
      <c r="K8512"/>
      <c r="L8512"/>
      <c r="M8512"/>
      <c r="N8512"/>
      <c r="O8512"/>
      <c r="P8512"/>
      <c r="S8512"/>
    </row>
    <row r="8513" spans="1:20" x14ac:dyDescent="0.3">
      <c r="A8513" s="25"/>
      <c r="B8513"/>
      <c r="C8513"/>
      <c r="D8513"/>
      <c r="E8513"/>
      <c r="F8513"/>
      <c r="G8513"/>
      <c r="H8513" s="26"/>
      <c r="I8513" s="26"/>
      <c r="K8513"/>
      <c r="L8513"/>
      <c r="M8513"/>
      <c r="N8513"/>
      <c r="O8513"/>
      <c r="P8513"/>
      <c r="S8513"/>
    </row>
    <row r="8514" spans="1:20" x14ac:dyDescent="0.3">
      <c r="A8514" s="25"/>
      <c r="B8514"/>
      <c r="C8514"/>
      <c r="D8514"/>
      <c r="E8514"/>
      <c r="F8514"/>
      <c r="G8514"/>
      <c r="H8514" s="26"/>
      <c r="I8514" s="26"/>
      <c r="K8514"/>
      <c r="L8514"/>
      <c r="M8514"/>
      <c r="N8514"/>
      <c r="O8514"/>
      <c r="P8514"/>
      <c r="S8514"/>
    </row>
    <row r="8515" spans="1:20" x14ac:dyDescent="0.3">
      <c r="A8515" s="25"/>
      <c r="B8515"/>
      <c r="C8515"/>
      <c r="D8515"/>
      <c r="E8515"/>
      <c r="F8515"/>
      <c r="G8515"/>
      <c r="H8515" s="26"/>
      <c r="I8515" s="26"/>
      <c r="K8515"/>
      <c r="L8515"/>
      <c r="M8515"/>
      <c r="N8515"/>
      <c r="O8515"/>
      <c r="P8515"/>
      <c r="S8515"/>
    </row>
    <row r="8516" spans="1:20" x14ac:dyDescent="0.3">
      <c r="A8516" s="25"/>
      <c r="B8516"/>
      <c r="C8516"/>
      <c r="D8516"/>
      <c r="E8516"/>
      <c r="F8516"/>
      <c r="G8516"/>
      <c r="H8516" s="26"/>
      <c r="I8516" s="26"/>
      <c r="K8516"/>
      <c r="L8516"/>
      <c r="M8516"/>
      <c r="N8516"/>
      <c r="O8516"/>
      <c r="P8516"/>
      <c r="S8516"/>
      <c r="T8516" s="7"/>
    </row>
    <row r="8517" spans="1:20" x14ac:dyDescent="0.3">
      <c r="A8517" s="25"/>
      <c r="B8517"/>
      <c r="C8517"/>
      <c r="D8517"/>
      <c r="E8517"/>
      <c r="F8517"/>
      <c r="G8517"/>
      <c r="H8517" s="26"/>
      <c r="I8517" s="26"/>
      <c r="K8517"/>
      <c r="L8517"/>
      <c r="M8517"/>
      <c r="N8517"/>
      <c r="O8517"/>
      <c r="P8517"/>
      <c r="S8517"/>
    </row>
    <row r="8518" spans="1:20" x14ac:dyDescent="0.3">
      <c r="A8518" s="25"/>
      <c r="B8518"/>
      <c r="C8518"/>
      <c r="D8518"/>
      <c r="E8518"/>
      <c r="F8518"/>
      <c r="G8518"/>
      <c r="H8518" s="26"/>
      <c r="I8518" s="26"/>
      <c r="K8518"/>
      <c r="L8518"/>
      <c r="M8518"/>
      <c r="N8518"/>
      <c r="O8518"/>
      <c r="P8518"/>
      <c r="S8518"/>
    </row>
    <row r="8519" spans="1:20" x14ac:dyDescent="0.3">
      <c r="A8519" s="25"/>
      <c r="B8519"/>
      <c r="C8519"/>
      <c r="D8519"/>
      <c r="E8519"/>
      <c r="F8519"/>
      <c r="G8519"/>
      <c r="H8519" s="26"/>
      <c r="I8519" s="26"/>
      <c r="K8519"/>
      <c r="L8519"/>
      <c r="M8519"/>
      <c r="N8519"/>
      <c r="O8519"/>
      <c r="P8519"/>
      <c r="S8519"/>
    </row>
    <row r="8520" spans="1:20" x14ac:dyDescent="0.3">
      <c r="A8520" s="25"/>
      <c r="B8520"/>
      <c r="C8520"/>
      <c r="D8520"/>
      <c r="E8520"/>
      <c r="F8520"/>
      <c r="G8520"/>
      <c r="H8520" s="26"/>
      <c r="I8520" s="26"/>
      <c r="K8520"/>
      <c r="L8520"/>
      <c r="M8520"/>
      <c r="N8520"/>
      <c r="O8520"/>
      <c r="P8520"/>
      <c r="S8520"/>
    </row>
    <row r="8521" spans="1:20" x14ac:dyDescent="0.3">
      <c r="A8521" s="25"/>
      <c r="B8521"/>
      <c r="C8521"/>
      <c r="D8521"/>
      <c r="E8521"/>
      <c r="F8521"/>
      <c r="G8521"/>
      <c r="H8521" s="26"/>
      <c r="I8521" s="26"/>
      <c r="K8521"/>
      <c r="L8521"/>
      <c r="M8521"/>
      <c r="N8521"/>
      <c r="O8521"/>
      <c r="P8521"/>
      <c r="S8521"/>
    </row>
    <row r="8522" spans="1:20" x14ac:dyDescent="0.3">
      <c r="A8522" s="25"/>
      <c r="B8522"/>
      <c r="C8522"/>
      <c r="D8522"/>
      <c r="E8522"/>
      <c r="F8522"/>
      <c r="G8522"/>
      <c r="H8522" s="26"/>
      <c r="I8522" s="26"/>
      <c r="K8522"/>
      <c r="L8522"/>
      <c r="M8522"/>
      <c r="N8522"/>
      <c r="O8522"/>
      <c r="P8522"/>
      <c r="S8522"/>
    </row>
    <row r="8523" spans="1:20" x14ac:dyDescent="0.3">
      <c r="A8523" s="25"/>
      <c r="B8523"/>
      <c r="C8523"/>
      <c r="D8523"/>
      <c r="E8523"/>
      <c r="F8523"/>
      <c r="G8523"/>
      <c r="H8523" s="26"/>
      <c r="I8523" s="26"/>
      <c r="K8523"/>
      <c r="L8523"/>
      <c r="M8523"/>
      <c r="N8523"/>
      <c r="O8523"/>
      <c r="P8523"/>
      <c r="S8523"/>
    </row>
    <row r="8524" spans="1:20" x14ac:dyDescent="0.3">
      <c r="A8524" s="25"/>
      <c r="B8524"/>
      <c r="C8524"/>
      <c r="D8524"/>
      <c r="E8524"/>
      <c r="F8524"/>
      <c r="G8524"/>
      <c r="H8524" s="26"/>
      <c r="I8524" s="26"/>
      <c r="K8524"/>
      <c r="L8524"/>
      <c r="M8524"/>
      <c r="N8524"/>
      <c r="O8524"/>
      <c r="P8524"/>
      <c r="S8524"/>
    </row>
    <row r="8525" spans="1:20" x14ac:dyDescent="0.3">
      <c r="A8525" s="25"/>
      <c r="B8525"/>
      <c r="C8525"/>
      <c r="D8525"/>
      <c r="E8525"/>
      <c r="F8525"/>
      <c r="G8525"/>
      <c r="H8525" s="26"/>
      <c r="I8525" s="26"/>
      <c r="K8525"/>
      <c r="L8525"/>
      <c r="M8525"/>
      <c r="N8525"/>
      <c r="O8525"/>
      <c r="P8525"/>
      <c r="S8525"/>
      <c r="T8525" s="7"/>
    </row>
    <row r="8526" spans="1:20" x14ac:dyDescent="0.3">
      <c r="A8526" s="25"/>
      <c r="B8526"/>
      <c r="C8526"/>
      <c r="D8526"/>
      <c r="E8526"/>
      <c r="F8526"/>
      <c r="G8526"/>
      <c r="H8526" s="26"/>
      <c r="I8526" s="26"/>
      <c r="K8526"/>
      <c r="L8526"/>
      <c r="M8526"/>
      <c r="N8526"/>
      <c r="O8526"/>
      <c r="P8526"/>
      <c r="S8526"/>
    </row>
    <row r="8527" spans="1:20" x14ac:dyDescent="0.3">
      <c r="A8527" s="25"/>
      <c r="B8527"/>
      <c r="C8527"/>
      <c r="D8527"/>
      <c r="E8527"/>
      <c r="F8527"/>
      <c r="G8527"/>
      <c r="H8527" s="26"/>
      <c r="I8527" s="26"/>
      <c r="K8527"/>
      <c r="L8527"/>
      <c r="M8527"/>
      <c r="N8527"/>
      <c r="O8527"/>
      <c r="P8527"/>
      <c r="S8527"/>
    </row>
    <row r="8528" spans="1:20" x14ac:dyDescent="0.3">
      <c r="A8528" s="25"/>
      <c r="B8528"/>
      <c r="C8528"/>
      <c r="D8528"/>
      <c r="E8528"/>
      <c r="F8528"/>
      <c r="G8528"/>
      <c r="H8528" s="26"/>
      <c r="I8528" s="26"/>
      <c r="K8528"/>
      <c r="L8528"/>
      <c r="M8528"/>
      <c r="N8528"/>
      <c r="O8528"/>
      <c r="P8528"/>
      <c r="S8528"/>
    </row>
    <row r="8529" spans="1:19" x14ac:dyDescent="0.3">
      <c r="A8529" s="25"/>
      <c r="B8529"/>
      <c r="C8529"/>
      <c r="D8529"/>
      <c r="E8529"/>
      <c r="F8529"/>
      <c r="G8529"/>
      <c r="H8529" s="26"/>
      <c r="I8529" s="26"/>
      <c r="K8529"/>
      <c r="L8529"/>
      <c r="M8529"/>
      <c r="N8529"/>
      <c r="O8529"/>
      <c r="P8529"/>
      <c r="S8529"/>
    </row>
    <row r="8530" spans="1:19" x14ac:dyDescent="0.3">
      <c r="A8530" s="25"/>
      <c r="B8530"/>
      <c r="C8530"/>
      <c r="D8530"/>
      <c r="E8530"/>
      <c r="F8530"/>
      <c r="G8530"/>
      <c r="H8530" s="26"/>
      <c r="I8530" s="26"/>
      <c r="K8530"/>
      <c r="L8530"/>
      <c r="M8530"/>
      <c r="N8530"/>
      <c r="O8530"/>
      <c r="P8530"/>
      <c r="S8530"/>
    </row>
    <row r="8531" spans="1:19" x14ac:dyDescent="0.3">
      <c r="A8531" s="25"/>
      <c r="B8531"/>
      <c r="C8531"/>
      <c r="D8531"/>
      <c r="E8531"/>
      <c r="F8531"/>
      <c r="G8531"/>
      <c r="H8531" s="14"/>
      <c r="I8531" s="14"/>
      <c r="K8531"/>
      <c r="L8531"/>
      <c r="M8531"/>
      <c r="N8531"/>
      <c r="O8531"/>
      <c r="P8531"/>
      <c r="S8531"/>
    </row>
    <row r="8532" spans="1:19" x14ac:dyDescent="0.3">
      <c r="A8532" s="25"/>
      <c r="B8532"/>
      <c r="C8532"/>
      <c r="D8532"/>
      <c r="E8532"/>
      <c r="F8532"/>
      <c r="G8532"/>
      <c r="H8532" s="14"/>
      <c r="I8532" s="14"/>
      <c r="K8532"/>
      <c r="L8532"/>
      <c r="M8532"/>
      <c r="N8532"/>
      <c r="O8532"/>
      <c r="P8532"/>
      <c r="S8532"/>
    </row>
    <row r="8533" spans="1:19" x14ac:dyDescent="0.3">
      <c r="A8533" s="25"/>
      <c r="B8533"/>
      <c r="C8533"/>
      <c r="D8533"/>
      <c r="E8533"/>
      <c r="F8533"/>
      <c r="G8533"/>
      <c r="H8533" s="26"/>
      <c r="I8533" s="26"/>
      <c r="K8533"/>
      <c r="L8533"/>
      <c r="M8533"/>
      <c r="N8533"/>
      <c r="O8533"/>
      <c r="P8533"/>
      <c r="S8533"/>
    </row>
    <row r="8534" spans="1:19" x14ac:dyDescent="0.3">
      <c r="A8534" s="25"/>
      <c r="B8534"/>
      <c r="C8534"/>
      <c r="D8534"/>
      <c r="E8534"/>
      <c r="F8534"/>
      <c r="G8534"/>
      <c r="H8534" s="26"/>
      <c r="I8534" s="26"/>
      <c r="K8534"/>
      <c r="L8534"/>
      <c r="M8534"/>
      <c r="N8534"/>
      <c r="O8534"/>
      <c r="P8534"/>
      <c r="S8534"/>
    </row>
    <row r="8535" spans="1:19" x14ac:dyDescent="0.3">
      <c r="A8535" s="25"/>
      <c r="B8535"/>
      <c r="C8535"/>
      <c r="D8535"/>
      <c r="E8535"/>
      <c r="F8535"/>
      <c r="G8535"/>
      <c r="H8535" s="26"/>
      <c r="I8535" s="26"/>
      <c r="K8535"/>
      <c r="L8535"/>
      <c r="M8535"/>
      <c r="N8535"/>
      <c r="O8535"/>
      <c r="P8535"/>
      <c r="S8535"/>
    </row>
    <row r="8536" spans="1:19" x14ac:dyDescent="0.3">
      <c r="A8536" s="25"/>
      <c r="B8536"/>
      <c r="C8536"/>
      <c r="D8536"/>
      <c r="E8536"/>
      <c r="F8536"/>
      <c r="G8536"/>
      <c r="H8536" s="26"/>
      <c r="I8536" s="26"/>
      <c r="K8536"/>
      <c r="L8536"/>
      <c r="M8536"/>
      <c r="N8536"/>
      <c r="O8536"/>
      <c r="P8536"/>
      <c r="S8536"/>
    </row>
    <row r="8537" spans="1:19" x14ac:dyDescent="0.3">
      <c r="A8537" s="25"/>
      <c r="B8537"/>
      <c r="C8537"/>
      <c r="D8537"/>
      <c r="E8537"/>
      <c r="F8537"/>
      <c r="G8537"/>
      <c r="H8537" s="26"/>
      <c r="I8537" s="26"/>
      <c r="K8537"/>
      <c r="L8537"/>
      <c r="M8537"/>
      <c r="N8537"/>
      <c r="O8537"/>
      <c r="P8537"/>
      <c r="S8537"/>
    </row>
    <row r="8538" spans="1:19" x14ac:dyDescent="0.3">
      <c r="A8538" s="25"/>
      <c r="B8538"/>
      <c r="C8538"/>
      <c r="D8538"/>
      <c r="E8538"/>
      <c r="F8538"/>
      <c r="G8538"/>
      <c r="H8538" s="26"/>
      <c r="I8538" s="26"/>
      <c r="K8538"/>
      <c r="L8538"/>
      <c r="M8538"/>
      <c r="N8538"/>
      <c r="O8538"/>
      <c r="P8538"/>
      <c r="S8538"/>
    </row>
    <row r="8539" spans="1:19" x14ac:dyDescent="0.3">
      <c r="A8539" s="25"/>
      <c r="B8539"/>
      <c r="C8539"/>
      <c r="D8539"/>
      <c r="E8539"/>
      <c r="F8539"/>
      <c r="G8539"/>
      <c r="H8539" s="26"/>
      <c r="I8539" s="26"/>
      <c r="K8539"/>
      <c r="L8539"/>
      <c r="M8539"/>
      <c r="N8539"/>
      <c r="O8539"/>
      <c r="P8539"/>
      <c r="S8539"/>
    </row>
    <row r="8540" spans="1:19" x14ac:dyDescent="0.3">
      <c r="A8540" s="25"/>
      <c r="B8540"/>
      <c r="C8540"/>
      <c r="D8540"/>
      <c r="E8540"/>
      <c r="F8540"/>
      <c r="G8540"/>
      <c r="H8540" s="26"/>
      <c r="I8540" s="26"/>
      <c r="K8540"/>
      <c r="L8540"/>
      <c r="M8540"/>
      <c r="N8540"/>
      <c r="O8540"/>
      <c r="P8540"/>
      <c r="S8540"/>
    </row>
    <row r="8541" spans="1:19" x14ac:dyDescent="0.3">
      <c r="A8541" s="25"/>
      <c r="B8541"/>
      <c r="C8541"/>
      <c r="D8541"/>
      <c r="E8541"/>
      <c r="F8541"/>
      <c r="G8541"/>
      <c r="H8541" s="14"/>
      <c r="I8541" s="14"/>
      <c r="K8541"/>
      <c r="L8541"/>
      <c r="M8541"/>
      <c r="N8541"/>
      <c r="O8541"/>
      <c r="P8541"/>
      <c r="S8541"/>
    </row>
    <row r="8542" spans="1:19" x14ac:dyDescent="0.3">
      <c r="A8542" s="25"/>
      <c r="B8542"/>
      <c r="C8542"/>
      <c r="D8542"/>
      <c r="E8542"/>
      <c r="F8542"/>
      <c r="G8542"/>
      <c r="H8542" s="14"/>
      <c r="I8542" s="14"/>
      <c r="K8542"/>
      <c r="L8542"/>
      <c r="M8542"/>
      <c r="N8542"/>
      <c r="O8542"/>
      <c r="P8542"/>
      <c r="S8542"/>
    </row>
    <row r="8543" spans="1:19" x14ac:dyDescent="0.3">
      <c r="A8543" s="25"/>
      <c r="B8543"/>
      <c r="C8543"/>
      <c r="D8543"/>
      <c r="E8543"/>
      <c r="F8543"/>
      <c r="G8543"/>
      <c r="H8543" s="14"/>
      <c r="I8543" s="14"/>
      <c r="K8543"/>
      <c r="L8543"/>
      <c r="M8543"/>
      <c r="N8543"/>
      <c r="O8543"/>
      <c r="P8543"/>
      <c r="S8543"/>
    </row>
    <row r="8544" spans="1:19" x14ac:dyDescent="0.3">
      <c r="A8544" s="25"/>
      <c r="B8544"/>
      <c r="C8544"/>
      <c r="D8544"/>
      <c r="E8544"/>
      <c r="F8544"/>
      <c r="G8544"/>
      <c r="H8544" s="14"/>
      <c r="I8544" s="14"/>
      <c r="K8544"/>
      <c r="L8544"/>
      <c r="M8544"/>
      <c r="N8544"/>
      <c r="O8544"/>
      <c r="P8544"/>
      <c r="S8544"/>
    </row>
    <row r="8545" spans="1:19" x14ac:dyDescent="0.3">
      <c r="A8545" s="25"/>
      <c r="B8545"/>
      <c r="C8545"/>
      <c r="D8545"/>
      <c r="E8545"/>
      <c r="F8545"/>
      <c r="G8545"/>
      <c r="H8545"/>
      <c r="I8545"/>
      <c r="K8545"/>
      <c r="L8545"/>
      <c r="M8545"/>
      <c r="N8545"/>
      <c r="O8545"/>
      <c r="P8545"/>
      <c r="S8545"/>
    </row>
    <row r="8546" spans="1:19" x14ac:dyDescent="0.3">
      <c r="A8546" s="25"/>
      <c r="B8546"/>
      <c r="C8546"/>
      <c r="D8546"/>
      <c r="E8546"/>
      <c r="F8546"/>
      <c r="G8546"/>
      <c r="H8546"/>
      <c r="I8546"/>
      <c r="K8546"/>
      <c r="L8546"/>
      <c r="M8546"/>
      <c r="N8546"/>
      <c r="O8546"/>
      <c r="P8546"/>
      <c r="S8546"/>
    </row>
    <row r="8547" spans="1:19" x14ac:dyDescent="0.3">
      <c r="A8547" s="25"/>
      <c r="B8547"/>
      <c r="C8547"/>
      <c r="D8547"/>
      <c r="E8547"/>
      <c r="F8547"/>
      <c r="G8547"/>
      <c r="H8547"/>
      <c r="I8547"/>
      <c r="K8547"/>
      <c r="L8547"/>
      <c r="M8547"/>
      <c r="N8547"/>
      <c r="O8547"/>
      <c r="P8547"/>
      <c r="S8547"/>
    </row>
    <row r="8548" spans="1:19" x14ac:dyDescent="0.3">
      <c r="A8548" s="25"/>
      <c r="B8548"/>
      <c r="C8548"/>
      <c r="D8548"/>
      <c r="E8548"/>
      <c r="F8548"/>
      <c r="G8548"/>
      <c r="H8548"/>
      <c r="I8548"/>
      <c r="K8548"/>
      <c r="L8548"/>
      <c r="M8548"/>
      <c r="N8548"/>
      <c r="O8548"/>
      <c r="P8548"/>
      <c r="S8548"/>
    </row>
    <row r="8549" spans="1:19" x14ac:dyDescent="0.3">
      <c r="A8549" s="25"/>
      <c r="B8549"/>
      <c r="C8549"/>
      <c r="D8549"/>
      <c r="E8549"/>
      <c r="F8549"/>
      <c r="G8549"/>
      <c r="H8549"/>
      <c r="I8549" s="14"/>
      <c r="K8549"/>
      <c r="L8549"/>
      <c r="M8549"/>
      <c r="N8549"/>
      <c r="O8549"/>
      <c r="P8549"/>
      <c r="S8549"/>
    </row>
    <row r="8550" spans="1:19" x14ac:dyDescent="0.3">
      <c r="A8550" s="25"/>
      <c r="B8550"/>
      <c r="C8550"/>
      <c r="D8550"/>
      <c r="E8550"/>
      <c r="F8550"/>
      <c r="G8550"/>
      <c r="H8550"/>
      <c r="I8550" s="14"/>
      <c r="K8550"/>
      <c r="L8550"/>
      <c r="M8550"/>
      <c r="N8550"/>
      <c r="O8550"/>
      <c r="P8550"/>
      <c r="S8550"/>
    </row>
    <row r="8551" spans="1:19" x14ac:dyDescent="0.3">
      <c r="A8551" s="25"/>
      <c r="B8551"/>
      <c r="C8551"/>
      <c r="D8551"/>
      <c r="E8551"/>
      <c r="F8551"/>
      <c r="G8551"/>
      <c r="H8551"/>
      <c r="I8551" s="14"/>
      <c r="K8551"/>
      <c r="L8551"/>
      <c r="M8551"/>
      <c r="N8551"/>
      <c r="O8551"/>
      <c r="P8551"/>
      <c r="S8551"/>
    </row>
    <row r="8552" spans="1:19" x14ac:dyDescent="0.3">
      <c r="A8552" s="25"/>
      <c r="B8552"/>
      <c r="C8552"/>
      <c r="D8552"/>
      <c r="E8552"/>
      <c r="F8552"/>
      <c r="G8552"/>
      <c r="H8552"/>
      <c r="I8552" s="14"/>
      <c r="K8552"/>
      <c r="L8552"/>
      <c r="M8552"/>
      <c r="N8552"/>
      <c r="O8552"/>
      <c r="P8552"/>
      <c r="S8552"/>
    </row>
    <row r="8553" spans="1:19" x14ac:dyDescent="0.3">
      <c r="A8553" s="25"/>
      <c r="B8553"/>
      <c r="C8553"/>
      <c r="D8553"/>
      <c r="E8553"/>
      <c r="F8553"/>
      <c r="G8553"/>
      <c r="H8553"/>
      <c r="I8553" s="14"/>
      <c r="K8553"/>
      <c r="L8553"/>
      <c r="M8553"/>
      <c r="N8553"/>
      <c r="O8553"/>
      <c r="P8553"/>
      <c r="S8553"/>
    </row>
    <row r="8554" spans="1:19" x14ac:dyDescent="0.3">
      <c r="A8554" s="25"/>
      <c r="B8554"/>
      <c r="C8554"/>
      <c r="D8554"/>
      <c r="E8554"/>
      <c r="F8554"/>
      <c r="G8554"/>
      <c r="H8554"/>
      <c r="I8554"/>
      <c r="K8554"/>
      <c r="L8554"/>
      <c r="M8554"/>
      <c r="N8554"/>
      <c r="O8554"/>
      <c r="P8554"/>
      <c r="S8554"/>
    </row>
    <row r="8555" spans="1:19" x14ac:dyDescent="0.3">
      <c r="A8555" s="25"/>
      <c r="B8555"/>
      <c r="C8555"/>
      <c r="D8555"/>
      <c r="E8555"/>
      <c r="F8555"/>
      <c r="G8555"/>
      <c r="H8555"/>
      <c r="I8555"/>
      <c r="K8555"/>
      <c r="L8555"/>
      <c r="M8555"/>
      <c r="N8555"/>
      <c r="O8555"/>
      <c r="P8555"/>
      <c r="S8555"/>
    </row>
    <row r="8556" spans="1:19" x14ac:dyDescent="0.3">
      <c r="A8556" s="25"/>
      <c r="B8556"/>
      <c r="C8556"/>
      <c r="D8556"/>
      <c r="E8556"/>
      <c r="F8556"/>
      <c r="G8556"/>
      <c r="H8556"/>
      <c r="I8556"/>
      <c r="K8556"/>
      <c r="L8556"/>
      <c r="M8556"/>
      <c r="N8556"/>
      <c r="O8556"/>
      <c r="P8556"/>
      <c r="S8556"/>
    </row>
    <row r="8557" spans="1:19" x14ac:dyDescent="0.3">
      <c r="A8557" s="25"/>
      <c r="B8557"/>
      <c r="C8557"/>
      <c r="D8557"/>
      <c r="E8557"/>
      <c r="F8557"/>
      <c r="G8557"/>
      <c r="H8557"/>
      <c r="I8557"/>
      <c r="K8557"/>
      <c r="L8557"/>
      <c r="M8557"/>
      <c r="N8557"/>
      <c r="O8557"/>
      <c r="P8557"/>
      <c r="S8557"/>
    </row>
    <row r="8558" spans="1:19" x14ac:dyDescent="0.3">
      <c r="A8558" s="25"/>
      <c r="B8558"/>
      <c r="C8558"/>
      <c r="D8558"/>
      <c r="E8558"/>
      <c r="F8558"/>
      <c r="G8558"/>
      <c r="H8558"/>
      <c r="I8558"/>
      <c r="K8558"/>
      <c r="L8558"/>
      <c r="M8558"/>
      <c r="N8558"/>
      <c r="O8558"/>
      <c r="P8558"/>
      <c r="S8558"/>
    </row>
    <row r="8559" spans="1:19" x14ac:dyDescent="0.3">
      <c r="A8559" s="25"/>
      <c r="B8559"/>
      <c r="C8559"/>
      <c r="D8559"/>
      <c r="E8559"/>
      <c r="F8559"/>
      <c r="G8559"/>
      <c r="H8559" s="14"/>
      <c r="I8559" s="14"/>
      <c r="K8559"/>
      <c r="L8559"/>
      <c r="M8559"/>
      <c r="N8559"/>
      <c r="O8559"/>
      <c r="P8559"/>
      <c r="S8559"/>
    </row>
    <row r="8560" spans="1:19" x14ac:dyDescent="0.3">
      <c r="A8560" s="25"/>
      <c r="B8560"/>
      <c r="C8560"/>
      <c r="D8560"/>
      <c r="E8560"/>
      <c r="F8560"/>
      <c r="G8560"/>
      <c r="H8560" s="14"/>
      <c r="I8560" s="14"/>
      <c r="K8560"/>
      <c r="L8560"/>
      <c r="M8560"/>
      <c r="N8560"/>
      <c r="O8560"/>
      <c r="P8560"/>
      <c r="S8560"/>
    </row>
    <row r="8561" spans="1:19" x14ac:dyDescent="0.3">
      <c r="A8561" s="25"/>
      <c r="B8561"/>
      <c r="C8561"/>
      <c r="D8561"/>
      <c r="E8561"/>
      <c r="F8561"/>
      <c r="G8561"/>
      <c r="H8561" s="14"/>
      <c r="I8561" s="14"/>
      <c r="K8561"/>
      <c r="L8561"/>
      <c r="M8561"/>
      <c r="N8561"/>
      <c r="O8561"/>
      <c r="P8561"/>
      <c r="S8561"/>
    </row>
    <row r="8562" spans="1:19" x14ac:dyDescent="0.3">
      <c r="A8562" s="25"/>
      <c r="B8562"/>
      <c r="C8562"/>
      <c r="D8562"/>
      <c r="E8562"/>
      <c r="F8562"/>
      <c r="G8562"/>
      <c r="H8562" s="14"/>
      <c r="I8562" s="14"/>
      <c r="K8562"/>
      <c r="L8562"/>
      <c r="M8562"/>
      <c r="N8562"/>
      <c r="O8562"/>
      <c r="P8562"/>
      <c r="S8562"/>
    </row>
    <row r="8563" spans="1:19" x14ac:dyDescent="0.3">
      <c r="A8563" s="25"/>
      <c r="B8563"/>
      <c r="C8563"/>
      <c r="D8563"/>
      <c r="E8563"/>
      <c r="F8563"/>
      <c r="G8563"/>
      <c r="H8563" s="14"/>
      <c r="I8563" s="14"/>
      <c r="K8563"/>
      <c r="L8563"/>
      <c r="M8563"/>
      <c r="N8563"/>
      <c r="O8563"/>
      <c r="P8563"/>
      <c r="S8563"/>
    </row>
    <row r="8564" spans="1:19" x14ac:dyDescent="0.3">
      <c r="A8564" s="25"/>
      <c r="B8564"/>
      <c r="C8564"/>
      <c r="D8564"/>
      <c r="E8564"/>
      <c r="F8564"/>
      <c r="G8564"/>
      <c r="H8564" s="14"/>
      <c r="I8564" s="14"/>
      <c r="K8564"/>
      <c r="L8564"/>
      <c r="M8564"/>
      <c r="N8564"/>
      <c r="O8564"/>
      <c r="P8564"/>
      <c r="S8564"/>
    </row>
    <row r="8565" spans="1:19" x14ac:dyDescent="0.3">
      <c r="A8565" s="25"/>
      <c r="B8565"/>
      <c r="C8565"/>
      <c r="D8565"/>
      <c r="E8565"/>
      <c r="F8565"/>
      <c r="G8565"/>
      <c r="H8565" s="14"/>
      <c r="I8565" s="14"/>
      <c r="K8565"/>
      <c r="L8565"/>
      <c r="M8565"/>
      <c r="N8565"/>
      <c r="O8565"/>
      <c r="P8565"/>
      <c r="S8565"/>
    </row>
    <row r="8566" spans="1:19" x14ac:dyDescent="0.3">
      <c r="A8566" s="25"/>
      <c r="B8566"/>
      <c r="C8566"/>
      <c r="D8566"/>
      <c r="E8566"/>
      <c r="F8566"/>
      <c r="G8566"/>
      <c r="H8566" s="14"/>
      <c r="I8566" s="14"/>
      <c r="K8566"/>
      <c r="L8566"/>
      <c r="M8566"/>
      <c r="N8566"/>
      <c r="O8566"/>
      <c r="P8566"/>
      <c r="S8566"/>
    </row>
    <row r="8567" spans="1:19" x14ac:dyDescent="0.3">
      <c r="A8567" s="25"/>
      <c r="B8567"/>
      <c r="C8567"/>
      <c r="D8567"/>
      <c r="E8567"/>
      <c r="F8567"/>
      <c r="G8567"/>
      <c r="H8567" s="14"/>
      <c r="I8567" s="14"/>
      <c r="K8567"/>
      <c r="L8567"/>
      <c r="M8567"/>
      <c r="N8567"/>
      <c r="O8567"/>
      <c r="P8567"/>
      <c r="S8567"/>
    </row>
    <row r="8568" spans="1:19" x14ac:dyDescent="0.3">
      <c r="A8568" s="25"/>
      <c r="B8568"/>
      <c r="C8568"/>
      <c r="D8568"/>
      <c r="E8568"/>
      <c r="F8568"/>
      <c r="G8568"/>
      <c r="H8568" s="14"/>
      <c r="I8568" s="14"/>
      <c r="K8568"/>
      <c r="L8568"/>
      <c r="M8568"/>
      <c r="N8568"/>
      <c r="O8568"/>
      <c r="P8568"/>
      <c r="S8568"/>
    </row>
    <row r="8569" spans="1:19" x14ac:dyDescent="0.3">
      <c r="A8569" s="25"/>
      <c r="B8569"/>
      <c r="C8569"/>
      <c r="D8569"/>
      <c r="E8569"/>
      <c r="F8569"/>
      <c r="G8569"/>
      <c r="H8569" s="26"/>
      <c r="I8569" s="26"/>
      <c r="K8569"/>
      <c r="L8569"/>
      <c r="M8569"/>
      <c r="N8569"/>
      <c r="O8569"/>
      <c r="P8569"/>
      <c r="S8569"/>
    </row>
    <row r="8570" spans="1:19" x14ac:dyDescent="0.3">
      <c r="A8570" s="25"/>
      <c r="B8570"/>
      <c r="C8570"/>
      <c r="D8570"/>
      <c r="E8570"/>
      <c r="F8570"/>
      <c r="G8570"/>
      <c r="H8570" s="26"/>
      <c r="I8570" s="26"/>
      <c r="K8570"/>
      <c r="L8570"/>
      <c r="M8570"/>
      <c r="N8570"/>
      <c r="O8570"/>
      <c r="P8570"/>
      <c r="S8570"/>
    </row>
    <row r="8571" spans="1:19" x14ac:dyDescent="0.3">
      <c r="A8571" s="25"/>
      <c r="B8571"/>
      <c r="C8571"/>
      <c r="D8571"/>
      <c r="E8571"/>
      <c r="F8571"/>
      <c r="G8571"/>
      <c r="H8571" s="26"/>
      <c r="I8571" s="26"/>
      <c r="K8571"/>
      <c r="L8571"/>
      <c r="M8571"/>
      <c r="N8571"/>
      <c r="O8571"/>
      <c r="P8571"/>
      <c r="S8571"/>
    </row>
    <row r="8572" spans="1:19" x14ac:dyDescent="0.3">
      <c r="A8572" s="25"/>
      <c r="B8572"/>
      <c r="C8572"/>
      <c r="D8572"/>
      <c r="E8572"/>
      <c r="F8572"/>
      <c r="G8572"/>
      <c r="H8572" s="26"/>
      <c r="I8572" s="26"/>
      <c r="K8572"/>
      <c r="L8572"/>
      <c r="M8572"/>
      <c r="N8572"/>
      <c r="O8572"/>
      <c r="P8572"/>
      <c r="S8572"/>
    </row>
    <row r="8573" spans="1:19" x14ac:dyDescent="0.3">
      <c r="A8573" s="25"/>
      <c r="B8573"/>
      <c r="C8573"/>
      <c r="D8573"/>
      <c r="E8573"/>
      <c r="F8573"/>
      <c r="G8573"/>
      <c r="H8573" s="26"/>
      <c r="I8573" s="26"/>
      <c r="K8573"/>
      <c r="L8573"/>
      <c r="M8573"/>
      <c r="N8573"/>
      <c r="O8573"/>
      <c r="P8573"/>
      <c r="S8573"/>
    </row>
    <row r="8574" spans="1:19" x14ac:dyDescent="0.3">
      <c r="A8574" s="25"/>
      <c r="B8574"/>
      <c r="C8574"/>
      <c r="D8574"/>
      <c r="E8574"/>
      <c r="F8574"/>
      <c r="G8574"/>
      <c r="H8574" s="26"/>
      <c r="I8574" s="26"/>
      <c r="K8574"/>
      <c r="L8574"/>
      <c r="M8574"/>
      <c r="N8574"/>
      <c r="O8574"/>
      <c r="P8574"/>
      <c r="S8574"/>
    </row>
    <row r="8575" spans="1:19" x14ac:dyDescent="0.3">
      <c r="A8575" s="25"/>
      <c r="B8575"/>
      <c r="C8575"/>
      <c r="D8575"/>
      <c r="E8575"/>
      <c r="F8575"/>
      <c r="G8575"/>
      <c r="H8575" s="26"/>
      <c r="I8575" s="26"/>
      <c r="K8575"/>
      <c r="L8575"/>
      <c r="M8575"/>
      <c r="N8575"/>
      <c r="O8575"/>
      <c r="P8575"/>
      <c r="S8575"/>
    </row>
    <row r="8576" spans="1:19" x14ac:dyDescent="0.3">
      <c r="A8576" s="25"/>
      <c r="B8576"/>
      <c r="C8576"/>
      <c r="D8576"/>
      <c r="E8576"/>
      <c r="F8576"/>
      <c r="G8576"/>
      <c r="H8576" s="26"/>
      <c r="I8576" s="26"/>
      <c r="K8576"/>
      <c r="L8576"/>
      <c r="M8576"/>
      <c r="N8576"/>
      <c r="O8576"/>
      <c r="P8576"/>
      <c r="S8576"/>
    </row>
    <row r="8577" spans="1:19" x14ac:dyDescent="0.3">
      <c r="A8577" s="25"/>
      <c r="B8577"/>
      <c r="C8577"/>
      <c r="D8577"/>
      <c r="E8577"/>
      <c r="F8577"/>
      <c r="G8577"/>
      <c r="H8577" s="14"/>
      <c r="I8577" s="14"/>
      <c r="K8577"/>
      <c r="L8577"/>
      <c r="M8577"/>
      <c r="N8577"/>
      <c r="O8577"/>
      <c r="P8577"/>
      <c r="S8577"/>
    </row>
    <row r="8578" spans="1:19" x14ac:dyDescent="0.3">
      <c r="A8578" s="25"/>
      <c r="B8578"/>
      <c r="C8578"/>
      <c r="D8578"/>
      <c r="E8578"/>
      <c r="F8578"/>
      <c r="G8578"/>
      <c r="H8578" s="14"/>
      <c r="I8578" s="14"/>
      <c r="K8578"/>
      <c r="L8578"/>
      <c r="M8578"/>
      <c r="N8578"/>
      <c r="O8578"/>
      <c r="P8578"/>
      <c r="S8578"/>
    </row>
    <row r="8579" spans="1:19" x14ac:dyDescent="0.3">
      <c r="A8579" s="25"/>
      <c r="B8579"/>
      <c r="C8579"/>
      <c r="D8579"/>
      <c r="E8579"/>
      <c r="F8579"/>
      <c r="G8579"/>
      <c r="H8579" s="14"/>
      <c r="I8579" s="14"/>
      <c r="K8579"/>
      <c r="L8579"/>
      <c r="M8579"/>
      <c r="N8579"/>
      <c r="O8579"/>
      <c r="P8579"/>
      <c r="S8579"/>
    </row>
    <row r="8580" spans="1:19" x14ac:dyDescent="0.3">
      <c r="A8580" s="25"/>
      <c r="B8580"/>
      <c r="C8580"/>
      <c r="D8580"/>
      <c r="E8580"/>
      <c r="F8580"/>
      <c r="G8580"/>
      <c r="H8580" s="14"/>
      <c r="I8580" s="14"/>
      <c r="K8580"/>
      <c r="L8580"/>
      <c r="M8580"/>
      <c r="N8580"/>
      <c r="O8580"/>
      <c r="P8580"/>
      <c r="S8580"/>
    </row>
    <row r="8581" spans="1:19" x14ac:dyDescent="0.3">
      <c r="A8581" s="25"/>
      <c r="B8581"/>
      <c r="C8581"/>
      <c r="D8581"/>
      <c r="E8581"/>
      <c r="F8581"/>
      <c r="G8581"/>
      <c r="H8581" s="14"/>
      <c r="I8581" s="14"/>
      <c r="K8581"/>
      <c r="L8581"/>
      <c r="M8581"/>
      <c r="N8581"/>
      <c r="O8581"/>
      <c r="P8581"/>
      <c r="S8581"/>
    </row>
    <row r="8582" spans="1:19" x14ac:dyDescent="0.3">
      <c r="A8582" s="25"/>
      <c r="B8582"/>
      <c r="C8582"/>
      <c r="D8582"/>
      <c r="E8582"/>
      <c r="F8582"/>
      <c r="G8582"/>
      <c r="H8582" s="14"/>
      <c r="I8582" s="14"/>
      <c r="K8582"/>
      <c r="L8582"/>
      <c r="M8582"/>
      <c r="N8582"/>
      <c r="O8582"/>
      <c r="P8582"/>
      <c r="S8582"/>
    </row>
    <row r="8583" spans="1:19" x14ac:dyDescent="0.3">
      <c r="A8583" s="25"/>
      <c r="B8583"/>
      <c r="C8583"/>
      <c r="D8583"/>
      <c r="E8583"/>
      <c r="F8583"/>
      <c r="G8583"/>
      <c r="H8583" s="14"/>
      <c r="I8583" s="14"/>
      <c r="K8583"/>
      <c r="L8583"/>
      <c r="M8583"/>
      <c r="N8583"/>
      <c r="O8583"/>
      <c r="P8583"/>
      <c r="S8583"/>
    </row>
    <row r="8584" spans="1:19" x14ac:dyDescent="0.3">
      <c r="A8584" s="25"/>
      <c r="B8584"/>
      <c r="C8584"/>
      <c r="D8584"/>
      <c r="E8584"/>
      <c r="F8584"/>
      <c r="G8584"/>
      <c r="H8584" s="14"/>
      <c r="I8584" s="14"/>
      <c r="K8584"/>
      <c r="L8584"/>
      <c r="M8584"/>
      <c r="N8584"/>
      <c r="O8584"/>
      <c r="P8584"/>
      <c r="S8584"/>
    </row>
    <row r="8585" spans="1:19" x14ac:dyDescent="0.3">
      <c r="A8585" s="25"/>
      <c r="B8585"/>
      <c r="C8585"/>
      <c r="D8585"/>
      <c r="E8585"/>
      <c r="F8585"/>
      <c r="G8585"/>
      <c r="H8585" s="26"/>
      <c r="I8585" s="26"/>
      <c r="K8585"/>
      <c r="L8585"/>
      <c r="M8585"/>
      <c r="N8585"/>
      <c r="O8585"/>
      <c r="P8585"/>
      <c r="S8585"/>
    </row>
    <row r="8586" spans="1:19" x14ac:dyDescent="0.3">
      <c r="A8586" s="25"/>
      <c r="B8586"/>
      <c r="C8586"/>
      <c r="D8586"/>
      <c r="E8586"/>
      <c r="F8586"/>
      <c r="G8586"/>
      <c r="H8586" s="26"/>
      <c r="I8586" s="26"/>
      <c r="K8586"/>
      <c r="L8586"/>
      <c r="M8586"/>
      <c r="N8586"/>
      <c r="O8586"/>
      <c r="P8586"/>
      <c r="S8586"/>
    </row>
    <row r="8587" spans="1:19" x14ac:dyDescent="0.3">
      <c r="A8587" s="25"/>
      <c r="B8587"/>
      <c r="C8587"/>
      <c r="D8587"/>
      <c r="E8587"/>
      <c r="F8587"/>
      <c r="G8587"/>
      <c r="H8587" s="26"/>
      <c r="I8587" s="26"/>
      <c r="K8587"/>
      <c r="L8587"/>
      <c r="M8587"/>
      <c r="N8587"/>
      <c r="O8587"/>
      <c r="P8587"/>
      <c r="S8587"/>
    </row>
    <row r="8588" spans="1:19" x14ac:dyDescent="0.3">
      <c r="A8588" s="25"/>
      <c r="B8588"/>
      <c r="C8588"/>
      <c r="D8588"/>
      <c r="E8588"/>
      <c r="F8588"/>
      <c r="G8588"/>
      <c r="H8588" s="26"/>
      <c r="I8588" s="26"/>
      <c r="K8588"/>
      <c r="L8588"/>
      <c r="M8588"/>
      <c r="N8588"/>
      <c r="O8588"/>
      <c r="P8588"/>
      <c r="S8588"/>
    </row>
    <row r="8589" spans="1:19" x14ac:dyDescent="0.3">
      <c r="A8589" s="25"/>
      <c r="B8589"/>
      <c r="C8589"/>
      <c r="D8589"/>
      <c r="E8589"/>
      <c r="F8589"/>
      <c r="G8589"/>
      <c r="H8589" s="26"/>
      <c r="I8589" s="26"/>
      <c r="K8589"/>
      <c r="L8589"/>
      <c r="M8589"/>
      <c r="N8589"/>
      <c r="O8589"/>
      <c r="P8589"/>
      <c r="S8589"/>
    </row>
    <row r="8590" spans="1:19" x14ac:dyDescent="0.3">
      <c r="A8590" s="25"/>
      <c r="B8590"/>
      <c r="C8590"/>
      <c r="D8590"/>
      <c r="E8590"/>
      <c r="F8590"/>
      <c r="G8590"/>
      <c r="H8590" s="26"/>
      <c r="I8590" s="26"/>
      <c r="K8590"/>
      <c r="L8590"/>
      <c r="M8590"/>
      <c r="N8590"/>
      <c r="O8590"/>
      <c r="P8590"/>
      <c r="S8590"/>
    </row>
    <row r="8591" spans="1:19" x14ac:dyDescent="0.3">
      <c r="A8591" s="25"/>
      <c r="B8591"/>
      <c r="C8591"/>
      <c r="D8591"/>
      <c r="E8591"/>
      <c r="F8591"/>
      <c r="G8591"/>
      <c r="H8591" s="26"/>
      <c r="I8591" s="26"/>
      <c r="K8591"/>
      <c r="L8591"/>
      <c r="M8591"/>
      <c r="N8591"/>
      <c r="O8591"/>
      <c r="P8591"/>
      <c r="S8591"/>
    </row>
    <row r="8592" spans="1:19" x14ac:dyDescent="0.3">
      <c r="A8592" s="25"/>
      <c r="B8592"/>
      <c r="C8592"/>
      <c r="D8592"/>
      <c r="E8592"/>
      <c r="F8592"/>
      <c r="G8592"/>
      <c r="H8592" s="26"/>
      <c r="I8592" s="26"/>
      <c r="K8592"/>
      <c r="L8592"/>
      <c r="M8592"/>
      <c r="N8592"/>
      <c r="O8592"/>
      <c r="P8592"/>
      <c r="S8592"/>
    </row>
    <row r="8593" spans="1:19" x14ac:dyDescent="0.3">
      <c r="A8593" s="25"/>
      <c r="B8593"/>
      <c r="C8593"/>
      <c r="D8593"/>
      <c r="E8593"/>
      <c r="F8593"/>
      <c r="G8593"/>
      <c r="H8593" s="14"/>
      <c r="I8593"/>
      <c r="K8593"/>
      <c r="L8593"/>
      <c r="M8593"/>
      <c r="N8593"/>
      <c r="O8593"/>
      <c r="P8593"/>
      <c r="S8593"/>
    </row>
    <row r="8594" spans="1:19" x14ac:dyDescent="0.3">
      <c r="A8594" s="25"/>
      <c r="B8594"/>
      <c r="C8594"/>
      <c r="D8594"/>
      <c r="E8594"/>
      <c r="F8594"/>
      <c r="G8594"/>
      <c r="H8594" s="14"/>
      <c r="I8594"/>
      <c r="K8594"/>
      <c r="L8594"/>
      <c r="M8594"/>
      <c r="N8594"/>
      <c r="O8594"/>
      <c r="P8594"/>
      <c r="S8594"/>
    </row>
    <row r="8595" spans="1:19" x14ac:dyDescent="0.3">
      <c r="A8595" s="25"/>
      <c r="B8595"/>
      <c r="C8595"/>
      <c r="D8595"/>
      <c r="E8595"/>
      <c r="F8595"/>
      <c r="G8595"/>
      <c r="H8595" s="14"/>
      <c r="I8595" s="14"/>
      <c r="K8595"/>
      <c r="L8595"/>
      <c r="M8595"/>
      <c r="N8595"/>
      <c r="O8595"/>
      <c r="P8595"/>
      <c r="S8595"/>
    </row>
    <row r="8596" spans="1:19" x14ac:dyDescent="0.3">
      <c r="A8596" s="25"/>
      <c r="B8596"/>
      <c r="C8596"/>
      <c r="D8596"/>
      <c r="E8596"/>
      <c r="F8596"/>
      <c r="G8596"/>
      <c r="H8596" s="14"/>
      <c r="I8596" s="14"/>
      <c r="K8596"/>
      <c r="L8596"/>
      <c r="M8596"/>
      <c r="N8596"/>
      <c r="O8596"/>
      <c r="P8596"/>
      <c r="S8596"/>
    </row>
    <row r="8597" spans="1:19" x14ac:dyDescent="0.3">
      <c r="A8597" s="25"/>
      <c r="B8597"/>
      <c r="C8597"/>
      <c r="D8597"/>
      <c r="E8597"/>
      <c r="F8597"/>
      <c r="G8597"/>
      <c r="H8597" s="14"/>
      <c r="I8597" s="14"/>
      <c r="K8597"/>
      <c r="L8597"/>
      <c r="M8597"/>
      <c r="N8597"/>
      <c r="O8597"/>
      <c r="P8597"/>
      <c r="S8597"/>
    </row>
    <row r="8598" spans="1:19" x14ac:dyDescent="0.3">
      <c r="A8598" s="25"/>
      <c r="B8598"/>
      <c r="C8598"/>
      <c r="D8598"/>
      <c r="E8598"/>
      <c r="F8598"/>
      <c r="G8598"/>
      <c r="H8598" s="14"/>
      <c r="I8598" s="14"/>
      <c r="K8598"/>
      <c r="L8598"/>
      <c r="M8598"/>
      <c r="N8598"/>
      <c r="O8598"/>
      <c r="P8598"/>
      <c r="S8598"/>
    </row>
    <row r="8599" spans="1:19" x14ac:dyDescent="0.3">
      <c r="A8599" s="25"/>
      <c r="B8599"/>
      <c r="C8599"/>
      <c r="D8599"/>
      <c r="E8599"/>
      <c r="F8599"/>
      <c r="G8599"/>
      <c r="H8599" s="14"/>
      <c r="I8599" s="14"/>
      <c r="K8599"/>
      <c r="L8599"/>
      <c r="M8599"/>
      <c r="N8599"/>
      <c r="O8599"/>
      <c r="P8599"/>
      <c r="S8599"/>
    </row>
    <row r="8600" spans="1:19" x14ac:dyDescent="0.3">
      <c r="A8600" s="25"/>
      <c r="B8600"/>
      <c r="C8600"/>
      <c r="D8600"/>
      <c r="E8600"/>
      <c r="F8600"/>
      <c r="G8600"/>
      <c r="H8600" s="14"/>
      <c r="I8600" s="14"/>
      <c r="K8600"/>
      <c r="L8600"/>
      <c r="M8600"/>
      <c r="N8600"/>
      <c r="O8600"/>
      <c r="P8600"/>
      <c r="S8600"/>
    </row>
    <row r="8601" spans="1:19" x14ac:dyDescent="0.3">
      <c r="A8601" s="25"/>
      <c r="B8601"/>
      <c r="C8601"/>
      <c r="D8601"/>
      <c r="E8601"/>
      <c r="F8601"/>
      <c r="G8601"/>
      <c r="H8601" s="14"/>
      <c r="I8601" s="14"/>
      <c r="K8601"/>
      <c r="L8601"/>
      <c r="M8601"/>
      <c r="N8601"/>
      <c r="O8601"/>
      <c r="P8601"/>
      <c r="S8601"/>
    </row>
    <row r="8602" spans="1:19" x14ac:dyDescent="0.3">
      <c r="A8602" s="25"/>
      <c r="B8602"/>
      <c r="C8602"/>
      <c r="D8602"/>
      <c r="E8602"/>
      <c r="F8602"/>
      <c r="G8602"/>
      <c r="H8602" s="14"/>
      <c r="I8602" s="14"/>
      <c r="K8602"/>
      <c r="L8602"/>
      <c r="M8602"/>
      <c r="N8602"/>
      <c r="O8602"/>
      <c r="P8602"/>
      <c r="S8602"/>
    </row>
    <row r="8603" spans="1:19" x14ac:dyDescent="0.3">
      <c r="A8603" s="25"/>
      <c r="B8603"/>
      <c r="C8603"/>
      <c r="D8603"/>
      <c r="E8603"/>
      <c r="F8603"/>
      <c r="G8603"/>
      <c r="H8603" s="14"/>
      <c r="I8603" s="14"/>
      <c r="K8603"/>
      <c r="L8603"/>
      <c r="M8603"/>
      <c r="N8603"/>
      <c r="O8603"/>
      <c r="P8603"/>
      <c r="S8603"/>
    </row>
    <row r="8604" spans="1:19" x14ac:dyDescent="0.3">
      <c r="A8604" s="25"/>
      <c r="B8604"/>
      <c r="C8604"/>
      <c r="D8604"/>
      <c r="E8604"/>
      <c r="F8604"/>
      <c r="G8604"/>
      <c r="H8604" s="14"/>
      <c r="I8604" s="14"/>
      <c r="K8604"/>
      <c r="L8604"/>
      <c r="M8604"/>
      <c r="N8604"/>
      <c r="O8604"/>
      <c r="P8604"/>
      <c r="S8604"/>
    </row>
    <row r="8605" spans="1:19" x14ac:dyDescent="0.3">
      <c r="A8605" s="25"/>
      <c r="B8605"/>
      <c r="C8605"/>
      <c r="D8605"/>
      <c r="E8605"/>
      <c r="F8605"/>
      <c r="G8605"/>
      <c r="H8605" s="14"/>
      <c r="I8605" s="14"/>
      <c r="K8605"/>
      <c r="L8605"/>
      <c r="M8605"/>
      <c r="N8605"/>
      <c r="O8605"/>
      <c r="P8605"/>
      <c r="S8605"/>
    </row>
    <row r="8606" spans="1:19" x14ac:dyDescent="0.3">
      <c r="A8606" s="25"/>
      <c r="B8606"/>
      <c r="C8606"/>
      <c r="D8606"/>
      <c r="E8606"/>
      <c r="F8606"/>
      <c r="G8606"/>
      <c r="H8606"/>
      <c r="I8606"/>
      <c r="K8606"/>
      <c r="L8606"/>
      <c r="M8606"/>
      <c r="N8606"/>
      <c r="O8606"/>
      <c r="P8606"/>
      <c r="S8606"/>
    </row>
    <row r="8607" spans="1:19" x14ac:dyDescent="0.3">
      <c r="A8607" s="25"/>
      <c r="B8607"/>
      <c r="C8607"/>
      <c r="D8607"/>
      <c r="E8607"/>
      <c r="F8607"/>
      <c r="G8607"/>
      <c r="H8607"/>
      <c r="I8607"/>
      <c r="K8607"/>
      <c r="L8607"/>
      <c r="M8607"/>
      <c r="N8607"/>
      <c r="O8607"/>
      <c r="P8607"/>
      <c r="S8607"/>
    </row>
    <row r="8608" spans="1:19" x14ac:dyDescent="0.3">
      <c r="A8608" s="25"/>
      <c r="B8608"/>
      <c r="C8608"/>
      <c r="D8608"/>
      <c r="E8608"/>
      <c r="F8608"/>
      <c r="G8608"/>
      <c r="H8608"/>
      <c r="I8608"/>
      <c r="K8608"/>
      <c r="L8608"/>
      <c r="M8608"/>
      <c r="N8608"/>
      <c r="O8608"/>
      <c r="P8608"/>
      <c r="S8608"/>
    </row>
    <row r="8609" spans="1:19" x14ac:dyDescent="0.3">
      <c r="A8609" s="25"/>
      <c r="B8609"/>
      <c r="C8609"/>
      <c r="D8609"/>
      <c r="E8609"/>
      <c r="F8609"/>
      <c r="G8609"/>
      <c r="H8609" s="26"/>
      <c r="I8609" s="26"/>
      <c r="K8609"/>
      <c r="L8609"/>
      <c r="M8609"/>
      <c r="N8609"/>
      <c r="O8609"/>
      <c r="P8609"/>
      <c r="S8609"/>
    </row>
    <row r="8610" spans="1:19" x14ac:dyDescent="0.3">
      <c r="A8610" s="25"/>
      <c r="B8610"/>
      <c r="C8610"/>
      <c r="D8610"/>
      <c r="E8610"/>
      <c r="F8610"/>
      <c r="G8610"/>
      <c r="H8610" s="26"/>
      <c r="I8610" s="26"/>
      <c r="K8610"/>
      <c r="L8610"/>
      <c r="M8610"/>
      <c r="N8610"/>
      <c r="O8610"/>
      <c r="P8610"/>
      <c r="S8610"/>
    </row>
    <row r="8611" spans="1:19" x14ac:dyDescent="0.3">
      <c r="A8611" s="25"/>
      <c r="B8611"/>
      <c r="C8611"/>
      <c r="D8611"/>
      <c r="E8611"/>
      <c r="F8611"/>
      <c r="G8611"/>
      <c r="H8611" s="26"/>
      <c r="I8611" s="26"/>
      <c r="K8611"/>
      <c r="L8611"/>
      <c r="M8611"/>
      <c r="N8611"/>
      <c r="O8611"/>
      <c r="P8611"/>
      <c r="S8611"/>
    </row>
    <row r="8612" spans="1:19" x14ac:dyDescent="0.3">
      <c r="A8612" s="25"/>
      <c r="B8612"/>
      <c r="C8612"/>
      <c r="D8612"/>
      <c r="E8612"/>
      <c r="F8612"/>
      <c r="G8612"/>
      <c r="H8612" s="26"/>
      <c r="I8612" s="26"/>
      <c r="K8612"/>
      <c r="L8612"/>
      <c r="M8612"/>
      <c r="N8612"/>
      <c r="O8612"/>
      <c r="P8612"/>
      <c r="S8612"/>
    </row>
    <row r="8613" spans="1:19" x14ac:dyDescent="0.3">
      <c r="A8613" s="25"/>
      <c r="B8613"/>
      <c r="C8613"/>
      <c r="D8613"/>
      <c r="E8613"/>
      <c r="F8613"/>
      <c r="G8613"/>
      <c r="H8613" s="26"/>
      <c r="I8613" s="26"/>
      <c r="K8613"/>
      <c r="L8613"/>
      <c r="M8613"/>
      <c r="N8613"/>
      <c r="O8613"/>
      <c r="P8613"/>
      <c r="S8613"/>
    </row>
    <row r="8614" spans="1:19" x14ac:dyDescent="0.3">
      <c r="A8614" s="25"/>
      <c r="B8614"/>
      <c r="C8614"/>
      <c r="D8614"/>
      <c r="E8614"/>
      <c r="F8614"/>
      <c r="G8614"/>
      <c r="H8614" s="26"/>
      <c r="I8614" s="26"/>
      <c r="K8614"/>
      <c r="L8614"/>
      <c r="M8614"/>
      <c r="N8614"/>
      <c r="O8614"/>
      <c r="P8614"/>
      <c r="S8614"/>
    </row>
    <row r="8615" spans="1:19" x14ac:dyDescent="0.3">
      <c r="A8615" s="25"/>
      <c r="B8615"/>
      <c r="C8615"/>
      <c r="D8615"/>
      <c r="E8615"/>
      <c r="F8615"/>
      <c r="G8615"/>
      <c r="H8615" s="26"/>
      <c r="I8615" s="26"/>
      <c r="K8615"/>
      <c r="L8615"/>
      <c r="M8615"/>
      <c r="N8615"/>
      <c r="O8615"/>
      <c r="P8615"/>
      <c r="S8615"/>
    </row>
    <row r="8616" spans="1:19" x14ac:dyDescent="0.3">
      <c r="A8616" s="25"/>
      <c r="B8616"/>
      <c r="C8616"/>
      <c r="D8616"/>
      <c r="E8616"/>
      <c r="F8616"/>
      <c r="G8616"/>
      <c r="H8616" s="26"/>
      <c r="I8616" s="26"/>
      <c r="K8616"/>
      <c r="L8616"/>
      <c r="M8616"/>
      <c r="N8616"/>
      <c r="O8616"/>
      <c r="P8616"/>
      <c r="S8616"/>
    </row>
    <row r="8617" spans="1:19" x14ac:dyDescent="0.3">
      <c r="A8617" s="25"/>
      <c r="B8617"/>
      <c r="C8617"/>
      <c r="D8617"/>
      <c r="E8617"/>
      <c r="F8617"/>
      <c r="G8617"/>
      <c r="H8617"/>
      <c r="I8617"/>
      <c r="K8617"/>
      <c r="L8617"/>
      <c r="M8617"/>
      <c r="N8617"/>
      <c r="O8617"/>
      <c r="P8617"/>
      <c r="S8617"/>
    </row>
    <row r="8618" spans="1:19" x14ac:dyDescent="0.3">
      <c r="A8618" s="25"/>
      <c r="B8618"/>
      <c r="C8618"/>
      <c r="D8618"/>
      <c r="E8618"/>
      <c r="F8618"/>
      <c r="G8618"/>
      <c r="H8618"/>
      <c r="I8618" s="14"/>
      <c r="K8618"/>
      <c r="L8618"/>
      <c r="M8618"/>
      <c r="N8618"/>
      <c r="O8618"/>
      <c r="P8618"/>
      <c r="S8618"/>
    </row>
    <row r="8619" spans="1:19" x14ac:dyDescent="0.3">
      <c r="A8619" s="25"/>
      <c r="B8619"/>
      <c r="C8619"/>
      <c r="D8619"/>
      <c r="E8619"/>
      <c r="F8619"/>
      <c r="G8619"/>
      <c r="H8619" s="14"/>
      <c r="I8619" s="14"/>
      <c r="K8619"/>
      <c r="L8619"/>
      <c r="M8619"/>
      <c r="N8619"/>
      <c r="O8619"/>
      <c r="P8619"/>
      <c r="S8619"/>
    </row>
    <row r="8620" spans="1:19" x14ac:dyDescent="0.3">
      <c r="A8620" s="25"/>
      <c r="B8620"/>
      <c r="C8620"/>
      <c r="D8620"/>
      <c r="E8620"/>
      <c r="F8620"/>
      <c r="G8620"/>
      <c r="H8620" s="14"/>
      <c r="I8620" s="14"/>
      <c r="K8620"/>
      <c r="L8620"/>
      <c r="M8620"/>
      <c r="N8620"/>
      <c r="O8620"/>
      <c r="P8620"/>
      <c r="S8620"/>
    </row>
    <row r="8621" spans="1:19" x14ac:dyDescent="0.3">
      <c r="A8621" s="25"/>
      <c r="B8621"/>
      <c r="C8621"/>
      <c r="D8621"/>
      <c r="E8621"/>
      <c r="F8621"/>
      <c r="G8621"/>
      <c r="H8621" s="14"/>
      <c r="I8621" s="14"/>
      <c r="K8621"/>
      <c r="L8621"/>
      <c r="M8621"/>
      <c r="N8621"/>
      <c r="O8621"/>
      <c r="P8621"/>
      <c r="S8621"/>
    </row>
    <row r="8622" spans="1:19" x14ac:dyDescent="0.3">
      <c r="A8622" s="25"/>
      <c r="B8622"/>
      <c r="C8622"/>
      <c r="D8622"/>
      <c r="E8622"/>
      <c r="F8622"/>
      <c r="G8622"/>
      <c r="H8622" s="14"/>
      <c r="I8622" s="14"/>
      <c r="K8622"/>
      <c r="L8622"/>
      <c r="M8622"/>
      <c r="N8622"/>
      <c r="O8622"/>
      <c r="P8622"/>
      <c r="S8622"/>
    </row>
    <row r="8623" spans="1:19" x14ac:dyDescent="0.3">
      <c r="A8623" s="25"/>
      <c r="B8623"/>
      <c r="C8623"/>
      <c r="D8623"/>
      <c r="E8623"/>
      <c r="F8623"/>
      <c r="G8623"/>
      <c r="H8623" s="14"/>
      <c r="I8623" s="14"/>
      <c r="K8623"/>
      <c r="L8623"/>
      <c r="M8623"/>
      <c r="N8623"/>
      <c r="O8623"/>
      <c r="P8623"/>
      <c r="S8623"/>
    </row>
    <row r="8624" spans="1:19" x14ac:dyDescent="0.3">
      <c r="A8624" s="25"/>
      <c r="B8624"/>
      <c r="C8624"/>
      <c r="D8624"/>
      <c r="E8624"/>
      <c r="F8624"/>
      <c r="G8624"/>
      <c r="H8624" s="14"/>
      <c r="I8624" s="14"/>
      <c r="K8624"/>
      <c r="L8624"/>
      <c r="M8624"/>
      <c r="N8624"/>
      <c r="O8624"/>
      <c r="P8624"/>
      <c r="S8624"/>
    </row>
    <row r="8625" spans="1:20" x14ac:dyDescent="0.3">
      <c r="A8625" s="25"/>
      <c r="B8625"/>
      <c r="C8625"/>
      <c r="D8625"/>
      <c r="E8625"/>
      <c r="F8625"/>
      <c r="G8625"/>
      <c r="H8625" s="14"/>
      <c r="I8625" s="14"/>
      <c r="K8625"/>
      <c r="L8625"/>
      <c r="M8625"/>
      <c r="N8625"/>
      <c r="O8625"/>
      <c r="P8625"/>
      <c r="S8625"/>
    </row>
    <row r="8626" spans="1:20" x14ac:dyDescent="0.3">
      <c r="A8626" s="25"/>
      <c r="B8626"/>
      <c r="C8626"/>
      <c r="D8626"/>
      <c r="E8626"/>
      <c r="F8626"/>
      <c r="G8626"/>
      <c r="H8626" s="14"/>
      <c r="I8626" s="14"/>
      <c r="K8626"/>
      <c r="L8626"/>
      <c r="M8626"/>
      <c r="N8626"/>
      <c r="O8626"/>
      <c r="P8626"/>
      <c r="S8626"/>
    </row>
    <row r="8627" spans="1:20" x14ac:dyDescent="0.3">
      <c r="A8627" s="25"/>
      <c r="B8627"/>
      <c r="C8627"/>
      <c r="D8627"/>
      <c r="E8627"/>
      <c r="F8627"/>
      <c r="G8627"/>
      <c r="H8627" s="14"/>
      <c r="I8627" s="14"/>
      <c r="K8627"/>
      <c r="L8627"/>
      <c r="M8627"/>
      <c r="N8627"/>
      <c r="O8627"/>
      <c r="P8627"/>
      <c r="S8627"/>
    </row>
    <row r="8628" spans="1:20" x14ac:dyDescent="0.3">
      <c r="A8628" s="25"/>
      <c r="B8628"/>
      <c r="C8628"/>
      <c r="D8628"/>
      <c r="E8628"/>
      <c r="F8628"/>
      <c r="G8628"/>
      <c r="H8628" s="14"/>
      <c r="I8628" s="14"/>
      <c r="K8628"/>
      <c r="L8628"/>
      <c r="M8628"/>
      <c r="N8628"/>
      <c r="O8628"/>
      <c r="P8628"/>
      <c r="S8628"/>
    </row>
    <row r="8629" spans="1:20" x14ac:dyDescent="0.3">
      <c r="A8629" s="25"/>
      <c r="B8629"/>
      <c r="C8629"/>
      <c r="D8629"/>
      <c r="E8629"/>
      <c r="F8629"/>
      <c r="G8629"/>
      <c r="H8629" s="14"/>
      <c r="I8629" s="14"/>
      <c r="K8629"/>
      <c r="L8629"/>
      <c r="M8629"/>
      <c r="N8629"/>
      <c r="O8629"/>
      <c r="P8629"/>
      <c r="S8629"/>
    </row>
    <row r="8630" spans="1:20" x14ac:dyDescent="0.3">
      <c r="A8630" s="25"/>
      <c r="B8630"/>
      <c r="C8630"/>
      <c r="D8630"/>
      <c r="E8630"/>
      <c r="F8630"/>
      <c r="G8630"/>
      <c r="H8630" s="14"/>
      <c r="I8630" s="14"/>
      <c r="K8630"/>
      <c r="L8630"/>
      <c r="M8630"/>
      <c r="N8630"/>
      <c r="O8630"/>
      <c r="P8630"/>
      <c r="S8630"/>
    </row>
    <row r="8631" spans="1:20" x14ac:dyDescent="0.3">
      <c r="A8631" s="25"/>
      <c r="B8631"/>
      <c r="C8631"/>
      <c r="D8631"/>
      <c r="E8631"/>
      <c r="F8631"/>
      <c r="G8631"/>
      <c r="H8631" s="14"/>
      <c r="I8631" s="14"/>
      <c r="K8631"/>
      <c r="L8631"/>
      <c r="M8631"/>
      <c r="N8631"/>
      <c r="O8631"/>
      <c r="P8631"/>
      <c r="S8631"/>
    </row>
    <row r="8632" spans="1:20" x14ac:dyDescent="0.3">
      <c r="A8632" s="25"/>
      <c r="B8632"/>
      <c r="C8632"/>
      <c r="D8632"/>
      <c r="E8632"/>
      <c r="F8632"/>
      <c r="G8632"/>
      <c r="H8632" s="14"/>
      <c r="I8632" s="14"/>
      <c r="K8632"/>
      <c r="L8632"/>
      <c r="M8632"/>
      <c r="N8632"/>
      <c r="O8632"/>
      <c r="P8632"/>
      <c r="S8632"/>
    </row>
    <row r="8633" spans="1:20" x14ac:dyDescent="0.3">
      <c r="A8633" s="25"/>
      <c r="B8633"/>
      <c r="C8633"/>
      <c r="D8633"/>
      <c r="E8633"/>
      <c r="F8633"/>
      <c r="G8633"/>
      <c r="H8633" s="26"/>
      <c r="I8633" s="26"/>
      <c r="K8633"/>
      <c r="L8633"/>
      <c r="M8633"/>
      <c r="N8633"/>
      <c r="O8633"/>
      <c r="P8633"/>
      <c r="S8633"/>
    </row>
    <row r="8634" spans="1:20" x14ac:dyDescent="0.3">
      <c r="A8634" s="25"/>
      <c r="B8634"/>
      <c r="C8634"/>
      <c r="D8634"/>
      <c r="E8634"/>
      <c r="F8634"/>
      <c r="G8634"/>
      <c r="H8634" s="26"/>
      <c r="I8634" s="26"/>
      <c r="K8634"/>
      <c r="L8634"/>
      <c r="M8634"/>
      <c r="N8634"/>
      <c r="O8634"/>
      <c r="P8634"/>
      <c r="S8634"/>
    </row>
    <row r="8635" spans="1:20" x14ac:dyDescent="0.3">
      <c r="A8635" s="25"/>
      <c r="B8635"/>
      <c r="C8635"/>
      <c r="D8635"/>
      <c r="E8635"/>
      <c r="F8635"/>
      <c r="G8635"/>
      <c r="H8635" s="26"/>
      <c r="I8635" s="26"/>
      <c r="K8635"/>
      <c r="L8635"/>
      <c r="M8635"/>
      <c r="N8635"/>
      <c r="O8635"/>
      <c r="P8635"/>
      <c r="S8635"/>
      <c r="T8635" s="7"/>
    </row>
    <row r="8636" spans="1:20" x14ac:dyDescent="0.3">
      <c r="A8636" s="25"/>
      <c r="B8636"/>
      <c r="C8636"/>
      <c r="D8636"/>
      <c r="E8636"/>
      <c r="F8636"/>
      <c r="G8636"/>
      <c r="H8636" s="26"/>
      <c r="I8636" s="26"/>
      <c r="K8636"/>
      <c r="L8636"/>
      <c r="M8636"/>
      <c r="N8636"/>
      <c r="O8636"/>
      <c r="P8636"/>
      <c r="S8636"/>
    </row>
    <row r="8637" spans="1:20" x14ac:dyDescent="0.3">
      <c r="A8637" s="25"/>
      <c r="B8637"/>
      <c r="C8637"/>
      <c r="D8637"/>
      <c r="E8637"/>
      <c r="F8637"/>
      <c r="G8637"/>
      <c r="H8637" s="26"/>
      <c r="I8637" s="26"/>
      <c r="K8637"/>
      <c r="L8637"/>
      <c r="M8637"/>
      <c r="N8637"/>
      <c r="O8637"/>
      <c r="P8637"/>
      <c r="S8637"/>
    </row>
    <row r="8638" spans="1:20" x14ac:dyDescent="0.3">
      <c r="A8638" s="25"/>
      <c r="B8638"/>
      <c r="C8638"/>
      <c r="D8638"/>
      <c r="E8638"/>
      <c r="F8638"/>
      <c r="G8638"/>
      <c r="H8638" s="26"/>
      <c r="I8638" s="26"/>
      <c r="K8638"/>
      <c r="L8638"/>
      <c r="M8638"/>
      <c r="N8638"/>
      <c r="O8638"/>
      <c r="P8638"/>
      <c r="S8638"/>
      <c r="T8638" s="7"/>
    </row>
    <row r="8639" spans="1:20" x14ac:dyDescent="0.3">
      <c r="A8639" s="25"/>
      <c r="B8639"/>
      <c r="C8639"/>
      <c r="D8639"/>
      <c r="E8639"/>
      <c r="F8639"/>
      <c r="G8639"/>
      <c r="H8639" s="26"/>
      <c r="I8639" s="26"/>
      <c r="K8639"/>
      <c r="L8639"/>
      <c r="M8639"/>
      <c r="N8639"/>
      <c r="O8639"/>
      <c r="P8639"/>
      <c r="S8639"/>
      <c r="T8639" s="7"/>
    </row>
    <row r="8640" spans="1:20" x14ac:dyDescent="0.3">
      <c r="A8640" s="25"/>
      <c r="B8640"/>
      <c r="C8640"/>
      <c r="D8640"/>
      <c r="E8640"/>
      <c r="F8640"/>
      <c r="G8640"/>
      <c r="H8640" s="26"/>
      <c r="I8640" s="26"/>
      <c r="K8640"/>
      <c r="L8640"/>
      <c r="M8640"/>
      <c r="N8640"/>
      <c r="O8640"/>
      <c r="P8640"/>
      <c r="S8640"/>
      <c r="T8640" s="7"/>
    </row>
    <row r="8641" spans="1:19" x14ac:dyDescent="0.3">
      <c r="A8641" s="25"/>
      <c r="B8641"/>
      <c r="C8641"/>
      <c r="D8641"/>
      <c r="E8641"/>
      <c r="F8641"/>
      <c r="G8641"/>
      <c r="H8641" s="26"/>
      <c r="I8641" s="26"/>
      <c r="K8641"/>
      <c r="L8641"/>
      <c r="M8641"/>
      <c r="N8641"/>
      <c r="O8641"/>
      <c r="P8641"/>
      <c r="S8641"/>
    </row>
    <row r="8642" spans="1:19" x14ac:dyDescent="0.3">
      <c r="A8642" s="25"/>
      <c r="B8642"/>
      <c r="C8642"/>
      <c r="D8642"/>
      <c r="E8642"/>
      <c r="F8642"/>
      <c r="G8642"/>
      <c r="H8642" s="26"/>
      <c r="I8642" s="26"/>
      <c r="K8642"/>
      <c r="L8642"/>
      <c r="M8642"/>
      <c r="N8642"/>
      <c r="O8642"/>
      <c r="P8642"/>
      <c r="S8642"/>
    </row>
    <row r="8643" spans="1:19" x14ac:dyDescent="0.3">
      <c r="A8643" s="25"/>
      <c r="B8643"/>
      <c r="C8643"/>
      <c r="D8643"/>
      <c r="E8643"/>
      <c r="F8643"/>
      <c r="G8643"/>
      <c r="H8643" s="26"/>
      <c r="I8643" s="26"/>
      <c r="K8643"/>
      <c r="L8643"/>
      <c r="M8643"/>
      <c r="N8643"/>
      <c r="O8643"/>
      <c r="P8643"/>
      <c r="S8643"/>
    </row>
    <row r="8644" spans="1:19" x14ac:dyDescent="0.3">
      <c r="A8644" s="25"/>
      <c r="B8644"/>
      <c r="C8644"/>
      <c r="D8644"/>
      <c r="E8644"/>
      <c r="F8644"/>
      <c r="G8644"/>
      <c r="H8644" s="26"/>
      <c r="I8644" s="26"/>
      <c r="K8644"/>
      <c r="L8644"/>
      <c r="M8644"/>
      <c r="N8644"/>
      <c r="O8644"/>
      <c r="P8644"/>
      <c r="S8644"/>
    </row>
    <row r="8645" spans="1:19" x14ac:dyDescent="0.3">
      <c r="A8645" s="25"/>
      <c r="B8645"/>
      <c r="C8645"/>
      <c r="D8645"/>
      <c r="E8645"/>
      <c r="F8645"/>
      <c r="G8645"/>
      <c r="H8645" s="26"/>
      <c r="I8645" s="26"/>
      <c r="K8645"/>
      <c r="L8645"/>
      <c r="M8645"/>
      <c r="N8645"/>
      <c r="O8645"/>
      <c r="P8645"/>
      <c r="S8645"/>
    </row>
    <row r="8646" spans="1:19" x14ac:dyDescent="0.3">
      <c r="A8646" s="25"/>
      <c r="B8646"/>
      <c r="C8646"/>
      <c r="D8646"/>
      <c r="E8646"/>
      <c r="F8646"/>
      <c r="G8646"/>
      <c r="H8646" s="26"/>
      <c r="I8646" s="26"/>
      <c r="K8646"/>
      <c r="L8646"/>
      <c r="M8646"/>
      <c r="N8646"/>
      <c r="O8646"/>
      <c r="P8646"/>
      <c r="S8646"/>
    </row>
    <row r="8647" spans="1:19" x14ac:dyDescent="0.3">
      <c r="A8647" s="25"/>
      <c r="B8647"/>
      <c r="C8647"/>
      <c r="D8647"/>
      <c r="E8647"/>
      <c r="F8647"/>
      <c r="G8647"/>
      <c r="H8647" s="26"/>
      <c r="I8647" s="26"/>
      <c r="K8647"/>
      <c r="L8647"/>
      <c r="M8647"/>
      <c r="N8647"/>
      <c r="O8647"/>
      <c r="P8647"/>
      <c r="S8647"/>
    </row>
    <row r="8648" spans="1:19" x14ac:dyDescent="0.3">
      <c r="A8648" s="25"/>
      <c r="B8648"/>
      <c r="C8648"/>
      <c r="D8648"/>
      <c r="E8648"/>
      <c r="F8648"/>
      <c r="G8648"/>
      <c r="H8648" s="26"/>
      <c r="I8648" s="26"/>
      <c r="K8648"/>
      <c r="L8648"/>
      <c r="M8648"/>
      <c r="N8648"/>
      <c r="O8648"/>
      <c r="P8648"/>
      <c r="S8648"/>
    </row>
    <row r="8649" spans="1:19" x14ac:dyDescent="0.3">
      <c r="A8649" s="25"/>
      <c r="B8649"/>
      <c r="C8649"/>
      <c r="D8649"/>
      <c r="E8649"/>
      <c r="F8649"/>
      <c r="G8649"/>
      <c r="H8649" s="26"/>
      <c r="I8649" s="26"/>
      <c r="K8649"/>
      <c r="L8649"/>
      <c r="M8649"/>
      <c r="N8649"/>
      <c r="O8649"/>
      <c r="P8649"/>
      <c r="S8649"/>
    </row>
    <row r="8650" spans="1:19" x14ac:dyDescent="0.3">
      <c r="A8650" s="25"/>
      <c r="B8650"/>
      <c r="C8650"/>
      <c r="D8650"/>
      <c r="E8650"/>
      <c r="F8650"/>
      <c r="G8650"/>
      <c r="H8650" s="26"/>
      <c r="I8650" s="26"/>
      <c r="K8650"/>
      <c r="L8650"/>
      <c r="M8650"/>
      <c r="N8650"/>
      <c r="O8650"/>
      <c r="P8650"/>
      <c r="S8650"/>
    </row>
    <row r="8651" spans="1:19" x14ac:dyDescent="0.3">
      <c r="A8651" s="25"/>
      <c r="B8651"/>
      <c r="C8651"/>
      <c r="D8651"/>
      <c r="E8651"/>
      <c r="F8651"/>
      <c r="G8651"/>
      <c r="H8651" s="26"/>
      <c r="I8651" s="26"/>
      <c r="K8651"/>
      <c r="L8651"/>
      <c r="M8651"/>
      <c r="N8651"/>
      <c r="O8651"/>
      <c r="P8651"/>
      <c r="S8651"/>
    </row>
    <row r="8652" spans="1:19" x14ac:dyDescent="0.3">
      <c r="A8652" s="25"/>
      <c r="B8652"/>
      <c r="C8652"/>
      <c r="D8652"/>
      <c r="E8652"/>
      <c r="F8652"/>
      <c r="G8652"/>
      <c r="H8652" s="26"/>
      <c r="I8652" s="26"/>
      <c r="K8652"/>
      <c r="L8652"/>
      <c r="M8652"/>
      <c r="N8652"/>
      <c r="O8652"/>
      <c r="P8652"/>
      <c r="S8652"/>
    </row>
    <row r="8653" spans="1:19" x14ac:dyDescent="0.3">
      <c r="A8653" s="25"/>
      <c r="B8653"/>
      <c r="C8653"/>
      <c r="D8653"/>
      <c r="E8653"/>
      <c r="F8653"/>
      <c r="G8653"/>
      <c r="H8653" s="26"/>
      <c r="I8653" s="26"/>
      <c r="K8653"/>
      <c r="L8653"/>
      <c r="M8653"/>
      <c r="N8653"/>
      <c r="O8653"/>
      <c r="P8653"/>
      <c r="S8653"/>
    </row>
    <row r="8654" spans="1:19" x14ac:dyDescent="0.3">
      <c r="A8654" s="25"/>
      <c r="B8654"/>
      <c r="C8654"/>
      <c r="D8654"/>
      <c r="E8654"/>
      <c r="F8654"/>
      <c r="G8654"/>
      <c r="H8654" s="26"/>
      <c r="I8654" s="26"/>
      <c r="K8654"/>
      <c r="L8654"/>
      <c r="M8654"/>
      <c r="N8654"/>
      <c r="O8654"/>
      <c r="P8654"/>
      <c r="S8654"/>
    </row>
    <row r="8655" spans="1:19" x14ac:dyDescent="0.3">
      <c r="A8655" s="25"/>
      <c r="B8655"/>
      <c r="C8655"/>
      <c r="D8655"/>
      <c r="E8655"/>
      <c r="F8655"/>
      <c r="G8655"/>
      <c r="H8655" s="26"/>
      <c r="I8655" s="26"/>
      <c r="K8655"/>
      <c r="L8655"/>
      <c r="M8655"/>
      <c r="N8655"/>
      <c r="O8655"/>
      <c r="P8655"/>
      <c r="S8655"/>
    </row>
    <row r="8656" spans="1:19" x14ac:dyDescent="0.3">
      <c r="A8656" s="25"/>
      <c r="B8656"/>
      <c r="C8656"/>
      <c r="D8656"/>
      <c r="E8656"/>
      <c r="F8656"/>
      <c r="G8656"/>
      <c r="H8656" s="26"/>
      <c r="I8656" s="26"/>
      <c r="K8656"/>
      <c r="L8656"/>
      <c r="M8656"/>
      <c r="N8656"/>
      <c r="O8656"/>
      <c r="P8656"/>
      <c r="S8656"/>
    </row>
    <row r="8657" spans="1:19" x14ac:dyDescent="0.3">
      <c r="A8657" s="25"/>
      <c r="B8657"/>
      <c r="C8657"/>
      <c r="D8657"/>
      <c r="E8657"/>
      <c r="F8657"/>
      <c r="G8657"/>
      <c r="H8657" s="26"/>
      <c r="I8657" s="26"/>
      <c r="K8657"/>
      <c r="L8657"/>
      <c r="M8657"/>
      <c r="N8657"/>
      <c r="O8657"/>
      <c r="P8657"/>
      <c r="S8657"/>
    </row>
    <row r="8658" spans="1:19" x14ac:dyDescent="0.3">
      <c r="A8658" s="25"/>
      <c r="B8658"/>
      <c r="C8658"/>
      <c r="D8658"/>
      <c r="E8658"/>
      <c r="F8658"/>
      <c r="G8658"/>
      <c r="H8658"/>
      <c r="I8658"/>
      <c r="K8658"/>
      <c r="L8658"/>
      <c r="M8658"/>
      <c r="N8658"/>
      <c r="O8658"/>
      <c r="P8658"/>
      <c r="S8658"/>
    </row>
    <row r="8659" spans="1:19" x14ac:dyDescent="0.3">
      <c r="A8659" s="25"/>
      <c r="B8659"/>
      <c r="C8659"/>
      <c r="D8659"/>
      <c r="E8659"/>
      <c r="F8659"/>
      <c r="G8659"/>
      <c r="H8659"/>
      <c r="I8659"/>
      <c r="K8659"/>
      <c r="L8659"/>
      <c r="M8659"/>
      <c r="N8659"/>
      <c r="O8659"/>
      <c r="P8659"/>
      <c r="S8659"/>
    </row>
    <row r="8660" spans="1:19" x14ac:dyDescent="0.3">
      <c r="A8660" s="25"/>
      <c r="B8660"/>
      <c r="C8660"/>
      <c r="D8660"/>
      <c r="E8660"/>
      <c r="F8660"/>
      <c r="G8660"/>
      <c r="H8660" s="14"/>
      <c r="I8660" s="14"/>
      <c r="K8660"/>
      <c r="L8660"/>
      <c r="M8660"/>
      <c r="N8660"/>
      <c r="O8660"/>
      <c r="P8660"/>
      <c r="S8660"/>
    </row>
    <row r="8661" spans="1:19" x14ac:dyDescent="0.3">
      <c r="A8661" s="25"/>
      <c r="B8661"/>
      <c r="C8661"/>
      <c r="D8661"/>
      <c r="E8661"/>
      <c r="F8661"/>
      <c r="G8661"/>
      <c r="H8661" s="14"/>
      <c r="I8661" s="14"/>
      <c r="K8661"/>
      <c r="L8661"/>
      <c r="M8661"/>
      <c r="N8661"/>
      <c r="O8661"/>
      <c r="P8661"/>
      <c r="S8661"/>
    </row>
    <row r="8662" spans="1:19" x14ac:dyDescent="0.3">
      <c r="A8662" s="25"/>
      <c r="B8662"/>
      <c r="C8662"/>
      <c r="D8662"/>
      <c r="E8662"/>
      <c r="F8662"/>
      <c r="G8662"/>
      <c r="H8662" s="14"/>
      <c r="I8662" s="14"/>
      <c r="K8662"/>
      <c r="L8662"/>
      <c r="M8662"/>
      <c r="N8662"/>
      <c r="O8662"/>
      <c r="P8662"/>
      <c r="S8662"/>
    </row>
    <row r="8663" spans="1:19" x14ac:dyDescent="0.3">
      <c r="A8663" s="25"/>
      <c r="B8663"/>
      <c r="C8663"/>
      <c r="D8663"/>
      <c r="E8663"/>
      <c r="F8663"/>
      <c r="G8663"/>
      <c r="H8663" s="26"/>
      <c r="I8663" s="26"/>
      <c r="K8663"/>
      <c r="L8663"/>
      <c r="M8663"/>
      <c r="N8663"/>
      <c r="O8663"/>
      <c r="P8663"/>
      <c r="S8663"/>
    </row>
    <row r="8664" spans="1:19" x14ac:dyDescent="0.3">
      <c r="A8664" s="25"/>
      <c r="B8664"/>
      <c r="C8664"/>
      <c r="D8664"/>
      <c r="E8664"/>
      <c r="F8664"/>
      <c r="G8664"/>
      <c r="H8664" s="26"/>
      <c r="I8664" s="26"/>
      <c r="K8664"/>
      <c r="L8664"/>
      <c r="M8664"/>
      <c r="N8664"/>
      <c r="O8664"/>
      <c r="P8664"/>
      <c r="S8664"/>
    </row>
    <row r="8665" spans="1:19" x14ac:dyDescent="0.3">
      <c r="A8665" s="25"/>
      <c r="B8665"/>
      <c r="C8665"/>
      <c r="D8665"/>
      <c r="E8665"/>
      <c r="F8665"/>
      <c r="G8665"/>
      <c r="H8665" s="26"/>
      <c r="I8665" s="26"/>
      <c r="K8665"/>
      <c r="L8665"/>
      <c r="M8665"/>
      <c r="N8665"/>
      <c r="O8665"/>
      <c r="P8665"/>
      <c r="S8665"/>
    </row>
    <row r="8666" spans="1:19" x14ac:dyDescent="0.3">
      <c r="A8666" s="25"/>
      <c r="B8666"/>
      <c r="C8666"/>
      <c r="D8666"/>
      <c r="E8666"/>
      <c r="F8666"/>
      <c r="G8666"/>
      <c r="H8666" s="26"/>
      <c r="I8666" s="26"/>
      <c r="K8666"/>
      <c r="L8666"/>
      <c r="M8666"/>
      <c r="N8666"/>
      <c r="O8666"/>
      <c r="P8666"/>
      <c r="S8666"/>
    </row>
    <row r="8667" spans="1:19" x14ac:dyDescent="0.3">
      <c r="A8667" s="25"/>
      <c r="B8667"/>
      <c r="C8667"/>
      <c r="D8667"/>
      <c r="E8667"/>
      <c r="F8667"/>
      <c r="G8667"/>
      <c r="H8667" s="26"/>
      <c r="I8667" s="26"/>
      <c r="K8667"/>
      <c r="L8667"/>
      <c r="M8667"/>
      <c r="N8667"/>
      <c r="O8667"/>
      <c r="P8667"/>
      <c r="S8667"/>
    </row>
    <row r="8668" spans="1:19" x14ac:dyDescent="0.3">
      <c r="A8668" s="25"/>
      <c r="B8668"/>
      <c r="C8668"/>
      <c r="D8668"/>
      <c r="E8668"/>
      <c r="F8668"/>
      <c r="G8668"/>
      <c r="H8668" s="26"/>
      <c r="I8668" s="26"/>
      <c r="K8668"/>
      <c r="L8668"/>
      <c r="M8668"/>
      <c r="N8668"/>
      <c r="O8668"/>
      <c r="P8668"/>
      <c r="S8668"/>
    </row>
    <row r="8669" spans="1:19" x14ac:dyDescent="0.3">
      <c r="A8669" s="25"/>
      <c r="B8669"/>
      <c r="C8669"/>
      <c r="D8669"/>
      <c r="E8669"/>
      <c r="F8669"/>
      <c r="G8669"/>
      <c r="H8669" s="26"/>
      <c r="I8669" s="26"/>
      <c r="K8669"/>
      <c r="L8669"/>
      <c r="M8669"/>
      <c r="N8669"/>
      <c r="O8669"/>
      <c r="P8669"/>
      <c r="S8669"/>
    </row>
    <row r="8670" spans="1:19" x14ac:dyDescent="0.3">
      <c r="A8670" s="25"/>
      <c r="B8670"/>
      <c r="C8670"/>
      <c r="D8670"/>
      <c r="E8670"/>
      <c r="F8670"/>
      <c r="G8670"/>
      <c r="H8670" s="26"/>
      <c r="I8670" s="26"/>
      <c r="K8670"/>
      <c r="L8670"/>
      <c r="M8670"/>
      <c r="N8670"/>
      <c r="O8670"/>
      <c r="P8670"/>
      <c r="S8670"/>
    </row>
    <row r="8671" spans="1:19" x14ac:dyDescent="0.3">
      <c r="A8671" s="25"/>
      <c r="B8671"/>
      <c r="C8671"/>
      <c r="D8671"/>
      <c r="E8671"/>
      <c r="F8671"/>
      <c r="G8671"/>
      <c r="H8671" s="26"/>
      <c r="I8671" s="26"/>
      <c r="K8671"/>
      <c r="L8671"/>
      <c r="M8671"/>
      <c r="N8671"/>
      <c r="O8671"/>
      <c r="P8671"/>
      <c r="S8671"/>
    </row>
    <row r="8672" spans="1:19" x14ac:dyDescent="0.3">
      <c r="A8672" s="25"/>
      <c r="B8672"/>
      <c r="C8672"/>
      <c r="D8672"/>
      <c r="E8672"/>
      <c r="F8672"/>
      <c r="G8672"/>
      <c r="H8672" s="26"/>
      <c r="I8672" s="26"/>
      <c r="K8672"/>
      <c r="L8672"/>
      <c r="M8672"/>
      <c r="N8672"/>
      <c r="O8672"/>
      <c r="P8672"/>
      <c r="S8672"/>
    </row>
    <row r="8673" spans="1:20" x14ac:dyDescent="0.3">
      <c r="A8673" s="25"/>
      <c r="B8673"/>
      <c r="C8673"/>
      <c r="D8673"/>
      <c r="E8673"/>
      <c r="F8673"/>
      <c r="G8673"/>
      <c r="H8673" s="26"/>
      <c r="I8673" s="26"/>
      <c r="K8673"/>
      <c r="L8673"/>
      <c r="M8673"/>
      <c r="N8673"/>
      <c r="O8673"/>
      <c r="P8673"/>
      <c r="S8673"/>
    </row>
    <row r="8674" spans="1:20" x14ac:dyDescent="0.3">
      <c r="A8674" s="25"/>
      <c r="B8674"/>
      <c r="C8674"/>
      <c r="D8674"/>
      <c r="E8674"/>
      <c r="F8674"/>
      <c r="G8674"/>
      <c r="H8674" s="26"/>
      <c r="I8674" s="26"/>
      <c r="K8674"/>
      <c r="L8674"/>
      <c r="M8674"/>
      <c r="N8674"/>
      <c r="O8674"/>
      <c r="P8674"/>
      <c r="S8674"/>
    </row>
    <row r="8675" spans="1:20" x14ac:dyDescent="0.3">
      <c r="A8675" s="25"/>
      <c r="B8675"/>
      <c r="C8675"/>
      <c r="D8675"/>
      <c r="E8675"/>
      <c r="F8675"/>
      <c r="G8675"/>
      <c r="H8675" s="26"/>
      <c r="I8675" s="26"/>
      <c r="K8675"/>
      <c r="L8675"/>
      <c r="M8675"/>
      <c r="N8675"/>
      <c r="O8675"/>
      <c r="P8675"/>
      <c r="S8675"/>
    </row>
    <row r="8676" spans="1:20" x14ac:dyDescent="0.3">
      <c r="A8676" s="25"/>
      <c r="B8676"/>
      <c r="C8676"/>
      <c r="D8676"/>
      <c r="E8676"/>
      <c r="F8676"/>
      <c r="G8676"/>
      <c r="H8676" s="26"/>
      <c r="I8676" s="26"/>
      <c r="K8676"/>
      <c r="L8676"/>
      <c r="M8676"/>
      <c r="N8676"/>
      <c r="O8676"/>
      <c r="P8676"/>
      <c r="S8676"/>
    </row>
    <row r="8677" spans="1:20" x14ac:dyDescent="0.3">
      <c r="A8677" s="25"/>
      <c r="B8677"/>
      <c r="C8677"/>
      <c r="D8677"/>
      <c r="E8677"/>
      <c r="F8677"/>
      <c r="G8677"/>
      <c r="H8677" s="26"/>
      <c r="I8677" s="26"/>
      <c r="K8677"/>
      <c r="L8677"/>
      <c r="M8677"/>
      <c r="N8677"/>
      <c r="O8677"/>
      <c r="P8677"/>
      <c r="S8677"/>
    </row>
    <row r="8678" spans="1:20" x14ac:dyDescent="0.3">
      <c r="A8678" s="25"/>
      <c r="B8678"/>
      <c r="C8678"/>
      <c r="D8678"/>
      <c r="E8678"/>
      <c r="F8678"/>
      <c r="G8678"/>
      <c r="H8678" s="26"/>
      <c r="I8678" s="26"/>
      <c r="K8678"/>
      <c r="L8678"/>
      <c r="M8678"/>
      <c r="N8678"/>
      <c r="O8678"/>
      <c r="P8678"/>
      <c r="S8678"/>
    </row>
    <row r="8679" spans="1:20" x14ac:dyDescent="0.3">
      <c r="A8679" s="25"/>
      <c r="B8679"/>
      <c r="C8679"/>
      <c r="D8679"/>
      <c r="E8679"/>
      <c r="F8679"/>
      <c r="G8679"/>
      <c r="H8679" s="26"/>
      <c r="I8679" s="26"/>
      <c r="K8679"/>
      <c r="L8679"/>
      <c r="M8679"/>
      <c r="N8679"/>
      <c r="O8679"/>
      <c r="P8679"/>
      <c r="S8679"/>
    </row>
    <row r="8680" spans="1:20" x14ac:dyDescent="0.3">
      <c r="A8680" s="25"/>
      <c r="B8680"/>
      <c r="C8680"/>
      <c r="D8680"/>
      <c r="E8680"/>
      <c r="F8680"/>
      <c r="G8680"/>
      <c r="H8680" s="26"/>
      <c r="I8680" s="26"/>
      <c r="K8680"/>
      <c r="L8680"/>
      <c r="M8680"/>
      <c r="N8680"/>
      <c r="O8680"/>
      <c r="P8680"/>
      <c r="S8680"/>
    </row>
    <row r="8681" spans="1:20" x14ac:dyDescent="0.3">
      <c r="A8681" s="25"/>
      <c r="B8681"/>
      <c r="C8681"/>
      <c r="D8681"/>
      <c r="E8681"/>
      <c r="F8681"/>
      <c r="G8681"/>
      <c r="H8681" s="26"/>
      <c r="I8681" s="26"/>
      <c r="K8681"/>
      <c r="L8681"/>
      <c r="M8681"/>
      <c r="N8681"/>
      <c r="O8681"/>
      <c r="P8681"/>
      <c r="S8681"/>
    </row>
    <row r="8682" spans="1:20" x14ac:dyDescent="0.3">
      <c r="A8682" s="25"/>
      <c r="B8682"/>
      <c r="C8682"/>
      <c r="D8682"/>
      <c r="E8682"/>
      <c r="F8682"/>
      <c r="G8682"/>
      <c r="H8682" s="26"/>
      <c r="I8682" s="26"/>
      <c r="K8682"/>
      <c r="L8682"/>
      <c r="M8682"/>
      <c r="N8682"/>
      <c r="O8682"/>
      <c r="P8682"/>
      <c r="S8682"/>
    </row>
    <row r="8683" spans="1:20" x14ac:dyDescent="0.3">
      <c r="A8683" s="25"/>
      <c r="B8683"/>
      <c r="C8683"/>
      <c r="D8683"/>
      <c r="E8683"/>
      <c r="F8683"/>
      <c r="G8683"/>
      <c r="H8683" s="26"/>
      <c r="I8683" s="26"/>
      <c r="K8683"/>
      <c r="L8683"/>
      <c r="M8683"/>
      <c r="N8683"/>
      <c r="O8683"/>
      <c r="P8683"/>
      <c r="S8683"/>
    </row>
    <row r="8684" spans="1:20" x14ac:dyDescent="0.3">
      <c r="A8684" s="25"/>
      <c r="B8684"/>
      <c r="C8684"/>
      <c r="D8684"/>
      <c r="E8684"/>
      <c r="F8684"/>
      <c r="G8684"/>
      <c r="H8684" s="26"/>
      <c r="I8684" s="26"/>
      <c r="K8684"/>
      <c r="L8684"/>
      <c r="M8684"/>
      <c r="N8684"/>
      <c r="O8684"/>
      <c r="P8684"/>
      <c r="S8684"/>
    </row>
    <row r="8685" spans="1:20" x14ac:dyDescent="0.3">
      <c r="A8685" s="25"/>
      <c r="B8685"/>
      <c r="C8685"/>
      <c r="D8685"/>
      <c r="E8685"/>
      <c r="F8685"/>
      <c r="G8685"/>
      <c r="H8685" s="26"/>
      <c r="I8685" s="26"/>
      <c r="K8685"/>
      <c r="L8685"/>
      <c r="M8685"/>
      <c r="N8685"/>
      <c r="O8685"/>
      <c r="P8685"/>
      <c r="S8685"/>
    </row>
    <row r="8686" spans="1:20" x14ac:dyDescent="0.3">
      <c r="A8686" s="25"/>
      <c r="B8686"/>
      <c r="C8686"/>
      <c r="D8686"/>
      <c r="E8686"/>
      <c r="F8686"/>
      <c r="G8686"/>
      <c r="H8686" s="26"/>
      <c r="I8686" s="26"/>
      <c r="K8686"/>
      <c r="L8686"/>
      <c r="M8686"/>
      <c r="N8686"/>
      <c r="O8686"/>
      <c r="P8686"/>
      <c r="S8686"/>
    </row>
    <row r="8687" spans="1:20" x14ac:dyDescent="0.3">
      <c r="A8687" s="25"/>
      <c r="B8687"/>
      <c r="C8687"/>
      <c r="D8687"/>
      <c r="E8687"/>
      <c r="F8687"/>
      <c r="G8687"/>
      <c r="H8687" s="26"/>
      <c r="I8687" s="26"/>
      <c r="K8687"/>
      <c r="L8687"/>
      <c r="M8687"/>
      <c r="N8687"/>
      <c r="O8687"/>
      <c r="P8687"/>
      <c r="S8687"/>
    </row>
    <row r="8688" spans="1:20" x14ac:dyDescent="0.3">
      <c r="A8688" s="25"/>
      <c r="B8688"/>
      <c r="C8688"/>
      <c r="D8688"/>
      <c r="E8688"/>
      <c r="F8688"/>
      <c r="G8688"/>
      <c r="H8688" s="26"/>
      <c r="I8688" s="26"/>
      <c r="K8688"/>
      <c r="L8688"/>
      <c r="M8688"/>
      <c r="N8688"/>
      <c r="O8688"/>
      <c r="P8688"/>
      <c r="S8688"/>
      <c r="T8688" s="7"/>
    </row>
    <row r="8689" spans="1:19" x14ac:dyDescent="0.3">
      <c r="A8689" s="25"/>
      <c r="B8689"/>
      <c r="C8689"/>
      <c r="D8689"/>
      <c r="E8689"/>
      <c r="F8689"/>
      <c r="G8689"/>
      <c r="H8689" s="26"/>
      <c r="I8689" s="26"/>
      <c r="K8689"/>
      <c r="L8689"/>
      <c r="M8689"/>
      <c r="N8689"/>
      <c r="O8689"/>
      <c r="P8689"/>
      <c r="S8689"/>
    </row>
    <row r="8690" spans="1:19" x14ac:dyDescent="0.3">
      <c r="A8690" s="25"/>
      <c r="B8690"/>
      <c r="C8690"/>
      <c r="D8690"/>
      <c r="E8690"/>
      <c r="F8690"/>
      <c r="G8690"/>
      <c r="H8690" s="26"/>
      <c r="I8690" s="26"/>
      <c r="K8690"/>
      <c r="L8690"/>
      <c r="M8690"/>
      <c r="N8690"/>
      <c r="O8690"/>
      <c r="P8690"/>
      <c r="S8690"/>
    </row>
    <row r="8691" spans="1:19" x14ac:dyDescent="0.3">
      <c r="A8691" s="25"/>
      <c r="B8691"/>
      <c r="C8691"/>
      <c r="D8691"/>
      <c r="E8691"/>
      <c r="F8691"/>
      <c r="G8691"/>
      <c r="H8691" s="26"/>
      <c r="I8691" s="26"/>
      <c r="K8691"/>
      <c r="L8691"/>
      <c r="M8691"/>
      <c r="N8691"/>
      <c r="O8691"/>
      <c r="P8691"/>
      <c r="S8691"/>
    </row>
    <row r="8692" spans="1:19" x14ac:dyDescent="0.3">
      <c r="A8692" s="25"/>
      <c r="B8692"/>
      <c r="C8692"/>
      <c r="D8692"/>
      <c r="E8692"/>
      <c r="F8692"/>
      <c r="G8692"/>
      <c r="H8692" s="26"/>
      <c r="I8692" s="26"/>
      <c r="K8692"/>
      <c r="L8692"/>
      <c r="M8692"/>
      <c r="N8692"/>
      <c r="O8692"/>
      <c r="P8692"/>
      <c r="S8692"/>
    </row>
    <row r="8693" spans="1:19" x14ac:dyDescent="0.3">
      <c r="A8693" s="25"/>
      <c r="B8693"/>
      <c r="C8693"/>
      <c r="D8693"/>
      <c r="E8693"/>
      <c r="F8693"/>
      <c r="G8693"/>
      <c r="H8693" s="14"/>
      <c r="I8693" s="14"/>
      <c r="K8693"/>
      <c r="L8693"/>
      <c r="M8693"/>
      <c r="N8693"/>
      <c r="O8693"/>
      <c r="P8693"/>
      <c r="S8693"/>
    </row>
    <row r="8694" spans="1:19" x14ac:dyDescent="0.3">
      <c r="A8694" s="25"/>
      <c r="B8694"/>
      <c r="C8694"/>
      <c r="D8694"/>
      <c r="E8694"/>
      <c r="F8694"/>
      <c r="G8694"/>
      <c r="H8694" s="14"/>
      <c r="I8694" s="14"/>
      <c r="K8694"/>
      <c r="L8694"/>
      <c r="M8694"/>
      <c r="N8694"/>
      <c r="O8694"/>
      <c r="P8694"/>
      <c r="S8694"/>
    </row>
    <row r="8695" spans="1:19" x14ac:dyDescent="0.3">
      <c r="A8695" s="25"/>
      <c r="B8695"/>
      <c r="C8695"/>
      <c r="D8695"/>
      <c r="E8695"/>
      <c r="F8695"/>
      <c r="G8695"/>
      <c r="H8695"/>
      <c r="I8695" s="14"/>
      <c r="K8695"/>
      <c r="L8695"/>
      <c r="M8695"/>
      <c r="N8695"/>
      <c r="O8695"/>
      <c r="P8695"/>
      <c r="S8695"/>
    </row>
    <row r="8696" spans="1:19" x14ac:dyDescent="0.3">
      <c r="A8696" s="25"/>
      <c r="B8696"/>
      <c r="C8696"/>
      <c r="D8696"/>
      <c r="E8696"/>
      <c r="F8696"/>
      <c r="G8696"/>
      <c r="H8696" s="14"/>
      <c r="I8696" s="14"/>
      <c r="K8696"/>
      <c r="L8696"/>
      <c r="M8696"/>
      <c r="N8696"/>
      <c r="O8696"/>
      <c r="P8696"/>
      <c r="S8696"/>
    </row>
    <row r="8697" spans="1:19" x14ac:dyDescent="0.3">
      <c r="A8697" s="25"/>
      <c r="B8697"/>
      <c r="C8697"/>
      <c r="D8697"/>
      <c r="E8697"/>
      <c r="F8697"/>
      <c r="G8697"/>
      <c r="H8697"/>
      <c r="I8697"/>
      <c r="K8697"/>
      <c r="L8697"/>
      <c r="M8697"/>
      <c r="N8697"/>
      <c r="O8697"/>
      <c r="P8697"/>
      <c r="S8697"/>
    </row>
    <row r="8698" spans="1:19" x14ac:dyDescent="0.3">
      <c r="A8698" s="25"/>
      <c r="B8698"/>
      <c r="C8698"/>
      <c r="D8698"/>
      <c r="E8698"/>
      <c r="F8698"/>
      <c r="G8698"/>
      <c r="H8698" s="26"/>
      <c r="I8698" s="26"/>
      <c r="K8698"/>
      <c r="L8698"/>
      <c r="M8698"/>
      <c r="N8698"/>
      <c r="O8698"/>
      <c r="P8698"/>
      <c r="S8698"/>
    </row>
    <row r="8699" spans="1:19" x14ac:dyDescent="0.3">
      <c r="A8699" s="25"/>
      <c r="B8699"/>
      <c r="C8699"/>
      <c r="D8699"/>
      <c r="E8699"/>
      <c r="F8699"/>
      <c r="G8699"/>
      <c r="H8699" s="26"/>
      <c r="I8699" s="26"/>
      <c r="K8699"/>
      <c r="L8699"/>
      <c r="M8699"/>
      <c r="N8699"/>
      <c r="O8699"/>
      <c r="P8699"/>
      <c r="S8699"/>
    </row>
    <row r="8700" spans="1:19" x14ac:dyDescent="0.3">
      <c r="A8700" s="25"/>
      <c r="B8700"/>
      <c r="C8700"/>
      <c r="D8700"/>
      <c r="E8700"/>
      <c r="F8700"/>
      <c r="G8700"/>
      <c r="H8700" s="26"/>
      <c r="I8700" s="26"/>
      <c r="K8700"/>
      <c r="L8700"/>
      <c r="M8700"/>
      <c r="N8700"/>
      <c r="O8700"/>
      <c r="P8700"/>
      <c r="S8700"/>
    </row>
    <row r="8701" spans="1:19" x14ac:dyDescent="0.3">
      <c r="A8701" s="25"/>
      <c r="B8701"/>
      <c r="C8701"/>
      <c r="D8701"/>
      <c r="E8701"/>
      <c r="F8701"/>
      <c r="G8701"/>
      <c r="H8701" s="26"/>
      <c r="I8701" s="26"/>
      <c r="K8701"/>
      <c r="L8701"/>
      <c r="M8701"/>
      <c r="N8701"/>
      <c r="O8701"/>
      <c r="P8701"/>
      <c r="S8701"/>
    </row>
    <row r="8702" spans="1:19" x14ac:dyDescent="0.3">
      <c r="A8702" s="25"/>
      <c r="B8702"/>
      <c r="C8702"/>
      <c r="D8702"/>
      <c r="E8702"/>
      <c r="F8702"/>
      <c r="G8702"/>
      <c r="H8702" s="26"/>
      <c r="I8702" s="26"/>
      <c r="K8702"/>
      <c r="L8702"/>
      <c r="M8702"/>
      <c r="N8702"/>
      <c r="O8702"/>
      <c r="P8702"/>
      <c r="S8702"/>
    </row>
    <row r="8703" spans="1:19" x14ac:dyDescent="0.3">
      <c r="A8703" s="25"/>
      <c r="B8703"/>
      <c r="C8703"/>
      <c r="D8703"/>
      <c r="E8703"/>
      <c r="F8703"/>
      <c r="G8703"/>
      <c r="H8703" s="26"/>
      <c r="I8703" s="26"/>
      <c r="K8703"/>
      <c r="L8703"/>
      <c r="M8703"/>
      <c r="N8703"/>
      <c r="O8703"/>
      <c r="P8703"/>
      <c r="S8703"/>
    </row>
    <row r="8704" spans="1:19" x14ac:dyDescent="0.3">
      <c r="A8704" s="25"/>
      <c r="B8704"/>
      <c r="C8704"/>
      <c r="D8704"/>
      <c r="E8704"/>
      <c r="F8704"/>
      <c r="G8704"/>
      <c r="H8704" s="26"/>
      <c r="I8704" s="26"/>
      <c r="K8704"/>
      <c r="L8704"/>
      <c r="M8704"/>
      <c r="N8704"/>
      <c r="O8704"/>
      <c r="P8704"/>
      <c r="S8704"/>
    </row>
    <row r="8705" spans="1:20" x14ac:dyDescent="0.3">
      <c r="A8705" s="25"/>
      <c r="B8705"/>
      <c r="C8705"/>
      <c r="D8705"/>
      <c r="E8705"/>
      <c r="F8705"/>
      <c r="G8705"/>
      <c r="H8705" s="26"/>
      <c r="I8705" s="26"/>
      <c r="K8705"/>
      <c r="L8705"/>
      <c r="M8705"/>
      <c r="N8705"/>
      <c r="O8705"/>
      <c r="P8705"/>
      <c r="S8705"/>
    </row>
    <row r="8706" spans="1:20" x14ac:dyDescent="0.3">
      <c r="A8706" s="25"/>
      <c r="B8706"/>
      <c r="C8706"/>
      <c r="D8706"/>
      <c r="E8706"/>
      <c r="F8706"/>
      <c r="G8706"/>
      <c r="H8706" s="26"/>
      <c r="I8706" s="26"/>
      <c r="K8706"/>
      <c r="L8706"/>
      <c r="M8706"/>
      <c r="N8706"/>
      <c r="O8706"/>
      <c r="P8706"/>
      <c r="S8706"/>
      <c r="T8706" s="7"/>
    </row>
    <row r="8707" spans="1:20" x14ac:dyDescent="0.3">
      <c r="A8707" s="25"/>
      <c r="B8707"/>
      <c r="C8707"/>
      <c r="D8707"/>
      <c r="E8707"/>
      <c r="F8707"/>
      <c r="G8707"/>
      <c r="H8707" s="26"/>
      <c r="I8707" s="26"/>
      <c r="K8707"/>
      <c r="L8707"/>
      <c r="M8707"/>
      <c r="N8707"/>
      <c r="O8707"/>
      <c r="P8707"/>
      <c r="S8707"/>
    </row>
    <row r="8708" spans="1:20" x14ac:dyDescent="0.3">
      <c r="A8708" s="25"/>
      <c r="B8708"/>
      <c r="C8708"/>
      <c r="D8708"/>
      <c r="E8708"/>
      <c r="F8708"/>
      <c r="G8708"/>
      <c r="H8708" s="26"/>
      <c r="I8708" s="26"/>
      <c r="K8708"/>
      <c r="L8708"/>
      <c r="M8708"/>
      <c r="N8708"/>
      <c r="O8708"/>
      <c r="P8708"/>
      <c r="S8708"/>
    </row>
    <row r="8709" spans="1:20" x14ac:dyDescent="0.3">
      <c r="A8709" s="25"/>
      <c r="B8709"/>
      <c r="C8709"/>
      <c r="D8709"/>
      <c r="E8709"/>
      <c r="F8709"/>
      <c r="G8709"/>
      <c r="H8709" s="26"/>
      <c r="I8709" s="26"/>
      <c r="K8709"/>
      <c r="L8709"/>
      <c r="M8709"/>
      <c r="N8709"/>
      <c r="O8709"/>
      <c r="P8709"/>
      <c r="S8709"/>
    </row>
    <row r="8710" spans="1:20" x14ac:dyDescent="0.3">
      <c r="A8710" s="25"/>
      <c r="B8710"/>
      <c r="C8710"/>
      <c r="D8710"/>
      <c r="E8710"/>
      <c r="F8710"/>
      <c r="G8710"/>
      <c r="H8710" s="26"/>
      <c r="I8710" s="26"/>
      <c r="K8710"/>
      <c r="L8710"/>
      <c r="M8710"/>
      <c r="N8710"/>
      <c r="O8710"/>
      <c r="P8710"/>
      <c r="S8710"/>
    </row>
    <row r="8711" spans="1:20" x14ac:dyDescent="0.3">
      <c r="A8711" s="25"/>
      <c r="B8711"/>
      <c r="C8711"/>
      <c r="D8711"/>
      <c r="E8711"/>
      <c r="F8711"/>
      <c r="G8711"/>
      <c r="H8711" s="26"/>
      <c r="I8711" s="26"/>
      <c r="K8711"/>
      <c r="L8711"/>
      <c r="M8711"/>
      <c r="N8711"/>
      <c r="O8711"/>
      <c r="P8711"/>
      <c r="S8711"/>
    </row>
    <row r="8712" spans="1:20" x14ac:dyDescent="0.3">
      <c r="A8712" s="25"/>
      <c r="B8712"/>
      <c r="C8712"/>
      <c r="D8712"/>
      <c r="E8712"/>
      <c r="F8712"/>
      <c r="G8712"/>
      <c r="H8712" s="26"/>
      <c r="I8712" s="26"/>
      <c r="K8712"/>
      <c r="L8712"/>
      <c r="M8712"/>
      <c r="N8712"/>
      <c r="O8712"/>
      <c r="P8712"/>
      <c r="S8712"/>
    </row>
    <row r="8713" spans="1:20" x14ac:dyDescent="0.3">
      <c r="A8713" s="25"/>
      <c r="B8713"/>
      <c r="C8713"/>
      <c r="D8713"/>
      <c r="E8713"/>
      <c r="F8713"/>
      <c r="G8713"/>
      <c r="H8713" s="26"/>
      <c r="I8713" s="26"/>
      <c r="K8713"/>
      <c r="L8713"/>
      <c r="M8713"/>
      <c r="N8713"/>
      <c r="O8713"/>
      <c r="P8713"/>
      <c r="S8713"/>
    </row>
    <row r="8714" spans="1:20" x14ac:dyDescent="0.3">
      <c r="A8714" s="25"/>
      <c r="B8714"/>
      <c r="C8714"/>
      <c r="D8714"/>
      <c r="E8714"/>
      <c r="F8714"/>
      <c r="G8714"/>
      <c r="H8714" s="26"/>
      <c r="I8714" s="26"/>
      <c r="K8714"/>
      <c r="L8714"/>
      <c r="M8714"/>
      <c r="N8714"/>
      <c r="O8714"/>
      <c r="P8714"/>
      <c r="S8714"/>
    </row>
    <row r="8715" spans="1:20" x14ac:dyDescent="0.3">
      <c r="A8715" s="25"/>
      <c r="B8715"/>
      <c r="C8715"/>
      <c r="D8715"/>
      <c r="E8715"/>
      <c r="F8715"/>
      <c r="G8715"/>
      <c r="H8715" s="26"/>
      <c r="I8715" s="26"/>
      <c r="K8715"/>
      <c r="L8715"/>
      <c r="M8715"/>
      <c r="N8715"/>
      <c r="O8715"/>
      <c r="P8715"/>
      <c r="S8715"/>
    </row>
    <row r="8716" spans="1:20" x14ac:dyDescent="0.3">
      <c r="A8716" s="25"/>
      <c r="B8716"/>
      <c r="C8716"/>
      <c r="D8716"/>
      <c r="E8716"/>
      <c r="F8716"/>
      <c r="G8716"/>
      <c r="H8716" s="26"/>
      <c r="I8716" s="26"/>
      <c r="K8716"/>
      <c r="L8716"/>
      <c r="M8716"/>
      <c r="N8716"/>
      <c r="O8716"/>
      <c r="P8716"/>
      <c r="S8716"/>
    </row>
    <row r="8717" spans="1:20" x14ac:dyDescent="0.3">
      <c r="A8717" s="25"/>
      <c r="B8717"/>
      <c r="C8717"/>
      <c r="D8717"/>
      <c r="E8717"/>
      <c r="F8717"/>
      <c r="G8717"/>
      <c r="H8717" s="26"/>
      <c r="I8717" s="26"/>
      <c r="K8717"/>
      <c r="L8717"/>
      <c r="M8717"/>
      <c r="N8717"/>
      <c r="O8717"/>
      <c r="P8717"/>
      <c r="S8717"/>
      <c r="T8717" s="7"/>
    </row>
    <row r="8718" spans="1:20" x14ac:dyDescent="0.3">
      <c r="A8718" s="25"/>
      <c r="B8718"/>
      <c r="C8718"/>
      <c r="D8718"/>
      <c r="E8718"/>
      <c r="F8718"/>
      <c r="G8718"/>
      <c r="H8718" s="26"/>
      <c r="I8718" s="26"/>
      <c r="K8718"/>
      <c r="L8718"/>
      <c r="M8718"/>
      <c r="N8718"/>
      <c r="O8718"/>
      <c r="P8718"/>
      <c r="S8718"/>
    </row>
    <row r="8719" spans="1:20" x14ac:dyDescent="0.3">
      <c r="A8719" s="25"/>
      <c r="B8719"/>
      <c r="C8719"/>
      <c r="D8719"/>
      <c r="E8719"/>
      <c r="F8719"/>
      <c r="G8719"/>
      <c r="H8719" s="26"/>
      <c r="I8719" s="26"/>
      <c r="K8719"/>
      <c r="L8719"/>
      <c r="M8719"/>
      <c r="N8719"/>
      <c r="O8719"/>
      <c r="P8719"/>
      <c r="S8719"/>
    </row>
    <row r="8720" spans="1:20" x14ac:dyDescent="0.3">
      <c r="A8720" s="25"/>
      <c r="B8720"/>
      <c r="C8720"/>
      <c r="D8720"/>
      <c r="E8720"/>
      <c r="F8720"/>
      <c r="G8720"/>
      <c r="H8720" s="26"/>
      <c r="I8720" s="26"/>
      <c r="K8720"/>
      <c r="L8720"/>
      <c r="M8720"/>
      <c r="N8720"/>
      <c r="O8720"/>
      <c r="P8720"/>
      <c r="S8720"/>
    </row>
    <row r="8721" spans="1:20" x14ac:dyDescent="0.3">
      <c r="A8721" s="25"/>
      <c r="B8721"/>
      <c r="C8721"/>
      <c r="D8721"/>
      <c r="E8721"/>
      <c r="F8721"/>
      <c r="G8721"/>
      <c r="H8721" s="26"/>
      <c r="I8721" s="26"/>
      <c r="K8721"/>
      <c r="L8721"/>
      <c r="M8721"/>
      <c r="N8721"/>
      <c r="O8721"/>
      <c r="P8721"/>
      <c r="S8721"/>
    </row>
    <row r="8722" spans="1:20" x14ac:dyDescent="0.3">
      <c r="A8722" s="25"/>
      <c r="B8722"/>
      <c r="C8722"/>
      <c r="D8722"/>
      <c r="E8722"/>
      <c r="F8722"/>
      <c r="G8722"/>
      <c r="H8722" s="26"/>
      <c r="I8722" s="26"/>
      <c r="K8722"/>
      <c r="L8722"/>
      <c r="M8722"/>
      <c r="N8722"/>
      <c r="O8722"/>
      <c r="P8722"/>
      <c r="S8722"/>
    </row>
    <row r="8723" spans="1:20" x14ac:dyDescent="0.3">
      <c r="A8723" s="25"/>
      <c r="B8723"/>
      <c r="C8723"/>
      <c r="D8723"/>
      <c r="E8723"/>
      <c r="F8723"/>
      <c r="G8723"/>
      <c r="H8723" s="26"/>
      <c r="I8723" s="26"/>
      <c r="K8723"/>
      <c r="L8723"/>
      <c r="M8723"/>
      <c r="N8723"/>
      <c r="O8723"/>
      <c r="P8723"/>
      <c r="S8723"/>
    </row>
    <row r="8724" spans="1:20" x14ac:dyDescent="0.3">
      <c r="A8724" s="25"/>
      <c r="B8724"/>
      <c r="C8724"/>
      <c r="D8724"/>
      <c r="E8724"/>
      <c r="F8724"/>
      <c r="G8724"/>
      <c r="H8724" s="14"/>
      <c r="I8724" s="14"/>
      <c r="K8724"/>
      <c r="L8724"/>
      <c r="M8724"/>
      <c r="N8724"/>
      <c r="O8724"/>
      <c r="P8724"/>
      <c r="S8724"/>
      <c r="T8724" s="7"/>
    </row>
    <row r="8725" spans="1:20" x14ac:dyDescent="0.3">
      <c r="A8725" s="25"/>
      <c r="B8725"/>
      <c r="C8725"/>
      <c r="D8725"/>
      <c r="E8725"/>
      <c r="F8725"/>
      <c r="G8725"/>
      <c r="H8725" s="14"/>
      <c r="I8725" s="14"/>
      <c r="K8725"/>
      <c r="L8725"/>
      <c r="M8725"/>
      <c r="N8725"/>
      <c r="O8725"/>
      <c r="P8725"/>
      <c r="S8725"/>
    </row>
    <row r="8726" spans="1:20" x14ac:dyDescent="0.3">
      <c r="A8726" s="25"/>
      <c r="B8726"/>
      <c r="C8726"/>
      <c r="D8726"/>
      <c r="E8726"/>
      <c r="F8726"/>
      <c r="G8726"/>
      <c r="H8726" s="14"/>
      <c r="I8726" s="14"/>
      <c r="K8726"/>
      <c r="L8726"/>
      <c r="M8726"/>
      <c r="N8726"/>
      <c r="O8726"/>
      <c r="P8726"/>
      <c r="S8726"/>
    </row>
    <row r="8727" spans="1:20" x14ac:dyDescent="0.3">
      <c r="A8727" s="25"/>
      <c r="B8727"/>
      <c r="C8727"/>
      <c r="D8727"/>
      <c r="E8727"/>
      <c r="F8727"/>
      <c r="G8727"/>
      <c r="H8727" s="14"/>
      <c r="I8727" s="14"/>
      <c r="K8727"/>
      <c r="L8727"/>
      <c r="M8727"/>
      <c r="N8727"/>
      <c r="O8727"/>
      <c r="P8727"/>
      <c r="S8727"/>
    </row>
    <row r="8728" spans="1:20" x14ac:dyDescent="0.3">
      <c r="A8728" s="25"/>
      <c r="B8728"/>
      <c r="C8728"/>
      <c r="D8728"/>
      <c r="E8728"/>
      <c r="F8728"/>
      <c r="G8728"/>
      <c r="H8728" s="26"/>
      <c r="I8728" s="26"/>
      <c r="K8728"/>
      <c r="L8728"/>
      <c r="M8728"/>
      <c r="N8728"/>
      <c r="O8728"/>
      <c r="P8728"/>
      <c r="S8728"/>
    </row>
    <row r="8729" spans="1:20" x14ac:dyDescent="0.3">
      <c r="A8729" s="25"/>
      <c r="B8729"/>
      <c r="C8729"/>
      <c r="D8729"/>
      <c r="E8729"/>
      <c r="F8729"/>
      <c r="G8729"/>
      <c r="H8729" s="26"/>
      <c r="I8729" s="26"/>
      <c r="K8729"/>
      <c r="L8729"/>
      <c r="M8729"/>
      <c r="N8729"/>
      <c r="O8729"/>
      <c r="P8729"/>
      <c r="S8729"/>
    </row>
    <row r="8730" spans="1:20" x14ac:dyDescent="0.3">
      <c r="A8730" s="25"/>
      <c r="B8730"/>
      <c r="C8730"/>
      <c r="D8730"/>
      <c r="E8730"/>
      <c r="F8730"/>
      <c r="G8730"/>
      <c r="H8730" s="26"/>
      <c r="I8730" s="26"/>
      <c r="K8730"/>
      <c r="L8730"/>
      <c r="M8730"/>
      <c r="N8730"/>
      <c r="O8730"/>
      <c r="P8730"/>
      <c r="S8730"/>
    </row>
    <row r="8731" spans="1:20" x14ac:dyDescent="0.3">
      <c r="A8731" s="25"/>
      <c r="B8731"/>
      <c r="C8731"/>
      <c r="D8731"/>
      <c r="E8731"/>
      <c r="F8731"/>
      <c r="G8731"/>
      <c r="H8731" s="26"/>
      <c r="I8731" s="26"/>
      <c r="K8731"/>
      <c r="L8731"/>
      <c r="M8731"/>
      <c r="N8731"/>
      <c r="O8731"/>
      <c r="P8731"/>
      <c r="S8731"/>
    </row>
    <row r="8732" spans="1:20" x14ac:dyDescent="0.3">
      <c r="A8732" s="25"/>
      <c r="B8732"/>
      <c r="C8732"/>
      <c r="D8732"/>
      <c r="E8732"/>
      <c r="F8732"/>
      <c r="G8732"/>
      <c r="H8732" s="14"/>
      <c r="I8732" s="14"/>
      <c r="K8732"/>
      <c r="L8732"/>
      <c r="M8732"/>
      <c r="N8732"/>
      <c r="O8732"/>
      <c r="P8732"/>
      <c r="S8732"/>
    </row>
    <row r="8733" spans="1:20" x14ac:dyDescent="0.3">
      <c r="A8733" s="25"/>
      <c r="B8733"/>
      <c r="C8733"/>
      <c r="D8733"/>
      <c r="E8733"/>
      <c r="F8733"/>
      <c r="G8733"/>
      <c r="H8733" s="14"/>
      <c r="I8733" s="14"/>
      <c r="K8733"/>
      <c r="L8733"/>
      <c r="M8733"/>
      <c r="N8733"/>
      <c r="O8733"/>
      <c r="P8733"/>
      <c r="S8733"/>
    </row>
    <row r="8734" spans="1:20" x14ac:dyDescent="0.3">
      <c r="A8734" s="25"/>
      <c r="B8734"/>
      <c r="C8734"/>
      <c r="D8734"/>
      <c r="E8734"/>
      <c r="F8734"/>
      <c r="G8734"/>
      <c r="H8734" s="14"/>
      <c r="I8734" s="14"/>
      <c r="K8734"/>
      <c r="L8734"/>
      <c r="M8734"/>
      <c r="N8734"/>
      <c r="O8734"/>
      <c r="P8734"/>
      <c r="S8734"/>
    </row>
    <row r="8735" spans="1:20" x14ac:dyDescent="0.3">
      <c r="A8735" s="25"/>
      <c r="B8735"/>
      <c r="C8735"/>
      <c r="D8735"/>
      <c r="E8735"/>
      <c r="F8735"/>
      <c r="G8735"/>
      <c r="H8735" s="14"/>
      <c r="I8735" s="14"/>
      <c r="K8735"/>
      <c r="L8735"/>
      <c r="M8735"/>
      <c r="N8735"/>
      <c r="O8735"/>
      <c r="P8735"/>
      <c r="S8735"/>
    </row>
    <row r="8736" spans="1:20" x14ac:dyDescent="0.3">
      <c r="A8736" s="25"/>
      <c r="B8736"/>
      <c r="C8736"/>
      <c r="D8736"/>
      <c r="E8736"/>
      <c r="F8736"/>
      <c r="G8736"/>
      <c r="H8736"/>
      <c r="I8736" s="26"/>
      <c r="K8736"/>
      <c r="L8736"/>
      <c r="M8736"/>
      <c r="N8736"/>
      <c r="O8736"/>
      <c r="P8736"/>
      <c r="S8736"/>
    </row>
    <row r="8737" spans="1:19" x14ac:dyDescent="0.3">
      <c r="A8737" s="25"/>
      <c r="B8737"/>
      <c r="C8737"/>
      <c r="D8737"/>
      <c r="E8737"/>
      <c r="F8737"/>
      <c r="G8737"/>
      <c r="H8737"/>
      <c r="I8737" s="26"/>
      <c r="K8737"/>
      <c r="L8737"/>
      <c r="M8737"/>
      <c r="N8737"/>
      <c r="O8737"/>
      <c r="P8737"/>
      <c r="S8737"/>
    </row>
    <row r="8738" spans="1:19" x14ac:dyDescent="0.3">
      <c r="A8738" s="25"/>
      <c r="B8738"/>
      <c r="C8738"/>
      <c r="D8738"/>
      <c r="E8738"/>
      <c r="F8738"/>
      <c r="G8738"/>
      <c r="H8738"/>
      <c r="I8738" s="26"/>
      <c r="K8738"/>
      <c r="L8738"/>
      <c r="M8738"/>
      <c r="N8738"/>
      <c r="O8738"/>
      <c r="P8738"/>
      <c r="S8738"/>
    </row>
    <row r="8739" spans="1:19" x14ac:dyDescent="0.3">
      <c r="A8739" s="25"/>
      <c r="B8739"/>
      <c r="C8739"/>
      <c r="D8739"/>
      <c r="E8739"/>
      <c r="F8739"/>
      <c r="G8739"/>
      <c r="H8739"/>
      <c r="I8739" s="26"/>
      <c r="K8739"/>
      <c r="L8739"/>
      <c r="M8739"/>
      <c r="N8739"/>
      <c r="O8739"/>
      <c r="P8739"/>
      <c r="S8739"/>
    </row>
    <row r="8740" spans="1:19" x14ac:dyDescent="0.3">
      <c r="A8740" s="25"/>
      <c r="B8740"/>
      <c r="C8740"/>
      <c r="D8740"/>
      <c r="E8740"/>
      <c r="F8740"/>
      <c r="G8740"/>
      <c r="H8740" s="14"/>
      <c r="I8740" s="26"/>
      <c r="K8740"/>
      <c r="L8740"/>
      <c r="M8740"/>
      <c r="N8740"/>
      <c r="O8740"/>
      <c r="P8740"/>
      <c r="S8740"/>
    </row>
    <row r="8741" spans="1:19" x14ac:dyDescent="0.3">
      <c r="A8741" s="25"/>
      <c r="B8741"/>
      <c r="C8741"/>
      <c r="D8741"/>
      <c r="E8741"/>
      <c r="F8741"/>
      <c r="G8741"/>
      <c r="H8741" s="14"/>
      <c r="I8741" s="14"/>
      <c r="K8741"/>
      <c r="L8741"/>
      <c r="M8741"/>
      <c r="N8741"/>
      <c r="O8741"/>
      <c r="P8741"/>
      <c r="S8741"/>
    </row>
    <row r="8742" spans="1:19" x14ac:dyDescent="0.3">
      <c r="A8742" s="25"/>
      <c r="B8742"/>
      <c r="C8742"/>
      <c r="D8742"/>
      <c r="E8742"/>
      <c r="F8742"/>
      <c r="G8742"/>
      <c r="H8742" s="14"/>
      <c r="I8742" s="14"/>
      <c r="K8742"/>
      <c r="L8742"/>
      <c r="M8742"/>
      <c r="N8742"/>
      <c r="O8742"/>
      <c r="P8742"/>
      <c r="S8742"/>
    </row>
    <row r="8743" spans="1:19" x14ac:dyDescent="0.3">
      <c r="A8743" s="25"/>
      <c r="B8743"/>
      <c r="C8743"/>
      <c r="D8743"/>
      <c r="E8743"/>
      <c r="F8743"/>
      <c r="G8743"/>
      <c r="H8743" s="14"/>
      <c r="I8743" s="14"/>
      <c r="K8743"/>
      <c r="L8743"/>
      <c r="M8743"/>
      <c r="N8743"/>
      <c r="O8743"/>
      <c r="P8743"/>
      <c r="S8743"/>
    </row>
    <row r="8744" spans="1:19" x14ac:dyDescent="0.3">
      <c r="A8744" s="25"/>
      <c r="B8744"/>
      <c r="C8744"/>
      <c r="D8744"/>
      <c r="E8744"/>
      <c r="F8744"/>
      <c r="G8744"/>
      <c r="H8744"/>
      <c r="I8744"/>
      <c r="K8744"/>
      <c r="L8744"/>
      <c r="M8744"/>
      <c r="N8744"/>
      <c r="O8744"/>
      <c r="P8744"/>
      <c r="S8744"/>
    </row>
    <row r="8745" spans="1:19" x14ac:dyDescent="0.3">
      <c r="A8745" s="25"/>
      <c r="B8745"/>
      <c r="C8745"/>
      <c r="D8745"/>
      <c r="E8745"/>
      <c r="F8745"/>
      <c r="G8745"/>
      <c r="H8745"/>
      <c r="I8745"/>
      <c r="K8745"/>
      <c r="L8745"/>
      <c r="M8745"/>
      <c r="N8745"/>
      <c r="O8745"/>
      <c r="P8745"/>
      <c r="S8745"/>
    </row>
    <row r="8746" spans="1:19" x14ac:dyDescent="0.3">
      <c r="A8746" s="25"/>
      <c r="B8746"/>
      <c r="C8746"/>
      <c r="D8746"/>
      <c r="E8746"/>
      <c r="F8746"/>
      <c r="G8746"/>
      <c r="H8746" s="26"/>
      <c r="I8746" s="26"/>
      <c r="K8746"/>
      <c r="L8746"/>
      <c r="M8746"/>
      <c r="N8746"/>
      <c r="O8746"/>
      <c r="P8746"/>
      <c r="S8746"/>
    </row>
    <row r="8747" spans="1:19" x14ac:dyDescent="0.3">
      <c r="A8747" s="25"/>
      <c r="B8747"/>
      <c r="C8747"/>
      <c r="D8747"/>
      <c r="E8747"/>
      <c r="F8747"/>
      <c r="G8747"/>
      <c r="H8747" s="26"/>
      <c r="I8747" s="26"/>
      <c r="K8747"/>
      <c r="L8747"/>
      <c r="M8747"/>
      <c r="N8747"/>
      <c r="O8747"/>
      <c r="P8747"/>
      <c r="S8747"/>
    </row>
    <row r="8748" spans="1:19" x14ac:dyDescent="0.3">
      <c r="A8748" s="25"/>
      <c r="B8748"/>
      <c r="C8748"/>
      <c r="D8748"/>
      <c r="E8748"/>
      <c r="F8748"/>
      <c r="G8748"/>
      <c r="H8748" s="26"/>
      <c r="I8748" s="26"/>
      <c r="K8748"/>
      <c r="L8748"/>
      <c r="M8748"/>
      <c r="N8748"/>
      <c r="O8748"/>
      <c r="P8748"/>
      <c r="S8748"/>
    </row>
    <row r="8749" spans="1:19" x14ac:dyDescent="0.3">
      <c r="A8749" s="25"/>
      <c r="B8749"/>
      <c r="C8749"/>
      <c r="D8749"/>
      <c r="E8749"/>
      <c r="F8749"/>
      <c r="G8749"/>
      <c r="H8749" s="26"/>
      <c r="I8749" s="26"/>
      <c r="K8749"/>
      <c r="L8749"/>
      <c r="M8749"/>
      <c r="N8749"/>
      <c r="O8749"/>
      <c r="P8749"/>
      <c r="S8749"/>
    </row>
    <row r="8750" spans="1:19" x14ac:dyDescent="0.3">
      <c r="A8750" s="25"/>
      <c r="B8750"/>
      <c r="C8750"/>
      <c r="D8750"/>
      <c r="E8750"/>
      <c r="F8750"/>
      <c r="G8750"/>
      <c r="H8750" s="26"/>
      <c r="I8750" s="26"/>
      <c r="K8750"/>
      <c r="L8750"/>
      <c r="M8750"/>
      <c r="N8750"/>
      <c r="O8750"/>
      <c r="P8750"/>
      <c r="S8750"/>
    </row>
    <row r="8751" spans="1:19" x14ac:dyDescent="0.3">
      <c r="A8751" s="25"/>
      <c r="B8751"/>
      <c r="C8751"/>
      <c r="D8751"/>
      <c r="E8751"/>
      <c r="F8751"/>
      <c r="G8751"/>
      <c r="H8751" s="26"/>
      <c r="I8751" s="26"/>
      <c r="K8751"/>
      <c r="L8751"/>
      <c r="M8751"/>
      <c r="N8751"/>
      <c r="O8751"/>
      <c r="P8751"/>
      <c r="S8751"/>
    </row>
    <row r="8752" spans="1:19" x14ac:dyDescent="0.3">
      <c r="A8752" s="25"/>
      <c r="B8752"/>
      <c r="C8752"/>
      <c r="D8752"/>
      <c r="E8752"/>
      <c r="F8752"/>
      <c r="G8752"/>
      <c r="H8752" s="26"/>
      <c r="I8752" s="26"/>
      <c r="K8752"/>
      <c r="L8752"/>
      <c r="M8752"/>
      <c r="N8752"/>
      <c r="O8752"/>
      <c r="P8752"/>
      <c r="S8752"/>
    </row>
    <row r="8753" spans="1:20" x14ac:dyDescent="0.3">
      <c r="A8753" s="25"/>
      <c r="B8753"/>
      <c r="C8753"/>
      <c r="D8753"/>
      <c r="E8753"/>
      <c r="F8753"/>
      <c r="G8753"/>
      <c r="H8753" s="26"/>
      <c r="I8753" s="26"/>
      <c r="K8753"/>
      <c r="L8753"/>
      <c r="M8753"/>
      <c r="N8753"/>
      <c r="O8753"/>
      <c r="P8753"/>
      <c r="S8753"/>
      <c r="T8753" s="7"/>
    </row>
    <row r="8754" spans="1:20" x14ac:dyDescent="0.3">
      <c r="A8754" s="25"/>
      <c r="B8754"/>
      <c r="C8754"/>
      <c r="D8754"/>
      <c r="E8754"/>
      <c r="F8754"/>
      <c r="G8754"/>
      <c r="H8754" s="26"/>
      <c r="I8754" s="26"/>
      <c r="K8754"/>
      <c r="L8754"/>
      <c r="M8754"/>
      <c r="N8754"/>
      <c r="O8754"/>
      <c r="P8754"/>
      <c r="S8754"/>
    </row>
    <row r="8755" spans="1:20" x14ac:dyDescent="0.3">
      <c r="A8755" s="25"/>
      <c r="B8755"/>
      <c r="C8755"/>
      <c r="D8755"/>
      <c r="E8755"/>
      <c r="F8755"/>
      <c r="G8755"/>
      <c r="H8755" s="26"/>
      <c r="I8755" s="26"/>
      <c r="K8755"/>
      <c r="L8755"/>
      <c r="M8755"/>
      <c r="N8755"/>
      <c r="O8755"/>
      <c r="P8755"/>
      <c r="S8755"/>
    </row>
    <row r="8756" spans="1:20" x14ac:dyDescent="0.3">
      <c r="A8756" s="25"/>
      <c r="B8756"/>
      <c r="C8756"/>
      <c r="D8756"/>
      <c r="E8756"/>
      <c r="F8756"/>
      <c r="G8756"/>
      <c r="H8756" s="26"/>
      <c r="I8756" s="26"/>
      <c r="K8756"/>
      <c r="L8756"/>
      <c r="M8756"/>
      <c r="N8756"/>
      <c r="O8756"/>
      <c r="P8756"/>
      <c r="S8756"/>
    </row>
    <row r="8757" spans="1:20" x14ac:dyDescent="0.3">
      <c r="A8757" s="25"/>
      <c r="B8757"/>
      <c r="C8757"/>
      <c r="D8757"/>
      <c r="E8757"/>
      <c r="F8757"/>
      <c r="G8757"/>
      <c r="H8757" s="26"/>
      <c r="I8757" s="26"/>
      <c r="K8757"/>
      <c r="L8757"/>
      <c r="M8757"/>
      <c r="N8757"/>
      <c r="O8757"/>
      <c r="P8757"/>
      <c r="S8757"/>
      <c r="T8757" s="7"/>
    </row>
    <row r="8758" spans="1:20" x14ac:dyDescent="0.3">
      <c r="A8758" s="25"/>
      <c r="B8758"/>
      <c r="C8758"/>
      <c r="D8758"/>
      <c r="E8758"/>
      <c r="F8758"/>
      <c r="G8758"/>
      <c r="H8758" s="26"/>
      <c r="I8758" s="26"/>
      <c r="K8758"/>
      <c r="L8758"/>
      <c r="M8758"/>
      <c r="N8758"/>
      <c r="O8758"/>
      <c r="P8758"/>
      <c r="S8758"/>
    </row>
    <row r="8759" spans="1:20" x14ac:dyDescent="0.3">
      <c r="A8759" s="25"/>
      <c r="B8759"/>
      <c r="C8759"/>
      <c r="D8759"/>
      <c r="E8759"/>
      <c r="F8759"/>
      <c r="G8759"/>
      <c r="H8759" s="26"/>
      <c r="I8759" s="26"/>
      <c r="K8759"/>
      <c r="L8759"/>
      <c r="M8759"/>
      <c r="N8759"/>
      <c r="O8759"/>
      <c r="P8759"/>
      <c r="S8759"/>
      <c r="T8759" s="7"/>
    </row>
    <row r="8760" spans="1:20" x14ac:dyDescent="0.3">
      <c r="A8760" s="25"/>
      <c r="B8760"/>
      <c r="C8760"/>
      <c r="D8760"/>
      <c r="E8760"/>
      <c r="F8760"/>
      <c r="G8760"/>
      <c r="H8760"/>
      <c r="I8760"/>
      <c r="K8760"/>
      <c r="L8760"/>
      <c r="M8760"/>
      <c r="N8760"/>
      <c r="O8760"/>
      <c r="P8760"/>
      <c r="S8760"/>
    </row>
    <row r="8761" spans="1:20" x14ac:dyDescent="0.3">
      <c r="A8761" s="25"/>
      <c r="B8761"/>
      <c r="C8761"/>
      <c r="D8761"/>
      <c r="E8761"/>
      <c r="F8761"/>
      <c r="G8761"/>
      <c r="H8761"/>
      <c r="I8761"/>
      <c r="K8761"/>
      <c r="L8761"/>
      <c r="M8761"/>
      <c r="N8761"/>
      <c r="O8761"/>
      <c r="P8761"/>
      <c r="S8761"/>
    </row>
    <row r="8762" spans="1:20" x14ac:dyDescent="0.3">
      <c r="A8762" s="25"/>
      <c r="B8762"/>
      <c r="C8762"/>
      <c r="D8762"/>
      <c r="E8762"/>
      <c r="F8762"/>
      <c r="G8762"/>
      <c r="H8762"/>
      <c r="I8762"/>
      <c r="K8762"/>
      <c r="L8762"/>
      <c r="M8762"/>
      <c r="N8762"/>
      <c r="O8762"/>
      <c r="P8762"/>
      <c r="S8762"/>
    </row>
    <row r="8763" spans="1:20" x14ac:dyDescent="0.3">
      <c r="A8763" s="25"/>
      <c r="B8763"/>
      <c r="C8763"/>
      <c r="D8763"/>
      <c r="E8763"/>
      <c r="F8763"/>
      <c r="G8763"/>
      <c r="H8763"/>
      <c r="I8763"/>
      <c r="K8763"/>
      <c r="L8763"/>
      <c r="M8763"/>
      <c r="N8763"/>
      <c r="O8763"/>
      <c r="P8763"/>
      <c r="S8763"/>
    </row>
    <row r="8764" spans="1:20" x14ac:dyDescent="0.3">
      <c r="A8764" s="25"/>
      <c r="B8764"/>
      <c r="C8764"/>
      <c r="D8764"/>
      <c r="E8764"/>
      <c r="F8764"/>
      <c r="G8764"/>
      <c r="H8764" s="26"/>
      <c r="I8764" s="26"/>
      <c r="K8764"/>
      <c r="L8764"/>
      <c r="M8764"/>
      <c r="N8764"/>
      <c r="O8764"/>
      <c r="P8764"/>
      <c r="S8764"/>
    </row>
    <row r="8765" spans="1:20" x14ac:dyDescent="0.3">
      <c r="A8765" s="25"/>
      <c r="B8765"/>
      <c r="C8765"/>
      <c r="D8765"/>
      <c r="E8765"/>
      <c r="F8765"/>
      <c r="G8765"/>
      <c r="H8765" s="26"/>
      <c r="I8765" s="26"/>
      <c r="K8765"/>
      <c r="L8765"/>
      <c r="M8765"/>
      <c r="N8765"/>
      <c r="O8765"/>
      <c r="P8765"/>
      <c r="S8765"/>
    </row>
    <row r="8766" spans="1:20" x14ac:dyDescent="0.3">
      <c r="A8766" s="25"/>
      <c r="B8766"/>
      <c r="C8766"/>
      <c r="D8766"/>
      <c r="E8766"/>
      <c r="F8766"/>
      <c r="G8766"/>
      <c r="H8766" s="26"/>
      <c r="I8766" s="26"/>
      <c r="K8766"/>
      <c r="L8766"/>
      <c r="M8766"/>
      <c r="N8766"/>
      <c r="O8766"/>
      <c r="P8766"/>
      <c r="S8766"/>
    </row>
    <row r="8767" spans="1:20" x14ac:dyDescent="0.3">
      <c r="A8767" s="25"/>
      <c r="B8767"/>
      <c r="C8767"/>
      <c r="D8767"/>
      <c r="E8767"/>
      <c r="F8767"/>
      <c r="G8767"/>
      <c r="H8767" s="26"/>
      <c r="I8767" s="26"/>
      <c r="K8767"/>
      <c r="L8767"/>
      <c r="M8767"/>
      <c r="N8767"/>
      <c r="O8767"/>
      <c r="P8767"/>
      <c r="S8767"/>
    </row>
    <row r="8768" spans="1:20" x14ac:dyDescent="0.3">
      <c r="A8768" s="25"/>
      <c r="B8768"/>
      <c r="C8768"/>
      <c r="D8768"/>
      <c r="E8768"/>
      <c r="F8768"/>
      <c r="G8768"/>
      <c r="H8768" s="26"/>
      <c r="I8768" s="26"/>
      <c r="K8768"/>
      <c r="L8768"/>
      <c r="M8768"/>
      <c r="N8768"/>
      <c r="O8768"/>
      <c r="P8768"/>
      <c r="S8768"/>
    </row>
    <row r="8769" spans="1:20" x14ac:dyDescent="0.3">
      <c r="A8769" s="25"/>
      <c r="B8769"/>
      <c r="C8769"/>
      <c r="D8769"/>
      <c r="E8769"/>
      <c r="F8769"/>
      <c r="G8769"/>
      <c r="H8769" s="26"/>
      <c r="I8769" s="26"/>
      <c r="K8769"/>
      <c r="L8769"/>
      <c r="M8769"/>
      <c r="N8769"/>
      <c r="O8769"/>
      <c r="P8769"/>
      <c r="S8769"/>
    </row>
    <row r="8770" spans="1:20" x14ac:dyDescent="0.3">
      <c r="A8770" s="25"/>
      <c r="B8770"/>
      <c r="C8770"/>
      <c r="D8770"/>
      <c r="E8770"/>
      <c r="F8770"/>
      <c r="G8770"/>
      <c r="H8770" s="26"/>
      <c r="I8770" s="26"/>
      <c r="K8770"/>
      <c r="L8770"/>
      <c r="M8770"/>
      <c r="N8770"/>
      <c r="O8770"/>
      <c r="P8770"/>
      <c r="S8770"/>
    </row>
    <row r="8771" spans="1:20" x14ac:dyDescent="0.3">
      <c r="A8771" s="25"/>
      <c r="B8771"/>
      <c r="C8771"/>
      <c r="D8771"/>
      <c r="E8771"/>
      <c r="F8771"/>
      <c r="G8771"/>
      <c r="H8771" s="26"/>
      <c r="I8771" s="26"/>
      <c r="K8771"/>
      <c r="L8771"/>
      <c r="M8771"/>
      <c r="N8771"/>
      <c r="O8771"/>
      <c r="P8771"/>
      <c r="S8771"/>
      <c r="T8771" s="7"/>
    </row>
    <row r="8772" spans="1:20" x14ac:dyDescent="0.3">
      <c r="A8772" s="25"/>
      <c r="B8772"/>
      <c r="C8772"/>
      <c r="D8772"/>
      <c r="E8772"/>
      <c r="F8772"/>
      <c r="G8772"/>
      <c r="H8772" s="14"/>
      <c r="I8772" s="14"/>
      <c r="K8772"/>
      <c r="L8772"/>
      <c r="M8772"/>
      <c r="N8772"/>
      <c r="O8772"/>
      <c r="P8772"/>
      <c r="S8772"/>
      <c r="T8772" s="7"/>
    </row>
    <row r="8773" spans="1:20" x14ac:dyDescent="0.3">
      <c r="A8773" s="25"/>
      <c r="B8773"/>
      <c r="C8773"/>
      <c r="D8773"/>
      <c r="E8773"/>
      <c r="F8773"/>
      <c r="G8773"/>
      <c r="H8773"/>
      <c r="I8773"/>
      <c r="K8773"/>
      <c r="L8773"/>
      <c r="M8773"/>
      <c r="N8773"/>
      <c r="O8773"/>
      <c r="P8773"/>
      <c r="S8773"/>
    </row>
    <row r="8774" spans="1:20" x14ac:dyDescent="0.3">
      <c r="A8774" s="25"/>
      <c r="B8774"/>
      <c r="C8774"/>
      <c r="D8774"/>
      <c r="E8774"/>
      <c r="F8774"/>
      <c r="G8774"/>
      <c r="H8774" s="14"/>
      <c r="I8774" s="14"/>
      <c r="K8774"/>
      <c r="L8774"/>
      <c r="M8774"/>
      <c r="N8774"/>
      <c r="O8774"/>
      <c r="P8774"/>
      <c r="S8774"/>
    </row>
    <row r="8775" spans="1:20" x14ac:dyDescent="0.3">
      <c r="A8775" s="25"/>
      <c r="B8775"/>
      <c r="C8775"/>
      <c r="D8775"/>
      <c r="E8775"/>
      <c r="F8775"/>
      <c r="G8775"/>
      <c r="H8775" s="14"/>
      <c r="I8775" s="14"/>
      <c r="K8775"/>
      <c r="L8775"/>
      <c r="M8775"/>
      <c r="N8775"/>
      <c r="O8775"/>
      <c r="P8775"/>
      <c r="S8775"/>
      <c r="T8775" s="7"/>
    </row>
    <row r="8776" spans="1:20" x14ac:dyDescent="0.3">
      <c r="A8776" s="25"/>
      <c r="B8776"/>
      <c r="C8776"/>
      <c r="D8776"/>
      <c r="E8776"/>
      <c r="F8776"/>
      <c r="G8776"/>
      <c r="H8776" s="14"/>
      <c r="I8776" s="14"/>
      <c r="K8776"/>
      <c r="L8776"/>
      <c r="M8776"/>
      <c r="N8776"/>
      <c r="O8776"/>
      <c r="P8776"/>
      <c r="S8776"/>
    </row>
    <row r="8777" spans="1:20" x14ac:dyDescent="0.3">
      <c r="A8777" s="25"/>
      <c r="B8777"/>
      <c r="C8777"/>
      <c r="D8777"/>
      <c r="E8777"/>
      <c r="F8777"/>
      <c r="G8777"/>
      <c r="H8777" s="26"/>
      <c r="I8777" s="14"/>
      <c r="K8777"/>
      <c r="L8777"/>
      <c r="M8777"/>
      <c r="N8777"/>
      <c r="O8777"/>
      <c r="P8777"/>
      <c r="S8777"/>
    </row>
    <row r="8778" spans="1:20" x14ac:dyDescent="0.3">
      <c r="A8778" s="25"/>
      <c r="B8778"/>
      <c r="C8778"/>
      <c r="D8778"/>
      <c r="E8778"/>
      <c r="F8778"/>
      <c r="G8778"/>
      <c r="H8778" s="26"/>
      <c r="I8778" s="14"/>
      <c r="K8778"/>
      <c r="L8778"/>
      <c r="M8778"/>
      <c r="N8778"/>
      <c r="O8778"/>
      <c r="P8778"/>
      <c r="S8778"/>
    </row>
    <row r="8779" spans="1:20" x14ac:dyDescent="0.3">
      <c r="A8779" s="25"/>
      <c r="B8779"/>
      <c r="C8779"/>
      <c r="D8779"/>
      <c r="E8779"/>
      <c r="F8779"/>
      <c r="G8779"/>
      <c r="H8779" s="26"/>
      <c r="I8779"/>
      <c r="K8779"/>
      <c r="L8779"/>
      <c r="M8779"/>
      <c r="N8779"/>
      <c r="O8779"/>
      <c r="P8779"/>
      <c r="S8779"/>
    </row>
    <row r="8780" spans="1:20" x14ac:dyDescent="0.3">
      <c r="A8780" s="25"/>
      <c r="B8780"/>
      <c r="C8780"/>
      <c r="D8780"/>
      <c r="E8780"/>
      <c r="F8780"/>
      <c r="G8780"/>
      <c r="H8780" s="26"/>
      <c r="I8780"/>
      <c r="K8780"/>
      <c r="L8780"/>
      <c r="M8780"/>
      <c r="N8780"/>
      <c r="O8780"/>
      <c r="P8780"/>
      <c r="S8780"/>
    </row>
    <row r="8781" spans="1:20" x14ac:dyDescent="0.3">
      <c r="A8781" s="25"/>
      <c r="B8781"/>
      <c r="C8781"/>
      <c r="D8781"/>
      <c r="E8781"/>
      <c r="F8781"/>
      <c r="G8781"/>
      <c r="H8781" s="26"/>
      <c r="I8781"/>
      <c r="K8781"/>
      <c r="L8781"/>
      <c r="M8781"/>
      <c r="N8781"/>
      <c r="O8781"/>
      <c r="P8781"/>
      <c r="S8781"/>
    </row>
    <row r="8782" spans="1:20" x14ac:dyDescent="0.3">
      <c r="A8782" s="25"/>
      <c r="B8782"/>
      <c r="C8782"/>
      <c r="D8782"/>
      <c r="E8782"/>
      <c r="F8782"/>
      <c r="G8782"/>
      <c r="H8782" s="26"/>
      <c r="I8782" s="26"/>
      <c r="K8782"/>
      <c r="L8782"/>
      <c r="M8782"/>
      <c r="N8782"/>
      <c r="O8782"/>
      <c r="P8782"/>
      <c r="S8782"/>
    </row>
    <row r="8783" spans="1:20" x14ac:dyDescent="0.3">
      <c r="A8783" s="25"/>
      <c r="B8783"/>
      <c r="C8783"/>
      <c r="D8783"/>
      <c r="E8783"/>
      <c r="F8783"/>
      <c r="G8783"/>
      <c r="H8783" s="26"/>
      <c r="I8783" s="26"/>
      <c r="K8783"/>
      <c r="L8783"/>
      <c r="M8783"/>
      <c r="N8783"/>
      <c r="O8783"/>
      <c r="P8783"/>
      <c r="S8783"/>
    </row>
    <row r="8784" spans="1:20" x14ac:dyDescent="0.3">
      <c r="A8784" s="25"/>
      <c r="B8784"/>
      <c r="C8784"/>
      <c r="D8784"/>
      <c r="E8784"/>
      <c r="F8784"/>
      <c r="G8784"/>
      <c r="H8784" s="26"/>
      <c r="I8784" s="26"/>
      <c r="K8784"/>
      <c r="L8784"/>
      <c r="M8784"/>
      <c r="N8784"/>
      <c r="O8784"/>
      <c r="P8784"/>
      <c r="S8784"/>
    </row>
    <row r="8785" spans="1:19" x14ac:dyDescent="0.3">
      <c r="A8785" s="25"/>
      <c r="B8785"/>
      <c r="C8785"/>
      <c r="D8785"/>
      <c r="E8785"/>
      <c r="F8785"/>
      <c r="G8785"/>
      <c r="H8785" s="26"/>
      <c r="I8785" s="26"/>
      <c r="K8785"/>
      <c r="L8785"/>
      <c r="M8785"/>
      <c r="N8785"/>
      <c r="O8785"/>
      <c r="P8785"/>
      <c r="S8785"/>
    </row>
    <row r="8786" spans="1:19" x14ac:dyDescent="0.3">
      <c r="A8786" s="25"/>
      <c r="B8786"/>
      <c r="C8786"/>
      <c r="D8786"/>
      <c r="E8786"/>
      <c r="F8786"/>
      <c r="G8786"/>
      <c r="H8786" s="26"/>
      <c r="I8786" s="26"/>
      <c r="K8786"/>
      <c r="L8786"/>
      <c r="M8786"/>
      <c r="N8786"/>
      <c r="O8786"/>
      <c r="P8786"/>
      <c r="S8786"/>
    </row>
    <row r="8787" spans="1:19" x14ac:dyDescent="0.3">
      <c r="A8787" s="25"/>
      <c r="B8787"/>
      <c r="C8787"/>
      <c r="D8787"/>
      <c r="E8787"/>
      <c r="F8787"/>
      <c r="G8787"/>
      <c r="H8787" s="26"/>
      <c r="I8787" s="26"/>
      <c r="K8787"/>
      <c r="L8787"/>
      <c r="M8787"/>
      <c r="N8787"/>
      <c r="O8787"/>
      <c r="P8787"/>
      <c r="S8787"/>
    </row>
    <row r="8788" spans="1:19" x14ac:dyDescent="0.3">
      <c r="A8788" s="25"/>
      <c r="B8788"/>
      <c r="C8788"/>
      <c r="D8788"/>
      <c r="E8788"/>
      <c r="F8788"/>
      <c r="G8788"/>
      <c r="H8788" s="26"/>
      <c r="I8788" s="26"/>
      <c r="K8788"/>
      <c r="L8788"/>
      <c r="M8788"/>
      <c r="N8788"/>
      <c r="O8788"/>
      <c r="P8788"/>
      <c r="S8788"/>
    </row>
    <row r="8789" spans="1:19" x14ac:dyDescent="0.3">
      <c r="A8789" s="25"/>
      <c r="B8789"/>
      <c r="C8789"/>
      <c r="D8789"/>
      <c r="E8789"/>
      <c r="F8789"/>
      <c r="G8789"/>
      <c r="H8789" s="26"/>
      <c r="I8789" s="26"/>
      <c r="K8789"/>
      <c r="L8789"/>
      <c r="M8789"/>
      <c r="N8789"/>
      <c r="O8789"/>
      <c r="P8789"/>
      <c r="S8789"/>
    </row>
    <row r="8790" spans="1:19" x14ac:dyDescent="0.3">
      <c r="A8790" s="25"/>
      <c r="B8790"/>
      <c r="C8790"/>
      <c r="D8790"/>
      <c r="E8790"/>
      <c r="F8790"/>
      <c r="G8790"/>
      <c r="H8790" s="26"/>
      <c r="I8790" s="26"/>
      <c r="K8790"/>
      <c r="L8790"/>
      <c r="M8790"/>
      <c r="N8790"/>
      <c r="O8790"/>
      <c r="P8790"/>
      <c r="S8790"/>
    </row>
    <row r="8791" spans="1:19" x14ac:dyDescent="0.3">
      <c r="A8791" s="25"/>
      <c r="B8791"/>
      <c r="C8791"/>
      <c r="D8791"/>
      <c r="E8791"/>
      <c r="F8791"/>
      <c r="G8791"/>
      <c r="H8791" s="26"/>
      <c r="I8791" s="26"/>
      <c r="K8791"/>
      <c r="L8791"/>
      <c r="M8791"/>
      <c r="N8791"/>
      <c r="O8791"/>
      <c r="P8791"/>
      <c r="S8791"/>
    </row>
    <row r="8792" spans="1:19" x14ac:dyDescent="0.3">
      <c r="A8792" s="25"/>
      <c r="B8792"/>
      <c r="C8792"/>
      <c r="D8792"/>
      <c r="E8792"/>
      <c r="F8792"/>
      <c r="G8792"/>
      <c r="H8792"/>
      <c r="I8792"/>
      <c r="K8792"/>
      <c r="L8792"/>
      <c r="M8792"/>
      <c r="N8792"/>
      <c r="O8792"/>
      <c r="P8792"/>
      <c r="S8792"/>
    </row>
    <row r="8793" spans="1:19" x14ac:dyDescent="0.3">
      <c r="A8793" s="25"/>
      <c r="B8793"/>
      <c r="C8793"/>
      <c r="D8793"/>
      <c r="E8793"/>
      <c r="F8793"/>
      <c r="G8793"/>
      <c r="H8793"/>
      <c r="I8793"/>
      <c r="K8793"/>
      <c r="L8793"/>
      <c r="M8793"/>
      <c r="N8793"/>
      <c r="O8793"/>
      <c r="P8793"/>
      <c r="S8793"/>
    </row>
    <row r="8794" spans="1:19" x14ac:dyDescent="0.3">
      <c r="A8794" s="25"/>
      <c r="B8794"/>
      <c r="C8794"/>
      <c r="D8794"/>
      <c r="E8794"/>
      <c r="F8794"/>
      <c r="G8794"/>
      <c r="H8794" s="14"/>
      <c r="I8794" s="14"/>
      <c r="K8794"/>
      <c r="L8794"/>
      <c r="M8794"/>
      <c r="N8794"/>
      <c r="O8794"/>
      <c r="P8794"/>
      <c r="S8794"/>
    </row>
    <row r="8795" spans="1:19" x14ac:dyDescent="0.3">
      <c r="A8795" s="25"/>
      <c r="B8795"/>
      <c r="C8795"/>
      <c r="D8795"/>
      <c r="E8795"/>
      <c r="F8795"/>
      <c r="G8795"/>
      <c r="H8795" s="14"/>
      <c r="I8795" s="14"/>
      <c r="K8795"/>
      <c r="L8795"/>
      <c r="M8795"/>
      <c r="N8795"/>
      <c r="O8795"/>
      <c r="P8795"/>
      <c r="S8795"/>
    </row>
    <row r="8796" spans="1:19" x14ac:dyDescent="0.3">
      <c r="A8796" s="25"/>
      <c r="B8796"/>
      <c r="C8796"/>
      <c r="D8796"/>
      <c r="E8796"/>
      <c r="F8796"/>
      <c r="G8796"/>
      <c r="H8796" s="14"/>
      <c r="I8796" s="14"/>
      <c r="K8796"/>
      <c r="L8796"/>
      <c r="M8796"/>
      <c r="N8796"/>
      <c r="O8796"/>
      <c r="P8796"/>
      <c r="S8796"/>
    </row>
    <row r="8797" spans="1:19" x14ac:dyDescent="0.3">
      <c r="A8797" s="25"/>
      <c r="B8797"/>
      <c r="C8797"/>
      <c r="D8797"/>
      <c r="E8797"/>
      <c r="F8797"/>
      <c r="G8797"/>
      <c r="H8797" s="26"/>
      <c r="I8797" s="26"/>
      <c r="K8797"/>
      <c r="L8797"/>
      <c r="M8797"/>
      <c r="N8797"/>
      <c r="O8797"/>
      <c r="P8797"/>
      <c r="S8797"/>
    </row>
    <row r="8798" spans="1:19" x14ac:dyDescent="0.3">
      <c r="A8798" s="25"/>
      <c r="B8798"/>
      <c r="C8798"/>
      <c r="D8798"/>
      <c r="E8798"/>
      <c r="F8798"/>
      <c r="G8798"/>
      <c r="H8798" s="26"/>
      <c r="I8798" s="26"/>
      <c r="K8798"/>
      <c r="L8798"/>
      <c r="M8798"/>
      <c r="N8798"/>
      <c r="O8798"/>
      <c r="P8798"/>
      <c r="S8798"/>
    </row>
    <row r="8799" spans="1:19" x14ac:dyDescent="0.3">
      <c r="A8799" s="25"/>
      <c r="B8799"/>
      <c r="C8799"/>
      <c r="D8799"/>
      <c r="E8799"/>
      <c r="F8799"/>
      <c r="G8799"/>
      <c r="H8799" s="26"/>
      <c r="I8799" s="26"/>
      <c r="K8799"/>
      <c r="L8799"/>
      <c r="M8799"/>
      <c r="N8799"/>
      <c r="O8799"/>
      <c r="P8799"/>
      <c r="S8799"/>
    </row>
    <row r="8800" spans="1:19" x14ac:dyDescent="0.3">
      <c r="A8800" s="25"/>
      <c r="B8800"/>
      <c r="C8800"/>
      <c r="D8800"/>
      <c r="E8800"/>
      <c r="F8800"/>
      <c r="G8800"/>
      <c r="H8800" s="26"/>
      <c r="I8800" s="26"/>
      <c r="K8800"/>
      <c r="L8800"/>
      <c r="M8800"/>
      <c r="N8800"/>
      <c r="O8800"/>
      <c r="P8800"/>
      <c r="S8800"/>
    </row>
    <row r="8801" spans="1:19" x14ac:dyDescent="0.3">
      <c r="A8801" s="25"/>
      <c r="B8801"/>
      <c r="C8801"/>
      <c r="D8801"/>
      <c r="E8801"/>
      <c r="F8801"/>
      <c r="G8801"/>
      <c r="H8801" s="26"/>
      <c r="I8801" s="26"/>
      <c r="K8801"/>
      <c r="L8801"/>
      <c r="M8801"/>
      <c r="N8801"/>
      <c r="O8801"/>
      <c r="P8801"/>
      <c r="S8801"/>
    </row>
    <row r="8802" spans="1:19" x14ac:dyDescent="0.3">
      <c r="A8802" s="25"/>
      <c r="B8802"/>
      <c r="C8802"/>
      <c r="D8802"/>
      <c r="E8802"/>
      <c r="F8802"/>
      <c r="G8802"/>
      <c r="H8802" s="14"/>
      <c r="I8802" s="14"/>
      <c r="K8802"/>
      <c r="L8802"/>
      <c r="M8802"/>
      <c r="N8802"/>
      <c r="O8802"/>
      <c r="P8802"/>
      <c r="S8802"/>
    </row>
    <row r="8803" spans="1:19" x14ac:dyDescent="0.3">
      <c r="A8803" s="25"/>
      <c r="B8803"/>
      <c r="C8803"/>
      <c r="D8803"/>
      <c r="E8803"/>
      <c r="F8803"/>
      <c r="G8803"/>
      <c r="H8803" s="14"/>
      <c r="I8803" s="14"/>
      <c r="K8803"/>
      <c r="L8803"/>
      <c r="M8803"/>
      <c r="N8803"/>
      <c r="O8803"/>
      <c r="P8803"/>
      <c r="S8803"/>
    </row>
    <row r="8804" spans="1:19" x14ac:dyDescent="0.3">
      <c r="A8804" s="25"/>
      <c r="B8804"/>
      <c r="C8804"/>
      <c r="D8804"/>
      <c r="E8804"/>
      <c r="F8804"/>
      <c r="G8804"/>
      <c r="H8804"/>
      <c r="I8804"/>
      <c r="K8804"/>
      <c r="L8804"/>
      <c r="M8804"/>
      <c r="N8804"/>
      <c r="O8804"/>
      <c r="P8804"/>
      <c r="S8804"/>
    </row>
    <row r="8805" spans="1:19" x14ac:dyDescent="0.3">
      <c r="A8805" s="25"/>
      <c r="B8805"/>
      <c r="C8805"/>
      <c r="D8805"/>
      <c r="E8805"/>
      <c r="F8805"/>
      <c r="G8805"/>
      <c r="H8805"/>
      <c r="I8805"/>
      <c r="K8805"/>
      <c r="L8805"/>
      <c r="M8805"/>
      <c r="N8805"/>
      <c r="O8805"/>
      <c r="P8805"/>
      <c r="S8805"/>
    </row>
    <row r="8806" spans="1:19" x14ac:dyDescent="0.3">
      <c r="A8806" s="25"/>
      <c r="B8806"/>
      <c r="C8806"/>
      <c r="D8806"/>
      <c r="E8806"/>
      <c r="F8806"/>
      <c r="G8806"/>
      <c r="H8806"/>
      <c r="I8806" s="14"/>
      <c r="K8806"/>
      <c r="L8806"/>
      <c r="M8806"/>
      <c r="N8806"/>
      <c r="O8806"/>
      <c r="P8806"/>
      <c r="S8806"/>
    </row>
    <row r="8807" spans="1:19" x14ac:dyDescent="0.3">
      <c r="A8807" s="25"/>
      <c r="B8807"/>
      <c r="C8807"/>
      <c r="D8807"/>
      <c r="E8807"/>
      <c r="F8807"/>
      <c r="G8807"/>
      <c r="H8807" s="26"/>
      <c r="I8807" s="26"/>
      <c r="K8807"/>
      <c r="L8807"/>
      <c r="M8807"/>
      <c r="N8807"/>
      <c r="O8807"/>
      <c r="P8807"/>
      <c r="S8807"/>
    </row>
    <row r="8808" spans="1:19" x14ac:dyDescent="0.3">
      <c r="A8808" s="25"/>
      <c r="B8808"/>
      <c r="C8808"/>
      <c r="D8808"/>
      <c r="E8808"/>
      <c r="F8808"/>
      <c r="G8808"/>
      <c r="H8808" s="26"/>
      <c r="I8808" s="26"/>
      <c r="K8808"/>
      <c r="L8808"/>
      <c r="M8808"/>
      <c r="N8808"/>
      <c r="O8808"/>
      <c r="P8808"/>
      <c r="S8808"/>
    </row>
    <row r="8809" spans="1:19" x14ac:dyDescent="0.3">
      <c r="A8809" s="25"/>
      <c r="B8809"/>
      <c r="C8809"/>
      <c r="D8809"/>
      <c r="E8809"/>
      <c r="F8809"/>
      <c r="G8809"/>
      <c r="H8809" s="26"/>
      <c r="I8809" s="26"/>
      <c r="K8809"/>
      <c r="L8809"/>
      <c r="M8809"/>
      <c r="N8809"/>
      <c r="O8809"/>
      <c r="P8809"/>
      <c r="S8809"/>
    </row>
    <row r="8810" spans="1:19" x14ac:dyDescent="0.3">
      <c r="A8810" s="25"/>
      <c r="B8810"/>
      <c r="C8810"/>
      <c r="D8810"/>
      <c r="E8810"/>
      <c r="F8810"/>
      <c r="G8810"/>
      <c r="H8810" s="26"/>
      <c r="I8810" s="26"/>
      <c r="K8810"/>
      <c r="L8810"/>
      <c r="M8810"/>
      <c r="N8810"/>
      <c r="O8810"/>
      <c r="P8810"/>
      <c r="S8810"/>
    </row>
    <row r="8811" spans="1:19" x14ac:dyDescent="0.3">
      <c r="A8811" s="25"/>
      <c r="B8811"/>
      <c r="C8811"/>
      <c r="D8811"/>
      <c r="E8811"/>
      <c r="F8811"/>
      <c r="G8811"/>
      <c r="H8811" s="26"/>
      <c r="I8811" s="26"/>
      <c r="K8811"/>
      <c r="L8811"/>
      <c r="M8811"/>
      <c r="N8811"/>
      <c r="O8811"/>
      <c r="P8811"/>
      <c r="S8811"/>
    </row>
    <row r="8812" spans="1:19" x14ac:dyDescent="0.3">
      <c r="A8812" s="25"/>
      <c r="B8812"/>
      <c r="C8812"/>
      <c r="D8812"/>
      <c r="E8812"/>
      <c r="F8812"/>
      <c r="G8812"/>
      <c r="H8812" s="26"/>
      <c r="I8812" s="26"/>
      <c r="K8812"/>
      <c r="L8812"/>
      <c r="M8812"/>
      <c r="N8812"/>
      <c r="O8812"/>
      <c r="P8812"/>
      <c r="S8812"/>
    </row>
    <row r="8813" spans="1:19" x14ac:dyDescent="0.3">
      <c r="A8813" s="25"/>
      <c r="B8813"/>
      <c r="C8813"/>
      <c r="D8813"/>
      <c r="E8813"/>
      <c r="F8813"/>
      <c r="G8813"/>
      <c r="H8813" s="26"/>
      <c r="I8813" s="26"/>
      <c r="K8813"/>
      <c r="L8813"/>
      <c r="M8813"/>
      <c r="N8813"/>
      <c r="O8813"/>
      <c r="P8813"/>
      <c r="S8813"/>
    </row>
    <row r="8814" spans="1:19" x14ac:dyDescent="0.3">
      <c r="A8814" s="25"/>
      <c r="B8814"/>
      <c r="C8814"/>
      <c r="D8814"/>
      <c r="E8814"/>
      <c r="F8814"/>
      <c r="G8814"/>
      <c r="H8814" s="26"/>
      <c r="I8814" s="26"/>
      <c r="K8814"/>
      <c r="L8814"/>
      <c r="M8814"/>
      <c r="N8814"/>
      <c r="O8814"/>
      <c r="P8814"/>
      <c r="S8814"/>
    </row>
    <row r="8815" spans="1:19" x14ac:dyDescent="0.3">
      <c r="A8815" s="25"/>
      <c r="B8815"/>
      <c r="C8815"/>
      <c r="D8815"/>
      <c r="E8815"/>
      <c r="F8815"/>
      <c r="G8815"/>
      <c r="H8815" s="26"/>
      <c r="I8815" s="26"/>
      <c r="K8815"/>
      <c r="L8815"/>
      <c r="M8815"/>
      <c r="N8815"/>
      <c r="O8815"/>
      <c r="P8815"/>
      <c r="S8815"/>
    </row>
    <row r="8816" spans="1:19" x14ac:dyDescent="0.3">
      <c r="A8816" s="25"/>
      <c r="B8816"/>
      <c r="C8816"/>
      <c r="D8816"/>
      <c r="E8816"/>
      <c r="F8816"/>
      <c r="G8816"/>
      <c r="H8816" s="26"/>
      <c r="I8816" s="26"/>
      <c r="K8816"/>
      <c r="L8816"/>
      <c r="M8816"/>
      <c r="N8816"/>
      <c r="O8816"/>
      <c r="P8816"/>
      <c r="S8816"/>
    </row>
    <row r="8817" spans="1:19" x14ac:dyDescent="0.3">
      <c r="A8817" s="25"/>
      <c r="B8817"/>
      <c r="C8817"/>
      <c r="D8817"/>
      <c r="E8817"/>
      <c r="F8817"/>
      <c r="G8817"/>
      <c r="H8817" s="26"/>
      <c r="I8817" s="26"/>
      <c r="K8817"/>
      <c r="L8817"/>
      <c r="M8817"/>
      <c r="N8817"/>
      <c r="O8817"/>
      <c r="P8817"/>
      <c r="S8817"/>
    </row>
    <row r="8818" spans="1:19" x14ac:dyDescent="0.3">
      <c r="A8818" s="25"/>
      <c r="B8818"/>
      <c r="C8818"/>
      <c r="D8818"/>
      <c r="E8818"/>
      <c r="F8818"/>
      <c r="G8818"/>
      <c r="H8818" s="26"/>
      <c r="I8818" s="26"/>
      <c r="K8818"/>
      <c r="L8818"/>
      <c r="M8818"/>
      <c r="N8818"/>
      <c r="O8818"/>
      <c r="P8818"/>
      <c r="S8818"/>
    </row>
    <row r="8819" spans="1:19" x14ac:dyDescent="0.3">
      <c r="A8819" s="25"/>
      <c r="B8819"/>
      <c r="C8819"/>
      <c r="D8819"/>
      <c r="E8819"/>
      <c r="F8819"/>
      <c r="G8819"/>
      <c r="H8819" s="26"/>
      <c r="I8819" s="26"/>
      <c r="K8819"/>
      <c r="L8819"/>
      <c r="M8819"/>
      <c r="N8819"/>
      <c r="O8819"/>
      <c r="P8819"/>
      <c r="S8819"/>
    </row>
    <row r="8820" spans="1:19" x14ac:dyDescent="0.3">
      <c r="A8820" s="25"/>
      <c r="B8820"/>
      <c r="C8820"/>
      <c r="D8820"/>
      <c r="E8820"/>
      <c r="F8820"/>
      <c r="G8820"/>
      <c r="H8820" s="26"/>
      <c r="I8820" s="26"/>
      <c r="K8820"/>
      <c r="L8820"/>
      <c r="M8820"/>
      <c r="N8820"/>
      <c r="O8820"/>
      <c r="P8820"/>
      <c r="S8820"/>
    </row>
    <row r="8821" spans="1:19" x14ac:dyDescent="0.3">
      <c r="A8821" s="25"/>
      <c r="B8821"/>
      <c r="C8821"/>
      <c r="D8821"/>
      <c r="E8821"/>
      <c r="F8821"/>
      <c r="G8821"/>
      <c r="H8821" s="26"/>
      <c r="I8821" s="26"/>
      <c r="K8821"/>
      <c r="L8821"/>
      <c r="M8821"/>
      <c r="N8821"/>
      <c r="O8821"/>
      <c r="P8821"/>
      <c r="S8821"/>
    </row>
    <row r="8822" spans="1:19" x14ac:dyDescent="0.3">
      <c r="A8822" s="25"/>
      <c r="B8822"/>
      <c r="C8822"/>
      <c r="D8822"/>
      <c r="E8822"/>
      <c r="F8822"/>
      <c r="G8822"/>
      <c r="H8822"/>
      <c r="I8822"/>
      <c r="K8822"/>
      <c r="L8822"/>
      <c r="M8822"/>
      <c r="N8822"/>
      <c r="O8822"/>
      <c r="P8822"/>
      <c r="S8822"/>
    </row>
    <row r="8823" spans="1:19" x14ac:dyDescent="0.3">
      <c r="A8823" s="25"/>
      <c r="B8823"/>
      <c r="C8823"/>
      <c r="D8823"/>
      <c r="E8823"/>
      <c r="F8823"/>
      <c r="G8823"/>
      <c r="H8823"/>
      <c r="I8823"/>
      <c r="K8823"/>
      <c r="L8823"/>
      <c r="M8823"/>
      <c r="N8823"/>
      <c r="O8823"/>
      <c r="P8823"/>
      <c r="S8823"/>
    </row>
    <row r="8824" spans="1:19" x14ac:dyDescent="0.3">
      <c r="A8824" s="25"/>
      <c r="B8824"/>
      <c r="C8824"/>
      <c r="D8824"/>
      <c r="E8824"/>
      <c r="F8824"/>
      <c r="G8824"/>
      <c r="H8824" s="14"/>
      <c r="I8824" s="14"/>
      <c r="K8824"/>
      <c r="L8824"/>
      <c r="M8824"/>
      <c r="N8824"/>
      <c r="O8824"/>
      <c r="P8824"/>
      <c r="S8824"/>
    </row>
    <row r="8825" spans="1:19" x14ac:dyDescent="0.3">
      <c r="A8825" s="25"/>
      <c r="B8825"/>
      <c r="C8825"/>
      <c r="D8825"/>
      <c r="E8825"/>
      <c r="F8825"/>
      <c r="G8825"/>
      <c r="H8825" s="14"/>
      <c r="I8825" s="14"/>
      <c r="K8825"/>
      <c r="L8825"/>
      <c r="M8825"/>
      <c r="N8825"/>
      <c r="O8825"/>
      <c r="P8825"/>
      <c r="S8825"/>
    </row>
    <row r="8826" spans="1:19" x14ac:dyDescent="0.3">
      <c r="A8826" s="25"/>
      <c r="B8826"/>
      <c r="C8826"/>
      <c r="D8826"/>
      <c r="E8826"/>
      <c r="F8826"/>
      <c r="G8826"/>
      <c r="H8826" s="14"/>
      <c r="I8826" s="14"/>
      <c r="K8826"/>
      <c r="L8826"/>
      <c r="M8826"/>
      <c r="N8826"/>
      <c r="O8826"/>
      <c r="P8826"/>
      <c r="S8826"/>
    </row>
    <row r="8827" spans="1:19" x14ac:dyDescent="0.3">
      <c r="A8827" s="25"/>
      <c r="B8827"/>
      <c r="C8827"/>
      <c r="D8827"/>
      <c r="E8827"/>
      <c r="F8827"/>
      <c r="G8827"/>
      <c r="H8827" s="14"/>
      <c r="I8827" s="26"/>
      <c r="K8827"/>
      <c r="L8827"/>
      <c r="M8827"/>
      <c r="N8827"/>
      <c r="O8827"/>
      <c r="P8827"/>
      <c r="S8827"/>
    </row>
    <row r="8828" spans="1:19" x14ac:dyDescent="0.3">
      <c r="A8828" s="25"/>
      <c r="B8828"/>
      <c r="C8828"/>
      <c r="D8828"/>
      <c r="E8828"/>
      <c r="F8828"/>
      <c r="G8828"/>
      <c r="H8828" s="14"/>
      <c r="I8828" s="26"/>
      <c r="K8828"/>
      <c r="L8828"/>
      <c r="M8828"/>
      <c r="N8828"/>
      <c r="O8828"/>
      <c r="P8828"/>
      <c r="S8828"/>
    </row>
    <row r="8829" spans="1:19" x14ac:dyDescent="0.3">
      <c r="A8829" s="25"/>
      <c r="B8829"/>
      <c r="C8829"/>
      <c r="D8829"/>
      <c r="E8829"/>
      <c r="F8829"/>
      <c r="G8829"/>
      <c r="H8829"/>
      <c r="I8829" s="26"/>
      <c r="K8829"/>
      <c r="L8829"/>
      <c r="M8829"/>
      <c r="N8829"/>
      <c r="O8829"/>
      <c r="P8829"/>
      <c r="S8829"/>
    </row>
    <row r="8830" spans="1:19" x14ac:dyDescent="0.3">
      <c r="A8830" s="25"/>
      <c r="B8830"/>
      <c r="C8830"/>
      <c r="D8830"/>
      <c r="E8830"/>
      <c r="F8830"/>
      <c r="G8830"/>
      <c r="H8830"/>
      <c r="I8830" s="26"/>
      <c r="K8830"/>
      <c r="L8830"/>
      <c r="M8830"/>
      <c r="N8830"/>
      <c r="O8830"/>
      <c r="P8830"/>
      <c r="S8830"/>
    </row>
    <row r="8831" spans="1:19" x14ac:dyDescent="0.3">
      <c r="A8831" s="25"/>
      <c r="B8831"/>
      <c r="C8831"/>
      <c r="D8831"/>
      <c r="E8831"/>
      <c r="F8831"/>
      <c r="G8831"/>
      <c r="H8831"/>
      <c r="I8831" s="26"/>
      <c r="K8831"/>
      <c r="L8831"/>
      <c r="M8831"/>
      <c r="N8831"/>
      <c r="O8831"/>
      <c r="P8831"/>
      <c r="S8831"/>
    </row>
    <row r="8832" spans="1:19" x14ac:dyDescent="0.3">
      <c r="A8832" s="25"/>
      <c r="B8832"/>
      <c r="C8832"/>
      <c r="D8832"/>
      <c r="E8832"/>
      <c r="F8832"/>
      <c r="G8832"/>
      <c r="H8832"/>
      <c r="I8832"/>
      <c r="K8832"/>
      <c r="L8832"/>
      <c r="M8832"/>
      <c r="N8832"/>
      <c r="O8832"/>
      <c r="P8832"/>
      <c r="S8832"/>
    </row>
    <row r="8833" spans="1:19" x14ac:dyDescent="0.3">
      <c r="A8833" s="25"/>
      <c r="B8833"/>
      <c r="C8833"/>
      <c r="D8833"/>
      <c r="E8833"/>
      <c r="F8833"/>
      <c r="G8833"/>
      <c r="H8833"/>
      <c r="I8833"/>
      <c r="K8833"/>
      <c r="L8833"/>
      <c r="M8833"/>
      <c r="N8833"/>
      <c r="O8833"/>
      <c r="P8833"/>
      <c r="S8833"/>
    </row>
    <row r="8834" spans="1:19" x14ac:dyDescent="0.3">
      <c r="A8834" s="25"/>
      <c r="B8834"/>
      <c r="C8834"/>
      <c r="D8834"/>
      <c r="E8834"/>
      <c r="F8834"/>
      <c r="G8834"/>
      <c r="H8834" s="14"/>
      <c r="I8834" s="14"/>
      <c r="K8834"/>
      <c r="L8834"/>
      <c r="M8834"/>
      <c r="N8834"/>
      <c r="O8834"/>
      <c r="P8834"/>
      <c r="S8834"/>
    </row>
    <row r="8835" spans="1:19" x14ac:dyDescent="0.3">
      <c r="A8835" s="25"/>
      <c r="B8835"/>
      <c r="C8835"/>
      <c r="D8835"/>
      <c r="E8835"/>
      <c r="F8835"/>
      <c r="G8835"/>
      <c r="H8835" s="14"/>
      <c r="I8835" s="14"/>
      <c r="K8835"/>
      <c r="L8835"/>
      <c r="M8835"/>
      <c r="N8835"/>
      <c r="O8835"/>
      <c r="P8835"/>
      <c r="S8835"/>
    </row>
    <row r="8836" spans="1:19" x14ac:dyDescent="0.3">
      <c r="A8836" s="25"/>
      <c r="B8836"/>
      <c r="C8836"/>
      <c r="D8836"/>
      <c r="E8836"/>
      <c r="F8836"/>
      <c r="G8836"/>
      <c r="H8836" s="14"/>
      <c r="I8836" s="14"/>
      <c r="K8836"/>
      <c r="L8836"/>
      <c r="M8836"/>
      <c r="N8836"/>
      <c r="O8836"/>
      <c r="P8836"/>
      <c r="S8836"/>
    </row>
    <row r="8837" spans="1:19" x14ac:dyDescent="0.3">
      <c r="A8837" s="25"/>
      <c r="B8837"/>
      <c r="C8837"/>
      <c r="D8837"/>
      <c r="E8837"/>
      <c r="F8837"/>
      <c r="G8837"/>
      <c r="H8837" s="26"/>
      <c r="I8837" s="26"/>
      <c r="K8837"/>
      <c r="L8837"/>
      <c r="M8837"/>
      <c r="N8837"/>
      <c r="O8837"/>
      <c r="P8837"/>
      <c r="S8837"/>
    </row>
    <row r="8838" spans="1:19" x14ac:dyDescent="0.3">
      <c r="A8838" s="25"/>
      <c r="B8838"/>
      <c r="C8838"/>
      <c r="D8838"/>
      <c r="E8838"/>
      <c r="F8838"/>
      <c r="G8838"/>
      <c r="H8838" s="26"/>
      <c r="I8838" s="26"/>
      <c r="K8838"/>
      <c r="L8838"/>
      <c r="M8838"/>
      <c r="N8838"/>
      <c r="O8838"/>
      <c r="P8838"/>
      <c r="S8838"/>
    </row>
    <row r="8839" spans="1:19" x14ac:dyDescent="0.3">
      <c r="A8839" s="25"/>
      <c r="B8839"/>
      <c r="C8839"/>
      <c r="D8839"/>
      <c r="E8839"/>
      <c r="F8839"/>
      <c r="G8839"/>
      <c r="H8839" s="26"/>
      <c r="I8839" s="26"/>
      <c r="K8839"/>
      <c r="L8839"/>
      <c r="M8839"/>
      <c r="N8839"/>
      <c r="O8839"/>
      <c r="P8839"/>
      <c r="S8839"/>
    </row>
    <row r="8840" spans="1:19" x14ac:dyDescent="0.3">
      <c r="A8840" s="25"/>
      <c r="B8840"/>
      <c r="C8840"/>
      <c r="D8840"/>
      <c r="E8840"/>
      <c r="F8840"/>
      <c r="G8840"/>
      <c r="H8840" s="26"/>
      <c r="I8840" s="26"/>
      <c r="K8840"/>
      <c r="L8840"/>
      <c r="M8840"/>
      <c r="N8840"/>
      <c r="O8840"/>
      <c r="P8840"/>
      <c r="S8840"/>
    </row>
    <row r="8841" spans="1:19" x14ac:dyDescent="0.3">
      <c r="A8841" s="25"/>
      <c r="B8841"/>
      <c r="C8841"/>
      <c r="D8841"/>
      <c r="E8841"/>
      <c r="F8841"/>
      <c r="G8841"/>
      <c r="H8841" s="26"/>
      <c r="I8841" s="26"/>
      <c r="K8841"/>
      <c r="L8841"/>
      <c r="M8841"/>
      <c r="N8841"/>
      <c r="O8841"/>
      <c r="P8841"/>
      <c r="S8841"/>
    </row>
    <row r="8842" spans="1:19" x14ac:dyDescent="0.3">
      <c r="A8842" s="25"/>
      <c r="B8842"/>
      <c r="C8842"/>
      <c r="D8842"/>
      <c r="E8842"/>
      <c r="F8842"/>
      <c r="G8842"/>
      <c r="H8842"/>
      <c r="I8842"/>
      <c r="K8842"/>
      <c r="L8842"/>
      <c r="M8842"/>
      <c r="N8842"/>
      <c r="O8842"/>
      <c r="P8842"/>
      <c r="S8842"/>
    </row>
    <row r="8843" spans="1:19" x14ac:dyDescent="0.3">
      <c r="A8843" s="25"/>
      <c r="B8843"/>
      <c r="C8843"/>
      <c r="D8843"/>
      <c r="E8843"/>
      <c r="F8843"/>
      <c r="G8843"/>
      <c r="H8843"/>
      <c r="I8843"/>
      <c r="K8843"/>
      <c r="L8843"/>
      <c r="M8843"/>
      <c r="N8843"/>
      <c r="O8843"/>
      <c r="P8843"/>
      <c r="S8843"/>
    </row>
    <row r="8844" spans="1:19" x14ac:dyDescent="0.3">
      <c r="A8844" s="25"/>
      <c r="B8844"/>
      <c r="C8844"/>
      <c r="D8844"/>
      <c r="E8844"/>
      <c r="F8844"/>
      <c r="G8844"/>
      <c r="H8844"/>
      <c r="I8844"/>
      <c r="K8844"/>
      <c r="L8844"/>
      <c r="M8844"/>
      <c r="N8844"/>
      <c r="O8844"/>
      <c r="P8844"/>
      <c r="S8844"/>
    </row>
    <row r="8845" spans="1:19" x14ac:dyDescent="0.3">
      <c r="A8845" s="25"/>
      <c r="B8845"/>
      <c r="C8845"/>
      <c r="D8845"/>
      <c r="E8845"/>
      <c r="F8845"/>
      <c r="G8845"/>
      <c r="H8845"/>
      <c r="I8845"/>
      <c r="K8845"/>
      <c r="L8845"/>
      <c r="M8845"/>
      <c r="N8845"/>
      <c r="O8845"/>
      <c r="P8845"/>
      <c r="S8845"/>
    </row>
    <row r="8846" spans="1:19" x14ac:dyDescent="0.3">
      <c r="A8846" s="25"/>
      <c r="B8846"/>
      <c r="C8846"/>
      <c r="D8846"/>
      <c r="E8846"/>
      <c r="F8846"/>
      <c r="G8846"/>
      <c r="H8846"/>
      <c r="I8846"/>
      <c r="K8846"/>
      <c r="L8846"/>
      <c r="M8846"/>
      <c r="N8846"/>
      <c r="O8846"/>
      <c r="P8846"/>
      <c r="S8846"/>
    </row>
    <row r="8847" spans="1:19" x14ac:dyDescent="0.3">
      <c r="A8847" s="25"/>
      <c r="B8847"/>
      <c r="C8847"/>
      <c r="D8847"/>
      <c r="E8847"/>
      <c r="F8847"/>
      <c r="G8847"/>
      <c r="H8847" s="26"/>
      <c r="I8847" s="26"/>
      <c r="K8847"/>
      <c r="L8847"/>
      <c r="M8847"/>
      <c r="N8847"/>
      <c r="O8847"/>
      <c r="P8847"/>
      <c r="S8847"/>
    </row>
    <row r="8848" spans="1:19" x14ac:dyDescent="0.3">
      <c r="A8848" s="25"/>
      <c r="B8848"/>
      <c r="C8848"/>
      <c r="D8848"/>
      <c r="E8848"/>
      <c r="F8848"/>
      <c r="G8848"/>
      <c r="H8848" s="26"/>
      <c r="I8848" s="26"/>
      <c r="K8848"/>
      <c r="L8848"/>
      <c r="M8848"/>
      <c r="N8848"/>
      <c r="O8848"/>
      <c r="P8848"/>
      <c r="S8848"/>
    </row>
    <row r="8849" spans="1:19" x14ac:dyDescent="0.3">
      <c r="A8849" s="25"/>
      <c r="B8849"/>
      <c r="C8849"/>
      <c r="D8849"/>
      <c r="E8849"/>
      <c r="F8849"/>
      <c r="G8849"/>
      <c r="H8849" s="26"/>
      <c r="I8849" s="26"/>
      <c r="K8849"/>
      <c r="L8849"/>
      <c r="M8849"/>
      <c r="N8849"/>
      <c r="O8849"/>
      <c r="P8849"/>
      <c r="S8849"/>
    </row>
    <row r="8850" spans="1:19" x14ac:dyDescent="0.3">
      <c r="A8850" s="25"/>
      <c r="B8850"/>
      <c r="C8850"/>
      <c r="D8850"/>
      <c r="E8850"/>
      <c r="F8850"/>
      <c r="G8850"/>
      <c r="H8850" s="26"/>
      <c r="I8850" s="26"/>
      <c r="K8850"/>
      <c r="L8850"/>
      <c r="M8850"/>
      <c r="N8850"/>
      <c r="O8850"/>
      <c r="P8850"/>
      <c r="S8850"/>
    </row>
    <row r="8851" spans="1:19" x14ac:dyDescent="0.3">
      <c r="A8851" s="25"/>
      <c r="B8851"/>
      <c r="C8851"/>
      <c r="D8851"/>
      <c r="E8851"/>
      <c r="F8851"/>
      <c r="G8851"/>
      <c r="H8851" s="26"/>
      <c r="I8851" s="26"/>
      <c r="K8851"/>
      <c r="L8851"/>
      <c r="M8851"/>
      <c r="N8851"/>
      <c r="O8851"/>
      <c r="P8851"/>
      <c r="S8851"/>
    </row>
    <row r="8852" spans="1:19" x14ac:dyDescent="0.3">
      <c r="A8852" s="25"/>
      <c r="B8852"/>
      <c r="C8852"/>
      <c r="D8852"/>
      <c r="E8852"/>
      <c r="F8852"/>
      <c r="G8852"/>
      <c r="H8852" s="14"/>
      <c r="I8852" s="14"/>
      <c r="K8852"/>
      <c r="L8852"/>
      <c r="M8852"/>
      <c r="N8852"/>
      <c r="O8852"/>
      <c r="P8852"/>
      <c r="S8852"/>
    </row>
    <row r="8853" spans="1:19" x14ac:dyDescent="0.3">
      <c r="A8853" s="25"/>
      <c r="B8853"/>
      <c r="C8853"/>
      <c r="D8853"/>
      <c r="E8853"/>
      <c r="F8853"/>
      <c r="G8853"/>
      <c r="H8853" s="14"/>
      <c r="I8853" s="14"/>
      <c r="K8853"/>
      <c r="L8853"/>
      <c r="M8853"/>
      <c r="N8853"/>
      <c r="O8853"/>
      <c r="P8853"/>
      <c r="S8853"/>
    </row>
    <row r="8854" spans="1:19" x14ac:dyDescent="0.3">
      <c r="A8854" s="25"/>
      <c r="B8854"/>
      <c r="C8854"/>
      <c r="D8854"/>
      <c r="E8854"/>
      <c r="F8854"/>
      <c r="G8854"/>
      <c r="H8854" s="14"/>
      <c r="I8854" s="14"/>
      <c r="K8854"/>
      <c r="L8854"/>
      <c r="M8854"/>
      <c r="N8854"/>
      <c r="O8854"/>
      <c r="P8854"/>
      <c r="S8854"/>
    </row>
    <row r="8855" spans="1:19" x14ac:dyDescent="0.3">
      <c r="A8855" s="25"/>
      <c r="B8855"/>
      <c r="C8855"/>
      <c r="D8855"/>
      <c r="E8855"/>
      <c r="F8855"/>
      <c r="G8855"/>
      <c r="H8855" s="14"/>
      <c r="I8855" s="14"/>
      <c r="K8855"/>
      <c r="L8855"/>
      <c r="M8855"/>
      <c r="N8855"/>
      <c r="O8855"/>
      <c r="P8855"/>
      <c r="S8855"/>
    </row>
    <row r="8856" spans="1:19" x14ac:dyDescent="0.3">
      <c r="A8856" s="25"/>
      <c r="B8856"/>
      <c r="C8856"/>
      <c r="D8856"/>
      <c r="E8856"/>
      <c r="F8856"/>
      <c r="G8856"/>
      <c r="H8856" s="14"/>
      <c r="I8856" s="14"/>
      <c r="K8856"/>
      <c r="L8856"/>
      <c r="M8856"/>
      <c r="N8856"/>
      <c r="O8856"/>
      <c r="P8856"/>
      <c r="S8856"/>
    </row>
    <row r="8857" spans="1:19" x14ac:dyDescent="0.3">
      <c r="A8857" s="25"/>
      <c r="B8857"/>
      <c r="C8857"/>
      <c r="D8857"/>
      <c r="E8857"/>
      <c r="F8857"/>
      <c r="G8857"/>
      <c r="H8857" s="26"/>
      <c r="I8857" s="26"/>
      <c r="K8857"/>
      <c r="L8857"/>
      <c r="M8857"/>
      <c r="N8857"/>
      <c r="O8857"/>
      <c r="P8857"/>
      <c r="S8857"/>
    </row>
    <row r="8858" spans="1:19" x14ac:dyDescent="0.3">
      <c r="A8858" s="25"/>
      <c r="B8858"/>
      <c r="C8858"/>
      <c r="D8858"/>
      <c r="E8858"/>
      <c r="F8858"/>
      <c r="G8858"/>
      <c r="H8858" s="26"/>
      <c r="I8858" s="26"/>
      <c r="K8858"/>
      <c r="L8858"/>
      <c r="M8858"/>
      <c r="N8858"/>
      <c r="O8858"/>
      <c r="P8858"/>
      <c r="S8858"/>
    </row>
    <row r="8859" spans="1:19" x14ac:dyDescent="0.3">
      <c r="A8859" s="25"/>
      <c r="B8859"/>
      <c r="C8859"/>
      <c r="D8859"/>
      <c r="E8859"/>
      <c r="F8859"/>
      <c r="G8859"/>
      <c r="H8859" s="26"/>
      <c r="I8859" s="26"/>
      <c r="K8859"/>
      <c r="L8859"/>
      <c r="M8859"/>
      <c r="N8859"/>
      <c r="O8859"/>
      <c r="P8859"/>
      <c r="S8859"/>
    </row>
    <row r="8860" spans="1:19" x14ac:dyDescent="0.3">
      <c r="A8860" s="25"/>
      <c r="B8860"/>
      <c r="C8860"/>
      <c r="D8860"/>
      <c r="E8860"/>
      <c r="F8860"/>
      <c r="G8860"/>
      <c r="H8860" s="26"/>
      <c r="I8860" s="26"/>
      <c r="K8860"/>
      <c r="L8860"/>
      <c r="M8860"/>
      <c r="N8860"/>
      <c r="O8860"/>
      <c r="P8860"/>
      <c r="S8860"/>
    </row>
    <row r="8861" spans="1:19" x14ac:dyDescent="0.3">
      <c r="A8861" s="25"/>
      <c r="B8861"/>
      <c r="C8861"/>
      <c r="D8861"/>
      <c r="E8861"/>
      <c r="F8861"/>
      <c r="G8861"/>
      <c r="H8861" s="26"/>
      <c r="I8861" s="26"/>
      <c r="K8861"/>
      <c r="L8861"/>
      <c r="M8861"/>
      <c r="N8861"/>
      <c r="O8861"/>
      <c r="P8861"/>
      <c r="S8861"/>
    </row>
    <row r="8862" spans="1:19" x14ac:dyDescent="0.3">
      <c r="A8862" s="25"/>
      <c r="B8862"/>
      <c r="C8862"/>
      <c r="D8862"/>
      <c r="E8862"/>
      <c r="F8862"/>
      <c r="G8862"/>
      <c r="H8862" s="14"/>
      <c r="I8862" s="14"/>
      <c r="K8862"/>
      <c r="L8862"/>
      <c r="M8862"/>
      <c r="N8862"/>
      <c r="O8862"/>
      <c r="P8862"/>
      <c r="S8862"/>
    </row>
    <row r="8863" spans="1:19" x14ac:dyDescent="0.3">
      <c r="A8863" s="25"/>
      <c r="B8863"/>
      <c r="C8863"/>
      <c r="D8863"/>
      <c r="E8863"/>
      <c r="F8863"/>
      <c r="G8863"/>
      <c r="H8863" s="14"/>
      <c r="I8863" s="14"/>
      <c r="K8863"/>
      <c r="L8863"/>
      <c r="M8863"/>
      <c r="N8863"/>
      <c r="O8863"/>
      <c r="P8863"/>
      <c r="S8863"/>
    </row>
    <row r="8864" spans="1:19" x14ac:dyDescent="0.3">
      <c r="A8864" s="25"/>
      <c r="B8864"/>
      <c r="C8864"/>
      <c r="D8864"/>
      <c r="E8864"/>
      <c r="F8864"/>
      <c r="G8864"/>
      <c r="H8864"/>
      <c r="I8864"/>
      <c r="K8864"/>
      <c r="L8864"/>
      <c r="M8864"/>
      <c r="N8864"/>
      <c r="O8864"/>
      <c r="P8864"/>
      <c r="S8864"/>
    </row>
    <row r="8865" spans="1:19" x14ac:dyDescent="0.3">
      <c r="A8865" s="25"/>
      <c r="B8865"/>
      <c r="C8865"/>
      <c r="D8865"/>
      <c r="E8865"/>
      <c r="F8865"/>
      <c r="G8865"/>
      <c r="H8865"/>
      <c r="I8865"/>
      <c r="K8865"/>
      <c r="L8865"/>
      <c r="M8865"/>
      <c r="N8865"/>
      <c r="O8865"/>
      <c r="P8865"/>
      <c r="S8865"/>
    </row>
    <row r="8866" spans="1:19" x14ac:dyDescent="0.3">
      <c r="A8866" s="25"/>
      <c r="B8866"/>
      <c r="C8866"/>
      <c r="D8866"/>
      <c r="E8866"/>
      <c r="F8866"/>
      <c r="G8866"/>
      <c r="H8866"/>
      <c r="I8866"/>
      <c r="K8866"/>
      <c r="L8866"/>
      <c r="M8866"/>
      <c r="N8866"/>
      <c r="O8866"/>
      <c r="P8866"/>
      <c r="S8866"/>
    </row>
    <row r="8867" spans="1:19" x14ac:dyDescent="0.3">
      <c r="A8867" s="25"/>
      <c r="B8867"/>
      <c r="C8867"/>
      <c r="D8867"/>
      <c r="E8867"/>
      <c r="F8867"/>
      <c r="G8867"/>
      <c r="H8867"/>
      <c r="I8867"/>
      <c r="K8867"/>
      <c r="L8867"/>
      <c r="M8867"/>
      <c r="N8867"/>
      <c r="O8867"/>
      <c r="P8867"/>
      <c r="S8867"/>
    </row>
    <row r="8868" spans="1:19" x14ac:dyDescent="0.3">
      <c r="A8868" s="25"/>
      <c r="B8868"/>
      <c r="C8868"/>
      <c r="D8868"/>
      <c r="E8868"/>
      <c r="F8868"/>
      <c r="G8868"/>
      <c r="H8868"/>
      <c r="I8868"/>
      <c r="K8868"/>
      <c r="L8868"/>
      <c r="M8868"/>
      <c r="N8868"/>
      <c r="O8868"/>
      <c r="P8868"/>
      <c r="S8868"/>
    </row>
    <row r="8869" spans="1:19" x14ac:dyDescent="0.3">
      <c r="A8869" s="25"/>
      <c r="B8869"/>
      <c r="C8869"/>
      <c r="D8869"/>
      <c r="E8869"/>
      <c r="F8869"/>
      <c r="G8869"/>
      <c r="H8869" s="14"/>
      <c r="I8869" s="14"/>
      <c r="K8869"/>
      <c r="L8869"/>
      <c r="M8869"/>
      <c r="N8869"/>
      <c r="O8869"/>
      <c r="P8869"/>
      <c r="S8869"/>
    </row>
    <row r="8870" spans="1:19" x14ac:dyDescent="0.3">
      <c r="A8870" s="25"/>
      <c r="B8870"/>
      <c r="C8870"/>
      <c r="D8870"/>
      <c r="E8870"/>
      <c r="F8870"/>
      <c r="G8870"/>
      <c r="H8870" s="14"/>
      <c r="I8870" s="14"/>
      <c r="K8870"/>
      <c r="L8870"/>
      <c r="M8870"/>
      <c r="N8870"/>
      <c r="O8870"/>
      <c r="P8870"/>
      <c r="S8870"/>
    </row>
    <row r="8871" spans="1:19" x14ac:dyDescent="0.3">
      <c r="A8871" s="25"/>
      <c r="B8871"/>
      <c r="C8871"/>
      <c r="D8871"/>
      <c r="E8871"/>
      <c r="F8871"/>
      <c r="G8871"/>
      <c r="H8871" s="14"/>
      <c r="I8871" s="14"/>
      <c r="K8871"/>
      <c r="L8871"/>
      <c r="M8871"/>
      <c r="N8871"/>
      <c r="O8871"/>
      <c r="P8871"/>
      <c r="S8871"/>
    </row>
    <row r="8872" spans="1:19" x14ac:dyDescent="0.3">
      <c r="A8872" s="25"/>
      <c r="B8872"/>
      <c r="C8872"/>
      <c r="D8872"/>
      <c r="E8872"/>
      <c r="F8872"/>
      <c r="G8872"/>
      <c r="H8872" s="26"/>
      <c r="I8872" s="26"/>
      <c r="K8872"/>
      <c r="L8872"/>
      <c r="M8872"/>
      <c r="N8872"/>
      <c r="O8872"/>
      <c r="P8872"/>
      <c r="S8872"/>
    </row>
    <row r="8873" spans="1:19" x14ac:dyDescent="0.3">
      <c r="A8873" s="25"/>
      <c r="B8873"/>
      <c r="C8873"/>
      <c r="D8873"/>
      <c r="E8873"/>
      <c r="F8873"/>
      <c r="G8873"/>
      <c r="H8873" s="26"/>
      <c r="I8873" s="26"/>
      <c r="K8873"/>
      <c r="L8873"/>
      <c r="M8873"/>
      <c r="N8873"/>
      <c r="O8873"/>
      <c r="P8873"/>
      <c r="S8873"/>
    </row>
    <row r="8874" spans="1:19" x14ac:dyDescent="0.3">
      <c r="A8874" s="25"/>
      <c r="B8874"/>
      <c r="C8874"/>
      <c r="D8874"/>
      <c r="E8874"/>
      <c r="F8874"/>
      <c r="G8874"/>
      <c r="H8874" s="26"/>
      <c r="I8874" s="26"/>
      <c r="K8874"/>
      <c r="L8874"/>
      <c r="M8874"/>
      <c r="N8874"/>
      <c r="O8874"/>
      <c r="P8874"/>
      <c r="S8874"/>
    </row>
    <row r="8875" spans="1:19" x14ac:dyDescent="0.3">
      <c r="A8875" s="25"/>
      <c r="B8875"/>
      <c r="C8875"/>
      <c r="D8875"/>
      <c r="E8875"/>
      <c r="F8875"/>
      <c r="G8875"/>
      <c r="H8875" s="26"/>
      <c r="I8875" s="26"/>
      <c r="K8875"/>
      <c r="L8875"/>
      <c r="M8875"/>
      <c r="N8875"/>
      <c r="O8875"/>
      <c r="P8875"/>
      <c r="S8875"/>
    </row>
    <row r="8876" spans="1:19" x14ac:dyDescent="0.3">
      <c r="A8876" s="25"/>
      <c r="B8876"/>
      <c r="C8876"/>
      <c r="D8876"/>
      <c r="E8876"/>
      <c r="F8876"/>
      <c r="G8876"/>
      <c r="H8876" s="26"/>
      <c r="I8876" s="26"/>
      <c r="K8876"/>
      <c r="L8876"/>
      <c r="M8876"/>
      <c r="N8876"/>
      <c r="O8876"/>
      <c r="P8876"/>
      <c r="S8876"/>
    </row>
    <row r="8877" spans="1:19" x14ac:dyDescent="0.3">
      <c r="A8877" s="25"/>
      <c r="B8877"/>
      <c r="C8877"/>
      <c r="D8877"/>
      <c r="E8877"/>
      <c r="F8877"/>
      <c r="G8877"/>
      <c r="H8877" s="26"/>
      <c r="I8877" s="26"/>
      <c r="K8877"/>
      <c r="L8877"/>
      <c r="M8877"/>
      <c r="N8877"/>
      <c r="O8877"/>
      <c r="P8877"/>
      <c r="S8877"/>
    </row>
    <row r="8878" spans="1:19" x14ac:dyDescent="0.3">
      <c r="A8878" s="25"/>
      <c r="B8878"/>
      <c r="C8878"/>
      <c r="D8878"/>
      <c r="E8878"/>
      <c r="F8878"/>
      <c r="G8878"/>
      <c r="H8878" s="26"/>
      <c r="I8878" s="26"/>
      <c r="K8878"/>
      <c r="L8878"/>
      <c r="M8878"/>
      <c r="N8878"/>
      <c r="O8878"/>
      <c r="P8878"/>
      <c r="S8878"/>
    </row>
    <row r="8879" spans="1:19" x14ac:dyDescent="0.3">
      <c r="A8879" s="25"/>
      <c r="B8879"/>
      <c r="C8879"/>
      <c r="D8879"/>
      <c r="E8879"/>
      <c r="F8879"/>
      <c r="G8879"/>
      <c r="H8879" s="26"/>
      <c r="I8879" s="26"/>
      <c r="K8879"/>
      <c r="L8879"/>
      <c r="M8879"/>
      <c r="N8879"/>
      <c r="O8879"/>
      <c r="P8879"/>
      <c r="S8879"/>
    </row>
    <row r="8880" spans="1:19" x14ac:dyDescent="0.3">
      <c r="A8880" s="25"/>
      <c r="B8880"/>
      <c r="C8880"/>
      <c r="D8880"/>
      <c r="E8880"/>
      <c r="F8880"/>
      <c r="G8880"/>
      <c r="H8880" s="26"/>
      <c r="I8880" s="26"/>
      <c r="K8880"/>
      <c r="L8880"/>
      <c r="M8880"/>
      <c r="N8880"/>
      <c r="O8880"/>
      <c r="P8880"/>
      <c r="S8880"/>
    </row>
    <row r="8881" spans="1:20" x14ac:dyDescent="0.3">
      <c r="A8881" s="25"/>
      <c r="B8881"/>
      <c r="C8881"/>
      <c r="D8881"/>
      <c r="E8881"/>
      <c r="F8881"/>
      <c r="G8881"/>
      <c r="H8881" s="26"/>
      <c r="I8881" s="26"/>
      <c r="K8881"/>
      <c r="L8881"/>
      <c r="M8881"/>
      <c r="N8881"/>
      <c r="O8881"/>
      <c r="P8881"/>
      <c r="S8881"/>
    </row>
    <row r="8882" spans="1:20" x14ac:dyDescent="0.3">
      <c r="A8882" s="25"/>
      <c r="B8882"/>
      <c r="C8882"/>
      <c r="D8882"/>
      <c r="E8882"/>
      <c r="F8882"/>
      <c r="G8882"/>
      <c r="H8882" s="14"/>
      <c r="I8882" s="14"/>
      <c r="K8882"/>
      <c r="L8882"/>
      <c r="M8882"/>
      <c r="N8882"/>
      <c r="O8882"/>
      <c r="P8882"/>
      <c r="S8882"/>
    </row>
    <row r="8883" spans="1:20" x14ac:dyDescent="0.3">
      <c r="A8883" s="25"/>
      <c r="B8883"/>
      <c r="C8883"/>
      <c r="D8883"/>
      <c r="E8883"/>
      <c r="F8883"/>
      <c r="G8883"/>
      <c r="H8883"/>
      <c r="I8883"/>
      <c r="K8883"/>
      <c r="L8883"/>
      <c r="M8883"/>
      <c r="N8883"/>
      <c r="O8883"/>
      <c r="P8883"/>
      <c r="S8883"/>
    </row>
    <row r="8884" spans="1:20" x14ac:dyDescent="0.3">
      <c r="A8884" s="25"/>
      <c r="B8884"/>
      <c r="C8884"/>
      <c r="D8884"/>
      <c r="E8884"/>
      <c r="F8884"/>
      <c r="G8884"/>
      <c r="H8884"/>
      <c r="I8884"/>
      <c r="K8884"/>
      <c r="L8884"/>
      <c r="M8884"/>
      <c r="N8884"/>
      <c r="O8884"/>
      <c r="P8884"/>
      <c r="S8884"/>
    </row>
    <row r="8885" spans="1:20" x14ac:dyDescent="0.3">
      <c r="A8885" s="25"/>
      <c r="B8885"/>
      <c r="C8885"/>
      <c r="D8885"/>
      <c r="E8885"/>
      <c r="F8885"/>
      <c r="G8885"/>
      <c r="H8885"/>
      <c r="I8885"/>
      <c r="K8885"/>
      <c r="L8885"/>
      <c r="M8885"/>
      <c r="N8885"/>
      <c r="O8885"/>
      <c r="P8885"/>
      <c r="S8885"/>
    </row>
    <row r="8886" spans="1:20" x14ac:dyDescent="0.3">
      <c r="A8886" s="25"/>
      <c r="B8886"/>
      <c r="C8886"/>
      <c r="D8886"/>
      <c r="E8886"/>
      <c r="F8886"/>
      <c r="G8886"/>
      <c r="H8886"/>
      <c r="I8886"/>
      <c r="K8886"/>
      <c r="L8886"/>
      <c r="M8886"/>
      <c r="N8886"/>
      <c r="O8886"/>
      <c r="P8886"/>
      <c r="S8886"/>
    </row>
    <row r="8887" spans="1:20" x14ac:dyDescent="0.3">
      <c r="A8887" s="25"/>
      <c r="B8887"/>
      <c r="C8887"/>
      <c r="D8887"/>
      <c r="E8887"/>
      <c r="F8887"/>
      <c r="G8887"/>
      <c r="H8887" s="26"/>
      <c r="I8887" s="26"/>
      <c r="K8887"/>
      <c r="L8887"/>
      <c r="M8887"/>
      <c r="N8887"/>
      <c r="O8887"/>
      <c r="P8887"/>
      <c r="S8887"/>
    </row>
    <row r="8888" spans="1:20" x14ac:dyDescent="0.3">
      <c r="A8888" s="25"/>
      <c r="B8888"/>
      <c r="C8888"/>
      <c r="D8888"/>
      <c r="E8888"/>
      <c r="F8888"/>
      <c r="G8888"/>
      <c r="H8888" s="26"/>
      <c r="I8888" s="26"/>
      <c r="K8888"/>
      <c r="L8888"/>
      <c r="M8888"/>
      <c r="N8888"/>
      <c r="O8888"/>
      <c r="P8888"/>
      <c r="S8888"/>
    </row>
    <row r="8889" spans="1:20" x14ac:dyDescent="0.3">
      <c r="A8889" s="25"/>
      <c r="B8889"/>
      <c r="C8889"/>
      <c r="D8889"/>
      <c r="E8889"/>
      <c r="F8889"/>
      <c r="G8889"/>
      <c r="H8889" s="26"/>
      <c r="I8889" s="26"/>
      <c r="K8889"/>
      <c r="L8889"/>
      <c r="M8889"/>
      <c r="N8889"/>
      <c r="O8889"/>
      <c r="P8889"/>
      <c r="S8889"/>
    </row>
    <row r="8890" spans="1:20" x14ac:dyDescent="0.3">
      <c r="A8890" s="25"/>
      <c r="B8890"/>
      <c r="C8890"/>
      <c r="D8890"/>
      <c r="E8890"/>
      <c r="F8890"/>
      <c r="G8890"/>
      <c r="H8890" s="26"/>
      <c r="I8890" s="26"/>
      <c r="K8890"/>
      <c r="L8890"/>
      <c r="M8890"/>
      <c r="N8890"/>
      <c r="O8890"/>
      <c r="P8890"/>
      <c r="S8890"/>
      <c r="T8890" s="7"/>
    </row>
    <row r="8891" spans="1:20" x14ac:dyDescent="0.3">
      <c r="A8891" s="25"/>
      <c r="B8891"/>
      <c r="C8891"/>
      <c r="D8891"/>
      <c r="E8891"/>
      <c r="F8891"/>
      <c r="G8891"/>
      <c r="H8891" s="26"/>
      <c r="I8891" s="26"/>
      <c r="K8891"/>
      <c r="L8891"/>
      <c r="M8891"/>
      <c r="N8891"/>
      <c r="O8891"/>
      <c r="P8891"/>
      <c r="S8891"/>
    </row>
    <row r="8892" spans="1:20" x14ac:dyDescent="0.3">
      <c r="A8892" s="25"/>
      <c r="B8892"/>
      <c r="C8892"/>
      <c r="D8892"/>
      <c r="E8892"/>
      <c r="F8892"/>
      <c r="G8892"/>
      <c r="H8892" s="26"/>
      <c r="I8892" s="26"/>
      <c r="K8892"/>
      <c r="L8892"/>
      <c r="M8892"/>
      <c r="N8892"/>
      <c r="O8892"/>
      <c r="P8892"/>
      <c r="S8892"/>
    </row>
    <row r="8893" spans="1:20" x14ac:dyDescent="0.3">
      <c r="A8893" s="25"/>
      <c r="B8893"/>
      <c r="C8893"/>
      <c r="D8893"/>
      <c r="E8893"/>
      <c r="F8893"/>
      <c r="G8893"/>
      <c r="H8893" s="26"/>
      <c r="I8893" s="26"/>
      <c r="K8893"/>
      <c r="L8893"/>
      <c r="M8893"/>
      <c r="N8893"/>
      <c r="O8893"/>
      <c r="P8893"/>
      <c r="S8893"/>
    </row>
    <row r="8894" spans="1:20" x14ac:dyDescent="0.3">
      <c r="A8894" s="25"/>
      <c r="B8894"/>
      <c r="C8894"/>
      <c r="D8894"/>
      <c r="E8894"/>
      <c r="F8894"/>
      <c r="G8894"/>
      <c r="H8894" s="26"/>
      <c r="I8894" s="26"/>
      <c r="K8894"/>
      <c r="L8894"/>
      <c r="M8894"/>
      <c r="N8894"/>
      <c r="O8894"/>
      <c r="P8894"/>
      <c r="S8894"/>
    </row>
    <row r="8895" spans="1:20" x14ac:dyDescent="0.3">
      <c r="A8895" s="25"/>
      <c r="B8895"/>
      <c r="C8895"/>
      <c r="D8895"/>
      <c r="E8895"/>
      <c r="F8895"/>
      <c r="G8895"/>
      <c r="H8895" s="26"/>
      <c r="I8895" s="26"/>
      <c r="K8895"/>
      <c r="L8895"/>
      <c r="M8895"/>
      <c r="N8895"/>
      <c r="O8895"/>
      <c r="P8895"/>
      <c r="S8895"/>
      <c r="T8895" s="7"/>
    </row>
    <row r="8896" spans="1:20" x14ac:dyDescent="0.3">
      <c r="A8896" s="25"/>
      <c r="B8896"/>
      <c r="C8896"/>
      <c r="D8896"/>
      <c r="E8896"/>
      <c r="F8896"/>
      <c r="G8896"/>
      <c r="H8896" s="26"/>
      <c r="I8896" s="26"/>
      <c r="K8896"/>
      <c r="L8896"/>
      <c r="M8896"/>
      <c r="N8896"/>
      <c r="O8896"/>
      <c r="P8896"/>
      <c r="S8896"/>
    </row>
    <row r="8897" spans="1:19" x14ac:dyDescent="0.3">
      <c r="A8897" s="25"/>
      <c r="B8897"/>
      <c r="C8897"/>
      <c r="D8897"/>
      <c r="E8897"/>
      <c r="F8897"/>
      <c r="G8897"/>
      <c r="H8897" s="26"/>
      <c r="I8897" s="26"/>
      <c r="K8897"/>
      <c r="L8897"/>
      <c r="M8897"/>
      <c r="N8897"/>
      <c r="O8897"/>
      <c r="P8897"/>
      <c r="S8897"/>
    </row>
    <row r="8898" spans="1:19" x14ac:dyDescent="0.3">
      <c r="A8898" s="25"/>
      <c r="B8898"/>
      <c r="C8898"/>
      <c r="D8898"/>
      <c r="E8898"/>
      <c r="F8898"/>
      <c r="G8898"/>
      <c r="H8898" s="26"/>
      <c r="I8898" s="26"/>
      <c r="K8898"/>
      <c r="L8898"/>
      <c r="M8898"/>
      <c r="N8898"/>
      <c r="O8898"/>
      <c r="P8898"/>
      <c r="S8898"/>
    </row>
    <row r="8899" spans="1:19" x14ac:dyDescent="0.3">
      <c r="A8899" s="25"/>
      <c r="B8899"/>
      <c r="C8899"/>
      <c r="D8899"/>
      <c r="E8899"/>
      <c r="F8899"/>
      <c r="G8899"/>
      <c r="H8899" s="14"/>
      <c r="I8899" s="14"/>
      <c r="K8899"/>
      <c r="L8899"/>
      <c r="M8899"/>
      <c r="N8899"/>
      <c r="O8899"/>
      <c r="P8899"/>
      <c r="S8899"/>
    </row>
    <row r="8900" spans="1:19" x14ac:dyDescent="0.3">
      <c r="A8900" s="25"/>
      <c r="B8900"/>
      <c r="C8900"/>
      <c r="D8900"/>
      <c r="E8900"/>
      <c r="F8900"/>
      <c r="G8900"/>
      <c r="H8900" s="14"/>
      <c r="I8900" s="14"/>
      <c r="K8900"/>
      <c r="L8900"/>
      <c r="M8900"/>
      <c r="N8900"/>
      <c r="O8900"/>
      <c r="P8900"/>
      <c r="S8900"/>
    </row>
    <row r="8901" spans="1:19" x14ac:dyDescent="0.3">
      <c r="A8901" s="25"/>
      <c r="B8901"/>
      <c r="C8901"/>
      <c r="D8901"/>
      <c r="E8901"/>
      <c r="F8901"/>
      <c r="G8901"/>
      <c r="H8901"/>
      <c r="I8901"/>
      <c r="K8901"/>
      <c r="L8901"/>
      <c r="M8901"/>
      <c r="N8901"/>
      <c r="O8901"/>
      <c r="P8901"/>
      <c r="S8901"/>
    </row>
    <row r="8902" spans="1:19" x14ac:dyDescent="0.3">
      <c r="A8902" s="25"/>
      <c r="B8902"/>
      <c r="C8902"/>
      <c r="D8902"/>
      <c r="E8902"/>
      <c r="F8902"/>
      <c r="G8902"/>
      <c r="H8902"/>
      <c r="I8902"/>
      <c r="K8902"/>
      <c r="L8902"/>
      <c r="M8902"/>
      <c r="N8902"/>
      <c r="O8902"/>
      <c r="P8902"/>
      <c r="S8902"/>
    </row>
    <row r="8903" spans="1:19" x14ac:dyDescent="0.3">
      <c r="A8903" s="25"/>
      <c r="B8903"/>
      <c r="C8903"/>
      <c r="D8903"/>
      <c r="E8903"/>
      <c r="F8903"/>
      <c r="G8903"/>
      <c r="H8903"/>
      <c r="I8903"/>
      <c r="K8903"/>
      <c r="L8903"/>
      <c r="M8903"/>
      <c r="N8903"/>
      <c r="O8903"/>
      <c r="P8903"/>
      <c r="S8903"/>
    </row>
    <row r="8904" spans="1:19" x14ac:dyDescent="0.3">
      <c r="A8904" s="25"/>
      <c r="B8904"/>
      <c r="C8904"/>
      <c r="D8904"/>
      <c r="E8904"/>
      <c r="F8904"/>
      <c r="G8904"/>
      <c r="H8904" s="14"/>
      <c r="I8904"/>
      <c r="K8904"/>
      <c r="L8904"/>
      <c r="M8904"/>
      <c r="N8904"/>
      <c r="O8904"/>
      <c r="P8904"/>
      <c r="S8904"/>
    </row>
    <row r="8905" spans="1:19" x14ac:dyDescent="0.3">
      <c r="A8905" s="25"/>
      <c r="B8905"/>
      <c r="C8905"/>
      <c r="D8905"/>
      <c r="E8905"/>
      <c r="F8905"/>
      <c r="G8905"/>
      <c r="H8905" s="14"/>
      <c r="I8905"/>
      <c r="K8905"/>
      <c r="L8905"/>
      <c r="M8905"/>
      <c r="N8905"/>
      <c r="O8905"/>
      <c r="P8905"/>
      <c r="S8905"/>
    </row>
    <row r="8906" spans="1:19" x14ac:dyDescent="0.3">
      <c r="A8906" s="25"/>
      <c r="B8906"/>
      <c r="C8906"/>
      <c r="D8906"/>
      <c r="E8906"/>
      <c r="F8906"/>
      <c r="G8906"/>
      <c r="H8906" s="14"/>
      <c r="I8906" s="14"/>
      <c r="K8906"/>
      <c r="L8906"/>
      <c r="M8906"/>
      <c r="N8906"/>
      <c r="O8906"/>
      <c r="P8906"/>
      <c r="S8906"/>
    </row>
    <row r="8907" spans="1:19" x14ac:dyDescent="0.3">
      <c r="A8907" s="25"/>
      <c r="B8907"/>
      <c r="C8907"/>
      <c r="D8907"/>
      <c r="E8907"/>
      <c r="F8907"/>
      <c r="G8907"/>
      <c r="H8907" s="14"/>
      <c r="I8907"/>
      <c r="K8907"/>
      <c r="L8907"/>
      <c r="M8907"/>
      <c r="N8907"/>
      <c r="O8907"/>
      <c r="P8907"/>
      <c r="S8907"/>
    </row>
    <row r="8908" spans="1:19" x14ac:dyDescent="0.3">
      <c r="A8908" s="25"/>
      <c r="B8908"/>
      <c r="C8908"/>
      <c r="D8908"/>
      <c r="E8908"/>
      <c r="F8908"/>
      <c r="G8908"/>
      <c r="H8908"/>
      <c r="I8908"/>
      <c r="K8908"/>
      <c r="L8908"/>
      <c r="M8908"/>
      <c r="N8908"/>
      <c r="O8908"/>
      <c r="P8908"/>
      <c r="S8908"/>
    </row>
    <row r="8909" spans="1:19" x14ac:dyDescent="0.3">
      <c r="A8909" s="25"/>
      <c r="B8909"/>
      <c r="C8909"/>
      <c r="D8909"/>
      <c r="E8909"/>
      <c r="F8909"/>
      <c r="G8909"/>
      <c r="H8909"/>
      <c r="I8909"/>
      <c r="K8909"/>
      <c r="L8909"/>
      <c r="M8909"/>
      <c r="N8909"/>
      <c r="O8909"/>
      <c r="P8909"/>
      <c r="S8909"/>
    </row>
    <row r="8910" spans="1:19" x14ac:dyDescent="0.3">
      <c r="A8910" s="25"/>
      <c r="B8910"/>
      <c r="C8910"/>
      <c r="D8910"/>
      <c r="E8910"/>
      <c r="F8910"/>
      <c r="G8910"/>
      <c r="H8910"/>
      <c r="I8910"/>
      <c r="K8910"/>
      <c r="L8910"/>
      <c r="M8910"/>
      <c r="N8910"/>
      <c r="O8910"/>
      <c r="P8910"/>
      <c r="S8910"/>
    </row>
    <row r="8911" spans="1:19" x14ac:dyDescent="0.3">
      <c r="A8911" s="25"/>
      <c r="B8911"/>
      <c r="C8911"/>
      <c r="D8911"/>
      <c r="E8911"/>
      <c r="F8911"/>
      <c r="G8911"/>
      <c r="H8911" s="26"/>
      <c r="I8911" s="26"/>
      <c r="K8911"/>
      <c r="L8911"/>
      <c r="M8911"/>
      <c r="N8911"/>
      <c r="O8911"/>
      <c r="P8911"/>
      <c r="S8911"/>
    </row>
    <row r="8912" spans="1:19" x14ac:dyDescent="0.3">
      <c r="A8912" s="25"/>
      <c r="B8912"/>
      <c r="C8912"/>
      <c r="D8912"/>
      <c r="E8912"/>
      <c r="F8912"/>
      <c r="G8912"/>
      <c r="H8912" s="26"/>
      <c r="I8912" s="26"/>
      <c r="K8912"/>
      <c r="L8912"/>
      <c r="M8912"/>
      <c r="N8912"/>
      <c r="O8912"/>
      <c r="P8912"/>
      <c r="S8912"/>
    </row>
    <row r="8913" spans="1:20" x14ac:dyDescent="0.3">
      <c r="A8913" s="25"/>
      <c r="B8913"/>
      <c r="C8913"/>
      <c r="D8913"/>
      <c r="E8913"/>
      <c r="F8913"/>
      <c r="G8913"/>
      <c r="H8913" s="26"/>
      <c r="I8913" s="26"/>
      <c r="K8913"/>
      <c r="L8913"/>
      <c r="M8913"/>
      <c r="N8913"/>
      <c r="O8913"/>
      <c r="P8913"/>
      <c r="S8913"/>
    </row>
    <row r="8914" spans="1:20" x14ac:dyDescent="0.3">
      <c r="A8914" s="25"/>
      <c r="B8914"/>
      <c r="C8914"/>
      <c r="D8914"/>
      <c r="E8914"/>
      <c r="F8914"/>
      <c r="G8914"/>
      <c r="H8914" s="26"/>
      <c r="I8914" s="26"/>
      <c r="K8914"/>
      <c r="L8914"/>
      <c r="M8914"/>
      <c r="N8914"/>
      <c r="O8914"/>
      <c r="P8914"/>
      <c r="S8914"/>
    </row>
    <row r="8915" spans="1:20" x14ac:dyDescent="0.3">
      <c r="A8915" s="25"/>
      <c r="B8915"/>
      <c r="C8915"/>
      <c r="D8915"/>
      <c r="E8915"/>
      <c r="F8915"/>
      <c r="G8915"/>
      <c r="H8915" s="14"/>
      <c r="I8915" s="14"/>
      <c r="K8915"/>
      <c r="L8915"/>
      <c r="M8915"/>
      <c r="N8915"/>
      <c r="O8915"/>
      <c r="P8915"/>
      <c r="S8915"/>
    </row>
    <row r="8916" spans="1:20" x14ac:dyDescent="0.3">
      <c r="A8916" s="25"/>
      <c r="B8916"/>
      <c r="C8916"/>
      <c r="D8916"/>
      <c r="E8916"/>
      <c r="F8916"/>
      <c r="G8916"/>
      <c r="H8916" s="14"/>
      <c r="I8916" s="14"/>
      <c r="K8916"/>
      <c r="L8916"/>
      <c r="M8916"/>
      <c r="N8916"/>
      <c r="O8916"/>
      <c r="P8916"/>
      <c r="S8916"/>
    </row>
    <row r="8917" spans="1:20" x14ac:dyDescent="0.3">
      <c r="A8917" s="25"/>
      <c r="B8917"/>
      <c r="C8917"/>
      <c r="D8917"/>
      <c r="E8917"/>
      <c r="F8917"/>
      <c r="G8917"/>
      <c r="H8917" s="14"/>
      <c r="I8917" s="14"/>
      <c r="K8917"/>
      <c r="L8917"/>
      <c r="M8917"/>
      <c r="N8917"/>
      <c r="O8917"/>
      <c r="P8917"/>
      <c r="S8917"/>
      <c r="T8917" s="7"/>
    </row>
    <row r="8918" spans="1:20" x14ac:dyDescent="0.3">
      <c r="A8918" s="25"/>
      <c r="B8918"/>
      <c r="C8918"/>
      <c r="D8918"/>
      <c r="E8918"/>
      <c r="F8918"/>
      <c r="G8918"/>
      <c r="H8918" s="14"/>
      <c r="I8918" s="14"/>
      <c r="K8918"/>
      <c r="L8918"/>
      <c r="M8918"/>
      <c r="N8918"/>
      <c r="O8918"/>
      <c r="P8918"/>
      <c r="S8918"/>
    </row>
    <row r="8919" spans="1:20" x14ac:dyDescent="0.3">
      <c r="A8919" s="25"/>
      <c r="B8919"/>
      <c r="C8919"/>
      <c r="D8919"/>
      <c r="E8919"/>
      <c r="F8919"/>
      <c r="G8919"/>
      <c r="H8919" s="26"/>
      <c r="I8919" s="26"/>
      <c r="K8919"/>
      <c r="L8919"/>
      <c r="M8919"/>
      <c r="N8919"/>
      <c r="O8919"/>
      <c r="P8919"/>
      <c r="S8919"/>
    </row>
    <row r="8920" spans="1:20" x14ac:dyDescent="0.3">
      <c r="A8920" s="25"/>
      <c r="B8920"/>
      <c r="C8920"/>
      <c r="D8920"/>
      <c r="E8920"/>
      <c r="F8920"/>
      <c r="G8920"/>
      <c r="H8920" s="26"/>
      <c r="I8920" s="26"/>
      <c r="K8920"/>
      <c r="L8920"/>
      <c r="M8920"/>
      <c r="N8920"/>
      <c r="O8920"/>
      <c r="P8920"/>
      <c r="S8920"/>
      <c r="T8920" s="7"/>
    </row>
    <row r="8921" spans="1:20" x14ac:dyDescent="0.3">
      <c r="A8921" s="25"/>
      <c r="B8921"/>
      <c r="C8921"/>
      <c r="D8921"/>
      <c r="E8921"/>
      <c r="F8921"/>
      <c r="G8921"/>
      <c r="H8921" s="26"/>
      <c r="I8921" s="26"/>
      <c r="K8921"/>
      <c r="L8921"/>
      <c r="M8921"/>
      <c r="N8921"/>
      <c r="O8921"/>
      <c r="P8921"/>
      <c r="S8921"/>
    </row>
    <row r="8922" spans="1:20" x14ac:dyDescent="0.3">
      <c r="A8922" s="25"/>
      <c r="B8922"/>
      <c r="C8922"/>
      <c r="D8922"/>
      <c r="E8922"/>
      <c r="F8922"/>
      <c r="G8922"/>
      <c r="H8922" s="26"/>
      <c r="I8922" s="26"/>
      <c r="K8922"/>
      <c r="L8922"/>
      <c r="M8922"/>
      <c r="N8922"/>
      <c r="O8922"/>
      <c r="P8922"/>
      <c r="S8922"/>
    </row>
    <row r="8923" spans="1:20" x14ac:dyDescent="0.3">
      <c r="A8923" s="25"/>
      <c r="B8923"/>
      <c r="C8923"/>
      <c r="D8923"/>
      <c r="E8923"/>
      <c r="F8923"/>
      <c r="G8923"/>
      <c r="H8923" s="14"/>
      <c r="I8923" s="14"/>
      <c r="K8923"/>
      <c r="L8923"/>
      <c r="M8923"/>
      <c r="N8923"/>
      <c r="O8923"/>
      <c r="P8923"/>
      <c r="S8923"/>
    </row>
    <row r="8924" spans="1:20" x14ac:dyDescent="0.3">
      <c r="A8924" s="25"/>
      <c r="B8924"/>
      <c r="C8924"/>
      <c r="D8924"/>
      <c r="E8924"/>
      <c r="F8924"/>
      <c r="G8924"/>
      <c r="H8924"/>
      <c r="I8924"/>
      <c r="K8924"/>
      <c r="L8924"/>
      <c r="M8924"/>
      <c r="N8924"/>
      <c r="O8924"/>
      <c r="P8924"/>
      <c r="S8924"/>
    </row>
    <row r="8925" spans="1:20" x14ac:dyDescent="0.3">
      <c r="A8925" s="25"/>
      <c r="B8925"/>
      <c r="C8925"/>
      <c r="D8925"/>
      <c r="E8925"/>
      <c r="F8925"/>
      <c r="G8925"/>
      <c r="H8925"/>
      <c r="I8925"/>
      <c r="K8925"/>
      <c r="L8925"/>
      <c r="M8925"/>
      <c r="N8925"/>
      <c r="O8925"/>
      <c r="P8925"/>
      <c r="S8925"/>
    </row>
    <row r="8926" spans="1:20" x14ac:dyDescent="0.3">
      <c r="A8926" s="25"/>
      <c r="B8926"/>
      <c r="C8926"/>
      <c r="D8926"/>
      <c r="E8926"/>
      <c r="F8926"/>
      <c r="G8926"/>
      <c r="H8926"/>
      <c r="I8926"/>
      <c r="K8926"/>
      <c r="L8926"/>
      <c r="M8926"/>
      <c r="N8926"/>
      <c r="O8926"/>
      <c r="P8926"/>
      <c r="S8926"/>
    </row>
    <row r="8927" spans="1:20" x14ac:dyDescent="0.3">
      <c r="A8927" s="25"/>
      <c r="B8927"/>
      <c r="C8927"/>
      <c r="D8927"/>
      <c r="E8927"/>
      <c r="F8927"/>
      <c r="G8927"/>
      <c r="H8927" s="26"/>
      <c r="I8927" s="26"/>
      <c r="K8927"/>
      <c r="L8927"/>
      <c r="M8927"/>
      <c r="N8927"/>
      <c r="O8927"/>
      <c r="P8927"/>
      <c r="S8927"/>
    </row>
    <row r="8928" spans="1:20" x14ac:dyDescent="0.3">
      <c r="A8928" s="25"/>
      <c r="B8928"/>
      <c r="C8928"/>
      <c r="D8928"/>
      <c r="E8928"/>
      <c r="F8928"/>
      <c r="G8928"/>
      <c r="H8928" s="26"/>
      <c r="I8928" s="26"/>
      <c r="K8928"/>
      <c r="L8928"/>
      <c r="M8928"/>
      <c r="N8928"/>
      <c r="O8928"/>
      <c r="P8928"/>
      <c r="S8928"/>
    </row>
    <row r="8929" spans="1:19" x14ac:dyDescent="0.3">
      <c r="A8929" s="25"/>
      <c r="B8929"/>
      <c r="C8929"/>
      <c r="D8929"/>
      <c r="E8929"/>
      <c r="F8929"/>
      <c r="G8929"/>
      <c r="H8929" s="26"/>
      <c r="I8929" s="26"/>
      <c r="K8929"/>
      <c r="L8929"/>
      <c r="M8929"/>
      <c r="N8929"/>
      <c r="O8929"/>
      <c r="P8929"/>
      <c r="S8929"/>
    </row>
    <row r="8930" spans="1:19" x14ac:dyDescent="0.3">
      <c r="A8930" s="25"/>
      <c r="B8930"/>
      <c r="C8930"/>
      <c r="D8930"/>
      <c r="E8930"/>
      <c r="F8930"/>
      <c r="G8930"/>
      <c r="H8930" s="26"/>
      <c r="I8930" s="26"/>
      <c r="K8930"/>
      <c r="L8930"/>
      <c r="M8930"/>
      <c r="N8930"/>
      <c r="O8930"/>
      <c r="P8930"/>
      <c r="S8930"/>
    </row>
    <row r="8931" spans="1:19" x14ac:dyDescent="0.3">
      <c r="A8931" s="25"/>
      <c r="B8931"/>
      <c r="C8931"/>
      <c r="D8931"/>
      <c r="E8931"/>
      <c r="F8931"/>
      <c r="G8931"/>
      <c r="H8931" s="14"/>
      <c r="I8931"/>
      <c r="K8931"/>
      <c r="L8931"/>
      <c r="M8931"/>
      <c r="N8931"/>
      <c r="O8931"/>
      <c r="P8931"/>
      <c r="S8931"/>
    </row>
    <row r="8932" spans="1:19" x14ac:dyDescent="0.3">
      <c r="A8932" s="25"/>
      <c r="B8932"/>
      <c r="C8932"/>
      <c r="D8932"/>
      <c r="E8932"/>
      <c r="F8932"/>
      <c r="G8932"/>
      <c r="H8932" s="14"/>
      <c r="I8932" s="14"/>
      <c r="K8932"/>
      <c r="L8932"/>
      <c r="M8932"/>
      <c r="N8932"/>
      <c r="O8932"/>
      <c r="P8932"/>
      <c r="S8932"/>
    </row>
    <row r="8933" spans="1:19" x14ac:dyDescent="0.3">
      <c r="A8933" s="25"/>
      <c r="B8933"/>
      <c r="C8933"/>
      <c r="D8933"/>
      <c r="E8933"/>
      <c r="F8933"/>
      <c r="G8933"/>
      <c r="H8933" s="14"/>
      <c r="I8933" s="14"/>
      <c r="K8933"/>
      <c r="L8933"/>
      <c r="M8933"/>
      <c r="N8933"/>
      <c r="O8933"/>
      <c r="P8933"/>
      <c r="S8933"/>
    </row>
    <row r="8934" spans="1:19" x14ac:dyDescent="0.3">
      <c r="A8934" s="25"/>
      <c r="B8934"/>
      <c r="C8934"/>
      <c r="D8934"/>
      <c r="E8934"/>
      <c r="F8934"/>
      <c r="G8934"/>
      <c r="H8934" s="14"/>
      <c r="I8934" s="14"/>
      <c r="K8934"/>
      <c r="L8934"/>
      <c r="M8934"/>
      <c r="N8934"/>
      <c r="O8934"/>
      <c r="P8934"/>
      <c r="S8934"/>
    </row>
    <row r="8935" spans="1:19" x14ac:dyDescent="0.3">
      <c r="A8935" s="25"/>
      <c r="B8935"/>
      <c r="C8935"/>
      <c r="D8935"/>
      <c r="E8935"/>
      <c r="F8935"/>
      <c r="G8935"/>
      <c r="H8935" s="14"/>
      <c r="I8935" s="14"/>
      <c r="K8935"/>
      <c r="L8935"/>
      <c r="M8935"/>
      <c r="N8935"/>
      <c r="O8935"/>
      <c r="P8935"/>
      <c r="S8935"/>
    </row>
    <row r="8936" spans="1:19" x14ac:dyDescent="0.3">
      <c r="A8936" s="25"/>
      <c r="B8936"/>
      <c r="C8936"/>
      <c r="D8936"/>
      <c r="E8936"/>
      <c r="F8936"/>
      <c r="G8936"/>
      <c r="H8936" s="14"/>
      <c r="I8936" s="14"/>
      <c r="K8936"/>
      <c r="L8936"/>
      <c r="M8936"/>
      <c r="N8936"/>
      <c r="O8936"/>
      <c r="P8936"/>
      <c r="S8936"/>
    </row>
    <row r="8937" spans="1:19" x14ac:dyDescent="0.3">
      <c r="A8937" s="25"/>
      <c r="B8937"/>
      <c r="C8937"/>
      <c r="D8937"/>
      <c r="E8937"/>
      <c r="F8937"/>
      <c r="G8937"/>
      <c r="H8937" s="14"/>
      <c r="I8937" s="14"/>
      <c r="K8937"/>
      <c r="L8937"/>
      <c r="M8937"/>
      <c r="N8937"/>
      <c r="O8937"/>
      <c r="P8937"/>
      <c r="S8937"/>
    </row>
    <row r="8938" spans="1:19" x14ac:dyDescent="0.3">
      <c r="A8938" s="25"/>
      <c r="B8938"/>
      <c r="C8938"/>
      <c r="D8938"/>
      <c r="E8938"/>
      <c r="F8938"/>
      <c r="G8938"/>
      <c r="H8938" s="14"/>
      <c r="I8938" s="14"/>
      <c r="K8938"/>
      <c r="L8938"/>
      <c r="M8938"/>
      <c r="N8938"/>
      <c r="O8938"/>
      <c r="P8938"/>
      <c r="S8938"/>
    </row>
    <row r="8939" spans="1:19" x14ac:dyDescent="0.3">
      <c r="A8939" s="25"/>
      <c r="B8939"/>
      <c r="C8939"/>
      <c r="D8939"/>
      <c r="E8939"/>
      <c r="F8939"/>
      <c r="G8939"/>
      <c r="H8939" s="14"/>
      <c r="I8939" s="14"/>
      <c r="K8939"/>
      <c r="L8939"/>
      <c r="M8939"/>
      <c r="N8939"/>
      <c r="O8939"/>
      <c r="P8939"/>
      <c r="S8939"/>
    </row>
    <row r="8940" spans="1:19" x14ac:dyDescent="0.3">
      <c r="A8940" s="25"/>
      <c r="B8940"/>
      <c r="C8940"/>
      <c r="D8940"/>
      <c r="E8940"/>
      <c r="F8940"/>
      <c r="G8940"/>
      <c r="H8940" s="14"/>
      <c r="I8940" s="14"/>
      <c r="K8940"/>
      <c r="L8940"/>
      <c r="M8940"/>
      <c r="N8940"/>
      <c r="O8940"/>
      <c r="P8940"/>
      <c r="S8940"/>
    </row>
    <row r="8941" spans="1:19" x14ac:dyDescent="0.3">
      <c r="A8941" s="25"/>
      <c r="B8941"/>
      <c r="C8941"/>
      <c r="D8941"/>
      <c r="E8941"/>
      <c r="F8941"/>
      <c r="G8941"/>
      <c r="H8941" s="14"/>
      <c r="I8941" s="14"/>
      <c r="K8941"/>
      <c r="L8941"/>
      <c r="M8941"/>
      <c r="N8941"/>
      <c r="O8941"/>
      <c r="P8941"/>
      <c r="S8941"/>
    </row>
    <row r="8942" spans="1:19" x14ac:dyDescent="0.3">
      <c r="A8942" s="25"/>
      <c r="B8942"/>
      <c r="C8942"/>
      <c r="D8942"/>
      <c r="E8942"/>
      <c r="F8942"/>
      <c r="G8942"/>
      <c r="H8942" s="14"/>
      <c r="I8942" s="14"/>
      <c r="K8942"/>
      <c r="L8942"/>
      <c r="M8942"/>
      <c r="N8942"/>
      <c r="O8942"/>
      <c r="P8942"/>
      <c r="S8942"/>
    </row>
    <row r="8943" spans="1:19" x14ac:dyDescent="0.3">
      <c r="A8943" s="25"/>
      <c r="B8943"/>
      <c r="C8943"/>
      <c r="D8943"/>
      <c r="E8943"/>
      <c r="F8943"/>
      <c r="G8943"/>
      <c r="H8943" s="26"/>
      <c r="I8943" s="26"/>
      <c r="K8943"/>
      <c r="L8943"/>
      <c r="M8943"/>
      <c r="N8943"/>
      <c r="O8943"/>
      <c r="P8943"/>
      <c r="S8943"/>
    </row>
    <row r="8944" spans="1:19" x14ac:dyDescent="0.3">
      <c r="A8944" s="25"/>
      <c r="B8944"/>
      <c r="C8944"/>
      <c r="D8944"/>
      <c r="E8944"/>
      <c r="F8944"/>
      <c r="G8944"/>
      <c r="H8944" s="26"/>
      <c r="I8944" s="26"/>
      <c r="K8944"/>
      <c r="L8944"/>
      <c r="M8944"/>
      <c r="N8944"/>
      <c r="O8944"/>
      <c r="P8944"/>
      <c r="S8944"/>
    </row>
    <row r="8945" spans="1:19" x14ac:dyDescent="0.3">
      <c r="A8945" s="25"/>
      <c r="B8945"/>
      <c r="C8945"/>
      <c r="D8945"/>
      <c r="E8945"/>
      <c r="F8945"/>
      <c r="G8945"/>
      <c r="H8945" s="26"/>
      <c r="I8945" s="26"/>
      <c r="K8945"/>
      <c r="L8945"/>
      <c r="M8945"/>
      <c r="N8945"/>
      <c r="O8945"/>
      <c r="P8945"/>
      <c r="S8945"/>
    </row>
    <row r="8946" spans="1:19" x14ac:dyDescent="0.3">
      <c r="A8946" s="25"/>
      <c r="B8946"/>
      <c r="C8946"/>
      <c r="D8946"/>
      <c r="E8946"/>
      <c r="F8946"/>
      <c r="G8946"/>
      <c r="H8946" s="26"/>
      <c r="I8946" s="26"/>
      <c r="K8946"/>
      <c r="L8946"/>
      <c r="M8946"/>
      <c r="N8946"/>
      <c r="O8946"/>
      <c r="P8946"/>
      <c r="S8946"/>
    </row>
    <row r="8947" spans="1:19" x14ac:dyDescent="0.3">
      <c r="A8947" s="25"/>
      <c r="B8947"/>
      <c r="C8947"/>
      <c r="D8947"/>
      <c r="E8947"/>
      <c r="F8947"/>
      <c r="G8947"/>
      <c r="H8947" s="14"/>
      <c r="I8947" s="14"/>
      <c r="K8947"/>
      <c r="L8947"/>
      <c r="M8947"/>
      <c r="N8947"/>
      <c r="O8947"/>
      <c r="P8947"/>
      <c r="S8947"/>
    </row>
    <row r="8948" spans="1:19" x14ac:dyDescent="0.3">
      <c r="A8948" s="25"/>
      <c r="B8948"/>
      <c r="C8948"/>
      <c r="D8948"/>
      <c r="E8948"/>
      <c r="F8948"/>
      <c r="G8948"/>
      <c r="H8948"/>
      <c r="I8948"/>
      <c r="K8948"/>
      <c r="L8948"/>
      <c r="M8948"/>
      <c r="N8948"/>
      <c r="O8948"/>
      <c r="P8948"/>
      <c r="S8948"/>
    </row>
    <row r="8949" spans="1:19" x14ac:dyDescent="0.3">
      <c r="A8949" s="25"/>
      <c r="B8949"/>
      <c r="C8949"/>
      <c r="D8949"/>
      <c r="E8949"/>
      <c r="F8949"/>
      <c r="G8949"/>
      <c r="H8949"/>
      <c r="I8949"/>
      <c r="K8949"/>
      <c r="L8949"/>
      <c r="M8949"/>
      <c r="N8949"/>
      <c r="O8949"/>
      <c r="P8949"/>
      <c r="S8949"/>
    </row>
    <row r="8950" spans="1:19" x14ac:dyDescent="0.3">
      <c r="A8950" s="25"/>
      <c r="B8950"/>
      <c r="C8950"/>
      <c r="D8950"/>
      <c r="E8950"/>
      <c r="F8950"/>
      <c r="G8950"/>
      <c r="H8950"/>
      <c r="I8950"/>
      <c r="K8950"/>
      <c r="L8950"/>
      <c r="M8950"/>
      <c r="N8950"/>
      <c r="O8950"/>
      <c r="P8950"/>
      <c r="S8950"/>
    </row>
    <row r="8951" spans="1:19" x14ac:dyDescent="0.3">
      <c r="A8951" s="25"/>
      <c r="B8951"/>
      <c r="C8951"/>
      <c r="D8951"/>
      <c r="E8951"/>
      <c r="F8951"/>
      <c r="G8951"/>
      <c r="H8951"/>
      <c r="I8951"/>
      <c r="K8951"/>
      <c r="L8951"/>
      <c r="M8951"/>
      <c r="N8951"/>
      <c r="O8951"/>
      <c r="P8951"/>
      <c r="S8951"/>
    </row>
    <row r="8952" spans="1:19" x14ac:dyDescent="0.3">
      <c r="A8952" s="25"/>
      <c r="B8952"/>
      <c r="C8952"/>
      <c r="D8952"/>
      <c r="E8952"/>
      <c r="F8952"/>
      <c r="G8952"/>
      <c r="H8952"/>
      <c r="I8952"/>
      <c r="K8952"/>
      <c r="L8952"/>
      <c r="M8952"/>
      <c r="N8952"/>
      <c r="O8952"/>
      <c r="P8952"/>
      <c r="S8952"/>
    </row>
    <row r="8953" spans="1:19" x14ac:dyDescent="0.3">
      <c r="A8953" s="25"/>
      <c r="B8953"/>
      <c r="C8953"/>
      <c r="D8953"/>
      <c r="E8953"/>
      <c r="F8953"/>
      <c r="G8953"/>
      <c r="H8953"/>
      <c r="I8953"/>
      <c r="K8953"/>
      <c r="L8953"/>
      <c r="M8953"/>
      <c r="N8953"/>
      <c r="O8953"/>
      <c r="P8953"/>
      <c r="S8953"/>
    </row>
    <row r="8954" spans="1:19" x14ac:dyDescent="0.3">
      <c r="A8954" s="25"/>
      <c r="B8954"/>
      <c r="C8954"/>
      <c r="D8954"/>
      <c r="E8954"/>
      <c r="F8954"/>
      <c r="G8954"/>
      <c r="H8954"/>
      <c r="I8954"/>
      <c r="K8954"/>
      <c r="L8954"/>
      <c r="M8954"/>
      <c r="N8954"/>
      <c r="O8954"/>
      <c r="P8954"/>
      <c r="S8954"/>
    </row>
    <row r="8955" spans="1:19" x14ac:dyDescent="0.3">
      <c r="A8955" s="25"/>
      <c r="B8955"/>
      <c r="C8955"/>
      <c r="D8955"/>
      <c r="E8955"/>
      <c r="F8955"/>
      <c r="G8955"/>
      <c r="H8955"/>
      <c r="I8955"/>
      <c r="K8955"/>
      <c r="L8955"/>
      <c r="M8955"/>
      <c r="N8955"/>
      <c r="O8955"/>
      <c r="P8955"/>
      <c r="S8955"/>
    </row>
    <row r="8956" spans="1:19" x14ac:dyDescent="0.3">
      <c r="A8956" s="25"/>
      <c r="B8956"/>
      <c r="C8956"/>
      <c r="D8956"/>
      <c r="E8956"/>
      <c r="F8956"/>
      <c r="G8956"/>
      <c r="H8956"/>
      <c r="I8956"/>
      <c r="K8956"/>
      <c r="L8956"/>
      <c r="M8956"/>
      <c r="N8956"/>
      <c r="O8956"/>
      <c r="P8956"/>
      <c r="S8956"/>
    </row>
    <row r="8957" spans="1:19" x14ac:dyDescent="0.3">
      <c r="A8957" s="25"/>
      <c r="B8957"/>
      <c r="C8957"/>
      <c r="D8957"/>
      <c r="E8957"/>
      <c r="F8957"/>
      <c r="G8957"/>
      <c r="H8957"/>
      <c r="I8957"/>
      <c r="K8957"/>
      <c r="L8957"/>
      <c r="M8957"/>
      <c r="N8957"/>
      <c r="O8957"/>
      <c r="P8957"/>
      <c r="S8957"/>
    </row>
    <row r="8958" spans="1:19" x14ac:dyDescent="0.3">
      <c r="A8958" s="25"/>
      <c r="B8958"/>
      <c r="C8958"/>
      <c r="D8958"/>
      <c r="E8958"/>
      <c r="F8958"/>
      <c r="G8958"/>
      <c r="H8958"/>
      <c r="I8958"/>
      <c r="K8958"/>
      <c r="L8958"/>
      <c r="M8958"/>
      <c r="N8958"/>
      <c r="O8958"/>
      <c r="P8958"/>
      <c r="S8958"/>
    </row>
    <row r="8959" spans="1:19" x14ac:dyDescent="0.3">
      <c r="A8959" s="25"/>
      <c r="B8959"/>
      <c r="C8959"/>
      <c r="D8959"/>
      <c r="E8959"/>
      <c r="F8959"/>
      <c r="G8959"/>
      <c r="H8959"/>
      <c r="I8959"/>
      <c r="K8959"/>
      <c r="L8959"/>
      <c r="M8959"/>
      <c r="N8959"/>
      <c r="O8959"/>
      <c r="P8959"/>
      <c r="S8959"/>
    </row>
    <row r="8960" spans="1:19" x14ac:dyDescent="0.3">
      <c r="A8960" s="25"/>
      <c r="B8960"/>
      <c r="C8960"/>
      <c r="D8960"/>
      <c r="E8960"/>
      <c r="F8960"/>
      <c r="G8960"/>
      <c r="H8960"/>
      <c r="I8960"/>
      <c r="K8960"/>
      <c r="L8960"/>
      <c r="M8960"/>
      <c r="N8960"/>
      <c r="O8960"/>
      <c r="P8960"/>
      <c r="S8960"/>
    </row>
    <row r="8961" spans="1:19" x14ac:dyDescent="0.3">
      <c r="A8961" s="25"/>
      <c r="B8961"/>
      <c r="C8961"/>
      <c r="D8961"/>
      <c r="E8961"/>
      <c r="F8961"/>
      <c r="G8961"/>
      <c r="H8961" s="26"/>
      <c r="I8961" s="26"/>
      <c r="K8961"/>
      <c r="L8961"/>
      <c r="M8961"/>
      <c r="N8961"/>
      <c r="O8961"/>
      <c r="P8961"/>
      <c r="S8961"/>
    </row>
    <row r="8962" spans="1:19" x14ac:dyDescent="0.3">
      <c r="A8962" s="25"/>
      <c r="B8962"/>
      <c r="C8962"/>
      <c r="D8962"/>
      <c r="E8962"/>
      <c r="F8962"/>
      <c r="G8962"/>
      <c r="H8962" s="26"/>
      <c r="I8962" s="26"/>
      <c r="K8962"/>
      <c r="L8962"/>
      <c r="M8962"/>
      <c r="N8962"/>
      <c r="O8962"/>
      <c r="P8962"/>
      <c r="S8962"/>
    </row>
    <row r="8963" spans="1:19" x14ac:dyDescent="0.3">
      <c r="A8963" s="25"/>
      <c r="B8963"/>
      <c r="C8963"/>
      <c r="D8963"/>
      <c r="E8963"/>
      <c r="F8963"/>
      <c r="G8963"/>
      <c r="H8963" s="26"/>
      <c r="I8963" s="26"/>
      <c r="K8963"/>
      <c r="L8963"/>
      <c r="M8963"/>
      <c r="N8963"/>
      <c r="O8963"/>
      <c r="P8963"/>
      <c r="S8963"/>
    </row>
    <row r="8964" spans="1:19" x14ac:dyDescent="0.3">
      <c r="A8964" s="25"/>
      <c r="B8964"/>
      <c r="C8964"/>
      <c r="D8964"/>
      <c r="E8964"/>
      <c r="F8964"/>
      <c r="G8964"/>
      <c r="H8964" s="26"/>
      <c r="I8964" s="26"/>
      <c r="K8964"/>
      <c r="L8964"/>
      <c r="M8964"/>
      <c r="N8964"/>
      <c r="O8964"/>
      <c r="P8964"/>
      <c r="S8964"/>
    </row>
    <row r="8965" spans="1:19" x14ac:dyDescent="0.3">
      <c r="A8965" s="25"/>
      <c r="B8965"/>
      <c r="C8965"/>
      <c r="D8965"/>
      <c r="E8965"/>
      <c r="F8965"/>
      <c r="G8965"/>
      <c r="H8965" s="26"/>
      <c r="I8965" s="26"/>
      <c r="K8965"/>
      <c r="L8965"/>
      <c r="M8965"/>
      <c r="N8965"/>
      <c r="O8965"/>
      <c r="P8965"/>
      <c r="S8965"/>
    </row>
    <row r="8966" spans="1:19" x14ac:dyDescent="0.3">
      <c r="A8966" s="25"/>
      <c r="B8966"/>
      <c r="C8966"/>
      <c r="D8966"/>
      <c r="E8966"/>
      <c r="F8966"/>
      <c r="G8966"/>
      <c r="H8966" s="14"/>
      <c r="I8966" s="14"/>
      <c r="K8966"/>
      <c r="L8966"/>
      <c r="M8966"/>
      <c r="N8966"/>
      <c r="O8966"/>
      <c r="P8966"/>
      <c r="S8966"/>
    </row>
    <row r="8967" spans="1:19" x14ac:dyDescent="0.3">
      <c r="A8967" s="25"/>
      <c r="B8967"/>
      <c r="C8967"/>
      <c r="D8967"/>
      <c r="E8967"/>
      <c r="F8967"/>
      <c r="G8967"/>
      <c r="H8967" s="14"/>
      <c r="I8967" s="14"/>
      <c r="K8967"/>
      <c r="L8967"/>
      <c r="M8967"/>
      <c r="N8967"/>
      <c r="O8967"/>
      <c r="P8967"/>
      <c r="S8967"/>
    </row>
    <row r="8968" spans="1:19" x14ac:dyDescent="0.3">
      <c r="A8968" s="25"/>
      <c r="B8968"/>
      <c r="C8968"/>
      <c r="D8968"/>
      <c r="E8968"/>
      <c r="F8968"/>
      <c r="G8968"/>
      <c r="H8968" s="14"/>
      <c r="I8968" s="14"/>
      <c r="K8968"/>
      <c r="L8968"/>
      <c r="M8968"/>
      <c r="N8968"/>
      <c r="O8968"/>
      <c r="P8968"/>
      <c r="S8968"/>
    </row>
    <row r="8969" spans="1:19" x14ac:dyDescent="0.3">
      <c r="A8969" s="25"/>
      <c r="B8969"/>
      <c r="C8969"/>
      <c r="D8969"/>
      <c r="E8969"/>
      <c r="F8969"/>
      <c r="G8969"/>
      <c r="H8969" s="14"/>
      <c r="I8969" s="14"/>
      <c r="K8969"/>
      <c r="L8969"/>
      <c r="M8969"/>
      <c r="N8969"/>
      <c r="O8969"/>
      <c r="P8969"/>
      <c r="S8969"/>
    </row>
    <row r="8970" spans="1:19" x14ac:dyDescent="0.3">
      <c r="A8970" s="25"/>
      <c r="B8970"/>
      <c r="C8970"/>
      <c r="D8970"/>
      <c r="E8970"/>
      <c r="F8970"/>
      <c r="G8970"/>
      <c r="H8970" s="14"/>
      <c r="I8970" s="14"/>
      <c r="K8970"/>
      <c r="L8970"/>
      <c r="M8970"/>
      <c r="N8970"/>
      <c r="O8970"/>
      <c r="P8970"/>
      <c r="S8970"/>
    </row>
    <row r="8971" spans="1:19" x14ac:dyDescent="0.3">
      <c r="A8971" s="25"/>
      <c r="B8971"/>
      <c r="C8971"/>
      <c r="D8971"/>
      <c r="E8971"/>
      <c r="F8971"/>
      <c r="G8971"/>
      <c r="H8971" s="26"/>
      <c r="I8971" s="26"/>
      <c r="K8971"/>
      <c r="L8971"/>
      <c r="M8971"/>
      <c r="N8971"/>
      <c r="O8971"/>
      <c r="P8971"/>
      <c r="S8971"/>
    </row>
    <row r="8972" spans="1:19" x14ac:dyDescent="0.3">
      <c r="A8972" s="25"/>
      <c r="B8972"/>
      <c r="C8972"/>
      <c r="D8972"/>
      <c r="E8972"/>
      <c r="F8972"/>
      <c r="G8972"/>
      <c r="H8972" s="26"/>
      <c r="I8972" s="26"/>
      <c r="K8972"/>
      <c r="L8972"/>
      <c r="M8972"/>
      <c r="N8972"/>
      <c r="O8972"/>
      <c r="P8972"/>
      <c r="S8972"/>
    </row>
    <row r="8973" spans="1:19" x14ac:dyDescent="0.3">
      <c r="A8973" s="25"/>
      <c r="B8973"/>
      <c r="C8973"/>
      <c r="D8973"/>
      <c r="E8973"/>
      <c r="F8973"/>
      <c r="G8973"/>
      <c r="H8973" s="26"/>
      <c r="I8973" s="26"/>
      <c r="K8973"/>
      <c r="L8973"/>
      <c r="M8973"/>
      <c r="N8973"/>
      <c r="O8973"/>
      <c r="P8973"/>
      <c r="S8973"/>
    </row>
    <row r="8974" spans="1:19" x14ac:dyDescent="0.3">
      <c r="A8974" s="25"/>
      <c r="B8974"/>
      <c r="C8974"/>
      <c r="D8974"/>
      <c r="E8974"/>
      <c r="F8974"/>
      <c r="G8974"/>
      <c r="H8974" s="26"/>
      <c r="I8974" s="26"/>
      <c r="K8974"/>
      <c r="L8974"/>
      <c r="M8974"/>
      <c r="N8974"/>
      <c r="O8974"/>
      <c r="P8974"/>
      <c r="S8974"/>
    </row>
    <row r="8975" spans="1:19" x14ac:dyDescent="0.3">
      <c r="A8975" s="25"/>
      <c r="B8975"/>
      <c r="C8975"/>
      <c r="D8975"/>
      <c r="E8975"/>
      <c r="F8975"/>
      <c r="G8975"/>
      <c r="H8975" s="26"/>
      <c r="I8975" s="26"/>
      <c r="K8975"/>
      <c r="L8975"/>
      <c r="M8975"/>
      <c r="N8975"/>
      <c r="O8975"/>
      <c r="P8975"/>
      <c r="S8975"/>
    </row>
    <row r="8976" spans="1:19" x14ac:dyDescent="0.3">
      <c r="A8976" s="25"/>
      <c r="B8976"/>
      <c r="C8976"/>
      <c r="D8976"/>
      <c r="E8976"/>
      <c r="F8976"/>
      <c r="G8976"/>
      <c r="H8976"/>
      <c r="I8976"/>
      <c r="K8976"/>
      <c r="L8976"/>
      <c r="M8976"/>
      <c r="N8976"/>
      <c r="O8976"/>
      <c r="P8976"/>
      <c r="S8976"/>
    </row>
    <row r="8977" spans="1:20" x14ac:dyDescent="0.3">
      <c r="A8977" s="25"/>
      <c r="B8977"/>
      <c r="C8977"/>
      <c r="D8977"/>
      <c r="E8977"/>
      <c r="F8977"/>
      <c r="G8977"/>
      <c r="H8977"/>
      <c r="I8977"/>
      <c r="K8977"/>
      <c r="L8977"/>
      <c r="M8977"/>
      <c r="N8977"/>
      <c r="O8977"/>
      <c r="P8977"/>
      <c r="S8977"/>
    </row>
    <row r="8978" spans="1:20" x14ac:dyDescent="0.3">
      <c r="A8978" s="25"/>
      <c r="B8978"/>
      <c r="C8978"/>
      <c r="D8978"/>
      <c r="E8978"/>
      <c r="F8978"/>
      <c r="G8978"/>
      <c r="H8978"/>
      <c r="I8978"/>
      <c r="K8978"/>
      <c r="L8978"/>
      <c r="M8978"/>
      <c r="N8978"/>
      <c r="O8978"/>
      <c r="P8978"/>
      <c r="S8978"/>
    </row>
    <row r="8979" spans="1:20" x14ac:dyDescent="0.3">
      <c r="A8979" s="25"/>
      <c r="B8979"/>
      <c r="C8979"/>
      <c r="D8979"/>
      <c r="E8979"/>
      <c r="F8979"/>
      <c r="G8979"/>
      <c r="H8979"/>
      <c r="I8979"/>
      <c r="K8979"/>
      <c r="L8979"/>
      <c r="M8979"/>
      <c r="N8979"/>
      <c r="O8979"/>
      <c r="P8979"/>
      <c r="S8979"/>
    </row>
    <row r="8980" spans="1:20" x14ac:dyDescent="0.3">
      <c r="A8980" s="25"/>
      <c r="B8980"/>
      <c r="C8980"/>
      <c r="D8980"/>
      <c r="E8980"/>
      <c r="F8980"/>
      <c r="G8980"/>
      <c r="H8980"/>
      <c r="I8980"/>
      <c r="K8980"/>
      <c r="L8980"/>
      <c r="M8980"/>
      <c r="N8980"/>
      <c r="O8980"/>
      <c r="P8980"/>
      <c r="S8980"/>
    </row>
    <row r="8981" spans="1:20" x14ac:dyDescent="0.3">
      <c r="A8981" s="25"/>
      <c r="B8981"/>
      <c r="C8981"/>
      <c r="D8981"/>
      <c r="E8981"/>
      <c r="F8981"/>
      <c r="G8981"/>
      <c r="H8981" s="26"/>
      <c r="I8981" s="26"/>
      <c r="K8981"/>
      <c r="L8981"/>
      <c r="M8981"/>
      <c r="N8981"/>
      <c r="O8981"/>
      <c r="P8981"/>
      <c r="S8981"/>
    </row>
    <row r="8982" spans="1:20" x14ac:dyDescent="0.3">
      <c r="A8982" s="25"/>
      <c r="B8982"/>
      <c r="C8982"/>
      <c r="D8982"/>
      <c r="E8982"/>
      <c r="F8982"/>
      <c r="G8982"/>
      <c r="H8982" s="26"/>
      <c r="I8982" s="26"/>
      <c r="K8982"/>
      <c r="L8982"/>
      <c r="M8982"/>
      <c r="N8982"/>
      <c r="O8982"/>
      <c r="P8982"/>
      <c r="S8982"/>
    </row>
    <row r="8983" spans="1:20" x14ac:dyDescent="0.3">
      <c r="A8983" s="25"/>
      <c r="B8983"/>
      <c r="C8983"/>
      <c r="D8983"/>
      <c r="E8983"/>
      <c r="F8983"/>
      <c r="G8983"/>
      <c r="H8983" s="26"/>
      <c r="I8983" s="26"/>
      <c r="K8983"/>
      <c r="L8983"/>
      <c r="M8983"/>
      <c r="N8983"/>
      <c r="O8983"/>
      <c r="P8983"/>
      <c r="S8983"/>
    </row>
    <row r="8984" spans="1:20" x14ac:dyDescent="0.3">
      <c r="A8984" s="25"/>
      <c r="B8984"/>
      <c r="C8984"/>
      <c r="D8984"/>
      <c r="E8984"/>
      <c r="F8984"/>
      <c r="G8984"/>
      <c r="H8984" s="26"/>
      <c r="I8984" s="26"/>
      <c r="K8984"/>
      <c r="L8984"/>
      <c r="M8984"/>
      <c r="N8984"/>
      <c r="O8984"/>
      <c r="P8984"/>
      <c r="S8984"/>
    </row>
    <row r="8985" spans="1:20" x14ac:dyDescent="0.3">
      <c r="A8985" s="25"/>
      <c r="B8985"/>
      <c r="C8985"/>
      <c r="D8985"/>
      <c r="E8985"/>
      <c r="F8985"/>
      <c r="G8985"/>
      <c r="H8985" s="26"/>
      <c r="I8985" s="26"/>
      <c r="K8985"/>
      <c r="L8985"/>
      <c r="M8985"/>
      <c r="N8985"/>
      <c r="O8985"/>
      <c r="P8985"/>
      <c r="S8985"/>
    </row>
    <row r="8986" spans="1:20" x14ac:dyDescent="0.3">
      <c r="A8986" s="25"/>
      <c r="B8986"/>
      <c r="C8986"/>
      <c r="D8986"/>
      <c r="E8986"/>
      <c r="F8986"/>
      <c r="G8986"/>
      <c r="H8986" s="26"/>
      <c r="I8986" s="26"/>
      <c r="K8986"/>
      <c r="L8986"/>
      <c r="M8986"/>
      <c r="N8986"/>
      <c r="O8986"/>
      <c r="P8986"/>
      <c r="S8986"/>
    </row>
    <row r="8987" spans="1:20" x14ac:dyDescent="0.3">
      <c r="A8987" s="25"/>
      <c r="B8987"/>
      <c r="C8987"/>
      <c r="D8987"/>
      <c r="E8987"/>
      <c r="F8987"/>
      <c r="G8987"/>
      <c r="H8987" s="26"/>
      <c r="I8987" s="26"/>
      <c r="K8987"/>
      <c r="L8987"/>
      <c r="M8987"/>
      <c r="N8987"/>
      <c r="O8987"/>
      <c r="P8987"/>
      <c r="S8987"/>
    </row>
    <row r="8988" spans="1:20" x14ac:dyDescent="0.3">
      <c r="A8988" s="25"/>
      <c r="B8988"/>
      <c r="C8988"/>
      <c r="D8988"/>
      <c r="E8988"/>
      <c r="F8988"/>
      <c r="G8988"/>
      <c r="H8988" s="26"/>
      <c r="I8988" s="26"/>
      <c r="K8988"/>
      <c r="L8988"/>
      <c r="M8988"/>
      <c r="N8988"/>
      <c r="O8988"/>
      <c r="P8988"/>
      <c r="S8988"/>
    </row>
    <row r="8989" spans="1:20" x14ac:dyDescent="0.3">
      <c r="A8989" s="25"/>
      <c r="B8989"/>
      <c r="C8989"/>
      <c r="D8989"/>
      <c r="E8989"/>
      <c r="F8989"/>
      <c r="G8989"/>
      <c r="H8989" s="26"/>
      <c r="I8989" s="26"/>
      <c r="K8989"/>
      <c r="L8989"/>
      <c r="M8989"/>
      <c r="N8989"/>
      <c r="O8989"/>
      <c r="P8989"/>
      <c r="S8989"/>
    </row>
    <row r="8990" spans="1:20" x14ac:dyDescent="0.3">
      <c r="A8990" s="25"/>
      <c r="B8990"/>
      <c r="C8990"/>
      <c r="D8990"/>
      <c r="E8990"/>
      <c r="F8990"/>
      <c r="G8990"/>
      <c r="H8990" s="26"/>
      <c r="I8990" s="26"/>
      <c r="K8990"/>
      <c r="L8990"/>
      <c r="M8990"/>
      <c r="N8990"/>
      <c r="O8990"/>
      <c r="P8990"/>
      <c r="S8990"/>
      <c r="T8990" s="7"/>
    </row>
    <row r="8991" spans="1:20" x14ac:dyDescent="0.3">
      <c r="A8991" s="25"/>
      <c r="B8991"/>
      <c r="C8991"/>
      <c r="D8991"/>
      <c r="E8991"/>
      <c r="F8991"/>
      <c r="G8991"/>
      <c r="H8991" s="14"/>
      <c r="I8991" s="14"/>
      <c r="K8991"/>
      <c r="L8991"/>
      <c r="M8991"/>
      <c r="N8991"/>
      <c r="O8991"/>
      <c r="P8991"/>
      <c r="S8991"/>
    </row>
    <row r="8992" spans="1:20" x14ac:dyDescent="0.3">
      <c r="A8992" s="25"/>
      <c r="B8992"/>
      <c r="C8992"/>
      <c r="D8992"/>
      <c r="E8992"/>
      <c r="F8992"/>
      <c r="G8992"/>
      <c r="H8992" s="14"/>
      <c r="I8992" s="14"/>
      <c r="K8992"/>
      <c r="L8992"/>
      <c r="M8992"/>
      <c r="N8992"/>
      <c r="O8992"/>
      <c r="P8992"/>
      <c r="S8992"/>
    </row>
    <row r="8993" spans="1:20" x14ac:dyDescent="0.3">
      <c r="A8993" s="25"/>
      <c r="B8993"/>
      <c r="C8993"/>
      <c r="D8993"/>
      <c r="E8993"/>
      <c r="F8993"/>
      <c r="G8993"/>
      <c r="H8993" s="14"/>
      <c r="I8993" s="14"/>
      <c r="K8993"/>
      <c r="L8993"/>
      <c r="M8993"/>
      <c r="N8993"/>
      <c r="O8993"/>
      <c r="P8993"/>
      <c r="S8993"/>
    </row>
    <row r="8994" spans="1:20" x14ac:dyDescent="0.3">
      <c r="A8994" s="25"/>
      <c r="B8994"/>
      <c r="C8994"/>
      <c r="D8994"/>
      <c r="E8994"/>
      <c r="F8994"/>
      <c r="G8994"/>
      <c r="H8994" s="14"/>
      <c r="I8994" s="14"/>
      <c r="K8994"/>
      <c r="L8994"/>
      <c r="M8994"/>
      <c r="N8994"/>
      <c r="O8994"/>
      <c r="P8994"/>
      <c r="S8994"/>
    </row>
    <row r="8995" spans="1:20" x14ac:dyDescent="0.3">
      <c r="A8995" s="25"/>
      <c r="B8995"/>
      <c r="C8995"/>
      <c r="D8995"/>
      <c r="E8995"/>
      <c r="F8995"/>
      <c r="G8995"/>
      <c r="H8995" s="14"/>
      <c r="I8995" s="14"/>
      <c r="K8995"/>
      <c r="L8995"/>
      <c r="M8995"/>
      <c r="N8995"/>
      <c r="O8995"/>
      <c r="P8995"/>
      <c r="S8995"/>
    </row>
    <row r="8996" spans="1:20" x14ac:dyDescent="0.3">
      <c r="A8996" s="25"/>
      <c r="B8996"/>
      <c r="C8996"/>
      <c r="D8996"/>
      <c r="E8996"/>
      <c r="F8996"/>
      <c r="G8996"/>
      <c r="H8996" s="14"/>
      <c r="I8996" s="14"/>
      <c r="K8996"/>
      <c r="L8996"/>
      <c r="M8996"/>
      <c r="N8996"/>
      <c r="O8996"/>
      <c r="P8996"/>
      <c r="S8996"/>
      <c r="T8996" s="7"/>
    </row>
    <row r="8997" spans="1:20" x14ac:dyDescent="0.3">
      <c r="A8997" s="25"/>
      <c r="B8997"/>
      <c r="C8997"/>
      <c r="D8997"/>
      <c r="E8997"/>
      <c r="F8997"/>
      <c r="G8997"/>
      <c r="H8997" s="14"/>
      <c r="I8997" s="14"/>
      <c r="K8997"/>
      <c r="L8997"/>
      <c r="M8997"/>
      <c r="N8997"/>
      <c r="O8997"/>
      <c r="P8997"/>
      <c r="S8997"/>
    </row>
    <row r="8998" spans="1:20" x14ac:dyDescent="0.3">
      <c r="A8998" s="25"/>
      <c r="B8998"/>
      <c r="C8998"/>
      <c r="D8998"/>
      <c r="E8998"/>
      <c r="F8998"/>
      <c r="G8998"/>
      <c r="H8998" s="14"/>
      <c r="I8998" s="14"/>
      <c r="K8998"/>
      <c r="L8998"/>
      <c r="M8998"/>
      <c r="N8998"/>
      <c r="O8998"/>
      <c r="P8998"/>
      <c r="S8998"/>
    </row>
    <row r="8999" spans="1:20" x14ac:dyDescent="0.3">
      <c r="A8999" s="25"/>
      <c r="B8999"/>
      <c r="C8999"/>
      <c r="D8999"/>
      <c r="E8999"/>
      <c r="F8999"/>
      <c r="G8999"/>
      <c r="H8999" s="14"/>
      <c r="I8999" s="14"/>
      <c r="K8999"/>
      <c r="L8999"/>
      <c r="M8999"/>
      <c r="N8999"/>
      <c r="O8999"/>
      <c r="P8999"/>
      <c r="S8999"/>
    </row>
    <row r="9000" spans="1:20" x14ac:dyDescent="0.3">
      <c r="A9000" s="25"/>
      <c r="B9000"/>
      <c r="C9000"/>
      <c r="D9000"/>
      <c r="E9000"/>
      <c r="F9000"/>
      <c r="G9000"/>
      <c r="H9000" s="14"/>
      <c r="I9000" s="14"/>
      <c r="K9000"/>
      <c r="L9000"/>
      <c r="M9000"/>
      <c r="N9000"/>
      <c r="O9000"/>
      <c r="P9000"/>
      <c r="S9000"/>
    </row>
    <row r="9001" spans="1:20" x14ac:dyDescent="0.3">
      <c r="A9001" s="25"/>
      <c r="B9001"/>
      <c r="C9001"/>
      <c r="D9001"/>
      <c r="E9001"/>
      <c r="F9001"/>
      <c r="G9001"/>
      <c r="H9001" s="14"/>
      <c r="I9001" s="14"/>
      <c r="K9001"/>
      <c r="L9001"/>
      <c r="M9001"/>
      <c r="N9001"/>
      <c r="O9001"/>
      <c r="P9001"/>
      <c r="S9001"/>
    </row>
    <row r="9002" spans="1:20" x14ac:dyDescent="0.3">
      <c r="A9002" s="25"/>
      <c r="B9002"/>
      <c r="C9002"/>
      <c r="D9002"/>
      <c r="E9002"/>
      <c r="F9002"/>
      <c r="G9002"/>
      <c r="H9002"/>
      <c r="I9002"/>
      <c r="K9002"/>
      <c r="L9002"/>
      <c r="M9002"/>
      <c r="N9002"/>
      <c r="O9002"/>
      <c r="P9002"/>
      <c r="S9002"/>
    </row>
    <row r="9003" spans="1:20" x14ac:dyDescent="0.3">
      <c r="A9003" s="25"/>
      <c r="B9003"/>
      <c r="C9003"/>
      <c r="D9003"/>
      <c r="E9003"/>
      <c r="F9003"/>
      <c r="G9003"/>
      <c r="H9003"/>
      <c r="I9003"/>
      <c r="K9003"/>
      <c r="L9003"/>
      <c r="M9003"/>
      <c r="N9003"/>
      <c r="O9003"/>
      <c r="P9003"/>
      <c r="S9003"/>
    </row>
    <row r="9004" spans="1:20" x14ac:dyDescent="0.3">
      <c r="A9004" s="25"/>
      <c r="B9004"/>
      <c r="C9004"/>
      <c r="D9004"/>
      <c r="E9004"/>
      <c r="F9004"/>
      <c r="G9004"/>
      <c r="H9004"/>
      <c r="I9004"/>
      <c r="K9004"/>
      <c r="L9004"/>
      <c r="M9004"/>
      <c r="N9004"/>
      <c r="O9004"/>
      <c r="P9004"/>
      <c r="S9004"/>
    </row>
    <row r="9005" spans="1:20" x14ac:dyDescent="0.3">
      <c r="A9005" s="25"/>
      <c r="B9005"/>
      <c r="C9005"/>
      <c r="D9005"/>
      <c r="E9005"/>
      <c r="F9005"/>
      <c r="G9005"/>
      <c r="H9005"/>
      <c r="I9005"/>
      <c r="K9005"/>
      <c r="L9005"/>
      <c r="M9005"/>
      <c r="N9005"/>
      <c r="O9005"/>
      <c r="P9005"/>
      <c r="S9005"/>
    </row>
    <row r="9006" spans="1:20" x14ac:dyDescent="0.3">
      <c r="A9006" s="25"/>
      <c r="B9006"/>
      <c r="C9006"/>
      <c r="D9006"/>
      <c r="E9006"/>
      <c r="F9006"/>
      <c r="G9006"/>
      <c r="H9006"/>
      <c r="I9006"/>
      <c r="K9006"/>
      <c r="L9006"/>
      <c r="M9006"/>
      <c r="N9006"/>
      <c r="O9006"/>
      <c r="P9006"/>
      <c r="S9006"/>
    </row>
    <row r="9007" spans="1:20" x14ac:dyDescent="0.3">
      <c r="A9007" s="25"/>
      <c r="B9007"/>
      <c r="C9007"/>
      <c r="D9007"/>
      <c r="E9007"/>
      <c r="F9007"/>
      <c r="G9007"/>
      <c r="H9007"/>
      <c r="I9007"/>
      <c r="K9007"/>
      <c r="L9007"/>
      <c r="M9007"/>
      <c r="N9007"/>
      <c r="O9007"/>
      <c r="P9007"/>
      <c r="S9007"/>
    </row>
    <row r="9008" spans="1:20" x14ac:dyDescent="0.3">
      <c r="A9008" s="25"/>
      <c r="B9008"/>
      <c r="C9008"/>
      <c r="D9008"/>
      <c r="E9008"/>
      <c r="F9008"/>
      <c r="G9008"/>
      <c r="H9008"/>
      <c r="I9008" s="14"/>
      <c r="K9008"/>
      <c r="L9008"/>
      <c r="M9008"/>
      <c r="N9008"/>
      <c r="O9008"/>
      <c r="P9008"/>
      <c r="S9008"/>
    </row>
    <row r="9009" spans="1:20" x14ac:dyDescent="0.3">
      <c r="A9009" s="25"/>
      <c r="B9009"/>
      <c r="C9009"/>
      <c r="D9009"/>
      <c r="E9009"/>
      <c r="F9009"/>
      <c r="G9009"/>
      <c r="H9009"/>
      <c r="I9009" s="14"/>
      <c r="K9009"/>
      <c r="L9009"/>
      <c r="M9009"/>
      <c r="N9009"/>
      <c r="O9009"/>
      <c r="P9009"/>
      <c r="S9009"/>
    </row>
    <row r="9010" spans="1:20" x14ac:dyDescent="0.3">
      <c r="A9010" s="25"/>
      <c r="B9010"/>
      <c r="C9010"/>
      <c r="D9010"/>
      <c r="E9010"/>
      <c r="F9010"/>
      <c r="G9010"/>
      <c r="H9010" s="14"/>
      <c r="I9010" s="14"/>
      <c r="K9010"/>
      <c r="L9010"/>
      <c r="M9010"/>
      <c r="N9010"/>
      <c r="O9010"/>
      <c r="P9010"/>
      <c r="S9010"/>
      <c r="T9010" s="7"/>
    </row>
    <row r="9011" spans="1:20" x14ac:dyDescent="0.3">
      <c r="A9011" s="25"/>
      <c r="B9011"/>
      <c r="C9011"/>
      <c r="D9011"/>
      <c r="E9011"/>
      <c r="F9011"/>
      <c r="G9011"/>
      <c r="H9011" s="26"/>
      <c r="I9011" s="26"/>
      <c r="K9011"/>
      <c r="L9011"/>
      <c r="M9011"/>
      <c r="N9011"/>
      <c r="O9011"/>
      <c r="P9011"/>
      <c r="S9011"/>
      <c r="T9011" s="7"/>
    </row>
    <row r="9012" spans="1:20" x14ac:dyDescent="0.3">
      <c r="A9012" s="25"/>
      <c r="B9012"/>
      <c r="C9012"/>
      <c r="D9012"/>
      <c r="E9012"/>
      <c r="F9012"/>
      <c r="G9012"/>
      <c r="H9012" s="26"/>
      <c r="I9012" s="26"/>
      <c r="K9012"/>
      <c r="L9012"/>
      <c r="M9012"/>
      <c r="N9012"/>
      <c r="O9012"/>
      <c r="P9012"/>
      <c r="S9012"/>
    </row>
    <row r="9013" spans="1:20" x14ac:dyDescent="0.3">
      <c r="A9013" s="25"/>
      <c r="B9013"/>
      <c r="C9013"/>
      <c r="D9013"/>
      <c r="E9013"/>
      <c r="F9013"/>
      <c r="G9013"/>
      <c r="H9013" s="26"/>
      <c r="I9013" s="26"/>
      <c r="K9013"/>
      <c r="L9013"/>
      <c r="M9013"/>
      <c r="N9013"/>
      <c r="O9013"/>
      <c r="P9013"/>
      <c r="S9013"/>
    </row>
    <row r="9014" spans="1:20" x14ac:dyDescent="0.3">
      <c r="A9014" s="25"/>
      <c r="B9014"/>
      <c r="C9014"/>
      <c r="D9014"/>
      <c r="E9014"/>
      <c r="F9014"/>
      <c r="G9014"/>
      <c r="H9014" s="26"/>
      <c r="I9014" s="26"/>
      <c r="K9014"/>
      <c r="L9014"/>
      <c r="M9014"/>
      <c r="N9014"/>
      <c r="O9014"/>
      <c r="P9014"/>
      <c r="S9014"/>
    </row>
    <row r="9015" spans="1:20" x14ac:dyDescent="0.3">
      <c r="A9015" s="25"/>
      <c r="B9015"/>
      <c r="C9015"/>
      <c r="D9015"/>
      <c r="E9015"/>
      <c r="F9015"/>
      <c r="G9015"/>
      <c r="H9015" s="26"/>
      <c r="I9015" s="26"/>
      <c r="K9015"/>
      <c r="L9015"/>
      <c r="M9015"/>
      <c r="N9015"/>
      <c r="O9015"/>
      <c r="P9015"/>
      <c r="S9015"/>
    </row>
    <row r="9016" spans="1:20" x14ac:dyDescent="0.3">
      <c r="A9016" s="25"/>
      <c r="B9016"/>
      <c r="C9016"/>
      <c r="D9016"/>
      <c r="E9016"/>
      <c r="F9016"/>
      <c r="G9016"/>
      <c r="H9016" s="14"/>
      <c r="I9016" s="14"/>
      <c r="K9016"/>
      <c r="L9016"/>
      <c r="M9016"/>
      <c r="N9016"/>
      <c r="O9016"/>
      <c r="P9016"/>
      <c r="S9016"/>
    </row>
    <row r="9017" spans="1:20" x14ac:dyDescent="0.3">
      <c r="A9017" s="25"/>
      <c r="B9017"/>
      <c r="C9017"/>
      <c r="D9017"/>
      <c r="E9017"/>
      <c r="F9017"/>
      <c r="G9017"/>
      <c r="H9017" s="14"/>
      <c r="I9017" s="14"/>
      <c r="K9017"/>
      <c r="L9017"/>
      <c r="M9017"/>
      <c r="N9017"/>
      <c r="O9017"/>
      <c r="P9017"/>
      <c r="S9017"/>
    </row>
    <row r="9018" spans="1:20" x14ac:dyDescent="0.3">
      <c r="A9018" s="25"/>
      <c r="B9018"/>
      <c r="C9018"/>
      <c r="D9018"/>
      <c r="E9018"/>
      <c r="F9018"/>
      <c r="G9018"/>
      <c r="H9018" s="14"/>
      <c r="I9018" s="14"/>
      <c r="K9018"/>
      <c r="L9018"/>
      <c r="M9018"/>
      <c r="N9018"/>
      <c r="O9018"/>
      <c r="P9018"/>
      <c r="S9018"/>
    </row>
    <row r="9019" spans="1:20" x14ac:dyDescent="0.3">
      <c r="A9019" s="25"/>
      <c r="B9019"/>
      <c r="C9019"/>
      <c r="D9019"/>
      <c r="E9019"/>
      <c r="F9019"/>
      <c r="G9019"/>
      <c r="H9019" s="14"/>
      <c r="I9019" s="14"/>
      <c r="K9019"/>
      <c r="L9019"/>
      <c r="M9019"/>
      <c r="N9019"/>
      <c r="O9019"/>
      <c r="P9019"/>
      <c r="S9019"/>
    </row>
    <row r="9020" spans="1:20" x14ac:dyDescent="0.3">
      <c r="A9020" s="25"/>
      <c r="B9020"/>
      <c r="C9020"/>
      <c r="D9020"/>
      <c r="E9020"/>
      <c r="F9020"/>
      <c r="G9020"/>
      <c r="H9020"/>
      <c r="I9020"/>
      <c r="K9020"/>
      <c r="L9020"/>
      <c r="M9020"/>
      <c r="N9020"/>
      <c r="O9020"/>
      <c r="P9020"/>
      <c r="S9020"/>
    </row>
    <row r="9021" spans="1:20" x14ac:dyDescent="0.3">
      <c r="A9021" s="25"/>
      <c r="B9021"/>
      <c r="C9021"/>
      <c r="D9021"/>
      <c r="E9021"/>
      <c r="F9021"/>
      <c r="G9021"/>
      <c r="H9021" s="26"/>
      <c r="I9021" s="26"/>
      <c r="K9021"/>
      <c r="L9021"/>
      <c r="M9021"/>
      <c r="N9021"/>
      <c r="O9021"/>
      <c r="P9021"/>
      <c r="S9021"/>
    </row>
    <row r="9022" spans="1:20" x14ac:dyDescent="0.3">
      <c r="A9022" s="25"/>
      <c r="B9022"/>
      <c r="C9022"/>
      <c r="D9022"/>
      <c r="E9022"/>
      <c r="F9022"/>
      <c r="G9022"/>
      <c r="H9022" s="26"/>
      <c r="I9022" s="26"/>
      <c r="K9022"/>
      <c r="L9022"/>
      <c r="M9022"/>
      <c r="N9022"/>
      <c r="O9022"/>
      <c r="P9022"/>
      <c r="S9022"/>
    </row>
    <row r="9023" spans="1:20" x14ac:dyDescent="0.3">
      <c r="A9023" s="25"/>
      <c r="B9023"/>
      <c r="C9023"/>
      <c r="D9023"/>
      <c r="E9023"/>
      <c r="F9023"/>
      <c r="G9023"/>
      <c r="H9023" s="26"/>
      <c r="I9023" s="26"/>
      <c r="K9023"/>
      <c r="L9023"/>
      <c r="M9023"/>
      <c r="N9023"/>
      <c r="O9023"/>
      <c r="P9023"/>
      <c r="S9023"/>
    </row>
    <row r="9024" spans="1:20" x14ac:dyDescent="0.3">
      <c r="A9024" s="25"/>
      <c r="B9024"/>
      <c r="C9024"/>
      <c r="D9024"/>
      <c r="E9024"/>
      <c r="F9024"/>
      <c r="G9024"/>
      <c r="H9024" s="26"/>
      <c r="I9024" s="26"/>
      <c r="K9024"/>
      <c r="L9024"/>
      <c r="M9024"/>
      <c r="N9024"/>
      <c r="O9024"/>
      <c r="P9024"/>
      <c r="S9024"/>
    </row>
    <row r="9025" spans="1:20" x14ac:dyDescent="0.3">
      <c r="A9025" s="25"/>
      <c r="B9025"/>
      <c r="C9025"/>
      <c r="D9025"/>
      <c r="E9025"/>
      <c r="F9025"/>
      <c r="G9025"/>
      <c r="H9025" s="26"/>
      <c r="I9025" s="26"/>
      <c r="K9025"/>
      <c r="L9025"/>
      <c r="M9025"/>
      <c r="N9025"/>
      <c r="O9025"/>
      <c r="P9025"/>
      <c r="S9025"/>
    </row>
    <row r="9026" spans="1:20" x14ac:dyDescent="0.3">
      <c r="A9026" s="25"/>
      <c r="B9026"/>
      <c r="C9026"/>
      <c r="D9026"/>
      <c r="E9026"/>
      <c r="F9026"/>
      <c r="G9026"/>
      <c r="H9026"/>
      <c r="I9026"/>
      <c r="K9026"/>
      <c r="L9026"/>
      <c r="M9026"/>
      <c r="N9026"/>
      <c r="O9026"/>
      <c r="P9026"/>
      <c r="S9026"/>
    </row>
    <row r="9027" spans="1:20" x14ac:dyDescent="0.3">
      <c r="A9027" s="25"/>
      <c r="B9027"/>
      <c r="C9027"/>
      <c r="D9027"/>
      <c r="E9027"/>
      <c r="F9027"/>
      <c r="G9027"/>
      <c r="H9027"/>
      <c r="I9027" s="14"/>
      <c r="K9027"/>
      <c r="L9027"/>
      <c r="M9027"/>
      <c r="N9027"/>
      <c r="O9027"/>
      <c r="P9027"/>
      <c r="S9027"/>
    </row>
    <row r="9028" spans="1:20" x14ac:dyDescent="0.3">
      <c r="A9028" s="25"/>
      <c r="B9028"/>
      <c r="C9028"/>
      <c r="D9028"/>
      <c r="E9028"/>
      <c r="F9028"/>
      <c r="G9028"/>
      <c r="H9028"/>
      <c r="I9028"/>
      <c r="K9028"/>
      <c r="L9028"/>
      <c r="M9028"/>
      <c r="N9028"/>
      <c r="O9028"/>
      <c r="P9028"/>
      <c r="S9028"/>
    </row>
    <row r="9029" spans="1:20" x14ac:dyDescent="0.3">
      <c r="A9029" s="25"/>
      <c r="B9029"/>
      <c r="C9029"/>
      <c r="D9029"/>
      <c r="E9029"/>
      <c r="F9029"/>
      <c r="G9029"/>
      <c r="H9029"/>
      <c r="I9029"/>
      <c r="K9029"/>
      <c r="L9029"/>
      <c r="M9029"/>
      <c r="N9029"/>
      <c r="O9029"/>
      <c r="P9029"/>
      <c r="S9029"/>
    </row>
    <row r="9030" spans="1:20" x14ac:dyDescent="0.3">
      <c r="A9030" s="25"/>
      <c r="B9030"/>
      <c r="C9030"/>
      <c r="D9030"/>
      <c r="E9030"/>
      <c r="F9030"/>
      <c r="G9030"/>
      <c r="H9030" s="14"/>
      <c r="I9030" s="14"/>
      <c r="K9030"/>
      <c r="L9030"/>
      <c r="M9030"/>
      <c r="N9030"/>
      <c r="O9030"/>
      <c r="P9030"/>
      <c r="S9030"/>
    </row>
    <row r="9031" spans="1:20" x14ac:dyDescent="0.3">
      <c r="A9031" s="25"/>
      <c r="B9031"/>
      <c r="C9031"/>
      <c r="D9031"/>
      <c r="E9031"/>
      <c r="F9031"/>
      <c r="G9031"/>
      <c r="H9031"/>
      <c r="I9031"/>
      <c r="K9031"/>
      <c r="L9031"/>
      <c r="M9031"/>
      <c r="N9031"/>
      <c r="O9031"/>
      <c r="P9031"/>
      <c r="S9031"/>
    </row>
    <row r="9032" spans="1:20" x14ac:dyDescent="0.3">
      <c r="A9032" s="25"/>
      <c r="B9032"/>
      <c r="C9032"/>
      <c r="D9032"/>
      <c r="E9032"/>
      <c r="F9032"/>
      <c r="G9032"/>
      <c r="H9032" s="14"/>
      <c r="I9032" s="14"/>
      <c r="K9032"/>
      <c r="L9032"/>
      <c r="M9032"/>
      <c r="N9032"/>
      <c r="O9032"/>
      <c r="P9032"/>
      <c r="S9032"/>
    </row>
    <row r="9033" spans="1:20" x14ac:dyDescent="0.3">
      <c r="A9033" s="25"/>
      <c r="B9033"/>
      <c r="C9033"/>
      <c r="D9033"/>
      <c r="E9033"/>
      <c r="F9033"/>
      <c r="G9033"/>
      <c r="H9033" s="14"/>
      <c r="I9033" s="14"/>
      <c r="K9033"/>
      <c r="L9033"/>
      <c r="M9033"/>
      <c r="N9033"/>
      <c r="O9033"/>
      <c r="P9033"/>
      <c r="S9033"/>
    </row>
    <row r="9034" spans="1:20" x14ac:dyDescent="0.3">
      <c r="A9034" s="25"/>
      <c r="B9034"/>
      <c r="C9034"/>
      <c r="D9034"/>
      <c r="E9034"/>
      <c r="F9034"/>
      <c r="G9034"/>
      <c r="H9034" s="14"/>
      <c r="I9034" s="14"/>
      <c r="K9034"/>
      <c r="L9034"/>
      <c r="M9034"/>
      <c r="N9034"/>
      <c r="O9034"/>
      <c r="P9034"/>
      <c r="S9034"/>
    </row>
    <row r="9035" spans="1:20" x14ac:dyDescent="0.3">
      <c r="A9035" s="25"/>
      <c r="B9035"/>
      <c r="C9035"/>
      <c r="D9035"/>
      <c r="E9035"/>
      <c r="F9035"/>
      <c r="G9035"/>
      <c r="H9035" s="14"/>
      <c r="I9035" s="14"/>
      <c r="K9035"/>
      <c r="L9035"/>
      <c r="M9035"/>
      <c r="N9035"/>
      <c r="O9035"/>
      <c r="P9035"/>
      <c r="S9035"/>
    </row>
    <row r="9036" spans="1:20" x14ac:dyDescent="0.3">
      <c r="A9036" s="25"/>
      <c r="B9036"/>
      <c r="C9036"/>
      <c r="D9036"/>
      <c r="E9036"/>
      <c r="F9036"/>
      <c r="G9036"/>
      <c r="H9036" s="26"/>
      <c r="I9036" s="26"/>
      <c r="K9036"/>
      <c r="L9036"/>
      <c r="M9036"/>
      <c r="N9036"/>
      <c r="O9036"/>
      <c r="P9036"/>
      <c r="S9036"/>
    </row>
    <row r="9037" spans="1:20" x14ac:dyDescent="0.3">
      <c r="A9037" s="25"/>
      <c r="B9037"/>
      <c r="C9037"/>
      <c r="D9037"/>
      <c r="E9037"/>
      <c r="F9037"/>
      <c r="G9037"/>
      <c r="H9037" s="26"/>
      <c r="I9037" s="26"/>
      <c r="K9037"/>
      <c r="L9037"/>
      <c r="M9037"/>
      <c r="N9037"/>
      <c r="O9037"/>
      <c r="P9037"/>
      <c r="S9037"/>
      <c r="T9037" s="7"/>
    </row>
    <row r="9038" spans="1:20" x14ac:dyDescent="0.3">
      <c r="A9038" s="25"/>
      <c r="B9038"/>
      <c r="C9038"/>
      <c r="D9038"/>
      <c r="E9038"/>
      <c r="F9038"/>
      <c r="G9038"/>
      <c r="H9038" s="26"/>
      <c r="I9038" s="26"/>
      <c r="K9038"/>
      <c r="L9038"/>
      <c r="M9038"/>
      <c r="N9038"/>
      <c r="O9038"/>
      <c r="P9038"/>
      <c r="S9038"/>
    </row>
    <row r="9039" spans="1:20" x14ac:dyDescent="0.3">
      <c r="A9039" s="25"/>
      <c r="B9039"/>
      <c r="C9039"/>
      <c r="D9039"/>
      <c r="E9039"/>
      <c r="F9039"/>
      <c r="G9039"/>
      <c r="H9039" s="26"/>
      <c r="I9039" s="26"/>
      <c r="K9039"/>
      <c r="L9039"/>
      <c r="M9039"/>
      <c r="N9039"/>
      <c r="O9039"/>
      <c r="P9039"/>
      <c r="S9039"/>
    </row>
    <row r="9040" spans="1:20" x14ac:dyDescent="0.3">
      <c r="A9040" s="25"/>
      <c r="B9040"/>
      <c r="C9040"/>
      <c r="D9040"/>
      <c r="E9040"/>
      <c r="F9040"/>
      <c r="G9040"/>
      <c r="H9040" s="26"/>
      <c r="I9040" s="26"/>
      <c r="K9040"/>
      <c r="L9040"/>
      <c r="M9040"/>
      <c r="N9040"/>
      <c r="O9040"/>
      <c r="P9040"/>
      <c r="S9040"/>
    </row>
    <row r="9041" spans="1:20" x14ac:dyDescent="0.3">
      <c r="A9041" s="25"/>
      <c r="B9041"/>
      <c r="C9041"/>
      <c r="D9041"/>
      <c r="E9041"/>
      <c r="F9041"/>
      <c r="G9041"/>
      <c r="H9041" s="26"/>
      <c r="I9041" s="26"/>
      <c r="K9041"/>
      <c r="L9041"/>
      <c r="M9041"/>
      <c r="N9041"/>
      <c r="O9041"/>
      <c r="P9041"/>
      <c r="S9041"/>
    </row>
    <row r="9042" spans="1:20" x14ac:dyDescent="0.3">
      <c r="A9042" s="25"/>
      <c r="B9042"/>
      <c r="C9042"/>
      <c r="D9042"/>
      <c r="E9042"/>
      <c r="F9042"/>
      <c r="G9042"/>
      <c r="H9042" s="26"/>
      <c r="I9042" s="26"/>
      <c r="K9042"/>
      <c r="L9042"/>
      <c r="M9042"/>
      <c r="N9042"/>
      <c r="O9042"/>
      <c r="P9042"/>
      <c r="S9042"/>
    </row>
    <row r="9043" spans="1:20" x14ac:dyDescent="0.3">
      <c r="A9043" s="25"/>
      <c r="B9043"/>
      <c r="C9043"/>
      <c r="D9043"/>
      <c r="E9043"/>
      <c r="F9043"/>
      <c r="G9043"/>
      <c r="H9043" s="26"/>
      <c r="I9043" s="26"/>
      <c r="K9043"/>
      <c r="L9043"/>
      <c r="M9043"/>
      <c r="N9043"/>
      <c r="O9043"/>
      <c r="P9043"/>
      <c r="S9043"/>
    </row>
    <row r="9044" spans="1:20" x14ac:dyDescent="0.3">
      <c r="A9044" s="25"/>
      <c r="B9044"/>
      <c r="C9044"/>
      <c r="D9044"/>
      <c r="E9044"/>
      <c r="F9044"/>
      <c r="G9044"/>
      <c r="H9044" s="26"/>
      <c r="I9044" s="26"/>
      <c r="K9044"/>
      <c r="L9044"/>
      <c r="M9044"/>
      <c r="N9044"/>
      <c r="O9044"/>
      <c r="P9044"/>
      <c r="S9044"/>
    </row>
    <row r="9045" spans="1:20" x14ac:dyDescent="0.3">
      <c r="A9045" s="25"/>
      <c r="B9045"/>
      <c r="C9045"/>
      <c r="D9045"/>
      <c r="E9045"/>
      <c r="F9045"/>
      <c r="G9045"/>
      <c r="H9045" s="26"/>
      <c r="I9045" s="26"/>
      <c r="K9045"/>
      <c r="L9045"/>
      <c r="M9045"/>
      <c r="N9045"/>
      <c r="O9045"/>
      <c r="P9045"/>
      <c r="S9045"/>
    </row>
    <row r="9046" spans="1:20" x14ac:dyDescent="0.3">
      <c r="A9046" s="25"/>
      <c r="B9046"/>
      <c r="C9046"/>
      <c r="D9046"/>
      <c r="E9046"/>
      <c r="F9046"/>
      <c r="G9046"/>
      <c r="H9046" s="26"/>
      <c r="I9046" s="26"/>
      <c r="K9046"/>
      <c r="L9046"/>
      <c r="M9046"/>
      <c r="N9046"/>
      <c r="O9046"/>
      <c r="P9046"/>
      <c r="S9046"/>
    </row>
    <row r="9047" spans="1:20" x14ac:dyDescent="0.3">
      <c r="A9047" s="25"/>
      <c r="B9047"/>
      <c r="C9047"/>
      <c r="D9047"/>
      <c r="E9047"/>
      <c r="F9047"/>
      <c r="G9047"/>
      <c r="H9047" s="26"/>
      <c r="I9047" s="26"/>
      <c r="K9047"/>
      <c r="L9047"/>
      <c r="M9047"/>
      <c r="N9047"/>
      <c r="O9047"/>
      <c r="P9047"/>
      <c r="S9047"/>
    </row>
    <row r="9048" spans="1:20" x14ac:dyDescent="0.3">
      <c r="A9048" s="25"/>
      <c r="B9048"/>
      <c r="C9048"/>
      <c r="D9048"/>
      <c r="E9048"/>
      <c r="F9048"/>
      <c r="G9048"/>
      <c r="H9048" s="26"/>
      <c r="I9048" s="26"/>
      <c r="K9048"/>
      <c r="L9048"/>
      <c r="M9048"/>
      <c r="N9048"/>
      <c r="O9048"/>
      <c r="P9048"/>
      <c r="S9048"/>
    </row>
    <row r="9049" spans="1:20" x14ac:dyDescent="0.3">
      <c r="A9049" s="25"/>
      <c r="B9049"/>
      <c r="C9049"/>
      <c r="D9049"/>
      <c r="E9049"/>
      <c r="F9049"/>
      <c r="G9049"/>
      <c r="H9049" s="26"/>
      <c r="I9049" s="26"/>
      <c r="K9049"/>
      <c r="L9049"/>
      <c r="M9049"/>
      <c r="N9049"/>
      <c r="O9049"/>
      <c r="P9049"/>
      <c r="S9049"/>
    </row>
    <row r="9050" spans="1:20" x14ac:dyDescent="0.3">
      <c r="A9050" s="25"/>
      <c r="B9050"/>
      <c r="C9050"/>
      <c r="D9050"/>
      <c r="E9050"/>
      <c r="F9050"/>
      <c r="G9050"/>
      <c r="H9050" s="26"/>
      <c r="I9050" s="26"/>
      <c r="K9050"/>
      <c r="L9050"/>
      <c r="M9050"/>
      <c r="N9050"/>
      <c r="O9050"/>
      <c r="P9050"/>
      <c r="S9050"/>
    </row>
    <row r="9051" spans="1:20" x14ac:dyDescent="0.3">
      <c r="A9051" s="25"/>
      <c r="B9051"/>
      <c r="C9051"/>
      <c r="D9051"/>
      <c r="E9051"/>
      <c r="F9051"/>
      <c r="G9051"/>
      <c r="H9051"/>
      <c r="I9051" s="14"/>
      <c r="K9051"/>
      <c r="L9051"/>
      <c r="M9051"/>
      <c r="N9051"/>
      <c r="O9051"/>
      <c r="P9051"/>
      <c r="S9051"/>
    </row>
    <row r="9052" spans="1:20" x14ac:dyDescent="0.3">
      <c r="A9052" s="25"/>
      <c r="B9052"/>
      <c r="C9052"/>
      <c r="D9052"/>
      <c r="E9052"/>
      <c r="F9052"/>
      <c r="G9052"/>
      <c r="H9052" s="14"/>
      <c r="I9052" s="14"/>
      <c r="K9052"/>
      <c r="L9052"/>
      <c r="M9052"/>
      <c r="N9052"/>
      <c r="O9052"/>
      <c r="P9052"/>
      <c r="S9052"/>
      <c r="T9052" s="7"/>
    </row>
    <row r="9053" spans="1:20" x14ac:dyDescent="0.3">
      <c r="A9053" s="25"/>
      <c r="B9053"/>
      <c r="C9053"/>
      <c r="D9053"/>
      <c r="E9053"/>
      <c r="F9053"/>
      <c r="G9053"/>
      <c r="H9053" s="14"/>
      <c r="I9053" s="14"/>
      <c r="K9053"/>
      <c r="L9053"/>
      <c r="M9053"/>
      <c r="N9053"/>
      <c r="O9053"/>
      <c r="P9053"/>
      <c r="S9053"/>
    </row>
    <row r="9054" spans="1:20" x14ac:dyDescent="0.3">
      <c r="A9054" s="25"/>
      <c r="B9054"/>
      <c r="C9054"/>
      <c r="D9054"/>
      <c r="E9054"/>
      <c r="F9054"/>
      <c r="G9054"/>
      <c r="H9054" s="14"/>
      <c r="I9054" s="14"/>
      <c r="K9054"/>
      <c r="L9054"/>
      <c r="M9054"/>
      <c r="N9054"/>
      <c r="O9054"/>
      <c r="P9054"/>
      <c r="S9054"/>
    </row>
    <row r="9055" spans="1:20" x14ac:dyDescent="0.3">
      <c r="A9055" s="25"/>
      <c r="B9055"/>
      <c r="C9055"/>
      <c r="D9055"/>
      <c r="E9055"/>
      <c r="F9055"/>
      <c r="G9055"/>
      <c r="H9055" s="14"/>
      <c r="I9055" s="14"/>
      <c r="K9055"/>
      <c r="L9055"/>
      <c r="M9055"/>
      <c r="N9055"/>
      <c r="O9055"/>
      <c r="P9055"/>
      <c r="S9055"/>
    </row>
    <row r="9056" spans="1:20" x14ac:dyDescent="0.3">
      <c r="A9056" s="25"/>
      <c r="B9056"/>
      <c r="C9056"/>
      <c r="D9056"/>
      <c r="E9056"/>
      <c r="F9056"/>
      <c r="G9056"/>
      <c r="H9056" s="26"/>
      <c r="I9056" s="26"/>
      <c r="K9056"/>
      <c r="L9056"/>
      <c r="M9056"/>
      <c r="N9056"/>
      <c r="O9056"/>
      <c r="P9056"/>
      <c r="S9056"/>
      <c r="T9056" s="7"/>
    </row>
    <row r="9057" spans="1:20" x14ac:dyDescent="0.3">
      <c r="A9057" s="25"/>
      <c r="B9057"/>
      <c r="C9057"/>
      <c r="D9057"/>
      <c r="E9057"/>
      <c r="F9057"/>
      <c r="G9057"/>
      <c r="H9057" s="26"/>
      <c r="I9057" s="26"/>
      <c r="K9057"/>
      <c r="L9057"/>
      <c r="M9057"/>
      <c r="N9057"/>
      <c r="O9057"/>
      <c r="P9057"/>
      <c r="S9057"/>
    </row>
    <row r="9058" spans="1:20" x14ac:dyDescent="0.3">
      <c r="A9058" s="25"/>
      <c r="B9058"/>
      <c r="C9058"/>
      <c r="D9058"/>
      <c r="E9058"/>
      <c r="F9058"/>
      <c r="G9058"/>
      <c r="H9058" s="26"/>
      <c r="I9058" s="26"/>
      <c r="K9058"/>
      <c r="L9058"/>
      <c r="M9058"/>
      <c r="N9058"/>
      <c r="O9058"/>
      <c r="P9058"/>
      <c r="S9058"/>
    </row>
    <row r="9059" spans="1:20" x14ac:dyDescent="0.3">
      <c r="A9059" s="25"/>
      <c r="B9059"/>
      <c r="C9059"/>
      <c r="D9059"/>
      <c r="E9059"/>
      <c r="F9059"/>
      <c r="G9059"/>
      <c r="H9059" s="26"/>
      <c r="I9059" s="26"/>
      <c r="K9059"/>
      <c r="L9059"/>
      <c r="M9059"/>
      <c r="N9059"/>
      <c r="O9059"/>
      <c r="P9059"/>
      <c r="S9059"/>
    </row>
    <row r="9060" spans="1:20" x14ac:dyDescent="0.3">
      <c r="A9060" s="25"/>
      <c r="B9060"/>
      <c r="C9060"/>
      <c r="D9060"/>
      <c r="E9060"/>
      <c r="F9060"/>
      <c r="G9060"/>
      <c r="H9060" s="26"/>
      <c r="I9060" s="26"/>
      <c r="K9060"/>
      <c r="L9060"/>
      <c r="M9060"/>
      <c r="N9060"/>
      <c r="O9060"/>
      <c r="P9060"/>
      <c r="S9060"/>
    </row>
    <row r="9061" spans="1:20" x14ac:dyDescent="0.3">
      <c r="A9061" s="25"/>
      <c r="B9061"/>
      <c r="C9061"/>
      <c r="D9061"/>
      <c r="E9061"/>
      <c r="F9061"/>
      <c r="G9061"/>
      <c r="H9061"/>
      <c r="I9061"/>
      <c r="K9061"/>
      <c r="L9061"/>
      <c r="M9061"/>
      <c r="N9061"/>
      <c r="O9061"/>
      <c r="P9061"/>
      <c r="S9061"/>
    </row>
    <row r="9062" spans="1:20" x14ac:dyDescent="0.3">
      <c r="A9062" s="25"/>
      <c r="B9062"/>
      <c r="C9062"/>
      <c r="D9062"/>
      <c r="E9062"/>
      <c r="F9062"/>
      <c r="G9062"/>
      <c r="H9062" s="14"/>
      <c r="I9062" s="14"/>
      <c r="K9062"/>
      <c r="L9062"/>
      <c r="M9062"/>
      <c r="N9062"/>
      <c r="O9062"/>
      <c r="P9062"/>
      <c r="S9062"/>
      <c r="T9062" s="7"/>
    </row>
    <row r="9063" spans="1:20" x14ac:dyDescent="0.3">
      <c r="A9063" s="25"/>
      <c r="B9063"/>
      <c r="C9063"/>
      <c r="D9063"/>
      <c r="E9063"/>
      <c r="F9063"/>
      <c r="G9063"/>
      <c r="H9063"/>
      <c r="I9063"/>
      <c r="K9063"/>
      <c r="L9063"/>
      <c r="M9063"/>
      <c r="N9063"/>
      <c r="O9063"/>
      <c r="P9063"/>
      <c r="S9063"/>
    </row>
    <row r="9064" spans="1:20" x14ac:dyDescent="0.3">
      <c r="A9064" s="25"/>
      <c r="B9064"/>
      <c r="C9064"/>
      <c r="D9064"/>
      <c r="E9064"/>
      <c r="F9064"/>
      <c r="G9064"/>
      <c r="H9064" s="14"/>
      <c r="I9064" s="14"/>
      <c r="K9064"/>
      <c r="L9064"/>
      <c r="M9064"/>
      <c r="N9064"/>
      <c r="O9064"/>
      <c r="P9064"/>
      <c r="S9064"/>
    </row>
    <row r="9065" spans="1:20" x14ac:dyDescent="0.3">
      <c r="A9065" s="25"/>
      <c r="B9065"/>
      <c r="C9065"/>
      <c r="D9065"/>
      <c r="E9065"/>
      <c r="F9065"/>
      <c r="G9065"/>
      <c r="H9065" s="14"/>
      <c r="I9065" s="14"/>
      <c r="K9065"/>
      <c r="L9065"/>
      <c r="M9065"/>
      <c r="N9065"/>
      <c r="O9065"/>
      <c r="P9065"/>
      <c r="S9065"/>
    </row>
    <row r="9066" spans="1:20" x14ac:dyDescent="0.3">
      <c r="A9066" s="25"/>
      <c r="B9066"/>
      <c r="C9066"/>
      <c r="D9066"/>
      <c r="E9066"/>
      <c r="F9066"/>
      <c r="G9066"/>
      <c r="H9066" s="26"/>
      <c r="I9066" s="26"/>
      <c r="K9066"/>
      <c r="L9066"/>
      <c r="M9066"/>
      <c r="N9066"/>
      <c r="O9066"/>
      <c r="P9066"/>
      <c r="S9066"/>
      <c r="T9066" s="7"/>
    </row>
    <row r="9067" spans="1:20" x14ac:dyDescent="0.3">
      <c r="A9067" s="25"/>
      <c r="B9067"/>
      <c r="C9067"/>
      <c r="D9067"/>
      <c r="E9067"/>
      <c r="F9067"/>
      <c r="G9067"/>
      <c r="H9067" s="26"/>
      <c r="I9067" s="26"/>
      <c r="K9067"/>
      <c r="L9067"/>
      <c r="M9067"/>
      <c r="N9067"/>
      <c r="O9067"/>
      <c r="P9067"/>
      <c r="S9067"/>
      <c r="T9067" s="7"/>
    </row>
    <row r="9068" spans="1:20" x14ac:dyDescent="0.3">
      <c r="A9068" s="25"/>
      <c r="B9068"/>
      <c r="C9068"/>
      <c r="D9068"/>
      <c r="E9068"/>
      <c r="F9068"/>
      <c r="G9068"/>
      <c r="H9068" s="26"/>
      <c r="I9068" s="26"/>
      <c r="K9068"/>
      <c r="L9068"/>
      <c r="M9068"/>
      <c r="N9068"/>
      <c r="O9068"/>
      <c r="P9068"/>
      <c r="S9068"/>
      <c r="T9068" s="7"/>
    </row>
    <row r="9069" spans="1:20" x14ac:dyDescent="0.3">
      <c r="A9069" s="25"/>
      <c r="B9069"/>
      <c r="C9069"/>
      <c r="D9069"/>
      <c r="E9069"/>
      <c r="F9069"/>
      <c r="G9069"/>
      <c r="H9069" s="14"/>
      <c r="I9069" s="14"/>
      <c r="K9069"/>
      <c r="L9069"/>
      <c r="M9069"/>
      <c r="N9069"/>
      <c r="O9069"/>
      <c r="P9069"/>
      <c r="S9069"/>
    </row>
    <row r="9070" spans="1:20" x14ac:dyDescent="0.3">
      <c r="A9070" s="25"/>
      <c r="B9070"/>
      <c r="C9070"/>
      <c r="D9070"/>
      <c r="E9070"/>
      <c r="F9070"/>
      <c r="G9070"/>
      <c r="H9070" s="14"/>
      <c r="I9070" s="14"/>
      <c r="K9070"/>
      <c r="L9070"/>
      <c r="M9070"/>
      <c r="N9070"/>
      <c r="O9070"/>
      <c r="P9070"/>
      <c r="S9070"/>
    </row>
    <row r="9071" spans="1:20" x14ac:dyDescent="0.3">
      <c r="A9071" s="25"/>
      <c r="B9071"/>
      <c r="C9071"/>
      <c r="D9071"/>
      <c r="E9071"/>
      <c r="F9071"/>
      <c r="G9071"/>
      <c r="H9071" s="14"/>
      <c r="I9071" s="14"/>
      <c r="K9071"/>
      <c r="L9071"/>
      <c r="M9071"/>
      <c r="N9071"/>
      <c r="O9071"/>
      <c r="P9071"/>
      <c r="S9071"/>
    </row>
    <row r="9072" spans="1:20" x14ac:dyDescent="0.3">
      <c r="A9072" s="25"/>
      <c r="B9072"/>
      <c r="C9072"/>
      <c r="D9072"/>
      <c r="E9072"/>
      <c r="F9072"/>
      <c r="G9072"/>
      <c r="H9072" s="14"/>
      <c r="I9072" s="14"/>
      <c r="K9072"/>
      <c r="L9072"/>
      <c r="M9072"/>
      <c r="N9072"/>
      <c r="O9072"/>
      <c r="P9072"/>
      <c r="S9072"/>
    </row>
    <row r="9073" spans="1:20" x14ac:dyDescent="0.3">
      <c r="A9073" s="25"/>
      <c r="B9073"/>
      <c r="C9073"/>
      <c r="D9073"/>
      <c r="E9073"/>
      <c r="F9073"/>
      <c r="G9073"/>
      <c r="H9073"/>
      <c r="I9073" s="14"/>
      <c r="K9073"/>
      <c r="L9073"/>
      <c r="M9073"/>
      <c r="N9073"/>
      <c r="O9073"/>
      <c r="P9073"/>
      <c r="S9073"/>
    </row>
    <row r="9074" spans="1:20" x14ac:dyDescent="0.3">
      <c r="A9074" s="25"/>
      <c r="B9074"/>
      <c r="C9074"/>
      <c r="D9074"/>
      <c r="E9074"/>
      <c r="F9074"/>
      <c r="G9074"/>
      <c r="H9074"/>
      <c r="I9074" s="14"/>
      <c r="K9074"/>
      <c r="L9074"/>
      <c r="M9074"/>
      <c r="N9074"/>
      <c r="O9074"/>
      <c r="P9074"/>
      <c r="S9074"/>
    </row>
    <row r="9075" spans="1:20" x14ac:dyDescent="0.3">
      <c r="A9075" s="25"/>
      <c r="B9075"/>
      <c r="C9075"/>
      <c r="D9075"/>
      <c r="E9075"/>
      <c r="F9075"/>
      <c r="G9075"/>
      <c r="H9075" s="26"/>
      <c r="I9075" s="26"/>
      <c r="K9075"/>
      <c r="L9075"/>
      <c r="M9075"/>
      <c r="N9075"/>
      <c r="O9075"/>
      <c r="P9075"/>
      <c r="S9075"/>
    </row>
    <row r="9076" spans="1:20" x14ac:dyDescent="0.3">
      <c r="A9076" s="25"/>
      <c r="B9076"/>
      <c r="C9076"/>
      <c r="D9076"/>
      <c r="E9076"/>
      <c r="F9076"/>
      <c r="G9076"/>
      <c r="H9076" s="26"/>
      <c r="I9076" s="26"/>
      <c r="K9076"/>
      <c r="L9076"/>
      <c r="M9076"/>
      <c r="N9076"/>
      <c r="O9076"/>
      <c r="P9076"/>
      <c r="S9076"/>
    </row>
    <row r="9077" spans="1:20" x14ac:dyDescent="0.3">
      <c r="A9077" s="25"/>
      <c r="B9077"/>
      <c r="C9077"/>
      <c r="D9077"/>
      <c r="E9077"/>
      <c r="F9077"/>
      <c r="G9077"/>
      <c r="H9077"/>
      <c r="I9077" s="14"/>
      <c r="K9077"/>
      <c r="L9077"/>
      <c r="M9077"/>
      <c r="N9077"/>
      <c r="O9077"/>
      <c r="P9077"/>
      <c r="S9077"/>
    </row>
    <row r="9078" spans="1:20" x14ac:dyDescent="0.3">
      <c r="A9078" s="25"/>
      <c r="B9078"/>
      <c r="C9078"/>
      <c r="D9078"/>
      <c r="E9078"/>
      <c r="F9078"/>
      <c r="G9078"/>
      <c r="H9078" s="14"/>
      <c r="I9078" s="14"/>
      <c r="K9078"/>
      <c r="L9078"/>
      <c r="M9078"/>
      <c r="N9078"/>
      <c r="O9078"/>
      <c r="P9078"/>
      <c r="S9078"/>
      <c r="T9078" s="7"/>
    </row>
    <row r="9079" spans="1:20" x14ac:dyDescent="0.3">
      <c r="A9079" s="25"/>
      <c r="B9079"/>
      <c r="C9079"/>
      <c r="D9079"/>
      <c r="E9079"/>
      <c r="F9079"/>
      <c r="G9079"/>
      <c r="H9079" s="26"/>
      <c r="I9079" s="26"/>
      <c r="K9079"/>
      <c r="L9079"/>
      <c r="M9079"/>
      <c r="N9079"/>
      <c r="O9079"/>
      <c r="P9079"/>
      <c r="S9079"/>
    </row>
    <row r="9080" spans="1:20" x14ac:dyDescent="0.3">
      <c r="A9080" s="25"/>
      <c r="B9080"/>
      <c r="C9080"/>
      <c r="D9080"/>
      <c r="E9080"/>
      <c r="F9080"/>
      <c r="G9080"/>
      <c r="H9080" s="26"/>
      <c r="I9080" s="26"/>
      <c r="K9080"/>
      <c r="L9080"/>
      <c r="M9080"/>
      <c r="N9080"/>
      <c r="O9080"/>
      <c r="P9080"/>
      <c r="S9080"/>
    </row>
    <row r="9081" spans="1:20" x14ac:dyDescent="0.3">
      <c r="A9081" s="25"/>
      <c r="B9081"/>
      <c r="C9081"/>
      <c r="D9081"/>
      <c r="E9081"/>
      <c r="F9081"/>
      <c r="G9081"/>
      <c r="H9081" s="26"/>
      <c r="I9081" s="26"/>
      <c r="K9081"/>
      <c r="L9081"/>
      <c r="M9081"/>
      <c r="N9081"/>
      <c r="O9081"/>
      <c r="P9081"/>
      <c r="S9081"/>
    </row>
    <row r="9082" spans="1:20" x14ac:dyDescent="0.3">
      <c r="A9082" s="25"/>
      <c r="B9082"/>
      <c r="C9082"/>
      <c r="D9082"/>
      <c r="E9082"/>
      <c r="F9082"/>
      <c r="G9082"/>
      <c r="H9082" s="14"/>
      <c r="I9082" s="14"/>
      <c r="K9082"/>
      <c r="L9082"/>
      <c r="M9082"/>
      <c r="N9082"/>
      <c r="O9082"/>
      <c r="P9082"/>
      <c r="S9082"/>
    </row>
    <row r="9083" spans="1:20" x14ac:dyDescent="0.3">
      <c r="A9083" s="25"/>
      <c r="B9083"/>
      <c r="C9083"/>
      <c r="D9083"/>
      <c r="E9083"/>
      <c r="F9083"/>
      <c r="G9083"/>
      <c r="H9083" s="14"/>
      <c r="I9083" s="14"/>
      <c r="K9083"/>
      <c r="L9083"/>
      <c r="M9083"/>
      <c r="N9083"/>
      <c r="O9083"/>
      <c r="P9083"/>
      <c r="S9083"/>
    </row>
    <row r="9084" spans="1:20" x14ac:dyDescent="0.3">
      <c r="A9084" s="25"/>
      <c r="B9084"/>
      <c r="C9084"/>
      <c r="D9084"/>
      <c r="E9084"/>
      <c r="F9084"/>
      <c r="G9084"/>
      <c r="H9084" s="14"/>
      <c r="I9084" s="14"/>
      <c r="K9084"/>
      <c r="L9084"/>
      <c r="M9084"/>
      <c r="N9084"/>
      <c r="O9084"/>
      <c r="P9084"/>
      <c r="S9084"/>
    </row>
    <row r="9085" spans="1:20" x14ac:dyDescent="0.3">
      <c r="A9085" s="25"/>
      <c r="B9085"/>
      <c r="C9085"/>
      <c r="D9085"/>
      <c r="E9085"/>
      <c r="F9085"/>
      <c r="G9085"/>
      <c r="H9085" s="26"/>
      <c r="I9085" s="26"/>
      <c r="K9085"/>
      <c r="L9085"/>
      <c r="M9085"/>
      <c r="N9085"/>
      <c r="O9085"/>
      <c r="P9085"/>
      <c r="S9085"/>
    </row>
    <row r="9086" spans="1:20" x14ac:dyDescent="0.3">
      <c r="A9086" s="25"/>
      <c r="B9086"/>
      <c r="C9086"/>
      <c r="D9086"/>
      <c r="E9086"/>
      <c r="F9086"/>
      <c r="G9086"/>
      <c r="H9086" s="26"/>
      <c r="I9086" s="26"/>
      <c r="K9086"/>
      <c r="L9086"/>
      <c r="M9086"/>
      <c r="N9086"/>
      <c r="O9086"/>
      <c r="P9086"/>
      <c r="S9086"/>
    </row>
    <row r="9087" spans="1:20" x14ac:dyDescent="0.3">
      <c r="A9087" s="25"/>
      <c r="B9087"/>
      <c r="C9087"/>
      <c r="D9087"/>
      <c r="E9087"/>
      <c r="F9087"/>
      <c r="G9087"/>
      <c r="H9087" s="26"/>
      <c r="I9087" s="26"/>
      <c r="K9087"/>
      <c r="L9087"/>
      <c r="M9087"/>
      <c r="N9087"/>
      <c r="O9087"/>
      <c r="P9087"/>
      <c r="S9087"/>
    </row>
    <row r="9088" spans="1:20" x14ac:dyDescent="0.3">
      <c r="A9088" s="25"/>
      <c r="B9088"/>
      <c r="C9088"/>
      <c r="D9088"/>
      <c r="E9088"/>
      <c r="F9088"/>
      <c r="G9088"/>
      <c r="H9088" s="14"/>
      <c r="I9088" s="14"/>
      <c r="K9088"/>
      <c r="L9088"/>
      <c r="M9088"/>
      <c r="N9088"/>
      <c r="O9088"/>
      <c r="P9088"/>
      <c r="S9088"/>
    </row>
    <row r="9089" spans="1:20" x14ac:dyDescent="0.3">
      <c r="A9089" s="25"/>
      <c r="B9089"/>
      <c r="C9089"/>
      <c r="D9089"/>
      <c r="E9089"/>
      <c r="F9089"/>
      <c r="G9089"/>
      <c r="H9089" s="14"/>
      <c r="I9089" s="14"/>
      <c r="K9089"/>
      <c r="L9089"/>
      <c r="M9089"/>
      <c r="N9089"/>
      <c r="O9089"/>
      <c r="P9089"/>
      <c r="S9089"/>
    </row>
    <row r="9090" spans="1:20" x14ac:dyDescent="0.3">
      <c r="A9090" s="25"/>
      <c r="B9090"/>
      <c r="C9090"/>
      <c r="D9090"/>
      <c r="E9090"/>
      <c r="F9090"/>
      <c r="G9090"/>
      <c r="H9090" s="14"/>
      <c r="I9090" s="14"/>
      <c r="K9090"/>
      <c r="L9090"/>
      <c r="M9090"/>
      <c r="N9090"/>
      <c r="O9090"/>
      <c r="P9090"/>
      <c r="S9090"/>
      <c r="T9090" s="7"/>
    </row>
    <row r="9091" spans="1:20" x14ac:dyDescent="0.3">
      <c r="A9091" s="25"/>
      <c r="B9091"/>
      <c r="C9091"/>
      <c r="D9091"/>
      <c r="E9091"/>
      <c r="F9091"/>
      <c r="G9091"/>
      <c r="H9091" s="26"/>
      <c r="I9091" s="14"/>
      <c r="K9091"/>
      <c r="L9091"/>
      <c r="M9091"/>
      <c r="N9091"/>
      <c r="O9091"/>
      <c r="P9091"/>
      <c r="S9091"/>
    </row>
    <row r="9092" spans="1:20" x14ac:dyDescent="0.3">
      <c r="A9092" s="25"/>
      <c r="B9092"/>
      <c r="C9092"/>
      <c r="D9092"/>
      <c r="E9092"/>
      <c r="F9092"/>
      <c r="G9092"/>
      <c r="H9092" s="26"/>
      <c r="I9092" s="14"/>
      <c r="K9092"/>
      <c r="L9092"/>
      <c r="M9092"/>
      <c r="N9092"/>
      <c r="O9092"/>
      <c r="P9092"/>
      <c r="S9092"/>
    </row>
    <row r="9093" spans="1:20" x14ac:dyDescent="0.3">
      <c r="A9093" s="25"/>
      <c r="B9093"/>
      <c r="C9093"/>
      <c r="D9093"/>
      <c r="E9093"/>
      <c r="F9093"/>
      <c r="G9093"/>
      <c r="H9093" s="26"/>
      <c r="I9093" s="14"/>
      <c r="K9093"/>
      <c r="L9093"/>
      <c r="M9093"/>
      <c r="N9093"/>
      <c r="O9093"/>
      <c r="P9093"/>
      <c r="S9093"/>
    </row>
    <row r="9094" spans="1:20" x14ac:dyDescent="0.3">
      <c r="A9094" s="25"/>
      <c r="B9094"/>
      <c r="C9094"/>
      <c r="D9094"/>
      <c r="E9094"/>
      <c r="F9094"/>
      <c r="G9094"/>
      <c r="H9094" s="26"/>
      <c r="I9094" s="14"/>
      <c r="K9094"/>
      <c r="L9094"/>
      <c r="M9094"/>
      <c r="N9094"/>
      <c r="O9094"/>
      <c r="P9094"/>
      <c r="S9094"/>
    </row>
    <row r="9095" spans="1:20" x14ac:dyDescent="0.3">
      <c r="A9095" s="25"/>
      <c r="B9095"/>
      <c r="C9095"/>
      <c r="D9095"/>
      <c r="E9095"/>
      <c r="F9095"/>
      <c r="G9095"/>
      <c r="H9095" s="14"/>
      <c r="I9095" s="14"/>
      <c r="K9095"/>
      <c r="L9095"/>
      <c r="M9095"/>
      <c r="N9095"/>
      <c r="O9095"/>
      <c r="P9095"/>
      <c r="S9095"/>
    </row>
    <row r="9096" spans="1:20" x14ac:dyDescent="0.3">
      <c r="A9096" s="25"/>
      <c r="B9096"/>
      <c r="C9096"/>
      <c r="D9096"/>
      <c r="E9096"/>
      <c r="F9096"/>
      <c r="G9096"/>
      <c r="H9096" s="14"/>
      <c r="I9096" s="14"/>
      <c r="K9096"/>
      <c r="L9096"/>
      <c r="M9096"/>
      <c r="N9096"/>
      <c r="O9096"/>
      <c r="P9096"/>
      <c r="S9096"/>
    </row>
    <row r="9097" spans="1:20" x14ac:dyDescent="0.3">
      <c r="A9097" s="25"/>
      <c r="B9097"/>
      <c r="C9097"/>
      <c r="D9097"/>
      <c r="E9097"/>
      <c r="F9097"/>
      <c r="G9097"/>
      <c r="H9097" s="14"/>
      <c r="I9097" s="14"/>
      <c r="K9097"/>
      <c r="L9097"/>
      <c r="M9097"/>
      <c r="N9097"/>
      <c r="O9097"/>
      <c r="P9097"/>
      <c r="S9097"/>
      <c r="T9097" s="7"/>
    </row>
    <row r="9098" spans="1:20" x14ac:dyDescent="0.3">
      <c r="A9098" s="25"/>
      <c r="B9098"/>
      <c r="C9098"/>
      <c r="D9098"/>
      <c r="E9098"/>
      <c r="F9098"/>
      <c r="G9098"/>
      <c r="H9098" s="14"/>
      <c r="I9098" s="14"/>
      <c r="K9098"/>
      <c r="L9098"/>
      <c r="M9098"/>
      <c r="N9098"/>
      <c r="O9098"/>
      <c r="P9098"/>
      <c r="S9098"/>
    </row>
    <row r="9099" spans="1:20" x14ac:dyDescent="0.3">
      <c r="A9099" s="25"/>
      <c r="B9099"/>
      <c r="C9099"/>
      <c r="D9099"/>
      <c r="E9099"/>
      <c r="F9099"/>
      <c r="G9099"/>
      <c r="H9099"/>
      <c r="I9099"/>
      <c r="K9099"/>
      <c r="L9099"/>
      <c r="M9099"/>
      <c r="N9099"/>
      <c r="O9099"/>
      <c r="P9099"/>
      <c r="S9099"/>
    </row>
    <row r="9100" spans="1:20" x14ac:dyDescent="0.3">
      <c r="A9100" s="25"/>
      <c r="B9100"/>
      <c r="C9100"/>
      <c r="D9100"/>
      <c r="E9100"/>
      <c r="F9100"/>
      <c r="G9100"/>
      <c r="H9100"/>
      <c r="I9100"/>
      <c r="K9100"/>
      <c r="L9100"/>
      <c r="M9100"/>
      <c r="N9100"/>
      <c r="O9100"/>
      <c r="P9100"/>
      <c r="S9100"/>
    </row>
    <row r="9101" spans="1:20" x14ac:dyDescent="0.3">
      <c r="A9101" s="25"/>
      <c r="B9101"/>
      <c r="C9101"/>
      <c r="D9101"/>
      <c r="E9101"/>
      <c r="F9101"/>
      <c r="G9101"/>
      <c r="H9101" s="14"/>
      <c r="I9101" s="14"/>
      <c r="K9101"/>
      <c r="L9101"/>
      <c r="M9101"/>
      <c r="N9101"/>
      <c r="O9101"/>
      <c r="P9101"/>
      <c r="S9101"/>
    </row>
    <row r="9102" spans="1:20" x14ac:dyDescent="0.3">
      <c r="A9102" s="25"/>
      <c r="B9102"/>
      <c r="C9102"/>
      <c r="D9102"/>
      <c r="E9102"/>
      <c r="F9102"/>
      <c r="G9102"/>
      <c r="H9102" s="14"/>
      <c r="I9102" s="14"/>
      <c r="K9102"/>
      <c r="L9102"/>
      <c r="M9102"/>
      <c r="N9102"/>
      <c r="O9102"/>
      <c r="P9102"/>
      <c r="S9102"/>
    </row>
    <row r="9103" spans="1:20" x14ac:dyDescent="0.3">
      <c r="A9103" s="25"/>
      <c r="B9103"/>
      <c r="C9103"/>
      <c r="D9103"/>
      <c r="E9103"/>
      <c r="F9103"/>
      <c r="G9103"/>
      <c r="H9103" s="26"/>
      <c r="I9103" s="26"/>
      <c r="K9103"/>
      <c r="L9103"/>
      <c r="M9103"/>
      <c r="N9103"/>
      <c r="O9103"/>
      <c r="P9103"/>
      <c r="S9103"/>
    </row>
    <row r="9104" spans="1:20" x14ac:dyDescent="0.3">
      <c r="A9104" s="25"/>
      <c r="B9104"/>
      <c r="C9104"/>
      <c r="D9104"/>
      <c r="E9104"/>
      <c r="F9104"/>
      <c r="G9104"/>
      <c r="H9104" s="26"/>
      <c r="I9104" s="26"/>
      <c r="K9104"/>
      <c r="L9104"/>
      <c r="M9104"/>
      <c r="N9104"/>
      <c r="O9104"/>
      <c r="P9104"/>
      <c r="S9104"/>
    </row>
    <row r="9105" spans="1:19" x14ac:dyDescent="0.3">
      <c r="A9105" s="25"/>
      <c r="B9105"/>
      <c r="C9105"/>
      <c r="D9105"/>
      <c r="E9105"/>
      <c r="F9105"/>
      <c r="G9105"/>
      <c r="H9105" s="26"/>
      <c r="I9105" s="26"/>
      <c r="K9105"/>
      <c r="L9105"/>
      <c r="M9105"/>
      <c r="N9105"/>
      <c r="O9105"/>
      <c r="P9105"/>
      <c r="S9105"/>
    </row>
    <row r="9106" spans="1:19" x14ac:dyDescent="0.3">
      <c r="A9106" s="25"/>
      <c r="B9106"/>
      <c r="C9106"/>
      <c r="D9106"/>
      <c r="E9106"/>
      <c r="F9106"/>
      <c r="G9106"/>
      <c r="H9106" s="26"/>
      <c r="I9106" s="26"/>
      <c r="K9106"/>
      <c r="L9106"/>
      <c r="M9106"/>
      <c r="N9106"/>
      <c r="O9106"/>
      <c r="P9106"/>
      <c r="S9106"/>
    </row>
    <row r="9107" spans="1:19" x14ac:dyDescent="0.3">
      <c r="A9107" s="25"/>
      <c r="B9107"/>
      <c r="C9107"/>
      <c r="D9107"/>
      <c r="E9107"/>
      <c r="F9107"/>
      <c r="G9107"/>
      <c r="H9107" s="26"/>
      <c r="I9107" s="26"/>
      <c r="K9107"/>
      <c r="L9107"/>
      <c r="M9107"/>
      <c r="N9107"/>
      <c r="O9107"/>
      <c r="P9107"/>
      <c r="S9107"/>
    </row>
    <row r="9108" spans="1:19" x14ac:dyDescent="0.3">
      <c r="A9108" s="25"/>
      <c r="B9108"/>
      <c r="C9108"/>
      <c r="D9108"/>
      <c r="E9108"/>
      <c r="F9108"/>
      <c r="G9108"/>
      <c r="H9108" s="26"/>
      <c r="I9108" s="26"/>
      <c r="K9108"/>
      <c r="L9108"/>
      <c r="M9108"/>
      <c r="N9108"/>
      <c r="O9108"/>
      <c r="P9108"/>
      <c r="S9108"/>
    </row>
    <row r="9109" spans="1:19" x14ac:dyDescent="0.3">
      <c r="A9109" s="25"/>
      <c r="B9109"/>
      <c r="C9109"/>
      <c r="D9109"/>
      <c r="E9109"/>
      <c r="F9109"/>
      <c r="G9109"/>
      <c r="H9109" s="26"/>
      <c r="I9109" s="26"/>
      <c r="K9109"/>
      <c r="L9109"/>
      <c r="M9109"/>
      <c r="N9109"/>
      <c r="O9109"/>
      <c r="P9109"/>
      <c r="S9109"/>
    </row>
    <row r="9110" spans="1:19" x14ac:dyDescent="0.3">
      <c r="A9110" s="25"/>
      <c r="B9110"/>
      <c r="C9110"/>
      <c r="D9110"/>
      <c r="E9110"/>
      <c r="F9110"/>
      <c r="G9110"/>
      <c r="H9110" s="26"/>
      <c r="I9110" s="26"/>
      <c r="K9110"/>
      <c r="L9110"/>
      <c r="M9110"/>
      <c r="N9110"/>
      <c r="O9110"/>
      <c r="P9110"/>
      <c r="S9110"/>
    </row>
    <row r="9111" spans="1:19" x14ac:dyDescent="0.3">
      <c r="A9111" s="25"/>
      <c r="B9111"/>
      <c r="C9111"/>
      <c r="D9111"/>
      <c r="E9111"/>
      <c r="F9111"/>
      <c r="G9111"/>
      <c r="H9111" s="14"/>
      <c r="I9111" s="14"/>
      <c r="K9111"/>
      <c r="L9111"/>
      <c r="M9111"/>
      <c r="N9111"/>
      <c r="O9111"/>
      <c r="P9111"/>
      <c r="S9111"/>
    </row>
    <row r="9112" spans="1:19" x14ac:dyDescent="0.3">
      <c r="A9112" s="25"/>
      <c r="B9112"/>
      <c r="C9112"/>
      <c r="D9112"/>
      <c r="E9112"/>
      <c r="F9112"/>
      <c r="G9112"/>
      <c r="H9112" s="14"/>
      <c r="I9112" s="14"/>
      <c r="K9112"/>
      <c r="L9112"/>
      <c r="M9112"/>
      <c r="N9112"/>
      <c r="O9112"/>
      <c r="P9112"/>
      <c r="S9112"/>
    </row>
    <row r="9113" spans="1:19" x14ac:dyDescent="0.3">
      <c r="A9113" s="25"/>
      <c r="B9113"/>
      <c r="C9113"/>
      <c r="D9113"/>
      <c r="E9113"/>
      <c r="F9113"/>
      <c r="G9113"/>
      <c r="H9113" s="14"/>
      <c r="I9113" s="14"/>
      <c r="K9113"/>
      <c r="L9113"/>
      <c r="M9113"/>
      <c r="N9113"/>
      <c r="O9113"/>
      <c r="P9113"/>
      <c r="S9113"/>
    </row>
    <row r="9114" spans="1:19" x14ac:dyDescent="0.3">
      <c r="A9114" s="25"/>
      <c r="B9114"/>
      <c r="C9114"/>
      <c r="D9114"/>
      <c r="E9114"/>
      <c r="F9114"/>
      <c r="G9114"/>
      <c r="H9114" s="14"/>
      <c r="I9114" s="14"/>
      <c r="K9114"/>
      <c r="L9114"/>
      <c r="M9114"/>
      <c r="N9114"/>
      <c r="O9114"/>
      <c r="P9114"/>
      <c r="S9114"/>
    </row>
    <row r="9115" spans="1:19" x14ac:dyDescent="0.3">
      <c r="A9115" s="25"/>
      <c r="B9115"/>
      <c r="C9115"/>
      <c r="D9115"/>
      <c r="E9115"/>
      <c r="F9115"/>
      <c r="G9115"/>
      <c r="H9115" s="14"/>
      <c r="I9115" s="14"/>
      <c r="K9115"/>
      <c r="L9115"/>
      <c r="M9115"/>
      <c r="N9115"/>
      <c r="O9115"/>
      <c r="P9115"/>
      <c r="S9115"/>
    </row>
    <row r="9116" spans="1:19" x14ac:dyDescent="0.3">
      <c r="A9116" s="25"/>
      <c r="B9116"/>
      <c r="C9116"/>
      <c r="D9116"/>
      <c r="E9116"/>
      <c r="F9116"/>
      <c r="G9116"/>
      <c r="H9116" s="14"/>
      <c r="I9116" s="14"/>
      <c r="K9116"/>
      <c r="L9116"/>
      <c r="M9116"/>
      <c r="N9116"/>
      <c r="O9116"/>
      <c r="P9116"/>
      <c r="S9116"/>
    </row>
    <row r="9117" spans="1:19" x14ac:dyDescent="0.3">
      <c r="A9117" s="25"/>
      <c r="B9117"/>
      <c r="C9117"/>
      <c r="D9117"/>
      <c r="E9117"/>
      <c r="F9117"/>
      <c r="G9117"/>
      <c r="H9117" s="26"/>
      <c r="I9117"/>
      <c r="K9117"/>
      <c r="L9117"/>
      <c r="M9117"/>
      <c r="N9117"/>
      <c r="O9117"/>
      <c r="P9117"/>
      <c r="S9117"/>
    </row>
    <row r="9118" spans="1:19" x14ac:dyDescent="0.3">
      <c r="A9118" s="25"/>
      <c r="B9118"/>
      <c r="C9118"/>
      <c r="D9118"/>
      <c r="E9118"/>
      <c r="F9118"/>
      <c r="G9118"/>
      <c r="H9118" s="26"/>
      <c r="I9118"/>
      <c r="K9118"/>
      <c r="L9118"/>
      <c r="M9118"/>
      <c r="N9118"/>
      <c r="O9118"/>
      <c r="P9118"/>
      <c r="S9118"/>
    </row>
    <row r="9119" spans="1:19" x14ac:dyDescent="0.3">
      <c r="A9119" s="25"/>
      <c r="B9119"/>
      <c r="C9119"/>
      <c r="D9119"/>
      <c r="E9119"/>
      <c r="F9119"/>
      <c r="G9119"/>
      <c r="H9119" s="26"/>
      <c r="I9119" s="26"/>
      <c r="K9119"/>
      <c r="L9119"/>
      <c r="M9119"/>
      <c r="N9119"/>
      <c r="O9119"/>
      <c r="P9119"/>
      <c r="S9119"/>
    </row>
    <row r="9120" spans="1:19" x14ac:dyDescent="0.3">
      <c r="A9120" s="25"/>
      <c r="B9120"/>
      <c r="C9120"/>
      <c r="D9120"/>
      <c r="E9120"/>
      <c r="F9120"/>
      <c r="G9120"/>
      <c r="H9120" s="26"/>
      <c r="I9120" s="26"/>
      <c r="K9120"/>
      <c r="L9120"/>
      <c r="M9120"/>
      <c r="N9120"/>
      <c r="O9120"/>
      <c r="P9120"/>
      <c r="S9120"/>
    </row>
    <row r="9121" spans="1:19" x14ac:dyDescent="0.3">
      <c r="A9121" s="25"/>
      <c r="B9121"/>
      <c r="C9121"/>
      <c r="D9121"/>
      <c r="E9121"/>
      <c r="F9121"/>
      <c r="G9121"/>
      <c r="H9121" s="26"/>
      <c r="I9121" s="26"/>
      <c r="K9121"/>
      <c r="L9121"/>
      <c r="M9121"/>
      <c r="N9121"/>
      <c r="O9121"/>
      <c r="P9121"/>
      <c r="S9121"/>
    </row>
    <row r="9122" spans="1:19" x14ac:dyDescent="0.3">
      <c r="A9122" s="25"/>
      <c r="B9122"/>
      <c r="C9122"/>
      <c r="D9122"/>
      <c r="E9122"/>
      <c r="F9122"/>
      <c r="G9122"/>
      <c r="H9122" s="26"/>
      <c r="I9122" s="26"/>
      <c r="K9122"/>
      <c r="L9122"/>
      <c r="M9122"/>
      <c r="N9122"/>
      <c r="O9122"/>
      <c r="P9122"/>
      <c r="S9122"/>
    </row>
    <row r="9123" spans="1:19" x14ac:dyDescent="0.3">
      <c r="A9123" s="25"/>
      <c r="B9123"/>
      <c r="C9123"/>
      <c r="D9123"/>
      <c r="E9123"/>
      <c r="F9123"/>
      <c r="G9123"/>
      <c r="H9123" s="26"/>
      <c r="I9123" s="26"/>
      <c r="K9123"/>
      <c r="L9123"/>
      <c r="M9123"/>
      <c r="N9123"/>
      <c r="O9123"/>
      <c r="P9123"/>
      <c r="S9123"/>
    </row>
    <row r="9124" spans="1:19" x14ac:dyDescent="0.3">
      <c r="A9124" s="25"/>
      <c r="B9124"/>
      <c r="C9124"/>
      <c r="D9124"/>
      <c r="E9124"/>
      <c r="F9124"/>
      <c r="G9124"/>
      <c r="H9124" s="26"/>
      <c r="I9124" s="26"/>
      <c r="K9124"/>
      <c r="L9124"/>
      <c r="M9124"/>
      <c r="N9124"/>
      <c r="O9124"/>
      <c r="P9124"/>
      <c r="S9124"/>
    </row>
    <row r="9125" spans="1:19" x14ac:dyDescent="0.3">
      <c r="A9125" s="25"/>
      <c r="B9125"/>
      <c r="C9125"/>
      <c r="D9125"/>
      <c r="E9125"/>
      <c r="F9125"/>
      <c r="G9125"/>
      <c r="H9125" s="26"/>
      <c r="I9125" s="26"/>
      <c r="K9125"/>
      <c r="L9125"/>
      <c r="M9125"/>
      <c r="N9125"/>
      <c r="O9125"/>
      <c r="P9125"/>
      <c r="S9125"/>
    </row>
    <row r="9126" spans="1:19" x14ac:dyDescent="0.3">
      <c r="A9126" s="25"/>
      <c r="B9126"/>
      <c r="C9126"/>
      <c r="D9126"/>
      <c r="E9126"/>
      <c r="F9126"/>
      <c r="G9126"/>
      <c r="H9126" s="26"/>
      <c r="I9126" s="26"/>
      <c r="K9126"/>
      <c r="L9126"/>
      <c r="M9126"/>
      <c r="N9126"/>
      <c r="O9126"/>
      <c r="P9126"/>
      <c r="S9126"/>
    </row>
    <row r="9127" spans="1:19" x14ac:dyDescent="0.3">
      <c r="A9127" s="25"/>
      <c r="B9127"/>
      <c r="C9127"/>
      <c r="D9127"/>
      <c r="E9127"/>
      <c r="F9127"/>
      <c r="G9127"/>
      <c r="H9127" s="26"/>
      <c r="I9127" s="26"/>
      <c r="K9127"/>
      <c r="L9127"/>
      <c r="M9127"/>
      <c r="N9127"/>
      <c r="O9127"/>
      <c r="P9127"/>
      <c r="S9127"/>
    </row>
    <row r="9128" spans="1:19" x14ac:dyDescent="0.3">
      <c r="A9128" s="25"/>
      <c r="B9128"/>
      <c r="C9128"/>
      <c r="D9128"/>
      <c r="E9128"/>
      <c r="F9128"/>
      <c r="G9128"/>
      <c r="H9128" s="26"/>
      <c r="I9128" s="26"/>
      <c r="K9128"/>
      <c r="L9128"/>
      <c r="M9128"/>
      <c r="N9128"/>
      <c r="O9128"/>
      <c r="P9128"/>
      <c r="S9128"/>
    </row>
    <row r="9129" spans="1:19" x14ac:dyDescent="0.3">
      <c r="A9129" s="25"/>
      <c r="B9129"/>
      <c r="C9129"/>
      <c r="D9129"/>
      <c r="E9129"/>
      <c r="F9129"/>
      <c r="G9129"/>
      <c r="H9129" s="26"/>
      <c r="I9129" s="26"/>
      <c r="K9129"/>
      <c r="L9129"/>
      <c r="M9129"/>
      <c r="N9129"/>
      <c r="O9129"/>
      <c r="P9129"/>
      <c r="S9129"/>
    </row>
    <row r="9130" spans="1:19" x14ac:dyDescent="0.3">
      <c r="A9130" s="25"/>
      <c r="B9130"/>
      <c r="C9130"/>
      <c r="D9130"/>
      <c r="E9130"/>
      <c r="F9130"/>
      <c r="G9130"/>
      <c r="H9130" s="26"/>
      <c r="I9130" s="26"/>
      <c r="K9130"/>
      <c r="L9130"/>
      <c r="M9130"/>
      <c r="N9130"/>
      <c r="O9130"/>
      <c r="P9130"/>
      <c r="S9130"/>
    </row>
    <row r="9131" spans="1:19" x14ac:dyDescent="0.3">
      <c r="A9131" s="25"/>
      <c r="B9131"/>
      <c r="C9131"/>
      <c r="D9131"/>
      <c r="E9131"/>
      <c r="F9131"/>
      <c r="G9131"/>
      <c r="H9131" s="26"/>
      <c r="I9131" s="26"/>
      <c r="K9131"/>
      <c r="L9131"/>
      <c r="M9131"/>
      <c r="N9131"/>
      <c r="O9131"/>
      <c r="P9131"/>
      <c r="S9131"/>
    </row>
    <row r="9132" spans="1:19" x14ac:dyDescent="0.3">
      <c r="A9132" s="25"/>
      <c r="B9132"/>
      <c r="C9132"/>
      <c r="D9132"/>
      <c r="E9132"/>
      <c r="F9132"/>
      <c r="G9132"/>
      <c r="H9132" s="26"/>
      <c r="I9132" s="26"/>
      <c r="K9132"/>
      <c r="L9132"/>
      <c r="M9132"/>
      <c r="N9132"/>
      <c r="O9132"/>
      <c r="P9132"/>
      <c r="S9132"/>
    </row>
    <row r="9133" spans="1:19" x14ac:dyDescent="0.3">
      <c r="A9133" s="25"/>
      <c r="B9133"/>
      <c r="C9133"/>
      <c r="D9133"/>
      <c r="E9133"/>
      <c r="F9133"/>
      <c r="G9133"/>
      <c r="H9133" s="26"/>
      <c r="I9133" s="26"/>
      <c r="K9133"/>
      <c r="L9133"/>
      <c r="M9133"/>
      <c r="N9133"/>
      <c r="O9133"/>
      <c r="P9133"/>
      <c r="S9133"/>
    </row>
    <row r="9134" spans="1:19" x14ac:dyDescent="0.3">
      <c r="A9134" s="25"/>
      <c r="B9134"/>
      <c r="C9134"/>
      <c r="D9134"/>
      <c r="E9134"/>
      <c r="F9134"/>
      <c r="G9134"/>
      <c r="H9134" s="26"/>
      <c r="I9134" s="26"/>
      <c r="K9134"/>
      <c r="L9134"/>
      <c r="M9134"/>
      <c r="N9134"/>
      <c r="O9134"/>
      <c r="P9134"/>
      <c r="S9134"/>
    </row>
    <row r="9135" spans="1:19" x14ac:dyDescent="0.3">
      <c r="A9135" s="25"/>
      <c r="B9135"/>
      <c r="C9135"/>
      <c r="D9135"/>
      <c r="E9135"/>
      <c r="F9135"/>
      <c r="G9135"/>
      <c r="H9135" s="14"/>
      <c r="I9135" s="14"/>
      <c r="K9135"/>
      <c r="L9135"/>
      <c r="M9135"/>
      <c r="N9135"/>
      <c r="O9135"/>
      <c r="P9135"/>
      <c r="S9135"/>
    </row>
    <row r="9136" spans="1:19" x14ac:dyDescent="0.3">
      <c r="A9136" s="25"/>
      <c r="B9136"/>
      <c r="C9136"/>
      <c r="D9136"/>
      <c r="E9136"/>
      <c r="F9136"/>
      <c r="G9136"/>
      <c r="H9136" s="14"/>
      <c r="I9136" s="14"/>
      <c r="K9136"/>
      <c r="L9136"/>
      <c r="M9136"/>
      <c r="N9136"/>
      <c r="O9136"/>
      <c r="P9136"/>
      <c r="S9136"/>
    </row>
    <row r="9137" spans="1:19" x14ac:dyDescent="0.3">
      <c r="A9137" s="25"/>
      <c r="B9137"/>
      <c r="C9137"/>
      <c r="D9137"/>
      <c r="E9137"/>
      <c r="F9137"/>
      <c r="G9137"/>
      <c r="H9137" s="14"/>
      <c r="I9137" s="14"/>
      <c r="K9137"/>
      <c r="L9137"/>
      <c r="M9137"/>
      <c r="N9137"/>
      <c r="O9137"/>
      <c r="P9137"/>
      <c r="S9137"/>
    </row>
    <row r="9138" spans="1:19" x14ac:dyDescent="0.3">
      <c r="A9138" s="25"/>
      <c r="B9138"/>
      <c r="C9138"/>
      <c r="D9138"/>
      <c r="E9138"/>
      <c r="F9138"/>
      <c r="G9138"/>
      <c r="H9138" s="14"/>
      <c r="I9138" s="14"/>
      <c r="K9138"/>
      <c r="L9138"/>
      <c r="M9138"/>
      <c r="N9138"/>
      <c r="O9138"/>
      <c r="P9138"/>
      <c r="S9138"/>
    </row>
    <row r="9139" spans="1:19" x14ac:dyDescent="0.3">
      <c r="A9139" s="25"/>
      <c r="B9139"/>
      <c r="C9139"/>
      <c r="D9139"/>
      <c r="E9139"/>
      <c r="F9139"/>
      <c r="G9139"/>
      <c r="H9139" s="14"/>
      <c r="I9139" s="14"/>
      <c r="K9139"/>
      <c r="L9139"/>
      <c r="M9139"/>
      <c r="N9139"/>
      <c r="O9139"/>
      <c r="P9139"/>
      <c r="S9139"/>
    </row>
    <row r="9140" spans="1:19" x14ac:dyDescent="0.3">
      <c r="A9140" s="25"/>
      <c r="B9140"/>
      <c r="C9140"/>
      <c r="D9140"/>
      <c r="E9140"/>
      <c r="F9140"/>
      <c r="G9140"/>
      <c r="H9140" s="14"/>
      <c r="I9140" s="14"/>
      <c r="K9140"/>
      <c r="L9140"/>
      <c r="M9140"/>
      <c r="N9140"/>
      <c r="O9140"/>
      <c r="P9140"/>
      <c r="S9140"/>
    </row>
    <row r="9141" spans="1:19" x14ac:dyDescent="0.3">
      <c r="A9141" s="25"/>
      <c r="B9141"/>
      <c r="C9141"/>
      <c r="D9141"/>
      <c r="E9141"/>
      <c r="F9141"/>
      <c r="G9141"/>
      <c r="H9141"/>
      <c r="I9141"/>
      <c r="K9141"/>
      <c r="L9141"/>
      <c r="M9141"/>
      <c r="N9141"/>
      <c r="O9141"/>
      <c r="P9141"/>
      <c r="S9141"/>
    </row>
    <row r="9142" spans="1:19" x14ac:dyDescent="0.3">
      <c r="A9142" s="25"/>
      <c r="B9142"/>
      <c r="C9142"/>
      <c r="D9142"/>
      <c r="E9142"/>
      <c r="F9142"/>
      <c r="G9142"/>
      <c r="H9142"/>
      <c r="I9142"/>
      <c r="K9142"/>
      <c r="L9142"/>
      <c r="M9142"/>
      <c r="N9142"/>
      <c r="O9142"/>
      <c r="P9142"/>
      <c r="S9142"/>
    </row>
    <row r="9143" spans="1:19" x14ac:dyDescent="0.3">
      <c r="A9143" s="25"/>
      <c r="B9143"/>
      <c r="C9143"/>
      <c r="D9143"/>
      <c r="E9143"/>
      <c r="F9143"/>
      <c r="G9143"/>
      <c r="H9143"/>
      <c r="I9143"/>
      <c r="K9143"/>
      <c r="L9143"/>
      <c r="M9143"/>
      <c r="N9143"/>
      <c r="O9143"/>
      <c r="P9143"/>
      <c r="S9143"/>
    </row>
    <row r="9144" spans="1:19" x14ac:dyDescent="0.3">
      <c r="A9144" s="25"/>
      <c r="B9144"/>
      <c r="C9144"/>
      <c r="D9144"/>
      <c r="E9144"/>
      <c r="F9144"/>
      <c r="G9144"/>
      <c r="H9144"/>
      <c r="I9144"/>
      <c r="K9144"/>
      <c r="L9144"/>
      <c r="M9144"/>
      <c r="N9144"/>
      <c r="O9144"/>
      <c r="P9144"/>
      <c r="S9144"/>
    </row>
    <row r="9145" spans="1:19" x14ac:dyDescent="0.3">
      <c r="A9145" s="25"/>
      <c r="B9145"/>
      <c r="C9145"/>
      <c r="D9145"/>
      <c r="E9145"/>
      <c r="F9145"/>
      <c r="G9145"/>
      <c r="H9145"/>
      <c r="I9145"/>
      <c r="K9145"/>
      <c r="L9145"/>
      <c r="M9145"/>
      <c r="N9145"/>
      <c r="O9145"/>
      <c r="P9145"/>
      <c r="S9145"/>
    </row>
    <row r="9146" spans="1:19" x14ac:dyDescent="0.3">
      <c r="A9146" s="25"/>
      <c r="B9146"/>
      <c r="C9146"/>
      <c r="D9146"/>
      <c r="E9146"/>
      <c r="F9146"/>
      <c r="G9146"/>
      <c r="H9146"/>
      <c r="I9146"/>
      <c r="K9146"/>
      <c r="L9146"/>
      <c r="M9146"/>
      <c r="N9146"/>
      <c r="O9146"/>
      <c r="P9146"/>
      <c r="S9146"/>
    </row>
    <row r="9147" spans="1:19" x14ac:dyDescent="0.3">
      <c r="A9147" s="25"/>
      <c r="B9147"/>
      <c r="C9147"/>
      <c r="D9147"/>
      <c r="E9147"/>
      <c r="F9147"/>
      <c r="G9147"/>
      <c r="H9147" s="14"/>
      <c r="I9147" s="14"/>
      <c r="K9147"/>
      <c r="L9147"/>
      <c r="M9147"/>
      <c r="N9147"/>
      <c r="O9147"/>
      <c r="P9147"/>
      <c r="S9147"/>
    </row>
    <row r="9148" spans="1:19" x14ac:dyDescent="0.3">
      <c r="A9148" s="25"/>
      <c r="B9148"/>
      <c r="C9148"/>
      <c r="D9148"/>
      <c r="E9148"/>
      <c r="F9148"/>
      <c r="G9148"/>
      <c r="H9148" s="14"/>
      <c r="I9148" s="14"/>
      <c r="K9148"/>
      <c r="L9148"/>
      <c r="M9148"/>
      <c r="N9148"/>
      <c r="O9148"/>
      <c r="P9148"/>
      <c r="S9148"/>
    </row>
    <row r="9149" spans="1:19" x14ac:dyDescent="0.3">
      <c r="A9149" s="25"/>
      <c r="B9149"/>
      <c r="C9149"/>
      <c r="D9149"/>
      <c r="E9149"/>
      <c r="F9149"/>
      <c r="G9149"/>
      <c r="H9149" s="14"/>
      <c r="I9149" s="14"/>
      <c r="K9149"/>
      <c r="L9149"/>
      <c r="M9149"/>
      <c r="N9149"/>
      <c r="O9149"/>
      <c r="P9149"/>
      <c r="S9149"/>
    </row>
    <row r="9150" spans="1:19" x14ac:dyDescent="0.3">
      <c r="A9150" s="25"/>
      <c r="B9150"/>
      <c r="C9150"/>
      <c r="D9150"/>
      <c r="E9150"/>
      <c r="F9150"/>
      <c r="G9150"/>
      <c r="H9150" s="14"/>
      <c r="I9150" s="14"/>
      <c r="K9150"/>
      <c r="L9150"/>
      <c r="M9150"/>
      <c r="N9150"/>
      <c r="O9150"/>
      <c r="P9150"/>
      <c r="S9150"/>
    </row>
    <row r="9151" spans="1:19" x14ac:dyDescent="0.3">
      <c r="A9151" s="25"/>
      <c r="B9151"/>
      <c r="C9151"/>
      <c r="D9151"/>
      <c r="E9151"/>
      <c r="F9151"/>
      <c r="G9151"/>
      <c r="H9151" s="14"/>
      <c r="I9151" s="14"/>
      <c r="K9151"/>
      <c r="L9151"/>
      <c r="M9151"/>
      <c r="N9151"/>
      <c r="O9151"/>
      <c r="P9151"/>
      <c r="S9151"/>
    </row>
    <row r="9152" spans="1:19" x14ac:dyDescent="0.3">
      <c r="A9152" s="25"/>
      <c r="B9152"/>
      <c r="C9152"/>
      <c r="D9152"/>
      <c r="E9152"/>
      <c r="F9152"/>
      <c r="G9152"/>
      <c r="H9152" s="14"/>
      <c r="I9152" s="14"/>
      <c r="K9152"/>
      <c r="L9152"/>
      <c r="M9152"/>
      <c r="N9152"/>
      <c r="O9152"/>
      <c r="P9152"/>
      <c r="S9152"/>
    </row>
    <row r="9153" spans="1:20" x14ac:dyDescent="0.3">
      <c r="A9153" s="25"/>
      <c r="B9153"/>
      <c r="C9153"/>
      <c r="D9153"/>
      <c r="E9153"/>
      <c r="F9153"/>
      <c r="G9153"/>
      <c r="H9153" s="26"/>
      <c r="I9153" s="26"/>
      <c r="K9153"/>
      <c r="L9153"/>
      <c r="M9153"/>
      <c r="N9153"/>
      <c r="O9153"/>
      <c r="P9153"/>
      <c r="S9153"/>
    </row>
    <row r="9154" spans="1:20" x14ac:dyDescent="0.3">
      <c r="A9154" s="25"/>
      <c r="B9154"/>
      <c r="C9154"/>
      <c r="D9154"/>
      <c r="E9154"/>
      <c r="F9154"/>
      <c r="G9154"/>
      <c r="H9154" s="26"/>
      <c r="I9154" s="26"/>
      <c r="K9154"/>
      <c r="L9154"/>
      <c r="M9154"/>
      <c r="N9154"/>
      <c r="O9154"/>
      <c r="P9154"/>
      <c r="S9154"/>
    </row>
    <row r="9155" spans="1:20" x14ac:dyDescent="0.3">
      <c r="A9155" s="25"/>
      <c r="B9155"/>
      <c r="C9155"/>
      <c r="D9155"/>
      <c r="E9155"/>
      <c r="F9155"/>
      <c r="G9155"/>
      <c r="H9155" s="26"/>
      <c r="I9155" s="26"/>
      <c r="K9155"/>
      <c r="L9155"/>
      <c r="M9155"/>
      <c r="N9155"/>
      <c r="O9155"/>
      <c r="P9155"/>
      <c r="S9155"/>
    </row>
    <row r="9156" spans="1:20" x14ac:dyDescent="0.3">
      <c r="A9156" s="25"/>
      <c r="B9156"/>
      <c r="C9156"/>
      <c r="D9156"/>
      <c r="E9156"/>
      <c r="F9156"/>
      <c r="G9156"/>
      <c r="H9156" s="26"/>
      <c r="I9156" s="26"/>
      <c r="K9156"/>
      <c r="L9156"/>
      <c r="M9156"/>
      <c r="N9156"/>
      <c r="O9156"/>
      <c r="P9156"/>
      <c r="S9156"/>
    </row>
    <row r="9157" spans="1:20" x14ac:dyDescent="0.3">
      <c r="A9157" s="25"/>
      <c r="B9157"/>
      <c r="C9157"/>
      <c r="D9157"/>
      <c r="E9157"/>
      <c r="F9157"/>
      <c r="G9157"/>
      <c r="H9157" s="26"/>
      <c r="I9157" s="26"/>
      <c r="K9157"/>
      <c r="L9157"/>
      <c r="M9157"/>
      <c r="N9157"/>
      <c r="O9157"/>
      <c r="P9157"/>
      <c r="S9157"/>
    </row>
    <row r="9158" spans="1:20" x14ac:dyDescent="0.3">
      <c r="A9158" s="25"/>
      <c r="B9158"/>
      <c r="C9158"/>
      <c r="D9158"/>
      <c r="E9158"/>
      <c r="F9158"/>
      <c r="G9158"/>
      <c r="H9158" s="26"/>
      <c r="I9158" s="26"/>
      <c r="K9158"/>
      <c r="L9158"/>
      <c r="M9158"/>
      <c r="N9158"/>
      <c r="O9158"/>
      <c r="P9158"/>
      <c r="S9158"/>
    </row>
    <row r="9159" spans="1:20" x14ac:dyDescent="0.3">
      <c r="A9159" s="25"/>
      <c r="B9159"/>
      <c r="C9159"/>
      <c r="D9159"/>
      <c r="E9159"/>
      <c r="F9159"/>
      <c r="G9159"/>
      <c r="H9159"/>
      <c r="I9159"/>
      <c r="K9159"/>
      <c r="L9159"/>
      <c r="M9159"/>
      <c r="N9159"/>
      <c r="O9159"/>
      <c r="P9159"/>
      <c r="S9159"/>
    </row>
    <row r="9160" spans="1:20" x14ac:dyDescent="0.3">
      <c r="A9160" s="25"/>
      <c r="B9160"/>
      <c r="C9160"/>
      <c r="D9160"/>
      <c r="E9160"/>
      <c r="F9160"/>
      <c r="G9160"/>
      <c r="H9160"/>
      <c r="I9160"/>
      <c r="K9160"/>
      <c r="L9160"/>
      <c r="M9160"/>
      <c r="N9160"/>
      <c r="O9160"/>
      <c r="P9160"/>
      <c r="S9160"/>
    </row>
    <row r="9161" spans="1:20" x14ac:dyDescent="0.3">
      <c r="A9161" s="25"/>
      <c r="B9161"/>
      <c r="C9161"/>
      <c r="D9161"/>
      <c r="E9161"/>
      <c r="F9161"/>
      <c r="G9161"/>
      <c r="H9161" s="14"/>
      <c r="I9161" s="14"/>
      <c r="K9161"/>
      <c r="L9161"/>
      <c r="M9161"/>
      <c r="N9161"/>
      <c r="O9161"/>
      <c r="P9161"/>
      <c r="S9161"/>
      <c r="T9161" s="7"/>
    </row>
    <row r="9162" spans="1:20" x14ac:dyDescent="0.3">
      <c r="A9162" s="25"/>
      <c r="B9162"/>
      <c r="C9162"/>
      <c r="D9162"/>
      <c r="E9162"/>
      <c r="F9162"/>
      <c r="G9162"/>
      <c r="H9162" s="14"/>
      <c r="I9162" s="14"/>
      <c r="K9162"/>
      <c r="L9162"/>
      <c r="M9162"/>
      <c r="N9162"/>
      <c r="O9162"/>
      <c r="P9162"/>
      <c r="S9162"/>
    </row>
    <row r="9163" spans="1:20" x14ac:dyDescent="0.3">
      <c r="A9163" s="25"/>
      <c r="B9163"/>
      <c r="C9163"/>
      <c r="D9163"/>
      <c r="E9163"/>
      <c r="F9163"/>
      <c r="G9163"/>
      <c r="H9163" s="14"/>
      <c r="I9163" s="14"/>
      <c r="K9163"/>
      <c r="L9163"/>
      <c r="M9163"/>
      <c r="N9163"/>
      <c r="O9163"/>
      <c r="P9163"/>
      <c r="S9163"/>
    </row>
    <row r="9164" spans="1:20" x14ac:dyDescent="0.3">
      <c r="A9164" s="25"/>
      <c r="B9164"/>
      <c r="C9164"/>
      <c r="D9164"/>
      <c r="E9164"/>
      <c r="F9164"/>
      <c r="G9164"/>
      <c r="H9164" s="14"/>
      <c r="I9164" s="14"/>
      <c r="K9164"/>
      <c r="L9164"/>
      <c r="M9164"/>
      <c r="N9164"/>
      <c r="O9164"/>
      <c r="P9164"/>
      <c r="S9164"/>
    </row>
    <row r="9165" spans="1:20" x14ac:dyDescent="0.3">
      <c r="A9165" s="25"/>
      <c r="B9165"/>
      <c r="C9165"/>
      <c r="D9165"/>
      <c r="E9165"/>
      <c r="F9165"/>
      <c r="G9165"/>
      <c r="H9165" s="14"/>
      <c r="I9165" s="14"/>
      <c r="K9165"/>
      <c r="L9165"/>
      <c r="M9165"/>
      <c r="N9165"/>
      <c r="O9165"/>
      <c r="P9165"/>
      <c r="S9165"/>
      <c r="T9165" s="7"/>
    </row>
    <row r="9166" spans="1:20" x14ac:dyDescent="0.3">
      <c r="A9166" s="25"/>
      <c r="B9166"/>
      <c r="C9166"/>
      <c r="D9166"/>
      <c r="E9166"/>
      <c r="F9166"/>
      <c r="G9166"/>
      <c r="H9166" s="14"/>
      <c r="I9166" s="14"/>
      <c r="K9166"/>
      <c r="L9166"/>
      <c r="M9166"/>
      <c r="N9166"/>
      <c r="O9166"/>
      <c r="P9166"/>
      <c r="S9166"/>
    </row>
    <row r="9167" spans="1:20" x14ac:dyDescent="0.3">
      <c r="A9167" s="25"/>
      <c r="B9167"/>
      <c r="C9167"/>
      <c r="D9167"/>
      <c r="E9167"/>
      <c r="F9167"/>
      <c r="G9167"/>
      <c r="H9167" s="14"/>
      <c r="I9167" s="14"/>
      <c r="K9167"/>
      <c r="L9167"/>
      <c r="M9167"/>
      <c r="N9167"/>
      <c r="O9167"/>
      <c r="P9167"/>
      <c r="S9167"/>
    </row>
    <row r="9168" spans="1:20" x14ac:dyDescent="0.3">
      <c r="A9168" s="25"/>
      <c r="B9168"/>
      <c r="C9168"/>
      <c r="D9168"/>
      <c r="E9168"/>
      <c r="F9168"/>
      <c r="G9168"/>
      <c r="H9168" s="14"/>
      <c r="I9168" s="14"/>
      <c r="K9168"/>
      <c r="L9168"/>
      <c r="M9168"/>
      <c r="N9168"/>
      <c r="O9168"/>
      <c r="P9168"/>
      <c r="S9168"/>
    </row>
    <row r="9169" spans="1:20" x14ac:dyDescent="0.3">
      <c r="A9169" s="25"/>
      <c r="B9169"/>
      <c r="C9169"/>
      <c r="D9169"/>
      <c r="E9169"/>
      <c r="F9169"/>
      <c r="G9169"/>
      <c r="H9169" s="14"/>
      <c r="I9169" s="14"/>
      <c r="K9169"/>
      <c r="L9169"/>
      <c r="M9169"/>
      <c r="N9169"/>
      <c r="O9169"/>
      <c r="P9169"/>
      <c r="S9169"/>
    </row>
    <row r="9170" spans="1:20" x14ac:dyDescent="0.3">
      <c r="A9170" s="25"/>
      <c r="B9170"/>
      <c r="C9170"/>
      <c r="D9170"/>
      <c r="E9170"/>
      <c r="F9170"/>
      <c r="G9170"/>
      <c r="H9170" s="14"/>
      <c r="I9170" s="14"/>
      <c r="K9170"/>
      <c r="L9170"/>
      <c r="M9170"/>
      <c r="N9170"/>
      <c r="O9170"/>
      <c r="P9170"/>
      <c r="S9170"/>
    </row>
    <row r="9171" spans="1:20" x14ac:dyDescent="0.3">
      <c r="A9171" s="25"/>
      <c r="B9171"/>
      <c r="C9171"/>
      <c r="D9171"/>
      <c r="E9171"/>
      <c r="F9171"/>
      <c r="G9171"/>
      <c r="H9171" s="26"/>
      <c r="I9171" s="26"/>
      <c r="K9171"/>
      <c r="L9171"/>
      <c r="M9171"/>
      <c r="N9171"/>
      <c r="O9171"/>
      <c r="P9171"/>
      <c r="S9171"/>
      <c r="T9171" s="7"/>
    </row>
    <row r="9172" spans="1:20" x14ac:dyDescent="0.3">
      <c r="A9172" s="25"/>
      <c r="B9172"/>
      <c r="C9172"/>
      <c r="D9172"/>
      <c r="E9172"/>
      <c r="F9172"/>
      <c r="G9172"/>
      <c r="H9172" s="26"/>
      <c r="I9172" s="26"/>
      <c r="K9172"/>
      <c r="L9172"/>
      <c r="M9172"/>
      <c r="N9172"/>
      <c r="O9172"/>
      <c r="P9172"/>
      <c r="S9172"/>
    </row>
    <row r="9173" spans="1:20" x14ac:dyDescent="0.3">
      <c r="A9173" s="25"/>
      <c r="B9173"/>
      <c r="C9173"/>
      <c r="D9173"/>
      <c r="E9173"/>
      <c r="F9173"/>
      <c r="G9173"/>
      <c r="H9173" s="26"/>
      <c r="I9173" s="26"/>
      <c r="K9173"/>
      <c r="L9173"/>
      <c r="M9173"/>
      <c r="N9173"/>
      <c r="O9173"/>
      <c r="P9173"/>
      <c r="S9173"/>
    </row>
    <row r="9174" spans="1:20" x14ac:dyDescent="0.3">
      <c r="A9174" s="25"/>
      <c r="B9174"/>
      <c r="C9174"/>
      <c r="D9174"/>
      <c r="E9174"/>
      <c r="F9174"/>
      <c r="G9174"/>
      <c r="H9174" s="26"/>
      <c r="I9174" s="26"/>
      <c r="K9174"/>
      <c r="L9174"/>
      <c r="M9174"/>
      <c r="N9174"/>
      <c r="O9174"/>
      <c r="P9174"/>
      <c r="S9174"/>
    </row>
    <row r="9175" spans="1:20" x14ac:dyDescent="0.3">
      <c r="A9175" s="25"/>
      <c r="B9175"/>
      <c r="C9175"/>
      <c r="D9175"/>
      <c r="E9175"/>
      <c r="F9175"/>
      <c r="G9175"/>
      <c r="H9175" s="26"/>
      <c r="I9175" s="26"/>
      <c r="K9175"/>
      <c r="L9175"/>
      <c r="M9175"/>
      <c r="N9175"/>
      <c r="O9175"/>
      <c r="P9175"/>
      <c r="S9175"/>
    </row>
    <row r="9176" spans="1:20" x14ac:dyDescent="0.3">
      <c r="A9176" s="25"/>
      <c r="B9176"/>
      <c r="C9176"/>
      <c r="D9176"/>
      <c r="E9176"/>
      <c r="F9176"/>
      <c r="G9176"/>
      <c r="H9176" s="26"/>
      <c r="I9176" s="26"/>
      <c r="K9176"/>
      <c r="L9176"/>
      <c r="M9176"/>
      <c r="N9176"/>
      <c r="O9176"/>
      <c r="P9176"/>
      <c r="S9176"/>
    </row>
    <row r="9177" spans="1:20" x14ac:dyDescent="0.3">
      <c r="A9177" s="25"/>
      <c r="B9177"/>
      <c r="C9177"/>
      <c r="D9177"/>
      <c r="E9177"/>
      <c r="F9177"/>
      <c r="G9177"/>
      <c r="H9177" s="26"/>
      <c r="I9177" s="26"/>
      <c r="K9177"/>
      <c r="L9177"/>
      <c r="M9177"/>
      <c r="N9177"/>
      <c r="O9177"/>
      <c r="P9177"/>
      <c r="S9177"/>
    </row>
    <row r="9178" spans="1:20" x14ac:dyDescent="0.3">
      <c r="A9178" s="25"/>
      <c r="B9178"/>
      <c r="C9178"/>
      <c r="D9178"/>
      <c r="E9178"/>
      <c r="F9178"/>
      <c r="G9178"/>
      <c r="H9178" s="26"/>
      <c r="I9178" s="26"/>
      <c r="K9178"/>
      <c r="L9178"/>
      <c r="M9178"/>
      <c r="N9178"/>
      <c r="O9178"/>
      <c r="P9178"/>
      <c r="S9178"/>
    </row>
    <row r="9179" spans="1:20" x14ac:dyDescent="0.3">
      <c r="A9179" s="25"/>
      <c r="B9179"/>
      <c r="C9179"/>
      <c r="D9179"/>
      <c r="E9179"/>
      <c r="F9179"/>
      <c r="G9179"/>
      <c r="H9179" s="26"/>
      <c r="I9179" s="26"/>
      <c r="K9179"/>
      <c r="L9179"/>
      <c r="M9179"/>
      <c r="N9179"/>
      <c r="O9179"/>
      <c r="P9179"/>
      <c r="S9179"/>
    </row>
    <row r="9180" spans="1:20" x14ac:dyDescent="0.3">
      <c r="A9180" s="25"/>
      <c r="B9180"/>
      <c r="C9180"/>
      <c r="D9180"/>
      <c r="E9180"/>
      <c r="F9180"/>
      <c r="G9180"/>
      <c r="H9180" s="26"/>
      <c r="I9180" s="26"/>
      <c r="K9180"/>
      <c r="L9180"/>
      <c r="M9180"/>
      <c r="N9180"/>
      <c r="O9180"/>
      <c r="P9180"/>
      <c r="S9180"/>
    </row>
    <row r="9181" spans="1:20" x14ac:dyDescent="0.3">
      <c r="A9181" s="25"/>
      <c r="B9181"/>
      <c r="C9181"/>
      <c r="D9181"/>
      <c r="E9181"/>
      <c r="F9181"/>
      <c r="G9181"/>
      <c r="H9181" s="26"/>
      <c r="I9181" s="26"/>
      <c r="K9181"/>
      <c r="L9181"/>
      <c r="M9181"/>
      <c r="N9181"/>
      <c r="O9181"/>
      <c r="P9181"/>
      <c r="S9181"/>
    </row>
    <row r="9182" spans="1:20" x14ac:dyDescent="0.3">
      <c r="A9182" s="25"/>
      <c r="B9182"/>
      <c r="C9182"/>
      <c r="D9182"/>
      <c r="E9182"/>
      <c r="F9182"/>
      <c r="G9182"/>
      <c r="H9182" s="26"/>
      <c r="I9182" s="26"/>
      <c r="K9182"/>
      <c r="L9182"/>
      <c r="M9182"/>
      <c r="N9182"/>
      <c r="O9182"/>
      <c r="P9182"/>
      <c r="S9182"/>
    </row>
    <row r="9183" spans="1:20" x14ac:dyDescent="0.3">
      <c r="A9183" s="25"/>
      <c r="B9183"/>
      <c r="C9183"/>
      <c r="D9183"/>
      <c r="E9183"/>
      <c r="F9183"/>
      <c r="G9183"/>
      <c r="H9183" s="26"/>
      <c r="I9183" s="26"/>
      <c r="K9183"/>
      <c r="L9183"/>
      <c r="M9183"/>
      <c r="N9183"/>
      <c r="O9183"/>
      <c r="P9183"/>
      <c r="S9183"/>
    </row>
    <row r="9184" spans="1:20" x14ac:dyDescent="0.3">
      <c r="A9184" s="25"/>
      <c r="B9184"/>
      <c r="C9184"/>
      <c r="D9184"/>
      <c r="E9184"/>
      <c r="F9184"/>
      <c r="G9184"/>
      <c r="H9184" s="26"/>
      <c r="I9184" s="26"/>
      <c r="K9184"/>
      <c r="L9184"/>
      <c r="M9184"/>
      <c r="N9184"/>
      <c r="O9184"/>
      <c r="P9184"/>
      <c r="S9184"/>
    </row>
    <row r="9185" spans="1:19" x14ac:dyDescent="0.3">
      <c r="A9185" s="25"/>
      <c r="B9185"/>
      <c r="C9185"/>
      <c r="D9185"/>
      <c r="E9185"/>
      <c r="F9185"/>
      <c r="G9185"/>
      <c r="H9185" s="26"/>
      <c r="I9185" s="26"/>
      <c r="K9185"/>
      <c r="L9185"/>
      <c r="M9185"/>
      <c r="N9185"/>
      <c r="O9185"/>
      <c r="P9185"/>
      <c r="S9185"/>
    </row>
    <row r="9186" spans="1:19" x14ac:dyDescent="0.3">
      <c r="A9186" s="25"/>
      <c r="B9186"/>
      <c r="C9186"/>
      <c r="D9186"/>
      <c r="E9186"/>
      <c r="F9186"/>
      <c r="G9186"/>
      <c r="H9186" s="26"/>
      <c r="I9186" s="26"/>
      <c r="K9186"/>
      <c r="L9186"/>
      <c r="M9186"/>
      <c r="N9186"/>
      <c r="O9186"/>
      <c r="P9186"/>
      <c r="S9186"/>
    </row>
    <row r="9187" spans="1:19" x14ac:dyDescent="0.3">
      <c r="A9187" s="25"/>
      <c r="B9187"/>
      <c r="C9187"/>
      <c r="D9187"/>
      <c r="E9187"/>
      <c r="F9187"/>
      <c r="G9187"/>
      <c r="H9187" s="26"/>
      <c r="I9187" s="26"/>
      <c r="K9187"/>
      <c r="L9187"/>
      <c r="M9187"/>
      <c r="N9187"/>
      <c r="O9187"/>
      <c r="P9187"/>
      <c r="S9187"/>
    </row>
    <row r="9188" spans="1:19" x14ac:dyDescent="0.3">
      <c r="A9188" s="25"/>
      <c r="B9188"/>
      <c r="C9188"/>
      <c r="D9188"/>
      <c r="E9188"/>
      <c r="F9188"/>
      <c r="G9188"/>
      <c r="H9188" s="26"/>
      <c r="I9188" s="26"/>
      <c r="K9188"/>
      <c r="L9188"/>
      <c r="M9188"/>
      <c r="N9188"/>
      <c r="O9188"/>
      <c r="P9188"/>
      <c r="S9188"/>
    </row>
    <row r="9189" spans="1:19" x14ac:dyDescent="0.3">
      <c r="A9189" s="25"/>
      <c r="B9189"/>
      <c r="C9189"/>
      <c r="D9189"/>
      <c r="E9189"/>
      <c r="F9189"/>
      <c r="G9189"/>
      <c r="H9189"/>
      <c r="I9189"/>
      <c r="K9189"/>
      <c r="L9189"/>
      <c r="M9189"/>
      <c r="N9189"/>
      <c r="O9189"/>
      <c r="P9189"/>
      <c r="S9189"/>
    </row>
    <row r="9190" spans="1:19" x14ac:dyDescent="0.3">
      <c r="A9190" s="25"/>
      <c r="B9190"/>
      <c r="C9190"/>
      <c r="D9190"/>
      <c r="E9190"/>
      <c r="F9190"/>
      <c r="G9190"/>
      <c r="H9190"/>
      <c r="I9190"/>
      <c r="K9190"/>
      <c r="L9190"/>
      <c r="M9190"/>
      <c r="N9190"/>
      <c r="O9190"/>
      <c r="P9190"/>
      <c r="S9190"/>
    </row>
    <row r="9191" spans="1:19" x14ac:dyDescent="0.3">
      <c r="A9191" s="25"/>
      <c r="B9191"/>
      <c r="C9191"/>
      <c r="D9191"/>
      <c r="E9191"/>
      <c r="F9191"/>
      <c r="G9191"/>
      <c r="H9191"/>
      <c r="I9191"/>
      <c r="K9191"/>
      <c r="L9191"/>
      <c r="M9191"/>
      <c r="N9191"/>
      <c r="O9191"/>
      <c r="P9191"/>
      <c r="S9191"/>
    </row>
    <row r="9192" spans="1:19" x14ac:dyDescent="0.3">
      <c r="A9192" s="25"/>
      <c r="B9192"/>
      <c r="C9192"/>
      <c r="D9192"/>
      <c r="E9192"/>
      <c r="F9192"/>
      <c r="G9192"/>
      <c r="H9192" s="14"/>
      <c r="I9192" s="14"/>
      <c r="K9192"/>
      <c r="L9192"/>
      <c r="M9192"/>
      <c r="N9192"/>
      <c r="O9192"/>
      <c r="P9192"/>
      <c r="S9192"/>
    </row>
    <row r="9193" spans="1:19" x14ac:dyDescent="0.3">
      <c r="A9193" s="25"/>
      <c r="B9193"/>
      <c r="C9193"/>
      <c r="D9193"/>
      <c r="E9193"/>
      <c r="F9193"/>
      <c r="G9193"/>
      <c r="H9193" s="14"/>
      <c r="I9193" s="14"/>
      <c r="K9193"/>
      <c r="L9193"/>
      <c r="M9193"/>
      <c r="N9193"/>
      <c r="O9193"/>
      <c r="P9193"/>
      <c r="S9193"/>
    </row>
    <row r="9194" spans="1:19" x14ac:dyDescent="0.3">
      <c r="A9194" s="25"/>
      <c r="B9194"/>
      <c r="C9194"/>
      <c r="D9194"/>
      <c r="E9194"/>
      <c r="F9194"/>
      <c r="G9194"/>
      <c r="H9194"/>
      <c r="I9194"/>
      <c r="K9194"/>
      <c r="L9194"/>
      <c r="M9194"/>
      <c r="N9194"/>
      <c r="O9194"/>
      <c r="P9194"/>
      <c r="S9194"/>
    </row>
    <row r="9195" spans="1:19" x14ac:dyDescent="0.3">
      <c r="A9195" s="25"/>
      <c r="B9195"/>
      <c r="C9195"/>
      <c r="D9195"/>
      <c r="E9195"/>
      <c r="F9195"/>
      <c r="G9195"/>
      <c r="H9195"/>
      <c r="I9195" s="26"/>
      <c r="K9195"/>
      <c r="L9195"/>
      <c r="M9195"/>
      <c r="N9195"/>
      <c r="O9195"/>
      <c r="P9195"/>
      <c r="S9195"/>
    </row>
    <row r="9196" spans="1:19" x14ac:dyDescent="0.3">
      <c r="A9196" s="25"/>
      <c r="B9196"/>
      <c r="C9196"/>
      <c r="D9196"/>
      <c r="E9196"/>
      <c r="F9196"/>
      <c r="G9196"/>
      <c r="H9196"/>
      <c r="I9196" s="26"/>
      <c r="K9196"/>
      <c r="L9196"/>
      <c r="M9196"/>
      <c r="N9196"/>
      <c r="O9196"/>
      <c r="P9196"/>
      <c r="S9196"/>
    </row>
    <row r="9197" spans="1:19" x14ac:dyDescent="0.3">
      <c r="A9197" s="25"/>
      <c r="B9197"/>
      <c r="C9197"/>
      <c r="D9197"/>
      <c r="E9197"/>
      <c r="F9197"/>
      <c r="G9197"/>
      <c r="H9197"/>
      <c r="I9197" s="26"/>
      <c r="K9197"/>
      <c r="L9197"/>
      <c r="M9197"/>
      <c r="N9197"/>
      <c r="O9197"/>
      <c r="P9197"/>
      <c r="S9197"/>
    </row>
    <row r="9198" spans="1:19" x14ac:dyDescent="0.3">
      <c r="A9198" s="25"/>
      <c r="B9198"/>
      <c r="C9198"/>
      <c r="D9198"/>
      <c r="E9198"/>
      <c r="F9198"/>
      <c r="G9198"/>
      <c r="H9198"/>
      <c r="I9198" s="26"/>
      <c r="K9198"/>
      <c r="L9198"/>
      <c r="M9198"/>
      <c r="N9198"/>
      <c r="O9198"/>
      <c r="P9198"/>
      <c r="S9198"/>
    </row>
    <row r="9199" spans="1:19" x14ac:dyDescent="0.3">
      <c r="A9199" s="25"/>
      <c r="B9199"/>
      <c r="C9199"/>
      <c r="D9199"/>
      <c r="E9199"/>
      <c r="F9199"/>
      <c r="G9199"/>
      <c r="H9199"/>
      <c r="I9199" s="26"/>
      <c r="K9199"/>
      <c r="L9199"/>
      <c r="M9199"/>
      <c r="N9199"/>
      <c r="O9199"/>
      <c r="P9199"/>
      <c r="S9199"/>
    </row>
    <row r="9200" spans="1:19" x14ac:dyDescent="0.3">
      <c r="A9200" s="25"/>
      <c r="B9200"/>
      <c r="C9200"/>
      <c r="D9200"/>
      <c r="E9200"/>
      <c r="F9200"/>
      <c r="G9200"/>
      <c r="H9200"/>
      <c r="I9200" s="26"/>
      <c r="K9200"/>
      <c r="L9200"/>
      <c r="M9200"/>
      <c r="N9200"/>
      <c r="O9200"/>
      <c r="P9200"/>
      <c r="S9200"/>
    </row>
    <row r="9201" spans="1:20" x14ac:dyDescent="0.3">
      <c r="A9201" s="25"/>
      <c r="B9201"/>
      <c r="C9201"/>
      <c r="D9201"/>
      <c r="E9201"/>
      <c r="F9201"/>
      <c r="G9201"/>
      <c r="H9201" s="26"/>
      <c r="I9201" s="26"/>
      <c r="K9201"/>
      <c r="L9201"/>
      <c r="M9201"/>
      <c r="N9201"/>
      <c r="O9201"/>
      <c r="P9201"/>
      <c r="S9201"/>
    </row>
    <row r="9202" spans="1:20" x14ac:dyDescent="0.3">
      <c r="A9202" s="25"/>
      <c r="B9202"/>
      <c r="C9202"/>
      <c r="D9202"/>
      <c r="E9202"/>
      <c r="F9202"/>
      <c r="G9202"/>
      <c r="H9202" s="26"/>
      <c r="I9202" s="26"/>
      <c r="K9202"/>
      <c r="L9202"/>
      <c r="M9202"/>
      <c r="N9202"/>
      <c r="O9202"/>
      <c r="P9202"/>
      <c r="S9202"/>
    </row>
    <row r="9203" spans="1:20" x14ac:dyDescent="0.3">
      <c r="A9203" s="25"/>
      <c r="B9203"/>
      <c r="C9203"/>
      <c r="D9203"/>
      <c r="E9203"/>
      <c r="F9203"/>
      <c r="G9203"/>
      <c r="H9203" s="26"/>
      <c r="I9203" s="26"/>
      <c r="K9203"/>
      <c r="L9203"/>
      <c r="M9203"/>
      <c r="N9203"/>
      <c r="O9203"/>
      <c r="P9203"/>
      <c r="S9203"/>
    </row>
    <row r="9204" spans="1:20" x14ac:dyDescent="0.3">
      <c r="A9204" s="25"/>
      <c r="B9204"/>
      <c r="C9204"/>
      <c r="D9204"/>
      <c r="E9204"/>
      <c r="F9204"/>
      <c r="G9204"/>
      <c r="H9204" s="26"/>
      <c r="I9204" s="26"/>
      <c r="K9204"/>
      <c r="L9204"/>
      <c r="M9204"/>
      <c r="N9204"/>
      <c r="O9204"/>
      <c r="P9204"/>
      <c r="S9204"/>
    </row>
    <row r="9205" spans="1:20" x14ac:dyDescent="0.3">
      <c r="A9205" s="25"/>
      <c r="B9205"/>
      <c r="C9205"/>
      <c r="D9205"/>
      <c r="E9205"/>
      <c r="F9205"/>
      <c r="G9205"/>
      <c r="H9205" s="26"/>
      <c r="I9205" s="26"/>
      <c r="K9205"/>
      <c r="L9205"/>
      <c r="M9205"/>
      <c r="N9205"/>
      <c r="O9205"/>
      <c r="P9205"/>
      <c r="S9205"/>
    </row>
    <row r="9206" spans="1:20" x14ac:dyDescent="0.3">
      <c r="A9206" s="25"/>
      <c r="B9206"/>
      <c r="C9206"/>
      <c r="D9206"/>
      <c r="E9206"/>
      <c r="F9206"/>
      <c r="G9206"/>
      <c r="H9206" s="26"/>
      <c r="I9206" s="26"/>
      <c r="K9206"/>
      <c r="L9206"/>
      <c r="M9206"/>
      <c r="N9206"/>
      <c r="O9206"/>
      <c r="P9206"/>
      <c r="S9206"/>
    </row>
    <row r="9207" spans="1:20" x14ac:dyDescent="0.3">
      <c r="A9207" s="25"/>
      <c r="B9207"/>
      <c r="C9207"/>
      <c r="D9207"/>
      <c r="E9207"/>
      <c r="F9207"/>
      <c r="G9207"/>
      <c r="H9207" s="14"/>
      <c r="I9207" s="14"/>
      <c r="K9207"/>
      <c r="L9207"/>
      <c r="M9207"/>
      <c r="N9207"/>
      <c r="O9207"/>
      <c r="P9207"/>
      <c r="S9207"/>
    </row>
    <row r="9208" spans="1:20" x14ac:dyDescent="0.3">
      <c r="A9208" s="25"/>
      <c r="B9208"/>
      <c r="C9208"/>
      <c r="D9208"/>
      <c r="E9208"/>
      <c r="F9208"/>
      <c r="G9208"/>
      <c r="H9208" s="14"/>
      <c r="I9208" s="14"/>
      <c r="K9208"/>
      <c r="L9208"/>
      <c r="M9208"/>
      <c r="N9208"/>
      <c r="O9208"/>
      <c r="P9208"/>
      <c r="S9208"/>
    </row>
    <row r="9209" spans="1:20" x14ac:dyDescent="0.3">
      <c r="A9209" s="25"/>
      <c r="B9209"/>
      <c r="C9209"/>
      <c r="D9209"/>
      <c r="E9209"/>
      <c r="F9209"/>
      <c r="G9209"/>
      <c r="H9209" s="14"/>
      <c r="I9209" s="14"/>
      <c r="K9209"/>
      <c r="L9209"/>
      <c r="M9209"/>
      <c r="N9209"/>
      <c r="O9209"/>
      <c r="P9209"/>
      <c r="S9209"/>
    </row>
    <row r="9210" spans="1:20" x14ac:dyDescent="0.3">
      <c r="A9210" s="25"/>
      <c r="B9210"/>
      <c r="C9210"/>
      <c r="D9210"/>
      <c r="E9210"/>
      <c r="F9210"/>
      <c r="G9210"/>
      <c r="H9210" s="14"/>
      <c r="I9210" s="14"/>
      <c r="K9210"/>
      <c r="L9210"/>
      <c r="M9210"/>
      <c r="N9210"/>
      <c r="O9210"/>
      <c r="P9210"/>
      <c r="S9210"/>
    </row>
    <row r="9211" spans="1:20" x14ac:dyDescent="0.3">
      <c r="A9211" s="25"/>
      <c r="B9211"/>
      <c r="C9211"/>
      <c r="D9211"/>
      <c r="E9211"/>
      <c r="F9211"/>
      <c r="G9211"/>
      <c r="H9211" s="14"/>
      <c r="I9211" s="14"/>
      <c r="K9211"/>
      <c r="L9211"/>
      <c r="M9211"/>
      <c r="N9211"/>
      <c r="O9211"/>
      <c r="P9211"/>
      <c r="S9211"/>
    </row>
    <row r="9212" spans="1:20" x14ac:dyDescent="0.3">
      <c r="A9212" s="25"/>
      <c r="B9212"/>
      <c r="C9212"/>
      <c r="D9212"/>
      <c r="E9212"/>
      <c r="F9212"/>
      <c r="G9212"/>
      <c r="H9212" s="14"/>
      <c r="I9212" s="14"/>
      <c r="K9212"/>
      <c r="L9212"/>
      <c r="M9212"/>
      <c r="N9212"/>
      <c r="O9212"/>
      <c r="P9212"/>
      <c r="S9212"/>
    </row>
    <row r="9213" spans="1:20" x14ac:dyDescent="0.3">
      <c r="A9213" s="25"/>
      <c r="B9213"/>
      <c r="C9213"/>
      <c r="D9213"/>
      <c r="E9213"/>
      <c r="F9213"/>
      <c r="G9213"/>
      <c r="H9213" s="14"/>
      <c r="I9213" s="14"/>
      <c r="K9213"/>
      <c r="L9213"/>
      <c r="M9213"/>
      <c r="N9213"/>
      <c r="O9213"/>
      <c r="P9213"/>
      <c r="S9213"/>
    </row>
    <row r="9214" spans="1:20" x14ac:dyDescent="0.3">
      <c r="A9214" s="25"/>
      <c r="B9214"/>
      <c r="C9214"/>
      <c r="D9214"/>
      <c r="E9214"/>
      <c r="F9214"/>
      <c r="G9214"/>
      <c r="H9214" s="14"/>
      <c r="I9214" s="14"/>
      <c r="K9214"/>
      <c r="L9214"/>
      <c r="M9214"/>
      <c r="N9214"/>
      <c r="O9214"/>
      <c r="P9214"/>
      <c r="S9214"/>
    </row>
    <row r="9215" spans="1:20" x14ac:dyDescent="0.3">
      <c r="A9215" s="25"/>
      <c r="B9215"/>
      <c r="C9215"/>
      <c r="D9215"/>
      <c r="E9215"/>
      <c r="F9215"/>
      <c r="G9215"/>
      <c r="H9215" s="14"/>
      <c r="I9215" s="14"/>
      <c r="K9215"/>
      <c r="L9215"/>
      <c r="M9215"/>
      <c r="N9215"/>
      <c r="O9215"/>
      <c r="P9215"/>
      <c r="S9215"/>
    </row>
    <row r="9216" spans="1:20" x14ac:dyDescent="0.3">
      <c r="A9216" s="25"/>
      <c r="B9216"/>
      <c r="C9216"/>
      <c r="D9216"/>
      <c r="E9216"/>
      <c r="F9216"/>
      <c r="G9216"/>
      <c r="H9216" s="14"/>
      <c r="I9216" s="14"/>
      <c r="K9216"/>
      <c r="L9216"/>
      <c r="M9216"/>
      <c r="N9216"/>
      <c r="O9216"/>
      <c r="P9216"/>
      <c r="S9216"/>
      <c r="T9216" s="7"/>
    </row>
    <row r="9217" spans="1:19" x14ac:dyDescent="0.3">
      <c r="A9217" s="25"/>
      <c r="B9217"/>
      <c r="C9217"/>
      <c r="D9217"/>
      <c r="E9217"/>
      <c r="F9217"/>
      <c r="G9217"/>
      <c r="H9217"/>
      <c r="I9217"/>
      <c r="K9217"/>
      <c r="L9217"/>
      <c r="M9217"/>
      <c r="N9217"/>
      <c r="O9217"/>
      <c r="P9217"/>
      <c r="S9217"/>
    </row>
    <row r="9218" spans="1:19" x14ac:dyDescent="0.3">
      <c r="A9218" s="25"/>
      <c r="B9218"/>
      <c r="C9218"/>
      <c r="D9218"/>
      <c r="E9218"/>
      <c r="F9218"/>
      <c r="G9218"/>
      <c r="H9218"/>
      <c r="I9218"/>
      <c r="K9218"/>
      <c r="L9218"/>
      <c r="M9218"/>
      <c r="N9218"/>
      <c r="O9218"/>
      <c r="P9218"/>
      <c r="S9218"/>
    </row>
    <row r="9219" spans="1:19" x14ac:dyDescent="0.3">
      <c r="A9219" s="25"/>
      <c r="B9219"/>
      <c r="C9219"/>
      <c r="D9219"/>
      <c r="E9219"/>
      <c r="F9219"/>
      <c r="G9219"/>
      <c r="H9219" s="26"/>
      <c r="I9219" s="26"/>
      <c r="K9219"/>
      <c r="L9219"/>
      <c r="M9219"/>
      <c r="N9219"/>
      <c r="O9219"/>
      <c r="P9219"/>
      <c r="S9219"/>
    </row>
    <row r="9220" spans="1:19" x14ac:dyDescent="0.3">
      <c r="A9220" s="25"/>
      <c r="B9220"/>
      <c r="C9220"/>
      <c r="D9220"/>
      <c r="E9220"/>
      <c r="F9220"/>
      <c r="G9220"/>
      <c r="H9220" s="26"/>
      <c r="I9220" s="26"/>
      <c r="K9220"/>
      <c r="L9220"/>
      <c r="M9220"/>
      <c r="N9220"/>
      <c r="O9220"/>
      <c r="P9220"/>
      <c r="S9220"/>
    </row>
    <row r="9221" spans="1:19" x14ac:dyDescent="0.3">
      <c r="A9221" s="25"/>
      <c r="B9221"/>
      <c r="C9221"/>
      <c r="D9221"/>
      <c r="E9221"/>
      <c r="F9221"/>
      <c r="G9221"/>
      <c r="H9221" s="26"/>
      <c r="I9221" s="26"/>
      <c r="K9221"/>
      <c r="L9221"/>
      <c r="M9221"/>
      <c r="N9221"/>
      <c r="O9221"/>
      <c r="P9221"/>
      <c r="S9221"/>
    </row>
    <row r="9222" spans="1:19" x14ac:dyDescent="0.3">
      <c r="A9222" s="25"/>
      <c r="B9222"/>
      <c r="C9222"/>
      <c r="D9222"/>
      <c r="E9222"/>
      <c r="F9222"/>
      <c r="G9222"/>
      <c r="H9222" s="26"/>
      <c r="I9222" s="26"/>
      <c r="K9222"/>
      <c r="L9222"/>
      <c r="M9222"/>
      <c r="N9222"/>
      <c r="O9222"/>
      <c r="P9222"/>
      <c r="S9222"/>
    </row>
    <row r="9223" spans="1:19" x14ac:dyDescent="0.3">
      <c r="A9223" s="25"/>
      <c r="B9223"/>
      <c r="C9223"/>
      <c r="D9223"/>
      <c r="E9223"/>
      <c r="F9223"/>
      <c r="G9223"/>
      <c r="H9223" s="26"/>
      <c r="I9223" s="26"/>
      <c r="K9223"/>
      <c r="L9223"/>
      <c r="M9223"/>
      <c r="N9223"/>
      <c r="O9223"/>
      <c r="P9223"/>
      <c r="S9223"/>
    </row>
    <row r="9224" spans="1:19" x14ac:dyDescent="0.3">
      <c r="A9224" s="25"/>
      <c r="B9224"/>
      <c r="C9224"/>
      <c r="D9224"/>
      <c r="E9224"/>
      <c r="F9224"/>
      <c r="G9224"/>
      <c r="H9224" s="26"/>
      <c r="I9224" s="26"/>
      <c r="K9224"/>
      <c r="L9224"/>
      <c r="M9224"/>
      <c r="N9224"/>
      <c r="O9224"/>
      <c r="P9224"/>
      <c r="S9224"/>
    </row>
    <row r="9225" spans="1:19" x14ac:dyDescent="0.3">
      <c r="A9225" s="25"/>
      <c r="B9225"/>
      <c r="C9225"/>
      <c r="D9225"/>
      <c r="E9225"/>
      <c r="F9225"/>
      <c r="G9225"/>
      <c r="H9225" s="26"/>
      <c r="I9225" s="26"/>
      <c r="K9225"/>
      <c r="L9225"/>
      <c r="M9225"/>
      <c r="N9225"/>
      <c r="O9225"/>
      <c r="P9225"/>
      <c r="S9225"/>
    </row>
    <row r="9226" spans="1:19" x14ac:dyDescent="0.3">
      <c r="A9226" s="25"/>
      <c r="B9226"/>
      <c r="C9226"/>
      <c r="D9226"/>
      <c r="E9226"/>
      <c r="F9226"/>
      <c r="G9226"/>
      <c r="H9226" s="26"/>
      <c r="I9226" s="26"/>
      <c r="K9226"/>
      <c r="L9226"/>
      <c r="M9226"/>
      <c r="N9226"/>
      <c r="O9226"/>
      <c r="P9226"/>
      <c r="S9226"/>
    </row>
    <row r="9227" spans="1:19" x14ac:dyDescent="0.3">
      <c r="A9227" s="25"/>
      <c r="B9227"/>
      <c r="C9227"/>
      <c r="D9227"/>
      <c r="E9227"/>
      <c r="F9227"/>
      <c r="G9227"/>
      <c r="H9227" s="26"/>
      <c r="I9227" s="26"/>
      <c r="K9227"/>
      <c r="L9227"/>
      <c r="M9227"/>
      <c r="N9227"/>
      <c r="O9227"/>
      <c r="P9227"/>
      <c r="S9227"/>
    </row>
    <row r="9228" spans="1:19" x14ac:dyDescent="0.3">
      <c r="A9228" s="25"/>
      <c r="B9228"/>
      <c r="C9228"/>
      <c r="D9228"/>
      <c r="E9228"/>
      <c r="F9228"/>
      <c r="G9228"/>
      <c r="H9228" s="26"/>
      <c r="I9228" s="26"/>
      <c r="K9228"/>
      <c r="L9228"/>
      <c r="M9228"/>
      <c r="N9228"/>
      <c r="O9228"/>
      <c r="P9228"/>
      <c r="S9228"/>
    </row>
    <row r="9229" spans="1:19" x14ac:dyDescent="0.3">
      <c r="A9229" s="25"/>
      <c r="B9229"/>
      <c r="C9229"/>
      <c r="D9229"/>
      <c r="E9229"/>
      <c r="F9229"/>
      <c r="G9229"/>
      <c r="H9229" s="26"/>
      <c r="I9229" s="26"/>
      <c r="K9229"/>
      <c r="L9229"/>
      <c r="M9229"/>
      <c r="N9229"/>
      <c r="O9229"/>
      <c r="P9229"/>
      <c r="S9229"/>
    </row>
    <row r="9230" spans="1:19" x14ac:dyDescent="0.3">
      <c r="A9230" s="25"/>
      <c r="B9230"/>
      <c r="C9230"/>
      <c r="D9230"/>
      <c r="E9230"/>
      <c r="F9230"/>
      <c r="G9230"/>
      <c r="H9230"/>
      <c r="I9230"/>
      <c r="K9230"/>
      <c r="L9230"/>
      <c r="M9230"/>
      <c r="N9230"/>
      <c r="O9230"/>
      <c r="P9230"/>
      <c r="S9230"/>
    </row>
    <row r="9231" spans="1:19" x14ac:dyDescent="0.3">
      <c r="A9231" s="25"/>
      <c r="B9231"/>
      <c r="C9231"/>
      <c r="D9231"/>
      <c r="E9231"/>
      <c r="F9231"/>
      <c r="G9231"/>
      <c r="H9231"/>
      <c r="I9231"/>
      <c r="K9231"/>
      <c r="L9231"/>
      <c r="M9231"/>
      <c r="N9231"/>
      <c r="O9231"/>
      <c r="P9231"/>
      <c r="S9231"/>
    </row>
    <row r="9232" spans="1:19" x14ac:dyDescent="0.3">
      <c r="A9232" s="25"/>
      <c r="B9232"/>
      <c r="C9232"/>
      <c r="D9232"/>
      <c r="E9232"/>
      <c r="F9232"/>
      <c r="G9232"/>
      <c r="H9232"/>
      <c r="I9232"/>
      <c r="K9232"/>
      <c r="L9232"/>
      <c r="M9232"/>
      <c r="N9232"/>
      <c r="O9232"/>
      <c r="P9232"/>
      <c r="S9232"/>
    </row>
    <row r="9233" spans="1:19" x14ac:dyDescent="0.3">
      <c r="A9233" s="25"/>
      <c r="B9233"/>
      <c r="C9233"/>
      <c r="D9233"/>
      <c r="E9233"/>
      <c r="F9233"/>
      <c r="G9233"/>
      <c r="H9233"/>
      <c r="I9233"/>
      <c r="K9233"/>
      <c r="L9233"/>
      <c r="M9233"/>
      <c r="N9233"/>
      <c r="O9233"/>
      <c r="P9233"/>
      <c r="S9233"/>
    </row>
    <row r="9234" spans="1:19" x14ac:dyDescent="0.3">
      <c r="A9234" s="25"/>
      <c r="B9234"/>
      <c r="C9234"/>
      <c r="D9234"/>
      <c r="E9234"/>
      <c r="F9234"/>
      <c r="G9234"/>
      <c r="H9234" s="14"/>
      <c r="I9234" s="14"/>
      <c r="K9234"/>
      <c r="L9234"/>
      <c r="M9234"/>
      <c r="N9234"/>
      <c r="O9234"/>
      <c r="P9234"/>
      <c r="S9234"/>
    </row>
    <row r="9235" spans="1:19" x14ac:dyDescent="0.3">
      <c r="A9235" s="25"/>
      <c r="B9235"/>
      <c r="C9235"/>
      <c r="D9235"/>
      <c r="E9235"/>
      <c r="F9235"/>
      <c r="G9235"/>
      <c r="H9235" s="14"/>
      <c r="I9235" s="26"/>
      <c r="K9235"/>
      <c r="L9235"/>
      <c r="M9235"/>
      <c r="N9235"/>
      <c r="O9235"/>
      <c r="P9235"/>
      <c r="S9235"/>
    </row>
    <row r="9236" spans="1:19" x14ac:dyDescent="0.3">
      <c r="A9236" s="25"/>
      <c r="B9236"/>
      <c r="C9236"/>
      <c r="D9236"/>
      <c r="E9236"/>
      <c r="F9236"/>
      <c r="G9236"/>
      <c r="H9236" s="14"/>
      <c r="I9236" s="26"/>
      <c r="K9236"/>
      <c r="L9236"/>
      <c r="M9236"/>
      <c r="N9236"/>
      <c r="O9236"/>
      <c r="P9236"/>
      <c r="S9236"/>
    </row>
    <row r="9237" spans="1:19" x14ac:dyDescent="0.3">
      <c r="A9237" s="25"/>
      <c r="B9237"/>
      <c r="C9237"/>
      <c r="D9237"/>
      <c r="E9237"/>
      <c r="F9237"/>
      <c r="G9237"/>
      <c r="H9237" s="14"/>
      <c r="I9237" s="26"/>
      <c r="K9237"/>
      <c r="L9237"/>
      <c r="M9237"/>
      <c r="N9237"/>
      <c r="O9237"/>
      <c r="P9237"/>
      <c r="S9237"/>
    </row>
    <row r="9238" spans="1:19" x14ac:dyDescent="0.3">
      <c r="A9238" s="25"/>
      <c r="B9238"/>
      <c r="C9238"/>
      <c r="D9238"/>
      <c r="E9238"/>
      <c r="F9238"/>
      <c r="G9238"/>
      <c r="H9238" s="14"/>
      <c r="I9238" s="26"/>
      <c r="K9238"/>
      <c r="L9238"/>
      <c r="M9238"/>
      <c r="N9238"/>
      <c r="O9238"/>
      <c r="P9238"/>
      <c r="S9238"/>
    </row>
    <row r="9239" spans="1:19" x14ac:dyDescent="0.3">
      <c r="A9239" s="25"/>
      <c r="B9239"/>
      <c r="C9239"/>
      <c r="D9239"/>
      <c r="E9239"/>
      <c r="F9239"/>
      <c r="G9239"/>
      <c r="H9239" s="14"/>
      <c r="I9239" s="26"/>
      <c r="K9239"/>
      <c r="L9239"/>
      <c r="M9239"/>
      <c r="N9239"/>
      <c r="O9239"/>
      <c r="P9239"/>
      <c r="S9239"/>
    </row>
    <row r="9240" spans="1:19" x14ac:dyDescent="0.3">
      <c r="A9240" s="25"/>
      <c r="B9240"/>
      <c r="C9240"/>
      <c r="D9240"/>
      <c r="E9240"/>
      <c r="F9240"/>
      <c r="G9240"/>
      <c r="H9240" s="26"/>
      <c r="I9240" s="26"/>
      <c r="K9240"/>
      <c r="L9240"/>
      <c r="M9240"/>
      <c r="N9240"/>
      <c r="O9240"/>
      <c r="P9240"/>
      <c r="S9240"/>
    </row>
    <row r="9241" spans="1:19" x14ac:dyDescent="0.3">
      <c r="A9241" s="25"/>
      <c r="B9241"/>
      <c r="C9241"/>
      <c r="D9241"/>
      <c r="E9241"/>
      <c r="F9241"/>
      <c r="G9241"/>
      <c r="H9241" s="26"/>
      <c r="I9241" s="26"/>
      <c r="K9241"/>
      <c r="L9241"/>
      <c r="M9241"/>
      <c r="N9241"/>
      <c r="O9241"/>
      <c r="P9241"/>
      <c r="S9241"/>
    </row>
    <row r="9242" spans="1:19" x14ac:dyDescent="0.3">
      <c r="A9242" s="25"/>
      <c r="B9242"/>
      <c r="C9242"/>
      <c r="D9242"/>
      <c r="E9242"/>
      <c r="F9242"/>
      <c r="G9242"/>
      <c r="H9242" s="26"/>
      <c r="I9242" s="26"/>
      <c r="K9242"/>
      <c r="L9242"/>
      <c r="M9242"/>
      <c r="N9242"/>
      <c r="O9242"/>
      <c r="P9242"/>
      <c r="S9242"/>
    </row>
    <row r="9243" spans="1:19" x14ac:dyDescent="0.3">
      <c r="A9243" s="25"/>
      <c r="B9243"/>
      <c r="C9243"/>
      <c r="D9243"/>
      <c r="E9243"/>
      <c r="F9243"/>
      <c r="G9243"/>
      <c r="H9243" s="26"/>
      <c r="I9243" s="26"/>
      <c r="K9243"/>
      <c r="L9243"/>
      <c r="M9243"/>
      <c r="N9243"/>
      <c r="O9243"/>
      <c r="P9243"/>
      <c r="S9243"/>
    </row>
    <row r="9244" spans="1:19" x14ac:dyDescent="0.3">
      <c r="A9244" s="25"/>
      <c r="B9244"/>
      <c r="C9244"/>
      <c r="D9244"/>
      <c r="E9244"/>
      <c r="F9244"/>
      <c r="G9244"/>
      <c r="H9244" s="26"/>
      <c r="I9244" s="26"/>
      <c r="K9244"/>
      <c r="L9244"/>
      <c r="M9244"/>
      <c r="N9244"/>
      <c r="O9244"/>
      <c r="P9244"/>
      <c r="S9244"/>
    </row>
    <row r="9245" spans="1:19" x14ac:dyDescent="0.3">
      <c r="A9245" s="25"/>
      <c r="B9245"/>
      <c r="C9245"/>
      <c r="D9245"/>
      <c r="E9245"/>
      <c r="F9245"/>
      <c r="G9245"/>
      <c r="H9245"/>
      <c r="I9245"/>
      <c r="K9245"/>
      <c r="L9245"/>
      <c r="M9245"/>
      <c r="N9245"/>
      <c r="O9245"/>
      <c r="P9245"/>
      <c r="S9245"/>
    </row>
    <row r="9246" spans="1:19" x14ac:dyDescent="0.3">
      <c r="A9246" s="25"/>
      <c r="B9246"/>
      <c r="C9246"/>
      <c r="D9246"/>
      <c r="E9246"/>
      <c r="F9246"/>
      <c r="G9246"/>
      <c r="H9246"/>
      <c r="I9246"/>
      <c r="K9246"/>
      <c r="L9246"/>
      <c r="M9246"/>
      <c r="N9246"/>
      <c r="O9246"/>
      <c r="P9246"/>
      <c r="S9246"/>
    </row>
    <row r="9247" spans="1:19" x14ac:dyDescent="0.3">
      <c r="A9247" s="25"/>
      <c r="B9247"/>
      <c r="C9247"/>
      <c r="D9247"/>
      <c r="E9247"/>
      <c r="F9247"/>
      <c r="G9247"/>
      <c r="H9247"/>
      <c r="I9247"/>
      <c r="K9247"/>
      <c r="L9247"/>
      <c r="M9247"/>
      <c r="N9247"/>
      <c r="O9247"/>
      <c r="P9247"/>
      <c r="S9247"/>
    </row>
    <row r="9248" spans="1:19" x14ac:dyDescent="0.3">
      <c r="A9248" s="25"/>
      <c r="B9248"/>
      <c r="C9248"/>
      <c r="D9248"/>
      <c r="E9248"/>
      <c r="F9248"/>
      <c r="G9248"/>
      <c r="H9248"/>
      <c r="I9248"/>
      <c r="K9248"/>
      <c r="L9248"/>
      <c r="M9248"/>
      <c r="N9248"/>
      <c r="O9248"/>
      <c r="P9248"/>
      <c r="S9248"/>
    </row>
    <row r="9249" spans="1:19" x14ac:dyDescent="0.3">
      <c r="A9249" s="25"/>
      <c r="B9249"/>
      <c r="C9249"/>
      <c r="D9249"/>
      <c r="E9249"/>
      <c r="F9249"/>
      <c r="G9249"/>
      <c r="H9249"/>
      <c r="I9249"/>
      <c r="K9249"/>
      <c r="L9249"/>
      <c r="M9249"/>
      <c r="N9249"/>
      <c r="O9249"/>
      <c r="P9249"/>
      <c r="S9249"/>
    </row>
    <row r="9250" spans="1:19" x14ac:dyDescent="0.3">
      <c r="A9250" s="25"/>
      <c r="B9250"/>
      <c r="C9250"/>
      <c r="D9250"/>
      <c r="E9250"/>
      <c r="F9250"/>
      <c r="G9250"/>
      <c r="H9250"/>
      <c r="I9250"/>
      <c r="K9250"/>
      <c r="L9250"/>
      <c r="M9250"/>
      <c r="N9250"/>
      <c r="O9250"/>
      <c r="P9250"/>
      <c r="S9250"/>
    </row>
    <row r="9251" spans="1:19" x14ac:dyDescent="0.3">
      <c r="A9251" s="25"/>
      <c r="B9251"/>
      <c r="C9251"/>
      <c r="D9251"/>
      <c r="E9251"/>
      <c r="F9251"/>
      <c r="G9251"/>
      <c r="H9251"/>
      <c r="I9251"/>
      <c r="K9251"/>
      <c r="L9251"/>
      <c r="M9251"/>
      <c r="N9251"/>
      <c r="O9251"/>
      <c r="P9251"/>
      <c r="S9251"/>
    </row>
    <row r="9252" spans="1:19" x14ac:dyDescent="0.3">
      <c r="A9252" s="25"/>
      <c r="B9252"/>
      <c r="C9252"/>
      <c r="D9252"/>
      <c r="E9252"/>
      <c r="F9252"/>
      <c r="G9252"/>
      <c r="H9252" s="14"/>
      <c r="I9252" s="14"/>
      <c r="K9252"/>
      <c r="L9252"/>
      <c r="M9252"/>
      <c r="N9252"/>
      <c r="O9252"/>
      <c r="P9252"/>
      <c r="S9252"/>
    </row>
    <row r="9253" spans="1:19" x14ac:dyDescent="0.3">
      <c r="A9253" s="25"/>
      <c r="B9253"/>
      <c r="C9253"/>
      <c r="D9253"/>
      <c r="E9253"/>
      <c r="F9253"/>
      <c r="G9253"/>
      <c r="H9253" s="14"/>
      <c r="I9253" s="14"/>
      <c r="K9253"/>
      <c r="L9253"/>
      <c r="M9253"/>
      <c r="N9253"/>
      <c r="O9253"/>
      <c r="P9253"/>
      <c r="S9253"/>
    </row>
    <row r="9254" spans="1:19" x14ac:dyDescent="0.3">
      <c r="A9254" s="25"/>
      <c r="B9254"/>
      <c r="C9254"/>
      <c r="D9254"/>
      <c r="E9254"/>
      <c r="F9254"/>
      <c r="G9254"/>
      <c r="H9254" s="14"/>
      <c r="I9254" s="14"/>
      <c r="K9254"/>
      <c r="L9254"/>
      <c r="M9254"/>
      <c r="N9254"/>
      <c r="O9254"/>
      <c r="P9254"/>
      <c r="S9254"/>
    </row>
    <row r="9255" spans="1:19" x14ac:dyDescent="0.3">
      <c r="A9255" s="25"/>
      <c r="B9255"/>
      <c r="C9255"/>
      <c r="D9255"/>
      <c r="E9255"/>
      <c r="F9255"/>
      <c r="G9255"/>
      <c r="H9255" s="26"/>
      <c r="I9255" s="26"/>
      <c r="K9255"/>
      <c r="L9255"/>
      <c r="M9255"/>
      <c r="N9255"/>
      <c r="O9255"/>
      <c r="P9255"/>
      <c r="S9255"/>
    </row>
    <row r="9256" spans="1:19" x14ac:dyDescent="0.3">
      <c r="A9256" s="25"/>
      <c r="B9256"/>
      <c r="C9256"/>
      <c r="D9256"/>
      <c r="E9256"/>
      <c r="F9256"/>
      <c r="G9256"/>
      <c r="H9256" s="26"/>
      <c r="I9256" s="26"/>
      <c r="K9256"/>
      <c r="L9256"/>
      <c r="M9256"/>
      <c r="N9256"/>
      <c r="O9256"/>
      <c r="P9256"/>
      <c r="S9256"/>
    </row>
    <row r="9257" spans="1:19" x14ac:dyDescent="0.3">
      <c r="A9257" s="25"/>
      <c r="B9257"/>
      <c r="C9257"/>
      <c r="D9257"/>
      <c r="E9257"/>
      <c r="F9257"/>
      <c r="G9257"/>
      <c r="H9257" s="26"/>
      <c r="I9257" s="26"/>
      <c r="K9257"/>
      <c r="L9257"/>
      <c r="M9257"/>
      <c r="N9257"/>
      <c r="O9257"/>
      <c r="P9257"/>
      <c r="S9257"/>
    </row>
    <row r="9258" spans="1:19" x14ac:dyDescent="0.3">
      <c r="A9258" s="25"/>
      <c r="B9258"/>
      <c r="C9258"/>
      <c r="D9258"/>
      <c r="E9258"/>
      <c r="F9258"/>
      <c r="G9258"/>
      <c r="H9258" s="26"/>
      <c r="I9258" s="26"/>
      <c r="K9258"/>
      <c r="L9258"/>
      <c r="M9258"/>
      <c r="N9258"/>
      <c r="O9258"/>
      <c r="P9258"/>
      <c r="S9258"/>
    </row>
    <row r="9259" spans="1:19" x14ac:dyDescent="0.3">
      <c r="A9259" s="25"/>
      <c r="B9259"/>
      <c r="C9259"/>
      <c r="D9259"/>
      <c r="E9259"/>
      <c r="F9259"/>
      <c r="G9259"/>
      <c r="H9259" s="26"/>
      <c r="I9259" s="26"/>
      <c r="K9259"/>
      <c r="L9259"/>
      <c r="M9259"/>
      <c r="N9259"/>
      <c r="O9259"/>
      <c r="P9259"/>
      <c r="S9259"/>
    </row>
    <row r="9260" spans="1:19" x14ac:dyDescent="0.3">
      <c r="A9260" s="25"/>
      <c r="B9260"/>
      <c r="C9260"/>
      <c r="D9260"/>
      <c r="E9260"/>
      <c r="F9260"/>
      <c r="G9260"/>
      <c r="H9260" s="14"/>
      <c r="I9260" s="26"/>
      <c r="K9260"/>
      <c r="L9260"/>
      <c r="M9260"/>
      <c r="N9260"/>
      <c r="O9260"/>
      <c r="P9260"/>
      <c r="S9260"/>
    </row>
    <row r="9261" spans="1:19" x14ac:dyDescent="0.3">
      <c r="A9261" s="25"/>
      <c r="B9261"/>
      <c r="C9261"/>
      <c r="D9261"/>
      <c r="E9261"/>
      <c r="F9261"/>
      <c r="G9261"/>
      <c r="H9261" s="14"/>
      <c r="I9261" s="26"/>
      <c r="K9261"/>
      <c r="L9261"/>
      <c r="M9261"/>
      <c r="N9261"/>
      <c r="O9261"/>
      <c r="P9261"/>
      <c r="S9261"/>
    </row>
    <row r="9262" spans="1:19" x14ac:dyDescent="0.3">
      <c r="A9262" s="25"/>
      <c r="B9262"/>
      <c r="C9262"/>
      <c r="D9262"/>
      <c r="E9262"/>
      <c r="F9262"/>
      <c r="G9262"/>
      <c r="H9262" s="14"/>
      <c r="I9262" s="26"/>
      <c r="K9262"/>
      <c r="L9262"/>
      <c r="M9262"/>
      <c r="N9262"/>
      <c r="O9262"/>
      <c r="P9262"/>
      <c r="S9262"/>
    </row>
    <row r="9263" spans="1:19" x14ac:dyDescent="0.3">
      <c r="A9263" s="25"/>
      <c r="B9263"/>
      <c r="C9263"/>
      <c r="D9263"/>
      <c r="E9263"/>
      <c r="F9263"/>
      <c r="G9263"/>
      <c r="H9263" s="14"/>
      <c r="I9263" s="26"/>
      <c r="K9263"/>
      <c r="L9263"/>
      <c r="M9263"/>
      <c r="N9263"/>
      <c r="O9263"/>
      <c r="P9263"/>
      <c r="S9263"/>
    </row>
    <row r="9264" spans="1:19" x14ac:dyDescent="0.3">
      <c r="A9264" s="25"/>
      <c r="B9264"/>
      <c r="C9264"/>
      <c r="D9264"/>
      <c r="E9264"/>
      <c r="F9264"/>
      <c r="G9264"/>
      <c r="H9264" s="14"/>
      <c r="I9264" s="26"/>
      <c r="K9264"/>
      <c r="L9264"/>
      <c r="M9264"/>
      <c r="N9264"/>
      <c r="O9264"/>
      <c r="P9264"/>
      <c r="S9264"/>
    </row>
    <row r="9265" spans="1:19" x14ac:dyDescent="0.3">
      <c r="A9265" s="25"/>
      <c r="B9265"/>
      <c r="C9265"/>
      <c r="D9265"/>
      <c r="E9265"/>
      <c r="F9265"/>
      <c r="G9265"/>
      <c r="H9265" s="26"/>
      <c r="I9265" s="26"/>
      <c r="K9265"/>
      <c r="L9265"/>
      <c r="M9265"/>
      <c r="N9265"/>
      <c r="O9265"/>
      <c r="P9265"/>
      <c r="S9265"/>
    </row>
    <row r="9266" spans="1:19" x14ac:dyDescent="0.3">
      <c r="A9266" s="25"/>
      <c r="B9266"/>
      <c r="C9266"/>
      <c r="D9266"/>
      <c r="E9266"/>
      <c r="F9266"/>
      <c r="G9266"/>
      <c r="H9266" s="26"/>
      <c r="I9266" s="26"/>
      <c r="K9266"/>
      <c r="L9266"/>
      <c r="M9266"/>
      <c r="N9266"/>
      <c r="O9266"/>
      <c r="P9266"/>
      <c r="S9266"/>
    </row>
    <row r="9267" spans="1:19" x14ac:dyDescent="0.3">
      <c r="A9267" s="25"/>
      <c r="B9267"/>
      <c r="C9267"/>
      <c r="D9267"/>
      <c r="E9267"/>
      <c r="F9267"/>
      <c r="G9267"/>
      <c r="H9267" s="26"/>
      <c r="I9267" s="26"/>
      <c r="K9267"/>
      <c r="L9267"/>
      <c r="M9267"/>
      <c r="N9267"/>
      <c r="O9267"/>
      <c r="P9267"/>
      <c r="S9267"/>
    </row>
    <row r="9268" spans="1:19" x14ac:dyDescent="0.3">
      <c r="A9268" s="25"/>
      <c r="B9268"/>
      <c r="C9268"/>
      <c r="D9268"/>
      <c r="E9268"/>
      <c r="F9268"/>
      <c r="G9268"/>
      <c r="H9268" s="26"/>
      <c r="I9268" s="26"/>
      <c r="K9268"/>
      <c r="L9268"/>
      <c r="M9268"/>
      <c r="N9268"/>
      <c r="O9268"/>
      <c r="P9268"/>
      <c r="S9268"/>
    </row>
    <row r="9269" spans="1:19" x14ac:dyDescent="0.3">
      <c r="A9269" s="25"/>
      <c r="B9269"/>
      <c r="C9269"/>
      <c r="D9269"/>
      <c r="E9269"/>
      <c r="F9269"/>
      <c r="G9269"/>
      <c r="H9269" s="26"/>
      <c r="I9269" s="26"/>
      <c r="K9269"/>
      <c r="L9269"/>
      <c r="M9269"/>
      <c r="N9269"/>
      <c r="O9269"/>
      <c r="P9269"/>
      <c r="S9269"/>
    </row>
    <row r="9270" spans="1:19" x14ac:dyDescent="0.3">
      <c r="A9270" s="25"/>
      <c r="B9270"/>
      <c r="C9270"/>
      <c r="D9270"/>
      <c r="E9270"/>
      <c r="F9270"/>
      <c r="G9270"/>
      <c r="H9270" s="26"/>
      <c r="I9270" s="26"/>
      <c r="K9270"/>
      <c r="L9270"/>
      <c r="M9270"/>
      <c r="N9270"/>
      <c r="O9270"/>
      <c r="P9270"/>
      <c r="S9270"/>
    </row>
    <row r="9271" spans="1:19" x14ac:dyDescent="0.3">
      <c r="A9271" s="25"/>
      <c r="B9271"/>
      <c r="C9271"/>
      <c r="D9271"/>
      <c r="E9271"/>
      <c r="F9271"/>
      <c r="G9271"/>
      <c r="H9271" s="26"/>
      <c r="I9271" s="26"/>
      <c r="K9271"/>
      <c r="L9271"/>
      <c r="M9271"/>
      <c r="N9271"/>
      <c r="O9271"/>
      <c r="P9271"/>
      <c r="S9271"/>
    </row>
    <row r="9272" spans="1:19" x14ac:dyDescent="0.3">
      <c r="A9272" s="25"/>
      <c r="B9272"/>
      <c r="C9272"/>
      <c r="D9272"/>
      <c r="E9272"/>
      <c r="F9272"/>
      <c r="G9272"/>
      <c r="H9272" s="26"/>
      <c r="I9272" s="26"/>
      <c r="K9272"/>
      <c r="L9272"/>
      <c r="M9272"/>
      <c r="N9272"/>
      <c r="O9272"/>
      <c r="P9272"/>
      <c r="S9272"/>
    </row>
    <row r="9273" spans="1:19" x14ac:dyDescent="0.3">
      <c r="A9273" s="25"/>
      <c r="B9273"/>
      <c r="C9273"/>
      <c r="D9273"/>
      <c r="E9273"/>
      <c r="F9273"/>
      <c r="G9273"/>
      <c r="H9273" s="26"/>
      <c r="I9273" s="26"/>
      <c r="K9273"/>
      <c r="L9273"/>
      <c r="M9273"/>
      <c r="N9273"/>
      <c r="O9273"/>
      <c r="P9273"/>
      <c r="S9273"/>
    </row>
    <row r="9274" spans="1:19" x14ac:dyDescent="0.3">
      <c r="A9274" s="25"/>
      <c r="B9274"/>
      <c r="C9274"/>
      <c r="D9274"/>
      <c r="E9274"/>
      <c r="F9274"/>
      <c r="G9274"/>
      <c r="H9274" s="26"/>
      <c r="I9274" s="26"/>
      <c r="K9274"/>
      <c r="L9274"/>
      <c r="M9274"/>
      <c r="N9274"/>
      <c r="O9274"/>
      <c r="P9274"/>
      <c r="S9274"/>
    </row>
    <row r="9275" spans="1:19" x14ac:dyDescent="0.3">
      <c r="A9275" s="25"/>
      <c r="B9275"/>
      <c r="C9275"/>
      <c r="D9275"/>
      <c r="E9275"/>
      <c r="F9275"/>
      <c r="G9275"/>
      <c r="H9275" s="26"/>
      <c r="I9275" s="26"/>
      <c r="K9275"/>
      <c r="L9275"/>
      <c r="M9275"/>
      <c r="N9275"/>
      <c r="O9275"/>
      <c r="P9275"/>
      <c r="S9275"/>
    </row>
    <row r="9276" spans="1:19" x14ac:dyDescent="0.3">
      <c r="A9276" s="25"/>
      <c r="B9276"/>
      <c r="C9276"/>
      <c r="D9276"/>
      <c r="E9276"/>
      <c r="F9276"/>
      <c r="G9276"/>
      <c r="H9276" s="26"/>
      <c r="I9276" s="26"/>
      <c r="K9276"/>
      <c r="L9276"/>
      <c r="M9276"/>
      <c r="N9276"/>
      <c r="O9276"/>
      <c r="P9276"/>
      <c r="S9276"/>
    </row>
    <row r="9277" spans="1:19" x14ac:dyDescent="0.3">
      <c r="A9277" s="25"/>
      <c r="B9277"/>
      <c r="C9277"/>
      <c r="D9277"/>
      <c r="E9277"/>
      <c r="F9277"/>
      <c r="G9277"/>
      <c r="H9277" s="26"/>
      <c r="I9277" s="26"/>
      <c r="K9277"/>
      <c r="L9277"/>
      <c r="M9277"/>
      <c r="N9277"/>
      <c r="O9277"/>
      <c r="P9277"/>
      <c r="S9277"/>
    </row>
    <row r="9278" spans="1:19" x14ac:dyDescent="0.3">
      <c r="A9278" s="25"/>
      <c r="B9278"/>
      <c r="C9278"/>
      <c r="D9278"/>
      <c r="E9278"/>
      <c r="F9278"/>
      <c r="G9278"/>
      <c r="H9278" s="26"/>
      <c r="I9278" s="26"/>
      <c r="K9278"/>
      <c r="L9278"/>
      <c r="M9278"/>
      <c r="N9278"/>
      <c r="O9278"/>
      <c r="P9278"/>
      <c r="S9278"/>
    </row>
    <row r="9279" spans="1:19" x14ac:dyDescent="0.3">
      <c r="A9279" s="25"/>
      <c r="B9279"/>
      <c r="C9279"/>
      <c r="D9279"/>
      <c r="E9279"/>
      <c r="F9279"/>
      <c r="G9279"/>
      <c r="H9279" s="26"/>
      <c r="I9279" s="26"/>
      <c r="K9279"/>
      <c r="L9279"/>
      <c r="M9279"/>
      <c r="N9279"/>
      <c r="O9279"/>
      <c r="P9279"/>
      <c r="S9279"/>
    </row>
    <row r="9280" spans="1:19" x14ac:dyDescent="0.3">
      <c r="A9280" s="25"/>
      <c r="B9280"/>
      <c r="C9280"/>
      <c r="D9280"/>
      <c r="E9280"/>
      <c r="F9280"/>
      <c r="G9280"/>
      <c r="H9280" s="26"/>
      <c r="I9280" s="26"/>
      <c r="K9280"/>
      <c r="L9280"/>
      <c r="M9280"/>
      <c r="N9280"/>
      <c r="O9280"/>
      <c r="P9280"/>
      <c r="S9280"/>
    </row>
    <row r="9281" spans="1:19" x14ac:dyDescent="0.3">
      <c r="A9281" s="25"/>
      <c r="B9281"/>
      <c r="C9281"/>
      <c r="D9281"/>
      <c r="E9281"/>
      <c r="F9281"/>
      <c r="G9281"/>
      <c r="H9281" s="26"/>
      <c r="I9281" s="26"/>
      <c r="K9281"/>
      <c r="L9281"/>
      <c r="M9281"/>
      <c r="N9281"/>
      <c r="O9281"/>
      <c r="P9281"/>
      <c r="S9281"/>
    </row>
    <row r="9282" spans="1:19" x14ac:dyDescent="0.3">
      <c r="A9282" s="25"/>
      <c r="B9282"/>
      <c r="C9282"/>
      <c r="D9282"/>
      <c r="E9282"/>
      <c r="F9282"/>
      <c r="G9282"/>
      <c r="H9282" s="26"/>
      <c r="I9282" s="26"/>
      <c r="K9282"/>
      <c r="L9282"/>
      <c r="M9282"/>
      <c r="N9282"/>
      <c r="O9282"/>
      <c r="P9282"/>
      <c r="S9282"/>
    </row>
    <row r="9283" spans="1:19" x14ac:dyDescent="0.3">
      <c r="A9283" s="25"/>
      <c r="B9283"/>
      <c r="C9283"/>
      <c r="D9283"/>
      <c r="E9283"/>
      <c r="F9283"/>
      <c r="G9283"/>
      <c r="H9283" s="26"/>
      <c r="I9283" s="26"/>
      <c r="K9283"/>
      <c r="L9283"/>
      <c r="M9283"/>
      <c r="N9283"/>
      <c r="O9283"/>
      <c r="P9283"/>
      <c r="S9283"/>
    </row>
    <row r="9284" spans="1:19" x14ac:dyDescent="0.3">
      <c r="A9284" s="25"/>
      <c r="B9284"/>
      <c r="C9284"/>
      <c r="D9284"/>
      <c r="E9284"/>
      <c r="F9284"/>
      <c r="G9284"/>
      <c r="H9284" s="26"/>
      <c r="I9284" s="26"/>
      <c r="K9284"/>
      <c r="L9284"/>
      <c r="M9284"/>
      <c r="N9284"/>
      <c r="O9284"/>
      <c r="P9284"/>
      <c r="S9284"/>
    </row>
    <row r="9285" spans="1:19" x14ac:dyDescent="0.3">
      <c r="A9285" s="25"/>
      <c r="B9285"/>
      <c r="C9285"/>
      <c r="D9285"/>
      <c r="E9285"/>
      <c r="F9285"/>
      <c r="G9285"/>
      <c r="H9285" s="26"/>
      <c r="I9285" s="26"/>
      <c r="K9285"/>
      <c r="L9285"/>
      <c r="M9285"/>
      <c r="N9285"/>
      <c r="O9285"/>
      <c r="P9285"/>
      <c r="S9285"/>
    </row>
    <row r="9286" spans="1:19" x14ac:dyDescent="0.3">
      <c r="A9286" s="25"/>
      <c r="B9286"/>
      <c r="C9286"/>
      <c r="D9286"/>
      <c r="E9286"/>
      <c r="F9286"/>
      <c r="G9286"/>
      <c r="H9286" s="14"/>
      <c r="I9286" s="14"/>
      <c r="K9286"/>
      <c r="L9286"/>
      <c r="M9286"/>
      <c r="N9286"/>
      <c r="O9286"/>
      <c r="P9286"/>
      <c r="S9286"/>
    </row>
    <row r="9287" spans="1:19" x14ac:dyDescent="0.3">
      <c r="A9287" s="25"/>
      <c r="B9287"/>
      <c r="C9287"/>
      <c r="D9287"/>
      <c r="E9287"/>
      <c r="F9287"/>
      <c r="G9287"/>
      <c r="H9287" s="14"/>
      <c r="I9287" s="14"/>
      <c r="K9287"/>
      <c r="L9287"/>
      <c r="M9287"/>
      <c r="N9287"/>
      <c r="O9287"/>
      <c r="P9287"/>
      <c r="S9287"/>
    </row>
    <row r="9288" spans="1:19" x14ac:dyDescent="0.3">
      <c r="A9288" s="25"/>
      <c r="B9288"/>
      <c r="C9288"/>
      <c r="D9288"/>
      <c r="E9288"/>
      <c r="F9288"/>
      <c r="G9288"/>
      <c r="H9288" s="14"/>
      <c r="I9288" s="14"/>
      <c r="K9288"/>
      <c r="L9288"/>
      <c r="M9288"/>
      <c r="N9288"/>
      <c r="O9288"/>
      <c r="P9288"/>
      <c r="S9288"/>
    </row>
    <row r="9289" spans="1:19" x14ac:dyDescent="0.3">
      <c r="A9289" s="25"/>
      <c r="B9289"/>
      <c r="C9289"/>
      <c r="D9289"/>
      <c r="E9289"/>
      <c r="F9289"/>
      <c r="G9289"/>
      <c r="H9289" s="14"/>
      <c r="I9289" s="14"/>
      <c r="K9289"/>
      <c r="L9289"/>
      <c r="M9289"/>
      <c r="N9289"/>
      <c r="O9289"/>
      <c r="P9289"/>
      <c r="S9289"/>
    </row>
    <row r="9290" spans="1:19" x14ac:dyDescent="0.3">
      <c r="A9290" s="25"/>
      <c r="B9290"/>
      <c r="C9290"/>
      <c r="D9290"/>
      <c r="E9290"/>
      <c r="F9290"/>
      <c r="G9290"/>
      <c r="H9290" s="14"/>
      <c r="I9290" s="14"/>
      <c r="K9290"/>
      <c r="L9290"/>
      <c r="M9290"/>
      <c r="N9290"/>
      <c r="O9290"/>
      <c r="P9290"/>
      <c r="S9290"/>
    </row>
    <row r="9291" spans="1:19" x14ac:dyDescent="0.3">
      <c r="A9291" s="25"/>
      <c r="B9291"/>
      <c r="C9291"/>
      <c r="D9291"/>
      <c r="E9291"/>
      <c r="F9291"/>
      <c r="G9291"/>
      <c r="H9291" s="14"/>
      <c r="I9291" s="14"/>
      <c r="K9291"/>
      <c r="L9291"/>
      <c r="M9291"/>
      <c r="N9291"/>
      <c r="O9291"/>
      <c r="P9291"/>
      <c r="S9291"/>
    </row>
    <row r="9292" spans="1:19" x14ac:dyDescent="0.3">
      <c r="A9292" s="25"/>
      <c r="B9292"/>
      <c r="C9292"/>
      <c r="D9292"/>
      <c r="E9292"/>
      <c r="F9292"/>
      <c r="G9292"/>
      <c r="H9292"/>
      <c r="I9292"/>
      <c r="K9292"/>
      <c r="L9292"/>
      <c r="M9292"/>
      <c r="N9292"/>
      <c r="O9292"/>
      <c r="P9292"/>
      <c r="S9292"/>
    </row>
    <row r="9293" spans="1:19" x14ac:dyDescent="0.3">
      <c r="A9293" s="25"/>
      <c r="B9293"/>
      <c r="C9293"/>
      <c r="D9293"/>
      <c r="E9293"/>
      <c r="F9293"/>
      <c r="G9293"/>
      <c r="H9293"/>
      <c r="I9293"/>
      <c r="K9293"/>
      <c r="L9293"/>
      <c r="M9293"/>
      <c r="N9293"/>
      <c r="O9293"/>
      <c r="P9293"/>
      <c r="S9293"/>
    </row>
    <row r="9294" spans="1:19" x14ac:dyDescent="0.3">
      <c r="A9294" s="25"/>
      <c r="B9294"/>
      <c r="C9294"/>
      <c r="D9294"/>
      <c r="E9294"/>
      <c r="F9294"/>
      <c r="G9294"/>
      <c r="H9294"/>
      <c r="I9294"/>
      <c r="K9294"/>
      <c r="L9294"/>
      <c r="M9294"/>
      <c r="N9294"/>
      <c r="O9294"/>
      <c r="P9294"/>
      <c r="S9294"/>
    </row>
    <row r="9295" spans="1:19" x14ac:dyDescent="0.3">
      <c r="A9295" s="25"/>
      <c r="B9295"/>
      <c r="C9295"/>
      <c r="D9295"/>
      <c r="E9295"/>
      <c r="F9295"/>
      <c r="G9295"/>
      <c r="H9295"/>
      <c r="I9295"/>
      <c r="K9295"/>
      <c r="L9295"/>
      <c r="M9295"/>
      <c r="N9295"/>
      <c r="O9295"/>
      <c r="P9295"/>
      <c r="S9295"/>
    </row>
    <row r="9296" spans="1:19" x14ac:dyDescent="0.3">
      <c r="A9296" s="25"/>
      <c r="B9296"/>
      <c r="C9296"/>
      <c r="D9296"/>
      <c r="E9296"/>
      <c r="F9296"/>
      <c r="G9296"/>
      <c r="H9296" s="14"/>
      <c r="I9296" s="14"/>
      <c r="K9296"/>
      <c r="L9296"/>
      <c r="M9296"/>
      <c r="N9296"/>
      <c r="O9296"/>
      <c r="P9296"/>
      <c r="S9296"/>
    </row>
    <row r="9297" spans="1:19" x14ac:dyDescent="0.3">
      <c r="A9297" s="25"/>
      <c r="B9297"/>
      <c r="C9297"/>
      <c r="D9297"/>
      <c r="E9297"/>
      <c r="F9297"/>
      <c r="G9297"/>
      <c r="H9297" s="14"/>
      <c r="I9297" s="14"/>
      <c r="K9297"/>
      <c r="L9297"/>
      <c r="M9297"/>
      <c r="N9297"/>
      <c r="O9297"/>
      <c r="P9297"/>
      <c r="S9297"/>
    </row>
    <row r="9298" spans="1:19" x14ac:dyDescent="0.3">
      <c r="A9298" s="25"/>
      <c r="B9298"/>
      <c r="C9298"/>
      <c r="D9298"/>
      <c r="E9298"/>
      <c r="F9298"/>
      <c r="G9298"/>
      <c r="H9298" s="26"/>
      <c r="I9298" s="26"/>
      <c r="K9298"/>
      <c r="L9298"/>
      <c r="M9298"/>
      <c r="N9298"/>
      <c r="O9298"/>
      <c r="P9298"/>
      <c r="S9298"/>
    </row>
    <row r="9299" spans="1:19" x14ac:dyDescent="0.3">
      <c r="A9299" s="25"/>
      <c r="B9299"/>
      <c r="C9299"/>
      <c r="D9299"/>
      <c r="E9299"/>
      <c r="F9299"/>
      <c r="G9299"/>
      <c r="H9299" s="26"/>
      <c r="I9299" s="26"/>
      <c r="K9299"/>
      <c r="L9299"/>
      <c r="M9299"/>
      <c r="N9299"/>
      <c r="O9299"/>
      <c r="P9299"/>
      <c r="S9299"/>
    </row>
    <row r="9300" spans="1:19" x14ac:dyDescent="0.3">
      <c r="A9300" s="25"/>
      <c r="B9300"/>
      <c r="C9300"/>
      <c r="D9300"/>
      <c r="E9300"/>
      <c r="F9300"/>
      <c r="G9300"/>
      <c r="H9300" s="26"/>
      <c r="I9300" s="26"/>
      <c r="K9300"/>
      <c r="L9300"/>
      <c r="M9300"/>
      <c r="N9300"/>
      <c r="O9300"/>
      <c r="P9300"/>
      <c r="S9300"/>
    </row>
    <row r="9301" spans="1:19" x14ac:dyDescent="0.3">
      <c r="A9301" s="25"/>
      <c r="B9301"/>
      <c r="C9301"/>
      <c r="D9301"/>
      <c r="E9301"/>
      <c r="F9301"/>
      <c r="G9301"/>
      <c r="H9301" s="26"/>
      <c r="I9301" s="26"/>
      <c r="K9301"/>
      <c r="L9301"/>
      <c r="M9301"/>
      <c r="N9301"/>
      <c r="O9301"/>
      <c r="P9301"/>
      <c r="S9301"/>
    </row>
    <row r="9302" spans="1:19" x14ac:dyDescent="0.3">
      <c r="A9302" s="25"/>
      <c r="B9302"/>
      <c r="C9302"/>
      <c r="D9302"/>
      <c r="E9302"/>
      <c r="F9302"/>
      <c r="G9302"/>
      <c r="H9302" s="26"/>
      <c r="I9302" s="26"/>
      <c r="K9302"/>
      <c r="L9302"/>
      <c r="M9302"/>
      <c r="N9302"/>
      <c r="O9302"/>
      <c r="P9302"/>
      <c r="S9302"/>
    </row>
    <row r="9303" spans="1:19" x14ac:dyDescent="0.3">
      <c r="A9303" s="25"/>
      <c r="B9303"/>
      <c r="C9303"/>
      <c r="D9303"/>
      <c r="E9303"/>
      <c r="F9303"/>
      <c r="G9303"/>
      <c r="H9303" s="26"/>
      <c r="I9303" s="26"/>
      <c r="K9303"/>
      <c r="L9303"/>
      <c r="M9303"/>
      <c r="N9303"/>
      <c r="O9303"/>
      <c r="P9303"/>
      <c r="S9303"/>
    </row>
    <row r="9304" spans="1:19" x14ac:dyDescent="0.3">
      <c r="A9304" s="25"/>
      <c r="B9304"/>
      <c r="C9304"/>
      <c r="D9304"/>
      <c r="E9304"/>
      <c r="F9304"/>
      <c r="G9304"/>
      <c r="H9304" s="14"/>
      <c r="I9304" s="14"/>
      <c r="K9304"/>
      <c r="L9304"/>
      <c r="M9304"/>
      <c r="N9304"/>
      <c r="O9304"/>
      <c r="P9304"/>
      <c r="S9304"/>
    </row>
    <row r="9305" spans="1:19" x14ac:dyDescent="0.3">
      <c r="A9305" s="25"/>
      <c r="B9305"/>
      <c r="C9305"/>
      <c r="D9305"/>
      <c r="E9305"/>
      <c r="F9305"/>
      <c r="G9305"/>
      <c r="H9305" s="14"/>
      <c r="I9305" s="14"/>
      <c r="K9305"/>
      <c r="L9305"/>
      <c r="M9305"/>
      <c r="N9305"/>
      <c r="O9305"/>
      <c r="P9305"/>
      <c r="S9305"/>
    </row>
    <row r="9306" spans="1:19" x14ac:dyDescent="0.3">
      <c r="A9306" s="25"/>
      <c r="B9306"/>
      <c r="C9306"/>
      <c r="D9306"/>
      <c r="E9306"/>
      <c r="F9306"/>
      <c r="G9306"/>
      <c r="H9306"/>
      <c r="I9306"/>
      <c r="K9306"/>
      <c r="L9306"/>
      <c r="M9306"/>
      <c r="N9306"/>
      <c r="O9306"/>
      <c r="P9306"/>
      <c r="S9306"/>
    </row>
    <row r="9307" spans="1:19" x14ac:dyDescent="0.3">
      <c r="A9307" s="25"/>
      <c r="B9307"/>
      <c r="C9307"/>
      <c r="D9307"/>
      <c r="E9307"/>
      <c r="F9307"/>
      <c r="G9307"/>
      <c r="H9307"/>
      <c r="I9307"/>
      <c r="K9307"/>
      <c r="L9307"/>
      <c r="M9307"/>
      <c r="N9307"/>
      <c r="O9307"/>
      <c r="P9307"/>
      <c r="S9307"/>
    </row>
    <row r="9308" spans="1:19" x14ac:dyDescent="0.3">
      <c r="A9308" s="25"/>
      <c r="B9308"/>
      <c r="C9308"/>
      <c r="D9308"/>
      <c r="E9308"/>
      <c r="F9308"/>
      <c r="G9308"/>
      <c r="H9308" s="14"/>
      <c r="I9308" s="14"/>
      <c r="K9308"/>
      <c r="L9308"/>
      <c r="M9308"/>
      <c r="N9308"/>
      <c r="O9308"/>
      <c r="P9308"/>
      <c r="S9308"/>
    </row>
    <row r="9309" spans="1:19" x14ac:dyDescent="0.3">
      <c r="A9309" s="25"/>
      <c r="B9309"/>
      <c r="C9309"/>
      <c r="D9309"/>
      <c r="E9309"/>
      <c r="F9309"/>
      <c r="G9309"/>
      <c r="H9309" s="14"/>
      <c r="I9309" s="14"/>
      <c r="K9309"/>
      <c r="L9309"/>
      <c r="M9309"/>
      <c r="N9309"/>
      <c r="O9309"/>
      <c r="P9309"/>
      <c r="S9309"/>
    </row>
    <row r="9310" spans="1:19" x14ac:dyDescent="0.3">
      <c r="A9310" s="25"/>
      <c r="B9310"/>
      <c r="C9310"/>
      <c r="D9310"/>
      <c r="E9310"/>
      <c r="F9310"/>
      <c r="G9310"/>
      <c r="H9310" s="14"/>
      <c r="I9310" s="14"/>
      <c r="K9310"/>
      <c r="L9310"/>
      <c r="M9310"/>
      <c r="N9310"/>
      <c r="O9310"/>
      <c r="P9310"/>
      <c r="S9310"/>
    </row>
    <row r="9311" spans="1:19" x14ac:dyDescent="0.3">
      <c r="A9311" s="25"/>
      <c r="B9311"/>
      <c r="C9311"/>
      <c r="D9311"/>
      <c r="E9311"/>
      <c r="F9311"/>
      <c r="G9311"/>
      <c r="H9311" s="14"/>
      <c r="I9311" s="14"/>
      <c r="K9311"/>
      <c r="L9311"/>
      <c r="M9311"/>
      <c r="N9311"/>
      <c r="O9311"/>
      <c r="P9311"/>
      <c r="S9311"/>
    </row>
    <row r="9312" spans="1:19" x14ac:dyDescent="0.3">
      <c r="A9312" s="25"/>
      <c r="B9312"/>
      <c r="C9312"/>
      <c r="D9312"/>
      <c r="E9312"/>
      <c r="F9312"/>
      <c r="G9312"/>
      <c r="H9312" s="14"/>
      <c r="I9312" s="14"/>
      <c r="K9312"/>
      <c r="L9312"/>
      <c r="M9312"/>
      <c r="N9312"/>
      <c r="O9312"/>
      <c r="P9312"/>
      <c r="S9312"/>
    </row>
    <row r="9313" spans="1:20" x14ac:dyDescent="0.3">
      <c r="A9313" s="25"/>
      <c r="B9313"/>
      <c r="C9313"/>
      <c r="D9313"/>
      <c r="E9313"/>
      <c r="F9313"/>
      <c r="G9313"/>
      <c r="H9313" s="14"/>
      <c r="I9313" s="14"/>
      <c r="K9313"/>
      <c r="L9313"/>
      <c r="M9313"/>
      <c r="N9313"/>
      <c r="O9313"/>
      <c r="P9313"/>
      <c r="S9313"/>
      <c r="T9313" s="7"/>
    </row>
    <row r="9314" spans="1:20" x14ac:dyDescent="0.3">
      <c r="A9314" s="25"/>
      <c r="B9314"/>
      <c r="C9314"/>
      <c r="D9314"/>
      <c r="E9314"/>
      <c r="F9314"/>
      <c r="G9314"/>
      <c r="H9314"/>
      <c r="I9314" s="14"/>
      <c r="K9314"/>
      <c r="L9314"/>
      <c r="M9314"/>
      <c r="N9314"/>
      <c r="O9314"/>
      <c r="P9314"/>
      <c r="S9314"/>
    </row>
    <row r="9315" spans="1:20" x14ac:dyDescent="0.3">
      <c r="A9315" s="25"/>
      <c r="B9315"/>
      <c r="C9315"/>
      <c r="D9315"/>
      <c r="E9315"/>
      <c r="F9315"/>
      <c r="G9315"/>
      <c r="H9315"/>
      <c r="I9315" s="14"/>
      <c r="K9315"/>
      <c r="L9315"/>
      <c r="M9315"/>
      <c r="N9315"/>
      <c r="O9315"/>
      <c r="P9315"/>
      <c r="S9315"/>
    </row>
    <row r="9316" spans="1:20" x14ac:dyDescent="0.3">
      <c r="A9316" s="25"/>
      <c r="B9316"/>
      <c r="C9316"/>
      <c r="D9316"/>
      <c r="E9316"/>
      <c r="F9316"/>
      <c r="G9316"/>
      <c r="H9316" s="26"/>
      <c r="I9316" s="26"/>
      <c r="K9316"/>
      <c r="L9316"/>
      <c r="M9316"/>
      <c r="N9316"/>
      <c r="O9316"/>
      <c r="P9316"/>
      <c r="S9316"/>
    </row>
    <row r="9317" spans="1:20" x14ac:dyDescent="0.3">
      <c r="A9317" s="25"/>
      <c r="B9317"/>
      <c r="C9317"/>
      <c r="D9317"/>
      <c r="E9317"/>
      <c r="F9317"/>
      <c r="G9317"/>
      <c r="H9317" s="26"/>
      <c r="I9317" s="26"/>
      <c r="K9317"/>
      <c r="L9317"/>
      <c r="M9317"/>
      <c r="N9317"/>
      <c r="O9317"/>
      <c r="P9317"/>
      <c r="S9317"/>
    </row>
    <row r="9318" spans="1:20" x14ac:dyDescent="0.3">
      <c r="A9318" s="25"/>
      <c r="B9318"/>
      <c r="C9318"/>
      <c r="D9318"/>
      <c r="E9318"/>
      <c r="F9318"/>
      <c r="G9318"/>
      <c r="H9318" s="26"/>
      <c r="I9318" s="26"/>
      <c r="K9318"/>
      <c r="L9318"/>
      <c r="M9318"/>
      <c r="N9318"/>
      <c r="O9318"/>
      <c r="P9318"/>
      <c r="S9318"/>
    </row>
    <row r="9319" spans="1:20" x14ac:dyDescent="0.3">
      <c r="A9319" s="25"/>
      <c r="B9319"/>
      <c r="C9319"/>
      <c r="D9319"/>
      <c r="E9319"/>
      <c r="F9319"/>
      <c r="G9319"/>
      <c r="H9319" s="26"/>
      <c r="I9319" s="26"/>
      <c r="K9319"/>
      <c r="L9319"/>
      <c r="M9319"/>
      <c r="N9319"/>
      <c r="O9319"/>
      <c r="P9319"/>
      <c r="S9319"/>
      <c r="T9319" s="7"/>
    </row>
    <row r="9320" spans="1:20" x14ac:dyDescent="0.3">
      <c r="A9320" s="25"/>
      <c r="B9320"/>
      <c r="C9320"/>
      <c r="D9320"/>
      <c r="E9320"/>
      <c r="F9320"/>
      <c r="G9320"/>
      <c r="H9320" s="26"/>
      <c r="I9320" s="26"/>
      <c r="K9320"/>
      <c r="L9320"/>
      <c r="M9320"/>
      <c r="N9320"/>
      <c r="O9320"/>
      <c r="P9320"/>
      <c r="S9320"/>
    </row>
    <row r="9321" spans="1:20" x14ac:dyDescent="0.3">
      <c r="A9321" s="25"/>
      <c r="B9321"/>
      <c r="C9321"/>
      <c r="D9321"/>
      <c r="E9321"/>
      <c r="F9321"/>
      <c r="G9321"/>
      <c r="H9321" s="26"/>
      <c r="I9321" s="26"/>
      <c r="K9321"/>
      <c r="L9321"/>
      <c r="M9321"/>
      <c r="N9321"/>
      <c r="O9321"/>
      <c r="P9321"/>
      <c r="S9321"/>
    </row>
    <row r="9322" spans="1:20" x14ac:dyDescent="0.3">
      <c r="A9322" s="25"/>
      <c r="B9322"/>
      <c r="C9322"/>
      <c r="D9322"/>
      <c r="E9322"/>
      <c r="F9322"/>
      <c r="G9322"/>
      <c r="H9322" s="26"/>
      <c r="I9322" s="26"/>
      <c r="K9322"/>
      <c r="L9322"/>
      <c r="M9322"/>
      <c r="N9322"/>
      <c r="O9322"/>
      <c r="P9322"/>
      <c r="S9322"/>
    </row>
    <row r="9323" spans="1:20" x14ac:dyDescent="0.3">
      <c r="A9323" s="25"/>
      <c r="B9323"/>
      <c r="C9323"/>
      <c r="D9323"/>
      <c r="E9323"/>
      <c r="F9323"/>
      <c r="G9323"/>
      <c r="H9323" s="26"/>
      <c r="I9323" s="26"/>
      <c r="K9323"/>
      <c r="L9323"/>
      <c r="M9323"/>
      <c r="N9323"/>
      <c r="O9323"/>
      <c r="P9323"/>
      <c r="S9323"/>
    </row>
    <row r="9324" spans="1:20" x14ac:dyDescent="0.3">
      <c r="A9324" s="25"/>
      <c r="B9324"/>
      <c r="C9324"/>
      <c r="D9324"/>
      <c r="E9324"/>
      <c r="F9324"/>
      <c r="G9324"/>
      <c r="H9324" s="26"/>
      <c r="I9324" s="26"/>
      <c r="K9324"/>
      <c r="L9324"/>
      <c r="M9324"/>
      <c r="N9324"/>
      <c r="O9324"/>
      <c r="P9324"/>
      <c r="S9324"/>
    </row>
    <row r="9325" spans="1:20" x14ac:dyDescent="0.3">
      <c r="A9325" s="25"/>
      <c r="B9325"/>
      <c r="C9325"/>
      <c r="D9325"/>
      <c r="E9325"/>
      <c r="F9325"/>
      <c r="G9325"/>
      <c r="H9325" s="26"/>
      <c r="I9325" s="26"/>
      <c r="K9325"/>
      <c r="L9325"/>
      <c r="M9325"/>
      <c r="N9325"/>
      <c r="O9325"/>
      <c r="P9325"/>
      <c r="S9325"/>
    </row>
    <row r="9326" spans="1:20" x14ac:dyDescent="0.3">
      <c r="A9326" s="25"/>
      <c r="B9326"/>
      <c r="C9326"/>
      <c r="D9326"/>
      <c r="E9326"/>
      <c r="F9326"/>
      <c r="G9326"/>
      <c r="H9326" s="26"/>
      <c r="I9326" s="26"/>
      <c r="K9326"/>
      <c r="L9326"/>
      <c r="M9326"/>
      <c r="N9326"/>
      <c r="O9326"/>
      <c r="P9326"/>
      <c r="S9326"/>
    </row>
    <row r="9327" spans="1:20" x14ac:dyDescent="0.3">
      <c r="A9327" s="25"/>
      <c r="B9327"/>
      <c r="C9327"/>
      <c r="D9327"/>
      <c r="E9327"/>
      <c r="F9327"/>
      <c r="G9327"/>
      <c r="H9327" s="26"/>
      <c r="I9327" s="26"/>
      <c r="K9327"/>
      <c r="L9327"/>
      <c r="M9327"/>
      <c r="N9327"/>
      <c r="O9327"/>
      <c r="P9327"/>
      <c r="S9327"/>
    </row>
    <row r="9328" spans="1:20" x14ac:dyDescent="0.3">
      <c r="A9328" s="25"/>
      <c r="B9328"/>
      <c r="C9328"/>
      <c r="D9328"/>
      <c r="E9328"/>
      <c r="F9328"/>
      <c r="G9328"/>
      <c r="H9328" s="14"/>
      <c r="I9328" s="14"/>
      <c r="K9328"/>
      <c r="L9328"/>
      <c r="M9328"/>
      <c r="N9328"/>
      <c r="O9328"/>
      <c r="P9328"/>
      <c r="S9328"/>
    </row>
    <row r="9329" spans="1:20" x14ac:dyDescent="0.3">
      <c r="A9329" s="25"/>
      <c r="B9329"/>
      <c r="C9329"/>
      <c r="D9329"/>
      <c r="E9329"/>
      <c r="F9329"/>
      <c r="G9329"/>
      <c r="H9329" s="14"/>
      <c r="I9329" s="14"/>
      <c r="K9329"/>
      <c r="L9329"/>
      <c r="M9329"/>
      <c r="N9329"/>
      <c r="O9329"/>
      <c r="P9329"/>
      <c r="S9329"/>
    </row>
    <row r="9330" spans="1:20" x14ac:dyDescent="0.3">
      <c r="A9330" s="25"/>
      <c r="B9330"/>
      <c r="C9330"/>
      <c r="D9330"/>
      <c r="E9330"/>
      <c r="F9330"/>
      <c r="G9330"/>
      <c r="H9330" s="14"/>
      <c r="I9330" s="14"/>
      <c r="K9330"/>
      <c r="L9330"/>
      <c r="M9330"/>
      <c r="N9330"/>
      <c r="O9330"/>
      <c r="P9330"/>
      <c r="S9330"/>
    </row>
    <row r="9331" spans="1:20" x14ac:dyDescent="0.3">
      <c r="A9331" s="25"/>
      <c r="B9331"/>
      <c r="C9331"/>
      <c r="D9331"/>
      <c r="E9331"/>
      <c r="F9331"/>
      <c r="G9331"/>
      <c r="H9331" s="14"/>
      <c r="I9331" s="14"/>
      <c r="K9331"/>
      <c r="L9331"/>
      <c r="M9331"/>
      <c r="N9331"/>
      <c r="O9331"/>
      <c r="P9331"/>
      <c r="S9331"/>
      <c r="T9331" s="7"/>
    </row>
    <row r="9332" spans="1:20" x14ac:dyDescent="0.3">
      <c r="A9332" s="25"/>
      <c r="B9332"/>
      <c r="C9332"/>
      <c r="D9332"/>
      <c r="E9332"/>
      <c r="F9332"/>
      <c r="G9332"/>
      <c r="H9332"/>
      <c r="I9332" s="14"/>
      <c r="K9332"/>
      <c r="L9332"/>
      <c r="M9332"/>
      <c r="N9332"/>
      <c r="O9332"/>
      <c r="P9332"/>
      <c r="S9332"/>
    </row>
    <row r="9333" spans="1:20" x14ac:dyDescent="0.3">
      <c r="A9333" s="25"/>
      <c r="B9333"/>
      <c r="C9333"/>
      <c r="D9333"/>
      <c r="E9333"/>
      <c r="F9333"/>
      <c r="G9333"/>
      <c r="H9333"/>
      <c r="I9333" s="14"/>
      <c r="K9333"/>
      <c r="L9333"/>
      <c r="M9333"/>
      <c r="N9333"/>
      <c r="O9333"/>
      <c r="P9333"/>
      <c r="S9333"/>
    </row>
    <row r="9334" spans="1:20" x14ac:dyDescent="0.3">
      <c r="A9334" s="25"/>
      <c r="B9334"/>
      <c r="C9334"/>
      <c r="D9334"/>
      <c r="E9334"/>
      <c r="F9334"/>
      <c r="G9334"/>
      <c r="H9334" s="26"/>
      <c r="I9334" s="26"/>
      <c r="K9334"/>
      <c r="L9334"/>
      <c r="M9334"/>
      <c r="N9334"/>
      <c r="O9334"/>
      <c r="P9334"/>
      <c r="S9334"/>
    </row>
    <row r="9335" spans="1:20" x14ac:dyDescent="0.3">
      <c r="A9335" s="25"/>
      <c r="B9335"/>
      <c r="C9335"/>
      <c r="D9335"/>
      <c r="E9335"/>
      <c r="F9335"/>
      <c r="G9335"/>
      <c r="H9335" s="26"/>
      <c r="I9335" s="26"/>
      <c r="K9335"/>
      <c r="L9335"/>
      <c r="M9335"/>
      <c r="N9335"/>
      <c r="O9335"/>
      <c r="P9335"/>
      <c r="S9335"/>
    </row>
    <row r="9336" spans="1:20" x14ac:dyDescent="0.3">
      <c r="A9336" s="25"/>
      <c r="B9336"/>
      <c r="C9336"/>
      <c r="D9336"/>
      <c r="E9336"/>
      <c r="F9336"/>
      <c r="G9336"/>
      <c r="H9336" s="26"/>
      <c r="I9336" s="26"/>
      <c r="K9336"/>
      <c r="L9336"/>
      <c r="M9336"/>
      <c r="N9336"/>
      <c r="O9336"/>
      <c r="P9336"/>
      <c r="S9336"/>
    </row>
    <row r="9337" spans="1:20" x14ac:dyDescent="0.3">
      <c r="A9337" s="25"/>
      <c r="B9337"/>
      <c r="C9337"/>
      <c r="D9337"/>
      <c r="E9337"/>
      <c r="F9337"/>
      <c r="G9337"/>
      <c r="H9337" s="26"/>
      <c r="I9337" s="26"/>
      <c r="K9337"/>
      <c r="L9337"/>
      <c r="M9337"/>
      <c r="N9337"/>
      <c r="O9337"/>
      <c r="P9337"/>
      <c r="S9337"/>
    </row>
    <row r="9338" spans="1:20" x14ac:dyDescent="0.3">
      <c r="A9338" s="25"/>
      <c r="B9338"/>
      <c r="C9338"/>
      <c r="D9338"/>
      <c r="E9338"/>
      <c r="F9338"/>
      <c r="G9338"/>
      <c r="H9338" s="26"/>
      <c r="I9338" s="26"/>
      <c r="K9338"/>
      <c r="L9338"/>
      <c r="M9338"/>
      <c r="N9338"/>
      <c r="O9338"/>
      <c r="P9338"/>
      <c r="S9338"/>
    </row>
    <row r="9339" spans="1:20" x14ac:dyDescent="0.3">
      <c r="A9339" s="25"/>
      <c r="B9339"/>
      <c r="C9339"/>
      <c r="D9339"/>
      <c r="E9339"/>
      <c r="F9339"/>
      <c r="G9339"/>
      <c r="H9339" s="26"/>
      <c r="I9339" s="26"/>
      <c r="K9339"/>
      <c r="L9339"/>
      <c r="M9339"/>
      <c r="N9339"/>
      <c r="O9339"/>
      <c r="P9339"/>
      <c r="S9339"/>
    </row>
    <row r="9340" spans="1:20" x14ac:dyDescent="0.3">
      <c r="A9340" s="25"/>
      <c r="B9340"/>
      <c r="C9340"/>
      <c r="D9340"/>
      <c r="E9340"/>
      <c r="F9340"/>
      <c r="G9340"/>
      <c r="H9340" s="26"/>
      <c r="I9340" s="26"/>
      <c r="K9340"/>
      <c r="L9340"/>
      <c r="M9340"/>
      <c r="N9340"/>
      <c r="O9340"/>
      <c r="P9340"/>
      <c r="S9340"/>
    </row>
    <row r="9341" spans="1:20" x14ac:dyDescent="0.3">
      <c r="A9341" s="25"/>
      <c r="B9341"/>
      <c r="C9341"/>
      <c r="D9341"/>
      <c r="E9341"/>
      <c r="F9341"/>
      <c r="G9341"/>
      <c r="H9341" s="26"/>
      <c r="I9341" s="26"/>
      <c r="K9341"/>
      <c r="L9341"/>
      <c r="M9341"/>
      <c r="N9341"/>
      <c r="O9341"/>
      <c r="P9341"/>
      <c r="S9341"/>
    </row>
    <row r="9342" spans="1:20" x14ac:dyDescent="0.3">
      <c r="A9342" s="25"/>
      <c r="B9342"/>
      <c r="C9342"/>
      <c r="D9342"/>
      <c r="E9342"/>
      <c r="F9342"/>
      <c r="G9342"/>
      <c r="H9342" s="26"/>
      <c r="I9342" s="26"/>
      <c r="K9342"/>
      <c r="L9342"/>
      <c r="M9342"/>
      <c r="N9342"/>
      <c r="O9342"/>
      <c r="P9342"/>
      <c r="S9342"/>
    </row>
    <row r="9343" spans="1:20" x14ac:dyDescent="0.3">
      <c r="A9343" s="25"/>
      <c r="B9343"/>
      <c r="C9343"/>
      <c r="D9343"/>
      <c r="E9343"/>
      <c r="F9343"/>
      <c r="G9343"/>
      <c r="H9343" s="26"/>
      <c r="I9343" s="26"/>
      <c r="K9343"/>
      <c r="L9343"/>
      <c r="M9343"/>
      <c r="N9343"/>
      <c r="O9343"/>
      <c r="P9343"/>
      <c r="S9343"/>
    </row>
    <row r="9344" spans="1:20" x14ac:dyDescent="0.3">
      <c r="A9344" s="25"/>
      <c r="B9344"/>
      <c r="C9344"/>
      <c r="D9344"/>
      <c r="E9344"/>
      <c r="F9344"/>
      <c r="G9344"/>
      <c r="H9344" s="26"/>
      <c r="I9344" s="26"/>
      <c r="K9344"/>
      <c r="L9344"/>
      <c r="M9344"/>
      <c r="N9344"/>
      <c r="O9344"/>
      <c r="P9344"/>
      <c r="S9344"/>
    </row>
    <row r="9345" spans="1:19" x14ac:dyDescent="0.3">
      <c r="A9345" s="25"/>
      <c r="B9345"/>
      <c r="C9345"/>
      <c r="D9345"/>
      <c r="E9345"/>
      <c r="F9345"/>
      <c r="G9345"/>
      <c r="H9345" s="26"/>
      <c r="I9345" s="26"/>
      <c r="K9345"/>
      <c r="L9345"/>
      <c r="M9345"/>
      <c r="N9345"/>
      <c r="O9345"/>
      <c r="P9345"/>
      <c r="S9345"/>
    </row>
    <row r="9346" spans="1:19" x14ac:dyDescent="0.3">
      <c r="A9346" s="25"/>
      <c r="B9346"/>
      <c r="C9346"/>
      <c r="D9346"/>
      <c r="E9346"/>
      <c r="F9346"/>
      <c r="G9346"/>
      <c r="H9346" s="14"/>
      <c r="I9346"/>
      <c r="K9346"/>
      <c r="L9346"/>
      <c r="M9346"/>
      <c r="N9346"/>
      <c r="O9346"/>
      <c r="P9346"/>
      <c r="S9346"/>
    </row>
    <row r="9347" spans="1:19" x14ac:dyDescent="0.3">
      <c r="A9347" s="25"/>
      <c r="B9347"/>
      <c r="C9347"/>
      <c r="D9347"/>
      <c r="E9347"/>
      <c r="F9347"/>
      <c r="G9347"/>
      <c r="H9347" s="14"/>
      <c r="I9347"/>
      <c r="K9347"/>
      <c r="L9347"/>
      <c r="M9347"/>
      <c r="N9347"/>
      <c r="O9347"/>
      <c r="P9347"/>
      <c r="S9347"/>
    </row>
    <row r="9348" spans="1:19" x14ac:dyDescent="0.3">
      <c r="A9348" s="25"/>
      <c r="B9348"/>
      <c r="C9348"/>
      <c r="D9348"/>
      <c r="E9348"/>
      <c r="F9348"/>
      <c r="G9348"/>
      <c r="H9348" s="14"/>
      <c r="I9348"/>
      <c r="K9348"/>
      <c r="L9348"/>
      <c r="M9348"/>
      <c r="N9348"/>
      <c r="O9348"/>
      <c r="P9348"/>
      <c r="S9348"/>
    </row>
    <row r="9349" spans="1:19" x14ac:dyDescent="0.3">
      <c r="A9349" s="25"/>
      <c r="B9349"/>
      <c r="C9349"/>
      <c r="D9349"/>
      <c r="E9349"/>
      <c r="F9349"/>
      <c r="G9349"/>
      <c r="H9349" s="14"/>
      <c r="I9349"/>
      <c r="K9349"/>
      <c r="L9349"/>
      <c r="M9349"/>
      <c r="N9349"/>
      <c r="O9349"/>
      <c r="P9349"/>
      <c r="S9349"/>
    </row>
    <row r="9350" spans="1:19" x14ac:dyDescent="0.3">
      <c r="A9350" s="25"/>
      <c r="B9350"/>
      <c r="C9350"/>
      <c r="D9350"/>
      <c r="E9350"/>
      <c r="F9350"/>
      <c r="G9350"/>
      <c r="H9350" s="14"/>
      <c r="I9350" s="14"/>
      <c r="K9350"/>
      <c r="L9350"/>
      <c r="M9350"/>
      <c r="N9350"/>
      <c r="O9350"/>
      <c r="P9350"/>
      <c r="S9350"/>
    </row>
    <row r="9351" spans="1:19" x14ac:dyDescent="0.3">
      <c r="A9351" s="25"/>
      <c r="B9351"/>
      <c r="C9351"/>
      <c r="D9351"/>
      <c r="E9351"/>
      <c r="F9351"/>
      <c r="G9351"/>
      <c r="H9351" s="14"/>
      <c r="I9351" s="14"/>
      <c r="K9351"/>
      <c r="L9351"/>
      <c r="M9351"/>
      <c r="N9351"/>
      <c r="O9351"/>
      <c r="P9351"/>
      <c r="S9351"/>
    </row>
    <row r="9352" spans="1:19" x14ac:dyDescent="0.3">
      <c r="A9352" s="25"/>
      <c r="B9352"/>
      <c r="C9352"/>
      <c r="D9352"/>
      <c r="E9352"/>
      <c r="F9352"/>
      <c r="G9352"/>
      <c r="H9352" s="14"/>
      <c r="I9352" s="14"/>
      <c r="K9352"/>
      <c r="L9352"/>
      <c r="M9352"/>
      <c r="N9352"/>
      <c r="O9352"/>
      <c r="P9352"/>
      <c r="S9352"/>
    </row>
    <row r="9353" spans="1:19" x14ac:dyDescent="0.3">
      <c r="A9353" s="25"/>
      <c r="B9353"/>
      <c r="C9353"/>
      <c r="D9353"/>
      <c r="E9353"/>
      <c r="F9353"/>
      <c r="G9353"/>
      <c r="H9353" s="14"/>
      <c r="I9353" s="14"/>
      <c r="K9353"/>
      <c r="L9353"/>
      <c r="M9353"/>
      <c r="N9353"/>
      <c r="O9353"/>
      <c r="P9353"/>
      <c r="S9353"/>
    </row>
    <row r="9354" spans="1:19" x14ac:dyDescent="0.3">
      <c r="A9354" s="25"/>
      <c r="B9354"/>
      <c r="C9354"/>
      <c r="D9354"/>
      <c r="E9354"/>
      <c r="F9354"/>
      <c r="G9354"/>
      <c r="H9354" s="14"/>
      <c r="I9354" s="14"/>
      <c r="K9354"/>
      <c r="L9354"/>
      <c r="M9354"/>
      <c r="N9354"/>
      <c r="O9354"/>
      <c r="P9354"/>
      <c r="S9354"/>
    </row>
    <row r="9355" spans="1:19" x14ac:dyDescent="0.3">
      <c r="A9355" s="25"/>
      <c r="B9355"/>
      <c r="C9355"/>
      <c r="D9355"/>
      <c r="E9355"/>
      <c r="F9355"/>
      <c r="G9355"/>
      <c r="H9355" s="14"/>
      <c r="I9355" s="14"/>
      <c r="K9355"/>
      <c r="L9355"/>
      <c r="M9355"/>
      <c r="N9355"/>
      <c r="O9355"/>
      <c r="P9355"/>
      <c r="S9355"/>
    </row>
    <row r="9356" spans="1:19" x14ac:dyDescent="0.3">
      <c r="A9356" s="25"/>
      <c r="B9356"/>
      <c r="C9356"/>
      <c r="D9356"/>
      <c r="E9356"/>
      <c r="F9356"/>
      <c r="G9356"/>
      <c r="H9356" s="14"/>
      <c r="I9356" s="14"/>
      <c r="K9356"/>
      <c r="L9356"/>
      <c r="M9356"/>
      <c r="N9356"/>
      <c r="O9356"/>
      <c r="P9356"/>
      <c r="S9356"/>
    </row>
    <row r="9357" spans="1:19" x14ac:dyDescent="0.3">
      <c r="A9357" s="25"/>
      <c r="B9357"/>
      <c r="C9357"/>
      <c r="D9357"/>
      <c r="E9357"/>
      <c r="F9357"/>
      <c r="G9357"/>
      <c r="H9357" s="14"/>
      <c r="I9357" s="14"/>
      <c r="K9357"/>
      <c r="L9357"/>
      <c r="M9357"/>
      <c r="N9357"/>
      <c r="O9357"/>
      <c r="P9357"/>
      <c r="S9357"/>
    </row>
    <row r="9358" spans="1:19" x14ac:dyDescent="0.3">
      <c r="A9358" s="25"/>
      <c r="B9358"/>
      <c r="C9358"/>
      <c r="D9358"/>
      <c r="E9358"/>
      <c r="F9358"/>
      <c r="G9358"/>
      <c r="H9358" s="26"/>
      <c r="I9358" s="26"/>
      <c r="K9358"/>
      <c r="L9358"/>
      <c r="M9358"/>
      <c r="N9358"/>
      <c r="O9358"/>
      <c r="P9358"/>
      <c r="S9358"/>
    </row>
    <row r="9359" spans="1:19" x14ac:dyDescent="0.3">
      <c r="A9359" s="25"/>
      <c r="B9359"/>
      <c r="C9359"/>
      <c r="D9359"/>
      <c r="E9359"/>
      <c r="F9359"/>
      <c r="G9359"/>
      <c r="H9359" s="26"/>
      <c r="I9359" s="26"/>
      <c r="K9359"/>
      <c r="L9359"/>
      <c r="M9359"/>
      <c r="N9359"/>
      <c r="O9359"/>
      <c r="P9359"/>
      <c r="S9359"/>
    </row>
    <row r="9360" spans="1:19" x14ac:dyDescent="0.3">
      <c r="A9360" s="25"/>
      <c r="B9360"/>
      <c r="C9360"/>
      <c r="D9360"/>
      <c r="E9360"/>
      <c r="F9360"/>
      <c r="G9360"/>
      <c r="H9360" s="26"/>
      <c r="I9360" s="26"/>
      <c r="K9360"/>
      <c r="L9360"/>
      <c r="M9360"/>
      <c r="N9360"/>
      <c r="O9360"/>
      <c r="P9360"/>
      <c r="S9360"/>
    </row>
    <row r="9361" spans="1:20" x14ac:dyDescent="0.3">
      <c r="A9361" s="25"/>
      <c r="B9361"/>
      <c r="C9361"/>
      <c r="D9361"/>
      <c r="E9361"/>
      <c r="F9361"/>
      <c r="G9361"/>
      <c r="H9361" s="26"/>
      <c r="I9361" s="26"/>
      <c r="K9361"/>
      <c r="L9361"/>
      <c r="M9361"/>
      <c r="N9361"/>
      <c r="O9361"/>
      <c r="P9361"/>
      <c r="S9361"/>
    </row>
    <row r="9362" spans="1:20" x14ac:dyDescent="0.3">
      <c r="A9362" s="25"/>
      <c r="B9362"/>
      <c r="C9362"/>
      <c r="D9362"/>
      <c r="E9362"/>
      <c r="F9362"/>
      <c r="G9362"/>
      <c r="H9362" s="26"/>
      <c r="I9362" s="26"/>
      <c r="K9362"/>
      <c r="L9362"/>
      <c r="M9362"/>
      <c r="N9362"/>
      <c r="O9362"/>
      <c r="P9362"/>
      <c r="S9362"/>
    </row>
    <row r="9363" spans="1:20" x14ac:dyDescent="0.3">
      <c r="A9363" s="25"/>
      <c r="B9363"/>
      <c r="C9363"/>
      <c r="D9363"/>
      <c r="E9363"/>
      <c r="F9363"/>
      <c r="G9363"/>
      <c r="H9363" s="26"/>
      <c r="I9363" s="26"/>
      <c r="K9363"/>
      <c r="L9363"/>
      <c r="M9363"/>
      <c r="N9363"/>
      <c r="O9363"/>
      <c r="P9363"/>
      <c r="S9363"/>
    </row>
    <row r="9364" spans="1:20" x14ac:dyDescent="0.3">
      <c r="A9364" s="25"/>
      <c r="B9364"/>
      <c r="C9364"/>
      <c r="D9364"/>
      <c r="E9364"/>
      <c r="F9364"/>
      <c r="G9364"/>
      <c r="H9364" s="26"/>
      <c r="I9364" s="26"/>
      <c r="K9364"/>
      <c r="L9364"/>
      <c r="M9364"/>
      <c r="N9364"/>
      <c r="O9364"/>
      <c r="P9364"/>
      <c r="S9364"/>
    </row>
    <row r="9365" spans="1:20" x14ac:dyDescent="0.3">
      <c r="A9365" s="25"/>
      <c r="B9365"/>
      <c r="C9365"/>
      <c r="D9365"/>
      <c r="E9365"/>
      <c r="F9365"/>
      <c r="G9365"/>
      <c r="H9365" s="26"/>
      <c r="I9365" s="26"/>
      <c r="K9365"/>
      <c r="L9365"/>
      <c r="M9365"/>
      <c r="N9365"/>
      <c r="O9365"/>
      <c r="P9365"/>
      <c r="S9365"/>
    </row>
    <row r="9366" spans="1:20" x14ac:dyDescent="0.3">
      <c r="A9366" s="25"/>
      <c r="B9366"/>
      <c r="C9366"/>
      <c r="D9366"/>
      <c r="E9366"/>
      <c r="F9366"/>
      <c r="G9366"/>
      <c r="H9366" s="26"/>
      <c r="I9366" s="26"/>
      <c r="K9366"/>
      <c r="L9366"/>
      <c r="M9366"/>
      <c r="N9366"/>
      <c r="O9366"/>
      <c r="P9366"/>
      <c r="S9366"/>
    </row>
    <row r="9367" spans="1:20" x14ac:dyDescent="0.3">
      <c r="A9367" s="25"/>
      <c r="B9367"/>
      <c r="C9367"/>
      <c r="D9367"/>
      <c r="E9367"/>
      <c r="F9367"/>
      <c r="G9367"/>
      <c r="H9367" s="14"/>
      <c r="I9367" s="26"/>
      <c r="K9367"/>
      <c r="L9367"/>
      <c r="M9367"/>
      <c r="N9367"/>
      <c r="O9367"/>
      <c r="P9367"/>
      <c r="S9367"/>
    </row>
    <row r="9368" spans="1:20" x14ac:dyDescent="0.3">
      <c r="A9368" s="25"/>
      <c r="B9368"/>
      <c r="C9368"/>
      <c r="D9368"/>
      <c r="E9368"/>
      <c r="F9368"/>
      <c r="G9368"/>
      <c r="H9368"/>
      <c r="I9368" s="26"/>
      <c r="K9368"/>
      <c r="L9368"/>
      <c r="M9368"/>
      <c r="N9368"/>
      <c r="O9368"/>
      <c r="P9368"/>
      <c r="S9368"/>
    </row>
    <row r="9369" spans="1:20" x14ac:dyDescent="0.3">
      <c r="A9369" s="25"/>
      <c r="B9369"/>
      <c r="C9369"/>
      <c r="D9369"/>
      <c r="E9369"/>
      <c r="F9369"/>
      <c r="G9369"/>
      <c r="H9369" s="14"/>
      <c r="I9369" s="26"/>
      <c r="K9369"/>
      <c r="L9369"/>
      <c r="M9369"/>
      <c r="N9369"/>
      <c r="O9369"/>
      <c r="P9369"/>
      <c r="S9369"/>
      <c r="T9369" s="7"/>
    </row>
    <row r="9370" spans="1:20" x14ac:dyDescent="0.3">
      <c r="A9370" s="25"/>
      <c r="B9370"/>
      <c r="C9370"/>
      <c r="D9370"/>
      <c r="E9370"/>
      <c r="F9370"/>
      <c r="G9370"/>
      <c r="H9370" s="26"/>
      <c r="I9370" s="26"/>
      <c r="K9370"/>
      <c r="L9370"/>
      <c r="M9370"/>
      <c r="N9370"/>
      <c r="O9370"/>
      <c r="P9370"/>
      <c r="S9370"/>
    </row>
    <row r="9371" spans="1:20" x14ac:dyDescent="0.3">
      <c r="A9371" s="25"/>
      <c r="B9371"/>
      <c r="C9371"/>
      <c r="D9371"/>
      <c r="E9371"/>
      <c r="F9371"/>
      <c r="G9371"/>
      <c r="H9371" s="26"/>
      <c r="I9371" s="26"/>
      <c r="K9371"/>
      <c r="L9371"/>
      <c r="M9371"/>
      <c r="N9371"/>
      <c r="O9371"/>
      <c r="P9371"/>
      <c r="S9371"/>
    </row>
    <row r="9372" spans="1:20" x14ac:dyDescent="0.3">
      <c r="A9372" s="25"/>
      <c r="B9372"/>
      <c r="C9372"/>
      <c r="D9372"/>
      <c r="E9372"/>
      <c r="F9372"/>
      <c r="G9372"/>
      <c r="H9372" s="26"/>
      <c r="I9372" s="26"/>
      <c r="K9372"/>
      <c r="L9372"/>
      <c r="M9372"/>
      <c r="N9372"/>
      <c r="O9372"/>
      <c r="P9372"/>
      <c r="S9372"/>
    </row>
    <row r="9373" spans="1:20" x14ac:dyDescent="0.3">
      <c r="A9373" s="25"/>
      <c r="B9373"/>
      <c r="C9373"/>
      <c r="D9373"/>
      <c r="E9373"/>
      <c r="F9373"/>
      <c r="G9373"/>
      <c r="H9373"/>
      <c r="I9373" s="14"/>
      <c r="K9373"/>
      <c r="L9373"/>
      <c r="M9373"/>
      <c r="N9373"/>
      <c r="O9373"/>
      <c r="P9373"/>
      <c r="S9373"/>
    </row>
    <row r="9374" spans="1:20" x14ac:dyDescent="0.3">
      <c r="A9374" s="25"/>
      <c r="B9374"/>
      <c r="C9374"/>
      <c r="D9374"/>
      <c r="E9374"/>
      <c r="F9374"/>
      <c r="G9374"/>
      <c r="H9374" s="14"/>
      <c r="I9374" s="14"/>
      <c r="K9374"/>
      <c r="L9374"/>
      <c r="M9374"/>
      <c r="N9374"/>
      <c r="O9374"/>
      <c r="P9374"/>
      <c r="S9374"/>
    </row>
    <row r="9375" spans="1:20" x14ac:dyDescent="0.3">
      <c r="A9375" s="25"/>
      <c r="B9375"/>
      <c r="C9375"/>
      <c r="D9375"/>
      <c r="E9375"/>
      <c r="F9375"/>
      <c r="G9375"/>
      <c r="H9375" s="14"/>
      <c r="I9375" s="14"/>
      <c r="K9375"/>
      <c r="L9375"/>
      <c r="M9375"/>
      <c r="N9375"/>
      <c r="O9375"/>
      <c r="P9375"/>
      <c r="S9375"/>
    </row>
    <row r="9376" spans="1:20" x14ac:dyDescent="0.3">
      <c r="A9376" s="25"/>
      <c r="B9376"/>
      <c r="C9376"/>
      <c r="D9376"/>
      <c r="E9376"/>
      <c r="F9376"/>
      <c r="G9376"/>
      <c r="H9376" s="14"/>
      <c r="I9376" s="14"/>
      <c r="K9376"/>
      <c r="L9376"/>
      <c r="M9376"/>
      <c r="N9376"/>
      <c r="O9376"/>
      <c r="P9376"/>
      <c r="S9376"/>
    </row>
    <row r="9377" spans="1:19" x14ac:dyDescent="0.3">
      <c r="A9377" s="25"/>
      <c r="B9377"/>
      <c r="C9377"/>
      <c r="D9377"/>
      <c r="E9377"/>
      <c r="F9377"/>
      <c r="G9377"/>
      <c r="H9377" s="14"/>
      <c r="I9377" s="14"/>
      <c r="K9377"/>
      <c r="L9377"/>
      <c r="M9377"/>
      <c r="N9377"/>
      <c r="O9377"/>
      <c r="P9377"/>
      <c r="S9377"/>
    </row>
    <row r="9378" spans="1:19" x14ac:dyDescent="0.3">
      <c r="A9378" s="25"/>
      <c r="B9378"/>
      <c r="C9378"/>
      <c r="D9378"/>
      <c r="E9378"/>
      <c r="F9378"/>
      <c r="G9378"/>
      <c r="H9378" s="14"/>
      <c r="I9378" s="14"/>
      <c r="K9378"/>
      <c r="L9378"/>
      <c r="M9378"/>
      <c r="N9378"/>
      <c r="O9378"/>
      <c r="P9378"/>
      <c r="S9378"/>
    </row>
    <row r="9379" spans="1:19" x14ac:dyDescent="0.3">
      <c r="A9379" s="25"/>
      <c r="B9379"/>
      <c r="C9379"/>
      <c r="D9379"/>
      <c r="E9379"/>
      <c r="F9379"/>
      <c r="G9379"/>
      <c r="H9379" s="26"/>
      <c r="I9379" s="26"/>
      <c r="K9379"/>
      <c r="L9379"/>
      <c r="M9379"/>
      <c r="N9379"/>
      <c r="O9379"/>
      <c r="P9379"/>
      <c r="S9379"/>
    </row>
    <row r="9380" spans="1:19" x14ac:dyDescent="0.3">
      <c r="A9380" s="25"/>
      <c r="B9380"/>
      <c r="C9380"/>
      <c r="D9380"/>
      <c r="E9380"/>
      <c r="F9380"/>
      <c r="G9380"/>
      <c r="H9380" s="26"/>
      <c r="I9380" s="26"/>
      <c r="K9380"/>
      <c r="L9380"/>
      <c r="M9380"/>
      <c r="N9380"/>
      <c r="O9380"/>
      <c r="P9380"/>
      <c r="S9380"/>
    </row>
    <row r="9381" spans="1:19" x14ac:dyDescent="0.3">
      <c r="A9381" s="25"/>
      <c r="B9381"/>
      <c r="C9381"/>
      <c r="D9381"/>
      <c r="E9381"/>
      <c r="F9381"/>
      <c r="G9381"/>
      <c r="H9381" s="14"/>
      <c r="I9381" s="14"/>
      <c r="K9381"/>
      <c r="L9381"/>
      <c r="M9381"/>
      <c r="N9381"/>
      <c r="O9381"/>
      <c r="P9381"/>
      <c r="S9381"/>
    </row>
    <row r="9382" spans="1:19" x14ac:dyDescent="0.3">
      <c r="A9382" s="25"/>
      <c r="B9382"/>
      <c r="C9382"/>
      <c r="D9382"/>
      <c r="E9382"/>
      <c r="F9382"/>
      <c r="G9382"/>
      <c r="H9382" s="14"/>
      <c r="I9382" s="14"/>
      <c r="K9382"/>
      <c r="L9382"/>
      <c r="M9382"/>
      <c r="N9382"/>
      <c r="O9382"/>
      <c r="P9382"/>
      <c r="S9382"/>
    </row>
    <row r="9383" spans="1:19" x14ac:dyDescent="0.3">
      <c r="A9383" s="25"/>
      <c r="B9383"/>
      <c r="C9383"/>
      <c r="D9383"/>
      <c r="E9383"/>
      <c r="F9383"/>
      <c r="G9383"/>
      <c r="H9383" s="14"/>
      <c r="I9383" s="14"/>
      <c r="K9383"/>
      <c r="L9383"/>
      <c r="M9383"/>
      <c r="N9383"/>
      <c r="O9383"/>
      <c r="P9383"/>
      <c r="S9383"/>
    </row>
    <row r="9384" spans="1:19" x14ac:dyDescent="0.3">
      <c r="A9384" s="25"/>
      <c r="B9384"/>
      <c r="C9384"/>
      <c r="D9384"/>
      <c r="E9384"/>
      <c r="F9384"/>
      <c r="G9384"/>
      <c r="H9384" s="14"/>
      <c r="I9384" s="14"/>
      <c r="K9384"/>
      <c r="L9384"/>
      <c r="M9384"/>
      <c r="N9384"/>
      <c r="O9384"/>
      <c r="P9384"/>
      <c r="S9384"/>
    </row>
    <row r="9385" spans="1:19" x14ac:dyDescent="0.3">
      <c r="A9385" s="25"/>
      <c r="B9385"/>
      <c r="C9385"/>
      <c r="D9385"/>
      <c r="E9385"/>
      <c r="F9385"/>
      <c r="G9385"/>
      <c r="H9385" s="14"/>
      <c r="I9385" s="14"/>
      <c r="K9385"/>
      <c r="L9385"/>
      <c r="M9385"/>
      <c r="N9385"/>
      <c r="O9385"/>
      <c r="P9385"/>
      <c r="S9385"/>
    </row>
    <row r="9386" spans="1:19" x14ac:dyDescent="0.3">
      <c r="A9386" s="25"/>
      <c r="B9386"/>
      <c r="C9386"/>
      <c r="D9386"/>
      <c r="E9386"/>
      <c r="F9386"/>
      <c r="G9386"/>
      <c r="H9386" s="14"/>
      <c r="I9386" s="26"/>
      <c r="K9386"/>
      <c r="L9386"/>
      <c r="M9386"/>
      <c r="N9386"/>
      <c r="O9386"/>
      <c r="P9386"/>
      <c r="S9386"/>
    </row>
    <row r="9387" spans="1:19" x14ac:dyDescent="0.3">
      <c r="A9387" s="25"/>
      <c r="B9387"/>
      <c r="C9387"/>
      <c r="D9387"/>
      <c r="E9387"/>
      <c r="F9387"/>
      <c r="G9387"/>
      <c r="H9387" s="14"/>
      <c r="I9387" s="26"/>
      <c r="K9387"/>
      <c r="L9387"/>
      <c r="M9387"/>
      <c r="N9387"/>
      <c r="O9387"/>
      <c r="P9387"/>
      <c r="S9387"/>
    </row>
    <row r="9388" spans="1:19" x14ac:dyDescent="0.3">
      <c r="A9388" s="25"/>
      <c r="B9388"/>
      <c r="C9388"/>
      <c r="D9388"/>
      <c r="E9388"/>
      <c r="F9388"/>
      <c r="G9388"/>
      <c r="H9388" s="14"/>
      <c r="I9388" s="26"/>
      <c r="K9388"/>
      <c r="L9388"/>
      <c r="M9388"/>
      <c r="N9388"/>
      <c r="O9388"/>
      <c r="P9388"/>
      <c r="S9388"/>
    </row>
    <row r="9389" spans="1:19" x14ac:dyDescent="0.3">
      <c r="A9389" s="25"/>
      <c r="B9389"/>
      <c r="C9389"/>
      <c r="D9389"/>
      <c r="E9389"/>
      <c r="F9389"/>
      <c r="G9389"/>
      <c r="H9389" s="14"/>
      <c r="I9389" s="26"/>
      <c r="K9389"/>
      <c r="L9389"/>
      <c r="M9389"/>
      <c r="N9389"/>
      <c r="O9389"/>
      <c r="P9389"/>
      <c r="S9389"/>
    </row>
    <row r="9390" spans="1:19" x14ac:dyDescent="0.3">
      <c r="A9390" s="25"/>
      <c r="B9390"/>
      <c r="C9390"/>
      <c r="D9390"/>
      <c r="E9390"/>
      <c r="F9390"/>
      <c r="G9390"/>
      <c r="H9390" s="14"/>
      <c r="I9390" s="26"/>
      <c r="K9390"/>
      <c r="L9390"/>
      <c r="M9390"/>
      <c r="N9390"/>
      <c r="O9390"/>
      <c r="P9390"/>
      <c r="S9390"/>
    </row>
    <row r="9391" spans="1:19" x14ac:dyDescent="0.3">
      <c r="A9391" s="25"/>
      <c r="B9391"/>
      <c r="C9391"/>
      <c r="D9391"/>
      <c r="E9391"/>
      <c r="F9391"/>
      <c r="G9391"/>
      <c r="H9391" s="26"/>
      <c r="I9391" s="26"/>
      <c r="K9391"/>
      <c r="L9391"/>
      <c r="M9391"/>
      <c r="N9391"/>
      <c r="O9391"/>
      <c r="P9391"/>
      <c r="S9391"/>
    </row>
    <row r="9392" spans="1:19" x14ac:dyDescent="0.3">
      <c r="A9392" s="25"/>
      <c r="B9392"/>
      <c r="C9392"/>
      <c r="D9392"/>
      <c r="E9392"/>
      <c r="F9392"/>
      <c r="G9392"/>
      <c r="H9392" s="26"/>
      <c r="I9392" s="26"/>
      <c r="K9392"/>
      <c r="L9392"/>
      <c r="M9392"/>
      <c r="N9392"/>
      <c r="O9392"/>
      <c r="P9392"/>
      <c r="S9392"/>
    </row>
    <row r="9393" spans="1:20" x14ac:dyDescent="0.3">
      <c r="A9393" s="25"/>
      <c r="B9393"/>
      <c r="C9393"/>
      <c r="D9393"/>
      <c r="E9393"/>
      <c r="F9393"/>
      <c r="G9393"/>
      <c r="H9393" s="26"/>
      <c r="I9393" s="26"/>
      <c r="K9393"/>
      <c r="L9393"/>
      <c r="M9393"/>
      <c r="N9393"/>
      <c r="O9393"/>
      <c r="P9393"/>
      <c r="S9393"/>
    </row>
    <row r="9394" spans="1:20" x14ac:dyDescent="0.3">
      <c r="A9394" s="25"/>
      <c r="B9394"/>
      <c r="C9394"/>
      <c r="D9394"/>
      <c r="E9394"/>
      <c r="F9394"/>
      <c r="G9394"/>
      <c r="H9394" s="26"/>
      <c r="I9394" s="26"/>
      <c r="K9394"/>
      <c r="L9394"/>
      <c r="M9394"/>
      <c r="N9394"/>
      <c r="O9394"/>
      <c r="P9394"/>
      <c r="S9394"/>
    </row>
    <row r="9395" spans="1:20" x14ac:dyDescent="0.3">
      <c r="A9395" s="25"/>
      <c r="B9395"/>
      <c r="C9395"/>
      <c r="D9395"/>
      <c r="E9395"/>
      <c r="F9395"/>
      <c r="G9395"/>
      <c r="H9395" s="26"/>
      <c r="I9395" s="26"/>
      <c r="K9395"/>
      <c r="L9395"/>
      <c r="M9395"/>
      <c r="N9395"/>
      <c r="O9395"/>
      <c r="P9395"/>
      <c r="S9395"/>
    </row>
    <row r="9396" spans="1:20" x14ac:dyDescent="0.3">
      <c r="A9396" s="25"/>
      <c r="B9396"/>
      <c r="C9396"/>
      <c r="D9396"/>
      <c r="E9396"/>
      <c r="F9396"/>
      <c r="G9396"/>
      <c r="H9396" s="26"/>
      <c r="I9396" s="26"/>
      <c r="K9396"/>
      <c r="L9396"/>
      <c r="M9396"/>
      <c r="N9396"/>
      <c r="O9396"/>
      <c r="P9396"/>
      <c r="S9396"/>
    </row>
    <row r="9397" spans="1:20" x14ac:dyDescent="0.3">
      <c r="A9397" s="25"/>
      <c r="B9397"/>
      <c r="C9397"/>
      <c r="D9397"/>
      <c r="E9397"/>
      <c r="F9397"/>
      <c r="G9397"/>
      <c r="H9397" s="26"/>
      <c r="I9397" s="26"/>
      <c r="K9397"/>
      <c r="L9397"/>
      <c r="M9397"/>
      <c r="N9397"/>
      <c r="O9397"/>
      <c r="P9397"/>
      <c r="S9397"/>
    </row>
    <row r="9398" spans="1:20" x14ac:dyDescent="0.3">
      <c r="A9398" s="25"/>
      <c r="B9398"/>
      <c r="C9398"/>
      <c r="D9398"/>
      <c r="E9398"/>
      <c r="F9398"/>
      <c r="G9398"/>
      <c r="H9398" s="26"/>
      <c r="I9398" s="26"/>
      <c r="K9398"/>
      <c r="L9398"/>
      <c r="M9398"/>
      <c r="N9398"/>
      <c r="O9398"/>
      <c r="P9398"/>
      <c r="S9398"/>
    </row>
    <row r="9399" spans="1:20" x14ac:dyDescent="0.3">
      <c r="A9399" s="25"/>
      <c r="B9399"/>
      <c r="C9399"/>
      <c r="D9399"/>
      <c r="E9399"/>
      <c r="F9399"/>
      <c r="G9399"/>
      <c r="H9399" s="26"/>
      <c r="I9399" s="26"/>
      <c r="K9399"/>
      <c r="L9399"/>
      <c r="M9399"/>
      <c r="N9399"/>
      <c r="O9399"/>
      <c r="P9399"/>
      <c r="S9399"/>
    </row>
    <row r="9400" spans="1:20" x14ac:dyDescent="0.3">
      <c r="A9400" s="25"/>
      <c r="B9400"/>
      <c r="C9400"/>
      <c r="D9400"/>
      <c r="E9400"/>
      <c r="F9400"/>
      <c r="G9400"/>
      <c r="H9400" s="26"/>
      <c r="I9400" s="26"/>
      <c r="K9400"/>
      <c r="L9400"/>
      <c r="M9400"/>
      <c r="N9400"/>
      <c r="O9400"/>
      <c r="P9400"/>
      <c r="S9400"/>
    </row>
    <row r="9401" spans="1:20" x14ac:dyDescent="0.3">
      <c r="A9401" s="25"/>
      <c r="B9401"/>
      <c r="C9401"/>
      <c r="D9401"/>
      <c r="E9401"/>
      <c r="F9401"/>
      <c r="G9401"/>
      <c r="H9401" s="26"/>
      <c r="I9401" s="26"/>
      <c r="K9401"/>
      <c r="L9401"/>
      <c r="M9401"/>
      <c r="N9401"/>
      <c r="O9401"/>
      <c r="P9401"/>
      <c r="S9401"/>
    </row>
    <row r="9402" spans="1:20" x14ac:dyDescent="0.3">
      <c r="A9402" s="25"/>
      <c r="B9402"/>
      <c r="C9402"/>
      <c r="D9402"/>
      <c r="E9402"/>
      <c r="F9402"/>
      <c r="G9402"/>
      <c r="H9402" s="26"/>
      <c r="I9402" s="26"/>
      <c r="K9402"/>
      <c r="L9402"/>
      <c r="M9402"/>
      <c r="N9402"/>
      <c r="O9402"/>
      <c r="P9402"/>
      <c r="S9402"/>
    </row>
    <row r="9403" spans="1:20" x14ac:dyDescent="0.3">
      <c r="A9403" s="25"/>
      <c r="B9403"/>
      <c r="C9403"/>
      <c r="D9403"/>
      <c r="E9403"/>
      <c r="F9403"/>
      <c r="G9403"/>
      <c r="H9403" s="14"/>
      <c r="I9403" s="14"/>
      <c r="K9403"/>
      <c r="L9403"/>
      <c r="M9403"/>
      <c r="N9403"/>
      <c r="O9403"/>
      <c r="P9403"/>
      <c r="S9403"/>
    </row>
    <row r="9404" spans="1:20" x14ac:dyDescent="0.3">
      <c r="A9404" s="25"/>
      <c r="B9404"/>
      <c r="C9404"/>
      <c r="D9404"/>
      <c r="E9404"/>
      <c r="F9404"/>
      <c r="G9404"/>
      <c r="H9404" s="14"/>
      <c r="I9404" s="14"/>
      <c r="K9404"/>
      <c r="L9404"/>
      <c r="M9404"/>
      <c r="N9404"/>
      <c r="O9404"/>
      <c r="P9404"/>
      <c r="S9404"/>
      <c r="T9404" s="7"/>
    </row>
    <row r="9405" spans="1:20" x14ac:dyDescent="0.3">
      <c r="A9405" s="25"/>
      <c r="B9405"/>
      <c r="C9405"/>
      <c r="D9405"/>
      <c r="E9405"/>
      <c r="F9405"/>
      <c r="G9405"/>
      <c r="H9405" s="14"/>
      <c r="I9405" s="14"/>
      <c r="K9405"/>
      <c r="L9405"/>
      <c r="M9405"/>
      <c r="N9405"/>
      <c r="O9405"/>
      <c r="P9405"/>
      <c r="S9405"/>
    </row>
    <row r="9406" spans="1:20" x14ac:dyDescent="0.3">
      <c r="A9406" s="25"/>
      <c r="B9406"/>
      <c r="C9406"/>
      <c r="D9406"/>
      <c r="E9406"/>
      <c r="F9406"/>
      <c r="G9406"/>
      <c r="H9406" s="14"/>
      <c r="I9406" s="14"/>
      <c r="K9406"/>
      <c r="L9406"/>
      <c r="M9406"/>
      <c r="N9406"/>
      <c r="O9406"/>
      <c r="P9406"/>
      <c r="S9406"/>
    </row>
    <row r="9407" spans="1:20" x14ac:dyDescent="0.3">
      <c r="A9407" s="25"/>
      <c r="B9407"/>
      <c r="C9407"/>
      <c r="D9407"/>
      <c r="E9407"/>
      <c r="F9407"/>
      <c r="G9407"/>
      <c r="H9407" s="14"/>
      <c r="I9407" s="14"/>
      <c r="K9407"/>
      <c r="L9407"/>
      <c r="M9407"/>
      <c r="N9407"/>
      <c r="O9407"/>
      <c r="P9407"/>
      <c r="S9407"/>
    </row>
    <row r="9408" spans="1:20" x14ac:dyDescent="0.3">
      <c r="A9408" s="25"/>
      <c r="B9408"/>
      <c r="C9408"/>
      <c r="D9408"/>
      <c r="E9408"/>
      <c r="F9408"/>
      <c r="G9408"/>
      <c r="H9408" s="14"/>
      <c r="I9408" s="14"/>
      <c r="K9408"/>
      <c r="L9408"/>
      <c r="M9408"/>
      <c r="N9408"/>
      <c r="O9408"/>
      <c r="P9408"/>
      <c r="S9408"/>
    </row>
    <row r="9409" spans="1:20" x14ac:dyDescent="0.3">
      <c r="A9409" s="25"/>
      <c r="B9409"/>
      <c r="C9409"/>
      <c r="D9409"/>
      <c r="E9409"/>
      <c r="F9409"/>
      <c r="G9409"/>
      <c r="H9409" s="26"/>
      <c r="I9409" s="26"/>
      <c r="K9409"/>
      <c r="L9409"/>
      <c r="M9409"/>
      <c r="N9409"/>
      <c r="O9409"/>
      <c r="P9409"/>
      <c r="S9409"/>
    </row>
    <row r="9410" spans="1:20" x14ac:dyDescent="0.3">
      <c r="A9410" s="25"/>
      <c r="B9410"/>
      <c r="C9410"/>
      <c r="D9410"/>
      <c r="E9410"/>
      <c r="F9410"/>
      <c r="G9410"/>
      <c r="H9410" s="26"/>
      <c r="I9410" s="26"/>
      <c r="K9410"/>
      <c r="L9410"/>
      <c r="M9410"/>
      <c r="N9410"/>
      <c r="O9410"/>
      <c r="P9410"/>
      <c r="S9410"/>
    </row>
    <row r="9411" spans="1:20" x14ac:dyDescent="0.3">
      <c r="A9411" s="25"/>
      <c r="B9411"/>
      <c r="C9411"/>
      <c r="D9411"/>
      <c r="E9411"/>
      <c r="F9411"/>
      <c r="G9411"/>
      <c r="H9411" s="26"/>
      <c r="I9411" s="26"/>
      <c r="K9411"/>
      <c r="L9411"/>
      <c r="M9411"/>
      <c r="N9411"/>
      <c r="O9411"/>
      <c r="P9411"/>
      <c r="S9411"/>
    </row>
    <row r="9412" spans="1:20" x14ac:dyDescent="0.3">
      <c r="A9412" s="25"/>
      <c r="B9412"/>
      <c r="C9412"/>
      <c r="D9412"/>
      <c r="E9412"/>
      <c r="F9412"/>
      <c r="G9412"/>
      <c r="H9412" s="26"/>
      <c r="I9412" s="26"/>
      <c r="K9412"/>
      <c r="L9412"/>
      <c r="M9412"/>
      <c r="N9412"/>
      <c r="O9412"/>
      <c r="P9412"/>
      <c r="S9412"/>
    </row>
    <row r="9413" spans="1:20" x14ac:dyDescent="0.3">
      <c r="A9413" s="25"/>
      <c r="B9413"/>
      <c r="C9413"/>
      <c r="D9413"/>
      <c r="E9413"/>
      <c r="F9413"/>
      <c r="G9413"/>
      <c r="H9413" s="26"/>
      <c r="I9413" s="26"/>
      <c r="K9413"/>
      <c r="L9413"/>
      <c r="M9413"/>
      <c r="N9413"/>
      <c r="O9413"/>
      <c r="P9413"/>
      <c r="S9413"/>
    </row>
    <row r="9414" spans="1:20" x14ac:dyDescent="0.3">
      <c r="A9414" s="25"/>
      <c r="B9414"/>
      <c r="C9414"/>
      <c r="D9414"/>
      <c r="E9414"/>
      <c r="F9414"/>
      <c r="G9414"/>
      <c r="H9414" s="26"/>
      <c r="I9414" s="26"/>
      <c r="K9414"/>
      <c r="L9414"/>
      <c r="M9414"/>
      <c r="N9414"/>
      <c r="O9414"/>
      <c r="P9414"/>
      <c r="S9414"/>
    </row>
    <row r="9415" spans="1:20" x14ac:dyDescent="0.3">
      <c r="A9415" s="25"/>
      <c r="B9415"/>
      <c r="C9415"/>
      <c r="D9415"/>
      <c r="E9415"/>
      <c r="F9415"/>
      <c r="G9415"/>
      <c r="H9415" s="14"/>
      <c r="I9415" s="14"/>
      <c r="K9415"/>
      <c r="L9415"/>
      <c r="M9415"/>
      <c r="N9415"/>
      <c r="O9415"/>
      <c r="P9415"/>
      <c r="S9415"/>
    </row>
    <row r="9416" spans="1:20" x14ac:dyDescent="0.3">
      <c r="A9416" s="25"/>
      <c r="B9416"/>
      <c r="C9416"/>
      <c r="D9416"/>
      <c r="E9416"/>
      <c r="F9416"/>
      <c r="G9416"/>
      <c r="H9416" s="14"/>
      <c r="I9416" s="14"/>
      <c r="K9416"/>
      <c r="L9416"/>
      <c r="M9416"/>
      <c r="N9416"/>
      <c r="O9416"/>
      <c r="P9416"/>
      <c r="S9416"/>
    </row>
    <row r="9417" spans="1:20" x14ac:dyDescent="0.3">
      <c r="A9417" s="25"/>
      <c r="B9417"/>
      <c r="C9417"/>
      <c r="D9417"/>
      <c r="E9417"/>
      <c r="F9417"/>
      <c r="G9417"/>
      <c r="H9417" s="14"/>
      <c r="I9417" s="14"/>
      <c r="K9417"/>
      <c r="L9417"/>
      <c r="M9417"/>
      <c r="N9417"/>
      <c r="O9417"/>
      <c r="P9417"/>
      <c r="S9417"/>
    </row>
    <row r="9418" spans="1:20" x14ac:dyDescent="0.3">
      <c r="A9418" s="25"/>
      <c r="B9418"/>
      <c r="C9418"/>
      <c r="D9418"/>
      <c r="E9418"/>
      <c r="F9418"/>
      <c r="G9418"/>
      <c r="H9418" s="14"/>
      <c r="I9418" s="14"/>
      <c r="K9418"/>
      <c r="L9418"/>
      <c r="M9418"/>
      <c r="N9418"/>
      <c r="O9418"/>
      <c r="P9418"/>
      <c r="S9418"/>
    </row>
    <row r="9419" spans="1:20" x14ac:dyDescent="0.3">
      <c r="A9419" s="25"/>
      <c r="B9419"/>
      <c r="C9419"/>
      <c r="D9419"/>
      <c r="E9419"/>
      <c r="F9419"/>
      <c r="G9419"/>
      <c r="H9419" s="14"/>
      <c r="I9419" s="14"/>
      <c r="K9419"/>
      <c r="L9419"/>
      <c r="M9419"/>
      <c r="N9419"/>
      <c r="O9419"/>
      <c r="P9419"/>
      <c r="S9419"/>
    </row>
    <row r="9420" spans="1:20" x14ac:dyDescent="0.3">
      <c r="A9420" s="25"/>
      <c r="B9420"/>
      <c r="C9420"/>
      <c r="D9420"/>
      <c r="E9420"/>
      <c r="F9420"/>
      <c r="G9420"/>
      <c r="H9420" s="14"/>
      <c r="I9420" s="14"/>
      <c r="K9420"/>
      <c r="L9420"/>
      <c r="M9420"/>
      <c r="N9420"/>
      <c r="O9420"/>
      <c r="P9420"/>
      <c r="S9420"/>
      <c r="T9420" s="7"/>
    </row>
    <row r="9421" spans="1:20" x14ac:dyDescent="0.3">
      <c r="A9421" s="25"/>
      <c r="B9421"/>
      <c r="C9421"/>
      <c r="D9421"/>
      <c r="E9421"/>
      <c r="F9421"/>
      <c r="G9421"/>
      <c r="H9421" s="26"/>
      <c r="I9421" s="26"/>
      <c r="K9421"/>
      <c r="L9421"/>
      <c r="M9421"/>
      <c r="N9421"/>
      <c r="O9421"/>
      <c r="P9421"/>
      <c r="S9421"/>
    </row>
    <row r="9422" spans="1:20" x14ac:dyDescent="0.3">
      <c r="A9422" s="25"/>
      <c r="B9422"/>
      <c r="C9422"/>
      <c r="D9422"/>
      <c r="E9422"/>
      <c r="F9422"/>
      <c r="G9422"/>
      <c r="H9422" s="26"/>
      <c r="I9422" s="26"/>
      <c r="K9422"/>
      <c r="L9422"/>
      <c r="M9422"/>
      <c r="N9422"/>
      <c r="O9422"/>
      <c r="P9422"/>
      <c r="S9422"/>
    </row>
    <row r="9423" spans="1:20" x14ac:dyDescent="0.3">
      <c r="A9423" s="25"/>
      <c r="B9423"/>
      <c r="C9423"/>
      <c r="D9423"/>
      <c r="E9423"/>
      <c r="F9423"/>
      <c r="G9423"/>
      <c r="H9423" s="26"/>
      <c r="I9423" s="26"/>
      <c r="K9423"/>
      <c r="L9423"/>
      <c r="M9423"/>
      <c r="N9423"/>
      <c r="O9423"/>
      <c r="P9423"/>
      <c r="S9423"/>
    </row>
    <row r="9424" spans="1:20" x14ac:dyDescent="0.3">
      <c r="A9424" s="25"/>
      <c r="B9424"/>
      <c r="C9424"/>
      <c r="D9424"/>
      <c r="E9424"/>
      <c r="F9424"/>
      <c r="G9424"/>
      <c r="H9424" s="26"/>
      <c r="I9424" s="26"/>
      <c r="K9424"/>
      <c r="L9424"/>
      <c r="M9424"/>
      <c r="N9424"/>
      <c r="O9424"/>
      <c r="P9424"/>
      <c r="S9424"/>
    </row>
    <row r="9425" spans="1:19" x14ac:dyDescent="0.3">
      <c r="A9425" s="25"/>
      <c r="B9425"/>
      <c r="C9425"/>
      <c r="D9425"/>
      <c r="E9425"/>
      <c r="F9425"/>
      <c r="G9425"/>
      <c r="H9425" s="26"/>
      <c r="I9425" s="26"/>
      <c r="K9425"/>
      <c r="L9425"/>
      <c r="M9425"/>
      <c r="N9425"/>
      <c r="O9425"/>
      <c r="P9425"/>
      <c r="S9425"/>
    </row>
    <row r="9426" spans="1:19" x14ac:dyDescent="0.3">
      <c r="A9426" s="25"/>
      <c r="B9426"/>
      <c r="C9426"/>
      <c r="D9426"/>
      <c r="E9426"/>
      <c r="F9426"/>
      <c r="G9426"/>
      <c r="H9426" s="26"/>
      <c r="I9426" s="26"/>
      <c r="K9426"/>
      <c r="L9426"/>
      <c r="M9426"/>
      <c r="N9426"/>
      <c r="O9426"/>
      <c r="P9426"/>
      <c r="S9426"/>
    </row>
    <row r="9427" spans="1:19" x14ac:dyDescent="0.3">
      <c r="A9427" s="25"/>
      <c r="B9427"/>
      <c r="C9427"/>
      <c r="D9427"/>
      <c r="E9427"/>
      <c r="F9427"/>
      <c r="G9427"/>
      <c r="H9427" s="14"/>
      <c r="I9427" s="14"/>
      <c r="K9427"/>
      <c r="L9427"/>
      <c r="M9427"/>
      <c r="N9427"/>
      <c r="O9427"/>
      <c r="P9427"/>
      <c r="S9427"/>
    </row>
    <row r="9428" spans="1:19" x14ac:dyDescent="0.3">
      <c r="A9428" s="25"/>
      <c r="B9428"/>
      <c r="C9428"/>
      <c r="D9428"/>
      <c r="E9428"/>
      <c r="F9428"/>
      <c r="G9428"/>
      <c r="H9428"/>
      <c r="I9428" s="14"/>
      <c r="K9428"/>
      <c r="L9428"/>
      <c r="M9428"/>
      <c r="N9428"/>
      <c r="O9428"/>
      <c r="P9428"/>
      <c r="S9428"/>
    </row>
    <row r="9429" spans="1:19" x14ac:dyDescent="0.3">
      <c r="A9429" s="25"/>
      <c r="B9429"/>
      <c r="C9429"/>
      <c r="D9429"/>
      <c r="E9429"/>
      <c r="F9429"/>
      <c r="G9429"/>
      <c r="H9429"/>
      <c r="I9429" s="14"/>
      <c r="K9429"/>
      <c r="L9429"/>
      <c r="M9429"/>
      <c r="N9429"/>
      <c r="O9429"/>
      <c r="P9429"/>
      <c r="S9429"/>
    </row>
    <row r="9430" spans="1:19" x14ac:dyDescent="0.3">
      <c r="A9430" s="25"/>
      <c r="B9430"/>
      <c r="C9430"/>
      <c r="D9430"/>
      <c r="E9430"/>
      <c r="F9430"/>
      <c r="G9430"/>
      <c r="H9430"/>
      <c r="I9430" s="14"/>
      <c r="K9430"/>
      <c r="L9430"/>
      <c r="M9430"/>
      <c r="N9430"/>
      <c r="O9430"/>
      <c r="P9430"/>
      <c r="S9430"/>
    </row>
    <row r="9431" spans="1:19" x14ac:dyDescent="0.3">
      <c r="A9431" s="25"/>
      <c r="B9431"/>
      <c r="C9431"/>
      <c r="D9431"/>
      <c r="E9431"/>
      <c r="F9431"/>
      <c r="G9431"/>
      <c r="H9431"/>
      <c r="I9431" s="14"/>
      <c r="K9431"/>
      <c r="L9431"/>
      <c r="M9431"/>
      <c r="N9431"/>
      <c r="O9431"/>
      <c r="P9431"/>
      <c r="S9431"/>
    </row>
    <row r="9432" spans="1:19" x14ac:dyDescent="0.3">
      <c r="A9432" s="25"/>
      <c r="B9432"/>
      <c r="C9432"/>
      <c r="D9432"/>
      <c r="E9432"/>
      <c r="F9432"/>
      <c r="G9432"/>
      <c r="H9432"/>
      <c r="I9432" s="14"/>
      <c r="K9432"/>
      <c r="L9432"/>
      <c r="M9432"/>
      <c r="N9432"/>
      <c r="O9432"/>
      <c r="P9432"/>
      <c r="S9432"/>
    </row>
    <row r="9433" spans="1:19" x14ac:dyDescent="0.3">
      <c r="A9433" s="25"/>
      <c r="B9433"/>
      <c r="C9433"/>
      <c r="D9433"/>
      <c r="E9433"/>
      <c r="F9433"/>
      <c r="G9433"/>
      <c r="H9433"/>
      <c r="I9433" s="14"/>
      <c r="K9433"/>
      <c r="L9433"/>
      <c r="M9433"/>
      <c r="N9433"/>
      <c r="O9433"/>
      <c r="P9433"/>
      <c r="S9433"/>
    </row>
    <row r="9434" spans="1:19" x14ac:dyDescent="0.3">
      <c r="A9434" s="25"/>
      <c r="B9434"/>
      <c r="C9434"/>
      <c r="D9434"/>
      <c r="E9434"/>
      <c r="F9434"/>
      <c r="G9434"/>
      <c r="H9434" s="14"/>
      <c r="I9434" s="14"/>
      <c r="K9434"/>
      <c r="L9434"/>
      <c r="M9434"/>
      <c r="N9434"/>
      <c r="O9434"/>
      <c r="P9434"/>
      <c r="S9434"/>
    </row>
    <row r="9435" spans="1:19" x14ac:dyDescent="0.3">
      <c r="A9435" s="25"/>
      <c r="B9435"/>
      <c r="C9435"/>
      <c r="D9435"/>
      <c r="E9435"/>
      <c r="F9435"/>
      <c r="G9435"/>
      <c r="H9435" s="14"/>
      <c r="I9435" s="14"/>
      <c r="K9435"/>
      <c r="L9435"/>
      <c r="M9435"/>
      <c r="N9435"/>
      <c r="O9435"/>
      <c r="P9435"/>
      <c r="S9435"/>
    </row>
    <row r="9436" spans="1:19" x14ac:dyDescent="0.3">
      <c r="A9436" s="25"/>
      <c r="B9436"/>
      <c r="C9436"/>
      <c r="D9436"/>
      <c r="E9436"/>
      <c r="F9436"/>
      <c r="G9436"/>
      <c r="H9436" s="14"/>
      <c r="I9436" s="14"/>
      <c r="K9436"/>
      <c r="L9436"/>
      <c r="M9436"/>
      <c r="N9436"/>
      <c r="O9436"/>
      <c r="P9436"/>
      <c r="S9436"/>
    </row>
    <row r="9437" spans="1:19" x14ac:dyDescent="0.3">
      <c r="A9437" s="25"/>
      <c r="B9437"/>
      <c r="C9437"/>
      <c r="D9437"/>
      <c r="E9437"/>
      <c r="F9437"/>
      <c r="G9437"/>
      <c r="H9437"/>
      <c r="I9437"/>
      <c r="K9437"/>
      <c r="L9437"/>
      <c r="M9437"/>
      <c r="N9437"/>
      <c r="O9437"/>
      <c r="P9437"/>
      <c r="S9437"/>
    </row>
    <row r="9438" spans="1:19" x14ac:dyDescent="0.3">
      <c r="A9438" s="25"/>
      <c r="B9438"/>
      <c r="C9438"/>
      <c r="D9438"/>
      <c r="E9438"/>
      <c r="F9438"/>
      <c r="G9438"/>
      <c r="H9438"/>
      <c r="I9438"/>
      <c r="K9438"/>
      <c r="L9438"/>
      <c r="M9438"/>
      <c r="N9438"/>
      <c r="O9438"/>
      <c r="P9438"/>
      <c r="S9438"/>
    </row>
    <row r="9439" spans="1:19" x14ac:dyDescent="0.3">
      <c r="A9439" s="25"/>
      <c r="B9439"/>
      <c r="C9439"/>
      <c r="D9439"/>
      <c r="E9439"/>
      <c r="F9439"/>
      <c r="G9439"/>
      <c r="H9439" s="26"/>
      <c r="I9439" s="26"/>
      <c r="K9439"/>
      <c r="L9439"/>
      <c r="M9439"/>
      <c r="N9439"/>
      <c r="O9439"/>
      <c r="P9439"/>
      <c r="S9439"/>
    </row>
    <row r="9440" spans="1:19" x14ac:dyDescent="0.3">
      <c r="A9440" s="25"/>
      <c r="B9440"/>
      <c r="C9440"/>
      <c r="D9440"/>
      <c r="E9440"/>
      <c r="F9440"/>
      <c r="G9440"/>
      <c r="H9440" s="26"/>
      <c r="I9440" s="26"/>
      <c r="K9440"/>
      <c r="L9440"/>
      <c r="M9440"/>
      <c r="N9440"/>
      <c r="O9440"/>
      <c r="P9440"/>
      <c r="S9440"/>
    </row>
    <row r="9441" spans="1:19" x14ac:dyDescent="0.3">
      <c r="A9441" s="25"/>
      <c r="B9441"/>
      <c r="C9441"/>
      <c r="D9441"/>
      <c r="E9441"/>
      <c r="F9441"/>
      <c r="G9441"/>
      <c r="H9441" s="26"/>
      <c r="I9441" s="26"/>
      <c r="K9441"/>
      <c r="L9441"/>
      <c r="M9441"/>
      <c r="N9441"/>
      <c r="O9441"/>
      <c r="P9441"/>
      <c r="S9441"/>
    </row>
    <row r="9442" spans="1:19" x14ac:dyDescent="0.3">
      <c r="A9442" s="25"/>
      <c r="B9442"/>
      <c r="C9442"/>
      <c r="D9442"/>
      <c r="E9442"/>
      <c r="F9442"/>
      <c r="G9442"/>
      <c r="H9442" s="26"/>
      <c r="I9442" s="26"/>
      <c r="K9442"/>
      <c r="L9442"/>
      <c r="M9442"/>
      <c r="N9442"/>
      <c r="O9442"/>
      <c r="P9442"/>
      <c r="S9442"/>
    </row>
    <row r="9443" spans="1:19" x14ac:dyDescent="0.3">
      <c r="A9443" s="25"/>
      <c r="B9443"/>
      <c r="C9443"/>
      <c r="D9443"/>
      <c r="E9443"/>
      <c r="F9443"/>
      <c r="G9443"/>
      <c r="H9443" s="26"/>
      <c r="I9443" s="26"/>
      <c r="K9443"/>
      <c r="L9443"/>
      <c r="M9443"/>
      <c r="N9443"/>
      <c r="O9443"/>
      <c r="P9443"/>
      <c r="S9443"/>
    </row>
    <row r="9444" spans="1:19" x14ac:dyDescent="0.3">
      <c r="A9444" s="25"/>
      <c r="B9444"/>
      <c r="C9444"/>
      <c r="D9444"/>
      <c r="E9444"/>
      <c r="F9444"/>
      <c r="G9444"/>
      <c r="H9444" s="26"/>
      <c r="I9444" s="26"/>
      <c r="K9444"/>
      <c r="L9444"/>
      <c r="M9444"/>
      <c r="N9444"/>
      <c r="O9444"/>
      <c r="P9444"/>
      <c r="S9444"/>
    </row>
    <row r="9445" spans="1:19" x14ac:dyDescent="0.3">
      <c r="A9445" s="25"/>
      <c r="B9445"/>
      <c r="C9445"/>
      <c r="D9445"/>
      <c r="E9445"/>
      <c r="F9445"/>
      <c r="G9445"/>
      <c r="H9445" s="26"/>
      <c r="I9445" s="26"/>
      <c r="K9445"/>
      <c r="L9445"/>
      <c r="M9445"/>
      <c r="N9445"/>
      <c r="O9445"/>
      <c r="P9445"/>
      <c r="S9445"/>
    </row>
    <row r="9446" spans="1:19" x14ac:dyDescent="0.3">
      <c r="A9446" s="25"/>
      <c r="B9446"/>
      <c r="C9446"/>
      <c r="D9446"/>
      <c r="E9446"/>
      <c r="F9446"/>
      <c r="G9446"/>
      <c r="H9446" s="26"/>
      <c r="I9446" s="26"/>
      <c r="K9446"/>
      <c r="L9446"/>
      <c r="M9446"/>
      <c r="N9446"/>
      <c r="O9446"/>
      <c r="P9446"/>
      <c r="S9446"/>
    </row>
    <row r="9447" spans="1:19" x14ac:dyDescent="0.3">
      <c r="A9447" s="25"/>
      <c r="B9447"/>
      <c r="C9447"/>
      <c r="D9447"/>
      <c r="E9447"/>
      <c r="F9447"/>
      <c r="G9447"/>
      <c r="H9447" s="26"/>
      <c r="I9447" s="26"/>
      <c r="K9447"/>
      <c r="L9447"/>
      <c r="M9447"/>
      <c r="N9447"/>
      <c r="O9447"/>
      <c r="P9447"/>
      <c r="S9447"/>
    </row>
    <row r="9448" spans="1:19" x14ac:dyDescent="0.3">
      <c r="A9448" s="25"/>
      <c r="B9448"/>
      <c r="C9448"/>
      <c r="D9448"/>
      <c r="E9448"/>
      <c r="F9448"/>
      <c r="G9448"/>
      <c r="H9448" s="26"/>
      <c r="I9448" s="26"/>
      <c r="K9448"/>
      <c r="L9448"/>
      <c r="M9448"/>
      <c r="N9448"/>
      <c r="O9448"/>
      <c r="P9448"/>
      <c r="S9448"/>
    </row>
    <row r="9449" spans="1:19" x14ac:dyDescent="0.3">
      <c r="A9449" s="25"/>
      <c r="B9449"/>
      <c r="C9449"/>
      <c r="D9449"/>
      <c r="E9449"/>
      <c r="F9449"/>
      <c r="G9449"/>
      <c r="H9449" s="26"/>
      <c r="I9449" s="26"/>
      <c r="K9449"/>
      <c r="L9449"/>
      <c r="M9449"/>
      <c r="N9449"/>
      <c r="O9449"/>
      <c r="P9449"/>
      <c r="S9449"/>
    </row>
    <row r="9450" spans="1:19" x14ac:dyDescent="0.3">
      <c r="A9450" s="25"/>
      <c r="B9450"/>
      <c r="C9450"/>
      <c r="D9450"/>
      <c r="E9450"/>
      <c r="F9450"/>
      <c r="G9450"/>
      <c r="H9450" s="26"/>
      <c r="I9450" s="26"/>
      <c r="K9450"/>
      <c r="L9450"/>
      <c r="M9450"/>
      <c r="N9450"/>
      <c r="O9450"/>
      <c r="P9450"/>
      <c r="S9450"/>
    </row>
    <row r="9451" spans="1:19" x14ac:dyDescent="0.3">
      <c r="A9451" s="25"/>
      <c r="B9451"/>
      <c r="C9451"/>
      <c r="D9451"/>
      <c r="E9451"/>
      <c r="F9451"/>
      <c r="G9451"/>
      <c r="H9451" s="26"/>
      <c r="I9451" s="26"/>
      <c r="K9451"/>
      <c r="L9451"/>
      <c r="M9451"/>
      <c r="N9451"/>
      <c r="O9451"/>
      <c r="P9451"/>
      <c r="S9451"/>
    </row>
    <row r="9452" spans="1:19" x14ac:dyDescent="0.3">
      <c r="A9452" s="25"/>
      <c r="B9452"/>
      <c r="C9452"/>
      <c r="D9452"/>
      <c r="E9452"/>
      <c r="F9452"/>
      <c r="G9452"/>
      <c r="H9452" s="26"/>
      <c r="I9452" s="26"/>
      <c r="K9452"/>
      <c r="L9452"/>
      <c r="M9452"/>
      <c r="N9452"/>
      <c r="O9452"/>
      <c r="P9452"/>
      <c r="S9452"/>
    </row>
    <row r="9453" spans="1:19" x14ac:dyDescent="0.3">
      <c r="A9453" s="25"/>
      <c r="B9453"/>
      <c r="C9453"/>
      <c r="D9453"/>
      <c r="E9453"/>
      <c r="F9453"/>
      <c r="G9453"/>
      <c r="H9453" s="26"/>
      <c r="I9453" s="26"/>
      <c r="K9453"/>
      <c r="L9453"/>
      <c r="M9453"/>
      <c r="N9453"/>
      <c r="O9453"/>
      <c r="P9453"/>
      <c r="S9453"/>
    </row>
    <row r="9454" spans="1:19" x14ac:dyDescent="0.3">
      <c r="A9454" s="25"/>
      <c r="B9454"/>
      <c r="C9454"/>
      <c r="D9454"/>
      <c r="E9454"/>
      <c r="F9454"/>
      <c r="G9454"/>
      <c r="H9454" s="26"/>
      <c r="I9454" s="26"/>
      <c r="K9454"/>
      <c r="L9454"/>
      <c r="M9454"/>
      <c r="N9454"/>
      <c r="O9454"/>
      <c r="P9454"/>
      <c r="S9454"/>
    </row>
    <row r="9455" spans="1:19" x14ac:dyDescent="0.3">
      <c r="A9455" s="25"/>
      <c r="B9455"/>
      <c r="C9455"/>
      <c r="D9455"/>
      <c r="E9455"/>
      <c r="F9455"/>
      <c r="G9455"/>
      <c r="H9455" s="26"/>
      <c r="I9455" s="26"/>
      <c r="K9455"/>
      <c r="L9455"/>
      <c r="M9455"/>
      <c r="N9455"/>
      <c r="O9455"/>
      <c r="P9455"/>
      <c r="S9455"/>
    </row>
    <row r="9456" spans="1:19" x14ac:dyDescent="0.3">
      <c r="A9456" s="25"/>
      <c r="B9456"/>
      <c r="C9456"/>
      <c r="D9456"/>
      <c r="E9456"/>
      <c r="F9456"/>
      <c r="G9456"/>
      <c r="H9456" s="26"/>
      <c r="I9456" s="26"/>
      <c r="K9456"/>
      <c r="L9456"/>
      <c r="M9456"/>
      <c r="N9456"/>
      <c r="O9456"/>
      <c r="P9456"/>
      <c r="S9456"/>
    </row>
    <row r="9457" spans="1:19" x14ac:dyDescent="0.3">
      <c r="A9457" s="25"/>
      <c r="B9457"/>
      <c r="C9457"/>
      <c r="D9457"/>
      <c r="E9457"/>
      <c r="F9457"/>
      <c r="G9457"/>
      <c r="H9457"/>
      <c r="I9457" s="26"/>
      <c r="K9457"/>
      <c r="L9457"/>
      <c r="M9457"/>
      <c r="N9457"/>
      <c r="O9457"/>
      <c r="P9457"/>
      <c r="S9457"/>
    </row>
    <row r="9458" spans="1:19" x14ac:dyDescent="0.3">
      <c r="A9458" s="25"/>
      <c r="B9458"/>
      <c r="C9458"/>
      <c r="D9458"/>
      <c r="E9458"/>
      <c r="F9458"/>
      <c r="G9458"/>
      <c r="H9458"/>
      <c r="I9458" s="26"/>
      <c r="K9458"/>
      <c r="L9458"/>
      <c r="M9458"/>
      <c r="N9458"/>
      <c r="O9458"/>
      <c r="P9458"/>
      <c r="S9458"/>
    </row>
    <row r="9459" spans="1:19" x14ac:dyDescent="0.3">
      <c r="A9459" s="25"/>
      <c r="B9459"/>
      <c r="C9459"/>
      <c r="D9459"/>
      <c r="E9459"/>
      <c r="F9459"/>
      <c r="G9459"/>
      <c r="H9459"/>
      <c r="I9459" s="26"/>
      <c r="K9459"/>
      <c r="L9459"/>
      <c r="M9459"/>
      <c r="N9459"/>
      <c r="O9459"/>
      <c r="P9459"/>
      <c r="S9459"/>
    </row>
    <row r="9460" spans="1:19" x14ac:dyDescent="0.3">
      <c r="A9460" s="25"/>
      <c r="B9460"/>
      <c r="C9460"/>
      <c r="D9460"/>
      <c r="E9460"/>
      <c r="F9460"/>
      <c r="G9460"/>
      <c r="H9460" s="14"/>
      <c r="I9460" s="26"/>
      <c r="K9460"/>
      <c r="L9460"/>
      <c r="M9460"/>
      <c r="N9460"/>
      <c r="O9460"/>
      <c r="P9460"/>
      <c r="S9460"/>
    </row>
    <row r="9461" spans="1:19" x14ac:dyDescent="0.3">
      <c r="A9461" s="25"/>
      <c r="B9461"/>
      <c r="C9461"/>
      <c r="D9461"/>
      <c r="E9461"/>
      <c r="F9461"/>
      <c r="G9461"/>
      <c r="H9461" s="14"/>
      <c r="I9461" s="26"/>
      <c r="K9461"/>
      <c r="L9461"/>
      <c r="M9461"/>
      <c r="N9461"/>
      <c r="O9461"/>
      <c r="P9461"/>
      <c r="S9461"/>
    </row>
    <row r="9462" spans="1:19" x14ac:dyDescent="0.3">
      <c r="A9462" s="25"/>
      <c r="B9462"/>
      <c r="C9462"/>
      <c r="D9462"/>
      <c r="E9462"/>
      <c r="F9462"/>
      <c r="G9462"/>
      <c r="H9462" s="14"/>
      <c r="I9462" s="26"/>
      <c r="K9462"/>
      <c r="L9462"/>
      <c r="M9462"/>
      <c r="N9462"/>
      <c r="O9462"/>
      <c r="P9462"/>
      <c r="S9462"/>
    </row>
    <row r="9463" spans="1:19" x14ac:dyDescent="0.3">
      <c r="A9463" s="25"/>
      <c r="B9463"/>
      <c r="C9463"/>
      <c r="D9463"/>
      <c r="E9463"/>
      <c r="F9463"/>
      <c r="G9463"/>
      <c r="H9463" s="26"/>
      <c r="I9463" s="26"/>
      <c r="K9463"/>
      <c r="L9463"/>
      <c r="M9463"/>
      <c r="N9463"/>
      <c r="O9463"/>
      <c r="P9463"/>
      <c r="S9463"/>
    </row>
    <row r="9464" spans="1:19" x14ac:dyDescent="0.3">
      <c r="A9464" s="25"/>
      <c r="B9464"/>
      <c r="C9464"/>
      <c r="D9464"/>
      <c r="E9464"/>
      <c r="F9464"/>
      <c r="G9464"/>
      <c r="H9464" s="26"/>
      <c r="I9464" s="26"/>
      <c r="K9464"/>
      <c r="L9464"/>
      <c r="M9464"/>
      <c r="N9464"/>
      <c r="O9464"/>
      <c r="P9464"/>
      <c r="S9464"/>
    </row>
    <row r="9465" spans="1:19" x14ac:dyDescent="0.3">
      <c r="A9465" s="25"/>
      <c r="B9465"/>
      <c r="C9465"/>
      <c r="D9465"/>
      <c r="E9465"/>
      <c r="F9465"/>
      <c r="G9465"/>
      <c r="H9465" s="26"/>
      <c r="I9465" s="26"/>
      <c r="K9465"/>
      <c r="L9465"/>
      <c r="M9465"/>
      <c r="N9465"/>
      <c r="O9465"/>
      <c r="P9465"/>
      <c r="S9465"/>
    </row>
    <row r="9466" spans="1:19" x14ac:dyDescent="0.3">
      <c r="A9466" s="25"/>
      <c r="B9466"/>
      <c r="C9466"/>
      <c r="D9466"/>
      <c r="E9466"/>
      <c r="F9466"/>
      <c r="G9466"/>
      <c r="H9466" s="26"/>
      <c r="I9466" s="26"/>
      <c r="K9466"/>
      <c r="L9466"/>
      <c r="M9466"/>
      <c r="N9466"/>
      <c r="O9466"/>
      <c r="P9466"/>
      <c r="S9466"/>
    </row>
    <row r="9467" spans="1:19" x14ac:dyDescent="0.3">
      <c r="A9467" s="25"/>
      <c r="B9467"/>
      <c r="C9467"/>
      <c r="D9467"/>
      <c r="E9467"/>
      <c r="F9467"/>
      <c r="G9467"/>
      <c r="H9467" s="14"/>
      <c r="I9467" s="14"/>
      <c r="K9467"/>
      <c r="L9467"/>
      <c r="M9467"/>
      <c r="N9467"/>
      <c r="O9467"/>
      <c r="P9467"/>
      <c r="S9467"/>
    </row>
    <row r="9468" spans="1:19" x14ac:dyDescent="0.3">
      <c r="A9468" s="25"/>
      <c r="B9468"/>
      <c r="C9468"/>
      <c r="D9468"/>
      <c r="E9468"/>
      <c r="F9468"/>
      <c r="G9468"/>
      <c r="H9468" s="14"/>
      <c r="I9468" s="14"/>
      <c r="K9468"/>
      <c r="L9468"/>
      <c r="M9468"/>
      <c r="N9468"/>
      <c r="O9468"/>
      <c r="P9468"/>
      <c r="S9468"/>
    </row>
    <row r="9469" spans="1:19" x14ac:dyDescent="0.3">
      <c r="A9469" s="25"/>
      <c r="B9469"/>
      <c r="C9469"/>
      <c r="D9469"/>
      <c r="E9469"/>
      <c r="F9469"/>
      <c r="G9469"/>
      <c r="H9469" s="14"/>
      <c r="I9469" s="14"/>
      <c r="K9469"/>
      <c r="L9469"/>
      <c r="M9469"/>
      <c r="N9469"/>
      <c r="O9469"/>
      <c r="P9469"/>
      <c r="S9469"/>
    </row>
    <row r="9470" spans="1:19" x14ac:dyDescent="0.3">
      <c r="A9470" s="25"/>
      <c r="B9470"/>
      <c r="C9470"/>
      <c r="D9470"/>
      <c r="E9470"/>
      <c r="F9470"/>
      <c r="G9470"/>
      <c r="H9470" s="14"/>
      <c r="I9470" s="14"/>
      <c r="K9470"/>
      <c r="L9470"/>
      <c r="M9470"/>
      <c r="N9470"/>
      <c r="O9470"/>
      <c r="P9470"/>
      <c r="S9470"/>
    </row>
    <row r="9471" spans="1:19" x14ac:dyDescent="0.3">
      <c r="A9471" s="25"/>
      <c r="B9471"/>
      <c r="C9471"/>
      <c r="D9471"/>
      <c r="E9471"/>
      <c r="F9471"/>
      <c r="G9471"/>
      <c r="H9471" s="26"/>
      <c r="I9471" s="26"/>
      <c r="K9471"/>
      <c r="L9471"/>
      <c r="M9471"/>
      <c r="N9471"/>
      <c r="O9471"/>
      <c r="P9471"/>
      <c r="S9471"/>
    </row>
    <row r="9472" spans="1:19" x14ac:dyDescent="0.3">
      <c r="A9472" s="25"/>
      <c r="B9472"/>
      <c r="C9472"/>
      <c r="D9472"/>
      <c r="E9472"/>
      <c r="F9472"/>
      <c r="G9472"/>
      <c r="H9472" s="26"/>
      <c r="I9472" s="26"/>
      <c r="K9472"/>
      <c r="L9472"/>
      <c r="M9472"/>
      <c r="N9472"/>
      <c r="O9472"/>
      <c r="P9472"/>
      <c r="S9472"/>
    </row>
    <row r="9473" spans="1:19" x14ac:dyDescent="0.3">
      <c r="A9473" s="25"/>
      <c r="B9473"/>
      <c r="C9473"/>
      <c r="D9473"/>
      <c r="E9473"/>
      <c r="F9473"/>
      <c r="G9473"/>
      <c r="H9473" s="26"/>
      <c r="I9473" s="26"/>
      <c r="K9473"/>
      <c r="L9473"/>
      <c r="M9473"/>
      <c r="N9473"/>
      <c r="O9473"/>
      <c r="P9473"/>
      <c r="S9473"/>
    </row>
    <row r="9474" spans="1:19" x14ac:dyDescent="0.3">
      <c r="A9474" s="25"/>
      <c r="B9474"/>
      <c r="C9474"/>
      <c r="D9474"/>
      <c r="E9474"/>
      <c r="F9474"/>
      <c r="G9474"/>
      <c r="H9474" s="26"/>
      <c r="I9474" s="26"/>
      <c r="K9474"/>
      <c r="L9474"/>
      <c r="M9474"/>
      <c r="N9474"/>
      <c r="O9474"/>
      <c r="P9474"/>
      <c r="S9474"/>
    </row>
    <row r="9475" spans="1:19" x14ac:dyDescent="0.3">
      <c r="A9475" s="25"/>
      <c r="B9475"/>
      <c r="C9475"/>
      <c r="D9475"/>
      <c r="E9475"/>
      <c r="F9475"/>
      <c r="G9475"/>
      <c r="H9475" s="26"/>
      <c r="I9475" s="26"/>
      <c r="K9475"/>
      <c r="L9475"/>
      <c r="M9475"/>
      <c r="N9475"/>
      <c r="O9475"/>
      <c r="P9475"/>
      <c r="S9475"/>
    </row>
    <row r="9476" spans="1:19" x14ac:dyDescent="0.3">
      <c r="A9476" s="25"/>
      <c r="B9476"/>
      <c r="C9476"/>
      <c r="D9476"/>
      <c r="E9476"/>
      <c r="F9476"/>
      <c r="G9476"/>
      <c r="H9476" s="26"/>
      <c r="I9476" s="26"/>
      <c r="K9476"/>
      <c r="L9476"/>
      <c r="M9476"/>
      <c r="N9476"/>
      <c r="O9476"/>
      <c r="P9476"/>
      <c r="S9476"/>
    </row>
    <row r="9477" spans="1:19" x14ac:dyDescent="0.3">
      <c r="A9477" s="25"/>
      <c r="B9477"/>
      <c r="C9477"/>
      <c r="D9477"/>
      <c r="E9477"/>
      <c r="F9477"/>
      <c r="G9477"/>
      <c r="H9477" s="26"/>
      <c r="I9477" s="26"/>
      <c r="K9477"/>
      <c r="L9477"/>
      <c r="M9477"/>
      <c r="N9477"/>
      <c r="O9477"/>
      <c r="P9477"/>
      <c r="S9477"/>
    </row>
    <row r="9478" spans="1:19" x14ac:dyDescent="0.3">
      <c r="A9478" s="25"/>
      <c r="B9478"/>
      <c r="C9478"/>
      <c r="D9478"/>
      <c r="E9478"/>
      <c r="F9478"/>
      <c r="G9478"/>
      <c r="H9478" s="26"/>
      <c r="I9478" s="26"/>
      <c r="K9478"/>
      <c r="L9478"/>
      <c r="M9478"/>
      <c r="N9478"/>
      <c r="O9478"/>
      <c r="P9478"/>
      <c r="S9478"/>
    </row>
    <row r="9479" spans="1:19" x14ac:dyDescent="0.3">
      <c r="A9479" s="25"/>
      <c r="B9479"/>
      <c r="C9479"/>
      <c r="D9479"/>
      <c r="E9479"/>
      <c r="F9479"/>
      <c r="G9479"/>
      <c r="H9479"/>
      <c r="I9479"/>
      <c r="K9479"/>
      <c r="L9479"/>
      <c r="M9479"/>
      <c r="N9479"/>
      <c r="O9479"/>
      <c r="P9479"/>
      <c r="S9479"/>
    </row>
    <row r="9480" spans="1:19" x14ac:dyDescent="0.3">
      <c r="A9480" s="25"/>
      <c r="B9480"/>
      <c r="C9480"/>
      <c r="D9480"/>
      <c r="E9480"/>
      <c r="F9480"/>
      <c r="G9480"/>
      <c r="H9480"/>
      <c r="I9480"/>
      <c r="K9480"/>
      <c r="L9480"/>
      <c r="M9480"/>
      <c r="N9480"/>
      <c r="O9480"/>
      <c r="P9480"/>
      <c r="S9480"/>
    </row>
    <row r="9481" spans="1:19" x14ac:dyDescent="0.3">
      <c r="A9481" s="25"/>
      <c r="B9481"/>
      <c r="C9481"/>
      <c r="D9481"/>
      <c r="E9481"/>
      <c r="F9481"/>
      <c r="G9481"/>
      <c r="H9481"/>
      <c r="I9481"/>
      <c r="K9481"/>
      <c r="L9481"/>
      <c r="M9481"/>
      <c r="N9481"/>
      <c r="O9481"/>
      <c r="P9481"/>
      <c r="S9481"/>
    </row>
    <row r="9482" spans="1:19" x14ac:dyDescent="0.3">
      <c r="A9482" s="25"/>
      <c r="B9482"/>
      <c r="C9482"/>
      <c r="D9482"/>
      <c r="E9482"/>
      <c r="F9482"/>
      <c r="G9482"/>
      <c r="H9482"/>
      <c r="I9482"/>
      <c r="K9482"/>
      <c r="L9482"/>
      <c r="M9482"/>
      <c r="N9482"/>
      <c r="O9482"/>
      <c r="P9482"/>
      <c r="S9482"/>
    </row>
    <row r="9483" spans="1:19" x14ac:dyDescent="0.3">
      <c r="A9483" s="25"/>
      <c r="B9483"/>
      <c r="C9483"/>
      <c r="D9483"/>
      <c r="E9483"/>
      <c r="F9483"/>
      <c r="G9483"/>
      <c r="H9483" s="26"/>
      <c r="I9483" s="26"/>
      <c r="K9483"/>
      <c r="L9483"/>
      <c r="M9483"/>
      <c r="N9483"/>
      <c r="O9483"/>
      <c r="P9483"/>
      <c r="S9483"/>
    </row>
    <row r="9484" spans="1:19" x14ac:dyDescent="0.3">
      <c r="A9484" s="25"/>
      <c r="B9484"/>
      <c r="C9484"/>
      <c r="D9484"/>
      <c r="E9484"/>
      <c r="F9484"/>
      <c r="G9484"/>
      <c r="H9484" s="26"/>
      <c r="I9484" s="26"/>
      <c r="K9484"/>
      <c r="L9484"/>
      <c r="M9484"/>
      <c r="N9484"/>
      <c r="O9484"/>
      <c r="P9484"/>
      <c r="S9484"/>
    </row>
    <row r="9485" spans="1:19" x14ac:dyDescent="0.3">
      <c r="A9485" s="25"/>
      <c r="B9485"/>
      <c r="C9485"/>
      <c r="D9485"/>
      <c r="E9485"/>
      <c r="F9485"/>
      <c r="G9485"/>
      <c r="H9485" s="14"/>
      <c r="I9485" s="14"/>
      <c r="K9485"/>
      <c r="L9485"/>
      <c r="M9485"/>
      <c r="N9485"/>
      <c r="O9485"/>
      <c r="P9485"/>
      <c r="S9485"/>
    </row>
    <row r="9486" spans="1:19" x14ac:dyDescent="0.3">
      <c r="A9486" s="25"/>
      <c r="B9486"/>
      <c r="C9486"/>
      <c r="D9486"/>
      <c r="E9486"/>
      <c r="F9486"/>
      <c r="G9486"/>
      <c r="H9486" s="14"/>
      <c r="I9486" s="14"/>
      <c r="K9486"/>
      <c r="L9486"/>
      <c r="M9486"/>
      <c r="N9486"/>
      <c r="O9486"/>
      <c r="P9486"/>
      <c r="S9486"/>
    </row>
    <row r="9487" spans="1:19" x14ac:dyDescent="0.3">
      <c r="A9487" s="25"/>
      <c r="B9487"/>
      <c r="C9487"/>
      <c r="D9487"/>
      <c r="E9487"/>
      <c r="F9487"/>
      <c r="G9487"/>
      <c r="H9487" s="26"/>
      <c r="I9487" s="26"/>
      <c r="K9487"/>
      <c r="L9487"/>
      <c r="M9487"/>
      <c r="N9487"/>
      <c r="O9487"/>
      <c r="P9487"/>
      <c r="S9487"/>
    </row>
    <row r="9488" spans="1:19" x14ac:dyDescent="0.3">
      <c r="A9488" s="25"/>
      <c r="B9488"/>
      <c r="C9488"/>
      <c r="D9488"/>
      <c r="E9488"/>
      <c r="F9488"/>
      <c r="G9488"/>
      <c r="H9488" s="26"/>
      <c r="I9488" s="26"/>
      <c r="K9488"/>
      <c r="L9488"/>
      <c r="M9488"/>
      <c r="N9488"/>
      <c r="O9488"/>
      <c r="P9488"/>
      <c r="S9488"/>
    </row>
    <row r="9489" spans="1:20" x14ac:dyDescent="0.3">
      <c r="A9489" s="25"/>
      <c r="B9489"/>
      <c r="C9489"/>
      <c r="D9489"/>
      <c r="E9489"/>
      <c r="F9489"/>
      <c r="G9489"/>
      <c r="H9489" s="26"/>
      <c r="I9489" s="26"/>
      <c r="K9489"/>
      <c r="L9489"/>
      <c r="M9489"/>
      <c r="N9489"/>
      <c r="O9489"/>
      <c r="P9489"/>
      <c r="S9489"/>
    </row>
    <row r="9490" spans="1:20" x14ac:dyDescent="0.3">
      <c r="A9490" s="25"/>
      <c r="B9490"/>
      <c r="C9490"/>
      <c r="D9490"/>
      <c r="E9490"/>
      <c r="F9490"/>
      <c r="G9490"/>
      <c r="H9490" s="26"/>
      <c r="I9490" s="26"/>
      <c r="K9490"/>
      <c r="L9490"/>
      <c r="M9490"/>
      <c r="N9490"/>
      <c r="O9490"/>
      <c r="P9490"/>
      <c r="S9490"/>
    </row>
    <row r="9491" spans="1:20" x14ac:dyDescent="0.3">
      <c r="A9491" s="25"/>
      <c r="B9491"/>
      <c r="C9491"/>
      <c r="D9491"/>
      <c r="E9491"/>
      <c r="F9491"/>
      <c r="G9491"/>
      <c r="H9491" s="26"/>
      <c r="I9491" s="26"/>
      <c r="K9491"/>
      <c r="L9491"/>
      <c r="M9491"/>
      <c r="N9491"/>
      <c r="O9491"/>
      <c r="P9491"/>
      <c r="S9491"/>
    </row>
    <row r="9492" spans="1:20" x14ac:dyDescent="0.3">
      <c r="A9492" s="25"/>
      <c r="B9492"/>
      <c r="C9492"/>
      <c r="D9492"/>
      <c r="E9492"/>
      <c r="F9492"/>
      <c r="G9492"/>
      <c r="H9492" s="26"/>
      <c r="I9492" s="26"/>
      <c r="K9492"/>
      <c r="L9492"/>
      <c r="M9492"/>
      <c r="N9492"/>
      <c r="O9492"/>
      <c r="P9492"/>
      <c r="S9492"/>
    </row>
    <row r="9493" spans="1:20" x14ac:dyDescent="0.3">
      <c r="A9493" s="25"/>
      <c r="B9493"/>
      <c r="C9493"/>
      <c r="D9493"/>
      <c r="E9493"/>
      <c r="F9493"/>
      <c r="G9493"/>
      <c r="H9493"/>
      <c r="I9493" s="14"/>
      <c r="K9493"/>
      <c r="L9493"/>
      <c r="M9493"/>
      <c r="N9493"/>
      <c r="O9493"/>
      <c r="P9493"/>
      <c r="S9493"/>
    </row>
    <row r="9494" spans="1:20" x14ac:dyDescent="0.3">
      <c r="A9494" s="25"/>
      <c r="B9494"/>
      <c r="C9494"/>
      <c r="D9494"/>
      <c r="E9494"/>
      <c r="F9494"/>
      <c r="G9494"/>
      <c r="H9494"/>
      <c r="I9494" s="14"/>
      <c r="K9494"/>
      <c r="L9494"/>
      <c r="M9494"/>
      <c r="N9494"/>
      <c r="O9494"/>
      <c r="P9494"/>
      <c r="S9494"/>
    </row>
    <row r="9495" spans="1:20" x14ac:dyDescent="0.3">
      <c r="A9495" s="25"/>
      <c r="B9495"/>
      <c r="C9495"/>
      <c r="D9495"/>
      <c r="E9495"/>
      <c r="F9495"/>
      <c r="G9495"/>
      <c r="H9495" s="26"/>
      <c r="I9495" s="26"/>
      <c r="K9495"/>
      <c r="L9495"/>
      <c r="M9495"/>
      <c r="N9495"/>
      <c r="O9495"/>
      <c r="P9495"/>
      <c r="S9495"/>
    </row>
    <row r="9496" spans="1:20" x14ac:dyDescent="0.3">
      <c r="A9496" s="25"/>
      <c r="B9496"/>
      <c r="C9496"/>
      <c r="D9496"/>
      <c r="E9496"/>
      <c r="F9496"/>
      <c r="G9496"/>
      <c r="H9496" s="26"/>
      <c r="I9496" s="26"/>
      <c r="K9496"/>
      <c r="L9496"/>
      <c r="M9496"/>
      <c r="N9496"/>
      <c r="O9496"/>
      <c r="P9496"/>
      <c r="S9496"/>
    </row>
    <row r="9497" spans="1:20" x14ac:dyDescent="0.3">
      <c r="A9497" s="25"/>
      <c r="B9497"/>
      <c r="C9497"/>
      <c r="D9497"/>
      <c r="E9497"/>
      <c r="F9497"/>
      <c r="G9497"/>
      <c r="H9497" s="26"/>
      <c r="I9497" s="26"/>
      <c r="K9497"/>
      <c r="L9497"/>
      <c r="M9497"/>
      <c r="N9497"/>
      <c r="O9497"/>
      <c r="P9497"/>
      <c r="S9497"/>
    </row>
    <row r="9498" spans="1:20" x14ac:dyDescent="0.3">
      <c r="A9498" s="25"/>
      <c r="B9498"/>
      <c r="C9498"/>
      <c r="D9498"/>
      <c r="E9498"/>
      <c r="F9498"/>
      <c r="G9498"/>
      <c r="H9498" s="26"/>
      <c r="I9498" s="26"/>
      <c r="K9498"/>
      <c r="L9498"/>
      <c r="M9498"/>
      <c r="N9498"/>
      <c r="O9498"/>
      <c r="P9498"/>
      <c r="S9498"/>
    </row>
    <row r="9499" spans="1:20" x14ac:dyDescent="0.3">
      <c r="A9499" s="25"/>
      <c r="B9499"/>
      <c r="C9499"/>
      <c r="D9499"/>
      <c r="E9499"/>
      <c r="F9499"/>
      <c r="G9499"/>
      <c r="H9499" s="26"/>
      <c r="I9499" s="26"/>
      <c r="K9499"/>
      <c r="L9499"/>
      <c r="M9499"/>
      <c r="N9499"/>
      <c r="O9499"/>
      <c r="P9499"/>
      <c r="S9499"/>
    </row>
    <row r="9500" spans="1:20" x14ac:dyDescent="0.3">
      <c r="A9500" s="25"/>
      <c r="B9500"/>
      <c r="C9500"/>
      <c r="D9500"/>
      <c r="E9500"/>
      <c r="F9500"/>
      <c r="G9500"/>
      <c r="H9500" s="26"/>
      <c r="I9500" s="26"/>
      <c r="K9500"/>
      <c r="L9500"/>
      <c r="M9500"/>
      <c r="N9500"/>
      <c r="O9500"/>
      <c r="P9500"/>
      <c r="S9500"/>
    </row>
    <row r="9501" spans="1:20" x14ac:dyDescent="0.3">
      <c r="A9501" s="25"/>
      <c r="B9501"/>
      <c r="C9501"/>
      <c r="D9501"/>
      <c r="E9501"/>
      <c r="F9501"/>
      <c r="G9501"/>
      <c r="H9501"/>
      <c r="I9501" s="26"/>
      <c r="K9501"/>
      <c r="L9501"/>
      <c r="M9501"/>
      <c r="N9501"/>
      <c r="O9501"/>
      <c r="P9501"/>
      <c r="S9501"/>
    </row>
    <row r="9502" spans="1:20" x14ac:dyDescent="0.3">
      <c r="A9502" s="25"/>
      <c r="B9502"/>
      <c r="C9502"/>
      <c r="D9502"/>
      <c r="E9502"/>
      <c r="F9502"/>
      <c r="G9502"/>
      <c r="H9502"/>
      <c r="I9502" s="26"/>
      <c r="K9502"/>
      <c r="L9502"/>
      <c r="M9502"/>
      <c r="N9502"/>
      <c r="O9502"/>
      <c r="P9502"/>
      <c r="S9502"/>
    </row>
    <row r="9503" spans="1:20" x14ac:dyDescent="0.3">
      <c r="A9503" s="25"/>
      <c r="B9503"/>
      <c r="C9503"/>
      <c r="D9503"/>
      <c r="E9503"/>
      <c r="F9503"/>
      <c r="G9503"/>
      <c r="H9503"/>
      <c r="I9503" s="26"/>
      <c r="K9503"/>
      <c r="L9503"/>
      <c r="M9503"/>
      <c r="N9503"/>
      <c r="O9503"/>
      <c r="P9503"/>
      <c r="S9503"/>
    </row>
    <row r="9504" spans="1:20" x14ac:dyDescent="0.3">
      <c r="A9504" s="25"/>
      <c r="B9504"/>
      <c r="C9504"/>
      <c r="D9504"/>
      <c r="E9504"/>
      <c r="F9504"/>
      <c r="G9504"/>
      <c r="H9504" s="14"/>
      <c r="I9504" s="26"/>
      <c r="K9504"/>
      <c r="L9504"/>
      <c r="M9504"/>
      <c r="N9504"/>
      <c r="O9504"/>
      <c r="P9504"/>
      <c r="S9504"/>
      <c r="T9504" s="7"/>
    </row>
    <row r="9505" spans="1:19" x14ac:dyDescent="0.3">
      <c r="A9505" s="25"/>
      <c r="B9505"/>
      <c r="C9505"/>
      <c r="D9505"/>
      <c r="E9505"/>
      <c r="F9505"/>
      <c r="G9505"/>
      <c r="H9505" s="14"/>
      <c r="I9505" s="26"/>
      <c r="K9505"/>
      <c r="L9505"/>
      <c r="M9505"/>
      <c r="N9505"/>
      <c r="O9505"/>
      <c r="P9505"/>
      <c r="S9505"/>
    </row>
    <row r="9506" spans="1:19" x14ac:dyDescent="0.3">
      <c r="A9506" s="25"/>
      <c r="B9506"/>
      <c r="C9506"/>
      <c r="D9506"/>
      <c r="E9506"/>
      <c r="F9506"/>
      <c r="G9506"/>
      <c r="H9506" s="14"/>
      <c r="I9506" s="26"/>
      <c r="K9506"/>
      <c r="L9506"/>
      <c r="M9506"/>
      <c r="N9506"/>
      <c r="O9506"/>
      <c r="P9506"/>
      <c r="S9506"/>
    </row>
    <row r="9507" spans="1:19" x14ac:dyDescent="0.3">
      <c r="A9507" s="25"/>
      <c r="B9507"/>
      <c r="C9507"/>
      <c r="D9507"/>
      <c r="E9507"/>
      <c r="F9507"/>
      <c r="G9507"/>
      <c r="H9507" s="14"/>
      <c r="I9507" s="14"/>
      <c r="K9507"/>
      <c r="L9507"/>
      <c r="M9507"/>
      <c r="N9507"/>
      <c r="O9507"/>
      <c r="P9507"/>
      <c r="S9507"/>
    </row>
    <row r="9508" spans="1:19" x14ac:dyDescent="0.3">
      <c r="A9508" s="25"/>
      <c r="B9508"/>
      <c r="C9508"/>
      <c r="D9508"/>
      <c r="E9508"/>
      <c r="F9508"/>
      <c r="G9508"/>
      <c r="H9508" s="14"/>
      <c r="I9508" s="14"/>
      <c r="K9508"/>
      <c r="L9508"/>
      <c r="M9508"/>
      <c r="N9508"/>
      <c r="O9508"/>
      <c r="P9508"/>
      <c r="S9508"/>
    </row>
    <row r="9509" spans="1:19" x14ac:dyDescent="0.3">
      <c r="A9509" s="25"/>
      <c r="B9509"/>
      <c r="C9509"/>
      <c r="D9509"/>
      <c r="E9509"/>
      <c r="F9509"/>
      <c r="G9509"/>
      <c r="H9509" s="14"/>
      <c r="I9509" s="14"/>
      <c r="K9509"/>
      <c r="L9509"/>
      <c r="M9509"/>
      <c r="N9509"/>
      <c r="O9509"/>
      <c r="P9509"/>
      <c r="S9509"/>
    </row>
    <row r="9510" spans="1:19" x14ac:dyDescent="0.3">
      <c r="A9510" s="25"/>
      <c r="B9510"/>
      <c r="C9510"/>
      <c r="D9510"/>
      <c r="E9510"/>
      <c r="F9510"/>
      <c r="G9510"/>
      <c r="H9510" s="14"/>
      <c r="I9510" s="14"/>
      <c r="K9510"/>
      <c r="L9510"/>
      <c r="M9510"/>
      <c r="N9510"/>
      <c r="O9510"/>
      <c r="P9510"/>
      <c r="S9510"/>
    </row>
    <row r="9511" spans="1:19" x14ac:dyDescent="0.3">
      <c r="A9511" s="25"/>
      <c r="B9511"/>
      <c r="C9511"/>
      <c r="D9511"/>
      <c r="E9511"/>
      <c r="F9511"/>
      <c r="G9511"/>
      <c r="H9511" s="14"/>
      <c r="I9511" s="14"/>
      <c r="K9511"/>
      <c r="L9511"/>
      <c r="M9511"/>
      <c r="N9511"/>
      <c r="O9511"/>
      <c r="P9511"/>
      <c r="S9511"/>
    </row>
    <row r="9512" spans="1:19" x14ac:dyDescent="0.3">
      <c r="A9512" s="25"/>
      <c r="B9512"/>
      <c r="C9512"/>
      <c r="D9512"/>
      <c r="E9512"/>
      <c r="F9512"/>
      <c r="G9512"/>
      <c r="H9512" s="14"/>
      <c r="I9512" s="14"/>
      <c r="K9512"/>
      <c r="L9512"/>
      <c r="M9512"/>
      <c r="N9512"/>
      <c r="O9512"/>
      <c r="P9512"/>
      <c r="S9512"/>
    </row>
    <row r="9513" spans="1:19" x14ac:dyDescent="0.3">
      <c r="A9513" s="25"/>
      <c r="B9513"/>
      <c r="C9513"/>
      <c r="D9513"/>
      <c r="E9513"/>
      <c r="F9513"/>
      <c r="G9513"/>
      <c r="H9513" s="26"/>
      <c r="I9513" s="26"/>
      <c r="K9513"/>
      <c r="L9513"/>
      <c r="M9513"/>
      <c r="N9513"/>
      <c r="O9513"/>
      <c r="P9513"/>
      <c r="S9513"/>
    </row>
    <row r="9514" spans="1:19" x14ac:dyDescent="0.3">
      <c r="A9514" s="25"/>
      <c r="B9514"/>
      <c r="C9514"/>
      <c r="D9514"/>
      <c r="E9514"/>
      <c r="F9514"/>
      <c r="G9514"/>
      <c r="H9514" s="26"/>
      <c r="I9514" s="26"/>
      <c r="K9514"/>
      <c r="L9514"/>
      <c r="M9514"/>
      <c r="N9514"/>
      <c r="O9514"/>
      <c r="P9514"/>
      <c r="S9514"/>
    </row>
    <row r="9515" spans="1:19" x14ac:dyDescent="0.3">
      <c r="A9515" s="25"/>
      <c r="B9515"/>
      <c r="C9515"/>
      <c r="D9515"/>
      <c r="E9515"/>
      <c r="F9515"/>
      <c r="G9515"/>
      <c r="H9515" s="26"/>
      <c r="I9515" s="26"/>
      <c r="K9515"/>
      <c r="L9515"/>
      <c r="M9515"/>
      <c r="N9515"/>
      <c r="O9515"/>
      <c r="P9515"/>
      <c r="S9515"/>
    </row>
    <row r="9516" spans="1:19" x14ac:dyDescent="0.3">
      <c r="A9516" s="25"/>
      <c r="B9516"/>
      <c r="C9516"/>
      <c r="D9516"/>
      <c r="E9516"/>
      <c r="F9516"/>
      <c r="G9516"/>
      <c r="H9516" s="26"/>
      <c r="I9516" s="26"/>
      <c r="K9516"/>
      <c r="L9516"/>
      <c r="M9516"/>
      <c r="N9516"/>
      <c r="O9516"/>
      <c r="P9516"/>
      <c r="S9516"/>
    </row>
    <row r="9517" spans="1:19" x14ac:dyDescent="0.3">
      <c r="A9517" s="25"/>
      <c r="B9517"/>
      <c r="C9517"/>
      <c r="D9517"/>
      <c r="E9517"/>
      <c r="F9517"/>
      <c r="G9517"/>
      <c r="H9517" s="26"/>
      <c r="I9517" s="26"/>
      <c r="K9517"/>
      <c r="L9517"/>
      <c r="M9517"/>
      <c r="N9517"/>
      <c r="O9517"/>
      <c r="P9517"/>
      <c r="S9517"/>
    </row>
    <row r="9518" spans="1:19" x14ac:dyDescent="0.3">
      <c r="A9518" s="25"/>
      <c r="B9518"/>
      <c r="C9518"/>
      <c r="D9518"/>
      <c r="E9518"/>
      <c r="F9518"/>
      <c r="G9518"/>
      <c r="H9518" s="26"/>
      <c r="I9518" s="26"/>
      <c r="K9518"/>
      <c r="L9518"/>
      <c r="M9518"/>
      <c r="N9518"/>
      <c r="O9518"/>
      <c r="P9518"/>
      <c r="S9518"/>
    </row>
    <row r="9519" spans="1:19" x14ac:dyDescent="0.3">
      <c r="A9519" s="25"/>
      <c r="B9519"/>
      <c r="C9519"/>
      <c r="D9519"/>
      <c r="E9519"/>
      <c r="F9519"/>
      <c r="G9519"/>
      <c r="H9519"/>
      <c r="I9519" s="26"/>
      <c r="K9519"/>
      <c r="L9519"/>
      <c r="M9519"/>
      <c r="N9519"/>
      <c r="O9519"/>
      <c r="P9519"/>
      <c r="S9519"/>
    </row>
    <row r="9520" spans="1:19" x14ac:dyDescent="0.3">
      <c r="A9520" s="25"/>
      <c r="B9520"/>
      <c r="C9520"/>
      <c r="D9520"/>
      <c r="E9520"/>
      <c r="F9520"/>
      <c r="G9520"/>
      <c r="H9520" s="14"/>
      <c r="I9520" s="26"/>
      <c r="K9520"/>
      <c r="L9520"/>
      <c r="M9520"/>
      <c r="N9520"/>
      <c r="O9520"/>
      <c r="P9520"/>
      <c r="S9520"/>
    </row>
    <row r="9521" spans="1:20" x14ac:dyDescent="0.3">
      <c r="A9521" s="25"/>
      <c r="B9521"/>
      <c r="C9521"/>
      <c r="D9521"/>
      <c r="E9521"/>
      <c r="F9521"/>
      <c r="G9521"/>
      <c r="H9521" s="14"/>
      <c r="I9521" s="26"/>
      <c r="K9521"/>
      <c r="L9521"/>
      <c r="M9521"/>
      <c r="N9521"/>
      <c r="O9521"/>
      <c r="P9521"/>
      <c r="S9521"/>
    </row>
    <row r="9522" spans="1:20" x14ac:dyDescent="0.3">
      <c r="A9522" s="25"/>
      <c r="B9522"/>
      <c r="C9522"/>
      <c r="D9522"/>
      <c r="E9522"/>
      <c r="F9522"/>
      <c r="G9522"/>
      <c r="H9522" s="14"/>
      <c r="I9522" s="26"/>
      <c r="K9522"/>
      <c r="L9522"/>
      <c r="M9522"/>
      <c r="N9522"/>
      <c r="O9522"/>
      <c r="P9522"/>
      <c r="S9522"/>
      <c r="T9522" s="7"/>
    </row>
    <row r="9523" spans="1:20" x14ac:dyDescent="0.3">
      <c r="A9523" s="25"/>
      <c r="B9523"/>
      <c r="C9523"/>
      <c r="D9523"/>
      <c r="E9523"/>
      <c r="F9523"/>
      <c r="G9523"/>
      <c r="H9523" s="14"/>
      <c r="I9523" s="26"/>
      <c r="K9523"/>
      <c r="L9523"/>
      <c r="M9523"/>
      <c r="N9523"/>
      <c r="O9523"/>
      <c r="P9523"/>
      <c r="S9523"/>
    </row>
    <row r="9524" spans="1:20" x14ac:dyDescent="0.3">
      <c r="A9524" s="25"/>
      <c r="B9524"/>
      <c r="C9524"/>
      <c r="D9524"/>
      <c r="E9524"/>
      <c r="F9524"/>
      <c r="G9524"/>
      <c r="H9524" s="14"/>
      <c r="I9524" s="26"/>
      <c r="K9524"/>
      <c r="L9524"/>
      <c r="M9524"/>
      <c r="N9524"/>
      <c r="O9524"/>
      <c r="P9524"/>
      <c r="S9524"/>
    </row>
    <row r="9525" spans="1:20" x14ac:dyDescent="0.3">
      <c r="A9525" s="25"/>
      <c r="B9525"/>
      <c r="C9525"/>
      <c r="D9525"/>
      <c r="E9525"/>
      <c r="F9525"/>
      <c r="G9525"/>
      <c r="H9525" s="26"/>
      <c r="I9525" s="26"/>
      <c r="K9525"/>
      <c r="L9525"/>
      <c r="M9525"/>
      <c r="N9525"/>
      <c r="O9525"/>
      <c r="P9525"/>
      <c r="S9525"/>
    </row>
    <row r="9526" spans="1:20" x14ac:dyDescent="0.3">
      <c r="A9526" s="25"/>
      <c r="B9526"/>
      <c r="C9526"/>
      <c r="D9526"/>
      <c r="E9526"/>
      <c r="F9526"/>
      <c r="G9526"/>
      <c r="H9526" s="26"/>
      <c r="I9526" s="26"/>
      <c r="K9526"/>
      <c r="L9526"/>
      <c r="M9526"/>
      <c r="N9526"/>
      <c r="O9526"/>
      <c r="P9526"/>
      <c r="S9526"/>
    </row>
    <row r="9527" spans="1:20" x14ac:dyDescent="0.3">
      <c r="A9527" s="25"/>
      <c r="B9527"/>
      <c r="C9527"/>
      <c r="D9527"/>
      <c r="E9527"/>
      <c r="F9527"/>
      <c r="G9527"/>
      <c r="H9527" s="26"/>
      <c r="I9527" s="26"/>
      <c r="K9527"/>
      <c r="L9527"/>
      <c r="M9527"/>
      <c r="N9527"/>
      <c r="O9527"/>
      <c r="P9527"/>
      <c r="S9527"/>
    </row>
    <row r="9528" spans="1:20" x14ac:dyDescent="0.3">
      <c r="A9528" s="25"/>
      <c r="B9528"/>
      <c r="C9528"/>
      <c r="D9528"/>
      <c r="E9528"/>
      <c r="F9528"/>
      <c r="G9528"/>
      <c r="H9528" s="26"/>
      <c r="I9528" s="26"/>
      <c r="K9528"/>
      <c r="L9528"/>
      <c r="M9528"/>
      <c r="N9528"/>
      <c r="O9528"/>
      <c r="P9528"/>
      <c r="S9528"/>
    </row>
    <row r="9529" spans="1:20" x14ac:dyDescent="0.3">
      <c r="A9529" s="25"/>
      <c r="B9529"/>
      <c r="C9529"/>
      <c r="D9529"/>
      <c r="E9529"/>
      <c r="F9529"/>
      <c r="G9529"/>
      <c r="H9529" s="26"/>
      <c r="I9529" s="26"/>
      <c r="K9529"/>
      <c r="L9529"/>
      <c r="M9529"/>
      <c r="N9529"/>
      <c r="O9529"/>
      <c r="P9529"/>
      <c r="S9529"/>
    </row>
    <row r="9530" spans="1:20" x14ac:dyDescent="0.3">
      <c r="A9530" s="25"/>
      <c r="B9530"/>
      <c r="C9530"/>
      <c r="D9530"/>
      <c r="E9530"/>
      <c r="F9530"/>
      <c r="G9530"/>
      <c r="H9530" s="26"/>
      <c r="I9530" s="26"/>
      <c r="K9530"/>
      <c r="L9530"/>
      <c r="M9530"/>
      <c r="N9530"/>
      <c r="O9530"/>
      <c r="P9530"/>
      <c r="S9530"/>
    </row>
    <row r="9531" spans="1:20" x14ac:dyDescent="0.3">
      <c r="A9531" s="25"/>
      <c r="B9531"/>
      <c r="C9531"/>
      <c r="D9531"/>
      <c r="E9531"/>
      <c r="F9531"/>
      <c r="G9531"/>
      <c r="H9531" s="26"/>
      <c r="I9531" s="14"/>
      <c r="K9531"/>
      <c r="L9531"/>
      <c r="M9531"/>
      <c r="N9531"/>
      <c r="O9531"/>
      <c r="P9531"/>
      <c r="S9531"/>
    </row>
    <row r="9532" spans="1:20" x14ac:dyDescent="0.3">
      <c r="A9532" s="25"/>
      <c r="B9532"/>
      <c r="C9532"/>
      <c r="D9532"/>
      <c r="E9532"/>
      <c r="F9532"/>
      <c r="G9532"/>
      <c r="H9532" s="26"/>
      <c r="I9532" s="14"/>
      <c r="K9532"/>
      <c r="L9532"/>
      <c r="M9532"/>
      <c r="N9532"/>
      <c r="O9532"/>
      <c r="P9532"/>
      <c r="S9532"/>
    </row>
    <row r="9533" spans="1:20" x14ac:dyDescent="0.3">
      <c r="A9533" s="25"/>
      <c r="B9533"/>
      <c r="C9533"/>
      <c r="D9533"/>
      <c r="E9533"/>
      <c r="F9533"/>
      <c r="G9533"/>
      <c r="H9533" s="26"/>
      <c r="I9533" s="14"/>
      <c r="K9533"/>
      <c r="L9533"/>
      <c r="M9533"/>
      <c r="N9533"/>
      <c r="O9533"/>
      <c r="P9533"/>
      <c r="S9533"/>
    </row>
    <row r="9534" spans="1:20" x14ac:dyDescent="0.3">
      <c r="A9534" s="25"/>
      <c r="B9534"/>
      <c r="C9534"/>
      <c r="D9534"/>
      <c r="E9534"/>
      <c r="F9534"/>
      <c r="G9534"/>
      <c r="H9534" s="26"/>
      <c r="I9534" s="14"/>
      <c r="K9534"/>
      <c r="L9534"/>
      <c r="M9534"/>
      <c r="N9534"/>
      <c r="O9534"/>
      <c r="P9534"/>
      <c r="S9534"/>
    </row>
    <row r="9535" spans="1:20" x14ac:dyDescent="0.3">
      <c r="A9535" s="25"/>
      <c r="B9535"/>
      <c r="C9535"/>
      <c r="D9535"/>
      <c r="E9535"/>
      <c r="F9535"/>
      <c r="G9535"/>
      <c r="H9535" s="26"/>
      <c r="I9535"/>
      <c r="K9535"/>
      <c r="L9535"/>
      <c r="M9535"/>
      <c r="N9535"/>
      <c r="O9535"/>
      <c r="P9535"/>
      <c r="S9535"/>
    </row>
    <row r="9536" spans="1:20" x14ac:dyDescent="0.3">
      <c r="A9536" s="25"/>
      <c r="B9536"/>
      <c r="C9536"/>
      <c r="D9536"/>
      <c r="E9536"/>
      <c r="F9536"/>
      <c r="G9536"/>
      <c r="H9536" s="26"/>
      <c r="I9536"/>
      <c r="K9536"/>
      <c r="L9536"/>
      <c r="M9536"/>
      <c r="N9536"/>
      <c r="O9536"/>
      <c r="P9536"/>
      <c r="S9536"/>
    </row>
    <row r="9537" spans="1:19" x14ac:dyDescent="0.3">
      <c r="A9537" s="25"/>
      <c r="B9537"/>
      <c r="C9537"/>
      <c r="D9537"/>
      <c r="E9537"/>
      <c r="F9537"/>
      <c r="G9537"/>
      <c r="H9537" s="26"/>
      <c r="I9537" s="26"/>
      <c r="K9537"/>
      <c r="L9537"/>
      <c r="M9537"/>
      <c r="N9537"/>
      <c r="O9537"/>
      <c r="P9537"/>
      <c r="S9537"/>
    </row>
    <row r="9538" spans="1:19" x14ac:dyDescent="0.3">
      <c r="A9538" s="25"/>
      <c r="B9538"/>
      <c r="C9538"/>
      <c r="D9538"/>
      <c r="E9538"/>
      <c r="F9538"/>
      <c r="G9538"/>
      <c r="H9538" s="26"/>
      <c r="I9538" s="26"/>
      <c r="K9538"/>
      <c r="L9538"/>
      <c r="M9538"/>
      <c r="N9538"/>
      <c r="O9538"/>
      <c r="P9538"/>
      <c r="S9538"/>
    </row>
    <row r="9539" spans="1:19" x14ac:dyDescent="0.3">
      <c r="A9539" s="25"/>
      <c r="B9539"/>
      <c r="C9539"/>
      <c r="D9539"/>
      <c r="E9539"/>
      <c r="F9539"/>
      <c r="G9539"/>
      <c r="H9539" s="26"/>
      <c r="I9539" s="26"/>
      <c r="K9539"/>
      <c r="L9539"/>
      <c r="M9539"/>
      <c r="N9539"/>
      <c r="O9539"/>
      <c r="P9539"/>
      <c r="S9539"/>
    </row>
    <row r="9540" spans="1:19" x14ac:dyDescent="0.3">
      <c r="A9540" s="25"/>
      <c r="B9540"/>
      <c r="C9540"/>
      <c r="D9540"/>
      <c r="E9540"/>
      <c r="F9540"/>
      <c r="G9540"/>
      <c r="H9540" s="26"/>
      <c r="I9540" s="26"/>
      <c r="K9540"/>
      <c r="L9540"/>
      <c r="M9540"/>
      <c r="N9540"/>
      <c r="O9540"/>
      <c r="P9540"/>
      <c r="S9540"/>
    </row>
    <row r="9541" spans="1:19" x14ac:dyDescent="0.3">
      <c r="A9541" s="25"/>
      <c r="B9541"/>
      <c r="C9541"/>
      <c r="D9541"/>
      <c r="E9541"/>
      <c r="F9541"/>
      <c r="G9541"/>
      <c r="H9541" s="26"/>
      <c r="I9541" s="26"/>
      <c r="K9541"/>
      <c r="L9541"/>
      <c r="M9541"/>
      <c r="N9541"/>
      <c r="O9541"/>
      <c r="P9541"/>
      <c r="S9541"/>
    </row>
    <row r="9542" spans="1:19" x14ac:dyDescent="0.3">
      <c r="A9542" s="25"/>
      <c r="B9542"/>
      <c r="C9542"/>
      <c r="D9542"/>
      <c r="E9542"/>
      <c r="F9542"/>
      <c r="G9542"/>
      <c r="H9542" s="26"/>
      <c r="I9542" s="26"/>
      <c r="K9542"/>
      <c r="L9542"/>
      <c r="M9542"/>
      <c r="N9542"/>
      <c r="O9542"/>
      <c r="P9542"/>
      <c r="S9542"/>
    </row>
    <row r="9543" spans="1:19" x14ac:dyDescent="0.3">
      <c r="A9543" s="25"/>
      <c r="B9543"/>
      <c r="C9543"/>
      <c r="D9543"/>
      <c r="E9543"/>
      <c r="F9543"/>
      <c r="G9543"/>
      <c r="H9543" s="26"/>
      <c r="I9543" s="26"/>
      <c r="K9543"/>
      <c r="L9543"/>
      <c r="M9543"/>
      <c r="N9543"/>
      <c r="O9543"/>
      <c r="P9543"/>
      <c r="S9543"/>
    </row>
    <row r="9544" spans="1:19" x14ac:dyDescent="0.3">
      <c r="A9544" s="25"/>
      <c r="B9544"/>
      <c r="C9544"/>
      <c r="D9544"/>
      <c r="E9544"/>
      <c r="F9544"/>
      <c r="G9544"/>
      <c r="H9544" s="26"/>
      <c r="I9544" s="26"/>
      <c r="K9544"/>
      <c r="L9544"/>
      <c r="M9544"/>
      <c r="N9544"/>
      <c r="O9544"/>
      <c r="P9544"/>
      <c r="S9544"/>
    </row>
    <row r="9545" spans="1:19" x14ac:dyDescent="0.3">
      <c r="A9545" s="25"/>
      <c r="B9545"/>
      <c r="C9545"/>
      <c r="D9545"/>
      <c r="E9545"/>
      <c r="F9545"/>
      <c r="G9545"/>
      <c r="H9545" s="26"/>
      <c r="I9545" s="26"/>
      <c r="K9545"/>
      <c r="L9545"/>
      <c r="M9545"/>
      <c r="N9545"/>
      <c r="O9545"/>
      <c r="P9545"/>
      <c r="S9545"/>
    </row>
    <row r="9546" spans="1:19" x14ac:dyDescent="0.3">
      <c r="A9546" s="25"/>
      <c r="B9546"/>
      <c r="C9546"/>
      <c r="D9546"/>
      <c r="E9546"/>
      <c r="F9546"/>
      <c r="G9546"/>
      <c r="H9546" s="26"/>
      <c r="I9546" s="26"/>
      <c r="K9546"/>
      <c r="L9546"/>
      <c r="M9546"/>
      <c r="N9546"/>
      <c r="O9546"/>
      <c r="P9546"/>
      <c r="S9546"/>
    </row>
    <row r="9547" spans="1:19" x14ac:dyDescent="0.3">
      <c r="A9547" s="25"/>
      <c r="B9547"/>
      <c r="C9547"/>
      <c r="D9547"/>
      <c r="E9547"/>
      <c r="F9547"/>
      <c r="G9547"/>
      <c r="H9547" s="26"/>
      <c r="I9547" s="26"/>
      <c r="K9547"/>
      <c r="L9547"/>
      <c r="M9547"/>
      <c r="N9547"/>
      <c r="O9547"/>
      <c r="P9547"/>
      <c r="S9547"/>
    </row>
    <row r="9548" spans="1:19" x14ac:dyDescent="0.3">
      <c r="A9548" s="25"/>
      <c r="B9548"/>
      <c r="C9548"/>
      <c r="D9548"/>
      <c r="E9548"/>
      <c r="F9548"/>
      <c r="G9548"/>
      <c r="H9548" s="26"/>
      <c r="I9548" s="26"/>
      <c r="K9548"/>
      <c r="L9548"/>
      <c r="M9548"/>
      <c r="N9548"/>
      <c r="O9548"/>
      <c r="P9548"/>
      <c r="S9548"/>
    </row>
    <row r="9549" spans="1:19" x14ac:dyDescent="0.3">
      <c r="A9549" s="25"/>
      <c r="B9549"/>
      <c r="C9549"/>
      <c r="D9549"/>
      <c r="E9549"/>
      <c r="F9549"/>
      <c r="G9549"/>
      <c r="H9549" s="26"/>
      <c r="I9549" s="26"/>
      <c r="K9549"/>
      <c r="L9549"/>
      <c r="M9549"/>
      <c r="N9549"/>
      <c r="O9549"/>
      <c r="P9549"/>
      <c r="S9549"/>
    </row>
    <row r="9550" spans="1:19" x14ac:dyDescent="0.3">
      <c r="A9550" s="25"/>
      <c r="B9550"/>
      <c r="C9550"/>
      <c r="D9550"/>
      <c r="E9550"/>
      <c r="F9550"/>
      <c r="G9550"/>
      <c r="H9550" s="26"/>
      <c r="I9550" s="26"/>
      <c r="K9550"/>
      <c r="L9550"/>
      <c r="M9550"/>
      <c r="N9550"/>
      <c r="O9550"/>
      <c r="P9550"/>
      <c r="S9550"/>
    </row>
    <row r="9551" spans="1:19" x14ac:dyDescent="0.3">
      <c r="A9551" s="25"/>
      <c r="B9551"/>
      <c r="C9551"/>
      <c r="D9551"/>
      <c r="E9551"/>
      <c r="F9551"/>
      <c r="G9551"/>
      <c r="H9551" s="26"/>
      <c r="I9551" s="26"/>
      <c r="K9551"/>
      <c r="L9551"/>
      <c r="M9551"/>
      <c r="N9551"/>
      <c r="O9551"/>
      <c r="P9551"/>
      <c r="S9551"/>
    </row>
    <row r="9552" spans="1:19" x14ac:dyDescent="0.3">
      <c r="A9552" s="25"/>
      <c r="B9552"/>
      <c r="C9552"/>
      <c r="D9552"/>
      <c r="E9552"/>
      <c r="F9552"/>
      <c r="G9552"/>
      <c r="H9552" s="26"/>
      <c r="I9552" s="26"/>
      <c r="K9552"/>
      <c r="L9552"/>
      <c r="M9552"/>
      <c r="N9552"/>
      <c r="O9552"/>
      <c r="P9552"/>
      <c r="S9552"/>
    </row>
    <row r="9553" spans="1:19" x14ac:dyDescent="0.3">
      <c r="A9553" s="25"/>
      <c r="B9553"/>
      <c r="C9553"/>
      <c r="D9553"/>
      <c r="E9553"/>
      <c r="F9553"/>
      <c r="G9553"/>
      <c r="H9553" s="26"/>
      <c r="I9553" s="26"/>
      <c r="K9553"/>
      <c r="L9553"/>
      <c r="M9553"/>
      <c r="N9553"/>
      <c r="O9553"/>
      <c r="P9553"/>
      <c r="S9553"/>
    </row>
    <row r="9554" spans="1:19" x14ac:dyDescent="0.3">
      <c r="A9554" s="25"/>
      <c r="B9554"/>
      <c r="C9554"/>
      <c r="D9554"/>
      <c r="E9554"/>
      <c r="F9554"/>
      <c r="G9554"/>
      <c r="H9554" s="26"/>
      <c r="I9554" s="26"/>
      <c r="K9554"/>
      <c r="L9554"/>
      <c r="M9554"/>
      <c r="N9554"/>
      <c r="O9554"/>
      <c r="P9554"/>
      <c r="S9554"/>
    </row>
    <row r="9555" spans="1:19" x14ac:dyDescent="0.3">
      <c r="A9555" s="25"/>
      <c r="B9555"/>
      <c r="C9555"/>
      <c r="D9555"/>
      <c r="E9555"/>
      <c r="F9555"/>
      <c r="G9555"/>
      <c r="H9555" s="14"/>
      <c r="I9555" s="26"/>
      <c r="K9555"/>
      <c r="L9555"/>
      <c r="M9555"/>
      <c r="N9555"/>
      <c r="O9555"/>
      <c r="P9555"/>
      <c r="S9555"/>
    </row>
    <row r="9556" spans="1:19" x14ac:dyDescent="0.3">
      <c r="A9556" s="25"/>
      <c r="B9556"/>
      <c r="C9556"/>
      <c r="D9556"/>
      <c r="E9556"/>
      <c r="F9556"/>
      <c r="G9556"/>
      <c r="H9556" s="14"/>
      <c r="I9556" s="26"/>
      <c r="K9556"/>
      <c r="L9556"/>
      <c r="M9556"/>
      <c r="N9556"/>
      <c r="O9556"/>
      <c r="P9556"/>
      <c r="S9556"/>
    </row>
    <row r="9557" spans="1:19" x14ac:dyDescent="0.3">
      <c r="A9557" s="25"/>
      <c r="B9557"/>
      <c r="C9557"/>
      <c r="D9557"/>
      <c r="E9557"/>
      <c r="F9557"/>
      <c r="G9557"/>
      <c r="H9557" s="14"/>
      <c r="I9557" s="26"/>
      <c r="K9557"/>
      <c r="L9557"/>
      <c r="M9557"/>
      <c r="N9557"/>
      <c r="O9557"/>
      <c r="P9557"/>
      <c r="S9557"/>
    </row>
    <row r="9558" spans="1:19" x14ac:dyDescent="0.3">
      <c r="A9558" s="25"/>
      <c r="B9558"/>
      <c r="C9558"/>
      <c r="D9558"/>
      <c r="E9558"/>
      <c r="F9558"/>
      <c r="G9558"/>
      <c r="H9558" s="14"/>
      <c r="I9558" s="26"/>
      <c r="K9558"/>
      <c r="L9558"/>
      <c r="M9558"/>
      <c r="N9558"/>
      <c r="O9558"/>
      <c r="P9558"/>
      <c r="S9558"/>
    </row>
    <row r="9559" spans="1:19" x14ac:dyDescent="0.3">
      <c r="A9559" s="25"/>
      <c r="B9559"/>
      <c r="C9559"/>
      <c r="D9559"/>
      <c r="E9559"/>
      <c r="F9559"/>
      <c r="G9559"/>
      <c r="H9559" s="14"/>
      <c r="I9559" s="26"/>
      <c r="K9559"/>
      <c r="L9559"/>
      <c r="M9559"/>
      <c r="N9559"/>
      <c r="O9559"/>
      <c r="P9559"/>
      <c r="S9559"/>
    </row>
    <row r="9560" spans="1:19" x14ac:dyDescent="0.3">
      <c r="A9560" s="25"/>
      <c r="B9560"/>
      <c r="C9560"/>
      <c r="D9560"/>
      <c r="E9560"/>
      <c r="F9560"/>
      <c r="G9560"/>
      <c r="H9560" s="14"/>
      <c r="I9560" s="26"/>
      <c r="K9560"/>
      <c r="L9560"/>
      <c r="M9560"/>
      <c r="N9560"/>
      <c r="O9560"/>
      <c r="P9560"/>
      <c r="S9560"/>
    </row>
    <row r="9561" spans="1:19" x14ac:dyDescent="0.3">
      <c r="A9561" s="25"/>
      <c r="B9561"/>
      <c r="C9561"/>
      <c r="D9561"/>
      <c r="E9561"/>
      <c r="F9561"/>
      <c r="G9561"/>
      <c r="H9561" s="26"/>
      <c r="I9561" s="26"/>
      <c r="K9561"/>
      <c r="L9561"/>
      <c r="M9561"/>
      <c r="N9561"/>
      <c r="O9561"/>
      <c r="P9561"/>
      <c r="S9561"/>
    </row>
    <row r="9562" spans="1:19" x14ac:dyDescent="0.3">
      <c r="A9562" s="25"/>
      <c r="B9562"/>
      <c r="C9562"/>
      <c r="D9562"/>
      <c r="E9562"/>
      <c r="F9562"/>
      <c r="G9562"/>
      <c r="H9562" s="26"/>
      <c r="I9562" s="26"/>
      <c r="K9562"/>
      <c r="L9562"/>
      <c r="M9562"/>
      <c r="N9562"/>
      <c r="O9562"/>
      <c r="P9562"/>
      <c r="S9562"/>
    </row>
    <row r="9563" spans="1:19" x14ac:dyDescent="0.3">
      <c r="A9563" s="25"/>
      <c r="B9563"/>
      <c r="C9563"/>
      <c r="D9563"/>
      <c r="E9563"/>
      <c r="F9563"/>
      <c r="G9563"/>
      <c r="H9563" s="26"/>
      <c r="I9563" s="26"/>
      <c r="K9563"/>
      <c r="L9563"/>
      <c r="M9563"/>
      <c r="N9563"/>
      <c r="O9563"/>
      <c r="P9563"/>
      <c r="S9563"/>
    </row>
    <row r="9564" spans="1:19" x14ac:dyDescent="0.3">
      <c r="A9564" s="25"/>
      <c r="B9564"/>
      <c r="C9564"/>
      <c r="D9564"/>
      <c r="E9564"/>
      <c r="F9564"/>
      <c r="G9564"/>
      <c r="H9564" s="26"/>
      <c r="I9564" s="26"/>
      <c r="K9564"/>
      <c r="L9564"/>
      <c r="M9564"/>
      <c r="N9564"/>
      <c r="O9564"/>
      <c r="P9564"/>
      <c r="S9564"/>
    </row>
    <row r="9565" spans="1:19" x14ac:dyDescent="0.3">
      <c r="A9565" s="25"/>
      <c r="B9565"/>
      <c r="C9565"/>
      <c r="D9565"/>
      <c r="E9565"/>
      <c r="F9565"/>
      <c r="G9565"/>
      <c r="H9565" s="26"/>
      <c r="I9565" s="26"/>
      <c r="K9565"/>
      <c r="L9565"/>
      <c r="M9565"/>
      <c r="N9565"/>
      <c r="O9565"/>
      <c r="P9565"/>
      <c r="S9565"/>
    </row>
    <row r="9566" spans="1:19" x14ac:dyDescent="0.3">
      <c r="A9566" s="25"/>
      <c r="B9566"/>
      <c r="C9566"/>
      <c r="D9566"/>
      <c r="E9566"/>
      <c r="F9566"/>
      <c r="G9566"/>
      <c r="H9566" s="26"/>
      <c r="I9566" s="26"/>
      <c r="K9566"/>
      <c r="L9566"/>
      <c r="M9566"/>
      <c r="N9566"/>
      <c r="O9566"/>
      <c r="P9566"/>
      <c r="S9566"/>
    </row>
    <row r="9567" spans="1:19" x14ac:dyDescent="0.3">
      <c r="A9567" s="25"/>
      <c r="B9567"/>
      <c r="C9567"/>
      <c r="D9567"/>
      <c r="E9567"/>
      <c r="F9567"/>
      <c r="G9567"/>
      <c r="H9567" s="26"/>
      <c r="I9567" s="26"/>
      <c r="K9567"/>
      <c r="L9567"/>
      <c r="M9567"/>
      <c r="N9567"/>
      <c r="O9567"/>
      <c r="P9567"/>
      <c r="S9567"/>
    </row>
    <row r="9568" spans="1:19" x14ac:dyDescent="0.3">
      <c r="A9568" s="25"/>
      <c r="B9568"/>
      <c r="C9568"/>
      <c r="D9568"/>
      <c r="E9568"/>
      <c r="F9568"/>
      <c r="G9568"/>
      <c r="H9568" s="26"/>
      <c r="I9568" s="26"/>
      <c r="K9568"/>
      <c r="L9568"/>
      <c r="M9568"/>
      <c r="N9568"/>
      <c r="O9568"/>
      <c r="P9568"/>
      <c r="S9568"/>
    </row>
    <row r="9569" spans="1:20" x14ac:dyDescent="0.3">
      <c r="A9569" s="25"/>
      <c r="B9569"/>
      <c r="C9569"/>
      <c r="D9569"/>
      <c r="E9569"/>
      <c r="F9569"/>
      <c r="G9569"/>
      <c r="H9569" s="26"/>
      <c r="I9569" s="26"/>
      <c r="K9569"/>
      <c r="L9569"/>
      <c r="M9569"/>
      <c r="N9569"/>
      <c r="O9569"/>
      <c r="P9569"/>
      <c r="S9569"/>
    </row>
    <row r="9570" spans="1:20" x14ac:dyDescent="0.3">
      <c r="A9570" s="25"/>
      <c r="B9570"/>
      <c r="C9570"/>
      <c r="D9570"/>
      <c r="E9570"/>
      <c r="F9570"/>
      <c r="G9570"/>
      <c r="H9570" s="26"/>
      <c r="I9570" s="26"/>
      <c r="K9570"/>
      <c r="L9570"/>
      <c r="M9570"/>
      <c r="N9570"/>
      <c r="O9570"/>
      <c r="P9570"/>
      <c r="S9570"/>
    </row>
    <row r="9571" spans="1:20" x14ac:dyDescent="0.3">
      <c r="A9571" s="25"/>
      <c r="B9571"/>
      <c r="C9571"/>
      <c r="D9571"/>
      <c r="E9571"/>
      <c r="F9571"/>
      <c r="G9571"/>
      <c r="H9571" s="26"/>
      <c r="I9571" s="26"/>
      <c r="K9571"/>
      <c r="L9571"/>
      <c r="M9571"/>
      <c r="N9571"/>
      <c r="O9571"/>
      <c r="P9571"/>
      <c r="S9571"/>
      <c r="T9571" s="7"/>
    </row>
    <row r="9572" spans="1:20" x14ac:dyDescent="0.3">
      <c r="A9572" s="25"/>
      <c r="B9572"/>
      <c r="C9572"/>
      <c r="D9572"/>
      <c r="E9572"/>
      <c r="F9572"/>
      <c r="G9572"/>
      <c r="H9572" s="26"/>
      <c r="I9572" s="26"/>
      <c r="K9572"/>
      <c r="L9572"/>
      <c r="M9572"/>
      <c r="N9572"/>
      <c r="O9572"/>
      <c r="P9572"/>
      <c r="S9572"/>
    </row>
    <row r="9573" spans="1:20" x14ac:dyDescent="0.3">
      <c r="A9573" s="25"/>
      <c r="B9573"/>
      <c r="C9573"/>
      <c r="D9573"/>
      <c r="E9573"/>
      <c r="F9573"/>
      <c r="G9573"/>
      <c r="H9573" s="26"/>
      <c r="I9573" s="26"/>
      <c r="K9573"/>
      <c r="L9573"/>
      <c r="M9573"/>
      <c r="N9573"/>
      <c r="O9573"/>
      <c r="P9573"/>
      <c r="S9573"/>
    </row>
    <row r="9574" spans="1:20" x14ac:dyDescent="0.3">
      <c r="A9574" s="25"/>
      <c r="B9574"/>
      <c r="C9574"/>
      <c r="D9574"/>
      <c r="E9574"/>
      <c r="F9574"/>
      <c r="G9574"/>
      <c r="H9574" s="26"/>
      <c r="I9574" s="26"/>
      <c r="K9574"/>
      <c r="L9574"/>
      <c r="M9574"/>
      <c r="N9574"/>
      <c r="O9574"/>
      <c r="P9574"/>
      <c r="S9574"/>
    </row>
    <row r="9575" spans="1:20" x14ac:dyDescent="0.3">
      <c r="A9575" s="25"/>
      <c r="B9575"/>
      <c r="C9575"/>
      <c r="D9575"/>
      <c r="E9575"/>
      <c r="F9575"/>
      <c r="G9575"/>
      <c r="H9575" s="26"/>
      <c r="I9575" s="26"/>
      <c r="K9575"/>
      <c r="L9575"/>
      <c r="M9575"/>
      <c r="N9575"/>
      <c r="O9575"/>
      <c r="P9575"/>
      <c r="S9575"/>
    </row>
    <row r="9576" spans="1:20" x14ac:dyDescent="0.3">
      <c r="A9576" s="25"/>
      <c r="B9576"/>
      <c r="C9576"/>
      <c r="D9576"/>
      <c r="E9576"/>
      <c r="F9576"/>
      <c r="G9576"/>
      <c r="H9576" s="26"/>
      <c r="I9576" s="26"/>
      <c r="K9576"/>
      <c r="L9576"/>
      <c r="M9576"/>
      <c r="N9576"/>
      <c r="O9576"/>
      <c r="P9576"/>
      <c r="S9576"/>
    </row>
    <row r="9577" spans="1:20" x14ac:dyDescent="0.3">
      <c r="A9577" s="25"/>
      <c r="B9577"/>
      <c r="C9577"/>
      <c r="D9577"/>
      <c r="E9577"/>
      <c r="F9577"/>
      <c r="G9577"/>
      <c r="H9577" s="26"/>
      <c r="I9577" s="26"/>
      <c r="K9577"/>
      <c r="L9577"/>
      <c r="M9577"/>
      <c r="N9577"/>
      <c r="O9577"/>
      <c r="P9577"/>
      <c r="S9577"/>
    </row>
    <row r="9578" spans="1:20" x14ac:dyDescent="0.3">
      <c r="A9578" s="25"/>
      <c r="B9578"/>
      <c r="C9578"/>
      <c r="D9578"/>
      <c r="E9578"/>
      <c r="F9578"/>
      <c r="G9578"/>
      <c r="H9578" s="26"/>
      <c r="I9578" s="26"/>
      <c r="K9578"/>
      <c r="L9578"/>
      <c r="M9578"/>
      <c r="N9578"/>
      <c r="O9578"/>
      <c r="P9578"/>
      <c r="S9578"/>
    </row>
    <row r="9579" spans="1:20" x14ac:dyDescent="0.3">
      <c r="A9579" s="25"/>
      <c r="B9579"/>
      <c r="C9579"/>
      <c r="D9579"/>
      <c r="E9579"/>
      <c r="F9579"/>
      <c r="G9579"/>
      <c r="H9579" s="14"/>
      <c r="I9579" s="26"/>
      <c r="K9579"/>
      <c r="L9579"/>
      <c r="M9579"/>
      <c r="N9579"/>
      <c r="O9579"/>
      <c r="P9579"/>
      <c r="S9579"/>
    </row>
    <row r="9580" spans="1:20" x14ac:dyDescent="0.3">
      <c r="A9580" s="25"/>
      <c r="B9580"/>
      <c r="C9580"/>
      <c r="D9580"/>
      <c r="E9580"/>
      <c r="F9580"/>
      <c r="G9580"/>
      <c r="H9580" s="14"/>
      <c r="I9580" s="26"/>
      <c r="K9580"/>
      <c r="L9580"/>
      <c r="M9580"/>
      <c r="N9580"/>
      <c r="O9580"/>
      <c r="P9580"/>
      <c r="S9580"/>
    </row>
    <row r="9581" spans="1:20" x14ac:dyDescent="0.3">
      <c r="A9581" s="25"/>
      <c r="B9581"/>
      <c r="C9581"/>
      <c r="D9581"/>
      <c r="E9581"/>
      <c r="F9581"/>
      <c r="G9581"/>
      <c r="H9581" s="14"/>
      <c r="I9581" s="26"/>
      <c r="K9581"/>
      <c r="L9581"/>
      <c r="M9581"/>
      <c r="N9581"/>
      <c r="O9581"/>
      <c r="P9581"/>
      <c r="S9581"/>
    </row>
    <row r="9582" spans="1:20" x14ac:dyDescent="0.3">
      <c r="A9582" s="25"/>
      <c r="B9582"/>
      <c r="C9582"/>
      <c r="D9582"/>
      <c r="E9582"/>
      <c r="F9582"/>
      <c r="G9582"/>
      <c r="H9582" s="14"/>
      <c r="I9582" s="26"/>
      <c r="K9582"/>
      <c r="L9582"/>
      <c r="M9582"/>
      <c r="N9582"/>
      <c r="O9582"/>
      <c r="P9582"/>
      <c r="S9582"/>
      <c r="T9582" s="7"/>
    </row>
    <row r="9583" spans="1:20" x14ac:dyDescent="0.3">
      <c r="A9583" s="25"/>
      <c r="B9583"/>
      <c r="C9583"/>
      <c r="D9583"/>
      <c r="E9583"/>
      <c r="F9583"/>
      <c r="G9583"/>
      <c r="H9583" s="14"/>
      <c r="I9583" s="26"/>
      <c r="K9583"/>
      <c r="L9583"/>
      <c r="M9583"/>
      <c r="N9583"/>
      <c r="O9583"/>
      <c r="P9583"/>
      <c r="S9583"/>
    </row>
    <row r="9584" spans="1:20" x14ac:dyDescent="0.3">
      <c r="A9584" s="25"/>
      <c r="B9584"/>
      <c r="C9584"/>
      <c r="D9584"/>
      <c r="E9584"/>
      <c r="F9584"/>
      <c r="G9584"/>
      <c r="H9584"/>
      <c r="I9584" s="26"/>
      <c r="K9584"/>
      <c r="L9584"/>
      <c r="M9584"/>
      <c r="N9584"/>
      <c r="O9584"/>
      <c r="P9584"/>
      <c r="S9584"/>
    </row>
    <row r="9585" spans="1:20" x14ac:dyDescent="0.3">
      <c r="A9585" s="25"/>
      <c r="B9585"/>
      <c r="C9585"/>
      <c r="D9585"/>
      <c r="E9585"/>
      <c r="F9585"/>
      <c r="G9585"/>
      <c r="H9585" s="26"/>
      <c r="I9585" s="26"/>
      <c r="K9585"/>
      <c r="L9585"/>
      <c r="M9585"/>
      <c r="N9585"/>
      <c r="O9585"/>
      <c r="P9585"/>
      <c r="S9585"/>
    </row>
    <row r="9586" spans="1:20" x14ac:dyDescent="0.3">
      <c r="A9586" s="25"/>
      <c r="B9586"/>
      <c r="C9586"/>
      <c r="D9586"/>
      <c r="E9586"/>
      <c r="F9586"/>
      <c r="G9586"/>
      <c r="H9586" s="26"/>
      <c r="I9586" s="26"/>
      <c r="K9586"/>
      <c r="L9586"/>
      <c r="M9586"/>
      <c r="N9586"/>
      <c r="O9586"/>
      <c r="P9586"/>
      <c r="S9586"/>
    </row>
    <row r="9587" spans="1:20" x14ac:dyDescent="0.3">
      <c r="A9587" s="25"/>
      <c r="B9587"/>
      <c r="C9587"/>
      <c r="D9587"/>
      <c r="E9587"/>
      <c r="F9587"/>
      <c r="G9587"/>
      <c r="H9587" s="26"/>
      <c r="I9587" s="26"/>
      <c r="K9587"/>
      <c r="L9587"/>
      <c r="M9587"/>
      <c r="N9587"/>
      <c r="O9587"/>
      <c r="P9587"/>
      <c r="S9587"/>
      <c r="T9587" s="7"/>
    </row>
    <row r="9588" spans="1:20" x14ac:dyDescent="0.3">
      <c r="A9588" s="25"/>
      <c r="B9588"/>
      <c r="C9588"/>
      <c r="D9588"/>
      <c r="E9588"/>
      <c r="F9588"/>
      <c r="G9588"/>
      <c r="H9588" s="26"/>
      <c r="I9588" s="26"/>
      <c r="K9588"/>
      <c r="L9588"/>
      <c r="M9588"/>
      <c r="N9588"/>
      <c r="O9588"/>
      <c r="P9588"/>
      <c r="S9588"/>
    </row>
    <row r="9589" spans="1:20" x14ac:dyDescent="0.3">
      <c r="A9589" s="25"/>
      <c r="B9589"/>
      <c r="C9589"/>
      <c r="D9589"/>
      <c r="E9589"/>
      <c r="F9589"/>
      <c r="G9589"/>
      <c r="H9589" s="26"/>
      <c r="I9589" s="26"/>
      <c r="K9589"/>
      <c r="L9589"/>
      <c r="M9589"/>
      <c r="N9589"/>
      <c r="O9589"/>
      <c r="P9589"/>
      <c r="S9589"/>
    </row>
    <row r="9590" spans="1:20" x14ac:dyDescent="0.3">
      <c r="A9590" s="25"/>
      <c r="B9590"/>
      <c r="C9590"/>
      <c r="D9590"/>
      <c r="E9590"/>
      <c r="F9590"/>
      <c r="G9590"/>
      <c r="H9590" s="26"/>
      <c r="I9590" s="26"/>
      <c r="K9590"/>
      <c r="L9590"/>
      <c r="M9590"/>
      <c r="N9590"/>
      <c r="O9590"/>
      <c r="P9590"/>
      <c r="S9590"/>
    </row>
    <row r="9591" spans="1:20" x14ac:dyDescent="0.3">
      <c r="A9591" s="25"/>
      <c r="B9591"/>
      <c r="C9591"/>
      <c r="D9591"/>
      <c r="E9591"/>
      <c r="F9591"/>
      <c r="G9591"/>
      <c r="H9591" s="26"/>
      <c r="I9591" s="26"/>
      <c r="K9591"/>
      <c r="L9591"/>
      <c r="M9591"/>
      <c r="N9591"/>
      <c r="O9591"/>
      <c r="P9591"/>
      <c r="S9591"/>
    </row>
    <row r="9592" spans="1:20" x14ac:dyDescent="0.3">
      <c r="A9592" s="25"/>
      <c r="B9592"/>
      <c r="C9592"/>
      <c r="D9592"/>
      <c r="E9592"/>
      <c r="F9592"/>
      <c r="G9592"/>
      <c r="H9592" s="26"/>
      <c r="I9592" s="26"/>
      <c r="K9592"/>
      <c r="L9592"/>
      <c r="M9592"/>
      <c r="N9592"/>
      <c r="O9592"/>
      <c r="P9592"/>
      <c r="S9592"/>
    </row>
    <row r="9593" spans="1:20" x14ac:dyDescent="0.3">
      <c r="A9593" s="25"/>
      <c r="B9593"/>
      <c r="C9593"/>
      <c r="D9593"/>
      <c r="E9593"/>
      <c r="F9593"/>
      <c r="G9593"/>
      <c r="H9593" s="26"/>
      <c r="I9593" s="26"/>
      <c r="K9593"/>
      <c r="L9593"/>
      <c r="M9593"/>
      <c r="N9593"/>
      <c r="O9593"/>
      <c r="P9593"/>
      <c r="S9593"/>
    </row>
    <row r="9594" spans="1:20" x14ac:dyDescent="0.3">
      <c r="A9594" s="25"/>
      <c r="B9594"/>
      <c r="C9594"/>
      <c r="D9594"/>
      <c r="E9594"/>
      <c r="F9594"/>
      <c r="G9594"/>
      <c r="H9594" s="26"/>
      <c r="I9594" s="26"/>
      <c r="K9594"/>
      <c r="L9594"/>
      <c r="M9594"/>
      <c r="N9594"/>
      <c r="O9594"/>
      <c r="P9594"/>
      <c r="S9594"/>
    </row>
    <row r="9595" spans="1:20" x14ac:dyDescent="0.3">
      <c r="A9595" s="25"/>
      <c r="B9595"/>
      <c r="C9595"/>
      <c r="D9595"/>
      <c r="E9595"/>
      <c r="F9595"/>
      <c r="G9595"/>
      <c r="H9595" s="26"/>
      <c r="I9595" s="26"/>
      <c r="K9595"/>
      <c r="L9595"/>
      <c r="M9595"/>
      <c r="N9595"/>
      <c r="O9595"/>
      <c r="P9595"/>
      <c r="S9595"/>
    </row>
    <row r="9596" spans="1:20" x14ac:dyDescent="0.3">
      <c r="A9596" s="25"/>
      <c r="B9596"/>
      <c r="C9596"/>
      <c r="D9596"/>
      <c r="E9596"/>
      <c r="F9596"/>
      <c r="G9596"/>
      <c r="H9596" s="26"/>
      <c r="I9596" s="26"/>
      <c r="K9596"/>
      <c r="L9596"/>
      <c r="M9596"/>
      <c r="N9596"/>
      <c r="O9596"/>
      <c r="P9596"/>
      <c r="S9596"/>
    </row>
    <row r="9597" spans="1:20" x14ac:dyDescent="0.3">
      <c r="A9597" s="25"/>
      <c r="B9597"/>
      <c r="C9597"/>
      <c r="D9597"/>
      <c r="E9597"/>
      <c r="F9597"/>
      <c r="G9597"/>
      <c r="H9597" s="26"/>
      <c r="I9597" s="26"/>
      <c r="K9597"/>
      <c r="L9597"/>
      <c r="M9597"/>
      <c r="N9597"/>
      <c r="O9597"/>
      <c r="P9597"/>
      <c r="S9597"/>
    </row>
    <row r="9598" spans="1:20" x14ac:dyDescent="0.3">
      <c r="A9598" s="25"/>
      <c r="B9598"/>
      <c r="C9598"/>
      <c r="D9598"/>
      <c r="E9598"/>
      <c r="F9598"/>
      <c r="G9598"/>
      <c r="H9598" s="26"/>
      <c r="I9598" s="26"/>
      <c r="K9598"/>
      <c r="L9598"/>
      <c r="M9598"/>
      <c r="N9598"/>
      <c r="O9598"/>
      <c r="P9598"/>
      <c r="S9598"/>
    </row>
    <row r="9599" spans="1:20" x14ac:dyDescent="0.3">
      <c r="A9599" s="25"/>
      <c r="B9599"/>
      <c r="C9599"/>
      <c r="D9599"/>
      <c r="E9599"/>
      <c r="F9599"/>
      <c r="G9599"/>
      <c r="H9599" s="26"/>
      <c r="I9599" s="26"/>
      <c r="K9599"/>
      <c r="L9599"/>
      <c r="M9599"/>
      <c r="N9599"/>
      <c r="O9599"/>
      <c r="P9599"/>
      <c r="S9599"/>
    </row>
    <row r="9600" spans="1:20" x14ac:dyDescent="0.3">
      <c r="A9600" s="25"/>
      <c r="B9600"/>
      <c r="C9600"/>
      <c r="D9600"/>
      <c r="E9600"/>
      <c r="F9600"/>
      <c r="G9600"/>
      <c r="H9600" s="26"/>
      <c r="I9600" s="26"/>
      <c r="K9600"/>
      <c r="L9600"/>
      <c r="M9600"/>
      <c r="N9600"/>
      <c r="O9600"/>
      <c r="P9600"/>
      <c r="S9600"/>
    </row>
    <row r="9601" spans="1:20" x14ac:dyDescent="0.3">
      <c r="A9601" s="25"/>
      <c r="B9601"/>
      <c r="C9601"/>
      <c r="D9601"/>
      <c r="E9601"/>
      <c r="F9601"/>
      <c r="G9601"/>
      <c r="H9601" s="26"/>
      <c r="I9601" s="26"/>
      <c r="K9601"/>
      <c r="L9601"/>
      <c r="M9601"/>
      <c r="N9601"/>
      <c r="O9601"/>
      <c r="P9601"/>
      <c r="S9601"/>
    </row>
    <row r="9602" spans="1:20" x14ac:dyDescent="0.3">
      <c r="A9602" s="25"/>
      <c r="B9602"/>
      <c r="C9602"/>
      <c r="D9602"/>
      <c r="E9602"/>
      <c r="F9602"/>
      <c r="G9602"/>
      <c r="H9602" s="26"/>
      <c r="I9602" s="26"/>
      <c r="K9602"/>
      <c r="L9602"/>
      <c r="M9602"/>
      <c r="N9602"/>
      <c r="O9602"/>
      <c r="P9602"/>
      <c r="S9602"/>
    </row>
    <row r="9603" spans="1:20" x14ac:dyDescent="0.3">
      <c r="A9603" s="25"/>
      <c r="B9603"/>
      <c r="C9603"/>
      <c r="D9603"/>
      <c r="E9603"/>
      <c r="F9603"/>
      <c r="G9603"/>
      <c r="H9603" s="26"/>
      <c r="I9603" s="26"/>
      <c r="K9603"/>
      <c r="L9603"/>
      <c r="M9603"/>
      <c r="N9603"/>
      <c r="O9603"/>
      <c r="P9603"/>
      <c r="S9603"/>
    </row>
    <row r="9604" spans="1:20" x14ac:dyDescent="0.3">
      <c r="A9604" s="25"/>
      <c r="B9604"/>
      <c r="C9604"/>
      <c r="D9604"/>
      <c r="E9604"/>
      <c r="F9604"/>
      <c r="G9604"/>
      <c r="H9604" s="26"/>
      <c r="I9604" s="26"/>
      <c r="K9604"/>
      <c r="L9604"/>
      <c r="M9604"/>
      <c r="N9604"/>
      <c r="O9604"/>
      <c r="P9604"/>
      <c r="S9604"/>
    </row>
    <row r="9605" spans="1:20" x14ac:dyDescent="0.3">
      <c r="A9605" s="25"/>
      <c r="B9605"/>
      <c r="C9605"/>
      <c r="D9605"/>
      <c r="E9605"/>
      <c r="F9605"/>
      <c r="G9605"/>
      <c r="H9605" s="26"/>
      <c r="I9605" s="26"/>
      <c r="K9605"/>
      <c r="L9605"/>
      <c r="M9605"/>
      <c r="N9605"/>
      <c r="O9605"/>
      <c r="P9605"/>
      <c r="S9605"/>
    </row>
    <row r="9606" spans="1:20" x14ac:dyDescent="0.3">
      <c r="A9606" s="25"/>
      <c r="B9606"/>
      <c r="C9606"/>
      <c r="D9606"/>
      <c r="E9606"/>
      <c r="F9606"/>
      <c r="G9606"/>
      <c r="H9606" s="26"/>
      <c r="I9606" s="26"/>
      <c r="K9606"/>
      <c r="L9606"/>
      <c r="M9606"/>
      <c r="N9606"/>
      <c r="O9606"/>
      <c r="P9606"/>
      <c r="S9606"/>
    </row>
    <row r="9607" spans="1:20" x14ac:dyDescent="0.3">
      <c r="A9607" s="25"/>
      <c r="B9607"/>
      <c r="C9607"/>
      <c r="D9607"/>
      <c r="E9607"/>
      <c r="F9607"/>
      <c r="G9607"/>
      <c r="H9607" s="26"/>
      <c r="I9607" s="26"/>
      <c r="K9607"/>
      <c r="L9607"/>
      <c r="M9607"/>
      <c r="N9607"/>
      <c r="O9607"/>
      <c r="P9607"/>
      <c r="S9607"/>
      <c r="T9607" s="7"/>
    </row>
    <row r="9608" spans="1:20" x14ac:dyDescent="0.3">
      <c r="A9608" s="25"/>
      <c r="B9608"/>
      <c r="C9608"/>
      <c r="D9608"/>
      <c r="E9608"/>
      <c r="F9608"/>
      <c r="G9608"/>
      <c r="H9608" s="26"/>
      <c r="I9608" s="26"/>
      <c r="K9608"/>
      <c r="L9608"/>
      <c r="M9608"/>
      <c r="N9608"/>
      <c r="O9608"/>
      <c r="P9608"/>
      <c r="S9608"/>
    </row>
    <row r="9609" spans="1:20" x14ac:dyDescent="0.3">
      <c r="A9609" s="25"/>
      <c r="B9609"/>
      <c r="C9609"/>
      <c r="D9609"/>
      <c r="E9609"/>
      <c r="F9609"/>
      <c r="G9609"/>
      <c r="H9609" s="26"/>
      <c r="I9609" s="26"/>
      <c r="K9609"/>
      <c r="L9609"/>
      <c r="M9609"/>
      <c r="N9609"/>
      <c r="O9609"/>
      <c r="P9609"/>
      <c r="S9609"/>
    </row>
    <row r="9610" spans="1:20" x14ac:dyDescent="0.3">
      <c r="A9610" s="25"/>
      <c r="B9610"/>
      <c r="C9610"/>
      <c r="D9610"/>
      <c r="E9610"/>
      <c r="F9610"/>
      <c r="G9610"/>
      <c r="H9610" s="26"/>
      <c r="I9610" s="26"/>
      <c r="K9610"/>
      <c r="L9610"/>
      <c r="M9610"/>
      <c r="N9610"/>
      <c r="O9610"/>
      <c r="P9610"/>
      <c r="S9610"/>
    </row>
    <row r="9611" spans="1:20" x14ac:dyDescent="0.3">
      <c r="A9611" s="25"/>
      <c r="B9611"/>
      <c r="C9611"/>
      <c r="D9611"/>
      <c r="E9611"/>
      <c r="F9611"/>
      <c r="G9611"/>
      <c r="H9611" s="26"/>
      <c r="I9611" s="26"/>
      <c r="K9611"/>
      <c r="L9611"/>
      <c r="M9611"/>
      <c r="N9611"/>
      <c r="O9611"/>
      <c r="P9611"/>
      <c r="S9611"/>
      <c r="T9611" s="7"/>
    </row>
    <row r="9612" spans="1:20" x14ac:dyDescent="0.3">
      <c r="A9612" s="25"/>
      <c r="B9612"/>
      <c r="C9612"/>
      <c r="D9612"/>
      <c r="E9612"/>
      <c r="F9612"/>
      <c r="G9612"/>
      <c r="H9612" s="26"/>
      <c r="I9612" s="26"/>
      <c r="K9612"/>
      <c r="L9612"/>
      <c r="M9612"/>
      <c r="N9612"/>
      <c r="O9612"/>
      <c r="P9612"/>
      <c r="S9612"/>
      <c r="T9612" s="7"/>
    </row>
    <row r="9613" spans="1:20" x14ac:dyDescent="0.3">
      <c r="A9613" s="25"/>
      <c r="B9613"/>
      <c r="C9613"/>
      <c r="D9613"/>
      <c r="E9613"/>
      <c r="F9613"/>
      <c r="G9613"/>
      <c r="H9613" s="26"/>
      <c r="I9613" s="26"/>
      <c r="K9613"/>
      <c r="L9613"/>
      <c r="M9613"/>
      <c r="N9613"/>
      <c r="O9613"/>
      <c r="P9613"/>
      <c r="S9613"/>
    </row>
    <row r="9614" spans="1:20" x14ac:dyDescent="0.3">
      <c r="A9614" s="25"/>
      <c r="B9614"/>
      <c r="C9614"/>
      <c r="D9614"/>
      <c r="E9614"/>
      <c r="F9614"/>
      <c r="G9614"/>
      <c r="H9614" s="26"/>
      <c r="I9614" s="26"/>
      <c r="K9614"/>
      <c r="L9614"/>
      <c r="M9614"/>
      <c r="N9614"/>
      <c r="O9614"/>
      <c r="P9614"/>
      <c r="S9614"/>
    </row>
    <row r="9615" spans="1:20" x14ac:dyDescent="0.3">
      <c r="A9615" s="25"/>
      <c r="B9615"/>
      <c r="C9615"/>
      <c r="D9615"/>
      <c r="E9615"/>
      <c r="F9615"/>
      <c r="G9615"/>
      <c r="H9615"/>
      <c r="I9615" s="26"/>
      <c r="K9615"/>
      <c r="L9615"/>
      <c r="M9615"/>
      <c r="N9615"/>
      <c r="O9615"/>
      <c r="P9615"/>
      <c r="S9615"/>
    </row>
    <row r="9616" spans="1:20" x14ac:dyDescent="0.3">
      <c r="A9616" s="25"/>
      <c r="B9616"/>
      <c r="C9616"/>
      <c r="D9616"/>
      <c r="E9616"/>
      <c r="F9616"/>
      <c r="G9616"/>
      <c r="H9616"/>
      <c r="I9616" s="26"/>
      <c r="K9616"/>
      <c r="L9616"/>
      <c r="M9616"/>
      <c r="N9616"/>
      <c r="O9616"/>
      <c r="P9616"/>
      <c r="S9616"/>
    </row>
    <row r="9617" spans="1:19" x14ac:dyDescent="0.3">
      <c r="A9617" s="25"/>
      <c r="B9617"/>
      <c r="C9617"/>
      <c r="D9617"/>
      <c r="E9617"/>
      <c r="F9617"/>
      <c r="G9617"/>
      <c r="H9617"/>
      <c r="I9617" s="26"/>
      <c r="K9617"/>
      <c r="L9617"/>
      <c r="M9617"/>
      <c r="N9617"/>
      <c r="O9617"/>
      <c r="P9617"/>
      <c r="S9617"/>
    </row>
    <row r="9618" spans="1:19" x14ac:dyDescent="0.3">
      <c r="A9618" s="25"/>
      <c r="B9618"/>
      <c r="C9618"/>
      <c r="D9618"/>
      <c r="E9618"/>
      <c r="F9618"/>
      <c r="G9618"/>
      <c r="H9618" s="14"/>
      <c r="I9618" s="26"/>
      <c r="K9618"/>
      <c r="L9618"/>
      <c r="M9618"/>
      <c r="N9618"/>
      <c r="O9618"/>
      <c r="P9618"/>
      <c r="S9618"/>
    </row>
    <row r="9619" spans="1:19" x14ac:dyDescent="0.3">
      <c r="A9619" s="25"/>
      <c r="B9619"/>
      <c r="C9619"/>
      <c r="D9619"/>
      <c r="E9619"/>
      <c r="F9619"/>
      <c r="G9619"/>
      <c r="H9619" s="14"/>
      <c r="I9619" s="26"/>
      <c r="K9619"/>
      <c r="L9619"/>
      <c r="M9619"/>
      <c r="N9619"/>
      <c r="O9619"/>
      <c r="P9619"/>
      <c r="S9619"/>
    </row>
    <row r="9620" spans="1:19" x14ac:dyDescent="0.3">
      <c r="A9620" s="25"/>
      <c r="B9620"/>
      <c r="C9620"/>
      <c r="D9620"/>
      <c r="E9620"/>
      <c r="F9620"/>
      <c r="G9620"/>
      <c r="H9620" s="14"/>
      <c r="I9620" s="26"/>
      <c r="K9620"/>
      <c r="L9620"/>
      <c r="M9620"/>
      <c r="N9620"/>
      <c r="O9620"/>
      <c r="P9620"/>
      <c r="S9620"/>
    </row>
    <row r="9621" spans="1:19" x14ac:dyDescent="0.3">
      <c r="A9621" s="25"/>
      <c r="B9621"/>
      <c r="C9621"/>
      <c r="D9621"/>
      <c r="E9621"/>
      <c r="F9621"/>
      <c r="G9621"/>
      <c r="H9621" s="26"/>
      <c r="I9621" s="26"/>
      <c r="K9621"/>
      <c r="L9621"/>
      <c r="M9621"/>
      <c r="N9621"/>
      <c r="O9621"/>
      <c r="P9621"/>
      <c r="S9621"/>
    </row>
    <row r="9622" spans="1:19" x14ac:dyDescent="0.3">
      <c r="A9622" s="25"/>
      <c r="B9622"/>
      <c r="C9622"/>
      <c r="D9622"/>
      <c r="E9622"/>
      <c r="F9622"/>
      <c r="G9622"/>
      <c r="H9622" s="26"/>
      <c r="I9622" s="26"/>
      <c r="K9622"/>
      <c r="L9622"/>
      <c r="M9622"/>
      <c r="N9622"/>
      <c r="O9622"/>
      <c r="P9622"/>
      <c r="S9622"/>
    </row>
    <row r="9623" spans="1:19" x14ac:dyDescent="0.3">
      <c r="A9623" s="25"/>
      <c r="B9623"/>
      <c r="C9623"/>
      <c r="D9623"/>
      <c r="E9623"/>
      <c r="F9623"/>
      <c r="G9623"/>
      <c r="H9623" s="26"/>
      <c r="I9623" s="26"/>
      <c r="K9623"/>
      <c r="L9623"/>
      <c r="M9623"/>
      <c r="N9623"/>
      <c r="O9623"/>
      <c r="P9623"/>
      <c r="S9623"/>
    </row>
    <row r="9624" spans="1:19" x14ac:dyDescent="0.3">
      <c r="A9624" s="25"/>
      <c r="B9624"/>
      <c r="C9624"/>
      <c r="D9624"/>
      <c r="E9624"/>
      <c r="F9624"/>
      <c r="G9624"/>
      <c r="H9624" s="14"/>
      <c r="I9624" s="14"/>
      <c r="K9624"/>
      <c r="L9624"/>
      <c r="M9624"/>
      <c r="N9624"/>
      <c r="O9624"/>
      <c r="P9624"/>
      <c r="S9624"/>
    </row>
    <row r="9625" spans="1:19" x14ac:dyDescent="0.3">
      <c r="A9625" s="25"/>
      <c r="B9625"/>
      <c r="C9625"/>
      <c r="D9625"/>
      <c r="E9625"/>
      <c r="F9625"/>
      <c r="G9625"/>
      <c r="H9625" s="14"/>
      <c r="I9625" s="14"/>
      <c r="K9625"/>
      <c r="L9625"/>
      <c r="M9625"/>
      <c r="N9625"/>
      <c r="O9625"/>
      <c r="P9625"/>
      <c r="S9625"/>
    </row>
    <row r="9626" spans="1:19" x14ac:dyDescent="0.3">
      <c r="A9626" s="25"/>
      <c r="B9626"/>
      <c r="C9626"/>
      <c r="D9626"/>
      <c r="E9626"/>
      <c r="F9626"/>
      <c r="G9626"/>
      <c r="H9626"/>
      <c r="I9626" s="14"/>
      <c r="K9626"/>
      <c r="L9626"/>
      <c r="M9626"/>
      <c r="N9626"/>
      <c r="O9626"/>
      <c r="P9626"/>
      <c r="S9626"/>
    </row>
    <row r="9627" spans="1:19" x14ac:dyDescent="0.3">
      <c r="A9627" s="25"/>
      <c r="B9627"/>
      <c r="C9627"/>
      <c r="D9627"/>
      <c r="E9627"/>
      <c r="F9627"/>
      <c r="G9627"/>
      <c r="H9627"/>
      <c r="I9627"/>
      <c r="K9627"/>
      <c r="L9627"/>
      <c r="M9627"/>
      <c r="N9627"/>
      <c r="O9627"/>
      <c r="P9627"/>
      <c r="S9627"/>
    </row>
    <row r="9628" spans="1:19" x14ac:dyDescent="0.3">
      <c r="A9628" s="25"/>
      <c r="B9628"/>
      <c r="C9628"/>
      <c r="D9628"/>
      <c r="E9628"/>
      <c r="F9628"/>
      <c r="G9628"/>
      <c r="H9628"/>
      <c r="I9628"/>
      <c r="K9628"/>
      <c r="L9628"/>
      <c r="M9628"/>
      <c r="N9628"/>
      <c r="O9628"/>
      <c r="P9628"/>
      <c r="S9628"/>
    </row>
    <row r="9629" spans="1:19" x14ac:dyDescent="0.3">
      <c r="A9629" s="25"/>
      <c r="B9629"/>
      <c r="C9629"/>
      <c r="D9629"/>
      <c r="E9629"/>
      <c r="F9629"/>
      <c r="G9629"/>
      <c r="H9629" s="26"/>
      <c r="I9629" s="26"/>
      <c r="K9629"/>
      <c r="L9629"/>
      <c r="M9629"/>
      <c r="N9629"/>
      <c r="O9629"/>
      <c r="P9629"/>
      <c r="S9629"/>
    </row>
    <row r="9630" spans="1:19" x14ac:dyDescent="0.3">
      <c r="A9630" s="25"/>
      <c r="B9630"/>
      <c r="C9630"/>
      <c r="D9630"/>
      <c r="E9630"/>
      <c r="F9630"/>
      <c r="G9630"/>
      <c r="H9630" s="26"/>
      <c r="I9630" s="26"/>
      <c r="K9630"/>
      <c r="L9630"/>
      <c r="M9630"/>
      <c r="N9630"/>
      <c r="O9630"/>
      <c r="P9630"/>
      <c r="S9630"/>
    </row>
    <row r="9631" spans="1:19" x14ac:dyDescent="0.3">
      <c r="A9631" s="25"/>
      <c r="B9631"/>
      <c r="C9631"/>
      <c r="D9631"/>
      <c r="E9631"/>
      <c r="F9631"/>
      <c r="G9631"/>
      <c r="H9631" s="26"/>
      <c r="I9631" s="26"/>
      <c r="K9631"/>
      <c r="L9631"/>
      <c r="M9631"/>
      <c r="N9631"/>
      <c r="O9631"/>
      <c r="P9631"/>
      <c r="S9631"/>
    </row>
    <row r="9632" spans="1:19" x14ac:dyDescent="0.3">
      <c r="A9632" s="25"/>
      <c r="B9632"/>
      <c r="C9632"/>
      <c r="D9632"/>
      <c r="E9632"/>
      <c r="F9632"/>
      <c r="G9632"/>
      <c r="H9632" s="26"/>
      <c r="I9632" s="26"/>
      <c r="K9632"/>
      <c r="L9632"/>
      <c r="M9632"/>
      <c r="N9632"/>
      <c r="O9632"/>
      <c r="P9632"/>
      <c r="S9632"/>
    </row>
    <row r="9633" spans="1:19" x14ac:dyDescent="0.3">
      <c r="A9633" s="25"/>
      <c r="B9633"/>
      <c r="C9633"/>
      <c r="D9633"/>
      <c r="E9633"/>
      <c r="F9633"/>
      <c r="G9633"/>
      <c r="H9633" s="26"/>
      <c r="I9633" s="26"/>
      <c r="K9633"/>
      <c r="L9633"/>
      <c r="M9633"/>
      <c r="N9633"/>
      <c r="O9633"/>
      <c r="P9633"/>
      <c r="S9633"/>
    </row>
    <row r="9634" spans="1:19" x14ac:dyDescent="0.3">
      <c r="A9634" s="25"/>
      <c r="B9634"/>
      <c r="C9634"/>
      <c r="D9634"/>
      <c r="E9634"/>
      <c r="F9634"/>
      <c r="G9634"/>
      <c r="H9634" s="26"/>
      <c r="I9634" s="26"/>
      <c r="K9634"/>
      <c r="L9634"/>
      <c r="M9634"/>
      <c r="N9634"/>
      <c r="O9634"/>
      <c r="P9634"/>
      <c r="S9634"/>
    </row>
    <row r="9635" spans="1:19" x14ac:dyDescent="0.3">
      <c r="A9635" s="25"/>
      <c r="B9635"/>
      <c r="C9635"/>
      <c r="D9635"/>
      <c r="E9635"/>
      <c r="F9635"/>
      <c r="G9635"/>
      <c r="H9635" s="26"/>
      <c r="I9635" s="26"/>
      <c r="K9635"/>
      <c r="L9635"/>
      <c r="M9635"/>
      <c r="N9635"/>
      <c r="O9635"/>
      <c r="P9635"/>
      <c r="S9635"/>
    </row>
    <row r="9636" spans="1:19" x14ac:dyDescent="0.3">
      <c r="A9636" s="25"/>
      <c r="B9636"/>
      <c r="C9636"/>
      <c r="D9636"/>
      <c r="E9636"/>
      <c r="F9636"/>
      <c r="G9636"/>
      <c r="H9636" s="26"/>
      <c r="I9636" s="26"/>
      <c r="K9636"/>
      <c r="L9636"/>
      <c r="M9636"/>
      <c r="N9636"/>
      <c r="O9636"/>
      <c r="P9636"/>
      <c r="S9636"/>
    </row>
    <row r="9637" spans="1:19" x14ac:dyDescent="0.3">
      <c r="A9637" s="25"/>
      <c r="B9637"/>
      <c r="C9637"/>
      <c r="D9637"/>
      <c r="E9637"/>
      <c r="F9637"/>
      <c r="G9637"/>
      <c r="H9637" s="26"/>
      <c r="I9637" s="26"/>
      <c r="K9637"/>
      <c r="L9637"/>
      <c r="M9637"/>
      <c r="N9637"/>
      <c r="O9637"/>
      <c r="P9637"/>
      <c r="S9637"/>
    </row>
    <row r="9638" spans="1:19" x14ac:dyDescent="0.3">
      <c r="A9638" s="25"/>
      <c r="B9638"/>
      <c r="C9638"/>
      <c r="D9638"/>
      <c r="E9638"/>
      <c r="F9638"/>
      <c r="G9638"/>
      <c r="H9638" s="26"/>
      <c r="I9638" s="26"/>
      <c r="K9638"/>
      <c r="L9638"/>
      <c r="M9638"/>
      <c r="N9638"/>
      <c r="O9638"/>
      <c r="P9638"/>
      <c r="S9638"/>
    </row>
    <row r="9639" spans="1:19" x14ac:dyDescent="0.3">
      <c r="A9639" s="25"/>
      <c r="B9639"/>
      <c r="C9639"/>
      <c r="D9639"/>
      <c r="E9639"/>
      <c r="F9639"/>
      <c r="G9639"/>
      <c r="H9639" s="26"/>
      <c r="I9639" s="26"/>
      <c r="K9639"/>
      <c r="L9639"/>
      <c r="M9639"/>
      <c r="N9639"/>
      <c r="O9639"/>
      <c r="P9639"/>
      <c r="S9639"/>
    </row>
    <row r="9640" spans="1:19" x14ac:dyDescent="0.3">
      <c r="A9640" s="25"/>
      <c r="B9640"/>
      <c r="C9640"/>
      <c r="D9640"/>
      <c r="E9640"/>
      <c r="F9640"/>
      <c r="G9640"/>
      <c r="H9640" s="26"/>
      <c r="I9640" s="26"/>
      <c r="K9640"/>
      <c r="L9640"/>
      <c r="M9640"/>
      <c r="N9640"/>
      <c r="O9640"/>
      <c r="P9640"/>
      <c r="S9640"/>
    </row>
    <row r="9641" spans="1:19" x14ac:dyDescent="0.3">
      <c r="A9641" s="25"/>
      <c r="B9641"/>
      <c r="C9641"/>
      <c r="D9641"/>
      <c r="E9641"/>
      <c r="F9641"/>
      <c r="G9641"/>
      <c r="H9641"/>
      <c r="I9641"/>
      <c r="K9641"/>
      <c r="L9641"/>
      <c r="M9641"/>
      <c r="N9641"/>
      <c r="O9641"/>
      <c r="P9641"/>
      <c r="S9641"/>
    </row>
    <row r="9642" spans="1:19" x14ac:dyDescent="0.3">
      <c r="A9642" s="25"/>
      <c r="B9642"/>
      <c r="C9642"/>
      <c r="D9642"/>
      <c r="E9642"/>
      <c r="F9642"/>
      <c r="G9642"/>
      <c r="H9642"/>
      <c r="I9642"/>
      <c r="K9642"/>
      <c r="L9642"/>
      <c r="M9642"/>
      <c r="N9642"/>
      <c r="O9642"/>
      <c r="P9642"/>
      <c r="S9642"/>
    </row>
    <row r="9643" spans="1:19" x14ac:dyDescent="0.3">
      <c r="A9643" s="25"/>
      <c r="B9643"/>
      <c r="C9643"/>
      <c r="D9643"/>
      <c r="E9643"/>
      <c r="F9643"/>
      <c r="G9643"/>
      <c r="H9643" s="14"/>
      <c r="I9643" s="14"/>
      <c r="K9643"/>
      <c r="L9643"/>
      <c r="M9643"/>
      <c r="N9643"/>
      <c r="O9643"/>
      <c r="P9643"/>
      <c r="S9643"/>
    </row>
    <row r="9644" spans="1:19" x14ac:dyDescent="0.3">
      <c r="A9644" s="25"/>
      <c r="B9644"/>
      <c r="C9644"/>
      <c r="D9644"/>
      <c r="E9644"/>
      <c r="F9644"/>
      <c r="G9644"/>
      <c r="H9644" s="14"/>
      <c r="I9644" s="14"/>
      <c r="K9644"/>
      <c r="L9644"/>
      <c r="M9644"/>
      <c r="N9644"/>
      <c r="O9644"/>
      <c r="P9644"/>
      <c r="S9644"/>
    </row>
    <row r="9645" spans="1:19" x14ac:dyDescent="0.3">
      <c r="A9645" s="25"/>
      <c r="B9645"/>
      <c r="C9645"/>
      <c r="D9645"/>
      <c r="E9645"/>
      <c r="F9645"/>
      <c r="G9645"/>
      <c r="H9645" s="14"/>
      <c r="I9645" s="14"/>
      <c r="K9645"/>
      <c r="L9645"/>
      <c r="M9645"/>
      <c r="N9645"/>
      <c r="O9645"/>
      <c r="P9645"/>
      <c r="S9645"/>
    </row>
    <row r="9646" spans="1:19" x14ac:dyDescent="0.3">
      <c r="A9646" s="25"/>
      <c r="B9646"/>
      <c r="C9646"/>
      <c r="D9646"/>
      <c r="E9646"/>
      <c r="F9646"/>
      <c r="G9646"/>
      <c r="H9646" s="14"/>
      <c r="I9646" s="14"/>
      <c r="K9646"/>
      <c r="L9646"/>
      <c r="M9646"/>
      <c r="N9646"/>
      <c r="O9646"/>
      <c r="P9646"/>
      <c r="S9646"/>
    </row>
    <row r="9647" spans="1:19" x14ac:dyDescent="0.3">
      <c r="A9647" s="25"/>
      <c r="B9647"/>
      <c r="C9647"/>
      <c r="D9647"/>
      <c r="E9647"/>
      <c r="F9647"/>
      <c r="G9647"/>
      <c r="H9647" s="26"/>
      <c r="I9647" s="26"/>
      <c r="K9647"/>
      <c r="L9647"/>
      <c r="M9647"/>
      <c r="N9647"/>
      <c r="O9647"/>
      <c r="P9647"/>
      <c r="S9647"/>
    </row>
    <row r="9648" spans="1:19" x14ac:dyDescent="0.3">
      <c r="A9648" s="25"/>
      <c r="B9648"/>
      <c r="C9648"/>
      <c r="D9648"/>
      <c r="E9648"/>
      <c r="F9648"/>
      <c r="G9648"/>
      <c r="H9648" s="26"/>
      <c r="I9648" s="26"/>
      <c r="K9648"/>
      <c r="L9648"/>
      <c r="M9648"/>
      <c r="N9648"/>
      <c r="O9648"/>
      <c r="P9648"/>
      <c r="S9648"/>
    </row>
    <row r="9649" spans="1:19" x14ac:dyDescent="0.3">
      <c r="A9649" s="25"/>
      <c r="B9649"/>
      <c r="C9649"/>
      <c r="D9649"/>
      <c r="E9649"/>
      <c r="F9649"/>
      <c r="G9649"/>
      <c r="H9649" s="26"/>
      <c r="I9649" s="26"/>
      <c r="K9649"/>
      <c r="L9649"/>
      <c r="M9649"/>
      <c r="N9649"/>
      <c r="O9649"/>
      <c r="P9649"/>
      <c r="S9649"/>
    </row>
    <row r="9650" spans="1:19" x14ac:dyDescent="0.3">
      <c r="A9650" s="25"/>
      <c r="B9650"/>
      <c r="C9650"/>
      <c r="D9650"/>
      <c r="E9650"/>
      <c r="F9650"/>
      <c r="G9650"/>
      <c r="H9650" s="26"/>
      <c r="I9650" s="26"/>
      <c r="K9650"/>
      <c r="L9650"/>
      <c r="M9650"/>
      <c r="N9650"/>
      <c r="O9650"/>
      <c r="P9650"/>
      <c r="S9650"/>
    </row>
    <row r="9651" spans="1:19" x14ac:dyDescent="0.3">
      <c r="A9651" s="25"/>
      <c r="B9651"/>
      <c r="C9651"/>
      <c r="D9651"/>
      <c r="E9651"/>
      <c r="F9651"/>
      <c r="G9651"/>
      <c r="H9651" s="26"/>
      <c r="I9651" s="26"/>
      <c r="K9651"/>
      <c r="L9651"/>
      <c r="M9651"/>
      <c r="N9651"/>
      <c r="O9651"/>
      <c r="P9651"/>
      <c r="S9651"/>
    </row>
    <row r="9652" spans="1:19" x14ac:dyDescent="0.3">
      <c r="A9652" s="25"/>
      <c r="B9652"/>
      <c r="C9652"/>
      <c r="D9652"/>
      <c r="E9652"/>
      <c r="F9652"/>
      <c r="G9652"/>
      <c r="H9652" s="26"/>
      <c r="I9652" s="26"/>
      <c r="K9652"/>
      <c r="L9652"/>
      <c r="M9652"/>
      <c r="N9652"/>
      <c r="O9652"/>
      <c r="P9652"/>
      <c r="S9652"/>
    </row>
    <row r="9653" spans="1:19" x14ac:dyDescent="0.3">
      <c r="A9653" s="25"/>
      <c r="B9653"/>
      <c r="C9653"/>
      <c r="D9653"/>
      <c r="E9653"/>
      <c r="F9653"/>
      <c r="G9653"/>
      <c r="H9653" s="26"/>
      <c r="I9653" s="26"/>
      <c r="K9653"/>
      <c r="L9653"/>
      <c r="M9653"/>
      <c r="N9653"/>
      <c r="O9653"/>
      <c r="P9653"/>
      <c r="S9653"/>
    </row>
    <row r="9654" spans="1:19" x14ac:dyDescent="0.3">
      <c r="A9654" s="25"/>
      <c r="B9654"/>
      <c r="C9654"/>
      <c r="D9654"/>
      <c r="E9654"/>
      <c r="F9654"/>
      <c r="G9654"/>
      <c r="H9654" s="26"/>
      <c r="I9654" s="26"/>
      <c r="K9654"/>
      <c r="L9654"/>
      <c r="M9654"/>
      <c r="N9654"/>
      <c r="O9654"/>
      <c r="P9654"/>
      <c r="S9654"/>
    </row>
    <row r="9655" spans="1:19" x14ac:dyDescent="0.3">
      <c r="A9655" s="25"/>
      <c r="B9655"/>
      <c r="C9655"/>
      <c r="D9655"/>
      <c r="E9655"/>
      <c r="F9655"/>
      <c r="G9655"/>
      <c r="H9655" s="26"/>
      <c r="I9655" s="26"/>
      <c r="K9655"/>
      <c r="L9655"/>
      <c r="M9655"/>
      <c r="N9655"/>
      <c r="O9655"/>
      <c r="P9655"/>
      <c r="S9655"/>
    </row>
    <row r="9656" spans="1:19" x14ac:dyDescent="0.3">
      <c r="A9656" s="25"/>
      <c r="B9656"/>
      <c r="C9656"/>
      <c r="D9656"/>
      <c r="E9656"/>
      <c r="F9656"/>
      <c r="G9656"/>
      <c r="H9656" s="26"/>
      <c r="I9656" s="26"/>
      <c r="K9656"/>
      <c r="L9656"/>
      <c r="M9656"/>
      <c r="N9656"/>
      <c r="O9656"/>
      <c r="P9656"/>
      <c r="S9656"/>
    </row>
    <row r="9657" spans="1:19" x14ac:dyDescent="0.3">
      <c r="A9657" s="25"/>
      <c r="B9657"/>
      <c r="C9657"/>
      <c r="D9657"/>
      <c r="E9657"/>
      <c r="F9657"/>
      <c r="G9657"/>
      <c r="H9657" s="26"/>
      <c r="I9657" s="26"/>
      <c r="K9657"/>
      <c r="L9657"/>
      <c r="M9657"/>
      <c r="N9657"/>
      <c r="O9657"/>
      <c r="P9657"/>
      <c r="S9657"/>
    </row>
    <row r="9658" spans="1:19" x14ac:dyDescent="0.3">
      <c r="A9658" s="25"/>
      <c r="B9658"/>
      <c r="C9658"/>
      <c r="D9658"/>
      <c r="E9658"/>
      <c r="F9658"/>
      <c r="G9658"/>
      <c r="H9658" s="26"/>
      <c r="I9658" s="26"/>
      <c r="K9658"/>
      <c r="L9658"/>
      <c r="M9658"/>
      <c r="N9658"/>
      <c r="O9658"/>
      <c r="P9658"/>
      <c r="S9658"/>
    </row>
    <row r="9659" spans="1:19" x14ac:dyDescent="0.3">
      <c r="A9659" s="25"/>
      <c r="B9659"/>
      <c r="C9659"/>
      <c r="D9659"/>
      <c r="E9659"/>
      <c r="F9659"/>
      <c r="G9659"/>
      <c r="H9659" s="26"/>
      <c r="I9659" s="26"/>
      <c r="K9659"/>
      <c r="L9659"/>
      <c r="M9659"/>
      <c r="N9659"/>
      <c r="O9659"/>
      <c r="P9659"/>
      <c r="S9659"/>
    </row>
    <row r="9660" spans="1:19" x14ac:dyDescent="0.3">
      <c r="A9660" s="25"/>
      <c r="B9660"/>
      <c r="C9660"/>
      <c r="D9660"/>
      <c r="E9660"/>
      <c r="F9660"/>
      <c r="G9660"/>
      <c r="H9660" s="26"/>
      <c r="I9660" s="26"/>
      <c r="K9660"/>
      <c r="L9660"/>
      <c r="M9660"/>
      <c r="N9660"/>
      <c r="O9660"/>
      <c r="P9660"/>
      <c r="S9660"/>
    </row>
    <row r="9661" spans="1:19" x14ac:dyDescent="0.3">
      <c r="A9661" s="25"/>
      <c r="B9661"/>
      <c r="C9661"/>
      <c r="D9661"/>
      <c r="E9661"/>
      <c r="F9661"/>
      <c r="G9661"/>
      <c r="H9661" s="26"/>
      <c r="I9661" s="26"/>
      <c r="K9661"/>
      <c r="L9661"/>
      <c r="M9661"/>
      <c r="N9661"/>
      <c r="O9661"/>
      <c r="P9661"/>
      <c r="S9661"/>
    </row>
    <row r="9662" spans="1:19" x14ac:dyDescent="0.3">
      <c r="A9662" s="25"/>
      <c r="B9662"/>
      <c r="C9662"/>
      <c r="D9662"/>
      <c r="E9662"/>
      <c r="F9662"/>
      <c r="G9662"/>
      <c r="H9662" s="26"/>
      <c r="I9662" s="26"/>
      <c r="K9662"/>
      <c r="L9662"/>
      <c r="M9662"/>
      <c r="N9662"/>
      <c r="O9662"/>
      <c r="P9662"/>
      <c r="S9662"/>
    </row>
    <row r="9663" spans="1:19" x14ac:dyDescent="0.3">
      <c r="A9663" s="25"/>
      <c r="B9663"/>
      <c r="C9663"/>
      <c r="D9663"/>
      <c r="E9663"/>
      <c r="F9663"/>
      <c r="G9663"/>
      <c r="H9663" s="26"/>
      <c r="I9663" s="26"/>
      <c r="K9663"/>
      <c r="L9663"/>
      <c r="M9663"/>
      <c r="N9663"/>
      <c r="O9663"/>
      <c r="P9663"/>
      <c r="S9663"/>
    </row>
    <row r="9664" spans="1:19" x14ac:dyDescent="0.3">
      <c r="A9664" s="25"/>
      <c r="B9664"/>
      <c r="C9664"/>
      <c r="D9664"/>
      <c r="E9664"/>
      <c r="F9664"/>
      <c r="G9664"/>
      <c r="H9664" s="26"/>
      <c r="I9664" s="26"/>
      <c r="K9664"/>
      <c r="L9664"/>
      <c r="M9664"/>
      <c r="N9664"/>
      <c r="O9664"/>
      <c r="P9664"/>
      <c r="S9664"/>
    </row>
    <row r="9665" spans="1:20" x14ac:dyDescent="0.3">
      <c r="A9665" s="25"/>
      <c r="B9665"/>
      <c r="C9665"/>
      <c r="D9665"/>
      <c r="E9665"/>
      <c r="F9665"/>
      <c r="G9665"/>
      <c r="H9665" s="14"/>
      <c r="I9665" s="14"/>
      <c r="K9665"/>
      <c r="L9665"/>
      <c r="M9665"/>
      <c r="N9665"/>
      <c r="O9665"/>
      <c r="P9665"/>
      <c r="S9665"/>
    </row>
    <row r="9666" spans="1:20" x14ac:dyDescent="0.3">
      <c r="A9666" s="25"/>
      <c r="B9666"/>
      <c r="C9666"/>
      <c r="D9666"/>
      <c r="E9666"/>
      <c r="F9666"/>
      <c r="G9666"/>
      <c r="H9666" s="14"/>
      <c r="I9666" s="14"/>
      <c r="K9666"/>
      <c r="L9666"/>
      <c r="M9666"/>
      <c r="N9666"/>
      <c r="O9666"/>
      <c r="P9666"/>
      <c r="S9666"/>
    </row>
    <row r="9667" spans="1:20" x14ac:dyDescent="0.3">
      <c r="A9667" s="25"/>
      <c r="B9667"/>
      <c r="C9667"/>
      <c r="D9667"/>
      <c r="E9667"/>
      <c r="F9667"/>
      <c r="G9667"/>
      <c r="H9667" s="14"/>
      <c r="I9667" s="14"/>
      <c r="K9667"/>
      <c r="L9667"/>
      <c r="M9667"/>
      <c r="N9667"/>
      <c r="O9667"/>
      <c r="P9667"/>
      <c r="S9667"/>
    </row>
    <row r="9668" spans="1:20" x14ac:dyDescent="0.3">
      <c r="A9668" s="25"/>
      <c r="B9668"/>
      <c r="C9668"/>
      <c r="D9668"/>
      <c r="E9668"/>
      <c r="F9668"/>
      <c r="G9668"/>
      <c r="H9668" s="14"/>
      <c r="I9668" s="14"/>
      <c r="K9668"/>
      <c r="L9668"/>
      <c r="M9668"/>
      <c r="N9668"/>
      <c r="O9668"/>
      <c r="P9668"/>
      <c r="S9668"/>
    </row>
    <row r="9669" spans="1:20" x14ac:dyDescent="0.3">
      <c r="A9669" s="25"/>
      <c r="B9669"/>
      <c r="C9669"/>
      <c r="D9669"/>
      <c r="E9669"/>
      <c r="F9669"/>
      <c r="G9669"/>
      <c r="H9669" s="14"/>
      <c r="I9669" s="14"/>
      <c r="K9669"/>
      <c r="L9669"/>
      <c r="M9669"/>
      <c r="N9669"/>
      <c r="O9669"/>
      <c r="P9669"/>
      <c r="S9669"/>
    </row>
    <row r="9670" spans="1:20" x14ac:dyDescent="0.3">
      <c r="A9670" s="25"/>
      <c r="B9670"/>
      <c r="C9670"/>
      <c r="D9670"/>
      <c r="E9670"/>
      <c r="F9670"/>
      <c r="G9670"/>
      <c r="H9670" s="14"/>
      <c r="I9670" s="14"/>
      <c r="K9670"/>
      <c r="L9670"/>
      <c r="M9670"/>
      <c r="N9670"/>
      <c r="O9670"/>
      <c r="P9670"/>
      <c r="S9670"/>
    </row>
    <row r="9671" spans="1:20" x14ac:dyDescent="0.3">
      <c r="A9671" s="25"/>
      <c r="B9671"/>
      <c r="C9671"/>
      <c r="D9671"/>
      <c r="E9671"/>
      <c r="F9671"/>
      <c r="G9671"/>
      <c r="H9671" s="26"/>
      <c r="I9671" s="26"/>
      <c r="K9671"/>
      <c r="L9671"/>
      <c r="M9671"/>
      <c r="N9671"/>
      <c r="O9671"/>
      <c r="P9671"/>
      <c r="S9671"/>
    </row>
    <row r="9672" spans="1:20" x14ac:dyDescent="0.3">
      <c r="A9672" s="25"/>
      <c r="B9672"/>
      <c r="C9672"/>
      <c r="D9672"/>
      <c r="E9672"/>
      <c r="F9672"/>
      <c r="G9672"/>
      <c r="H9672" s="26"/>
      <c r="I9672" s="26"/>
      <c r="K9672"/>
      <c r="L9672"/>
      <c r="M9672"/>
      <c r="N9672"/>
      <c r="O9672"/>
      <c r="P9672"/>
      <c r="S9672"/>
    </row>
    <row r="9673" spans="1:20" x14ac:dyDescent="0.3">
      <c r="A9673" s="25"/>
      <c r="B9673"/>
      <c r="C9673"/>
      <c r="D9673"/>
      <c r="E9673"/>
      <c r="F9673"/>
      <c r="G9673"/>
      <c r="H9673" s="26"/>
      <c r="I9673" s="26"/>
      <c r="K9673"/>
      <c r="L9673"/>
      <c r="M9673"/>
      <c r="N9673"/>
      <c r="O9673"/>
      <c r="P9673"/>
      <c r="S9673"/>
    </row>
    <row r="9674" spans="1:20" x14ac:dyDescent="0.3">
      <c r="A9674" s="25"/>
      <c r="B9674"/>
      <c r="C9674"/>
      <c r="D9674"/>
      <c r="E9674"/>
      <c r="F9674"/>
      <c r="G9674"/>
      <c r="H9674" s="26"/>
      <c r="I9674" s="26"/>
      <c r="K9674"/>
      <c r="L9674"/>
      <c r="M9674"/>
      <c r="N9674"/>
      <c r="O9674"/>
      <c r="P9674"/>
      <c r="S9674"/>
    </row>
    <row r="9675" spans="1:20" x14ac:dyDescent="0.3">
      <c r="A9675" s="25"/>
      <c r="B9675"/>
      <c r="C9675"/>
      <c r="D9675"/>
      <c r="E9675"/>
      <c r="F9675"/>
      <c r="G9675"/>
      <c r="H9675" s="26"/>
      <c r="I9675" s="26"/>
      <c r="K9675"/>
      <c r="L9675"/>
      <c r="M9675"/>
      <c r="N9675"/>
      <c r="O9675"/>
      <c r="P9675"/>
      <c r="S9675"/>
      <c r="T9675" s="7"/>
    </row>
    <row r="9676" spans="1:20" x14ac:dyDescent="0.3">
      <c r="A9676" s="25"/>
      <c r="B9676"/>
      <c r="C9676"/>
      <c r="D9676"/>
      <c r="E9676"/>
      <c r="F9676"/>
      <c r="G9676"/>
      <c r="H9676" s="14"/>
      <c r="I9676" s="14"/>
      <c r="K9676"/>
      <c r="L9676"/>
      <c r="M9676"/>
      <c r="N9676"/>
      <c r="O9676"/>
      <c r="P9676"/>
      <c r="S9676"/>
      <c r="T9676" s="7"/>
    </row>
    <row r="9677" spans="1:20" x14ac:dyDescent="0.3">
      <c r="A9677" s="25"/>
      <c r="B9677"/>
      <c r="C9677"/>
      <c r="D9677"/>
      <c r="E9677"/>
      <c r="F9677"/>
      <c r="G9677"/>
      <c r="H9677"/>
      <c r="I9677"/>
      <c r="K9677"/>
      <c r="L9677"/>
      <c r="M9677"/>
      <c r="N9677"/>
      <c r="O9677"/>
      <c r="P9677"/>
      <c r="S9677"/>
    </row>
    <row r="9678" spans="1:20" x14ac:dyDescent="0.3">
      <c r="A9678" s="25"/>
      <c r="B9678"/>
      <c r="C9678"/>
      <c r="D9678"/>
      <c r="E9678"/>
      <c r="F9678"/>
      <c r="G9678"/>
      <c r="H9678" s="14"/>
      <c r="I9678" s="14"/>
      <c r="K9678"/>
      <c r="L9678"/>
      <c r="M9678"/>
      <c r="N9678"/>
      <c r="O9678"/>
      <c r="P9678"/>
      <c r="S9678"/>
    </row>
    <row r="9679" spans="1:20" x14ac:dyDescent="0.3">
      <c r="A9679" s="25"/>
      <c r="B9679"/>
      <c r="C9679"/>
      <c r="D9679"/>
      <c r="E9679"/>
      <c r="F9679"/>
      <c r="G9679"/>
      <c r="H9679" s="14"/>
      <c r="I9679" s="14"/>
      <c r="K9679"/>
      <c r="L9679"/>
      <c r="M9679"/>
      <c r="N9679"/>
      <c r="O9679"/>
      <c r="P9679"/>
      <c r="S9679"/>
    </row>
    <row r="9680" spans="1:20" x14ac:dyDescent="0.3">
      <c r="A9680" s="25"/>
      <c r="B9680"/>
      <c r="C9680"/>
      <c r="D9680"/>
      <c r="E9680"/>
      <c r="F9680"/>
      <c r="G9680"/>
      <c r="H9680"/>
      <c r="I9680" s="26"/>
      <c r="K9680"/>
      <c r="L9680"/>
      <c r="M9680"/>
      <c r="N9680"/>
      <c r="O9680"/>
      <c r="P9680"/>
      <c r="S9680"/>
    </row>
    <row r="9681" spans="1:20" x14ac:dyDescent="0.3">
      <c r="A9681" s="25"/>
      <c r="B9681"/>
      <c r="C9681"/>
      <c r="D9681"/>
      <c r="E9681"/>
      <c r="F9681"/>
      <c r="G9681"/>
      <c r="H9681"/>
      <c r="I9681" s="26"/>
      <c r="K9681"/>
      <c r="L9681"/>
      <c r="M9681"/>
      <c r="N9681"/>
      <c r="O9681"/>
      <c r="P9681"/>
      <c r="S9681"/>
    </row>
    <row r="9682" spans="1:20" x14ac:dyDescent="0.3">
      <c r="A9682" s="25"/>
      <c r="B9682"/>
      <c r="C9682"/>
      <c r="D9682"/>
      <c r="E9682"/>
      <c r="F9682"/>
      <c r="G9682"/>
      <c r="H9682"/>
      <c r="I9682" s="26"/>
      <c r="K9682"/>
      <c r="L9682"/>
      <c r="M9682"/>
      <c r="N9682"/>
      <c r="O9682"/>
      <c r="P9682"/>
      <c r="S9682"/>
    </row>
    <row r="9683" spans="1:20" x14ac:dyDescent="0.3">
      <c r="A9683" s="25"/>
      <c r="B9683"/>
      <c r="C9683"/>
      <c r="D9683"/>
      <c r="E9683"/>
      <c r="F9683"/>
      <c r="G9683"/>
      <c r="H9683"/>
      <c r="I9683" s="26"/>
      <c r="K9683"/>
      <c r="L9683"/>
      <c r="M9683"/>
      <c r="N9683"/>
      <c r="O9683"/>
      <c r="P9683"/>
      <c r="S9683"/>
    </row>
    <row r="9684" spans="1:20" x14ac:dyDescent="0.3">
      <c r="A9684" s="25"/>
      <c r="B9684"/>
      <c r="C9684"/>
      <c r="D9684"/>
      <c r="E9684"/>
      <c r="F9684"/>
      <c r="G9684"/>
      <c r="H9684" s="26"/>
      <c r="I9684" s="26"/>
      <c r="K9684"/>
      <c r="L9684"/>
      <c r="M9684"/>
      <c r="N9684"/>
      <c r="O9684"/>
      <c r="P9684"/>
      <c r="S9684"/>
    </row>
    <row r="9685" spans="1:20" x14ac:dyDescent="0.3">
      <c r="A9685" s="25"/>
      <c r="B9685"/>
      <c r="C9685"/>
      <c r="D9685"/>
      <c r="E9685"/>
      <c r="F9685"/>
      <c r="G9685"/>
      <c r="H9685" s="26"/>
      <c r="I9685" s="26"/>
      <c r="K9685"/>
      <c r="L9685"/>
      <c r="M9685"/>
      <c r="N9685"/>
      <c r="O9685"/>
      <c r="P9685"/>
      <c r="S9685"/>
    </row>
    <row r="9686" spans="1:20" x14ac:dyDescent="0.3">
      <c r="A9686" s="25"/>
      <c r="B9686"/>
      <c r="C9686"/>
      <c r="D9686"/>
      <c r="E9686"/>
      <c r="F9686"/>
      <c r="G9686"/>
      <c r="H9686" s="26"/>
      <c r="I9686" s="26"/>
      <c r="K9686"/>
      <c r="L9686"/>
      <c r="M9686"/>
      <c r="N9686"/>
      <c r="O9686"/>
      <c r="P9686"/>
      <c r="S9686"/>
    </row>
    <row r="9687" spans="1:20" x14ac:dyDescent="0.3">
      <c r="A9687" s="25"/>
      <c r="B9687"/>
      <c r="C9687"/>
      <c r="D9687"/>
      <c r="E9687"/>
      <c r="F9687"/>
      <c r="G9687"/>
      <c r="H9687" s="26"/>
      <c r="I9687" s="26"/>
      <c r="K9687"/>
      <c r="L9687"/>
      <c r="M9687"/>
      <c r="N9687"/>
      <c r="O9687"/>
      <c r="P9687"/>
      <c r="S9687"/>
      <c r="T9687" s="7"/>
    </row>
    <row r="9688" spans="1:20" x14ac:dyDescent="0.3">
      <c r="A9688" s="25"/>
      <c r="B9688"/>
      <c r="C9688"/>
      <c r="D9688"/>
      <c r="E9688"/>
      <c r="F9688"/>
      <c r="G9688"/>
      <c r="H9688" s="14"/>
      <c r="I9688" s="14"/>
      <c r="K9688"/>
      <c r="L9688"/>
      <c r="M9688"/>
      <c r="N9688"/>
      <c r="O9688"/>
      <c r="P9688"/>
      <c r="S9688"/>
    </row>
    <row r="9689" spans="1:20" x14ac:dyDescent="0.3">
      <c r="A9689" s="25"/>
      <c r="B9689"/>
      <c r="C9689"/>
      <c r="D9689"/>
      <c r="E9689"/>
      <c r="F9689"/>
      <c r="G9689"/>
      <c r="H9689" s="14"/>
      <c r="I9689" s="14"/>
      <c r="K9689"/>
      <c r="L9689"/>
      <c r="M9689"/>
      <c r="N9689"/>
      <c r="O9689"/>
      <c r="P9689"/>
      <c r="S9689"/>
    </row>
    <row r="9690" spans="1:20" x14ac:dyDescent="0.3">
      <c r="A9690" s="25"/>
      <c r="B9690"/>
      <c r="C9690"/>
      <c r="D9690"/>
      <c r="E9690"/>
      <c r="F9690"/>
      <c r="G9690"/>
      <c r="H9690" s="14"/>
      <c r="I9690" s="14"/>
      <c r="K9690"/>
      <c r="L9690"/>
      <c r="M9690"/>
      <c r="N9690"/>
      <c r="O9690"/>
      <c r="P9690"/>
      <c r="S9690"/>
    </row>
    <row r="9691" spans="1:20" x14ac:dyDescent="0.3">
      <c r="A9691" s="25"/>
      <c r="B9691"/>
      <c r="C9691"/>
      <c r="D9691"/>
      <c r="E9691"/>
      <c r="F9691"/>
      <c r="G9691"/>
      <c r="H9691" s="14"/>
      <c r="I9691" s="14"/>
      <c r="K9691"/>
      <c r="L9691"/>
      <c r="M9691"/>
      <c r="N9691"/>
      <c r="O9691"/>
      <c r="P9691"/>
      <c r="S9691"/>
    </row>
    <row r="9692" spans="1:20" x14ac:dyDescent="0.3">
      <c r="A9692" s="25"/>
      <c r="B9692"/>
      <c r="C9692"/>
      <c r="D9692"/>
      <c r="E9692"/>
      <c r="F9692"/>
      <c r="G9692"/>
      <c r="H9692" s="26"/>
      <c r="I9692" s="26"/>
      <c r="K9692"/>
      <c r="L9692"/>
      <c r="M9692"/>
      <c r="N9692"/>
      <c r="O9692"/>
      <c r="P9692"/>
      <c r="S9692"/>
    </row>
    <row r="9693" spans="1:20" x14ac:dyDescent="0.3">
      <c r="A9693" s="25"/>
      <c r="B9693"/>
      <c r="C9693"/>
      <c r="D9693"/>
      <c r="E9693"/>
      <c r="F9693"/>
      <c r="G9693"/>
      <c r="H9693" s="26"/>
      <c r="I9693" s="26"/>
      <c r="K9693"/>
      <c r="L9693"/>
      <c r="M9693"/>
      <c r="N9693"/>
      <c r="O9693"/>
      <c r="P9693"/>
      <c r="S9693"/>
    </row>
    <row r="9694" spans="1:20" x14ac:dyDescent="0.3">
      <c r="A9694" s="25"/>
      <c r="B9694"/>
      <c r="C9694"/>
      <c r="D9694"/>
      <c r="E9694"/>
      <c r="F9694"/>
      <c r="G9694"/>
      <c r="H9694" s="26"/>
      <c r="I9694" s="26"/>
      <c r="K9694"/>
      <c r="L9694"/>
      <c r="M9694"/>
      <c r="N9694"/>
      <c r="O9694"/>
      <c r="P9694"/>
      <c r="S9694"/>
    </row>
    <row r="9695" spans="1:20" x14ac:dyDescent="0.3">
      <c r="A9695" s="25"/>
      <c r="B9695"/>
      <c r="C9695"/>
      <c r="D9695"/>
      <c r="E9695"/>
      <c r="F9695"/>
      <c r="G9695"/>
      <c r="H9695" s="26"/>
      <c r="I9695" s="26"/>
      <c r="K9695"/>
      <c r="L9695"/>
      <c r="M9695"/>
      <c r="N9695"/>
      <c r="O9695"/>
      <c r="P9695"/>
      <c r="S9695"/>
    </row>
    <row r="9696" spans="1:20" x14ac:dyDescent="0.3">
      <c r="A9696" s="25"/>
      <c r="B9696"/>
      <c r="C9696"/>
      <c r="D9696"/>
      <c r="E9696"/>
      <c r="F9696"/>
      <c r="G9696"/>
      <c r="H9696" s="26"/>
      <c r="I9696" s="26"/>
      <c r="K9696"/>
      <c r="L9696"/>
      <c r="M9696"/>
      <c r="N9696"/>
      <c r="O9696"/>
      <c r="P9696"/>
      <c r="S9696"/>
    </row>
    <row r="9697" spans="1:19" x14ac:dyDescent="0.3">
      <c r="A9697" s="25"/>
      <c r="B9697"/>
      <c r="C9697"/>
      <c r="D9697"/>
      <c r="E9697"/>
      <c r="F9697"/>
      <c r="G9697"/>
      <c r="H9697" s="26"/>
      <c r="I9697" s="26"/>
      <c r="K9697"/>
      <c r="L9697"/>
      <c r="M9697"/>
      <c r="N9697"/>
      <c r="O9697"/>
      <c r="P9697"/>
      <c r="S9697"/>
    </row>
    <row r="9698" spans="1:19" x14ac:dyDescent="0.3">
      <c r="A9698" s="25"/>
      <c r="B9698"/>
      <c r="C9698"/>
      <c r="D9698"/>
      <c r="E9698"/>
      <c r="F9698"/>
      <c r="G9698"/>
      <c r="H9698" s="26"/>
      <c r="I9698" s="26"/>
      <c r="K9698"/>
      <c r="L9698"/>
      <c r="M9698"/>
      <c r="N9698"/>
      <c r="O9698"/>
      <c r="P9698"/>
      <c r="S9698"/>
    </row>
    <row r="9699" spans="1:19" x14ac:dyDescent="0.3">
      <c r="A9699" s="25"/>
      <c r="B9699"/>
      <c r="C9699"/>
      <c r="D9699"/>
      <c r="E9699"/>
      <c r="F9699"/>
      <c r="G9699"/>
      <c r="H9699" s="26"/>
      <c r="I9699" s="26"/>
      <c r="K9699"/>
      <c r="L9699"/>
      <c r="M9699"/>
      <c r="N9699"/>
      <c r="O9699"/>
      <c r="P9699"/>
      <c r="S9699"/>
    </row>
    <row r="9700" spans="1:19" x14ac:dyDescent="0.3">
      <c r="A9700" s="25"/>
      <c r="B9700"/>
      <c r="C9700"/>
      <c r="D9700"/>
      <c r="E9700"/>
      <c r="F9700"/>
      <c r="G9700"/>
      <c r="H9700" s="26"/>
      <c r="I9700" s="26"/>
      <c r="K9700"/>
      <c r="L9700"/>
      <c r="M9700"/>
      <c r="N9700"/>
      <c r="O9700"/>
      <c r="P9700"/>
      <c r="S9700"/>
    </row>
    <row r="9701" spans="1:19" x14ac:dyDescent="0.3">
      <c r="A9701" s="25"/>
      <c r="B9701"/>
      <c r="C9701"/>
      <c r="D9701"/>
      <c r="E9701"/>
      <c r="F9701"/>
      <c r="G9701"/>
      <c r="H9701" s="26"/>
      <c r="I9701" s="26"/>
      <c r="K9701"/>
      <c r="L9701"/>
      <c r="M9701"/>
      <c r="N9701"/>
      <c r="O9701"/>
      <c r="P9701"/>
      <c r="S9701"/>
    </row>
    <row r="9702" spans="1:19" x14ac:dyDescent="0.3">
      <c r="A9702" s="25"/>
      <c r="B9702"/>
      <c r="C9702"/>
      <c r="D9702"/>
      <c r="E9702"/>
      <c r="F9702"/>
      <c r="G9702"/>
      <c r="H9702" s="14"/>
      <c r="I9702" s="26"/>
      <c r="K9702"/>
      <c r="L9702"/>
      <c r="M9702"/>
      <c r="N9702"/>
      <c r="O9702"/>
      <c r="P9702"/>
      <c r="S9702"/>
    </row>
    <row r="9703" spans="1:19" x14ac:dyDescent="0.3">
      <c r="A9703" s="25"/>
      <c r="B9703"/>
      <c r="C9703"/>
      <c r="D9703"/>
      <c r="E9703"/>
      <c r="F9703"/>
      <c r="G9703"/>
      <c r="H9703" s="14"/>
      <c r="I9703" s="26"/>
      <c r="K9703"/>
      <c r="L9703"/>
      <c r="M9703"/>
      <c r="N9703"/>
      <c r="O9703"/>
      <c r="P9703"/>
      <c r="S9703"/>
    </row>
    <row r="9704" spans="1:19" x14ac:dyDescent="0.3">
      <c r="A9704" s="25"/>
      <c r="B9704"/>
      <c r="C9704"/>
      <c r="D9704"/>
      <c r="E9704"/>
      <c r="F9704"/>
      <c r="G9704"/>
      <c r="H9704" s="14"/>
      <c r="I9704" s="26"/>
      <c r="K9704"/>
      <c r="L9704"/>
      <c r="M9704"/>
      <c r="N9704"/>
      <c r="O9704"/>
      <c r="P9704"/>
      <c r="S9704"/>
    </row>
    <row r="9705" spans="1:19" x14ac:dyDescent="0.3">
      <c r="A9705" s="25"/>
      <c r="B9705"/>
      <c r="C9705"/>
      <c r="D9705"/>
      <c r="E9705"/>
      <c r="F9705"/>
      <c r="G9705"/>
      <c r="H9705" s="14"/>
      <c r="I9705" s="26"/>
      <c r="K9705"/>
      <c r="L9705"/>
      <c r="M9705"/>
      <c r="N9705"/>
      <c r="O9705"/>
      <c r="P9705"/>
      <c r="S9705"/>
    </row>
    <row r="9706" spans="1:19" x14ac:dyDescent="0.3">
      <c r="A9706" s="25"/>
      <c r="B9706"/>
      <c r="C9706"/>
      <c r="D9706"/>
      <c r="E9706"/>
      <c r="F9706"/>
      <c r="G9706"/>
      <c r="H9706" s="14"/>
      <c r="I9706" s="26"/>
      <c r="K9706"/>
      <c r="L9706"/>
      <c r="M9706"/>
      <c r="N9706"/>
      <c r="O9706"/>
      <c r="P9706"/>
      <c r="S9706"/>
    </row>
    <row r="9707" spans="1:19" x14ac:dyDescent="0.3">
      <c r="A9707" s="25"/>
      <c r="B9707"/>
      <c r="C9707"/>
      <c r="D9707"/>
      <c r="E9707"/>
      <c r="F9707"/>
      <c r="G9707"/>
      <c r="H9707" s="26"/>
      <c r="I9707" s="26"/>
      <c r="K9707"/>
      <c r="L9707"/>
      <c r="M9707"/>
      <c r="N9707"/>
      <c r="O9707"/>
      <c r="P9707"/>
      <c r="S9707"/>
    </row>
    <row r="9708" spans="1:19" x14ac:dyDescent="0.3">
      <c r="A9708" s="25"/>
      <c r="B9708"/>
      <c r="C9708"/>
      <c r="D9708"/>
      <c r="E9708"/>
      <c r="F9708"/>
      <c r="G9708"/>
      <c r="H9708" s="26"/>
      <c r="I9708" s="26"/>
      <c r="K9708"/>
      <c r="L9708"/>
      <c r="M9708"/>
      <c r="N9708"/>
      <c r="O9708"/>
      <c r="P9708"/>
      <c r="S9708"/>
    </row>
    <row r="9709" spans="1:19" x14ac:dyDescent="0.3">
      <c r="A9709" s="25"/>
      <c r="B9709"/>
      <c r="C9709"/>
      <c r="D9709"/>
      <c r="E9709"/>
      <c r="F9709"/>
      <c r="G9709"/>
      <c r="H9709" s="26"/>
      <c r="I9709" s="26"/>
      <c r="K9709"/>
      <c r="L9709"/>
      <c r="M9709"/>
      <c r="N9709"/>
      <c r="O9709"/>
      <c r="P9709"/>
      <c r="S9709"/>
    </row>
    <row r="9710" spans="1:19" x14ac:dyDescent="0.3">
      <c r="A9710" s="25"/>
      <c r="B9710"/>
      <c r="C9710"/>
      <c r="D9710"/>
      <c r="E9710"/>
      <c r="F9710"/>
      <c r="G9710"/>
      <c r="H9710" s="26"/>
      <c r="I9710" s="26"/>
      <c r="K9710"/>
      <c r="L9710"/>
      <c r="M9710"/>
      <c r="N9710"/>
      <c r="O9710"/>
      <c r="P9710"/>
      <c r="S9710"/>
    </row>
    <row r="9711" spans="1:19" x14ac:dyDescent="0.3">
      <c r="A9711" s="25"/>
      <c r="B9711"/>
      <c r="C9711"/>
      <c r="D9711"/>
      <c r="E9711"/>
      <c r="F9711"/>
      <c r="G9711"/>
      <c r="H9711" s="26"/>
      <c r="I9711" s="26"/>
      <c r="K9711"/>
      <c r="L9711"/>
      <c r="M9711"/>
      <c r="N9711"/>
      <c r="O9711"/>
      <c r="P9711"/>
      <c r="S9711"/>
    </row>
    <row r="9712" spans="1:19" x14ac:dyDescent="0.3">
      <c r="A9712" s="25"/>
      <c r="B9712"/>
      <c r="C9712"/>
      <c r="D9712"/>
      <c r="E9712"/>
      <c r="F9712"/>
      <c r="G9712"/>
      <c r="H9712" s="26"/>
      <c r="I9712" s="26"/>
      <c r="K9712"/>
      <c r="L9712"/>
      <c r="M9712"/>
      <c r="N9712"/>
      <c r="O9712"/>
      <c r="P9712"/>
      <c r="S9712"/>
    </row>
    <row r="9713" spans="1:20" x14ac:dyDescent="0.3">
      <c r="A9713" s="25"/>
      <c r="B9713"/>
      <c r="C9713"/>
      <c r="D9713"/>
      <c r="E9713"/>
      <c r="F9713"/>
      <c r="G9713"/>
      <c r="H9713" s="26"/>
      <c r="I9713" s="26"/>
      <c r="K9713"/>
      <c r="L9713"/>
      <c r="M9713"/>
      <c r="N9713"/>
      <c r="O9713"/>
      <c r="P9713"/>
      <c r="S9713"/>
    </row>
    <row r="9714" spans="1:20" x14ac:dyDescent="0.3">
      <c r="A9714" s="25"/>
      <c r="B9714"/>
      <c r="C9714"/>
      <c r="D9714"/>
      <c r="E9714"/>
      <c r="F9714"/>
      <c r="G9714"/>
      <c r="H9714" s="26"/>
      <c r="I9714" s="26"/>
      <c r="K9714"/>
      <c r="L9714"/>
      <c r="M9714"/>
      <c r="N9714"/>
      <c r="O9714"/>
      <c r="P9714"/>
      <c r="S9714"/>
    </row>
    <row r="9715" spans="1:20" x14ac:dyDescent="0.3">
      <c r="A9715" s="25"/>
      <c r="B9715"/>
      <c r="C9715"/>
      <c r="D9715"/>
      <c r="E9715"/>
      <c r="F9715"/>
      <c r="G9715"/>
      <c r="H9715" s="26"/>
      <c r="I9715" s="26"/>
      <c r="K9715"/>
      <c r="L9715"/>
      <c r="M9715"/>
      <c r="N9715"/>
      <c r="O9715"/>
      <c r="P9715"/>
      <c r="S9715"/>
    </row>
    <row r="9716" spans="1:20" x14ac:dyDescent="0.3">
      <c r="A9716" s="25"/>
      <c r="B9716"/>
      <c r="C9716"/>
      <c r="D9716"/>
      <c r="E9716"/>
      <c r="F9716"/>
      <c r="G9716"/>
      <c r="H9716" s="26"/>
      <c r="I9716" s="26"/>
      <c r="K9716"/>
      <c r="L9716"/>
      <c r="M9716"/>
      <c r="N9716"/>
      <c r="O9716"/>
      <c r="P9716"/>
      <c r="S9716"/>
      <c r="T9716" s="7"/>
    </row>
    <row r="9717" spans="1:20" x14ac:dyDescent="0.3">
      <c r="A9717" s="25"/>
      <c r="B9717"/>
      <c r="C9717"/>
      <c r="D9717"/>
      <c r="E9717"/>
      <c r="F9717"/>
      <c r="G9717"/>
      <c r="H9717" s="14"/>
      <c r="I9717" s="26"/>
      <c r="K9717"/>
      <c r="L9717"/>
      <c r="M9717"/>
      <c r="N9717"/>
      <c r="O9717"/>
      <c r="P9717"/>
      <c r="S9717"/>
    </row>
    <row r="9718" spans="1:20" x14ac:dyDescent="0.3">
      <c r="A9718" s="25"/>
      <c r="B9718"/>
      <c r="C9718"/>
      <c r="D9718"/>
      <c r="E9718"/>
      <c r="F9718"/>
      <c r="G9718"/>
      <c r="H9718" s="14"/>
      <c r="I9718" s="26"/>
      <c r="K9718"/>
      <c r="L9718"/>
      <c r="M9718"/>
      <c r="N9718"/>
      <c r="O9718"/>
      <c r="P9718"/>
      <c r="S9718"/>
    </row>
    <row r="9719" spans="1:20" x14ac:dyDescent="0.3">
      <c r="A9719" s="25"/>
      <c r="B9719"/>
      <c r="C9719"/>
      <c r="D9719"/>
      <c r="E9719"/>
      <c r="F9719"/>
      <c r="G9719"/>
      <c r="H9719" s="14"/>
      <c r="I9719" s="26"/>
      <c r="K9719"/>
      <c r="L9719"/>
      <c r="M9719"/>
      <c r="N9719"/>
      <c r="O9719"/>
      <c r="P9719"/>
      <c r="S9719"/>
    </row>
    <row r="9720" spans="1:20" x14ac:dyDescent="0.3">
      <c r="A9720" s="25"/>
      <c r="B9720"/>
      <c r="C9720"/>
      <c r="D9720"/>
      <c r="E9720"/>
      <c r="F9720"/>
      <c r="G9720"/>
      <c r="H9720" s="14"/>
      <c r="I9720" s="26"/>
      <c r="K9720"/>
      <c r="L9720"/>
      <c r="M9720"/>
      <c r="N9720"/>
      <c r="O9720"/>
      <c r="P9720"/>
      <c r="S9720"/>
    </row>
    <row r="9721" spans="1:20" x14ac:dyDescent="0.3">
      <c r="A9721" s="25"/>
      <c r="B9721"/>
      <c r="C9721"/>
      <c r="D9721"/>
      <c r="E9721"/>
      <c r="F9721"/>
      <c r="G9721"/>
      <c r="H9721"/>
      <c r="I9721" s="26"/>
      <c r="K9721"/>
      <c r="L9721"/>
      <c r="M9721"/>
      <c r="N9721"/>
      <c r="O9721"/>
      <c r="P9721"/>
      <c r="S9721"/>
    </row>
    <row r="9722" spans="1:20" x14ac:dyDescent="0.3">
      <c r="A9722" s="25"/>
      <c r="B9722"/>
      <c r="C9722"/>
      <c r="D9722"/>
      <c r="E9722"/>
      <c r="F9722"/>
      <c r="G9722"/>
      <c r="H9722"/>
      <c r="I9722"/>
      <c r="K9722"/>
      <c r="L9722"/>
      <c r="M9722"/>
      <c r="N9722"/>
      <c r="O9722"/>
      <c r="P9722"/>
      <c r="S9722"/>
    </row>
    <row r="9723" spans="1:20" x14ac:dyDescent="0.3">
      <c r="A9723" s="25"/>
      <c r="B9723"/>
      <c r="C9723"/>
      <c r="D9723"/>
      <c r="E9723"/>
      <c r="F9723"/>
      <c r="G9723"/>
      <c r="H9723"/>
      <c r="I9723"/>
      <c r="K9723"/>
      <c r="L9723"/>
      <c r="M9723"/>
      <c r="N9723"/>
      <c r="O9723"/>
      <c r="P9723"/>
      <c r="S9723"/>
    </row>
    <row r="9724" spans="1:20" x14ac:dyDescent="0.3">
      <c r="A9724" s="25"/>
      <c r="B9724"/>
      <c r="C9724"/>
      <c r="D9724"/>
      <c r="E9724"/>
      <c r="F9724"/>
      <c r="G9724"/>
      <c r="H9724" s="14"/>
      <c r="I9724" s="14"/>
      <c r="K9724"/>
      <c r="L9724"/>
      <c r="M9724"/>
      <c r="N9724"/>
      <c r="O9724"/>
      <c r="P9724"/>
      <c r="S9724"/>
    </row>
    <row r="9725" spans="1:20" x14ac:dyDescent="0.3">
      <c r="A9725" s="25"/>
      <c r="B9725"/>
      <c r="C9725"/>
      <c r="D9725"/>
      <c r="E9725"/>
      <c r="F9725"/>
      <c r="G9725"/>
      <c r="H9725"/>
      <c r="I9725"/>
      <c r="K9725"/>
      <c r="L9725"/>
      <c r="M9725"/>
      <c r="N9725"/>
      <c r="O9725"/>
      <c r="P9725"/>
      <c r="S9725"/>
    </row>
    <row r="9726" spans="1:20" x14ac:dyDescent="0.3">
      <c r="A9726" s="25"/>
      <c r="B9726"/>
      <c r="C9726"/>
      <c r="D9726"/>
      <c r="E9726"/>
      <c r="F9726"/>
      <c r="G9726"/>
      <c r="H9726"/>
      <c r="I9726"/>
      <c r="K9726"/>
      <c r="L9726"/>
      <c r="M9726"/>
      <c r="N9726"/>
      <c r="O9726"/>
      <c r="P9726"/>
      <c r="S9726"/>
    </row>
    <row r="9727" spans="1:20" x14ac:dyDescent="0.3">
      <c r="A9727" s="25"/>
      <c r="B9727"/>
      <c r="C9727"/>
      <c r="D9727"/>
      <c r="E9727"/>
      <c r="F9727"/>
      <c r="G9727"/>
      <c r="H9727" s="26"/>
      <c r="I9727" s="26"/>
      <c r="K9727"/>
      <c r="L9727"/>
      <c r="M9727"/>
      <c r="N9727"/>
      <c r="O9727"/>
      <c r="P9727"/>
      <c r="S9727"/>
    </row>
    <row r="9728" spans="1:20" x14ac:dyDescent="0.3">
      <c r="A9728" s="25"/>
      <c r="B9728"/>
      <c r="C9728"/>
      <c r="D9728"/>
      <c r="E9728"/>
      <c r="F9728"/>
      <c r="G9728"/>
      <c r="H9728" s="26"/>
      <c r="I9728" s="26"/>
      <c r="K9728"/>
      <c r="L9728"/>
      <c r="M9728"/>
      <c r="N9728"/>
      <c r="O9728"/>
      <c r="P9728"/>
      <c r="S9728"/>
    </row>
    <row r="9729" spans="1:19" x14ac:dyDescent="0.3">
      <c r="A9729" s="25"/>
      <c r="B9729"/>
      <c r="C9729"/>
      <c r="D9729"/>
      <c r="E9729"/>
      <c r="F9729"/>
      <c r="G9729"/>
      <c r="H9729" s="26"/>
      <c r="I9729" s="26"/>
      <c r="K9729"/>
      <c r="L9729"/>
      <c r="M9729"/>
      <c r="N9729"/>
      <c r="O9729"/>
      <c r="P9729"/>
      <c r="S9729"/>
    </row>
    <row r="9730" spans="1:19" x14ac:dyDescent="0.3">
      <c r="A9730" s="25"/>
      <c r="B9730"/>
      <c r="C9730"/>
      <c r="D9730"/>
      <c r="E9730"/>
      <c r="F9730"/>
      <c r="G9730"/>
      <c r="H9730" s="26"/>
      <c r="I9730" s="26"/>
      <c r="K9730"/>
      <c r="L9730"/>
      <c r="M9730"/>
      <c r="N9730"/>
      <c r="O9730"/>
      <c r="P9730"/>
      <c r="S9730"/>
    </row>
    <row r="9731" spans="1:19" x14ac:dyDescent="0.3">
      <c r="A9731" s="25"/>
      <c r="B9731"/>
      <c r="C9731"/>
      <c r="D9731"/>
      <c r="E9731"/>
      <c r="F9731"/>
      <c r="G9731"/>
      <c r="H9731" s="26"/>
      <c r="I9731" s="26"/>
      <c r="K9731"/>
      <c r="L9731"/>
      <c r="M9731"/>
      <c r="N9731"/>
      <c r="O9731"/>
      <c r="P9731"/>
      <c r="S9731"/>
    </row>
    <row r="9732" spans="1:19" x14ac:dyDescent="0.3">
      <c r="A9732" s="25"/>
      <c r="B9732"/>
      <c r="C9732"/>
      <c r="D9732"/>
      <c r="E9732"/>
      <c r="F9732"/>
      <c r="G9732"/>
      <c r="H9732"/>
      <c r="I9732"/>
      <c r="K9732"/>
      <c r="L9732"/>
      <c r="M9732"/>
      <c r="N9732"/>
      <c r="O9732"/>
      <c r="P9732"/>
      <c r="S9732"/>
    </row>
    <row r="9733" spans="1:19" x14ac:dyDescent="0.3">
      <c r="A9733" s="25"/>
      <c r="B9733"/>
      <c r="C9733"/>
      <c r="D9733"/>
      <c r="E9733"/>
      <c r="F9733"/>
      <c r="G9733"/>
      <c r="H9733"/>
      <c r="I9733"/>
      <c r="K9733"/>
      <c r="L9733"/>
      <c r="M9733"/>
      <c r="N9733"/>
      <c r="O9733"/>
      <c r="P9733"/>
      <c r="S9733"/>
    </row>
    <row r="9734" spans="1:19" x14ac:dyDescent="0.3">
      <c r="A9734" s="25"/>
      <c r="B9734"/>
      <c r="C9734"/>
      <c r="D9734"/>
      <c r="E9734"/>
      <c r="F9734"/>
      <c r="G9734"/>
      <c r="H9734"/>
      <c r="I9734"/>
      <c r="K9734"/>
      <c r="L9734"/>
      <c r="M9734"/>
      <c r="N9734"/>
      <c r="O9734"/>
      <c r="P9734"/>
      <c r="S9734"/>
    </row>
    <row r="9735" spans="1:19" x14ac:dyDescent="0.3">
      <c r="A9735" s="25"/>
      <c r="B9735"/>
      <c r="C9735"/>
      <c r="D9735"/>
      <c r="E9735"/>
      <c r="F9735"/>
      <c r="G9735"/>
      <c r="H9735"/>
      <c r="I9735"/>
      <c r="K9735"/>
      <c r="L9735"/>
      <c r="M9735"/>
      <c r="N9735"/>
      <c r="O9735"/>
      <c r="P9735"/>
      <c r="S9735"/>
    </row>
    <row r="9736" spans="1:19" x14ac:dyDescent="0.3">
      <c r="A9736" s="25"/>
      <c r="B9736"/>
      <c r="C9736"/>
      <c r="D9736"/>
      <c r="E9736"/>
      <c r="F9736"/>
      <c r="G9736"/>
      <c r="H9736"/>
      <c r="I9736"/>
      <c r="K9736"/>
      <c r="L9736"/>
      <c r="M9736"/>
      <c r="N9736"/>
      <c r="O9736"/>
      <c r="P9736"/>
      <c r="S9736"/>
    </row>
    <row r="9737" spans="1:19" x14ac:dyDescent="0.3">
      <c r="A9737" s="25"/>
      <c r="B9737"/>
      <c r="C9737"/>
      <c r="D9737"/>
      <c r="E9737"/>
      <c r="F9737"/>
      <c r="G9737"/>
      <c r="H9737" s="26"/>
      <c r="I9737" s="26"/>
      <c r="K9737"/>
      <c r="L9737"/>
      <c r="M9737"/>
      <c r="N9737"/>
      <c r="O9737"/>
      <c r="P9737"/>
      <c r="S9737"/>
    </row>
    <row r="9738" spans="1:19" x14ac:dyDescent="0.3">
      <c r="A9738" s="25"/>
      <c r="B9738"/>
      <c r="C9738"/>
      <c r="D9738"/>
      <c r="E9738"/>
      <c r="F9738"/>
      <c r="G9738"/>
      <c r="H9738" s="26"/>
      <c r="I9738" s="26"/>
      <c r="K9738"/>
      <c r="L9738"/>
      <c r="M9738"/>
      <c r="N9738"/>
      <c r="O9738"/>
      <c r="P9738"/>
      <c r="S9738"/>
    </row>
    <row r="9739" spans="1:19" x14ac:dyDescent="0.3">
      <c r="A9739" s="25"/>
      <c r="B9739"/>
      <c r="C9739"/>
      <c r="D9739"/>
      <c r="E9739"/>
      <c r="F9739"/>
      <c r="G9739"/>
      <c r="H9739" s="26"/>
      <c r="I9739" s="26"/>
      <c r="K9739"/>
      <c r="L9739"/>
      <c r="M9739"/>
      <c r="N9739"/>
      <c r="O9739"/>
      <c r="P9739"/>
      <c r="S9739"/>
    </row>
    <row r="9740" spans="1:19" x14ac:dyDescent="0.3">
      <c r="A9740" s="25"/>
      <c r="B9740"/>
      <c r="C9740"/>
      <c r="D9740"/>
      <c r="E9740"/>
      <c r="F9740"/>
      <c r="G9740"/>
      <c r="H9740" s="26"/>
      <c r="I9740" s="26"/>
      <c r="K9740"/>
      <c r="L9740"/>
      <c r="M9740"/>
      <c r="N9740"/>
      <c r="O9740"/>
      <c r="P9740"/>
      <c r="S9740"/>
    </row>
    <row r="9741" spans="1:19" x14ac:dyDescent="0.3">
      <c r="A9741" s="25"/>
      <c r="B9741"/>
      <c r="C9741"/>
      <c r="D9741"/>
      <c r="E9741"/>
      <c r="F9741"/>
      <c r="G9741"/>
      <c r="H9741" s="26"/>
      <c r="I9741" s="26"/>
      <c r="K9741"/>
      <c r="L9741"/>
      <c r="M9741"/>
      <c r="N9741"/>
      <c r="O9741"/>
      <c r="P9741"/>
      <c r="S9741"/>
    </row>
    <row r="9742" spans="1:19" x14ac:dyDescent="0.3">
      <c r="A9742" s="25"/>
      <c r="B9742"/>
      <c r="C9742"/>
      <c r="D9742"/>
      <c r="E9742"/>
      <c r="F9742"/>
      <c r="G9742"/>
      <c r="H9742" s="26"/>
      <c r="I9742" s="26"/>
      <c r="K9742"/>
      <c r="L9742"/>
      <c r="M9742"/>
      <c r="N9742"/>
      <c r="O9742"/>
      <c r="P9742"/>
      <c r="S9742"/>
    </row>
    <row r="9743" spans="1:19" x14ac:dyDescent="0.3">
      <c r="A9743" s="25"/>
      <c r="B9743"/>
      <c r="C9743"/>
      <c r="D9743"/>
      <c r="E9743"/>
      <c r="F9743"/>
      <c r="G9743"/>
      <c r="H9743" s="26"/>
      <c r="I9743" s="26"/>
      <c r="K9743"/>
      <c r="L9743"/>
      <c r="M9743"/>
      <c r="N9743"/>
      <c r="O9743"/>
      <c r="P9743"/>
      <c r="S9743"/>
    </row>
    <row r="9744" spans="1:19" x14ac:dyDescent="0.3">
      <c r="A9744" s="25"/>
      <c r="B9744"/>
      <c r="C9744"/>
      <c r="D9744"/>
      <c r="E9744"/>
      <c r="F9744"/>
      <c r="G9744"/>
      <c r="H9744" s="26"/>
      <c r="I9744" s="26"/>
      <c r="K9744"/>
      <c r="L9744"/>
      <c r="M9744"/>
      <c r="N9744"/>
      <c r="O9744"/>
      <c r="P9744"/>
      <c r="S9744"/>
    </row>
    <row r="9745" spans="1:20" x14ac:dyDescent="0.3">
      <c r="A9745" s="25"/>
      <c r="B9745"/>
      <c r="C9745"/>
      <c r="D9745"/>
      <c r="E9745"/>
      <c r="F9745"/>
      <c r="G9745"/>
      <c r="H9745" s="26"/>
      <c r="I9745" s="26"/>
      <c r="K9745"/>
      <c r="L9745"/>
      <c r="M9745"/>
      <c r="N9745"/>
      <c r="O9745"/>
      <c r="P9745"/>
      <c r="S9745"/>
    </row>
    <row r="9746" spans="1:20" x14ac:dyDescent="0.3">
      <c r="A9746" s="25"/>
      <c r="B9746"/>
      <c r="C9746"/>
      <c r="D9746"/>
      <c r="E9746"/>
      <c r="F9746"/>
      <c r="G9746"/>
      <c r="H9746" s="26"/>
      <c r="I9746" s="26"/>
      <c r="K9746"/>
      <c r="L9746"/>
      <c r="M9746"/>
      <c r="N9746"/>
      <c r="O9746"/>
      <c r="P9746"/>
      <c r="S9746"/>
    </row>
    <row r="9747" spans="1:20" x14ac:dyDescent="0.3">
      <c r="A9747" s="25"/>
      <c r="B9747"/>
      <c r="C9747"/>
      <c r="D9747"/>
      <c r="E9747"/>
      <c r="F9747"/>
      <c r="G9747"/>
      <c r="H9747" s="26"/>
      <c r="I9747" s="26"/>
      <c r="K9747"/>
      <c r="L9747"/>
      <c r="M9747"/>
      <c r="N9747"/>
      <c r="O9747"/>
      <c r="P9747"/>
      <c r="S9747"/>
    </row>
    <row r="9748" spans="1:20" x14ac:dyDescent="0.3">
      <c r="A9748" s="25"/>
      <c r="B9748"/>
      <c r="C9748"/>
      <c r="D9748"/>
      <c r="E9748"/>
      <c r="F9748"/>
      <c r="G9748"/>
      <c r="H9748" s="26"/>
      <c r="I9748" s="26"/>
      <c r="K9748"/>
      <c r="L9748"/>
      <c r="M9748"/>
      <c r="N9748"/>
      <c r="O9748"/>
      <c r="P9748"/>
      <c r="S9748"/>
    </row>
    <row r="9749" spans="1:20" x14ac:dyDescent="0.3">
      <c r="A9749" s="25"/>
      <c r="B9749"/>
      <c r="C9749"/>
      <c r="D9749"/>
      <c r="E9749"/>
      <c r="F9749"/>
      <c r="G9749"/>
      <c r="H9749" s="26"/>
      <c r="I9749" s="26"/>
      <c r="K9749"/>
      <c r="L9749"/>
      <c r="M9749"/>
      <c r="N9749"/>
      <c r="O9749"/>
      <c r="P9749"/>
      <c r="S9749"/>
    </row>
    <row r="9750" spans="1:20" x14ac:dyDescent="0.3">
      <c r="A9750" s="25"/>
      <c r="B9750"/>
      <c r="C9750"/>
      <c r="D9750"/>
      <c r="E9750"/>
      <c r="F9750"/>
      <c r="G9750"/>
      <c r="H9750" s="26"/>
      <c r="I9750" s="26"/>
      <c r="K9750"/>
      <c r="L9750"/>
      <c r="M9750"/>
      <c r="N9750"/>
      <c r="O9750"/>
      <c r="P9750"/>
      <c r="S9750"/>
    </row>
    <row r="9751" spans="1:20" x14ac:dyDescent="0.3">
      <c r="A9751" s="25"/>
      <c r="B9751"/>
      <c r="C9751"/>
      <c r="D9751"/>
      <c r="E9751"/>
      <c r="F9751"/>
      <c r="G9751"/>
      <c r="H9751" s="26"/>
      <c r="I9751" s="26"/>
      <c r="K9751"/>
      <c r="L9751"/>
      <c r="M9751"/>
      <c r="N9751"/>
      <c r="O9751"/>
      <c r="P9751"/>
      <c r="S9751"/>
      <c r="T9751" s="7"/>
    </row>
    <row r="9752" spans="1:20" x14ac:dyDescent="0.3">
      <c r="A9752" s="25"/>
      <c r="B9752"/>
      <c r="C9752"/>
      <c r="D9752"/>
      <c r="E9752"/>
      <c r="F9752"/>
      <c r="G9752"/>
      <c r="H9752" s="14"/>
      <c r="I9752" s="26"/>
      <c r="K9752"/>
      <c r="L9752"/>
      <c r="M9752"/>
      <c r="N9752"/>
      <c r="O9752"/>
      <c r="P9752"/>
      <c r="S9752"/>
    </row>
    <row r="9753" spans="1:20" x14ac:dyDescent="0.3">
      <c r="A9753" s="25"/>
      <c r="B9753"/>
      <c r="C9753"/>
      <c r="D9753"/>
      <c r="E9753"/>
      <c r="F9753"/>
      <c r="G9753"/>
      <c r="H9753" s="14"/>
      <c r="I9753" s="26"/>
      <c r="K9753"/>
      <c r="L9753"/>
      <c r="M9753"/>
      <c r="N9753"/>
      <c r="O9753"/>
      <c r="P9753"/>
      <c r="S9753"/>
    </row>
    <row r="9754" spans="1:20" x14ac:dyDescent="0.3">
      <c r="A9754" s="25"/>
      <c r="B9754"/>
      <c r="C9754"/>
      <c r="D9754"/>
      <c r="E9754"/>
      <c r="F9754"/>
      <c r="G9754"/>
      <c r="H9754"/>
      <c r="I9754" s="26"/>
      <c r="K9754"/>
      <c r="L9754"/>
      <c r="M9754"/>
      <c r="N9754"/>
      <c r="O9754"/>
      <c r="P9754"/>
      <c r="S9754"/>
    </row>
    <row r="9755" spans="1:20" x14ac:dyDescent="0.3">
      <c r="A9755" s="25"/>
      <c r="B9755"/>
      <c r="C9755"/>
      <c r="D9755"/>
      <c r="E9755"/>
      <c r="F9755"/>
      <c r="G9755"/>
      <c r="H9755"/>
      <c r="I9755" s="26"/>
      <c r="K9755"/>
      <c r="L9755"/>
      <c r="M9755"/>
      <c r="N9755"/>
      <c r="O9755"/>
      <c r="P9755"/>
      <c r="S9755"/>
    </row>
    <row r="9756" spans="1:20" x14ac:dyDescent="0.3">
      <c r="A9756" s="25"/>
      <c r="B9756"/>
      <c r="C9756"/>
      <c r="D9756"/>
      <c r="E9756"/>
      <c r="F9756"/>
      <c r="G9756"/>
      <c r="H9756"/>
      <c r="I9756" s="26"/>
      <c r="K9756"/>
      <c r="L9756"/>
      <c r="M9756"/>
      <c r="N9756"/>
      <c r="O9756"/>
      <c r="P9756"/>
      <c r="S9756"/>
    </row>
    <row r="9757" spans="1:20" x14ac:dyDescent="0.3">
      <c r="A9757" s="25"/>
      <c r="B9757"/>
      <c r="C9757"/>
      <c r="D9757"/>
      <c r="E9757"/>
      <c r="F9757"/>
      <c r="G9757"/>
      <c r="H9757" s="26"/>
      <c r="I9757" s="26"/>
      <c r="K9757"/>
      <c r="L9757"/>
      <c r="M9757"/>
      <c r="N9757"/>
      <c r="O9757"/>
      <c r="P9757"/>
      <c r="S9757"/>
    </row>
    <row r="9758" spans="1:20" x14ac:dyDescent="0.3">
      <c r="A9758" s="25"/>
      <c r="B9758"/>
      <c r="C9758"/>
      <c r="D9758"/>
      <c r="E9758"/>
      <c r="F9758"/>
      <c r="G9758"/>
      <c r="H9758" s="26"/>
      <c r="I9758" s="26"/>
      <c r="K9758"/>
      <c r="L9758"/>
      <c r="M9758"/>
      <c r="N9758"/>
      <c r="O9758"/>
      <c r="P9758"/>
      <c r="S9758"/>
    </row>
    <row r="9759" spans="1:20" x14ac:dyDescent="0.3">
      <c r="A9759" s="25"/>
      <c r="B9759"/>
      <c r="C9759"/>
      <c r="D9759"/>
      <c r="E9759"/>
      <c r="F9759"/>
      <c r="G9759"/>
      <c r="H9759" s="26"/>
      <c r="I9759" s="26"/>
      <c r="K9759"/>
      <c r="L9759"/>
      <c r="M9759"/>
      <c r="N9759"/>
      <c r="O9759"/>
      <c r="P9759"/>
      <c r="S9759"/>
    </row>
    <row r="9760" spans="1:20" x14ac:dyDescent="0.3">
      <c r="A9760" s="25"/>
      <c r="B9760"/>
      <c r="C9760"/>
      <c r="D9760"/>
      <c r="E9760"/>
      <c r="F9760"/>
      <c r="G9760"/>
      <c r="H9760" s="26"/>
      <c r="I9760" s="26"/>
      <c r="K9760"/>
      <c r="L9760"/>
      <c r="M9760"/>
      <c r="N9760"/>
      <c r="O9760"/>
      <c r="P9760"/>
      <c r="S9760"/>
    </row>
    <row r="9761" spans="1:19" x14ac:dyDescent="0.3">
      <c r="A9761" s="25"/>
      <c r="B9761"/>
      <c r="C9761"/>
      <c r="D9761"/>
      <c r="E9761"/>
      <c r="F9761"/>
      <c r="G9761"/>
      <c r="H9761" s="26"/>
      <c r="I9761" s="26"/>
      <c r="K9761"/>
      <c r="L9761"/>
      <c r="M9761"/>
      <c r="N9761"/>
      <c r="O9761"/>
      <c r="P9761"/>
      <c r="S9761"/>
    </row>
    <row r="9762" spans="1:19" x14ac:dyDescent="0.3">
      <c r="A9762" s="25"/>
      <c r="B9762"/>
      <c r="C9762"/>
      <c r="D9762"/>
      <c r="E9762"/>
      <c r="F9762"/>
      <c r="G9762"/>
      <c r="H9762" s="26"/>
      <c r="I9762" s="26"/>
      <c r="K9762"/>
      <c r="L9762"/>
      <c r="M9762"/>
      <c r="N9762"/>
      <c r="O9762"/>
      <c r="P9762"/>
      <c r="S9762"/>
    </row>
    <row r="9763" spans="1:19" x14ac:dyDescent="0.3">
      <c r="A9763" s="25"/>
      <c r="B9763"/>
      <c r="C9763"/>
      <c r="D9763"/>
      <c r="E9763"/>
      <c r="F9763"/>
      <c r="G9763"/>
      <c r="H9763" s="26"/>
      <c r="I9763" s="26"/>
      <c r="K9763"/>
      <c r="L9763"/>
      <c r="M9763"/>
      <c r="N9763"/>
      <c r="O9763"/>
      <c r="P9763"/>
      <c r="S9763"/>
    </row>
    <row r="9764" spans="1:19" x14ac:dyDescent="0.3">
      <c r="A9764" s="25"/>
      <c r="B9764"/>
      <c r="C9764"/>
      <c r="D9764"/>
      <c r="E9764"/>
      <c r="F9764"/>
      <c r="G9764"/>
      <c r="H9764" s="26"/>
      <c r="I9764" s="26"/>
      <c r="K9764"/>
      <c r="L9764"/>
      <c r="M9764"/>
      <c r="N9764"/>
      <c r="O9764"/>
      <c r="P9764"/>
      <c r="S9764"/>
    </row>
    <row r="9765" spans="1:19" x14ac:dyDescent="0.3">
      <c r="A9765" s="25"/>
      <c r="B9765"/>
      <c r="C9765"/>
      <c r="D9765"/>
      <c r="E9765"/>
      <c r="F9765"/>
      <c r="G9765"/>
      <c r="H9765" s="26"/>
      <c r="I9765" s="26"/>
      <c r="K9765"/>
      <c r="L9765"/>
      <c r="M9765"/>
      <c r="N9765"/>
      <c r="O9765"/>
      <c r="P9765"/>
      <c r="S9765"/>
    </row>
    <row r="9766" spans="1:19" x14ac:dyDescent="0.3">
      <c r="A9766" s="25"/>
      <c r="B9766"/>
      <c r="C9766"/>
      <c r="D9766"/>
      <c r="E9766"/>
      <c r="F9766"/>
      <c r="G9766"/>
      <c r="H9766" s="26"/>
      <c r="I9766" s="26"/>
      <c r="K9766"/>
      <c r="L9766"/>
      <c r="M9766"/>
      <c r="N9766"/>
      <c r="O9766"/>
      <c r="P9766"/>
      <c r="S9766"/>
    </row>
    <row r="9767" spans="1:19" x14ac:dyDescent="0.3">
      <c r="A9767" s="25"/>
      <c r="B9767"/>
      <c r="C9767"/>
      <c r="D9767"/>
      <c r="E9767"/>
      <c r="F9767"/>
      <c r="G9767"/>
      <c r="H9767" s="26"/>
      <c r="I9767" s="26"/>
      <c r="K9767"/>
      <c r="L9767"/>
      <c r="M9767"/>
      <c r="N9767"/>
      <c r="O9767"/>
      <c r="P9767"/>
      <c r="S9767"/>
    </row>
    <row r="9768" spans="1:19" x14ac:dyDescent="0.3">
      <c r="A9768" s="25"/>
      <c r="B9768"/>
      <c r="C9768"/>
      <c r="D9768"/>
      <c r="E9768"/>
      <c r="F9768"/>
      <c r="G9768"/>
      <c r="H9768" s="26"/>
      <c r="I9768" s="26"/>
      <c r="K9768"/>
      <c r="L9768"/>
      <c r="M9768"/>
      <c r="N9768"/>
      <c r="O9768"/>
      <c r="P9768"/>
      <c r="S9768"/>
    </row>
    <row r="9769" spans="1:19" x14ac:dyDescent="0.3">
      <c r="A9769" s="25"/>
      <c r="B9769"/>
      <c r="C9769"/>
      <c r="D9769"/>
      <c r="E9769"/>
      <c r="F9769"/>
      <c r="G9769"/>
      <c r="H9769" s="26"/>
      <c r="I9769" s="26"/>
      <c r="K9769"/>
      <c r="L9769"/>
      <c r="M9769"/>
      <c r="N9769"/>
      <c r="O9769"/>
      <c r="P9769"/>
      <c r="S9769"/>
    </row>
    <row r="9770" spans="1:19" x14ac:dyDescent="0.3">
      <c r="A9770" s="25"/>
      <c r="B9770"/>
      <c r="C9770"/>
      <c r="D9770"/>
      <c r="E9770"/>
      <c r="F9770"/>
      <c r="G9770"/>
      <c r="H9770" s="26"/>
      <c r="I9770" s="26"/>
      <c r="K9770"/>
      <c r="L9770"/>
      <c r="M9770"/>
      <c r="N9770"/>
      <c r="O9770"/>
      <c r="P9770"/>
      <c r="S9770"/>
    </row>
    <row r="9771" spans="1:19" x14ac:dyDescent="0.3">
      <c r="A9771" s="25"/>
      <c r="B9771"/>
      <c r="C9771"/>
      <c r="D9771"/>
      <c r="E9771"/>
      <c r="F9771"/>
      <c r="G9771"/>
      <c r="H9771" s="14"/>
      <c r="I9771" s="14"/>
      <c r="K9771"/>
      <c r="L9771"/>
      <c r="M9771"/>
      <c r="N9771"/>
      <c r="O9771"/>
      <c r="P9771"/>
      <c r="S9771"/>
    </row>
    <row r="9772" spans="1:19" x14ac:dyDescent="0.3">
      <c r="A9772" s="25"/>
      <c r="B9772"/>
      <c r="C9772"/>
      <c r="D9772"/>
      <c r="E9772"/>
      <c r="F9772"/>
      <c r="G9772"/>
      <c r="H9772" s="14"/>
      <c r="I9772" s="14"/>
      <c r="K9772"/>
      <c r="L9772"/>
      <c r="M9772"/>
      <c r="N9772"/>
      <c r="O9772"/>
      <c r="P9772"/>
      <c r="S9772"/>
    </row>
    <row r="9773" spans="1:19" x14ac:dyDescent="0.3">
      <c r="A9773" s="25"/>
      <c r="B9773"/>
      <c r="C9773"/>
      <c r="D9773"/>
      <c r="E9773"/>
      <c r="F9773"/>
      <c r="G9773"/>
      <c r="H9773" s="14"/>
      <c r="I9773" s="14"/>
      <c r="K9773"/>
      <c r="L9773"/>
      <c r="M9773"/>
      <c r="N9773"/>
      <c r="O9773"/>
      <c r="P9773"/>
      <c r="S9773"/>
    </row>
    <row r="9774" spans="1:19" x14ac:dyDescent="0.3">
      <c r="A9774" s="25"/>
      <c r="B9774"/>
      <c r="C9774"/>
      <c r="D9774"/>
      <c r="E9774"/>
      <c r="F9774"/>
      <c r="G9774"/>
      <c r="H9774" s="14"/>
      <c r="I9774" s="14"/>
      <c r="K9774"/>
      <c r="L9774"/>
      <c r="M9774"/>
      <c r="N9774"/>
      <c r="O9774"/>
      <c r="P9774"/>
      <c r="S9774"/>
    </row>
    <row r="9775" spans="1:19" x14ac:dyDescent="0.3">
      <c r="A9775" s="25"/>
      <c r="B9775"/>
      <c r="C9775"/>
      <c r="D9775"/>
      <c r="E9775"/>
      <c r="F9775"/>
      <c r="G9775"/>
      <c r="H9775"/>
      <c r="I9775"/>
      <c r="K9775"/>
      <c r="L9775"/>
      <c r="M9775"/>
      <c r="N9775"/>
      <c r="O9775"/>
      <c r="P9775"/>
      <c r="S9775"/>
    </row>
    <row r="9776" spans="1:19" x14ac:dyDescent="0.3">
      <c r="A9776" s="25"/>
      <c r="B9776"/>
      <c r="C9776"/>
      <c r="D9776"/>
      <c r="E9776"/>
      <c r="F9776"/>
      <c r="G9776"/>
      <c r="H9776"/>
      <c r="I9776"/>
      <c r="K9776"/>
      <c r="L9776"/>
      <c r="M9776"/>
      <c r="N9776"/>
      <c r="O9776"/>
      <c r="P9776"/>
      <c r="S9776"/>
    </row>
    <row r="9777" spans="1:19" x14ac:dyDescent="0.3">
      <c r="A9777" s="25"/>
      <c r="B9777"/>
      <c r="C9777"/>
      <c r="D9777"/>
      <c r="E9777"/>
      <c r="F9777"/>
      <c r="G9777"/>
      <c r="H9777" s="14"/>
      <c r="I9777" s="14"/>
      <c r="K9777"/>
      <c r="L9777"/>
      <c r="M9777"/>
      <c r="N9777"/>
      <c r="O9777"/>
      <c r="P9777"/>
      <c r="S9777"/>
    </row>
    <row r="9778" spans="1:19" x14ac:dyDescent="0.3">
      <c r="A9778" s="25"/>
      <c r="B9778"/>
      <c r="C9778"/>
      <c r="D9778"/>
      <c r="E9778"/>
      <c r="F9778"/>
      <c r="G9778"/>
      <c r="H9778" s="26"/>
      <c r="I9778" s="26"/>
      <c r="K9778"/>
      <c r="L9778"/>
      <c r="M9778"/>
      <c r="N9778"/>
      <c r="O9778"/>
      <c r="P9778"/>
      <c r="S9778"/>
    </row>
    <row r="9779" spans="1:19" x14ac:dyDescent="0.3">
      <c r="A9779" s="25"/>
      <c r="B9779"/>
      <c r="C9779"/>
      <c r="D9779"/>
      <c r="E9779"/>
      <c r="F9779"/>
      <c r="G9779"/>
      <c r="H9779" s="26"/>
      <c r="I9779" s="26"/>
      <c r="K9779"/>
      <c r="L9779"/>
      <c r="M9779"/>
      <c r="N9779"/>
      <c r="O9779"/>
      <c r="P9779"/>
      <c r="S9779"/>
    </row>
    <row r="9780" spans="1:19" x14ac:dyDescent="0.3">
      <c r="A9780" s="25"/>
      <c r="B9780"/>
      <c r="C9780"/>
      <c r="D9780"/>
      <c r="E9780"/>
      <c r="F9780"/>
      <c r="G9780"/>
      <c r="H9780" s="26"/>
      <c r="I9780" s="26"/>
      <c r="K9780"/>
      <c r="L9780"/>
      <c r="M9780"/>
      <c r="N9780"/>
      <c r="O9780"/>
      <c r="P9780"/>
      <c r="S9780"/>
    </row>
    <row r="9781" spans="1:19" x14ac:dyDescent="0.3">
      <c r="A9781" s="25"/>
      <c r="B9781"/>
      <c r="C9781"/>
      <c r="D9781"/>
      <c r="E9781"/>
      <c r="F9781"/>
      <c r="G9781"/>
      <c r="H9781" s="26"/>
      <c r="I9781" s="26"/>
      <c r="K9781"/>
      <c r="L9781"/>
      <c r="M9781"/>
      <c r="N9781"/>
      <c r="O9781"/>
      <c r="P9781"/>
      <c r="S9781"/>
    </row>
    <row r="9782" spans="1:19" x14ac:dyDescent="0.3">
      <c r="A9782" s="25"/>
      <c r="B9782"/>
      <c r="C9782"/>
      <c r="D9782"/>
      <c r="E9782"/>
      <c r="F9782"/>
      <c r="G9782"/>
      <c r="H9782" s="26"/>
      <c r="I9782" s="26"/>
      <c r="K9782"/>
      <c r="L9782"/>
      <c r="M9782"/>
      <c r="N9782"/>
      <c r="O9782"/>
      <c r="P9782"/>
      <c r="S9782"/>
    </row>
    <row r="9783" spans="1:19" x14ac:dyDescent="0.3">
      <c r="A9783" s="25"/>
      <c r="B9783"/>
      <c r="C9783"/>
      <c r="D9783"/>
      <c r="E9783"/>
      <c r="F9783"/>
      <c r="G9783"/>
      <c r="H9783" s="26"/>
      <c r="I9783" s="26"/>
      <c r="K9783"/>
      <c r="L9783"/>
      <c r="M9783"/>
      <c r="N9783"/>
      <c r="O9783"/>
      <c r="P9783"/>
      <c r="S9783"/>
    </row>
    <row r="9784" spans="1:19" x14ac:dyDescent="0.3">
      <c r="A9784" s="25"/>
      <c r="B9784"/>
      <c r="C9784"/>
      <c r="D9784"/>
      <c r="E9784"/>
      <c r="F9784"/>
      <c r="G9784"/>
      <c r="H9784" s="26"/>
      <c r="I9784" s="26"/>
      <c r="K9784"/>
      <c r="L9784"/>
      <c r="M9784"/>
      <c r="N9784"/>
      <c r="O9784"/>
      <c r="P9784"/>
      <c r="S9784"/>
    </row>
    <row r="9785" spans="1:19" x14ac:dyDescent="0.3">
      <c r="A9785" s="25"/>
      <c r="B9785"/>
      <c r="C9785"/>
      <c r="D9785"/>
      <c r="E9785"/>
      <c r="F9785"/>
      <c r="G9785"/>
      <c r="H9785" s="26"/>
      <c r="I9785" s="26"/>
      <c r="K9785"/>
      <c r="L9785"/>
      <c r="M9785"/>
      <c r="N9785"/>
      <c r="O9785"/>
      <c r="P9785"/>
      <c r="S9785"/>
    </row>
    <row r="9786" spans="1:19" x14ac:dyDescent="0.3">
      <c r="A9786" s="25"/>
      <c r="B9786"/>
      <c r="C9786"/>
      <c r="D9786"/>
      <c r="E9786"/>
      <c r="F9786"/>
      <c r="G9786"/>
      <c r="H9786" s="26"/>
      <c r="I9786" s="26"/>
      <c r="K9786"/>
      <c r="L9786"/>
      <c r="M9786"/>
      <c r="N9786"/>
      <c r="O9786"/>
      <c r="P9786"/>
      <c r="S9786"/>
    </row>
    <row r="9787" spans="1:19" x14ac:dyDescent="0.3">
      <c r="A9787" s="25"/>
      <c r="B9787"/>
      <c r="C9787"/>
      <c r="D9787"/>
      <c r="E9787"/>
      <c r="F9787"/>
      <c r="G9787"/>
      <c r="H9787" s="26"/>
      <c r="I9787" s="26"/>
      <c r="K9787"/>
      <c r="L9787"/>
      <c r="M9787"/>
      <c r="N9787"/>
      <c r="O9787"/>
      <c r="P9787"/>
      <c r="S9787"/>
    </row>
    <row r="9788" spans="1:19" x14ac:dyDescent="0.3">
      <c r="A9788" s="25"/>
      <c r="B9788"/>
      <c r="C9788"/>
      <c r="D9788"/>
      <c r="E9788"/>
      <c r="F9788"/>
      <c r="G9788"/>
      <c r="H9788" s="26"/>
      <c r="I9788" s="26"/>
      <c r="K9788"/>
      <c r="L9788"/>
      <c r="M9788"/>
      <c r="N9788"/>
      <c r="O9788"/>
      <c r="P9788"/>
      <c r="S9788"/>
    </row>
    <row r="9789" spans="1:19" x14ac:dyDescent="0.3">
      <c r="A9789" s="25"/>
      <c r="B9789"/>
      <c r="C9789"/>
      <c r="D9789"/>
      <c r="E9789"/>
      <c r="F9789"/>
      <c r="G9789"/>
      <c r="H9789" s="26"/>
      <c r="I9789" s="26"/>
      <c r="K9789"/>
      <c r="L9789"/>
      <c r="M9789"/>
      <c r="N9789"/>
      <c r="O9789"/>
      <c r="P9789"/>
      <c r="S9789"/>
    </row>
    <row r="9790" spans="1:19" x14ac:dyDescent="0.3">
      <c r="A9790" s="25"/>
      <c r="B9790"/>
      <c r="C9790"/>
      <c r="D9790"/>
      <c r="E9790"/>
      <c r="F9790"/>
      <c r="G9790"/>
      <c r="H9790" s="26"/>
      <c r="I9790" s="26"/>
      <c r="K9790"/>
      <c r="L9790"/>
      <c r="M9790"/>
      <c r="N9790"/>
      <c r="O9790"/>
      <c r="P9790"/>
      <c r="S9790"/>
    </row>
    <row r="9791" spans="1:19" x14ac:dyDescent="0.3">
      <c r="A9791" s="25"/>
      <c r="B9791"/>
      <c r="C9791"/>
      <c r="D9791"/>
      <c r="E9791"/>
      <c r="F9791"/>
      <c r="G9791"/>
      <c r="H9791" s="26"/>
      <c r="I9791" s="26"/>
      <c r="K9791"/>
      <c r="L9791"/>
      <c r="M9791"/>
      <c r="N9791"/>
      <c r="O9791"/>
      <c r="P9791"/>
      <c r="S9791"/>
    </row>
    <row r="9792" spans="1:19" x14ac:dyDescent="0.3">
      <c r="A9792" s="25"/>
      <c r="B9792"/>
      <c r="C9792"/>
      <c r="D9792"/>
      <c r="E9792"/>
      <c r="F9792"/>
      <c r="G9792"/>
      <c r="H9792" s="26"/>
      <c r="I9792" s="26"/>
      <c r="K9792"/>
      <c r="L9792"/>
      <c r="M9792"/>
      <c r="N9792"/>
      <c r="O9792"/>
      <c r="P9792"/>
      <c r="S9792"/>
    </row>
    <row r="9793" spans="1:20" x14ac:dyDescent="0.3">
      <c r="A9793" s="25"/>
      <c r="B9793"/>
      <c r="C9793"/>
      <c r="D9793"/>
      <c r="E9793"/>
      <c r="F9793"/>
      <c r="G9793"/>
      <c r="H9793" s="14"/>
      <c r="I9793" s="14"/>
      <c r="K9793"/>
      <c r="L9793"/>
      <c r="M9793"/>
      <c r="N9793"/>
      <c r="O9793"/>
      <c r="P9793"/>
      <c r="S9793"/>
    </row>
    <row r="9794" spans="1:20" x14ac:dyDescent="0.3">
      <c r="A9794" s="25"/>
      <c r="B9794"/>
      <c r="C9794"/>
      <c r="D9794"/>
      <c r="E9794"/>
      <c r="F9794"/>
      <c r="G9794"/>
      <c r="H9794" s="14"/>
      <c r="I9794" s="14"/>
      <c r="K9794"/>
      <c r="L9794"/>
      <c r="M9794"/>
      <c r="N9794"/>
      <c r="O9794"/>
      <c r="P9794"/>
      <c r="S9794"/>
    </row>
    <row r="9795" spans="1:20" x14ac:dyDescent="0.3">
      <c r="A9795" s="25"/>
      <c r="B9795"/>
      <c r="C9795"/>
      <c r="D9795"/>
      <c r="E9795"/>
      <c r="F9795"/>
      <c r="G9795"/>
      <c r="H9795" s="14"/>
      <c r="I9795" s="14"/>
      <c r="K9795"/>
      <c r="L9795"/>
      <c r="M9795"/>
      <c r="N9795"/>
      <c r="O9795"/>
      <c r="P9795"/>
      <c r="S9795"/>
    </row>
    <row r="9796" spans="1:20" x14ac:dyDescent="0.3">
      <c r="A9796" s="25"/>
      <c r="B9796"/>
      <c r="C9796"/>
      <c r="D9796"/>
      <c r="E9796"/>
      <c r="F9796"/>
      <c r="G9796"/>
      <c r="H9796" s="14"/>
      <c r="I9796" s="14"/>
      <c r="K9796"/>
      <c r="L9796"/>
      <c r="M9796"/>
      <c r="N9796"/>
      <c r="O9796"/>
      <c r="P9796"/>
      <c r="S9796"/>
    </row>
    <row r="9797" spans="1:20" x14ac:dyDescent="0.3">
      <c r="A9797" s="25"/>
      <c r="B9797"/>
      <c r="C9797"/>
      <c r="D9797"/>
      <c r="E9797"/>
      <c r="F9797"/>
      <c r="G9797"/>
      <c r="H9797" s="14"/>
      <c r="I9797" s="14"/>
      <c r="K9797"/>
      <c r="L9797"/>
      <c r="M9797"/>
      <c r="N9797"/>
      <c r="O9797"/>
      <c r="P9797"/>
      <c r="S9797"/>
    </row>
    <row r="9798" spans="1:20" x14ac:dyDescent="0.3">
      <c r="A9798" s="25"/>
      <c r="B9798"/>
      <c r="C9798"/>
      <c r="D9798"/>
      <c r="E9798"/>
      <c r="F9798"/>
      <c r="G9798"/>
      <c r="H9798" s="14"/>
      <c r="I9798" s="14"/>
      <c r="K9798"/>
      <c r="L9798"/>
      <c r="M9798"/>
      <c r="N9798"/>
      <c r="O9798"/>
      <c r="P9798"/>
      <c r="S9798"/>
    </row>
    <row r="9799" spans="1:20" x14ac:dyDescent="0.3">
      <c r="A9799" s="25"/>
      <c r="B9799"/>
      <c r="C9799"/>
      <c r="D9799"/>
      <c r="E9799"/>
      <c r="F9799"/>
      <c r="G9799"/>
      <c r="H9799" s="14"/>
      <c r="I9799" s="14"/>
      <c r="K9799"/>
      <c r="L9799"/>
      <c r="M9799"/>
      <c r="N9799"/>
      <c r="O9799"/>
      <c r="P9799"/>
      <c r="S9799"/>
    </row>
    <row r="9800" spans="1:20" x14ac:dyDescent="0.3">
      <c r="A9800" s="25"/>
      <c r="B9800"/>
      <c r="C9800"/>
      <c r="D9800"/>
      <c r="E9800"/>
      <c r="F9800"/>
      <c r="G9800"/>
      <c r="H9800" s="14"/>
      <c r="I9800" s="14"/>
      <c r="K9800"/>
      <c r="L9800"/>
      <c r="M9800"/>
      <c r="N9800"/>
      <c r="O9800"/>
      <c r="P9800"/>
      <c r="S9800"/>
    </row>
    <row r="9801" spans="1:20" x14ac:dyDescent="0.3">
      <c r="A9801" s="25"/>
      <c r="B9801"/>
      <c r="C9801"/>
      <c r="D9801"/>
      <c r="E9801"/>
      <c r="F9801"/>
      <c r="G9801"/>
      <c r="H9801" s="14"/>
      <c r="I9801" s="26"/>
      <c r="K9801"/>
      <c r="L9801"/>
      <c r="M9801"/>
      <c r="N9801"/>
      <c r="O9801"/>
      <c r="P9801"/>
      <c r="S9801"/>
      <c r="T9801" s="7"/>
    </row>
    <row r="9802" spans="1:20" x14ac:dyDescent="0.3">
      <c r="A9802" s="25"/>
      <c r="B9802"/>
      <c r="C9802"/>
      <c r="D9802"/>
      <c r="E9802"/>
      <c r="F9802"/>
      <c r="G9802"/>
      <c r="H9802" s="14"/>
      <c r="I9802" s="14"/>
      <c r="K9802"/>
      <c r="L9802"/>
      <c r="M9802"/>
      <c r="N9802"/>
      <c r="O9802"/>
      <c r="P9802"/>
      <c r="S9802"/>
    </row>
    <row r="9803" spans="1:20" x14ac:dyDescent="0.3">
      <c r="A9803" s="25"/>
      <c r="B9803"/>
      <c r="C9803"/>
      <c r="D9803"/>
      <c r="E9803"/>
      <c r="F9803"/>
      <c r="G9803"/>
      <c r="H9803" s="14"/>
      <c r="I9803" s="14"/>
      <c r="K9803"/>
      <c r="L9803"/>
      <c r="M9803"/>
      <c r="N9803"/>
      <c r="O9803"/>
      <c r="P9803"/>
      <c r="S9803"/>
      <c r="T9803" s="7"/>
    </row>
    <row r="9804" spans="1:20" x14ac:dyDescent="0.3">
      <c r="A9804" s="25"/>
      <c r="B9804"/>
      <c r="C9804"/>
      <c r="D9804"/>
      <c r="E9804"/>
      <c r="F9804"/>
      <c r="G9804"/>
      <c r="H9804" s="14"/>
      <c r="I9804" s="14"/>
      <c r="K9804"/>
      <c r="L9804"/>
      <c r="M9804"/>
      <c r="N9804"/>
      <c r="O9804"/>
      <c r="P9804"/>
      <c r="S9804"/>
    </row>
    <row r="9805" spans="1:20" x14ac:dyDescent="0.3">
      <c r="A9805" s="25"/>
      <c r="B9805"/>
      <c r="C9805"/>
      <c r="D9805"/>
      <c r="E9805"/>
      <c r="F9805"/>
      <c r="G9805"/>
      <c r="H9805" s="26"/>
      <c r="I9805" s="26"/>
      <c r="K9805"/>
      <c r="L9805"/>
      <c r="M9805"/>
      <c r="N9805"/>
      <c r="O9805"/>
      <c r="P9805"/>
      <c r="S9805"/>
    </row>
    <row r="9806" spans="1:20" x14ac:dyDescent="0.3">
      <c r="A9806" s="25"/>
      <c r="B9806"/>
      <c r="C9806"/>
      <c r="D9806"/>
      <c r="E9806"/>
      <c r="F9806"/>
      <c r="G9806"/>
      <c r="H9806" s="26"/>
      <c r="I9806" s="26"/>
      <c r="K9806"/>
      <c r="L9806"/>
      <c r="M9806"/>
      <c r="N9806"/>
      <c r="O9806"/>
      <c r="P9806"/>
      <c r="S9806"/>
      <c r="T9806" s="7"/>
    </row>
    <row r="9807" spans="1:20" x14ac:dyDescent="0.3">
      <c r="A9807" s="25"/>
      <c r="B9807"/>
      <c r="C9807"/>
      <c r="D9807"/>
      <c r="E9807"/>
      <c r="F9807"/>
      <c r="G9807"/>
      <c r="H9807" s="26"/>
      <c r="I9807" s="26"/>
      <c r="K9807"/>
      <c r="L9807"/>
      <c r="M9807"/>
      <c r="N9807"/>
      <c r="O9807"/>
      <c r="P9807"/>
      <c r="S9807"/>
    </row>
    <row r="9808" spans="1:20" x14ac:dyDescent="0.3">
      <c r="A9808" s="25"/>
      <c r="B9808"/>
      <c r="C9808"/>
      <c r="D9808"/>
      <c r="E9808"/>
      <c r="F9808"/>
      <c r="G9808"/>
      <c r="H9808" s="26"/>
      <c r="I9808" s="26"/>
      <c r="K9808"/>
      <c r="L9808"/>
      <c r="M9808"/>
      <c r="N9808"/>
      <c r="O9808"/>
      <c r="P9808"/>
      <c r="S9808"/>
    </row>
    <row r="9809" spans="1:20" x14ac:dyDescent="0.3">
      <c r="A9809" s="25"/>
      <c r="B9809"/>
      <c r="C9809"/>
      <c r="D9809"/>
      <c r="E9809"/>
      <c r="F9809"/>
      <c r="G9809"/>
      <c r="H9809" s="26"/>
      <c r="I9809" s="26"/>
      <c r="K9809"/>
      <c r="L9809"/>
      <c r="M9809"/>
      <c r="N9809"/>
      <c r="O9809"/>
      <c r="P9809"/>
      <c r="S9809"/>
    </row>
    <row r="9810" spans="1:20" x14ac:dyDescent="0.3">
      <c r="A9810" s="25"/>
      <c r="B9810"/>
      <c r="C9810"/>
      <c r="D9810"/>
      <c r="E9810"/>
      <c r="F9810"/>
      <c r="G9810"/>
      <c r="H9810" s="26"/>
      <c r="I9810" s="26"/>
      <c r="K9810"/>
      <c r="L9810"/>
      <c r="M9810"/>
      <c r="N9810"/>
      <c r="O9810"/>
      <c r="P9810"/>
      <c r="S9810"/>
    </row>
    <row r="9811" spans="1:20" x14ac:dyDescent="0.3">
      <c r="A9811" s="25"/>
      <c r="B9811"/>
      <c r="C9811"/>
      <c r="D9811"/>
      <c r="E9811"/>
      <c r="F9811"/>
      <c r="G9811"/>
      <c r="H9811" s="26"/>
      <c r="I9811" s="26"/>
      <c r="K9811"/>
      <c r="L9811"/>
      <c r="M9811"/>
      <c r="N9811"/>
      <c r="O9811"/>
      <c r="P9811"/>
      <c r="S9811"/>
    </row>
    <row r="9812" spans="1:20" x14ac:dyDescent="0.3">
      <c r="A9812" s="25"/>
      <c r="B9812"/>
      <c r="C9812"/>
      <c r="D9812"/>
      <c r="E9812"/>
      <c r="F9812"/>
      <c r="G9812"/>
      <c r="H9812" s="26"/>
      <c r="I9812" s="26"/>
      <c r="K9812"/>
      <c r="L9812"/>
      <c r="M9812"/>
      <c r="N9812"/>
      <c r="O9812"/>
      <c r="P9812"/>
      <c r="S9812"/>
    </row>
    <row r="9813" spans="1:20" x14ac:dyDescent="0.3">
      <c r="A9813" s="25"/>
      <c r="B9813"/>
      <c r="C9813"/>
      <c r="D9813"/>
      <c r="E9813"/>
      <c r="F9813"/>
      <c r="G9813"/>
      <c r="H9813" s="14"/>
      <c r="I9813" s="14"/>
      <c r="K9813"/>
      <c r="L9813"/>
      <c r="M9813"/>
      <c r="N9813"/>
      <c r="O9813"/>
      <c r="P9813"/>
      <c r="S9813"/>
    </row>
    <row r="9814" spans="1:20" x14ac:dyDescent="0.3">
      <c r="A9814" s="25"/>
      <c r="B9814"/>
      <c r="C9814"/>
      <c r="D9814"/>
      <c r="E9814"/>
      <c r="F9814"/>
      <c r="G9814"/>
      <c r="H9814" s="14"/>
      <c r="I9814" s="14"/>
      <c r="K9814"/>
      <c r="L9814"/>
      <c r="M9814"/>
      <c r="N9814"/>
      <c r="O9814"/>
      <c r="P9814"/>
      <c r="S9814"/>
    </row>
    <row r="9815" spans="1:20" x14ac:dyDescent="0.3">
      <c r="A9815" s="25"/>
      <c r="B9815"/>
      <c r="C9815"/>
      <c r="D9815"/>
      <c r="E9815"/>
      <c r="F9815"/>
      <c r="G9815"/>
      <c r="H9815" s="14"/>
      <c r="I9815" s="14"/>
      <c r="K9815"/>
      <c r="L9815"/>
      <c r="M9815"/>
      <c r="N9815"/>
      <c r="O9815"/>
      <c r="P9815"/>
      <c r="S9815"/>
    </row>
    <row r="9816" spans="1:20" x14ac:dyDescent="0.3">
      <c r="A9816" s="25"/>
      <c r="B9816"/>
      <c r="C9816"/>
      <c r="D9816"/>
      <c r="E9816"/>
      <c r="F9816"/>
      <c r="G9816"/>
      <c r="H9816" s="14"/>
      <c r="I9816" s="14"/>
      <c r="K9816"/>
      <c r="L9816"/>
      <c r="M9816"/>
      <c r="N9816"/>
      <c r="O9816"/>
      <c r="P9816"/>
      <c r="S9816"/>
      <c r="T9816" s="7"/>
    </row>
    <row r="9817" spans="1:20" x14ac:dyDescent="0.3">
      <c r="A9817" s="25"/>
      <c r="B9817"/>
      <c r="C9817"/>
      <c r="D9817"/>
      <c r="E9817"/>
      <c r="F9817"/>
      <c r="G9817"/>
      <c r="H9817" s="26"/>
      <c r="I9817" s="26"/>
      <c r="K9817"/>
      <c r="L9817"/>
      <c r="M9817"/>
      <c r="N9817"/>
      <c r="O9817"/>
      <c r="P9817"/>
      <c r="S9817"/>
    </row>
    <row r="9818" spans="1:20" x14ac:dyDescent="0.3">
      <c r="A9818" s="25"/>
      <c r="B9818"/>
      <c r="C9818"/>
      <c r="D9818"/>
      <c r="E9818"/>
      <c r="F9818"/>
      <c r="G9818"/>
      <c r="H9818" s="26"/>
      <c r="I9818" s="26"/>
      <c r="K9818"/>
      <c r="L9818"/>
      <c r="M9818"/>
      <c r="N9818"/>
      <c r="O9818"/>
      <c r="P9818"/>
      <c r="S9818"/>
    </row>
    <row r="9819" spans="1:20" x14ac:dyDescent="0.3">
      <c r="A9819" s="25"/>
      <c r="B9819"/>
      <c r="C9819"/>
      <c r="D9819"/>
      <c r="E9819"/>
      <c r="F9819"/>
      <c r="G9819"/>
      <c r="H9819" s="26"/>
      <c r="I9819" s="26"/>
      <c r="K9819"/>
      <c r="L9819"/>
      <c r="M9819"/>
      <c r="N9819"/>
      <c r="O9819"/>
      <c r="P9819"/>
      <c r="S9819"/>
    </row>
    <row r="9820" spans="1:20" x14ac:dyDescent="0.3">
      <c r="A9820" s="25"/>
      <c r="B9820"/>
      <c r="C9820"/>
      <c r="D9820"/>
      <c r="E9820"/>
      <c r="F9820"/>
      <c r="G9820"/>
      <c r="H9820" s="26"/>
      <c r="I9820" s="26"/>
      <c r="K9820"/>
      <c r="L9820"/>
      <c r="M9820"/>
      <c r="N9820"/>
      <c r="O9820"/>
      <c r="P9820"/>
      <c r="S9820"/>
    </row>
    <row r="9821" spans="1:20" x14ac:dyDescent="0.3">
      <c r="A9821" s="25"/>
      <c r="B9821"/>
      <c r="C9821"/>
      <c r="D9821"/>
      <c r="E9821"/>
      <c r="F9821"/>
      <c r="G9821"/>
      <c r="H9821" s="26"/>
      <c r="I9821" s="26"/>
      <c r="K9821"/>
      <c r="L9821"/>
      <c r="M9821"/>
      <c r="N9821"/>
      <c r="O9821"/>
      <c r="P9821"/>
      <c r="S9821"/>
    </row>
    <row r="9822" spans="1:20" x14ac:dyDescent="0.3">
      <c r="A9822" s="25"/>
      <c r="B9822"/>
      <c r="C9822"/>
      <c r="D9822"/>
      <c r="E9822"/>
      <c r="F9822"/>
      <c r="G9822"/>
      <c r="H9822" s="26"/>
      <c r="I9822" s="26"/>
      <c r="K9822"/>
      <c r="L9822"/>
      <c r="M9822"/>
      <c r="N9822"/>
      <c r="O9822"/>
      <c r="P9822"/>
      <c r="S9822"/>
    </row>
    <row r="9823" spans="1:20" x14ac:dyDescent="0.3">
      <c r="A9823" s="25"/>
      <c r="B9823"/>
      <c r="C9823"/>
      <c r="D9823"/>
      <c r="E9823"/>
      <c r="F9823"/>
      <c r="G9823"/>
      <c r="H9823" s="26"/>
      <c r="I9823" s="26"/>
      <c r="K9823"/>
      <c r="L9823"/>
      <c r="M9823"/>
      <c r="N9823"/>
      <c r="O9823"/>
      <c r="P9823"/>
      <c r="S9823"/>
    </row>
    <row r="9824" spans="1:20" x14ac:dyDescent="0.3">
      <c r="A9824" s="25"/>
      <c r="B9824"/>
      <c r="C9824"/>
      <c r="D9824"/>
      <c r="E9824"/>
      <c r="F9824"/>
      <c r="G9824"/>
      <c r="H9824" s="26"/>
      <c r="I9824" s="26"/>
      <c r="K9824"/>
      <c r="L9824"/>
      <c r="M9824"/>
      <c r="N9824"/>
      <c r="O9824"/>
      <c r="P9824"/>
      <c r="S9824"/>
    </row>
    <row r="9825" spans="1:19" x14ac:dyDescent="0.3">
      <c r="A9825" s="25"/>
      <c r="B9825"/>
      <c r="C9825"/>
      <c r="D9825"/>
      <c r="E9825"/>
      <c r="F9825"/>
      <c r="G9825"/>
      <c r="H9825" s="14"/>
      <c r="I9825" s="14"/>
      <c r="K9825"/>
      <c r="L9825"/>
      <c r="M9825"/>
      <c r="N9825"/>
      <c r="O9825"/>
      <c r="P9825"/>
      <c r="S9825"/>
    </row>
    <row r="9826" spans="1:19" x14ac:dyDescent="0.3">
      <c r="A9826" s="25"/>
      <c r="B9826"/>
      <c r="C9826"/>
      <c r="D9826"/>
      <c r="E9826"/>
      <c r="F9826"/>
      <c r="G9826"/>
      <c r="H9826" s="14"/>
      <c r="I9826" s="14"/>
      <c r="K9826"/>
      <c r="L9826"/>
      <c r="M9826"/>
      <c r="N9826"/>
      <c r="O9826"/>
      <c r="P9826"/>
      <c r="S9826"/>
    </row>
    <row r="9827" spans="1:19" x14ac:dyDescent="0.3">
      <c r="A9827" s="25"/>
      <c r="B9827"/>
      <c r="C9827"/>
      <c r="D9827"/>
      <c r="E9827"/>
      <c r="F9827"/>
      <c r="G9827"/>
      <c r="H9827" s="14"/>
      <c r="I9827" s="14"/>
      <c r="K9827"/>
      <c r="L9827"/>
      <c r="M9827"/>
      <c r="N9827"/>
      <c r="O9827"/>
      <c r="P9827"/>
      <c r="S9827"/>
    </row>
    <row r="9828" spans="1:19" x14ac:dyDescent="0.3">
      <c r="A9828" s="25"/>
      <c r="B9828"/>
      <c r="C9828"/>
      <c r="D9828"/>
      <c r="E9828"/>
      <c r="F9828"/>
      <c r="G9828"/>
      <c r="H9828" s="14"/>
      <c r="I9828" s="14"/>
      <c r="K9828"/>
      <c r="L9828"/>
      <c r="M9828"/>
      <c r="N9828"/>
      <c r="O9828"/>
      <c r="P9828"/>
      <c r="S9828"/>
    </row>
    <row r="9829" spans="1:19" x14ac:dyDescent="0.3">
      <c r="A9829" s="25"/>
      <c r="B9829"/>
      <c r="C9829"/>
      <c r="D9829"/>
      <c r="E9829"/>
      <c r="F9829"/>
      <c r="G9829"/>
      <c r="H9829" s="14"/>
      <c r="I9829" s="14"/>
      <c r="K9829"/>
      <c r="L9829"/>
      <c r="M9829"/>
      <c r="N9829"/>
      <c r="O9829"/>
      <c r="P9829"/>
      <c r="S9829"/>
    </row>
    <row r="9830" spans="1:19" x14ac:dyDescent="0.3">
      <c r="A9830" s="25"/>
      <c r="B9830"/>
      <c r="C9830"/>
      <c r="D9830"/>
      <c r="E9830"/>
      <c r="F9830"/>
      <c r="G9830"/>
      <c r="H9830" s="26"/>
      <c r="I9830" s="26"/>
      <c r="K9830"/>
      <c r="L9830"/>
      <c r="M9830"/>
      <c r="N9830"/>
      <c r="O9830"/>
      <c r="P9830"/>
      <c r="S9830"/>
    </row>
    <row r="9831" spans="1:19" x14ac:dyDescent="0.3">
      <c r="A9831" s="25"/>
      <c r="B9831"/>
      <c r="C9831"/>
      <c r="D9831"/>
      <c r="E9831"/>
      <c r="F9831"/>
      <c r="G9831"/>
      <c r="H9831" s="26"/>
      <c r="I9831" s="26"/>
      <c r="K9831"/>
      <c r="L9831"/>
      <c r="M9831"/>
      <c r="N9831"/>
      <c r="O9831"/>
      <c r="P9831"/>
      <c r="S9831"/>
    </row>
    <row r="9832" spans="1:19" x14ac:dyDescent="0.3">
      <c r="A9832" s="25"/>
      <c r="B9832"/>
      <c r="C9832"/>
      <c r="D9832"/>
      <c r="E9832"/>
      <c r="F9832"/>
      <c r="G9832"/>
      <c r="H9832" s="26"/>
      <c r="I9832" s="26"/>
      <c r="K9832"/>
      <c r="L9832"/>
      <c r="M9832"/>
      <c r="N9832"/>
      <c r="O9832"/>
      <c r="P9832"/>
      <c r="S9832"/>
    </row>
    <row r="9833" spans="1:19" x14ac:dyDescent="0.3">
      <c r="A9833" s="25"/>
      <c r="B9833"/>
      <c r="C9833"/>
      <c r="D9833"/>
      <c r="E9833"/>
      <c r="F9833"/>
      <c r="G9833"/>
      <c r="H9833" s="26"/>
      <c r="I9833" s="26"/>
      <c r="K9833"/>
      <c r="L9833"/>
      <c r="M9833"/>
      <c r="N9833"/>
      <c r="O9833"/>
      <c r="P9833"/>
      <c r="S9833"/>
    </row>
    <row r="9834" spans="1:19" x14ac:dyDescent="0.3">
      <c r="A9834" s="25"/>
      <c r="B9834"/>
      <c r="C9834"/>
      <c r="D9834"/>
      <c r="E9834"/>
      <c r="F9834"/>
      <c r="G9834"/>
      <c r="H9834" s="26"/>
      <c r="I9834" s="26"/>
      <c r="K9834"/>
      <c r="L9834"/>
      <c r="M9834"/>
      <c r="N9834"/>
      <c r="O9834"/>
      <c r="P9834"/>
      <c r="S9834"/>
    </row>
    <row r="9835" spans="1:19" x14ac:dyDescent="0.3">
      <c r="A9835" s="25"/>
      <c r="B9835"/>
      <c r="C9835"/>
      <c r="D9835"/>
      <c r="E9835"/>
      <c r="F9835"/>
      <c r="G9835"/>
      <c r="H9835" s="26"/>
      <c r="I9835" s="26"/>
      <c r="K9835"/>
      <c r="L9835"/>
      <c r="M9835"/>
      <c r="N9835"/>
      <c r="O9835"/>
      <c r="P9835"/>
      <c r="S9835"/>
    </row>
    <row r="9836" spans="1:19" x14ac:dyDescent="0.3">
      <c r="A9836" s="25"/>
      <c r="B9836"/>
      <c r="C9836"/>
      <c r="D9836"/>
      <c r="E9836"/>
      <c r="F9836"/>
      <c r="G9836"/>
      <c r="H9836" s="26"/>
      <c r="I9836" s="26"/>
      <c r="K9836"/>
      <c r="L9836"/>
      <c r="M9836"/>
      <c r="N9836"/>
      <c r="O9836"/>
      <c r="P9836"/>
      <c r="S9836"/>
    </row>
    <row r="9837" spans="1:19" x14ac:dyDescent="0.3">
      <c r="A9837" s="25"/>
      <c r="B9837"/>
      <c r="C9837"/>
      <c r="D9837"/>
      <c r="E9837"/>
      <c r="F9837"/>
      <c r="G9837"/>
      <c r="H9837" s="26"/>
      <c r="I9837" s="26"/>
      <c r="K9837"/>
      <c r="L9837"/>
      <c r="M9837"/>
      <c r="N9837"/>
      <c r="O9837"/>
      <c r="P9837"/>
      <c r="S9837"/>
    </row>
    <row r="9838" spans="1:19" x14ac:dyDescent="0.3">
      <c r="A9838" s="25"/>
      <c r="B9838"/>
      <c r="C9838"/>
      <c r="D9838"/>
      <c r="E9838"/>
      <c r="F9838"/>
      <c r="G9838"/>
      <c r="H9838" s="26"/>
      <c r="I9838" s="26"/>
      <c r="K9838"/>
      <c r="L9838"/>
      <c r="M9838"/>
      <c r="N9838"/>
      <c r="O9838"/>
      <c r="P9838"/>
      <c r="S9838"/>
    </row>
    <row r="9839" spans="1:19" x14ac:dyDescent="0.3">
      <c r="A9839" s="25"/>
      <c r="B9839"/>
      <c r="C9839"/>
      <c r="D9839"/>
      <c r="E9839"/>
      <c r="F9839"/>
      <c r="G9839"/>
      <c r="H9839" s="26"/>
      <c r="I9839" s="26"/>
      <c r="K9839"/>
      <c r="L9839"/>
      <c r="M9839"/>
      <c r="N9839"/>
      <c r="O9839"/>
      <c r="P9839"/>
      <c r="S9839"/>
    </row>
    <row r="9840" spans="1:19" x14ac:dyDescent="0.3">
      <c r="A9840" s="25"/>
      <c r="B9840"/>
      <c r="C9840"/>
      <c r="D9840"/>
      <c r="E9840"/>
      <c r="F9840"/>
      <c r="G9840"/>
      <c r="H9840"/>
      <c r="I9840" s="14"/>
      <c r="K9840"/>
      <c r="L9840"/>
      <c r="M9840"/>
      <c r="N9840"/>
      <c r="O9840"/>
      <c r="P9840"/>
      <c r="S9840"/>
    </row>
    <row r="9841" spans="1:20" x14ac:dyDescent="0.3">
      <c r="A9841" s="25"/>
      <c r="B9841"/>
      <c r="C9841"/>
      <c r="D9841"/>
      <c r="E9841"/>
      <c r="F9841"/>
      <c r="G9841"/>
      <c r="H9841"/>
      <c r="I9841" s="14"/>
      <c r="K9841"/>
      <c r="L9841"/>
      <c r="M9841"/>
      <c r="N9841"/>
      <c r="O9841"/>
      <c r="P9841"/>
      <c r="S9841"/>
    </row>
    <row r="9842" spans="1:20" x14ac:dyDescent="0.3">
      <c r="A9842" s="25"/>
      <c r="B9842"/>
      <c r="C9842"/>
      <c r="D9842"/>
      <c r="E9842"/>
      <c r="F9842"/>
      <c r="G9842"/>
      <c r="H9842"/>
      <c r="I9842" s="14"/>
      <c r="K9842"/>
      <c r="L9842"/>
      <c r="M9842"/>
      <c r="N9842"/>
      <c r="O9842"/>
      <c r="P9842"/>
      <c r="S9842"/>
    </row>
    <row r="9843" spans="1:20" x14ac:dyDescent="0.3">
      <c r="A9843" s="25"/>
      <c r="B9843"/>
      <c r="C9843"/>
      <c r="D9843"/>
      <c r="E9843"/>
      <c r="F9843"/>
      <c r="G9843"/>
      <c r="H9843"/>
      <c r="I9843" s="14"/>
      <c r="K9843"/>
      <c r="L9843"/>
      <c r="M9843"/>
      <c r="N9843"/>
      <c r="O9843"/>
      <c r="P9843"/>
      <c r="S9843"/>
    </row>
    <row r="9844" spans="1:20" x14ac:dyDescent="0.3">
      <c r="A9844" s="25"/>
      <c r="B9844"/>
      <c r="C9844"/>
      <c r="D9844"/>
      <c r="E9844"/>
      <c r="F9844"/>
      <c r="G9844"/>
      <c r="H9844"/>
      <c r="I9844"/>
      <c r="K9844"/>
      <c r="L9844"/>
      <c r="M9844"/>
      <c r="N9844"/>
      <c r="O9844"/>
      <c r="P9844"/>
      <c r="S9844"/>
    </row>
    <row r="9845" spans="1:20" x14ac:dyDescent="0.3">
      <c r="A9845" s="25"/>
      <c r="B9845"/>
      <c r="C9845"/>
      <c r="D9845"/>
      <c r="E9845"/>
      <c r="F9845"/>
      <c r="G9845"/>
      <c r="H9845" s="26"/>
      <c r="I9845" s="26"/>
      <c r="K9845"/>
      <c r="L9845"/>
      <c r="M9845"/>
      <c r="N9845"/>
      <c r="O9845"/>
      <c r="P9845"/>
      <c r="S9845"/>
    </row>
    <row r="9846" spans="1:20" x14ac:dyDescent="0.3">
      <c r="A9846" s="25"/>
      <c r="B9846"/>
      <c r="C9846"/>
      <c r="D9846"/>
      <c r="E9846"/>
      <c r="F9846"/>
      <c r="G9846"/>
      <c r="H9846" s="26"/>
      <c r="I9846" s="26"/>
      <c r="K9846"/>
      <c r="L9846"/>
      <c r="M9846"/>
      <c r="N9846"/>
      <c r="O9846"/>
      <c r="P9846"/>
      <c r="S9846"/>
    </row>
    <row r="9847" spans="1:20" x14ac:dyDescent="0.3">
      <c r="A9847" s="25"/>
      <c r="B9847"/>
      <c r="C9847"/>
      <c r="D9847"/>
      <c r="E9847"/>
      <c r="F9847"/>
      <c r="G9847"/>
      <c r="H9847" s="26"/>
      <c r="I9847" s="26"/>
      <c r="K9847"/>
      <c r="L9847"/>
      <c r="M9847"/>
      <c r="N9847"/>
      <c r="O9847"/>
      <c r="P9847"/>
      <c r="S9847"/>
    </row>
    <row r="9848" spans="1:20" x14ac:dyDescent="0.3">
      <c r="A9848" s="25"/>
      <c r="B9848"/>
      <c r="C9848"/>
      <c r="D9848"/>
      <c r="E9848"/>
      <c r="F9848"/>
      <c r="G9848"/>
      <c r="H9848" s="26"/>
      <c r="I9848" s="26"/>
      <c r="K9848"/>
      <c r="L9848"/>
      <c r="M9848"/>
      <c r="N9848"/>
      <c r="O9848"/>
      <c r="P9848"/>
      <c r="S9848"/>
    </row>
    <row r="9849" spans="1:20" x14ac:dyDescent="0.3">
      <c r="A9849" s="25"/>
      <c r="B9849"/>
      <c r="C9849"/>
      <c r="D9849"/>
      <c r="E9849"/>
      <c r="F9849"/>
      <c r="G9849"/>
      <c r="H9849" s="26"/>
      <c r="I9849" s="26"/>
      <c r="K9849"/>
      <c r="L9849"/>
      <c r="M9849"/>
      <c r="N9849"/>
      <c r="O9849"/>
      <c r="P9849"/>
      <c r="S9849"/>
    </row>
    <row r="9850" spans="1:20" x14ac:dyDescent="0.3">
      <c r="A9850" s="25"/>
      <c r="B9850"/>
      <c r="C9850"/>
      <c r="D9850"/>
      <c r="E9850"/>
      <c r="F9850"/>
      <c r="G9850"/>
      <c r="H9850" s="26"/>
      <c r="I9850" s="26"/>
      <c r="K9850"/>
      <c r="L9850"/>
      <c r="M9850"/>
      <c r="N9850"/>
      <c r="O9850"/>
      <c r="P9850"/>
      <c r="S9850"/>
    </row>
    <row r="9851" spans="1:20" x14ac:dyDescent="0.3">
      <c r="A9851" s="25"/>
      <c r="B9851"/>
      <c r="C9851"/>
      <c r="D9851"/>
      <c r="E9851"/>
      <c r="F9851"/>
      <c r="G9851"/>
      <c r="H9851" s="26"/>
      <c r="I9851" s="26"/>
      <c r="K9851"/>
      <c r="L9851"/>
      <c r="M9851"/>
      <c r="N9851"/>
      <c r="O9851"/>
      <c r="P9851"/>
      <c r="S9851"/>
    </row>
    <row r="9852" spans="1:20" x14ac:dyDescent="0.3">
      <c r="A9852" s="25"/>
      <c r="B9852"/>
      <c r="C9852"/>
      <c r="D9852"/>
      <c r="E9852"/>
      <c r="F9852"/>
      <c r="G9852"/>
      <c r="H9852" s="26"/>
      <c r="I9852" s="26"/>
      <c r="K9852"/>
      <c r="L9852"/>
      <c r="M9852"/>
      <c r="N9852"/>
      <c r="O9852"/>
      <c r="P9852"/>
      <c r="S9852"/>
    </row>
    <row r="9853" spans="1:20" x14ac:dyDescent="0.3">
      <c r="A9853" s="25"/>
      <c r="B9853"/>
      <c r="C9853"/>
      <c r="D9853"/>
      <c r="E9853"/>
      <c r="F9853"/>
      <c r="G9853"/>
      <c r="H9853" s="26"/>
      <c r="I9853" s="26"/>
      <c r="K9853"/>
      <c r="L9853"/>
      <c r="M9853"/>
      <c r="N9853"/>
      <c r="O9853"/>
      <c r="P9853"/>
      <c r="S9853"/>
    </row>
    <row r="9854" spans="1:20" x14ac:dyDescent="0.3">
      <c r="A9854" s="25"/>
      <c r="B9854"/>
      <c r="C9854"/>
      <c r="D9854"/>
      <c r="E9854"/>
      <c r="F9854"/>
      <c r="G9854"/>
      <c r="H9854" s="26"/>
      <c r="I9854" s="26"/>
      <c r="K9854"/>
      <c r="L9854"/>
      <c r="M9854"/>
      <c r="N9854"/>
      <c r="O9854"/>
      <c r="P9854"/>
      <c r="S9854"/>
      <c r="T9854" s="7"/>
    </row>
    <row r="9855" spans="1:20" x14ac:dyDescent="0.3">
      <c r="A9855" s="25"/>
      <c r="B9855"/>
      <c r="C9855"/>
      <c r="D9855"/>
      <c r="E9855"/>
      <c r="F9855"/>
      <c r="G9855"/>
      <c r="H9855" s="26"/>
      <c r="I9855" s="26"/>
      <c r="K9855"/>
      <c r="L9855"/>
      <c r="M9855"/>
      <c r="N9855"/>
      <c r="O9855"/>
      <c r="P9855"/>
      <c r="S9855"/>
      <c r="T9855" s="7"/>
    </row>
    <row r="9856" spans="1:20" x14ac:dyDescent="0.3">
      <c r="A9856" s="25"/>
      <c r="B9856"/>
      <c r="C9856"/>
      <c r="D9856"/>
      <c r="E9856"/>
      <c r="F9856"/>
      <c r="G9856"/>
      <c r="H9856" s="26"/>
      <c r="I9856" s="26"/>
      <c r="K9856"/>
      <c r="L9856"/>
      <c r="M9856"/>
      <c r="N9856"/>
      <c r="O9856"/>
      <c r="P9856"/>
      <c r="S9856"/>
    </row>
    <row r="9857" spans="1:19" x14ac:dyDescent="0.3">
      <c r="A9857" s="25"/>
      <c r="B9857"/>
      <c r="C9857"/>
      <c r="D9857"/>
      <c r="E9857"/>
      <c r="F9857"/>
      <c r="G9857"/>
      <c r="H9857" s="26"/>
      <c r="I9857" s="26"/>
      <c r="K9857"/>
      <c r="L9857"/>
      <c r="M9857"/>
      <c r="N9857"/>
      <c r="O9857"/>
      <c r="P9857"/>
      <c r="S9857"/>
    </row>
    <row r="9858" spans="1:19" x14ac:dyDescent="0.3">
      <c r="A9858" s="25"/>
      <c r="B9858"/>
      <c r="C9858"/>
      <c r="D9858"/>
      <c r="E9858"/>
      <c r="F9858"/>
      <c r="G9858"/>
      <c r="H9858" s="26"/>
      <c r="I9858" s="26"/>
      <c r="K9858"/>
      <c r="L9858"/>
      <c r="M9858"/>
      <c r="N9858"/>
      <c r="O9858"/>
      <c r="P9858"/>
      <c r="S9858"/>
    </row>
    <row r="9859" spans="1:19" x14ac:dyDescent="0.3">
      <c r="A9859" s="25"/>
      <c r="B9859"/>
      <c r="C9859"/>
      <c r="D9859"/>
      <c r="E9859"/>
      <c r="F9859"/>
      <c r="G9859"/>
      <c r="H9859" s="26"/>
      <c r="I9859" s="26"/>
      <c r="K9859"/>
      <c r="L9859"/>
      <c r="M9859"/>
      <c r="N9859"/>
      <c r="O9859"/>
      <c r="P9859"/>
      <c r="S9859"/>
    </row>
    <row r="9860" spans="1:19" x14ac:dyDescent="0.3">
      <c r="A9860" s="25"/>
      <c r="B9860"/>
      <c r="C9860"/>
      <c r="D9860"/>
      <c r="E9860"/>
      <c r="F9860"/>
      <c r="G9860"/>
      <c r="H9860"/>
      <c r="I9860"/>
      <c r="K9860"/>
      <c r="L9860"/>
      <c r="M9860"/>
      <c r="N9860"/>
      <c r="O9860"/>
      <c r="P9860"/>
      <c r="S9860"/>
    </row>
    <row r="9861" spans="1:19" x14ac:dyDescent="0.3">
      <c r="A9861" s="25"/>
      <c r="B9861"/>
      <c r="C9861"/>
      <c r="D9861"/>
      <c r="E9861"/>
      <c r="F9861"/>
      <c r="G9861"/>
      <c r="H9861"/>
      <c r="I9861"/>
      <c r="K9861"/>
      <c r="L9861"/>
      <c r="M9861"/>
      <c r="N9861"/>
      <c r="O9861"/>
      <c r="P9861"/>
      <c r="S9861"/>
    </row>
    <row r="9862" spans="1:19" x14ac:dyDescent="0.3">
      <c r="A9862" s="25"/>
      <c r="B9862"/>
      <c r="C9862"/>
      <c r="D9862"/>
      <c r="E9862"/>
      <c r="F9862"/>
      <c r="G9862"/>
      <c r="H9862"/>
      <c r="I9862"/>
      <c r="K9862"/>
      <c r="L9862"/>
      <c r="M9862"/>
      <c r="N9862"/>
      <c r="O9862"/>
      <c r="P9862"/>
      <c r="S9862"/>
    </row>
    <row r="9863" spans="1:19" x14ac:dyDescent="0.3">
      <c r="A9863" s="25"/>
      <c r="B9863"/>
      <c r="C9863"/>
      <c r="D9863"/>
      <c r="E9863"/>
      <c r="F9863"/>
      <c r="G9863"/>
      <c r="H9863"/>
      <c r="I9863"/>
      <c r="K9863"/>
      <c r="L9863"/>
      <c r="M9863"/>
      <c r="N9863"/>
      <c r="O9863"/>
      <c r="P9863"/>
      <c r="S9863"/>
    </row>
    <row r="9864" spans="1:19" x14ac:dyDescent="0.3">
      <c r="A9864" s="25"/>
      <c r="B9864"/>
      <c r="C9864"/>
      <c r="D9864"/>
      <c r="E9864"/>
      <c r="F9864"/>
      <c r="G9864"/>
      <c r="H9864" s="14"/>
      <c r="I9864" s="14"/>
      <c r="K9864"/>
      <c r="L9864"/>
      <c r="M9864"/>
      <c r="N9864"/>
      <c r="O9864"/>
      <c r="P9864"/>
      <c r="S9864"/>
    </row>
    <row r="9865" spans="1:19" x14ac:dyDescent="0.3">
      <c r="A9865" s="25"/>
      <c r="B9865"/>
      <c r="C9865"/>
      <c r="D9865"/>
      <c r="E9865"/>
      <c r="F9865"/>
      <c r="G9865"/>
      <c r="H9865" s="26"/>
      <c r="I9865" s="26"/>
      <c r="K9865"/>
      <c r="L9865"/>
      <c r="M9865"/>
      <c r="N9865"/>
      <c r="O9865"/>
      <c r="P9865"/>
      <c r="S9865"/>
    </row>
    <row r="9866" spans="1:19" x14ac:dyDescent="0.3">
      <c r="A9866" s="25"/>
      <c r="B9866"/>
      <c r="C9866"/>
      <c r="D9866"/>
      <c r="E9866"/>
      <c r="F9866"/>
      <c r="G9866"/>
      <c r="H9866" s="26"/>
      <c r="I9866" s="26"/>
      <c r="K9866"/>
      <c r="L9866"/>
      <c r="M9866"/>
      <c r="N9866"/>
      <c r="O9866"/>
      <c r="P9866"/>
      <c r="S9866"/>
    </row>
    <row r="9867" spans="1:19" x14ac:dyDescent="0.3">
      <c r="A9867" s="25"/>
      <c r="B9867"/>
      <c r="C9867"/>
      <c r="D9867"/>
      <c r="E9867"/>
      <c r="F9867"/>
      <c r="G9867"/>
      <c r="H9867" s="14"/>
      <c r="I9867" s="14"/>
      <c r="K9867"/>
      <c r="L9867"/>
      <c r="M9867"/>
      <c r="N9867"/>
      <c r="O9867"/>
      <c r="P9867"/>
      <c r="S9867"/>
    </row>
    <row r="9868" spans="1:19" x14ac:dyDescent="0.3">
      <c r="A9868" s="25"/>
      <c r="B9868"/>
      <c r="C9868"/>
      <c r="D9868"/>
      <c r="E9868"/>
      <c r="F9868"/>
      <c r="G9868"/>
      <c r="H9868" s="14"/>
      <c r="I9868" s="14"/>
      <c r="K9868"/>
      <c r="L9868"/>
      <c r="M9868"/>
      <c r="N9868"/>
      <c r="O9868"/>
      <c r="P9868"/>
      <c r="S9868"/>
    </row>
    <row r="9869" spans="1:19" x14ac:dyDescent="0.3">
      <c r="A9869" s="25"/>
      <c r="B9869"/>
      <c r="C9869"/>
      <c r="D9869"/>
      <c r="E9869"/>
      <c r="F9869"/>
      <c r="G9869"/>
      <c r="H9869"/>
      <c r="I9869"/>
      <c r="K9869"/>
      <c r="L9869"/>
      <c r="M9869"/>
      <c r="N9869"/>
      <c r="O9869"/>
      <c r="P9869"/>
      <c r="S9869"/>
    </row>
    <row r="9870" spans="1:19" x14ac:dyDescent="0.3">
      <c r="A9870" s="25"/>
      <c r="B9870"/>
      <c r="C9870"/>
      <c r="D9870"/>
      <c r="E9870"/>
      <c r="F9870"/>
      <c r="G9870"/>
      <c r="H9870"/>
      <c r="I9870"/>
      <c r="K9870"/>
      <c r="L9870"/>
      <c r="M9870"/>
      <c r="N9870"/>
      <c r="O9870"/>
      <c r="P9870"/>
      <c r="S9870"/>
    </row>
    <row r="9871" spans="1:19" x14ac:dyDescent="0.3">
      <c r="A9871" s="25"/>
      <c r="B9871"/>
      <c r="C9871"/>
      <c r="D9871"/>
      <c r="E9871"/>
      <c r="F9871"/>
      <c r="G9871"/>
      <c r="H9871" s="26"/>
      <c r="I9871" s="26"/>
      <c r="K9871"/>
      <c r="L9871"/>
      <c r="M9871"/>
      <c r="N9871"/>
      <c r="O9871"/>
      <c r="P9871"/>
      <c r="S9871"/>
    </row>
    <row r="9872" spans="1:19" x14ac:dyDescent="0.3">
      <c r="A9872" s="25"/>
      <c r="B9872"/>
      <c r="C9872"/>
      <c r="D9872"/>
      <c r="E9872"/>
      <c r="F9872"/>
      <c r="G9872"/>
      <c r="H9872" s="26"/>
      <c r="I9872" s="26"/>
      <c r="K9872"/>
      <c r="L9872"/>
      <c r="M9872"/>
      <c r="N9872"/>
      <c r="O9872"/>
      <c r="P9872"/>
      <c r="S9872"/>
    </row>
    <row r="9873" spans="1:19" x14ac:dyDescent="0.3">
      <c r="A9873" s="25"/>
      <c r="B9873"/>
      <c r="C9873"/>
      <c r="D9873"/>
      <c r="E9873"/>
      <c r="F9873"/>
      <c r="G9873"/>
      <c r="H9873"/>
      <c r="I9873"/>
      <c r="K9873"/>
      <c r="L9873"/>
      <c r="M9873"/>
      <c r="N9873"/>
      <c r="O9873"/>
      <c r="P9873"/>
      <c r="S9873"/>
    </row>
    <row r="9874" spans="1:19" x14ac:dyDescent="0.3">
      <c r="A9874" s="25"/>
      <c r="B9874"/>
      <c r="C9874"/>
      <c r="D9874"/>
      <c r="E9874"/>
      <c r="F9874"/>
      <c r="G9874"/>
      <c r="H9874"/>
      <c r="I9874"/>
      <c r="K9874"/>
      <c r="L9874"/>
      <c r="M9874"/>
      <c r="N9874"/>
      <c r="O9874"/>
      <c r="P9874"/>
      <c r="S9874"/>
    </row>
    <row r="9875" spans="1:19" x14ac:dyDescent="0.3">
      <c r="A9875" s="25"/>
      <c r="B9875"/>
      <c r="C9875"/>
      <c r="D9875"/>
      <c r="E9875"/>
      <c r="F9875"/>
      <c r="G9875"/>
      <c r="H9875" s="26"/>
      <c r="I9875" s="26"/>
      <c r="K9875"/>
      <c r="L9875"/>
      <c r="M9875"/>
      <c r="N9875"/>
      <c r="O9875"/>
      <c r="P9875"/>
      <c r="S9875"/>
    </row>
    <row r="9876" spans="1:19" x14ac:dyDescent="0.3">
      <c r="A9876" s="25"/>
      <c r="B9876"/>
      <c r="C9876"/>
      <c r="D9876"/>
      <c r="E9876"/>
      <c r="F9876"/>
      <c r="G9876"/>
      <c r="H9876" s="26"/>
      <c r="I9876" s="26"/>
      <c r="K9876"/>
      <c r="L9876"/>
      <c r="M9876"/>
      <c r="N9876"/>
      <c r="O9876"/>
      <c r="P9876"/>
      <c r="S9876"/>
    </row>
    <row r="9877" spans="1:19" x14ac:dyDescent="0.3">
      <c r="A9877" s="25"/>
      <c r="B9877"/>
      <c r="C9877"/>
      <c r="D9877"/>
      <c r="E9877"/>
      <c r="F9877"/>
      <c r="G9877"/>
      <c r="H9877" s="26"/>
      <c r="I9877" s="26"/>
      <c r="K9877"/>
      <c r="L9877"/>
      <c r="M9877"/>
      <c r="N9877"/>
      <c r="O9877"/>
      <c r="P9877"/>
      <c r="S9877"/>
    </row>
    <row r="9878" spans="1:19" x14ac:dyDescent="0.3">
      <c r="A9878" s="25"/>
      <c r="B9878"/>
      <c r="C9878"/>
      <c r="D9878"/>
      <c r="E9878"/>
      <c r="F9878"/>
      <c r="G9878"/>
      <c r="H9878" s="26"/>
      <c r="I9878" s="26"/>
      <c r="K9878"/>
      <c r="L9878"/>
      <c r="M9878"/>
      <c r="N9878"/>
      <c r="O9878"/>
      <c r="P9878"/>
      <c r="S9878"/>
    </row>
    <row r="9879" spans="1:19" x14ac:dyDescent="0.3">
      <c r="A9879" s="25"/>
      <c r="B9879"/>
      <c r="C9879"/>
      <c r="D9879"/>
      <c r="E9879"/>
      <c r="F9879"/>
      <c r="G9879"/>
      <c r="H9879" s="26"/>
      <c r="I9879" s="26"/>
      <c r="K9879"/>
      <c r="L9879"/>
      <c r="M9879"/>
      <c r="N9879"/>
      <c r="O9879"/>
      <c r="P9879"/>
      <c r="S9879"/>
    </row>
    <row r="9880" spans="1:19" x14ac:dyDescent="0.3">
      <c r="A9880" s="25"/>
      <c r="B9880"/>
      <c r="C9880"/>
      <c r="D9880"/>
      <c r="E9880"/>
      <c r="F9880"/>
      <c r="G9880"/>
      <c r="H9880" s="26"/>
      <c r="I9880" s="26"/>
      <c r="K9880"/>
      <c r="L9880"/>
      <c r="M9880"/>
      <c r="N9880"/>
      <c r="O9880"/>
      <c r="P9880"/>
      <c r="S9880"/>
    </row>
    <row r="9881" spans="1:19" x14ac:dyDescent="0.3">
      <c r="A9881" s="25"/>
      <c r="B9881"/>
      <c r="C9881"/>
      <c r="D9881"/>
      <c r="E9881"/>
      <c r="F9881"/>
      <c r="G9881"/>
      <c r="H9881" s="26"/>
      <c r="I9881" s="26"/>
      <c r="K9881"/>
      <c r="L9881"/>
      <c r="M9881"/>
      <c r="N9881"/>
      <c r="O9881"/>
      <c r="P9881"/>
      <c r="S9881"/>
    </row>
    <row r="9882" spans="1:19" x14ac:dyDescent="0.3">
      <c r="A9882" s="25"/>
      <c r="B9882"/>
      <c r="C9882"/>
      <c r="D9882"/>
      <c r="E9882"/>
      <c r="F9882"/>
      <c r="G9882"/>
      <c r="H9882" s="26"/>
      <c r="I9882" s="26"/>
      <c r="K9882"/>
      <c r="L9882"/>
      <c r="M9882"/>
      <c r="N9882"/>
      <c r="O9882"/>
      <c r="P9882"/>
      <c r="S9882"/>
    </row>
    <row r="9883" spans="1:19" x14ac:dyDescent="0.3">
      <c r="A9883" s="25"/>
      <c r="B9883"/>
      <c r="C9883"/>
      <c r="D9883"/>
      <c r="E9883"/>
      <c r="F9883"/>
      <c r="G9883"/>
      <c r="H9883" s="26"/>
      <c r="I9883" s="26"/>
      <c r="K9883"/>
      <c r="L9883"/>
      <c r="M9883"/>
      <c r="N9883"/>
      <c r="O9883"/>
      <c r="P9883"/>
      <c r="S9883"/>
    </row>
    <row r="9884" spans="1:19" x14ac:dyDescent="0.3">
      <c r="A9884" s="25"/>
      <c r="B9884"/>
      <c r="C9884"/>
      <c r="D9884"/>
      <c r="E9884"/>
      <c r="F9884"/>
      <c r="G9884"/>
      <c r="H9884" s="26"/>
      <c r="I9884" s="26"/>
      <c r="K9884"/>
      <c r="L9884"/>
      <c r="M9884"/>
      <c r="N9884"/>
      <c r="O9884"/>
      <c r="P9884"/>
      <c r="S9884"/>
    </row>
    <row r="9885" spans="1:19" x14ac:dyDescent="0.3">
      <c r="A9885" s="25"/>
      <c r="B9885"/>
      <c r="C9885"/>
      <c r="D9885"/>
      <c r="E9885"/>
      <c r="F9885"/>
      <c r="G9885"/>
      <c r="H9885" s="26"/>
      <c r="I9885" s="26"/>
      <c r="K9885"/>
      <c r="L9885"/>
      <c r="M9885"/>
      <c r="N9885"/>
      <c r="O9885"/>
      <c r="P9885"/>
      <c r="S9885"/>
    </row>
    <row r="9886" spans="1:19" x14ac:dyDescent="0.3">
      <c r="A9886" s="25"/>
      <c r="B9886"/>
      <c r="C9886"/>
      <c r="D9886"/>
      <c r="E9886"/>
      <c r="F9886"/>
      <c r="G9886"/>
      <c r="H9886" s="26"/>
      <c r="I9886" s="26"/>
      <c r="K9886"/>
      <c r="L9886"/>
      <c r="M9886"/>
      <c r="N9886"/>
      <c r="O9886"/>
      <c r="P9886"/>
      <c r="S9886"/>
    </row>
    <row r="9887" spans="1:19" x14ac:dyDescent="0.3">
      <c r="A9887" s="25"/>
      <c r="B9887"/>
      <c r="C9887"/>
      <c r="D9887"/>
      <c r="E9887"/>
      <c r="F9887"/>
      <c r="G9887"/>
      <c r="H9887" s="26"/>
      <c r="I9887" s="26"/>
      <c r="K9887"/>
      <c r="L9887"/>
      <c r="M9887"/>
      <c r="N9887"/>
      <c r="O9887"/>
      <c r="P9887"/>
      <c r="S9887"/>
    </row>
    <row r="9888" spans="1:19" x14ac:dyDescent="0.3">
      <c r="A9888" s="25"/>
      <c r="B9888"/>
      <c r="C9888"/>
      <c r="D9888"/>
      <c r="E9888"/>
      <c r="F9888"/>
      <c r="G9888"/>
      <c r="H9888" s="26"/>
      <c r="I9888" s="26"/>
      <c r="K9888"/>
      <c r="L9888"/>
      <c r="M9888"/>
      <c r="N9888"/>
      <c r="O9888"/>
      <c r="P9888"/>
      <c r="S9888"/>
    </row>
    <row r="9889" spans="1:19" x14ac:dyDescent="0.3">
      <c r="A9889" s="25"/>
      <c r="B9889"/>
      <c r="C9889"/>
      <c r="D9889"/>
      <c r="E9889"/>
      <c r="F9889"/>
      <c r="G9889"/>
      <c r="H9889" s="26"/>
      <c r="I9889" s="26"/>
      <c r="K9889"/>
      <c r="L9889"/>
      <c r="M9889"/>
      <c r="N9889"/>
      <c r="O9889"/>
      <c r="P9889"/>
      <c r="S9889"/>
    </row>
    <row r="9890" spans="1:19" x14ac:dyDescent="0.3">
      <c r="A9890" s="25"/>
      <c r="B9890"/>
      <c r="C9890"/>
      <c r="D9890"/>
      <c r="E9890"/>
      <c r="F9890"/>
      <c r="G9890"/>
      <c r="H9890" s="26"/>
      <c r="I9890" s="26"/>
      <c r="K9890"/>
      <c r="L9890"/>
      <c r="M9890"/>
      <c r="N9890"/>
      <c r="O9890"/>
      <c r="P9890"/>
      <c r="S9890"/>
    </row>
    <row r="9891" spans="1:19" x14ac:dyDescent="0.3">
      <c r="A9891" s="25"/>
      <c r="B9891"/>
      <c r="C9891"/>
      <c r="D9891"/>
      <c r="E9891"/>
      <c r="F9891"/>
      <c r="G9891"/>
      <c r="H9891" s="26"/>
      <c r="I9891" s="26"/>
      <c r="K9891"/>
      <c r="L9891"/>
      <c r="M9891"/>
      <c r="N9891"/>
      <c r="O9891"/>
      <c r="P9891"/>
      <c r="S9891"/>
    </row>
    <row r="9892" spans="1:19" x14ac:dyDescent="0.3">
      <c r="A9892" s="25"/>
      <c r="B9892"/>
      <c r="C9892"/>
      <c r="D9892"/>
      <c r="E9892"/>
      <c r="F9892"/>
      <c r="G9892"/>
      <c r="H9892" s="26"/>
      <c r="I9892" s="26"/>
      <c r="K9892"/>
      <c r="L9892"/>
      <c r="M9892"/>
      <c r="N9892"/>
      <c r="O9892"/>
      <c r="P9892"/>
      <c r="S9892"/>
    </row>
    <row r="9893" spans="1:19" x14ac:dyDescent="0.3">
      <c r="A9893" s="25"/>
      <c r="B9893"/>
      <c r="C9893"/>
      <c r="D9893"/>
      <c r="E9893"/>
      <c r="F9893"/>
      <c r="G9893"/>
      <c r="H9893" s="26"/>
      <c r="I9893" s="26"/>
      <c r="K9893"/>
      <c r="L9893"/>
      <c r="M9893"/>
      <c r="N9893"/>
      <c r="O9893"/>
      <c r="P9893"/>
      <c r="S9893"/>
    </row>
    <row r="9894" spans="1:19" x14ac:dyDescent="0.3">
      <c r="A9894" s="25"/>
      <c r="B9894"/>
      <c r="C9894"/>
      <c r="D9894"/>
      <c r="E9894"/>
      <c r="F9894"/>
      <c r="G9894"/>
      <c r="H9894"/>
      <c r="I9894"/>
      <c r="K9894"/>
      <c r="L9894"/>
      <c r="M9894"/>
      <c r="N9894"/>
      <c r="O9894"/>
      <c r="P9894"/>
      <c r="S9894"/>
    </row>
    <row r="9895" spans="1:19" x14ac:dyDescent="0.3">
      <c r="A9895" s="25"/>
      <c r="B9895"/>
      <c r="C9895"/>
      <c r="D9895"/>
      <c r="E9895"/>
      <c r="F9895"/>
      <c r="G9895"/>
      <c r="H9895"/>
      <c r="I9895"/>
      <c r="K9895"/>
      <c r="L9895"/>
      <c r="M9895"/>
      <c r="N9895"/>
      <c r="O9895"/>
      <c r="P9895"/>
      <c r="S9895"/>
    </row>
    <row r="9896" spans="1:19" x14ac:dyDescent="0.3">
      <c r="A9896" s="25"/>
      <c r="B9896"/>
      <c r="C9896"/>
      <c r="D9896"/>
      <c r="E9896"/>
      <c r="F9896"/>
      <c r="G9896"/>
      <c r="H9896"/>
      <c r="I9896"/>
      <c r="K9896"/>
      <c r="L9896"/>
      <c r="M9896"/>
      <c r="N9896"/>
      <c r="O9896"/>
      <c r="P9896"/>
      <c r="S9896"/>
    </row>
    <row r="9897" spans="1:19" x14ac:dyDescent="0.3">
      <c r="A9897" s="25"/>
      <c r="B9897"/>
      <c r="C9897"/>
      <c r="D9897"/>
      <c r="E9897"/>
      <c r="F9897"/>
      <c r="G9897"/>
      <c r="H9897" s="14"/>
      <c r="I9897" s="14"/>
      <c r="K9897"/>
      <c r="L9897"/>
      <c r="M9897"/>
      <c r="N9897"/>
      <c r="O9897"/>
      <c r="P9897"/>
      <c r="S9897"/>
    </row>
    <row r="9898" spans="1:19" x14ac:dyDescent="0.3">
      <c r="A9898" s="25"/>
      <c r="B9898"/>
      <c r="C9898"/>
      <c r="D9898"/>
      <c r="E9898"/>
      <c r="F9898"/>
      <c r="G9898"/>
      <c r="H9898" s="14"/>
      <c r="I9898" s="14"/>
      <c r="K9898"/>
      <c r="L9898"/>
      <c r="M9898"/>
      <c r="N9898"/>
      <c r="O9898"/>
      <c r="P9898"/>
      <c r="S9898"/>
    </row>
    <row r="9899" spans="1:19" x14ac:dyDescent="0.3">
      <c r="A9899" s="25"/>
      <c r="B9899"/>
      <c r="C9899"/>
      <c r="D9899"/>
      <c r="E9899"/>
      <c r="F9899"/>
      <c r="G9899"/>
      <c r="H9899" s="14"/>
      <c r="I9899" s="14"/>
      <c r="K9899"/>
      <c r="L9899"/>
      <c r="M9899"/>
      <c r="N9899"/>
      <c r="O9899"/>
      <c r="P9899"/>
      <c r="S9899"/>
    </row>
    <row r="9900" spans="1:19" x14ac:dyDescent="0.3">
      <c r="A9900" s="25"/>
      <c r="B9900"/>
      <c r="C9900"/>
      <c r="D9900"/>
      <c r="E9900"/>
      <c r="F9900"/>
      <c r="G9900"/>
      <c r="H9900" s="26"/>
      <c r="I9900" s="26"/>
      <c r="K9900"/>
      <c r="L9900"/>
      <c r="M9900"/>
      <c r="N9900"/>
      <c r="O9900"/>
      <c r="P9900"/>
      <c r="S9900"/>
    </row>
    <row r="9901" spans="1:19" x14ac:dyDescent="0.3">
      <c r="A9901" s="25"/>
      <c r="B9901"/>
      <c r="C9901"/>
      <c r="D9901"/>
      <c r="E9901"/>
      <c r="F9901"/>
      <c r="G9901"/>
      <c r="H9901" s="26"/>
      <c r="I9901" s="26"/>
      <c r="K9901"/>
      <c r="L9901"/>
      <c r="M9901"/>
      <c r="N9901"/>
      <c r="O9901"/>
      <c r="P9901"/>
      <c r="S9901"/>
    </row>
    <row r="9902" spans="1:19" x14ac:dyDescent="0.3">
      <c r="A9902" s="25"/>
      <c r="B9902"/>
      <c r="C9902"/>
      <c r="D9902"/>
      <c r="E9902"/>
      <c r="F9902"/>
      <c r="G9902"/>
      <c r="H9902" s="26"/>
      <c r="I9902" s="26"/>
      <c r="K9902"/>
      <c r="L9902"/>
      <c r="M9902"/>
      <c r="N9902"/>
      <c r="O9902"/>
      <c r="P9902"/>
      <c r="S9902"/>
    </row>
    <row r="9903" spans="1:19" x14ac:dyDescent="0.3">
      <c r="A9903" s="25"/>
      <c r="B9903"/>
      <c r="C9903"/>
      <c r="D9903"/>
      <c r="E9903"/>
      <c r="F9903"/>
      <c r="G9903"/>
      <c r="H9903" s="26"/>
      <c r="I9903" s="26"/>
      <c r="K9903"/>
      <c r="L9903"/>
      <c r="M9903"/>
      <c r="N9903"/>
      <c r="O9903"/>
      <c r="P9903"/>
      <c r="S9903"/>
    </row>
    <row r="9904" spans="1:19" x14ac:dyDescent="0.3">
      <c r="A9904" s="25"/>
      <c r="B9904"/>
      <c r="C9904"/>
      <c r="D9904"/>
      <c r="E9904"/>
      <c r="F9904"/>
      <c r="G9904"/>
      <c r="H9904" s="26"/>
      <c r="I9904" s="26"/>
      <c r="K9904"/>
      <c r="L9904"/>
      <c r="M9904"/>
      <c r="N9904"/>
      <c r="O9904"/>
      <c r="P9904"/>
      <c r="S9904"/>
    </row>
    <row r="9905" spans="1:19" x14ac:dyDescent="0.3">
      <c r="A9905" s="25"/>
      <c r="B9905"/>
      <c r="C9905"/>
      <c r="D9905"/>
      <c r="E9905"/>
      <c r="F9905"/>
      <c r="G9905"/>
      <c r="H9905" s="26"/>
      <c r="I9905" s="26"/>
      <c r="K9905"/>
      <c r="L9905"/>
      <c r="M9905"/>
      <c r="N9905"/>
      <c r="O9905"/>
      <c r="P9905"/>
      <c r="S9905"/>
    </row>
    <row r="9906" spans="1:19" x14ac:dyDescent="0.3">
      <c r="A9906" s="25"/>
      <c r="B9906"/>
      <c r="C9906"/>
      <c r="D9906"/>
      <c r="E9906"/>
      <c r="F9906"/>
      <c r="G9906"/>
      <c r="H9906"/>
      <c r="I9906"/>
      <c r="K9906"/>
      <c r="L9906"/>
      <c r="M9906"/>
      <c r="N9906"/>
      <c r="O9906"/>
      <c r="P9906"/>
      <c r="S9906"/>
    </row>
    <row r="9907" spans="1:19" x14ac:dyDescent="0.3">
      <c r="A9907" s="25"/>
      <c r="B9907"/>
      <c r="C9907"/>
      <c r="D9907"/>
      <c r="E9907"/>
      <c r="F9907"/>
      <c r="G9907"/>
      <c r="H9907"/>
      <c r="I9907"/>
      <c r="K9907"/>
      <c r="L9907"/>
      <c r="M9907"/>
      <c r="N9907"/>
      <c r="O9907"/>
      <c r="P9907"/>
      <c r="S9907"/>
    </row>
    <row r="9908" spans="1:19" x14ac:dyDescent="0.3">
      <c r="A9908" s="25"/>
      <c r="B9908"/>
      <c r="C9908"/>
      <c r="D9908"/>
      <c r="E9908"/>
      <c r="F9908"/>
      <c r="G9908"/>
      <c r="H9908"/>
      <c r="I9908" s="14"/>
      <c r="K9908"/>
      <c r="L9908"/>
      <c r="M9908"/>
      <c r="N9908"/>
      <c r="O9908"/>
      <c r="P9908"/>
      <c r="S9908"/>
    </row>
    <row r="9909" spans="1:19" x14ac:dyDescent="0.3">
      <c r="A9909" s="25"/>
      <c r="B9909"/>
      <c r="C9909"/>
      <c r="D9909"/>
      <c r="E9909"/>
      <c r="F9909"/>
      <c r="G9909"/>
      <c r="H9909"/>
      <c r="I9909"/>
      <c r="K9909"/>
      <c r="L9909"/>
      <c r="M9909"/>
      <c r="N9909"/>
      <c r="O9909"/>
      <c r="P9909"/>
      <c r="S9909"/>
    </row>
    <row r="9910" spans="1:19" x14ac:dyDescent="0.3">
      <c r="A9910" s="25"/>
      <c r="B9910"/>
      <c r="C9910"/>
      <c r="D9910"/>
      <c r="E9910"/>
      <c r="F9910"/>
      <c r="G9910"/>
      <c r="H9910"/>
      <c r="I9910"/>
      <c r="K9910"/>
      <c r="L9910"/>
      <c r="M9910"/>
      <c r="N9910"/>
      <c r="O9910"/>
      <c r="P9910"/>
      <c r="S9910"/>
    </row>
    <row r="9911" spans="1:19" x14ac:dyDescent="0.3">
      <c r="A9911" s="25"/>
      <c r="B9911"/>
      <c r="C9911"/>
      <c r="D9911"/>
      <c r="E9911"/>
      <c r="F9911"/>
      <c r="G9911"/>
      <c r="H9911"/>
      <c r="I9911"/>
      <c r="K9911"/>
      <c r="L9911"/>
      <c r="M9911"/>
      <c r="N9911"/>
      <c r="O9911"/>
      <c r="P9911"/>
      <c r="S9911"/>
    </row>
    <row r="9912" spans="1:19" x14ac:dyDescent="0.3">
      <c r="A9912" s="25"/>
      <c r="B9912"/>
      <c r="C9912"/>
      <c r="D9912"/>
      <c r="E9912"/>
      <c r="F9912"/>
      <c r="G9912"/>
      <c r="H9912"/>
      <c r="I9912"/>
      <c r="K9912"/>
      <c r="L9912"/>
      <c r="M9912"/>
      <c r="N9912"/>
      <c r="O9912"/>
      <c r="P9912"/>
      <c r="S9912"/>
    </row>
    <row r="9913" spans="1:19" x14ac:dyDescent="0.3">
      <c r="A9913" s="25"/>
      <c r="B9913"/>
      <c r="C9913"/>
      <c r="D9913"/>
      <c r="E9913"/>
      <c r="F9913"/>
      <c r="G9913"/>
      <c r="H9913"/>
      <c r="I9913"/>
      <c r="K9913"/>
      <c r="L9913"/>
      <c r="M9913"/>
      <c r="N9913"/>
      <c r="O9913"/>
      <c r="P9913"/>
      <c r="S9913"/>
    </row>
    <row r="9914" spans="1:19" x14ac:dyDescent="0.3">
      <c r="A9914" s="25"/>
      <c r="B9914"/>
      <c r="C9914"/>
      <c r="D9914"/>
      <c r="E9914"/>
      <c r="F9914"/>
      <c r="G9914"/>
      <c r="H9914" s="14"/>
      <c r="I9914" s="14"/>
      <c r="K9914"/>
      <c r="L9914"/>
      <c r="M9914"/>
      <c r="N9914"/>
      <c r="O9914"/>
      <c r="P9914"/>
      <c r="S9914"/>
    </row>
    <row r="9915" spans="1:19" x14ac:dyDescent="0.3">
      <c r="A9915" s="25"/>
      <c r="B9915"/>
      <c r="C9915"/>
      <c r="D9915"/>
      <c r="E9915"/>
      <c r="F9915"/>
      <c r="G9915"/>
      <c r="H9915" s="14"/>
      <c r="I9915" s="14"/>
      <c r="K9915"/>
      <c r="L9915"/>
      <c r="M9915"/>
      <c r="N9915"/>
      <c r="O9915"/>
      <c r="P9915"/>
      <c r="S9915"/>
    </row>
    <row r="9916" spans="1:19" x14ac:dyDescent="0.3">
      <c r="A9916" s="25"/>
      <c r="B9916"/>
      <c r="C9916"/>
      <c r="D9916"/>
      <c r="E9916"/>
      <c r="F9916"/>
      <c r="G9916"/>
      <c r="H9916" s="14"/>
      <c r="I9916" s="14"/>
      <c r="K9916"/>
      <c r="L9916"/>
      <c r="M9916"/>
      <c r="N9916"/>
      <c r="O9916"/>
      <c r="P9916"/>
      <c r="S9916"/>
    </row>
    <row r="9917" spans="1:19" x14ac:dyDescent="0.3">
      <c r="A9917" s="25"/>
      <c r="B9917"/>
      <c r="C9917"/>
      <c r="D9917"/>
      <c r="E9917"/>
      <c r="F9917"/>
      <c r="G9917"/>
      <c r="H9917" s="14"/>
      <c r="I9917" s="14"/>
      <c r="K9917"/>
      <c r="L9917"/>
      <c r="M9917"/>
      <c r="N9917"/>
      <c r="O9917"/>
      <c r="P9917"/>
      <c r="S9917"/>
    </row>
    <row r="9918" spans="1:19" x14ac:dyDescent="0.3">
      <c r="A9918" s="25"/>
      <c r="B9918"/>
      <c r="C9918"/>
      <c r="D9918"/>
      <c r="E9918"/>
      <c r="F9918"/>
      <c r="G9918"/>
      <c r="H9918" s="14"/>
      <c r="I9918" s="14"/>
      <c r="K9918"/>
      <c r="L9918"/>
      <c r="M9918"/>
      <c r="N9918"/>
      <c r="O9918"/>
      <c r="P9918"/>
      <c r="S9918"/>
    </row>
    <row r="9919" spans="1:19" x14ac:dyDescent="0.3">
      <c r="A9919" s="25"/>
      <c r="B9919"/>
      <c r="C9919"/>
      <c r="D9919"/>
      <c r="E9919"/>
      <c r="F9919"/>
      <c r="G9919"/>
      <c r="H9919"/>
      <c r="I9919"/>
      <c r="K9919"/>
      <c r="L9919"/>
      <c r="M9919"/>
      <c r="N9919"/>
      <c r="O9919"/>
      <c r="P9919"/>
      <c r="S9919"/>
    </row>
    <row r="9920" spans="1:19" x14ac:dyDescent="0.3">
      <c r="A9920" s="25"/>
      <c r="B9920"/>
      <c r="C9920"/>
      <c r="D9920"/>
      <c r="E9920"/>
      <c r="F9920"/>
      <c r="G9920"/>
      <c r="H9920"/>
      <c r="I9920"/>
      <c r="K9920"/>
      <c r="L9920"/>
      <c r="M9920"/>
      <c r="N9920"/>
      <c r="O9920"/>
      <c r="P9920"/>
      <c r="S9920"/>
    </row>
    <row r="9921" spans="1:20" x14ac:dyDescent="0.3">
      <c r="A9921" s="25"/>
      <c r="B9921"/>
      <c r="C9921"/>
      <c r="D9921"/>
      <c r="E9921"/>
      <c r="F9921"/>
      <c r="G9921"/>
      <c r="H9921"/>
      <c r="I9921"/>
      <c r="K9921"/>
      <c r="L9921"/>
      <c r="M9921"/>
      <c r="N9921"/>
      <c r="O9921"/>
      <c r="P9921"/>
      <c r="S9921"/>
    </row>
    <row r="9922" spans="1:20" x14ac:dyDescent="0.3">
      <c r="A9922" s="25"/>
      <c r="B9922"/>
      <c r="C9922"/>
      <c r="D9922"/>
      <c r="E9922"/>
      <c r="F9922"/>
      <c r="G9922"/>
      <c r="H9922"/>
      <c r="I9922"/>
      <c r="K9922"/>
      <c r="L9922"/>
      <c r="M9922"/>
      <c r="N9922"/>
      <c r="O9922"/>
      <c r="P9922"/>
      <c r="S9922"/>
    </row>
    <row r="9923" spans="1:20" x14ac:dyDescent="0.3">
      <c r="A9923" s="25"/>
      <c r="B9923"/>
      <c r="C9923"/>
      <c r="D9923"/>
      <c r="E9923"/>
      <c r="F9923"/>
      <c r="G9923"/>
      <c r="H9923"/>
      <c r="I9923"/>
      <c r="K9923"/>
      <c r="L9923"/>
      <c r="M9923"/>
      <c r="N9923"/>
      <c r="O9923"/>
      <c r="P9923"/>
      <c r="S9923"/>
    </row>
    <row r="9924" spans="1:20" x14ac:dyDescent="0.3">
      <c r="A9924" s="25"/>
      <c r="B9924"/>
      <c r="C9924"/>
      <c r="D9924"/>
      <c r="E9924"/>
      <c r="F9924"/>
      <c r="G9924"/>
      <c r="H9924" s="26"/>
      <c r="I9924" s="26"/>
      <c r="K9924"/>
      <c r="L9924"/>
      <c r="M9924"/>
      <c r="N9924"/>
      <c r="O9924"/>
      <c r="P9924"/>
      <c r="S9924"/>
    </row>
    <row r="9925" spans="1:20" x14ac:dyDescent="0.3">
      <c r="A9925" s="25"/>
      <c r="B9925"/>
      <c r="C9925"/>
      <c r="D9925"/>
      <c r="E9925"/>
      <c r="F9925"/>
      <c r="G9925"/>
      <c r="H9925" s="26"/>
      <c r="I9925" s="26"/>
      <c r="K9925"/>
      <c r="L9925"/>
      <c r="M9925"/>
      <c r="N9925"/>
      <c r="O9925"/>
      <c r="P9925"/>
      <c r="S9925"/>
    </row>
    <row r="9926" spans="1:20" x14ac:dyDescent="0.3">
      <c r="A9926" s="25"/>
      <c r="B9926"/>
      <c r="C9926"/>
      <c r="D9926"/>
      <c r="E9926"/>
      <c r="F9926"/>
      <c r="G9926"/>
      <c r="H9926" s="26"/>
      <c r="I9926" s="26"/>
      <c r="K9926"/>
      <c r="L9926"/>
      <c r="M9926"/>
      <c r="N9926"/>
      <c r="O9926"/>
      <c r="P9926"/>
      <c r="S9926"/>
    </row>
    <row r="9927" spans="1:20" x14ac:dyDescent="0.3">
      <c r="A9927" s="25"/>
      <c r="B9927"/>
      <c r="C9927"/>
      <c r="D9927"/>
      <c r="E9927"/>
      <c r="F9927"/>
      <c r="G9927"/>
      <c r="H9927" s="26"/>
      <c r="I9927" s="26"/>
      <c r="K9927"/>
      <c r="L9927"/>
      <c r="M9927"/>
      <c r="N9927"/>
      <c r="O9927"/>
      <c r="P9927"/>
      <c r="S9927"/>
    </row>
    <row r="9928" spans="1:20" x14ac:dyDescent="0.3">
      <c r="A9928" s="25"/>
      <c r="B9928"/>
      <c r="C9928"/>
      <c r="D9928"/>
      <c r="E9928"/>
      <c r="F9928"/>
      <c r="G9928"/>
      <c r="H9928" s="26"/>
      <c r="I9928" s="26"/>
      <c r="K9928"/>
      <c r="L9928"/>
      <c r="M9928"/>
      <c r="N9928"/>
      <c r="O9928"/>
      <c r="P9928"/>
      <c r="S9928"/>
    </row>
    <row r="9929" spans="1:20" x14ac:dyDescent="0.3">
      <c r="A9929" s="25"/>
      <c r="B9929"/>
      <c r="C9929"/>
      <c r="D9929"/>
      <c r="E9929"/>
      <c r="F9929"/>
      <c r="G9929"/>
      <c r="H9929" s="26"/>
      <c r="I9929" s="26"/>
      <c r="K9929"/>
      <c r="L9929"/>
      <c r="M9929"/>
      <c r="N9929"/>
      <c r="O9929"/>
      <c r="P9929"/>
      <c r="S9929"/>
    </row>
    <row r="9930" spans="1:20" x14ac:dyDescent="0.3">
      <c r="A9930" s="25"/>
      <c r="B9930"/>
      <c r="C9930"/>
      <c r="D9930"/>
      <c r="E9930"/>
      <c r="F9930"/>
      <c r="G9930"/>
      <c r="H9930"/>
      <c r="I9930"/>
      <c r="K9930"/>
      <c r="L9930"/>
      <c r="M9930"/>
      <c r="N9930"/>
      <c r="O9930"/>
      <c r="P9930"/>
      <c r="S9930"/>
    </row>
    <row r="9931" spans="1:20" x14ac:dyDescent="0.3">
      <c r="A9931" s="25"/>
      <c r="B9931"/>
      <c r="C9931"/>
      <c r="D9931"/>
      <c r="E9931"/>
      <c r="F9931"/>
      <c r="G9931"/>
      <c r="H9931"/>
      <c r="I9931"/>
      <c r="K9931"/>
      <c r="L9931"/>
      <c r="M9931"/>
      <c r="N9931"/>
      <c r="O9931"/>
      <c r="P9931"/>
      <c r="S9931"/>
    </row>
    <row r="9932" spans="1:20" x14ac:dyDescent="0.3">
      <c r="A9932" s="25"/>
      <c r="B9932"/>
      <c r="C9932"/>
      <c r="D9932"/>
      <c r="E9932"/>
      <c r="F9932"/>
      <c r="G9932"/>
      <c r="H9932" s="14"/>
      <c r="I9932" s="14"/>
      <c r="K9932"/>
      <c r="L9932"/>
      <c r="M9932"/>
      <c r="N9932"/>
      <c r="O9932"/>
      <c r="P9932"/>
      <c r="S9932"/>
      <c r="T9932" s="7"/>
    </row>
    <row r="9933" spans="1:20" x14ac:dyDescent="0.3">
      <c r="A9933" s="25"/>
      <c r="B9933"/>
      <c r="C9933"/>
      <c r="D9933"/>
      <c r="E9933"/>
      <c r="F9933"/>
      <c r="G9933"/>
      <c r="H9933" s="14"/>
      <c r="I9933" s="14"/>
      <c r="K9933"/>
      <c r="L9933"/>
      <c r="M9933"/>
      <c r="N9933"/>
      <c r="O9933"/>
      <c r="P9933"/>
      <c r="S9933"/>
      <c r="T9933" s="7"/>
    </row>
    <row r="9934" spans="1:20" x14ac:dyDescent="0.3">
      <c r="A9934" s="25"/>
      <c r="B9934"/>
      <c r="C9934"/>
      <c r="D9934"/>
      <c r="E9934"/>
      <c r="F9934"/>
      <c r="G9934"/>
      <c r="H9934" s="14"/>
      <c r="I9934" s="14"/>
      <c r="K9934"/>
      <c r="L9934"/>
      <c r="M9934"/>
      <c r="N9934"/>
      <c r="O9934"/>
      <c r="P9934"/>
      <c r="S9934"/>
      <c r="T9934" s="7"/>
    </row>
    <row r="9935" spans="1:20" x14ac:dyDescent="0.3">
      <c r="A9935" s="25"/>
      <c r="B9935"/>
      <c r="C9935"/>
      <c r="D9935"/>
      <c r="E9935"/>
      <c r="F9935"/>
      <c r="G9935"/>
      <c r="H9935" s="14"/>
      <c r="I9935" s="14"/>
      <c r="K9935"/>
      <c r="L9935"/>
      <c r="M9935"/>
      <c r="N9935"/>
      <c r="O9935"/>
      <c r="P9935"/>
      <c r="S9935"/>
    </row>
    <row r="9936" spans="1:20" x14ac:dyDescent="0.3">
      <c r="A9936" s="25"/>
      <c r="B9936"/>
      <c r="C9936"/>
      <c r="D9936"/>
      <c r="E9936"/>
      <c r="F9936"/>
      <c r="G9936"/>
      <c r="H9936" s="26"/>
      <c r="I9936" s="26"/>
      <c r="K9936"/>
      <c r="L9936"/>
      <c r="M9936"/>
      <c r="N9936"/>
      <c r="O9936"/>
      <c r="P9936"/>
      <c r="S9936"/>
    </row>
    <row r="9937" spans="1:20" x14ac:dyDescent="0.3">
      <c r="A9937" s="25"/>
      <c r="B9937"/>
      <c r="C9937"/>
      <c r="D9937"/>
      <c r="E9937"/>
      <c r="F9937"/>
      <c r="G9937"/>
      <c r="H9937" s="26"/>
      <c r="I9937" s="26"/>
      <c r="K9937"/>
      <c r="L9937"/>
      <c r="M9937"/>
      <c r="N9937"/>
      <c r="O9937"/>
      <c r="P9937"/>
      <c r="S9937"/>
    </row>
    <row r="9938" spans="1:20" x14ac:dyDescent="0.3">
      <c r="A9938" s="25"/>
      <c r="B9938"/>
      <c r="C9938"/>
      <c r="D9938"/>
      <c r="E9938"/>
      <c r="F9938"/>
      <c r="G9938"/>
      <c r="H9938" s="26"/>
      <c r="I9938" s="26"/>
      <c r="K9938"/>
      <c r="L9938"/>
      <c r="M9938"/>
      <c r="N9938"/>
      <c r="O9938"/>
      <c r="P9938"/>
      <c r="S9938"/>
    </row>
    <row r="9939" spans="1:20" x14ac:dyDescent="0.3">
      <c r="A9939" s="25"/>
      <c r="B9939"/>
      <c r="C9939"/>
      <c r="D9939"/>
      <c r="E9939"/>
      <c r="F9939"/>
      <c r="G9939"/>
      <c r="H9939" s="26"/>
      <c r="I9939" s="26"/>
      <c r="K9939"/>
      <c r="L9939"/>
      <c r="M9939"/>
      <c r="N9939"/>
      <c r="O9939"/>
      <c r="P9939"/>
      <c r="S9939"/>
    </row>
    <row r="9940" spans="1:20" x14ac:dyDescent="0.3">
      <c r="A9940" s="25"/>
      <c r="B9940"/>
      <c r="C9940"/>
      <c r="D9940"/>
      <c r="E9940"/>
      <c r="F9940"/>
      <c r="G9940"/>
      <c r="H9940" s="26"/>
      <c r="I9940" s="26"/>
      <c r="K9940"/>
      <c r="L9940"/>
      <c r="M9940"/>
      <c r="N9940"/>
      <c r="O9940"/>
      <c r="P9940"/>
      <c r="S9940"/>
      <c r="T9940" s="7"/>
    </row>
    <row r="9941" spans="1:20" x14ac:dyDescent="0.3">
      <c r="A9941" s="25"/>
      <c r="B9941"/>
      <c r="C9941"/>
      <c r="D9941"/>
      <c r="E9941"/>
      <c r="F9941"/>
      <c r="G9941"/>
      <c r="H9941" s="26"/>
      <c r="I9941" s="26"/>
      <c r="K9941"/>
      <c r="L9941"/>
      <c r="M9941"/>
      <c r="N9941"/>
      <c r="O9941"/>
      <c r="P9941"/>
      <c r="S9941"/>
    </row>
    <row r="9942" spans="1:20" x14ac:dyDescent="0.3">
      <c r="A9942" s="25"/>
      <c r="B9942"/>
      <c r="C9942"/>
      <c r="D9942"/>
      <c r="E9942"/>
      <c r="F9942"/>
      <c r="G9942"/>
      <c r="H9942"/>
      <c r="I9942"/>
      <c r="K9942"/>
      <c r="L9942"/>
      <c r="M9942"/>
      <c r="N9942"/>
      <c r="O9942"/>
      <c r="P9942"/>
      <c r="S9942"/>
    </row>
    <row r="9943" spans="1:20" x14ac:dyDescent="0.3">
      <c r="A9943" s="25"/>
      <c r="B9943"/>
      <c r="C9943"/>
      <c r="D9943"/>
      <c r="E9943"/>
      <c r="F9943"/>
      <c r="G9943"/>
      <c r="H9943"/>
      <c r="I9943"/>
      <c r="K9943"/>
      <c r="L9943"/>
      <c r="M9943"/>
      <c r="N9943"/>
      <c r="O9943"/>
      <c r="P9943"/>
      <c r="S9943"/>
    </row>
    <row r="9944" spans="1:20" x14ac:dyDescent="0.3">
      <c r="A9944" s="25"/>
      <c r="B9944"/>
      <c r="C9944"/>
      <c r="D9944"/>
      <c r="E9944"/>
      <c r="F9944"/>
      <c r="G9944"/>
      <c r="H9944" s="14"/>
      <c r="I9944" s="14"/>
      <c r="K9944"/>
      <c r="L9944"/>
      <c r="M9944"/>
      <c r="N9944"/>
      <c r="O9944"/>
      <c r="P9944"/>
      <c r="S9944"/>
    </row>
    <row r="9945" spans="1:20" x14ac:dyDescent="0.3">
      <c r="A9945" s="25"/>
      <c r="B9945"/>
      <c r="C9945"/>
      <c r="D9945"/>
      <c r="E9945"/>
      <c r="F9945"/>
      <c r="G9945"/>
      <c r="H9945" s="14"/>
      <c r="I9945" s="14"/>
      <c r="K9945"/>
      <c r="L9945"/>
      <c r="M9945"/>
      <c r="N9945"/>
      <c r="O9945"/>
      <c r="P9945"/>
      <c r="S9945"/>
    </row>
    <row r="9946" spans="1:20" x14ac:dyDescent="0.3">
      <c r="A9946" s="25"/>
      <c r="B9946"/>
      <c r="C9946"/>
      <c r="D9946"/>
      <c r="E9946"/>
      <c r="F9946"/>
      <c r="G9946"/>
      <c r="H9946" s="14"/>
      <c r="I9946" s="14"/>
      <c r="K9946"/>
      <c r="L9946"/>
      <c r="M9946"/>
      <c r="N9946"/>
      <c r="O9946"/>
      <c r="P9946"/>
      <c r="S9946"/>
    </row>
    <row r="9947" spans="1:20" x14ac:dyDescent="0.3">
      <c r="A9947" s="25"/>
      <c r="B9947"/>
      <c r="C9947"/>
      <c r="D9947"/>
      <c r="E9947"/>
      <c r="F9947"/>
      <c r="G9947"/>
      <c r="H9947" s="14"/>
      <c r="I9947" s="14"/>
      <c r="K9947"/>
      <c r="L9947"/>
      <c r="M9947"/>
      <c r="N9947"/>
      <c r="O9947"/>
      <c r="P9947"/>
      <c r="S9947"/>
    </row>
    <row r="9948" spans="1:20" x14ac:dyDescent="0.3">
      <c r="A9948" s="25"/>
      <c r="B9948"/>
      <c r="C9948"/>
      <c r="D9948"/>
      <c r="E9948"/>
      <c r="F9948"/>
      <c r="G9948"/>
      <c r="H9948" s="26"/>
      <c r="I9948" s="26"/>
      <c r="K9948"/>
      <c r="L9948"/>
      <c r="M9948"/>
      <c r="N9948"/>
      <c r="O9948"/>
      <c r="P9948"/>
      <c r="S9948"/>
    </row>
    <row r="9949" spans="1:20" x14ac:dyDescent="0.3">
      <c r="A9949" s="25"/>
      <c r="B9949"/>
      <c r="C9949"/>
      <c r="D9949"/>
      <c r="E9949"/>
      <c r="F9949"/>
      <c r="G9949"/>
      <c r="H9949" s="26"/>
      <c r="I9949" s="26"/>
      <c r="K9949"/>
      <c r="L9949"/>
      <c r="M9949"/>
      <c r="N9949"/>
      <c r="O9949"/>
      <c r="P9949"/>
      <c r="S9949"/>
    </row>
    <row r="9950" spans="1:20" x14ac:dyDescent="0.3">
      <c r="A9950" s="25"/>
      <c r="B9950"/>
      <c r="C9950"/>
      <c r="D9950"/>
      <c r="E9950"/>
      <c r="F9950"/>
      <c r="G9950"/>
      <c r="H9950" s="26"/>
      <c r="I9950" s="26"/>
      <c r="K9950"/>
      <c r="L9950"/>
      <c r="M9950"/>
      <c r="N9950"/>
      <c r="O9950"/>
      <c r="P9950"/>
      <c r="S9950"/>
    </row>
    <row r="9951" spans="1:20" x14ac:dyDescent="0.3">
      <c r="A9951" s="25"/>
      <c r="B9951"/>
      <c r="C9951"/>
      <c r="D9951"/>
      <c r="E9951"/>
      <c r="F9951"/>
      <c r="G9951"/>
      <c r="H9951" s="26"/>
      <c r="I9951" s="26"/>
      <c r="K9951"/>
      <c r="L9951"/>
      <c r="M9951"/>
      <c r="N9951"/>
      <c r="O9951"/>
      <c r="P9951"/>
      <c r="S9951"/>
    </row>
    <row r="9952" spans="1:20" x14ac:dyDescent="0.3">
      <c r="A9952" s="25"/>
      <c r="B9952"/>
      <c r="C9952"/>
      <c r="D9952"/>
      <c r="E9952"/>
      <c r="F9952"/>
      <c r="G9952"/>
      <c r="H9952" s="26"/>
      <c r="I9952" s="26"/>
      <c r="K9952"/>
      <c r="L9952"/>
      <c r="M9952"/>
      <c r="N9952"/>
      <c r="O9952"/>
      <c r="P9952"/>
      <c r="S9952"/>
    </row>
    <row r="9953" spans="1:19" x14ac:dyDescent="0.3">
      <c r="A9953" s="25"/>
      <c r="B9953"/>
      <c r="C9953"/>
      <c r="D9953"/>
      <c r="E9953"/>
      <c r="F9953"/>
      <c r="G9953"/>
      <c r="H9953" s="26"/>
      <c r="I9953" s="26"/>
      <c r="K9953"/>
      <c r="L9953"/>
      <c r="M9953"/>
      <c r="N9953"/>
      <c r="O9953"/>
      <c r="P9953"/>
      <c r="S9953"/>
    </row>
    <row r="9954" spans="1:19" x14ac:dyDescent="0.3">
      <c r="A9954" s="25"/>
      <c r="B9954"/>
      <c r="C9954"/>
      <c r="D9954"/>
      <c r="E9954"/>
      <c r="F9954"/>
      <c r="G9954"/>
      <c r="H9954" s="26"/>
      <c r="I9954" s="26"/>
      <c r="K9954"/>
      <c r="L9954"/>
      <c r="M9954"/>
      <c r="N9954"/>
      <c r="O9954"/>
      <c r="P9954"/>
      <c r="S9954"/>
    </row>
    <row r="9955" spans="1:19" x14ac:dyDescent="0.3">
      <c r="A9955" s="25"/>
      <c r="B9955"/>
      <c r="C9955"/>
      <c r="D9955"/>
      <c r="E9955"/>
      <c r="F9955"/>
      <c r="G9955"/>
      <c r="H9955" s="26"/>
      <c r="I9955" s="26"/>
      <c r="K9955"/>
      <c r="L9955"/>
      <c r="M9955"/>
      <c r="N9955"/>
      <c r="O9955"/>
      <c r="P9955"/>
      <c r="S9955"/>
    </row>
    <row r="9956" spans="1:19" x14ac:dyDescent="0.3">
      <c r="A9956" s="25"/>
      <c r="B9956"/>
      <c r="C9956"/>
      <c r="D9956"/>
      <c r="E9956"/>
      <c r="F9956"/>
      <c r="G9956"/>
      <c r="H9956" s="26"/>
      <c r="I9956" s="26"/>
      <c r="K9956"/>
      <c r="L9956"/>
      <c r="M9956"/>
      <c r="N9956"/>
      <c r="O9956"/>
      <c r="P9956"/>
      <c r="S9956"/>
    </row>
    <row r="9957" spans="1:19" x14ac:dyDescent="0.3">
      <c r="A9957" s="25"/>
      <c r="B9957"/>
      <c r="C9957"/>
      <c r="D9957"/>
      <c r="E9957"/>
      <c r="F9957"/>
      <c r="G9957"/>
      <c r="H9957" s="26"/>
      <c r="I9957" s="26"/>
      <c r="K9957"/>
      <c r="L9957"/>
      <c r="M9957"/>
      <c r="N9957"/>
      <c r="O9957"/>
      <c r="P9957"/>
      <c r="S9957"/>
    </row>
    <row r="9958" spans="1:19" x14ac:dyDescent="0.3">
      <c r="A9958" s="25"/>
      <c r="B9958"/>
      <c r="C9958"/>
      <c r="D9958"/>
      <c r="E9958"/>
      <c r="F9958"/>
      <c r="G9958"/>
      <c r="H9958" s="26"/>
      <c r="I9958" s="26"/>
      <c r="K9958"/>
      <c r="L9958"/>
      <c r="M9958"/>
      <c r="N9958"/>
      <c r="O9958"/>
      <c r="P9958"/>
      <c r="S9958"/>
    </row>
    <row r="9959" spans="1:19" x14ac:dyDescent="0.3">
      <c r="A9959" s="25"/>
      <c r="B9959"/>
      <c r="C9959"/>
      <c r="D9959"/>
      <c r="E9959"/>
      <c r="F9959"/>
      <c r="G9959"/>
      <c r="H9959" s="26"/>
      <c r="I9959" s="26"/>
      <c r="K9959"/>
      <c r="L9959"/>
      <c r="M9959"/>
      <c r="N9959"/>
      <c r="O9959"/>
      <c r="P9959"/>
      <c r="S9959"/>
    </row>
    <row r="9960" spans="1:19" x14ac:dyDescent="0.3">
      <c r="A9960" s="25"/>
      <c r="B9960"/>
      <c r="C9960"/>
      <c r="D9960"/>
      <c r="E9960"/>
      <c r="F9960"/>
      <c r="G9960"/>
      <c r="H9960" s="26"/>
      <c r="I9960" s="26"/>
      <c r="K9960"/>
      <c r="L9960"/>
      <c r="M9960"/>
      <c r="N9960"/>
      <c r="O9960"/>
      <c r="P9960"/>
      <c r="S9960"/>
    </row>
    <row r="9961" spans="1:19" x14ac:dyDescent="0.3">
      <c r="A9961" s="25"/>
      <c r="B9961"/>
      <c r="C9961"/>
      <c r="D9961"/>
      <c r="E9961"/>
      <c r="F9961"/>
      <c r="G9961"/>
      <c r="H9961" s="26"/>
      <c r="I9961" s="26"/>
      <c r="K9961"/>
      <c r="L9961"/>
      <c r="M9961"/>
      <c r="N9961"/>
      <c r="O9961"/>
      <c r="P9961"/>
      <c r="S9961"/>
    </row>
    <row r="9962" spans="1:19" x14ac:dyDescent="0.3">
      <c r="A9962" s="25"/>
      <c r="B9962"/>
      <c r="C9962"/>
      <c r="D9962"/>
      <c r="E9962"/>
      <c r="F9962"/>
      <c r="G9962"/>
      <c r="H9962" s="26"/>
      <c r="I9962" s="26"/>
      <c r="K9962"/>
      <c r="L9962"/>
      <c r="M9962"/>
      <c r="N9962"/>
      <c r="O9962"/>
      <c r="P9962"/>
      <c r="S9962"/>
    </row>
    <row r="9963" spans="1:19" x14ac:dyDescent="0.3">
      <c r="A9963" s="25"/>
      <c r="B9963"/>
      <c r="C9963"/>
      <c r="D9963"/>
      <c r="E9963"/>
      <c r="F9963"/>
      <c r="G9963"/>
      <c r="H9963" s="26"/>
      <c r="I9963" s="26"/>
      <c r="K9963"/>
      <c r="L9963"/>
      <c r="M9963"/>
      <c r="N9963"/>
      <c r="O9963"/>
      <c r="P9963"/>
      <c r="S9963"/>
    </row>
    <row r="9964" spans="1:19" x14ac:dyDescent="0.3">
      <c r="A9964" s="25"/>
      <c r="B9964"/>
      <c r="C9964"/>
      <c r="D9964"/>
      <c r="E9964"/>
      <c r="F9964"/>
      <c r="G9964"/>
      <c r="H9964"/>
      <c r="I9964" s="14"/>
      <c r="K9964"/>
      <c r="L9964"/>
      <c r="M9964"/>
      <c r="N9964"/>
      <c r="O9964"/>
      <c r="P9964"/>
      <c r="S9964"/>
    </row>
    <row r="9965" spans="1:19" x14ac:dyDescent="0.3">
      <c r="A9965" s="25"/>
      <c r="B9965"/>
      <c r="C9965"/>
      <c r="D9965"/>
      <c r="E9965"/>
      <c r="F9965"/>
      <c r="G9965"/>
      <c r="H9965"/>
      <c r="I9965" s="14"/>
      <c r="K9965"/>
      <c r="L9965"/>
      <c r="M9965"/>
      <c r="N9965"/>
      <c r="O9965"/>
      <c r="P9965"/>
      <c r="S9965"/>
    </row>
    <row r="9966" spans="1:19" x14ac:dyDescent="0.3">
      <c r="A9966" s="25"/>
      <c r="B9966"/>
      <c r="C9966"/>
      <c r="D9966"/>
      <c r="E9966"/>
      <c r="F9966"/>
      <c r="G9966"/>
      <c r="H9966"/>
      <c r="I9966" s="14"/>
      <c r="K9966"/>
      <c r="L9966"/>
      <c r="M9966"/>
      <c r="N9966"/>
      <c r="O9966"/>
      <c r="P9966"/>
      <c r="S9966"/>
    </row>
    <row r="9967" spans="1:19" x14ac:dyDescent="0.3">
      <c r="A9967" s="25"/>
      <c r="B9967"/>
      <c r="C9967"/>
      <c r="D9967"/>
      <c r="E9967"/>
      <c r="F9967"/>
      <c r="G9967"/>
      <c r="H9967"/>
      <c r="I9967" s="14"/>
      <c r="K9967"/>
      <c r="L9967"/>
      <c r="M9967"/>
      <c r="N9967"/>
      <c r="O9967"/>
      <c r="P9967"/>
      <c r="S9967"/>
    </row>
    <row r="9968" spans="1:19" x14ac:dyDescent="0.3">
      <c r="A9968" s="25"/>
      <c r="B9968"/>
      <c r="C9968"/>
      <c r="D9968"/>
      <c r="E9968"/>
      <c r="F9968"/>
      <c r="G9968"/>
      <c r="H9968"/>
      <c r="I9968"/>
      <c r="K9968"/>
      <c r="L9968"/>
      <c r="M9968"/>
      <c r="N9968"/>
      <c r="O9968"/>
      <c r="P9968"/>
      <c r="S9968"/>
    </row>
    <row r="9969" spans="1:19" x14ac:dyDescent="0.3">
      <c r="A9969" s="25"/>
      <c r="B9969"/>
      <c r="C9969"/>
      <c r="D9969"/>
      <c r="E9969"/>
      <c r="F9969"/>
      <c r="G9969"/>
      <c r="H9969"/>
      <c r="I9969" s="14"/>
      <c r="K9969"/>
      <c r="L9969"/>
      <c r="M9969"/>
      <c r="N9969"/>
      <c r="O9969"/>
      <c r="P9969"/>
      <c r="S9969"/>
    </row>
    <row r="9970" spans="1:19" x14ac:dyDescent="0.3">
      <c r="A9970" s="25"/>
      <c r="B9970"/>
      <c r="C9970"/>
      <c r="D9970"/>
      <c r="E9970"/>
      <c r="F9970"/>
      <c r="G9970"/>
      <c r="H9970" s="26"/>
      <c r="I9970" s="26"/>
      <c r="K9970"/>
      <c r="L9970"/>
      <c r="M9970"/>
      <c r="N9970"/>
      <c r="O9970"/>
      <c r="P9970"/>
      <c r="S9970"/>
    </row>
    <row r="9971" spans="1:19" x14ac:dyDescent="0.3">
      <c r="A9971" s="25"/>
      <c r="B9971"/>
      <c r="C9971"/>
      <c r="D9971"/>
      <c r="E9971"/>
      <c r="F9971"/>
      <c r="G9971"/>
      <c r="H9971" s="26"/>
      <c r="I9971" s="26"/>
      <c r="K9971"/>
      <c r="L9971"/>
      <c r="M9971"/>
      <c r="N9971"/>
      <c r="O9971"/>
      <c r="P9971"/>
      <c r="S9971"/>
    </row>
    <row r="9972" spans="1:19" x14ac:dyDescent="0.3">
      <c r="A9972" s="25"/>
      <c r="B9972"/>
      <c r="C9972"/>
      <c r="D9972"/>
      <c r="E9972"/>
      <c r="F9972"/>
      <c r="G9972"/>
      <c r="H9972" s="26"/>
      <c r="I9972" s="26"/>
      <c r="K9972"/>
      <c r="L9972"/>
      <c r="M9972"/>
      <c r="N9972"/>
      <c r="O9972"/>
      <c r="P9972"/>
      <c r="S9972"/>
    </row>
    <row r="9973" spans="1:19" x14ac:dyDescent="0.3">
      <c r="A9973" s="25"/>
      <c r="B9973"/>
      <c r="C9973"/>
      <c r="D9973"/>
      <c r="E9973"/>
      <c r="F9973"/>
      <c r="G9973"/>
      <c r="H9973" s="26"/>
      <c r="I9973" s="26"/>
      <c r="K9973"/>
      <c r="L9973"/>
      <c r="M9973"/>
      <c r="N9973"/>
      <c r="O9973"/>
      <c r="P9973"/>
      <c r="S9973"/>
    </row>
    <row r="9974" spans="1:19" x14ac:dyDescent="0.3">
      <c r="A9974" s="25"/>
      <c r="B9974"/>
      <c r="C9974"/>
      <c r="D9974"/>
      <c r="E9974"/>
      <c r="F9974"/>
      <c r="G9974"/>
      <c r="H9974" s="26"/>
      <c r="I9974" s="26"/>
      <c r="K9974"/>
      <c r="L9974"/>
      <c r="M9974"/>
      <c r="N9974"/>
      <c r="O9974"/>
      <c r="P9974"/>
      <c r="S9974"/>
    </row>
    <row r="9975" spans="1:19" x14ac:dyDescent="0.3">
      <c r="A9975" s="25"/>
      <c r="B9975"/>
      <c r="C9975"/>
      <c r="D9975"/>
      <c r="E9975"/>
      <c r="F9975"/>
      <c r="G9975"/>
      <c r="H9975" s="26"/>
      <c r="I9975" s="26"/>
      <c r="K9975"/>
      <c r="L9975"/>
      <c r="M9975"/>
      <c r="N9975"/>
      <c r="O9975"/>
      <c r="P9975"/>
      <c r="S9975"/>
    </row>
    <row r="9976" spans="1:19" x14ac:dyDescent="0.3">
      <c r="A9976" s="25"/>
      <c r="B9976"/>
      <c r="C9976"/>
      <c r="D9976"/>
      <c r="E9976"/>
      <c r="F9976"/>
      <c r="G9976"/>
      <c r="H9976" s="26"/>
      <c r="I9976" s="26"/>
      <c r="K9976"/>
      <c r="L9976"/>
      <c r="M9976"/>
      <c r="N9976"/>
      <c r="O9976"/>
      <c r="P9976"/>
      <c r="S9976"/>
    </row>
    <row r="9977" spans="1:19" x14ac:dyDescent="0.3">
      <c r="A9977" s="25"/>
      <c r="B9977"/>
      <c r="C9977"/>
      <c r="D9977"/>
      <c r="E9977"/>
      <c r="F9977"/>
      <c r="G9977"/>
      <c r="H9977" s="26"/>
      <c r="I9977" s="26"/>
      <c r="K9977"/>
      <c r="L9977"/>
      <c r="M9977"/>
      <c r="N9977"/>
      <c r="O9977"/>
      <c r="P9977"/>
      <c r="S9977"/>
    </row>
    <row r="9978" spans="1:19" x14ac:dyDescent="0.3">
      <c r="A9978" s="25"/>
      <c r="B9978"/>
      <c r="C9978"/>
      <c r="D9978"/>
      <c r="E9978"/>
      <c r="F9978"/>
      <c r="G9978"/>
      <c r="H9978" s="26"/>
      <c r="I9978" s="26"/>
      <c r="K9978"/>
      <c r="L9978"/>
      <c r="M9978"/>
      <c r="N9978"/>
      <c r="O9978"/>
      <c r="P9978"/>
      <c r="S9978"/>
    </row>
    <row r="9979" spans="1:19" x14ac:dyDescent="0.3">
      <c r="A9979" s="25"/>
      <c r="B9979"/>
      <c r="C9979"/>
      <c r="D9979"/>
      <c r="E9979"/>
      <c r="F9979"/>
      <c r="G9979"/>
      <c r="H9979" s="26"/>
      <c r="I9979" s="26"/>
      <c r="K9979"/>
      <c r="L9979"/>
      <c r="M9979"/>
      <c r="N9979"/>
      <c r="O9979"/>
      <c r="P9979"/>
      <c r="S9979"/>
    </row>
    <row r="9980" spans="1:19" x14ac:dyDescent="0.3">
      <c r="A9980" s="25"/>
      <c r="B9980"/>
      <c r="C9980"/>
      <c r="D9980"/>
      <c r="E9980"/>
      <c r="F9980"/>
      <c r="G9980"/>
      <c r="H9980" s="26"/>
      <c r="I9980" s="26"/>
      <c r="K9980"/>
      <c r="L9980"/>
      <c r="M9980"/>
      <c r="N9980"/>
      <c r="O9980"/>
      <c r="P9980"/>
      <c r="S9980"/>
    </row>
    <row r="9981" spans="1:19" x14ac:dyDescent="0.3">
      <c r="A9981" s="25"/>
      <c r="B9981"/>
      <c r="C9981"/>
      <c r="D9981"/>
      <c r="E9981"/>
      <c r="F9981"/>
      <c r="G9981"/>
      <c r="H9981" s="26"/>
      <c r="I9981" s="26"/>
      <c r="K9981"/>
      <c r="L9981"/>
      <c r="M9981"/>
      <c r="N9981"/>
      <c r="O9981"/>
      <c r="P9981"/>
      <c r="S9981"/>
    </row>
    <row r="9982" spans="1:19" x14ac:dyDescent="0.3">
      <c r="A9982" s="25"/>
      <c r="B9982"/>
      <c r="C9982"/>
      <c r="D9982"/>
      <c r="E9982"/>
      <c r="F9982"/>
      <c r="G9982"/>
      <c r="H9982" s="26"/>
      <c r="I9982" s="26"/>
      <c r="K9982"/>
      <c r="L9982"/>
      <c r="M9982"/>
      <c r="N9982"/>
      <c r="O9982"/>
      <c r="P9982"/>
      <c r="S9982"/>
    </row>
    <row r="9983" spans="1:19" x14ac:dyDescent="0.3">
      <c r="A9983" s="25"/>
      <c r="B9983"/>
      <c r="C9983"/>
      <c r="D9983"/>
      <c r="E9983"/>
      <c r="F9983"/>
      <c r="G9983"/>
      <c r="H9983" s="26"/>
      <c r="I9983" s="26"/>
      <c r="K9983"/>
      <c r="L9983"/>
      <c r="M9983"/>
      <c r="N9983"/>
      <c r="O9983"/>
      <c r="P9983"/>
      <c r="S9983"/>
    </row>
    <row r="9984" spans="1:19" x14ac:dyDescent="0.3">
      <c r="A9984" s="25"/>
      <c r="B9984"/>
      <c r="C9984"/>
      <c r="D9984"/>
      <c r="E9984"/>
      <c r="F9984"/>
      <c r="G9984"/>
      <c r="H9984" s="26"/>
      <c r="I9984" s="26"/>
      <c r="K9984"/>
      <c r="L9984"/>
      <c r="M9984"/>
      <c r="N9984"/>
      <c r="O9984"/>
      <c r="P9984"/>
      <c r="S9984"/>
    </row>
    <row r="9985" spans="1:19" x14ac:dyDescent="0.3">
      <c r="A9985" s="25"/>
      <c r="B9985"/>
      <c r="C9985"/>
      <c r="D9985"/>
      <c r="E9985"/>
      <c r="F9985"/>
      <c r="G9985"/>
      <c r="H9985" s="26"/>
      <c r="I9985" s="26"/>
      <c r="K9985"/>
      <c r="L9985"/>
      <c r="M9985"/>
      <c r="N9985"/>
      <c r="O9985"/>
      <c r="P9985"/>
      <c r="S9985"/>
    </row>
    <row r="9986" spans="1:19" x14ac:dyDescent="0.3">
      <c r="A9986" s="25"/>
      <c r="B9986"/>
      <c r="C9986"/>
      <c r="D9986"/>
      <c r="E9986"/>
      <c r="F9986"/>
      <c r="G9986"/>
      <c r="H9986" s="26"/>
      <c r="I9986" s="26"/>
      <c r="K9986"/>
      <c r="L9986"/>
      <c r="M9986"/>
      <c r="N9986"/>
      <c r="O9986"/>
      <c r="P9986"/>
      <c r="S9986"/>
    </row>
    <row r="9987" spans="1:19" x14ac:dyDescent="0.3">
      <c r="A9987" s="25"/>
      <c r="B9987"/>
      <c r="C9987"/>
      <c r="D9987"/>
      <c r="E9987"/>
      <c r="F9987"/>
      <c r="G9987"/>
      <c r="H9987" s="26"/>
      <c r="I9987" s="26"/>
      <c r="K9987"/>
      <c r="L9987"/>
      <c r="M9987"/>
      <c r="N9987"/>
      <c r="O9987"/>
      <c r="P9987"/>
      <c r="S9987"/>
    </row>
    <row r="9988" spans="1:19" x14ac:dyDescent="0.3">
      <c r="A9988" s="25"/>
      <c r="B9988"/>
      <c r="C9988"/>
      <c r="D9988"/>
      <c r="E9988"/>
      <c r="F9988"/>
      <c r="G9988"/>
      <c r="H9988" s="26"/>
      <c r="I9988" s="26"/>
      <c r="K9988"/>
      <c r="L9988"/>
      <c r="M9988"/>
      <c r="N9988"/>
      <c r="O9988"/>
      <c r="P9988"/>
      <c r="S9988"/>
    </row>
    <row r="9989" spans="1:19" x14ac:dyDescent="0.3">
      <c r="A9989" s="25"/>
      <c r="B9989"/>
      <c r="C9989"/>
      <c r="D9989"/>
      <c r="E9989"/>
      <c r="F9989"/>
      <c r="G9989"/>
      <c r="H9989" s="26"/>
      <c r="I9989" s="26"/>
      <c r="K9989"/>
      <c r="L9989"/>
      <c r="M9989"/>
      <c r="N9989"/>
      <c r="O9989"/>
      <c r="P9989"/>
      <c r="S9989"/>
    </row>
    <row r="9990" spans="1:19" x14ac:dyDescent="0.3">
      <c r="A9990" s="25"/>
      <c r="B9990"/>
      <c r="C9990"/>
      <c r="D9990"/>
      <c r="E9990"/>
      <c r="F9990"/>
      <c r="G9990"/>
      <c r="H9990" s="26"/>
      <c r="I9990" s="26"/>
      <c r="K9990"/>
      <c r="L9990"/>
      <c r="M9990"/>
      <c r="N9990"/>
      <c r="O9990"/>
      <c r="P9990"/>
      <c r="S9990"/>
    </row>
    <row r="9991" spans="1:19" x14ac:dyDescent="0.3">
      <c r="A9991" s="25"/>
      <c r="B9991"/>
      <c r="C9991"/>
      <c r="D9991"/>
      <c r="E9991"/>
      <c r="F9991"/>
      <c r="G9991"/>
      <c r="H9991" s="26"/>
      <c r="I9991" s="26"/>
      <c r="K9991"/>
      <c r="L9991"/>
      <c r="M9991"/>
      <c r="N9991"/>
      <c r="O9991"/>
      <c r="P9991"/>
      <c r="S9991"/>
    </row>
    <row r="9992" spans="1:19" x14ac:dyDescent="0.3">
      <c r="A9992" s="25"/>
      <c r="B9992"/>
      <c r="C9992"/>
      <c r="D9992"/>
      <c r="E9992"/>
      <c r="F9992"/>
      <c r="G9992"/>
      <c r="H9992" s="26"/>
      <c r="I9992" s="26"/>
      <c r="K9992"/>
      <c r="L9992"/>
      <c r="M9992"/>
      <c r="N9992"/>
      <c r="O9992"/>
      <c r="P9992"/>
      <c r="S9992"/>
    </row>
    <row r="9993" spans="1:19" x14ac:dyDescent="0.3">
      <c r="A9993" s="25"/>
      <c r="B9993"/>
      <c r="C9993"/>
      <c r="D9993"/>
      <c r="E9993"/>
      <c r="F9993"/>
      <c r="G9993"/>
      <c r="H9993" s="26"/>
      <c r="I9993" s="26"/>
      <c r="K9993"/>
      <c r="L9993"/>
      <c r="M9993"/>
      <c r="N9993"/>
      <c r="O9993"/>
      <c r="P9993"/>
      <c r="S9993"/>
    </row>
    <row r="9994" spans="1:19" x14ac:dyDescent="0.3">
      <c r="A9994" s="25"/>
      <c r="B9994"/>
      <c r="C9994"/>
      <c r="D9994"/>
      <c r="E9994"/>
      <c r="F9994"/>
      <c r="G9994"/>
      <c r="H9994" s="26"/>
      <c r="I9994" s="26"/>
      <c r="K9994"/>
      <c r="L9994"/>
      <c r="M9994"/>
      <c r="N9994"/>
      <c r="O9994"/>
      <c r="P9994"/>
      <c r="S9994"/>
    </row>
    <row r="9995" spans="1:19" x14ac:dyDescent="0.3">
      <c r="A9995" s="25"/>
      <c r="B9995"/>
      <c r="C9995"/>
      <c r="D9995"/>
      <c r="E9995"/>
      <c r="F9995"/>
      <c r="G9995"/>
      <c r="H9995" s="26"/>
      <c r="I9995" s="26"/>
      <c r="K9995"/>
      <c r="L9995"/>
      <c r="M9995"/>
      <c r="N9995"/>
      <c r="O9995"/>
      <c r="P9995"/>
      <c r="S9995"/>
    </row>
    <row r="9996" spans="1:19" x14ac:dyDescent="0.3">
      <c r="A9996" s="25"/>
      <c r="B9996"/>
      <c r="C9996"/>
      <c r="D9996"/>
      <c r="E9996"/>
      <c r="F9996"/>
      <c r="G9996"/>
      <c r="H9996" s="26"/>
      <c r="I9996" s="26"/>
      <c r="K9996"/>
      <c r="L9996"/>
      <c r="M9996"/>
      <c r="N9996"/>
      <c r="O9996"/>
      <c r="P9996"/>
      <c r="S9996"/>
    </row>
    <row r="9997" spans="1:19" x14ac:dyDescent="0.3">
      <c r="A9997" s="25"/>
      <c r="B9997"/>
      <c r="C9997"/>
      <c r="D9997"/>
      <c r="E9997"/>
      <c r="F9997"/>
      <c r="G9997"/>
      <c r="H9997" s="26"/>
      <c r="I9997" s="26"/>
      <c r="K9997"/>
      <c r="L9997"/>
      <c r="M9997"/>
      <c r="N9997"/>
      <c r="O9997"/>
      <c r="P9997"/>
      <c r="S9997"/>
    </row>
    <row r="9998" spans="1:19" x14ac:dyDescent="0.3">
      <c r="A9998" s="25"/>
      <c r="B9998"/>
      <c r="C9998"/>
      <c r="D9998"/>
      <c r="E9998"/>
      <c r="F9998"/>
      <c r="G9998"/>
      <c r="H9998" s="26"/>
      <c r="I9998" s="26"/>
      <c r="K9998"/>
      <c r="L9998"/>
      <c r="M9998"/>
      <c r="N9998"/>
      <c r="O9998"/>
      <c r="P9998"/>
      <c r="S9998"/>
    </row>
    <row r="9999" spans="1:19" x14ac:dyDescent="0.3">
      <c r="A9999" s="25"/>
      <c r="B9999"/>
      <c r="C9999"/>
      <c r="D9999"/>
      <c r="E9999"/>
      <c r="F9999"/>
      <c r="G9999"/>
      <c r="H9999" s="26"/>
      <c r="I9999" s="26"/>
      <c r="K9999"/>
      <c r="L9999"/>
      <c r="M9999"/>
      <c r="N9999"/>
      <c r="O9999"/>
      <c r="P9999"/>
      <c r="S9999"/>
    </row>
    <row r="10000" spans="1:19" x14ac:dyDescent="0.3">
      <c r="A10000" s="25"/>
      <c r="B10000"/>
      <c r="C10000"/>
      <c r="D10000"/>
      <c r="E10000"/>
      <c r="F10000"/>
      <c r="G10000"/>
      <c r="H10000" s="26"/>
      <c r="I10000" s="26"/>
      <c r="K10000"/>
      <c r="L10000"/>
      <c r="M10000"/>
      <c r="N10000"/>
      <c r="O10000"/>
      <c r="P10000"/>
      <c r="S10000"/>
    </row>
    <row r="10001" spans="1:19" x14ac:dyDescent="0.3">
      <c r="A10001" s="25"/>
      <c r="B10001"/>
      <c r="C10001"/>
      <c r="D10001"/>
      <c r="E10001"/>
      <c r="F10001"/>
      <c r="G10001"/>
      <c r="H10001" s="26"/>
      <c r="I10001" s="26"/>
      <c r="K10001"/>
      <c r="L10001"/>
      <c r="M10001"/>
      <c r="N10001"/>
      <c r="O10001"/>
      <c r="P10001"/>
      <c r="S10001"/>
    </row>
    <row r="10002" spans="1:19" x14ac:dyDescent="0.3">
      <c r="A10002" s="25"/>
      <c r="B10002"/>
      <c r="C10002"/>
      <c r="D10002"/>
      <c r="E10002"/>
      <c r="F10002"/>
      <c r="G10002"/>
      <c r="H10002" s="26"/>
      <c r="I10002" s="26"/>
      <c r="K10002"/>
      <c r="L10002"/>
      <c r="M10002"/>
      <c r="N10002"/>
      <c r="O10002"/>
      <c r="P10002"/>
      <c r="S10002"/>
    </row>
    <row r="10003" spans="1:19" x14ac:dyDescent="0.3">
      <c r="A10003" s="25"/>
      <c r="B10003"/>
      <c r="C10003"/>
      <c r="D10003"/>
      <c r="E10003"/>
      <c r="F10003"/>
      <c r="G10003"/>
      <c r="H10003" s="26"/>
      <c r="I10003" s="26"/>
      <c r="K10003"/>
      <c r="L10003"/>
      <c r="M10003"/>
      <c r="N10003"/>
      <c r="O10003"/>
      <c r="P10003"/>
      <c r="S10003"/>
    </row>
    <row r="10004" spans="1:19" x14ac:dyDescent="0.3">
      <c r="A10004" s="25"/>
      <c r="B10004"/>
      <c r="C10004"/>
      <c r="D10004"/>
      <c r="E10004"/>
      <c r="F10004"/>
      <c r="G10004"/>
      <c r="H10004" s="26"/>
      <c r="I10004" s="26"/>
      <c r="K10004"/>
      <c r="L10004"/>
      <c r="M10004"/>
      <c r="N10004"/>
      <c r="O10004"/>
      <c r="P10004"/>
      <c r="S10004"/>
    </row>
    <row r="10005" spans="1:19" x14ac:dyDescent="0.3">
      <c r="A10005" s="25"/>
      <c r="B10005"/>
      <c r="C10005"/>
      <c r="D10005"/>
      <c r="E10005"/>
      <c r="F10005"/>
      <c r="G10005"/>
      <c r="H10005" s="26"/>
      <c r="I10005" s="26"/>
      <c r="K10005"/>
      <c r="L10005"/>
      <c r="M10005"/>
      <c r="N10005"/>
      <c r="O10005"/>
      <c r="P10005"/>
      <c r="S10005"/>
    </row>
    <row r="10006" spans="1:19" x14ac:dyDescent="0.3">
      <c r="A10006" s="25"/>
      <c r="B10006"/>
      <c r="C10006"/>
      <c r="D10006"/>
      <c r="E10006"/>
      <c r="F10006"/>
      <c r="G10006"/>
      <c r="H10006" s="26"/>
      <c r="I10006" s="26"/>
      <c r="K10006"/>
      <c r="L10006"/>
      <c r="M10006"/>
      <c r="N10006"/>
      <c r="O10006"/>
      <c r="P10006"/>
      <c r="S10006"/>
    </row>
    <row r="10007" spans="1:19" x14ac:dyDescent="0.3">
      <c r="A10007" s="25"/>
      <c r="B10007"/>
      <c r="C10007"/>
      <c r="D10007"/>
      <c r="E10007"/>
      <c r="F10007"/>
      <c r="G10007"/>
      <c r="H10007" s="26"/>
      <c r="I10007" s="26"/>
      <c r="K10007"/>
      <c r="L10007"/>
      <c r="M10007"/>
      <c r="N10007"/>
      <c r="O10007"/>
      <c r="P10007"/>
      <c r="S10007"/>
    </row>
    <row r="10008" spans="1:19" x14ac:dyDescent="0.3">
      <c r="A10008" s="25"/>
      <c r="B10008"/>
      <c r="C10008"/>
      <c r="D10008"/>
      <c r="E10008"/>
      <c r="F10008"/>
      <c r="G10008"/>
      <c r="H10008" s="26"/>
      <c r="I10008" s="26"/>
      <c r="K10008"/>
      <c r="L10008"/>
      <c r="M10008"/>
      <c r="N10008"/>
      <c r="O10008"/>
      <c r="P10008"/>
      <c r="S10008"/>
    </row>
    <row r="10009" spans="1:19" x14ac:dyDescent="0.3">
      <c r="A10009" s="25"/>
      <c r="B10009"/>
      <c r="C10009"/>
      <c r="D10009"/>
      <c r="E10009"/>
      <c r="F10009"/>
      <c r="G10009"/>
      <c r="H10009" s="26"/>
      <c r="I10009" s="26"/>
      <c r="K10009"/>
      <c r="L10009"/>
      <c r="M10009"/>
      <c r="N10009"/>
      <c r="O10009"/>
      <c r="P10009"/>
      <c r="S10009"/>
    </row>
    <row r="10010" spans="1:19" x14ac:dyDescent="0.3">
      <c r="A10010" s="25"/>
      <c r="B10010"/>
      <c r="C10010"/>
      <c r="D10010"/>
      <c r="E10010"/>
      <c r="F10010"/>
      <c r="G10010"/>
      <c r="H10010" s="26"/>
      <c r="I10010" s="26"/>
      <c r="K10010"/>
      <c r="L10010"/>
      <c r="M10010"/>
      <c r="N10010"/>
      <c r="O10010"/>
      <c r="P10010"/>
      <c r="S10010"/>
    </row>
    <row r="10011" spans="1:19" x14ac:dyDescent="0.3">
      <c r="A10011" s="25"/>
      <c r="B10011"/>
      <c r="C10011"/>
      <c r="D10011"/>
      <c r="E10011"/>
      <c r="F10011"/>
      <c r="G10011"/>
      <c r="H10011" s="26"/>
      <c r="I10011" s="26"/>
      <c r="K10011"/>
      <c r="L10011"/>
      <c r="M10011"/>
      <c r="N10011"/>
      <c r="O10011"/>
      <c r="P10011"/>
      <c r="S10011"/>
    </row>
    <row r="10012" spans="1:19" x14ac:dyDescent="0.3">
      <c r="A10012" s="25"/>
      <c r="B10012"/>
      <c r="C10012"/>
      <c r="D10012"/>
      <c r="E10012"/>
      <c r="F10012"/>
      <c r="G10012"/>
      <c r="H10012" s="26"/>
      <c r="I10012" s="26"/>
      <c r="K10012"/>
      <c r="L10012"/>
      <c r="M10012"/>
      <c r="N10012"/>
      <c r="O10012"/>
      <c r="P10012"/>
      <c r="S10012"/>
    </row>
    <row r="10013" spans="1:19" x14ac:dyDescent="0.3">
      <c r="A10013" s="25"/>
      <c r="B10013"/>
      <c r="C10013"/>
      <c r="D10013"/>
      <c r="E10013"/>
      <c r="F10013"/>
      <c r="G10013"/>
      <c r="H10013" s="14"/>
      <c r="I10013" s="14"/>
      <c r="K10013"/>
      <c r="L10013"/>
      <c r="M10013"/>
      <c r="N10013"/>
      <c r="O10013"/>
      <c r="P10013"/>
      <c r="S10013"/>
    </row>
    <row r="10014" spans="1:19" x14ac:dyDescent="0.3">
      <c r="A10014" s="25"/>
      <c r="B10014"/>
      <c r="C10014"/>
      <c r="D10014"/>
      <c r="E10014"/>
      <c r="F10014"/>
      <c r="G10014"/>
      <c r="H10014" s="14"/>
      <c r="I10014" s="14"/>
      <c r="K10014"/>
      <c r="L10014"/>
      <c r="M10014"/>
      <c r="N10014"/>
      <c r="O10014"/>
      <c r="P10014"/>
      <c r="S10014"/>
    </row>
    <row r="10015" spans="1:19" x14ac:dyDescent="0.3">
      <c r="A10015" s="25"/>
      <c r="B10015"/>
      <c r="C10015"/>
      <c r="D10015"/>
      <c r="E10015"/>
      <c r="F10015"/>
      <c r="G10015"/>
      <c r="H10015" s="14"/>
      <c r="I10015" s="14"/>
      <c r="K10015"/>
      <c r="L10015"/>
      <c r="M10015"/>
      <c r="N10015"/>
      <c r="O10015"/>
      <c r="P10015"/>
      <c r="S10015"/>
    </row>
    <row r="10016" spans="1:19" x14ac:dyDescent="0.3">
      <c r="A10016" s="25"/>
      <c r="B10016"/>
      <c r="C10016"/>
      <c r="D10016"/>
      <c r="E10016"/>
      <c r="F10016"/>
      <c r="G10016"/>
      <c r="H10016"/>
      <c r="I10016"/>
      <c r="K10016"/>
      <c r="L10016"/>
      <c r="M10016"/>
      <c r="N10016"/>
      <c r="O10016"/>
      <c r="P10016"/>
      <c r="S10016"/>
    </row>
    <row r="10017" spans="1:20" x14ac:dyDescent="0.3">
      <c r="A10017" s="25"/>
      <c r="B10017"/>
      <c r="C10017"/>
      <c r="D10017"/>
      <c r="E10017"/>
      <c r="F10017"/>
      <c r="G10017"/>
      <c r="H10017"/>
      <c r="I10017"/>
      <c r="K10017"/>
      <c r="L10017"/>
      <c r="M10017"/>
      <c r="N10017"/>
      <c r="O10017"/>
      <c r="P10017"/>
      <c r="S10017"/>
    </row>
    <row r="10018" spans="1:20" x14ac:dyDescent="0.3">
      <c r="A10018" s="25"/>
      <c r="B10018"/>
      <c r="C10018"/>
      <c r="D10018"/>
      <c r="E10018"/>
      <c r="F10018"/>
      <c r="G10018"/>
      <c r="H10018" s="26"/>
      <c r="I10018" s="26"/>
      <c r="K10018"/>
      <c r="L10018"/>
      <c r="M10018"/>
      <c r="N10018"/>
      <c r="O10018"/>
      <c r="P10018"/>
      <c r="S10018"/>
      <c r="T10018" s="7"/>
    </row>
    <row r="10019" spans="1:20" x14ac:dyDescent="0.3">
      <c r="A10019" s="25"/>
      <c r="B10019"/>
      <c r="C10019"/>
      <c r="D10019"/>
      <c r="E10019"/>
      <c r="F10019"/>
      <c r="G10019"/>
      <c r="H10019" s="26"/>
      <c r="I10019" s="26"/>
      <c r="K10019"/>
      <c r="L10019"/>
      <c r="M10019"/>
      <c r="N10019"/>
      <c r="O10019"/>
      <c r="P10019"/>
      <c r="S10019"/>
    </row>
    <row r="10020" spans="1:20" x14ac:dyDescent="0.3">
      <c r="A10020" s="25"/>
      <c r="B10020"/>
      <c r="C10020"/>
      <c r="D10020"/>
      <c r="E10020"/>
      <c r="F10020"/>
      <c r="G10020"/>
      <c r="H10020" s="26"/>
      <c r="I10020" s="26"/>
      <c r="K10020"/>
      <c r="L10020"/>
      <c r="M10020"/>
      <c r="N10020"/>
      <c r="O10020"/>
      <c r="P10020"/>
      <c r="S10020"/>
    </row>
    <row r="10021" spans="1:20" x14ac:dyDescent="0.3">
      <c r="A10021" s="25"/>
      <c r="B10021"/>
      <c r="C10021"/>
      <c r="D10021"/>
      <c r="E10021"/>
      <c r="F10021"/>
      <c r="G10021"/>
      <c r="H10021" s="26"/>
      <c r="I10021" s="26"/>
      <c r="K10021"/>
      <c r="L10021"/>
      <c r="M10021"/>
      <c r="N10021"/>
      <c r="O10021"/>
      <c r="P10021"/>
      <c r="S10021"/>
    </row>
    <row r="10022" spans="1:20" x14ac:dyDescent="0.3">
      <c r="A10022" s="25"/>
      <c r="B10022"/>
      <c r="C10022"/>
      <c r="D10022"/>
      <c r="E10022"/>
      <c r="F10022"/>
      <c r="G10022"/>
      <c r="H10022" s="26"/>
      <c r="I10022" s="26"/>
      <c r="K10022"/>
      <c r="L10022"/>
      <c r="M10022"/>
      <c r="N10022"/>
      <c r="O10022"/>
      <c r="P10022"/>
      <c r="S10022"/>
    </row>
    <row r="10023" spans="1:20" x14ac:dyDescent="0.3">
      <c r="A10023" s="25"/>
      <c r="B10023"/>
      <c r="C10023"/>
      <c r="D10023"/>
      <c r="E10023"/>
      <c r="F10023"/>
      <c r="G10023"/>
      <c r="H10023" s="26"/>
      <c r="I10023" s="26"/>
      <c r="K10023"/>
      <c r="L10023"/>
      <c r="M10023"/>
      <c r="N10023"/>
      <c r="O10023"/>
      <c r="P10023"/>
      <c r="S10023"/>
    </row>
    <row r="10024" spans="1:20" x14ac:dyDescent="0.3">
      <c r="A10024" s="25"/>
      <c r="B10024"/>
      <c r="C10024"/>
      <c r="D10024"/>
      <c r="E10024"/>
      <c r="F10024"/>
      <c r="G10024"/>
      <c r="H10024" s="26"/>
      <c r="I10024" s="26"/>
      <c r="K10024"/>
      <c r="L10024"/>
      <c r="M10024"/>
      <c r="N10024"/>
      <c r="O10024"/>
      <c r="P10024"/>
      <c r="S10024"/>
    </row>
    <row r="10025" spans="1:20" x14ac:dyDescent="0.3">
      <c r="A10025" s="25"/>
      <c r="B10025"/>
      <c r="C10025"/>
      <c r="D10025"/>
      <c r="E10025"/>
      <c r="F10025"/>
      <c r="G10025"/>
      <c r="H10025" s="26"/>
      <c r="I10025" s="26"/>
      <c r="K10025"/>
      <c r="L10025"/>
      <c r="M10025"/>
      <c r="N10025"/>
      <c r="O10025"/>
      <c r="P10025"/>
      <c r="S10025"/>
    </row>
    <row r="10026" spans="1:20" x14ac:dyDescent="0.3">
      <c r="A10026" s="25"/>
      <c r="B10026"/>
      <c r="C10026"/>
      <c r="D10026"/>
      <c r="E10026"/>
      <c r="F10026"/>
      <c r="G10026"/>
      <c r="H10026" s="26"/>
      <c r="I10026" s="26"/>
      <c r="K10026"/>
      <c r="L10026"/>
      <c r="M10026"/>
      <c r="N10026"/>
      <c r="O10026"/>
      <c r="P10026"/>
      <c r="S10026"/>
    </row>
    <row r="10027" spans="1:20" x14ac:dyDescent="0.3">
      <c r="A10027" s="25"/>
      <c r="B10027"/>
      <c r="C10027"/>
      <c r="D10027"/>
      <c r="E10027"/>
      <c r="F10027"/>
      <c r="G10027"/>
      <c r="H10027" s="26"/>
      <c r="I10027" s="26"/>
      <c r="K10027"/>
      <c r="L10027"/>
      <c r="M10027"/>
      <c r="N10027"/>
      <c r="O10027"/>
      <c r="P10027"/>
      <c r="S10027"/>
    </row>
    <row r="10028" spans="1:20" x14ac:dyDescent="0.3">
      <c r="A10028" s="25"/>
      <c r="B10028"/>
      <c r="C10028"/>
      <c r="D10028"/>
      <c r="E10028"/>
      <c r="F10028"/>
      <c r="G10028"/>
      <c r="H10028" s="26"/>
      <c r="I10028" s="26"/>
      <c r="K10028"/>
      <c r="L10028"/>
      <c r="M10028"/>
      <c r="N10028"/>
      <c r="O10028"/>
      <c r="P10028"/>
      <c r="S10028"/>
    </row>
    <row r="10029" spans="1:20" x14ac:dyDescent="0.3">
      <c r="A10029" s="25"/>
      <c r="B10029"/>
      <c r="C10029"/>
      <c r="D10029"/>
      <c r="E10029"/>
      <c r="F10029"/>
      <c r="G10029"/>
      <c r="H10029" s="26"/>
      <c r="I10029" s="26"/>
      <c r="K10029"/>
      <c r="L10029"/>
      <c r="M10029"/>
      <c r="N10029"/>
      <c r="O10029"/>
      <c r="P10029"/>
      <c r="S10029"/>
    </row>
    <row r="10030" spans="1:20" x14ac:dyDescent="0.3">
      <c r="A10030" s="25"/>
      <c r="B10030"/>
      <c r="C10030"/>
      <c r="D10030"/>
      <c r="E10030"/>
      <c r="F10030"/>
      <c r="G10030"/>
      <c r="H10030" s="26"/>
      <c r="I10030" s="26"/>
      <c r="K10030"/>
      <c r="L10030"/>
      <c r="M10030"/>
      <c r="N10030"/>
      <c r="O10030"/>
      <c r="P10030"/>
      <c r="S10030"/>
    </row>
    <row r="10031" spans="1:20" x14ac:dyDescent="0.3">
      <c r="A10031" s="25"/>
      <c r="B10031"/>
      <c r="C10031"/>
      <c r="D10031"/>
      <c r="E10031"/>
      <c r="F10031"/>
      <c r="G10031"/>
      <c r="H10031" s="26"/>
      <c r="I10031" s="26"/>
      <c r="K10031"/>
      <c r="L10031"/>
      <c r="M10031"/>
      <c r="N10031"/>
      <c r="O10031"/>
      <c r="P10031"/>
      <c r="S10031"/>
    </row>
    <row r="10032" spans="1:20" x14ac:dyDescent="0.3">
      <c r="A10032" s="25"/>
      <c r="B10032"/>
      <c r="C10032"/>
      <c r="D10032"/>
      <c r="E10032"/>
      <c r="F10032"/>
      <c r="G10032"/>
      <c r="H10032" s="26"/>
      <c r="I10032" s="26"/>
      <c r="K10032"/>
      <c r="L10032"/>
      <c r="M10032"/>
      <c r="N10032"/>
      <c r="O10032"/>
      <c r="P10032"/>
      <c r="S10032"/>
    </row>
    <row r="10033" spans="1:19" x14ac:dyDescent="0.3">
      <c r="A10033" s="25"/>
      <c r="B10033"/>
      <c r="C10033"/>
      <c r="D10033"/>
      <c r="E10033"/>
      <c r="F10033"/>
      <c r="G10033"/>
      <c r="H10033" s="14"/>
      <c r="I10033" s="26"/>
      <c r="K10033"/>
      <c r="L10033"/>
      <c r="M10033"/>
      <c r="N10033"/>
      <c r="O10033"/>
      <c r="P10033"/>
      <c r="S10033"/>
    </row>
    <row r="10034" spans="1:19" x14ac:dyDescent="0.3">
      <c r="A10034" s="25"/>
      <c r="B10034"/>
      <c r="C10034"/>
      <c r="D10034"/>
      <c r="E10034"/>
      <c r="F10034"/>
      <c r="G10034"/>
      <c r="H10034" s="14"/>
      <c r="I10034" s="26"/>
      <c r="K10034"/>
      <c r="L10034"/>
      <c r="M10034"/>
      <c r="N10034"/>
      <c r="O10034"/>
      <c r="P10034"/>
      <c r="S10034"/>
    </row>
    <row r="10035" spans="1:19" x14ac:dyDescent="0.3">
      <c r="A10035" s="25"/>
      <c r="B10035"/>
      <c r="C10035"/>
      <c r="D10035"/>
      <c r="E10035"/>
      <c r="F10035"/>
      <c r="G10035"/>
      <c r="H10035" s="14"/>
      <c r="I10035" s="26"/>
      <c r="K10035"/>
      <c r="L10035"/>
      <c r="M10035"/>
      <c r="N10035"/>
      <c r="O10035"/>
      <c r="P10035"/>
      <c r="S10035"/>
    </row>
    <row r="10036" spans="1:19" x14ac:dyDescent="0.3">
      <c r="A10036" s="25"/>
      <c r="B10036"/>
      <c r="C10036"/>
      <c r="D10036"/>
      <c r="E10036"/>
      <c r="F10036"/>
      <c r="G10036"/>
      <c r="H10036" s="14"/>
      <c r="I10036" s="26"/>
      <c r="K10036"/>
      <c r="L10036"/>
      <c r="M10036"/>
      <c r="N10036"/>
      <c r="O10036"/>
      <c r="P10036"/>
      <c r="S10036"/>
    </row>
    <row r="10037" spans="1:19" x14ac:dyDescent="0.3">
      <c r="A10037" s="25"/>
      <c r="B10037"/>
      <c r="C10037"/>
      <c r="D10037"/>
      <c r="E10037"/>
      <c r="F10037"/>
      <c r="G10037"/>
      <c r="H10037" s="14"/>
      <c r="I10037" s="26"/>
      <c r="K10037"/>
      <c r="L10037"/>
      <c r="M10037"/>
      <c r="N10037"/>
      <c r="O10037"/>
      <c r="P10037"/>
      <c r="S10037"/>
    </row>
    <row r="10038" spans="1:19" x14ac:dyDescent="0.3">
      <c r="A10038" s="25"/>
      <c r="B10038"/>
      <c r="C10038"/>
      <c r="D10038"/>
      <c r="E10038"/>
      <c r="F10038"/>
      <c r="G10038"/>
      <c r="H10038" s="14"/>
      <c r="I10038" s="14"/>
      <c r="K10038"/>
      <c r="L10038"/>
      <c r="M10038"/>
      <c r="N10038"/>
      <c r="O10038"/>
      <c r="P10038"/>
      <c r="S10038"/>
    </row>
    <row r="10039" spans="1:19" x14ac:dyDescent="0.3">
      <c r="A10039" s="25"/>
      <c r="B10039"/>
      <c r="C10039"/>
      <c r="D10039"/>
      <c r="E10039"/>
      <c r="F10039"/>
      <c r="G10039"/>
      <c r="H10039" s="14"/>
      <c r="I10039" s="14"/>
      <c r="K10039"/>
      <c r="L10039"/>
      <c r="M10039"/>
      <c r="N10039"/>
      <c r="O10039"/>
      <c r="P10039"/>
      <c r="S10039"/>
    </row>
    <row r="10040" spans="1:19" x14ac:dyDescent="0.3">
      <c r="A10040" s="25"/>
      <c r="B10040"/>
      <c r="C10040"/>
      <c r="D10040"/>
      <c r="E10040"/>
      <c r="F10040"/>
      <c r="G10040"/>
      <c r="H10040"/>
      <c r="I10040"/>
      <c r="K10040"/>
      <c r="L10040"/>
      <c r="M10040"/>
      <c r="N10040"/>
      <c r="O10040"/>
      <c r="P10040"/>
      <c r="S10040"/>
    </row>
    <row r="10041" spans="1:19" x14ac:dyDescent="0.3">
      <c r="A10041" s="25"/>
      <c r="B10041"/>
      <c r="C10041"/>
      <c r="D10041"/>
      <c r="E10041"/>
      <c r="F10041"/>
      <c r="G10041"/>
      <c r="H10041"/>
      <c r="I10041"/>
      <c r="K10041"/>
      <c r="L10041"/>
      <c r="M10041"/>
      <c r="N10041"/>
      <c r="O10041"/>
      <c r="P10041"/>
      <c r="S10041"/>
    </row>
    <row r="10042" spans="1:19" x14ac:dyDescent="0.3">
      <c r="A10042" s="25"/>
      <c r="B10042"/>
      <c r="C10042"/>
      <c r="D10042"/>
      <c r="E10042"/>
      <c r="F10042"/>
      <c r="G10042"/>
      <c r="H10042"/>
      <c r="I10042"/>
      <c r="K10042"/>
      <c r="L10042"/>
      <c r="M10042"/>
      <c r="N10042"/>
      <c r="O10042"/>
      <c r="P10042"/>
      <c r="S10042"/>
    </row>
    <row r="10043" spans="1:19" x14ac:dyDescent="0.3">
      <c r="A10043" s="25"/>
      <c r="B10043"/>
      <c r="C10043"/>
      <c r="D10043"/>
      <c r="E10043"/>
      <c r="F10043"/>
      <c r="G10043"/>
      <c r="H10043"/>
      <c r="I10043"/>
      <c r="K10043"/>
      <c r="L10043"/>
      <c r="M10043"/>
      <c r="N10043"/>
      <c r="O10043"/>
      <c r="P10043"/>
      <c r="S10043"/>
    </row>
    <row r="10044" spans="1:19" x14ac:dyDescent="0.3">
      <c r="A10044" s="25"/>
      <c r="B10044"/>
      <c r="C10044"/>
      <c r="D10044"/>
      <c r="E10044"/>
      <c r="F10044"/>
      <c r="G10044"/>
      <c r="H10044"/>
      <c r="I10044"/>
      <c r="K10044"/>
      <c r="L10044"/>
      <c r="M10044"/>
      <c r="N10044"/>
      <c r="O10044"/>
      <c r="P10044"/>
      <c r="S10044"/>
    </row>
    <row r="10045" spans="1:19" x14ac:dyDescent="0.3">
      <c r="A10045" s="25"/>
      <c r="B10045"/>
      <c r="C10045"/>
      <c r="D10045"/>
      <c r="E10045"/>
      <c r="F10045"/>
      <c r="G10045"/>
      <c r="H10045"/>
      <c r="I10045"/>
      <c r="K10045"/>
      <c r="L10045"/>
      <c r="M10045"/>
      <c r="N10045"/>
      <c r="O10045"/>
      <c r="P10045"/>
      <c r="S10045"/>
    </row>
    <row r="10046" spans="1:19" x14ac:dyDescent="0.3">
      <c r="A10046" s="25"/>
      <c r="B10046"/>
      <c r="C10046"/>
      <c r="D10046"/>
      <c r="E10046"/>
      <c r="F10046"/>
      <c r="G10046"/>
      <c r="H10046"/>
      <c r="I10046"/>
      <c r="K10046"/>
      <c r="L10046"/>
      <c r="M10046"/>
      <c r="N10046"/>
      <c r="O10046"/>
      <c r="P10046"/>
      <c r="S10046"/>
    </row>
    <row r="10047" spans="1:19" x14ac:dyDescent="0.3">
      <c r="A10047" s="25"/>
      <c r="B10047"/>
      <c r="C10047"/>
      <c r="D10047"/>
      <c r="E10047"/>
      <c r="F10047"/>
      <c r="G10047"/>
      <c r="H10047" s="14"/>
      <c r="I10047" s="14"/>
      <c r="K10047"/>
      <c r="L10047"/>
      <c r="M10047"/>
      <c r="N10047"/>
      <c r="O10047"/>
      <c r="P10047"/>
      <c r="S10047"/>
    </row>
    <row r="10048" spans="1:19" x14ac:dyDescent="0.3">
      <c r="A10048" s="25"/>
      <c r="B10048"/>
      <c r="C10048"/>
      <c r="D10048"/>
      <c r="E10048"/>
      <c r="F10048"/>
      <c r="G10048"/>
      <c r="H10048" s="14"/>
      <c r="I10048" s="14"/>
      <c r="K10048"/>
      <c r="L10048"/>
      <c r="M10048"/>
      <c r="N10048"/>
      <c r="O10048"/>
      <c r="P10048"/>
      <c r="S10048"/>
    </row>
    <row r="10049" spans="1:20" x14ac:dyDescent="0.3">
      <c r="A10049" s="25"/>
      <c r="B10049"/>
      <c r="C10049"/>
      <c r="D10049"/>
      <c r="E10049"/>
      <c r="F10049"/>
      <c r="G10049"/>
      <c r="H10049" s="14"/>
      <c r="I10049" s="14"/>
      <c r="K10049"/>
      <c r="L10049"/>
      <c r="M10049"/>
      <c r="N10049"/>
      <c r="O10049"/>
      <c r="P10049"/>
      <c r="S10049"/>
      <c r="T10049" s="7"/>
    </row>
    <row r="10050" spans="1:20" x14ac:dyDescent="0.3">
      <c r="A10050" s="25"/>
      <c r="B10050"/>
      <c r="C10050"/>
      <c r="D10050"/>
      <c r="E10050"/>
      <c r="F10050"/>
      <c r="G10050"/>
      <c r="H10050" s="14"/>
      <c r="I10050" s="14"/>
      <c r="K10050"/>
      <c r="L10050"/>
      <c r="M10050"/>
      <c r="N10050"/>
      <c r="O10050"/>
      <c r="P10050"/>
      <c r="S10050"/>
      <c r="T10050" s="7"/>
    </row>
    <row r="10051" spans="1:20" x14ac:dyDescent="0.3">
      <c r="A10051" s="25"/>
      <c r="B10051"/>
      <c r="C10051"/>
      <c r="D10051"/>
      <c r="E10051"/>
      <c r="F10051"/>
      <c r="G10051"/>
      <c r="H10051" s="14"/>
      <c r="I10051" s="14"/>
      <c r="K10051"/>
      <c r="L10051"/>
      <c r="M10051"/>
      <c r="N10051"/>
      <c r="O10051"/>
      <c r="P10051"/>
      <c r="S10051"/>
      <c r="T10051" s="7"/>
    </row>
    <row r="10052" spans="1:20" x14ac:dyDescent="0.3">
      <c r="A10052" s="25"/>
      <c r="B10052"/>
      <c r="C10052"/>
      <c r="D10052"/>
      <c r="E10052"/>
      <c r="F10052"/>
      <c r="G10052"/>
      <c r="H10052" s="14"/>
      <c r="I10052" s="14"/>
      <c r="K10052"/>
      <c r="L10052"/>
      <c r="M10052"/>
      <c r="N10052"/>
      <c r="O10052"/>
      <c r="P10052"/>
      <c r="S10052"/>
      <c r="T10052" s="7"/>
    </row>
    <row r="10053" spans="1:20" x14ac:dyDescent="0.3">
      <c r="A10053" s="25"/>
      <c r="B10053"/>
      <c r="C10053"/>
      <c r="D10053"/>
      <c r="E10053"/>
      <c r="F10053"/>
      <c r="G10053"/>
      <c r="H10053" s="14"/>
      <c r="I10053" s="14"/>
      <c r="K10053"/>
      <c r="L10053"/>
      <c r="M10053"/>
      <c r="N10053"/>
      <c r="O10053"/>
      <c r="P10053"/>
      <c r="S10053"/>
    </row>
    <row r="10054" spans="1:20" x14ac:dyDescent="0.3">
      <c r="A10054" s="25"/>
      <c r="B10054"/>
      <c r="C10054"/>
      <c r="D10054"/>
      <c r="E10054"/>
      <c r="F10054"/>
      <c r="G10054"/>
      <c r="H10054"/>
      <c r="I10054"/>
      <c r="K10054"/>
      <c r="L10054"/>
      <c r="M10054"/>
      <c r="N10054"/>
      <c r="O10054"/>
      <c r="P10054"/>
      <c r="S10054"/>
    </row>
    <row r="10055" spans="1:20" x14ac:dyDescent="0.3">
      <c r="A10055" s="25"/>
      <c r="B10055"/>
      <c r="C10055"/>
      <c r="D10055"/>
      <c r="E10055"/>
      <c r="F10055"/>
      <c r="G10055"/>
      <c r="H10055"/>
      <c r="I10055" s="14"/>
      <c r="K10055"/>
      <c r="L10055"/>
      <c r="M10055"/>
      <c r="N10055"/>
      <c r="O10055"/>
      <c r="P10055"/>
      <c r="S10055"/>
    </row>
    <row r="10056" spans="1:20" x14ac:dyDescent="0.3">
      <c r="A10056" s="25"/>
      <c r="B10056"/>
      <c r="C10056"/>
      <c r="D10056"/>
      <c r="E10056"/>
      <c r="F10056"/>
      <c r="G10056"/>
      <c r="H10056"/>
      <c r="I10056" s="14"/>
      <c r="K10056"/>
      <c r="L10056"/>
      <c r="M10056"/>
      <c r="N10056"/>
      <c r="O10056"/>
      <c r="P10056"/>
      <c r="S10056"/>
    </row>
    <row r="10057" spans="1:20" x14ac:dyDescent="0.3">
      <c r="A10057" s="25"/>
      <c r="B10057"/>
      <c r="C10057"/>
      <c r="D10057"/>
      <c r="E10057"/>
      <c r="F10057"/>
      <c r="G10057"/>
      <c r="H10057"/>
      <c r="I10057"/>
      <c r="K10057"/>
      <c r="L10057"/>
      <c r="M10057"/>
      <c r="N10057"/>
      <c r="O10057"/>
      <c r="P10057"/>
      <c r="S10057"/>
    </row>
    <row r="10058" spans="1:20" x14ac:dyDescent="0.3">
      <c r="A10058" s="25"/>
      <c r="B10058"/>
      <c r="C10058"/>
      <c r="D10058"/>
      <c r="E10058"/>
      <c r="F10058"/>
      <c r="G10058"/>
      <c r="H10058" s="26"/>
      <c r="I10058" s="26"/>
      <c r="K10058"/>
      <c r="L10058"/>
      <c r="M10058"/>
      <c r="N10058"/>
      <c r="O10058"/>
      <c r="P10058"/>
      <c r="S10058"/>
    </row>
    <row r="10059" spans="1:20" x14ac:dyDescent="0.3">
      <c r="A10059" s="25"/>
      <c r="B10059"/>
      <c r="C10059"/>
      <c r="D10059"/>
      <c r="E10059"/>
      <c r="F10059"/>
      <c r="G10059"/>
      <c r="H10059" s="26"/>
      <c r="I10059" s="26"/>
      <c r="K10059"/>
      <c r="L10059"/>
      <c r="M10059"/>
      <c r="N10059"/>
      <c r="O10059"/>
      <c r="P10059"/>
      <c r="S10059"/>
    </row>
    <row r="10060" spans="1:20" x14ac:dyDescent="0.3">
      <c r="A10060" s="25"/>
      <c r="B10060"/>
      <c r="C10060"/>
      <c r="D10060"/>
      <c r="E10060"/>
      <c r="F10060"/>
      <c r="G10060"/>
      <c r="H10060" s="26"/>
      <c r="I10060" s="26"/>
      <c r="K10060"/>
      <c r="L10060"/>
      <c r="M10060"/>
      <c r="N10060"/>
      <c r="O10060"/>
      <c r="P10060"/>
      <c r="S10060"/>
    </row>
    <row r="10061" spans="1:20" x14ac:dyDescent="0.3">
      <c r="A10061" s="25"/>
      <c r="B10061"/>
      <c r="C10061"/>
      <c r="D10061"/>
      <c r="E10061"/>
      <c r="F10061"/>
      <c r="G10061"/>
      <c r="H10061" s="26"/>
      <c r="I10061" s="26"/>
      <c r="K10061"/>
      <c r="L10061"/>
      <c r="M10061"/>
      <c r="N10061"/>
      <c r="O10061"/>
      <c r="P10061"/>
      <c r="S10061"/>
    </row>
    <row r="10062" spans="1:20" x14ac:dyDescent="0.3">
      <c r="A10062" s="25"/>
      <c r="B10062"/>
      <c r="C10062"/>
      <c r="D10062"/>
      <c r="E10062"/>
      <c r="F10062"/>
      <c r="G10062"/>
      <c r="H10062" s="26"/>
      <c r="I10062" s="26"/>
      <c r="K10062"/>
      <c r="L10062"/>
      <c r="M10062"/>
      <c r="N10062"/>
      <c r="O10062"/>
      <c r="P10062"/>
      <c r="S10062"/>
    </row>
    <row r="10063" spans="1:20" x14ac:dyDescent="0.3">
      <c r="A10063" s="25"/>
      <c r="B10063"/>
      <c r="C10063"/>
      <c r="D10063"/>
      <c r="E10063"/>
      <c r="F10063"/>
      <c r="G10063"/>
      <c r="H10063"/>
      <c r="I10063" s="14"/>
      <c r="K10063"/>
      <c r="L10063"/>
      <c r="M10063"/>
      <c r="N10063"/>
      <c r="O10063"/>
      <c r="P10063"/>
      <c r="S10063"/>
    </row>
    <row r="10064" spans="1:20" x14ac:dyDescent="0.3">
      <c r="A10064" s="25"/>
      <c r="B10064"/>
      <c r="C10064"/>
      <c r="D10064"/>
      <c r="E10064"/>
      <c r="F10064"/>
      <c r="G10064"/>
      <c r="H10064"/>
      <c r="I10064"/>
      <c r="K10064"/>
      <c r="L10064"/>
      <c r="M10064"/>
      <c r="N10064"/>
      <c r="O10064"/>
      <c r="P10064"/>
      <c r="S10064"/>
    </row>
    <row r="10065" spans="1:20" x14ac:dyDescent="0.3">
      <c r="A10065" s="25"/>
      <c r="B10065"/>
      <c r="C10065"/>
      <c r="D10065"/>
      <c r="E10065"/>
      <c r="F10065"/>
      <c r="G10065"/>
      <c r="H10065"/>
      <c r="I10065"/>
      <c r="K10065"/>
      <c r="L10065"/>
      <c r="M10065"/>
      <c r="N10065"/>
      <c r="O10065"/>
      <c r="P10065"/>
      <c r="S10065"/>
    </row>
    <row r="10066" spans="1:20" x14ac:dyDescent="0.3">
      <c r="A10066" s="25"/>
      <c r="B10066"/>
      <c r="C10066"/>
      <c r="D10066"/>
      <c r="E10066"/>
      <c r="F10066"/>
      <c r="G10066"/>
      <c r="H10066" s="14"/>
      <c r="I10066" s="14"/>
      <c r="K10066"/>
      <c r="L10066"/>
      <c r="M10066"/>
      <c r="N10066"/>
      <c r="O10066"/>
      <c r="P10066"/>
      <c r="S10066"/>
      <c r="T10066" s="7"/>
    </row>
    <row r="10067" spans="1:20" x14ac:dyDescent="0.3">
      <c r="A10067" s="25"/>
      <c r="B10067"/>
      <c r="C10067"/>
      <c r="D10067"/>
      <c r="E10067"/>
      <c r="F10067"/>
      <c r="G10067"/>
      <c r="H10067"/>
      <c r="I10067"/>
      <c r="K10067"/>
      <c r="L10067"/>
      <c r="M10067"/>
      <c r="N10067"/>
      <c r="O10067"/>
      <c r="P10067"/>
      <c r="S10067"/>
    </row>
    <row r="10068" spans="1:20" x14ac:dyDescent="0.3">
      <c r="A10068" s="25"/>
      <c r="B10068"/>
      <c r="C10068"/>
      <c r="D10068"/>
      <c r="E10068"/>
      <c r="F10068"/>
      <c r="G10068"/>
      <c r="H10068"/>
      <c r="I10068"/>
      <c r="K10068"/>
      <c r="L10068"/>
      <c r="M10068"/>
      <c r="N10068"/>
      <c r="O10068"/>
      <c r="P10068"/>
      <c r="S10068"/>
    </row>
    <row r="10069" spans="1:20" x14ac:dyDescent="0.3">
      <c r="A10069" s="25"/>
      <c r="B10069"/>
      <c r="C10069"/>
      <c r="D10069"/>
      <c r="E10069"/>
      <c r="F10069"/>
      <c r="G10069"/>
      <c r="H10069"/>
      <c r="I10069"/>
      <c r="K10069"/>
      <c r="L10069"/>
      <c r="M10069"/>
      <c r="N10069"/>
      <c r="O10069"/>
      <c r="P10069"/>
      <c r="S10069"/>
    </row>
    <row r="10070" spans="1:20" x14ac:dyDescent="0.3">
      <c r="A10070" s="25"/>
      <c r="B10070"/>
      <c r="C10070"/>
      <c r="D10070"/>
      <c r="E10070"/>
      <c r="F10070"/>
      <c r="G10070"/>
      <c r="H10070"/>
      <c r="I10070" s="14"/>
      <c r="K10070"/>
      <c r="L10070"/>
      <c r="M10070"/>
      <c r="N10070"/>
      <c r="O10070"/>
      <c r="P10070"/>
      <c r="S10070"/>
    </row>
    <row r="10071" spans="1:20" x14ac:dyDescent="0.3">
      <c r="A10071" s="25"/>
      <c r="B10071"/>
      <c r="C10071"/>
      <c r="D10071"/>
      <c r="E10071"/>
      <c r="F10071"/>
      <c r="G10071"/>
      <c r="H10071"/>
      <c r="I10071"/>
      <c r="K10071"/>
      <c r="L10071"/>
      <c r="M10071"/>
      <c r="N10071"/>
      <c r="O10071"/>
      <c r="P10071"/>
      <c r="S10071"/>
    </row>
    <row r="10072" spans="1:20" x14ac:dyDescent="0.3">
      <c r="A10072" s="25"/>
      <c r="B10072"/>
      <c r="C10072"/>
      <c r="D10072"/>
      <c r="E10072"/>
      <c r="F10072"/>
      <c r="G10072"/>
      <c r="H10072"/>
      <c r="I10072"/>
      <c r="K10072"/>
      <c r="L10072"/>
      <c r="M10072"/>
      <c r="N10072"/>
      <c r="O10072"/>
      <c r="P10072"/>
      <c r="S10072"/>
    </row>
    <row r="10073" spans="1:20" x14ac:dyDescent="0.3">
      <c r="A10073" s="25"/>
      <c r="B10073"/>
      <c r="C10073"/>
      <c r="D10073"/>
      <c r="E10073"/>
      <c r="F10073"/>
      <c r="G10073"/>
      <c r="H10073"/>
      <c r="I10073"/>
      <c r="K10073"/>
      <c r="L10073"/>
      <c r="M10073"/>
      <c r="N10073"/>
      <c r="O10073"/>
      <c r="P10073"/>
      <c r="S10073"/>
    </row>
    <row r="10074" spans="1:20" x14ac:dyDescent="0.3">
      <c r="A10074" s="25"/>
      <c r="B10074"/>
      <c r="C10074"/>
      <c r="D10074"/>
      <c r="E10074"/>
      <c r="F10074"/>
      <c r="G10074"/>
      <c r="H10074"/>
      <c r="I10074"/>
      <c r="K10074"/>
      <c r="L10074"/>
      <c r="M10074"/>
      <c r="N10074"/>
      <c r="O10074"/>
      <c r="P10074"/>
      <c r="S10074"/>
    </row>
    <row r="10075" spans="1:20" x14ac:dyDescent="0.3">
      <c r="A10075" s="25"/>
      <c r="B10075"/>
      <c r="C10075"/>
      <c r="D10075"/>
      <c r="E10075"/>
      <c r="F10075"/>
      <c r="G10075"/>
      <c r="H10075" s="14"/>
      <c r="I10075" s="14"/>
      <c r="K10075"/>
      <c r="L10075"/>
      <c r="M10075"/>
      <c r="N10075"/>
      <c r="O10075"/>
      <c r="P10075"/>
      <c r="S10075"/>
    </row>
    <row r="10076" spans="1:20" x14ac:dyDescent="0.3">
      <c r="A10076" s="25"/>
      <c r="B10076"/>
      <c r="C10076"/>
      <c r="D10076"/>
      <c r="E10076"/>
      <c r="F10076"/>
      <c r="G10076"/>
      <c r="H10076" s="14"/>
      <c r="I10076" s="14"/>
      <c r="K10076"/>
      <c r="L10076"/>
      <c r="M10076"/>
      <c r="N10076"/>
      <c r="O10076"/>
      <c r="P10076"/>
      <c r="S10076"/>
    </row>
    <row r="10077" spans="1:20" x14ac:dyDescent="0.3">
      <c r="A10077" s="25"/>
      <c r="B10077"/>
      <c r="C10077"/>
      <c r="D10077"/>
      <c r="E10077"/>
      <c r="F10077"/>
      <c r="G10077"/>
      <c r="H10077" s="14"/>
      <c r="I10077" s="14"/>
      <c r="K10077"/>
      <c r="L10077"/>
      <c r="M10077"/>
      <c r="N10077"/>
      <c r="O10077"/>
      <c r="P10077"/>
      <c r="S10077"/>
    </row>
    <row r="10078" spans="1:20" x14ac:dyDescent="0.3">
      <c r="A10078" s="25"/>
      <c r="B10078"/>
      <c r="C10078"/>
      <c r="D10078"/>
      <c r="E10078"/>
      <c r="F10078"/>
      <c r="G10078"/>
      <c r="H10078" s="14"/>
      <c r="I10078" s="14"/>
      <c r="K10078"/>
      <c r="L10078"/>
      <c r="M10078"/>
      <c r="N10078"/>
      <c r="O10078"/>
      <c r="P10078"/>
      <c r="S10078"/>
    </row>
    <row r="10079" spans="1:20" x14ac:dyDescent="0.3">
      <c r="A10079" s="25"/>
      <c r="B10079"/>
      <c r="C10079"/>
      <c r="D10079"/>
      <c r="E10079"/>
      <c r="F10079"/>
      <c r="G10079"/>
      <c r="H10079" s="14"/>
      <c r="I10079" s="14"/>
      <c r="K10079"/>
      <c r="L10079"/>
      <c r="M10079"/>
      <c r="N10079"/>
      <c r="O10079"/>
      <c r="P10079"/>
      <c r="S10079"/>
    </row>
    <row r="10080" spans="1:20" x14ac:dyDescent="0.3">
      <c r="A10080" s="25"/>
      <c r="B10080"/>
      <c r="C10080"/>
      <c r="D10080"/>
      <c r="E10080"/>
      <c r="F10080"/>
      <c r="G10080"/>
      <c r="H10080" s="14"/>
      <c r="I10080" s="14"/>
      <c r="K10080"/>
      <c r="L10080"/>
      <c r="M10080"/>
      <c r="N10080"/>
      <c r="O10080"/>
      <c r="P10080"/>
      <c r="S10080"/>
    </row>
    <row r="10081" spans="1:20" x14ac:dyDescent="0.3">
      <c r="A10081" s="25"/>
      <c r="B10081"/>
      <c r="C10081"/>
      <c r="D10081"/>
      <c r="E10081"/>
      <c r="F10081"/>
      <c r="G10081"/>
      <c r="H10081" s="14"/>
      <c r="I10081" s="14"/>
      <c r="K10081"/>
      <c r="L10081"/>
      <c r="M10081"/>
      <c r="N10081"/>
      <c r="O10081"/>
      <c r="P10081"/>
      <c r="S10081"/>
    </row>
    <row r="10082" spans="1:20" x14ac:dyDescent="0.3">
      <c r="A10082" s="25"/>
      <c r="B10082"/>
      <c r="C10082"/>
      <c r="D10082"/>
      <c r="E10082"/>
      <c r="F10082"/>
      <c r="G10082"/>
      <c r="H10082" s="14"/>
      <c r="I10082" s="14"/>
      <c r="K10082"/>
      <c r="L10082"/>
      <c r="M10082"/>
      <c r="N10082"/>
      <c r="O10082"/>
      <c r="P10082"/>
      <c r="S10082"/>
    </row>
    <row r="10083" spans="1:20" x14ac:dyDescent="0.3">
      <c r="A10083" s="25"/>
      <c r="B10083"/>
      <c r="C10083"/>
      <c r="D10083"/>
      <c r="E10083"/>
      <c r="F10083"/>
      <c r="G10083"/>
      <c r="H10083" s="14"/>
      <c r="I10083" s="14"/>
      <c r="K10083"/>
      <c r="L10083"/>
      <c r="M10083"/>
      <c r="N10083"/>
      <c r="O10083"/>
      <c r="P10083"/>
      <c r="S10083"/>
    </row>
    <row r="10084" spans="1:20" x14ac:dyDescent="0.3">
      <c r="A10084" s="25"/>
      <c r="B10084"/>
      <c r="C10084"/>
      <c r="D10084"/>
      <c r="E10084"/>
      <c r="F10084"/>
      <c r="G10084"/>
      <c r="H10084" s="14"/>
      <c r="I10084" s="14"/>
      <c r="K10084"/>
      <c r="L10084"/>
      <c r="M10084"/>
      <c r="N10084"/>
      <c r="O10084"/>
      <c r="P10084"/>
      <c r="S10084"/>
    </row>
    <row r="10085" spans="1:20" x14ac:dyDescent="0.3">
      <c r="A10085" s="25"/>
      <c r="B10085"/>
      <c r="C10085"/>
      <c r="D10085"/>
      <c r="E10085"/>
      <c r="F10085"/>
      <c r="G10085"/>
      <c r="H10085" s="14"/>
      <c r="I10085" s="14"/>
      <c r="K10085"/>
      <c r="L10085"/>
      <c r="M10085"/>
      <c r="N10085"/>
      <c r="O10085"/>
      <c r="P10085"/>
      <c r="S10085"/>
      <c r="T10085" s="7"/>
    </row>
    <row r="10086" spans="1:20" x14ac:dyDescent="0.3">
      <c r="A10086" s="25"/>
      <c r="B10086"/>
      <c r="C10086"/>
      <c r="D10086"/>
      <c r="E10086"/>
      <c r="F10086"/>
      <c r="G10086"/>
      <c r="H10086" s="14"/>
      <c r="I10086" s="14"/>
      <c r="K10086"/>
      <c r="L10086"/>
      <c r="M10086"/>
      <c r="N10086"/>
      <c r="O10086"/>
      <c r="P10086"/>
      <c r="S10086"/>
      <c r="T10086" s="7"/>
    </row>
    <row r="10087" spans="1:20" x14ac:dyDescent="0.3">
      <c r="A10087" s="25"/>
      <c r="B10087"/>
      <c r="C10087"/>
      <c r="D10087"/>
      <c r="E10087"/>
      <c r="F10087"/>
      <c r="G10087"/>
      <c r="H10087"/>
      <c r="I10087"/>
      <c r="K10087"/>
      <c r="L10087"/>
      <c r="M10087"/>
      <c r="N10087"/>
      <c r="O10087"/>
      <c r="P10087"/>
      <c r="S10087"/>
    </row>
    <row r="10088" spans="1:20" x14ac:dyDescent="0.3">
      <c r="A10088" s="25"/>
      <c r="B10088"/>
      <c r="C10088"/>
      <c r="D10088"/>
      <c r="E10088"/>
      <c r="F10088"/>
      <c r="G10088"/>
      <c r="H10088"/>
      <c r="I10088"/>
      <c r="K10088"/>
      <c r="L10088"/>
      <c r="M10088"/>
      <c r="N10088"/>
      <c r="O10088"/>
      <c r="P10088"/>
      <c r="S10088"/>
      <c r="T10088" s="7"/>
    </row>
    <row r="10089" spans="1:20" x14ac:dyDescent="0.3">
      <c r="A10089" s="25"/>
      <c r="B10089"/>
      <c r="C10089"/>
      <c r="D10089"/>
      <c r="E10089"/>
      <c r="F10089"/>
      <c r="G10089"/>
      <c r="H10089"/>
      <c r="I10089"/>
      <c r="K10089"/>
      <c r="L10089"/>
      <c r="M10089"/>
      <c r="N10089"/>
      <c r="O10089"/>
      <c r="P10089"/>
      <c r="S10089"/>
    </row>
    <row r="10090" spans="1:20" x14ac:dyDescent="0.3">
      <c r="A10090" s="25"/>
      <c r="B10090"/>
      <c r="C10090"/>
      <c r="D10090"/>
      <c r="E10090"/>
      <c r="F10090"/>
      <c r="G10090"/>
      <c r="H10090"/>
      <c r="I10090"/>
      <c r="K10090"/>
      <c r="L10090"/>
      <c r="M10090"/>
      <c r="N10090"/>
      <c r="O10090"/>
      <c r="P10090"/>
      <c r="S10090"/>
    </row>
    <row r="10091" spans="1:20" x14ac:dyDescent="0.3">
      <c r="A10091" s="25"/>
      <c r="B10091"/>
      <c r="C10091"/>
      <c r="D10091"/>
      <c r="E10091"/>
      <c r="F10091"/>
      <c r="G10091"/>
      <c r="H10091" s="26"/>
      <c r="I10091" s="26"/>
      <c r="K10091"/>
      <c r="L10091"/>
      <c r="M10091"/>
      <c r="N10091"/>
      <c r="O10091"/>
      <c r="P10091"/>
      <c r="S10091"/>
    </row>
    <row r="10092" spans="1:20" x14ac:dyDescent="0.3">
      <c r="A10092" s="25"/>
      <c r="B10092"/>
      <c r="C10092"/>
      <c r="D10092"/>
      <c r="E10092"/>
      <c r="F10092"/>
      <c r="G10092"/>
      <c r="H10092" s="26"/>
      <c r="I10092" s="26"/>
      <c r="K10092"/>
      <c r="L10092"/>
      <c r="M10092"/>
      <c r="N10092"/>
      <c r="O10092"/>
      <c r="P10092"/>
      <c r="S10092"/>
    </row>
    <row r="10093" spans="1:20" x14ac:dyDescent="0.3">
      <c r="A10093" s="25"/>
      <c r="B10093"/>
      <c r="C10093"/>
      <c r="D10093"/>
      <c r="E10093"/>
      <c r="F10093"/>
      <c r="G10093"/>
      <c r="H10093" s="26"/>
      <c r="I10093" s="26"/>
      <c r="K10093"/>
      <c r="L10093"/>
      <c r="M10093"/>
      <c r="N10093"/>
      <c r="O10093"/>
      <c r="P10093"/>
      <c r="S10093"/>
    </row>
    <row r="10094" spans="1:20" x14ac:dyDescent="0.3">
      <c r="A10094" s="25"/>
      <c r="B10094"/>
      <c r="C10094"/>
      <c r="D10094"/>
      <c r="E10094"/>
      <c r="F10094"/>
      <c r="G10094"/>
      <c r="H10094" s="26"/>
      <c r="I10094" s="26"/>
      <c r="K10094"/>
      <c r="L10094"/>
      <c r="M10094"/>
      <c r="N10094"/>
      <c r="O10094"/>
      <c r="P10094"/>
      <c r="S10094"/>
    </row>
    <row r="10095" spans="1:20" x14ac:dyDescent="0.3">
      <c r="A10095" s="25"/>
      <c r="B10095"/>
      <c r="C10095"/>
      <c r="D10095"/>
      <c r="E10095"/>
      <c r="F10095"/>
      <c r="G10095"/>
      <c r="H10095"/>
      <c r="I10095"/>
      <c r="K10095"/>
      <c r="L10095"/>
      <c r="M10095"/>
      <c r="N10095"/>
      <c r="O10095"/>
      <c r="P10095"/>
      <c r="S10095"/>
    </row>
    <row r="10096" spans="1:20" x14ac:dyDescent="0.3">
      <c r="A10096" s="25"/>
      <c r="B10096"/>
      <c r="C10096"/>
      <c r="D10096"/>
      <c r="E10096"/>
      <c r="F10096"/>
      <c r="G10096"/>
      <c r="H10096" s="14"/>
      <c r="I10096" s="14"/>
      <c r="K10096"/>
      <c r="L10096"/>
      <c r="M10096"/>
      <c r="N10096"/>
      <c r="O10096"/>
      <c r="P10096"/>
      <c r="S10096"/>
      <c r="T10096" s="7"/>
    </row>
    <row r="10097" spans="1:19" x14ac:dyDescent="0.3">
      <c r="A10097" s="25"/>
      <c r="B10097"/>
      <c r="C10097"/>
      <c r="D10097"/>
      <c r="E10097"/>
      <c r="F10097"/>
      <c r="G10097"/>
      <c r="H10097" s="14"/>
      <c r="I10097" s="14"/>
      <c r="K10097"/>
      <c r="L10097"/>
      <c r="M10097"/>
      <c r="N10097"/>
      <c r="O10097"/>
      <c r="P10097"/>
      <c r="S10097"/>
    </row>
    <row r="10098" spans="1:19" x14ac:dyDescent="0.3">
      <c r="A10098" s="25"/>
      <c r="B10098"/>
      <c r="C10098"/>
      <c r="D10098"/>
      <c r="E10098"/>
      <c r="F10098"/>
      <c r="G10098"/>
      <c r="H10098" s="14"/>
      <c r="I10098" s="14"/>
      <c r="K10098"/>
      <c r="L10098"/>
      <c r="M10098"/>
      <c r="N10098"/>
      <c r="O10098"/>
      <c r="P10098"/>
      <c r="S10098"/>
    </row>
    <row r="10099" spans="1:19" x14ac:dyDescent="0.3">
      <c r="A10099" s="25"/>
      <c r="B10099"/>
      <c r="C10099"/>
      <c r="D10099"/>
      <c r="E10099"/>
      <c r="F10099"/>
      <c r="G10099"/>
      <c r="H10099" s="14"/>
      <c r="I10099" s="14"/>
      <c r="K10099"/>
      <c r="L10099"/>
      <c r="M10099"/>
      <c r="N10099"/>
      <c r="O10099"/>
      <c r="P10099"/>
      <c r="S10099"/>
    </row>
    <row r="10100" spans="1:19" x14ac:dyDescent="0.3">
      <c r="A10100" s="25"/>
      <c r="B10100"/>
      <c r="C10100"/>
      <c r="D10100"/>
      <c r="E10100"/>
      <c r="F10100"/>
      <c r="G10100"/>
      <c r="H10100" s="14"/>
      <c r="I10100" s="14"/>
      <c r="K10100"/>
      <c r="L10100"/>
      <c r="M10100"/>
      <c r="N10100"/>
      <c r="O10100"/>
      <c r="P10100"/>
      <c r="S10100"/>
    </row>
    <row r="10101" spans="1:19" x14ac:dyDescent="0.3">
      <c r="A10101" s="25"/>
      <c r="B10101"/>
      <c r="C10101"/>
      <c r="D10101"/>
      <c r="E10101"/>
      <c r="F10101"/>
      <c r="G10101"/>
      <c r="H10101" s="14"/>
      <c r="I10101" s="14"/>
      <c r="K10101"/>
      <c r="L10101"/>
      <c r="M10101"/>
      <c r="N10101"/>
      <c r="O10101"/>
      <c r="P10101"/>
      <c r="S10101"/>
    </row>
    <row r="10102" spans="1:19" x14ac:dyDescent="0.3">
      <c r="A10102" s="25"/>
      <c r="B10102"/>
      <c r="C10102"/>
      <c r="D10102"/>
      <c r="E10102"/>
      <c r="F10102"/>
      <c r="G10102"/>
      <c r="H10102" s="14"/>
      <c r="I10102" s="14"/>
      <c r="K10102"/>
      <c r="L10102"/>
      <c r="M10102"/>
      <c r="N10102"/>
      <c r="O10102"/>
      <c r="P10102"/>
      <c r="S10102"/>
    </row>
    <row r="10103" spans="1:19" x14ac:dyDescent="0.3">
      <c r="A10103" s="25"/>
      <c r="B10103"/>
      <c r="C10103"/>
      <c r="D10103"/>
      <c r="E10103"/>
      <c r="F10103"/>
      <c r="G10103"/>
      <c r="H10103" s="14"/>
      <c r="I10103" s="14"/>
      <c r="K10103"/>
      <c r="L10103"/>
      <c r="M10103"/>
      <c r="N10103"/>
      <c r="O10103"/>
      <c r="P10103"/>
      <c r="S10103"/>
    </row>
    <row r="10104" spans="1:19" x14ac:dyDescent="0.3">
      <c r="A10104" s="25"/>
      <c r="B10104"/>
      <c r="C10104"/>
      <c r="D10104"/>
      <c r="E10104"/>
      <c r="F10104"/>
      <c r="G10104"/>
      <c r="H10104" s="14"/>
      <c r="I10104" s="14"/>
      <c r="K10104"/>
      <c r="L10104"/>
      <c r="M10104"/>
      <c r="N10104"/>
      <c r="O10104"/>
      <c r="P10104"/>
      <c r="S10104"/>
    </row>
    <row r="10105" spans="1:19" x14ac:dyDescent="0.3">
      <c r="A10105" s="25"/>
      <c r="B10105"/>
      <c r="C10105"/>
      <c r="D10105"/>
      <c r="E10105"/>
      <c r="F10105"/>
      <c r="G10105"/>
      <c r="H10105" s="14"/>
      <c r="I10105" s="14"/>
      <c r="K10105"/>
      <c r="L10105"/>
      <c r="M10105"/>
      <c r="N10105"/>
      <c r="O10105"/>
      <c r="P10105"/>
      <c r="S10105"/>
    </row>
    <row r="10106" spans="1:19" x14ac:dyDescent="0.3">
      <c r="A10106" s="25"/>
      <c r="B10106"/>
      <c r="C10106"/>
      <c r="D10106"/>
      <c r="E10106"/>
      <c r="F10106"/>
      <c r="G10106"/>
      <c r="H10106" s="14"/>
      <c r="I10106" s="14"/>
      <c r="K10106"/>
      <c r="L10106"/>
      <c r="M10106"/>
      <c r="N10106"/>
      <c r="O10106"/>
      <c r="P10106"/>
      <c r="S10106"/>
    </row>
    <row r="10107" spans="1:19" x14ac:dyDescent="0.3">
      <c r="A10107" s="25"/>
      <c r="B10107"/>
      <c r="C10107"/>
      <c r="D10107"/>
      <c r="E10107"/>
      <c r="F10107"/>
      <c r="G10107"/>
      <c r="H10107" s="14"/>
      <c r="I10107" s="14"/>
      <c r="K10107"/>
      <c r="L10107"/>
      <c r="M10107"/>
      <c r="N10107"/>
      <c r="O10107"/>
      <c r="P10107"/>
      <c r="S10107"/>
    </row>
    <row r="10108" spans="1:19" x14ac:dyDescent="0.3">
      <c r="A10108" s="25"/>
      <c r="B10108"/>
      <c r="C10108"/>
      <c r="D10108"/>
      <c r="E10108"/>
      <c r="F10108"/>
      <c r="G10108"/>
      <c r="H10108" s="26"/>
      <c r="I10108" s="26"/>
      <c r="K10108"/>
      <c r="L10108"/>
      <c r="M10108"/>
      <c r="N10108"/>
      <c r="O10108"/>
      <c r="P10108"/>
      <c r="S10108"/>
    </row>
    <row r="10109" spans="1:19" x14ac:dyDescent="0.3">
      <c r="A10109" s="25"/>
      <c r="B10109"/>
      <c r="C10109"/>
      <c r="D10109"/>
      <c r="E10109"/>
      <c r="F10109"/>
      <c r="G10109"/>
      <c r="H10109" s="26"/>
      <c r="I10109" s="26"/>
      <c r="K10109"/>
      <c r="L10109"/>
      <c r="M10109"/>
      <c r="N10109"/>
      <c r="O10109"/>
      <c r="P10109"/>
      <c r="S10109"/>
    </row>
    <row r="10110" spans="1:19" x14ac:dyDescent="0.3">
      <c r="A10110" s="25"/>
      <c r="B10110"/>
      <c r="C10110"/>
      <c r="D10110"/>
      <c r="E10110"/>
      <c r="F10110"/>
      <c r="G10110"/>
      <c r="H10110" s="26"/>
      <c r="I10110" s="26"/>
      <c r="K10110"/>
      <c r="L10110"/>
      <c r="M10110"/>
      <c r="N10110"/>
      <c r="O10110"/>
      <c r="P10110"/>
      <c r="S10110"/>
    </row>
    <row r="10111" spans="1:19" x14ac:dyDescent="0.3">
      <c r="A10111" s="25"/>
      <c r="B10111"/>
      <c r="C10111"/>
      <c r="D10111"/>
      <c r="E10111"/>
      <c r="F10111"/>
      <c r="G10111"/>
      <c r="H10111" s="26"/>
      <c r="I10111" s="26"/>
      <c r="K10111"/>
      <c r="L10111"/>
      <c r="M10111"/>
      <c r="N10111"/>
      <c r="O10111"/>
      <c r="P10111"/>
      <c r="S10111"/>
    </row>
    <row r="10112" spans="1:19" x14ac:dyDescent="0.3">
      <c r="A10112" s="25"/>
      <c r="B10112"/>
      <c r="C10112"/>
      <c r="D10112"/>
      <c r="E10112"/>
      <c r="F10112"/>
      <c r="G10112"/>
      <c r="H10112" s="26"/>
      <c r="I10112" s="26"/>
      <c r="K10112"/>
      <c r="L10112"/>
      <c r="M10112"/>
      <c r="N10112"/>
      <c r="O10112"/>
      <c r="P10112"/>
      <c r="S10112"/>
    </row>
    <row r="10113" spans="1:19" x14ac:dyDescent="0.3">
      <c r="A10113" s="25"/>
      <c r="B10113"/>
      <c r="C10113"/>
      <c r="D10113"/>
      <c r="E10113"/>
      <c r="F10113"/>
      <c r="G10113"/>
      <c r="H10113"/>
      <c r="I10113"/>
      <c r="K10113"/>
      <c r="L10113"/>
      <c r="M10113"/>
      <c r="N10113"/>
      <c r="O10113"/>
      <c r="P10113"/>
      <c r="S10113"/>
    </row>
    <row r="10114" spans="1:19" x14ac:dyDescent="0.3">
      <c r="A10114" s="25"/>
      <c r="B10114"/>
      <c r="C10114"/>
      <c r="D10114"/>
      <c r="E10114"/>
      <c r="F10114"/>
      <c r="G10114"/>
      <c r="H10114"/>
      <c r="I10114"/>
      <c r="K10114"/>
      <c r="L10114"/>
      <c r="M10114"/>
      <c r="N10114"/>
      <c r="O10114"/>
      <c r="P10114"/>
      <c r="S10114"/>
    </row>
    <row r="10115" spans="1:19" x14ac:dyDescent="0.3">
      <c r="A10115" s="25"/>
      <c r="B10115"/>
      <c r="C10115"/>
      <c r="D10115"/>
      <c r="E10115"/>
      <c r="F10115"/>
      <c r="G10115"/>
      <c r="H10115"/>
      <c r="I10115"/>
      <c r="K10115"/>
      <c r="L10115"/>
      <c r="M10115"/>
      <c r="N10115"/>
      <c r="O10115"/>
      <c r="P10115"/>
      <c r="S10115"/>
    </row>
    <row r="10116" spans="1:19" x14ac:dyDescent="0.3">
      <c r="A10116" s="25"/>
      <c r="B10116"/>
      <c r="C10116"/>
      <c r="D10116"/>
      <c r="E10116"/>
      <c r="F10116"/>
      <c r="G10116"/>
      <c r="H10116"/>
      <c r="I10116"/>
      <c r="K10116"/>
      <c r="L10116"/>
      <c r="M10116"/>
      <c r="N10116"/>
      <c r="O10116"/>
      <c r="P10116"/>
      <c r="S10116"/>
    </row>
    <row r="10117" spans="1:19" x14ac:dyDescent="0.3">
      <c r="A10117" s="25"/>
      <c r="B10117"/>
      <c r="C10117"/>
      <c r="D10117"/>
      <c r="E10117"/>
      <c r="F10117"/>
      <c r="G10117"/>
      <c r="H10117"/>
      <c r="I10117"/>
      <c r="K10117"/>
      <c r="L10117"/>
      <c r="M10117"/>
      <c r="N10117"/>
      <c r="O10117"/>
      <c r="P10117"/>
      <c r="S10117"/>
    </row>
    <row r="10118" spans="1:19" x14ac:dyDescent="0.3">
      <c r="A10118" s="25"/>
      <c r="B10118"/>
      <c r="C10118"/>
      <c r="D10118"/>
      <c r="E10118"/>
      <c r="F10118"/>
      <c r="G10118"/>
      <c r="H10118" s="26"/>
      <c r="I10118" s="26"/>
      <c r="K10118"/>
      <c r="L10118"/>
      <c r="M10118"/>
      <c r="N10118"/>
      <c r="O10118"/>
      <c r="P10118"/>
      <c r="S10118"/>
    </row>
    <row r="10119" spans="1:19" x14ac:dyDescent="0.3">
      <c r="A10119" s="25"/>
      <c r="B10119"/>
      <c r="C10119"/>
      <c r="D10119"/>
      <c r="E10119"/>
      <c r="F10119"/>
      <c r="G10119"/>
      <c r="H10119" s="26"/>
      <c r="I10119" s="26"/>
      <c r="K10119"/>
      <c r="L10119"/>
      <c r="M10119"/>
      <c r="N10119"/>
      <c r="O10119"/>
      <c r="P10119"/>
      <c r="S10119"/>
    </row>
    <row r="10120" spans="1:19" x14ac:dyDescent="0.3">
      <c r="A10120" s="25"/>
      <c r="B10120"/>
      <c r="C10120"/>
      <c r="D10120"/>
      <c r="E10120"/>
      <c r="F10120"/>
      <c r="G10120"/>
      <c r="H10120" s="26"/>
      <c r="I10120" s="26"/>
      <c r="K10120"/>
      <c r="L10120"/>
      <c r="M10120"/>
      <c r="N10120"/>
      <c r="O10120"/>
      <c r="P10120"/>
      <c r="S10120"/>
    </row>
    <row r="10121" spans="1:19" x14ac:dyDescent="0.3">
      <c r="A10121" s="25"/>
      <c r="B10121"/>
      <c r="C10121"/>
      <c r="D10121"/>
      <c r="E10121"/>
      <c r="F10121"/>
      <c r="G10121"/>
      <c r="H10121" s="26"/>
      <c r="I10121" s="26"/>
      <c r="K10121"/>
      <c r="L10121"/>
      <c r="M10121"/>
      <c r="N10121"/>
      <c r="O10121"/>
      <c r="P10121"/>
      <c r="S10121"/>
    </row>
    <row r="10122" spans="1:19" x14ac:dyDescent="0.3">
      <c r="A10122" s="25"/>
      <c r="B10122"/>
      <c r="C10122"/>
      <c r="D10122"/>
      <c r="E10122"/>
      <c r="F10122"/>
      <c r="G10122"/>
      <c r="H10122" s="26"/>
      <c r="I10122" s="26"/>
      <c r="K10122"/>
      <c r="L10122"/>
      <c r="M10122"/>
      <c r="N10122"/>
      <c r="O10122"/>
      <c r="P10122"/>
      <c r="S10122"/>
    </row>
    <row r="10123" spans="1:19" x14ac:dyDescent="0.3">
      <c r="A10123" s="25"/>
      <c r="B10123"/>
      <c r="C10123"/>
      <c r="D10123"/>
      <c r="E10123"/>
      <c r="F10123"/>
      <c r="G10123"/>
      <c r="H10123" s="14"/>
      <c r="I10123" s="14"/>
      <c r="K10123"/>
      <c r="L10123"/>
      <c r="M10123"/>
      <c r="N10123"/>
      <c r="O10123"/>
      <c r="P10123"/>
      <c r="S10123"/>
    </row>
    <row r="10124" spans="1:19" x14ac:dyDescent="0.3">
      <c r="A10124" s="25"/>
      <c r="B10124"/>
      <c r="C10124"/>
      <c r="D10124"/>
      <c r="E10124"/>
      <c r="F10124"/>
      <c r="G10124"/>
      <c r="H10124" s="14"/>
      <c r="I10124" s="14"/>
      <c r="K10124"/>
      <c r="L10124"/>
      <c r="M10124"/>
      <c r="N10124"/>
      <c r="O10124"/>
      <c r="P10124"/>
      <c r="S10124"/>
    </row>
    <row r="10125" spans="1:19" x14ac:dyDescent="0.3">
      <c r="A10125" s="25"/>
      <c r="B10125"/>
      <c r="C10125"/>
      <c r="D10125"/>
      <c r="E10125"/>
      <c r="F10125"/>
      <c r="G10125"/>
      <c r="H10125" s="14"/>
      <c r="I10125" s="14"/>
      <c r="K10125"/>
      <c r="L10125"/>
      <c r="M10125"/>
      <c r="N10125"/>
      <c r="O10125"/>
      <c r="P10125"/>
      <c r="S10125"/>
    </row>
    <row r="10126" spans="1:19" x14ac:dyDescent="0.3">
      <c r="A10126" s="25"/>
      <c r="B10126"/>
      <c r="C10126"/>
      <c r="D10126"/>
      <c r="E10126"/>
      <c r="F10126"/>
      <c r="G10126"/>
      <c r="H10126" s="14"/>
      <c r="I10126" s="14"/>
      <c r="K10126"/>
      <c r="L10126"/>
      <c r="M10126"/>
      <c r="N10126"/>
      <c r="O10126"/>
      <c r="P10126"/>
      <c r="S10126"/>
    </row>
    <row r="10127" spans="1:19" x14ac:dyDescent="0.3">
      <c r="A10127" s="25"/>
      <c r="B10127"/>
      <c r="C10127"/>
      <c r="D10127"/>
      <c r="E10127"/>
      <c r="F10127"/>
      <c r="G10127"/>
      <c r="H10127"/>
      <c r="I10127"/>
      <c r="K10127"/>
      <c r="L10127"/>
      <c r="M10127"/>
      <c r="N10127"/>
      <c r="O10127"/>
      <c r="P10127"/>
      <c r="S10127"/>
    </row>
    <row r="10128" spans="1:19" x14ac:dyDescent="0.3">
      <c r="A10128" s="25"/>
      <c r="B10128"/>
      <c r="C10128"/>
      <c r="D10128"/>
      <c r="E10128"/>
      <c r="F10128"/>
      <c r="G10128"/>
      <c r="H10128" s="26"/>
      <c r="I10128" s="26"/>
      <c r="K10128"/>
      <c r="L10128"/>
      <c r="M10128"/>
      <c r="N10128"/>
      <c r="O10128"/>
      <c r="P10128"/>
      <c r="S10128"/>
    </row>
    <row r="10129" spans="1:19" x14ac:dyDescent="0.3">
      <c r="A10129" s="25"/>
      <c r="B10129"/>
      <c r="C10129"/>
      <c r="D10129"/>
      <c r="E10129"/>
      <c r="F10129"/>
      <c r="G10129"/>
      <c r="H10129" s="26"/>
      <c r="I10129" s="26"/>
      <c r="K10129"/>
      <c r="L10129"/>
      <c r="M10129"/>
      <c r="N10129"/>
      <c r="O10129"/>
      <c r="P10129"/>
      <c r="S10129"/>
    </row>
    <row r="10130" spans="1:19" x14ac:dyDescent="0.3">
      <c r="A10130" s="25"/>
      <c r="B10130"/>
      <c r="C10130"/>
      <c r="D10130"/>
      <c r="E10130"/>
      <c r="F10130"/>
      <c r="G10130"/>
      <c r="H10130" s="26"/>
      <c r="I10130" s="26"/>
      <c r="K10130"/>
      <c r="L10130"/>
      <c r="M10130"/>
      <c r="N10130"/>
      <c r="O10130"/>
      <c r="P10130"/>
      <c r="S10130"/>
    </row>
    <row r="10131" spans="1:19" x14ac:dyDescent="0.3">
      <c r="A10131" s="25"/>
      <c r="B10131"/>
      <c r="C10131"/>
      <c r="D10131"/>
      <c r="E10131"/>
      <c r="F10131"/>
      <c r="G10131"/>
      <c r="H10131" s="26"/>
      <c r="I10131" s="26"/>
      <c r="K10131"/>
      <c r="L10131"/>
      <c r="M10131"/>
      <c r="N10131"/>
      <c r="O10131"/>
      <c r="P10131"/>
      <c r="S10131"/>
    </row>
    <row r="10132" spans="1:19" x14ac:dyDescent="0.3">
      <c r="A10132" s="25"/>
      <c r="B10132"/>
      <c r="C10132"/>
      <c r="D10132"/>
      <c r="E10132"/>
      <c r="F10132"/>
      <c r="G10132"/>
      <c r="H10132" s="26"/>
      <c r="I10132" s="26"/>
      <c r="K10132"/>
      <c r="L10132"/>
      <c r="M10132"/>
      <c r="N10132"/>
      <c r="O10132"/>
      <c r="P10132"/>
      <c r="S10132"/>
    </row>
    <row r="10133" spans="1:19" x14ac:dyDescent="0.3">
      <c r="A10133" s="25"/>
      <c r="B10133"/>
      <c r="C10133"/>
      <c r="D10133"/>
      <c r="E10133"/>
      <c r="F10133"/>
      <c r="G10133"/>
      <c r="H10133" s="14"/>
      <c r="I10133" s="14"/>
      <c r="K10133"/>
      <c r="L10133"/>
      <c r="M10133"/>
      <c r="N10133"/>
      <c r="O10133"/>
      <c r="P10133"/>
      <c r="S10133"/>
    </row>
    <row r="10134" spans="1:19" x14ac:dyDescent="0.3">
      <c r="A10134" s="25"/>
      <c r="B10134"/>
      <c r="C10134"/>
      <c r="D10134"/>
      <c r="E10134"/>
      <c r="F10134"/>
      <c r="G10134"/>
      <c r="H10134" s="14"/>
      <c r="I10134" s="14"/>
      <c r="K10134"/>
      <c r="L10134"/>
      <c r="M10134"/>
      <c r="N10134"/>
      <c r="O10134"/>
      <c r="P10134"/>
      <c r="S10134"/>
    </row>
    <row r="10135" spans="1:19" x14ac:dyDescent="0.3">
      <c r="A10135" s="25"/>
      <c r="B10135"/>
      <c r="C10135"/>
      <c r="D10135"/>
      <c r="E10135"/>
      <c r="F10135"/>
      <c r="G10135"/>
      <c r="H10135" s="14"/>
      <c r="I10135" s="14"/>
      <c r="K10135"/>
      <c r="L10135"/>
      <c r="M10135"/>
      <c r="N10135"/>
      <c r="O10135"/>
      <c r="P10135"/>
      <c r="S10135"/>
    </row>
    <row r="10136" spans="1:19" x14ac:dyDescent="0.3">
      <c r="A10136" s="25"/>
      <c r="B10136"/>
      <c r="C10136"/>
      <c r="D10136"/>
      <c r="E10136"/>
      <c r="F10136"/>
      <c r="G10136"/>
      <c r="H10136" s="14"/>
      <c r="I10136" s="14"/>
      <c r="K10136"/>
      <c r="L10136"/>
      <c r="M10136"/>
      <c r="N10136"/>
      <c r="O10136"/>
      <c r="P10136"/>
      <c r="S10136"/>
    </row>
    <row r="10137" spans="1:19" x14ac:dyDescent="0.3">
      <c r="A10137" s="25"/>
      <c r="B10137"/>
      <c r="C10137"/>
      <c r="D10137"/>
      <c r="E10137"/>
      <c r="F10137"/>
      <c r="G10137"/>
      <c r="H10137" s="14"/>
      <c r="I10137" s="14"/>
      <c r="K10137"/>
      <c r="L10137"/>
      <c r="M10137"/>
      <c r="N10137"/>
      <c r="O10137"/>
      <c r="P10137"/>
      <c r="S10137"/>
    </row>
    <row r="10138" spans="1:19" x14ac:dyDescent="0.3">
      <c r="A10138" s="25"/>
      <c r="B10138"/>
      <c r="C10138"/>
      <c r="D10138"/>
      <c r="E10138"/>
      <c r="F10138"/>
      <c r="G10138"/>
      <c r="H10138" s="26"/>
      <c r="I10138" s="26"/>
      <c r="K10138"/>
      <c r="L10138"/>
      <c r="M10138"/>
      <c r="N10138"/>
      <c r="O10138"/>
      <c r="P10138"/>
      <c r="S10138"/>
    </row>
    <row r="10139" spans="1:19" x14ac:dyDescent="0.3">
      <c r="A10139" s="25"/>
      <c r="B10139"/>
      <c r="C10139"/>
      <c r="D10139"/>
      <c r="E10139"/>
      <c r="F10139"/>
      <c r="G10139"/>
      <c r="H10139" s="26"/>
      <c r="I10139" s="26"/>
      <c r="K10139"/>
      <c r="L10139"/>
      <c r="M10139"/>
      <c r="N10139"/>
      <c r="O10139"/>
      <c r="P10139"/>
      <c r="S10139"/>
    </row>
    <row r="10140" spans="1:19" x14ac:dyDescent="0.3">
      <c r="A10140" s="25"/>
      <c r="B10140"/>
      <c r="C10140"/>
      <c r="D10140"/>
      <c r="E10140"/>
      <c r="F10140"/>
      <c r="G10140"/>
      <c r="H10140" s="26"/>
      <c r="I10140" s="26"/>
      <c r="K10140"/>
      <c r="L10140"/>
      <c r="M10140"/>
      <c r="N10140"/>
      <c r="O10140"/>
      <c r="P10140"/>
      <c r="S10140"/>
    </row>
    <row r="10141" spans="1:19" x14ac:dyDescent="0.3">
      <c r="A10141" s="25"/>
      <c r="B10141"/>
      <c r="C10141"/>
      <c r="D10141"/>
      <c r="E10141"/>
      <c r="F10141"/>
      <c r="G10141"/>
      <c r="H10141" s="26"/>
      <c r="I10141" s="26"/>
      <c r="K10141"/>
      <c r="L10141"/>
      <c r="M10141"/>
      <c r="N10141"/>
      <c r="O10141"/>
      <c r="P10141"/>
      <c r="S10141"/>
    </row>
    <row r="10142" spans="1:19" x14ac:dyDescent="0.3">
      <c r="A10142" s="25"/>
      <c r="B10142"/>
      <c r="C10142"/>
      <c r="D10142"/>
      <c r="E10142"/>
      <c r="F10142"/>
      <c r="G10142"/>
      <c r="H10142" s="26"/>
      <c r="I10142" s="26"/>
      <c r="K10142"/>
      <c r="L10142"/>
      <c r="M10142"/>
      <c r="N10142"/>
      <c r="O10142"/>
      <c r="P10142"/>
      <c r="S10142"/>
    </row>
    <row r="10143" spans="1:19" x14ac:dyDescent="0.3">
      <c r="A10143" s="25"/>
      <c r="B10143"/>
      <c r="C10143"/>
      <c r="D10143"/>
      <c r="E10143"/>
      <c r="F10143"/>
      <c r="G10143"/>
      <c r="H10143" s="26"/>
      <c r="I10143" s="26"/>
      <c r="K10143"/>
      <c r="L10143"/>
      <c r="M10143"/>
      <c r="N10143"/>
      <c r="O10143"/>
      <c r="P10143"/>
      <c r="S10143"/>
    </row>
    <row r="10144" spans="1:19" x14ac:dyDescent="0.3">
      <c r="A10144" s="25"/>
      <c r="B10144"/>
      <c r="C10144"/>
      <c r="D10144"/>
      <c r="E10144"/>
      <c r="F10144"/>
      <c r="G10144"/>
      <c r="H10144" s="26"/>
      <c r="I10144" s="26"/>
      <c r="K10144"/>
      <c r="L10144"/>
      <c r="M10144"/>
      <c r="N10144"/>
      <c r="O10144"/>
      <c r="P10144"/>
      <c r="S10144"/>
    </row>
    <row r="10145" spans="1:20" x14ac:dyDescent="0.3">
      <c r="A10145" s="25"/>
      <c r="B10145"/>
      <c r="C10145"/>
      <c r="D10145"/>
      <c r="E10145"/>
      <c r="F10145"/>
      <c r="G10145"/>
      <c r="H10145" s="26"/>
      <c r="I10145" s="26"/>
      <c r="K10145"/>
      <c r="L10145"/>
      <c r="M10145"/>
      <c r="N10145"/>
      <c r="O10145"/>
      <c r="P10145"/>
      <c r="S10145"/>
    </row>
    <row r="10146" spans="1:20" x14ac:dyDescent="0.3">
      <c r="A10146" s="25"/>
      <c r="B10146"/>
      <c r="C10146"/>
      <c r="D10146"/>
      <c r="E10146"/>
      <c r="F10146"/>
      <c r="G10146"/>
      <c r="H10146" s="26"/>
      <c r="I10146" s="26"/>
      <c r="K10146"/>
      <c r="L10146"/>
      <c r="M10146"/>
      <c r="N10146"/>
      <c r="O10146"/>
      <c r="P10146"/>
      <c r="S10146"/>
    </row>
    <row r="10147" spans="1:20" x14ac:dyDescent="0.3">
      <c r="A10147" s="25"/>
      <c r="B10147"/>
      <c r="C10147"/>
      <c r="D10147"/>
      <c r="E10147"/>
      <c r="F10147"/>
      <c r="G10147"/>
      <c r="H10147" s="26"/>
      <c r="I10147" s="26"/>
      <c r="K10147"/>
      <c r="L10147"/>
      <c r="M10147"/>
      <c r="N10147"/>
      <c r="O10147"/>
      <c r="P10147"/>
      <c r="S10147"/>
    </row>
    <row r="10148" spans="1:20" x14ac:dyDescent="0.3">
      <c r="A10148" s="25"/>
      <c r="B10148"/>
      <c r="C10148"/>
      <c r="D10148"/>
      <c r="E10148"/>
      <c r="F10148"/>
      <c r="G10148"/>
      <c r="H10148" s="26"/>
      <c r="I10148" s="26"/>
      <c r="K10148"/>
      <c r="L10148"/>
      <c r="M10148"/>
      <c r="N10148"/>
      <c r="O10148"/>
      <c r="P10148"/>
      <c r="S10148"/>
      <c r="T10148" s="7"/>
    </row>
    <row r="10149" spans="1:20" x14ac:dyDescent="0.3">
      <c r="A10149" s="25"/>
      <c r="B10149"/>
      <c r="C10149"/>
      <c r="D10149"/>
      <c r="E10149"/>
      <c r="F10149"/>
      <c r="G10149"/>
      <c r="H10149" s="26"/>
      <c r="I10149" s="26"/>
      <c r="K10149"/>
      <c r="L10149"/>
      <c r="M10149"/>
      <c r="N10149"/>
      <c r="O10149"/>
      <c r="P10149"/>
      <c r="S10149"/>
    </row>
    <row r="10150" spans="1:20" x14ac:dyDescent="0.3">
      <c r="A10150" s="25"/>
      <c r="B10150"/>
      <c r="C10150"/>
      <c r="D10150"/>
      <c r="E10150"/>
      <c r="F10150"/>
      <c r="G10150"/>
      <c r="H10150" s="26"/>
      <c r="I10150" s="26"/>
      <c r="K10150"/>
      <c r="L10150"/>
      <c r="M10150"/>
      <c r="N10150"/>
      <c r="O10150"/>
      <c r="P10150"/>
      <c r="S10150"/>
    </row>
    <row r="10151" spans="1:20" x14ac:dyDescent="0.3">
      <c r="A10151" s="25"/>
      <c r="B10151"/>
      <c r="C10151"/>
      <c r="D10151"/>
      <c r="E10151"/>
      <c r="F10151"/>
      <c r="G10151"/>
      <c r="H10151" s="26"/>
      <c r="I10151" s="26"/>
      <c r="K10151"/>
      <c r="L10151"/>
      <c r="M10151"/>
      <c r="N10151"/>
      <c r="O10151"/>
      <c r="P10151"/>
      <c r="S10151"/>
    </row>
    <row r="10152" spans="1:20" x14ac:dyDescent="0.3">
      <c r="A10152" s="25"/>
      <c r="B10152"/>
      <c r="C10152"/>
      <c r="D10152"/>
      <c r="E10152"/>
      <c r="F10152"/>
      <c r="G10152"/>
      <c r="H10152" s="26"/>
      <c r="I10152" s="26"/>
      <c r="K10152"/>
      <c r="L10152"/>
      <c r="M10152"/>
      <c r="N10152"/>
      <c r="O10152"/>
      <c r="P10152"/>
      <c r="S10152"/>
    </row>
    <row r="10153" spans="1:20" x14ac:dyDescent="0.3">
      <c r="A10153" s="25"/>
      <c r="B10153"/>
      <c r="C10153"/>
      <c r="D10153"/>
      <c r="E10153"/>
      <c r="F10153"/>
      <c r="G10153"/>
      <c r="H10153" s="14"/>
      <c r="I10153" s="14"/>
      <c r="K10153"/>
      <c r="L10153"/>
      <c r="M10153"/>
      <c r="N10153"/>
      <c r="O10153"/>
      <c r="P10153"/>
      <c r="S10153"/>
    </row>
    <row r="10154" spans="1:20" x14ac:dyDescent="0.3">
      <c r="A10154" s="25"/>
      <c r="B10154"/>
      <c r="C10154"/>
      <c r="D10154"/>
      <c r="E10154"/>
      <c r="F10154"/>
      <c r="G10154"/>
      <c r="H10154" s="14"/>
      <c r="I10154" s="14"/>
      <c r="K10154"/>
      <c r="L10154"/>
      <c r="M10154"/>
      <c r="N10154"/>
      <c r="O10154"/>
      <c r="P10154"/>
      <c r="S10154"/>
    </row>
    <row r="10155" spans="1:20" x14ac:dyDescent="0.3">
      <c r="A10155" s="25"/>
      <c r="B10155"/>
      <c r="C10155"/>
      <c r="D10155"/>
      <c r="E10155"/>
      <c r="F10155"/>
      <c r="G10155"/>
      <c r="H10155" s="14"/>
      <c r="I10155" s="14"/>
      <c r="K10155"/>
      <c r="L10155"/>
      <c r="M10155"/>
      <c r="N10155"/>
      <c r="O10155"/>
      <c r="P10155"/>
      <c r="S10155"/>
    </row>
    <row r="10156" spans="1:20" x14ac:dyDescent="0.3">
      <c r="A10156" s="25"/>
      <c r="B10156"/>
      <c r="C10156"/>
      <c r="D10156"/>
      <c r="E10156"/>
      <c r="F10156"/>
      <c r="G10156"/>
      <c r="H10156" s="14"/>
      <c r="I10156" s="14"/>
      <c r="K10156"/>
      <c r="L10156"/>
      <c r="M10156"/>
      <c r="N10156"/>
      <c r="O10156"/>
      <c r="P10156"/>
      <c r="S10156"/>
    </row>
    <row r="10157" spans="1:20" x14ac:dyDescent="0.3">
      <c r="A10157" s="25"/>
      <c r="B10157"/>
      <c r="C10157"/>
      <c r="D10157"/>
      <c r="E10157"/>
      <c r="F10157"/>
      <c r="G10157"/>
      <c r="H10157"/>
      <c r="I10157"/>
      <c r="K10157"/>
      <c r="L10157"/>
      <c r="M10157"/>
      <c r="N10157"/>
      <c r="O10157"/>
      <c r="P10157"/>
      <c r="S10157"/>
    </row>
    <row r="10158" spans="1:20" x14ac:dyDescent="0.3">
      <c r="A10158" s="25"/>
      <c r="B10158"/>
      <c r="C10158"/>
      <c r="D10158"/>
      <c r="E10158"/>
      <c r="F10158"/>
      <c r="G10158"/>
      <c r="H10158"/>
      <c r="I10158" s="26"/>
      <c r="K10158"/>
      <c r="L10158"/>
      <c r="M10158"/>
      <c r="N10158"/>
      <c r="O10158"/>
      <c r="P10158"/>
      <c r="S10158"/>
    </row>
    <row r="10159" spans="1:20" x14ac:dyDescent="0.3">
      <c r="A10159" s="25"/>
      <c r="B10159"/>
      <c r="C10159"/>
      <c r="D10159"/>
      <c r="E10159"/>
      <c r="F10159"/>
      <c r="G10159"/>
      <c r="H10159"/>
      <c r="I10159" s="26"/>
      <c r="K10159"/>
      <c r="L10159"/>
      <c r="M10159"/>
      <c r="N10159"/>
      <c r="O10159"/>
      <c r="P10159"/>
      <c r="S10159"/>
    </row>
    <row r="10160" spans="1:20" x14ac:dyDescent="0.3">
      <c r="A10160" s="25"/>
      <c r="B10160"/>
      <c r="C10160"/>
      <c r="D10160"/>
      <c r="E10160"/>
      <c r="F10160"/>
      <c r="G10160"/>
      <c r="H10160" s="14"/>
      <c r="I10160" s="26"/>
      <c r="K10160"/>
      <c r="L10160"/>
      <c r="M10160"/>
      <c r="N10160"/>
      <c r="O10160"/>
      <c r="P10160"/>
      <c r="S10160"/>
    </row>
    <row r="10161" spans="1:20" x14ac:dyDescent="0.3">
      <c r="A10161" s="25"/>
      <c r="B10161"/>
      <c r="C10161"/>
      <c r="D10161"/>
      <c r="E10161"/>
      <c r="F10161"/>
      <c r="G10161"/>
      <c r="H10161"/>
      <c r="I10161" s="26"/>
      <c r="K10161"/>
      <c r="L10161"/>
      <c r="M10161"/>
      <c r="N10161"/>
      <c r="O10161"/>
      <c r="P10161"/>
      <c r="S10161"/>
    </row>
    <row r="10162" spans="1:20" x14ac:dyDescent="0.3">
      <c r="A10162" s="25"/>
      <c r="B10162"/>
      <c r="C10162"/>
      <c r="D10162"/>
      <c r="E10162"/>
      <c r="F10162"/>
      <c r="G10162"/>
      <c r="H10162"/>
      <c r="I10162"/>
      <c r="K10162"/>
      <c r="L10162"/>
      <c r="M10162"/>
      <c r="N10162"/>
      <c r="O10162"/>
      <c r="P10162"/>
      <c r="S10162"/>
    </row>
    <row r="10163" spans="1:20" x14ac:dyDescent="0.3">
      <c r="A10163" s="25"/>
      <c r="B10163"/>
      <c r="C10163"/>
      <c r="D10163"/>
      <c r="E10163"/>
      <c r="F10163"/>
      <c r="G10163"/>
      <c r="H10163"/>
      <c r="I10163"/>
      <c r="K10163"/>
      <c r="L10163"/>
      <c r="M10163"/>
      <c r="N10163"/>
      <c r="O10163"/>
      <c r="P10163"/>
      <c r="S10163"/>
    </row>
    <row r="10164" spans="1:20" x14ac:dyDescent="0.3">
      <c r="A10164" s="25"/>
      <c r="B10164"/>
      <c r="C10164"/>
      <c r="D10164"/>
      <c r="E10164"/>
      <c r="F10164"/>
      <c r="G10164"/>
      <c r="H10164"/>
      <c r="I10164"/>
      <c r="K10164"/>
      <c r="L10164"/>
      <c r="M10164"/>
      <c r="N10164"/>
      <c r="O10164"/>
      <c r="P10164"/>
      <c r="S10164"/>
    </row>
    <row r="10165" spans="1:20" x14ac:dyDescent="0.3">
      <c r="A10165" s="25"/>
      <c r="B10165"/>
      <c r="C10165"/>
      <c r="D10165"/>
      <c r="E10165"/>
      <c r="F10165"/>
      <c r="G10165"/>
      <c r="H10165"/>
      <c r="I10165"/>
      <c r="K10165"/>
      <c r="L10165"/>
      <c r="M10165"/>
      <c r="N10165"/>
      <c r="O10165"/>
      <c r="P10165"/>
      <c r="S10165"/>
    </row>
    <row r="10166" spans="1:20" x14ac:dyDescent="0.3">
      <c r="A10166" s="25"/>
      <c r="B10166"/>
      <c r="C10166"/>
      <c r="D10166"/>
      <c r="E10166"/>
      <c r="F10166"/>
      <c r="G10166"/>
      <c r="H10166" s="26"/>
      <c r="I10166" s="26"/>
      <c r="K10166"/>
      <c r="L10166"/>
      <c r="M10166"/>
      <c r="N10166"/>
      <c r="O10166"/>
      <c r="P10166"/>
      <c r="S10166"/>
    </row>
    <row r="10167" spans="1:20" x14ac:dyDescent="0.3">
      <c r="A10167" s="25"/>
      <c r="B10167"/>
      <c r="C10167"/>
      <c r="D10167"/>
      <c r="E10167"/>
      <c r="F10167"/>
      <c r="G10167"/>
      <c r="H10167" s="26"/>
      <c r="I10167" s="26"/>
      <c r="K10167"/>
      <c r="L10167"/>
      <c r="M10167"/>
      <c r="N10167"/>
      <c r="O10167"/>
      <c r="P10167"/>
      <c r="S10167"/>
    </row>
    <row r="10168" spans="1:20" x14ac:dyDescent="0.3">
      <c r="A10168" s="25"/>
      <c r="B10168"/>
      <c r="C10168"/>
      <c r="D10168"/>
      <c r="E10168"/>
      <c r="F10168"/>
      <c r="G10168"/>
      <c r="H10168" s="26"/>
      <c r="I10168" s="26"/>
      <c r="K10168"/>
      <c r="L10168"/>
      <c r="M10168"/>
      <c r="N10168"/>
      <c r="O10168"/>
      <c r="P10168"/>
      <c r="S10168"/>
    </row>
    <row r="10169" spans="1:20" x14ac:dyDescent="0.3">
      <c r="A10169" s="25"/>
      <c r="B10169"/>
      <c r="C10169"/>
      <c r="D10169"/>
      <c r="E10169"/>
      <c r="F10169"/>
      <c r="G10169"/>
      <c r="H10169" s="26"/>
      <c r="I10169" s="26"/>
      <c r="K10169"/>
      <c r="L10169"/>
      <c r="M10169"/>
      <c r="N10169"/>
      <c r="O10169"/>
      <c r="P10169"/>
      <c r="S10169"/>
    </row>
    <row r="10170" spans="1:20" x14ac:dyDescent="0.3">
      <c r="A10170" s="25"/>
      <c r="B10170"/>
      <c r="C10170"/>
      <c r="D10170"/>
      <c r="E10170"/>
      <c r="F10170"/>
      <c r="G10170"/>
      <c r="H10170" s="26"/>
      <c r="I10170" s="26"/>
      <c r="K10170"/>
      <c r="L10170"/>
      <c r="M10170"/>
      <c r="N10170"/>
      <c r="O10170"/>
      <c r="P10170"/>
      <c r="S10170"/>
    </row>
    <row r="10171" spans="1:20" x14ac:dyDescent="0.3">
      <c r="A10171" s="25"/>
      <c r="B10171"/>
      <c r="C10171"/>
      <c r="D10171"/>
      <c r="E10171"/>
      <c r="F10171"/>
      <c r="G10171"/>
      <c r="H10171" s="26"/>
      <c r="I10171" s="26"/>
      <c r="K10171"/>
      <c r="L10171"/>
      <c r="M10171"/>
      <c r="N10171"/>
      <c r="O10171"/>
      <c r="P10171"/>
      <c r="S10171"/>
    </row>
    <row r="10172" spans="1:20" x14ac:dyDescent="0.3">
      <c r="A10172" s="25"/>
      <c r="B10172"/>
      <c r="C10172"/>
      <c r="D10172"/>
      <c r="E10172"/>
      <c r="F10172"/>
      <c r="G10172"/>
      <c r="H10172" s="26"/>
      <c r="I10172" s="26"/>
      <c r="K10172"/>
      <c r="L10172"/>
      <c r="M10172"/>
      <c r="N10172"/>
      <c r="O10172"/>
      <c r="P10172"/>
      <c r="S10172"/>
    </row>
    <row r="10173" spans="1:20" x14ac:dyDescent="0.3">
      <c r="A10173" s="25"/>
      <c r="B10173"/>
      <c r="C10173"/>
      <c r="D10173"/>
      <c r="E10173"/>
      <c r="F10173"/>
      <c r="G10173"/>
      <c r="H10173" s="26"/>
      <c r="I10173" s="26"/>
      <c r="K10173"/>
      <c r="L10173"/>
      <c r="M10173"/>
      <c r="N10173"/>
      <c r="O10173"/>
      <c r="P10173"/>
      <c r="S10173"/>
    </row>
    <row r="10174" spans="1:20" x14ac:dyDescent="0.3">
      <c r="A10174" s="25"/>
      <c r="B10174"/>
      <c r="C10174"/>
      <c r="D10174"/>
      <c r="E10174"/>
      <c r="F10174"/>
      <c r="G10174"/>
      <c r="H10174" s="26"/>
      <c r="I10174" s="26"/>
      <c r="K10174"/>
      <c r="L10174"/>
      <c r="M10174"/>
      <c r="N10174"/>
      <c r="O10174"/>
      <c r="P10174"/>
      <c r="S10174"/>
      <c r="T10174" s="7"/>
    </row>
    <row r="10175" spans="1:20" x14ac:dyDescent="0.3">
      <c r="A10175" s="25"/>
      <c r="B10175"/>
      <c r="C10175"/>
      <c r="D10175"/>
      <c r="E10175"/>
      <c r="F10175"/>
      <c r="G10175"/>
      <c r="H10175" s="26"/>
      <c r="I10175" s="26"/>
      <c r="K10175"/>
      <c r="L10175"/>
      <c r="M10175"/>
      <c r="N10175"/>
      <c r="O10175"/>
      <c r="P10175"/>
      <c r="S10175"/>
    </row>
    <row r="10176" spans="1:20" x14ac:dyDescent="0.3">
      <c r="A10176" s="25"/>
      <c r="B10176"/>
      <c r="C10176"/>
      <c r="D10176"/>
      <c r="E10176"/>
      <c r="F10176"/>
      <c r="G10176"/>
      <c r="H10176" s="26"/>
      <c r="I10176" s="26"/>
      <c r="K10176"/>
      <c r="L10176"/>
      <c r="M10176"/>
      <c r="N10176"/>
      <c r="O10176"/>
      <c r="P10176"/>
      <c r="S10176"/>
    </row>
    <row r="10177" spans="1:19" x14ac:dyDescent="0.3">
      <c r="A10177" s="25"/>
      <c r="B10177"/>
      <c r="C10177"/>
      <c r="D10177"/>
      <c r="E10177"/>
      <c r="F10177"/>
      <c r="G10177"/>
      <c r="H10177" s="26"/>
      <c r="I10177" s="26"/>
      <c r="K10177"/>
      <c r="L10177"/>
      <c r="M10177"/>
      <c r="N10177"/>
      <c r="O10177"/>
      <c r="P10177"/>
      <c r="S10177"/>
    </row>
    <row r="10178" spans="1:19" x14ac:dyDescent="0.3">
      <c r="A10178" s="25"/>
      <c r="B10178"/>
      <c r="C10178"/>
      <c r="D10178"/>
      <c r="E10178"/>
      <c r="F10178"/>
      <c r="G10178"/>
      <c r="H10178"/>
      <c r="I10178"/>
      <c r="K10178"/>
      <c r="L10178"/>
      <c r="M10178"/>
      <c r="N10178"/>
      <c r="O10178"/>
      <c r="P10178"/>
      <c r="S10178"/>
    </row>
    <row r="10179" spans="1:19" x14ac:dyDescent="0.3">
      <c r="A10179" s="25"/>
      <c r="B10179"/>
      <c r="C10179"/>
      <c r="D10179"/>
      <c r="E10179"/>
      <c r="F10179"/>
      <c r="G10179"/>
      <c r="H10179"/>
      <c r="I10179"/>
      <c r="K10179"/>
      <c r="L10179"/>
      <c r="M10179"/>
      <c r="N10179"/>
      <c r="O10179"/>
      <c r="P10179"/>
      <c r="S10179"/>
    </row>
    <row r="10180" spans="1:19" x14ac:dyDescent="0.3">
      <c r="A10180" s="25"/>
      <c r="B10180"/>
      <c r="C10180"/>
      <c r="D10180"/>
      <c r="E10180"/>
      <c r="F10180"/>
      <c r="G10180"/>
      <c r="H10180"/>
      <c r="I10180"/>
      <c r="K10180"/>
      <c r="L10180"/>
      <c r="M10180"/>
      <c r="N10180"/>
      <c r="O10180"/>
      <c r="P10180"/>
      <c r="S10180"/>
    </row>
    <row r="10181" spans="1:19" x14ac:dyDescent="0.3">
      <c r="A10181" s="25"/>
      <c r="B10181"/>
      <c r="C10181"/>
      <c r="D10181"/>
      <c r="E10181"/>
      <c r="F10181"/>
      <c r="G10181"/>
      <c r="H10181" s="14"/>
      <c r="I10181" s="14"/>
      <c r="K10181"/>
      <c r="L10181"/>
      <c r="M10181"/>
      <c r="N10181"/>
      <c r="O10181"/>
      <c r="P10181"/>
      <c r="S10181"/>
    </row>
    <row r="10182" spans="1:19" x14ac:dyDescent="0.3">
      <c r="A10182" s="25"/>
      <c r="B10182"/>
      <c r="C10182"/>
      <c r="D10182"/>
      <c r="E10182"/>
      <c r="F10182"/>
      <c r="G10182"/>
      <c r="H10182" s="14"/>
      <c r="I10182" s="14"/>
      <c r="K10182"/>
      <c r="L10182"/>
      <c r="M10182"/>
      <c r="N10182"/>
      <c r="O10182"/>
      <c r="P10182"/>
      <c r="S10182"/>
    </row>
    <row r="10183" spans="1:19" x14ac:dyDescent="0.3">
      <c r="A10183" s="25"/>
      <c r="B10183"/>
      <c r="C10183"/>
      <c r="D10183"/>
      <c r="E10183"/>
      <c r="F10183"/>
      <c r="G10183"/>
      <c r="H10183" s="14"/>
      <c r="I10183" s="14"/>
      <c r="K10183"/>
      <c r="L10183"/>
      <c r="M10183"/>
      <c r="N10183"/>
      <c r="O10183"/>
      <c r="P10183"/>
      <c r="S10183"/>
    </row>
    <row r="10184" spans="1:19" x14ac:dyDescent="0.3">
      <c r="A10184" s="25"/>
      <c r="B10184"/>
      <c r="C10184"/>
      <c r="D10184"/>
      <c r="E10184"/>
      <c r="F10184"/>
      <c r="G10184"/>
      <c r="H10184" s="14"/>
      <c r="I10184" s="14"/>
      <c r="K10184"/>
      <c r="L10184"/>
      <c r="M10184"/>
      <c r="N10184"/>
      <c r="O10184"/>
      <c r="P10184"/>
      <c r="S10184"/>
    </row>
    <row r="10185" spans="1:19" x14ac:dyDescent="0.3">
      <c r="A10185" s="25"/>
      <c r="B10185"/>
      <c r="C10185"/>
      <c r="D10185"/>
      <c r="E10185"/>
      <c r="F10185"/>
      <c r="G10185"/>
      <c r="H10185" s="14"/>
      <c r="I10185" s="14"/>
      <c r="K10185"/>
      <c r="L10185"/>
      <c r="M10185"/>
      <c r="N10185"/>
      <c r="O10185"/>
      <c r="P10185"/>
      <c r="S10185"/>
    </row>
    <row r="10186" spans="1:19" x14ac:dyDescent="0.3">
      <c r="A10186" s="25"/>
      <c r="B10186"/>
      <c r="C10186"/>
      <c r="D10186"/>
      <c r="E10186"/>
      <c r="F10186"/>
      <c r="G10186"/>
      <c r="H10186" s="26"/>
      <c r="I10186" s="26"/>
      <c r="K10186"/>
      <c r="L10186"/>
      <c r="M10186"/>
      <c r="N10186"/>
      <c r="O10186"/>
      <c r="P10186"/>
      <c r="S10186"/>
    </row>
    <row r="10187" spans="1:19" x14ac:dyDescent="0.3">
      <c r="A10187" s="25"/>
      <c r="B10187"/>
      <c r="C10187"/>
      <c r="D10187"/>
      <c r="E10187"/>
      <c r="F10187"/>
      <c r="G10187"/>
      <c r="H10187" s="26"/>
      <c r="I10187" s="26"/>
      <c r="K10187"/>
      <c r="L10187"/>
      <c r="M10187"/>
      <c r="N10187"/>
      <c r="O10187"/>
      <c r="P10187"/>
      <c r="S10187"/>
    </row>
    <row r="10188" spans="1:19" x14ac:dyDescent="0.3">
      <c r="A10188" s="25"/>
      <c r="B10188"/>
      <c r="C10188"/>
      <c r="D10188"/>
      <c r="E10188"/>
      <c r="F10188"/>
      <c r="G10188"/>
      <c r="H10188" s="26"/>
      <c r="I10188" s="26"/>
      <c r="K10188"/>
      <c r="L10188"/>
      <c r="M10188"/>
      <c r="N10188"/>
      <c r="O10188"/>
      <c r="P10188"/>
      <c r="S10188"/>
    </row>
    <row r="10189" spans="1:19" x14ac:dyDescent="0.3">
      <c r="A10189" s="25"/>
      <c r="B10189"/>
      <c r="C10189"/>
      <c r="D10189"/>
      <c r="E10189"/>
      <c r="F10189"/>
      <c r="G10189"/>
      <c r="H10189" s="26"/>
      <c r="I10189" s="26"/>
      <c r="K10189"/>
      <c r="L10189"/>
      <c r="M10189"/>
      <c r="N10189"/>
      <c r="O10189"/>
      <c r="P10189"/>
      <c r="S10189"/>
    </row>
    <row r="10190" spans="1:19" x14ac:dyDescent="0.3">
      <c r="A10190" s="25"/>
      <c r="B10190"/>
      <c r="C10190"/>
      <c r="D10190"/>
      <c r="E10190"/>
      <c r="F10190"/>
      <c r="G10190"/>
      <c r="H10190"/>
      <c r="I10190" s="14"/>
      <c r="K10190"/>
      <c r="L10190"/>
      <c r="M10190"/>
      <c r="N10190"/>
      <c r="O10190"/>
      <c r="P10190"/>
      <c r="S10190"/>
    </row>
    <row r="10191" spans="1:19" x14ac:dyDescent="0.3">
      <c r="A10191" s="25"/>
      <c r="B10191"/>
      <c r="C10191"/>
      <c r="D10191"/>
      <c r="E10191"/>
      <c r="F10191"/>
      <c r="G10191"/>
      <c r="H10191" s="14"/>
      <c r="I10191" s="14"/>
      <c r="K10191"/>
      <c r="L10191"/>
      <c r="M10191"/>
      <c r="N10191"/>
      <c r="O10191"/>
      <c r="P10191"/>
      <c r="S10191"/>
    </row>
    <row r="10192" spans="1:19" x14ac:dyDescent="0.3">
      <c r="A10192" s="25"/>
      <c r="B10192"/>
      <c r="C10192"/>
      <c r="D10192"/>
      <c r="E10192"/>
      <c r="F10192"/>
      <c r="G10192"/>
      <c r="H10192" s="26"/>
      <c r="I10192" s="26"/>
      <c r="K10192"/>
      <c r="L10192"/>
      <c r="M10192"/>
      <c r="N10192"/>
      <c r="O10192"/>
      <c r="P10192"/>
      <c r="S10192"/>
    </row>
    <row r="10193" spans="1:20" x14ac:dyDescent="0.3">
      <c r="A10193" s="25"/>
      <c r="B10193"/>
      <c r="C10193"/>
      <c r="D10193"/>
      <c r="E10193"/>
      <c r="F10193"/>
      <c r="G10193"/>
      <c r="H10193" s="26"/>
      <c r="I10193" s="26"/>
      <c r="K10193"/>
      <c r="L10193"/>
      <c r="M10193"/>
      <c r="N10193"/>
      <c r="O10193"/>
      <c r="P10193"/>
      <c r="S10193"/>
    </row>
    <row r="10194" spans="1:20" x14ac:dyDescent="0.3">
      <c r="A10194" s="25"/>
      <c r="B10194"/>
      <c r="C10194"/>
      <c r="D10194"/>
      <c r="E10194"/>
      <c r="F10194"/>
      <c r="G10194"/>
      <c r="H10194" s="26"/>
      <c r="I10194" s="26"/>
      <c r="K10194"/>
      <c r="L10194"/>
      <c r="M10194"/>
      <c r="N10194"/>
      <c r="O10194"/>
      <c r="P10194"/>
      <c r="S10194"/>
    </row>
    <row r="10195" spans="1:20" x14ac:dyDescent="0.3">
      <c r="A10195" s="25"/>
      <c r="B10195"/>
      <c r="C10195"/>
      <c r="D10195"/>
      <c r="E10195"/>
      <c r="F10195"/>
      <c r="G10195"/>
      <c r="H10195" s="14"/>
      <c r="I10195" s="14"/>
      <c r="K10195"/>
      <c r="L10195"/>
      <c r="M10195"/>
      <c r="N10195"/>
      <c r="O10195"/>
      <c r="P10195"/>
      <c r="S10195"/>
    </row>
    <row r="10196" spans="1:20" x14ac:dyDescent="0.3">
      <c r="A10196" s="25"/>
      <c r="B10196"/>
      <c r="C10196"/>
      <c r="D10196"/>
      <c r="E10196"/>
      <c r="F10196"/>
      <c r="G10196"/>
      <c r="H10196" s="14"/>
      <c r="I10196" s="14"/>
      <c r="K10196"/>
      <c r="L10196"/>
      <c r="M10196"/>
      <c r="N10196"/>
      <c r="O10196"/>
      <c r="P10196"/>
      <c r="S10196"/>
    </row>
    <row r="10197" spans="1:20" x14ac:dyDescent="0.3">
      <c r="A10197" s="25"/>
      <c r="B10197"/>
      <c r="C10197"/>
      <c r="D10197"/>
      <c r="E10197"/>
      <c r="F10197"/>
      <c r="G10197"/>
      <c r="H10197" s="14"/>
      <c r="I10197" s="14"/>
      <c r="K10197"/>
      <c r="L10197"/>
      <c r="M10197"/>
      <c r="N10197"/>
      <c r="O10197"/>
      <c r="P10197"/>
      <c r="S10197"/>
    </row>
    <row r="10198" spans="1:20" x14ac:dyDescent="0.3">
      <c r="A10198" s="25"/>
      <c r="B10198"/>
      <c r="C10198"/>
      <c r="D10198"/>
      <c r="E10198"/>
      <c r="F10198"/>
      <c r="G10198"/>
      <c r="H10198" s="26"/>
      <c r="I10198" s="26"/>
      <c r="K10198"/>
      <c r="L10198"/>
      <c r="M10198"/>
      <c r="N10198"/>
      <c r="O10198"/>
      <c r="P10198"/>
      <c r="S10198"/>
    </row>
    <row r="10199" spans="1:20" x14ac:dyDescent="0.3">
      <c r="A10199" s="25"/>
      <c r="B10199"/>
      <c r="C10199"/>
      <c r="D10199"/>
      <c r="E10199"/>
      <c r="F10199"/>
      <c r="G10199"/>
      <c r="H10199" s="26"/>
      <c r="I10199" s="26"/>
      <c r="K10199"/>
      <c r="L10199"/>
      <c r="M10199"/>
      <c r="N10199"/>
      <c r="O10199"/>
      <c r="P10199"/>
      <c r="S10199"/>
      <c r="T10199" s="7"/>
    </row>
    <row r="10200" spans="1:20" x14ac:dyDescent="0.3">
      <c r="A10200" s="25"/>
      <c r="B10200"/>
      <c r="C10200"/>
      <c r="D10200"/>
      <c r="E10200"/>
      <c r="F10200"/>
      <c r="G10200"/>
      <c r="H10200" s="26"/>
      <c r="I10200" s="26"/>
      <c r="K10200"/>
      <c r="L10200"/>
      <c r="M10200"/>
      <c r="N10200"/>
      <c r="O10200"/>
      <c r="P10200"/>
      <c r="S10200"/>
    </row>
    <row r="10201" spans="1:20" x14ac:dyDescent="0.3">
      <c r="A10201" s="25"/>
      <c r="B10201"/>
      <c r="C10201"/>
      <c r="D10201"/>
      <c r="E10201"/>
      <c r="F10201"/>
      <c r="G10201"/>
      <c r="H10201" s="14"/>
      <c r="I10201" s="14"/>
      <c r="K10201"/>
      <c r="L10201"/>
      <c r="M10201"/>
      <c r="N10201"/>
      <c r="O10201"/>
      <c r="P10201"/>
      <c r="S10201"/>
      <c r="T10201" s="7"/>
    </row>
    <row r="10202" spans="1:20" x14ac:dyDescent="0.3">
      <c r="A10202" s="25"/>
      <c r="B10202"/>
      <c r="C10202"/>
      <c r="D10202"/>
      <c r="E10202"/>
      <c r="F10202"/>
      <c r="G10202"/>
      <c r="H10202" s="14"/>
      <c r="I10202" s="14"/>
      <c r="K10202"/>
      <c r="L10202"/>
      <c r="M10202"/>
      <c r="N10202"/>
      <c r="O10202"/>
      <c r="P10202"/>
      <c r="S10202"/>
    </row>
    <row r="10203" spans="1:20" x14ac:dyDescent="0.3">
      <c r="A10203" s="25"/>
      <c r="B10203"/>
      <c r="C10203"/>
      <c r="D10203"/>
      <c r="E10203"/>
      <c r="F10203"/>
      <c r="G10203"/>
      <c r="H10203" s="14"/>
      <c r="I10203" s="14"/>
      <c r="K10203"/>
      <c r="L10203"/>
      <c r="M10203"/>
      <c r="N10203"/>
      <c r="O10203"/>
      <c r="P10203"/>
      <c r="S10203"/>
    </row>
    <row r="10204" spans="1:20" x14ac:dyDescent="0.3">
      <c r="A10204" s="25"/>
      <c r="B10204"/>
      <c r="C10204"/>
      <c r="D10204"/>
      <c r="E10204"/>
      <c r="F10204"/>
      <c r="G10204"/>
      <c r="H10204" s="26"/>
      <c r="I10204" s="26"/>
      <c r="K10204"/>
      <c r="L10204"/>
      <c r="M10204"/>
      <c r="N10204"/>
      <c r="O10204"/>
      <c r="P10204"/>
      <c r="S10204"/>
    </row>
    <row r="10205" spans="1:20" x14ac:dyDescent="0.3">
      <c r="A10205" s="25"/>
      <c r="B10205"/>
      <c r="C10205"/>
      <c r="D10205"/>
      <c r="E10205"/>
      <c r="F10205"/>
      <c r="G10205"/>
      <c r="H10205" s="26"/>
      <c r="I10205" s="26"/>
      <c r="K10205"/>
      <c r="L10205"/>
      <c r="M10205"/>
      <c r="N10205"/>
      <c r="O10205"/>
      <c r="P10205"/>
      <c r="S10205"/>
    </row>
    <row r="10206" spans="1:20" x14ac:dyDescent="0.3">
      <c r="A10206" s="25"/>
      <c r="B10206"/>
      <c r="C10206"/>
      <c r="D10206"/>
      <c r="E10206"/>
      <c r="F10206"/>
      <c r="G10206"/>
      <c r="H10206" s="26"/>
      <c r="I10206" s="26"/>
      <c r="K10206"/>
      <c r="L10206"/>
      <c r="M10206"/>
      <c r="N10206"/>
      <c r="O10206"/>
      <c r="P10206"/>
      <c r="S10206"/>
    </row>
    <row r="10207" spans="1:20" x14ac:dyDescent="0.3">
      <c r="A10207" s="25"/>
      <c r="B10207"/>
      <c r="C10207"/>
      <c r="D10207"/>
      <c r="E10207"/>
      <c r="F10207"/>
      <c r="G10207"/>
      <c r="H10207" s="26"/>
      <c r="I10207" s="26"/>
      <c r="K10207"/>
      <c r="L10207"/>
      <c r="M10207"/>
      <c r="N10207"/>
      <c r="O10207"/>
      <c r="P10207"/>
      <c r="S10207"/>
    </row>
    <row r="10208" spans="1:20" x14ac:dyDescent="0.3">
      <c r="A10208" s="25"/>
      <c r="B10208"/>
      <c r="C10208"/>
      <c r="D10208"/>
      <c r="E10208"/>
      <c r="F10208"/>
      <c r="G10208"/>
      <c r="H10208" s="26"/>
      <c r="I10208" s="26"/>
      <c r="K10208"/>
      <c r="L10208"/>
      <c r="M10208"/>
      <c r="N10208"/>
      <c r="O10208"/>
      <c r="P10208"/>
      <c r="S10208"/>
    </row>
    <row r="10209" spans="1:20" x14ac:dyDescent="0.3">
      <c r="A10209" s="25"/>
      <c r="B10209"/>
      <c r="C10209"/>
      <c r="D10209"/>
      <c r="E10209"/>
      <c r="F10209"/>
      <c r="G10209"/>
      <c r="H10209" s="26"/>
      <c r="I10209" s="26"/>
      <c r="K10209"/>
      <c r="L10209"/>
      <c r="M10209"/>
      <c r="N10209"/>
      <c r="O10209"/>
      <c r="P10209"/>
      <c r="S10209"/>
    </row>
    <row r="10210" spans="1:20" x14ac:dyDescent="0.3">
      <c r="A10210" s="25"/>
      <c r="B10210"/>
      <c r="C10210"/>
      <c r="D10210"/>
      <c r="E10210"/>
      <c r="F10210"/>
      <c r="G10210"/>
      <c r="H10210" s="14"/>
      <c r="I10210" s="14"/>
      <c r="K10210"/>
      <c r="L10210"/>
      <c r="M10210"/>
      <c r="N10210"/>
      <c r="O10210"/>
      <c r="P10210"/>
      <c r="S10210"/>
    </row>
    <row r="10211" spans="1:20" x14ac:dyDescent="0.3">
      <c r="A10211" s="25"/>
      <c r="B10211"/>
      <c r="C10211"/>
      <c r="D10211"/>
      <c r="E10211"/>
      <c r="F10211"/>
      <c r="G10211"/>
      <c r="H10211" s="14"/>
      <c r="I10211" s="14"/>
      <c r="K10211"/>
      <c r="L10211"/>
      <c r="M10211"/>
      <c r="N10211"/>
      <c r="O10211"/>
      <c r="P10211"/>
      <c r="S10211"/>
    </row>
    <row r="10212" spans="1:20" x14ac:dyDescent="0.3">
      <c r="A10212" s="25"/>
      <c r="B10212"/>
      <c r="C10212"/>
      <c r="D10212"/>
      <c r="E10212"/>
      <c r="F10212"/>
      <c r="G10212"/>
      <c r="H10212" s="14"/>
      <c r="I10212" s="14"/>
      <c r="K10212"/>
      <c r="L10212"/>
      <c r="M10212"/>
      <c r="N10212"/>
      <c r="O10212"/>
      <c r="P10212"/>
      <c r="S10212"/>
    </row>
    <row r="10213" spans="1:20" x14ac:dyDescent="0.3">
      <c r="A10213" s="25"/>
      <c r="B10213"/>
      <c r="C10213"/>
      <c r="D10213"/>
      <c r="E10213"/>
      <c r="F10213"/>
      <c r="G10213"/>
      <c r="H10213" s="14"/>
      <c r="I10213" s="14"/>
      <c r="K10213"/>
      <c r="L10213"/>
      <c r="M10213"/>
      <c r="N10213"/>
      <c r="O10213"/>
      <c r="P10213"/>
      <c r="S10213"/>
    </row>
    <row r="10214" spans="1:20" x14ac:dyDescent="0.3">
      <c r="A10214" s="25"/>
      <c r="B10214"/>
      <c r="C10214"/>
      <c r="D10214"/>
      <c r="E10214"/>
      <c r="F10214"/>
      <c r="G10214"/>
      <c r="H10214" s="14"/>
      <c r="I10214" s="14"/>
      <c r="K10214"/>
      <c r="L10214"/>
      <c r="M10214"/>
      <c r="N10214"/>
      <c r="O10214"/>
      <c r="P10214"/>
      <c r="S10214"/>
    </row>
    <row r="10215" spans="1:20" x14ac:dyDescent="0.3">
      <c r="A10215" s="25"/>
      <c r="B10215"/>
      <c r="C10215"/>
      <c r="D10215"/>
      <c r="E10215"/>
      <c r="F10215"/>
      <c r="G10215"/>
      <c r="H10215" s="14"/>
      <c r="I10215" s="14"/>
      <c r="K10215"/>
      <c r="L10215"/>
      <c r="M10215"/>
      <c r="N10215"/>
      <c r="O10215"/>
      <c r="P10215"/>
      <c r="S10215"/>
    </row>
    <row r="10216" spans="1:20" x14ac:dyDescent="0.3">
      <c r="A10216" s="25"/>
      <c r="B10216"/>
      <c r="C10216"/>
      <c r="D10216"/>
      <c r="E10216"/>
      <c r="F10216"/>
      <c r="G10216"/>
      <c r="H10216" s="14"/>
      <c r="I10216" s="14"/>
      <c r="K10216"/>
      <c r="L10216"/>
      <c r="M10216"/>
      <c r="N10216"/>
      <c r="O10216"/>
      <c r="P10216"/>
      <c r="S10216"/>
    </row>
    <row r="10217" spans="1:20" x14ac:dyDescent="0.3">
      <c r="A10217" s="25"/>
      <c r="B10217"/>
      <c r="C10217"/>
      <c r="D10217"/>
      <c r="E10217"/>
      <c r="F10217"/>
      <c r="G10217"/>
      <c r="H10217" s="14"/>
      <c r="I10217" s="14"/>
      <c r="K10217"/>
      <c r="L10217"/>
      <c r="M10217"/>
      <c r="N10217"/>
      <c r="O10217"/>
      <c r="P10217"/>
      <c r="S10217"/>
    </row>
    <row r="10218" spans="1:20" x14ac:dyDescent="0.3">
      <c r="A10218" s="25"/>
      <c r="B10218"/>
      <c r="C10218"/>
      <c r="D10218"/>
      <c r="E10218"/>
      <c r="F10218"/>
      <c r="G10218"/>
      <c r="H10218"/>
      <c r="I10218" s="14"/>
      <c r="K10218"/>
      <c r="L10218"/>
      <c r="M10218"/>
      <c r="N10218"/>
      <c r="O10218"/>
      <c r="P10218"/>
      <c r="S10218"/>
    </row>
    <row r="10219" spans="1:20" x14ac:dyDescent="0.3">
      <c r="A10219" s="25"/>
      <c r="B10219"/>
      <c r="C10219"/>
      <c r="D10219"/>
      <c r="E10219"/>
      <c r="F10219"/>
      <c r="G10219"/>
      <c r="H10219" s="26"/>
      <c r="I10219" s="26"/>
      <c r="K10219"/>
      <c r="L10219"/>
      <c r="M10219"/>
      <c r="N10219"/>
      <c r="O10219"/>
      <c r="P10219"/>
      <c r="S10219"/>
    </row>
    <row r="10220" spans="1:20" x14ac:dyDescent="0.3">
      <c r="A10220" s="25"/>
      <c r="B10220"/>
      <c r="C10220"/>
      <c r="D10220"/>
      <c r="E10220"/>
      <c r="F10220"/>
      <c r="G10220"/>
      <c r="H10220" s="26"/>
      <c r="I10220" s="26"/>
      <c r="K10220"/>
      <c r="L10220"/>
      <c r="M10220"/>
      <c r="N10220"/>
      <c r="O10220"/>
      <c r="P10220"/>
      <c r="S10220"/>
    </row>
    <row r="10221" spans="1:20" x14ac:dyDescent="0.3">
      <c r="A10221" s="25"/>
      <c r="B10221"/>
      <c r="C10221"/>
      <c r="D10221"/>
      <c r="E10221"/>
      <c r="F10221"/>
      <c r="G10221"/>
      <c r="H10221" s="26"/>
      <c r="I10221" s="26"/>
      <c r="K10221"/>
      <c r="L10221"/>
      <c r="M10221"/>
      <c r="N10221"/>
      <c r="O10221"/>
      <c r="P10221"/>
      <c r="S10221"/>
      <c r="T10221" s="7"/>
    </row>
    <row r="10222" spans="1:20" x14ac:dyDescent="0.3">
      <c r="A10222" s="25"/>
      <c r="B10222"/>
      <c r="C10222"/>
      <c r="D10222"/>
      <c r="E10222"/>
      <c r="F10222"/>
      <c r="G10222"/>
      <c r="H10222" s="14"/>
      <c r="I10222" s="14"/>
      <c r="K10222"/>
      <c r="L10222"/>
      <c r="M10222"/>
      <c r="N10222"/>
      <c r="O10222"/>
      <c r="P10222"/>
      <c r="S10222"/>
    </row>
    <row r="10223" spans="1:20" x14ac:dyDescent="0.3">
      <c r="A10223" s="25"/>
      <c r="B10223"/>
      <c r="C10223"/>
      <c r="D10223"/>
      <c r="E10223"/>
      <c r="F10223"/>
      <c r="G10223"/>
      <c r="H10223" s="14"/>
      <c r="I10223" s="14"/>
      <c r="K10223"/>
      <c r="L10223"/>
      <c r="M10223"/>
      <c r="N10223"/>
      <c r="O10223"/>
      <c r="P10223"/>
      <c r="S10223"/>
    </row>
    <row r="10224" spans="1:20" x14ac:dyDescent="0.3">
      <c r="A10224" s="25"/>
      <c r="B10224"/>
      <c r="C10224"/>
      <c r="D10224"/>
      <c r="E10224"/>
      <c r="F10224"/>
      <c r="G10224"/>
      <c r="H10224" s="14"/>
      <c r="I10224" s="14"/>
      <c r="K10224"/>
      <c r="L10224"/>
      <c r="M10224"/>
      <c r="N10224"/>
      <c r="O10224"/>
      <c r="P10224"/>
      <c r="S10224"/>
    </row>
    <row r="10225" spans="1:20" x14ac:dyDescent="0.3">
      <c r="A10225" s="25"/>
      <c r="B10225"/>
      <c r="C10225"/>
      <c r="D10225"/>
      <c r="E10225"/>
      <c r="F10225"/>
      <c r="G10225"/>
      <c r="H10225" s="26"/>
      <c r="I10225" s="26"/>
      <c r="K10225"/>
      <c r="L10225"/>
      <c r="M10225"/>
      <c r="N10225"/>
      <c r="O10225"/>
      <c r="P10225"/>
      <c r="S10225"/>
    </row>
    <row r="10226" spans="1:20" x14ac:dyDescent="0.3">
      <c r="A10226" s="25"/>
      <c r="B10226"/>
      <c r="C10226"/>
      <c r="D10226"/>
      <c r="E10226"/>
      <c r="F10226"/>
      <c r="G10226"/>
      <c r="H10226" s="26"/>
      <c r="I10226" s="26"/>
      <c r="K10226"/>
      <c r="L10226"/>
      <c r="M10226"/>
      <c r="N10226"/>
      <c r="O10226"/>
      <c r="P10226"/>
      <c r="S10226"/>
    </row>
    <row r="10227" spans="1:20" x14ac:dyDescent="0.3">
      <c r="A10227" s="25"/>
      <c r="B10227"/>
      <c r="C10227"/>
      <c r="D10227"/>
      <c r="E10227"/>
      <c r="F10227"/>
      <c r="G10227"/>
      <c r="H10227" s="26"/>
      <c r="I10227" s="26"/>
      <c r="K10227"/>
      <c r="L10227"/>
      <c r="M10227"/>
      <c r="N10227"/>
      <c r="O10227"/>
      <c r="P10227"/>
      <c r="S10227"/>
      <c r="T10227" s="7"/>
    </row>
    <row r="10228" spans="1:20" x14ac:dyDescent="0.3">
      <c r="A10228" s="25"/>
      <c r="B10228"/>
      <c r="C10228"/>
      <c r="D10228"/>
      <c r="E10228"/>
      <c r="F10228"/>
      <c r="G10228"/>
      <c r="H10228" s="26"/>
      <c r="I10228" s="26"/>
      <c r="K10228"/>
      <c r="L10228"/>
      <c r="M10228"/>
      <c r="N10228"/>
      <c r="O10228"/>
      <c r="P10228"/>
      <c r="S10228"/>
    </row>
    <row r="10229" spans="1:20" x14ac:dyDescent="0.3">
      <c r="A10229" s="25"/>
      <c r="B10229"/>
      <c r="C10229"/>
      <c r="D10229"/>
      <c r="E10229"/>
      <c r="F10229"/>
      <c r="G10229"/>
      <c r="H10229" s="26"/>
      <c r="I10229" s="26"/>
      <c r="K10229"/>
      <c r="L10229"/>
      <c r="M10229"/>
      <c r="N10229"/>
      <c r="O10229"/>
      <c r="P10229"/>
      <c r="S10229"/>
    </row>
    <row r="10230" spans="1:20" x14ac:dyDescent="0.3">
      <c r="A10230" s="25"/>
      <c r="B10230"/>
      <c r="C10230"/>
      <c r="D10230"/>
      <c r="E10230"/>
      <c r="F10230"/>
      <c r="G10230"/>
      <c r="H10230" s="26"/>
      <c r="I10230" s="26"/>
      <c r="K10230"/>
      <c r="L10230"/>
      <c r="M10230"/>
      <c r="N10230"/>
      <c r="O10230"/>
      <c r="P10230"/>
      <c r="S10230"/>
    </row>
    <row r="10231" spans="1:20" x14ac:dyDescent="0.3">
      <c r="A10231" s="25"/>
      <c r="B10231"/>
      <c r="C10231"/>
      <c r="D10231"/>
      <c r="E10231"/>
      <c r="F10231"/>
      <c r="G10231"/>
      <c r="H10231" s="26"/>
      <c r="I10231" s="26"/>
      <c r="K10231"/>
      <c r="L10231"/>
      <c r="M10231"/>
      <c r="N10231"/>
      <c r="O10231"/>
      <c r="P10231"/>
      <c r="S10231"/>
    </row>
    <row r="10232" spans="1:20" x14ac:dyDescent="0.3">
      <c r="A10232" s="25"/>
      <c r="B10232"/>
      <c r="C10232"/>
      <c r="D10232"/>
      <c r="E10232"/>
      <c r="F10232"/>
      <c r="G10232"/>
      <c r="H10232" s="26"/>
      <c r="I10232" s="26"/>
      <c r="K10232"/>
      <c r="L10232"/>
      <c r="M10232"/>
      <c r="N10232"/>
      <c r="O10232"/>
      <c r="P10232"/>
      <c r="S10232"/>
    </row>
    <row r="10233" spans="1:20" x14ac:dyDescent="0.3">
      <c r="A10233" s="25"/>
      <c r="B10233"/>
      <c r="C10233"/>
      <c r="D10233"/>
      <c r="E10233"/>
      <c r="F10233"/>
      <c r="G10233"/>
      <c r="H10233" s="26"/>
      <c r="I10233" s="26"/>
      <c r="K10233"/>
      <c r="L10233"/>
      <c r="M10233"/>
      <c r="N10233"/>
      <c r="O10233"/>
      <c r="P10233"/>
      <c r="S10233"/>
    </row>
    <row r="10234" spans="1:20" x14ac:dyDescent="0.3">
      <c r="A10234" s="25"/>
      <c r="B10234"/>
      <c r="C10234"/>
      <c r="D10234"/>
      <c r="E10234"/>
      <c r="F10234"/>
      <c r="G10234"/>
      <c r="H10234" s="14"/>
      <c r="I10234" s="14"/>
      <c r="K10234"/>
      <c r="L10234"/>
      <c r="M10234"/>
      <c r="N10234"/>
      <c r="O10234"/>
      <c r="P10234"/>
      <c r="S10234"/>
    </row>
    <row r="10235" spans="1:20" x14ac:dyDescent="0.3">
      <c r="A10235" s="25"/>
      <c r="B10235"/>
      <c r="C10235"/>
      <c r="D10235"/>
      <c r="E10235"/>
      <c r="F10235"/>
      <c r="G10235"/>
      <c r="H10235" s="14"/>
      <c r="I10235" s="14"/>
      <c r="K10235"/>
      <c r="L10235"/>
      <c r="M10235"/>
      <c r="N10235"/>
      <c r="O10235"/>
      <c r="P10235"/>
      <c r="S10235"/>
    </row>
    <row r="10236" spans="1:20" x14ac:dyDescent="0.3">
      <c r="A10236" s="25"/>
      <c r="B10236"/>
      <c r="C10236"/>
      <c r="D10236"/>
      <c r="E10236"/>
      <c r="F10236"/>
      <c r="G10236"/>
      <c r="H10236" s="14"/>
      <c r="I10236" s="14"/>
      <c r="K10236"/>
      <c r="L10236"/>
      <c r="M10236"/>
      <c r="N10236"/>
      <c r="O10236"/>
      <c r="P10236"/>
      <c r="S10236"/>
    </row>
    <row r="10237" spans="1:20" x14ac:dyDescent="0.3">
      <c r="A10237" s="25"/>
      <c r="B10237"/>
      <c r="C10237"/>
      <c r="D10237"/>
      <c r="E10237"/>
      <c r="F10237"/>
      <c r="G10237"/>
      <c r="H10237" s="14"/>
      <c r="I10237" s="14"/>
      <c r="K10237"/>
      <c r="L10237"/>
      <c r="M10237"/>
      <c r="N10237"/>
      <c r="O10237"/>
      <c r="P10237"/>
      <c r="S10237"/>
    </row>
    <row r="10238" spans="1:20" x14ac:dyDescent="0.3">
      <c r="A10238" s="25"/>
      <c r="B10238"/>
      <c r="C10238"/>
      <c r="D10238"/>
      <c r="E10238"/>
      <c r="F10238"/>
      <c r="G10238"/>
      <c r="H10238" s="14"/>
      <c r="I10238" s="14"/>
      <c r="K10238"/>
      <c r="L10238"/>
      <c r="M10238"/>
      <c r="N10238"/>
      <c r="O10238"/>
      <c r="P10238"/>
      <c r="S10238"/>
    </row>
    <row r="10239" spans="1:20" x14ac:dyDescent="0.3">
      <c r="A10239" s="25"/>
      <c r="B10239"/>
      <c r="C10239"/>
      <c r="D10239"/>
      <c r="E10239"/>
      <c r="F10239"/>
      <c r="G10239"/>
      <c r="H10239" s="14"/>
      <c r="I10239" s="14"/>
      <c r="K10239"/>
      <c r="L10239"/>
      <c r="M10239"/>
      <c r="N10239"/>
      <c r="O10239"/>
      <c r="P10239"/>
      <c r="S10239"/>
    </row>
    <row r="10240" spans="1:20" x14ac:dyDescent="0.3">
      <c r="A10240" s="25"/>
      <c r="B10240"/>
      <c r="C10240"/>
      <c r="D10240"/>
      <c r="E10240"/>
      <c r="F10240"/>
      <c r="G10240"/>
      <c r="H10240" s="14"/>
      <c r="I10240" s="14"/>
      <c r="K10240"/>
      <c r="L10240"/>
      <c r="M10240"/>
      <c r="N10240"/>
      <c r="O10240"/>
      <c r="P10240"/>
      <c r="S10240"/>
    </row>
    <row r="10241" spans="1:19" x14ac:dyDescent="0.3">
      <c r="A10241" s="25"/>
      <c r="B10241"/>
      <c r="C10241"/>
      <c r="D10241"/>
      <c r="E10241"/>
      <c r="F10241"/>
      <c r="G10241"/>
      <c r="H10241" s="26"/>
      <c r="I10241" s="26"/>
      <c r="K10241"/>
      <c r="L10241"/>
      <c r="M10241"/>
      <c r="N10241"/>
      <c r="O10241"/>
      <c r="P10241"/>
      <c r="S10241"/>
    </row>
    <row r="10242" spans="1:19" x14ac:dyDescent="0.3">
      <c r="A10242" s="25"/>
      <c r="B10242"/>
      <c r="C10242"/>
      <c r="D10242"/>
      <c r="E10242"/>
      <c r="F10242"/>
      <c r="G10242"/>
      <c r="H10242" s="26"/>
      <c r="I10242" s="26"/>
      <c r="K10242"/>
      <c r="L10242"/>
      <c r="M10242"/>
      <c r="N10242"/>
      <c r="O10242"/>
      <c r="P10242"/>
      <c r="S10242"/>
    </row>
    <row r="10243" spans="1:19" x14ac:dyDescent="0.3">
      <c r="A10243" s="25"/>
      <c r="B10243"/>
      <c r="C10243"/>
      <c r="D10243"/>
      <c r="E10243"/>
      <c r="F10243"/>
      <c r="G10243"/>
      <c r="H10243" s="26"/>
      <c r="I10243" s="26"/>
      <c r="K10243"/>
      <c r="L10243"/>
      <c r="M10243"/>
      <c r="N10243"/>
      <c r="O10243"/>
      <c r="P10243"/>
      <c r="S10243"/>
    </row>
    <row r="10244" spans="1:19" x14ac:dyDescent="0.3">
      <c r="A10244" s="25"/>
      <c r="B10244"/>
      <c r="C10244"/>
      <c r="D10244"/>
      <c r="E10244"/>
      <c r="F10244"/>
      <c r="G10244"/>
      <c r="H10244" s="26"/>
      <c r="I10244" s="26"/>
      <c r="K10244"/>
      <c r="L10244"/>
      <c r="M10244"/>
      <c r="N10244"/>
      <c r="O10244"/>
      <c r="P10244"/>
      <c r="S10244"/>
    </row>
    <row r="10245" spans="1:19" x14ac:dyDescent="0.3">
      <c r="A10245" s="25"/>
      <c r="B10245"/>
      <c r="C10245"/>
      <c r="D10245"/>
      <c r="E10245"/>
      <c r="F10245"/>
      <c r="G10245"/>
      <c r="H10245" s="26"/>
      <c r="I10245" s="26"/>
      <c r="K10245"/>
      <c r="L10245"/>
      <c r="M10245"/>
      <c r="N10245"/>
      <c r="O10245"/>
      <c r="P10245"/>
      <c r="S10245"/>
    </row>
    <row r="10246" spans="1:19" x14ac:dyDescent="0.3">
      <c r="A10246" s="25"/>
      <c r="B10246"/>
      <c r="C10246"/>
      <c r="D10246"/>
      <c r="E10246"/>
      <c r="F10246"/>
      <c r="G10246"/>
      <c r="H10246" s="26"/>
      <c r="I10246" s="26"/>
      <c r="K10246"/>
      <c r="L10246"/>
      <c r="M10246"/>
      <c r="N10246"/>
      <c r="O10246"/>
      <c r="P10246"/>
      <c r="S10246"/>
    </row>
    <row r="10247" spans="1:19" x14ac:dyDescent="0.3">
      <c r="A10247" s="25"/>
      <c r="B10247"/>
      <c r="C10247"/>
      <c r="D10247"/>
      <c r="E10247"/>
      <c r="F10247"/>
      <c r="G10247"/>
      <c r="H10247" s="26"/>
      <c r="I10247" s="26"/>
      <c r="K10247"/>
      <c r="L10247"/>
      <c r="M10247"/>
      <c r="N10247"/>
      <c r="O10247"/>
      <c r="P10247"/>
      <c r="S10247"/>
    </row>
    <row r="10248" spans="1:19" x14ac:dyDescent="0.3">
      <c r="A10248" s="25"/>
      <c r="B10248"/>
      <c r="C10248"/>
      <c r="D10248"/>
      <c r="E10248"/>
      <c r="F10248"/>
      <c r="G10248"/>
      <c r="H10248" s="14"/>
      <c r="I10248" s="14"/>
      <c r="K10248"/>
      <c r="L10248"/>
      <c r="M10248"/>
      <c r="N10248"/>
      <c r="O10248"/>
      <c r="P10248"/>
      <c r="S10248"/>
    </row>
    <row r="10249" spans="1:19" x14ac:dyDescent="0.3">
      <c r="A10249" s="25"/>
      <c r="B10249"/>
      <c r="C10249"/>
      <c r="D10249"/>
      <c r="E10249"/>
      <c r="F10249"/>
      <c r="G10249"/>
      <c r="H10249" s="14"/>
      <c r="I10249" s="14"/>
      <c r="K10249"/>
      <c r="L10249"/>
      <c r="M10249"/>
      <c r="N10249"/>
      <c r="O10249"/>
      <c r="P10249"/>
      <c r="S10249"/>
    </row>
    <row r="10250" spans="1:19" x14ac:dyDescent="0.3">
      <c r="A10250" s="25"/>
      <c r="B10250"/>
      <c r="C10250"/>
      <c r="D10250"/>
      <c r="E10250"/>
      <c r="F10250"/>
      <c r="G10250"/>
      <c r="H10250" s="14"/>
      <c r="I10250" s="14"/>
      <c r="K10250"/>
      <c r="L10250"/>
      <c r="M10250"/>
      <c r="N10250"/>
      <c r="O10250"/>
      <c r="P10250"/>
      <c r="S10250"/>
    </row>
    <row r="10251" spans="1:19" x14ac:dyDescent="0.3">
      <c r="A10251" s="25"/>
      <c r="B10251"/>
      <c r="C10251"/>
      <c r="D10251"/>
      <c r="E10251"/>
      <c r="F10251"/>
      <c r="G10251"/>
      <c r="H10251" s="14"/>
      <c r="I10251" s="14"/>
      <c r="K10251"/>
      <c r="L10251"/>
      <c r="M10251"/>
      <c r="N10251"/>
      <c r="O10251"/>
      <c r="P10251"/>
      <c r="S10251"/>
    </row>
    <row r="10252" spans="1:19" x14ac:dyDescent="0.3">
      <c r="A10252" s="25"/>
      <c r="B10252"/>
      <c r="C10252"/>
      <c r="D10252"/>
      <c r="E10252"/>
      <c r="F10252"/>
      <c r="G10252"/>
      <c r="H10252" s="14"/>
      <c r="I10252" s="14"/>
      <c r="K10252"/>
      <c r="L10252"/>
      <c r="M10252"/>
      <c r="N10252"/>
      <c r="O10252"/>
      <c r="P10252"/>
      <c r="S10252"/>
    </row>
    <row r="10253" spans="1:19" x14ac:dyDescent="0.3">
      <c r="A10253" s="25"/>
      <c r="B10253"/>
      <c r="C10253"/>
      <c r="D10253"/>
      <c r="E10253"/>
      <c r="F10253"/>
      <c r="G10253"/>
      <c r="H10253"/>
      <c r="I10253"/>
      <c r="K10253"/>
      <c r="L10253"/>
      <c r="M10253"/>
      <c r="N10253"/>
      <c r="O10253"/>
      <c r="P10253"/>
      <c r="S10253"/>
    </row>
    <row r="10254" spans="1:19" x14ac:dyDescent="0.3">
      <c r="A10254" s="25"/>
      <c r="B10254"/>
      <c r="C10254"/>
      <c r="D10254"/>
      <c r="E10254"/>
      <c r="F10254"/>
      <c r="G10254"/>
      <c r="H10254"/>
      <c r="I10254"/>
      <c r="K10254"/>
      <c r="L10254"/>
      <c r="M10254"/>
      <c r="N10254"/>
      <c r="O10254"/>
      <c r="P10254"/>
      <c r="S10254"/>
    </row>
    <row r="10255" spans="1:19" x14ac:dyDescent="0.3">
      <c r="A10255" s="25"/>
      <c r="B10255"/>
      <c r="C10255"/>
      <c r="D10255"/>
      <c r="E10255"/>
      <c r="F10255"/>
      <c r="G10255"/>
      <c r="H10255"/>
      <c r="I10255"/>
      <c r="K10255"/>
      <c r="L10255"/>
      <c r="M10255"/>
      <c r="N10255"/>
      <c r="O10255"/>
      <c r="P10255"/>
      <c r="S10255"/>
    </row>
    <row r="10256" spans="1:19" x14ac:dyDescent="0.3">
      <c r="A10256" s="25"/>
      <c r="B10256"/>
      <c r="C10256"/>
      <c r="D10256"/>
      <c r="E10256"/>
      <c r="F10256"/>
      <c r="G10256"/>
      <c r="H10256"/>
      <c r="I10256"/>
      <c r="K10256"/>
      <c r="L10256"/>
      <c r="M10256"/>
      <c r="N10256"/>
      <c r="O10256"/>
      <c r="P10256"/>
      <c r="S10256"/>
    </row>
    <row r="10257" spans="1:20" x14ac:dyDescent="0.3">
      <c r="A10257" s="25"/>
      <c r="B10257"/>
      <c r="C10257"/>
      <c r="D10257"/>
      <c r="E10257"/>
      <c r="F10257"/>
      <c r="G10257"/>
      <c r="H10257" s="14"/>
      <c r="I10257" s="14"/>
      <c r="K10257"/>
      <c r="L10257"/>
      <c r="M10257"/>
      <c r="N10257"/>
      <c r="O10257"/>
      <c r="P10257"/>
      <c r="S10257"/>
    </row>
    <row r="10258" spans="1:20" x14ac:dyDescent="0.3">
      <c r="A10258" s="25"/>
      <c r="B10258"/>
      <c r="C10258"/>
      <c r="D10258"/>
      <c r="E10258"/>
      <c r="F10258"/>
      <c r="G10258"/>
      <c r="H10258" s="14"/>
      <c r="I10258" s="14"/>
      <c r="K10258"/>
      <c r="L10258"/>
      <c r="M10258"/>
      <c r="N10258"/>
      <c r="O10258"/>
      <c r="P10258"/>
      <c r="S10258"/>
    </row>
    <row r="10259" spans="1:20" x14ac:dyDescent="0.3">
      <c r="A10259" s="25"/>
      <c r="B10259"/>
      <c r="C10259"/>
      <c r="D10259"/>
      <c r="E10259"/>
      <c r="F10259"/>
      <c r="G10259"/>
      <c r="H10259" s="14"/>
      <c r="I10259" s="14"/>
      <c r="K10259"/>
      <c r="L10259"/>
      <c r="M10259"/>
      <c r="N10259"/>
      <c r="O10259"/>
      <c r="P10259"/>
      <c r="S10259"/>
    </row>
    <row r="10260" spans="1:20" x14ac:dyDescent="0.3">
      <c r="A10260" s="25"/>
      <c r="B10260"/>
      <c r="C10260"/>
      <c r="D10260"/>
      <c r="E10260"/>
      <c r="F10260"/>
      <c r="G10260"/>
      <c r="H10260" s="14"/>
      <c r="I10260" s="14"/>
      <c r="K10260"/>
      <c r="L10260"/>
      <c r="M10260"/>
      <c r="N10260"/>
      <c r="O10260"/>
      <c r="P10260"/>
      <c r="S10260"/>
    </row>
    <row r="10261" spans="1:20" x14ac:dyDescent="0.3">
      <c r="A10261" s="25"/>
      <c r="B10261"/>
      <c r="C10261"/>
      <c r="D10261"/>
      <c r="E10261"/>
      <c r="F10261"/>
      <c r="G10261"/>
      <c r="H10261" s="14"/>
      <c r="I10261" s="14"/>
      <c r="K10261"/>
      <c r="L10261"/>
      <c r="M10261"/>
      <c r="N10261"/>
      <c r="O10261"/>
      <c r="P10261"/>
      <c r="S10261"/>
    </row>
    <row r="10262" spans="1:20" x14ac:dyDescent="0.3">
      <c r="A10262" s="25"/>
      <c r="B10262"/>
      <c r="C10262"/>
      <c r="D10262"/>
      <c r="E10262"/>
      <c r="F10262"/>
      <c r="G10262"/>
      <c r="H10262" s="14"/>
      <c r="I10262" s="14"/>
      <c r="K10262"/>
      <c r="L10262"/>
      <c r="M10262"/>
      <c r="N10262"/>
      <c r="O10262"/>
      <c r="P10262"/>
      <c r="S10262"/>
    </row>
    <row r="10263" spans="1:20" x14ac:dyDescent="0.3">
      <c r="A10263" s="25"/>
      <c r="B10263"/>
      <c r="C10263"/>
      <c r="D10263"/>
      <c r="E10263"/>
      <c r="F10263"/>
      <c r="G10263"/>
      <c r="H10263" s="14"/>
      <c r="I10263" s="14"/>
      <c r="K10263"/>
      <c r="L10263"/>
      <c r="M10263"/>
      <c r="N10263"/>
      <c r="O10263"/>
      <c r="P10263"/>
      <c r="S10263"/>
    </row>
    <row r="10264" spans="1:20" x14ac:dyDescent="0.3">
      <c r="A10264" s="25"/>
      <c r="B10264"/>
      <c r="C10264"/>
      <c r="D10264"/>
      <c r="E10264"/>
      <c r="F10264"/>
      <c r="G10264"/>
      <c r="H10264" s="14"/>
      <c r="I10264" s="14"/>
      <c r="K10264"/>
      <c r="L10264"/>
      <c r="M10264"/>
      <c r="N10264"/>
      <c r="O10264"/>
      <c r="P10264"/>
      <c r="S10264"/>
    </row>
    <row r="10265" spans="1:20" x14ac:dyDescent="0.3">
      <c r="A10265" s="25"/>
      <c r="B10265"/>
      <c r="C10265"/>
      <c r="D10265"/>
      <c r="E10265"/>
      <c r="F10265"/>
      <c r="G10265"/>
      <c r="H10265" s="14"/>
      <c r="I10265" s="14"/>
      <c r="K10265"/>
      <c r="L10265"/>
      <c r="M10265"/>
      <c r="N10265"/>
      <c r="O10265"/>
      <c r="P10265"/>
      <c r="S10265"/>
      <c r="T10265" s="7"/>
    </row>
    <row r="10266" spans="1:20" x14ac:dyDescent="0.3">
      <c r="A10266" s="25"/>
      <c r="B10266"/>
      <c r="C10266"/>
      <c r="D10266"/>
      <c r="E10266"/>
      <c r="F10266"/>
      <c r="G10266"/>
      <c r="H10266" s="14"/>
      <c r="I10266" s="14"/>
      <c r="K10266"/>
      <c r="L10266"/>
      <c r="M10266"/>
      <c r="N10266"/>
      <c r="O10266"/>
      <c r="P10266"/>
      <c r="S10266"/>
    </row>
    <row r="10267" spans="1:20" x14ac:dyDescent="0.3">
      <c r="A10267" s="25"/>
      <c r="B10267"/>
      <c r="C10267"/>
      <c r="D10267"/>
      <c r="E10267"/>
      <c r="F10267"/>
      <c r="G10267"/>
      <c r="H10267" s="14"/>
      <c r="I10267" s="14"/>
      <c r="K10267"/>
      <c r="L10267"/>
      <c r="M10267"/>
      <c r="N10267"/>
      <c r="O10267"/>
      <c r="P10267"/>
      <c r="S10267"/>
    </row>
    <row r="10268" spans="1:20" x14ac:dyDescent="0.3">
      <c r="A10268" s="25"/>
      <c r="B10268"/>
      <c r="C10268"/>
      <c r="D10268"/>
      <c r="E10268"/>
      <c r="F10268"/>
      <c r="G10268"/>
      <c r="H10268" s="14"/>
      <c r="I10268" s="14"/>
      <c r="K10268"/>
      <c r="L10268"/>
      <c r="M10268"/>
      <c r="N10268"/>
      <c r="O10268"/>
      <c r="P10268"/>
      <c r="S10268"/>
    </row>
    <row r="10269" spans="1:20" x14ac:dyDescent="0.3">
      <c r="A10269" s="25"/>
      <c r="B10269"/>
      <c r="C10269"/>
      <c r="D10269"/>
      <c r="E10269"/>
      <c r="F10269"/>
      <c r="G10269"/>
      <c r="H10269" s="26"/>
      <c r="I10269" s="26"/>
      <c r="K10269"/>
      <c r="L10269"/>
      <c r="M10269"/>
      <c r="N10269"/>
      <c r="O10269"/>
      <c r="P10269"/>
      <c r="S10269"/>
    </row>
    <row r="10270" spans="1:20" x14ac:dyDescent="0.3">
      <c r="A10270" s="25"/>
      <c r="B10270"/>
      <c r="C10270"/>
      <c r="D10270"/>
      <c r="E10270"/>
      <c r="F10270"/>
      <c r="G10270"/>
      <c r="H10270" s="26"/>
      <c r="I10270" s="26"/>
      <c r="K10270"/>
      <c r="L10270"/>
      <c r="M10270"/>
      <c r="N10270"/>
      <c r="O10270"/>
      <c r="P10270"/>
      <c r="S10270"/>
    </row>
    <row r="10271" spans="1:20" x14ac:dyDescent="0.3">
      <c r="A10271" s="25"/>
      <c r="B10271"/>
      <c r="C10271"/>
      <c r="D10271"/>
      <c r="E10271"/>
      <c r="F10271"/>
      <c r="G10271"/>
      <c r="H10271" s="26"/>
      <c r="I10271" s="26"/>
      <c r="K10271"/>
      <c r="L10271"/>
      <c r="M10271"/>
      <c r="N10271"/>
      <c r="O10271"/>
      <c r="P10271"/>
      <c r="S10271"/>
    </row>
    <row r="10272" spans="1:20" x14ac:dyDescent="0.3">
      <c r="A10272" s="25"/>
      <c r="B10272"/>
      <c r="C10272"/>
      <c r="D10272"/>
      <c r="E10272"/>
      <c r="F10272"/>
      <c r="G10272"/>
      <c r="H10272" s="26"/>
      <c r="I10272" s="26"/>
      <c r="K10272"/>
      <c r="L10272"/>
      <c r="M10272"/>
      <c r="N10272"/>
      <c r="O10272"/>
      <c r="P10272"/>
      <c r="S10272"/>
    </row>
    <row r="10273" spans="1:20" x14ac:dyDescent="0.3">
      <c r="A10273" s="25"/>
      <c r="B10273"/>
      <c r="C10273"/>
      <c r="D10273"/>
      <c r="E10273"/>
      <c r="F10273"/>
      <c r="G10273"/>
      <c r="H10273" s="26"/>
      <c r="I10273" s="26"/>
      <c r="K10273"/>
      <c r="L10273"/>
      <c r="M10273"/>
      <c r="N10273"/>
      <c r="O10273"/>
      <c r="P10273"/>
      <c r="S10273"/>
    </row>
    <row r="10274" spans="1:20" x14ac:dyDescent="0.3">
      <c r="A10274" s="25"/>
      <c r="B10274"/>
      <c r="C10274"/>
      <c r="D10274"/>
      <c r="E10274"/>
      <c r="F10274"/>
      <c r="G10274"/>
      <c r="H10274" s="26"/>
      <c r="I10274" s="26"/>
      <c r="K10274"/>
      <c r="L10274"/>
      <c r="M10274"/>
      <c r="N10274"/>
      <c r="O10274"/>
      <c r="P10274"/>
      <c r="S10274"/>
    </row>
    <row r="10275" spans="1:20" x14ac:dyDescent="0.3">
      <c r="A10275" s="25"/>
      <c r="B10275"/>
      <c r="C10275"/>
      <c r="D10275"/>
      <c r="E10275"/>
      <c r="F10275"/>
      <c r="G10275"/>
      <c r="H10275" s="26"/>
      <c r="I10275" s="26"/>
      <c r="K10275"/>
      <c r="L10275"/>
      <c r="M10275"/>
      <c r="N10275"/>
      <c r="O10275"/>
      <c r="P10275"/>
      <c r="S10275"/>
    </row>
    <row r="10276" spans="1:20" x14ac:dyDescent="0.3">
      <c r="A10276" s="25"/>
      <c r="B10276"/>
      <c r="C10276"/>
      <c r="D10276"/>
      <c r="E10276"/>
      <c r="F10276"/>
      <c r="G10276"/>
      <c r="H10276" s="26"/>
      <c r="I10276" s="26"/>
      <c r="K10276"/>
      <c r="L10276"/>
      <c r="M10276"/>
      <c r="N10276"/>
      <c r="O10276"/>
      <c r="P10276"/>
      <c r="S10276"/>
    </row>
    <row r="10277" spans="1:20" x14ac:dyDescent="0.3">
      <c r="A10277" s="25"/>
      <c r="B10277"/>
      <c r="C10277"/>
      <c r="D10277"/>
      <c r="E10277"/>
      <c r="F10277"/>
      <c r="G10277"/>
      <c r="H10277" s="26"/>
      <c r="I10277" s="26"/>
      <c r="K10277"/>
      <c r="L10277"/>
      <c r="M10277"/>
      <c r="N10277"/>
      <c r="O10277"/>
      <c r="P10277"/>
      <c r="S10277"/>
    </row>
    <row r="10278" spans="1:20" x14ac:dyDescent="0.3">
      <c r="A10278" s="25"/>
      <c r="B10278"/>
      <c r="C10278"/>
      <c r="D10278"/>
      <c r="E10278"/>
      <c r="F10278"/>
      <c r="G10278"/>
      <c r="H10278" s="26"/>
      <c r="I10278" s="26"/>
      <c r="K10278"/>
      <c r="L10278"/>
      <c r="M10278"/>
      <c r="N10278"/>
      <c r="O10278"/>
      <c r="P10278"/>
      <c r="S10278"/>
      <c r="T10278" s="7"/>
    </row>
    <row r="10279" spans="1:20" x14ac:dyDescent="0.3">
      <c r="A10279" s="25"/>
      <c r="B10279"/>
      <c r="C10279"/>
      <c r="D10279"/>
      <c r="E10279"/>
      <c r="F10279"/>
      <c r="G10279"/>
      <c r="H10279"/>
      <c r="I10279"/>
      <c r="K10279"/>
      <c r="L10279"/>
      <c r="M10279"/>
      <c r="N10279"/>
      <c r="O10279"/>
      <c r="P10279"/>
      <c r="S10279"/>
    </row>
    <row r="10280" spans="1:20" x14ac:dyDescent="0.3">
      <c r="A10280" s="25"/>
      <c r="B10280"/>
      <c r="C10280"/>
      <c r="D10280"/>
      <c r="E10280"/>
      <c r="F10280"/>
      <c r="G10280"/>
      <c r="H10280"/>
      <c r="I10280"/>
      <c r="K10280"/>
      <c r="L10280"/>
      <c r="M10280"/>
      <c r="N10280"/>
      <c r="O10280"/>
      <c r="P10280"/>
      <c r="S10280"/>
    </row>
    <row r="10281" spans="1:20" x14ac:dyDescent="0.3">
      <c r="A10281" s="25"/>
      <c r="B10281"/>
      <c r="C10281"/>
      <c r="D10281"/>
      <c r="E10281"/>
      <c r="F10281"/>
      <c r="G10281"/>
      <c r="H10281" s="14"/>
      <c r="I10281" s="14"/>
      <c r="K10281"/>
      <c r="L10281"/>
      <c r="M10281"/>
      <c r="N10281"/>
      <c r="O10281"/>
      <c r="P10281"/>
      <c r="S10281"/>
    </row>
    <row r="10282" spans="1:20" x14ac:dyDescent="0.3">
      <c r="A10282" s="25"/>
      <c r="B10282"/>
      <c r="C10282"/>
      <c r="D10282"/>
      <c r="E10282"/>
      <c r="F10282"/>
      <c r="G10282"/>
      <c r="H10282" s="14"/>
      <c r="I10282" s="14"/>
      <c r="K10282"/>
      <c r="L10282"/>
      <c r="M10282"/>
      <c r="N10282"/>
      <c r="O10282"/>
      <c r="P10282"/>
      <c r="S10282"/>
    </row>
    <row r="10283" spans="1:20" x14ac:dyDescent="0.3">
      <c r="A10283" s="25"/>
      <c r="B10283"/>
      <c r="C10283"/>
      <c r="D10283"/>
      <c r="E10283"/>
      <c r="F10283"/>
      <c r="G10283"/>
      <c r="H10283" s="14"/>
      <c r="I10283" s="14"/>
      <c r="K10283"/>
      <c r="L10283"/>
      <c r="M10283"/>
      <c r="N10283"/>
      <c r="O10283"/>
      <c r="P10283"/>
      <c r="S10283"/>
    </row>
    <row r="10284" spans="1:20" x14ac:dyDescent="0.3">
      <c r="A10284" s="25"/>
      <c r="B10284"/>
      <c r="C10284"/>
      <c r="D10284"/>
      <c r="E10284"/>
      <c r="F10284"/>
      <c r="G10284"/>
      <c r="H10284" s="14"/>
      <c r="I10284" s="14"/>
      <c r="K10284"/>
      <c r="L10284"/>
      <c r="M10284"/>
      <c r="N10284"/>
      <c r="O10284"/>
      <c r="P10284"/>
      <c r="S10284"/>
    </row>
    <row r="10285" spans="1:20" x14ac:dyDescent="0.3">
      <c r="A10285" s="25"/>
      <c r="B10285"/>
      <c r="C10285"/>
      <c r="D10285"/>
      <c r="E10285"/>
      <c r="F10285"/>
      <c r="G10285"/>
      <c r="H10285" s="14"/>
      <c r="I10285" s="14"/>
      <c r="K10285"/>
      <c r="L10285"/>
      <c r="M10285"/>
      <c r="N10285"/>
      <c r="O10285"/>
      <c r="P10285"/>
      <c r="S10285"/>
    </row>
    <row r="10286" spans="1:20" x14ac:dyDescent="0.3">
      <c r="A10286" s="25"/>
      <c r="B10286"/>
      <c r="C10286"/>
      <c r="D10286"/>
      <c r="E10286"/>
      <c r="F10286"/>
      <c r="G10286"/>
      <c r="H10286" s="14"/>
      <c r="I10286" s="14"/>
      <c r="K10286"/>
      <c r="L10286"/>
      <c r="M10286"/>
      <c r="N10286"/>
      <c r="O10286"/>
      <c r="P10286"/>
      <c r="S10286"/>
    </row>
    <row r="10287" spans="1:20" x14ac:dyDescent="0.3">
      <c r="A10287" s="25"/>
      <c r="B10287"/>
      <c r="C10287"/>
      <c r="D10287"/>
      <c r="E10287"/>
      <c r="F10287"/>
      <c r="G10287"/>
      <c r="H10287" s="14"/>
      <c r="I10287" s="14"/>
      <c r="K10287"/>
      <c r="L10287"/>
      <c r="M10287"/>
      <c r="N10287"/>
      <c r="O10287"/>
      <c r="P10287"/>
      <c r="S10287"/>
    </row>
    <row r="10288" spans="1:20" x14ac:dyDescent="0.3">
      <c r="A10288" s="25"/>
      <c r="B10288"/>
      <c r="C10288"/>
      <c r="D10288"/>
      <c r="E10288"/>
      <c r="F10288"/>
      <c r="G10288"/>
      <c r="H10288" s="14"/>
      <c r="I10288" s="14"/>
      <c r="K10288"/>
      <c r="L10288"/>
      <c r="M10288"/>
      <c r="N10288"/>
      <c r="O10288"/>
      <c r="P10288"/>
      <c r="S10288"/>
    </row>
    <row r="10289" spans="1:19" x14ac:dyDescent="0.3">
      <c r="A10289" s="25"/>
      <c r="B10289"/>
      <c r="C10289"/>
      <c r="D10289"/>
      <c r="E10289"/>
      <c r="F10289"/>
      <c r="G10289"/>
      <c r="H10289"/>
      <c r="I10289"/>
      <c r="K10289"/>
      <c r="L10289"/>
      <c r="M10289"/>
      <c r="N10289"/>
      <c r="O10289"/>
      <c r="P10289"/>
      <c r="S10289"/>
    </row>
    <row r="10290" spans="1:19" x14ac:dyDescent="0.3">
      <c r="A10290" s="25"/>
      <c r="B10290"/>
      <c r="C10290"/>
      <c r="D10290"/>
      <c r="E10290"/>
      <c r="F10290"/>
      <c r="G10290"/>
      <c r="H10290" s="14"/>
      <c r="I10290" s="14"/>
      <c r="K10290"/>
      <c r="L10290"/>
      <c r="M10290"/>
      <c r="N10290"/>
      <c r="O10290"/>
      <c r="P10290"/>
      <c r="S10290"/>
    </row>
    <row r="10291" spans="1:19" x14ac:dyDescent="0.3">
      <c r="A10291" s="25"/>
      <c r="B10291"/>
      <c r="C10291"/>
      <c r="D10291"/>
      <c r="E10291"/>
      <c r="F10291"/>
      <c r="G10291"/>
      <c r="H10291" s="26"/>
      <c r="I10291" s="26"/>
      <c r="K10291"/>
      <c r="L10291"/>
      <c r="M10291"/>
      <c r="N10291"/>
      <c r="O10291"/>
      <c r="P10291"/>
      <c r="S10291"/>
    </row>
    <row r="10292" spans="1:19" x14ac:dyDescent="0.3">
      <c r="A10292" s="25"/>
      <c r="B10292"/>
      <c r="C10292"/>
      <c r="D10292"/>
      <c r="E10292"/>
      <c r="F10292"/>
      <c r="G10292"/>
      <c r="H10292" s="26"/>
      <c r="I10292" s="26"/>
      <c r="K10292"/>
      <c r="L10292"/>
      <c r="M10292"/>
      <c r="N10292"/>
      <c r="O10292"/>
      <c r="P10292"/>
      <c r="S10292"/>
    </row>
    <row r="10293" spans="1:19" x14ac:dyDescent="0.3">
      <c r="A10293" s="25"/>
      <c r="B10293"/>
      <c r="C10293"/>
      <c r="D10293"/>
      <c r="E10293"/>
      <c r="F10293"/>
      <c r="G10293"/>
      <c r="H10293" s="26"/>
      <c r="I10293" s="26"/>
      <c r="K10293"/>
      <c r="L10293"/>
      <c r="M10293"/>
      <c r="N10293"/>
      <c r="O10293"/>
      <c r="P10293"/>
      <c r="S10293"/>
    </row>
    <row r="10294" spans="1:19" x14ac:dyDescent="0.3">
      <c r="A10294" s="25"/>
      <c r="B10294"/>
      <c r="C10294"/>
      <c r="D10294"/>
      <c r="E10294"/>
      <c r="F10294"/>
      <c r="G10294"/>
      <c r="H10294" s="26"/>
      <c r="I10294" s="26"/>
      <c r="K10294"/>
      <c r="L10294"/>
      <c r="M10294"/>
      <c r="N10294"/>
      <c r="O10294"/>
      <c r="P10294"/>
      <c r="S10294"/>
    </row>
    <row r="10295" spans="1:19" x14ac:dyDescent="0.3">
      <c r="A10295" s="25"/>
      <c r="B10295"/>
      <c r="C10295"/>
      <c r="D10295"/>
      <c r="E10295"/>
      <c r="F10295"/>
      <c r="G10295"/>
      <c r="H10295" s="26"/>
      <c r="I10295" s="26"/>
      <c r="K10295"/>
      <c r="L10295"/>
      <c r="M10295"/>
      <c r="N10295"/>
      <c r="O10295"/>
      <c r="P10295"/>
      <c r="S10295"/>
    </row>
    <row r="10296" spans="1:19" x14ac:dyDescent="0.3">
      <c r="A10296" s="25"/>
      <c r="B10296"/>
      <c r="C10296"/>
      <c r="D10296"/>
      <c r="E10296"/>
      <c r="F10296"/>
      <c r="G10296"/>
      <c r="H10296" s="26"/>
      <c r="I10296" s="26"/>
      <c r="K10296"/>
      <c r="L10296"/>
      <c r="M10296"/>
      <c r="N10296"/>
      <c r="O10296"/>
      <c r="P10296"/>
      <c r="S10296"/>
    </row>
    <row r="10297" spans="1:19" x14ac:dyDescent="0.3">
      <c r="A10297" s="25"/>
      <c r="B10297"/>
      <c r="C10297"/>
      <c r="D10297"/>
      <c r="E10297"/>
      <c r="F10297"/>
      <c r="G10297"/>
      <c r="H10297" s="26"/>
      <c r="I10297" s="26"/>
      <c r="K10297"/>
      <c r="L10297"/>
      <c r="M10297"/>
      <c r="N10297"/>
      <c r="O10297"/>
      <c r="P10297"/>
      <c r="S10297"/>
    </row>
    <row r="10298" spans="1:19" x14ac:dyDescent="0.3">
      <c r="A10298" s="25"/>
      <c r="B10298"/>
      <c r="C10298"/>
      <c r="D10298"/>
      <c r="E10298"/>
      <c r="F10298"/>
      <c r="G10298"/>
      <c r="H10298" s="26"/>
      <c r="I10298" s="26"/>
      <c r="K10298"/>
      <c r="L10298"/>
      <c r="M10298"/>
      <c r="N10298"/>
      <c r="O10298"/>
      <c r="P10298"/>
      <c r="S10298"/>
    </row>
    <row r="10299" spans="1:19" x14ac:dyDescent="0.3">
      <c r="A10299" s="25"/>
      <c r="B10299"/>
      <c r="C10299"/>
      <c r="D10299"/>
      <c r="E10299"/>
      <c r="F10299"/>
      <c r="G10299"/>
      <c r="H10299" s="26"/>
      <c r="I10299" s="26"/>
      <c r="K10299"/>
      <c r="L10299"/>
      <c r="M10299"/>
      <c r="N10299"/>
      <c r="O10299"/>
      <c r="P10299"/>
      <c r="S10299"/>
    </row>
    <row r="10300" spans="1:19" x14ac:dyDescent="0.3">
      <c r="A10300" s="25"/>
      <c r="B10300"/>
      <c r="C10300"/>
      <c r="D10300"/>
      <c r="E10300"/>
      <c r="F10300"/>
      <c r="G10300"/>
      <c r="H10300" s="26"/>
      <c r="I10300" s="26"/>
      <c r="K10300"/>
      <c r="L10300"/>
      <c r="M10300"/>
      <c r="N10300"/>
      <c r="O10300"/>
      <c r="P10300"/>
      <c r="S10300"/>
    </row>
    <row r="10301" spans="1:19" x14ac:dyDescent="0.3">
      <c r="A10301" s="25"/>
      <c r="B10301"/>
      <c r="C10301"/>
      <c r="D10301"/>
      <c r="E10301"/>
      <c r="F10301"/>
      <c r="G10301"/>
      <c r="H10301" s="26"/>
      <c r="I10301" s="26"/>
      <c r="K10301"/>
      <c r="L10301"/>
      <c r="M10301"/>
      <c r="N10301"/>
      <c r="O10301"/>
      <c r="P10301"/>
      <c r="S10301"/>
    </row>
    <row r="10302" spans="1:19" x14ac:dyDescent="0.3">
      <c r="A10302" s="25"/>
      <c r="B10302"/>
      <c r="C10302"/>
      <c r="D10302"/>
      <c r="E10302"/>
      <c r="F10302"/>
      <c r="G10302"/>
      <c r="H10302" s="26"/>
      <c r="I10302" s="26"/>
      <c r="K10302"/>
      <c r="L10302"/>
      <c r="M10302"/>
      <c r="N10302"/>
      <c r="O10302"/>
      <c r="P10302"/>
      <c r="S10302"/>
    </row>
    <row r="10303" spans="1:19" x14ac:dyDescent="0.3">
      <c r="A10303" s="25"/>
      <c r="B10303"/>
      <c r="C10303"/>
      <c r="D10303"/>
      <c r="E10303"/>
      <c r="F10303"/>
      <c r="G10303"/>
      <c r="H10303" s="14"/>
      <c r="I10303" s="14"/>
      <c r="K10303"/>
      <c r="L10303"/>
      <c r="M10303"/>
      <c r="N10303"/>
      <c r="O10303"/>
      <c r="P10303"/>
      <c r="S10303"/>
    </row>
    <row r="10304" spans="1:19" x14ac:dyDescent="0.3">
      <c r="A10304" s="25"/>
      <c r="B10304"/>
      <c r="C10304"/>
      <c r="D10304"/>
      <c r="E10304"/>
      <c r="F10304"/>
      <c r="G10304"/>
      <c r="H10304"/>
      <c r="I10304"/>
      <c r="K10304"/>
      <c r="L10304"/>
      <c r="M10304"/>
      <c r="N10304"/>
      <c r="O10304"/>
      <c r="P10304"/>
      <c r="S10304"/>
    </row>
    <row r="10305" spans="1:19" x14ac:dyDescent="0.3">
      <c r="A10305" s="25"/>
      <c r="B10305"/>
      <c r="C10305"/>
      <c r="D10305"/>
      <c r="E10305"/>
      <c r="F10305"/>
      <c r="G10305"/>
      <c r="H10305"/>
      <c r="I10305"/>
      <c r="K10305"/>
      <c r="L10305"/>
      <c r="M10305"/>
      <c r="N10305"/>
      <c r="O10305"/>
      <c r="P10305"/>
      <c r="S10305"/>
    </row>
    <row r="10306" spans="1:19" x14ac:dyDescent="0.3">
      <c r="A10306" s="25"/>
      <c r="B10306"/>
      <c r="C10306"/>
      <c r="D10306"/>
      <c r="E10306"/>
      <c r="F10306"/>
      <c r="G10306"/>
      <c r="H10306"/>
      <c r="I10306"/>
      <c r="K10306"/>
      <c r="L10306"/>
      <c r="M10306"/>
      <c r="N10306"/>
      <c r="O10306"/>
      <c r="P10306"/>
      <c r="S10306"/>
    </row>
    <row r="10307" spans="1:19" x14ac:dyDescent="0.3">
      <c r="A10307" s="25"/>
      <c r="B10307"/>
      <c r="C10307"/>
      <c r="D10307"/>
      <c r="E10307"/>
      <c r="F10307"/>
      <c r="G10307"/>
      <c r="H10307"/>
      <c r="I10307"/>
      <c r="K10307"/>
      <c r="L10307"/>
      <c r="M10307"/>
      <c r="N10307"/>
      <c r="O10307"/>
      <c r="P10307"/>
      <c r="S10307"/>
    </row>
    <row r="10308" spans="1:19" x14ac:dyDescent="0.3">
      <c r="A10308" s="25"/>
      <c r="B10308"/>
      <c r="C10308"/>
      <c r="D10308"/>
      <c r="E10308"/>
      <c r="F10308"/>
      <c r="G10308"/>
      <c r="H10308" s="14"/>
      <c r="I10308" s="14"/>
      <c r="K10308"/>
      <c r="L10308"/>
      <c r="M10308"/>
      <c r="N10308"/>
      <c r="O10308"/>
      <c r="P10308"/>
      <c r="S10308"/>
    </row>
    <row r="10309" spans="1:19" x14ac:dyDescent="0.3">
      <c r="A10309" s="25"/>
      <c r="B10309"/>
      <c r="C10309"/>
      <c r="D10309"/>
      <c r="E10309"/>
      <c r="F10309"/>
      <c r="G10309"/>
      <c r="H10309" s="14"/>
      <c r="I10309" s="14"/>
      <c r="K10309"/>
      <c r="L10309"/>
      <c r="M10309"/>
      <c r="N10309"/>
      <c r="O10309"/>
      <c r="P10309"/>
      <c r="S10309"/>
    </row>
    <row r="10310" spans="1:19" x14ac:dyDescent="0.3">
      <c r="A10310" s="25"/>
      <c r="B10310"/>
      <c r="C10310"/>
      <c r="D10310"/>
      <c r="E10310"/>
      <c r="F10310"/>
      <c r="G10310"/>
      <c r="H10310" s="14"/>
      <c r="I10310" s="14"/>
      <c r="K10310"/>
      <c r="L10310"/>
      <c r="M10310"/>
      <c r="N10310"/>
      <c r="O10310"/>
      <c r="P10310"/>
      <c r="S10310"/>
    </row>
    <row r="10311" spans="1:19" x14ac:dyDescent="0.3">
      <c r="A10311" s="25"/>
      <c r="B10311"/>
      <c r="C10311"/>
      <c r="D10311"/>
      <c r="E10311"/>
      <c r="F10311"/>
      <c r="G10311"/>
      <c r="H10311" s="14"/>
      <c r="I10311" s="14"/>
      <c r="K10311"/>
      <c r="L10311"/>
      <c r="M10311"/>
      <c r="N10311"/>
      <c r="O10311"/>
      <c r="P10311"/>
      <c r="S10311"/>
    </row>
    <row r="10312" spans="1:19" x14ac:dyDescent="0.3">
      <c r="A10312" s="25"/>
      <c r="B10312"/>
      <c r="C10312"/>
      <c r="D10312"/>
      <c r="E10312"/>
      <c r="F10312"/>
      <c r="G10312"/>
      <c r="H10312" s="14"/>
      <c r="I10312" s="14"/>
      <c r="K10312"/>
      <c r="L10312"/>
      <c r="M10312"/>
      <c r="N10312"/>
      <c r="O10312"/>
      <c r="P10312"/>
      <c r="S10312"/>
    </row>
    <row r="10313" spans="1:19" x14ac:dyDescent="0.3">
      <c r="A10313" s="25"/>
      <c r="B10313"/>
      <c r="C10313"/>
      <c r="D10313"/>
      <c r="E10313"/>
      <c r="F10313"/>
      <c r="G10313"/>
      <c r="H10313" s="14"/>
      <c r="I10313" s="14"/>
      <c r="K10313"/>
      <c r="L10313"/>
      <c r="M10313"/>
      <c r="N10313"/>
      <c r="O10313"/>
      <c r="P10313"/>
      <c r="S10313"/>
    </row>
    <row r="10314" spans="1:19" x14ac:dyDescent="0.3">
      <c r="A10314" s="25"/>
      <c r="B10314"/>
      <c r="C10314"/>
      <c r="D10314"/>
      <c r="E10314"/>
      <c r="F10314"/>
      <c r="G10314"/>
      <c r="H10314" s="14"/>
      <c r="I10314" s="14"/>
      <c r="K10314"/>
      <c r="L10314"/>
      <c r="M10314"/>
      <c r="N10314"/>
      <c r="O10314"/>
      <c r="P10314"/>
      <c r="S10314"/>
    </row>
    <row r="10315" spans="1:19" x14ac:dyDescent="0.3">
      <c r="A10315" s="25"/>
      <c r="B10315"/>
      <c r="C10315"/>
      <c r="D10315"/>
      <c r="E10315"/>
      <c r="F10315"/>
      <c r="G10315"/>
      <c r="H10315" s="26"/>
      <c r="I10315" s="26"/>
      <c r="K10315"/>
      <c r="L10315"/>
      <c r="M10315"/>
      <c r="N10315"/>
      <c r="O10315"/>
      <c r="P10315"/>
      <c r="S10315"/>
    </row>
    <row r="10316" spans="1:19" x14ac:dyDescent="0.3">
      <c r="A10316" s="25"/>
      <c r="B10316"/>
      <c r="C10316"/>
      <c r="D10316"/>
      <c r="E10316"/>
      <c r="F10316"/>
      <c r="G10316"/>
      <c r="H10316" s="26"/>
      <c r="I10316" s="26"/>
      <c r="K10316"/>
      <c r="L10316"/>
      <c r="M10316"/>
      <c r="N10316"/>
      <c r="O10316"/>
      <c r="P10316"/>
      <c r="S10316"/>
    </row>
    <row r="10317" spans="1:19" x14ac:dyDescent="0.3">
      <c r="A10317" s="25"/>
      <c r="B10317"/>
      <c r="C10317"/>
      <c r="D10317"/>
      <c r="E10317"/>
      <c r="F10317"/>
      <c r="G10317"/>
      <c r="H10317" s="26"/>
      <c r="I10317" s="26"/>
      <c r="K10317"/>
      <c r="L10317"/>
      <c r="M10317"/>
      <c r="N10317"/>
      <c r="O10317"/>
      <c r="P10317"/>
      <c r="S10317"/>
    </row>
    <row r="10318" spans="1:19" x14ac:dyDescent="0.3">
      <c r="A10318" s="25"/>
      <c r="B10318"/>
      <c r="C10318"/>
      <c r="D10318"/>
      <c r="E10318"/>
      <c r="F10318"/>
      <c r="G10318"/>
      <c r="H10318" s="26"/>
      <c r="I10318" s="26"/>
      <c r="K10318"/>
      <c r="L10318"/>
      <c r="M10318"/>
      <c r="N10318"/>
      <c r="O10318"/>
      <c r="P10318"/>
      <c r="S10318"/>
    </row>
    <row r="10319" spans="1:19" x14ac:dyDescent="0.3">
      <c r="A10319" s="25"/>
      <c r="B10319"/>
      <c r="C10319"/>
      <c r="D10319"/>
      <c r="E10319"/>
      <c r="F10319"/>
      <c r="G10319"/>
      <c r="H10319" s="26"/>
      <c r="I10319" s="26"/>
      <c r="K10319"/>
      <c r="L10319"/>
      <c r="M10319"/>
      <c r="N10319"/>
      <c r="O10319"/>
      <c r="P10319"/>
      <c r="S10319"/>
    </row>
    <row r="10320" spans="1:19" x14ac:dyDescent="0.3">
      <c r="A10320" s="25"/>
      <c r="B10320"/>
      <c r="C10320"/>
      <c r="D10320"/>
      <c r="E10320"/>
      <c r="F10320"/>
      <c r="G10320"/>
      <c r="H10320" s="26"/>
      <c r="I10320" s="26"/>
      <c r="K10320"/>
      <c r="L10320"/>
      <c r="M10320"/>
      <c r="N10320"/>
      <c r="O10320"/>
      <c r="P10320"/>
      <c r="S10320"/>
    </row>
    <row r="10321" spans="1:19" x14ac:dyDescent="0.3">
      <c r="A10321" s="25"/>
      <c r="B10321"/>
      <c r="C10321"/>
      <c r="D10321"/>
      <c r="E10321"/>
      <c r="F10321"/>
      <c r="G10321"/>
      <c r="H10321"/>
      <c r="I10321" s="14"/>
      <c r="K10321"/>
      <c r="L10321"/>
      <c r="M10321"/>
      <c r="N10321"/>
      <c r="O10321"/>
      <c r="P10321"/>
      <c r="S10321"/>
    </row>
    <row r="10322" spans="1:19" x14ac:dyDescent="0.3">
      <c r="A10322" s="25"/>
      <c r="B10322"/>
      <c r="C10322"/>
      <c r="D10322"/>
      <c r="E10322"/>
      <c r="F10322"/>
      <c r="G10322"/>
      <c r="H10322"/>
      <c r="I10322" s="14"/>
      <c r="K10322"/>
      <c r="L10322"/>
      <c r="M10322"/>
      <c r="N10322"/>
      <c r="O10322"/>
      <c r="P10322"/>
      <c r="S10322"/>
    </row>
    <row r="10323" spans="1:19" x14ac:dyDescent="0.3">
      <c r="A10323" s="25"/>
      <c r="B10323"/>
      <c r="C10323"/>
      <c r="D10323"/>
      <c r="E10323"/>
      <c r="F10323"/>
      <c r="G10323"/>
      <c r="H10323"/>
      <c r="I10323" s="14"/>
      <c r="K10323"/>
      <c r="L10323"/>
      <c r="M10323"/>
      <c r="N10323"/>
      <c r="O10323"/>
      <c r="P10323"/>
      <c r="S10323"/>
    </row>
    <row r="10324" spans="1:19" x14ac:dyDescent="0.3">
      <c r="A10324" s="25"/>
      <c r="B10324"/>
      <c r="C10324"/>
      <c r="D10324"/>
      <c r="E10324"/>
      <c r="F10324"/>
      <c r="G10324"/>
      <c r="H10324" s="14"/>
      <c r="I10324" s="14"/>
      <c r="K10324"/>
      <c r="L10324"/>
      <c r="M10324"/>
      <c r="N10324"/>
      <c r="O10324"/>
      <c r="P10324"/>
      <c r="S10324"/>
    </row>
    <row r="10325" spans="1:19" x14ac:dyDescent="0.3">
      <c r="A10325" s="25"/>
      <c r="B10325"/>
      <c r="C10325"/>
      <c r="D10325"/>
      <c r="E10325"/>
      <c r="F10325"/>
      <c r="G10325"/>
      <c r="H10325"/>
      <c r="I10325" s="14"/>
      <c r="K10325"/>
      <c r="L10325"/>
      <c r="M10325"/>
      <c r="N10325"/>
      <c r="O10325"/>
      <c r="P10325"/>
      <c r="S10325"/>
    </row>
    <row r="10326" spans="1:19" x14ac:dyDescent="0.3">
      <c r="A10326" s="25"/>
      <c r="B10326"/>
      <c r="C10326"/>
      <c r="D10326"/>
      <c r="E10326"/>
      <c r="F10326"/>
      <c r="G10326"/>
      <c r="H10326"/>
      <c r="I10326" s="14"/>
      <c r="K10326"/>
      <c r="L10326"/>
      <c r="M10326"/>
      <c r="N10326"/>
      <c r="O10326"/>
      <c r="P10326"/>
      <c r="S10326"/>
    </row>
    <row r="10327" spans="1:19" x14ac:dyDescent="0.3">
      <c r="A10327" s="25"/>
      <c r="B10327"/>
      <c r="C10327"/>
      <c r="D10327"/>
      <c r="E10327"/>
      <c r="F10327"/>
      <c r="G10327"/>
      <c r="H10327" s="26"/>
      <c r="I10327" s="26"/>
      <c r="K10327"/>
      <c r="L10327"/>
      <c r="M10327"/>
      <c r="N10327"/>
      <c r="O10327"/>
      <c r="P10327"/>
      <c r="S10327"/>
    </row>
    <row r="10328" spans="1:19" x14ac:dyDescent="0.3">
      <c r="A10328" s="25"/>
      <c r="B10328"/>
      <c r="C10328"/>
      <c r="D10328"/>
      <c r="E10328"/>
      <c r="F10328"/>
      <c r="G10328"/>
      <c r="H10328" s="26"/>
      <c r="I10328" s="26"/>
      <c r="K10328"/>
      <c r="L10328"/>
      <c r="M10328"/>
      <c r="N10328"/>
      <c r="O10328"/>
      <c r="P10328"/>
      <c r="S10328"/>
    </row>
    <row r="10329" spans="1:19" x14ac:dyDescent="0.3">
      <c r="A10329" s="25"/>
      <c r="B10329"/>
      <c r="C10329"/>
      <c r="D10329"/>
      <c r="E10329"/>
      <c r="F10329"/>
      <c r="G10329"/>
      <c r="H10329" s="26"/>
      <c r="I10329" s="26"/>
      <c r="K10329"/>
      <c r="L10329"/>
      <c r="M10329"/>
      <c r="N10329"/>
      <c r="O10329"/>
      <c r="P10329"/>
      <c r="S10329"/>
    </row>
    <row r="10330" spans="1:19" x14ac:dyDescent="0.3">
      <c r="A10330" s="25"/>
      <c r="B10330"/>
      <c r="C10330"/>
      <c r="D10330"/>
      <c r="E10330"/>
      <c r="F10330"/>
      <c r="G10330"/>
      <c r="H10330" s="26"/>
      <c r="I10330" s="26"/>
      <c r="K10330"/>
      <c r="L10330"/>
      <c r="M10330"/>
      <c r="N10330"/>
      <c r="O10330"/>
      <c r="P10330"/>
      <c r="S10330"/>
    </row>
    <row r="10331" spans="1:19" x14ac:dyDescent="0.3">
      <c r="A10331" s="25"/>
      <c r="B10331"/>
      <c r="C10331"/>
      <c r="D10331"/>
      <c r="E10331"/>
      <c r="F10331"/>
      <c r="G10331"/>
      <c r="H10331" s="26"/>
      <c r="I10331" s="26"/>
      <c r="K10331"/>
      <c r="L10331"/>
      <c r="M10331"/>
      <c r="N10331"/>
      <c r="O10331"/>
      <c r="P10331"/>
      <c r="S10331"/>
    </row>
    <row r="10332" spans="1:19" x14ac:dyDescent="0.3">
      <c r="A10332" s="25"/>
      <c r="B10332"/>
      <c r="C10332"/>
      <c r="D10332"/>
      <c r="E10332"/>
      <c r="F10332"/>
      <c r="G10332"/>
      <c r="H10332" s="26"/>
      <c r="I10332" s="26"/>
      <c r="K10332"/>
      <c r="L10332"/>
      <c r="M10332"/>
      <c r="N10332"/>
      <c r="O10332"/>
      <c r="P10332"/>
      <c r="S10332"/>
    </row>
    <row r="10333" spans="1:19" x14ac:dyDescent="0.3">
      <c r="A10333" s="25"/>
      <c r="B10333"/>
      <c r="C10333"/>
      <c r="D10333"/>
      <c r="E10333"/>
      <c r="F10333"/>
      <c r="G10333"/>
      <c r="H10333" s="14"/>
      <c r="I10333" s="26"/>
      <c r="K10333"/>
      <c r="L10333"/>
      <c r="M10333"/>
      <c r="N10333"/>
      <c r="O10333"/>
      <c r="P10333"/>
      <c r="S10333"/>
    </row>
    <row r="10334" spans="1:19" x14ac:dyDescent="0.3">
      <c r="A10334" s="25"/>
      <c r="B10334"/>
      <c r="C10334"/>
      <c r="D10334"/>
      <c r="E10334"/>
      <c r="F10334"/>
      <c r="G10334"/>
      <c r="H10334"/>
      <c r="I10334" s="26"/>
      <c r="K10334"/>
      <c r="L10334"/>
      <c r="M10334"/>
      <c r="N10334"/>
      <c r="O10334"/>
      <c r="P10334"/>
      <c r="S10334"/>
    </row>
    <row r="10335" spans="1:19" x14ac:dyDescent="0.3">
      <c r="A10335" s="25"/>
      <c r="B10335"/>
      <c r="C10335"/>
      <c r="D10335"/>
      <c r="E10335"/>
      <c r="F10335"/>
      <c r="G10335"/>
      <c r="H10335"/>
      <c r="I10335" s="26"/>
      <c r="K10335"/>
      <c r="L10335"/>
      <c r="M10335"/>
      <c r="N10335"/>
      <c r="O10335"/>
      <c r="P10335"/>
      <c r="S10335"/>
    </row>
    <row r="10336" spans="1:19" x14ac:dyDescent="0.3">
      <c r="A10336" s="25"/>
      <c r="B10336"/>
      <c r="C10336"/>
      <c r="D10336"/>
      <c r="E10336"/>
      <c r="F10336"/>
      <c r="G10336"/>
      <c r="H10336"/>
      <c r="I10336" s="26"/>
      <c r="K10336"/>
      <c r="L10336"/>
      <c r="M10336"/>
      <c r="N10336"/>
      <c r="O10336"/>
      <c r="P10336"/>
      <c r="S10336"/>
    </row>
    <row r="10337" spans="1:19" x14ac:dyDescent="0.3">
      <c r="A10337" s="25"/>
      <c r="B10337"/>
      <c r="C10337"/>
      <c r="D10337"/>
      <c r="E10337"/>
      <c r="F10337"/>
      <c r="G10337"/>
      <c r="H10337"/>
      <c r="I10337" s="26"/>
      <c r="K10337"/>
      <c r="L10337"/>
      <c r="M10337"/>
      <c r="N10337"/>
      <c r="O10337"/>
      <c r="P10337"/>
      <c r="S10337"/>
    </row>
    <row r="10338" spans="1:19" x14ac:dyDescent="0.3">
      <c r="A10338" s="25"/>
      <c r="B10338"/>
      <c r="C10338"/>
      <c r="D10338"/>
      <c r="E10338"/>
      <c r="F10338"/>
      <c r="G10338"/>
      <c r="H10338"/>
      <c r="I10338" s="26"/>
      <c r="K10338"/>
      <c r="L10338"/>
      <c r="M10338"/>
      <c r="N10338"/>
      <c r="O10338"/>
      <c r="P10338"/>
      <c r="S10338"/>
    </row>
    <row r="10339" spans="1:19" x14ac:dyDescent="0.3">
      <c r="A10339" s="25"/>
      <c r="B10339"/>
      <c r="C10339"/>
      <c r="D10339"/>
      <c r="E10339"/>
      <c r="F10339"/>
      <c r="G10339"/>
      <c r="H10339"/>
      <c r="I10339"/>
      <c r="K10339"/>
      <c r="L10339"/>
      <c r="M10339"/>
      <c r="N10339"/>
      <c r="O10339"/>
      <c r="P10339"/>
      <c r="S10339"/>
    </row>
    <row r="10340" spans="1:19" x14ac:dyDescent="0.3">
      <c r="A10340" s="25"/>
      <c r="B10340"/>
      <c r="C10340"/>
      <c r="D10340"/>
      <c r="E10340"/>
      <c r="F10340"/>
      <c r="G10340"/>
      <c r="H10340"/>
      <c r="I10340"/>
      <c r="K10340"/>
      <c r="L10340"/>
      <c r="M10340"/>
      <c r="N10340"/>
      <c r="O10340"/>
      <c r="P10340"/>
      <c r="S10340"/>
    </row>
    <row r="10341" spans="1:19" x14ac:dyDescent="0.3">
      <c r="A10341" s="25"/>
      <c r="B10341"/>
      <c r="C10341"/>
      <c r="D10341"/>
      <c r="E10341"/>
      <c r="F10341"/>
      <c r="G10341"/>
      <c r="H10341"/>
      <c r="I10341" s="14"/>
      <c r="K10341"/>
      <c r="L10341"/>
      <c r="M10341"/>
      <c r="N10341"/>
      <c r="O10341"/>
      <c r="P10341"/>
      <c r="S10341"/>
    </row>
    <row r="10342" spans="1:19" x14ac:dyDescent="0.3">
      <c r="A10342" s="25"/>
      <c r="B10342"/>
      <c r="C10342"/>
      <c r="D10342"/>
      <c r="E10342"/>
      <c r="F10342"/>
      <c r="G10342"/>
      <c r="H10342"/>
      <c r="I10342" s="14"/>
      <c r="K10342"/>
      <c r="L10342"/>
      <c r="M10342"/>
      <c r="N10342"/>
      <c r="O10342"/>
      <c r="P10342"/>
      <c r="S10342"/>
    </row>
    <row r="10343" spans="1:19" x14ac:dyDescent="0.3">
      <c r="A10343" s="25"/>
      <c r="B10343"/>
      <c r="C10343"/>
      <c r="D10343"/>
      <c r="E10343"/>
      <c r="F10343"/>
      <c r="G10343"/>
      <c r="H10343"/>
      <c r="I10343" s="14"/>
      <c r="K10343"/>
      <c r="L10343"/>
      <c r="M10343"/>
      <c r="N10343"/>
      <c r="O10343"/>
      <c r="P10343"/>
      <c r="S10343"/>
    </row>
    <row r="10344" spans="1:19" x14ac:dyDescent="0.3">
      <c r="A10344" s="25"/>
      <c r="B10344"/>
      <c r="C10344"/>
      <c r="D10344"/>
      <c r="E10344"/>
      <c r="F10344"/>
      <c r="G10344"/>
      <c r="H10344"/>
      <c r="I10344" s="14"/>
      <c r="K10344"/>
      <c r="L10344"/>
      <c r="M10344"/>
      <c r="N10344"/>
      <c r="O10344"/>
      <c r="P10344"/>
      <c r="S10344"/>
    </row>
    <row r="10345" spans="1:19" x14ac:dyDescent="0.3">
      <c r="A10345" s="25"/>
      <c r="B10345"/>
      <c r="C10345"/>
      <c r="D10345"/>
      <c r="E10345"/>
      <c r="F10345"/>
      <c r="G10345"/>
      <c r="H10345" s="26"/>
      <c r="I10345" s="26"/>
      <c r="K10345"/>
      <c r="L10345"/>
      <c r="M10345"/>
      <c r="N10345"/>
      <c r="O10345"/>
      <c r="P10345"/>
      <c r="S10345"/>
    </row>
    <row r="10346" spans="1:19" x14ac:dyDescent="0.3">
      <c r="A10346" s="25"/>
      <c r="B10346"/>
      <c r="C10346"/>
      <c r="D10346"/>
      <c r="E10346"/>
      <c r="F10346"/>
      <c r="G10346"/>
      <c r="H10346" s="26"/>
      <c r="I10346" s="26"/>
      <c r="K10346"/>
      <c r="L10346"/>
      <c r="M10346"/>
      <c r="N10346"/>
      <c r="O10346"/>
      <c r="P10346"/>
      <c r="S10346"/>
    </row>
    <row r="10347" spans="1:19" x14ac:dyDescent="0.3">
      <c r="A10347" s="25"/>
      <c r="B10347"/>
      <c r="C10347"/>
      <c r="D10347"/>
      <c r="E10347"/>
      <c r="F10347"/>
      <c r="G10347"/>
      <c r="H10347" s="26"/>
      <c r="I10347" s="26"/>
      <c r="K10347"/>
      <c r="L10347"/>
      <c r="M10347"/>
      <c r="N10347"/>
      <c r="O10347"/>
      <c r="P10347"/>
      <c r="S10347"/>
    </row>
    <row r="10348" spans="1:19" x14ac:dyDescent="0.3">
      <c r="A10348" s="25"/>
      <c r="B10348"/>
      <c r="C10348"/>
      <c r="D10348"/>
      <c r="E10348"/>
      <c r="F10348"/>
      <c r="G10348"/>
      <c r="H10348" s="26"/>
      <c r="I10348" s="26"/>
      <c r="K10348"/>
      <c r="L10348"/>
      <c r="M10348"/>
      <c r="N10348"/>
      <c r="O10348"/>
      <c r="P10348"/>
      <c r="S10348"/>
    </row>
    <row r="10349" spans="1:19" x14ac:dyDescent="0.3">
      <c r="A10349" s="25"/>
      <c r="B10349"/>
      <c r="C10349"/>
      <c r="D10349"/>
      <c r="E10349"/>
      <c r="F10349"/>
      <c r="G10349"/>
      <c r="H10349" s="26"/>
      <c r="I10349" s="26"/>
      <c r="K10349"/>
      <c r="L10349"/>
      <c r="M10349"/>
      <c r="N10349"/>
      <c r="O10349"/>
      <c r="P10349"/>
      <c r="S10349"/>
    </row>
    <row r="10350" spans="1:19" x14ac:dyDescent="0.3">
      <c r="A10350" s="25"/>
      <c r="B10350"/>
      <c r="C10350"/>
      <c r="D10350"/>
      <c r="E10350"/>
      <c r="F10350"/>
      <c r="G10350"/>
      <c r="H10350" s="26"/>
      <c r="I10350" s="26"/>
      <c r="K10350"/>
      <c r="L10350"/>
      <c r="M10350"/>
      <c r="N10350"/>
      <c r="O10350"/>
      <c r="P10350"/>
      <c r="S10350"/>
    </row>
    <row r="10351" spans="1:19" x14ac:dyDescent="0.3">
      <c r="A10351" s="25"/>
      <c r="B10351"/>
      <c r="C10351"/>
      <c r="D10351"/>
      <c r="E10351"/>
      <c r="F10351"/>
      <c r="G10351"/>
      <c r="H10351" s="14"/>
      <c r="I10351" s="14"/>
      <c r="K10351"/>
      <c r="L10351"/>
      <c r="M10351"/>
      <c r="N10351"/>
      <c r="O10351"/>
      <c r="P10351"/>
      <c r="S10351"/>
    </row>
    <row r="10352" spans="1:19" x14ac:dyDescent="0.3">
      <c r="A10352" s="25"/>
      <c r="B10352"/>
      <c r="C10352"/>
      <c r="D10352"/>
      <c r="E10352"/>
      <c r="F10352"/>
      <c r="G10352"/>
      <c r="H10352" s="14"/>
      <c r="I10352" s="14"/>
      <c r="K10352"/>
      <c r="L10352"/>
      <c r="M10352"/>
      <c r="N10352"/>
      <c r="O10352"/>
      <c r="P10352"/>
      <c r="S10352"/>
    </row>
    <row r="10353" spans="1:20" x14ac:dyDescent="0.3">
      <c r="A10353" s="25"/>
      <c r="B10353"/>
      <c r="C10353"/>
      <c r="D10353"/>
      <c r="E10353"/>
      <c r="F10353"/>
      <c r="G10353"/>
      <c r="H10353" s="14"/>
      <c r="I10353" s="14"/>
      <c r="K10353"/>
      <c r="L10353"/>
      <c r="M10353"/>
      <c r="N10353"/>
      <c r="O10353"/>
      <c r="P10353"/>
      <c r="S10353"/>
    </row>
    <row r="10354" spans="1:20" x14ac:dyDescent="0.3">
      <c r="A10354" s="25"/>
      <c r="B10354"/>
      <c r="C10354"/>
      <c r="D10354"/>
      <c r="E10354"/>
      <c r="F10354"/>
      <c r="G10354"/>
      <c r="H10354" s="14"/>
      <c r="I10354" s="14"/>
      <c r="K10354"/>
      <c r="L10354"/>
      <c r="M10354"/>
      <c r="N10354"/>
      <c r="O10354"/>
      <c r="P10354"/>
      <c r="S10354"/>
    </row>
    <row r="10355" spans="1:20" x14ac:dyDescent="0.3">
      <c r="A10355" s="25"/>
      <c r="B10355"/>
      <c r="C10355"/>
      <c r="D10355"/>
      <c r="E10355"/>
      <c r="F10355"/>
      <c r="G10355"/>
      <c r="H10355"/>
      <c r="I10355"/>
      <c r="K10355"/>
      <c r="L10355"/>
      <c r="M10355"/>
      <c r="N10355"/>
      <c r="O10355"/>
      <c r="P10355"/>
      <c r="S10355"/>
    </row>
    <row r="10356" spans="1:20" x14ac:dyDescent="0.3">
      <c r="A10356" s="25"/>
      <c r="B10356"/>
      <c r="C10356"/>
      <c r="D10356"/>
      <c r="E10356"/>
      <c r="F10356"/>
      <c r="G10356"/>
      <c r="H10356"/>
      <c r="I10356"/>
      <c r="K10356"/>
      <c r="L10356"/>
      <c r="M10356"/>
      <c r="N10356"/>
      <c r="O10356"/>
      <c r="P10356"/>
      <c r="S10356"/>
    </row>
    <row r="10357" spans="1:20" x14ac:dyDescent="0.3">
      <c r="A10357" s="25"/>
      <c r="B10357"/>
      <c r="C10357"/>
      <c r="D10357"/>
      <c r="E10357"/>
      <c r="F10357"/>
      <c r="G10357"/>
      <c r="H10357"/>
      <c r="I10357"/>
      <c r="K10357"/>
      <c r="L10357"/>
      <c r="M10357"/>
      <c r="N10357"/>
      <c r="O10357"/>
      <c r="P10357"/>
      <c r="S10357"/>
    </row>
    <row r="10358" spans="1:20" x14ac:dyDescent="0.3">
      <c r="A10358" s="25"/>
      <c r="B10358"/>
      <c r="C10358"/>
      <c r="D10358"/>
      <c r="E10358"/>
      <c r="F10358"/>
      <c r="G10358"/>
      <c r="H10358"/>
      <c r="I10358" s="14"/>
      <c r="K10358"/>
      <c r="L10358"/>
      <c r="M10358"/>
      <c r="N10358"/>
      <c r="O10358"/>
      <c r="P10358"/>
      <c r="S10358"/>
    </row>
    <row r="10359" spans="1:20" x14ac:dyDescent="0.3">
      <c r="A10359" s="25"/>
      <c r="B10359"/>
      <c r="C10359"/>
      <c r="D10359"/>
      <c r="E10359"/>
      <c r="F10359"/>
      <c r="G10359"/>
      <c r="H10359" s="14"/>
      <c r="I10359" s="14"/>
      <c r="K10359"/>
      <c r="L10359"/>
      <c r="M10359"/>
      <c r="N10359"/>
      <c r="O10359"/>
      <c r="P10359"/>
      <c r="S10359"/>
      <c r="T10359" s="7"/>
    </row>
    <row r="10360" spans="1:20" x14ac:dyDescent="0.3">
      <c r="A10360" s="25"/>
      <c r="B10360"/>
      <c r="C10360"/>
      <c r="D10360"/>
      <c r="E10360"/>
      <c r="F10360"/>
      <c r="G10360"/>
      <c r="H10360"/>
      <c r="I10360"/>
      <c r="K10360"/>
      <c r="L10360"/>
      <c r="M10360"/>
      <c r="N10360"/>
      <c r="O10360"/>
      <c r="P10360"/>
      <c r="S10360"/>
    </row>
    <row r="10361" spans="1:20" x14ac:dyDescent="0.3">
      <c r="A10361" s="25"/>
      <c r="B10361"/>
      <c r="C10361"/>
      <c r="D10361"/>
      <c r="E10361"/>
      <c r="F10361"/>
      <c r="G10361"/>
      <c r="H10361" s="14"/>
      <c r="I10361" s="14"/>
      <c r="K10361"/>
      <c r="L10361"/>
      <c r="M10361"/>
      <c r="N10361"/>
      <c r="O10361"/>
      <c r="P10361"/>
      <c r="S10361"/>
      <c r="T10361" s="7"/>
    </row>
    <row r="10362" spans="1:20" x14ac:dyDescent="0.3">
      <c r="A10362" s="25"/>
      <c r="B10362"/>
      <c r="C10362"/>
      <c r="D10362"/>
      <c r="E10362"/>
      <c r="F10362"/>
      <c r="G10362"/>
      <c r="H10362" s="14"/>
      <c r="I10362" s="14"/>
      <c r="K10362"/>
      <c r="L10362"/>
      <c r="M10362"/>
      <c r="N10362"/>
      <c r="O10362"/>
      <c r="P10362"/>
      <c r="S10362"/>
      <c r="T10362" s="7"/>
    </row>
    <row r="10363" spans="1:20" x14ac:dyDescent="0.3">
      <c r="A10363" s="25"/>
      <c r="B10363"/>
      <c r="C10363"/>
      <c r="D10363"/>
      <c r="E10363"/>
      <c r="F10363"/>
      <c r="G10363"/>
      <c r="H10363" s="26"/>
      <c r="I10363" s="26"/>
      <c r="K10363"/>
      <c r="L10363"/>
      <c r="M10363"/>
      <c r="N10363"/>
      <c r="O10363"/>
      <c r="P10363"/>
      <c r="S10363"/>
    </row>
    <row r="10364" spans="1:20" x14ac:dyDescent="0.3">
      <c r="A10364" s="25"/>
      <c r="B10364"/>
      <c r="C10364"/>
      <c r="D10364"/>
      <c r="E10364"/>
      <c r="F10364"/>
      <c r="G10364"/>
      <c r="H10364" s="26"/>
      <c r="I10364" s="26"/>
      <c r="K10364"/>
      <c r="L10364"/>
      <c r="M10364"/>
      <c r="N10364"/>
      <c r="O10364"/>
      <c r="P10364"/>
      <c r="S10364"/>
      <c r="T10364" s="7"/>
    </row>
    <row r="10365" spans="1:20" x14ac:dyDescent="0.3">
      <c r="A10365" s="25"/>
      <c r="B10365"/>
      <c r="C10365"/>
      <c r="D10365"/>
      <c r="E10365"/>
      <c r="F10365"/>
      <c r="G10365"/>
      <c r="H10365" s="26"/>
      <c r="I10365" s="26"/>
      <c r="K10365"/>
      <c r="L10365"/>
      <c r="M10365"/>
      <c r="N10365"/>
      <c r="O10365"/>
      <c r="P10365"/>
      <c r="S10365"/>
    </row>
    <row r="10366" spans="1:20" x14ac:dyDescent="0.3">
      <c r="A10366" s="25"/>
      <c r="B10366"/>
      <c r="C10366"/>
      <c r="D10366"/>
      <c r="E10366"/>
      <c r="F10366"/>
      <c r="G10366"/>
      <c r="H10366" s="26"/>
      <c r="I10366" s="26"/>
      <c r="K10366"/>
      <c r="L10366"/>
      <c r="M10366"/>
      <c r="N10366"/>
      <c r="O10366"/>
      <c r="P10366"/>
      <c r="S10366"/>
    </row>
    <row r="10367" spans="1:20" x14ac:dyDescent="0.3">
      <c r="A10367" s="25"/>
      <c r="B10367"/>
      <c r="C10367"/>
      <c r="D10367"/>
      <c r="E10367"/>
      <c r="F10367"/>
      <c r="G10367"/>
      <c r="H10367" s="26"/>
      <c r="I10367" s="26"/>
      <c r="K10367"/>
      <c r="L10367"/>
      <c r="M10367"/>
      <c r="N10367"/>
      <c r="O10367"/>
      <c r="P10367"/>
      <c r="S10367"/>
      <c r="T10367" s="7"/>
    </row>
    <row r="10368" spans="1:20" x14ac:dyDescent="0.3">
      <c r="A10368" s="25"/>
      <c r="B10368"/>
      <c r="C10368"/>
      <c r="D10368"/>
      <c r="E10368"/>
      <c r="F10368"/>
      <c r="G10368"/>
      <c r="H10368" s="26"/>
      <c r="I10368" s="26"/>
      <c r="K10368"/>
      <c r="L10368"/>
      <c r="M10368"/>
      <c r="N10368"/>
      <c r="O10368"/>
      <c r="P10368"/>
      <c r="S10368"/>
    </row>
    <row r="10369" spans="1:19" x14ac:dyDescent="0.3">
      <c r="A10369" s="25"/>
      <c r="B10369"/>
      <c r="C10369"/>
      <c r="D10369"/>
      <c r="E10369"/>
      <c r="F10369"/>
      <c r="G10369"/>
      <c r="H10369" s="14"/>
      <c r="I10369" s="14"/>
      <c r="K10369"/>
      <c r="L10369"/>
      <c r="M10369"/>
      <c r="N10369"/>
      <c r="O10369"/>
      <c r="P10369"/>
      <c r="S10369"/>
    </row>
    <row r="10370" spans="1:19" x14ac:dyDescent="0.3">
      <c r="A10370" s="25"/>
      <c r="B10370"/>
      <c r="C10370"/>
      <c r="D10370"/>
      <c r="E10370"/>
      <c r="F10370"/>
      <c r="G10370"/>
      <c r="H10370" s="14"/>
      <c r="I10370" s="14"/>
      <c r="K10370"/>
      <c r="L10370"/>
      <c r="M10370"/>
      <c r="N10370"/>
      <c r="O10370"/>
      <c r="P10370"/>
      <c r="S10370"/>
    </row>
    <row r="10371" spans="1:19" x14ac:dyDescent="0.3">
      <c r="A10371" s="25"/>
      <c r="B10371"/>
      <c r="C10371"/>
      <c r="D10371"/>
      <c r="E10371"/>
      <c r="F10371"/>
      <c r="G10371"/>
      <c r="H10371" s="14"/>
      <c r="I10371" s="14"/>
      <c r="K10371"/>
      <c r="L10371"/>
      <c r="M10371"/>
      <c r="N10371"/>
      <c r="O10371"/>
      <c r="P10371"/>
      <c r="S10371"/>
    </row>
    <row r="10372" spans="1:19" x14ac:dyDescent="0.3">
      <c r="A10372" s="25"/>
      <c r="B10372"/>
      <c r="C10372"/>
      <c r="D10372"/>
      <c r="E10372"/>
      <c r="F10372"/>
      <c r="G10372"/>
      <c r="H10372" s="14"/>
      <c r="I10372" s="14"/>
      <c r="K10372"/>
      <c r="L10372"/>
      <c r="M10372"/>
      <c r="N10372"/>
      <c r="O10372"/>
      <c r="P10372"/>
      <c r="S10372"/>
    </row>
    <row r="10373" spans="1:19" x14ac:dyDescent="0.3">
      <c r="A10373" s="25"/>
      <c r="B10373"/>
      <c r="C10373"/>
      <c r="D10373"/>
      <c r="E10373"/>
      <c r="F10373"/>
      <c r="G10373"/>
      <c r="H10373" s="14"/>
      <c r="I10373" s="14"/>
      <c r="K10373"/>
      <c r="L10373"/>
      <c r="M10373"/>
      <c r="N10373"/>
      <c r="O10373"/>
      <c r="P10373"/>
      <c r="S10373"/>
    </row>
    <row r="10374" spans="1:19" x14ac:dyDescent="0.3">
      <c r="A10374" s="25"/>
      <c r="B10374"/>
      <c r="C10374"/>
      <c r="D10374"/>
      <c r="E10374"/>
      <c r="F10374"/>
      <c r="G10374"/>
      <c r="H10374" s="14"/>
      <c r="I10374" s="14"/>
      <c r="K10374"/>
      <c r="L10374"/>
      <c r="M10374"/>
      <c r="N10374"/>
      <c r="O10374"/>
      <c r="P10374"/>
      <c r="S10374"/>
    </row>
    <row r="10375" spans="1:19" x14ac:dyDescent="0.3">
      <c r="A10375" s="25"/>
      <c r="B10375"/>
      <c r="C10375"/>
      <c r="D10375"/>
      <c r="E10375"/>
      <c r="F10375"/>
      <c r="G10375"/>
      <c r="H10375" s="26"/>
      <c r="I10375" s="26"/>
      <c r="K10375"/>
      <c r="L10375"/>
      <c r="M10375"/>
      <c r="N10375"/>
      <c r="O10375"/>
      <c r="P10375"/>
      <c r="S10375"/>
    </row>
    <row r="10376" spans="1:19" x14ac:dyDescent="0.3">
      <c r="A10376" s="25"/>
      <c r="B10376"/>
      <c r="C10376"/>
      <c r="D10376"/>
      <c r="E10376"/>
      <c r="F10376"/>
      <c r="G10376"/>
      <c r="H10376" s="26"/>
      <c r="I10376" s="26"/>
      <c r="K10376"/>
      <c r="L10376"/>
      <c r="M10376"/>
      <c r="N10376"/>
      <c r="O10376"/>
      <c r="P10376"/>
      <c r="S10376"/>
    </row>
    <row r="10377" spans="1:19" x14ac:dyDescent="0.3">
      <c r="A10377" s="25"/>
      <c r="B10377"/>
      <c r="C10377"/>
      <c r="D10377"/>
      <c r="E10377"/>
      <c r="F10377"/>
      <c r="G10377"/>
      <c r="H10377" s="26"/>
      <c r="I10377" s="26"/>
      <c r="K10377"/>
      <c r="L10377"/>
      <c r="M10377"/>
      <c r="N10377"/>
      <c r="O10377"/>
      <c r="P10377"/>
      <c r="S10377"/>
    </row>
    <row r="10378" spans="1:19" x14ac:dyDescent="0.3">
      <c r="A10378" s="25"/>
      <c r="B10378"/>
      <c r="C10378"/>
      <c r="D10378"/>
      <c r="E10378"/>
      <c r="F10378"/>
      <c r="G10378"/>
      <c r="H10378" s="26"/>
      <c r="I10378" s="26"/>
      <c r="K10378"/>
      <c r="L10378"/>
      <c r="M10378"/>
      <c r="N10378"/>
      <c r="O10378"/>
      <c r="P10378"/>
      <c r="S10378"/>
    </row>
    <row r="10379" spans="1:19" x14ac:dyDescent="0.3">
      <c r="A10379" s="25"/>
      <c r="B10379"/>
      <c r="C10379"/>
      <c r="D10379"/>
      <c r="E10379"/>
      <c r="F10379"/>
      <c r="G10379"/>
      <c r="H10379" s="26"/>
      <c r="I10379" s="26"/>
      <c r="K10379"/>
      <c r="L10379"/>
      <c r="M10379"/>
      <c r="N10379"/>
      <c r="O10379"/>
      <c r="P10379"/>
      <c r="S10379"/>
    </row>
    <row r="10380" spans="1:19" x14ac:dyDescent="0.3">
      <c r="A10380" s="25"/>
      <c r="B10380"/>
      <c r="C10380"/>
      <c r="D10380"/>
      <c r="E10380"/>
      <c r="F10380"/>
      <c r="G10380"/>
      <c r="H10380" s="26"/>
      <c r="I10380" s="26"/>
      <c r="K10380"/>
      <c r="L10380"/>
      <c r="M10380"/>
      <c r="N10380"/>
      <c r="O10380"/>
      <c r="P10380"/>
      <c r="S10380"/>
    </row>
    <row r="10381" spans="1:19" x14ac:dyDescent="0.3">
      <c r="A10381" s="25"/>
      <c r="B10381"/>
      <c r="C10381"/>
      <c r="D10381"/>
      <c r="E10381"/>
      <c r="F10381"/>
      <c r="G10381"/>
      <c r="H10381" s="26"/>
      <c r="I10381" s="26"/>
      <c r="K10381"/>
      <c r="L10381"/>
      <c r="M10381"/>
      <c r="N10381"/>
      <c r="O10381"/>
      <c r="P10381"/>
      <c r="S10381"/>
    </row>
    <row r="10382" spans="1:19" x14ac:dyDescent="0.3">
      <c r="A10382" s="25"/>
      <c r="B10382"/>
      <c r="C10382"/>
      <c r="D10382"/>
      <c r="E10382"/>
      <c r="F10382"/>
      <c r="G10382"/>
      <c r="H10382" s="26"/>
      <c r="I10382" s="26"/>
      <c r="K10382"/>
      <c r="L10382"/>
      <c r="M10382"/>
      <c r="N10382"/>
      <c r="O10382"/>
      <c r="P10382"/>
      <c r="S10382"/>
    </row>
    <row r="10383" spans="1:19" x14ac:dyDescent="0.3">
      <c r="A10383" s="25"/>
      <c r="B10383"/>
      <c r="C10383"/>
      <c r="D10383"/>
      <c r="E10383"/>
      <c r="F10383"/>
      <c r="G10383"/>
      <c r="H10383" s="14"/>
      <c r="I10383" s="26"/>
      <c r="K10383"/>
      <c r="L10383"/>
      <c r="M10383"/>
      <c r="N10383"/>
      <c r="O10383"/>
      <c r="P10383"/>
      <c r="S10383"/>
    </row>
    <row r="10384" spans="1:19" x14ac:dyDescent="0.3">
      <c r="A10384" s="25"/>
      <c r="B10384"/>
      <c r="C10384"/>
      <c r="D10384"/>
      <c r="E10384"/>
      <c r="F10384"/>
      <c r="G10384"/>
      <c r="H10384" s="14"/>
      <c r="I10384" s="26"/>
      <c r="K10384"/>
      <c r="L10384"/>
      <c r="M10384"/>
      <c r="N10384"/>
      <c r="O10384"/>
      <c r="P10384"/>
      <c r="S10384"/>
    </row>
    <row r="10385" spans="1:20" x14ac:dyDescent="0.3">
      <c r="A10385" s="25"/>
      <c r="B10385"/>
      <c r="C10385"/>
      <c r="D10385"/>
      <c r="E10385"/>
      <c r="F10385"/>
      <c r="G10385"/>
      <c r="H10385" s="14"/>
      <c r="I10385" s="26"/>
      <c r="K10385"/>
      <c r="L10385"/>
      <c r="M10385"/>
      <c r="N10385"/>
      <c r="O10385"/>
      <c r="P10385"/>
      <c r="S10385"/>
    </row>
    <row r="10386" spans="1:20" x14ac:dyDescent="0.3">
      <c r="A10386" s="25"/>
      <c r="B10386"/>
      <c r="C10386"/>
      <c r="D10386"/>
      <c r="E10386"/>
      <c r="F10386"/>
      <c r="G10386"/>
      <c r="H10386" s="14"/>
      <c r="I10386" s="26"/>
      <c r="K10386"/>
      <c r="L10386"/>
      <c r="M10386"/>
      <c r="N10386"/>
      <c r="O10386"/>
      <c r="P10386"/>
      <c r="S10386"/>
    </row>
    <row r="10387" spans="1:20" x14ac:dyDescent="0.3">
      <c r="A10387" s="25"/>
      <c r="B10387"/>
      <c r="C10387"/>
      <c r="D10387"/>
      <c r="E10387"/>
      <c r="F10387"/>
      <c r="G10387"/>
      <c r="H10387" s="26"/>
      <c r="I10387" s="26"/>
      <c r="K10387"/>
      <c r="L10387"/>
      <c r="M10387"/>
      <c r="N10387"/>
      <c r="O10387"/>
      <c r="P10387"/>
      <c r="S10387"/>
    </row>
    <row r="10388" spans="1:20" x14ac:dyDescent="0.3">
      <c r="A10388" s="25"/>
      <c r="B10388"/>
      <c r="C10388"/>
      <c r="D10388"/>
      <c r="E10388"/>
      <c r="F10388"/>
      <c r="G10388"/>
      <c r="H10388" s="26"/>
      <c r="I10388" s="26"/>
      <c r="K10388"/>
      <c r="L10388"/>
      <c r="M10388"/>
      <c r="N10388"/>
      <c r="O10388"/>
      <c r="P10388"/>
      <c r="S10388"/>
    </row>
    <row r="10389" spans="1:20" x14ac:dyDescent="0.3">
      <c r="A10389" s="25"/>
      <c r="B10389"/>
      <c r="C10389"/>
      <c r="D10389"/>
      <c r="E10389"/>
      <c r="F10389"/>
      <c r="G10389"/>
      <c r="H10389" s="26"/>
      <c r="I10389" s="26"/>
      <c r="K10389"/>
      <c r="L10389"/>
      <c r="M10389"/>
      <c r="N10389"/>
      <c r="O10389"/>
      <c r="P10389"/>
      <c r="S10389"/>
    </row>
    <row r="10390" spans="1:20" x14ac:dyDescent="0.3">
      <c r="A10390" s="25"/>
      <c r="B10390"/>
      <c r="C10390"/>
      <c r="D10390"/>
      <c r="E10390"/>
      <c r="F10390"/>
      <c r="G10390"/>
      <c r="H10390" s="26"/>
      <c r="I10390" s="26"/>
      <c r="K10390"/>
      <c r="L10390"/>
      <c r="M10390"/>
      <c r="N10390"/>
      <c r="O10390"/>
      <c r="P10390"/>
      <c r="S10390"/>
    </row>
    <row r="10391" spans="1:20" x14ac:dyDescent="0.3">
      <c r="A10391" s="25"/>
      <c r="B10391"/>
      <c r="C10391"/>
      <c r="D10391"/>
      <c r="E10391"/>
      <c r="F10391"/>
      <c r="G10391"/>
      <c r="H10391" s="14"/>
      <c r="I10391" s="14"/>
      <c r="K10391"/>
      <c r="L10391"/>
      <c r="M10391"/>
      <c r="N10391"/>
      <c r="O10391"/>
      <c r="P10391"/>
      <c r="S10391"/>
    </row>
    <row r="10392" spans="1:20" x14ac:dyDescent="0.3">
      <c r="A10392" s="25"/>
      <c r="B10392"/>
      <c r="C10392"/>
      <c r="D10392"/>
      <c r="E10392"/>
      <c r="F10392"/>
      <c r="G10392"/>
      <c r="H10392" s="14"/>
      <c r="I10392" s="14"/>
      <c r="K10392"/>
      <c r="L10392"/>
      <c r="M10392"/>
      <c r="N10392"/>
      <c r="O10392"/>
      <c r="P10392"/>
      <c r="S10392"/>
      <c r="T10392" s="7"/>
    </row>
    <row r="10393" spans="1:20" x14ac:dyDescent="0.3">
      <c r="A10393" s="25"/>
      <c r="B10393"/>
      <c r="C10393"/>
      <c r="D10393"/>
      <c r="E10393"/>
      <c r="F10393"/>
      <c r="G10393"/>
      <c r="H10393" s="14"/>
      <c r="I10393" s="14"/>
      <c r="K10393"/>
      <c r="L10393"/>
      <c r="M10393"/>
      <c r="N10393"/>
      <c r="O10393"/>
      <c r="P10393"/>
      <c r="S10393"/>
    </row>
    <row r="10394" spans="1:20" x14ac:dyDescent="0.3">
      <c r="A10394" s="25"/>
      <c r="B10394"/>
      <c r="C10394"/>
      <c r="D10394"/>
      <c r="E10394"/>
      <c r="F10394"/>
      <c r="G10394"/>
      <c r="H10394" s="14"/>
      <c r="I10394" s="14"/>
      <c r="K10394"/>
      <c r="L10394"/>
      <c r="M10394"/>
      <c r="N10394"/>
      <c r="O10394"/>
      <c r="P10394"/>
      <c r="S10394"/>
    </row>
    <row r="10395" spans="1:20" x14ac:dyDescent="0.3">
      <c r="A10395" s="25"/>
      <c r="B10395"/>
      <c r="C10395"/>
      <c r="D10395"/>
      <c r="E10395"/>
      <c r="F10395"/>
      <c r="G10395"/>
      <c r="H10395" s="26"/>
      <c r="I10395" s="26"/>
      <c r="K10395"/>
      <c r="L10395"/>
      <c r="M10395"/>
      <c r="N10395"/>
      <c r="O10395"/>
      <c r="P10395"/>
      <c r="S10395"/>
    </row>
    <row r="10396" spans="1:20" x14ac:dyDescent="0.3">
      <c r="A10396" s="25"/>
      <c r="B10396"/>
      <c r="C10396"/>
      <c r="D10396"/>
      <c r="E10396"/>
      <c r="F10396"/>
      <c r="G10396"/>
      <c r="H10396" s="26"/>
      <c r="I10396" s="26"/>
      <c r="K10396"/>
      <c r="L10396"/>
      <c r="M10396"/>
      <c r="N10396"/>
      <c r="O10396"/>
      <c r="P10396"/>
      <c r="S10396"/>
    </row>
    <row r="10397" spans="1:20" x14ac:dyDescent="0.3">
      <c r="A10397" s="25"/>
      <c r="B10397"/>
      <c r="C10397"/>
      <c r="D10397"/>
      <c r="E10397"/>
      <c r="F10397"/>
      <c r="G10397"/>
      <c r="H10397" s="26"/>
      <c r="I10397" s="26"/>
      <c r="K10397"/>
      <c r="L10397"/>
      <c r="M10397"/>
      <c r="N10397"/>
      <c r="O10397"/>
      <c r="P10397"/>
      <c r="S10397"/>
    </row>
    <row r="10398" spans="1:20" x14ac:dyDescent="0.3">
      <c r="A10398" s="25"/>
      <c r="B10398"/>
      <c r="C10398"/>
      <c r="D10398"/>
      <c r="E10398"/>
      <c r="F10398"/>
      <c r="G10398"/>
      <c r="H10398" s="26"/>
      <c r="I10398" s="26"/>
      <c r="K10398"/>
      <c r="L10398"/>
      <c r="M10398"/>
      <c r="N10398"/>
      <c r="O10398"/>
      <c r="P10398"/>
      <c r="S10398"/>
    </row>
    <row r="10399" spans="1:20" x14ac:dyDescent="0.3">
      <c r="A10399" s="25"/>
      <c r="B10399"/>
      <c r="C10399"/>
      <c r="D10399"/>
      <c r="E10399"/>
      <c r="F10399"/>
      <c r="G10399"/>
      <c r="H10399" s="14"/>
      <c r="I10399" s="14"/>
      <c r="K10399"/>
      <c r="L10399"/>
      <c r="M10399"/>
      <c r="N10399"/>
      <c r="O10399"/>
      <c r="P10399"/>
      <c r="S10399"/>
    </row>
    <row r="10400" spans="1:20" x14ac:dyDescent="0.3">
      <c r="A10400" s="25"/>
      <c r="B10400"/>
      <c r="C10400"/>
      <c r="D10400"/>
      <c r="E10400"/>
      <c r="F10400"/>
      <c r="G10400"/>
      <c r="H10400"/>
      <c r="I10400"/>
      <c r="K10400"/>
      <c r="L10400"/>
      <c r="M10400"/>
      <c r="N10400"/>
      <c r="O10400"/>
      <c r="P10400"/>
      <c r="S10400"/>
    </row>
    <row r="10401" spans="1:19" x14ac:dyDescent="0.3">
      <c r="A10401" s="25"/>
      <c r="B10401"/>
      <c r="C10401"/>
      <c r="D10401"/>
      <c r="E10401"/>
      <c r="F10401"/>
      <c r="G10401"/>
      <c r="H10401"/>
      <c r="I10401"/>
      <c r="K10401"/>
      <c r="L10401"/>
      <c r="M10401"/>
      <c r="N10401"/>
      <c r="O10401"/>
      <c r="P10401"/>
      <c r="S10401"/>
    </row>
    <row r="10402" spans="1:19" x14ac:dyDescent="0.3">
      <c r="A10402" s="25"/>
      <c r="B10402"/>
      <c r="C10402"/>
      <c r="D10402"/>
      <c r="E10402"/>
      <c r="F10402"/>
      <c r="G10402"/>
      <c r="H10402"/>
      <c r="I10402"/>
      <c r="K10402"/>
      <c r="L10402"/>
      <c r="M10402"/>
      <c r="N10402"/>
      <c r="O10402"/>
      <c r="P10402"/>
      <c r="S10402"/>
    </row>
    <row r="10403" spans="1:19" x14ac:dyDescent="0.3">
      <c r="A10403" s="25"/>
      <c r="B10403"/>
      <c r="C10403"/>
      <c r="D10403"/>
      <c r="E10403"/>
      <c r="F10403"/>
      <c r="G10403"/>
      <c r="H10403" s="26"/>
      <c r="I10403" s="26"/>
      <c r="K10403"/>
      <c r="L10403"/>
      <c r="M10403"/>
      <c r="N10403"/>
      <c r="O10403"/>
      <c r="P10403"/>
      <c r="S10403"/>
    </row>
    <row r="10404" spans="1:19" x14ac:dyDescent="0.3">
      <c r="A10404" s="25"/>
      <c r="B10404"/>
      <c r="C10404"/>
      <c r="D10404"/>
      <c r="E10404"/>
      <c r="F10404"/>
      <c r="G10404"/>
      <c r="H10404" s="26"/>
      <c r="I10404" s="26"/>
      <c r="K10404"/>
      <c r="L10404"/>
      <c r="M10404"/>
      <c r="N10404"/>
      <c r="O10404"/>
      <c r="P10404"/>
      <c r="S10404"/>
    </row>
    <row r="10405" spans="1:19" x14ac:dyDescent="0.3">
      <c r="A10405" s="25"/>
      <c r="B10405"/>
      <c r="C10405"/>
      <c r="D10405"/>
      <c r="E10405"/>
      <c r="F10405"/>
      <c r="G10405"/>
      <c r="H10405" s="26"/>
      <c r="I10405" s="26"/>
      <c r="K10405"/>
      <c r="L10405"/>
      <c r="M10405"/>
      <c r="N10405"/>
      <c r="O10405"/>
      <c r="P10405"/>
      <c r="S10405"/>
    </row>
    <row r="10406" spans="1:19" x14ac:dyDescent="0.3">
      <c r="A10406" s="25"/>
      <c r="B10406"/>
      <c r="C10406"/>
      <c r="D10406"/>
      <c r="E10406"/>
      <c r="F10406"/>
      <c r="G10406"/>
      <c r="H10406" s="26"/>
      <c r="I10406" s="26"/>
      <c r="K10406"/>
      <c r="L10406"/>
      <c r="M10406"/>
      <c r="N10406"/>
      <c r="O10406"/>
      <c r="P10406"/>
      <c r="S10406"/>
    </row>
    <row r="10407" spans="1:19" x14ac:dyDescent="0.3">
      <c r="A10407" s="25"/>
      <c r="B10407"/>
      <c r="C10407"/>
      <c r="D10407"/>
      <c r="E10407"/>
      <c r="F10407"/>
      <c r="G10407"/>
      <c r="H10407" s="26"/>
      <c r="I10407" s="26"/>
      <c r="K10407"/>
      <c r="L10407"/>
      <c r="M10407"/>
      <c r="N10407"/>
      <c r="O10407"/>
      <c r="P10407"/>
      <c r="S10407"/>
    </row>
    <row r="10408" spans="1:19" x14ac:dyDescent="0.3">
      <c r="A10408" s="25"/>
      <c r="B10408"/>
      <c r="C10408"/>
      <c r="D10408"/>
      <c r="E10408"/>
      <c r="F10408"/>
      <c r="G10408"/>
      <c r="H10408" s="26"/>
      <c r="I10408" s="26"/>
      <c r="K10408"/>
      <c r="L10408"/>
      <c r="M10408"/>
      <c r="N10408"/>
      <c r="O10408"/>
      <c r="P10408"/>
      <c r="S10408"/>
    </row>
    <row r="10409" spans="1:19" x14ac:dyDescent="0.3">
      <c r="A10409" s="25"/>
      <c r="B10409"/>
      <c r="C10409"/>
      <c r="D10409"/>
      <c r="E10409"/>
      <c r="F10409"/>
      <c r="G10409"/>
      <c r="H10409" s="26"/>
      <c r="I10409" s="26"/>
      <c r="K10409"/>
      <c r="L10409"/>
      <c r="M10409"/>
      <c r="N10409"/>
      <c r="O10409"/>
      <c r="P10409"/>
      <c r="S10409"/>
    </row>
    <row r="10410" spans="1:19" x14ac:dyDescent="0.3">
      <c r="A10410" s="25"/>
      <c r="B10410"/>
      <c r="C10410"/>
      <c r="D10410"/>
      <c r="E10410"/>
      <c r="F10410"/>
      <c r="G10410"/>
      <c r="H10410" s="26"/>
      <c r="I10410" s="26"/>
      <c r="K10410"/>
      <c r="L10410"/>
      <c r="M10410"/>
      <c r="N10410"/>
      <c r="O10410"/>
      <c r="P10410"/>
      <c r="S10410"/>
    </row>
    <row r="10411" spans="1:19" x14ac:dyDescent="0.3">
      <c r="A10411" s="25"/>
      <c r="B10411"/>
      <c r="C10411"/>
      <c r="D10411"/>
      <c r="E10411"/>
      <c r="F10411"/>
      <c r="G10411"/>
      <c r="H10411" s="14"/>
      <c r="I10411" s="26"/>
      <c r="K10411"/>
      <c r="L10411"/>
      <c r="M10411"/>
      <c r="N10411"/>
      <c r="O10411"/>
      <c r="P10411"/>
      <c r="S10411"/>
    </row>
    <row r="10412" spans="1:19" x14ac:dyDescent="0.3">
      <c r="A10412" s="25"/>
      <c r="B10412"/>
      <c r="C10412"/>
      <c r="D10412"/>
      <c r="E10412"/>
      <c r="F10412"/>
      <c r="G10412"/>
      <c r="H10412" s="14"/>
      <c r="I10412" s="26"/>
      <c r="K10412"/>
      <c r="L10412"/>
      <c r="M10412"/>
      <c r="N10412"/>
      <c r="O10412"/>
      <c r="P10412"/>
      <c r="S10412"/>
    </row>
    <row r="10413" spans="1:19" x14ac:dyDescent="0.3">
      <c r="A10413" s="25"/>
      <c r="B10413"/>
      <c r="C10413"/>
      <c r="D10413"/>
      <c r="E10413"/>
      <c r="F10413"/>
      <c r="G10413"/>
      <c r="H10413" s="14"/>
      <c r="I10413" s="26"/>
      <c r="K10413"/>
      <c r="L10413"/>
      <c r="M10413"/>
      <c r="N10413"/>
      <c r="O10413"/>
      <c r="P10413"/>
      <c r="S10413"/>
    </row>
    <row r="10414" spans="1:19" x14ac:dyDescent="0.3">
      <c r="A10414" s="25"/>
      <c r="B10414"/>
      <c r="C10414"/>
      <c r="D10414"/>
      <c r="E10414"/>
      <c r="F10414"/>
      <c r="G10414"/>
      <c r="H10414" s="14"/>
      <c r="I10414" s="26"/>
      <c r="K10414"/>
      <c r="L10414"/>
      <c r="M10414"/>
      <c r="N10414"/>
      <c r="O10414"/>
      <c r="P10414"/>
      <c r="S10414"/>
    </row>
    <row r="10415" spans="1:19" x14ac:dyDescent="0.3">
      <c r="A10415" s="25"/>
      <c r="B10415"/>
      <c r="C10415"/>
      <c r="D10415"/>
      <c r="E10415"/>
      <c r="F10415"/>
      <c r="G10415"/>
      <c r="H10415" s="26"/>
      <c r="I10415" s="26"/>
      <c r="K10415"/>
      <c r="L10415"/>
      <c r="M10415"/>
      <c r="N10415"/>
      <c r="O10415"/>
      <c r="P10415"/>
      <c r="S10415"/>
    </row>
    <row r="10416" spans="1:19" x14ac:dyDescent="0.3">
      <c r="A10416" s="25"/>
      <c r="B10416"/>
      <c r="C10416"/>
      <c r="D10416"/>
      <c r="E10416"/>
      <c r="F10416"/>
      <c r="G10416"/>
      <c r="H10416" s="26"/>
      <c r="I10416" s="26"/>
      <c r="K10416"/>
      <c r="L10416"/>
      <c r="M10416"/>
      <c r="N10416"/>
      <c r="O10416"/>
      <c r="P10416"/>
      <c r="S10416"/>
    </row>
    <row r="10417" spans="1:19" x14ac:dyDescent="0.3">
      <c r="A10417" s="25"/>
      <c r="B10417"/>
      <c r="C10417"/>
      <c r="D10417"/>
      <c r="E10417"/>
      <c r="F10417"/>
      <c r="G10417"/>
      <c r="H10417" s="26"/>
      <c r="I10417" s="26"/>
      <c r="K10417"/>
      <c r="L10417"/>
      <c r="M10417"/>
      <c r="N10417"/>
      <c r="O10417"/>
      <c r="P10417"/>
      <c r="S10417"/>
    </row>
    <row r="10418" spans="1:19" x14ac:dyDescent="0.3">
      <c r="A10418" s="25"/>
      <c r="B10418"/>
      <c r="C10418"/>
      <c r="D10418"/>
      <c r="E10418"/>
      <c r="F10418"/>
      <c r="G10418"/>
      <c r="H10418" s="26"/>
      <c r="I10418" s="26"/>
      <c r="K10418"/>
      <c r="L10418"/>
      <c r="M10418"/>
      <c r="N10418"/>
      <c r="O10418"/>
      <c r="P10418"/>
      <c r="S10418"/>
    </row>
    <row r="10419" spans="1:19" x14ac:dyDescent="0.3">
      <c r="A10419" s="25"/>
      <c r="B10419"/>
      <c r="C10419"/>
      <c r="D10419"/>
      <c r="E10419"/>
      <c r="F10419"/>
      <c r="G10419"/>
      <c r="H10419" s="26"/>
      <c r="I10419" s="26"/>
      <c r="K10419"/>
      <c r="L10419"/>
      <c r="M10419"/>
      <c r="N10419"/>
      <c r="O10419"/>
      <c r="P10419"/>
      <c r="S10419"/>
    </row>
    <row r="10420" spans="1:19" x14ac:dyDescent="0.3">
      <c r="A10420" s="25"/>
      <c r="B10420"/>
      <c r="C10420"/>
      <c r="D10420"/>
      <c r="E10420"/>
      <c r="F10420"/>
      <c r="G10420"/>
      <c r="H10420" s="26"/>
      <c r="I10420" s="26"/>
      <c r="K10420"/>
      <c r="L10420"/>
      <c r="M10420"/>
      <c r="N10420"/>
      <c r="O10420"/>
      <c r="P10420"/>
      <c r="S10420"/>
    </row>
    <row r="10421" spans="1:19" x14ac:dyDescent="0.3">
      <c r="A10421" s="25"/>
      <c r="B10421"/>
      <c r="C10421"/>
      <c r="D10421"/>
      <c r="E10421"/>
      <c r="F10421"/>
      <c r="G10421"/>
      <c r="H10421" s="26"/>
      <c r="I10421" s="26"/>
      <c r="K10421"/>
      <c r="L10421"/>
      <c r="M10421"/>
      <c r="N10421"/>
      <c r="O10421"/>
      <c r="P10421"/>
      <c r="S10421"/>
    </row>
    <row r="10422" spans="1:19" x14ac:dyDescent="0.3">
      <c r="A10422" s="25"/>
      <c r="B10422"/>
      <c r="C10422"/>
      <c r="D10422"/>
      <c r="E10422"/>
      <c r="F10422"/>
      <c r="G10422"/>
      <c r="H10422" s="26"/>
      <c r="I10422" s="26"/>
      <c r="K10422"/>
      <c r="L10422"/>
      <c r="M10422"/>
      <c r="N10422"/>
      <c r="O10422"/>
      <c r="P10422"/>
      <c r="S10422"/>
    </row>
    <row r="10423" spans="1:19" x14ac:dyDescent="0.3">
      <c r="A10423" s="25"/>
      <c r="B10423"/>
      <c r="C10423"/>
      <c r="D10423"/>
      <c r="E10423"/>
      <c r="F10423"/>
      <c r="G10423"/>
      <c r="H10423" s="14"/>
      <c r="I10423" s="14"/>
      <c r="K10423"/>
      <c r="L10423"/>
      <c r="M10423"/>
      <c r="N10423"/>
      <c r="O10423"/>
      <c r="P10423"/>
      <c r="S10423"/>
    </row>
    <row r="10424" spans="1:19" x14ac:dyDescent="0.3">
      <c r="A10424" s="25"/>
      <c r="B10424"/>
      <c r="C10424"/>
      <c r="D10424"/>
      <c r="E10424"/>
      <c r="F10424"/>
      <c r="G10424"/>
      <c r="H10424" s="14"/>
      <c r="I10424" s="14"/>
      <c r="K10424"/>
      <c r="L10424"/>
      <c r="M10424"/>
      <c r="N10424"/>
      <c r="O10424"/>
      <c r="P10424"/>
      <c r="S10424"/>
    </row>
    <row r="10425" spans="1:19" x14ac:dyDescent="0.3">
      <c r="A10425" s="25"/>
      <c r="B10425"/>
      <c r="C10425"/>
      <c r="D10425"/>
      <c r="E10425"/>
      <c r="F10425"/>
      <c r="G10425"/>
      <c r="H10425" s="14"/>
      <c r="I10425" s="14"/>
      <c r="K10425"/>
      <c r="L10425"/>
      <c r="M10425"/>
      <c r="N10425"/>
      <c r="O10425"/>
      <c r="P10425"/>
      <c r="S10425"/>
    </row>
    <row r="10426" spans="1:19" x14ac:dyDescent="0.3">
      <c r="A10426" s="25"/>
      <c r="B10426"/>
      <c r="C10426"/>
      <c r="D10426"/>
      <c r="E10426"/>
      <c r="F10426"/>
      <c r="G10426"/>
      <c r="H10426" s="14"/>
      <c r="I10426" s="14"/>
      <c r="K10426"/>
      <c r="L10426"/>
      <c r="M10426"/>
      <c r="N10426"/>
      <c r="O10426"/>
      <c r="P10426"/>
      <c r="S10426"/>
    </row>
    <row r="10427" spans="1:19" x14ac:dyDescent="0.3">
      <c r="A10427" s="25"/>
      <c r="B10427"/>
      <c r="C10427"/>
      <c r="D10427"/>
      <c r="E10427"/>
      <c r="F10427"/>
      <c r="G10427"/>
      <c r="H10427" s="26"/>
      <c r="I10427" s="26"/>
      <c r="K10427"/>
      <c r="L10427"/>
      <c r="M10427"/>
      <c r="N10427"/>
      <c r="O10427"/>
      <c r="P10427"/>
      <c r="S10427"/>
    </row>
    <row r="10428" spans="1:19" x14ac:dyDescent="0.3">
      <c r="A10428" s="25"/>
      <c r="B10428"/>
      <c r="C10428"/>
      <c r="D10428"/>
      <c r="E10428"/>
      <c r="F10428"/>
      <c r="G10428"/>
      <c r="H10428" s="26"/>
      <c r="I10428" s="26"/>
      <c r="K10428"/>
      <c r="L10428"/>
      <c r="M10428"/>
      <c r="N10428"/>
      <c r="O10428"/>
      <c r="P10428"/>
      <c r="S10428"/>
    </row>
    <row r="10429" spans="1:19" x14ac:dyDescent="0.3">
      <c r="A10429" s="25"/>
      <c r="B10429"/>
      <c r="C10429"/>
      <c r="D10429"/>
      <c r="E10429"/>
      <c r="F10429"/>
      <c r="G10429"/>
      <c r="H10429" s="26"/>
      <c r="I10429" s="26"/>
      <c r="K10429"/>
      <c r="L10429"/>
      <c r="M10429"/>
      <c r="N10429"/>
      <c r="O10429"/>
      <c r="P10429"/>
      <c r="S10429"/>
    </row>
    <row r="10430" spans="1:19" x14ac:dyDescent="0.3">
      <c r="A10430" s="25"/>
      <c r="B10430"/>
      <c r="C10430"/>
      <c r="D10430"/>
      <c r="E10430"/>
      <c r="F10430"/>
      <c r="G10430"/>
      <c r="H10430" s="26"/>
      <c r="I10430" s="26"/>
      <c r="K10430"/>
      <c r="L10430"/>
      <c r="M10430"/>
      <c r="N10430"/>
      <c r="O10430"/>
      <c r="P10430"/>
      <c r="S10430"/>
    </row>
    <row r="10431" spans="1:19" x14ac:dyDescent="0.3">
      <c r="A10431" s="25"/>
      <c r="B10431"/>
      <c r="C10431"/>
      <c r="D10431"/>
      <c r="E10431"/>
      <c r="F10431"/>
      <c r="G10431"/>
      <c r="H10431" s="26"/>
      <c r="I10431" s="26"/>
      <c r="K10431"/>
      <c r="L10431"/>
      <c r="M10431"/>
      <c r="N10431"/>
      <c r="O10431"/>
      <c r="P10431"/>
      <c r="S10431"/>
    </row>
    <row r="10432" spans="1:19" x14ac:dyDescent="0.3">
      <c r="A10432" s="25"/>
      <c r="B10432"/>
      <c r="C10432"/>
      <c r="D10432"/>
      <c r="E10432"/>
      <c r="F10432"/>
      <c r="G10432"/>
      <c r="H10432" s="26"/>
      <c r="I10432" s="26"/>
      <c r="K10432"/>
      <c r="L10432"/>
      <c r="M10432"/>
      <c r="N10432"/>
      <c r="O10432"/>
      <c r="P10432"/>
      <c r="S10432"/>
    </row>
    <row r="10433" spans="1:19" x14ac:dyDescent="0.3">
      <c r="A10433" s="25"/>
      <c r="B10433"/>
      <c r="C10433"/>
      <c r="D10433"/>
      <c r="E10433"/>
      <c r="F10433"/>
      <c r="G10433"/>
      <c r="H10433" s="26"/>
      <c r="I10433" s="26"/>
      <c r="K10433"/>
      <c r="L10433"/>
      <c r="M10433"/>
      <c r="N10433"/>
      <c r="O10433"/>
      <c r="P10433"/>
      <c r="S10433"/>
    </row>
    <row r="10434" spans="1:19" x14ac:dyDescent="0.3">
      <c r="A10434" s="25"/>
      <c r="B10434"/>
      <c r="C10434"/>
      <c r="D10434"/>
      <c r="E10434"/>
      <c r="F10434"/>
      <c r="G10434"/>
      <c r="H10434" s="26"/>
      <c r="I10434" s="26"/>
      <c r="K10434"/>
      <c r="L10434"/>
      <c r="M10434"/>
      <c r="N10434"/>
      <c r="O10434"/>
      <c r="P10434"/>
      <c r="S10434"/>
    </row>
    <row r="10435" spans="1:19" x14ac:dyDescent="0.3">
      <c r="A10435" s="25"/>
      <c r="B10435"/>
      <c r="C10435"/>
      <c r="D10435"/>
      <c r="E10435"/>
      <c r="F10435"/>
      <c r="G10435"/>
      <c r="H10435" s="26"/>
      <c r="I10435" s="26"/>
      <c r="K10435"/>
      <c r="L10435"/>
      <c r="M10435"/>
      <c r="N10435"/>
      <c r="O10435"/>
      <c r="P10435"/>
      <c r="S10435"/>
    </row>
    <row r="10436" spans="1:19" x14ac:dyDescent="0.3">
      <c r="A10436" s="25"/>
      <c r="B10436"/>
      <c r="C10436"/>
      <c r="D10436"/>
      <c r="E10436"/>
      <c r="F10436"/>
      <c r="G10436"/>
      <c r="H10436" s="26"/>
      <c r="I10436" s="26"/>
      <c r="K10436"/>
      <c r="L10436"/>
      <c r="M10436"/>
      <c r="N10436"/>
      <c r="O10436"/>
      <c r="P10436"/>
      <c r="S10436"/>
    </row>
    <row r="10437" spans="1:19" x14ac:dyDescent="0.3">
      <c r="A10437" s="25"/>
      <c r="B10437"/>
      <c r="C10437"/>
      <c r="D10437"/>
      <c r="E10437"/>
      <c r="F10437"/>
      <c r="G10437"/>
      <c r="H10437" s="26"/>
      <c r="I10437" s="26"/>
      <c r="K10437"/>
      <c r="L10437"/>
      <c r="M10437"/>
      <c r="N10437"/>
      <c r="O10437"/>
      <c r="P10437"/>
      <c r="S10437"/>
    </row>
    <row r="10438" spans="1:19" x14ac:dyDescent="0.3">
      <c r="A10438" s="25"/>
      <c r="B10438"/>
      <c r="C10438"/>
      <c r="D10438"/>
      <c r="E10438"/>
      <c r="F10438"/>
      <c r="G10438"/>
      <c r="H10438" s="26"/>
      <c r="I10438" s="26"/>
      <c r="K10438"/>
      <c r="L10438"/>
      <c r="M10438"/>
      <c r="N10438"/>
      <c r="O10438"/>
      <c r="P10438"/>
      <c r="S10438"/>
    </row>
    <row r="10439" spans="1:19" x14ac:dyDescent="0.3">
      <c r="A10439" s="25"/>
      <c r="B10439"/>
      <c r="C10439"/>
      <c r="D10439"/>
      <c r="E10439"/>
      <c r="F10439"/>
      <c r="G10439"/>
      <c r="H10439" s="26"/>
      <c r="I10439" s="26"/>
      <c r="K10439"/>
      <c r="L10439"/>
      <c r="M10439"/>
      <c r="N10439"/>
      <c r="O10439"/>
      <c r="P10439"/>
      <c r="S10439"/>
    </row>
    <row r="10440" spans="1:19" x14ac:dyDescent="0.3">
      <c r="A10440" s="25"/>
      <c r="B10440"/>
      <c r="C10440"/>
      <c r="D10440"/>
      <c r="E10440"/>
      <c r="F10440"/>
      <c r="G10440"/>
      <c r="H10440" s="26"/>
      <c r="I10440" s="26"/>
      <c r="K10440"/>
      <c r="L10440"/>
      <c r="M10440"/>
      <c r="N10440"/>
      <c r="O10440"/>
      <c r="P10440"/>
      <c r="S10440"/>
    </row>
    <row r="10441" spans="1:19" x14ac:dyDescent="0.3">
      <c r="A10441" s="25"/>
      <c r="B10441"/>
      <c r="C10441"/>
      <c r="D10441"/>
      <c r="E10441"/>
      <c r="F10441"/>
      <c r="G10441"/>
      <c r="H10441" s="26"/>
      <c r="I10441" s="26"/>
      <c r="K10441"/>
      <c r="L10441"/>
      <c r="M10441"/>
      <c r="N10441"/>
      <c r="O10441"/>
      <c r="P10441"/>
      <c r="S10441"/>
    </row>
    <row r="10442" spans="1:19" x14ac:dyDescent="0.3">
      <c r="A10442" s="25"/>
      <c r="B10442"/>
      <c r="C10442"/>
      <c r="D10442"/>
      <c r="E10442"/>
      <c r="F10442"/>
      <c r="G10442"/>
      <c r="H10442" s="26"/>
      <c r="I10442" s="26"/>
      <c r="K10442"/>
      <c r="L10442"/>
      <c r="M10442"/>
      <c r="N10442"/>
      <c r="O10442"/>
      <c r="P10442"/>
      <c r="S10442"/>
    </row>
    <row r="10443" spans="1:19" x14ac:dyDescent="0.3">
      <c r="A10443" s="25"/>
      <c r="B10443"/>
      <c r="C10443"/>
      <c r="D10443"/>
      <c r="E10443"/>
      <c r="F10443"/>
      <c r="G10443"/>
      <c r="H10443" s="26"/>
      <c r="I10443" s="26"/>
      <c r="K10443"/>
      <c r="L10443"/>
      <c r="M10443"/>
      <c r="N10443"/>
      <c r="O10443"/>
      <c r="P10443"/>
      <c r="S10443"/>
    </row>
    <row r="10444" spans="1:19" x14ac:dyDescent="0.3">
      <c r="A10444" s="25"/>
      <c r="B10444"/>
      <c r="C10444"/>
      <c r="D10444"/>
      <c r="E10444"/>
      <c r="F10444"/>
      <c r="G10444"/>
      <c r="H10444" s="26"/>
      <c r="I10444" s="26"/>
      <c r="K10444"/>
      <c r="L10444"/>
      <c r="M10444"/>
      <c r="N10444"/>
      <c r="O10444"/>
      <c r="P10444"/>
      <c r="S10444"/>
    </row>
    <row r="10445" spans="1:19" x14ac:dyDescent="0.3">
      <c r="A10445" s="25"/>
      <c r="B10445"/>
      <c r="C10445"/>
      <c r="D10445"/>
      <c r="E10445"/>
      <c r="F10445"/>
      <c r="G10445"/>
      <c r="H10445" s="26"/>
      <c r="I10445" s="26"/>
      <c r="K10445"/>
      <c r="L10445"/>
      <c r="M10445"/>
      <c r="N10445"/>
      <c r="O10445"/>
      <c r="P10445"/>
      <c r="S10445"/>
    </row>
    <row r="10446" spans="1:19" x14ac:dyDescent="0.3">
      <c r="A10446" s="25"/>
      <c r="B10446"/>
      <c r="C10446"/>
      <c r="D10446"/>
      <c r="E10446"/>
      <c r="F10446"/>
      <c r="G10446"/>
      <c r="H10446" s="26"/>
      <c r="I10446" s="26"/>
      <c r="K10446"/>
      <c r="L10446"/>
      <c r="M10446"/>
      <c r="N10446"/>
      <c r="O10446"/>
      <c r="P10446"/>
      <c r="S10446"/>
    </row>
    <row r="10447" spans="1:19" x14ac:dyDescent="0.3">
      <c r="A10447" s="25"/>
      <c r="B10447"/>
      <c r="C10447"/>
      <c r="D10447"/>
      <c r="E10447"/>
      <c r="F10447"/>
      <c r="G10447"/>
      <c r="H10447" s="14"/>
      <c r="I10447" s="14"/>
      <c r="K10447"/>
      <c r="L10447"/>
      <c r="M10447"/>
      <c r="N10447"/>
      <c r="O10447"/>
      <c r="P10447"/>
      <c r="S10447"/>
    </row>
    <row r="10448" spans="1:19" x14ac:dyDescent="0.3">
      <c r="A10448" s="25"/>
      <c r="B10448"/>
      <c r="C10448"/>
      <c r="D10448"/>
      <c r="E10448"/>
      <c r="F10448"/>
      <c r="G10448"/>
      <c r="H10448" s="14"/>
      <c r="I10448" s="14"/>
      <c r="K10448"/>
      <c r="L10448"/>
      <c r="M10448"/>
      <c r="N10448"/>
      <c r="O10448"/>
      <c r="P10448"/>
      <c r="S10448"/>
    </row>
    <row r="10449" spans="1:20" x14ac:dyDescent="0.3">
      <c r="A10449" s="25"/>
      <c r="B10449"/>
      <c r="C10449"/>
      <c r="D10449"/>
      <c r="E10449"/>
      <c r="F10449"/>
      <c r="G10449"/>
      <c r="H10449" s="14"/>
      <c r="I10449" s="14"/>
      <c r="K10449"/>
      <c r="L10449"/>
      <c r="M10449"/>
      <c r="N10449"/>
      <c r="O10449"/>
      <c r="P10449"/>
      <c r="S10449"/>
    </row>
    <row r="10450" spans="1:20" x14ac:dyDescent="0.3">
      <c r="A10450" s="25"/>
      <c r="B10450"/>
      <c r="C10450"/>
      <c r="D10450"/>
      <c r="E10450"/>
      <c r="F10450"/>
      <c r="G10450"/>
      <c r="H10450" s="14"/>
      <c r="I10450" s="14"/>
      <c r="K10450"/>
      <c r="L10450"/>
      <c r="M10450"/>
      <c r="N10450"/>
      <c r="O10450"/>
      <c r="P10450"/>
      <c r="S10450"/>
    </row>
    <row r="10451" spans="1:20" x14ac:dyDescent="0.3">
      <c r="A10451" s="25"/>
      <c r="B10451"/>
      <c r="C10451"/>
      <c r="D10451"/>
      <c r="E10451"/>
      <c r="F10451"/>
      <c r="G10451"/>
      <c r="H10451" s="26"/>
      <c r="I10451" s="26"/>
      <c r="K10451"/>
      <c r="L10451"/>
      <c r="M10451"/>
      <c r="N10451"/>
      <c r="O10451"/>
      <c r="P10451"/>
      <c r="S10451"/>
    </row>
    <row r="10452" spans="1:20" x14ac:dyDescent="0.3">
      <c r="A10452" s="25"/>
      <c r="B10452"/>
      <c r="C10452"/>
      <c r="D10452"/>
      <c r="E10452"/>
      <c r="F10452"/>
      <c r="G10452"/>
      <c r="H10452" s="26"/>
      <c r="I10452" s="26"/>
      <c r="K10452"/>
      <c r="L10452"/>
      <c r="M10452"/>
      <c r="N10452"/>
      <c r="O10452"/>
      <c r="P10452"/>
      <c r="S10452"/>
    </row>
    <row r="10453" spans="1:20" x14ac:dyDescent="0.3">
      <c r="A10453" s="25"/>
      <c r="B10453"/>
      <c r="C10453"/>
      <c r="D10453"/>
      <c r="E10453"/>
      <c r="F10453"/>
      <c r="G10453"/>
      <c r="H10453" s="26"/>
      <c r="I10453" s="26"/>
      <c r="K10453"/>
      <c r="L10453"/>
      <c r="M10453"/>
      <c r="N10453"/>
      <c r="O10453"/>
      <c r="P10453"/>
      <c r="S10453"/>
    </row>
    <row r="10454" spans="1:20" x14ac:dyDescent="0.3">
      <c r="A10454" s="25"/>
      <c r="B10454"/>
      <c r="C10454"/>
      <c r="D10454"/>
      <c r="E10454"/>
      <c r="F10454"/>
      <c r="G10454"/>
      <c r="H10454" s="26"/>
      <c r="I10454" s="26"/>
      <c r="K10454"/>
      <c r="L10454"/>
      <c r="M10454"/>
      <c r="N10454"/>
      <c r="O10454"/>
      <c r="P10454"/>
      <c r="S10454"/>
    </row>
    <row r="10455" spans="1:20" x14ac:dyDescent="0.3">
      <c r="A10455" s="25"/>
      <c r="B10455"/>
      <c r="C10455"/>
      <c r="D10455"/>
      <c r="E10455"/>
      <c r="F10455"/>
      <c r="G10455"/>
      <c r="H10455" s="26"/>
      <c r="I10455" s="26"/>
      <c r="K10455"/>
      <c r="L10455"/>
      <c r="M10455"/>
      <c r="N10455"/>
      <c r="O10455"/>
      <c r="P10455"/>
      <c r="S10455"/>
    </row>
    <row r="10456" spans="1:20" x14ac:dyDescent="0.3">
      <c r="A10456" s="25"/>
      <c r="B10456"/>
      <c r="C10456"/>
      <c r="D10456"/>
      <c r="E10456"/>
      <c r="F10456"/>
      <c r="G10456"/>
      <c r="H10456" s="26"/>
      <c r="I10456" s="26"/>
      <c r="K10456"/>
      <c r="L10456"/>
      <c r="M10456"/>
      <c r="N10456"/>
      <c r="O10456"/>
      <c r="P10456"/>
      <c r="S10456"/>
    </row>
    <row r="10457" spans="1:20" x14ac:dyDescent="0.3">
      <c r="A10457" s="25"/>
      <c r="B10457"/>
      <c r="C10457"/>
      <c r="D10457"/>
      <c r="E10457"/>
      <c r="F10457"/>
      <c r="G10457"/>
      <c r="H10457" s="26"/>
      <c r="I10457" s="26"/>
      <c r="K10457"/>
      <c r="L10457"/>
      <c r="M10457"/>
      <c r="N10457"/>
      <c r="O10457"/>
      <c r="P10457"/>
      <c r="S10457"/>
    </row>
    <row r="10458" spans="1:20" x14ac:dyDescent="0.3">
      <c r="A10458" s="25"/>
      <c r="B10458"/>
      <c r="C10458"/>
      <c r="D10458"/>
      <c r="E10458"/>
      <c r="F10458"/>
      <c r="G10458"/>
      <c r="H10458" s="26"/>
      <c r="I10458" s="26"/>
      <c r="K10458"/>
      <c r="L10458"/>
      <c r="M10458"/>
      <c r="N10458"/>
      <c r="O10458"/>
      <c r="P10458"/>
      <c r="S10458"/>
    </row>
    <row r="10459" spans="1:20" x14ac:dyDescent="0.3">
      <c r="A10459" s="25"/>
      <c r="B10459"/>
      <c r="C10459"/>
      <c r="D10459"/>
      <c r="E10459"/>
      <c r="F10459"/>
      <c r="G10459"/>
      <c r="H10459" s="26"/>
      <c r="I10459" s="26"/>
      <c r="K10459"/>
      <c r="L10459"/>
      <c r="M10459"/>
      <c r="N10459"/>
      <c r="O10459"/>
      <c r="P10459"/>
      <c r="S10459"/>
    </row>
    <row r="10460" spans="1:20" x14ac:dyDescent="0.3">
      <c r="A10460" s="25"/>
      <c r="B10460"/>
      <c r="C10460"/>
      <c r="D10460"/>
      <c r="E10460"/>
      <c r="F10460"/>
      <c r="G10460"/>
      <c r="H10460" s="26"/>
      <c r="I10460" s="26"/>
      <c r="K10460"/>
      <c r="L10460"/>
      <c r="M10460"/>
      <c r="N10460"/>
      <c r="O10460"/>
      <c r="P10460"/>
      <c r="S10460"/>
    </row>
    <row r="10461" spans="1:20" x14ac:dyDescent="0.3">
      <c r="A10461" s="25"/>
      <c r="B10461"/>
      <c r="C10461"/>
      <c r="D10461"/>
      <c r="E10461"/>
      <c r="F10461"/>
      <c r="G10461"/>
      <c r="H10461" s="26"/>
      <c r="I10461" s="26"/>
      <c r="K10461"/>
      <c r="L10461"/>
      <c r="M10461"/>
      <c r="N10461"/>
      <c r="O10461"/>
      <c r="P10461"/>
      <c r="S10461"/>
    </row>
    <row r="10462" spans="1:20" x14ac:dyDescent="0.3">
      <c r="A10462" s="25"/>
      <c r="B10462"/>
      <c r="C10462"/>
      <c r="D10462"/>
      <c r="E10462"/>
      <c r="F10462"/>
      <c r="G10462"/>
      <c r="H10462" s="26"/>
      <c r="I10462" s="26"/>
      <c r="K10462"/>
      <c r="L10462"/>
      <c r="M10462"/>
      <c r="N10462"/>
      <c r="O10462"/>
      <c r="P10462"/>
      <c r="S10462"/>
    </row>
    <row r="10463" spans="1:20" x14ac:dyDescent="0.3">
      <c r="A10463" s="25"/>
      <c r="B10463"/>
      <c r="C10463"/>
      <c r="D10463"/>
      <c r="E10463"/>
      <c r="F10463"/>
      <c r="G10463"/>
      <c r="H10463" s="26"/>
      <c r="I10463" s="26"/>
      <c r="K10463"/>
      <c r="L10463"/>
      <c r="M10463"/>
      <c r="N10463"/>
      <c r="O10463"/>
      <c r="P10463"/>
      <c r="S10463"/>
    </row>
    <row r="10464" spans="1:20" x14ac:dyDescent="0.3">
      <c r="A10464" s="25"/>
      <c r="B10464"/>
      <c r="C10464"/>
      <c r="D10464"/>
      <c r="E10464"/>
      <c r="F10464"/>
      <c r="G10464"/>
      <c r="H10464" s="26"/>
      <c r="I10464" s="26"/>
      <c r="K10464"/>
      <c r="L10464"/>
      <c r="M10464"/>
      <c r="N10464"/>
      <c r="O10464"/>
      <c r="P10464"/>
      <c r="S10464"/>
      <c r="T10464" s="7"/>
    </row>
    <row r="10465" spans="1:20" x14ac:dyDescent="0.3">
      <c r="A10465" s="25"/>
      <c r="B10465"/>
      <c r="C10465"/>
      <c r="D10465"/>
      <c r="E10465"/>
      <c r="F10465"/>
      <c r="G10465"/>
      <c r="H10465" s="26"/>
      <c r="I10465" s="26"/>
      <c r="K10465"/>
      <c r="L10465"/>
      <c r="M10465"/>
      <c r="N10465"/>
      <c r="O10465"/>
      <c r="P10465"/>
      <c r="S10465"/>
    </row>
    <row r="10466" spans="1:20" x14ac:dyDescent="0.3">
      <c r="A10466" s="25"/>
      <c r="B10466"/>
      <c r="C10466"/>
      <c r="D10466"/>
      <c r="E10466"/>
      <c r="F10466"/>
      <c r="G10466"/>
      <c r="H10466" s="26"/>
      <c r="I10466" s="26"/>
      <c r="K10466"/>
      <c r="L10466"/>
      <c r="M10466"/>
      <c r="N10466"/>
      <c r="O10466"/>
      <c r="P10466"/>
      <c r="S10466"/>
    </row>
    <row r="10467" spans="1:20" x14ac:dyDescent="0.3">
      <c r="A10467" s="25"/>
      <c r="B10467"/>
      <c r="C10467"/>
      <c r="D10467"/>
      <c r="E10467"/>
      <c r="F10467"/>
      <c r="G10467"/>
      <c r="H10467" s="26"/>
      <c r="I10467" s="26"/>
      <c r="K10467"/>
      <c r="L10467"/>
      <c r="M10467"/>
      <c r="N10467"/>
      <c r="O10467"/>
      <c r="P10467"/>
      <c r="S10467"/>
    </row>
    <row r="10468" spans="1:20" x14ac:dyDescent="0.3">
      <c r="A10468" s="25"/>
      <c r="B10468"/>
      <c r="C10468"/>
      <c r="D10468"/>
      <c r="E10468"/>
      <c r="F10468"/>
      <c r="G10468"/>
      <c r="H10468" s="26"/>
      <c r="I10468" s="26"/>
      <c r="K10468"/>
      <c r="L10468"/>
      <c r="M10468"/>
      <c r="N10468"/>
      <c r="O10468"/>
      <c r="P10468"/>
      <c r="S10468"/>
    </row>
    <row r="10469" spans="1:20" x14ac:dyDescent="0.3">
      <c r="A10469" s="25"/>
      <c r="B10469"/>
      <c r="C10469"/>
      <c r="D10469"/>
      <c r="E10469"/>
      <c r="F10469"/>
      <c r="G10469"/>
      <c r="H10469" s="26"/>
      <c r="I10469" s="26"/>
      <c r="K10469"/>
      <c r="L10469"/>
      <c r="M10469"/>
      <c r="N10469"/>
      <c r="O10469"/>
      <c r="P10469"/>
      <c r="S10469"/>
    </row>
    <row r="10470" spans="1:20" x14ac:dyDescent="0.3">
      <c r="A10470" s="25"/>
      <c r="B10470"/>
      <c r="C10470"/>
      <c r="D10470"/>
      <c r="E10470"/>
      <c r="F10470"/>
      <c r="G10470"/>
      <c r="H10470" s="26"/>
      <c r="I10470" s="26"/>
      <c r="K10470"/>
      <c r="L10470"/>
      <c r="M10470"/>
      <c r="N10470"/>
      <c r="O10470"/>
      <c r="P10470"/>
      <c r="S10470"/>
    </row>
    <row r="10471" spans="1:20" x14ac:dyDescent="0.3">
      <c r="A10471" s="25"/>
      <c r="B10471"/>
      <c r="C10471"/>
      <c r="D10471"/>
      <c r="E10471"/>
      <c r="F10471"/>
      <c r="G10471"/>
      <c r="H10471" s="14"/>
      <c r="I10471" s="14"/>
      <c r="K10471"/>
      <c r="L10471"/>
      <c r="M10471"/>
      <c r="N10471"/>
      <c r="O10471"/>
      <c r="P10471"/>
      <c r="S10471"/>
    </row>
    <row r="10472" spans="1:20" x14ac:dyDescent="0.3">
      <c r="A10472" s="25"/>
      <c r="B10472"/>
      <c r="C10472"/>
      <c r="D10472"/>
      <c r="E10472"/>
      <c r="F10472"/>
      <c r="G10472"/>
      <c r="H10472" s="14"/>
      <c r="I10472" s="14"/>
      <c r="K10472"/>
      <c r="L10472"/>
      <c r="M10472"/>
      <c r="N10472"/>
      <c r="O10472"/>
      <c r="P10472"/>
      <c r="S10472"/>
      <c r="T10472" s="7"/>
    </row>
    <row r="10473" spans="1:20" x14ac:dyDescent="0.3">
      <c r="A10473" s="25"/>
      <c r="B10473"/>
      <c r="C10473"/>
      <c r="D10473"/>
      <c r="E10473"/>
      <c r="F10473"/>
      <c r="G10473"/>
      <c r="H10473" s="14"/>
      <c r="I10473" s="14"/>
      <c r="K10473"/>
      <c r="L10473"/>
      <c r="M10473"/>
      <c r="N10473"/>
      <c r="O10473"/>
      <c r="P10473"/>
      <c r="S10473"/>
      <c r="T10473" s="7"/>
    </row>
    <row r="10474" spans="1:20" x14ac:dyDescent="0.3">
      <c r="A10474" s="25"/>
      <c r="B10474"/>
      <c r="C10474"/>
      <c r="D10474"/>
      <c r="E10474"/>
      <c r="F10474"/>
      <c r="G10474"/>
      <c r="H10474" s="14"/>
      <c r="I10474" s="14"/>
      <c r="K10474"/>
      <c r="L10474"/>
      <c r="M10474"/>
      <c r="N10474"/>
      <c r="O10474"/>
      <c r="P10474"/>
      <c r="S10474"/>
    </row>
    <row r="10475" spans="1:20" x14ac:dyDescent="0.3">
      <c r="A10475" s="25"/>
      <c r="B10475"/>
      <c r="C10475"/>
      <c r="D10475"/>
      <c r="E10475"/>
      <c r="F10475"/>
      <c r="G10475"/>
      <c r="H10475" s="26"/>
      <c r="I10475" s="26"/>
      <c r="K10475"/>
      <c r="L10475"/>
      <c r="M10475"/>
      <c r="N10475"/>
      <c r="O10475"/>
      <c r="P10475"/>
      <c r="S10475"/>
    </row>
    <row r="10476" spans="1:20" x14ac:dyDescent="0.3">
      <c r="A10476" s="25"/>
      <c r="B10476"/>
      <c r="C10476"/>
      <c r="D10476"/>
      <c r="E10476"/>
      <c r="F10476"/>
      <c r="G10476"/>
      <c r="H10476" s="26"/>
      <c r="I10476" s="26"/>
      <c r="K10476"/>
      <c r="L10476"/>
      <c r="M10476"/>
      <c r="N10476"/>
      <c r="O10476"/>
      <c r="P10476"/>
      <c r="S10476"/>
    </row>
    <row r="10477" spans="1:20" x14ac:dyDescent="0.3">
      <c r="A10477" s="25"/>
      <c r="B10477"/>
      <c r="C10477"/>
      <c r="D10477"/>
      <c r="E10477"/>
      <c r="F10477"/>
      <c r="G10477"/>
      <c r="H10477" s="26"/>
      <c r="I10477" s="26"/>
      <c r="K10477"/>
      <c r="L10477"/>
      <c r="M10477"/>
      <c r="N10477"/>
      <c r="O10477"/>
      <c r="P10477"/>
      <c r="S10477"/>
    </row>
    <row r="10478" spans="1:20" x14ac:dyDescent="0.3">
      <c r="A10478" s="25"/>
      <c r="B10478"/>
      <c r="C10478"/>
      <c r="D10478"/>
      <c r="E10478"/>
      <c r="F10478"/>
      <c r="G10478"/>
      <c r="H10478" s="26"/>
      <c r="I10478" s="26"/>
      <c r="K10478"/>
      <c r="L10478"/>
      <c r="M10478"/>
      <c r="N10478"/>
      <c r="O10478"/>
      <c r="P10478"/>
      <c r="S10478"/>
    </row>
    <row r="10479" spans="1:20" x14ac:dyDescent="0.3">
      <c r="A10479" s="25"/>
      <c r="B10479"/>
      <c r="C10479"/>
      <c r="D10479"/>
      <c r="E10479"/>
      <c r="F10479"/>
      <c r="G10479"/>
      <c r="H10479" s="26"/>
      <c r="I10479" s="26"/>
      <c r="K10479"/>
      <c r="L10479"/>
      <c r="M10479"/>
      <c r="N10479"/>
      <c r="O10479"/>
      <c r="P10479"/>
      <c r="S10479"/>
    </row>
    <row r="10480" spans="1:20" x14ac:dyDescent="0.3">
      <c r="A10480" s="25"/>
      <c r="B10480"/>
      <c r="C10480"/>
      <c r="D10480"/>
      <c r="E10480"/>
      <c r="F10480"/>
      <c r="G10480"/>
      <c r="H10480" s="26"/>
      <c r="I10480" s="26"/>
      <c r="K10480"/>
      <c r="L10480"/>
      <c r="M10480"/>
      <c r="N10480"/>
      <c r="O10480"/>
      <c r="P10480"/>
      <c r="S10480"/>
    </row>
    <row r="10481" spans="1:20" x14ac:dyDescent="0.3">
      <c r="A10481" s="25"/>
      <c r="B10481"/>
      <c r="C10481"/>
      <c r="D10481"/>
      <c r="E10481"/>
      <c r="F10481"/>
      <c r="G10481"/>
      <c r="H10481" s="26"/>
      <c r="I10481" s="26"/>
      <c r="K10481"/>
      <c r="L10481"/>
      <c r="M10481"/>
      <c r="N10481"/>
      <c r="O10481"/>
      <c r="P10481"/>
      <c r="S10481"/>
    </row>
    <row r="10482" spans="1:20" x14ac:dyDescent="0.3">
      <c r="A10482" s="25"/>
      <c r="B10482"/>
      <c r="C10482"/>
      <c r="D10482"/>
      <c r="E10482"/>
      <c r="F10482"/>
      <c r="G10482"/>
      <c r="H10482" s="26"/>
      <c r="I10482" s="26"/>
      <c r="K10482"/>
      <c r="L10482"/>
      <c r="M10482"/>
      <c r="N10482"/>
      <c r="O10482"/>
      <c r="P10482"/>
      <c r="S10482"/>
    </row>
    <row r="10483" spans="1:20" x14ac:dyDescent="0.3">
      <c r="A10483" s="25"/>
      <c r="B10483"/>
      <c r="C10483"/>
      <c r="D10483"/>
      <c r="E10483"/>
      <c r="F10483"/>
      <c r="G10483"/>
      <c r="H10483" s="14"/>
      <c r="I10483" s="14"/>
      <c r="K10483"/>
      <c r="L10483"/>
      <c r="M10483"/>
      <c r="N10483"/>
      <c r="O10483"/>
      <c r="P10483"/>
      <c r="S10483"/>
    </row>
    <row r="10484" spans="1:20" x14ac:dyDescent="0.3">
      <c r="A10484" s="25"/>
      <c r="B10484"/>
      <c r="C10484"/>
      <c r="D10484"/>
      <c r="E10484"/>
      <c r="F10484"/>
      <c r="G10484"/>
      <c r="H10484" s="14"/>
      <c r="I10484" s="14"/>
      <c r="K10484"/>
      <c r="L10484"/>
      <c r="M10484"/>
      <c r="N10484"/>
      <c r="O10484"/>
      <c r="P10484"/>
      <c r="S10484"/>
    </row>
    <row r="10485" spans="1:20" x14ac:dyDescent="0.3">
      <c r="A10485" s="25"/>
      <c r="B10485"/>
      <c r="C10485"/>
      <c r="D10485"/>
      <c r="E10485"/>
      <c r="F10485"/>
      <c r="G10485"/>
      <c r="H10485" s="14"/>
      <c r="I10485" s="14"/>
      <c r="K10485"/>
      <c r="L10485"/>
      <c r="M10485"/>
      <c r="N10485"/>
      <c r="O10485"/>
      <c r="P10485"/>
      <c r="S10485"/>
    </row>
    <row r="10486" spans="1:20" x14ac:dyDescent="0.3">
      <c r="A10486" s="25"/>
      <c r="B10486"/>
      <c r="C10486"/>
      <c r="D10486"/>
      <c r="E10486"/>
      <c r="F10486"/>
      <c r="G10486"/>
      <c r="H10486" s="26"/>
      <c r="I10486" s="26"/>
      <c r="K10486"/>
      <c r="L10486"/>
      <c r="M10486"/>
      <c r="N10486"/>
      <c r="O10486"/>
      <c r="P10486"/>
      <c r="S10486"/>
    </row>
    <row r="10487" spans="1:20" x14ac:dyDescent="0.3">
      <c r="A10487" s="25"/>
      <c r="B10487"/>
      <c r="C10487"/>
      <c r="D10487"/>
      <c r="E10487"/>
      <c r="F10487"/>
      <c r="G10487"/>
      <c r="H10487" s="26"/>
      <c r="I10487" s="26"/>
      <c r="K10487"/>
      <c r="L10487"/>
      <c r="M10487"/>
      <c r="N10487"/>
      <c r="O10487"/>
      <c r="P10487"/>
      <c r="S10487"/>
    </row>
    <row r="10488" spans="1:20" x14ac:dyDescent="0.3">
      <c r="A10488" s="25"/>
      <c r="B10488"/>
      <c r="C10488"/>
      <c r="D10488"/>
      <c r="E10488"/>
      <c r="F10488"/>
      <c r="G10488"/>
      <c r="H10488" s="26"/>
      <c r="I10488" s="26"/>
      <c r="K10488"/>
      <c r="L10488"/>
      <c r="M10488"/>
      <c r="N10488"/>
      <c r="O10488"/>
      <c r="P10488"/>
      <c r="S10488"/>
    </row>
    <row r="10489" spans="1:20" x14ac:dyDescent="0.3">
      <c r="A10489" s="25"/>
      <c r="B10489"/>
      <c r="C10489"/>
      <c r="D10489"/>
      <c r="E10489"/>
      <c r="F10489"/>
      <c r="G10489"/>
      <c r="H10489" s="26"/>
      <c r="I10489" s="26"/>
      <c r="K10489"/>
      <c r="L10489"/>
      <c r="M10489"/>
      <c r="N10489"/>
      <c r="O10489"/>
      <c r="P10489"/>
      <c r="S10489"/>
    </row>
    <row r="10490" spans="1:20" x14ac:dyDescent="0.3">
      <c r="A10490" s="25"/>
      <c r="B10490"/>
      <c r="C10490"/>
      <c r="D10490"/>
      <c r="E10490"/>
      <c r="F10490"/>
      <c r="G10490"/>
      <c r="H10490" s="26"/>
      <c r="I10490" s="26"/>
      <c r="K10490"/>
      <c r="L10490"/>
      <c r="M10490"/>
      <c r="N10490"/>
      <c r="O10490"/>
      <c r="P10490"/>
      <c r="S10490"/>
    </row>
    <row r="10491" spans="1:20" x14ac:dyDescent="0.3">
      <c r="A10491" s="25"/>
      <c r="B10491"/>
      <c r="C10491"/>
      <c r="D10491"/>
      <c r="E10491"/>
      <c r="F10491"/>
      <c r="G10491"/>
      <c r="H10491" s="26"/>
      <c r="I10491" s="26"/>
      <c r="K10491"/>
      <c r="L10491"/>
      <c r="M10491"/>
      <c r="N10491"/>
      <c r="O10491"/>
      <c r="P10491"/>
      <c r="S10491"/>
    </row>
    <row r="10492" spans="1:20" x14ac:dyDescent="0.3">
      <c r="A10492" s="25"/>
      <c r="B10492"/>
      <c r="C10492"/>
      <c r="D10492"/>
      <c r="E10492"/>
      <c r="F10492"/>
      <c r="G10492"/>
      <c r="H10492"/>
      <c r="I10492"/>
      <c r="K10492"/>
      <c r="L10492"/>
      <c r="M10492"/>
      <c r="N10492"/>
      <c r="O10492"/>
      <c r="P10492"/>
      <c r="S10492"/>
    </row>
    <row r="10493" spans="1:20" x14ac:dyDescent="0.3">
      <c r="A10493" s="25"/>
      <c r="B10493"/>
      <c r="C10493"/>
      <c r="D10493"/>
      <c r="E10493"/>
      <c r="F10493"/>
      <c r="G10493"/>
      <c r="H10493"/>
      <c r="I10493"/>
      <c r="K10493"/>
      <c r="L10493"/>
      <c r="M10493"/>
      <c r="N10493"/>
      <c r="O10493"/>
      <c r="P10493"/>
      <c r="S10493"/>
    </row>
    <row r="10494" spans="1:20" x14ac:dyDescent="0.3">
      <c r="A10494" s="25"/>
      <c r="B10494"/>
      <c r="C10494"/>
      <c r="D10494"/>
      <c r="E10494"/>
      <c r="F10494"/>
      <c r="G10494"/>
      <c r="H10494"/>
      <c r="I10494"/>
      <c r="K10494"/>
      <c r="L10494"/>
      <c r="M10494"/>
      <c r="N10494"/>
      <c r="O10494"/>
      <c r="P10494"/>
      <c r="S10494"/>
    </row>
    <row r="10495" spans="1:20" x14ac:dyDescent="0.3">
      <c r="A10495" s="25"/>
      <c r="B10495"/>
      <c r="C10495"/>
      <c r="D10495"/>
      <c r="E10495"/>
      <c r="F10495"/>
      <c r="G10495"/>
      <c r="H10495" s="26"/>
      <c r="I10495" s="26"/>
      <c r="K10495"/>
      <c r="L10495"/>
      <c r="M10495"/>
      <c r="N10495"/>
      <c r="O10495"/>
      <c r="P10495"/>
      <c r="S10495"/>
    </row>
    <row r="10496" spans="1:20" x14ac:dyDescent="0.3">
      <c r="A10496" s="25"/>
      <c r="B10496"/>
      <c r="C10496"/>
      <c r="D10496"/>
      <c r="E10496"/>
      <c r="F10496"/>
      <c r="G10496"/>
      <c r="H10496" s="26"/>
      <c r="I10496" s="26"/>
      <c r="K10496"/>
      <c r="L10496"/>
      <c r="M10496"/>
      <c r="N10496"/>
      <c r="O10496"/>
      <c r="P10496"/>
      <c r="S10496"/>
      <c r="T10496" s="7"/>
    </row>
    <row r="10497" spans="1:19" x14ac:dyDescent="0.3">
      <c r="A10497" s="25"/>
      <c r="B10497"/>
      <c r="C10497"/>
      <c r="D10497"/>
      <c r="E10497"/>
      <c r="F10497"/>
      <c r="G10497"/>
      <c r="H10497" s="26"/>
      <c r="I10497" s="26"/>
      <c r="K10497"/>
      <c r="L10497"/>
      <c r="M10497"/>
      <c r="N10497"/>
      <c r="O10497"/>
      <c r="P10497"/>
      <c r="S10497"/>
    </row>
    <row r="10498" spans="1:19" x14ac:dyDescent="0.3">
      <c r="A10498" s="25"/>
      <c r="B10498"/>
      <c r="C10498"/>
      <c r="D10498"/>
      <c r="E10498"/>
      <c r="F10498"/>
      <c r="G10498"/>
      <c r="H10498" s="14"/>
      <c r="I10498" s="14"/>
      <c r="K10498"/>
      <c r="L10498"/>
      <c r="M10498"/>
      <c r="N10498"/>
      <c r="O10498"/>
      <c r="P10498"/>
      <c r="S10498"/>
    </row>
    <row r="10499" spans="1:19" x14ac:dyDescent="0.3">
      <c r="A10499" s="25"/>
      <c r="B10499"/>
      <c r="C10499"/>
      <c r="D10499"/>
      <c r="E10499"/>
      <c r="F10499"/>
      <c r="G10499"/>
      <c r="H10499" s="14"/>
      <c r="I10499" s="14"/>
      <c r="K10499"/>
      <c r="L10499"/>
      <c r="M10499"/>
      <c r="N10499"/>
      <c r="O10499"/>
      <c r="P10499"/>
      <c r="S10499"/>
    </row>
    <row r="10500" spans="1:19" x14ac:dyDescent="0.3">
      <c r="A10500" s="25"/>
      <c r="B10500"/>
      <c r="C10500"/>
      <c r="D10500"/>
      <c r="E10500"/>
      <c r="F10500"/>
      <c r="G10500"/>
      <c r="H10500" s="14"/>
      <c r="I10500" s="14"/>
      <c r="K10500"/>
      <c r="L10500"/>
      <c r="M10500"/>
      <c r="N10500"/>
      <c r="O10500"/>
      <c r="P10500"/>
      <c r="S10500"/>
    </row>
    <row r="10501" spans="1:19" x14ac:dyDescent="0.3">
      <c r="A10501" s="25"/>
      <c r="B10501"/>
      <c r="C10501"/>
      <c r="D10501"/>
      <c r="E10501"/>
      <c r="F10501"/>
      <c r="G10501"/>
      <c r="H10501" s="14"/>
      <c r="I10501" s="14"/>
      <c r="K10501"/>
      <c r="L10501"/>
      <c r="M10501"/>
      <c r="N10501"/>
      <c r="O10501"/>
      <c r="P10501"/>
      <c r="S10501"/>
    </row>
    <row r="10502" spans="1:19" x14ac:dyDescent="0.3">
      <c r="A10502" s="25"/>
      <c r="B10502"/>
      <c r="C10502"/>
      <c r="D10502"/>
      <c r="E10502"/>
      <c r="F10502"/>
      <c r="G10502"/>
      <c r="H10502" s="26"/>
      <c r="I10502" s="26"/>
      <c r="K10502"/>
      <c r="L10502"/>
      <c r="M10502"/>
      <c r="N10502"/>
      <c r="O10502"/>
      <c r="P10502"/>
      <c r="S10502"/>
    </row>
    <row r="10503" spans="1:19" x14ac:dyDescent="0.3">
      <c r="A10503" s="25"/>
      <c r="B10503"/>
      <c r="C10503"/>
      <c r="D10503"/>
      <c r="E10503"/>
      <c r="F10503"/>
      <c r="G10503"/>
      <c r="H10503" s="26"/>
      <c r="I10503" s="26"/>
      <c r="K10503"/>
      <c r="L10503"/>
      <c r="M10503"/>
      <c r="N10503"/>
      <c r="O10503"/>
      <c r="P10503"/>
      <c r="S10503"/>
    </row>
    <row r="10504" spans="1:19" x14ac:dyDescent="0.3">
      <c r="A10504" s="25"/>
      <c r="B10504"/>
      <c r="C10504"/>
      <c r="D10504"/>
      <c r="E10504"/>
      <c r="F10504"/>
      <c r="G10504"/>
      <c r="H10504" s="26"/>
      <c r="I10504" s="26"/>
      <c r="K10504"/>
      <c r="L10504"/>
      <c r="M10504"/>
      <c r="N10504"/>
      <c r="O10504"/>
      <c r="P10504"/>
      <c r="S10504"/>
    </row>
    <row r="10505" spans="1:19" x14ac:dyDescent="0.3">
      <c r="A10505" s="25"/>
      <c r="B10505"/>
      <c r="C10505"/>
      <c r="D10505"/>
      <c r="E10505"/>
      <c r="F10505"/>
      <c r="G10505"/>
      <c r="H10505" s="26"/>
      <c r="I10505" s="26"/>
      <c r="K10505"/>
      <c r="L10505"/>
      <c r="M10505"/>
      <c r="N10505"/>
      <c r="O10505"/>
      <c r="P10505"/>
      <c r="S10505"/>
    </row>
    <row r="10506" spans="1:19" x14ac:dyDescent="0.3">
      <c r="A10506" s="25"/>
      <c r="B10506"/>
      <c r="C10506"/>
      <c r="D10506"/>
      <c r="E10506"/>
      <c r="F10506"/>
      <c r="G10506"/>
      <c r="H10506" s="26"/>
      <c r="I10506" s="26"/>
      <c r="K10506"/>
      <c r="L10506"/>
      <c r="M10506"/>
      <c r="N10506"/>
      <c r="O10506"/>
      <c r="P10506"/>
      <c r="S10506"/>
    </row>
    <row r="10507" spans="1:19" x14ac:dyDescent="0.3">
      <c r="A10507" s="25"/>
      <c r="B10507"/>
      <c r="C10507"/>
      <c r="D10507"/>
      <c r="E10507"/>
      <c r="F10507"/>
      <c r="G10507"/>
      <c r="H10507" s="26"/>
      <c r="I10507" s="26"/>
      <c r="K10507"/>
      <c r="L10507"/>
      <c r="M10507"/>
      <c r="N10507"/>
      <c r="O10507"/>
      <c r="P10507"/>
      <c r="S10507"/>
    </row>
    <row r="10508" spans="1:19" x14ac:dyDescent="0.3">
      <c r="A10508" s="25"/>
      <c r="B10508"/>
      <c r="C10508"/>
      <c r="D10508"/>
      <c r="E10508"/>
      <c r="F10508"/>
      <c r="G10508"/>
      <c r="H10508" s="26"/>
      <c r="I10508" s="26"/>
      <c r="K10508"/>
      <c r="L10508"/>
      <c r="M10508"/>
      <c r="N10508"/>
      <c r="O10508"/>
      <c r="P10508"/>
      <c r="S10508"/>
    </row>
    <row r="10509" spans="1:19" x14ac:dyDescent="0.3">
      <c r="A10509" s="25"/>
      <c r="B10509"/>
      <c r="C10509"/>
      <c r="D10509"/>
      <c r="E10509"/>
      <c r="F10509"/>
      <c r="G10509"/>
      <c r="H10509" s="26"/>
      <c r="I10509" s="26"/>
      <c r="K10509"/>
      <c r="L10509"/>
      <c r="M10509"/>
      <c r="N10509"/>
      <c r="O10509"/>
      <c r="P10509"/>
      <c r="S10509"/>
    </row>
    <row r="10510" spans="1:19" x14ac:dyDescent="0.3">
      <c r="A10510" s="25"/>
      <c r="B10510"/>
      <c r="C10510"/>
      <c r="D10510"/>
      <c r="E10510"/>
      <c r="F10510"/>
      <c r="G10510"/>
      <c r="H10510" s="26"/>
      <c r="I10510" s="26"/>
      <c r="K10510"/>
      <c r="L10510"/>
      <c r="M10510"/>
      <c r="N10510"/>
      <c r="O10510"/>
      <c r="P10510"/>
      <c r="S10510"/>
    </row>
    <row r="10511" spans="1:19" x14ac:dyDescent="0.3">
      <c r="A10511" s="25"/>
      <c r="B10511"/>
      <c r="C10511"/>
      <c r="D10511"/>
      <c r="E10511"/>
      <c r="F10511"/>
      <c r="G10511"/>
      <c r="H10511" s="26"/>
      <c r="I10511" s="26"/>
      <c r="K10511"/>
      <c r="L10511"/>
      <c r="M10511"/>
      <c r="N10511"/>
      <c r="O10511"/>
      <c r="P10511"/>
      <c r="S10511"/>
    </row>
    <row r="10512" spans="1:19" x14ac:dyDescent="0.3">
      <c r="A10512" s="25"/>
      <c r="B10512"/>
      <c r="C10512"/>
      <c r="D10512"/>
      <c r="E10512"/>
      <c r="F10512"/>
      <c r="G10512"/>
      <c r="H10512"/>
      <c r="I10512"/>
      <c r="K10512"/>
      <c r="L10512"/>
      <c r="M10512"/>
      <c r="N10512"/>
      <c r="O10512"/>
      <c r="P10512"/>
      <c r="S10512"/>
    </row>
    <row r="10513" spans="1:19" x14ac:dyDescent="0.3">
      <c r="A10513" s="25"/>
      <c r="B10513"/>
      <c r="C10513"/>
      <c r="D10513"/>
      <c r="E10513"/>
      <c r="F10513"/>
      <c r="G10513"/>
      <c r="H10513"/>
      <c r="I10513"/>
      <c r="K10513"/>
      <c r="L10513"/>
      <c r="M10513"/>
      <c r="N10513"/>
      <c r="O10513"/>
      <c r="P10513"/>
      <c r="S10513"/>
    </row>
    <row r="10514" spans="1:19" x14ac:dyDescent="0.3">
      <c r="A10514" s="25"/>
      <c r="B10514"/>
      <c r="C10514"/>
      <c r="D10514"/>
      <c r="E10514"/>
      <c r="F10514"/>
      <c r="G10514"/>
      <c r="H10514"/>
      <c r="I10514" s="26"/>
      <c r="K10514"/>
      <c r="L10514"/>
      <c r="M10514"/>
      <c r="N10514"/>
      <c r="O10514"/>
      <c r="P10514"/>
      <c r="S10514"/>
    </row>
    <row r="10515" spans="1:19" x14ac:dyDescent="0.3">
      <c r="A10515" s="25"/>
      <c r="B10515"/>
      <c r="C10515"/>
      <c r="D10515"/>
      <c r="E10515"/>
      <c r="F10515"/>
      <c r="G10515"/>
      <c r="H10515"/>
      <c r="I10515" s="26"/>
      <c r="K10515"/>
      <c r="L10515"/>
      <c r="M10515"/>
      <c r="N10515"/>
      <c r="O10515"/>
      <c r="P10515"/>
      <c r="S10515"/>
    </row>
    <row r="10516" spans="1:19" x14ac:dyDescent="0.3">
      <c r="A10516" s="25"/>
      <c r="B10516"/>
      <c r="C10516"/>
      <c r="D10516"/>
      <c r="E10516"/>
      <c r="F10516"/>
      <c r="G10516"/>
      <c r="H10516"/>
      <c r="I10516" s="26"/>
      <c r="K10516"/>
      <c r="L10516"/>
      <c r="M10516"/>
      <c r="N10516"/>
      <c r="O10516"/>
      <c r="P10516"/>
      <c r="S10516"/>
    </row>
    <row r="10517" spans="1:19" x14ac:dyDescent="0.3">
      <c r="A10517" s="25"/>
      <c r="B10517"/>
      <c r="C10517"/>
      <c r="D10517"/>
      <c r="E10517"/>
      <c r="F10517"/>
      <c r="G10517"/>
      <c r="H10517" s="14"/>
      <c r="I10517" s="26"/>
      <c r="K10517"/>
      <c r="L10517"/>
      <c r="M10517"/>
      <c r="N10517"/>
      <c r="O10517"/>
      <c r="P10517"/>
      <c r="S10517"/>
    </row>
    <row r="10518" spans="1:19" x14ac:dyDescent="0.3">
      <c r="A10518" s="25"/>
      <c r="B10518"/>
      <c r="C10518"/>
      <c r="D10518"/>
      <c r="E10518"/>
      <c r="F10518"/>
      <c r="G10518"/>
      <c r="H10518" s="14"/>
      <c r="I10518" s="26"/>
      <c r="K10518"/>
      <c r="L10518"/>
      <c r="M10518"/>
      <c r="N10518"/>
      <c r="O10518"/>
      <c r="P10518"/>
      <c r="S10518"/>
    </row>
    <row r="10519" spans="1:19" x14ac:dyDescent="0.3">
      <c r="A10519" s="25"/>
      <c r="B10519"/>
      <c r="C10519"/>
      <c r="D10519"/>
      <c r="E10519"/>
      <c r="F10519"/>
      <c r="G10519"/>
      <c r="H10519" s="14"/>
      <c r="I10519" s="26"/>
      <c r="K10519"/>
      <c r="L10519"/>
      <c r="M10519"/>
      <c r="N10519"/>
      <c r="O10519"/>
      <c r="P10519"/>
      <c r="S10519"/>
    </row>
    <row r="10520" spans="1:19" x14ac:dyDescent="0.3">
      <c r="A10520" s="25"/>
      <c r="B10520"/>
      <c r="C10520"/>
      <c r="D10520"/>
      <c r="E10520"/>
      <c r="F10520"/>
      <c r="G10520"/>
      <c r="H10520" s="14"/>
      <c r="I10520" s="26"/>
      <c r="K10520"/>
      <c r="L10520"/>
      <c r="M10520"/>
      <c r="N10520"/>
      <c r="O10520"/>
      <c r="P10520"/>
      <c r="S10520"/>
    </row>
    <row r="10521" spans="1:19" x14ac:dyDescent="0.3">
      <c r="A10521" s="25"/>
      <c r="B10521"/>
      <c r="C10521"/>
      <c r="D10521"/>
      <c r="E10521"/>
      <c r="F10521"/>
      <c r="G10521"/>
      <c r="H10521" s="26"/>
      <c r="I10521" s="26"/>
      <c r="K10521"/>
      <c r="L10521"/>
      <c r="M10521"/>
      <c r="N10521"/>
      <c r="O10521"/>
      <c r="P10521"/>
      <c r="S10521"/>
    </row>
    <row r="10522" spans="1:19" x14ac:dyDescent="0.3">
      <c r="A10522" s="25"/>
      <c r="B10522"/>
      <c r="C10522"/>
      <c r="D10522"/>
      <c r="E10522"/>
      <c r="F10522"/>
      <c r="G10522"/>
      <c r="H10522" s="26"/>
      <c r="I10522" s="26"/>
      <c r="K10522"/>
      <c r="L10522"/>
      <c r="M10522"/>
      <c r="N10522"/>
      <c r="O10522"/>
      <c r="P10522"/>
      <c r="S10522"/>
    </row>
    <row r="10523" spans="1:19" x14ac:dyDescent="0.3">
      <c r="A10523" s="25"/>
      <c r="B10523"/>
      <c r="C10523"/>
      <c r="D10523"/>
      <c r="E10523"/>
      <c r="F10523"/>
      <c r="G10523"/>
      <c r="H10523" s="26"/>
      <c r="I10523" s="26"/>
      <c r="K10523"/>
      <c r="L10523"/>
      <c r="M10523"/>
      <c r="N10523"/>
      <c r="O10523"/>
      <c r="P10523"/>
      <c r="S10523"/>
    </row>
    <row r="10524" spans="1:19" x14ac:dyDescent="0.3">
      <c r="A10524" s="25"/>
      <c r="B10524"/>
      <c r="C10524"/>
      <c r="D10524"/>
      <c r="E10524"/>
      <c r="F10524"/>
      <c r="G10524"/>
      <c r="H10524" s="26"/>
      <c r="I10524" s="26"/>
      <c r="K10524"/>
      <c r="L10524"/>
      <c r="M10524"/>
      <c r="N10524"/>
      <c r="O10524"/>
      <c r="P10524"/>
      <c r="S10524"/>
    </row>
    <row r="10525" spans="1:19" x14ac:dyDescent="0.3">
      <c r="A10525" s="25"/>
      <c r="B10525"/>
      <c r="C10525"/>
      <c r="D10525"/>
      <c r="E10525"/>
      <c r="F10525"/>
      <c r="G10525"/>
      <c r="H10525" s="26"/>
      <c r="I10525" s="26"/>
      <c r="K10525"/>
      <c r="L10525"/>
      <c r="M10525"/>
      <c r="N10525"/>
      <c r="O10525"/>
      <c r="P10525"/>
      <c r="S10525"/>
    </row>
    <row r="10526" spans="1:19" x14ac:dyDescent="0.3">
      <c r="A10526" s="25"/>
      <c r="B10526"/>
      <c r="C10526"/>
      <c r="D10526"/>
      <c r="E10526"/>
      <c r="F10526"/>
      <c r="G10526"/>
      <c r="H10526" s="26"/>
      <c r="I10526" s="26"/>
      <c r="K10526"/>
      <c r="L10526"/>
      <c r="M10526"/>
      <c r="N10526"/>
      <c r="O10526"/>
      <c r="P10526"/>
      <c r="S10526"/>
    </row>
    <row r="10527" spans="1:19" x14ac:dyDescent="0.3">
      <c r="A10527" s="25"/>
      <c r="B10527"/>
      <c r="C10527"/>
      <c r="D10527"/>
      <c r="E10527"/>
      <c r="F10527"/>
      <c r="G10527"/>
      <c r="H10527" s="26"/>
      <c r="I10527" s="26"/>
      <c r="K10527"/>
      <c r="L10527"/>
      <c r="M10527"/>
      <c r="N10527"/>
      <c r="O10527"/>
      <c r="P10527"/>
      <c r="S10527"/>
    </row>
    <row r="10528" spans="1:19" x14ac:dyDescent="0.3">
      <c r="A10528" s="25"/>
      <c r="B10528"/>
      <c r="C10528"/>
      <c r="D10528"/>
      <c r="E10528"/>
      <c r="F10528"/>
      <c r="G10528"/>
      <c r="H10528"/>
      <c r="I10528"/>
      <c r="K10528"/>
      <c r="L10528"/>
      <c r="M10528"/>
      <c r="N10528"/>
      <c r="O10528"/>
      <c r="P10528"/>
      <c r="S10528"/>
    </row>
    <row r="10529" spans="1:19" x14ac:dyDescent="0.3">
      <c r="A10529" s="25"/>
      <c r="B10529"/>
      <c r="C10529"/>
      <c r="D10529"/>
      <c r="E10529"/>
      <c r="F10529"/>
      <c r="G10529"/>
      <c r="H10529" s="14"/>
      <c r="I10529" s="14"/>
      <c r="K10529"/>
      <c r="L10529"/>
      <c r="M10529"/>
      <c r="N10529"/>
      <c r="O10529"/>
      <c r="P10529"/>
      <c r="S10529"/>
    </row>
    <row r="10530" spans="1:19" x14ac:dyDescent="0.3">
      <c r="A10530" s="25"/>
      <c r="B10530"/>
      <c r="C10530"/>
      <c r="D10530"/>
      <c r="E10530"/>
      <c r="F10530"/>
      <c r="G10530"/>
      <c r="H10530" s="14"/>
      <c r="I10530" s="14"/>
      <c r="K10530"/>
      <c r="L10530"/>
      <c r="M10530"/>
      <c r="N10530"/>
      <c r="O10530"/>
      <c r="P10530"/>
      <c r="S10530"/>
    </row>
    <row r="10531" spans="1:19" x14ac:dyDescent="0.3">
      <c r="A10531" s="25"/>
      <c r="B10531"/>
      <c r="C10531"/>
      <c r="D10531"/>
      <c r="E10531"/>
      <c r="F10531"/>
      <c r="G10531"/>
      <c r="H10531" s="14"/>
      <c r="I10531" s="14"/>
      <c r="K10531"/>
      <c r="L10531"/>
      <c r="M10531"/>
      <c r="N10531"/>
      <c r="O10531"/>
      <c r="P10531"/>
      <c r="S10531"/>
    </row>
    <row r="10532" spans="1:19" x14ac:dyDescent="0.3">
      <c r="A10532" s="25"/>
      <c r="B10532"/>
      <c r="C10532"/>
      <c r="D10532"/>
      <c r="E10532"/>
      <c r="F10532"/>
      <c r="G10532"/>
      <c r="H10532" s="14"/>
      <c r="I10532" s="14"/>
      <c r="K10532"/>
      <c r="L10532"/>
      <c r="M10532"/>
      <c r="N10532"/>
      <c r="O10532"/>
      <c r="P10532"/>
      <c r="S10532"/>
    </row>
    <row r="10533" spans="1:19" x14ac:dyDescent="0.3">
      <c r="A10533" s="25"/>
      <c r="B10533"/>
      <c r="C10533"/>
      <c r="D10533"/>
      <c r="E10533"/>
      <c r="F10533"/>
      <c r="G10533"/>
      <c r="H10533"/>
      <c r="I10533"/>
      <c r="K10533"/>
      <c r="L10533"/>
      <c r="M10533"/>
      <c r="N10533"/>
      <c r="O10533"/>
      <c r="P10533"/>
      <c r="S10533"/>
    </row>
    <row r="10534" spans="1:19" x14ac:dyDescent="0.3">
      <c r="A10534" s="25"/>
      <c r="B10534"/>
      <c r="C10534"/>
      <c r="D10534"/>
      <c r="E10534"/>
      <c r="F10534"/>
      <c r="G10534"/>
      <c r="H10534"/>
      <c r="I10534"/>
      <c r="K10534"/>
      <c r="L10534"/>
      <c r="M10534"/>
      <c r="N10534"/>
      <c r="O10534"/>
      <c r="P10534"/>
      <c r="S10534"/>
    </row>
    <row r="10535" spans="1:19" x14ac:dyDescent="0.3">
      <c r="A10535" s="25"/>
      <c r="B10535"/>
      <c r="C10535"/>
      <c r="D10535"/>
      <c r="E10535"/>
      <c r="F10535"/>
      <c r="G10535"/>
      <c r="H10535"/>
      <c r="I10535" s="26"/>
      <c r="K10535"/>
      <c r="L10535"/>
      <c r="M10535"/>
      <c r="N10535"/>
      <c r="O10535"/>
      <c r="P10535"/>
      <c r="S10535"/>
    </row>
    <row r="10536" spans="1:19" x14ac:dyDescent="0.3">
      <c r="A10536" s="25"/>
      <c r="B10536"/>
      <c r="C10536"/>
      <c r="D10536"/>
      <c r="E10536"/>
      <c r="F10536"/>
      <c r="G10536"/>
      <c r="H10536"/>
      <c r="I10536" s="26"/>
      <c r="K10536"/>
      <c r="L10536"/>
      <c r="M10536"/>
      <c r="N10536"/>
      <c r="O10536"/>
      <c r="P10536"/>
      <c r="S10536"/>
    </row>
    <row r="10537" spans="1:19" x14ac:dyDescent="0.3">
      <c r="A10537" s="25"/>
      <c r="B10537"/>
      <c r="C10537"/>
      <c r="D10537"/>
      <c r="E10537"/>
      <c r="F10537"/>
      <c r="G10537"/>
      <c r="H10537" s="14"/>
      <c r="I10537" s="26"/>
      <c r="K10537"/>
      <c r="L10537"/>
      <c r="M10537"/>
      <c r="N10537"/>
      <c r="O10537"/>
      <c r="P10537"/>
      <c r="S10537"/>
    </row>
    <row r="10538" spans="1:19" x14ac:dyDescent="0.3">
      <c r="A10538" s="25"/>
      <c r="B10538"/>
      <c r="C10538"/>
      <c r="D10538"/>
      <c r="E10538"/>
      <c r="F10538"/>
      <c r="G10538"/>
      <c r="H10538" s="14"/>
      <c r="I10538" s="26"/>
      <c r="K10538"/>
      <c r="L10538"/>
      <c r="M10538"/>
      <c r="N10538"/>
      <c r="O10538"/>
      <c r="P10538"/>
      <c r="S10538"/>
    </row>
    <row r="10539" spans="1:19" x14ac:dyDescent="0.3">
      <c r="A10539" s="25"/>
      <c r="B10539"/>
      <c r="C10539"/>
      <c r="D10539"/>
      <c r="E10539"/>
      <c r="F10539"/>
      <c r="G10539"/>
      <c r="H10539" s="14"/>
      <c r="I10539" s="26"/>
      <c r="K10539"/>
      <c r="L10539"/>
      <c r="M10539"/>
      <c r="N10539"/>
      <c r="O10539"/>
      <c r="P10539"/>
      <c r="S10539"/>
    </row>
    <row r="10540" spans="1:19" x14ac:dyDescent="0.3">
      <c r="A10540" s="25"/>
      <c r="B10540"/>
      <c r="C10540"/>
      <c r="D10540"/>
      <c r="E10540"/>
      <c r="F10540"/>
      <c r="G10540"/>
      <c r="H10540" s="14"/>
      <c r="I10540" s="26"/>
      <c r="K10540"/>
      <c r="L10540"/>
      <c r="M10540"/>
      <c r="N10540"/>
      <c r="O10540"/>
      <c r="P10540"/>
      <c r="S10540"/>
    </row>
    <row r="10541" spans="1:19" x14ac:dyDescent="0.3">
      <c r="A10541" s="25"/>
      <c r="B10541"/>
      <c r="C10541"/>
      <c r="D10541"/>
      <c r="E10541"/>
      <c r="F10541"/>
      <c r="G10541"/>
      <c r="H10541"/>
      <c r="I10541" s="26"/>
      <c r="K10541"/>
      <c r="L10541"/>
      <c r="M10541"/>
      <c r="N10541"/>
      <c r="O10541"/>
      <c r="P10541"/>
      <c r="S10541"/>
    </row>
    <row r="10542" spans="1:19" x14ac:dyDescent="0.3">
      <c r="A10542" s="25"/>
      <c r="B10542"/>
      <c r="C10542"/>
      <c r="D10542"/>
      <c r="E10542"/>
      <c r="F10542"/>
      <c r="G10542"/>
      <c r="H10542" s="26"/>
      <c r="I10542" s="26"/>
      <c r="K10542"/>
      <c r="L10542"/>
      <c r="M10542"/>
      <c r="N10542"/>
      <c r="O10542"/>
      <c r="P10542"/>
      <c r="S10542"/>
    </row>
    <row r="10543" spans="1:19" x14ac:dyDescent="0.3">
      <c r="A10543" s="25"/>
      <c r="B10543"/>
      <c r="C10543"/>
      <c r="D10543"/>
      <c r="E10543"/>
      <c r="F10543"/>
      <c r="G10543"/>
      <c r="H10543" s="26"/>
      <c r="I10543" s="26"/>
      <c r="K10543"/>
      <c r="L10543"/>
      <c r="M10543"/>
      <c r="N10543"/>
      <c r="O10543"/>
      <c r="P10543"/>
      <c r="S10543"/>
    </row>
    <row r="10544" spans="1:19" x14ac:dyDescent="0.3">
      <c r="A10544" s="25"/>
      <c r="B10544"/>
      <c r="C10544"/>
      <c r="D10544"/>
      <c r="E10544"/>
      <c r="F10544"/>
      <c r="G10544"/>
      <c r="H10544" s="26"/>
      <c r="I10544" s="26"/>
      <c r="K10544"/>
      <c r="L10544"/>
      <c r="M10544"/>
      <c r="N10544"/>
      <c r="O10544"/>
      <c r="P10544"/>
      <c r="S10544"/>
    </row>
    <row r="10545" spans="1:19" x14ac:dyDescent="0.3">
      <c r="A10545" s="25"/>
      <c r="B10545"/>
      <c r="C10545"/>
      <c r="D10545"/>
      <c r="E10545"/>
      <c r="F10545"/>
      <c r="G10545"/>
      <c r="H10545" s="26"/>
      <c r="I10545" s="26"/>
      <c r="K10545"/>
      <c r="L10545"/>
      <c r="M10545"/>
      <c r="N10545"/>
      <c r="O10545"/>
      <c r="P10545"/>
      <c r="S10545"/>
    </row>
    <row r="10546" spans="1:19" x14ac:dyDescent="0.3">
      <c r="A10546" s="25"/>
      <c r="B10546"/>
      <c r="C10546"/>
      <c r="D10546"/>
      <c r="E10546"/>
      <c r="F10546"/>
      <c r="G10546"/>
      <c r="H10546" s="26"/>
      <c r="I10546" s="26"/>
      <c r="K10546"/>
      <c r="L10546"/>
      <c r="M10546"/>
      <c r="N10546"/>
      <c r="O10546"/>
      <c r="P10546"/>
      <c r="S10546"/>
    </row>
    <row r="10547" spans="1:19" x14ac:dyDescent="0.3">
      <c r="A10547" s="25"/>
      <c r="B10547"/>
      <c r="C10547"/>
      <c r="D10547"/>
      <c r="E10547"/>
      <c r="F10547"/>
      <c r="G10547"/>
      <c r="H10547" s="26"/>
      <c r="I10547" s="26"/>
      <c r="K10547"/>
      <c r="L10547"/>
      <c r="M10547"/>
      <c r="N10547"/>
      <c r="O10547"/>
      <c r="P10547"/>
      <c r="S10547"/>
    </row>
    <row r="10548" spans="1:19" x14ac:dyDescent="0.3">
      <c r="A10548" s="25"/>
      <c r="B10548"/>
      <c r="C10548"/>
      <c r="D10548"/>
      <c r="E10548"/>
      <c r="F10548"/>
      <c r="G10548"/>
      <c r="H10548" s="26"/>
      <c r="I10548" s="26"/>
      <c r="K10548"/>
      <c r="L10548"/>
      <c r="M10548"/>
      <c r="N10548"/>
      <c r="O10548"/>
      <c r="P10548"/>
      <c r="S10548"/>
    </row>
    <row r="10549" spans="1:19" x14ac:dyDescent="0.3">
      <c r="A10549" s="25"/>
      <c r="B10549"/>
      <c r="C10549"/>
      <c r="D10549"/>
      <c r="E10549"/>
      <c r="F10549"/>
      <c r="G10549"/>
      <c r="H10549" s="14"/>
      <c r="I10549" s="14"/>
      <c r="K10549"/>
      <c r="L10549"/>
      <c r="M10549"/>
      <c r="N10549"/>
      <c r="O10549"/>
      <c r="P10549"/>
      <c r="S10549"/>
    </row>
    <row r="10550" spans="1:19" x14ac:dyDescent="0.3">
      <c r="A10550" s="25"/>
      <c r="B10550"/>
      <c r="C10550"/>
      <c r="D10550"/>
      <c r="E10550"/>
      <c r="F10550"/>
      <c r="G10550"/>
      <c r="H10550" s="14"/>
      <c r="I10550" s="14"/>
      <c r="K10550"/>
      <c r="L10550"/>
      <c r="M10550"/>
      <c r="N10550"/>
      <c r="O10550"/>
      <c r="P10550"/>
      <c r="S10550"/>
    </row>
    <row r="10551" spans="1:19" x14ac:dyDescent="0.3">
      <c r="A10551" s="25"/>
      <c r="B10551"/>
      <c r="C10551"/>
      <c r="D10551"/>
      <c r="E10551"/>
      <c r="F10551"/>
      <c r="G10551"/>
      <c r="H10551" s="14"/>
      <c r="I10551" s="14"/>
      <c r="K10551"/>
      <c r="L10551"/>
      <c r="M10551"/>
      <c r="N10551"/>
      <c r="O10551"/>
      <c r="P10551"/>
      <c r="S10551"/>
    </row>
    <row r="10552" spans="1:19" x14ac:dyDescent="0.3">
      <c r="A10552" s="25"/>
      <c r="B10552"/>
      <c r="C10552"/>
      <c r="D10552"/>
      <c r="E10552"/>
      <c r="F10552"/>
      <c r="G10552"/>
      <c r="H10552" s="14"/>
      <c r="I10552" s="14"/>
      <c r="K10552"/>
      <c r="L10552"/>
      <c r="M10552"/>
      <c r="N10552"/>
      <c r="O10552"/>
      <c r="P10552"/>
      <c r="S10552"/>
    </row>
    <row r="10553" spans="1:19" x14ac:dyDescent="0.3">
      <c r="A10553" s="25"/>
      <c r="B10553"/>
      <c r="C10553"/>
      <c r="D10553"/>
      <c r="E10553"/>
      <c r="F10553"/>
      <c r="G10553"/>
      <c r="H10553" s="14"/>
      <c r="I10553" s="14"/>
      <c r="K10553"/>
      <c r="L10553"/>
      <c r="M10553"/>
      <c r="N10553"/>
      <c r="O10553"/>
      <c r="P10553"/>
      <c r="S10553"/>
    </row>
    <row r="10554" spans="1:19" x14ac:dyDescent="0.3">
      <c r="A10554" s="25"/>
      <c r="B10554"/>
      <c r="C10554"/>
      <c r="D10554"/>
      <c r="E10554"/>
      <c r="F10554"/>
      <c r="G10554"/>
      <c r="H10554" s="14"/>
      <c r="I10554" s="14"/>
      <c r="K10554"/>
      <c r="L10554"/>
      <c r="M10554"/>
      <c r="N10554"/>
      <c r="O10554"/>
      <c r="P10554"/>
      <c r="S10554"/>
    </row>
    <row r="10555" spans="1:19" x14ac:dyDescent="0.3">
      <c r="A10555" s="25"/>
      <c r="B10555"/>
      <c r="C10555"/>
      <c r="D10555"/>
      <c r="E10555"/>
      <c r="F10555"/>
      <c r="G10555"/>
      <c r="H10555" s="14"/>
      <c r="I10555" s="14"/>
      <c r="K10555"/>
      <c r="L10555"/>
      <c r="M10555"/>
      <c r="N10555"/>
      <c r="O10555"/>
      <c r="P10555"/>
      <c r="S10555"/>
    </row>
    <row r="10556" spans="1:19" x14ac:dyDescent="0.3">
      <c r="A10556" s="25"/>
      <c r="B10556"/>
      <c r="C10556"/>
      <c r="D10556"/>
      <c r="E10556"/>
      <c r="F10556"/>
      <c r="G10556"/>
      <c r="H10556" s="14"/>
      <c r="I10556" s="14"/>
      <c r="K10556"/>
      <c r="L10556"/>
      <c r="M10556"/>
      <c r="N10556"/>
      <c r="O10556"/>
      <c r="P10556"/>
      <c r="S10556"/>
    </row>
    <row r="10557" spans="1:19" x14ac:dyDescent="0.3">
      <c r="A10557" s="25"/>
      <c r="B10557"/>
      <c r="C10557"/>
      <c r="D10557"/>
      <c r="E10557"/>
      <c r="F10557"/>
      <c r="G10557"/>
      <c r="H10557" s="14"/>
      <c r="I10557" s="14"/>
      <c r="K10557"/>
      <c r="L10557"/>
      <c r="M10557"/>
      <c r="N10557"/>
      <c r="O10557"/>
      <c r="P10557"/>
      <c r="S10557"/>
    </row>
    <row r="10558" spans="1:19" x14ac:dyDescent="0.3">
      <c r="A10558" s="25"/>
      <c r="B10558"/>
      <c r="C10558"/>
      <c r="D10558"/>
      <c r="E10558"/>
      <c r="F10558"/>
      <c r="G10558"/>
      <c r="H10558" s="14"/>
      <c r="I10558" s="14"/>
      <c r="K10558"/>
      <c r="L10558"/>
      <c r="M10558"/>
      <c r="N10558"/>
      <c r="O10558"/>
      <c r="P10558"/>
      <c r="S10558"/>
    </row>
    <row r="10559" spans="1:19" x14ac:dyDescent="0.3">
      <c r="A10559" s="25"/>
      <c r="B10559"/>
      <c r="C10559"/>
      <c r="D10559"/>
      <c r="E10559"/>
      <c r="F10559"/>
      <c r="G10559"/>
      <c r="H10559" s="14"/>
      <c r="I10559" s="14"/>
      <c r="K10559"/>
      <c r="L10559"/>
      <c r="M10559"/>
      <c r="N10559"/>
      <c r="O10559"/>
      <c r="P10559"/>
      <c r="S10559"/>
    </row>
    <row r="10560" spans="1:19" x14ac:dyDescent="0.3">
      <c r="A10560" s="25"/>
      <c r="B10560"/>
      <c r="C10560"/>
      <c r="D10560"/>
      <c r="E10560"/>
      <c r="F10560"/>
      <c r="G10560"/>
      <c r="H10560" s="14"/>
      <c r="I10560" s="14"/>
      <c r="K10560"/>
      <c r="L10560"/>
      <c r="M10560"/>
      <c r="N10560"/>
      <c r="O10560"/>
      <c r="P10560"/>
      <c r="S10560"/>
    </row>
    <row r="10561" spans="1:20" x14ac:dyDescent="0.3">
      <c r="A10561" s="25"/>
      <c r="B10561"/>
      <c r="C10561"/>
      <c r="D10561"/>
      <c r="E10561"/>
      <c r="F10561"/>
      <c r="G10561"/>
      <c r="H10561"/>
      <c r="I10561"/>
      <c r="K10561"/>
      <c r="L10561"/>
      <c r="M10561"/>
      <c r="N10561"/>
      <c r="O10561"/>
      <c r="P10561"/>
      <c r="S10561"/>
    </row>
    <row r="10562" spans="1:20" x14ac:dyDescent="0.3">
      <c r="A10562" s="25"/>
      <c r="B10562"/>
      <c r="C10562"/>
      <c r="D10562"/>
      <c r="E10562"/>
      <c r="F10562"/>
      <c r="G10562"/>
      <c r="H10562"/>
      <c r="I10562" s="14"/>
      <c r="K10562"/>
      <c r="L10562"/>
      <c r="M10562"/>
      <c r="N10562"/>
      <c r="O10562"/>
      <c r="P10562"/>
      <c r="S10562"/>
    </row>
    <row r="10563" spans="1:20" x14ac:dyDescent="0.3">
      <c r="A10563" s="25"/>
      <c r="B10563"/>
      <c r="C10563"/>
      <c r="D10563"/>
      <c r="E10563"/>
      <c r="F10563"/>
      <c r="G10563"/>
      <c r="H10563" s="26"/>
      <c r="I10563" s="26"/>
      <c r="K10563"/>
      <c r="L10563"/>
      <c r="M10563"/>
      <c r="N10563"/>
      <c r="O10563"/>
      <c r="P10563"/>
      <c r="S10563"/>
    </row>
    <row r="10564" spans="1:20" x14ac:dyDescent="0.3">
      <c r="A10564" s="25"/>
      <c r="B10564"/>
      <c r="C10564"/>
      <c r="D10564"/>
      <c r="E10564"/>
      <c r="F10564"/>
      <c r="G10564"/>
      <c r="H10564" s="26"/>
      <c r="I10564" s="26"/>
      <c r="K10564"/>
      <c r="L10564"/>
      <c r="M10564"/>
      <c r="N10564"/>
      <c r="O10564"/>
      <c r="P10564"/>
      <c r="S10564"/>
    </row>
    <row r="10565" spans="1:20" x14ac:dyDescent="0.3">
      <c r="A10565" s="25"/>
      <c r="B10565"/>
      <c r="C10565"/>
      <c r="D10565"/>
      <c r="E10565"/>
      <c r="F10565"/>
      <c r="G10565"/>
      <c r="H10565" s="26"/>
      <c r="I10565" s="26"/>
      <c r="K10565"/>
      <c r="L10565"/>
      <c r="M10565"/>
      <c r="N10565"/>
      <c r="O10565"/>
      <c r="P10565"/>
      <c r="S10565"/>
    </row>
    <row r="10566" spans="1:20" x14ac:dyDescent="0.3">
      <c r="A10566" s="25"/>
      <c r="B10566"/>
      <c r="C10566"/>
      <c r="D10566"/>
      <c r="E10566"/>
      <c r="F10566"/>
      <c r="G10566"/>
      <c r="H10566" s="26"/>
      <c r="I10566" s="26"/>
      <c r="K10566"/>
      <c r="L10566"/>
      <c r="M10566"/>
      <c r="N10566"/>
      <c r="O10566"/>
      <c r="P10566"/>
      <c r="S10566"/>
    </row>
    <row r="10567" spans="1:20" x14ac:dyDescent="0.3">
      <c r="A10567" s="25"/>
      <c r="B10567"/>
      <c r="C10567"/>
      <c r="D10567"/>
      <c r="E10567"/>
      <c r="F10567"/>
      <c r="G10567"/>
      <c r="H10567" s="26"/>
      <c r="I10567" s="26"/>
      <c r="K10567"/>
      <c r="L10567"/>
      <c r="M10567"/>
      <c r="N10567"/>
      <c r="O10567"/>
      <c r="P10567"/>
      <c r="S10567"/>
    </row>
    <row r="10568" spans="1:20" x14ac:dyDescent="0.3">
      <c r="A10568" s="25"/>
      <c r="B10568"/>
      <c r="C10568"/>
      <c r="D10568"/>
      <c r="E10568"/>
      <c r="F10568"/>
      <c r="G10568"/>
      <c r="H10568" s="26"/>
      <c r="I10568" s="26"/>
      <c r="K10568"/>
      <c r="L10568"/>
      <c r="M10568"/>
      <c r="N10568"/>
      <c r="O10568"/>
      <c r="P10568"/>
      <c r="S10568"/>
    </row>
    <row r="10569" spans="1:20" x14ac:dyDescent="0.3">
      <c r="A10569" s="25"/>
      <c r="B10569"/>
      <c r="C10569"/>
      <c r="D10569"/>
      <c r="E10569"/>
      <c r="F10569"/>
      <c r="G10569"/>
      <c r="H10569" s="26"/>
      <c r="I10569" s="26"/>
      <c r="K10569"/>
      <c r="L10569"/>
      <c r="M10569"/>
      <c r="N10569"/>
      <c r="O10569"/>
      <c r="P10569"/>
      <c r="S10569"/>
    </row>
    <row r="10570" spans="1:20" x14ac:dyDescent="0.3">
      <c r="A10570" s="25"/>
      <c r="B10570"/>
      <c r="C10570"/>
      <c r="D10570"/>
      <c r="E10570"/>
      <c r="F10570"/>
      <c r="G10570"/>
      <c r="H10570" s="26"/>
      <c r="I10570" s="26"/>
      <c r="K10570"/>
      <c r="L10570"/>
      <c r="M10570"/>
      <c r="N10570"/>
      <c r="O10570"/>
      <c r="P10570"/>
      <c r="S10570"/>
    </row>
    <row r="10571" spans="1:20" x14ac:dyDescent="0.3">
      <c r="A10571" s="25"/>
      <c r="B10571"/>
      <c r="C10571"/>
      <c r="D10571"/>
      <c r="E10571"/>
      <c r="F10571"/>
      <c r="G10571"/>
      <c r="H10571" s="26"/>
      <c r="I10571" s="26"/>
      <c r="K10571"/>
      <c r="L10571"/>
      <c r="M10571"/>
      <c r="N10571"/>
      <c r="O10571"/>
      <c r="P10571"/>
      <c r="S10571"/>
    </row>
    <row r="10572" spans="1:20" x14ac:dyDescent="0.3">
      <c r="A10572" s="25"/>
      <c r="B10572"/>
      <c r="C10572"/>
      <c r="D10572"/>
      <c r="E10572"/>
      <c r="F10572"/>
      <c r="G10572"/>
      <c r="H10572" s="26"/>
      <c r="I10572" s="26"/>
      <c r="K10572"/>
      <c r="L10572"/>
      <c r="M10572"/>
      <c r="N10572"/>
      <c r="O10572"/>
      <c r="P10572"/>
      <c r="S10572"/>
    </row>
    <row r="10573" spans="1:20" x14ac:dyDescent="0.3">
      <c r="A10573" s="25"/>
      <c r="B10573"/>
      <c r="C10573"/>
      <c r="D10573"/>
      <c r="E10573"/>
      <c r="F10573"/>
      <c r="G10573"/>
      <c r="H10573" s="26"/>
      <c r="I10573" s="26"/>
      <c r="K10573"/>
      <c r="L10573"/>
      <c r="M10573"/>
      <c r="N10573"/>
      <c r="O10573"/>
      <c r="P10573"/>
      <c r="S10573"/>
      <c r="T10573" s="7"/>
    </row>
    <row r="10574" spans="1:20" x14ac:dyDescent="0.3">
      <c r="A10574" s="25"/>
      <c r="B10574"/>
      <c r="C10574"/>
      <c r="D10574"/>
      <c r="E10574"/>
      <c r="F10574"/>
      <c r="G10574"/>
      <c r="H10574" s="26"/>
      <c r="I10574" s="26"/>
      <c r="K10574"/>
      <c r="L10574"/>
      <c r="M10574"/>
      <c r="N10574"/>
      <c r="O10574"/>
      <c r="P10574"/>
      <c r="S10574"/>
    </row>
    <row r="10575" spans="1:20" x14ac:dyDescent="0.3">
      <c r="A10575" s="25"/>
      <c r="B10575"/>
      <c r="C10575"/>
      <c r="D10575"/>
      <c r="E10575"/>
      <c r="F10575"/>
      <c r="G10575"/>
      <c r="H10575" s="26"/>
      <c r="I10575" s="26"/>
      <c r="K10575"/>
      <c r="L10575"/>
      <c r="M10575"/>
      <c r="N10575"/>
      <c r="O10575"/>
      <c r="P10575"/>
      <c r="S10575"/>
    </row>
    <row r="10576" spans="1:20" x14ac:dyDescent="0.3">
      <c r="A10576" s="25"/>
      <c r="B10576"/>
      <c r="C10576"/>
      <c r="D10576"/>
      <c r="E10576"/>
      <c r="F10576"/>
      <c r="G10576"/>
      <c r="H10576" s="26"/>
      <c r="I10576" s="26"/>
      <c r="K10576"/>
      <c r="L10576"/>
      <c r="M10576"/>
      <c r="N10576"/>
      <c r="O10576"/>
      <c r="P10576"/>
      <c r="S10576"/>
    </row>
    <row r="10577" spans="1:20" x14ac:dyDescent="0.3">
      <c r="A10577" s="25"/>
      <c r="B10577"/>
      <c r="C10577"/>
      <c r="D10577"/>
      <c r="E10577"/>
      <c r="F10577"/>
      <c r="G10577"/>
      <c r="H10577" s="26"/>
      <c r="I10577" s="26"/>
      <c r="K10577"/>
      <c r="L10577"/>
      <c r="M10577"/>
      <c r="N10577"/>
      <c r="O10577"/>
      <c r="P10577"/>
      <c r="S10577"/>
    </row>
    <row r="10578" spans="1:20" x14ac:dyDescent="0.3">
      <c r="A10578" s="25"/>
      <c r="B10578"/>
      <c r="C10578"/>
      <c r="D10578"/>
      <c r="E10578"/>
      <c r="F10578"/>
      <c r="G10578"/>
      <c r="H10578" s="26"/>
      <c r="I10578" s="26"/>
      <c r="K10578"/>
      <c r="L10578"/>
      <c r="M10578"/>
      <c r="N10578"/>
      <c r="O10578"/>
      <c r="P10578"/>
      <c r="S10578"/>
    </row>
    <row r="10579" spans="1:20" x14ac:dyDescent="0.3">
      <c r="A10579" s="25"/>
      <c r="B10579"/>
      <c r="C10579"/>
      <c r="D10579"/>
      <c r="E10579"/>
      <c r="F10579"/>
      <c r="G10579"/>
      <c r="H10579" s="26"/>
      <c r="I10579" s="26"/>
      <c r="K10579"/>
      <c r="L10579"/>
      <c r="M10579"/>
      <c r="N10579"/>
      <c r="O10579"/>
      <c r="P10579"/>
      <c r="S10579"/>
      <c r="T10579" s="7"/>
    </row>
    <row r="10580" spans="1:20" x14ac:dyDescent="0.3">
      <c r="A10580" s="25"/>
      <c r="B10580"/>
      <c r="C10580"/>
      <c r="D10580"/>
      <c r="E10580"/>
      <c r="F10580"/>
      <c r="G10580"/>
      <c r="H10580" s="26"/>
      <c r="I10580" s="26"/>
      <c r="K10580"/>
      <c r="L10580"/>
      <c r="M10580"/>
      <c r="N10580"/>
      <c r="O10580"/>
      <c r="P10580"/>
      <c r="S10580"/>
    </row>
    <row r="10581" spans="1:20" x14ac:dyDescent="0.3">
      <c r="A10581" s="25"/>
      <c r="B10581"/>
      <c r="C10581"/>
      <c r="D10581"/>
      <c r="E10581"/>
      <c r="F10581"/>
      <c r="G10581"/>
      <c r="H10581" s="26"/>
      <c r="I10581" s="26"/>
      <c r="K10581"/>
      <c r="L10581"/>
      <c r="M10581"/>
      <c r="N10581"/>
      <c r="O10581"/>
      <c r="P10581"/>
      <c r="S10581"/>
      <c r="T10581" s="7"/>
    </row>
    <row r="10582" spans="1:20" x14ac:dyDescent="0.3">
      <c r="A10582" s="25"/>
      <c r="B10582"/>
      <c r="C10582"/>
      <c r="D10582"/>
      <c r="E10582"/>
      <c r="F10582"/>
      <c r="G10582"/>
      <c r="H10582" s="26"/>
      <c r="I10582" s="26"/>
      <c r="K10582"/>
      <c r="L10582"/>
      <c r="M10582"/>
      <c r="N10582"/>
      <c r="O10582"/>
      <c r="P10582"/>
      <c r="S10582"/>
    </row>
    <row r="10583" spans="1:20" x14ac:dyDescent="0.3">
      <c r="A10583" s="25"/>
      <c r="B10583"/>
      <c r="C10583"/>
      <c r="D10583"/>
      <c r="E10583"/>
      <c r="F10583"/>
      <c r="G10583"/>
      <c r="H10583" s="26"/>
      <c r="I10583" s="26"/>
      <c r="K10583"/>
      <c r="L10583"/>
      <c r="M10583"/>
      <c r="N10583"/>
      <c r="O10583"/>
      <c r="P10583"/>
      <c r="S10583"/>
    </row>
    <row r="10584" spans="1:20" x14ac:dyDescent="0.3">
      <c r="A10584" s="25"/>
      <c r="B10584"/>
      <c r="C10584"/>
      <c r="D10584"/>
      <c r="E10584"/>
      <c r="F10584"/>
      <c r="G10584"/>
      <c r="H10584" s="26"/>
      <c r="I10584" s="26"/>
      <c r="K10584"/>
      <c r="L10584"/>
      <c r="M10584"/>
      <c r="N10584"/>
      <c r="O10584"/>
      <c r="P10584"/>
      <c r="S10584"/>
    </row>
    <row r="10585" spans="1:20" x14ac:dyDescent="0.3">
      <c r="A10585" s="25"/>
      <c r="B10585"/>
      <c r="C10585"/>
      <c r="D10585"/>
      <c r="E10585"/>
      <c r="F10585"/>
      <c r="G10585"/>
      <c r="H10585" s="26"/>
      <c r="I10585" s="26"/>
      <c r="K10585"/>
      <c r="L10585"/>
      <c r="M10585"/>
      <c r="N10585"/>
      <c r="O10585"/>
      <c r="P10585"/>
      <c r="S10585"/>
    </row>
    <row r="10586" spans="1:20" x14ac:dyDescent="0.3">
      <c r="A10586" s="25"/>
      <c r="B10586"/>
      <c r="C10586"/>
      <c r="D10586"/>
      <c r="E10586"/>
      <c r="F10586"/>
      <c r="G10586"/>
      <c r="H10586" s="26"/>
      <c r="I10586" s="26"/>
      <c r="K10586"/>
      <c r="L10586"/>
      <c r="M10586"/>
      <c r="N10586"/>
      <c r="O10586"/>
      <c r="P10586"/>
      <c r="S10586"/>
    </row>
    <row r="10587" spans="1:20" x14ac:dyDescent="0.3">
      <c r="A10587" s="25"/>
      <c r="B10587"/>
      <c r="C10587"/>
      <c r="D10587"/>
      <c r="E10587"/>
      <c r="F10587"/>
      <c r="G10587"/>
      <c r="H10587" s="26"/>
      <c r="I10587" s="26"/>
      <c r="K10587"/>
      <c r="L10587"/>
      <c r="M10587"/>
      <c r="N10587"/>
      <c r="O10587"/>
      <c r="P10587"/>
      <c r="S10587"/>
    </row>
    <row r="10588" spans="1:20" x14ac:dyDescent="0.3">
      <c r="A10588" s="25"/>
      <c r="B10588"/>
      <c r="C10588"/>
      <c r="D10588"/>
      <c r="E10588"/>
      <c r="F10588"/>
      <c r="G10588"/>
      <c r="H10588" s="26"/>
      <c r="I10588" s="26"/>
      <c r="K10588"/>
      <c r="L10588"/>
      <c r="M10588"/>
      <c r="N10588"/>
      <c r="O10588"/>
      <c r="P10588"/>
      <c r="S10588"/>
    </row>
    <row r="10589" spans="1:20" x14ac:dyDescent="0.3">
      <c r="A10589" s="25"/>
      <c r="B10589"/>
      <c r="C10589"/>
      <c r="D10589"/>
      <c r="E10589"/>
      <c r="F10589"/>
      <c r="G10589"/>
      <c r="H10589" s="26"/>
      <c r="I10589" s="26"/>
      <c r="K10589"/>
      <c r="L10589"/>
      <c r="M10589"/>
      <c r="N10589"/>
      <c r="O10589"/>
      <c r="P10589"/>
      <c r="S10589"/>
    </row>
    <row r="10590" spans="1:20" x14ac:dyDescent="0.3">
      <c r="A10590" s="25"/>
      <c r="B10590"/>
      <c r="C10590"/>
      <c r="D10590"/>
      <c r="E10590"/>
      <c r="F10590"/>
      <c r="G10590"/>
      <c r="H10590" s="26"/>
      <c r="I10590" s="26"/>
      <c r="K10590"/>
      <c r="L10590"/>
      <c r="M10590"/>
      <c r="N10590"/>
      <c r="O10590"/>
      <c r="P10590"/>
      <c r="S10590"/>
    </row>
    <row r="10591" spans="1:20" x14ac:dyDescent="0.3">
      <c r="A10591" s="25"/>
      <c r="B10591"/>
      <c r="C10591"/>
      <c r="D10591"/>
      <c r="E10591"/>
      <c r="F10591"/>
      <c r="G10591"/>
      <c r="H10591"/>
      <c r="I10591"/>
      <c r="K10591"/>
      <c r="L10591"/>
      <c r="M10591"/>
      <c r="N10591"/>
      <c r="O10591"/>
      <c r="P10591"/>
      <c r="S10591"/>
    </row>
    <row r="10592" spans="1:20" x14ac:dyDescent="0.3">
      <c r="A10592" s="25"/>
      <c r="B10592"/>
      <c r="C10592"/>
      <c r="D10592"/>
      <c r="E10592"/>
      <c r="F10592"/>
      <c r="G10592"/>
      <c r="H10592" s="14"/>
      <c r="I10592" s="14"/>
      <c r="K10592"/>
      <c r="L10592"/>
      <c r="M10592"/>
      <c r="N10592"/>
      <c r="O10592"/>
      <c r="P10592"/>
      <c r="S10592"/>
    </row>
    <row r="10593" spans="1:20" x14ac:dyDescent="0.3">
      <c r="A10593" s="25"/>
      <c r="B10593"/>
      <c r="C10593"/>
      <c r="D10593"/>
      <c r="E10593"/>
      <c r="F10593"/>
      <c r="G10593"/>
      <c r="H10593"/>
      <c r="I10593"/>
      <c r="K10593"/>
      <c r="L10593"/>
      <c r="M10593"/>
      <c r="N10593"/>
      <c r="O10593"/>
      <c r="P10593"/>
      <c r="S10593"/>
    </row>
    <row r="10594" spans="1:20" x14ac:dyDescent="0.3">
      <c r="A10594" s="25"/>
      <c r="B10594"/>
      <c r="C10594"/>
      <c r="D10594"/>
      <c r="E10594"/>
      <c r="F10594"/>
      <c r="G10594"/>
      <c r="H10594"/>
      <c r="I10594"/>
      <c r="K10594"/>
      <c r="L10594"/>
      <c r="M10594"/>
      <c r="N10594"/>
      <c r="O10594"/>
      <c r="P10594"/>
      <c r="S10594"/>
    </row>
    <row r="10595" spans="1:20" x14ac:dyDescent="0.3">
      <c r="A10595" s="25"/>
      <c r="B10595"/>
      <c r="C10595"/>
      <c r="D10595"/>
      <c r="E10595"/>
      <c r="F10595"/>
      <c r="G10595"/>
      <c r="H10595"/>
      <c r="I10595"/>
      <c r="K10595"/>
      <c r="L10595"/>
      <c r="M10595"/>
      <c r="N10595"/>
      <c r="O10595"/>
      <c r="P10595"/>
      <c r="S10595"/>
    </row>
    <row r="10596" spans="1:20" x14ac:dyDescent="0.3">
      <c r="A10596" s="25"/>
      <c r="B10596"/>
      <c r="C10596"/>
      <c r="D10596"/>
      <c r="E10596"/>
      <c r="F10596"/>
      <c r="G10596"/>
      <c r="H10596"/>
      <c r="I10596"/>
      <c r="K10596"/>
      <c r="L10596"/>
      <c r="M10596"/>
      <c r="N10596"/>
      <c r="O10596"/>
      <c r="P10596"/>
      <c r="S10596"/>
    </row>
    <row r="10597" spans="1:20" x14ac:dyDescent="0.3">
      <c r="A10597" s="25"/>
      <c r="B10597"/>
      <c r="C10597"/>
      <c r="D10597"/>
      <c r="E10597"/>
      <c r="F10597"/>
      <c r="G10597"/>
      <c r="H10597" s="14"/>
      <c r="I10597" s="14"/>
      <c r="K10597"/>
      <c r="L10597"/>
      <c r="M10597"/>
      <c r="N10597"/>
      <c r="O10597"/>
      <c r="P10597"/>
      <c r="S10597"/>
      <c r="T10597" s="7"/>
    </row>
    <row r="10598" spans="1:20" x14ac:dyDescent="0.3">
      <c r="A10598" s="25"/>
      <c r="B10598"/>
      <c r="C10598"/>
      <c r="D10598"/>
      <c r="E10598"/>
      <c r="F10598"/>
      <c r="G10598"/>
      <c r="H10598" s="26"/>
      <c r="I10598"/>
      <c r="K10598"/>
      <c r="L10598"/>
      <c r="M10598"/>
      <c r="N10598"/>
      <c r="O10598"/>
      <c r="P10598"/>
      <c r="S10598"/>
    </row>
    <row r="10599" spans="1:20" x14ac:dyDescent="0.3">
      <c r="A10599" s="25"/>
      <c r="B10599"/>
      <c r="C10599"/>
      <c r="D10599"/>
      <c r="E10599"/>
      <c r="F10599"/>
      <c r="G10599"/>
      <c r="H10599" s="26"/>
      <c r="I10599"/>
      <c r="K10599"/>
      <c r="L10599"/>
      <c r="M10599"/>
      <c r="N10599"/>
      <c r="O10599"/>
      <c r="P10599"/>
      <c r="S10599"/>
    </row>
    <row r="10600" spans="1:20" x14ac:dyDescent="0.3">
      <c r="A10600" s="25"/>
      <c r="B10600"/>
      <c r="C10600"/>
      <c r="D10600"/>
      <c r="E10600"/>
      <c r="F10600"/>
      <c r="G10600"/>
      <c r="H10600" s="26"/>
      <c r="I10600"/>
      <c r="K10600"/>
      <c r="L10600"/>
      <c r="M10600"/>
      <c r="N10600"/>
      <c r="O10600"/>
      <c r="P10600"/>
      <c r="S10600"/>
    </row>
    <row r="10601" spans="1:20" x14ac:dyDescent="0.3">
      <c r="A10601" s="25"/>
      <c r="B10601"/>
      <c r="C10601"/>
      <c r="D10601"/>
      <c r="E10601"/>
      <c r="F10601"/>
      <c r="G10601"/>
      <c r="H10601" s="26"/>
      <c r="I10601"/>
      <c r="K10601"/>
      <c r="L10601"/>
      <c r="M10601"/>
      <c r="N10601"/>
      <c r="O10601"/>
      <c r="P10601"/>
      <c r="S10601"/>
    </row>
    <row r="10602" spans="1:20" x14ac:dyDescent="0.3">
      <c r="A10602" s="25"/>
      <c r="B10602"/>
      <c r="C10602"/>
      <c r="D10602"/>
      <c r="E10602"/>
      <c r="F10602"/>
      <c r="G10602"/>
      <c r="H10602" s="26"/>
      <c r="I10602"/>
      <c r="K10602"/>
      <c r="L10602"/>
      <c r="M10602"/>
      <c r="N10602"/>
      <c r="O10602"/>
      <c r="P10602"/>
      <c r="S10602"/>
    </row>
    <row r="10603" spans="1:20" x14ac:dyDescent="0.3">
      <c r="A10603" s="25"/>
      <c r="B10603"/>
      <c r="C10603"/>
      <c r="D10603"/>
      <c r="E10603"/>
      <c r="F10603"/>
      <c r="G10603"/>
      <c r="H10603" s="26"/>
      <c r="I10603"/>
      <c r="K10603"/>
      <c r="L10603"/>
      <c r="M10603"/>
      <c r="N10603"/>
      <c r="O10603"/>
      <c r="P10603"/>
      <c r="S10603"/>
    </row>
    <row r="10604" spans="1:20" x14ac:dyDescent="0.3">
      <c r="A10604" s="25"/>
      <c r="B10604"/>
      <c r="C10604"/>
      <c r="D10604"/>
      <c r="E10604"/>
      <c r="F10604"/>
      <c r="G10604"/>
      <c r="H10604" s="26"/>
      <c r="I10604"/>
      <c r="K10604"/>
      <c r="L10604"/>
      <c r="M10604"/>
      <c r="N10604"/>
      <c r="O10604"/>
      <c r="P10604"/>
      <c r="S10604"/>
    </row>
    <row r="10605" spans="1:20" x14ac:dyDescent="0.3">
      <c r="A10605" s="25"/>
      <c r="B10605"/>
      <c r="C10605"/>
      <c r="D10605"/>
      <c r="E10605"/>
      <c r="F10605"/>
      <c r="G10605"/>
      <c r="H10605" s="26"/>
      <c r="I10605" s="26"/>
      <c r="K10605"/>
      <c r="L10605"/>
      <c r="M10605"/>
      <c r="N10605"/>
      <c r="O10605"/>
      <c r="P10605"/>
      <c r="S10605"/>
    </row>
    <row r="10606" spans="1:20" x14ac:dyDescent="0.3">
      <c r="A10606" s="25"/>
      <c r="B10606"/>
      <c r="C10606"/>
      <c r="D10606"/>
      <c r="E10606"/>
      <c r="F10606"/>
      <c r="G10606"/>
      <c r="H10606" s="26"/>
      <c r="I10606" s="26"/>
      <c r="K10606"/>
      <c r="L10606"/>
      <c r="M10606"/>
      <c r="N10606"/>
      <c r="O10606"/>
      <c r="P10606"/>
      <c r="S10606"/>
    </row>
    <row r="10607" spans="1:20" x14ac:dyDescent="0.3">
      <c r="A10607" s="25"/>
      <c r="B10607"/>
      <c r="C10607"/>
      <c r="D10607"/>
      <c r="E10607"/>
      <c r="F10607"/>
      <c r="G10607"/>
      <c r="H10607" s="26"/>
      <c r="I10607" s="26"/>
      <c r="K10607"/>
      <c r="L10607"/>
      <c r="M10607"/>
      <c r="N10607"/>
      <c r="O10607"/>
      <c r="P10607"/>
      <c r="S10607"/>
    </row>
    <row r="10608" spans="1:20" x14ac:dyDescent="0.3">
      <c r="A10608" s="25"/>
      <c r="B10608"/>
      <c r="C10608"/>
      <c r="D10608"/>
      <c r="E10608"/>
      <c r="F10608"/>
      <c r="G10608"/>
      <c r="H10608" s="26"/>
      <c r="I10608" s="26"/>
      <c r="K10608"/>
      <c r="L10608"/>
      <c r="M10608"/>
      <c r="N10608"/>
      <c r="O10608"/>
      <c r="P10608"/>
      <c r="S10608"/>
    </row>
    <row r="10609" spans="1:19" x14ac:dyDescent="0.3">
      <c r="A10609" s="25"/>
      <c r="B10609"/>
      <c r="C10609"/>
      <c r="D10609"/>
      <c r="E10609"/>
      <c r="F10609"/>
      <c r="G10609"/>
      <c r="H10609" s="26"/>
      <c r="I10609" s="26"/>
      <c r="K10609"/>
      <c r="L10609"/>
      <c r="M10609"/>
      <c r="N10609"/>
      <c r="O10609"/>
      <c r="P10609"/>
      <c r="S10609"/>
    </row>
    <row r="10610" spans="1:19" x14ac:dyDescent="0.3">
      <c r="A10610" s="25"/>
      <c r="B10610"/>
      <c r="C10610"/>
      <c r="D10610"/>
      <c r="E10610"/>
      <c r="F10610"/>
      <c r="G10610"/>
      <c r="H10610" s="26"/>
      <c r="I10610" s="26"/>
      <c r="K10610"/>
      <c r="L10610"/>
      <c r="M10610"/>
      <c r="N10610"/>
      <c r="O10610"/>
      <c r="P10610"/>
      <c r="S10610"/>
    </row>
    <row r="10611" spans="1:19" x14ac:dyDescent="0.3">
      <c r="A10611" s="25"/>
      <c r="B10611"/>
      <c r="C10611"/>
      <c r="D10611"/>
      <c r="E10611"/>
      <c r="F10611"/>
      <c r="G10611"/>
      <c r="H10611" s="26"/>
      <c r="I10611" s="26"/>
      <c r="K10611"/>
      <c r="L10611"/>
      <c r="M10611"/>
      <c r="N10611"/>
      <c r="O10611"/>
      <c r="P10611"/>
      <c r="S10611"/>
    </row>
    <row r="10612" spans="1:19" x14ac:dyDescent="0.3">
      <c r="A10612" s="25"/>
      <c r="B10612"/>
      <c r="C10612"/>
      <c r="D10612"/>
      <c r="E10612"/>
      <c r="F10612"/>
      <c r="G10612"/>
      <c r="H10612" s="26"/>
      <c r="I10612" s="26"/>
      <c r="K10612"/>
      <c r="L10612"/>
      <c r="M10612"/>
      <c r="N10612"/>
      <c r="O10612"/>
      <c r="P10612"/>
      <c r="S10612"/>
    </row>
    <row r="10613" spans="1:19" x14ac:dyDescent="0.3">
      <c r="A10613" s="25"/>
      <c r="B10613"/>
      <c r="C10613"/>
      <c r="D10613"/>
      <c r="E10613"/>
      <c r="F10613"/>
      <c r="G10613"/>
      <c r="H10613" s="26"/>
      <c r="I10613" s="26"/>
      <c r="K10613"/>
      <c r="L10613"/>
      <c r="M10613"/>
      <c r="N10613"/>
      <c r="O10613"/>
      <c r="P10613"/>
      <c r="S10613"/>
    </row>
    <row r="10614" spans="1:19" x14ac:dyDescent="0.3">
      <c r="A10614" s="25"/>
      <c r="B10614"/>
      <c r="C10614"/>
      <c r="D10614"/>
      <c r="E10614"/>
      <c r="F10614"/>
      <c r="G10614"/>
      <c r="H10614" s="26"/>
      <c r="I10614" s="26"/>
      <c r="K10614"/>
      <c r="L10614"/>
      <c r="M10614"/>
      <c r="N10614"/>
      <c r="O10614"/>
      <c r="P10614"/>
      <c r="S10614"/>
    </row>
    <row r="10615" spans="1:19" x14ac:dyDescent="0.3">
      <c r="A10615" s="25"/>
      <c r="B10615"/>
      <c r="C10615"/>
      <c r="D10615"/>
      <c r="E10615"/>
      <c r="F10615"/>
      <c r="G10615"/>
      <c r="H10615" s="26"/>
      <c r="I10615" s="26"/>
      <c r="K10615"/>
      <c r="L10615"/>
      <c r="M10615"/>
      <c r="N10615"/>
      <c r="O10615"/>
      <c r="P10615"/>
      <c r="S10615"/>
    </row>
    <row r="10616" spans="1:19" x14ac:dyDescent="0.3">
      <c r="A10616" s="25"/>
      <c r="B10616"/>
      <c r="C10616"/>
      <c r="D10616"/>
      <c r="E10616"/>
      <c r="F10616"/>
      <c r="G10616"/>
      <c r="H10616" s="26"/>
      <c r="I10616" s="26"/>
      <c r="K10616"/>
      <c r="L10616"/>
      <c r="M10616"/>
      <c r="N10616"/>
      <c r="O10616"/>
      <c r="P10616"/>
      <c r="S10616"/>
    </row>
    <row r="10617" spans="1:19" x14ac:dyDescent="0.3">
      <c r="A10617" s="25"/>
      <c r="B10617"/>
      <c r="C10617"/>
      <c r="D10617"/>
      <c r="E10617"/>
      <c r="F10617"/>
      <c r="G10617"/>
      <c r="H10617" s="26"/>
      <c r="I10617" s="26"/>
      <c r="K10617"/>
      <c r="L10617"/>
      <c r="M10617"/>
      <c r="N10617"/>
      <c r="O10617"/>
      <c r="P10617"/>
      <c r="S10617"/>
    </row>
    <row r="10618" spans="1:19" x14ac:dyDescent="0.3">
      <c r="A10618" s="25"/>
      <c r="B10618"/>
      <c r="C10618"/>
      <c r="D10618"/>
      <c r="E10618"/>
      <c r="F10618"/>
      <c r="G10618"/>
      <c r="H10618" s="26"/>
      <c r="I10618" s="26"/>
      <c r="K10618"/>
      <c r="L10618"/>
      <c r="M10618"/>
      <c r="N10618"/>
      <c r="O10618"/>
      <c r="P10618"/>
      <c r="S10618"/>
    </row>
    <row r="10619" spans="1:19" x14ac:dyDescent="0.3">
      <c r="A10619" s="25"/>
      <c r="B10619"/>
      <c r="C10619"/>
      <c r="D10619"/>
      <c r="E10619"/>
      <c r="F10619"/>
      <c r="G10619"/>
      <c r="H10619" s="26"/>
      <c r="I10619" s="26"/>
      <c r="K10619"/>
      <c r="L10619"/>
      <c r="M10619"/>
      <c r="N10619"/>
      <c r="O10619"/>
      <c r="P10619"/>
      <c r="S10619"/>
    </row>
    <row r="10620" spans="1:19" x14ac:dyDescent="0.3">
      <c r="A10620" s="25"/>
      <c r="B10620"/>
      <c r="C10620"/>
      <c r="D10620"/>
      <c r="E10620"/>
      <c r="F10620"/>
      <c r="G10620"/>
      <c r="H10620" s="26"/>
      <c r="I10620" s="26"/>
      <c r="K10620"/>
      <c r="L10620"/>
      <c r="M10620"/>
      <c r="N10620"/>
      <c r="O10620"/>
      <c r="P10620"/>
      <c r="S10620"/>
    </row>
    <row r="10621" spans="1:19" x14ac:dyDescent="0.3">
      <c r="A10621" s="25"/>
      <c r="B10621"/>
      <c r="C10621"/>
      <c r="D10621"/>
      <c r="E10621"/>
      <c r="F10621"/>
      <c r="G10621"/>
      <c r="H10621" s="26"/>
      <c r="I10621" s="26"/>
      <c r="K10621"/>
      <c r="L10621"/>
      <c r="M10621"/>
      <c r="N10621"/>
      <c r="O10621"/>
      <c r="P10621"/>
      <c r="S10621"/>
    </row>
    <row r="10622" spans="1:19" x14ac:dyDescent="0.3">
      <c r="A10622" s="25"/>
      <c r="B10622"/>
      <c r="C10622"/>
      <c r="D10622"/>
      <c r="E10622"/>
      <c r="F10622"/>
      <c r="G10622"/>
      <c r="H10622" s="26"/>
      <c r="I10622" s="26"/>
      <c r="K10622"/>
      <c r="L10622"/>
      <c r="M10622"/>
      <c r="N10622"/>
      <c r="O10622"/>
      <c r="P10622"/>
      <c r="S10622"/>
    </row>
    <row r="10623" spans="1:19" x14ac:dyDescent="0.3">
      <c r="A10623" s="25"/>
      <c r="B10623"/>
      <c r="C10623"/>
      <c r="D10623"/>
      <c r="E10623"/>
      <c r="F10623"/>
      <c r="G10623"/>
      <c r="H10623" s="26"/>
      <c r="I10623" s="26"/>
      <c r="K10623"/>
      <c r="L10623"/>
      <c r="M10623"/>
      <c r="N10623"/>
      <c r="O10623"/>
      <c r="P10623"/>
      <c r="S10623"/>
    </row>
    <row r="10624" spans="1:19" x14ac:dyDescent="0.3">
      <c r="A10624" s="25"/>
      <c r="B10624"/>
      <c r="C10624"/>
      <c r="D10624"/>
      <c r="E10624"/>
      <c r="F10624"/>
      <c r="G10624"/>
      <c r="H10624" s="26"/>
      <c r="I10624" s="26"/>
      <c r="K10624"/>
      <c r="L10624"/>
      <c r="M10624"/>
      <c r="N10624"/>
      <c r="O10624"/>
      <c r="P10624"/>
      <c r="S10624"/>
    </row>
    <row r="10625" spans="1:20" x14ac:dyDescent="0.3">
      <c r="A10625" s="25"/>
      <c r="B10625"/>
      <c r="C10625"/>
      <c r="D10625"/>
      <c r="E10625"/>
      <c r="F10625"/>
      <c r="G10625"/>
      <c r="H10625" s="26"/>
      <c r="I10625" s="26"/>
      <c r="K10625"/>
      <c r="L10625"/>
      <c r="M10625"/>
      <c r="N10625"/>
      <c r="O10625"/>
      <c r="P10625"/>
      <c r="S10625"/>
    </row>
    <row r="10626" spans="1:20" x14ac:dyDescent="0.3">
      <c r="A10626" s="25"/>
      <c r="B10626"/>
      <c r="C10626"/>
      <c r="D10626"/>
      <c r="E10626"/>
      <c r="F10626"/>
      <c r="G10626"/>
      <c r="H10626" s="14"/>
      <c r="I10626" s="14"/>
      <c r="K10626"/>
      <c r="L10626"/>
      <c r="M10626"/>
      <c r="N10626"/>
      <c r="O10626"/>
      <c r="P10626"/>
      <c r="S10626"/>
    </row>
    <row r="10627" spans="1:20" x14ac:dyDescent="0.3">
      <c r="A10627" s="25"/>
      <c r="B10627"/>
      <c r="C10627"/>
      <c r="D10627"/>
      <c r="E10627"/>
      <c r="F10627"/>
      <c r="G10627"/>
      <c r="H10627"/>
      <c r="I10627"/>
      <c r="K10627"/>
      <c r="L10627"/>
      <c r="M10627"/>
      <c r="N10627"/>
      <c r="O10627"/>
      <c r="P10627"/>
      <c r="S10627"/>
    </row>
    <row r="10628" spans="1:20" x14ac:dyDescent="0.3">
      <c r="A10628" s="25"/>
      <c r="B10628"/>
      <c r="C10628"/>
      <c r="D10628"/>
      <c r="E10628"/>
      <c r="F10628"/>
      <c r="G10628"/>
      <c r="H10628" s="14"/>
      <c r="I10628" s="14"/>
      <c r="K10628"/>
      <c r="L10628"/>
      <c r="M10628"/>
      <c r="N10628"/>
      <c r="O10628"/>
      <c r="P10628"/>
      <c r="S10628"/>
      <c r="T10628" s="7"/>
    </row>
    <row r="10629" spans="1:20" x14ac:dyDescent="0.3">
      <c r="A10629" s="25"/>
      <c r="B10629"/>
      <c r="C10629"/>
      <c r="D10629"/>
      <c r="E10629"/>
      <c r="F10629"/>
      <c r="G10629"/>
      <c r="H10629"/>
      <c r="I10629"/>
      <c r="K10629"/>
      <c r="L10629"/>
      <c r="M10629"/>
      <c r="N10629"/>
      <c r="O10629"/>
      <c r="P10629"/>
      <c r="S10629"/>
    </row>
    <row r="10630" spans="1:20" x14ac:dyDescent="0.3">
      <c r="A10630" s="25"/>
      <c r="B10630"/>
      <c r="C10630"/>
      <c r="D10630"/>
      <c r="E10630"/>
      <c r="F10630"/>
      <c r="G10630"/>
      <c r="H10630"/>
      <c r="I10630"/>
      <c r="K10630"/>
      <c r="L10630"/>
      <c r="M10630"/>
      <c r="N10630"/>
      <c r="O10630"/>
      <c r="P10630"/>
      <c r="S10630"/>
    </row>
    <row r="10631" spans="1:20" x14ac:dyDescent="0.3">
      <c r="A10631" s="25"/>
      <c r="B10631"/>
      <c r="C10631"/>
      <c r="D10631"/>
      <c r="E10631"/>
      <c r="F10631"/>
      <c r="G10631"/>
      <c r="H10631" s="14"/>
      <c r="I10631" s="14"/>
      <c r="K10631"/>
      <c r="L10631"/>
      <c r="M10631"/>
      <c r="N10631"/>
      <c r="O10631"/>
      <c r="P10631"/>
      <c r="S10631"/>
    </row>
    <row r="10632" spans="1:20" x14ac:dyDescent="0.3">
      <c r="A10632" s="25"/>
      <c r="B10632"/>
      <c r="C10632"/>
      <c r="D10632"/>
      <c r="E10632"/>
      <c r="F10632"/>
      <c r="G10632"/>
      <c r="H10632" s="14"/>
      <c r="I10632" s="14"/>
      <c r="K10632"/>
      <c r="L10632"/>
      <c r="M10632"/>
      <c r="N10632"/>
      <c r="O10632"/>
      <c r="P10632"/>
      <c r="S10632"/>
    </row>
    <row r="10633" spans="1:20" x14ac:dyDescent="0.3">
      <c r="A10633" s="25"/>
      <c r="B10633"/>
      <c r="C10633"/>
      <c r="D10633"/>
      <c r="E10633"/>
      <c r="F10633"/>
      <c r="G10633"/>
      <c r="H10633" s="26"/>
      <c r="I10633" s="26"/>
      <c r="K10633"/>
      <c r="L10633"/>
      <c r="M10633"/>
      <c r="N10633"/>
      <c r="O10633"/>
      <c r="P10633"/>
      <c r="S10633"/>
    </row>
    <row r="10634" spans="1:20" x14ac:dyDescent="0.3">
      <c r="A10634" s="25"/>
      <c r="B10634"/>
      <c r="C10634"/>
      <c r="D10634"/>
      <c r="E10634"/>
      <c r="F10634"/>
      <c r="G10634"/>
      <c r="H10634" s="26"/>
      <c r="I10634" s="26"/>
      <c r="K10634"/>
      <c r="L10634"/>
      <c r="M10634"/>
      <c r="N10634"/>
      <c r="O10634"/>
      <c r="P10634"/>
      <c r="S10634"/>
    </row>
    <row r="10635" spans="1:20" x14ac:dyDescent="0.3">
      <c r="A10635" s="25"/>
      <c r="B10635"/>
      <c r="C10635"/>
      <c r="D10635"/>
      <c r="E10635"/>
      <c r="F10635"/>
      <c r="G10635"/>
      <c r="H10635" s="26"/>
      <c r="I10635" s="26"/>
      <c r="K10635"/>
      <c r="L10635"/>
      <c r="M10635"/>
      <c r="N10635"/>
      <c r="O10635"/>
      <c r="P10635"/>
      <c r="S10635"/>
    </row>
    <row r="10636" spans="1:20" x14ac:dyDescent="0.3">
      <c r="A10636" s="25"/>
      <c r="B10636"/>
      <c r="C10636"/>
      <c r="D10636"/>
      <c r="E10636"/>
      <c r="F10636"/>
      <c r="G10636"/>
      <c r="H10636" s="26"/>
      <c r="I10636" s="26"/>
      <c r="K10636"/>
      <c r="L10636"/>
      <c r="M10636"/>
      <c r="N10636"/>
      <c r="O10636"/>
      <c r="P10636"/>
      <c r="S10636"/>
    </row>
    <row r="10637" spans="1:20" x14ac:dyDescent="0.3">
      <c r="A10637" s="25"/>
      <c r="B10637"/>
      <c r="C10637"/>
      <c r="D10637"/>
      <c r="E10637"/>
      <c r="F10637"/>
      <c r="G10637"/>
      <c r="H10637" s="26"/>
      <c r="I10637" s="26"/>
      <c r="K10637"/>
      <c r="L10637"/>
      <c r="M10637"/>
      <c r="N10637"/>
      <c r="O10637"/>
      <c r="P10637"/>
      <c r="S10637"/>
    </row>
    <row r="10638" spans="1:20" x14ac:dyDescent="0.3">
      <c r="A10638" s="25"/>
      <c r="B10638"/>
      <c r="C10638"/>
      <c r="D10638"/>
      <c r="E10638"/>
      <c r="F10638"/>
      <c r="G10638"/>
      <c r="H10638" s="26"/>
      <c r="I10638" s="26"/>
      <c r="K10638"/>
      <c r="L10638"/>
      <c r="M10638"/>
      <c r="N10638"/>
      <c r="O10638"/>
      <c r="P10638"/>
      <c r="S10638"/>
    </row>
    <row r="10639" spans="1:20" x14ac:dyDescent="0.3">
      <c r="A10639" s="25"/>
      <c r="B10639"/>
      <c r="C10639"/>
      <c r="D10639"/>
      <c r="E10639"/>
      <c r="F10639"/>
      <c r="G10639"/>
      <c r="H10639" s="26"/>
      <c r="I10639" s="26"/>
      <c r="K10639"/>
      <c r="L10639"/>
      <c r="M10639"/>
      <c r="N10639"/>
      <c r="O10639"/>
      <c r="P10639"/>
      <c r="S10639"/>
    </row>
    <row r="10640" spans="1:20" x14ac:dyDescent="0.3">
      <c r="A10640" s="25"/>
      <c r="B10640"/>
      <c r="C10640"/>
      <c r="D10640"/>
      <c r="E10640"/>
      <c r="F10640"/>
      <c r="G10640"/>
      <c r="H10640" s="26"/>
      <c r="I10640" s="26"/>
      <c r="K10640"/>
      <c r="L10640"/>
      <c r="M10640"/>
      <c r="N10640"/>
      <c r="O10640"/>
      <c r="P10640"/>
      <c r="S10640"/>
    </row>
    <row r="10641" spans="1:20" x14ac:dyDescent="0.3">
      <c r="A10641" s="25"/>
      <c r="B10641"/>
      <c r="C10641"/>
      <c r="D10641"/>
      <c r="E10641"/>
      <c r="F10641"/>
      <c r="G10641"/>
      <c r="H10641" s="26"/>
      <c r="I10641" s="26"/>
      <c r="K10641"/>
      <c r="L10641"/>
      <c r="M10641"/>
      <c r="N10641"/>
      <c r="O10641"/>
      <c r="P10641"/>
      <c r="S10641"/>
    </row>
    <row r="10642" spans="1:20" x14ac:dyDescent="0.3">
      <c r="A10642" s="25"/>
      <c r="B10642"/>
      <c r="C10642"/>
      <c r="D10642"/>
      <c r="E10642"/>
      <c r="F10642"/>
      <c r="G10642"/>
      <c r="H10642" s="26"/>
      <c r="I10642" s="26"/>
      <c r="K10642"/>
      <c r="L10642"/>
      <c r="M10642"/>
      <c r="N10642"/>
      <c r="O10642"/>
      <c r="P10642"/>
      <c r="S10642"/>
    </row>
    <row r="10643" spans="1:20" x14ac:dyDescent="0.3">
      <c r="A10643" s="25"/>
      <c r="B10643"/>
      <c r="C10643"/>
      <c r="D10643"/>
      <c r="E10643"/>
      <c r="F10643"/>
      <c r="G10643"/>
      <c r="H10643" s="26"/>
      <c r="I10643" s="26"/>
      <c r="K10643"/>
      <c r="L10643"/>
      <c r="M10643"/>
      <c r="N10643"/>
      <c r="O10643"/>
      <c r="P10643"/>
      <c r="S10643"/>
    </row>
    <row r="10644" spans="1:20" x14ac:dyDescent="0.3">
      <c r="A10644" s="25"/>
      <c r="B10644"/>
      <c r="C10644"/>
      <c r="D10644"/>
      <c r="E10644"/>
      <c r="F10644"/>
      <c r="G10644"/>
      <c r="H10644" s="26"/>
      <c r="I10644" s="26"/>
      <c r="K10644"/>
      <c r="L10644"/>
      <c r="M10644"/>
      <c r="N10644"/>
      <c r="O10644"/>
      <c r="P10644"/>
      <c r="S10644"/>
    </row>
    <row r="10645" spans="1:20" x14ac:dyDescent="0.3">
      <c r="A10645" s="25"/>
      <c r="B10645"/>
      <c r="C10645"/>
      <c r="D10645"/>
      <c r="E10645"/>
      <c r="F10645"/>
      <c r="G10645"/>
      <c r="H10645" s="26"/>
      <c r="I10645" s="26"/>
      <c r="K10645"/>
      <c r="L10645"/>
      <c r="M10645"/>
      <c r="N10645"/>
      <c r="O10645"/>
      <c r="P10645"/>
      <c r="S10645"/>
    </row>
    <row r="10646" spans="1:20" x14ac:dyDescent="0.3">
      <c r="A10646" s="25"/>
      <c r="B10646"/>
      <c r="C10646"/>
      <c r="D10646"/>
      <c r="E10646"/>
      <c r="F10646"/>
      <c r="G10646"/>
      <c r="H10646" s="26"/>
      <c r="I10646" s="26"/>
      <c r="K10646"/>
      <c r="L10646"/>
      <c r="M10646"/>
      <c r="N10646"/>
      <c r="O10646"/>
      <c r="P10646"/>
      <c r="S10646"/>
    </row>
    <row r="10647" spans="1:20" x14ac:dyDescent="0.3">
      <c r="A10647" s="25"/>
      <c r="B10647"/>
      <c r="C10647"/>
      <c r="D10647"/>
      <c r="E10647"/>
      <c r="F10647"/>
      <c r="G10647"/>
      <c r="H10647" s="26"/>
      <c r="I10647" s="26"/>
      <c r="K10647"/>
      <c r="L10647"/>
      <c r="M10647"/>
      <c r="N10647"/>
      <c r="O10647"/>
      <c r="P10647"/>
      <c r="S10647"/>
    </row>
    <row r="10648" spans="1:20" x14ac:dyDescent="0.3">
      <c r="A10648" s="25"/>
      <c r="B10648"/>
      <c r="C10648"/>
      <c r="D10648"/>
      <c r="E10648"/>
      <c r="F10648"/>
      <c r="G10648"/>
      <c r="H10648" s="26"/>
      <c r="I10648" s="26"/>
      <c r="K10648"/>
      <c r="L10648"/>
      <c r="M10648"/>
      <c r="N10648"/>
      <c r="O10648"/>
      <c r="P10648"/>
      <c r="S10648"/>
    </row>
    <row r="10649" spans="1:20" x14ac:dyDescent="0.3">
      <c r="A10649" s="25"/>
      <c r="B10649"/>
      <c r="C10649"/>
      <c r="D10649"/>
      <c r="E10649"/>
      <c r="F10649"/>
      <c r="G10649"/>
      <c r="H10649" s="26"/>
      <c r="I10649" s="26"/>
      <c r="K10649"/>
      <c r="L10649"/>
      <c r="M10649"/>
      <c r="N10649"/>
      <c r="O10649"/>
      <c r="P10649"/>
      <c r="S10649"/>
    </row>
    <row r="10650" spans="1:20" x14ac:dyDescent="0.3">
      <c r="A10650" s="25"/>
      <c r="B10650"/>
      <c r="C10650"/>
      <c r="D10650"/>
      <c r="E10650"/>
      <c r="F10650"/>
      <c r="G10650"/>
      <c r="H10650" s="26"/>
      <c r="I10650" s="26"/>
      <c r="K10650"/>
      <c r="L10650"/>
      <c r="M10650"/>
      <c r="N10650"/>
      <c r="O10650"/>
      <c r="P10650"/>
      <c r="S10650"/>
    </row>
    <row r="10651" spans="1:20" x14ac:dyDescent="0.3">
      <c r="A10651" s="25"/>
      <c r="B10651"/>
      <c r="C10651"/>
      <c r="D10651"/>
      <c r="E10651"/>
      <c r="F10651"/>
      <c r="G10651"/>
      <c r="H10651" s="26"/>
      <c r="I10651" s="26"/>
      <c r="K10651"/>
      <c r="L10651"/>
      <c r="M10651"/>
      <c r="N10651"/>
      <c r="O10651"/>
      <c r="P10651"/>
      <c r="S10651"/>
    </row>
    <row r="10652" spans="1:20" x14ac:dyDescent="0.3">
      <c r="A10652" s="25"/>
      <c r="B10652"/>
      <c r="C10652"/>
      <c r="D10652"/>
      <c r="E10652"/>
      <c r="F10652"/>
      <c r="G10652"/>
      <c r="H10652" s="26"/>
      <c r="I10652" s="26"/>
      <c r="K10652"/>
      <c r="L10652"/>
      <c r="M10652"/>
      <c r="N10652"/>
      <c r="O10652"/>
      <c r="P10652"/>
      <c r="S10652"/>
    </row>
    <row r="10653" spans="1:20" x14ac:dyDescent="0.3">
      <c r="A10653" s="25"/>
      <c r="B10653"/>
      <c r="C10653"/>
      <c r="D10653"/>
      <c r="E10653"/>
      <c r="F10653"/>
      <c r="G10653"/>
      <c r="H10653" s="26"/>
      <c r="I10653" s="26"/>
      <c r="K10653"/>
      <c r="L10653"/>
      <c r="M10653"/>
      <c r="N10653"/>
      <c r="O10653"/>
      <c r="P10653"/>
      <c r="S10653"/>
    </row>
    <row r="10654" spans="1:20" x14ac:dyDescent="0.3">
      <c r="A10654" s="25"/>
      <c r="B10654"/>
      <c r="C10654"/>
      <c r="D10654"/>
      <c r="E10654"/>
      <c r="F10654"/>
      <c r="G10654"/>
      <c r="H10654" s="26"/>
      <c r="I10654" s="26"/>
      <c r="K10654"/>
      <c r="L10654"/>
      <c r="M10654"/>
      <c r="N10654"/>
      <c r="O10654"/>
      <c r="P10654"/>
      <c r="S10654"/>
    </row>
    <row r="10655" spans="1:20" x14ac:dyDescent="0.3">
      <c r="A10655" s="25"/>
      <c r="B10655"/>
      <c r="C10655"/>
      <c r="D10655"/>
      <c r="E10655"/>
      <c r="F10655"/>
      <c r="G10655"/>
      <c r="H10655" s="14"/>
      <c r="I10655" s="14"/>
      <c r="K10655"/>
      <c r="L10655"/>
      <c r="M10655"/>
      <c r="N10655"/>
      <c r="O10655"/>
      <c r="P10655"/>
      <c r="S10655"/>
      <c r="T10655" s="7"/>
    </row>
    <row r="10656" spans="1:20" x14ac:dyDescent="0.3">
      <c r="A10656" s="25"/>
      <c r="B10656"/>
      <c r="C10656"/>
      <c r="D10656"/>
      <c r="E10656"/>
      <c r="F10656"/>
      <c r="G10656"/>
      <c r="H10656"/>
      <c r="I10656"/>
      <c r="K10656"/>
      <c r="L10656"/>
      <c r="M10656"/>
      <c r="N10656"/>
      <c r="O10656"/>
      <c r="P10656"/>
      <c r="S10656"/>
    </row>
    <row r="10657" spans="1:19" x14ac:dyDescent="0.3">
      <c r="A10657" s="25"/>
      <c r="B10657"/>
      <c r="C10657"/>
      <c r="D10657"/>
      <c r="E10657"/>
      <c r="F10657"/>
      <c r="G10657"/>
      <c r="H10657"/>
      <c r="I10657"/>
      <c r="K10657"/>
      <c r="L10657"/>
      <c r="M10657"/>
      <c r="N10657"/>
      <c r="O10657"/>
      <c r="P10657"/>
      <c r="S10657"/>
    </row>
    <row r="10658" spans="1:19" x14ac:dyDescent="0.3">
      <c r="A10658" s="25"/>
      <c r="B10658"/>
      <c r="C10658"/>
      <c r="D10658"/>
      <c r="E10658"/>
      <c r="F10658"/>
      <c r="G10658"/>
      <c r="H10658" s="14"/>
      <c r="I10658" s="14"/>
      <c r="K10658"/>
      <c r="L10658"/>
      <c r="M10658"/>
      <c r="N10658"/>
      <c r="O10658"/>
      <c r="P10658"/>
      <c r="S10658"/>
    </row>
    <row r="10659" spans="1:19" x14ac:dyDescent="0.3">
      <c r="A10659" s="25"/>
      <c r="B10659"/>
      <c r="C10659"/>
      <c r="D10659"/>
      <c r="E10659"/>
      <c r="F10659"/>
      <c r="G10659"/>
      <c r="H10659" s="14"/>
      <c r="I10659" s="14"/>
      <c r="K10659"/>
      <c r="L10659"/>
      <c r="M10659"/>
      <c r="N10659"/>
      <c r="O10659"/>
      <c r="P10659"/>
      <c r="S10659"/>
    </row>
    <row r="10660" spans="1:19" x14ac:dyDescent="0.3">
      <c r="A10660" s="25"/>
      <c r="B10660"/>
      <c r="C10660"/>
      <c r="D10660"/>
      <c r="E10660"/>
      <c r="F10660"/>
      <c r="G10660"/>
      <c r="H10660" s="14"/>
      <c r="I10660" s="14"/>
      <c r="K10660"/>
      <c r="L10660"/>
      <c r="M10660"/>
      <c r="N10660"/>
      <c r="O10660"/>
      <c r="P10660"/>
      <c r="S10660"/>
    </row>
    <row r="10661" spans="1:19" x14ac:dyDescent="0.3">
      <c r="A10661" s="25"/>
      <c r="B10661"/>
      <c r="C10661"/>
      <c r="D10661"/>
      <c r="E10661"/>
      <c r="F10661"/>
      <c r="G10661"/>
      <c r="H10661" s="14"/>
      <c r="I10661" s="14"/>
      <c r="K10661"/>
      <c r="L10661"/>
      <c r="M10661"/>
      <c r="N10661"/>
      <c r="O10661"/>
      <c r="P10661"/>
      <c r="S10661"/>
    </row>
    <row r="10662" spans="1:19" x14ac:dyDescent="0.3">
      <c r="A10662" s="25"/>
      <c r="B10662"/>
      <c r="C10662"/>
      <c r="D10662"/>
      <c r="E10662"/>
      <c r="F10662"/>
      <c r="G10662"/>
      <c r="H10662"/>
      <c r="I10662"/>
      <c r="K10662"/>
      <c r="L10662"/>
      <c r="M10662"/>
      <c r="N10662"/>
      <c r="O10662"/>
      <c r="P10662"/>
      <c r="S10662"/>
    </row>
    <row r="10663" spans="1:19" x14ac:dyDescent="0.3">
      <c r="A10663" s="25"/>
      <c r="B10663"/>
      <c r="C10663"/>
      <c r="D10663"/>
      <c r="E10663"/>
      <c r="F10663"/>
      <c r="G10663"/>
      <c r="H10663" s="26"/>
      <c r="I10663" s="26"/>
      <c r="K10663"/>
      <c r="L10663"/>
      <c r="M10663"/>
      <c r="N10663"/>
      <c r="O10663"/>
      <c r="P10663"/>
      <c r="S10663"/>
    </row>
    <row r="10664" spans="1:19" x14ac:dyDescent="0.3">
      <c r="A10664" s="25"/>
      <c r="B10664"/>
      <c r="C10664"/>
      <c r="D10664"/>
      <c r="E10664"/>
      <c r="F10664"/>
      <c r="G10664"/>
      <c r="H10664" s="26"/>
      <c r="I10664" s="26"/>
      <c r="K10664"/>
      <c r="L10664"/>
      <c r="M10664"/>
      <c r="N10664"/>
      <c r="O10664"/>
      <c r="P10664"/>
      <c r="S10664"/>
    </row>
    <row r="10665" spans="1:19" x14ac:dyDescent="0.3">
      <c r="A10665" s="25"/>
      <c r="B10665"/>
      <c r="C10665"/>
      <c r="D10665"/>
      <c r="E10665"/>
      <c r="F10665"/>
      <c r="G10665"/>
      <c r="H10665" s="26"/>
      <c r="I10665" s="26"/>
      <c r="K10665"/>
      <c r="L10665"/>
      <c r="M10665"/>
      <c r="N10665"/>
      <c r="O10665"/>
      <c r="P10665"/>
      <c r="S10665"/>
    </row>
    <row r="10666" spans="1:19" x14ac:dyDescent="0.3">
      <c r="A10666" s="25"/>
      <c r="B10666"/>
      <c r="C10666"/>
      <c r="D10666"/>
      <c r="E10666"/>
      <c r="F10666"/>
      <c r="G10666"/>
      <c r="H10666" s="26"/>
      <c r="I10666" s="26"/>
      <c r="K10666"/>
      <c r="L10666"/>
      <c r="M10666"/>
      <c r="N10666"/>
      <c r="O10666"/>
      <c r="P10666"/>
      <c r="S10666"/>
    </row>
    <row r="10667" spans="1:19" x14ac:dyDescent="0.3">
      <c r="A10667" s="25"/>
      <c r="B10667"/>
      <c r="C10667"/>
      <c r="D10667"/>
      <c r="E10667"/>
      <c r="F10667"/>
      <c r="G10667"/>
      <c r="H10667" s="26"/>
      <c r="I10667" s="26"/>
      <c r="K10667"/>
      <c r="L10667"/>
      <c r="M10667"/>
      <c r="N10667"/>
      <c r="O10667"/>
      <c r="P10667"/>
      <c r="S10667"/>
    </row>
    <row r="10668" spans="1:19" x14ac:dyDescent="0.3">
      <c r="A10668" s="25"/>
      <c r="B10668"/>
      <c r="C10668"/>
      <c r="D10668"/>
      <c r="E10668"/>
      <c r="F10668"/>
      <c r="G10668"/>
      <c r="H10668" s="26"/>
      <c r="I10668" s="26"/>
      <c r="K10668"/>
      <c r="L10668"/>
      <c r="M10668"/>
      <c r="N10668"/>
      <c r="O10668"/>
      <c r="P10668"/>
      <c r="S10668"/>
    </row>
    <row r="10669" spans="1:19" x14ac:dyDescent="0.3">
      <c r="A10669" s="25"/>
      <c r="B10669"/>
      <c r="C10669"/>
      <c r="D10669"/>
      <c r="E10669"/>
      <c r="F10669"/>
      <c r="G10669"/>
      <c r="H10669" s="14"/>
      <c r="I10669" s="14"/>
      <c r="K10669"/>
      <c r="L10669"/>
      <c r="M10669"/>
      <c r="N10669"/>
      <c r="O10669"/>
      <c r="P10669"/>
      <c r="S10669"/>
    </row>
    <row r="10670" spans="1:19" x14ac:dyDescent="0.3">
      <c r="A10670" s="25"/>
      <c r="B10670"/>
      <c r="C10670"/>
      <c r="D10670"/>
      <c r="E10670"/>
      <c r="F10670"/>
      <c r="G10670"/>
      <c r="H10670" s="14"/>
      <c r="I10670" s="14"/>
      <c r="K10670"/>
      <c r="L10670"/>
      <c r="M10670"/>
      <c r="N10670"/>
      <c r="O10670"/>
      <c r="P10670"/>
      <c r="S10670"/>
    </row>
    <row r="10671" spans="1:19" x14ac:dyDescent="0.3">
      <c r="A10671" s="25"/>
      <c r="B10671"/>
      <c r="C10671"/>
      <c r="D10671"/>
      <c r="E10671"/>
      <c r="F10671"/>
      <c r="G10671"/>
      <c r="H10671" s="14"/>
      <c r="I10671" s="14"/>
      <c r="K10671"/>
      <c r="L10671"/>
      <c r="M10671"/>
      <c r="N10671"/>
      <c r="O10671"/>
      <c r="P10671"/>
      <c r="S10671"/>
    </row>
    <row r="10672" spans="1:19" x14ac:dyDescent="0.3">
      <c r="A10672" s="25"/>
      <c r="B10672"/>
      <c r="C10672"/>
      <c r="D10672"/>
      <c r="E10672"/>
      <c r="F10672"/>
      <c r="G10672"/>
      <c r="H10672" s="26"/>
      <c r="I10672" s="26"/>
      <c r="K10672"/>
      <c r="L10672"/>
      <c r="M10672"/>
      <c r="N10672"/>
      <c r="O10672"/>
      <c r="P10672"/>
      <c r="S10672"/>
    </row>
    <row r="10673" spans="1:19" x14ac:dyDescent="0.3">
      <c r="A10673" s="25"/>
      <c r="B10673"/>
      <c r="C10673"/>
      <c r="D10673"/>
      <c r="E10673"/>
      <c r="F10673"/>
      <c r="G10673"/>
      <c r="H10673" s="26"/>
      <c r="I10673" s="26"/>
      <c r="K10673"/>
      <c r="L10673"/>
      <c r="M10673"/>
      <c r="N10673"/>
      <c r="O10673"/>
      <c r="P10673"/>
      <c r="S10673"/>
    </row>
    <row r="10674" spans="1:19" x14ac:dyDescent="0.3">
      <c r="A10674" s="25"/>
      <c r="B10674"/>
      <c r="C10674"/>
      <c r="D10674"/>
      <c r="E10674"/>
      <c r="F10674"/>
      <c r="G10674"/>
      <c r="H10674" s="26"/>
      <c r="I10674" s="26"/>
      <c r="K10674"/>
      <c r="L10674"/>
      <c r="M10674"/>
      <c r="N10674"/>
      <c r="O10674"/>
      <c r="P10674"/>
      <c r="S10674"/>
    </row>
    <row r="10675" spans="1:19" x14ac:dyDescent="0.3">
      <c r="A10675" s="25"/>
      <c r="B10675"/>
      <c r="C10675"/>
      <c r="D10675"/>
      <c r="E10675"/>
      <c r="F10675"/>
      <c r="G10675"/>
      <c r="H10675" s="26"/>
      <c r="I10675" s="26"/>
      <c r="K10675"/>
      <c r="L10675"/>
      <c r="M10675"/>
      <c r="N10675"/>
      <c r="O10675"/>
      <c r="P10675"/>
      <c r="S10675"/>
    </row>
    <row r="10676" spans="1:19" x14ac:dyDescent="0.3">
      <c r="A10676" s="25"/>
      <c r="B10676"/>
      <c r="C10676"/>
      <c r="D10676"/>
      <c r="E10676"/>
      <c r="F10676"/>
      <c r="G10676"/>
      <c r="H10676" s="26"/>
      <c r="I10676" s="26"/>
      <c r="K10676"/>
      <c r="L10676"/>
      <c r="M10676"/>
      <c r="N10676"/>
      <c r="O10676"/>
      <c r="P10676"/>
      <c r="S10676"/>
    </row>
    <row r="10677" spans="1:19" x14ac:dyDescent="0.3">
      <c r="A10677" s="25"/>
      <c r="B10677"/>
      <c r="C10677"/>
      <c r="D10677"/>
      <c r="E10677"/>
      <c r="F10677"/>
      <c r="G10677"/>
      <c r="H10677" s="26"/>
      <c r="I10677" s="26"/>
      <c r="K10677"/>
      <c r="L10677"/>
      <c r="M10677"/>
      <c r="N10677"/>
      <c r="O10677"/>
      <c r="P10677"/>
      <c r="S10677"/>
    </row>
    <row r="10678" spans="1:19" x14ac:dyDescent="0.3">
      <c r="A10678" s="25"/>
      <c r="B10678"/>
      <c r="C10678"/>
      <c r="D10678"/>
      <c r="E10678"/>
      <c r="F10678"/>
      <c r="G10678"/>
      <c r="H10678" s="26"/>
      <c r="I10678" s="26"/>
      <c r="K10678"/>
      <c r="L10678"/>
      <c r="M10678"/>
      <c r="N10678"/>
      <c r="O10678"/>
      <c r="P10678"/>
      <c r="S10678"/>
    </row>
    <row r="10679" spans="1:19" x14ac:dyDescent="0.3">
      <c r="A10679" s="25"/>
      <c r="B10679"/>
      <c r="C10679"/>
      <c r="D10679"/>
      <c r="E10679"/>
      <c r="F10679"/>
      <c r="G10679"/>
      <c r="H10679" s="26"/>
      <c r="I10679" s="26"/>
      <c r="K10679"/>
      <c r="L10679"/>
      <c r="M10679"/>
      <c r="N10679"/>
      <c r="O10679"/>
      <c r="P10679"/>
      <c r="S10679"/>
    </row>
    <row r="10680" spans="1:19" x14ac:dyDescent="0.3">
      <c r="A10680" s="25"/>
      <c r="B10680"/>
      <c r="C10680"/>
      <c r="D10680"/>
      <c r="E10680"/>
      <c r="F10680"/>
      <c r="G10680"/>
      <c r="H10680" s="26"/>
      <c r="I10680" s="26"/>
      <c r="K10680"/>
      <c r="L10680"/>
      <c r="M10680"/>
      <c r="N10680"/>
      <c r="O10680"/>
      <c r="P10680"/>
      <c r="S10680"/>
    </row>
    <row r="10681" spans="1:19" x14ac:dyDescent="0.3">
      <c r="A10681" s="25"/>
      <c r="B10681"/>
      <c r="C10681"/>
      <c r="D10681"/>
      <c r="E10681"/>
      <c r="F10681"/>
      <c r="G10681"/>
      <c r="H10681" s="26"/>
      <c r="I10681" s="26"/>
      <c r="K10681"/>
      <c r="L10681"/>
      <c r="M10681"/>
      <c r="N10681"/>
      <c r="O10681"/>
      <c r="P10681"/>
      <c r="S10681"/>
    </row>
    <row r="10682" spans="1:19" x14ac:dyDescent="0.3">
      <c r="A10682" s="25"/>
      <c r="B10682"/>
      <c r="C10682"/>
      <c r="D10682"/>
      <c r="E10682"/>
      <c r="F10682"/>
      <c r="G10682"/>
      <c r="H10682" s="26"/>
      <c r="I10682" s="26"/>
      <c r="K10682"/>
      <c r="L10682"/>
      <c r="M10682"/>
      <c r="N10682"/>
      <c r="O10682"/>
      <c r="P10682"/>
      <c r="S10682"/>
    </row>
    <row r="10683" spans="1:19" x14ac:dyDescent="0.3">
      <c r="A10683" s="25"/>
      <c r="B10683"/>
      <c r="C10683"/>
      <c r="D10683"/>
      <c r="E10683"/>
      <c r="F10683"/>
      <c r="G10683"/>
      <c r="H10683" s="26"/>
      <c r="I10683" s="26"/>
      <c r="K10683"/>
      <c r="L10683"/>
      <c r="M10683"/>
      <c r="N10683"/>
      <c r="O10683"/>
      <c r="P10683"/>
      <c r="S10683"/>
    </row>
    <row r="10684" spans="1:19" x14ac:dyDescent="0.3">
      <c r="A10684" s="25"/>
      <c r="B10684"/>
      <c r="C10684"/>
      <c r="D10684"/>
      <c r="E10684"/>
      <c r="F10684"/>
      <c r="G10684"/>
      <c r="H10684"/>
      <c r="I10684"/>
      <c r="K10684"/>
      <c r="L10684"/>
      <c r="M10684"/>
      <c r="N10684"/>
      <c r="O10684"/>
      <c r="P10684"/>
      <c r="S10684"/>
    </row>
    <row r="10685" spans="1:19" x14ac:dyDescent="0.3">
      <c r="A10685" s="25"/>
      <c r="B10685"/>
      <c r="C10685"/>
      <c r="D10685"/>
      <c r="E10685"/>
      <c r="F10685"/>
      <c r="G10685"/>
      <c r="H10685"/>
      <c r="I10685"/>
      <c r="K10685"/>
      <c r="L10685"/>
      <c r="M10685"/>
      <c r="N10685"/>
      <c r="O10685"/>
      <c r="P10685"/>
      <c r="S10685"/>
    </row>
    <row r="10686" spans="1:19" x14ac:dyDescent="0.3">
      <c r="A10686" s="25"/>
      <c r="B10686"/>
      <c r="C10686"/>
      <c r="D10686"/>
      <c r="E10686"/>
      <c r="F10686"/>
      <c r="G10686"/>
      <c r="H10686" s="14"/>
      <c r="I10686" s="14"/>
      <c r="K10686"/>
      <c r="L10686"/>
      <c r="M10686"/>
      <c r="N10686"/>
      <c r="O10686"/>
      <c r="P10686"/>
      <c r="S10686"/>
    </row>
    <row r="10687" spans="1:19" x14ac:dyDescent="0.3">
      <c r="A10687" s="25"/>
      <c r="B10687"/>
      <c r="C10687"/>
      <c r="D10687"/>
      <c r="E10687"/>
      <c r="F10687"/>
      <c r="G10687"/>
      <c r="H10687" s="14"/>
      <c r="I10687" s="14"/>
      <c r="K10687"/>
      <c r="L10687"/>
      <c r="M10687"/>
      <c r="N10687"/>
      <c r="O10687"/>
      <c r="P10687"/>
      <c r="S10687"/>
    </row>
    <row r="10688" spans="1:19" x14ac:dyDescent="0.3">
      <c r="A10688" s="25"/>
      <c r="B10688"/>
      <c r="C10688"/>
      <c r="D10688"/>
      <c r="E10688"/>
      <c r="F10688"/>
      <c r="G10688"/>
      <c r="H10688" s="14"/>
      <c r="I10688" s="14"/>
      <c r="K10688"/>
      <c r="L10688"/>
      <c r="M10688"/>
      <c r="N10688"/>
      <c r="O10688"/>
      <c r="P10688"/>
      <c r="S10688"/>
    </row>
    <row r="10689" spans="1:19" x14ac:dyDescent="0.3">
      <c r="A10689" s="25"/>
      <c r="B10689"/>
      <c r="C10689"/>
      <c r="D10689"/>
      <c r="E10689"/>
      <c r="F10689"/>
      <c r="G10689"/>
      <c r="H10689" s="14"/>
      <c r="I10689" s="14"/>
      <c r="K10689"/>
      <c r="L10689"/>
      <c r="M10689"/>
      <c r="N10689"/>
      <c r="O10689"/>
      <c r="P10689"/>
      <c r="S10689"/>
    </row>
    <row r="10690" spans="1:19" x14ac:dyDescent="0.3">
      <c r="A10690" s="25"/>
      <c r="B10690"/>
      <c r="C10690"/>
      <c r="D10690"/>
      <c r="E10690"/>
      <c r="F10690"/>
      <c r="G10690"/>
      <c r="H10690" s="26"/>
      <c r="I10690" s="26"/>
      <c r="K10690"/>
      <c r="L10690"/>
      <c r="M10690"/>
      <c r="N10690"/>
      <c r="O10690"/>
      <c r="P10690"/>
      <c r="S10690"/>
    </row>
    <row r="10691" spans="1:19" x14ac:dyDescent="0.3">
      <c r="A10691" s="25"/>
      <c r="B10691"/>
      <c r="C10691"/>
      <c r="D10691"/>
      <c r="E10691"/>
      <c r="F10691"/>
      <c r="G10691"/>
      <c r="H10691" s="26"/>
      <c r="I10691" s="26"/>
      <c r="K10691"/>
      <c r="L10691"/>
      <c r="M10691"/>
      <c r="N10691"/>
      <c r="O10691"/>
      <c r="P10691"/>
      <c r="S10691"/>
    </row>
    <row r="10692" spans="1:19" x14ac:dyDescent="0.3">
      <c r="A10692" s="25"/>
      <c r="B10692"/>
      <c r="C10692"/>
      <c r="D10692"/>
      <c r="E10692"/>
      <c r="F10692"/>
      <c r="G10692"/>
      <c r="H10692" s="26"/>
      <c r="I10692" s="26"/>
      <c r="K10692"/>
      <c r="L10692"/>
      <c r="M10692"/>
      <c r="N10692"/>
      <c r="O10692"/>
      <c r="P10692"/>
      <c r="S10692"/>
    </row>
    <row r="10693" spans="1:19" x14ac:dyDescent="0.3">
      <c r="A10693" s="25"/>
      <c r="B10693"/>
      <c r="C10693"/>
      <c r="D10693"/>
      <c r="E10693"/>
      <c r="F10693"/>
      <c r="G10693"/>
      <c r="H10693" s="26"/>
      <c r="I10693" s="26"/>
      <c r="K10693"/>
      <c r="L10693"/>
      <c r="M10693"/>
      <c r="N10693"/>
      <c r="O10693"/>
      <c r="P10693"/>
      <c r="S10693"/>
    </row>
    <row r="10694" spans="1:19" x14ac:dyDescent="0.3">
      <c r="A10694" s="25"/>
      <c r="B10694"/>
      <c r="C10694"/>
      <c r="D10694"/>
      <c r="E10694"/>
      <c r="F10694"/>
      <c r="G10694"/>
      <c r="H10694" s="26"/>
      <c r="I10694" s="26"/>
      <c r="K10694"/>
      <c r="L10694"/>
      <c r="M10694"/>
      <c r="N10694"/>
      <c r="O10694"/>
      <c r="P10694"/>
      <c r="S10694"/>
    </row>
    <row r="10695" spans="1:19" x14ac:dyDescent="0.3">
      <c r="A10695" s="25"/>
      <c r="B10695"/>
      <c r="C10695"/>
      <c r="D10695"/>
      <c r="E10695"/>
      <c r="F10695"/>
      <c r="G10695"/>
      <c r="H10695" s="26"/>
      <c r="I10695" s="26"/>
      <c r="K10695"/>
      <c r="L10695"/>
      <c r="M10695"/>
      <c r="N10695"/>
      <c r="O10695"/>
      <c r="P10695"/>
      <c r="S10695"/>
    </row>
    <row r="10696" spans="1:19" x14ac:dyDescent="0.3">
      <c r="A10696" s="25"/>
      <c r="B10696"/>
      <c r="C10696"/>
      <c r="D10696"/>
      <c r="E10696"/>
      <c r="F10696"/>
      <c r="G10696"/>
      <c r="H10696"/>
      <c r="I10696"/>
      <c r="K10696"/>
      <c r="L10696"/>
      <c r="M10696"/>
      <c r="N10696"/>
      <c r="O10696"/>
      <c r="P10696"/>
      <c r="S10696"/>
    </row>
    <row r="10697" spans="1:19" x14ac:dyDescent="0.3">
      <c r="A10697" s="25"/>
      <c r="B10697"/>
      <c r="C10697"/>
      <c r="D10697"/>
      <c r="E10697"/>
      <c r="F10697"/>
      <c r="G10697"/>
      <c r="H10697"/>
      <c r="I10697"/>
      <c r="K10697"/>
      <c r="L10697"/>
      <c r="M10697"/>
      <c r="N10697"/>
      <c r="O10697"/>
      <c r="P10697"/>
      <c r="S10697"/>
    </row>
    <row r="10698" spans="1:19" x14ac:dyDescent="0.3">
      <c r="A10698" s="25"/>
      <c r="B10698"/>
      <c r="C10698"/>
      <c r="D10698"/>
      <c r="E10698"/>
      <c r="F10698"/>
      <c r="G10698"/>
      <c r="H10698"/>
      <c r="I10698"/>
      <c r="K10698"/>
      <c r="L10698"/>
      <c r="M10698"/>
      <c r="N10698"/>
      <c r="O10698"/>
      <c r="P10698"/>
      <c r="S10698"/>
    </row>
    <row r="10699" spans="1:19" x14ac:dyDescent="0.3">
      <c r="A10699" s="25"/>
      <c r="B10699"/>
      <c r="C10699"/>
      <c r="D10699"/>
      <c r="E10699"/>
      <c r="F10699"/>
      <c r="G10699"/>
      <c r="H10699"/>
      <c r="I10699"/>
      <c r="K10699"/>
      <c r="L10699"/>
      <c r="M10699"/>
      <c r="N10699"/>
      <c r="O10699"/>
      <c r="P10699"/>
      <c r="S10699"/>
    </row>
    <row r="10700" spans="1:19" x14ac:dyDescent="0.3">
      <c r="A10700" s="25"/>
      <c r="B10700"/>
      <c r="C10700"/>
      <c r="D10700"/>
      <c r="E10700"/>
      <c r="F10700"/>
      <c r="G10700"/>
      <c r="H10700" s="14"/>
      <c r="I10700" s="14"/>
      <c r="K10700"/>
      <c r="L10700"/>
      <c r="M10700"/>
      <c r="N10700"/>
      <c r="O10700"/>
      <c r="P10700"/>
      <c r="S10700"/>
    </row>
    <row r="10701" spans="1:19" x14ac:dyDescent="0.3">
      <c r="A10701" s="25"/>
      <c r="B10701"/>
      <c r="C10701"/>
      <c r="D10701"/>
      <c r="E10701"/>
      <c r="F10701"/>
      <c r="G10701"/>
      <c r="H10701" s="14"/>
      <c r="I10701" s="14"/>
      <c r="K10701"/>
      <c r="L10701"/>
      <c r="M10701"/>
      <c r="N10701"/>
      <c r="O10701"/>
      <c r="P10701"/>
      <c r="S10701"/>
    </row>
    <row r="10702" spans="1:19" x14ac:dyDescent="0.3">
      <c r="A10702" s="25"/>
      <c r="B10702"/>
      <c r="C10702"/>
      <c r="D10702"/>
      <c r="E10702"/>
      <c r="F10702"/>
      <c r="G10702"/>
      <c r="H10702" s="26"/>
      <c r="I10702" s="26"/>
      <c r="K10702"/>
      <c r="L10702"/>
      <c r="M10702"/>
      <c r="N10702"/>
      <c r="O10702"/>
      <c r="P10702"/>
      <c r="S10702"/>
    </row>
    <row r="10703" spans="1:19" x14ac:dyDescent="0.3">
      <c r="A10703" s="25"/>
      <c r="B10703"/>
      <c r="C10703"/>
      <c r="D10703"/>
      <c r="E10703"/>
      <c r="F10703"/>
      <c r="G10703"/>
      <c r="H10703" s="26"/>
      <c r="I10703" s="26"/>
      <c r="K10703"/>
      <c r="L10703"/>
      <c r="M10703"/>
      <c r="N10703"/>
      <c r="O10703"/>
      <c r="P10703"/>
      <c r="S10703"/>
    </row>
    <row r="10704" spans="1:19" x14ac:dyDescent="0.3">
      <c r="A10704" s="25"/>
      <c r="B10704"/>
      <c r="C10704"/>
      <c r="D10704"/>
      <c r="E10704"/>
      <c r="F10704"/>
      <c r="G10704"/>
      <c r="H10704" s="26"/>
      <c r="I10704" s="26"/>
      <c r="K10704"/>
      <c r="L10704"/>
      <c r="M10704"/>
      <c r="N10704"/>
      <c r="O10704"/>
      <c r="P10704"/>
      <c r="S10704"/>
    </row>
    <row r="10705" spans="1:19" x14ac:dyDescent="0.3">
      <c r="A10705" s="25"/>
      <c r="B10705"/>
      <c r="C10705"/>
      <c r="D10705"/>
      <c r="E10705"/>
      <c r="F10705"/>
      <c r="G10705"/>
      <c r="H10705"/>
      <c r="I10705"/>
      <c r="K10705"/>
      <c r="L10705"/>
      <c r="M10705"/>
      <c r="N10705"/>
      <c r="O10705"/>
      <c r="P10705"/>
      <c r="S10705"/>
    </row>
    <row r="10706" spans="1:19" x14ac:dyDescent="0.3">
      <c r="A10706" s="25"/>
      <c r="B10706"/>
      <c r="C10706"/>
      <c r="D10706"/>
      <c r="E10706"/>
      <c r="F10706"/>
      <c r="G10706"/>
      <c r="H10706"/>
      <c r="I10706"/>
      <c r="K10706"/>
      <c r="L10706"/>
      <c r="M10706"/>
      <c r="N10706"/>
      <c r="O10706"/>
      <c r="P10706"/>
      <c r="S10706"/>
    </row>
    <row r="10707" spans="1:19" x14ac:dyDescent="0.3">
      <c r="A10707" s="25"/>
      <c r="B10707"/>
      <c r="C10707"/>
      <c r="D10707"/>
      <c r="E10707"/>
      <c r="F10707"/>
      <c r="G10707"/>
      <c r="H10707"/>
      <c r="I10707"/>
      <c r="K10707"/>
      <c r="L10707"/>
      <c r="M10707"/>
      <c r="N10707"/>
      <c r="O10707"/>
      <c r="P10707"/>
      <c r="S10707"/>
    </row>
    <row r="10708" spans="1:19" x14ac:dyDescent="0.3">
      <c r="A10708" s="25"/>
      <c r="B10708"/>
      <c r="C10708"/>
      <c r="D10708"/>
      <c r="E10708"/>
      <c r="F10708"/>
      <c r="G10708"/>
      <c r="H10708" s="14"/>
      <c r="I10708" s="14"/>
      <c r="K10708"/>
      <c r="L10708"/>
      <c r="M10708"/>
      <c r="N10708"/>
      <c r="O10708"/>
      <c r="P10708"/>
      <c r="S10708"/>
    </row>
    <row r="10709" spans="1:19" x14ac:dyDescent="0.3">
      <c r="A10709" s="25"/>
      <c r="B10709"/>
      <c r="C10709"/>
      <c r="D10709"/>
      <c r="E10709"/>
      <c r="F10709"/>
      <c r="G10709"/>
      <c r="H10709" s="14"/>
      <c r="I10709" s="14"/>
      <c r="K10709"/>
      <c r="L10709"/>
      <c r="M10709"/>
      <c r="N10709"/>
      <c r="O10709"/>
      <c r="P10709"/>
      <c r="S10709"/>
    </row>
    <row r="10710" spans="1:19" x14ac:dyDescent="0.3">
      <c r="A10710" s="25"/>
      <c r="B10710"/>
      <c r="C10710"/>
      <c r="D10710"/>
      <c r="E10710"/>
      <c r="F10710"/>
      <c r="G10710"/>
      <c r="H10710" s="14"/>
      <c r="I10710" s="14"/>
      <c r="K10710"/>
      <c r="L10710"/>
      <c r="M10710"/>
      <c r="N10710"/>
      <c r="O10710"/>
      <c r="P10710"/>
      <c r="S10710"/>
    </row>
    <row r="10711" spans="1:19" x14ac:dyDescent="0.3">
      <c r="A10711" s="25"/>
      <c r="B10711"/>
      <c r="C10711"/>
      <c r="D10711"/>
      <c r="E10711"/>
      <c r="F10711"/>
      <c r="G10711"/>
      <c r="H10711" s="26"/>
      <c r="I10711" s="14"/>
      <c r="K10711"/>
      <c r="L10711"/>
      <c r="M10711"/>
      <c r="N10711"/>
      <c r="O10711"/>
      <c r="P10711"/>
      <c r="S10711"/>
    </row>
    <row r="10712" spans="1:19" x14ac:dyDescent="0.3">
      <c r="A10712" s="25"/>
      <c r="B10712"/>
      <c r="C10712"/>
      <c r="D10712"/>
      <c r="E10712"/>
      <c r="F10712"/>
      <c r="G10712"/>
      <c r="H10712" s="26"/>
      <c r="I10712" s="14"/>
      <c r="K10712"/>
      <c r="L10712"/>
      <c r="M10712"/>
      <c r="N10712"/>
      <c r="O10712"/>
      <c r="P10712"/>
      <c r="S10712"/>
    </row>
    <row r="10713" spans="1:19" x14ac:dyDescent="0.3">
      <c r="A10713" s="25"/>
      <c r="B10713"/>
      <c r="C10713"/>
      <c r="D10713"/>
      <c r="E10713"/>
      <c r="F10713"/>
      <c r="G10713"/>
      <c r="H10713" s="26"/>
      <c r="I10713" s="14"/>
      <c r="K10713"/>
      <c r="L10713"/>
      <c r="M10713"/>
      <c r="N10713"/>
      <c r="O10713"/>
      <c r="P10713"/>
      <c r="S10713"/>
    </row>
    <row r="10714" spans="1:19" x14ac:dyDescent="0.3">
      <c r="A10714" s="25"/>
      <c r="B10714"/>
      <c r="C10714"/>
      <c r="D10714"/>
      <c r="E10714"/>
      <c r="F10714"/>
      <c r="G10714"/>
      <c r="H10714" s="26"/>
      <c r="I10714" s="14"/>
      <c r="K10714"/>
      <c r="L10714"/>
      <c r="M10714"/>
      <c r="N10714"/>
      <c r="O10714"/>
      <c r="P10714"/>
      <c r="S10714"/>
    </row>
    <row r="10715" spans="1:19" x14ac:dyDescent="0.3">
      <c r="A10715" s="25"/>
      <c r="B10715"/>
      <c r="C10715"/>
      <c r="D10715"/>
      <c r="E10715"/>
      <c r="F10715"/>
      <c r="G10715"/>
      <c r="H10715" s="14"/>
      <c r="I10715" s="14"/>
      <c r="K10715"/>
      <c r="L10715"/>
      <c r="M10715"/>
      <c r="N10715"/>
      <c r="O10715"/>
      <c r="P10715"/>
      <c r="S10715"/>
    </row>
    <row r="10716" spans="1:19" x14ac:dyDescent="0.3">
      <c r="A10716" s="25"/>
      <c r="B10716"/>
      <c r="C10716"/>
      <c r="D10716"/>
      <c r="E10716"/>
      <c r="F10716"/>
      <c r="G10716"/>
      <c r="H10716"/>
      <c r="I10716"/>
      <c r="K10716"/>
      <c r="L10716"/>
      <c r="M10716"/>
      <c r="N10716"/>
      <c r="O10716"/>
      <c r="P10716"/>
      <c r="S10716"/>
    </row>
    <row r="10717" spans="1:19" x14ac:dyDescent="0.3">
      <c r="A10717" s="25"/>
      <c r="B10717"/>
      <c r="C10717"/>
      <c r="D10717"/>
      <c r="E10717"/>
      <c r="F10717"/>
      <c r="G10717"/>
      <c r="H10717"/>
      <c r="I10717"/>
      <c r="K10717"/>
      <c r="L10717"/>
      <c r="M10717"/>
      <c r="N10717"/>
      <c r="O10717"/>
      <c r="P10717"/>
      <c r="S10717"/>
    </row>
    <row r="10718" spans="1:19" x14ac:dyDescent="0.3">
      <c r="A10718" s="25"/>
      <c r="B10718"/>
      <c r="C10718"/>
      <c r="D10718"/>
      <c r="E10718"/>
      <c r="F10718"/>
      <c r="G10718"/>
      <c r="H10718"/>
      <c r="I10718"/>
      <c r="K10718"/>
      <c r="L10718"/>
      <c r="M10718"/>
      <c r="N10718"/>
      <c r="O10718"/>
      <c r="P10718"/>
      <c r="S10718"/>
    </row>
    <row r="10719" spans="1:19" x14ac:dyDescent="0.3">
      <c r="A10719" s="25"/>
      <c r="B10719"/>
      <c r="C10719"/>
      <c r="D10719"/>
      <c r="E10719"/>
      <c r="F10719"/>
      <c r="G10719"/>
      <c r="H10719"/>
      <c r="I10719"/>
      <c r="K10719"/>
      <c r="L10719"/>
      <c r="M10719"/>
      <c r="N10719"/>
      <c r="O10719"/>
      <c r="P10719"/>
      <c r="S10719"/>
    </row>
    <row r="10720" spans="1:19" x14ac:dyDescent="0.3">
      <c r="A10720" s="25"/>
      <c r="B10720"/>
      <c r="C10720"/>
      <c r="D10720"/>
      <c r="E10720"/>
      <c r="F10720"/>
      <c r="G10720"/>
      <c r="H10720" s="14"/>
      <c r="I10720" s="14"/>
      <c r="K10720"/>
      <c r="L10720"/>
      <c r="M10720"/>
      <c r="N10720"/>
      <c r="O10720"/>
      <c r="P10720"/>
      <c r="S10720"/>
    </row>
    <row r="10721" spans="1:20" x14ac:dyDescent="0.3">
      <c r="A10721" s="25"/>
      <c r="B10721"/>
      <c r="C10721"/>
      <c r="D10721"/>
      <c r="E10721"/>
      <c r="F10721"/>
      <c r="G10721"/>
      <c r="H10721" s="14"/>
      <c r="I10721" s="14"/>
      <c r="K10721"/>
      <c r="L10721"/>
      <c r="M10721"/>
      <c r="N10721"/>
      <c r="O10721"/>
      <c r="P10721"/>
      <c r="S10721"/>
    </row>
    <row r="10722" spans="1:20" x14ac:dyDescent="0.3">
      <c r="A10722" s="25"/>
      <c r="B10722"/>
      <c r="C10722"/>
      <c r="D10722"/>
      <c r="E10722"/>
      <c r="F10722"/>
      <c r="G10722"/>
      <c r="H10722" s="14"/>
      <c r="I10722" s="14"/>
      <c r="K10722"/>
      <c r="L10722"/>
      <c r="M10722"/>
      <c r="N10722"/>
      <c r="O10722"/>
      <c r="P10722"/>
      <c r="S10722"/>
    </row>
    <row r="10723" spans="1:20" x14ac:dyDescent="0.3">
      <c r="A10723" s="25"/>
      <c r="B10723"/>
      <c r="C10723"/>
      <c r="D10723"/>
      <c r="E10723"/>
      <c r="F10723"/>
      <c r="G10723"/>
      <c r="H10723" s="26"/>
      <c r="I10723" s="26"/>
      <c r="K10723"/>
      <c r="L10723"/>
      <c r="M10723"/>
      <c r="N10723"/>
      <c r="O10723"/>
      <c r="P10723"/>
      <c r="S10723"/>
    </row>
    <row r="10724" spans="1:20" x14ac:dyDescent="0.3">
      <c r="A10724" s="25"/>
      <c r="B10724"/>
      <c r="C10724"/>
      <c r="D10724"/>
      <c r="E10724"/>
      <c r="F10724"/>
      <c r="G10724"/>
      <c r="H10724" s="26"/>
      <c r="I10724" s="26"/>
      <c r="K10724"/>
      <c r="L10724"/>
      <c r="M10724"/>
      <c r="N10724"/>
      <c r="O10724"/>
      <c r="P10724"/>
      <c r="S10724"/>
    </row>
    <row r="10725" spans="1:20" x14ac:dyDescent="0.3">
      <c r="A10725" s="25"/>
      <c r="B10725"/>
      <c r="C10725"/>
      <c r="D10725"/>
      <c r="E10725"/>
      <c r="F10725"/>
      <c r="G10725"/>
      <c r="H10725" s="26"/>
      <c r="I10725" s="26"/>
      <c r="K10725"/>
      <c r="L10725"/>
      <c r="M10725"/>
      <c r="N10725"/>
      <c r="O10725"/>
      <c r="P10725"/>
      <c r="S10725"/>
    </row>
    <row r="10726" spans="1:20" x14ac:dyDescent="0.3">
      <c r="A10726" s="25"/>
      <c r="B10726"/>
      <c r="C10726"/>
      <c r="D10726"/>
      <c r="E10726"/>
      <c r="F10726"/>
      <c r="G10726"/>
      <c r="H10726" s="26"/>
      <c r="I10726" s="26"/>
      <c r="K10726"/>
      <c r="L10726"/>
      <c r="M10726"/>
      <c r="N10726"/>
      <c r="O10726"/>
      <c r="P10726"/>
      <c r="S10726"/>
      <c r="T10726" s="7"/>
    </row>
    <row r="10727" spans="1:20" x14ac:dyDescent="0.3">
      <c r="A10727" s="25"/>
      <c r="B10727"/>
      <c r="C10727"/>
      <c r="D10727"/>
      <c r="E10727"/>
      <c r="F10727"/>
      <c r="G10727"/>
      <c r="H10727"/>
      <c r="I10727"/>
      <c r="K10727"/>
      <c r="L10727"/>
      <c r="M10727"/>
      <c r="N10727"/>
      <c r="O10727"/>
      <c r="P10727"/>
      <c r="S10727"/>
    </row>
    <row r="10728" spans="1:20" x14ac:dyDescent="0.3">
      <c r="A10728" s="25"/>
      <c r="B10728"/>
      <c r="C10728"/>
      <c r="D10728"/>
      <c r="E10728"/>
      <c r="F10728"/>
      <c r="G10728"/>
      <c r="H10728" s="14"/>
      <c r="I10728" s="14"/>
      <c r="K10728"/>
      <c r="L10728"/>
      <c r="M10728"/>
      <c r="N10728"/>
      <c r="O10728"/>
      <c r="P10728"/>
      <c r="S10728"/>
    </row>
    <row r="10729" spans="1:20" x14ac:dyDescent="0.3">
      <c r="A10729" s="25"/>
      <c r="B10729"/>
      <c r="C10729"/>
      <c r="D10729"/>
      <c r="E10729"/>
      <c r="F10729"/>
      <c r="G10729"/>
      <c r="H10729" s="14"/>
      <c r="I10729" s="14"/>
      <c r="K10729"/>
      <c r="L10729"/>
      <c r="M10729"/>
      <c r="N10729"/>
      <c r="O10729"/>
      <c r="P10729"/>
      <c r="S10729"/>
    </row>
    <row r="10730" spans="1:20" x14ac:dyDescent="0.3">
      <c r="A10730" s="25"/>
      <c r="B10730"/>
      <c r="C10730"/>
      <c r="D10730"/>
      <c r="E10730"/>
      <c r="F10730"/>
      <c r="G10730"/>
      <c r="H10730" s="14"/>
      <c r="I10730" s="14"/>
      <c r="K10730"/>
      <c r="L10730"/>
      <c r="M10730"/>
      <c r="N10730"/>
      <c r="O10730"/>
      <c r="P10730"/>
      <c r="S10730"/>
    </row>
    <row r="10731" spans="1:20" x14ac:dyDescent="0.3">
      <c r="A10731" s="25"/>
      <c r="B10731"/>
      <c r="C10731"/>
      <c r="D10731"/>
      <c r="E10731"/>
      <c r="F10731"/>
      <c r="G10731"/>
      <c r="H10731" s="26"/>
      <c r="I10731" s="26"/>
      <c r="K10731"/>
      <c r="L10731"/>
      <c r="M10731"/>
      <c r="N10731"/>
      <c r="O10731"/>
      <c r="P10731"/>
      <c r="S10731"/>
    </row>
    <row r="10732" spans="1:20" x14ac:dyDescent="0.3">
      <c r="A10732" s="25"/>
      <c r="B10732"/>
      <c r="C10732"/>
      <c r="D10732"/>
      <c r="E10732"/>
      <c r="F10732"/>
      <c r="G10732"/>
      <c r="H10732" s="26"/>
      <c r="I10732" s="26"/>
      <c r="K10732"/>
      <c r="L10732"/>
      <c r="M10732"/>
      <c r="N10732"/>
      <c r="O10732"/>
      <c r="P10732"/>
      <c r="S10732"/>
    </row>
    <row r="10733" spans="1:20" x14ac:dyDescent="0.3">
      <c r="A10733" s="25"/>
      <c r="B10733"/>
      <c r="C10733"/>
      <c r="D10733"/>
      <c r="E10733"/>
      <c r="F10733"/>
      <c r="G10733"/>
      <c r="H10733" s="26"/>
      <c r="I10733" s="26"/>
      <c r="K10733"/>
      <c r="L10733"/>
      <c r="M10733"/>
      <c r="N10733"/>
      <c r="O10733"/>
      <c r="P10733"/>
      <c r="S10733"/>
    </row>
    <row r="10734" spans="1:20" x14ac:dyDescent="0.3">
      <c r="A10734" s="25"/>
      <c r="B10734"/>
      <c r="C10734"/>
      <c r="D10734"/>
      <c r="E10734"/>
      <c r="F10734"/>
      <c r="G10734"/>
      <c r="H10734" s="26"/>
      <c r="I10734" s="26"/>
      <c r="K10734"/>
      <c r="L10734"/>
      <c r="M10734"/>
      <c r="N10734"/>
      <c r="O10734"/>
      <c r="P10734"/>
      <c r="S10734"/>
    </row>
    <row r="10735" spans="1:20" x14ac:dyDescent="0.3">
      <c r="A10735" s="25"/>
      <c r="B10735"/>
      <c r="C10735"/>
      <c r="D10735"/>
      <c r="E10735"/>
      <c r="F10735"/>
      <c r="G10735"/>
      <c r="H10735" s="14"/>
      <c r="I10735" s="14"/>
      <c r="K10735"/>
      <c r="L10735"/>
      <c r="M10735"/>
      <c r="N10735"/>
      <c r="O10735"/>
      <c r="P10735"/>
      <c r="S10735"/>
    </row>
    <row r="10736" spans="1:20" x14ac:dyDescent="0.3">
      <c r="A10736" s="25"/>
      <c r="B10736"/>
      <c r="C10736"/>
      <c r="D10736"/>
      <c r="E10736"/>
      <c r="F10736"/>
      <c r="G10736"/>
      <c r="H10736" s="14"/>
      <c r="I10736" s="14"/>
      <c r="K10736"/>
      <c r="L10736"/>
      <c r="M10736"/>
      <c r="N10736"/>
      <c r="O10736"/>
      <c r="P10736"/>
      <c r="S10736"/>
    </row>
    <row r="10737" spans="1:20" x14ac:dyDescent="0.3">
      <c r="A10737" s="25"/>
      <c r="B10737"/>
      <c r="C10737"/>
      <c r="D10737"/>
      <c r="E10737"/>
      <c r="F10737"/>
      <c r="G10737"/>
      <c r="H10737" s="14"/>
      <c r="I10737" s="14"/>
      <c r="K10737"/>
      <c r="L10737"/>
      <c r="M10737"/>
      <c r="N10737"/>
      <c r="O10737"/>
      <c r="P10737"/>
      <c r="S10737"/>
    </row>
    <row r="10738" spans="1:20" x14ac:dyDescent="0.3">
      <c r="A10738" s="25"/>
      <c r="B10738"/>
      <c r="C10738"/>
      <c r="D10738"/>
      <c r="E10738"/>
      <c r="F10738"/>
      <c r="G10738"/>
      <c r="H10738" s="14"/>
      <c r="I10738" s="14"/>
      <c r="K10738"/>
      <c r="L10738"/>
      <c r="M10738"/>
      <c r="N10738"/>
      <c r="O10738"/>
      <c r="P10738"/>
      <c r="S10738"/>
    </row>
    <row r="10739" spans="1:20" x14ac:dyDescent="0.3">
      <c r="A10739" s="25"/>
      <c r="B10739"/>
      <c r="C10739"/>
      <c r="D10739"/>
      <c r="E10739"/>
      <c r="F10739"/>
      <c r="G10739"/>
      <c r="H10739" s="26"/>
      <c r="I10739" s="26"/>
      <c r="K10739"/>
      <c r="L10739"/>
      <c r="M10739"/>
      <c r="N10739"/>
      <c r="O10739"/>
      <c r="P10739"/>
      <c r="S10739"/>
    </row>
    <row r="10740" spans="1:20" x14ac:dyDescent="0.3">
      <c r="A10740" s="25"/>
      <c r="B10740"/>
      <c r="C10740"/>
      <c r="D10740"/>
      <c r="E10740"/>
      <c r="F10740"/>
      <c r="G10740"/>
      <c r="H10740" s="26"/>
      <c r="I10740" s="26"/>
      <c r="K10740"/>
      <c r="L10740"/>
      <c r="M10740"/>
      <c r="N10740"/>
      <c r="O10740"/>
      <c r="P10740"/>
      <c r="S10740"/>
      <c r="T10740" s="7"/>
    </row>
    <row r="10741" spans="1:20" x14ac:dyDescent="0.3">
      <c r="A10741" s="25"/>
      <c r="B10741"/>
      <c r="C10741"/>
      <c r="D10741"/>
      <c r="E10741"/>
      <c r="F10741"/>
      <c r="G10741"/>
      <c r="H10741" s="26"/>
      <c r="I10741" s="26"/>
      <c r="K10741"/>
      <c r="L10741"/>
      <c r="M10741"/>
      <c r="N10741"/>
      <c r="O10741"/>
      <c r="P10741"/>
      <c r="S10741"/>
    </row>
    <row r="10742" spans="1:20" x14ac:dyDescent="0.3">
      <c r="A10742" s="25"/>
      <c r="B10742"/>
      <c r="C10742"/>
      <c r="D10742"/>
      <c r="E10742"/>
      <c r="F10742"/>
      <c r="G10742"/>
      <c r="H10742" s="26"/>
      <c r="I10742" s="26"/>
      <c r="K10742"/>
      <c r="L10742"/>
      <c r="M10742"/>
      <c r="N10742"/>
      <c r="O10742"/>
      <c r="P10742"/>
      <c r="S10742"/>
    </row>
    <row r="10743" spans="1:20" x14ac:dyDescent="0.3">
      <c r="A10743" s="25"/>
      <c r="B10743"/>
      <c r="C10743"/>
      <c r="D10743"/>
      <c r="E10743"/>
      <c r="F10743"/>
      <c r="G10743"/>
      <c r="H10743" s="26"/>
      <c r="I10743" s="26"/>
      <c r="K10743"/>
      <c r="L10743"/>
      <c r="M10743"/>
      <c r="N10743"/>
      <c r="O10743"/>
      <c r="P10743"/>
      <c r="S10743"/>
    </row>
    <row r="10744" spans="1:20" x14ac:dyDescent="0.3">
      <c r="A10744" s="25"/>
      <c r="B10744"/>
      <c r="C10744"/>
      <c r="D10744"/>
      <c r="E10744"/>
      <c r="F10744"/>
      <c r="G10744"/>
      <c r="H10744" s="26"/>
      <c r="I10744" s="26"/>
      <c r="K10744"/>
      <c r="L10744"/>
      <c r="M10744"/>
      <c r="N10744"/>
      <c r="O10744"/>
      <c r="P10744"/>
      <c r="S10744"/>
    </row>
    <row r="10745" spans="1:20" x14ac:dyDescent="0.3">
      <c r="A10745" s="25"/>
      <c r="B10745"/>
      <c r="C10745"/>
      <c r="D10745"/>
      <c r="E10745"/>
      <c r="F10745"/>
      <c r="G10745"/>
      <c r="H10745" s="26"/>
      <c r="I10745" s="26"/>
      <c r="K10745"/>
      <c r="L10745"/>
      <c r="M10745"/>
      <c r="N10745"/>
      <c r="O10745"/>
      <c r="P10745"/>
      <c r="S10745"/>
    </row>
    <row r="10746" spans="1:20" x14ac:dyDescent="0.3">
      <c r="A10746" s="25"/>
      <c r="B10746"/>
      <c r="C10746"/>
      <c r="D10746"/>
      <c r="E10746"/>
      <c r="F10746"/>
      <c r="G10746"/>
      <c r="H10746" s="26"/>
      <c r="I10746" s="26"/>
      <c r="K10746"/>
      <c r="L10746"/>
      <c r="M10746"/>
      <c r="N10746"/>
      <c r="O10746"/>
      <c r="P10746"/>
      <c r="S10746"/>
      <c r="T10746" s="7"/>
    </row>
    <row r="10747" spans="1:20" x14ac:dyDescent="0.3">
      <c r="A10747" s="25"/>
      <c r="B10747"/>
      <c r="C10747"/>
      <c r="D10747"/>
      <c r="E10747"/>
      <c r="F10747"/>
      <c r="G10747"/>
      <c r="H10747" s="26"/>
      <c r="I10747" s="26"/>
      <c r="K10747"/>
      <c r="L10747"/>
      <c r="M10747"/>
      <c r="N10747"/>
      <c r="O10747"/>
      <c r="P10747"/>
      <c r="S10747"/>
    </row>
    <row r="10748" spans="1:20" x14ac:dyDescent="0.3">
      <c r="A10748" s="25"/>
      <c r="B10748"/>
      <c r="C10748"/>
      <c r="D10748"/>
      <c r="E10748"/>
      <c r="F10748"/>
      <c r="G10748"/>
      <c r="H10748" s="26"/>
      <c r="I10748" s="26"/>
      <c r="K10748"/>
      <c r="L10748"/>
      <c r="M10748"/>
      <c r="N10748"/>
      <c r="O10748"/>
      <c r="P10748"/>
      <c r="S10748"/>
    </row>
    <row r="10749" spans="1:20" x14ac:dyDescent="0.3">
      <c r="A10749" s="25"/>
      <c r="B10749"/>
      <c r="C10749"/>
      <c r="D10749"/>
      <c r="E10749"/>
      <c r="F10749"/>
      <c r="G10749"/>
      <c r="H10749" s="26"/>
      <c r="I10749" s="26"/>
      <c r="K10749"/>
      <c r="L10749"/>
      <c r="M10749"/>
      <c r="N10749"/>
      <c r="O10749"/>
      <c r="P10749"/>
      <c r="S10749"/>
    </row>
    <row r="10750" spans="1:20" x14ac:dyDescent="0.3">
      <c r="A10750" s="25"/>
      <c r="B10750"/>
      <c r="C10750"/>
      <c r="D10750"/>
      <c r="E10750"/>
      <c r="F10750"/>
      <c r="G10750"/>
      <c r="H10750" s="26"/>
      <c r="I10750" s="26"/>
      <c r="K10750"/>
      <c r="L10750"/>
      <c r="M10750"/>
      <c r="N10750"/>
      <c r="O10750"/>
      <c r="P10750"/>
      <c r="S10750"/>
    </row>
    <row r="10751" spans="1:20" x14ac:dyDescent="0.3">
      <c r="A10751" s="25"/>
      <c r="B10751"/>
      <c r="C10751"/>
      <c r="D10751"/>
      <c r="E10751"/>
      <c r="F10751"/>
      <c r="G10751"/>
      <c r="H10751" s="26"/>
      <c r="I10751" s="26"/>
      <c r="K10751"/>
      <c r="L10751"/>
      <c r="M10751"/>
      <c r="N10751"/>
      <c r="O10751"/>
      <c r="P10751"/>
      <c r="S10751"/>
    </row>
    <row r="10752" spans="1:20" x14ac:dyDescent="0.3">
      <c r="A10752" s="25"/>
      <c r="B10752"/>
      <c r="C10752"/>
      <c r="D10752"/>
      <c r="E10752"/>
      <c r="F10752"/>
      <c r="G10752"/>
      <c r="H10752" s="26"/>
      <c r="I10752" s="26"/>
      <c r="K10752"/>
      <c r="L10752"/>
      <c r="M10752"/>
      <c r="N10752"/>
      <c r="O10752"/>
      <c r="P10752"/>
      <c r="S10752"/>
    </row>
    <row r="10753" spans="1:20" x14ac:dyDescent="0.3">
      <c r="A10753" s="25"/>
      <c r="B10753"/>
      <c r="C10753"/>
      <c r="D10753"/>
      <c r="E10753"/>
      <c r="F10753"/>
      <c r="G10753"/>
      <c r="H10753" s="26"/>
      <c r="I10753" s="26"/>
      <c r="K10753"/>
      <c r="L10753"/>
      <c r="M10753"/>
      <c r="N10753"/>
      <c r="O10753"/>
      <c r="P10753"/>
      <c r="S10753"/>
    </row>
    <row r="10754" spans="1:20" x14ac:dyDescent="0.3">
      <c r="A10754" s="25"/>
      <c r="B10754"/>
      <c r="C10754"/>
      <c r="D10754"/>
      <c r="E10754"/>
      <c r="F10754"/>
      <c r="G10754"/>
      <c r="H10754" s="26"/>
      <c r="I10754" s="26"/>
      <c r="K10754"/>
      <c r="L10754"/>
      <c r="M10754"/>
      <c r="N10754"/>
      <c r="O10754"/>
      <c r="P10754"/>
      <c r="S10754"/>
    </row>
    <row r="10755" spans="1:20" x14ac:dyDescent="0.3">
      <c r="A10755" s="25"/>
      <c r="B10755"/>
      <c r="C10755"/>
      <c r="D10755"/>
      <c r="E10755"/>
      <c r="F10755"/>
      <c r="G10755"/>
      <c r="H10755"/>
      <c r="I10755"/>
      <c r="K10755"/>
      <c r="L10755"/>
      <c r="M10755"/>
      <c r="N10755"/>
      <c r="O10755"/>
      <c r="P10755"/>
      <c r="S10755"/>
    </row>
    <row r="10756" spans="1:20" x14ac:dyDescent="0.3">
      <c r="A10756" s="25"/>
      <c r="B10756"/>
      <c r="C10756"/>
      <c r="D10756"/>
      <c r="E10756"/>
      <c r="F10756"/>
      <c r="G10756"/>
      <c r="H10756"/>
      <c r="I10756"/>
      <c r="K10756"/>
      <c r="L10756"/>
      <c r="M10756"/>
      <c r="N10756"/>
      <c r="O10756"/>
      <c r="P10756"/>
      <c r="S10756"/>
    </row>
    <row r="10757" spans="1:20" x14ac:dyDescent="0.3">
      <c r="A10757" s="25"/>
      <c r="B10757"/>
      <c r="C10757"/>
      <c r="D10757"/>
      <c r="E10757"/>
      <c r="F10757"/>
      <c r="G10757"/>
      <c r="H10757"/>
      <c r="I10757"/>
      <c r="K10757"/>
      <c r="L10757"/>
      <c r="M10757"/>
      <c r="N10757"/>
      <c r="O10757"/>
      <c r="P10757"/>
      <c r="S10757"/>
    </row>
    <row r="10758" spans="1:20" x14ac:dyDescent="0.3">
      <c r="A10758" s="25"/>
      <c r="B10758"/>
      <c r="C10758"/>
      <c r="D10758"/>
      <c r="E10758"/>
      <c r="F10758"/>
      <c r="G10758"/>
      <c r="H10758"/>
      <c r="I10758"/>
      <c r="K10758"/>
      <c r="L10758"/>
      <c r="M10758"/>
      <c r="N10758"/>
      <c r="O10758"/>
      <c r="P10758"/>
      <c r="S10758"/>
    </row>
    <row r="10759" spans="1:20" x14ac:dyDescent="0.3">
      <c r="A10759" s="25"/>
      <c r="B10759"/>
      <c r="C10759"/>
      <c r="D10759"/>
      <c r="E10759"/>
      <c r="F10759"/>
      <c r="G10759"/>
      <c r="H10759" s="26"/>
      <c r="I10759" s="26"/>
      <c r="K10759"/>
      <c r="L10759"/>
      <c r="M10759"/>
      <c r="N10759"/>
      <c r="O10759"/>
      <c r="P10759"/>
      <c r="S10759"/>
    </row>
    <row r="10760" spans="1:20" x14ac:dyDescent="0.3">
      <c r="A10760" s="25"/>
      <c r="B10760"/>
      <c r="C10760"/>
      <c r="D10760"/>
      <c r="E10760"/>
      <c r="F10760"/>
      <c r="G10760"/>
      <c r="H10760" s="26"/>
      <c r="I10760" s="26"/>
      <c r="K10760"/>
      <c r="L10760"/>
      <c r="M10760"/>
      <c r="N10760"/>
      <c r="O10760"/>
      <c r="P10760"/>
      <c r="S10760"/>
      <c r="T10760" s="7"/>
    </row>
    <row r="10761" spans="1:20" x14ac:dyDescent="0.3">
      <c r="A10761" s="25"/>
      <c r="B10761"/>
      <c r="C10761"/>
      <c r="D10761"/>
      <c r="E10761"/>
      <c r="F10761"/>
      <c r="G10761"/>
      <c r="H10761" s="26"/>
      <c r="I10761" s="26"/>
      <c r="K10761"/>
      <c r="L10761"/>
      <c r="M10761"/>
      <c r="N10761"/>
      <c r="O10761"/>
      <c r="P10761"/>
      <c r="S10761"/>
    </row>
    <row r="10762" spans="1:20" x14ac:dyDescent="0.3">
      <c r="A10762" s="25"/>
      <c r="B10762"/>
      <c r="C10762"/>
      <c r="D10762"/>
      <c r="E10762"/>
      <c r="F10762"/>
      <c r="G10762"/>
      <c r="H10762" s="26"/>
      <c r="I10762" s="26"/>
      <c r="K10762"/>
      <c r="L10762"/>
      <c r="M10762"/>
      <c r="N10762"/>
      <c r="O10762"/>
      <c r="P10762"/>
      <c r="S10762"/>
    </row>
    <row r="10763" spans="1:20" x14ac:dyDescent="0.3">
      <c r="A10763" s="25"/>
      <c r="B10763"/>
      <c r="C10763"/>
      <c r="D10763"/>
      <c r="E10763"/>
      <c r="F10763"/>
      <c r="G10763"/>
      <c r="H10763" s="26"/>
      <c r="I10763" s="26"/>
      <c r="K10763"/>
      <c r="L10763"/>
      <c r="M10763"/>
      <c r="N10763"/>
      <c r="O10763"/>
      <c r="P10763"/>
      <c r="S10763"/>
    </row>
    <row r="10764" spans="1:20" x14ac:dyDescent="0.3">
      <c r="A10764" s="25"/>
      <c r="B10764"/>
      <c r="C10764"/>
      <c r="D10764"/>
      <c r="E10764"/>
      <c r="F10764"/>
      <c r="G10764"/>
      <c r="H10764" s="26"/>
      <c r="I10764" s="26"/>
      <c r="K10764"/>
      <c r="L10764"/>
      <c r="M10764"/>
      <c r="N10764"/>
      <c r="O10764"/>
      <c r="P10764"/>
      <c r="S10764"/>
    </row>
    <row r="10765" spans="1:20" x14ac:dyDescent="0.3">
      <c r="A10765" s="25"/>
      <c r="B10765"/>
      <c r="C10765"/>
      <c r="D10765"/>
      <c r="E10765"/>
      <c r="F10765"/>
      <c r="G10765"/>
      <c r="H10765" s="26"/>
      <c r="I10765" s="26"/>
      <c r="K10765"/>
      <c r="L10765"/>
      <c r="M10765"/>
      <c r="N10765"/>
      <c r="O10765"/>
      <c r="P10765"/>
      <c r="S10765"/>
    </row>
    <row r="10766" spans="1:20" x14ac:dyDescent="0.3">
      <c r="A10766" s="25"/>
      <c r="B10766"/>
      <c r="C10766"/>
      <c r="D10766"/>
      <c r="E10766"/>
      <c r="F10766"/>
      <c r="G10766"/>
      <c r="H10766" s="26"/>
      <c r="I10766" s="26"/>
      <c r="K10766"/>
      <c r="L10766"/>
      <c r="M10766"/>
      <c r="N10766"/>
      <c r="O10766"/>
      <c r="P10766"/>
      <c r="S10766"/>
    </row>
    <row r="10767" spans="1:20" x14ac:dyDescent="0.3">
      <c r="A10767" s="25"/>
      <c r="B10767"/>
      <c r="C10767"/>
      <c r="D10767"/>
      <c r="E10767"/>
      <c r="F10767"/>
      <c r="G10767"/>
      <c r="H10767"/>
      <c r="I10767"/>
      <c r="K10767"/>
      <c r="L10767"/>
      <c r="M10767"/>
      <c r="N10767"/>
      <c r="O10767"/>
      <c r="P10767"/>
      <c r="S10767"/>
    </row>
    <row r="10768" spans="1:20" x14ac:dyDescent="0.3">
      <c r="A10768" s="25"/>
      <c r="B10768"/>
      <c r="C10768"/>
      <c r="D10768"/>
      <c r="E10768"/>
      <c r="F10768"/>
      <c r="G10768"/>
      <c r="H10768"/>
      <c r="I10768" s="14"/>
      <c r="K10768"/>
      <c r="L10768"/>
      <c r="M10768"/>
      <c r="N10768"/>
      <c r="O10768"/>
      <c r="P10768"/>
      <c r="S10768"/>
    </row>
    <row r="10769" spans="1:20" x14ac:dyDescent="0.3">
      <c r="A10769" s="25"/>
      <c r="B10769"/>
      <c r="C10769"/>
      <c r="D10769"/>
      <c r="E10769"/>
      <c r="F10769"/>
      <c r="G10769"/>
      <c r="H10769"/>
      <c r="I10769" s="14"/>
      <c r="K10769"/>
      <c r="L10769"/>
      <c r="M10769"/>
      <c r="N10769"/>
      <c r="O10769"/>
      <c r="P10769"/>
      <c r="S10769"/>
    </row>
    <row r="10770" spans="1:20" x14ac:dyDescent="0.3">
      <c r="A10770" s="25"/>
      <c r="B10770"/>
      <c r="C10770"/>
      <c r="D10770"/>
      <c r="E10770"/>
      <c r="F10770"/>
      <c r="G10770"/>
      <c r="H10770"/>
      <c r="I10770" s="14"/>
      <c r="K10770"/>
      <c r="L10770"/>
      <c r="M10770"/>
      <c r="N10770"/>
      <c r="O10770"/>
      <c r="P10770"/>
      <c r="S10770"/>
    </row>
    <row r="10771" spans="1:20" x14ac:dyDescent="0.3">
      <c r="A10771" s="25"/>
      <c r="B10771"/>
      <c r="C10771"/>
      <c r="D10771"/>
      <c r="E10771"/>
      <c r="F10771"/>
      <c r="G10771"/>
      <c r="H10771"/>
      <c r="I10771" s="14"/>
      <c r="K10771"/>
      <c r="L10771"/>
      <c r="M10771"/>
      <c r="N10771"/>
      <c r="O10771"/>
      <c r="P10771"/>
      <c r="S10771"/>
    </row>
    <row r="10772" spans="1:20" x14ac:dyDescent="0.3">
      <c r="A10772" s="25"/>
      <c r="B10772"/>
      <c r="C10772"/>
      <c r="D10772"/>
      <c r="E10772"/>
      <c r="F10772"/>
      <c r="G10772"/>
      <c r="H10772" s="14"/>
      <c r="I10772" s="14"/>
      <c r="K10772"/>
      <c r="L10772"/>
      <c r="M10772"/>
      <c r="N10772"/>
      <c r="O10772"/>
      <c r="P10772"/>
      <c r="S10772"/>
    </row>
    <row r="10773" spans="1:20" x14ac:dyDescent="0.3">
      <c r="A10773" s="25"/>
      <c r="B10773"/>
      <c r="C10773"/>
      <c r="D10773"/>
      <c r="E10773"/>
      <c r="F10773"/>
      <c r="G10773"/>
      <c r="H10773" s="14"/>
      <c r="I10773" s="14"/>
      <c r="K10773"/>
      <c r="L10773"/>
      <c r="M10773"/>
      <c r="N10773"/>
      <c r="O10773"/>
      <c r="P10773"/>
      <c r="S10773"/>
    </row>
    <row r="10774" spans="1:20" x14ac:dyDescent="0.3">
      <c r="A10774" s="25"/>
      <c r="B10774"/>
      <c r="C10774"/>
      <c r="D10774"/>
      <c r="E10774"/>
      <c r="F10774"/>
      <c r="G10774"/>
      <c r="H10774" s="14"/>
      <c r="I10774" s="26"/>
      <c r="K10774"/>
      <c r="L10774"/>
      <c r="M10774"/>
      <c r="N10774"/>
      <c r="O10774"/>
      <c r="P10774"/>
      <c r="S10774"/>
    </row>
    <row r="10775" spans="1:20" x14ac:dyDescent="0.3">
      <c r="A10775" s="25"/>
      <c r="B10775"/>
      <c r="C10775"/>
      <c r="D10775"/>
      <c r="E10775"/>
      <c r="F10775"/>
      <c r="G10775"/>
      <c r="H10775" s="14"/>
      <c r="I10775" s="26"/>
      <c r="K10775"/>
      <c r="L10775"/>
      <c r="M10775"/>
      <c r="N10775"/>
      <c r="O10775"/>
      <c r="P10775"/>
      <c r="S10775"/>
    </row>
    <row r="10776" spans="1:20" x14ac:dyDescent="0.3">
      <c r="A10776" s="25"/>
      <c r="B10776"/>
      <c r="C10776"/>
      <c r="D10776"/>
      <c r="E10776"/>
      <c r="F10776"/>
      <c r="G10776"/>
      <c r="H10776" s="14"/>
      <c r="I10776" s="26"/>
      <c r="K10776"/>
      <c r="L10776"/>
      <c r="M10776"/>
      <c r="N10776"/>
      <c r="O10776"/>
      <c r="P10776"/>
      <c r="S10776"/>
    </row>
    <row r="10777" spans="1:20" x14ac:dyDescent="0.3">
      <c r="A10777" s="25"/>
      <c r="B10777"/>
      <c r="C10777"/>
      <c r="D10777"/>
      <c r="E10777"/>
      <c r="F10777"/>
      <c r="G10777"/>
      <c r="H10777" s="26"/>
      <c r="I10777" s="26"/>
      <c r="K10777"/>
      <c r="L10777"/>
      <c r="M10777"/>
      <c r="N10777"/>
      <c r="O10777"/>
      <c r="P10777"/>
      <c r="S10777"/>
    </row>
    <row r="10778" spans="1:20" x14ac:dyDescent="0.3">
      <c r="A10778" s="25"/>
      <c r="B10778"/>
      <c r="C10778"/>
      <c r="D10778"/>
      <c r="E10778"/>
      <c r="F10778"/>
      <c r="G10778"/>
      <c r="H10778" s="26"/>
      <c r="I10778" s="26"/>
      <c r="K10778"/>
      <c r="L10778"/>
      <c r="M10778"/>
      <c r="N10778"/>
      <c r="O10778"/>
      <c r="P10778"/>
      <c r="S10778"/>
      <c r="T10778" s="7"/>
    </row>
    <row r="10779" spans="1:20" x14ac:dyDescent="0.3">
      <c r="A10779" s="25"/>
      <c r="B10779"/>
      <c r="C10779"/>
      <c r="D10779"/>
      <c r="E10779"/>
      <c r="F10779"/>
      <c r="G10779"/>
      <c r="H10779" s="26"/>
      <c r="I10779" s="26"/>
      <c r="K10779"/>
      <c r="L10779"/>
      <c r="M10779"/>
      <c r="N10779"/>
      <c r="O10779"/>
      <c r="P10779"/>
      <c r="S10779"/>
      <c r="T10779" s="7"/>
    </row>
    <row r="10780" spans="1:20" x14ac:dyDescent="0.3">
      <c r="A10780" s="25"/>
      <c r="B10780"/>
      <c r="C10780"/>
      <c r="D10780"/>
      <c r="E10780"/>
      <c r="F10780"/>
      <c r="G10780"/>
      <c r="H10780" s="14"/>
      <c r="I10780" s="14"/>
      <c r="K10780"/>
      <c r="L10780"/>
      <c r="M10780"/>
      <c r="N10780"/>
      <c r="O10780"/>
      <c r="P10780"/>
      <c r="S10780"/>
      <c r="T10780" s="7"/>
    </row>
    <row r="10781" spans="1:20" x14ac:dyDescent="0.3">
      <c r="A10781" s="25"/>
      <c r="B10781"/>
      <c r="C10781"/>
      <c r="D10781"/>
      <c r="E10781"/>
      <c r="F10781"/>
      <c r="G10781"/>
      <c r="H10781" s="14"/>
      <c r="I10781" s="14"/>
      <c r="K10781"/>
      <c r="L10781"/>
      <c r="M10781"/>
      <c r="N10781"/>
      <c r="O10781"/>
      <c r="P10781"/>
      <c r="S10781"/>
      <c r="T10781" s="7"/>
    </row>
    <row r="10782" spans="1:20" x14ac:dyDescent="0.3">
      <c r="A10782" s="25"/>
      <c r="B10782"/>
      <c r="C10782"/>
      <c r="D10782"/>
      <c r="E10782"/>
      <c r="F10782"/>
      <c r="G10782"/>
      <c r="H10782"/>
      <c r="I10782"/>
      <c r="K10782"/>
      <c r="L10782"/>
      <c r="M10782"/>
      <c r="N10782"/>
      <c r="O10782"/>
      <c r="P10782"/>
      <c r="S10782"/>
    </row>
    <row r="10783" spans="1:20" x14ac:dyDescent="0.3">
      <c r="A10783" s="25"/>
      <c r="B10783"/>
      <c r="C10783"/>
      <c r="D10783"/>
      <c r="E10783"/>
      <c r="F10783"/>
      <c r="G10783"/>
      <c r="H10783"/>
      <c r="I10783"/>
      <c r="K10783"/>
      <c r="L10783"/>
      <c r="M10783"/>
      <c r="N10783"/>
      <c r="O10783"/>
      <c r="P10783"/>
      <c r="S10783"/>
    </row>
    <row r="10784" spans="1:20" x14ac:dyDescent="0.3">
      <c r="A10784" s="25"/>
      <c r="B10784"/>
      <c r="C10784"/>
      <c r="D10784"/>
      <c r="E10784"/>
      <c r="F10784"/>
      <c r="G10784"/>
      <c r="H10784"/>
      <c r="I10784"/>
      <c r="K10784"/>
      <c r="L10784"/>
      <c r="M10784"/>
      <c r="N10784"/>
      <c r="O10784"/>
      <c r="P10784"/>
      <c r="S10784"/>
    </row>
    <row r="10785" spans="1:19" x14ac:dyDescent="0.3">
      <c r="A10785" s="25"/>
      <c r="B10785"/>
      <c r="C10785"/>
      <c r="D10785"/>
      <c r="E10785"/>
      <c r="F10785"/>
      <c r="G10785"/>
      <c r="H10785"/>
      <c r="I10785"/>
      <c r="K10785"/>
      <c r="L10785"/>
      <c r="M10785"/>
      <c r="N10785"/>
      <c r="O10785"/>
      <c r="P10785"/>
      <c r="S10785"/>
    </row>
    <row r="10786" spans="1:19" x14ac:dyDescent="0.3">
      <c r="A10786" s="25"/>
      <c r="B10786"/>
      <c r="C10786"/>
      <c r="D10786"/>
      <c r="E10786"/>
      <c r="F10786"/>
      <c r="G10786"/>
      <c r="H10786"/>
      <c r="I10786"/>
      <c r="K10786"/>
      <c r="L10786"/>
      <c r="M10786"/>
      <c r="N10786"/>
      <c r="O10786"/>
      <c r="P10786"/>
      <c r="S10786"/>
    </row>
    <row r="10787" spans="1:19" x14ac:dyDescent="0.3">
      <c r="A10787" s="25"/>
      <c r="B10787"/>
      <c r="C10787"/>
      <c r="D10787"/>
      <c r="E10787"/>
      <c r="F10787"/>
      <c r="G10787"/>
      <c r="H10787"/>
      <c r="I10787"/>
      <c r="K10787"/>
      <c r="L10787"/>
      <c r="M10787"/>
      <c r="N10787"/>
      <c r="O10787"/>
      <c r="P10787"/>
      <c r="S10787"/>
    </row>
    <row r="10788" spans="1:19" x14ac:dyDescent="0.3">
      <c r="A10788" s="25"/>
      <c r="B10788"/>
      <c r="C10788"/>
      <c r="D10788"/>
      <c r="E10788"/>
      <c r="F10788"/>
      <c r="G10788"/>
      <c r="H10788"/>
      <c r="I10788"/>
      <c r="K10788"/>
      <c r="L10788"/>
      <c r="M10788"/>
      <c r="N10788"/>
      <c r="O10788"/>
      <c r="P10788"/>
      <c r="S10788"/>
    </row>
    <row r="10789" spans="1:19" x14ac:dyDescent="0.3">
      <c r="A10789" s="25"/>
      <c r="B10789"/>
      <c r="C10789"/>
      <c r="D10789"/>
      <c r="E10789"/>
      <c r="F10789"/>
      <c r="G10789"/>
      <c r="H10789"/>
      <c r="I10789"/>
      <c r="K10789"/>
      <c r="L10789"/>
      <c r="M10789"/>
      <c r="N10789"/>
      <c r="O10789"/>
      <c r="P10789"/>
      <c r="S10789"/>
    </row>
    <row r="10790" spans="1:19" x14ac:dyDescent="0.3">
      <c r="A10790" s="25"/>
      <c r="B10790"/>
      <c r="C10790"/>
      <c r="D10790"/>
      <c r="E10790"/>
      <c r="F10790"/>
      <c r="G10790"/>
      <c r="H10790"/>
      <c r="I10790"/>
      <c r="K10790"/>
      <c r="L10790"/>
      <c r="M10790"/>
      <c r="N10790"/>
      <c r="O10790"/>
      <c r="P10790"/>
      <c r="S10790"/>
    </row>
    <row r="10791" spans="1:19" x14ac:dyDescent="0.3">
      <c r="A10791" s="25"/>
      <c r="B10791"/>
      <c r="C10791"/>
      <c r="D10791"/>
      <c r="E10791"/>
      <c r="F10791"/>
      <c r="G10791"/>
      <c r="H10791"/>
      <c r="I10791"/>
      <c r="K10791"/>
      <c r="L10791"/>
      <c r="M10791"/>
      <c r="N10791"/>
      <c r="O10791"/>
      <c r="P10791"/>
      <c r="S10791"/>
    </row>
    <row r="10792" spans="1:19" x14ac:dyDescent="0.3">
      <c r="A10792" s="25"/>
      <c r="B10792"/>
      <c r="C10792"/>
      <c r="D10792"/>
      <c r="E10792"/>
      <c r="F10792"/>
      <c r="G10792"/>
      <c r="H10792" s="14"/>
      <c r="I10792" s="14"/>
      <c r="K10792"/>
      <c r="L10792"/>
      <c r="M10792"/>
      <c r="N10792"/>
      <c r="O10792"/>
      <c r="P10792"/>
      <c r="S10792"/>
    </row>
    <row r="10793" spans="1:19" x14ac:dyDescent="0.3">
      <c r="A10793" s="25"/>
      <c r="B10793"/>
      <c r="C10793"/>
      <c r="D10793"/>
      <c r="E10793"/>
      <c r="F10793"/>
      <c r="G10793"/>
      <c r="H10793" s="14"/>
      <c r="I10793" s="14"/>
      <c r="K10793"/>
      <c r="L10793"/>
      <c r="M10793"/>
      <c r="N10793"/>
      <c r="O10793"/>
      <c r="P10793"/>
      <c r="S10793"/>
    </row>
    <row r="10794" spans="1:19" x14ac:dyDescent="0.3">
      <c r="A10794" s="25"/>
      <c r="B10794"/>
      <c r="C10794"/>
      <c r="D10794"/>
      <c r="E10794"/>
      <c r="F10794"/>
      <c r="G10794"/>
      <c r="H10794" s="14"/>
      <c r="I10794" s="14"/>
      <c r="K10794"/>
      <c r="L10794"/>
      <c r="M10794"/>
      <c r="N10794"/>
      <c r="O10794"/>
      <c r="P10794"/>
      <c r="S10794"/>
    </row>
    <row r="10795" spans="1:19" x14ac:dyDescent="0.3">
      <c r="A10795" s="25"/>
      <c r="B10795"/>
      <c r="C10795"/>
      <c r="D10795"/>
      <c r="E10795"/>
      <c r="F10795"/>
      <c r="G10795"/>
      <c r="H10795" s="14"/>
      <c r="I10795" s="14"/>
      <c r="K10795"/>
      <c r="L10795"/>
      <c r="M10795"/>
      <c r="N10795"/>
      <c r="O10795"/>
      <c r="P10795"/>
      <c r="S10795"/>
    </row>
    <row r="10796" spans="1:19" x14ac:dyDescent="0.3">
      <c r="A10796" s="25"/>
      <c r="B10796"/>
      <c r="C10796"/>
      <c r="D10796"/>
      <c r="E10796"/>
      <c r="F10796"/>
      <c r="G10796"/>
      <c r="H10796"/>
      <c r="I10796"/>
      <c r="K10796"/>
      <c r="L10796"/>
      <c r="M10796"/>
      <c r="N10796"/>
      <c r="O10796"/>
      <c r="P10796"/>
      <c r="S10796"/>
    </row>
    <row r="10797" spans="1:19" x14ac:dyDescent="0.3">
      <c r="A10797" s="25"/>
      <c r="B10797"/>
      <c r="C10797"/>
      <c r="D10797"/>
      <c r="E10797"/>
      <c r="F10797"/>
      <c r="G10797"/>
      <c r="H10797"/>
      <c r="I10797"/>
      <c r="K10797"/>
      <c r="L10797"/>
      <c r="M10797"/>
      <c r="N10797"/>
      <c r="O10797"/>
      <c r="P10797"/>
      <c r="S10797"/>
    </row>
    <row r="10798" spans="1:19" x14ac:dyDescent="0.3">
      <c r="A10798" s="25"/>
      <c r="B10798"/>
      <c r="C10798"/>
      <c r="D10798"/>
      <c r="E10798"/>
      <c r="F10798"/>
      <c r="G10798"/>
      <c r="H10798"/>
      <c r="I10798"/>
      <c r="K10798"/>
      <c r="L10798"/>
      <c r="M10798"/>
      <c r="N10798"/>
      <c r="O10798"/>
      <c r="P10798"/>
      <c r="S10798"/>
    </row>
    <row r="10799" spans="1:19" x14ac:dyDescent="0.3">
      <c r="A10799" s="25"/>
      <c r="B10799"/>
      <c r="C10799"/>
      <c r="D10799"/>
      <c r="E10799"/>
      <c r="F10799"/>
      <c r="G10799"/>
      <c r="H10799"/>
      <c r="I10799"/>
      <c r="K10799"/>
      <c r="L10799"/>
      <c r="M10799"/>
      <c r="N10799"/>
      <c r="O10799"/>
      <c r="P10799"/>
      <c r="S10799"/>
    </row>
    <row r="10800" spans="1:19" x14ac:dyDescent="0.3">
      <c r="A10800" s="25"/>
      <c r="B10800"/>
      <c r="C10800"/>
      <c r="D10800"/>
      <c r="E10800"/>
      <c r="F10800"/>
      <c r="G10800"/>
      <c r="H10800"/>
      <c r="I10800" s="14"/>
      <c r="K10800"/>
      <c r="L10800"/>
      <c r="M10800"/>
      <c r="N10800"/>
      <c r="O10800"/>
      <c r="P10800"/>
      <c r="S10800"/>
    </row>
    <row r="10801" spans="1:19" x14ac:dyDescent="0.3">
      <c r="A10801" s="25"/>
      <c r="B10801"/>
      <c r="C10801"/>
      <c r="D10801"/>
      <c r="E10801"/>
      <c r="F10801"/>
      <c r="G10801"/>
      <c r="H10801"/>
      <c r="I10801" s="14"/>
      <c r="K10801"/>
      <c r="L10801"/>
      <c r="M10801"/>
      <c r="N10801"/>
      <c r="O10801"/>
      <c r="P10801"/>
      <c r="S10801"/>
    </row>
    <row r="10802" spans="1:19" x14ac:dyDescent="0.3">
      <c r="A10802" s="25"/>
      <c r="B10802"/>
      <c r="C10802"/>
      <c r="D10802"/>
      <c r="E10802"/>
      <c r="F10802"/>
      <c r="G10802"/>
      <c r="H10802"/>
      <c r="I10802" s="14"/>
      <c r="K10802"/>
      <c r="L10802"/>
      <c r="M10802"/>
      <c r="N10802"/>
      <c r="O10802"/>
      <c r="P10802"/>
      <c r="S10802"/>
    </row>
    <row r="10803" spans="1:19" x14ac:dyDescent="0.3">
      <c r="A10803" s="25"/>
      <c r="B10803"/>
      <c r="C10803"/>
      <c r="D10803"/>
      <c r="E10803"/>
      <c r="F10803"/>
      <c r="G10803"/>
      <c r="H10803"/>
      <c r="I10803" s="14"/>
      <c r="K10803"/>
      <c r="L10803"/>
      <c r="M10803"/>
      <c r="N10803"/>
      <c r="O10803"/>
      <c r="P10803"/>
      <c r="S10803"/>
    </row>
    <row r="10804" spans="1:19" x14ac:dyDescent="0.3">
      <c r="A10804" s="25"/>
      <c r="B10804"/>
      <c r="C10804"/>
      <c r="D10804"/>
      <c r="E10804"/>
      <c r="F10804"/>
      <c r="G10804"/>
      <c r="H10804" s="26"/>
      <c r="I10804" s="26"/>
      <c r="K10804"/>
      <c r="L10804"/>
      <c r="M10804"/>
      <c r="N10804"/>
      <c r="O10804"/>
      <c r="P10804"/>
      <c r="S10804"/>
    </row>
    <row r="10805" spans="1:19" x14ac:dyDescent="0.3">
      <c r="A10805" s="25"/>
      <c r="B10805"/>
      <c r="C10805"/>
      <c r="D10805"/>
      <c r="E10805"/>
      <c r="F10805"/>
      <c r="G10805"/>
      <c r="H10805" s="26"/>
      <c r="I10805" s="26"/>
      <c r="K10805"/>
      <c r="L10805"/>
      <c r="M10805"/>
      <c r="N10805"/>
      <c r="O10805"/>
      <c r="P10805"/>
      <c r="S10805"/>
    </row>
    <row r="10806" spans="1:19" x14ac:dyDescent="0.3">
      <c r="A10806" s="25"/>
      <c r="B10806"/>
      <c r="C10806"/>
      <c r="D10806"/>
      <c r="E10806"/>
      <c r="F10806"/>
      <c r="G10806"/>
      <c r="H10806" s="26"/>
      <c r="I10806" s="26"/>
      <c r="K10806"/>
      <c r="L10806"/>
      <c r="M10806"/>
      <c r="N10806"/>
      <c r="O10806"/>
      <c r="P10806"/>
      <c r="S10806"/>
    </row>
    <row r="10807" spans="1:19" x14ac:dyDescent="0.3">
      <c r="A10807" s="25"/>
      <c r="B10807"/>
      <c r="C10807"/>
      <c r="D10807"/>
      <c r="E10807"/>
      <c r="F10807"/>
      <c r="G10807"/>
      <c r="H10807" s="26"/>
      <c r="I10807" s="26"/>
      <c r="K10807"/>
      <c r="L10807"/>
      <c r="M10807"/>
      <c r="N10807"/>
      <c r="O10807"/>
      <c r="P10807"/>
      <c r="S10807"/>
    </row>
    <row r="10808" spans="1:19" x14ac:dyDescent="0.3">
      <c r="A10808" s="25"/>
      <c r="B10808"/>
      <c r="C10808"/>
      <c r="D10808"/>
      <c r="E10808"/>
      <c r="F10808"/>
      <c r="G10808"/>
      <c r="H10808" s="26"/>
      <c r="I10808" s="26"/>
      <c r="K10808"/>
      <c r="L10808"/>
      <c r="M10808"/>
      <c r="N10808"/>
      <c r="O10808"/>
      <c r="P10808"/>
      <c r="S10808"/>
    </row>
    <row r="10809" spans="1:19" x14ac:dyDescent="0.3">
      <c r="A10809" s="25"/>
      <c r="B10809"/>
      <c r="C10809"/>
      <c r="D10809"/>
      <c r="E10809"/>
      <c r="F10809"/>
      <c r="G10809"/>
      <c r="H10809" s="26"/>
      <c r="I10809" s="26"/>
      <c r="K10809"/>
      <c r="L10809"/>
      <c r="M10809"/>
      <c r="N10809"/>
      <c r="O10809"/>
      <c r="P10809"/>
      <c r="S10809"/>
    </row>
    <row r="10810" spans="1:19" x14ac:dyDescent="0.3">
      <c r="A10810" s="25"/>
      <c r="B10810"/>
      <c r="C10810"/>
      <c r="D10810"/>
      <c r="E10810"/>
      <c r="F10810"/>
      <c r="G10810"/>
      <c r="H10810" s="26"/>
      <c r="I10810" s="26"/>
      <c r="K10810"/>
      <c r="L10810"/>
      <c r="M10810"/>
      <c r="N10810"/>
      <c r="O10810"/>
      <c r="P10810"/>
      <c r="S10810"/>
    </row>
    <row r="10811" spans="1:19" x14ac:dyDescent="0.3">
      <c r="A10811" s="25"/>
      <c r="B10811"/>
      <c r="C10811"/>
      <c r="D10811"/>
      <c r="E10811"/>
      <c r="F10811"/>
      <c r="G10811"/>
      <c r="H10811" s="26"/>
      <c r="I10811" s="26"/>
      <c r="K10811"/>
      <c r="L10811"/>
      <c r="M10811"/>
      <c r="N10811"/>
      <c r="O10811"/>
      <c r="P10811"/>
      <c r="S10811"/>
    </row>
    <row r="10812" spans="1:19" x14ac:dyDescent="0.3">
      <c r="A10812" s="25"/>
      <c r="B10812"/>
      <c r="C10812"/>
      <c r="D10812"/>
      <c r="E10812"/>
      <c r="F10812"/>
      <c r="G10812"/>
      <c r="H10812" s="26"/>
      <c r="I10812" s="26"/>
      <c r="K10812"/>
      <c r="L10812"/>
      <c r="M10812"/>
      <c r="N10812"/>
      <c r="O10812"/>
      <c r="P10812"/>
      <c r="S10812"/>
    </row>
    <row r="10813" spans="1:19" x14ac:dyDescent="0.3">
      <c r="A10813" s="25"/>
      <c r="B10813"/>
      <c r="C10813"/>
      <c r="D10813"/>
      <c r="E10813"/>
      <c r="F10813"/>
      <c r="G10813"/>
      <c r="H10813" s="26"/>
      <c r="I10813" s="26"/>
      <c r="K10813"/>
      <c r="L10813"/>
      <c r="M10813"/>
      <c r="N10813"/>
      <c r="O10813"/>
      <c r="P10813"/>
      <c r="S10813"/>
    </row>
    <row r="10814" spans="1:19" x14ac:dyDescent="0.3">
      <c r="A10814" s="25"/>
      <c r="B10814"/>
      <c r="C10814"/>
      <c r="D10814"/>
      <c r="E10814"/>
      <c r="F10814"/>
      <c r="G10814"/>
      <c r="H10814" s="26"/>
      <c r="I10814" s="26"/>
      <c r="K10814"/>
      <c r="L10814"/>
      <c r="M10814"/>
      <c r="N10814"/>
      <c r="O10814"/>
      <c r="P10814"/>
      <c r="S10814"/>
    </row>
    <row r="10815" spans="1:19" x14ac:dyDescent="0.3">
      <c r="A10815" s="25"/>
      <c r="B10815"/>
      <c r="C10815"/>
      <c r="D10815"/>
      <c r="E10815"/>
      <c r="F10815"/>
      <c r="G10815"/>
      <c r="H10815" s="26"/>
      <c r="I10815" s="26"/>
      <c r="K10815"/>
      <c r="L10815"/>
      <c r="M10815"/>
      <c r="N10815"/>
      <c r="O10815"/>
      <c r="P10815"/>
      <c r="S10815"/>
    </row>
    <row r="10816" spans="1:19" x14ac:dyDescent="0.3">
      <c r="A10816" s="25"/>
      <c r="B10816"/>
      <c r="C10816"/>
      <c r="D10816"/>
      <c r="E10816"/>
      <c r="F10816"/>
      <c r="G10816"/>
      <c r="H10816" s="26"/>
      <c r="I10816" s="26"/>
      <c r="K10816"/>
      <c r="L10816"/>
      <c r="M10816"/>
      <c r="N10816"/>
      <c r="O10816"/>
      <c r="P10816"/>
      <c r="S10816"/>
    </row>
    <row r="10817" spans="1:19" x14ac:dyDescent="0.3">
      <c r="A10817" s="25"/>
      <c r="B10817"/>
      <c r="C10817"/>
      <c r="D10817"/>
      <c r="E10817"/>
      <c r="F10817"/>
      <c r="G10817"/>
      <c r="H10817" s="26"/>
      <c r="I10817" s="26"/>
      <c r="K10817"/>
      <c r="L10817"/>
      <c r="M10817"/>
      <c r="N10817"/>
      <c r="O10817"/>
      <c r="P10817"/>
      <c r="S10817"/>
    </row>
    <row r="10818" spans="1:19" x14ac:dyDescent="0.3">
      <c r="A10818" s="25"/>
      <c r="B10818"/>
      <c r="C10818"/>
      <c r="D10818"/>
      <c r="E10818"/>
      <c r="F10818"/>
      <c r="G10818"/>
      <c r="H10818" s="26"/>
      <c r="I10818" s="26"/>
      <c r="K10818"/>
      <c r="L10818"/>
      <c r="M10818"/>
      <c r="N10818"/>
      <c r="O10818"/>
      <c r="P10818"/>
      <c r="S10818"/>
    </row>
    <row r="10819" spans="1:19" x14ac:dyDescent="0.3">
      <c r="A10819" s="25"/>
      <c r="B10819"/>
      <c r="C10819"/>
      <c r="D10819"/>
      <c r="E10819"/>
      <c r="F10819"/>
      <c r="G10819"/>
      <c r="H10819" s="26"/>
      <c r="I10819" s="26"/>
      <c r="K10819"/>
      <c r="L10819"/>
      <c r="M10819"/>
      <c r="N10819"/>
      <c r="O10819"/>
      <c r="P10819"/>
      <c r="S10819"/>
    </row>
    <row r="10820" spans="1:19" x14ac:dyDescent="0.3">
      <c r="A10820" s="25"/>
      <c r="B10820"/>
      <c r="C10820"/>
      <c r="D10820"/>
      <c r="E10820"/>
      <c r="F10820"/>
      <c r="G10820"/>
      <c r="H10820" s="26"/>
      <c r="I10820" s="26"/>
      <c r="K10820"/>
      <c r="L10820"/>
      <c r="M10820"/>
      <c r="N10820"/>
      <c r="O10820"/>
      <c r="P10820"/>
      <c r="S10820"/>
    </row>
    <row r="10821" spans="1:19" x14ac:dyDescent="0.3">
      <c r="A10821" s="25"/>
      <c r="B10821"/>
      <c r="C10821"/>
      <c r="D10821"/>
      <c r="E10821"/>
      <c r="F10821"/>
      <c r="G10821"/>
      <c r="H10821" s="14"/>
      <c r="I10821" s="14"/>
      <c r="K10821"/>
      <c r="L10821"/>
      <c r="M10821"/>
      <c r="N10821"/>
      <c r="O10821"/>
      <c r="P10821"/>
      <c r="S10821"/>
    </row>
    <row r="10822" spans="1:19" x14ac:dyDescent="0.3">
      <c r="A10822" s="25"/>
      <c r="B10822"/>
      <c r="C10822"/>
      <c r="D10822"/>
      <c r="E10822"/>
      <c r="F10822"/>
      <c r="G10822"/>
      <c r="H10822"/>
      <c r="I10822" s="14"/>
      <c r="K10822"/>
      <c r="L10822"/>
      <c r="M10822"/>
      <c r="N10822"/>
      <c r="O10822"/>
      <c r="P10822"/>
      <c r="S10822"/>
    </row>
    <row r="10823" spans="1:19" x14ac:dyDescent="0.3">
      <c r="A10823" s="25"/>
      <c r="B10823"/>
      <c r="C10823"/>
      <c r="D10823"/>
      <c r="E10823"/>
      <c r="F10823"/>
      <c r="G10823"/>
      <c r="H10823"/>
      <c r="I10823" s="14"/>
      <c r="K10823"/>
      <c r="L10823"/>
      <c r="M10823"/>
      <c r="N10823"/>
      <c r="O10823"/>
      <c r="P10823"/>
      <c r="S10823"/>
    </row>
    <row r="10824" spans="1:19" x14ac:dyDescent="0.3">
      <c r="A10824" s="25"/>
      <c r="B10824"/>
      <c r="C10824"/>
      <c r="D10824"/>
      <c r="E10824"/>
      <c r="F10824"/>
      <c r="G10824"/>
      <c r="H10824"/>
      <c r="I10824" s="14"/>
      <c r="K10824"/>
      <c r="L10824"/>
      <c r="M10824"/>
      <c r="N10824"/>
      <c r="O10824"/>
      <c r="P10824"/>
      <c r="S10824"/>
    </row>
    <row r="10825" spans="1:19" x14ac:dyDescent="0.3">
      <c r="A10825" s="25"/>
      <c r="B10825"/>
      <c r="C10825"/>
      <c r="D10825"/>
      <c r="E10825"/>
      <c r="F10825"/>
      <c r="G10825"/>
      <c r="H10825" s="26"/>
      <c r="I10825" s="26"/>
      <c r="K10825"/>
      <c r="L10825"/>
      <c r="M10825"/>
      <c r="N10825"/>
      <c r="O10825"/>
      <c r="P10825"/>
      <c r="S10825"/>
    </row>
    <row r="10826" spans="1:19" x14ac:dyDescent="0.3">
      <c r="A10826" s="25"/>
      <c r="B10826"/>
      <c r="C10826"/>
      <c r="D10826"/>
      <c r="E10826"/>
      <c r="F10826"/>
      <c r="G10826"/>
      <c r="H10826" s="26"/>
      <c r="I10826" s="26"/>
      <c r="K10826"/>
      <c r="L10826"/>
      <c r="M10826"/>
      <c r="N10826"/>
      <c r="O10826"/>
      <c r="P10826"/>
      <c r="S10826"/>
    </row>
    <row r="10827" spans="1:19" x14ac:dyDescent="0.3">
      <c r="A10827" s="25"/>
      <c r="B10827"/>
      <c r="C10827"/>
      <c r="D10827"/>
      <c r="E10827"/>
      <c r="F10827"/>
      <c r="G10827"/>
      <c r="H10827" s="26"/>
      <c r="I10827" s="26"/>
      <c r="K10827"/>
      <c r="L10827"/>
      <c r="M10827"/>
      <c r="N10827"/>
      <c r="O10827"/>
      <c r="P10827"/>
      <c r="S10827"/>
    </row>
    <row r="10828" spans="1:19" x14ac:dyDescent="0.3">
      <c r="A10828" s="25"/>
      <c r="B10828"/>
      <c r="C10828"/>
      <c r="D10828"/>
      <c r="E10828"/>
      <c r="F10828"/>
      <c r="G10828"/>
      <c r="H10828" s="26"/>
      <c r="I10828" s="26"/>
      <c r="K10828"/>
      <c r="L10828"/>
      <c r="M10828"/>
      <c r="N10828"/>
      <c r="O10828"/>
      <c r="P10828"/>
      <c r="S10828"/>
    </row>
    <row r="10829" spans="1:19" x14ac:dyDescent="0.3">
      <c r="A10829" s="25"/>
      <c r="B10829"/>
      <c r="C10829"/>
      <c r="D10829"/>
      <c r="E10829"/>
      <c r="F10829"/>
      <c r="G10829"/>
      <c r="H10829" s="14"/>
      <c r="I10829" s="26"/>
      <c r="K10829"/>
      <c r="L10829"/>
      <c r="M10829"/>
      <c r="N10829"/>
      <c r="O10829"/>
      <c r="P10829"/>
      <c r="S10829"/>
    </row>
    <row r="10830" spans="1:19" x14ac:dyDescent="0.3">
      <c r="A10830" s="25"/>
      <c r="B10830"/>
      <c r="C10830"/>
      <c r="D10830"/>
      <c r="E10830"/>
      <c r="F10830"/>
      <c r="G10830"/>
      <c r="H10830" s="14"/>
      <c r="I10830" s="26"/>
      <c r="K10830"/>
      <c r="L10830"/>
      <c r="M10830"/>
      <c r="N10830"/>
      <c r="O10830"/>
      <c r="P10830"/>
      <c r="S10830"/>
    </row>
    <row r="10831" spans="1:19" x14ac:dyDescent="0.3">
      <c r="A10831" s="25"/>
      <c r="B10831"/>
      <c r="C10831"/>
      <c r="D10831"/>
      <c r="E10831"/>
      <c r="F10831"/>
      <c r="G10831"/>
      <c r="H10831" s="14"/>
      <c r="I10831" s="26"/>
      <c r="K10831"/>
      <c r="L10831"/>
      <c r="M10831"/>
      <c r="N10831"/>
      <c r="O10831"/>
      <c r="P10831"/>
      <c r="S10831"/>
    </row>
    <row r="10832" spans="1:19" x14ac:dyDescent="0.3">
      <c r="A10832" s="25"/>
      <c r="B10832"/>
      <c r="C10832"/>
      <c r="D10832"/>
      <c r="E10832"/>
      <c r="F10832"/>
      <c r="G10832"/>
      <c r="H10832"/>
      <c r="I10832" s="26"/>
      <c r="K10832"/>
      <c r="L10832"/>
      <c r="M10832"/>
      <c r="N10832"/>
      <c r="O10832"/>
      <c r="P10832"/>
      <c r="S10832"/>
    </row>
    <row r="10833" spans="1:19" x14ac:dyDescent="0.3">
      <c r="A10833" s="25"/>
      <c r="B10833"/>
      <c r="C10833"/>
      <c r="D10833"/>
      <c r="E10833"/>
      <c r="F10833"/>
      <c r="G10833"/>
      <c r="H10833"/>
      <c r="I10833"/>
      <c r="K10833"/>
      <c r="L10833"/>
      <c r="M10833"/>
      <c r="N10833"/>
      <c r="O10833"/>
      <c r="P10833"/>
      <c r="S10833"/>
    </row>
    <row r="10834" spans="1:19" x14ac:dyDescent="0.3">
      <c r="A10834" s="25"/>
      <c r="B10834"/>
      <c r="C10834"/>
      <c r="D10834"/>
      <c r="E10834"/>
      <c r="F10834"/>
      <c r="G10834"/>
      <c r="H10834" s="14"/>
      <c r="I10834" s="14"/>
      <c r="K10834"/>
      <c r="L10834"/>
      <c r="M10834"/>
      <c r="N10834"/>
      <c r="O10834"/>
      <c r="P10834"/>
      <c r="S10834"/>
    </row>
    <row r="10835" spans="1:19" x14ac:dyDescent="0.3">
      <c r="A10835" s="25"/>
      <c r="B10835"/>
      <c r="C10835"/>
      <c r="D10835"/>
      <c r="E10835"/>
      <c r="F10835"/>
      <c r="G10835"/>
      <c r="H10835" s="14"/>
      <c r="I10835" s="14"/>
      <c r="K10835"/>
      <c r="L10835"/>
      <c r="M10835"/>
      <c r="N10835"/>
      <c r="O10835"/>
      <c r="P10835"/>
      <c r="S10835"/>
    </row>
    <row r="10836" spans="1:19" x14ac:dyDescent="0.3">
      <c r="A10836" s="25"/>
      <c r="B10836"/>
      <c r="C10836"/>
      <c r="D10836"/>
      <c r="E10836"/>
      <c r="F10836"/>
      <c r="G10836"/>
      <c r="H10836" s="14"/>
      <c r="I10836" s="14"/>
      <c r="K10836"/>
      <c r="L10836"/>
      <c r="M10836"/>
      <c r="N10836"/>
      <c r="O10836"/>
      <c r="P10836"/>
      <c r="S10836"/>
    </row>
    <row r="10837" spans="1:19" x14ac:dyDescent="0.3">
      <c r="A10837" s="25"/>
      <c r="B10837"/>
      <c r="C10837"/>
      <c r="D10837"/>
      <c r="E10837"/>
      <c r="F10837"/>
      <c r="G10837"/>
      <c r="H10837"/>
      <c r="I10837"/>
      <c r="K10837"/>
      <c r="L10837"/>
      <c r="M10837"/>
      <c r="N10837"/>
      <c r="O10837"/>
      <c r="P10837"/>
      <c r="S10837"/>
    </row>
    <row r="10838" spans="1:19" x14ac:dyDescent="0.3">
      <c r="A10838" s="25"/>
      <c r="B10838"/>
      <c r="C10838"/>
      <c r="D10838"/>
      <c r="E10838"/>
      <c r="F10838"/>
      <c r="G10838"/>
      <c r="H10838" s="26"/>
      <c r="I10838" s="26"/>
      <c r="K10838"/>
      <c r="L10838"/>
      <c r="M10838"/>
      <c r="N10838"/>
      <c r="O10838"/>
      <c r="P10838"/>
      <c r="S10838"/>
    </row>
    <row r="10839" spans="1:19" x14ac:dyDescent="0.3">
      <c r="A10839" s="25"/>
      <c r="B10839"/>
      <c r="C10839"/>
      <c r="D10839"/>
      <c r="E10839"/>
      <c r="F10839"/>
      <c r="G10839"/>
      <c r="H10839" s="26"/>
      <c r="I10839" s="26"/>
      <c r="K10839"/>
      <c r="L10839"/>
      <c r="M10839"/>
      <c r="N10839"/>
      <c r="O10839"/>
      <c r="P10839"/>
      <c r="S10839"/>
    </row>
    <row r="10840" spans="1:19" x14ac:dyDescent="0.3">
      <c r="A10840" s="25"/>
      <c r="B10840"/>
      <c r="C10840"/>
      <c r="D10840"/>
      <c r="E10840"/>
      <c r="F10840"/>
      <c r="G10840"/>
      <c r="H10840" s="26"/>
      <c r="I10840" s="26"/>
      <c r="K10840"/>
      <c r="L10840"/>
      <c r="M10840"/>
      <c r="N10840"/>
      <c r="O10840"/>
      <c r="P10840"/>
      <c r="S10840"/>
    </row>
    <row r="10841" spans="1:19" x14ac:dyDescent="0.3">
      <c r="A10841" s="25"/>
      <c r="B10841"/>
      <c r="C10841"/>
      <c r="D10841"/>
      <c r="E10841"/>
      <c r="F10841"/>
      <c r="G10841"/>
      <c r="H10841" s="26"/>
      <c r="I10841" s="14"/>
      <c r="K10841"/>
      <c r="L10841"/>
      <c r="M10841"/>
      <c r="N10841"/>
      <c r="O10841"/>
      <c r="P10841"/>
      <c r="S10841"/>
    </row>
    <row r="10842" spans="1:19" x14ac:dyDescent="0.3">
      <c r="A10842" s="25"/>
      <c r="B10842"/>
      <c r="C10842"/>
      <c r="D10842"/>
      <c r="E10842"/>
      <c r="F10842"/>
      <c r="G10842"/>
      <c r="H10842" s="26"/>
      <c r="I10842" s="14"/>
      <c r="K10842"/>
      <c r="L10842"/>
      <c r="M10842"/>
      <c r="N10842"/>
      <c r="O10842"/>
      <c r="P10842"/>
      <c r="S10842"/>
    </row>
    <row r="10843" spans="1:19" x14ac:dyDescent="0.3">
      <c r="A10843" s="25"/>
      <c r="B10843"/>
      <c r="C10843"/>
      <c r="D10843"/>
      <c r="E10843"/>
      <c r="F10843"/>
      <c r="G10843"/>
      <c r="H10843" s="26"/>
      <c r="I10843" s="14"/>
      <c r="K10843"/>
      <c r="L10843"/>
      <c r="M10843"/>
      <c r="N10843"/>
      <c r="O10843"/>
      <c r="P10843"/>
      <c r="S10843"/>
    </row>
    <row r="10844" spans="1:19" x14ac:dyDescent="0.3">
      <c r="A10844" s="25"/>
      <c r="B10844"/>
      <c r="C10844"/>
      <c r="D10844"/>
      <c r="E10844"/>
      <c r="F10844"/>
      <c r="G10844"/>
      <c r="H10844" s="14"/>
      <c r="I10844" s="14"/>
      <c r="K10844"/>
      <c r="L10844"/>
      <c r="M10844"/>
      <c r="N10844"/>
      <c r="O10844"/>
      <c r="P10844"/>
      <c r="S10844"/>
    </row>
    <row r="10845" spans="1:19" x14ac:dyDescent="0.3">
      <c r="A10845" s="25"/>
      <c r="B10845"/>
      <c r="C10845"/>
      <c r="D10845"/>
      <c r="E10845"/>
      <c r="F10845"/>
      <c r="G10845"/>
      <c r="H10845" s="14"/>
      <c r="I10845" s="14"/>
      <c r="K10845"/>
      <c r="L10845"/>
      <c r="M10845"/>
      <c r="N10845"/>
      <c r="O10845"/>
      <c r="P10845"/>
      <c r="S10845"/>
    </row>
    <row r="10846" spans="1:19" x14ac:dyDescent="0.3">
      <c r="A10846" s="25"/>
      <c r="B10846"/>
      <c r="C10846"/>
      <c r="D10846"/>
      <c r="E10846"/>
      <c r="F10846"/>
      <c r="G10846"/>
      <c r="H10846" s="14"/>
      <c r="I10846" s="14"/>
      <c r="K10846"/>
      <c r="L10846"/>
      <c r="M10846"/>
      <c r="N10846"/>
      <c r="O10846"/>
      <c r="P10846"/>
      <c r="S10846"/>
    </row>
    <row r="10847" spans="1:19" x14ac:dyDescent="0.3">
      <c r="A10847" s="25"/>
      <c r="B10847"/>
      <c r="C10847"/>
      <c r="D10847"/>
      <c r="E10847"/>
      <c r="F10847"/>
      <c r="G10847"/>
      <c r="H10847" s="26"/>
      <c r="I10847" s="26"/>
      <c r="K10847"/>
      <c r="L10847"/>
      <c r="M10847"/>
      <c r="N10847"/>
      <c r="O10847"/>
      <c r="P10847"/>
      <c r="S10847"/>
    </row>
    <row r="10848" spans="1:19" x14ac:dyDescent="0.3">
      <c r="A10848" s="25"/>
      <c r="B10848"/>
      <c r="C10848"/>
      <c r="D10848"/>
      <c r="E10848"/>
      <c r="F10848"/>
      <c r="G10848"/>
      <c r="H10848" s="26"/>
      <c r="I10848" s="26"/>
      <c r="K10848"/>
      <c r="L10848"/>
      <c r="M10848"/>
      <c r="N10848"/>
      <c r="O10848"/>
      <c r="P10848"/>
      <c r="S10848"/>
    </row>
    <row r="10849" spans="1:19" x14ac:dyDescent="0.3">
      <c r="A10849" s="25"/>
      <c r="B10849"/>
      <c r="C10849"/>
      <c r="D10849"/>
      <c r="E10849"/>
      <c r="F10849"/>
      <c r="G10849"/>
      <c r="H10849" s="26"/>
      <c r="I10849" s="26"/>
      <c r="K10849"/>
      <c r="L10849"/>
      <c r="M10849"/>
      <c r="N10849"/>
      <c r="O10849"/>
      <c r="P10849"/>
      <c r="S10849"/>
    </row>
    <row r="10850" spans="1:19" x14ac:dyDescent="0.3">
      <c r="A10850" s="25"/>
      <c r="B10850"/>
      <c r="C10850"/>
      <c r="D10850"/>
      <c r="E10850"/>
      <c r="F10850"/>
      <c r="G10850"/>
      <c r="H10850" s="14"/>
      <c r="I10850" s="14"/>
      <c r="K10850"/>
      <c r="L10850"/>
      <c r="M10850"/>
      <c r="N10850"/>
      <c r="O10850"/>
      <c r="P10850"/>
      <c r="S10850"/>
    </row>
    <row r="10851" spans="1:19" x14ac:dyDescent="0.3">
      <c r="A10851" s="25"/>
      <c r="B10851"/>
      <c r="C10851"/>
      <c r="D10851"/>
      <c r="E10851"/>
      <c r="F10851"/>
      <c r="G10851"/>
      <c r="H10851" s="14"/>
      <c r="I10851" s="14"/>
      <c r="K10851"/>
      <c r="L10851"/>
      <c r="M10851"/>
      <c r="N10851"/>
      <c r="O10851"/>
      <c r="P10851"/>
      <c r="S10851"/>
    </row>
    <row r="10852" spans="1:19" x14ac:dyDescent="0.3">
      <c r="A10852" s="25"/>
      <c r="B10852"/>
      <c r="C10852"/>
      <c r="D10852"/>
      <c r="E10852"/>
      <c r="F10852"/>
      <c r="G10852"/>
      <c r="H10852" s="14"/>
      <c r="I10852" s="14"/>
      <c r="K10852"/>
      <c r="L10852"/>
      <c r="M10852"/>
      <c r="N10852"/>
      <c r="O10852"/>
      <c r="P10852"/>
      <c r="S10852"/>
    </row>
    <row r="10853" spans="1:19" x14ac:dyDescent="0.3">
      <c r="A10853" s="25"/>
      <c r="B10853"/>
      <c r="C10853"/>
      <c r="D10853"/>
      <c r="E10853"/>
      <c r="F10853"/>
      <c r="G10853"/>
      <c r="H10853" s="26"/>
      <c r="I10853" s="26"/>
      <c r="K10853"/>
      <c r="L10853"/>
      <c r="M10853"/>
      <c r="N10853"/>
      <c r="O10853"/>
      <c r="P10853"/>
      <c r="S10853"/>
    </row>
    <row r="10854" spans="1:19" x14ac:dyDescent="0.3">
      <c r="A10854" s="25"/>
      <c r="B10854"/>
      <c r="C10854"/>
      <c r="D10854"/>
      <c r="E10854"/>
      <c r="F10854"/>
      <c r="G10854"/>
      <c r="H10854" s="26"/>
      <c r="I10854" s="26"/>
      <c r="K10854"/>
      <c r="L10854"/>
      <c r="M10854"/>
      <c r="N10854"/>
      <c r="O10854"/>
      <c r="P10854"/>
      <c r="S10854"/>
    </row>
    <row r="10855" spans="1:19" x14ac:dyDescent="0.3">
      <c r="A10855" s="25"/>
      <c r="B10855"/>
      <c r="C10855"/>
      <c r="D10855"/>
      <c r="E10855"/>
      <c r="F10855"/>
      <c r="G10855"/>
      <c r="H10855" s="26"/>
      <c r="I10855" s="26"/>
      <c r="K10855"/>
      <c r="L10855"/>
      <c r="M10855"/>
      <c r="N10855"/>
      <c r="O10855"/>
      <c r="P10855"/>
      <c r="S10855"/>
    </row>
    <row r="10856" spans="1:19" x14ac:dyDescent="0.3">
      <c r="A10856" s="25"/>
      <c r="B10856"/>
      <c r="C10856"/>
      <c r="D10856"/>
      <c r="E10856"/>
      <c r="F10856"/>
      <c r="G10856"/>
      <c r="H10856"/>
      <c r="I10856" s="14"/>
      <c r="K10856"/>
      <c r="L10856"/>
      <c r="M10856"/>
      <c r="N10856"/>
      <c r="O10856"/>
      <c r="P10856"/>
      <c r="S10856"/>
    </row>
    <row r="10857" spans="1:19" x14ac:dyDescent="0.3">
      <c r="A10857" s="25"/>
      <c r="B10857"/>
      <c r="C10857"/>
      <c r="D10857"/>
      <c r="E10857"/>
      <c r="F10857"/>
      <c r="G10857"/>
      <c r="H10857"/>
      <c r="I10857" s="14"/>
      <c r="K10857"/>
      <c r="L10857"/>
      <c r="M10857"/>
      <c r="N10857"/>
      <c r="O10857"/>
      <c r="P10857"/>
      <c r="S10857"/>
    </row>
    <row r="10858" spans="1:19" x14ac:dyDescent="0.3">
      <c r="A10858" s="25"/>
      <c r="B10858"/>
      <c r="C10858"/>
      <c r="D10858"/>
      <c r="E10858"/>
      <c r="F10858"/>
      <c r="G10858"/>
      <c r="H10858"/>
      <c r="I10858" s="14"/>
      <c r="K10858"/>
      <c r="L10858"/>
      <c r="M10858"/>
      <c r="N10858"/>
      <c r="O10858"/>
      <c r="P10858"/>
      <c r="S10858"/>
    </row>
    <row r="10859" spans="1:19" x14ac:dyDescent="0.3">
      <c r="A10859" s="25"/>
      <c r="B10859"/>
      <c r="C10859"/>
      <c r="D10859"/>
      <c r="E10859"/>
      <c r="F10859"/>
      <c r="G10859"/>
      <c r="H10859" s="26"/>
      <c r="I10859" s="26"/>
      <c r="K10859"/>
      <c r="L10859"/>
      <c r="M10859"/>
      <c r="N10859"/>
      <c r="O10859"/>
      <c r="P10859"/>
      <c r="S10859"/>
    </row>
    <row r="10860" spans="1:19" x14ac:dyDescent="0.3">
      <c r="A10860" s="25"/>
      <c r="B10860"/>
      <c r="C10860"/>
      <c r="D10860"/>
      <c r="E10860"/>
      <c r="F10860"/>
      <c r="G10860"/>
      <c r="H10860" s="26"/>
      <c r="I10860" s="26"/>
      <c r="K10860"/>
      <c r="L10860"/>
      <c r="M10860"/>
      <c r="N10860"/>
      <c r="O10860"/>
      <c r="P10860"/>
      <c r="S10860"/>
    </row>
    <row r="10861" spans="1:19" x14ac:dyDescent="0.3">
      <c r="A10861" s="25"/>
      <c r="B10861"/>
      <c r="C10861"/>
      <c r="D10861"/>
      <c r="E10861"/>
      <c r="F10861"/>
      <c r="G10861"/>
      <c r="H10861" s="26"/>
      <c r="I10861" s="26"/>
      <c r="K10861"/>
      <c r="L10861"/>
      <c r="M10861"/>
      <c r="N10861"/>
      <c r="O10861"/>
      <c r="P10861"/>
      <c r="S10861"/>
    </row>
    <row r="10862" spans="1:19" x14ac:dyDescent="0.3">
      <c r="A10862" s="25"/>
      <c r="B10862"/>
      <c r="C10862"/>
      <c r="D10862"/>
      <c r="E10862"/>
      <c r="F10862"/>
      <c r="G10862"/>
      <c r="H10862" s="26"/>
      <c r="I10862" s="26"/>
      <c r="K10862"/>
      <c r="L10862"/>
      <c r="M10862"/>
      <c r="N10862"/>
      <c r="O10862"/>
      <c r="P10862"/>
      <c r="S10862"/>
    </row>
    <row r="10863" spans="1:19" x14ac:dyDescent="0.3">
      <c r="A10863" s="25"/>
      <c r="B10863"/>
      <c r="C10863"/>
      <c r="D10863"/>
      <c r="E10863"/>
      <c r="F10863"/>
      <c r="G10863"/>
      <c r="H10863" s="26"/>
      <c r="I10863" s="26"/>
      <c r="K10863"/>
      <c r="L10863"/>
      <c r="M10863"/>
      <c r="N10863"/>
      <c r="O10863"/>
      <c r="P10863"/>
      <c r="S10863"/>
    </row>
    <row r="10864" spans="1:19" x14ac:dyDescent="0.3">
      <c r="A10864" s="25"/>
      <c r="B10864"/>
      <c r="C10864"/>
      <c r="D10864"/>
      <c r="E10864"/>
      <c r="F10864"/>
      <c r="G10864"/>
      <c r="H10864" s="26"/>
      <c r="I10864" s="26"/>
      <c r="K10864"/>
      <c r="L10864"/>
      <c r="M10864"/>
      <c r="N10864"/>
      <c r="O10864"/>
      <c r="P10864"/>
      <c r="S10864"/>
    </row>
    <row r="10865" spans="1:19" x14ac:dyDescent="0.3">
      <c r="A10865" s="25"/>
      <c r="B10865"/>
      <c r="C10865"/>
      <c r="D10865"/>
      <c r="E10865"/>
      <c r="F10865"/>
      <c r="G10865"/>
      <c r="H10865" s="26"/>
      <c r="I10865" s="26"/>
      <c r="K10865"/>
      <c r="L10865"/>
      <c r="M10865"/>
      <c r="N10865"/>
      <c r="O10865"/>
      <c r="P10865"/>
      <c r="S10865"/>
    </row>
    <row r="10866" spans="1:19" x14ac:dyDescent="0.3">
      <c r="A10866" s="25"/>
      <c r="B10866"/>
      <c r="C10866"/>
      <c r="D10866"/>
      <c r="E10866"/>
      <c r="F10866"/>
      <c r="G10866"/>
      <c r="H10866" s="26"/>
      <c r="I10866" s="26"/>
      <c r="K10866"/>
      <c r="L10866"/>
      <c r="M10866"/>
      <c r="N10866"/>
      <c r="O10866"/>
      <c r="P10866"/>
      <c r="S10866"/>
    </row>
    <row r="10867" spans="1:19" x14ac:dyDescent="0.3">
      <c r="A10867" s="25"/>
      <c r="B10867"/>
      <c r="C10867"/>
      <c r="D10867"/>
      <c r="E10867"/>
      <c r="F10867"/>
      <c r="G10867"/>
      <c r="H10867" s="26"/>
      <c r="I10867" s="26"/>
      <c r="K10867"/>
      <c r="L10867"/>
      <c r="M10867"/>
      <c r="N10867"/>
      <c r="O10867"/>
      <c r="P10867"/>
      <c r="S10867"/>
    </row>
    <row r="10868" spans="1:19" x14ac:dyDescent="0.3">
      <c r="A10868" s="25"/>
      <c r="B10868"/>
      <c r="C10868"/>
      <c r="D10868"/>
      <c r="E10868"/>
      <c r="F10868"/>
      <c r="G10868"/>
      <c r="H10868"/>
      <c r="I10868" s="26"/>
      <c r="K10868"/>
      <c r="L10868"/>
      <c r="M10868"/>
      <c r="N10868"/>
      <c r="O10868"/>
      <c r="P10868"/>
      <c r="S10868"/>
    </row>
    <row r="10869" spans="1:19" x14ac:dyDescent="0.3">
      <c r="A10869" s="25"/>
      <c r="B10869"/>
      <c r="C10869"/>
      <c r="D10869"/>
      <c r="E10869"/>
      <c r="F10869"/>
      <c r="G10869"/>
      <c r="H10869"/>
      <c r="I10869" s="26"/>
      <c r="K10869"/>
      <c r="L10869"/>
      <c r="M10869"/>
      <c r="N10869"/>
      <c r="O10869"/>
      <c r="P10869"/>
      <c r="S10869"/>
    </row>
    <row r="10870" spans="1:19" x14ac:dyDescent="0.3">
      <c r="A10870" s="25"/>
      <c r="B10870"/>
      <c r="C10870"/>
      <c r="D10870"/>
      <c r="E10870"/>
      <c r="F10870"/>
      <c r="G10870"/>
      <c r="H10870"/>
      <c r="I10870" s="26"/>
      <c r="K10870"/>
      <c r="L10870"/>
      <c r="M10870"/>
      <c r="N10870"/>
      <c r="O10870"/>
      <c r="P10870"/>
      <c r="S10870"/>
    </row>
    <row r="10871" spans="1:19" x14ac:dyDescent="0.3">
      <c r="A10871" s="25"/>
      <c r="B10871"/>
      <c r="C10871"/>
      <c r="D10871"/>
      <c r="E10871"/>
      <c r="F10871"/>
      <c r="G10871"/>
      <c r="H10871" s="26"/>
      <c r="I10871" s="26"/>
      <c r="K10871"/>
      <c r="L10871"/>
      <c r="M10871"/>
      <c r="N10871"/>
      <c r="O10871"/>
      <c r="P10871"/>
      <c r="S10871"/>
    </row>
    <row r="10872" spans="1:19" x14ac:dyDescent="0.3">
      <c r="A10872" s="25"/>
      <c r="B10872"/>
      <c r="C10872"/>
      <c r="D10872"/>
      <c r="E10872"/>
      <c r="F10872"/>
      <c r="G10872"/>
      <c r="H10872" s="26"/>
      <c r="I10872" s="26"/>
      <c r="K10872"/>
      <c r="L10872"/>
      <c r="M10872"/>
      <c r="N10872"/>
      <c r="O10872"/>
      <c r="P10872"/>
      <c r="S10872"/>
    </row>
    <row r="10873" spans="1:19" x14ac:dyDescent="0.3">
      <c r="A10873" s="25"/>
      <c r="B10873"/>
      <c r="C10873"/>
      <c r="D10873"/>
      <c r="E10873"/>
      <c r="F10873"/>
      <c r="G10873"/>
      <c r="H10873" s="26"/>
      <c r="I10873" s="26"/>
      <c r="K10873"/>
      <c r="L10873"/>
      <c r="M10873"/>
      <c r="N10873"/>
      <c r="O10873"/>
      <c r="P10873"/>
      <c r="S10873"/>
    </row>
    <row r="10874" spans="1:19" x14ac:dyDescent="0.3">
      <c r="A10874" s="25"/>
      <c r="B10874"/>
      <c r="C10874"/>
      <c r="D10874"/>
      <c r="E10874"/>
      <c r="F10874"/>
      <c r="G10874"/>
      <c r="H10874"/>
      <c r="I10874"/>
      <c r="K10874"/>
      <c r="L10874"/>
      <c r="M10874"/>
      <c r="N10874"/>
      <c r="O10874"/>
      <c r="P10874"/>
      <c r="S10874"/>
    </row>
    <row r="10875" spans="1:19" x14ac:dyDescent="0.3">
      <c r="A10875" s="25"/>
      <c r="B10875"/>
      <c r="C10875"/>
      <c r="D10875"/>
      <c r="E10875"/>
      <c r="F10875"/>
      <c r="G10875"/>
      <c r="H10875"/>
      <c r="I10875"/>
      <c r="K10875"/>
      <c r="L10875"/>
      <c r="M10875"/>
      <c r="N10875"/>
      <c r="O10875"/>
      <c r="P10875"/>
      <c r="S10875"/>
    </row>
    <row r="10876" spans="1:19" x14ac:dyDescent="0.3">
      <c r="A10876" s="25"/>
      <c r="B10876"/>
      <c r="C10876"/>
      <c r="D10876"/>
      <c r="E10876"/>
      <c r="F10876"/>
      <c r="G10876"/>
      <c r="H10876"/>
      <c r="I10876"/>
      <c r="K10876"/>
      <c r="L10876"/>
      <c r="M10876"/>
      <c r="N10876"/>
      <c r="O10876"/>
      <c r="P10876"/>
      <c r="S10876"/>
    </row>
    <row r="10877" spans="1:19" x14ac:dyDescent="0.3">
      <c r="A10877" s="25"/>
      <c r="B10877"/>
      <c r="C10877"/>
      <c r="D10877"/>
      <c r="E10877"/>
      <c r="F10877"/>
      <c r="G10877"/>
      <c r="H10877"/>
      <c r="I10877"/>
      <c r="K10877"/>
      <c r="L10877"/>
      <c r="M10877"/>
      <c r="N10877"/>
      <c r="O10877"/>
      <c r="P10877"/>
      <c r="S10877"/>
    </row>
    <row r="10878" spans="1:19" x14ac:dyDescent="0.3">
      <c r="A10878" s="25"/>
      <c r="B10878"/>
      <c r="C10878"/>
      <c r="D10878"/>
      <c r="E10878"/>
      <c r="F10878"/>
      <c r="G10878"/>
      <c r="H10878"/>
      <c r="I10878"/>
      <c r="K10878"/>
      <c r="L10878"/>
      <c r="M10878"/>
      <c r="N10878"/>
      <c r="O10878"/>
      <c r="P10878"/>
      <c r="S10878"/>
    </row>
    <row r="10879" spans="1:19" x14ac:dyDescent="0.3">
      <c r="A10879" s="25"/>
      <c r="B10879"/>
      <c r="C10879"/>
      <c r="D10879"/>
      <c r="E10879"/>
      <c r="F10879"/>
      <c r="G10879"/>
      <c r="H10879"/>
      <c r="I10879"/>
      <c r="K10879"/>
      <c r="L10879"/>
      <c r="M10879"/>
      <c r="N10879"/>
      <c r="O10879"/>
      <c r="P10879"/>
      <c r="S10879"/>
    </row>
    <row r="10880" spans="1:19" x14ac:dyDescent="0.3">
      <c r="A10880" s="25"/>
      <c r="B10880"/>
      <c r="C10880"/>
      <c r="D10880"/>
      <c r="E10880"/>
      <c r="F10880"/>
      <c r="G10880"/>
      <c r="H10880" s="26"/>
      <c r="I10880" s="26"/>
      <c r="K10880"/>
      <c r="L10880"/>
      <c r="M10880"/>
      <c r="N10880"/>
      <c r="O10880"/>
      <c r="P10880"/>
      <c r="S10880"/>
    </row>
    <row r="10881" spans="1:19" x14ac:dyDescent="0.3">
      <c r="A10881" s="25"/>
      <c r="B10881"/>
      <c r="C10881"/>
      <c r="D10881"/>
      <c r="E10881"/>
      <c r="F10881"/>
      <c r="G10881"/>
      <c r="H10881" s="26"/>
      <c r="I10881" s="26"/>
      <c r="K10881"/>
      <c r="L10881"/>
      <c r="M10881"/>
      <c r="N10881"/>
      <c r="O10881"/>
      <c r="P10881"/>
      <c r="S10881"/>
    </row>
    <row r="10882" spans="1:19" x14ac:dyDescent="0.3">
      <c r="A10882" s="25"/>
      <c r="B10882"/>
      <c r="C10882"/>
      <c r="D10882"/>
      <c r="E10882"/>
      <c r="F10882"/>
      <c r="G10882"/>
      <c r="H10882" s="26"/>
      <c r="I10882" s="26"/>
      <c r="K10882"/>
      <c r="L10882"/>
      <c r="M10882"/>
      <c r="N10882"/>
      <c r="O10882"/>
      <c r="P10882"/>
      <c r="S10882"/>
    </row>
    <row r="10883" spans="1:19" x14ac:dyDescent="0.3">
      <c r="A10883" s="25"/>
      <c r="B10883"/>
      <c r="C10883"/>
      <c r="D10883"/>
      <c r="E10883"/>
      <c r="F10883"/>
      <c r="G10883"/>
      <c r="H10883" s="26"/>
      <c r="I10883" s="26"/>
      <c r="K10883"/>
      <c r="L10883"/>
      <c r="M10883"/>
      <c r="N10883"/>
      <c r="O10883"/>
      <c r="P10883"/>
      <c r="S10883"/>
    </row>
    <row r="10884" spans="1:19" x14ac:dyDescent="0.3">
      <c r="A10884" s="25"/>
      <c r="B10884"/>
      <c r="C10884"/>
      <c r="D10884"/>
      <c r="E10884"/>
      <c r="F10884"/>
      <c r="G10884"/>
      <c r="H10884" s="26"/>
      <c r="I10884" s="26"/>
      <c r="K10884"/>
      <c r="L10884"/>
      <c r="M10884"/>
      <c r="N10884"/>
      <c r="O10884"/>
      <c r="P10884"/>
      <c r="S10884"/>
    </row>
    <row r="10885" spans="1:19" x14ac:dyDescent="0.3">
      <c r="A10885" s="25"/>
      <c r="B10885"/>
      <c r="C10885"/>
      <c r="D10885"/>
      <c r="E10885"/>
      <c r="F10885"/>
      <c r="G10885"/>
      <c r="H10885" s="26"/>
      <c r="I10885" s="26"/>
      <c r="K10885"/>
      <c r="L10885"/>
      <c r="M10885"/>
      <c r="N10885"/>
      <c r="O10885"/>
      <c r="P10885"/>
      <c r="S10885"/>
    </row>
    <row r="10886" spans="1:19" x14ac:dyDescent="0.3">
      <c r="A10886" s="25"/>
      <c r="B10886"/>
      <c r="C10886"/>
      <c r="D10886"/>
      <c r="E10886"/>
      <c r="F10886"/>
      <c r="G10886"/>
      <c r="H10886" s="26"/>
      <c r="I10886" s="26"/>
      <c r="K10886"/>
      <c r="L10886"/>
      <c r="M10886"/>
      <c r="N10886"/>
      <c r="O10886"/>
      <c r="P10886"/>
      <c r="S10886"/>
    </row>
    <row r="10887" spans="1:19" x14ac:dyDescent="0.3">
      <c r="A10887" s="25"/>
      <c r="B10887"/>
      <c r="C10887"/>
      <c r="D10887"/>
      <c r="E10887"/>
      <c r="F10887"/>
      <c r="G10887"/>
      <c r="H10887" s="26"/>
      <c r="I10887" s="26"/>
      <c r="K10887"/>
      <c r="L10887"/>
      <c r="M10887"/>
      <c r="N10887"/>
      <c r="O10887"/>
      <c r="P10887"/>
      <c r="S10887"/>
    </row>
    <row r="10888" spans="1:19" x14ac:dyDescent="0.3">
      <c r="A10888" s="25"/>
      <c r="B10888"/>
      <c r="C10888"/>
      <c r="D10888"/>
      <c r="E10888"/>
      <c r="F10888"/>
      <c r="G10888"/>
      <c r="H10888" s="26"/>
      <c r="I10888" s="26"/>
      <c r="K10888"/>
      <c r="L10888"/>
      <c r="M10888"/>
      <c r="N10888"/>
      <c r="O10888"/>
      <c r="P10888"/>
      <c r="S10888"/>
    </row>
    <row r="10889" spans="1:19" x14ac:dyDescent="0.3">
      <c r="A10889" s="25"/>
      <c r="B10889"/>
      <c r="C10889"/>
      <c r="D10889"/>
      <c r="E10889"/>
      <c r="F10889"/>
      <c r="G10889"/>
      <c r="H10889" s="26"/>
      <c r="I10889" s="26"/>
      <c r="K10889"/>
      <c r="L10889"/>
      <c r="M10889"/>
      <c r="N10889"/>
      <c r="O10889"/>
      <c r="P10889"/>
      <c r="S10889"/>
    </row>
    <row r="10890" spans="1:19" x14ac:dyDescent="0.3">
      <c r="A10890" s="25"/>
      <c r="B10890"/>
      <c r="C10890"/>
      <c r="D10890"/>
      <c r="E10890"/>
      <c r="F10890"/>
      <c r="G10890"/>
      <c r="H10890"/>
      <c r="I10890"/>
      <c r="K10890"/>
      <c r="L10890"/>
      <c r="M10890"/>
      <c r="N10890"/>
      <c r="O10890"/>
      <c r="P10890"/>
      <c r="S10890"/>
    </row>
    <row r="10891" spans="1:19" x14ac:dyDescent="0.3">
      <c r="A10891" s="25"/>
      <c r="B10891"/>
      <c r="C10891"/>
      <c r="D10891"/>
      <c r="E10891"/>
      <c r="F10891"/>
      <c r="G10891"/>
      <c r="H10891"/>
      <c r="I10891"/>
      <c r="K10891"/>
      <c r="L10891"/>
      <c r="M10891"/>
      <c r="N10891"/>
      <c r="O10891"/>
      <c r="P10891"/>
      <c r="S10891"/>
    </row>
    <row r="10892" spans="1:19" x14ac:dyDescent="0.3">
      <c r="A10892" s="25"/>
      <c r="B10892"/>
      <c r="C10892"/>
      <c r="D10892"/>
      <c r="E10892"/>
      <c r="F10892"/>
      <c r="G10892"/>
      <c r="H10892" s="14"/>
      <c r="I10892" s="14"/>
      <c r="K10892"/>
      <c r="L10892"/>
      <c r="M10892"/>
      <c r="N10892"/>
      <c r="O10892"/>
      <c r="P10892"/>
      <c r="S10892"/>
    </row>
    <row r="10893" spans="1:19" x14ac:dyDescent="0.3">
      <c r="A10893" s="25"/>
      <c r="B10893"/>
      <c r="C10893"/>
      <c r="D10893"/>
      <c r="E10893"/>
      <c r="F10893"/>
      <c r="G10893"/>
      <c r="H10893" s="14"/>
      <c r="I10893" s="14"/>
      <c r="K10893"/>
      <c r="L10893"/>
      <c r="M10893"/>
      <c r="N10893"/>
      <c r="O10893"/>
      <c r="P10893"/>
      <c r="S10893"/>
    </row>
    <row r="10894" spans="1:19" x14ac:dyDescent="0.3">
      <c r="A10894" s="25"/>
      <c r="B10894"/>
      <c r="C10894"/>
      <c r="D10894"/>
      <c r="E10894"/>
      <c r="F10894"/>
      <c r="G10894"/>
      <c r="H10894" s="26"/>
      <c r="I10894" s="26"/>
      <c r="K10894"/>
      <c r="L10894"/>
      <c r="M10894"/>
      <c r="N10894"/>
      <c r="O10894"/>
      <c r="P10894"/>
      <c r="S10894"/>
    </row>
    <row r="10895" spans="1:19" x14ac:dyDescent="0.3">
      <c r="A10895" s="25"/>
      <c r="B10895"/>
      <c r="C10895"/>
      <c r="D10895"/>
      <c r="E10895"/>
      <c r="F10895"/>
      <c r="G10895"/>
      <c r="H10895" s="26"/>
      <c r="I10895" s="26"/>
      <c r="K10895"/>
      <c r="L10895"/>
      <c r="M10895"/>
      <c r="N10895"/>
      <c r="O10895"/>
      <c r="P10895"/>
      <c r="S10895"/>
    </row>
    <row r="10896" spans="1:19" x14ac:dyDescent="0.3">
      <c r="A10896" s="25"/>
      <c r="B10896"/>
      <c r="C10896"/>
      <c r="D10896"/>
      <c r="E10896"/>
      <c r="F10896"/>
      <c r="G10896"/>
      <c r="H10896" s="26"/>
      <c r="I10896" s="26"/>
      <c r="K10896"/>
      <c r="L10896"/>
      <c r="M10896"/>
      <c r="N10896"/>
      <c r="O10896"/>
      <c r="P10896"/>
      <c r="S10896"/>
    </row>
    <row r="10897" spans="1:20" x14ac:dyDescent="0.3">
      <c r="A10897" s="25"/>
      <c r="B10897"/>
      <c r="C10897"/>
      <c r="D10897"/>
      <c r="E10897"/>
      <c r="F10897"/>
      <c r="G10897"/>
      <c r="H10897" s="26"/>
      <c r="I10897" s="26"/>
      <c r="K10897"/>
      <c r="L10897"/>
      <c r="M10897"/>
      <c r="N10897"/>
      <c r="O10897"/>
      <c r="P10897"/>
      <c r="S10897"/>
      <c r="T10897" s="7"/>
    </row>
    <row r="10898" spans="1:20" x14ac:dyDescent="0.3">
      <c r="A10898" s="25"/>
      <c r="B10898"/>
      <c r="C10898"/>
      <c r="D10898"/>
      <c r="E10898"/>
      <c r="F10898"/>
      <c r="G10898"/>
      <c r="H10898"/>
      <c r="I10898" s="14"/>
      <c r="K10898"/>
      <c r="L10898"/>
      <c r="M10898"/>
      <c r="N10898"/>
      <c r="O10898"/>
      <c r="P10898"/>
      <c r="S10898"/>
    </row>
    <row r="10899" spans="1:20" x14ac:dyDescent="0.3">
      <c r="A10899" s="25"/>
      <c r="B10899"/>
      <c r="C10899"/>
      <c r="D10899"/>
      <c r="E10899"/>
      <c r="F10899"/>
      <c r="G10899"/>
      <c r="H10899"/>
      <c r="I10899" s="14"/>
      <c r="K10899"/>
      <c r="L10899"/>
      <c r="M10899"/>
      <c r="N10899"/>
      <c r="O10899"/>
      <c r="P10899"/>
      <c r="S10899"/>
    </row>
    <row r="10900" spans="1:20" x14ac:dyDescent="0.3">
      <c r="A10900" s="25"/>
      <c r="B10900"/>
      <c r="C10900"/>
      <c r="D10900"/>
      <c r="E10900"/>
      <c r="F10900"/>
      <c r="G10900"/>
      <c r="H10900"/>
      <c r="I10900" s="14"/>
      <c r="K10900"/>
      <c r="L10900"/>
      <c r="M10900"/>
      <c r="N10900"/>
      <c r="O10900"/>
      <c r="P10900"/>
      <c r="S10900"/>
    </row>
    <row r="10901" spans="1:20" x14ac:dyDescent="0.3">
      <c r="A10901" s="25"/>
      <c r="B10901"/>
      <c r="C10901"/>
      <c r="D10901"/>
      <c r="E10901"/>
      <c r="F10901"/>
      <c r="G10901"/>
      <c r="H10901"/>
      <c r="I10901" s="14"/>
      <c r="K10901"/>
      <c r="L10901"/>
      <c r="M10901"/>
      <c r="N10901"/>
      <c r="O10901"/>
      <c r="P10901"/>
      <c r="S10901"/>
    </row>
    <row r="10902" spans="1:20" x14ac:dyDescent="0.3">
      <c r="A10902" s="25"/>
      <c r="B10902"/>
      <c r="C10902"/>
      <c r="D10902"/>
      <c r="E10902"/>
      <c r="F10902"/>
      <c r="G10902"/>
      <c r="H10902" s="26"/>
      <c r="I10902" s="26"/>
      <c r="K10902"/>
      <c r="L10902"/>
      <c r="M10902"/>
      <c r="N10902"/>
      <c r="O10902"/>
      <c r="P10902"/>
      <c r="S10902"/>
    </row>
    <row r="10903" spans="1:20" x14ac:dyDescent="0.3">
      <c r="A10903" s="25"/>
      <c r="B10903"/>
      <c r="C10903"/>
      <c r="D10903"/>
      <c r="E10903"/>
      <c r="F10903"/>
      <c r="G10903"/>
      <c r="H10903" s="26"/>
      <c r="I10903" s="26"/>
      <c r="K10903"/>
      <c r="L10903"/>
      <c r="M10903"/>
      <c r="N10903"/>
      <c r="O10903"/>
      <c r="P10903"/>
      <c r="S10903"/>
    </row>
    <row r="10904" spans="1:20" x14ac:dyDescent="0.3">
      <c r="A10904" s="25"/>
      <c r="B10904"/>
      <c r="C10904"/>
      <c r="D10904"/>
      <c r="E10904"/>
      <c r="F10904"/>
      <c r="G10904"/>
      <c r="H10904" s="26"/>
      <c r="I10904" s="26"/>
      <c r="K10904"/>
      <c r="L10904"/>
      <c r="M10904"/>
      <c r="N10904"/>
      <c r="O10904"/>
      <c r="P10904"/>
      <c r="S10904"/>
    </row>
    <row r="10905" spans="1:20" x14ac:dyDescent="0.3">
      <c r="A10905" s="25"/>
      <c r="B10905"/>
      <c r="C10905"/>
      <c r="D10905"/>
      <c r="E10905"/>
      <c r="F10905"/>
      <c r="G10905"/>
      <c r="H10905" s="26"/>
      <c r="I10905" s="26"/>
      <c r="K10905"/>
      <c r="L10905"/>
      <c r="M10905"/>
      <c r="N10905"/>
      <c r="O10905"/>
      <c r="P10905"/>
      <c r="S10905"/>
    </row>
    <row r="10906" spans="1:20" x14ac:dyDescent="0.3">
      <c r="A10906" s="25"/>
      <c r="B10906"/>
      <c r="C10906"/>
      <c r="D10906"/>
      <c r="E10906"/>
      <c r="F10906"/>
      <c r="G10906"/>
      <c r="H10906" s="26"/>
      <c r="I10906" s="26"/>
      <c r="K10906"/>
      <c r="L10906"/>
      <c r="M10906"/>
      <c r="N10906"/>
      <c r="O10906"/>
      <c r="P10906"/>
      <c r="S10906"/>
    </row>
    <row r="10907" spans="1:20" x14ac:dyDescent="0.3">
      <c r="A10907" s="25"/>
      <c r="B10907"/>
      <c r="C10907"/>
      <c r="D10907"/>
      <c r="E10907"/>
      <c r="F10907"/>
      <c r="G10907"/>
      <c r="H10907" s="26"/>
      <c r="I10907" s="26"/>
      <c r="K10907"/>
      <c r="L10907"/>
      <c r="M10907"/>
      <c r="N10907"/>
      <c r="O10907"/>
      <c r="P10907"/>
      <c r="S10907"/>
    </row>
    <row r="10908" spans="1:20" x14ac:dyDescent="0.3">
      <c r="A10908" s="25"/>
      <c r="B10908"/>
      <c r="C10908"/>
      <c r="D10908"/>
      <c r="E10908"/>
      <c r="F10908"/>
      <c r="G10908"/>
      <c r="H10908" s="26"/>
      <c r="I10908" s="26"/>
      <c r="K10908"/>
      <c r="L10908"/>
      <c r="M10908"/>
      <c r="N10908"/>
      <c r="O10908"/>
      <c r="P10908"/>
      <c r="S10908"/>
    </row>
    <row r="10909" spans="1:20" x14ac:dyDescent="0.3">
      <c r="A10909" s="25"/>
      <c r="B10909"/>
      <c r="C10909"/>
      <c r="D10909"/>
      <c r="E10909"/>
      <c r="F10909"/>
      <c r="G10909"/>
      <c r="H10909" s="26"/>
      <c r="I10909" s="26"/>
      <c r="K10909"/>
      <c r="L10909"/>
      <c r="M10909"/>
      <c r="N10909"/>
      <c r="O10909"/>
      <c r="P10909"/>
      <c r="S10909"/>
    </row>
    <row r="10910" spans="1:20" x14ac:dyDescent="0.3">
      <c r="A10910" s="25"/>
      <c r="B10910"/>
      <c r="C10910"/>
      <c r="D10910"/>
      <c r="E10910"/>
      <c r="F10910"/>
      <c r="G10910"/>
      <c r="H10910"/>
      <c r="I10910"/>
      <c r="K10910"/>
      <c r="L10910"/>
      <c r="M10910"/>
      <c r="N10910"/>
      <c r="O10910"/>
      <c r="P10910"/>
      <c r="S10910"/>
    </row>
    <row r="10911" spans="1:20" x14ac:dyDescent="0.3">
      <c r="A10911" s="25"/>
      <c r="B10911"/>
      <c r="C10911"/>
      <c r="D10911"/>
      <c r="E10911"/>
      <c r="F10911"/>
      <c r="G10911"/>
      <c r="H10911"/>
      <c r="I10911"/>
      <c r="K10911"/>
      <c r="L10911"/>
      <c r="M10911"/>
      <c r="N10911"/>
      <c r="O10911"/>
      <c r="P10911"/>
      <c r="S10911"/>
    </row>
    <row r="10912" spans="1:20" x14ac:dyDescent="0.3">
      <c r="A10912" s="25"/>
      <c r="B10912"/>
      <c r="C10912"/>
      <c r="D10912"/>
      <c r="E10912"/>
      <c r="F10912"/>
      <c r="G10912"/>
      <c r="H10912" s="14"/>
      <c r="I10912" s="14"/>
      <c r="K10912"/>
      <c r="L10912"/>
      <c r="M10912"/>
      <c r="N10912"/>
      <c r="O10912"/>
      <c r="P10912"/>
      <c r="S10912"/>
    </row>
    <row r="10913" spans="1:19" x14ac:dyDescent="0.3">
      <c r="A10913" s="25"/>
      <c r="B10913"/>
      <c r="C10913"/>
      <c r="D10913"/>
      <c r="E10913"/>
      <c r="F10913"/>
      <c r="G10913"/>
      <c r="H10913" s="14"/>
      <c r="I10913" s="14"/>
      <c r="K10913"/>
      <c r="L10913"/>
      <c r="M10913"/>
      <c r="N10913"/>
      <c r="O10913"/>
      <c r="P10913"/>
      <c r="S10913"/>
    </row>
    <row r="10914" spans="1:19" x14ac:dyDescent="0.3">
      <c r="A10914" s="25"/>
      <c r="B10914"/>
      <c r="C10914"/>
      <c r="D10914"/>
      <c r="E10914"/>
      <c r="F10914"/>
      <c r="G10914"/>
      <c r="H10914" s="26"/>
      <c r="I10914" s="26"/>
      <c r="K10914"/>
      <c r="L10914"/>
      <c r="M10914"/>
      <c r="N10914"/>
      <c r="O10914"/>
      <c r="P10914"/>
      <c r="S10914"/>
    </row>
    <row r="10915" spans="1:19" x14ac:dyDescent="0.3">
      <c r="A10915" s="25"/>
      <c r="B10915"/>
      <c r="C10915"/>
      <c r="D10915"/>
      <c r="E10915"/>
      <c r="F10915"/>
      <c r="G10915"/>
      <c r="H10915" s="26"/>
      <c r="I10915" s="26"/>
      <c r="K10915"/>
      <c r="L10915"/>
      <c r="M10915"/>
      <c r="N10915"/>
      <c r="O10915"/>
      <c r="P10915"/>
      <c r="S10915"/>
    </row>
    <row r="10916" spans="1:19" x14ac:dyDescent="0.3">
      <c r="A10916" s="25"/>
      <c r="B10916"/>
      <c r="C10916"/>
      <c r="D10916"/>
      <c r="E10916"/>
      <c r="F10916"/>
      <c r="G10916"/>
      <c r="H10916" s="26"/>
      <c r="I10916" s="26"/>
      <c r="K10916"/>
      <c r="L10916"/>
      <c r="M10916"/>
      <c r="N10916"/>
      <c r="O10916"/>
      <c r="P10916"/>
      <c r="S10916"/>
    </row>
    <row r="10917" spans="1:19" x14ac:dyDescent="0.3">
      <c r="A10917" s="25"/>
      <c r="B10917"/>
      <c r="C10917"/>
      <c r="D10917"/>
      <c r="E10917"/>
      <c r="F10917"/>
      <c r="G10917"/>
      <c r="H10917" s="26"/>
      <c r="I10917" s="26"/>
      <c r="K10917"/>
      <c r="L10917"/>
      <c r="M10917"/>
      <c r="N10917"/>
      <c r="O10917"/>
      <c r="P10917"/>
      <c r="S10917"/>
    </row>
    <row r="10918" spans="1:19" x14ac:dyDescent="0.3">
      <c r="A10918" s="25"/>
      <c r="B10918"/>
      <c r="C10918"/>
      <c r="D10918"/>
      <c r="E10918"/>
      <c r="F10918"/>
      <c r="G10918"/>
      <c r="H10918"/>
      <c r="I10918" s="14"/>
      <c r="K10918"/>
      <c r="L10918"/>
      <c r="M10918"/>
      <c r="N10918"/>
      <c r="O10918"/>
      <c r="P10918"/>
      <c r="S10918"/>
    </row>
    <row r="10919" spans="1:19" x14ac:dyDescent="0.3">
      <c r="A10919" s="25"/>
      <c r="B10919"/>
      <c r="C10919"/>
      <c r="D10919"/>
      <c r="E10919"/>
      <c r="F10919"/>
      <c r="G10919"/>
      <c r="H10919"/>
      <c r="I10919"/>
      <c r="K10919"/>
      <c r="L10919"/>
      <c r="M10919"/>
      <c r="N10919"/>
      <c r="O10919"/>
      <c r="P10919"/>
      <c r="S10919"/>
    </row>
    <row r="10920" spans="1:19" x14ac:dyDescent="0.3">
      <c r="A10920" s="25"/>
      <c r="B10920"/>
      <c r="C10920"/>
      <c r="D10920"/>
      <c r="E10920"/>
      <c r="F10920"/>
      <c r="G10920"/>
      <c r="H10920"/>
      <c r="I10920"/>
      <c r="K10920"/>
      <c r="L10920"/>
      <c r="M10920"/>
      <c r="N10920"/>
      <c r="O10920"/>
      <c r="P10920"/>
      <c r="S10920"/>
    </row>
    <row r="10921" spans="1:19" x14ac:dyDescent="0.3">
      <c r="A10921" s="25"/>
      <c r="B10921"/>
      <c r="C10921"/>
      <c r="D10921"/>
      <c r="E10921"/>
      <c r="F10921"/>
      <c r="G10921"/>
      <c r="H10921"/>
      <c r="I10921"/>
      <c r="K10921"/>
      <c r="L10921"/>
      <c r="M10921"/>
      <c r="N10921"/>
      <c r="O10921"/>
      <c r="P10921"/>
      <c r="S10921"/>
    </row>
    <row r="10922" spans="1:19" x14ac:dyDescent="0.3">
      <c r="A10922" s="25"/>
      <c r="B10922"/>
      <c r="C10922"/>
      <c r="D10922"/>
      <c r="E10922"/>
      <c r="F10922"/>
      <c r="G10922"/>
      <c r="H10922" s="26"/>
      <c r="I10922" s="26"/>
      <c r="K10922"/>
      <c r="L10922"/>
      <c r="M10922"/>
      <c r="N10922"/>
      <c r="O10922"/>
      <c r="P10922"/>
      <c r="S10922"/>
    </row>
    <row r="10923" spans="1:19" x14ac:dyDescent="0.3">
      <c r="A10923" s="25"/>
      <c r="B10923"/>
      <c r="C10923"/>
      <c r="D10923"/>
      <c r="E10923"/>
      <c r="F10923"/>
      <c r="G10923"/>
      <c r="H10923" s="26"/>
      <c r="I10923" s="26"/>
      <c r="K10923"/>
      <c r="L10923"/>
      <c r="M10923"/>
      <c r="N10923"/>
      <c r="O10923"/>
      <c r="P10923"/>
      <c r="S10923"/>
    </row>
    <row r="10924" spans="1:19" x14ac:dyDescent="0.3">
      <c r="A10924" s="25"/>
      <c r="B10924"/>
      <c r="C10924"/>
      <c r="D10924"/>
      <c r="E10924"/>
      <c r="F10924"/>
      <c r="G10924"/>
      <c r="H10924" s="26"/>
      <c r="I10924" s="26"/>
      <c r="K10924"/>
      <c r="L10924"/>
      <c r="M10924"/>
      <c r="N10924"/>
      <c r="O10924"/>
      <c r="P10924"/>
      <c r="S10924"/>
    </row>
    <row r="10925" spans="1:19" x14ac:dyDescent="0.3">
      <c r="A10925" s="25"/>
      <c r="B10925"/>
      <c r="C10925"/>
      <c r="D10925"/>
      <c r="E10925"/>
      <c r="F10925"/>
      <c r="G10925"/>
      <c r="H10925" s="26"/>
      <c r="I10925" s="26"/>
      <c r="K10925"/>
      <c r="L10925"/>
      <c r="M10925"/>
      <c r="N10925"/>
      <c r="O10925"/>
      <c r="P10925"/>
      <c r="S10925"/>
    </row>
    <row r="10926" spans="1:19" x14ac:dyDescent="0.3">
      <c r="A10926" s="25"/>
      <c r="B10926"/>
      <c r="C10926"/>
      <c r="D10926"/>
      <c r="E10926"/>
      <c r="F10926"/>
      <c r="G10926"/>
      <c r="H10926" s="26"/>
      <c r="I10926" s="26"/>
      <c r="K10926"/>
      <c r="L10926"/>
      <c r="M10926"/>
      <c r="N10926"/>
      <c r="O10926"/>
      <c r="P10926"/>
      <c r="S10926"/>
    </row>
    <row r="10927" spans="1:19" x14ac:dyDescent="0.3">
      <c r="A10927" s="25"/>
      <c r="B10927"/>
      <c r="C10927"/>
      <c r="D10927"/>
      <c r="E10927"/>
      <c r="F10927"/>
      <c r="G10927"/>
      <c r="H10927" s="26"/>
      <c r="I10927" s="26"/>
      <c r="K10927"/>
      <c r="L10927"/>
      <c r="M10927"/>
      <c r="N10927"/>
      <c r="O10927"/>
      <c r="P10927"/>
      <c r="S10927"/>
    </row>
    <row r="10928" spans="1:19" x14ac:dyDescent="0.3">
      <c r="A10928" s="25"/>
      <c r="B10928"/>
      <c r="C10928"/>
      <c r="D10928"/>
      <c r="E10928"/>
      <c r="F10928"/>
      <c r="G10928"/>
      <c r="H10928" s="26"/>
      <c r="I10928" s="26"/>
      <c r="K10928"/>
      <c r="L10928"/>
      <c r="M10928"/>
      <c r="N10928"/>
      <c r="O10928"/>
      <c r="P10928"/>
      <c r="S10928"/>
    </row>
    <row r="10929" spans="1:20" x14ac:dyDescent="0.3">
      <c r="A10929" s="25"/>
      <c r="B10929"/>
      <c r="C10929"/>
      <c r="D10929"/>
      <c r="E10929"/>
      <c r="F10929"/>
      <c r="G10929"/>
      <c r="H10929" s="26"/>
      <c r="I10929" s="26"/>
      <c r="K10929"/>
      <c r="L10929"/>
      <c r="M10929"/>
      <c r="N10929"/>
      <c r="O10929"/>
      <c r="P10929"/>
      <c r="S10929"/>
    </row>
    <row r="10930" spans="1:20" x14ac:dyDescent="0.3">
      <c r="A10930" s="25"/>
      <c r="B10930"/>
      <c r="C10930"/>
      <c r="D10930"/>
      <c r="E10930"/>
      <c r="F10930"/>
      <c r="G10930"/>
      <c r="H10930" s="26"/>
      <c r="I10930" s="26"/>
      <c r="K10930"/>
      <c r="L10930"/>
      <c r="M10930"/>
      <c r="N10930"/>
      <c r="O10930"/>
      <c r="P10930"/>
      <c r="S10930"/>
    </row>
    <row r="10931" spans="1:20" x14ac:dyDescent="0.3">
      <c r="A10931" s="25"/>
      <c r="B10931"/>
      <c r="C10931"/>
      <c r="D10931"/>
      <c r="E10931"/>
      <c r="F10931"/>
      <c r="G10931"/>
      <c r="H10931" s="26"/>
      <c r="I10931" s="26"/>
      <c r="K10931"/>
      <c r="L10931"/>
      <c r="M10931"/>
      <c r="N10931"/>
      <c r="O10931"/>
      <c r="P10931"/>
      <c r="S10931"/>
    </row>
    <row r="10932" spans="1:20" x14ac:dyDescent="0.3">
      <c r="A10932" s="25"/>
      <c r="B10932"/>
      <c r="C10932"/>
      <c r="D10932"/>
      <c r="E10932"/>
      <c r="F10932"/>
      <c r="G10932"/>
      <c r="H10932" s="26"/>
      <c r="I10932" s="26"/>
      <c r="K10932"/>
      <c r="L10932"/>
      <c r="M10932"/>
      <c r="N10932"/>
      <c r="O10932"/>
      <c r="P10932"/>
      <c r="S10932"/>
    </row>
    <row r="10933" spans="1:20" x14ac:dyDescent="0.3">
      <c r="A10933" s="25"/>
      <c r="B10933"/>
      <c r="C10933"/>
      <c r="D10933"/>
      <c r="E10933"/>
      <c r="F10933"/>
      <c r="G10933"/>
      <c r="H10933" s="26"/>
      <c r="I10933" s="26"/>
      <c r="K10933"/>
      <c r="L10933"/>
      <c r="M10933"/>
      <c r="N10933"/>
      <c r="O10933"/>
      <c r="P10933"/>
      <c r="S10933"/>
    </row>
    <row r="10934" spans="1:20" x14ac:dyDescent="0.3">
      <c r="A10934" s="25"/>
      <c r="B10934"/>
      <c r="C10934"/>
      <c r="D10934"/>
      <c r="E10934"/>
      <c r="F10934"/>
      <c r="G10934"/>
      <c r="H10934"/>
      <c r="I10934"/>
      <c r="K10934"/>
      <c r="L10934"/>
      <c r="M10934"/>
      <c r="N10934"/>
      <c r="O10934"/>
      <c r="P10934"/>
      <c r="S10934"/>
    </row>
    <row r="10935" spans="1:20" x14ac:dyDescent="0.3">
      <c r="A10935" s="25"/>
      <c r="B10935"/>
      <c r="C10935"/>
      <c r="D10935"/>
      <c r="E10935"/>
      <c r="F10935"/>
      <c r="G10935"/>
      <c r="H10935"/>
      <c r="I10935"/>
      <c r="K10935"/>
      <c r="L10935"/>
      <c r="M10935"/>
      <c r="N10935"/>
      <c r="O10935"/>
      <c r="P10935"/>
      <c r="S10935"/>
    </row>
    <row r="10936" spans="1:20" x14ac:dyDescent="0.3">
      <c r="A10936" s="25"/>
      <c r="B10936"/>
      <c r="C10936"/>
      <c r="D10936"/>
      <c r="E10936"/>
      <c r="F10936"/>
      <c r="G10936"/>
      <c r="H10936"/>
      <c r="I10936"/>
      <c r="K10936"/>
      <c r="L10936"/>
      <c r="M10936"/>
      <c r="N10936"/>
      <c r="O10936"/>
      <c r="P10936"/>
      <c r="S10936"/>
    </row>
    <row r="10937" spans="1:20" x14ac:dyDescent="0.3">
      <c r="A10937" s="25"/>
      <c r="B10937"/>
      <c r="C10937"/>
      <c r="D10937"/>
      <c r="E10937"/>
      <c r="F10937"/>
      <c r="G10937"/>
      <c r="H10937"/>
      <c r="I10937"/>
      <c r="K10937"/>
      <c r="L10937"/>
      <c r="M10937"/>
      <c r="N10937"/>
      <c r="O10937"/>
      <c r="P10937"/>
      <c r="S10937"/>
    </row>
    <row r="10938" spans="1:20" x14ac:dyDescent="0.3">
      <c r="A10938" s="25"/>
      <c r="B10938"/>
      <c r="C10938"/>
      <c r="D10938"/>
      <c r="E10938"/>
      <c r="F10938"/>
      <c r="G10938"/>
      <c r="H10938"/>
      <c r="I10938"/>
      <c r="K10938"/>
      <c r="L10938"/>
      <c r="M10938"/>
      <c r="N10938"/>
      <c r="O10938"/>
      <c r="P10938"/>
      <c r="S10938"/>
    </row>
    <row r="10939" spans="1:20" x14ac:dyDescent="0.3">
      <c r="A10939" s="25"/>
      <c r="B10939"/>
      <c r="C10939"/>
      <c r="D10939"/>
      <c r="E10939"/>
      <c r="F10939"/>
      <c r="G10939"/>
      <c r="H10939" s="14"/>
      <c r="I10939" s="14"/>
      <c r="K10939"/>
      <c r="L10939"/>
      <c r="M10939"/>
      <c r="N10939"/>
      <c r="O10939"/>
      <c r="P10939"/>
      <c r="S10939"/>
    </row>
    <row r="10940" spans="1:20" x14ac:dyDescent="0.3">
      <c r="A10940" s="25"/>
      <c r="B10940"/>
      <c r="C10940"/>
      <c r="D10940"/>
      <c r="E10940"/>
      <c r="F10940"/>
      <c r="G10940"/>
      <c r="H10940" s="14"/>
      <c r="I10940" s="14"/>
      <c r="K10940"/>
      <c r="L10940"/>
      <c r="M10940"/>
      <c r="N10940"/>
      <c r="O10940"/>
      <c r="P10940"/>
      <c r="S10940"/>
      <c r="T10940" s="7"/>
    </row>
    <row r="10941" spans="1:20" x14ac:dyDescent="0.3">
      <c r="A10941" s="25"/>
      <c r="B10941"/>
      <c r="C10941"/>
      <c r="D10941"/>
      <c r="E10941"/>
      <c r="F10941"/>
      <c r="G10941"/>
      <c r="H10941" s="14"/>
      <c r="I10941" s="14"/>
      <c r="K10941"/>
      <c r="L10941"/>
      <c r="M10941"/>
      <c r="N10941"/>
      <c r="O10941"/>
      <c r="P10941"/>
      <c r="S10941"/>
    </row>
    <row r="10942" spans="1:20" x14ac:dyDescent="0.3">
      <c r="A10942" s="25"/>
      <c r="B10942"/>
      <c r="C10942"/>
      <c r="D10942"/>
      <c r="E10942"/>
      <c r="F10942"/>
      <c r="G10942"/>
      <c r="H10942" s="14"/>
      <c r="I10942" s="14"/>
      <c r="K10942"/>
      <c r="L10942"/>
      <c r="M10942"/>
      <c r="N10942"/>
      <c r="O10942"/>
      <c r="P10942"/>
      <c r="S10942"/>
    </row>
    <row r="10943" spans="1:20" x14ac:dyDescent="0.3">
      <c r="A10943" s="25"/>
      <c r="B10943"/>
      <c r="C10943"/>
      <c r="D10943"/>
      <c r="E10943"/>
      <c r="F10943"/>
      <c r="G10943"/>
      <c r="H10943" s="14"/>
      <c r="I10943" s="14"/>
      <c r="K10943"/>
      <c r="L10943"/>
      <c r="M10943"/>
      <c r="N10943"/>
      <c r="O10943"/>
      <c r="P10943"/>
      <c r="S10943"/>
    </row>
    <row r="10944" spans="1:20" x14ac:dyDescent="0.3">
      <c r="A10944" s="25"/>
      <c r="B10944"/>
      <c r="C10944"/>
      <c r="D10944"/>
      <c r="E10944"/>
      <c r="F10944"/>
      <c r="G10944"/>
      <c r="H10944" s="14"/>
      <c r="I10944" s="14"/>
      <c r="K10944"/>
      <c r="L10944"/>
      <c r="M10944"/>
      <c r="N10944"/>
      <c r="O10944"/>
      <c r="P10944"/>
      <c r="S10944"/>
    </row>
    <row r="10945" spans="1:20" x14ac:dyDescent="0.3">
      <c r="A10945" s="25"/>
      <c r="B10945"/>
      <c r="C10945"/>
      <c r="D10945"/>
      <c r="E10945"/>
      <c r="F10945"/>
      <c r="G10945"/>
      <c r="H10945"/>
      <c r="I10945" s="14"/>
      <c r="K10945"/>
      <c r="L10945"/>
      <c r="M10945"/>
      <c r="N10945"/>
      <c r="O10945"/>
      <c r="P10945"/>
      <c r="S10945"/>
    </row>
    <row r="10946" spans="1:20" x14ac:dyDescent="0.3">
      <c r="A10946" s="25"/>
      <c r="B10946"/>
      <c r="C10946"/>
      <c r="D10946"/>
      <c r="E10946"/>
      <c r="F10946"/>
      <c r="G10946"/>
      <c r="H10946"/>
      <c r="I10946" s="14"/>
      <c r="K10946"/>
      <c r="L10946"/>
      <c r="M10946"/>
      <c r="N10946"/>
      <c r="O10946"/>
      <c r="P10946"/>
      <c r="S10946"/>
    </row>
    <row r="10947" spans="1:20" x14ac:dyDescent="0.3">
      <c r="A10947" s="25"/>
      <c r="B10947"/>
      <c r="C10947"/>
      <c r="D10947"/>
      <c r="E10947"/>
      <c r="F10947"/>
      <c r="G10947"/>
      <c r="H10947"/>
      <c r="I10947" s="14"/>
      <c r="K10947"/>
      <c r="L10947"/>
      <c r="M10947"/>
      <c r="N10947"/>
      <c r="O10947"/>
      <c r="P10947"/>
      <c r="S10947"/>
    </row>
    <row r="10948" spans="1:20" x14ac:dyDescent="0.3">
      <c r="A10948" s="25"/>
      <c r="B10948"/>
      <c r="C10948"/>
      <c r="D10948"/>
      <c r="E10948"/>
      <c r="F10948"/>
      <c r="G10948"/>
      <c r="H10948"/>
      <c r="I10948" s="14"/>
      <c r="K10948"/>
      <c r="L10948"/>
      <c r="M10948"/>
      <c r="N10948"/>
      <c r="O10948"/>
      <c r="P10948"/>
      <c r="S10948"/>
    </row>
    <row r="10949" spans="1:20" x14ac:dyDescent="0.3">
      <c r="A10949" s="25"/>
      <c r="B10949"/>
      <c r="C10949"/>
      <c r="D10949"/>
      <c r="E10949"/>
      <c r="F10949"/>
      <c r="G10949"/>
      <c r="H10949"/>
      <c r="I10949"/>
      <c r="K10949"/>
      <c r="L10949"/>
      <c r="M10949"/>
      <c r="N10949"/>
      <c r="O10949"/>
      <c r="P10949"/>
      <c r="S10949"/>
    </row>
    <row r="10950" spans="1:20" x14ac:dyDescent="0.3">
      <c r="A10950" s="25"/>
      <c r="B10950"/>
      <c r="C10950"/>
      <c r="D10950"/>
      <c r="E10950"/>
      <c r="F10950"/>
      <c r="G10950"/>
      <c r="H10950"/>
      <c r="I10950"/>
      <c r="K10950"/>
      <c r="L10950"/>
      <c r="M10950"/>
      <c r="N10950"/>
      <c r="O10950"/>
      <c r="P10950"/>
      <c r="S10950"/>
    </row>
    <row r="10951" spans="1:20" x14ac:dyDescent="0.3">
      <c r="A10951" s="25"/>
      <c r="B10951"/>
      <c r="C10951"/>
      <c r="D10951"/>
      <c r="E10951"/>
      <c r="F10951"/>
      <c r="G10951"/>
      <c r="H10951"/>
      <c r="I10951"/>
      <c r="K10951"/>
      <c r="L10951"/>
      <c r="M10951"/>
      <c r="N10951"/>
      <c r="O10951"/>
      <c r="P10951"/>
      <c r="S10951"/>
    </row>
    <row r="10952" spans="1:20" x14ac:dyDescent="0.3">
      <c r="A10952" s="25"/>
      <c r="B10952"/>
      <c r="C10952"/>
      <c r="D10952"/>
      <c r="E10952"/>
      <c r="F10952"/>
      <c r="G10952"/>
      <c r="H10952"/>
      <c r="I10952"/>
      <c r="K10952"/>
      <c r="L10952"/>
      <c r="M10952"/>
      <c r="N10952"/>
      <c r="O10952"/>
      <c r="P10952"/>
      <c r="S10952"/>
    </row>
    <row r="10953" spans="1:20" x14ac:dyDescent="0.3">
      <c r="A10953" s="25"/>
      <c r="B10953"/>
      <c r="C10953"/>
      <c r="D10953"/>
      <c r="E10953"/>
      <c r="F10953"/>
      <c r="G10953"/>
      <c r="H10953" s="14"/>
      <c r="I10953" s="14"/>
      <c r="K10953"/>
      <c r="L10953"/>
      <c r="M10953"/>
      <c r="N10953"/>
      <c r="O10953"/>
      <c r="P10953"/>
      <c r="S10953"/>
    </row>
    <row r="10954" spans="1:20" x14ac:dyDescent="0.3">
      <c r="A10954" s="25"/>
      <c r="B10954"/>
      <c r="C10954"/>
      <c r="D10954"/>
      <c r="E10954"/>
      <c r="F10954"/>
      <c r="G10954"/>
      <c r="H10954" s="14"/>
      <c r="I10954" s="14"/>
      <c r="K10954"/>
      <c r="L10954"/>
      <c r="M10954"/>
      <c r="N10954"/>
      <c r="O10954"/>
      <c r="P10954"/>
      <c r="S10954"/>
    </row>
    <row r="10955" spans="1:20" x14ac:dyDescent="0.3">
      <c r="A10955" s="25"/>
      <c r="B10955"/>
      <c r="C10955"/>
      <c r="D10955"/>
      <c r="E10955"/>
      <c r="F10955"/>
      <c r="G10955"/>
      <c r="H10955" s="14"/>
      <c r="I10955" s="14"/>
      <c r="K10955"/>
      <c r="L10955"/>
      <c r="M10955"/>
      <c r="N10955"/>
      <c r="O10955"/>
      <c r="P10955"/>
      <c r="S10955"/>
      <c r="T10955" s="7"/>
    </row>
    <row r="10956" spans="1:20" x14ac:dyDescent="0.3">
      <c r="A10956" s="25"/>
      <c r="B10956"/>
      <c r="C10956"/>
      <c r="D10956"/>
      <c r="E10956"/>
      <c r="F10956"/>
      <c r="G10956"/>
      <c r="H10956" s="14"/>
      <c r="I10956" s="14"/>
      <c r="K10956"/>
      <c r="L10956"/>
      <c r="M10956"/>
      <c r="N10956"/>
      <c r="O10956"/>
      <c r="P10956"/>
      <c r="S10956"/>
    </row>
    <row r="10957" spans="1:20" x14ac:dyDescent="0.3">
      <c r="A10957" s="25"/>
      <c r="B10957"/>
      <c r="C10957"/>
      <c r="D10957"/>
      <c r="E10957"/>
      <c r="F10957"/>
      <c r="G10957"/>
      <c r="H10957"/>
      <c r="I10957" s="14"/>
      <c r="K10957"/>
      <c r="L10957"/>
      <c r="M10957"/>
      <c r="N10957"/>
      <c r="O10957"/>
      <c r="P10957"/>
      <c r="S10957"/>
    </row>
    <row r="10958" spans="1:20" x14ac:dyDescent="0.3">
      <c r="A10958" s="25"/>
      <c r="B10958"/>
      <c r="C10958"/>
      <c r="D10958"/>
      <c r="E10958"/>
      <c r="F10958"/>
      <c r="G10958"/>
      <c r="H10958" s="14"/>
      <c r="I10958" s="14"/>
      <c r="K10958"/>
      <c r="L10958"/>
      <c r="M10958"/>
      <c r="N10958"/>
      <c r="O10958"/>
      <c r="P10958"/>
      <c r="S10958"/>
    </row>
    <row r="10959" spans="1:20" x14ac:dyDescent="0.3">
      <c r="A10959" s="25"/>
      <c r="B10959"/>
      <c r="C10959"/>
      <c r="D10959"/>
      <c r="E10959"/>
      <c r="F10959"/>
      <c r="G10959"/>
      <c r="H10959" s="14"/>
      <c r="I10959" s="14"/>
      <c r="K10959"/>
      <c r="L10959"/>
      <c r="M10959"/>
      <c r="N10959"/>
      <c r="O10959"/>
      <c r="P10959"/>
      <c r="S10959"/>
    </row>
    <row r="10960" spans="1:20" x14ac:dyDescent="0.3">
      <c r="A10960" s="25"/>
      <c r="B10960"/>
      <c r="C10960"/>
      <c r="D10960"/>
      <c r="E10960"/>
      <c r="F10960"/>
      <c r="G10960"/>
      <c r="H10960"/>
      <c r="I10960" s="14"/>
      <c r="K10960"/>
      <c r="L10960"/>
      <c r="M10960"/>
      <c r="N10960"/>
      <c r="O10960"/>
      <c r="P10960"/>
      <c r="S10960"/>
    </row>
    <row r="10961" spans="1:19" x14ac:dyDescent="0.3">
      <c r="A10961" s="25"/>
      <c r="B10961"/>
      <c r="C10961"/>
      <c r="D10961"/>
      <c r="E10961"/>
      <c r="F10961"/>
      <c r="G10961"/>
      <c r="H10961"/>
      <c r="I10961" s="14"/>
      <c r="K10961"/>
      <c r="L10961"/>
      <c r="M10961"/>
      <c r="N10961"/>
      <c r="O10961"/>
      <c r="P10961"/>
      <c r="S10961"/>
    </row>
    <row r="10962" spans="1:19" x14ac:dyDescent="0.3">
      <c r="A10962" s="25"/>
      <c r="B10962"/>
      <c r="C10962"/>
      <c r="D10962"/>
      <c r="E10962"/>
      <c r="F10962"/>
      <c r="G10962"/>
      <c r="H10962"/>
      <c r="I10962" s="26"/>
      <c r="K10962"/>
      <c r="L10962"/>
      <c r="M10962"/>
      <c r="N10962"/>
      <c r="O10962"/>
      <c r="P10962"/>
      <c r="S10962"/>
    </row>
    <row r="10963" spans="1:19" x14ac:dyDescent="0.3">
      <c r="A10963" s="25"/>
      <c r="B10963"/>
      <c r="C10963"/>
      <c r="D10963"/>
      <c r="E10963"/>
      <c r="F10963"/>
      <c r="G10963"/>
      <c r="H10963"/>
      <c r="I10963" s="26"/>
      <c r="K10963"/>
      <c r="L10963"/>
      <c r="M10963"/>
      <c r="N10963"/>
      <c r="O10963"/>
      <c r="P10963"/>
      <c r="S10963"/>
    </row>
    <row r="10964" spans="1:19" x14ac:dyDescent="0.3">
      <c r="A10964" s="25"/>
      <c r="B10964"/>
      <c r="C10964"/>
      <c r="D10964"/>
      <c r="E10964"/>
      <c r="F10964"/>
      <c r="G10964"/>
      <c r="H10964"/>
      <c r="I10964" s="26"/>
      <c r="K10964"/>
      <c r="L10964"/>
      <c r="M10964"/>
      <c r="N10964"/>
      <c r="O10964"/>
      <c r="P10964"/>
      <c r="S10964"/>
    </row>
    <row r="10965" spans="1:19" x14ac:dyDescent="0.3">
      <c r="A10965" s="25"/>
      <c r="B10965"/>
      <c r="C10965"/>
      <c r="D10965"/>
      <c r="E10965"/>
      <c r="F10965"/>
      <c r="G10965"/>
      <c r="H10965"/>
      <c r="I10965" s="26"/>
      <c r="K10965"/>
      <c r="L10965"/>
      <c r="M10965"/>
      <c r="N10965"/>
      <c r="O10965"/>
      <c r="P10965"/>
      <c r="S10965"/>
    </row>
    <row r="10966" spans="1:19" x14ac:dyDescent="0.3">
      <c r="A10966" s="25"/>
      <c r="B10966"/>
      <c r="C10966"/>
      <c r="D10966"/>
      <c r="E10966"/>
      <c r="F10966"/>
      <c r="G10966"/>
      <c r="H10966" s="26"/>
      <c r="I10966" s="26"/>
      <c r="K10966"/>
      <c r="L10966"/>
      <c r="M10966"/>
      <c r="N10966"/>
      <c r="O10966"/>
      <c r="P10966"/>
      <c r="S10966"/>
    </row>
    <row r="10967" spans="1:19" x14ac:dyDescent="0.3">
      <c r="A10967" s="25"/>
      <c r="B10967"/>
      <c r="C10967"/>
      <c r="D10967"/>
      <c r="E10967"/>
      <c r="F10967"/>
      <c r="G10967"/>
      <c r="H10967" s="26"/>
      <c r="I10967" s="26"/>
      <c r="K10967"/>
      <c r="L10967"/>
      <c r="M10967"/>
      <c r="N10967"/>
      <c r="O10967"/>
      <c r="P10967"/>
      <c r="S10967"/>
    </row>
    <row r="10968" spans="1:19" x14ac:dyDescent="0.3">
      <c r="A10968" s="25"/>
      <c r="B10968"/>
      <c r="C10968"/>
      <c r="D10968"/>
      <c r="E10968"/>
      <c r="F10968"/>
      <c r="G10968"/>
      <c r="H10968" s="26"/>
      <c r="I10968" s="26"/>
      <c r="K10968"/>
      <c r="L10968"/>
      <c r="M10968"/>
      <c r="N10968"/>
      <c r="O10968"/>
      <c r="P10968"/>
      <c r="S10968"/>
    </row>
    <row r="10969" spans="1:19" x14ac:dyDescent="0.3">
      <c r="A10969" s="25"/>
      <c r="B10969"/>
      <c r="C10969"/>
      <c r="D10969"/>
      <c r="E10969"/>
      <c r="F10969"/>
      <c r="G10969"/>
      <c r="H10969" s="26"/>
      <c r="I10969" s="26"/>
      <c r="K10969"/>
      <c r="L10969"/>
      <c r="M10969"/>
      <c r="N10969"/>
      <c r="O10969"/>
      <c r="P10969"/>
      <c r="S10969"/>
    </row>
    <row r="10970" spans="1:19" x14ac:dyDescent="0.3">
      <c r="A10970" s="25"/>
      <c r="B10970"/>
      <c r="C10970"/>
      <c r="D10970"/>
      <c r="E10970"/>
      <c r="F10970"/>
      <c r="G10970"/>
      <c r="H10970" s="26"/>
      <c r="I10970" s="26"/>
      <c r="K10970"/>
      <c r="L10970"/>
      <c r="M10970"/>
      <c r="N10970"/>
      <c r="O10970"/>
      <c r="P10970"/>
      <c r="S10970"/>
    </row>
    <row r="10971" spans="1:19" x14ac:dyDescent="0.3">
      <c r="A10971" s="25"/>
      <c r="B10971"/>
      <c r="C10971"/>
      <c r="D10971"/>
      <c r="E10971"/>
      <c r="F10971"/>
      <c r="G10971"/>
      <c r="H10971" s="26"/>
      <c r="I10971" s="26"/>
      <c r="K10971"/>
      <c r="L10971"/>
      <c r="M10971"/>
      <c r="N10971"/>
      <c r="O10971"/>
      <c r="P10971"/>
      <c r="S10971"/>
    </row>
    <row r="10972" spans="1:19" x14ac:dyDescent="0.3">
      <c r="A10972" s="25"/>
      <c r="B10972"/>
      <c r="C10972"/>
      <c r="D10972"/>
      <c r="E10972"/>
      <c r="F10972"/>
      <c r="G10972"/>
      <c r="H10972" s="26"/>
      <c r="I10972" s="26"/>
      <c r="K10972"/>
      <c r="L10972"/>
      <c r="M10972"/>
      <c r="N10972"/>
      <c r="O10972"/>
      <c r="P10972"/>
      <c r="S10972"/>
    </row>
    <row r="10973" spans="1:19" x14ac:dyDescent="0.3">
      <c r="A10973" s="25"/>
      <c r="B10973"/>
      <c r="C10973"/>
      <c r="D10973"/>
      <c r="E10973"/>
      <c r="F10973"/>
      <c r="G10973"/>
      <c r="H10973" s="26"/>
      <c r="I10973" s="26"/>
      <c r="K10973"/>
      <c r="L10973"/>
      <c r="M10973"/>
      <c r="N10973"/>
      <c r="O10973"/>
      <c r="P10973"/>
      <c r="S10973"/>
    </row>
    <row r="10974" spans="1:19" x14ac:dyDescent="0.3">
      <c r="A10974" s="25"/>
      <c r="B10974"/>
      <c r="C10974"/>
      <c r="D10974"/>
      <c r="E10974"/>
      <c r="F10974"/>
      <c r="G10974"/>
      <c r="H10974"/>
      <c r="I10974" s="14"/>
      <c r="K10974"/>
      <c r="L10974"/>
      <c r="M10974"/>
      <c r="N10974"/>
      <c r="O10974"/>
      <c r="P10974"/>
      <c r="S10974"/>
    </row>
    <row r="10975" spans="1:19" x14ac:dyDescent="0.3">
      <c r="A10975" s="25"/>
      <c r="B10975"/>
      <c r="C10975"/>
      <c r="D10975"/>
      <c r="E10975"/>
      <c r="F10975"/>
      <c r="G10975"/>
      <c r="H10975"/>
      <c r="I10975" s="14"/>
      <c r="K10975"/>
      <c r="L10975"/>
      <c r="M10975"/>
      <c r="N10975"/>
      <c r="O10975"/>
      <c r="P10975"/>
      <c r="S10975"/>
    </row>
    <row r="10976" spans="1:19" x14ac:dyDescent="0.3">
      <c r="A10976" s="25"/>
      <c r="B10976"/>
      <c r="C10976"/>
      <c r="D10976"/>
      <c r="E10976"/>
      <c r="F10976"/>
      <c r="G10976"/>
      <c r="H10976" s="14"/>
      <c r="I10976" s="14"/>
      <c r="K10976"/>
      <c r="L10976"/>
      <c r="M10976"/>
      <c r="N10976"/>
      <c r="O10976"/>
      <c r="P10976"/>
      <c r="S10976"/>
    </row>
    <row r="10977" spans="1:20" x14ac:dyDescent="0.3">
      <c r="A10977" s="25"/>
      <c r="B10977"/>
      <c r="C10977"/>
      <c r="D10977"/>
      <c r="E10977"/>
      <c r="F10977"/>
      <c r="G10977"/>
      <c r="H10977"/>
      <c r="I10977"/>
      <c r="K10977"/>
      <c r="L10977"/>
      <c r="M10977"/>
      <c r="N10977"/>
      <c r="O10977"/>
      <c r="P10977"/>
      <c r="S10977"/>
    </row>
    <row r="10978" spans="1:20" x14ac:dyDescent="0.3">
      <c r="A10978" s="25"/>
      <c r="B10978"/>
      <c r="C10978"/>
      <c r="D10978"/>
      <c r="E10978"/>
      <c r="F10978"/>
      <c r="G10978"/>
      <c r="H10978"/>
      <c r="I10978"/>
      <c r="K10978"/>
      <c r="L10978"/>
      <c r="M10978"/>
      <c r="N10978"/>
      <c r="O10978"/>
      <c r="P10978"/>
      <c r="S10978"/>
    </row>
    <row r="10979" spans="1:20" x14ac:dyDescent="0.3">
      <c r="A10979" s="25"/>
      <c r="B10979"/>
      <c r="C10979"/>
      <c r="D10979"/>
      <c r="E10979"/>
      <c r="F10979"/>
      <c r="G10979"/>
      <c r="H10979"/>
      <c r="I10979"/>
      <c r="K10979"/>
      <c r="L10979"/>
      <c r="M10979"/>
      <c r="N10979"/>
      <c r="O10979"/>
      <c r="P10979"/>
      <c r="S10979"/>
    </row>
    <row r="10980" spans="1:20" x14ac:dyDescent="0.3">
      <c r="A10980" s="25"/>
      <c r="B10980"/>
      <c r="C10980"/>
      <c r="D10980"/>
      <c r="E10980"/>
      <c r="F10980"/>
      <c r="G10980"/>
      <c r="H10980"/>
      <c r="I10980"/>
      <c r="K10980"/>
      <c r="L10980"/>
      <c r="M10980"/>
      <c r="N10980"/>
      <c r="O10980"/>
      <c r="P10980"/>
      <c r="S10980"/>
    </row>
    <row r="10981" spans="1:20" x14ac:dyDescent="0.3">
      <c r="A10981" s="25"/>
      <c r="B10981"/>
      <c r="C10981"/>
      <c r="D10981"/>
      <c r="E10981"/>
      <c r="F10981"/>
      <c r="G10981"/>
      <c r="H10981" s="14"/>
      <c r="I10981" s="14"/>
      <c r="K10981"/>
      <c r="L10981"/>
      <c r="M10981"/>
      <c r="N10981"/>
      <c r="O10981"/>
      <c r="P10981"/>
      <c r="S10981"/>
    </row>
    <row r="10982" spans="1:20" x14ac:dyDescent="0.3">
      <c r="A10982" s="25"/>
      <c r="B10982"/>
      <c r="C10982"/>
      <c r="D10982"/>
      <c r="E10982"/>
      <c r="F10982"/>
      <c r="G10982"/>
      <c r="H10982"/>
      <c r="I10982"/>
      <c r="K10982"/>
      <c r="L10982"/>
      <c r="M10982"/>
      <c r="N10982"/>
      <c r="O10982"/>
      <c r="P10982"/>
      <c r="S10982"/>
    </row>
    <row r="10983" spans="1:20" x14ac:dyDescent="0.3">
      <c r="A10983" s="25"/>
      <c r="B10983"/>
      <c r="C10983"/>
      <c r="D10983"/>
      <c r="E10983"/>
      <c r="F10983"/>
      <c r="G10983"/>
      <c r="H10983"/>
      <c r="I10983" s="14"/>
      <c r="K10983"/>
      <c r="L10983"/>
      <c r="M10983"/>
      <c r="N10983"/>
      <c r="O10983"/>
      <c r="P10983"/>
      <c r="S10983"/>
    </row>
    <row r="10984" spans="1:20" x14ac:dyDescent="0.3">
      <c r="A10984" s="25"/>
      <c r="B10984"/>
      <c r="C10984"/>
      <c r="D10984"/>
      <c r="E10984"/>
      <c r="F10984"/>
      <c r="G10984"/>
      <c r="H10984"/>
      <c r="I10984" s="14"/>
      <c r="K10984"/>
      <c r="L10984"/>
      <c r="M10984"/>
      <c r="N10984"/>
      <c r="O10984"/>
      <c r="P10984"/>
      <c r="S10984"/>
    </row>
    <row r="10985" spans="1:20" x14ac:dyDescent="0.3">
      <c r="A10985" s="25"/>
      <c r="B10985"/>
      <c r="C10985"/>
      <c r="D10985"/>
      <c r="E10985"/>
      <c r="F10985"/>
      <c r="G10985"/>
      <c r="H10985"/>
      <c r="I10985" s="14"/>
      <c r="K10985"/>
      <c r="L10985"/>
      <c r="M10985"/>
      <c r="N10985"/>
      <c r="O10985"/>
      <c r="P10985"/>
      <c r="S10985"/>
    </row>
    <row r="10986" spans="1:20" x14ac:dyDescent="0.3">
      <c r="A10986" s="25"/>
      <c r="B10986"/>
      <c r="C10986"/>
      <c r="D10986"/>
      <c r="E10986"/>
      <c r="F10986"/>
      <c r="G10986"/>
      <c r="H10986" s="14"/>
      <c r="I10986" s="14"/>
      <c r="K10986"/>
      <c r="L10986"/>
      <c r="M10986"/>
      <c r="N10986"/>
      <c r="O10986"/>
      <c r="P10986"/>
      <c r="S10986"/>
    </row>
    <row r="10987" spans="1:20" x14ac:dyDescent="0.3">
      <c r="A10987" s="25"/>
      <c r="B10987"/>
      <c r="C10987"/>
      <c r="D10987"/>
      <c r="E10987"/>
      <c r="F10987"/>
      <c r="G10987"/>
      <c r="H10987" s="26"/>
      <c r="I10987" s="26"/>
      <c r="K10987"/>
      <c r="L10987"/>
      <c r="M10987"/>
      <c r="N10987"/>
      <c r="O10987"/>
      <c r="P10987"/>
      <c r="S10987"/>
    </row>
    <row r="10988" spans="1:20" x14ac:dyDescent="0.3">
      <c r="A10988" s="25"/>
      <c r="B10988"/>
      <c r="C10988"/>
      <c r="D10988"/>
      <c r="E10988"/>
      <c r="F10988"/>
      <c r="G10988"/>
      <c r="H10988" s="26"/>
      <c r="I10988" s="26"/>
      <c r="K10988"/>
      <c r="L10988"/>
      <c r="M10988"/>
      <c r="N10988"/>
      <c r="O10988"/>
      <c r="P10988"/>
      <c r="S10988"/>
    </row>
    <row r="10989" spans="1:20" x14ac:dyDescent="0.3">
      <c r="A10989" s="25"/>
      <c r="B10989"/>
      <c r="C10989"/>
      <c r="D10989"/>
      <c r="E10989"/>
      <c r="F10989"/>
      <c r="G10989"/>
      <c r="H10989" s="26"/>
      <c r="I10989" s="26"/>
      <c r="K10989"/>
      <c r="L10989"/>
      <c r="M10989"/>
      <c r="N10989"/>
      <c r="O10989"/>
      <c r="P10989"/>
      <c r="S10989"/>
    </row>
    <row r="10990" spans="1:20" x14ac:dyDescent="0.3">
      <c r="A10990" s="25"/>
      <c r="B10990"/>
      <c r="C10990"/>
      <c r="D10990"/>
      <c r="E10990"/>
      <c r="F10990"/>
      <c r="G10990"/>
      <c r="H10990" s="26"/>
      <c r="I10990" s="26"/>
      <c r="K10990"/>
      <c r="L10990"/>
      <c r="M10990"/>
      <c r="N10990"/>
      <c r="O10990"/>
      <c r="P10990"/>
      <c r="S10990"/>
      <c r="T10990" s="7"/>
    </row>
    <row r="10991" spans="1:20" x14ac:dyDescent="0.3">
      <c r="A10991" s="25"/>
      <c r="B10991"/>
      <c r="C10991"/>
      <c r="D10991"/>
      <c r="E10991"/>
      <c r="F10991"/>
      <c r="G10991"/>
      <c r="H10991" s="26"/>
      <c r="I10991" s="26"/>
      <c r="K10991"/>
      <c r="L10991"/>
      <c r="M10991"/>
      <c r="N10991"/>
      <c r="O10991"/>
      <c r="P10991"/>
      <c r="S10991"/>
    </row>
    <row r="10992" spans="1:20" x14ac:dyDescent="0.3">
      <c r="A10992" s="25"/>
      <c r="B10992"/>
      <c r="C10992"/>
      <c r="D10992"/>
      <c r="E10992"/>
      <c r="F10992"/>
      <c r="G10992"/>
      <c r="H10992" s="14"/>
      <c r="I10992" s="14"/>
      <c r="K10992"/>
      <c r="L10992"/>
      <c r="M10992"/>
      <c r="N10992"/>
      <c r="O10992"/>
      <c r="P10992"/>
      <c r="S10992"/>
    </row>
    <row r="10993" spans="1:20" x14ac:dyDescent="0.3">
      <c r="A10993" s="25"/>
      <c r="B10993"/>
      <c r="C10993"/>
      <c r="D10993"/>
      <c r="E10993"/>
      <c r="F10993"/>
      <c r="G10993"/>
      <c r="H10993" s="14"/>
      <c r="I10993" s="14"/>
      <c r="K10993"/>
      <c r="L10993"/>
      <c r="M10993"/>
      <c r="N10993"/>
      <c r="O10993"/>
      <c r="P10993"/>
      <c r="S10993"/>
    </row>
    <row r="10994" spans="1:20" x14ac:dyDescent="0.3">
      <c r="A10994" s="25"/>
      <c r="B10994"/>
      <c r="C10994"/>
      <c r="D10994"/>
      <c r="E10994"/>
      <c r="F10994"/>
      <c r="G10994"/>
      <c r="H10994" s="14"/>
      <c r="I10994" s="14"/>
      <c r="K10994"/>
      <c r="L10994"/>
      <c r="M10994"/>
      <c r="N10994"/>
      <c r="O10994"/>
      <c r="P10994"/>
      <c r="S10994"/>
      <c r="T10994" s="7"/>
    </row>
    <row r="10995" spans="1:20" x14ac:dyDescent="0.3">
      <c r="A10995" s="25"/>
      <c r="B10995"/>
      <c r="C10995"/>
      <c r="D10995"/>
      <c r="E10995"/>
      <c r="F10995"/>
      <c r="G10995"/>
      <c r="H10995" s="14"/>
      <c r="I10995" s="14"/>
      <c r="K10995"/>
      <c r="L10995"/>
      <c r="M10995"/>
      <c r="N10995"/>
      <c r="O10995"/>
      <c r="P10995"/>
      <c r="S10995"/>
      <c r="T10995" s="7"/>
    </row>
    <row r="10996" spans="1:20" x14ac:dyDescent="0.3">
      <c r="A10996" s="25"/>
      <c r="B10996"/>
      <c r="C10996"/>
      <c r="D10996"/>
      <c r="E10996"/>
      <c r="F10996"/>
      <c r="G10996"/>
      <c r="H10996" s="14"/>
      <c r="I10996" s="14"/>
      <c r="K10996"/>
      <c r="L10996"/>
      <c r="M10996"/>
      <c r="N10996"/>
      <c r="O10996"/>
      <c r="P10996"/>
      <c r="S10996"/>
      <c r="T10996" s="7"/>
    </row>
    <row r="10997" spans="1:20" x14ac:dyDescent="0.3">
      <c r="A10997" s="25"/>
      <c r="B10997"/>
      <c r="C10997"/>
      <c r="D10997"/>
      <c r="E10997"/>
      <c r="F10997"/>
      <c r="G10997"/>
      <c r="H10997" s="14"/>
      <c r="I10997" s="26"/>
      <c r="K10997"/>
      <c r="L10997"/>
      <c r="M10997"/>
      <c r="N10997"/>
      <c r="O10997"/>
      <c r="P10997"/>
      <c r="S10997"/>
    </row>
    <row r="10998" spans="1:20" x14ac:dyDescent="0.3">
      <c r="A10998" s="25"/>
      <c r="B10998"/>
      <c r="C10998"/>
      <c r="D10998"/>
      <c r="E10998"/>
      <c r="F10998"/>
      <c r="G10998"/>
      <c r="H10998" s="14"/>
      <c r="I10998" s="26"/>
      <c r="K10998"/>
      <c r="L10998"/>
      <c r="M10998"/>
      <c r="N10998"/>
      <c r="O10998"/>
      <c r="P10998"/>
      <c r="S10998"/>
    </row>
    <row r="10999" spans="1:20" x14ac:dyDescent="0.3">
      <c r="A10999" s="25"/>
      <c r="B10999"/>
      <c r="C10999"/>
      <c r="D10999"/>
      <c r="E10999"/>
      <c r="F10999"/>
      <c r="G10999"/>
      <c r="H10999" s="14"/>
      <c r="I10999" s="26"/>
      <c r="K10999"/>
      <c r="L10999"/>
      <c r="M10999"/>
      <c r="N10999"/>
      <c r="O10999"/>
      <c r="P10999"/>
      <c r="S10999"/>
    </row>
    <row r="11000" spans="1:20" x14ac:dyDescent="0.3">
      <c r="A11000" s="25"/>
      <c r="B11000"/>
      <c r="C11000"/>
      <c r="D11000"/>
      <c r="E11000"/>
      <c r="F11000"/>
      <c r="G11000"/>
      <c r="H11000"/>
      <c r="I11000" s="26"/>
      <c r="K11000"/>
      <c r="L11000"/>
      <c r="M11000"/>
      <c r="N11000"/>
      <c r="O11000"/>
      <c r="P11000"/>
      <c r="S11000"/>
    </row>
    <row r="11001" spans="1:20" x14ac:dyDescent="0.3">
      <c r="A11001" s="25"/>
      <c r="B11001"/>
      <c r="C11001"/>
      <c r="D11001"/>
      <c r="E11001"/>
      <c r="F11001"/>
      <c r="G11001"/>
      <c r="H11001"/>
      <c r="I11001" s="26"/>
      <c r="K11001"/>
      <c r="L11001"/>
      <c r="M11001"/>
      <c r="N11001"/>
      <c r="O11001"/>
      <c r="P11001"/>
      <c r="S11001"/>
    </row>
    <row r="11002" spans="1:20" x14ac:dyDescent="0.3">
      <c r="A11002" s="25"/>
      <c r="B11002"/>
      <c r="C11002"/>
      <c r="D11002"/>
      <c r="E11002"/>
      <c r="F11002"/>
      <c r="G11002"/>
      <c r="H11002" s="26"/>
      <c r="I11002" s="26"/>
      <c r="K11002"/>
      <c r="L11002"/>
      <c r="M11002"/>
      <c r="N11002"/>
      <c r="O11002"/>
      <c r="P11002"/>
      <c r="S11002"/>
    </row>
    <row r="11003" spans="1:20" x14ac:dyDescent="0.3">
      <c r="A11003" s="25"/>
      <c r="B11003"/>
      <c r="C11003"/>
      <c r="D11003"/>
      <c r="E11003"/>
      <c r="F11003"/>
      <c r="G11003"/>
      <c r="H11003" s="26"/>
      <c r="I11003" s="26"/>
      <c r="K11003"/>
      <c r="L11003"/>
      <c r="M11003"/>
      <c r="N11003"/>
      <c r="O11003"/>
      <c r="P11003"/>
      <c r="S11003"/>
    </row>
    <row r="11004" spans="1:20" x14ac:dyDescent="0.3">
      <c r="A11004" s="25"/>
      <c r="B11004"/>
      <c r="C11004"/>
      <c r="D11004"/>
      <c r="E11004"/>
      <c r="F11004"/>
      <c r="G11004"/>
      <c r="H11004" s="26"/>
      <c r="I11004" s="26"/>
      <c r="K11004"/>
      <c r="L11004"/>
      <c r="M11004"/>
      <c r="N11004"/>
      <c r="O11004"/>
      <c r="P11004"/>
      <c r="S11004"/>
    </row>
    <row r="11005" spans="1:20" x14ac:dyDescent="0.3">
      <c r="A11005" s="25"/>
      <c r="B11005"/>
      <c r="C11005"/>
      <c r="D11005"/>
      <c r="E11005"/>
      <c r="F11005"/>
      <c r="G11005"/>
      <c r="H11005" s="26"/>
      <c r="I11005" s="26"/>
      <c r="K11005"/>
      <c r="L11005"/>
      <c r="M11005"/>
      <c r="N11005"/>
      <c r="O11005"/>
      <c r="P11005"/>
      <c r="S11005"/>
    </row>
    <row r="11006" spans="1:20" x14ac:dyDescent="0.3">
      <c r="A11006" s="25"/>
      <c r="B11006"/>
      <c r="C11006"/>
      <c r="D11006"/>
      <c r="E11006"/>
      <c r="F11006"/>
      <c r="G11006"/>
      <c r="H11006" s="26"/>
      <c r="I11006" s="26"/>
      <c r="K11006"/>
      <c r="L11006"/>
      <c r="M11006"/>
      <c r="N11006"/>
      <c r="O11006"/>
      <c r="P11006"/>
      <c r="S11006"/>
    </row>
    <row r="11007" spans="1:20" x14ac:dyDescent="0.3">
      <c r="A11007" s="25"/>
      <c r="B11007"/>
      <c r="C11007"/>
      <c r="D11007"/>
      <c r="E11007"/>
      <c r="F11007"/>
      <c r="G11007"/>
      <c r="H11007" s="14"/>
      <c r="I11007" s="14"/>
      <c r="K11007"/>
      <c r="L11007"/>
      <c r="M11007"/>
      <c r="N11007"/>
      <c r="O11007"/>
      <c r="P11007"/>
      <c r="S11007"/>
      <c r="T11007" s="7"/>
    </row>
    <row r="11008" spans="1:20" x14ac:dyDescent="0.3">
      <c r="A11008" s="25"/>
      <c r="B11008"/>
      <c r="C11008"/>
      <c r="D11008"/>
      <c r="E11008"/>
      <c r="F11008"/>
      <c r="G11008"/>
      <c r="H11008" s="14"/>
      <c r="I11008" s="14"/>
      <c r="K11008"/>
      <c r="L11008"/>
      <c r="M11008"/>
      <c r="N11008"/>
      <c r="O11008"/>
      <c r="P11008"/>
      <c r="S11008"/>
      <c r="T11008" s="7"/>
    </row>
    <row r="11009" spans="1:20" x14ac:dyDescent="0.3">
      <c r="A11009" s="25"/>
      <c r="B11009"/>
      <c r="C11009"/>
      <c r="D11009"/>
      <c r="E11009"/>
      <c r="F11009"/>
      <c r="G11009"/>
      <c r="H11009"/>
      <c r="I11009" s="14"/>
      <c r="K11009"/>
      <c r="L11009"/>
      <c r="M11009"/>
      <c r="N11009"/>
      <c r="O11009"/>
      <c r="P11009"/>
      <c r="S11009"/>
    </row>
    <row r="11010" spans="1:20" x14ac:dyDescent="0.3">
      <c r="A11010" s="25"/>
      <c r="B11010"/>
      <c r="C11010"/>
      <c r="D11010"/>
      <c r="E11010"/>
      <c r="F11010"/>
      <c r="G11010"/>
      <c r="H11010"/>
      <c r="I11010" s="14"/>
      <c r="K11010"/>
      <c r="L11010"/>
      <c r="M11010"/>
      <c r="N11010"/>
      <c r="O11010"/>
      <c r="P11010"/>
      <c r="S11010"/>
    </row>
    <row r="11011" spans="1:20" x14ac:dyDescent="0.3">
      <c r="A11011" s="25"/>
      <c r="B11011"/>
      <c r="C11011"/>
      <c r="D11011"/>
      <c r="E11011"/>
      <c r="F11011"/>
      <c r="G11011"/>
      <c r="H11011"/>
      <c r="I11011" s="14"/>
      <c r="K11011"/>
      <c r="L11011"/>
      <c r="M11011"/>
      <c r="N11011"/>
      <c r="O11011"/>
      <c r="P11011"/>
      <c r="S11011"/>
    </row>
    <row r="11012" spans="1:20" x14ac:dyDescent="0.3">
      <c r="A11012" s="25"/>
      <c r="B11012"/>
      <c r="C11012"/>
      <c r="D11012"/>
      <c r="E11012"/>
      <c r="F11012"/>
      <c r="G11012"/>
      <c r="H11012" s="26"/>
      <c r="I11012" s="26"/>
      <c r="K11012"/>
      <c r="L11012"/>
      <c r="M11012"/>
      <c r="N11012"/>
      <c r="O11012"/>
      <c r="P11012"/>
      <c r="S11012"/>
    </row>
    <row r="11013" spans="1:20" x14ac:dyDescent="0.3">
      <c r="A11013" s="25"/>
      <c r="B11013"/>
      <c r="C11013"/>
      <c r="D11013"/>
      <c r="E11013"/>
      <c r="F11013"/>
      <c r="G11013"/>
      <c r="H11013" s="26"/>
      <c r="I11013" s="26"/>
      <c r="K11013"/>
      <c r="L11013"/>
      <c r="M11013"/>
      <c r="N11013"/>
      <c r="O11013"/>
      <c r="P11013"/>
      <c r="S11013"/>
    </row>
    <row r="11014" spans="1:20" x14ac:dyDescent="0.3">
      <c r="A11014" s="25"/>
      <c r="B11014"/>
      <c r="C11014"/>
      <c r="D11014"/>
      <c r="E11014"/>
      <c r="F11014"/>
      <c r="G11014"/>
      <c r="H11014" s="26"/>
      <c r="I11014" s="26"/>
      <c r="K11014"/>
      <c r="L11014"/>
      <c r="M11014"/>
      <c r="N11014"/>
      <c r="O11014"/>
      <c r="P11014"/>
      <c r="S11014"/>
    </row>
    <row r="11015" spans="1:20" x14ac:dyDescent="0.3">
      <c r="A11015" s="25"/>
      <c r="B11015"/>
      <c r="C11015"/>
      <c r="D11015"/>
      <c r="E11015"/>
      <c r="F11015"/>
      <c r="G11015"/>
      <c r="H11015" s="26"/>
      <c r="I11015" s="26"/>
      <c r="K11015"/>
      <c r="L11015"/>
      <c r="M11015"/>
      <c r="N11015"/>
      <c r="O11015"/>
      <c r="P11015"/>
      <c r="S11015"/>
      <c r="T11015" s="7"/>
    </row>
    <row r="11016" spans="1:20" x14ac:dyDescent="0.3">
      <c r="A11016" s="25"/>
      <c r="B11016"/>
      <c r="C11016"/>
      <c r="D11016"/>
      <c r="E11016"/>
      <c r="F11016"/>
      <c r="G11016"/>
      <c r="H11016" s="26"/>
      <c r="I11016" s="26"/>
      <c r="K11016"/>
      <c r="L11016"/>
      <c r="M11016"/>
      <c r="N11016"/>
      <c r="O11016"/>
      <c r="P11016"/>
      <c r="S11016"/>
    </row>
    <row r="11017" spans="1:20" x14ac:dyDescent="0.3">
      <c r="A11017" s="25"/>
      <c r="B11017"/>
      <c r="C11017"/>
      <c r="D11017"/>
      <c r="E11017"/>
      <c r="F11017"/>
      <c r="G11017"/>
      <c r="H11017" s="26"/>
      <c r="I11017" s="26"/>
      <c r="K11017"/>
      <c r="L11017"/>
      <c r="M11017"/>
      <c r="N11017"/>
      <c r="O11017"/>
      <c r="P11017"/>
      <c r="S11017"/>
    </row>
    <row r="11018" spans="1:20" x14ac:dyDescent="0.3">
      <c r="A11018" s="25"/>
      <c r="B11018"/>
      <c r="C11018"/>
      <c r="D11018"/>
      <c r="E11018"/>
      <c r="F11018"/>
      <c r="G11018"/>
      <c r="H11018" s="26"/>
      <c r="I11018" s="26"/>
      <c r="K11018"/>
      <c r="L11018"/>
      <c r="M11018"/>
      <c r="N11018"/>
      <c r="O11018"/>
      <c r="P11018"/>
      <c r="S11018"/>
    </row>
    <row r="11019" spans="1:20" x14ac:dyDescent="0.3">
      <c r="A11019" s="25"/>
      <c r="B11019"/>
      <c r="C11019"/>
      <c r="D11019"/>
      <c r="E11019"/>
      <c r="F11019"/>
      <c r="G11019"/>
      <c r="H11019" s="26"/>
      <c r="I11019" s="26"/>
      <c r="K11019"/>
      <c r="L11019"/>
      <c r="M11019"/>
      <c r="N11019"/>
      <c r="O11019"/>
      <c r="P11019"/>
      <c r="S11019"/>
    </row>
    <row r="11020" spans="1:20" x14ac:dyDescent="0.3">
      <c r="A11020" s="25"/>
      <c r="B11020"/>
      <c r="C11020"/>
      <c r="D11020"/>
      <c r="E11020"/>
      <c r="F11020"/>
      <c r="G11020"/>
      <c r="H11020" s="26"/>
      <c r="I11020" s="26"/>
      <c r="K11020"/>
      <c r="L11020"/>
      <c r="M11020"/>
      <c r="N11020"/>
      <c r="O11020"/>
      <c r="P11020"/>
      <c r="S11020"/>
    </row>
    <row r="11021" spans="1:20" x14ac:dyDescent="0.3">
      <c r="A11021" s="25"/>
      <c r="B11021"/>
      <c r="C11021"/>
      <c r="D11021"/>
      <c r="E11021"/>
      <c r="F11021"/>
      <c r="G11021"/>
      <c r="H11021" s="26"/>
      <c r="I11021" s="26"/>
      <c r="K11021"/>
      <c r="L11021"/>
      <c r="M11021"/>
      <c r="N11021"/>
      <c r="O11021"/>
      <c r="P11021"/>
      <c r="S11021"/>
    </row>
    <row r="11022" spans="1:20" x14ac:dyDescent="0.3">
      <c r="A11022" s="25"/>
      <c r="B11022"/>
      <c r="C11022"/>
      <c r="D11022"/>
      <c r="E11022"/>
      <c r="F11022"/>
      <c r="G11022"/>
      <c r="H11022" s="26"/>
      <c r="I11022" s="26"/>
      <c r="K11022"/>
      <c r="L11022"/>
      <c r="M11022"/>
      <c r="N11022"/>
      <c r="O11022"/>
      <c r="P11022"/>
      <c r="S11022"/>
    </row>
    <row r="11023" spans="1:20" x14ac:dyDescent="0.3">
      <c r="A11023" s="25"/>
      <c r="B11023"/>
      <c r="C11023"/>
      <c r="D11023"/>
      <c r="E11023"/>
      <c r="F11023"/>
      <c r="G11023"/>
      <c r="H11023" s="14"/>
      <c r="I11023" s="26"/>
      <c r="K11023"/>
      <c r="L11023"/>
      <c r="M11023"/>
      <c r="N11023"/>
      <c r="O11023"/>
      <c r="P11023"/>
      <c r="S11023"/>
    </row>
    <row r="11024" spans="1:20" x14ac:dyDescent="0.3">
      <c r="A11024" s="25"/>
      <c r="B11024"/>
      <c r="C11024"/>
      <c r="D11024"/>
      <c r="E11024"/>
      <c r="F11024"/>
      <c r="G11024"/>
      <c r="H11024" s="14"/>
      <c r="I11024" s="26"/>
      <c r="K11024"/>
      <c r="L11024"/>
      <c r="M11024"/>
      <c r="N11024"/>
      <c r="O11024"/>
      <c r="P11024"/>
      <c r="S11024"/>
    </row>
    <row r="11025" spans="1:19" x14ac:dyDescent="0.3">
      <c r="A11025" s="25"/>
      <c r="B11025"/>
      <c r="C11025"/>
      <c r="D11025"/>
      <c r="E11025"/>
      <c r="F11025"/>
      <c r="G11025"/>
      <c r="H11025" s="14"/>
      <c r="I11025" s="26"/>
      <c r="K11025"/>
      <c r="L11025"/>
      <c r="M11025"/>
      <c r="N11025"/>
      <c r="O11025"/>
      <c r="P11025"/>
      <c r="S11025"/>
    </row>
    <row r="11026" spans="1:19" x14ac:dyDescent="0.3">
      <c r="A11026" s="25"/>
      <c r="B11026"/>
      <c r="C11026"/>
      <c r="D11026"/>
      <c r="E11026"/>
      <c r="F11026"/>
      <c r="G11026"/>
      <c r="H11026" s="26"/>
      <c r="I11026" s="26"/>
      <c r="K11026"/>
      <c r="L11026"/>
      <c r="M11026"/>
      <c r="N11026"/>
      <c r="O11026"/>
      <c r="P11026"/>
      <c r="S11026"/>
    </row>
    <row r="11027" spans="1:19" x14ac:dyDescent="0.3">
      <c r="A11027" s="25"/>
      <c r="B11027"/>
      <c r="C11027"/>
      <c r="D11027"/>
      <c r="E11027"/>
      <c r="F11027"/>
      <c r="G11027"/>
      <c r="H11027" s="26"/>
      <c r="I11027" s="26"/>
      <c r="K11027"/>
      <c r="L11027"/>
      <c r="M11027"/>
      <c r="N11027"/>
      <c r="O11027"/>
      <c r="P11027"/>
      <c r="S11027"/>
    </row>
    <row r="11028" spans="1:19" x14ac:dyDescent="0.3">
      <c r="A11028" s="25"/>
      <c r="B11028"/>
      <c r="C11028"/>
      <c r="D11028"/>
      <c r="E11028"/>
      <c r="F11028"/>
      <c r="G11028"/>
      <c r="H11028" s="26"/>
      <c r="I11028" s="26"/>
      <c r="K11028"/>
      <c r="L11028"/>
      <c r="M11028"/>
      <c r="N11028"/>
      <c r="O11028"/>
      <c r="P11028"/>
      <c r="S11028"/>
    </row>
    <row r="11029" spans="1:19" x14ac:dyDescent="0.3">
      <c r="A11029" s="25"/>
      <c r="B11029"/>
      <c r="C11029"/>
      <c r="D11029"/>
      <c r="E11029"/>
      <c r="F11029"/>
      <c r="G11029"/>
      <c r="H11029" s="26"/>
      <c r="I11029" s="26"/>
      <c r="K11029"/>
      <c r="L11029"/>
      <c r="M11029"/>
      <c r="N11029"/>
      <c r="O11029"/>
      <c r="P11029"/>
      <c r="S11029"/>
    </row>
    <row r="11030" spans="1:19" x14ac:dyDescent="0.3">
      <c r="A11030" s="25"/>
      <c r="B11030"/>
      <c r="C11030"/>
      <c r="D11030"/>
      <c r="E11030"/>
      <c r="F11030"/>
      <c r="G11030"/>
      <c r="H11030" s="26"/>
      <c r="I11030" s="26"/>
      <c r="K11030"/>
      <c r="L11030"/>
      <c r="M11030"/>
      <c r="N11030"/>
      <c r="O11030"/>
      <c r="P11030"/>
      <c r="S11030"/>
    </row>
    <row r="11031" spans="1:19" x14ac:dyDescent="0.3">
      <c r="A11031" s="25"/>
      <c r="B11031"/>
      <c r="C11031"/>
      <c r="D11031"/>
      <c r="E11031"/>
      <c r="F11031"/>
      <c r="G11031"/>
      <c r="H11031" s="26"/>
      <c r="I11031" s="26"/>
      <c r="K11031"/>
      <c r="L11031"/>
      <c r="M11031"/>
      <c r="N11031"/>
      <c r="O11031"/>
      <c r="P11031"/>
      <c r="S11031"/>
    </row>
    <row r="11032" spans="1:19" x14ac:dyDescent="0.3">
      <c r="A11032" s="25"/>
      <c r="B11032"/>
      <c r="C11032"/>
      <c r="D11032"/>
      <c r="E11032"/>
      <c r="F11032"/>
      <c r="G11032"/>
      <c r="H11032" s="14"/>
      <c r="I11032" s="14"/>
      <c r="K11032"/>
      <c r="L11032"/>
      <c r="M11032"/>
      <c r="N11032"/>
      <c r="O11032"/>
      <c r="P11032"/>
      <c r="S11032"/>
    </row>
    <row r="11033" spans="1:19" x14ac:dyDescent="0.3">
      <c r="A11033" s="25"/>
      <c r="B11033"/>
      <c r="C11033"/>
      <c r="D11033"/>
      <c r="E11033"/>
      <c r="F11033"/>
      <c r="G11033"/>
      <c r="H11033" s="14"/>
      <c r="I11033" s="14"/>
      <c r="K11033"/>
      <c r="L11033"/>
      <c r="M11033"/>
      <c r="N11033"/>
      <c r="O11033"/>
      <c r="P11033"/>
      <c r="S11033"/>
    </row>
    <row r="11034" spans="1:19" x14ac:dyDescent="0.3">
      <c r="A11034" s="25"/>
      <c r="B11034"/>
      <c r="C11034"/>
      <c r="D11034"/>
      <c r="E11034"/>
      <c r="F11034"/>
      <c r="G11034"/>
      <c r="H11034"/>
      <c r="I11034"/>
      <c r="K11034"/>
      <c r="L11034"/>
      <c r="M11034"/>
      <c r="N11034"/>
      <c r="O11034"/>
      <c r="P11034"/>
      <c r="S11034"/>
    </row>
    <row r="11035" spans="1:19" x14ac:dyDescent="0.3">
      <c r="A11035" s="25"/>
      <c r="B11035"/>
      <c r="C11035"/>
      <c r="D11035"/>
      <c r="E11035"/>
      <c r="F11035"/>
      <c r="G11035"/>
      <c r="H11035" s="26"/>
      <c r="I11035" s="26"/>
      <c r="K11035"/>
      <c r="L11035"/>
      <c r="M11035"/>
      <c r="N11035"/>
      <c r="O11035"/>
      <c r="P11035"/>
      <c r="S11035"/>
    </row>
    <row r="11036" spans="1:19" x14ac:dyDescent="0.3">
      <c r="A11036" s="25"/>
      <c r="B11036"/>
      <c r="C11036"/>
      <c r="D11036"/>
      <c r="E11036"/>
      <c r="F11036"/>
      <c r="G11036"/>
      <c r="H11036" s="26"/>
      <c r="I11036" s="26"/>
      <c r="K11036"/>
      <c r="L11036"/>
      <c r="M11036"/>
      <c r="N11036"/>
      <c r="O11036"/>
      <c r="P11036"/>
      <c r="S11036"/>
    </row>
    <row r="11037" spans="1:19" x14ac:dyDescent="0.3">
      <c r="A11037" s="25"/>
      <c r="B11037"/>
      <c r="C11037"/>
      <c r="D11037"/>
      <c r="E11037"/>
      <c r="F11037"/>
      <c r="G11037"/>
      <c r="H11037" s="26"/>
      <c r="I11037" s="26"/>
      <c r="K11037"/>
      <c r="L11037"/>
      <c r="M11037"/>
      <c r="N11037"/>
      <c r="O11037"/>
      <c r="P11037"/>
      <c r="S11037"/>
    </row>
    <row r="11038" spans="1:19" x14ac:dyDescent="0.3">
      <c r="A11038" s="25"/>
      <c r="B11038"/>
      <c r="C11038"/>
      <c r="D11038"/>
      <c r="E11038"/>
      <c r="F11038"/>
      <c r="G11038"/>
      <c r="H11038" s="14"/>
      <c r="I11038" s="14"/>
      <c r="K11038"/>
      <c r="L11038"/>
      <c r="M11038"/>
      <c r="N11038"/>
      <c r="O11038"/>
      <c r="P11038"/>
      <c r="S11038"/>
    </row>
    <row r="11039" spans="1:19" x14ac:dyDescent="0.3">
      <c r="A11039" s="25"/>
      <c r="B11039"/>
      <c r="C11039"/>
      <c r="D11039"/>
      <c r="E11039"/>
      <c r="F11039"/>
      <c r="G11039"/>
      <c r="H11039" s="14"/>
      <c r="I11039" s="14"/>
      <c r="K11039"/>
      <c r="L11039"/>
      <c r="M11039"/>
      <c r="N11039"/>
      <c r="O11039"/>
      <c r="P11039"/>
      <c r="S11039"/>
    </row>
    <row r="11040" spans="1:19" x14ac:dyDescent="0.3">
      <c r="A11040" s="25"/>
      <c r="B11040"/>
      <c r="C11040"/>
      <c r="D11040"/>
      <c r="E11040"/>
      <c r="F11040"/>
      <c r="G11040"/>
      <c r="H11040"/>
      <c r="I11040"/>
      <c r="K11040"/>
      <c r="L11040"/>
      <c r="M11040"/>
      <c r="N11040"/>
      <c r="O11040"/>
      <c r="P11040"/>
      <c r="S11040"/>
    </row>
    <row r="11041" spans="1:20" x14ac:dyDescent="0.3">
      <c r="A11041" s="25"/>
      <c r="B11041"/>
      <c r="C11041"/>
      <c r="D11041"/>
      <c r="E11041"/>
      <c r="F11041"/>
      <c r="G11041"/>
      <c r="H11041" s="26"/>
      <c r="I11041" s="26"/>
      <c r="K11041"/>
      <c r="L11041"/>
      <c r="M11041"/>
      <c r="N11041"/>
      <c r="O11041"/>
      <c r="P11041"/>
      <c r="S11041"/>
      <c r="T11041" s="7"/>
    </row>
    <row r="11042" spans="1:20" x14ac:dyDescent="0.3">
      <c r="A11042" s="25"/>
      <c r="B11042"/>
      <c r="C11042"/>
      <c r="D11042"/>
      <c r="E11042"/>
      <c r="F11042"/>
      <c r="G11042"/>
      <c r="H11042" s="26"/>
      <c r="I11042" s="26"/>
      <c r="K11042"/>
      <c r="L11042"/>
      <c r="M11042"/>
      <c r="N11042"/>
      <c r="O11042"/>
      <c r="P11042"/>
      <c r="S11042"/>
      <c r="T11042" s="7"/>
    </row>
    <row r="11043" spans="1:20" x14ac:dyDescent="0.3">
      <c r="A11043" s="25"/>
      <c r="B11043"/>
      <c r="C11043"/>
      <c r="D11043"/>
      <c r="E11043"/>
      <c r="F11043"/>
      <c r="G11043"/>
      <c r="H11043" s="26"/>
      <c r="I11043" s="26"/>
      <c r="K11043"/>
      <c r="L11043"/>
      <c r="M11043"/>
      <c r="N11043"/>
      <c r="O11043"/>
      <c r="P11043"/>
      <c r="S11043"/>
    </row>
    <row r="11044" spans="1:20" x14ac:dyDescent="0.3">
      <c r="A11044" s="25"/>
      <c r="B11044"/>
      <c r="C11044"/>
      <c r="D11044"/>
      <c r="E11044"/>
      <c r="F11044"/>
      <c r="G11044"/>
      <c r="H11044" s="26"/>
      <c r="I11044" s="26"/>
      <c r="K11044"/>
      <c r="L11044"/>
      <c r="M11044"/>
      <c r="N11044"/>
      <c r="O11044"/>
      <c r="P11044"/>
      <c r="S11044"/>
    </row>
    <row r="11045" spans="1:20" x14ac:dyDescent="0.3">
      <c r="A11045" s="25"/>
      <c r="B11045"/>
      <c r="C11045"/>
      <c r="D11045"/>
      <c r="E11045"/>
      <c r="F11045"/>
      <c r="G11045"/>
      <c r="H11045" s="26"/>
      <c r="I11045" s="26"/>
      <c r="K11045"/>
      <c r="L11045"/>
      <c r="M11045"/>
      <c r="N11045"/>
      <c r="O11045"/>
      <c r="P11045"/>
      <c r="S11045"/>
    </row>
    <row r="11046" spans="1:20" x14ac:dyDescent="0.3">
      <c r="A11046" s="25"/>
      <c r="B11046"/>
      <c r="C11046"/>
      <c r="D11046"/>
      <c r="E11046"/>
      <c r="F11046"/>
      <c r="G11046"/>
      <c r="H11046" s="26"/>
      <c r="I11046" s="26"/>
      <c r="K11046"/>
      <c r="L11046"/>
      <c r="M11046"/>
      <c r="N11046"/>
      <c r="O11046"/>
      <c r="P11046"/>
      <c r="S11046"/>
    </row>
    <row r="11047" spans="1:20" x14ac:dyDescent="0.3">
      <c r="A11047" s="25"/>
      <c r="B11047"/>
      <c r="C11047"/>
      <c r="D11047"/>
      <c r="E11047"/>
      <c r="F11047"/>
      <c r="G11047"/>
      <c r="H11047" s="26"/>
      <c r="I11047" s="26"/>
      <c r="K11047"/>
      <c r="L11047"/>
      <c r="M11047"/>
      <c r="N11047"/>
      <c r="O11047"/>
      <c r="P11047"/>
      <c r="S11047"/>
    </row>
    <row r="11048" spans="1:20" x14ac:dyDescent="0.3">
      <c r="A11048" s="25"/>
      <c r="B11048"/>
      <c r="C11048"/>
      <c r="D11048"/>
      <c r="E11048"/>
      <c r="F11048"/>
      <c r="G11048"/>
      <c r="H11048" s="26"/>
      <c r="I11048" s="26"/>
      <c r="K11048"/>
      <c r="L11048"/>
      <c r="M11048"/>
      <c r="N11048"/>
      <c r="O11048"/>
      <c r="P11048"/>
      <c r="S11048"/>
    </row>
    <row r="11049" spans="1:20" x14ac:dyDescent="0.3">
      <c r="A11049" s="25"/>
      <c r="B11049"/>
      <c r="C11049"/>
      <c r="D11049"/>
      <c r="E11049"/>
      <c r="F11049"/>
      <c r="G11049"/>
      <c r="H11049" s="26"/>
      <c r="I11049" s="26"/>
      <c r="K11049"/>
      <c r="L11049"/>
      <c r="M11049"/>
      <c r="N11049"/>
      <c r="O11049"/>
      <c r="P11049"/>
      <c r="S11049"/>
    </row>
    <row r="11050" spans="1:20" x14ac:dyDescent="0.3">
      <c r="A11050" s="25"/>
      <c r="B11050"/>
      <c r="C11050"/>
      <c r="D11050"/>
      <c r="E11050"/>
      <c r="F11050"/>
      <c r="G11050"/>
      <c r="H11050" s="26"/>
      <c r="I11050" s="26"/>
      <c r="K11050"/>
      <c r="L11050"/>
      <c r="M11050"/>
      <c r="N11050"/>
      <c r="O11050"/>
      <c r="P11050"/>
      <c r="S11050"/>
    </row>
    <row r="11051" spans="1:20" x14ac:dyDescent="0.3">
      <c r="A11051" s="25"/>
      <c r="B11051"/>
      <c r="C11051"/>
      <c r="D11051"/>
      <c r="E11051"/>
      <c r="F11051"/>
      <c r="G11051"/>
      <c r="H11051" s="26"/>
      <c r="I11051" s="26"/>
      <c r="K11051"/>
      <c r="L11051"/>
      <c r="M11051"/>
      <c r="N11051"/>
      <c r="O11051"/>
      <c r="P11051"/>
      <c r="S11051"/>
    </row>
    <row r="11052" spans="1:20" x14ac:dyDescent="0.3">
      <c r="A11052" s="25"/>
      <c r="B11052"/>
      <c r="C11052"/>
      <c r="D11052"/>
      <c r="E11052"/>
      <c r="F11052"/>
      <c r="G11052"/>
      <c r="H11052" s="26"/>
      <c r="I11052" s="26"/>
      <c r="K11052"/>
      <c r="L11052"/>
      <c r="M11052"/>
      <c r="N11052"/>
      <c r="O11052"/>
      <c r="P11052"/>
      <c r="S11052"/>
    </row>
    <row r="11053" spans="1:20" x14ac:dyDescent="0.3">
      <c r="A11053" s="25"/>
      <c r="B11053"/>
      <c r="C11053"/>
      <c r="D11053"/>
      <c r="E11053"/>
      <c r="F11053"/>
      <c r="G11053"/>
      <c r="H11053" s="26"/>
      <c r="I11053" s="26"/>
      <c r="K11053"/>
      <c r="L11053"/>
      <c r="M11053"/>
      <c r="N11053"/>
      <c r="O11053"/>
      <c r="P11053"/>
      <c r="S11053"/>
      <c r="T11053" s="7"/>
    </row>
    <row r="11054" spans="1:20" x14ac:dyDescent="0.3">
      <c r="A11054" s="25"/>
      <c r="B11054"/>
      <c r="C11054"/>
      <c r="D11054"/>
      <c r="E11054"/>
      <c r="F11054"/>
      <c r="G11054"/>
      <c r="H11054" s="26"/>
      <c r="I11054" s="26"/>
      <c r="K11054"/>
      <c r="L11054"/>
      <c r="M11054"/>
      <c r="N11054"/>
      <c r="O11054"/>
      <c r="P11054"/>
      <c r="S11054"/>
    </row>
    <row r="11055" spans="1:20" x14ac:dyDescent="0.3">
      <c r="A11055" s="25"/>
      <c r="B11055"/>
      <c r="C11055"/>
      <c r="D11055"/>
      <c r="E11055"/>
      <c r="F11055"/>
      <c r="G11055"/>
      <c r="H11055" s="26"/>
      <c r="I11055" s="26"/>
      <c r="K11055"/>
      <c r="L11055"/>
      <c r="M11055"/>
      <c r="N11055"/>
      <c r="O11055"/>
      <c r="P11055"/>
      <c r="S11055"/>
    </row>
    <row r="11056" spans="1:20" x14ac:dyDescent="0.3">
      <c r="A11056" s="25"/>
      <c r="B11056"/>
      <c r="C11056"/>
      <c r="D11056"/>
      <c r="E11056"/>
      <c r="F11056"/>
      <c r="G11056"/>
      <c r="H11056" s="26"/>
      <c r="I11056" s="26"/>
      <c r="K11056"/>
      <c r="L11056"/>
      <c r="M11056"/>
      <c r="N11056"/>
      <c r="O11056"/>
      <c r="P11056"/>
      <c r="S11056"/>
    </row>
    <row r="11057" spans="1:20" x14ac:dyDescent="0.3">
      <c r="A11057" s="25"/>
      <c r="B11057"/>
      <c r="C11057"/>
      <c r="D11057"/>
      <c r="E11057"/>
      <c r="F11057"/>
      <c r="G11057"/>
      <c r="H11057" s="14"/>
      <c r="I11057" s="26"/>
      <c r="K11057"/>
      <c r="L11057"/>
      <c r="M11057"/>
      <c r="N11057"/>
      <c r="O11057"/>
      <c r="P11057"/>
      <c r="S11057"/>
      <c r="T11057" s="7"/>
    </row>
    <row r="11058" spans="1:20" x14ac:dyDescent="0.3">
      <c r="A11058" s="25"/>
      <c r="B11058"/>
      <c r="C11058"/>
      <c r="D11058"/>
      <c r="E11058"/>
      <c r="F11058"/>
      <c r="G11058"/>
      <c r="H11058" s="14"/>
      <c r="I11058" s="26"/>
      <c r="K11058"/>
      <c r="L11058"/>
      <c r="M11058"/>
      <c r="N11058"/>
      <c r="O11058"/>
      <c r="P11058"/>
      <c r="S11058"/>
    </row>
    <row r="11059" spans="1:20" x14ac:dyDescent="0.3">
      <c r="A11059" s="25"/>
      <c r="B11059"/>
      <c r="C11059"/>
      <c r="D11059"/>
      <c r="E11059"/>
      <c r="F11059"/>
      <c r="G11059"/>
      <c r="H11059" s="14"/>
      <c r="I11059" s="26"/>
      <c r="K11059"/>
      <c r="L11059"/>
      <c r="M11059"/>
      <c r="N11059"/>
      <c r="O11059"/>
      <c r="P11059"/>
      <c r="S11059"/>
    </row>
    <row r="11060" spans="1:20" x14ac:dyDescent="0.3">
      <c r="A11060" s="25"/>
      <c r="B11060"/>
      <c r="C11060"/>
      <c r="D11060"/>
      <c r="E11060"/>
      <c r="F11060"/>
      <c r="G11060"/>
      <c r="H11060" s="14"/>
      <c r="I11060" s="26"/>
      <c r="K11060"/>
      <c r="L11060"/>
      <c r="M11060"/>
      <c r="N11060"/>
      <c r="O11060"/>
      <c r="P11060"/>
      <c r="S11060"/>
    </row>
    <row r="11061" spans="1:20" x14ac:dyDescent="0.3">
      <c r="A11061" s="25"/>
      <c r="B11061"/>
      <c r="C11061"/>
      <c r="D11061"/>
      <c r="E11061"/>
      <c r="F11061"/>
      <c r="G11061"/>
      <c r="H11061" s="14"/>
      <c r="I11061" s="14"/>
      <c r="K11061"/>
      <c r="L11061"/>
      <c r="M11061"/>
      <c r="N11061"/>
      <c r="O11061"/>
      <c r="P11061"/>
      <c r="S11061"/>
    </row>
    <row r="11062" spans="1:20" x14ac:dyDescent="0.3">
      <c r="A11062" s="25"/>
      <c r="B11062"/>
      <c r="C11062"/>
      <c r="D11062"/>
      <c r="E11062"/>
      <c r="F11062"/>
      <c r="G11062"/>
      <c r="H11062" s="14"/>
      <c r="I11062" s="14"/>
      <c r="K11062"/>
      <c r="L11062"/>
      <c r="M11062"/>
      <c r="N11062"/>
      <c r="O11062"/>
      <c r="P11062"/>
      <c r="S11062"/>
    </row>
    <row r="11063" spans="1:20" x14ac:dyDescent="0.3">
      <c r="A11063" s="25"/>
      <c r="B11063"/>
      <c r="C11063"/>
      <c r="D11063"/>
      <c r="E11063"/>
      <c r="F11063"/>
      <c r="G11063"/>
      <c r="H11063" s="14"/>
      <c r="I11063" s="14"/>
      <c r="K11063"/>
      <c r="L11063"/>
      <c r="M11063"/>
      <c r="N11063"/>
      <c r="O11063"/>
      <c r="P11063"/>
      <c r="S11063"/>
      <c r="T11063" s="7"/>
    </row>
    <row r="11064" spans="1:20" x14ac:dyDescent="0.3">
      <c r="A11064" s="25"/>
      <c r="B11064"/>
      <c r="C11064"/>
      <c r="D11064"/>
      <c r="E11064"/>
      <c r="F11064"/>
      <c r="G11064"/>
      <c r="H11064" s="14"/>
      <c r="I11064" s="14"/>
      <c r="K11064"/>
      <c r="L11064"/>
      <c r="M11064"/>
      <c r="N11064"/>
      <c r="O11064"/>
      <c r="P11064"/>
      <c r="S11064"/>
    </row>
    <row r="11065" spans="1:20" x14ac:dyDescent="0.3">
      <c r="A11065" s="25"/>
      <c r="B11065"/>
      <c r="C11065"/>
      <c r="D11065"/>
      <c r="E11065"/>
      <c r="F11065"/>
      <c r="G11065"/>
      <c r="H11065" s="14"/>
      <c r="I11065" s="14"/>
      <c r="K11065"/>
      <c r="L11065"/>
      <c r="M11065"/>
      <c r="N11065"/>
      <c r="O11065"/>
      <c r="P11065"/>
      <c r="S11065"/>
    </row>
    <row r="11066" spans="1:20" x14ac:dyDescent="0.3">
      <c r="A11066" s="25"/>
      <c r="B11066"/>
      <c r="C11066"/>
      <c r="D11066"/>
      <c r="E11066"/>
      <c r="F11066"/>
      <c r="G11066"/>
      <c r="H11066" s="14"/>
      <c r="I11066" s="14"/>
      <c r="K11066"/>
      <c r="L11066"/>
      <c r="M11066"/>
      <c r="N11066"/>
      <c r="O11066"/>
      <c r="P11066"/>
      <c r="S11066"/>
    </row>
    <row r="11067" spans="1:20" x14ac:dyDescent="0.3">
      <c r="A11067" s="25"/>
      <c r="B11067"/>
      <c r="C11067"/>
      <c r="D11067"/>
      <c r="E11067"/>
      <c r="F11067"/>
      <c r="G11067"/>
      <c r="H11067" s="14"/>
      <c r="I11067" s="14"/>
      <c r="K11067"/>
      <c r="L11067"/>
      <c r="M11067"/>
      <c r="N11067"/>
      <c r="O11067"/>
      <c r="P11067"/>
      <c r="S11067"/>
    </row>
    <row r="11068" spans="1:20" x14ac:dyDescent="0.3">
      <c r="A11068" s="25"/>
      <c r="B11068"/>
      <c r="C11068"/>
      <c r="D11068"/>
      <c r="E11068"/>
      <c r="F11068"/>
      <c r="G11068"/>
      <c r="H11068"/>
      <c r="I11068" s="14"/>
      <c r="K11068"/>
      <c r="L11068"/>
      <c r="M11068"/>
      <c r="N11068"/>
      <c r="O11068"/>
      <c r="P11068"/>
      <c r="S11068"/>
    </row>
    <row r="11069" spans="1:20" x14ac:dyDescent="0.3">
      <c r="A11069" s="25"/>
      <c r="B11069"/>
      <c r="C11069"/>
      <c r="D11069"/>
      <c r="E11069"/>
      <c r="F11069"/>
      <c r="G11069"/>
      <c r="H11069"/>
      <c r="I11069" s="14"/>
      <c r="K11069"/>
      <c r="L11069"/>
      <c r="M11069"/>
      <c r="N11069"/>
      <c r="O11069"/>
      <c r="P11069"/>
      <c r="S11069"/>
    </row>
    <row r="11070" spans="1:20" x14ac:dyDescent="0.3">
      <c r="A11070" s="25"/>
      <c r="B11070"/>
      <c r="C11070"/>
      <c r="D11070"/>
      <c r="E11070"/>
      <c r="F11070"/>
      <c r="G11070"/>
      <c r="H11070"/>
      <c r="I11070" s="14"/>
      <c r="K11070"/>
      <c r="L11070"/>
      <c r="M11070"/>
      <c r="N11070"/>
      <c r="O11070"/>
      <c r="P11070"/>
      <c r="S11070"/>
    </row>
    <row r="11071" spans="1:20" x14ac:dyDescent="0.3">
      <c r="A11071" s="25"/>
      <c r="B11071"/>
      <c r="C11071"/>
      <c r="D11071"/>
      <c r="E11071"/>
      <c r="F11071"/>
      <c r="G11071"/>
      <c r="H11071"/>
      <c r="I11071" s="14"/>
      <c r="K11071"/>
      <c r="L11071"/>
      <c r="M11071"/>
      <c r="N11071"/>
      <c r="O11071"/>
      <c r="P11071"/>
      <c r="S11071"/>
    </row>
    <row r="11072" spans="1:20" x14ac:dyDescent="0.3">
      <c r="A11072" s="25"/>
      <c r="B11072"/>
      <c r="C11072"/>
      <c r="D11072"/>
      <c r="E11072"/>
      <c r="F11072"/>
      <c r="G11072"/>
      <c r="H11072"/>
      <c r="I11072" s="14"/>
      <c r="K11072"/>
      <c r="L11072"/>
      <c r="M11072"/>
      <c r="N11072"/>
      <c r="O11072"/>
      <c r="P11072"/>
      <c r="S11072"/>
    </row>
    <row r="11073" spans="1:19" x14ac:dyDescent="0.3">
      <c r="A11073" s="25"/>
      <c r="B11073"/>
      <c r="C11073"/>
      <c r="D11073"/>
      <c r="E11073"/>
      <c r="F11073"/>
      <c r="G11073"/>
      <c r="H11073"/>
      <c r="I11073" s="14"/>
      <c r="K11073"/>
      <c r="L11073"/>
      <c r="M11073"/>
      <c r="N11073"/>
      <c r="O11073"/>
      <c r="P11073"/>
      <c r="S11073"/>
    </row>
    <row r="11074" spans="1:19" x14ac:dyDescent="0.3">
      <c r="A11074" s="25"/>
      <c r="B11074"/>
      <c r="C11074"/>
      <c r="D11074"/>
      <c r="E11074"/>
      <c r="F11074"/>
      <c r="G11074"/>
      <c r="H11074" s="14"/>
      <c r="I11074" s="14"/>
      <c r="K11074"/>
      <c r="L11074"/>
      <c r="M11074"/>
      <c r="N11074"/>
      <c r="O11074"/>
      <c r="P11074"/>
      <c r="S11074"/>
    </row>
    <row r="11075" spans="1:19" x14ac:dyDescent="0.3">
      <c r="A11075" s="25"/>
      <c r="B11075"/>
      <c r="C11075"/>
      <c r="D11075"/>
      <c r="E11075"/>
      <c r="F11075"/>
      <c r="G11075"/>
      <c r="H11075" s="14"/>
      <c r="I11075" s="14"/>
      <c r="K11075"/>
      <c r="L11075"/>
      <c r="M11075"/>
      <c r="N11075"/>
      <c r="O11075"/>
      <c r="P11075"/>
      <c r="S11075"/>
    </row>
    <row r="11076" spans="1:19" x14ac:dyDescent="0.3">
      <c r="A11076" s="25"/>
      <c r="B11076"/>
      <c r="C11076"/>
      <c r="D11076"/>
      <c r="E11076"/>
      <c r="F11076"/>
      <c r="G11076"/>
      <c r="H11076" s="14"/>
      <c r="I11076" s="14"/>
      <c r="K11076"/>
      <c r="L11076"/>
      <c r="M11076"/>
      <c r="N11076"/>
      <c r="O11076"/>
      <c r="P11076"/>
      <c r="S11076"/>
    </row>
    <row r="11077" spans="1:19" x14ac:dyDescent="0.3">
      <c r="A11077" s="25"/>
      <c r="B11077"/>
      <c r="C11077"/>
      <c r="D11077"/>
      <c r="E11077"/>
      <c r="F11077"/>
      <c r="G11077"/>
      <c r="H11077" s="14"/>
      <c r="I11077" s="14"/>
      <c r="K11077"/>
      <c r="L11077"/>
      <c r="M11077"/>
      <c r="N11077"/>
      <c r="O11077"/>
      <c r="P11077"/>
      <c r="S11077"/>
    </row>
    <row r="11078" spans="1:19" x14ac:dyDescent="0.3">
      <c r="A11078" s="25"/>
      <c r="B11078"/>
      <c r="C11078"/>
      <c r="D11078"/>
      <c r="E11078"/>
      <c r="F11078"/>
      <c r="G11078"/>
      <c r="H11078" s="14"/>
      <c r="I11078" s="14"/>
      <c r="K11078"/>
      <c r="L11078"/>
      <c r="M11078"/>
      <c r="N11078"/>
      <c r="O11078"/>
      <c r="P11078"/>
      <c r="S11078"/>
    </row>
    <row r="11079" spans="1:19" x14ac:dyDescent="0.3">
      <c r="A11079" s="25"/>
      <c r="B11079"/>
      <c r="C11079"/>
      <c r="D11079"/>
      <c r="E11079"/>
      <c r="F11079"/>
      <c r="G11079"/>
      <c r="H11079" s="14"/>
      <c r="I11079" s="14"/>
      <c r="K11079"/>
      <c r="L11079"/>
      <c r="M11079"/>
      <c r="N11079"/>
      <c r="O11079"/>
      <c r="P11079"/>
      <c r="S11079"/>
    </row>
    <row r="11080" spans="1:19" x14ac:dyDescent="0.3">
      <c r="A11080" s="25"/>
      <c r="B11080"/>
      <c r="C11080"/>
      <c r="D11080"/>
      <c r="E11080"/>
      <c r="F11080"/>
      <c r="G11080"/>
      <c r="H11080" s="14"/>
      <c r="I11080" s="14"/>
      <c r="K11080"/>
      <c r="L11080"/>
      <c r="M11080"/>
      <c r="N11080"/>
      <c r="O11080"/>
      <c r="P11080"/>
      <c r="S11080"/>
    </row>
    <row r="11081" spans="1:19" x14ac:dyDescent="0.3">
      <c r="A11081" s="25"/>
      <c r="B11081"/>
      <c r="C11081"/>
      <c r="D11081"/>
      <c r="E11081"/>
      <c r="F11081"/>
      <c r="G11081"/>
      <c r="H11081" s="14"/>
      <c r="I11081" s="14"/>
      <c r="K11081"/>
      <c r="L11081"/>
      <c r="M11081"/>
      <c r="N11081"/>
      <c r="O11081"/>
      <c r="P11081"/>
      <c r="S11081"/>
    </row>
    <row r="11082" spans="1:19" x14ac:dyDescent="0.3">
      <c r="A11082" s="25"/>
      <c r="B11082"/>
      <c r="C11082"/>
      <c r="D11082"/>
      <c r="E11082"/>
      <c r="F11082"/>
      <c r="G11082"/>
      <c r="H11082"/>
      <c r="I11082"/>
      <c r="K11082"/>
      <c r="L11082"/>
      <c r="M11082"/>
      <c r="N11082"/>
      <c r="O11082"/>
      <c r="P11082"/>
      <c r="S11082"/>
    </row>
    <row r="11083" spans="1:19" x14ac:dyDescent="0.3">
      <c r="A11083" s="25"/>
      <c r="B11083"/>
      <c r="C11083"/>
      <c r="D11083"/>
      <c r="E11083"/>
      <c r="F11083"/>
      <c r="G11083"/>
      <c r="H11083"/>
      <c r="I11083"/>
      <c r="K11083"/>
      <c r="L11083"/>
      <c r="M11083"/>
      <c r="N11083"/>
      <c r="O11083"/>
      <c r="P11083"/>
      <c r="S11083"/>
    </row>
    <row r="11084" spans="1:19" x14ac:dyDescent="0.3">
      <c r="A11084" s="25"/>
      <c r="B11084"/>
      <c r="C11084"/>
      <c r="D11084"/>
      <c r="E11084"/>
      <c r="F11084"/>
      <c r="G11084"/>
      <c r="H11084"/>
      <c r="I11084"/>
      <c r="K11084"/>
      <c r="L11084"/>
      <c r="M11084"/>
      <c r="N11084"/>
      <c r="O11084"/>
      <c r="P11084"/>
      <c r="S11084"/>
    </row>
    <row r="11085" spans="1:19" x14ac:dyDescent="0.3">
      <c r="A11085" s="25"/>
      <c r="B11085"/>
      <c r="C11085"/>
      <c r="D11085"/>
      <c r="E11085"/>
      <c r="F11085"/>
      <c r="G11085"/>
      <c r="H11085"/>
      <c r="I11085"/>
      <c r="K11085"/>
      <c r="L11085"/>
      <c r="M11085"/>
      <c r="N11085"/>
      <c r="O11085"/>
      <c r="P11085"/>
      <c r="S11085"/>
    </row>
    <row r="11086" spans="1:19" x14ac:dyDescent="0.3">
      <c r="A11086" s="25"/>
      <c r="B11086"/>
      <c r="C11086"/>
      <c r="D11086"/>
      <c r="E11086"/>
      <c r="F11086"/>
      <c r="G11086"/>
      <c r="H11086" s="14"/>
      <c r="I11086" s="14"/>
      <c r="K11086"/>
      <c r="L11086"/>
      <c r="M11086"/>
      <c r="N11086"/>
      <c r="O11086"/>
      <c r="P11086"/>
      <c r="S11086"/>
    </row>
    <row r="11087" spans="1:19" x14ac:dyDescent="0.3">
      <c r="A11087" s="25"/>
      <c r="B11087"/>
      <c r="C11087"/>
      <c r="D11087"/>
      <c r="E11087"/>
      <c r="F11087"/>
      <c r="G11087"/>
      <c r="H11087" s="14"/>
      <c r="I11087" s="14"/>
      <c r="K11087"/>
      <c r="L11087"/>
      <c r="M11087"/>
      <c r="N11087"/>
      <c r="O11087"/>
      <c r="P11087"/>
      <c r="S11087"/>
    </row>
    <row r="11088" spans="1:19" x14ac:dyDescent="0.3">
      <c r="A11088" s="25"/>
      <c r="B11088"/>
      <c r="C11088"/>
      <c r="D11088"/>
      <c r="E11088"/>
      <c r="F11088"/>
      <c r="G11088"/>
      <c r="H11088" s="14"/>
      <c r="I11088" s="14"/>
      <c r="K11088"/>
      <c r="L11088"/>
      <c r="M11088"/>
      <c r="N11088"/>
      <c r="O11088"/>
      <c r="P11088"/>
      <c r="S11088"/>
    </row>
    <row r="11089" spans="1:20" x14ac:dyDescent="0.3">
      <c r="A11089" s="25"/>
      <c r="B11089"/>
      <c r="C11089"/>
      <c r="D11089"/>
      <c r="E11089"/>
      <c r="F11089"/>
      <c r="G11089"/>
      <c r="H11089" s="14"/>
      <c r="I11089" s="14"/>
      <c r="K11089"/>
      <c r="L11089"/>
      <c r="M11089"/>
      <c r="N11089"/>
      <c r="O11089"/>
      <c r="P11089"/>
      <c r="S11089"/>
    </row>
    <row r="11090" spans="1:20" x14ac:dyDescent="0.3">
      <c r="A11090" s="25"/>
      <c r="B11090"/>
      <c r="C11090"/>
      <c r="D11090"/>
      <c r="E11090"/>
      <c r="F11090"/>
      <c r="G11090"/>
      <c r="H11090" s="14"/>
      <c r="I11090" s="14"/>
      <c r="K11090"/>
      <c r="L11090"/>
      <c r="M11090"/>
      <c r="N11090"/>
      <c r="O11090"/>
      <c r="P11090"/>
      <c r="S11090"/>
    </row>
    <row r="11091" spans="1:20" x14ac:dyDescent="0.3">
      <c r="A11091" s="25"/>
      <c r="B11091"/>
      <c r="C11091"/>
      <c r="D11091"/>
      <c r="E11091"/>
      <c r="F11091"/>
      <c r="G11091"/>
      <c r="H11091" s="14"/>
      <c r="I11091" s="14"/>
      <c r="K11091"/>
      <c r="L11091"/>
      <c r="M11091"/>
      <c r="N11091"/>
      <c r="O11091"/>
      <c r="P11091"/>
      <c r="S11091"/>
    </row>
    <row r="11092" spans="1:20" x14ac:dyDescent="0.3">
      <c r="A11092" s="25"/>
      <c r="B11092"/>
      <c r="C11092"/>
      <c r="D11092"/>
      <c r="E11092"/>
      <c r="F11092"/>
      <c r="G11092"/>
      <c r="H11092" s="14"/>
      <c r="I11092" s="14"/>
      <c r="K11092"/>
      <c r="L11092"/>
      <c r="M11092"/>
      <c r="N11092"/>
      <c r="O11092"/>
      <c r="P11092"/>
      <c r="S11092"/>
    </row>
    <row r="11093" spans="1:20" x14ac:dyDescent="0.3">
      <c r="A11093" s="25"/>
      <c r="B11093"/>
      <c r="C11093"/>
      <c r="D11093"/>
      <c r="E11093"/>
      <c r="F11093"/>
      <c r="G11093"/>
      <c r="H11093" s="26"/>
      <c r="I11093" s="26"/>
      <c r="K11093"/>
      <c r="L11093"/>
      <c r="M11093"/>
      <c r="N11093"/>
      <c r="O11093"/>
      <c r="P11093"/>
      <c r="S11093"/>
    </row>
    <row r="11094" spans="1:20" x14ac:dyDescent="0.3">
      <c r="A11094" s="25"/>
      <c r="B11094"/>
      <c r="C11094"/>
      <c r="D11094"/>
      <c r="E11094"/>
      <c r="F11094"/>
      <c r="G11094"/>
      <c r="H11094" s="26"/>
      <c r="I11094" s="26"/>
      <c r="K11094"/>
      <c r="L11094"/>
      <c r="M11094"/>
      <c r="N11094"/>
      <c r="O11094"/>
      <c r="P11094"/>
      <c r="S11094"/>
    </row>
    <row r="11095" spans="1:20" x14ac:dyDescent="0.3">
      <c r="A11095" s="25"/>
      <c r="B11095"/>
      <c r="C11095"/>
      <c r="D11095"/>
      <c r="E11095"/>
      <c r="F11095"/>
      <c r="G11095"/>
      <c r="H11095" s="26"/>
      <c r="I11095" s="26"/>
      <c r="K11095"/>
      <c r="L11095"/>
      <c r="M11095"/>
      <c r="N11095"/>
      <c r="O11095"/>
      <c r="P11095"/>
      <c r="S11095"/>
    </row>
    <row r="11096" spans="1:20" x14ac:dyDescent="0.3">
      <c r="A11096" s="25"/>
      <c r="B11096"/>
      <c r="C11096"/>
      <c r="D11096"/>
      <c r="E11096"/>
      <c r="F11096"/>
      <c r="G11096"/>
      <c r="H11096" s="26"/>
      <c r="I11096" s="26"/>
      <c r="K11096"/>
      <c r="L11096"/>
      <c r="M11096"/>
      <c r="N11096"/>
      <c r="O11096"/>
      <c r="P11096"/>
      <c r="S11096"/>
    </row>
    <row r="11097" spans="1:20" x14ac:dyDescent="0.3">
      <c r="A11097" s="25"/>
      <c r="B11097"/>
      <c r="C11097"/>
      <c r="D11097"/>
      <c r="E11097"/>
      <c r="F11097"/>
      <c r="G11097"/>
      <c r="H11097" s="26"/>
      <c r="I11097" s="26"/>
      <c r="K11097"/>
      <c r="L11097"/>
      <c r="M11097"/>
      <c r="N11097"/>
      <c r="O11097"/>
      <c r="P11097"/>
      <c r="S11097"/>
    </row>
    <row r="11098" spans="1:20" x14ac:dyDescent="0.3">
      <c r="A11098" s="25"/>
      <c r="B11098"/>
      <c r="C11098"/>
      <c r="D11098"/>
      <c r="E11098"/>
      <c r="F11098"/>
      <c r="G11098"/>
      <c r="H11098" s="26"/>
      <c r="I11098" s="26"/>
      <c r="K11098"/>
      <c r="L11098"/>
      <c r="M11098"/>
      <c r="N11098"/>
      <c r="O11098"/>
      <c r="P11098"/>
      <c r="S11098"/>
      <c r="T11098" s="7"/>
    </row>
    <row r="11099" spans="1:20" x14ac:dyDescent="0.3">
      <c r="A11099" s="25"/>
      <c r="B11099"/>
      <c r="C11099"/>
      <c r="D11099"/>
      <c r="E11099"/>
      <c r="F11099"/>
      <c r="G11099"/>
      <c r="H11099" s="14"/>
      <c r="I11099" s="26"/>
      <c r="K11099"/>
      <c r="L11099"/>
      <c r="M11099"/>
      <c r="N11099"/>
      <c r="O11099"/>
      <c r="P11099"/>
      <c r="S11099"/>
    </row>
    <row r="11100" spans="1:20" x14ac:dyDescent="0.3">
      <c r="A11100" s="25"/>
      <c r="B11100"/>
      <c r="C11100"/>
      <c r="D11100"/>
      <c r="E11100"/>
      <c r="F11100"/>
      <c r="G11100"/>
      <c r="H11100" s="14"/>
      <c r="I11100" s="26"/>
      <c r="K11100"/>
      <c r="L11100"/>
      <c r="M11100"/>
      <c r="N11100"/>
      <c r="O11100"/>
      <c r="P11100"/>
      <c r="S11100"/>
    </row>
    <row r="11101" spans="1:20" x14ac:dyDescent="0.3">
      <c r="A11101" s="25"/>
      <c r="B11101"/>
      <c r="C11101"/>
      <c r="D11101"/>
      <c r="E11101"/>
      <c r="F11101"/>
      <c r="G11101"/>
      <c r="H11101" s="14"/>
      <c r="I11101" s="26"/>
      <c r="K11101"/>
      <c r="L11101"/>
      <c r="M11101"/>
      <c r="N11101"/>
      <c r="O11101"/>
      <c r="P11101"/>
      <c r="S11101"/>
    </row>
    <row r="11102" spans="1:20" x14ac:dyDescent="0.3">
      <c r="A11102" s="25"/>
      <c r="B11102"/>
      <c r="C11102"/>
      <c r="D11102"/>
      <c r="E11102"/>
      <c r="F11102"/>
      <c r="G11102"/>
      <c r="H11102" s="14"/>
      <c r="I11102" s="26"/>
      <c r="K11102"/>
      <c r="L11102"/>
      <c r="M11102"/>
      <c r="N11102"/>
      <c r="O11102"/>
      <c r="P11102"/>
      <c r="S11102"/>
    </row>
    <row r="11103" spans="1:20" x14ac:dyDescent="0.3">
      <c r="A11103" s="25"/>
      <c r="B11103"/>
      <c r="C11103"/>
      <c r="D11103"/>
      <c r="E11103"/>
      <c r="F11103"/>
      <c r="G11103"/>
      <c r="H11103" s="14"/>
      <c r="I11103" s="26"/>
      <c r="K11103"/>
      <c r="L11103"/>
      <c r="M11103"/>
      <c r="N11103"/>
      <c r="O11103"/>
      <c r="P11103"/>
      <c r="S11103"/>
    </row>
    <row r="11104" spans="1:20" x14ac:dyDescent="0.3">
      <c r="A11104" s="25"/>
      <c r="B11104"/>
      <c r="C11104"/>
      <c r="D11104"/>
      <c r="E11104"/>
      <c r="F11104"/>
      <c r="G11104"/>
      <c r="H11104" s="14"/>
      <c r="I11104" s="26"/>
      <c r="K11104"/>
      <c r="L11104"/>
      <c r="M11104"/>
      <c r="N11104"/>
      <c r="O11104"/>
      <c r="P11104"/>
      <c r="S11104"/>
    </row>
    <row r="11105" spans="1:19" x14ac:dyDescent="0.3">
      <c r="A11105" s="25"/>
      <c r="B11105"/>
      <c r="C11105"/>
      <c r="D11105"/>
      <c r="E11105"/>
      <c r="F11105"/>
      <c r="G11105"/>
      <c r="H11105" s="26"/>
      <c r="I11105" s="26"/>
      <c r="K11105"/>
      <c r="L11105"/>
      <c r="M11105"/>
      <c r="N11105"/>
      <c r="O11105"/>
      <c r="P11105"/>
      <c r="S11105"/>
    </row>
    <row r="11106" spans="1:19" x14ac:dyDescent="0.3">
      <c r="A11106" s="25"/>
      <c r="B11106"/>
      <c r="C11106"/>
      <c r="D11106"/>
      <c r="E11106"/>
      <c r="F11106"/>
      <c r="G11106"/>
      <c r="H11106" s="26"/>
      <c r="I11106" s="26"/>
      <c r="K11106"/>
      <c r="L11106"/>
      <c r="M11106"/>
      <c r="N11106"/>
      <c r="O11106"/>
      <c r="P11106"/>
      <c r="S11106"/>
    </row>
    <row r="11107" spans="1:19" x14ac:dyDescent="0.3">
      <c r="A11107" s="25"/>
      <c r="B11107"/>
      <c r="C11107"/>
      <c r="D11107"/>
      <c r="E11107"/>
      <c r="F11107"/>
      <c r="G11107"/>
      <c r="H11107" s="26"/>
      <c r="I11107" s="26"/>
      <c r="K11107"/>
      <c r="L11107"/>
      <c r="M11107"/>
      <c r="N11107"/>
      <c r="O11107"/>
      <c r="P11107"/>
      <c r="S11107"/>
    </row>
    <row r="11108" spans="1:19" x14ac:dyDescent="0.3">
      <c r="A11108" s="25"/>
      <c r="B11108"/>
      <c r="C11108"/>
      <c r="D11108"/>
      <c r="E11108"/>
      <c r="F11108"/>
      <c r="G11108"/>
      <c r="H11108" s="26"/>
      <c r="I11108" s="26"/>
      <c r="K11108"/>
      <c r="L11108"/>
      <c r="M11108"/>
      <c r="N11108"/>
      <c r="O11108"/>
      <c r="P11108"/>
      <c r="S11108"/>
    </row>
    <row r="11109" spans="1:19" x14ac:dyDescent="0.3">
      <c r="A11109" s="25"/>
      <c r="B11109"/>
      <c r="C11109"/>
      <c r="D11109"/>
      <c r="E11109"/>
      <c r="F11109"/>
      <c r="G11109"/>
      <c r="H11109" s="26"/>
      <c r="I11109" s="26"/>
      <c r="K11109"/>
      <c r="L11109"/>
      <c r="M11109"/>
      <c r="N11109"/>
      <c r="O11109"/>
      <c r="P11109"/>
      <c r="S11109"/>
    </row>
    <row r="11110" spans="1:19" x14ac:dyDescent="0.3">
      <c r="A11110" s="25"/>
      <c r="B11110"/>
      <c r="C11110"/>
      <c r="D11110"/>
      <c r="E11110"/>
      <c r="F11110"/>
      <c r="G11110"/>
      <c r="H11110" s="26"/>
      <c r="I11110" s="26"/>
      <c r="K11110"/>
      <c r="L11110"/>
      <c r="M11110"/>
      <c r="N11110"/>
      <c r="O11110"/>
      <c r="P11110"/>
      <c r="S11110"/>
    </row>
    <row r="11111" spans="1:19" x14ac:dyDescent="0.3">
      <c r="A11111" s="25"/>
      <c r="B11111"/>
      <c r="C11111"/>
      <c r="D11111"/>
      <c r="E11111"/>
      <c r="F11111"/>
      <c r="G11111"/>
      <c r="H11111" s="14"/>
      <c r="I11111" s="14"/>
      <c r="K11111"/>
      <c r="L11111"/>
      <c r="M11111"/>
      <c r="N11111"/>
      <c r="O11111"/>
      <c r="P11111"/>
      <c r="S11111"/>
    </row>
    <row r="11112" spans="1:19" x14ac:dyDescent="0.3">
      <c r="A11112" s="25"/>
      <c r="B11112"/>
      <c r="C11112"/>
      <c r="D11112"/>
      <c r="E11112"/>
      <c r="F11112"/>
      <c r="G11112"/>
      <c r="H11112"/>
      <c r="I11112"/>
      <c r="K11112"/>
      <c r="L11112"/>
      <c r="M11112"/>
      <c r="N11112"/>
      <c r="O11112"/>
      <c r="P11112"/>
      <c r="S11112"/>
    </row>
    <row r="11113" spans="1:19" x14ac:dyDescent="0.3">
      <c r="A11113" s="25"/>
      <c r="B11113"/>
      <c r="C11113"/>
      <c r="D11113"/>
      <c r="E11113"/>
      <c r="F11113"/>
      <c r="G11113"/>
      <c r="H11113"/>
      <c r="I11113"/>
      <c r="K11113"/>
      <c r="L11113"/>
      <c r="M11113"/>
      <c r="N11113"/>
      <c r="O11113"/>
      <c r="P11113"/>
      <c r="S11113"/>
    </row>
    <row r="11114" spans="1:19" x14ac:dyDescent="0.3">
      <c r="A11114" s="25"/>
      <c r="B11114"/>
      <c r="C11114"/>
      <c r="D11114"/>
      <c r="E11114"/>
      <c r="F11114"/>
      <c r="G11114"/>
      <c r="H11114" s="14"/>
      <c r="I11114" s="14"/>
      <c r="K11114"/>
      <c r="L11114"/>
      <c r="M11114"/>
      <c r="N11114"/>
      <c r="O11114"/>
      <c r="P11114"/>
      <c r="S11114"/>
    </row>
    <row r="11115" spans="1:19" x14ac:dyDescent="0.3">
      <c r="A11115" s="25"/>
      <c r="B11115"/>
      <c r="C11115"/>
      <c r="D11115"/>
      <c r="E11115"/>
      <c r="F11115"/>
      <c r="G11115"/>
      <c r="H11115" s="14"/>
      <c r="I11115" s="14"/>
      <c r="K11115"/>
      <c r="L11115"/>
      <c r="M11115"/>
      <c r="N11115"/>
      <c r="O11115"/>
      <c r="P11115"/>
      <c r="S11115"/>
    </row>
    <row r="11116" spans="1:19" x14ac:dyDescent="0.3">
      <c r="A11116" s="25"/>
      <c r="B11116"/>
      <c r="C11116"/>
      <c r="D11116"/>
      <c r="E11116"/>
      <c r="F11116"/>
      <c r="G11116"/>
      <c r="H11116" s="14"/>
      <c r="I11116" s="14"/>
      <c r="K11116"/>
      <c r="L11116"/>
      <c r="M11116"/>
      <c r="N11116"/>
      <c r="O11116"/>
      <c r="P11116"/>
      <c r="S11116"/>
    </row>
    <row r="11117" spans="1:19" x14ac:dyDescent="0.3">
      <c r="A11117" s="25"/>
      <c r="B11117"/>
      <c r="C11117"/>
      <c r="D11117"/>
      <c r="E11117"/>
      <c r="F11117"/>
      <c r="G11117"/>
      <c r="H11117" s="26"/>
      <c r="I11117" s="26"/>
      <c r="K11117"/>
      <c r="L11117"/>
      <c r="M11117"/>
      <c r="N11117"/>
      <c r="O11117"/>
      <c r="P11117"/>
      <c r="S11117"/>
    </row>
    <row r="11118" spans="1:19" x14ac:dyDescent="0.3">
      <c r="A11118" s="25"/>
      <c r="B11118"/>
      <c r="C11118"/>
      <c r="D11118"/>
      <c r="E11118"/>
      <c r="F11118"/>
      <c r="G11118"/>
      <c r="H11118" s="26"/>
      <c r="I11118" s="26"/>
      <c r="K11118"/>
      <c r="L11118"/>
      <c r="M11118"/>
      <c r="N11118"/>
      <c r="O11118"/>
      <c r="P11118"/>
      <c r="S11118"/>
    </row>
    <row r="11119" spans="1:19" x14ac:dyDescent="0.3">
      <c r="A11119" s="25"/>
      <c r="B11119"/>
      <c r="C11119"/>
      <c r="D11119"/>
      <c r="E11119"/>
      <c r="F11119"/>
      <c r="G11119"/>
      <c r="H11119" s="26"/>
      <c r="I11119" s="26"/>
      <c r="K11119"/>
      <c r="L11119"/>
      <c r="M11119"/>
      <c r="N11119"/>
      <c r="O11119"/>
      <c r="P11119"/>
      <c r="S11119"/>
    </row>
    <row r="11120" spans="1:19" x14ac:dyDescent="0.3">
      <c r="A11120" s="25"/>
      <c r="B11120"/>
      <c r="C11120"/>
      <c r="D11120"/>
      <c r="E11120"/>
      <c r="F11120"/>
      <c r="G11120"/>
      <c r="H11120" s="26"/>
      <c r="I11120" s="26"/>
      <c r="K11120"/>
      <c r="L11120"/>
      <c r="M11120"/>
      <c r="N11120"/>
      <c r="O11120"/>
      <c r="P11120"/>
      <c r="S11120"/>
    </row>
    <row r="11121" spans="1:19" x14ac:dyDescent="0.3">
      <c r="A11121" s="25"/>
      <c r="B11121"/>
      <c r="C11121"/>
      <c r="D11121"/>
      <c r="E11121"/>
      <c r="F11121"/>
      <c r="G11121"/>
      <c r="H11121" s="26"/>
      <c r="I11121" s="26"/>
      <c r="K11121"/>
      <c r="L11121"/>
      <c r="M11121"/>
      <c r="N11121"/>
      <c r="O11121"/>
      <c r="P11121"/>
      <c r="S11121"/>
    </row>
    <row r="11122" spans="1:19" x14ac:dyDescent="0.3">
      <c r="A11122" s="25"/>
      <c r="B11122"/>
      <c r="C11122"/>
      <c r="D11122"/>
      <c r="E11122"/>
      <c r="F11122"/>
      <c r="G11122"/>
      <c r="H11122" s="26"/>
      <c r="I11122" s="26"/>
      <c r="K11122"/>
      <c r="L11122"/>
      <c r="M11122"/>
      <c r="N11122"/>
      <c r="O11122"/>
      <c r="P11122"/>
      <c r="S11122"/>
    </row>
    <row r="11123" spans="1:19" x14ac:dyDescent="0.3">
      <c r="A11123" s="25"/>
      <c r="B11123"/>
      <c r="C11123"/>
      <c r="D11123"/>
      <c r="E11123"/>
      <c r="F11123"/>
      <c r="G11123"/>
      <c r="H11123" s="14"/>
      <c r="I11123" s="14"/>
      <c r="K11123"/>
      <c r="L11123"/>
      <c r="M11123"/>
      <c r="N11123"/>
      <c r="O11123"/>
      <c r="P11123"/>
      <c r="S11123"/>
    </row>
    <row r="11124" spans="1:19" x14ac:dyDescent="0.3">
      <c r="A11124" s="25"/>
      <c r="B11124"/>
      <c r="C11124"/>
      <c r="D11124"/>
      <c r="E11124"/>
      <c r="F11124"/>
      <c r="G11124"/>
      <c r="H11124" s="14"/>
      <c r="I11124" s="14"/>
      <c r="K11124"/>
      <c r="L11124"/>
      <c r="M11124"/>
      <c r="N11124"/>
      <c r="O11124"/>
      <c r="P11124"/>
      <c r="S11124"/>
    </row>
    <row r="11125" spans="1:19" x14ac:dyDescent="0.3">
      <c r="A11125" s="25"/>
      <c r="B11125"/>
      <c r="C11125"/>
      <c r="D11125"/>
      <c r="E11125"/>
      <c r="F11125"/>
      <c r="G11125"/>
      <c r="H11125" s="14"/>
      <c r="I11125" s="14"/>
      <c r="K11125"/>
      <c r="L11125"/>
      <c r="M11125"/>
      <c r="N11125"/>
      <c r="O11125"/>
      <c r="P11125"/>
      <c r="S11125"/>
    </row>
    <row r="11126" spans="1:19" x14ac:dyDescent="0.3">
      <c r="A11126" s="25"/>
      <c r="B11126"/>
      <c r="C11126"/>
      <c r="D11126"/>
      <c r="E11126"/>
      <c r="F11126"/>
      <c r="G11126"/>
      <c r="H11126" s="14"/>
      <c r="I11126" s="14"/>
      <c r="K11126"/>
      <c r="L11126"/>
      <c r="M11126"/>
      <c r="N11126"/>
      <c r="O11126"/>
      <c r="P11126"/>
      <c r="S11126"/>
    </row>
    <row r="11127" spans="1:19" x14ac:dyDescent="0.3">
      <c r="A11127" s="25"/>
      <c r="B11127"/>
      <c r="C11127"/>
      <c r="D11127"/>
      <c r="E11127"/>
      <c r="F11127"/>
      <c r="G11127"/>
      <c r="H11127" s="14"/>
      <c r="I11127" s="14"/>
      <c r="K11127"/>
      <c r="L11127"/>
      <c r="M11127"/>
      <c r="N11127"/>
      <c r="O11127"/>
      <c r="P11127"/>
      <c r="S11127"/>
    </row>
    <row r="11128" spans="1:19" x14ac:dyDescent="0.3">
      <c r="A11128" s="25"/>
      <c r="B11128"/>
      <c r="C11128"/>
      <c r="D11128"/>
      <c r="E11128"/>
      <c r="F11128"/>
      <c r="G11128"/>
      <c r="H11128" s="14"/>
      <c r="I11128" s="14"/>
      <c r="K11128"/>
      <c r="L11128"/>
      <c r="M11128"/>
      <c r="N11128"/>
      <c r="O11128"/>
      <c r="P11128"/>
      <c r="S11128"/>
    </row>
    <row r="11129" spans="1:19" x14ac:dyDescent="0.3">
      <c r="A11129" s="25"/>
      <c r="B11129"/>
      <c r="C11129"/>
      <c r="D11129"/>
      <c r="E11129"/>
      <c r="F11129"/>
      <c r="G11129"/>
      <c r="H11129" s="26"/>
      <c r="I11129" s="26"/>
      <c r="K11129"/>
      <c r="L11129"/>
      <c r="M11129"/>
      <c r="N11129"/>
      <c r="O11129"/>
      <c r="P11129"/>
      <c r="S11129"/>
    </row>
    <row r="11130" spans="1:19" x14ac:dyDescent="0.3">
      <c r="A11130" s="25"/>
      <c r="B11130"/>
      <c r="C11130"/>
      <c r="D11130"/>
      <c r="E11130"/>
      <c r="F11130"/>
      <c r="G11130"/>
      <c r="H11130" s="26"/>
      <c r="I11130" s="26"/>
      <c r="K11130"/>
      <c r="L11130"/>
      <c r="M11130"/>
      <c r="N11130"/>
      <c r="O11130"/>
      <c r="P11130"/>
      <c r="S11130"/>
    </row>
    <row r="11131" spans="1:19" x14ac:dyDescent="0.3">
      <c r="A11131" s="25"/>
      <c r="B11131"/>
      <c r="C11131"/>
      <c r="D11131"/>
      <c r="E11131"/>
      <c r="F11131"/>
      <c r="G11131"/>
      <c r="H11131" s="26"/>
      <c r="I11131" s="26"/>
      <c r="K11131"/>
      <c r="L11131"/>
      <c r="M11131"/>
      <c r="N11131"/>
      <c r="O11131"/>
      <c r="P11131"/>
      <c r="S11131"/>
    </row>
    <row r="11132" spans="1:19" x14ac:dyDescent="0.3">
      <c r="A11132" s="25"/>
      <c r="B11132"/>
      <c r="C11132"/>
      <c r="D11132"/>
      <c r="E11132"/>
      <c r="F11132"/>
      <c r="G11132"/>
      <c r="H11132" s="26"/>
      <c r="I11132" s="26"/>
      <c r="K11132"/>
      <c r="L11132"/>
      <c r="M11132"/>
      <c r="N11132"/>
      <c r="O11132"/>
      <c r="P11132"/>
      <c r="S11132"/>
    </row>
    <row r="11133" spans="1:19" x14ac:dyDescent="0.3">
      <c r="A11133" s="25"/>
      <c r="B11133"/>
      <c r="C11133"/>
      <c r="D11133"/>
      <c r="E11133"/>
      <c r="F11133"/>
      <c r="G11133"/>
      <c r="H11133" s="26"/>
      <c r="I11133" s="26"/>
      <c r="K11133"/>
      <c r="L11133"/>
      <c r="M11133"/>
      <c r="N11133"/>
      <c r="O11133"/>
      <c r="P11133"/>
      <c r="S11133"/>
    </row>
    <row r="11134" spans="1:19" x14ac:dyDescent="0.3">
      <c r="A11134" s="25"/>
      <c r="B11134"/>
      <c r="C11134"/>
      <c r="D11134"/>
      <c r="E11134"/>
      <c r="F11134"/>
      <c r="G11134"/>
      <c r="H11134" s="26"/>
      <c r="I11134" s="26"/>
      <c r="K11134"/>
      <c r="L11134"/>
      <c r="M11134"/>
      <c r="N11134"/>
      <c r="O11134"/>
      <c r="P11134"/>
      <c r="S11134"/>
    </row>
    <row r="11135" spans="1:19" x14ac:dyDescent="0.3">
      <c r="A11135" s="25"/>
      <c r="B11135"/>
      <c r="C11135"/>
      <c r="D11135"/>
      <c r="E11135"/>
      <c r="F11135"/>
      <c r="G11135"/>
      <c r="H11135"/>
      <c r="I11135"/>
      <c r="K11135"/>
      <c r="L11135"/>
      <c r="M11135"/>
      <c r="N11135"/>
      <c r="O11135"/>
      <c r="P11135"/>
      <c r="S11135"/>
    </row>
    <row r="11136" spans="1:19" x14ac:dyDescent="0.3">
      <c r="A11136" s="25"/>
      <c r="B11136"/>
      <c r="C11136"/>
      <c r="D11136"/>
      <c r="E11136"/>
      <c r="F11136"/>
      <c r="G11136"/>
      <c r="H11136"/>
      <c r="I11136"/>
      <c r="K11136"/>
      <c r="L11136"/>
      <c r="M11136"/>
      <c r="N11136"/>
      <c r="O11136"/>
      <c r="P11136"/>
      <c r="S11136"/>
    </row>
    <row r="11137" spans="1:19" x14ac:dyDescent="0.3">
      <c r="A11137" s="25"/>
      <c r="B11137"/>
      <c r="C11137"/>
      <c r="D11137"/>
      <c r="E11137"/>
      <c r="F11137"/>
      <c r="G11137"/>
      <c r="H11137"/>
      <c r="I11137"/>
      <c r="K11137"/>
      <c r="L11137"/>
      <c r="M11137"/>
      <c r="N11137"/>
      <c r="O11137"/>
      <c r="P11137"/>
      <c r="S11137"/>
    </row>
    <row r="11138" spans="1:19" x14ac:dyDescent="0.3">
      <c r="A11138" s="25"/>
      <c r="B11138"/>
      <c r="C11138"/>
      <c r="D11138"/>
      <c r="E11138"/>
      <c r="F11138"/>
      <c r="G11138"/>
      <c r="H11138"/>
      <c r="I11138"/>
      <c r="K11138"/>
      <c r="L11138"/>
      <c r="M11138"/>
      <c r="N11138"/>
      <c r="O11138"/>
      <c r="P11138"/>
      <c r="S11138"/>
    </row>
    <row r="11139" spans="1:19" x14ac:dyDescent="0.3">
      <c r="A11139" s="25"/>
      <c r="B11139"/>
      <c r="C11139"/>
      <c r="D11139"/>
      <c r="E11139"/>
      <c r="F11139"/>
      <c r="G11139"/>
      <c r="H11139" s="14"/>
      <c r="I11139" s="14"/>
      <c r="K11139"/>
      <c r="L11139"/>
      <c r="M11139"/>
      <c r="N11139"/>
      <c r="O11139"/>
      <c r="P11139"/>
      <c r="S11139"/>
    </row>
    <row r="11140" spans="1:19" x14ac:dyDescent="0.3">
      <c r="A11140" s="25"/>
      <c r="B11140"/>
      <c r="C11140"/>
      <c r="D11140"/>
      <c r="E11140"/>
      <c r="F11140"/>
      <c r="G11140"/>
      <c r="H11140" s="14"/>
      <c r="I11140" s="14"/>
      <c r="K11140"/>
      <c r="L11140"/>
      <c r="M11140"/>
      <c r="N11140"/>
      <c r="O11140"/>
      <c r="P11140"/>
      <c r="S11140"/>
    </row>
    <row r="11141" spans="1:19" x14ac:dyDescent="0.3">
      <c r="A11141" s="25"/>
      <c r="B11141"/>
      <c r="C11141"/>
      <c r="D11141"/>
      <c r="E11141"/>
      <c r="F11141"/>
      <c r="G11141"/>
      <c r="H11141"/>
      <c r="I11141"/>
      <c r="K11141"/>
      <c r="L11141"/>
      <c r="M11141"/>
      <c r="N11141"/>
      <c r="O11141"/>
      <c r="P11141"/>
      <c r="S11141"/>
    </row>
    <row r="11142" spans="1:19" x14ac:dyDescent="0.3">
      <c r="A11142" s="25"/>
      <c r="B11142"/>
      <c r="C11142"/>
      <c r="D11142"/>
      <c r="E11142"/>
      <c r="F11142"/>
      <c r="G11142"/>
      <c r="H11142"/>
      <c r="I11142"/>
      <c r="K11142"/>
      <c r="L11142"/>
      <c r="M11142"/>
      <c r="N11142"/>
      <c r="O11142"/>
      <c r="P11142"/>
      <c r="S11142"/>
    </row>
    <row r="11143" spans="1:19" x14ac:dyDescent="0.3">
      <c r="A11143" s="25"/>
      <c r="B11143"/>
      <c r="C11143"/>
      <c r="D11143"/>
      <c r="E11143"/>
      <c r="F11143"/>
      <c r="G11143"/>
      <c r="H11143"/>
      <c r="I11143" s="14"/>
      <c r="K11143"/>
      <c r="L11143"/>
      <c r="M11143"/>
      <c r="N11143"/>
      <c r="O11143"/>
      <c r="P11143"/>
      <c r="S11143"/>
    </row>
    <row r="11144" spans="1:19" x14ac:dyDescent="0.3">
      <c r="A11144" s="25"/>
      <c r="B11144"/>
      <c r="C11144"/>
      <c r="D11144"/>
      <c r="E11144"/>
      <c r="F11144"/>
      <c r="G11144"/>
      <c r="H11144"/>
      <c r="I11144"/>
      <c r="K11144"/>
      <c r="L11144"/>
      <c r="M11144"/>
      <c r="N11144"/>
      <c r="O11144"/>
      <c r="P11144"/>
      <c r="S11144"/>
    </row>
    <row r="11145" spans="1:19" x14ac:dyDescent="0.3">
      <c r="A11145" s="25"/>
      <c r="B11145"/>
      <c r="C11145"/>
      <c r="D11145"/>
      <c r="E11145"/>
      <c r="F11145"/>
      <c r="G11145"/>
      <c r="H11145"/>
      <c r="I11145" s="14"/>
      <c r="K11145"/>
      <c r="L11145"/>
      <c r="M11145"/>
      <c r="N11145"/>
      <c r="O11145"/>
      <c r="P11145"/>
      <c r="S11145"/>
    </row>
    <row r="11146" spans="1:19" x14ac:dyDescent="0.3">
      <c r="A11146" s="25"/>
      <c r="B11146"/>
      <c r="C11146"/>
      <c r="D11146"/>
      <c r="E11146"/>
      <c r="F11146"/>
      <c r="G11146"/>
      <c r="H11146" s="14"/>
      <c r="I11146" s="14"/>
      <c r="K11146"/>
      <c r="L11146"/>
      <c r="M11146"/>
      <c r="N11146"/>
      <c r="O11146"/>
      <c r="P11146"/>
      <c r="S11146"/>
    </row>
    <row r="11147" spans="1:19" x14ac:dyDescent="0.3">
      <c r="A11147" s="25"/>
      <c r="B11147"/>
      <c r="C11147"/>
      <c r="D11147"/>
      <c r="E11147"/>
      <c r="F11147"/>
      <c r="G11147"/>
      <c r="H11147" s="26"/>
      <c r="I11147" s="26"/>
      <c r="K11147"/>
      <c r="L11147"/>
      <c r="M11147"/>
      <c r="N11147"/>
      <c r="O11147"/>
      <c r="P11147"/>
      <c r="S11147"/>
    </row>
    <row r="11148" spans="1:19" x14ac:dyDescent="0.3">
      <c r="A11148" s="25"/>
      <c r="B11148"/>
      <c r="C11148"/>
      <c r="D11148"/>
      <c r="E11148"/>
      <c r="F11148"/>
      <c r="G11148"/>
      <c r="H11148" s="26"/>
      <c r="I11148" s="26"/>
      <c r="K11148"/>
      <c r="L11148"/>
      <c r="M11148"/>
      <c r="N11148"/>
      <c r="O11148"/>
      <c r="P11148"/>
      <c r="S11148"/>
    </row>
    <row r="11149" spans="1:19" x14ac:dyDescent="0.3">
      <c r="A11149" s="25"/>
      <c r="B11149"/>
      <c r="C11149"/>
      <c r="D11149"/>
      <c r="E11149"/>
      <c r="F11149"/>
      <c r="G11149"/>
      <c r="H11149" s="26"/>
      <c r="I11149" s="26"/>
      <c r="K11149"/>
      <c r="L11149"/>
      <c r="M11149"/>
      <c r="N11149"/>
      <c r="O11149"/>
      <c r="P11149"/>
      <c r="S11149"/>
    </row>
    <row r="11150" spans="1:19" x14ac:dyDescent="0.3">
      <c r="A11150" s="25"/>
      <c r="B11150"/>
      <c r="C11150"/>
      <c r="D11150"/>
      <c r="E11150"/>
      <c r="F11150"/>
      <c r="G11150"/>
      <c r="H11150" s="26"/>
      <c r="I11150" s="26"/>
      <c r="K11150"/>
      <c r="L11150"/>
      <c r="M11150"/>
      <c r="N11150"/>
      <c r="O11150"/>
      <c r="P11150"/>
      <c r="S11150"/>
    </row>
    <row r="11151" spans="1:19" x14ac:dyDescent="0.3">
      <c r="A11151" s="25"/>
      <c r="B11151"/>
      <c r="C11151"/>
      <c r="D11151"/>
      <c r="E11151"/>
      <c r="F11151"/>
      <c r="G11151"/>
      <c r="H11151" s="26"/>
      <c r="I11151" s="26"/>
      <c r="K11151"/>
      <c r="L11151"/>
      <c r="M11151"/>
      <c r="N11151"/>
      <c r="O11151"/>
      <c r="P11151"/>
      <c r="S11151"/>
    </row>
    <row r="11152" spans="1:19" x14ac:dyDescent="0.3">
      <c r="A11152" s="25"/>
      <c r="B11152"/>
      <c r="C11152"/>
      <c r="D11152"/>
      <c r="E11152"/>
      <c r="F11152"/>
      <c r="G11152"/>
      <c r="H11152" s="26"/>
      <c r="I11152" s="26"/>
      <c r="K11152"/>
      <c r="L11152"/>
      <c r="M11152"/>
      <c r="N11152"/>
      <c r="O11152"/>
      <c r="P11152"/>
      <c r="S11152"/>
    </row>
    <row r="11153" spans="1:20" x14ac:dyDescent="0.3">
      <c r="A11153" s="25"/>
      <c r="B11153"/>
      <c r="C11153"/>
      <c r="D11153"/>
      <c r="E11153"/>
      <c r="F11153"/>
      <c r="G11153"/>
      <c r="H11153" s="14"/>
      <c r="I11153" s="26"/>
      <c r="K11153"/>
      <c r="L11153"/>
      <c r="M11153"/>
      <c r="N11153"/>
      <c r="O11153"/>
      <c r="P11153"/>
      <c r="S11153"/>
    </row>
    <row r="11154" spans="1:20" x14ac:dyDescent="0.3">
      <c r="A11154" s="25"/>
      <c r="B11154"/>
      <c r="C11154"/>
      <c r="D11154"/>
      <c r="E11154"/>
      <c r="F11154"/>
      <c r="G11154"/>
      <c r="H11154" s="14"/>
      <c r="I11154" s="26"/>
      <c r="K11154"/>
      <c r="L11154"/>
      <c r="M11154"/>
      <c r="N11154"/>
      <c r="O11154"/>
      <c r="P11154"/>
      <c r="S11154"/>
    </row>
    <row r="11155" spans="1:20" x14ac:dyDescent="0.3">
      <c r="A11155" s="25"/>
      <c r="B11155"/>
      <c r="C11155"/>
      <c r="D11155"/>
      <c r="E11155"/>
      <c r="F11155"/>
      <c r="G11155"/>
      <c r="H11155" s="14"/>
      <c r="I11155" s="26"/>
      <c r="K11155"/>
      <c r="L11155"/>
      <c r="M11155"/>
      <c r="N11155"/>
      <c r="O11155"/>
      <c r="P11155"/>
      <c r="S11155"/>
    </row>
    <row r="11156" spans="1:20" x14ac:dyDescent="0.3">
      <c r="A11156" s="25"/>
      <c r="B11156"/>
      <c r="C11156"/>
      <c r="D11156"/>
      <c r="E11156"/>
      <c r="F11156"/>
      <c r="G11156"/>
      <c r="H11156" s="14"/>
      <c r="I11156" s="26"/>
      <c r="K11156"/>
      <c r="L11156"/>
      <c r="M11156"/>
      <c r="N11156"/>
      <c r="O11156"/>
      <c r="P11156"/>
      <c r="S11156"/>
    </row>
    <row r="11157" spans="1:20" x14ac:dyDescent="0.3">
      <c r="A11157" s="25"/>
      <c r="B11157"/>
      <c r="C11157"/>
      <c r="D11157"/>
      <c r="E11157"/>
      <c r="F11157"/>
      <c r="G11157"/>
      <c r="H11157" s="14"/>
      <c r="I11157" s="14"/>
      <c r="K11157"/>
      <c r="L11157"/>
      <c r="M11157"/>
      <c r="N11157"/>
      <c r="O11157"/>
      <c r="P11157"/>
      <c r="S11157"/>
    </row>
    <row r="11158" spans="1:20" x14ac:dyDescent="0.3">
      <c r="A11158" s="25"/>
      <c r="B11158"/>
      <c r="C11158"/>
      <c r="D11158"/>
      <c r="E11158"/>
      <c r="F11158"/>
      <c r="G11158"/>
      <c r="H11158" s="14"/>
      <c r="I11158" s="14"/>
      <c r="K11158"/>
      <c r="L11158"/>
      <c r="M11158"/>
      <c r="N11158"/>
      <c r="O11158"/>
      <c r="P11158"/>
      <c r="S11158"/>
    </row>
    <row r="11159" spans="1:20" x14ac:dyDescent="0.3">
      <c r="A11159" s="25"/>
      <c r="B11159"/>
      <c r="C11159"/>
      <c r="D11159"/>
      <c r="E11159"/>
      <c r="F11159"/>
      <c r="G11159"/>
      <c r="H11159" s="14"/>
      <c r="I11159" s="14"/>
      <c r="K11159"/>
      <c r="L11159"/>
      <c r="M11159"/>
      <c r="N11159"/>
      <c r="O11159"/>
      <c r="P11159"/>
      <c r="S11159"/>
    </row>
    <row r="11160" spans="1:20" x14ac:dyDescent="0.3">
      <c r="A11160" s="25"/>
      <c r="B11160"/>
      <c r="C11160"/>
      <c r="D11160"/>
      <c r="E11160"/>
      <c r="F11160"/>
      <c r="G11160"/>
      <c r="H11160" s="14"/>
      <c r="I11160" s="14"/>
      <c r="K11160"/>
      <c r="L11160"/>
      <c r="M11160"/>
      <c r="N11160"/>
      <c r="O11160"/>
      <c r="P11160"/>
      <c r="S11160"/>
    </row>
    <row r="11161" spans="1:20" x14ac:dyDescent="0.3">
      <c r="A11161" s="25"/>
      <c r="B11161"/>
      <c r="C11161"/>
      <c r="D11161"/>
      <c r="E11161"/>
      <c r="F11161"/>
      <c r="G11161"/>
      <c r="H11161" s="26"/>
      <c r="I11161" s="26"/>
      <c r="K11161"/>
      <c r="L11161"/>
      <c r="M11161"/>
      <c r="N11161"/>
      <c r="O11161"/>
      <c r="P11161"/>
      <c r="S11161"/>
    </row>
    <row r="11162" spans="1:20" x14ac:dyDescent="0.3">
      <c r="A11162" s="25"/>
      <c r="B11162"/>
      <c r="C11162"/>
      <c r="D11162"/>
      <c r="E11162"/>
      <c r="F11162"/>
      <c r="G11162"/>
      <c r="H11162" s="26"/>
      <c r="I11162" s="26"/>
      <c r="K11162"/>
      <c r="L11162"/>
      <c r="M11162"/>
      <c r="N11162"/>
      <c r="O11162"/>
      <c r="P11162"/>
      <c r="S11162"/>
    </row>
    <row r="11163" spans="1:20" x14ac:dyDescent="0.3">
      <c r="A11163" s="25"/>
      <c r="B11163"/>
      <c r="C11163"/>
      <c r="D11163"/>
      <c r="E11163"/>
      <c r="F11163"/>
      <c r="G11163"/>
      <c r="H11163" s="26"/>
      <c r="I11163" s="26"/>
      <c r="K11163"/>
      <c r="L11163"/>
      <c r="M11163"/>
      <c r="N11163"/>
      <c r="O11163"/>
      <c r="P11163"/>
      <c r="S11163"/>
    </row>
    <row r="11164" spans="1:20" x14ac:dyDescent="0.3">
      <c r="A11164" s="25"/>
      <c r="B11164"/>
      <c r="C11164"/>
      <c r="D11164"/>
      <c r="E11164"/>
      <c r="F11164"/>
      <c r="G11164"/>
      <c r="H11164" s="26"/>
      <c r="I11164" s="26"/>
      <c r="K11164"/>
      <c r="L11164"/>
      <c r="M11164"/>
      <c r="N11164"/>
      <c r="O11164"/>
      <c r="P11164"/>
      <c r="S11164"/>
    </row>
    <row r="11165" spans="1:20" x14ac:dyDescent="0.3">
      <c r="A11165" s="25"/>
      <c r="B11165"/>
      <c r="C11165"/>
      <c r="D11165"/>
      <c r="E11165"/>
      <c r="F11165"/>
      <c r="G11165"/>
      <c r="H11165"/>
      <c r="I11165" s="26"/>
      <c r="K11165"/>
      <c r="L11165"/>
      <c r="M11165"/>
      <c r="N11165"/>
      <c r="O11165"/>
      <c r="P11165"/>
      <c r="S11165"/>
    </row>
    <row r="11166" spans="1:20" x14ac:dyDescent="0.3">
      <c r="A11166" s="25"/>
      <c r="B11166"/>
      <c r="C11166"/>
      <c r="D11166"/>
      <c r="E11166"/>
      <c r="F11166"/>
      <c r="G11166"/>
      <c r="H11166"/>
      <c r="I11166" s="26"/>
      <c r="K11166"/>
      <c r="L11166"/>
      <c r="M11166"/>
      <c r="N11166"/>
      <c r="O11166"/>
      <c r="P11166"/>
      <c r="S11166"/>
    </row>
    <row r="11167" spans="1:20" x14ac:dyDescent="0.3">
      <c r="A11167" s="25"/>
      <c r="B11167"/>
      <c r="C11167"/>
      <c r="D11167"/>
      <c r="E11167"/>
      <c r="F11167"/>
      <c r="G11167"/>
      <c r="H11167"/>
      <c r="I11167" s="26"/>
      <c r="K11167"/>
      <c r="L11167"/>
      <c r="M11167"/>
      <c r="N11167"/>
      <c r="O11167"/>
      <c r="P11167"/>
      <c r="S11167"/>
    </row>
    <row r="11168" spans="1:20" x14ac:dyDescent="0.3">
      <c r="A11168" s="25"/>
      <c r="B11168"/>
      <c r="C11168"/>
      <c r="D11168"/>
      <c r="E11168"/>
      <c r="F11168"/>
      <c r="G11168"/>
      <c r="H11168" s="14"/>
      <c r="I11168" s="26"/>
      <c r="K11168"/>
      <c r="L11168"/>
      <c r="M11168"/>
      <c r="N11168"/>
      <c r="O11168"/>
      <c r="P11168"/>
      <c r="S11168"/>
      <c r="T11168" s="7"/>
    </row>
    <row r="11169" spans="1:20" x14ac:dyDescent="0.3">
      <c r="A11169" s="25"/>
      <c r="B11169"/>
      <c r="C11169"/>
      <c r="D11169"/>
      <c r="E11169"/>
      <c r="F11169"/>
      <c r="G11169"/>
      <c r="H11169"/>
      <c r="I11169" s="26"/>
      <c r="K11169"/>
      <c r="L11169"/>
      <c r="M11169"/>
      <c r="N11169"/>
      <c r="O11169"/>
      <c r="P11169"/>
      <c r="S11169"/>
    </row>
    <row r="11170" spans="1:20" x14ac:dyDescent="0.3">
      <c r="A11170" s="25"/>
      <c r="B11170"/>
      <c r="C11170"/>
      <c r="D11170"/>
      <c r="E11170"/>
      <c r="F11170"/>
      <c r="G11170"/>
      <c r="H11170" s="14"/>
      <c r="I11170" s="26"/>
      <c r="K11170"/>
      <c r="L11170"/>
      <c r="M11170"/>
      <c r="N11170"/>
      <c r="O11170"/>
      <c r="P11170"/>
      <c r="S11170"/>
    </row>
    <row r="11171" spans="1:20" x14ac:dyDescent="0.3">
      <c r="A11171" s="25"/>
      <c r="B11171"/>
      <c r="C11171"/>
      <c r="D11171"/>
      <c r="E11171"/>
      <c r="F11171"/>
      <c r="G11171"/>
      <c r="H11171" s="14"/>
      <c r="I11171" s="26"/>
      <c r="K11171"/>
      <c r="L11171"/>
      <c r="M11171"/>
      <c r="N11171"/>
      <c r="O11171"/>
      <c r="P11171"/>
      <c r="S11171"/>
    </row>
    <row r="11172" spans="1:20" x14ac:dyDescent="0.3">
      <c r="A11172" s="25"/>
      <c r="B11172"/>
      <c r="C11172"/>
      <c r="D11172"/>
      <c r="E11172"/>
      <c r="F11172"/>
      <c r="G11172"/>
      <c r="H11172" s="14"/>
      <c r="I11172" s="26"/>
      <c r="K11172"/>
      <c r="L11172"/>
      <c r="M11172"/>
      <c r="N11172"/>
      <c r="O11172"/>
      <c r="P11172"/>
      <c r="S11172"/>
    </row>
    <row r="11173" spans="1:20" x14ac:dyDescent="0.3">
      <c r="A11173" s="25"/>
      <c r="B11173"/>
      <c r="C11173"/>
      <c r="D11173"/>
      <c r="E11173"/>
      <c r="F11173"/>
      <c r="G11173"/>
      <c r="H11173" s="14"/>
      <c r="I11173" s="14"/>
      <c r="K11173"/>
      <c r="L11173"/>
      <c r="M11173"/>
      <c r="N11173"/>
      <c r="O11173"/>
      <c r="P11173"/>
      <c r="S11173"/>
      <c r="T11173" s="7"/>
    </row>
    <row r="11174" spans="1:20" x14ac:dyDescent="0.3">
      <c r="A11174" s="25"/>
      <c r="B11174"/>
      <c r="C11174"/>
      <c r="D11174"/>
      <c r="E11174"/>
      <c r="F11174"/>
      <c r="G11174"/>
      <c r="H11174" s="14"/>
      <c r="I11174" s="14"/>
      <c r="K11174"/>
      <c r="L11174"/>
      <c r="M11174"/>
      <c r="N11174"/>
      <c r="O11174"/>
      <c r="P11174"/>
      <c r="S11174"/>
    </row>
    <row r="11175" spans="1:20" x14ac:dyDescent="0.3">
      <c r="A11175" s="25"/>
      <c r="B11175"/>
      <c r="C11175"/>
      <c r="D11175"/>
      <c r="E11175"/>
      <c r="F11175"/>
      <c r="G11175"/>
      <c r="H11175" s="14"/>
      <c r="I11175" s="14"/>
      <c r="K11175"/>
      <c r="L11175"/>
      <c r="M11175"/>
      <c r="N11175"/>
      <c r="O11175"/>
      <c r="P11175"/>
      <c r="S11175"/>
      <c r="T11175" s="7"/>
    </row>
    <row r="11176" spans="1:20" x14ac:dyDescent="0.3">
      <c r="A11176" s="25"/>
      <c r="B11176"/>
      <c r="C11176"/>
      <c r="D11176"/>
      <c r="E11176"/>
      <c r="F11176"/>
      <c r="G11176"/>
      <c r="H11176"/>
      <c r="I11176"/>
      <c r="K11176"/>
      <c r="L11176"/>
      <c r="M11176"/>
      <c r="N11176"/>
      <c r="O11176"/>
      <c r="P11176"/>
      <c r="S11176"/>
    </row>
    <row r="11177" spans="1:20" x14ac:dyDescent="0.3">
      <c r="A11177" s="25"/>
      <c r="B11177"/>
      <c r="C11177"/>
      <c r="D11177"/>
      <c r="E11177"/>
      <c r="F11177"/>
      <c r="G11177"/>
      <c r="H11177"/>
      <c r="I11177" s="26"/>
      <c r="K11177"/>
      <c r="L11177"/>
      <c r="M11177"/>
      <c r="N11177"/>
      <c r="O11177"/>
      <c r="P11177"/>
      <c r="S11177"/>
    </row>
    <row r="11178" spans="1:20" x14ac:dyDescent="0.3">
      <c r="A11178" s="25"/>
      <c r="B11178"/>
      <c r="C11178"/>
      <c r="D11178"/>
      <c r="E11178"/>
      <c r="F11178"/>
      <c r="G11178"/>
      <c r="H11178"/>
      <c r="I11178" s="26"/>
      <c r="K11178"/>
      <c r="L11178"/>
      <c r="M11178"/>
      <c r="N11178"/>
      <c r="O11178"/>
      <c r="P11178"/>
      <c r="S11178"/>
    </row>
    <row r="11179" spans="1:20" x14ac:dyDescent="0.3">
      <c r="A11179" s="25"/>
      <c r="B11179"/>
      <c r="C11179"/>
      <c r="D11179"/>
      <c r="E11179"/>
      <c r="F11179"/>
      <c r="G11179"/>
      <c r="H11179"/>
      <c r="I11179" s="26"/>
      <c r="K11179"/>
      <c r="L11179"/>
      <c r="M11179"/>
      <c r="N11179"/>
      <c r="O11179"/>
      <c r="P11179"/>
      <c r="S11179"/>
    </row>
    <row r="11180" spans="1:20" x14ac:dyDescent="0.3">
      <c r="A11180" s="25"/>
      <c r="B11180"/>
      <c r="C11180"/>
      <c r="D11180"/>
      <c r="E11180"/>
      <c r="F11180"/>
      <c r="G11180"/>
      <c r="H11180"/>
      <c r="I11180" s="26"/>
      <c r="K11180"/>
      <c r="L11180"/>
      <c r="M11180"/>
      <c r="N11180"/>
      <c r="O11180"/>
      <c r="P11180"/>
      <c r="S11180"/>
    </row>
    <row r="11181" spans="1:20" x14ac:dyDescent="0.3">
      <c r="A11181" s="25"/>
      <c r="B11181"/>
      <c r="C11181"/>
      <c r="D11181"/>
      <c r="E11181"/>
      <c r="F11181"/>
      <c r="G11181"/>
      <c r="H11181"/>
      <c r="I11181" s="26"/>
      <c r="K11181"/>
      <c r="L11181"/>
      <c r="M11181"/>
      <c r="N11181"/>
      <c r="O11181"/>
      <c r="P11181"/>
      <c r="S11181"/>
    </row>
    <row r="11182" spans="1:20" x14ac:dyDescent="0.3">
      <c r="A11182" s="25"/>
      <c r="B11182"/>
      <c r="C11182"/>
      <c r="D11182"/>
      <c r="E11182"/>
      <c r="F11182"/>
      <c r="G11182"/>
      <c r="H11182"/>
      <c r="I11182" s="26"/>
      <c r="K11182"/>
      <c r="L11182"/>
      <c r="M11182"/>
      <c r="N11182"/>
      <c r="O11182"/>
      <c r="P11182"/>
      <c r="S11182"/>
    </row>
    <row r="11183" spans="1:20" x14ac:dyDescent="0.3">
      <c r="A11183" s="25"/>
      <c r="B11183"/>
      <c r="C11183"/>
      <c r="D11183"/>
      <c r="E11183"/>
      <c r="F11183"/>
      <c r="G11183"/>
      <c r="H11183"/>
      <c r="I11183" s="26"/>
      <c r="K11183"/>
      <c r="L11183"/>
      <c r="M11183"/>
      <c r="N11183"/>
      <c r="O11183"/>
      <c r="P11183"/>
      <c r="S11183"/>
    </row>
    <row r="11184" spans="1:20" x14ac:dyDescent="0.3">
      <c r="A11184" s="25"/>
      <c r="B11184"/>
      <c r="C11184"/>
      <c r="D11184"/>
      <c r="E11184"/>
      <c r="F11184"/>
      <c r="G11184"/>
      <c r="H11184"/>
      <c r="I11184" s="26"/>
      <c r="K11184"/>
      <c r="L11184"/>
      <c r="M11184"/>
      <c r="N11184"/>
      <c r="O11184"/>
      <c r="P11184"/>
      <c r="S11184"/>
    </row>
    <row r="11185" spans="1:20" x14ac:dyDescent="0.3">
      <c r="A11185" s="25"/>
      <c r="B11185"/>
      <c r="C11185"/>
      <c r="D11185"/>
      <c r="E11185"/>
      <c r="F11185"/>
      <c r="G11185"/>
      <c r="H11185"/>
      <c r="I11185"/>
      <c r="K11185"/>
      <c r="L11185"/>
      <c r="M11185"/>
      <c r="N11185"/>
      <c r="O11185"/>
      <c r="P11185"/>
      <c r="S11185"/>
    </row>
    <row r="11186" spans="1:20" x14ac:dyDescent="0.3">
      <c r="A11186" s="25"/>
      <c r="B11186"/>
      <c r="C11186"/>
      <c r="D11186"/>
      <c r="E11186"/>
      <c r="F11186"/>
      <c r="G11186"/>
      <c r="H11186"/>
      <c r="I11186"/>
      <c r="K11186"/>
      <c r="L11186"/>
      <c r="M11186"/>
      <c r="N11186"/>
      <c r="O11186"/>
      <c r="P11186"/>
      <c r="S11186"/>
    </row>
    <row r="11187" spans="1:20" x14ac:dyDescent="0.3">
      <c r="A11187" s="25"/>
      <c r="B11187"/>
      <c r="C11187"/>
      <c r="D11187"/>
      <c r="E11187"/>
      <c r="F11187"/>
      <c r="G11187"/>
      <c r="H11187" s="14"/>
      <c r="I11187" s="14"/>
      <c r="K11187"/>
      <c r="L11187"/>
      <c r="M11187"/>
      <c r="N11187"/>
      <c r="O11187"/>
      <c r="P11187"/>
      <c r="S11187"/>
      <c r="T11187" s="7"/>
    </row>
    <row r="11188" spans="1:20" x14ac:dyDescent="0.3">
      <c r="A11188" s="25"/>
      <c r="B11188"/>
      <c r="C11188"/>
      <c r="D11188"/>
      <c r="E11188"/>
      <c r="F11188"/>
      <c r="G11188"/>
      <c r="H11188"/>
      <c r="I11188"/>
      <c r="K11188"/>
      <c r="L11188"/>
      <c r="M11188"/>
      <c r="N11188"/>
      <c r="O11188"/>
      <c r="P11188"/>
      <c r="S11188"/>
    </row>
    <row r="11189" spans="1:20" x14ac:dyDescent="0.3">
      <c r="A11189" s="25"/>
      <c r="B11189"/>
      <c r="C11189"/>
      <c r="D11189"/>
      <c r="E11189"/>
      <c r="F11189"/>
      <c r="G11189"/>
      <c r="H11189"/>
      <c r="I11189"/>
      <c r="K11189"/>
      <c r="L11189"/>
      <c r="M11189"/>
      <c r="N11189"/>
      <c r="O11189"/>
      <c r="P11189"/>
      <c r="S11189"/>
    </row>
    <row r="11190" spans="1:20" x14ac:dyDescent="0.3">
      <c r="A11190" s="25"/>
      <c r="B11190"/>
      <c r="C11190"/>
      <c r="D11190"/>
      <c r="E11190"/>
      <c r="F11190"/>
      <c r="G11190"/>
      <c r="H11190" s="14"/>
      <c r="I11190" s="14"/>
      <c r="K11190"/>
      <c r="L11190"/>
      <c r="M11190"/>
      <c r="N11190"/>
      <c r="O11190"/>
      <c r="P11190"/>
      <c r="S11190"/>
    </row>
    <row r="11191" spans="1:20" x14ac:dyDescent="0.3">
      <c r="A11191" s="25"/>
      <c r="B11191"/>
      <c r="C11191"/>
      <c r="D11191"/>
      <c r="E11191"/>
      <c r="F11191"/>
      <c r="G11191"/>
      <c r="H11191"/>
      <c r="I11191" s="26"/>
      <c r="K11191"/>
      <c r="L11191"/>
      <c r="M11191"/>
      <c r="N11191"/>
      <c r="O11191"/>
      <c r="P11191"/>
      <c r="S11191"/>
    </row>
    <row r="11192" spans="1:20" x14ac:dyDescent="0.3">
      <c r="A11192" s="25"/>
      <c r="B11192"/>
      <c r="C11192"/>
      <c r="D11192"/>
      <c r="E11192"/>
      <c r="F11192"/>
      <c r="G11192"/>
      <c r="H11192"/>
      <c r="I11192" s="26"/>
      <c r="K11192"/>
      <c r="L11192"/>
      <c r="M11192"/>
      <c r="N11192"/>
      <c r="O11192"/>
      <c r="P11192"/>
      <c r="S11192"/>
    </row>
    <row r="11193" spans="1:20" x14ac:dyDescent="0.3">
      <c r="A11193" s="25"/>
      <c r="B11193"/>
      <c r="C11193"/>
      <c r="D11193"/>
      <c r="E11193"/>
      <c r="F11193"/>
      <c r="G11193"/>
      <c r="H11193"/>
      <c r="I11193" s="26"/>
      <c r="K11193"/>
      <c r="L11193"/>
      <c r="M11193"/>
      <c r="N11193"/>
      <c r="O11193"/>
      <c r="P11193"/>
      <c r="S11193"/>
    </row>
    <row r="11194" spans="1:20" x14ac:dyDescent="0.3">
      <c r="A11194" s="25"/>
      <c r="B11194"/>
      <c r="C11194"/>
      <c r="D11194"/>
      <c r="E11194"/>
      <c r="F11194"/>
      <c r="G11194"/>
      <c r="H11194" s="26"/>
      <c r="I11194" s="26"/>
      <c r="K11194"/>
      <c r="L11194"/>
      <c r="M11194"/>
      <c r="N11194"/>
      <c r="O11194"/>
      <c r="P11194"/>
      <c r="S11194"/>
    </row>
    <row r="11195" spans="1:20" x14ac:dyDescent="0.3">
      <c r="A11195" s="25"/>
      <c r="B11195"/>
      <c r="C11195"/>
      <c r="D11195"/>
      <c r="E11195"/>
      <c r="F11195"/>
      <c r="G11195"/>
      <c r="H11195" s="26"/>
      <c r="I11195" s="26"/>
      <c r="K11195"/>
      <c r="L11195"/>
      <c r="M11195"/>
      <c r="N11195"/>
      <c r="O11195"/>
      <c r="P11195"/>
      <c r="S11195"/>
    </row>
    <row r="11196" spans="1:20" x14ac:dyDescent="0.3">
      <c r="A11196" s="25"/>
      <c r="B11196"/>
      <c r="C11196"/>
      <c r="D11196"/>
      <c r="E11196"/>
      <c r="F11196"/>
      <c r="G11196"/>
      <c r="H11196" s="26"/>
      <c r="I11196" s="26"/>
      <c r="K11196"/>
      <c r="L11196"/>
      <c r="M11196"/>
      <c r="N11196"/>
      <c r="O11196"/>
      <c r="P11196"/>
      <c r="S11196"/>
    </row>
    <row r="11197" spans="1:20" x14ac:dyDescent="0.3">
      <c r="A11197" s="25"/>
      <c r="B11197"/>
      <c r="C11197"/>
      <c r="D11197"/>
      <c r="E11197"/>
      <c r="F11197"/>
      <c r="G11197"/>
      <c r="H11197" s="14"/>
      <c r="I11197" s="14"/>
      <c r="K11197"/>
      <c r="L11197"/>
      <c r="M11197"/>
      <c r="N11197"/>
      <c r="O11197"/>
      <c r="P11197"/>
      <c r="S11197"/>
    </row>
    <row r="11198" spans="1:20" x14ac:dyDescent="0.3">
      <c r="A11198" s="25"/>
      <c r="B11198"/>
      <c r="C11198"/>
      <c r="D11198"/>
      <c r="E11198"/>
      <c r="F11198"/>
      <c r="G11198"/>
      <c r="H11198" s="14"/>
      <c r="I11198" s="14"/>
      <c r="K11198"/>
      <c r="L11198"/>
      <c r="M11198"/>
      <c r="N11198"/>
      <c r="O11198"/>
      <c r="P11198"/>
      <c r="S11198"/>
    </row>
    <row r="11199" spans="1:20" x14ac:dyDescent="0.3">
      <c r="A11199" s="25"/>
      <c r="B11199"/>
      <c r="C11199"/>
      <c r="D11199"/>
      <c r="E11199"/>
      <c r="F11199"/>
      <c r="G11199"/>
      <c r="H11199" s="14"/>
      <c r="I11199" s="14"/>
      <c r="K11199"/>
      <c r="L11199"/>
      <c r="M11199"/>
      <c r="N11199"/>
      <c r="O11199"/>
      <c r="P11199"/>
      <c r="S11199"/>
    </row>
    <row r="11200" spans="1:20" x14ac:dyDescent="0.3">
      <c r="A11200" s="25"/>
      <c r="B11200"/>
      <c r="C11200"/>
      <c r="D11200"/>
      <c r="E11200"/>
      <c r="F11200"/>
      <c r="G11200"/>
      <c r="H11200" s="14"/>
      <c r="I11200" s="14"/>
      <c r="K11200"/>
      <c r="L11200"/>
      <c r="M11200"/>
      <c r="N11200"/>
      <c r="O11200"/>
      <c r="P11200"/>
      <c r="S11200"/>
    </row>
    <row r="11201" spans="1:19" x14ac:dyDescent="0.3">
      <c r="A11201" s="25"/>
      <c r="B11201"/>
      <c r="C11201"/>
      <c r="D11201"/>
      <c r="E11201"/>
      <c r="F11201"/>
      <c r="G11201"/>
      <c r="H11201" s="14"/>
      <c r="I11201" s="14"/>
      <c r="K11201"/>
      <c r="L11201"/>
      <c r="M11201"/>
      <c r="N11201"/>
      <c r="O11201"/>
      <c r="P11201"/>
      <c r="S11201"/>
    </row>
    <row r="11202" spans="1:19" x14ac:dyDescent="0.3">
      <c r="A11202" s="25"/>
      <c r="B11202"/>
      <c r="C11202"/>
      <c r="D11202"/>
      <c r="E11202"/>
      <c r="F11202"/>
      <c r="G11202"/>
      <c r="H11202"/>
      <c r="I11202"/>
      <c r="K11202"/>
      <c r="L11202"/>
      <c r="M11202"/>
      <c r="N11202"/>
      <c r="O11202"/>
      <c r="P11202"/>
      <c r="S11202"/>
    </row>
    <row r="11203" spans="1:19" x14ac:dyDescent="0.3">
      <c r="A11203" s="25"/>
      <c r="B11203"/>
      <c r="C11203"/>
      <c r="D11203"/>
      <c r="E11203"/>
      <c r="F11203"/>
      <c r="G11203"/>
      <c r="H11203" s="26"/>
      <c r="I11203" s="26"/>
      <c r="K11203"/>
      <c r="L11203"/>
      <c r="M11203"/>
      <c r="N11203"/>
      <c r="O11203"/>
      <c r="P11203"/>
      <c r="S11203"/>
    </row>
    <row r="11204" spans="1:19" x14ac:dyDescent="0.3">
      <c r="A11204" s="25"/>
      <c r="B11204"/>
      <c r="C11204"/>
      <c r="D11204"/>
      <c r="E11204"/>
      <c r="F11204"/>
      <c r="G11204"/>
      <c r="H11204" s="26"/>
      <c r="I11204" s="26"/>
      <c r="K11204"/>
      <c r="L11204"/>
      <c r="M11204"/>
      <c r="N11204"/>
      <c r="O11204"/>
      <c r="P11204"/>
      <c r="S11204"/>
    </row>
    <row r="11205" spans="1:19" x14ac:dyDescent="0.3">
      <c r="A11205" s="25"/>
      <c r="B11205"/>
      <c r="C11205"/>
      <c r="D11205"/>
      <c r="E11205"/>
      <c r="F11205"/>
      <c r="G11205"/>
      <c r="H11205" s="26"/>
      <c r="I11205" s="26"/>
      <c r="K11205"/>
      <c r="L11205"/>
      <c r="M11205"/>
      <c r="N11205"/>
      <c r="O11205"/>
      <c r="P11205"/>
      <c r="S11205"/>
    </row>
    <row r="11206" spans="1:19" x14ac:dyDescent="0.3">
      <c r="A11206" s="25"/>
      <c r="B11206"/>
      <c r="C11206"/>
      <c r="D11206"/>
      <c r="E11206"/>
      <c r="F11206"/>
      <c r="G11206"/>
      <c r="H11206" s="26"/>
      <c r="I11206" s="26"/>
      <c r="K11206"/>
      <c r="L11206"/>
      <c r="M11206"/>
      <c r="N11206"/>
      <c r="O11206"/>
      <c r="P11206"/>
      <c r="S11206"/>
    </row>
    <row r="11207" spans="1:19" x14ac:dyDescent="0.3">
      <c r="A11207" s="25"/>
      <c r="B11207"/>
      <c r="C11207"/>
      <c r="D11207"/>
      <c r="E11207"/>
      <c r="F11207"/>
      <c r="G11207"/>
      <c r="H11207" s="26"/>
      <c r="I11207" s="26"/>
      <c r="K11207"/>
      <c r="L11207"/>
      <c r="M11207"/>
      <c r="N11207"/>
      <c r="O11207"/>
      <c r="P11207"/>
      <c r="S11207"/>
    </row>
    <row r="11208" spans="1:19" x14ac:dyDescent="0.3">
      <c r="A11208" s="25"/>
      <c r="B11208"/>
      <c r="C11208"/>
      <c r="D11208"/>
      <c r="E11208"/>
      <c r="F11208"/>
      <c r="G11208"/>
      <c r="H11208" s="14"/>
      <c r="I11208" s="26"/>
      <c r="K11208"/>
      <c r="L11208"/>
      <c r="M11208"/>
      <c r="N11208"/>
      <c r="O11208"/>
      <c r="P11208"/>
      <c r="S11208"/>
    </row>
    <row r="11209" spans="1:19" x14ac:dyDescent="0.3">
      <c r="A11209" s="25"/>
      <c r="B11209"/>
      <c r="C11209"/>
      <c r="D11209"/>
      <c r="E11209"/>
      <c r="F11209"/>
      <c r="G11209"/>
      <c r="H11209" s="14"/>
      <c r="I11209" s="26"/>
      <c r="K11209"/>
      <c r="L11209"/>
      <c r="M11209"/>
      <c r="N11209"/>
      <c r="O11209"/>
      <c r="P11209"/>
      <c r="S11209"/>
    </row>
    <row r="11210" spans="1:19" x14ac:dyDescent="0.3">
      <c r="A11210" s="25"/>
      <c r="B11210"/>
      <c r="C11210"/>
      <c r="D11210"/>
      <c r="E11210"/>
      <c r="F11210"/>
      <c r="G11210"/>
      <c r="H11210" s="14"/>
      <c r="I11210" s="26"/>
      <c r="K11210"/>
      <c r="L11210"/>
      <c r="M11210"/>
      <c r="N11210"/>
      <c r="O11210"/>
      <c r="P11210"/>
      <c r="S11210"/>
    </row>
    <row r="11211" spans="1:19" x14ac:dyDescent="0.3">
      <c r="A11211" s="25"/>
      <c r="B11211"/>
      <c r="C11211"/>
      <c r="D11211"/>
      <c r="E11211"/>
      <c r="F11211"/>
      <c r="G11211"/>
      <c r="H11211" s="14"/>
      <c r="I11211" s="26"/>
      <c r="K11211"/>
      <c r="L11211"/>
      <c r="M11211"/>
      <c r="N11211"/>
      <c r="O11211"/>
      <c r="P11211"/>
      <c r="S11211"/>
    </row>
    <row r="11212" spans="1:19" x14ac:dyDescent="0.3">
      <c r="A11212" s="25"/>
      <c r="B11212"/>
      <c r="C11212"/>
      <c r="D11212"/>
      <c r="E11212"/>
      <c r="F11212"/>
      <c r="G11212"/>
      <c r="H11212"/>
      <c r="I11212" s="26"/>
      <c r="K11212"/>
      <c r="L11212"/>
      <c r="M11212"/>
      <c r="N11212"/>
      <c r="O11212"/>
      <c r="P11212"/>
      <c r="S11212"/>
    </row>
    <row r="11213" spans="1:19" x14ac:dyDescent="0.3">
      <c r="A11213" s="25"/>
      <c r="B11213"/>
      <c r="C11213"/>
      <c r="D11213"/>
      <c r="E11213"/>
      <c r="F11213"/>
      <c r="G11213"/>
      <c r="H11213"/>
      <c r="I11213"/>
      <c r="K11213"/>
      <c r="L11213"/>
      <c r="M11213"/>
      <c r="N11213"/>
      <c r="O11213"/>
      <c r="P11213"/>
      <c r="S11213"/>
    </row>
    <row r="11214" spans="1:19" x14ac:dyDescent="0.3">
      <c r="A11214" s="25"/>
      <c r="B11214"/>
      <c r="C11214"/>
      <c r="D11214"/>
      <c r="E11214"/>
      <c r="F11214"/>
      <c r="G11214"/>
      <c r="H11214"/>
      <c r="I11214"/>
      <c r="K11214"/>
      <c r="L11214"/>
      <c r="M11214"/>
      <c r="N11214"/>
      <c r="O11214"/>
      <c r="P11214"/>
      <c r="S11214"/>
    </row>
    <row r="11215" spans="1:19" x14ac:dyDescent="0.3">
      <c r="A11215" s="25"/>
      <c r="B11215"/>
      <c r="C11215"/>
      <c r="D11215"/>
      <c r="E11215"/>
      <c r="F11215"/>
      <c r="G11215"/>
      <c r="H11215"/>
      <c r="I11215" s="26"/>
      <c r="K11215"/>
      <c r="L11215"/>
      <c r="M11215"/>
      <c r="N11215"/>
      <c r="O11215"/>
      <c r="P11215"/>
      <c r="S11215"/>
    </row>
    <row r="11216" spans="1:19" x14ac:dyDescent="0.3">
      <c r="A11216" s="25"/>
      <c r="B11216"/>
      <c r="C11216"/>
      <c r="D11216"/>
      <c r="E11216"/>
      <c r="F11216"/>
      <c r="G11216"/>
      <c r="H11216"/>
      <c r="I11216" s="26"/>
      <c r="K11216"/>
      <c r="L11216"/>
      <c r="M11216"/>
      <c r="N11216"/>
      <c r="O11216"/>
      <c r="P11216"/>
      <c r="S11216"/>
    </row>
    <row r="11217" spans="1:19" x14ac:dyDescent="0.3">
      <c r="A11217" s="25"/>
      <c r="B11217"/>
      <c r="C11217"/>
      <c r="D11217"/>
      <c r="E11217"/>
      <c r="F11217"/>
      <c r="G11217"/>
      <c r="H11217" s="14"/>
      <c r="I11217" s="26"/>
      <c r="K11217"/>
      <c r="L11217"/>
      <c r="M11217"/>
      <c r="N11217"/>
      <c r="O11217"/>
      <c r="P11217"/>
      <c r="S11217"/>
    </row>
    <row r="11218" spans="1:19" x14ac:dyDescent="0.3">
      <c r="A11218" s="25"/>
      <c r="B11218"/>
      <c r="C11218"/>
      <c r="D11218"/>
      <c r="E11218"/>
      <c r="F11218"/>
      <c r="G11218"/>
      <c r="H11218"/>
      <c r="I11218" s="26"/>
      <c r="K11218"/>
      <c r="L11218"/>
      <c r="M11218"/>
      <c r="N11218"/>
      <c r="O11218"/>
      <c r="P11218"/>
      <c r="S11218"/>
    </row>
    <row r="11219" spans="1:19" x14ac:dyDescent="0.3">
      <c r="A11219" s="25"/>
      <c r="B11219"/>
      <c r="C11219"/>
      <c r="D11219"/>
      <c r="E11219"/>
      <c r="F11219"/>
      <c r="G11219"/>
      <c r="H11219"/>
      <c r="I11219" s="26"/>
      <c r="K11219"/>
      <c r="L11219"/>
      <c r="M11219"/>
      <c r="N11219"/>
      <c r="O11219"/>
      <c r="P11219"/>
      <c r="S11219"/>
    </row>
    <row r="11220" spans="1:19" x14ac:dyDescent="0.3">
      <c r="A11220" s="25"/>
      <c r="B11220"/>
      <c r="C11220"/>
      <c r="D11220"/>
      <c r="E11220"/>
      <c r="F11220"/>
      <c r="G11220"/>
      <c r="H11220" s="26"/>
      <c r="I11220" s="26"/>
      <c r="K11220"/>
      <c r="L11220"/>
      <c r="M11220"/>
      <c r="N11220"/>
      <c r="O11220"/>
      <c r="P11220"/>
      <c r="S11220"/>
    </row>
    <row r="11221" spans="1:19" x14ac:dyDescent="0.3">
      <c r="A11221" s="25"/>
      <c r="B11221"/>
      <c r="C11221"/>
      <c r="D11221"/>
      <c r="E11221"/>
      <c r="F11221"/>
      <c r="G11221"/>
      <c r="H11221" s="26"/>
      <c r="I11221" s="26"/>
      <c r="K11221"/>
      <c r="L11221"/>
      <c r="M11221"/>
      <c r="N11221"/>
      <c r="O11221"/>
      <c r="P11221"/>
      <c r="S11221"/>
    </row>
    <row r="11222" spans="1:19" x14ac:dyDescent="0.3">
      <c r="A11222" s="25"/>
      <c r="B11222"/>
      <c r="C11222"/>
      <c r="D11222"/>
      <c r="E11222"/>
      <c r="F11222"/>
      <c r="G11222"/>
      <c r="H11222" s="26"/>
      <c r="I11222" s="26"/>
      <c r="K11222"/>
      <c r="L11222"/>
      <c r="M11222"/>
      <c r="N11222"/>
      <c r="O11222"/>
      <c r="P11222"/>
      <c r="S11222"/>
    </row>
    <row r="11223" spans="1:19" x14ac:dyDescent="0.3">
      <c r="A11223" s="25"/>
      <c r="B11223"/>
      <c r="C11223"/>
      <c r="D11223"/>
      <c r="E11223"/>
      <c r="F11223"/>
      <c r="G11223"/>
      <c r="H11223" s="26"/>
      <c r="I11223" s="26"/>
      <c r="K11223"/>
      <c r="L11223"/>
      <c r="M11223"/>
      <c r="N11223"/>
      <c r="O11223"/>
      <c r="P11223"/>
      <c r="S11223"/>
    </row>
    <row r="11224" spans="1:19" x14ac:dyDescent="0.3">
      <c r="A11224" s="25"/>
      <c r="B11224"/>
      <c r="C11224"/>
      <c r="D11224"/>
      <c r="E11224"/>
      <c r="F11224"/>
      <c r="G11224"/>
      <c r="H11224" s="26"/>
      <c r="I11224" s="26"/>
      <c r="K11224"/>
      <c r="L11224"/>
      <c r="M11224"/>
      <c r="N11224"/>
      <c r="O11224"/>
      <c r="P11224"/>
      <c r="S11224"/>
    </row>
    <row r="11225" spans="1:19" x14ac:dyDescent="0.3">
      <c r="A11225" s="25"/>
      <c r="B11225"/>
      <c r="C11225"/>
      <c r="D11225"/>
      <c r="E11225"/>
      <c r="F11225"/>
      <c r="G11225"/>
      <c r="H11225" s="26"/>
      <c r="I11225" s="26"/>
      <c r="K11225"/>
      <c r="L11225"/>
      <c r="M11225"/>
      <c r="N11225"/>
      <c r="O11225"/>
      <c r="P11225"/>
      <c r="S11225"/>
    </row>
    <row r="11226" spans="1:19" x14ac:dyDescent="0.3">
      <c r="A11226" s="25"/>
      <c r="B11226"/>
      <c r="C11226"/>
      <c r="D11226"/>
      <c r="E11226"/>
      <c r="F11226"/>
      <c r="G11226"/>
      <c r="H11226" s="26"/>
      <c r="I11226" s="26"/>
      <c r="K11226"/>
      <c r="L11226"/>
      <c r="M11226"/>
      <c r="N11226"/>
      <c r="O11226"/>
      <c r="P11226"/>
      <c r="S11226"/>
    </row>
    <row r="11227" spans="1:19" x14ac:dyDescent="0.3">
      <c r="A11227" s="25"/>
      <c r="B11227"/>
      <c r="C11227"/>
      <c r="D11227"/>
      <c r="E11227"/>
      <c r="F11227"/>
      <c r="G11227"/>
      <c r="H11227" s="26"/>
      <c r="I11227" s="26"/>
      <c r="K11227"/>
      <c r="L11227"/>
      <c r="M11227"/>
      <c r="N11227"/>
      <c r="O11227"/>
      <c r="P11227"/>
      <c r="S11227"/>
    </row>
    <row r="11228" spans="1:19" x14ac:dyDescent="0.3">
      <c r="A11228" s="25"/>
      <c r="B11228"/>
      <c r="C11228"/>
      <c r="D11228"/>
      <c r="E11228"/>
      <c r="F11228"/>
      <c r="G11228"/>
      <c r="H11228" s="26"/>
      <c r="I11228" s="26"/>
      <c r="K11228"/>
      <c r="L11228"/>
      <c r="M11228"/>
      <c r="N11228"/>
      <c r="O11228"/>
      <c r="P11228"/>
      <c r="S11228"/>
    </row>
    <row r="11229" spans="1:19" x14ac:dyDescent="0.3">
      <c r="A11229" s="25"/>
      <c r="B11229"/>
      <c r="C11229"/>
      <c r="D11229"/>
      <c r="E11229"/>
      <c r="F11229"/>
      <c r="G11229"/>
      <c r="H11229" s="26"/>
      <c r="I11229" s="26"/>
      <c r="K11229"/>
      <c r="L11229"/>
      <c r="M11229"/>
      <c r="N11229"/>
      <c r="O11229"/>
      <c r="P11229"/>
      <c r="S11229"/>
    </row>
    <row r="11230" spans="1:19" x14ac:dyDescent="0.3">
      <c r="A11230" s="25"/>
      <c r="B11230"/>
      <c r="C11230"/>
      <c r="D11230"/>
      <c r="E11230"/>
      <c r="F11230"/>
      <c r="G11230"/>
      <c r="H11230" s="26"/>
      <c r="I11230" s="26"/>
      <c r="K11230"/>
      <c r="L11230"/>
      <c r="M11230"/>
      <c r="N11230"/>
      <c r="O11230"/>
      <c r="P11230"/>
      <c r="S11230"/>
    </row>
    <row r="11231" spans="1:19" x14ac:dyDescent="0.3">
      <c r="A11231" s="25"/>
      <c r="B11231"/>
      <c r="C11231"/>
      <c r="D11231"/>
      <c r="E11231"/>
      <c r="F11231"/>
      <c r="G11231"/>
      <c r="H11231" s="26"/>
      <c r="I11231" s="26"/>
      <c r="K11231"/>
      <c r="L11231"/>
      <c r="M11231"/>
      <c r="N11231"/>
      <c r="O11231"/>
      <c r="P11231"/>
      <c r="S11231"/>
    </row>
    <row r="11232" spans="1:19" x14ac:dyDescent="0.3">
      <c r="A11232" s="25"/>
      <c r="B11232"/>
      <c r="C11232"/>
      <c r="D11232"/>
      <c r="E11232"/>
      <c r="F11232"/>
      <c r="G11232"/>
      <c r="H11232" s="26"/>
      <c r="I11232" s="26"/>
      <c r="K11232"/>
      <c r="L11232"/>
      <c r="M11232"/>
      <c r="N11232"/>
      <c r="O11232"/>
      <c r="P11232"/>
      <c r="S11232"/>
    </row>
    <row r="11233" spans="1:19" x14ac:dyDescent="0.3">
      <c r="A11233" s="25"/>
      <c r="B11233"/>
      <c r="C11233"/>
      <c r="D11233"/>
      <c r="E11233"/>
      <c r="F11233"/>
      <c r="G11233"/>
      <c r="H11233" s="26"/>
      <c r="I11233" s="26"/>
      <c r="K11233"/>
      <c r="L11233"/>
      <c r="M11233"/>
      <c r="N11233"/>
      <c r="O11233"/>
      <c r="P11233"/>
      <c r="S11233"/>
    </row>
    <row r="11234" spans="1:19" x14ac:dyDescent="0.3">
      <c r="A11234" s="25"/>
      <c r="B11234"/>
      <c r="C11234"/>
      <c r="D11234"/>
      <c r="E11234"/>
      <c r="F11234"/>
      <c r="G11234"/>
      <c r="H11234" s="26"/>
      <c r="I11234" s="26"/>
      <c r="K11234"/>
      <c r="L11234"/>
      <c r="M11234"/>
      <c r="N11234"/>
      <c r="O11234"/>
      <c r="P11234"/>
      <c r="S11234"/>
    </row>
    <row r="11235" spans="1:19" x14ac:dyDescent="0.3">
      <c r="A11235" s="25"/>
      <c r="B11235"/>
      <c r="C11235"/>
      <c r="D11235"/>
      <c r="E11235"/>
      <c r="F11235"/>
      <c r="G11235"/>
      <c r="H11235" s="26"/>
      <c r="I11235" s="26"/>
      <c r="K11235"/>
      <c r="L11235"/>
      <c r="M11235"/>
      <c r="N11235"/>
      <c r="O11235"/>
      <c r="P11235"/>
      <c r="S11235"/>
    </row>
    <row r="11236" spans="1:19" x14ac:dyDescent="0.3">
      <c r="A11236" s="25"/>
      <c r="B11236"/>
      <c r="C11236"/>
      <c r="D11236"/>
      <c r="E11236"/>
      <c r="F11236"/>
      <c r="G11236"/>
      <c r="H11236" s="26"/>
      <c r="I11236" s="26"/>
      <c r="K11236"/>
      <c r="L11236"/>
      <c r="M11236"/>
      <c r="N11236"/>
      <c r="O11236"/>
      <c r="P11236"/>
      <c r="S11236"/>
    </row>
    <row r="11237" spans="1:19" x14ac:dyDescent="0.3">
      <c r="A11237" s="25"/>
      <c r="B11237"/>
      <c r="C11237"/>
      <c r="D11237"/>
      <c r="E11237"/>
      <c r="F11237"/>
      <c r="G11237"/>
      <c r="H11237" s="26"/>
      <c r="I11237" s="26"/>
      <c r="K11237"/>
      <c r="L11237"/>
      <c r="M11237"/>
      <c r="N11237"/>
      <c r="O11237"/>
      <c r="P11237"/>
      <c r="S11237"/>
    </row>
    <row r="11238" spans="1:19" x14ac:dyDescent="0.3">
      <c r="A11238" s="25"/>
      <c r="B11238"/>
      <c r="C11238"/>
      <c r="D11238"/>
      <c r="E11238"/>
      <c r="F11238"/>
      <c r="G11238"/>
      <c r="H11238" s="26"/>
      <c r="I11238" s="26"/>
      <c r="K11238"/>
      <c r="L11238"/>
      <c r="M11238"/>
      <c r="N11238"/>
      <c r="O11238"/>
      <c r="P11238"/>
      <c r="S11238"/>
    </row>
    <row r="11239" spans="1:19" x14ac:dyDescent="0.3">
      <c r="A11239" s="25"/>
      <c r="B11239"/>
      <c r="C11239"/>
      <c r="D11239"/>
      <c r="E11239"/>
      <c r="F11239"/>
      <c r="G11239"/>
      <c r="H11239" s="26"/>
      <c r="I11239" s="26"/>
      <c r="K11239"/>
      <c r="L11239"/>
      <c r="M11239"/>
      <c r="N11239"/>
      <c r="O11239"/>
      <c r="P11239"/>
      <c r="S11239"/>
    </row>
    <row r="11240" spans="1:19" x14ac:dyDescent="0.3">
      <c r="A11240" s="25"/>
      <c r="B11240"/>
      <c r="C11240"/>
      <c r="D11240"/>
      <c r="E11240"/>
      <c r="F11240"/>
      <c r="G11240"/>
      <c r="H11240" s="26"/>
      <c r="I11240" s="26"/>
      <c r="K11240"/>
      <c r="L11240"/>
      <c r="M11240"/>
      <c r="N11240"/>
      <c r="O11240"/>
      <c r="P11240"/>
      <c r="S11240"/>
    </row>
    <row r="11241" spans="1:19" x14ac:dyDescent="0.3">
      <c r="A11241" s="25"/>
      <c r="B11241"/>
      <c r="C11241"/>
      <c r="D11241"/>
      <c r="E11241"/>
      <c r="F11241"/>
      <c r="G11241"/>
      <c r="H11241" s="26"/>
      <c r="I11241" s="26"/>
      <c r="K11241"/>
      <c r="L11241"/>
      <c r="M11241"/>
      <c r="N11241"/>
      <c r="O11241"/>
      <c r="P11241"/>
      <c r="S11241"/>
    </row>
    <row r="11242" spans="1:19" x14ac:dyDescent="0.3">
      <c r="A11242" s="25"/>
      <c r="B11242"/>
      <c r="C11242"/>
      <c r="D11242"/>
      <c r="E11242"/>
      <c r="F11242"/>
      <c r="G11242"/>
      <c r="H11242" s="14"/>
      <c r="I11242" s="14"/>
      <c r="K11242"/>
      <c r="L11242"/>
      <c r="M11242"/>
      <c r="N11242"/>
      <c r="O11242"/>
      <c r="P11242"/>
      <c r="S11242"/>
    </row>
    <row r="11243" spans="1:19" x14ac:dyDescent="0.3">
      <c r="A11243" s="25"/>
      <c r="B11243"/>
      <c r="C11243"/>
      <c r="D11243"/>
      <c r="E11243"/>
      <c r="F11243"/>
      <c r="G11243"/>
      <c r="H11243" s="14"/>
      <c r="I11243" s="14"/>
      <c r="K11243"/>
      <c r="L11243"/>
      <c r="M11243"/>
      <c r="N11243"/>
      <c r="O11243"/>
      <c r="P11243"/>
      <c r="S11243"/>
    </row>
    <row r="11244" spans="1:19" x14ac:dyDescent="0.3">
      <c r="A11244" s="25"/>
      <c r="B11244"/>
      <c r="C11244"/>
      <c r="D11244"/>
      <c r="E11244"/>
      <c r="F11244"/>
      <c r="G11244"/>
      <c r="H11244" s="14"/>
      <c r="I11244" s="14"/>
      <c r="K11244"/>
      <c r="L11244"/>
      <c r="M11244"/>
      <c r="N11244"/>
      <c r="O11244"/>
      <c r="P11244"/>
      <c r="S11244"/>
    </row>
    <row r="11245" spans="1:19" x14ac:dyDescent="0.3">
      <c r="A11245" s="25"/>
      <c r="B11245"/>
      <c r="C11245"/>
      <c r="D11245"/>
      <c r="E11245"/>
      <c r="F11245"/>
      <c r="G11245"/>
      <c r="H11245" s="26"/>
      <c r="I11245" s="26"/>
      <c r="K11245"/>
      <c r="L11245"/>
      <c r="M11245"/>
      <c r="N11245"/>
      <c r="O11245"/>
      <c r="P11245"/>
      <c r="S11245"/>
    </row>
    <row r="11246" spans="1:19" x14ac:dyDescent="0.3">
      <c r="A11246" s="25"/>
      <c r="B11246"/>
      <c r="C11246"/>
      <c r="D11246"/>
      <c r="E11246"/>
      <c r="F11246"/>
      <c r="G11246"/>
      <c r="H11246" s="26"/>
      <c r="I11246" s="26"/>
      <c r="K11246"/>
      <c r="L11246"/>
      <c r="M11246"/>
      <c r="N11246"/>
      <c r="O11246"/>
      <c r="P11246"/>
      <c r="S11246"/>
    </row>
    <row r="11247" spans="1:19" x14ac:dyDescent="0.3">
      <c r="A11247" s="25"/>
      <c r="B11247"/>
      <c r="C11247"/>
      <c r="D11247"/>
      <c r="E11247"/>
      <c r="F11247"/>
      <c r="G11247"/>
      <c r="H11247" s="26"/>
      <c r="I11247" s="26"/>
      <c r="K11247"/>
      <c r="L11247"/>
      <c r="M11247"/>
      <c r="N11247"/>
      <c r="O11247"/>
      <c r="P11247"/>
      <c r="S11247"/>
    </row>
    <row r="11248" spans="1:19" x14ac:dyDescent="0.3">
      <c r="A11248" s="25"/>
      <c r="B11248"/>
      <c r="C11248"/>
      <c r="D11248"/>
      <c r="E11248"/>
      <c r="F11248"/>
      <c r="G11248"/>
      <c r="H11248" s="14"/>
      <c r="I11248" s="14"/>
      <c r="K11248"/>
      <c r="L11248"/>
      <c r="M11248"/>
      <c r="N11248"/>
      <c r="O11248"/>
      <c r="P11248"/>
      <c r="S11248"/>
    </row>
    <row r="11249" spans="1:19" x14ac:dyDescent="0.3">
      <c r="A11249" s="25"/>
      <c r="B11249"/>
      <c r="C11249"/>
      <c r="D11249"/>
      <c r="E11249"/>
      <c r="F11249"/>
      <c r="G11249"/>
      <c r="H11249" s="14"/>
      <c r="I11249" s="14"/>
      <c r="K11249"/>
      <c r="L11249"/>
      <c r="M11249"/>
      <c r="N11249"/>
      <c r="O11249"/>
      <c r="P11249"/>
      <c r="S11249"/>
    </row>
    <row r="11250" spans="1:19" x14ac:dyDescent="0.3">
      <c r="A11250" s="25"/>
      <c r="B11250"/>
      <c r="C11250"/>
      <c r="D11250"/>
      <c r="E11250"/>
      <c r="F11250"/>
      <c r="G11250"/>
      <c r="H11250"/>
      <c r="I11250"/>
      <c r="K11250"/>
      <c r="L11250"/>
      <c r="M11250"/>
      <c r="N11250"/>
      <c r="O11250"/>
      <c r="P11250"/>
      <c r="S11250"/>
    </row>
    <row r="11251" spans="1:19" x14ac:dyDescent="0.3">
      <c r="A11251" s="25"/>
      <c r="B11251"/>
      <c r="C11251"/>
      <c r="D11251"/>
      <c r="E11251"/>
      <c r="F11251"/>
      <c r="G11251"/>
      <c r="H11251" s="26"/>
      <c r="I11251" s="26"/>
      <c r="K11251"/>
      <c r="L11251"/>
      <c r="M11251"/>
      <c r="N11251"/>
      <c r="O11251"/>
      <c r="P11251"/>
      <c r="S11251"/>
    </row>
    <row r="11252" spans="1:19" x14ac:dyDescent="0.3">
      <c r="A11252" s="25"/>
      <c r="B11252"/>
      <c r="C11252"/>
      <c r="D11252"/>
      <c r="E11252"/>
      <c r="F11252"/>
      <c r="G11252"/>
      <c r="H11252" s="26"/>
      <c r="I11252" s="26"/>
      <c r="K11252"/>
      <c r="L11252"/>
      <c r="M11252"/>
      <c r="N11252"/>
      <c r="O11252"/>
      <c r="P11252"/>
      <c r="S11252"/>
    </row>
    <row r="11253" spans="1:19" x14ac:dyDescent="0.3">
      <c r="A11253" s="25"/>
      <c r="B11253"/>
      <c r="C11253"/>
      <c r="D11253"/>
      <c r="E11253"/>
      <c r="F11253"/>
      <c r="G11253"/>
      <c r="H11253"/>
      <c r="I11253"/>
      <c r="K11253"/>
      <c r="L11253"/>
      <c r="M11253"/>
      <c r="N11253"/>
      <c r="O11253"/>
      <c r="P11253"/>
      <c r="S11253"/>
    </row>
    <row r="11254" spans="1:19" x14ac:dyDescent="0.3">
      <c r="A11254" s="25"/>
      <c r="B11254"/>
      <c r="C11254"/>
      <c r="D11254"/>
      <c r="E11254"/>
      <c r="F11254"/>
      <c r="G11254"/>
      <c r="H11254" s="14"/>
      <c r="I11254" s="14"/>
      <c r="K11254"/>
      <c r="L11254"/>
      <c r="M11254"/>
      <c r="N11254"/>
      <c r="O11254"/>
      <c r="P11254"/>
      <c r="S11254"/>
    </row>
    <row r="11255" spans="1:19" x14ac:dyDescent="0.3">
      <c r="A11255" s="25"/>
      <c r="B11255"/>
      <c r="C11255"/>
      <c r="D11255"/>
      <c r="E11255"/>
      <c r="F11255"/>
      <c r="G11255"/>
      <c r="H11255" s="26"/>
      <c r="I11255" s="26"/>
      <c r="K11255"/>
      <c r="L11255"/>
      <c r="M11255"/>
      <c r="N11255"/>
      <c r="O11255"/>
      <c r="P11255"/>
      <c r="S11255"/>
    </row>
    <row r="11256" spans="1:19" x14ac:dyDescent="0.3">
      <c r="A11256" s="25"/>
      <c r="B11256"/>
      <c r="C11256"/>
      <c r="D11256"/>
      <c r="E11256"/>
      <c r="F11256"/>
      <c r="G11256"/>
      <c r="H11256" s="26"/>
      <c r="I11256" s="26"/>
      <c r="K11256"/>
      <c r="L11256"/>
      <c r="M11256"/>
      <c r="N11256"/>
      <c r="O11256"/>
      <c r="P11256"/>
      <c r="S11256"/>
    </row>
    <row r="11257" spans="1:19" x14ac:dyDescent="0.3">
      <c r="A11257" s="25"/>
      <c r="B11257"/>
      <c r="C11257"/>
      <c r="D11257"/>
      <c r="E11257"/>
      <c r="F11257"/>
      <c r="G11257"/>
      <c r="H11257" s="14"/>
      <c r="I11257" s="14"/>
      <c r="K11257"/>
      <c r="L11257"/>
      <c r="M11257"/>
      <c r="N11257"/>
      <c r="O11257"/>
      <c r="P11257"/>
      <c r="S11257"/>
    </row>
    <row r="11258" spans="1:19" x14ac:dyDescent="0.3">
      <c r="A11258" s="25"/>
      <c r="B11258"/>
      <c r="C11258"/>
      <c r="D11258"/>
      <c r="E11258"/>
      <c r="F11258"/>
      <c r="G11258"/>
      <c r="H11258" s="14"/>
      <c r="I11258" s="14"/>
      <c r="K11258"/>
      <c r="L11258"/>
      <c r="M11258"/>
      <c r="N11258"/>
      <c r="O11258"/>
      <c r="P11258"/>
      <c r="S11258"/>
    </row>
    <row r="11259" spans="1:19" x14ac:dyDescent="0.3">
      <c r="A11259" s="25"/>
      <c r="B11259"/>
      <c r="C11259"/>
      <c r="D11259"/>
      <c r="E11259"/>
      <c r="F11259"/>
      <c r="G11259"/>
      <c r="H11259" s="14"/>
      <c r="I11259" s="14"/>
      <c r="K11259"/>
      <c r="L11259"/>
      <c r="M11259"/>
      <c r="N11259"/>
      <c r="O11259"/>
      <c r="P11259"/>
      <c r="S11259"/>
    </row>
    <row r="11260" spans="1:19" x14ac:dyDescent="0.3">
      <c r="A11260" s="25"/>
      <c r="B11260"/>
      <c r="C11260"/>
      <c r="D11260"/>
      <c r="E11260"/>
      <c r="F11260"/>
      <c r="G11260"/>
      <c r="H11260" s="14"/>
      <c r="I11260" s="14"/>
      <c r="K11260"/>
      <c r="L11260"/>
      <c r="M11260"/>
      <c r="N11260"/>
      <c r="O11260"/>
      <c r="P11260"/>
      <c r="S11260"/>
    </row>
    <row r="11261" spans="1:19" x14ac:dyDescent="0.3">
      <c r="A11261" s="25"/>
      <c r="B11261"/>
      <c r="C11261"/>
      <c r="D11261"/>
      <c r="E11261"/>
      <c r="F11261"/>
      <c r="G11261"/>
      <c r="H11261" s="26"/>
      <c r="I11261" s="26"/>
      <c r="K11261"/>
      <c r="L11261"/>
      <c r="M11261"/>
      <c r="N11261"/>
      <c r="O11261"/>
      <c r="P11261"/>
      <c r="S11261"/>
    </row>
    <row r="11262" spans="1:19" x14ac:dyDescent="0.3">
      <c r="A11262" s="25"/>
      <c r="B11262"/>
      <c r="C11262"/>
      <c r="D11262"/>
      <c r="E11262"/>
      <c r="F11262"/>
      <c r="G11262"/>
      <c r="H11262" s="26"/>
      <c r="I11262" s="26"/>
      <c r="K11262"/>
      <c r="L11262"/>
      <c r="M11262"/>
      <c r="N11262"/>
      <c r="O11262"/>
      <c r="P11262"/>
      <c r="S11262"/>
    </row>
    <row r="11263" spans="1:19" x14ac:dyDescent="0.3">
      <c r="A11263" s="25"/>
      <c r="B11263"/>
      <c r="C11263"/>
      <c r="D11263"/>
      <c r="E11263"/>
      <c r="F11263"/>
      <c r="G11263"/>
      <c r="H11263" s="14"/>
      <c r="I11263" s="14"/>
      <c r="K11263"/>
      <c r="L11263"/>
      <c r="M11263"/>
      <c r="N11263"/>
      <c r="O11263"/>
      <c r="P11263"/>
      <c r="S11263"/>
    </row>
    <row r="11264" spans="1:19" x14ac:dyDescent="0.3">
      <c r="A11264" s="25"/>
      <c r="B11264"/>
      <c r="C11264"/>
      <c r="D11264"/>
      <c r="E11264"/>
      <c r="F11264"/>
      <c r="G11264"/>
      <c r="H11264"/>
      <c r="I11264" s="14"/>
      <c r="K11264"/>
      <c r="L11264"/>
      <c r="M11264"/>
      <c r="N11264"/>
      <c r="O11264"/>
      <c r="P11264"/>
      <c r="S11264"/>
    </row>
    <row r="11265" spans="1:19" x14ac:dyDescent="0.3">
      <c r="A11265" s="25"/>
      <c r="B11265"/>
      <c r="C11265"/>
      <c r="D11265"/>
      <c r="E11265"/>
      <c r="F11265"/>
      <c r="G11265"/>
      <c r="H11265" s="26"/>
      <c r="I11265" s="26"/>
      <c r="K11265"/>
      <c r="L11265"/>
      <c r="M11265"/>
      <c r="N11265"/>
      <c r="O11265"/>
      <c r="P11265"/>
      <c r="S11265"/>
    </row>
    <row r="11266" spans="1:19" x14ac:dyDescent="0.3">
      <c r="A11266" s="25"/>
      <c r="B11266"/>
      <c r="C11266"/>
      <c r="D11266"/>
      <c r="E11266"/>
      <c r="F11266"/>
      <c r="G11266"/>
      <c r="H11266" s="26"/>
      <c r="I11266" s="26"/>
      <c r="K11266"/>
      <c r="L11266"/>
      <c r="M11266"/>
      <c r="N11266"/>
      <c r="O11266"/>
      <c r="P11266"/>
      <c r="S11266"/>
    </row>
    <row r="11267" spans="1:19" x14ac:dyDescent="0.3">
      <c r="A11267" s="25"/>
      <c r="B11267"/>
      <c r="C11267"/>
      <c r="D11267"/>
      <c r="E11267"/>
      <c r="F11267"/>
      <c r="G11267"/>
      <c r="H11267" s="26"/>
      <c r="I11267" s="26"/>
      <c r="K11267"/>
      <c r="L11267"/>
      <c r="M11267"/>
      <c r="N11267"/>
      <c r="O11267"/>
      <c r="P11267"/>
      <c r="S11267"/>
    </row>
    <row r="11268" spans="1:19" x14ac:dyDescent="0.3">
      <c r="A11268" s="25"/>
      <c r="B11268"/>
      <c r="C11268"/>
      <c r="D11268"/>
      <c r="E11268"/>
      <c r="F11268"/>
      <c r="G11268"/>
      <c r="H11268" s="26"/>
      <c r="I11268" s="26"/>
      <c r="K11268"/>
      <c r="L11268"/>
      <c r="M11268"/>
      <c r="N11268"/>
      <c r="O11268"/>
      <c r="P11268"/>
      <c r="S11268"/>
    </row>
    <row r="11269" spans="1:19" x14ac:dyDescent="0.3">
      <c r="A11269" s="25"/>
      <c r="B11269"/>
      <c r="C11269"/>
      <c r="D11269"/>
      <c r="E11269"/>
      <c r="F11269"/>
      <c r="G11269"/>
      <c r="H11269" s="14"/>
      <c r="I11269" s="26"/>
      <c r="K11269"/>
      <c r="L11269"/>
      <c r="M11269"/>
      <c r="N11269"/>
      <c r="O11269"/>
      <c r="P11269"/>
      <c r="S11269"/>
    </row>
    <row r="11270" spans="1:19" x14ac:dyDescent="0.3">
      <c r="A11270" s="25"/>
      <c r="B11270"/>
      <c r="C11270"/>
      <c r="D11270"/>
      <c r="E11270"/>
      <c r="F11270"/>
      <c r="G11270"/>
      <c r="H11270" s="14"/>
      <c r="I11270" s="26"/>
      <c r="K11270"/>
      <c r="L11270"/>
      <c r="M11270"/>
      <c r="N11270"/>
      <c r="O11270"/>
      <c r="P11270"/>
      <c r="S11270"/>
    </row>
    <row r="11271" spans="1:19" x14ac:dyDescent="0.3">
      <c r="A11271" s="25"/>
      <c r="B11271"/>
      <c r="C11271"/>
      <c r="D11271"/>
      <c r="E11271"/>
      <c r="F11271"/>
      <c r="G11271"/>
      <c r="H11271"/>
      <c r="I11271" s="26"/>
      <c r="K11271"/>
      <c r="L11271"/>
      <c r="M11271"/>
      <c r="N11271"/>
      <c r="O11271"/>
      <c r="P11271"/>
      <c r="S11271"/>
    </row>
    <row r="11272" spans="1:19" x14ac:dyDescent="0.3">
      <c r="A11272" s="25"/>
      <c r="B11272"/>
      <c r="C11272"/>
      <c r="D11272"/>
      <c r="E11272"/>
      <c r="F11272"/>
      <c r="G11272"/>
      <c r="H11272"/>
      <c r="I11272" s="26"/>
      <c r="K11272"/>
      <c r="L11272"/>
      <c r="M11272"/>
      <c r="N11272"/>
      <c r="O11272"/>
      <c r="P11272"/>
      <c r="S11272"/>
    </row>
    <row r="11273" spans="1:19" x14ac:dyDescent="0.3">
      <c r="A11273" s="25"/>
      <c r="B11273"/>
      <c r="C11273"/>
      <c r="D11273"/>
      <c r="E11273"/>
      <c r="F11273"/>
      <c r="G11273"/>
      <c r="H11273" s="26"/>
      <c r="I11273" s="26"/>
      <c r="K11273"/>
      <c r="L11273"/>
      <c r="M11273"/>
      <c r="N11273"/>
      <c r="O11273"/>
      <c r="P11273"/>
      <c r="S11273"/>
    </row>
    <row r="11274" spans="1:19" x14ac:dyDescent="0.3">
      <c r="A11274" s="25"/>
      <c r="B11274"/>
      <c r="C11274"/>
      <c r="D11274"/>
      <c r="E11274"/>
      <c r="F11274"/>
      <c r="G11274"/>
      <c r="H11274" s="26"/>
      <c r="I11274" s="26"/>
      <c r="K11274"/>
      <c r="L11274"/>
      <c r="M11274"/>
      <c r="N11274"/>
      <c r="O11274"/>
      <c r="P11274"/>
      <c r="S11274"/>
    </row>
    <row r="11275" spans="1:19" x14ac:dyDescent="0.3">
      <c r="A11275" s="25"/>
      <c r="B11275"/>
      <c r="C11275"/>
      <c r="D11275"/>
      <c r="E11275"/>
      <c r="F11275"/>
      <c r="G11275"/>
      <c r="H11275" s="26"/>
      <c r="I11275" s="26"/>
      <c r="K11275"/>
      <c r="L11275"/>
      <c r="M11275"/>
      <c r="N11275"/>
      <c r="O11275"/>
      <c r="P11275"/>
      <c r="S11275"/>
    </row>
    <row r="11276" spans="1:19" x14ac:dyDescent="0.3">
      <c r="A11276" s="25"/>
      <c r="B11276"/>
      <c r="C11276"/>
      <c r="D11276"/>
      <c r="E11276"/>
      <c r="F11276"/>
      <c r="G11276"/>
      <c r="H11276"/>
      <c r="I11276" s="26"/>
      <c r="K11276"/>
      <c r="L11276"/>
      <c r="M11276"/>
      <c r="N11276"/>
      <c r="O11276"/>
      <c r="P11276"/>
      <c r="S11276"/>
    </row>
    <row r="11277" spans="1:19" x14ac:dyDescent="0.3">
      <c r="A11277" s="25"/>
      <c r="B11277"/>
      <c r="C11277"/>
      <c r="D11277"/>
      <c r="E11277"/>
      <c r="F11277"/>
      <c r="G11277"/>
      <c r="H11277"/>
      <c r="I11277" s="26"/>
      <c r="K11277"/>
      <c r="L11277"/>
      <c r="M11277"/>
      <c r="N11277"/>
      <c r="O11277"/>
      <c r="P11277"/>
      <c r="S11277"/>
    </row>
    <row r="11278" spans="1:19" x14ac:dyDescent="0.3">
      <c r="A11278" s="25"/>
      <c r="B11278"/>
      <c r="C11278"/>
      <c r="D11278"/>
      <c r="E11278"/>
      <c r="F11278"/>
      <c r="G11278"/>
      <c r="H11278"/>
      <c r="I11278" s="26"/>
      <c r="K11278"/>
      <c r="L11278"/>
      <c r="M11278"/>
      <c r="N11278"/>
      <c r="O11278"/>
      <c r="P11278"/>
      <c r="S11278"/>
    </row>
    <row r="11279" spans="1:19" x14ac:dyDescent="0.3">
      <c r="A11279" s="25"/>
      <c r="B11279"/>
      <c r="C11279"/>
      <c r="D11279"/>
      <c r="E11279"/>
      <c r="F11279"/>
      <c r="G11279"/>
      <c r="H11279"/>
      <c r="I11279" s="26"/>
      <c r="K11279"/>
      <c r="L11279"/>
      <c r="M11279"/>
      <c r="N11279"/>
      <c r="O11279"/>
      <c r="P11279"/>
      <c r="S11279"/>
    </row>
    <row r="11280" spans="1:19" x14ac:dyDescent="0.3">
      <c r="A11280" s="25"/>
      <c r="B11280"/>
      <c r="C11280"/>
      <c r="D11280"/>
      <c r="E11280"/>
      <c r="F11280"/>
      <c r="G11280"/>
      <c r="H11280"/>
      <c r="I11280" s="26"/>
      <c r="K11280"/>
      <c r="L11280"/>
      <c r="M11280"/>
      <c r="N11280"/>
      <c r="O11280"/>
      <c r="P11280"/>
      <c r="S11280"/>
    </row>
    <row r="11281" spans="1:20" x14ac:dyDescent="0.3">
      <c r="A11281" s="25"/>
      <c r="B11281"/>
      <c r="C11281"/>
      <c r="D11281"/>
      <c r="E11281"/>
      <c r="F11281"/>
      <c r="G11281"/>
      <c r="H11281"/>
      <c r="I11281" s="26"/>
      <c r="K11281"/>
      <c r="L11281"/>
      <c r="M11281"/>
      <c r="N11281"/>
      <c r="O11281"/>
      <c r="P11281"/>
      <c r="S11281"/>
    </row>
    <row r="11282" spans="1:20" x14ac:dyDescent="0.3">
      <c r="A11282" s="25"/>
      <c r="B11282"/>
      <c r="C11282"/>
      <c r="D11282"/>
      <c r="E11282"/>
      <c r="F11282"/>
      <c r="G11282"/>
      <c r="H11282" s="26"/>
      <c r="I11282" s="26"/>
      <c r="K11282"/>
      <c r="L11282"/>
      <c r="M11282"/>
      <c r="N11282"/>
      <c r="O11282"/>
      <c r="P11282"/>
      <c r="S11282"/>
    </row>
    <row r="11283" spans="1:20" x14ac:dyDescent="0.3">
      <c r="A11283" s="25"/>
      <c r="B11283"/>
      <c r="C11283"/>
      <c r="D11283"/>
      <c r="E11283"/>
      <c r="F11283"/>
      <c r="G11283"/>
      <c r="H11283" s="26"/>
      <c r="I11283" s="26"/>
      <c r="K11283"/>
      <c r="L11283"/>
      <c r="M11283"/>
      <c r="N11283"/>
      <c r="O11283"/>
      <c r="P11283"/>
      <c r="S11283"/>
    </row>
    <row r="11284" spans="1:20" x14ac:dyDescent="0.3">
      <c r="A11284" s="25"/>
      <c r="B11284"/>
      <c r="C11284"/>
      <c r="D11284"/>
      <c r="E11284"/>
      <c r="F11284"/>
      <c r="G11284"/>
      <c r="H11284" s="26"/>
      <c r="I11284" s="26"/>
      <c r="K11284"/>
      <c r="L11284"/>
      <c r="M11284"/>
      <c r="N11284"/>
      <c r="O11284"/>
      <c r="P11284"/>
      <c r="S11284"/>
    </row>
    <row r="11285" spans="1:20" x14ac:dyDescent="0.3">
      <c r="A11285" s="25"/>
      <c r="B11285"/>
      <c r="C11285"/>
      <c r="D11285"/>
      <c r="E11285"/>
      <c r="F11285"/>
      <c r="G11285"/>
      <c r="H11285" s="26"/>
      <c r="I11285" s="26"/>
      <c r="K11285"/>
      <c r="L11285"/>
      <c r="M11285"/>
      <c r="N11285"/>
      <c r="O11285"/>
      <c r="P11285"/>
      <c r="S11285"/>
    </row>
    <row r="11286" spans="1:20" x14ac:dyDescent="0.3">
      <c r="A11286" s="25"/>
      <c r="B11286"/>
      <c r="C11286"/>
      <c r="D11286"/>
      <c r="E11286"/>
      <c r="F11286"/>
      <c r="G11286"/>
      <c r="H11286" s="26"/>
      <c r="I11286" s="26"/>
      <c r="K11286"/>
      <c r="L11286"/>
      <c r="M11286"/>
      <c r="N11286"/>
      <c r="O11286"/>
      <c r="P11286"/>
      <c r="S11286"/>
    </row>
    <row r="11287" spans="1:20" x14ac:dyDescent="0.3">
      <c r="A11287" s="25"/>
      <c r="B11287"/>
      <c r="C11287"/>
      <c r="D11287"/>
      <c r="E11287"/>
      <c r="F11287"/>
      <c r="G11287"/>
      <c r="H11287" s="26"/>
      <c r="I11287" s="26"/>
      <c r="K11287"/>
      <c r="L11287"/>
      <c r="M11287"/>
      <c r="N11287"/>
      <c r="O11287"/>
      <c r="P11287"/>
      <c r="S11287"/>
    </row>
    <row r="11288" spans="1:20" x14ac:dyDescent="0.3">
      <c r="A11288" s="25"/>
      <c r="B11288"/>
      <c r="C11288"/>
      <c r="D11288"/>
      <c r="E11288"/>
      <c r="F11288"/>
      <c r="G11288"/>
      <c r="H11288" s="26"/>
      <c r="I11288" s="26"/>
      <c r="K11288"/>
      <c r="L11288"/>
      <c r="M11288"/>
      <c r="N11288"/>
      <c r="O11288"/>
      <c r="P11288"/>
      <c r="S11288"/>
    </row>
    <row r="11289" spans="1:20" x14ac:dyDescent="0.3">
      <c r="A11289" s="25"/>
      <c r="B11289"/>
      <c r="C11289"/>
      <c r="D11289"/>
      <c r="E11289"/>
      <c r="F11289"/>
      <c r="G11289"/>
      <c r="H11289" s="26"/>
      <c r="I11289" s="26"/>
      <c r="K11289"/>
      <c r="L11289"/>
      <c r="M11289"/>
      <c r="N11289"/>
      <c r="O11289"/>
      <c r="P11289"/>
      <c r="S11289"/>
    </row>
    <row r="11290" spans="1:20" x14ac:dyDescent="0.3">
      <c r="A11290" s="25"/>
      <c r="B11290"/>
      <c r="C11290"/>
      <c r="D11290"/>
      <c r="E11290"/>
      <c r="F11290"/>
      <c r="G11290"/>
      <c r="H11290"/>
      <c r="I11290"/>
      <c r="K11290"/>
      <c r="L11290"/>
      <c r="M11290"/>
      <c r="N11290"/>
      <c r="O11290"/>
      <c r="P11290"/>
      <c r="S11290"/>
    </row>
    <row r="11291" spans="1:20" x14ac:dyDescent="0.3">
      <c r="A11291" s="25"/>
      <c r="B11291"/>
      <c r="C11291"/>
      <c r="D11291"/>
      <c r="E11291"/>
      <c r="F11291"/>
      <c r="G11291"/>
      <c r="H11291"/>
      <c r="I11291"/>
      <c r="K11291"/>
      <c r="L11291"/>
      <c r="M11291"/>
      <c r="N11291"/>
      <c r="O11291"/>
      <c r="P11291"/>
      <c r="S11291"/>
    </row>
    <row r="11292" spans="1:20" x14ac:dyDescent="0.3">
      <c r="A11292" s="25"/>
      <c r="B11292"/>
      <c r="C11292"/>
      <c r="D11292"/>
      <c r="E11292"/>
      <c r="F11292"/>
      <c r="G11292"/>
      <c r="H11292" s="14"/>
      <c r="I11292" s="14"/>
      <c r="K11292"/>
      <c r="L11292"/>
      <c r="M11292"/>
      <c r="N11292"/>
      <c r="O11292"/>
      <c r="P11292"/>
      <c r="S11292"/>
      <c r="T11292" s="7"/>
    </row>
    <row r="11293" spans="1:20" x14ac:dyDescent="0.3">
      <c r="A11293" s="25"/>
      <c r="B11293"/>
      <c r="C11293"/>
      <c r="D11293"/>
      <c r="E11293"/>
      <c r="F11293"/>
      <c r="G11293"/>
      <c r="H11293"/>
      <c r="I11293"/>
      <c r="K11293"/>
      <c r="L11293"/>
      <c r="M11293"/>
      <c r="N11293"/>
      <c r="O11293"/>
      <c r="P11293"/>
      <c r="S11293"/>
    </row>
    <row r="11294" spans="1:20" x14ac:dyDescent="0.3">
      <c r="A11294" s="25"/>
      <c r="B11294"/>
      <c r="C11294"/>
      <c r="D11294"/>
      <c r="E11294"/>
      <c r="F11294"/>
      <c r="G11294"/>
      <c r="H11294" s="26"/>
      <c r="I11294" s="26"/>
      <c r="K11294"/>
      <c r="L11294"/>
      <c r="M11294"/>
      <c r="N11294"/>
      <c r="O11294"/>
      <c r="P11294"/>
      <c r="S11294"/>
    </row>
    <row r="11295" spans="1:20" x14ac:dyDescent="0.3">
      <c r="A11295" s="25"/>
      <c r="B11295"/>
      <c r="C11295"/>
      <c r="D11295"/>
      <c r="E11295"/>
      <c r="F11295"/>
      <c r="G11295"/>
      <c r="H11295" s="26"/>
      <c r="I11295" s="26"/>
      <c r="K11295"/>
      <c r="L11295"/>
      <c r="M11295"/>
      <c r="N11295"/>
      <c r="O11295"/>
      <c r="P11295"/>
      <c r="S11295"/>
    </row>
    <row r="11296" spans="1:20" x14ac:dyDescent="0.3">
      <c r="A11296" s="25"/>
      <c r="B11296"/>
      <c r="C11296"/>
      <c r="D11296"/>
      <c r="E11296"/>
      <c r="F11296"/>
      <c r="G11296"/>
      <c r="H11296" s="26"/>
      <c r="I11296" s="26"/>
      <c r="K11296"/>
      <c r="L11296"/>
      <c r="M11296"/>
      <c r="N11296"/>
      <c r="O11296"/>
      <c r="P11296"/>
      <c r="S11296"/>
    </row>
    <row r="11297" spans="1:19" x14ac:dyDescent="0.3">
      <c r="A11297" s="25"/>
      <c r="B11297"/>
      <c r="C11297"/>
      <c r="D11297"/>
      <c r="E11297"/>
      <c r="F11297"/>
      <c r="G11297"/>
      <c r="H11297" s="26"/>
      <c r="I11297" s="26"/>
      <c r="K11297"/>
      <c r="L11297"/>
      <c r="M11297"/>
      <c r="N11297"/>
      <c r="O11297"/>
      <c r="P11297"/>
      <c r="S11297"/>
    </row>
    <row r="11298" spans="1:19" x14ac:dyDescent="0.3">
      <c r="A11298" s="25"/>
      <c r="B11298"/>
      <c r="C11298"/>
      <c r="D11298"/>
      <c r="E11298"/>
      <c r="F11298"/>
      <c r="G11298"/>
      <c r="H11298" s="26"/>
      <c r="I11298" s="26"/>
      <c r="K11298"/>
      <c r="L11298"/>
      <c r="M11298"/>
      <c r="N11298"/>
      <c r="O11298"/>
      <c r="P11298"/>
      <c r="S11298"/>
    </row>
    <row r="11299" spans="1:19" x14ac:dyDescent="0.3">
      <c r="A11299" s="25"/>
      <c r="B11299"/>
      <c r="C11299"/>
      <c r="D11299"/>
      <c r="E11299"/>
      <c r="F11299"/>
      <c r="G11299"/>
      <c r="H11299" s="26"/>
      <c r="I11299" s="26"/>
      <c r="K11299"/>
      <c r="L11299"/>
      <c r="M11299"/>
      <c r="N11299"/>
      <c r="O11299"/>
      <c r="P11299"/>
      <c r="S11299"/>
    </row>
    <row r="11300" spans="1:19" x14ac:dyDescent="0.3">
      <c r="A11300" s="25"/>
      <c r="B11300"/>
      <c r="C11300"/>
      <c r="D11300"/>
      <c r="E11300"/>
      <c r="F11300"/>
      <c r="G11300"/>
      <c r="H11300" s="26"/>
      <c r="I11300" s="26"/>
      <c r="K11300"/>
      <c r="L11300"/>
      <c r="M11300"/>
      <c r="N11300"/>
      <c r="O11300"/>
      <c r="P11300"/>
      <c r="S11300"/>
    </row>
    <row r="11301" spans="1:19" x14ac:dyDescent="0.3">
      <c r="A11301" s="25"/>
      <c r="B11301"/>
      <c r="C11301"/>
      <c r="D11301"/>
      <c r="E11301"/>
      <c r="F11301"/>
      <c r="G11301"/>
      <c r="H11301" s="26"/>
      <c r="I11301" s="26"/>
      <c r="K11301"/>
      <c r="L11301"/>
      <c r="M11301"/>
      <c r="N11301"/>
      <c r="O11301"/>
      <c r="P11301"/>
      <c r="S11301"/>
    </row>
    <row r="11302" spans="1:19" x14ac:dyDescent="0.3">
      <c r="A11302" s="25"/>
      <c r="B11302"/>
      <c r="C11302"/>
      <c r="D11302"/>
      <c r="E11302"/>
      <c r="F11302"/>
      <c r="G11302"/>
      <c r="H11302" s="26"/>
      <c r="I11302" s="26"/>
      <c r="K11302"/>
      <c r="L11302"/>
      <c r="M11302"/>
      <c r="N11302"/>
      <c r="O11302"/>
      <c r="P11302"/>
      <c r="S11302"/>
    </row>
    <row r="11303" spans="1:19" x14ac:dyDescent="0.3">
      <c r="A11303" s="25"/>
      <c r="B11303"/>
      <c r="C11303"/>
      <c r="D11303"/>
      <c r="E11303"/>
      <c r="F11303"/>
      <c r="G11303"/>
      <c r="H11303" s="26"/>
      <c r="I11303" s="26"/>
      <c r="K11303"/>
      <c r="L11303"/>
      <c r="M11303"/>
      <c r="N11303"/>
      <c r="O11303"/>
      <c r="P11303"/>
      <c r="S11303"/>
    </row>
    <row r="11304" spans="1:19" x14ac:dyDescent="0.3">
      <c r="A11304" s="25"/>
      <c r="B11304"/>
      <c r="C11304"/>
      <c r="D11304"/>
      <c r="E11304"/>
      <c r="F11304"/>
      <c r="G11304"/>
      <c r="H11304" s="26"/>
      <c r="I11304" s="26"/>
      <c r="K11304"/>
      <c r="L11304"/>
      <c r="M11304"/>
      <c r="N11304"/>
      <c r="O11304"/>
      <c r="P11304"/>
      <c r="S11304"/>
    </row>
    <row r="11305" spans="1:19" x14ac:dyDescent="0.3">
      <c r="A11305" s="25"/>
      <c r="B11305"/>
      <c r="C11305"/>
      <c r="D11305"/>
      <c r="E11305"/>
      <c r="F11305"/>
      <c r="G11305"/>
      <c r="H11305" s="26"/>
      <c r="I11305" s="26"/>
      <c r="K11305"/>
      <c r="L11305"/>
      <c r="M11305"/>
      <c r="N11305"/>
      <c r="O11305"/>
      <c r="P11305"/>
      <c r="S11305"/>
    </row>
    <row r="11306" spans="1:19" x14ac:dyDescent="0.3">
      <c r="A11306" s="25"/>
      <c r="B11306"/>
      <c r="C11306"/>
      <c r="D11306"/>
      <c r="E11306"/>
      <c r="F11306"/>
      <c r="G11306"/>
      <c r="H11306" s="26"/>
      <c r="I11306" s="26"/>
      <c r="K11306"/>
      <c r="L11306"/>
      <c r="M11306"/>
      <c r="N11306"/>
      <c r="O11306"/>
      <c r="P11306"/>
      <c r="S11306"/>
    </row>
    <row r="11307" spans="1:19" x14ac:dyDescent="0.3">
      <c r="A11307" s="25"/>
      <c r="B11307"/>
      <c r="C11307"/>
      <c r="D11307"/>
      <c r="E11307"/>
      <c r="F11307"/>
      <c r="G11307"/>
      <c r="H11307" s="26"/>
      <c r="I11307" s="26"/>
      <c r="K11307"/>
      <c r="L11307"/>
      <c r="M11307"/>
      <c r="N11307"/>
      <c r="O11307"/>
      <c r="P11307"/>
      <c r="S11307"/>
    </row>
    <row r="11308" spans="1:19" x14ac:dyDescent="0.3">
      <c r="A11308" s="25"/>
      <c r="B11308"/>
      <c r="C11308"/>
      <c r="D11308"/>
      <c r="E11308"/>
      <c r="F11308"/>
      <c r="G11308"/>
      <c r="H11308" s="26"/>
      <c r="I11308" s="26"/>
      <c r="K11308"/>
      <c r="L11308"/>
      <c r="M11308"/>
      <c r="N11308"/>
      <c r="O11308"/>
      <c r="P11308"/>
      <c r="S11308"/>
    </row>
    <row r="11309" spans="1:19" x14ac:dyDescent="0.3">
      <c r="A11309" s="25"/>
      <c r="B11309"/>
      <c r="C11309"/>
      <c r="D11309"/>
      <c r="E11309"/>
      <c r="F11309"/>
      <c r="G11309"/>
      <c r="H11309" s="26"/>
      <c r="I11309" s="26"/>
      <c r="K11309"/>
      <c r="L11309"/>
      <c r="M11309"/>
      <c r="N11309"/>
      <c r="O11309"/>
      <c r="P11309"/>
      <c r="S11309"/>
    </row>
    <row r="11310" spans="1:19" x14ac:dyDescent="0.3">
      <c r="A11310" s="25"/>
      <c r="B11310"/>
      <c r="C11310"/>
      <c r="D11310"/>
      <c r="E11310"/>
      <c r="F11310"/>
      <c r="G11310"/>
      <c r="H11310" s="26"/>
      <c r="I11310" s="26"/>
      <c r="K11310"/>
      <c r="L11310"/>
      <c r="M11310"/>
      <c r="N11310"/>
      <c r="O11310"/>
      <c r="P11310"/>
      <c r="S11310"/>
    </row>
    <row r="11311" spans="1:19" x14ac:dyDescent="0.3">
      <c r="A11311" s="25"/>
      <c r="B11311"/>
      <c r="C11311"/>
      <c r="D11311"/>
      <c r="E11311"/>
      <c r="F11311"/>
      <c r="G11311"/>
      <c r="H11311" s="26"/>
      <c r="I11311" s="26"/>
      <c r="K11311"/>
      <c r="L11311"/>
      <c r="M11311"/>
      <c r="N11311"/>
      <c r="O11311"/>
      <c r="P11311"/>
      <c r="S11311"/>
    </row>
    <row r="11312" spans="1:19" x14ac:dyDescent="0.3">
      <c r="A11312" s="25"/>
      <c r="B11312"/>
      <c r="C11312"/>
      <c r="D11312"/>
      <c r="E11312"/>
      <c r="F11312"/>
      <c r="G11312"/>
      <c r="H11312" s="26"/>
      <c r="I11312" s="26"/>
      <c r="K11312"/>
      <c r="L11312"/>
      <c r="M11312"/>
      <c r="N11312"/>
      <c r="O11312"/>
      <c r="P11312"/>
      <c r="S11312"/>
    </row>
    <row r="11313" spans="1:20" x14ac:dyDescent="0.3">
      <c r="A11313" s="25"/>
      <c r="B11313"/>
      <c r="C11313"/>
      <c r="D11313"/>
      <c r="E11313"/>
      <c r="F11313"/>
      <c r="G11313"/>
      <c r="H11313" s="26"/>
      <c r="I11313" s="26"/>
      <c r="K11313"/>
      <c r="L11313"/>
      <c r="M11313"/>
      <c r="N11313"/>
      <c r="O11313"/>
      <c r="P11313"/>
      <c r="S11313"/>
    </row>
    <row r="11314" spans="1:20" x14ac:dyDescent="0.3">
      <c r="A11314" s="25"/>
      <c r="B11314"/>
      <c r="C11314"/>
      <c r="D11314"/>
      <c r="E11314"/>
      <c r="F11314"/>
      <c r="G11314"/>
      <c r="H11314" s="26"/>
      <c r="I11314" s="26"/>
      <c r="K11314"/>
      <c r="L11314"/>
      <c r="M11314"/>
      <c r="N11314"/>
      <c r="O11314"/>
      <c r="P11314"/>
      <c r="S11314"/>
    </row>
    <row r="11315" spans="1:20" x14ac:dyDescent="0.3">
      <c r="A11315" s="25"/>
      <c r="B11315"/>
      <c r="C11315"/>
      <c r="D11315"/>
      <c r="E11315"/>
      <c r="F11315"/>
      <c r="G11315"/>
      <c r="H11315" s="14"/>
      <c r="I11315" s="26"/>
      <c r="K11315"/>
      <c r="L11315"/>
      <c r="M11315"/>
      <c r="N11315"/>
      <c r="O11315"/>
      <c r="P11315"/>
      <c r="S11315"/>
    </row>
    <row r="11316" spans="1:20" x14ac:dyDescent="0.3">
      <c r="A11316" s="25"/>
      <c r="B11316"/>
      <c r="C11316"/>
      <c r="D11316"/>
      <c r="E11316"/>
      <c r="F11316"/>
      <c r="G11316"/>
      <c r="H11316" s="14"/>
      <c r="I11316" s="14"/>
      <c r="K11316"/>
      <c r="L11316"/>
      <c r="M11316"/>
      <c r="N11316"/>
      <c r="O11316"/>
      <c r="P11316"/>
      <c r="S11316"/>
    </row>
    <row r="11317" spans="1:20" x14ac:dyDescent="0.3">
      <c r="A11317" s="25"/>
      <c r="B11317"/>
      <c r="C11317"/>
      <c r="D11317"/>
      <c r="E11317"/>
      <c r="F11317"/>
      <c r="G11317"/>
      <c r="H11317" s="26"/>
      <c r="I11317" s="26"/>
      <c r="K11317"/>
      <c r="L11317"/>
      <c r="M11317"/>
      <c r="N11317"/>
      <c r="O11317"/>
      <c r="P11317"/>
      <c r="S11317"/>
    </row>
    <row r="11318" spans="1:20" x14ac:dyDescent="0.3">
      <c r="A11318" s="25"/>
      <c r="B11318"/>
      <c r="C11318"/>
      <c r="D11318"/>
      <c r="E11318"/>
      <c r="F11318"/>
      <c r="G11318"/>
      <c r="H11318" s="26"/>
      <c r="I11318" s="26"/>
      <c r="K11318"/>
      <c r="L11318"/>
      <c r="M11318"/>
      <c r="N11318"/>
      <c r="O11318"/>
      <c r="P11318"/>
      <c r="S11318"/>
    </row>
    <row r="11319" spans="1:20" x14ac:dyDescent="0.3">
      <c r="A11319" s="25"/>
      <c r="B11319"/>
      <c r="C11319"/>
      <c r="D11319"/>
      <c r="E11319"/>
      <c r="F11319"/>
      <c r="G11319"/>
      <c r="H11319" s="26"/>
      <c r="I11319" s="26"/>
      <c r="K11319"/>
      <c r="L11319"/>
      <c r="M11319"/>
      <c r="N11319"/>
      <c r="O11319"/>
      <c r="P11319"/>
      <c r="S11319"/>
    </row>
    <row r="11320" spans="1:20" x14ac:dyDescent="0.3">
      <c r="A11320" s="25"/>
      <c r="B11320"/>
      <c r="C11320"/>
      <c r="D11320"/>
      <c r="E11320"/>
      <c r="F11320"/>
      <c r="G11320"/>
      <c r="H11320" s="14"/>
      <c r="I11320" s="14"/>
      <c r="K11320"/>
      <c r="L11320"/>
      <c r="M11320"/>
      <c r="N11320"/>
      <c r="O11320"/>
      <c r="P11320"/>
      <c r="S11320"/>
    </row>
    <row r="11321" spans="1:20" x14ac:dyDescent="0.3">
      <c r="A11321" s="25"/>
      <c r="B11321"/>
      <c r="C11321"/>
      <c r="D11321"/>
      <c r="E11321"/>
      <c r="F11321"/>
      <c r="G11321"/>
      <c r="H11321" s="14"/>
      <c r="I11321" s="14"/>
      <c r="K11321"/>
      <c r="L11321"/>
      <c r="M11321"/>
      <c r="N11321"/>
      <c r="O11321"/>
      <c r="P11321"/>
      <c r="S11321"/>
    </row>
    <row r="11322" spans="1:20" x14ac:dyDescent="0.3">
      <c r="A11322" s="25"/>
      <c r="B11322"/>
      <c r="C11322"/>
      <c r="D11322"/>
      <c r="E11322"/>
      <c r="F11322"/>
      <c r="G11322"/>
      <c r="H11322" s="26"/>
      <c r="I11322" s="26"/>
      <c r="K11322"/>
      <c r="L11322"/>
      <c r="M11322"/>
      <c r="N11322"/>
      <c r="O11322"/>
      <c r="P11322"/>
      <c r="S11322"/>
    </row>
    <row r="11323" spans="1:20" x14ac:dyDescent="0.3">
      <c r="A11323" s="25"/>
      <c r="B11323"/>
      <c r="C11323"/>
      <c r="D11323"/>
      <c r="E11323"/>
      <c r="F11323"/>
      <c r="G11323"/>
      <c r="H11323" s="26"/>
      <c r="I11323" s="26"/>
      <c r="K11323"/>
      <c r="L11323"/>
      <c r="M11323"/>
      <c r="N11323"/>
      <c r="O11323"/>
      <c r="P11323"/>
      <c r="S11323"/>
    </row>
    <row r="11324" spans="1:20" x14ac:dyDescent="0.3">
      <c r="A11324" s="25"/>
      <c r="B11324"/>
      <c r="C11324"/>
      <c r="D11324"/>
      <c r="E11324"/>
      <c r="F11324"/>
      <c r="G11324"/>
      <c r="H11324" s="26"/>
      <c r="I11324" s="26"/>
      <c r="K11324"/>
      <c r="L11324"/>
      <c r="M11324"/>
      <c r="N11324"/>
      <c r="O11324"/>
      <c r="P11324"/>
      <c r="S11324"/>
    </row>
    <row r="11325" spans="1:20" x14ac:dyDescent="0.3">
      <c r="A11325" s="25"/>
      <c r="B11325"/>
      <c r="C11325"/>
      <c r="D11325"/>
      <c r="E11325"/>
      <c r="F11325"/>
      <c r="G11325"/>
      <c r="H11325" s="26"/>
      <c r="I11325" s="26"/>
      <c r="K11325"/>
      <c r="L11325"/>
      <c r="M11325"/>
      <c r="N11325"/>
      <c r="O11325"/>
      <c r="P11325"/>
      <c r="S11325"/>
    </row>
    <row r="11326" spans="1:20" x14ac:dyDescent="0.3">
      <c r="A11326" s="25"/>
      <c r="B11326"/>
      <c r="C11326"/>
      <c r="D11326"/>
      <c r="E11326"/>
      <c r="F11326"/>
      <c r="G11326"/>
      <c r="H11326" s="26"/>
      <c r="I11326" s="26"/>
      <c r="K11326"/>
      <c r="L11326"/>
      <c r="M11326"/>
      <c r="N11326"/>
      <c r="O11326"/>
      <c r="P11326"/>
      <c r="S11326"/>
      <c r="T11326" s="7"/>
    </row>
    <row r="11327" spans="1:20" x14ac:dyDescent="0.3">
      <c r="A11327" s="25"/>
      <c r="B11327"/>
      <c r="C11327"/>
      <c r="D11327"/>
      <c r="E11327"/>
      <c r="F11327"/>
      <c r="G11327"/>
      <c r="H11327" s="26"/>
      <c r="I11327" s="26"/>
      <c r="K11327"/>
      <c r="L11327"/>
      <c r="M11327"/>
      <c r="N11327"/>
      <c r="O11327"/>
      <c r="P11327"/>
      <c r="S11327"/>
      <c r="T11327" s="7"/>
    </row>
    <row r="11328" spans="1:20" x14ac:dyDescent="0.3">
      <c r="A11328" s="25"/>
      <c r="B11328"/>
      <c r="C11328"/>
      <c r="D11328"/>
      <c r="E11328"/>
      <c r="F11328"/>
      <c r="G11328"/>
      <c r="H11328" s="26"/>
      <c r="I11328" s="26"/>
      <c r="K11328"/>
      <c r="L11328"/>
      <c r="M11328"/>
      <c r="N11328"/>
      <c r="O11328"/>
      <c r="P11328"/>
      <c r="S11328"/>
    </row>
    <row r="11329" spans="1:20" x14ac:dyDescent="0.3">
      <c r="A11329" s="25"/>
      <c r="B11329"/>
      <c r="C11329"/>
      <c r="D11329"/>
      <c r="E11329"/>
      <c r="F11329"/>
      <c r="G11329"/>
      <c r="H11329" s="26"/>
      <c r="I11329" s="26"/>
      <c r="K11329"/>
      <c r="L11329"/>
      <c r="M11329"/>
      <c r="N11329"/>
      <c r="O11329"/>
      <c r="P11329"/>
      <c r="S11329"/>
    </row>
    <row r="11330" spans="1:20" x14ac:dyDescent="0.3">
      <c r="A11330" s="25"/>
      <c r="B11330"/>
      <c r="C11330"/>
      <c r="D11330"/>
      <c r="E11330"/>
      <c r="F11330"/>
      <c r="G11330"/>
      <c r="H11330" s="26"/>
      <c r="I11330" s="26"/>
      <c r="K11330"/>
      <c r="L11330"/>
      <c r="M11330"/>
      <c r="N11330"/>
      <c r="O11330"/>
      <c r="P11330"/>
      <c r="S11330"/>
    </row>
    <row r="11331" spans="1:20" x14ac:dyDescent="0.3">
      <c r="A11331" s="25"/>
      <c r="B11331"/>
      <c r="C11331"/>
      <c r="D11331"/>
      <c r="E11331"/>
      <c r="F11331"/>
      <c r="G11331"/>
      <c r="H11331" s="26"/>
      <c r="I11331" s="26"/>
      <c r="K11331"/>
      <c r="L11331"/>
      <c r="M11331"/>
      <c r="N11331"/>
      <c r="O11331"/>
      <c r="P11331"/>
      <c r="S11331"/>
      <c r="T11331" s="7"/>
    </row>
    <row r="11332" spans="1:20" x14ac:dyDescent="0.3">
      <c r="A11332" s="25"/>
      <c r="B11332"/>
      <c r="C11332"/>
      <c r="D11332"/>
      <c r="E11332"/>
      <c r="F11332"/>
      <c r="G11332"/>
      <c r="H11332" s="26"/>
      <c r="I11332" s="26"/>
      <c r="K11332"/>
      <c r="L11332"/>
      <c r="M11332"/>
      <c r="N11332"/>
      <c r="O11332"/>
      <c r="P11332"/>
      <c r="S11332"/>
      <c r="T11332" s="7"/>
    </row>
    <row r="11333" spans="1:20" x14ac:dyDescent="0.3">
      <c r="A11333" s="25"/>
      <c r="B11333"/>
      <c r="C11333"/>
      <c r="D11333"/>
      <c r="E11333"/>
      <c r="F11333"/>
      <c r="G11333"/>
      <c r="H11333" s="26"/>
      <c r="I11333" s="26"/>
      <c r="K11333"/>
      <c r="L11333"/>
      <c r="M11333"/>
      <c r="N11333"/>
      <c r="O11333"/>
      <c r="P11333"/>
      <c r="S11333"/>
      <c r="T11333" s="7"/>
    </row>
    <row r="11334" spans="1:20" x14ac:dyDescent="0.3">
      <c r="A11334" s="25"/>
      <c r="B11334"/>
      <c r="C11334"/>
      <c r="D11334"/>
      <c r="E11334"/>
      <c r="F11334"/>
      <c r="G11334"/>
      <c r="H11334" s="26"/>
      <c r="I11334" s="26"/>
      <c r="K11334"/>
      <c r="L11334"/>
      <c r="M11334"/>
      <c r="N11334"/>
      <c r="O11334"/>
      <c r="P11334"/>
      <c r="S11334"/>
      <c r="T11334" s="7"/>
    </row>
    <row r="11335" spans="1:20" x14ac:dyDescent="0.3">
      <c r="A11335" s="25"/>
      <c r="B11335"/>
      <c r="C11335"/>
      <c r="D11335"/>
      <c r="E11335"/>
      <c r="F11335"/>
      <c r="G11335"/>
      <c r="H11335" s="26"/>
      <c r="I11335" s="26"/>
      <c r="K11335"/>
      <c r="L11335"/>
      <c r="M11335"/>
      <c r="N11335"/>
      <c r="O11335"/>
      <c r="P11335"/>
      <c r="S11335"/>
      <c r="T11335" s="7"/>
    </row>
    <row r="11336" spans="1:20" x14ac:dyDescent="0.3">
      <c r="A11336" s="25"/>
      <c r="B11336"/>
      <c r="C11336"/>
      <c r="D11336"/>
      <c r="E11336"/>
      <c r="F11336"/>
      <c r="G11336"/>
      <c r="H11336" s="26"/>
      <c r="I11336" s="26"/>
      <c r="K11336"/>
      <c r="L11336"/>
      <c r="M11336"/>
      <c r="N11336"/>
      <c r="O11336"/>
      <c r="P11336"/>
      <c r="S11336"/>
    </row>
    <row r="11337" spans="1:20" x14ac:dyDescent="0.3">
      <c r="A11337" s="25"/>
      <c r="B11337"/>
      <c r="C11337"/>
      <c r="D11337"/>
      <c r="E11337"/>
      <c r="F11337"/>
      <c r="G11337"/>
      <c r="H11337" s="14"/>
      <c r="I11337" s="14"/>
      <c r="K11337"/>
      <c r="L11337"/>
      <c r="M11337"/>
      <c r="N11337"/>
      <c r="O11337"/>
      <c r="P11337"/>
      <c r="S11337"/>
    </row>
    <row r="11338" spans="1:20" x14ac:dyDescent="0.3">
      <c r="A11338" s="25"/>
      <c r="B11338"/>
      <c r="C11338"/>
      <c r="D11338"/>
      <c r="E11338"/>
      <c r="F11338"/>
      <c r="G11338"/>
      <c r="H11338" s="14"/>
      <c r="I11338" s="14"/>
      <c r="K11338"/>
      <c r="L11338"/>
      <c r="M11338"/>
      <c r="N11338"/>
      <c r="O11338"/>
      <c r="P11338"/>
      <c r="S11338"/>
    </row>
    <row r="11339" spans="1:20" x14ac:dyDescent="0.3">
      <c r="A11339" s="25"/>
      <c r="B11339"/>
      <c r="C11339"/>
      <c r="D11339"/>
      <c r="E11339"/>
      <c r="F11339"/>
      <c r="G11339"/>
      <c r="H11339" s="14"/>
      <c r="I11339" s="14"/>
      <c r="K11339"/>
      <c r="L11339"/>
      <c r="M11339"/>
      <c r="N11339"/>
      <c r="O11339"/>
      <c r="P11339"/>
      <c r="S11339"/>
    </row>
    <row r="11340" spans="1:20" x14ac:dyDescent="0.3">
      <c r="A11340" s="25"/>
      <c r="B11340"/>
      <c r="C11340"/>
      <c r="D11340"/>
      <c r="E11340"/>
      <c r="F11340"/>
      <c r="G11340"/>
      <c r="H11340" s="14"/>
      <c r="I11340" s="14"/>
      <c r="K11340"/>
      <c r="L11340"/>
      <c r="M11340"/>
      <c r="N11340"/>
      <c r="O11340"/>
      <c r="P11340"/>
      <c r="S11340"/>
    </row>
    <row r="11341" spans="1:20" x14ac:dyDescent="0.3">
      <c r="A11341" s="25"/>
      <c r="B11341"/>
      <c r="C11341"/>
      <c r="D11341"/>
      <c r="E11341"/>
      <c r="F11341"/>
      <c r="G11341"/>
      <c r="H11341" s="14"/>
      <c r="I11341" s="14"/>
      <c r="K11341"/>
      <c r="L11341"/>
      <c r="M11341"/>
      <c r="N11341"/>
      <c r="O11341"/>
      <c r="P11341"/>
      <c r="S11341"/>
    </row>
    <row r="11342" spans="1:20" x14ac:dyDescent="0.3">
      <c r="A11342" s="25"/>
      <c r="B11342"/>
      <c r="C11342"/>
      <c r="D11342"/>
      <c r="E11342"/>
      <c r="F11342"/>
      <c r="G11342"/>
      <c r="H11342"/>
      <c r="I11342"/>
      <c r="K11342"/>
      <c r="L11342"/>
      <c r="M11342"/>
      <c r="N11342"/>
      <c r="O11342"/>
      <c r="P11342"/>
      <c r="S11342"/>
    </row>
    <row r="11343" spans="1:20" x14ac:dyDescent="0.3">
      <c r="A11343" s="25"/>
      <c r="B11343"/>
      <c r="C11343"/>
      <c r="D11343"/>
      <c r="E11343"/>
      <c r="F11343"/>
      <c r="G11343"/>
      <c r="H11343"/>
      <c r="I11343"/>
      <c r="K11343"/>
      <c r="L11343"/>
      <c r="M11343"/>
      <c r="N11343"/>
      <c r="O11343"/>
      <c r="P11343"/>
      <c r="S11343"/>
    </row>
    <row r="11344" spans="1:20" x14ac:dyDescent="0.3">
      <c r="A11344" s="25"/>
      <c r="B11344"/>
      <c r="C11344"/>
      <c r="D11344"/>
      <c r="E11344"/>
      <c r="F11344"/>
      <c r="G11344"/>
      <c r="H11344"/>
      <c r="I11344"/>
      <c r="K11344"/>
      <c r="L11344"/>
      <c r="M11344"/>
      <c r="N11344"/>
      <c r="O11344"/>
      <c r="P11344"/>
      <c r="S11344"/>
    </row>
    <row r="11345" spans="1:19" x14ac:dyDescent="0.3">
      <c r="A11345" s="25"/>
      <c r="B11345"/>
      <c r="C11345"/>
      <c r="D11345"/>
      <c r="E11345"/>
      <c r="F11345"/>
      <c r="G11345"/>
      <c r="H11345"/>
      <c r="I11345"/>
      <c r="K11345"/>
      <c r="L11345"/>
      <c r="M11345"/>
      <c r="N11345"/>
      <c r="O11345"/>
      <c r="P11345"/>
      <c r="S11345"/>
    </row>
    <row r="11346" spans="1:19" x14ac:dyDescent="0.3">
      <c r="A11346" s="25"/>
      <c r="B11346"/>
      <c r="C11346"/>
      <c r="D11346"/>
      <c r="E11346"/>
      <c r="F11346"/>
      <c r="G11346"/>
      <c r="H11346"/>
      <c r="I11346"/>
      <c r="K11346"/>
      <c r="L11346"/>
      <c r="M11346"/>
      <c r="N11346"/>
      <c r="O11346"/>
      <c r="P11346"/>
      <c r="S11346"/>
    </row>
    <row r="11347" spans="1:19" x14ac:dyDescent="0.3">
      <c r="A11347" s="25"/>
      <c r="B11347"/>
      <c r="C11347"/>
      <c r="D11347"/>
      <c r="E11347"/>
      <c r="F11347"/>
      <c r="G11347"/>
      <c r="H11347"/>
      <c r="I11347" s="14"/>
      <c r="K11347"/>
      <c r="L11347"/>
      <c r="M11347"/>
      <c r="N11347"/>
      <c r="O11347"/>
      <c r="P11347"/>
      <c r="S11347"/>
    </row>
    <row r="11348" spans="1:19" x14ac:dyDescent="0.3">
      <c r="A11348" s="25"/>
      <c r="B11348"/>
      <c r="C11348"/>
      <c r="D11348"/>
      <c r="E11348"/>
      <c r="F11348"/>
      <c r="G11348"/>
      <c r="H11348"/>
      <c r="I11348" s="14"/>
      <c r="K11348"/>
      <c r="L11348"/>
      <c r="M11348"/>
      <c r="N11348"/>
      <c r="O11348"/>
      <c r="P11348"/>
      <c r="S11348"/>
    </row>
    <row r="11349" spans="1:19" x14ac:dyDescent="0.3">
      <c r="A11349" s="25"/>
      <c r="B11349"/>
      <c r="C11349"/>
      <c r="D11349"/>
      <c r="E11349"/>
      <c r="F11349"/>
      <c r="G11349"/>
      <c r="H11349" s="26"/>
      <c r="I11349" s="26"/>
      <c r="K11349"/>
      <c r="L11349"/>
      <c r="M11349"/>
      <c r="N11349"/>
      <c r="O11349"/>
      <c r="P11349"/>
      <c r="S11349"/>
    </row>
    <row r="11350" spans="1:19" x14ac:dyDescent="0.3">
      <c r="A11350" s="25"/>
      <c r="B11350"/>
      <c r="C11350"/>
      <c r="D11350"/>
      <c r="E11350"/>
      <c r="F11350"/>
      <c r="G11350"/>
      <c r="H11350" s="26"/>
      <c r="I11350" s="26"/>
      <c r="K11350"/>
      <c r="L11350"/>
      <c r="M11350"/>
      <c r="N11350"/>
      <c r="O11350"/>
      <c r="P11350"/>
      <c r="S11350"/>
    </row>
    <row r="11351" spans="1:19" x14ac:dyDescent="0.3">
      <c r="A11351" s="25"/>
      <c r="B11351"/>
      <c r="C11351"/>
      <c r="D11351"/>
      <c r="E11351"/>
      <c r="F11351"/>
      <c r="G11351"/>
      <c r="H11351" s="26"/>
      <c r="I11351" s="26"/>
      <c r="K11351"/>
      <c r="L11351"/>
      <c r="M11351"/>
      <c r="N11351"/>
      <c r="O11351"/>
      <c r="P11351"/>
      <c r="S11351"/>
    </row>
    <row r="11352" spans="1:19" x14ac:dyDescent="0.3">
      <c r="A11352" s="25"/>
      <c r="B11352"/>
      <c r="C11352"/>
      <c r="D11352"/>
      <c r="E11352"/>
      <c r="F11352"/>
      <c r="G11352"/>
      <c r="H11352"/>
      <c r="I11352"/>
      <c r="K11352"/>
      <c r="L11352"/>
      <c r="M11352"/>
      <c r="N11352"/>
      <c r="O11352"/>
      <c r="P11352"/>
      <c r="S11352"/>
    </row>
    <row r="11353" spans="1:19" x14ac:dyDescent="0.3">
      <c r="A11353" s="25"/>
      <c r="B11353"/>
      <c r="C11353"/>
      <c r="D11353"/>
      <c r="E11353"/>
      <c r="F11353"/>
      <c r="G11353"/>
      <c r="H11353"/>
      <c r="I11353"/>
      <c r="K11353"/>
      <c r="L11353"/>
      <c r="M11353"/>
      <c r="N11353"/>
      <c r="O11353"/>
      <c r="P11353"/>
      <c r="S11353"/>
    </row>
    <row r="11354" spans="1:19" x14ac:dyDescent="0.3">
      <c r="A11354" s="25"/>
      <c r="B11354"/>
      <c r="C11354"/>
      <c r="D11354"/>
      <c r="E11354"/>
      <c r="F11354"/>
      <c r="G11354"/>
      <c r="H11354"/>
      <c r="I11354"/>
      <c r="K11354"/>
      <c r="L11354"/>
      <c r="M11354"/>
      <c r="N11354"/>
      <c r="O11354"/>
      <c r="P11354"/>
      <c r="S11354"/>
    </row>
    <row r="11355" spans="1:19" x14ac:dyDescent="0.3">
      <c r="A11355" s="25"/>
      <c r="B11355"/>
      <c r="C11355"/>
      <c r="D11355"/>
      <c r="E11355"/>
      <c r="F11355"/>
      <c r="G11355"/>
      <c r="H11355"/>
      <c r="I11355"/>
      <c r="K11355"/>
      <c r="L11355"/>
      <c r="M11355"/>
      <c r="N11355"/>
      <c r="O11355"/>
      <c r="P11355"/>
      <c r="S11355"/>
    </row>
    <row r="11356" spans="1:19" x14ac:dyDescent="0.3">
      <c r="A11356" s="25"/>
      <c r="B11356"/>
      <c r="C11356"/>
      <c r="D11356"/>
      <c r="E11356"/>
      <c r="F11356"/>
      <c r="G11356"/>
      <c r="H11356"/>
      <c r="I11356"/>
      <c r="K11356"/>
      <c r="L11356"/>
      <c r="M11356"/>
      <c r="N11356"/>
      <c r="O11356"/>
      <c r="P11356"/>
      <c r="S11356"/>
    </row>
    <row r="11357" spans="1:19" x14ac:dyDescent="0.3">
      <c r="A11357" s="25"/>
      <c r="B11357"/>
      <c r="C11357"/>
      <c r="D11357"/>
      <c r="E11357"/>
      <c r="F11357"/>
      <c r="G11357"/>
      <c r="H11357" s="14"/>
      <c r="I11357" s="14"/>
      <c r="K11357"/>
      <c r="L11357"/>
      <c r="M11357"/>
      <c r="N11357"/>
      <c r="O11357"/>
      <c r="P11357"/>
      <c r="S11357"/>
    </row>
    <row r="11358" spans="1:19" x14ac:dyDescent="0.3">
      <c r="A11358" s="25"/>
      <c r="B11358"/>
      <c r="C11358"/>
      <c r="D11358"/>
      <c r="E11358"/>
      <c r="F11358"/>
      <c r="G11358"/>
      <c r="H11358" s="14"/>
      <c r="I11358" s="14"/>
      <c r="K11358"/>
      <c r="L11358"/>
      <c r="M11358"/>
      <c r="N11358"/>
      <c r="O11358"/>
      <c r="P11358"/>
      <c r="S11358"/>
    </row>
    <row r="11359" spans="1:19" x14ac:dyDescent="0.3">
      <c r="A11359" s="25"/>
      <c r="B11359"/>
      <c r="C11359"/>
      <c r="D11359"/>
      <c r="E11359"/>
      <c r="F11359"/>
      <c r="G11359"/>
      <c r="H11359" s="14"/>
      <c r="I11359" s="14"/>
      <c r="K11359"/>
      <c r="L11359"/>
      <c r="M11359"/>
      <c r="N11359"/>
      <c r="O11359"/>
      <c r="P11359"/>
      <c r="S11359"/>
    </row>
    <row r="11360" spans="1:19" x14ac:dyDescent="0.3">
      <c r="A11360" s="25"/>
      <c r="B11360"/>
      <c r="C11360"/>
      <c r="D11360"/>
      <c r="E11360"/>
      <c r="F11360"/>
      <c r="G11360"/>
      <c r="H11360" s="14"/>
      <c r="I11360" s="14"/>
      <c r="K11360"/>
      <c r="L11360"/>
      <c r="M11360"/>
      <c r="N11360"/>
      <c r="O11360"/>
      <c r="P11360"/>
      <c r="S11360"/>
    </row>
    <row r="11361" spans="1:19" x14ac:dyDescent="0.3">
      <c r="A11361" s="25"/>
      <c r="B11361"/>
      <c r="C11361"/>
      <c r="D11361"/>
      <c r="E11361"/>
      <c r="F11361"/>
      <c r="G11361"/>
      <c r="H11361" s="14"/>
      <c r="I11361" s="14"/>
      <c r="K11361"/>
      <c r="L11361"/>
      <c r="M11361"/>
      <c r="N11361"/>
      <c r="O11361"/>
      <c r="P11361"/>
      <c r="S11361"/>
    </row>
    <row r="11362" spans="1:19" x14ac:dyDescent="0.3">
      <c r="A11362" s="25"/>
      <c r="B11362"/>
      <c r="C11362"/>
      <c r="D11362"/>
      <c r="E11362"/>
      <c r="F11362"/>
      <c r="G11362"/>
      <c r="H11362" s="14"/>
      <c r="I11362" s="14"/>
      <c r="K11362"/>
      <c r="L11362"/>
      <c r="M11362"/>
      <c r="N11362"/>
      <c r="O11362"/>
      <c r="P11362"/>
      <c r="S11362"/>
    </row>
    <row r="11363" spans="1:19" x14ac:dyDescent="0.3">
      <c r="A11363" s="25"/>
      <c r="B11363"/>
      <c r="C11363"/>
      <c r="D11363"/>
      <c r="E11363"/>
      <c r="F11363"/>
      <c r="G11363"/>
      <c r="H11363" s="14"/>
      <c r="I11363" s="14"/>
      <c r="K11363"/>
      <c r="L11363"/>
      <c r="M11363"/>
      <c r="N11363"/>
      <c r="O11363"/>
      <c r="P11363"/>
      <c r="S11363"/>
    </row>
    <row r="11364" spans="1:19" x14ac:dyDescent="0.3">
      <c r="A11364" s="25"/>
      <c r="B11364"/>
      <c r="C11364"/>
      <c r="D11364"/>
      <c r="E11364"/>
      <c r="F11364"/>
      <c r="G11364"/>
      <c r="H11364" s="14"/>
      <c r="I11364" s="14"/>
      <c r="K11364"/>
      <c r="L11364"/>
      <c r="M11364"/>
      <c r="N11364"/>
      <c r="O11364"/>
      <c r="P11364"/>
      <c r="S11364"/>
    </row>
    <row r="11365" spans="1:19" x14ac:dyDescent="0.3">
      <c r="A11365" s="25"/>
      <c r="B11365"/>
      <c r="C11365"/>
      <c r="D11365"/>
      <c r="E11365"/>
      <c r="F11365"/>
      <c r="G11365"/>
      <c r="H11365" s="26"/>
      <c r="I11365" s="26"/>
      <c r="K11365"/>
      <c r="L11365"/>
      <c r="M11365"/>
      <c r="N11365"/>
      <c r="O11365"/>
      <c r="P11365"/>
      <c r="S11365"/>
    </row>
    <row r="11366" spans="1:19" x14ac:dyDescent="0.3">
      <c r="A11366" s="25"/>
      <c r="B11366"/>
      <c r="C11366"/>
      <c r="D11366"/>
      <c r="E11366"/>
      <c r="F11366"/>
      <c r="G11366"/>
      <c r="H11366" s="26"/>
      <c r="I11366" s="26"/>
      <c r="K11366"/>
      <c r="L11366"/>
      <c r="M11366"/>
      <c r="N11366"/>
      <c r="O11366"/>
      <c r="P11366"/>
      <c r="S11366"/>
    </row>
    <row r="11367" spans="1:19" x14ac:dyDescent="0.3">
      <c r="A11367" s="25"/>
      <c r="B11367"/>
      <c r="C11367"/>
      <c r="D11367"/>
      <c r="E11367"/>
      <c r="F11367"/>
      <c r="G11367"/>
      <c r="H11367" s="26"/>
      <c r="I11367" s="26"/>
      <c r="K11367"/>
      <c r="L11367"/>
      <c r="M11367"/>
      <c r="N11367"/>
      <c r="O11367"/>
      <c r="P11367"/>
      <c r="S11367"/>
    </row>
    <row r="11368" spans="1:19" x14ac:dyDescent="0.3">
      <c r="A11368" s="25"/>
      <c r="B11368"/>
      <c r="C11368"/>
      <c r="D11368"/>
      <c r="E11368"/>
      <c r="F11368"/>
      <c r="G11368"/>
      <c r="H11368" s="26"/>
      <c r="I11368" s="26"/>
      <c r="K11368"/>
      <c r="L11368"/>
      <c r="M11368"/>
      <c r="N11368"/>
      <c r="O11368"/>
      <c r="P11368"/>
      <c r="S11368"/>
    </row>
    <row r="11369" spans="1:19" x14ac:dyDescent="0.3">
      <c r="A11369" s="25"/>
      <c r="B11369"/>
      <c r="C11369"/>
      <c r="D11369"/>
      <c r="E11369"/>
      <c r="F11369"/>
      <c r="G11369"/>
      <c r="H11369" s="26"/>
      <c r="I11369" s="26"/>
      <c r="K11369"/>
      <c r="L11369"/>
      <c r="M11369"/>
      <c r="N11369"/>
      <c r="O11369"/>
      <c r="P11369"/>
      <c r="S11369"/>
    </row>
    <row r="11370" spans="1:19" x14ac:dyDescent="0.3">
      <c r="A11370" s="25"/>
      <c r="B11370"/>
      <c r="C11370"/>
      <c r="D11370"/>
      <c r="E11370"/>
      <c r="F11370"/>
      <c r="G11370"/>
      <c r="H11370" s="26"/>
      <c r="I11370" s="26"/>
      <c r="K11370"/>
      <c r="L11370"/>
      <c r="M11370"/>
      <c r="N11370"/>
      <c r="O11370"/>
      <c r="P11370"/>
      <c r="S11370"/>
    </row>
    <row r="11371" spans="1:19" x14ac:dyDescent="0.3">
      <c r="A11371" s="25"/>
      <c r="B11371"/>
      <c r="C11371"/>
      <c r="D11371"/>
      <c r="E11371"/>
      <c r="F11371"/>
      <c r="G11371"/>
      <c r="H11371" s="26"/>
      <c r="I11371" s="26"/>
      <c r="K11371"/>
      <c r="L11371"/>
      <c r="M11371"/>
      <c r="N11371"/>
      <c r="O11371"/>
      <c r="P11371"/>
      <c r="S11371"/>
    </row>
    <row r="11372" spans="1:19" x14ac:dyDescent="0.3">
      <c r="A11372" s="25"/>
      <c r="B11372"/>
      <c r="C11372"/>
      <c r="D11372"/>
      <c r="E11372"/>
      <c r="F11372"/>
      <c r="G11372"/>
      <c r="H11372" s="26"/>
      <c r="I11372" s="26"/>
      <c r="K11372"/>
      <c r="L11372"/>
      <c r="M11372"/>
      <c r="N11372"/>
      <c r="O11372"/>
      <c r="P11372"/>
      <c r="S11372"/>
    </row>
    <row r="11373" spans="1:19" x14ac:dyDescent="0.3">
      <c r="A11373" s="25"/>
      <c r="B11373"/>
      <c r="C11373"/>
      <c r="D11373"/>
      <c r="E11373"/>
      <c r="F11373"/>
      <c r="G11373"/>
      <c r="H11373" s="14"/>
      <c r="I11373" s="14"/>
      <c r="K11373"/>
      <c r="L11373"/>
      <c r="M11373"/>
      <c r="N11373"/>
      <c r="O11373"/>
      <c r="P11373"/>
      <c r="S11373"/>
    </row>
    <row r="11374" spans="1:19" x14ac:dyDescent="0.3">
      <c r="A11374" s="25"/>
      <c r="B11374"/>
      <c r="C11374"/>
      <c r="D11374"/>
      <c r="E11374"/>
      <c r="F11374"/>
      <c r="G11374"/>
      <c r="H11374" s="14"/>
      <c r="I11374" s="14"/>
      <c r="K11374"/>
      <c r="L11374"/>
      <c r="M11374"/>
      <c r="N11374"/>
      <c r="O11374"/>
      <c r="P11374"/>
      <c r="S11374"/>
    </row>
    <row r="11375" spans="1:19" x14ac:dyDescent="0.3">
      <c r="A11375" s="25"/>
      <c r="B11375"/>
      <c r="C11375"/>
      <c r="D11375"/>
      <c r="E11375"/>
      <c r="F11375"/>
      <c r="G11375"/>
      <c r="H11375" s="14"/>
      <c r="I11375" s="14"/>
      <c r="K11375"/>
      <c r="L11375"/>
      <c r="M11375"/>
      <c r="N11375"/>
      <c r="O11375"/>
      <c r="P11375"/>
      <c r="S11375"/>
    </row>
    <row r="11376" spans="1:19" x14ac:dyDescent="0.3">
      <c r="A11376" s="25"/>
      <c r="B11376"/>
      <c r="C11376"/>
      <c r="D11376"/>
      <c r="E11376"/>
      <c r="F11376"/>
      <c r="G11376"/>
      <c r="H11376"/>
      <c r="I11376" s="14"/>
      <c r="K11376"/>
      <c r="L11376"/>
      <c r="M11376"/>
      <c r="N11376"/>
      <c r="O11376"/>
      <c r="P11376"/>
      <c r="S11376"/>
    </row>
    <row r="11377" spans="1:20" x14ac:dyDescent="0.3">
      <c r="A11377" s="25"/>
      <c r="B11377"/>
      <c r="C11377"/>
      <c r="D11377"/>
      <c r="E11377"/>
      <c r="F11377"/>
      <c r="G11377"/>
      <c r="H11377"/>
      <c r="I11377" s="14"/>
      <c r="K11377"/>
      <c r="L11377"/>
      <c r="M11377"/>
      <c r="N11377"/>
      <c r="O11377"/>
      <c r="P11377"/>
      <c r="S11377"/>
    </row>
    <row r="11378" spans="1:20" x14ac:dyDescent="0.3">
      <c r="A11378" s="25"/>
      <c r="B11378"/>
      <c r="C11378"/>
      <c r="D11378"/>
      <c r="E11378"/>
      <c r="F11378"/>
      <c r="G11378"/>
      <c r="H11378" s="14"/>
      <c r="I11378" s="14"/>
      <c r="K11378"/>
      <c r="L11378"/>
      <c r="M11378"/>
      <c r="N11378"/>
      <c r="O11378"/>
      <c r="P11378"/>
      <c r="S11378"/>
      <c r="T11378" s="7"/>
    </row>
    <row r="11379" spans="1:20" x14ac:dyDescent="0.3">
      <c r="A11379" s="25"/>
      <c r="B11379"/>
      <c r="C11379"/>
      <c r="D11379"/>
      <c r="E11379"/>
      <c r="F11379"/>
      <c r="G11379"/>
      <c r="H11379"/>
      <c r="I11379" s="14"/>
      <c r="K11379"/>
      <c r="L11379"/>
      <c r="M11379"/>
      <c r="N11379"/>
      <c r="O11379"/>
      <c r="P11379"/>
      <c r="S11379"/>
    </row>
    <row r="11380" spans="1:20" x14ac:dyDescent="0.3">
      <c r="A11380" s="25"/>
      <c r="B11380"/>
      <c r="C11380"/>
      <c r="D11380"/>
      <c r="E11380"/>
      <c r="F11380"/>
      <c r="G11380"/>
      <c r="H11380"/>
      <c r="I11380" s="14"/>
      <c r="K11380"/>
      <c r="L11380"/>
      <c r="M11380"/>
      <c r="N11380"/>
      <c r="O11380"/>
      <c r="P11380"/>
      <c r="S11380"/>
    </row>
    <row r="11381" spans="1:20" x14ac:dyDescent="0.3">
      <c r="A11381" s="25"/>
      <c r="B11381"/>
      <c r="C11381"/>
      <c r="D11381"/>
      <c r="E11381"/>
      <c r="F11381"/>
      <c r="G11381"/>
      <c r="H11381"/>
      <c r="I11381" s="14"/>
      <c r="K11381"/>
      <c r="L11381"/>
      <c r="M11381"/>
      <c r="N11381"/>
      <c r="O11381"/>
      <c r="P11381"/>
      <c r="S11381"/>
    </row>
    <row r="11382" spans="1:20" x14ac:dyDescent="0.3">
      <c r="A11382" s="25"/>
      <c r="B11382"/>
      <c r="C11382"/>
      <c r="D11382"/>
      <c r="E11382"/>
      <c r="F11382"/>
      <c r="G11382"/>
      <c r="H11382" s="26"/>
      <c r="I11382" s="26"/>
      <c r="K11382"/>
      <c r="L11382"/>
      <c r="M11382"/>
      <c r="N11382"/>
      <c r="O11382"/>
      <c r="P11382"/>
      <c r="S11382"/>
    </row>
    <row r="11383" spans="1:20" x14ac:dyDescent="0.3">
      <c r="A11383" s="25"/>
      <c r="B11383"/>
      <c r="C11383"/>
      <c r="D11383"/>
      <c r="E11383"/>
      <c r="F11383"/>
      <c r="G11383"/>
      <c r="H11383" s="26"/>
      <c r="I11383" s="26"/>
      <c r="K11383"/>
      <c r="L11383"/>
      <c r="M11383"/>
      <c r="N11383"/>
      <c r="O11383"/>
      <c r="P11383"/>
      <c r="S11383"/>
    </row>
    <row r="11384" spans="1:20" x14ac:dyDescent="0.3">
      <c r="A11384" s="25"/>
      <c r="B11384"/>
      <c r="C11384"/>
      <c r="D11384"/>
      <c r="E11384"/>
      <c r="F11384"/>
      <c r="G11384"/>
      <c r="H11384" s="26"/>
      <c r="I11384" s="26"/>
      <c r="K11384"/>
      <c r="L11384"/>
      <c r="M11384"/>
      <c r="N11384"/>
      <c r="O11384"/>
      <c r="P11384"/>
      <c r="S11384"/>
    </row>
    <row r="11385" spans="1:20" x14ac:dyDescent="0.3">
      <c r="A11385" s="25"/>
      <c r="B11385"/>
      <c r="C11385"/>
      <c r="D11385"/>
      <c r="E11385"/>
      <c r="F11385"/>
      <c r="G11385"/>
      <c r="H11385" s="26"/>
      <c r="I11385" s="26"/>
      <c r="K11385"/>
      <c r="L11385"/>
      <c r="M11385"/>
      <c r="N11385"/>
      <c r="O11385"/>
      <c r="P11385"/>
      <c r="S11385"/>
    </row>
    <row r="11386" spans="1:20" x14ac:dyDescent="0.3">
      <c r="A11386" s="25"/>
      <c r="B11386"/>
      <c r="C11386"/>
      <c r="D11386"/>
      <c r="E11386"/>
      <c r="F11386"/>
      <c r="G11386"/>
      <c r="H11386" s="26"/>
      <c r="I11386" s="26"/>
      <c r="K11386"/>
      <c r="L11386"/>
      <c r="M11386"/>
      <c r="N11386"/>
      <c r="O11386"/>
      <c r="P11386"/>
      <c r="S11386"/>
    </row>
    <row r="11387" spans="1:20" x14ac:dyDescent="0.3">
      <c r="A11387" s="25"/>
      <c r="B11387"/>
      <c r="C11387"/>
      <c r="D11387"/>
      <c r="E11387"/>
      <c r="F11387"/>
      <c r="G11387"/>
      <c r="H11387" s="26"/>
      <c r="I11387" s="26"/>
      <c r="K11387"/>
      <c r="L11387"/>
      <c r="M11387"/>
      <c r="N11387"/>
      <c r="O11387"/>
      <c r="P11387"/>
      <c r="S11387"/>
    </row>
    <row r="11388" spans="1:20" x14ac:dyDescent="0.3">
      <c r="A11388" s="25"/>
      <c r="B11388"/>
      <c r="C11388"/>
      <c r="D11388"/>
      <c r="E11388"/>
      <c r="F11388"/>
      <c r="G11388"/>
      <c r="H11388"/>
      <c r="I11388"/>
      <c r="K11388"/>
      <c r="L11388"/>
      <c r="M11388"/>
      <c r="N11388"/>
      <c r="O11388"/>
      <c r="P11388"/>
      <c r="S11388"/>
    </row>
    <row r="11389" spans="1:20" x14ac:dyDescent="0.3">
      <c r="A11389" s="25"/>
      <c r="B11389"/>
      <c r="C11389"/>
      <c r="D11389"/>
      <c r="E11389"/>
      <c r="F11389"/>
      <c r="G11389"/>
      <c r="H11389"/>
      <c r="I11389"/>
      <c r="K11389"/>
      <c r="L11389"/>
      <c r="M11389"/>
      <c r="N11389"/>
      <c r="O11389"/>
      <c r="P11389"/>
      <c r="S11389"/>
    </row>
    <row r="11390" spans="1:20" x14ac:dyDescent="0.3">
      <c r="A11390" s="25"/>
      <c r="B11390"/>
      <c r="C11390"/>
      <c r="D11390"/>
      <c r="E11390"/>
      <c r="F11390"/>
      <c r="G11390"/>
      <c r="H11390"/>
      <c r="I11390" s="14"/>
      <c r="K11390"/>
      <c r="L11390"/>
      <c r="M11390"/>
      <c r="N11390"/>
      <c r="O11390"/>
      <c r="P11390"/>
      <c r="S11390"/>
    </row>
    <row r="11391" spans="1:20" x14ac:dyDescent="0.3">
      <c r="A11391" s="25"/>
      <c r="B11391"/>
      <c r="C11391"/>
      <c r="D11391"/>
      <c r="E11391"/>
      <c r="F11391"/>
      <c r="G11391"/>
      <c r="H11391"/>
      <c r="I11391" s="14"/>
      <c r="K11391"/>
      <c r="L11391"/>
      <c r="M11391"/>
      <c r="N11391"/>
      <c r="O11391"/>
      <c r="P11391"/>
      <c r="S11391"/>
    </row>
    <row r="11392" spans="1:20" x14ac:dyDescent="0.3">
      <c r="A11392" s="25"/>
      <c r="B11392"/>
      <c r="C11392"/>
      <c r="D11392"/>
      <c r="E11392"/>
      <c r="F11392"/>
      <c r="G11392"/>
      <c r="H11392"/>
      <c r="I11392" s="14"/>
      <c r="K11392"/>
      <c r="L11392"/>
      <c r="M11392"/>
      <c r="N11392"/>
      <c r="O11392"/>
      <c r="P11392"/>
      <c r="S11392"/>
    </row>
    <row r="11393" spans="1:20" x14ac:dyDescent="0.3">
      <c r="A11393" s="25"/>
      <c r="B11393"/>
      <c r="C11393"/>
      <c r="D11393"/>
      <c r="E11393"/>
      <c r="F11393"/>
      <c r="G11393"/>
      <c r="H11393"/>
      <c r="I11393" s="14"/>
      <c r="K11393"/>
      <c r="L11393"/>
      <c r="M11393"/>
      <c r="N11393"/>
      <c r="O11393"/>
      <c r="P11393"/>
      <c r="S11393"/>
    </row>
    <row r="11394" spans="1:20" x14ac:dyDescent="0.3">
      <c r="A11394" s="25"/>
      <c r="B11394"/>
      <c r="C11394"/>
      <c r="D11394"/>
      <c r="E11394"/>
      <c r="F11394"/>
      <c r="G11394"/>
      <c r="H11394"/>
      <c r="I11394" s="14"/>
      <c r="K11394"/>
      <c r="L11394"/>
      <c r="M11394"/>
      <c r="N11394"/>
      <c r="O11394"/>
      <c r="P11394"/>
      <c r="S11394"/>
    </row>
    <row r="11395" spans="1:20" x14ac:dyDescent="0.3">
      <c r="A11395" s="25"/>
      <c r="B11395"/>
      <c r="C11395"/>
      <c r="D11395"/>
      <c r="E11395"/>
      <c r="F11395"/>
      <c r="G11395"/>
      <c r="H11395"/>
      <c r="I11395" s="14"/>
      <c r="K11395"/>
      <c r="L11395"/>
      <c r="M11395"/>
      <c r="N11395"/>
      <c r="O11395"/>
      <c r="P11395"/>
      <c r="S11395"/>
    </row>
    <row r="11396" spans="1:20" x14ac:dyDescent="0.3">
      <c r="A11396" s="25"/>
      <c r="B11396"/>
      <c r="C11396"/>
      <c r="D11396"/>
      <c r="E11396"/>
      <c r="F11396"/>
      <c r="G11396"/>
      <c r="H11396"/>
      <c r="I11396" s="14"/>
      <c r="K11396"/>
      <c r="L11396"/>
      <c r="M11396"/>
      <c r="N11396"/>
      <c r="O11396"/>
      <c r="P11396"/>
      <c r="S11396"/>
    </row>
    <row r="11397" spans="1:20" x14ac:dyDescent="0.3">
      <c r="A11397" s="25"/>
      <c r="B11397"/>
      <c r="C11397"/>
      <c r="D11397"/>
      <c r="E11397"/>
      <c r="F11397"/>
      <c r="G11397"/>
      <c r="H11397" s="14"/>
      <c r="I11397" s="14"/>
      <c r="K11397"/>
      <c r="L11397"/>
      <c r="M11397"/>
      <c r="N11397"/>
      <c r="O11397"/>
      <c r="P11397"/>
      <c r="S11397"/>
    </row>
    <row r="11398" spans="1:20" x14ac:dyDescent="0.3">
      <c r="A11398" s="25"/>
      <c r="B11398"/>
      <c r="C11398"/>
      <c r="D11398"/>
      <c r="E11398"/>
      <c r="F11398"/>
      <c r="G11398"/>
      <c r="H11398" s="14"/>
      <c r="I11398" s="14"/>
      <c r="K11398"/>
      <c r="L11398"/>
      <c r="M11398"/>
      <c r="N11398"/>
      <c r="O11398"/>
      <c r="P11398"/>
      <c r="S11398"/>
    </row>
    <row r="11399" spans="1:20" x14ac:dyDescent="0.3">
      <c r="A11399" s="25"/>
      <c r="B11399"/>
      <c r="C11399"/>
      <c r="D11399"/>
      <c r="E11399"/>
      <c r="F11399"/>
      <c r="G11399"/>
      <c r="H11399" s="14"/>
      <c r="I11399" s="14"/>
      <c r="K11399"/>
      <c r="L11399"/>
      <c r="M11399"/>
      <c r="N11399"/>
      <c r="O11399"/>
      <c r="P11399"/>
      <c r="S11399"/>
    </row>
    <row r="11400" spans="1:20" x14ac:dyDescent="0.3">
      <c r="A11400" s="25"/>
      <c r="B11400"/>
      <c r="C11400"/>
      <c r="D11400"/>
      <c r="E11400"/>
      <c r="F11400"/>
      <c r="G11400"/>
      <c r="H11400" s="14"/>
      <c r="I11400" s="14"/>
      <c r="K11400"/>
      <c r="L11400"/>
      <c r="M11400"/>
      <c r="N11400"/>
      <c r="O11400"/>
      <c r="P11400"/>
      <c r="S11400"/>
    </row>
    <row r="11401" spans="1:20" x14ac:dyDescent="0.3">
      <c r="A11401" s="25"/>
      <c r="B11401"/>
      <c r="C11401"/>
      <c r="D11401"/>
      <c r="E11401"/>
      <c r="F11401"/>
      <c r="G11401"/>
      <c r="H11401"/>
      <c r="I11401" s="14"/>
      <c r="K11401"/>
      <c r="L11401"/>
      <c r="M11401"/>
      <c r="N11401"/>
      <c r="O11401"/>
      <c r="P11401"/>
      <c r="S11401"/>
    </row>
    <row r="11402" spans="1:20" x14ac:dyDescent="0.3">
      <c r="A11402" s="25"/>
      <c r="B11402"/>
      <c r="C11402"/>
      <c r="D11402"/>
      <c r="E11402"/>
      <c r="F11402"/>
      <c r="G11402"/>
      <c r="H11402"/>
      <c r="I11402" s="14"/>
      <c r="K11402"/>
      <c r="L11402"/>
      <c r="M11402"/>
      <c r="N11402"/>
      <c r="O11402"/>
      <c r="P11402"/>
      <c r="S11402"/>
    </row>
    <row r="11403" spans="1:20" x14ac:dyDescent="0.3">
      <c r="A11403" s="25"/>
      <c r="B11403"/>
      <c r="C11403"/>
      <c r="D11403"/>
      <c r="E11403"/>
      <c r="F11403"/>
      <c r="G11403"/>
      <c r="H11403"/>
      <c r="I11403" s="14"/>
      <c r="K11403"/>
      <c r="L11403"/>
      <c r="M11403"/>
      <c r="N11403"/>
      <c r="O11403"/>
      <c r="P11403"/>
      <c r="S11403"/>
    </row>
    <row r="11404" spans="1:20" x14ac:dyDescent="0.3">
      <c r="A11404" s="25"/>
      <c r="B11404"/>
      <c r="C11404"/>
      <c r="D11404"/>
      <c r="E11404"/>
      <c r="F11404"/>
      <c r="G11404"/>
      <c r="H11404"/>
      <c r="I11404" s="14"/>
      <c r="K11404"/>
      <c r="L11404"/>
      <c r="M11404"/>
      <c r="N11404"/>
      <c r="O11404"/>
      <c r="P11404"/>
      <c r="S11404"/>
    </row>
    <row r="11405" spans="1:20" x14ac:dyDescent="0.3">
      <c r="A11405" s="25"/>
      <c r="B11405"/>
      <c r="C11405"/>
      <c r="D11405"/>
      <c r="E11405"/>
      <c r="F11405"/>
      <c r="G11405"/>
      <c r="H11405"/>
      <c r="I11405"/>
      <c r="K11405"/>
      <c r="L11405"/>
      <c r="M11405"/>
      <c r="N11405"/>
      <c r="O11405"/>
      <c r="P11405"/>
      <c r="S11405"/>
    </row>
    <row r="11406" spans="1:20" x14ac:dyDescent="0.3">
      <c r="A11406" s="25"/>
      <c r="B11406"/>
      <c r="C11406"/>
      <c r="D11406"/>
      <c r="E11406"/>
      <c r="F11406"/>
      <c r="G11406"/>
      <c r="H11406" s="14"/>
      <c r="I11406" s="14"/>
      <c r="K11406"/>
      <c r="L11406"/>
      <c r="M11406"/>
      <c r="N11406"/>
      <c r="O11406"/>
      <c r="P11406"/>
      <c r="S11406"/>
      <c r="T11406" s="7"/>
    </row>
    <row r="11407" spans="1:20" x14ac:dyDescent="0.3">
      <c r="A11407" s="25"/>
      <c r="B11407"/>
      <c r="C11407"/>
      <c r="D11407"/>
      <c r="E11407"/>
      <c r="F11407"/>
      <c r="G11407"/>
      <c r="H11407"/>
      <c r="I11407"/>
      <c r="K11407"/>
      <c r="L11407"/>
      <c r="M11407"/>
      <c r="N11407"/>
      <c r="O11407"/>
      <c r="P11407"/>
      <c r="S11407"/>
    </row>
    <row r="11408" spans="1:20" x14ac:dyDescent="0.3">
      <c r="A11408" s="25"/>
      <c r="B11408"/>
      <c r="C11408"/>
      <c r="D11408"/>
      <c r="E11408"/>
      <c r="F11408"/>
      <c r="G11408"/>
      <c r="H11408" s="26"/>
      <c r="I11408" s="26"/>
      <c r="K11408"/>
      <c r="L11408"/>
      <c r="M11408"/>
      <c r="N11408"/>
      <c r="O11408"/>
      <c r="P11408"/>
      <c r="S11408"/>
    </row>
    <row r="11409" spans="1:20" x14ac:dyDescent="0.3">
      <c r="A11409" s="25"/>
      <c r="B11409"/>
      <c r="C11409"/>
      <c r="D11409"/>
      <c r="E11409"/>
      <c r="F11409"/>
      <c r="G11409"/>
      <c r="H11409" s="26"/>
      <c r="I11409" s="26"/>
      <c r="K11409"/>
      <c r="L11409"/>
      <c r="M11409"/>
      <c r="N11409"/>
      <c r="O11409"/>
      <c r="P11409"/>
      <c r="S11409"/>
    </row>
    <row r="11410" spans="1:20" x14ac:dyDescent="0.3">
      <c r="A11410" s="25"/>
      <c r="B11410"/>
      <c r="C11410"/>
      <c r="D11410"/>
      <c r="E11410"/>
      <c r="F11410"/>
      <c r="G11410"/>
      <c r="H11410" s="26"/>
      <c r="I11410" s="26"/>
      <c r="K11410"/>
      <c r="L11410"/>
      <c r="M11410"/>
      <c r="N11410"/>
      <c r="O11410"/>
      <c r="P11410"/>
      <c r="S11410"/>
    </row>
    <row r="11411" spans="1:20" x14ac:dyDescent="0.3">
      <c r="A11411" s="25"/>
      <c r="B11411"/>
      <c r="C11411"/>
      <c r="D11411"/>
      <c r="E11411"/>
      <c r="F11411"/>
      <c r="G11411"/>
      <c r="H11411" s="26"/>
      <c r="I11411" s="26"/>
      <c r="K11411"/>
      <c r="L11411"/>
      <c r="M11411"/>
      <c r="N11411"/>
      <c r="O11411"/>
      <c r="P11411"/>
      <c r="S11411"/>
    </row>
    <row r="11412" spans="1:20" x14ac:dyDescent="0.3">
      <c r="A11412" s="25"/>
      <c r="B11412"/>
      <c r="C11412"/>
      <c r="D11412"/>
      <c r="E11412"/>
      <c r="F11412"/>
      <c r="G11412"/>
      <c r="H11412" s="26"/>
      <c r="I11412" s="26"/>
      <c r="K11412"/>
      <c r="L11412"/>
      <c r="M11412"/>
      <c r="N11412"/>
      <c r="O11412"/>
      <c r="P11412"/>
      <c r="S11412"/>
    </row>
    <row r="11413" spans="1:20" x14ac:dyDescent="0.3">
      <c r="A11413" s="25"/>
      <c r="B11413"/>
      <c r="C11413"/>
      <c r="D11413"/>
      <c r="E11413"/>
      <c r="F11413"/>
      <c r="G11413"/>
      <c r="H11413" s="26"/>
      <c r="I11413" s="26"/>
      <c r="K11413"/>
      <c r="L11413"/>
      <c r="M11413"/>
      <c r="N11413"/>
      <c r="O11413"/>
      <c r="P11413"/>
      <c r="S11413"/>
    </row>
    <row r="11414" spans="1:20" x14ac:dyDescent="0.3">
      <c r="A11414" s="25"/>
      <c r="B11414"/>
      <c r="C11414"/>
      <c r="D11414"/>
      <c r="E11414"/>
      <c r="F11414"/>
      <c r="G11414"/>
      <c r="H11414"/>
      <c r="I11414" s="14"/>
      <c r="K11414"/>
      <c r="L11414"/>
      <c r="M11414"/>
      <c r="N11414"/>
      <c r="O11414"/>
      <c r="P11414"/>
      <c r="S11414"/>
    </row>
    <row r="11415" spans="1:20" x14ac:dyDescent="0.3">
      <c r="A11415" s="25"/>
      <c r="B11415"/>
      <c r="C11415"/>
      <c r="D11415"/>
      <c r="E11415"/>
      <c r="F11415"/>
      <c r="G11415"/>
      <c r="H11415"/>
      <c r="I11415" s="14"/>
      <c r="K11415"/>
      <c r="L11415"/>
      <c r="M11415"/>
      <c r="N11415"/>
      <c r="O11415"/>
      <c r="P11415"/>
      <c r="S11415"/>
    </row>
    <row r="11416" spans="1:20" x14ac:dyDescent="0.3">
      <c r="A11416" s="25"/>
      <c r="B11416"/>
      <c r="C11416"/>
      <c r="D11416"/>
      <c r="E11416"/>
      <c r="F11416"/>
      <c r="G11416"/>
      <c r="H11416"/>
      <c r="I11416" s="14"/>
      <c r="K11416"/>
      <c r="L11416"/>
      <c r="M11416"/>
      <c r="N11416"/>
      <c r="O11416"/>
      <c r="P11416"/>
      <c r="S11416"/>
    </row>
    <row r="11417" spans="1:20" x14ac:dyDescent="0.3">
      <c r="A11417" s="25"/>
      <c r="B11417"/>
      <c r="C11417"/>
      <c r="D11417"/>
      <c r="E11417"/>
      <c r="F11417"/>
      <c r="G11417"/>
      <c r="H11417" s="14"/>
      <c r="I11417" s="14"/>
      <c r="K11417"/>
      <c r="L11417"/>
      <c r="M11417"/>
      <c r="N11417"/>
      <c r="O11417"/>
      <c r="P11417"/>
      <c r="S11417"/>
      <c r="T11417" s="7"/>
    </row>
    <row r="11418" spans="1:20" x14ac:dyDescent="0.3">
      <c r="A11418" s="25"/>
      <c r="B11418"/>
      <c r="C11418"/>
      <c r="D11418"/>
      <c r="E11418"/>
      <c r="F11418"/>
      <c r="G11418"/>
      <c r="H11418" s="14"/>
      <c r="I11418" s="14"/>
      <c r="K11418"/>
      <c r="L11418"/>
      <c r="M11418"/>
      <c r="N11418"/>
      <c r="O11418"/>
      <c r="P11418"/>
      <c r="S11418"/>
      <c r="T11418" s="7"/>
    </row>
    <row r="11419" spans="1:20" x14ac:dyDescent="0.3">
      <c r="A11419" s="25"/>
      <c r="B11419"/>
      <c r="C11419"/>
      <c r="D11419"/>
      <c r="E11419"/>
      <c r="F11419"/>
      <c r="G11419"/>
      <c r="H11419" s="14"/>
      <c r="I11419" s="14"/>
      <c r="K11419"/>
      <c r="L11419"/>
      <c r="M11419"/>
      <c r="N11419"/>
      <c r="O11419"/>
      <c r="P11419"/>
      <c r="S11419"/>
    </row>
    <row r="11420" spans="1:20" x14ac:dyDescent="0.3">
      <c r="A11420" s="25"/>
      <c r="B11420"/>
      <c r="C11420"/>
      <c r="D11420"/>
      <c r="E11420"/>
      <c r="F11420"/>
      <c r="G11420"/>
      <c r="H11420" s="26"/>
      <c r="I11420" s="26"/>
      <c r="K11420"/>
      <c r="L11420"/>
      <c r="M11420"/>
      <c r="N11420"/>
      <c r="O11420"/>
      <c r="P11420"/>
      <c r="S11420"/>
    </row>
    <row r="11421" spans="1:20" x14ac:dyDescent="0.3">
      <c r="A11421" s="25"/>
      <c r="B11421"/>
      <c r="C11421"/>
      <c r="D11421"/>
      <c r="E11421"/>
      <c r="F11421"/>
      <c r="G11421"/>
      <c r="H11421" s="26"/>
      <c r="I11421" s="26"/>
      <c r="K11421"/>
      <c r="L11421"/>
      <c r="M11421"/>
      <c r="N11421"/>
      <c r="O11421"/>
      <c r="P11421"/>
      <c r="S11421"/>
    </row>
    <row r="11422" spans="1:20" x14ac:dyDescent="0.3">
      <c r="A11422" s="25"/>
      <c r="B11422"/>
      <c r="C11422"/>
      <c r="D11422"/>
      <c r="E11422"/>
      <c r="F11422"/>
      <c r="G11422"/>
      <c r="H11422" s="26"/>
      <c r="I11422" s="26"/>
      <c r="K11422"/>
      <c r="L11422"/>
      <c r="M11422"/>
      <c r="N11422"/>
      <c r="O11422"/>
      <c r="P11422"/>
      <c r="S11422"/>
    </row>
    <row r="11423" spans="1:20" x14ac:dyDescent="0.3">
      <c r="A11423" s="25"/>
      <c r="B11423"/>
      <c r="C11423"/>
      <c r="D11423"/>
      <c r="E11423"/>
      <c r="F11423"/>
      <c r="G11423"/>
      <c r="H11423" s="26"/>
      <c r="I11423" s="26"/>
      <c r="K11423"/>
      <c r="L11423"/>
      <c r="M11423"/>
      <c r="N11423"/>
      <c r="O11423"/>
      <c r="P11423"/>
      <c r="S11423"/>
    </row>
    <row r="11424" spans="1:20" x14ac:dyDescent="0.3">
      <c r="A11424" s="25"/>
      <c r="B11424"/>
      <c r="C11424"/>
      <c r="D11424"/>
      <c r="E11424"/>
      <c r="F11424"/>
      <c r="G11424"/>
      <c r="H11424"/>
      <c r="I11424"/>
      <c r="K11424"/>
      <c r="L11424"/>
      <c r="M11424"/>
      <c r="N11424"/>
      <c r="O11424"/>
      <c r="P11424"/>
      <c r="S11424"/>
    </row>
    <row r="11425" spans="1:19" x14ac:dyDescent="0.3">
      <c r="A11425" s="25"/>
      <c r="B11425"/>
      <c r="C11425"/>
      <c r="D11425"/>
      <c r="E11425"/>
      <c r="F11425"/>
      <c r="G11425"/>
      <c r="H11425"/>
      <c r="I11425" s="14"/>
      <c r="K11425"/>
      <c r="L11425"/>
      <c r="M11425"/>
      <c r="N11425"/>
      <c r="O11425"/>
      <c r="P11425"/>
      <c r="S11425"/>
    </row>
    <row r="11426" spans="1:19" x14ac:dyDescent="0.3">
      <c r="A11426" s="25"/>
      <c r="B11426"/>
      <c r="C11426"/>
      <c r="D11426"/>
      <c r="E11426"/>
      <c r="F11426"/>
      <c r="G11426"/>
      <c r="H11426"/>
      <c r="I11426" s="14"/>
      <c r="K11426"/>
      <c r="L11426"/>
      <c r="M11426"/>
      <c r="N11426"/>
      <c r="O11426"/>
      <c r="P11426"/>
      <c r="S11426"/>
    </row>
    <row r="11427" spans="1:19" x14ac:dyDescent="0.3">
      <c r="A11427" s="25"/>
      <c r="B11427"/>
      <c r="C11427"/>
      <c r="D11427"/>
      <c r="E11427"/>
      <c r="F11427"/>
      <c r="G11427"/>
      <c r="H11427"/>
      <c r="I11427" s="14"/>
      <c r="K11427"/>
      <c r="L11427"/>
      <c r="M11427"/>
      <c r="N11427"/>
      <c r="O11427"/>
      <c r="P11427"/>
      <c r="S11427"/>
    </row>
    <row r="11428" spans="1:19" x14ac:dyDescent="0.3">
      <c r="A11428" s="25"/>
      <c r="B11428"/>
      <c r="C11428"/>
      <c r="D11428"/>
      <c r="E11428"/>
      <c r="F11428"/>
      <c r="G11428"/>
      <c r="H11428" s="14"/>
      <c r="I11428" s="26"/>
      <c r="K11428"/>
      <c r="L11428"/>
      <c r="M11428"/>
      <c r="N11428"/>
      <c r="O11428"/>
      <c r="P11428"/>
      <c r="S11428"/>
    </row>
    <row r="11429" spans="1:19" x14ac:dyDescent="0.3">
      <c r="A11429" s="25"/>
      <c r="B11429"/>
      <c r="C11429"/>
      <c r="D11429"/>
      <c r="E11429"/>
      <c r="F11429"/>
      <c r="G11429"/>
      <c r="H11429"/>
      <c r="I11429" s="26"/>
      <c r="K11429"/>
      <c r="L11429"/>
      <c r="M11429"/>
      <c r="N11429"/>
      <c r="O11429"/>
      <c r="P11429"/>
      <c r="S11429"/>
    </row>
    <row r="11430" spans="1:19" x14ac:dyDescent="0.3">
      <c r="A11430" s="25"/>
      <c r="B11430"/>
      <c r="C11430"/>
      <c r="D11430"/>
      <c r="E11430"/>
      <c r="F11430"/>
      <c r="G11430"/>
      <c r="H11430"/>
      <c r="I11430"/>
      <c r="K11430"/>
      <c r="L11430"/>
      <c r="M11430"/>
      <c r="N11430"/>
      <c r="O11430"/>
      <c r="P11430"/>
      <c r="S11430"/>
    </row>
    <row r="11431" spans="1:19" x14ac:dyDescent="0.3">
      <c r="A11431" s="25"/>
      <c r="B11431"/>
      <c r="C11431"/>
      <c r="D11431"/>
      <c r="E11431"/>
      <c r="F11431"/>
      <c r="G11431"/>
      <c r="H11431"/>
      <c r="I11431"/>
      <c r="K11431"/>
      <c r="L11431"/>
      <c r="M11431"/>
      <c r="N11431"/>
      <c r="O11431"/>
      <c r="P11431"/>
      <c r="S11431"/>
    </row>
    <row r="11432" spans="1:19" x14ac:dyDescent="0.3">
      <c r="A11432" s="25"/>
      <c r="B11432"/>
      <c r="C11432"/>
      <c r="D11432"/>
      <c r="E11432"/>
      <c r="F11432"/>
      <c r="G11432"/>
      <c r="H11432" s="26"/>
      <c r="I11432" s="26"/>
      <c r="K11432"/>
      <c r="L11432"/>
      <c r="M11432"/>
      <c r="N11432"/>
      <c r="O11432"/>
      <c r="P11432"/>
      <c r="S11432"/>
    </row>
    <row r="11433" spans="1:19" x14ac:dyDescent="0.3">
      <c r="A11433" s="25"/>
      <c r="B11433"/>
      <c r="C11433"/>
      <c r="D11433"/>
      <c r="E11433"/>
      <c r="F11433"/>
      <c r="G11433"/>
      <c r="H11433" s="26"/>
      <c r="I11433" s="26"/>
      <c r="K11433"/>
      <c r="L11433"/>
      <c r="M11433"/>
      <c r="N11433"/>
      <c r="O11433"/>
      <c r="P11433"/>
      <c r="S11433"/>
    </row>
    <row r="11434" spans="1:19" x14ac:dyDescent="0.3">
      <c r="A11434" s="25"/>
      <c r="B11434"/>
      <c r="C11434"/>
      <c r="D11434"/>
      <c r="E11434"/>
      <c r="F11434"/>
      <c r="G11434"/>
      <c r="H11434" s="26"/>
      <c r="I11434" s="26"/>
      <c r="K11434"/>
      <c r="L11434"/>
      <c r="M11434"/>
      <c r="N11434"/>
      <c r="O11434"/>
      <c r="P11434"/>
      <c r="S11434"/>
    </row>
    <row r="11435" spans="1:19" x14ac:dyDescent="0.3">
      <c r="A11435" s="25"/>
      <c r="B11435"/>
      <c r="C11435"/>
      <c r="D11435"/>
      <c r="E11435"/>
      <c r="F11435"/>
      <c r="G11435"/>
      <c r="H11435" s="14"/>
      <c r="I11435" s="14"/>
      <c r="K11435"/>
      <c r="L11435"/>
      <c r="M11435"/>
      <c r="N11435"/>
      <c r="O11435"/>
      <c r="P11435"/>
      <c r="S11435"/>
    </row>
    <row r="11436" spans="1:19" x14ac:dyDescent="0.3">
      <c r="A11436" s="25"/>
      <c r="B11436"/>
      <c r="C11436"/>
      <c r="D11436"/>
      <c r="E11436"/>
      <c r="F11436"/>
      <c r="G11436"/>
      <c r="H11436" s="14"/>
      <c r="I11436" s="14"/>
      <c r="K11436"/>
      <c r="L11436"/>
      <c r="M11436"/>
      <c r="N11436"/>
      <c r="O11436"/>
      <c r="P11436"/>
      <c r="S11436"/>
    </row>
    <row r="11437" spans="1:19" x14ac:dyDescent="0.3">
      <c r="A11437" s="25"/>
      <c r="B11437"/>
      <c r="C11437"/>
      <c r="D11437"/>
      <c r="E11437"/>
      <c r="F11437"/>
      <c r="G11437"/>
      <c r="H11437"/>
      <c r="I11437"/>
      <c r="K11437"/>
      <c r="L11437"/>
      <c r="M11437"/>
      <c r="N11437"/>
      <c r="O11437"/>
      <c r="P11437"/>
      <c r="S11437"/>
    </row>
    <row r="11438" spans="1:19" x14ac:dyDescent="0.3">
      <c r="A11438" s="25"/>
      <c r="B11438"/>
      <c r="C11438"/>
      <c r="D11438"/>
      <c r="E11438"/>
      <c r="F11438"/>
      <c r="G11438"/>
      <c r="H11438" s="26"/>
      <c r="I11438" s="26"/>
      <c r="K11438"/>
      <c r="L11438"/>
      <c r="M11438"/>
      <c r="N11438"/>
      <c r="O11438"/>
      <c r="P11438"/>
      <c r="S11438"/>
    </row>
    <row r="11439" spans="1:19" x14ac:dyDescent="0.3">
      <c r="A11439" s="25"/>
      <c r="B11439"/>
      <c r="C11439"/>
      <c r="D11439"/>
      <c r="E11439"/>
      <c r="F11439"/>
      <c r="G11439"/>
      <c r="H11439" s="26"/>
      <c r="I11439" s="26"/>
      <c r="K11439"/>
      <c r="L11439"/>
      <c r="M11439"/>
      <c r="N11439"/>
      <c r="O11439"/>
      <c r="P11439"/>
      <c r="S11439"/>
    </row>
    <row r="11440" spans="1:19" x14ac:dyDescent="0.3">
      <c r="A11440" s="25"/>
      <c r="B11440"/>
      <c r="C11440"/>
      <c r="D11440"/>
      <c r="E11440"/>
      <c r="F11440"/>
      <c r="G11440"/>
      <c r="H11440" s="26"/>
      <c r="I11440" s="26"/>
      <c r="K11440"/>
      <c r="L11440"/>
      <c r="M11440"/>
      <c r="N11440"/>
      <c r="O11440"/>
      <c r="P11440"/>
      <c r="S11440"/>
    </row>
    <row r="11441" spans="1:20" x14ac:dyDescent="0.3">
      <c r="A11441" s="25"/>
      <c r="B11441"/>
      <c r="C11441"/>
      <c r="D11441"/>
      <c r="E11441"/>
      <c r="F11441"/>
      <c r="G11441"/>
      <c r="H11441" s="14"/>
      <c r="I11441" s="14"/>
      <c r="K11441"/>
      <c r="L11441"/>
      <c r="M11441"/>
      <c r="N11441"/>
      <c r="O11441"/>
      <c r="P11441"/>
      <c r="S11441"/>
    </row>
    <row r="11442" spans="1:20" x14ac:dyDescent="0.3">
      <c r="A11442" s="25"/>
      <c r="B11442"/>
      <c r="C11442"/>
      <c r="D11442"/>
      <c r="E11442"/>
      <c r="F11442"/>
      <c r="G11442"/>
      <c r="H11442" s="14"/>
      <c r="I11442" s="14"/>
      <c r="K11442"/>
      <c r="L11442"/>
      <c r="M11442"/>
      <c r="N11442"/>
      <c r="O11442"/>
      <c r="P11442"/>
      <c r="S11442"/>
    </row>
    <row r="11443" spans="1:20" x14ac:dyDescent="0.3">
      <c r="A11443" s="25"/>
      <c r="B11443"/>
      <c r="C11443"/>
      <c r="D11443"/>
      <c r="E11443"/>
      <c r="F11443"/>
      <c r="G11443"/>
      <c r="H11443" s="14"/>
      <c r="I11443" s="14"/>
      <c r="K11443"/>
      <c r="L11443"/>
      <c r="M11443"/>
      <c r="N11443"/>
      <c r="O11443"/>
      <c r="P11443"/>
      <c r="S11443"/>
      <c r="T11443" s="7"/>
    </row>
    <row r="11444" spans="1:20" x14ac:dyDescent="0.3">
      <c r="A11444" s="25"/>
      <c r="B11444"/>
      <c r="C11444"/>
      <c r="D11444"/>
      <c r="E11444"/>
      <c r="F11444"/>
      <c r="G11444"/>
      <c r="H11444" s="26"/>
      <c r="I11444" s="26"/>
      <c r="K11444"/>
      <c r="L11444"/>
      <c r="M11444"/>
      <c r="N11444"/>
      <c r="O11444"/>
      <c r="P11444"/>
      <c r="S11444"/>
    </row>
    <row r="11445" spans="1:20" x14ac:dyDescent="0.3">
      <c r="A11445" s="25"/>
      <c r="B11445"/>
      <c r="C11445"/>
      <c r="D11445"/>
      <c r="E11445"/>
      <c r="F11445"/>
      <c r="G11445"/>
      <c r="H11445" s="26"/>
      <c r="I11445" s="26"/>
      <c r="K11445"/>
      <c r="L11445"/>
      <c r="M11445"/>
      <c r="N11445"/>
      <c r="O11445"/>
      <c r="P11445"/>
      <c r="S11445"/>
    </row>
    <row r="11446" spans="1:20" x14ac:dyDescent="0.3">
      <c r="A11446" s="25"/>
      <c r="B11446"/>
      <c r="C11446"/>
      <c r="D11446"/>
      <c r="E11446"/>
      <c r="F11446"/>
      <c r="G11446"/>
      <c r="H11446" s="26"/>
      <c r="I11446" s="26"/>
      <c r="K11446"/>
      <c r="L11446"/>
      <c r="M11446"/>
      <c r="N11446"/>
      <c r="O11446"/>
      <c r="P11446"/>
      <c r="S11446"/>
    </row>
    <row r="11447" spans="1:20" x14ac:dyDescent="0.3">
      <c r="A11447" s="25"/>
      <c r="B11447"/>
      <c r="C11447"/>
      <c r="D11447"/>
      <c r="E11447"/>
      <c r="F11447"/>
      <c r="G11447"/>
      <c r="H11447" s="26"/>
      <c r="I11447" s="26"/>
      <c r="K11447"/>
      <c r="L11447"/>
      <c r="M11447"/>
      <c r="N11447"/>
      <c r="O11447"/>
      <c r="P11447"/>
      <c r="S11447"/>
    </row>
    <row r="11448" spans="1:20" x14ac:dyDescent="0.3">
      <c r="A11448" s="25"/>
      <c r="B11448"/>
      <c r="C11448"/>
      <c r="D11448"/>
      <c r="E11448"/>
      <c r="F11448"/>
      <c r="G11448"/>
      <c r="H11448" s="26"/>
      <c r="I11448" s="26"/>
      <c r="K11448"/>
      <c r="L11448"/>
      <c r="M11448"/>
      <c r="N11448"/>
      <c r="O11448"/>
      <c r="P11448"/>
      <c r="S11448"/>
      <c r="T11448" s="7"/>
    </row>
    <row r="11449" spans="1:20" x14ac:dyDescent="0.3">
      <c r="A11449" s="25"/>
      <c r="B11449"/>
      <c r="C11449"/>
      <c r="D11449"/>
      <c r="E11449"/>
      <c r="F11449"/>
      <c r="G11449"/>
      <c r="H11449" s="26"/>
      <c r="I11449" s="26"/>
      <c r="K11449"/>
      <c r="L11449"/>
      <c r="M11449"/>
      <c r="N11449"/>
      <c r="O11449"/>
      <c r="P11449"/>
      <c r="S11449"/>
      <c r="T11449" s="7"/>
    </row>
    <row r="11450" spans="1:20" x14ac:dyDescent="0.3">
      <c r="A11450" s="25"/>
      <c r="B11450"/>
      <c r="C11450"/>
      <c r="D11450"/>
      <c r="E11450"/>
      <c r="F11450"/>
      <c r="G11450"/>
      <c r="H11450" s="14"/>
      <c r="I11450" s="26"/>
      <c r="K11450"/>
      <c r="L11450"/>
      <c r="M11450"/>
      <c r="N11450"/>
      <c r="O11450"/>
      <c r="P11450"/>
      <c r="S11450"/>
    </row>
    <row r="11451" spans="1:20" x14ac:dyDescent="0.3">
      <c r="A11451" s="25"/>
      <c r="B11451"/>
      <c r="C11451"/>
      <c r="D11451"/>
      <c r="E11451"/>
      <c r="F11451"/>
      <c r="G11451"/>
      <c r="H11451"/>
      <c r="I11451" s="26"/>
      <c r="K11451"/>
      <c r="L11451"/>
      <c r="M11451"/>
      <c r="N11451"/>
      <c r="O11451"/>
      <c r="P11451"/>
      <c r="S11451"/>
    </row>
    <row r="11452" spans="1:20" x14ac:dyDescent="0.3">
      <c r="A11452" s="25"/>
      <c r="B11452"/>
      <c r="C11452"/>
      <c r="D11452"/>
      <c r="E11452"/>
      <c r="F11452"/>
      <c r="G11452"/>
      <c r="H11452"/>
      <c r="I11452" s="26"/>
      <c r="K11452"/>
      <c r="L11452"/>
      <c r="M11452"/>
      <c r="N11452"/>
      <c r="O11452"/>
      <c r="P11452"/>
      <c r="S11452"/>
    </row>
    <row r="11453" spans="1:20" x14ac:dyDescent="0.3">
      <c r="A11453" s="25"/>
      <c r="B11453"/>
      <c r="C11453"/>
      <c r="D11453"/>
      <c r="E11453"/>
      <c r="F11453"/>
      <c r="G11453"/>
      <c r="H11453"/>
      <c r="I11453" s="26"/>
      <c r="K11453"/>
      <c r="L11453"/>
      <c r="M11453"/>
      <c r="N11453"/>
      <c r="O11453"/>
      <c r="P11453"/>
      <c r="S11453"/>
    </row>
    <row r="11454" spans="1:20" x14ac:dyDescent="0.3">
      <c r="A11454" s="25"/>
      <c r="B11454"/>
      <c r="C11454"/>
      <c r="D11454"/>
      <c r="E11454"/>
      <c r="F11454"/>
      <c r="G11454"/>
      <c r="H11454" s="26"/>
      <c r="I11454" s="26"/>
      <c r="K11454"/>
      <c r="L11454"/>
      <c r="M11454"/>
      <c r="N11454"/>
      <c r="O11454"/>
      <c r="P11454"/>
      <c r="S11454"/>
    </row>
    <row r="11455" spans="1:20" x14ac:dyDescent="0.3">
      <c r="A11455" s="25"/>
      <c r="B11455"/>
      <c r="C11455"/>
      <c r="D11455"/>
      <c r="E11455"/>
      <c r="F11455"/>
      <c r="G11455"/>
      <c r="H11455" s="26"/>
      <c r="I11455" s="26"/>
      <c r="K11455"/>
      <c r="L11455"/>
      <c r="M11455"/>
      <c r="N11455"/>
      <c r="O11455"/>
      <c r="P11455"/>
      <c r="S11455"/>
    </row>
    <row r="11456" spans="1:20" x14ac:dyDescent="0.3">
      <c r="A11456" s="25"/>
      <c r="B11456"/>
      <c r="C11456"/>
      <c r="D11456"/>
      <c r="E11456"/>
      <c r="F11456"/>
      <c r="G11456"/>
      <c r="H11456" s="26"/>
      <c r="I11456" s="26"/>
      <c r="K11456"/>
      <c r="L11456"/>
      <c r="M11456"/>
      <c r="N11456"/>
      <c r="O11456"/>
      <c r="P11456"/>
      <c r="S11456"/>
    </row>
    <row r="11457" spans="1:19" x14ac:dyDescent="0.3">
      <c r="A11457" s="25"/>
      <c r="B11457"/>
      <c r="C11457"/>
      <c r="D11457"/>
      <c r="E11457"/>
      <c r="F11457"/>
      <c r="G11457"/>
      <c r="H11457" s="26"/>
      <c r="I11457" s="26"/>
      <c r="K11457"/>
      <c r="L11457"/>
      <c r="M11457"/>
      <c r="N11457"/>
      <c r="O11457"/>
      <c r="P11457"/>
      <c r="S11457"/>
    </row>
    <row r="11458" spans="1:19" x14ac:dyDescent="0.3">
      <c r="A11458" s="25"/>
      <c r="B11458"/>
      <c r="C11458"/>
      <c r="D11458"/>
      <c r="E11458"/>
      <c r="F11458"/>
      <c r="G11458"/>
      <c r="H11458" s="26"/>
      <c r="I11458" s="26"/>
      <c r="K11458"/>
      <c r="L11458"/>
      <c r="M11458"/>
      <c r="N11458"/>
      <c r="O11458"/>
      <c r="P11458"/>
      <c r="S11458"/>
    </row>
    <row r="11459" spans="1:19" x14ac:dyDescent="0.3">
      <c r="A11459" s="25"/>
      <c r="B11459"/>
      <c r="C11459"/>
      <c r="D11459"/>
      <c r="E11459"/>
      <c r="F11459"/>
      <c r="G11459"/>
      <c r="H11459" s="26"/>
      <c r="I11459" s="26"/>
      <c r="K11459"/>
      <c r="L11459"/>
      <c r="M11459"/>
      <c r="N11459"/>
      <c r="O11459"/>
      <c r="P11459"/>
      <c r="S11459"/>
    </row>
    <row r="11460" spans="1:19" x14ac:dyDescent="0.3">
      <c r="A11460" s="25"/>
      <c r="B11460"/>
      <c r="C11460"/>
      <c r="D11460"/>
      <c r="E11460"/>
      <c r="F11460"/>
      <c r="G11460"/>
      <c r="H11460" s="26"/>
      <c r="I11460" s="26"/>
      <c r="K11460"/>
      <c r="L11460"/>
      <c r="M11460"/>
      <c r="N11460"/>
      <c r="O11460"/>
      <c r="P11460"/>
      <c r="S11460"/>
    </row>
    <row r="11461" spans="1:19" x14ac:dyDescent="0.3">
      <c r="A11461" s="25"/>
      <c r="B11461"/>
      <c r="C11461"/>
      <c r="D11461"/>
      <c r="E11461"/>
      <c r="F11461"/>
      <c r="G11461"/>
      <c r="H11461" s="26"/>
      <c r="I11461" s="26"/>
      <c r="K11461"/>
      <c r="L11461"/>
      <c r="M11461"/>
      <c r="N11461"/>
      <c r="O11461"/>
      <c r="P11461"/>
      <c r="S11461"/>
    </row>
    <row r="11462" spans="1:19" x14ac:dyDescent="0.3">
      <c r="A11462" s="25"/>
      <c r="B11462"/>
      <c r="C11462"/>
      <c r="D11462"/>
      <c r="E11462"/>
      <c r="F11462"/>
      <c r="G11462"/>
      <c r="H11462"/>
      <c r="I11462" s="14"/>
      <c r="K11462"/>
      <c r="L11462"/>
      <c r="M11462"/>
      <c r="N11462"/>
      <c r="O11462"/>
      <c r="P11462"/>
      <c r="S11462"/>
    </row>
    <row r="11463" spans="1:19" x14ac:dyDescent="0.3">
      <c r="A11463" s="25"/>
      <c r="B11463"/>
      <c r="C11463"/>
      <c r="D11463"/>
      <c r="E11463"/>
      <c r="F11463"/>
      <c r="G11463"/>
      <c r="H11463"/>
      <c r="I11463" s="14"/>
      <c r="K11463"/>
      <c r="L11463"/>
      <c r="M11463"/>
      <c r="N11463"/>
      <c r="O11463"/>
      <c r="P11463"/>
      <c r="S11463"/>
    </row>
    <row r="11464" spans="1:19" x14ac:dyDescent="0.3">
      <c r="A11464" s="25"/>
      <c r="B11464"/>
      <c r="C11464"/>
      <c r="D11464"/>
      <c r="E11464"/>
      <c r="F11464"/>
      <c r="G11464"/>
      <c r="H11464"/>
      <c r="I11464" s="14"/>
      <c r="K11464"/>
      <c r="L11464"/>
      <c r="M11464"/>
      <c r="N11464"/>
      <c r="O11464"/>
      <c r="P11464"/>
      <c r="S11464"/>
    </row>
    <row r="11465" spans="1:19" x14ac:dyDescent="0.3">
      <c r="A11465" s="25"/>
      <c r="B11465"/>
      <c r="C11465"/>
      <c r="D11465"/>
      <c r="E11465"/>
      <c r="F11465"/>
      <c r="G11465"/>
      <c r="H11465"/>
      <c r="I11465"/>
      <c r="K11465"/>
      <c r="L11465"/>
      <c r="M11465"/>
      <c r="N11465"/>
      <c r="O11465"/>
      <c r="P11465"/>
      <c r="S11465"/>
    </row>
    <row r="11466" spans="1:19" x14ac:dyDescent="0.3">
      <c r="A11466" s="25"/>
      <c r="B11466"/>
      <c r="C11466"/>
      <c r="D11466"/>
      <c r="E11466"/>
      <c r="F11466"/>
      <c r="G11466"/>
      <c r="H11466" s="26"/>
      <c r="I11466" s="26"/>
      <c r="K11466"/>
      <c r="L11466"/>
      <c r="M11466"/>
      <c r="N11466"/>
      <c r="O11466"/>
      <c r="P11466"/>
      <c r="S11466"/>
    </row>
    <row r="11467" spans="1:19" x14ac:dyDescent="0.3">
      <c r="A11467" s="25"/>
      <c r="B11467"/>
      <c r="C11467"/>
      <c r="D11467"/>
      <c r="E11467"/>
      <c r="F11467"/>
      <c r="G11467"/>
      <c r="H11467" s="26"/>
      <c r="I11467" s="26"/>
      <c r="K11467"/>
      <c r="L11467"/>
      <c r="M11467"/>
      <c r="N11467"/>
      <c r="O11467"/>
      <c r="P11467"/>
      <c r="S11467"/>
    </row>
    <row r="11468" spans="1:19" x14ac:dyDescent="0.3">
      <c r="A11468" s="25"/>
      <c r="B11468"/>
      <c r="C11468"/>
      <c r="D11468"/>
      <c r="E11468"/>
      <c r="F11468"/>
      <c r="G11468"/>
      <c r="H11468" s="26"/>
      <c r="I11468" s="26"/>
      <c r="K11468"/>
      <c r="L11468"/>
      <c r="M11468"/>
      <c r="N11468"/>
      <c r="O11468"/>
      <c r="P11468"/>
      <c r="S11468"/>
    </row>
    <row r="11469" spans="1:19" x14ac:dyDescent="0.3">
      <c r="A11469" s="25"/>
      <c r="B11469"/>
      <c r="C11469"/>
      <c r="D11469"/>
      <c r="E11469"/>
      <c r="F11469"/>
      <c r="G11469"/>
      <c r="H11469" s="26"/>
      <c r="I11469" s="26"/>
      <c r="K11469"/>
      <c r="L11469"/>
      <c r="M11469"/>
      <c r="N11469"/>
      <c r="O11469"/>
      <c r="P11469"/>
      <c r="S11469"/>
    </row>
    <row r="11470" spans="1:19" x14ac:dyDescent="0.3">
      <c r="A11470" s="25"/>
      <c r="B11470"/>
      <c r="C11470"/>
      <c r="D11470"/>
      <c r="E11470"/>
      <c r="F11470"/>
      <c r="G11470"/>
      <c r="H11470" s="26"/>
      <c r="I11470" s="26"/>
      <c r="K11470"/>
      <c r="L11470"/>
      <c r="M11470"/>
      <c r="N11470"/>
      <c r="O11470"/>
      <c r="P11470"/>
      <c r="S11470"/>
    </row>
    <row r="11471" spans="1:19" x14ac:dyDescent="0.3">
      <c r="A11471" s="25"/>
      <c r="B11471"/>
      <c r="C11471"/>
      <c r="D11471"/>
      <c r="E11471"/>
      <c r="F11471"/>
      <c r="G11471"/>
      <c r="H11471" s="26"/>
      <c r="I11471" s="26"/>
      <c r="K11471"/>
      <c r="L11471"/>
      <c r="M11471"/>
      <c r="N11471"/>
      <c r="O11471"/>
      <c r="P11471"/>
      <c r="S11471"/>
    </row>
    <row r="11472" spans="1:19" x14ac:dyDescent="0.3">
      <c r="A11472" s="25"/>
      <c r="B11472"/>
      <c r="C11472"/>
      <c r="D11472"/>
      <c r="E11472"/>
      <c r="F11472"/>
      <c r="G11472"/>
      <c r="H11472" s="26"/>
      <c r="I11472" s="26"/>
      <c r="K11472"/>
      <c r="L11472"/>
      <c r="M11472"/>
      <c r="N11472"/>
      <c r="O11472"/>
      <c r="P11472"/>
      <c r="S11472"/>
    </row>
    <row r="11473" spans="1:19" x14ac:dyDescent="0.3">
      <c r="A11473" s="25"/>
      <c r="B11473"/>
      <c r="C11473"/>
      <c r="D11473"/>
      <c r="E11473"/>
      <c r="F11473"/>
      <c r="G11473"/>
      <c r="H11473" s="26"/>
      <c r="I11473" s="26"/>
      <c r="K11473"/>
      <c r="L11473"/>
      <c r="M11473"/>
      <c r="N11473"/>
      <c r="O11473"/>
      <c r="P11473"/>
      <c r="S11473"/>
    </row>
    <row r="11474" spans="1:19" x14ac:dyDescent="0.3">
      <c r="A11474" s="25"/>
      <c r="B11474"/>
      <c r="C11474"/>
      <c r="D11474"/>
      <c r="E11474"/>
      <c r="F11474"/>
      <c r="G11474"/>
      <c r="H11474" s="26"/>
      <c r="I11474" s="26"/>
      <c r="K11474"/>
      <c r="L11474"/>
      <c r="M11474"/>
      <c r="N11474"/>
      <c r="O11474"/>
      <c r="P11474"/>
      <c r="S11474"/>
    </row>
    <row r="11475" spans="1:19" x14ac:dyDescent="0.3">
      <c r="A11475" s="25"/>
      <c r="B11475"/>
      <c r="C11475"/>
      <c r="D11475"/>
      <c r="E11475"/>
      <c r="F11475"/>
      <c r="G11475"/>
      <c r="H11475" s="26"/>
      <c r="I11475" s="26"/>
      <c r="K11475"/>
      <c r="L11475"/>
      <c r="M11475"/>
      <c r="N11475"/>
      <c r="O11475"/>
      <c r="P11475"/>
      <c r="S11475"/>
    </row>
    <row r="11476" spans="1:19" x14ac:dyDescent="0.3">
      <c r="A11476" s="25"/>
      <c r="B11476"/>
      <c r="C11476"/>
      <c r="D11476"/>
      <c r="E11476"/>
      <c r="F11476"/>
      <c r="G11476"/>
      <c r="H11476" s="14"/>
      <c r="I11476" s="26"/>
      <c r="K11476"/>
      <c r="L11476"/>
      <c r="M11476"/>
      <c r="N11476"/>
      <c r="O11476"/>
      <c r="P11476"/>
      <c r="S11476"/>
    </row>
    <row r="11477" spans="1:19" x14ac:dyDescent="0.3">
      <c r="A11477" s="25"/>
      <c r="B11477"/>
      <c r="C11477"/>
      <c r="D11477"/>
      <c r="E11477"/>
      <c r="F11477"/>
      <c r="G11477"/>
      <c r="H11477" s="14"/>
      <c r="I11477" s="26"/>
      <c r="K11477"/>
      <c r="L11477"/>
      <c r="M11477"/>
      <c r="N11477"/>
      <c r="O11477"/>
      <c r="P11477"/>
      <c r="S11477"/>
    </row>
    <row r="11478" spans="1:19" x14ac:dyDescent="0.3">
      <c r="A11478" s="25"/>
      <c r="B11478"/>
      <c r="C11478"/>
      <c r="D11478"/>
      <c r="E11478"/>
      <c r="F11478"/>
      <c r="G11478"/>
      <c r="H11478" s="26"/>
      <c r="I11478" s="26"/>
      <c r="K11478"/>
      <c r="L11478"/>
      <c r="M11478"/>
      <c r="N11478"/>
      <c r="O11478"/>
      <c r="P11478"/>
      <c r="S11478"/>
    </row>
    <row r="11479" spans="1:19" x14ac:dyDescent="0.3">
      <c r="A11479" s="25"/>
      <c r="B11479"/>
      <c r="C11479"/>
      <c r="D11479"/>
      <c r="E11479"/>
      <c r="F11479"/>
      <c r="G11479"/>
      <c r="H11479" s="26"/>
      <c r="I11479" s="26"/>
      <c r="K11479"/>
      <c r="L11479"/>
      <c r="M11479"/>
      <c r="N11479"/>
      <c r="O11479"/>
      <c r="P11479"/>
      <c r="S11479"/>
    </row>
    <row r="11480" spans="1:19" x14ac:dyDescent="0.3">
      <c r="A11480" s="25"/>
      <c r="B11480"/>
      <c r="C11480"/>
      <c r="D11480"/>
      <c r="E11480"/>
      <c r="F11480"/>
      <c r="G11480"/>
      <c r="H11480" s="26"/>
      <c r="I11480" s="26"/>
      <c r="K11480"/>
      <c r="L11480"/>
      <c r="M11480"/>
      <c r="N11480"/>
      <c r="O11480"/>
      <c r="P11480"/>
      <c r="S11480"/>
    </row>
    <row r="11481" spans="1:19" x14ac:dyDescent="0.3">
      <c r="A11481" s="25"/>
      <c r="B11481"/>
      <c r="C11481"/>
      <c r="D11481"/>
      <c r="E11481"/>
      <c r="F11481"/>
      <c r="G11481"/>
      <c r="H11481" s="26"/>
      <c r="I11481" s="26"/>
      <c r="K11481"/>
      <c r="L11481"/>
      <c r="M11481"/>
      <c r="N11481"/>
      <c r="O11481"/>
      <c r="P11481"/>
      <c r="S11481"/>
    </row>
    <row r="11482" spans="1:19" x14ac:dyDescent="0.3">
      <c r="A11482" s="25"/>
      <c r="B11482"/>
      <c r="C11482"/>
      <c r="D11482"/>
      <c r="E11482"/>
      <c r="F11482"/>
      <c r="G11482"/>
      <c r="H11482" s="26"/>
      <c r="I11482" s="26"/>
      <c r="K11482"/>
      <c r="L11482"/>
      <c r="M11482"/>
      <c r="N11482"/>
      <c r="O11482"/>
      <c r="P11482"/>
      <c r="S11482"/>
    </row>
    <row r="11483" spans="1:19" x14ac:dyDescent="0.3">
      <c r="A11483" s="25"/>
      <c r="B11483"/>
      <c r="C11483"/>
      <c r="D11483"/>
      <c r="E11483"/>
      <c r="F11483"/>
      <c r="G11483"/>
      <c r="H11483"/>
      <c r="I11483"/>
      <c r="K11483"/>
      <c r="L11483"/>
      <c r="M11483"/>
      <c r="N11483"/>
      <c r="O11483"/>
      <c r="P11483"/>
      <c r="S11483"/>
    </row>
    <row r="11484" spans="1:19" x14ac:dyDescent="0.3">
      <c r="A11484" s="25"/>
      <c r="B11484"/>
      <c r="C11484"/>
      <c r="D11484"/>
      <c r="E11484"/>
      <c r="F11484"/>
      <c r="G11484"/>
      <c r="H11484"/>
      <c r="I11484"/>
      <c r="K11484"/>
      <c r="L11484"/>
      <c r="M11484"/>
      <c r="N11484"/>
      <c r="O11484"/>
      <c r="P11484"/>
      <c r="S11484"/>
    </row>
    <row r="11485" spans="1:19" x14ac:dyDescent="0.3">
      <c r="A11485" s="25"/>
      <c r="B11485"/>
      <c r="C11485"/>
      <c r="D11485"/>
      <c r="E11485"/>
      <c r="F11485"/>
      <c r="G11485"/>
      <c r="H11485" s="14"/>
      <c r="I11485" s="14"/>
      <c r="K11485"/>
      <c r="L11485"/>
      <c r="M11485"/>
      <c r="N11485"/>
      <c r="O11485"/>
      <c r="P11485"/>
      <c r="S11485"/>
    </row>
    <row r="11486" spans="1:19" x14ac:dyDescent="0.3">
      <c r="A11486" s="25"/>
      <c r="B11486"/>
      <c r="C11486"/>
      <c r="D11486"/>
      <c r="E11486"/>
      <c r="F11486"/>
      <c r="G11486"/>
      <c r="H11486" s="14"/>
      <c r="I11486" s="14"/>
      <c r="K11486"/>
      <c r="L11486"/>
      <c r="M11486"/>
      <c r="N11486"/>
      <c r="O11486"/>
      <c r="P11486"/>
      <c r="S11486"/>
    </row>
    <row r="11487" spans="1:19" x14ac:dyDescent="0.3">
      <c r="A11487" s="25"/>
      <c r="B11487"/>
      <c r="C11487"/>
      <c r="D11487"/>
      <c r="E11487"/>
      <c r="F11487"/>
      <c r="G11487"/>
      <c r="H11487" s="14"/>
      <c r="I11487" s="14"/>
      <c r="K11487"/>
      <c r="L11487"/>
      <c r="M11487"/>
      <c r="N11487"/>
      <c r="O11487"/>
      <c r="P11487"/>
      <c r="S11487"/>
    </row>
    <row r="11488" spans="1:19" x14ac:dyDescent="0.3">
      <c r="A11488" s="25"/>
      <c r="B11488"/>
      <c r="C11488"/>
      <c r="D11488"/>
      <c r="E11488"/>
      <c r="F11488"/>
      <c r="G11488"/>
      <c r="H11488"/>
      <c r="I11488" s="14"/>
      <c r="K11488"/>
      <c r="L11488"/>
      <c r="M11488"/>
      <c r="N11488"/>
      <c r="O11488"/>
      <c r="P11488"/>
      <c r="S11488"/>
    </row>
    <row r="11489" spans="1:19" x14ac:dyDescent="0.3">
      <c r="A11489" s="25"/>
      <c r="B11489"/>
      <c r="C11489"/>
      <c r="D11489"/>
      <c r="E11489"/>
      <c r="F11489"/>
      <c r="G11489"/>
      <c r="H11489"/>
      <c r="I11489" s="14"/>
      <c r="K11489"/>
      <c r="L11489"/>
      <c r="M11489"/>
      <c r="N11489"/>
      <c r="O11489"/>
      <c r="P11489"/>
      <c r="S11489"/>
    </row>
    <row r="11490" spans="1:19" x14ac:dyDescent="0.3">
      <c r="A11490" s="25"/>
      <c r="B11490"/>
      <c r="C11490"/>
      <c r="D11490"/>
      <c r="E11490"/>
      <c r="F11490"/>
      <c r="G11490"/>
      <c r="H11490"/>
      <c r="I11490" s="14"/>
      <c r="K11490"/>
      <c r="L11490"/>
      <c r="M11490"/>
      <c r="N11490"/>
      <c r="O11490"/>
      <c r="P11490"/>
      <c r="S11490"/>
    </row>
    <row r="11491" spans="1:19" x14ac:dyDescent="0.3">
      <c r="A11491" s="25"/>
      <c r="B11491"/>
      <c r="C11491"/>
      <c r="D11491"/>
      <c r="E11491"/>
      <c r="F11491"/>
      <c r="G11491"/>
      <c r="H11491"/>
      <c r="I11491" s="14"/>
      <c r="K11491"/>
      <c r="L11491"/>
      <c r="M11491"/>
      <c r="N11491"/>
      <c r="O11491"/>
      <c r="P11491"/>
      <c r="S11491"/>
    </row>
    <row r="11492" spans="1:19" x14ac:dyDescent="0.3">
      <c r="A11492" s="25"/>
      <c r="B11492"/>
      <c r="C11492"/>
      <c r="D11492"/>
      <c r="E11492"/>
      <c r="F11492"/>
      <c r="G11492"/>
      <c r="H11492" s="14"/>
      <c r="I11492" s="26"/>
      <c r="K11492"/>
      <c r="L11492"/>
      <c r="M11492"/>
      <c r="N11492"/>
      <c r="O11492"/>
      <c r="P11492"/>
      <c r="S11492"/>
    </row>
    <row r="11493" spans="1:19" x14ac:dyDescent="0.3">
      <c r="A11493" s="25"/>
      <c r="B11493"/>
      <c r="C11493"/>
      <c r="D11493"/>
      <c r="E11493"/>
      <c r="F11493"/>
      <c r="G11493"/>
      <c r="H11493"/>
      <c r="I11493" s="26"/>
      <c r="K11493"/>
      <c r="L11493"/>
      <c r="M11493"/>
      <c r="N11493"/>
      <c r="O11493"/>
      <c r="P11493"/>
      <c r="S11493"/>
    </row>
    <row r="11494" spans="1:19" x14ac:dyDescent="0.3">
      <c r="A11494" s="25"/>
      <c r="B11494"/>
      <c r="C11494"/>
      <c r="D11494"/>
      <c r="E11494"/>
      <c r="F11494"/>
      <c r="G11494"/>
      <c r="H11494"/>
      <c r="I11494" s="26"/>
      <c r="K11494"/>
      <c r="L11494"/>
      <c r="M11494"/>
      <c r="N11494"/>
      <c r="O11494"/>
      <c r="P11494"/>
      <c r="S11494"/>
    </row>
    <row r="11495" spans="1:19" x14ac:dyDescent="0.3">
      <c r="A11495" s="25"/>
      <c r="B11495"/>
      <c r="C11495"/>
      <c r="D11495"/>
      <c r="E11495"/>
      <c r="F11495"/>
      <c r="G11495"/>
      <c r="H11495"/>
      <c r="I11495" s="26"/>
      <c r="K11495"/>
      <c r="L11495"/>
      <c r="M11495"/>
      <c r="N11495"/>
      <c r="O11495"/>
      <c r="P11495"/>
      <c r="S11495"/>
    </row>
    <row r="11496" spans="1:19" x14ac:dyDescent="0.3">
      <c r="A11496" s="25"/>
      <c r="B11496"/>
      <c r="C11496"/>
      <c r="D11496"/>
      <c r="E11496"/>
      <c r="F11496"/>
      <c r="G11496"/>
      <c r="H11496"/>
      <c r="I11496" s="26"/>
      <c r="K11496"/>
      <c r="L11496"/>
      <c r="M11496"/>
      <c r="N11496"/>
      <c r="O11496"/>
      <c r="P11496"/>
      <c r="S11496"/>
    </row>
    <row r="11497" spans="1:19" x14ac:dyDescent="0.3">
      <c r="A11497" s="25"/>
      <c r="B11497"/>
      <c r="C11497"/>
      <c r="D11497"/>
      <c r="E11497"/>
      <c r="F11497"/>
      <c r="G11497"/>
      <c r="H11497" s="26"/>
      <c r="I11497" s="26"/>
      <c r="K11497"/>
      <c r="L11497"/>
      <c r="M11497"/>
      <c r="N11497"/>
      <c r="O11497"/>
      <c r="P11497"/>
      <c r="S11497"/>
    </row>
    <row r="11498" spans="1:19" x14ac:dyDescent="0.3">
      <c r="A11498" s="25"/>
      <c r="B11498"/>
      <c r="C11498"/>
      <c r="D11498"/>
      <c r="E11498"/>
      <c r="F11498"/>
      <c r="G11498"/>
      <c r="H11498" s="26"/>
      <c r="I11498" s="26"/>
      <c r="K11498"/>
      <c r="L11498"/>
      <c r="M11498"/>
      <c r="N11498"/>
      <c r="O11498"/>
      <c r="P11498"/>
      <c r="S11498"/>
    </row>
    <row r="11499" spans="1:19" x14ac:dyDescent="0.3">
      <c r="A11499" s="25"/>
      <c r="B11499"/>
      <c r="C11499"/>
      <c r="D11499"/>
      <c r="E11499"/>
      <c r="F11499"/>
      <c r="G11499"/>
      <c r="H11499" s="26"/>
      <c r="I11499" s="26"/>
      <c r="K11499"/>
      <c r="L11499"/>
      <c r="M11499"/>
      <c r="N11499"/>
      <c r="O11499"/>
      <c r="P11499"/>
      <c r="S11499"/>
    </row>
    <row r="11500" spans="1:19" x14ac:dyDescent="0.3">
      <c r="A11500" s="25"/>
      <c r="B11500"/>
      <c r="C11500"/>
      <c r="D11500"/>
      <c r="E11500"/>
      <c r="F11500"/>
      <c r="G11500"/>
      <c r="H11500" s="26"/>
      <c r="I11500" s="26"/>
      <c r="K11500"/>
      <c r="L11500"/>
      <c r="M11500"/>
      <c r="N11500"/>
      <c r="O11500"/>
      <c r="P11500"/>
      <c r="S11500"/>
    </row>
    <row r="11501" spans="1:19" x14ac:dyDescent="0.3">
      <c r="A11501" s="25"/>
      <c r="B11501"/>
      <c r="C11501"/>
      <c r="D11501"/>
      <c r="E11501"/>
      <c r="F11501"/>
      <c r="G11501"/>
      <c r="H11501" s="26"/>
      <c r="I11501" s="26"/>
      <c r="K11501"/>
      <c r="L11501"/>
      <c r="M11501"/>
      <c r="N11501"/>
      <c r="O11501"/>
      <c r="P11501"/>
      <c r="S11501"/>
    </row>
    <row r="11502" spans="1:19" x14ac:dyDescent="0.3">
      <c r="A11502" s="25"/>
      <c r="B11502"/>
      <c r="C11502"/>
      <c r="D11502"/>
      <c r="E11502"/>
      <c r="F11502"/>
      <c r="G11502"/>
      <c r="H11502" s="14"/>
      <c r="I11502" s="14"/>
      <c r="K11502"/>
      <c r="L11502"/>
      <c r="M11502"/>
      <c r="N11502"/>
      <c r="O11502"/>
      <c r="P11502"/>
      <c r="S11502"/>
    </row>
    <row r="11503" spans="1:19" x14ac:dyDescent="0.3">
      <c r="A11503" s="25"/>
      <c r="B11503"/>
      <c r="C11503"/>
      <c r="D11503"/>
      <c r="E11503"/>
      <c r="F11503"/>
      <c r="G11503"/>
      <c r="H11503" s="14"/>
      <c r="I11503" s="14"/>
      <c r="K11503"/>
      <c r="L11503"/>
      <c r="M11503"/>
      <c r="N11503"/>
      <c r="O11503"/>
      <c r="P11503"/>
      <c r="S11503"/>
    </row>
    <row r="11504" spans="1:19" x14ac:dyDescent="0.3">
      <c r="A11504" s="25"/>
      <c r="B11504"/>
      <c r="C11504"/>
      <c r="D11504"/>
      <c r="E11504"/>
      <c r="F11504"/>
      <c r="G11504"/>
      <c r="H11504" s="14"/>
      <c r="I11504" s="14"/>
      <c r="K11504"/>
      <c r="L11504"/>
      <c r="M11504"/>
      <c r="N11504"/>
      <c r="O11504"/>
      <c r="P11504"/>
      <c r="S11504"/>
    </row>
    <row r="11505" spans="1:19" x14ac:dyDescent="0.3">
      <c r="A11505" s="25"/>
      <c r="B11505"/>
      <c r="C11505"/>
      <c r="D11505"/>
      <c r="E11505"/>
      <c r="F11505"/>
      <c r="G11505"/>
      <c r="H11505"/>
      <c r="I11505"/>
      <c r="K11505"/>
      <c r="L11505"/>
      <c r="M11505"/>
      <c r="N11505"/>
      <c r="O11505"/>
      <c r="P11505"/>
      <c r="S11505"/>
    </row>
    <row r="11506" spans="1:19" x14ac:dyDescent="0.3">
      <c r="A11506" s="25"/>
      <c r="B11506"/>
      <c r="C11506"/>
      <c r="D11506"/>
      <c r="E11506"/>
      <c r="F11506"/>
      <c r="G11506"/>
      <c r="H11506"/>
      <c r="I11506"/>
      <c r="K11506"/>
      <c r="L11506"/>
      <c r="M11506"/>
      <c r="N11506"/>
      <c r="O11506"/>
      <c r="P11506"/>
      <c r="S11506"/>
    </row>
    <row r="11507" spans="1:19" x14ac:dyDescent="0.3">
      <c r="A11507" s="25"/>
      <c r="B11507"/>
      <c r="C11507"/>
      <c r="D11507"/>
      <c r="E11507"/>
      <c r="F11507"/>
      <c r="G11507"/>
      <c r="H11507" s="26"/>
      <c r="I11507" s="26"/>
      <c r="K11507"/>
      <c r="L11507"/>
      <c r="M11507"/>
      <c r="N11507"/>
      <c r="O11507"/>
      <c r="P11507"/>
      <c r="S11507"/>
    </row>
    <row r="11508" spans="1:19" x14ac:dyDescent="0.3">
      <c r="A11508" s="25"/>
      <c r="B11508"/>
      <c r="C11508"/>
      <c r="D11508"/>
      <c r="E11508"/>
      <c r="F11508"/>
      <c r="G11508"/>
      <c r="H11508" s="26"/>
      <c r="I11508" s="26"/>
      <c r="K11508"/>
      <c r="L11508"/>
      <c r="M11508"/>
      <c r="N11508"/>
      <c r="O11508"/>
      <c r="P11508"/>
      <c r="S11508"/>
    </row>
    <row r="11509" spans="1:19" x14ac:dyDescent="0.3">
      <c r="A11509" s="25"/>
      <c r="B11509"/>
      <c r="C11509"/>
      <c r="D11509"/>
      <c r="E11509"/>
      <c r="F11509"/>
      <c r="G11509"/>
      <c r="H11509" s="26"/>
      <c r="I11509" s="26"/>
      <c r="K11509"/>
      <c r="L11509"/>
      <c r="M11509"/>
      <c r="N11509"/>
      <c r="O11509"/>
      <c r="P11509"/>
      <c r="S11509"/>
    </row>
    <row r="11510" spans="1:19" x14ac:dyDescent="0.3">
      <c r="A11510" s="25"/>
      <c r="B11510"/>
      <c r="C11510"/>
      <c r="D11510"/>
      <c r="E11510"/>
      <c r="F11510"/>
      <c r="G11510"/>
      <c r="H11510" s="26"/>
      <c r="I11510" s="26"/>
      <c r="K11510"/>
      <c r="L11510"/>
      <c r="M11510"/>
      <c r="N11510"/>
      <c r="O11510"/>
      <c r="P11510"/>
      <c r="S11510"/>
    </row>
    <row r="11511" spans="1:19" x14ac:dyDescent="0.3">
      <c r="A11511" s="25"/>
      <c r="B11511"/>
      <c r="C11511"/>
      <c r="D11511"/>
      <c r="E11511"/>
      <c r="F11511"/>
      <c r="G11511"/>
      <c r="H11511" s="26"/>
      <c r="I11511" s="26"/>
      <c r="K11511"/>
      <c r="L11511"/>
      <c r="M11511"/>
      <c r="N11511"/>
      <c r="O11511"/>
      <c r="P11511"/>
      <c r="S11511"/>
    </row>
    <row r="11512" spans="1:19" x14ac:dyDescent="0.3">
      <c r="A11512" s="25"/>
      <c r="B11512"/>
      <c r="C11512"/>
      <c r="D11512"/>
      <c r="E11512"/>
      <c r="F11512"/>
      <c r="G11512"/>
      <c r="H11512"/>
      <c r="I11512"/>
      <c r="K11512"/>
      <c r="L11512"/>
      <c r="M11512"/>
      <c r="N11512"/>
      <c r="O11512"/>
      <c r="P11512"/>
      <c r="S11512"/>
    </row>
    <row r="11513" spans="1:19" x14ac:dyDescent="0.3">
      <c r="A11513" s="25"/>
      <c r="B11513"/>
      <c r="C11513"/>
      <c r="D11513"/>
      <c r="E11513"/>
      <c r="F11513"/>
      <c r="G11513"/>
      <c r="H11513"/>
      <c r="I11513"/>
      <c r="K11513"/>
      <c r="L11513"/>
      <c r="M11513"/>
      <c r="N11513"/>
      <c r="O11513"/>
      <c r="P11513"/>
      <c r="S11513"/>
    </row>
    <row r="11514" spans="1:19" x14ac:dyDescent="0.3">
      <c r="A11514" s="25"/>
      <c r="B11514"/>
      <c r="C11514"/>
      <c r="D11514"/>
      <c r="E11514"/>
      <c r="F11514"/>
      <c r="G11514"/>
      <c r="H11514"/>
      <c r="I11514"/>
      <c r="K11514"/>
      <c r="L11514"/>
      <c r="M11514"/>
      <c r="N11514"/>
      <c r="O11514"/>
      <c r="P11514"/>
      <c r="S11514"/>
    </row>
    <row r="11515" spans="1:19" x14ac:dyDescent="0.3">
      <c r="A11515" s="25"/>
      <c r="B11515"/>
      <c r="C11515"/>
      <c r="D11515"/>
      <c r="E11515"/>
      <c r="F11515"/>
      <c r="G11515"/>
      <c r="H11515"/>
      <c r="I11515"/>
      <c r="K11515"/>
      <c r="L11515"/>
      <c r="M11515"/>
      <c r="N11515"/>
      <c r="O11515"/>
      <c r="P11515"/>
      <c r="S11515"/>
    </row>
    <row r="11516" spans="1:19" x14ac:dyDescent="0.3">
      <c r="A11516" s="25"/>
      <c r="B11516"/>
      <c r="C11516"/>
      <c r="D11516"/>
      <c r="E11516"/>
      <c r="F11516"/>
      <c r="G11516"/>
      <c r="H11516" s="14"/>
      <c r="I11516" s="14"/>
      <c r="K11516"/>
      <c r="L11516"/>
      <c r="M11516"/>
      <c r="N11516"/>
      <c r="O11516"/>
      <c r="P11516"/>
      <c r="S11516"/>
    </row>
    <row r="11517" spans="1:19" x14ac:dyDescent="0.3">
      <c r="A11517" s="25"/>
      <c r="B11517"/>
      <c r="C11517"/>
      <c r="D11517"/>
      <c r="E11517"/>
      <c r="F11517"/>
      <c r="G11517"/>
      <c r="H11517" s="26"/>
      <c r="I11517" s="26"/>
      <c r="K11517"/>
      <c r="L11517"/>
      <c r="M11517"/>
      <c r="N11517"/>
      <c r="O11517"/>
      <c r="P11517"/>
      <c r="S11517"/>
    </row>
    <row r="11518" spans="1:19" x14ac:dyDescent="0.3">
      <c r="A11518" s="25"/>
      <c r="B11518"/>
      <c r="C11518"/>
      <c r="D11518"/>
      <c r="E11518"/>
      <c r="F11518"/>
      <c r="G11518"/>
      <c r="H11518" s="26"/>
      <c r="I11518" s="26"/>
      <c r="K11518"/>
      <c r="L11518"/>
      <c r="M11518"/>
      <c r="N11518"/>
      <c r="O11518"/>
      <c r="P11518"/>
      <c r="S11518"/>
    </row>
    <row r="11519" spans="1:19" x14ac:dyDescent="0.3">
      <c r="A11519" s="25"/>
      <c r="B11519"/>
      <c r="C11519"/>
      <c r="D11519"/>
      <c r="E11519"/>
      <c r="F11519"/>
      <c r="G11519"/>
      <c r="H11519" s="26"/>
      <c r="I11519" s="26"/>
      <c r="K11519"/>
      <c r="L11519"/>
      <c r="M11519"/>
      <c r="N11519"/>
      <c r="O11519"/>
      <c r="P11519"/>
      <c r="S11519"/>
    </row>
    <row r="11520" spans="1:19" x14ac:dyDescent="0.3">
      <c r="A11520" s="25"/>
      <c r="B11520"/>
      <c r="C11520"/>
      <c r="D11520"/>
      <c r="E11520"/>
      <c r="F11520"/>
      <c r="G11520"/>
      <c r="H11520" s="26"/>
      <c r="I11520" s="26"/>
      <c r="K11520"/>
      <c r="L11520"/>
      <c r="M11520"/>
      <c r="N11520"/>
      <c r="O11520"/>
      <c r="P11520"/>
      <c r="S11520"/>
    </row>
    <row r="11521" spans="1:20" x14ac:dyDescent="0.3">
      <c r="A11521" s="25"/>
      <c r="B11521"/>
      <c r="C11521"/>
      <c r="D11521"/>
      <c r="E11521"/>
      <c r="F11521"/>
      <c r="G11521"/>
      <c r="H11521" s="26"/>
      <c r="I11521" s="26"/>
      <c r="K11521"/>
      <c r="L11521"/>
      <c r="M11521"/>
      <c r="N11521"/>
      <c r="O11521"/>
      <c r="P11521"/>
      <c r="S11521"/>
    </row>
    <row r="11522" spans="1:20" x14ac:dyDescent="0.3">
      <c r="A11522" s="25"/>
      <c r="B11522"/>
      <c r="C11522"/>
      <c r="D11522"/>
      <c r="E11522"/>
      <c r="F11522"/>
      <c r="G11522"/>
      <c r="H11522"/>
      <c r="I11522"/>
      <c r="K11522"/>
      <c r="L11522"/>
      <c r="M11522"/>
      <c r="N11522"/>
      <c r="O11522"/>
      <c r="P11522"/>
      <c r="S11522"/>
    </row>
    <row r="11523" spans="1:20" x14ac:dyDescent="0.3">
      <c r="A11523" s="25"/>
      <c r="B11523"/>
      <c r="C11523"/>
      <c r="D11523"/>
      <c r="E11523"/>
      <c r="F11523"/>
      <c r="G11523"/>
      <c r="H11523" s="14"/>
      <c r="I11523" s="14"/>
      <c r="K11523"/>
      <c r="L11523"/>
      <c r="M11523"/>
      <c r="N11523"/>
      <c r="O11523"/>
      <c r="P11523"/>
      <c r="S11523"/>
      <c r="T11523" s="7"/>
    </row>
    <row r="11524" spans="1:20" x14ac:dyDescent="0.3">
      <c r="A11524" s="25"/>
      <c r="B11524"/>
      <c r="C11524"/>
      <c r="D11524"/>
      <c r="E11524"/>
      <c r="F11524"/>
      <c r="G11524"/>
      <c r="H11524" s="14"/>
      <c r="I11524" s="14"/>
      <c r="K11524"/>
      <c r="L11524"/>
      <c r="M11524"/>
      <c r="N11524"/>
      <c r="O11524"/>
      <c r="P11524"/>
      <c r="S11524"/>
      <c r="T11524" s="7"/>
    </row>
    <row r="11525" spans="1:20" x14ac:dyDescent="0.3">
      <c r="A11525" s="25"/>
      <c r="B11525"/>
      <c r="C11525"/>
      <c r="D11525"/>
      <c r="E11525"/>
      <c r="F11525"/>
      <c r="G11525"/>
      <c r="H11525" s="14"/>
      <c r="I11525" s="14"/>
      <c r="K11525"/>
      <c r="L11525"/>
      <c r="M11525"/>
      <c r="N11525"/>
      <c r="O11525"/>
      <c r="P11525"/>
      <c r="S11525"/>
    </row>
    <row r="11526" spans="1:20" x14ac:dyDescent="0.3">
      <c r="A11526" s="25"/>
      <c r="B11526"/>
      <c r="C11526"/>
      <c r="D11526"/>
      <c r="E11526"/>
      <c r="F11526"/>
      <c r="G11526"/>
      <c r="H11526" s="14"/>
      <c r="I11526" s="14"/>
      <c r="K11526"/>
      <c r="L11526"/>
      <c r="M11526"/>
      <c r="N11526"/>
      <c r="O11526"/>
      <c r="P11526"/>
      <c r="S11526"/>
    </row>
    <row r="11527" spans="1:20" x14ac:dyDescent="0.3">
      <c r="A11527" s="25"/>
      <c r="B11527"/>
      <c r="C11527"/>
      <c r="D11527"/>
      <c r="E11527"/>
      <c r="F11527"/>
      <c r="G11527"/>
      <c r="H11527" s="26"/>
      <c r="I11527" s="26"/>
      <c r="K11527"/>
      <c r="L11527"/>
      <c r="M11527"/>
      <c r="N11527"/>
      <c r="O11527"/>
      <c r="P11527"/>
      <c r="S11527"/>
      <c r="T11527" s="7"/>
    </row>
    <row r="11528" spans="1:20" x14ac:dyDescent="0.3">
      <c r="A11528" s="25"/>
      <c r="B11528"/>
      <c r="C11528"/>
      <c r="D11528"/>
      <c r="E11528"/>
      <c r="F11528"/>
      <c r="G11528"/>
      <c r="H11528" s="26"/>
      <c r="I11528" s="26"/>
      <c r="K11528"/>
      <c r="L11528"/>
      <c r="M11528"/>
      <c r="N11528"/>
      <c r="O11528"/>
      <c r="P11528"/>
      <c r="S11528"/>
      <c r="T11528" s="7"/>
    </row>
    <row r="11529" spans="1:20" x14ac:dyDescent="0.3">
      <c r="A11529" s="25"/>
      <c r="B11529"/>
      <c r="C11529"/>
      <c r="D11529"/>
      <c r="E11529"/>
      <c r="F11529"/>
      <c r="G11529"/>
      <c r="H11529"/>
      <c r="I11529"/>
      <c r="K11529"/>
      <c r="L11529"/>
      <c r="M11529"/>
      <c r="N11529"/>
      <c r="O11529"/>
      <c r="P11529"/>
      <c r="S11529"/>
    </row>
    <row r="11530" spans="1:20" x14ac:dyDescent="0.3">
      <c r="A11530" s="25"/>
      <c r="B11530"/>
      <c r="C11530"/>
      <c r="D11530"/>
      <c r="E11530"/>
      <c r="F11530"/>
      <c r="G11530"/>
      <c r="H11530"/>
      <c r="I11530"/>
      <c r="K11530"/>
      <c r="L11530"/>
      <c r="M11530"/>
      <c r="N11530"/>
      <c r="O11530"/>
      <c r="P11530"/>
      <c r="S11530"/>
    </row>
    <row r="11531" spans="1:20" x14ac:dyDescent="0.3">
      <c r="A11531" s="25"/>
      <c r="B11531"/>
      <c r="C11531"/>
      <c r="D11531"/>
      <c r="E11531"/>
      <c r="F11531"/>
      <c r="G11531"/>
      <c r="H11531" s="26"/>
      <c r="I11531" s="26"/>
      <c r="K11531"/>
      <c r="L11531"/>
      <c r="M11531"/>
      <c r="N11531"/>
      <c r="O11531"/>
      <c r="P11531"/>
      <c r="S11531"/>
    </row>
    <row r="11532" spans="1:20" x14ac:dyDescent="0.3">
      <c r="A11532" s="25"/>
      <c r="B11532"/>
      <c r="C11532"/>
      <c r="D11532"/>
      <c r="E11532"/>
      <c r="F11532"/>
      <c r="G11532"/>
      <c r="H11532" s="26"/>
      <c r="I11532" s="26"/>
      <c r="K11532"/>
      <c r="L11532"/>
      <c r="M11532"/>
      <c r="N11532"/>
      <c r="O11532"/>
      <c r="P11532"/>
      <c r="S11532"/>
    </row>
    <row r="11533" spans="1:20" x14ac:dyDescent="0.3">
      <c r="A11533" s="25"/>
      <c r="B11533"/>
      <c r="C11533"/>
      <c r="D11533"/>
      <c r="E11533"/>
      <c r="F11533"/>
      <c r="G11533"/>
      <c r="H11533" s="26"/>
      <c r="I11533" s="26"/>
      <c r="K11533"/>
      <c r="L11533"/>
      <c r="M11533"/>
      <c r="N11533"/>
      <c r="O11533"/>
      <c r="P11533"/>
      <c r="S11533"/>
    </row>
    <row r="11534" spans="1:20" x14ac:dyDescent="0.3">
      <c r="A11534" s="25"/>
      <c r="B11534"/>
      <c r="C11534"/>
      <c r="D11534"/>
      <c r="E11534"/>
      <c r="F11534"/>
      <c r="G11534"/>
      <c r="H11534" s="26"/>
      <c r="I11534" s="26"/>
      <c r="K11534"/>
      <c r="L11534"/>
      <c r="M11534"/>
      <c r="N11534"/>
      <c r="O11534"/>
      <c r="P11534"/>
      <c r="S11534"/>
    </row>
    <row r="11535" spans="1:20" x14ac:dyDescent="0.3">
      <c r="A11535" s="25"/>
      <c r="B11535"/>
      <c r="C11535"/>
      <c r="D11535"/>
      <c r="E11535"/>
      <c r="F11535"/>
      <c r="G11535"/>
      <c r="H11535" s="26"/>
      <c r="I11535" s="26"/>
      <c r="K11535"/>
      <c r="L11535"/>
      <c r="M11535"/>
      <c r="N11535"/>
      <c r="O11535"/>
      <c r="P11535"/>
      <c r="S11535"/>
    </row>
    <row r="11536" spans="1:20" x14ac:dyDescent="0.3">
      <c r="A11536" s="25"/>
      <c r="B11536"/>
      <c r="C11536"/>
      <c r="D11536"/>
      <c r="E11536"/>
      <c r="F11536"/>
      <c r="G11536"/>
      <c r="H11536" s="26"/>
      <c r="I11536" s="26"/>
      <c r="K11536"/>
      <c r="L11536"/>
      <c r="M11536"/>
      <c r="N11536"/>
      <c r="O11536"/>
      <c r="P11536"/>
      <c r="S11536"/>
      <c r="T11536" s="7"/>
    </row>
    <row r="11537" spans="1:19" x14ac:dyDescent="0.3">
      <c r="A11537" s="25"/>
      <c r="B11537"/>
      <c r="C11537"/>
      <c r="D11537"/>
      <c r="E11537"/>
      <c r="F11537"/>
      <c r="G11537"/>
      <c r="H11537"/>
      <c r="I11537" s="26"/>
      <c r="K11537"/>
      <c r="L11537"/>
      <c r="M11537"/>
      <c r="N11537"/>
      <c r="O11537"/>
      <c r="P11537"/>
      <c r="S11537"/>
    </row>
    <row r="11538" spans="1:19" x14ac:dyDescent="0.3">
      <c r="A11538" s="25"/>
      <c r="B11538"/>
      <c r="C11538"/>
      <c r="D11538"/>
      <c r="E11538"/>
      <c r="F11538"/>
      <c r="G11538"/>
      <c r="H11538"/>
      <c r="I11538" s="26"/>
      <c r="K11538"/>
      <c r="L11538"/>
      <c r="M11538"/>
      <c r="N11538"/>
      <c r="O11538"/>
      <c r="P11538"/>
      <c r="S11538"/>
    </row>
    <row r="11539" spans="1:19" x14ac:dyDescent="0.3">
      <c r="A11539" s="25"/>
      <c r="B11539"/>
      <c r="C11539"/>
      <c r="D11539"/>
      <c r="E11539"/>
      <c r="F11539"/>
      <c r="G11539"/>
      <c r="H11539"/>
      <c r="I11539" s="26"/>
      <c r="K11539"/>
      <c r="L11539"/>
      <c r="M11539"/>
      <c r="N11539"/>
      <c r="O11539"/>
      <c r="P11539"/>
      <c r="S11539"/>
    </row>
    <row r="11540" spans="1:19" x14ac:dyDescent="0.3">
      <c r="A11540" s="25"/>
      <c r="B11540"/>
      <c r="C11540"/>
      <c r="D11540"/>
      <c r="E11540"/>
      <c r="F11540"/>
      <c r="G11540"/>
      <c r="H11540" s="14"/>
      <c r="I11540" s="26"/>
      <c r="K11540"/>
      <c r="L11540"/>
      <c r="M11540"/>
      <c r="N11540"/>
      <c r="O11540"/>
      <c r="P11540"/>
      <c r="S11540"/>
    </row>
    <row r="11541" spans="1:19" x14ac:dyDescent="0.3">
      <c r="A11541" s="25"/>
      <c r="B11541"/>
      <c r="C11541"/>
      <c r="D11541"/>
      <c r="E11541"/>
      <c r="F11541"/>
      <c r="G11541"/>
      <c r="H11541" s="14"/>
      <c r="I11541" s="26"/>
      <c r="K11541"/>
      <c r="L11541"/>
      <c r="M11541"/>
      <c r="N11541"/>
      <c r="O11541"/>
      <c r="P11541"/>
      <c r="S11541"/>
    </row>
    <row r="11542" spans="1:19" x14ac:dyDescent="0.3">
      <c r="A11542" s="25"/>
      <c r="B11542"/>
      <c r="C11542"/>
      <c r="D11542"/>
      <c r="E11542"/>
      <c r="F11542"/>
      <c r="G11542"/>
      <c r="H11542" s="14"/>
      <c r="I11542" s="26"/>
      <c r="K11542"/>
      <c r="L11542"/>
      <c r="M11542"/>
      <c r="N11542"/>
      <c r="O11542"/>
      <c r="P11542"/>
      <c r="S11542"/>
    </row>
    <row r="11543" spans="1:19" x14ac:dyDescent="0.3">
      <c r="A11543" s="25"/>
      <c r="B11543"/>
      <c r="C11543"/>
      <c r="D11543"/>
      <c r="E11543"/>
      <c r="F11543"/>
      <c r="G11543"/>
      <c r="H11543" s="26"/>
      <c r="I11543" s="26"/>
      <c r="K11543"/>
      <c r="L11543"/>
      <c r="M11543"/>
      <c r="N11543"/>
      <c r="O11543"/>
      <c r="P11543"/>
      <c r="S11543"/>
    </row>
    <row r="11544" spans="1:19" x14ac:dyDescent="0.3">
      <c r="A11544" s="25"/>
      <c r="B11544"/>
      <c r="C11544"/>
      <c r="D11544"/>
      <c r="E11544"/>
      <c r="F11544"/>
      <c r="G11544"/>
      <c r="H11544" s="26"/>
      <c r="I11544" s="26"/>
      <c r="K11544"/>
      <c r="L11544"/>
      <c r="M11544"/>
      <c r="N11544"/>
      <c r="O11544"/>
      <c r="P11544"/>
      <c r="S11544"/>
    </row>
    <row r="11545" spans="1:19" x14ac:dyDescent="0.3">
      <c r="A11545" s="25"/>
      <c r="B11545"/>
      <c r="C11545"/>
      <c r="D11545"/>
      <c r="E11545"/>
      <c r="F11545"/>
      <c r="G11545"/>
      <c r="H11545" s="26"/>
      <c r="I11545" s="26"/>
      <c r="K11545"/>
      <c r="L11545"/>
      <c r="M11545"/>
      <c r="N11545"/>
      <c r="O11545"/>
      <c r="P11545"/>
      <c r="S11545"/>
    </row>
    <row r="11546" spans="1:19" x14ac:dyDescent="0.3">
      <c r="A11546" s="25"/>
      <c r="B11546"/>
      <c r="C11546"/>
      <c r="D11546"/>
      <c r="E11546"/>
      <c r="F11546"/>
      <c r="G11546"/>
      <c r="H11546" s="14"/>
      <c r="I11546" s="14"/>
      <c r="K11546"/>
      <c r="L11546"/>
      <c r="M11546"/>
      <c r="N11546"/>
      <c r="O11546"/>
      <c r="P11546"/>
      <c r="S11546"/>
    </row>
    <row r="11547" spans="1:19" x14ac:dyDescent="0.3">
      <c r="A11547" s="25"/>
      <c r="B11547"/>
      <c r="C11547"/>
      <c r="D11547"/>
      <c r="E11547"/>
      <c r="F11547"/>
      <c r="G11547"/>
      <c r="H11547" s="14"/>
      <c r="I11547" s="14"/>
      <c r="K11547"/>
      <c r="L11547"/>
      <c r="M11547"/>
      <c r="N11547"/>
      <c r="O11547"/>
      <c r="P11547"/>
      <c r="S11547"/>
    </row>
    <row r="11548" spans="1:19" x14ac:dyDescent="0.3">
      <c r="A11548" s="25"/>
      <c r="B11548"/>
      <c r="C11548"/>
      <c r="D11548"/>
      <c r="E11548"/>
      <c r="F11548"/>
      <c r="G11548"/>
      <c r="H11548" s="14"/>
      <c r="I11548" s="14"/>
      <c r="K11548"/>
      <c r="L11548"/>
      <c r="M11548"/>
      <c r="N11548"/>
      <c r="O11548"/>
      <c r="P11548"/>
      <c r="S11548"/>
    </row>
    <row r="11549" spans="1:19" x14ac:dyDescent="0.3">
      <c r="A11549" s="25"/>
      <c r="B11549"/>
      <c r="C11549"/>
      <c r="D11549"/>
      <c r="E11549"/>
      <c r="F11549"/>
      <c r="G11549"/>
      <c r="H11549" s="26"/>
      <c r="I11549" s="26"/>
      <c r="K11549"/>
      <c r="L11549"/>
      <c r="M11549"/>
      <c r="N11549"/>
      <c r="O11549"/>
      <c r="P11549"/>
      <c r="S11549"/>
    </row>
    <row r="11550" spans="1:19" x14ac:dyDescent="0.3">
      <c r="A11550" s="25"/>
      <c r="B11550"/>
      <c r="C11550"/>
      <c r="D11550"/>
      <c r="E11550"/>
      <c r="F11550"/>
      <c r="G11550"/>
      <c r="H11550" s="26"/>
      <c r="I11550" s="26"/>
      <c r="K11550"/>
      <c r="L11550"/>
      <c r="M11550"/>
      <c r="N11550"/>
      <c r="O11550"/>
      <c r="P11550"/>
      <c r="S11550"/>
    </row>
    <row r="11551" spans="1:19" x14ac:dyDescent="0.3">
      <c r="A11551" s="25"/>
      <c r="B11551"/>
      <c r="C11551"/>
      <c r="D11551"/>
      <c r="E11551"/>
      <c r="F11551"/>
      <c r="G11551"/>
      <c r="H11551" s="26"/>
      <c r="I11551" s="26"/>
      <c r="K11551"/>
      <c r="L11551"/>
      <c r="M11551"/>
      <c r="N11551"/>
      <c r="O11551"/>
      <c r="P11551"/>
      <c r="S11551"/>
    </row>
    <row r="11552" spans="1:19" x14ac:dyDescent="0.3">
      <c r="A11552" s="25"/>
      <c r="B11552"/>
      <c r="C11552"/>
      <c r="D11552"/>
      <c r="E11552"/>
      <c r="F11552"/>
      <c r="G11552"/>
      <c r="H11552" s="26"/>
      <c r="I11552" s="26"/>
      <c r="K11552"/>
      <c r="L11552"/>
      <c r="M11552"/>
      <c r="N11552"/>
      <c r="O11552"/>
      <c r="P11552"/>
      <c r="S11552"/>
    </row>
    <row r="11553" spans="1:20" x14ac:dyDescent="0.3">
      <c r="A11553" s="25"/>
      <c r="B11553"/>
      <c r="C11553"/>
      <c r="D11553"/>
      <c r="E11553"/>
      <c r="F11553"/>
      <c r="G11553"/>
      <c r="H11553" s="26"/>
      <c r="I11553" s="26"/>
      <c r="K11553"/>
      <c r="L11553"/>
      <c r="M11553"/>
      <c r="N11553"/>
      <c r="O11553"/>
      <c r="P11553"/>
      <c r="S11553"/>
    </row>
    <row r="11554" spans="1:20" x14ac:dyDescent="0.3">
      <c r="A11554" s="25"/>
      <c r="B11554"/>
      <c r="C11554"/>
      <c r="D11554"/>
      <c r="E11554"/>
      <c r="F11554"/>
      <c r="G11554"/>
      <c r="H11554"/>
      <c r="I11554"/>
      <c r="K11554"/>
      <c r="L11554"/>
      <c r="M11554"/>
      <c r="N11554"/>
      <c r="O11554"/>
      <c r="P11554"/>
      <c r="S11554"/>
    </row>
    <row r="11555" spans="1:20" x14ac:dyDescent="0.3">
      <c r="A11555" s="25"/>
      <c r="B11555"/>
      <c r="C11555"/>
      <c r="D11555"/>
      <c r="E11555"/>
      <c r="F11555"/>
      <c r="G11555"/>
      <c r="H11555"/>
      <c r="I11555"/>
      <c r="K11555"/>
      <c r="L11555"/>
      <c r="M11555"/>
      <c r="N11555"/>
      <c r="O11555"/>
      <c r="P11555"/>
      <c r="S11555"/>
    </row>
    <row r="11556" spans="1:20" x14ac:dyDescent="0.3">
      <c r="A11556" s="25"/>
      <c r="B11556"/>
      <c r="C11556"/>
      <c r="D11556"/>
      <c r="E11556"/>
      <c r="F11556"/>
      <c r="G11556"/>
      <c r="H11556"/>
      <c r="I11556"/>
      <c r="K11556"/>
      <c r="L11556"/>
      <c r="M11556"/>
      <c r="N11556"/>
      <c r="O11556"/>
      <c r="P11556"/>
      <c r="S11556"/>
    </row>
    <row r="11557" spans="1:20" x14ac:dyDescent="0.3">
      <c r="A11557" s="25"/>
      <c r="B11557"/>
      <c r="C11557"/>
      <c r="D11557"/>
      <c r="E11557"/>
      <c r="F11557"/>
      <c r="G11557"/>
      <c r="H11557"/>
      <c r="I11557"/>
      <c r="K11557"/>
      <c r="L11557"/>
      <c r="M11557"/>
      <c r="N11557"/>
      <c r="O11557"/>
      <c r="P11557"/>
      <c r="S11557"/>
    </row>
    <row r="11558" spans="1:20" x14ac:dyDescent="0.3">
      <c r="A11558" s="25"/>
      <c r="B11558"/>
      <c r="C11558"/>
      <c r="D11558"/>
      <c r="E11558"/>
      <c r="F11558"/>
      <c r="G11558"/>
      <c r="H11558"/>
      <c r="I11558"/>
      <c r="K11558"/>
      <c r="L11558"/>
      <c r="M11558"/>
      <c r="N11558"/>
      <c r="O11558"/>
      <c r="P11558"/>
      <c r="S11558"/>
    </row>
    <row r="11559" spans="1:20" x14ac:dyDescent="0.3">
      <c r="A11559" s="25"/>
      <c r="B11559"/>
      <c r="C11559"/>
      <c r="D11559"/>
      <c r="E11559"/>
      <c r="F11559"/>
      <c r="G11559"/>
      <c r="H11559"/>
      <c r="I11559" s="26"/>
      <c r="K11559"/>
      <c r="L11559"/>
      <c r="M11559"/>
      <c r="N11559"/>
      <c r="O11559"/>
      <c r="P11559"/>
      <c r="S11559"/>
    </row>
    <row r="11560" spans="1:20" x14ac:dyDescent="0.3">
      <c r="A11560" s="25"/>
      <c r="B11560"/>
      <c r="C11560"/>
      <c r="D11560"/>
      <c r="E11560"/>
      <c r="F11560"/>
      <c r="G11560"/>
      <c r="H11560"/>
      <c r="I11560" s="26"/>
      <c r="K11560"/>
      <c r="L11560"/>
      <c r="M11560"/>
      <c r="N11560"/>
      <c r="O11560"/>
      <c r="P11560"/>
      <c r="S11560"/>
    </row>
    <row r="11561" spans="1:20" x14ac:dyDescent="0.3">
      <c r="A11561" s="25"/>
      <c r="B11561"/>
      <c r="C11561"/>
      <c r="D11561"/>
      <c r="E11561"/>
      <c r="F11561"/>
      <c r="G11561"/>
      <c r="H11561"/>
      <c r="I11561" s="26"/>
      <c r="K11561"/>
      <c r="L11561"/>
      <c r="M11561"/>
      <c r="N11561"/>
      <c r="O11561"/>
      <c r="P11561"/>
      <c r="S11561"/>
    </row>
    <row r="11562" spans="1:20" x14ac:dyDescent="0.3">
      <c r="A11562" s="25"/>
      <c r="B11562"/>
      <c r="C11562"/>
      <c r="D11562"/>
      <c r="E11562"/>
      <c r="F11562"/>
      <c r="G11562"/>
      <c r="H11562"/>
      <c r="I11562" s="26"/>
      <c r="K11562"/>
      <c r="L11562"/>
      <c r="M11562"/>
      <c r="N11562"/>
      <c r="O11562"/>
      <c r="P11562"/>
      <c r="S11562"/>
    </row>
    <row r="11563" spans="1:20" x14ac:dyDescent="0.3">
      <c r="A11563" s="25"/>
      <c r="B11563"/>
      <c r="C11563"/>
      <c r="D11563"/>
      <c r="E11563"/>
      <c r="F11563"/>
      <c r="G11563"/>
      <c r="H11563"/>
      <c r="I11563" s="26"/>
      <c r="K11563"/>
      <c r="L11563"/>
      <c r="M11563"/>
      <c r="N11563"/>
      <c r="O11563"/>
      <c r="P11563"/>
      <c r="S11563"/>
    </row>
    <row r="11564" spans="1:20" x14ac:dyDescent="0.3">
      <c r="A11564" s="25"/>
      <c r="B11564"/>
      <c r="C11564"/>
      <c r="D11564"/>
      <c r="E11564"/>
      <c r="F11564"/>
      <c r="G11564"/>
      <c r="H11564"/>
      <c r="I11564" s="14"/>
      <c r="K11564"/>
      <c r="L11564"/>
      <c r="M11564"/>
      <c r="N11564"/>
      <c r="O11564"/>
      <c r="P11564"/>
      <c r="S11564"/>
    </row>
    <row r="11565" spans="1:20" x14ac:dyDescent="0.3">
      <c r="A11565" s="25"/>
      <c r="B11565"/>
      <c r="C11565"/>
      <c r="D11565"/>
      <c r="E11565"/>
      <c r="F11565"/>
      <c r="G11565"/>
      <c r="H11565"/>
      <c r="I11565"/>
      <c r="K11565"/>
      <c r="L11565"/>
      <c r="M11565"/>
      <c r="N11565"/>
      <c r="O11565"/>
      <c r="P11565"/>
      <c r="S11565"/>
    </row>
    <row r="11566" spans="1:20" x14ac:dyDescent="0.3">
      <c r="A11566" s="25"/>
      <c r="B11566"/>
      <c r="C11566"/>
      <c r="D11566"/>
      <c r="E11566"/>
      <c r="F11566"/>
      <c r="G11566"/>
      <c r="H11566"/>
      <c r="I11566"/>
      <c r="K11566"/>
      <c r="L11566"/>
      <c r="M11566"/>
      <c r="N11566"/>
      <c r="O11566"/>
      <c r="P11566"/>
      <c r="S11566"/>
    </row>
    <row r="11567" spans="1:20" x14ac:dyDescent="0.3">
      <c r="A11567" s="25"/>
      <c r="B11567"/>
      <c r="C11567"/>
      <c r="D11567"/>
      <c r="E11567"/>
      <c r="F11567"/>
      <c r="G11567"/>
      <c r="H11567"/>
      <c r="I11567"/>
      <c r="K11567"/>
      <c r="L11567"/>
      <c r="M11567"/>
      <c r="N11567"/>
      <c r="O11567"/>
      <c r="P11567"/>
      <c r="S11567"/>
    </row>
    <row r="11568" spans="1:20" x14ac:dyDescent="0.3">
      <c r="A11568" s="25"/>
      <c r="B11568"/>
      <c r="C11568"/>
      <c r="D11568"/>
      <c r="E11568"/>
      <c r="F11568"/>
      <c r="G11568"/>
      <c r="H11568"/>
      <c r="I11568"/>
      <c r="K11568"/>
      <c r="L11568"/>
      <c r="M11568"/>
      <c r="N11568"/>
      <c r="O11568"/>
      <c r="P11568"/>
      <c r="S11568"/>
      <c r="T11568" s="7"/>
    </row>
    <row r="11569" spans="1:19" x14ac:dyDescent="0.3">
      <c r="A11569" s="25"/>
      <c r="B11569"/>
      <c r="C11569"/>
      <c r="D11569"/>
      <c r="E11569"/>
      <c r="F11569"/>
      <c r="G11569"/>
      <c r="H11569" s="26"/>
      <c r="I11569" s="26"/>
      <c r="K11569"/>
      <c r="L11569"/>
      <c r="M11569"/>
      <c r="N11569"/>
      <c r="O11569"/>
      <c r="P11569"/>
      <c r="S11569"/>
    </row>
    <row r="11570" spans="1:19" x14ac:dyDescent="0.3">
      <c r="A11570" s="25"/>
      <c r="B11570"/>
      <c r="C11570"/>
      <c r="D11570"/>
      <c r="E11570"/>
      <c r="F11570"/>
      <c r="G11570"/>
      <c r="H11570" s="26"/>
      <c r="I11570" s="26"/>
      <c r="K11570"/>
      <c r="L11570"/>
      <c r="M11570"/>
      <c r="N11570"/>
      <c r="O11570"/>
      <c r="P11570"/>
      <c r="S11570"/>
    </row>
    <row r="11571" spans="1:19" x14ac:dyDescent="0.3">
      <c r="A11571" s="25"/>
      <c r="B11571"/>
      <c r="C11571"/>
      <c r="D11571"/>
      <c r="E11571"/>
      <c r="F11571"/>
      <c r="G11571"/>
      <c r="H11571" s="26"/>
      <c r="I11571" s="26"/>
      <c r="K11571"/>
      <c r="L11571"/>
      <c r="M11571"/>
      <c r="N11571"/>
      <c r="O11571"/>
      <c r="P11571"/>
      <c r="S11571"/>
    </row>
    <row r="11572" spans="1:19" x14ac:dyDescent="0.3">
      <c r="A11572" s="25"/>
      <c r="B11572"/>
      <c r="C11572"/>
      <c r="D11572"/>
      <c r="E11572"/>
      <c r="F11572"/>
      <c r="G11572"/>
      <c r="H11572" s="26"/>
      <c r="I11572" s="26"/>
      <c r="K11572"/>
      <c r="L11572"/>
      <c r="M11572"/>
      <c r="N11572"/>
      <c r="O11572"/>
      <c r="P11572"/>
      <c r="S11572"/>
    </row>
    <row r="11573" spans="1:19" x14ac:dyDescent="0.3">
      <c r="A11573" s="25"/>
      <c r="B11573"/>
      <c r="C11573"/>
      <c r="D11573"/>
      <c r="E11573"/>
      <c r="F11573"/>
      <c r="G11573"/>
      <c r="H11573" s="26"/>
      <c r="I11573" s="26"/>
      <c r="K11573"/>
      <c r="L11573"/>
      <c r="M11573"/>
      <c r="N11573"/>
      <c r="O11573"/>
      <c r="P11573"/>
      <c r="S11573"/>
    </row>
    <row r="11574" spans="1:19" x14ac:dyDescent="0.3">
      <c r="A11574" s="25"/>
      <c r="B11574"/>
      <c r="C11574"/>
      <c r="D11574"/>
      <c r="E11574"/>
      <c r="F11574"/>
      <c r="G11574"/>
      <c r="H11574" s="26"/>
      <c r="I11574" s="26"/>
      <c r="K11574"/>
      <c r="L11574"/>
      <c r="M11574"/>
      <c r="N11574"/>
      <c r="O11574"/>
      <c r="P11574"/>
      <c r="S11574"/>
    </row>
    <row r="11575" spans="1:19" x14ac:dyDescent="0.3">
      <c r="A11575" s="25"/>
      <c r="B11575"/>
      <c r="C11575"/>
      <c r="D11575"/>
      <c r="E11575"/>
      <c r="F11575"/>
      <c r="G11575"/>
      <c r="H11575" s="26"/>
      <c r="I11575" s="26"/>
      <c r="K11575"/>
      <c r="L11575"/>
      <c r="M11575"/>
      <c r="N11575"/>
      <c r="O11575"/>
      <c r="P11575"/>
      <c r="S11575"/>
    </row>
    <row r="11576" spans="1:19" x14ac:dyDescent="0.3">
      <c r="A11576" s="25"/>
      <c r="B11576"/>
      <c r="C11576"/>
      <c r="D11576"/>
      <c r="E11576"/>
      <c r="F11576"/>
      <c r="G11576"/>
      <c r="H11576" s="26"/>
      <c r="I11576" s="26"/>
      <c r="K11576"/>
      <c r="L11576"/>
      <c r="M11576"/>
      <c r="N11576"/>
      <c r="O11576"/>
      <c r="P11576"/>
      <c r="S11576"/>
    </row>
    <row r="11577" spans="1:19" x14ac:dyDescent="0.3">
      <c r="A11577" s="25"/>
      <c r="B11577"/>
      <c r="C11577"/>
      <c r="D11577"/>
      <c r="E11577"/>
      <c r="F11577"/>
      <c r="G11577"/>
      <c r="H11577" s="26"/>
      <c r="I11577" s="26"/>
      <c r="K11577"/>
      <c r="L11577"/>
      <c r="M11577"/>
      <c r="N11577"/>
      <c r="O11577"/>
      <c r="P11577"/>
      <c r="S11577"/>
    </row>
    <row r="11578" spans="1:19" x14ac:dyDescent="0.3">
      <c r="A11578" s="25"/>
      <c r="B11578"/>
      <c r="C11578"/>
      <c r="D11578"/>
      <c r="E11578"/>
      <c r="F11578"/>
      <c r="G11578"/>
      <c r="H11578" s="26"/>
      <c r="I11578" s="26"/>
      <c r="K11578"/>
      <c r="L11578"/>
      <c r="M11578"/>
      <c r="N11578"/>
      <c r="O11578"/>
      <c r="P11578"/>
      <c r="S11578"/>
    </row>
    <row r="11579" spans="1:19" x14ac:dyDescent="0.3">
      <c r="A11579" s="25"/>
      <c r="B11579"/>
      <c r="C11579"/>
      <c r="D11579"/>
      <c r="E11579"/>
      <c r="F11579"/>
      <c r="G11579"/>
      <c r="H11579" s="26"/>
      <c r="I11579" s="26"/>
      <c r="K11579"/>
      <c r="L11579"/>
      <c r="M11579"/>
      <c r="N11579"/>
      <c r="O11579"/>
      <c r="P11579"/>
      <c r="S11579"/>
    </row>
    <row r="11580" spans="1:19" x14ac:dyDescent="0.3">
      <c r="A11580" s="25"/>
      <c r="B11580"/>
      <c r="C11580"/>
      <c r="D11580"/>
      <c r="E11580"/>
      <c r="F11580"/>
      <c r="G11580"/>
      <c r="H11580" s="26"/>
      <c r="I11580" s="26"/>
      <c r="K11580"/>
      <c r="L11580"/>
      <c r="M11580"/>
      <c r="N11580"/>
      <c r="O11580"/>
      <c r="P11580"/>
      <c r="S11580"/>
    </row>
    <row r="11581" spans="1:19" x14ac:dyDescent="0.3">
      <c r="A11581" s="25"/>
      <c r="B11581"/>
      <c r="C11581"/>
      <c r="D11581"/>
      <c r="E11581"/>
      <c r="F11581"/>
      <c r="G11581"/>
      <c r="H11581" s="26"/>
      <c r="I11581" s="26"/>
      <c r="K11581"/>
      <c r="L11581"/>
      <c r="M11581"/>
      <c r="N11581"/>
      <c r="O11581"/>
      <c r="P11581"/>
      <c r="S11581"/>
    </row>
    <row r="11582" spans="1:19" x14ac:dyDescent="0.3">
      <c r="A11582" s="25"/>
      <c r="B11582"/>
      <c r="C11582"/>
      <c r="D11582"/>
      <c r="E11582"/>
      <c r="F11582"/>
      <c r="G11582"/>
      <c r="H11582" s="26"/>
      <c r="I11582" s="26"/>
      <c r="K11582"/>
      <c r="L11582"/>
      <c r="M11582"/>
      <c r="N11582"/>
      <c r="O11582"/>
      <c r="P11582"/>
      <c r="S11582"/>
    </row>
    <row r="11583" spans="1:19" x14ac:dyDescent="0.3">
      <c r="A11583" s="25"/>
      <c r="B11583"/>
      <c r="C11583"/>
      <c r="D11583"/>
      <c r="E11583"/>
      <c r="F11583"/>
      <c r="G11583"/>
      <c r="H11583" s="26"/>
      <c r="I11583" s="26"/>
      <c r="K11583"/>
      <c r="L11583"/>
      <c r="M11583"/>
      <c r="N11583"/>
      <c r="O11583"/>
      <c r="P11583"/>
      <c r="S11583"/>
    </row>
    <row r="11584" spans="1:19" x14ac:dyDescent="0.3">
      <c r="A11584" s="25"/>
      <c r="B11584"/>
      <c r="C11584"/>
      <c r="D11584"/>
      <c r="E11584"/>
      <c r="F11584"/>
      <c r="G11584"/>
      <c r="H11584" s="26"/>
      <c r="I11584" s="26"/>
      <c r="K11584"/>
      <c r="L11584"/>
      <c r="M11584"/>
      <c r="N11584"/>
      <c r="O11584"/>
      <c r="P11584"/>
      <c r="S11584"/>
    </row>
    <row r="11585" spans="1:19" x14ac:dyDescent="0.3">
      <c r="A11585" s="25"/>
      <c r="B11585"/>
      <c r="C11585"/>
      <c r="D11585"/>
      <c r="E11585"/>
      <c r="F11585"/>
      <c r="G11585"/>
      <c r="H11585" s="26"/>
      <c r="I11585" s="26"/>
      <c r="K11585"/>
      <c r="L11585"/>
      <c r="M11585"/>
      <c r="N11585"/>
      <c r="O11585"/>
      <c r="P11585"/>
      <c r="S11585"/>
    </row>
    <row r="11586" spans="1:19" x14ac:dyDescent="0.3">
      <c r="A11586" s="25"/>
      <c r="B11586"/>
      <c r="C11586"/>
      <c r="D11586"/>
      <c r="E11586"/>
      <c r="F11586"/>
      <c r="G11586"/>
      <c r="H11586" s="26"/>
      <c r="I11586" s="26"/>
      <c r="K11586"/>
      <c r="L11586"/>
      <c r="M11586"/>
      <c r="N11586"/>
      <c r="O11586"/>
      <c r="P11586"/>
      <c r="S11586"/>
    </row>
    <row r="11587" spans="1:19" x14ac:dyDescent="0.3">
      <c r="A11587" s="25"/>
      <c r="B11587"/>
      <c r="C11587"/>
      <c r="D11587"/>
      <c r="E11587"/>
      <c r="F11587"/>
      <c r="G11587"/>
      <c r="H11587" s="26"/>
      <c r="I11587" s="26"/>
      <c r="K11587"/>
      <c r="L11587"/>
      <c r="M11587"/>
      <c r="N11587"/>
      <c r="O11587"/>
      <c r="P11587"/>
      <c r="S11587"/>
    </row>
    <row r="11588" spans="1:19" x14ac:dyDescent="0.3">
      <c r="A11588" s="25"/>
      <c r="B11588"/>
      <c r="C11588"/>
      <c r="D11588"/>
      <c r="E11588"/>
      <c r="F11588"/>
      <c r="G11588"/>
      <c r="H11588"/>
      <c r="I11588" s="26"/>
      <c r="K11588"/>
      <c r="L11588"/>
      <c r="M11588"/>
      <c r="N11588"/>
      <c r="O11588"/>
      <c r="P11588"/>
      <c r="S11588"/>
    </row>
    <row r="11589" spans="1:19" x14ac:dyDescent="0.3">
      <c r="A11589" s="25"/>
      <c r="B11589"/>
      <c r="C11589"/>
      <c r="D11589"/>
      <c r="E11589"/>
      <c r="F11589"/>
      <c r="G11589"/>
      <c r="H11589"/>
      <c r="I11589" s="26"/>
      <c r="K11589"/>
      <c r="L11589"/>
      <c r="M11589"/>
      <c r="N11589"/>
      <c r="O11589"/>
      <c r="P11589"/>
      <c r="S11589"/>
    </row>
    <row r="11590" spans="1:19" x14ac:dyDescent="0.3">
      <c r="A11590" s="25"/>
      <c r="B11590"/>
      <c r="C11590"/>
      <c r="D11590"/>
      <c r="E11590"/>
      <c r="F11590"/>
      <c r="G11590"/>
      <c r="H11590"/>
      <c r="I11590" s="26"/>
      <c r="K11590"/>
      <c r="L11590"/>
      <c r="M11590"/>
      <c r="N11590"/>
      <c r="O11590"/>
      <c r="P11590"/>
      <c r="S11590"/>
    </row>
    <row r="11591" spans="1:19" x14ac:dyDescent="0.3">
      <c r="A11591" s="25"/>
      <c r="B11591"/>
      <c r="C11591"/>
      <c r="D11591"/>
      <c r="E11591"/>
      <c r="F11591"/>
      <c r="G11591"/>
      <c r="H11591"/>
      <c r="I11591" s="26"/>
      <c r="K11591"/>
      <c r="L11591"/>
      <c r="M11591"/>
      <c r="N11591"/>
      <c r="O11591"/>
      <c r="P11591"/>
      <c r="S11591"/>
    </row>
    <row r="11592" spans="1:19" x14ac:dyDescent="0.3">
      <c r="A11592" s="25"/>
      <c r="B11592"/>
      <c r="C11592"/>
      <c r="D11592"/>
      <c r="E11592"/>
      <c r="F11592"/>
      <c r="G11592"/>
      <c r="H11592"/>
      <c r="I11592" s="26"/>
      <c r="K11592"/>
      <c r="L11592"/>
      <c r="M11592"/>
      <c r="N11592"/>
      <c r="O11592"/>
      <c r="P11592"/>
      <c r="S11592"/>
    </row>
    <row r="11593" spans="1:19" x14ac:dyDescent="0.3">
      <c r="A11593" s="25"/>
      <c r="B11593"/>
      <c r="C11593"/>
      <c r="D11593"/>
      <c r="E11593"/>
      <c r="F11593"/>
      <c r="G11593"/>
      <c r="H11593"/>
      <c r="I11593" s="26"/>
      <c r="K11593"/>
      <c r="L11593"/>
      <c r="M11593"/>
      <c r="N11593"/>
      <c r="O11593"/>
      <c r="P11593"/>
      <c r="S11593"/>
    </row>
    <row r="11594" spans="1:19" x14ac:dyDescent="0.3">
      <c r="A11594" s="25"/>
      <c r="B11594"/>
      <c r="C11594"/>
      <c r="D11594"/>
      <c r="E11594"/>
      <c r="F11594"/>
      <c r="G11594"/>
      <c r="H11594"/>
      <c r="I11594" s="26"/>
      <c r="K11594"/>
      <c r="L11594"/>
      <c r="M11594"/>
      <c r="N11594"/>
      <c r="O11594"/>
      <c r="P11594"/>
      <c r="S11594"/>
    </row>
    <row r="11595" spans="1:19" x14ac:dyDescent="0.3">
      <c r="A11595" s="25"/>
      <c r="B11595"/>
      <c r="C11595"/>
      <c r="D11595"/>
      <c r="E11595"/>
      <c r="F11595"/>
      <c r="G11595"/>
      <c r="H11595"/>
      <c r="I11595"/>
      <c r="K11595"/>
      <c r="L11595"/>
      <c r="M11595"/>
      <c r="N11595"/>
      <c r="O11595"/>
      <c r="P11595"/>
      <c r="S11595"/>
    </row>
    <row r="11596" spans="1:19" x14ac:dyDescent="0.3">
      <c r="A11596" s="25"/>
      <c r="B11596"/>
      <c r="C11596"/>
      <c r="D11596"/>
      <c r="E11596"/>
      <c r="F11596"/>
      <c r="G11596"/>
      <c r="H11596"/>
      <c r="I11596" s="14"/>
      <c r="K11596"/>
      <c r="L11596"/>
      <c r="M11596"/>
      <c r="N11596"/>
      <c r="O11596"/>
      <c r="P11596"/>
      <c r="S11596"/>
    </row>
    <row r="11597" spans="1:19" x14ac:dyDescent="0.3">
      <c r="A11597" s="25"/>
      <c r="B11597"/>
      <c r="C11597"/>
      <c r="D11597"/>
      <c r="E11597"/>
      <c r="F11597"/>
      <c r="G11597"/>
      <c r="H11597"/>
      <c r="I11597" s="14"/>
      <c r="K11597"/>
      <c r="L11597"/>
      <c r="M11597"/>
      <c r="N11597"/>
      <c r="O11597"/>
      <c r="P11597"/>
      <c r="S11597"/>
    </row>
    <row r="11598" spans="1:19" x14ac:dyDescent="0.3">
      <c r="A11598" s="25"/>
      <c r="B11598"/>
      <c r="C11598"/>
      <c r="D11598"/>
      <c r="E11598"/>
      <c r="F11598"/>
      <c r="G11598"/>
      <c r="H11598"/>
      <c r="I11598" s="14"/>
      <c r="K11598"/>
      <c r="L11598"/>
      <c r="M11598"/>
      <c r="N11598"/>
      <c r="O11598"/>
      <c r="P11598"/>
      <c r="S11598"/>
    </row>
    <row r="11599" spans="1:19" x14ac:dyDescent="0.3">
      <c r="A11599" s="25"/>
      <c r="B11599"/>
      <c r="C11599"/>
      <c r="D11599"/>
      <c r="E11599"/>
      <c r="F11599"/>
      <c r="G11599"/>
      <c r="H11599"/>
      <c r="I11599" s="14"/>
      <c r="K11599"/>
      <c r="L11599"/>
      <c r="M11599"/>
      <c r="N11599"/>
      <c r="O11599"/>
      <c r="P11599"/>
      <c r="S11599"/>
    </row>
    <row r="11600" spans="1:19" x14ac:dyDescent="0.3">
      <c r="A11600" s="25"/>
      <c r="B11600"/>
      <c r="C11600"/>
      <c r="D11600"/>
      <c r="E11600"/>
      <c r="F11600"/>
      <c r="G11600"/>
      <c r="H11600" s="14"/>
      <c r="I11600" s="14"/>
      <c r="K11600"/>
      <c r="L11600"/>
      <c r="M11600"/>
      <c r="N11600"/>
      <c r="O11600"/>
      <c r="P11600"/>
      <c r="S11600"/>
    </row>
    <row r="11601" spans="1:19" x14ac:dyDescent="0.3">
      <c r="A11601" s="25"/>
      <c r="B11601"/>
      <c r="C11601"/>
      <c r="D11601"/>
      <c r="E11601"/>
      <c r="F11601"/>
      <c r="G11601"/>
      <c r="H11601" s="14"/>
      <c r="I11601" s="14"/>
      <c r="K11601"/>
      <c r="L11601"/>
      <c r="M11601"/>
      <c r="N11601"/>
      <c r="O11601"/>
      <c r="P11601"/>
      <c r="S11601"/>
    </row>
    <row r="11602" spans="1:19" x14ac:dyDescent="0.3">
      <c r="A11602" s="25"/>
      <c r="B11602"/>
      <c r="C11602"/>
      <c r="D11602"/>
      <c r="E11602"/>
      <c r="F11602"/>
      <c r="G11602"/>
      <c r="H11602" s="14"/>
      <c r="I11602" s="26"/>
      <c r="K11602"/>
      <c r="L11602"/>
      <c r="M11602"/>
      <c r="N11602"/>
      <c r="O11602"/>
      <c r="P11602"/>
      <c r="S11602"/>
    </row>
    <row r="11603" spans="1:19" x14ac:dyDescent="0.3">
      <c r="A11603" s="25"/>
      <c r="B11603"/>
      <c r="C11603"/>
      <c r="D11603"/>
      <c r="E11603"/>
      <c r="F11603"/>
      <c r="G11603"/>
      <c r="H11603" s="14"/>
      <c r="I11603" s="26"/>
      <c r="K11603"/>
      <c r="L11603"/>
      <c r="M11603"/>
      <c r="N11603"/>
      <c r="O11603"/>
      <c r="P11603"/>
      <c r="S11603"/>
    </row>
    <row r="11604" spans="1:19" x14ac:dyDescent="0.3">
      <c r="A11604" s="25"/>
      <c r="B11604"/>
      <c r="C11604"/>
      <c r="D11604"/>
      <c r="E11604"/>
      <c r="F11604"/>
      <c r="G11604"/>
      <c r="H11604"/>
      <c r="I11604" s="26"/>
      <c r="K11604"/>
      <c r="L11604"/>
      <c r="M11604"/>
      <c r="N11604"/>
      <c r="O11604"/>
      <c r="P11604"/>
      <c r="S11604"/>
    </row>
    <row r="11605" spans="1:19" x14ac:dyDescent="0.3">
      <c r="A11605" s="25"/>
      <c r="B11605"/>
      <c r="C11605"/>
      <c r="D11605"/>
      <c r="E11605"/>
      <c r="F11605"/>
      <c r="G11605"/>
      <c r="H11605"/>
      <c r="I11605" s="26"/>
      <c r="K11605"/>
      <c r="L11605"/>
      <c r="M11605"/>
      <c r="N11605"/>
      <c r="O11605"/>
      <c r="P11605"/>
      <c r="S11605"/>
    </row>
    <row r="11606" spans="1:19" x14ac:dyDescent="0.3">
      <c r="A11606" s="25"/>
      <c r="B11606"/>
      <c r="C11606"/>
      <c r="D11606"/>
      <c r="E11606"/>
      <c r="F11606"/>
      <c r="G11606"/>
      <c r="H11606"/>
      <c r="I11606" s="26"/>
      <c r="K11606"/>
      <c r="L11606"/>
      <c r="M11606"/>
      <c r="N11606"/>
      <c r="O11606"/>
      <c r="P11606"/>
      <c r="S11606"/>
    </row>
    <row r="11607" spans="1:19" x14ac:dyDescent="0.3">
      <c r="A11607" s="25"/>
      <c r="B11607"/>
      <c r="C11607"/>
      <c r="D11607"/>
      <c r="E11607"/>
      <c r="F11607"/>
      <c r="G11607"/>
      <c r="H11607"/>
      <c r="I11607" s="26"/>
      <c r="K11607"/>
      <c r="L11607"/>
      <c r="M11607"/>
      <c r="N11607"/>
      <c r="O11607"/>
      <c r="P11607"/>
      <c r="S11607"/>
    </row>
    <row r="11608" spans="1:19" x14ac:dyDescent="0.3">
      <c r="A11608" s="25"/>
      <c r="B11608"/>
      <c r="C11608"/>
      <c r="D11608"/>
      <c r="E11608"/>
      <c r="F11608"/>
      <c r="G11608"/>
      <c r="H11608"/>
      <c r="I11608" s="26"/>
      <c r="K11608"/>
      <c r="L11608"/>
      <c r="M11608"/>
      <c r="N11608"/>
      <c r="O11608"/>
      <c r="P11608"/>
      <c r="S11608"/>
    </row>
    <row r="11609" spans="1:19" x14ac:dyDescent="0.3">
      <c r="A11609" s="25"/>
      <c r="B11609"/>
      <c r="C11609"/>
      <c r="D11609"/>
      <c r="E11609"/>
      <c r="F11609"/>
      <c r="G11609"/>
      <c r="H11609" s="26"/>
      <c r="I11609" s="26"/>
      <c r="K11609"/>
      <c r="L11609"/>
      <c r="M11609"/>
      <c r="N11609"/>
      <c r="O11609"/>
      <c r="P11609"/>
      <c r="S11609"/>
    </row>
    <row r="11610" spans="1:19" x14ac:dyDescent="0.3">
      <c r="A11610" s="25"/>
      <c r="B11610"/>
      <c r="C11610"/>
      <c r="D11610"/>
      <c r="E11610"/>
      <c r="F11610"/>
      <c r="G11610"/>
      <c r="H11610" s="26"/>
      <c r="I11610" s="26"/>
      <c r="K11610"/>
      <c r="L11610"/>
      <c r="M11610"/>
      <c r="N11610"/>
      <c r="O11610"/>
      <c r="P11610"/>
      <c r="S11610"/>
    </row>
    <row r="11611" spans="1:19" x14ac:dyDescent="0.3">
      <c r="A11611" s="25"/>
      <c r="B11611"/>
      <c r="C11611"/>
      <c r="D11611"/>
      <c r="E11611"/>
      <c r="F11611"/>
      <c r="G11611"/>
      <c r="H11611" s="26"/>
      <c r="I11611" s="26"/>
      <c r="K11611"/>
      <c r="L11611"/>
      <c r="M11611"/>
      <c r="N11611"/>
      <c r="O11611"/>
      <c r="P11611"/>
      <c r="S11611"/>
    </row>
    <row r="11612" spans="1:19" x14ac:dyDescent="0.3">
      <c r="A11612" s="25"/>
      <c r="B11612"/>
      <c r="C11612"/>
      <c r="D11612"/>
      <c r="E11612"/>
      <c r="F11612"/>
      <c r="G11612"/>
      <c r="H11612" s="26"/>
      <c r="I11612" s="26"/>
      <c r="K11612"/>
      <c r="L11612"/>
      <c r="M11612"/>
      <c r="N11612"/>
      <c r="O11612"/>
      <c r="P11612"/>
      <c r="S11612"/>
    </row>
    <row r="11613" spans="1:19" x14ac:dyDescent="0.3">
      <c r="A11613" s="25"/>
      <c r="B11613"/>
      <c r="C11613"/>
      <c r="D11613"/>
      <c r="E11613"/>
      <c r="F11613"/>
      <c r="G11613"/>
      <c r="H11613" s="14"/>
      <c r="I11613" s="26"/>
      <c r="K11613"/>
      <c r="L11613"/>
      <c r="M11613"/>
      <c r="N11613"/>
      <c r="O11613"/>
      <c r="P11613"/>
      <c r="S11613"/>
    </row>
    <row r="11614" spans="1:19" x14ac:dyDescent="0.3">
      <c r="A11614" s="25"/>
      <c r="B11614"/>
      <c r="C11614"/>
      <c r="D11614"/>
      <c r="E11614"/>
      <c r="F11614"/>
      <c r="G11614"/>
      <c r="H11614" s="14"/>
      <c r="I11614" s="26"/>
      <c r="K11614"/>
      <c r="L11614"/>
      <c r="M11614"/>
      <c r="N11614"/>
      <c r="O11614"/>
      <c r="P11614"/>
      <c r="S11614"/>
    </row>
    <row r="11615" spans="1:19" x14ac:dyDescent="0.3">
      <c r="A11615" s="25"/>
      <c r="B11615"/>
      <c r="C11615"/>
      <c r="D11615"/>
      <c r="E11615"/>
      <c r="F11615"/>
      <c r="G11615"/>
      <c r="H11615" s="14"/>
      <c r="I11615" s="26"/>
      <c r="K11615"/>
      <c r="L11615"/>
      <c r="M11615"/>
      <c r="N11615"/>
      <c r="O11615"/>
      <c r="P11615"/>
      <c r="S11615"/>
    </row>
    <row r="11616" spans="1:19" x14ac:dyDescent="0.3">
      <c r="A11616" s="25"/>
      <c r="B11616"/>
      <c r="C11616"/>
      <c r="D11616"/>
      <c r="E11616"/>
      <c r="F11616"/>
      <c r="G11616"/>
      <c r="H11616" s="14"/>
      <c r="I11616" s="26"/>
      <c r="K11616"/>
      <c r="L11616"/>
      <c r="M11616"/>
      <c r="N11616"/>
      <c r="O11616"/>
      <c r="P11616"/>
      <c r="S11616"/>
    </row>
    <row r="11617" spans="1:19" x14ac:dyDescent="0.3">
      <c r="A11617" s="25"/>
      <c r="B11617"/>
      <c r="C11617"/>
      <c r="D11617"/>
      <c r="E11617"/>
      <c r="F11617"/>
      <c r="G11617"/>
      <c r="H11617" s="14"/>
      <c r="I11617" s="14"/>
      <c r="K11617"/>
      <c r="L11617"/>
      <c r="M11617"/>
      <c r="N11617"/>
      <c r="O11617"/>
      <c r="P11617"/>
      <c r="S11617"/>
    </row>
    <row r="11618" spans="1:19" x14ac:dyDescent="0.3">
      <c r="A11618" s="25"/>
      <c r="B11618"/>
      <c r="C11618"/>
      <c r="D11618"/>
      <c r="E11618"/>
      <c r="F11618"/>
      <c r="G11618"/>
      <c r="H11618" s="14"/>
      <c r="I11618" s="14"/>
      <c r="K11618"/>
      <c r="L11618"/>
      <c r="M11618"/>
      <c r="N11618"/>
      <c r="O11618"/>
      <c r="P11618"/>
      <c r="S11618"/>
    </row>
    <row r="11619" spans="1:19" x14ac:dyDescent="0.3">
      <c r="A11619" s="25"/>
      <c r="B11619"/>
      <c r="C11619"/>
      <c r="D11619"/>
      <c r="E11619"/>
      <c r="F11619"/>
      <c r="G11619"/>
      <c r="H11619" s="14"/>
      <c r="I11619" s="14"/>
      <c r="K11619"/>
      <c r="L11619"/>
      <c r="M11619"/>
      <c r="N11619"/>
      <c r="O11619"/>
      <c r="P11619"/>
      <c r="S11619"/>
    </row>
    <row r="11620" spans="1:19" x14ac:dyDescent="0.3">
      <c r="A11620" s="25"/>
      <c r="B11620"/>
      <c r="C11620"/>
      <c r="D11620"/>
      <c r="E11620"/>
      <c r="F11620"/>
      <c r="G11620"/>
      <c r="H11620"/>
      <c r="I11620" s="14"/>
      <c r="K11620"/>
      <c r="L11620"/>
      <c r="M11620"/>
      <c r="N11620"/>
      <c r="O11620"/>
      <c r="P11620"/>
      <c r="S11620"/>
    </row>
    <row r="11621" spans="1:19" x14ac:dyDescent="0.3">
      <c r="A11621" s="25"/>
      <c r="B11621"/>
      <c r="C11621"/>
      <c r="D11621"/>
      <c r="E11621"/>
      <c r="F11621"/>
      <c r="G11621"/>
      <c r="H11621" s="26"/>
      <c r="I11621" s="26"/>
      <c r="K11621"/>
      <c r="L11621"/>
      <c r="M11621"/>
      <c r="N11621"/>
      <c r="O11621"/>
      <c r="P11621"/>
      <c r="S11621"/>
    </row>
    <row r="11622" spans="1:19" x14ac:dyDescent="0.3">
      <c r="A11622" s="25"/>
      <c r="B11622"/>
      <c r="C11622"/>
      <c r="D11622"/>
      <c r="E11622"/>
      <c r="F11622"/>
      <c r="G11622"/>
      <c r="H11622" s="26"/>
      <c r="I11622" s="26"/>
      <c r="K11622"/>
      <c r="L11622"/>
      <c r="M11622"/>
      <c r="N11622"/>
      <c r="O11622"/>
      <c r="P11622"/>
      <c r="S11622"/>
    </row>
    <row r="11623" spans="1:19" x14ac:dyDescent="0.3">
      <c r="A11623" s="25"/>
      <c r="B11623"/>
      <c r="C11623"/>
      <c r="D11623"/>
      <c r="E11623"/>
      <c r="F11623"/>
      <c r="G11623"/>
      <c r="H11623" s="26"/>
      <c r="I11623" s="26"/>
      <c r="K11623"/>
      <c r="L11623"/>
      <c r="M11623"/>
      <c r="N11623"/>
      <c r="O11623"/>
      <c r="P11623"/>
      <c r="S11623"/>
    </row>
    <row r="11624" spans="1:19" x14ac:dyDescent="0.3">
      <c r="A11624" s="25"/>
      <c r="B11624"/>
      <c r="C11624"/>
      <c r="D11624"/>
      <c r="E11624"/>
      <c r="F11624"/>
      <c r="G11624"/>
      <c r="H11624" s="26"/>
      <c r="I11624" s="26"/>
      <c r="K11624"/>
      <c r="L11624"/>
      <c r="M11624"/>
      <c r="N11624"/>
      <c r="O11624"/>
      <c r="P11624"/>
      <c r="S11624"/>
    </row>
    <row r="11625" spans="1:19" x14ac:dyDescent="0.3">
      <c r="A11625" s="25"/>
      <c r="B11625"/>
      <c r="C11625"/>
      <c r="D11625"/>
      <c r="E11625"/>
      <c r="F11625"/>
      <c r="G11625"/>
      <c r="H11625" s="14"/>
      <c r="I11625" s="26"/>
      <c r="K11625"/>
      <c r="L11625"/>
      <c r="M11625"/>
      <c r="N11625"/>
      <c r="O11625"/>
      <c r="P11625"/>
      <c r="S11625"/>
    </row>
    <row r="11626" spans="1:19" x14ac:dyDescent="0.3">
      <c r="A11626" s="25"/>
      <c r="B11626"/>
      <c r="C11626"/>
      <c r="D11626"/>
      <c r="E11626"/>
      <c r="F11626"/>
      <c r="G11626"/>
      <c r="H11626" s="14"/>
      <c r="I11626" s="26"/>
      <c r="K11626"/>
      <c r="L11626"/>
      <c r="M11626"/>
      <c r="N11626"/>
      <c r="O11626"/>
      <c r="P11626"/>
      <c r="S11626"/>
    </row>
    <row r="11627" spans="1:19" x14ac:dyDescent="0.3">
      <c r="A11627" s="25"/>
      <c r="B11627"/>
      <c r="C11627"/>
      <c r="D11627"/>
      <c r="E11627"/>
      <c r="F11627"/>
      <c r="G11627"/>
      <c r="H11627" s="14"/>
      <c r="I11627" s="26"/>
      <c r="K11627"/>
      <c r="L11627"/>
      <c r="M11627"/>
      <c r="N11627"/>
      <c r="O11627"/>
      <c r="P11627"/>
      <c r="S11627"/>
    </row>
    <row r="11628" spans="1:19" x14ac:dyDescent="0.3">
      <c r="A11628" s="25"/>
      <c r="B11628"/>
      <c r="C11628"/>
      <c r="D11628"/>
      <c r="E11628"/>
      <c r="F11628"/>
      <c r="G11628"/>
      <c r="H11628"/>
      <c r="I11628" s="26"/>
      <c r="K11628"/>
      <c r="L11628"/>
      <c r="M11628"/>
      <c r="N11628"/>
      <c r="O11628"/>
      <c r="P11628"/>
      <c r="S11628"/>
    </row>
    <row r="11629" spans="1:19" x14ac:dyDescent="0.3">
      <c r="A11629" s="25"/>
      <c r="B11629"/>
      <c r="C11629"/>
      <c r="D11629"/>
      <c r="E11629"/>
      <c r="F11629"/>
      <c r="G11629"/>
      <c r="H11629" s="26"/>
      <c r="I11629" s="26"/>
      <c r="K11629"/>
      <c r="L11629"/>
      <c r="M11629"/>
      <c r="N11629"/>
      <c r="O11629"/>
      <c r="P11629"/>
      <c r="S11629"/>
    </row>
    <row r="11630" spans="1:19" x14ac:dyDescent="0.3">
      <c r="A11630" s="25"/>
      <c r="B11630"/>
      <c r="C11630"/>
      <c r="D11630"/>
      <c r="E11630"/>
      <c r="F11630"/>
      <c r="G11630"/>
      <c r="H11630" s="26"/>
      <c r="I11630" s="26"/>
      <c r="K11630"/>
      <c r="L11630"/>
      <c r="M11630"/>
      <c r="N11630"/>
      <c r="O11630"/>
      <c r="P11630"/>
      <c r="S11630"/>
    </row>
    <row r="11631" spans="1:19" x14ac:dyDescent="0.3">
      <c r="A11631" s="25"/>
      <c r="B11631"/>
      <c r="C11631"/>
      <c r="D11631"/>
      <c r="E11631"/>
      <c r="F11631"/>
      <c r="G11631"/>
      <c r="H11631" s="26"/>
      <c r="I11631" s="26"/>
      <c r="K11631"/>
      <c r="L11631"/>
      <c r="M11631"/>
      <c r="N11631"/>
      <c r="O11631"/>
      <c r="P11631"/>
      <c r="S11631"/>
    </row>
    <row r="11632" spans="1:19" x14ac:dyDescent="0.3">
      <c r="A11632" s="25"/>
      <c r="B11632"/>
      <c r="C11632"/>
      <c r="D11632"/>
      <c r="E11632"/>
      <c r="F11632"/>
      <c r="G11632"/>
      <c r="H11632" s="26"/>
      <c r="I11632" s="26"/>
      <c r="K11632"/>
      <c r="L11632"/>
      <c r="M11632"/>
      <c r="N11632"/>
      <c r="O11632"/>
      <c r="P11632"/>
      <c r="S11632"/>
    </row>
    <row r="11633" spans="1:19" x14ac:dyDescent="0.3">
      <c r="A11633" s="25"/>
      <c r="B11633"/>
      <c r="C11633"/>
      <c r="D11633"/>
      <c r="E11633"/>
      <c r="F11633"/>
      <c r="G11633"/>
      <c r="H11633"/>
      <c r="I11633"/>
      <c r="K11633"/>
      <c r="L11633"/>
      <c r="M11633"/>
      <c r="N11633"/>
      <c r="O11633"/>
      <c r="P11633"/>
      <c r="S11633"/>
    </row>
    <row r="11634" spans="1:19" x14ac:dyDescent="0.3">
      <c r="A11634" s="25"/>
      <c r="B11634"/>
      <c r="C11634"/>
      <c r="D11634"/>
      <c r="E11634"/>
      <c r="F11634"/>
      <c r="G11634"/>
      <c r="H11634"/>
      <c r="I11634"/>
      <c r="K11634"/>
      <c r="L11634"/>
      <c r="M11634"/>
      <c r="N11634"/>
      <c r="O11634"/>
      <c r="P11634"/>
      <c r="S11634"/>
    </row>
    <row r="11635" spans="1:19" x14ac:dyDescent="0.3">
      <c r="A11635" s="25"/>
      <c r="B11635"/>
      <c r="C11635"/>
      <c r="D11635"/>
      <c r="E11635"/>
      <c r="F11635"/>
      <c r="G11635"/>
      <c r="H11635"/>
      <c r="I11635"/>
      <c r="K11635"/>
      <c r="L11635"/>
      <c r="M11635"/>
      <c r="N11635"/>
      <c r="O11635"/>
      <c r="P11635"/>
      <c r="S11635"/>
    </row>
    <row r="11636" spans="1:19" x14ac:dyDescent="0.3">
      <c r="A11636" s="25"/>
      <c r="B11636"/>
      <c r="C11636"/>
      <c r="D11636"/>
      <c r="E11636"/>
      <c r="F11636"/>
      <c r="G11636"/>
      <c r="H11636" s="14"/>
      <c r="I11636" s="14"/>
      <c r="K11636"/>
      <c r="L11636"/>
      <c r="M11636"/>
      <c r="N11636"/>
      <c r="O11636"/>
      <c r="P11636"/>
      <c r="S11636"/>
    </row>
    <row r="11637" spans="1:19" x14ac:dyDescent="0.3">
      <c r="A11637" s="25"/>
      <c r="B11637"/>
      <c r="C11637"/>
      <c r="D11637"/>
      <c r="E11637"/>
      <c r="F11637"/>
      <c r="G11637"/>
      <c r="H11637" s="14"/>
      <c r="I11637" s="26"/>
      <c r="K11637"/>
      <c r="L11637"/>
      <c r="M11637"/>
      <c r="N11637"/>
      <c r="O11637"/>
      <c r="P11637"/>
      <c r="S11637"/>
    </row>
    <row r="11638" spans="1:19" x14ac:dyDescent="0.3">
      <c r="A11638" s="25"/>
      <c r="B11638"/>
      <c r="C11638"/>
      <c r="D11638"/>
      <c r="E11638"/>
      <c r="F11638"/>
      <c r="G11638"/>
      <c r="H11638" s="14"/>
      <c r="I11638" s="26"/>
      <c r="K11638"/>
      <c r="L11638"/>
      <c r="M11638"/>
      <c r="N11638"/>
      <c r="O11638"/>
      <c r="P11638"/>
      <c r="S11638"/>
    </row>
    <row r="11639" spans="1:19" x14ac:dyDescent="0.3">
      <c r="A11639" s="25"/>
      <c r="B11639"/>
      <c r="C11639"/>
      <c r="D11639"/>
      <c r="E11639"/>
      <c r="F11639"/>
      <c r="G11639"/>
      <c r="H11639" s="14"/>
      <c r="I11639" s="26"/>
      <c r="K11639"/>
      <c r="L11639"/>
      <c r="M11639"/>
      <c r="N11639"/>
      <c r="O11639"/>
      <c r="P11639"/>
      <c r="S11639"/>
    </row>
    <row r="11640" spans="1:19" x14ac:dyDescent="0.3">
      <c r="A11640" s="25"/>
      <c r="B11640"/>
      <c r="C11640"/>
      <c r="D11640"/>
      <c r="E11640"/>
      <c r="F11640"/>
      <c r="G11640"/>
      <c r="H11640" s="14"/>
      <c r="I11640" s="26"/>
      <c r="K11640"/>
      <c r="L11640"/>
      <c r="M11640"/>
      <c r="N11640"/>
      <c r="O11640"/>
      <c r="P11640"/>
      <c r="S11640"/>
    </row>
    <row r="11641" spans="1:19" x14ac:dyDescent="0.3">
      <c r="A11641" s="25"/>
      <c r="B11641"/>
      <c r="C11641"/>
      <c r="D11641"/>
      <c r="E11641"/>
      <c r="F11641"/>
      <c r="G11641"/>
      <c r="H11641" s="14"/>
      <c r="I11641" s="14"/>
      <c r="K11641"/>
      <c r="L11641"/>
      <c r="M11641"/>
      <c r="N11641"/>
      <c r="O11641"/>
      <c r="P11641"/>
      <c r="S11641"/>
    </row>
    <row r="11642" spans="1:19" x14ac:dyDescent="0.3">
      <c r="A11642" s="25"/>
      <c r="B11642"/>
      <c r="C11642"/>
      <c r="D11642"/>
      <c r="E11642"/>
      <c r="F11642"/>
      <c r="G11642"/>
      <c r="H11642" s="14"/>
      <c r="I11642" s="14"/>
      <c r="K11642"/>
      <c r="L11642"/>
      <c r="M11642"/>
      <c r="N11642"/>
      <c r="O11642"/>
      <c r="P11642"/>
      <c r="S11642"/>
    </row>
    <row r="11643" spans="1:19" x14ac:dyDescent="0.3">
      <c r="A11643" s="25"/>
      <c r="B11643"/>
      <c r="C11643"/>
      <c r="D11643"/>
      <c r="E11643"/>
      <c r="F11643"/>
      <c r="G11643"/>
      <c r="H11643" s="14"/>
      <c r="I11643" s="14"/>
      <c r="K11643"/>
      <c r="L11643"/>
      <c r="M11643"/>
      <c r="N11643"/>
      <c r="O11643"/>
      <c r="P11643"/>
      <c r="S11643"/>
    </row>
    <row r="11644" spans="1:19" x14ac:dyDescent="0.3">
      <c r="A11644" s="25"/>
      <c r="B11644"/>
      <c r="C11644"/>
      <c r="D11644"/>
      <c r="E11644"/>
      <c r="F11644"/>
      <c r="G11644"/>
      <c r="H11644" s="14"/>
      <c r="I11644" s="14"/>
      <c r="K11644"/>
      <c r="L11644"/>
      <c r="M11644"/>
      <c r="N11644"/>
      <c r="O11644"/>
      <c r="P11644"/>
      <c r="S11644"/>
    </row>
    <row r="11645" spans="1:19" x14ac:dyDescent="0.3">
      <c r="A11645" s="25"/>
      <c r="B11645"/>
      <c r="C11645"/>
      <c r="D11645"/>
      <c r="E11645"/>
      <c r="F11645"/>
      <c r="G11645"/>
      <c r="H11645" s="26"/>
      <c r="I11645" s="26"/>
      <c r="K11645"/>
      <c r="L11645"/>
      <c r="M11645"/>
      <c r="N11645"/>
      <c r="O11645"/>
      <c r="P11645"/>
      <c r="S11645"/>
    </row>
    <row r="11646" spans="1:19" x14ac:dyDescent="0.3">
      <c r="A11646" s="25"/>
      <c r="B11646"/>
      <c r="C11646"/>
      <c r="D11646"/>
      <c r="E11646"/>
      <c r="F11646"/>
      <c r="G11646"/>
      <c r="H11646" s="26"/>
      <c r="I11646" s="26"/>
      <c r="K11646"/>
      <c r="L11646"/>
      <c r="M11646"/>
      <c r="N11646"/>
      <c r="O11646"/>
      <c r="P11646"/>
      <c r="S11646"/>
    </row>
    <row r="11647" spans="1:19" x14ac:dyDescent="0.3">
      <c r="A11647" s="25"/>
      <c r="B11647"/>
      <c r="C11647"/>
      <c r="D11647"/>
      <c r="E11647"/>
      <c r="F11647"/>
      <c r="G11647"/>
      <c r="H11647" s="26"/>
      <c r="I11647" s="26"/>
      <c r="K11647"/>
      <c r="L11647"/>
      <c r="M11647"/>
      <c r="N11647"/>
      <c r="O11647"/>
      <c r="P11647"/>
      <c r="S11647"/>
    </row>
    <row r="11648" spans="1:19" x14ac:dyDescent="0.3">
      <c r="A11648" s="25"/>
      <c r="B11648"/>
      <c r="C11648"/>
      <c r="D11648"/>
      <c r="E11648"/>
      <c r="F11648"/>
      <c r="G11648"/>
      <c r="H11648" s="26"/>
      <c r="I11648" s="26"/>
      <c r="K11648"/>
      <c r="L11648"/>
      <c r="M11648"/>
      <c r="N11648"/>
      <c r="O11648"/>
      <c r="P11648"/>
      <c r="S11648"/>
    </row>
    <row r="11649" spans="1:19" x14ac:dyDescent="0.3">
      <c r="A11649" s="25"/>
      <c r="B11649"/>
      <c r="C11649"/>
      <c r="D11649"/>
      <c r="E11649"/>
      <c r="F11649"/>
      <c r="G11649"/>
      <c r="H11649" s="14"/>
      <c r="I11649" s="14"/>
      <c r="K11649"/>
      <c r="L11649"/>
      <c r="M11649"/>
      <c r="N11649"/>
      <c r="O11649"/>
      <c r="P11649"/>
      <c r="S11649"/>
    </row>
    <row r="11650" spans="1:19" x14ac:dyDescent="0.3">
      <c r="A11650" s="25"/>
      <c r="B11650"/>
      <c r="C11650"/>
      <c r="D11650"/>
      <c r="E11650"/>
      <c r="F11650"/>
      <c r="G11650"/>
      <c r="H11650"/>
      <c r="I11650"/>
      <c r="K11650"/>
      <c r="L11650"/>
      <c r="M11650"/>
      <c r="N11650"/>
      <c r="O11650"/>
      <c r="P11650"/>
      <c r="S11650"/>
    </row>
    <row r="11651" spans="1:19" x14ac:dyDescent="0.3">
      <c r="A11651" s="25"/>
      <c r="B11651"/>
      <c r="C11651"/>
      <c r="D11651"/>
      <c r="E11651"/>
      <c r="F11651"/>
      <c r="G11651"/>
      <c r="H11651"/>
      <c r="I11651"/>
      <c r="K11651"/>
      <c r="L11651"/>
      <c r="M11651"/>
      <c r="N11651"/>
      <c r="O11651"/>
      <c r="P11651"/>
      <c r="S11651"/>
    </row>
    <row r="11652" spans="1:19" x14ac:dyDescent="0.3">
      <c r="A11652" s="25"/>
      <c r="B11652"/>
      <c r="C11652"/>
      <c r="D11652"/>
      <c r="E11652"/>
      <c r="F11652"/>
      <c r="G11652"/>
      <c r="H11652"/>
      <c r="I11652"/>
      <c r="K11652"/>
      <c r="L11652"/>
      <c r="M11652"/>
      <c r="N11652"/>
      <c r="O11652"/>
      <c r="P11652"/>
      <c r="S11652"/>
    </row>
    <row r="11653" spans="1:19" x14ac:dyDescent="0.3">
      <c r="A11653" s="25"/>
      <c r="B11653"/>
      <c r="C11653"/>
      <c r="D11653"/>
      <c r="E11653"/>
      <c r="F11653"/>
      <c r="G11653"/>
      <c r="H11653" s="26"/>
      <c r="I11653" s="26"/>
      <c r="K11653"/>
      <c r="L11653"/>
      <c r="M11653"/>
      <c r="N11653"/>
      <c r="O11653"/>
      <c r="P11653"/>
      <c r="S11653"/>
    </row>
    <row r="11654" spans="1:19" x14ac:dyDescent="0.3">
      <c r="A11654" s="25"/>
      <c r="B11654"/>
      <c r="C11654"/>
      <c r="D11654"/>
      <c r="E11654"/>
      <c r="F11654"/>
      <c r="G11654"/>
      <c r="H11654" s="26"/>
      <c r="I11654" s="26"/>
      <c r="K11654"/>
      <c r="L11654"/>
      <c r="M11654"/>
      <c r="N11654"/>
      <c r="O11654"/>
      <c r="P11654"/>
      <c r="S11654"/>
    </row>
    <row r="11655" spans="1:19" x14ac:dyDescent="0.3">
      <c r="A11655" s="25"/>
      <c r="B11655"/>
      <c r="C11655"/>
      <c r="D11655"/>
      <c r="E11655"/>
      <c r="F11655"/>
      <c r="G11655"/>
      <c r="H11655" s="26"/>
      <c r="I11655" s="26"/>
      <c r="K11655"/>
      <c r="L11655"/>
      <c r="M11655"/>
      <c r="N11655"/>
      <c r="O11655"/>
      <c r="P11655"/>
      <c r="S11655"/>
    </row>
    <row r="11656" spans="1:19" x14ac:dyDescent="0.3">
      <c r="A11656" s="25"/>
      <c r="B11656"/>
      <c r="C11656"/>
      <c r="D11656"/>
      <c r="E11656"/>
      <c r="F11656"/>
      <c r="G11656"/>
      <c r="H11656" s="26"/>
      <c r="I11656" s="26"/>
      <c r="K11656"/>
      <c r="L11656"/>
      <c r="M11656"/>
      <c r="N11656"/>
      <c r="O11656"/>
      <c r="P11656"/>
      <c r="S11656"/>
    </row>
    <row r="11657" spans="1:19" x14ac:dyDescent="0.3">
      <c r="A11657" s="25"/>
      <c r="B11657"/>
      <c r="C11657"/>
      <c r="D11657"/>
      <c r="E11657"/>
      <c r="F11657"/>
      <c r="G11657"/>
      <c r="H11657"/>
      <c r="I11657" s="26"/>
      <c r="K11657"/>
      <c r="L11657"/>
      <c r="M11657"/>
      <c r="N11657"/>
      <c r="O11657"/>
      <c r="P11657"/>
      <c r="S11657"/>
    </row>
    <row r="11658" spans="1:19" x14ac:dyDescent="0.3">
      <c r="A11658" s="25"/>
      <c r="B11658"/>
      <c r="C11658"/>
      <c r="D11658"/>
      <c r="E11658"/>
      <c r="F11658"/>
      <c r="G11658"/>
      <c r="H11658"/>
      <c r="I11658" s="26"/>
      <c r="K11658"/>
      <c r="L11658"/>
      <c r="M11658"/>
      <c r="N11658"/>
      <c r="O11658"/>
      <c r="P11658"/>
      <c r="S11658"/>
    </row>
    <row r="11659" spans="1:19" x14ac:dyDescent="0.3">
      <c r="A11659" s="25"/>
      <c r="B11659"/>
      <c r="C11659"/>
      <c r="D11659"/>
      <c r="E11659"/>
      <c r="F11659"/>
      <c r="G11659"/>
      <c r="H11659"/>
      <c r="I11659"/>
      <c r="K11659"/>
      <c r="L11659"/>
      <c r="M11659"/>
      <c r="N11659"/>
      <c r="O11659"/>
      <c r="P11659"/>
      <c r="S11659"/>
    </row>
    <row r="11660" spans="1:19" x14ac:dyDescent="0.3">
      <c r="A11660" s="25"/>
      <c r="B11660"/>
      <c r="C11660"/>
      <c r="D11660"/>
      <c r="E11660"/>
      <c r="F11660"/>
      <c r="G11660"/>
      <c r="H11660" s="14"/>
      <c r="I11660" s="14"/>
      <c r="K11660"/>
      <c r="L11660"/>
      <c r="M11660"/>
      <c r="N11660"/>
      <c r="O11660"/>
      <c r="P11660"/>
      <c r="S11660"/>
    </row>
    <row r="11661" spans="1:19" x14ac:dyDescent="0.3">
      <c r="A11661" s="25"/>
      <c r="B11661"/>
      <c r="C11661"/>
      <c r="D11661"/>
      <c r="E11661"/>
      <c r="F11661"/>
      <c r="G11661"/>
      <c r="H11661" s="26"/>
      <c r="I11661" s="26"/>
      <c r="K11661"/>
      <c r="L11661"/>
      <c r="M11661"/>
      <c r="N11661"/>
      <c r="O11661"/>
      <c r="P11661"/>
      <c r="S11661"/>
    </row>
    <row r="11662" spans="1:19" x14ac:dyDescent="0.3">
      <c r="A11662" s="25"/>
      <c r="B11662"/>
      <c r="C11662"/>
      <c r="D11662"/>
      <c r="E11662"/>
      <c r="F11662"/>
      <c r="G11662"/>
      <c r="H11662" s="26"/>
      <c r="I11662" s="26"/>
      <c r="K11662"/>
      <c r="L11662"/>
      <c r="M11662"/>
      <c r="N11662"/>
      <c r="O11662"/>
      <c r="P11662"/>
      <c r="S11662"/>
    </row>
    <row r="11663" spans="1:19" x14ac:dyDescent="0.3">
      <c r="A11663" s="25"/>
      <c r="B11663"/>
      <c r="C11663"/>
      <c r="D11663"/>
      <c r="E11663"/>
      <c r="F11663"/>
      <c r="G11663"/>
      <c r="H11663" s="14"/>
      <c r="I11663"/>
      <c r="K11663"/>
      <c r="L11663"/>
      <c r="M11663"/>
      <c r="N11663"/>
      <c r="O11663"/>
      <c r="P11663"/>
      <c r="S11663"/>
    </row>
    <row r="11664" spans="1:19" x14ac:dyDescent="0.3">
      <c r="A11664" s="25"/>
      <c r="B11664"/>
      <c r="C11664"/>
      <c r="D11664"/>
      <c r="E11664"/>
      <c r="F11664"/>
      <c r="G11664"/>
      <c r="H11664"/>
      <c r="I11664"/>
      <c r="K11664"/>
      <c r="L11664"/>
      <c r="M11664"/>
      <c r="N11664"/>
      <c r="O11664"/>
      <c r="P11664"/>
      <c r="S11664"/>
    </row>
    <row r="11665" spans="1:19" x14ac:dyDescent="0.3">
      <c r="A11665" s="25"/>
      <c r="B11665"/>
      <c r="C11665"/>
      <c r="D11665"/>
      <c r="E11665"/>
      <c r="F11665"/>
      <c r="G11665"/>
      <c r="H11665" s="14"/>
      <c r="I11665" s="14"/>
      <c r="K11665"/>
      <c r="L11665"/>
      <c r="M11665"/>
      <c r="N11665"/>
      <c r="O11665"/>
      <c r="P11665"/>
      <c r="S11665"/>
    </row>
    <row r="11666" spans="1:19" x14ac:dyDescent="0.3">
      <c r="A11666" s="25"/>
      <c r="B11666"/>
      <c r="C11666"/>
      <c r="D11666"/>
      <c r="E11666"/>
      <c r="F11666"/>
      <c r="G11666"/>
      <c r="H11666"/>
      <c r="I11666"/>
      <c r="K11666"/>
      <c r="L11666"/>
      <c r="M11666"/>
      <c r="N11666"/>
      <c r="O11666"/>
      <c r="P11666"/>
      <c r="S11666"/>
    </row>
    <row r="11667" spans="1:19" x14ac:dyDescent="0.3">
      <c r="A11667" s="25"/>
      <c r="B11667"/>
      <c r="C11667"/>
      <c r="D11667"/>
      <c r="E11667"/>
      <c r="F11667"/>
      <c r="G11667"/>
      <c r="H11667" s="14"/>
      <c r="I11667" s="14"/>
      <c r="K11667"/>
      <c r="L11667"/>
      <c r="M11667"/>
      <c r="N11667"/>
      <c r="O11667"/>
      <c r="P11667"/>
      <c r="S11667"/>
    </row>
    <row r="11668" spans="1:19" x14ac:dyDescent="0.3">
      <c r="A11668" s="25"/>
      <c r="B11668"/>
      <c r="C11668"/>
      <c r="D11668"/>
      <c r="E11668"/>
      <c r="F11668"/>
      <c r="G11668"/>
      <c r="H11668" s="14"/>
      <c r="I11668" s="14"/>
      <c r="K11668"/>
      <c r="L11668"/>
      <c r="M11668"/>
      <c r="N11668"/>
      <c r="O11668"/>
      <c r="P11668"/>
      <c r="S11668"/>
    </row>
    <row r="11669" spans="1:19" x14ac:dyDescent="0.3">
      <c r="A11669" s="25"/>
      <c r="B11669"/>
      <c r="C11669"/>
      <c r="D11669"/>
      <c r="E11669"/>
      <c r="F11669"/>
      <c r="G11669"/>
      <c r="H11669" s="14"/>
      <c r="I11669" s="14"/>
      <c r="K11669"/>
      <c r="L11669"/>
      <c r="M11669"/>
      <c r="N11669"/>
      <c r="O11669"/>
      <c r="P11669"/>
      <c r="S11669"/>
    </row>
    <row r="11670" spans="1:19" x14ac:dyDescent="0.3">
      <c r="A11670" s="25"/>
      <c r="B11670"/>
      <c r="C11670"/>
      <c r="D11670"/>
      <c r="E11670"/>
      <c r="F11670"/>
      <c r="G11670"/>
      <c r="H11670" s="14"/>
      <c r="I11670" s="14"/>
      <c r="K11670"/>
      <c r="L11670"/>
      <c r="M11670"/>
      <c r="N11670"/>
      <c r="O11670"/>
      <c r="P11670"/>
      <c r="S11670"/>
    </row>
    <row r="11671" spans="1:19" x14ac:dyDescent="0.3">
      <c r="A11671" s="25"/>
      <c r="B11671"/>
      <c r="C11671"/>
      <c r="D11671"/>
      <c r="E11671"/>
      <c r="F11671"/>
      <c r="G11671"/>
      <c r="H11671" s="14"/>
      <c r="I11671" s="14"/>
      <c r="K11671"/>
      <c r="L11671"/>
      <c r="M11671"/>
      <c r="N11671"/>
      <c r="O11671"/>
      <c r="P11671"/>
      <c r="S11671"/>
    </row>
    <row r="11672" spans="1:19" x14ac:dyDescent="0.3">
      <c r="A11672" s="25"/>
      <c r="B11672"/>
      <c r="C11672"/>
      <c r="D11672"/>
      <c r="E11672"/>
      <c r="F11672"/>
      <c r="G11672"/>
      <c r="H11672" s="14"/>
      <c r="I11672" s="14"/>
      <c r="K11672"/>
      <c r="L11672"/>
      <c r="M11672"/>
      <c r="N11672"/>
      <c r="O11672"/>
      <c r="P11672"/>
      <c r="S11672"/>
    </row>
    <row r="11673" spans="1:19" x14ac:dyDescent="0.3">
      <c r="A11673" s="25"/>
      <c r="B11673"/>
      <c r="C11673"/>
      <c r="D11673"/>
      <c r="E11673"/>
      <c r="F11673"/>
      <c r="G11673"/>
      <c r="H11673" s="14"/>
      <c r="I11673" s="26"/>
      <c r="K11673"/>
      <c r="L11673"/>
      <c r="M11673"/>
      <c r="N11673"/>
      <c r="O11673"/>
      <c r="P11673"/>
      <c r="S11673"/>
    </row>
    <row r="11674" spans="1:19" x14ac:dyDescent="0.3">
      <c r="A11674" s="25"/>
      <c r="B11674"/>
      <c r="C11674"/>
      <c r="D11674"/>
      <c r="E11674"/>
      <c r="F11674"/>
      <c r="G11674"/>
      <c r="H11674" s="14"/>
      <c r="I11674" s="26"/>
      <c r="K11674"/>
      <c r="L11674"/>
      <c r="M11674"/>
      <c r="N11674"/>
      <c r="O11674"/>
      <c r="P11674"/>
      <c r="S11674"/>
    </row>
    <row r="11675" spans="1:19" x14ac:dyDescent="0.3">
      <c r="A11675" s="25"/>
      <c r="B11675"/>
      <c r="C11675"/>
      <c r="D11675"/>
      <c r="E11675"/>
      <c r="F11675"/>
      <c r="G11675"/>
      <c r="H11675" s="14"/>
      <c r="I11675" s="26"/>
      <c r="K11675"/>
      <c r="L11675"/>
      <c r="M11675"/>
      <c r="N11675"/>
      <c r="O11675"/>
      <c r="P11675"/>
      <c r="S11675"/>
    </row>
    <row r="11676" spans="1:19" x14ac:dyDescent="0.3">
      <c r="A11676" s="25"/>
      <c r="B11676"/>
      <c r="C11676"/>
      <c r="D11676"/>
      <c r="E11676"/>
      <c r="F11676"/>
      <c r="G11676"/>
      <c r="H11676"/>
      <c r="I11676" s="26"/>
      <c r="K11676"/>
      <c r="L11676"/>
      <c r="M11676"/>
      <c r="N11676"/>
      <c r="O11676"/>
      <c r="P11676"/>
      <c r="S11676"/>
    </row>
    <row r="11677" spans="1:19" x14ac:dyDescent="0.3">
      <c r="A11677" s="25"/>
      <c r="B11677"/>
      <c r="C11677"/>
      <c r="D11677"/>
      <c r="E11677"/>
      <c r="F11677"/>
      <c r="G11677"/>
      <c r="H11677"/>
      <c r="I11677"/>
      <c r="K11677"/>
      <c r="L11677"/>
      <c r="M11677"/>
      <c r="N11677"/>
      <c r="O11677"/>
      <c r="P11677"/>
      <c r="S11677"/>
    </row>
    <row r="11678" spans="1:19" x14ac:dyDescent="0.3">
      <c r="A11678" s="25"/>
      <c r="B11678"/>
      <c r="C11678"/>
      <c r="D11678"/>
      <c r="E11678"/>
      <c r="F11678"/>
      <c r="G11678"/>
      <c r="H11678"/>
      <c r="I11678"/>
      <c r="K11678"/>
      <c r="L11678"/>
      <c r="M11678"/>
      <c r="N11678"/>
      <c r="O11678"/>
      <c r="P11678"/>
      <c r="S11678"/>
    </row>
    <row r="11679" spans="1:19" x14ac:dyDescent="0.3">
      <c r="A11679" s="25"/>
      <c r="B11679"/>
      <c r="C11679"/>
      <c r="D11679"/>
      <c r="E11679"/>
      <c r="F11679"/>
      <c r="G11679"/>
      <c r="H11679" s="26"/>
      <c r="I11679" s="26"/>
      <c r="K11679"/>
      <c r="L11679"/>
      <c r="M11679"/>
      <c r="N11679"/>
      <c r="O11679"/>
      <c r="P11679"/>
      <c r="S11679"/>
    </row>
    <row r="11680" spans="1:19" x14ac:dyDescent="0.3">
      <c r="A11680" s="25"/>
      <c r="B11680"/>
      <c r="C11680"/>
      <c r="D11680"/>
      <c r="E11680"/>
      <c r="F11680"/>
      <c r="G11680"/>
      <c r="H11680" s="26"/>
      <c r="I11680" s="26"/>
      <c r="K11680"/>
      <c r="L11680"/>
      <c r="M11680"/>
      <c r="N11680"/>
      <c r="O11680"/>
      <c r="P11680"/>
      <c r="S11680"/>
    </row>
    <row r="11681" spans="1:19" x14ac:dyDescent="0.3">
      <c r="A11681" s="25"/>
      <c r="B11681"/>
      <c r="C11681"/>
      <c r="D11681"/>
      <c r="E11681"/>
      <c r="F11681"/>
      <c r="G11681"/>
      <c r="H11681" s="26"/>
      <c r="I11681" s="26"/>
      <c r="K11681"/>
      <c r="L11681"/>
      <c r="M11681"/>
      <c r="N11681"/>
      <c r="O11681"/>
      <c r="P11681"/>
      <c r="S11681"/>
    </row>
    <row r="11682" spans="1:19" x14ac:dyDescent="0.3">
      <c r="A11682" s="25"/>
      <c r="B11682"/>
      <c r="C11682"/>
      <c r="D11682"/>
      <c r="E11682"/>
      <c r="F11682"/>
      <c r="G11682"/>
      <c r="H11682" s="26"/>
      <c r="I11682" s="26"/>
      <c r="K11682"/>
      <c r="L11682"/>
      <c r="M11682"/>
      <c r="N11682"/>
      <c r="O11682"/>
      <c r="P11682"/>
      <c r="S11682"/>
    </row>
    <row r="11683" spans="1:19" x14ac:dyDescent="0.3">
      <c r="A11683" s="25"/>
      <c r="B11683"/>
      <c r="C11683"/>
      <c r="D11683"/>
      <c r="E11683"/>
      <c r="F11683"/>
      <c r="G11683"/>
      <c r="H11683" s="14"/>
      <c r="I11683" s="14"/>
      <c r="K11683"/>
      <c r="L11683"/>
      <c r="M11683"/>
      <c r="N11683"/>
      <c r="O11683"/>
      <c r="P11683"/>
      <c r="S11683"/>
    </row>
    <row r="11684" spans="1:19" x14ac:dyDescent="0.3">
      <c r="A11684" s="25"/>
      <c r="B11684"/>
      <c r="C11684"/>
      <c r="D11684"/>
      <c r="E11684"/>
      <c r="F11684"/>
      <c r="G11684"/>
      <c r="H11684" s="14"/>
      <c r="I11684" s="14"/>
      <c r="K11684"/>
      <c r="L11684"/>
      <c r="M11684"/>
      <c r="N11684"/>
      <c r="O11684"/>
      <c r="P11684"/>
      <c r="S11684"/>
    </row>
    <row r="11685" spans="1:19" x14ac:dyDescent="0.3">
      <c r="A11685" s="25"/>
      <c r="B11685"/>
      <c r="C11685"/>
      <c r="D11685"/>
      <c r="E11685"/>
      <c r="F11685"/>
      <c r="G11685"/>
      <c r="H11685" s="14"/>
      <c r="I11685" s="14"/>
      <c r="K11685"/>
      <c r="L11685"/>
      <c r="M11685"/>
      <c r="N11685"/>
      <c r="O11685"/>
      <c r="P11685"/>
      <c r="S11685"/>
    </row>
    <row r="11686" spans="1:19" x14ac:dyDescent="0.3">
      <c r="A11686" s="25"/>
      <c r="B11686"/>
      <c r="C11686"/>
      <c r="D11686"/>
      <c r="E11686"/>
      <c r="F11686"/>
      <c r="G11686"/>
      <c r="H11686" s="14"/>
      <c r="I11686" s="14"/>
      <c r="K11686"/>
      <c r="L11686"/>
      <c r="M11686"/>
      <c r="N11686"/>
      <c r="O11686"/>
      <c r="P11686"/>
      <c r="S11686"/>
    </row>
    <row r="11687" spans="1:19" x14ac:dyDescent="0.3">
      <c r="A11687" s="25"/>
      <c r="B11687"/>
      <c r="C11687"/>
      <c r="D11687"/>
      <c r="E11687"/>
      <c r="F11687"/>
      <c r="G11687"/>
      <c r="H11687" s="26"/>
      <c r="I11687" s="26"/>
      <c r="K11687"/>
      <c r="L11687"/>
      <c r="M11687"/>
      <c r="N11687"/>
      <c r="O11687"/>
      <c r="P11687"/>
      <c r="S11687"/>
    </row>
    <row r="11688" spans="1:19" x14ac:dyDescent="0.3">
      <c r="A11688" s="25"/>
      <c r="B11688"/>
      <c r="C11688"/>
      <c r="D11688"/>
      <c r="E11688"/>
      <c r="F11688"/>
      <c r="G11688"/>
      <c r="H11688" s="26"/>
      <c r="I11688" s="26"/>
      <c r="K11688"/>
      <c r="L11688"/>
      <c r="M11688"/>
      <c r="N11688"/>
      <c r="O11688"/>
      <c r="P11688"/>
      <c r="S11688"/>
    </row>
    <row r="11689" spans="1:19" x14ac:dyDescent="0.3">
      <c r="A11689" s="25"/>
      <c r="B11689"/>
      <c r="C11689"/>
      <c r="D11689"/>
      <c r="E11689"/>
      <c r="F11689"/>
      <c r="G11689"/>
      <c r="H11689" s="26"/>
      <c r="I11689" s="26"/>
      <c r="K11689"/>
      <c r="L11689"/>
      <c r="M11689"/>
      <c r="N11689"/>
      <c r="O11689"/>
      <c r="P11689"/>
      <c r="S11689"/>
    </row>
    <row r="11690" spans="1:19" x14ac:dyDescent="0.3">
      <c r="A11690" s="25"/>
      <c r="B11690"/>
      <c r="C11690"/>
      <c r="D11690"/>
      <c r="E11690"/>
      <c r="F11690"/>
      <c r="G11690"/>
      <c r="H11690" s="26"/>
      <c r="I11690" s="26"/>
      <c r="K11690"/>
      <c r="L11690"/>
      <c r="M11690"/>
      <c r="N11690"/>
      <c r="O11690"/>
      <c r="P11690"/>
      <c r="S11690"/>
    </row>
    <row r="11691" spans="1:19" x14ac:dyDescent="0.3">
      <c r="A11691" s="25"/>
      <c r="B11691"/>
      <c r="C11691"/>
      <c r="D11691"/>
      <c r="E11691"/>
      <c r="F11691"/>
      <c r="G11691"/>
      <c r="H11691" s="26"/>
      <c r="I11691" s="26"/>
      <c r="K11691"/>
      <c r="L11691"/>
      <c r="M11691"/>
      <c r="N11691"/>
      <c r="O11691"/>
      <c r="P11691"/>
      <c r="S11691"/>
    </row>
    <row r="11692" spans="1:19" x14ac:dyDescent="0.3">
      <c r="A11692" s="25"/>
      <c r="B11692"/>
      <c r="C11692"/>
      <c r="D11692"/>
      <c r="E11692"/>
      <c r="F11692"/>
      <c r="G11692"/>
      <c r="H11692" s="26"/>
      <c r="I11692" s="26"/>
      <c r="K11692"/>
      <c r="L11692"/>
      <c r="M11692"/>
      <c r="N11692"/>
      <c r="O11692"/>
      <c r="P11692"/>
      <c r="S11692"/>
    </row>
    <row r="11693" spans="1:19" x14ac:dyDescent="0.3">
      <c r="A11693" s="25"/>
      <c r="B11693"/>
      <c r="C11693"/>
      <c r="D11693"/>
      <c r="E11693"/>
      <c r="F11693"/>
      <c r="G11693"/>
      <c r="H11693" s="26"/>
      <c r="I11693" s="26"/>
      <c r="K11693"/>
      <c r="L11693"/>
      <c r="M11693"/>
      <c r="N11693"/>
      <c r="O11693"/>
      <c r="P11693"/>
      <c r="S11693"/>
    </row>
    <row r="11694" spans="1:19" x14ac:dyDescent="0.3">
      <c r="A11694" s="25"/>
      <c r="B11694"/>
      <c r="C11694"/>
      <c r="D11694"/>
      <c r="E11694"/>
      <c r="F11694"/>
      <c r="G11694"/>
      <c r="H11694" s="14"/>
      <c r="I11694" s="14"/>
      <c r="K11694"/>
      <c r="L11694"/>
      <c r="M11694"/>
      <c r="N11694"/>
      <c r="O11694"/>
      <c r="P11694"/>
      <c r="S11694"/>
    </row>
    <row r="11695" spans="1:19" x14ac:dyDescent="0.3">
      <c r="A11695" s="25"/>
      <c r="B11695"/>
      <c r="C11695"/>
      <c r="D11695"/>
      <c r="E11695"/>
      <c r="F11695"/>
      <c r="G11695"/>
      <c r="H11695"/>
      <c r="I11695" s="14"/>
      <c r="K11695"/>
      <c r="L11695"/>
      <c r="M11695"/>
      <c r="N11695"/>
      <c r="O11695"/>
      <c r="P11695"/>
      <c r="S11695"/>
    </row>
    <row r="11696" spans="1:19" x14ac:dyDescent="0.3">
      <c r="A11696" s="25"/>
      <c r="B11696"/>
      <c r="C11696"/>
      <c r="D11696"/>
      <c r="E11696"/>
      <c r="F11696"/>
      <c r="G11696"/>
      <c r="H11696"/>
      <c r="I11696" s="14"/>
      <c r="K11696"/>
      <c r="L11696"/>
      <c r="M11696"/>
      <c r="N11696"/>
      <c r="O11696"/>
      <c r="P11696"/>
      <c r="S11696"/>
    </row>
    <row r="11697" spans="1:19" x14ac:dyDescent="0.3">
      <c r="A11697" s="25"/>
      <c r="B11697"/>
      <c r="C11697"/>
      <c r="D11697"/>
      <c r="E11697"/>
      <c r="F11697"/>
      <c r="G11697"/>
      <c r="H11697" s="26"/>
      <c r="I11697" s="26"/>
      <c r="K11697"/>
      <c r="L11697"/>
      <c r="M11697"/>
      <c r="N11697"/>
      <c r="O11697"/>
      <c r="P11697"/>
      <c r="S11697"/>
    </row>
    <row r="11698" spans="1:19" x14ac:dyDescent="0.3">
      <c r="A11698" s="25"/>
      <c r="B11698"/>
      <c r="C11698"/>
      <c r="D11698"/>
      <c r="E11698"/>
      <c r="F11698"/>
      <c r="G11698"/>
      <c r="H11698" s="26"/>
      <c r="I11698" s="26"/>
      <c r="K11698"/>
      <c r="L11698"/>
      <c r="M11698"/>
      <c r="N11698"/>
      <c r="O11698"/>
      <c r="P11698"/>
      <c r="S11698"/>
    </row>
    <row r="11699" spans="1:19" x14ac:dyDescent="0.3">
      <c r="A11699" s="25"/>
      <c r="B11699"/>
      <c r="C11699"/>
      <c r="D11699"/>
      <c r="E11699"/>
      <c r="F11699"/>
      <c r="G11699"/>
      <c r="H11699" s="26"/>
      <c r="I11699" s="26"/>
      <c r="K11699"/>
      <c r="L11699"/>
      <c r="M11699"/>
      <c r="N11699"/>
      <c r="O11699"/>
      <c r="P11699"/>
      <c r="S11699"/>
    </row>
    <row r="11700" spans="1:19" x14ac:dyDescent="0.3">
      <c r="A11700" s="25"/>
      <c r="B11700"/>
      <c r="C11700"/>
      <c r="D11700"/>
      <c r="E11700"/>
      <c r="F11700"/>
      <c r="G11700"/>
      <c r="H11700" s="14"/>
      <c r="I11700" s="26"/>
      <c r="K11700"/>
      <c r="L11700"/>
      <c r="M11700"/>
      <c r="N11700"/>
      <c r="O11700"/>
      <c r="P11700"/>
      <c r="S11700"/>
    </row>
    <row r="11701" spans="1:19" x14ac:dyDescent="0.3">
      <c r="A11701" s="25"/>
      <c r="B11701"/>
      <c r="C11701"/>
      <c r="D11701"/>
      <c r="E11701"/>
      <c r="F11701"/>
      <c r="G11701"/>
      <c r="H11701" s="14"/>
      <c r="I11701" s="26"/>
      <c r="K11701"/>
      <c r="L11701"/>
      <c r="M11701"/>
      <c r="N11701"/>
      <c r="O11701"/>
      <c r="P11701"/>
      <c r="S11701"/>
    </row>
    <row r="11702" spans="1:19" x14ac:dyDescent="0.3">
      <c r="A11702" s="25"/>
      <c r="B11702"/>
      <c r="C11702"/>
      <c r="D11702"/>
      <c r="E11702"/>
      <c r="F11702"/>
      <c r="G11702"/>
      <c r="H11702" s="14"/>
      <c r="I11702" s="26"/>
      <c r="K11702"/>
      <c r="L11702"/>
      <c r="M11702"/>
      <c r="N11702"/>
      <c r="O11702"/>
      <c r="P11702"/>
      <c r="S11702"/>
    </row>
    <row r="11703" spans="1:19" x14ac:dyDescent="0.3">
      <c r="A11703" s="25"/>
      <c r="B11703"/>
      <c r="C11703"/>
      <c r="D11703"/>
      <c r="E11703"/>
      <c r="F11703"/>
      <c r="G11703"/>
      <c r="H11703"/>
      <c r="I11703" s="26"/>
      <c r="K11703"/>
      <c r="L11703"/>
      <c r="M11703"/>
      <c r="N11703"/>
      <c r="O11703"/>
      <c r="P11703"/>
      <c r="S11703"/>
    </row>
    <row r="11704" spans="1:19" x14ac:dyDescent="0.3">
      <c r="A11704" s="25"/>
      <c r="B11704"/>
      <c r="C11704"/>
      <c r="D11704"/>
      <c r="E11704"/>
      <c r="F11704"/>
      <c r="G11704"/>
      <c r="H11704"/>
      <c r="I11704" s="26"/>
      <c r="K11704"/>
      <c r="L11704"/>
      <c r="M11704"/>
      <c r="N11704"/>
      <c r="O11704"/>
      <c r="P11704"/>
      <c r="S11704"/>
    </row>
    <row r="11705" spans="1:19" x14ac:dyDescent="0.3">
      <c r="A11705" s="25"/>
      <c r="B11705"/>
      <c r="C11705"/>
      <c r="D11705"/>
      <c r="E11705"/>
      <c r="F11705"/>
      <c r="G11705"/>
      <c r="H11705"/>
      <c r="I11705" s="26"/>
      <c r="K11705"/>
      <c r="L11705"/>
      <c r="M11705"/>
      <c r="N11705"/>
      <c r="O11705"/>
      <c r="P11705"/>
      <c r="S11705"/>
    </row>
    <row r="11706" spans="1:19" x14ac:dyDescent="0.3">
      <c r="A11706" s="25"/>
      <c r="B11706"/>
      <c r="C11706"/>
      <c r="D11706"/>
      <c r="E11706"/>
      <c r="F11706"/>
      <c r="G11706"/>
      <c r="H11706" s="14"/>
      <c r="I11706" s="26"/>
      <c r="K11706"/>
      <c r="L11706"/>
      <c r="M11706"/>
      <c r="N11706"/>
      <c r="O11706"/>
      <c r="P11706"/>
      <c r="S11706"/>
    </row>
    <row r="11707" spans="1:19" x14ac:dyDescent="0.3">
      <c r="A11707" s="25"/>
      <c r="B11707"/>
      <c r="C11707"/>
      <c r="D11707"/>
      <c r="E11707"/>
      <c r="F11707"/>
      <c r="G11707"/>
      <c r="H11707" s="14"/>
      <c r="I11707" s="26"/>
      <c r="K11707"/>
      <c r="L11707"/>
      <c r="M11707"/>
      <c r="N11707"/>
      <c r="O11707"/>
      <c r="P11707"/>
      <c r="S11707"/>
    </row>
    <row r="11708" spans="1:19" x14ac:dyDescent="0.3">
      <c r="A11708" s="25"/>
      <c r="B11708"/>
      <c r="C11708"/>
      <c r="D11708"/>
      <c r="E11708"/>
      <c r="F11708"/>
      <c r="G11708"/>
      <c r="H11708" s="14"/>
      <c r="I11708" s="26"/>
      <c r="K11708"/>
      <c r="L11708"/>
      <c r="M11708"/>
      <c r="N11708"/>
      <c r="O11708"/>
      <c r="P11708"/>
      <c r="S11708"/>
    </row>
    <row r="11709" spans="1:19" x14ac:dyDescent="0.3">
      <c r="A11709" s="25"/>
      <c r="B11709"/>
      <c r="C11709"/>
      <c r="D11709"/>
      <c r="E11709"/>
      <c r="F11709"/>
      <c r="G11709"/>
      <c r="H11709" s="14"/>
      <c r="I11709" s="14"/>
      <c r="K11709"/>
      <c r="L11709"/>
      <c r="M11709"/>
      <c r="N11709"/>
      <c r="O11709"/>
      <c r="P11709"/>
      <c r="S11709"/>
    </row>
    <row r="11710" spans="1:19" x14ac:dyDescent="0.3">
      <c r="A11710" s="25"/>
      <c r="B11710"/>
      <c r="C11710"/>
      <c r="D11710"/>
      <c r="E11710"/>
      <c r="F11710"/>
      <c r="G11710"/>
      <c r="H11710" s="14"/>
      <c r="I11710" s="14"/>
      <c r="K11710"/>
      <c r="L11710"/>
      <c r="M11710"/>
      <c r="N11710"/>
      <c r="O11710"/>
      <c r="P11710"/>
      <c r="S11710"/>
    </row>
    <row r="11711" spans="1:19" x14ac:dyDescent="0.3">
      <c r="A11711" s="25"/>
      <c r="B11711"/>
      <c r="C11711"/>
      <c r="D11711"/>
      <c r="E11711"/>
      <c r="F11711"/>
      <c r="G11711"/>
      <c r="H11711"/>
      <c r="I11711" s="14"/>
      <c r="K11711"/>
      <c r="L11711"/>
      <c r="M11711"/>
      <c r="N11711"/>
      <c r="O11711"/>
      <c r="P11711"/>
      <c r="S11711"/>
    </row>
    <row r="11712" spans="1:19" x14ac:dyDescent="0.3">
      <c r="A11712" s="25"/>
      <c r="B11712"/>
      <c r="C11712"/>
      <c r="D11712"/>
      <c r="E11712"/>
      <c r="F11712"/>
      <c r="G11712"/>
      <c r="H11712" s="26"/>
      <c r="I11712" s="26"/>
      <c r="K11712"/>
      <c r="L11712"/>
      <c r="M11712"/>
      <c r="N11712"/>
      <c r="O11712"/>
      <c r="P11712"/>
      <c r="S11712"/>
    </row>
    <row r="11713" spans="1:19" x14ac:dyDescent="0.3">
      <c r="A11713" s="25"/>
      <c r="B11713"/>
      <c r="C11713"/>
      <c r="D11713"/>
      <c r="E11713"/>
      <c r="F11713"/>
      <c r="G11713"/>
      <c r="H11713" s="26"/>
      <c r="I11713" s="26"/>
      <c r="K11713"/>
      <c r="L11713"/>
      <c r="M11713"/>
      <c r="N11713"/>
      <c r="O11713"/>
      <c r="P11713"/>
      <c r="S11713"/>
    </row>
    <row r="11714" spans="1:19" x14ac:dyDescent="0.3">
      <c r="A11714" s="25"/>
      <c r="B11714"/>
      <c r="C11714"/>
      <c r="D11714"/>
      <c r="E11714"/>
      <c r="F11714"/>
      <c r="G11714"/>
      <c r="H11714" s="26"/>
      <c r="I11714" s="26"/>
      <c r="K11714"/>
      <c r="L11714"/>
      <c r="M11714"/>
      <c r="N11714"/>
      <c r="O11714"/>
      <c r="P11714"/>
      <c r="S11714"/>
    </row>
    <row r="11715" spans="1:19" x14ac:dyDescent="0.3">
      <c r="A11715" s="25"/>
      <c r="B11715"/>
      <c r="C11715"/>
      <c r="D11715"/>
      <c r="E11715"/>
      <c r="F11715"/>
      <c r="G11715"/>
      <c r="H11715" s="26"/>
      <c r="I11715" s="26"/>
      <c r="K11715"/>
      <c r="L11715"/>
      <c r="M11715"/>
      <c r="N11715"/>
      <c r="O11715"/>
      <c r="P11715"/>
      <c r="S11715"/>
    </row>
    <row r="11716" spans="1:19" x14ac:dyDescent="0.3">
      <c r="A11716" s="25"/>
      <c r="B11716"/>
      <c r="C11716"/>
      <c r="D11716"/>
      <c r="E11716"/>
      <c r="F11716"/>
      <c r="G11716"/>
      <c r="H11716" s="14"/>
      <c r="I11716" s="14"/>
      <c r="K11716"/>
      <c r="L11716"/>
      <c r="M11716"/>
      <c r="N11716"/>
      <c r="O11716"/>
      <c r="P11716"/>
      <c r="S11716"/>
    </row>
    <row r="11717" spans="1:19" x14ac:dyDescent="0.3">
      <c r="A11717" s="25"/>
      <c r="B11717"/>
      <c r="C11717"/>
      <c r="D11717"/>
      <c r="E11717"/>
      <c r="F11717"/>
      <c r="G11717"/>
      <c r="H11717" s="14"/>
      <c r="I11717" s="14"/>
      <c r="K11717"/>
      <c r="L11717"/>
      <c r="M11717"/>
      <c r="N11717"/>
      <c r="O11717"/>
      <c r="P11717"/>
      <c r="S11717"/>
    </row>
    <row r="11718" spans="1:19" x14ac:dyDescent="0.3">
      <c r="A11718" s="25"/>
      <c r="B11718"/>
      <c r="C11718"/>
      <c r="D11718"/>
      <c r="E11718"/>
      <c r="F11718"/>
      <c r="G11718"/>
      <c r="H11718" s="14"/>
      <c r="I11718" s="14"/>
      <c r="K11718"/>
      <c r="L11718"/>
      <c r="M11718"/>
      <c r="N11718"/>
      <c r="O11718"/>
      <c r="P11718"/>
      <c r="S11718"/>
    </row>
    <row r="11719" spans="1:19" x14ac:dyDescent="0.3">
      <c r="A11719" s="25"/>
      <c r="B11719"/>
      <c r="C11719"/>
      <c r="D11719"/>
      <c r="E11719"/>
      <c r="F11719"/>
      <c r="G11719"/>
      <c r="H11719" s="14"/>
      <c r="I11719" s="14"/>
      <c r="K11719"/>
      <c r="L11719"/>
      <c r="M11719"/>
      <c r="N11719"/>
      <c r="O11719"/>
      <c r="P11719"/>
      <c r="S11719"/>
    </row>
    <row r="11720" spans="1:19" x14ac:dyDescent="0.3">
      <c r="A11720" s="25"/>
      <c r="B11720"/>
      <c r="C11720"/>
      <c r="D11720"/>
      <c r="E11720"/>
      <c r="F11720"/>
      <c r="G11720"/>
      <c r="H11720" s="26"/>
      <c r="I11720" s="26"/>
      <c r="K11720"/>
      <c r="L11720"/>
      <c r="M11720"/>
      <c r="N11720"/>
      <c r="O11720"/>
      <c r="P11720"/>
      <c r="S11720"/>
    </row>
    <row r="11721" spans="1:19" x14ac:dyDescent="0.3">
      <c r="A11721" s="25"/>
      <c r="B11721"/>
      <c r="C11721"/>
      <c r="D11721"/>
      <c r="E11721"/>
      <c r="F11721"/>
      <c r="G11721"/>
      <c r="H11721" s="26"/>
      <c r="I11721" s="26"/>
      <c r="K11721"/>
      <c r="L11721"/>
      <c r="M11721"/>
      <c r="N11721"/>
      <c r="O11721"/>
      <c r="P11721"/>
      <c r="S11721"/>
    </row>
    <row r="11722" spans="1:19" x14ac:dyDescent="0.3">
      <c r="A11722" s="25"/>
      <c r="B11722"/>
      <c r="C11722"/>
      <c r="D11722"/>
      <c r="E11722"/>
      <c r="F11722"/>
      <c r="G11722"/>
      <c r="H11722" s="26"/>
      <c r="I11722" s="26"/>
      <c r="K11722"/>
      <c r="L11722"/>
      <c r="M11722"/>
      <c r="N11722"/>
      <c r="O11722"/>
      <c r="P11722"/>
      <c r="S11722"/>
    </row>
    <row r="11723" spans="1:19" x14ac:dyDescent="0.3">
      <c r="A11723" s="25"/>
      <c r="B11723"/>
      <c r="C11723"/>
      <c r="D11723"/>
      <c r="E11723"/>
      <c r="F11723"/>
      <c r="G11723"/>
      <c r="H11723" s="26"/>
      <c r="I11723" s="26"/>
      <c r="K11723"/>
      <c r="L11723"/>
      <c r="M11723"/>
      <c r="N11723"/>
      <c r="O11723"/>
      <c r="P11723"/>
      <c r="S11723"/>
    </row>
    <row r="11724" spans="1:19" x14ac:dyDescent="0.3">
      <c r="A11724" s="25"/>
      <c r="B11724"/>
      <c r="C11724"/>
      <c r="D11724"/>
      <c r="E11724"/>
      <c r="F11724"/>
      <c r="G11724"/>
      <c r="H11724" s="14"/>
      <c r="I11724" s="14"/>
      <c r="K11724"/>
      <c r="L11724"/>
      <c r="M11724"/>
      <c r="N11724"/>
      <c r="O11724"/>
      <c r="P11724"/>
      <c r="S11724"/>
    </row>
    <row r="11725" spans="1:19" x14ac:dyDescent="0.3">
      <c r="A11725" s="25"/>
      <c r="B11725"/>
      <c r="C11725"/>
      <c r="D11725"/>
      <c r="E11725"/>
      <c r="F11725"/>
      <c r="G11725"/>
      <c r="H11725" s="14"/>
      <c r="I11725" s="14"/>
      <c r="K11725"/>
      <c r="L11725"/>
      <c r="M11725"/>
      <c r="N11725"/>
      <c r="O11725"/>
      <c r="P11725"/>
      <c r="S11725"/>
    </row>
    <row r="11726" spans="1:19" x14ac:dyDescent="0.3">
      <c r="A11726" s="25"/>
      <c r="B11726"/>
      <c r="C11726"/>
      <c r="D11726"/>
      <c r="E11726"/>
      <c r="F11726"/>
      <c r="G11726"/>
      <c r="H11726" s="14"/>
      <c r="I11726" s="14"/>
      <c r="K11726"/>
      <c r="L11726"/>
      <c r="M11726"/>
      <c r="N11726"/>
      <c r="O11726"/>
      <c r="P11726"/>
      <c r="S11726"/>
    </row>
    <row r="11727" spans="1:19" x14ac:dyDescent="0.3">
      <c r="A11727" s="25"/>
      <c r="B11727"/>
      <c r="C11727"/>
      <c r="D11727"/>
      <c r="E11727"/>
      <c r="F11727"/>
      <c r="G11727"/>
      <c r="H11727" s="14"/>
      <c r="I11727" s="14"/>
      <c r="K11727"/>
      <c r="L11727"/>
      <c r="M11727"/>
      <c r="N11727"/>
      <c r="O11727"/>
      <c r="P11727"/>
      <c r="S11727"/>
    </row>
    <row r="11728" spans="1:19" x14ac:dyDescent="0.3">
      <c r="A11728" s="25"/>
      <c r="B11728"/>
      <c r="C11728"/>
      <c r="D11728"/>
      <c r="E11728"/>
      <c r="F11728"/>
      <c r="G11728"/>
      <c r="H11728" s="26"/>
      <c r="I11728" s="26"/>
      <c r="K11728"/>
      <c r="L11728"/>
      <c r="M11728"/>
      <c r="N11728"/>
      <c r="O11728"/>
      <c r="P11728"/>
      <c r="S11728"/>
    </row>
    <row r="11729" spans="1:19" x14ac:dyDescent="0.3">
      <c r="A11729" s="25"/>
      <c r="B11729"/>
      <c r="C11729"/>
      <c r="D11729"/>
      <c r="E11729"/>
      <c r="F11729"/>
      <c r="G11729"/>
      <c r="H11729" s="26"/>
      <c r="I11729" s="26"/>
      <c r="K11729"/>
      <c r="L11729"/>
      <c r="M11729"/>
      <c r="N11729"/>
      <c r="O11729"/>
      <c r="P11729"/>
      <c r="S11729"/>
    </row>
    <row r="11730" spans="1:19" x14ac:dyDescent="0.3">
      <c r="A11730" s="25"/>
      <c r="B11730"/>
      <c r="C11730"/>
      <c r="D11730"/>
      <c r="E11730"/>
      <c r="F11730"/>
      <c r="G11730"/>
      <c r="H11730" s="26"/>
      <c r="I11730" s="26"/>
      <c r="K11730"/>
      <c r="L11730"/>
      <c r="M11730"/>
      <c r="N11730"/>
      <c r="O11730"/>
      <c r="P11730"/>
      <c r="S11730"/>
    </row>
    <row r="11731" spans="1:19" x14ac:dyDescent="0.3">
      <c r="A11731" s="25"/>
      <c r="B11731"/>
      <c r="C11731"/>
      <c r="D11731"/>
      <c r="E11731"/>
      <c r="F11731"/>
      <c r="G11731"/>
      <c r="H11731" s="14"/>
      <c r="I11731" s="14"/>
      <c r="K11731"/>
      <c r="L11731"/>
      <c r="M11731"/>
      <c r="N11731"/>
      <c r="O11731"/>
      <c r="P11731"/>
      <c r="S11731"/>
    </row>
    <row r="11732" spans="1:19" x14ac:dyDescent="0.3">
      <c r="A11732" s="25"/>
      <c r="B11732"/>
      <c r="C11732"/>
      <c r="D11732"/>
      <c r="E11732"/>
      <c r="F11732"/>
      <c r="G11732"/>
      <c r="H11732" s="14"/>
      <c r="I11732" s="14"/>
      <c r="K11732"/>
      <c r="L11732"/>
      <c r="M11732"/>
      <c r="N11732"/>
      <c r="O11732"/>
      <c r="P11732"/>
      <c r="S11732"/>
    </row>
    <row r="11733" spans="1:19" x14ac:dyDescent="0.3">
      <c r="A11733" s="25"/>
      <c r="B11733"/>
      <c r="C11733"/>
      <c r="D11733"/>
      <c r="E11733"/>
      <c r="F11733"/>
      <c r="G11733"/>
      <c r="H11733"/>
      <c r="I11733" s="14"/>
      <c r="K11733"/>
      <c r="L11733"/>
      <c r="M11733"/>
      <c r="N11733"/>
      <c r="O11733"/>
      <c r="P11733"/>
      <c r="S11733"/>
    </row>
    <row r="11734" spans="1:19" x14ac:dyDescent="0.3">
      <c r="A11734" s="25"/>
      <c r="B11734"/>
      <c r="C11734"/>
      <c r="D11734"/>
      <c r="E11734"/>
      <c r="F11734"/>
      <c r="G11734"/>
      <c r="H11734"/>
      <c r="I11734" s="14"/>
      <c r="K11734"/>
      <c r="L11734"/>
      <c r="M11734"/>
      <c r="N11734"/>
      <c r="O11734"/>
      <c r="P11734"/>
      <c r="S11734"/>
    </row>
    <row r="11735" spans="1:19" x14ac:dyDescent="0.3">
      <c r="A11735" s="25"/>
      <c r="B11735"/>
      <c r="C11735"/>
      <c r="D11735"/>
      <c r="E11735"/>
      <c r="F11735"/>
      <c r="G11735"/>
      <c r="H11735" s="26"/>
      <c r="I11735" s="26"/>
      <c r="K11735"/>
      <c r="L11735"/>
      <c r="M11735"/>
      <c r="N11735"/>
      <c r="O11735"/>
      <c r="P11735"/>
      <c r="S11735"/>
    </row>
    <row r="11736" spans="1:19" x14ac:dyDescent="0.3">
      <c r="A11736" s="25"/>
      <c r="B11736"/>
      <c r="C11736"/>
      <c r="D11736"/>
      <c r="E11736"/>
      <c r="F11736"/>
      <c r="G11736"/>
      <c r="H11736" s="26"/>
      <c r="I11736" s="26"/>
      <c r="K11736"/>
      <c r="L11736"/>
      <c r="M11736"/>
      <c r="N11736"/>
      <c r="O11736"/>
      <c r="P11736"/>
      <c r="S11736"/>
    </row>
    <row r="11737" spans="1:19" x14ac:dyDescent="0.3">
      <c r="A11737" s="25"/>
      <c r="B11737"/>
      <c r="C11737"/>
      <c r="D11737"/>
      <c r="E11737"/>
      <c r="F11737"/>
      <c r="G11737"/>
      <c r="H11737" s="26"/>
      <c r="I11737" s="26"/>
      <c r="K11737"/>
      <c r="L11737"/>
      <c r="M11737"/>
      <c r="N11737"/>
      <c r="O11737"/>
      <c r="P11737"/>
      <c r="S11737"/>
    </row>
    <row r="11738" spans="1:19" x14ac:dyDescent="0.3">
      <c r="A11738" s="25"/>
      <c r="B11738"/>
      <c r="C11738"/>
      <c r="D11738"/>
      <c r="E11738"/>
      <c r="F11738"/>
      <c r="G11738"/>
      <c r="H11738" s="26"/>
      <c r="I11738" s="26"/>
      <c r="K11738"/>
      <c r="L11738"/>
      <c r="M11738"/>
      <c r="N11738"/>
      <c r="O11738"/>
      <c r="P11738"/>
      <c r="S11738"/>
    </row>
    <row r="11739" spans="1:19" x14ac:dyDescent="0.3">
      <c r="A11739" s="25"/>
      <c r="B11739"/>
      <c r="C11739"/>
      <c r="D11739"/>
      <c r="E11739"/>
      <c r="F11739"/>
      <c r="G11739"/>
      <c r="H11739" s="14"/>
      <c r="I11739" s="14"/>
      <c r="K11739"/>
      <c r="L11739"/>
      <c r="M11739"/>
      <c r="N11739"/>
      <c r="O11739"/>
      <c r="P11739"/>
      <c r="S11739"/>
    </row>
    <row r="11740" spans="1:19" x14ac:dyDescent="0.3">
      <c r="A11740" s="25"/>
      <c r="B11740"/>
      <c r="C11740"/>
      <c r="D11740"/>
      <c r="E11740"/>
      <c r="F11740"/>
      <c r="G11740"/>
      <c r="H11740" s="14"/>
      <c r="I11740" s="14"/>
      <c r="K11740"/>
      <c r="L11740"/>
      <c r="M11740"/>
      <c r="N11740"/>
      <c r="O11740"/>
      <c r="P11740"/>
      <c r="S11740"/>
    </row>
    <row r="11741" spans="1:19" x14ac:dyDescent="0.3">
      <c r="A11741" s="25"/>
      <c r="B11741"/>
      <c r="C11741"/>
      <c r="D11741"/>
      <c r="E11741"/>
      <c r="F11741"/>
      <c r="G11741"/>
      <c r="H11741" s="14"/>
      <c r="I11741" s="14"/>
      <c r="K11741"/>
      <c r="L11741"/>
      <c r="M11741"/>
      <c r="N11741"/>
      <c r="O11741"/>
      <c r="P11741"/>
      <c r="S11741"/>
    </row>
    <row r="11742" spans="1:19" x14ac:dyDescent="0.3">
      <c r="A11742" s="25"/>
      <c r="B11742"/>
      <c r="C11742"/>
      <c r="D11742"/>
      <c r="E11742"/>
      <c r="F11742"/>
      <c r="G11742"/>
      <c r="H11742" s="14"/>
      <c r="I11742" s="14"/>
      <c r="K11742"/>
      <c r="L11742"/>
      <c r="M11742"/>
      <c r="N11742"/>
      <c r="O11742"/>
      <c r="P11742"/>
      <c r="S11742"/>
    </row>
    <row r="11743" spans="1:19" x14ac:dyDescent="0.3">
      <c r="A11743" s="25"/>
      <c r="B11743"/>
      <c r="C11743"/>
      <c r="D11743"/>
      <c r="E11743"/>
      <c r="F11743"/>
      <c r="G11743"/>
      <c r="H11743" s="26"/>
      <c r="I11743" s="26"/>
      <c r="K11743"/>
      <c r="L11743"/>
      <c r="M11743"/>
      <c r="N11743"/>
      <c r="O11743"/>
      <c r="P11743"/>
      <c r="S11743"/>
    </row>
    <row r="11744" spans="1:19" x14ac:dyDescent="0.3">
      <c r="A11744" s="25"/>
      <c r="B11744"/>
      <c r="C11744"/>
      <c r="D11744"/>
      <c r="E11744"/>
      <c r="F11744"/>
      <c r="G11744"/>
      <c r="H11744" s="26"/>
      <c r="I11744" s="26"/>
      <c r="K11744"/>
      <c r="L11744"/>
      <c r="M11744"/>
      <c r="N11744"/>
      <c r="O11744"/>
      <c r="P11744"/>
      <c r="S11744"/>
    </row>
    <row r="11745" spans="1:20" x14ac:dyDescent="0.3">
      <c r="A11745" s="25"/>
      <c r="B11745"/>
      <c r="C11745"/>
      <c r="D11745"/>
      <c r="E11745"/>
      <c r="F11745"/>
      <c r="G11745"/>
      <c r="H11745" s="26"/>
      <c r="I11745" s="26"/>
      <c r="K11745"/>
      <c r="L11745"/>
      <c r="M11745"/>
      <c r="N11745"/>
      <c r="O11745"/>
      <c r="P11745"/>
      <c r="S11745"/>
    </row>
    <row r="11746" spans="1:20" x14ac:dyDescent="0.3">
      <c r="A11746" s="25"/>
      <c r="B11746"/>
      <c r="C11746"/>
      <c r="D11746"/>
      <c r="E11746"/>
      <c r="F11746"/>
      <c r="G11746"/>
      <c r="H11746" s="14"/>
      <c r="I11746" s="26"/>
      <c r="K11746"/>
      <c r="L11746"/>
      <c r="M11746"/>
      <c r="N11746"/>
      <c r="O11746"/>
      <c r="P11746"/>
      <c r="S11746"/>
    </row>
    <row r="11747" spans="1:20" x14ac:dyDescent="0.3">
      <c r="A11747" s="25"/>
      <c r="B11747"/>
      <c r="C11747"/>
      <c r="D11747"/>
      <c r="E11747"/>
      <c r="F11747"/>
      <c r="G11747"/>
      <c r="H11747" s="14"/>
      <c r="I11747" s="26"/>
      <c r="K11747"/>
      <c r="L11747"/>
      <c r="M11747"/>
      <c r="N11747"/>
      <c r="O11747"/>
      <c r="P11747"/>
      <c r="S11747"/>
    </row>
    <row r="11748" spans="1:20" x14ac:dyDescent="0.3">
      <c r="A11748" s="25"/>
      <c r="B11748"/>
      <c r="C11748"/>
      <c r="D11748"/>
      <c r="E11748"/>
      <c r="F11748"/>
      <c r="G11748"/>
      <c r="H11748" s="14"/>
      <c r="I11748" s="26"/>
      <c r="K11748"/>
      <c r="L11748"/>
      <c r="M11748"/>
      <c r="N11748"/>
      <c r="O11748"/>
      <c r="P11748"/>
      <c r="S11748"/>
    </row>
    <row r="11749" spans="1:20" x14ac:dyDescent="0.3">
      <c r="A11749" s="25"/>
      <c r="B11749"/>
      <c r="C11749"/>
      <c r="D11749"/>
      <c r="E11749"/>
      <c r="F11749"/>
      <c r="G11749"/>
      <c r="H11749"/>
      <c r="I11749" s="26"/>
      <c r="K11749"/>
      <c r="L11749"/>
      <c r="M11749"/>
      <c r="N11749"/>
      <c r="O11749"/>
      <c r="P11749"/>
      <c r="S11749"/>
    </row>
    <row r="11750" spans="1:20" x14ac:dyDescent="0.3">
      <c r="A11750" s="25"/>
      <c r="B11750"/>
      <c r="C11750"/>
      <c r="D11750"/>
      <c r="E11750"/>
      <c r="F11750"/>
      <c r="G11750"/>
      <c r="H11750"/>
      <c r="I11750"/>
      <c r="K11750"/>
      <c r="L11750"/>
      <c r="M11750"/>
      <c r="N11750"/>
      <c r="O11750"/>
      <c r="P11750"/>
      <c r="S11750"/>
    </row>
    <row r="11751" spans="1:20" x14ac:dyDescent="0.3">
      <c r="A11751" s="25"/>
      <c r="B11751"/>
      <c r="C11751"/>
      <c r="D11751"/>
      <c r="E11751"/>
      <c r="F11751"/>
      <c r="G11751"/>
      <c r="H11751"/>
      <c r="I11751"/>
      <c r="K11751"/>
      <c r="L11751"/>
      <c r="M11751"/>
      <c r="N11751"/>
      <c r="O11751"/>
      <c r="P11751"/>
      <c r="S11751"/>
    </row>
    <row r="11752" spans="1:20" x14ac:dyDescent="0.3">
      <c r="A11752" s="25"/>
      <c r="B11752"/>
      <c r="C11752"/>
      <c r="D11752"/>
      <c r="E11752"/>
      <c r="F11752"/>
      <c r="G11752"/>
      <c r="H11752" s="26"/>
      <c r="I11752"/>
      <c r="K11752"/>
      <c r="L11752"/>
      <c r="M11752"/>
      <c r="N11752"/>
      <c r="O11752"/>
      <c r="P11752"/>
      <c r="S11752"/>
    </row>
    <row r="11753" spans="1:20" x14ac:dyDescent="0.3">
      <c r="A11753" s="25"/>
      <c r="B11753"/>
      <c r="C11753"/>
      <c r="D11753"/>
      <c r="E11753"/>
      <c r="F11753"/>
      <c r="G11753"/>
      <c r="H11753" s="26"/>
      <c r="I11753"/>
      <c r="K11753"/>
      <c r="L11753"/>
      <c r="M11753"/>
      <c r="N11753"/>
      <c r="O11753"/>
      <c r="P11753"/>
      <c r="S11753"/>
    </row>
    <row r="11754" spans="1:20" x14ac:dyDescent="0.3">
      <c r="A11754" s="25"/>
      <c r="B11754"/>
      <c r="C11754"/>
      <c r="D11754"/>
      <c r="E11754"/>
      <c r="F11754"/>
      <c r="G11754"/>
      <c r="H11754" s="26"/>
      <c r="I11754" s="14"/>
      <c r="K11754"/>
      <c r="L11754"/>
      <c r="M11754"/>
      <c r="N11754"/>
      <c r="O11754"/>
      <c r="P11754"/>
      <c r="S11754"/>
    </row>
    <row r="11755" spans="1:20" x14ac:dyDescent="0.3">
      <c r="A11755" s="25"/>
      <c r="B11755"/>
      <c r="C11755"/>
      <c r="D11755"/>
      <c r="E11755"/>
      <c r="F11755"/>
      <c r="G11755"/>
      <c r="H11755" s="26"/>
      <c r="I11755" s="14"/>
      <c r="K11755"/>
      <c r="L11755"/>
      <c r="M11755"/>
      <c r="N11755"/>
      <c r="O11755"/>
      <c r="P11755"/>
      <c r="S11755"/>
    </row>
    <row r="11756" spans="1:20" x14ac:dyDescent="0.3">
      <c r="A11756" s="25"/>
      <c r="B11756"/>
      <c r="C11756"/>
      <c r="D11756"/>
      <c r="E11756"/>
      <c r="F11756"/>
      <c r="G11756"/>
      <c r="H11756" s="26"/>
      <c r="I11756" s="14"/>
      <c r="K11756"/>
      <c r="L11756"/>
      <c r="M11756"/>
      <c r="N11756"/>
      <c r="O11756"/>
      <c r="P11756"/>
      <c r="S11756"/>
    </row>
    <row r="11757" spans="1:20" x14ac:dyDescent="0.3">
      <c r="A11757" s="25"/>
      <c r="B11757"/>
      <c r="C11757"/>
      <c r="D11757"/>
      <c r="E11757"/>
      <c r="F11757"/>
      <c r="G11757"/>
      <c r="H11757" s="26"/>
      <c r="I11757" s="14"/>
      <c r="K11757"/>
      <c r="L11757"/>
      <c r="M11757"/>
      <c r="N11757"/>
      <c r="O11757"/>
      <c r="P11757"/>
      <c r="S11757"/>
      <c r="T11757" s="7"/>
    </row>
    <row r="11758" spans="1:20" x14ac:dyDescent="0.3">
      <c r="A11758" s="25"/>
      <c r="B11758"/>
      <c r="C11758"/>
      <c r="D11758"/>
      <c r="E11758"/>
      <c r="F11758"/>
      <c r="G11758"/>
      <c r="H11758" s="26"/>
      <c r="I11758" s="26"/>
      <c r="K11758"/>
      <c r="L11758"/>
      <c r="M11758"/>
      <c r="N11758"/>
      <c r="O11758"/>
      <c r="P11758"/>
      <c r="S11758"/>
    </row>
    <row r="11759" spans="1:20" x14ac:dyDescent="0.3">
      <c r="A11759" s="25"/>
      <c r="B11759"/>
      <c r="C11759"/>
      <c r="D11759"/>
      <c r="E11759"/>
      <c r="F11759"/>
      <c r="G11759"/>
      <c r="H11759" s="26"/>
      <c r="I11759" s="26"/>
      <c r="K11759"/>
      <c r="L11759"/>
      <c r="M11759"/>
      <c r="N11759"/>
      <c r="O11759"/>
      <c r="P11759"/>
      <c r="S11759"/>
    </row>
    <row r="11760" spans="1:20" x14ac:dyDescent="0.3">
      <c r="A11760" s="25"/>
      <c r="B11760"/>
      <c r="C11760"/>
      <c r="D11760"/>
      <c r="E11760"/>
      <c r="F11760"/>
      <c r="G11760"/>
      <c r="H11760" s="26"/>
      <c r="I11760" s="26"/>
      <c r="K11760"/>
      <c r="L11760"/>
      <c r="M11760"/>
      <c r="N11760"/>
      <c r="O11760"/>
      <c r="P11760"/>
      <c r="S11760"/>
    </row>
    <row r="11761" spans="1:20" x14ac:dyDescent="0.3">
      <c r="A11761" s="25"/>
      <c r="B11761"/>
      <c r="C11761"/>
      <c r="D11761"/>
      <c r="E11761"/>
      <c r="F11761"/>
      <c r="G11761"/>
      <c r="H11761" s="26"/>
      <c r="I11761" s="26"/>
      <c r="K11761"/>
      <c r="L11761"/>
      <c r="M11761"/>
      <c r="N11761"/>
      <c r="O11761"/>
      <c r="P11761"/>
      <c r="S11761"/>
    </row>
    <row r="11762" spans="1:20" x14ac:dyDescent="0.3">
      <c r="A11762" s="25"/>
      <c r="B11762"/>
      <c r="C11762"/>
      <c r="D11762"/>
      <c r="E11762"/>
      <c r="F11762"/>
      <c r="G11762"/>
      <c r="H11762" s="14"/>
      <c r="I11762" s="14"/>
      <c r="K11762"/>
      <c r="L11762"/>
      <c r="M11762"/>
      <c r="N11762"/>
      <c r="O11762"/>
      <c r="P11762"/>
      <c r="S11762"/>
    </row>
    <row r="11763" spans="1:20" x14ac:dyDescent="0.3">
      <c r="A11763" s="25"/>
      <c r="B11763"/>
      <c r="C11763"/>
      <c r="D11763"/>
      <c r="E11763"/>
      <c r="F11763"/>
      <c r="G11763"/>
      <c r="H11763" s="14"/>
      <c r="I11763" s="14"/>
      <c r="K11763"/>
      <c r="L11763"/>
      <c r="M11763"/>
      <c r="N11763"/>
      <c r="O11763"/>
      <c r="P11763"/>
      <c r="S11763"/>
    </row>
    <row r="11764" spans="1:20" x14ac:dyDescent="0.3">
      <c r="A11764" s="25"/>
      <c r="B11764"/>
      <c r="C11764"/>
      <c r="D11764"/>
      <c r="E11764"/>
      <c r="F11764"/>
      <c r="G11764"/>
      <c r="H11764" s="14"/>
      <c r="I11764" s="14"/>
      <c r="K11764"/>
      <c r="L11764"/>
      <c r="M11764"/>
      <c r="N11764"/>
      <c r="O11764"/>
      <c r="P11764"/>
      <c r="S11764"/>
    </row>
    <row r="11765" spans="1:20" x14ac:dyDescent="0.3">
      <c r="A11765" s="25"/>
      <c r="B11765"/>
      <c r="C11765"/>
      <c r="D11765"/>
      <c r="E11765"/>
      <c r="F11765"/>
      <c r="G11765"/>
      <c r="H11765"/>
      <c r="I11765"/>
      <c r="K11765"/>
      <c r="L11765"/>
      <c r="M11765"/>
      <c r="N11765"/>
      <c r="O11765"/>
      <c r="P11765"/>
      <c r="S11765"/>
    </row>
    <row r="11766" spans="1:20" x14ac:dyDescent="0.3">
      <c r="A11766" s="25"/>
      <c r="B11766"/>
      <c r="C11766"/>
      <c r="D11766"/>
      <c r="E11766"/>
      <c r="F11766"/>
      <c r="G11766"/>
      <c r="H11766"/>
      <c r="I11766"/>
      <c r="K11766"/>
      <c r="L11766"/>
      <c r="M11766"/>
      <c r="N11766"/>
      <c r="O11766"/>
      <c r="P11766"/>
      <c r="S11766"/>
    </row>
    <row r="11767" spans="1:20" x14ac:dyDescent="0.3">
      <c r="A11767" s="25"/>
      <c r="B11767"/>
      <c r="C11767"/>
      <c r="D11767"/>
      <c r="E11767"/>
      <c r="F11767"/>
      <c r="G11767"/>
      <c r="H11767"/>
      <c r="I11767"/>
      <c r="K11767"/>
      <c r="L11767"/>
      <c r="M11767"/>
      <c r="N11767"/>
      <c r="O11767"/>
      <c r="P11767"/>
      <c r="S11767"/>
      <c r="T11767" s="7"/>
    </row>
    <row r="11768" spans="1:20" x14ac:dyDescent="0.3">
      <c r="A11768" s="25"/>
      <c r="B11768"/>
      <c r="C11768"/>
      <c r="D11768"/>
      <c r="E11768"/>
      <c r="F11768"/>
      <c r="G11768"/>
      <c r="H11768"/>
      <c r="I11768"/>
      <c r="K11768"/>
      <c r="L11768"/>
      <c r="M11768"/>
      <c r="N11768"/>
      <c r="O11768"/>
      <c r="P11768"/>
      <c r="S11768"/>
    </row>
    <row r="11769" spans="1:20" x14ac:dyDescent="0.3">
      <c r="A11769" s="25"/>
      <c r="B11769"/>
      <c r="C11769"/>
      <c r="D11769"/>
      <c r="E11769"/>
      <c r="F11769"/>
      <c r="G11769"/>
      <c r="H11769"/>
      <c r="I11769"/>
      <c r="K11769"/>
      <c r="L11769"/>
      <c r="M11769"/>
      <c r="N11769"/>
      <c r="O11769"/>
      <c r="P11769"/>
      <c r="S11769"/>
    </row>
    <row r="11770" spans="1:20" x14ac:dyDescent="0.3">
      <c r="A11770" s="25"/>
      <c r="B11770"/>
      <c r="C11770"/>
      <c r="D11770"/>
      <c r="E11770"/>
      <c r="F11770"/>
      <c r="G11770"/>
      <c r="H11770"/>
      <c r="I11770"/>
      <c r="K11770"/>
      <c r="L11770"/>
      <c r="M11770"/>
      <c r="N11770"/>
      <c r="O11770"/>
      <c r="P11770"/>
      <c r="S11770"/>
    </row>
    <row r="11771" spans="1:20" x14ac:dyDescent="0.3">
      <c r="A11771" s="25"/>
      <c r="B11771"/>
      <c r="C11771"/>
      <c r="D11771"/>
      <c r="E11771"/>
      <c r="F11771"/>
      <c r="G11771"/>
      <c r="H11771" s="14"/>
      <c r="I11771" s="14"/>
      <c r="K11771"/>
      <c r="L11771"/>
      <c r="M11771"/>
      <c r="N11771"/>
      <c r="O11771"/>
      <c r="P11771"/>
      <c r="S11771"/>
      <c r="T11771" s="7"/>
    </row>
    <row r="11772" spans="1:20" x14ac:dyDescent="0.3">
      <c r="A11772" s="25"/>
      <c r="B11772"/>
      <c r="C11772"/>
      <c r="D11772"/>
      <c r="E11772"/>
      <c r="F11772"/>
      <c r="G11772"/>
      <c r="H11772"/>
      <c r="I11772"/>
      <c r="K11772"/>
      <c r="L11772"/>
      <c r="M11772"/>
      <c r="N11772"/>
      <c r="O11772"/>
      <c r="P11772"/>
      <c r="S11772"/>
    </row>
    <row r="11773" spans="1:20" x14ac:dyDescent="0.3">
      <c r="A11773" s="25"/>
      <c r="B11773"/>
      <c r="C11773"/>
      <c r="D11773"/>
      <c r="E11773"/>
      <c r="F11773"/>
      <c r="G11773"/>
      <c r="H11773"/>
      <c r="I11773"/>
      <c r="K11773"/>
      <c r="L11773"/>
      <c r="M11773"/>
      <c r="N11773"/>
      <c r="O11773"/>
      <c r="P11773"/>
      <c r="S11773"/>
    </row>
    <row r="11774" spans="1:20" x14ac:dyDescent="0.3">
      <c r="A11774" s="25"/>
      <c r="B11774"/>
      <c r="C11774"/>
      <c r="D11774"/>
      <c r="E11774"/>
      <c r="F11774"/>
      <c r="G11774"/>
      <c r="H11774"/>
      <c r="I11774" s="26"/>
      <c r="K11774"/>
      <c r="L11774"/>
      <c r="M11774"/>
      <c r="N11774"/>
      <c r="O11774"/>
      <c r="P11774"/>
      <c r="S11774"/>
    </row>
    <row r="11775" spans="1:20" x14ac:dyDescent="0.3">
      <c r="A11775" s="25"/>
      <c r="B11775"/>
      <c r="C11775"/>
      <c r="D11775"/>
      <c r="E11775"/>
      <c r="F11775"/>
      <c r="G11775"/>
      <c r="H11775"/>
      <c r="I11775" s="26"/>
      <c r="K11775"/>
      <c r="L11775"/>
      <c r="M11775"/>
      <c r="N11775"/>
      <c r="O11775"/>
      <c r="P11775"/>
      <c r="S11775"/>
    </row>
    <row r="11776" spans="1:20" x14ac:dyDescent="0.3">
      <c r="A11776" s="25"/>
      <c r="B11776"/>
      <c r="C11776"/>
      <c r="D11776"/>
      <c r="E11776"/>
      <c r="F11776"/>
      <c r="G11776"/>
      <c r="H11776"/>
      <c r="I11776" s="26"/>
      <c r="K11776"/>
      <c r="L11776"/>
      <c r="M11776"/>
      <c r="N11776"/>
      <c r="O11776"/>
      <c r="P11776"/>
      <c r="S11776"/>
    </row>
    <row r="11777" spans="1:19" x14ac:dyDescent="0.3">
      <c r="A11777" s="25"/>
      <c r="B11777"/>
      <c r="C11777"/>
      <c r="D11777"/>
      <c r="E11777"/>
      <c r="F11777"/>
      <c r="G11777"/>
      <c r="H11777"/>
      <c r="I11777"/>
      <c r="K11777"/>
      <c r="L11777"/>
      <c r="M11777"/>
      <c r="N11777"/>
      <c r="O11777"/>
      <c r="P11777"/>
      <c r="S11777"/>
    </row>
    <row r="11778" spans="1:19" x14ac:dyDescent="0.3">
      <c r="A11778" s="25"/>
      <c r="B11778"/>
      <c r="C11778"/>
      <c r="D11778"/>
      <c r="E11778"/>
      <c r="F11778"/>
      <c r="G11778"/>
      <c r="H11778"/>
      <c r="I11778"/>
      <c r="K11778"/>
      <c r="L11778"/>
      <c r="M11778"/>
      <c r="N11778"/>
      <c r="O11778"/>
      <c r="P11778"/>
      <c r="S11778"/>
    </row>
    <row r="11779" spans="1:19" x14ac:dyDescent="0.3">
      <c r="A11779" s="25"/>
      <c r="B11779"/>
      <c r="C11779"/>
      <c r="D11779"/>
      <c r="E11779"/>
      <c r="F11779"/>
      <c r="G11779"/>
      <c r="H11779" s="14"/>
      <c r="I11779" s="14"/>
      <c r="K11779"/>
      <c r="L11779"/>
      <c r="M11779"/>
      <c r="N11779"/>
      <c r="O11779"/>
      <c r="P11779"/>
      <c r="S11779"/>
    </row>
    <row r="11780" spans="1:19" x14ac:dyDescent="0.3">
      <c r="A11780" s="25"/>
      <c r="B11780"/>
      <c r="C11780"/>
      <c r="D11780"/>
      <c r="E11780"/>
      <c r="F11780"/>
      <c r="G11780"/>
      <c r="H11780" s="14"/>
      <c r="I11780" s="14"/>
      <c r="K11780"/>
      <c r="L11780"/>
      <c r="M11780"/>
      <c r="N11780"/>
      <c r="O11780"/>
      <c r="P11780"/>
      <c r="S11780"/>
    </row>
    <row r="11781" spans="1:19" x14ac:dyDescent="0.3">
      <c r="A11781" s="25"/>
      <c r="B11781"/>
      <c r="C11781"/>
      <c r="D11781"/>
      <c r="E11781"/>
      <c r="F11781"/>
      <c r="G11781"/>
      <c r="H11781" s="14"/>
      <c r="I11781" s="14"/>
      <c r="K11781"/>
      <c r="L11781"/>
      <c r="M11781"/>
      <c r="N11781"/>
      <c r="O11781"/>
      <c r="P11781"/>
      <c r="S11781"/>
    </row>
    <row r="11782" spans="1:19" x14ac:dyDescent="0.3">
      <c r="A11782" s="25"/>
      <c r="B11782"/>
      <c r="C11782"/>
      <c r="D11782"/>
      <c r="E11782"/>
      <c r="F11782"/>
      <c r="G11782"/>
      <c r="H11782" s="14"/>
      <c r="I11782" s="14"/>
      <c r="K11782"/>
      <c r="L11782"/>
      <c r="M11782"/>
      <c r="N11782"/>
      <c r="O11782"/>
      <c r="P11782"/>
      <c r="S11782"/>
    </row>
    <row r="11783" spans="1:19" x14ac:dyDescent="0.3">
      <c r="A11783" s="25"/>
      <c r="B11783"/>
      <c r="C11783"/>
      <c r="D11783"/>
      <c r="E11783"/>
      <c r="F11783"/>
      <c r="G11783"/>
      <c r="H11783" s="14"/>
      <c r="I11783" s="26"/>
      <c r="K11783"/>
      <c r="L11783"/>
      <c r="M11783"/>
      <c r="N11783"/>
      <c r="O11783"/>
      <c r="P11783"/>
      <c r="S11783"/>
    </row>
    <row r="11784" spans="1:19" x14ac:dyDescent="0.3">
      <c r="A11784" s="25"/>
      <c r="B11784"/>
      <c r="C11784"/>
      <c r="D11784"/>
      <c r="E11784"/>
      <c r="F11784"/>
      <c r="G11784"/>
      <c r="H11784" s="14"/>
      <c r="I11784" s="26"/>
      <c r="K11784"/>
      <c r="L11784"/>
      <c r="M11784"/>
      <c r="N11784"/>
      <c r="O11784"/>
      <c r="P11784"/>
      <c r="S11784"/>
    </row>
    <row r="11785" spans="1:19" x14ac:dyDescent="0.3">
      <c r="A11785" s="25"/>
      <c r="B11785"/>
      <c r="C11785"/>
      <c r="D11785"/>
      <c r="E11785"/>
      <c r="F11785"/>
      <c r="G11785"/>
      <c r="H11785"/>
      <c r="I11785" s="26"/>
      <c r="K11785"/>
      <c r="L11785"/>
      <c r="M11785"/>
      <c r="N11785"/>
      <c r="O11785"/>
      <c r="P11785"/>
      <c r="S11785"/>
    </row>
    <row r="11786" spans="1:19" x14ac:dyDescent="0.3">
      <c r="A11786" s="25"/>
      <c r="B11786"/>
      <c r="C11786"/>
      <c r="D11786"/>
      <c r="E11786"/>
      <c r="F11786"/>
      <c r="G11786"/>
      <c r="H11786"/>
      <c r="I11786"/>
      <c r="K11786"/>
      <c r="L11786"/>
      <c r="M11786"/>
      <c r="N11786"/>
      <c r="O11786"/>
      <c r="P11786"/>
      <c r="S11786"/>
    </row>
    <row r="11787" spans="1:19" x14ac:dyDescent="0.3">
      <c r="A11787" s="25"/>
      <c r="B11787"/>
      <c r="C11787"/>
      <c r="D11787"/>
      <c r="E11787"/>
      <c r="F11787"/>
      <c r="G11787"/>
      <c r="H11787"/>
      <c r="I11787"/>
      <c r="K11787"/>
      <c r="L11787"/>
      <c r="M11787"/>
      <c r="N11787"/>
      <c r="O11787"/>
      <c r="P11787"/>
      <c r="S11787"/>
    </row>
    <row r="11788" spans="1:19" x14ac:dyDescent="0.3">
      <c r="A11788" s="25"/>
      <c r="B11788"/>
      <c r="C11788"/>
      <c r="D11788"/>
      <c r="E11788"/>
      <c r="F11788"/>
      <c r="G11788"/>
      <c r="H11788"/>
      <c r="I11788"/>
      <c r="K11788"/>
      <c r="L11788"/>
      <c r="M11788"/>
      <c r="N11788"/>
      <c r="O11788"/>
      <c r="P11788"/>
      <c r="S11788"/>
    </row>
    <row r="11789" spans="1:19" x14ac:dyDescent="0.3">
      <c r="A11789" s="25"/>
      <c r="B11789"/>
      <c r="C11789"/>
      <c r="D11789"/>
      <c r="E11789"/>
      <c r="F11789"/>
      <c r="G11789"/>
      <c r="H11789" s="26"/>
      <c r="I11789" s="26"/>
      <c r="K11789"/>
      <c r="L11789"/>
      <c r="M11789"/>
      <c r="N11789"/>
      <c r="O11789"/>
      <c r="P11789"/>
      <c r="S11789"/>
    </row>
    <row r="11790" spans="1:19" x14ac:dyDescent="0.3">
      <c r="A11790" s="25"/>
      <c r="B11790"/>
      <c r="C11790"/>
      <c r="D11790"/>
      <c r="E11790"/>
      <c r="F11790"/>
      <c r="G11790"/>
      <c r="H11790" s="26"/>
      <c r="I11790" s="26"/>
      <c r="K11790"/>
      <c r="L11790"/>
      <c r="M11790"/>
      <c r="N11790"/>
      <c r="O11790"/>
      <c r="P11790"/>
      <c r="S11790"/>
    </row>
    <row r="11791" spans="1:19" x14ac:dyDescent="0.3">
      <c r="A11791" s="25"/>
      <c r="B11791"/>
      <c r="C11791"/>
      <c r="D11791"/>
      <c r="E11791"/>
      <c r="F11791"/>
      <c r="G11791"/>
      <c r="H11791" s="26"/>
      <c r="I11791" s="26"/>
      <c r="K11791"/>
      <c r="L11791"/>
      <c r="M11791"/>
      <c r="N11791"/>
      <c r="O11791"/>
      <c r="P11791"/>
      <c r="S11791"/>
    </row>
    <row r="11792" spans="1:19" x14ac:dyDescent="0.3">
      <c r="A11792" s="25"/>
      <c r="B11792"/>
      <c r="C11792"/>
      <c r="D11792"/>
      <c r="E11792"/>
      <c r="F11792"/>
      <c r="G11792"/>
      <c r="H11792" s="26"/>
      <c r="I11792" s="26"/>
      <c r="K11792"/>
      <c r="L11792"/>
      <c r="M11792"/>
      <c r="N11792"/>
      <c r="O11792"/>
      <c r="P11792"/>
      <c r="S11792"/>
    </row>
    <row r="11793" spans="1:20" x14ac:dyDescent="0.3">
      <c r="A11793" s="25"/>
      <c r="B11793"/>
      <c r="C11793"/>
      <c r="D11793"/>
      <c r="E11793"/>
      <c r="F11793"/>
      <c r="G11793"/>
      <c r="H11793" s="26"/>
      <c r="I11793" s="26"/>
      <c r="K11793"/>
      <c r="L11793"/>
      <c r="M11793"/>
      <c r="N11793"/>
      <c r="O11793"/>
      <c r="P11793"/>
      <c r="S11793"/>
    </row>
    <row r="11794" spans="1:20" x14ac:dyDescent="0.3">
      <c r="A11794" s="25"/>
      <c r="B11794"/>
      <c r="C11794"/>
      <c r="D11794"/>
      <c r="E11794"/>
      <c r="F11794"/>
      <c r="G11794"/>
      <c r="H11794" s="26"/>
      <c r="I11794" s="26"/>
      <c r="K11794"/>
      <c r="L11794"/>
      <c r="M11794"/>
      <c r="N11794"/>
      <c r="O11794"/>
      <c r="P11794"/>
      <c r="S11794"/>
    </row>
    <row r="11795" spans="1:20" x14ac:dyDescent="0.3">
      <c r="A11795" s="25"/>
      <c r="B11795"/>
      <c r="C11795"/>
      <c r="D11795"/>
      <c r="E11795"/>
      <c r="F11795"/>
      <c r="G11795"/>
      <c r="H11795" s="26"/>
      <c r="I11795" s="26"/>
      <c r="K11795"/>
      <c r="L11795"/>
      <c r="M11795"/>
      <c r="N11795"/>
      <c r="O11795"/>
      <c r="P11795"/>
      <c r="S11795"/>
    </row>
    <row r="11796" spans="1:20" x14ac:dyDescent="0.3">
      <c r="A11796" s="25"/>
      <c r="B11796"/>
      <c r="C11796"/>
      <c r="D11796"/>
      <c r="E11796"/>
      <c r="F11796"/>
      <c r="G11796"/>
      <c r="H11796" s="26"/>
      <c r="I11796" s="26"/>
      <c r="K11796"/>
      <c r="L11796"/>
      <c r="M11796"/>
      <c r="N11796"/>
      <c r="O11796"/>
      <c r="P11796"/>
      <c r="S11796"/>
    </row>
    <row r="11797" spans="1:20" x14ac:dyDescent="0.3">
      <c r="A11797" s="25"/>
      <c r="B11797"/>
      <c r="C11797"/>
      <c r="D11797"/>
      <c r="E11797"/>
      <c r="F11797"/>
      <c r="G11797"/>
      <c r="H11797" s="26"/>
      <c r="I11797" s="26"/>
      <c r="K11797"/>
      <c r="L11797"/>
      <c r="M11797"/>
      <c r="N11797"/>
      <c r="O11797"/>
      <c r="P11797"/>
      <c r="S11797"/>
    </row>
    <row r="11798" spans="1:20" x14ac:dyDescent="0.3">
      <c r="A11798" s="25"/>
      <c r="B11798"/>
      <c r="C11798"/>
      <c r="D11798"/>
      <c r="E11798"/>
      <c r="F11798"/>
      <c r="G11798"/>
      <c r="H11798" s="26"/>
      <c r="I11798" s="26"/>
      <c r="K11798"/>
      <c r="L11798"/>
      <c r="M11798"/>
      <c r="N11798"/>
      <c r="O11798"/>
      <c r="P11798"/>
      <c r="S11798"/>
    </row>
    <row r="11799" spans="1:20" x14ac:dyDescent="0.3">
      <c r="A11799" s="25"/>
      <c r="B11799"/>
      <c r="C11799"/>
      <c r="D11799"/>
      <c r="E11799"/>
      <c r="F11799"/>
      <c r="G11799"/>
      <c r="H11799" s="26"/>
      <c r="I11799" s="26"/>
      <c r="K11799"/>
      <c r="L11799"/>
      <c r="M11799"/>
      <c r="N11799"/>
      <c r="O11799"/>
      <c r="P11799"/>
      <c r="S11799"/>
    </row>
    <row r="11800" spans="1:20" x14ac:dyDescent="0.3">
      <c r="A11800" s="25"/>
      <c r="B11800"/>
      <c r="C11800"/>
      <c r="D11800"/>
      <c r="E11800"/>
      <c r="F11800"/>
      <c r="G11800"/>
      <c r="H11800"/>
      <c r="I11800" s="14"/>
      <c r="K11800"/>
      <c r="L11800"/>
      <c r="M11800"/>
      <c r="N11800"/>
      <c r="O11800"/>
      <c r="P11800"/>
      <c r="S11800"/>
    </row>
    <row r="11801" spans="1:20" x14ac:dyDescent="0.3">
      <c r="A11801" s="25"/>
      <c r="B11801"/>
      <c r="C11801"/>
      <c r="D11801"/>
      <c r="E11801"/>
      <c r="F11801"/>
      <c r="G11801"/>
      <c r="H11801" s="14"/>
      <c r="I11801" s="14"/>
      <c r="K11801"/>
      <c r="L11801"/>
      <c r="M11801"/>
      <c r="N11801"/>
      <c r="O11801"/>
      <c r="P11801"/>
      <c r="S11801"/>
    </row>
    <row r="11802" spans="1:20" x14ac:dyDescent="0.3">
      <c r="A11802" s="25"/>
      <c r="B11802"/>
      <c r="C11802"/>
      <c r="D11802"/>
      <c r="E11802"/>
      <c r="F11802"/>
      <c r="G11802"/>
      <c r="H11802" s="14"/>
      <c r="I11802" s="14"/>
      <c r="K11802"/>
      <c r="L11802"/>
      <c r="M11802"/>
      <c r="N11802"/>
      <c r="O11802"/>
      <c r="P11802"/>
      <c r="S11802"/>
    </row>
    <row r="11803" spans="1:20" x14ac:dyDescent="0.3">
      <c r="A11803" s="25"/>
      <c r="B11803"/>
      <c r="C11803"/>
      <c r="D11803"/>
      <c r="E11803"/>
      <c r="F11803"/>
      <c r="G11803"/>
      <c r="H11803" s="14"/>
      <c r="I11803" s="14"/>
      <c r="K11803"/>
      <c r="L11803"/>
      <c r="M11803"/>
      <c r="N11803"/>
      <c r="O11803"/>
      <c r="P11803"/>
      <c r="S11803"/>
    </row>
    <row r="11804" spans="1:20" x14ac:dyDescent="0.3">
      <c r="A11804" s="25"/>
      <c r="B11804"/>
      <c r="C11804"/>
      <c r="D11804"/>
      <c r="E11804"/>
      <c r="F11804"/>
      <c r="G11804"/>
      <c r="H11804"/>
      <c r="I11804" s="14"/>
      <c r="K11804"/>
      <c r="L11804"/>
      <c r="M11804"/>
      <c r="N11804"/>
      <c r="O11804"/>
      <c r="P11804"/>
      <c r="S11804"/>
    </row>
    <row r="11805" spans="1:20" x14ac:dyDescent="0.3">
      <c r="A11805" s="25"/>
      <c r="B11805"/>
      <c r="C11805"/>
      <c r="D11805"/>
      <c r="E11805"/>
      <c r="F11805"/>
      <c r="G11805"/>
      <c r="H11805"/>
      <c r="I11805" s="14"/>
      <c r="K11805"/>
      <c r="L11805"/>
      <c r="M11805"/>
      <c r="N11805"/>
      <c r="O11805"/>
      <c r="P11805"/>
      <c r="S11805"/>
    </row>
    <row r="11806" spans="1:20" x14ac:dyDescent="0.3">
      <c r="A11806" s="25"/>
      <c r="B11806"/>
      <c r="C11806"/>
      <c r="D11806"/>
      <c r="E11806"/>
      <c r="F11806"/>
      <c r="G11806"/>
      <c r="H11806"/>
      <c r="I11806" s="14"/>
      <c r="K11806"/>
      <c r="L11806"/>
      <c r="M11806"/>
      <c r="N11806"/>
      <c r="O11806"/>
      <c r="P11806"/>
      <c r="S11806"/>
    </row>
    <row r="11807" spans="1:20" x14ac:dyDescent="0.3">
      <c r="A11807" s="25"/>
      <c r="B11807"/>
      <c r="C11807"/>
      <c r="D11807"/>
      <c r="E11807"/>
      <c r="F11807"/>
      <c r="G11807"/>
      <c r="H11807" s="14"/>
      <c r="I11807" s="14"/>
      <c r="K11807"/>
      <c r="L11807"/>
      <c r="M11807"/>
      <c r="N11807"/>
      <c r="O11807"/>
      <c r="P11807"/>
      <c r="S11807"/>
      <c r="T11807" s="7"/>
    </row>
    <row r="11808" spans="1:20" x14ac:dyDescent="0.3">
      <c r="A11808" s="25"/>
      <c r="B11808"/>
      <c r="C11808"/>
      <c r="D11808"/>
      <c r="E11808"/>
      <c r="F11808"/>
      <c r="G11808"/>
      <c r="H11808"/>
      <c r="I11808" s="26"/>
      <c r="K11808"/>
      <c r="L11808"/>
      <c r="M11808"/>
      <c r="N11808"/>
      <c r="O11808"/>
      <c r="P11808"/>
      <c r="S11808"/>
    </row>
    <row r="11809" spans="1:19" x14ac:dyDescent="0.3">
      <c r="A11809" s="25"/>
      <c r="B11809"/>
      <c r="C11809"/>
      <c r="D11809"/>
      <c r="E11809"/>
      <c r="F11809"/>
      <c r="G11809"/>
      <c r="H11809"/>
      <c r="I11809" s="26"/>
      <c r="K11809"/>
      <c r="L11809"/>
      <c r="M11809"/>
      <c r="N11809"/>
      <c r="O11809"/>
      <c r="P11809"/>
      <c r="S11809"/>
    </row>
    <row r="11810" spans="1:19" x14ac:dyDescent="0.3">
      <c r="A11810" s="25"/>
      <c r="B11810"/>
      <c r="C11810"/>
      <c r="D11810"/>
      <c r="E11810"/>
      <c r="F11810"/>
      <c r="G11810"/>
      <c r="H11810"/>
      <c r="I11810" s="26"/>
      <c r="K11810"/>
      <c r="L11810"/>
      <c r="M11810"/>
      <c r="N11810"/>
      <c r="O11810"/>
      <c r="P11810"/>
      <c r="S11810"/>
    </row>
    <row r="11811" spans="1:19" x14ac:dyDescent="0.3">
      <c r="A11811" s="25"/>
      <c r="B11811"/>
      <c r="C11811"/>
      <c r="D11811"/>
      <c r="E11811"/>
      <c r="F11811"/>
      <c r="G11811"/>
      <c r="H11811"/>
      <c r="I11811" s="26"/>
      <c r="K11811"/>
      <c r="L11811"/>
      <c r="M11811"/>
      <c r="N11811"/>
      <c r="O11811"/>
      <c r="P11811"/>
      <c r="S11811"/>
    </row>
    <row r="11812" spans="1:19" x14ac:dyDescent="0.3">
      <c r="A11812" s="25"/>
      <c r="B11812"/>
      <c r="C11812"/>
      <c r="D11812"/>
      <c r="E11812"/>
      <c r="F11812"/>
      <c r="G11812"/>
      <c r="H11812" s="26"/>
      <c r="I11812" s="26"/>
      <c r="K11812"/>
      <c r="L11812"/>
      <c r="M11812"/>
      <c r="N11812"/>
      <c r="O11812"/>
      <c r="P11812"/>
      <c r="S11812"/>
    </row>
    <row r="11813" spans="1:19" x14ac:dyDescent="0.3">
      <c r="A11813" s="25"/>
      <c r="B11813"/>
      <c r="C11813"/>
      <c r="D11813"/>
      <c r="E11813"/>
      <c r="F11813"/>
      <c r="G11813"/>
      <c r="H11813" s="26"/>
      <c r="I11813" s="26"/>
      <c r="K11813"/>
      <c r="L11813"/>
      <c r="M11813"/>
      <c r="N11813"/>
      <c r="O11813"/>
      <c r="P11813"/>
      <c r="S11813"/>
    </row>
    <row r="11814" spans="1:19" x14ac:dyDescent="0.3">
      <c r="A11814" s="25"/>
      <c r="B11814"/>
      <c r="C11814"/>
      <c r="D11814"/>
      <c r="E11814"/>
      <c r="F11814"/>
      <c r="G11814"/>
      <c r="H11814" s="26"/>
      <c r="I11814" s="26"/>
      <c r="K11814"/>
      <c r="L11814"/>
      <c r="M11814"/>
      <c r="N11814"/>
      <c r="O11814"/>
      <c r="P11814"/>
      <c r="S11814"/>
    </row>
    <row r="11815" spans="1:19" x14ac:dyDescent="0.3">
      <c r="A11815" s="25"/>
      <c r="B11815"/>
      <c r="C11815"/>
      <c r="D11815"/>
      <c r="E11815"/>
      <c r="F11815"/>
      <c r="G11815"/>
      <c r="H11815" s="26"/>
      <c r="I11815" s="26"/>
      <c r="K11815"/>
      <c r="L11815"/>
      <c r="M11815"/>
      <c r="N11815"/>
      <c r="O11815"/>
      <c r="P11815"/>
      <c r="S11815"/>
    </row>
    <row r="11816" spans="1:19" x14ac:dyDescent="0.3">
      <c r="A11816" s="25"/>
      <c r="B11816"/>
      <c r="C11816"/>
      <c r="D11816"/>
      <c r="E11816"/>
      <c r="F11816"/>
      <c r="G11816"/>
      <c r="H11816" s="14"/>
      <c r="I11816" s="14"/>
      <c r="K11816"/>
      <c r="L11816"/>
      <c r="M11816"/>
      <c r="N11816"/>
      <c r="O11816"/>
      <c r="P11816"/>
      <c r="S11816"/>
    </row>
    <row r="11817" spans="1:19" x14ac:dyDescent="0.3">
      <c r="A11817" s="25"/>
      <c r="B11817"/>
      <c r="C11817"/>
      <c r="D11817"/>
      <c r="E11817"/>
      <c r="F11817"/>
      <c r="G11817"/>
      <c r="H11817" s="14"/>
      <c r="I11817" s="14"/>
      <c r="K11817"/>
      <c r="L11817"/>
      <c r="M11817"/>
      <c r="N11817"/>
      <c r="O11817"/>
      <c r="P11817"/>
      <c r="S11817"/>
    </row>
    <row r="11818" spans="1:19" x14ac:dyDescent="0.3">
      <c r="A11818" s="25"/>
      <c r="B11818"/>
      <c r="C11818"/>
      <c r="D11818"/>
      <c r="E11818"/>
      <c r="F11818"/>
      <c r="G11818"/>
      <c r="H11818" s="14"/>
      <c r="I11818" s="14"/>
      <c r="K11818"/>
      <c r="L11818"/>
      <c r="M11818"/>
      <c r="N11818"/>
      <c r="O11818"/>
      <c r="P11818"/>
      <c r="S11818"/>
    </row>
    <row r="11819" spans="1:19" x14ac:dyDescent="0.3">
      <c r="A11819" s="25"/>
      <c r="B11819"/>
      <c r="C11819"/>
      <c r="D11819"/>
      <c r="E11819"/>
      <c r="F11819"/>
      <c r="G11819"/>
      <c r="H11819" s="14"/>
      <c r="I11819" s="14"/>
      <c r="K11819"/>
      <c r="L11819"/>
      <c r="M11819"/>
      <c r="N11819"/>
      <c r="O11819"/>
      <c r="P11819"/>
      <c r="S11819"/>
    </row>
    <row r="11820" spans="1:19" x14ac:dyDescent="0.3">
      <c r="A11820" s="25"/>
      <c r="B11820"/>
      <c r="C11820"/>
      <c r="D11820"/>
      <c r="E11820"/>
      <c r="F11820"/>
      <c r="G11820"/>
      <c r="H11820"/>
      <c r="I11820"/>
      <c r="K11820"/>
      <c r="L11820"/>
      <c r="M11820"/>
      <c r="N11820"/>
      <c r="O11820"/>
      <c r="P11820"/>
      <c r="S11820"/>
    </row>
    <row r="11821" spans="1:19" x14ac:dyDescent="0.3">
      <c r="A11821" s="25"/>
      <c r="B11821"/>
      <c r="C11821"/>
      <c r="D11821"/>
      <c r="E11821"/>
      <c r="F11821"/>
      <c r="G11821"/>
      <c r="H11821"/>
      <c r="I11821"/>
      <c r="K11821"/>
      <c r="L11821"/>
      <c r="M11821"/>
      <c r="N11821"/>
      <c r="O11821"/>
      <c r="P11821"/>
      <c r="S11821"/>
    </row>
    <row r="11822" spans="1:19" x14ac:dyDescent="0.3">
      <c r="A11822" s="25"/>
      <c r="B11822"/>
      <c r="C11822"/>
      <c r="D11822"/>
      <c r="E11822"/>
      <c r="F11822"/>
      <c r="G11822"/>
      <c r="H11822"/>
      <c r="I11822"/>
      <c r="K11822"/>
      <c r="L11822"/>
      <c r="M11822"/>
      <c r="N11822"/>
      <c r="O11822"/>
      <c r="P11822"/>
      <c r="S11822"/>
    </row>
    <row r="11823" spans="1:19" x14ac:dyDescent="0.3">
      <c r="A11823" s="25"/>
      <c r="B11823"/>
      <c r="C11823"/>
      <c r="D11823"/>
      <c r="E11823"/>
      <c r="F11823"/>
      <c r="G11823"/>
      <c r="H11823"/>
      <c r="I11823"/>
      <c r="K11823"/>
      <c r="L11823"/>
      <c r="M11823"/>
      <c r="N11823"/>
      <c r="O11823"/>
      <c r="P11823"/>
      <c r="S11823"/>
    </row>
    <row r="11824" spans="1:19" x14ac:dyDescent="0.3">
      <c r="A11824" s="25"/>
      <c r="B11824"/>
      <c r="C11824"/>
      <c r="D11824"/>
      <c r="E11824"/>
      <c r="F11824"/>
      <c r="G11824"/>
      <c r="H11824" s="26"/>
      <c r="I11824" s="26"/>
      <c r="K11824"/>
      <c r="L11824"/>
      <c r="M11824"/>
      <c r="N11824"/>
      <c r="O11824"/>
      <c r="P11824"/>
      <c r="S11824"/>
    </row>
    <row r="11825" spans="1:20" x14ac:dyDescent="0.3">
      <c r="A11825" s="25"/>
      <c r="B11825"/>
      <c r="C11825"/>
      <c r="D11825"/>
      <c r="E11825"/>
      <c r="F11825"/>
      <c r="G11825"/>
      <c r="H11825" s="26"/>
      <c r="I11825" s="26"/>
      <c r="K11825"/>
      <c r="L11825"/>
      <c r="M11825"/>
      <c r="N11825"/>
      <c r="O11825"/>
      <c r="P11825"/>
      <c r="S11825"/>
      <c r="T11825" s="7"/>
    </row>
    <row r="11826" spans="1:20" x14ac:dyDescent="0.3">
      <c r="A11826" s="25"/>
      <c r="B11826"/>
      <c r="C11826"/>
      <c r="D11826"/>
      <c r="E11826"/>
      <c r="F11826"/>
      <c r="G11826"/>
      <c r="H11826" s="26"/>
      <c r="I11826" s="26"/>
      <c r="K11826"/>
      <c r="L11826"/>
      <c r="M11826"/>
      <c r="N11826"/>
      <c r="O11826"/>
      <c r="P11826"/>
      <c r="S11826"/>
    </row>
    <row r="11827" spans="1:20" x14ac:dyDescent="0.3">
      <c r="A11827" s="25"/>
      <c r="B11827"/>
      <c r="C11827"/>
      <c r="D11827"/>
      <c r="E11827"/>
      <c r="F11827"/>
      <c r="G11827"/>
      <c r="H11827" s="26"/>
      <c r="I11827" s="26"/>
      <c r="K11827"/>
      <c r="L11827"/>
      <c r="M11827"/>
      <c r="N11827"/>
      <c r="O11827"/>
      <c r="P11827"/>
      <c r="S11827"/>
    </row>
    <row r="11828" spans="1:20" x14ac:dyDescent="0.3">
      <c r="A11828" s="25"/>
      <c r="B11828"/>
      <c r="C11828"/>
      <c r="D11828"/>
      <c r="E11828"/>
      <c r="F11828"/>
      <c r="G11828"/>
      <c r="H11828" s="26"/>
      <c r="I11828" s="26"/>
      <c r="K11828"/>
      <c r="L11828"/>
      <c r="M11828"/>
      <c r="N11828"/>
      <c r="O11828"/>
      <c r="P11828"/>
      <c r="S11828"/>
    </row>
    <row r="11829" spans="1:20" x14ac:dyDescent="0.3">
      <c r="A11829" s="25"/>
      <c r="B11829"/>
      <c r="C11829"/>
      <c r="D11829"/>
      <c r="E11829"/>
      <c r="F11829"/>
      <c r="G11829"/>
      <c r="H11829" s="26"/>
      <c r="I11829" s="26"/>
      <c r="K11829"/>
      <c r="L11829"/>
      <c r="M11829"/>
      <c r="N11829"/>
      <c r="O11829"/>
      <c r="P11829"/>
      <c r="S11829"/>
    </row>
    <row r="11830" spans="1:20" x14ac:dyDescent="0.3">
      <c r="A11830" s="25"/>
      <c r="B11830"/>
      <c r="C11830"/>
      <c r="D11830"/>
      <c r="E11830"/>
      <c r="F11830"/>
      <c r="G11830"/>
      <c r="H11830" s="26"/>
      <c r="I11830" s="26"/>
      <c r="K11830"/>
      <c r="L11830"/>
      <c r="M11830"/>
      <c r="N11830"/>
      <c r="O11830"/>
      <c r="P11830"/>
      <c r="S11830"/>
    </row>
    <row r="11831" spans="1:20" x14ac:dyDescent="0.3">
      <c r="A11831" s="25"/>
      <c r="B11831"/>
      <c r="C11831"/>
      <c r="D11831"/>
      <c r="E11831"/>
      <c r="F11831"/>
      <c r="G11831"/>
      <c r="H11831" s="26"/>
      <c r="I11831" s="26"/>
      <c r="K11831"/>
      <c r="L11831"/>
      <c r="M11831"/>
      <c r="N11831"/>
      <c r="O11831"/>
      <c r="P11831"/>
      <c r="S11831"/>
    </row>
    <row r="11832" spans="1:20" x14ac:dyDescent="0.3">
      <c r="A11832" s="25"/>
      <c r="B11832"/>
      <c r="C11832"/>
      <c r="D11832"/>
      <c r="E11832"/>
      <c r="F11832"/>
      <c r="G11832"/>
      <c r="H11832"/>
      <c r="I11832" s="26"/>
      <c r="K11832"/>
      <c r="L11832"/>
      <c r="M11832"/>
      <c r="N11832"/>
      <c r="O11832"/>
      <c r="P11832"/>
      <c r="S11832"/>
    </row>
    <row r="11833" spans="1:20" x14ac:dyDescent="0.3">
      <c r="A11833" s="25"/>
      <c r="B11833"/>
      <c r="C11833"/>
      <c r="D11833"/>
      <c r="E11833"/>
      <c r="F11833"/>
      <c r="G11833"/>
      <c r="H11833"/>
      <c r="I11833" s="26"/>
      <c r="K11833"/>
      <c r="L11833"/>
      <c r="M11833"/>
      <c r="N11833"/>
      <c r="O11833"/>
      <c r="P11833"/>
      <c r="S11833"/>
    </row>
    <row r="11834" spans="1:20" x14ac:dyDescent="0.3">
      <c r="A11834" s="25"/>
      <c r="B11834"/>
      <c r="C11834"/>
      <c r="D11834"/>
      <c r="E11834"/>
      <c r="F11834"/>
      <c r="G11834"/>
      <c r="H11834" s="14"/>
      <c r="I11834" s="26"/>
      <c r="K11834"/>
      <c r="L11834"/>
      <c r="M11834"/>
      <c r="N11834"/>
      <c r="O11834"/>
      <c r="P11834"/>
      <c r="S11834"/>
    </row>
    <row r="11835" spans="1:20" x14ac:dyDescent="0.3">
      <c r="A11835" s="25"/>
      <c r="B11835"/>
      <c r="C11835"/>
      <c r="D11835"/>
      <c r="E11835"/>
      <c r="F11835"/>
      <c r="G11835"/>
      <c r="H11835" s="14"/>
      <c r="I11835" s="26"/>
      <c r="K11835"/>
      <c r="L11835"/>
      <c r="M11835"/>
      <c r="N11835"/>
      <c r="O11835"/>
      <c r="P11835"/>
      <c r="S11835"/>
    </row>
    <row r="11836" spans="1:20" x14ac:dyDescent="0.3">
      <c r="A11836" s="25"/>
      <c r="B11836"/>
      <c r="C11836"/>
      <c r="D11836"/>
      <c r="E11836"/>
      <c r="F11836"/>
      <c r="G11836"/>
      <c r="H11836" s="26"/>
      <c r="I11836" s="26"/>
      <c r="K11836"/>
      <c r="L11836"/>
      <c r="M11836"/>
      <c r="N11836"/>
      <c r="O11836"/>
      <c r="P11836"/>
      <c r="S11836"/>
    </row>
    <row r="11837" spans="1:20" x14ac:dyDescent="0.3">
      <c r="A11837" s="25"/>
      <c r="B11837"/>
      <c r="C11837"/>
      <c r="D11837"/>
      <c r="E11837"/>
      <c r="F11837"/>
      <c r="G11837"/>
      <c r="H11837" s="26"/>
      <c r="I11837" s="26"/>
      <c r="K11837"/>
      <c r="L11837"/>
      <c r="M11837"/>
      <c r="N11837"/>
      <c r="O11837"/>
      <c r="P11837"/>
      <c r="S11837"/>
    </row>
    <row r="11838" spans="1:20" x14ac:dyDescent="0.3">
      <c r="A11838" s="25"/>
      <c r="B11838"/>
      <c r="C11838"/>
      <c r="D11838"/>
      <c r="E11838"/>
      <c r="F11838"/>
      <c r="G11838"/>
      <c r="H11838" s="26"/>
      <c r="I11838" s="26"/>
      <c r="K11838"/>
      <c r="L11838"/>
      <c r="M11838"/>
      <c r="N11838"/>
      <c r="O11838"/>
      <c r="P11838"/>
      <c r="S11838"/>
    </row>
    <row r="11839" spans="1:20" x14ac:dyDescent="0.3">
      <c r="A11839" s="25"/>
      <c r="B11839"/>
      <c r="C11839"/>
      <c r="D11839"/>
      <c r="E11839"/>
      <c r="F11839"/>
      <c r="G11839"/>
      <c r="H11839" s="26"/>
      <c r="I11839" s="26"/>
      <c r="K11839"/>
      <c r="L11839"/>
      <c r="M11839"/>
      <c r="N11839"/>
      <c r="O11839"/>
      <c r="P11839"/>
      <c r="S11839"/>
    </row>
    <row r="11840" spans="1:20" x14ac:dyDescent="0.3">
      <c r="A11840" s="25"/>
      <c r="B11840"/>
      <c r="C11840"/>
      <c r="D11840"/>
      <c r="E11840"/>
      <c r="F11840"/>
      <c r="G11840"/>
      <c r="H11840"/>
      <c r="I11840"/>
      <c r="K11840"/>
      <c r="L11840"/>
      <c r="M11840"/>
      <c r="N11840"/>
      <c r="O11840"/>
      <c r="P11840"/>
      <c r="S11840"/>
    </row>
    <row r="11841" spans="1:20" x14ac:dyDescent="0.3">
      <c r="A11841" s="25"/>
      <c r="B11841"/>
      <c r="C11841"/>
      <c r="D11841"/>
      <c r="E11841"/>
      <c r="F11841"/>
      <c r="G11841"/>
      <c r="H11841"/>
      <c r="I11841"/>
      <c r="K11841"/>
      <c r="L11841"/>
      <c r="M11841"/>
      <c r="N11841"/>
      <c r="O11841"/>
      <c r="P11841"/>
      <c r="S11841"/>
    </row>
    <row r="11842" spans="1:20" x14ac:dyDescent="0.3">
      <c r="A11842" s="25"/>
      <c r="B11842"/>
      <c r="C11842"/>
      <c r="D11842"/>
      <c r="E11842"/>
      <c r="F11842"/>
      <c r="G11842"/>
      <c r="H11842" s="14"/>
      <c r="I11842" s="14"/>
      <c r="K11842"/>
      <c r="L11842"/>
      <c r="M11842"/>
      <c r="N11842"/>
      <c r="O11842"/>
      <c r="P11842"/>
      <c r="S11842"/>
    </row>
    <row r="11843" spans="1:20" x14ac:dyDescent="0.3">
      <c r="A11843" s="25"/>
      <c r="B11843"/>
      <c r="C11843"/>
      <c r="D11843"/>
      <c r="E11843"/>
      <c r="F11843"/>
      <c r="G11843"/>
      <c r="H11843" s="14"/>
      <c r="I11843" s="14"/>
      <c r="K11843"/>
      <c r="L11843"/>
      <c r="M11843"/>
      <c r="N11843"/>
      <c r="O11843"/>
      <c r="P11843"/>
      <c r="S11843"/>
    </row>
    <row r="11844" spans="1:20" x14ac:dyDescent="0.3">
      <c r="A11844" s="25"/>
      <c r="B11844"/>
      <c r="C11844"/>
      <c r="D11844"/>
      <c r="E11844"/>
      <c r="F11844"/>
      <c r="G11844"/>
      <c r="H11844" s="14"/>
      <c r="I11844" s="14"/>
      <c r="K11844"/>
      <c r="L11844"/>
      <c r="M11844"/>
      <c r="N11844"/>
      <c r="O11844"/>
      <c r="P11844"/>
      <c r="S11844"/>
    </row>
    <row r="11845" spans="1:20" x14ac:dyDescent="0.3">
      <c r="A11845" s="25"/>
      <c r="B11845"/>
      <c r="C11845"/>
      <c r="D11845"/>
      <c r="E11845"/>
      <c r="F11845"/>
      <c r="G11845"/>
      <c r="H11845" s="14"/>
      <c r="I11845" s="14"/>
      <c r="K11845"/>
      <c r="L11845"/>
      <c r="M11845"/>
      <c r="N11845"/>
      <c r="O11845"/>
      <c r="P11845"/>
      <c r="S11845"/>
    </row>
    <row r="11846" spans="1:20" x14ac:dyDescent="0.3">
      <c r="A11846" s="25"/>
      <c r="B11846"/>
      <c r="C11846"/>
      <c r="D11846"/>
      <c r="E11846"/>
      <c r="F11846"/>
      <c r="G11846"/>
      <c r="H11846" s="14"/>
      <c r="I11846" s="14"/>
      <c r="K11846"/>
      <c r="L11846"/>
      <c r="M11846"/>
      <c r="N11846"/>
      <c r="O11846"/>
      <c r="P11846"/>
      <c r="S11846"/>
    </row>
    <row r="11847" spans="1:20" x14ac:dyDescent="0.3">
      <c r="A11847" s="25"/>
      <c r="B11847"/>
      <c r="C11847"/>
      <c r="D11847"/>
      <c r="E11847"/>
      <c r="F11847"/>
      <c r="G11847"/>
      <c r="H11847" s="14"/>
      <c r="I11847" s="14"/>
      <c r="K11847"/>
      <c r="L11847"/>
      <c r="M11847"/>
      <c r="N11847"/>
      <c r="O11847"/>
      <c r="P11847"/>
      <c r="S11847"/>
    </row>
    <row r="11848" spans="1:20" x14ac:dyDescent="0.3">
      <c r="A11848" s="25"/>
      <c r="B11848"/>
      <c r="C11848"/>
      <c r="D11848"/>
      <c r="E11848"/>
      <c r="F11848"/>
      <c r="G11848"/>
      <c r="H11848" s="26"/>
      <c r="I11848" s="26"/>
      <c r="K11848"/>
      <c r="L11848"/>
      <c r="M11848"/>
      <c r="N11848"/>
      <c r="O11848"/>
      <c r="P11848"/>
      <c r="S11848"/>
    </row>
    <row r="11849" spans="1:20" x14ac:dyDescent="0.3">
      <c r="A11849" s="25"/>
      <c r="B11849"/>
      <c r="C11849"/>
      <c r="D11849"/>
      <c r="E11849"/>
      <c r="F11849"/>
      <c r="G11849"/>
      <c r="H11849" s="26"/>
      <c r="I11849" s="26"/>
      <c r="K11849"/>
      <c r="L11849"/>
      <c r="M11849"/>
      <c r="N11849"/>
      <c r="O11849"/>
      <c r="P11849"/>
      <c r="S11849"/>
      <c r="T11849" s="7"/>
    </row>
    <row r="11850" spans="1:20" x14ac:dyDescent="0.3">
      <c r="A11850" s="25"/>
      <c r="B11850"/>
      <c r="C11850"/>
      <c r="D11850"/>
      <c r="E11850"/>
      <c r="F11850"/>
      <c r="G11850"/>
      <c r="H11850" s="26"/>
      <c r="I11850" s="26"/>
      <c r="K11850"/>
      <c r="L11850"/>
      <c r="M11850"/>
      <c r="N11850"/>
      <c r="O11850"/>
      <c r="P11850"/>
      <c r="S11850"/>
      <c r="T11850" s="7"/>
    </row>
    <row r="11851" spans="1:20" x14ac:dyDescent="0.3">
      <c r="A11851" s="25"/>
      <c r="B11851"/>
      <c r="C11851"/>
      <c r="D11851"/>
      <c r="E11851"/>
      <c r="F11851"/>
      <c r="G11851"/>
      <c r="H11851" s="26"/>
      <c r="I11851" s="26"/>
      <c r="K11851"/>
      <c r="L11851"/>
      <c r="M11851"/>
      <c r="N11851"/>
      <c r="O11851"/>
      <c r="P11851"/>
      <c r="S11851"/>
    </row>
    <row r="11852" spans="1:20" x14ac:dyDescent="0.3">
      <c r="A11852" s="25"/>
      <c r="B11852"/>
      <c r="C11852"/>
      <c r="D11852"/>
      <c r="E11852"/>
      <c r="F11852"/>
      <c r="G11852"/>
      <c r="H11852" s="26"/>
      <c r="I11852" s="26"/>
      <c r="K11852"/>
      <c r="L11852"/>
      <c r="M11852"/>
      <c r="N11852"/>
      <c r="O11852"/>
      <c r="P11852"/>
      <c r="S11852"/>
    </row>
    <row r="11853" spans="1:20" x14ac:dyDescent="0.3">
      <c r="A11853" s="25"/>
      <c r="B11853"/>
      <c r="C11853"/>
      <c r="D11853"/>
      <c r="E11853"/>
      <c r="F11853"/>
      <c r="G11853"/>
      <c r="H11853" s="26"/>
      <c r="I11853" s="26"/>
      <c r="K11853"/>
      <c r="L11853"/>
      <c r="M11853"/>
      <c r="N11853"/>
      <c r="O11853"/>
      <c r="P11853"/>
      <c r="S11853"/>
    </row>
    <row r="11854" spans="1:20" x14ac:dyDescent="0.3">
      <c r="A11854" s="25"/>
      <c r="B11854"/>
      <c r="C11854"/>
      <c r="D11854"/>
      <c r="E11854"/>
      <c r="F11854"/>
      <c r="G11854"/>
      <c r="H11854" s="26"/>
      <c r="I11854" s="26"/>
      <c r="K11854"/>
      <c r="L11854"/>
      <c r="M11854"/>
      <c r="N11854"/>
      <c r="O11854"/>
      <c r="P11854"/>
      <c r="S11854"/>
    </row>
    <row r="11855" spans="1:20" x14ac:dyDescent="0.3">
      <c r="A11855" s="25"/>
      <c r="B11855"/>
      <c r="C11855"/>
      <c r="D11855"/>
      <c r="E11855"/>
      <c r="F11855"/>
      <c r="G11855"/>
      <c r="H11855" s="26"/>
      <c r="I11855" s="26"/>
      <c r="K11855"/>
      <c r="L11855"/>
      <c r="M11855"/>
      <c r="N11855"/>
      <c r="O11855"/>
      <c r="P11855"/>
      <c r="S11855"/>
    </row>
    <row r="11856" spans="1:20" x14ac:dyDescent="0.3">
      <c r="A11856" s="25"/>
      <c r="B11856"/>
      <c r="C11856"/>
      <c r="D11856"/>
      <c r="E11856"/>
      <c r="F11856"/>
      <c r="G11856"/>
      <c r="H11856" s="26"/>
      <c r="I11856" s="26"/>
      <c r="K11856"/>
      <c r="L11856"/>
      <c r="M11856"/>
      <c r="N11856"/>
      <c r="O11856"/>
      <c r="P11856"/>
      <c r="S11856"/>
      <c r="T11856" s="7"/>
    </row>
    <row r="11857" spans="1:20" x14ac:dyDescent="0.3">
      <c r="A11857" s="25"/>
      <c r="B11857"/>
      <c r="C11857"/>
      <c r="D11857"/>
      <c r="E11857"/>
      <c r="F11857"/>
      <c r="G11857"/>
      <c r="H11857" s="26"/>
      <c r="I11857" s="26"/>
      <c r="K11857"/>
      <c r="L11857"/>
      <c r="M11857"/>
      <c r="N11857"/>
      <c r="O11857"/>
      <c r="P11857"/>
      <c r="S11857"/>
      <c r="T11857" s="7"/>
    </row>
    <row r="11858" spans="1:20" x14ac:dyDescent="0.3">
      <c r="A11858" s="25"/>
      <c r="B11858"/>
      <c r="C11858"/>
      <c r="D11858"/>
      <c r="E11858"/>
      <c r="F11858"/>
      <c r="G11858"/>
      <c r="H11858" s="26"/>
      <c r="I11858" s="26"/>
      <c r="K11858"/>
      <c r="L11858"/>
      <c r="M11858"/>
      <c r="N11858"/>
      <c r="O11858"/>
      <c r="P11858"/>
      <c r="S11858"/>
      <c r="T11858" s="7"/>
    </row>
    <row r="11859" spans="1:20" x14ac:dyDescent="0.3">
      <c r="A11859" s="25"/>
      <c r="B11859"/>
      <c r="C11859"/>
      <c r="D11859"/>
      <c r="E11859"/>
      <c r="F11859"/>
      <c r="G11859"/>
      <c r="H11859" s="26"/>
      <c r="I11859" s="26"/>
      <c r="K11859"/>
      <c r="L11859"/>
      <c r="M11859"/>
      <c r="N11859"/>
      <c r="O11859"/>
      <c r="P11859"/>
      <c r="S11859"/>
    </row>
    <row r="11860" spans="1:20" x14ac:dyDescent="0.3">
      <c r="A11860" s="25"/>
      <c r="B11860"/>
      <c r="C11860"/>
      <c r="D11860"/>
      <c r="E11860"/>
      <c r="F11860"/>
      <c r="G11860"/>
      <c r="H11860" s="26"/>
      <c r="I11860" s="26"/>
      <c r="K11860"/>
      <c r="L11860"/>
      <c r="M11860"/>
      <c r="N11860"/>
      <c r="O11860"/>
      <c r="P11860"/>
      <c r="S11860"/>
    </row>
    <row r="11861" spans="1:20" x14ac:dyDescent="0.3">
      <c r="A11861" s="25"/>
      <c r="B11861"/>
      <c r="C11861"/>
      <c r="D11861"/>
      <c r="E11861"/>
      <c r="F11861"/>
      <c r="G11861"/>
      <c r="H11861" s="26"/>
      <c r="I11861" s="26"/>
      <c r="K11861"/>
      <c r="L11861"/>
      <c r="M11861"/>
      <c r="N11861"/>
      <c r="O11861"/>
      <c r="P11861"/>
      <c r="S11861"/>
    </row>
    <row r="11862" spans="1:20" x14ac:dyDescent="0.3">
      <c r="A11862" s="25"/>
      <c r="B11862"/>
      <c r="C11862"/>
      <c r="D11862"/>
      <c r="E11862"/>
      <c r="F11862"/>
      <c r="G11862"/>
      <c r="H11862" s="14"/>
      <c r="I11862" s="14"/>
      <c r="K11862"/>
      <c r="L11862"/>
      <c r="M11862"/>
      <c r="N11862"/>
      <c r="O11862"/>
      <c r="P11862"/>
      <c r="S11862"/>
    </row>
    <row r="11863" spans="1:20" x14ac:dyDescent="0.3">
      <c r="A11863" s="25"/>
      <c r="B11863"/>
      <c r="C11863"/>
      <c r="D11863"/>
      <c r="E11863"/>
      <c r="F11863"/>
      <c r="G11863"/>
      <c r="H11863"/>
      <c r="I11863"/>
      <c r="K11863"/>
      <c r="L11863"/>
      <c r="M11863"/>
      <c r="N11863"/>
      <c r="O11863"/>
      <c r="P11863"/>
      <c r="S11863"/>
    </row>
    <row r="11864" spans="1:20" x14ac:dyDescent="0.3">
      <c r="A11864" s="25"/>
      <c r="B11864"/>
      <c r="C11864"/>
      <c r="D11864"/>
      <c r="E11864"/>
      <c r="F11864"/>
      <c r="G11864"/>
      <c r="H11864" s="14"/>
      <c r="I11864" s="14"/>
      <c r="K11864"/>
      <c r="L11864"/>
      <c r="M11864"/>
      <c r="N11864"/>
      <c r="O11864"/>
      <c r="P11864"/>
      <c r="S11864"/>
      <c r="T11864" s="7"/>
    </row>
    <row r="11865" spans="1:20" x14ac:dyDescent="0.3">
      <c r="A11865" s="25"/>
      <c r="B11865"/>
      <c r="C11865"/>
      <c r="D11865"/>
      <c r="E11865"/>
      <c r="F11865"/>
      <c r="G11865"/>
      <c r="H11865"/>
      <c r="I11865"/>
      <c r="K11865"/>
      <c r="L11865"/>
      <c r="M11865"/>
      <c r="N11865"/>
      <c r="O11865"/>
      <c r="P11865"/>
      <c r="S11865"/>
    </row>
    <row r="11866" spans="1:20" x14ac:dyDescent="0.3">
      <c r="A11866" s="25"/>
      <c r="B11866"/>
      <c r="C11866"/>
      <c r="D11866"/>
      <c r="E11866"/>
      <c r="F11866"/>
      <c r="G11866"/>
      <c r="H11866"/>
      <c r="I11866"/>
      <c r="K11866"/>
      <c r="L11866"/>
      <c r="M11866"/>
      <c r="N11866"/>
      <c r="O11866"/>
      <c r="P11866"/>
      <c r="S11866"/>
    </row>
    <row r="11867" spans="1:20" x14ac:dyDescent="0.3">
      <c r="A11867" s="25"/>
      <c r="B11867"/>
      <c r="C11867"/>
      <c r="D11867"/>
      <c r="E11867"/>
      <c r="F11867"/>
      <c r="G11867"/>
      <c r="H11867"/>
      <c r="I11867"/>
      <c r="K11867"/>
      <c r="L11867"/>
      <c r="M11867"/>
      <c r="N11867"/>
      <c r="O11867"/>
      <c r="P11867"/>
      <c r="S11867"/>
      <c r="T11867" s="7"/>
    </row>
    <row r="11868" spans="1:20" x14ac:dyDescent="0.3">
      <c r="A11868" s="25"/>
      <c r="B11868"/>
      <c r="C11868"/>
      <c r="D11868"/>
      <c r="E11868"/>
      <c r="F11868"/>
      <c r="G11868"/>
      <c r="H11868" s="14"/>
      <c r="I11868" s="14"/>
      <c r="K11868"/>
      <c r="L11868"/>
      <c r="M11868"/>
      <c r="N11868"/>
      <c r="O11868"/>
      <c r="P11868"/>
      <c r="S11868"/>
      <c r="T11868" s="7"/>
    </row>
    <row r="11869" spans="1:20" x14ac:dyDescent="0.3">
      <c r="A11869" s="25"/>
      <c r="B11869"/>
      <c r="C11869"/>
      <c r="D11869"/>
      <c r="E11869"/>
      <c r="F11869"/>
      <c r="G11869"/>
      <c r="H11869"/>
      <c r="I11869"/>
      <c r="K11869"/>
      <c r="L11869"/>
      <c r="M11869"/>
      <c r="N11869"/>
      <c r="O11869"/>
      <c r="P11869"/>
      <c r="S11869"/>
    </row>
    <row r="11870" spans="1:20" x14ac:dyDescent="0.3">
      <c r="A11870" s="25"/>
      <c r="B11870"/>
      <c r="C11870"/>
      <c r="D11870"/>
      <c r="E11870"/>
      <c r="F11870"/>
      <c r="G11870"/>
      <c r="H11870" s="14"/>
      <c r="I11870" s="14"/>
      <c r="K11870"/>
      <c r="L11870"/>
      <c r="M11870"/>
      <c r="N11870"/>
      <c r="O11870"/>
      <c r="P11870"/>
      <c r="S11870"/>
    </row>
    <row r="11871" spans="1:20" x14ac:dyDescent="0.3">
      <c r="A11871" s="25"/>
      <c r="B11871"/>
      <c r="C11871"/>
      <c r="D11871"/>
      <c r="E11871"/>
      <c r="F11871"/>
      <c r="G11871"/>
      <c r="H11871" s="14"/>
      <c r="I11871" s="14"/>
      <c r="K11871"/>
      <c r="L11871"/>
      <c r="M11871"/>
      <c r="N11871"/>
      <c r="O11871"/>
      <c r="P11871"/>
      <c r="S11871"/>
    </row>
    <row r="11872" spans="1:20" x14ac:dyDescent="0.3">
      <c r="A11872" s="25"/>
      <c r="B11872"/>
      <c r="C11872"/>
      <c r="D11872"/>
      <c r="E11872"/>
      <c r="F11872"/>
      <c r="G11872"/>
      <c r="H11872" s="26"/>
      <c r="I11872" s="26"/>
      <c r="K11872"/>
      <c r="L11872"/>
      <c r="M11872"/>
      <c r="N11872"/>
      <c r="O11872"/>
      <c r="P11872"/>
      <c r="S11872"/>
      <c r="T11872" s="7"/>
    </row>
    <row r="11873" spans="1:19" x14ac:dyDescent="0.3">
      <c r="A11873" s="25"/>
      <c r="B11873"/>
      <c r="C11873"/>
      <c r="D11873"/>
      <c r="E11873"/>
      <c r="F11873"/>
      <c r="G11873"/>
      <c r="H11873" s="26"/>
      <c r="I11873" s="26"/>
      <c r="K11873"/>
      <c r="L11873"/>
      <c r="M11873"/>
      <c r="N11873"/>
      <c r="O11873"/>
      <c r="P11873"/>
      <c r="S11873"/>
    </row>
    <row r="11874" spans="1:19" x14ac:dyDescent="0.3">
      <c r="A11874" s="25"/>
      <c r="B11874"/>
      <c r="C11874"/>
      <c r="D11874"/>
      <c r="E11874"/>
      <c r="F11874"/>
      <c r="G11874"/>
      <c r="H11874" s="26"/>
      <c r="I11874" s="26"/>
      <c r="K11874"/>
      <c r="L11874"/>
      <c r="M11874"/>
      <c r="N11874"/>
      <c r="O11874"/>
      <c r="P11874"/>
      <c r="S11874"/>
    </row>
    <row r="11875" spans="1:19" x14ac:dyDescent="0.3">
      <c r="A11875" s="25"/>
      <c r="B11875"/>
      <c r="C11875"/>
      <c r="D11875"/>
      <c r="E11875"/>
      <c r="F11875"/>
      <c r="G11875"/>
      <c r="H11875" s="26"/>
      <c r="I11875" s="14"/>
      <c r="K11875"/>
      <c r="L11875"/>
      <c r="M11875"/>
      <c r="N11875"/>
      <c r="O11875"/>
      <c r="P11875"/>
      <c r="S11875"/>
    </row>
    <row r="11876" spans="1:19" x14ac:dyDescent="0.3">
      <c r="A11876" s="25"/>
      <c r="B11876"/>
      <c r="C11876"/>
      <c r="D11876"/>
      <c r="E11876"/>
      <c r="F11876"/>
      <c r="G11876"/>
      <c r="H11876" s="14"/>
      <c r="I11876" s="14"/>
      <c r="K11876"/>
      <c r="L11876"/>
      <c r="M11876"/>
      <c r="N11876"/>
      <c r="O11876"/>
      <c r="P11876"/>
      <c r="S11876"/>
    </row>
    <row r="11877" spans="1:19" x14ac:dyDescent="0.3">
      <c r="A11877" s="25"/>
      <c r="B11877"/>
      <c r="C11877"/>
      <c r="D11877"/>
      <c r="E11877"/>
      <c r="F11877"/>
      <c r="G11877"/>
      <c r="H11877" s="26"/>
      <c r="I11877" s="26"/>
      <c r="K11877"/>
      <c r="L11877"/>
      <c r="M11877"/>
      <c r="N11877"/>
      <c r="O11877"/>
      <c r="P11877"/>
      <c r="S11877"/>
    </row>
    <row r="11878" spans="1:19" x14ac:dyDescent="0.3">
      <c r="A11878" s="25"/>
      <c r="B11878"/>
      <c r="C11878"/>
      <c r="D11878"/>
      <c r="E11878"/>
      <c r="F11878"/>
      <c r="G11878"/>
      <c r="H11878"/>
      <c r="I11878"/>
      <c r="K11878"/>
      <c r="L11878"/>
      <c r="M11878"/>
      <c r="N11878"/>
      <c r="O11878"/>
      <c r="P11878"/>
      <c r="S11878"/>
    </row>
    <row r="11879" spans="1:19" x14ac:dyDescent="0.3">
      <c r="A11879" s="25"/>
      <c r="B11879"/>
      <c r="C11879"/>
      <c r="D11879"/>
      <c r="E11879"/>
      <c r="F11879"/>
      <c r="G11879"/>
      <c r="H11879" s="26"/>
      <c r="I11879" s="26"/>
      <c r="K11879"/>
      <c r="L11879"/>
      <c r="M11879"/>
      <c r="N11879"/>
      <c r="O11879"/>
      <c r="P11879"/>
      <c r="S11879"/>
    </row>
    <row r="11880" spans="1:19" x14ac:dyDescent="0.3">
      <c r="A11880" s="25"/>
      <c r="B11880"/>
      <c r="C11880"/>
      <c r="D11880"/>
      <c r="E11880"/>
      <c r="F11880"/>
      <c r="G11880"/>
      <c r="H11880" s="26"/>
      <c r="I11880" s="26"/>
      <c r="K11880"/>
      <c r="L11880"/>
      <c r="M11880"/>
      <c r="N11880"/>
      <c r="O11880"/>
      <c r="P11880"/>
      <c r="S11880"/>
    </row>
    <row r="11881" spans="1:19" x14ac:dyDescent="0.3">
      <c r="A11881" s="25"/>
      <c r="B11881"/>
      <c r="C11881"/>
      <c r="D11881"/>
      <c r="E11881"/>
      <c r="F11881"/>
      <c r="G11881"/>
      <c r="H11881" s="26"/>
      <c r="I11881" s="26"/>
      <c r="K11881"/>
      <c r="L11881"/>
      <c r="M11881"/>
      <c r="N11881"/>
      <c r="O11881"/>
      <c r="P11881"/>
      <c r="S11881"/>
    </row>
    <row r="11882" spans="1:19" x14ac:dyDescent="0.3">
      <c r="A11882" s="25"/>
      <c r="B11882"/>
      <c r="C11882"/>
      <c r="D11882"/>
      <c r="E11882"/>
      <c r="F11882"/>
      <c r="G11882"/>
      <c r="H11882" s="26"/>
      <c r="I11882" s="26"/>
      <c r="K11882"/>
      <c r="L11882"/>
      <c r="M11882"/>
      <c r="N11882"/>
      <c r="O11882"/>
      <c r="P11882"/>
      <c r="S11882"/>
    </row>
    <row r="11883" spans="1:19" x14ac:dyDescent="0.3">
      <c r="A11883" s="25"/>
      <c r="B11883"/>
      <c r="C11883"/>
      <c r="D11883"/>
      <c r="E11883"/>
      <c r="F11883"/>
      <c r="G11883"/>
      <c r="H11883" s="26"/>
      <c r="I11883" s="26"/>
      <c r="K11883"/>
      <c r="L11883"/>
      <c r="M11883"/>
      <c r="N11883"/>
      <c r="O11883"/>
      <c r="P11883"/>
      <c r="S11883"/>
    </row>
    <row r="11884" spans="1:19" x14ac:dyDescent="0.3">
      <c r="A11884" s="25"/>
      <c r="B11884"/>
      <c r="C11884"/>
      <c r="D11884"/>
      <c r="E11884"/>
      <c r="F11884"/>
      <c r="G11884"/>
      <c r="H11884" s="26"/>
      <c r="I11884" s="26"/>
      <c r="K11884"/>
      <c r="L11884"/>
      <c r="M11884"/>
      <c r="N11884"/>
      <c r="O11884"/>
      <c r="P11884"/>
      <c r="S11884"/>
    </row>
    <row r="11885" spans="1:19" x14ac:dyDescent="0.3">
      <c r="A11885" s="25"/>
      <c r="B11885"/>
      <c r="C11885"/>
      <c r="D11885"/>
      <c r="E11885"/>
      <c r="F11885"/>
      <c r="G11885"/>
      <c r="H11885" s="26"/>
      <c r="I11885" s="26"/>
      <c r="K11885"/>
      <c r="L11885"/>
      <c r="M11885"/>
      <c r="N11885"/>
      <c r="O11885"/>
      <c r="P11885"/>
      <c r="S11885"/>
    </row>
    <row r="11886" spans="1:19" x14ac:dyDescent="0.3">
      <c r="A11886" s="25"/>
      <c r="B11886"/>
      <c r="C11886"/>
      <c r="D11886"/>
      <c r="E11886"/>
      <c r="F11886"/>
      <c r="G11886"/>
      <c r="H11886" s="26"/>
      <c r="I11886" s="26"/>
      <c r="K11886"/>
      <c r="L11886"/>
      <c r="M11886"/>
      <c r="N11886"/>
      <c r="O11886"/>
      <c r="P11886"/>
      <c r="S11886"/>
    </row>
    <row r="11887" spans="1:19" x14ac:dyDescent="0.3">
      <c r="A11887" s="25"/>
      <c r="B11887"/>
      <c r="C11887"/>
      <c r="D11887"/>
      <c r="E11887"/>
      <c r="F11887"/>
      <c r="G11887"/>
      <c r="H11887" s="14"/>
      <c r="I11887" s="14"/>
      <c r="K11887"/>
      <c r="L11887"/>
      <c r="M11887"/>
      <c r="N11887"/>
      <c r="O11887"/>
      <c r="P11887"/>
      <c r="S11887"/>
    </row>
    <row r="11888" spans="1:19" x14ac:dyDescent="0.3">
      <c r="A11888" s="25"/>
      <c r="B11888"/>
      <c r="C11888"/>
      <c r="D11888"/>
      <c r="E11888"/>
      <c r="F11888"/>
      <c r="G11888"/>
      <c r="H11888"/>
      <c r="I11888"/>
      <c r="K11888"/>
      <c r="L11888"/>
      <c r="M11888"/>
      <c r="N11888"/>
      <c r="O11888"/>
      <c r="P11888"/>
      <c r="S11888"/>
    </row>
    <row r="11889" spans="1:19" x14ac:dyDescent="0.3">
      <c r="A11889" s="25"/>
      <c r="B11889"/>
      <c r="C11889"/>
      <c r="D11889"/>
      <c r="E11889"/>
      <c r="F11889"/>
      <c r="G11889"/>
      <c r="H11889"/>
      <c r="I11889"/>
      <c r="K11889"/>
      <c r="L11889"/>
      <c r="M11889"/>
      <c r="N11889"/>
      <c r="O11889"/>
      <c r="P11889"/>
      <c r="S11889"/>
    </row>
    <row r="11890" spans="1:19" x14ac:dyDescent="0.3">
      <c r="A11890" s="25"/>
      <c r="B11890"/>
      <c r="C11890"/>
      <c r="D11890"/>
      <c r="E11890"/>
      <c r="F11890"/>
      <c r="G11890"/>
      <c r="H11890" s="14"/>
      <c r="I11890" s="14"/>
      <c r="K11890"/>
      <c r="L11890"/>
      <c r="M11890"/>
      <c r="N11890"/>
      <c r="O11890"/>
      <c r="P11890"/>
      <c r="S11890"/>
    </row>
    <row r="11891" spans="1:19" x14ac:dyDescent="0.3">
      <c r="A11891" s="25"/>
      <c r="B11891"/>
      <c r="C11891"/>
      <c r="D11891"/>
      <c r="E11891"/>
      <c r="F11891"/>
      <c r="G11891"/>
      <c r="H11891" s="26"/>
      <c r="I11891" s="26"/>
      <c r="K11891"/>
      <c r="L11891"/>
      <c r="M11891"/>
      <c r="N11891"/>
      <c r="O11891"/>
      <c r="P11891"/>
      <c r="S11891"/>
    </row>
    <row r="11892" spans="1:19" x14ac:dyDescent="0.3">
      <c r="A11892" s="25"/>
      <c r="B11892"/>
      <c r="C11892"/>
      <c r="D11892"/>
      <c r="E11892"/>
      <c r="F11892"/>
      <c r="G11892"/>
      <c r="H11892"/>
      <c r="I11892"/>
      <c r="K11892"/>
      <c r="L11892"/>
      <c r="M11892"/>
      <c r="N11892"/>
      <c r="O11892"/>
      <c r="P11892"/>
      <c r="S11892"/>
    </row>
    <row r="11893" spans="1:19" x14ac:dyDescent="0.3">
      <c r="A11893" s="25"/>
      <c r="B11893"/>
      <c r="C11893"/>
      <c r="D11893"/>
      <c r="E11893"/>
      <c r="F11893"/>
      <c r="G11893"/>
      <c r="H11893" s="26"/>
      <c r="I11893" s="26"/>
      <c r="K11893"/>
      <c r="L11893"/>
      <c r="M11893"/>
      <c r="N11893"/>
      <c r="O11893"/>
      <c r="P11893"/>
      <c r="S11893"/>
    </row>
    <row r="11894" spans="1:19" x14ac:dyDescent="0.3">
      <c r="A11894" s="25"/>
      <c r="B11894"/>
      <c r="C11894"/>
      <c r="D11894"/>
      <c r="E11894"/>
      <c r="F11894"/>
      <c r="G11894"/>
      <c r="H11894" s="14"/>
      <c r="I11894" s="14"/>
      <c r="K11894"/>
      <c r="L11894"/>
      <c r="M11894"/>
      <c r="N11894"/>
      <c r="O11894"/>
      <c r="P11894"/>
      <c r="S11894"/>
    </row>
    <row r="11895" spans="1:19" x14ac:dyDescent="0.3">
      <c r="A11895" s="25"/>
      <c r="B11895"/>
      <c r="C11895"/>
      <c r="D11895"/>
      <c r="E11895"/>
      <c r="F11895"/>
      <c r="G11895"/>
      <c r="H11895" s="26"/>
      <c r="I11895" s="26"/>
      <c r="K11895"/>
      <c r="L11895"/>
      <c r="M11895"/>
      <c r="N11895"/>
      <c r="O11895"/>
      <c r="P11895"/>
      <c r="S11895"/>
    </row>
    <row r="11896" spans="1:19" x14ac:dyDescent="0.3">
      <c r="A11896" s="25"/>
      <c r="B11896"/>
      <c r="C11896"/>
      <c r="D11896"/>
      <c r="E11896"/>
      <c r="F11896"/>
      <c r="G11896"/>
      <c r="H11896" s="26"/>
      <c r="I11896" s="26"/>
      <c r="K11896"/>
      <c r="L11896"/>
      <c r="M11896"/>
      <c r="N11896"/>
      <c r="O11896"/>
      <c r="P11896"/>
      <c r="S11896"/>
    </row>
    <row r="11897" spans="1:19" x14ac:dyDescent="0.3">
      <c r="A11897" s="25"/>
      <c r="B11897"/>
      <c r="C11897"/>
      <c r="D11897"/>
      <c r="E11897"/>
      <c r="F11897"/>
      <c r="G11897"/>
      <c r="H11897" s="26"/>
      <c r="I11897" s="26"/>
      <c r="K11897"/>
      <c r="L11897"/>
      <c r="M11897"/>
      <c r="N11897"/>
      <c r="O11897"/>
      <c r="P11897"/>
      <c r="S11897"/>
    </row>
    <row r="11898" spans="1:19" x14ac:dyDescent="0.3">
      <c r="A11898" s="25"/>
      <c r="B11898"/>
      <c r="C11898"/>
      <c r="D11898"/>
      <c r="E11898"/>
      <c r="F11898"/>
      <c r="G11898"/>
      <c r="H11898" s="26"/>
      <c r="I11898" s="26"/>
      <c r="K11898"/>
      <c r="L11898"/>
      <c r="M11898"/>
      <c r="N11898"/>
      <c r="O11898"/>
      <c r="P11898"/>
      <c r="S11898"/>
    </row>
    <row r="11899" spans="1:19" x14ac:dyDescent="0.3">
      <c r="A11899" s="25"/>
      <c r="B11899"/>
      <c r="C11899"/>
      <c r="D11899"/>
      <c r="E11899"/>
      <c r="F11899"/>
      <c r="G11899"/>
      <c r="H11899" s="26"/>
      <c r="I11899" s="26"/>
      <c r="K11899"/>
      <c r="L11899"/>
      <c r="M11899"/>
      <c r="N11899"/>
      <c r="O11899"/>
      <c r="P11899"/>
      <c r="S11899"/>
    </row>
    <row r="11900" spans="1:19" x14ac:dyDescent="0.3">
      <c r="A11900" s="25"/>
      <c r="B11900"/>
      <c r="C11900"/>
      <c r="D11900"/>
      <c r="E11900"/>
      <c r="F11900"/>
      <c r="G11900"/>
      <c r="H11900" s="26"/>
      <c r="I11900" s="26"/>
      <c r="K11900"/>
      <c r="L11900"/>
      <c r="M11900"/>
      <c r="N11900"/>
      <c r="O11900"/>
      <c r="P11900"/>
      <c r="S11900"/>
    </row>
    <row r="11901" spans="1:19" x14ac:dyDescent="0.3">
      <c r="A11901" s="25"/>
      <c r="B11901"/>
      <c r="C11901"/>
      <c r="D11901"/>
      <c r="E11901"/>
      <c r="F11901"/>
      <c r="G11901"/>
      <c r="H11901" s="26"/>
      <c r="I11901" s="26"/>
      <c r="K11901"/>
      <c r="L11901"/>
      <c r="M11901"/>
      <c r="N11901"/>
      <c r="O11901"/>
      <c r="P11901"/>
      <c r="S11901"/>
    </row>
    <row r="11902" spans="1:19" x14ac:dyDescent="0.3">
      <c r="A11902" s="25"/>
      <c r="B11902"/>
      <c r="C11902"/>
      <c r="D11902"/>
      <c r="E11902"/>
      <c r="F11902"/>
      <c r="G11902"/>
      <c r="H11902" s="26"/>
      <c r="I11902" s="26"/>
      <c r="K11902"/>
      <c r="L11902"/>
      <c r="M11902"/>
      <c r="N11902"/>
      <c r="O11902"/>
      <c r="P11902"/>
      <c r="S11902"/>
    </row>
    <row r="11903" spans="1:19" x14ac:dyDescent="0.3">
      <c r="A11903" s="25"/>
      <c r="B11903"/>
      <c r="C11903"/>
      <c r="D11903"/>
      <c r="E11903"/>
      <c r="F11903"/>
      <c r="G11903"/>
      <c r="H11903" s="26"/>
      <c r="I11903" s="26"/>
      <c r="K11903"/>
      <c r="L11903"/>
      <c r="M11903"/>
      <c r="N11903"/>
      <c r="O11903"/>
      <c r="P11903"/>
      <c r="S11903"/>
    </row>
    <row r="11904" spans="1:19" x14ac:dyDescent="0.3">
      <c r="A11904" s="25"/>
      <c r="B11904"/>
      <c r="C11904"/>
      <c r="D11904"/>
      <c r="E11904"/>
      <c r="F11904"/>
      <c r="G11904"/>
      <c r="H11904" s="26"/>
      <c r="I11904" s="26"/>
      <c r="K11904"/>
      <c r="L11904"/>
      <c r="M11904"/>
      <c r="N11904"/>
      <c r="O11904"/>
      <c r="P11904"/>
      <c r="S11904"/>
    </row>
    <row r="11905" spans="1:20" x14ac:dyDescent="0.3">
      <c r="A11905" s="25"/>
      <c r="B11905"/>
      <c r="C11905"/>
      <c r="D11905"/>
      <c r="E11905"/>
      <c r="F11905"/>
      <c r="G11905"/>
      <c r="H11905" s="26"/>
      <c r="I11905" s="26"/>
      <c r="K11905"/>
      <c r="L11905"/>
      <c r="M11905"/>
      <c r="N11905"/>
      <c r="O11905"/>
      <c r="P11905"/>
      <c r="S11905"/>
    </row>
    <row r="11906" spans="1:20" x14ac:dyDescent="0.3">
      <c r="A11906" s="25"/>
      <c r="B11906"/>
      <c r="C11906"/>
      <c r="D11906"/>
      <c r="E11906"/>
      <c r="F11906"/>
      <c r="G11906"/>
      <c r="H11906" s="26"/>
      <c r="I11906" s="26"/>
      <c r="K11906"/>
      <c r="L11906"/>
      <c r="M11906"/>
      <c r="N11906"/>
      <c r="O11906"/>
      <c r="P11906"/>
      <c r="S11906"/>
    </row>
    <row r="11907" spans="1:20" x14ac:dyDescent="0.3">
      <c r="A11907" s="25"/>
      <c r="B11907"/>
      <c r="C11907"/>
      <c r="D11907"/>
      <c r="E11907"/>
      <c r="F11907"/>
      <c r="G11907"/>
      <c r="H11907" s="26"/>
      <c r="I11907" s="26"/>
      <c r="K11907"/>
      <c r="L11907"/>
      <c r="M11907"/>
      <c r="N11907"/>
      <c r="O11907"/>
      <c r="P11907"/>
      <c r="S11907"/>
    </row>
    <row r="11908" spans="1:20" x14ac:dyDescent="0.3">
      <c r="A11908" s="25"/>
      <c r="B11908"/>
      <c r="C11908"/>
      <c r="D11908"/>
      <c r="E11908"/>
      <c r="F11908"/>
      <c r="G11908"/>
      <c r="H11908" s="14"/>
      <c r="I11908" s="26"/>
      <c r="K11908"/>
      <c r="L11908"/>
      <c r="M11908"/>
      <c r="N11908"/>
      <c r="O11908"/>
      <c r="P11908"/>
      <c r="S11908"/>
    </row>
    <row r="11909" spans="1:20" x14ac:dyDescent="0.3">
      <c r="A11909" s="25"/>
      <c r="B11909"/>
      <c r="C11909"/>
      <c r="D11909"/>
      <c r="E11909"/>
      <c r="F11909"/>
      <c r="G11909"/>
      <c r="H11909" s="14"/>
      <c r="I11909" s="26"/>
      <c r="K11909"/>
      <c r="L11909"/>
      <c r="M11909"/>
      <c r="N11909"/>
      <c r="O11909"/>
      <c r="P11909"/>
      <c r="S11909"/>
    </row>
    <row r="11910" spans="1:20" x14ac:dyDescent="0.3">
      <c r="A11910" s="25"/>
      <c r="B11910"/>
      <c r="C11910"/>
      <c r="D11910"/>
      <c r="E11910"/>
      <c r="F11910"/>
      <c r="G11910"/>
      <c r="H11910" s="14"/>
      <c r="I11910" s="26"/>
      <c r="K11910"/>
      <c r="L11910"/>
      <c r="M11910"/>
      <c r="N11910"/>
      <c r="O11910"/>
      <c r="P11910"/>
      <c r="S11910"/>
    </row>
    <row r="11911" spans="1:20" x14ac:dyDescent="0.3">
      <c r="A11911" s="25"/>
      <c r="B11911"/>
      <c r="C11911"/>
      <c r="D11911"/>
      <c r="E11911"/>
      <c r="F11911"/>
      <c r="G11911"/>
      <c r="H11911" s="14"/>
      <c r="I11911" s="26"/>
      <c r="K11911"/>
      <c r="L11911"/>
      <c r="M11911"/>
      <c r="N11911"/>
      <c r="O11911"/>
      <c r="P11911"/>
      <c r="S11911"/>
    </row>
    <row r="11912" spans="1:20" x14ac:dyDescent="0.3">
      <c r="A11912" s="25"/>
      <c r="B11912"/>
      <c r="C11912"/>
      <c r="D11912"/>
      <c r="E11912"/>
      <c r="F11912"/>
      <c r="G11912"/>
      <c r="H11912" s="14"/>
      <c r="I11912" s="26"/>
      <c r="K11912"/>
      <c r="L11912"/>
      <c r="M11912"/>
      <c r="N11912"/>
      <c r="O11912"/>
      <c r="P11912"/>
      <c r="S11912"/>
    </row>
    <row r="11913" spans="1:20" x14ac:dyDescent="0.3">
      <c r="A11913" s="25"/>
      <c r="B11913"/>
      <c r="C11913"/>
      <c r="D11913"/>
      <c r="E11913"/>
      <c r="F11913"/>
      <c r="G11913"/>
      <c r="H11913" s="26"/>
      <c r="I11913" s="26"/>
      <c r="K11913"/>
      <c r="L11913"/>
      <c r="M11913"/>
      <c r="N11913"/>
      <c r="O11913"/>
      <c r="P11913"/>
      <c r="S11913"/>
    </row>
    <row r="11914" spans="1:20" x14ac:dyDescent="0.3">
      <c r="A11914" s="25"/>
      <c r="B11914"/>
      <c r="C11914"/>
      <c r="D11914"/>
      <c r="E11914"/>
      <c r="F11914"/>
      <c r="G11914"/>
      <c r="H11914" s="26"/>
      <c r="I11914" s="26"/>
      <c r="K11914"/>
      <c r="L11914"/>
      <c r="M11914"/>
      <c r="N11914"/>
      <c r="O11914"/>
      <c r="P11914"/>
      <c r="S11914"/>
      <c r="T11914" s="7"/>
    </row>
    <row r="11915" spans="1:20" x14ac:dyDescent="0.3">
      <c r="A11915" s="25"/>
      <c r="B11915"/>
      <c r="C11915"/>
      <c r="D11915"/>
      <c r="E11915"/>
      <c r="F11915"/>
      <c r="G11915"/>
      <c r="H11915" s="26"/>
      <c r="I11915" s="26"/>
      <c r="K11915"/>
      <c r="L11915"/>
      <c r="M11915"/>
      <c r="N11915"/>
      <c r="O11915"/>
      <c r="P11915"/>
      <c r="S11915"/>
    </row>
    <row r="11916" spans="1:20" x14ac:dyDescent="0.3">
      <c r="A11916" s="25"/>
      <c r="B11916"/>
      <c r="C11916"/>
      <c r="D11916"/>
      <c r="E11916"/>
      <c r="F11916"/>
      <c r="G11916"/>
      <c r="H11916"/>
      <c r="I11916" s="26"/>
      <c r="K11916"/>
      <c r="L11916"/>
      <c r="M11916"/>
      <c r="N11916"/>
      <c r="O11916"/>
      <c r="P11916"/>
      <c r="S11916"/>
    </row>
    <row r="11917" spans="1:20" x14ac:dyDescent="0.3">
      <c r="A11917" s="25"/>
      <c r="B11917"/>
      <c r="C11917"/>
      <c r="D11917"/>
      <c r="E11917"/>
      <c r="F11917"/>
      <c r="G11917"/>
      <c r="H11917"/>
      <c r="I11917" s="26"/>
      <c r="K11917"/>
      <c r="L11917"/>
      <c r="M11917"/>
      <c r="N11917"/>
      <c r="O11917"/>
      <c r="P11917"/>
      <c r="S11917"/>
    </row>
    <row r="11918" spans="1:20" x14ac:dyDescent="0.3">
      <c r="A11918" s="25"/>
      <c r="B11918"/>
      <c r="C11918"/>
      <c r="D11918"/>
      <c r="E11918"/>
      <c r="F11918"/>
      <c r="G11918"/>
      <c r="H11918"/>
      <c r="I11918" s="26"/>
      <c r="K11918"/>
      <c r="L11918"/>
      <c r="M11918"/>
      <c r="N11918"/>
      <c r="O11918"/>
      <c r="P11918"/>
      <c r="S11918"/>
    </row>
    <row r="11919" spans="1:20" x14ac:dyDescent="0.3">
      <c r="A11919" s="25"/>
      <c r="B11919"/>
      <c r="C11919"/>
      <c r="D11919"/>
      <c r="E11919"/>
      <c r="F11919"/>
      <c r="G11919"/>
      <c r="H11919" s="26"/>
      <c r="I11919" s="26"/>
      <c r="K11919"/>
      <c r="L11919"/>
      <c r="M11919"/>
      <c r="N11919"/>
      <c r="O11919"/>
      <c r="P11919"/>
      <c r="S11919"/>
    </row>
    <row r="11920" spans="1:20" x14ac:dyDescent="0.3">
      <c r="A11920" s="25"/>
      <c r="B11920"/>
      <c r="C11920"/>
      <c r="D11920"/>
      <c r="E11920"/>
      <c r="F11920"/>
      <c r="G11920"/>
      <c r="H11920" s="26"/>
      <c r="I11920" s="26"/>
      <c r="K11920"/>
      <c r="L11920"/>
      <c r="M11920"/>
      <c r="N11920"/>
      <c r="O11920"/>
      <c r="P11920"/>
      <c r="S11920"/>
    </row>
    <row r="11921" spans="1:19" x14ac:dyDescent="0.3">
      <c r="A11921" s="25"/>
      <c r="B11921"/>
      <c r="C11921"/>
      <c r="D11921"/>
      <c r="E11921"/>
      <c r="F11921"/>
      <c r="G11921"/>
      <c r="H11921" s="26"/>
      <c r="I11921" s="26"/>
      <c r="K11921"/>
      <c r="L11921"/>
      <c r="M11921"/>
      <c r="N11921"/>
      <c r="O11921"/>
      <c r="P11921"/>
      <c r="S11921"/>
    </row>
    <row r="11922" spans="1:19" x14ac:dyDescent="0.3">
      <c r="A11922" s="25"/>
      <c r="B11922"/>
      <c r="C11922"/>
      <c r="D11922"/>
      <c r="E11922"/>
      <c r="F11922"/>
      <c r="G11922"/>
      <c r="H11922" s="26"/>
      <c r="I11922" s="26"/>
      <c r="K11922"/>
      <c r="L11922"/>
      <c r="M11922"/>
      <c r="N11922"/>
      <c r="O11922"/>
      <c r="P11922"/>
      <c r="S11922"/>
    </row>
    <row r="11923" spans="1:19" x14ac:dyDescent="0.3">
      <c r="A11923" s="25"/>
      <c r="B11923"/>
      <c r="C11923"/>
      <c r="D11923"/>
      <c r="E11923"/>
      <c r="F11923"/>
      <c r="G11923"/>
      <c r="H11923" s="26"/>
      <c r="I11923" s="26"/>
      <c r="K11923"/>
      <c r="L11923"/>
      <c r="M11923"/>
      <c r="N11923"/>
      <c r="O11923"/>
      <c r="P11923"/>
      <c r="S11923"/>
    </row>
    <row r="11924" spans="1:19" x14ac:dyDescent="0.3">
      <c r="A11924" s="25"/>
      <c r="B11924"/>
      <c r="C11924"/>
      <c r="D11924"/>
      <c r="E11924"/>
      <c r="F11924"/>
      <c r="G11924"/>
      <c r="H11924" s="14"/>
      <c r="I11924" s="14"/>
      <c r="K11924"/>
      <c r="L11924"/>
      <c r="M11924"/>
      <c r="N11924"/>
      <c r="O11924"/>
      <c r="P11924"/>
      <c r="S11924"/>
    </row>
    <row r="11925" spans="1:19" x14ac:dyDescent="0.3">
      <c r="A11925" s="25"/>
      <c r="B11925"/>
      <c r="C11925"/>
      <c r="D11925"/>
      <c r="E11925"/>
      <c r="F11925"/>
      <c r="G11925"/>
      <c r="H11925" s="14"/>
      <c r="I11925" s="14"/>
      <c r="K11925"/>
      <c r="L11925"/>
      <c r="M11925"/>
      <c r="N11925"/>
      <c r="O11925"/>
      <c r="P11925"/>
      <c r="S11925"/>
    </row>
    <row r="11926" spans="1:19" x14ac:dyDescent="0.3">
      <c r="A11926" s="25"/>
      <c r="B11926"/>
      <c r="C11926"/>
      <c r="D11926"/>
      <c r="E11926"/>
      <c r="F11926"/>
      <c r="G11926"/>
      <c r="H11926" s="14"/>
      <c r="I11926" s="14"/>
      <c r="K11926"/>
      <c r="L11926"/>
      <c r="M11926"/>
      <c r="N11926"/>
      <c r="O11926"/>
      <c r="P11926"/>
      <c r="S11926"/>
    </row>
    <row r="11927" spans="1:19" x14ac:dyDescent="0.3">
      <c r="A11927" s="25"/>
      <c r="B11927"/>
      <c r="C11927"/>
      <c r="D11927"/>
      <c r="E11927"/>
      <c r="F11927"/>
      <c r="G11927"/>
      <c r="H11927" s="14"/>
      <c r="I11927" s="14"/>
      <c r="K11927"/>
      <c r="L11927"/>
      <c r="M11927"/>
      <c r="N11927"/>
      <c r="O11927"/>
      <c r="P11927"/>
      <c r="S11927"/>
    </row>
    <row r="11928" spans="1:19" x14ac:dyDescent="0.3">
      <c r="A11928" s="25"/>
      <c r="B11928"/>
      <c r="C11928"/>
      <c r="D11928"/>
      <c r="E11928"/>
      <c r="F11928"/>
      <c r="G11928"/>
      <c r="H11928" s="14"/>
      <c r="I11928" s="14"/>
      <c r="K11928"/>
      <c r="L11928"/>
      <c r="M11928"/>
      <c r="N11928"/>
      <c r="O11928"/>
      <c r="P11928"/>
      <c r="S11928"/>
    </row>
    <row r="11929" spans="1:19" x14ac:dyDescent="0.3">
      <c r="A11929" s="25"/>
      <c r="B11929"/>
      <c r="C11929"/>
      <c r="D11929"/>
      <c r="E11929"/>
      <c r="F11929"/>
      <c r="G11929"/>
      <c r="H11929" s="26"/>
      <c r="I11929" s="26"/>
      <c r="K11929"/>
      <c r="L11929"/>
      <c r="M11929"/>
      <c r="N11929"/>
      <c r="O11929"/>
      <c r="P11929"/>
      <c r="S11929"/>
    </row>
    <row r="11930" spans="1:19" x14ac:dyDescent="0.3">
      <c r="A11930" s="25"/>
      <c r="B11930"/>
      <c r="C11930"/>
      <c r="D11930"/>
      <c r="E11930"/>
      <c r="F11930"/>
      <c r="G11930"/>
      <c r="H11930" s="26"/>
      <c r="I11930" s="26"/>
      <c r="K11930"/>
      <c r="L11930"/>
      <c r="M11930"/>
      <c r="N11930"/>
      <c r="O11930"/>
      <c r="P11930"/>
      <c r="S11930"/>
    </row>
    <row r="11931" spans="1:19" x14ac:dyDescent="0.3">
      <c r="A11931" s="25"/>
      <c r="B11931"/>
      <c r="C11931"/>
      <c r="D11931"/>
      <c r="E11931"/>
      <c r="F11931"/>
      <c r="G11931"/>
      <c r="H11931" s="26"/>
      <c r="I11931" s="26"/>
      <c r="K11931"/>
      <c r="L11931"/>
      <c r="M11931"/>
      <c r="N11931"/>
      <c r="O11931"/>
      <c r="P11931"/>
      <c r="S11931"/>
    </row>
    <row r="11932" spans="1:19" x14ac:dyDescent="0.3">
      <c r="A11932" s="25"/>
      <c r="B11932"/>
      <c r="C11932"/>
      <c r="D11932"/>
      <c r="E11932"/>
      <c r="F11932"/>
      <c r="G11932"/>
      <c r="H11932" s="26"/>
      <c r="I11932" s="26"/>
      <c r="K11932"/>
      <c r="L11932"/>
      <c r="M11932"/>
      <c r="N11932"/>
      <c r="O11932"/>
      <c r="P11932"/>
      <c r="S11932"/>
    </row>
    <row r="11933" spans="1:19" x14ac:dyDescent="0.3">
      <c r="A11933" s="25"/>
      <c r="B11933"/>
      <c r="C11933"/>
      <c r="D11933"/>
      <c r="E11933"/>
      <c r="F11933"/>
      <c r="G11933"/>
      <c r="H11933" s="26"/>
      <c r="I11933" s="26"/>
      <c r="K11933"/>
      <c r="L11933"/>
      <c r="M11933"/>
      <c r="N11933"/>
      <c r="O11933"/>
      <c r="P11933"/>
      <c r="S11933"/>
    </row>
    <row r="11934" spans="1:19" x14ac:dyDescent="0.3">
      <c r="A11934" s="25"/>
      <c r="B11934"/>
      <c r="C11934"/>
      <c r="D11934"/>
      <c r="E11934"/>
      <c r="F11934"/>
      <c r="G11934"/>
      <c r="H11934" s="26"/>
      <c r="I11934" s="26"/>
      <c r="K11934"/>
      <c r="L11934"/>
      <c r="M11934"/>
      <c r="N11934"/>
      <c r="O11934"/>
      <c r="P11934"/>
      <c r="S11934"/>
    </row>
    <row r="11935" spans="1:19" x14ac:dyDescent="0.3">
      <c r="A11935" s="25"/>
      <c r="B11935"/>
      <c r="C11935"/>
      <c r="D11935"/>
      <c r="E11935"/>
      <c r="F11935"/>
      <c r="G11935"/>
      <c r="H11935" s="26"/>
      <c r="I11935" s="26"/>
      <c r="K11935"/>
      <c r="L11935"/>
      <c r="M11935"/>
      <c r="N11935"/>
      <c r="O11935"/>
      <c r="P11935"/>
      <c r="S11935"/>
    </row>
    <row r="11936" spans="1:19" x14ac:dyDescent="0.3">
      <c r="A11936" s="25"/>
      <c r="B11936"/>
      <c r="C11936"/>
      <c r="D11936"/>
      <c r="E11936"/>
      <c r="F11936"/>
      <c r="G11936"/>
      <c r="H11936" s="26"/>
      <c r="I11936" s="26"/>
      <c r="K11936"/>
      <c r="L11936"/>
      <c r="M11936"/>
      <c r="N11936"/>
      <c r="O11936"/>
      <c r="P11936"/>
      <c r="S11936"/>
    </row>
    <row r="11937" spans="1:20" x14ac:dyDescent="0.3">
      <c r="A11937" s="25"/>
      <c r="B11937"/>
      <c r="C11937"/>
      <c r="D11937"/>
      <c r="E11937"/>
      <c r="F11937"/>
      <c r="G11937"/>
      <c r="H11937" s="26"/>
      <c r="I11937" s="26"/>
      <c r="K11937"/>
      <c r="L11937"/>
      <c r="M11937"/>
      <c r="N11937"/>
      <c r="O11937"/>
      <c r="P11937"/>
      <c r="S11937"/>
    </row>
    <row r="11938" spans="1:20" x14ac:dyDescent="0.3">
      <c r="A11938" s="25"/>
      <c r="B11938"/>
      <c r="C11938"/>
      <c r="D11938"/>
      <c r="E11938"/>
      <c r="F11938"/>
      <c r="G11938"/>
      <c r="H11938" s="26"/>
      <c r="I11938" s="26"/>
      <c r="K11938"/>
      <c r="L11938"/>
      <c r="M11938"/>
      <c r="N11938"/>
      <c r="O11938"/>
      <c r="P11938"/>
      <c r="S11938"/>
    </row>
    <row r="11939" spans="1:20" x14ac:dyDescent="0.3">
      <c r="A11939" s="25"/>
      <c r="B11939"/>
      <c r="C11939"/>
      <c r="D11939"/>
      <c r="E11939"/>
      <c r="F11939"/>
      <c r="G11939"/>
      <c r="H11939" s="26"/>
      <c r="I11939" s="26"/>
      <c r="K11939"/>
      <c r="L11939"/>
      <c r="M11939"/>
      <c r="N11939"/>
      <c r="O11939"/>
      <c r="P11939"/>
      <c r="S11939"/>
    </row>
    <row r="11940" spans="1:20" x14ac:dyDescent="0.3">
      <c r="A11940" s="25"/>
      <c r="B11940"/>
      <c r="C11940"/>
      <c r="D11940"/>
      <c r="E11940"/>
      <c r="F11940"/>
      <c r="G11940"/>
      <c r="H11940" s="26"/>
      <c r="I11940" s="26"/>
      <c r="K11940"/>
      <c r="L11940"/>
      <c r="M11940"/>
      <c r="N11940"/>
      <c r="O11940"/>
      <c r="P11940"/>
      <c r="S11940"/>
    </row>
    <row r="11941" spans="1:20" x14ac:dyDescent="0.3">
      <c r="A11941" s="25"/>
      <c r="B11941"/>
      <c r="C11941"/>
      <c r="D11941"/>
      <c r="E11941"/>
      <c r="F11941"/>
      <c r="G11941"/>
      <c r="H11941" s="26"/>
      <c r="I11941" s="26"/>
      <c r="K11941"/>
      <c r="L11941"/>
      <c r="M11941"/>
      <c r="N11941"/>
      <c r="O11941"/>
      <c r="P11941"/>
      <c r="S11941"/>
    </row>
    <row r="11942" spans="1:20" x14ac:dyDescent="0.3">
      <c r="A11942" s="25"/>
      <c r="B11942"/>
      <c r="C11942"/>
      <c r="D11942"/>
      <c r="E11942"/>
      <c r="F11942"/>
      <c r="G11942"/>
      <c r="H11942" s="26"/>
      <c r="I11942" s="26"/>
      <c r="K11942"/>
      <c r="L11942"/>
      <c r="M11942"/>
      <c r="N11942"/>
      <c r="O11942"/>
      <c r="P11942"/>
      <c r="S11942"/>
    </row>
    <row r="11943" spans="1:20" x14ac:dyDescent="0.3">
      <c r="A11943" s="25"/>
      <c r="B11943"/>
      <c r="C11943"/>
      <c r="D11943"/>
      <c r="E11943"/>
      <c r="F11943"/>
      <c r="G11943"/>
      <c r="H11943" s="26"/>
      <c r="I11943" s="26"/>
      <c r="K11943"/>
      <c r="L11943"/>
      <c r="M11943"/>
      <c r="N11943"/>
      <c r="O11943"/>
      <c r="P11943"/>
      <c r="S11943"/>
    </row>
    <row r="11944" spans="1:20" x14ac:dyDescent="0.3">
      <c r="A11944" s="25"/>
      <c r="B11944"/>
      <c r="C11944"/>
      <c r="D11944"/>
      <c r="E11944"/>
      <c r="F11944"/>
      <c r="G11944"/>
      <c r="H11944" s="26"/>
      <c r="I11944" s="26"/>
      <c r="K11944"/>
      <c r="L11944"/>
      <c r="M11944"/>
      <c r="N11944"/>
      <c r="O11944"/>
      <c r="P11944"/>
      <c r="S11944"/>
    </row>
    <row r="11945" spans="1:20" x14ac:dyDescent="0.3">
      <c r="A11945" s="25"/>
      <c r="B11945"/>
      <c r="C11945"/>
      <c r="D11945"/>
      <c r="E11945"/>
      <c r="F11945"/>
      <c r="G11945"/>
      <c r="H11945"/>
      <c r="I11945" s="26"/>
      <c r="K11945"/>
      <c r="L11945"/>
      <c r="M11945"/>
      <c r="N11945"/>
      <c r="O11945"/>
      <c r="P11945"/>
      <c r="S11945"/>
    </row>
    <row r="11946" spans="1:20" x14ac:dyDescent="0.3">
      <c r="A11946" s="25"/>
      <c r="B11946"/>
      <c r="C11946"/>
      <c r="D11946"/>
      <c r="E11946"/>
      <c r="F11946"/>
      <c r="G11946"/>
      <c r="H11946"/>
      <c r="I11946" s="26"/>
      <c r="K11946"/>
      <c r="L11946"/>
      <c r="M11946"/>
      <c r="N11946"/>
      <c r="O11946"/>
      <c r="P11946"/>
      <c r="S11946"/>
    </row>
    <row r="11947" spans="1:20" x14ac:dyDescent="0.3">
      <c r="A11947" s="25"/>
      <c r="B11947"/>
      <c r="C11947"/>
      <c r="D11947"/>
      <c r="E11947"/>
      <c r="F11947"/>
      <c r="G11947"/>
      <c r="H11947"/>
      <c r="I11947" s="26"/>
      <c r="K11947"/>
      <c r="L11947"/>
      <c r="M11947"/>
      <c r="N11947"/>
      <c r="O11947"/>
      <c r="P11947"/>
      <c r="S11947"/>
    </row>
    <row r="11948" spans="1:20" x14ac:dyDescent="0.3">
      <c r="A11948" s="25"/>
      <c r="B11948"/>
      <c r="C11948"/>
      <c r="D11948"/>
      <c r="E11948"/>
      <c r="F11948"/>
      <c r="G11948"/>
      <c r="H11948"/>
      <c r="I11948" s="26"/>
      <c r="K11948"/>
      <c r="L11948"/>
      <c r="M11948"/>
      <c r="N11948"/>
      <c r="O11948"/>
      <c r="P11948"/>
      <c r="S11948"/>
    </row>
    <row r="11949" spans="1:20" x14ac:dyDescent="0.3">
      <c r="A11949" s="25"/>
      <c r="B11949"/>
      <c r="C11949"/>
      <c r="D11949"/>
      <c r="E11949"/>
      <c r="F11949"/>
      <c r="G11949"/>
      <c r="H11949"/>
      <c r="I11949" s="26"/>
      <c r="K11949"/>
      <c r="L11949"/>
      <c r="M11949"/>
      <c r="N11949"/>
      <c r="O11949"/>
      <c r="P11949"/>
      <c r="S11949"/>
    </row>
    <row r="11950" spans="1:20" x14ac:dyDescent="0.3">
      <c r="A11950" s="25"/>
      <c r="B11950"/>
      <c r="C11950"/>
      <c r="D11950"/>
      <c r="E11950"/>
      <c r="F11950"/>
      <c r="G11950"/>
      <c r="H11950" s="14"/>
      <c r="I11950" s="26"/>
      <c r="K11950"/>
      <c r="L11950"/>
      <c r="M11950"/>
      <c r="N11950"/>
      <c r="O11950"/>
      <c r="P11950"/>
      <c r="S11950"/>
    </row>
    <row r="11951" spans="1:20" x14ac:dyDescent="0.3">
      <c r="A11951" s="25"/>
      <c r="B11951"/>
      <c r="C11951"/>
      <c r="D11951"/>
      <c r="E11951"/>
      <c r="F11951"/>
      <c r="G11951"/>
      <c r="H11951" s="26"/>
      <c r="I11951" s="26"/>
      <c r="K11951"/>
      <c r="L11951"/>
      <c r="M11951"/>
      <c r="N11951"/>
      <c r="O11951"/>
      <c r="P11951"/>
      <c r="S11951"/>
    </row>
    <row r="11952" spans="1:20" x14ac:dyDescent="0.3">
      <c r="A11952" s="25"/>
      <c r="B11952"/>
      <c r="C11952"/>
      <c r="D11952"/>
      <c r="E11952"/>
      <c r="F11952"/>
      <c r="G11952"/>
      <c r="H11952" s="26"/>
      <c r="I11952" s="26"/>
      <c r="K11952"/>
      <c r="L11952"/>
      <c r="M11952"/>
      <c r="N11952"/>
      <c r="O11952"/>
      <c r="P11952"/>
      <c r="S11952"/>
      <c r="T11952" s="7"/>
    </row>
    <row r="11953" spans="1:20" x14ac:dyDescent="0.3">
      <c r="A11953" s="25"/>
      <c r="B11953"/>
      <c r="C11953"/>
      <c r="D11953"/>
      <c r="E11953"/>
      <c r="F11953"/>
      <c r="G11953"/>
      <c r="H11953" s="26"/>
      <c r="I11953" s="26"/>
      <c r="K11953"/>
      <c r="L11953"/>
      <c r="M11953"/>
      <c r="N11953"/>
      <c r="O11953"/>
      <c r="P11953"/>
      <c r="S11953"/>
    </row>
    <row r="11954" spans="1:20" x14ac:dyDescent="0.3">
      <c r="A11954" s="25"/>
      <c r="B11954"/>
      <c r="C11954"/>
      <c r="D11954"/>
      <c r="E11954"/>
      <c r="F11954"/>
      <c r="G11954"/>
      <c r="H11954" s="26"/>
      <c r="I11954" s="26"/>
      <c r="K11954"/>
      <c r="L11954"/>
      <c r="M11954"/>
      <c r="N11954"/>
      <c r="O11954"/>
      <c r="P11954"/>
      <c r="S11954"/>
      <c r="T11954" s="7"/>
    </row>
    <row r="11955" spans="1:20" x14ac:dyDescent="0.3">
      <c r="A11955" s="25"/>
      <c r="B11955"/>
      <c r="C11955"/>
      <c r="D11955"/>
      <c r="E11955"/>
      <c r="F11955"/>
      <c r="G11955"/>
      <c r="H11955" s="26"/>
      <c r="I11955" s="26"/>
      <c r="K11955"/>
      <c r="L11955"/>
      <c r="M11955"/>
      <c r="N11955"/>
      <c r="O11955"/>
      <c r="P11955"/>
      <c r="S11955"/>
    </row>
    <row r="11956" spans="1:20" x14ac:dyDescent="0.3">
      <c r="A11956" s="25"/>
      <c r="B11956"/>
      <c r="C11956"/>
      <c r="D11956"/>
      <c r="E11956"/>
      <c r="F11956"/>
      <c r="G11956"/>
      <c r="H11956" s="26"/>
      <c r="I11956" s="26"/>
      <c r="K11956"/>
      <c r="L11956"/>
      <c r="M11956"/>
      <c r="N11956"/>
      <c r="O11956"/>
      <c r="P11956"/>
      <c r="S11956"/>
    </row>
    <row r="11957" spans="1:20" x14ac:dyDescent="0.3">
      <c r="A11957" s="25"/>
      <c r="B11957"/>
      <c r="C11957"/>
      <c r="D11957"/>
      <c r="E11957"/>
      <c r="F11957"/>
      <c r="G11957"/>
      <c r="H11957" s="26"/>
      <c r="I11957" s="26"/>
      <c r="K11957"/>
      <c r="L11957"/>
      <c r="M11957"/>
      <c r="N11957"/>
      <c r="O11957"/>
      <c r="P11957"/>
      <c r="S11957"/>
    </row>
    <row r="11958" spans="1:20" x14ac:dyDescent="0.3">
      <c r="A11958" s="25"/>
      <c r="B11958"/>
      <c r="C11958"/>
      <c r="D11958"/>
      <c r="E11958"/>
      <c r="F11958"/>
      <c r="G11958"/>
      <c r="H11958" s="26"/>
      <c r="I11958" s="26"/>
      <c r="K11958"/>
      <c r="L11958"/>
      <c r="M11958"/>
      <c r="N11958"/>
      <c r="O11958"/>
      <c r="P11958"/>
      <c r="S11958"/>
      <c r="T11958" s="7"/>
    </row>
    <row r="11959" spans="1:20" x14ac:dyDescent="0.3">
      <c r="A11959" s="25"/>
      <c r="B11959"/>
      <c r="C11959"/>
      <c r="D11959"/>
      <c r="E11959"/>
      <c r="F11959"/>
      <c r="G11959"/>
      <c r="H11959" s="26"/>
      <c r="I11959" s="26"/>
      <c r="K11959"/>
      <c r="L11959"/>
      <c r="M11959"/>
      <c r="N11959"/>
      <c r="O11959"/>
      <c r="P11959"/>
      <c r="S11959"/>
    </row>
    <row r="11960" spans="1:20" x14ac:dyDescent="0.3">
      <c r="A11960" s="25"/>
      <c r="B11960"/>
      <c r="C11960"/>
      <c r="D11960"/>
      <c r="E11960"/>
      <c r="F11960"/>
      <c r="G11960"/>
      <c r="H11960" s="26"/>
      <c r="I11960" s="26"/>
      <c r="K11960"/>
      <c r="L11960"/>
      <c r="M11960"/>
      <c r="N11960"/>
      <c r="O11960"/>
      <c r="P11960"/>
      <c r="S11960"/>
      <c r="T11960" s="7"/>
    </row>
    <row r="11961" spans="1:20" x14ac:dyDescent="0.3">
      <c r="A11961" s="25"/>
      <c r="B11961"/>
      <c r="C11961"/>
      <c r="D11961"/>
      <c r="E11961"/>
      <c r="F11961"/>
      <c r="G11961"/>
      <c r="H11961" s="26"/>
      <c r="I11961" s="26"/>
      <c r="K11961"/>
      <c r="L11961"/>
      <c r="M11961"/>
      <c r="N11961"/>
      <c r="O11961"/>
      <c r="P11961"/>
      <c r="S11961"/>
      <c r="T11961" s="7"/>
    </row>
    <row r="11962" spans="1:20" x14ac:dyDescent="0.3">
      <c r="A11962" s="25"/>
      <c r="B11962"/>
      <c r="C11962"/>
      <c r="D11962"/>
      <c r="E11962"/>
      <c r="F11962"/>
      <c r="G11962"/>
      <c r="H11962" s="14"/>
      <c r="I11962" s="14"/>
      <c r="K11962"/>
      <c r="L11962"/>
      <c r="M11962"/>
      <c r="N11962"/>
      <c r="O11962"/>
      <c r="P11962"/>
      <c r="S11962"/>
      <c r="T11962" s="7"/>
    </row>
    <row r="11963" spans="1:20" x14ac:dyDescent="0.3">
      <c r="A11963" s="25"/>
      <c r="B11963"/>
      <c r="C11963"/>
      <c r="D11963"/>
      <c r="E11963"/>
      <c r="F11963"/>
      <c r="G11963"/>
      <c r="H11963" s="14"/>
      <c r="I11963" s="14"/>
      <c r="K11963"/>
      <c r="L11963"/>
      <c r="M11963"/>
      <c r="N11963"/>
      <c r="O11963"/>
      <c r="P11963"/>
      <c r="S11963"/>
      <c r="T11963" s="7"/>
    </row>
    <row r="11964" spans="1:20" x14ac:dyDescent="0.3">
      <c r="A11964" s="25"/>
      <c r="B11964"/>
      <c r="C11964"/>
      <c r="D11964"/>
      <c r="E11964"/>
      <c r="F11964"/>
      <c r="G11964"/>
      <c r="H11964" s="14"/>
      <c r="I11964" s="14"/>
      <c r="K11964"/>
      <c r="L11964"/>
      <c r="M11964"/>
      <c r="N11964"/>
      <c r="O11964"/>
      <c r="P11964"/>
      <c r="S11964"/>
    </row>
    <row r="11965" spans="1:20" x14ac:dyDescent="0.3">
      <c r="A11965" s="25"/>
      <c r="B11965"/>
      <c r="C11965"/>
      <c r="D11965"/>
      <c r="E11965"/>
      <c r="F11965"/>
      <c r="G11965"/>
      <c r="H11965" s="14"/>
      <c r="I11965" s="14"/>
      <c r="K11965"/>
      <c r="L11965"/>
      <c r="M11965"/>
      <c r="N11965"/>
      <c r="O11965"/>
      <c r="P11965"/>
      <c r="S11965"/>
    </row>
    <row r="11966" spans="1:20" x14ac:dyDescent="0.3">
      <c r="A11966" s="25"/>
      <c r="B11966"/>
      <c r="C11966"/>
      <c r="D11966"/>
      <c r="E11966"/>
      <c r="F11966"/>
      <c r="G11966"/>
      <c r="H11966" s="14"/>
      <c r="I11966" s="14"/>
      <c r="K11966"/>
      <c r="L11966"/>
      <c r="M11966"/>
      <c r="N11966"/>
      <c r="O11966"/>
      <c r="P11966"/>
      <c r="S11966"/>
    </row>
    <row r="11967" spans="1:20" x14ac:dyDescent="0.3">
      <c r="A11967" s="25"/>
      <c r="B11967"/>
      <c r="C11967"/>
      <c r="D11967"/>
      <c r="E11967"/>
      <c r="F11967"/>
      <c r="G11967"/>
      <c r="H11967" s="26"/>
      <c r="I11967" s="26"/>
      <c r="K11967"/>
      <c r="L11967"/>
      <c r="M11967"/>
      <c r="N11967"/>
      <c r="O11967"/>
      <c r="P11967"/>
      <c r="S11967"/>
    </row>
    <row r="11968" spans="1:20" x14ac:dyDescent="0.3">
      <c r="A11968" s="25"/>
      <c r="B11968"/>
      <c r="C11968"/>
      <c r="D11968"/>
      <c r="E11968"/>
      <c r="F11968"/>
      <c r="G11968"/>
      <c r="H11968" s="26"/>
      <c r="I11968" s="26"/>
      <c r="K11968"/>
      <c r="L11968"/>
      <c r="M11968"/>
      <c r="N11968"/>
      <c r="O11968"/>
      <c r="P11968"/>
      <c r="S11968"/>
    </row>
    <row r="11969" spans="1:20" x14ac:dyDescent="0.3">
      <c r="A11969" s="25"/>
      <c r="B11969"/>
      <c r="C11969"/>
      <c r="D11969"/>
      <c r="E11969"/>
      <c r="F11969"/>
      <c r="G11969"/>
      <c r="H11969" s="26"/>
      <c r="I11969" s="26"/>
      <c r="K11969"/>
      <c r="L11969"/>
      <c r="M11969"/>
      <c r="N11969"/>
      <c r="O11969"/>
      <c r="P11969"/>
      <c r="S11969"/>
    </row>
    <row r="11970" spans="1:20" x14ac:dyDescent="0.3">
      <c r="A11970" s="25"/>
      <c r="B11970"/>
      <c r="C11970"/>
      <c r="D11970"/>
      <c r="E11970"/>
      <c r="F11970"/>
      <c r="G11970"/>
      <c r="H11970" s="26"/>
      <c r="I11970" s="26"/>
      <c r="K11970"/>
      <c r="L11970"/>
      <c r="M11970"/>
      <c r="N11970"/>
      <c r="O11970"/>
      <c r="P11970"/>
      <c r="S11970"/>
    </row>
    <row r="11971" spans="1:20" x14ac:dyDescent="0.3">
      <c r="A11971" s="25"/>
      <c r="B11971"/>
      <c r="C11971"/>
      <c r="D11971"/>
      <c r="E11971"/>
      <c r="F11971"/>
      <c r="G11971"/>
      <c r="H11971" s="26"/>
      <c r="I11971" s="26"/>
      <c r="K11971"/>
      <c r="L11971"/>
      <c r="M11971"/>
      <c r="N11971"/>
      <c r="O11971"/>
      <c r="P11971"/>
      <c r="S11971"/>
    </row>
    <row r="11972" spans="1:20" x14ac:dyDescent="0.3">
      <c r="A11972" s="25"/>
      <c r="B11972"/>
      <c r="C11972"/>
      <c r="D11972"/>
      <c r="E11972"/>
      <c r="F11972"/>
      <c r="G11972"/>
      <c r="H11972" s="26"/>
      <c r="I11972" s="26"/>
      <c r="K11972"/>
      <c r="L11972"/>
      <c r="M11972"/>
      <c r="N11972"/>
      <c r="O11972"/>
      <c r="P11972"/>
      <c r="S11972"/>
    </row>
    <row r="11973" spans="1:20" x14ac:dyDescent="0.3">
      <c r="A11973" s="25"/>
      <c r="B11973"/>
      <c r="C11973"/>
      <c r="D11973"/>
      <c r="E11973"/>
      <c r="F11973"/>
      <c r="G11973"/>
      <c r="H11973" s="26"/>
      <c r="I11973" s="26"/>
      <c r="K11973"/>
      <c r="L11973"/>
      <c r="M11973"/>
      <c r="N11973"/>
      <c r="O11973"/>
      <c r="P11973"/>
      <c r="S11973"/>
    </row>
    <row r="11974" spans="1:20" x14ac:dyDescent="0.3">
      <c r="A11974" s="25"/>
      <c r="B11974"/>
      <c r="C11974"/>
      <c r="D11974"/>
      <c r="E11974"/>
      <c r="F11974"/>
      <c r="G11974"/>
      <c r="H11974" s="26"/>
      <c r="I11974" s="26"/>
      <c r="K11974"/>
      <c r="L11974"/>
      <c r="M11974"/>
      <c r="N11974"/>
      <c r="O11974"/>
      <c r="P11974"/>
      <c r="S11974"/>
    </row>
    <row r="11975" spans="1:20" x14ac:dyDescent="0.3">
      <c r="A11975" s="25"/>
      <c r="B11975"/>
      <c r="C11975"/>
      <c r="D11975"/>
      <c r="E11975"/>
      <c r="F11975"/>
      <c r="G11975"/>
      <c r="H11975" s="26"/>
      <c r="I11975" s="26"/>
      <c r="K11975"/>
      <c r="L11975"/>
      <c r="M11975"/>
      <c r="N11975"/>
      <c r="O11975"/>
      <c r="P11975"/>
      <c r="S11975"/>
    </row>
    <row r="11976" spans="1:20" x14ac:dyDescent="0.3">
      <c r="A11976" s="25"/>
      <c r="B11976"/>
      <c r="C11976"/>
      <c r="D11976"/>
      <c r="E11976"/>
      <c r="F11976"/>
      <c r="G11976"/>
      <c r="H11976" s="26"/>
      <c r="I11976" s="26"/>
      <c r="K11976"/>
      <c r="L11976"/>
      <c r="M11976"/>
      <c r="N11976"/>
      <c r="O11976"/>
      <c r="P11976"/>
      <c r="S11976"/>
    </row>
    <row r="11977" spans="1:20" x14ac:dyDescent="0.3">
      <c r="A11977" s="25"/>
      <c r="B11977"/>
      <c r="C11977"/>
      <c r="D11977"/>
      <c r="E11977"/>
      <c r="F11977"/>
      <c r="G11977"/>
      <c r="H11977" s="26"/>
      <c r="I11977" s="26"/>
      <c r="K11977"/>
      <c r="L11977"/>
      <c r="M11977"/>
      <c r="N11977"/>
      <c r="O11977"/>
      <c r="P11977"/>
      <c r="S11977"/>
    </row>
    <row r="11978" spans="1:20" x14ac:dyDescent="0.3">
      <c r="A11978" s="25"/>
      <c r="B11978"/>
      <c r="C11978"/>
      <c r="D11978"/>
      <c r="E11978"/>
      <c r="F11978"/>
      <c r="G11978"/>
      <c r="H11978"/>
      <c r="I11978"/>
      <c r="K11978"/>
      <c r="L11978"/>
      <c r="M11978"/>
      <c r="N11978"/>
      <c r="O11978"/>
      <c r="P11978"/>
      <c r="S11978"/>
      <c r="T11978" s="7"/>
    </row>
    <row r="11979" spans="1:20" x14ac:dyDescent="0.3">
      <c r="A11979" s="25"/>
      <c r="B11979"/>
      <c r="C11979"/>
      <c r="D11979"/>
      <c r="E11979"/>
      <c r="F11979"/>
      <c r="G11979"/>
      <c r="H11979"/>
      <c r="I11979"/>
      <c r="K11979"/>
      <c r="L11979"/>
      <c r="M11979"/>
      <c r="N11979"/>
      <c r="O11979"/>
      <c r="P11979"/>
      <c r="S11979"/>
    </row>
    <row r="11980" spans="1:20" x14ac:dyDescent="0.3">
      <c r="A11980" s="25"/>
      <c r="B11980"/>
      <c r="C11980"/>
      <c r="D11980"/>
      <c r="E11980"/>
      <c r="F11980"/>
      <c r="G11980"/>
      <c r="H11980"/>
      <c r="I11980" s="14"/>
      <c r="K11980"/>
      <c r="L11980"/>
      <c r="M11980"/>
      <c r="N11980"/>
      <c r="O11980"/>
      <c r="P11980"/>
      <c r="S11980"/>
    </row>
    <row r="11981" spans="1:20" x14ac:dyDescent="0.3">
      <c r="A11981" s="25"/>
      <c r="B11981"/>
      <c r="C11981"/>
      <c r="D11981"/>
      <c r="E11981"/>
      <c r="F11981"/>
      <c r="G11981"/>
      <c r="H11981"/>
      <c r="I11981"/>
      <c r="K11981"/>
      <c r="L11981"/>
      <c r="M11981"/>
      <c r="N11981"/>
      <c r="O11981"/>
      <c r="P11981"/>
      <c r="S11981"/>
    </row>
    <row r="11982" spans="1:20" x14ac:dyDescent="0.3">
      <c r="A11982" s="25"/>
      <c r="B11982"/>
      <c r="C11982"/>
      <c r="D11982"/>
      <c r="E11982"/>
      <c r="F11982"/>
      <c r="G11982"/>
      <c r="H11982"/>
      <c r="I11982"/>
      <c r="K11982"/>
      <c r="L11982"/>
      <c r="M11982"/>
      <c r="N11982"/>
      <c r="O11982"/>
      <c r="P11982"/>
      <c r="S11982"/>
    </row>
    <row r="11983" spans="1:20" x14ac:dyDescent="0.3">
      <c r="A11983" s="25"/>
      <c r="B11983"/>
      <c r="C11983"/>
      <c r="D11983"/>
      <c r="E11983"/>
      <c r="F11983"/>
      <c r="G11983"/>
      <c r="H11983"/>
      <c r="I11983"/>
      <c r="K11983"/>
      <c r="L11983"/>
      <c r="M11983"/>
      <c r="N11983"/>
      <c r="O11983"/>
      <c r="P11983"/>
      <c r="S11983"/>
    </row>
    <row r="11984" spans="1:20" x14ac:dyDescent="0.3">
      <c r="A11984" s="25"/>
      <c r="B11984"/>
      <c r="C11984"/>
      <c r="D11984"/>
      <c r="E11984"/>
      <c r="F11984"/>
      <c r="G11984"/>
      <c r="H11984"/>
      <c r="I11984"/>
      <c r="K11984"/>
      <c r="L11984"/>
      <c r="M11984"/>
      <c r="N11984"/>
      <c r="O11984"/>
      <c r="P11984"/>
      <c r="S11984"/>
    </row>
    <row r="11985" spans="1:20" x14ac:dyDescent="0.3">
      <c r="A11985" s="25"/>
      <c r="B11985"/>
      <c r="C11985"/>
      <c r="D11985"/>
      <c r="E11985"/>
      <c r="F11985"/>
      <c r="G11985"/>
      <c r="H11985"/>
      <c r="I11985"/>
      <c r="K11985"/>
      <c r="L11985"/>
      <c r="M11985"/>
      <c r="N11985"/>
      <c r="O11985"/>
      <c r="P11985"/>
      <c r="S11985"/>
    </row>
    <row r="11986" spans="1:20" x14ac:dyDescent="0.3">
      <c r="A11986" s="25"/>
      <c r="B11986"/>
      <c r="C11986"/>
      <c r="D11986"/>
      <c r="E11986"/>
      <c r="F11986"/>
      <c r="G11986"/>
      <c r="H11986"/>
      <c r="I11986"/>
      <c r="K11986"/>
      <c r="L11986"/>
      <c r="M11986"/>
      <c r="N11986"/>
      <c r="O11986"/>
      <c r="P11986"/>
      <c r="S11986"/>
    </row>
    <row r="11987" spans="1:20" x14ac:dyDescent="0.3">
      <c r="A11987" s="25"/>
      <c r="B11987"/>
      <c r="C11987"/>
      <c r="D11987"/>
      <c r="E11987"/>
      <c r="F11987"/>
      <c r="G11987"/>
      <c r="H11987"/>
      <c r="I11987"/>
      <c r="K11987"/>
      <c r="L11987"/>
      <c r="M11987"/>
      <c r="N11987"/>
      <c r="O11987"/>
      <c r="P11987"/>
      <c r="S11987"/>
    </row>
    <row r="11988" spans="1:20" x14ac:dyDescent="0.3">
      <c r="A11988" s="25"/>
      <c r="B11988"/>
      <c r="C11988"/>
      <c r="D11988"/>
      <c r="E11988"/>
      <c r="F11988"/>
      <c r="G11988"/>
      <c r="H11988"/>
      <c r="I11988"/>
      <c r="K11988"/>
      <c r="L11988"/>
      <c r="M11988"/>
      <c r="N11988"/>
      <c r="O11988"/>
      <c r="P11988"/>
      <c r="S11988"/>
    </row>
    <row r="11989" spans="1:20" x14ac:dyDescent="0.3">
      <c r="A11989" s="25"/>
      <c r="B11989"/>
      <c r="C11989"/>
      <c r="D11989"/>
      <c r="E11989"/>
      <c r="F11989"/>
      <c r="G11989"/>
      <c r="H11989" s="14"/>
      <c r="I11989" s="14"/>
      <c r="K11989"/>
      <c r="L11989"/>
      <c r="M11989"/>
      <c r="N11989"/>
      <c r="O11989"/>
      <c r="P11989"/>
      <c r="S11989"/>
      <c r="T11989" s="7"/>
    </row>
    <row r="11990" spans="1:20" x14ac:dyDescent="0.3">
      <c r="A11990" s="25"/>
      <c r="B11990"/>
      <c r="C11990"/>
      <c r="D11990"/>
      <c r="E11990"/>
      <c r="F11990"/>
      <c r="G11990"/>
      <c r="H11990"/>
      <c r="I11990"/>
      <c r="K11990"/>
      <c r="L11990"/>
      <c r="M11990"/>
      <c r="N11990"/>
      <c r="O11990"/>
      <c r="P11990"/>
      <c r="S11990"/>
    </row>
    <row r="11991" spans="1:20" x14ac:dyDescent="0.3">
      <c r="A11991" s="25"/>
      <c r="B11991"/>
      <c r="C11991"/>
      <c r="D11991"/>
      <c r="E11991"/>
      <c r="F11991"/>
      <c r="G11991"/>
      <c r="H11991"/>
      <c r="I11991"/>
      <c r="K11991"/>
      <c r="L11991"/>
      <c r="M11991"/>
      <c r="N11991"/>
      <c r="O11991"/>
      <c r="P11991"/>
      <c r="S11991"/>
    </row>
    <row r="11992" spans="1:20" x14ac:dyDescent="0.3">
      <c r="A11992" s="25"/>
      <c r="B11992"/>
      <c r="C11992"/>
      <c r="D11992"/>
      <c r="E11992"/>
      <c r="F11992"/>
      <c r="G11992"/>
      <c r="H11992" s="26"/>
      <c r="I11992" s="26"/>
      <c r="K11992"/>
      <c r="L11992"/>
      <c r="M11992"/>
      <c r="N11992"/>
      <c r="O11992"/>
      <c r="P11992"/>
      <c r="S11992"/>
    </row>
    <row r="11993" spans="1:20" x14ac:dyDescent="0.3">
      <c r="A11993" s="25"/>
      <c r="B11993"/>
      <c r="C11993"/>
      <c r="D11993"/>
      <c r="E11993"/>
      <c r="F11993"/>
      <c r="G11993"/>
      <c r="H11993" s="26"/>
      <c r="I11993" s="26"/>
      <c r="K11993"/>
      <c r="L11993"/>
      <c r="M11993"/>
      <c r="N11993"/>
      <c r="O11993"/>
      <c r="P11993"/>
      <c r="S11993"/>
    </row>
    <row r="11994" spans="1:20" x14ac:dyDescent="0.3">
      <c r="A11994" s="25"/>
      <c r="B11994"/>
      <c r="C11994"/>
      <c r="D11994"/>
      <c r="E11994"/>
      <c r="F11994"/>
      <c r="G11994"/>
      <c r="H11994" s="26"/>
      <c r="I11994" s="26"/>
      <c r="K11994"/>
      <c r="L11994"/>
      <c r="M11994"/>
      <c r="N11994"/>
      <c r="O11994"/>
      <c r="P11994"/>
      <c r="S11994"/>
      <c r="T11994" s="7"/>
    </row>
    <row r="11995" spans="1:20" x14ac:dyDescent="0.3">
      <c r="A11995" s="25"/>
      <c r="B11995"/>
      <c r="C11995"/>
      <c r="D11995"/>
      <c r="E11995"/>
      <c r="F11995"/>
      <c r="G11995"/>
      <c r="H11995" s="26"/>
      <c r="I11995" s="26"/>
      <c r="K11995"/>
      <c r="L11995"/>
      <c r="M11995"/>
      <c r="N11995"/>
      <c r="O11995"/>
      <c r="P11995"/>
      <c r="S11995"/>
    </row>
    <row r="11996" spans="1:20" x14ac:dyDescent="0.3">
      <c r="A11996" s="25"/>
      <c r="B11996"/>
      <c r="C11996"/>
      <c r="D11996"/>
      <c r="E11996"/>
      <c r="F11996"/>
      <c r="G11996"/>
      <c r="H11996" s="26"/>
      <c r="I11996" s="26"/>
      <c r="K11996"/>
      <c r="L11996"/>
      <c r="M11996"/>
      <c r="N11996"/>
      <c r="O11996"/>
      <c r="P11996"/>
      <c r="S11996"/>
    </row>
    <row r="11997" spans="1:20" x14ac:dyDescent="0.3">
      <c r="A11997" s="25"/>
      <c r="B11997"/>
      <c r="C11997"/>
      <c r="D11997"/>
      <c r="E11997"/>
      <c r="F11997"/>
      <c r="G11997"/>
      <c r="H11997" s="26"/>
      <c r="I11997" s="26"/>
      <c r="K11997"/>
      <c r="L11997"/>
      <c r="M11997"/>
      <c r="N11997"/>
      <c r="O11997"/>
      <c r="P11997"/>
      <c r="S11997"/>
    </row>
    <row r="11998" spans="1:20" x14ac:dyDescent="0.3">
      <c r="A11998" s="25"/>
      <c r="B11998"/>
      <c r="C11998"/>
      <c r="D11998"/>
      <c r="E11998"/>
      <c r="F11998"/>
      <c r="G11998"/>
      <c r="H11998" s="14"/>
      <c r="I11998" s="14"/>
      <c r="K11998"/>
      <c r="L11998"/>
      <c r="M11998"/>
      <c r="N11998"/>
      <c r="O11998"/>
      <c r="P11998"/>
      <c r="S11998"/>
      <c r="T11998" s="7"/>
    </row>
    <row r="11999" spans="1:20" x14ac:dyDescent="0.3">
      <c r="A11999" s="25"/>
      <c r="B11999"/>
      <c r="C11999"/>
      <c r="D11999"/>
      <c r="E11999"/>
      <c r="F11999"/>
      <c r="G11999"/>
      <c r="H11999" s="14"/>
      <c r="I11999" s="14"/>
      <c r="K11999"/>
      <c r="L11999"/>
      <c r="M11999"/>
      <c r="N11999"/>
      <c r="O11999"/>
      <c r="P11999"/>
      <c r="S11999"/>
    </row>
    <row r="12000" spans="1:20" x14ac:dyDescent="0.3">
      <c r="A12000" s="25"/>
      <c r="B12000"/>
      <c r="C12000"/>
      <c r="D12000"/>
      <c r="E12000"/>
      <c r="F12000"/>
      <c r="G12000"/>
      <c r="H12000" s="14"/>
      <c r="I12000" s="14"/>
      <c r="K12000"/>
      <c r="L12000"/>
      <c r="M12000"/>
      <c r="N12000"/>
      <c r="O12000"/>
      <c r="P12000"/>
      <c r="S12000"/>
    </row>
    <row r="12001" spans="1:19" x14ac:dyDescent="0.3">
      <c r="A12001" s="25"/>
      <c r="B12001"/>
      <c r="C12001"/>
      <c r="D12001"/>
      <c r="E12001"/>
      <c r="F12001"/>
      <c r="G12001"/>
      <c r="H12001" s="14"/>
      <c r="I12001" s="14"/>
      <c r="K12001"/>
      <c r="L12001"/>
      <c r="M12001"/>
      <c r="N12001"/>
      <c r="O12001"/>
      <c r="P12001"/>
      <c r="S12001"/>
    </row>
    <row r="12002" spans="1:19" x14ac:dyDescent="0.3">
      <c r="A12002" s="25"/>
      <c r="B12002"/>
      <c r="C12002"/>
      <c r="D12002"/>
      <c r="E12002"/>
      <c r="F12002"/>
      <c r="G12002"/>
      <c r="H12002" s="14"/>
      <c r="I12002" s="14"/>
      <c r="K12002"/>
      <c r="L12002"/>
      <c r="M12002"/>
      <c r="N12002"/>
      <c r="O12002"/>
      <c r="P12002"/>
      <c r="S12002"/>
    </row>
    <row r="12003" spans="1:19" x14ac:dyDescent="0.3">
      <c r="A12003" s="25"/>
      <c r="B12003"/>
      <c r="C12003"/>
      <c r="D12003"/>
      <c r="E12003"/>
      <c r="F12003"/>
      <c r="G12003"/>
      <c r="H12003" s="14"/>
      <c r="I12003" s="14"/>
      <c r="K12003"/>
      <c r="L12003"/>
      <c r="M12003"/>
      <c r="N12003"/>
      <c r="O12003"/>
      <c r="P12003"/>
      <c r="S12003"/>
    </row>
    <row r="12004" spans="1:19" x14ac:dyDescent="0.3">
      <c r="A12004" s="25"/>
      <c r="B12004"/>
      <c r="C12004"/>
      <c r="D12004"/>
      <c r="E12004"/>
      <c r="F12004"/>
      <c r="G12004"/>
      <c r="H12004" s="26"/>
      <c r="I12004" s="26"/>
      <c r="K12004"/>
      <c r="L12004"/>
      <c r="M12004"/>
      <c r="N12004"/>
      <c r="O12004"/>
      <c r="P12004"/>
      <c r="S12004"/>
    </row>
    <row r="12005" spans="1:19" x14ac:dyDescent="0.3">
      <c r="A12005" s="25"/>
      <c r="B12005"/>
      <c r="C12005"/>
      <c r="D12005"/>
      <c r="E12005"/>
      <c r="F12005"/>
      <c r="G12005"/>
      <c r="H12005" s="26"/>
      <c r="I12005" s="26"/>
      <c r="K12005"/>
      <c r="L12005"/>
      <c r="M12005"/>
      <c r="N12005"/>
      <c r="O12005"/>
      <c r="P12005"/>
      <c r="S12005"/>
    </row>
    <row r="12006" spans="1:19" x14ac:dyDescent="0.3">
      <c r="A12006" s="25"/>
      <c r="B12006"/>
      <c r="C12006"/>
      <c r="D12006"/>
      <c r="E12006"/>
      <c r="F12006"/>
      <c r="G12006"/>
      <c r="H12006" s="26"/>
      <c r="I12006" s="26"/>
      <c r="K12006"/>
      <c r="L12006"/>
      <c r="M12006"/>
      <c r="N12006"/>
      <c r="O12006"/>
      <c r="P12006"/>
      <c r="S12006"/>
    </row>
    <row r="12007" spans="1:19" x14ac:dyDescent="0.3">
      <c r="A12007" s="25"/>
      <c r="B12007"/>
      <c r="C12007"/>
      <c r="D12007"/>
      <c r="E12007"/>
      <c r="F12007"/>
      <c r="G12007"/>
      <c r="H12007" s="26"/>
      <c r="I12007" s="26"/>
      <c r="K12007"/>
      <c r="L12007"/>
      <c r="M12007"/>
      <c r="N12007"/>
      <c r="O12007"/>
      <c r="P12007"/>
      <c r="S12007"/>
    </row>
    <row r="12008" spans="1:19" x14ac:dyDescent="0.3">
      <c r="A12008" s="25"/>
      <c r="B12008"/>
      <c r="C12008"/>
      <c r="D12008"/>
      <c r="E12008"/>
      <c r="F12008"/>
      <c r="G12008"/>
      <c r="H12008" s="26"/>
      <c r="I12008" s="26"/>
      <c r="K12008"/>
      <c r="L12008"/>
      <c r="M12008"/>
      <c r="N12008"/>
      <c r="O12008"/>
      <c r="P12008"/>
      <c r="S12008"/>
    </row>
    <row r="12009" spans="1:19" x14ac:dyDescent="0.3">
      <c r="A12009" s="25"/>
      <c r="B12009"/>
      <c r="C12009"/>
      <c r="D12009"/>
      <c r="E12009"/>
      <c r="F12009"/>
      <c r="G12009"/>
      <c r="H12009" s="14"/>
      <c r="I12009" s="26"/>
      <c r="K12009"/>
      <c r="L12009"/>
      <c r="M12009"/>
      <c r="N12009"/>
      <c r="O12009"/>
      <c r="P12009"/>
      <c r="S12009"/>
    </row>
    <row r="12010" spans="1:19" x14ac:dyDescent="0.3">
      <c r="A12010" s="25"/>
      <c r="B12010"/>
      <c r="C12010"/>
      <c r="D12010"/>
      <c r="E12010"/>
      <c r="F12010"/>
      <c r="G12010"/>
      <c r="H12010" s="14"/>
      <c r="I12010" s="26"/>
      <c r="K12010"/>
      <c r="L12010"/>
      <c r="M12010"/>
      <c r="N12010"/>
      <c r="O12010"/>
      <c r="P12010"/>
      <c r="S12010"/>
    </row>
    <row r="12011" spans="1:19" x14ac:dyDescent="0.3">
      <c r="A12011" s="25"/>
      <c r="B12011"/>
      <c r="C12011"/>
      <c r="D12011"/>
      <c r="E12011"/>
      <c r="F12011"/>
      <c r="G12011"/>
      <c r="H12011" s="14"/>
      <c r="I12011" s="26"/>
      <c r="K12011"/>
      <c r="L12011"/>
      <c r="M12011"/>
      <c r="N12011"/>
      <c r="O12011"/>
      <c r="P12011"/>
      <c r="S12011"/>
    </row>
    <row r="12012" spans="1:19" x14ac:dyDescent="0.3">
      <c r="A12012" s="25"/>
      <c r="B12012"/>
      <c r="C12012"/>
      <c r="D12012"/>
      <c r="E12012"/>
      <c r="F12012"/>
      <c r="G12012"/>
      <c r="H12012" s="14"/>
      <c r="I12012" s="26"/>
      <c r="K12012"/>
      <c r="L12012"/>
      <c r="M12012"/>
      <c r="N12012"/>
      <c r="O12012"/>
      <c r="P12012"/>
      <c r="S12012"/>
    </row>
    <row r="12013" spans="1:19" x14ac:dyDescent="0.3">
      <c r="A12013" s="25"/>
      <c r="B12013"/>
      <c r="C12013"/>
      <c r="D12013"/>
      <c r="E12013"/>
      <c r="F12013"/>
      <c r="G12013"/>
      <c r="H12013" s="14"/>
      <c r="I12013" s="26"/>
      <c r="K12013"/>
      <c r="L12013"/>
      <c r="M12013"/>
      <c r="N12013"/>
      <c r="O12013"/>
      <c r="P12013"/>
      <c r="S12013"/>
    </row>
    <row r="12014" spans="1:19" x14ac:dyDescent="0.3">
      <c r="A12014" s="25"/>
      <c r="B12014"/>
      <c r="C12014"/>
      <c r="D12014"/>
      <c r="E12014"/>
      <c r="F12014"/>
      <c r="G12014"/>
      <c r="H12014" s="26"/>
      <c r="I12014" s="26"/>
      <c r="K12014"/>
      <c r="L12014"/>
      <c r="M12014"/>
      <c r="N12014"/>
      <c r="O12014"/>
      <c r="P12014"/>
      <c r="S12014"/>
    </row>
    <row r="12015" spans="1:19" x14ac:dyDescent="0.3">
      <c r="A12015" s="25"/>
      <c r="B12015"/>
      <c r="C12015"/>
      <c r="D12015"/>
      <c r="E12015"/>
      <c r="F12015"/>
      <c r="G12015"/>
      <c r="H12015" s="26"/>
      <c r="I12015" s="26"/>
      <c r="K12015"/>
      <c r="L12015"/>
      <c r="M12015"/>
      <c r="N12015"/>
      <c r="O12015"/>
      <c r="P12015"/>
      <c r="S12015"/>
    </row>
    <row r="12016" spans="1:19" x14ac:dyDescent="0.3">
      <c r="A12016" s="25"/>
      <c r="B12016"/>
      <c r="C12016"/>
      <c r="D12016"/>
      <c r="E12016"/>
      <c r="F12016"/>
      <c r="G12016"/>
      <c r="H12016" s="26"/>
      <c r="I12016" s="26"/>
      <c r="K12016"/>
      <c r="L12016"/>
      <c r="M12016"/>
      <c r="N12016"/>
      <c r="O12016"/>
      <c r="P12016"/>
      <c r="S12016"/>
    </row>
    <row r="12017" spans="1:20" x14ac:dyDescent="0.3">
      <c r="A12017" s="25"/>
      <c r="B12017"/>
      <c r="C12017"/>
      <c r="D12017"/>
      <c r="E12017"/>
      <c r="F12017"/>
      <c r="G12017"/>
      <c r="H12017"/>
      <c r="I12017" s="26"/>
      <c r="K12017"/>
      <c r="L12017"/>
      <c r="M12017"/>
      <c r="N12017"/>
      <c r="O12017"/>
      <c r="P12017"/>
      <c r="S12017"/>
    </row>
    <row r="12018" spans="1:20" x14ac:dyDescent="0.3">
      <c r="A12018" s="25"/>
      <c r="B12018"/>
      <c r="C12018"/>
      <c r="D12018"/>
      <c r="E12018"/>
      <c r="F12018"/>
      <c r="G12018"/>
      <c r="H12018"/>
      <c r="I12018" s="26"/>
      <c r="K12018"/>
      <c r="L12018"/>
      <c r="M12018"/>
      <c r="N12018"/>
      <c r="O12018"/>
      <c r="P12018"/>
      <c r="S12018"/>
    </row>
    <row r="12019" spans="1:20" x14ac:dyDescent="0.3">
      <c r="A12019" s="25"/>
      <c r="B12019"/>
      <c r="C12019"/>
      <c r="D12019"/>
      <c r="E12019"/>
      <c r="F12019"/>
      <c r="G12019"/>
      <c r="H12019" s="14"/>
      <c r="I12019" s="26"/>
      <c r="K12019"/>
      <c r="L12019"/>
      <c r="M12019"/>
      <c r="N12019"/>
      <c r="O12019"/>
      <c r="P12019"/>
      <c r="S12019"/>
    </row>
    <row r="12020" spans="1:20" x14ac:dyDescent="0.3">
      <c r="A12020" s="25"/>
      <c r="B12020"/>
      <c r="C12020"/>
      <c r="D12020"/>
      <c r="E12020"/>
      <c r="F12020"/>
      <c r="G12020"/>
      <c r="H12020" s="14"/>
      <c r="I12020" s="26"/>
      <c r="K12020"/>
      <c r="L12020"/>
      <c r="M12020"/>
      <c r="N12020"/>
      <c r="O12020"/>
      <c r="P12020"/>
      <c r="S12020"/>
    </row>
    <row r="12021" spans="1:20" x14ac:dyDescent="0.3">
      <c r="A12021" s="25"/>
      <c r="B12021"/>
      <c r="C12021"/>
      <c r="D12021"/>
      <c r="E12021"/>
      <c r="F12021"/>
      <c r="G12021"/>
      <c r="H12021" s="14"/>
      <c r="I12021" s="14"/>
      <c r="K12021"/>
      <c r="L12021"/>
      <c r="M12021"/>
      <c r="N12021"/>
      <c r="O12021"/>
      <c r="P12021"/>
      <c r="S12021"/>
    </row>
    <row r="12022" spans="1:20" x14ac:dyDescent="0.3">
      <c r="A12022" s="25"/>
      <c r="B12022"/>
      <c r="C12022"/>
      <c r="D12022"/>
      <c r="E12022"/>
      <c r="F12022"/>
      <c r="G12022"/>
      <c r="H12022" s="14"/>
      <c r="I12022" s="14"/>
      <c r="K12022"/>
      <c r="L12022"/>
      <c r="M12022"/>
      <c r="N12022"/>
      <c r="O12022"/>
      <c r="P12022"/>
      <c r="S12022"/>
    </row>
    <row r="12023" spans="1:20" x14ac:dyDescent="0.3">
      <c r="A12023" s="25"/>
      <c r="B12023"/>
      <c r="C12023"/>
      <c r="D12023"/>
      <c r="E12023"/>
      <c r="F12023"/>
      <c r="G12023"/>
      <c r="H12023" s="14"/>
      <c r="I12023" s="14"/>
      <c r="K12023"/>
      <c r="L12023"/>
      <c r="M12023"/>
      <c r="N12023"/>
      <c r="O12023"/>
      <c r="P12023"/>
      <c r="S12023"/>
    </row>
    <row r="12024" spans="1:20" x14ac:dyDescent="0.3">
      <c r="A12024" s="25"/>
      <c r="B12024"/>
      <c r="C12024"/>
      <c r="D12024"/>
      <c r="E12024"/>
      <c r="F12024"/>
      <c r="G12024"/>
      <c r="H12024"/>
      <c r="I12024"/>
      <c r="K12024"/>
      <c r="L12024"/>
      <c r="M12024"/>
      <c r="N12024"/>
      <c r="O12024"/>
      <c r="P12024"/>
      <c r="S12024"/>
    </row>
    <row r="12025" spans="1:20" x14ac:dyDescent="0.3">
      <c r="A12025" s="25"/>
      <c r="B12025"/>
      <c r="C12025"/>
      <c r="D12025"/>
      <c r="E12025"/>
      <c r="F12025"/>
      <c r="G12025"/>
      <c r="H12025" s="26"/>
      <c r="I12025" s="26"/>
      <c r="K12025"/>
      <c r="L12025"/>
      <c r="M12025"/>
      <c r="N12025"/>
      <c r="O12025"/>
      <c r="P12025"/>
      <c r="S12025"/>
    </row>
    <row r="12026" spans="1:20" x14ac:dyDescent="0.3">
      <c r="A12026" s="25"/>
      <c r="B12026"/>
      <c r="C12026"/>
      <c r="D12026"/>
      <c r="E12026"/>
      <c r="F12026"/>
      <c r="G12026"/>
      <c r="H12026" s="26"/>
      <c r="I12026" s="26"/>
      <c r="K12026"/>
      <c r="L12026"/>
      <c r="M12026"/>
      <c r="N12026"/>
      <c r="O12026"/>
      <c r="P12026"/>
      <c r="S12026"/>
    </row>
    <row r="12027" spans="1:20" x14ac:dyDescent="0.3">
      <c r="A12027" s="25"/>
      <c r="B12027"/>
      <c r="C12027"/>
      <c r="D12027"/>
      <c r="E12027"/>
      <c r="F12027"/>
      <c r="G12027"/>
      <c r="H12027" s="26"/>
      <c r="I12027" s="26"/>
      <c r="K12027"/>
      <c r="L12027"/>
      <c r="M12027"/>
      <c r="N12027"/>
      <c r="O12027"/>
      <c r="P12027"/>
      <c r="S12027"/>
    </row>
    <row r="12028" spans="1:20" x14ac:dyDescent="0.3">
      <c r="A12028" s="25"/>
      <c r="B12028"/>
      <c r="C12028"/>
      <c r="D12028"/>
      <c r="E12028"/>
      <c r="F12028"/>
      <c r="G12028"/>
      <c r="H12028" s="26"/>
      <c r="I12028" s="26"/>
      <c r="K12028"/>
      <c r="L12028"/>
      <c r="M12028"/>
      <c r="N12028"/>
      <c r="O12028"/>
      <c r="P12028"/>
      <c r="S12028"/>
      <c r="T12028" s="7"/>
    </row>
    <row r="12029" spans="1:20" x14ac:dyDescent="0.3">
      <c r="A12029" s="25"/>
      <c r="B12029"/>
      <c r="C12029"/>
      <c r="D12029"/>
      <c r="E12029"/>
      <c r="F12029"/>
      <c r="G12029"/>
      <c r="H12029" s="26"/>
      <c r="I12029" s="26"/>
      <c r="K12029"/>
      <c r="L12029"/>
      <c r="M12029"/>
      <c r="N12029"/>
      <c r="O12029"/>
      <c r="P12029"/>
      <c r="S12029"/>
    </row>
    <row r="12030" spans="1:20" x14ac:dyDescent="0.3">
      <c r="A12030" s="25"/>
      <c r="B12030"/>
      <c r="C12030"/>
      <c r="D12030"/>
      <c r="E12030"/>
      <c r="F12030"/>
      <c r="G12030"/>
      <c r="H12030" s="26"/>
      <c r="I12030" s="26"/>
      <c r="K12030"/>
      <c r="L12030"/>
      <c r="M12030"/>
      <c r="N12030"/>
      <c r="O12030"/>
      <c r="P12030"/>
      <c r="S12030"/>
    </row>
    <row r="12031" spans="1:20" x14ac:dyDescent="0.3">
      <c r="A12031" s="25"/>
      <c r="B12031"/>
      <c r="C12031"/>
      <c r="D12031"/>
      <c r="E12031"/>
      <c r="F12031"/>
      <c r="G12031"/>
      <c r="H12031" s="26"/>
      <c r="I12031" s="26"/>
      <c r="K12031"/>
      <c r="L12031"/>
      <c r="M12031"/>
      <c r="N12031"/>
      <c r="O12031"/>
      <c r="P12031"/>
      <c r="S12031"/>
    </row>
    <row r="12032" spans="1:20" x14ac:dyDescent="0.3">
      <c r="A12032" s="25"/>
      <c r="B12032"/>
      <c r="C12032"/>
      <c r="D12032"/>
      <c r="E12032"/>
      <c r="F12032"/>
      <c r="G12032"/>
      <c r="H12032" s="26"/>
      <c r="I12032" s="26"/>
      <c r="K12032"/>
      <c r="L12032"/>
      <c r="M12032"/>
      <c r="N12032"/>
      <c r="O12032"/>
      <c r="P12032"/>
      <c r="S12032"/>
      <c r="T12032" s="7"/>
    </row>
    <row r="12033" spans="1:20" x14ac:dyDescent="0.3">
      <c r="A12033" s="25"/>
      <c r="B12033"/>
      <c r="C12033"/>
      <c r="D12033"/>
      <c r="E12033"/>
      <c r="F12033"/>
      <c r="G12033"/>
      <c r="H12033" s="14"/>
      <c r="I12033" s="14"/>
      <c r="K12033"/>
      <c r="L12033"/>
      <c r="M12033"/>
      <c r="N12033"/>
      <c r="O12033"/>
      <c r="P12033"/>
      <c r="S12033"/>
    </row>
    <row r="12034" spans="1:20" x14ac:dyDescent="0.3">
      <c r="A12034" s="25"/>
      <c r="B12034"/>
      <c r="C12034"/>
      <c r="D12034"/>
      <c r="E12034"/>
      <c r="F12034"/>
      <c r="G12034"/>
      <c r="H12034" s="14"/>
      <c r="I12034" s="14"/>
      <c r="K12034"/>
      <c r="L12034"/>
      <c r="M12034"/>
      <c r="N12034"/>
      <c r="O12034"/>
      <c r="P12034"/>
      <c r="S12034"/>
      <c r="T12034" s="7"/>
    </row>
    <row r="12035" spans="1:20" x14ac:dyDescent="0.3">
      <c r="A12035" s="25"/>
      <c r="B12035"/>
      <c r="C12035"/>
      <c r="D12035"/>
      <c r="E12035"/>
      <c r="F12035"/>
      <c r="G12035"/>
      <c r="H12035"/>
      <c r="I12035"/>
      <c r="K12035"/>
      <c r="L12035"/>
      <c r="M12035"/>
      <c r="N12035"/>
      <c r="O12035"/>
      <c r="P12035"/>
      <c r="S12035"/>
    </row>
    <row r="12036" spans="1:20" x14ac:dyDescent="0.3">
      <c r="A12036" s="25"/>
      <c r="B12036"/>
      <c r="C12036"/>
      <c r="D12036"/>
      <c r="E12036"/>
      <c r="F12036"/>
      <c r="G12036"/>
      <c r="H12036" s="14"/>
      <c r="I12036" s="14"/>
      <c r="K12036"/>
      <c r="L12036"/>
      <c r="M12036"/>
      <c r="N12036"/>
      <c r="O12036"/>
      <c r="P12036"/>
      <c r="S12036"/>
      <c r="T12036" s="7"/>
    </row>
    <row r="12037" spans="1:20" x14ac:dyDescent="0.3">
      <c r="A12037" s="25"/>
      <c r="B12037"/>
      <c r="C12037"/>
      <c r="D12037"/>
      <c r="E12037"/>
      <c r="F12037"/>
      <c r="G12037"/>
      <c r="H12037"/>
      <c r="I12037"/>
      <c r="K12037"/>
      <c r="L12037"/>
      <c r="M12037"/>
      <c r="N12037"/>
      <c r="O12037"/>
      <c r="P12037"/>
      <c r="S12037"/>
    </row>
    <row r="12038" spans="1:20" x14ac:dyDescent="0.3">
      <c r="A12038" s="25"/>
      <c r="B12038"/>
      <c r="C12038"/>
      <c r="D12038"/>
      <c r="E12038"/>
      <c r="F12038"/>
      <c r="G12038"/>
      <c r="H12038"/>
      <c r="I12038"/>
      <c r="K12038"/>
      <c r="L12038"/>
      <c r="M12038"/>
      <c r="N12038"/>
      <c r="O12038"/>
      <c r="P12038"/>
      <c r="S12038"/>
    </row>
    <row r="12039" spans="1:20" x14ac:dyDescent="0.3">
      <c r="A12039" s="25"/>
      <c r="B12039"/>
      <c r="C12039"/>
      <c r="D12039"/>
      <c r="E12039"/>
      <c r="F12039"/>
      <c r="G12039"/>
      <c r="H12039" s="14"/>
      <c r="I12039" s="14"/>
      <c r="K12039"/>
      <c r="L12039"/>
      <c r="M12039"/>
      <c r="N12039"/>
      <c r="O12039"/>
      <c r="P12039"/>
      <c r="S12039"/>
    </row>
    <row r="12040" spans="1:20" x14ac:dyDescent="0.3">
      <c r="A12040" s="25"/>
      <c r="B12040"/>
      <c r="C12040"/>
      <c r="D12040"/>
      <c r="E12040"/>
      <c r="F12040"/>
      <c r="G12040"/>
      <c r="H12040" s="14"/>
      <c r="I12040" s="14"/>
      <c r="K12040"/>
      <c r="L12040"/>
      <c r="M12040"/>
      <c r="N12040"/>
      <c r="O12040"/>
      <c r="P12040"/>
      <c r="S12040"/>
    </row>
    <row r="12041" spans="1:20" x14ac:dyDescent="0.3">
      <c r="A12041" s="25"/>
      <c r="B12041"/>
      <c r="C12041"/>
      <c r="D12041"/>
      <c r="E12041"/>
      <c r="F12041"/>
      <c r="G12041"/>
      <c r="H12041" s="26"/>
      <c r="I12041" s="14"/>
      <c r="K12041"/>
      <c r="L12041"/>
      <c r="M12041"/>
      <c r="N12041"/>
      <c r="O12041"/>
      <c r="P12041"/>
      <c r="S12041"/>
    </row>
    <row r="12042" spans="1:20" x14ac:dyDescent="0.3">
      <c r="A12042" s="25"/>
      <c r="B12042"/>
      <c r="C12042"/>
      <c r="D12042"/>
      <c r="E12042"/>
      <c r="F12042"/>
      <c r="G12042"/>
      <c r="H12042" s="26"/>
      <c r="I12042" s="14"/>
      <c r="K12042"/>
      <c r="L12042"/>
      <c r="M12042"/>
      <c r="N12042"/>
      <c r="O12042"/>
      <c r="P12042"/>
      <c r="S12042"/>
    </row>
    <row r="12043" spans="1:20" x14ac:dyDescent="0.3">
      <c r="A12043" s="25"/>
      <c r="B12043"/>
      <c r="C12043"/>
      <c r="D12043"/>
      <c r="E12043"/>
      <c r="F12043"/>
      <c r="G12043"/>
      <c r="H12043" s="26"/>
      <c r="I12043" s="14"/>
      <c r="K12043"/>
      <c r="L12043"/>
      <c r="M12043"/>
      <c r="N12043"/>
      <c r="O12043"/>
      <c r="P12043"/>
      <c r="S12043"/>
    </row>
    <row r="12044" spans="1:20" x14ac:dyDescent="0.3">
      <c r="A12044" s="25"/>
      <c r="B12044"/>
      <c r="C12044"/>
      <c r="D12044"/>
      <c r="E12044"/>
      <c r="F12044"/>
      <c r="G12044"/>
      <c r="H12044"/>
      <c r="I12044"/>
      <c r="K12044"/>
      <c r="L12044"/>
      <c r="M12044"/>
      <c r="N12044"/>
      <c r="O12044"/>
      <c r="P12044"/>
      <c r="S12044"/>
    </row>
    <row r="12045" spans="1:20" x14ac:dyDescent="0.3">
      <c r="A12045" s="25"/>
      <c r="B12045"/>
      <c r="C12045"/>
      <c r="D12045"/>
      <c r="E12045"/>
      <c r="F12045"/>
      <c r="G12045"/>
      <c r="H12045"/>
      <c r="I12045"/>
      <c r="K12045"/>
      <c r="L12045"/>
      <c r="M12045"/>
      <c r="N12045"/>
      <c r="O12045"/>
      <c r="P12045"/>
      <c r="S12045"/>
    </row>
    <row r="12046" spans="1:20" x14ac:dyDescent="0.3">
      <c r="A12046" s="25"/>
      <c r="B12046"/>
      <c r="C12046"/>
      <c r="D12046"/>
      <c r="E12046"/>
      <c r="F12046"/>
      <c r="G12046"/>
      <c r="H12046"/>
      <c r="I12046"/>
      <c r="K12046"/>
      <c r="L12046"/>
      <c r="M12046"/>
      <c r="N12046"/>
      <c r="O12046"/>
      <c r="P12046"/>
      <c r="S12046"/>
    </row>
    <row r="12047" spans="1:20" x14ac:dyDescent="0.3">
      <c r="A12047" s="25"/>
      <c r="B12047"/>
      <c r="C12047"/>
      <c r="D12047"/>
      <c r="E12047"/>
      <c r="F12047"/>
      <c r="G12047"/>
      <c r="H12047" s="26"/>
      <c r="I12047" s="26"/>
      <c r="K12047"/>
      <c r="L12047"/>
      <c r="M12047"/>
      <c r="N12047"/>
      <c r="O12047"/>
      <c r="P12047"/>
      <c r="S12047"/>
    </row>
    <row r="12048" spans="1:20" x14ac:dyDescent="0.3">
      <c r="A12048" s="25"/>
      <c r="B12048"/>
      <c r="C12048"/>
      <c r="D12048"/>
      <c r="E12048"/>
      <c r="F12048"/>
      <c r="G12048"/>
      <c r="H12048" s="26"/>
      <c r="I12048" s="26"/>
      <c r="K12048"/>
      <c r="L12048"/>
      <c r="M12048"/>
      <c r="N12048"/>
      <c r="O12048"/>
      <c r="P12048"/>
      <c r="S12048"/>
    </row>
    <row r="12049" spans="1:19" x14ac:dyDescent="0.3">
      <c r="A12049" s="25"/>
      <c r="B12049"/>
      <c r="C12049"/>
      <c r="D12049"/>
      <c r="E12049"/>
      <c r="F12049"/>
      <c r="G12049"/>
      <c r="H12049" s="26"/>
      <c r="I12049" s="26"/>
      <c r="K12049"/>
      <c r="L12049"/>
      <c r="M12049"/>
      <c r="N12049"/>
      <c r="O12049"/>
      <c r="P12049"/>
      <c r="S12049"/>
    </row>
    <row r="12050" spans="1:19" x14ac:dyDescent="0.3">
      <c r="A12050" s="25"/>
      <c r="B12050"/>
      <c r="C12050"/>
      <c r="D12050"/>
      <c r="E12050"/>
      <c r="F12050"/>
      <c r="G12050"/>
      <c r="H12050" s="26"/>
      <c r="I12050" s="26"/>
      <c r="K12050"/>
      <c r="L12050"/>
      <c r="M12050"/>
      <c r="N12050"/>
      <c r="O12050"/>
      <c r="P12050"/>
      <c r="S12050"/>
    </row>
    <row r="12051" spans="1:19" x14ac:dyDescent="0.3">
      <c r="A12051" s="25"/>
      <c r="B12051"/>
      <c r="C12051"/>
      <c r="D12051"/>
      <c r="E12051"/>
      <c r="F12051"/>
      <c r="G12051"/>
      <c r="H12051" s="14"/>
      <c r="I12051" s="14"/>
      <c r="K12051"/>
      <c r="L12051"/>
      <c r="M12051"/>
      <c r="N12051"/>
      <c r="O12051"/>
      <c r="P12051"/>
      <c r="S12051"/>
    </row>
    <row r="12052" spans="1:19" x14ac:dyDescent="0.3">
      <c r="A12052" s="25"/>
      <c r="B12052"/>
      <c r="C12052"/>
      <c r="D12052"/>
      <c r="E12052"/>
      <c r="F12052"/>
      <c r="G12052"/>
      <c r="H12052" s="14"/>
      <c r="I12052" s="14"/>
      <c r="K12052"/>
      <c r="L12052"/>
      <c r="M12052"/>
      <c r="N12052"/>
      <c r="O12052"/>
      <c r="P12052"/>
      <c r="S12052"/>
    </row>
    <row r="12053" spans="1:19" x14ac:dyDescent="0.3">
      <c r="A12053" s="25"/>
      <c r="B12053"/>
      <c r="C12053"/>
      <c r="D12053"/>
      <c r="E12053"/>
      <c r="F12053"/>
      <c r="G12053"/>
      <c r="H12053" s="14"/>
      <c r="I12053" s="14"/>
      <c r="K12053"/>
      <c r="L12053"/>
      <c r="M12053"/>
      <c r="N12053"/>
      <c r="O12053"/>
      <c r="P12053"/>
      <c r="S12053"/>
    </row>
    <row r="12054" spans="1:19" x14ac:dyDescent="0.3">
      <c r="A12054" s="25"/>
      <c r="B12054"/>
      <c r="C12054"/>
      <c r="D12054"/>
      <c r="E12054"/>
      <c r="F12054"/>
      <c r="G12054"/>
      <c r="H12054" s="14"/>
      <c r="I12054" s="14"/>
      <c r="K12054"/>
      <c r="L12054"/>
      <c r="M12054"/>
      <c r="N12054"/>
      <c r="O12054"/>
      <c r="P12054"/>
      <c r="S12054"/>
    </row>
    <row r="12055" spans="1:19" x14ac:dyDescent="0.3">
      <c r="A12055" s="25"/>
      <c r="B12055"/>
      <c r="C12055"/>
      <c r="D12055"/>
      <c r="E12055"/>
      <c r="F12055"/>
      <c r="G12055"/>
      <c r="H12055" s="26"/>
      <c r="I12055" s="26"/>
      <c r="K12055"/>
      <c r="L12055"/>
      <c r="M12055"/>
      <c r="N12055"/>
      <c r="O12055"/>
      <c r="P12055"/>
      <c r="S12055"/>
    </row>
    <row r="12056" spans="1:19" x14ac:dyDescent="0.3">
      <c r="A12056" s="25"/>
      <c r="B12056"/>
      <c r="C12056"/>
      <c r="D12056"/>
      <c r="E12056"/>
      <c r="F12056"/>
      <c r="G12056"/>
      <c r="H12056" s="26"/>
      <c r="I12056" s="26"/>
      <c r="K12056"/>
      <c r="L12056"/>
      <c r="M12056"/>
      <c r="N12056"/>
      <c r="O12056"/>
      <c r="P12056"/>
      <c r="S12056"/>
    </row>
    <row r="12057" spans="1:19" x14ac:dyDescent="0.3">
      <c r="A12057" s="25"/>
      <c r="B12057"/>
      <c r="C12057"/>
      <c r="D12057"/>
      <c r="E12057"/>
      <c r="F12057"/>
      <c r="G12057"/>
      <c r="H12057" s="26"/>
      <c r="I12057" s="26"/>
      <c r="K12057"/>
      <c r="L12057"/>
      <c r="M12057"/>
      <c r="N12057"/>
      <c r="O12057"/>
      <c r="P12057"/>
      <c r="S12057"/>
    </row>
    <row r="12058" spans="1:19" x14ac:dyDescent="0.3">
      <c r="A12058" s="25"/>
      <c r="B12058"/>
      <c r="C12058"/>
      <c r="D12058"/>
      <c r="E12058"/>
      <c r="F12058"/>
      <c r="G12058"/>
      <c r="H12058" s="26"/>
      <c r="I12058" s="26"/>
      <c r="K12058"/>
      <c r="L12058"/>
      <c r="M12058"/>
      <c r="N12058"/>
      <c r="O12058"/>
      <c r="P12058"/>
      <c r="S12058"/>
    </row>
    <row r="12059" spans="1:19" x14ac:dyDescent="0.3">
      <c r="A12059" s="25"/>
      <c r="B12059"/>
      <c r="C12059"/>
      <c r="D12059"/>
      <c r="E12059"/>
      <c r="F12059"/>
      <c r="G12059"/>
      <c r="H12059" s="26"/>
      <c r="I12059" s="26"/>
      <c r="K12059"/>
      <c r="L12059"/>
      <c r="M12059"/>
      <c r="N12059"/>
      <c r="O12059"/>
      <c r="P12059"/>
      <c r="S12059"/>
    </row>
    <row r="12060" spans="1:19" x14ac:dyDescent="0.3">
      <c r="A12060" s="25"/>
      <c r="B12060"/>
      <c r="C12060"/>
      <c r="D12060"/>
      <c r="E12060"/>
      <c r="F12060"/>
      <c r="G12060"/>
      <c r="H12060" s="26"/>
      <c r="I12060" s="26"/>
      <c r="K12060"/>
      <c r="L12060"/>
      <c r="M12060"/>
      <c r="N12060"/>
      <c r="O12060"/>
      <c r="P12060"/>
      <c r="S12060"/>
    </row>
    <row r="12061" spans="1:19" x14ac:dyDescent="0.3">
      <c r="A12061" s="25"/>
      <c r="B12061"/>
      <c r="C12061"/>
      <c r="D12061"/>
      <c r="E12061"/>
      <c r="F12061"/>
      <c r="G12061"/>
      <c r="H12061" s="26"/>
      <c r="I12061" s="26"/>
      <c r="K12061"/>
      <c r="L12061"/>
      <c r="M12061"/>
      <c r="N12061"/>
      <c r="O12061"/>
      <c r="P12061"/>
      <c r="S12061"/>
    </row>
    <row r="12062" spans="1:19" x14ac:dyDescent="0.3">
      <c r="A12062" s="25"/>
      <c r="B12062"/>
      <c r="C12062"/>
      <c r="D12062"/>
      <c r="E12062"/>
      <c r="F12062"/>
      <c r="G12062"/>
      <c r="H12062"/>
      <c r="I12062"/>
      <c r="K12062"/>
      <c r="L12062"/>
      <c r="M12062"/>
      <c r="N12062"/>
      <c r="O12062"/>
      <c r="P12062"/>
      <c r="S12062"/>
    </row>
    <row r="12063" spans="1:19" x14ac:dyDescent="0.3">
      <c r="A12063" s="25"/>
      <c r="B12063"/>
      <c r="C12063"/>
      <c r="D12063"/>
      <c r="E12063"/>
      <c r="F12063"/>
      <c r="G12063"/>
      <c r="H12063"/>
      <c r="I12063"/>
      <c r="K12063"/>
      <c r="L12063"/>
      <c r="M12063"/>
      <c r="N12063"/>
      <c r="O12063"/>
      <c r="P12063"/>
      <c r="S12063"/>
    </row>
    <row r="12064" spans="1:19" x14ac:dyDescent="0.3">
      <c r="A12064" s="25"/>
      <c r="B12064"/>
      <c r="C12064"/>
      <c r="D12064"/>
      <c r="E12064"/>
      <c r="F12064"/>
      <c r="G12064"/>
      <c r="H12064" s="14"/>
      <c r="I12064" s="14"/>
      <c r="K12064"/>
      <c r="L12064"/>
      <c r="M12064"/>
      <c r="N12064"/>
      <c r="O12064"/>
      <c r="P12064"/>
      <c r="S12064"/>
    </row>
    <row r="12065" spans="1:20" x14ac:dyDescent="0.3">
      <c r="A12065" s="25"/>
      <c r="B12065"/>
      <c r="C12065"/>
      <c r="D12065"/>
      <c r="E12065"/>
      <c r="F12065"/>
      <c r="G12065"/>
      <c r="H12065" s="14"/>
      <c r="I12065" s="14"/>
      <c r="K12065"/>
      <c r="L12065"/>
      <c r="M12065"/>
      <c r="N12065"/>
      <c r="O12065"/>
      <c r="P12065"/>
      <c r="S12065"/>
      <c r="T12065" s="7"/>
    </row>
    <row r="12066" spans="1:20" x14ac:dyDescent="0.3">
      <c r="A12066" s="25"/>
      <c r="B12066"/>
      <c r="C12066"/>
      <c r="D12066"/>
      <c r="E12066"/>
      <c r="F12066"/>
      <c r="G12066"/>
      <c r="H12066" s="14"/>
      <c r="I12066" s="14"/>
      <c r="K12066"/>
      <c r="L12066"/>
      <c r="M12066"/>
      <c r="N12066"/>
      <c r="O12066"/>
      <c r="P12066"/>
      <c r="S12066"/>
    </row>
    <row r="12067" spans="1:20" x14ac:dyDescent="0.3">
      <c r="A12067" s="25"/>
      <c r="B12067"/>
      <c r="C12067"/>
      <c r="D12067"/>
      <c r="E12067"/>
      <c r="F12067"/>
      <c r="G12067"/>
      <c r="H12067" s="14"/>
      <c r="I12067" s="14"/>
      <c r="K12067"/>
      <c r="L12067"/>
      <c r="M12067"/>
      <c r="N12067"/>
      <c r="O12067"/>
      <c r="P12067"/>
      <c r="S12067"/>
    </row>
    <row r="12068" spans="1:20" x14ac:dyDescent="0.3">
      <c r="A12068" s="25"/>
      <c r="B12068"/>
      <c r="C12068"/>
      <c r="D12068"/>
      <c r="E12068"/>
      <c r="F12068"/>
      <c r="G12068"/>
      <c r="H12068" s="14"/>
      <c r="I12068" s="14"/>
      <c r="K12068"/>
      <c r="L12068"/>
      <c r="M12068"/>
      <c r="N12068"/>
      <c r="O12068"/>
      <c r="P12068"/>
      <c r="S12068"/>
    </row>
    <row r="12069" spans="1:20" x14ac:dyDescent="0.3">
      <c r="A12069" s="25"/>
      <c r="B12069"/>
      <c r="C12069"/>
      <c r="D12069"/>
      <c r="E12069"/>
      <c r="F12069"/>
      <c r="G12069"/>
      <c r="H12069" s="26"/>
      <c r="I12069" s="26"/>
      <c r="K12069"/>
      <c r="L12069"/>
      <c r="M12069"/>
      <c r="N12069"/>
      <c r="O12069"/>
      <c r="P12069"/>
      <c r="S12069"/>
      <c r="T12069" s="7"/>
    </row>
    <row r="12070" spans="1:20" x14ac:dyDescent="0.3">
      <c r="A12070" s="25"/>
      <c r="B12070"/>
      <c r="C12070"/>
      <c r="D12070"/>
      <c r="E12070"/>
      <c r="F12070"/>
      <c r="G12070"/>
      <c r="H12070" s="26"/>
      <c r="I12070" s="26"/>
      <c r="K12070"/>
      <c r="L12070"/>
      <c r="M12070"/>
      <c r="N12070"/>
      <c r="O12070"/>
      <c r="P12070"/>
      <c r="S12070"/>
      <c r="T12070" s="7"/>
    </row>
    <row r="12071" spans="1:20" x14ac:dyDescent="0.3">
      <c r="A12071" s="25"/>
      <c r="B12071"/>
      <c r="C12071"/>
      <c r="D12071"/>
      <c r="E12071"/>
      <c r="F12071"/>
      <c r="G12071"/>
      <c r="H12071" s="26"/>
      <c r="I12071" s="26"/>
      <c r="K12071"/>
      <c r="L12071"/>
      <c r="M12071"/>
      <c r="N12071"/>
      <c r="O12071"/>
      <c r="P12071"/>
      <c r="S12071"/>
    </row>
    <row r="12072" spans="1:20" x14ac:dyDescent="0.3">
      <c r="A12072" s="25"/>
      <c r="B12072"/>
      <c r="C12072"/>
      <c r="D12072"/>
      <c r="E12072"/>
      <c r="F12072"/>
      <c r="G12072"/>
      <c r="H12072" s="26"/>
      <c r="I12072" s="26"/>
      <c r="K12072"/>
      <c r="L12072"/>
      <c r="M12072"/>
      <c r="N12072"/>
      <c r="O12072"/>
      <c r="P12072"/>
      <c r="S12072"/>
    </row>
    <row r="12073" spans="1:20" x14ac:dyDescent="0.3">
      <c r="A12073" s="25"/>
      <c r="B12073"/>
      <c r="C12073"/>
      <c r="D12073"/>
      <c r="E12073"/>
      <c r="F12073"/>
      <c r="G12073"/>
      <c r="H12073" s="26"/>
      <c r="I12073" s="26"/>
      <c r="K12073"/>
      <c r="L12073"/>
      <c r="M12073"/>
      <c r="N12073"/>
      <c r="O12073"/>
      <c r="P12073"/>
      <c r="S12073"/>
    </row>
    <row r="12074" spans="1:20" x14ac:dyDescent="0.3">
      <c r="A12074" s="25"/>
      <c r="B12074"/>
      <c r="C12074"/>
      <c r="D12074"/>
      <c r="E12074"/>
      <c r="F12074"/>
      <c r="G12074"/>
      <c r="H12074" s="26"/>
      <c r="I12074" s="26"/>
      <c r="K12074"/>
      <c r="L12074"/>
      <c r="M12074"/>
      <c r="N12074"/>
      <c r="O12074"/>
      <c r="P12074"/>
      <c r="S12074"/>
      <c r="T12074" s="7"/>
    </row>
    <row r="12075" spans="1:20" x14ac:dyDescent="0.3">
      <c r="A12075" s="25"/>
      <c r="B12075"/>
      <c r="C12075"/>
      <c r="D12075"/>
      <c r="E12075"/>
      <c r="F12075"/>
      <c r="G12075"/>
      <c r="H12075" s="26"/>
      <c r="I12075" s="26"/>
      <c r="K12075"/>
      <c r="L12075"/>
      <c r="M12075"/>
      <c r="N12075"/>
      <c r="O12075"/>
      <c r="P12075"/>
      <c r="S12075"/>
    </row>
    <row r="12076" spans="1:20" x14ac:dyDescent="0.3">
      <c r="A12076" s="25"/>
      <c r="B12076"/>
      <c r="C12076"/>
      <c r="D12076"/>
      <c r="E12076"/>
      <c r="F12076"/>
      <c r="G12076"/>
      <c r="H12076" s="14"/>
      <c r="I12076" s="14"/>
      <c r="K12076"/>
      <c r="L12076"/>
      <c r="M12076"/>
      <c r="N12076"/>
      <c r="O12076"/>
      <c r="P12076"/>
      <c r="S12076"/>
    </row>
    <row r="12077" spans="1:20" x14ac:dyDescent="0.3">
      <c r="A12077" s="25"/>
      <c r="B12077"/>
      <c r="C12077"/>
      <c r="D12077"/>
      <c r="E12077"/>
      <c r="F12077"/>
      <c r="G12077"/>
      <c r="H12077" s="14"/>
      <c r="I12077" s="14"/>
      <c r="K12077"/>
      <c r="L12077"/>
      <c r="M12077"/>
      <c r="N12077"/>
      <c r="O12077"/>
      <c r="P12077"/>
      <c r="S12077"/>
    </row>
    <row r="12078" spans="1:20" x14ac:dyDescent="0.3">
      <c r="A12078" s="25"/>
      <c r="B12078"/>
      <c r="C12078"/>
      <c r="D12078"/>
      <c r="E12078"/>
      <c r="F12078"/>
      <c r="G12078"/>
      <c r="H12078" s="14"/>
      <c r="I12078" s="14"/>
      <c r="K12078"/>
      <c r="L12078"/>
      <c r="M12078"/>
      <c r="N12078"/>
      <c r="O12078"/>
      <c r="P12078"/>
      <c r="S12078"/>
    </row>
    <row r="12079" spans="1:20" x14ac:dyDescent="0.3">
      <c r="A12079" s="25"/>
      <c r="B12079"/>
      <c r="C12079"/>
      <c r="D12079"/>
      <c r="E12079"/>
      <c r="F12079"/>
      <c r="G12079"/>
      <c r="H12079" s="14"/>
      <c r="I12079" s="14"/>
      <c r="K12079"/>
      <c r="L12079"/>
      <c r="M12079"/>
      <c r="N12079"/>
      <c r="O12079"/>
      <c r="P12079"/>
      <c r="S12079"/>
    </row>
    <row r="12080" spans="1:20" x14ac:dyDescent="0.3">
      <c r="A12080" s="25"/>
      <c r="B12080"/>
      <c r="C12080"/>
      <c r="D12080"/>
      <c r="E12080"/>
      <c r="F12080"/>
      <c r="G12080"/>
      <c r="H12080" s="14"/>
      <c r="I12080" s="14"/>
      <c r="K12080"/>
      <c r="L12080"/>
      <c r="M12080"/>
      <c r="N12080"/>
      <c r="O12080"/>
      <c r="P12080"/>
      <c r="S12080"/>
    </row>
    <row r="12081" spans="1:20" x14ac:dyDescent="0.3">
      <c r="A12081" s="25"/>
      <c r="B12081"/>
      <c r="C12081"/>
      <c r="D12081"/>
      <c r="E12081"/>
      <c r="F12081"/>
      <c r="G12081"/>
      <c r="H12081" s="14"/>
      <c r="I12081" s="14"/>
      <c r="K12081"/>
      <c r="L12081"/>
      <c r="M12081"/>
      <c r="N12081"/>
      <c r="O12081"/>
      <c r="P12081"/>
      <c r="S12081"/>
    </row>
    <row r="12082" spans="1:20" x14ac:dyDescent="0.3">
      <c r="A12082" s="25"/>
      <c r="B12082"/>
      <c r="C12082"/>
      <c r="D12082"/>
      <c r="E12082"/>
      <c r="F12082"/>
      <c r="G12082"/>
      <c r="H12082" s="14"/>
      <c r="I12082" s="14"/>
      <c r="K12082"/>
      <c r="L12082"/>
      <c r="M12082"/>
      <c r="N12082"/>
      <c r="O12082"/>
      <c r="P12082"/>
      <c r="S12082"/>
    </row>
    <row r="12083" spans="1:20" x14ac:dyDescent="0.3">
      <c r="A12083" s="25"/>
      <c r="B12083"/>
      <c r="C12083"/>
      <c r="D12083"/>
      <c r="E12083"/>
      <c r="F12083"/>
      <c r="G12083"/>
      <c r="H12083" s="26"/>
      <c r="I12083" s="26"/>
      <c r="K12083"/>
      <c r="L12083"/>
      <c r="M12083"/>
      <c r="N12083"/>
      <c r="O12083"/>
      <c r="P12083"/>
      <c r="S12083"/>
      <c r="T12083" s="7"/>
    </row>
    <row r="12084" spans="1:20" x14ac:dyDescent="0.3">
      <c r="A12084" s="25"/>
      <c r="B12084"/>
      <c r="C12084"/>
      <c r="D12084"/>
      <c r="E12084"/>
      <c r="F12084"/>
      <c r="G12084"/>
      <c r="H12084" s="26"/>
      <c r="I12084" s="26"/>
      <c r="K12084"/>
      <c r="L12084"/>
      <c r="M12084"/>
      <c r="N12084"/>
      <c r="O12084"/>
      <c r="P12084"/>
      <c r="S12084"/>
    </row>
    <row r="12085" spans="1:20" x14ac:dyDescent="0.3">
      <c r="A12085" s="25"/>
      <c r="B12085"/>
      <c r="C12085"/>
      <c r="D12085"/>
      <c r="E12085"/>
      <c r="F12085"/>
      <c r="G12085"/>
      <c r="H12085" s="26"/>
      <c r="I12085" s="26"/>
      <c r="K12085"/>
      <c r="L12085"/>
      <c r="M12085"/>
      <c r="N12085"/>
      <c r="O12085"/>
      <c r="P12085"/>
      <c r="S12085"/>
    </row>
    <row r="12086" spans="1:20" x14ac:dyDescent="0.3">
      <c r="A12086" s="25"/>
      <c r="B12086"/>
      <c r="C12086"/>
      <c r="D12086"/>
      <c r="E12086"/>
      <c r="F12086"/>
      <c r="G12086"/>
      <c r="H12086" s="26"/>
      <c r="I12086" s="26"/>
      <c r="K12086"/>
      <c r="L12086"/>
      <c r="M12086"/>
      <c r="N12086"/>
      <c r="O12086"/>
      <c r="P12086"/>
      <c r="S12086"/>
    </row>
    <row r="12087" spans="1:20" x14ac:dyDescent="0.3">
      <c r="A12087" s="25"/>
      <c r="B12087"/>
      <c r="C12087"/>
      <c r="D12087"/>
      <c r="E12087"/>
      <c r="F12087"/>
      <c r="G12087"/>
      <c r="H12087" s="26"/>
      <c r="I12087" s="26"/>
      <c r="K12087"/>
      <c r="L12087"/>
      <c r="M12087"/>
      <c r="N12087"/>
      <c r="O12087"/>
      <c r="P12087"/>
      <c r="S12087"/>
    </row>
    <row r="12088" spans="1:20" x14ac:dyDescent="0.3">
      <c r="A12088" s="25"/>
      <c r="B12088"/>
      <c r="C12088"/>
      <c r="D12088"/>
      <c r="E12088"/>
      <c r="F12088"/>
      <c r="G12088"/>
      <c r="H12088" s="26"/>
      <c r="I12088" s="26"/>
      <c r="K12088"/>
      <c r="L12088"/>
      <c r="M12088"/>
      <c r="N12088"/>
      <c r="O12088"/>
      <c r="P12088"/>
      <c r="S12088"/>
    </row>
    <row r="12089" spans="1:20" x14ac:dyDescent="0.3">
      <c r="A12089" s="25"/>
      <c r="B12089"/>
      <c r="C12089"/>
      <c r="D12089"/>
      <c r="E12089"/>
      <c r="F12089"/>
      <c r="G12089"/>
      <c r="H12089" s="26"/>
      <c r="I12089" s="26"/>
      <c r="K12089"/>
      <c r="L12089"/>
      <c r="M12089"/>
      <c r="N12089"/>
      <c r="O12089"/>
      <c r="P12089"/>
      <c r="S12089"/>
    </row>
    <row r="12090" spans="1:20" x14ac:dyDescent="0.3">
      <c r="A12090" s="25"/>
      <c r="B12090"/>
      <c r="C12090"/>
      <c r="D12090"/>
      <c r="E12090"/>
      <c r="F12090"/>
      <c r="G12090"/>
      <c r="H12090"/>
      <c r="I12090"/>
      <c r="K12090"/>
      <c r="L12090"/>
      <c r="M12090"/>
      <c r="N12090"/>
      <c r="O12090"/>
      <c r="P12090"/>
      <c r="S12090"/>
    </row>
    <row r="12091" spans="1:20" x14ac:dyDescent="0.3">
      <c r="A12091" s="25"/>
      <c r="B12091"/>
      <c r="C12091"/>
      <c r="D12091"/>
      <c r="E12091"/>
      <c r="F12091"/>
      <c r="G12091"/>
      <c r="H12091"/>
      <c r="I12091"/>
      <c r="K12091"/>
      <c r="L12091"/>
      <c r="M12091"/>
      <c r="N12091"/>
      <c r="O12091"/>
      <c r="P12091"/>
      <c r="S12091"/>
    </row>
    <row r="12092" spans="1:20" x14ac:dyDescent="0.3">
      <c r="A12092" s="25"/>
      <c r="B12092"/>
      <c r="C12092"/>
      <c r="D12092"/>
      <c r="E12092"/>
      <c r="F12092"/>
      <c r="G12092"/>
      <c r="H12092"/>
      <c r="I12092"/>
      <c r="K12092"/>
      <c r="L12092"/>
      <c r="M12092"/>
      <c r="N12092"/>
      <c r="O12092"/>
      <c r="P12092"/>
      <c r="S12092"/>
    </row>
    <row r="12093" spans="1:20" x14ac:dyDescent="0.3">
      <c r="A12093" s="25"/>
      <c r="B12093"/>
      <c r="C12093"/>
      <c r="D12093"/>
      <c r="E12093"/>
      <c r="F12093"/>
      <c r="G12093"/>
      <c r="H12093"/>
      <c r="I12093"/>
      <c r="K12093"/>
      <c r="L12093"/>
      <c r="M12093"/>
      <c r="N12093"/>
      <c r="O12093"/>
      <c r="P12093"/>
      <c r="S12093"/>
    </row>
    <row r="12094" spans="1:20" x14ac:dyDescent="0.3">
      <c r="A12094" s="25"/>
      <c r="B12094"/>
      <c r="C12094"/>
      <c r="D12094"/>
      <c r="E12094"/>
      <c r="F12094"/>
      <c r="G12094"/>
      <c r="H12094" s="14"/>
      <c r="I12094" s="14"/>
      <c r="K12094"/>
      <c r="L12094"/>
      <c r="M12094"/>
      <c r="N12094"/>
      <c r="O12094"/>
      <c r="P12094"/>
      <c r="S12094"/>
    </row>
    <row r="12095" spans="1:20" x14ac:dyDescent="0.3">
      <c r="A12095" s="25"/>
      <c r="B12095"/>
      <c r="C12095"/>
      <c r="D12095"/>
      <c r="E12095"/>
      <c r="F12095"/>
      <c r="G12095"/>
      <c r="H12095" s="14"/>
      <c r="I12095" s="14"/>
      <c r="K12095"/>
      <c r="L12095"/>
      <c r="M12095"/>
      <c r="N12095"/>
      <c r="O12095"/>
      <c r="P12095"/>
      <c r="S12095"/>
    </row>
    <row r="12096" spans="1:20" x14ac:dyDescent="0.3">
      <c r="A12096" s="25"/>
      <c r="B12096"/>
      <c r="C12096"/>
      <c r="D12096"/>
      <c r="E12096"/>
      <c r="F12096"/>
      <c r="G12096"/>
      <c r="H12096" s="14"/>
      <c r="I12096" s="14"/>
      <c r="K12096"/>
      <c r="L12096"/>
      <c r="M12096"/>
      <c r="N12096"/>
      <c r="O12096"/>
      <c r="P12096"/>
      <c r="S12096"/>
    </row>
    <row r="12097" spans="1:19" x14ac:dyDescent="0.3">
      <c r="A12097" s="25"/>
      <c r="B12097"/>
      <c r="C12097"/>
      <c r="D12097"/>
      <c r="E12097"/>
      <c r="F12097"/>
      <c r="G12097"/>
      <c r="H12097" s="14"/>
      <c r="I12097" s="26"/>
      <c r="K12097"/>
      <c r="L12097"/>
      <c r="M12097"/>
      <c r="N12097"/>
      <c r="O12097"/>
      <c r="P12097"/>
      <c r="S12097"/>
    </row>
    <row r="12098" spans="1:19" x14ac:dyDescent="0.3">
      <c r="A12098" s="25"/>
      <c r="B12098"/>
      <c r="C12098"/>
      <c r="D12098"/>
      <c r="E12098"/>
      <c r="F12098"/>
      <c r="G12098"/>
      <c r="H12098" s="14"/>
      <c r="I12098" s="26"/>
      <c r="K12098"/>
      <c r="L12098"/>
      <c r="M12098"/>
      <c r="N12098"/>
      <c r="O12098"/>
      <c r="P12098"/>
      <c r="S12098"/>
    </row>
    <row r="12099" spans="1:19" x14ac:dyDescent="0.3">
      <c r="A12099" s="25"/>
      <c r="B12099"/>
      <c r="C12099"/>
      <c r="D12099"/>
      <c r="E12099"/>
      <c r="F12099"/>
      <c r="G12099"/>
      <c r="H12099" s="26"/>
      <c r="I12099" s="26"/>
      <c r="K12099"/>
      <c r="L12099"/>
      <c r="M12099"/>
      <c r="N12099"/>
      <c r="O12099"/>
      <c r="P12099"/>
      <c r="S12099"/>
    </row>
    <row r="12100" spans="1:19" x14ac:dyDescent="0.3">
      <c r="A12100" s="25"/>
      <c r="B12100"/>
      <c r="C12100"/>
      <c r="D12100"/>
      <c r="E12100"/>
      <c r="F12100"/>
      <c r="G12100"/>
      <c r="H12100" s="26"/>
      <c r="I12100" s="26"/>
      <c r="K12100"/>
      <c r="L12100"/>
      <c r="M12100"/>
      <c r="N12100"/>
      <c r="O12100"/>
      <c r="P12100"/>
      <c r="S12100"/>
    </row>
    <row r="12101" spans="1:19" x14ac:dyDescent="0.3">
      <c r="A12101" s="25"/>
      <c r="B12101"/>
      <c r="C12101"/>
      <c r="D12101"/>
      <c r="E12101"/>
      <c r="F12101"/>
      <c r="G12101"/>
      <c r="H12101"/>
      <c r="I12101" s="14"/>
      <c r="K12101"/>
      <c r="L12101"/>
      <c r="M12101"/>
      <c r="N12101"/>
      <c r="O12101"/>
      <c r="P12101"/>
      <c r="S12101"/>
    </row>
    <row r="12102" spans="1:19" x14ac:dyDescent="0.3">
      <c r="A12102" s="25"/>
      <c r="B12102"/>
      <c r="C12102"/>
      <c r="D12102"/>
      <c r="E12102"/>
      <c r="F12102"/>
      <c r="G12102"/>
      <c r="H12102"/>
      <c r="I12102" s="14"/>
      <c r="K12102"/>
      <c r="L12102"/>
      <c r="M12102"/>
      <c r="N12102"/>
      <c r="O12102"/>
      <c r="P12102"/>
      <c r="S12102"/>
    </row>
    <row r="12103" spans="1:19" x14ac:dyDescent="0.3">
      <c r="A12103" s="25"/>
      <c r="B12103"/>
      <c r="C12103"/>
      <c r="D12103"/>
      <c r="E12103"/>
      <c r="F12103"/>
      <c r="G12103"/>
      <c r="H12103" s="26"/>
      <c r="I12103" s="26"/>
      <c r="K12103"/>
      <c r="L12103"/>
      <c r="M12103"/>
      <c r="N12103"/>
      <c r="O12103"/>
      <c r="P12103"/>
      <c r="S12103"/>
    </row>
    <row r="12104" spans="1:19" x14ac:dyDescent="0.3">
      <c r="A12104" s="25"/>
      <c r="B12104"/>
      <c r="C12104"/>
      <c r="D12104"/>
      <c r="E12104"/>
      <c r="F12104"/>
      <c r="G12104"/>
      <c r="H12104" s="26"/>
      <c r="I12104" s="26"/>
      <c r="K12104"/>
      <c r="L12104"/>
      <c r="M12104"/>
      <c r="N12104"/>
      <c r="O12104"/>
      <c r="P12104"/>
      <c r="S12104"/>
    </row>
    <row r="12105" spans="1:19" x14ac:dyDescent="0.3">
      <c r="A12105" s="25"/>
      <c r="B12105"/>
      <c r="C12105"/>
      <c r="D12105"/>
      <c r="E12105"/>
      <c r="F12105"/>
      <c r="G12105"/>
      <c r="H12105"/>
      <c r="I12105" s="14"/>
      <c r="K12105"/>
      <c r="L12105"/>
      <c r="M12105"/>
      <c r="N12105"/>
      <c r="O12105"/>
      <c r="P12105"/>
      <c r="S12105"/>
    </row>
    <row r="12106" spans="1:19" x14ac:dyDescent="0.3">
      <c r="A12106" s="25"/>
      <c r="B12106"/>
      <c r="C12106"/>
      <c r="D12106"/>
      <c r="E12106"/>
      <c r="F12106"/>
      <c r="G12106"/>
      <c r="H12106"/>
      <c r="I12106" s="14"/>
      <c r="K12106"/>
      <c r="L12106"/>
      <c r="M12106"/>
      <c r="N12106"/>
      <c r="O12106"/>
      <c r="P12106"/>
      <c r="S12106"/>
    </row>
    <row r="12107" spans="1:19" x14ac:dyDescent="0.3">
      <c r="A12107" s="25"/>
      <c r="B12107"/>
      <c r="C12107"/>
      <c r="D12107"/>
      <c r="E12107"/>
      <c r="F12107"/>
      <c r="G12107"/>
      <c r="H12107" s="26"/>
      <c r="I12107" s="26"/>
      <c r="K12107"/>
      <c r="L12107"/>
      <c r="M12107"/>
      <c r="N12107"/>
      <c r="O12107"/>
      <c r="P12107"/>
      <c r="S12107"/>
    </row>
    <row r="12108" spans="1:19" x14ac:dyDescent="0.3">
      <c r="A12108" s="25"/>
      <c r="B12108"/>
      <c r="C12108"/>
      <c r="D12108"/>
      <c r="E12108"/>
      <c r="F12108"/>
      <c r="G12108"/>
      <c r="H12108" s="26"/>
      <c r="I12108" s="26"/>
      <c r="K12108"/>
      <c r="L12108"/>
      <c r="M12108"/>
      <c r="N12108"/>
      <c r="O12108"/>
      <c r="P12108"/>
      <c r="S12108"/>
    </row>
    <row r="12109" spans="1:19" x14ac:dyDescent="0.3">
      <c r="A12109" s="25"/>
      <c r="B12109"/>
      <c r="C12109"/>
      <c r="D12109"/>
      <c r="E12109"/>
      <c r="F12109"/>
      <c r="G12109"/>
      <c r="H12109" s="26"/>
      <c r="I12109" s="26"/>
      <c r="K12109"/>
      <c r="L12109"/>
      <c r="M12109"/>
      <c r="N12109"/>
      <c r="O12109"/>
      <c r="P12109"/>
      <c r="S12109"/>
    </row>
    <row r="12110" spans="1:19" x14ac:dyDescent="0.3">
      <c r="A12110" s="25"/>
      <c r="B12110"/>
      <c r="C12110"/>
      <c r="D12110"/>
      <c r="E12110"/>
      <c r="F12110"/>
      <c r="G12110"/>
      <c r="H12110" s="26"/>
      <c r="I12110" s="26"/>
      <c r="K12110"/>
      <c r="L12110"/>
      <c r="M12110"/>
      <c r="N12110"/>
      <c r="O12110"/>
      <c r="P12110"/>
      <c r="S12110"/>
    </row>
    <row r="12111" spans="1:19" x14ac:dyDescent="0.3">
      <c r="A12111" s="25"/>
      <c r="B12111"/>
      <c r="C12111"/>
      <c r="D12111"/>
      <c r="E12111"/>
      <c r="F12111"/>
      <c r="G12111"/>
      <c r="H12111" s="26"/>
      <c r="I12111" s="26"/>
      <c r="K12111"/>
      <c r="L12111"/>
      <c r="M12111"/>
      <c r="N12111"/>
      <c r="O12111"/>
      <c r="P12111"/>
      <c r="S12111"/>
    </row>
    <row r="12112" spans="1:19" x14ac:dyDescent="0.3">
      <c r="A12112" s="25"/>
      <c r="B12112"/>
      <c r="C12112"/>
      <c r="D12112"/>
      <c r="E12112"/>
      <c r="F12112"/>
      <c r="G12112"/>
      <c r="H12112" s="26"/>
      <c r="I12112" s="26"/>
      <c r="K12112"/>
      <c r="L12112"/>
      <c r="M12112"/>
      <c r="N12112"/>
      <c r="O12112"/>
      <c r="P12112"/>
      <c r="S12112"/>
    </row>
    <row r="12113" spans="1:20" x14ac:dyDescent="0.3">
      <c r="A12113" s="25"/>
      <c r="B12113"/>
      <c r="C12113"/>
      <c r="D12113"/>
      <c r="E12113"/>
      <c r="F12113"/>
      <c r="G12113"/>
      <c r="H12113" s="26"/>
      <c r="I12113" s="26"/>
      <c r="K12113"/>
      <c r="L12113"/>
      <c r="M12113"/>
      <c r="N12113"/>
      <c r="O12113"/>
      <c r="P12113"/>
      <c r="S12113"/>
    </row>
    <row r="12114" spans="1:20" x14ac:dyDescent="0.3">
      <c r="A12114" s="25"/>
      <c r="B12114"/>
      <c r="C12114"/>
      <c r="D12114"/>
      <c r="E12114"/>
      <c r="F12114"/>
      <c r="G12114"/>
      <c r="H12114"/>
      <c r="I12114"/>
      <c r="K12114"/>
      <c r="L12114"/>
      <c r="M12114"/>
      <c r="N12114"/>
      <c r="O12114"/>
      <c r="P12114"/>
      <c r="S12114"/>
    </row>
    <row r="12115" spans="1:20" x14ac:dyDescent="0.3">
      <c r="A12115" s="25"/>
      <c r="B12115"/>
      <c r="C12115"/>
      <c r="D12115"/>
      <c r="E12115"/>
      <c r="F12115"/>
      <c r="G12115"/>
      <c r="H12115" s="14"/>
      <c r="I12115" s="14"/>
      <c r="K12115"/>
      <c r="L12115"/>
      <c r="M12115"/>
      <c r="N12115"/>
      <c r="O12115"/>
      <c r="P12115"/>
      <c r="S12115"/>
      <c r="T12115" s="7"/>
    </row>
    <row r="12116" spans="1:20" x14ac:dyDescent="0.3">
      <c r="A12116" s="25"/>
      <c r="B12116"/>
      <c r="C12116"/>
      <c r="D12116"/>
      <c r="E12116"/>
      <c r="F12116"/>
      <c r="G12116"/>
      <c r="H12116"/>
      <c r="I12116"/>
      <c r="K12116"/>
      <c r="L12116"/>
      <c r="M12116"/>
      <c r="N12116"/>
      <c r="O12116"/>
      <c r="P12116"/>
      <c r="S12116"/>
    </row>
    <row r="12117" spans="1:20" x14ac:dyDescent="0.3">
      <c r="A12117" s="25"/>
      <c r="B12117"/>
      <c r="C12117"/>
      <c r="D12117"/>
      <c r="E12117"/>
      <c r="F12117"/>
      <c r="G12117"/>
      <c r="H12117" s="14"/>
      <c r="I12117" s="14"/>
      <c r="K12117"/>
      <c r="L12117"/>
      <c r="M12117"/>
      <c r="N12117"/>
      <c r="O12117"/>
      <c r="P12117"/>
      <c r="S12117"/>
    </row>
    <row r="12118" spans="1:20" x14ac:dyDescent="0.3">
      <c r="A12118" s="25"/>
      <c r="B12118"/>
      <c r="C12118"/>
      <c r="D12118"/>
      <c r="E12118"/>
      <c r="F12118"/>
      <c r="G12118"/>
      <c r="H12118" s="14"/>
      <c r="I12118" s="14"/>
      <c r="K12118"/>
      <c r="L12118"/>
      <c r="M12118"/>
      <c r="N12118"/>
      <c r="O12118"/>
      <c r="P12118"/>
      <c r="S12118"/>
      <c r="T12118" s="7"/>
    </row>
    <row r="12119" spans="1:20" x14ac:dyDescent="0.3">
      <c r="A12119" s="25"/>
      <c r="B12119"/>
      <c r="C12119"/>
      <c r="D12119"/>
      <c r="E12119"/>
      <c r="F12119"/>
      <c r="G12119"/>
      <c r="H12119" s="14"/>
      <c r="I12119" s="14"/>
      <c r="K12119"/>
      <c r="L12119"/>
      <c r="M12119"/>
      <c r="N12119"/>
      <c r="O12119"/>
      <c r="P12119"/>
      <c r="S12119"/>
    </row>
    <row r="12120" spans="1:20" x14ac:dyDescent="0.3">
      <c r="A12120" s="25"/>
      <c r="B12120"/>
      <c r="C12120"/>
      <c r="D12120"/>
      <c r="E12120"/>
      <c r="F12120"/>
      <c r="G12120"/>
      <c r="H12120" s="14"/>
      <c r="I12120" s="14"/>
      <c r="K12120"/>
      <c r="L12120"/>
      <c r="M12120"/>
      <c r="N12120"/>
      <c r="O12120"/>
      <c r="P12120"/>
      <c r="S12120"/>
    </row>
    <row r="12121" spans="1:20" x14ac:dyDescent="0.3">
      <c r="A12121" s="25"/>
      <c r="B12121"/>
      <c r="C12121"/>
      <c r="D12121"/>
      <c r="E12121"/>
      <c r="F12121"/>
      <c r="G12121"/>
      <c r="H12121" s="26"/>
      <c r="I12121" s="26"/>
      <c r="K12121"/>
      <c r="L12121"/>
      <c r="M12121"/>
      <c r="N12121"/>
      <c r="O12121"/>
      <c r="P12121"/>
      <c r="S12121"/>
      <c r="T12121" s="7"/>
    </row>
    <row r="12122" spans="1:20" x14ac:dyDescent="0.3">
      <c r="A12122" s="25"/>
      <c r="B12122"/>
      <c r="C12122"/>
      <c r="D12122"/>
      <c r="E12122"/>
      <c r="F12122"/>
      <c r="G12122"/>
      <c r="H12122" s="26"/>
      <c r="I12122" s="26"/>
      <c r="K12122"/>
      <c r="L12122"/>
      <c r="M12122"/>
      <c r="N12122"/>
      <c r="O12122"/>
      <c r="P12122"/>
      <c r="S12122"/>
    </row>
    <row r="12123" spans="1:20" x14ac:dyDescent="0.3">
      <c r="A12123" s="25"/>
      <c r="B12123"/>
      <c r="C12123"/>
      <c r="D12123"/>
      <c r="E12123"/>
      <c r="F12123"/>
      <c r="G12123"/>
      <c r="H12123" s="26"/>
      <c r="I12123" s="26"/>
      <c r="K12123"/>
      <c r="L12123"/>
      <c r="M12123"/>
      <c r="N12123"/>
      <c r="O12123"/>
      <c r="P12123"/>
      <c r="S12123"/>
    </row>
    <row r="12124" spans="1:20" x14ac:dyDescent="0.3">
      <c r="A12124" s="25"/>
      <c r="B12124"/>
      <c r="C12124"/>
      <c r="D12124"/>
      <c r="E12124"/>
      <c r="F12124"/>
      <c r="G12124"/>
      <c r="H12124" s="26"/>
      <c r="I12124" s="26"/>
      <c r="K12124"/>
      <c r="L12124"/>
      <c r="M12124"/>
      <c r="N12124"/>
      <c r="O12124"/>
      <c r="P12124"/>
      <c r="S12124"/>
    </row>
    <row r="12125" spans="1:20" x14ac:dyDescent="0.3">
      <c r="A12125" s="25"/>
      <c r="B12125"/>
      <c r="C12125"/>
      <c r="D12125"/>
      <c r="E12125"/>
      <c r="F12125"/>
      <c r="G12125"/>
      <c r="H12125" s="26"/>
      <c r="I12125" s="26"/>
      <c r="K12125"/>
      <c r="L12125"/>
      <c r="M12125"/>
      <c r="N12125"/>
      <c r="O12125"/>
      <c r="P12125"/>
      <c r="S12125"/>
    </row>
    <row r="12126" spans="1:20" x14ac:dyDescent="0.3">
      <c r="A12126" s="25"/>
      <c r="B12126"/>
      <c r="C12126"/>
      <c r="D12126"/>
      <c r="E12126"/>
      <c r="F12126"/>
      <c r="G12126"/>
      <c r="H12126" s="26"/>
      <c r="I12126" s="26"/>
      <c r="K12126"/>
      <c r="L12126"/>
      <c r="M12126"/>
      <c r="N12126"/>
      <c r="O12126"/>
      <c r="P12126"/>
      <c r="S12126"/>
    </row>
    <row r="12127" spans="1:20" x14ac:dyDescent="0.3">
      <c r="A12127" s="25"/>
      <c r="B12127"/>
      <c r="C12127"/>
      <c r="D12127"/>
      <c r="E12127"/>
      <c r="F12127"/>
      <c r="G12127"/>
      <c r="H12127" s="26"/>
      <c r="I12127" s="26"/>
      <c r="K12127"/>
      <c r="L12127"/>
      <c r="M12127"/>
      <c r="N12127"/>
      <c r="O12127"/>
      <c r="P12127"/>
      <c r="S12127"/>
    </row>
    <row r="12128" spans="1:20" x14ac:dyDescent="0.3">
      <c r="A12128" s="25"/>
      <c r="B12128"/>
      <c r="C12128"/>
      <c r="D12128"/>
      <c r="E12128"/>
      <c r="F12128"/>
      <c r="G12128"/>
      <c r="H12128"/>
      <c r="I12128"/>
      <c r="K12128"/>
      <c r="L12128"/>
      <c r="M12128"/>
      <c r="N12128"/>
      <c r="O12128"/>
      <c r="P12128"/>
      <c r="S12128"/>
    </row>
    <row r="12129" spans="1:20" x14ac:dyDescent="0.3">
      <c r="A12129" s="25"/>
      <c r="B12129"/>
      <c r="C12129"/>
      <c r="D12129"/>
      <c r="E12129"/>
      <c r="F12129"/>
      <c r="G12129"/>
      <c r="H12129" s="14"/>
      <c r="I12129" s="14"/>
      <c r="K12129"/>
      <c r="L12129"/>
      <c r="M12129"/>
      <c r="N12129"/>
      <c r="O12129"/>
      <c r="P12129"/>
      <c r="S12129"/>
      <c r="T12129" s="7"/>
    </row>
    <row r="12130" spans="1:20" x14ac:dyDescent="0.3">
      <c r="A12130" s="25"/>
      <c r="B12130"/>
      <c r="C12130"/>
      <c r="D12130"/>
      <c r="E12130"/>
      <c r="F12130"/>
      <c r="G12130"/>
      <c r="H12130"/>
      <c r="I12130"/>
      <c r="K12130"/>
      <c r="L12130"/>
      <c r="M12130"/>
      <c r="N12130"/>
      <c r="O12130"/>
      <c r="P12130"/>
      <c r="S12130"/>
    </row>
    <row r="12131" spans="1:20" x14ac:dyDescent="0.3">
      <c r="A12131" s="25"/>
      <c r="B12131"/>
      <c r="C12131"/>
      <c r="D12131"/>
      <c r="E12131"/>
      <c r="F12131"/>
      <c r="G12131"/>
      <c r="H12131" s="14"/>
      <c r="I12131" s="14"/>
      <c r="K12131"/>
      <c r="L12131"/>
      <c r="M12131"/>
      <c r="N12131"/>
      <c r="O12131"/>
      <c r="P12131"/>
      <c r="S12131"/>
      <c r="T12131" s="7"/>
    </row>
    <row r="12132" spans="1:20" x14ac:dyDescent="0.3">
      <c r="A12132" s="25"/>
      <c r="B12132"/>
      <c r="C12132"/>
      <c r="D12132"/>
      <c r="E12132"/>
      <c r="F12132"/>
      <c r="G12132"/>
      <c r="H12132" s="14"/>
      <c r="I12132" s="14"/>
      <c r="K12132"/>
      <c r="L12132"/>
      <c r="M12132"/>
      <c r="N12132"/>
      <c r="O12132"/>
      <c r="P12132"/>
      <c r="S12132"/>
    </row>
    <row r="12133" spans="1:20" x14ac:dyDescent="0.3">
      <c r="A12133" s="25"/>
      <c r="B12133"/>
      <c r="C12133"/>
      <c r="D12133"/>
      <c r="E12133"/>
      <c r="F12133"/>
      <c r="G12133"/>
      <c r="H12133" s="14"/>
      <c r="I12133" s="14"/>
      <c r="K12133"/>
      <c r="L12133"/>
      <c r="M12133"/>
      <c r="N12133"/>
      <c r="O12133"/>
      <c r="P12133"/>
      <c r="S12133"/>
    </row>
    <row r="12134" spans="1:20" x14ac:dyDescent="0.3">
      <c r="A12134" s="25"/>
      <c r="B12134"/>
      <c r="C12134"/>
      <c r="D12134"/>
      <c r="E12134"/>
      <c r="F12134"/>
      <c r="G12134"/>
      <c r="H12134" s="14"/>
      <c r="I12134" s="14"/>
      <c r="K12134"/>
      <c r="L12134"/>
      <c r="M12134"/>
      <c r="N12134"/>
      <c r="O12134"/>
      <c r="P12134"/>
      <c r="S12134"/>
    </row>
    <row r="12135" spans="1:20" x14ac:dyDescent="0.3">
      <c r="A12135" s="25"/>
      <c r="B12135"/>
      <c r="C12135"/>
      <c r="D12135"/>
      <c r="E12135"/>
      <c r="F12135"/>
      <c r="G12135"/>
      <c r="H12135" s="26"/>
      <c r="I12135" s="26"/>
      <c r="K12135"/>
      <c r="L12135"/>
      <c r="M12135"/>
      <c r="N12135"/>
      <c r="O12135"/>
      <c r="P12135"/>
      <c r="S12135"/>
    </row>
    <row r="12136" spans="1:20" x14ac:dyDescent="0.3">
      <c r="A12136" s="25"/>
      <c r="B12136"/>
      <c r="C12136"/>
      <c r="D12136"/>
      <c r="E12136"/>
      <c r="F12136"/>
      <c r="G12136"/>
      <c r="H12136" s="26"/>
      <c r="I12136" s="26"/>
      <c r="K12136"/>
      <c r="L12136"/>
      <c r="M12136"/>
      <c r="N12136"/>
      <c r="O12136"/>
      <c r="P12136"/>
      <c r="S12136"/>
    </row>
    <row r="12137" spans="1:20" x14ac:dyDescent="0.3">
      <c r="A12137" s="25"/>
      <c r="B12137"/>
      <c r="C12137"/>
      <c r="D12137"/>
      <c r="E12137"/>
      <c r="F12137"/>
      <c r="G12137"/>
      <c r="H12137" s="26"/>
      <c r="I12137" s="26"/>
      <c r="K12137"/>
      <c r="L12137"/>
      <c r="M12137"/>
      <c r="N12137"/>
      <c r="O12137"/>
      <c r="P12137"/>
      <c r="S12137"/>
    </row>
    <row r="12138" spans="1:20" x14ac:dyDescent="0.3">
      <c r="A12138" s="25"/>
      <c r="B12138"/>
      <c r="C12138"/>
      <c r="D12138"/>
      <c r="E12138"/>
      <c r="F12138"/>
      <c r="G12138"/>
      <c r="H12138" s="26"/>
      <c r="I12138" s="26"/>
      <c r="K12138"/>
      <c r="L12138"/>
      <c r="M12138"/>
      <c r="N12138"/>
      <c r="O12138"/>
      <c r="P12138"/>
      <c r="S12138"/>
    </row>
    <row r="12139" spans="1:20" x14ac:dyDescent="0.3">
      <c r="A12139" s="25"/>
      <c r="B12139"/>
      <c r="C12139"/>
      <c r="D12139"/>
      <c r="E12139"/>
      <c r="F12139"/>
      <c r="G12139"/>
      <c r="H12139" s="26"/>
      <c r="I12139" s="26"/>
      <c r="K12139"/>
      <c r="L12139"/>
      <c r="M12139"/>
      <c r="N12139"/>
      <c r="O12139"/>
      <c r="P12139"/>
      <c r="S12139"/>
    </row>
    <row r="12140" spans="1:20" x14ac:dyDescent="0.3">
      <c r="A12140" s="25"/>
      <c r="B12140"/>
      <c r="C12140"/>
      <c r="D12140"/>
      <c r="E12140"/>
      <c r="F12140"/>
      <c r="G12140"/>
      <c r="H12140" s="26"/>
      <c r="I12140" s="26"/>
      <c r="K12140"/>
      <c r="L12140"/>
      <c r="M12140"/>
      <c r="N12140"/>
      <c r="O12140"/>
      <c r="P12140"/>
      <c r="S12140"/>
    </row>
    <row r="12141" spans="1:20" x14ac:dyDescent="0.3">
      <c r="A12141" s="25"/>
      <c r="B12141"/>
      <c r="C12141"/>
      <c r="D12141"/>
      <c r="E12141"/>
      <c r="F12141"/>
      <c r="G12141"/>
      <c r="H12141" s="26"/>
      <c r="I12141" s="26"/>
      <c r="K12141"/>
      <c r="L12141"/>
      <c r="M12141"/>
      <c r="N12141"/>
      <c r="O12141"/>
      <c r="P12141"/>
      <c r="S12141"/>
    </row>
    <row r="12142" spans="1:20" x14ac:dyDescent="0.3">
      <c r="A12142" s="25"/>
      <c r="B12142"/>
      <c r="C12142"/>
      <c r="D12142"/>
      <c r="E12142"/>
      <c r="F12142"/>
      <c r="G12142"/>
      <c r="H12142"/>
      <c r="I12142" s="14"/>
      <c r="K12142"/>
      <c r="L12142"/>
      <c r="M12142"/>
      <c r="N12142"/>
      <c r="O12142"/>
      <c r="P12142"/>
      <c r="S12142"/>
    </row>
    <row r="12143" spans="1:20" x14ac:dyDescent="0.3">
      <c r="A12143" s="25"/>
      <c r="B12143"/>
      <c r="C12143"/>
      <c r="D12143"/>
      <c r="E12143"/>
      <c r="F12143"/>
      <c r="G12143"/>
      <c r="H12143"/>
      <c r="I12143"/>
      <c r="K12143"/>
      <c r="L12143"/>
      <c r="M12143"/>
      <c r="N12143"/>
      <c r="O12143"/>
      <c r="P12143"/>
      <c r="S12143"/>
    </row>
    <row r="12144" spans="1:20" x14ac:dyDescent="0.3">
      <c r="A12144" s="25"/>
      <c r="B12144"/>
      <c r="C12144"/>
      <c r="D12144"/>
      <c r="E12144"/>
      <c r="F12144"/>
      <c r="G12144"/>
      <c r="H12144"/>
      <c r="I12144"/>
      <c r="K12144"/>
      <c r="L12144"/>
      <c r="M12144"/>
      <c r="N12144"/>
      <c r="O12144"/>
      <c r="P12144"/>
      <c r="S12144"/>
    </row>
    <row r="12145" spans="1:20" x14ac:dyDescent="0.3">
      <c r="A12145" s="25"/>
      <c r="B12145"/>
      <c r="C12145"/>
      <c r="D12145"/>
      <c r="E12145"/>
      <c r="F12145"/>
      <c r="G12145"/>
      <c r="H12145" s="14"/>
      <c r="I12145" s="14"/>
      <c r="K12145"/>
      <c r="L12145"/>
      <c r="M12145"/>
      <c r="N12145"/>
      <c r="O12145"/>
      <c r="P12145"/>
      <c r="S12145"/>
    </row>
    <row r="12146" spans="1:20" x14ac:dyDescent="0.3">
      <c r="A12146" s="25"/>
      <c r="B12146"/>
      <c r="C12146"/>
      <c r="D12146"/>
      <c r="E12146"/>
      <c r="F12146"/>
      <c r="G12146"/>
      <c r="H12146" s="14"/>
      <c r="I12146" s="14"/>
      <c r="K12146"/>
      <c r="L12146"/>
      <c r="M12146"/>
      <c r="N12146"/>
      <c r="O12146"/>
      <c r="P12146"/>
      <c r="S12146"/>
    </row>
    <row r="12147" spans="1:20" x14ac:dyDescent="0.3">
      <c r="A12147" s="25"/>
      <c r="B12147"/>
      <c r="C12147"/>
      <c r="D12147"/>
      <c r="E12147"/>
      <c r="F12147"/>
      <c r="G12147"/>
      <c r="H12147" s="14"/>
      <c r="I12147" s="14"/>
      <c r="K12147"/>
      <c r="L12147"/>
      <c r="M12147"/>
      <c r="N12147"/>
      <c r="O12147"/>
      <c r="P12147"/>
      <c r="S12147"/>
    </row>
    <row r="12148" spans="1:20" x14ac:dyDescent="0.3">
      <c r="A12148" s="25"/>
      <c r="B12148"/>
      <c r="C12148"/>
      <c r="D12148"/>
      <c r="E12148"/>
      <c r="F12148"/>
      <c r="G12148"/>
      <c r="H12148" s="14"/>
      <c r="I12148" s="14"/>
      <c r="K12148"/>
      <c r="L12148"/>
      <c r="M12148"/>
      <c r="N12148"/>
      <c r="O12148"/>
      <c r="P12148"/>
      <c r="S12148"/>
    </row>
    <row r="12149" spans="1:20" x14ac:dyDescent="0.3">
      <c r="A12149" s="25"/>
      <c r="B12149"/>
      <c r="C12149"/>
      <c r="D12149"/>
      <c r="E12149"/>
      <c r="F12149"/>
      <c r="G12149"/>
      <c r="H12149" s="26"/>
      <c r="I12149" s="14"/>
      <c r="K12149"/>
      <c r="L12149"/>
      <c r="M12149"/>
      <c r="N12149"/>
      <c r="O12149"/>
      <c r="P12149"/>
      <c r="S12149"/>
    </row>
    <row r="12150" spans="1:20" x14ac:dyDescent="0.3">
      <c r="A12150" s="25"/>
      <c r="B12150"/>
      <c r="C12150"/>
      <c r="D12150"/>
      <c r="E12150"/>
      <c r="F12150"/>
      <c r="G12150"/>
      <c r="H12150" s="26"/>
      <c r="I12150" s="14"/>
      <c r="K12150"/>
      <c r="L12150"/>
      <c r="M12150"/>
      <c r="N12150"/>
      <c r="O12150"/>
      <c r="P12150"/>
      <c r="S12150"/>
      <c r="T12150" s="7"/>
    </row>
    <row r="12151" spans="1:20" x14ac:dyDescent="0.3">
      <c r="A12151" s="25"/>
      <c r="B12151"/>
      <c r="C12151"/>
      <c r="D12151"/>
      <c r="E12151"/>
      <c r="F12151"/>
      <c r="G12151"/>
      <c r="H12151" s="26"/>
      <c r="I12151" s="14"/>
      <c r="K12151"/>
      <c r="L12151"/>
      <c r="M12151"/>
      <c r="N12151"/>
      <c r="O12151"/>
      <c r="P12151"/>
      <c r="S12151"/>
    </row>
    <row r="12152" spans="1:20" x14ac:dyDescent="0.3">
      <c r="A12152" s="25"/>
      <c r="B12152"/>
      <c r="C12152"/>
      <c r="D12152"/>
      <c r="E12152"/>
      <c r="F12152"/>
      <c r="G12152"/>
      <c r="H12152" s="26"/>
      <c r="I12152"/>
      <c r="K12152"/>
      <c r="L12152"/>
      <c r="M12152"/>
      <c r="N12152"/>
      <c r="O12152"/>
      <c r="P12152"/>
      <c r="S12152"/>
    </row>
    <row r="12153" spans="1:20" x14ac:dyDescent="0.3">
      <c r="A12153" s="25"/>
      <c r="B12153"/>
      <c r="C12153"/>
      <c r="D12153"/>
      <c r="E12153"/>
      <c r="F12153"/>
      <c r="G12153"/>
      <c r="H12153" s="26"/>
      <c r="I12153"/>
      <c r="K12153"/>
      <c r="L12153"/>
      <c r="M12153"/>
      <c r="N12153"/>
      <c r="O12153"/>
      <c r="P12153"/>
      <c r="S12153"/>
    </row>
    <row r="12154" spans="1:20" x14ac:dyDescent="0.3">
      <c r="A12154" s="25"/>
      <c r="B12154"/>
      <c r="C12154"/>
      <c r="D12154"/>
      <c r="E12154"/>
      <c r="F12154"/>
      <c r="G12154"/>
      <c r="H12154" s="26"/>
      <c r="I12154"/>
      <c r="K12154"/>
      <c r="L12154"/>
      <c r="M12154"/>
      <c r="N12154"/>
      <c r="O12154"/>
      <c r="P12154"/>
      <c r="S12154"/>
    </row>
    <row r="12155" spans="1:20" x14ac:dyDescent="0.3">
      <c r="A12155" s="25"/>
      <c r="B12155"/>
      <c r="C12155"/>
      <c r="D12155"/>
      <c r="E12155"/>
      <c r="F12155"/>
      <c r="G12155"/>
      <c r="H12155" s="26"/>
      <c r="I12155"/>
      <c r="K12155"/>
      <c r="L12155"/>
      <c r="M12155"/>
      <c r="N12155"/>
      <c r="O12155"/>
      <c r="P12155"/>
      <c r="S12155"/>
    </row>
    <row r="12156" spans="1:20" x14ac:dyDescent="0.3">
      <c r="A12156" s="25"/>
      <c r="B12156"/>
      <c r="C12156"/>
      <c r="D12156"/>
      <c r="E12156"/>
      <c r="F12156"/>
      <c r="G12156"/>
      <c r="H12156"/>
      <c r="I12156"/>
      <c r="K12156"/>
      <c r="L12156"/>
      <c r="M12156"/>
      <c r="N12156"/>
      <c r="O12156"/>
      <c r="P12156"/>
      <c r="S12156"/>
    </row>
    <row r="12157" spans="1:20" x14ac:dyDescent="0.3">
      <c r="A12157" s="25"/>
      <c r="B12157"/>
      <c r="C12157"/>
      <c r="D12157"/>
      <c r="E12157"/>
      <c r="F12157"/>
      <c r="G12157"/>
      <c r="H12157"/>
      <c r="I12157"/>
      <c r="K12157"/>
      <c r="L12157"/>
      <c r="M12157"/>
      <c r="N12157"/>
      <c r="O12157"/>
      <c r="P12157"/>
      <c r="S12157"/>
    </row>
    <row r="12158" spans="1:20" x14ac:dyDescent="0.3">
      <c r="A12158" s="25"/>
      <c r="B12158"/>
      <c r="C12158"/>
      <c r="D12158"/>
      <c r="E12158"/>
      <c r="F12158"/>
      <c r="G12158"/>
      <c r="H12158"/>
      <c r="I12158"/>
      <c r="K12158"/>
      <c r="L12158"/>
      <c r="M12158"/>
      <c r="N12158"/>
      <c r="O12158"/>
      <c r="P12158"/>
      <c r="S12158"/>
    </row>
    <row r="12159" spans="1:20" x14ac:dyDescent="0.3">
      <c r="A12159" s="25"/>
      <c r="B12159"/>
      <c r="C12159"/>
      <c r="D12159"/>
      <c r="E12159"/>
      <c r="F12159"/>
      <c r="G12159"/>
      <c r="H12159"/>
      <c r="I12159" s="14"/>
      <c r="K12159"/>
      <c r="L12159"/>
      <c r="M12159"/>
      <c r="N12159"/>
      <c r="O12159"/>
      <c r="P12159"/>
      <c r="S12159"/>
    </row>
    <row r="12160" spans="1:20" x14ac:dyDescent="0.3">
      <c r="A12160" s="25"/>
      <c r="B12160"/>
      <c r="C12160"/>
      <c r="D12160"/>
      <c r="E12160"/>
      <c r="F12160"/>
      <c r="G12160"/>
      <c r="H12160"/>
      <c r="I12160" s="14"/>
      <c r="K12160"/>
      <c r="L12160"/>
      <c r="M12160"/>
      <c r="N12160"/>
      <c r="O12160"/>
      <c r="P12160"/>
      <c r="S12160"/>
    </row>
    <row r="12161" spans="1:20" x14ac:dyDescent="0.3">
      <c r="A12161" s="25"/>
      <c r="B12161"/>
      <c r="C12161"/>
      <c r="D12161"/>
      <c r="E12161"/>
      <c r="F12161"/>
      <c r="G12161"/>
      <c r="H12161"/>
      <c r="I12161" s="14"/>
      <c r="K12161"/>
      <c r="L12161"/>
      <c r="M12161"/>
      <c r="N12161"/>
      <c r="O12161"/>
      <c r="P12161"/>
      <c r="S12161"/>
    </row>
    <row r="12162" spans="1:20" x14ac:dyDescent="0.3">
      <c r="A12162" s="25"/>
      <c r="B12162"/>
      <c r="C12162"/>
      <c r="D12162"/>
      <c r="E12162"/>
      <c r="F12162"/>
      <c r="G12162"/>
      <c r="H12162"/>
      <c r="I12162"/>
      <c r="K12162"/>
      <c r="L12162"/>
      <c r="M12162"/>
      <c r="N12162"/>
      <c r="O12162"/>
      <c r="P12162"/>
      <c r="S12162"/>
    </row>
    <row r="12163" spans="1:20" x14ac:dyDescent="0.3">
      <c r="A12163" s="25"/>
      <c r="B12163"/>
      <c r="C12163"/>
      <c r="D12163"/>
      <c r="E12163"/>
      <c r="F12163"/>
      <c r="G12163"/>
      <c r="H12163" s="26"/>
      <c r="I12163" s="26"/>
      <c r="K12163"/>
      <c r="L12163"/>
      <c r="M12163"/>
      <c r="N12163"/>
      <c r="O12163"/>
      <c r="P12163"/>
      <c r="S12163"/>
    </row>
    <row r="12164" spans="1:20" x14ac:dyDescent="0.3">
      <c r="A12164" s="25"/>
      <c r="B12164"/>
      <c r="C12164"/>
      <c r="D12164"/>
      <c r="E12164"/>
      <c r="F12164"/>
      <c r="G12164"/>
      <c r="H12164" s="26"/>
      <c r="I12164" s="26"/>
      <c r="K12164"/>
      <c r="L12164"/>
      <c r="M12164"/>
      <c r="N12164"/>
      <c r="O12164"/>
      <c r="P12164"/>
      <c r="S12164"/>
    </row>
    <row r="12165" spans="1:20" x14ac:dyDescent="0.3">
      <c r="A12165" s="25"/>
      <c r="B12165"/>
      <c r="C12165"/>
      <c r="D12165"/>
      <c r="E12165"/>
      <c r="F12165"/>
      <c r="G12165"/>
      <c r="H12165" s="26"/>
      <c r="I12165" s="26"/>
      <c r="K12165"/>
      <c r="L12165"/>
      <c r="M12165"/>
      <c r="N12165"/>
      <c r="O12165"/>
      <c r="P12165"/>
      <c r="S12165"/>
    </row>
    <row r="12166" spans="1:20" x14ac:dyDescent="0.3">
      <c r="A12166" s="25"/>
      <c r="B12166"/>
      <c r="C12166"/>
      <c r="D12166"/>
      <c r="E12166"/>
      <c r="F12166"/>
      <c r="G12166"/>
      <c r="H12166" s="26"/>
      <c r="I12166" s="26"/>
      <c r="K12166"/>
      <c r="L12166"/>
      <c r="M12166"/>
      <c r="N12166"/>
      <c r="O12166"/>
      <c r="P12166"/>
      <c r="S12166"/>
    </row>
    <row r="12167" spans="1:20" x14ac:dyDescent="0.3">
      <c r="A12167" s="25"/>
      <c r="B12167"/>
      <c r="C12167"/>
      <c r="D12167"/>
      <c r="E12167"/>
      <c r="F12167"/>
      <c r="G12167"/>
      <c r="H12167" s="26"/>
      <c r="I12167" s="26"/>
      <c r="K12167"/>
      <c r="L12167"/>
      <c r="M12167"/>
      <c r="N12167"/>
      <c r="O12167"/>
      <c r="P12167"/>
      <c r="S12167"/>
    </row>
    <row r="12168" spans="1:20" x14ac:dyDescent="0.3">
      <c r="A12168" s="25"/>
      <c r="B12168"/>
      <c r="C12168"/>
      <c r="D12168"/>
      <c r="E12168"/>
      <c r="F12168"/>
      <c r="G12168"/>
      <c r="H12168" s="26"/>
      <c r="I12168" s="26"/>
      <c r="K12168"/>
      <c r="L12168"/>
      <c r="M12168"/>
      <c r="N12168"/>
      <c r="O12168"/>
      <c r="P12168"/>
      <c r="S12168"/>
    </row>
    <row r="12169" spans="1:20" x14ac:dyDescent="0.3">
      <c r="A12169" s="25"/>
      <c r="B12169"/>
      <c r="C12169"/>
      <c r="D12169"/>
      <c r="E12169"/>
      <c r="F12169"/>
      <c r="G12169"/>
      <c r="H12169" s="26"/>
      <c r="I12169" s="26"/>
      <c r="K12169"/>
      <c r="L12169"/>
      <c r="M12169"/>
      <c r="N12169"/>
      <c r="O12169"/>
      <c r="P12169"/>
      <c r="S12169"/>
      <c r="T12169" s="7"/>
    </row>
    <row r="12170" spans="1:20" x14ac:dyDescent="0.3">
      <c r="A12170" s="25"/>
      <c r="B12170"/>
      <c r="C12170"/>
      <c r="D12170"/>
      <c r="E12170"/>
      <c r="F12170"/>
      <c r="G12170"/>
      <c r="H12170" s="14"/>
      <c r="I12170" s="14"/>
      <c r="K12170"/>
      <c r="L12170"/>
      <c r="M12170"/>
      <c r="N12170"/>
      <c r="O12170"/>
      <c r="P12170"/>
      <c r="S12170"/>
    </row>
    <row r="12171" spans="1:20" x14ac:dyDescent="0.3">
      <c r="A12171" s="25"/>
      <c r="B12171"/>
      <c r="C12171"/>
      <c r="D12171"/>
      <c r="E12171"/>
      <c r="F12171"/>
      <c r="G12171"/>
      <c r="H12171" s="14"/>
      <c r="I12171" s="14"/>
      <c r="K12171"/>
      <c r="L12171"/>
      <c r="M12171"/>
      <c r="N12171"/>
      <c r="O12171"/>
      <c r="P12171"/>
      <c r="S12171"/>
      <c r="T12171" s="7"/>
    </row>
    <row r="12172" spans="1:20" x14ac:dyDescent="0.3">
      <c r="A12172" s="25"/>
      <c r="B12172"/>
      <c r="C12172"/>
      <c r="D12172"/>
      <c r="E12172"/>
      <c r="F12172"/>
      <c r="G12172"/>
      <c r="H12172"/>
      <c r="I12172" s="14"/>
      <c r="K12172"/>
      <c r="L12172"/>
      <c r="M12172"/>
      <c r="N12172"/>
      <c r="O12172"/>
      <c r="P12172"/>
      <c r="S12172"/>
    </row>
    <row r="12173" spans="1:20" x14ac:dyDescent="0.3">
      <c r="A12173" s="25"/>
      <c r="B12173"/>
      <c r="C12173"/>
      <c r="D12173"/>
      <c r="E12173"/>
      <c r="F12173"/>
      <c r="G12173"/>
      <c r="H12173"/>
      <c r="I12173" s="14"/>
      <c r="K12173"/>
      <c r="L12173"/>
      <c r="M12173"/>
      <c r="N12173"/>
      <c r="O12173"/>
      <c r="P12173"/>
      <c r="S12173"/>
    </row>
    <row r="12174" spans="1:20" x14ac:dyDescent="0.3">
      <c r="A12174" s="25"/>
      <c r="B12174"/>
      <c r="C12174"/>
      <c r="D12174"/>
      <c r="E12174"/>
      <c r="F12174"/>
      <c r="G12174"/>
      <c r="H12174"/>
      <c r="I12174" s="14"/>
      <c r="K12174"/>
      <c r="L12174"/>
      <c r="M12174"/>
      <c r="N12174"/>
      <c r="O12174"/>
      <c r="P12174"/>
      <c r="S12174"/>
    </row>
    <row r="12175" spans="1:20" x14ac:dyDescent="0.3">
      <c r="A12175" s="25"/>
      <c r="B12175"/>
      <c r="C12175"/>
      <c r="D12175"/>
      <c r="E12175"/>
      <c r="F12175"/>
      <c r="G12175"/>
      <c r="H12175"/>
      <c r="I12175" s="14"/>
      <c r="K12175"/>
      <c r="L12175"/>
      <c r="M12175"/>
      <c r="N12175"/>
      <c r="O12175"/>
      <c r="P12175"/>
      <c r="S12175"/>
    </row>
    <row r="12176" spans="1:20" x14ac:dyDescent="0.3">
      <c r="A12176" s="25"/>
      <c r="B12176"/>
      <c r="C12176"/>
      <c r="D12176"/>
      <c r="E12176"/>
      <c r="F12176"/>
      <c r="G12176"/>
      <c r="H12176"/>
      <c r="I12176" s="14"/>
      <c r="K12176"/>
      <c r="L12176"/>
      <c r="M12176"/>
      <c r="N12176"/>
      <c r="O12176"/>
      <c r="P12176"/>
      <c r="S12176"/>
    </row>
    <row r="12177" spans="1:20" x14ac:dyDescent="0.3">
      <c r="A12177" s="25"/>
      <c r="B12177"/>
      <c r="C12177"/>
      <c r="D12177"/>
      <c r="E12177"/>
      <c r="F12177"/>
      <c r="G12177"/>
      <c r="H12177" s="26"/>
      <c r="I12177" s="26"/>
      <c r="K12177"/>
      <c r="L12177"/>
      <c r="M12177"/>
      <c r="N12177"/>
      <c r="O12177"/>
      <c r="P12177"/>
      <c r="S12177"/>
    </row>
    <row r="12178" spans="1:20" x14ac:dyDescent="0.3">
      <c r="A12178" s="25"/>
      <c r="B12178"/>
      <c r="C12178"/>
      <c r="D12178"/>
      <c r="E12178"/>
      <c r="F12178"/>
      <c r="G12178"/>
      <c r="H12178" s="26"/>
      <c r="I12178" s="26"/>
      <c r="K12178"/>
      <c r="L12178"/>
      <c r="M12178"/>
      <c r="N12178"/>
      <c r="O12178"/>
      <c r="P12178"/>
      <c r="S12178"/>
    </row>
    <row r="12179" spans="1:20" x14ac:dyDescent="0.3">
      <c r="A12179" s="25"/>
      <c r="B12179"/>
      <c r="C12179"/>
      <c r="D12179"/>
      <c r="E12179"/>
      <c r="F12179"/>
      <c r="G12179"/>
      <c r="H12179" s="26"/>
      <c r="I12179" s="26"/>
      <c r="K12179"/>
      <c r="L12179"/>
      <c r="M12179"/>
      <c r="N12179"/>
      <c r="O12179"/>
      <c r="P12179"/>
      <c r="S12179"/>
      <c r="T12179" s="7"/>
    </row>
    <row r="12180" spans="1:20" x14ac:dyDescent="0.3">
      <c r="A12180" s="25"/>
      <c r="B12180"/>
      <c r="C12180"/>
      <c r="D12180"/>
      <c r="E12180"/>
      <c r="F12180"/>
      <c r="G12180"/>
      <c r="H12180" s="26"/>
      <c r="I12180" s="26"/>
      <c r="K12180"/>
      <c r="L12180"/>
      <c r="M12180"/>
      <c r="N12180"/>
      <c r="O12180"/>
      <c r="P12180"/>
      <c r="S12180"/>
    </row>
    <row r="12181" spans="1:20" x14ac:dyDescent="0.3">
      <c r="A12181" s="25"/>
      <c r="B12181"/>
      <c r="C12181"/>
      <c r="D12181"/>
      <c r="E12181"/>
      <c r="F12181"/>
      <c r="G12181"/>
      <c r="H12181" s="26"/>
      <c r="I12181" s="26"/>
      <c r="K12181"/>
      <c r="L12181"/>
      <c r="M12181"/>
      <c r="N12181"/>
      <c r="O12181"/>
      <c r="P12181"/>
      <c r="S12181"/>
      <c r="T12181" s="7"/>
    </row>
    <row r="12182" spans="1:20" x14ac:dyDescent="0.3">
      <c r="A12182" s="25"/>
      <c r="B12182"/>
      <c r="C12182"/>
      <c r="D12182"/>
      <c r="E12182"/>
      <c r="F12182"/>
      <c r="G12182"/>
      <c r="H12182" s="26"/>
      <c r="I12182" s="26"/>
      <c r="K12182"/>
      <c r="L12182"/>
      <c r="M12182"/>
      <c r="N12182"/>
      <c r="O12182"/>
      <c r="P12182"/>
      <c r="S12182"/>
      <c r="T12182" s="7"/>
    </row>
    <row r="12183" spans="1:20" x14ac:dyDescent="0.3">
      <c r="A12183" s="25"/>
      <c r="B12183"/>
      <c r="C12183"/>
      <c r="D12183"/>
      <c r="E12183"/>
      <c r="F12183"/>
      <c r="G12183"/>
      <c r="H12183" s="26"/>
      <c r="I12183" s="26"/>
      <c r="K12183"/>
      <c r="L12183"/>
      <c r="M12183"/>
      <c r="N12183"/>
      <c r="O12183"/>
      <c r="P12183"/>
      <c r="S12183"/>
      <c r="T12183" s="7"/>
    </row>
    <row r="12184" spans="1:20" x14ac:dyDescent="0.3">
      <c r="A12184" s="25"/>
      <c r="B12184"/>
      <c r="C12184"/>
      <c r="D12184"/>
      <c r="E12184"/>
      <c r="F12184"/>
      <c r="G12184"/>
      <c r="H12184"/>
      <c r="I12184"/>
      <c r="K12184"/>
      <c r="L12184"/>
      <c r="M12184"/>
      <c r="N12184"/>
      <c r="O12184"/>
      <c r="P12184"/>
      <c r="S12184"/>
    </row>
    <row r="12185" spans="1:20" x14ac:dyDescent="0.3">
      <c r="A12185" s="25"/>
      <c r="B12185"/>
      <c r="C12185"/>
      <c r="D12185"/>
      <c r="E12185"/>
      <c r="F12185"/>
      <c r="G12185"/>
      <c r="H12185" s="14"/>
      <c r="I12185" s="14"/>
      <c r="K12185"/>
      <c r="L12185"/>
      <c r="M12185"/>
      <c r="N12185"/>
      <c r="O12185"/>
      <c r="P12185"/>
      <c r="S12185"/>
      <c r="T12185" s="7"/>
    </row>
    <row r="12186" spans="1:20" x14ac:dyDescent="0.3">
      <c r="A12186" s="25"/>
      <c r="B12186"/>
      <c r="C12186"/>
      <c r="D12186"/>
      <c r="E12186"/>
      <c r="F12186"/>
      <c r="G12186"/>
      <c r="H12186"/>
      <c r="I12186" s="14"/>
      <c r="K12186"/>
      <c r="L12186"/>
      <c r="M12186"/>
      <c r="N12186"/>
      <c r="O12186"/>
      <c r="P12186"/>
      <c r="S12186"/>
      <c r="T12186" s="7"/>
    </row>
    <row r="12187" spans="1:20" x14ac:dyDescent="0.3">
      <c r="A12187" s="25"/>
      <c r="B12187"/>
      <c r="C12187"/>
      <c r="D12187"/>
      <c r="E12187"/>
      <c r="F12187"/>
      <c r="G12187"/>
      <c r="H12187"/>
      <c r="I12187"/>
      <c r="K12187"/>
      <c r="L12187"/>
      <c r="M12187"/>
      <c r="N12187"/>
      <c r="O12187"/>
      <c r="P12187"/>
      <c r="S12187"/>
    </row>
    <row r="12188" spans="1:20" x14ac:dyDescent="0.3">
      <c r="A12188" s="25"/>
      <c r="B12188"/>
      <c r="C12188"/>
      <c r="D12188"/>
      <c r="E12188"/>
      <c r="F12188"/>
      <c r="G12188"/>
      <c r="H12188"/>
      <c r="I12188"/>
      <c r="K12188"/>
      <c r="L12188"/>
      <c r="M12188"/>
      <c r="N12188"/>
      <c r="O12188"/>
      <c r="P12188"/>
      <c r="S12188"/>
    </row>
    <row r="12189" spans="1:20" x14ac:dyDescent="0.3">
      <c r="A12189" s="25"/>
      <c r="B12189"/>
      <c r="C12189"/>
      <c r="D12189"/>
      <c r="E12189"/>
      <c r="F12189"/>
      <c r="G12189"/>
      <c r="H12189" s="14"/>
      <c r="I12189" s="14"/>
      <c r="K12189"/>
      <c r="L12189"/>
      <c r="M12189"/>
      <c r="N12189"/>
      <c r="O12189"/>
      <c r="P12189"/>
      <c r="S12189"/>
      <c r="T12189" s="7"/>
    </row>
    <row r="12190" spans="1:20" x14ac:dyDescent="0.3">
      <c r="A12190" s="25"/>
      <c r="B12190"/>
      <c r="C12190"/>
      <c r="D12190"/>
      <c r="E12190"/>
      <c r="F12190"/>
      <c r="G12190"/>
      <c r="H12190"/>
      <c r="I12190" s="14"/>
      <c r="K12190"/>
      <c r="L12190"/>
      <c r="M12190"/>
      <c r="N12190"/>
      <c r="O12190"/>
      <c r="P12190"/>
      <c r="S12190"/>
    </row>
    <row r="12191" spans="1:20" x14ac:dyDescent="0.3">
      <c r="A12191" s="25"/>
      <c r="B12191"/>
      <c r="C12191"/>
      <c r="D12191"/>
      <c r="E12191"/>
      <c r="F12191"/>
      <c r="G12191"/>
      <c r="H12191"/>
      <c r="I12191" s="14"/>
      <c r="K12191"/>
      <c r="L12191"/>
      <c r="M12191"/>
      <c r="N12191"/>
      <c r="O12191"/>
      <c r="P12191"/>
      <c r="S12191"/>
    </row>
    <row r="12192" spans="1:20" x14ac:dyDescent="0.3">
      <c r="A12192" s="25"/>
      <c r="B12192"/>
      <c r="C12192"/>
      <c r="D12192"/>
      <c r="E12192"/>
      <c r="F12192"/>
      <c r="G12192"/>
      <c r="H12192" s="14"/>
      <c r="I12192" s="14"/>
      <c r="K12192"/>
      <c r="L12192"/>
      <c r="M12192"/>
      <c r="N12192"/>
      <c r="O12192"/>
      <c r="P12192"/>
      <c r="S12192"/>
      <c r="T12192" s="7"/>
    </row>
    <row r="12193" spans="1:20" x14ac:dyDescent="0.3">
      <c r="A12193" s="25"/>
      <c r="B12193"/>
      <c r="C12193"/>
      <c r="D12193"/>
      <c r="E12193"/>
      <c r="F12193"/>
      <c r="G12193"/>
      <c r="H12193" s="14"/>
      <c r="I12193" s="14"/>
      <c r="K12193"/>
      <c r="L12193"/>
      <c r="M12193"/>
      <c r="N12193"/>
      <c r="O12193"/>
      <c r="P12193"/>
      <c r="S12193"/>
      <c r="T12193" s="7"/>
    </row>
    <row r="12194" spans="1:20" x14ac:dyDescent="0.3">
      <c r="A12194" s="25"/>
      <c r="B12194"/>
      <c r="C12194"/>
      <c r="D12194"/>
      <c r="E12194"/>
      <c r="F12194"/>
      <c r="G12194"/>
      <c r="H12194"/>
      <c r="I12194"/>
      <c r="K12194"/>
      <c r="L12194"/>
      <c r="M12194"/>
      <c r="N12194"/>
      <c r="O12194"/>
      <c r="P12194"/>
      <c r="S12194"/>
    </row>
    <row r="12195" spans="1:20" x14ac:dyDescent="0.3">
      <c r="A12195" s="25"/>
      <c r="B12195"/>
      <c r="C12195"/>
      <c r="D12195"/>
      <c r="E12195"/>
      <c r="F12195"/>
      <c r="G12195"/>
      <c r="H12195"/>
      <c r="I12195"/>
      <c r="K12195"/>
      <c r="L12195"/>
      <c r="M12195"/>
      <c r="N12195"/>
      <c r="O12195"/>
      <c r="P12195"/>
      <c r="S12195"/>
    </row>
    <row r="12196" spans="1:20" x14ac:dyDescent="0.3">
      <c r="A12196" s="25"/>
      <c r="B12196"/>
      <c r="C12196"/>
      <c r="D12196"/>
      <c r="E12196"/>
      <c r="F12196"/>
      <c r="G12196"/>
      <c r="H12196" s="14"/>
      <c r="I12196" s="14"/>
      <c r="K12196"/>
      <c r="L12196"/>
      <c r="M12196"/>
      <c r="N12196"/>
      <c r="O12196"/>
      <c r="P12196"/>
      <c r="S12196"/>
    </row>
    <row r="12197" spans="1:20" x14ac:dyDescent="0.3">
      <c r="A12197" s="25"/>
      <c r="B12197"/>
      <c r="C12197"/>
      <c r="D12197"/>
      <c r="E12197"/>
      <c r="F12197"/>
      <c r="G12197"/>
      <c r="H12197" s="14"/>
      <c r="I12197" s="14"/>
      <c r="K12197"/>
      <c r="L12197"/>
      <c r="M12197"/>
      <c r="N12197"/>
      <c r="O12197"/>
      <c r="P12197"/>
      <c r="S12197"/>
    </row>
    <row r="12198" spans="1:20" x14ac:dyDescent="0.3">
      <c r="A12198" s="25"/>
      <c r="B12198"/>
      <c r="C12198"/>
      <c r="D12198"/>
      <c r="E12198"/>
      <c r="F12198"/>
      <c r="G12198"/>
      <c r="H12198" s="14"/>
      <c r="I12198" s="14"/>
      <c r="K12198"/>
      <c r="L12198"/>
      <c r="M12198"/>
      <c r="N12198"/>
      <c r="O12198"/>
      <c r="P12198"/>
      <c r="S12198"/>
    </row>
    <row r="12199" spans="1:20" x14ac:dyDescent="0.3">
      <c r="A12199" s="25"/>
      <c r="B12199"/>
      <c r="C12199"/>
      <c r="D12199"/>
      <c r="E12199"/>
      <c r="F12199"/>
      <c r="G12199"/>
      <c r="H12199" s="14"/>
      <c r="I12199" s="14"/>
      <c r="K12199"/>
      <c r="L12199"/>
      <c r="M12199"/>
      <c r="N12199"/>
      <c r="O12199"/>
      <c r="P12199"/>
      <c r="S12199"/>
    </row>
    <row r="12200" spans="1:20" x14ac:dyDescent="0.3">
      <c r="A12200" s="25"/>
      <c r="B12200"/>
      <c r="C12200"/>
      <c r="D12200"/>
      <c r="E12200"/>
      <c r="F12200"/>
      <c r="G12200"/>
      <c r="H12200" s="14"/>
      <c r="I12200" s="14"/>
      <c r="K12200"/>
      <c r="L12200"/>
      <c r="M12200"/>
      <c r="N12200"/>
      <c r="O12200"/>
      <c r="P12200"/>
      <c r="S12200"/>
      <c r="T12200" s="7"/>
    </row>
    <row r="12201" spans="1:20" x14ac:dyDescent="0.3">
      <c r="A12201" s="25"/>
      <c r="B12201"/>
      <c r="C12201"/>
      <c r="D12201"/>
      <c r="E12201"/>
      <c r="F12201"/>
      <c r="G12201"/>
      <c r="H12201" s="14"/>
      <c r="I12201" s="14"/>
      <c r="K12201"/>
      <c r="L12201"/>
      <c r="M12201"/>
      <c r="N12201"/>
      <c r="O12201"/>
      <c r="P12201"/>
      <c r="S12201"/>
      <c r="T12201" s="7"/>
    </row>
    <row r="12202" spans="1:20" x14ac:dyDescent="0.3">
      <c r="A12202" s="25"/>
      <c r="B12202"/>
      <c r="C12202"/>
      <c r="D12202"/>
      <c r="E12202"/>
      <c r="F12202"/>
      <c r="G12202"/>
      <c r="H12202" s="14"/>
      <c r="I12202" s="14"/>
      <c r="K12202"/>
      <c r="L12202"/>
      <c r="M12202"/>
      <c r="N12202"/>
      <c r="O12202"/>
      <c r="P12202"/>
      <c r="S12202"/>
    </row>
    <row r="12203" spans="1:20" x14ac:dyDescent="0.3">
      <c r="A12203" s="25"/>
      <c r="B12203"/>
      <c r="C12203"/>
      <c r="D12203"/>
      <c r="E12203"/>
      <c r="F12203"/>
      <c r="G12203"/>
      <c r="H12203"/>
      <c r="I12203"/>
      <c r="K12203"/>
      <c r="L12203"/>
      <c r="M12203"/>
      <c r="N12203"/>
      <c r="O12203"/>
      <c r="P12203"/>
      <c r="S12203"/>
    </row>
    <row r="12204" spans="1:20" x14ac:dyDescent="0.3">
      <c r="A12204" s="25"/>
      <c r="B12204"/>
      <c r="C12204"/>
      <c r="D12204"/>
      <c r="E12204"/>
      <c r="F12204"/>
      <c r="G12204"/>
      <c r="H12204"/>
      <c r="I12204"/>
      <c r="K12204"/>
      <c r="L12204"/>
      <c r="M12204"/>
      <c r="N12204"/>
      <c r="O12204"/>
      <c r="P12204"/>
      <c r="S12204"/>
    </row>
    <row r="12205" spans="1:20" x14ac:dyDescent="0.3">
      <c r="A12205" s="25"/>
      <c r="B12205"/>
      <c r="C12205"/>
      <c r="D12205"/>
      <c r="E12205"/>
      <c r="F12205"/>
      <c r="G12205"/>
      <c r="H12205" s="14"/>
      <c r="I12205" s="14"/>
      <c r="K12205"/>
      <c r="L12205"/>
      <c r="M12205"/>
      <c r="N12205"/>
      <c r="O12205"/>
      <c r="P12205"/>
      <c r="S12205"/>
      <c r="T12205" s="7"/>
    </row>
    <row r="12206" spans="1:20" x14ac:dyDescent="0.3">
      <c r="A12206" s="25"/>
      <c r="B12206"/>
      <c r="C12206"/>
      <c r="D12206"/>
      <c r="E12206"/>
      <c r="F12206"/>
      <c r="G12206"/>
      <c r="H12206" s="14"/>
      <c r="I12206" s="14"/>
      <c r="K12206"/>
      <c r="L12206"/>
      <c r="M12206"/>
      <c r="N12206"/>
      <c r="O12206"/>
      <c r="P12206"/>
      <c r="S12206"/>
    </row>
    <row r="12207" spans="1:20" x14ac:dyDescent="0.3">
      <c r="A12207" s="25"/>
      <c r="B12207"/>
      <c r="C12207"/>
      <c r="D12207"/>
      <c r="E12207"/>
      <c r="F12207"/>
      <c r="G12207"/>
      <c r="H12207" s="14"/>
      <c r="I12207" s="14"/>
      <c r="K12207"/>
      <c r="L12207"/>
      <c r="M12207"/>
      <c r="N12207"/>
      <c r="O12207"/>
      <c r="P12207"/>
      <c r="S12207"/>
    </row>
    <row r="12208" spans="1:20" x14ac:dyDescent="0.3">
      <c r="A12208" s="25"/>
      <c r="B12208"/>
      <c r="C12208"/>
      <c r="D12208"/>
      <c r="E12208"/>
      <c r="F12208"/>
      <c r="G12208"/>
      <c r="H12208" s="14"/>
      <c r="I12208" s="14"/>
      <c r="K12208"/>
      <c r="L12208"/>
      <c r="M12208"/>
      <c r="N12208"/>
      <c r="O12208"/>
      <c r="P12208"/>
      <c r="S12208"/>
    </row>
    <row r="12209" spans="1:20" x14ac:dyDescent="0.3">
      <c r="A12209" s="25"/>
      <c r="B12209"/>
      <c r="C12209"/>
      <c r="D12209"/>
      <c r="E12209"/>
      <c r="F12209"/>
      <c r="G12209"/>
      <c r="H12209"/>
      <c r="I12209" s="14"/>
      <c r="K12209"/>
      <c r="L12209"/>
      <c r="M12209"/>
      <c r="N12209"/>
      <c r="O12209"/>
      <c r="P12209"/>
      <c r="S12209"/>
    </row>
    <row r="12210" spans="1:20" x14ac:dyDescent="0.3">
      <c r="A12210" s="25"/>
      <c r="B12210"/>
      <c r="C12210"/>
      <c r="D12210"/>
      <c r="E12210"/>
      <c r="F12210"/>
      <c r="G12210"/>
      <c r="H12210"/>
      <c r="I12210"/>
      <c r="K12210"/>
      <c r="L12210"/>
      <c r="M12210"/>
      <c r="N12210"/>
      <c r="O12210"/>
      <c r="P12210"/>
      <c r="S12210"/>
    </row>
    <row r="12211" spans="1:20" x14ac:dyDescent="0.3">
      <c r="A12211" s="25"/>
      <c r="B12211"/>
      <c r="C12211"/>
      <c r="D12211"/>
      <c r="E12211"/>
      <c r="F12211"/>
      <c r="G12211"/>
      <c r="H12211"/>
      <c r="I12211"/>
      <c r="K12211"/>
      <c r="L12211"/>
      <c r="M12211"/>
      <c r="N12211"/>
      <c r="O12211"/>
      <c r="P12211"/>
      <c r="S12211"/>
    </row>
    <row r="12212" spans="1:20" x14ac:dyDescent="0.3">
      <c r="A12212" s="25"/>
      <c r="B12212"/>
      <c r="C12212"/>
      <c r="D12212"/>
      <c r="E12212"/>
      <c r="F12212"/>
      <c r="G12212"/>
      <c r="H12212" s="26"/>
      <c r="I12212" s="26"/>
      <c r="K12212"/>
      <c r="L12212"/>
      <c r="M12212"/>
      <c r="N12212"/>
      <c r="O12212"/>
      <c r="P12212"/>
      <c r="S12212"/>
    </row>
    <row r="12213" spans="1:20" x14ac:dyDescent="0.3">
      <c r="A12213" s="25"/>
      <c r="B12213"/>
      <c r="C12213"/>
      <c r="D12213"/>
      <c r="E12213"/>
      <c r="F12213"/>
      <c r="G12213"/>
      <c r="H12213" s="26"/>
      <c r="I12213" s="26"/>
      <c r="K12213"/>
      <c r="L12213"/>
      <c r="M12213"/>
      <c r="N12213"/>
      <c r="O12213"/>
      <c r="P12213"/>
      <c r="S12213"/>
    </row>
    <row r="12214" spans="1:20" x14ac:dyDescent="0.3">
      <c r="A12214" s="25"/>
      <c r="B12214"/>
      <c r="C12214"/>
      <c r="D12214"/>
      <c r="E12214"/>
      <c r="F12214"/>
      <c r="G12214"/>
      <c r="H12214" s="26"/>
      <c r="I12214" s="26"/>
      <c r="K12214"/>
      <c r="L12214"/>
      <c r="M12214"/>
      <c r="N12214"/>
      <c r="O12214"/>
      <c r="P12214"/>
      <c r="S12214"/>
    </row>
    <row r="12215" spans="1:20" x14ac:dyDescent="0.3">
      <c r="A12215" s="25"/>
      <c r="B12215"/>
      <c r="C12215"/>
      <c r="D12215"/>
      <c r="E12215"/>
      <c r="F12215"/>
      <c r="G12215"/>
      <c r="H12215" s="26"/>
      <c r="I12215" s="26"/>
      <c r="K12215"/>
      <c r="L12215"/>
      <c r="M12215"/>
      <c r="N12215"/>
      <c r="O12215"/>
      <c r="P12215"/>
      <c r="S12215"/>
    </row>
    <row r="12216" spans="1:20" x14ac:dyDescent="0.3">
      <c r="A12216" s="25"/>
      <c r="B12216"/>
      <c r="C12216"/>
      <c r="D12216"/>
      <c r="E12216"/>
      <c r="F12216"/>
      <c r="G12216"/>
      <c r="H12216" s="26"/>
      <c r="I12216" s="26"/>
      <c r="K12216"/>
      <c r="L12216"/>
      <c r="M12216"/>
      <c r="N12216"/>
      <c r="O12216"/>
      <c r="P12216"/>
      <c r="S12216"/>
      <c r="T12216" s="7"/>
    </row>
    <row r="12217" spans="1:20" x14ac:dyDescent="0.3">
      <c r="A12217" s="25"/>
      <c r="B12217"/>
      <c r="C12217"/>
      <c r="D12217"/>
      <c r="E12217"/>
      <c r="F12217"/>
      <c r="G12217"/>
      <c r="H12217" s="14"/>
      <c r="I12217" s="14"/>
      <c r="K12217"/>
      <c r="L12217"/>
      <c r="M12217"/>
      <c r="N12217"/>
      <c r="O12217"/>
      <c r="P12217"/>
      <c r="S12217"/>
    </row>
    <row r="12218" spans="1:20" x14ac:dyDescent="0.3">
      <c r="A12218" s="25"/>
      <c r="B12218"/>
      <c r="C12218"/>
      <c r="D12218"/>
      <c r="E12218"/>
      <c r="F12218"/>
      <c r="G12218"/>
      <c r="H12218" s="14"/>
      <c r="I12218" s="14"/>
      <c r="K12218"/>
      <c r="L12218"/>
      <c r="M12218"/>
      <c r="N12218"/>
      <c r="O12218"/>
      <c r="P12218"/>
      <c r="S12218"/>
    </row>
    <row r="12219" spans="1:20" x14ac:dyDescent="0.3">
      <c r="A12219" s="25"/>
      <c r="B12219"/>
      <c r="C12219"/>
      <c r="D12219"/>
      <c r="E12219"/>
      <c r="F12219"/>
      <c r="G12219"/>
      <c r="H12219" s="14"/>
      <c r="I12219" s="14"/>
      <c r="K12219"/>
      <c r="L12219"/>
      <c r="M12219"/>
      <c r="N12219"/>
      <c r="O12219"/>
      <c r="P12219"/>
      <c r="S12219"/>
    </row>
    <row r="12220" spans="1:20" x14ac:dyDescent="0.3">
      <c r="A12220" s="25"/>
      <c r="B12220"/>
      <c r="C12220"/>
      <c r="D12220"/>
      <c r="E12220"/>
      <c r="F12220"/>
      <c r="G12220"/>
      <c r="H12220" s="14"/>
      <c r="I12220" s="14"/>
      <c r="K12220"/>
      <c r="L12220"/>
      <c r="M12220"/>
      <c r="N12220"/>
      <c r="O12220"/>
      <c r="P12220"/>
      <c r="S12220"/>
    </row>
    <row r="12221" spans="1:20" x14ac:dyDescent="0.3">
      <c r="A12221" s="25"/>
      <c r="B12221"/>
      <c r="C12221"/>
      <c r="D12221"/>
      <c r="E12221"/>
      <c r="F12221"/>
      <c r="G12221"/>
      <c r="H12221" s="14"/>
      <c r="I12221" s="14"/>
      <c r="K12221"/>
      <c r="L12221"/>
      <c r="M12221"/>
      <c r="N12221"/>
      <c r="O12221"/>
      <c r="P12221"/>
      <c r="S12221"/>
    </row>
    <row r="12222" spans="1:20" x14ac:dyDescent="0.3">
      <c r="A12222" s="25"/>
      <c r="B12222"/>
      <c r="C12222"/>
      <c r="D12222"/>
      <c r="E12222"/>
      <c r="F12222"/>
      <c r="G12222"/>
      <c r="H12222" s="26"/>
      <c r="I12222" s="26"/>
      <c r="K12222"/>
      <c r="L12222"/>
      <c r="M12222"/>
      <c r="N12222"/>
      <c r="O12222"/>
      <c r="P12222"/>
      <c r="S12222"/>
    </row>
    <row r="12223" spans="1:20" x14ac:dyDescent="0.3">
      <c r="A12223" s="25"/>
      <c r="B12223"/>
      <c r="C12223"/>
      <c r="D12223"/>
      <c r="E12223"/>
      <c r="F12223"/>
      <c r="G12223"/>
      <c r="H12223" s="26"/>
      <c r="I12223" s="26"/>
      <c r="K12223"/>
      <c r="L12223"/>
      <c r="M12223"/>
      <c r="N12223"/>
      <c r="O12223"/>
      <c r="P12223"/>
      <c r="S12223"/>
    </row>
    <row r="12224" spans="1:20" x14ac:dyDescent="0.3">
      <c r="A12224" s="25"/>
      <c r="B12224"/>
      <c r="C12224"/>
      <c r="D12224"/>
      <c r="E12224"/>
      <c r="F12224"/>
      <c r="G12224"/>
      <c r="H12224" s="26"/>
      <c r="I12224" s="26"/>
      <c r="K12224"/>
      <c r="L12224"/>
      <c r="M12224"/>
      <c r="N12224"/>
      <c r="O12224"/>
      <c r="P12224"/>
      <c r="S12224"/>
      <c r="T12224" s="7"/>
    </row>
    <row r="12225" spans="1:20" x14ac:dyDescent="0.3">
      <c r="A12225" s="25"/>
      <c r="B12225"/>
      <c r="C12225"/>
      <c r="D12225"/>
      <c r="E12225"/>
      <c r="F12225"/>
      <c r="G12225"/>
      <c r="H12225" s="26"/>
      <c r="I12225" s="26"/>
      <c r="K12225"/>
      <c r="L12225"/>
      <c r="M12225"/>
      <c r="N12225"/>
      <c r="O12225"/>
      <c r="P12225"/>
      <c r="S12225"/>
    </row>
    <row r="12226" spans="1:20" x14ac:dyDescent="0.3">
      <c r="A12226" s="25"/>
      <c r="B12226"/>
      <c r="C12226"/>
      <c r="D12226"/>
      <c r="E12226"/>
      <c r="F12226"/>
      <c r="G12226"/>
      <c r="H12226" s="26"/>
      <c r="I12226" s="26"/>
      <c r="K12226"/>
      <c r="L12226"/>
      <c r="M12226"/>
      <c r="N12226"/>
      <c r="O12226"/>
      <c r="P12226"/>
      <c r="S12226"/>
    </row>
    <row r="12227" spans="1:20" x14ac:dyDescent="0.3">
      <c r="A12227" s="25"/>
      <c r="B12227"/>
      <c r="C12227"/>
      <c r="D12227"/>
      <c r="E12227"/>
      <c r="F12227"/>
      <c r="G12227"/>
      <c r="H12227"/>
      <c r="I12227"/>
      <c r="K12227"/>
      <c r="L12227"/>
      <c r="M12227"/>
      <c r="N12227"/>
      <c r="O12227"/>
      <c r="P12227"/>
      <c r="S12227"/>
    </row>
    <row r="12228" spans="1:20" x14ac:dyDescent="0.3">
      <c r="A12228" s="25"/>
      <c r="B12228"/>
      <c r="C12228"/>
      <c r="D12228"/>
      <c r="E12228"/>
      <c r="F12228"/>
      <c r="G12228"/>
      <c r="H12228"/>
      <c r="I12228"/>
      <c r="K12228"/>
      <c r="L12228"/>
      <c r="M12228"/>
      <c r="N12228"/>
      <c r="O12228"/>
      <c r="P12228"/>
      <c r="S12228"/>
    </row>
    <row r="12229" spans="1:20" x14ac:dyDescent="0.3">
      <c r="A12229" s="25"/>
      <c r="B12229"/>
      <c r="C12229"/>
      <c r="D12229"/>
      <c r="E12229"/>
      <c r="F12229"/>
      <c r="G12229"/>
      <c r="H12229"/>
      <c r="I12229"/>
      <c r="K12229"/>
      <c r="L12229"/>
      <c r="M12229"/>
      <c r="N12229"/>
      <c r="O12229"/>
      <c r="P12229"/>
      <c r="S12229"/>
    </row>
    <row r="12230" spans="1:20" x14ac:dyDescent="0.3">
      <c r="A12230" s="25"/>
      <c r="B12230"/>
      <c r="C12230"/>
      <c r="D12230"/>
      <c r="E12230"/>
      <c r="F12230"/>
      <c r="G12230"/>
      <c r="H12230" s="14"/>
      <c r="I12230" s="14"/>
      <c r="K12230"/>
      <c r="L12230"/>
      <c r="M12230"/>
      <c r="N12230"/>
      <c r="O12230"/>
      <c r="P12230"/>
      <c r="S12230"/>
      <c r="T12230" s="7"/>
    </row>
    <row r="12231" spans="1:20" x14ac:dyDescent="0.3">
      <c r="A12231" s="25"/>
      <c r="B12231"/>
      <c r="C12231"/>
      <c r="D12231"/>
      <c r="E12231"/>
      <c r="F12231"/>
      <c r="G12231"/>
      <c r="H12231"/>
      <c r="I12231"/>
      <c r="K12231"/>
      <c r="L12231"/>
      <c r="M12231"/>
      <c r="N12231"/>
      <c r="O12231"/>
      <c r="P12231"/>
      <c r="S12231"/>
    </row>
    <row r="12232" spans="1:20" x14ac:dyDescent="0.3">
      <c r="A12232" s="25"/>
      <c r="B12232"/>
      <c r="C12232"/>
      <c r="D12232"/>
      <c r="E12232"/>
      <c r="F12232"/>
      <c r="G12232"/>
      <c r="H12232" s="26"/>
      <c r="I12232" s="26"/>
      <c r="K12232"/>
      <c r="L12232"/>
      <c r="M12232"/>
      <c r="N12232"/>
      <c r="O12232"/>
      <c r="P12232"/>
      <c r="S12232"/>
    </row>
    <row r="12233" spans="1:20" x14ac:dyDescent="0.3">
      <c r="A12233" s="25"/>
      <c r="B12233"/>
      <c r="C12233"/>
      <c r="D12233"/>
      <c r="E12233"/>
      <c r="F12233"/>
      <c r="G12233"/>
      <c r="H12233" s="26"/>
      <c r="I12233" s="26"/>
      <c r="K12233"/>
      <c r="L12233"/>
      <c r="M12233"/>
      <c r="N12233"/>
      <c r="O12233"/>
      <c r="P12233"/>
      <c r="S12233"/>
    </row>
    <row r="12234" spans="1:20" x14ac:dyDescent="0.3">
      <c r="A12234" s="25"/>
      <c r="B12234"/>
      <c r="C12234"/>
      <c r="D12234"/>
      <c r="E12234"/>
      <c r="F12234"/>
      <c r="G12234"/>
      <c r="H12234" s="26"/>
      <c r="I12234" s="26"/>
      <c r="K12234"/>
      <c r="L12234"/>
      <c r="M12234"/>
      <c r="N12234"/>
      <c r="O12234"/>
      <c r="P12234"/>
      <c r="S12234"/>
    </row>
    <row r="12235" spans="1:20" x14ac:dyDescent="0.3">
      <c r="A12235" s="25"/>
      <c r="B12235"/>
      <c r="C12235"/>
      <c r="D12235"/>
      <c r="E12235"/>
      <c r="F12235"/>
      <c r="G12235"/>
      <c r="H12235" s="26"/>
      <c r="I12235" s="26"/>
      <c r="K12235"/>
      <c r="L12235"/>
      <c r="M12235"/>
      <c r="N12235"/>
      <c r="O12235"/>
      <c r="P12235"/>
      <c r="S12235"/>
    </row>
    <row r="12236" spans="1:20" x14ac:dyDescent="0.3">
      <c r="A12236" s="25"/>
      <c r="B12236"/>
      <c r="C12236"/>
      <c r="D12236"/>
      <c r="E12236"/>
      <c r="F12236"/>
      <c r="G12236"/>
      <c r="H12236" s="26"/>
      <c r="I12236" s="26"/>
      <c r="K12236"/>
      <c r="L12236"/>
      <c r="M12236"/>
      <c r="N12236"/>
      <c r="O12236"/>
      <c r="P12236"/>
      <c r="S12236"/>
    </row>
    <row r="12237" spans="1:20" x14ac:dyDescent="0.3">
      <c r="A12237" s="25"/>
      <c r="B12237"/>
      <c r="C12237"/>
      <c r="D12237"/>
      <c r="E12237"/>
      <c r="F12237"/>
      <c r="G12237"/>
      <c r="H12237" s="14"/>
      <c r="I12237" s="14"/>
      <c r="K12237"/>
      <c r="L12237"/>
      <c r="M12237"/>
      <c r="N12237"/>
      <c r="O12237"/>
      <c r="P12237"/>
      <c r="S12237"/>
    </row>
    <row r="12238" spans="1:20" x14ac:dyDescent="0.3">
      <c r="A12238" s="25"/>
      <c r="B12238"/>
      <c r="C12238"/>
      <c r="D12238"/>
      <c r="E12238"/>
      <c r="F12238"/>
      <c r="G12238"/>
      <c r="H12238" s="14"/>
      <c r="I12238" s="14"/>
      <c r="K12238"/>
      <c r="L12238"/>
      <c r="M12238"/>
      <c r="N12238"/>
      <c r="O12238"/>
      <c r="P12238"/>
      <c r="S12238"/>
    </row>
    <row r="12239" spans="1:20" x14ac:dyDescent="0.3">
      <c r="A12239" s="25"/>
      <c r="B12239"/>
      <c r="C12239"/>
      <c r="D12239"/>
      <c r="E12239"/>
      <c r="F12239"/>
      <c r="G12239"/>
      <c r="H12239" s="14"/>
      <c r="I12239" s="14"/>
      <c r="K12239"/>
      <c r="L12239"/>
      <c r="M12239"/>
      <c r="N12239"/>
      <c r="O12239"/>
      <c r="P12239"/>
      <c r="S12239"/>
      <c r="T12239" s="7"/>
    </row>
    <row r="12240" spans="1:20" x14ac:dyDescent="0.3">
      <c r="A12240" s="25"/>
      <c r="B12240"/>
      <c r="C12240"/>
      <c r="D12240"/>
      <c r="E12240"/>
      <c r="F12240"/>
      <c r="G12240"/>
      <c r="H12240" s="14"/>
      <c r="I12240" s="14"/>
      <c r="K12240"/>
      <c r="L12240"/>
      <c r="M12240"/>
      <c r="N12240"/>
      <c r="O12240"/>
      <c r="P12240"/>
      <c r="S12240"/>
    </row>
    <row r="12241" spans="1:20" x14ac:dyDescent="0.3">
      <c r="A12241" s="25"/>
      <c r="B12241"/>
      <c r="C12241"/>
      <c r="D12241"/>
      <c r="E12241"/>
      <c r="F12241"/>
      <c r="G12241"/>
      <c r="H12241"/>
      <c r="I12241" s="14"/>
      <c r="K12241"/>
      <c r="L12241"/>
      <c r="M12241"/>
      <c r="N12241"/>
      <c r="O12241"/>
      <c r="P12241"/>
      <c r="S12241"/>
    </row>
    <row r="12242" spans="1:20" x14ac:dyDescent="0.3">
      <c r="A12242" s="25"/>
      <c r="B12242"/>
      <c r="C12242"/>
      <c r="D12242"/>
      <c r="E12242"/>
      <c r="F12242"/>
      <c r="G12242"/>
      <c r="H12242" s="26"/>
      <c r="I12242" s="26"/>
      <c r="K12242"/>
      <c r="L12242"/>
      <c r="M12242"/>
      <c r="N12242"/>
      <c r="O12242"/>
      <c r="P12242"/>
      <c r="S12242"/>
      <c r="T12242" s="7"/>
    </row>
    <row r="12243" spans="1:20" x14ac:dyDescent="0.3">
      <c r="A12243" s="25"/>
      <c r="B12243"/>
      <c r="C12243"/>
      <c r="D12243"/>
      <c r="E12243"/>
      <c r="F12243"/>
      <c r="G12243"/>
      <c r="H12243" s="26"/>
      <c r="I12243" s="26"/>
      <c r="K12243"/>
      <c r="L12243"/>
      <c r="M12243"/>
      <c r="N12243"/>
      <c r="O12243"/>
      <c r="P12243"/>
      <c r="S12243"/>
    </row>
    <row r="12244" spans="1:20" x14ac:dyDescent="0.3">
      <c r="A12244" s="25"/>
      <c r="B12244"/>
      <c r="C12244"/>
      <c r="D12244"/>
      <c r="E12244"/>
      <c r="F12244"/>
      <c r="G12244"/>
      <c r="H12244" s="26"/>
      <c r="I12244" s="26"/>
      <c r="K12244"/>
      <c r="L12244"/>
      <c r="M12244"/>
      <c r="N12244"/>
      <c r="O12244"/>
      <c r="P12244"/>
      <c r="S12244"/>
    </row>
    <row r="12245" spans="1:20" x14ac:dyDescent="0.3">
      <c r="A12245" s="25"/>
      <c r="B12245"/>
      <c r="C12245"/>
      <c r="D12245"/>
      <c r="E12245"/>
      <c r="F12245"/>
      <c r="G12245"/>
      <c r="H12245" s="26"/>
      <c r="I12245" s="26"/>
      <c r="K12245"/>
      <c r="L12245"/>
      <c r="M12245"/>
      <c r="N12245"/>
      <c r="O12245"/>
      <c r="P12245"/>
      <c r="S12245"/>
    </row>
    <row r="12246" spans="1:20" x14ac:dyDescent="0.3">
      <c r="A12246" s="25"/>
      <c r="B12246"/>
      <c r="C12246"/>
      <c r="D12246"/>
      <c r="E12246"/>
      <c r="F12246"/>
      <c r="G12246"/>
      <c r="H12246" s="26"/>
      <c r="I12246" s="26"/>
      <c r="K12246"/>
      <c r="L12246"/>
      <c r="M12246"/>
      <c r="N12246"/>
      <c r="O12246"/>
      <c r="P12246"/>
      <c r="S12246"/>
      <c r="T12246" s="7"/>
    </row>
    <row r="12247" spans="1:20" x14ac:dyDescent="0.3">
      <c r="A12247" s="25"/>
      <c r="B12247"/>
      <c r="C12247"/>
      <c r="D12247"/>
      <c r="E12247"/>
      <c r="F12247"/>
      <c r="G12247"/>
      <c r="H12247" s="14"/>
      <c r="I12247" s="14"/>
      <c r="K12247"/>
      <c r="L12247"/>
      <c r="M12247"/>
      <c r="N12247"/>
      <c r="O12247"/>
      <c r="P12247"/>
      <c r="S12247"/>
      <c r="T12247" s="7"/>
    </row>
    <row r="12248" spans="1:20" x14ac:dyDescent="0.3">
      <c r="A12248" s="25"/>
      <c r="B12248"/>
      <c r="C12248"/>
      <c r="D12248"/>
      <c r="E12248"/>
      <c r="F12248"/>
      <c r="G12248"/>
      <c r="H12248"/>
      <c r="I12248"/>
      <c r="K12248"/>
      <c r="L12248"/>
      <c r="M12248"/>
      <c r="N12248"/>
      <c r="O12248"/>
      <c r="P12248"/>
      <c r="S12248"/>
    </row>
    <row r="12249" spans="1:20" x14ac:dyDescent="0.3">
      <c r="A12249" s="25"/>
      <c r="B12249"/>
      <c r="C12249"/>
      <c r="D12249"/>
      <c r="E12249"/>
      <c r="F12249"/>
      <c r="G12249"/>
      <c r="H12249"/>
      <c r="I12249"/>
      <c r="K12249"/>
      <c r="L12249"/>
      <c r="M12249"/>
      <c r="N12249"/>
      <c r="O12249"/>
      <c r="P12249"/>
      <c r="S12249"/>
      <c r="T12249" s="7"/>
    </row>
    <row r="12250" spans="1:20" x14ac:dyDescent="0.3">
      <c r="A12250" s="25"/>
      <c r="B12250"/>
      <c r="C12250"/>
      <c r="D12250"/>
      <c r="E12250"/>
      <c r="F12250"/>
      <c r="G12250"/>
      <c r="H12250"/>
      <c r="I12250"/>
      <c r="K12250"/>
      <c r="L12250"/>
      <c r="M12250"/>
      <c r="N12250"/>
      <c r="O12250"/>
      <c r="P12250"/>
      <c r="S12250"/>
    </row>
    <row r="12251" spans="1:20" x14ac:dyDescent="0.3">
      <c r="A12251" s="25"/>
      <c r="B12251"/>
      <c r="C12251"/>
      <c r="D12251"/>
      <c r="E12251"/>
      <c r="F12251"/>
      <c r="G12251"/>
      <c r="H12251"/>
      <c r="I12251" s="14"/>
      <c r="K12251"/>
      <c r="L12251"/>
      <c r="M12251"/>
      <c r="N12251"/>
      <c r="O12251"/>
      <c r="P12251"/>
      <c r="S12251"/>
    </row>
    <row r="12252" spans="1:20" x14ac:dyDescent="0.3">
      <c r="A12252" s="25"/>
      <c r="B12252"/>
      <c r="C12252"/>
      <c r="D12252"/>
      <c r="E12252"/>
      <c r="F12252"/>
      <c r="G12252"/>
      <c r="H12252" s="26"/>
      <c r="I12252" s="26"/>
      <c r="K12252"/>
      <c r="L12252"/>
      <c r="M12252"/>
      <c r="N12252"/>
      <c r="O12252"/>
      <c r="P12252"/>
      <c r="S12252"/>
    </row>
    <row r="12253" spans="1:20" x14ac:dyDescent="0.3">
      <c r="A12253" s="25"/>
      <c r="B12253"/>
      <c r="C12253"/>
      <c r="D12253"/>
      <c r="E12253"/>
      <c r="F12253"/>
      <c r="G12253"/>
      <c r="H12253" s="26"/>
      <c r="I12253" s="26"/>
      <c r="K12253"/>
      <c r="L12253"/>
      <c r="M12253"/>
      <c r="N12253"/>
      <c r="O12253"/>
      <c r="P12253"/>
      <c r="S12253"/>
    </row>
    <row r="12254" spans="1:20" x14ac:dyDescent="0.3">
      <c r="A12254" s="25"/>
      <c r="B12254"/>
      <c r="C12254"/>
      <c r="D12254"/>
      <c r="E12254"/>
      <c r="F12254"/>
      <c r="G12254"/>
      <c r="H12254" s="26"/>
      <c r="I12254" s="26"/>
      <c r="K12254"/>
      <c r="L12254"/>
      <c r="M12254"/>
      <c r="N12254"/>
      <c r="O12254"/>
      <c r="P12254"/>
      <c r="S12254"/>
    </row>
    <row r="12255" spans="1:20" x14ac:dyDescent="0.3">
      <c r="A12255" s="25"/>
      <c r="B12255"/>
      <c r="C12255"/>
      <c r="D12255"/>
      <c r="E12255"/>
      <c r="F12255"/>
      <c r="G12255"/>
      <c r="H12255" s="26"/>
      <c r="I12255" s="26"/>
      <c r="K12255"/>
      <c r="L12255"/>
      <c r="M12255"/>
      <c r="N12255"/>
      <c r="O12255"/>
      <c r="P12255"/>
      <c r="S12255"/>
      <c r="T12255" s="7"/>
    </row>
    <row r="12256" spans="1:20" x14ac:dyDescent="0.3">
      <c r="A12256" s="25"/>
      <c r="B12256"/>
      <c r="C12256"/>
      <c r="D12256"/>
      <c r="E12256"/>
      <c r="F12256"/>
      <c r="G12256"/>
      <c r="H12256" s="26"/>
      <c r="I12256" s="26"/>
      <c r="K12256"/>
      <c r="L12256"/>
      <c r="M12256"/>
      <c r="N12256"/>
      <c r="O12256"/>
      <c r="P12256"/>
      <c r="S12256"/>
    </row>
    <row r="12257" spans="1:20" x14ac:dyDescent="0.3">
      <c r="A12257" s="25"/>
      <c r="B12257"/>
      <c r="C12257"/>
      <c r="D12257"/>
      <c r="E12257"/>
      <c r="F12257"/>
      <c r="G12257"/>
      <c r="H12257"/>
      <c r="I12257" s="14"/>
      <c r="K12257"/>
      <c r="L12257"/>
      <c r="M12257"/>
      <c r="N12257"/>
      <c r="O12257"/>
      <c r="P12257"/>
      <c r="S12257"/>
    </row>
    <row r="12258" spans="1:20" x14ac:dyDescent="0.3">
      <c r="A12258" s="25"/>
      <c r="B12258"/>
      <c r="C12258"/>
      <c r="D12258"/>
      <c r="E12258"/>
      <c r="F12258"/>
      <c r="G12258"/>
      <c r="H12258" s="14"/>
      <c r="I12258" s="14"/>
      <c r="K12258"/>
      <c r="L12258"/>
      <c r="M12258"/>
      <c r="N12258"/>
      <c r="O12258"/>
      <c r="P12258"/>
      <c r="S12258"/>
      <c r="T12258" s="7"/>
    </row>
    <row r="12259" spans="1:20" x14ac:dyDescent="0.3">
      <c r="A12259" s="25"/>
      <c r="B12259"/>
      <c r="C12259"/>
      <c r="D12259"/>
      <c r="E12259"/>
      <c r="F12259"/>
      <c r="G12259"/>
      <c r="H12259"/>
      <c r="I12259" s="14"/>
      <c r="K12259"/>
      <c r="L12259"/>
      <c r="M12259"/>
      <c r="N12259"/>
      <c r="O12259"/>
      <c r="P12259"/>
      <c r="S12259"/>
    </row>
    <row r="12260" spans="1:20" x14ac:dyDescent="0.3">
      <c r="A12260" s="25"/>
      <c r="B12260"/>
      <c r="C12260"/>
      <c r="D12260"/>
      <c r="E12260"/>
      <c r="F12260"/>
      <c r="G12260"/>
      <c r="H12260" s="14"/>
      <c r="I12260" s="14"/>
      <c r="K12260"/>
      <c r="L12260"/>
      <c r="M12260"/>
      <c r="N12260"/>
      <c r="O12260"/>
      <c r="P12260"/>
      <c r="S12260"/>
      <c r="T12260" s="7"/>
    </row>
    <row r="12261" spans="1:20" x14ac:dyDescent="0.3">
      <c r="A12261" s="25"/>
      <c r="B12261"/>
      <c r="C12261"/>
      <c r="D12261"/>
      <c r="E12261"/>
      <c r="F12261"/>
      <c r="G12261"/>
      <c r="H12261"/>
      <c r="I12261"/>
      <c r="K12261"/>
      <c r="L12261"/>
      <c r="M12261"/>
      <c r="N12261"/>
      <c r="O12261"/>
      <c r="P12261"/>
      <c r="S12261"/>
    </row>
    <row r="12262" spans="1:20" x14ac:dyDescent="0.3">
      <c r="A12262" s="25"/>
      <c r="B12262"/>
      <c r="C12262"/>
      <c r="D12262"/>
      <c r="E12262"/>
      <c r="F12262"/>
      <c r="G12262"/>
      <c r="H12262" s="26"/>
      <c r="I12262" s="26"/>
      <c r="K12262"/>
      <c r="L12262"/>
      <c r="M12262"/>
      <c r="N12262"/>
      <c r="O12262"/>
      <c r="P12262"/>
      <c r="S12262"/>
    </row>
    <row r="12263" spans="1:20" x14ac:dyDescent="0.3">
      <c r="A12263" s="25"/>
      <c r="B12263"/>
      <c r="C12263"/>
      <c r="D12263"/>
      <c r="E12263"/>
      <c r="F12263"/>
      <c r="G12263"/>
      <c r="H12263" s="26"/>
      <c r="I12263" s="26"/>
      <c r="K12263"/>
      <c r="L12263"/>
      <c r="M12263"/>
      <c r="N12263"/>
      <c r="O12263"/>
      <c r="P12263"/>
      <c r="S12263"/>
    </row>
    <row r="12264" spans="1:20" x14ac:dyDescent="0.3">
      <c r="A12264" s="25"/>
      <c r="B12264"/>
      <c r="C12264"/>
      <c r="D12264"/>
      <c r="E12264"/>
      <c r="F12264"/>
      <c r="G12264"/>
      <c r="H12264" s="26"/>
      <c r="I12264" s="26"/>
      <c r="K12264"/>
      <c r="L12264"/>
      <c r="M12264"/>
      <c r="N12264"/>
      <c r="O12264"/>
      <c r="P12264"/>
      <c r="S12264"/>
    </row>
    <row r="12265" spans="1:20" x14ac:dyDescent="0.3">
      <c r="A12265" s="25"/>
      <c r="B12265"/>
      <c r="C12265"/>
      <c r="D12265"/>
      <c r="E12265"/>
      <c r="F12265"/>
      <c r="G12265"/>
      <c r="H12265" s="26"/>
      <c r="I12265" s="26"/>
      <c r="K12265"/>
      <c r="L12265"/>
      <c r="M12265"/>
      <c r="N12265"/>
      <c r="O12265"/>
      <c r="P12265"/>
      <c r="S12265"/>
    </row>
    <row r="12266" spans="1:20" x14ac:dyDescent="0.3">
      <c r="A12266" s="25"/>
      <c r="B12266"/>
      <c r="C12266"/>
      <c r="D12266"/>
      <c r="E12266"/>
      <c r="F12266"/>
      <c r="G12266"/>
      <c r="H12266" s="26"/>
      <c r="I12266" s="26"/>
      <c r="K12266"/>
      <c r="L12266"/>
      <c r="M12266"/>
      <c r="N12266"/>
      <c r="O12266"/>
      <c r="P12266"/>
      <c r="S12266"/>
    </row>
    <row r="12267" spans="1:20" x14ac:dyDescent="0.3">
      <c r="A12267" s="25"/>
      <c r="B12267"/>
      <c r="C12267"/>
      <c r="D12267"/>
      <c r="E12267"/>
      <c r="F12267"/>
      <c r="G12267"/>
      <c r="H12267" s="26"/>
      <c r="I12267" s="26"/>
      <c r="K12267"/>
      <c r="L12267"/>
      <c r="M12267"/>
      <c r="N12267"/>
      <c r="O12267"/>
      <c r="P12267"/>
      <c r="S12267"/>
    </row>
    <row r="12268" spans="1:20" x14ac:dyDescent="0.3">
      <c r="A12268" s="25"/>
      <c r="B12268"/>
      <c r="C12268"/>
      <c r="D12268"/>
      <c r="E12268"/>
      <c r="F12268"/>
      <c r="G12268"/>
      <c r="H12268" s="26"/>
      <c r="I12268" s="26"/>
      <c r="K12268"/>
      <c r="L12268"/>
      <c r="M12268"/>
      <c r="N12268"/>
      <c r="O12268"/>
      <c r="P12268"/>
      <c r="S12268"/>
    </row>
    <row r="12269" spans="1:20" x14ac:dyDescent="0.3">
      <c r="A12269" s="25"/>
      <c r="B12269"/>
      <c r="C12269"/>
      <c r="D12269"/>
      <c r="E12269"/>
      <c r="F12269"/>
      <c r="G12269"/>
      <c r="H12269" s="26"/>
      <c r="I12269" s="26"/>
      <c r="K12269"/>
      <c r="L12269"/>
      <c r="M12269"/>
      <c r="N12269"/>
      <c r="O12269"/>
      <c r="P12269"/>
      <c r="S12269"/>
    </row>
    <row r="12270" spans="1:20" x14ac:dyDescent="0.3">
      <c r="A12270" s="25"/>
      <c r="B12270"/>
      <c r="C12270"/>
      <c r="D12270"/>
      <c r="E12270"/>
      <c r="F12270"/>
      <c r="G12270"/>
      <c r="H12270" s="26"/>
      <c r="I12270" s="26"/>
      <c r="K12270"/>
      <c r="L12270"/>
      <c r="M12270"/>
      <c r="N12270"/>
      <c r="O12270"/>
      <c r="P12270"/>
      <c r="S12270"/>
    </row>
    <row r="12271" spans="1:20" x14ac:dyDescent="0.3">
      <c r="A12271" s="25"/>
      <c r="B12271"/>
      <c r="C12271"/>
      <c r="D12271"/>
      <c r="E12271"/>
      <c r="F12271"/>
      <c r="G12271"/>
      <c r="H12271" s="26"/>
      <c r="I12271" s="26"/>
      <c r="K12271"/>
      <c r="L12271"/>
      <c r="M12271"/>
      <c r="N12271"/>
      <c r="O12271"/>
      <c r="P12271"/>
      <c r="S12271"/>
    </row>
    <row r="12272" spans="1:20" x14ac:dyDescent="0.3">
      <c r="A12272" s="25"/>
      <c r="B12272"/>
      <c r="C12272"/>
      <c r="D12272"/>
      <c r="E12272"/>
      <c r="F12272"/>
      <c r="G12272"/>
      <c r="H12272"/>
      <c r="I12272"/>
      <c r="K12272"/>
      <c r="L12272"/>
      <c r="M12272"/>
      <c r="N12272"/>
      <c r="O12272"/>
      <c r="P12272"/>
      <c r="S12272"/>
    </row>
    <row r="12273" spans="1:20" x14ac:dyDescent="0.3">
      <c r="A12273" s="25"/>
      <c r="B12273"/>
      <c r="C12273"/>
      <c r="D12273"/>
      <c r="E12273"/>
      <c r="F12273"/>
      <c r="G12273"/>
      <c r="H12273"/>
      <c r="I12273"/>
      <c r="K12273"/>
      <c r="L12273"/>
      <c r="M12273"/>
      <c r="N12273"/>
      <c r="O12273"/>
      <c r="P12273"/>
      <c r="S12273"/>
    </row>
    <row r="12274" spans="1:20" x14ac:dyDescent="0.3">
      <c r="A12274" s="25"/>
      <c r="B12274"/>
      <c r="C12274"/>
      <c r="D12274"/>
      <c r="E12274"/>
      <c r="F12274"/>
      <c r="G12274"/>
      <c r="H12274"/>
      <c r="I12274"/>
      <c r="K12274"/>
      <c r="L12274"/>
      <c r="M12274"/>
      <c r="N12274"/>
      <c r="O12274"/>
      <c r="P12274"/>
      <c r="S12274"/>
    </row>
    <row r="12275" spans="1:20" x14ac:dyDescent="0.3">
      <c r="A12275" s="25"/>
      <c r="B12275"/>
      <c r="C12275"/>
      <c r="D12275"/>
      <c r="E12275"/>
      <c r="F12275"/>
      <c r="G12275"/>
      <c r="H12275"/>
      <c r="I12275"/>
      <c r="K12275"/>
      <c r="L12275"/>
      <c r="M12275"/>
      <c r="N12275"/>
      <c r="O12275"/>
      <c r="P12275"/>
      <c r="S12275"/>
    </row>
    <row r="12276" spans="1:20" x14ac:dyDescent="0.3">
      <c r="A12276" s="25"/>
      <c r="B12276"/>
      <c r="C12276"/>
      <c r="D12276"/>
      <c r="E12276"/>
      <c r="F12276"/>
      <c r="G12276"/>
      <c r="H12276" s="14"/>
      <c r="I12276" s="14"/>
      <c r="K12276"/>
      <c r="L12276"/>
      <c r="M12276"/>
      <c r="N12276"/>
      <c r="O12276"/>
      <c r="P12276"/>
      <c r="S12276"/>
    </row>
    <row r="12277" spans="1:20" x14ac:dyDescent="0.3">
      <c r="A12277" s="25"/>
      <c r="B12277"/>
      <c r="C12277"/>
      <c r="D12277"/>
      <c r="E12277"/>
      <c r="F12277"/>
      <c r="G12277"/>
      <c r="H12277" s="26"/>
      <c r="I12277" s="26"/>
      <c r="K12277"/>
      <c r="L12277"/>
      <c r="M12277"/>
      <c r="N12277"/>
      <c r="O12277"/>
      <c r="P12277"/>
      <c r="S12277"/>
    </row>
    <row r="12278" spans="1:20" x14ac:dyDescent="0.3">
      <c r="A12278" s="25"/>
      <c r="B12278"/>
      <c r="C12278"/>
      <c r="D12278"/>
      <c r="E12278"/>
      <c r="F12278"/>
      <c r="G12278"/>
      <c r="H12278" s="26"/>
      <c r="I12278" s="26"/>
      <c r="K12278"/>
      <c r="L12278"/>
      <c r="M12278"/>
      <c r="N12278"/>
      <c r="O12278"/>
      <c r="P12278"/>
      <c r="S12278"/>
    </row>
    <row r="12279" spans="1:20" x14ac:dyDescent="0.3">
      <c r="A12279" s="25"/>
      <c r="B12279"/>
      <c r="C12279"/>
      <c r="D12279"/>
      <c r="E12279"/>
      <c r="F12279"/>
      <c r="G12279"/>
      <c r="H12279" s="26"/>
      <c r="I12279" s="26"/>
      <c r="K12279"/>
      <c r="L12279"/>
      <c r="M12279"/>
      <c r="N12279"/>
      <c r="O12279"/>
      <c r="P12279"/>
      <c r="S12279"/>
    </row>
    <row r="12280" spans="1:20" x14ac:dyDescent="0.3">
      <c r="A12280" s="25"/>
      <c r="B12280"/>
      <c r="C12280"/>
      <c r="D12280"/>
      <c r="E12280"/>
      <c r="F12280"/>
      <c r="G12280"/>
      <c r="H12280" s="26"/>
      <c r="I12280" s="26"/>
      <c r="K12280"/>
      <c r="L12280"/>
      <c r="M12280"/>
      <c r="N12280"/>
      <c r="O12280"/>
      <c r="P12280"/>
      <c r="S12280"/>
    </row>
    <row r="12281" spans="1:20" x14ac:dyDescent="0.3">
      <c r="A12281" s="25"/>
      <c r="B12281"/>
      <c r="C12281"/>
      <c r="D12281"/>
      <c r="E12281"/>
      <c r="F12281"/>
      <c r="G12281"/>
      <c r="H12281" s="26"/>
      <c r="I12281" s="26"/>
      <c r="K12281"/>
      <c r="L12281"/>
      <c r="M12281"/>
      <c r="N12281"/>
      <c r="O12281"/>
      <c r="P12281"/>
      <c r="S12281"/>
    </row>
    <row r="12282" spans="1:20" x14ac:dyDescent="0.3">
      <c r="A12282" s="25"/>
      <c r="B12282"/>
      <c r="C12282"/>
      <c r="D12282"/>
      <c r="E12282"/>
      <c r="F12282"/>
      <c r="G12282"/>
      <c r="H12282" s="26"/>
      <c r="I12282" s="26"/>
      <c r="K12282"/>
      <c r="L12282"/>
      <c r="M12282"/>
      <c r="N12282"/>
      <c r="O12282"/>
      <c r="P12282"/>
      <c r="S12282"/>
      <c r="T12282" s="7"/>
    </row>
    <row r="12283" spans="1:20" x14ac:dyDescent="0.3">
      <c r="A12283" s="25"/>
      <c r="B12283"/>
      <c r="C12283"/>
      <c r="D12283"/>
      <c r="E12283"/>
      <c r="F12283"/>
      <c r="G12283"/>
      <c r="H12283" s="14"/>
      <c r="I12283" s="14"/>
      <c r="K12283"/>
      <c r="L12283"/>
      <c r="M12283"/>
      <c r="N12283"/>
      <c r="O12283"/>
      <c r="P12283"/>
      <c r="S12283"/>
    </row>
    <row r="12284" spans="1:20" x14ac:dyDescent="0.3">
      <c r="A12284" s="25"/>
      <c r="B12284"/>
      <c r="C12284"/>
      <c r="D12284"/>
      <c r="E12284"/>
      <c r="F12284"/>
      <c r="G12284"/>
      <c r="H12284"/>
      <c r="I12284"/>
      <c r="K12284"/>
      <c r="L12284"/>
      <c r="M12284"/>
      <c r="N12284"/>
      <c r="O12284"/>
      <c r="P12284"/>
      <c r="S12284"/>
    </row>
    <row r="12285" spans="1:20" x14ac:dyDescent="0.3">
      <c r="A12285" s="25"/>
      <c r="B12285"/>
      <c r="C12285"/>
      <c r="D12285"/>
      <c r="E12285"/>
      <c r="F12285"/>
      <c r="G12285"/>
      <c r="H12285" s="14"/>
      <c r="I12285" s="14"/>
      <c r="K12285"/>
      <c r="L12285"/>
      <c r="M12285"/>
      <c r="N12285"/>
      <c r="O12285"/>
      <c r="P12285"/>
      <c r="S12285"/>
      <c r="T12285" s="7"/>
    </row>
    <row r="12286" spans="1:20" x14ac:dyDescent="0.3">
      <c r="A12286" s="25"/>
      <c r="B12286"/>
      <c r="C12286"/>
      <c r="D12286"/>
      <c r="E12286"/>
      <c r="F12286"/>
      <c r="G12286"/>
      <c r="H12286"/>
      <c r="I12286" s="14"/>
      <c r="K12286"/>
      <c r="L12286"/>
      <c r="M12286"/>
      <c r="N12286"/>
      <c r="O12286"/>
      <c r="P12286"/>
      <c r="S12286"/>
    </row>
    <row r="12287" spans="1:20" x14ac:dyDescent="0.3">
      <c r="A12287" s="25"/>
      <c r="B12287"/>
      <c r="C12287"/>
      <c r="D12287"/>
      <c r="E12287"/>
      <c r="F12287"/>
      <c r="G12287"/>
      <c r="H12287" s="14"/>
      <c r="I12287" s="14"/>
      <c r="K12287"/>
      <c r="L12287"/>
      <c r="M12287"/>
      <c r="N12287"/>
      <c r="O12287"/>
      <c r="P12287"/>
      <c r="S12287"/>
      <c r="T12287" s="7"/>
    </row>
    <row r="12288" spans="1:20" x14ac:dyDescent="0.3">
      <c r="A12288" s="25"/>
      <c r="B12288"/>
      <c r="C12288"/>
      <c r="D12288"/>
      <c r="E12288"/>
      <c r="F12288"/>
      <c r="G12288"/>
      <c r="H12288"/>
      <c r="I12288" s="14"/>
      <c r="K12288"/>
      <c r="L12288"/>
      <c r="M12288"/>
      <c r="N12288"/>
      <c r="O12288"/>
      <c r="P12288"/>
      <c r="S12288"/>
    </row>
    <row r="12289" spans="1:20" x14ac:dyDescent="0.3">
      <c r="A12289" s="25"/>
      <c r="B12289"/>
      <c r="C12289"/>
      <c r="D12289"/>
      <c r="E12289"/>
      <c r="F12289"/>
      <c r="G12289"/>
      <c r="H12289" s="26"/>
      <c r="I12289" s="26"/>
      <c r="K12289"/>
      <c r="L12289"/>
      <c r="M12289"/>
      <c r="N12289"/>
      <c r="O12289"/>
      <c r="P12289"/>
      <c r="S12289"/>
    </row>
    <row r="12290" spans="1:20" x14ac:dyDescent="0.3">
      <c r="A12290" s="25"/>
      <c r="B12290"/>
      <c r="C12290"/>
      <c r="D12290"/>
      <c r="E12290"/>
      <c r="F12290"/>
      <c r="G12290"/>
      <c r="H12290" s="26"/>
      <c r="I12290" s="26"/>
      <c r="K12290"/>
      <c r="L12290"/>
      <c r="M12290"/>
      <c r="N12290"/>
      <c r="O12290"/>
      <c r="P12290"/>
      <c r="S12290"/>
    </row>
    <row r="12291" spans="1:20" x14ac:dyDescent="0.3">
      <c r="A12291" s="25"/>
      <c r="B12291"/>
      <c r="C12291"/>
      <c r="D12291"/>
      <c r="E12291"/>
      <c r="F12291"/>
      <c r="G12291"/>
      <c r="H12291" s="26"/>
      <c r="I12291" s="26"/>
      <c r="K12291"/>
      <c r="L12291"/>
      <c r="M12291"/>
      <c r="N12291"/>
      <c r="O12291"/>
      <c r="P12291"/>
      <c r="S12291"/>
    </row>
    <row r="12292" spans="1:20" x14ac:dyDescent="0.3">
      <c r="A12292" s="25"/>
      <c r="B12292"/>
      <c r="C12292"/>
      <c r="D12292"/>
      <c r="E12292"/>
      <c r="F12292"/>
      <c r="G12292"/>
      <c r="H12292" s="26"/>
      <c r="I12292" s="26"/>
      <c r="K12292"/>
      <c r="L12292"/>
      <c r="M12292"/>
      <c r="N12292"/>
      <c r="O12292"/>
      <c r="P12292"/>
      <c r="S12292"/>
      <c r="T12292" s="7"/>
    </row>
    <row r="12293" spans="1:20" x14ac:dyDescent="0.3">
      <c r="A12293" s="25"/>
      <c r="B12293"/>
      <c r="C12293"/>
      <c r="D12293"/>
      <c r="E12293"/>
      <c r="F12293"/>
      <c r="G12293"/>
      <c r="H12293" s="26"/>
      <c r="I12293" s="26"/>
      <c r="K12293"/>
      <c r="L12293"/>
      <c r="M12293"/>
      <c r="N12293"/>
      <c r="O12293"/>
      <c r="P12293"/>
      <c r="S12293"/>
    </row>
    <row r="12294" spans="1:20" x14ac:dyDescent="0.3">
      <c r="A12294" s="25"/>
      <c r="B12294"/>
      <c r="C12294"/>
      <c r="D12294"/>
      <c r="E12294"/>
      <c r="F12294"/>
      <c r="G12294"/>
      <c r="H12294" s="26"/>
      <c r="I12294" s="26"/>
      <c r="K12294"/>
      <c r="L12294"/>
      <c r="M12294"/>
      <c r="N12294"/>
      <c r="O12294"/>
      <c r="P12294"/>
      <c r="S12294"/>
    </row>
    <row r="12295" spans="1:20" x14ac:dyDescent="0.3">
      <c r="A12295" s="25"/>
      <c r="B12295"/>
      <c r="C12295"/>
      <c r="D12295"/>
      <c r="E12295"/>
      <c r="F12295"/>
      <c r="G12295"/>
      <c r="H12295" s="26"/>
      <c r="I12295" s="26"/>
      <c r="K12295"/>
      <c r="L12295"/>
      <c r="M12295"/>
      <c r="N12295"/>
      <c r="O12295"/>
      <c r="P12295"/>
      <c r="S12295"/>
    </row>
    <row r="12296" spans="1:20" x14ac:dyDescent="0.3">
      <c r="A12296" s="25"/>
      <c r="B12296"/>
      <c r="C12296"/>
      <c r="D12296"/>
      <c r="E12296"/>
      <c r="F12296"/>
      <c r="G12296"/>
      <c r="H12296" s="26"/>
      <c r="I12296" s="26"/>
      <c r="K12296"/>
      <c r="L12296"/>
      <c r="M12296"/>
      <c r="N12296"/>
      <c r="O12296"/>
      <c r="P12296"/>
      <c r="S12296"/>
      <c r="T12296" s="7"/>
    </row>
    <row r="12297" spans="1:20" x14ac:dyDescent="0.3">
      <c r="A12297" s="25"/>
      <c r="B12297"/>
      <c r="C12297"/>
      <c r="D12297"/>
      <c r="E12297"/>
      <c r="F12297"/>
      <c r="G12297"/>
      <c r="H12297" s="26"/>
      <c r="I12297" s="26"/>
      <c r="K12297"/>
      <c r="L12297"/>
      <c r="M12297"/>
      <c r="N12297"/>
      <c r="O12297"/>
      <c r="P12297"/>
      <c r="S12297"/>
      <c r="T12297" s="7"/>
    </row>
    <row r="12298" spans="1:20" x14ac:dyDescent="0.3">
      <c r="A12298" s="25"/>
      <c r="B12298"/>
      <c r="C12298"/>
      <c r="D12298"/>
      <c r="E12298"/>
      <c r="F12298"/>
      <c r="G12298"/>
      <c r="H12298" s="26"/>
      <c r="I12298" s="26"/>
      <c r="K12298"/>
      <c r="L12298"/>
      <c r="M12298"/>
      <c r="N12298"/>
      <c r="O12298"/>
      <c r="P12298"/>
      <c r="S12298"/>
    </row>
    <row r="12299" spans="1:20" x14ac:dyDescent="0.3">
      <c r="A12299" s="25"/>
      <c r="B12299"/>
      <c r="C12299"/>
      <c r="D12299"/>
      <c r="E12299"/>
      <c r="F12299"/>
      <c r="G12299"/>
      <c r="H12299" s="26"/>
      <c r="I12299" s="26"/>
      <c r="K12299"/>
      <c r="L12299"/>
      <c r="M12299"/>
      <c r="N12299"/>
      <c r="O12299"/>
      <c r="P12299"/>
      <c r="S12299"/>
    </row>
    <row r="12300" spans="1:20" x14ac:dyDescent="0.3">
      <c r="A12300" s="25"/>
      <c r="B12300"/>
      <c r="C12300"/>
      <c r="D12300"/>
      <c r="E12300"/>
      <c r="F12300"/>
      <c r="G12300"/>
      <c r="H12300" s="26"/>
      <c r="I12300" s="26"/>
      <c r="K12300"/>
      <c r="L12300"/>
      <c r="M12300"/>
      <c r="N12300"/>
      <c r="O12300"/>
      <c r="P12300"/>
      <c r="S12300"/>
    </row>
    <row r="12301" spans="1:20" x14ac:dyDescent="0.3">
      <c r="A12301" s="25"/>
      <c r="B12301"/>
      <c r="C12301"/>
      <c r="D12301"/>
      <c r="E12301"/>
      <c r="F12301"/>
      <c r="G12301"/>
      <c r="H12301" s="14"/>
      <c r="I12301" s="14"/>
      <c r="K12301"/>
      <c r="L12301"/>
      <c r="M12301"/>
      <c r="N12301"/>
      <c r="O12301"/>
      <c r="P12301"/>
      <c r="S12301"/>
    </row>
    <row r="12302" spans="1:20" x14ac:dyDescent="0.3">
      <c r="A12302" s="25"/>
      <c r="B12302"/>
      <c r="C12302"/>
      <c r="D12302"/>
      <c r="E12302"/>
      <c r="F12302"/>
      <c r="G12302"/>
      <c r="H12302"/>
      <c r="I12302" s="14"/>
      <c r="K12302"/>
      <c r="L12302"/>
      <c r="M12302"/>
      <c r="N12302"/>
      <c r="O12302"/>
      <c r="P12302"/>
      <c r="S12302"/>
    </row>
    <row r="12303" spans="1:20" x14ac:dyDescent="0.3">
      <c r="A12303" s="25"/>
      <c r="B12303"/>
      <c r="C12303"/>
      <c r="D12303"/>
      <c r="E12303"/>
      <c r="F12303"/>
      <c r="G12303"/>
      <c r="H12303"/>
      <c r="I12303" s="14"/>
      <c r="K12303"/>
      <c r="L12303"/>
      <c r="M12303"/>
      <c r="N12303"/>
      <c r="O12303"/>
      <c r="P12303"/>
      <c r="S12303"/>
    </row>
    <row r="12304" spans="1:20" x14ac:dyDescent="0.3">
      <c r="A12304" s="25"/>
      <c r="B12304"/>
      <c r="C12304"/>
      <c r="D12304"/>
      <c r="E12304"/>
      <c r="F12304"/>
      <c r="G12304"/>
      <c r="H12304"/>
      <c r="I12304"/>
      <c r="K12304"/>
      <c r="L12304"/>
      <c r="M12304"/>
      <c r="N12304"/>
      <c r="O12304"/>
      <c r="P12304"/>
      <c r="S12304"/>
    </row>
    <row r="12305" spans="1:20" x14ac:dyDescent="0.3">
      <c r="A12305" s="25"/>
      <c r="B12305"/>
      <c r="C12305"/>
      <c r="D12305"/>
      <c r="E12305"/>
      <c r="F12305"/>
      <c r="G12305"/>
      <c r="H12305"/>
      <c r="I12305"/>
      <c r="K12305"/>
      <c r="L12305"/>
      <c r="M12305"/>
      <c r="N12305"/>
      <c r="O12305"/>
      <c r="P12305"/>
      <c r="S12305"/>
    </row>
    <row r="12306" spans="1:20" x14ac:dyDescent="0.3">
      <c r="A12306" s="25"/>
      <c r="B12306"/>
      <c r="C12306"/>
      <c r="D12306"/>
      <c r="E12306"/>
      <c r="F12306"/>
      <c r="G12306"/>
      <c r="H12306" s="14"/>
      <c r="I12306" s="14"/>
      <c r="K12306"/>
      <c r="L12306"/>
      <c r="M12306"/>
      <c r="N12306"/>
      <c r="O12306"/>
      <c r="P12306"/>
      <c r="S12306"/>
    </row>
    <row r="12307" spans="1:20" x14ac:dyDescent="0.3">
      <c r="A12307" s="25"/>
      <c r="B12307"/>
      <c r="C12307"/>
      <c r="D12307"/>
      <c r="E12307"/>
      <c r="F12307"/>
      <c r="G12307"/>
      <c r="H12307" s="26"/>
      <c r="I12307" s="26"/>
      <c r="K12307"/>
      <c r="L12307"/>
      <c r="M12307"/>
      <c r="N12307"/>
      <c r="O12307"/>
      <c r="P12307"/>
      <c r="S12307"/>
    </row>
    <row r="12308" spans="1:20" x14ac:dyDescent="0.3">
      <c r="A12308" s="25"/>
      <c r="B12308"/>
      <c r="C12308"/>
      <c r="D12308"/>
      <c r="E12308"/>
      <c r="F12308"/>
      <c r="G12308"/>
      <c r="H12308" s="26"/>
      <c r="I12308" s="26"/>
      <c r="K12308"/>
      <c r="L12308"/>
      <c r="M12308"/>
      <c r="N12308"/>
      <c r="O12308"/>
      <c r="P12308"/>
      <c r="S12308"/>
    </row>
    <row r="12309" spans="1:20" x14ac:dyDescent="0.3">
      <c r="A12309" s="25"/>
      <c r="B12309"/>
      <c r="C12309"/>
      <c r="D12309"/>
      <c r="E12309"/>
      <c r="F12309"/>
      <c r="G12309"/>
      <c r="H12309" s="26"/>
      <c r="I12309" s="26"/>
      <c r="K12309"/>
      <c r="L12309"/>
      <c r="M12309"/>
      <c r="N12309"/>
      <c r="O12309"/>
      <c r="P12309"/>
      <c r="S12309"/>
    </row>
    <row r="12310" spans="1:20" x14ac:dyDescent="0.3">
      <c r="A12310" s="25"/>
      <c r="B12310"/>
      <c r="C12310"/>
      <c r="D12310"/>
      <c r="E12310"/>
      <c r="F12310"/>
      <c r="G12310"/>
      <c r="H12310" s="26"/>
      <c r="I12310" s="26"/>
      <c r="K12310"/>
      <c r="L12310"/>
      <c r="M12310"/>
      <c r="N12310"/>
      <c r="O12310"/>
      <c r="P12310"/>
      <c r="S12310"/>
    </row>
    <row r="12311" spans="1:20" x14ac:dyDescent="0.3">
      <c r="A12311" s="25"/>
      <c r="B12311"/>
      <c r="C12311"/>
      <c r="D12311"/>
      <c r="E12311"/>
      <c r="F12311"/>
      <c r="G12311"/>
      <c r="H12311" s="26"/>
      <c r="I12311" s="26"/>
      <c r="K12311"/>
      <c r="L12311"/>
      <c r="M12311"/>
      <c r="N12311"/>
      <c r="O12311"/>
      <c r="P12311"/>
      <c r="S12311"/>
    </row>
    <row r="12312" spans="1:20" x14ac:dyDescent="0.3">
      <c r="A12312" s="25"/>
      <c r="B12312"/>
      <c r="C12312"/>
      <c r="D12312"/>
      <c r="E12312"/>
      <c r="F12312"/>
      <c r="G12312"/>
      <c r="H12312" s="26"/>
      <c r="I12312" s="26"/>
      <c r="K12312"/>
      <c r="L12312"/>
      <c r="M12312"/>
      <c r="N12312"/>
      <c r="O12312"/>
      <c r="P12312"/>
      <c r="S12312"/>
    </row>
    <row r="12313" spans="1:20" x14ac:dyDescent="0.3">
      <c r="A12313" s="25"/>
      <c r="B12313"/>
      <c r="C12313"/>
      <c r="D12313"/>
      <c r="E12313"/>
      <c r="F12313"/>
      <c r="G12313"/>
      <c r="H12313" s="14"/>
      <c r="I12313" s="26"/>
      <c r="K12313"/>
      <c r="L12313"/>
      <c r="M12313"/>
      <c r="N12313"/>
      <c r="O12313"/>
      <c r="P12313"/>
      <c r="S12313"/>
    </row>
    <row r="12314" spans="1:20" x14ac:dyDescent="0.3">
      <c r="A12314" s="25"/>
      <c r="B12314"/>
      <c r="C12314"/>
      <c r="D12314"/>
      <c r="E12314"/>
      <c r="F12314"/>
      <c r="G12314"/>
      <c r="H12314" s="14"/>
      <c r="I12314" s="26"/>
      <c r="K12314"/>
      <c r="L12314"/>
      <c r="M12314"/>
      <c r="N12314"/>
      <c r="O12314"/>
      <c r="P12314"/>
      <c r="S12314"/>
    </row>
    <row r="12315" spans="1:20" x14ac:dyDescent="0.3">
      <c r="A12315" s="25"/>
      <c r="B12315"/>
      <c r="C12315"/>
      <c r="D12315"/>
      <c r="E12315"/>
      <c r="F12315"/>
      <c r="G12315"/>
      <c r="H12315" s="14"/>
      <c r="I12315" s="26"/>
      <c r="K12315"/>
      <c r="L12315"/>
      <c r="M12315"/>
      <c r="N12315"/>
      <c r="O12315"/>
      <c r="P12315"/>
      <c r="S12315"/>
      <c r="T12315" s="7"/>
    </row>
    <row r="12316" spans="1:20" x14ac:dyDescent="0.3">
      <c r="A12316" s="25"/>
      <c r="B12316"/>
      <c r="C12316"/>
      <c r="D12316"/>
      <c r="E12316"/>
      <c r="F12316"/>
      <c r="G12316"/>
      <c r="H12316" s="14"/>
      <c r="I12316" s="26"/>
      <c r="K12316"/>
      <c r="L12316"/>
      <c r="M12316"/>
      <c r="N12316"/>
      <c r="O12316"/>
      <c r="P12316"/>
      <c r="S12316"/>
    </row>
    <row r="12317" spans="1:20" x14ac:dyDescent="0.3">
      <c r="A12317" s="25"/>
      <c r="B12317"/>
      <c r="C12317"/>
      <c r="D12317"/>
      <c r="E12317"/>
      <c r="F12317"/>
      <c r="G12317"/>
      <c r="H12317" s="14"/>
      <c r="I12317" s="26"/>
      <c r="K12317"/>
      <c r="L12317"/>
      <c r="M12317"/>
      <c r="N12317"/>
      <c r="O12317"/>
      <c r="P12317"/>
      <c r="S12317"/>
    </row>
    <row r="12318" spans="1:20" x14ac:dyDescent="0.3">
      <c r="A12318" s="25"/>
      <c r="B12318"/>
      <c r="C12318"/>
      <c r="D12318"/>
      <c r="E12318"/>
      <c r="F12318"/>
      <c r="G12318"/>
      <c r="H12318" s="14"/>
      <c r="I12318" s="26"/>
      <c r="K12318"/>
      <c r="L12318"/>
      <c r="M12318"/>
      <c r="N12318"/>
      <c r="O12318"/>
      <c r="P12318"/>
      <c r="S12318"/>
    </row>
    <row r="12319" spans="1:20" x14ac:dyDescent="0.3">
      <c r="A12319" s="25"/>
      <c r="B12319"/>
      <c r="C12319"/>
      <c r="D12319"/>
      <c r="E12319"/>
      <c r="F12319"/>
      <c r="G12319"/>
      <c r="H12319" s="14"/>
      <c r="I12319" s="26"/>
      <c r="K12319"/>
      <c r="L12319"/>
      <c r="M12319"/>
      <c r="N12319"/>
      <c r="O12319"/>
      <c r="P12319"/>
      <c r="S12319"/>
      <c r="T12319" s="7"/>
    </row>
    <row r="12320" spans="1:20" x14ac:dyDescent="0.3">
      <c r="A12320" s="25"/>
      <c r="B12320"/>
      <c r="C12320"/>
      <c r="D12320"/>
      <c r="E12320"/>
      <c r="F12320"/>
      <c r="G12320"/>
      <c r="H12320" s="14"/>
      <c r="I12320" s="26"/>
      <c r="K12320"/>
      <c r="L12320"/>
      <c r="M12320"/>
      <c r="N12320"/>
      <c r="O12320"/>
      <c r="P12320"/>
      <c r="S12320"/>
      <c r="T12320" s="7"/>
    </row>
    <row r="12321" spans="1:19" x14ac:dyDescent="0.3">
      <c r="A12321" s="25"/>
      <c r="B12321"/>
      <c r="C12321"/>
      <c r="D12321"/>
      <c r="E12321"/>
      <c r="F12321"/>
      <c r="G12321"/>
      <c r="H12321"/>
      <c r="I12321" s="26"/>
      <c r="K12321"/>
      <c r="L12321"/>
      <c r="M12321"/>
      <c r="N12321"/>
      <c r="O12321"/>
      <c r="P12321"/>
      <c r="S12321"/>
    </row>
    <row r="12322" spans="1:19" x14ac:dyDescent="0.3">
      <c r="A12322" s="25"/>
      <c r="B12322"/>
      <c r="C12322"/>
      <c r="D12322"/>
      <c r="E12322"/>
      <c r="F12322"/>
      <c r="G12322"/>
      <c r="H12322"/>
      <c r="I12322" s="26"/>
      <c r="K12322"/>
      <c r="L12322"/>
      <c r="M12322"/>
      <c r="N12322"/>
      <c r="O12322"/>
      <c r="P12322"/>
      <c r="S12322"/>
    </row>
    <row r="12323" spans="1:19" x14ac:dyDescent="0.3">
      <c r="A12323" s="25"/>
      <c r="B12323"/>
      <c r="C12323"/>
      <c r="D12323"/>
      <c r="E12323"/>
      <c r="F12323"/>
      <c r="G12323"/>
      <c r="H12323"/>
      <c r="I12323"/>
      <c r="K12323"/>
      <c r="L12323"/>
      <c r="M12323"/>
      <c r="N12323"/>
      <c r="O12323"/>
      <c r="P12323"/>
      <c r="S12323"/>
    </row>
    <row r="12324" spans="1:19" x14ac:dyDescent="0.3">
      <c r="A12324" s="25"/>
      <c r="B12324"/>
      <c r="C12324"/>
      <c r="D12324"/>
      <c r="E12324"/>
      <c r="F12324"/>
      <c r="G12324"/>
      <c r="H12324" s="14"/>
      <c r="I12324"/>
      <c r="K12324"/>
      <c r="L12324"/>
      <c r="M12324"/>
      <c r="N12324"/>
      <c r="O12324"/>
      <c r="P12324"/>
      <c r="S12324"/>
    </row>
    <row r="12325" spans="1:19" x14ac:dyDescent="0.3">
      <c r="A12325" s="25"/>
      <c r="B12325"/>
      <c r="C12325"/>
      <c r="D12325"/>
      <c r="E12325"/>
      <c r="F12325"/>
      <c r="G12325"/>
      <c r="H12325" s="14"/>
      <c r="I12325"/>
      <c r="K12325"/>
      <c r="L12325"/>
      <c r="M12325"/>
      <c r="N12325"/>
      <c r="O12325"/>
      <c r="P12325"/>
      <c r="S12325"/>
    </row>
    <row r="12326" spans="1:19" x14ac:dyDescent="0.3">
      <c r="A12326" s="25"/>
      <c r="B12326"/>
      <c r="C12326"/>
      <c r="D12326"/>
      <c r="E12326"/>
      <c r="F12326"/>
      <c r="G12326"/>
      <c r="H12326" s="14"/>
      <c r="I12326"/>
      <c r="K12326"/>
      <c r="L12326"/>
      <c r="M12326"/>
      <c r="N12326"/>
      <c r="O12326"/>
      <c r="P12326"/>
      <c r="S12326"/>
    </row>
    <row r="12327" spans="1:19" x14ac:dyDescent="0.3">
      <c r="A12327" s="25"/>
      <c r="B12327"/>
      <c r="C12327"/>
      <c r="D12327"/>
      <c r="E12327"/>
      <c r="F12327"/>
      <c r="G12327"/>
      <c r="H12327" s="14"/>
      <c r="I12327"/>
      <c r="K12327"/>
      <c r="L12327"/>
      <c r="M12327"/>
      <c r="N12327"/>
      <c r="O12327"/>
      <c r="P12327"/>
      <c r="S12327"/>
    </row>
    <row r="12328" spans="1:19" x14ac:dyDescent="0.3">
      <c r="A12328" s="25"/>
      <c r="B12328"/>
      <c r="C12328"/>
      <c r="D12328"/>
      <c r="E12328"/>
      <c r="F12328"/>
      <c r="G12328"/>
      <c r="H12328" s="14"/>
      <c r="I12328" s="14"/>
      <c r="K12328"/>
      <c r="L12328"/>
      <c r="M12328"/>
      <c r="N12328"/>
      <c r="O12328"/>
      <c r="P12328"/>
      <c r="S12328"/>
    </row>
    <row r="12329" spans="1:19" x14ac:dyDescent="0.3">
      <c r="A12329" s="25"/>
      <c r="B12329"/>
      <c r="C12329"/>
      <c r="D12329"/>
      <c r="E12329"/>
      <c r="F12329"/>
      <c r="G12329"/>
      <c r="H12329" s="14"/>
      <c r="I12329" s="14"/>
      <c r="K12329"/>
      <c r="L12329"/>
      <c r="M12329"/>
      <c r="N12329"/>
      <c r="O12329"/>
      <c r="P12329"/>
      <c r="S12329"/>
    </row>
    <row r="12330" spans="1:19" x14ac:dyDescent="0.3">
      <c r="A12330" s="25"/>
      <c r="B12330"/>
      <c r="C12330"/>
      <c r="D12330"/>
      <c r="E12330"/>
      <c r="F12330"/>
      <c r="G12330"/>
      <c r="H12330" s="26"/>
      <c r="I12330" s="26"/>
      <c r="K12330"/>
      <c r="L12330"/>
      <c r="M12330"/>
      <c r="N12330"/>
      <c r="O12330"/>
      <c r="P12330"/>
      <c r="S12330"/>
    </row>
    <row r="12331" spans="1:19" x14ac:dyDescent="0.3">
      <c r="A12331" s="25"/>
      <c r="B12331"/>
      <c r="C12331"/>
      <c r="D12331"/>
      <c r="E12331"/>
      <c r="F12331"/>
      <c r="G12331"/>
      <c r="H12331" s="26"/>
      <c r="I12331" s="26"/>
      <c r="K12331"/>
      <c r="L12331"/>
      <c r="M12331"/>
      <c r="N12331"/>
      <c r="O12331"/>
      <c r="P12331"/>
      <c r="S12331"/>
    </row>
    <row r="12332" spans="1:19" x14ac:dyDescent="0.3">
      <c r="A12332" s="25"/>
      <c r="B12332"/>
      <c r="C12332"/>
      <c r="D12332"/>
      <c r="E12332"/>
      <c r="F12332"/>
      <c r="G12332"/>
      <c r="H12332" s="26"/>
      <c r="I12332" s="26"/>
      <c r="K12332"/>
      <c r="L12332"/>
      <c r="M12332"/>
      <c r="N12332"/>
      <c r="O12332"/>
      <c r="P12332"/>
      <c r="S12332"/>
    </row>
    <row r="12333" spans="1:19" x14ac:dyDescent="0.3">
      <c r="A12333" s="25"/>
      <c r="B12333"/>
      <c r="C12333"/>
      <c r="D12333"/>
      <c r="E12333"/>
      <c r="F12333"/>
      <c r="G12333"/>
      <c r="H12333" s="26"/>
      <c r="I12333" s="26"/>
      <c r="K12333"/>
      <c r="L12333"/>
      <c r="M12333"/>
      <c r="N12333"/>
      <c r="O12333"/>
      <c r="P12333"/>
      <c r="S12333"/>
    </row>
    <row r="12334" spans="1:19" x14ac:dyDescent="0.3">
      <c r="A12334" s="25"/>
      <c r="B12334"/>
      <c r="C12334"/>
      <c r="D12334"/>
      <c r="E12334"/>
      <c r="F12334"/>
      <c r="G12334"/>
      <c r="H12334" s="26"/>
      <c r="I12334" s="26"/>
      <c r="K12334"/>
      <c r="L12334"/>
      <c r="M12334"/>
      <c r="N12334"/>
      <c r="O12334"/>
      <c r="P12334"/>
      <c r="S12334"/>
    </row>
    <row r="12335" spans="1:19" x14ac:dyDescent="0.3">
      <c r="A12335" s="25"/>
      <c r="B12335"/>
      <c r="C12335"/>
      <c r="D12335"/>
      <c r="E12335"/>
      <c r="F12335"/>
      <c r="G12335"/>
      <c r="H12335" s="26"/>
      <c r="I12335" s="26"/>
      <c r="K12335"/>
      <c r="L12335"/>
      <c r="M12335"/>
      <c r="N12335"/>
      <c r="O12335"/>
      <c r="P12335"/>
      <c r="S12335"/>
    </row>
    <row r="12336" spans="1:19" x14ac:dyDescent="0.3">
      <c r="A12336" s="25"/>
      <c r="B12336"/>
      <c r="C12336"/>
      <c r="D12336"/>
      <c r="E12336"/>
      <c r="F12336"/>
      <c r="G12336"/>
      <c r="H12336" s="26"/>
      <c r="I12336" s="26"/>
      <c r="K12336"/>
      <c r="L12336"/>
      <c r="M12336"/>
      <c r="N12336"/>
      <c r="O12336"/>
      <c r="P12336"/>
      <c r="S12336"/>
    </row>
    <row r="12337" spans="1:20" x14ac:dyDescent="0.3">
      <c r="A12337" s="25"/>
      <c r="B12337"/>
      <c r="C12337"/>
      <c r="D12337"/>
      <c r="E12337"/>
      <c r="F12337"/>
      <c r="G12337"/>
      <c r="H12337" s="14"/>
      <c r="I12337" s="14"/>
      <c r="K12337"/>
      <c r="L12337"/>
      <c r="M12337"/>
      <c r="N12337"/>
      <c r="O12337"/>
      <c r="P12337"/>
      <c r="S12337"/>
      <c r="T12337" s="7"/>
    </row>
    <row r="12338" spans="1:20" x14ac:dyDescent="0.3">
      <c r="A12338" s="25"/>
      <c r="B12338"/>
      <c r="C12338"/>
      <c r="D12338"/>
      <c r="E12338"/>
      <c r="F12338"/>
      <c r="G12338"/>
      <c r="H12338"/>
      <c r="I12338" s="14"/>
      <c r="K12338"/>
      <c r="L12338"/>
      <c r="M12338"/>
      <c r="N12338"/>
      <c r="O12338"/>
      <c r="P12338"/>
      <c r="S12338"/>
    </row>
    <row r="12339" spans="1:20" x14ac:dyDescent="0.3">
      <c r="A12339" s="25"/>
      <c r="B12339"/>
      <c r="C12339"/>
      <c r="D12339"/>
      <c r="E12339"/>
      <c r="F12339"/>
      <c r="G12339"/>
      <c r="H12339" s="14"/>
      <c r="I12339" s="14"/>
      <c r="K12339"/>
      <c r="L12339"/>
      <c r="M12339"/>
      <c r="N12339"/>
      <c r="O12339"/>
      <c r="P12339"/>
      <c r="S12339"/>
      <c r="T12339" s="7"/>
    </row>
    <row r="12340" spans="1:20" x14ac:dyDescent="0.3">
      <c r="A12340" s="25"/>
      <c r="B12340"/>
      <c r="C12340"/>
      <c r="D12340"/>
      <c r="E12340"/>
      <c r="F12340"/>
      <c r="G12340"/>
      <c r="H12340" s="14"/>
      <c r="I12340" s="14"/>
      <c r="K12340"/>
      <c r="L12340"/>
      <c r="M12340"/>
      <c r="N12340"/>
      <c r="O12340"/>
      <c r="P12340"/>
      <c r="S12340"/>
      <c r="T12340" s="7"/>
    </row>
    <row r="12341" spans="1:20" x14ac:dyDescent="0.3">
      <c r="A12341" s="25"/>
      <c r="B12341"/>
      <c r="C12341"/>
      <c r="D12341"/>
      <c r="E12341"/>
      <c r="F12341"/>
      <c r="G12341"/>
      <c r="H12341"/>
      <c r="I12341"/>
      <c r="K12341"/>
      <c r="L12341"/>
      <c r="M12341"/>
      <c r="N12341"/>
      <c r="O12341"/>
      <c r="P12341"/>
      <c r="S12341"/>
    </row>
    <row r="12342" spans="1:20" x14ac:dyDescent="0.3">
      <c r="A12342" s="25"/>
      <c r="B12342"/>
      <c r="C12342"/>
      <c r="D12342"/>
      <c r="E12342"/>
      <c r="F12342"/>
      <c r="G12342"/>
      <c r="H12342"/>
      <c r="I12342"/>
      <c r="K12342"/>
      <c r="L12342"/>
      <c r="M12342"/>
      <c r="N12342"/>
      <c r="O12342"/>
      <c r="P12342"/>
      <c r="S12342"/>
    </row>
    <row r="12343" spans="1:20" x14ac:dyDescent="0.3">
      <c r="A12343" s="25"/>
      <c r="B12343"/>
      <c r="C12343"/>
      <c r="D12343"/>
      <c r="E12343"/>
      <c r="F12343"/>
      <c r="G12343"/>
      <c r="H12343"/>
      <c r="I12343"/>
      <c r="K12343"/>
      <c r="L12343"/>
      <c r="M12343"/>
      <c r="N12343"/>
      <c r="O12343"/>
      <c r="P12343"/>
      <c r="S12343"/>
    </row>
    <row r="12344" spans="1:20" x14ac:dyDescent="0.3">
      <c r="A12344" s="25"/>
      <c r="B12344"/>
      <c r="C12344"/>
      <c r="D12344"/>
      <c r="E12344"/>
      <c r="F12344"/>
      <c r="G12344"/>
      <c r="H12344" s="26"/>
      <c r="I12344" s="26"/>
      <c r="K12344"/>
      <c r="L12344"/>
      <c r="M12344"/>
      <c r="N12344"/>
      <c r="O12344"/>
      <c r="P12344"/>
      <c r="S12344"/>
    </row>
    <row r="12345" spans="1:20" x14ac:dyDescent="0.3">
      <c r="A12345" s="25"/>
      <c r="B12345"/>
      <c r="C12345"/>
      <c r="D12345"/>
      <c r="E12345"/>
      <c r="F12345"/>
      <c r="G12345"/>
      <c r="H12345" s="26"/>
      <c r="I12345" s="26"/>
      <c r="K12345"/>
      <c r="L12345"/>
      <c r="M12345"/>
      <c r="N12345"/>
      <c r="O12345"/>
      <c r="P12345"/>
      <c r="S12345"/>
    </row>
    <row r="12346" spans="1:20" x14ac:dyDescent="0.3">
      <c r="A12346" s="25"/>
      <c r="B12346"/>
      <c r="C12346"/>
      <c r="D12346"/>
      <c r="E12346"/>
      <c r="F12346"/>
      <c r="G12346"/>
      <c r="H12346" s="26"/>
      <c r="I12346" s="26"/>
      <c r="K12346"/>
      <c r="L12346"/>
      <c r="M12346"/>
      <c r="N12346"/>
      <c r="O12346"/>
      <c r="P12346"/>
      <c r="S12346"/>
    </row>
    <row r="12347" spans="1:20" x14ac:dyDescent="0.3">
      <c r="A12347" s="25"/>
      <c r="B12347"/>
      <c r="C12347"/>
      <c r="D12347"/>
      <c r="E12347"/>
      <c r="F12347"/>
      <c r="G12347"/>
      <c r="H12347" s="26"/>
      <c r="I12347" s="26"/>
      <c r="K12347"/>
      <c r="L12347"/>
      <c r="M12347"/>
      <c r="N12347"/>
      <c r="O12347"/>
      <c r="P12347"/>
      <c r="S12347"/>
    </row>
    <row r="12348" spans="1:20" x14ac:dyDescent="0.3">
      <c r="A12348" s="25"/>
      <c r="B12348"/>
      <c r="C12348"/>
      <c r="D12348"/>
      <c r="E12348"/>
      <c r="F12348"/>
      <c r="G12348"/>
      <c r="H12348" s="26"/>
      <c r="I12348" s="26"/>
      <c r="K12348"/>
      <c r="L12348"/>
      <c r="M12348"/>
      <c r="N12348"/>
      <c r="O12348"/>
      <c r="P12348"/>
      <c r="S12348"/>
      <c r="T12348" s="7"/>
    </row>
    <row r="12349" spans="1:20" x14ac:dyDescent="0.3">
      <c r="A12349" s="25"/>
      <c r="B12349"/>
      <c r="C12349"/>
      <c r="D12349"/>
      <c r="E12349"/>
      <c r="F12349"/>
      <c r="G12349"/>
      <c r="H12349" s="26"/>
      <c r="I12349" s="26"/>
      <c r="K12349"/>
      <c r="L12349"/>
      <c r="M12349"/>
      <c r="N12349"/>
      <c r="O12349"/>
      <c r="P12349"/>
      <c r="S12349"/>
      <c r="T12349" s="7"/>
    </row>
    <row r="12350" spans="1:20" x14ac:dyDescent="0.3">
      <c r="A12350" s="25"/>
      <c r="B12350"/>
      <c r="C12350"/>
      <c r="D12350"/>
      <c r="E12350"/>
      <c r="F12350"/>
      <c r="G12350"/>
      <c r="H12350" s="26"/>
      <c r="I12350" s="26"/>
      <c r="K12350"/>
      <c r="L12350"/>
      <c r="M12350"/>
      <c r="N12350"/>
      <c r="O12350"/>
      <c r="P12350"/>
      <c r="S12350"/>
    </row>
    <row r="12351" spans="1:20" x14ac:dyDescent="0.3">
      <c r="A12351" s="25"/>
      <c r="B12351"/>
      <c r="C12351"/>
      <c r="D12351"/>
      <c r="E12351"/>
      <c r="F12351"/>
      <c r="G12351"/>
      <c r="H12351"/>
      <c r="I12351" s="14"/>
      <c r="K12351"/>
      <c r="L12351"/>
      <c r="M12351"/>
      <c r="N12351"/>
      <c r="O12351"/>
      <c r="P12351"/>
      <c r="S12351"/>
    </row>
    <row r="12352" spans="1:20" x14ac:dyDescent="0.3">
      <c r="A12352" s="25"/>
      <c r="B12352"/>
      <c r="C12352"/>
      <c r="D12352"/>
      <c r="E12352"/>
      <c r="F12352"/>
      <c r="G12352"/>
      <c r="H12352"/>
      <c r="I12352" s="14"/>
      <c r="K12352"/>
      <c r="L12352"/>
      <c r="M12352"/>
      <c r="N12352"/>
      <c r="O12352"/>
      <c r="P12352"/>
      <c r="S12352"/>
    </row>
    <row r="12353" spans="1:20" x14ac:dyDescent="0.3">
      <c r="A12353" s="25"/>
      <c r="B12353"/>
      <c r="C12353"/>
      <c r="D12353"/>
      <c r="E12353"/>
      <c r="F12353"/>
      <c r="G12353"/>
      <c r="H12353"/>
      <c r="I12353" s="14"/>
      <c r="K12353"/>
      <c r="L12353"/>
      <c r="M12353"/>
      <c r="N12353"/>
      <c r="O12353"/>
      <c r="P12353"/>
      <c r="S12353"/>
    </row>
    <row r="12354" spans="1:20" x14ac:dyDescent="0.3">
      <c r="A12354" s="25"/>
      <c r="B12354"/>
      <c r="C12354"/>
      <c r="D12354"/>
      <c r="E12354"/>
      <c r="F12354"/>
      <c r="G12354"/>
      <c r="H12354"/>
      <c r="I12354" s="14"/>
      <c r="K12354"/>
      <c r="L12354"/>
      <c r="M12354"/>
      <c r="N12354"/>
      <c r="O12354"/>
      <c r="P12354"/>
      <c r="S12354"/>
    </row>
    <row r="12355" spans="1:20" x14ac:dyDescent="0.3">
      <c r="A12355" s="25"/>
      <c r="B12355"/>
      <c r="C12355"/>
      <c r="D12355"/>
      <c r="E12355"/>
      <c r="F12355"/>
      <c r="G12355"/>
      <c r="H12355"/>
      <c r="I12355" s="14"/>
      <c r="K12355"/>
      <c r="L12355"/>
      <c r="M12355"/>
      <c r="N12355"/>
      <c r="O12355"/>
      <c r="P12355"/>
      <c r="S12355"/>
    </row>
    <row r="12356" spans="1:20" x14ac:dyDescent="0.3">
      <c r="A12356" s="25"/>
      <c r="B12356"/>
      <c r="C12356"/>
      <c r="D12356"/>
      <c r="E12356"/>
      <c r="F12356"/>
      <c r="G12356"/>
      <c r="H12356" s="14"/>
      <c r="I12356" s="14"/>
      <c r="K12356"/>
      <c r="L12356"/>
      <c r="M12356"/>
      <c r="N12356"/>
      <c r="O12356"/>
      <c r="P12356"/>
      <c r="S12356"/>
      <c r="T12356" s="7"/>
    </row>
    <row r="12357" spans="1:20" x14ac:dyDescent="0.3">
      <c r="A12357" s="25"/>
      <c r="B12357"/>
      <c r="C12357"/>
      <c r="D12357"/>
      <c r="E12357"/>
      <c r="F12357"/>
      <c r="G12357"/>
      <c r="H12357"/>
      <c r="I12357"/>
      <c r="K12357"/>
      <c r="L12357"/>
      <c r="M12357"/>
      <c r="N12357"/>
      <c r="O12357"/>
      <c r="P12357"/>
      <c r="S12357"/>
    </row>
    <row r="12358" spans="1:20" x14ac:dyDescent="0.3">
      <c r="A12358" s="25"/>
      <c r="B12358"/>
      <c r="C12358"/>
      <c r="D12358"/>
      <c r="E12358"/>
      <c r="F12358"/>
      <c r="G12358"/>
      <c r="H12358" s="26"/>
      <c r="I12358" s="26"/>
      <c r="K12358"/>
      <c r="L12358"/>
      <c r="M12358"/>
      <c r="N12358"/>
      <c r="O12358"/>
      <c r="P12358"/>
      <c r="S12358"/>
      <c r="T12358" s="7"/>
    </row>
    <row r="12359" spans="1:20" x14ac:dyDescent="0.3">
      <c r="A12359" s="25"/>
      <c r="B12359"/>
      <c r="C12359"/>
      <c r="D12359"/>
      <c r="E12359"/>
      <c r="F12359"/>
      <c r="G12359"/>
      <c r="H12359" s="26"/>
      <c r="I12359" s="26"/>
      <c r="K12359"/>
      <c r="L12359"/>
      <c r="M12359"/>
      <c r="N12359"/>
      <c r="O12359"/>
      <c r="P12359"/>
      <c r="S12359"/>
      <c r="T12359" s="7"/>
    </row>
    <row r="12360" spans="1:20" x14ac:dyDescent="0.3">
      <c r="A12360" s="25"/>
      <c r="B12360"/>
      <c r="C12360"/>
      <c r="D12360"/>
      <c r="E12360"/>
      <c r="F12360"/>
      <c r="G12360"/>
      <c r="H12360" s="26"/>
      <c r="I12360" s="26"/>
      <c r="K12360"/>
      <c r="L12360"/>
      <c r="M12360"/>
      <c r="N12360"/>
      <c r="O12360"/>
      <c r="P12360"/>
      <c r="S12360"/>
    </row>
    <row r="12361" spans="1:20" x14ac:dyDescent="0.3">
      <c r="A12361" s="25"/>
      <c r="B12361"/>
      <c r="C12361"/>
      <c r="D12361"/>
      <c r="E12361"/>
      <c r="F12361"/>
      <c r="G12361"/>
      <c r="H12361" s="26"/>
      <c r="I12361" s="26"/>
      <c r="K12361"/>
      <c r="L12361"/>
      <c r="M12361"/>
      <c r="N12361"/>
      <c r="O12361"/>
      <c r="P12361"/>
      <c r="S12361"/>
    </row>
    <row r="12362" spans="1:20" x14ac:dyDescent="0.3">
      <c r="A12362" s="25"/>
      <c r="B12362"/>
      <c r="C12362"/>
      <c r="D12362"/>
      <c r="E12362"/>
      <c r="F12362"/>
      <c r="G12362"/>
      <c r="H12362" s="26"/>
      <c r="I12362" s="26"/>
      <c r="K12362"/>
      <c r="L12362"/>
      <c r="M12362"/>
      <c r="N12362"/>
      <c r="O12362"/>
      <c r="P12362"/>
      <c r="S12362"/>
    </row>
    <row r="12363" spans="1:20" x14ac:dyDescent="0.3">
      <c r="A12363" s="25"/>
      <c r="B12363"/>
      <c r="C12363"/>
      <c r="D12363"/>
      <c r="E12363"/>
      <c r="F12363"/>
      <c r="G12363"/>
      <c r="H12363" s="26"/>
      <c r="I12363" s="26"/>
      <c r="K12363"/>
      <c r="L12363"/>
      <c r="M12363"/>
      <c r="N12363"/>
      <c r="O12363"/>
      <c r="P12363"/>
      <c r="S12363"/>
    </row>
    <row r="12364" spans="1:20" x14ac:dyDescent="0.3">
      <c r="A12364" s="25"/>
      <c r="B12364"/>
      <c r="C12364"/>
      <c r="D12364"/>
      <c r="E12364"/>
      <c r="F12364"/>
      <c r="G12364"/>
      <c r="H12364" s="26"/>
      <c r="I12364" s="26"/>
      <c r="K12364"/>
      <c r="L12364"/>
      <c r="M12364"/>
      <c r="N12364"/>
      <c r="O12364"/>
      <c r="P12364"/>
      <c r="S12364"/>
    </row>
    <row r="12365" spans="1:20" x14ac:dyDescent="0.3">
      <c r="A12365" s="25"/>
      <c r="B12365"/>
      <c r="C12365"/>
      <c r="D12365"/>
      <c r="E12365"/>
      <c r="F12365"/>
      <c r="G12365"/>
      <c r="H12365"/>
      <c r="I12365"/>
      <c r="K12365"/>
      <c r="L12365"/>
      <c r="M12365"/>
      <c r="N12365"/>
      <c r="O12365"/>
      <c r="P12365"/>
      <c r="S12365"/>
    </row>
    <row r="12366" spans="1:20" x14ac:dyDescent="0.3">
      <c r="A12366" s="25"/>
      <c r="B12366"/>
      <c r="C12366"/>
      <c r="D12366"/>
      <c r="E12366"/>
      <c r="F12366"/>
      <c r="G12366"/>
      <c r="H12366"/>
      <c r="I12366"/>
      <c r="K12366"/>
      <c r="L12366"/>
      <c r="M12366"/>
      <c r="N12366"/>
      <c r="O12366"/>
      <c r="P12366"/>
      <c r="S12366"/>
    </row>
    <row r="12367" spans="1:20" x14ac:dyDescent="0.3">
      <c r="A12367" s="25"/>
      <c r="B12367"/>
      <c r="C12367"/>
      <c r="D12367"/>
      <c r="E12367"/>
      <c r="F12367"/>
      <c r="G12367"/>
      <c r="H12367"/>
      <c r="I12367"/>
      <c r="K12367"/>
      <c r="L12367"/>
      <c r="M12367"/>
      <c r="N12367"/>
      <c r="O12367"/>
      <c r="P12367"/>
      <c r="S12367"/>
    </row>
    <row r="12368" spans="1:20" x14ac:dyDescent="0.3">
      <c r="A12368" s="25"/>
      <c r="B12368"/>
      <c r="C12368"/>
      <c r="D12368"/>
      <c r="E12368"/>
      <c r="F12368"/>
      <c r="G12368"/>
      <c r="H12368"/>
      <c r="I12368" s="14"/>
      <c r="K12368"/>
      <c r="L12368"/>
      <c r="M12368"/>
      <c r="N12368"/>
      <c r="O12368"/>
      <c r="P12368"/>
      <c r="S12368"/>
    </row>
    <row r="12369" spans="1:19" x14ac:dyDescent="0.3">
      <c r="A12369" s="25"/>
      <c r="B12369"/>
      <c r="C12369"/>
      <c r="D12369"/>
      <c r="E12369"/>
      <c r="F12369"/>
      <c r="G12369"/>
      <c r="H12369"/>
      <c r="I12369" s="14"/>
      <c r="K12369"/>
      <c r="L12369"/>
      <c r="M12369"/>
      <c r="N12369"/>
      <c r="O12369"/>
      <c r="P12369"/>
      <c r="S12369"/>
    </row>
    <row r="12370" spans="1:19" x14ac:dyDescent="0.3">
      <c r="A12370" s="25"/>
      <c r="B12370"/>
      <c r="C12370"/>
      <c r="D12370"/>
      <c r="E12370"/>
      <c r="F12370"/>
      <c r="G12370"/>
      <c r="H12370"/>
      <c r="I12370" s="14"/>
      <c r="K12370"/>
      <c r="L12370"/>
      <c r="M12370"/>
      <c r="N12370"/>
      <c r="O12370"/>
      <c r="P12370"/>
      <c r="S12370"/>
    </row>
    <row r="12371" spans="1:19" x14ac:dyDescent="0.3">
      <c r="A12371" s="25"/>
      <c r="B12371"/>
      <c r="C12371"/>
      <c r="D12371"/>
      <c r="E12371"/>
      <c r="F12371"/>
      <c r="G12371"/>
      <c r="H12371"/>
      <c r="I12371" s="14"/>
      <c r="K12371"/>
      <c r="L12371"/>
      <c r="M12371"/>
      <c r="N12371"/>
      <c r="O12371"/>
      <c r="P12371"/>
      <c r="S12371"/>
    </row>
    <row r="12372" spans="1:19" x14ac:dyDescent="0.3">
      <c r="A12372" s="25"/>
      <c r="B12372"/>
      <c r="C12372"/>
      <c r="D12372"/>
      <c r="E12372"/>
      <c r="F12372"/>
      <c r="G12372"/>
      <c r="H12372"/>
      <c r="I12372" s="26"/>
      <c r="K12372"/>
      <c r="L12372"/>
      <c r="M12372"/>
      <c r="N12372"/>
      <c r="O12372"/>
      <c r="P12372"/>
      <c r="S12372"/>
    </row>
    <row r="12373" spans="1:19" x14ac:dyDescent="0.3">
      <c r="A12373" s="25"/>
      <c r="B12373"/>
      <c r="C12373"/>
      <c r="D12373"/>
      <c r="E12373"/>
      <c r="F12373"/>
      <c r="G12373"/>
      <c r="H12373"/>
      <c r="I12373" s="26"/>
      <c r="K12373"/>
      <c r="L12373"/>
      <c r="M12373"/>
      <c r="N12373"/>
      <c r="O12373"/>
      <c r="P12373"/>
      <c r="S12373"/>
    </row>
    <row r="12374" spans="1:19" x14ac:dyDescent="0.3">
      <c r="A12374" s="25"/>
      <c r="B12374"/>
      <c r="C12374"/>
      <c r="D12374"/>
      <c r="E12374"/>
      <c r="F12374"/>
      <c r="G12374"/>
      <c r="H12374" s="14"/>
      <c r="I12374" s="26"/>
      <c r="K12374"/>
      <c r="L12374"/>
      <c r="M12374"/>
      <c r="N12374"/>
      <c r="O12374"/>
      <c r="P12374"/>
      <c r="S12374"/>
    </row>
    <row r="12375" spans="1:19" x14ac:dyDescent="0.3">
      <c r="A12375" s="25"/>
      <c r="B12375"/>
      <c r="C12375"/>
      <c r="D12375"/>
      <c r="E12375"/>
      <c r="F12375"/>
      <c r="G12375"/>
      <c r="H12375" s="14"/>
      <c r="I12375" s="14"/>
      <c r="K12375"/>
      <c r="L12375"/>
      <c r="M12375"/>
      <c r="N12375"/>
      <c r="O12375"/>
      <c r="P12375"/>
      <c r="S12375"/>
    </row>
    <row r="12376" spans="1:19" x14ac:dyDescent="0.3">
      <c r="A12376" s="25"/>
      <c r="B12376"/>
      <c r="C12376"/>
      <c r="D12376"/>
      <c r="E12376"/>
      <c r="F12376"/>
      <c r="G12376"/>
      <c r="H12376" s="14"/>
      <c r="I12376" s="14"/>
      <c r="K12376"/>
      <c r="L12376"/>
      <c r="M12376"/>
      <c r="N12376"/>
      <c r="O12376"/>
      <c r="P12376"/>
      <c r="S12376"/>
    </row>
    <row r="12377" spans="1:19" x14ac:dyDescent="0.3">
      <c r="A12377" s="25"/>
      <c r="B12377"/>
      <c r="C12377"/>
      <c r="D12377"/>
      <c r="E12377"/>
      <c r="F12377"/>
      <c r="G12377"/>
      <c r="H12377" s="14"/>
      <c r="I12377" s="14"/>
      <c r="K12377"/>
      <c r="L12377"/>
      <c r="M12377"/>
      <c r="N12377"/>
      <c r="O12377"/>
      <c r="P12377"/>
      <c r="S12377"/>
    </row>
    <row r="12378" spans="1:19" x14ac:dyDescent="0.3">
      <c r="A12378" s="25"/>
      <c r="B12378"/>
      <c r="C12378"/>
      <c r="D12378"/>
      <c r="E12378"/>
      <c r="F12378"/>
      <c r="G12378"/>
      <c r="H12378" s="26"/>
      <c r="I12378" s="26"/>
      <c r="K12378"/>
      <c r="L12378"/>
      <c r="M12378"/>
      <c r="N12378"/>
      <c r="O12378"/>
      <c r="P12378"/>
      <c r="S12378"/>
    </row>
    <row r="12379" spans="1:19" x14ac:dyDescent="0.3">
      <c r="A12379" s="25"/>
      <c r="B12379"/>
      <c r="C12379"/>
      <c r="D12379"/>
      <c r="E12379"/>
      <c r="F12379"/>
      <c r="G12379"/>
      <c r="H12379" s="26"/>
      <c r="I12379" s="26"/>
      <c r="K12379"/>
      <c r="L12379"/>
      <c r="M12379"/>
      <c r="N12379"/>
      <c r="O12379"/>
      <c r="P12379"/>
      <c r="S12379"/>
    </row>
    <row r="12380" spans="1:19" x14ac:dyDescent="0.3">
      <c r="A12380" s="25"/>
      <c r="B12380"/>
      <c r="C12380"/>
      <c r="D12380"/>
      <c r="E12380"/>
      <c r="F12380"/>
      <c r="G12380"/>
      <c r="H12380" s="26"/>
      <c r="I12380" s="26"/>
      <c r="K12380"/>
      <c r="L12380"/>
      <c r="M12380"/>
      <c r="N12380"/>
      <c r="O12380"/>
      <c r="P12380"/>
      <c r="S12380"/>
    </row>
    <row r="12381" spans="1:19" x14ac:dyDescent="0.3">
      <c r="A12381" s="25"/>
      <c r="B12381"/>
      <c r="C12381"/>
      <c r="D12381"/>
      <c r="E12381"/>
      <c r="F12381"/>
      <c r="G12381"/>
      <c r="H12381" s="26"/>
      <c r="I12381" s="26"/>
      <c r="K12381"/>
      <c r="L12381"/>
      <c r="M12381"/>
      <c r="N12381"/>
      <c r="O12381"/>
      <c r="P12381"/>
      <c r="S12381"/>
    </row>
    <row r="12382" spans="1:19" x14ac:dyDescent="0.3">
      <c r="A12382" s="25"/>
      <c r="B12382"/>
      <c r="C12382"/>
      <c r="D12382"/>
      <c r="E12382"/>
      <c r="F12382"/>
      <c r="G12382"/>
      <c r="H12382" s="26"/>
      <c r="I12382" s="26"/>
      <c r="K12382"/>
      <c r="L12382"/>
      <c r="M12382"/>
      <c r="N12382"/>
      <c r="O12382"/>
      <c r="P12382"/>
      <c r="S12382"/>
    </row>
    <row r="12383" spans="1:19" x14ac:dyDescent="0.3">
      <c r="A12383" s="25"/>
      <c r="B12383"/>
      <c r="C12383"/>
      <c r="D12383"/>
      <c r="E12383"/>
      <c r="F12383"/>
      <c r="G12383"/>
      <c r="H12383" s="26"/>
      <c r="I12383" s="26"/>
      <c r="K12383"/>
      <c r="L12383"/>
      <c r="M12383"/>
      <c r="N12383"/>
      <c r="O12383"/>
      <c r="P12383"/>
      <c r="S12383"/>
    </row>
    <row r="12384" spans="1:19" x14ac:dyDescent="0.3">
      <c r="A12384" s="25"/>
      <c r="B12384"/>
      <c r="C12384"/>
      <c r="D12384"/>
      <c r="E12384"/>
      <c r="F12384"/>
      <c r="G12384"/>
      <c r="H12384"/>
      <c r="I12384" s="26"/>
      <c r="K12384"/>
      <c r="L12384"/>
      <c r="M12384"/>
      <c r="N12384"/>
      <c r="O12384"/>
      <c r="P12384"/>
      <c r="S12384"/>
    </row>
    <row r="12385" spans="1:20" x14ac:dyDescent="0.3">
      <c r="A12385" s="25"/>
      <c r="B12385"/>
      <c r="C12385"/>
      <c r="D12385"/>
      <c r="E12385"/>
      <c r="F12385"/>
      <c r="G12385"/>
      <c r="H12385"/>
      <c r="I12385" s="26"/>
      <c r="K12385"/>
      <c r="L12385"/>
      <c r="M12385"/>
      <c r="N12385"/>
      <c r="O12385"/>
      <c r="P12385"/>
      <c r="S12385"/>
    </row>
    <row r="12386" spans="1:20" x14ac:dyDescent="0.3">
      <c r="A12386" s="25"/>
      <c r="B12386"/>
      <c r="C12386"/>
      <c r="D12386"/>
      <c r="E12386"/>
      <c r="F12386"/>
      <c r="G12386"/>
      <c r="H12386" s="14"/>
      <c r="I12386" s="26"/>
      <c r="K12386"/>
      <c r="L12386"/>
      <c r="M12386"/>
      <c r="N12386"/>
      <c r="O12386"/>
      <c r="P12386"/>
      <c r="S12386"/>
    </row>
    <row r="12387" spans="1:20" x14ac:dyDescent="0.3">
      <c r="A12387" s="25"/>
      <c r="B12387"/>
      <c r="C12387"/>
      <c r="D12387"/>
      <c r="E12387"/>
      <c r="F12387"/>
      <c r="G12387"/>
      <c r="H12387" s="14"/>
      <c r="I12387" s="26"/>
      <c r="K12387"/>
      <c r="L12387"/>
      <c r="M12387"/>
      <c r="N12387"/>
      <c r="O12387"/>
      <c r="P12387"/>
      <c r="S12387"/>
      <c r="T12387" s="7"/>
    </row>
    <row r="12388" spans="1:20" x14ac:dyDescent="0.3">
      <c r="A12388" s="25"/>
      <c r="B12388"/>
      <c r="C12388"/>
      <c r="D12388"/>
      <c r="E12388"/>
      <c r="F12388"/>
      <c r="G12388"/>
      <c r="H12388" s="14"/>
      <c r="I12388" s="26"/>
      <c r="K12388"/>
      <c r="L12388"/>
      <c r="M12388"/>
      <c r="N12388"/>
      <c r="O12388"/>
      <c r="P12388"/>
      <c r="S12388"/>
    </row>
    <row r="12389" spans="1:20" x14ac:dyDescent="0.3">
      <c r="A12389" s="25"/>
      <c r="B12389"/>
      <c r="C12389"/>
      <c r="D12389"/>
      <c r="E12389"/>
      <c r="F12389"/>
      <c r="G12389"/>
      <c r="H12389" s="14"/>
      <c r="I12389" s="26"/>
      <c r="K12389"/>
      <c r="L12389"/>
      <c r="M12389"/>
      <c r="N12389"/>
      <c r="O12389"/>
      <c r="P12389"/>
      <c r="S12389"/>
    </row>
    <row r="12390" spans="1:20" x14ac:dyDescent="0.3">
      <c r="A12390" s="25"/>
      <c r="B12390"/>
      <c r="C12390"/>
      <c r="D12390"/>
      <c r="E12390"/>
      <c r="F12390"/>
      <c r="G12390"/>
      <c r="H12390" s="14"/>
      <c r="I12390" s="26"/>
      <c r="K12390"/>
      <c r="L12390"/>
      <c r="M12390"/>
      <c r="N12390"/>
      <c r="O12390"/>
      <c r="P12390"/>
      <c r="S12390"/>
    </row>
    <row r="12391" spans="1:20" x14ac:dyDescent="0.3">
      <c r="A12391" s="25"/>
      <c r="B12391"/>
      <c r="C12391"/>
      <c r="D12391"/>
      <c r="E12391"/>
      <c r="F12391"/>
      <c r="G12391"/>
      <c r="H12391"/>
      <c r="I12391"/>
      <c r="K12391"/>
      <c r="L12391"/>
      <c r="M12391"/>
      <c r="N12391"/>
      <c r="O12391"/>
      <c r="P12391"/>
      <c r="S12391"/>
    </row>
    <row r="12392" spans="1:20" x14ac:dyDescent="0.3">
      <c r="A12392" s="25"/>
      <c r="B12392"/>
      <c r="C12392"/>
      <c r="D12392"/>
      <c r="E12392"/>
      <c r="F12392"/>
      <c r="G12392"/>
      <c r="H12392" s="14"/>
      <c r="I12392" s="14"/>
      <c r="K12392"/>
      <c r="L12392"/>
      <c r="M12392"/>
      <c r="N12392"/>
      <c r="O12392"/>
      <c r="P12392"/>
      <c r="S12392"/>
      <c r="T12392" s="7"/>
    </row>
    <row r="12393" spans="1:20" x14ac:dyDescent="0.3">
      <c r="A12393" s="25"/>
      <c r="B12393"/>
      <c r="C12393"/>
      <c r="D12393"/>
      <c r="E12393"/>
      <c r="F12393"/>
      <c r="G12393"/>
      <c r="H12393"/>
      <c r="I12393"/>
      <c r="K12393"/>
      <c r="L12393"/>
      <c r="M12393"/>
      <c r="N12393"/>
      <c r="O12393"/>
      <c r="P12393"/>
      <c r="S12393"/>
    </row>
    <row r="12394" spans="1:20" x14ac:dyDescent="0.3">
      <c r="A12394" s="25"/>
      <c r="B12394"/>
      <c r="C12394"/>
      <c r="D12394"/>
      <c r="E12394"/>
      <c r="F12394"/>
      <c r="G12394"/>
      <c r="H12394" s="14"/>
      <c r="I12394" s="14"/>
      <c r="K12394"/>
      <c r="L12394"/>
      <c r="M12394"/>
      <c r="N12394"/>
      <c r="O12394"/>
      <c r="P12394"/>
      <c r="S12394"/>
      <c r="T12394" s="7"/>
    </row>
    <row r="12395" spans="1:20" x14ac:dyDescent="0.3">
      <c r="A12395" s="25"/>
      <c r="B12395"/>
      <c r="C12395"/>
      <c r="D12395"/>
      <c r="E12395"/>
      <c r="F12395"/>
      <c r="G12395"/>
      <c r="H12395" s="14"/>
      <c r="I12395" s="14"/>
      <c r="K12395"/>
      <c r="L12395"/>
      <c r="M12395"/>
      <c r="N12395"/>
      <c r="O12395"/>
      <c r="P12395"/>
      <c r="S12395"/>
      <c r="T12395" s="7"/>
    </row>
    <row r="12396" spans="1:20" x14ac:dyDescent="0.3">
      <c r="A12396" s="25"/>
      <c r="B12396"/>
      <c r="C12396"/>
      <c r="D12396"/>
      <c r="E12396"/>
      <c r="F12396"/>
      <c r="G12396"/>
      <c r="H12396" s="14"/>
      <c r="I12396"/>
      <c r="K12396"/>
      <c r="L12396"/>
      <c r="M12396"/>
      <c r="N12396"/>
      <c r="O12396"/>
      <c r="P12396"/>
      <c r="S12396"/>
    </row>
    <row r="12397" spans="1:20" x14ac:dyDescent="0.3">
      <c r="A12397" s="25"/>
      <c r="B12397"/>
      <c r="C12397"/>
      <c r="D12397"/>
      <c r="E12397"/>
      <c r="F12397"/>
      <c r="G12397"/>
      <c r="H12397" s="14"/>
      <c r="I12397" s="14"/>
      <c r="K12397"/>
      <c r="L12397"/>
      <c r="M12397"/>
      <c r="N12397"/>
      <c r="O12397"/>
      <c r="P12397"/>
      <c r="S12397"/>
      <c r="T12397" s="7"/>
    </row>
    <row r="12398" spans="1:20" x14ac:dyDescent="0.3">
      <c r="A12398" s="25"/>
      <c r="B12398"/>
      <c r="C12398"/>
      <c r="D12398"/>
      <c r="E12398"/>
      <c r="F12398"/>
      <c r="G12398"/>
      <c r="H12398" s="14"/>
      <c r="I12398"/>
      <c r="K12398"/>
      <c r="L12398"/>
      <c r="M12398"/>
      <c r="N12398"/>
      <c r="O12398"/>
      <c r="P12398"/>
      <c r="S12398"/>
    </row>
    <row r="12399" spans="1:20" x14ac:dyDescent="0.3">
      <c r="A12399" s="25"/>
      <c r="B12399"/>
      <c r="C12399"/>
      <c r="D12399"/>
      <c r="E12399"/>
      <c r="F12399"/>
      <c r="G12399"/>
      <c r="H12399" s="14"/>
      <c r="I12399"/>
      <c r="K12399"/>
      <c r="L12399"/>
      <c r="M12399"/>
      <c r="N12399"/>
      <c r="O12399"/>
      <c r="P12399"/>
      <c r="S12399"/>
    </row>
    <row r="12400" spans="1:20" x14ac:dyDescent="0.3">
      <c r="A12400" s="25"/>
      <c r="B12400"/>
      <c r="C12400"/>
      <c r="D12400"/>
      <c r="E12400"/>
      <c r="F12400"/>
      <c r="G12400"/>
      <c r="H12400" s="14"/>
      <c r="I12400" s="14"/>
      <c r="K12400"/>
      <c r="L12400"/>
      <c r="M12400"/>
      <c r="N12400"/>
      <c r="O12400"/>
      <c r="P12400"/>
      <c r="S12400"/>
    </row>
    <row r="12401" spans="1:20" x14ac:dyDescent="0.3">
      <c r="A12401" s="25"/>
      <c r="B12401"/>
      <c r="C12401"/>
      <c r="D12401"/>
      <c r="E12401"/>
      <c r="F12401"/>
      <c r="G12401"/>
      <c r="H12401" s="14"/>
      <c r="I12401" s="14"/>
      <c r="K12401"/>
      <c r="L12401"/>
      <c r="M12401"/>
      <c r="N12401"/>
      <c r="O12401"/>
      <c r="P12401"/>
      <c r="S12401"/>
    </row>
    <row r="12402" spans="1:20" x14ac:dyDescent="0.3">
      <c r="A12402" s="25"/>
      <c r="B12402"/>
      <c r="C12402"/>
      <c r="D12402"/>
      <c r="E12402"/>
      <c r="F12402"/>
      <c r="G12402"/>
      <c r="H12402" s="14"/>
      <c r="I12402" s="14"/>
      <c r="K12402"/>
      <c r="L12402"/>
      <c r="M12402"/>
      <c r="N12402"/>
      <c r="O12402"/>
      <c r="P12402"/>
      <c r="S12402"/>
    </row>
    <row r="12403" spans="1:20" x14ac:dyDescent="0.3">
      <c r="A12403" s="25"/>
      <c r="B12403"/>
      <c r="C12403"/>
      <c r="D12403"/>
      <c r="E12403"/>
      <c r="F12403"/>
      <c r="G12403"/>
      <c r="H12403" s="14"/>
      <c r="I12403" s="26"/>
      <c r="K12403"/>
      <c r="L12403"/>
      <c r="M12403"/>
      <c r="N12403"/>
      <c r="O12403"/>
      <c r="P12403"/>
      <c r="S12403"/>
    </row>
    <row r="12404" spans="1:20" x14ac:dyDescent="0.3">
      <c r="A12404" s="25"/>
      <c r="B12404"/>
      <c r="C12404"/>
      <c r="D12404"/>
      <c r="E12404"/>
      <c r="F12404"/>
      <c r="G12404"/>
      <c r="H12404" s="14"/>
      <c r="I12404" s="26"/>
      <c r="K12404"/>
      <c r="L12404"/>
      <c r="M12404"/>
      <c r="N12404"/>
      <c r="O12404"/>
      <c r="P12404"/>
      <c r="S12404"/>
    </row>
    <row r="12405" spans="1:20" x14ac:dyDescent="0.3">
      <c r="A12405" s="25"/>
      <c r="B12405"/>
      <c r="C12405"/>
      <c r="D12405"/>
      <c r="E12405"/>
      <c r="F12405"/>
      <c r="G12405"/>
      <c r="H12405" s="14"/>
      <c r="I12405" s="26"/>
      <c r="K12405"/>
      <c r="L12405"/>
      <c r="M12405"/>
      <c r="N12405"/>
      <c r="O12405"/>
      <c r="P12405"/>
      <c r="S12405"/>
    </row>
    <row r="12406" spans="1:20" x14ac:dyDescent="0.3">
      <c r="A12406" s="25"/>
      <c r="B12406"/>
      <c r="C12406"/>
      <c r="D12406"/>
      <c r="E12406"/>
      <c r="F12406"/>
      <c r="G12406"/>
      <c r="H12406" s="14"/>
      <c r="I12406" s="26"/>
      <c r="K12406"/>
      <c r="L12406"/>
      <c r="M12406"/>
      <c r="N12406"/>
      <c r="O12406"/>
      <c r="P12406"/>
      <c r="S12406"/>
    </row>
    <row r="12407" spans="1:20" x14ac:dyDescent="0.3">
      <c r="A12407" s="25"/>
      <c r="B12407"/>
      <c r="C12407"/>
      <c r="D12407"/>
      <c r="E12407"/>
      <c r="F12407"/>
      <c r="G12407"/>
      <c r="H12407" s="14"/>
      <c r="I12407" s="14"/>
      <c r="K12407"/>
      <c r="L12407"/>
      <c r="M12407"/>
      <c r="N12407"/>
      <c r="O12407"/>
      <c r="P12407"/>
      <c r="S12407"/>
    </row>
    <row r="12408" spans="1:20" x14ac:dyDescent="0.3">
      <c r="A12408" s="25"/>
      <c r="B12408"/>
      <c r="C12408"/>
      <c r="D12408"/>
      <c r="E12408"/>
      <c r="F12408"/>
      <c r="G12408"/>
      <c r="H12408" s="14"/>
      <c r="I12408" s="14"/>
      <c r="K12408"/>
      <c r="L12408"/>
      <c r="M12408"/>
      <c r="N12408"/>
      <c r="O12408"/>
      <c r="P12408"/>
      <c r="S12408"/>
    </row>
    <row r="12409" spans="1:20" x14ac:dyDescent="0.3">
      <c r="A12409" s="25"/>
      <c r="B12409"/>
      <c r="C12409"/>
      <c r="D12409"/>
      <c r="E12409"/>
      <c r="F12409"/>
      <c r="G12409"/>
      <c r="H12409" s="26"/>
      <c r="I12409" s="26"/>
      <c r="K12409"/>
      <c r="L12409"/>
      <c r="M12409"/>
      <c r="N12409"/>
      <c r="O12409"/>
      <c r="P12409"/>
      <c r="S12409"/>
    </row>
    <row r="12410" spans="1:20" x14ac:dyDescent="0.3">
      <c r="A12410" s="25"/>
      <c r="B12410"/>
      <c r="C12410"/>
      <c r="D12410"/>
      <c r="E12410"/>
      <c r="F12410"/>
      <c r="G12410"/>
      <c r="H12410" s="26"/>
      <c r="I12410" s="26"/>
      <c r="K12410"/>
      <c r="L12410"/>
      <c r="M12410"/>
      <c r="N12410"/>
      <c r="O12410"/>
      <c r="P12410"/>
      <c r="S12410"/>
    </row>
    <row r="12411" spans="1:20" x14ac:dyDescent="0.3">
      <c r="A12411" s="25"/>
      <c r="B12411"/>
      <c r="C12411"/>
      <c r="D12411"/>
      <c r="E12411"/>
      <c r="F12411"/>
      <c r="G12411"/>
      <c r="H12411" s="26"/>
      <c r="I12411" s="26"/>
      <c r="K12411"/>
      <c r="L12411"/>
      <c r="M12411"/>
      <c r="N12411"/>
      <c r="O12411"/>
      <c r="P12411"/>
      <c r="S12411"/>
    </row>
    <row r="12412" spans="1:20" x14ac:dyDescent="0.3">
      <c r="A12412" s="25"/>
      <c r="B12412"/>
      <c r="C12412"/>
      <c r="D12412"/>
      <c r="E12412"/>
      <c r="F12412"/>
      <c r="G12412"/>
      <c r="H12412" s="26"/>
      <c r="I12412" s="26"/>
      <c r="K12412"/>
      <c r="L12412"/>
      <c r="M12412"/>
      <c r="N12412"/>
      <c r="O12412"/>
      <c r="P12412"/>
      <c r="S12412"/>
    </row>
    <row r="12413" spans="1:20" x14ac:dyDescent="0.3">
      <c r="A12413" s="25"/>
      <c r="B12413"/>
      <c r="C12413"/>
      <c r="D12413"/>
      <c r="E12413"/>
      <c r="F12413"/>
      <c r="G12413"/>
      <c r="H12413" s="26"/>
      <c r="I12413" s="26"/>
      <c r="K12413"/>
      <c r="L12413"/>
      <c r="M12413"/>
      <c r="N12413"/>
      <c r="O12413"/>
      <c r="P12413"/>
      <c r="S12413"/>
      <c r="T12413" s="7"/>
    </row>
    <row r="12414" spans="1:20" x14ac:dyDescent="0.3">
      <c r="A12414" s="25"/>
      <c r="B12414"/>
      <c r="C12414"/>
      <c r="D12414"/>
      <c r="E12414"/>
      <c r="F12414"/>
      <c r="G12414"/>
      <c r="H12414" s="26"/>
      <c r="I12414" s="26"/>
      <c r="K12414"/>
      <c r="L12414"/>
      <c r="M12414"/>
      <c r="N12414"/>
      <c r="O12414"/>
      <c r="P12414"/>
      <c r="S12414"/>
      <c r="T12414" s="7"/>
    </row>
    <row r="12415" spans="1:20" x14ac:dyDescent="0.3">
      <c r="A12415" s="25"/>
      <c r="B12415"/>
      <c r="C12415"/>
      <c r="D12415"/>
      <c r="E12415"/>
      <c r="F12415"/>
      <c r="G12415"/>
      <c r="H12415" s="26"/>
      <c r="I12415" s="26"/>
      <c r="K12415"/>
      <c r="L12415"/>
      <c r="M12415"/>
      <c r="N12415"/>
      <c r="O12415"/>
      <c r="P12415"/>
      <c r="S12415"/>
    </row>
    <row r="12416" spans="1:20" x14ac:dyDescent="0.3">
      <c r="A12416" s="25"/>
      <c r="B12416"/>
      <c r="C12416"/>
      <c r="D12416"/>
      <c r="E12416"/>
      <c r="F12416"/>
      <c r="G12416"/>
      <c r="H12416"/>
      <c r="I12416" s="14"/>
      <c r="K12416"/>
      <c r="L12416"/>
      <c r="M12416"/>
      <c r="N12416"/>
      <c r="O12416"/>
      <c r="P12416"/>
      <c r="S12416"/>
    </row>
    <row r="12417" spans="1:20" x14ac:dyDescent="0.3">
      <c r="A12417" s="25"/>
      <c r="B12417"/>
      <c r="C12417"/>
      <c r="D12417"/>
      <c r="E12417"/>
      <c r="F12417"/>
      <c r="G12417"/>
      <c r="H12417"/>
      <c r="I12417" s="14"/>
      <c r="K12417"/>
      <c r="L12417"/>
      <c r="M12417"/>
      <c r="N12417"/>
      <c r="O12417"/>
      <c r="P12417"/>
      <c r="S12417"/>
    </row>
    <row r="12418" spans="1:20" x14ac:dyDescent="0.3">
      <c r="A12418" s="25"/>
      <c r="B12418"/>
      <c r="C12418"/>
      <c r="D12418"/>
      <c r="E12418"/>
      <c r="F12418"/>
      <c r="G12418"/>
      <c r="H12418"/>
      <c r="I12418" s="14"/>
      <c r="K12418"/>
      <c r="L12418"/>
      <c r="M12418"/>
      <c r="N12418"/>
      <c r="O12418"/>
      <c r="P12418"/>
      <c r="S12418"/>
    </row>
    <row r="12419" spans="1:20" x14ac:dyDescent="0.3">
      <c r="A12419" s="25"/>
      <c r="B12419"/>
      <c r="C12419"/>
      <c r="D12419"/>
      <c r="E12419"/>
      <c r="F12419"/>
      <c r="G12419"/>
      <c r="H12419" s="26"/>
      <c r="I12419" s="26"/>
      <c r="K12419"/>
      <c r="L12419"/>
      <c r="M12419"/>
      <c r="N12419"/>
      <c r="O12419"/>
      <c r="P12419"/>
      <c r="S12419"/>
    </row>
    <row r="12420" spans="1:20" x14ac:dyDescent="0.3">
      <c r="A12420" s="25"/>
      <c r="B12420"/>
      <c r="C12420"/>
      <c r="D12420"/>
      <c r="E12420"/>
      <c r="F12420"/>
      <c r="G12420"/>
      <c r="H12420" s="26"/>
      <c r="I12420" s="26"/>
      <c r="K12420"/>
      <c r="L12420"/>
      <c r="M12420"/>
      <c r="N12420"/>
      <c r="O12420"/>
      <c r="P12420"/>
      <c r="S12420"/>
    </row>
    <row r="12421" spans="1:20" x14ac:dyDescent="0.3">
      <c r="A12421" s="25"/>
      <c r="B12421"/>
      <c r="C12421"/>
      <c r="D12421"/>
      <c r="E12421"/>
      <c r="F12421"/>
      <c r="G12421"/>
      <c r="H12421" s="26"/>
      <c r="I12421" s="26"/>
      <c r="K12421"/>
      <c r="L12421"/>
      <c r="M12421"/>
      <c r="N12421"/>
      <c r="O12421"/>
      <c r="P12421"/>
      <c r="S12421"/>
    </row>
    <row r="12422" spans="1:20" x14ac:dyDescent="0.3">
      <c r="A12422" s="25"/>
      <c r="B12422"/>
      <c r="C12422"/>
      <c r="D12422"/>
      <c r="E12422"/>
      <c r="F12422"/>
      <c r="G12422"/>
      <c r="H12422"/>
      <c r="I12422" s="14"/>
      <c r="K12422"/>
      <c r="L12422"/>
      <c r="M12422"/>
      <c r="N12422"/>
      <c r="O12422"/>
      <c r="P12422"/>
      <c r="S12422"/>
      <c r="T12422" s="7"/>
    </row>
    <row r="12423" spans="1:20" x14ac:dyDescent="0.3">
      <c r="A12423" s="25"/>
      <c r="B12423"/>
      <c r="C12423"/>
      <c r="D12423"/>
      <c r="E12423"/>
      <c r="F12423"/>
      <c r="G12423"/>
      <c r="H12423" s="14"/>
      <c r="I12423" s="14"/>
      <c r="K12423"/>
      <c r="L12423"/>
      <c r="M12423"/>
      <c r="N12423"/>
      <c r="O12423"/>
      <c r="P12423"/>
      <c r="S12423"/>
      <c r="T12423" s="7"/>
    </row>
    <row r="12424" spans="1:20" x14ac:dyDescent="0.3">
      <c r="A12424" s="25"/>
      <c r="B12424"/>
      <c r="C12424"/>
      <c r="D12424"/>
      <c r="E12424"/>
      <c r="F12424"/>
      <c r="G12424"/>
      <c r="H12424"/>
      <c r="I12424" s="14"/>
      <c r="K12424"/>
      <c r="L12424"/>
      <c r="M12424"/>
      <c r="N12424"/>
      <c r="O12424"/>
      <c r="P12424"/>
      <c r="S12424"/>
    </row>
    <row r="12425" spans="1:20" x14ac:dyDescent="0.3">
      <c r="A12425" s="25"/>
      <c r="B12425"/>
      <c r="C12425"/>
      <c r="D12425"/>
      <c r="E12425"/>
      <c r="F12425"/>
      <c r="G12425"/>
      <c r="H12425" s="26"/>
      <c r="I12425" s="26"/>
      <c r="K12425"/>
      <c r="L12425"/>
      <c r="M12425"/>
      <c r="N12425"/>
      <c r="O12425"/>
      <c r="P12425"/>
      <c r="S12425"/>
    </row>
    <row r="12426" spans="1:20" x14ac:dyDescent="0.3">
      <c r="A12426" s="25"/>
      <c r="B12426"/>
      <c r="C12426"/>
      <c r="D12426"/>
      <c r="E12426"/>
      <c r="F12426"/>
      <c r="G12426"/>
      <c r="H12426" s="26"/>
      <c r="I12426" s="26"/>
      <c r="K12426"/>
      <c r="L12426"/>
      <c r="M12426"/>
      <c r="N12426"/>
      <c r="O12426"/>
      <c r="P12426"/>
      <c r="S12426"/>
    </row>
    <row r="12427" spans="1:20" x14ac:dyDescent="0.3">
      <c r="A12427" s="25"/>
      <c r="B12427"/>
      <c r="C12427"/>
      <c r="D12427"/>
      <c r="E12427"/>
      <c r="F12427"/>
      <c r="G12427"/>
      <c r="H12427" s="26"/>
      <c r="I12427" s="26"/>
      <c r="K12427"/>
      <c r="L12427"/>
      <c r="M12427"/>
      <c r="N12427"/>
      <c r="O12427"/>
      <c r="P12427"/>
      <c r="S12427"/>
    </row>
    <row r="12428" spans="1:20" x14ac:dyDescent="0.3">
      <c r="A12428" s="25"/>
      <c r="B12428"/>
      <c r="C12428"/>
      <c r="D12428"/>
      <c r="E12428"/>
      <c r="F12428"/>
      <c r="G12428"/>
      <c r="H12428" s="26"/>
      <c r="I12428" s="26"/>
      <c r="K12428"/>
      <c r="L12428"/>
      <c r="M12428"/>
      <c r="N12428"/>
      <c r="O12428"/>
      <c r="P12428"/>
      <c r="S12428"/>
    </row>
    <row r="12429" spans="1:20" x14ac:dyDescent="0.3">
      <c r="A12429" s="25"/>
      <c r="B12429"/>
      <c r="C12429"/>
      <c r="D12429"/>
      <c r="E12429"/>
      <c r="F12429"/>
      <c r="G12429"/>
      <c r="H12429" s="26"/>
      <c r="I12429" s="26"/>
      <c r="K12429"/>
      <c r="L12429"/>
      <c r="M12429"/>
      <c r="N12429"/>
      <c r="O12429"/>
      <c r="P12429"/>
      <c r="S12429"/>
    </row>
    <row r="12430" spans="1:20" x14ac:dyDescent="0.3">
      <c r="A12430" s="25"/>
      <c r="B12430"/>
      <c r="C12430"/>
      <c r="D12430"/>
      <c r="E12430"/>
      <c r="F12430"/>
      <c r="G12430"/>
      <c r="H12430" s="26"/>
      <c r="I12430" s="26"/>
      <c r="K12430"/>
      <c r="L12430"/>
      <c r="M12430"/>
      <c r="N12430"/>
      <c r="O12430"/>
      <c r="P12430"/>
      <c r="S12430"/>
    </row>
    <row r="12431" spans="1:20" x14ac:dyDescent="0.3">
      <c r="A12431" s="25"/>
      <c r="B12431"/>
      <c r="C12431"/>
      <c r="D12431"/>
      <c r="E12431"/>
      <c r="F12431"/>
      <c r="G12431"/>
      <c r="H12431" s="26"/>
      <c r="I12431" s="26"/>
      <c r="K12431"/>
      <c r="L12431"/>
      <c r="M12431"/>
      <c r="N12431"/>
      <c r="O12431"/>
      <c r="P12431"/>
      <c r="S12431"/>
    </row>
    <row r="12432" spans="1:20" x14ac:dyDescent="0.3">
      <c r="A12432" s="25"/>
      <c r="B12432"/>
      <c r="C12432"/>
      <c r="D12432"/>
      <c r="E12432"/>
      <c r="F12432"/>
      <c r="G12432"/>
      <c r="H12432" s="26"/>
      <c r="I12432" s="26"/>
      <c r="K12432"/>
      <c r="L12432"/>
      <c r="M12432"/>
      <c r="N12432"/>
      <c r="O12432"/>
      <c r="P12432"/>
      <c r="S12432"/>
      <c r="T12432" s="7"/>
    </row>
    <row r="12433" spans="1:20" x14ac:dyDescent="0.3">
      <c r="A12433" s="25"/>
      <c r="B12433"/>
      <c r="C12433"/>
      <c r="D12433"/>
      <c r="E12433"/>
      <c r="F12433"/>
      <c r="G12433"/>
      <c r="H12433" s="26"/>
      <c r="I12433" s="26"/>
      <c r="K12433"/>
      <c r="L12433"/>
      <c r="M12433"/>
      <c r="N12433"/>
      <c r="O12433"/>
      <c r="P12433"/>
      <c r="S12433"/>
    </row>
    <row r="12434" spans="1:20" x14ac:dyDescent="0.3">
      <c r="A12434" s="25"/>
      <c r="B12434"/>
      <c r="C12434"/>
      <c r="D12434"/>
      <c r="E12434"/>
      <c r="F12434"/>
      <c r="G12434"/>
      <c r="H12434" s="26"/>
      <c r="I12434" s="26"/>
      <c r="K12434"/>
      <c r="L12434"/>
      <c r="M12434"/>
      <c r="N12434"/>
      <c r="O12434"/>
      <c r="P12434"/>
      <c r="S12434"/>
    </row>
    <row r="12435" spans="1:20" x14ac:dyDescent="0.3">
      <c r="A12435" s="25"/>
      <c r="B12435"/>
      <c r="C12435"/>
      <c r="D12435"/>
      <c r="E12435"/>
      <c r="F12435"/>
      <c r="G12435"/>
      <c r="H12435" s="26"/>
      <c r="I12435" s="26"/>
      <c r="K12435"/>
      <c r="L12435"/>
      <c r="M12435"/>
      <c r="N12435"/>
      <c r="O12435"/>
      <c r="P12435"/>
      <c r="S12435"/>
      <c r="T12435" s="7"/>
    </row>
    <row r="12436" spans="1:20" x14ac:dyDescent="0.3">
      <c r="A12436" s="25"/>
      <c r="B12436"/>
      <c r="C12436"/>
      <c r="D12436"/>
      <c r="E12436"/>
      <c r="F12436"/>
      <c r="G12436"/>
      <c r="H12436" s="26"/>
      <c r="I12436" s="26"/>
      <c r="K12436"/>
      <c r="L12436"/>
      <c r="M12436"/>
      <c r="N12436"/>
      <c r="O12436"/>
      <c r="P12436"/>
      <c r="S12436"/>
    </row>
    <row r="12437" spans="1:20" x14ac:dyDescent="0.3">
      <c r="A12437" s="25"/>
      <c r="B12437"/>
      <c r="C12437"/>
      <c r="D12437"/>
      <c r="E12437"/>
      <c r="F12437"/>
      <c r="G12437"/>
      <c r="H12437" s="26"/>
      <c r="I12437" s="26"/>
      <c r="K12437"/>
      <c r="L12437"/>
      <c r="M12437"/>
      <c r="N12437"/>
      <c r="O12437"/>
      <c r="P12437"/>
      <c r="S12437"/>
    </row>
    <row r="12438" spans="1:20" x14ac:dyDescent="0.3">
      <c r="A12438" s="25"/>
      <c r="B12438"/>
      <c r="C12438"/>
      <c r="D12438"/>
      <c r="E12438"/>
      <c r="F12438"/>
      <c r="G12438"/>
      <c r="H12438" s="26"/>
      <c r="I12438" s="26"/>
      <c r="K12438"/>
      <c r="L12438"/>
      <c r="M12438"/>
      <c r="N12438"/>
      <c r="O12438"/>
      <c r="P12438"/>
      <c r="S12438"/>
    </row>
    <row r="12439" spans="1:20" x14ac:dyDescent="0.3">
      <c r="A12439" s="25"/>
      <c r="B12439"/>
      <c r="C12439"/>
      <c r="D12439"/>
      <c r="E12439"/>
      <c r="F12439"/>
      <c r="G12439"/>
      <c r="H12439" s="14"/>
      <c r="I12439" s="14"/>
      <c r="K12439"/>
      <c r="L12439"/>
      <c r="M12439"/>
      <c r="N12439"/>
      <c r="O12439"/>
      <c r="P12439"/>
      <c r="S12439"/>
    </row>
    <row r="12440" spans="1:20" x14ac:dyDescent="0.3">
      <c r="A12440" s="25"/>
      <c r="B12440"/>
      <c r="C12440"/>
      <c r="D12440"/>
      <c r="E12440"/>
      <c r="F12440"/>
      <c r="G12440"/>
      <c r="H12440" s="14"/>
      <c r="I12440" s="14"/>
      <c r="K12440"/>
      <c r="L12440"/>
      <c r="M12440"/>
      <c r="N12440"/>
      <c r="O12440"/>
      <c r="P12440"/>
      <c r="S12440"/>
    </row>
    <row r="12441" spans="1:20" x14ac:dyDescent="0.3">
      <c r="A12441" s="25"/>
      <c r="B12441"/>
      <c r="C12441"/>
      <c r="D12441"/>
      <c r="E12441"/>
      <c r="F12441"/>
      <c r="G12441"/>
      <c r="H12441" s="14"/>
      <c r="I12441" s="14"/>
      <c r="K12441"/>
      <c r="L12441"/>
      <c r="M12441"/>
      <c r="N12441"/>
      <c r="O12441"/>
      <c r="P12441"/>
      <c r="S12441"/>
    </row>
    <row r="12442" spans="1:20" x14ac:dyDescent="0.3">
      <c r="A12442" s="25"/>
      <c r="B12442"/>
      <c r="C12442"/>
      <c r="D12442"/>
      <c r="E12442"/>
      <c r="F12442"/>
      <c r="G12442"/>
      <c r="H12442" s="14"/>
      <c r="I12442" s="14"/>
      <c r="K12442"/>
      <c r="L12442"/>
      <c r="M12442"/>
      <c r="N12442"/>
      <c r="O12442"/>
      <c r="P12442"/>
      <c r="S12442"/>
    </row>
    <row r="12443" spans="1:20" x14ac:dyDescent="0.3">
      <c r="A12443" s="25"/>
      <c r="B12443"/>
      <c r="C12443"/>
      <c r="D12443"/>
      <c r="E12443"/>
      <c r="F12443"/>
      <c r="G12443"/>
      <c r="H12443" s="14"/>
      <c r="I12443" s="14"/>
      <c r="K12443"/>
      <c r="L12443"/>
      <c r="M12443"/>
      <c r="N12443"/>
      <c r="O12443"/>
      <c r="P12443"/>
      <c r="S12443"/>
    </row>
    <row r="12444" spans="1:20" x14ac:dyDescent="0.3">
      <c r="A12444" s="25"/>
      <c r="B12444"/>
      <c r="C12444"/>
      <c r="D12444"/>
      <c r="E12444"/>
      <c r="F12444"/>
      <c r="G12444"/>
      <c r="H12444" s="14"/>
      <c r="I12444" s="14"/>
      <c r="K12444"/>
      <c r="L12444"/>
      <c r="M12444"/>
      <c r="N12444"/>
      <c r="O12444"/>
      <c r="P12444"/>
      <c r="S12444"/>
    </row>
    <row r="12445" spans="1:20" x14ac:dyDescent="0.3">
      <c r="A12445" s="25"/>
      <c r="B12445"/>
      <c r="C12445"/>
      <c r="D12445"/>
      <c r="E12445"/>
      <c r="F12445"/>
      <c r="G12445"/>
      <c r="H12445"/>
      <c r="I12445"/>
      <c r="K12445"/>
      <c r="L12445"/>
      <c r="M12445"/>
      <c r="N12445"/>
      <c r="O12445"/>
      <c r="P12445"/>
      <c r="S12445"/>
    </row>
    <row r="12446" spans="1:20" x14ac:dyDescent="0.3">
      <c r="A12446" s="25"/>
      <c r="B12446"/>
      <c r="C12446"/>
      <c r="D12446"/>
      <c r="E12446"/>
      <c r="F12446"/>
      <c r="G12446"/>
      <c r="H12446"/>
      <c r="I12446" s="14"/>
      <c r="K12446"/>
      <c r="L12446"/>
      <c r="M12446"/>
      <c r="N12446"/>
      <c r="O12446"/>
      <c r="P12446"/>
      <c r="S12446"/>
    </row>
    <row r="12447" spans="1:20" x14ac:dyDescent="0.3">
      <c r="A12447" s="25"/>
      <c r="B12447"/>
      <c r="C12447"/>
      <c r="D12447"/>
      <c r="E12447"/>
      <c r="F12447"/>
      <c r="G12447"/>
      <c r="H12447"/>
      <c r="I12447"/>
      <c r="K12447"/>
      <c r="L12447"/>
      <c r="M12447"/>
      <c r="N12447"/>
      <c r="O12447"/>
      <c r="P12447"/>
      <c r="S12447"/>
    </row>
    <row r="12448" spans="1:20" x14ac:dyDescent="0.3">
      <c r="A12448" s="25"/>
      <c r="B12448"/>
      <c r="C12448"/>
      <c r="D12448"/>
      <c r="E12448"/>
      <c r="F12448"/>
      <c r="G12448"/>
      <c r="H12448"/>
      <c r="I12448"/>
      <c r="K12448"/>
      <c r="L12448"/>
      <c r="M12448"/>
      <c r="N12448"/>
      <c r="O12448"/>
      <c r="P12448"/>
      <c r="S12448"/>
    </row>
    <row r="12449" spans="1:20" x14ac:dyDescent="0.3">
      <c r="A12449" s="25"/>
      <c r="B12449"/>
      <c r="C12449"/>
      <c r="D12449"/>
      <c r="E12449"/>
      <c r="F12449"/>
      <c r="G12449"/>
      <c r="H12449"/>
      <c r="I12449"/>
      <c r="K12449"/>
      <c r="L12449"/>
      <c r="M12449"/>
      <c r="N12449"/>
      <c r="O12449"/>
      <c r="P12449"/>
      <c r="S12449"/>
    </row>
    <row r="12450" spans="1:20" x14ac:dyDescent="0.3">
      <c r="A12450" s="25"/>
      <c r="B12450"/>
      <c r="C12450"/>
      <c r="D12450"/>
      <c r="E12450"/>
      <c r="F12450"/>
      <c r="G12450"/>
      <c r="H12450" s="14"/>
      <c r="I12450" s="14"/>
      <c r="K12450"/>
      <c r="L12450"/>
      <c r="M12450"/>
      <c r="N12450"/>
      <c r="O12450"/>
      <c r="P12450"/>
      <c r="S12450"/>
    </row>
    <row r="12451" spans="1:20" x14ac:dyDescent="0.3">
      <c r="A12451" s="25"/>
      <c r="B12451"/>
      <c r="C12451"/>
      <c r="D12451"/>
      <c r="E12451"/>
      <c r="F12451"/>
      <c r="G12451"/>
      <c r="H12451" s="14"/>
      <c r="I12451" s="14"/>
      <c r="K12451"/>
      <c r="L12451"/>
      <c r="M12451"/>
      <c r="N12451"/>
      <c r="O12451"/>
      <c r="P12451"/>
      <c r="S12451"/>
    </row>
    <row r="12452" spans="1:20" x14ac:dyDescent="0.3">
      <c r="A12452" s="25"/>
      <c r="B12452"/>
      <c r="C12452"/>
      <c r="D12452"/>
      <c r="E12452"/>
      <c r="F12452"/>
      <c r="G12452"/>
      <c r="H12452" s="14"/>
      <c r="I12452" s="14"/>
      <c r="K12452"/>
      <c r="L12452"/>
      <c r="M12452"/>
      <c r="N12452"/>
      <c r="O12452"/>
      <c r="P12452"/>
      <c r="S12452"/>
    </row>
    <row r="12453" spans="1:20" x14ac:dyDescent="0.3">
      <c r="A12453" s="25"/>
      <c r="B12453"/>
      <c r="C12453"/>
      <c r="D12453"/>
      <c r="E12453"/>
      <c r="F12453"/>
      <c r="G12453"/>
      <c r="H12453" s="14"/>
      <c r="I12453" s="14"/>
      <c r="K12453"/>
      <c r="L12453"/>
      <c r="M12453"/>
      <c r="N12453"/>
      <c r="O12453"/>
      <c r="P12453"/>
      <c r="S12453"/>
    </row>
    <row r="12454" spans="1:20" x14ac:dyDescent="0.3">
      <c r="A12454" s="25"/>
      <c r="B12454"/>
      <c r="C12454"/>
      <c r="D12454"/>
      <c r="E12454"/>
      <c r="F12454"/>
      <c r="G12454"/>
      <c r="H12454" s="26"/>
      <c r="I12454" s="26"/>
      <c r="K12454"/>
      <c r="L12454"/>
      <c r="M12454"/>
      <c r="N12454"/>
      <c r="O12454"/>
      <c r="P12454"/>
      <c r="S12454"/>
    </row>
    <row r="12455" spans="1:20" x14ac:dyDescent="0.3">
      <c r="A12455" s="25"/>
      <c r="B12455"/>
      <c r="C12455"/>
      <c r="D12455"/>
      <c r="E12455"/>
      <c r="F12455"/>
      <c r="G12455"/>
      <c r="H12455" s="26"/>
      <c r="I12455" s="26"/>
      <c r="K12455"/>
      <c r="L12455"/>
      <c r="M12455"/>
      <c r="N12455"/>
      <c r="O12455"/>
      <c r="P12455"/>
      <c r="S12455"/>
    </row>
    <row r="12456" spans="1:20" x14ac:dyDescent="0.3">
      <c r="A12456" s="25"/>
      <c r="B12456"/>
      <c r="C12456"/>
      <c r="D12456"/>
      <c r="E12456"/>
      <c r="F12456"/>
      <c r="G12456"/>
      <c r="H12456" s="26"/>
      <c r="I12456" s="26"/>
      <c r="K12456"/>
      <c r="L12456"/>
      <c r="M12456"/>
      <c r="N12456"/>
      <c r="O12456"/>
      <c r="P12456"/>
      <c r="S12456"/>
    </row>
    <row r="12457" spans="1:20" x14ac:dyDescent="0.3">
      <c r="A12457" s="25"/>
      <c r="B12457"/>
      <c r="C12457"/>
      <c r="D12457"/>
      <c r="E12457"/>
      <c r="F12457"/>
      <c r="G12457"/>
      <c r="H12457" s="26"/>
      <c r="I12457" s="26"/>
      <c r="K12457"/>
      <c r="L12457"/>
      <c r="M12457"/>
      <c r="N12457"/>
      <c r="O12457"/>
      <c r="P12457"/>
      <c r="S12457"/>
    </row>
    <row r="12458" spans="1:20" x14ac:dyDescent="0.3">
      <c r="A12458" s="25"/>
      <c r="B12458"/>
      <c r="C12458"/>
      <c r="D12458"/>
      <c r="E12458"/>
      <c r="F12458"/>
      <c r="G12458"/>
      <c r="H12458" s="26"/>
      <c r="I12458" s="26"/>
      <c r="K12458"/>
      <c r="L12458"/>
      <c r="M12458"/>
      <c r="N12458"/>
      <c r="O12458"/>
      <c r="P12458"/>
      <c r="S12458"/>
    </row>
    <row r="12459" spans="1:20" x14ac:dyDescent="0.3">
      <c r="A12459" s="25"/>
      <c r="B12459"/>
      <c r="C12459"/>
      <c r="D12459"/>
      <c r="E12459"/>
      <c r="F12459"/>
      <c r="G12459"/>
      <c r="H12459"/>
      <c r="I12459"/>
      <c r="K12459"/>
      <c r="L12459"/>
      <c r="M12459"/>
      <c r="N12459"/>
      <c r="O12459"/>
      <c r="P12459"/>
      <c r="S12459"/>
    </row>
    <row r="12460" spans="1:20" x14ac:dyDescent="0.3">
      <c r="A12460" s="25"/>
      <c r="B12460"/>
      <c r="C12460"/>
      <c r="D12460"/>
      <c r="E12460"/>
      <c r="F12460"/>
      <c r="G12460"/>
      <c r="H12460" s="14"/>
      <c r="I12460" s="14"/>
      <c r="K12460"/>
      <c r="L12460"/>
      <c r="M12460"/>
      <c r="N12460"/>
      <c r="O12460"/>
      <c r="P12460"/>
      <c r="S12460"/>
      <c r="T12460" s="7"/>
    </row>
    <row r="12461" spans="1:20" x14ac:dyDescent="0.3">
      <c r="A12461" s="25"/>
      <c r="B12461"/>
      <c r="C12461"/>
      <c r="D12461"/>
      <c r="E12461"/>
      <c r="F12461"/>
      <c r="G12461"/>
      <c r="H12461" s="14"/>
      <c r="I12461" s="14"/>
      <c r="K12461"/>
      <c r="L12461"/>
      <c r="M12461"/>
      <c r="N12461"/>
      <c r="O12461"/>
      <c r="P12461"/>
      <c r="S12461"/>
    </row>
    <row r="12462" spans="1:20" x14ac:dyDescent="0.3">
      <c r="A12462" s="25"/>
      <c r="B12462"/>
      <c r="C12462"/>
      <c r="D12462"/>
      <c r="E12462"/>
      <c r="F12462"/>
      <c r="G12462"/>
      <c r="H12462" s="14"/>
      <c r="I12462" s="14"/>
      <c r="K12462"/>
      <c r="L12462"/>
      <c r="M12462"/>
      <c r="N12462"/>
      <c r="O12462"/>
      <c r="P12462"/>
      <c r="S12462"/>
    </row>
    <row r="12463" spans="1:20" x14ac:dyDescent="0.3">
      <c r="A12463" s="25"/>
      <c r="B12463"/>
      <c r="C12463"/>
      <c r="D12463"/>
      <c r="E12463"/>
      <c r="F12463"/>
      <c r="G12463"/>
      <c r="H12463" s="14"/>
      <c r="I12463" s="14"/>
      <c r="K12463"/>
      <c r="L12463"/>
      <c r="M12463"/>
      <c r="N12463"/>
      <c r="O12463"/>
      <c r="P12463"/>
      <c r="S12463"/>
    </row>
    <row r="12464" spans="1:20" x14ac:dyDescent="0.3">
      <c r="A12464" s="25"/>
      <c r="B12464"/>
      <c r="C12464"/>
      <c r="D12464"/>
      <c r="E12464"/>
      <c r="F12464"/>
      <c r="G12464"/>
      <c r="H12464" s="14"/>
      <c r="I12464" s="14"/>
      <c r="K12464"/>
      <c r="L12464"/>
      <c r="M12464"/>
      <c r="N12464"/>
      <c r="O12464"/>
      <c r="P12464"/>
      <c r="S12464"/>
    </row>
    <row r="12465" spans="1:19" x14ac:dyDescent="0.3">
      <c r="A12465" s="25"/>
      <c r="B12465"/>
      <c r="C12465"/>
      <c r="D12465"/>
      <c r="E12465"/>
      <c r="F12465"/>
      <c r="G12465"/>
      <c r="H12465"/>
      <c r="I12465"/>
      <c r="K12465"/>
      <c r="L12465"/>
      <c r="M12465"/>
      <c r="N12465"/>
      <c r="O12465"/>
      <c r="P12465"/>
      <c r="S12465"/>
    </row>
    <row r="12466" spans="1:19" x14ac:dyDescent="0.3">
      <c r="A12466" s="25"/>
      <c r="B12466"/>
      <c r="C12466"/>
      <c r="D12466"/>
      <c r="E12466"/>
      <c r="F12466"/>
      <c r="G12466"/>
      <c r="H12466"/>
      <c r="I12466"/>
      <c r="K12466"/>
      <c r="L12466"/>
      <c r="M12466"/>
      <c r="N12466"/>
      <c r="O12466"/>
      <c r="P12466"/>
      <c r="S12466"/>
    </row>
    <row r="12467" spans="1:19" x14ac:dyDescent="0.3">
      <c r="A12467" s="25"/>
      <c r="B12467"/>
      <c r="C12467"/>
      <c r="D12467"/>
      <c r="E12467"/>
      <c r="F12467"/>
      <c r="G12467"/>
      <c r="H12467"/>
      <c r="I12467"/>
      <c r="K12467"/>
      <c r="L12467"/>
      <c r="M12467"/>
      <c r="N12467"/>
      <c r="O12467"/>
      <c r="P12467"/>
      <c r="S12467"/>
    </row>
    <row r="12468" spans="1:19" x14ac:dyDescent="0.3">
      <c r="A12468" s="25"/>
      <c r="B12468"/>
      <c r="C12468"/>
      <c r="D12468"/>
      <c r="E12468"/>
      <c r="F12468"/>
      <c r="G12468"/>
      <c r="H12468"/>
      <c r="I12468" s="14"/>
      <c r="K12468"/>
      <c r="L12468"/>
      <c r="M12468"/>
      <c r="N12468"/>
      <c r="O12468"/>
      <c r="P12468"/>
      <c r="S12468"/>
    </row>
    <row r="12469" spans="1:19" x14ac:dyDescent="0.3">
      <c r="A12469" s="25"/>
      <c r="B12469"/>
      <c r="C12469"/>
      <c r="D12469"/>
      <c r="E12469"/>
      <c r="F12469"/>
      <c r="G12469"/>
      <c r="H12469"/>
      <c r="I12469"/>
      <c r="K12469"/>
      <c r="L12469"/>
      <c r="M12469"/>
      <c r="N12469"/>
      <c r="O12469"/>
      <c r="P12469"/>
      <c r="S12469"/>
    </row>
    <row r="12470" spans="1:19" x14ac:dyDescent="0.3">
      <c r="A12470" s="25"/>
      <c r="B12470"/>
      <c r="C12470"/>
      <c r="D12470"/>
      <c r="E12470"/>
      <c r="F12470"/>
      <c r="G12470"/>
      <c r="H12470" s="14"/>
      <c r="I12470" s="14"/>
      <c r="K12470"/>
      <c r="L12470"/>
      <c r="M12470"/>
      <c r="N12470"/>
      <c r="O12470"/>
      <c r="P12470"/>
      <c r="S12470"/>
    </row>
    <row r="12471" spans="1:19" x14ac:dyDescent="0.3">
      <c r="A12471" s="25"/>
      <c r="B12471"/>
      <c r="C12471"/>
      <c r="D12471"/>
      <c r="E12471"/>
      <c r="F12471"/>
      <c r="G12471"/>
      <c r="H12471" s="14"/>
      <c r="I12471" s="14"/>
      <c r="K12471"/>
      <c r="L12471"/>
      <c r="M12471"/>
      <c r="N12471"/>
      <c r="O12471"/>
      <c r="P12471"/>
      <c r="S12471"/>
    </row>
    <row r="12472" spans="1:19" x14ac:dyDescent="0.3">
      <c r="A12472" s="25"/>
      <c r="B12472"/>
      <c r="C12472"/>
      <c r="D12472"/>
      <c r="E12472"/>
      <c r="F12472"/>
      <c r="G12472"/>
      <c r="H12472" s="14"/>
      <c r="I12472" s="14"/>
      <c r="K12472"/>
      <c r="L12472"/>
      <c r="M12472"/>
      <c r="N12472"/>
      <c r="O12472"/>
      <c r="P12472"/>
      <c r="S12472"/>
    </row>
    <row r="12473" spans="1:19" x14ac:dyDescent="0.3">
      <c r="A12473" s="25"/>
      <c r="B12473"/>
      <c r="C12473"/>
      <c r="D12473"/>
      <c r="E12473"/>
      <c r="F12473"/>
      <c r="G12473"/>
      <c r="H12473" s="14"/>
      <c r="I12473" s="14"/>
      <c r="K12473"/>
      <c r="L12473"/>
      <c r="M12473"/>
      <c r="N12473"/>
      <c r="O12473"/>
      <c r="P12473"/>
      <c r="S12473"/>
    </row>
    <row r="12474" spans="1:19" x14ac:dyDescent="0.3">
      <c r="A12474" s="25"/>
      <c r="B12474"/>
      <c r="C12474"/>
      <c r="D12474"/>
      <c r="E12474"/>
      <c r="F12474"/>
      <c r="G12474"/>
      <c r="H12474" s="14"/>
      <c r="I12474" s="26"/>
      <c r="K12474"/>
      <c r="L12474"/>
      <c r="M12474"/>
      <c r="N12474"/>
      <c r="O12474"/>
      <c r="P12474"/>
      <c r="S12474"/>
    </row>
    <row r="12475" spans="1:19" x14ac:dyDescent="0.3">
      <c r="A12475" s="25"/>
      <c r="B12475"/>
      <c r="C12475"/>
      <c r="D12475"/>
      <c r="E12475"/>
      <c r="F12475"/>
      <c r="G12475"/>
      <c r="H12475" s="14"/>
      <c r="I12475" s="26"/>
      <c r="K12475"/>
      <c r="L12475"/>
      <c r="M12475"/>
      <c r="N12475"/>
      <c r="O12475"/>
      <c r="P12475"/>
      <c r="S12475"/>
    </row>
    <row r="12476" spans="1:19" x14ac:dyDescent="0.3">
      <c r="A12476" s="25"/>
      <c r="B12476"/>
      <c r="C12476"/>
      <c r="D12476"/>
      <c r="E12476"/>
      <c r="F12476"/>
      <c r="G12476"/>
      <c r="H12476" s="14"/>
      <c r="I12476" s="26"/>
      <c r="K12476"/>
      <c r="L12476"/>
      <c r="M12476"/>
      <c r="N12476"/>
      <c r="O12476"/>
      <c r="P12476"/>
      <c r="S12476"/>
    </row>
    <row r="12477" spans="1:19" x14ac:dyDescent="0.3">
      <c r="A12477" s="25"/>
      <c r="B12477"/>
      <c r="C12477"/>
      <c r="D12477"/>
      <c r="E12477"/>
      <c r="F12477"/>
      <c r="G12477"/>
      <c r="H12477" s="14"/>
      <c r="I12477" s="26"/>
      <c r="K12477"/>
      <c r="L12477"/>
      <c r="M12477"/>
      <c r="N12477"/>
      <c r="O12477"/>
      <c r="P12477"/>
      <c r="S12477"/>
    </row>
    <row r="12478" spans="1:19" x14ac:dyDescent="0.3">
      <c r="A12478" s="25"/>
      <c r="B12478"/>
      <c r="C12478"/>
      <c r="D12478"/>
      <c r="E12478"/>
      <c r="F12478"/>
      <c r="G12478"/>
      <c r="H12478" s="14"/>
      <c r="I12478" s="26"/>
      <c r="K12478"/>
      <c r="L12478"/>
      <c r="M12478"/>
      <c r="N12478"/>
      <c r="O12478"/>
      <c r="P12478"/>
      <c r="S12478"/>
    </row>
    <row r="12479" spans="1:19" x14ac:dyDescent="0.3">
      <c r="A12479" s="25"/>
      <c r="B12479"/>
      <c r="C12479"/>
      <c r="D12479"/>
      <c r="E12479"/>
      <c r="F12479"/>
      <c r="G12479"/>
      <c r="H12479" s="14"/>
      <c r="I12479" s="14"/>
      <c r="K12479"/>
      <c r="L12479"/>
      <c r="M12479"/>
      <c r="N12479"/>
      <c r="O12479"/>
      <c r="P12479"/>
      <c r="S12479"/>
    </row>
    <row r="12480" spans="1:19" x14ac:dyDescent="0.3">
      <c r="A12480" s="25"/>
      <c r="B12480"/>
      <c r="C12480"/>
      <c r="D12480"/>
      <c r="E12480"/>
      <c r="F12480"/>
      <c r="G12480"/>
      <c r="H12480" s="14"/>
      <c r="I12480" s="14"/>
      <c r="K12480"/>
      <c r="L12480"/>
      <c r="M12480"/>
      <c r="N12480"/>
      <c r="O12480"/>
      <c r="P12480"/>
      <c r="S12480"/>
    </row>
    <row r="12481" spans="1:20" x14ac:dyDescent="0.3">
      <c r="A12481" s="25"/>
      <c r="B12481"/>
      <c r="C12481"/>
      <c r="D12481"/>
      <c r="E12481"/>
      <c r="F12481"/>
      <c r="G12481"/>
      <c r="H12481" s="14"/>
      <c r="I12481" s="14"/>
      <c r="K12481"/>
      <c r="L12481"/>
      <c r="M12481"/>
      <c r="N12481"/>
      <c r="O12481"/>
      <c r="P12481"/>
      <c r="S12481"/>
    </row>
    <row r="12482" spans="1:20" x14ac:dyDescent="0.3">
      <c r="A12482" s="25"/>
      <c r="B12482"/>
      <c r="C12482"/>
      <c r="D12482"/>
      <c r="E12482"/>
      <c r="F12482"/>
      <c r="G12482"/>
      <c r="H12482" s="14"/>
      <c r="I12482" s="14"/>
      <c r="K12482"/>
      <c r="L12482"/>
      <c r="M12482"/>
      <c r="N12482"/>
      <c r="O12482"/>
      <c r="P12482"/>
      <c r="S12482"/>
    </row>
    <row r="12483" spans="1:20" x14ac:dyDescent="0.3">
      <c r="A12483" s="25"/>
      <c r="B12483"/>
      <c r="C12483"/>
      <c r="D12483"/>
      <c r="E12483"/>
      <c r="F12483"/>
      <c r="G12483"/>
      <c r="H12483" s="14"/>
      <c r="I12483" s="14"/>
      <c r="K12483"/>
      <c r="L12483"/>
      <c r="M12483"/>
      <c r="N12483"/>
      <c r="O12483"/>
      <c r="P12483"/>
      <c r="S12483"/>
    </row>
    <row r="12484" spans="1:20" x14ac:dyDescent="0.3">
      <c r="A12484" s="25"/>
      <c r="B12484"/>
      <c r="C12484"/>
      <c r="D12484"/>
      <c r="E12484"/>
      <c r="F12484"/>
      <c r="G12484"/>
      <c r="H12484" s="14"/>
      <c r="I12484" s="14"/>
      <c r="K12484"/>
      <c r="L12484"/>
      <c r="M12484"/>
      <c r="N12484"/>
      <c r="O12484"/>
      <c r="P12484"/>
      <c r="S12484"/>
    </row>
    <row r="12485" spans="1:20" x14ac:dyDescent="0.3">
      <c r="A12485" s="25"/>
      <c r="B12485"/>
      <c r="C12485"/>
      <c r="D12485"/>
      <c r="E12485"/>
      <c r="F12485"/>
      <c r="G12485"/>
      <c r="H12485" s="14"/>
      <c r="I12485" s="14"/>
      <c r="K12485"/>
      <c r="L12485"/>
      <c r="M12485"/>
      <c r="N12485"/>
      <c r="O12485"/>
      <c r="P12485"/>
      <c r="S12485"/>
    </row>
    <row r="12486" spans="1:20" x14ac:dyDescent="0.3">
      <c r="A12486" s="25"/>
      <c r="B12486"/>
      <c r="C12486"/>
      <c r="D12486"/>
      <c r="E12486"/>
      <c r="F12486"/>
      <c r="G12486"/>
      <c r="H12486" s="14"/>
      <c r="I12486" s="14"/>
      <c r="K12486"/>
      <c r="L12486"/>
      <c r="M12486"/>
      <c r="N12486"/>
      <c r="O12486"/>
      <c r="P12486"/>
      <c r="S12486"/>
    </row>
    <row r="12487" spans="1:20" x14ac:dyDescent="0.3">
      <c r="A12487" s="25"/>
      <c r="B12487"/>
      <c r="C12487"/>
      <c r="D12487"/>
      <c r="E12487"/>
      <c r="F12487"/>
      <c r="G12487"/>
      <c r="H12487" s="14"/>
      <c r="I12487" s="14"/>
      <c r="K12487"/>
      <c r="L12487"/>
      <c r="M12487"/>
      <c r="N12487"/>
      <c r="O12487"/>
      <c r="P12487"/>
      <c r="S12487"/>
    </row>
    <row r="12488" spans="1:20" x14ac:dyDescent="0.3">
      <c r="A12488" s="25"/>
      <c r="B12488"/>
      <c r="C12488"/>
      <c r="D12488"/>
      <c r="E12488"/>
      <c r="F12488"/>
      <c r="G12488"/>
      <c r="H12488" s="14"/>
      <c r="I12488" s="14"/>
      <c r="K12488"/>
      <c r="L12488"/>
      <c r="M12488"/>
      <c r="N12488"/>
      <c r="O12488"/>
      <c r="P12488"/>
      <c r="S12488"/>
    </row>
    <row r="12489" spans="1:20" x14ac:dyDescent="0.3">
      <c r="A12489" s="25"/>
      <c r="B12489"/>
      <c r="C12489"/>
      <c r="D12489"/>
      <c r="E12489"/>
      <c r="F12489"/>
      <c r="G12489"/>
      <c r="H12489" s="14"/>
      <c r="I12489" s="26"/>
      <c r="K12489"/>
      <c r="L12489"/>
      <c r="M12489"/>
      <c r="N12489"/>
      <c r="O12489"/>
      <c r="P12489"/>
      <c r="S12489"/>
      <c r="T12489" s="7"/>
    </row>
    <row r="12490" spans="1:20" x14ac:dyDescent="0.3">
      <c r="A12490" s="25"/>
      <c r="B12490"/>
      <c r="C12490"/>
      <c r="D12490"/>
      <c r="E12490"/>
      <c r="F12490"/>
      <c r="G12490"/>
      <c r="H12490" s="14"/>
      <c r="I12490" s="26"/>
      <c r="K12490"/>
      <c r="L12490"/>
      <c r="M12490"/>
      <c r="N12490"/>
      <c r="O12490"/>
      <c r="P12490"/>
      <c r="S12490"/>
    </row>
    <row r="12491" spans="1:20" x14ac:dyDescent="0.3">
      <c r="A12491" s="25"/>
      <c r="B12491"/>
      <c r="C12491"/>
      <c r="D12491"/>
      <c r="E12491"/>
      <c r="F12491"/>
      <c r="G12491"/>
      <c r="H12491" s="14"/>
      <c r="I12491" s="26"/>
      <c r="K12491"/>
      <c r="L12491"/>
      <c r="M12491"/>
      <c r="N12491"/>
      <c r="O12491"/>
      <c r="P12491"/>
      <c r="S12491"/>
    </row>
    <row r="12492" spans="1:20" x14ac:dyDescent="0.3">
      <c r="A12492" s="25"/>
      <c r="B12492"/>
      <c r="C12492"/>
      <c r="D12492"/>
      <c r="E12492"/>
      <c r="F12492"/>
      <c r="G12492"/>
      <c r="H12492" s="14"/>
      <c r="I12492" s="26"/>
      <c r="K12492"/>
      <c r="L12492"/>
      <c r="M12492"/>
      <c r="N12492"/>
      <c r="O12492"/>
      <c r="P12492"/>
      <c r="S12492"/>
    </row>
    <row r="12493" spans="1:20" x14ac:dyDescent="0.3">
      <c r="A12493" s="25"/>
      <c r="B12493"/>
      <c r="C12493"/>
      <c r="D12493"/>
      <c r="E12493"/>
      <c r="F12493"/>
      <c r="G12493"/>
      <c r="H12493" s="14"/>
      <c r="I12493" s="26"/>
      <c r="K12493"/>
      <c r="L12493"/>
      <c r="M12493"/>
      <c r="N12493"/>
      <c r="O12493"/>
      <c r="P12493"/>
      <c r="S12493"/>
    </row>
    <row r="12494" spans="1:20" x14ac:dyDescent="0.3">
      <c r="A12494" s="25"/>
      <c r="B12494"/>
      <c r="C12494"/>
      <c r="D12494"/>
      <c r="E12494"/>
      <c r="F12494"/>
      <c r="G12494"/>
      <c r="H12494" s="14"/>
      <c r="I12494" s="14"/>
      <c r="K12494"/>
      <c r="L12494"/>
      <c r="M12494"/>
      <c r="N12494"/>
      <c r="O12494"/>
      <c r="P12494"/>
      <c r="S12494"/>
    </row>
    <row r="12495" spans="1:20" x14ac:dyDescent="0.3">
      <c r="A12495" s="25"/>
      <c r="B12495"/>
      <c r="C12495"/>
      <c r="D12495"/>
      <c r="E12495"/>
      <c r="F12495"/>
      <c r="G12495"/>
      <c r="H12495" s="14"/>
      <c r="I12495" s="14"/>
      <c r="K12495"/>
      <c r="L12495"/>
      <c r="M12495"/>
      <c r="N12495"/>
      <c r="O12495"/>
      <c r="P12495"/>
      <c r="S12495"/>
    </row>
    <row r="12496" spans="1:20" x14ac:dyDescent="0.3">
      <c r="A12496" s="25"/>
      <c r="B12496"/>
      <c r="C12496"/>
      <c r="D12496"/>
      <c r="E12496"/>
      <c r="F12496"/>
      <c r="G12496"/>
      <c r="H12496" s="14"/>
      <c r="I12496" s="14"/>
      <c r="K12496"/>
      <c r="L12496"/>
      <c r="M12496"/>
      <c r="N12496"/>
      <c r="O12496"/>
      <c r="P12496"/>
      <c r="S12496"/>
    </row>
    <row r="12497" spans="1:20" x14ac:dyDescent="0.3">
      <c r="A12497" s="25"/>
      <c r="B12497"/>
      <c r="C12497"/>
      <c r="D12497"/>
      <c r="E12497"/>
      <c r="F12497"/>
      <c r="G12497"/>
      <c r="H12497" s="14"/>
      <c r="I12497" s="14"/>
      <c r="K12497"/>
      <c r="L12497"/>
      <c r="M12497"/>
      <c r="N12497"/>
      <c r="O12497"/>
      <c r="P12497"/>
      <c r="S12497"/>
    </row>
    <row r="12498" spans="1:20" x14ac:dyDescent="0.3">
      <c r="A12498" s="25"/>
      <c r="B12498"/>
      <c r="C12498"/>
      <c r="D12498"/>
      <c r="E12498"/>
      <c r="F12498"/>
      <c r="G12498"/>
      <c r="H12498" s="14"/>
      <c r="I12498" s="14"/>
      <c r="K12498"/>
      <c r="L12498"/>
      <c r="M12498"/>
      <c r="N12498"/>
      <c r="O12498"/>
      <c r="P12498"/>
      <c r="S12498"/>
    </row>
    <row r="12499" spans="1:20" x14ac:dyDescent="0.3">
      <c r="A12499" s="25"/>
      <c r="B12499"/>
      <c r="C12499"/>
      <c r="D12499"/>
      <c r="E12499"/>
      <c r="F12499"/>
      <c r="G12499"/>
      <c r="H12499" s="26"/>
      <c r="I12499" s="26"/>
      <c r="K12499"/>
      <c r="L12499"/>
      <c r="M12499"/>
      <c r="N12499"/>
      <c r="O12499"/>
      <c r="P12499"/>
      <c r="S12499"/>
    </row>
    <row r="12500" spans="1:20" x14ac:dyDescent="0.3">
      <c r="A12500" s="25"/>
      <c r="B12500"/>
      <c r="C12500"/>
      <c r="D12500"/>
      <c r="E12500"/>
      <c r="F12500"/>
      <c r="G12500"/>
      <c r="H12500" s="26"/>
      <c r="I12500" s="26"/>
      <c r="K12500"/>
      <c r="L12500"/>
      <c r="M12500"/>
      <c r="N12500"/>
      <c r="O12500"/>
      <c r="P12500"/>
      <c r="S12500"/>
    </row>
    <row r="12501" spans="1:20" x14ac:dyDescent="0.3">
      <c r="A12501" s="25"/>
      <c r="B12501"/>
      <c r="C12501"/>
      <c r="D12501"/>
      <c r="E12501"/>
      <c r="F12501"/>
      <c r="G12501"/>
      <c r="H12501" s="26"/>
      <c r="I12501" s="26"/>
      <c r="K12501"/>
      <c r="L12501"/>
      <c r="M12501"/>
      <c r="N12501"/>
      <c r="O12501"/>
      <c r="P12501"/>
      <c r="S12501"/>
    </row>
    <row r="12502" spans="1:20" x14ac:dyDescent="0.3">
      <c r="A12502" s="25"/>
      <c r="B12502"/>
      <c r="C12502"/>
      <c r="D12502"/>
      <c r="E12502"/>
      <c r="F12502"/>
      <c r="G12502"/>
      <c r="H12502" s="26"/>
      <c r="I12502" s="26"/>
      <c r="K12502"/>
      <c r="L12502"/>
      <c r="M12502"/>
      <c r="N12502"/>
      <c r="O12502"/>
      <c r="P12502"/>
      <c r="S12502"/>
    </row>
    <row r="12503" spans="1:20" x14ac:dyDescent="0.3">
      <c r="A12503" s="25"/>
      <c r="B12503"/>
      <c r="C12503"/>
      <c r="D12503"/>
      <c r="E12503"/>
      <c r="F12503"/>
      <c r="G12503"/>
      <c r="H12503" s="26"/>
      <c r="I12503" s="26"/>
      <c r="K12503"/>
      <c r="L12503"/>
      <c r="M12503"/>
      <c r="N12503"/>
      <c r="O12503"/>
      <c r="P12503"/>
      <c r="S12503"/>
    </row>
    <row r="12504" spans="1:20" x14ac:dyDescent="0.3">
      <c r="A12504" s="25"/>
      <c r="B12504"/>
      <c r="C12504"/>
      <c r="D12504"/>
      <c r="E12504"/>
      <c r="F12504"/>
      <c r="G12504"/>
      <c r="H12504" s="26"/>
      <c r="I12504" s="26"/>
      <c r="K12504"/>
      <c r="L12504"/>
      <c r="M12504"/>
      <c r="N12504"/>
      <c r="O12504"/>
      <c r="P12504"/>
      <c r="S12504"/>
    </row>
    <row r="12505" spans="1:20" x14ac:dyDescent="0.3">
      <c r="A12505" s="25"/>
      <c r="B12505"/>
      <c r="C12505"/>
      <c r="D12505"/>
      <c r="E12505"/>
      <c r="F12505"/>
      <c r="G12505"/>
      <c r="H12505" s="26"/>
      <c r="I12505" s="26"/>
      <c r="K12505"/>
      <c r="L12505"/>
      <c r="M12505"/>
      <c r="N12505"/>
      <c r="O12505"/>
      <c r="P12505"/>
      <c r="S12505"/>
      <c r="T12505" s="7"/>
    </row>
    <row r="12506" spans="1:20" x14ac:dyDescent="0.3">
      <c r="A12506" s="25"/>
      <c r="B12506"/>
      <c r="C12506"/>
      <c r="D12506"/>
      <c r="E12506"/>
      <c r="F12506"/>
      <c r="G12506"/>
      <c r="H12506" s="26"/>
      <c r="I12506" s="26"/>
      <c r="K12506"/>
      <c r="L12506"/>
      <c r="M12506"/>
      <c r="N12506"/>
      <c r="O12506"/>
      <c r="P12506"/>
      <c r="S12506"/>
    </row>
    <row r="12507" spans="1:20" x14ac:dyDescent="0.3">
      <c r="A12507" s="25"/>
      <c r="B12507"/>
      <c r="C12507"/>
      <c r="D12507"/>
      <c r="E12507"/>
      <c r="F12507"/>
      <c r="G12507"/>
      <c r="H12507" s="26"/>
      <c r="I12507" s="26"/>
      <c r="K12507"/>
      <c r="L12507"/>
      <c r="M12507"/>
      <c r="N12507"/>
      <c r="O12507"/>
      <c r="P12507"/>
      <c r="S12507"/>
    </row>
    <row r="12508" spans="1:20" x14ac:dyDescent="0.3">
      <c r="A12508" s="25"/>
      <c r="B12508"/>
      <c r="C12508"/>
      <c r="D12508"/>
      <c r="E12508"/>
      <c r="F12508"/>
      <c r="G12508"/>
      <c r="H12508" s="26"/>
      <c r="I12508" s="26"/>
      <c r="K12508"/>
      <c r="L12508"/>
      <c r="M12508"/>
      <c r="N12508"/>
      <c r="O12508"/>
      <c r="P12508"/>
      <c r="S12508"/>
    </row>
    <row r="12509" spans="1:20" x14ac:dyDescent="0.3">
      <c r="A12509" s="25"/>
      <c r="B12509"/>
      <c r="C12509"/>
      <c r="D12509"/>
      <c r="E12509"/>
      <c r="F12509"/>
      <c r="G12509"/>
      <c r="H12509" s="14"/>
      <c r="I12509" s="14"/>
      <c r="K12509"/>
      <c r="L12509"/>
      <c r="M12509"/>
      <c r="N12509"/>
      <c r="O12509"/>
      <c r="P12509"/>
      <c r="S12509"/>
    </row>
    <row r="12510" spans="1:20" x14ac:dyDescent="0.3">
      <c r="A12510" s="25"/>
      <c r="B12510"/>
      <c r="C12510"/>
      <c r="D12510"/>
      <c r="E12510"/>
      <c r="F12510"/>
      <c r="G12510"/>
      <c r="H12510" s="14"/>
      <c r="I12510" s="14"/>
      <c r="K12510"/>
      <c r="L12510"/>
      <c r="M12510"/>
      <c r="N12510"/>
      <c r="O12510"/>
      <c r="P12510"/>
      <c r="S12510"/>
      <c r="T12510" s="7"/>
    </row>
    <row r="12511" spans="1:20" x14ac:dyDescent="0.3">
      <c r="A12511" s="25"/>
      <c r="B12511"/>
      <c r="C12511"/>
      <c r="D12511"/>
      <c r="E12511"/>
      <c r="F12511"/>
      <c r="G12511"/>
      <c r="H12511" s="14"/>
      <c r="I12511"/>
      <c r="K12511"/>
      <c r="L12511"/>
      <c r="M12511"/>
      <c r="N12511"/>
      <c r="O12511"/>
      <c r="P12511"/>
      <c r="S12511"/>
    </row>
    <row r="12512" spans="1:20" x14ac:dyDescent="0.3">
      <c r="A12512" s="25"/>
      <c r="B12512"/>
      <c r="C12512"/>
      <c r="D12512"/>
      <c r="E12512"/>
      <c r="F12512"/>
      <c r="G12512"/>
      <c r="H12512" s="14"/>
      <c r="I12512" s="14"/>
      <c r="K12512"/>
      <c r="L12512"/>
      <c r="M12512"/>
      <c r="N12512"/>
      <c r="O12512"/>
      <c r="P12512"/>
      <c r="S12512"/>
    </row>
    <row r="12513" spans="1:20" x14ac:dyDescent="0.3">
      <c r="A12513" s="25"/>
      <c r="B12513"/>
      <c r="C12513"/>
      <c r="D12513"/>
      <c r="E12513"/>
      <c r="F12513"/>
      <c r="G12513"/>
      <c r="H12513"/>
      <c r="I12513"/>
      <c r="K12513"/>
      <c r="L12513"/>
      <c r="M12513"/>
      <c r="N12513"/>
      <c r="O12513"/>
      <c r="P12513"/>
      <c r="S12513"/>
    </row>
    <row r="12514" spans="1:20" x14ac:dyDescent="0.3">
      <c r="A12514" s="25"/>
      <c r="B12514"/>
      <c r="C12514"/>
      <c r="D12514"/>
      <c r="E12514"/>
      <c r="F12514"/>
      <c r="G12514"/>
      <c r="H12514"/>
      <c r="I12514"/>
      <c r="K12514"/>
      <c r="L12514"/>
      <c r="M12514"/>
      <c r="N12514"/>
      <c r="O12514"/>
      <c r="P12514"/>
      <c r="S12514"/>
    </row>
    <row r="12515" spans="1:20" x14ac:dyDescent="0.3">
      <c r="A12515" s="25"/>
      <c r="B12515"/>
      <c r="C12515"/>
      <c r="D12515"/>
      <c r="E12515"/>
      <c r="F12515"/>
      <c r="G12515"/>
      <c r="H12515" s="14"/>
      <c r="I12515" s="14"/>
      <c r="K12515"/>
      <c r="L12515"/>
      <c r="M12515"/>
      <c r="N12515"/>
      <c r="O12515"/>
      <c r="P12515"/>
      <c r="S12515"/>
    </row>
    <row r="12516" spans="1:20" x14ac:dyDescent="0.3">
      <c r="A12516" s="25"/>
      <c r="B12516"/>
      <c r="C12516"/>
      <c r="D12516"/>
      <c r="E12516"/>
      <c r="F12516"/>
      <c r="G12516"/>
      <c r="H12516" s="14"/>
      <c r="I12516" s="14"/>
      <c r="K12516"/>
      <c r="L12516"/>
      <c r="M12516"/>
      <c r="N12516"/>
      <c r="O12516"/>
      <c r="P12516"/>
      <c r="S12516"/>
    </row>
    <row r="12517" spans="1:20" x14ac:dyDescent="0.3">
      <c r="A12517" s="25"/>
      <c r="B12517"/>
      <c r="C12517"/>
      <c r="D12517"/>
      <c r="E12517"/>
      <c r="F12517"/>
      <c r="G12517"/>
      <c r="H12517" s="14"/>
      <c r="I12517" s="14"/>
      <c r="K12517"/>
      <c r="L12517"/>
      <c r="M12517"/>
      <c r="N12517"/>
      <c r="O12517"/>
      <c r="P12517"/>
      <c r="S12517"/>
    </row>
    <row r="12518" spans="1:20" x14ac:dyDescent="0.3">
      <c r="A12518" s="25"/>
      <c r="B12518"/>
      <c r="C12518"/>
      <c r="D12518"/>
      <c r="E12518"/>
      <c r="F12518"/>
      <c r="G12518"/>
      <c r="H12518" s="14"/>
      <c r="I12518" s="14"/>
      <c r="K12518"/>
      <c r="L12518"/>
      <c r="M12518"/>
      <c r="N12518"/>
      <c r="O12518"/>
      <c r="P12518"/>
      <c r="S12518"/>
    </row>
    <row r="12519" spans="1:20" x14ac:dyDescent="0.3">
      <c r="A12519" s="25"/>
      <c r="B12519"/>
      <c r="C12519"/>
      <c r="D12519"/>
      <c r="E12519"/>
      <c r="F12519"/>
      <c r="G12519"/>
      <c r="H12519" s="14"/>
      <c r="I12519" s="14"/>
      <c r="K12519"/>
      <c r="L12519"/>
      <c r="M12519"/>
      <c r="N12519"/>
      <c r="O12519"/>
      <c r="P12519"/>
      <c r="S12519"/>
    </row>
    <row r="12520" spans="1:20" x14ac:dyDescent="0.3">
      <c r="A12520" s="25"/>
      <c r="B12520"/>
      <c r="C12520"/>
      <c r="D12520"/>
      <c r="E12520"/>
      <c r="F12520"/>
      <c r="G12520"/>
      <c r="H12520" s="14"/>
      <c r="I12520" s="14"/>
      <c r="K12520"/>
      <c r="L12520"/>
      <c r="M12520"/>
      <c r="N12520"/>
      <c r="O12520"/>
      <c r="P12520"/>
      <c r="S12520"/>
    </row>
    <row r="12521" spans="1:20" x14ac:dyDescent="0.3">
      <c r="A12521" s="25"/>
      <c r="B12521"/>
      <c r="C12521"/>
      <c r="D12521"/>
      <c r="E12521"/>
      <c r="F12521"/>
      <c r="G12521"/>
      <c r="H12521" s="14"/>
      <c r="I12521" s="14"/>
      <c r="K12521"/>
      <c r="L12521"/>
      <c r="M12521"/>
      <c r="N12521"/>
      <c r="O12521"/>
      <c r="P12521"/>
      <c r="S12521"/>
    </row>
    <row r="12522" spans="1:20" x14ac:dyDescent="0.3">
      <c r="A12522" s="25"/>
      <c r="B12522"/>
      <c r="C12522"/>
      <c r="D12522"/>
      <c r="E12522"/>
      <c r="F12522"/>
      <c r="G12522"/>
      <c r="H12522" s="14"/>
      <c r="I12522" s="14"/>
      <c r="K12522"/>
      <c r="L12522"/>
      <c r="M12522"/>
      <c r="N12522"/>
      <c r="O12522"/>
      <c r="P12522"/>
      <c r="S12522"/>
    </row>
    <row r="12523" spans="1:20" x14ac:dyDescent="0.3">
      <c r="A12523" s="25"/>
      <c r="B12523"/>
      <c r="C12523"/>
      <c r="D12523"/>
      <c r="E12523"/>
      <c r="F12523"/>
      <c r="G12523"/>
      <c r="H12523" s="26"/>
      <c r="I12523" s="26"/>
      <c r="K12523"/>
      <c r="L12523"/>
      <c r="M12523"/>
      <c r="N12523"/>
      <c r="O12523"/>
      <c r="P12523"/>
      <c r="S12523"/>
    </row>
    <row r="12524" spans="1:20" x14ac:dyDescent="0.3">
      <c r="A12524" s="25"/>
      <c r="B12524"/>
      <c r="C12524"/>
      <c r="D12524"/>
      <c r="E12524"/>
      <c r="F12524"/>
      <c r="G12524"/>
      <c r="H12524" s="26"/>
      <c r="I12524" s="26"/>
      <c r="K12524"/>
      <c r="L12524"/>
      <c r="M12524"/>
      <c r="N12524"/>
      <c r="O12524"/>
      <c r="P12524"/>
      <c r="S12524"/>
    </row>
    <row r="12525" spans="1:20" x14ac:dyDescent="0.3">
      <c r="A12525" s="25"/>
      <c r="B12525"/>
      <c r="C12525"/>
      <c r="D12525"/>
      <c r="E12525"/>
      <c r="F12525"/>
      <c r="G12525"/>
      <c r="H12525" s="26"/>
      <c r="I12525" s="26"/>
      <c r="K12525"/>
      <c r="L12525"/>
      <c r="M12525"/>
      <c r="N12525"/>
      <c r="O12525"/>
      <c r="P12525"/>
      <c r="S12525"/>
    </row>
    <row r="12526" spans="1:20" x14ac:dyDescent="0.3">
      <c r="A12526" s="25"/>
      <c r="B12526"/>
      <c r="C12526"/>
      <c r="D12526"/>
      <c r="E12526"/>
      <c r="F12526"/>
      <c r="G12526"/>
      <c r="H12526" s="26"/>
      <c r="I12526" s="26"/>
      <c r="K12526"/>
      <c r="L12526"/>
      <c r="M12526"/>
      <c r="N12526"/>
      <c r="O12526"/>
      <c r="P12526"/>
      <c r="S12526"/>
    </row>
    <row r="12527" spans="1:20" x14ac:dyDescent="0.3">
      <c r="A12527" s="25"/>
      <c r="B12527"/>
      <c r="C12527"/>
      <c r="D12527"/>
      <c r="E12527"/>
      <c r="F12527"/>
      <c r="G12527"/>
      <c r="H12527" s="26"/>
      <c r="I12527" s="26"/>
      <c r="K12527"/>
      <c r="L12527"/>
      <c r="M12527"/>
      <c r="N12527"/>
      <c r="O12527"/>
      <c r="P12527"/>
      <c r="S12527"/>
      <c r="T12527" s="7"/>
    </row>
    <row r="12528" spans="1:20" x14ac:dyDescent="0.3">
      <c r="A12528" s="25"/>
      <c r="B12528"/>
      <c r="C12528"/>
      <c r="D12528"/>
      <c r="E12528"/>
      <c r="F12528"/>
      <c r="G12528"/>
      <c r="H12528" s="14"/>
      <c r="I12528" s="26"/>
      <c r="K12528"/>
      <c r="L12528"/>
      <c r="M12528"/>
      <c r="N12528"/>
      <c r="O12528"/>
      <c r="P12528"/>
      <c r="S12528"/>
    </row>
    <row r="12529" spans="1:20" x14ac:dyDescent="0.3">
      <c r="A12529" s="25"/>
      <c r="B12529"/>
      <c r="C12529"/>
      <c r="D12529"/>
      <c r="E12529"/>
      <c r="F12529"/>
      <c r="G12529"/>
      <c r="H12529" s="14"/>
      <c r="I12529" s="26"/>
      <c r="K12529"/>
      <c r="L12529"/>
      <c r="M12529"/>
      <c r="N12529"/>
      <c r="O12529"/>
      <c r="P12529"/>
      <c r="S12529"/>
    </row>
    <row r="12530" spans="1:20" x14ac:dyDescent="0.3">
      <c r="A12530" s="25"/>
      <c r="B12530"/>
      <c r="C12530"/>
      <c r="D12530"/>
      <c r="E12530"/>
      <c r="F12530"/>
      <c r="G12530"/>
      <c r="H12530" s="14"/>
      <c r="I12530" s="14"/>
      <c r="K12530"/>
      <c r="L12530"/>
      <c r="M12530"/>
      <c r="N12530"/>
      <c r="O12530"/>
      <c r="P12530"/>
      <c r="S12530"/>
    </row>
    <row r="12531" spans="1:20" x14ac:dyDescent="0.3">
      <c r="A12531" s="25"/>
      <c r="B12531"/>
      <c r="C12531"/>
      <c r="D12531"/>
      <c r="E12531"/>
      <c r="F12531"/>
      <c r="G12531"/>
      <c r="H12531" s="14"/>
      <c r="I12531" s="14"/>
      <c r="K12531"/>
      <c r="L12531"/>
      <c r="M12531"/>
      <c r="N12531"/>
      <c r="O12531"/>
      <c r="P12531"/>
      <c r="S12531"/>
      <c r="T12531" s="7"/>
    </row>
    <row r="12532" spans="1:20" x14ac:dyDescent="0.3">
      <c r="A12532" s="25"/>
      <c r="B12532"/>
      <c r="C12532"/>
      <c r="D12532"/>
      <c r="E12532"/>
      <c r="F12532"/>
      <c r="G12532"/>
      <c r="H12532" s="26"/>
      <c r="I12532" s="26"/>
      <c r="K12532"/>
      <c r="L12532"/>
      <c r="M12532"/>
      <c r="N12532"/>
      <c r="O12532"/>
      <c r="P12532"/>
      <c r="S12532"/>
    </row>
    <row r="12533" spans="1:20" x14ac:dyDescent="0.3">
      <c r="A12533" s="25"/>
      <c r="B12533"/>
      <c r="C12533"/>
      <c r="D12533"/>
      <c r="E12533"/>
      <c r="F12533"/>
      <c r="G12533"/>
      <c r="H12533" s="14"/>
      <c r="I12533" s="14"/>
      <c r="K12533"/>
      <c r="L12533"/>
      <c r="M12533"/>
      <c r="N12533"/>
      <c r="O12533"/>
      <c r="P12533"/>
      <c r="S12533"/>
    </row>
    <row r="12534" spans="1:20" x14ac:dyDescent="0.3">
      <c r="A12534" s="25"/>
      <c r="B12534"/>
      <c r="C12534"/>
      <c r="D12534"/>
      <c r="E12534"/>
      <c r="F12534"/>
      <c r="G12534"/>
      <c r="H12534" s="26"/>
      <c r="I12534" s="14"/>
      <c r="K12534"/>
      <c r="L12534"/>
      <c r="M12534"/>
      <c r="N12534"/>
      <c r="O12534"/>
      <c r="P12534"/>
      <c r="S12534"/>
    </row>
    <row r="12535" spans="1:20" x14ac:dyDescent="0.3">
      <c r="A12535" s="25"/>
      <c r="B12535"/>
      <c r="C12535"/>
      <c r="D12535"/>
      <c r="E12535"/>
      <c r="F12535"/>
      <c r="G12535"/>
      <c r="H12535" s="26"/>
      <c r="I12535" s="14"/>
      <c r="K12535"/>
      <c r="L12535"/>
      <c r="M12535"/>
      <c r="N12535"/>
      <c r="O12535"/>
      <c r="P12535"/>
      <c r="S12535"/>
    </row>
    <row r="12536" spans="1:20" x14ac:dyDescent="0.3">
      <c r="A12536" s="25"/>
      <c r="B12536"/>
      <c r="C12536"/>
      <c r="D12536"/>
      <c r="E12536"/>
      <c r="F12536"/>
      <c r="G12536"/>
      <c r="H12536" s="26"/>
      <c r="I12536"/>
      <c r="K12536"/>
      <c r="L12536"/>
      <c r="M12536"/>
      <c r="N12536"/>
      <c r="O12536"/>
      <c r="P12536"/>
      <c r="S12536"/>
    </row>
    <row r="12537" spans="1:20" x14ac:dyDescent="0.3">
      <c r="A12537" s="25"/>
      <c r="B12537"/>
      <c r="C12537"/>
      <c r="D12537"/>
      <c r="E12537"/>
      <c r="F12537"/>
      <c r="G12537"/>
      <c r="H12537" s="26"/>
      <c r="I12537" s="14"/>
      <c r="K12537"/>
      <c r="L12537"/>
      <c r="M12537"/>
      <c r="N12537"/>
      <c r="O12537"/>
      <c r="P12537"/>
      <c r="S12537"/>
    </row>
    <row r="12538" spans="1:20" x14ac:dyDescent="0.3">
      <c r="A12538" s="25"/>
      <c r="B12538"/>
      <c r="C12538"/>
      <c r="D12538"/>
      <c r="E12538"/>
      <c r="F12538"/>
      <c r="G12538"/>
      <c r="H12538" s="26"/>
      <c r="I12538" s="26"/>
      <c r="K12538"/>
      <c r="L12538"/>
      <c r="M12538"/>
      <c r="N12538"/>
      <c r="O12538"/>
      <c r="P12538"/>
      <c r="S12538"/>
    </row>
    <row r="12539" spans="1:20" x14ac:dyDescent="0.3">
      <c r="A12539" s="25"/>
      <c r="B12539"/>
      <c r="C12539"/>
      <c r="D12539"/>
      <c r="E12539"/>
      <c r="F12539"/>
      <c r="G12539"/>
      <c r="H12539" s="26"/>
      <c r="I12539" s="26"/>
      <c r="K12539"/>
      <c r="L12539"/>
      <c r="M12539"/>
      <c r="N12539"/>
      <c r="O12539"/>
      <c r="P12539"/>
      <c r="S12539"/>
    </row>
    <row r="12540" spans="1:20" x14ac:dyDescent="0.3">
      <c r="A12540" s="25"/>
      <c r="B12540"/>
      <c r="C12540"/>
      <c r="D12540"/>
      <c r="E12540"/>
      <c r="F12540"/>
      <c r="G12540"/>
      <c r="H12540" s="26"/>
      <c r="I12540" s="26"/>
      <c r="K12540"/>
      <c r="L12540"/>
      <c r="M12540"/>
      <c r="N12540"/>
      <c r="O12540"/>
      <c r="P12540"/>
      <c r="S12540"/>
    </row>
    <row r="12541" spans="1:20" x14ac:dyDescent="0.3">
      <c r="A12541" s="25"/>
      <c r="B12541"/>
      <c r="C12541"/>
      <c r="D12541"/>
      <c r="E12541"/>
      <c r="F12541"/>
      <c r="G12541"/>
      <c r="H12541" s="26"/>
      <c r="I12541" s="26"/>
      <c r="K12541"/>
      <c r="L12541"/>
      <c r="M12541"/>
      <c r="N12541"/>
      <c r="O12541"/>
      <c r="P12541"/>
      <c r="S12541"/>
    </row>
    <row r="12542" spans="1:20" x14ac:dyDescent="0.3">
      <c r="A12542" s="25"/>
      <c r="B12542"/>
      <c r="C12542"/>
      <c r="D12542"/>
      <c r="E12542"/>
      <c r="F12542"/>
      <c r="G12542"/>
      <c r="H12542" s="26"/>
      <c r="I12542" s="26"/>
      <c r="K12542"/>
      <c r="L12542"/>
      <c r="M12542"/>
      <c r="N12542"/>
      <c r="O12542"/>
      <c r="P12542"/>
      <c r="S12542"/>
    </row>
    <row r="12543" spans="1:20" x14ac:dyDescent="0.3">
      <c r="A12543" s="25"/>
      <c r="B12543"/>
      <c r="C12543"/>
      <c r="D12543"/>
      <c r="E12543"/>
      <c r="F12543"/>
      <c r="G12543"/>
      <c r="H12543" s="26"/>
      <c r="I12543" s="26"/>
      <c r="K12543"/>
      <c r="L12543"/>
      <c r="M12543"/>
      <c r="N12543"/>
      <c r="O12543"/>
      <c r="P12543"/>
      <c r="S12543"/>
    </row>
    <row r="12544" spans="1:20" x14ac:dyDescent="0.3">
      <c r="A12544" s="25"/>
      <c r="B12544"/>
      <c r="C12544"/>
      <c r="D12544"/>
      <c r="E12544"/>
      <c r="F12544"/>
      <c r="G12544"/>
      <c r="H12544" s="26"/>
      <c r="I12544" s="26"/>
      <c r="K12544"/>
      <c r="L12544"/>
      <c r="M12544"/>
      <c r="N12544"/>
      <c r="O12544"/>
      <c r="P12544"/>
      <c r="S12544"/>
    </row>
    <row r="12545" spans="1:20" x14ac:dyDescent="0.3">
      <c r="A12545" s="25"/>
      <c r="B12545"/>
      <c r="C12545"/>
      <c r="D12545"/>
      <c r="E12545"/>
      <c r="F12545"/>
      <c r="G12545"/>
      <c r="H12545" s="26"/>
      <c r="I12545" s="26"/>
      <c r="K12545"/>
      <c r="L12545"/>
      <c r="M12545"/>
      <c r="N12545"/>
      <c r="O12545"/>
      <c r="P12545"/>
      <c r="S12545"/>
    </row>
    <row r="12546" spans="1:20" x14ac:dyDescent="0.3">
      <c r="A12546" s="25"/>
      <c r="B12546"/>
      <c r="C12546"/>
      <c r="D12546"/>
      <c r="E12546"/>
      <c r="F12546"/>
      <c r="G12546"/>
      <c r="H12546"/>
      <c r="I12546" s="14"/>
      <c r="K12546"/>
      <c r="L12546"/>
      <c r="M12546"/>
      <c r="N12546"/>
      <c r="O12546"/>
      <c r="P12546"/>
      <c r="S12546"/>
    </row>
    <row r="12547" spans="1:20" x14ac:dyDescent="0.3">
      <c r="A12547" s="25"/>
      <c r="B12547"/>
      <c r="C12547"/>
      <c r="D12547"/>
      <c r="E12547"/>
      <c r="F12547"/>
      <c r="G12547"/>
      <c r="H12547" s="14"/>
      <c r="I12547" s="14"/>
      <c r="K12547"/>
      <c r="L12547"/>
      <c r="M12547"/>
      <c r="N12547"/>
      <c r="O12547"/>
      <c r="P12547"/>
      <c r="S12547"/>
    </row>
    <row r="12548" spans="1:20" x14ac:dyDescent="0.3">
      <c r="A12548" s="25"/>
      <c r="B12548"/>
      <c r="C12548"/>
      <c r="D12548"/>
      <c r="E12548"/>
      <c r="F12548"/>
      <c r="G12548"/>
      <c r="H12548" s="14"/>
      <c r="I12548" s="14"/>
      <c r="K12548"/>
      <c r="L12548"/>
      <c r="M12548"/>
      <c r="N12548"/>
      <c r="O12548"/>
      <c r="P12548"/>
      <c r="S12548"/>
    </row>
    <row r="12549" spans="1:20" x14ac:dyDescent="0.3">
      <c r="A12549" s="25"/>
      <c r="B12549"/>
      <c r="C12549"/>
      <c r="D12549"/>
      <c r="E12549"/>
      <c r="F12549"/>
      <c r="G12549"/>
      <c r="H12549" s="14"/>
      <c r="I12549"/>
      <c r="K12549"/>
      <c r="L12549"/>
      <c r="M12549"/>
      <c r="N12549"/>
      <c r="O12549"/>
      <c r="P12549"/>
      <c r="S12549"/>
    </row>
    <row r="12550" spans="1:20" x14ac:dyDescent="0.3">
      <c r="A12550" s="25"/>
      <c r="B12550"/>
      <c r="C12550"/>
      <c r="D12550"/>
      <c r="E12550"/>
      <c r="F12550"/>
      <c r="G12550"/>
      <c r="H12550" s="26"/>
      <c r="I12550"/>
      <c r="K12550"/>
      <c r="L12550"/>
      <c r="M12550"/>
      <c r="N12550"/>
      <c r="O12550"/>
      <c r="P12550"/>
      <c r="S12550"/>
    </row>
    <row r="12551" spans="1:20" x14ac:dyDescent="0.3">
      <c r="A12551" s="25"/>
      <c r="B12551"/>
      <c r="C12551"/>
      <c r="D12551"/>
      <c r="E12551"/>
      <c r="F12551"/>
      <c r="G12551"/>
      <c r="H12551" s="26"/>
      <c r="I12551"/>
      <c r="K12551"/>
      <c r="L12551"/>
      <c r="M12551"/>
      <c r="N12551"/>
      <c r="O12551"/>
      <c r="P12551"/>
      <c r="S12551"/>
    </row>
    <row r="12552" spans="1:20" x14ac:dyDescent="0.3">
      <c r="A12552" s="25"/>
      <c r="B12552"/>
      <c r="C12552"/>
      <c r="D12552"/>
      <c r="E12552"/>
      <c r="F12552"/>
      <c r="G12552"/>
      <c r="H12552" s="26"/>
      <c r="I12552" s="14"/>
      <c r="K12552"/>
      <c r="L12552"/>
      <c r="M12552"/>
      <c r="N12552"/>
      <c r="O12552"/>
      <c r="P12552"/>
      <c r="S12552"/>
    </row>
    <row r="12553" spans="1:20" x14ac:dyDescent="0.3">
      <c r="A12553" s="25"/>
      <c r="B12553"/>
      <c r="C12553"/>
      <c r="D12553"/>
      <c r="E12553"/>
      <c r="F12553"/>
      <c r="G12553"/>
      <c r="H12553" s="26"/>
      <c r="I12553" s="14"/>
      <c r="K12553"/>
      <c r="L12553"/>
      <c r="M12553"/>
      <c r="N12553"/>
      <c r="O12553"/>
      <c r="P12553"/>
      <c r="S12553"/>
    </row>
    <row r="12554" spans="1:20" x14ac:dyDescent="0.3">
      <c r="A12554" s="25"/>
      <c r="B12554"/>
      <c r="C12554"/>
      <c r="D12554"/>
      <c r="E12554"/>
      <c r="F12554"/>
      <c r="G12554"/>
      <c r="H12554" s="26"/>
      <c r="I12554" s="26"/>
      <c r="K12554"/>
      <c r="L12554"/>
      <c r="M12554"/>
      <c r="N12554"/>
      <c r="O12554"/>
      <c r="P12554"/>
      <c r="S12554"/>
    </row>
    <row r="12555" spans="1:20" x14ac:dyDescent="0.3">
      <c r="A12555" s="25"/>
      <c r="B12555"/>
      <c r="C12555"/>
      <c r="D12555"/>
      <c r="E12555"/>
      <c r="F12555"/>
      <c r="G12555"/>
      <c r="H12555" s="26"/>
      <c r="I12555" s="26"/>
      <c r="K12555"/>
      <c r="L12555"/>
      <c r="M12555"/>
      <c r="N12555"/>
      <c r="O12555"/>
      <c r="P12555"/>
      <c r="S12555"/>
    </row>
    <row r="12556" spans="1:20" x14ac:dyDescent="0.3">
      <c r="A12556" s="25"/>
      <c r="B12556"/>
      <c r="C12556"/>
      <c r="D12556"/>
      <c r="E12556"/>
      <c r="F12556"/>
      <c r="G12556"/>
      <c r="H12556" s="26"/>
      <c r="I12556" s="26"/>
      <c r="K12556"/>
      <c r="L12556"/>
      <c r="M12556"/>
      <c r="N12556"/>
      <c r="O12556"/>
      <c r="P12556"/>
      <c r="S12556"/>
    </row>
    <row r="12557" spans="1:20" x14ac:dyDescent="0.3">
      <c r="A12557" s="25"/>
      <c r="B12557"/>
      <c r="C12557"/>
      <c r="D12557"/>
      <c r="E12557"/>
      <c r="F12557"/>
      <c r="G12557"/>
      <c r="H12557" s="26"/>
      <c r="I12557" s="26"/>
      <c r="K12557"/>
      <c r="L12557"/>
      <c r="M12557"/>
      <c r="N12557"/>
      <c r="O12557"/>
      <c r="P12557"/>
      <c r="S12557"/>
    </row>
    <row r="12558" spans="1:20" x14ac:dyDescent="0.3">
      <c r="A12558" s="25"/>
      <c r="B12558"/>
      <c r="C12558"/>
      <c r="D12558"/>
      <c r="E12558"/>
      <c r="F12558"/>
      <c r="G12558"/>
      <c r="H12558" s="14"/>
      <c r="I12558" s="14"/>
      <c r="K12558"/>
      <c r="L12558"/>
      <c r="M12558"/>
      <c r="N12558"/>
      <c r="O12558"/>
      <c r="P12558"/>
      <c r="S12558"/>
      <c r="T12558" s="7"/>
    </row>
    <row r="12559" spans="1:20" x14ac:dyDescent="0.3">
      <c r="A12559" s="25"/>
      <c r="B12559"/>
      <c r="C12559"/>
      <c r="D12559"/>
      <c r="E12559"/>
      <c r="F12559"/>
      <c r="G12559"/>
      <c r="H12559" s="14"/>
      <c r="I12559" s="14"/>
      <c r="K12559"/>
      <c r="L12559"/>
      <c r="M12559"/>
      <c r="N12559"/>
      <c r="O12559"/>
      <c r="P12559"/>
      <c r="S12559"/>
      <c r="T12559" s="7"/>
    </row>
    <row r="12560" spans="1:20" x14ac:dyDescent="0.3">
      <c r="A12560" s="25"/>
      <c r="B12560"/>
      <c r="C12560"/>
      <c r="D12560"/>
      <c r="E12560"/>
      <c r="F12560"/>
      <c r="G12560"/>
      <c r="H12560" s="14"/>
      <c r="I12560" s="14"/>
      <c r="K12560"/>
      <c r="L12560"/>
      <c r="M12560"/>
      <c r="N12560"/>
      <c r="O12560"/>
      <c r="P12560"/>
      <c r="S12560"/>
      <c r="T12560" s="7"/>
    </row>
    <row r="12561" spans="1:20" x14ac:dyDescent="0.3">
      <c r="A12561" s="25"/>
      <c r="B12561"/>
      <c r="C12561"/>
      <c r="D12561"/>
      <c r="E12561"/>
      <c r="F12561"/>
      <c r="G12561"/>
      <c r="H12561" s="14"/>
      <c r="I12561" s="14"/>
      <c r="K12561"/>
      <c r="L12561"/>
      <c r="M12561"/>
      <c r="N12561"/>
      <c r="O12561"/>
      <c r="P12561"/>
      <c r="S12561"/>
      <c r="T12561" s="7"/>
    </row>
    <row r="12562" spans="1:20" x14ac:dyDescent="0.3">
      <c r="A12562" s="25"/>
      <c r="B12562"/>
      <c r="C12562"/>
      <c r="D12562"/>
      <c r="E12562"/>
      <c r="F12562"/>
      <c r="G12562"/>
      <c r="H12562" s="14"/>
      <c r="I12562" s="14"/>
      <c r="K12562"/>
      <c r="L12562"/>
      <c r="M12562"/>
      <c r="N12562"/>
      <c r="O12562"/>
      <c r="P12562"/>
      <c r="S12562"/>
    </row>
    <row r="12563" spans="1:20" x14ac:dyDescent="0.3">
      <c r="A12563" s="25"/>
      <c r="B12563"/>
      <c r="C12563"/>
      <c r="D12563"/>
      <c r="E12563"/>
      <c r="F12563"/>
      <c r="G12563"/>
      <c r="H12563" s="14"/>
      <c r="I12563" s="14"/>
      <c r="K12563"/>
      <c r="L12563"/>
      <c r="M12563"/>
      <c r="N12563"/>
      <c r="O12563"/>
      <c r="P12563"/>
      <c r="S12563"/>
    </row>
    <row r="12564" spans="1:20" x14ac:dyDescent="0.3">
      <c r="A12564" s="25"/>
      <c r="B12564"/>
      <c r="C12564"/>
      <c r="D12564"/>
      <c r="E12564"/>
      <c r="F12564"/>
      <c r="G12564"/>
      <c r="H12564" s="14"/>
      <c r="I12564" s="14"/>
      <c r="K12564"/>
      <c r="L12564"/>
      <c r="M12564"/>
      <c r="N12564"/>
      <c r="O12564"/>
      <c r="P12564"/>
      <c r="S12564"/>
    </row>
    <row r="12565" spans="1:20" x14ac:dyDescent="0.3">
      <c r="A12565" s="25"/>
      <c r="B12565"/>
      <c r="C12565"/>
      <c r="D12565"/>
      <c r="E12565"/>
      <c r="F12565"/>
      <c r="G12565"/>
      <c r="H12565" s="14"/>
      <c r="I12565" s="14"/>
      <c r="K12565"/>
      <c r="L12565"/>
      <c r="M12565"/>
      <c r="N12565"/>
      <c r="O12565"/>
      <c r="P12565"/>
      <c r="S12565"/>
    </row>
    <row r="12566" spans="1:20" x14ac:dyDescent="0.3">
      <c r="A12566" s="25"/>
      <c r="B12566"/>
      <c r="C12566"/>
      <c r="D12566"/>
      <c r="E12566"/>
      <c r="F12566"/>
      <c r="G12566"/>
      <c r="H12566" s="14"/>
      <c r="I12566" s="14"/>
      <c r="K12566"/>
      <c r="L12566"/>
      <c r="M12566"/>
      <c r="N12566"/>
      <c r="O12566"/>
      <c r="P12566"/>
      <c r="S12566"/>
    </row>
    <row r="12567" spans="1:20" x14ac:dyDescent="0.3">
      <c r="A12567" s="25"/>
      <c r="B12567"/>
      <c r="C12567"/>
      <c r="D12567"/>
      <c r="E12567"/>
      <c r="F12567"/>
      <c r="G12567"/>
      <c r="H12567" s="14"/>
      <c r="I12567" s="14"/>
      <c r="K12567"/>
      <c r="L12567"/>
      <c r="M12567"/>
      <c r="N12567"/>
      <c r="O12567"/>
      <c r="P12567"/>
      <c r="S12567"/>
      <c r="T12567" s="7"/>
    </row>
    <row r="12568" spans="1:20" x14ac:dyDescent="0.3">
      <c r="A12568" s="25"/>
      <c r="B12568"/>
      <c r="C12568"/>
      <c r="D12568"/>
      <c r="E12568"/>
      <c r="F12568"/>
      <c r="G12568"/>
      <c r="H12568" s="14"/>
      <c r="I12568" s="14"/>
      <c r="K12568"/>
      <c r="L12568"/>
      <c r="M12568"/>
      <c r="N12568"/>
      <c r="O12568"/>
      <c r="P12568"/>
      <c r="S12568"/>
      <c r="T12568" s="7"/>
    </row>
    <row r="12569" spans="1:20" x14ac:dyDescent="0.3">
      <c r="A12569" s="25"/>
      <c r="B12569"/>
      <c r="C12569"/>
      <c r="D12569"/>
      <c r="E12569"/>
      <c r="F12569"/>
      <c r="G12569"/>
      <c r="H12569" s="14"/>
      <c r="I12569"/>
      <c r="K12569"/>
      <c r="L12569"/>
      <c r="M12569"/>
      <c r="N12569"/>
      <c r="O12569"/>
      <c r="P12569"/>
      <c r="S12569"/>
    </row>
    <row r="12570" spans="1:20" x14ac:dyDescent="0.3">
      <c r="A12570" s="25"/>
      <c r="B12570"/>
      <c r="C12570"/>
      <c r="D12570"/>
      <c r="E12570"/>
      <c r="F12570"/>
      <c r="G12570"/>
      <c r="H12570" s="14"/>
      <c r="I12570" s="14"/>
      <c r="K12570"/>
      <c r="L12570"/>
      <c r="M12570"/>
      <c r="N12570"/>
      <c r="O12570"/>
      <c r="P12570"/>
      <c r="S12570"/>
      <c r="T12570" s="7"/>
    </row>
    <row r="12571" spans="1:20" x14ac:dyDescent="0.3">
      <c r="A12571" s="25"/>
      <c r="B12571"/>
      <c r="C12571"/>
      <c r="D12571"/>
      <c r="E12571"/>
      <c r="F12571"/>
      <c r="G12571"/>
      <c r="H12571" s="14"/>
      <c r="I12571"/>
      <c r="K12571"/>
      <c r="L12571"/>
      <c r="M12571"/>
      <c r="N12571"/>
      <c r="O12571"/>
      <c r="P12571"/>
      <c r="S12571"/>
    </row>
    <row r="12572" spans="1:20" x14ac:dyDescent="0.3">
      <c r="A12572" s="25"/>
      <c r="B12572"/>
      <c r="C12572"/>
      <c r="D12572"/>
      <c r="E12572"/>
      <c r="F12572"/>
      <c r="G12572"/>
      <c r="H12572" s="14"/>
      <c r="I12572"/>
      <c r="K12572"/>
      <c r="L12572"/>
      <c r="M12572"/>
      <c r="N12572"/>
      <c r="O12572"/>
      <c r="P12572"/>
      <c r="S12572"/>
    </row>
    <row r="12573" spans="1:20" x14ac:dyDescent="0.3">
      <c r="A12573" s="25"/>
      <c r="B12573"/>
      <c r="C12573"/>
      <c r="D12573"/>
      <c r="E12573"/>
      <c r="F12573"/>
      <c r="G12573"/>
      <c r="H12573" s="14"/>
      <c r="I12573"/>
      <c r="K12573"/>
      <c r="L12573"/>
      <c r="M12573"/>
      <c r="N12573"/>
      <c r="O12573"/>
      <c r="P12573"/>
      <c r="S12573"/>
    </row>
    <row r="12574" spans="1:20" x14ac:dyDescent="0.3">
      <c r="A12574" s="25"/>
      <c r="B12574"/>
      <c r="C12574"/>
      <c r="D12574"/>
      <c r="E12574"/>
      <c r="F12574"/>
      <c r="G12574"/>
      <c r="H12574" s="14"/>
      <c r="I12574" s="14"/>
      <c r="K12574"/>
      <c r="L12574"/>
      <c r="M12574"/>
      <c r="N12574"/>
      <c r="O12574"/>
      <c r="P12574"/>
      <c r="S12574"/>
      <c r="T12574" s="7"/>
    </row>
    <row r="12575" spans="1:20" x14ac:dyDescent="0.3">
      <c r="A12575" s="25"/>
      <c r="B12575"/>
      <c r="C12575"/>
      <c r="D12575"/>
      <c r="E12575"/>
      <c r="F12575"/>
      <c r="G12575"/>
      <c r="H12575" s="14"/>
      <c r="I12575" s="14"/>
      <c r="K12575"/>
      <c r="L12575"/>
      <c r="M12575"/>
      <c r="N12575"/>
      <c r="O12575"/>
      <c r="P12575"/>
      <c r="S12575"/>
      <c r="T12575" s="7"/>
    </row>
    <row r="12576" spans="1:20" x14ac:dyDescent="0.3">
      <c r="A12576" s="25"/>
      <c r="B12576"/>
      <c r="C12576"/>
      <c r="D12576"/>
      <c r="E12576"/>
      <c r="F12576"/>
      <c r="G12576"/>
      <c r="H12576" s="14"/>
      <c r="I12576" s="26"/>
      <c r="K12576"/>
      <c r="L12576"/>
      <c r="M12576"/>
      <c r="N12576"/>
      <c r="O12576"/>
      <c r="P12576"/>
      <c r="S12576"/>
      <c r="T12576" s="7"/>
    </row>
    <row r="12577" spans="1:20" x14ac:dyDescent="0.3">
      <c r="A12577" s="25"/>
      <c r="B12577"/>
      <c r="C12577"/>
      <c r="D12577"/>
      <c r="E12577"/>
      <c r="F12577"/>
      <c r="G12577"/>
      <c r="H12577" s="14"/>
      <c r="I12577" s="26"/>
      <c r="K12577"/>
      <c r="L12577"/>
      <c r="M12577"/>
      <c r="N12577"/>
      <c r="O12577"/>
      <c r="P12577"/>
      <c r="S12577"/>
      <c r="T12577" s="7"/>
    </row>
    <row r="12578" spans="1:20" x14ac:dyDescent="0.3">
      <c r="A12578" s="25"/>
      <c r="B12578"/>
      <c r="C12578"/>
      <c r="D12578"/>
      <c r="E12578"/>
      <c r="F12578"/>
      <c r="G12578"/>
      <c r="H12578" s="14"/>
      <c r="I12578" s="26"/>
      <c r="K12578"/>
      <c r="L12578"/>
      <c r="M12578"/>
      <c r="N12578"/>
      <c r="O12578"/>
      <c r="P12578"/>
      <c r="S12578"/>
    </row>
    <row r="12579" spans="1:20" x14ac:dyDescent="0.3">
      <c r="A12579" s="25"/>
      <c r="B12579"/>
      <c r="C12579"/>
      <c r="D12579"/>
      <c r="E12579"/>
      <c r="F12579"/>
      <c r="G12579"/>
      <c r="H12579" s="14"/>
      <c r="I12579" s="26"/>
      <c r="K12579"/>
      <c r="L12579"/>
      <c r="M12579"/>
      <c r="N12579"/>
      <c r="O12579"/>
      <c r="P12579"/>
      <c r="S12579"/>
    </row>
    <row r="12580" spans="1:20" x14ac:dyDescent="0.3">
      <c r="A12580" s="25"/>
      <c r="B12580"/>
      <c r="C12580"/>
      <c r="D12580"/>
      <c r="E12580"/>
      <c r="F12580"/>
      <c r="G12580"/>
      <c r="H12580" s="14"/>
      <c r="I12580" s="26"/>
      <c r="K12580"/>
      <c r="L12580"/>
      <c r="M12580"/>
      <c r="N12580"/>
      <c r="O12580"/>
      <c r="P12580"/>
      <c r="S12580"/>
    </row>
    <row r="12581" spans="1:20" x14ac:dyDescent="0.3">
      <c r="A12581" s="25"/>
      <c r="B12581"/>
      <c r="C12581"/>
      <c r="D12581"/>
      <c r="E12581"/>
      <c r="F12581"/>
      <c r="G12581"/>
      <c r="H12581"/>
      <c r="I12581" s="26"/>
      <c r="K12581"/>
      <c r="L12581"/>
      <c r="M12581"/>
      <c r="N12581"/>
      <c r="O12581"/>
      <c r="P12581"/>
      <c r="S12581"/>
    </row>
    <row r="12582" spans="1:20" x14ac:dyDescent="0.3">
      <c r="A12582" s="25"/>
      <c r="B12582"/>
      <c r="C12582"/>
      <c r="D12582"/>
      <c r="E12582"/>
      <c r="F12582"/>
      <c r="G12582"/>
      <c r="H12582" s="14"/>
      <c r="I12582"/>
      <c r="K12582"/>
      <c r="L12582"/>
      <c r="M12582"/>
      <c r="N12582"/>
      <c r="O12582"/>
      <c r="P12582"/>
      <c r="S12582"/>
    </row>
    <row r="12583" spans="1:20" x14ac:dyDescent="0.3">
      <c r="A12583" s="25"/>
      <c r="B12583"/>
      <c r="C12583"/>
      <c r="D12583"/>
      <c r="E12583"/>
      <c r="F12583"/>
      <c r="G12583"/>
      <c r="H12583" s="14"/>
      <c r="I12583" s="14"/>
      <c r="K12583"/>
      <c r="L12583"/>
      <c r="M12583"/>
      <c r="N12583"/>
      <c r="O12583"/>
      <c r="P12583"/>
      <c r="S12583"/>
    </row>
    <row r="12584" spans="1:20" x14ac:dyDescent="0.3">
      <c r="A12584" s="25"/>
      <c r="B12584"/>
      <c r="C12584"/>
      <c r="D12584"/>
      <c r="E12584"/>
      <c r="F12584"/>
      <c r="G12584"/>
      <c r="H12584" s="14"/>
      <c r="I12584" s="14"/>
      <c r="K12584"/>
      <c r="L12584"/>
      <c r="M12584"/>
      <c r="N12584"/>
      <c r="O12584"/>
      <c r="P12584"/>
      <c r="S12584"/>
    </row>
    <row r="12585" spans="1:20" x14ac:dyDescent="0.3">
      <c r="A12585" s="25"/>
      <c r="B12585"/>
      <c r="C12585"/>
      <c r="D12585"/>
      <c r="E12585"/>
      <c r="F12585"/>
      <c r="G12585"/>
      <c r="H12585" s="14"/>
      <c r="I12585" s="14"/>
      <c r="K12585"/>
      <c r="L12585"/>
      <c r="M12585"/>
      <c r="N12585"/>
      <c r="O12585"/>
      <c r="P12585"/>
      <c r="S12585"/>
    </row>
    <row r="12586" spans="1:20" x14ac:dyDescent="0.3">
      <c r="A12586" s="25"/>
      <c r="B12586"/>
      <c r="C12586"/>
      <c r="D12586"/>
      <c r="E12586"/>
      <c r="F12586"/>
      <c r="G12586"/>
      <c r="H12586" s="14"/>
      <c r="I12586" s="14"/>
      <c r="K12586"/>
      <c r="L12586"/>
      <c r="M12586"/>
      <c r="N12586"/>
      <c r="O12586"/>
      <c r="P12586"/>
      <c r="S12586"/>
    </row>
    <row r="12587" spans="1:20" x14ac:dyDescent="0.3">
      <c r="A12587" s="25"/>
      <c r="B12587"/>
      <c r="C12587"/>
      <c r="D12587"/>
      <c r="E12587"/>
      <c r="F12587"/>
      <c r="G12587"/>
      <c r="H12587" s="14"/>
      <c r="I12587" s="14"/>
      <c r="K12587"/>
      <c r="L12587"/>
      <c r="M12587"/>
      <c r="N12587"/>
      <c r="O12587"/>
      <c r="P12587"/>
      <c r="S12587"/>
    </row>
    <row r="12588" spans="1:20" x14ac:dyDescent="0.3">
      <c r="A12588" s="25"/>
      <c r="B12588"/>
      <c r="C12588"/>
      <c r="D12588"/>
      <c r="E12588"/>
      <c r="F12588"/>
      <c r="G12588"/>
      <c r="H12588"/>
      <c r="I12588"/>
      <c r="K12588"/>
      <c r="L12588"/>
      <c r="M12588"/>
      <c r="N12588"/>
      <c r="O12588"/>
      <c r="P12588"/>
      <c r="S12588"/>
    </row>
    <row r="12589" spans="1:20" x14ac:dyDescent="0.3">
      <c r="A12589" s="25"/>
      <c r="B12589"/>
      <c r="C12589"/>
      <c r="D12589"/>
      <c r="E12589"/>
      <c r="F12589"/>
      <c r="G12589"/>
      <c r="H12589" s="14"/>
      <c r="I12589"/>
      <c r="K12589"/>
      <c r="L12589"/>
      <c r="M12589"/>
      <c r="N12589"/>
      <c r="O12589"/>
      <c r="P12589"/>
      <c r="S12589"/>
    </row>
    <row r="12590" spans="1:20" x14ac:dyDescent="0.3">
      <c r="A12590" s="25"/>
      <c r="B12590"/>
      <c r="C12590"/>
      <c r="D12590"/>
      <c r="E12590"/>
      <c r="F12590"/>
      <c r="G12590"/>
      <c r="H12590"/>
      <c r="I12590"/>
      <c r="K12590"/>
      <c r="L12590"/>
      <c r="M12590"/>
      <c r="N12590"/>
      <c r="O12590"/>
      <c r="P12590"/>
      <c r="S12590"/>
    </row>
    <row r="12591" spans="1:20" x14ac:dyDescent="0.3">
      <c r="A12591" s="25"/>
      <c r="B12591"/>
      <c r="C12591"/>
      <c r="D12591"/>
      <c r="E12591"/>
      <c r="F12591"/>
      <c r="G12591"/>
      <c r="H12591"/>
      <c r="I12591"/>
      <c r="K12591"/>
      <c r="L12591"/>
      <c r="M12591"/>
      <c r="N12591"/>
      <c r="O12591"/>
      <c r="P12591"/>
      <c r="S12591"/>
    </row>
    <row r="12592" spans="1:20" x14ac:dyDescent="0.3">
      <c r="A12592" s="25"/>
      <c r="B12592"/>
      <c r="C12592"/>
      <c r="D12592"/>
      <c r="E12592"/>
      <c r="F12592"/>
      <c r="G12592"/>
      <c r="H12592"/>
      <c r="I12592"/>
      <c r="K12592"/>
      <c r="L12592"/>
      <c r="M12592"/>
      <c r="N12592"/>
      <c r="O12592"/>
      <c r="P12592"/>
      <c r="S12592"/>
    </row>
    <row r="12593" spans="1:19" x14ac:dyDescent="0.3">
      <c r="A12593" s="25"/>
      <c r="B12593"/>
      <c r="C12593"/>
      <c r="D12593"/>
      <c r="E12593"/>
      <c r="F12593"/>
      <c r="G12593"/>
      <c r="H12593" s="14"/>
      <c r="I12593" s="14"/>
      <c r="K12593"/>
      <c r="L12593"/>
      <c r="M12593"/>
      <c r="N12593"/>
      <c r="O12593"/>
      <c r="P12593"/>
      <c r="S12593"/>
    </row>
    <row r="12594" spans="1:19" x14ac:dyDescent="0.3">
      <c r="A12594" s="25"/>
      <c r="B12594"/>
      <c r="C12594"/>
      <c r="D12594"/>
      <c r="E12594"/>
      <c r="F12594"/>
      <c r="G12594"/>
      <c r="H12594" s="14"/>
      <c r="I12594" s="26"/>
      <c r="K12594"/>
      <c r="L12594"/>
      <c r="M12594"/>
      <c r="N12594"/>
      <c r="O12594"/>
      <c r="P12594"/>
      <c r="S12594"/>
    </row>
    <row r="12595" spans="1:19" x14ac:dyDescent="0.3">
      <c r="A12595" s="25"/>
      <c r="B12595"/>
      <c r="C12595"/>
      <c r="D12595"/>
      <c r="E12595"/>
      <c r="F12595"/>
      <c r="G12595"/>
      <c r="H12595" s="14"/>
      <c r="I12595" s="26"/>
      <c r="K12595"/>
      <c r="L12595"/>
      <c r="M12595"/>
      <c r="N12595"/>
      <c r="O12595"/>
      <c r="P12595"/>
      <c r="S12595"/>
    </row>
    <row r="12596" spans="1:19" x14ac:dyDescent="0.3">
      <c r="A12596" s="25"/>
      <c r="B12596"/>
      <c r="C12596"/>
      <c r="D12596"/>
      <c r="E12596"/>
      <c r="F12596"/>
      <c r="G12596"/>
      <c r="H12596" s="14"/>
      <c r="I12596" s="26"/>
      <c r="K12596"/>
      <c r="L12596"/>
      <c r="M12596"/>
      <c r="N12596"/>
      <c r="O12596"/>
      <c r="P12596"/>
      <c r="S12596"/>
    </row>
    <row r="12597" spans="1:19" x14ac:dyDescent="0.3">
      <c r="A12597" s="25"/>
      <c r="B12597"/>
      <c r="C12597"/>
      <c r="D12597"/>
      <c r="E12597"/>
      <c r="F12597"/>
      <c r="G12597"/>
      <c r="H12597" s="14"/>
      <c r="I12597" s="26"/>
      <c r="K12597"/>
      <c r="L12597"/>
      <c r="M12597"/>
      <c r="N12597"/>
      <c r="O12597"/>
      <c r="P12597"/>
      <c r="S12597"/>
    </row>
    <row r="12598" spans="1:19" x14ac:dyDescent="0.3">
      <c r="A12598" s="25"/>
      <c r="B12598"/>
      <c r="C12598"/>
      <c r="D12598"/>
      <c r="E12598"/>
      <c r="F12598"/>
      <c r="G12598"/>
      <c r="H12598" s="14"/>
      <c r="I12598" s="26"/>
      <c r="K12598"/>
      <c r="L12598"/>
      <c r="M12598"/>
      <c r="N12598"/>
      <c r="O12598"/>
      <c r="P12598"/>
      <c r="S12598"/>
    </row>
    <row r="12599" spans="1:19" x14ac:dyDescent="0.3">
      <c r="A12599" s="25"/>
      <c r="B12599"/>
      <c r="C12599"/>
      <c r="D12599"/>
      <c r="E12599"/>
      <c r="F12599"/>
      <c r="G12599"/>
      <c r="H12599" s="14"/>
      <c r="I12599" s="26"/>
      <c r="K12599"/>
      <c r="L12599"/>
      <c r="M12599"/>
      <c r="N12599"/>
      <c r="O12599"/>
      <c r="P12599"/>
      <c r="S12599"/>
    </row>
    <row r="12600" spans="1:19" x14ac:dyDescent="0.3">
      <c r="A12600" s="25"/>
      <c r="B12600"/>
      <c r="C12600"/>
      <c r="D12600"/>
      <c r="E12600"/>
      <c r="F12600"/>
      <c r="G12600"/>
      <c r="H12600" s="26"/>
      <c r="I12600" s="26"/>
      <c r="K12600"/>
      <c r="L12600"/>
      <c r="M12600"/>
      <c r="N12600"/>
      <c r="O12600"/>
      <c r="P12600"/>
      <c r="S12600"/>
    </row>
    <row r="12601" spans="1:19" x14ac:dyDescent="0.3">
      <c r="A12601" s="25"/>
      <c r="B12601"/>
      <c r="C12601"/>
      <c r="D12601"/>
      <c r="E12601"/>
      <c r="F12601"/>
      <c r="G12601"/>
      <c r="H12601" s="26"/>
      <c r="I12601" s="26"/>
      <c r="K12601"/>
      <c r="L12601"/>
      <c r="M12601"/>
      <c r="N12601"/>
      <c r="O12601"/>
      <c r="P12601"/>
      <c r="S12601"/>
    </row>
    <row r="12602" spans="1:19" x14ac:dyDescent="0.3">
      <c r="A12602" s="25"/>
      <c r="B12602"/>
      <c r="C12602"/>
      <c r="D12602"/>
      <c r="E12602"/>
      <c r="F12602"/>
      <c r="G12602"/>
      <c r="H12602" s="26"/>
      <c r="I12602" s="26"/>
      <c r="K12602"/>
      <c r="L12602"/>
      <c r="M12602"/>
      <c r="N12602"/>
      <c r="O12602"/>
      <c r="P12602"/>
      <c r="S12602"/>
    </row>
    <row r="12603" spans="1:19" x14ac:dyDescent="0.3">
      <c r="A12603" s="25"/>
      <c r="B12603"/>
      <c r="C12603"/>
      <c r="D12603"/>
      <c r="E12603"/>
      <c r="F12603"/>
      <c r="G12603"/>
      <c r="H12603" s="26"/>
      <c r="I12603" s="26"/>
      <c r="K12603"/>
      <c r="L12603"/>
      <c r="M12603"/>
      <c r="N12603"/>
      <c r="O12603"/>
      <c r="P12603"/>
      <c r="S12603"/>
    </row>
    <row r="12604" spans="1:19" x14ac:dyDescent="0.3">
      <c r="A12604" s="25"/>
      <c r="B12604"/>
      <c r="C12604"/>
      <c r="D12604"/>
      <c r="E12604"/>
      <c r="F12604"/>
      <c r="G12604"/>
      <c r="H12604" s="26"/>
      <c r="I12604" s="26"/>
      <c r="K12604"/>
      <c r="L12604"/>
      <c r="M12604"/>
      <c r="N12604"/>
      <c r="O12604"/>
      <c r="P12604"/>
      <c r="S12604"/>
    </row>
    <row r="12605" spans="1:19" x14ac:dyDescent="0.3">
      <c r="A12605" s="25"/>
      <c r="B12605"/>
      <c r="C12605"/>
      <c r="D12605"/>
      <c r="E12605"/>
      <c r="F12605"/>
      <c r="G12605"/>
      <c r="H12605" s="26"/>
      <c r="I12605" s="26"/>
      <c r="K12605"/>
      <c r="L12605"/>
      <c r="M12605"/>
      <c r="N12605"/>
      <c r="O12605"/>
      <c r="P12605"/>
      <c r="S12605"/>
    </row>
    <row r="12606" spans="1:19" x14ac:dyDescent="0.3">
      <c r="A12606" s="25"/>
      <c r="B12606"/>
      <c r="C12606"/>
      <c r="D12606"/>
      <c r="E12606"/>
      <c r="F12606"/>
      <c r="G12606"/>
      <c r="H12606" s="14"/>
      <c r="I12606" s="14"/>
      <c r="K12606"/>
      <c r="L12606"/>
      <c r="M12606"/>
      <c r="N12606"/>
      <c r="O12606"/>
      <c r="P12606"/>
      <c r="S12606"/>
    </row>
    <row r="12607" spans="1:19" x14ac:dyDescent="0.3">
      <c r="A12607" s="25"/>
      <c r="B12607"/>
      <c r="C12607"/>
      <c r="D12607"/>
      <c r="E12607"/>
      <c r="F12607"/>
      <c r="G12607"/>
      <c r="H12607" s="14"/>
      <c r="I12607" s="14"/>
      <c r="K12607"/>
      <c r="L12607"/>
      <c r="M12607"/>
      <c r="N12607"/>
      <c r="O12607"/>
      <c r="P12607"/>
      <c r="S12607"/>
    </row>
    <row r="12608" spans="1:19" x14ac:dyDescent="0.3">
      <c r="A12608" s="25"/>
      <c r="B12608"/>
      <c r="C12608"/>
      <c r="D12608"/>
      <c r="E12608"/>
      <c r="F12608"/>
      <c r="G12608"/>
      <c r="H12608" s="14"/>
      <c r="I12608" s="14"/>
      <c r="K12608"/>
      <c r="L12608"/>
      <c r="M12608"/>
      <c r="N12608"/>
      <c r="O12608"/>
      <c r="P12608"/>
      <c r="S12608"/>
    </row>
    <row r="12609" spans="1:20" x14ac:dyDescent="0.3">
      <c r="A12609" s="25"/>
      <c r="B12609"/>
      <c r="C12609"/>
      <c r="D12609"/>
      <c r="E12609"/>
      <c r="F12609"/>
      <c r="G12609"/>
      <c r="H12609" s="14"/>
      <c r="I12609" s="14"/>
      <c r="K12609"/>
      <c r="L12609"/>
      <c r="M12609"/>
      <c r="N12609"/>
      <c r="O12609"/>
      <c r="P12609"/>
      <c r="S12609"/>
    </row>
    <row r="12610" spans="1:20" x14ac:dyDescent="0.3">
      <c r="A12610" s="25"/>
      <c r="B12610"/>
      <c r="C12610"/>
      <c r="D12610"/>
      <c r="E12610"/>
      <c r="F12610"/>
      <c r="G12610"/>
      <c r="H12610" s="14"/>
      <c r="I12610" s="14"/>
      <c r="K12610"/>
      <c r="L12610"/>
      <c r="M12610"/>
      <c r="N12610"/>
      <c r="O12610"/>
      <c r="P12610"/>
      <c r="S12610"/>
      <c r="T12610" s="7"/>
    </row>
    <row r="12611" spans="1:20" x14ac:dyDescent="0.3">
      <c r="A12611" s="25"/>
      <c r="B12611"/>
      <c r="C12611"/>
      <c r="D12611"/>
      <c r="E12611"/>
      <c r="F12611"/>
      <c r="G12611"/>
      <c r="H12611"/>
      <c r="I12611" s="14"/>
      <c r="K12611"/>
      <c r="L12611"/>
      <c r="M12611"/>
      <c r="N12611"/>
      <c r="O12611"/>
      <c r="P12611"/>
      <c r="S12611"/>
    </row>
    <row r="12612" spans="1:20" x14ac:dyDescent="0.3">
      <c r="A12612" s="25"/>
      <c r="B12612"/>
      <c r="C12612"/>
      <c r="D12612"/>
      <c r="E12612"/>
      <c r="F12612"/>
      <c r="G12612"/>
      <c r="H12612" s="26"/>
      <c r="I12612" s="26"/>
      <c r="K12612"/>
      <c r="L12612"/>
      <c r="M12612"/>
      <c r="N12612"/>
      <c r="O12612"/>
      <c r="P12612"/>
      <c r="S12612"/>
    </row>
    <row r="12613" spans="1:20" x14ac:dyDescent="0.3">
      <c r="A12613" s="25"/>
      <c r="B12613"/>
      <c r="C12613"/>
      <c r="D12613"/>
      <c r="E12613"/>
      <c r="F12613"/>
      <c r="G12613"/>
      <c r="H12613" s="26"/>
      <c r="I12613" s="26"/>
      <c r="K12613"/>
      <c r="L12613"/>
      <c r="M12613"/>
      <c r="N12613"/>
      <c r="O12613"/>
      <c r="P12613"/>
      <c r="S12613"/>
    </row>
    <row r="12614" spans="1:20" x14ac:dyDescent="0.3">
      <c r="A12614" s="25"/>
      <c r="B12614"/>
      <c r="C12614"/>
      <c r="D12614"/>
      <c r="E12614"/>
      <c r="F12614"/>
      <c r="G12614"/>
      <c r="H12614" s="26"/>
      <c r="I12614" s="26"/>
      <c r="K12614"/>
      <c r="L12614"/>
      <c r="M12614"/>
      <c r="N12614"/>
      <c r="O12614"/>
      <c r="P12614"/>
      <c r="S12614"/>
    </row>
    <row r="12615" spans="1:20" x14ac:dyDescent="0.3">
      <c r="A12615" s="25"/>
      <c r="B12615"/>
      <c r="C12615"/>
      <c r="D12615"/>
      <c r="E12615"/>
      <c r="F12615"/>
      <c r="G12615"/>
      <c r="H12615" s="26"/>
      <c r="I12615" s="26"/>
      <c r="K12615"/>
      <c r="L12615"/>
      <c r="M12615"/>
      <c r="N12615"/>
      <c r="O12615"/>
      <c r="P12615"/>
      <c r="S12615"/>
    </row>
    <row r="12616" spans="1:20" x14ac:dyDescent="0.3">
      <c r="A12616" s="25"/>
      <c r="B12616"/>
      <c r="C12616"/>
      <c r="D12616"/>
      <c r="E12616"/>
      <c r="F12616"/>
      <c r="G12616"/>
      <c r="H12616" s="26"/>
      <c r="I12616" s="26"/>
      <c r="K12616"/>
      <c r="L12616"/>
      <c r="M12616"/>
      <c r="N12616"/>
      <c r="O12616"/>
      <c r="P12616"/>
      <c r="S12616"/>
    </row>
    <row r="12617" spans="1:20" x14ac:dyDescent="0.3">
      <c r="A12617" s="25"/>
      <c r="B12617"/>
      <c r="C12617"/>
      <c r="D12617"/>
      <c r="E12617"/>
      <c r="F12617"/>
      <c r="G12617"/>
      <c r="H12617"/>
      <c r="I12617"/>
      <c r="K12617"/>
      <c r="L12617"/>
      <c r="M12617"/>
      <c r="N12617"/>
      <c r="O12617"/>
      <c r="P12617"/>
      <c r="S12617"/>
    </row>
    <row r="12618" spans="1:20" x14ac:dyDescent="0.3">
      <c r="A12618" s="25"/>
      <c r="B12618"/>
      <c r="C12618"/>
      <c r="D12618"/>
      <c r="E12618"/>
      <c r="F12618"/>
      <c r="G12618"/>
      <c r="H12618"/>
      <c r="I12618"/>
      <c r="K12618"/>
      <c r="L12618"/>
      <c r="M12618"/>
      <c r="N12618"/>
      <c r="O12618"/>
      <c r="P12618"/>
      <c r="S12618"/>
    </row>
    <row r="12619" spans="1:20" x14ac:dyDescent="0.3">
      <c r="A12619" s="25"/>
      <c r="B12619"/>
      <c r="C12619"/>
      <c r="D12619"/>
      <c r="E12619"/>
      <c r="F12619"/>
      <c r="G12619"/>
      <c r="H12619" s="14"/>
      <c r="I12619" s="14"/>
      <c r="K12619"/>
      <c r="L12619"/>
      <c r="M12619"/>
      <c r="N12619"/>
      <c r="O12619"/>
      <c r="P12619"/>
      <c r="S12619"/>
    </row>
    <row r="12620" spans="1:20" x14ac:dyDescent="0.3">
      <c r="A12620" s="25"/>
      <c r="B12620"/>
      <c r="C12620"/>
      <c r="D12620"/>
      <c r="E12620"/>
      <c r="F12620"/>
      <c r="G12620"/>
      <c r="H12620" s="14"/>
      <c r="I12620" s="14"/>
      <c r="K12620"/>
      <c r="L12620"/>
      <c r="M12620"/>
      <c r="N12620"/>
      <c r="O12620"/>
      <c r="P12620"/>
      <c r="S12620"/>
    </row>
    <row r="12621" spans="1:20" x14ac:dyDescent="0.3">
      <c r="A12621" s="25"/>
      <c r="B12621"/>
      <c r="C12621"/>
      <c r="D12621"/>
      <c r="E12621"/>
      <c r="F12621"/>
      <c r="G12621"/>
      <c r="H12621" s="14"/>
      <c r="I12621" s="14"/>
      <c r="K12621"/>
      <c r="L12621"/>
      <c r="M12621"/>
      <c r="N12621"/>
      <c r="O12621"/>
      <c r="P12621"/>
      <c r="S12621"/>
    </row>
    <row r="12622" spans="1:20" x14ac:dyDescent="0.3">
      <c r="A12622" s="25"/>
      <c r="B12622"/>
      <c r="C12622"/>
      <c r="D12622"/>
      <c r="E12622"/>
      <c r="F12622"/>
      <c r="G12622"/>
      <c r="H12622" s="26"/>
      <c r="I12622" s="14"/>
      <c r="K12622"/>
      <c r="L12622"/>
      <c r="M12622"/>
      <c r="N12622"/>
      <c r="O12622"/>
      <c r="P12622"/>
      <c r="S12622"/>
    </row>
    <row r="12623" spans="1:20" x14ac:dyDescent="0.3">
      <c r="A12623" s="25"/>
      <c r="B12623"/>
      <c r="C12623"/>
      <c r="D12623"/>
      <c r="E12623"/>
      <c r="F12623"/>
      <c r="G12623"/>
      <c r="H12623" s="26"/>
      <c r="I12623" s="14"/>
      <c r="K12623"/>
      <c r="L12623"/>
      <c r="M12623"/>
      <c r="N12623"/>
      <c r="O12623"/>
      <c r="P12623"/>
      <c r="S12623"/>
    </row>
    <row r="12624" spans="1:20" x14ac:dyDescent="0.3">
      <c r="A12624" s="25"/>
      <c r="B12624"/>
      <c r="C12624"/>
      <c r="D12624"/>
      <c r="E12624"/>
      <c r="F12624"/>
      <c r="G12624"/>
      <c r="H12624" s="26"/>
      <c r="I12624" s="14"/>
      <c r="K12624"/>
      <c r="L12624"/>
      <c r="M12624"/>
      <c r="N12624"/>
      <c r="O12624"/>
      <c r="P12624"/>
      <c r="S12624"/>
    </row>
    <row r="12625" spans="1:20" x14ac:dyDescent="0.3">
      <c r="A12625" s="25"/>
      <c r="B12625"/>
      <c r="C12625"/>
      <c r="D12625"/>
      <c r="E12625"/>
      <c r="F12625"/>
      <c r="G12625"/>
      <c r="H12625" s="26"/>
      <c r="I12625" s="14"/>
      <c r="K12625"/>
      <c r="L12625"/>
      <c r="M12625"/>
      <c r="N12625"/>
      <c r="O12625"/>
      <c r="P12625"/>
      <c r="S12625"/>
    </row>
    <row r="12626" spans="1:20" x14ac:dyDescent="0.3">
      <c r="A12626" s="25"/>
      <c r="B12626"/>
      <c r="C12626"/>
      <c r="D12626"/>
      <c r="E12626"/>
      <c r="F12626"/>
      <c r="G12626"/>
      <c r="H12626" s="26"/>
      <c r="I12626" s="14"/>
      <c r="K12626"/>
      <c r="L12626"/>
      <c r="M12626"/>
      <c r="N12626"/>
      <c r="O12626"/>
      <c r="P12626"/>
      <c r="S12626"/>
    </row>
    <row r="12627" spans="1:20" x14ac:dyDescent="0.3">
      <c r="A12627" s="25"/>
      <c r="B12627"/>
      <c r="C12627"/>
      <c r="D12627"/>
      <c r="E12627"/>
      <c r="F12627"/>
      <c r="G12627"/>
      <c r="H12627" s="26"/>
      <c r="I12627" s="26"/>
      <c r="K12627"/>
      <c r="L12627"/>
      <c r="M12627"/>
      <c r="N12627"/>
      <c r="O12627"/>
      <c r="P12627"/>
      <c r="S12627"/>
    </row>
    <row r="12628" spans="1:20" x14ac:dyDescent="0.3">
      <c r="A12628" s="25"/>
      <c r="B12628"/>
      <c r="C12628"/>
      <c r="D12628"/>
      <c r="E12628"/>
      <c r="F12628"/>
      <c r="G12628"/>
      <c r="H12628" s="26"/>
      <c r="I12628" s="26"/>
      <c r="K12628"/>
      <c r="L12628"/>
      <c r="M12628"/>
      <c r="N12628"/>
      <c r="O12628"/>
      <c r="P12628"/>
      <c r="S12628"/>
    </row>
    <row r="12629" spans="1:20" x14ac:dyDescent="0.3">
      <c r="A12629" s="25"/>
      <c r="B12629"/>
      <c r="C12629"/>
      <c r="D12629"/>
      <c r="E12629"/>
      <c r="F12629"/>
      <c r="G12629"/>
      <c r="H12629" s="26"/>
      <c r="I12629" s="26"/>
      <c r="K12629"/>
      <c r="L12629"/>
      <c r="M12629"/>
      <c r="N12629"/>
      <c r="O12629"/>
      <c r="P12629"/>
      <c r="S12629"/>
    </row>
    <row r="12630" spans="1:20" x14ac:dyDescent="0.3">
      <c r="A12630" s="25"/>
      <c r="B12630"/>
      <c r="C12630"/>
      <c r="D12630"/>
      <c r="E12630"/>
      <c r="F12630"/>
      <c r="G12630"/>
      <c r="H12630" s="26"/>
      <c r="I12630" s="26"/>
      <c r="K12630"/>
      <c r="L12630"/>
      <c r="M12630"/>
      <c r="N12630"/>
      <c r="O12630"/>
      <c r="P12630"/>
      <c r="S12630"/>
      <c r="T12630" s="7"/>
    </row>
    <row r="12631" spans="1:20" x14ac:dyDescent="0.3">
      <c r="A12631" s="25"/>
      <c r="B12631"/>
      <c r="C12631"/>
      <c r="D12631"/>
      <c r="E12631"/>
      <c r="F12631"/>
      <c r="G12631"/>
      <c r="H12631" s="26"/>
      <c r="I12631" s="26"/>
      <c r="K12631"/>
      <c r="L12631"/>
      <c r="M12631"/>
      <c r="N12631"/>
      <c r="O12631"/>
      <c r="P12631"/>
      <c r="S12631"/>
    </row>
    <row r="12632" spans="1:20" x14ac:dyDescent="0.3">
      <c r="A12632" s="25"/>
      <c r="B12632"/>
      <c r="C12632"/>
      <c r="D12632"/>
      <c r="E12632"/>
      <c r="F12632"/>
      <c r="G12632"/>
      <c r="H12632" s="26"/>
      <c r="I12632" s="26"/>
      <c r="K12632"/>
      <c r="L12632"/>
      <c r="M12632"/>
      <c r="N12632"/>
      <c r="O12632"/>
      <c r="P12632"/>
      <c r="S12632"/>
    </row>
    <row r="12633" spans="1:20" x14ac:dyDescent="0.3">
      <c r="A12633" s="25"/>
      <c r="B12633"/>
      <c r="C12633"/>
      <c r="D12633"/>
      <c r="E12633"/>
      <c r="F12633"/>
      <c r="G12633"/>
      <c r="H12633" s="26"/>
      <c r="I12633" s="26"/>
      <c r="K12633"/>
      <c r="L12633"/>
      <c r="M12633"/>
      <c r="N12633"/>
      <c r="O12633"/>
      <c r="P12633"/>
      <c r="S12633"/>
    </row>
    <row r="12634" spans="1:20" x14ac:dyDescent="0.3">
      <c r="A12634" s="25"/>
      <c r="B12634"/>
      <c r="C12634"/>
      <c r="D12634"/>
      <c r="E12634"/>
      <c r="F12634"/>
      <c r="G12634"/>
      <c r="H12634" s="26"/>
      <c r="I12634" s="26"/>
      <c r="K12634"/>
      <c r="L12634"/>
      <c r="M12634"/>
      <c r="N12634"/>
      <c r="O12634"/>
      <c r="P12634"/>
      <c r="S12634"/>
    </row>
    <row r="12635" spans="1:20" x14ac:dyDescent="0.3">
      <c r="A12635" s="25"/>
      <c r="B12635"/>
      <c r="C12635"/>
      <c r="D12635"/>
      <c r="E12635"/>
      <c r="F12635"/>
      <c r="G12635"/>
      <c r="H12635" s="26"/>
      <c r="I12635" s="26"/>
      <c r="K12635"/>
      <c r="L12635"/>
      <c r="M12635"/>
      <c r="N12635"/>
      <c r="O12635"/>
      <c r="P12635"/>
      <c r="S12635"/>
    </row>
    <row r="12636" spans="1:20" x14ac:dyDescent="0.3">
      <c r="A12636" s="25"/>
      <c r="B12636"/>
      <c r="C12636"/>
      <c r="D12636"/>
      <c r="E12636"/>
      <c r="F12636"/>
      <c r="G12636"/>
      <c r="H12636" s="26"/>
      <c r="I12636" s="26"/>
      <c r="K12636"/>
      <c r="L12636"/>
      <c r="M12636"/>
      <c r="N12636"/>
      <c r="O12636"/>
      <c r="P12636"/>
      <c r="S12636"/>
    </row>
    <row r="12637" spans="1:20" x14ac:dyDescent="0.3">
      <c r="A12637" s="25"/>
      <c r="B12637"/>
      <c r="C12637"/>
      <c r="D12637"/>
      <c r="E12637"/>
      <c r="F12637"/>
      <c r="G12637"/>
      <c r="H12637" s="26"/>
      <c r="I12637" s="26"/>
      <c r="K12637"/>
      <c r="L12637"/>
      <c r="M12637"/>
      <c r="N12637"/>
      <c r="O12637"/>
      <c r="P12637"/>
      <c r="S12637"/>
    </row>
    <row r="12638" spans="1:20" x14ac:dyDescent="0.3">
      <c r="A12638" s="25"/>
      <c r="B12638"/>
      <c r="C12638"/>
      <c r="D12638"/>
      <c r="E12638"/>
      <c r="F12638"/>
      <c r="G12638"/>
      <c r="H12638" s="26"/>
      <c r="I12638" s="26"/>
      <c r="K12638"/>
      <c r="L12638"/>
      <c r="M12638"/>
      <c r="N12638"/>
      <c r="O12638"/>
      <c r="P12638"/>
      <c r="S12638"/>
    </row>
    <row r="12639" spans="1:20" x14ac:dyDescent="0.3">
      <c r="A12639" s="25"/>
      <c r="B12639"/>
      <c r="C12639"/>
      <c r="D12639"/>
      <c r="E12639"/>
      <c r="F12639"/>
      <c r="G12639"/>
      <c r="H12639" s="26"/>
      <c r="I12639" s="26"/>
      <c r="K12639"/>
      <c r="L12639"/>
      <c r="M12639"/>
      <c r="N12639"/>
      <c r="O12639"/>
      <c r="P12639"/>
      <c r="S12639"/>
    </row>
    <row r="12640" spans="1:20" x14ac:dyDescent="0.3">
      <c r="A12640" s="25"/>
      <c r="B12640"/>
      <c r="C12640"/>
      <c r="D12640"/>
      <c r="E12640"/>
      <c r="F12640"/>
      <c r="G12640"/>
      <c r="H12640" s="26"/>
      <c r="I12640" s="26"/>
      <c r="K12640"/>
      <c r="L12640"/>
      <c r="M12640"/>
      <c r="N12640"/>
      <c r="O12640"/>
      <c r="P12640"/>
      <c r="S12640"/>
    </row>
    <row r="12641" spans="1:20" x14ac:dyDescent="0.3">
      <c r="A12641" s="25"/>
      <c r="B12641"/>
      <c r="C12641"/>
      <c r="D12641"/>
      <c r="E12641"/>
      <c r="F12641"/>
      <c r="G12641"/>
      <c r="H12641" s="26"/>
      <c r="I12641" s="26"/>
      <c r="K12641"/>
      <c r="L12641"/>
      <c r="M12641"/>
      <c r="N12641"/>
      <c r="O12641"/>
      <c r="P12641"/>
      <c r="S12641"/>
      <c r="T12641" s="7"/>
    </row>
    <row r="12642" spans="1:20" x14ac:dyDescent="0.3">
      <c r="A12642" s="25"/>
      <c r="B12642"/>
      <c r="C12642"/>
      <c r="D12642"/>
      <c r="E12642"/>
      <c r="F12642"/>
      <c r="G12642"/>
      <c r="H12642" s="14"/>
      <c r="I12642" s="14"/>
      <c r="K12642"/>
      <c r="L12642"/>
      <c r="M12642"/>
      <c r="N12642"/>
      <c r="O12642"/>
      <c r="P12642"/>
      <c r="S12642"/>
      <c r="T12642" s="7"/>
    </row>
    <row r="12643" spans="1:20" x14ac:dyDescent="0.3">
      <c r="A12643" s="25"/>
      <c r="B12643"/>
      <c r="C12643"/>
      <c r="D12643"/>
      <c r="E12643"/>
      <c r="F12643"/>
      <c r="G12643"/>
      <c r="H12643" s="14"/>
      <c r="I12643" s="14"/>
      <c r="K12643"/>
      <c r="L12643"/>
      <c r="M12643"/>
      <c r="N12643"/>
      <c r="O12643"/>
      <c r="P12643"/>
      <c r="S12643"/>
    </row>
    <row r="12644" spans="1:20" x14ac:dyDescent="0.3">
      <c r="A12644" s="25"/>
      <c r="B12644"/>
      <c r="C12644"/>
      <c r="D12644"/>
      <c r="E12644"/>
      <c r="F12644"/>
      <c r="G12644"/>
      <c r="H12644" s="14"/>
      <c r="I12644" s="14"/>
      <c r="K12644"/>
      <c r="L12644"/>
      <c r="M12644"/>
      <c r="N12644"/>
      <c r="O12644"/>
      <c r="P12644"/>
      <c r="S12644"/>
      <c r="T12644" s="7"/>
    </row>
    <row r="12645" spans="1:20" x14ac:dyDescent="0.3">
      <c r="A12645" s="25"/>
      <c r="B12645"/>
      <c r="C12645"/>
      <c r="D12645"/>
      <c r="E12645"/>
      <c r="F12645"/>
      <c r="G12645"/>
      <c r="H12645" s="14"/>
      <c r="I12645" s="14"/>
      <c r="K12645"/>
      <c r="L12645"/>
      <c r="M12645"/>
      <c r="N12645"/>
      <c r="O12645"/>
      <c r="P12645"/>
      <c r="S12645"/>
    </row>
    <row r="12646" spans="1:20" x14ac:dyDescent="0.3">
      <c r="A12646" s="25"/>
      <c r="B12646"/>
      <c r="C12646"/>
      <c r="D12646"/>
      <c r="E12646"/>
      <c r="F12646"/>
      <c r="G12646"/>
      <c r="H12646" s="14"/>
      <c r="I12646" s="14"/>
      <c r="K12646"/>
      <c r="L12646"/>
      <c r="M12646"/>
      <c r="N12646"/>
      <c r="O12646"/>
      <c r="P12646"/>
      <c r="S12646"/>
    </row>
    <row r="12647" spans="1:20" x14ac:dyDescent="0.3">
      <c r="A12647" s="25"/>
      <c r="B12647"/>
      <c r="C12647"/>
      <c r="D12647"/>
      <c r="E12647"/>
      <c r="F12647"/>
      <c r="G12647"/>
      <c r="H12647" s="14"/>
      <c r="I12647" s="26"/>
      <c r="K12647"/>
      <c r="L12647"/>
      <c r="M12647"/>
      <c r="N12647"/>
      <c r="O12647"/>
      <c r="P12647"/>
      <c r="S12647"/>
    </row>
    <row r="12648" spans="1:20" x14ac:dyDescent="0.3">
      <c r="A12648" s="25"/>
      <c r="B12648"/>
      <c r="C12648"/>
      <c r="D12648"/>
      <c r="E12648"/>
      <c r="F12648"/>
      <c r="G12648"/>
      <c r="H12648" s="14"/>
      <c r="I12648" s="26"/>
      <c r="K12648"/>
      <c r="L12648"/>
      <c r="M12648"/>
      <c r="N12648"/>
      <c r="O12648"/>
      <c r="P12648"/>
      <c r="S12648"/>
    </row>
    <row r="12649" spans="1:20" x14ac:dyDescent="0.3">
      <c r="A12649" s="25"/>
      <c r="B12649"/>
      <c r="C12649"/>
      <c r="D12649"/>
      <c r="E12649"/>
      <c r="F12649"/>
      <c r="G12649"/>
      <c r="H12649" s="14"/>
      <c r="I12649" s="26"/>
      <c r="K12649"/>
      <c r="L12649"/>
      <c r="M12649"/>
      <c r="N12649"/>
      <c r="O12649"/>
      <c r="P12649"/>
      <c r="S12649"/>
    </row>
    <row r="12650" spans="1:20" x14ac:dyDescent="0.3">
      <c r="A12650" s="25"/>
      <c r="B12650"/>
      <c r="C12650"/>
      <c r="D12650"/>
      <c r="E12650"/>
      <c r="F12650"/>
      <c r="G12650"/>
      <c r="H12650" s="14"/>
      <c r="I12650" s="26"/>
      <c r="K12650"/>
      <c r="L12650"/>
      <c r="M12650"/>
      <c r="N12650"/>
      <c r="O12650"/>
      <c r="P12650"/>
      <c r="S12650"/>
    </row>
    <row r="12651" spans="1:20" x14ac:dyDescent="0.3">
      <c r="A12651" s="25"/>
      <c r="B12651"/>
      <c r="C12651"/>
      <c r="D12651"/>
      <c r="E12651"/>
      <c r="F12651"/>
      <c r="G12651"/>
      <c r="H12651" s="14"/>
      <c r="I12651" s="26"/>
      <c r="K12651"/>
      <c r="L12651"/>
      <c r="M12651"/>
      <c r="N12651"/>
      <c r="O12651"/>
      <c r="P12651"/>
      <c r="S12651"/>
    </row>
    <row r="12652" spans="1:20" x14ac:dyDescent="0.3">
      <c r="A12652" s="25"/>
      <c r="B12652"/>
      <c r="C12652"/>
      <c r="D12652"/>
      <c r="E12652"/>
      <c r="F12652"/>
      <c r="G12652"/>
      <c r="H12652" s="14"/>
      <c r="I12652" s="26"/>
      <c r="K12652"/>
      <c r="L12652"/>
      <c r="M12652"/>
      <c r="N12652"/>
      <c r="O12652"/>
      <c r="P12652"/>
      <c r="S12652"/>
    </row>
    <row r="12653" spans="1:20" x14ac:dyDescent="0.3">
      <c r="A12653" s="25"/>
      <c r="B12653"/>
      <c r="C12653"/>
      <c r="D12653"/>
      <c r="E12653"/>
      <c r="F12653"/>
      <c r="G12653"/>
      <c r="H12653" s="14"/>
      <c r="I12653" s="26"/>
      <c r="K12653"/>
      <c r="L12653"/>
      <c r="M12653"/>
      <c r="N12653"/>
      <c r="O12653"/>
      <c r="P12653"/>
      <c r="S12653"/>
      <c r="T12653" s="7"/>
    </row>
    <row r="12654" spans="1:20" x14ac:dyDescent="0.3">
      <c r="A12654" s="25"/>
      <c r="B12654"/>
      <c r="C12654"/>
      <c r="D12654"/>
      <c r="E12654"/>
      <c r="F12654"/>
      <c r="G12654"/>
      <c r="H12654" s="14"/>
      <c r="I12654" s="26"/>
      <c r="K12654"/>
      <c r="L12654"/>
      <c r="M12654"/>
      <c r="N12654"/>
      <c r="O12654"/>
      <c r="P12654"/>
      <c r="S12654"/>
    </row>
    <row r="12655" spans="1:20" x14ac:dyDescent="0.3">
      <c r="A12655" s="25"/>
      <c r="B12655"/>
      <c r="C12655"/>
      <c r="D12655"/>
      <c r="E12655"/>
      <c r="F12655"/>
      <c r="G12655"/>
      <c r="H12655" s="14"/>
      <c r="I12655" s="26"/>
      <c r="K12655"/>
      <c r="L12655"/>
      <c r="M12655"/>
      <c r="N12655"/>
      <c r="O12655"/>
      <c r="P12655"/>
      <c r="S12655"/>
    </row>
    <row r="12656" spans="1:20" x14ac:dyDescent="0.3">
      <c r="A12656" s="25"/>
      <c r="B12656"/>
      <c r="C12656"/>
      <c r="D12656"/>
      <c r="E12656"/>
      <c r="F12656"/>
      <c r="G12656"/>
      <c r="H12656" s="14"/>
      <c r="I12656" s="26"/>
      <c r="K12656"/>
      <c r="L12656"/>
      <c r="M12656"/>
      <c r="N12656"/>
      <c r="O12656"/>
      <c r="P12656"/>
      <c r="S12656"/>
      <c r="T12656" s="7"/>
    </row>
    <row r="12657" spans="1:20" x14ac:dyDescent="0.3">
      <c r="A12657" s="25"/>
      <c r="B12657"/>
      <c r="C12657"/>
      <c r="D12657"/>
      <c r="E12657"/>
      <c r="F12657"/>
      <c r="G12657"/>
      <c r="H12657" s="26"/>
      <c r="I12657" s="26"/>
      <c r="K12657"/>
      <c r="L12657"/>
      <c r="M12657"/>
      <c r="N12657"/>
      <c r="O12657"/>
      <c r="P12657"/>
      <c r="S12657"/>
    </row>
    <row r="12658" spans="1:20" x14ac:dyDescent="0.3">
      <c r="A12658" s="25"/>
      <c r="B12658"/>
      <c r="C12658"/>
      <c r="D12658"/>
      <c r="E12658"/>
      <c r="F12658"/>
      <c r="G12658"/>
      <c r="H12658" s="26"/>
      <c r="I12658" s="26"/>
      <c r="K12658"/>
      <c r="L12658"/>
      <c r="M12658"/>
      <c r="N12658"/>
      <c r="O12658"/>
      <c r="P12658"/>
      <c r="S12658"/>
    </row>
    <row r="12659" spans="1:20" x14ac:dyDescent="0.3">
      <c r="A12659" s="25"/>
      <c r="B12659"/>
      <c r="C12659"/>
      <c r="D12659"/>
      <c r="E12659"/>
      <c r="F12659"/>
      <c r="G12659"/>
      <c r="H12659" s="26"/>
      <c r="I12659" s="26"/>
      <c r="K12659"/>
      <c r="L12659"/>
      <c r="M12659"/>
      <c r="N12659"/>
      <c r="O12659"/>
      <c r="P12659"/>
      <c r="S12659"/>
      <c r="T12659" s="7"/>
    </row>
    <row r="12660" spans="1:20" x14ac:dyDescent="0.3">
      <c r="A12660" s="25"/>
      <c r="B12660"/>
      <c r="C12660"/>
      <c r="D12660"/>
      <c r="E12660"/>
      <c r="F12660"/>
      <c r="G12660"/>
      <c r="H12660" s="26"/>
      <c r="I12660" s="26"/>
      <c r="K12660"/>
      <c r="L12660"/>
      <c r="M12660"/>
      <c r="N12660"/>
      <c r="O12660"/>
      <c r="P12660"/>
      <c r="S12660"/>
    </row>
    <row r="12661" spans="1:20" x14ac:dyDescent="0.3">
      <c r="A12661" s="25"/>
      <c r="B12661"/>
      <c r="C12661"/>
      <c r="D12661"/>
      <c r="E12661"/>
      <c r="F12661"/>
      <c r="G12661"/>
      <c r="H12661" s="26"/>
      <c r="I12661" s="26"/>
      <c r="K12661"/>
      <c r="L12661"/>
      <c r="M12661"/>
      <c r="N12661"/>
      <c r="O12661"/>
      <c r="P12661"/>
      <c r="S12661"/>
    </row>
    <row r="12662" spans="1:20" x14ac:dyDescent="0.3">
      <c r="A12662" s="25"/>
      <c r="B12662"/>
      <c r="C12662"/>
      <c r="D12662"/>
      <c r="E12662"/>
      <c r="F12662"/>
      <c r="G12662"/>
      <c r="H12662" s="14"/>
      <c r="I12662" s="14"/>
      <c r="K12662"/>
      <c r="L12662"/>
      <c r="M12662"/>
      <c r="N12662"/>
      <c r="O12662"/>
      <c r="P12662"/>
      <c r="S12662"/>
    </row>
    <row r="12663" spans="1:20" x14ac:dyDescent="0.3">
      <c r="A12663" s="25"/>
      <c r="B12663"/>
      <c r="C12663"/>
      <c r="D12663"/>
      <c r="E12663"/>
      <c r="F12663"/>
      <c r="G12663"/>
      <c r="H12663" s="14"/>
      <c r="I12663" s="14"/>
      <c r="K12663"/>
      <c r="L12663"/>
      <c r="M12663"/>
      <c r="N12663"/>
      <c r="O12663"/>
      <c r="P12663"/>
      <c r="S12663"/>
    </row>
    <row r="12664" spans="1:20" x14ac:dyDescent="0.3">
      <c r="A12664" s="25"/>
      <c r="B12664"/>
      <c r="C12664"/>
      <c r="D12664"/>
      <c r="E12664"/>
      <c r="F12664"/>
      <c r="G12664"/>
      <c r="H12664" s="14"/>
      <c r="I12664" s="14"/>
      <c r="K12664"/>
      <c r="L12664"/>
      <c r="M12664"/>
      <c r="N12664"/>
      <c r="O12664"/>
      <c r="P12664"/>
      <c r="S12664"/>
    </row>
    <row r="12665" spans="1:20" x14ac:dyDescent="0.3">
      <c r="A12665" s="25"/>
      <c r="B12665"/>
      <c r="C12665"/>
      <c r="D12665"/>
      <c r="E12665"/>
      <c r="F12665"/>
      <c r="G12665"/>
      <c r="H12665" s="14"/>
      <c r="I12665" s="14"/>
      <c r="K12665"/>
      <c r="L12665"/>
      <c r="M12665"/>
      <c r="N12665"/>
      <c r="O12665"/>
      <c r="P12665"/>
      <c r="S12665"/>
    </row>
    <row r="12666" spans="1:20" x14ac:dyDescent="0.3">
      <c r="A12666" s="25"/>
      <c r="B12666"/>
      <c r="C12666"/>
      <c r="D12666"/>
      <c r="E12666"/>
      <c r="F12666"/>
      <c r="G12666"/>
      <c r="H12666"/>
      <c r="I12666" s="14"/>
      <c r="K12666"/>
      <c r="L12666"/>
      <c r="M12666"/>
      <c r="N12666"/>
      <c r="O12666"/>
      <c r="P12666"/>
      <c r="S12666"/>
    </row>
    <row r="12667" spans="1:20" x14ac:dyDescent="0.3">
      <c r="A12667" s="25"/>
      <c r="B12667"/>
      <c r="C12667"/>
      <c r="D12667"/>
      <c r="E12667"/>
      <c r="F12667"/>
      <c r="G12667"/>
      <c r="H12667" s="26"/>
      <c r="I12667" s="26"/>
      <c r="K12667"/>
      <c r="L12667"/>
      <c r="M12667"/>
      <c r="N12667"/>
      <c r="O12667"/>
      <c r="P12667"/>
      <c r="S12667"/>
    </row>
    <row r="12668" spans="1:20" x14ac:dyDescent="0.3">
      <c r="A12668" s="25"/>
      <c r="B12668"/>
      <c r="C12668"/>
      <c r="D12668"/>
      <c r="E12668"/>
      <c r="F12668"/>
      <c r="G12668"/>
      <c r="H12668" s="26"/>
      <c r="I12668" s="26"/>
      <c r="K12668"/>
      <c r="L12668"/>
      <c r="M12668"/>
      <c r="N12668"/>
      <c r="O12668"/>
      <c r="P12668"/>
      <c r="S12668"/>
    </row>
    <row r="12669" spans="1:20" x14ac:dyDescent="0.3">
      <c r="A12669" s="25"/>
      <c r="B12669"/>
      <c r="C12669"/>
      <c r="D12669"/>
      <c r="E12669"/>
      <c r="F12669"/>
      <c r="G12669"/>
      <c r="H12669" s="26"/>
      <c r="I12669" s="26"/>
      <c r="K12669"/>
      <c r="L12669"/>
      <c r="M12669"/>
      <c r="N12669"/>
      <c r="O12669"/>
      <c r="P12669"/>
      <c r="S12669"/>
    </row>
    <row r="12670" spans="1:20" x14ac:dyDescent="0.3">
      <c r="A12670" s="25"/>
      <c r="B12670"/>
      <c r="C12670"/>
      <c r="D12670"/>
      <c r="E12670"/>
      <c r="F12670"/>
      <c r="G12670"/>
      <c r="H12670" s="26"/>
      <c r="I12670" s="26"/>
      <c r="K12670"/>
      <c r="L12670"/>
      <c r="M12670"/>
      <c r="N12670"/>
      <c r="O12670"/>
      <c r="P12670"/>
      <c r="S12670"/>
    </row>
    <row r="12671" spans="1:20" x14ac:dyDescent="0.3">
      <c r="A12671" s="25"/>
      <c r="B12671"/>
      <c r="C12671"/>
      <c r="D12671"/>
      <c r="E12671"/>
      <c r="F12671"/>
      <c r="G12671"/>
      <c r="H12671" s="26"/>
      <c r="I12671" s="26"/>
      <c r="K12671"/>
      <c r="L12671"/>
      <c r="M12671"/>
      <c r="N12671"/>
      <c r="O12671"/>
      <c r="P12671"/>
      <c r="S12671"/>
    </row>
    <row r="12672" spans="1:20" x14ac:dyDescent="0.3">
      <c r="A12672" s="25"/>
      <c r="B12672"/>
      <c r="C12672"/>
      <c r="D12672"/>
      <c r="E12672"/>
      <c r="F12672"/>
      <c r="G12672"/>
      <c r="H12672" s="26"/>
      <c r="I12672" s="26"/>
      <c r="K12672"/>
      <c r="L12672"/>
      <c r="M12672"/>
      <c r="N12672"/>
      <c r="O12672"/>
      <c r="P12672"/>
      <c r="S12672"/>
    </row>
    <row r="12673" spans="1:20" x14ac:dyDescent="0.3">
      <c r="A12673" s="25"/>
      <c r="B12673"/>
      <c r="C12673"/>
      <c r="D12673"/>
      <c r="E12673"/>
      <c r="F12673"/>
      <c r="G12673"/>
      <c r="H12673" s="26"/>
      <c r="I12673" s="26"/>
      <c r="K12673"/>
      <c r="L12673"/>
      <c r="M12673"/>
      <c r="N12673"/>
      <c r="O12673"/>
      <c r="P12673"/>
      <c r="S12673"/>
    </row>
    <row r="12674" spans="1:20" x14ac:dyDescent="0.3">
      <c r="A12674" s="25"/>
      <c r="B12674"/>
      <c r="C12674"/>
      <c r="D12674"/>
      <c r="E12674"/>
      <c r="F12674"/>
      <c r="G12674"/>
      <c r="H12674" s="26"/>
      <c r="I12674" s="26"/>
      <c r="K12674"/>
      <c r="L12674"/>
      <c r="M12674"/>
      <c r="N12674"/>
      <c r="O12674"/>
      <c r="P12674"/>
      <c r="S12674"/>
      <c r="T12674" s="7"/>
    </row>
    <row r="12675" spans="1:20" x14ac:dyDescent="0.3">
      <c r="A12675" s="25"/>
      <c r="B12675"/>
      <c r="C12675"/>
      <c r="D12675"/>
      <c r="E12675"/>
      <c r="F12675"/>
      <c r="G12675"/>
      <c r="H12675" s="26"/>
      <c r="I12675" s="26"/>
      <c r="K12675"/>
      <c r="L12675"/>
      <c r="M12675"/>
      <c r="N12675"/>
      <c r="O12675"/>
      <c r="P12675"/>
      <c r="S12675"/>
    </row>
    <row r="12676" spans="1:20" x14ac:dyDescent="0.3">
      <c r="A12676" s="25"/>
      <c r="B12676"/>
      <c r="C12676"/>
      <c r="D12676"/>
      <c r="E12676"/>
      <c r="F12676"/>
      <c r="G12676"/>
      <c r="H12676" s="26"/>
      <c r="I12676" s="26"/>
      <c r="K12676"/>
      <c r="L12676"/>
      <c r="M12676"/>
      <c r="N12676"/>
      <c r="O12676"/>
      <c r="P12676"/>
      <c r="S12676"/>
    </row>
    <row r="12677" spans="1:20" x14ac:dyDescent="0.3">
      <c r="A12677" s="25"/>
      <c r="B12677"/>
      <c r="C12677"/>
      <c r="D12677"/>
      <c r="E12677"/>
      <c r="F12677"/>
      <c r="G12677"/>
      <c r="H12677" s="14"/>
      <c r="I12677" s="14"/>
      <c r="K12677"/>
      <c r="L12677"/>
      <c r="M12677"/>
      <c r="N12677"/>
      <c r="O12677"/>
      <c r="P12677"/>
      <c r="S12677"/>
    </row>
    <row r="12678" spans="1:20" x14ac:dyDescent="0.3">
      <c r="A12678" s="25"/>
      <c r="B12678"/>
      <c r="C12678"/>
      <c r="D12678"/>
      <c r="E12678"/>
      <c r="F12678"/>
      <c r="G12678"/>
      <c r="H12678" s="14"/>
      <c r="I12678" s="14"/>
      <c r="K12678"/>
      <c r="L12678"/>
      <c r="M12678"/>
      <c r="N12678"/>
      <c r="O12678"/>
      <c r="P12678"/>
      <c r="S12678"/>
    </row>
    <row r="12679" spans="1:20" x14ac:dyDescent="0.3">
      <c r="A12679" s="25"/>
      <c r="B12679"/>
      <c r="C12679"/>
      <c r="D12679"/>
      <c r="E12679"/>
      <c r="F12679"/>
      <c r="G12679"/>
      <c r="H12679" s="14"/>
      <c r="I12679" s="14"/>
      <c r="K12679"/>
      <c r="L12679"/>
      <c r="M12679"/>
      <c r="N12679"/>
      <c r="O12679"/>
      <c r="P12679"/>
      <c r="S12679"/>
    </row>
    <row r="12680" spans="1:20" x14ac:dyDescent="0.3">
      <c r="A12680" s="25"/>
      <c r="B12680"/>
      <c r="C12680"/>
      <c r="D12680"/>
      <c r="E12680"/>
      <c r="F12680"/>
      <c r="G12680"/>
      <c r="H12680" s="14"/>
      <c r="I12680" s="14"/>
      <c r="K12680"/>
      <c r="L12680"/>
      <c r="M12680"/>
      <c r="N12680"/>
      <c r="O12680"/>
      <c r="P12680"/>
      <c r="S12680"/>
    </row>
    <row r="12681" spans="1:20" x14ac:dyDescent="0.3">
      <c r="A12681" s="25"/>
      <c r="B12681"/>
      <c r="C12681"/>
      <c r="D12681"/>
      <c r="E12681"/>
      <c r="F12681"/>
      <c r="G12681"/>
      <c r="H12681" s="14"/>
      <c r="I12681" s="14"/>
      <c r="K12681"/>
      <c r="L12681"/>
      <c r="M12681"/>
      <c r="N12681"/>
      <c r="O12681"/>
      <c r="P12681"/>
      <c r="S12681"/>
    </row>
    <row r="12682" spans="1:20" x14ac:dyDescent="0.3">
      <c r="A12682" s="25"/>
      <c r="B12682"/>
      <c r="C12682"/>
      <c r="D12682"/>
      <c r="E12682"/>
      <c r="F12682"/>
      <c r="G12682"/>
      <c r="H12682" s="26"/>
      <c r="I12682" s="26"/>
      <c r="K12682"/>
      <c r="L12682"/>
      <c r="M12682"/>
      <c r="N12682"/>
      <c r="O12682"/>
      <c r="P12682"/>
      <c r="S12682"/>
    </row>
    <row r="12683" spans="1:20" x14ac:dyDescent="0.3">
      <c r="A12683" s="25"/>
      <c r="B12683"/>
      <c r="C12683"/>
      <c r="D12683"/>
      <c r="E12683"/>
      <c r="F12683"/>
      <c r="G12683"/>
      <c r="H12683" s="26"/>
      <c r="I12683" s="26"/>
      <c r="K12683"/>
      <c r="L12683"/>
      <c r="M12683"/>
      <c r="N12683"/>
      <c r="O12683"/>
      <c r="P12683"/>
      <c r="S12683"/>
    </row>
    <row r="12684" spans="1:20" x14ac:dyDescent="0.3">
      <c r="A12684" s="25"/>
      <c r="B12684"/>
      <c r="C12684"/>
      <c r="D12684"/>
      <c r="E12684"/>
      <c r="F12684"/>
      <c r="G12684"/>
      <c r="H12684" s="26"/>
      <c r="I12684" s="26"/>
      <c r="K12684"/>
      <c r="L12684"/>
      <c r="M12684"/>
      <c r="N12684"/>
      <c r="O12684"/>
      <c r="P12684"/>
      <c r="S12684"/>
    </row>
    <row r="12685" spans="1:20" x14ac:dyDescent="0.3">
      <c r="A12685" s="25"/>
      <c r="B12685"/>
      <c r="C12685"/>
      <c r="D12685"/>
      <c r="E12685"/>
      <c r="F12685"/>
      <c r="G12685"/>
      <c r="H12685" s="26"/>
      <c r="I12685" s="26"/>
      <c r="K12685"/>
      <c r="L12685"/>
      <c r="M12685"/>
      <c r="N12685"/>
      <c r="O12685"/>
      <c r="P12685"/>
      <c r="S12685"/>
    </row>
    <row r="12686" spans="1:20" x14ac:dyDescent="0.3">
      <c r="A12686" s="25"/>
      <c r="B12686"/>
      <c r="C12686"/>
      <c r="D12686"/>
      <c r="E12686"/>
      <c r="F12686"/>
      <c r="G12686"/>
      <c r="H12686" s="26"/>
      <c r="I12686" s="26"/>
      <c r="K12686"/>
      <c r="L12686"/>
      <c r="M12686"/>
      <c r="N12686"/>
      <c r="O12686"/>
      <c r="P12686"/>
      <c r="S12686"/>
    </row>
    <row r="12687" spans="1:20" x14ac:dyDescent="0.3">
      <c r="A12687" s="25"/>
      <c r="B12687"/>
      <c r="C12687"/>
      <c r="D12687"/>
      <c r="E12687"/>
      <c r="F12687"/>
      <c r="G12687"/>
      <c r="H12687" s="14"/>
      <c r="I12687"/>
      <c r="K12687"/>
      <c r="L12687"/>
      <c r="M12687"/>
      <c r="N12687"/>
      <c r="O12687"/>
      <c r="P12687"/>
      <c r="S12687"/>
    </row>
    <row r="12688" spans="1:20" x14ac:dyDescent="0.3">
      <c r="A12688" s="25"/>
      <c r="B12688"/>
      <c r="C12688"/>
      <c r="D12688"/>
      <c r="E12688"/>
      <c r="F12688"/>
      <c r="G12688"/>
      <c r="H12688" s="14"/>
      <c r="I12688"/>
      <c r="K12688"/>
      <c r="L12688"/>
      <c r="M12688"/>
      <c r="N12688"/>
      <c r="O12688"/>
      <c r="P12688"/>
      <c r="S12688"/>
    </row>
    <row r="12689" spans="1:20" x14ac:dyDescent="0.3">
      <c r="A12689" s="25"/>
      <c r="B12689"/>
      <c r="C12689"/>
      <c r="D12689"/>
      <c r="E12689"/>
      <c r="F12689"/>
      <c r="G12689"/>
      <c r="H12689"/>
      <c r="I12689"/>
      <c r="K12689"/>
      <c r="L12689"/>
      <c r="M12689"/>
      <c r="N12689"/>
      <c r="O12689"/>
      <c r="P12689"/>
      <c r="S12689"/>
    </row>
    <row r="12690" spans="1:20" x14ac:dyDescent="0.3">
      <c r="A12690" s="25"/>
      <c r="B12690"/>
      <c r="C12690"/>
      <c r="D12690"/>
      <c r="E12690"/>
      <c r="F12690"/>
      <c r="G12690"/>
      <c r="H12690"/>
      <c r="I12690"/>
      <c r="K12690"/>
      <c r="L12690"/>
      <c r="M12690"/>
      <c r="N12690"/>
      <c r="O12690"/>
      <c r="P12690"/>
      <c r="S12690"/>
    </row>
    <row r="12691" spans="1:20" x14ac:dyDescent="0.3">
      <c r="A12691" s="25"/>
      <c r="B12691"/>
      <c r="C12691"/>
      <c r="D12691"/>
      <c r="E12691"/>
      <c r="F12691"/>
      <c r="G12691"/>
      <c r="H12691"/>
      <c r="I12691"/>
      <c r="K12691"/>
      <c r="L12691"/>
      <c r="M12691"/>
      <c r="N12691"/>
      <c r="O12691"/>
      <c r="P12691"/>
      <c r="S12691"/>
    </row>
    <row r="12692" spans="1:20" x14ac:dyDescent="0.3">
      <c r="A12692" s="25"/>
      <c r="B12692"/>
      <c r="C12692"/>
      <c r="D12692"/>
      <c r="E12692"/>
      <c r="F12692"/>
      <c r="G12692"/>
      <c r="H12692" s="26"/>
      <c r="I12692" s="26"/>
      <c r="K12692"/>
      <c r="L12692"/>
      <c r="M12692"/>
      <c r="N12692"/>
      <c r="O12692"/>
      <c r="P12692"/>
      <c r="S12692"/>
    </row>
    <row r="12693" spans="1:20" x14ac:dyDescent="0.3">
      <c r="A12693" s="25"/>
      <c r="B12693"/>
      <c r="C12693"/>
      <c r="D12693"/>
      <c r="E12693"/>
      <c r="F12693"/>
      <c r="G12693"/>
      <c r="H12693" s="26"/>
      <c r="I12693" s="26"/>
      <c r="K12693"/>
      <c r="L12693"/>
      <c r="M12693"/>
      <c r="N12693"/>
      <c r="O12693"/>
      <c r="P12693"/>
      <c r="S12693"/>
      <c r="T12693" s="7"/>
    </row>
    <row r="12694" spans="1:20" x14ac:dyDescent="0.3">
      <c r="A12694" s="25"/>
      <c r="B12694"/>
      <c r="C12694"/>
      <c r="D12694"/>
      <c r="E12694"/>
      <c r="F12694"/>
      <c r="G12694"/>
      <c r="H12694" s="26"/>
      <c r="I12694" s="26"/>
      <c r="K12694"/>
      <c r="L12694"/>
      <c r="M12694"/>
      <c r="N12694"/>
      <c r="O12694"/>
      <c r="P12694"/>
      <c r="S12694"/>
    </row>
    <row r="12695" spans="1:20" x14ac:dyDescent="0.3">
      <c r="A12695" s="25"/>
      <c r="B12695"/>
      <c r="C12695"/>
      <c r="D12695"/>
      <c r="E12695"/>
      <c r="F12695"/>
      <c r="G12695"/>
      <c r="H12695" s="26"/>
      <c r="I12695" s="26"/>
      <c r="K12695"/>
      <c r="L12695"/>
      <c r="M12695"/>
      <c r="N12695"/>
      <c r="O12695"/>
      <c r="P12695"/>
      <c r="S12695"/>
    </row>
    <row r="12696" spans="1:20" x14ac:dyDescent="0.3">
      <c r="A12696" s="25"/>
      <c r="B12696"/>
      <c r="C12696"/>
      <c r="D12696"/>
      <c r="E12696"/>
      <c r="F12696"/>
      <c r="G12696"/>
      <c r="H12696" s="26"/>
      <c r="I12696" s="26"/>
      <c r="K12696"/>
      <c r="L12696"/>
      <c r="M12696"/>
      <c r="N12696"/>
      <c r="O12696"/>
      <c r="P12696"/>
      <c r="S12696"/>
    </row>
    <row r="12697" spans="1:20" x14ac:dyDescent="0.3">
      <c r="A12697" s="25"/>
      <c r="B12697"/>
      <c r="C12697"/>
      <c r="D12697"/>
      <c r="E12697"/>
      <c r="F12697"/>
      <c r="G12697"/>
      <c r="H12697"/>
      <c r="I12697"/>
      <c r="K12697"/>
      <c r="L12697"/>
      <c r="M12697"/>
      <c r="N12697"/>
      <c r="O12697"/>
      <c r="P12697"/>
      <c r="S12697"/>
    </row>
    <row r="12698" spans="1:20" x14ac:dyDescent="0.3">
      <c r="A12698" s="25"/>
      <c r="B12698"/>
      <c r="C12698"/>
      <c r="D12698"/>
      <c r="E12698"/>
      <c r="F12698"/>
      <c r="G12698"/>
      <c r="H12698" s="14"/>
      <c r="I12698"/>
      <c r="K12698"/>
      <c r="L12698"/>
      <c r="M12698"/>
      <c r="N12698"/>
      <c r="O12698"/>
      <c r="P12698"/>
      <c r="S12698"/>
    </row>
    <row r="12699" spans="1:20" x14ac:dyDescent="0.3">
      <c r="A12699" s="25"/>
      <c r="B12699"/>
      <c r="C12699"/>
      <c r="D12699"/>
      <c r="E12699"/>
      <c r="F12699"/>
      <c r="G12699"/>
      <c r="H12699" s="14"/>
      <c r="I12699" s="14"/>
      <c r="K12699"/>
      <c r="L12699"/>
      <c r="M12699"/>
      <c r="N12699"/>
      <c r="O12699"/>
      <c r="P12699"/>
      <c r="S12699"/>
    </row>
    <row r="12700" spans="1:20" x14ac:dyDescent="0.3">
      <c r="A12700" s="25"/>
      <c r="B12700"/>
      <c r="C12700"/>
      <c r="D12700"/>
      <c r="E12700"/>
      <c r="F12700"/>
      <c r="G12700"/>
      <c r="H12700" s="14"/>
      <c r="I12700" s="14"/>
      <c r="K12700"/>
      <c r="L12700"/>
      <c r="M12700"/>
      <c r="N12700"/>
      <c r="O12700"/>
      <c r="P12700"/>
      <c r="S12700"/>
    </row>
    <row r="12701" spans="1:20" x14ac:dyDescent="0.3">
      <c r="A12701" s="25"/>
      <c r="B12701"/>
      <c r="C12701"/>
      <c r="D12701"/>
      <c r="E12701"/>
      <c r="F12701"/>
      <c r="G12701"/>
      <c r="H12701"/>
      <c r="I12701"/>
      <c r="K12701"/>
      <c r="L12701"/>
      <c r="M12701"/>
      <c r="N12701"/>
      <c r="O12701"/>
      <c r="P12701"/>
      <c r="S12701"/>
    </row>
    <row r="12702" spans="1:20" x14ac:dyDescent="0.3">
      <c r="A12702" s="25"/>
      <c r="B12702"/>
      <c r="C12702"/>
      <c r="D12702"/>
      <c r="E12702"/>
      <c r="F12702"/>
      <c r="G12702"/>
      <c r="H12702" s="26"/>
      <c r="I12702" s="26"/>
      <c r="K12702"/>
      <c r="L12702"/>
      <c r="M12702"/>
      <c r="N12702"/>
      <c r="O12702"/>
      <c r="P12702"/>
      <c r="S12702"/>
    </row>
    <row r="12703" spans="1:20" x14ac:dyDescent="0.3">
      <c r="A12703" s="25"/>
      <c r="B12703"/>
      <c r="C12703"/>
      <c r="D12703"/>
      <c r="E12703"/>
      <c r="F12703"/>
      <c r="G12703"/>
      <c r="H12703" s="26"/>
      <c r="I12703" s="26"/>
      <c r="K12703"/>
      <c r="L12703"/>
      <c r="M12703"/>
      <c r="N12703"/>
      <c r="O12703"/>
      <c r="P12703"/>
      <c r="S12703"/>
      <c r="T12703" s="7"/>
    </row>
    <row r="12704" spans="1:20" x14ac:dyDescent="0.3">
      <c r="A12704" s="25"/>
      <c r="B12704"/>
      <c r="C12704"/>
      <c r="D12704"/>
      <c r="E12704"/>
      <c r="F12704"/>
      <c r="G12704"/>
      <c r="H12704" s="26"/>
      <c r="I12704" s="26"/>
      <c r="K12704"/>
      <c r="L12704"/>
      <c r="M12704"/>
      <c r="N12704"/>
      <c r="O12704"/>
      <c r="P12704"/>
      <c r="S12704"/>
    </row>
    <row r="12705" spans="1:20" x14ac:dyDescent="0.3">
      <c r="A12705" s="25"/>
      <c r="B12705"/>
      <c r="C12705"/>
      <c r="D12705"/>
      <c r="E12705"/>
      <c r="F12705"/>
      <c r="G12705"/>
      <c r="H12705" s="26"/>
      <c r="I12705" s="26"/>
      <c r="K12705"/>
      <c r="L12705"/>
      <c r="M12705"/>
      <c r="N12705"/>
      <c r="O12705"/>
      <c r="P12705"/>
      <c r="S12705"/>
    </row>
    <row r="12706" spans="1:20" x14ac:dyDescent="0.3">
      <c r="A12706" s="25"/>
      <c r="B12706"/>
      <c r="C12706"/>
      <c r="D12706"/>
      <c r="E12706"/>
      <c r="F12706"/>
      <c r="G12706"/>
      <c r="H12706" s="26"/>
      <c r="I12706" s="26"/>
      <c r="K12706"/>
      <c r="L12706"/>
      <c r="M12706"/>
      <c r="N12706"/>
      <c r="O12706"/>
      <c r="P12706"/>
      <c r="S12706"/>
      <c r="T12706" s="7"/>
    </row>
    <row r="12707" spans="1:20" x14ac:dyDescent="0.3">
      <c r="A12707" s="25"/>
      <c r="B12707"/>
      <c r="C12707"/>
      <c r="D12707"/>
      <c r="E12707"/>
      <c r="F12707"/>
      <c r="G12707"/>
      <c r="H12707" s="26"/>
      <c r="I12707" s="26"/>
      <c r="K12707"/>
      <c r="L12707"/>
      <c r="M12707"/>
      <c r="N12707"/>
      <c r="O12707"/>
      <c r="P12707"/>
      <c r="S12707"/>
    </row>
    <row r="12708" spans="1:20" x14ac:dyDescent="0.3">
      <c r="A12708" s="25"/>
      <c r="B12708"/>
      <c r="C12708"/>
      <c r="D12708"/>
      <c r="E12708"/>
      <c r="F12708"/>
      <c r="G12708"/>
      <c r="H12708" s="26"/>
      <c r="I12708" s="26"/>
      <c r="K12708"/>
      <c r="L12708"/>
      <c r="M12708"/>
      <c r="N12708"/>
      <c r="O12708"/>
      <c r="P12708"/>
      <c r="S12708"/>
    </row>
    <row r="12709" spans="1:20" x14ac:dyDescent="0.3">
      <c r="A12709" s="25"/>
      <c r="B12709"/>
      <c r="C12709"/>
      <c r="D12709"/>
      <c r="E12709"/>
      <c r="F12709"/>
      <c r="G12709"/>
      <c r="H12709" s="26"/>
      <c r="I12709" s="26"/>
      <c r="K12709"/>
      <c r="L12709"/>
      <c r="M12709"/>
      <c r="N12709"/>
      <c r="O12709"/>
      <c r="P12709"/>
      <c r="S12709"/>
    </row>
    <row r="12710" spans="1:20" x14ac:dyDescent="0.3">
      <c r="A12710" s="25"/>
      <c r="B12710"/>
      <c r="C12710"/>
      <c r="D12710"/>
      <c r="E12710"/>
      <c r="F12710"/>
      <c r="G12710"/>
      <c r="H12710" s="26"/>
      <c r="I12710" s="26"/>
      <c r="K12710"/>
      <c r="L12710"/>
      <c r="M12710"/>
      <c r="N12710"/>
      <c r="O12710"/>
      <c r="P12710"/>
      <c r="S12710"/>
    </row>
    <row r="12711" spans="1:20" x14ac:dyDescent="0.3">
      <c r="A12711" s="25"/>
      <c r="B12711"/>
      <c r="C12711"/>
      <c r="D12711"/>
      <c r="E12711"/>
      <c r="F12711"/>
      <c r="G12711"/>
      <c r="H12711" s="26"/>
      <c r="I12711" s="26"/>
      <c r="K12711"/>
      <c r="L12711"/>
      <c r="M12711"/>
      <c r="N12711"/>
      <c r="O12711"/>
      <c r="P12711"/>
      <c r="S12711"/>
    </row>
    <row r="12712" spans="1:20" x14ac:dyDescent="0.3">
      <c r="A12712" s="25"/>
      <c r="B12712"/>
      <c r="C12712"/>
      <c r="D12712"/>
      <c r="E12712"/>
      <c r="F12712"/>
      <c r="G12712"/>
      <c r="H12712" s="26"/>
      <c r="I12712" s="26"/>
      <c r="K12712"/>
      <c r="L12712"/>
      <c r="M12712"/>
      <c r="N12712"/>
      <c r="O12712"/>
      <c r="P12712"/>
      <c r="S12712"/>
    </row>
    <row r="12713" spans="1:20" x14ac:dyDescent="0.3">
      <c r="A12713" s="25"/>
      <c r="B12713"/>
      <c r="C12713"/>
      <c r="D12713"/>
      <c r="E12713"/>
      <c r="F12713"/>
      <c r="G12713"/>
      <c r="H12713" s="26"/>
      <c r="I12713" s="26"/>
      <c r="K12713"/>
      <c r="L12713"/>
      <c r="M12713"/>
      <c r="N12713"/>
      <c r="O12713"/>
      <c r="P12713"/>
      <c r="S12713"/>
    </row>
    <row r="12714" spans="1:20" x14ac:dyDescent="0.3">
      <c r="A12714" s="25"/>
      <c r="B12714"/>
      <c r="C12714"/>
      <c r="D12714"/>
      <c r="E12714"/>
      <c r="F12714"/>
      <c r="G12714"/>
      <c r="H12714" s="26"/>
      <c r="I12714" s="26"/>
      <c r="K12714"/>
      <c r="L12714"/>
      <c r="M12714"/>
      <c r="N12714"/>
      <c r="O12714"/>
      <c r="P12714"/>
      <c r="S12714"/>
    </row>
    <row r="12715" spans="1:20" x14ac:dyDescent="0.3">
      <c r="A12715" s="25"/>
      <c r="B12715"/>
      <c r="C12715"/>
      <c r="D12715"/>
      <c r="E12715"/>
      <c r="F12715"/>
      <c r="G12715"/>
      <c r="H12715" s="26"/>
      <c r="I12715" s="26"/>
      <c r="K12715"/>
      <c r="L12715"/>
      <c r="M12715"/>
      <c r="N12715"/>
      <c r="O12715"/>
      <c r="P12715"/>
      <c r="S12715"/>
    </row>
    <row r="12716" spans="1:20" x14ac:dyDescent="0.3">
      <c r="A12716" s="25"/>
      <c r="B12716"/>
      <c r="C12716"/>
      <c r="D12716"/>
      <c r="E12716"/>
      <c r="F12716"/>
      <c r="G12716"/>
      <c r="H12716" s="26"/>
      <c r="I12716" s="26"/>
      <c r="K12716"/>
      <c r="L12716"/>
      <c r="M12716"/>
      <c r="N12716"/>
      <c r="O12716"/>
      <c r="P12716"/>
      <c r="S12716"/>
    </row>
    <row r="12717" spans="1:20" x14ac:dyDescent="0.3">
      <c r="A12717" s="25"/>
      <c r="B12717"/>
      <c r="C12717"/>
      <c r="D12717"/>
      <c r="E12717"/>
      <c r="F12717"/>
      <c r="G12717"/>
      <c r="H12717" s="14"/>
      <c r="I12717" s="26"/>
      <c r="K12717"/>
      <c r="L12717"/>
      <c r="M12717"/>
      <c r="N12717"/>
      <c r="O12717"/>
      <c r="P12717"/>
      <c r="S12717"/>
    </row>
    <row r="12718" spans="1:20" x14ac:dyDescent="0.3">
      <c r="A12718" s="25"/>
      <c r="B12718"/>
      <c r="C12718"/>
      <c r="D12718"/>
      <c r="E12718"/>
      <c r="F12718"/>
      <c r="G12718"/>
      <c r="H12718" s="14"/>
      <c r="I12718" s="26"/>
      <c r="K12718"/>
      <c r="L12718"/>
      <c r="M12718"/>
      <c r="N12718"/>
      <c r="O12718"/>
      <c r="P12718"/>
      <c r="S12718"/>
    </row>
    <row r="12719" spans="1:20" x14ac:dyDescent="0.3">
      <c r="A12719" s="25"/>
      <c r="B12719"/>
      <c r="C12719"/>
      <c r="D12719"/>
      <c r="E12719"/>
      <c r="F12719"/>
      <c r="G12719"/>
      <c r="H12719" s="14"/>
      <c r="I12719" s="26"/>
      <c r="K12719"/>
      <c r="L12719"/>
      <c r="M12719"/>
      <c r="N12719"/>
      <c r="O12719"/>
      <c r="P12719"/>
      <c r="S12719"/>
    </row>
    <row r="12720" spans="1:20" x14ac:dyDescent="0.3">
      <c r="A12720" s="25"/>
      <c r="B12720"/>
      <c r="C12720"/>
      <c r="D12720"/>
      <c r="E12720"/>
      <c r="F12720"/>
      <c r="G12720"/>
      <c r="H12720" s="14"/>
      <c r="I12720" s="26"/>
      <c r="K12720"/>
      <c r="L12720"/>
      <c r="M12720"/>
      <c r="N12720"/>
      <c r="O12720"/>
      <c r="P12720"/>
      <c r="S12720"/>
    </row>
    <row r="12721" spans="1:20" x14ac:dyDescent="0.3">
      <c r="A12721" s="25"/>
      <c r="B12721"/>
      <c r="C12721"/>
      <c r="D12721"/>
      <c r="E12721"/>
      <c r="F12721"/>
      <c r="G12721"/>
      <c r="H12721" s="14"/>
      <c r="I12721" s="26"/>
      <c r="K12721"/>
      <c r="L12721"/>
      <c r="M12721"/>
      <c r="N12721"/>
      <c r="O12721"/>
      <c r="P12721"/>
      <c r="S12721"/>
    </row>
    <row r="12722" spans="1:20" x14ac:dyDescent="0.3">
      <c r="A12722" s="25"/>
      <c r="B12722"/>
      <c r="C12722"/>
      <c r="D12722"/>
      <c r="E12722"/>
      <c r="F12722"/>
      <c r="G12722"/>
      <c r="H12722" s="26"/>
      <c r="I12722" s="26"/>
      <c r="K12722"/>
      <c r="L12722"/>
      <c r="M12722"/>
      <c r="N12722"/>
      <c r="O12722"/>
      <c r="P12722"/>
      <c r="S12722"/>
    </row>
    <row r="12723" spans="1:20" x14ac:dyDescent="0.3">
      <c r="A12723" s="25"/>
      <c r="B12723"/>
      <c r="C12723"/>
      <c r="D12723"/>
      <c r="E12723"/>
      <c r="F12723"/>
      <c r="G12723"/>
      <c r="H12723" s="26"/>
      <c r="I12723" s="26"/>
      <c r="K12723"/>
      <c r="L12723"/>
      <c r="M12723"/>
      <c r="N12723"/>
      <c r="O12723"/>
      <c r="P12723"/>
      <c r="S12723"/>
    </row>
    <row r="12724" spans="1:20" x14ac:dyDescent="0.3">
      <c r="A12724" s="25"/>
      <c r="B12724"/>
      <c r="C12724"/>
      <c r="D12724"/>
      <c r="E12724"/>
      <c r="F12724"/>
      <c r="G12724"/>
      <c r="H12724" s="26"/>
      <c r="I12724" s="26"/>
      <c r="K12724"/>
      <c r="L12724"/>
      <c r="M12724"/>
      <c r="N12724"/>
      <c r="O12724"/>
      <c r="P12724"/>
      <c r="S12724"/>
    </row>
    <row r="12725" spans="1:20" x14ac:dyDescent="0.3">
      <c r="A12725" s="25"/>
      <c r="B12725"/>
      <c r="C12725"/>
      <c r="D12725"/>
      <c r="E12725"/>
      <c r="F12725"/>
      <c r="G12725"/>
      <c r="H12725" s="26"/>
      <c r="I12725" s="26"/>
      <c r="K12725"/>
      <c r="L12725"/>
      <c r="M12725"/>
      <c r="N12725"/>
      <c r="O12725"/>
      <c r="P12725"/>
      <c r="S12725"/>
    </row>
    <row r="12726" spans="1:20" x14ac:dyDescent="0.3">
      <c r="A12726" s="25"/>
      <c r="B12726"/>
      <c r="C12726"/>
      <c r="D12726"/>
      <c r="E12726"/>
      <c r="F12726"/>
      <c r="G12726"/>
      <c r="H12726" s="26"/>
      <c r="I12726" s="26"/>
      <c r="K12726"/>
      <c r="L12726"/>
      <c r="M12726"/>
      <c r="N12726"/>
      <c r="O12726"/>
      <c r="P12726"/>
      <c r="S12726"/>
    </row>
    <row r="12727" spans="1:20" x14ac:dyDescent="0.3">
      <c r="A12727" s="25"/>
      <c r="B12727"/>
      <c r="C12727"/>
      <c r="D12727"/>
      <c r="E12727"/>
      <c r="F12727"/>
      <c r="G12727"/>
      <c r="H12727" s="26"/>
      <c r="I12727" s="26"/>
      <c r="K12727"/>
      <c r="L12727"/>
      <c r="M12727"/>
      <c r="N12727"/>
      <c r="O12727"/>
      <c r="P12727"/>
      <c r="S12727"/>
    </row>
    <row r="12728" spans="1:20" x14ac:dyDescent="0.3">
      <c r="A12728" s="25"/>
      <c r="B12728"/>
      <c r="C12728"/>
      <c r="D12728"/>
      <c r="E12728"/>
      <c r="F12728"/>
      <c r="G12728"/>
      <c r="H12728" s="26"/>
      <c r="I12728" s="26"/>
      <c r="K12728"/>
      <c r="L12728"/>
      <c r="M12728"/>
      <c r="N12728"/>
      <c r="O12728"/>
      <c r="P12728"/>
      <c r="S12728"/>
      <c r="T12728" s="7"/>
    </row>
    <row r="12729" spans="1:20" x14ac:dyDescent="0.3">
      <c r="A12729" s="25"/>
      <c r="B12729"/>
      <c r="C12729"/>
      <c r="D12729"/>
      <c r="E12729"/>
      <c r="F12729"/>
      <c r="G12729"/>
      <c r="H12729" s="26"/>
      <c r="I12729" s="26"/>
      <c r="K12729"/>
      <c r="L12729"/>
      <c r="M12729"/>
      <c r="N12729"/>
      <c r="O12729"/>
      <c r="P12729"/>
      <c r="S12729"/>
      <c r="T12729" s="7"/>
    </row>
    <row r="12730" spans="1:20" x14ac:dyDescent="0.3">
      <c r="A12730" s="25"/>
      <c r="B12730"/>
      <c r="C12730"/>
      <c r="D12730"/>
      <c r="E12730"/>
      <c r="F12730"/>
      <c r="G12730"/>
      <c r="H12730" s="26"/>
      <c r="I12730" s="26"/>
      <c r="K12730"/>
      <c r="L12730"/>
      <c r="M12730"/>
      <c r="N12730"/>
      <c r="O12730"/>
      <c r="P12730"/>
      <c r="S12730"/>
      <c r="T12730" s="7"/>
    </row>
    <row r="12731" spans="1:20" x14ac:dyDescent="0.3">
      <c r="A12731" s="25"/>
      <c r="B12731"/>
      <c r="C12731"/>
      <c r="D12731"/>
      <c r="E12731"/>
      <c r="F12731"/>
      <c r="G12731"/>
      <c r="H12731" s="26"/>
      <c r="I12731" s="26"/>
      <c r="K12731"/>
      <c r="L12731"/>
      <c r="M12731"/>
      <c r="N12731"/>
      <c r="O12731"/>
      <c r="P12731"/>
      <c r="S12731"/>
      <c r="T12731" s="7"/>
    </row>
    <row r="12732" spans="1:20" x14ac:dyDescent="0.3">
      <c r="A12732" s="25"/>
      <c r="B12732"/>
      <c r="C12732"/>
      <c r="D12732"/>
      <c r="E12732"/>
      <c r="F12732"/>
      <c r="G12732"/>
      <c r="H12732" s="26"/>
      <c r="I12732" s="26"/>
      <c r="K12732"/>
      <c r="L12732"/>
      <c r="M12732"/>
      <c r="N12732"/>
      <c r="O12732"/>
      <c r="P12732"/>
      <c r="S12732"/>
    </row>
    <row r="12733" spans="1:20" x14ac:dyDescent="0.3">
      <c r="A12733" s="25"/>
      <c r="B12733"/>
      <c r="C12733"/>
      <c r="D12733"/>
      <c r="E12733"/>
      <c r="F12733"/>
      <c r="G12733"/>
      <c r="H12733" s="26"/>
      <c r="I12733" s="26"/>
      <c r="K12733"/>
      <c r="L12733"/>
      <c r="M12733"/>
      <c r="N12733"/>
      <c r="O12733"/>
      <c r="P12733"/>
      <c r="S12733"/>
    </row>
    <row r="12734" spans="1:20" x14ac:dyDescent="0.3">
      <c r="A12734" s="25"/>
      <c r="B12734"/>
      <c r="C12734"/>
      <c r="D12734"/>
      <c r="E12734"/>
      <c r="F12734"/>
      <c r="G12734"/>
      <c r="H12734" s="26"/>
      <c r="I12734" s="26"/>
      <c r="K12734"/>
      <c r="L12734"/>
      <c r="M12734"/>
      <c r="N12734"/>
      <c r="O12734"/>
      <c r="P12734"/>
      <c r="S12734"/>
      <c r="T12734" s="7"/>
    </row>
    <row r="12735" spans="1:20" x14ac:dyDescent="0.3">
      <c r="A12735" s="25"/>
      <c r="B12735"/>
      <c r="C12735"/>
      <c r="D12735"/>
      <c r="E12735"/>
      <c r="F12735"/>
      <c r="G12735"/>
      <c r="H12735" s="26"/>
      <c r="I12735" s="26"/>
      <c r="K12735"/>
      <c r="L12735"/>
      <c r="M12735"/>
      <c r="N12735"/>
      <c r="O12735"/>
      <c r="P12735"/>
      <c r="S12735"/>
    </row>
    <row r="12736" spans="1:20" x14ac:dyDescent="0.3">
      <c r="A12736" s="25"/>
      <c r="B12736"/>
      <c r="C12736"/>
      <c r="D12736"/>
      <c r="E12736"/>
      <c r="F12736"/>
      <c r="G12736"/>
      <c r="H12736" s="26"/>
      <c r="I12736" s="26"/>
      <c r="K12736"/>
      <c r="L12736"/>
      <c r="M12736"/>
      <c r="N12736"/>
      <c r="O12736"/>
      <c r="P12736"/>
      <c r="S12736"/>
    </row>
    <row r="12737" spans="1:20" x14ac:dyDescent="0.3">
      <c r="A12737" s="25"/>
      <c r="B12737"/>
      <c r="C12737"/>
      <c r="D12737"/>
      <c r="E12737"/>
      <c r="F12737"/>
      <c r="G12737"/>
      <c r="H12737" s="26"/>
      <c r="I12737" s="26"/>
      <c r="K12737"/>
      <c r="L12737"/>
      <c r="M12737"/>
      <c r="N12737"/>
      <c r="O12737"/>
      <c r="P12737"/>
      <c r="S12737"/>
      <c r="T12737" s="7"/>
    </row>
    <row r="12738" spans="1:20" x14ac:dyDescent="0.3">
      <c r="A12738" s="25"/>
      <c r="B12738"/>
      <c r="C12738"/>
      <c r="D12738"/>
      <c r="E12738"/>
      <c r="F12738"/>
      <c r="G12738"/>
      <c r="H12738" s="26"/>
      <c r="I12738" s="26"/>
      <c r="K12738"/>
      <c r="L12738"/>
      <c r="M12738"/>
      <c r="N12738"/>
      <c r="O12738"/>
      <c r="P12738"/>
      <c r="S12738"/>
      <c r="T12738" s="7"/>
    </row>
    <row r="12739" spans="1:20" x14ac:dyDescent="0.3">
      <c r="A12739" s="25"/>
      <c r="B12739"/>
      <c r="C12739"/>
      <c r="D12739"/>
      <c r="E12739"/>
      <c r="F12739"/>
      <c r="G12739"/>
      <c r="H12739" s="26"/>
      <c r="I12739" s="26"/>
      <c r="K12739"/>
      <c r="L12739"/>
      <c r="M12739"/>
      <c r="N12739"/>
      <c r="O12739"/>
      <c r="P12739"/>
      <c r="S12739"/>
      <c r="T12739" s="7"/>
    </row>
    <row r="12740" spans="1:20" x14ac:dyDescent="0.3">
      <c r="A12740" s="25"/>
      <c r="B12740"/>
      <c r="C12740"/>
      <c r="D12740"/>
      <c r="E12740"/>
      <c r="F12740"/>
      <c r="G12740"/>
      <c r="H12740" s="26"/>
      <c r="I12740" s="26"/>
      <c r="K12740"/>
      <c r="L12740"/>
      <c r="M12740"/>
      <c r="N12740"/>
      <c r="O12740"/>
      <c r="P12740"/>
      <c r="S12740"/>
      <c r="T12740" s="7"/>
    </row>
    <row r="12741" spans="1:20" x14ac:dyDescent="0.3">
      <c r="A12741" s="25"/>
      <c r="B12741"/>
      <c r="C12741"/>
      <c r="D12741"/>
      <c r="E12741"/>
      <c r="F12741"/>
      <c r="G12741"/>
      <c r="H12741" s="26"/>
      <c r="I12741" s="26"/>
      <c r="K12741"/>
      <c r="L12741"/>
      <c r="M12741"/>
      <c r="N12741"/>
      <c r="O12741"/>
      <c r="P12741"/>
      <c r="S12741"/>
    </row>
    <row r="12742" spans="1:20" x14ac:dyDescent="0.3">
      <c r="A12742" s="25"/>
      <c r="B12742"/>
      <c r="C12742"/>
      <c r="D12742"/>
      <c r="E12742"/>
      <c r="F12742"/>
      <c r="G12742"/>
      <c r="H12742" s="14"/>
      <c r="I12742" s="14"/>
      <c r="K12742"/>
      <c r="L12742"/>
      <c r="M12742"/>
      <c r="N12742"/>
      <c r="O12742"/>
      <c r="P12742"/>
      <c r="S12742"/>
    </row>
    <row r="12743" spans="1:20" x14ac:dyDescent="0.3">
      <c r="A12743" s="25"/>
      <c r="B12743"/>
      <c r="C12743"/>
      <c r="D12743"/>
      <c r="E12743"/>
      <c r="F12743"/>
      <c r="G12743"/>
      <c r="H12743"/>
      <c r="I12743"/>
      <c r="K12743"/>
      <c r="L12743"/>
      <c r="M12743"/>
      <c r="N12743"/>
      <c r="O12743"/>
      <c r="P12743"/>
      <c r="S12743"/>
    </row>
    <row r="12744" spans="1:20" x14ac:dyDescent="0.3">
      <c r="A12744" s="25"/>
      <c r="B12744"/>
      <c r="C12744"/>
      <c r="D12744"/>
      <c r="E12744"/>
      <c r="F12744"/>
      <c r="G12744"/>
      <c r="H12744"/>
      <c r="I12744"/>
      <c r="K12744"/>
      <c r="L12744"/>
      <c r="M12744"/>
      <c r="N12744"/>
      <c r="O12744"/>
      <c r="P12744"/>
      <c r="S12744"/>
    </row>
    <row r="12745" spans="1:20" x14ac:dyDescent="0.3">
      <c r="A12745" s="25"/>
      <c r="B12745"/>
      <c r="C12745"/>
      <c r="D12745"/>
      <c r="E12745"/>
      <c r="F12745"/>
      <c r="G12745"/>
      <c r="H12745" s="14"/>
      <c r="I12745" s="14"/>
      <c r="K12745"/>
      <c r="L12745"/>
      <c r="M12745"/>
      <c r="N12745"/>
      <c r="O12745"/>
      <c r="P12745"/>
      <c r="S12745"/>
    </row>
    <row r="12746" spans="1:20" x14ac:dyDescent="0.3">
      <c r="A12746" s="25"/>
      <c r="B12746"/>
      <c r="C12746"/>
      <c r="D12746"/>
      <c r="E12746"/>
      <c r="F12746"/>
      <c r="G12746"/>
      <c r="H12746" s="14"/>
      <c r="I12746"/>
      <c r="K12746"/>
      <c r="L12746"/>
      <c r="M12746"/>
      <c r="N12746"/>
      <c r="O12746"/>
      <c r="P12746"/>
      <c r="S12746"/>
    </row>
    <row r="12747" spans="1:20" x14ac:dyDescent="0.3">
      <c r="A12747" s="25"/>
      <c r="B12747"/>
      <c r="C12747"/>
      <c r="D12747"/>
      <c r="E12747"/>
      <c r="F12747"/>
      <c r="G12747"/>
      <c r="H12747" s="26"/>
      <c r="I12747" s="26"/>
      <c r="K12747"/>
      <c r="L12747"/>
      <c r="M12747"/>
      <c r="N12747"/>
      <c r="O12747"/>
      <c r="P12747"/>
      <c r="S12747"/>
    </row>
    <row r="12748" spans="1:20" x14ac:dyDescent="0.3">
      <c r="A12748" s="25"/>
      <c r="B12748"/>
      <c r="C12748"/>
      <c r="D12748"/>
      <c r="E12748"/>
      <c r="F12748"/>
      <c r="G12748"/>
      <c r="H12748" s="26"/>
      <c r="I12748" s="26"/>
      <c r="K12748"/>
      <c r="L12748"/>
      <c r="M12748"/>
      <c r="N12748"/>
      <c r="O12748"/>
      <c r="P12748"/>
      <c r="S12748"/>
    </row>
    <row r="12749" spans="1:20" x14ac:dyDescent="0.3">
      <c r="A12749" s="25"/>
      <c r="B12749"/>
      <c r="C12749"/>
      <c r="D12749"/>
      <c r="E12749"/>
      <c r="F12749"/>
      <c r="G12749"/>
      <c r="H12749" s="26"/>
      <c r="I12749" s="26"/>
      <c r="K12749"/>
      <c r="L12749"/>
      <c r="M12749"/>
      <c r="N12749"/>
      <c r="O12749"/>
      <c r="P12749"/>
      <c r="S12749"/>
    </row>
    <row r="12750" spans="1:20" x14ac:dyDescent="0.3">
      <c r="A12750" s="25"/>
      <c r="B12750"/>
      <c r="C12750"/>
      <c r="D12750"/>
      <c r="E12750"/>
      <c r="F12750"/>
      <c r="G12750"/>
      <c r="H12750" s="26"/>
      <c r="I12750" s="26"/>
      <c r="K12750"/>
      <c r="L12750"/>
      <c r="M12750"/>
      <c r="N12750"/>
      <c r="O12750"/>
      <c r="P12750"/>
      <c r="S12750"/>
    </row>
    <row r="12751" spans="1:20" x14ac:dyDescent="0.3">
      <c r="A12751" s="25"/>
      <c r="B12751"/>
      <c r="C12751"/>
      <c r="D12751"/>
      <c r="E12751"/>
      <c r="F12751"/>
      <c r="G12751"/>
      <c r="H12751" s="26"/>
      <c r="I12751" s="26"/>
      <c r="K12751"/>
      <c r="L12751"/>
      <c r="M12751"/>
      <c r="N12751"/>
      <c r="O12751"/>
      <c r="P12751"/>
      <c r="S12751"/>
    </row>
    <row r="12752" spans="1:20" x14ac:dyDescent="0.3">
      <c r="A12752" s="25"/>
      <c r="B12752"/>
      <c r="C12752"/>
      <c r="D12752"/>
      <c r="E12752"/>
      <c r="F12752"/>
      <c r="G12752"/>
      <c r="H12752" s="26"/>
      <c r="I12752" s="26"/>
      <c r="K12752"/>
      <c r="L12752"/>
      <c r="M12752"/>
      <c r="N12752"/>
      <c r="O12752"/>
      <c r="P12752"/>
      <c r="S12752"/>
    </row>
    <row r="12753" spans="1:19" x14ac:dyDescent="0.3">
      <c r="A12753" s="25"/>
      <c r="B12753"/>
      <c r="C12753"/>
      <c r="D12753"/>
      <c r="E12753"/>
      <c r="F12753"/>
      <c r="G12753"/>
      <c r="H12753" s="26"/>
      <c r="I12753" s="26"/>
      <c r="K12753"/>
      <c r="L12753"/>
      <c r="M12753"/>
      <c r="N12753"/>
      <c r="O12753"/>
      <c r="P12753"/>
      <c r="S12753"/>
    </row>
    <row r="12754" spans="1:19" x14ac:dyDescent="0.3">
      <c r="A12754" s="25"/>
      <c r="B12754"/>
      <c r="C12754"/>
      <c r="D12754"/>
      <c r="E12754"/>
      <c r="F12754"/>
      <c r="G12754"/>
      <c r="H12754" s="26"/>
      <c r="I12754" s="26"/>
      <c r="K12754"/>
      <c r="L12754"/>
      <c r="M12754"/>
      <c r="N12754"/>
      <c r="O12754"/>
      <c r="P12754"/>
      <c r="S12754"/>
    </row>
    <row r="12755" spans="1:19" x14ac:dyDescent="0.3">
      <c r="A12755" s="25"/>
      <c r="B12755"/>
      <c r="C12755"/>
      <c r="D12755"/>
      <c r="E12755"/>
      <c r="F12755"/>
      <c r="G12755"/>
      <c r="H12755" s="26"/>
      <c r="I12755" s="26"/>
      <c r="K12755"/>
      <c r="L12755"/>
      <c r="M12755"/>
      <c r="N12755"/>
      <c r="O12755"/>
      <c r="P12755"/>
      <c r="S12755"/>
    </row>
    <row r="12756" spans="1:19" x14ac:dyDescent="0.3">
      <c r="A12756" s="25"/>
      <c r="B12756"/>
      <c r="C12756"/>
      <c r="D12756"/>
      <c r="E12756"/>
      <c r="F12756"/>
      <c r="G12756"/>
      <c r="H12756" s="26"/>
      <c r="I12756" s="26"/>
      <c r="K12756"/>
      <c r="L12756"/>
      <c r="M12756"/>
      <c r="N12756"/>
      <c r="O12756"/>
      <c r="P12756"/>
      <c r="S12756"/>
    </row>
    <row r="12757" spans="1:19" x14ac:dyDescent="0.3">
      <c r="A12757" s="25"/>
      <c r="B12757"/>
      <c r="C12757"/>
      <c r="D12757"/>
      <c r="E12757"/>
      <c r="F12757"/>
      <c r="G12757"/>
      <c r="H12757" s="26"/>
      <c r="I12757" s="26"/>
      <c r="K12757"/>
      <c r="L12757"/>
      <c r="M12757"/>
      <c r="N12757"/>
      <c r="O12757"/>
      <c r="P12757"/>
      <c r="S12757"/>
    </row>
    <row r="12758" spans="1:19" x14ac:dyDescent="0.3">
      <c r="A12758" s="25"/>
      <c r="B12758"/>
      <c r="C12758"/>
      <c r="D12758"/>
      <c r="E12758"/>
      <c r="F12758"/>
      <c r="G12758"/>
      <c r="H12758" s="26"/>
      <c r="I12758" s="26"/>
      <c r="K12758"/>
      <c r="L12758"/>
      <c r="M12758"/>
      <c r="N12758"/>
      <c r="O12758"/>
      <c r="P12758"/>
      <c r="S12758"/>
    </row>
    <row r="12759" spans="1:19" x14ac:dyDescent="0.3">
      <c r="A12759" s="25"/>
      <c r="B12759"/>
      <c r="C12759"/>
      <c r="D12759"/>
      <c r="E12759"/>
      <c r="F12759"/>
      <c r="G12759"/>
      <c r="H12759" s="26"/>
      <c r="I12759" s="26"/>
      <c r="K12759"/>
      <c r="L12759"/>
      <c r="M12759"/>
      <c r="N12759"/>
      <c r="O12759"/>
      <c r="P12759"/>
      <c r="S12759"/>
    </row>
    <row r="12760" spans="1:19" x14ac:dyDescent="0.3">
      <c r="A12760" s="25"/>
      <c r="B12760"/>
      <c r="C12760"/>
      <c r="D12760"/>
      <c r="E12760"/>
      <c r="F12760"/>
      <c r="G12760"/>
      <c r="H12760" s="26"/>
      <c r="I12760" s="26"/>
      <c r="K12760"/>
      <c r="L12760"/>
      <c r="M12760"/>
      <c r="N12760"/>
      <c r="O12760"/>
      <c r="P12760"/>
      <c r="S12760"/>
    </row>
    <row r="12761" spans="1:19" x14ac:dyDescent="0.3">
      <c r="A12761" s="25"/>
      <c r="B12761"/>
      <c r="C12761"/>
      <c r="D12761"/>
      <c r="E12761"/>
      <c r="F12761"/>
      <c r="G12761"/>
      <c r="H12761" s="26"/>
      <c r="I12761" s="26"/>
      <c r="K12761"/>
      <c r="L12761"/>
      <c r="M12761"/>
      <c r="N12761"/>
      <c r="O12761"/>
      <c r="P12761"/>
      <c r="S12761"/>
    </row>
    <row r="12762" spans="1:19" x14ac:dyDescent="0.3">
      <c r="A12762" s="25"/>
      <c r="B12762"/>
      <c r="C12762"/>
      <c r="D12762"/>
      <c r="E12762"/>
      <c r="F12762"/>
      <c r="G12762"/>
      <c r="H12762" s="26"/>
      <c r="I12762" s="26"/>
      <c r="K12762"/>
      <c r="L12762"/>
      <c r="M12762"/>
      <c r="N12762"/>
      <c r="O12762"/>
      <c r="P12762"/>
      <c r="S12762"/>
    </row>
    <row r="12763" spans="1:19" x14ac:dyDescent="0.3">
      <c r="A12763" s="25"/>
      <c r="B12763"/>
      <c r="C12763"/>
      <c r="D12763"/>
      <c r="E12763"/>
      <c r="F12763"/>
      <c r="G12763"/>
      <c r="H12763" s="26"/>
      <c r="I12763" s="26"/>
      <c r="K12763"/>
      <c r="L12763"/>
      <c r="M12763"/>
      <c r="N12763"/>
      <c r="O12763"/>
      <c r="P12763"/>
      <c r="S12763"/>
    </row>
    <row r="12764" spans="1:19" x14ac:dyDescent="0.3">
      <c r="A12764" s="25"/>
      <c r="B12764"/>
      <c r="C12764"/>
      <c r="D12764"/>
      <c r="E12764"/>
      <c r="F12764"/>
      <c r="G12764"/>
      <c r="H12764" s="26"/>
      <c r="I12764" s="26"/>
      <c r="K12764"/>
      <c r="L12764"/>
      <c r="M12764"/>
      <c r="N12764"/>
      <c r="O12764"/>
      <c r="P12764"/>
      <c r="S12764"/>
    </row>
    <row r="12765" spans="1:19" x14ac:dyDescent="0.3">
      <c r="A12765" s="25"/>
      <c r="B12765"/>
      <c r="C12765"/>
      <c r="D12765"/>
      <c r="E12765"/>
      <c r="F12765"/>
      <c r="G12765"/>
      <c r="H12765" s="26"/>
      <c r="I12765" s="26"/>
      <c r="K12765"/>
      <c r="L12765"/>
      <c r="M12765"/>
      <c r="N12765"/>
      <c r="O12765"/>
      <c r="P12765"/>
      <c r="S12765"/>
    </row>
    <row r="12766" spans="1:19" x14ac:dyDescent="0.3">
      <c r="A12766" s="25"/>
      <c r="B12766"/>
      <c r="C12766"/>
      <c r="D12766"/>
      <c r="E12766"/>
      <c r="F12766"/>
      <c r="G12766"/>
      <c r="H12766" s="26"/>
      <c r="I12766" s="26"/>
      <c r="K12766"/>
      <c r="L12766"/>
      <c r="M12766"/>
      <c r="N12766"/>
      <c r="O12766"/>
      <c r="P12766"/>
      <c r="S12766"/>
    </row>
    <row r="12767" spans="1:19" x14ac:dyDescent="0.3">
      <c r="A12767" s="25"/>
      <c r="B12767"/>
      <c r="C12767"/>
      <c r="D12767"/>
      <c r="E12767"/>
      <c r="F12767"/>
      <c r="G12767"/>
      <c r="H12767" s="26"/>
      <c r="I12767" s="26"/>
      <c r="K12767"/>
      <c r="L12767"/>
      <c r="M12767"/>
      <c r="N12767"/>
      <c r="O12767"/>
      <c r="P12767"/>
      <c r="S12767"/>
    </row>
    <row r="12768" spans="1:19" x14ac:dyDescent="0.3">
      <c r="A12768" s="25"/>
      <c r="B12768"/>
      <c r="C12768"/>
      <c r="D12768"/>
      <c r="E12768"/>
      <c r="F12768"/>
      <c r="G12768"/>
      <c r="H12768" s="14"/>
      <c r="I12768" s="14"/>
      <c r="K12768"/>
      <c r="L12768"/>
      <c r="M12768"/>
      <c r="N12768"/>
      <c r="O12768"/>
      <c r="P12768"/>
      <c r="S12768"/>
    </row>
    <row r="12769" spans="1:20" x14ac:dyDescent="0.3">
      <c r="A12769" s="25"/>
      <c r="B12769"/>
      <c r="C12769"/>
      <c r="D12769"/>
      <c r="E12769"/>
      <c r="F12769"/>
      <c r="G12769"/>
      <c r="H12769" s="14"/>
      <c r="I12769"/>
      <c r="K12769"/>
      <c r="L12769"/>
      <c r="M12769"/>
      <c r="N12769"/>
      <c r="O12769"/>
      <c r="P12769"/>
      <c r="S12769"/>
    </row>
    <row r="12770" spans="1:20" x14ac:dyDescent="0.3">
      <c r="A12770" s="25"/>
      <c r="B12770"/>
      <c r="C12770"/>
      <c r="D12770"/>
      <c r="E12770"/>
      <c r="F12770"/>
      <c r="G12770"/>
      <c r="H12770" s="14"/>
      <c r="I12770"/>
      <c r="K12770"/>
      <c r="L12770"/>
      <c r="M12770"/>
      <c r="N12770"/>
      <c r="O12770"/>
      <c r="P12770"/>
      <c r="S12770"/>
    </row>
    <row r="12771" spans="1:20" x14ac:dyDescent="0.3">
      <c r="A12771" s="25"/>
      <c r="B12771"/>
      <c r="C12771"/>
      <c r="D12771"/>
      <c r="E12771"/>
      <c r="F12771"/>
      <c r="G12771"/>
      <c r="H12771" s="14"/>
      <c r="I12771" s="14"/>
      <c r="K12771"/>
      <c r="L12771"/>
      <c r="M12771"/>
      <c r="N12771"/>
      <c r="O12771"/>
      <c r="P12771"/>
      <c r="S12771"/>
    </row>
    <row r="12772" spans="1:20" x14ac:dyDescent="0.3">
      <c r="A12772" s="25"/>
      <c r="B12772"/>
      <c r="C12772"/>
      <c r="D12772"/>
      <c r="E12772"/>
      <c r="F12772"/>
      <c r="G12772"/>
      <c r="H12772" s="14"/>
      <c r="I12772" s="14"/>
      <c r="K12772"/>
      <c r="L12772"/>
      <c r="M12772"/>
      <c r="N12772"/>
      <c r="O12772"/>
      <c r="P12772"/>
      <c r="S12772"/>
    </row>
    <row r="12773" spans="1:20" x14ac:dyDescent="0.3">
      <c r="A12773" s="25"/>
      <c r="B12773"/>
      <c r="C12773"/>
      <c r="D12773"/>
      <c r="E12773"/>
      <c r="F12773"/>
      <c r="G12773"/>
      <c r="H12773" s="14"/>
      <c r="I12773" s="14"/>
      <c r="K12773"/>
      <c r="L12773"/>
      <c r="M12773"/>
      <c r="N12773"/>
      <c r="O12773"/>
      <c r="P12773"/>
      <c r="S12773"/>
    </row>
    <row r="12774" spans="1:20" x14ac:dyDescent="0.3">
      <c r="A12774" s="25"/>
      <c r="B12774"/>
      <c r="C12774"/>
      <c r="D12774"/>
      <c r="E12774"/>
      <c r="F12774"/>
      <c r="G12774"/>
      <c r="H12774" s="14"/>
      <c r="I12774" s="14"/>
      <c r="K12774"/>
      <c r="L12774"/>
      <c r="M12774"/>
      <c r="N12774"/>
      <c r="O12774"/>
      <c r="P12774"/>
      <c r="S12774"/>
    </row>
    <row r="12775" spans="1:20" x14ac:dyDescent="0.3">
      <c r="A12775" s="25"/>
      <c r="B12775"/>
      <c r="C12775"/>
      <c r="D12775"/>
      <c r="E12775"/>
      <c r="F12775"/>
      <c r="G12775"/>
      <c r="H12775" s="14"/>
      <c r="I12775"/>
      <c r="K12775"/>
      <c r="L12775"/>
      <c r="M12775"/>
      <c r="N12775"/>
      <c r="O12775"/>
      <c r="P12775"/>
      <c r="S12775"/>
    </row>
    <row r="12776" spans="1:20" x14ac:dyDescent="0.3">
      <c r="A12776" s="25"/>
      <c r="B12776"/>
      <c r="C12776"/>
      <c r="D12776"/>
      <c r="E12776"/>
      <c r="F12776"/>
      <c r="G12776"/>
      <c r="H12776" s="14"/>
      <c r="I12776"/>
      <c r="K12776"/>
      <c r="L12776"/>
      <c r="M12776"/>
      <c r="N12776"/>
      <c r="O12776"/>
      <c r="P12776"/>
      <c r="S12776"/>
    </row>
    <row r="12777" spans="1:20" x14ac:dyDescent="0.3">
      <c r="A12777" s="25"/>
      <c r="B12777"/>
      <c r="C12777"/>
      <c r="D12777"/>
      <c r="E12777"/>
      <c r="F12777"/>
      <c r="G12777"/>
      <c r="H12777" s="14"/>
      <c r="I12777" s="14"/>
      <c r="K12777"/>
      <c r="L12777"/>
      <c r="M12777"/>
      <c r="N12777"/>
      <c r="O12777"/>
      <c r="P12777"/>
      <c r="S12777"/>
    </row>
    <row r="12778" spans="1:20" x14ac:dyDescent="0.3">
      <c r="A12778" s="25"/>
      <c r="B12778"/>
      <c r="C12778"/>
      <c r="D12778"/>
      <c r="E12778"/>
      <c r="F12778"/>
      <c r="G12778"/>
      <c r="H12778" s="14"/>
      <c r="I12778" s="14"/>
      <c r="K12778"/>
      <c r="L12778"/>
      <c r="M12778"/>
      <c r="N12778"/>
      <c r="O12778"/>
      <c r="P12778"/>
      <c r="S12778"/>
    </row>
    <row r="12779" spans="1:20" x14ac:dyDescent="0.3">
      <c r="A12779" s="25"/>
      <c r="B12779"/>
      <c r="C12779"/>
      <c r="D12779"/>
      <c r="E12779"/>
      <c r="F12779"/>
      <c r="G12779"/>
      <c r="H12779" s="14"/>
      <c r="I12779" s="14"/>
      <c r="K12779"/>
      <c r="L12779"/>
      <c r="M12779"/>
      <c r="N12779"/>
      <c r="O12779"/>
      <c r="P12779"/>
      <c r="S12779"/>
    </row>
    <row r="12780" spans="1:20" x14ac:dyDescent="0.3">
      <c r="A12780" s="25"/>
      <c r="B12780"/>
      <c r="C12780"/>
      <c r="D12780"/>
      <c r="E12780"/>
      <c r="F12780"/>
      <c r="G12780"/>
      <c r="H12780" s="14"/>
      <c r="I12780" s="14"/>
      <c r="K12780"/>
      <c r="L12780"/>
      <c r="M12780"/>
      <c r="N12780"/>
      <c r="O12780"/>
      <c r="P12780"/>
      <c r="S12780"/>
    </row>
    <row r="12781" spans="1:20" x14ac:dyDescent="0.3">
      <c r="A12781" s="25"/>
      <c r="B12781"/>
      <c r="C12781"/>
      <c r="D12781"/>
      <c r="E12781"/>
      <c r="F12781"/>
      <c r="G12781"/>
      <c r="H12781" s="14"/>
      <c r="I12781" s="14"/>
      <c r="K12781"/>
      <c r="L12781"/>
      <c r="M12781"/>
      <c r="N12781"/>
      <c r="O12781"/>
      <c r="P12781"/>
      <c r="S12781"/>
      <c r="T12781" s="7"/>
    </row>
    <row r="12782" spans="1:20" x14ac:dyDescent="0.3">
      <c r="A12782" s="25"/>
      <c r="B12782"/>
      <c r="C12782"/>
      <c r="D12782"/>
      <c r="E12782"/>
      <c r="F12782"/>
      <c r="G12782"/>
      <c r="H12782" s="14"/>
      <c r="I12782" s="14"/>
      <c r="K12782"/>
      <c r="L12782"/>
      <c r="M12782"/>
      <c r="N12782"/>
      <c r="O12782"/>
      <c r="P12782"/>
      <c r="S12782"/>
    </row>
    <row r="12783" spans="1:20" x14ac:dyDescent="0.3">
      <c r="A12783" s="25"/>
      <c r="B12783"/>
      <c r="C12783"/>
      <c r="D12783"/>
      <c r="E12783"/>
      <c r="F12783"/>
      <c r="G12783"/>
      <c r="H12783" s="14"/>
      <c r="I12783" s="14"/>
      <c r="K12783"/>
      <c r="L12783"/>
      <c r="M12783"/>
      <c r="N12783"/>
      <c r="O12783"/>
      <c r="P12783"/>
      <c r="S12783"/>
    </row>
    <row r="12784" spans="1:20" x14ac:dyDescent="0.3">
      <c r="A12784" s="25"/>
      <c r="B12784"/>
      <c r="C12784"/>
      <c r="D12784"/>
      <c r="E12784"/>
      <c r="F12784"/>
      <c r="G12784"/>
      <c r="H12784" s="14"/>
      <c r="I12784" s="26"/>
      <c r="K12784"/>
      <c r="L12784"/>
      <c r="M12784"/>
      <c r="N12784"/>
      <c r="O12784"/>
      <c r="P12784"/>
      <c r="S12784"/>
    </row>
    <row r="12785" spans="1:19" x14ac:dyDescent="0.3">
      <c r="A12785" s="25"/>
      <c r="B12785"/>
      <c r="C12785"/>
      <c r="D12785"/>
      <c r="E12785"/>
      <c r="F12785"/>
      <c r="G12785"/>
      <c r="H12785"/>
      <c r="I12785" s="26"/>
      <c r="K12785"/>
      <c r="L12785"/>
      <c r="M12785"/>
      <c r="N12785"/>
      <c r="O12785"/>
      <c r="P12785"/>
      <c r="S12785"/>
    </row>
    <row r="12786" spans="1:19" x14ac:dyDescent="0.3">
      <c r="A12786" s="25"/>
      <c r="B12786"/>
      <c r="C12786"/>
      <c r="D12786"/>
      <c r="E12786"/>
      <c r="F12786"/>
      <c r="G12786"/>
      <c r="H12786"/>
      <c r="I12786" s="26"/>
      <c r="K12786"/>
      <c r="L12786"/>
      <c r="M12786"/>
      <c r="N12786"/>
      <c r="O12786"/>
      <c r="P12786"/>
      <c r="S12786"/>
    </row>
    <row r="12787" spans="1:19" x14ac:dyDescent="0.3">
      <c r="A12787" s="25"/>
      <c r="B12787"/>
      <c r="C12787"/>
      <c r="D12787"/>
      <c r="E12787"/>
      <c r="F12787"/>
      <c r="G12787"/>
      <c r="H12787" s="14"/>
      <c r="I12787" s="26"/>
      <c r="K12787"/>
      <c r="L12787"/>
      <c r="M12787"/>
      <c r="N12787"/>
      <c r="O12787"/>
      <c r="P12787"/>
      <c r="S12787"/>
    </row>
    <row r="12788" spans="1:19" x14ac:dyDescent="0.3">
      <c r="A12788" s="25"/>
      <c r="B12788"/>
      <c r="C12788"/>
      <c r="D12788"/>
      <c r="E12788"/>
      <c r="F12788"/>
      <c r="G12788"/>
      <c r="H12788" s="14"/>
      <c r="I12788" s="14"/>
      <c r="K12788"/>
      <c r="L12788"/>
      <c r="M12788"/>
      <c r="N12788"/>
      <c r="O12788"/>
      <c r="P12788"/>
      <c r="S12788"/>
    </row>
    <row r="12789" spans="1:19" x14ac:dyDescent="0.3">
      <c r="A12789" s="25"/>
      <c r="B12789"/>
      <c r="C12789"/>
      <c r="D12789"/>
      <c r="E12789"/>
      <c r="F12789"/>
      <c r="G12789"/>
      <c r="H12789"/>
      <c r="I12789"/>
      <c r="K12789"/>
      <c r="L12789"/>
      <c r="M12789"/>
      <c r="N12789"/>
      <c r="O12789"/>
      <c r="P12789"/>
      <c r="S12789"/>
    </row>
    <row r="12790" spans="1:19" x14ac:dyDescent="0.3">
      <c r="A12790" s="25"/>
      <c r="B12790"/>
      <c r="C12790"/>
      <c r="D12790"/>
      <c r="E12790"/>
      <c r="F12790"/>
      <c r="G12790"/>
      <c r="H12790" s="14"/>
      <c r="I12790"/>
      <c r="K12790"/>
      <c r="L12790"/>
      <c r="M12790"/>
      <c r="N12790"/>
      <c r="O12790"/>
      <c r="P12790"/>
      <c r="S12790"/>
    </row>
    <row r="12791" spans="1:19" x14ac:dyDescent="0.3">
      <c r="A12791" s="25"/>
      <c r="B12791"/>
      <c r="C12791"/>
      <c r="D12791"/>
      <c r="E12791"/>
      <c r="F12791"/>
      <c r="G12791"/>
      <c r="H12791" s="14"/>
      <c r="I12791" s="14"/>
      <c r="K12791"/>
      <c r="L12791"/>
      <c r="M12791"/>
      <c r="N12791"/>
      <c r="O12791"/>
      <c r="P12791"/>
      <c r="S12791"/>
    </row>
    <row r="12792" spans="1:19" x14ac:dyDescent="0.3">
      <c r="A12792" s="25"/>
      <c r="B12792"/>
      <c r="C12792"/>
      <c r="D12792"/>
      <c r="E12792"/>
      <c r="F12792"/>
      <c r="G12792"/>
      <c r="H12792" s="14"/>
      <c r="I12792" s="26"/>
      <c r="K12792"/>
      <c r="L12792"/>
      <c r="M12792"/>
      <c r="N12792"/>
      <c r="O12792"/>
      <c r="P12792"/>
      <c r="S12792"/>
    </row>
    <row r="12793" spans="1:19" x14ac:dyDescent="0.3">
      <c r="A12793" s="25"/>
      <c r="B12793"/>
      <c r="C12793"/>
      <c r="D12793"/>
      <c r="E12793"/>
      <c r="F12793"/>
      <c r="G12793"/>
      <c r="H12793" s="14"/>
      <c r="I12793" s="26"/>
      <c r="K12793"/>
      <c r="L12793"/>
      <c r="M12793"/>
      <c r="N12793"/>
      <c r="O12793"/>
      <c r="P12793"/>
      <c r="S12793"/>
    </row>
    <row r="12794" spans="1:19" x14ac:dyDescent="0.3">
      <c r="A12794" s="25"/>
      <c r="B12794"/>
      <c r="C12794"/>
      <c r="D12794"/>
      <c r="E12794"/>
      <c r="F12794"/>
      <c r="G12794"/>
      <c r="H12794" s="14"/>
      <c r="I12794" s="26"/>
      <c r="K12794"/>
      <c r="L12794"/>
      <c r="M12794"/>
      <c r="N12794"/>
      <c r="O12794"/>
      <c r="P12794"/>
      <c r="S12794"/>
    </row>
    <row r="12795" spans="1:19" x14ac:dyDescent="0.3">
      <c r="A12795" s="25"/>
      <c r="B12795"/>
      <c r="C12795"/>
      <c r="D12795"/>
      <c r="E12795"/>
      <c r="F12795"/>
      <c r="G12795"/>
      <c r="H12795" s="14"/>
      <c r="I12795" s="26"/>
      <c r="K12795"/>
      <c r="L12795"/>
      <c r="M12795"/>
      <c r="N12795"/>
      <c r="O12795"/>
      <c r="P12795"/>
      <c r="S12795"/>
    </row>
    <row r="12796" spans="1:19" x14ac:dyDescent="0.3">
      <c r="A12796" s="25"/>
      <c r="B12796"/>
      <c r="C12796"/>
      <c r="D12796"/>
      <c r="E12796"/>
      <c r="F12796"/>
      <c r="G12796"/>
      <c r="H12796" s="14"/>
      <c r="I12796" s="26"/>
      <c r="K12796"/>
      <c r="L12796"/>
      <c r="M12796"/>
      <c r="N12796"/>
      <c r="O12796"/>
      <c r="P12796"/>
      <c r="S12796"/>
    </row>
    <row r="12797" spans="1:19" x14ac:dyDescent="0.3">
      <c r="A12797" s="25"/>
      <c r="B12797"/>
      <c r="C12797"/>
      <c r="D12797"/>
      <c r="E12797"/>
      <c r="F12797"/>
      <c r="G12797"/>
      <c r="H12797" s="14"/>
      <c r="I12797" s="14"/>
      <c r="K12797"/>
      <c r="L12797"/>
      <c r="M12797"/>
      <c r="N12797"/>
      <c r="O12797"/>
      <c r="P12797"/>
      <c r="S12797"/>
    </row>
    <row r="12798" spans="1:19" x14ac:dyDescent="0.3">
      <c r="A12798" s="25"/>
      <c r="B12798"/>
      <c r="C12798"/>
      <c r="D12798"/>
      <c r="E12798"/>
      <c r="F12798"/>
      <c r="G12798"/>
      <c r="H12798" s="14"/>
      <c r="I12798" s="14"/>
      <c r="K12798"/>
      <c r="L12798"/>
      <c r="M12798"/>
      <c r="N12798"/>
      <c r="O12798"/>
      <c r="P12798"/>
      <c r="S12798"/>
    </row>
    <row r="12799" spans="1:19" x14ac:dyDescent="0.3">
      <c r="A12799" s="25"/>
      <c r="B12799"/>
      <c r="C12799"/>
      <c r="D12799"/>
      <c r="E12799"/>
      <c r="F12799"/>
      <c r="G12799"/>
      <c r="H12799" s="14"/>
      <c r="I12799" s="14"/>
      <c r="K12799"/>
      <c r="L12799"/>
      <c r="M12799"/>
      <c r="N12799"/>
      <c r="O12799"/>
      <c r="P12799"/>
      <c r="S12799"/>
    </row>
    <row r="12800" spans="1:19" x14ac:dyDescent="0.3">
      <c r="A12800" s="25"/>
      <c r="B12800"/>
      <c r="C12800"/>
      <c r="D12800"/>
      <c r="E12800"/>
      <c r="F12800"/>
      <c r="G12800"/>
      <c r="H12800" s="14"/>
      <c r="I12800" s="14"/>
      <c r="K12800"/>
      <c r="L12800"/>
      <c r="M12800"/>
      <c r="N12800"/>
      <c r="O12800"/>
      <c r="P12800"/>
      <c r="S12800"/>
    </row>
    <row r="12801" spans="1:20" x14ac:dyDescent="0.3">
      <c r="A12801" s="25"/>
      <c r="B12801"/>
      <c r="C12801"/>
      <c r="D12801"/>
      <c r="E12801"/>
      <c r="F12801"/>
      <c r="G12801"/>
      <c r="H12801" s="14"/>
      <c r="I12801" s="14"/>
      <c r="K12801"/>
      <c r="L12801"/>
      <c r="M12801"/>
      <c r="N12801"/>
      <c r="O12801"/>
      <c r="P12801"/>
      <c r="S12801"/>
      <c r="T12801" s="7"/>
    </row>
    <row r="12802" spans="1:20" x14ac:dyDescent="0.3">
      <c r="A12802" s="25"/>
      <c r="B12802"/>
      <c r="C12802"/>
      <c r="D12802"/>
      <c r="E12802"/>
      <c r="F12802"/>
      <c r="G12802"/>
      <c r="H12802" s="14"/>
      <c r="I12802" s="14"/>
      <c r="K12802"/>
      <c r="L12802"/>
      <c r="M12802"/>
      <c r="N12802"/>
      <c r="O12802"/>
      <c r="P12802"/>
      <c r="S12802"/>
    </row>
    <row r="12803" spans="1:20" x14ac:dyDescent="0.3">
      <c r="A12803" s="25"/>
      <c r="B12803"/>
      <c r="C12803"/>
      <c r="D12803"/>
      <c r="E12803"/>
      <c r="F12803"/>
      <c r="G12803"/>
      <c r="H12803" s="14"/>
      <c r="I12803" s="14"/>
      <c r="K12803"/>
      <c r="L12803"/>
      <c r="M12803"/>
      <c r="N12803"/>
      <c r="O12803"/>
      <c r="P12803"/>
      <c r="S12803"/>
      <c r="T12803" s="7"/>
    </row>
    <row r="12804" spans="1:20" x14ac:dyDescent="0.3">
      <c r="A12804" s="25"/>
      <c r="B12804"/>
      <c r="C12804"/>
      <c r="D12804"/>
      <c r="E12804"/>
      <c r="F12804"/>
      <c r="G12804"/>
      <c r="H12804" s="14"/>
      <c r="I12804" s="14"/>
      <c r="K12804"/>
      <c r="L12804"/>
      <c r="M12804"/>
      <c r="N12804"/>
      <c r="O12804"/>
      <c r="P12804"/>
      <c r="S12804"/>
    </row>
    <row r="12805" spans="1:20" x14ac:dyDescent="0.3">
      <c r="A12805" s="25"/>
      <c r="B12805"/>
      <c r="C12805"/>
      <c r="D12805"/>
      <c r="E12805"/>
      <c r="F12805"/>
      <c r="G12805"/>
      <c r="H12805" s="14"/>
      <c r="I12805" s="14"/>
      <c r="K12805"/>
      <c r="L12805"/>
      <c r="M12805"/>
      <c r="N12805"/>
      <c r="O12805"/>
      <c r="P12805"/>
      <c r="S12805"/>
    </row>
    <row r="12806" spans="1:20" x14ac:dyDescent="0.3">
      <c r="A12806" s="25"/>
      <c r="B12806"/>
      <c r="C12806"/>
      <c r="D12806"/>
      <c r="E12806"/>
      <c r="F12806"/>
      <c r="G12806"/>
      <c r="H12806" s="14"/>
      <c r="I12806" s="14"/>
      <c r="K12806"/>
      <c r="L12806"/>
      <c r="M12806"/>
      <c r="N12806"/>
      <c r="O12806"/>
      <c r="P12806"/>
      <c r="S12806"/>
    </row>
    <row r="12807" spans="1:20" x14ac:dyDescent="0.3">
      <c r="A12807" s="25"/>
      <c r="B12807"/>
      <c r="C12807"/>
      <c r="D12807"/>
      <c r="E12807"/>
      <c r="F12807"/>
      <c r="G12807"/>
      <c r="H12807" s="14"/>
      <c r="I12807" s="14"/>
      <c r="K12807"/>
      <c r="L12807"/>
      <c r="M12807"/>
      <c r="N12807"/>
      <c r="O12807"/>
      <c r="P12807"/>
      <c r="S12807"/>
      <c r="T12807" s="7"/>
    </row>
    <row r="12808" spans="1:20" x14ac:dyDescent="0.3">
      <c r="A12808" s="25"/>
      <c r="B12808"/>
      <c r="C12808"/>
      <c r="D12808"/>
      <c r="E12808"/>
      <c r="F12808"/>
      <c r="G12808"/>
      <c r="H12808" s="14"/>
      <c r="I12808" s="14"/>
      <c r="K12808"/>
      <c r="L12808"/>
      <c r="M12808"/>
      <c r="N12808"/>
      <c r="O12808"/>
      <c r="P12808"/>
      <c r="S12808"/>
      <c r="T12808" s="7"/>
    </row>
    <row r="12809" spans="1:20" x14ac:dyDescent="0.3">
      <c r="A12809" s="25"/>
      <c r="B12809"/>
      <c r="C12809"/>
      <c r="D12809"/>
      <c r="E12809"/>
      <c r="F12809"/>
      <c r="G12809"/>
      <c r="H12809" s="14"/>
      <c r="I12809"/>
      <c r="K12809"/>
      <c r="L12809"/>
      <c r="M12809"/>
      <c r="N12809"/>
      <c r="O12809"/>
      <c r="P12809"/>
      <c r="S12809"/>
    </row>
    <row r="12810" spans="1:20" x14ac:dyDescent="0.3">
      <c r="A12810" s="25"/>
      <c r="B12810"/>
      <c r="C12810"/>
      <c r="D12810"/>
      <c r="E12810"/>
      <c r="F12810"/>
      <c r="G12810"/>
      <c r="H12810" s="14"/>
      <c r="I12810"/>
      <c r="K12810"/>
      <c r="L12810"/>
      <c r="M12810"/>
      <c r="N12810"/>
      <c r="O12810"/>
      <c r="P12810"/>
      <c r="S12810"/>
    </row>
    <row r="12811" spans="1:20" x14ac:dyDescent="0.3">
      <c r="A12811" s="25"/>
      <c r="B12811"/>
      <c r="C12811"/>
      <c r="D12811"/>
      <c r="E12811"/>
      <c r="F12811"/>
      <c r="G12811"/>
      <c r="H12811" s="14"/>
      <c r="I12811" s="14"/>
      <c r="K12811"/>
      <c r="L12811"/>
      <c r="M12811"/>
      <c r="N12811"/>
      <c r="O12811"/>
      <c r="P12811"/>
      <c r="S12811"/>
    </row>
    <row r="12812" spans="1:20" x14ac:dyDescent="0.3">
      <c r="A12812" s="25"/>
      <c r="B12812"/>
      <c r="C12812"/>
      <c r="D12812"/>
      <c r="E12812"/>
      <c r="F12812"/>
      <c r="G12812"/>
      <c r="H12812" s="14"/>
      <c r="I12812" s="14"/>
      <c r="K12812"/>
      <c r="L12812"/>
      <c r="M12812"/>
      <c r="N12812"/>
      <c r="O12812"/>
      <c r="P12812"/>
      <c r="S12812"/>
    </row>
    <row r="12813" spans="1:20" x14ac:dyDescent="0.3">
      <c r="A12813" s="25"/>
      <c r="B12813"/>
      <c r="C12813"/>
      <c r="D12813"/>
      <c r="E12813"/>
      <c r="F12813"/>
      <c r="G12813"/>
      <c r="H12813" s="14"/>
      <c r="I12813" s="14"/>
      <c r="K12813"/>
      <c r="L12813"/>
      <c r="M12813"/>
      <c r="N12813"/>
      <c r="O12813"/>
      <c r="P12813"/>
      <c r="S12813"/>
    </row>
    <row r="12814" spans="1:20" x14ac:dyDescent="0.3">
      <c r="A12814" s="25"/>
      <c r="B12814"/>
      <c r="C12814"/>
      <c r="D12814"/>
      <c r="E12814"/>
      <c r="F12814"/>
      <c r="G12814"/>
      <c r="H12814" s="14"/>
      <c r="I12814" s="14"/>
      <c r="K12814"/>
      <c r="L12814"/>
      <c r="M12814"/>
      <c r="N12814"/>
      <c r="O12814"/>
      <c r="P12814"/>
      <c r="S12814"/>
      <c r="T12814" s="7"/>
    </row>
    <row r="12815" spans="1:20" x14ac:dyDescent="0.3">
      <c r="A12815" s="25"/>
      <c r="B12815"/>
      <c r="C12815"/>
      <c r="D12815"/>
      <c r="E12815"/>
      <c r="F12815"/>
      <c r="G12815"/>
      <c r="H12815" s="26"/>
      <c r="I12815" s="26"/>
      <c r="K12815"/>
      <c r="L12815"/>
      <c r="M12815"/>
      <c r="N12815"/>
      <c r="O12815"/>
      <c r="P12815"/>
      <c r="S12815"/>
    </row>
    <row r="12816" spans="1:20" x14ac:dyDescent="0.3">
      <c r="A12816" s="25"/>
      <c r="B12816"/>
      <c r="C12816"/>
      <c r="D12816"/>
      <c r="E12816"/>
      <c r="F12816"/>
      <c r="G12816"/>
      <c r="H12816" s="26"/>
      <c r="I12816" s="26"/>
      <c r="K12816"/>
      <c r="L12816"/>
      <c r="M12816"/>
      <c r="N12816"/>
      <c r="O12816"/>
      <c r="P12816"/>
      <c r="S12816"/>
    </row>
    <row r="12817" spans="1:19" x14ac:dyDescent="0.3">
      <c r="A12817" s="25"/>
      <c r="B12817"/>
      <c r="C12817"/>
      <c r="D12817"/>
      <c r="E12817"/>
      <c r="F12817"/>
      <c r="G12817"/>
      <c r="H12817" s="26"/>
      <c r="I12817" s="26"/>
      <c r="K12817"/>
      <c r="L12817"/>
      <c r="M12817"/>
      <c r="N12817"/>
      <c r="O12817"/>
      <c r="P12817"/>
      <c r="S12817"/>
    </row>
    <row r="12818" spans="1:19" x14ac:dyDescent="0.3">
      <c r="A12818" s="25"/>
      <c r="B12818"/>
      <c r="C12818"/>
      <c r="D12818"/>
      <c r="E12818"/>
      <c r="F12818"/>
      <c r="G12818"/>
      <c r="H12818" s="26"/>
      <c r="I12818" s="26"/>
      <c r="K12818"/>
      <c r="L12818"/>
      <c r="M12818"/>
      <c r="N12818"/>
      <c r="O12818"/>
      <c r="P12818"/>
      <c r="S12818"/>
    </row>
    <row r="12819" spans="1:19" x14ac:dyDescent="0.3">
      <c r="A12819" s="25"/>
      <c r="B12819"/>
      <c r="C12819"/>
      <c r="D12819"/>
      <c r="E12819"/>
      <c r="F12819"/>
      <c r="G12819"/>
      <c r="H12819" s="26"/>
      <c r="I12819" s="26"/>
      <c r="K12819"/>
      <c r="L12819"/>
      <c r="M12819"/>
      <c r="N12819"/>
      <c r="O12819"/>
      <c r="P12819"/>
      <c r="S12819"/>
    </row>
    <row r="12820" spans="1:19" x14ac:dyDescent="0.3">
      <c r="A12820" s="25"/>
      <c r="B12820"/>
      <c r="C12820"/>
      <c r="D12820"/>
      <c r="E12820"/>
      <c r="F12820"/>
      <c r="G12820"/>
      <c r="H12820" s="14"/>
      <c r="I12820" s="14"/>
      <c r="K12820"/>
      <c r="L12820"/>
      <c r="M12820"/>
      <c r="N12820"/>
      <c r="O12820"/>
      <c r="P12820"/>
      <c r="S12820"/>
    </row>
    <row r="12821" spans="1:19" x14ac:dyDescent="0.3">
      <c r="A12821" s="25"/>
      <c r="B12821"/>
      <c r="C12821"/>
      <c r="D12821"/>
      <c r="E12821"/>
      <c r="F12821"/>
      <c r="G12821"/>
      <c r="H12821" s="14"/>
      <c r="I12821" s="14"/>
      <c r="K12821"/>
      <c r="L12821"/>
      <c r="M12821"/>
      <c r="N12821"/>
      <c r="O12821"/>
      <c r="P12821"/>
      <c r="S12821"/>
    </row>
    <row r="12822" spans="1:19" x14ac:dyDescent="0.3">
      <c r="A12822" s="25"/>
      <c r="B12822"/>
      <c r="C12822"/>
      <c r="D12822"/>
      <c r="E12822"/>
      <c r="F12822"/>
      <c r="G12822"/>
      <c r="H12822" s="14"/>
      <c r="I12822" s="14"/>
      <c r="K12822"/>
      <c r="L12822"/>
      <c r="M12822"/>
      <c r="N12822"/>
      <c r="O12822"/>
      <c r="P12822"/>
      <c r="S12822"/>
    </row>
    <row r="12823" spans="1:19" x14ac:dyDescent="0.3">
      <c r="A12823" s="25"/>
      <c r="B12823"/>
      <c r="C12823"/>
      <c r="D12823"/>
      <c r="E12823"/>
      <c r="F12823"/>
      <c r="G12823"/>
      <c r="H12823" s="14"/>
      <c r="I12823" s="14"/>
      <c r="K12823"/>
      <c r="L12823"/>
      <c r="M12823"/>
      <c r="N12823"/>
      <c r="O12823"/>
      <c r="P12823"/>
      <c r="S12823"/>
    </row>
    <row r="12824" spans="1:19" x14ac:dyDescent="0.3">
      <c r="A12824" s="25"/>
      <c r="B12824"/>
      <c r="C12824"/>
      <c r="D12824"/>
      <c r="E12824"/>
      <c r="F12824"/>
      <c r="G12824"/>
      <c r="H12824" s="14"/>
      <c r="I12824"/>
      <c r="K12824"/>
      <c r="L12824"/>
      <c r="M12824"/>
      <c r="N12824"/>
      <c r="O12824"/>
      <c r="P12824"/>
      <c r="S12824"/>
    </row>
    <row r="12825" spans="1:19" x14ac:dyDescent="0.3">
      <c r="A12825" s="25"/>
      <c r="B12825"/>
      <c r="C12825"/>
      <c r="D12825"/>
      <c r="E12825"/>
      <c r="F12825"/>
      <c r="G12825"/>
      <c r="H12825" s="26"/>
      <c r="I12825" s="26"/>
      <c r="K12825"/>
      <c r="L12825"/>
      <c r="M12825"/>
      <c r="N12825"/>
      <c r="O12825"/>
      <c r="P12825"/>
      <c r="S12825"/>
    </row>
    <row r="12826" spans="1:19" x14ac:dyDescent="0.3">
      <c r="A12826" s="25"/>
      <c r="B12826"/>
      <c r="C12826"/>
      <c r="D12826"/>
      <c r="E12826"/>
      <c r="F12826"/>
      <c r="G12826"/>
      <c r="H12826" s="26"/>
      <c r="I12826" s="26"/>
      <c r="K12826"/>
      <c r="L12826"/>
      <c r="M12826"/>
      <c r="N12826"/>
      <c r="O12826"/>
      <c r="P12826"/>
      <c r="S12826"/>
    </row>
    <row r="12827" spans="1:19" x14ac:dyDescent="0.3">
      <c r="A12827" s="25"/>
      <c r="B12827"/>
      <c r="C12827"/>
      <c r="D12827"/>
      <c r="E12827"/>
      <c r="F12827"/>
      <c r="G12827"/>
      <c r="H12827" s="26"/>
      <c r="I12827" s="26"/>
      <c r="K12827"/>
      <c r="L12827"/>
      <c r="M12827"/>
      <c r="N12827"/>
      <c r="O12827"/>
      <c r="P12827"/>
      <c r="S12827"/>
    </row>
    <row r="12828" spans="1:19" x14ac:dyDescent="0.3">
      <c r="A12828" s="25"/>
      <c r="B12828"/>
      <c r="C12828"/>
      <c r="D12828"/>
      <c r="E12828"/>
      <c r="F12828"/>
      <c r="G12828"/>
      <c r="H12828" s="26"/>
      <c r="I12828" s="26"/>
      <c r="K12828"/>
      <c r="L12828"/>
      <c r="M12828"/>
      <c r="N12828"/>
      <c r="O12828"/>
      <c r="P12828"/>
      <c r="S12828"/>
    </row>
    <row r="12829" spans="1:19" x14ac:dyDescent="0.3">
      <c r="A12829" s="25"/>
      <c r="B12829"/>
      <c r="C12829"/>
      <c r="D12829"/>
      <c r="E12829"/>
      <c r="F12829"/>
      <c r="G12829"/>
      <c r="H12829" s="26"/>
      <c r="I12829" s="26"/>
      <c r="K12829"/>
      <c r="L12829"/>
      <c r="M12829"/>
      <c r="N12829"/>
      <c r="O12829"/>
      <c r="P12829"/>
      <c r="S12829"/>
    </row>
    <row r="12830" spans="1:19" x14ac:dyDescent="0.3">
      <c r="A12830" s="25"/>
      <c r="B12830"/>
      <c r="C12830"/>
      <c r="D12830"/>
      <c r="E12830"/>
      <c r="F12830"/>
      <c r="G12830"/>
      <c r="H12830" s="26"/>
      <c r="I12830" s="26"/>
      <c r="K12830"/>
      <c r="L12830"/>
      <c r="M12830"/>
      <c r="N12830"/>
      <c r="O12830"/>
      <c r="P12830"/>
      <c r="S12830"/>
    </row>
    <row r="12831" spans="1:19" x14ac:dyDescent="0.3">
      <c r="A12831" s="25"/>
      <c r="B12831"/>
      <c r="C12831"/>
      <c r="D12831"/>
      <c r="E12831"/>
      <c r="F12831"/>
      <c r="G12831"/>
      <c r="H12831" s="26"/>
      <c r="I12831" s="26"/>
      <c r="K12831"/>
      <c r="L12831"/>
      <c r="M12831"/>
      <c r="N12831"/>
      <c r="O12831"/>
      <c r="P12831"/>
      <c r="S12831"/>
    </row>
    <row r="12832" spans="1:19" x14ac:dyDescent="0.3">
      <c r="A12832" s="25"/>
      <c r="B12832"/>
      <c r="C12832"/>
      <c r="D12832"/>
      <c r="E12832"/>
      <c r="F12832"/>
      <c r="G12832"/>
      <c r="H12832" s="26"/>
      <c r="I12832" s="26"/>
      <c r="K12832"/>
      <c r="L12832"/>
      <c r="M12832"/>
      <c r="N12832"/>
      <c r="O12832"/>
      <c r="P12832"/>
      <c r="S12832"/>
    </row>
    <row r="12833" spans="1:19" x14ac:dyDescent="0.3">
      <c r="A12833" s="25"/>
      <c r="B12833"/>
      <c r="C12833"/>
      <c r="D12833"/>
      <c r="E12833"/>
      <c r="F12833"/>
      <c r="G12833"/>
      <c r="H12833" s="26"/>
      <c r="I12833" s="26"/>
      <c r="K12833"/>
      <c r="L12833"/>
      <c r="M12833"/>
      <c r="N12833"/>
      <c r="O12833"/>
      <c r="P12833"/>
      <c r="S12833"/>
    </row>
    <row r="12834" spans="1:19" x14ac:dyDescent="0.3">
      <c r="A12834" s="25"/>
      <c r="B12834"/>
      <c r="C12834"/>
      <c r="D12834"/>
      <c r="E12834"/>
      <c r="F12834"/>
      <c r="G12834"/>
      <c r="H12834" s="26"/>
      <c r="I12834" s="26"/>
      <c r="K12834"/>
      <c r="L12834"/>
      <c r="M12834"/>
      <c r="N12834"/>
      <c r="O12834"/>
      <c r="P12834"/>
      <c r="S12834"/>
    </row>
    <row r="12835" spans="1:19" x14ac:dyDescent="0.3">
      <c r="A12835" s="25"/>
      <c r="B12835"/>
      <c r="C12835"/>
      <c r="D12835"/>
      <c r="E12835"/>
      <c r="F12835"/>
      <c r="G12835"/>
      <c r="H12835" s="26"/>
      <c r="I12835" s="26"/>
      <c r="K12835"/>
      <c r="L12835"/>
      <c r="M12835"/>
      <c r="N12835"/>
      <c r="O12835"/>
      <c r="P12835"/>
      <c r="S12835"/>
    </row>
    <row r="12836" spans="1:19" x14ac:dyDescent="0.3">
      <c r="A12836" s="25"/>
      <c r="B12836"/>
      <c r="C12836"/>
      <c r="D12836"/>
      <c r="E12836"/>
      <c r="F12836"/>
      <c r="G12836"/>
      <c r="H12836" s="26"/>
      <c r="I12836" s="26"/>
      <c r="K12836"/>
      <c r="L12836"/>
      <c r="M12836"/>
      <c r="N12836"/>
      <c r="O12836"/>
      <c r="P12836"/>
      <c r="S12836"/>
    </row>
    <row r="12837" spans="1:19" x14ac:dyDescent="0.3">
      <c r="A12837" s="25"/>
      <c r="B12837"/>
      <c r="C12837"/>
      <c r="D12837"/>
      <c r="E12837"/>
      <c r="F12837"/>
      <c r="G12837"/>
      <c r="H12837" s="26"/>
      <c r="I12837" s="26"/>
      <c r="K12837"/>
      <c r="L12837"/>
      <c r="M12837"/>
      <c r="N12837"/>
      <c r="O12837"/>
      <c r="P12837"/>
      <c r="S12837"/>
    </row>
    <row r="12838" spans="1:19" x14ac:dyDescent="0.3">
      <c r="A12838" s="25"/>
      <c r="B12838"/>
      <c r="C12838"/>
      <c r="D12838"/>
      <c r="E12838"/>
      <c r="F12838"/>
      <c r="G12838"/>
      <c r="H12838" s="26"/>
      <c r="I12838" s="26"/>
      <c r="K12838"/>
      <c r="L12838"/>
      <c r="M12838"/>
      <c r="N12838"/>
      <c r="O12838"/>
      <c r="P12838"/>
      <c r="S12838"/>
    </row>
    <row r="12839" spans="1:19" x14ac:dyDescent="0.3">
      <c r="A12839" s="25"/>
      <c r="B12839"/>
      <c r="C12839"/>
      <c r="D12839"/>
      <c r="E12839"/>
      <c r="F12839"/>
      <c r="G12839"/>
      <c r="H12839" s="26"/>
      <c r="I12839" s="26"/>
      <c r="K12839"/>
      <c r="L12839"/>
      <c r="M12839"/>
      <c r="N12839"/>
      <c r="O12839"/>
      <c r="P12839"/>
      <c r="S12839"/>
    </row>
    <row r="12840" spans="1:19" x14ac:dyDescent="0.3">
      <c r="A12840" s="25"/>
      <c r="B12840"/>
      <c r="C12840"/>
      <c r="D12840"/>
      <c r="E12840"/>
      <c r="F12840"/>
      <c r="G12840"/>
      <c r="H12840" s="26"/>
      <c r="I12840" s="26"/>
      <c r="K12840"/>
      <c r="L12840"/>
      <c r="M12840"/>
      <c r="N12840"/>
      <c r="O12840"/>
      <c r="P12840"/>
      <c r="S12840"/>
    </row>
    <row r="12841" spans="1:19" x14ac:dyDescent="0.3">
      <c r="A12841" s="25"/>
      <c r="B12841"/>
      <c r="C12841"/>
      <c r="D12841"/>
      <c r="E12841"/>
      <c r="F12841"/>
      <c r="G12841"/>
      <c r="H12841" s="26"/>
      <c r="I12841" s="26"/>
      <c r="K12841"/>
      <c r="L12841"/>
      <c r="M12841"/>
      <c r="N12841"/>
      <c r="O12841"/>
      <c r="P12841"/>
      <c r="S12841"/>
    </row>
    <row r="12842" spans="1:19" x14ac:dyDescent="0.3">
      <c r="A12842" s="25"/>
      <c r="B12842"/>
      <c r="C12842"/>
      <c r="D12842"/>
      <c r="E12842"/>
      <c r="F12842"/>
      <c r="G12842"/>
      <c r="H12842" s="26"/>
      <c r="I12842" s="26"/>
      <c r="K12842"/>
      <c r="L12842"/>
      <c r="M12842"/>
      <c r="N12842"/>
      <c r="O12842"/>
      <c r="P12842"/>
      <c r="S12842"/>
    </row>
    <row r="12843" spans="1:19" x14ac:dyDescent="0.3">
      <c r="A12843" s="25"/>
      <c r="B12843"/>
      <c r="C12843"/>
      <c r="D12843"/>
      <c r="E12843"/>
      <c r="F12843"/>
      <c r="G12843"/>
      <c r="H12843" s="14"/>
      <c r="I12843" s="26"/>
      <c r="K12843"/>
      <c r="L12843"/>
      <c r="M12843"/>
      <c r="N12843"/>
      <c r="O12843"/>
      <c r="P12843"/>
      <c r="S12843"/>
    </row>
    <row r="12844" spans="1:19" x14ac:dyDescent="0.3">
      <c r="A12844" s="25"/>
      <c r="B12844"/>
      <c r="C12844"/>
      <c r="D12844"/>
      <c r="E12844"/>
      <c r="F12844"/>
      <c r="G12844"/>
      <c r="H12844" s="14"/>
      <c r="I12844" s="26"/>
      <c r="K12844"/>
      <c r="L12844"/>
      <c r="M12844"/>
      <c r="N12844"/>
      <c r="O12844"/>
      <c r="P12844"/>
      <c r="S12844"/>
    </row>
    <row r="12845" spans="1:19" x14ac:dyDescent="0.3">
      <c r="A12845" s="25"/>
      <c r="B12845"/>
      <c r="C12845"/>
      <c r="D12845"/>
      <c r="E12845"/>
      <c r="F12845"/>
      <c r="G12845"/>
      <c r="H12845"/>
      <c r="I12845" s="26"/>
      <c r="K12845"/>
      <c r="L12845"/>
      <c r="M12845"/>
      <c r="N12845"/>
      <c r="O12845"/>
      <c r="P12845"/>
      <c r="S12845"/>
    </row>
    <row r="12846" spans="1:19" x14ac:dyDescent="0.3">
      <c r="A12846" s="25"/>
      <c r="B12846"/>
      <c r="C12846"/>
      <c r="D12846"/>
      <c r="E12846"/>
      <c r="F12846"/>
      <c r="G12846"/>
      <c r="H12846"/>
      <c r="I12846" s="26"/>
      <c r="K12846"/>
      <c r="L12846"/>
      <c r="M12846"/>
      <c r="N12846"/>
      <c r="O12846"/>
      <c r="P12846"/>
      <c r="S12846"/>
    </row>
    <row r="12847" spans="1:19" x14ac:dyDescent="0.3">
      <c r="A12847" s="25"/>
      <c r="B12847"/>
      <c r="C12847"/>
      <c r="D12847"/>
      <c r="E12847"/>
      <c r="F12847"/>
      <c r="G12847"/>
      <c r="H12847" s="14"/>
      <c r="I12847" s="26"/>
      <c r="K12847"/>
      <c r="L12847"/>
      <c r="M12847"/>
      <c r="N12847"/>
      <c r="O12847"/>
      <c r="P12847"/>
      <c r="S12847"/>
    </row>
    <row r="12848" spans="1:19" x14ac:dyDescent="0.3">
      <c r="A12848" s="25"/>
      <c r="B12848"/>
      <c r="C12848"/>
      <c r="D12848"/>
      <c r="E12848"/>
      <c r="F12848"/>
      <c r="G12848"/>
      <c r="H12848" s="14"/>
      <c r="I12848" s="26"/>
      <c r="K12848"/>
      <c r="L12848"/>
      <c r="M12848"/>
      <c r="N12848"/>
      <c r="O12848"/>
      <c r="P12848"/>
      <c r="S12848"/>
    </row>
    <row r="12849" spans="1:20" x14ac:dyDescent="0.3">
      <c r="A12849" s="25"/>
      <c r="B12849"/>
      <c r="C12849"/>
      <c r="D12849"/>
      <c r="E12849"/>
      <c r="F12849"/>
      <c r="G12849"/>
      <c r="H12849" s="14"/>
      <c r="I12849" s="14"/>
      <c r="K12849"/>
      <c r="L12849"/>
      <c r="M12849"/>
      <c r="N12849"/>
      <c r="O12849"/>
      <c r="P12849"/>
      <c r="S12849"/>
    </row>
    <row r="12850" spans="1:20" x14ac:dyDescent="0.3">
      <c r="A12850" s="25"/>
      <c r="B12850"/>
      <c r="C12850"/>
      <c r="D12850"/>
      <c r="E12850"/>
      <c r="F12850"/>
      <c r="G12850"/>
      <c r="H12850" s="14"/>
      <c r="I12850" s="14"/>
      <c r="K12850"/>
      <c r="L12850"/>
      <c r="M12850"/>
      <c r="N12850"/>
      <c r="O12850"/>
      <c r="P12850"/>
      <c r="S12850"/>
    </row>
    <row r="12851" spans="1:20" x14ac:dyDescent="0.3">
      <c r="A12851" s="25"/>
      <c r="B12851"/>
      <c r="C12851"/>
      <c r="D12851"/>
      <c r="E12851"/>
      <c r="F12851"/>
      <c r="G12851"/>
      <c r="H12851" s="14"/>
      <c r="I12851" s="14"/>
      <c r="K12851"/>
      <c r="L12851"/>
      <c r="M12851"/>
      <c r="N12851"/>
      <c r="O12851"/>
      <c r="P12851"/>
      <c r="S12851"/>
    </row>
    <row r="12852" spans="1:20" x14ac:dyDescent="0.3">
      <c r="A12852" s="25"/>
      <c r="B12852"/>
      <c r="C12852"/>
      <c r="D12852"/>
      <c r="E12852"/>
      <c r="F12852"/>
      <c r="G12852"/>
      <c r="H12852" s="26"/>
      <c r="I12852" s="26"/>
      <c r="K12852"/>
      <c r="L12852"/>
      <c r="M12852"/>
      <c r="N12852"/>
      <c r="O12852"/>
      <c r="P12852"/>
      <c r="S12852"/>
    </row>
    <row r="12853" spans="1:20" x14ac:dyDescent="0.3">
      <c r="A12853" s="25"/>
      <c r="B12853"/>
      <c r="C12853"/>
      <c r="D12853"/>
      <c r="E12853"/>
      <c r="F12853"/>
      <c r="G12853"/>
      <c r="H12853" s="26"/>
      <c r="I12853" s="26"/>
      <c r="K12853"/>
      <c r="L12853"/>
      <c r="M12853"/>
      <c r="N12853"/>
      <c r="O12853"/>
      <c r="P12853"/>
      <c r="S12853"/>
    </row>
    <row r="12854" spans="1:20" x14ac:dyDescent="0.3">
      <c r="A12854" s="25"/>
      <c r="B12854"/>
      <c r="C12854"/>
      <c r="D12854"/>
      <c r="E12854"/>
      <c r="F12854"/>
      <c r="G12854"/>
      <c r="H12854" s="26"/>
      <c r="I12854" s="26"/>
      <c r="K12854"/>
      <c r="L12854"/>
      <c r="M12854"/>
      <c r="N12854"/>
      <c r="O12854"/>
      <c r="P12854"/>
      <c r="S12854"/>
    </row>
    <row r="12855" spans="1:20" x14ac:dyDescent="0.3">
      <c r="A12855" s="25"/>
      <c r="B12855"/>
      <c r="C12855"/>
      <c r="D12855"/>
      <c r="E12855"/>
      <c r="F12855"/>
      <c r="G12855"/>
      <c r="H12855" s="26"/>
      <c r="I12855" s="26"/>
      <c r="K12855"/>
      <c r="L12855"/>
      <c r="M12855"/>
      <c r="N12855"/>
      <c r="O12855"/>
      <c r="P12855"/>
      <c r="S12855"/>
    </row>
    <row r="12856" spans="1:20" x14ac:dyDescent="0.3">
      <c r="A12856" s="25"/>
      <c r="B12856"/>
      <c r="C12856"/>
      <c r="D12856"/>
      <c r="E12856"/>
      <c r="F12856"/>
      <c r="G12856"/>
      <c r="H12856" s="26"/>
      <c r="I12856" s="26"/>
      <c r="K12856"/>
      <c r="L12856"/>
      <c r="M12856"/>
      <c r="N12856"/>
      <c r="O12856"/>
      <c r="P12856"/>
      <c r="S12856"/>
    </row>
    <row r="12857" spans="1:20" x14ac:dyDescent="0.3">
      <c r="A12857" s="25"/>
      <c r="B12857"/>
      <c r="C12857"/>
      <c r="D12857"/>
      <c r="E12857"/>
      <c r="F12857"/>
      <c r="G12857"/>
      <c r="H12857" s="26"/>
      <c r="I12857" s="26"/>
      <c r="K12857"/>
      <c r="L12857"/>
      <c r="M12857"/>
      <c r="N12857"/>
      <c r="O12857"/>
      <c r="P12857"/>
      <c r="S12857"/>
    </row>
    <row r="12858" spans="1:20" x14ac:dyDescent="0.3">
      <c r="A12858" s="25"/>
      <c r="B12858"/>
      <c r="C12858"/>
      <c r="D12858"/>
      <c r="E12858"/>
      <c r="F12858"/>
      <c r="G12858"/>
      <c r="H12858" s="26"/>
      <c r="I12858" s="26"/>
      <c r="K12858"/>
      <c r="L12858"/>
      <c r="M12858"/>
      <c r="N12858"/>
      <c r="O12858"/>
      <c r="P12858"/>
      <c r="S12858"/>
    </row>
    <row r="12859" spans="1:20" x14ac:dyDescent="0.3">
      <c r="A12859" s="25"/>
      <c r="B12859"/>
      <c r="C12859"/>
      <c r="D12859"/>
      <c r="E12859"/>
      <c r="F12859"/>
      <c r="G12859"/>
      <c r="H12859" s="26"/>
      <c r="I12859" s="26"/>
      <c r="K12859"/>
      <c r="L12859"/>
      <c r="M12859"/>
      <c r="N12859"/>
      <c r="O12859"/>
      <c r="P12859"/>
      <c r="S12859"/>
      <c r="T12859" s="7"/>
    </row>
    <row r="12860" spans="1:20" x14ac:dyDescent="0.3">
      <c r="A12860" s="25"/>
      <c r="B12860"/>
      <c r="C12860"/>
      <c r="D12860"/>
      <c r="E12860"/>
      <c r="F12860"/>
      <c r="G12860"/>
      <c r="H12860" s="26"/>
      <c r="I12860" s="26"/>
      <c r="K12860"/>
      <c r="L12860"/>
      <c r="M12860"/>
      <c r="N12860"/>
      <c r="O12860"/>
      <c r="P12860"/>
      <c r="S12860"/>
    </row>
    <row r="12861" spans="1:20" x14ac:dyDescent="0.3">
      <c r="A12861" s="25"/>
      <c r="B12861"/>
      <c r="C12861"/>
      <c r="D12861"/>
      <c r="E12861"/>
      <c r="F12861"/>
      <c r="G12861"/>
      <c r="H12861" s="14"/>
      <c r="I12861" s="14"/>
      <c r="K12861"/>
      <c r="L12861"/>
      <c r="M12861"/>
      <c r="N12861"/>
      <c r="O12861"/>
      <c r="P12861"/>
      <c r="S12861"/>
    </row>
    <row r="12862" spans="1:20" x14ac:dyDescent="0.3">
      <c r="A12862" s="25"/>
      <c r="B12862"/>
      <c r="C12862"/>
      <c r="D12862"/>
      <c r="E12862"/>
      <c r="F12862"/>
      <c r="G12862"/>
      <c r="H12862" s="14"/>
      <c r="I12862" s="14"/>
      <c r="K12862"/>
      <c r="L12862"/>
      <c r="M12862"/>
      <c r="N12862"/>
      <c r="O12862"/>
      <c r="P12862"/>
      <c r="S12862"/>
    </row>
    <row r="12863" spans="1:20" x14ac:dyDescent="0.3">
      <c r="A12863" s="25"/>
      <c r="B12863"/>
      <c r="C12863"/>
      <c r="D12863"/>
      <c r="E12863"/>
      <c r="F12863"/>
      <c r="G12863"/>
      <c r="H12863" s="14"/>
      <c r="I12863" s="14"/>
      <c r="K12863"/>
      <c r="L12863"/>
      <c r="M12863"/>
      <c r="N12863"/>
      <c r="O12863"/>
      <c r="P12863"/>
      <c r="S12863"/>
    </row>
    <row r="12864" spans="1:20" x14ac:dyDescent="0.3">
      <c r="A12864" s="25"/>
      <c r="B12864"/>
      <c r="C12864"/>
      <c r="D12864"/>
      <c r="E12864"/>
      <c r="F12864"/>
      <c r="G12864"/>
      <c r="H12864"/>
      <c r="I12864" s="14"/>
      <c r="K12864"/>
      <c r="L12864"/>
      <c r="M12864"/>
      <c r="N12864"/>
      <c r="O12864"/>
      <c r="P12864"/>
      <c r="S12864"/>
    </row>
    <row r="12865" spans="1:20" x14ac:dyDescent="0.3">
      <c r="A12865" s="25"/>
      <c r="B12865"/>
      <c r="C12865"/>
      <c r="D12865"/>
      <c r="E12865"/>
      <c r="F12865"/>
      <c r="G12865"/>
      <c r="H12865" s="14"/>
      <c r="I12865" s="14"/>
      <c r="K12865"/>
      <c r="L12865"/>
      <c r="M12865"/>
      <c r="N12865"/>
      <c r="O12865"/>
      <c r="P12865"/>
      <c r="S12865"/>
      <c r="T12865" s="7"/>
    </row>
    <row r="12866" spans="1:20" x14ac:dyDescent="0.3">
      <c r="A12866" s="25"/>
      <c r="B12866"/>
      <c r="C12866"/>
      <c r="D12866"/>
      <c r="E12866"/>
      <c r="F12866"/>
      <c r="G12866"/>
      <c r="H12866" s="14"/>
      <c r="I12866" s="14"/>
      <c r="K12866"/>
      <c r="L12866"/>
      <c r="M12866"/>
      <c r="N12866"/>
      <c r="O12866"/>
      <c r="P12866"/>
      <c r="S12866"/>
      <c r="T12866" s="7"/>
    </row>
    <row r="12867" spans="1:20" x14ac:dyDescent="0.3">
      <c r="A12867" s="25"/>
      <c r="B12867"/>
      <c r="C12867"/>
      <c r="D12867"/>
      <c r="E12867"/>
      <c r="F12867"/>
      <c r="G12867"/>
      <c r="H12867" s="14"/>
      <c r="I12867" s="14"/>
      <c r="K12867"/>
      <c r="L12867"/>
      <c r="M12867"/>
      <c r="N12867"/>
      <c r="O12867"/>
      <c r="P12867"/>
      <c r="S12867"/>
    </row>
    <row r="12868" spans="1:20" x14ac:dyDescent="0.3">
      <c r="A12868" s="25"/>
      <c r="B12868"/>
      <c r="C12868"/>
      <c r="D12868"/>
      <c r="E12868"/>
      <c r="F12868"/>
      <c r="G12868"/>
      <c r="H12868"/>
      <c r="I12868"/>
      <c r="K12868"/>
      <c r="L12868"/>
      <c r="M12868"/>
      <c r="N12868"/>
      <c r="O12868"/>
      <c r="P12868"/>
      <c r="S12868"/>
    </row>
    <row r="12869" spans="1:20" x14ac:dyDescent="0.3">
      <c r="A12869" s="25"/>
      <c r="B12869"/>
      <c r="C12869"/>
      <c r="D12869"/>
      <c r="E12869"/>
      <c r="F12869"/>
      <c r="G12869"/>
      <c r="H12869" s="14"/>
      <c r="I12869" s="14"/>
      <c r="K12869"/>
      <c r="L12869"/>
      <c r="M12869"/>
      <c r="N12869"/>
      <c r="O12869"/>
      <c r="P12869"/>
      <c r="S12869"/>
    </row>
    <row r="12870" spans="1:20" x14ac:dyDescent="0.3">
      <c r="A12870" s="25"/>
      <c r="B12870"/>
      <c r="C12870"/>
      <c r="D12870"/>
      <c r="E12870"/>
      <c r="F12870"/>
      <c r="G12870"/>
      <c r="H12870" s="14"/>
      <c r="I12870"/>
      <c r="K12870"/>
      <c r="L12870"/>
      <c r="M12870"/>
      <c r="N12870"/>
      <c r="O12870"/>
      <c r="P12870"/>
      <c r="S12870"/>
    </row>
    <row r="12871" spans="1:20" x14ac:dyDescent="0.3">
      <c r="A12871" s="25"/>
      <c r="B12871"/>
      <c r="C12871"/>
      <c r="D12871"/>
      <c r="E12871"/>
      <c r="F12871"/>
      <c r="G12871"/>
      <c r="H12871" s="26"/>
      <c r="I12871" s="26"/>
      <c r="K12871"/>
      <c r="L12871"/>
      <c r="M12871"/>
      <c r="N12871"/>
      <c r="O12871"/>
      <c r="P12871"/>
      <c r="S12871"/>
    </row>
    <row r="12872" spans="1:20" x14ac:dyDescent="0.3">
      <c r="A12872" s="25"/>
      <c r="B12872"/>
      <c r="C12872"/>
      <c r="D12872"/>
      <c r="E12872"/>
      <c r="F12872"/>
      <c r="G12872"/>
      <c r="H12872" s="26"/>
      <c r="I12872" s="26"/>
      <c r="K12872"/>
      <c r="L12872"/>
      <c r="M12872"/>
      <c r="N12872"/>
      <c r="O12872"/>
      <c r="P12872"/>
      <c r="S12872"/>
    </row>
    <row r="12873" spans="1:20" x14ac:dyDescent="0.3">
      <c r="A12873" s="25"/>
      <c r="B12873"/>
      <c r="C12873"/>
      <c r="D12873"/>
      <c r="E12873"/>
      <c r="F12873"/>
      <c r="G12873"/>
      <c r="H12873" s="26"/>
      <c r="I12873" s="26"/>
      <c r="K12873"/>
      <c r="L12873"/>
      <c r="M12873"/>
      <c r="N12873"/>
      <c r="O12873"/>
      <c r="P12873"/>
      <c r="S12873"/>
    </row>
    <row r="12874" spans="1:20" x14ac:dyDescent="0.3">
      <c r="A12874" s="25"/>
      <c r="B12874"/>
      <c r="C12874"/>
      <c r="D12874"/>
      <c r="E12874"/>
      <c r="F12874"/>
      <c r="G12874"/>
      <c r="H12874" s="26"/>
      <c r="I12874" s="26"/>
      <c r="K12874"/>
      <c r="L12874"/>
      <c r="M12874"/>
      <c r="N12874"/>
      <c r="O12874"/>
      <c r="P12874"/>
      <c r="S12874"/>
    </row>
    <row r="12875" spans="1:20" x14ac:dyDescent="0.3">
      <c r="A12875" s="25"/>
      <c r="B12875"/>
      <c r="C12875"/>
      <c r="D12875"/>
      <c r="E12875"/>
      <c r="F12875"/>
      <c r="G12875"/>
      <c r="H12875" s="26"/>
      <c r="I12875" s="26"/>
      <c r="K12875"/>
      <c r="L12875"/>
      <c r="M12875"/>
      <c r="N12875"/>
      <c r="O12875"/>
      <c r="P12875"/>
      <c r="S12875"/>
    </row>
    <row r="12876" spans="1:20" x14ac:dyDescent="0.3">
      <c r="A12876" s="25"/>
      <c r="B12876"/>
      <c r="C12876"/>
      <c r="D12876"/>
      <c r="E12876"/>
      <c r="F12876"/>
      <c r="G12876"/>
      <c r="H12876" s="26"/>
      <c r="I12876" s="26"/>
      <c r="K12876"/>
      <c r="L12876"/>
      <c r="M12876"/>
      <c r="N12876"/>
      <c r="O12876"/>
      <c r="P12876"/>
      <c r="S12876"/>
    </row>
    <row r="12877" spans="1:20" x14ac:dyDescent="0.3">
      <c r="A12877" s="25"/>
      <c r="B12877"/>
      <c r="C12877"/>
      <c r="D12877"/>
      <c r="E12877"/>
      <c r="F12877"/>
      <c r="G12877"/>
      <c r="H12877" s="26"/>
      <c r="I12877" s="26"/>
      <c r="K12877"/>
      <c r="L12877"/>
      <c r="M12877"/>
      <c r="N12877"/>
      <c r="O12877"/>
      <c r="P12877"/>
      <c r="S12877"/>
    </row>
    <row r="12878" spans="1:20" x14ac:dyDescent="0.3">
      <c r="A12878" s="25"/>
      <c r="B12878"/>
      <c r="C12878"/>
      <c r="D12878"/>
      <c r="E12878"/>
      <c r="F12878"/>
      <c r="G12878"/>
      <c r="H12878" s="26"/>
      <c r="I12878" s="26"/>
      <c r="K12878"/>
      <c r="L12878"/>
      <c r="M12878"/>
      <c r="N12878"/>
      <c r="O12878"/>
      <c r="P12878"/>
      <c r="S12878"/>
    </row>
    <row r="12879" spans="1:20" x14ac:dyDescent="0.3">
      <c r="A12879" s="25"/>
      <c r="B12879"/>
      <c r="C12879"/>
      <c r="D12879"/>
      <c r="E12879"/>
      <c r="F12879"/>
      <c r="G12879"/>
      <c r="H12879" s="26"/>
      <c r="I12879" s="26"/>
      <c r="K12879"/>
      <c r="L12879"/>
      <c r="M12879"/>
      <c r="N12879"/>
      <c r="O12879"/>
      <c r="P12879"/>
      <c r="S12879"/>
    </row>
    <row r="12880" spans="1:20" x14ac:dyDescent="0.3">
      <c r="A12880" s="25"/>
      <c r="B12880"/>
      <c r="C12880"/>
      <c r="D12880"/>
      <c r="E12880"/>
      <c r="F12880"/>
      <c r="G12880"/>
      <c r="H12880" s="26"/>
      <c r="I12880" s="26"/>
      <c r="K12880"/>
      <c r="L12880"/>
      <c r="M12880"/>
      <c r="N12880"/>
      <c r="O12880"/>
      <c r="P12880"/>
      <c r="S12880"/>
    </row>
    <row r="12881" spans="1:20" x14ac:dyDescent="0.3">
      <c r="A12881" s="25"/>
      <c r="B12881"/>
      <c r="C12881"/>
      <c r="D12881"/>
      <c r="E12881"/>
      <c r="F12881"/>
      <c r="G12881"/>
      <c r="H12881" s="26"/>
      <c r="I12881" s="26"/>
      <c r="K12881"/>
      <c r="L12881"/>
      <c r="M12881"/>
      <c r="N12881"/>
      <c r="O12881"/>
      <c r="P12881"/>
      <c r="S12881"/>
    </row>
    <row r="12882" spans="1:20" x14ac:dyDescent="0.3">
      <c r="A12882" s="25"/>
      <c r="B12882"/>
      <c r="C12882"/>
      <c r="D12882"/>
      <c r="E12882"/>
      <c r="F12882"/>
      <c r="G12882"/>
      <c r="H12882" s="26"/>
      <c r="I12882" s="26"/>
      <c r="K12882"/>
      <c r="L12882"/>
      <c r="M12882"/>
      <c r="N12882"/>
      <c r="O12882"/>
      <c r="P12882"/>
      <c r="S12882"/>
    </row>
    <row r="12883" spans="1:20" x14ac:dyDescent="0.3">
      <c r="A12883" s="25"/>
      <c r="B12883"/>
      <c r="C12883"/>
      <c r="D12883"/>
      <c r="E12883"/>
      <c r="F12883"/>
      <c r="G12883"/>
      <c r="H12883" s="26"/>
      <c r="I12883" s="26"/>
      <c r="K12883"/>
      <c r="L12883"/>
      <c r="M12883"/>
      <c r="N12883"/>
      <c r="O12883"/>
      <c r="P12883"/>
      <c r="S12883"/>
    </row>
    <row r="12884" spans="1:20" x14ac:dyDescent="0.3">
      <c r="A12884" s="25"/>
      <c r="B12884"/>
      <c r="C12884"/>
      <c r="D12884"/>
      <c r="E12884"/>
      <c r="F12884"/>
      <c r="G12884"/>
      <c r="H12884" s="26"/>
      <c r="I12884" s="26"/>
      <c r="K12884"/>
      <c r="L12884"/>
      <c r="M12884"/>
      <c r="N12884"/>
      <c r="O12884"/>
      <c r="P12884"/>
      <c r="S12884"/>
    </row>
    <row r="12885" spans="1:20" x14ac:dyDescent="0.3">
      <c r="A12885" s="25"/>
      <c r="B12885"/>
      <c r="C12885"/>
      <c r="D12885"/>
      <c r="E12885"/>
      <c r="F12885"/>
      <c r="G12885"/>
      <c r="H12885" s="26"/>
      <c r="I12885" s="26"/>
      <c r="K12885"/>
      <c r="L12885"/>
      <c r="M12885"/>
      <c r="N12885"/>
      <c r="O12885"/>
      <c r="P12885"/>
      <c r="S12885"/>
    </row>
    <row r="12886" spans="1:20" x14ac:dyDescent="0.3">
      <c r="A12886" s="25"/>
      <c r="B12886"/>
      <c r="C12886"/>
      <c r="D12886"/>
      <c r="E12886"/>
      <c r="F12886"/>
      <c r="G12886"/>
      <c r="H12886" s="26"/>
      <c r="I12886" s="26"/>
      <c r="K12886"/>
      <c r="L12886"/>
      <c r="M12886"/>
      <c r="N12886"/>
      <c r="O12886"/>
      <c r="P12886"/>
      <c r="S12886"/>
    </row>
    <row r="12887" spans="1:20" x14ac:dyDescent="0.3">
      <c r="A12887" s="25"/>
      <c r="B12887"/>
      <c r="C12887"/>
      <c r="D12887"/>
      <c r="E12887"/>
      <c r="F12887"/>
      <c r="G12887"/>
      <c r="H12887" s="26"/>
      <c r="I12887" s="26"/>
      <c r="K12887"/>
      <c r="L12887"/>
      <c r="M12887"/>
      <c r="N12887"/>
      <c r="O12887"/>
      <c r="P12887"/>
      <c r="S12887"/>
    </row>
    <row r="12888" spans="1:20" x14ac:dyDescent="0.3">
      <c r="A12888" s="25"/>
      <c r="B12888"/>
      <c r="C12888"/>
      <c r="D12888"/>
      <c r="E12888"/>
      <c r="F12888"/>
      <c r="G12888"/>
      <c r="H12888" s="26"/>
      <c r="I12888" s="26"/>
      <c r="K12888"/>
      <c r="L12888"/>
      <c r="M12888"/>
      <c r="N12888"/>
      <c r="O12888"/>
      <c r="P12888"/>
      <c r="S12888"/>
    </row>
    <row r="12889" spans="1:20" x14ac:dyDescent="0.3">
      <c r="A12889" s="25"/>
      <c r="B12889"/>
      <c r="C12889"/>
      <c r="D12889"/>
      <c r="E12889"/>
      <c r="F12889"/>
      <c r="G12889"/>
      <c r="H12889" s="26"/>
      <c r="I12889" s="26"/>
      <c r="K12889"/>
      <c r="L12889"/>
      <c r="M12889"/>
      <c r="N12889"/>
      <c r="O12889"/>
      <c r="P12889"/>
      <c r="S12889"/>
    </row>
    <row r="12890" spans="1:20" x14ac:dyDescent="0.3">
      <c r="A12890" s="25"/>
      <c r="B12890"/>
      <c r="C12890"/>
      <c r="D12890"/>
      <c r="E12890"/>
      <c r="F12890"/>
      <c r="G12890"/>
      <c r="H12890" s="26"/>
      <c r="I12890" s="26"/>
      <c r="K12890"/>
      <c r="L12890"/>
      <c r="M12890"/>
      <c r="N12890"/>
      <c r="O12890"/>
      <c r="P12890"/>
      <c r="S12890"/>
    </row>
    <row r="12891" spans="1:20" x14ac:dyDescent="0.3">
      <c r="A12891" s="25"/>
      <c r="B12891"/>
      <c r="C12891"/>
      <c r="D12891"/>
      <c r="E12891"/>
      <c r="F12891"/>
      <c r="G12891"/>
      <c r="H12891" s="14"/>
      <c r="I12891" s="14"/>
      <c r="K12891"/>
      <c r="L12891"/>
      <c r="M12891"/>
      <c r="N12891"/>
      <c r="O12891"/>
      <c r="P12891"/>
      <c r="S12891"/>
    </row>
    <row r="12892" spans="1:20" x14ac:dyDescent="0.3">
      <c r="A12892" s="25"/>
      <c r="B12892"/>
      <c r="C12892"/>
      <c r="D12892"/>
      <c r="E12892"/>
      <c r="F12892"/>
      <c r="G12892"/>
      <c r="H12892" s="14"/>
      <c r="I12892" s="14"/>
      <c r="K12892"/>
      <c r="L12892"/>
      <c r="M12892"/>
      <c r="N12892"/>
      <c r="O12892"/>
      <c r="P12892"/>
      <c r="S12892"/>
    </row>
    <row r="12893" spans="1:20" x14ac:dyDescent="0.3">
      <c r="A12893" s="25"/>
      <c r="B12893"/>
      <c r="C12893"/>
      <c r="D12893"/>
      <c r="E12893"/>
      <c r="F12893"/>
      <c r="G12893"/>
      <c r="H12893" s="14"/>
      <c r="I12893" s="14"/>
      <c r="K12893"/>
      <c r="L12893"/>
      <c r="M12893"/>
      <c r="N12893"/>
      <c r="O12893"/>
      <c r="P12893"/>
      <c r="S12893"/>
    </row>
    <row r="12894" spans="1:20" x14ac:dyDescent="0.3">
      <c r="A12894" s="25"/>
      <c r="B12894"/>
      <c r="C12894"/>
      <c r="D12894"/>
      <c r="E12894"/>
      <c r="F12894"/>
      <c r="G12894"/>
      <c r="H12894" s="26"/>
      <c r="I12894" s="26"/>
      <c r="K12894"/>
      <c r="L12894"/>
      <c r="M12894"/>
      <c r="N12894"/>
      <c r="O12894"/>
      <c r="P12894"/>
      <c r="S12894"/>
    </row>
    <row r="12895" spans="1:20" x14ac:dyDescent="0.3">
      <c r="A12895" s="25"/>
      <c r="B12895"/>
      <c r="C12895"/>
      <c r="D12895"/>
      <c r="E12895"/>
      <c r="F12895"/>
      <c r="G12895"/>
      <c r="H12895" s="26"/>
      <c r="I12895" s="26"/>
      <c r="K12895"/>
      <c r="L12895"/>
      <c r="M12895"/>
      <c r="N12895"/>
      <c r="O12895"/>
      <c r="P12895"/>
      <c r="S12895"/>
      <c r="T12895" s="7"/>
    </row>
    <row r="12896" spans="1:20" x14ac:dyDescent="0.3">
      <c r="A12896" s="25"/>
      <c r="B12896"/>
      <c r="C12896"/>
      <c r="D12896"/>
      <c r="E12896"/>
      <c r="F12896"/>
      <c r="G12896"/>
      <c r="H12896" s="26"/>
      <c r="I12896" s="26"/>
      <c r="K12896"/>
      <c r="L12896"/>
      <c r="M12896"/>
      <c r="N12896"/>
      <c r="O12896"/>
      <c r="P12896"/>
      <c r="S12896"/>
    </row>
    <row r="12897" spans="1:20" x14ac:dyDescent="0.3">
      <c r="A12897" s="25"/>
      <c r="B12897"/>
      <c r="C12897"/>
      <c r="D12897"/>
      <c r="E12897"/>
      <c r="F12897"/>
      <c r="G12897"/>
      <c r="H12897" s="26"/>
      <c r="I12897" s="26"/>
      <c r="K12897"/>
      <c r="L12897"/>
      <c r="M12897"/>
      <c r="N12897"/>
      <c r="O12897"/>
      <c r="P12897"/>
      <c r="S12897"/>
    </row>
    <row r="12898" spans="1:20" x14ac:dyDescent="0.3">
      <c r="A12898" s="25"/>
      <c r="B12898"/>
      <c r="C12898"/>
      <c r="D12898"/>
      <c r="E12898"/>
      <c r="F12898"/>
      <c r="G12898"/>
      <c r="H12898" s="26"/>
      <c r="I12898" s="26"/>
      <c r="K12898"/>
      <c r="L12898"/>
      <c r="M12898"/>
      <c r="N12898"/>
      <c r="O12898"/>
      <c r="P12898"/>
      <c r="S12898"/>
      <c r="T12898" s="7"/>
    </row>
    <row r="12899" spans="1:20" x14ac:dyDescent="0.3">
      <c r="A12899" s="25"/>
      <c r="B12899"/>
      <c r="C12899"/>
      <c r="D12899"/>
      <c r="E12899"/>
      <c r="F12899"/>
      <c r="G12899"/>
      <c r="H12899" s="26"/>
      <c r="I12899" s="26"/>
      <c r="K12899"/>
      <c r="L12899"/>
      <c r="M12899"/>
      <c r="N12899"/>
      <c r="O12899"/>
      <c r="P12899"/>
      <c r="S12899"/>
    </row>
    <row r="12900" spans="1:20" x14ac:dyDescent="0.3">
      <c r="A12900" s="25"/>
      <c r="B12900"/>
      <c r="C12900"/>
      <c r="D12900"/>
      <c r="E12900"/>
      <c r="F12900"/>
      <c r="G12900"/>
      <c r="H12900"/>
      <c r="I12900" s="26"/>
      <c r="K12900"/>
      <c r="L12900"/>
      <c r="M12900"/>
      <c r="N12900"/>
      <c r="O12900"/>
      <c r="P12900"/>
      <c r="S12900"/>
    </row>
    <row r="12901" spans="1:20" x14ac:dyDescent="0.3">
      <c r="A12901" s="25"/>
      <c r="B12901"/>
      <c r="C12901"/>
      <c r="D12901"/>
      <c r="E12901"/>
      <c r="F12901"/>
      <c r="G12901"/>
      <c r="H12901"/>
      <c r="I12901" s="26"/>
      <c r="K12901"/>
      <c r="L12901"/>
      <c r="M12901"/>
      <c r="N12901"/>
      <c r="O12901"/>
      <c r="P12901"/>
      <c r="S12901"/>
    </row>
    <row r="12902" spans="1:20" x14ac:dyDescent="0.3">
      <c r="A12902" s="25"/>
      <c r="B12902"/>
      <c r="C12902"/>
      <c r="D12902"/>
      <c r="E12902"/>
      <c r="F12902"/>
      <c r="G12902"/>
      <c r="H12902"/>
      <c r="I12902" s="26"/>
      <c r="K12902"/>
      <c r="L12902"/>
      <c r="M12902"/>
      <c r="N12902"/>
      <c r="O12902"/>
      <c r="P12902"/>
      <c r="S12902"/>
    </row>
    <row r="12903" spans="1:20" x14ac:dyDescent="0.3">
      <c r="A12903" s="25"/>
      <c r="B12903"/>
      <c r="C12903"/>
      <c r="D12903"/>
      <c r="E12903"/>
      <c r="F12903"/>
      <c r="G12903"/>
      <c r="H12903" s="26"/>
      <c r="I12903" s="26"/>
      <c r="K12903"/>
      <c r="L12903"/>
      <c r="M12903"/>
      <c r="N12903"/>
      <c r="O12903"/>
      <c r="P12903"/>
      <c r="S12903"/>
    </row>
    <row r="12904" spans="1:20" x14ac:dyDescent="0.3">
      <c r="A12904" s="25"/>
      <c r="B12904"/>
      <c r="C12904"/>
      <c r="D12904"/>
      <c r="E12904"/>
      <c r="F12904"/>
      <c r="G12904"/>
      <c r="H12904" s="26"/>
      <c r="I12904" s="26"/>
      <c r="K12904"/>
      <c r="L12904"/>
      <c r="M12904"/>
      <c r="N12904"/>
      <c r="O12904"/>
      <c r="P12904"/>
      <c r="S12904"/>
    </row>
    <row r="12905" spans="1:20" x14ac:dyDescent="0.3">
      <c r="A12905" s="25"/>
      <c r="B12905"/>
      <c r="C12905"/>
      <c r="D12905"/>
      <c r="E12905"/>
      <c r="F12905"/>
      <c r="G12905"/>
      <c r="H12905" s="26"/>
      <c r="I12905" s="26"/>
      <c r="K12905"/>
      <c r="L12905"/>
      <c r="M12905"/>
      <c r="N12905"/>
      <c r="O12905"/>
      <c r="P12905"/>
      <c r="S12905"/>
    </row>
    <row r="12906" spans="1:20" x14ac:dyDescent="0.3">
      <c r="A12906" s="25"/>
      <c r="B12906"/>
      <c r="C12906"/>
      <c r="D12906"/>
      <c r="E12906"/>
      <c r="F12906"/>
      <c r="G12906"/>
      <c r="H12906" s="14"/>
      <c r="I12906" s="26"/>
      <c r="K12906"/>
      <c r="L12906"/>
      <c r="M12906"/>
      <c r="N12906"/>
      <c r="O12906"/>
      <c r="P12906"/>
      <c r="S12906"/>
    </row>
    <row r="12907" spans="1:20" x14ac:dyDescent="0.3">
      <c r="A12907" s="25"/>
      <c r="B12907"/>
      <c r="C12907"/>
      <c r="D12907"/>
      <c r="E12907"/>
      <c r="F12907"/>
      <c r="G12907"/>
      <c r="H12907" s="14"/>
      <c r="I12907" s="26"/>
      <c r="K12907"/>
      <c r="L12907"/>
      <c r="M12907"/>
      <c r="N12907"/>
      <c r="O12907"/>
      <c r="P12907"/>
      <c r="S12907"/>
    </row>
    <row r="12908" spans="1:20" x14ac:dyDescent="0.3">
      <c r="A12908" s="25"/>
      <c r="B12908"/>
      <c r="C12908"/>
      <c r="D12908"/>
      <c r="E12908"/>
      <c r="F12908"/>
      <c r="G12908"/>
      <c r="H12908" s="14"/>
      <c r="I12908" s="26"/>
      <c r="K12908"/>
      <c r="L12908"/>
      <c r="M12908"/>
      <c r="N12908"/>
      <c r="O12908"/>
      <c r="P12908"/>
      <c r="S12908"/>
    </row>
    <row r="12909" spans="1:20" x14ac:dyDescent="0.3">
      <c r="A12909" s="25"/>
      <c r="B12909"/>
      <c r="C12909"/>
      <c r="D12909"/>
      <c r="E12909"/>
      <c r="F12909"/>
      <c r="G12909"/>
      <c r="H12909" s="14"/>
      <c r="I12909" s="26"/>
      <c r="K12909"/>
      <c r="L12909"/>
      <c r="M12909"/>
      <c r="N12909"/>
      <c r="O12909"/>
      <c r="P12909"/>
      <c r="S12909"/>
    </row>
    <row r="12910" spans="1:20" x14ac:dyDescent="0.3">
      <c r="A12910" s="25"/>
      <c r="B12910"/>
      <c r="C12910"/>
      <c r="D12910"/>
      <c r="E12910"/>
      <c r="F12910"/>
      <c r="G12910"/>
      <c r="H12910" s="14"/>
      <c r="I12910" s="26"/>
      <c r="K12910"/>
      <c r="L12910"/>
      <c r="M12910"/>
      <c r="N12910"/>
      <c r="O12910"/>
      <c r="P12910"/>
      <c r="S12910"/>
    </row>
    <row r="12911" spans="1:20" x14ac:dyDescent="0.3">
      <c r="A12911" s="25"/>
      <c r="B12911"/>
      <c r="C12911"/>
      <c r="D12911"/>
      <c r="E12911"/>
      <c r="F12911"/>
      <c r="G12911"/>
      <c r="H12911" s="26"/>
      <c r="I12911" s="26"/>
      <c r="K12911"/>
      <c r="L12911"/>
      <c r="M12911"/>
      <c r="N12911"/>
      <c r="O12911"/>
      <c r="P12911"/>
      <c r="S12911"/>
    </row>
    <row r="12912" spans="1:20" x14ac:dyDescent="0.3">
      <c r="A12912" s="25"/>
      <c r="B12912"/>
      <c r="C12912"/>
      <c r="D12912"/>
      <c r="E12912"/>
      <c r="F12912"/>
      <c r="G12912"/>
      <c r="H12912" s="26"/>
      <c r="I12912" s="26"/>
      <c r="K12912"/>
      <c r="L12912"/>
      <c r="M12912"/>
      <c r="N12912"/>
      <c r="O12912"/>
      <c r="P12912"/>
      <c r="S12912"/>
    </row>
    <row r="12913" spans="1:20" x14ac:dyDescent="0.3">
      <c r="A12913" s="25"/>
      <c r="B12913"/>
      <c r="C12913"/>
      <c r="D12913"/>
      <c r="E12913"/>
      <c r="F12913"/>
      <c r="G12913"/>
      <c r="H12913" s="26"/>
      <c r="I12913" s="26"/>
      <c r="K12913"/>
      <c r="L12913"/>
      <c r="M12913"/>
      <c r="N12913"/>
      <c r="O12913"/>
      <c r="P12913"/>
      <c r="S12913"/>
    </row>
    <row r="12914" spans="1:20" x14ac:dyDescent="0.3">
      <c r="A12914" s="25"/>
      <c r="B12914"/>
      <c r="C12914"/>
      <c r="D12914"/>
      <c r="E12914"/>
      <c r="F12914"/>
      <c r="G12914"/>
      <c r="H12914" s="26"/>
      <c r="I12914" s="26"/>
      <c r="K12914"/>
      <c r="L12914"/>
      <c r="M12914"/>
      <c r="N12914"/>
      <c r="O12914"/>
      <c r="P12914"/>
      <c r="S12914"/>
    </row>
    <row r="12915" spans="1:20" x14ac:dyDescent="0.3">
      <c r="A12915" s="25"/>
      <c r="B12915"/>
      <c r="C12915"/>
      <c r="D12915"/>
      <c r="E12915"/>
      <c r="F12915"/>
      <c r="G12915"/>
      <c r="H12915" s="26"/>
      <c r="I12915" s="26"/>
      <c r="K12915"/>
      <c r="L12915"/>
      <c r="M12915"/>
      <c r="N12915"/>
      <c r="O12915"/>
      <c r="P12915"/>
      <c r="S12915"/>
    </row>
    <row r="12916" spans="1:20" x14ac:dyDescent="0.3">
      <c r="A12916" s="25"/>
      <c r="B12916"/>
      <c r="C12916"/>
      <c r="D12916"/>
      <c r="E12916"/>
      <c r="F12916"/>
      <c r="G12916"/>
      <c r="H12916" s="26"/>
      <c r="I12916" s="26"/>
      <c r="K12916"/>
      <c r="L12916"/>
      <c r="M12916"/>
      <c r="N12916"/>
      <c r="O12916"/>
      <c r="P12916"/>
      <c r="S12916"/>
      <c r="T12916" s="7"/>
    </row>
    <row r="12917" spans="1:20" x14ac:dyDescent="0.3">
      <c r="A12917" s="25"/>
      <c r="B12917"/>
      <c r="C12917"/>
      <c r="D12917"/>
      <c r="E12917"/>
      <c r="F12917"/>
      <c r="G12917"/>
      <c r="H12917" s="26"/>
      <c r="I12917" s="26"/>
      <c r="K12917"/>
      <c r="L12917"/>
      <c r="M12917"/>
      <c r="N12917"/>
      <c r="O12917"/>
      <c r="P12917"/>
      <c r="S12917"/>
      <c r="T12917" s="7"/>
    </row>
    <row r="12918" spans="1:20" x14ac:dyDescent="0.3">
      <c r="A12918" s="25"/>
      <c r="B12918"/>
      <c r="C12918"/>
      <c r="D12918"/>
      <c r="E12918"/>
      <c r="F12918"/>
      <c r="G12918"/>
      <c r="H12918" s="26"/>
      <c r="I12918" s="26"/>
      <c r="K12918"/>
      <c r="L12918"/>
      <c r="M12918"/>
      <c r="N12918"/>
      <c r="O12918"/>
      <c r="P12918"/>
      <c r="S12918"/>
    </row>
    <row r="12919" spans="1:20" x14ac:dyDescent="0.3">
      <c r="A12919" s="25"/>
      <c r="B12919"/>
      <c r="C12919"/>
      <c r="D12919"/>
      <c r="E12919"/>
      <c r="F12919"/>
      <c r="G12919"/>
      <c r="H12919" s="26"/>
      <c r="I12919" s="26"/>
      <c r="K12919"/>
      <c r="L12919"/>
      <c r="M12919"/>
      <c r="N12919"/>
      <c r="O12919"/>
      <c r="P12919"/>
      <c r="S12919"/>
    </row>
    <row r="12920" spans="1:20" x14ac:dyDescent="0.3">
      <c r="A12920" s="25"/>
      <c r="B12920"/>
      <c r="C12920"/>
      <c r="D12920"/>
      <c r="E12920"/>
      <c r="F12920"/>
      <c r="G12920"/>
      <c r="H12920" s="26"/>
      <c r="I12920" s="26"/>
      <c r="K12920"/>
      <c r="L12920"/>
      <c r="M12920"/>
      <c r="N12920"/>
      <c r="O12920"/>
      <c r="P12920"/>
      <c r="S12920"/>
      <c r="T12920" s="7"/>
    </row>
    <row r="12921" spans="1:20" x14ac:dyDescent="0.3">
      <c r="A12921" s="25"/>
      <c r="B12921"/>
      <c r="C12921"/>
      <c r="D12921"/>
      <c r="E12921"/>
      <c r="F12921"/>
      <c r="G12921"/>
      <c r="H12921" s="14"/>
      <c r="I12921"/>
      <c r="K12921"/>
      <c r="L12921"/>
      <c r="M12921"/>
      <c r="N12921"/>
      <c r="O12921"/>
      <c r="P12921"/>
      <c r="S12921"/>
    </row>
    <row r="12922" spans="1:20" x14ac:dyDescent="0.3">
      <c r="A12922" s="25"/>
      <c r="B12922"/>
      <c r="C12922"/>
      <c r="D12922"/>
      <c r="E12922"/>
      <c r="F12922"/>
      <c r="G12922"/>
      <c r="H12922" s="14"/>
      <c r="I12922"/>
      <c r="K12922"/>
      <c r="L12922"/>
      <c r="M12922"/>
      <c r="N12922"/>
      <c r="O12922"/>
      <c r="P12922"/>
      <c r="S12922"/>
    </row>
    <row r="12923" spans="1:20" x14ac:dyDescent="0.3">
      <c r="A12923" s="25"/>
      <c r="B12923"/>
      <c r="C12923"/>
      <c r="D12923"/>
      <c r="E12923"/>
      <c r="F12923"/>
      <c r="G12923"/>
      <c r="H12923" s="14"/>
      <c r="I12923" s="14"/>
      <c r="K12923"/>
      <c r="L12923"/>
      <c r="M12923"/>
      <c r="N12923"/>
      <c r="O12923"/>
      <c r="P12923"/>
      <c r="S12923"/>
    </row>
    <row r="12924" spans="1:20" x14ac:dyDescent="0.3">
      <c r="A12924" s="25"/>
      <c r="B12924"/>
      <c r="C12924"/>
      <c r="D12924"/>
      <c r="E12924"/>
      <c r="F12924"/>
      <c r="G12924"/>
      <c r="H12924" s="14"/>
      <c r="I12924" s="14"/>
      <c r="K12924"/>
      <c r="L12924"/>
      <c r="M12924"/>
      <c r="N12924"/>
      <c r="O12924"/>
      <c r="P12924"/>
      <c r="S12924"/>
    </row>
    <row r="12925" spans="1:20" x14ac:dyDescent="0.3">
      <c r="A12925" s="25"/>
      <c r="B12925"/>
      <c r="C12925"/>
      <c r="D12925"/>
      <c r="E12925"/>
      <c r="F12925"/>
      <c r="G12925"/>
      <c r="H12925" s="14"/>
      <c r="I12925" s="14"/>
      <c r="K12925"/>
      <c r="L12925"/>
      <c r="M12925"/>
      <c r="N12925"/>
      <c r="O12925"/>
      <c r="P12925"/>
      <c r="S12925"/>
    </row>
    <row r="12926" spans="1:20" x14ac:dyDescent="0.3">
      <c r="A12926" s="25"/>
      <c r="B12926"/>
      <c r="C12926"/>
      <c r="D12926"/>
      <c r="E12926"/>
      <c r="F12926"/>
      <c r="G12926"/>
      <c r="H12926" s="26"/>
      <c r="I12926" s="26"/>
      <c r="K12926"/>
      <c r="L12926"/>
      <c r="M12926"/>
      <c r="N12926"/>
      <c r="O12926"/>
      <c r="P12926"/>
      <c r="S12926"/>
    </row>
    <row r="12927" spans="1:20" x14ac:dyDescent="0.3">
      <c r="A12927" s="25"/>
      <c r="B12927"/>
      <c r="C12927"/>
      <c r="D12927"/>
      <c r="E12927"/>
      <c r="F12927"/>
      <c r="G12927"/>
      <c r="H12927" s="26"/>
      <c r="I12927" s="26"/>
      <c r="K12927"/>
      <c r="L12927"/>
      <c r="M12927"/>
      <c r="N12927"/>
      <c r="O12927"/>
      <c r="P12927"/>
      <c r="S12927"/>
    </row>
    <row r="12928" spans="1:20" x14ac:dyDescent="0.3">
      <c r="A12928" s="25"/>
      <c r="B12928"/>
      <c r="C12928"/>
      <c r="D12928"/>
      <c r="E12928"/>
      <c r="F12928"/>
      <c r="G12928"/>
      <c r="H12928" s="26"/>
      <c r="I12928" s="26"/>
      <c r="K12928"/>
      <c r="L12928"/>
      <c r="M12928"/>
      <c r="N12928"/>
      <c r="O12928"/>
      <c r="P12928"/>
      <c r="S12928"/>
    </row>
    <row r="12929" spans="1:19" x14ac:dyDescent="0.3">
      <c r="A12929" s="25"/>
      <c r="B12929"/>
      <c r="C12929"/>
      <c r="D12929"/>
      <c r="E12929"/>
      <c r="F12929"/>
      <c r="G12929"/>
      <c r="H12929" s="26"/>
      <c r="I12929" s="26"/>
      <c r="K12929"/>
      <c r="L12929"/>
      <c r="M12929"/>
      <c r="N12929"/>
      <c r="O12929"/>
      <c r="P12929"/>
      <c r="S12929"/>
    </row>
    <row r="12930" spans="1:19" x14ac:dyDescent="0.3">
      <c r="A12930" s="25"/>
      <c r="B12930"/>
      <c r="C12930"/>
      <c r="D12930"/>
      <c r="E12930"/>
      <c r="F12930"/>
      <c r="G12930"/>
      <c r="H12930" s="26"/>
      <c r="I12930" s="26"/>
      <c r="K12930"/>
      <c r="L12930"/>
      <c r="M12930"/>
      <c r="N12930"/>
      <c r="O12930"/>
      <c r="P12930"/>
      <c r="S12930"/>
    </row>
    <row r="12931" spans="1:19" x14ac:dyDescent="0.3">
      <c r="A12931" s="25"/>
      <c r="B12931"/>
      <c r="C12931"/>
      <c r="D12931"/>
      <c r="E12931"/>
      <c r="F12931"/>
      <c r="G12931"/>
      <c r="H12931"/>
      <c r="I12931"/>
      <c r="K12931"/>
      <c r="L12931"/>
      <c r="M12931"/>
      <c r="N12931"/>
      <c r="O12931"/>
      <c r="P12931"/>
      <c r="S12931"/>
    </row>
    <row r="12932" spans="1:19" x14ac:dyDescent="0.3">
      <c r="A12932" s="25"/>
      <c r="B12932"/>
      <c r="C12932"/>
      <c r="D12932"/>
      <c r="E12932"/>
      <c r="F12932"/>
      <c r="G12932"/>
      <c r="H12932" s="14"/>
      <c r="I12932"/>
      <c r="K12932"/>
      <c r="L12932"/>
      <c r="M12932"/>
      <c r="N12932"/>
      <c r="O12932"/>
      <c r="P12932"/>
      <c r="S12932"/>
    </row>
    <row r="12933" spans="1:19" x14ac:dyDescent="0.3">
      <c r="A12933" s="25"/>
      <c r="B12933"/>
      <c r="C12933"/>
      <c r="D12933"/>
      <c r="E12933"/>
      <c r="F12933"/>
      <c r="G12933"/>
      <c r="H12933" s="14"/>
      <c r="I12933" s="14"/>
      <c r="K12933"/>
      <c r="L12933"/>
      <c r="M12933"/>
      <c r="N12933"/>
      <c r="O12933"/>
      <c r="P12933"/>
      <c r="S12933"/>
    </row>
    <row r="12934" spans="1:19" x14ac:dyDescent="0.3">
      <c r="A12934" s="25"/>
      <c r="B12934"/>
      <c r="C12934"/>
      <c r="D12934"/>
      <c r="E12934"/>
      <c r="F12934"/>
      <c r="G12934"/>
      <c r="H12934" s="14"/>
      <c r="I12934" s="14"/>
      <c r="K12934"/>
      <c r="L12934"/>
      <c r="M12934"/>
      <c r="N12934"/>
      <c r="O12934"/>
      <c r="P12934"/>
      <c r="S12934"/>
    </row>
    <row r="12935" spans="1:19" x14ac:dyDescent="0.3">
      <c r="A12935" s="25"/>
      <c r="B12935"/>
      <c r="C12935"/>
      <c r="D12935"/>
      <c r="E12935"/>
      <c r="F12935"/>
      <c r="G12935"/>
      <c r="H12935"/>
      <c r="I12935"/>
      <c r="K12935"/>
      <c r="L12935"/>
      <c r="M12935"/>
      <c r="N12935"/>
      <c r="O12935"/>
      <c r="P12935"/>
      <c r="S12935"/>
    </row>
    <row r="12936" spans="1:19" x14ac:dyDescent="0.3">
      <c r="A12936" s="25"/>
      <c r="B12936"/>
      <c r="C12936"/>
      <c r="D12936"/>
      <c r="E12936"/>
      <c r="F12936"/>
      <c r="G12936"/>
      <c r="H12936" s="26"/>
      <c r="I12936" s="26"/>
      <c r="K12936"/>
      <c r="L12936"/>
      <c r="M12936"/>
      <c r="N12936"/>
      <c r="O12936"/>
      <c r="P12936"/>
      <c r="S12936"/>
    </row>
    <row r="12937" spans="1:19" x14ac:dyDescent="0.3">
      <c r="A12937" s="25"/>
      <c r="B12937"/>
      <c r="C12937"/>
      <c r="D12937"/>
      <c r="E12937"/>
      <c r="F12937"/>
      <c r="G12937"/>
      <c r="H12937" s="26"/>
      <c r="I12937" s="26"/>
      <c r="K12937"/>
      <c r="L12937"/>
      <c r="M12937"/>
      <c r="N12937"/>
      <c r="O12937"/>
      <c r="P12937"/>
      <c r="S12937"/>
    </row>
    <row r="12938" spans="1:19" x14ac:dyDescent="0.3">
      <c r="A12938" s="25"/>
      <c r="B12938"/>
      <c r="C12938"/>
      <c r="D12938"/>
      <c r="E12938"/>
      <c r="F12938"/>
      <c r="G12938"/>
      <c r="H12938" s="26"/>
      <c r="I12938" s="26"/>
      <c r="K12938"/>
      <c r="L12938"/>
      <c r="M12938"/>
      <c r="N12938"/>
      <c r="O12938"/>
      <c r="P12938"/>
      <c r="S12938"/>
    </row>
    <row r="12939" spans="1:19" x14ac:dyDescent="0.3">
      <c r="A12939" s="25"/>
      <c r="B12939"/>
      <c r="C12939"/>
      <c r="D12939"/>
      <c r="E12939"/>
      <c r="F12939"/>
      <c r="G12939"/>
      <c r="H12939" s="26"/>
      <c r="I12939" s="26"/>
      <c r="K12939"/>
      <c r="L12939"/>
      <c r="M12939"/>
      <c r="N12939"/>
      <c r="O12939"/>
      <c r="P12939"/>
      <c r="S12939"/>
    </row>
    <row r="12940" spans="1:19" x14ac:dyDescent="0.3">
      <c r="A12940" s="25"/>
      <c r="B12940"/>
      <c r="C12940"/>
      <c r="D12940"/>
      <c r="E12940"/>
      <c r="F12940"/>
      <c r="G12940"/>
      <c r="H12940" s="26"/>
      <c r="I12940" s="26"/>
      <c r="K12940"/>
      <c r="L12940"/>
      <c r="M12940"/>
      <c r="N12940"/>
      <c r="O12940"/>
      <c r="P12940"/>
      <c r="S12940"/>
    </row>
    <row r="12941" spans="1:19" x14ac:dyDescent="0.3">
      <c r="A12941" s="25"/>
      <c r="B12941"/>
      <c r="C12941"/>
      <c r="D12941"/>
      <c r="E12941"/>
      <c r="F12941"/>
      <c r="G12941"/>
      <c r="H12941" s="26"/>
      <c r="I12941"/>
      <c r="K12941"/>
      <c r="L12941"/>
      <c r="M12941"/>
      <c r="N12941"/>
      <c r="O12941"/>
      <c r="P12941"/>
      <c r="S12941"/>
    </row>
    <row r="12942" spans="1:19" x14ac:dyDescent="0.3">
      <c r="A12942" s="25"/>
      <c r="B12942"/>
      <c r="C12942"/>
      <c r="D12942"/>
      <c r="E12942"/>
      <c r="F12942"/>
      <c r="G12942"/>
      <c r="H12942" s="26"/>
      <c r="I12942" s="14"/>
      <c r="K12942"/>
      <c r="L12942"/>
      <c r="M12942"/>
      <c r="N12942"/>
      <c r="O12942"/>
      <c r="P12942"/>
      <c r="S12942"/>
    </row>
    <row r="12943" spans="1:19" x14ac:dyDescent="0.3">
      <c r="A12943" s="25"/>
      <c r="B12943"/>
      <c r="C12943"/>
      <c r="D12943"/>
      <c r="E12943"/>
      <c r="F12943"/>
      <c r="G12943"/>
      <c r="H12943" s="26"/>
      <c r="I12943" s="14"/>
      <c r="K12943"/>
      <c r="L12943"/>
      <c r="M12943"/>
      <c r="N12943"/>
      <c r="O12943"/>
      <c r="P12943"/>
      <c r="S12943"/>
    </row>
    <row r="12944" spans="1:19" x14ac:dyDescent="0.3">
      <c r="A12944" s="25"/>
      <c r="B12944"/>
      <c r="C12944"/>
      <c r="D12944"/>
      <c r="E12944"/>
      <c r="F12944"/>
      <c r="G12944"/>
      <c r="H12944" s="26"/>
      <c r="I12944"/>
      <c r="K12944"/>
      <c r="L12944"/>
      <c r="M12944"/>
      <c r="N12944"/>
      <c r="O12944"/>
      <c r="P12944"/>
      <c r="S12944"/>
    </row>
    <row r="12945" spans="1:19" x14ac:dyDescent="0.3">
      <c r="A12945" s="25"/>
      <c r="B12945"/>
      <c r="C12945"/>
      <c r="D12945"/>
      <c r="E12945"/>
      <c r="F12945"/>
      <c r="G12945"/>
      <c r="H12945" s="26"/>
      <c r="I12945"/>
      <c r="K12945"/>
      <c r="L12945"/>
      <c r="M12945"/>
      <c r="N12945"/>
      <c r="O12945"/>
      <c r="P12945"/>
      <c r="S12945"/>
    </row>
    <row r="12946" spans="1:19" x14ac:dyDescent="0.3">
      <c r="A12946" s="25"/>
      <c r="B12946"/>
      <c r="C12946"/>
      <c r="D12946"/>
      <c r="E12946"/>
      <c r="F12946"/>
      <c r="G12946"/>
      <c r="H12946" s="26"/>
      <c r="I12946"/>
      <c r="K12946"/>
      <c r="L12946"/>
      <c r="M12946"/>
      <c r="N12946"/>
      <c r="O12946"/>
      <c r="P12946"/>
      <c r="S12946"/>
    </row>
    <row r="12947" spans="1:19" x14ac:dyDescent="0.3">
      <c r="A12947" s="25"/>
      <c r="B12947"/>
      <c r="C12947"/>
      <c r="D12947"/>
      <c r="E12947"/>
      <c r="F12947"/>
      <c r="G12947"/>
      <c r="H12947" s="14"/>
      <c r="I12947" s="14"/>
      <c r="K12947"/>
      <c r="L12947"/>
      <c r="M12947"/>
      <c r="N12947"/>
      <c r="O12947"/>
      <c r="P12947"/>
      <c r="S12947"/>
    </row>
    <row r="12948" spans="1:19" x14ac:dyDescent="0.3">
      <c r="A12948" s="25"/>
      <c r="B12948"/>
      <c r="C12948"/>
      <c r="D12948"/>
      <c r="E12948"/>
      <c r="F12948"/>
      <c r="G12948"/>
      <c r="H12948" s="14"/>
      <c r="I12948" s="14"/>
      <c r="K12948"/>
      <c r="L12948"/>
      <c r="M12948"/>
      <c r="N12948"/>
      <c r="O12948"/>
      <c r="P12948"/>
      <c r="S12948"/>
    </row>
    <row r="12949" spans="1:19" x14ac:dyDescent="0.3">
      <c r="A12949" s="25"/>
      <c r="B12949"/>
      <c r="C12949"/>
      <c r="D12949"/>
      <c r="E12949"/>
      <c r="F12949"/>
      <c r="G12949"/>
      <c r="H12949" s="14"/>
      <c r="I12949" s="14"/>
      <c r="K12949"/>
      <c r="L12949"/>
      <c r="M12949"/>
      <c r="N12949"/>
      <c r="O12949"/>
      <c r="P12949"/>
      <c r="S12949"/>
    </row>
    <row r="12950" spans="1:19" x14ac:dyDescent="0.3">
      <c r="A12950" s="25"/>
      <c r="B12950"/>
      <c r="C12950"/>
      <c r="D12950"/>
      <c r="E12950"/>
      <c r="F12950"/>
      <c r="G12950"/>
      <c r="H12950"/>
      <c r="I12950"/>
      <c r="K12950"/>
      <c r="L12950"/>
      <c r="M12950"/>
      <c r="N12950"/>
      <c r="O12950"/>
      <c r="P12950"/>
      <c r="S12950"/>
    </row>
    <row r="12951" spans="1:19" x14ac:dyDescent="0.3">
      <c r="A12951" s="25"/>
      <c r="B12951"/>
      <c r="C12951"/>
      <c r="D12951"/>
      <c r="E12951"/>
      <c r="F12951"/>
      <c r="G12951"/>
      <c r="H12951" s="14"/>
      <c r="I12951" s="14"/>
      <c r="K12951"/>
      <c r="L12951"/>
      <c r="M12951"/>
      <c r="N12951"/>
      <c r="O12951"/>
      <c r="P12951"/>
      <c r="S12951"/>
    </row>
    <row r="12952" spans="1:19" x14ac:dyDescent="0.3">
      <c r="A12952" s="25"/>
      <c r="B12952"/>
      <c r="C12952"/>
      <c r="D12952"/>
      <c r="E12952"/>
      <c r="F12952"/>
      <c r="G12952"/>
      <c r="H12952" s="14"/>
      <c r="I12952" s="14"/>
      <c r="K12952"/>
      <c r="L12952"/>
      <c r="M12952"/>
      <c r="N12952"/>
      <c r="O12952"/>
      <c r="P12952"/>
      <c r="S12952"/>
    </row>
    <row r="12953" spans="1:19" x14ac:dyDescent="0.3">
      <c r="A12953" s="25"/>
      <c r="B12953"/>
      <c r="C12953"/>
      <c r="D12953"/>
      <c r="E12953"/>
      <c r="F12953"/>
      <c r="G12953"/>
      <c r="H12953" s="14"/>
      <c r="I12953" s="14"/>
      <c r="K12953"/>
      <c r="L12953"/>
      <c r="M12953"/>
      <c r="N12953"/>
      <c r="O12953"/>
      <c r="P12953"/>
      <c r="S12953"/>
    </row>
    <row r="12954" spans="1:19" x14ac:dyDescent="0.3">
      <c r="A12954" s="25"/>
      <c r="B12954"/>
      <c r="C12954"/>
      <c r="D12954"/>
      <c r="E12954"/>
      <c r="F12954"/>
      <c r="G12954"/>
      <c r="H12954" s="14"/>
      <c r="I12954" s="14"/>
      <c r="K12954"/>
      <c r="L12954"/>
      <c r="M12954"/>
      <c r="N12954"/>
      <c r="O12954"/>
      <c r="P12954"/>
      <c r="S12954"/>
    </row>
    <row r="12955" spans="1:19" x14ac:dyDescent="0.3">
      <c r="A12955" s="25"/>
      <c r="B12955"/>
      <c r="C12955"/>
      <c r="D12955"/>
      <c r="E12955"/>
      <c r="F12955"/>
      <c r="G12955"/>
      <c r="H12955" s="14"/>
      <c r="I12955" s="14"/>
      <c r="K12955"/>
      <c r="L12955"/>
      <c r="M12955"/>
      <c r="N12955"/>
      <c r="O12955"/>
      <c r="P12955"/>
      <c r="S12955"/>
    </row>
    <row r="12956" spans="1:19" x14ac:dyDescent="0.3">
      <c r="A12956" s="25"/>
      <c r="B12956"/>
      <c r="C12956"/>
      <c r="D12956"/>
      <c r="E12956"/>
      <c r="F12956"/>
      <c r="G12956"/>
      <c r="H12956" s="14"/>
      <c r="I12956" s="14"/>
      <c r="K12956"/>
      <c r="L12956"/>
      <c r="M12956"/>
      <c r="N12956"/>
      <c r="O12956"/>
      <c r="P12956"/>
      <c r="S12956"/>
    </row>
    <row r="12957" spans="1:19" x14ac:dyDescent="0.3">
      <c r="A12957" s="25"/>
      <c r="B12957"/>
      <c r="C12957"/>
      <c r="D12957"/>
      <c r="E12957"/>
      <c r="F12957"/>
      <c r="G12957"/>
      <c r="H12957" s="14"/>
      <c r="I12957" s="14"/>
      <c r="K12957"/>
      <c r="L12957"/>
      <c r="M12957"/>
      <c r="N12957"/>
      <c r="O12957"/>
      <c r="P12957"/>
      <c r="S12957"/>
    </row>
    <row r="12958" spans="1:19" x14ac:dyDescent="0.3">
      <c r="A12958" s="25"/>
      <c r="B12958"/>
      <c r="C12958"/>
      <c r="D12958"/>
      <c r="E12958"/>
      <c r="F12958"/>
      <c r="G12958"/>
      <c r="H12958" s="14"/>
      <c r="I12958" s="14"/>
      <c r="K12958"/>
      <c r="L12958"/>
      <c r="M12958"/>
      <c r="N12958"/>
      <c r="O12958"/>
      <c r="P12958"/>
      <c r="S12958"/>
    </row>
    <row r="12959" spans="1:19" x14ac:dyDescent="0.3">
      <c r="A12959" s="25"/>
      <c r="B12959"/>
      <c r="C12959"/>
      <c r="D12959"/>
      <c r="E12959"/>
      <c r="F12959"/>
      <c r="G12959"/>
      <c r="H12959" s="26"/>
      <c r="I12959" s="26"/>
      <c r="K12959"/>
      <c r="L12959"/>
      <c r="M12959"/>
      <c r="N12959"/>
      <c r="O12959"/>
      <c r="P12959"/>
      <c r="S12959"/>
    </row>
    <row r="12960" spans="1:19" x14ac:dyDescent="0.3">
      <c r="A12960" s="25"/>
      <c r="B12960"/>
      <c r="C12960"/>
      <c r="D12960"/>
      <c r="E12960"/>
      <c r="F12960"/>
      <c r="G12960"/>
      <c r="H12960" s="26"/>
      <c r="I12960" s="26"/>
      <c r="K12960"/>
      <c r="L12960"/>
      <c r="M12960"/>
      <c r="N12960"/>
      <c r="O12960"/>
      <c r="P12960"/>
      <c r="S12960"/>
    </row>
    <row r="12961" spans="1:19" x14ac:dyDescent="0.3">
      <c r="A12961" s="25"/>
      <c r="B12961"/>
      <c r="C12961"/>
      <c r="D12961"/>
      <c r="E12961"/>
      <c r="F12961"/>
      <c r="G12961"/>
      <c r="H12961" s="26"/>
      <c r="I12961" s="26"/>
      <c r="K12961"/>
      <c r="L12961"/>
      <c r="M12961"/>
      <c r="N12961"/>
      <c r="O12961"/>
      <c r="P12961"/>
      <c r="S12961"/>
    </row>
    <row r="12962" spans="1:19" x14ac:dyDescent="0.3">
      <c r="A12962" s="25"/>
      <c r="B12962"/>
      <c r="C12962"/>
      <c r="D12962"/>
      <c r="E12962"/>
      <c r="F12962"/>
      <c r="G12962"/>
      <c r="H12962" s="26"/>
      <c r="I12962" s="26"/>
      <c r="K12962"/>
      <c r="L12962"/>
      <c r="M12962"/>
      <c r="N12962"/>
      <c r="O12962"/>
      <c r="P12962"/>
      <c r="S12962"/>
    </row>
    <row r="12963" spans="1:19" x14ac:dyDescent="0.3">
      <c r="A12963" s="25"/>
      <c r="B12963"/>
      <c r="C12963"/>
      <c r="D12963"/>
      <c r="E12963"/>
      <c r="F12963"/>
      <c r="G12963"/>
      <c r="H12963" s="26"/>
      <c r="I12963" s="26"/>
      <c r="K12963"/>
      <c r="L12963"/>
      <c r="M12963"/>
      <c r="N12963"/>
      <c r="O12963"/>
      <c r="P12963"/>
      <c r="S12963"/>
    </row>
    <row r="12964" spans="1:19" x14ac:dyDescent="0.3">
      <c r="A12964" s="25"/>
      <c r="B12964"/>
      <c r="C12964"/>
      <c r="D12964"/>
      <c r="E12964"/>
      <c r="F12964"/>
      <c r="G12964"/>
      <c r="H12964" s="26"/>
      <c r="I12964" s="26"/>
      <c r="K12964"/>
      <c r="L12964"/>
      <c r="M12964"/>
      <c r="N12964"/>
      <c r="O12964"/>
      <c r="P12964"/>
      <c r="S12964"/>
    </row>
    <row r="12965" spans="1:19" x14ac:dyDescent="0.3">
      <c r="A12965" s="25"/>
      <c r="B12965"/>
      <c r="C12965"/>
      <c r="D12965"/>
      <c r="E12965"/>
      <c r="F12965"/>
      <c r="G12965"/>
      <c r="H12965" s="14"/>
      <c r="I12965"/>
      <c r="K12965"/>
      <c r="L12965"/>
      <c r="M12965"/>
      <c r="N12965"/>
      <c r="O12965"/>
      <c r="P12965"/>
      <c r="S12965"/>
    </row>
    <row r="12966" spans="1:19" x14ac:dyDescent="0.3">
      <c r="A12966" s="25"/>
      <c r="B12966"/>
      <c r="C12966"/>
      <c r="D12966"/>
      <c r="E12966"/>
      <c r="F12966"/>
      <c r="G12966"/>
      <c r="H12966" s="14"/>
      <c r="I12966"/>
      <c r="K12966"/>
      <c r="L12966"/>
      <c r="M12966"/>
      <c r="N12966"/>
      <c r="O12966"/>
      <c r="P12966"/>
      <c r="S12966"/>
    </row>
    <row r="12967" spans="1:19" x14ac:dyDescent="0.3">
      <c r="A12967" s="25"/>
      <c r="B12967"/>
      <c r="C12967"/>
      <c r="D12967"/>
      <c r="E12967"/>
      <c r="F12967"/>
      <c r="G12967"/>
      <c r="H12967" s="14"/>
      <c r="I12967" s="14"/>
      <c r="K12967"/>
      <c r="L12967"/>
      <c r="M12967"/>
      <c r="N12967"/>
      <c r="O12967"/>
      <c r="P12967"/>
      <c r="S12967"/>
    </row>
    <row r="12968" spans="1:19" x14ac:dyDescent="0.3">
      <c r="A12968" s="25"/>
      <c r="B12968"/>
      <c r="C12968"/>
      <c r="D12968"/>
      <c r="E12968"/>
      <c r="F12968"/>
      <c r="G12968"/>
      <c r="H12968" s="14"/>
      <c r="I12968" s="14"/>
      <c r="K12968"/>
      <c r="L12968"/>
      <c r="M12968"/>
      <c r="N12968"/>
      <c r="O12968"/>
      <c r="P12968"/>
      <c r="S12968"/>
    </row>
    <row r="12969" spans="1:19" x14ac:dyDescent="0.3">
      <c r="A12969" s="25"/>
      <c r="B12969"/>
      <c r="C12969"/>
      <c r="D12969"/>
      <c r="E12969"/>
      <c r="F12969"/>
      <c r="G12969"/>
      <c r="H12969" s="14"/>
      <c r="I12969" s="14"/>
      <c r="K12969"/>
      <c r="L12969"/>
      <c r="M12969"/>
      <c r="N12969"/>
      <c r="O12969"/>
      <c r="P12969"/>
      <c r="S12969"/>
    </row>
    <row r="12970" spans="1:19" x14ac:dyDescent="0.3">
      <c r="A12970" s="25"/>
      <c r="B12970"/>
      <c r="C12970"/>
      <c r="D12970"/>
      <c r="E12970"/>
      <c r="F12970"/>
      <c r="G12970"/>
      <c r="H12970" s="14"/>
      <c r="I12970" s="14"/>
      <c r="K12970"/>
      <c r="L12970"/>
      <c r="M12970"/>
      <c r="N12970"/>
      <c r="O12970"/>
      <c r="P12970"/>
      <c r="S12970"/>
    </row>
    <row r="12971" spans="1:19" x14ac:dyDescent="0.3">
      <c r="A12971" s="25"/>
      <c r="B12971"/>
      <c r="C12971"/>
      <c r="D12971"/>
      <c r="E12971"/>
      <c r="F12971"/>
      <c r="G12971"/>
      <c r="H12971"/>
      <c r="I12971"/>
      <c r="K12971"/>
      <c r="L12971"/>
      <c r="M12971"/>
      <c r="N12971"/>
      <c r="O12971"/>
      <c r="P12971"/>
      <c r="S12971"/>
    </row>
    <row r="12972" spans="1:19" x14ac:dyDescent="0.3">
      <c r="A12972" s="25"/>
      <c r="B12972"/>
      <c r="C12972"/>
      <c r="D12972"/>
      <c r="E12972"/>
      <c r="F12972"/>
      <c r="G12972"/>
      <c r="H12972" s="14"/>
      <c r="I12972"/>
      <c r="K12972"/>
      <c r="L12972"/>
      <c r="M12972"/>
      <c r="N12972"/>
      <c r="O12972"/>
      <c r="P12972"/>
      <c r="S12972"/>
    </row>
    <row r="12973" spans="1:19" x14ac:dyDescent="0.3">
      <c r="A12973" s="25"/>
      <c r="B12973"/>
      <c r="C12973"/>
      <c r="D12973"/>
      <c r="E12973"/>
      <c r="F12973"/>
      <c r="G12973"/>
      <c r="H12973" s="14"/>
      <c r="I12973"/>
      <c r="K12973"/>
      <c r="L12973"/>
      <c r="M12973"/>
      <c r="N12973"/>
      <c r="O12973"/>
      <c r="P12973"/>
      <c r="S12973"/>
    </row>
    <row r="12974" spans="1:19" x14ac:dyDescent="0.3">
      <c r="A12974" s="25"/>
      <c r="B12974"/>
      <c r="C12974"/>
      <c r="D12974"/>
      <c r="E12974"/>
      <c r="F12974"/>
      <c r="G12974"/>
      <c r="H12974" s="14"/>
      <c r="I12974"/>
      <c r="K12974"/>
      <c r="L12974"/>
      <c r="M12974"/>
      <c r="N12974"/>
      <c r="O12974"/>
      <c r="P12974"/>
      <c r="S12974"/>
    </row>
    <row r="12975" spans="1:19" x14ac:dyDescent="0.3">
      <c r="A12975" s="25"/>
      <c r="B12975"/>
      <c r="C12975"/>
      <c r="D12975"/>
      <c r="E12975"/>
      <c r="F12975"/>
      <c r="G12975"/>
      <c r="H12975" s="14"/>
      <c r="I12975" s="14"/>
      <c r="K12975"/>
      <c r="L12975"/>
      <c r="M12975"/>
      <c r="N12975"/>
      <c r="O12975"/>
      <c r="P12975"/>
      <c r="S12975"/>
    </row>
    <row r="12976" spans="1:19" x14ac:dyDescent="0.3">
      <c r="A12976" s="25"/>
      <c r="B12976"/>
      <c r="C12976"/>
      <c r="D12976"/>
      <c r="E12976"/>
      <c r="F12976"/>
      <c r="G12976"/>
      <c r="H12976" s="14"/>
      <c r="I12976" s="14"/>
      <c r="K12976"/>
      <c r="L12976"/>
      <c r="M12976"/>
      <c r="N12976"/>
      <c r="O12976"/>
      <c r="P12976"/>
      <c r="S12976"/>
    </row>
    <row r="12977" spans="1:20" x14ac:dyDescent="0.3">
      <c r="A12977" s="25"/>
      <c r="B12977"/>
      <c r="C12977"/>
      <c r="D12977"/>
      <c r="E12977"/>
      <c r="F12977"/>
      <c r="G12977"/>
      <c r="H12977" s="14"/>
      <c r="I12977" s="14"/>
      <c r="K12977"/>
      <c r="L12977"/>
      <c r="M12977"/>
      <c r="N12977"/>
      <c r="O12977"/>
      <c r="P12977"/>
      <c r="S12977"/>
    </row>
    <row r="12978" spans="1:20" x14ac:dyDescent="0.3">
      <c r="A12978" s="25"/>
      <c r="B12978"/>
      <c r="C12978"/>
      <c r="D12978"/>
      <c r="E12978"/>
      <c r="F12978"/>
      <c r="G12978"/>
      <c r="H12978" s="14"/>
      <c r="I12978" s="14"/>
      <c r="K12978"/>
      <c r="L12978"/>
      <c r="M12978"/>
      <c r="N12978"/>
      <c r="O12978"/>
      <c r="P12978"/>
      <c r="S12978"/>
    </row>
    <row r="12979" spans="1:20" x14ac:dyDescent="0.3">
      <c r="A12979" s="25"/>
      <c r="B12979"/>
      <c r="C12979"/>
      <c r="D12979"/>
      <c r="E12979"/>
      <c r="F12979"/>
      <c r="G12979"/>
      <c r="H12979" s="14"/>
      <c r="I12979"/>
      <c r="K12979"/>
      <c r="L12979"/>
      <c r="M12979"/>
      <c r="N12979"/>
      <c r="O12979"/>
      <c r="P12979"/>
      <c r="S12979"/>
    </row>
    <row r="12980" spans="1:20" x14ac:dyDescent="0.3">
      <c r="A12980" s="25"/>
      <c r="B12980"/>
      <c r="C12980"/>
      <c r="D12980"/>
      <c r="E12980"/>
      <c r="F12980"/>
      <c r="G12980"/>
      <c r="H12980"/>
      <c r="I12980"/>
      <c r="K12980"/>
      <c r="L12980"/>
      <c r="M12980"/>
      <c r="N12980"/>
      <c r="O12980"/>
      <c r="P12980"/>
      <c r="S12980"/>
    </row>
    <row r="12981" spans="1:20" x14ac:dyDescent="0.3">
      <c r="A12981" s="25"/>
      <c r="B12981"/>
      <c r="C12981"/>
      <c r="D12981"/>
      <c r="E12981"/>
      <c r="F12981"/>
      <c r="G12981"/>
      <c r="H12981"/>
      <c r="I12981"/>
      <c r="K12981"/>
      <c r="L12981"/>
      <c r="M12981"/>
      <c r="N12981"/>
      <c r="O12981"/>
      <c r="P12981"/>
      <c r="S12981"/>
    </row>
    <row r="12982" spans="1:20" x14ac:dyDescent="0.3">
      <c r="A12982" s="25"/>
      <c r="B12982"/>
      <c r="C12982"/>
      <c r="D12982"/>
      <c r="E12982"/>
      <c r="F12982"/>
      <c r="G12982"/>
      <c r="H12982" s="14"/>
      <c r="I12982" s="14"/>
      <c r="K12982"/>
      <c r="L12982"/>
      <c r="M12982"/>
      <c r="N12982"/>
      <c r="O12982"/>
      <c r="P12982"/>
      <c r="S12982"/>
    </row>
    <row r="12983" spans="1:20" x14ac:dyDescent="0.3">
      <c r="A12983" s="25"/>
      <c r="B12983"/>
      <c r="C12983"/>
      <c r="D12983"/>
      <c r="E12983"/>
      <c r="F12983"/>
      <c r="G12983"/>
      <c r="H12983" s="26"/>
      <c r="I12983" s="26"/>
      <c r="K12983"/>
      <c r="L12983"/>
      <c r="M12983"/>
      <c r="N12983"/>
      <c r="O12983"/>
      <c r="P12983"/>
      <c r="S12983"/>
    </row>
    <row r="12984" spans="1:20" x14ac:dyDescent="0.3">
      <c r="A12984" s="25"/>
      <c r="B12984"/>
      <c r="C12984"/>
      <c r="D12984"/>
      <c r="E12984"/>
      <c r="F12984"/>
      <c r="G12984"/>
      <c r="H12984" s="26"/>
      <c r="I12984" s="26"/>
      <c r="K12984"/>
      <c r="L12984"/>
      <c r="M12984"/>
      <c r="N12984"/>
      <c r="O12984"/>
      <c r="P12984"/>
      <c r="S12984"/>
    </row>
    <row r="12985" spans="1:20" x14ac:dyDescent="0.3">
      <c r="A12985" s="25"/>
      <c r="B12985"/>
      <c r="C12985"/>
      <c r="D12985"/>
      <c r="E12985"/>
      <c r="F12985"/>
      <c r="G12985"/>
      <c r="H12985" s="26"/>
      <c r="I12985" s="26"/>
      <c r="K12985"/>
      <c r="L12985"/>
      <c r="M12985"/>
      <c r="N12985"/>
      <c r="O12985"/>
      <c r="P12985"/>
      <c r="S12985"/>
    </row>
    <row r="12986" spans="1:20" x14ac:dyDescent="0.3">
      <c r="A12986" s="25"/>
      <c r="B12986"/>
      <c r="C12986"/>
      <c r="D12986"/>
      <c r="E12986"/>
      <c r="F12986"/>
      <c r="G12986"/>
      <c r="H12986" s="26"/>
      <c r="I12986" s="26"/>
      <c r="K12986"/>
      <c r="L12986"/>
      <c r="M12986"/>
      <c r="N12986"/>
      <c r="O12986"/>
      <c r="P12986"/>
      <c r="S12986"/>
    </row>
    <row r="12987" spans="1:20" x14ac:dyDescent="0.3">
      <c r="A12987" s="25"/>
      <c r="B12987"/>
      <c r="C12987"/>
      <c r="D12987"/>
      <c r="E12987"/>
      <c r="F12987"/>
      <c r="G12987"/>
      <c r="H12987" s="26"/>
      <c r="I12987" s="26"/>
      <c r="K12987"/>
      <c r="L12987"/>
      <c r="M12987"/>
      <c r="N12987"/>
      <c r="O12987"/>
      <c r="P12987"/>
      <c r="S12987"/>
    </row>
    <row r="12988" spans="1:20" x14ac:dyDescent="0.3">
      <c r="A12988" s="25"/>
      <c r="B12988"/>
      <c r="C12988"/>
      <c r="D12988"/>
      <c r="E12988"/>
      <c r="F12988"/>
      <c r="G12988"/>
      <c r="H12988" s="26"/>
      <c r="I12988" s="26"/>
      <c r="K12988"/>
      <c r="L12988"/>
      <c r="M12988"/>
      <c r="N12988"/>
      <c r="O12988"/>
      <c r="P12988"/>
      <c r="S12988"/>
    </row>
    <row r="12989" spans="1:20" x14ac:dyDescent="0.3">
      <c r="A12989" s="25"/>
      <c r="B12989"/>
      <c r="C12989"/>
      <c r="D12989"/>
      <c r="E12989"/>
      <c r="F12989"/>
      <c r="G12989"/>
      <c r="H12989" s="14"/>
      <c r="I12989" s="14"/>
      <c r="K12989"/>
      <c r="L12989"/>
      <c r="M12989"/>
      <c r="N12989"/>
      <c r="O12989"/>
      <c r="P12989"/>
      <c r="S12989"/>
      <c r="T12989" s="7"/>
    </row>
    <row r="12990" spans="1:20" x14ac:dyDescent="0.3">
      <c r="A12990" s="25"/>
      <c r="B12990"/>
      <c r="C12990"/>
      <c r="D12990"/>
      <c r="E12990"/>
      <c r="F12990"/>
      <c r="G12990"/>
      <c r="H12990"/>
      <c r="I12990"/>
      <c r="K12990"/>
      <c r="L12990"/>
      <c r="M12990"/>
      <c r="N12990"/>
      <c r="O12990"/>
      <c r="P12990"/>
      <c r="S12990"/>
    </row>
    <row r="12991" spans="1:20" x14ac:dyDescent="0.3">
      <c r="A12991" s="25"/>
      <c r="B12991"/>
      <c r="C12991"/>
      <c r="D12991"/>
      <c r="E12991"/>
      <c r="F12991"/>
      <c r="G12991"/>
      <c r="H12991" s="14"/>
      <c r="I12991"/>
      <c r="K12991"/>
      <c r="L12991"/>
      <c r="M12991"/>
      <c r="N12991"/>
      <c r="O12991"/>
      <c r="P12991"/>
      <c r="S12991"/>
    </row>
    <row r="12992" spans="1:20" x14ac:dyDescent="0.3">
      <c r="A12992" s="25"/>
      <c r="B12992"/>
      <c r="C12992"/>
      <c r="D12992"/>
      <c r="E12992"/>
      <c r="F12992"/>
      <c r="G12992"/>
      <c r="H12992" s="14"/>
      <c r="I12992"/>
      <c r="K12992"/>
      <c r="L12992"/>
      <c r="M12992"/>
      <c r="N12992"/>
      <c r="O12992"/>
      <c r="P12992"/>
      <c r="S12992"/>
    </row>
    <row r="12993" spans="1:20" x14ac:dyDescent="0.3">
      <c r="A12993" s="25"/>
      <c r="B12993"/>
      <c r="C12993"/>
      <c r="D12993"/>
      <c r="E12993"/>
      <c r="F12993"/>
      <c r="G12993"/>
      <c r="H12993" s="14"/>
      <c r="I12993"/>
      <c r="K12993"/>
      <c r="L12993"/>
      <c r="M12993"/>
      <c r="N12993"/>
      <c r="O12993"/>
      <c r="P12993"/>
      <c r="S12993"/>
    </row>
    <row r="12994" spans="1:20" x14ac:dyDescent="0.3">
      <c r="A12994" s="25"/>
      <c r="B12994"/>
      <c r="C12994"/>
      <c r="D12994"/>
      <c r="E12994"/>
      <c r="F12994"/>
      <c r="G12994"/>
      <c r="H12994"/>
      <c r="I12994"/>
      <c r="K12994"/>
      <c r="L12994"/>
      <c r="M12994"/>
      <c r="N12994"/>
      <c r="O12994"/>
      <c r="P12994"/>
      <c r="S12994"/>
    </row>
    <row r="12995" spans="1:20" x14ac:dyDescent="0.3">
      <c r="A12995" s="25"/>
      <c r="B12995"/>
      <c r="C12995"/>
      <c r="D12995"/>
      <c r="E12995"/>
      <c r="F12995"/>
      <c r="G12995"/>
      <c r="H12995" s="14"/>
      <c r="I12995" s="26"/>
      <c r="K12995"/>
      <c r="L12995"/>
      <c r="M12995"/>
      <c r="N12995"/>
      <c r="O12995"/>
      <c r="P12995"/>
      <c r="S12995"/>
    </row>
    <row r="12996" spans="1:20" x14ac:dyDescent="0.3">
      <c r="A12996" s="25"/>
      <c r="B12996"/>
      <c r="C12996"/>
      <c r="D12996"/>
      <c r="E12996"/>
      <c r="F12996"/>
      <c r="G12996"/>
      <c r="H12996" s="14"/>
      <c r="I12996" s="26"/>
      <c r="K12996"/>
      <c r="L12996"/>
      <c r="M12996"/>
      <c r="N12996"/>
      <c r="O12996"/>
      <c r="P12996"/>
      <c r="S12996"/>
    </row>
    <row r="12997" spans="1:20" x14ac:dyDescent="0.3">
      <c r="A12997" s="25"/>
      <c r="B12997"/>
      <c r="C12997"/>
      <c r="D12997"/>
      <c r="E12997"/>
      <c r="F12997"/>
      <c r="G12997"/>
      <c r="H12997" s="14"/>
      <c r="I12997" s="26"/>
      <c r="K12997"/>
      <c r="L12997"/>
      <c r="M12997"/>
      <c r="N12997"/>
      <c r="O12997"/>
      <c r="P12997"/>
      <c r="S12997"/>
    </row>
    <row r="12998" spans="1:20" x14ac:dyDescent="0.3">
      <c r="A12998" s="25"/>
      <c r="B12998"/>
      <c r="C12998"/>
      <c r="D12998"/>
      <c r="E12998"/>
      <c r="F12998"/>
      <c r="G12998"/>
      <c r="H12998"/>
      <c r="I12998" s="26"/>
      <c r="K12998"/>
      <c r="L12998"/>
      <c r="M12998"/>
      <c r="N12998"/>
      <c r="O12998"/>
      <c r="P12998"/>
      <c r="S12998"/>
    </row>
    <row r="12999" spans="1:20" x14ac:dyDescent="0.3">
      <c r="A12999" s="25"/>
      <c r="B12999"/>
      <c r="C12999"/>
      <c r="D12999"/>
      <c r="E12999"/>
      <c r="F12999"/>
      <c r="G12999"/>
      <c r="H12999" s="14"/>
      <c r="I12999" s="26"/>
      <c r="K12999"/>
      <c r="L12999"/>
      <c r="M12999"/>
      <c r="N12999"/>
      <c r="O12999"/>
      <c r="P12999"/>
      <c r="S12999"/>
      <c r="T12999" s="7"/>
    </row>
    <row r="13000" spans="1:20" x14ac:dyDescent="0.3">
      <c r="A13000" s="25"/>
      <c r="B13000"/>
      <c r="C13000"/>
      <c r="D13000"/>
      <c r="E13000"/>
      <c r="F13000"/>
      <c r="G13000"/>
      <c r="H13000" s="14"/>
      <c r="I13000" s="26"/>
      <c r="K13000"/>
      <c r="L13000"/>
      <c r="M13000"/>
      <c r="N13000"/>
      <c r="O13000"/>
      <c r="P13000"/>
      <c r="S13000"/>
    </row>
    <row r="13001" spans="1:20" x14ac:dyDescent="0.3">
      <c r="A13001" s="25"/>
      <c r="B13001"/>
      <c r="C13001"/>
      <c r="D13001"/>
      <c r="E13001"/>
      <c r="F13001"/>
      <c r="G13001"/>
      <c r="H13001" s="26"/>
      <c r="I13001" s="26"/>
      <c r="K13001"/>
      <c r="L13001"/>
      <c r="M13001"/>
      <c r="N13001"/>
      <c r="O13001"/>
      <c r="P13001"/>
      <c r="S13001"/>
    </row>
    <row r="13002" spans="1:20" x14ac:dyDescent="0.3">
      <c r="A13002" s="25"/>
      <c r="B13002"/>
      <c r="C13002"/>
      <c r="D13002"/>
      <c r="E13002"/>
      <c r="F13002"/>
      <c r="G13002"/>
      <c r="H13002" s="26"/>
      <c r="I13002" s="26"/>
      <c r="K13002"/>
      <c r="L13002"/>
      <c r="M13002"/>
      <c r="N13002"/>
      <c r="O13002"/>
      <c r="P13002"/>
      <c r="S13002"/>
    </row>
    <row r="13003" spans="1:20" x14ac:dyDescent="0.3">
      <c r="A13003" s="25"/>
      <c r="B13003"/>
      <c r="C13003"/>
      <c r="D13003"/>
      <c r="E13003"/>
      <c r="F13003"/>
      <c r="G13003"/>
      <c r="H13003" s="14"/>
      <c r="I13003" s="14"/>
      <c r="K13003"/>
      <c r="L13003"/>
      <c r="M13003"/>
      <c r="N13003"/>
      <c r="O13003"/>
      <c r="P13003"/>
      <c r="S13003"/>
    </row>
    <row r="13004" spans="1:20" x14ac:dyDescent="0.3">
      <c r="A13004" s="25"/>
      <c r="B13004"/>
      <c r="C13004"/>
      <c r="D13004"/>
      <c r="E13004"/>
      <c r="F13004"/>
      <c r="G13004"/>
      <c r="H13004" s="14"/>
      <c r="I13004" s="14"/>
      <c r="K13004"/>
      <c r="L13004"/>
      <c r="M13004"/>
      <c r="N13004"/>
      <c r="O13004"/>
      <c r="P13004"/>
      <c r="S13004"/>
    </row>
    <row r="13005" spans="1:20" x14ac:dyDescent="0.3">
      <c r="A13005" s="25"/>
      <c r="B13005"/>
      <c r="C13005"/>
      <c r="D13005"/>
      <c r="E13005"/>
      <c r="F13005"/>
      <c r="G13005"/>
      <c r="H13005" s="26"/>
      <c r="I13005" s="26"/>
      <c r="K13005"/>
      <c r="L13005"/>
      <c r="M13005"/>
      <c r="N13005"/>
      <c r="O13005"/>
      <c r="P13005"/>
      <c r="S13005"/>
    </row>
    <row r="13006" spans="1:20" x14ac:dyDescent="0.3">
      <c r="A13006" s="25"/>
      <c r="B13006"/>
      <c r="C13006"/>
      <c r="D13006"/>
      <c r="E13006"/>
      <c r="F13006"/>
      <c r="G13006"/>
      <c r="H13006" s="26"/>
      <c r="I13006" s="26"/>
      <c r="K13006"/>
      <c r="L13006"/>
      <c r="M13006"/>
      <c r="N13006"/>
      <c r="O13006"/>
      <c r="P13006"/>
      <c r="S13006"/>
    </row>
    <row r="13007" spans="1:20" x14ac:dyDescent="0.3">
      <c r="A13007" s="25"/>
      <c r="B13007"/>
      <c r="C13007"/>
      <c r="D13007"/>
      <c r="E13007"/>
      <c r="F13007"/>
      <c r="G13007"/>
      <c r="H13007" s="26"/>
      <c r="I13007" s="26"/>
      <c r="K13007"/>
      <c r="L13007"/>
      <c r="M13007"/>
      <c r="N13007"/>
      <c r="O13007"/>
      <c r="P13007"/>
      <c r="S13007"/>
    </row>
    <row r="13008" spans="1:20" x14ac:dyDescent="0.3">
      <c r="A13008" s="25"/>
      <c r="B13008"/>
      <c r="C13008"/>
      <c r="D13008"/>
      <c r="E13008"/>
      <c r="F13008"/>
      <c r="G13008"/>
      <c r="H13008" s="26"/>
      <c r="I13008" s="26"/>
      <c r="K13008"/>
      <c r="L13008"/>
      <c r="M13008"/>
      <c r="N13008"/>
      <c r="O13008"/>
      <c r="P13008"/>
      <c r="S13008"/>
    </row>
    <row r="13009" spans="1:19" x14ac:dyDescent="0.3">
      <c r="A13009" s="25"/>
      <c r="B13009"/>
      <c r="C13009"/>
      <c r="D13009"/>
      <c r="E13009"/>
      <c r="F13009"/>
      <c r="G13009"/>
      <c r="H13009"/>
      <c r="I13009"/>
      <c r="K13009"/>
      <c r="L13009"/>
      <c r="M13009"/>
      <c r="N13009"/>
      <c r="O13009"/>
      <c r="P13009"/>
      <c r="S13009"/>
    </row>
    <row r="13010" spans="1:19" x14ac:dyDescent="0.3">
      <c r="A13010" s="25"/>
      <c r="B13010"/>
      <c r="C13010"/>
      <c r="D13010"/>
      <c r="E13010"/>
      <c r="F13010"/>
      <c r="G13010"/>
      <c r="H13010"/>
      <c r="I13010"/>
      <c r="K13010"/>
      <c r="L13010"/>
      <c r="M13010"/>
      <c r="N13010"/>
      <c r="O13010"/>
      <c r="P13010"/>
      <c r="S13010"/>
    </row>
    <row r="13011" spans="1:19" x14ac:dyDescent="0.3">
      <c r="A13011" s="25"/>
      <c r="B13011"/>
      <c r="C13011"/>
      <c r="D13011"/>
      <c r="E13011"/>
      <c r="F13011"/>
      <c r="G13011"/>
      <c r="H13011" s="26"/>
      <c r="I13011" s="26"/>
      <c r="K13011"/>
      <c r="L13011"/>
      <c r="M13011"/>
      <c r="N13011"/>
      <c r="O13011"/>
      <c r="P13011"/>
      <c r="S13011"/>
    </row>
    <row r="13012" spans="1:19" x14ac:dyDescent="0.3">
      <c r="A13012" s="25"/>
      <c r="B13012"/>
      <c r="C13012"/>
      <c r="D13012"/>
      <c r="E13012"/>
      <c r="F13012"/>
      <c r="G13012"/>
      <c r="H13012" s="26"/>
      <c r="I13012" s="26"/>
      <c r="K13012"/>
      <c r="L13012"/>
      <c r="M13012"/>
      <c r="N13012"/>
      <c r="O13012"/>
      <c r="P13012"/>
      <c r="S13012"/>
    </row>
    <row r="13013" spans="1:19" x14ac:dyDescent="0.3">
      <c r="A13013" s="25"/>
      <c r="B13013"/>
      <c r="C13013"/>
      <c r="D13013"/>
      <c r="E13013"/>
      <c r="F13013"/>
      <c r="G13013"/>
      <c r="H13013" s="26"/>
      <c r="I13013" s="26"/>
      <c r="K13013"/>
      <c r="L13013"/>
      <c r="M13013"/>
      <c r="N13013"/>
      <c r="O13013"/>
      <c r="P13013"/>
      <c r="S13013"/>
    </row>
    <row r="13014" spans="1:19" x14ac:dyDescent="0.3">
      <c r="A13014" s="25"/>
      <c r="B13014"/>
      <c r="C13014"/>
      <c r="D13014"/>
      <c r="E13014"/>
      <c r="F13014"/>
      <c r="G13014"/>
      <c r="H13014" s="26"/>
      <c r="I13014" s="26"/>
      <c r="K13014"/>
      <c r="L13014"/>
      <c r="M13014"/>
      <c r="N13014"/>
      <c r="O13014"/>
      <c r="P13014"/>
      <c r="S13014"/>
    </row>
    <row r="13015" spans="1:19" x14ac:dyDescent="0.3">
      <c r="A13015" s="25"/>
      <c r="B13015"/>
      <c r="C13015"/>
      <c r="D13015"/>
      <c r="E13015"/>
      <c r="F13015"/>
      <c r="G13015"/>
      <c r="H13015"/>
      <c r="I13015" s="14"/>
      <c r="K13015"/>
      <c r="L13015"/>
      <c r="M13015"/>
      <c r="N13015"/>
      <c r="O13015"/>
      <c r="P13015"/>
      <c r="S13015"/>
    </row>
    <row r="13016" spans="1:19" x14ac:dyDescent="0.3">
      <c r="A13016" s="25"/>
      <c r="B13016"/>
      <c r="C13016"/>
      <c r="D13016"/>
      <c r="E13016"/>
      <c r="F13016"/>
      <c r="G13016"/>
      <c r="H13016"/>
      <c r="I13016"/>
      <c r="K13016"/>
      <c r="L13016"/>
      <c r="M13016"/>
      <c r="N13016"/>
      <c r="O13016"/>
      <c r="P13016"/>
      <c r="S13016"/>
    </row>
    <row r="13017" spans="1:19" x14ac:dyDescent="0.3">
      <c r="A13017" s="25"/>
      <c r="B13017"/>
      <c r="C13017"/>
      <c r="D13017"/>
      <c r="E13017"/>
      <c r="F13017"/>
      <c r="G13017"/>
      <c r="H13017" s="26"/>
      <c r="I13017" s="26"/>
      <c r="K13017"/>
      <c r="L13017"/>
      <c r="M13017"/>
      <c r="N13017"/>
      <c r="O13017"/>
      <c r="P13017"/>
      <c r="S13017"/>
    </row>
    <row r="13018" spans="1:19" x14ac:dyDescent="0.3">
      <c r="A13018" s="25"/>
      <c r="B13018"/>
      <c r="C13018"/>
      <c r="D13018"/>
      <c r="E13018"/>
      <c r="F13018"/>
      <c r="G13018"/>
      <c r="H13018" s="26"/>
      <c r="I13018" s="26"/>
      <c r="K13018"/>
      <c r="L13018"/>
      <c r="M13018"/>
      <c r="N13018"/>
      <c r="O13018"/>
      <c r="P13018"/>
      <c r="S13018"/>
    </row>
    <row r="13019" spans="1:19" x14ac:dyDescent="0.3">
      <c r="A13019" s="25"/>
      <c r="B13019"/>
      <c r="C13019"/>
      <c r="D13019"/>
      <c r="E13019"/>
      <c r="F13019"/>
      <c r="G13019"/>
      <c r="H13019"/>
      <c r="I13019"/>
      <c r="K13019"/>
      <c r="L13019"/>
      <c r="M13019"/>
      <c r="N13019"/>
      <c r="O13019"/>
      <c r="P13019"/>
      <c r="S13019"/>
    </row>
    <row r="13020" spans="1:19" x14ac:dyDescent="0.3">
      <c r="A13020" s="25"/>
      <c r="B13020"/>
      <c r="C13020"/>
      <c r="D13020"/>
      <c r="E13020"/>
      <c r="F13020"/>
      <c r="G13020"/>
      <c r="H13020"/>
      <c r="I13020" s="14"/>
      <c r="K13020"/>
      <c r="L13020"/>
      <c r="M13020"/>
      <c r="N13020"/>
      <c r="O13020"/>
      <c r="P13020"/>
      <c r="S13020"/>
    </row>
    <row r="13021" spans="1:19" x14ac:dyDescent="0.3">
      <c r="A13021" s="25"/>
      <c r="B13021"/>
      <c r="C13021"/>
      <c r="D13021"/>
      <c r="E13021"/>
      <c r="F13021"/>
      <c r="G13021"/>
      <c r="H13021" s="26"/>
      <c r="I13021" s="26"/>
      <c r="K13021"/>
      <c r="L13021"/>
      <c r="M13021"/>
      <c r="N13021"/>
      <c r="O13021"/>
      <c r="P13021"/>
      <c r="S13021"/>
    </row>
    <row r="13022" spans="1:19" x14ac:dyDescent="0.3">
      <c r="A13022" s="25"/>
      <c r="B13022"/>
      <c r="C13022"/>
      <c r="D13022"/>
      <c r="E13022"/>
      <c r="F13022"/>
      <c r="G13022"/>
      <c r="H13022" s="26"/>
      <c r="I13022" s="26"/>
      <c r="K13022"/>
      <c r="L13022"/>
      <c r="M13022"/>
      <c r="N13022"/>
      <c r="O13022"/>
      <c r="P13022"/>
      <c r="S13022"/>
    </row>
    <row r="13023" spans="1:19" x14ac:dyDescent="0.3">
      <c r="A13023" s="25"/>
      <c r="B13023"/>
      <c r="C13023"/>
      <c r="D13023"/>
      <c r="E13023"/>
      <c r="F13023"/>
      <c r="G13023"/>
      <c r="H13023"/>
      <c r="I13023" s="14"/>
      <c r="K13023"/>
      <c r="L13023"/>
      <c r="M13023"/>
      <c r="N13023"/>
      <c r="O13023"/>
      <c r="P13023"/>
      <c r="S13023"/>
    </row>
    <row r="13024" spans="1:19" x14ac:dyDescent="0.3">
      <c r="A13024" s="25"/>
      <c r="B13024"/>
      <c r="C13024"/>
      <c r="D13024"/>
      <c r="E13024"/>
      <c r="F13024"/>
      <c r="G13024"/>
      <c r="H13024" s="14"/>
      <c r="I13024" s="14"/>
      <c r="K13024"/>
      <c r="L13024"/>
      <c r="M13024"/>
      <c r="N13024"/>
      <c r="O13024"/>
      <c r="P13024"/>
      <c r="S13024"/>
    </row>
    <row r="13025" spans="1:20" x14ac:dyDescent="0.3">
      <c r="A13025" s="25"/>
      <c r="B13025"/>
      <c r="C13025"/>
      <c r="D13025"/>
      <c r="E13025"/>
      <c r="F13025"/>
      <c r="G13025"/>
      <c r="H13025" s="26"/>
      <c r="I13025" s="26"/>
      <c r="K13025"/>
      <c r="L13025"/>
      <c r="M13025"/>
      <c r="N13025"/>
      <c r="O13025"/>
      <c r="P13025"/>
      <c r="S13025"/>
    </row>
    <row r="13026" spans="1:20" x14ac:dyDescent="0.3">
      <c r="A13026" s="25"/>
      <c r="B13026"/>
      <c r="C13026"/>
      <c r="D13026"/>
      <c r="E13026"/>
      <c r="F13026"/>
      <c r="G13026"/>
      <c r="H13026" s="26"/>
      <c r="I13026" s="26"/>
      <c r="K13026"/>
      <c r="L13026"/>
      <c r="M13026"/>
      <c r="N13026"/>
      <c r="O13026"/>
      <c r="P13026"/>
      <c r="S13026"/>
    </row>
    <row r="13027" spans="1:20" x14ac:dyDescent="0.3">
      <c r="A13027" s="25"/>
      <c r="B13027"/>
      <c r="C13027"/>
      <c r="D13027"/>
      <c r="E13027"/>
      <c r="F13027"/>
      <c r="G13027"/>
      <c r="H13027" s="26"/>
      <c r="I13027" s="26"/>
      <c r="K13027"/>
      <c r="L13027"/>
      <c r="M13027"/>
      <c r="N13027"/>
      <c r="O13027"/>
      <c r="P13027"/>
      <c r="S13027"/>
    </row>
    <row r="13028" spans="1:20" x14ac:dyDescent="0.3">
      <c r="A13028" s="25"/>
      <c r="B13028"/>
      <c r="C13028"/>
      <c r="D13028"/>
      <c r="E13028"/>
      <c r="F13028"/>
      <c r="G13028"/>
      <c r="H13028" s="26"/>
      <c r="I13028" s="26"/>
      <c r="K13028"/>
      <c r="L13028"/>
      <c r="M13028"/>
      <c r="N13028"/>
      <c r="O13028"/>
      <c r="P13028"/>
      <c r="S13028"/>
    </row>
    <row r="13029" spans="1:20" x14ac:dyDescent="0.3">
      <c r="A13029" s="25"/>
      <c r="B13029"/>
      <c r="C13029"/>
      <c r="D13029"/>
      <c r="E13029"/>
      <c r="F13029"/>
      <c r="G13029"/>
      <c r="H13029" s="14"/>
      <c r="I13029" s="14"/>
      <c r="K13029"/>
      <c r="L13029"/>
      <c r="M13029"/>
      <c r="N13029"/>
      <c r="O13029"/>
      <c r="P13029"/>
      <c r="S13029"/>
    </row>
    <row r="13030" spans="1:20" x14ac:dyDescent="0.3">
      <c r="A13030" s="25"/>
      <c r="B13030"/>
      <c r="C13030"/>
      <c r="D13030"/>
      <c r="E13030"/>
      <c r="F13030"/>
      <c r="G13030"/>
      <c r="H13030" s="14"/>
      <c r="I13030" s="14"/>
      <c r="K13030"/>
      <c r="L13030"/>
      <c r="M13030"/>
      <c r="N13030"/>
      <c r="O13030"/>
      <c r="P13030"/>
      <c r="S13030"/>
    </row>
    <row r="13031" spans="1:20" x14ac:dyDescent="0.3">
      <c r="A13031" s="25"/>
      <c r="B13031"/>
      <c r="C13031"/>
      <c r="D13031"/>
      <c r="E13031"/>
      <c r="F13031"/>
      <c r="G13031"/>
      <c r="H13031" s="26"/>
      <c r="I13031" s="26"/>
      <c r="K13031"/>
      <c r="L13031"/>
      <c r="M13031"/>
      <c r="N13031"/>
      <c r="O13031"/>
      <c r="P13031"/>
      <c r="S13031"/>
      <c r="T13031" s="7"/>
    </row>
    <row r="13032" spans="1:20" x14ac:dyDescent="0.3">
      <c r="A13032" s="25"/>
      <c r="B13032"/>
      <c r="C13032"/>
      <c r="D13032"/>
      <c r="E13032"/>
      <c r="F13032"/>
      <c r="G13032"/>
      <c r="H13032" s="26"/>
      <c r="I13032" s="26"/>
      <c r="K13032"/>
      <c r="L13032"/>
      <c r="M13032"/>
      <c r="N13032"/>
      <c r="O13032"/>
      <c r="P13032"/>
      <c r="S13032"/>
    </row>
    <row r="13033" spans="1:20" x14ac:dyDescent="0.3">
      <c r="A13033" s="25"/>
      <c r="B13033"/>
      <c r="C13033"/>
      <c r="D13033"/>
      <c r="E13033"/>
      <c r="F13033"/>
      <c r="G13033"/>
      <c r="H13033" s="26"/>
      <c r="I13033" s="26"/>
      <c r="K13033"/>
      <c r="L13033"/>
      <c r="M13033"/>
      <c r="N13033"/>
      <c r="O13033"/>
      <c r="P13033"/>
      <c r="S13033"/>
    </row>
    <row r="13034" spans="1:20" x14ac:dyDescent="0.3">
      <c r="A13034" s="25"/>
      <c r="B13034"/>
      <c r="C13034"/>
      <c r="D13034"/>
      <c r="E13034"/>
      <c r="F13034"/>
      <c r="G13034"/>
      <c r="H13034" s="26"/>
      <c r="I13034" s="26"/>
      <c r="K13034"/>
      <c r="L13034"/>
      <c r="M13034"/>
      <c r="N13034"/>
      <c r="O13034"/>
      <c r="P13034"/>
      <c r="S13034"/>
    </row>
    <row r="13035" spans="1:20" x14ac:dyDescent="0.3">
      <c r="A13035" s="25"/>
      <c r="B13035"/>
      <c r="C13035"/>
      <c r="D13035"/>
      <c r="E13035"/>
      <c r="F13035"/>
      <c r="G13035"/>
      <c r="H13035" s="26"/>
      <c r="I13035" s="26"/>
      <c r="K13035"/>
      <c r="L13035"/>
      <c r="M13035"/>
      <c r="N13035"/>
      <c r="O13035"/>
      <c r="P13035"/>
      <c r="S13035"/>
    </row>
    <row r="13036" spans="1:20" x14ac:dyDescent="0.3">
      <c r="A13036" s="25"/>
      <c r="B13036"/>
      <c r="C13036"/>
      <c r="D13036"/>
      <c r="E13036"/>
      <c r="F13036"/>
      <c r="G13036"/>
      <c r="H13036" s="26"/>
      <c r="I13036" s="26"/>
      <c r="K13036"/>
      <c r="L13036"/>
      <c r="M13036"/>
      <c r="N13036"/>
      <c r="O13036"/>
      <c r="P13036"/>
      <c r="S13036"/>
    </row>
    <row r="13037" spans="1:20" x14ac:dyDescent="0.3">
      <c r="A13037" s="25"/>
      <c r="B13037"/>
      <c r="C13037"/>
      <c r="D13037"/>
      <c r="E13037"/>
      <c r="F13037"/>
      <c r="G13037"/>
      <c r="H13037" s="26"/>
      <c r="I13037" s="26"/>
      <c r="K13037"/>
      <c r="L13037"/>
      <c r="M13037"/>
      <c r="N13037"/>
      <c r="O13037"/>
      <c r="P13037"/>
      <c r="S13037"/>
    </row>
    <row r="13038" spans="1:20" x14ac:dyDescent="0.3">
      <c r="A13038" s="25"/>
      <c r="B13038"/>
      <c r="C13038"/>
      <c r="D13038"/>
      <c r="E13038"/>
      <c r="F13038"/>
      <c r="G13038"/>
      <c r="H13038" s="26"/>
      <c r="I13038" s="26"/>
      <c r="K13038"/>
      <c r="L13038"/>
      <c r="M13038"/>
      <c r="N13038"/>
      <c r="O13038"/>
      <c r="P13038"/>
      <c r="S13038"/>
    </row>
    <row r="13039" spans="1:20" x14ac:dyDescent="0.3">
      <c r="A13039" s="25"/>
      <c r="B13039"/>
      <c r="C13039"/>
      <c r="D13039"/>
      <c r="E13039"/>
      <c r="F13039"/>
      <c r="G13039"/>
      <c r="H13039" s="26"/>
      <c r="I13039" s="26"/>
      <c r="K13039"/>
      <c r="L13039"/>
      <c r="M13039"/>
      <c r="N13039"/>
      <c r="O13039"/>
      <c r="P13039"/>
      <c r="S13039"/>
    </row>
    <row r="13040" spans="1:20" x14ac:dyDescent="0.3">
      <c r="A13040" s="25"/>
      <c r="B13040"/>
      <c r="C13040"/>
      <c r="D13040"/>
      <c r="E13040"/>
      <c r="F13040"/>
      <c r="G13040"/>
      <c r="H13040" s="26"/>
      <c r="I13040" s="26"/>
      <c r="K13040"/>
      <c r="L13040"/>
      <c r="M13040"/>
      <c r="N13040"/>
      <c r="O13040"/>
      <c r="P13040"/>
      <c r="S13040"/>
    </row>
    <row r="13041" spans="1:19" x14ac:dyDescent="0.3">
      <c r="A13041" s="25"/>
      <c r="B13041"/>
      <c r="C13041"/>
      <c r="D13041"/>
      <c r="E13041"/>
      <c r="F13041"/>
      <c r="G13041"/>
      <c r="H13041" s="14"/>
      <c r="I13041" s="14"/>
      <c r="K13041"/>
      <c r="L13041"/>
      <c r="M13041"/>
      <c r="N13041"/>
      <c r="O13041"/>
      <c r="P13041"/>
      <c r="S13041"/>
    </row>
    <row r="13042" spans="1:19" x14ac:dyDescent="0.3">
      <c r="A13042" s="25"/>
      <c r="B13042"/>
      <c r="C13042"/>
      <c r="D13042"/>
      <c r="E13042"/>
      <c r="F13042"/>
      <c r="G13042"/>
      <c r="H13042" s="14"/>
      <c r="I13042" s="14"/>
      <c r="K13042"/>
      <c r="L13042"/>
      <c r="M13042"/>
      <c r="N13042"/>
      <c r="O13042"/>
      <c r="P13042"/>
      <c r="S13042"/>
    </row>
    <row r="13043" spans="1:19" x14ac:dyDescent="0.3">
      <c r="A13043" s="25"/>
      <c r="B13043"/>
      <c r="C13043"/>
      <c r="D13043"/>
      <c r="E13043"/>
      <c r="F13043"/>
      <c r="G13043"/>
      <c r="H13043" s="14"/>
      <c r="I13043" s="14"/>
      <c r="K13043"/>
      <c r="L13043"/>
      <c r="M13043"/>
      <c r="N13043"/>
      <c r="O13043"/>
      <c r="P13043"/>
      <c r="S13043"/>
    </row>
    <row r="13044" spans="1:19" x14ac:dyDescent="0.3">
      <c r="A13044" s="25"/>
      <c r="B13044"/>
      <c r="C13044"/>
      <c r="D13044"/>
      <c r="E13044"/>
      <c r="F13044"/>
      <c r="G13044"/>
      <c r="H13044" s="14"/>
      <c r="I13044" s="14"/>
      <c r="K13044"/>
      <c r="L13044"/>
      <c r="M13044"/>
      <c r="N13044"/>
      <c r="O13044"/>
      <c r="P13044"/>
      <c r="S13044"/>
    </row>
    <row r="13045" spans="1:19" x14ac:dyDescent="0.3">
      <c r="A13045" s="25"/>
      <c r="B13045"/>
      <c r="C13045"/>
      <c r="D13045"/>
      <c r="E13045"/>
      <c r="F13045"/>
      <c r="G13045"/>
      <c r="H13045" s="26"/>
      <c r="I13045" s="26"/>
      <c r="K13045"/>
      <c r="L13045"/>
      <c r="M13045"/>
      <c r="N13045"/>
      <c r="O13045"/>
      <c r="P13045"/>
      <c r="S13045"/>
    </row>
    <row r="13046" spans="1:19" x14ac:dyDescent="0.3">
      <c r="A13046" s="25"/>
      <c r="B13046"/>
      <c r="C13046"/>
      <c r="D13046"/>
      <c r="E13046"/>
      <c r="F13046"/>
      <c r="G13046"/>
      <c r="H13046" s="26"/>
      <c r="I13046" s="26"/>
      <c r="K13046"/>
      <c r="L13046"/>
      <c r="M13046"/>
      <c r="N13046"/>
      <c r="O13046"/>
      <c r="P13046"/>
      <c r="S13046"/>
    </row>
    <row r="13047" spans="1:19" x14ac:dyDescent="0.3">
      <c r="A13047" s="25"/>
      <c r="B13047"/>
      <c r="C13047"/>
      <c r="D13047"/>
      <c r="E13047"/>
      <c r="F13047"/>
      <c r="G13047"/>
      <c r="H13047" s="26"/>
      <c r="I13047" s="26"/>
      <c r="K13047"/>
      <c r="L13047"/>
      <c r="M13047"/>
      <c r="N13047"/>
      <c r="O13047"/>
      <c r="P13047"/>
      <c r="S13047"/>
    </row>
    <row r="13048" spans="1:19" x14ac:dyDescent="0.3">
      <c r="A13048" s="25"/>
      <c r="B13048"/>
      <c r="C13048"/>
      <c r="D13048"/>
      <c r="E13048"/>
      <c r="F13048"/>
      <c r="G13048"/>
      <c r="H13048" s="26"/>
      <c r="I13048" s="26"/>
      <c r="K13048"/>
      <c r="L13048"/>
      <c r="M13048"/>
      <c r="N13048"/>
      <c r="O13048"/>
      <c r="P13048"/>
      <c r="S13048"/>
    </row>
    <row r="13049" spans="1:19" x14ac:dyDescent="0.3">
      <c r="A13049" s="25"/>
      <c r="B13049"/>
      <c r="C13049"/>
      <c r="D13049"/>
      <c r="E13049"/>
      <c r="F13049"/>
      <c r="G13049"/>
      <c r="H13049" s="26"/>
      <c r="I13049" s="26"/>
      <c r="K13049"/>
      <c r="L13049"/>
      <c r="M13049"/>
      <c r="N13049"/>
      <c r="O13049"/>
      <c r="P13049"/>
      <c r="S13049"/>
    </row>
    <row r="13050" spans="1:19" x14ac:dyDescent="0.3">
      <c r="A13050" s="25"/>
      <c r="B13050"/>
      <c r="C13050"/>
      <c r="D13050"/>
      <c r="E13050"/>
      <c r="F13050"/>
      <c r="G13050"/>
      <c r="H13050" s="26"/>
      <c r="I13050" s="26"/>
      <c r="K13050"/>
      <c r="L13050"/>
      <c r="M13050"/>
      <c r="N13050"/>
      <c r="O13050"/>
      <c r="P13050"/>
      <c r="S13050"/>
    </row>
    <row r="13051" spans="1:19" x14ac:dyDescent="0.3">
      <c r="A13051" s="25"/>
      <c r="B13051"/>
      <c r="C13051"/>
      <c r="D13051"/>
      <c r="E13051"/>
      <c r="F13051"/>
      <c r="G13051"/>
      <c r="H13051"/>
      <c r="I13051"/>
      <c r="K13051"/>
      <c r="L13051"/>
      <c r="M13051"/>
      <c r="N13051"/>
      <c r="O13051"/>
      <c r="P13051"/>
      <c r="S13051"/>
    </row>
    <row r="13052" spans="1:19" x14ac:dyDescent="0.3">
      <c r="A13052" s="25"/>
      <c r="B13052"/>
      <c r="C13052"/>
      <c r="D13052"/>
      <c r="E13052"/>
      <c r="F13052"/>
      <c r="G13052"/>
      <c r="H13052"/>
      <c r="I13052"/>
      <c r="K13052"/>
      <c r="L13052"/>
      <c r="M13052"/>
      <c r="N13052"/>
      <c r="O13052"/>
      <c r="P13052"/>
      <c r="S13052"/>
    </row>
    <row r="13053" spans="1:19" x14ac:dyDescent="0.3">
      <c r="A13053" s="25"/>
      <c r="B13053"/>
      <c r="C13053"/>
      <c r="D13053"/>
      <c r="E13053"/>
      <c r="F13053"/>
      <c r="G13053"/>
      <c r="H13053"/>
      <c r="I13053"/>
      <c r="K13053"/>
      <c r="L13053"/>
      <c r="M13053"/>
      <c r="N13053"/>
      <c r="O13053"/>
      <c r="P13053"/>
      <c r="S13053"/>
    </row>
    <row r="13054" spans="1:19" x14ac:dyDescent="0.3">
      <c r="A13054" s="25"/>
      <c r="B13054"/>
      <c r="C13054"/>
      <c r="D13054"/>
      <c r="E13054"/>
      <c r="F13054"/>
      <c r="G13054"/>
      <c r="H13054" s="26"/>
      <c r="I13054" s="26"/>
      <c r="K13054"/>
      <c r="L13054"/>
      <c r="M13054"/>
      <c r="N13054"/>
      <c r="O13054"/>
      <c r="P13054"/>
      <c r="S13054"/>
    </row>
    <row r="13055" spans="1:19" x14ac:dyDescent="0.3">
      <c r="A13055" s="25"/>
      <c r="B13055"/>
      <c r="C13055"/>
      <c r="D13055"/>
      <c r="E13055"/>
      <c r="F13055"/>
      <c r="G13055"/>
      <c r="H13055" s="26"/>
      <c r="I13055" s="26"/>
      <c r="K13055"/>
      <c r="L13055"/>
      <c r="M13055"/>
      <c r="N13055"/>
      <c r="O13055"/>
      <c r="P13055"/>
      <c r="S13055"/>
    </row>
    <row r="13056" spans="1:19" x14ac:dyDescent="0.3">
      <c r="A13056" s="25"/>
      <c r="B13056"/>
      <c r="C13056"/>
      <c r="D13056"/>
      <c r="E13056"/>
      <c r="F13056"/>
      <c r="G13056"/>
      <c r="H13056" s="26"/>
      <c r="I13056" s="26"/>
      <c r="K13056"/>
      <c r="L13056"/>
      <c r="M13056"/>
      <c r="N13056"/>
      <c r="O13056"/>
      <c r="P13056"/>
      <c r="S13056"/>
    </row>
    <row r="13057" spans="1:19" x14ac:dyDescent="0.3">
      <c r="A13057" s="25"/>
      <c r="B13057"/>
      <c r="C13057"/>
      <c r="D13057"/>
      <c r="E13057"/>
      <c r="F13057"/>
      <c r="G13057"/>
      <c r="H13057" s="26"/>
      <c r="I13057" s="26"/>
      <c r="K13057"/>
      <c r="L13057"/>
      <c r="M13057"/>
      <c r="N13057"/>
      <c r="O13057"/>
      <c r="P13057"/>
      <c r="S13057"/>
    </row>
    <row r="13058" spans="1:19" x14ac:dyDescent="0.3">
      <c r="A13058" s="25"/>
      <c r="B13058"/>
      <c r="C13058"/>
      <c r="D13058"/>
      <c r="E13058"/>
      <c r="F13058"/>
      <c r="G13058"/>
      <c r="H13058" s="14"/>
      <c r="I13058" s="14"/>
      <c r="K13058"/>
      <c r="L13058"/>
      <c r="M13058"/>
      <c r="N13058"/>
      <c r="O13058"/>
      <c r="P13058"/>
      <c r="S13058"/>
    </row>
    <row r="13059" spans="1:19" x14ac:dyDescent="0.3">
      <c r="A13059" s="25"/>
      <c r="B13059"/>
      <c r="C13059"/>
      <c r="D13059"/>
      <c r="E13059"/>
      <c r="F13059"/>
      <c r="G13059"/>
      <c r="H13059" s="14"/>
      <c r="I13059"/>
      <c r="K13059"/>
      <c r="L13059"/>
      <c r="M13059"/>
      <c r="N13059"/>
      <c r="O13059"/>
      <c r="P13059"/>
      <c r="S13059"/>
    </row>
    <row r="13060" spans="1:19" x14ac:dyDescent="0.3">
      <c r="A13060" s="25"/>
      <c r="B13060"/>
      <c r="C13060"/>
      <c r="D13060"/>
      <c r="E13060"/>
      <c r="F13060"/>
      <c r="G13060"/>
      <c r="H13060" s="14"/>
      <c r="I13060" s="14"/>
      <c r="K13060"/>
      <c r="L13060"/>
      <c r="M13060"/>
      <c r="N13060"/>
      <c r="O13060"/>
      <c r="P13060"/>
      <c r="S13060"/>
    </row>
    <row r="13061" spans="1:19" x14ac:dyDescent="0.3">
      <c r="A13061" s="25"/>
      <c r="B13061"/>
      <c r="C13061"/>
      <c r="D13061"/>
      <c r="E13061"/>
      <c r="F13061"/>
      <c r="G13061"/>
      <c r="H13061"/>
      <c r="I13061"/>
      <c r="K13061"/>
      <c r="L13061"/>
      <c r="M13061"/>
      <c r="N13061"/>
      <c r="O13061"/>
      <c r="P13061"/>
      <c r="S13061"/>
    </row>
    <row r="13062" spans="1:19" x14ac:dyDescent="0.3">
      <c r="A13062" s="25"/>
      <c r="B13062"/>
      <c r="C13062"/>
      <c r="D13062"/>
      <c r="E13062"/>
      <c r="F13062"/>
      <c r="G13062"/>
      <c r="H13062" s="26"/>
      <c r="I13062" s="26"/>
      <c r="K13062"/>
      <c r="L13062"/>
      <c r="M13062"/>
      <c r="N13062"/>
      <c r="O13062"/>
      <c r="P13062"/>
      <c r="S13062"/>
    </row>
    <row r="13063" spans="1:19" x14ac:dyDescent="0.3">
      <c r="A13063" s="25"/>
      <c r="B13063"/>
      <c r="C13063"/>
      <c r="D13063"/>
      <c r="E13063"/>
      <c r="F13063"/>
      <c r="G13063"/>
      <c r="H13063" s="26"/>
      <c r="I13063" s="26"/>
      <c r="K13063"/>
      <c r="L13063"/>
      <c r="M13063"/>
      <c r="N13063"/>
      <c r="O13063"/>
      <c r="P13063"/>
      <c r="S13063"/>
    </row>
    <row r="13064" spans="1:19" x14ac:dyDescent="0.3">
      <c r="A13064" s="25"/>
      <c r="B13064"/>
      <c r="C13064"/>
      <c r="D13064"/>
      <c r="E13064"/>
      <c r="F13064"/>
      <c r="G13064"/>
      <c r="H13064" s="26"/>
      <c r="I13064" s="26"/>
      <c r="K13064"/>
      <c r="L13064"/>
      <c r="M13064"/>
      <c r="N13064"/>
      <c r="O13064"/>
      <c r="P13064"/>
      <c r="S13064"/>
    </row>
    <row r="13065" spans="1:19" x14ac:dyDescent="0.3">
      <c r="A13065" s="25"/>
      <c r="B13065"/>
      <c r="C13065"/>
      <c r="D13065"/>
      <c r="E13065"/>
      <c r="F13065"/>
      <c r="G13065"/>
      <c r="H13065" s="26"/>
      <c r="I13065" s="26"/>
      <c r="K13065"/>
      <c r="L13065"/>
      <c r="M13065"/>
      <c r="N13065"/>
      <c r="O13065"/>
      <c r="P13065"/>
      <c r="S13065"/>
    </row>
    <row r="13066" spans="1:19" x14ac:dyDescent="0.3">
      <c r="A13066" s="25"/>
      <c r="B13066"/>
      <c r="C13066"/>
      <c r="D13066"/>
      <c r="E13066"/>
      <c r="F13066"/>
      <c r="G13066"/>
      <c r="H13066" s="14"/>
      <c r="I13066" s="26"/>
      <c r="K13066"/>
      <c r="L13066"/>
      <c r="M13066"/>
      <c r="N13066"/>
      <c r="O13066"/>
      <c r="P13066"/>
      <c r="S13066"/>
    </row>
    <row r="13067" spans="1:19" x14ac:dyDescent="0.3">
      <c r="A13067" s="25"/>
      <c r="B13067"/>
      <c r="C13067"/>
      <c r="D13067"/>
      <c r="E13067"/>
      <c r="F13067"/>
      <c r="G13067"/>
      <c r="H13067" s="14"/>
      <c r="I13067" s="26"/>
      <c r="K13067"/>
      <c r="L13067"/>
      <c r="M13067"/>
      <c r="N13067"/>
      <c r="O13067"/>
      <c r="P13067"/>
      <c r="S13067"/>
    </row>
    <row r="13068" spans="1:19" x14ac:dyDescent="0.3">
      <c r="A13068" s="25"/>
      <c r="B13068"/>
      <c r="C13068"/>
      <c r="D13068"/>
      <c r="E13068"/>
      <c r="F13068"/>
      <c r="G13068"/>
      <c r="H13068" s="14"/>
      <c r="I13068" s="26"/>
      <c r="K13068"/>
      <c r="L13068"/>
      <c r="M13068"/>
      <c r="N13068"/>
      <c r="O13068"/>
      <c r="P13068"/>
      <c r="S13068"/>
    </row>
    <row r="13069" spans="1:19" x14ac:dyDescent="0.3">
      <c r="A13069" s="25"/>
      <c r="B13069"/>
      <c r="C13069"/>
      <c r="D13069"/>
      <c r="E13069"/>
      <c r="F13069"/>
      <c r="G13069"/>
      <c r="H13069" s="14"/>
      <c r="I13069" s="26"/>
      <c r="K13069"/>
      <c r="L13069"/>
      <c r="M13069"/>
      <c r="N13069"/>
      <c r="O13069"/>
      <c r="P13069"/>
      <c r="S13069"/>
    </row>
    <row r="13070" spans="1:19" x14ac:dyDescent="0.3">
      <c r="A13070" s="25"/>
      <c r="B13070"/>
      <c r="C13070"/>
      <c r="D13070"/>
      <c r="E13070"/>
      <c r="F13070"/>
      <c r="G13070"/>
      <c r="H13070" s="26"/>
      <c r="I13070" s="26"/>
      <c r="K13070"/>
      <c r="L13070"/>
      <c r="M13070"/>
      <c r="N13070"/>
      <c r="O13070"/>
      <c r="P13070"/>
      <c r="S13070"/>
    </row>
    <row r="13071" spans="1:19" x14ac:dyDescent="0.3">
      <c r="A13071" s="25"/>
      <c r="B13071"/>
      <c r="C13071"/>
      <c r="D13071"/>
      <c r="E13071"/>
      <c r="F13071"/>
      <c r="G13071"/>
      <c r="H13071" s="26"/>
      <c r="I13071" s="26"/>
      <c r="K13071"/>
      <c r="L13071"/>
      <c r="M13071"/>
      <c r="N13071"/>
      <c r="O13071"/>
      <c r="P13071"/>
      <c r="S13071"/>
    </row>
    <row r="13072" spans="1:19" x14ac:dyDescent="0.3">
      <c r="A13072" s="25"/>
      <c r="B13072"/>
      <c r="C13072"/>
      <c r="D13072"/>
      <c r="E13072"/>
      <c r="F13072"/>
      <c r="G13072"/>
      <c r="H13072" s="26"/>
      <c r="I13072" s="26"/>
      <c r="K13072"/>
      <c r="L13072"/>
      <c r="M13072"/>
      <c r="N13072"/>
      <c r="O13072"/>
      <c r="P13072"/>
      <c r="S13072"/>
    </row>
    <row r="13073" spans="1:19" x14ac:dyDescent="0.3">
      <c r="A13073" s="25"/>
      <c r="B13073"/>
      <c r="C13073"/>
      <c r="D13073"/>
      <c r="E13073"/>
      <c r="F13073"/>
      <c r="G13073"/>
      <c r="H13073" s="26"/>
      <c r="I13073" s="26"/>
      <c r="K13073"/>
      <c r="L13073"/>
      <c r="M13073"/>
      <c r="N13073"/>
      <c r="O13073"/>
      <c r="P13073"/>
      <c r="S13073"/>
    </row>
    <row r="13074" spans="1:19" x14ac:dyDescent="0.3">
      <c r="A13074" s="25"/>
      <c r="B13074"/>
      <c r="C13074"/>
      <c r="D13074"/>
      <c r="E13074"/>
      <c r="F13074"/>
      <c r="G13074"/>
      <c r="H13074" s="26"/>
      <c r="I13074" s="26"/>
      <c r="K13074"/>
      <c r="L13074"/>
      <c r="M13074"/>
      <c r="N13074"/>
      <c r="O13074"/>
      <c r="P13074"/>
      <c r="S13074"/>
    </row>
    <row r="13075" spans="1:19" x14ac:dyDescent="0.3">
      <c r="A13075" s="25"/>
      <c r="B13075"/>
      <c r="C13075"/>
      <c r="D13075"/>
      <c r="E13075"/>
      <c r="F13075"/>
      <c r="G13075"/>
      <c r="H13075" s="26"/>
      <c r="I13075" s="26"/>
      <c r="K13075"/>
      <c r="L13075"/>
      <c r="M13075"/>
      <c r="N13075"/>
      <c r="O13075"/>
      <c r="P13075"/>
      <c r="S13075"/>
    </row>
    <row r="13076" spans="1:19" x14ac:dyDescent="0.3">
      <c r="A13076" s="25"/>
      <c r="B13076"/>
      <c r="C13076"/>
      <c r="D13076"/>
      <c r="E13076"/>
      <c r="F13076"/>
      <c r="G13076"/>
      <c r="H13076" s="26"/>
      <c r="I13076" s="26"/>
      <c r="K13076"/>
      <c r="L13076"/>
      <c r="M13076"/>
      <c r="N13076"/>
      <c r="O13076"/>
      <c r="P13076"/>
      <c r="S13076"/>
    </row>
    <row r="13077" spans="1:19" x14ac:dyDescent="0.3">
      <c r="A13077" s="25"/>
      <c r="B13077"/>
      <c r="C13077"/>
      <c r="D13077"/>
      <c r="E13077"/>
      <c r="F13077"/>
      <c r="G13077"/>
      <c r="H13077" s="26"/>
      <c r="I13077" s="26"/>
      <c r="K13077"/>
      <c r="L13077"/>
      <c r="M13077"/>
      <c r="N13077"/>
      <c r="O13077"/>
      <c r="P13077"/>
      <c r="S13077"/>
    </row>
    <row r="13078" spans="1:19" x14ac:dyDescent="0.3">
      <c r="A13078" s="25"/>
      <c r="B13078"/>
      <c r="C13078"/>
      <c r="D13078"/>
      <c r="E13078"/>
      <c r="F13078"/>
      <c r="G13078"/>
      <c r="H13078"/>
      <c r="I13078"/>
      <c r="K13078"/>
      <c r="L13078"/>
      <c r="M13078"/>
      <c r="N13078"/>
      <c r="O13078"/>
      <c r="P13078"/>
      <c r="S13078"/>
    </row>
    <row r="13079" spans="1:19" x14ac:dyDescent="0.3">
      <c r="A13079" s="25"/>
      <c r="B13079"/>
      <c r="C13079"/>
      <c r="D13079"/>
      <c r="E13079"/>
      <c r="F13079"/>
      <c r="G13079"/>
      <c r="H13079"/>
      <c r="I13079"/>
      <c r="K13079"/>
      <c r="L13079"/>
      <c r="M13079"/>
      <c r="N13079"/>
      <c r="O13079"/>
      <c r="P13079"/>
      <c r="S13079"/>
    </row>
    <row r="13080" spans="1:19" x14ac:dyDescent="0.3">
      <c r="A13080" s="25"/>
      <c r="B13080"/>
      <c r="C13080"/>
      <c r="D13080"/>
      <c r="E13080"/>
      <c r="F13080"/>
      <c r="G13080"/>
      <c r="H13080" s="14"/>
      <c r="I13080" s="14"/>
      <c r="K13080"/>
      <c r="L13080"/>
      <c r="M13080"/>
      <c r="N13080"/>
      <c r="O13080"/>
      <c r="P13080"/>
      <c r="S13080"/>
    </row>
    <row r="13081" spans="1:19" x14ac:dyDescent="0.3">
      <c r="A13081" s="25"/>
      <c r="B13081"/>
      <c r="C13081"/>
      <c r="D13081"/>
      <c r="E13081"/>
      <c r="F13081"/>
      <c r="G13081"/>
      <c r="H13081" s="14"/>
      <c r="I13081"/>
      <c r="K13081"/>
      <c r="L13081"/>
      <c r="M13081"/>
      <c r="N13081"/>
      <c r="O13081"/>
      <c r="P13081"/>
      <c r="S13081"/>
    </row>
    <row r="13082" spans="1:19" x14ac:dyDescent="0.3">
      <c r="A13082" s="25"/>
      <c r="B13082"/>
      <c r="C13082"/>
      <c r="D13082"/>
      <c r="E13082"/>
      <c r="F13082"/>
      <c r="G13082"/>
      <c r="H13082" s="26"/>
      <c r="I13082" s="26"/>
      <c r="K13082"/>
      <c r="L13082"/>
      <c r="M13082"/>
      <c r="N13082"/>
      <c r="O13082"/>
      <c r="P13082"/>
      <c r="S13082"/>
    </row>
    <row r="13083" spans="1:19" x14ac:dyDescent="0.3">
      <c r="A13083" s="25"/>
      <c r="B13083"/>
      <c r="C13083"/>
      <c r="D13083"/>
      <c r="E13083"/>
      <c r="F13083"/>
      <c r="G13083"/>
      <c r="H13083" s="26"/>
      <c r="I13083" s="26"/>
      <c r="K13083"/>
      <c r="L13083"/>
      <c r="M13083"/>
      <c r="N13083"/>
      <c r="O13083"/>
      <c r="P13083"/>
      <c r="S13083"/>
    </row>
    <row r="13084" spans="1:19" x14ac:dyDescent="0.3">
      <c r="A13084" s="25"/>
      <c r="B13084"/>
      <c r="C13084"/>
      <c r="D13084"/>
      <c r="E13084"/>
      <c r="F13084"/>
      <c r="G13084"/>
      <c r="H13084" s="26"/>
      <c r="I13084" s="26"/>
      <c r="K13084"/>
      <c r="L13084"/>
      <c r="M13084"/>
      <c r="N13084"/>
      <c r="O13084"/>
      <c r="P13084"/>
      <c r="S13084"/>
    </row>
    <row r="13085" spans="1:19" x14ac:dyDescent="0.3">
      <c r="A13085" s="25"/>
      <c r="B13085"/>
      <c r="C13085"/>
      <c r="D13085"/>
      <c r="E13085"/>
      <c r="F13085"/>
      <c r="G13085"/>
      <c r="H13085" s="26"/>
      <c r="I13085" s="26"/>
      <c r="K13085"/>
      <c r="L13085"/>
      <c r="M13085"/>
      <c r="N13085"/>
      <c r="O13085"/>
      <c r="P13085"/>
      <c r="S13085"/>
    </row>
    <row r="13086" spans="1:19" x14ac:dyDescent="0.3">
      <c r="A13086" s="25"/>
      <c r="B13086"/>
      <c r="C13086"/>
      <c r="D13086"/>
      <c r="E13086"/>
      <c r="F13086"/>
      <c r="G13086"/>
      <c r="H13086" s="14"/>
      <c r="I13086" s="14"/>
      <c r="K13086"/>
      <c r="L13086"/>
      <c r="M13086"/>
      <c r="N13086"/>
      <c r="O13086"/>
      <c r="P13086"/>
      <c r="S13086"/>
    </row>
    <row r="13087" spans="1:19" x14ac:dyDescent="0.3">
      <c r="A13087" s="25"/>
      <c r="B13087"/>
      <c r="C13087"/>
      <c r="D13087"/>
      <c r="E13087"/>
      <c r="F13087"/>
      <c r="G13087"/>
      <c r="H13087" s="14"/>
      <c r="I13087" s="14"/>
      <c r="K13087"/>
      <c r="L13087"/>
      <c r="M13087"/>
      <c r="N13087"/>
      <c r="O13087"/>
      <c r="P13087"/>
      <c r="S13087"/>
    </row>
    <row r="13088" spans="1:19" x14ac:dyDescent="0.3">
      <c r="A13088" s="25"/>
      <c r="B13088"/>
      <c r="C13088"/>
      <c r="D13088"/>
      <c r="E13088"/>
      <c r="F13088"/>
      <c r="G13088"/>
      <c r="H13088" s="14"/>
      <c r="I13088" s="14"/>
      <c r="K13088"/>
      <c r="L13088"/>
      <c r="M13088"/>
      <c r="N13088"/>
      <c r="O13088"/>
      <c r="P13088"/>
      <c r="S13088"/>
    </row>
    <row r="13089" spans="1:20" x14ac:dyDescent="0.3">
      <c r="A13089" s="25"/>
      <c r="B13089"/>
      <c r="C13089"/>
      <c r="D13089"/>
      <c r="E13089"/>
      <c r="F13089"/>
      <c r="G13089"/>
      <c r="H13089" s="14"/>
      <c r="I13089" s="14"/>
      <c r="K13089"/>
      <c r="L13089"/>
      <c r="M13089"/>
      <c r="N13089"/>
      <c r="O13089"/>
      <c r="P13089"/>
      <c r="S13089"/>
    </row>
    <row r="13090" spans="1:20" x14ac:dyDescent="0.3">
      <c r="A13090" s="25"/>
      <c r="B13090"/>
      <c r="C13090"/>
      <c r="D13090"/>
      <c r="E13090"/>
      <c r="F13090"/>
      <c r="G13090"/>
      <c r="H13090" s="26"/>
      <c r="I13090" s="26"/>
      <c r="K13090"/>
      <c r="L13090"/>
      <c r="M13090"/>
      <c r="N13090"/>
      <c r="O13090"/>
      <c r="P13090"/>
      <c r="S13090"/>
    </row>
    <row r="13091" spans="1:20" x14ac:dyDescent="0.3">
      <c r="A13091" s="25"/>
      <c r="B13091"/>
      <c r="C13091"/>
      <c r="D13091"/>
      <c r="E13091"/>
      <c r="F13091"/>
      <c r="G13091"/>
      <c r="H13091" s="26"/>
      <c r="I13091" s="26"/>
      <c r="K13091"/>
      <c r="L13091"/>
      <c r="M13091"/>
      <c r="N13091"/>
      <c r="O13091"/>
      <c r="P13091"/>
      <c r="S13091"/>
    </row>
    <row r="13092" spans="1:20" x14ac:dyDescent="0.3">
      <c r="A13092" s="25"/>
      <c r="B13092"/>
      <c r="C13092"/>
      <c r="D13092"/>
      <c r="E13092"/>
      <c r="F13092"/>
      <c r="G13092"/>
      <c r="H13092" s="26"/>
      <c r="I13092" s="26"/>
      <c r="K13092"/>
      <c r="L13092"/>
      <c r="M13092"/>
      <c r="N13092"/>
      <c r="O13092"/>
      <c r="P13092"/>
      <c r="S13092"/>
    </row>
    <row r="13093" spans="1:20" x14ac:dyDescent="0.3">
      <c r="A13093" s="25"/>
      <c r="B13093"/>
      <c r="C13093"/>
      <c r="D13093"/>
      <c r="E13093"/>
      <c r="F13093"/>
      <c r="G13093"/>
      <c r="H13093" s="26"/>
      <c r="I13093" s="26"/>
      <c r="K13093"/>
      <c r="L13093"/>
      <c r="M13093"/>
      <c r="N13093"/>
      <c r="O13093"/>
      <c r="P13093"/>
      <c r="S13093"/>
    </row>
    <row r="13094" spans="1:20" x14ac:dyDescent="0.3">
      <c r="A13094" s="25"/>
      <c r="B13094"/>
      <c r="C13094"/>
      <c r="D13094"/>
      <c r="E13094"/>
      <c r="F13094"/>
      <c r="G13094"/>
      <c r="H13094" s="26"/>
      <c r="I13094" s="26"/>
      <c r="K13094"/>
      <c r="L13094"/>
      <c r="M13094"/>
      <c r="N13094"/>
      <c r="O13094"/>
      <c r="P13094"/>
      <c r="S13094"/>
    </row>
    <row r="13095" spans="1:20" x14ac:dyDescent="0.3">
      <c r="A13095" s="25"/>
      <c r="B13095"/>
      <c r="C13095"/>
      <c r="D13095"/>
      <c r="E13095"/>
      <c r="F13095"/>
      <c r="G13095"/>
      <c r="H13095" s="26"/>
      <c r="I13095" s="26"/>
      <c r="K13095"/>
      <c r="L13095"/>
      <c r="M13095"/>
      <c r="N13095"/>
      <c r="O13095"/>
      <c r="P13095"/>
      <c r="S13095"/>
    </row>
    <row r="13096" spans="1:20" x14ac:dyDescent="0.3">
      <c r="A13096" s="25"/>
      <c r="B13096"/>
      <c r="C13096"/>
      <c r="D13096"/>
      <c r="E13096"/>
      <c r="F13096"/>
      <c r="G13096"/>
      <c r="H13096" s="26"/>
      <c r="I13096" s="26"/>
      <c r="K13096"/>
      <c r="L13096"/>
      <c r="M13096"/>
      <c r="N13096"/>
      <c r="O13096"/>
      <c r="P13096"/>
      <c r="S13096"/>
    </row>
    <row r="13097" spans="1:20" x14ac:dyDescent="0.3">
      <c r="A13097" s="25"/>
      <c r="B13097"/>
      <c r="C13097"/>
      <c r="D13097"/>
      <c r="E13097"/>
      <c r="F13097"/>
      <c r="G13097"/>
      <c r="H13097" s="26"/>
      <c r="I13097" s="26"/>
      <c r="K13097"/>
      <c r="L13097"/>
      <c r="M13097"/>
      <c r="N13097"/>
      <c r="O13097"/>
      <c r="P13097"/>
      <c r="S13097"/>
    </row>
    <row r="13098" spans="1:20" x14ac:dyDescent="0.3">
      <c r="A13098" s="25"/>
      <c r="B13098"/>
      <c r="C13098"/>
      <c r="D13098"/>
      <c r="E13098"/>
      <c r="F13098"/>
      <c r="G13098"/>
      <c r="H13098" s="14"/>
      <c r="I13098" s="26"/>
      <c r="K13098"/>
      <c r="L13098"/>
      <c r="M13098"/>
      <c r="N13098"/>
      <c r="O13098"/>
      <c r="P13098"/>
      <c r="S13098"/>
    </row>
    <row r="13099" spans="1:20" x14ac:dyDescent="0.3">
      <c r="A13099" s="25"/>
      <c r="B13099"/>
      <c r="C13099"/>
      <c r="D13099"/>
      <c r="E13099"/>
      <c r="F13099"/>
      <c r="G13099"/>
      <c r="H13099" s="14"/>
      <c r="I13099" s="26"/>
      <c r="K13099"/>
      <c r="L13099"/>
      <c r="M13099"/>
      <c r="N13099"/>
      <c r="O13099"/>
      <c r="P13099"/>
      <c r="S13099"/>
      <c r="T13099" s="7"/>
    </row>
    <row r="13100" spans="1:20" x14ac:dyDescent="0.3">
      <c r="A13100" s="25"/>
      <c r="B13100"/>
      <c r="C13100"/>
      <c r="D13100"/>
      <c r="E13100"/>
      <c r="F13100"/>
      <c r="G13100"/>
      <c r="H13100" s="14"/>
      <c r="I13100" s="26"/>
      <c r="K13100"/>
      <c r="L13100"/>
      <c r="M13100"/>
      <c r="N13100"/>
      <c r="O13100"/>
      <c r="P13100"/>
      <c r="S13100"/>
    </row>
    <row r="13101" spans="1:20" x14ac:dyDescent="0.3">
      <c r="A13101" s="25"/>
      <c r="B13101"/>
      <c r="C13101"/>
      <c r="D13101"/>
      <c r="E13101"/>
      <c r="F13101"/>
      <c r="G13101"/>
      <c r="H13101" s="14"/>
      <c r="I13101" s="26"/>
      <c r="K13101"/>
      <c r="L13101"/>
      <c r="M13101"/>
      <c r="N13101"/>
      <c r="O13101"/>
      <c r="P13101"/>
      <c r="S13101"/>
    </row>
    <row r="13102" spans="1:20" x14ac:dyDescent="0.3">
      <c r="A13102" s="25"/>
      <c r="B13102"/>
      <c r="C13102"/>
      <c r="D13102"/>
      <c r="E13102"/>
      <c r="F13102"/>
      <c r="G13102"/>
      <c r="H13102" s="14"/>
      <c r="I13102" s="14"/>
      <c r="K13102"/>
      <c r="L13102"/>
      <c r="M13102"/>
      <c r="N13102"/>
      <c r="O13102"/>
      <c r="P13102"/>
      <c r="S13102"/>
    </row>
    <row r="13103" spans="1:20" x14ac:dyDescent="0.3">
      <c r="A13103" s="25"/>
      <c r="B13103"/>
      <c r="C13103"/>
      <c r="D13103"/>
      <c r="E13103"/>
      <c r="F13103"/>
      <c r="G13103"/>
      <c r="H13103" s="14"/>
      <c r="I13103" s="14"/>
      <c r="K13103"/>
      <c r="L13103"/>
      <c r="M13103"/>
      <c r="N13103"/>
      <c r="O13103"/>
      <c r="P13103"/>
      <c r="S13103"/>
    </row>
    <row r="13104" spans="1:20" x14ac:dyDescent="0.3">
      <c r="A13104" s="25"/>
      <c r="B13104"/>
      <c r="C13104"/>
      <c r="D13104"/>
      <c r="E13104"/>
      <c r="F13104"/>
      <c r="G13104"/>
      <c r="H13104" s="14"/>
      <c r="I13104" s="14"/>
      <c r="K13104"/>
      <c r="L13104"/>
      <c r="M13104"/>
      <c r="N13104"/>
      <c r="O13104"/>
      <c r="P13104"/>
      <c r="S13104"/>
    </row>
    <row r="13105" spans="1:20" x14ac:dyDescent="0.3">
      <c r="A13105" s="25"/>
      <c r="B13105"/>
      <c r="C13105"/>
      <c r="D13105"/>
      <c r="E13105"/>
      <c r="F13105"/>
      <c r="G13105"/>
      <c r="H13105"/>
      <c r="I13105"/>
      <c r="K13105"/>
      <c r="L13105"/>
      <c r="M13105"/>
      <c r="N13105"/>
      <c r="O13105"/>
      <c r="P13105"/>
      <c r="S13105"/>
    </row>
    <row r="13106" spans="1:20" x14ac:dyDescent="0.3">
      <c r="A13106" s="25"/>
      <c r="B13106"/>
      <c r="C13106"/>
      <c r="D13106"/>
      <c r="E13106"/>
      <c r="F13106"/>
      <c r="G13106"/>
      <c r="H13106" s="14"/>
      <c r="I13106" s="14"/>
      <c r="K13106"/>
      <c r="L13106"/>
      <c r="M13106"/>
      <c r="N13106"/>
      <c r="O13106"/>
      <c r="P13106"/>
      <c r="S13106"/>
    </row>
    <row r="13107" spans="1:20" x14ac:dyDescent="0.3">
      <c r="A13107" s="25"/>
      <c r="B13107"/>
      <c r="C13107"/>
      <c r="D13107"/>
      <c r="E13107"/>
      <c r="F13107"/>
      <c r="G13107"/>
      <c r="H13107"/>
      <c r="I13107"/>
      <c r="K13107"/>
      <c r="L13107"/>
      <c r="M13107"/>
      <c r="N13107"/>
      <c r="O13107"/>
      <c r="P13107"/>
      <c r="S13107"/>
    </row>
    <row r="13108" spans="1:20" x14ac:dyDescent="0.3">
      <c r="A13108" s="25"/>
      <c r="B13108"/>
      <c r="C13108"/>
      <c r="D13108"/>
      <c r="E13108"/>
      <c r="F13108"/>
      <c r="G13108"/>
      <c r="H13108"/>
      <c r="I13108"/>
      <c r="K13108"/>
      <c r="L13108"/>
      <c r="M13108"/>
      <c r="N13108"/>
      <c r="O13108"/>
      <c r="P13108"/>
      <c r="S13108"/>
    </row>
    <row r="13109" spans="1:20" x14ac:dyDescent="0.3">
      <c r="A13109" s="25"/>
      <c r="B13109"/>
      <c r="C13109"/>
      <c r="D13109"/>
      <c r="E13109"/>
      <c r="F13109"/>
      <c r="G13109"/>
      <c r="H13109" s="14"/>
      <c r="I13109"/>
      <c r="K13109"/>
      <c r="L13109"/>
      <c r="M13109"/>
      <c r="N13109"/>
      <c r="O13109"/>
      <c r="P13109"/>
      <c r="S13109"/>
    </row>
    <row r="13110" spans="1:20" x14ac:dyDescent="0.3">
      <c r="A13110" s="25"/>
      <c r="B13110"/>
      <c r="C13110"/>
      <c r="D13110"/>
      <c r="E13110"/>
      <c r="F13110"/>
      <c r="G13110"/>
      <c r="H13110" s="14"/>
      <c r="I13110" s="14"/>
      <c r="K13110"/>
      <c r="L13110"/>
      <c r="M13110"/>
      <c r="N13110"/>
      <c r="O13110"/>
      <c r="P13110"/>
      <c r="S13110"/>
    </row>
    <row r="13111" spans="1:20" x14ac:dyDescent="0.3">
      <c r="A13111" s="25"/>
      <c r="B13111"/>
      <c r="C13111"/>
      <c r="D13111"/>
      <c r="E13111"/>
      <c r="F13111"/>
      <c r="G13111"/>
      <c r="H13111" s="14"/>
      <c r="I13111" s="14"/>
      <c r="K13111"/>
      <c r="L13111"/>
      <c r="M13111"/>
      <c r="N13111"/>
      <c r="O13111"/>
      <c r="P13111"/>
      <c r="S13111"/>
    </row>
    <row r="13112" spans="1:20" x14ac:dyDescent="0.3">
      <c r="A13112" s="25"/>
      <c r="B13112"/>
      <c r="C13112"/>
      <c r="D13112"/>
      <c r="E13112"/>
      <c r="F13112"/>
      <c r="G13112"/>
      <c r="H13112"/>
      <c r="I13112" s="14"/>
      <c r="K13112"/>
      <c r="L13112"/>
      <c r="M13112"/>
      <c r="N13112"/>
      <c r="O13112"/>
      <c r="P13112"/>
      <c r="S13112"/>
    </row>
    <row r="13113" spans="1:20" x14ac:dyDescent="0.3">
      <c r="A13113" s="25"/>
      <c r="B13113"/>
      <c r="C13113"/>
      <c r="D13113"/>
      <c r="E13113"/>
      <c r="F13113"/>
      <c r="G13113"/>
      <c r="H13113" s="14"/>
      <c r="I13113" s="14"/>
      <c r="K13113"/>
      <c r="L13113"/>
      <c r="M13113"/>
      <c r="N13113"/>
      <c r="O13113"/>
      <c r="P13113"/>
      <c r="S13113"/>
      <c r="T13113" s="7"/>
    </row>
    <row r="13114" spans="1:20" x14ac:dyDescent="0.3">
      <c r="A13114" s="25"/>
      <c r="B13114"/>
      <c r="C13114"/>
      <c r="D13114"/>
      <c r="E13114"/>
      <c r="F13114"/>
      <c r="G13114"/>
      <c r="H13114" s="26"/>
      <c r="I13114" s="26"/>
      <c r="K13114"/>
      <c r="L13114"/>
      <c r="M13114"/>
      <c r="N13114"/>
      <c r="O13114"/>
      <c r="P13114"/>
      <c r="S13114"/>
    </row>
    <row r="13115" spans="1:20" x14ac:dyDescent="0.3">
      <c r="A13115" s="25"/>
      <c r="B13115"/>
      <c r="C13115"/>
      <c r="D13115"/>
      <c r="E13115"/>
      <c r="F13115"/>
      <c r="G13115"/>
      <c r="H13115" s="26"/>
      <c r="I13115" s="26"/>
      <c r="K13115"/>
      <c r="L13115"/>
      <c r="M13115"/>
      <c r="N13115"/>
      <c r="O13115"/>
      <c r="P13115"/>
      <c r="S13115"/>
    </row>
    <row r="13116" spans="1:20" x14ac:dyDescent="0.3">
      <c r="A13116" s="25"/>
      <c r="B13116"/>
      <c r="C13116"/>
      <c r="D13116"/>
      <c r="E13116"/>
      <c r="F13116"/>
      <c r="G13116"/>
      <c r="H13116" s="26"/>
      <c r="I13116" s="26"/>
      <c r="K13116"/>
      <c r="L13116"/>
      <c r="M13116"/>
      <c r="N13116"/>
      <c r="O13116"/>
      <c r="P13116"/>
      <c r="S13116"/>
    </row>
    <row r="13117" spans="1:20" x14ac:dyDescent="0.3">
      <c r="A13117" s="25"/>
      <c r="B13117"/>
      <c r="C13117"/>
      <c r="D13117"/>
      <c r="E13117"/>
      <c r="F13117"/>
      <c r="G13117"/>
      <c r="H13117" s="26"/>
      <c r="I13117" s="26"/>
      <c r="K13117"/>
      <c r="L13117"/>
      <c r="M13117"/>
      <c r="N13117"/>
      <c r="O13117"/>
      <c r="P13117"/>
      <c r="S13117"/>
    </row>
    <row r="13118" spans="1:20" x14ac:dyDescent="0.3">
      <c r="A13118" s="25"/>
      <c r="B13118"/>
      <c r="C13118"/>
      <c r="D13118"/>
      <c r="E13118"/>
      <c r="F13118"/>
      <c r="G13118"/>
      <c r="H13118" s="26"/>
      <c r="I13118" s="26"/>
      <c r="K13118"/>
      <c r="L13118"/>
      <c r="M13118"/>
      <c r="N13118"/>
      <c r="O13118"/>
      <c r="P13118"/>
      <c r="S13118"/>
    </row>
    <row r="13119" spans="1:20" x14ac:dyDescent="0.3">
      <c r="A13119" s="25"/>
      <c r="B13119"/>
      <c r="C13119"/>
      <c r="D13119"/>
      <c r="E13119"/>
      <c r="F13119"/>
      <c r="G13119"/>
      <c r="H13119" s="26"/>
      <c r="I13119" s="26"/>
      <c r="K13119"/>
      <c r="L13119"/>
      <c r="M13119"/>
      <c r="N13119"/>
      <c r="O13119"/>
      <c r="P13119"/>
      <c r="S13119"/>
    </row>
    <row r="13120" spans="1:20" x14ac:dyDescent="0.3">
      <c r="A13120" s="25"/>
      <c r="B13120"/>
      <c r="C13120"/>
      <c r="D13120"/>
      <c r="E13120"/>
      <c r="F13120"/>
      <c r="G13120"/>
      <c r="H13120" s="26"/>
      <c r="I13120" s="26"/>
      <c r="K13120"/>
      <c r="L13120"/>
      <c r="M13120"/>
      <c r="N13120"/>
      <c r="O13120"/>
      <c r="P13120"/>
      <c r="S13120"/>
    </row>
    <row r="13121" spans="1:20" x14ac:dyDescent="0.3">
      <c r="A13121" s="25"/>
      <c r="B13121"/>
      <c r="C13121"/>
      <c r="D13121"/>
      <c r="E13121"/>
      <c r="F13121"/>
      <c r="G13121"/>
      <c r="H13121" s="26"/>
      <c r="I13121" s="26"/>
      <c r="K13121"/>
      <c r="L13121"/>
      <c r="M13121"/>
      <c r="N13121"/>
      <c r="O13121"/>
      <c r="P13121"/>
      <c r="S13121"/>
      <c r="T13121" s="7"/>
    </row>
    <row r="13122" spans="1:20" x14ac:dyDescent="0.3">
      <c r="A13122" s="25"/>
      <c r="B13122"/>
      <c r="C13122"/>
      <c r="D13122"/>
      <c r="E13122"/>
      <c r="F13122"/>
      <c r="G13122"/>
      <c r="H13122" s="26"/>
      <c r="I13122" s="26"/>
      <c r="K13122"/>
      <c r="L13122"/>
      <c r="M13122"/>
      <c r="N13122"/>
      <c r="O13122"/>
      <c r="P13122"/>
      <c r="S13122"/>
      <c r="T13122" s="7"/>
    </row>
    <row r="13123" spans="1:20" x14ac:dyDescent="0.3">
      <c r="A13123" s="25"/>
      <c r="B13123"/>
      <c r="C13123"/>
      <c r="D13123"/>
      <c r="E13123"/>
      <c r="F13123"/>
      <c r="G13123"/>
      <c r="H13123" s="26"/>
      <c r="I13123" s="26"/>
      <c r="K13123"/>
      <c r="L13123"/>
      <c r="M13123"/>
      <c r="N13123"/>
      <c r="O13123"/>
      <c r="P13123"/>
      <c r="S13123"/>
    </row>
    <row r="13124" spans="1:20" x14ac:dyDescent="0.3">
      <c r="A13124" s="25"/>
      <c r="B13124"/>
      <c r="C13124"/>
      <c r="D13124"/>
      <c r="E13124"/>
      <c r="F13124"/>
      <c r="G13124"/>
      <c r="H13124" s="26"/>
      <c r="I13124" s="26"/>
      <c r="K13124"/>
      <c r="L13124"/>
      <c r="M13124"/>
      <c r="N13124"/>
      <c r="O13124"/>
      <c r="P13124"/>
      <c r="S13124"/>
    </row>
    <row r="13125" spans="1:20" x14ac:dyDescent="0.3">
      <c r="A13125" s="25"/>
      <c r="B13125"/>
      <c r="C13125"/>
      <c r="D13125"/>
      <c r="E13125"/>
      <c r="F13125"/>
      <c r="G13125"/>
      <c r="H13125" s="26"/>
      <c r="I13125" s="26"/>
      <c r="K13125"/>
      <c r="L13125"/>
      <c r="M13125"/>
      <c r="N13125"/>
      <c r="O13125"/>
      <c r="P13125"/>
      <c r="S13125"/>
    </row>
    <row r="13126" spans="1:20" x14ac:dyDescent="0.3">
      <c r="A13126" s="25"/>
      <c r="B13126"/>
      <c r="C13126"/>
      <c r="D13126"/>
      <c r="E13126"/>
      <c r="F13126"/>
      <c r="G13126"/>
      <c r="H13126" s="26"/>
      <c r="I13126" s="26"/>
      <c r="K13126"/>
      <c r="L13126"/>
      <c r="M13126"/>
      <c r="N13126"/>
      <c r="O13126"/>
      <c r="P13126"/>
      <c r="S13126"/>
    </row>
    <row r="13127" spans="1:20" x14ac:dyDescent="0.3">
      <c r="A13127" s="25"/>
      <c r="B13127"/>
      <c r="C13127"/>
      <c r="D13127"/>
      <c r="E13127"/>
      <c r="F13127"/>
      <c r="G13127"/>
      <c r="H13127" s="26"/>
      <c r="I13127" s="26"/>
      <c r="K13127"/>
      <c r="L13127"/>
      <c r="M13127"/>
      <c r="N13127"/>
      <c r="O13127"/>
      <c r="P13127"/>
      <c r="S13127"/>
    </row>
    <row r="13128" spans="1:20" x14ac:dyDescent="0.3">
      <c r="A13128" s="25"/>
      <c r="B13128"/>
      <c r="C13128"/>
      <c r="D13128"/>
      <c r="E13128"/>
      <c r="F13128"/>
      <c r="G13128"/>
      <c r="H13128" s="26"/>
      <c r="I13128" s="26"/>
      <c r="K13128"/>
      <c r="L13128"/>
      <c r="M13128"/>
      <c r="N13128"/>
      <c r="O13128"/>
      <c r="P13128"/>
      <c r="S13128"/>
    </row>
    <row r="13129" spans="1:20" x14ac:dyDescent="0.3">
      <c r="A13129" s="25"/>
      <c r="B13129"/>
      <c r="C13129"/>
      <c r="D13129"/>
      <c r="E13129"/>
      <c r="F13129"/>
      <c r="G13129"/>
      <c r="H13129" s="26"/>
      <c r="I13129" s="26"/>
      <c r="K13129"/>
      <c r="L13129"/>
      <c r="M13129"/>
      <c r="N13129"/>
      <c r="O13129"/>
      <c r="P13129"/>
      <c r="S13129"/>
    </row>
    <row r="13130" spans="1:20" x14ac:dyDescent="0.3">
      <c r="A13130" s="25"/>
      <c r="B13130"/>
      <c r="C13130"/>
      <c r="D13130"/>
      <c r="E13130"/>
      <c r="F13130"/>
      <c r="G13130"/>
      <c r="H13130" s="26"/>
      <c r="I13130" s="26"/>
      <c r="K13130"/>
      <c r="L13130"/>
      <c r="M13130"/>
      <c r="N13130"/>
      <c r="O13130"/>
      <c r="P13130"/>
      <c r="S13130"/>
    </row>
    <row r="13131" spans="1:20" x14ac:dyDescent="0.3">
      <c r="A13131" s="25"/>
      <c r="B13131"/>
      <c r="C13131"/>
      <c r="D13131"/>
      <c r="E13131"/>
      <c r="F13131"/>
      <c r="G13131"/>
      <c r="H13131" s="26"/>
      <c r="I13131" s="26"/>
      <c r="K13131"/>
      <c r="L13131"/>
      <c r="M13131"/>
      <c r="N13131"/>
      <c r="O13131"/>
      <c r="P13131"/>
      <c r="S13131"/>
      <c r="T13131" s="7"/>
    </row>
    <row r="13132" spans="1:20" x14ac:dyDescent="0.3">
      <c r="A13132" s="25"/>
      <c r="B13132"/>
      <c r="C13132"/>
      <c r="D13132"/>
      <c r="E13132"/>
      <c r="F13132"/>
      <c r="G13132"/>
      <c r="H13132" s="14"/>
      <c r="I13132" s="26"/>
      <c r="K13132"/>
      <c r="L13132"/>
      <c r="M13132"/>
      <c r="N13132"/>
      <c r="O13132"/>
      <c r="P13132"/>
      <c r="S13132"/>
    </row>
    <row r="13133" spans="1:20" x14ac:dyDescent="0.3">
      <c r="A13133" s="25"/>
      <c r="B13133"/>
      <c r="C13133"/>
      <c r="D13133"/>
      <c r="E13133"/>
      <c r="F13133"/>
      <c r="G13133"/>
      <c r="H13133" s="14"/>
      <c r="I13133" s="26"/>
      <c r="K13133"/>
      <c r="L13133"/>
      <c r="M13133"/>
      <c r="N13133"/>
      <c r="O13133"/>
      <c r="P13133"/>
      <c r="S13133"/>
    </row>
    <row r="13134" spans="1:20" x14ac:dyDescent="0.3">
      <c r="A13134" s="25"/>
      <c r="B13134"/>
      <c r="C13134"/>
      <c r="D13134"/>
      <c r="E13134"/>
      <c r="F13134"/>
      <c r="G13134"/>
      <c r="H13134" s="14"/>
      <c r="I13134" s="26"/>
      <c r="K13134"/>
      <c r="L13134"/>
      <c r="M13134"/>
      <c r="N13134"/>
      <c r="O13134"/>
      <c r="P13134"/>
      <c r="S13134"/>
    </row>
    <row r="13135" spans="1:20" x14ac:dyDescent="0.3">
      <c r="A13135" s="25"/>
      <c r="B13135"/>
      <c r="C13135"/>
      <c r="D13135"/>
      <c r="E13135"/>
      <c r="F13135"/>
      <c r="G13135"/>
      <c r="H13135" s="14"/>
      <c r="I13135" s="26"/>
      <c r="K13135"/>
      <c r="L13135"/>
      <c r="M13135"/>
      <c r="N13135"/>
      <c r="O13135"/>
      <c r="P13135"/>
      <c r="S13135"/>
    </row>
    <row r="13136" spans="1:20" x14ac:dyDescent="0.3">
      <c r="A13136" s="25"/>
      <c r="B13136"/>
      <c r="C13136"/>
      <c r="D13136"/>
      <c r="E13136"/>
      <c r="F13136"/>
      <c r="G13136"/>
      <c r="H13136" s="14"/>
      <c r="I13136" s="26"/>
      <c r="K13136"/>
      <c r="L13136"/>
      <c r="M13136"/>
      <c r="N13136"/>
      <c r="O13136"/>
      <c r="P13136"/>
      <c r="S13136"/>
    </row>
    <row r="13137" spans="1:20" x14ac:dyDescent="0.3">
      <c r="A13137" s="25"/>
      <c r="B13137"/>
      <c r="C13137"/>
      <c r="D13137"/>
      <c r="E13137"/>
      <c r="F13137"/>
      <c r="G13137"/>
      <c r="H13137" s="14"/>
      <c r="I13137" s="26"/>
      <c r="K13137"/>
      <c r="L13137"/>
      <c r="M13137"/>
      <c r="N13137"/>
      <c r="O13137"/>
      <c r="P13137"/>
      <c r="S13137"/>
    </row>
    <row r="13138" spans="1:20" x14ac:dyDescent="0.3">
      <c r="A13138" s="25"/>
      <c r="B13138"/>
      <c r="C13138"/>
      <c r="D13138"/>
      <c r="E13138"/>
      <c r="F13138"/>
      <c r="G13138"/>
      <c r="H13138" s="26"/>
      <c r="I13138" s="26"/>
      <c r="K13138"/>
      <c r="L13138"/>
      <c r="M13138"/>
      <c r="N13138"/>
      <c r="O13138"/>
      <c r="P13138"/>
      <c r="S13138"/>
    </row>
    <row r="13139" spans="1:20" x14ac:dyDescent="0.3">
      <c r="A13139" s="25"/>
      <c r="B13139"/>
      <c r="C13139"/>
      <c r="D13139"/>
      <c r="E13139"/>
      <c r="F13139"/>
      <c r="G13139"/>
      <c r="H13139" s="26"/>
      <c r="I13139" s="26"/>
      <c r="K13139"/>
      <c r="L13139"/>
      <c r="M13139"/>
      <c r="N13139"/>
      <c r="O13139"/>
      <c r="P13139"/>
      <c r="S13139"/>
    </row>
    <row r="13140" spans="1:20" x14ac:dyDescent="0.3">
      <c r="A13140" s="25"/>
      <c r="B13140"/>
      <c r="C13140"/>
      <c r="D13140"/>
      <c r="E13140"/>
      <c r="F13140"/>
      <c r="G13140"/>
      <c r="H13140" s="26"/>
      <c r="I13140" s="26"/>
      <c r="K13140"/>
      <c r="L13140"/>
      <c r="M13140"/>
      <c r="N13140"/>
      <c r="O13140"/>
      <c r="P13140"/>
      <c r="S13140"/>
    </row>
    <row r="13141" spans="1:20" x14ac:dyDescent="0.3">
      <c r="A13141" s="25"/>
      <c r="B13141"/>
      <c r="C13141"/>
      <c r="D13141"/>
      <c r="E13141"/>
      <c r="F13141"/>
      <c r="G13141"/>
      <c r="H13141" s="26"/>
      <c r="I13141" s="26"/>
      <c r="K13141"/>
      <c r="L13141"/>
      <c r="M13141"/>
      <c r="N13141"/>
      <c r="O13141"/>
      <c r="P13141"/>
      <c r="S13141"/>
      <c r="T13141" s="7"/>
    </row>
    <row r="13142" spans="1:20" x14ac:dyDescent="0.3">
      <c r="A13142" s="25"/>
      <c r="B13142"/>
      <c r="C13142"/>
      <c r="D13142"/>
      <c r="E13142"/>
      <c r="F13142"/>
      <c r="G13142"/>
      <c r="H13142" s="26"/>
      <c r="I13142" s="26"/>
      <c r="K13142"/>
      <c r="L13142"/>
      <c r="M13142"/>
      <c r="N13142"/>
      <c r="O13142"/>
      <c r="P13142"/>
      <c r="S13142"/>
    </row>
    <row r="13143" spans="1:20" x14ac:dyDescent="0.3">
      <c r="A13143" s="25"/>
      <c r="B13143"/>
      <c r="C13143"/>
      <c r="D13143"/>
      <c r="E13143"/>
      <c r="F13143"/>
      <c r="G13143"/>
      <c r="H13143"/>
      <c r="I13143" s="14"/>
      <c r="K13143"/>
      <c r="L13143"/>
      <c r="M13143"/>
      <c r="N13143"/>
      <c r="O13143"/>
      <c r="P13143"/>
      <c r="S13143"/>
    </row>
    <row r="13144" spans="1:20" x14ac:dyDescent="0.3">
      <c r="A13144" s="25"/>
      <c r="B13144"/>
      <c r="C13144"/>
      <c r="D13144"/>
      <c r="E13144"/>
      <c r="F13144"/>
      <c r="G13144"/>
      <c r="H13144" s="14"/>
      <c r="I13144" s="14"/>
      <c r="K13144"/>
      <c r="L13144"/>
      <c r="M13144"/>
      <c r="N13144"/>
      <c r="O13144"/>
      <c r="P13144"/>
      <c r="S13144"/>
    </row>
    <row r="13145" spans="1:20" x14ac:dyDescent="0.3">
      <c r="A13145" s="25"/>
      <c r="B13145"/>
      <c r="C13145"/>
      <c r="D13145"/>
      <c r="E13145"/>
      <c r="F13145"/>
      <c r="G13145"/>
      <c r="H13145" s="14"/>
      <c r="I13145" s="14"/>
      <c r="K13145"/>
      <c r="L13145"/>
      <c r="M13145"/>
      <c r="N13145"/>
      <c r="O13145"/>
      <c r="P13145"/>
      <c r="S13145"/>
    </row>
    <row r="13146" spans="1:20" x14ac:dyDescent="0.3">
      <c r="A13146" s="25"/>
      <c r="B13146"/>
      <c r="C13146"/>
      <c r="D13146"/>
      <c r="E13146"/>
      <c r="F13146"/>
      <c r="G13146"/>
      <c r="H13146" s="14"/>
      <c r="I13146" s="14"/>
      <c r="K13146"/>
      <c r="L13146"/>
      <c r="M13146"/>
      <c r="N13146"/>
      <c r="O13146"/>
      <c r="P13146"/>
      <c r="S13146"/>
    </row>
    <row r="13147" spans="1:20" x14ac:dyDescent="0.3">
      <c r="A13147" s="25"/>
      <c r="B13147"/>
      <c r="C13147"/>
      <c r="D13147"/>
      <c r="E13147"/>
      <c r="F13147"/>
      <c r="G13147"/>
      <c r="H13147" s="14"/>
      <c r="I13147" s="14"/>
      <c r="K13147"/>
      <c r="L13147"/>
      <c r="M13147"/>
      <c r="N13147"/>
      <c r="O13147"/>
      <c r="P13147"/>
      <c r="S13147"/>
    </row>
    <row r="13148" spans="1:20" x14ac:dyDescent="0.3">
      <c r="A13148" s="25"/>
      <c r="B13148"/>
      <c r="C13148"/>
      <c r="D13148"/>
      <c r="E13148"/>
      <c r="F13148"/>
      <c r="G13148"/>
      <c r="H13148" s="26"/>
      <c r="I13148" s="26"/>
      <c r="K13148"/>
      <c r="L13148"/>
      <c r="M13148"/>
      <c r="N13148"/>
      <c r="O13148"/>
      <c r="P13148"/>
      <c r="S13148"/>
    </row>
    <row r="13149" spans="1:20" x14ac:dyDescent="0.3">
      <c r="A13149" s="25"/>
      <c r="B13149"/>
      <c r="C13149"/>
      <c r="D13149"/>
      <c r="E13149"/>
      <c r="F13149"/>
      <c r="G13149"/>
      <c r="H13149" s="26"/>
      <c r="I13149" s="26"/>
      <c r="K13149"/>
      <c r="L13149"/>
      <c r="M13149"/>
      <c r="N13149"/>
      <c r="O13149"/>
      <c r="P13149"/>
      <c r="S13149"/>
    </row>
    <row r="13150" spans="1:20" x14ac:dyDescent="0.3">
      <c r="A13150" s="25"/>
      <c r="B13150"/>
      <c r="C13150"/>
      <c r="D13150"/>
      <c r="E13150"/>
      <c r="F13150"/>
      <c r="G13150"/>
      <c r="H13150" s="26"/>
      <c r="I13150" s="26"/>
      <c r="K13150"/>
      <c r="L13150"/>
      <c r="M13150"/>
      <c r="N13150"/>
      <c r="O13150"/>
      <c r="P13150"/>
      <c r="S13150"/>
    </row>
    <row r="13151" spans="1:20" x14ac:dyDescent="0.3">
      <c r="A13151" s="25"/>
      <c r="B13151"/>
      <c r="C13151"/>
      <c r="D13151"/>
      <c r="E13151"/>
      <c r="F13151"/>
      <c r="G13151"/>
      <c r="H13151" s="26"/>
      <c r="I13151" s="26"/>
      <c r="K13151"/>
      <c r="L13151"/>
      <c r="M13151"/>
      <c r="N13151"/>
      <c r="O13151"/>
      <c r="P13151"/>
      <c r="S13151"/>
    </row>
    <row r="13152" spans="1:20" x14ac:dyDescent="0.3">
      <c r="A13152" s="25"/>
      <c r="B13152"/>
      <c r="C13152"/>
      <c r="D13152"/>
      <c r="E13152"/>
      <c r="F13152"/>
      <c r="G13152"/>
      <c r="H13152" s="26"/>
      <c r="I13152" s="26"/>
      <c r="K13152"/>
      <c r="L13152"/>
      <c r="M13152"/>
      <c r="N13152"/>
      <c r="O13152"/>
      <c r="P13152"/>
      <c r="S13152"/>
    </row>
    <row r="13153" spans="1:19" x14ac:dyDescent="0.3">
      <c r="A13153" s="25"/>
      <c r="B13153"/>
      <c r="C13153"/>
      <c r="D13153"/>
      <c r="E13153"/>
      <c r="F13153"/>
      <c r="G13153"/>
      <c r="H13153" s="14"/>
      <c r="I13153" s="14"/>
      <c r="K13153"/>
      <c r="L13153"/>
      <c r="M13153"/>
      <c r="N13153"/>
      <c r="O13153"/>
      <c r="P13153"/>
      <c r="S13153"/>
    </row>
    <row r="13154" spans="1:19" x14ac:dyDescent="0.3">
      <c r="A13154" s="25"/>
      <c r="B13154"/>
      <c r="C13154"/>
      <c r="D13154"/>
      <c r="E13154"/>
      <c r="F13154"/>
      <c r="G13154"/>
      <c r="H13154" s="14"/>
      <c r="I13154" s="14"/>
      <c r="K13154"/>
      <c r="L13154"/>
      <c r="M13154"/>
      <c r="N13154"/>
      <c r="O13154"/>
      <c r="P13154"/>
      <c r="S13154"/>
    </row>
    <row r="13155" spans="1:19" x14ac:dyDescent="0.3">
      <c r="A13155" s="25"/>
      <c r="B13155"/>
      <c r="C13155"/>
      <c r="D13155"/>
      <c r="E13155"/>
      <c r="F13155"/>
      <c r="G13155"/>
      <c r="H13155" s="14"/>
      <c r="I13155" s="14"/>
      <c r="K13155"/>
      <c r="L13155"/>
      <c r="M13155"/>
      <c r="N13155"/>
      <c r="O13155"/>
      <c r="P13155"/>
      <c r="S13155"/>
    </row>
    <row r="13156" spans="1:19" x14ac:dyDescent="0.3">
      <c r="A13156" s="25"/>
      <c r="B13156"/>
      <c r="C13156"/>
      <c r="D13156"/>
      <c r="E13156"/>
      <c r="F13156"/>
      <c r="G13156"/>
      <c r="H13156" s="14"/>
      <c r="I13156" s="14"/>
      <c r="K13156"/>
      <c r="L13156"/>
      <c r="M13156"/>
      <c r="N13156"/>
      <c r="O13156"/>
      <c r="P13156"/>
      <c r="S13156"/>
    </row>
    <row r="13157" spans="1:19" x14ac:dyDescent="0.3">
      <c r="A13157" s="25"/>
      <c r="B13157"/>
      <c r="C13157"/>
      <c r="D13157"/>
      <c r="E13157"/>
      <c r="F13157"/>
      <c r="G13157"/>
      <c r="H13157" s="14"/>
      <c r="I13157" s="14"/>
      <c r="K13157"/>
      <c r="L13157"/>
      <c r="M13157"/>
      <c r="N13157"/>
      <c r="O13157"/>
      <c r="P13157"/>
      <c r="S13157"/>
    </row>
    <row r="13158" spans="1:19" x14ac:dyDescent="0.3">
      <c r="A13158" s="25"/>
      <c r="B13158"/>
      <c r="C13158"/>
      <c r="D13158"/>
      <c r="E13158"/>
      <c r="F13158"/>
      <c r="G13158"/>
      <c r="H13158" s="26"/>
      <c r="I13158" s="26"/>
      <c r="K13158"/>
      <c r="L13158"/>
      <c r="M13158"/>
      <c r="N13158"/>
      <c r="O13158"/>
      <c r="P13158"/>
      <c r="S13158"/>
    </row>
    <row r="13159" spans="1:19" x14ac:dyDescent="0.3">
      <c r="A13159" s="25"/>
      <c r="B13159"/>
      <c r="C13159"/>
      <c r="D13159"/>
      <c r="E13159"/>
      <c r="F13159"/>
      <c r="G13159"/>
      <c r="H13159" s="26"/>
      <c r="I13159" s="26"/>
      <c r="K13159"/>
      <c r="L13159"/>
      <c r="M13159"/>
      <c r="N13159"/>
      <c r="O13159"/>
      <c r="P13159"/>
      <c r="S13159"/>
    </row>
    <row r="13160" spans="1:19" x14ac:dyDescent="0.3">
      <c r="A13160" s="25"/>
      <c r="B13160"/>
      <c r="C13160"/>
      <c r="D13160"/>
      <c r="E13160"/>
      <c r="F13160"/>
      <c r="G13160"/>
      <c r="H13160" s="26"/>
      <c r="I13160" s="26"/>
      <c r="K13160"/>
      <c r="L13160"/>
      <c r="M13160"/>
      <c r="N13160"/>
      <c r="O13160"/>
      <c r="P13160"/>
      <c r="S13160"/>
    </row>
    <row r="13161" spans="1:19" x14ac:dyDescent="0.3">
      <c r="A13161" s="25"/>
      <c r="B13161"/>
      <c r="C13161"/>
      <c r="D13161"/>
      <c r="E13161"/>
      <c r="F13161"/>
      <c r="G13161"/>
      <c r="H13161" s="26"/>
      <c r="I13161" s="26"/>
      <c r="K13161"/>
      <c r="L13161"/>
      <c r="M13161"/>
      <c r="N13161"/>
      <c r="O13161"/>
      <c r="P13161"/>
      <c r="S13161"/>
    </row>
    <row r="13162" spans="1:19" x14ac:dyDescent="0.3">
      <c r="A13162" s="25"/>
      <c r="B13162"/>
      <c r="C13162"/>
      <c r="D13162"/>
      <c r="E13162"/>
      <c r="F13162"/>
      <c r="G13162"/>
      <c r="H13162" s="26"/>
      <c r="I13162" s="26"/>
      <c r="K13162"/>
      <c r="L13162"/>
      <c r="M13162"/>
      <c r="N13162"/>
      <c r="O13162"/>
      <c r="P13162"/>
      <c r="S13162"/>
    </row>
    <row r="13163" spans="1:19" x14ac:dyDescent="0.3">
      <c r="A13163" s="25"/>
      <c r="B13163"/>
      <c r="C13163"/>
      <c r="D13163"/>
      <c r="E13163"/>
      <c r="F13163"/>
      <c r="G13163"/>
      <c r="H13163" s="14"/>
      <c r="I13163" s="14"/>
      <c r="K13163"/>
      <c r="L13163"/>
      <c r="M13163"/>
      <c r="N13163"/>
      <c r="O13163"/>
      <c r="P13163"/>
      <c r="S13163"/>
    </row>
    <row r="13164" spans="1:19" x14ac:dyDescent="0.3">
      <c r="A13164" s="25"/>
      <c r="B13164"/>
      <c r="C13164"/>
      <c r="D13164"/>
      <c r="E13164"/>
      <c r="F13164"/>
      <c r="G13164"/>
      <c r="H13164" s="14"/>
      <c r="I13164"/>
      <c r="K13164"/>
      <c r="L13164"/>
      <c r="M13164"/>
      <c r="N13164"/>
      <c r="O13164"/>
      <c r="P13164"/>
      <c r="S13164"/>
    </row>
    <row r="13165" spans="1:19" x14ac:dyDescent="0.3">
      <c r="A13165" s="25"/>
      <c r="B13165"/>
      <c r="C13165"/>
      <c r="D13165"/>
      <c r="E13165"/>
      <c r="F13165"/>
      <c r="G13165"/>
      <c r="H13165" s="14"/>
      <c r="I13165" s="14"/>
      <c r="K13165"/>
      <c r="L13165"/>
      <c r="M13165"/>
      <c r="N13165"/>
      <c r="O13165"/>
      <c r="P13165"/>
      <c r="S13165"/>
    </row>
    <row r="13166" spans="1:19" x14ac:dyDescent="0.3">
      <c r="A13166" s="25"/>
      <c r="B13166"/>
      <c r="C13166"/>
      <c r="D13166"/>
      <c r="E13166"/>
      <c r="F13166"/>
      <c r="G13166"/>
      <c r="H13166" s="14"/>
      <c r="I13166" s="14"/>
      <c r="K13166"/>
      <c r="L13166"/>
      <c r="M13166"/>
      <c r="N13166"/>
      <c r="O13166"/>
      <c r="P13166"/>
      <c r="S13166"/>
    </row>
    <row r="13167" spans="1:19" x14ac:dyDescent="0.3">
      <c r="A13167" s="25"/>
      <c r="B13167"/>
      <c r="C13167"/>
      <c r="D13167"/>
      <c r="E13167"/>
      <c r="F13167"/>
      <c r="G13167"/>
      <c r="H13167"/>
      <c r="I13167"/>
      <c r="K13167"/>
      <c r="L13167"/>
      <c r="M13167"/>
      <c r="N13167"/>
      <c r="O13167"/>
      <c r="P13167"/>
      <c r="S13167"/>
    </row>
    <row r="13168" spans="1:19" x14ac:dyDescent="0.3">
      <c r="A13168" s="25"/>
      <c r="B13168"/>
      <c r="C13168"/>
      <c r="D13168"/>
      <c r="E13168"/>
      <c r="F13168"/>
      <c r="G13168"/>
      <c r="H13168" s="14"/>
      <c r="I13168" s="14"/>
      <c r="K13168"/>
      <c r="L13168"/>
      <c r="M13168"/>
      <c r="N13168"/>
      <c r="O13168"/>
      <c r="P13168"/>
      <c r="S13168"/>
    </row>
    <row r="13169" spans="1:20" x14ac:dyDescent="0.3">
      <c r="A13169" s="25"/>
      <c r="B13169"/>
      <c r="C13169"/>
      <c r="D13169"/>
      <c r="E13169"/>
      <c r="F13169"/>
      <c r="G13169"/>
      <c r="H13169" s="14"/>
      <c r="I13169" s="14"/>
      <c r="K13169"/>
      <c r="L13169"/>
      <c r="M13169"/>
      <c r="N13169"/>
      <c r="O13169"/>
      <c r="P13169"/>
      <c r="S13169"/>
    </row>
    <row r="13170" spans="1:20" x14ac:dyDescent="0.3">
      <c r="A13170" s="25"/>
      <c r="B13170"/>
      <c r="C13170"/>
      <c r="D13170"/>
      <c r="E13170"/>
      <c r="F13170"/>
      <c r="G13170"/>
      <c r="H13170" s="14"/>
      <c r="I13170" s="14"/>
      <c r="K13170"/>
      <c r="L13170"/>
      <c r="M13170"/>
      <c r="N13170"/>
      <c r="O13170"/>
      <c r="P13170"/>
      <c r="S13170"/>
      <c r="T13170" s="7"/>
    </row>
    <row r="13171" spans="1:20" x14ac:dyDescent="0.3">
      <c r="A13171" s="25"/>
      <c r="B13171"/>
      <c r="C13171"/>
      <c r="D13171"/>
      <c r="E13171"/>
      <c r="F13171"/>
      <c r="G13171"/>
      <c r="H13171" s="14"/>
      <c r="I13171" s="14"/>
      <c r="K13171"/>
      <c r="L13171"/>
      <c r="M13171"/>
      <c r="N13171"/>
      <c r="O13171"/>
      <c r="P13171"/>
      <c r="S13171"/>
    </row>
    <row r="13172" spans="1:20" x14ac:dyDescent="0.3">
      <c r="A13172" s="25"/>
      <c r="B13172"/>
      <c r="C13172"/>
      <c r="D13172"/>
      <c r="E13172"/>
      <c r="F13172"/>
      <c r="G13172"/>
      <c r="H13172" s="14"/>
      <c r="I13172"/>
      <c r="K13172"/>
      <c r="L13172"/>
      <c r="M13172"/>
      <c r="N13172"/>
      <c r="O13172"/>
      <c r="P13172"/>
      <c r="S13172"/>
    </row>
    <row r="13173" spans="1:20" x14ac:dyDescent="0.3">
      <c r="A13173" s="25"/>
      <c r="B13173"/>
      <c r="C13173"/>
      <c r="D13173"/>
      <c r="E13173"/>
      <c r="F13173"/>
      <c r="G13173"/>
      <c r="H13173" s="14"/>
      <c r="I13173"/>
      <c r="K13173"/>
      <c r="L13173"/>
      <c r="M13173"/>
      <c r="N13173"/>
      <c r="O13173"/>
      <c r="P13173"/>
      <c r="S13173"/>
    </row>
    <row r="13174" spans="1:20" x14ac:dyDescent="0.3">
      <c r="A13174" s="25"/>
      <c r="B13174"/>
      <c r="C13174"/>
      <c r="D13174"/>
      <c r="E13174"/>
      <c r="F13174"/>
      <c r="G13174"/>
      <c r="H13174" s="14"/>
      <c r="I13174" s="14"/>
      <c r="K13174"/>
      <c r="L13174"/>
      <c r="M13174"/>
      <c r="N13174"/>
      <c r="O13174"/>
      <c r="P13174"/>
      <c r="S13174"/>
    </row>
    <row r="13175" spans="1:20" x14ac:dyDescent="0.3">
      <c r="A13175" s="25"/>
      <c r="B13175"/>
      <c r="C13175"/>
      <c r="D13175"/>
      <c r="E13175"/>
      <c r="F13175"/>
      <c r="G13175"/>
      <c r="H13175" s="14"/>
      <c r="I13175" s="14"/>
      <c r="K13175"/>
      <c r="L13175"/>
      <c r="M13175"/>
      <c r="N13175"/>
      <c r="O13175"/>
      <c r="P13175"/>
      <c r="S13175"/>
    </row>
    <row r="13176" spans="1:20" x14ac:dyDescent="0.3">
      <c r="A13176" s="25"/>
      <c r="B13176"/>
      <c r="C13176"/>
      <c r="D13176"/>
      <c r="E13176"/>
      <c r="F13176"/>
      <c r="G13176"/>
      <c r="H13176" s="14"/>
      <c r="I13176" s="14"/>
      <c r="K13176"/>
      <c r="L13176"/>
      <c r="M13176"/>
      <c r="N13176"/>
      <c r="O13176"/>
      <c r="P13176"/>
      <c r="S13176"/>
    </row>
    <row r="13177" spans="1:20" x14ac:dyDescent="0.3">
      <c r="A13177" s="25"/>
      <c r="B13177"/>
      <c r="C13177"/>
      <c r="D13177"/>
      <c r="E13177"/>
      <c r="F13177"/>
      <c r="G13177"/>
      <c r="H13177" s="14"/>
      <c r="I13177" s="14"/>
      <c r="K13177"/>
      <c r="L13177"/>
      <c r="M13177"/>
      <c r="N13177"/>
      <c r="O13177"/>
      <c r="P13177"/>
      <c r="S13177"/>
    </row>
    <row r="13178" spans="1:20" x14ac:dyDescent="0.3">
      <c r="A13178" s="25"/>
      <c r="B13178"/>
      <c r="C13178"/>
      <c r="D13178"/>
      <c r="E13178"/>
      <c r="F13178"/>
      <c r="G13178"/>
      <c r="H13178" s="14"/>
      <c r="I13178" s="14"/>
      <c r="K13178"/>
      <c r="L13178"/>
      <c r="M13178"/>
      <c r="N13178"/>
      <c r="O13178"/>
      <c r="P13178"/>
      <c r="S13178"/>
      <c r="T13178" s="7"/>
    </row>
    <row r="13179" spans="1:20" x14ac:dyDescent="0.3">
      <c r="A13179" s="25"/>
      <c r="B13179"/>
      <c r="C13179"/>
      <c r="D13179"/>
      <c r="E13179"/>
      <c r="F13179"/>
      <c r="G13179"/>
      <c r="H13179" s="14"/>
      <c r="I13179"/>
      <c r="K13179"/>
      <c r="L13179"/>
      <c r="M13179"/>
      <c r="N13179"/>
      <c r="O13179"/>
      <c r="P13179"/>
      <c r="S13179"/>
    </row>
    <row r="13180" spans="1:20" x14ac:dyDescent="0.3">
      <c r="A13180" s="25"/>
      <c r="B13180"/>
      <c r="C13180"/>
      <c r="D13180"/>
      <c r="E13180"/>
      <c r="F13180"/>
      <c r="G13180"/>
      <c r="H13180" s="14"/>
      <c r="I13180" s="14"/>
      <c r="K13180"/>
      <c r="L13180"/>
      <c r="M13180"/>
      <c r="N13180"/>
      <c r="O13180"/>
      <c r="P13180"/>
      <c r="S13180"/>
    </row>
    <row r="13181" spans="1:20" x14ac:dyDescent="0.3">
      <c r="A13181" s="25"/>
      <c r="B13181"/>
      <c r="C13181"/>
      <c r="D13181"/>
      <c r="E13181"/>
      <c r="F13181"/>
      <c r="G13181"/>
      <c r="H13181" s="14"/>
      <c r="I13181" s="14"/>
      <c r="K13181"/>
      <c r="L13181"/>
      <c r="M13181"/>
      <c r="N13181"/>
      <c r="O13181"/>
      <c r="P13181"/>
      <c r="S13181"/>
    </row>
    <row r="13182" spans="1:20" x14ac:dyDescent="0.3">
      <c r="A13182" s="25"/>
      <c r="B13182"/>
      <c r="C13182"/>
      <c r="D13182"/>
      <c r="E13182"/>
      <c r="F13182"/>
      <c r="G13182"/>
      <c r="H13182" s="14"/>
      <c r="I13182" s="14"/>
      <c r="K13182"/>
      <c r="L13182"/>
      <c r="M13182"/>
      <c r="N13182"/>
      <c r="O13182"/>
      <c r="P13182"/>
      <c r="S13182"/>
      <c r="T13182" s="7"/>
    </row>
    <row r="13183" spans="1:20" x14ac:dyDescent="0.3">
      <c r="A13183" s="25"/>
      <c r="B13183"/>
      <c r="C13183"/>
      <c r="D13183"/>
      <c r="E13183"/>
      <c r="F13183"/>
      <c r="G13183"/>
      <c r="H13183" s="14"/>
      <c r="I13183" s="14"/>
      <c r="K13183"/>
      <c r="L13183"/>
      <c r="M13183"/>
      <c r="N13183"/>
      <c r="O13183"/>
      <c r="P13183"/>
      <c r="S13183"/>
    </row>
    <row r="13184" spans="1:20" x14ac:dyDescent="0.3">
      <c r="A13184" s="25"/>
      <c r="B13184"/>
      <c r="C13184"/>
      <c r="D13184"/>
      <c r="E13184"/>
      <c r="F13184"/>
      <c r="G13184"/>
      <c r="H13184"/>
      <c r="I13184"/>
      <c r="K13184"/>
      <c r="L13184"/>
      <c r="M13184"/>
      <c r="N13184"/>
      <c r="O13184"/>
      <c r="P13184"/>
      <c r="S13184"/>
    </row>
    <row r="13185" spans="1:19" x14ac:dyDescent="0.3">
      <c r="A13185" s="25"/>
      <c r="B13185"/>
      <c r="C13185"/>
      <c r="D13185"/>
      <c r="E13185"/>
      <c r="F13185"/>
      <c r="G13185"/>
      <c r="H13185" s="26"/>
      <c r="I13185" s="26"/>
      <c r="K13185"/>
      <c r="L13185"/>
      <c r="M13185"/>
      <c r="N13185"/>
      <c r="O13185"/>
      <c r="P13185"/>
      <c r="S13185"/>
    </row>
    <row r="13186" spans="1:19" x14ac:dyDescent="0.3">
      <c r="A13186" s="25"/>
      <c r="B13186"/>
      <c r="C13186"/>
      <c r="D13186"/>
      <c r="E13186"/>
      <c r="F13186"/>
      <c r="G13186"/>
      <c r="H13186" s="26"/>
      <c r="I13186" s="26"/>
      <c r="K13186"/>
      <c r="L13186"/>
      <c r="M13186"/>
      <c r="N13186"/>
      <c r="O13186"/>
      <c r="P13186"/>
      <c r="S13186"/>
    </row>
    <row r="13187" spans="1:19" x14ac:dyDescent="0.3">
      <c r="A13187" s="25"/>
      <c r="B13187"/>
      <c r="C13187"/>
      <c r="D13187"/>
      <c r="E13187"/>
      <c r="F13187"/>
      <c r="G13187"/>
      <c r="H13187" s="26"/>
      <c r="I13187" s="26"/>
      <c r="K13187"/>
      <c r="L13187"/>
      <c r="M13187"/>
      <c r="N13187"/>
      <c r="O13187"/>
      <c r="P13187"/>
      <c r="S13187"/>
    </row>
    <row r="13188" spans="1:19" x14ac:dyDescent="0.3">
      <c r="A13188" s="25"/>
      <c r="B13188"/>
      <c r="C13188"/>
      <c r="D13188"/>
      <c r="E13188"/>
      <c r="F13188"/>
      <c r="G13188"/>
      <c r="H13188" s="26"/>
      <c r="I13188" s="26"/>
      <c r="K13188"/>
      <c r="L13188"/>
      <c r="M13188"/>
      <c r="N13188"/>
      <c r="O13188"/>
      <c r="P13188"/>
      <c r="S13188"/>
    </row>
    <row r="13189" spans="1:19" x14ac:dyDescent="0.3">
      <c r="A13189" s="25"/>
      <c r="B13189"/>
      <c r="C13189"/>
      <c r="D13189"/>
      <c r="E13189"/>
      <c r="F13189"/>
      <c r="G13189"/>
      <c r="H13189" s="26"/>
      <c r="I13189" s="26"/>
      <c r="K13189"/>
      <c r="L13189"/>
      <c r="M13189"/>
      <c r="N13189"/>
      <c r="O13189"/>
      <c r="P13189"/>
      <c r="S13189"/>
    </row>
    <row r="13190" spans="1:19" x14ac:dyDescent="0.3">
      <c r="A13190" s="25"/>
      <c r="B13190"/>
      <c r="C13190"/>
      <c r="D13190"/>
      <c r="E13190"/>
      <c r="F13190"/>
      <c r="G13190"/>
      <c r="H13190" s="26"/>
      <c r="I13190" s="26"/>
      <c r="K13190"/>
      <c r="L13190"/>
      <c r="M13190"/>
      <c r="N13190"/>
      <c r="O13190"/>
      <c r="P13190"/>
      <c r="S13190"/>
    </row>
    <row r="13191" spans="1:19" x14ac:dyDescent="0.3">
      <c r="A13191" s="25"/>
      <c r="B13191"/>
      <c r="C13191"/>
      <c r="D13191"/>
      <c r="E13191"/>
      <c r="F13191"/>
      <c r="G13191"/>
      <c r="H13191" s="26"/>
      <c r="I13191" s="26"/>
      <c r="K13191"/>
      <c r="L13191"/>
      <c r="M13191"/>
      <c r="N13191"/>
      <c r="O13191"/>
      <c r="P13191"/>
      <c r="S13191"/>
    </row>
    <row r="13192" spans="1:19" x14ac:dyDescent="0.3">
      <c r="A13192" s="25"/>
      <c r="B13192"/>
      <c r="C13192"/>
      <c r="D13192"/>
      <c r="E13192"/>
      <c r="F13192"/>
      <c r="G13192"/>
      <c r="H13192" s="26"/>
      <c r="I13192" s="26"/>
      <c r="K13192"/>
      <c r="L13192"/>
      <c r="M13192"/>
      <c r="N13192"/>
      <c r="O13192"/>
      <c r="P13192"/>
      <c r="S13192"/>
    </row>
    <row r="13193" spans="1:19" x14ac:dyDescent="0.3">
      <c r="A13193" s="25"/>
      <c r="B13193"/>
      <c r="C13193"/>
      <c r="D13193"/>
      <c r="E13193"/>
      <c r="F13193"/>
      <c r="G13193"/>
      <c r="H13193" s="14"/>
      <c r="I13193" s="14"/>
      <c r="K13193"/>
      <c r="L13193"/>
      <c r="M13193"/>
      <c r="N13193"/>
      <c r="O13193"/>
      <c r="P13193"/>
      <c r="S13193"/>
    </row>
    <row r="13194" spans="1:19" x14ac:dyDescent="0.3">
      <c r="A13194" s="25"/>
      <c r="B13194"/>
      <c r="C13194"/>
      <c r="D13194"/>
      <c r="E13194"/>
      <c r="F13194"/>
      <c r="G13194"/>
      <c r="H13194" s="14"/>
      <c r="I13194" s="14"/>
      <c r="K13194"/>
      <c r="L13194"/>
      <c r="M13194"/>
      <c r="N13194"/>
      <c r="O13194"/>
      <c r="P13194"/>
      <c r="S13194"/>
    </row>
    <row r="13195" spans="1:19" x14ac:dyDescent="0.3">
      <c r="A13195" s="25"/>
      <c r="B13195"/>
      <c r="C13195"/>
      <c r="D13195"/>
      <c r="E13195"/>
      <c r="F13195"/>
      <c r="G13195"/>
      <c r="H13195" s="14"/>
      <c r="I13195" s="14"/>
      <c r="K13195"/>
      <c r="L13195"/>
      <c r="M13195"/>
      <c r="N13195"/>
      <c r="O13195"/>
      <c r="P13195"/>
      <c r="S13195"/>
    </row>
    <row r="13196" spans="1:19" x14ac:dyDescent="0.3">
      <c r="A13196" s="25"/>
      <c r="B13196"/>
      <c r="C13196"/>
      <c r="D13196"/>
      <c r="E13196"/>
      <c r="F13196"/>
      <c r="G13196"/>
      <c r="H13196" s="14"/>
      <c r="I13196" s="14"/>
      <c r="K13196"/>
      <c r="L13196"/>
      <c r="M13196"/>
      <c r="N13196"/>
      <c r="O13196"/>
      <c r="P13196"/>
      <c r="S13196"/>
    </row>
    <row r="13197" spans="1:19" x14ac:dyDescent="0.3">
      <c r="A13197" s="25"/>
      <c r="B13197"/>
      <c r="C13197"/>
      <c r="D13197"/>
      <c r="E13197"/>
      <c r="F13197"/>
      <c r="G13197"/>
      <c r="H13197" s="14"/>
      <c r="I13197" s="14"/>
      <c r="K13197"/>
      <c r="L13197"/>
      <c r="M13197"/>
      <c r="N13197"/>
      <c r="O13197"/>
      <c r="P13197"/>
      <c r="S13197"/>
    </row>
    <row r="13198" spans="1:19" x14ac:dyDescent="0.3">
      <c r="A13198" s="25"/>
      <c r="B13198"/>
      <c r="C13198"/>
      <c r="D13198"/>
      <c r="E13198"/>
      <c r="F13198"/>
      <c r="G13198"/>
      <c r="H13198" s="14"/>
      <c r="I13198" s="14"/>
      <c r="K13198"/>
      <c r="L13198"/>
      <c r="M13198"/>
      <c r="N13198"/>
      <c r="O13198"/>
      <c r="P13198"/>
      <c r="S13198"/>
    </row>
    <row r="13199" spans="1:19" x14ac:dyDescent="0.3">
      <c r="A13199" s="25"/>
      <c r="B13199"/>
      <c r="C13199"/>
      <c r="D13199"/>
      <c r="E13199"/>
      <c r="F13199"/>
      <c r="G13199"/>
      <c r="H13199" s="14"/>
      <c r="I13199" s="14"/>
      <c r="K13199"/>
      <c r="L13199"/>
      <c r="M13199"/>
      <c r="N13199"/>
      <c r="O13199"/>
      <c r="P13199"/>
      <c r="S13199"/>
    </row>
    <row r="13200" spans="1:19" x14ac:dyDescent="0.3">
      <c r="A13200" s="25"/>
      <c r="B13200"/>
      <c r="C13200"/>
      <c r="D13200"/>
      <c r="E13200"/>
      <c r="F13200"/>
      <c r="G13200"/>
      <c r="H13200" s="14"/>
      <c r="I13200" s="14"/>
      <c r="K13200"/>
      <c r="L13200"/>
      <c r="M13200"/>
      <c r="N13200"/>
      <c r="O13200"/>
      <c r="P13200"/>
      <c r="S13200"/>
    </row>
    <row r="13201" spans="1:19" x14ac:dyDescent="0.3">
      <c r="A13201" s="25"/>
      <c r="B13201"/>
      <c r="C13201"/>
      <c r="D13201"/>
      <c r="E13201"/>
      <c r="F13201"/>
      <c r="G13201"/>
      <c r="H13201" s="26"/>
      <c r="I13201" s="26"/>
      <c r="K13201"/>
      <c r="L13201"/>
      <c r="M13201"/>
      <c r="N13201"/>
      <c r="O13201"/>
      <c r="P13201"/>
      <c r="S13201"/>
    </row>
    <row r="13202" spans="1:19" x14ac:dyDescent="0.3">
      <c r="A13202" s="25"/>
      <c r="B13202"/>
      <c r="C13202"/>
      <c r="D13202"/>
      <c r="E13202"/>
      <c r="F13202"/>
      <c r="G13202"/>
      <c r="H13202" s="26"/>
      <c r="I13202" s="26"/>
      <c r="K13202"/>
      <c r="L13202"/>
      <c r="M13202"/>
      <c r="N13202"/>
      <c r="O13202"/>
      <c r="P13202"/>
      <c r="S13202"/>
    </row>
    <row r="13203" spans="1:19" x14ac:dyDescent="0.3">
      <c r="A13203" s="25"/>
      <c r="B13203"/>
      <c r="C13203"/>
      <c r="D13203"/>
      <c r="E13203"/>
      <c r="F13203"/>
      <c r="G13203"/>
      <c r="H13203" s="26"/>
      <c r="I13203" s="26"/>
      <c r="K13203"/>
      <c r="L13203"/>
      <c r="M13203"/>
      <c r="N13203"/>
      <c r="O13203"/>
      <c r="P13203"/>
      <c r="S13203"/>
    </row>
    <row r="13204" spans="1:19" x14ac:dyDescent="0.3">
      <c r="A13204" s="25"/>
      <c r="B13204"/>
      <c r="C13204"/>
      <c r="D13204"/>
      <c r="E13204"/>
      <c r="F13204"/>
      <c r="G13204"/>
      <c r="H13204" s="26"/>
      <c r="I13204" s="26"/>
      <c r="K13204"/>
      <c r="L13204"/>
      <c r="M13204"/>
      <c r="N13204"/>
      <c r="O13204"/>
      <c r="P13204"/>
      <c r="S13204"/>
    </row>
    <row r="13205" spans="1:19" x14ac:dyDescent="0.3">
      <c r="A13205" s="25"/>
      <c r="B13205"/>
      <c r="C13205"/>
      <c r="D13205"/>
      <c r="E13205"/>
      <c r="F13205"/>
      <c r="G13205"/>
      <c r="H13205" s="14"/>
      <c r="I13205"/>
      <c r="K13205"/>
      <c r="L13205"/>
      <c r="M13205"/>
      <c r="N13205"/>
      <c r="O13205"/>
      <c r="P13205"/>
      <c r="S13205"/>
    </row>
    <row r="13206" spans="1:19" x14ac:dyDescent="0.3">
      <c r="A13206" s="25"/>
      <c r="B13206"/>
      <c r="C13206"/>
      <c r="D13206"/>
      <c r="E13206"/>
      <c r="F13206"/>
      <c r="G13206"/>
      <c r="H13206"/>
      <c r="I13206"/>
      <c r="K13206"/>
      <c r="L13206"/>
      <c r="M13206"/>
      <c r="N13206"/>
      <c r="O13206"/>
      <c r="P13206"/>
      <c r="S13206"/>
    </row>
    <row r="13207" spans="1:19" x14ac:dyDescent="0.3">
      <c r="A13207" s="25"/>
      <c r="B13207"/>
      <c r="C13207"/>
      <c r="D13207"/>
      <c r="E13207"/>
      <c r="F13207"/>
      <c r="G13207"/>
      <c r="H13207"/>
      <c r="I13207"/>
      <c r="K13207"/>
      <c r="L13207"/>
      <c r="M13207"/>
      <c r="N13207"/>
      <c r="O13207"/>
      <c r="P13207"/>
      <c r="S13207"/>
    </row>
    <row r="13208" spans="1:19" x14ac:dyDescent="0.3">
      <c r="A13208" s="25"/>
      <c r="B13208"/>
      <c r="C13208"/>
      <c r="D13208"/>
      <c r="E13208"/>
      <c r="F13208"/>
      <c r="G13208"/>
      <c r="H13208" s="14"/>
      <c r="I13208" s="14"/>
      <c r="K13208"/>
      <c r="L13208"/>
      <c r="M13208"/>
      <c r="N13208"/>
      <c r="O13208"/>
      <c r="P13208"/>
      <c r="S13208"/>
    </row>
    <row r="13209" spans="1:19" x14ac:dyDescent="0.3">
      <c r="A13209" s="25"/>
      <c r="B13209"/>
      <c r="C13209"/>
      <c r="D13209"/>
      <c r="E13209"/>
      <c r="F13209"/>
      <c r="G13209"/>
      <c r="H13209" s="26"/>
      <c r="I13209" s="26"/>
      <c r="K13209"/>
      <c r="L13209"/>
      <c r="M13209"/>
      <c r="N13209"/>
      <c r="O13209"/>
      <c r="P13209"/>
      <c r="S13209"/>
    </row>
    <row r="13210" spans="1:19" x14ac:dyDescent="0.3">
      <c r="A13210" s="25"/>
      <c r="B13210"/>
      <c r="C13210"/>
      <c r="D13210"/>
      <c r="E13210"/>
      <c r="F13210"/>
      <c r="G13210"/>
      <c r="H13210" s="26"/>
      <c r="I13210" s="26"/>
      <c r="K13210"/>
      <c r="L13210"/>
      <c r="M13210"/>
      <c r="N13210"/>
      <c r="O13210"/>
      <c r="P13210"/>
      <c r="S13210"/>
    </row>
    <row r="13211" spans="1:19" x14ac:dyDescent="0.3">
      <c r="A13211" s="25"/>
      <c r="B13211"/>
      <c r="C13211"/>
      <c r="D13211"/>
      <c r="E13211"/>
      <c r="F13211"/>
      <c r="G13211"/>
      <c r="H13211" s="26"/>
      <c r="I13211" s="26"/>
      <c r="K13211"/>
      <c r="L13211"/>
      <c r="M13211"/>
      <c r="N13211"/>
      <c r="O13211"/>
      <c r="P13211"/>
      <c r="S13211"/>
    </row>
    <row r="13212" spans="1:19" x14ac:dyDescent="0.3">
      <c r="A13212" s="25"/>
      <c r="B13212"/>
      <c r="C13212"/>
      <c r="D13212"/>
      <c r="E13212"/>
      <c r="F13212"/>
      <c r="G13212"/>
      <c r="H13212" s="26"/>
      <c r="I13212" s="26"/>
      <c r="K13212"/>
      <c r="L13212"/>
      <c r="M13212"/>
      <c r="N13212"/>
      <c r="O13212"/>
      <c r="P13212"/>
      <c r="S13212"/>
    </row>
    <row r="13213" spans="1:19" x14ac:dyDescent="0.3">
      <c r="A13213" s="25"/>
      <c r="B13213"/>
      <c r="C13213"/>
      <c r="D13213"/>
      <c r="E13213"/>
      <c r="F13213"/>
      <c r="G13213"/>
      <c r="H13213" s="14"/>
      <c r="I13213"/>
      <c r="K13213"/>
      <c r="L13213"/>
      <c r="M13213"/>
      <c r="N13213"/>
      <c r="O13213"/>
      <c r="P13213"/>
      <c r="S13213"/>
    </row>
    <row r="13214" spans="1:19" x14ac:dyDescent="0.3">
      <c r="A13214" s="25"/>
      <c r="B13214"/>
      <c r="C13214"/>
      <c r="D13214"/>
      <c r="E13214"/>
      <c r="F13214"/>
      <c r="G13214"/>
      <c r="H13214" s="14"/>
      <c r="I13214"/>
      <c r="K13214"/>
      <c r="L13214"/>
      <c r="M13214"/>
      <c r="N13214"/>
      <c r="O13214"/>
      <c r="P13214"/>
      <c r="S13214"/>
    </row>
    <row r="13215" spans="1:19" x14ac:dyDescent="0.3">
      <c r="A13215" s="25"/>
      <c r="B13215"/>
      <c r="C13215"/>
      <c r="D13215"/>
      <c r="E13215"/>
      <c r="F13215"/>
      <c r="G13215"/>
      <c r="H13215" s="14"/>
      <c r="I13215" s="14"/>
      <c r="K13215"/>
      <c r="L13215"/>
      <c r="M13215"/>
      <c r="N13215"/>
      <c r="O13215"/>
      <c r="P13215"/>
      <c r="S13215"/>
    </row>
    <row r="13216" spans="1:19" x14ac:dyDescent="0.3">
      <c r="A13216" s="25"/>
      <c r="B13216"/>
      <c r="C13216"/>
      <c r="D13216"/>
      <c r="E13216"/>
      <c r="F13216"/>
      <c r="G13216"/>
      <c r="H13216" s="14"/>
      <c r="I13216" s="14"/>
      <c r="K13216"/>
      <c r="L13216"/>
      <c r="M13216"/>
      <c r="N13216"/>
      <c r="O13216"/>
      <c r="P13216"/>
      <c r="S13216"/>
    </row>
    <row r="13217" spans="1:20" x14ac:dyDescent="0.3">
      <c r="A13217" s="25"/>
      <c r="B13217"/>
      <c r="C13217"/>
      <c r="D13217"/>
      <c r="E13217"/>
      <c r="F13217"/>
      <c r="G13217"/>
      <c r="H13217" s="14"/>
      <c r="I13217" s="26"/>
      <c r="K13217"/>
      <c r="L13217"/>
      <c r="M13217"/>
      <c r="N13217"/>
      <c r="O13217"/>
      <c r="P13217"/>
      <c r="S13217"/>
    </row>
    <row r="13218" spans="1:20" x14ac:dyDescent="0.3">
      <c r="A13218" s="25"/>
      <c r="B13218"/>
      <c r="C13218"/>
      <c r="D13218"/>
      <c r="E13218"/>
      <c r="F13218"/>
      <c r="G13218"/>
      <c r="H13218" s="14"/>
      <c r="I13218" s="26"/>
      <c r="K13218"/>
      <c r="L13218"/>
      <c r="M13218"/>
      <c r="N13218"/>
      <c r="O13218"/>
      <c r="P13218"/>
      <c r="S13218"/>
    </row>
    <row r="13219" spans="1:20" x14ac:dyDescent="0.3">
      <c r="A13219" s="25"/>
      <c r="B13219"/>
      <c r="C13219"/>
      <c r="D13219"/>
      <c r="E13219"/>
      <c r="F13219"/>
      <c r="G13219"/>
      <c r="H13219" s="14"/>
      <c r="I13219" s="26"/>
      <c r="K13219"/>
      <c r="L13219"/>
      <c r="M13219"/>
      <c r="N13219"/>
      <c r="O13219"/>
      <c r="P13219"/>
      <c r="S13219"/>
    </row>
    <row r="13220" spans="1:20" x14ac:dyDescent="0.3">
      <c r="A13220" s="25"/>
      <c r="B13220"/>
      <c r="C13220"/>
      <c r="D13220"/>
      <c r="E13220"/>
      <c r="F13220"/>
      <c r="G13220"/>
      <c r="H13220" s="14"/>
      <c r="I13220" s="26"/>
      <c r="K13220"/>
      <c r="L13220"/>
      <c r="M13220"/>
      <c r="N13220"/>
      <c r="O13220"/>
      <c r="P13220"/>
      <c r="S13220"/>
    </row>
    <row r="13221" spans="1:20" x14ac:dyDescent="0.3">
      <c r="A13221" s="25"/>
      <c r="B13221"/>
      <c r="C13221"/>
      <c r="D13221"/>
      <c r="E13221"/>
      <c r="F13221"/>
      <c r="G13221"/>
      <c r="H13221" s="14"/>
      <c r="I13221" s="14"/>
      <c r="K13221"/>
      <c r="L13221"/>
      <c r="M13221"/>
      <c r="N13221"/>
      <c r="O13221"/>
      <c r="P13221"/>
      <c r="S13221"/>
    </row>
    <row r="13222" spans="1:20" x14ac:dyDescent="0.3">
      <c r="A13222" s="25"/>
      <c r="B13222"/>
      <c r="C13222"/>
      <c r="D13222"/>
      <c r="E13222"/>
      <c r="F13222"/>
      <c r="G13222"/>
      <c r="H13222" s="14"/>
      <c r="I13222" s="14"/>
      <c r="K13222"/>
      <c r="L13222"/>
      <c r="M13222"/>
      <c r="N13222"/>
      <c r="O13222"/>
      <c r="P13222"/>
      <c r="S13222"/>
    </row>
    <row r="13223" spans="1:20" x14ac:dyDescent="0.3">
      <c r="A13223" s="25"/>
      <c r="B13223"/>
      <c r="C13223"/>
      <c r="D13223"/>
      <c r="E13223"/>
      <c r="F13223"/>
      <c r="G13223"/>
      <c r="H13223" s="14"/>
      <c r="I13223" s="14"/>
      <c r="K13223"/>
      <c r="L13223"/>
      <c r="M13223"/>
      <c r="N13223"/>
      <c r="O13223"/>
      <c r="P13223"/>
      <c r="S13223"/>
    </row>
    <row r="13224" spans="1:20" x14ac:dyDescent="0.3">
      <c r="A13224" s="25"/>
      <c r="B13224"/>
      <c r="C13224"/>
      <c r="D13224"/>
      <c r="E13224"/>
      <c r="F13224"/>
      <c r="G13224"/>
      <c r="H13224" s="14"/>
      <c r="I13224" s="14"/>
      <c r="K13224"/>
      <c r="L13224"/>
      <c r="M13224"/>
      <c r="N13224"/>
      <c r="O13224"/>
      <c r="P13224"/>
      <c r="S13224"/>
    </row>
    <row r="13225" spans="1:20" x14ac:dyDescent="0.3">
      <c r="A13225" s="25"/>
      <c r="B13225"/>
      <c r="C13225"/>
      <c r="D13225"/>
      <c r="E13225"/>
      <c r="F13225"/>
      <c r="G13225"/>
      <c r="H13225" s="14"/>
      <c r="I13225" s="14"/>
      <c r="K13225"/>
      <c r="L13225"/>
      <c r="M13225"/>
      <c r="N13225"/>
      <c r="O13225"/>
      <c r="P13225"/>
      <c r="S13225"/>
    </row>
    <row r="13226" spans="1:20" x14ac:dyDescent="0.3">
      <c r="A13226" s="25"/>
      <c r="B13226"/>
      <c r="C13226"/>
      <c r="D13226"/>
      <c r="E13226"/>
      <c r="F13226"/>
      <c r="G13226"/>
      <c r="H13226" s="14"/>
      <c r="I13226" s="14"/>
      <c r="K13226"/>
      <c r="L13226"/>
      <c r="M13226"/>
      <c r="N13226"/>
      <c r="O13226"/>
      <c r="P13226"/>
      <c r="S13226"/>
    </row>
    <row r="13227" spans="1:20" x14ac:dyDescent="0.3">
      <c r="A13227" s="25"/>
      <c r="B13227"/>
      <c r="C13227"/>
      <c r="D13227"/>
      <c r="E13227"/>
      <c r="F13227"/>
      <c r="G13227"/>
      <c r="H13227"/>
      <c r="I13227"/>
      <c r="K13227"/>
      <c r="L13227"/>
      <c r="M13227"/>
      <c r="N13227"/>
      <c r="O13227"/>
      <c r="P13227"/>
      <c r="S13227"/>
    </row>
    <row r="13228" spans="1:20" x14ac:dyDescent="0.3">
      <c r="A13228" s="25"/>
      <c r="B13228"/>
      <c r="C13228"/>
      <c r="D13228"/>
      <c r="E13228"/>
      <c r="F13228"/>
      <c r="G13228"/>
      <c r="H13228"/>
      <c r="I13228"/>
      <c r="K13228"/>
      <c r="L13228"/>
      <c r="M13228"/>
      <c r="N13228"/>
      <c r="O13228"/>
      <c r="P13228"/>
      <c r="S13228"/>
    </row>
    <row r="13229" spans="1:20" x14ac:dyDescent="0.3">
      <c r="A13229" s="25"/>
      <c r="B13229"/>
      <c r="C13229"/>
      <c r="D13229"/>
      <c r="E13229"/>
      <c r="F13229"/>
      <c r="G13229"/>
      <c r="H13229" s="26"/>
      <c r="I13229" s="26"/>
      <c r="K13229"/>
      <c r="L13229"/>
      <c r="M13229"/>
      <c r="N13229"/>
      <c r="O13229"/>
      <c r="P13229"/>
      <c r="S13229"/>
      <c r="T13229" s="7"/>
    </row>
    <row r="13230" spans="1:20" x14ac:dyDescent="0.3">
      <c r="A13230" s="25"/>
      <c r="B13230"/>
      <c r="C13230"/>
      <c r="D13230"/>
      <c r="E13230"/>
      <c r="F13230"/>
      <c r="G13230"/>
      <c r="H13230" s="26"/>
      <c r="I13230" s="26"/>
      <c r="K13230"/>
      <c r="L13230"/>
      <c r="M13230"/>
      <c r="N13230"/>
      <c r="O13230"/>
      <c r="P13230"/>
      <c r="S13230"/>
    </row>
    <row r="13231" spans="1:20" x14ac:dyDescent="0.3">
      <c r="A13231" s="25"/>
      <c r="B13231"/>
      <c r="C13231"/>
      <c r="D13231"/>
      <c r="E13231"/>
      <c r="F13231"/>
      <c r="G13231"/>
      <c r="H13231" s="26"/>
      <c r="I13231" s="26"/>
      <c r="K13231"/>
      <c r="L13231"/>
      <c r="M13231"/>
      <c r="N13231"/>
      <c r="O13231"/>
      <c r="P13231"/>
      <c r="S13231"/>
    </row>
    <row r="13232" spans="1:20" x14ac:dyDescent="0.3">
      <c r="A13232" s="25"/>
      <c r="B13232"/>
      <c r="C13232"/>
      <c r="D13232"/>
      <c r="E13232"/>
      <c r="F13232"/>
      <c r="G13232"/>
      <c r="H13232" s="14"/>
      <c r="I13232" s="14"/>
      <c r="K13232"/>
      <c r="L13232"/>
      <c r="M13232"/>
      <c r="N13232"/>
      <c r="O13232"/>
      <c r="P13232"/>
      <c r="S13232"/>
    </row>
    <row r="13233" spans="1:20" x14ac:dyDescent="0.3">
      <c r="A13233" s="25"/>
      <c r="B13233"/>
      <c r="C13233"/>
      <c r="D13233"/>
      <c r="E13233"/>
      <c r="F13233"/>
      <c r="G13233"/>
      <c r="H13233" s="14"/>
      <c r="I13233" s="14"/>
      <c r="K13233"/>
      <c r="L13233"/>
      <c r="M13233"/>
      <c r="N13233"/>
      <c r="O13233"/>
      <c r="P13233"/>
      <c r="S13233"/>
    </row>
    <row r="13234" spans="1:20" x14ac:dyDescent="0.3">
      <c r="A13234" s="25"/>
      <c r="B13234"/>
      <c r="C13234"/>
      <c r="D13234"/>
      <c r="E13234"/>
      <c r="F13234"/>
      <c r="G13234"/>
      <c r="H13234" s="14"/>
      <c r="I13234" s="14"/>
      <c r="K13234"/>
      <c r="L13234"/>
      <c r="M13234"/>
      <c r="N13234"/>
      <c r="O13234"/>
      <c r="P13234"/>
      <c r="S13234"/>
    </row>
    <row r="13235" spans="1:20" x14ac:dyDescent="0.3">
      <c r="A13235" s="25"/>
      <c r="B13235"/>
      <c r="C13235"/>
      <c r="D13235"/>
      <c r="E13235"/>
      <c r="F13235"/>
      <c r="G13235"/>
      <c r="H13235" s="26"/>
      <c r="I13235" s="26"/>
      <c r="K13235"/>
      <c r="L13235"/>
      <c r="M13235"/>
      <c r="N13235"/>
      <c r="O13235"/>
      <c r="P13235"/>
      <c r="S13235"/>
      <c r="T13235" s="7"/>
    </row>
    <row r="13236" spans="1:20" x14ac:dyDescent="0.3">
      <c r="A13236" s="25"/>
      <c r="B13236"/>
      <c r="C13236"/>
      <c r="D13236"/>
      <c r="E13236"/>
      <c r="F13236"/>
      <c r="G13236"/>
      <c r="H13236" s="26"/>
      <c r="I13236" s="26"/>
      <c r="K13236"/>
      <c r="L13236"/>
      <c r="M13236"/>
      <c r="N13236"/>
      <c r="O13236"/>
      <c r="P13236"/>
      <c r="S13236"/>
      <c r="T13236" s="7"/>
    </row>
    <row r="13237" spans="1:20" x14ac:dyDescent="0.3">
      <c r="A13237" s="25"/>
      <c r="B13237"/>
      <c r="C13237"/>
      <c r="D13237"/>
      <c r="E13237"/>
      <c r="F13237"/>
      <c r="G13237"/>
      <c r="H13237" s="26"/>
      <c r="I13237" s="26"/>
      <c r="K13237"/>
      <c r="L13237"/>
      <c r="M13237"/>
      <c r="N13237"/>
      <c r="O13237"/>
      <c r="P13237"/>
      <c r="S13237"/>
      <c r="T13237" s="7"/>
    </row>
    <row r="13238" spans="1:20" x14ac:dyDescent="0.3">
      <c r="A13238" s="25"/>
      <c r="B13238"/>
      <c r="C13238"/>
      <c r="D13238"/>
      <c r="E13238"/>
      <c r="F13238"/>
      <c r="G13238"/>
      <c r="H13238" s="14"/>
      <c r="I13238" s="26"/>
      <c r="K13238"/>
      <c r="L13238"/>
      <c r="M13238"/>
      <c r="N13238"/>
      <c r="O13238"/>
      <c r="P13238"/>
      <c r="S13238"/>
      <c r="T13238" s="7"/>
    </row>
    <row r="13239" spans="1:20" x14ac:dyDescent="0.3">
      <c r="A13239" s="25"/>
      <c r="B13239"/>
      <c r="C13239"/>
      <c r="D13239"/>
      <c r="E13239"/>
      <c r="F13239"/>
      <c r="G13239"/>
      <c r="H13239" s="14"/>
      <c r="I13239" s="26"/>
      <c r="K13239"/>
      <c r="L13239"/>
      <c r="M13239"/>
      <c r="N13239"/>
      <c r="O13239"/>
      <c r="P13239"/>
      <c r="S13239"/>
    </row>
    <row r="13240" spans="1:20" x14ac:dyDescent="0.3">
      <c r="A13240" s="25"/>
      <c r="B13240"/>
      <c r="C13240"/>
      <c r="D13240"/>
      <c r="E13240"/>
      <c r="F13240"/>
      <c r="G13240"/>
      <c r="H13240" s="14"/>
      <c r="I13240" s="26"/>
      <c r="K13240"/>
      <c r="L13240"/>
      <c r="M13240"/>
      <c r="N13240"/>
      <c r="O13240"/>
      <c r="P13240"/>
      <c r="S13240"/>
    </row>
    <row r="13241" spans="1:20" x14ac:dyDescent="0.3">
      <c r="A13241" s="25"/>
      <c r="B13241"/>
      <c r="C13241"/>
      <c r="D13241"/>
      <c r="E13241"/>
      <c r="F13241"/>
      <c r="G13241"/>
      <c r="H13241" s="14"/>
      <c r="I13241" s="26"/>
      <c r="K13241"/>
      <c r="L13241"/>
      <c r="M13241"/>
      <c r="N13241"/>
      <c r="O13241"/>
      <c r="P13241"/>
      <c r="S13241"/>
    </row>
    <row r="13242" spans="1:20" x14ac:dyDescent="0.3">
      <c r="A13242" s="25"/>
      <c r="B13242"/>
      <c r="C13242"/>
      <c r="D13242"/>
      <c r="E13242"/>
      <c r="F13242"/>
      <c r="G13242"/>
      <c r="H13242" s="14"/>
      <c r="I13242" s="14"/>
      <c r="K13242"/>
      <c r="L13242"/>
      <c r="M13242"/>
      <c r="N13242"/>
      <c r="O13242"/>
      <c r="P13242"/>
      <c r="S13242"/>
    </row>
    <row r="13243" spans="1:20" x14ac:dyDescent="0.3">
      <c r="A13243" s="25"/>
      <c r="B13243"/>
      <c r="C13243"/>
      <c r="D13243"/>
      <c r="E13243"/>
      <c r="F13243"/>
      <c r="G13243"/>
      <c r="H13243" s="14"/>
      <c r="I13243" s="14"/>
      <c r="K13243"/>
      <c r="L13243"/>
      <c r="M13243"/>
      <c r="N13243"/>
      <c r="O13243"/>
      <c r="P13243"/>
      <c r="S13243"/>
    </row>
    <row r="13244" spans="1:20" x14ac:dyDescent="0.3">
      <c r="A13244" s="25"/>
      <c r="B13244"/>
      <c r="C13244"/>
      <c r="D13244"/>
      <c r="E13244"/>
      <c r="F13244"/>
      <c r="G13244"/>
      <c r="H13244" s="14"/>
      <c r="I13244" s="14"/>
      <c r="K13244"/>
      <c r="L13244"/>
      <c r="M13244"/>
      <c r="N13244"/>
      <c r="O13244"/>
      <c r="P13244"/>
      <c r="S13244"/>
    </row>
    <row r="13245" spans="1:20" x14ac:dyDescent="0.3">
      <c r="A13245" s="25"/>
      <c r="B13245"/>
      <c r="C13245"/>
      <c r="D13245"/>
      <c r="E13245"/>
      <c r="F13245"/>
      <c r="G13245"/>
      <c r="H13245" s="14"/>
      <c r="I13245" s="14"/>
      <c r="K13245"/>
      <c r="L13245"/>
      <c r="M13245"/>
      <c r="N13245"/>
      <c r="O13245"/>
      <c r="P13245"/>
      <c r="S13245"/>
    </row>
    <row r="13246" spans="1:20" x14ac:dyDescent="0.3">
      <c r="A13246" s="25"/>
      <c r="B13246"/>
      <c r="C13246"/>
      <c r="D13246"/>
      <c r="E13246"/>
      <c r="F13246"/>
      <c r="G13246"/>
      <c r="H13246" s="14"/>
      <c r="I13246" s="26"/>
      <c r="K13246"/>
      <c r="L13246"/>
      <c r="M13246"/>
      <c r="N13246"/>
      <c r="O13246"/>
      <c r="P13246"/>
      <c r="S13246"/>
    </row>
    <row r="13247" spans="1:20" x14ac:dyDescent="0.3">
      <c r="A13247" s="25"/>
      <c r="B13247"/>
      <c r="C13247"/>
      <c r="D13247"/>
      <c r="E13247"/>
      <c r="F13247"/>
      <c r="G13247"/>
      <c r="H13247" s="14"/>
      <c r="I13247" s="26"/>
      <c r="K13247"/>
      <c r="L13247"/>
      <c r="M13247"/>
      <c r="N13247"/>
      <c r="O13247"/>
      <c r="P13247"/>
      <c r="S13247"/>
    </row>
    <row r="13248" spans="1:20" x14ac:dyDescent="0.3">
      <c r="A13248" s="25"/>
      <c r="B13248"/>
      <c r="C13248"/>
      <c r="D13248"/>
      <c r="E13248"/>
      <c r="F13248"/>
      <c r="G13248"/>
      <c r="H13248" s="14"/>
      <c r="I13248" s="26"/>
      <c r="K13248"/>
      <c r="L13248"/>
      <c r="M13248"/>
      <c r="N13248"/>
      <c r="O13248"/>
      <c r="P13248"/>
      <c r="S13248"/>
    </row>
    <row r="13249" spans="1:20" x14ac:dyDescent="0.3">
      <c r="A13249" s="25"/>
      <c r="B13249"/>
      <c r="C13249"/>
      <c r="D13249"/>
      <c r="E13249"/>
      <c r="F13249"/>
      <c r="G13249"/>
      <c r="H13249" s="14"/>
      <c r="I13249" s="26"/>
      <c r="K13249"/>
      <c r="L13249"/>
      <c r="M13249"/>
      <c r="N13249"/>
      <c r="O13249"/>
      <c r="P13249"/>
      <c r="S13249"/>
    </row>
    <row r="13250" spans="1:20" x14ac:dyDescent="0.3">
      <c r="A13250" s="25"/>
      <c r="B13250"/>
      <c r="C13250"/>
      <c r="D13250"/>
      <c r="E13250"/>
      <c r="F13250"/>
      <c r="G13250"/>
      <c r="H13250" s="14"/>
      <c r="I13250" s="14"/>
      <c r="K13250"/>
      <c r="L13250"/>
      <c r="M13250"/>
      <c r="N13250"/>
      <c r="O13250"/>
      <c r="P13250"/>
      <c r="S13250"/>
    </row>
    <row r="13251" spans="1:20" x14ac:dyDescent="0.3">
      <c r="A13251" s="25"/>
      <c r="B13251"/>
      <c r="C13251"/>
      <c r="D13251"/>
      <c r="E13251"/>
      <c r="F13251"/>
      <c r="G13251"/>
      <c r="H13251"/>
      <c r="I13251"/>
      <c r="K13251"/>
      <c r="L13251"/>
      <c r="M13251"/>
      <c r="N13251"/>
      <c r="O13251"/>
      <c r="P13251"/>
      <c r="S13251"/>
    </row>
    <row r="13252" spans="1:20" x14ac:dyDescent="0.3">
      <c r="A13252" s="25"/>
      <c r="B13252"/>
      <c r="C13252"/>
      <c r="D13252"/>
      <c r="E13252"/>
      <c r="F13252"/>
      <c r="G13252"/>
      <c r="H13252" s="14"/>
      <c r="I13252" s="14"/>
      <c r="K13252"/>
      <c r="L13252"/>
      <c r="M13252"/>
      <c r="N13252"/>
      <c r="O13252"/>
      <c r="P13252"/>
      <c r="S13252"/>
    </row>
    <row r="13253" spans="1:20" x14ac:dyDescent="0.3">
      <c r="A13253" s="25"/>
      <c r="B13253"/>
      <c r="C13253"/>
      <c r="D13253"/>
      <c r="E13253"/>
      <c r="F13253"/>
      <c r="G13253"/>
      <c r="H13253" s="14"/>
      <c r="I13253" s="14"/>
      <c r="K13253"/>
      <c r="L13253"/>
      <c r="M13253"/>
      <c r="N13253"/>
      <c r="O13253"/>
      <c r="P13253"/>
      <c r="S13253"/>
    </row>
    <row r="13254" spans="1:20" x14ac:dyDescent="0.3">
      <c r="A13254" s="25"/>
      <c r="B13254"/>
      <c r="C13254"/>
      <c r="D13254"/>
      <c r="E13254"/>
      <c r="F13254"/>
      <c r="G13254"/>
      <c r="H13254" s="14"/>
      <c r="I13254" s="26"/>
      <c r="K13254"/>
      <c r="L13254"/>
      <c r="M13254"/>
      <c r="N13254"/>
      <c r="O13254"/>
      <c r="P13254"/>
      <c r="S13254"/>
      <c r="T13254" s="7"/>
    </row>
    <row r="13255" spans="1:20" x14ac:dyDescent="0.3">
      <c r="A13255" s="25"/>
      <c r="B13255"/>
      <c r="C13255"/>
      <c r="D13255"/>
      <c r="E13255"/>
      <c r="F13255"/>
      <c r="G13255"/>
      <c r="H13255" s="14"/>
      <c r="I13255" s="26"/>
      <c r="K13255"/>
      <c r="L13255"/>
      <c r="M13255"/>
      <c r="N13255"/>
      <c r="O13255"/>
      <c r="P13255"/>
      <c r="S13255"/>
    </row>
    <row r="13256" spans="1:20" x14ac:dyDescent="0.3">
      <c r="A13256" s="25"/>
      <c r="B13256"/>
      <c r="C13256"/>
      <c r="D13256"/>
      <c r="E13256"/>
      <c r="F13256"/>
      <c r="G13256"/>
      <c r="H13256" s="14"/>
      <c r="I13256" s="26"/>
      <c r="K13256"/>
      <c r="L13256"/>
      <c r="M13256"/>
      <c r="N13256"/>
      <c r="O13256"/>
      <c r="P13256"/>
      <c r="S13256"/>
    </row>
    <row r="13257" spans="1:20" x14ac:dyDescent="0.3">
      <c r="A13257" s="25"/>
      <c r="B13257"/>
      <c r="C13257"/>
      <c r="D13257"/>
      <c r="E13257"/>
      <c r="F13257"/>
      <c r="G13257"/>
      <c r="H13257" s="14"/>
      <c r="I13257" s="26"/>
      <c r="K13257"/>
      <c r="L13257"/>
      <c r="M13257"/>
      <c r="N13257"/>
      <c r="O13257"/>
      <c r="P13257"/>
      <c r="S13257"/>
    </row>
    <row r="13258" spans="1:20" x14ac:dyDescent="0.3">
      <c r="A13258" s="25"/>
      <c r="B13258"/>
      <c r="C13258"/>
      <c r="D13258"/>
      <c r="E13258"/>
      <c r="F13258"/>
      <c r="G13258"/>
      <c r="H13258" s="26"/>
      <c r="I13258" s="26"/>
      <c r="K13258"/>
      <c r="L13258"/>
      <c r="M13258"/>
      <c r="N13258"/>
      <c r="O13258"/>
      <c r="P13258"/>
      <c r="S13258"/>
    </row>
    <row r="13259" spans="1:20" x14ac:dyDescent="0.3">
      <c r="A13259" s="25"/>
      <c r="B13259"/>
      <c r="C13259"/>
      <c r="D13259"/>
      <c r="E13259"/>
      <c r="F13259"/>
      <c r="G13259"/>
      <c r="H13259" s="26"/>
      <c r="I13259" s="26"/>
      <c r="K13259"/>
      <c r="L13259"/>
      <c r="M13259"/>
      <c r="N13259"/>
      <c r="O13259"/>
      <c r="P13259"/>
      <c r="S13259"/>
    </row>
    <row r="13260" spans="1:20" x14ac:dyDescent="0.3">
      <c r="A13260" s="25"/>
      <c r="B13260"/>
      <c r="C13260"/>
      <c r="D13260"/>
      <c r="E13260"/>
      <c r="F13260"/>
      <c r="G13260"/>
      <c r="H13260" s="26"/>
      <c r="I13260" s="26"/>
      <c r="K13260"/>
      <c r="L13260"/>
      <c r="M13260"/>
      <c r="N13260"/>
      <c r="O13260"/>
      <c r="P13260"/>
      <c r="S13260"/>
    </row>
    <row r="13261" spans="1:20" x14ac:dyDescent="0.3">
      <c r="A13261" s="25"/>
      <c r="B13261"/>
      <c r="C13261"/>
      <c r="D13261"/>
      <c r="E13261"/>
      <c r="F13261"/>
      <c r="G13261"/>
      <c r="H13261" s="26"/>
      <c r="I13261" s="26"/>
      <c r="K13261"/>
      <c r="L13261"/>
      <c r="M13261"/>
      <c r="N13261"/>
      <c r="O13261"/>
      <c r="P13261"/>
      <c r="S13261"/>
    </row>
    <row r="13262" spans="1:20" x14ac:dyDescent="0.3">
      <c r="A13262" s="25"/>
      <c r="B13262"/>
      <c r="C13262"/>
      <c r="D13262"/>
      <c r="E13262"/>
      <c r="F13262"/>
      <c r="G13262"/>
      <c r="H13262"/>
      <c r="I13262"/>
      <c r="K13262"/>
      <c r="L13262"/>
      <c r="M13262"/>
      <c r="N13262"/>
      <c r="O13262"/>
      <c r="P13262"/>
      <c r="S13262"/>
    </row>
    <row r="13263" spans="1:20" x14ac:dyDescent="0.3">
      <c r="A13263" s="25"/>
      <c r="B13263"/>
      <c r="C13263"/>
      <c r="D13263"/>
      <c r="E13263"/>
      <c r="F13263"/>
      <c r="G13263"/>
      <c r="H13263"/>
      <c r="I13263"/>
      <c r="K13263"/>
      <c r="L13263"/>
      <c r="M13263"/>
      <c r="N13263"/>
      <c r="O13263"/>
      <c r="P13263"/>
      <c r="S13263"/>
    </row>
    <row r="13264" spans="1:20" x14ac:dyDescent="0.3">
      <c r="A13264" s="25"/>
      <c r="B13264"/>
      <c r="C13264"/>
      <c r="D13264"/>
      <c r="E13264"/>
      <c r="F13264"/>
      <c r="G13264"/>
      <c r="H13264" s="14"/>
      <c r="I13264" s="14"/>
      <c r="K13264"/>
      <c r="L13264"/>
      <c r="M13264"/>
      <c r="N13264"/>
      <c r="O13264"/>
      <c r="P13264"/>
      <c r="S13264"/>
      <c r="T13264" s="7"/>
    </row>
    <row r="13265" spans="1:19" x14ac:dyDescent="0.3">
      <c r="A13265" s="25"/>
      <c r="B13265"/>
      <c r="C13265"/>
      <c r="D13265"/>
      <c r="E13265"/>
      <c r="F13265"/>
      <c r="G13265"/>
      <c r="H13265" s="14"/>
      <c r="I13265" s="14"/>
      <c r="K13265"/>
      <c r="L13265"/>
      <c r="M13265"/>
      <c r="N13265"/>
      <c r="O13265"/>
      <c r="P13265"/>
      <c r="S13265"/>
    </row>
    <row r="13266" spans="1:19" x14ac:dyDescent="0.3">
      <c r="A13266" s="25"/>
      <c r="B13266"/>
      <c r="C13266"/>
      <c r="D13266"/>
      <c r="E13266"/>
      <c r="F13266"/>
      <c r="G13266"/>
      <c r="H13266" s="26"/>
      <c r="I13266" s="26"/>
      <c r="K13266"/>
      <c r="L13266"/>
      <c r="M13266"/>
      <c r="N13266"/>
      <c r="O13266"/>
      <c r="P13266"/>
      <c r="S13266"/>
    </row>
    <row r="13267" spans="1:19" x14ac:dyDescent="0.3">
      <c r="A13267" s="25"/>
      <c r="B13267"/>
      <c r="C13267"/>
      <c r="D13267"/>
      <c r="E13267"/>
      <c r="F13267"/>
      <c r="G13267"/>
      <c r="H13267" s="26"/>
      <c r="I13267" s="26"/>
      <c r="K13267"/>
      <c r="L13267"/>
      <c r="M13267"/>
      <c r="N13267"/>
      <c r="O13267"/>
      <c r="P13267"/>
      <c r="S13267"/>
    </row>
    <row r="13268" spans="1:19" x14ac:dyDescent="0.3">
      <c r="A13268" s="25"/>
      <c r="B13268"/>
      <c r="C13268"/>
      <c r="D13268"/>
      <c r="E13268"/>
      <c r="F13268"/>
      <c r="G13268"/>
      <c r="H13268" s="26"/>
      <c r="I13268" s="26"/>
      <c r="K13268"/>
      <c r="L13268"/>
      <c r="M13268"/>
      <c r="N13268"/>
      <c r="O13268"/>
      <c r="P13268"/>
      <c r="S13268"/>
    </row>
    <row r="13269" spans="1:19" x14ac:dyDescent="0.3">
      <c r="A13269" s="25"/>
      <c r="B13269"/>
      <c r="C13269"/>
      <c r="D13269"/>
      <c r="E13269"/>
      <c r="F13269"/>
      <c r="G13269"/>
      <c r="H13269" s="26"/>
      <c r="I13269" s="26"/>
      <c r="K13269"/>
      <c r="L13269"/>
      <c r="M13269"/>
      <c r="N13269"/>
      <c r="O13269"/>
      <c r="P13269"/>
      <c r="S13269"/>
    </row>
    <row r="13270" spans="1:19" x14ac:dyDescent="0.3">
      <c r="A13270" s="25"/>
      <c r="B13270"/>
      <c r="C13270"/>
      <c r="D13270"/>
      <c r="E13270"/>
      <c r="F13270"/>
      <c r="G13270"/>
      <c r="H13270" s="26"/>
      <c r="I13270" s="26"/>
      <c r="K13270"/>
      <c r="L13270"/>
      <c r="M13270"/>
      <c r="N13270"/>
      <c r="O13270"/>
      <c r="P13270"/>
      <c r="S13270"/>
    </row>
    <row r="13271" spans="1:19" x14ac:dyDescent="0.3">
      <c r="A13271" s="25"/>
      <c r="B13271"/>
      <c r="C13271"/>
      <c r="D13271"/>
      <c r="E13271"/>
      <c r="F13271"/>
      <c r="G13271"/>
      <c r="H13271" s="14"/>
      <c r="I13271"/>
      <c r="K13271"/>
      <c r="L13271"/>
      <c r="M13271"/>
      <c r="N13271"/>
      <c r="O13271"/>
      <c r="P13271"/>
      <c r="S13271"/>
    </row>
    <row r="13272" spans="1:19" x14ac:dyDescent="0.3">
      <c r="A13272" s="25"/>
      <c r="B13272"/>
      <c r="C13272"/>
      <c r="D13272"/>
      <c r="E13272"/>
      <c r="F13272"/>
      <c r="G13272"/>
      <c r="H13272"/>
      <c r="I13272"/>
      <c r="K13272"/>
      <c r="L13272"/>
      <c r="M13272"/>
      <c r="N13272"/>
      <c r="O13272"/>
      <c r="P13272"/>
      <c r="S13272"/>
    </row>
    <row r="13273" spans="1:19" x14ac:dyDescent="0.3">
      <c r="A13273" s="25"/>
      <c r="B13273"/>
      <c r="C13273"/>
      <c r="D13273"/>
      <c r="E13273"/>
      <c r="F13273"/>
      <c r="G13273"/>
      <c r="H13273" s="14"/>
      <c r="I13273"/>
      <c r="K13273"/>
      <c r="L13273"/>
      <c r="M13273"/>
      <c r="N13273"/>
      <c r="O13273"/>
      <c r="P13273"/>
      <c r="S13273"/>
    </row>
    <row r="13274" spans="1:19" x14ac:dyDescent="0.3">
      <c r="A13274" s="25"/>
      <c r="B13274"/>
      <c r="C13274"/>
      <c r="D13274"/>
      <c r="E13274"/>
      <c r="F13274"/>
      <c r="G13274"/>
      <c r="H13274" s="14"/>
      <c r="I13274"/>
      <c r="K13274"/>
      <c r="L13274"/>
      <c r="M13274"/>
      <c r="N13274"/>
      <c r="O13274"/>
      <c r="P13274"/>
      <c r="S13274"/>
    </row>
    <row r="13275" spans="1:19" x14ac:dyDescent="0.3">
      <c r="A13275" s="25"/>
      <c r="B13275"/>
      <c r="C13275"/>
      <c r="D13275"/>
      <c r="E13275"/>
      <c r="F13275"/>
      <c r="G13275"/>
      <c r="H13275" s="14"/>
      <c r="I13275"/>
      <c r="K13275"/>
      <c r="L13275"/>
      <c r="M13275"/>
      <c r="N13275"/>
      <c r="O13275"/>
      <c r="P13275"/>
      <c r="S13275"/>
    </row>
    <row r="13276" spans="1:19" x14ac:dyDescent="0.3">
      <c r="A13276" s="25"/>
      <c r="B13276"/>
      <c r="C13276"/>
      <c r="D13276"/>
      <c r="E13276"/>
      <c r="F13276"/>
      <c r="G13276"/>
      <c r="H13276" s="26"/>
      <c r="I13276" s="26"/>
      <c r="K13276"/>
      <c r="L13276"/>
      <c r="M13276"/>
      <c r="N13276"/>
      <c r="O13276"/>
      <c r="P13276"/>
      <c r="S13276"/>
    </row>
    <row r="13277" spans="1:19" x14ac:dyDescent="0.3">
      <c r="A13277" s="25"/>
      <c r="B13277"/>
      <c r="C13277"/>
      <c r="D13277"/>
      <c r="E13277"/>
      <c r="F13277"/>
      <c r="G13277"/>
      <c r="H13277" s="26"/>
      <c r="I13277" s="26"/>
      <c r="K13277"/>
      <c r="L13277"/>
      <c r="M13277"/>
      <c r="N13277"/>
      <c r="O13277"/>
      <c r="P13277"/>
      <c r="S13277"/>
    </row>
    <row r="13278" spans="1:19" x14ac:dyDescent="0.3">
      <c r="A13278" s="25"/>
      <c r="B13278"/>
      <c r="C13278"/>
      <c r="D13278"/>
      <c r="E13278"/>
      <c r="F13278"/>
      <c r="G13278"/>
      <c r="H13278" s="26"/>
      <c r="I13278" s="26"/>
      <c r="K13278"/>
      <c r="L13278"/>
      <c r="M13278"/>
      <c r="N13278"/>
      <c r="O13278"/>
      <c r="P13278"/>
      <c r="S13278"/>
    </row>
    <row r="13279" spans="1:19" x14ac:dyDescent="0.3">
      <c r="A13279" s="25"/>
      <c r="B13279"/>
      <c r="C13279"/>
      <c r="D13279"/>
      <c r="E13279"/>
      <c r="F13279"/>
      <c r="G13279"/>
      <c r="H13279" s="26"/>
      <c r="I13279" s="26"/>
      <c r="K13279"/>
      <c r="L13279"/>
      <c r="M13279"/>
      <c r="N13279"/>
      <c r="O13279"/>
      <c r="P13279"/>
      <c r="S13279"/>
    </row>
    <row r="13280" spans="1:19" x14ac:dyDescent="0.3">
      <c r="A13280" s="25"/>
      <c r="B13280"/>
      <c r="C13280"/>
      <c r="D13280"/>
      <c r="E13280"/>
      <c r="F13280"/>
      <c r="G13280"/>
      <c r="H13280" s="26"/>
      <c r="I13280" s="26"/>
      <c r="K13280"/>
      <c r="L13280"/>
      <c r="M13280"/>
      <c r="N13280"/>
      <c r="O13280"/>
      <c r="P13280"/>
      <c r="S13280"/>
    </row>
    <row r="13281" spans="1:19" x14ac:dyDescent="0.3">
      <c r="A13281" s="25"/>
      <c r="B13281"/>
      <c r="C13281"/>
      <c r="D13281"/>
      <c r="E13281"/>
      <c r="F13281"/>
      <c r="G13281"/>
      <c r="H13281" s="14"/>
      <c r="I13281"/>
      <c r="K13281"/>
      <c r="L13281"/>
      <c r="M13281"/>
      <c r="N13281"/>
      <c r="O13281"/>
      <c r="P13281"/>
      <c r="S13281"/>
    </row>
    <row r="13282" spans="1:19" x14ac:dyDescent="0.3">
      <c r="A13282" s="25"/>
      <c r="B13282"/>
      <c r="C13282"/>
      <c r="D13282"/>
      <c r="E13282"/>
      <c r="F13282"/>
      <c r="G13282"/>
      <c r="H13282"/>
      <c r="I13282"/>
      <c r="K13282"/>
      <c r="L13282"/>
      <c r="M13282"/>
      <c r="N13282"/>
      <c r="O13282"/>
      <c r="P13282"/>
      <c r="S13282"/>
    </row>
    <row r="13283" spans="1:19" x14ac:dyDescent="0.3">
      <c r="A13283" s="25"/>
      <c r="B13283"/>
      <c r="C13283"/>
      <c r="D13283"/>
      <c r="E13283"/>
      <c r="F13283"/>
      <c r="G13283"/>
      <c r="H13283" s="14"/>
      <c r="I13283" s="14"/>
      <c r="K13283"/>
      <c r="L13283"/>
      <c r="M13283"/>
      <c r="N13283"/>
      <c r="O13283"/>
      <c r="P13283"/>
      <c r="S13283"/>
    </row>
    <row r="13284" spans="1:19" x14ac:dyDescent="0.3">
      <c r="A13284" s="25"/>
      <c r="B13284"/>
      <c r="C13284"/>
      <c r="D13284"/>
      <c r="E13284"/>
      <c r="F13284"/>
      <c r="G13284"/>
      <c r="H13284" s="14"/>
      <c r="I13284" s="14"/>
      <c r="K13284"/>
      <c r="L13284"/>
      <c r="M13284"/>
      <c r="N13284"/>
      <c r="O13284"/>
      <c r="P13284"/>
      <c r="S13284"/>
    </row>
    <row r="13285" spans="1:19" x14ac:dyDescent="0.3">
      <c r="A13285" s="25"/>
      <c r="B13285"/>
      <c r="C13285"/>
      <c r="D13285"/>
      <c r="E13285"/>
      <c r="F13285"/>
      <c r="G13285"/>
      <c r="H13285" s="14"/>
      <c r="I13285" s="14"/>
      <c r="K13285"/>
      <c r="L13285"/>
      <c r="M13285"/>
      <c r="N13285"/>
      <c r="O13285"/>
      <c r="P13285"/>
      <c r="S13285"/>
    </row>
    <row r="13286" spans="1:19" x14ac:dyDescent="0.3">
      <c r="A13286" s="25"/>
      <c r="B13286"/>
      <c r="C13286"/>
      <c r="D13286"/>
      <c r="E13286"/>
      <c r="F13286"/>
      <c r="G13286"/>
      <c r="H13286" s="14"/>
      <c r="I13286" s="14"/>
      <c r="K13286"/>
      <c r="L13286"/>
      <c r="M13286"/>
      <c r="N13286"/>
      <c r="O13286"/>
      <c r="P13286"/>
      <c r="S13286"/>
    </row>
    <row r="13287" spans="1:19" x14ac:dyDescent="0.3">
      <c r="A13287" s="25"/>
      <c r="B13287"/>
      <c r="C13287"/>
      <c r="D13287"/>
      <c r="E13287"/>
      <c r="F13287"/>
      <c r="G13287"/>
      <c r="H13287" s="14"/>
      <c r="I13287" s="14"/>
      <c r="K13287"/>
      <c r="L13287"/>
      <c r="M13287"/>
      <c r="N13287"/>
      <c r="O13287"/>
      <c r="P13287"/>
      <c r="S13287"/>
    </row>
    <row r="13288" spans="1:19" x14ac:dyDescent="0.3">
      <c r="A13288" s="25"/>
      <c r="B13288"/>
      <c r="C13288"/>
      <c r="D13288"/>
      <c r="E13288"/>
      <c r="F13288"/>
      <c r="G13288"/>
      <c r="H13288" s="14"/>
      <c r="I13288" s="14"/>
      <c r="K13288"/>
      <c r="L13288"/>
      <c r="M13288"/>
      <c r="N13288"/>
      <c r="O13288"/>
      <c r="P13288"/>
      <c r="S13288"/>
    </row>
    <row r="13289" spans="1:19" x14ac:dyDescent="0.3">
      <c r="A13289" s="25"/>
      <c r="B13289"/>
      <c r="C13289"/>
      <c r="D13289"/>
      <c r="E13289"/>
      <c r="F13289"/>
      <c r="G13289"/>
      <c r="H13289" s="14"/>
      <c r="I13289" s="14"/>
      <c r="K13289"/>
      <c r="L13289"/>
      <c r="M13289"/>
      <c r="N13289"/>
      <c r="O13289"/>
      <c r="P13289"/>
      <c r="S13289"/>
    </row>
    <row r="13290" spans="1:19" x14ac:dyDescent="0.3">
      <c r="A13290" s="25"/>
      <c r="B13290"/>
      <c r="C13290"/>
      <c r="D13290"/>
      <c r="E13290"/>
      <c r="F13290"/>
      <c r="G13290"/>
      <c r="H13290" s="14"/>
      <c r="I13290" s="14"/>
      <c r="K13290"/>
      <c r="L13290"/>
      <c r="M13290"/>
      <c r="N13290"/>
      <c r="O13290"/>
      <c r="P13290"/>
      <c r="S13290"/>
    </row>
    <row r="13291" spans="1:19" x14ac:dyDescent="0.3">
      <c r="A13291" s="25"/>
      <c r="B13291"/>
      <c r="C13291"/>
      <c r="D13291"/>
      <c r="E13291"/>
      <c r="F13291"/>
      <c r="G13291"/>
      <c r="H13291" s="14"/>
      <c r="I13291" s="14"/>
      <c r="K13291"/>
      <c r="L13291"/>
      <c r="M13291"/>
      <c r="N13291"/>
      <c r="O13291"/>
      <c r="P13291"/>
      <c r="S13291"/>
    </row>
    <row r="13292" spans="1:19" x14ac:dyDescent="0.3">
      <c r="A13292" s="25"/>
      <c r="B13292"/>
      <c r="C13292"/>
      <c r="D13292"/>
      <c r="E13292"/>
      <c r="F13292"/>
      <c r="G13292"/>
      <c r="H13292" s="14"/>
      <c r="I13292" s="14"/>
      <c r="K13292"/>
      <c r="L13292"/>
      <c r="M13292"/>
      <c r="N13292"/>
      <c r="O13292"/>
      <c r="P13292"/>
      <c r="S13292"/>
    </row>
    <row r="13293" spans="1:19" x14ac:dyDescent="0.3">
      <c r="A13293" s="25"/>
      <c r="B13293"/>
      <c r="C13293"/>
      <c r="D13293"/>
      <c r="E13293"/>
      <c r="F13293"/>
      <c r="G13293"/>
      <c r="H13293"/>
      <c r="I13293" s="14"/>
      <c r="K13293"/>
      <c r="L13293"/>
      <c r="M13293"/>
      <c r="N13293"/>
      <c r="O13293"/>
      <c r="P13293"/>
      <c r="S13293"/>
    </row>
    <row r="13294" spans="1:19" x14ac:dyDescent="0.3">
      <c r="A13294" s="25"/>
      <c r="B13294"/>
      <c r="C13294"/>
      <c r="D13294"/>
      <c r="E13294"/>
      <c r="F13294"/>
      <c r="G13294"/>
      <c r="H13294" s="14"/>
      <c r="I13294" s="14"/>
      <c r="K13294"/>
      <c r="L13294"/>
      <c r="M13294"/>
      <c r="N13294"/>
      <c r="O13294"/>
      <c r="P13294"/>
      <c r="S13294"/>
    </row>
    <row r="13295" spans="1:19" x14ac:dyDescent="0.3">
      <c r="A13295" s="25"/>
      <c r="B13295"/>
      <c r="C13295"/>
      <c r="D13295"/>
      <c r="E13295"/>
      <c r="F13295"/>
      <c r="G13295"/>
      <c r="H13295" s="14"/>
      <c r="I13295" s="14"/>
      <c r="K13295"/>
      <c r="L13295"/>
      <c r="M13295"/>
      <c r="N13295"/>
      <c r="O13295"/>
      <c r="P13295"/>
      <c r="S13295"/>
    </row>
    <row r="13296" spans="1:19" x14ac:dyDescent="0.3">
      <c r="A13296" s="25"/>
      <c r="B13296"/>
      <c r="C13296"/>
      <c r="D13296"/>
      <c r="E13296"/>
      <c r="F13296"/>
      <c r="G13296"/>
      <c r="H13296"/>
      <c r="I13296" s="14"/>
      <c r="K13296"/>
      <c r="L13296"/>
      <c r="M13296"/>
      <c r="N13296"/>
      <c r="O13296"/>
      <c r="P13296"/>
      <c r="S13296"/>
    </row>
    <row r="13297" spans="1:20" x14ac:dyDescent="0.3">
      <c r="A13297" s="25"/>
      <c r="B13297"/>
      <c r="C13297"/>
      <c r="D13297"/>
      <c r="E13297"/>
      <c r="F13297"/>
      <c r="G13297"/>
      <c r="H13297" s="14"/>
      <c r="I13297" s="14"/>
      <c r="K13297"/>
      <c r="L13297"/>
      <c r="M13297"/>
      <c r="N13297"/>
      <c r="O13297"/>
      <c r="P13297"/>
      <c r="S13297"/>
    </row>
    <row r="13298" spans="1:20" x14ac:dyDescent="0.3">
      <c r="A13298" s="25"/>
      <c r="B13298"/>
      <c r="C13298"/>
      <c r="D13298"/>
      <c r="E13298"/>
      <c r="F13298"/>
      <c r="G13298"/>
      <c r="H13298" s="14"/>
      <c r="I13298" s="14"/>
      <c r="K13298"/>
      <c r="L13298"/>
      <c r="M13298"/>
      <c r="N13298"/>
      <c r="O13298"/>
      <c r="P13298"/>
      <c r="S13298"/>
    </row>
    <row r="13299" spans="1:20" x14ac:dyDescent="0.3">
      <c r="A13299" s="25"/>
      <c r="B13299"/>
      <c r="C13299"/>
      <c r="D13299"/>
      <c r="E13299"/>
      <c r="F13299"/>
      <c r="G13299"/>
      <c r="H13299" s="14"/>
      <c r="I13299" s="14"/>
      <c r="K13299"/>
      <c r="L13299"/>
      <c r="M13299"/>
      <c r="N13299"/>
      <c r="O13299"/>
      <c r="P13299"/>
      <c r="S13299"/>
    </row>
    <row r="13300" spans="1:20" x14ac:dyDescent="0.3">
      <c r="A13300" s="25"/>
      <c r="B13300"/>
      <c r="C13300"/>
      <c r="D13300"/>
      <c r="E13300"/>
      <c r="F13300"/>
      <c r="G13300"/>
      <c r="H13300" s="14"/>
      <c r="I13300" s="14"/>
      <c r="K13300"/>
      <c r="L13300"/>
      <c r="M13300"/>
      <c r="N13300"/>
      <c r="O13300"/>
      <c r="P13300"/>
      <c r="S13300"/>
    </row>
    <row r="13301" spans="1:20" x14ac:dyDescent="0.3">
      <c r="A13301" s="25"/>
      <c r="B13301"/>
      <c r="C13301"/>
      <c r="D13301"/>
      <c r="E13301"/>
      <c r="F13301"/>
      <c r="G13301"/>
      <c r="H13301" s="26"/>
      <c r="I13301" s="26"/>
      <c r="K13301"/>
      <c r="L13301"/>
      <c r="M13301"/>
      <c r="N13301"/>
      <c r="O13301"/>
      <c r="P13301"/>
      <c r="S13301"/>
      <c r="T13301" s="7"/>
    </row>
    <row r="13302" spans="1:20" x14ac:dyDescent="0.3">
      <c r="A13302" s="25"/>
      <c r="B13302"/>
      <c r="C13302"/>
      <c r="D13302"/>
      <c r="E13302"/>
      <c r="F13302"/>
      <c r="G13302"/>
      <c r="H13302" s="26"/>
      <c r="I13302" s="26"/>
      <c r="K13302"/>
      <c r="L13302"/>
      <c r="M13302"/>
      <c r="N13302"/>
      <c r="O13302"/>
      <c r="P13302"/>
      <c r="S13302"/>
    </row>
    <row r="13303" spans="1:20" x14ac:dyDescent="0.3">
      <c r="A13303" s="25"/>
      <c r="B13303"/>
      <c r="C13303"/>
      <c r="D13303"/>
      <c r="E13303"/>
      <c r="F13303"/>
      <c r="G13303"/>
      <c r="H13303" s="26"/>
      <c r="I13303" s="26"/>
      <c r="K13303"/>
      <c r="L13303"/>
      <c r="M13303"/>
      <c r="N13303"/>
      <c r="O13303"/>
      <c r="P13303"/>
      <c r="S13303"/>
    </row>
    <row r="13304" spans="1:20" x14ac:dyDescent="0.3">
      <c r="A13304" s="25"/>
      <c r="B13304"/>
      <c r="C13304"/>
      <c r="D13304"/>
      <c r="E13304"/>
      <c r="F13304"/>
      <c r="G13304"/>
      <c r="H13304" s="26"/>
      <c r="I13304" s="26"/>
      <c r="K13304"/>
      <c r="L13304"/>
      <c r="M13304"/>
      <c r="N13304"/>
      <c r="O13304"/>
      <c r="P13304"/>
      <c r="S13304"/>
    </row>
    <row r="13305" spans="1:20" x14ac:dyDescent="0.3">
      <c r="A13305" s="25"/>
      <c r="B13305"/>
      <c r="C13305"/>
      <c r="D13305"/>
      <c r="E13305"/>
      <c r="F13305"/>
      <c r="G13305"/>
      <c r="H13305" s="26"/>
      <c r="I13305" s="26"/>
      <c r="K13305"/>
      <c r="L13305"/>
      <c r="M13305"/>
      <c r="N13305"/>
      <c r="O13305"/>
      <c r="P13305"/>
      <c r="S13305"/>
      <c r="T13305" s="7"/>
    </row>
    <row r="13306" spans="1:20" x14ac:dyDescent="0.3">
      <c r="A13306" s="25"/>
      <c r="B13306"/>
      <c r="C13306"/>
      <c r="D13306"/>
      <c r="E13306"/>
      <c r="F13306"/>
      <c r="G13306"/>
      <c r="H13306" s="26"/>
      <c r="I13306" s="26"/>
      <c r="K13306"/>
      <c r="L13306"/>
      <c r="M13306"/>
      <c r="N13306"/>
      <c r="O13306"/>
      <c r="P13306"/>
      <c r="S13306"/>
    </row>
    <row r="13307" spans="1:20" x14ac:dyDescent="0.3">
      <c r="A13307" s="25"/>
      <c r="B13307"/>
      <c r="C13307"/>
      <c r="D13307"/>
      <c r="E13307"/>
      <c r="F13307"/>
      <c r="G13307"/>
      <c r="H13307" s="26"/>
      <c r="I13307" s="26"/>
      <c r="K13307"/>
      <c r="L13307"/>
      <c r="M13307"/>
      <c r="N13307"/>
      <c r="O13307"/>
      <c r="P13307"/>
      <c r="S13307"/>
    </row>
    <row r="13308" spans="1:20" x14ac:dyDescent="0.3">
      <c r="A13308" s="25"/>
      <c r="B13308"/>
      <c r="C13308"/>
      <c r="D13308"/>
      <c r="E13308"/>
      <c r="F13308"/>
      <c r="G13308"/>
      <c r="H13308" s="26"/>
      <c r="I13308" s="26"/>
      <c r="K13308"/>
      <c r="L13308"/>
      <c r="M13308"/>
      <c r="N13308"/>
      <c r="O13308"/>
      <c r="P13308"/>
      <c r="S13308"/>
    </row>
    <row r="13309" spans="1:20" x14ac:dyDescent="0.3">
      <c r="A13309" s="25"/>
      <c r="B13309"/>
      <c r="C13309"/>
      <c r="D13309"/>
      <c r="E13309"/>
      <c r="F13309"/>
      <c r="G13309"/>
      <c r="H13309" s="26"/>
      <c r="I13309" s="26"/>
      <c r="K13309"/>
      <c r="L13309"/>
      <c r="M13309"/>
      <c r="N13309"/>
      <c r="O13309"/>
      <c r="P13309"/>
      <c r="S13309"/>
    </row>
    <row r="13310" spans="1:20" x14ac:dyDescent="0.3">
      <c r="A13310" s="25"/>
      <c r="B13310"/>
      <c r="C13310"/>
      <c r="D13310"/>
      <c r="E13310"/>
      <c r="F13310"/>
      <c r="G13310"/>
      <c r="H13310" s="26"/>
      <c r="I13310" s="26"/>
      <c r="K13310"/>
      <c r="L13310"/>
      <c r="M13310"/>
      <c r="N13310"/>
      <c r="O13310"/>
      <c r="P13310"/>
      <c r="S13310"/>
    </row>
    <row r="13311" spans="1:20" x14ac:dyDescent="0.3">
      <c r="A13311" s="25"/>
      <c r="B13311"/>
      <c r="C13311"/>
      <c r="D13311"/>
      <c r="E13311"/>
      <c r="F13311"/>
      <c r="G13311"/>
      <c r="H13311"/>
      <c r="I13311"/>
      <c r="K13311"/>
      <c r="L13311"/>
      <c r="M13311"/>
      <c r="N13311"/>
      <c r="O13311"/>
      <c r="P13311"/>
      <c r="S13311"/>
    </row>
    <row r="13312" spans="1:20" x14ac:dyDescent="0.3">
      <c r="A13312" s="25"/>
      <c r="B13312"/>
      <c r="C13312"/>
      <c r="D13312"/>
      <c r="E13312"/>
      <c r="F13312"/>
      <c r="G13312"/>
      <c r="H13312"/>
      <c r="I13312"/>
      <c r="K13312"/>
      <c r="L13312"/>
      <c r="M13312"/>
      <c r="N13312"/>
      <c r="O13312"/>
      <c r="P13312"/>
      <c r="S13312"/>
    </row>
    <row r="13313" spans="1:20" x14ac:dyDescent="0.3">
      <c r="A13313" s="25"/>
      <c r="B13313"/>
      <c r="C13313"/>
      <c r="D13313"/>
      <c r="E13313"/>
      <c r="F13313"/>
      <c r="G13313"/>
      <c r="H13313" s="14"/>
      <c r="I13313"/>
      <c r="K13313"/>
      <c r="L13313"/>
      <c r="M13313"/>
      <c r="N13313"/>
      <c r="O13313"/>
      <c r="P13313"/>
      <c r="S13313"/>
    </row>
    <row r="13314" spans="1:20" x14ac:dyDescent="0.3">
      <c r="A13314" s="25"/>
      <c r="B13314"/>
      <c r="C13314"/>
      <c r="D13314"/>
      <c r="E13314"/>
      <c r="F13314"/>
      <c r="G13314"/>
      <c r="H13314" s="14"/>
      <c r="I13314" s="14"/>
      <c r="K13314"/>
      <c r="L13314"/>
      <c r="M13314"/>
      <c r="N13314"/>
      <c r="O13314"/>
      <c r="P13314"/>
      <c r="S13314"/>
    </row>
    <row r="13315" spans="1:20" x14ac:dyDescent="0.3">
      <c r="A13315" s="25"/>
      <c r="B13315"/>
      <c r="C13315"/>
      <c r="D13315"/>
      <c r="E13315"/>
      <c r="F13315"/>
      <c r="G13315"/>
      <c r="H13315" s="14"/>
      <c r="I13315" s="14"/>
      <c r="K13315"/>
      <c r="L13315"/>
      <c r="M13315"/>
      <c r="N13315"/>
      <c r="O13315"/>
      <c r="P13315"/>
      <c r="S13315"/>
    </row>
    <row r="13316" spans="1:20" x14ac:dyDescent="0.3">
      <c r="A13316" s="25"/>
      <c r="B13316"/>
      <c r="C13316"/>
      <c r="D13316"/>
      <c r="E13316"/>
      <c r="F13316"/>
      <c r="G13316"/>
      <c r="H13316" s="14"/>
      <c r="I13316" s="14"/>
      <c r="K13316"/>
      <c r="L13316"/>
      <c r="M13316"/>
      <c r="N13316"/>
      <c r="O13316"/>
      <c r="P13316"/>
      <c r="S13316"/>
      <c r="T13316" s="7"/>
    </row>
    <row r="13317" spans="1:20" x14ac:dyDescent="0.3">
      <c r="A13317" s="25"/>
      <c r="B13317"/>
      <c r="C13317"/>
      <c r="D13317"/>
      <c r="E13317"/>
      <c r="F13317"/>
      <c r="G13317"/>
      <c r="H13317" s="14"/>
      <c r="I13317" s="14"/>
      <c r="K13317"/>
      <c r="L13317"/>
      <c r="M13317"/>
      <c r="N13317"/>
      <c r="O13317"/>
      <c r="P13317"/>
      <c r="S13317"/>
    </row>
    <row r="13318" spans="1:20" x14ac:dyDescent="0.3">
      <c r="A13318" s="25"/>
      <c r="B13318"/>
      <c r="C13318"/>
      <c r="D13318"/>
      <c r="E13318"/>
      <c r="F13318"/>
      <c r="G13318"/>
      <c r="H13318" s="14"/>
      <c r="I13318" s="14"/>
      <c r="K13318"/>
      <c r="L13318"/>
      <c r="M13318"/>
      <c r="N13318"/>
      <c r="O13318"/>
      <c r="P13318"/>
      <c r="S13318"/>
    </row>
    <row r="13319" spans="1:20" x14ac:dyDescent="0.3">
      <c r="A13319" s="25"/>
      <c r="B13319"/>
      <c r="C13319"/>
      <c r="D13319"/>
      <c r="E13319"/>
      <c r="F13319"/>
      <c r="G13319"/>
      <c r="H13319" s="14"/>
      <c r="I13319" s="14"/>
      <c r="K13319"/>
      <c r="L13319"/>
      <c r="M13319"/>
      <c r="N13319"/>
      <c r="O13319"/>
      <c r="P13319"/>
      <c r="S13319"/>
    </row>
    <row r="13320" spans="1:20" x14ac:dyDescent="0.3">
      <c r="A13320" s="25"/>
      <c r="B13320"/>
      <c r="C13320"/>
      <c r="D13320"/>
      <c r="E13320"/>
      <c r="F13320"/>
      <c r="G13320"/>
      <c r="H13320" s="14"/>
      <c r="I13320" s="14"/>
      <c r="K13320"/>
      <c r="L13320"/>
      <c r="M13320"/>
      <c r="N13320"/>
      <c r="O13320"/>
      <c r="P13320"/>
      <c r="S13320"/>
    </row>
    <row r="13321" spans="1:20" x14ac:dyDescent="0.3">
      <c r="A13321" s="25"/>
      <c r="B13321"/>
      <c r="C13321"/>
      <c r="D13321"/>
      <c r="E13321"/>
      <c r="F13321"/>
      <c r="G13321"/>
      <c r="H13321" s="26"/>
      <c r="I13321" s="26"/>
      <c r="K13321"/>
      <c r="L13321"/>
      <c r="M13321"/>
      <c r="N13321"/>
      <c r="O13321"/>
      <c r="P13321"/>
      <c r="S13321"/>
    </row>
    <row r="13322" spans="1:20" x14ac:dyDescent="0.3">
      <c r="A13322" s="25"/>
      <c r="B13322"/>
      <c r="C13322"/>
      <c r="D13322"/>
      <c r="E13322"/>
      <c r="F13322"/>
      <c r="G13322"/>
      <c r="H13322" s="26"/>
      <c r="I13322" s="26"/>
      <c r="K13322"/>
      <c r="L13322"/>
      <c r="M13322"/>
      <c r="N13322"/>
      <c r="O13322"/>
      <c r="P13322"/>
      <c r="S13322"/>
    </row>
    <row r="13323" spans="1:20" x14ac:dyDescent="0.3">
      <c r="A13323" s="25"/>
      <c r="B13323"/>
      <c r="C13323"/>
      <c r="D13323"/>
      <c r="E13323"/>
      <c r="F13323"/>
      <c r="G13323"/>
      <c r="H13323" s="26"/>
      <c r="I13323" s="26"/>
      <c r="K13323"/>
      <c r="L13323"/>
      <c r="M13323"/>
      <c r="N13323"/>
      <c r="O13323"/>
      <c r="P13323"/>
      <c r="S13323"/>
    </row>
    <row r="13324" spans="1:20" x14ac:dyDescent="0.3">
      <c r="A13324" s="25"/>
      <c r="B13324"/>
      <c r="C13324"/>
      <c r="D13324"/>
      <c r="E13324"/>
      <c r="F13324"/>
      <c r="G13324"/>
      <c r="H13324" s="26"/>
      <c r="I13324" s="26"/>
      <c r="K13324"/>
      <c r="L13324"/>
      <c r="M13324"/>
      <c r="N13324"/>
      <c r="O13324"/>
      <c r="P13324"/>
      <c r="S13324"/>
    </row>
    <row r="13325" spans="1:20" x14ac:dyDescent="0.3">
      <c r="A13325" s="25"/>
      <c r="B13325"/>
      <c r="C13325"/>
      <c r="D13325"/>
      <c r="E13325"/>
      <c r="F13325"/>
      <c r="G13325"/>
      <c r="H13325" s="26"/>
      <c r="I13325" s="26"/>
      <c r="K13325"/>
      <c r="L13325"/>
      <c r="M13325"/>
      <c r="N13325"/>
      <c r="O13325"/>
      <c r="P13325"/>
      <c r="S13325"/>
    </row>
    <row r="13326" spans="1:20" x14ac:dyDescent="0.3">
      <c r="A13326" s="25"/>
      <c r="B13326"/>
      <c r="C13326"/>
      <c r="D13326"/>
      <c r="E13326"/>
      <c r="F13326"/>
      <c r="G13326"/>
      <c r="H13326" s="26"/>
      <c r="I13326" s="26"/>
      <c r="K13326"/>
      <c r="L13326"/>
      <c r="M13326"/>
      <c r="N13326"/>
      <c r="O13326"/>
      <c r="P13326"/>
      <c r="S13326"/>
    </row>
    <row r="13327" spans="1:20" x14ac:dyDescent="0.3">
      <c r="A13327" s="25"/>
      <c r="B13327"/>
      <c r="C13327"/>
      <c r="D13327"/>
      <c r="E13327"/>
      <c r="F13327"/>
      <c r="G13327"/>
      <c r="H13327" s="26"/>
      <c r="I13327" s="26"/>
      <c r="K13327"/>
      <c r="L13327"/>
      <c r="M13327"/>
      <c r="N13327"/>
      <c r="O13327"/>
      <c r="P13327"/>
      <c r="S13327"/>
    </row>
    <row r="13328" spans="1:20" x14ac:dyDescent="0.3">
      <c r="A13328" s="25"/>
      <c r="B13328"/>
      <c r="C13328"/>
      <c r="D13328"/>
      <c r="E13328"/>
      <c r="F13328"/>
      <c r="G13328"/>
      <c r="H13328" s="26"/>
      <c r="I13328" s="26"/>
      <c r="K13328"/>
      <c r="L13328"/>
      <c r="M13328"/>
      <c r="N13328"/>
      <c r="O13328"/>
      <c r="P13328"/>
      <c r="S13328"/>
      <c r="T13328" s="7"/>
    </row>
    <row r="13329" spans="1:20" x14ac:dyDescent="0.3">
      <c r="A13329" s="25"/>
      <c r="B13329"/>
      <c r="C13329"/>
      <c r="D13329"/>
      <c r="E13329"/>
      <c r="F13329"/>
      <c r="G13329"/>
      <c r="H13329" s="26"/>
      <c r="I13329" s="26"/>
      <c r="K13329"/>
      <c r="L13329"/>
      <c r="M13329"/>
      <c r="N13329"/>
      <c r="O13329"/>
      <c r="P13329"/>
      <c r="S13329"/>
    </row>
    <row r="13330" spans="1:20" x14ac:dyDescent="0.3">
      <c r="A13330" s="25"/>
      <c r="B13330"/>
      <c r="C13330"/>
      <c r="D13330"/>
      <c r="E13330"/>
      <c r="F13330"/>
      <c r="G13330"/>
      <c r="H13330" s="26"/>
      <c r="I13330" s="26"/>
      <c r="K13330"/>
      <c r="L13330"/>
      <c r="M13330"/>
      <c r="N13330"/>
      <c r="O13330"/>
      <c r="P13330"/>
      <c r="S13330"/>
    </row>
    <row r="13331" spans="1:20" x14ac:dyDescent="0.3">
      <c r="A13331" s="25"/>
      <c r="B13331"/>
      <c r="C13331"/>
      <c r="D13331"/>
      <c r="E13331"/>
      <c r="F13331"/>
      <c r="G13331"/>
      <c r="H13331" s="26"/>
      <c r="I13331" s="26"/>
      <c r="K13331"/>
      <c r="L13331"/>
      <c r="M13331"/>
      <c r="N13331"/>
      <c r="O13331"/>
      <c r="P13331"/>
      <c r="S13331"/>
    </row>
    <row r="13332" spans="1:20" x14ac:dyDescent="0.3">
      <c r="A13332" s="25"/>
      <c r="B13332"/>
      <c r="C13332"/>
      <c r="D13332"/>
      <c r="E13332"/>
      <c r="F13332"/>
      <c r="G13332"/>
      <c r="H13332" s="26"/>
      <c r="I13332" s="26"/>
      <c r="K13332"/>
      <c r="L13332"/>
      <c r="M13332"/>
      <c r="N13332"/>
      <c r="O13332"/>
      <c r="P13332"/>
      <c r="S13332"/>
      <c r="T13332" s="7"/>
    </row>
    <row r="13333" spans="1:20" x14ac:dyDescent="0.3">
      <c r="A13333" s="25"/>
      <c r="B13333"/>
      <c r="C13333"/>
      <c r="D13333"/>
      <c r="E13333"/>
      <c r="F13333"/>
      <c r="G13333"/>
      <c r="H13333" s="26"/>
      <c r="I13333" s="26"/>
      <c r="K13333"/>
      <c r="L13333"/>
      <c r="M13333"/>
      <c r="N13333"/>
      <c r="O13333"/>
      <c r="P13333"/>
      <c r="S13333"/>
    </row>
    <row r="13334" spans="1:20" x14ac:dyDescent="0.3">
      <c r="A13334" s="25"/>
      <c r="B13334"/>
      <c r="C13334"/>
      <c r="D13334"/>
      <c r="E13334"/>
      <c r="F13334"/>
      <c r="G13334"/>
      <c r="H13334" s="26"/>
      <c r="I13334" s="26"/>
      <c r="K13334"/>
      <c r="L13334"/>
      <c r="M13334"/>
      <c r="N13334"/>
      <c r="O13334"/>
      <c r="P13334"/>
      <c r="S13334"/>
    </row>
    <row r="13335" spans="1:20" x14ac:dyDescent="0.3">
      <c r="A13335" s="25"/>
      <c r="B13335"/>
      <c r="C13335"/>
      <c r="D13335"/>
      <c r="E13335"/>
      <c r="F13335"/>
      <c r="G13335"/>
      <c r="H13335" s="26"/>
      <c r="I13335" s="26"/>
      <c r="K13335"/>
      <c r="L13335"/>
      <c r="M13335"/>
      <c r="N13335"/>
      <c r="O13335"/>
      <c r="P13335"/>
      <c r="S13335"/>
    </row>
    <row r="13336" spans="1:20" x14ac:dyDescent="0.3">
      <c r="A13336" s="25"/>
      <c r="B13336"/>
      <c r="C13336"/>
      <c r="D13336"/>
      <c r="E13336"/>
      <c r="F13336"/>
      <c r="G13336"/>
      <c r="H13336" s="26"/>
      <c r="I13336" s="26"/>
      <c r="K13336"/>
      <c r="L13336"/>
      <c r="M13336"/>
      <c r="N13336"/>
      <c r="O13336"/>
      <c r="P13336"/>
      <c r="S13336"/>
    </row>
    <row r="13337" spans="1:20" x14ac:dyDescent="0.3">
      <c r="A13337" s="25"/>
      <c r="B13337"/>
      <c r="C13337"/>
      <c r="D13337"/>
      <c r="E13337"/>
      <c r="F13337"/>
      <c r="G13337"/>
      <c r="H13337" s="26"/>
      <c r="I13337" s="26"/>
      <c r="K13337"/>
      <c r="L13337"/>
      <c r="M13337"/>
      <c r="N13337"/>
      <c r="O13337"/>
      <c r="P13337"/>
      <c r="S13337"/>
    </row>
    <row r="13338" spans="1:20" x14ac:dyDescent="0.3">
      <c r="A13338" s="25"/>
      <c r="B13338"/>
      <c r="C13338"/>
      <c r="D13338"/>
      <c r="E13338"/>
      <c r="F13338"/>
      <c r="G13338"/>
      <c r="H13338" s="26"/>
      <c r="I13338" s="26"/>
      <c r="K13338"/>
      <c r="L13338"/>
      <c r="M13338"/>
      <c r="N13338"/>
      <c r="O13338"/>
      <c r="P13338"/>
      <c r="S13338"/>
      <c r="T13338" s="7"/>
    </row>
    <row r="13339" spans="1:20" x14ac:dyDescent="0.3">
      <c r="A13339" s="25"/>
      <c r="B13339"/>
      <c r="C13339"/>
      <c r="D13339"/>
      <c r="E13339"/>
      <c r="F13339"/>
      <c r="G13339"/>
      <c r="H13339" s="26"/>
      <c r="I13339" s="26"/>
      <c r="K13339"/>
      <c r="L13339"/>
      <c r="M13339"/>
      <c r="N13339"/>
      <c r="O13339"/>
      <c r="P13339"/>
      <c r="S13339"/>
    </row>
    <row r="13340" spans="1:20" x14ac:dyDescent="0.3">
      <c r="A13340" s="25"/>
      <c r="B13340"/>
      <c r="C13340"/>
      <c r="D13340"/>
      <c r="E13340"/>
      <c r="F13340"/>
      <c r="G13340"/>
      <c r="H13340" s="26"/>
      <c r="I13340" s="26"/>
      <c r="K13340"/>
      <c r="L13340"/>
      <c r="M13340"/>
      <c r="N13340"/>
      <c r="O13340"/>
      <c r="P13340"/>
      <c r="S13340"/>
    </row>
    <row r="13341" spans="1:20" x14ac:dyDescent="0.3">
      <c r="A13341" s="25"/>
      <c r="B13341"/>
      <c r="C13341"/>
      <c r="D13341"/>
      <c r="E13341"/>
      <c r="F13341"/>
      <c r="G13341"/>
      <c r="H13341" s="14"/>
      <c r="I13341" s="14"/>
      <c r="K13341"/>
      <c r="L13341"/>
      <c r="M13341"/>
      <c r="N13341"/>
      <c r="O13341"/>
      <c r="P13341"/>
      <c r="S13341"/>
    </row>
    <row r="13342" spans="1:20" x14ac:dyDescent="0.3">
      <c r="A13342" s="25"/>
      <c r="B13342"/>
      <c r="C13342"/>
      <c r="D13342"/>
      <c r="E13342"/>
      <c r="F13342"/>
      <c r="G13342"/>
      <c r="H13342" s="14"/>
      <c r="I13342" s="14"/>
      <c r="K13342"/>
      <c r="L13342"/>
      <c r="M13342"/>
      <c r="N13342"/>
      <c r="O13342"/>
      <c r="P13342"/>
      <c r="S13342"/>
    </row>
    <row r="13343" spans="1:20" x14ac:dyDescent="0.3">
      <c r="A13343" s="25"/>
      <c r="B13343"/>
      <c r="C13343"/>
      <c r="D13343"/>
      <c r="E13343"/>
      <c r="F13343"/>
      <c r="G13343"/>
      <c r="H13343" s="14"/>
      <c r="I13343" s="14"/>
      <c r="K13343"/>
      <c r="L13343"/>
      <c r="M13343"/>
      <c r="N13343"/>
      <c r="O13343"/>
      <c r="P13343"/>
      <c r="S13343"/>
    </row>
    <row r="13344" spans="1:20" x14ac:dyDescent="0.3">
      <c r="A13344" s="25"/>
      <c r="B13344"/>
      <c r="C13344"/>
      <c r="D13344"/>
      <c r="E13344"/>
      <c r="F13344"/>
      <c r="G13344"/>
      <c r="H13344" s="14"/>
      <c r="I13344" s="14"/>
      <c r="K13344"/>
      <c r="L13344"/>
      <c r="M13344"/>
      <c r="N13344"/>
      <c r="O13344"/>
      <c r="P13344"/>
      <c r="S13344"/>
    </row>
    <row r="13345" spans="1:20" x14ac:dyDescent="0.3">
      <c r="A13345" s="25"/>
      <c r="B13345"/>
      <c r="C13345"/>
      <c r="D13345"/>
      <c r="E13345"/>
      <c r="F13345"/>
      <c r="G13345"/>
      <c r="H13345"/>
      <c r="I13345"/>
      <c r="K13345"/>
      <c r="L13345"/>
      <c r="M13345"/>
      <c r="N13345"/>
      <c r="O13345"/>
      <c r="P13345"/>
      <c r="S13345"/>
    </row>
    <row r="13346" spans="1:20" x14ac:dyDescent="0.3">
      <c r="A13346" s="25"/>
      <c r="B13346"/>
      <c r="C13346"/>
      <c r="D13346"/>
      <c r="E13346"/>
      <c r="F13346"/>
      <c r="G13346"/>
      <c r="H13346"/>
      <c r="I13346" s="26"/>
      <c r="K13346"/>
      <c r="L13346"/>
      <c r="M13346"/>
      <c r="N13346"/>
      <c r="O13346"/>
      <c r="P13346"/>
      <c r="S13346"/>
    </row>
    <row r="13347" spans="1:20" x14ac:dyDescent="0.3">
      <c r="A13347" s="25"/>
      <c r="B13347"/>
      <c r="C13347"/>
      <c r="D13347"/>
      <c r="E13347"/>
      <c r="F13347"/>
      <c r="G13347"/>
      <c r="H13347" s="14"/>
      <c r="I13347" s="26"/>
      <c r="K13347"/>
      <c r="L13347"/>
      <c r="M13347"/>
      <c r="N13347"/>
      <c r="O13347"/>
      <c r="P13347"/>
      <c r="S13347"/>
    </row>
    <row r="13348" spans="1:20" x14ac:dyDescent="0.3">
      <c r="A13348" s="25"/>
      <c r="B13348"/>
      <c r="C13348"/>
      <c r="D13348"/>
      <c r="E13348"/>
      <c r="F13348"/>
      <c r="G13348"/>
      <c r="H13348" s="14"/>
      <c r="I13348" s="26"/>
      <c r="K13348"/>
      <c r="L13348"/>
      <c r="M13348"/>
      <c r="N13348"/>
      <c r="O13348"/>
      <c r="P13348"/>
      <c r="S13348"/>
    </row>
    <row r="13349" spans="1:20" x14ac:dyDescent="0.3">
      <c r="A13349" s="25"/>
      <c r="B13349"/>
      <c r="C13349"/>
      <c r="D13349"/>
      <c r="E13349"/>
      <c r="F13349"/>
      <c r="G13349"/>
      <c r="H13349"/>
      <c r="I13349" s="26"/>
      <c r="K13349"/>
      <c r="L13349"/>
      <c r="M13349"/>
      <c r="N13349"/>
      <c r="O13349"/>
      <c r="P13349"/>
      <c r="S13349"/>
    </row>
    <row r="13350" spans="1:20" x14ac:dyDescent="0.3">
      <c r="A13350" s="25"/>
      <c r="B13350"/>
      <c r="C13350"/>
      <c r="D13350"/>
      <c r="E13350"/>
      <c r="F13350"/>
      <c r="G13350"/>
      <c r="H13350" s="14"/>
      <c r="I13350" s="26"/>
      <c r="K13350"/>
      <c r="L13350"/>
      <c r="M13350"/>
      <c r="N13350"/>
      <c r="O13350"/>
      <c r="P13350"/>
      <c r="S13350"/>
    </row>
    <row r="13351" spans="1:20" x14ac:dyDescent="0.3">
      <c r="A13351" s="25"/>
      <c r="B13351"/>
      <c r="C13351"/>
      <c r="D13351"/>
      <c r="E13351"/>
      <c r="F13351"/>
      <c r="G13351"/>
      <c r="H13351" s="26"/>
      <c r="I13351" s="26"/>
      <c r="K13351"/>
      <c r="L13351"/>
      <c r="M13351"/>
      <c r="N13351"/>
      <c r="O13351"/>
      <c r="P13351"/>
      <c r="S13351"/>
    </row>
    <row r="13352" spans="1:20" x14ac:dyDescent="0.3">
      <c r="A13352" s="25"/>
      <c r="B13352"/>
      <c r="C13352"/>
      <c r="D13352"/>
      <c r="E13352"/>
      <c r="F13352"/>
      <c r="G13352"/>
      <c r="H13352" s="26"/>
      <c r="I13352" s="26"/>
      <c r="K13352"/>
      <c r="L13352"/>
      <c r="M13352"/>
      <c r="N13352"/>
      <c r="O13352"/>
      <c r="P13352"/>
      <c r="S13352"/>
    </row>
    <row r="13353" spans="1:20" x14ac:dyDescent="0.3">
      <c r="A13353" s="25"/>
      <c r="B13353"/>
      <c r="C13353"/>
      <c r="D13353"/>
      <c r="E13353"/>
      <c r="F13353"/>
      <c r="G13353"/>
      <c r="H13353" s="26"/>
      <c r="I13353" s="26"/>
      <c r="K13353"/>
      <c r="L13353"/>
      <c r="M13353"/>
      <c r="N13353"/>
      <c r="O13353"/>
      <c r="P13353"/>
      <c r="S13353"/>
    </row>
    <row r="13354" spans="1:20" x14ac:dyDescent="0.3">
      <c r="A13354" s="25"/>
      <c r="B13354"/>
      <c r="C13354"/>
      <c r="D13354"/>
      <c r="E13354"/>
      <c r="F13354"/>
      <c r="G13354"/>
      <c r="H13354" s="26"/>
      <c r="I13354" s="26"/>
      <c r="K13354"/>
      <c r="L13354"/>
      <c r="M13354"/>
      <c r="N13354"/>
      <c r="O13354"/>
      <c r="P13354"/>
      <c r="S13354"/>
    </row>
    <row r="13355" spans="1:20" x14ac:dyDescent="0.3">
      <c r="A13355" s="25"/>
      <c r="B13355"/>
      <c r="C13355"/>
      <c r="D13355"/>
      <c r="E13355"/>
      <c r="F13355"/>
      <c r="G13355"/>
      <c r="H13355" s="26"/>
      <c r="I13355" s="26"/>
      <c r="K13355"/>
      <c r="L13355"/>
      <c r="M13355"/>
      <c r="N13355"/>
      <c r="O13355"/>
      <c r="P13355"/>
      <c r="S13355"/>
      <c r="T13355" s="7"/>
    </row>
    <row r="13356" spans="1:20" x14ac:dyDescent="0.3">
      <c r="A13356" s="25"/>
      <c r="B13356"/>
      <c r="C13356"/>
      <c r="D13356"/>
      <c r="E13356"/>
      <c r="F13356"/>
      <c r="G13356"/>
      <c r="H13356" s="26"/>
      <c r="I13356" s="26"/>
      <c r="K13356"/>
      <c r="L13356"/>
      <c r="M13356"/>
      <c r="N13356"/>
      <c r="O13356"/>
      <c r="P13356"/>
      <c r="S13356"/>
    </row>
    <row r="13357" spans="1:20" x14ac:dyDescent="0.3">
      <c r="A13357" s="25"/>
      <c r="B13357"/>
      <c r="C13357"/>
      <c r="D13357"/>
      <c r="E13357"/>
      <c r="F13357"/>
      <c r="G13357"/>
      <c r="H13357" s="26"/>
      <c r="I13357" s="26"/>
      <c r="K13357"/>
      <c r="L13357"/>
      <c r="M13357"/>
      <c r="N13357"/>
      <c r="O13357"/>
      <c r="P13357"/>
      <c r="S13357"/>
    </row>
    <row r="13358" spans="1:20" x14ac:dyDescent="0.3">
      <c r="A13358" s="25"/>
      <c r="B13358"/>
      <c r="C13358"/>
      <c r="D13358"/>
      <c r="E13358"/>
      <c r="F13358"/>
      <c r="G13358"/>
      <c r="H13358" s="26"/>
      <c r="I13358" s="26"/>
      <c r="K13358"/>
      <c r="L13358"/>
      <c r="M13358"/>
      <c r="N13358"/>
      <c r="O13358"/>
      <c r="P13358"/>
      <c r="S13358"/>
    </row>
    <row r="13359" spans="1:20" x14ac:dyDescent="0.3">
      <c r="A13359" s="25"/>
      <c r="B13359"/>
      <c r="C13359"/>
      <c r="D13359"/>
      <c r="E13359"/>
      <c r="F13359"/>
      <c r="G13359"/>
      <c r="H13359" s="26"/>
      <c r="I13359" s="26"/>
      <c r="K13359"/>
      <c r="L13359"/>
      <c r="M13359"/>
      <c r="N13359"/>
      <c r="O13359"/>
      <c r="P13359"/>
      <c r="S13359"/>
      <c r="T13359" s="7"/>
    </row>
    <row r="13360" spans="1:20" x14ac:dyDescent="0.3">
      <c r="A13360" s="25"/>
      <c r="B13360"/>
      <c r="C13360"/>
      <c r="D13360"/>
      <c r="E13360"/>
      <c r="F13360"/>
      <c r="G13360"/>
      <c r="H13360" s="26"/>
      <c r="I13360" s="26"/>
      <c r="K13360"/>
      <c r="L13360"/>
      <c r="M13360"/>
      <c r="N13360"/>
      <c r="O13360"/>
      <c r="P13360"/>
      <c r="S13360"/>
    </row>
    <row r="13361" spans="1:20" x14ac:dyDescent="0.3">
      <c r="A13361" s="25"/>
      <c r="B13361"/>
      <c r="C13361"/>
      <c r="D13361"/>
      <c r="E13361"/>
      <c r="F13361"/>
      <c r="G13361"/>
      <c r="H13361" s="26"/>
      <c r="I13361" s="26"/>
      <c r="K13361"/>
      <c r="L13361"/>
      <c r="M13361"/>
      <c r="N13361"/>
      <c r="O13361"/>
      <c r="P13361"/>
      <c r="S13361"/>
    </row>
    <row r="13362" spans="1:20" x14ac:dyDescent="0.3">
      <c r="A13362" s="25"/>
      <c r="B13362"/>
      <c r="C13362"/>
      <c r="D13362"/>
      <c r="E13362"/>
      <c r="F13362"/>
      <c r="G13362"/>
      <c r="H13362" s="26"/>
      <c r="I13362" s="26"/>
      <c r="K13362"/>
      <c r="L13362"/>
      <c r="M13362"/>
      <c r="N13362"/>
      <c r="O13362"/>
      <c r="P13362"/>
      <c r="S13362"/>
    </row>
    <row r="13363" spans="1:20" x14ac:dyDescent="0.3">
      <c r="A13363" s="25"/>
      <c r="B13363"/>
      <c r="C13363"/>
      <c r="D13363"/>
      <c r="E13363"/>
      <c r="F13363"/>
      <c r="G13363"/>
      <c r="H13363" s="26"/>
      <c r="I13363" s="26"/>
      <c r="K13363"/>
      <c r="L13363"/>
      <c r="M13363"/>
      <c r="N13363"/>
      <c r="O13363"/>
      <c r="P13363"/>
      <c r="S13363"/>
    </row>
    <row r="13364" spans="1:20" x14ac:dyDescent="0.3">
      <c r="A13364" s="25"/>
      <c r="B13364"/>
      <c r="C13364"/>
      <c r="D13364"/>
      <c r="E13364"/>
      <c r="F13364"/>
      <c r="G13364"/>
      <c r="H13364" s="26"/>
      <c r="I13364" s="26"/>
      <c r="K13364"/>
      <c r="L13364"/>
      <c r="M13364"/>
      <c r="N13364"/>
      <c r="O13364"/>
      <c r="P13364"/>
      <c r="S13364"/>
    </row>
    <row r="13365" spans="1:20" x14ac:dyDescent="0.3">
      <c r="A13365" s="25"/>
      <c r="B13365"/>
      <c r="C13365"/>
      <c r="D13365"/>
      <c r="E13365"/>
      <c r="F13365"/>
      <c r="G13365"/>
      <c r="H13365" s="26"/>
      <c r="I13365" s="26"/>
      <c r="K13365"/>
      <c r="L13365"/>
      <c r="M13365"/>
      <c r="N13365"/>
      <c r="O13365"/>
      <c r="P13365"/>
      <c r="S13365"/>
      <c r="T13365" s="7"/>
    </row>
    <row r="13366" spans="1:20" x14ac:dyDescent="0.3">
      <c r="A13366" s="25"/>
      <c r="B13366"/>
      <c r="C13366"/>
      <c r="D13366"/>
      <c r="E13366"/>
      <c r="F13366"/>
      <c r="G13366"/>
      <c r="H13366" s="26"/>
      <c r="I13366" s="26"/>
      <c r="K13366"/>
      <c r="L13366"/>
      <c r="M13366"/>
      <c r="N13366"/>
      <c r="O13366"/>
      <c r="P13366"/>
      <c r="S13366"/>
    </row>
    <row r="13367" spans="1:20" x14ac:dyDescent="0.3">
      <c r="A13367" s="25"/>
      <c r="B13367"/>
      <c r="C13367"/>
      <c r="D13367"/>
      <c r="E13367"/>
      <c r="F13367"/>
      <c r="G13367"/>
      <c r="H13367" s="26"/>
      <c r="I13367" s="26"/>
      <c r="K13367"/>
      <c r="L13367"/>
      <c r="M13367"/>
      <c r="N13367"/>
      <c r="O13367"/>
      <c r="P13367"/>
      <c r="S13367"/>
    </row>
    <row r="13368" spans="1:20" x14ac:dyDescent="0.3">
      <c r="A13368" s="25"/>
      <c r="B13368"/>
      <c r="C13368"/>
      <c r="D13368"/>
      <c r="E13368"/>
      <c r="F13368"/>
      <c r="G13368"/>
      <c r="H13368" s="26"/>
      <c r="I13368" s="26"/>
      <c r="K13368"/>
      <c r="L13368"/>
      <c r="M13368"/>
      <c r="N13368"/>
      <c r="O13368"/>
      <c r="P13368"/>
      <c r="S13368"/>
    </row>
    <row r="13369" spans="1:20" x14ac:dyDescent="0.3">
      <c r="A13369" s="25"/>
      <c r="B13369"/>
      <c r="C13369"/>
      <c r="D13369"/>
      <c r="E13369"/>
      <c r="F13369"/>
      <c r="G13369"/>
      <c r="H13369" s="26"/>
      <c r="I13369" s="26"/>
      <c r="K13369"/>
      <c r="L13369"/>
      <c r="M13369"/>
      <c r="N13369"/>
      <c r="O13369"/>
      <c r="P13369"/>
      <c r="S13369"/>
    </row>
    <row r="13370" spans="1:20" x14ac:dyDescent="0.3">
      <c r="A13370" s="25"/>
      <c r="B13370"/>
      <c r="C13370"/>
      <c r="D13370"/>
      <c r="E13370"/>
      <c r="F13370"/>
      <c r="G13370"/>
      <c r="H13370" s="26"/>
      <c r="I13370" s="26"/>
      <c r="K13370"/>
      <c r="L13370"/>
      <c r="M13370"/>
      <c r="N13370"/>
      <c r="O13370"/>
      <c r="P13370"/>
      <c r="S13370"/>
    </row>
    <row r="13371" spans="1:20" x14ac:dyDescent="0.3">
      <c r="A13371" s="25"/>
      <c r="B13371"/>
      <c r="C13371"/>
      <c r="D13371"/>
      <c r="E13371"/>
      <c r="F13371"/>
      <c r="G13371"/>
      <c r="H13371" s="26"/>
      <c r="I13371" s="26"/>
      <c r="K13371"/>
      <c r="L13371"/>
      <c r="M13371"/>
      <c r="N13371"/>
      <c r="O13371"/>
      <c r="P13371"/>
      <c r="S13371"/>
    </row>
    <row r="13372" spans="1:20" x14ac:dyDescent="0.3">
      <c r="A13372" s="25"/>
      <c r="B13372"/>
      <c r="C13372"/>
      <c r="D13372"/>
      <c r="E13372"/>
      <c r="F13372"/>
      <c r="G13372"/>
      <c r="H13372" s="26"/>
      <c r="I13372" s="26"/>
      <c r="K13372"/>
      <c r="L13372"/>
      <c r="M13372"/>
      <c r="N13372"/>
      <c r="O13372"/>
      <c r="P13372"/>
      <c r="S13372"/>
    </row>
    <row r="13373" spans="1:20" x14ac:dyDescent="0.3">
      <c r="A13373" s="25"/>
      <c r="B13373"/>
      <c r="C13373"/>
      <c r="D13373"/>
      <c r="E13373"/>
      <c r="F13373"/>
      <c r="G13373"/>
      <c r="H13373" s="26"/>
      <c r="I13373" s="26"/>
      <c r="K13373"/>
      <c r="L13373"/>
      <c r="M13373"/>
      <c r="N13373"/>
      <c r="O13373"/>
      <c r="P13373"/>
      <c r="S13373"/>
    </row>
    <row r="13374" spans="1:20" x14ac:dyDescent="0.3">
      <c r="A13374" s="25"/>
      <c r="B13374"/>
      <c r="C13374"/>
      <c r="D13374"/>
      <c r="E13374"/>
      <c r="F13374"/>
      <c r="G13374"/>
      <c r="H13374" s="26"/>
      <c r="I13374" s="26"/>
      <c r="K13374"/>
      <c r="L13374"/>
      <c r="M13374"/>
      <c r="N13374"/>
      <c r="O13374"/>
      <c r="P13374"/>
      <c r="S13374"/>
    </row>
    <row r="13375" spans="1:20" x14ac:dyDescent="0.3">
      <c r="A13375" s="25"/>
      <c r="B13375"/>
      <c r="C13375"/>
      <c r="D13375"/>
      <c r="E13375"/>
      <c r="F13375"/>
      <c r="G13375"/>
      <c r="H13375" s="26"/>
      <c r="I13375" s="26"/>
      <c r="K13375"/>
      <c r="L13375"/>
      <c r="M13375"/>
      <c r="N13375"/>
      <c r="O13375"/>
      <c r="P13375"/>
      <c r="S13375"/>
    </row>
    <row r="13376" spans="1:20" x14ac:dyDescent="0.3">
      <c r="A13376" s="25"/>
      <c r="B13376"/>
      <c r="C13376"/>
      <c r="D13376"/>
      <c r="E13376"/>
      <c r="F13376"/>
      <c r="G13376"/>
      <c r="H13376" s="14"/>
      <c r="I13376" s="26"/>
      <c r="K13376"/>
      <c r="L13376"/>
      <c r="M13376"/>
      <c r="N13376"/>
      <c r="O13376"/>
      <c r="P13376"/>
      <c r="S13376"/>
    </row>
    <row r="13377" spans="1:20" x14ac:dyDescent="0.3">
      <c r="A13377" s="25"/>
      <c r="B13377"/>
      <c r="C13377"/>
      <c r="D13377"/>
      <c r="E13377"/>
      <c r="F13377"/>
      <c r="G13377"/>
      <c r="H13377" s="14"/>
      <c r="I13377" s="26"/>
      <c r="K13377"/>
      <c r="L13377"/>
      <c r="M13377"/>
      <c r="N13377"/>
      <c r="O13377"/>
      <c r="P13377"/>
      <c r="S13377"/>
    </row>
    <row r="13378" spans="1:20" x14ac:dyDescent="0.3">
      <c r="A13378" s="25"/>
      <c r="B13378"/>
      <c r="C13378"/>
      <c r="D13378"/>
      <c r="E13378"/>
      <c r="F13378"/>
      <c r="G13378"/>
      <c r="H13378" s="14"/>
      <c r="I13378" s="26"/>
      <c r="K13378"/>
      <c r="L13378"/>
      <c r="M13378"/>
      <c r="N13378"/>
      <c r="O13378"/>
      <c r="P13378"/>
      <c r="S13378"/>
    </row>
    <row r="13379" spans="1:20" x14ac:dyDescent="0.3">
      <c r="A13379" s="25"/>
      <c r="B13379"/>
      <c r="C13379"/>
      <c r="D13379"/>
      <c r="E13379"/>
      <c r="F13379"/>
      <c r="G13379"/>
      <c r="H13379" s="14"/>
      <c r="I13379" s="26"/>
      <c r="K13379"/>
      <c r="L13379"/>
      <c r="M13379"/>
      <c r="N13379"/>
      <c r="O13379"/>
      <c r="P13379"/>
      <c r="S13379"/>
    </row>
    <row r="13380" spans="1:20" x14ac:dyDescent="0.3">
      <c r="A13380" s="25"/>
      <c r="B13380"/>
      <c r="C13380"/>
      <c r="D13380"/>
      <c r="E13380"/>
      <c r="F13380"/>
      <c r="G13380"/>
      <c r="H13380" s="14"/>
      <c r="I13380" s="26"/>
      <c r="K13380"/>
      <c r="L13380"/>
      <c r="M13380"/>
      <c r="N13380"/>
      <c r="O13380"/>
      <c r="P13380"/>
      <c r="S13380"/>
    </row>
    <row r="13381" spans="1:20" x14ac:dyDescent="0.3">
      <c r="A13381" s="25"/>
      <c r="B13381"/>
      <c r="C13381"/>
      <c r="D13381"/>
      <c r="E13381"/>
      <c r="F13381"/>
      <c r="G13381"/>
      <c r="H13381" s="26"/>
      <c r="I13381" s="26"/>
      <c r="K13381"/>
      <c r="L13381"/>
      <c r="M13381"/>
      <c r="N13381"/>
      <c r="O13381"/>
      <c r="P13381"/>
      <c r="S13381"/>
    </row>
    <row r="13382" spans="1:20" x14ac:dyDescent="0.3">
      <c r="A13382" s="25"/>
      <c r="B13382"/>
      <c r="C13382"/>
      <c r="D13382"/>
      <c r="E13382"/>
      <c r="F13382"/>
      <c r="G13382"/>
      <c r="H13382" s="26"/>
      <c r="I13382" s="26"/>
      <c r="K13382"/>
      <c r="L13382"/>
      <c r="M13382"/>
      <c r="N13382"/>
      <c r="O13382"/>
      <c r="P13382"/>
      <c r="S13382"/>
    </row>
    <row r="13383" spans="1:20" x14ac:dyDescent="0.3">
      <c r="A13383" s="25"/>
      <c r="B13383"/>
      <c r="C13383"/>
      <c r="D13383"/>
      <c r="E13383"/>
      <c r="F13383"/>
      <c r="G13383"/>
      <c r="H13383" s="26"/>
      <c r="I13383" s="26"/>
      <c r="K13383"/>
      <c r="L13383"/>
      <c r="M13383"/>
      <c r="N13383"/>
      <c r="O13383"/>
      <c r="P13383"/>
      <c r="S13383"/>
    </row>
    <row r="13384" spans="1:20" x14ac:dyDescent="0.3">
      <c r="A13384" s="25"/>
      <c r="B13384"/>
      <c r="C13384"/>
      <c r="D13384"/>
      <c r="E13384"/>
      <c r="F13384"/>
      <c r="G13384"/>
      <c r="H13384" s="26"/>
      <c r="I13384" s="26"/>
      <c r="K13384"/>
      <c r="L13384"/>
      <c r="M13384"/>
      <c r="N13384"/>
      <c r="O13384"/>
      <c r="P13384"/>
      <c r="S13384"/>
    </row>
    <row r="13385" spans="1:20" x14ac:dyDescent="0.3">
      <c r="A13385" s="25"/>
      <c r="B13385"/>
      <c r="C13385"/>
      <c r="D13385"/>
      <c r="E13385"/>
      <c r="F13385"/>
      <c r="G13385"/>
      <c r="H13385" s="26"/>
      <c r="I13385" s="26"/>
      <c r="K13385"/>
      <c r="L13385"/>
      <c r="M13385"/>
      <c r="N13385"/>
      <c r="O13385"/>
      <c r="P13385"/>
      <c r="S13385"/>
    </row>
    <row r="13386" spans="1:20" x14ac:dyDescent="0.3">
      <c r="A13386" s="25"/>
      <c r="B13386"/>
      <c r="C13386"/>
      <c r="D13386"/>
      <c r="E13386"/>
      <c r="F13386"/>
      <c r="G13386"/>
      <c r="H13386" s="26"/>
      <c r="I13386" s="26"/>
      <c r="K13386"/>
      <c r="L13386"/>
      <c r="M13386"/>
      <c r="N13386"/>
      <c r="O13386"/>
      <c r="P13386"/>
      <c r="S13386"/>
    </row>
    <row r="13387" spans="1:20" x14ac:dyDescent="0.3">
      <c r="A13387" s="25"/>
      <c r="B13387"/>
      <c r="C13387"/>
      <c r="D13387"/>
      <c r="E13387"/>
      <c r="F13387"/>
      <c r="G13387"/>
      <c r="H13387" s="26"/>
      <c r="I13387" s="26"/>
      <c r="K13387"/>
      <c r="L13387"/>
      <c r="M13387"/>
      <c r="N13387"/>
      <c r="O13387"/>
      <c r="P13387"/>
      <c r="S13387"/>
    </row>
    <row r="13388" spans="1:20" x14ac:dyDescent="0.3">
      <c r="A13388" s="25"/>
      <c r="B13388"/>
      <c r="C13388"/>
      <c r="D13388"/>
      <c r="E13388"/>
      <c r="F13388"/>
      <c r="G13388"/>
      <c r="H13388" s="26"/>
      <c r="I13388" s="26"/>
      <c r="K13388"/>
      <c r="L13388"/>
      <c r="M13388"/>
      <c r="N13388"/>
      <c r="O13388"/>
      <c r="P13388"/>
      <c r="S13388"/>
    </row>
    <row r="13389" spans="1:20" x14ac:dyDescent="0.3">
      <c r="A13389" s="25"/>
      <c r="B13389"/>
      <c r="C13389"/>
      <c r="D13389"/>
      <c r="E13389"/>
      <c r="F13389"/>
      <c r="G13389"/>
      <c r="H13389" s="26"/>
      <c r="I13389" s="26"/>
      <c r="K13389"/>
      <c r="L13389"/>
      <c r="M13389"/>
      <c r="N13389"/>
      <c r="O13389"/>
      <c r="P13389"/>
      <c r="S13389"/>
    </row>
    <row r="13390" spans="1:20" x14ac:dyDescent="0.3">
      <c r="A13390" s="25"/>
      <c r="B13390"/>
      <c r="C13390"/>
      <c r="D13390"/>
      <c r="E13390"/>
      <c r="F13390"/>
      <c r="G13390"/>
      <c r="H13390" s="26"/>
      <c r="I13390" s="26"/>
      <c r="K13390"/>
      <c r="L13390"/>
      <c r="M13390"/>
      <c r="N13390"/>
      <c r="O13390"/>
      <c r="P13390"/>
      <c r="S13390"/>
    </row>
    <row r="13391" spans="1:20" x14ac:dyDescent="0.3">
      <c r="A13391" s="25"/>
      <c r="B13391"/>
      <c r="C13391"/>
      <c r="D13391"/>
      <c r="E13391"/>
      <c r="F13391"/>
      <c r="G13391"/>
      <c r="H13391" s="26"/>
      <c r="I13391" s="26"/>
      <c r="K13391"/>
      <c r="L13391"/>
      <c r="M13391"/>
      <c r="N13391"/>
      <c r="O13391"/>
      <c r="P13391"/>
      <c r="S13391"/>
      <c r="T13391" s="7"/>
    </row>
    <row r="13392" spans="1:20" x14ac:dyDescent="0.3">
      <c r="A13392" s="25"/>
      <c r="B13392"/>
      <c r="C13392"/>
      <c r="D13392"/>
      <c r="E13392"/>
      <c r="F13392"/>
      <c r="G13392"/>
      <c r="H13392" s="26"/>
      <c r="I13392" s="26"/>
      <c r="K13392"/>
      <c r="L13392"/>
      <c r="M13392"/>
      <c r="N13392"/>
      <c r="O13392"/>
      <c r="P13392"/>
      <c r="S13392"/>
    </row>
    <row r="13393" spans="1:20" x14ac:dyDescent="0.3">
      <c r="A13393" s="25"/>
      <c r="B13393"/>
      <c r="C13393"/>
      <c r="D13393"/>
      <c r="E13393"/>
      <c r="F13393"/>
      <c r="G13393"/>
      <c r="H13393" s="26"/>
      <c r="I13393" s="26"/>
      <c r="K13393"/>
      <c r="L13393"/>
      <c r="M13393"/>
      <c r="N13393"/>
      <c r="O13393"/>
      <c r="P13393"/>
      <c r="S13393"/>
    </row>
    <row r="13394" spans="1:20" x14ac:dyDescent="0.3">
      <c r="A13394" s="25"/>
      <c r="B13394"/>
      <c r="C13394"/>
      <c r="D13394"/>
      <c r="E13394"/>
      <c r="F13394"/>
      <c r="G13394"/>
      <c r="H13394" s="26"/>
      <c r="I13394" s="26"/>
      <c r="K13394"/>
      <c r="L13394"/>
      <c r="M13394"/>
      <c r="N13394"/>
      <c r="O13394"/>
      <c r="P13394"/>
      <c r="S13394"/>
    </row>
    <row r="13395" spans="1:20" x14ac:dyDescent="0.3">
      <c r="A13395" s="25"/>
      <c r="B13395"/>
      <c r="C13395"/>
      <c r="D13395"/>
      <c r="E13395"/>
      <c r="F13395"/>
      <c r="G13395"/>
      <c r="H13395" s="26"/>
      <c r="I13395" s="26"/>
      <c r="K13395"/>
      <c r="L13395"/>
      <c r="M13395"/>
      <c r="N13395"/>
      <c r="O13395"/>
      <c r="P13395"/>
      <c r="S13395"/>
    </row>
    <row r="13396" spans="1:20" x14ac:dyDescent="0.3">
      <c r="A13396" s="25"/>
      <c r="B13396"/>
      <c r="C13396"/>
      <c r="D13396"/>
      <c r="E13396"/>
      <c r="F13396"/>
      <c r="G13396"/>
      <c r="H13396" s="26"/>
      <c r="I13396" s="26"/>
      <c r="K13396"/>
      <c r="L13396"/>
      <c r="M13396"/>
      <c r="N13396"/>
      <c r="O13396"/>
      <c r="P13396"/>
      <c r="S13396"/>
    </row>
    <row r="13397" spans="1:20" x14ac:dyDescent="0.3">
      <c r="A13397" s="25"/>
      <c r="B13397"/>
      <c r="C13397"/>
      <c r="D13397"/>
      <c r="E13397"/>
      <c r="F13397"/>
      <c r="G13397"/>
      <c r="H13397" s="26"/>
      <c r="I13397" s="26"/>
      <c r="K13397"/>
      <c r="L13397"/>
      <c r="M13397"/>
      <c r="N13397"/>
      <c r="O13397"/>
      <c r="P13397"/>
      <c r="S13397"/>
    </row>
    <row r="13398" spans="1:20" x14ac:dyDescent="0.3">
      <c r="A13398" s="25"/>
      <c r="B13398"/>
      <c r="C13398"/>
      <c r="D13398"/>
      <c r="E13398"/>
      <c r="F13398"/>
      <c r="G13398"/>
      <c r="H13398" s="26"/>
      <c r="I13398" s="26"/>
      <c r="K13398"/>
      <c r="L13398"/>
      <c r="M13398"/>
      <c r="N13398"/>
      <c r="O13398"/>
      <c r="P13398"/>
      <c r="S13398"/>
    </row>
    <row r="13399" spans="1:20" x14ac:dyDescent="0.3">
      <c r="A13399" s="25"/>
      <c r="B13399"/>
      <c r="C13399"/>
      <c r="D13399"/>
      <c r="E13399"/>
      <c r="F13399"/>
      <c r="G13399"/>
      <c r="H13399" s="26"/>
      <c r="I13399" s="26"/>
      <c r="K13399"/>
      <c r="L13399"/>
      <c r="M13399"/>
      <c r="N13399"/>
      <c r="O13399"/>
      <c r="P13399"/>
      <c r="S13399"/>
    </row>
    <row r="13400" spans="1:20" x14ac:dyDescent="0.3">
      <c r="A13400" s="25"/>
      <c r="B13400"/>
      <c r="C13400"/>
      <c r="D13400"/>
      <c r="E13400"/>
      <c r="F13400"/>
      <c r="G13400"/>
      <c r="H13400" s="14"/>
      <c r="I13400" s="14"/>
      <c r="K13400"/>
      <c r="L13400"/>
      <c r="M13400"/>
      <c r="N13400"/>
      <c r="O13400"/>
      <c r="P13400"/>
      <c r="S13400"/>
    </row>
    <row r="13401" spans="1:20" x14ac:dyDescent="0.3">
      <c r="A13401" s="25"/>
      <c r="B13401"/>
      <c r="C13401"/>
      <c r="D13401"/>
      <c r="E13401"/>
      <c r="F13401"/>
      <c r="G13401"/>
      <c r="H13401" s="14"/>
      <c r="I13401" s="14"/>
      <c r="K13401"/>
      <c r="L13401"/>
      <c r="M13401"/>
      <c r="N13401"/>
      <c r="O13401"/>
      <c r="P13401"/>
      <c r="S13401"/>
    </row>
    <row r="13402" spans="1:20" x14ac:dyDescent="0.3">
      <c r="A13402" s="25"/>
      <c r="B13402"/>
      <c r="C13402"/>
      <c r="D13402"/>
      <c r="E13402"/>
      <c r="F13402"/>
      <c r="G13402"/>
      <c r="H13402" s="14"/>
      <c r="I13402" s="14"/>
      <c r="K13402"/>
      <c r="L13402"/>
      <c r="M13402"/>
      <c r="N13402"/>
      <c r="O13402"/>
      <c r="P13402"/>
      <c r="S13402"/>
    </row>
    <row r="13403" spans="1:20" x14ac:dyDescent="0.3">
      <c r="A13403" s="25"/>
      <c r="B13403"/>
      <c r="C13403"/>
      <c r="D13403"/>
      <c r="E13403"/>
      <c r="F13403"/>
      <c r="G13403"/>
      <c r="H13403" s="14"/>
      <c r="I13403"/>
      <c r="K13403"/>
      <c r="L13403"/>
      <c r="M13403"/>
      <c r="N13403"/>
      <c r="O13403"/>
      <c r="P13403"/>
      <c r="S13403"/>
    </row>
    <row r="13404" spans="1:20" x14ac:dyDescent="0.3">
      <c r="A13404" s="25"/>
      <c r="B13404"/>
      <c r="C13404"/>
      <c r="D13404"/>
      <c r="E13404"/>
      <c r="F13404"/>
      <c r="G13404"/>
      <c r="H13404" s="26"/>
      <c r="I13404" s="26"/>
      <c r="K13404"/>
      <c r="L13404"/>
      <c r="M13404"/>
      <c r="N13404"/>
      <c r="O13404"/>
      <c r="P13404"/>
      <c r="S13404"/>
    </row>
    <row r="13405" spans="1:20" x14ac:dyDescent="0.3">
      <c r="A13405" s="25"/>
      <c r="B13405"/>
      <c r="C13405"/>
      <c r="D13405"/>
      <c r="E13405"/>
      <c r="F13405"/>
      <c r="G13405"/>
      <c r="H13405" s="26"/>
      <c r="I13405" s="26"/>
      <c r="K13405"/>
      <c r="L13405"/>
      <c r="M13405"/>
      <c r="N13405"/>
      <c r="O13405"/>
      <c r="P13405"/>
      <c r="S13405"/>
    </row>
    <row r="13406" spans="1:20" x14ac:dyDescent="0.3">
      <c r="A13406" s="25"/>
      <c r="B13406"/>
      <c r="C13406"/>
      <c r="D13406"/>
      <c r="E13406"/>
      <c r="F13406"/>
      <c r="G13406"/>
      <c r="H13406" s="26"/>
      <c r="I13406" s="26"/>
      <c r="K13406"/>
      <c r="L13406"/>
      <c r="M13406"/>
      <c r="N13406"/>
      <c r="O13406"/>
      <c r="P13406"/>
      <c r="S13406"/>
    </row>
    <row r="13407" spans="1:20" x14ac:dyDescent="0.3">
      <c r="A13407" s="25"/>
      <c r="B13407"/>
      <c r="C13407"/>
      <c r="D13407"/>
      <c r="E13407"/>
      <c r="F13407"/>
      <c r="G13407"/>
      <c r="H13407" s="26"/>
      <c r="I13407" s="26"/>
      <c r="K13407"/>
      <c r="L13407"/>
      <c r="M13407"/>
      <c r="N13407"/>
      <c r="O13407"/>
      <c r="P13407"/>
      <c r="S13407"/>
    </row>
    <row r="13408" spans="1:20" x14ac:dyDescent="0.3">
      <c r="A13408" s="25"/>
      <c r="B13408"/>
      <c r="C13408"/>
      <c r="D13408"/>
      <c r="E13408"/>
      <c r="F13408"/>
      <c r="G13408"/>
      <c r="H13408" s="26"/>
      <c r="I13408" s="14"/>
      <c r="K13408"/>
      <c r="L13408"/>
      <c r="M13408"/>
      <c r="N13408"/>
      <c r="O13408"/>
      <c r="P13408"/>
      <c r="S13408"/>
      <c r="T13408" s="7"/>
    </row>
    <row r="13409" spans="1:19" x14ac:dyDescent="0.3">
      <c r="A13409" s="25"/>
      <c r="B13409"/>
      <c r="C13409"/>
      <c r="D13409"/>
      <c r="E13409"/>
      <c r="F13409"/>
      <c r="G13409"/>
      <c r="H13409" s="26"/>
      <c r="I13409"/>
      <c r="K13409"/>
      <c r="L13409"/>
      <c r="M13409"/>
      <c r="N13409"/>
      <c r="O13409"/>
      <c r="P13409"/>
      <c r="S13409"/>
    </row>
    <row r="13410" spans="1:19" x14ac:dyDescent="0.3">
      <c r="A13410" s="25"/>
      <c r="B13410"/>
      <c r="C13410"/>
      <c r="D13410"/>
      <c r="E13410"/>
      <c r="F13410"/>
      <c r="G13410"/>
      <c r="H13410" s="26"/>
      <c r="I13410" s="14"/>
      <c r="K13410"/>
      <c r="L13410"/>
      <c r="M13410"/>
      <c r="N13410"/>
      <c r="O13410"/>
      <c r="P13410"/>
      <c r="S13410"/>
    </row>
    <row r="13411" spans="1:19" x14ac:dyDescent="0.3">
      <c r="A13411" s="25"/>
      <c r="B13411"/>
      <c r="C13411"/>
      <c r="D13411"/>
      <c r="E13411"/>
      <c r="F13411"/>
      <c r="G13411"/>
      <c r="H13411" s="26"/>
      <c r="I13411" s="14"/>
      <c r="K13411"/>
      <c r="L13411"/>
      <c r="M13411"/>
      <c r="N13411"/>
      <c r="O13411"/>
      <c r="P13411"/>
      <c r="S13411"/>
    </row>
    <row r="13412" spans="1:19" x14ac:dyDescent="0.3">
      <c r="A13412" s="25"/>
      <c r="B13412"/>
      <c r="C13412"/>
      <c r="D13412"/>
      <c r="E13412"/>
      <c r="F13412"/>
      <c r="G13412"/>
      <c r="H13412" s="26"/>
      <c r="I13412" s="14"/>
      <c r="K13412"/>
      <c r="L13412"/>
      <c r="M13412"/>
      <c r="N13412"/>
      <c r="O13412"/>
      <c r="P13412"/>
      <c r="S13412"/>
    </row>
    <row r="13413" spans="1:19" x14ac:dyDescent="0.3">
      <c r="A13413" s="25"/>
      <c r="B13413"/>
      <c r="C13413"/>
      <c r="D13413"/>
      <c r="E13413"/>
      <c r="F13413"/>
      <c r="G13413"/>
      <c r="H13413"/>
      <c r="I13413"/>
      <c r="K13413"/>
      <c r="L13413"/>
      <c r="M13413"/>
      <c r="N13413"/>
      <c r="O13413"/>
      <c r="P13413"/>
      <c r="S13413"/>
    </row>
    <row r="13414" spans="1:19" x14ac:dyDescent="0.3">
      <c r="A13414" s="25"/>
      <c r="B13414"/>
      <c r="C13414"/>
      <c r="D13414"/>
      <c r="E13414"/>
      <c r="F13414"/>
      <c r="G13414"/>
      <c r="H13414" s="14"/>
      <c r="I13414" s="14"/>
      <c r="K13414"/>
      <c r="L13414"/>
      <c r="M13414"/>
      <c r="N13414"/>
      <c r="O13414"/>
      <c r="P13414"/>
      <c r="S13414"/>
    </row>
    <row r="13415" spans="1:19" x14ac:dyDescent="0.3">
      <c r="A13415" s="25"/>
      <c r="B13415"/>
      <c r="C13415"/>
      <c r="D13415"/>
      <c r="E13415"/>
      <c r="F13415"/>
      <c r="G13415"/>
      <c r="H13415" s="14"/>
      <c r="I13415" s="14"/>
      <c r="K13415"/>
      <c r="L13415"/>
      <c r="M13415"/>
      <c r="N13415"/>
      <c r="O13415"/>
      <c r="P13415"/>
      <c r="S13415"/>
    </row>
    <row r="13416" spans="1:19" x14ac:dyDescent="0.3">
      <c r="A13416" s="25"/>
      <c r="B13416"/>
      <c r="C13416"/>
      <c r="D13416"/>
      <c r="E13416"/>
      <c r="F13416"/>
      <c r="G13416"/>
      <c r="H13416" s="14"/>
      <c r="I13416" s="14"/>
      <c r="K13416"/>
      <c r="L13416"/>
      <c r="M13416"/>
      <c r="N13416"/>
      <c r="O13416"/>
      <c r="P13416"/>
      <c r="S13416"/>
    </row>
    <row r="13417" spans="1:19" x14ac:dyDescent="0.3">
      <c r="A13417" s="25"/>
      <c r="B13417"/>
      <c r="C13417"/>
      <c r="D13417"/>
      <c r="E13417"/>
      <c r="F13417"/>
      <c r="G13417"/>
      <c r="H13417" s="14"/>
      <c r="I13417" s="14"/>
      <c r="K13417"/>
      <c r="L13417"/>
      <c r="M13417"/>
      <c r="N13417"/>
      <c r="O13417"/>
      <c r="P13417"/>
      <c r="S13417"/>
    </row>
    <row r="13418" spans="1:19" x14ac:dyDescent="0.3">
      <c r="A13418" s="25"/>
      <c r="B13418"/>
      <c r="C13418"/>
      <c r="D13418"/>
      <c r="E13418"/>
      <c r="F13418"/>
      <c r="G13418"/>
      <c r="H13418" s="26"/>
      <c r="I13418" s="26"/>
      <c r="K13418"/>
      <c r="L13418"/>
      <c r="M13418"/>
      <c r="N13418"/>
      <c r="O13418"/>
      <c r="P13418"/>
      <c r="S13418"/>
    </row>
    <row r="13419" spans="1:19" x14ac:dyDescent="0.3">
      <c r="A13419" s="25"/>
      <c r="B13419"/>
      <c r="C13419"/>
      <c r="D13419"/>
      <c r="E13419"/>
      <c r="F13419"/>
      <c r="G13419"/>
      <c r="H13419" s="26"/>
      <c r="I13419" s="26"/>
      <c r="K13419"/>
      <c r="L13419"/>
      <c r="M13419"/>
      <c r="N13419"/>
      <c r="O13419"/>
      <c r="P13419"/>
      <c r="S13419"/>
    </row>
    <row r="13420" spans="1:19" x14ac:dyDescent="0.3">
      <c r="A13420" s="25"/>
      <c r="B13420"/>
      <c r="C13420"/>
      <c r="D13420"/>
      <c r="E13420"/>
      <c r="F13420"/>
      <c r="G13420"/>
      <c r="H13420" s="26"/>
      <c r="I13420" s="26"/>
      <c r="K13420"/>
      <c r="L13420"/>
      <c r="M13420"/>
      <c r="N13420"/>
      <c r="O13420"/>
      <c r="P13420"/>
      <c r="S13420"/>
    </row>
    <row r="13421" spans="1:19" x14ac:dyDescent="0.3">
      <c r="A13421" s="25"/>
      <c r="B13421"/>
      <c r="C13421"/>
      <c r="D13421"/>
      <c r="E13421"/>
      <c r="F13421"/>
      <c r="G13421"/>
      <c r="H13421" s="26"/>
      <c r="I13421" s="26"/>
      <c r="K13421"/>
      <c r="L13421"/>
      <c r="M13421"/>
      <c r="N13421"/>
      <c r="O13421"/>
      <c r="P13421"/>
      <c r="S13421"/>
    </row>
    <row r="13422" spans="1:19" x14ac:dyDescent="0.3">
      <c r="A13422" s="25"/>
      <c r="B13422"/>
      <c r="C13422"/>
      <c r="D13422"/>
      <c r="E13422"/>
      <c r="F13422"/>
      <c r="G13422"/>
      <c r="H13422" s="26"/>
      <c r="I13422" s="26"/>
      <c r="K13422"/>
      <c r="L13422"/>
      <c r="M13422"/>
      <c r="N13422"/>
      <c r="O13422"/>
      <c r="P13422"/>
      <c r="S13422"/>
    </row>
    <row r="13423" spans="1:19" x14ac:dyDescent="0.3">
      <c r="A13423" s="25"/>
      <c r="B13423"/>
      <c r="C13423"/>
      <c r="D13423"/>
      <c r="E13423"/>
      <c r="F13423"/>
      <c r="G13423"/>
      <c r="H13423" s="14"/>
      <c r="I13423" s="14"/>
      <c r="K13423"/>
      <c r="L13423"/>
      <c r="M13423"/>
      <c r="N13423"/>
      <c r="O13423"/>
      <c r="P13423"/>
      <c r="S13423"/>
    </row>
    <row r="13424" spans="1:19" x14ac:dyDescent="0.3">
      <c r="A13424" s="25"/>
      <c r="B13424"/>
      <c r="C13424"/>
      <c r="D13424"/>
      <c r="E13424"/>
      <c r="F13424"/>
      <c r="G13424"/>
      <c r="H13424" s="14"/>
      <c r="I13424" s="14"/>
      <c r="K13424"/>
      <c r="L13424"/>
      <c r="M13424"/>
      <c r="N13424"/>
      <c r="O13424"/>
      <c r="P13424"/>
      <c r="S13424"/>
    </row>
    <row r="13425" spans="1:20" x14ac:dyDescent="0.3">
      <c r="A13425" s="25"/>
      <c r="B13425"/>
      <c r="C13425"/>
      <c r="D13425"/>
      <c r="E13425"/>
      <c r="F13425"/>
      <c r="G13425"/>
      <c r="H13425" s="14"/>
      <c r="I13425" s="14"/>
      <c r="K13425"/>
      <c r="L13425"/>
      <c r="M13425"/>
      <c r="N13425"/>
      <c r="O13425"/>
      <c r="P13425"/>
      <c r="S13425"/>
    </row>
    <row r="13426" spans="1:20" x14ac:dyDescent="0.3">
      <c r="A13426" s="25"/>
      <c r="B13426"/>
      <c r="C13426"/>
      <c r="D13426"/>
      <c r="E13426"/>
      <c r="F13426"/>
      <c r="G13426"/>
      <c r="H13426" s="14"/>
      <c r="I13426" s="14"/>
      <c r="K13426"/>
      <c r="L13426"/>
      <c r="M13426"/>
      <c r="N13426"/>
      <c r="O13426"/>
      <c r="P13426"/>
      <c r="S13426"/>
      <c r="T13426" s="7"/>
    </row>
    <row r="13427" spans="1:20" x14ac:dyDescent="0.3">
      <c r="A13427" s="25"/>
      <c r="B13427"/>
      <c r="C13427"/>
      <c r="D13427"/>
      <c r="E13427"/>
      <c r="F13427"/>
      <c r="G13427"/>
      <c r="H13427"/>
      <c r="I13427"/>
      <c r="K13427"/>
      <c r="L13427"/>
      <c r="M13427"/>
      <c r="N13427"/>
      <c r="O13427"/>
      <c r="P13427"/>
      <c r="S13427"/>
    </row>
    <row r="13428" spans="1:20" x14ac:dyDescent="0.3">
      <c r="A13428" s="25"/>
      <c r="B13428"/>
      <c r="C13428"/>
      <c r="D13428"/>
      <c r="E13428"/>
      <c r="F13428"/>
      <c r="G13428"/>
      <c r="H13428" s="26"/>
      <c r="I13428" s="26"/>
      <c r="K13428"/>
      <c r="L13428"/>
      <c r="M13428"/>
      <c r="N13428"/>
      <c r="O13428"/>
      <c r="P13428"/>
      <c r="S13428"/>
    </row>
    <row r="13429" spans="1:20" x14ac:dyDescent="0.3">
      <c r="A13429" s="25"/>
      <c r="B13429"/>
      <c r="C13429"/>
      <c r="D13429"/>
      <c r="E13429"/>
      <c r="F13429"/>
      <c r="G13429"/>
      <c r="H13429" s="26"/>
      <c r="I13429" s="26"/>
      <c r="K13429"/>
      <c r="L13429"/>
      <c r="M13429"/>
      <c r="N13429"/>
      <c r="O13429"/>
      <c r="P13429"/>
      <c r="S13429"/>
    </row>
    <row r="13430" spans="1:20" x14ac:dyDescent="0.3">
      <c r="A13430" s="25"/>
      <c r="B13430"/>
      <c r="C13430"/>
      <c r="D13430"/>
      <c r="E13430"/>
      <c r="F13430"/>
      <c r="G13430"/>
      <c r="H13430" s="26"/>
      <c r="I13430" s="26"/>
      <c r="K13430"/>
      <c r="L13430"/>
      <c r="M13430"/>
      <c r="N13430"/>
      <c r="O13430"/>
      <c r="P13430"/>
      <c r="S13430"/>
    </row>
    <row r="13431" spans="1:20" x14ac:dyDescent="0.3">
      <c r="A13431" s="25"/>
      <c r="B13431"/>
      <c r="C13431"/>
      <c r="D13431"/>
      <c r="E13431"/>
      <c r="F13431"/>
      <c r="G13431"/>
      <c r="H13431" s="26"/>
      <c r="I13431" s="26"/>
      <c r="K13431"/>
      <c r="L13431"/>
      <c r="M13431"/>
      <c r="N13431"/>
      <c r="O13431"/>
      <c r="P13431"/>
      <c r="S13431"/>
    </row>
    <row r="13432" spans="1:20" x14ac:dyDescent="0.3">
      <c r="A13432" s="25"/>
      <c r="B13432"/>
      <c r="C13432"/>
      <c r="D13432"/>
      <c r="E13432"/>
      <c r="F13432"/>
      <c r="G13432"/>
      <c r="H13432" s="26"/>
      <c r="I13432" s="26"/>
      <c r="K13432"/>
      <c r="L13432"/>
      <c r="M13432"/>
      <c r="N13432"/>
      <c r="O13432"/>
      <c r="P13432"/>
      <c r="S13432"/>
    </row>
    <row r="13433" spans="1:20" x14ac:dyDescent="0.3">
      <c r="A13433" s="25"/>
      <c r="B13433"/>
      <c r="C13433"/>
      <c r="D13433"/>
      <c r="E13433"/>
      <c r="F13433"/>
      <c r="G13433"/>
      <c r="H13433" s="26"/>
      <c r="I13433" s="26"/>
      <c r="K13433"/>
      <c r="L13433"/>
      <c r="M13433"/>
      <c r="N13433"/>
      <c r="O13433"/>
      <c r="P13433"/>
      <c r="S13433"/>
    </row>
    <row r="13434" spans="1:20" x14ac:dyDescent="0.3">
      <c r="A13434" s="25"/>
      <c r="B13434"/>
      <c r="C13434"/>
      <c r="D13434"/>
      <c r="E13434"/>
      <c r="F13434"/>
      <c r="G13434"/>
      <c r="H13434" s="26"/>
      <c r="I13434" s="26"/>
      <c r="K13434"/>
      <c r="L13434"/>
      <c r="M13434"/>
      <c r="N13434"/>
      <c r="O13434"/>
      <c r="P13434"/>
      <c r="S13434"/>
    </row>
    <row r="13435" spans="1:20" x14ac:dyDescent="0.3">
      <c r="A13435" s="25"/>
      <c r="B13435"/>
      <c r="C13435"/>
      <c r="D13435"/>
      <c r="E13435"/>
      <c r="F13435"/>
      <c r="G13435"/>
      <c r="H13435" s="26"/>
      <c r="I13435" s="26"/>
      <c r="K13435"/>
      <c r="L13435"/>
      <c r="M13435"/>
      <c r="N13435"/>
      <c r="O13435"/>
      <c r="P13435"/>
      <c r="S13435"/>
    </row>
    <row r="13436" spans="1:20" x14ac:dyDescent="0.3">
      <c r="A13436" s="25"/>
      <c r="B13436"/>
      <c r="C13436"/>
      <c r="D13436"/>
      <c r="E13436"/>
      <c r="F13436"/>
      <c r="G13436"/>
      <c r="H13436" s="26"/>
      <c r="I13436" s="26"/>
      <c r="K13436"/>
      <c r="L13436"/>
      <c r="M13436"/>
      <c r="N13436"/>
      <c r="O13436"/>
      <c r="P13436"/>
      <c r="S13436"/>
    </row>
    <row r="13437" spans="1:20" x14ac:dyDescent="0.3">
      <c r="A13437" s="25"/>
      <c r="B13437"/>
      <c r="C13437"/>
      <c r="D13437"/>
      <c r="E13437"/>
      <c r="F13437"/>
      <c r="G13437"/>
      <c r="H13437" s="26"/>
      <c r="I13437" s="26"/>
      <c r="K13437"/>
      <c r="L13437"/>
      <c r="M13437"/>
      <c r="N13437"/>
      <c r="O13437"/>
      <c r="P13437"/>
      <c r="S13437"/>
    </row>
    <row r="13438" spans="1:20" x14ac:dyDescent="0.3">
      <c r="A13438" s="25"/>
      <c r="B13438"/>
      <c r="C13438"/>
      <c r="D13438"/>
      <c r="E13438"/>
      <c r="F13438"/>
      <c r="G13438"/>
      <c r="H13438" s="26"/>
      <c r="I13438" s="26"/>
      <c r="K13438"/>
      <c r="L13438"/>
      <c r="M13438"/>
      <c r="N13438"/>
      <c r="O13438"/>
      <c r="P13438"/>
      <c r="S13438"/>
    </row>
    <row r="13439" spans="1:20" x14ac:dyDescent="0.3">
      <c r="A13439" s="25"/>
      <c r="B13439"/>
      <c r="C13439"/>
      <c r="D13439"/>
      <c r="E13439"/>
      <c r="F13439"/>
      <c r="G13439"/>
      <c r="H13439" s="26"/>
      <c r="I13439" s="26"/>
      <c r="K13439"/>
      <c r="L13439"/>
      <c r="M13439"/>
      <c r="N13439"/>
      <c r="O13439"/>
      <c r="P13439"/>
      <c r="S13439"/>
    </row>
    <row r="13440" spans="1:20" x14ac:dyDescent="0.3">
      <c r="A13440" s="25"/>
      <c r="B13440"/>
      <c r="C13440"/>
      <c r="D13440"/>
      <c r="E13440"/>
      <c r="F13440"/>
      <c r="G13440"/>
      <c r="H13440" s="26"/>
      <c r="I13440" s="26"/>
      <c r="K13440"/>
      <c r="L13440"/>
      <c r="M13440"/>
      <c r="N13440"/>
      <c r="O13440"/>
      <c r="P13440"/>
      <c r="S13440"/>
    </row>
    <row r="13441" spans="1:20" x14ac:dyDescent="0.3">
      <c r="A13441" s="25"/>
      <c r="B13441"/>
      <c r="C13441"/>
      <c r="D13441"/>
      <c r="E13441"/>
      <c r="F13441"/>
      <c r="G13441"/>
      <c r="H13441" s="26"/>
      <c r="I13441" s="26"/>
      <c r="K13441"/>
      <c r="L13441"/>
      <c r="M13441"/>
      <c r="N13441"/>
      <c r="O13441"/>
      <c r="P13441"/>
      <c r="S13441"/>
    </row>
    <row r="13442" spans="1:20" x14ac:dyDescent="0.3">
      <c r="A13442" s="25"/>
      <c r="B13442"/>
      <c r="C13442"/>
      <c r="D13442"/>
      <c r="E13442"/>
      <c r="F13442"/>
      <c r="G13442"/>
      <c r="H13442" s="26"/>
      <c r="I13442" s="26"/>
      <c r="K13442"/>
      <c r="L13442"/>
      <c r="M13442"/>
      <c r="N13442"/>
      <c r="O13442"/>
      <c r="P13442"/>
      <c r="S13442"/>
    </row>
    <row r="13443" spans="1:20" x14ac:dyDescent="0.3">
      <c r="A13443" s="25"/>
      <c r="B13443"/>
      <c r="C13443"/>
      <c r="D13443"/>
      <c r="E13443"/>
      <c r="F13443"/>
      <c r="G13443"/>
      <c r="H13443" s="26"/>
      <c r="I13443" s="26"/>
      <c r="K13443"/>
      <c r="L13443"/>
      <c r="M13443"/>
      <c r="N13443"/>
      <c r="O13443"/>
      <c r="P13443"/>
      <c r="S13443"/>
    </row>
    <row r="13444" spans="1:20" x14ac:dyDescent="0.3">
      <c r="A13444" s="25"/>
      <c r="B13444"/>
      <c r="C13444"/>
      <c r="D13444"/>
      <c r="E13444"/>
      <c r="F13444"/>
      <c r="G13444"/>
      <c r="H13444" s="26"/>
      <c r="I13444" s="26"/>
      <c r="K13444"/>
      <c r="L13444"/>
      <c r="M13444"/>
      <c r="N13444"/>
      <c r="O13444"/>
      <c r="P13444"/>
      <c r="S13444"/>
    </row>
    <row r="13445" spans="1:20" x14ac:dyDescent="0.3">
      <c r="A13445" s="25"/>
      <c r="B13445"/>
      <c r="C13445"/>
      <c r="D13445"/>
      <c r="E13445"/>
      <c r="F13445"/>
      <c r="G13445"/>
      <c r="H13445" s="26"/>
      <c r="I13445" s="26"/>
      <c r="K13445"/>
      <c r="L13445"/>
      <c r="M13445"/>
      <c r="N13445"/>
      <c r="O13445"/>
      <c r="P13445"/>
      <c r="S13445"/>
    </row>
    <row r="13446" spans="1:20" x14ac:dyDescent="0.3">
      <c r="A13446" s="25"/>
      <c r="B13446"/>
      <c r="C13446"/>
      <c r="D13446"/>
      <c r="E13446"/>
      <c r="F13446"/>
      <c r="G13446"/>
      <c r="H13446" s="14"/>
      <c r="I13446" s="14"/>
      <c r="K13446"/>
      <c r="L13446"/>
      <c r="M13446"/>
      <c r="N13446"/>
      <c r="O13446"/>
      <c r="P13446"/>
      <c r="S13446"/>
    </row>
    <row r="13447" spans="1:20" x14ac:dyDescent="0.3">
      <c r="A13447" s="25"/>
      <c r="B13447"/>
      <c r="C13447"/>
      <c r="D13447"/>
      <c r="E13447"/>
      <c r="F13447"/>
      <c r="G13447"/>
      <c r="H13447" s="14"/>
      <c r="I13447" s="14"/>
      <c r="K13447"/>
      <c r="L13447"/>
      <c r="M13447"/>
      <c r="N13447"/>
      <c r="O13447"/>
      <c r="P13447"/>
      <c r="S13447"/>
      <c r="T13447" s="7"/>
    </row>
    <row r="13448" spans="1:20" x14ac:dyDescent="0.3">
      <c r="A13448" s="25"/>
      <c r="B13448"/>
      <c r="C13448"/>
      <c r="D13448"/>
      <c r="E13448"/>
      <c r="F13448"/>
      <c r="G13448"/>
      <c r="H13448" s="14"/>
      <c r="I13448" s="14"/>
      <c r="K13448"/>
      <c r="L13448"/>
      <c r="M13448"/>
      <c r="N13448"/>
      <c r="O13448"/>
      <c r="P13448"/>
      <c r="S13448"/>
    </row>
    <row r="13449" spans="1:20" x14ac:dyDescent="0.3">
      <c r="A13449" s="25"/>
      <c r="B13449"/>
      <c r="C13449"/>
      <c r="D13449"/>
      <c r="E13449"/>
      <c r="F13449"/>
      <c r="G13449"/>
      <c r="H13449" s="14"/>
      <c r="I13449" s="14"/>
      <c r="K13449"/>
      <c r="L13449"/>
      <c r="M13449"/>
      <c r="N13449"/>
      <c r="O13449"/>
      <c r="P13449"/>
      <c r="S13449"/>
    </row>
    <row r="13450" spans="1:20" x14ac:dyDescent="0.3">
      <c r="A13450" s="25"/>
      <c r="B13450"/>
      <c r="C13450"/>
      <c r="D13450"/>
      <c r="E13450"/>
      <c r="F13450"/>
      <c r="G13450"/>
      <c r="H13450" s="26"/>
      <c r="I13450" s="26"/>
      <c r="K13450"/>
      <c r="L13450"/>
      <c r="M13450"/>
      <c r="N13450"/>
      <c r="O13450"/>
      <c r="P13450"/>
      <c r="S13450"/>
    </row>
    <row r="13451" spans="1:20" x14ac:dyDescent="0.3">
      <c r="A13451" s="25"/>
      <c r="B13451"/>
      <c r="C13451"/>
      <c r="D13451"/>
      <c r="E13451"/>
      <c r="F13451"/>
      <c r="G13451"/>
      <c r="H13451" s="26"/>
      <c r="I13451" s="26"/>
      <c r="K13451"/>
      <c r="L13451"/>
      <c r="M13451"/>
      <c r="N13451"/>
      <c r="O13451"/>
      <c r="P13451"/>
      <c r="S13451"/>
    </row>
    <row r="13452" spans="1:20" x14ac:dyDescent="0.3">
      <c r="A13452" s="25"/>
      <c r="B13452"/>
      <c r="C13452"/>
      <c r="D13452"/>
      <c r="E13452"/>
      <c r="F13452"/>
      <c r="G13452"/>
      <c r="H13452" s="26"/>
      <c r="I13452" s="26"/>
      <c r="K13452"/>
      <c r="L13452"/>
      <c r="M13452"/>
      <c r="N13452"/>
      <c r="O13452"/>
      <c r="P13452"/>
      <c r="S13452"/>
    </row>
    <row r="13453" spans="1:20" x14ac:dyDescent="0.3">
      <c r="A13453" s="25"/>
      <c r="B13453"/>
      <c r="C13453"/>
      <c r="D13453"/>
      <c r="E13453"/>
      <c r="F13453"/>
      <c r="G13453"/>
      <c r="H13453" s="26"/>
      <c r="I13453" s="26"/>
      <c r="K13453"/>
      <c r="L13453"/>
      <c r="M13453"/>
      <c r="N13453"/>
      <c r="O13453"/>
      <c r="P13453"/>
      <c r="S13453"/>
    </row>
    <row r="13454" spans="1:20" x14ac:dyDescent="0.3">
      <c r="A13454" s="25"/>
      <c r="B13454"/>
      <c r="C13454"/>
      <c r="D13454"/>
      <c r="E13454"/>
      <c r="F13454"/>
      <c r="G13454"/>
      <c r="H13454" s="26"/>
      <c r="I13454" s="26"/>
      <c r="K13454"/>
      <c r="L13454"/>
      <c r="M13454"/>
      <c r="N13454"/>
      <c r="O13454"/>
      <c r="P13454"/>
      <c r="S13454"/>
    </row>
    <row r="13455" spans="1:20" x14ac:dyDescent="0.3">
      <c r="A13455" s="25"/>
      <c r="B13455"/>
      <c r="C13455"/>
      <c r="D13455"/>
      <c r="E13455"/>
      <c r="F13455"/>
      <c r="G13455"/>
      <c r="H13455" s="14"/>
      <c r="I13455" s="14"/>
      <c r="K13455"/>
      <c r="L13455"/>
      <c r="M13455"/>
      <c r="N13455"/>
      <c r="O13455"/>
      <c r="P13455"/>
      <c r="S13455"/>
    </row>
    <row r="13456" spans="1:20" x14ac:dyDescent="0.3">
      <c r="A13456" s="25"/>
      <c r="B13456"/>
      <c r="C13456"/>
      <c r="D13456"/>
      <c r="E13456"/>
      <c r="F13456"/>
      <c r="G13456"/>
      <c r="H13456" s="14"/>
      <c r="I13456" s="14"/>
      <c r="K13456"/>
      <c r="L13456"/>
      <c r="M13456"/>
      <c r="N13456"/>
      <c r="O13456"/>
      <c r="P13456"/>
      <c r="S13456"/>
      <c r="T13456" s="7"/>
    </row>
    <row r="13457" spans="1:20" x14ac:dyDescent="0.3">
      <c r="A13457" s="25"/>
      <c r="B13457"/>
      <c r="C13457"/>
      <c r="D13457"/>
      <c r="E13457"/>
      <c r="F13457"/>
      <c r="G13457"/>
      <c r="H13457" s="14"/>
      <c r="I13457" s="14"/>
      <c r="K13457"/>
      <c r="L13457"/>
      <c r="M13457"/>
      <c r="N13457"/>
      <c r="O13457"/>
      <c r="P13457"/>
      <c r="S13457"/>
    </row>
    <row r="13458" spans="1:20" x14ac:dyDescent="0.3">
      <c r="A13458" s="25"/>
      <c r="B13458"/>
      <c r="C13458"/>
      <c r="D13458"/>
      <c r="E13458"/>
      <c r="F13458"/>
      <c r="G13458"/>
      <c r="H13458" s="14"/>
      <c r="I13458" s="14"/>
      <c r="K13458"/>
      <c r="L13458"/>
      <c r="M13458"/>
      <c r="N13458"/>
      <c r="O13458"/>
      <c r="P13458"/>
      <c r="S13458"/>
      <c r="T13458" s="7"/>
    </row>
    <row r="13459" spans="1:20" x14ac:dyDescent="0.3">
      <c r="A13459" s="25"/>
      <c r="B13459"/>
      <c r="C13459"/>
      <c r="D13459"/>
      <c r="E13459"/>
      <c r="F13459"/>
      <c r="G13459"/>
      <c r="H13459" s="14"/>
      <c r="I13459" s="14"/>
      <c r="K13459"/>
      <c r="L13459"/>
      <c r="M13459"/>
      <c r="N13459"/>
      <c r="O13459"/>
      <c r="P13459"/>
      <c r="S13459"/>
    </row>
    <row r="13460" spans="1:20" x14ac:dyDescent="0.3">
      <c r="A13460" s="25"/>
      <c r="B13460"/>
      <c r="C13460"/>
      <c r="D13460"/>
      <c r="E13460"/>
      <c r="F13460"/>
      <c r="G13460"/>
      <c r="H13460" s="26"/>
      <c r="I13460" s="26"/>
      <c r="K13460"/>
      <c r="L13460"/>
      <c r="M13460"/>
      <c r="N13460"/>
      <c r="O13460"/>
      <c r="P13460"/>
      <c r="S13460"/>
    </row>
    <row r="13461" spans="1:20" x14ac:dyDescent="0.3">
      <c r="A13461" s="25"/>
      <c r="B13461"/>
      <c r="C13461"/>
      <c r="D13461"/>
      <c r="E13461"/>
      <c r="F13461"/>
      <c r="G13461"/>
      <c r="H13461" s="26"/>
      <c r="I13461" s="26"/>
      <c r="K13461"/>
      <c r="L13461"/>
      <c r="M13461"/>
      <c r="N13461"/>
      <c r="O13461"/>
      <c r="P13461"/>
      <c r="S13461"/>
    </row>
    <row r="13462" spans="1:20" x14ac:dyDescent="0.3">
      <c r="A13462" s="25"/>
      <c r="B13462"/>
      <c r="C13462"/>
      <c r="D13462"/>
      <c r="E13462"/>
      <c r="F13462"/>
      <c r="G13462"/>
      <c r="H13462" s="26"/>
      <c r="I13462" s="26"/>
      <c r="K13462"/>
      <c r="L13462"/>
      <c r="M13462"/>
      <c r="N13462"/>
      <c r="O13462"/>
      <c r="P13462"/>
      <c r="S13462"/>
    </row>
    <row r="13463" spans="1:20" x14ac:dyDescent="0.3">
      <c r="A13463" s="25"/>
      <c r="B13463"/>
      <c r="C13463"/>
      <c r="D13463"/>
      <c r="E13463"/>
      <c r="F13463"/>
      <c r="G13463"/>
      <c r="H13463" s="26"/>
      <c r="I13463" s="26"/>
      <c r="K13463"/>
      <c r="L13463"/>
      <c r="M13463"/>
      <c r="N13463"/>
      <c r="O13463"/>
      <c r="P13463"/>
      <c r="S13463"/>
    </row>
    <row r="13464" spans="1:20" x14ac:dyDescent="0.3">
      <c r="A13464" s="25"/>
      <c r="B13464"/>
      <c r="C13464"/>
      <c r="D13464"/>
      <c r="E13464"/>
      <c r="F13464"/>
      <c r="G13464"/>
      <c r="H13464" s="26"/>
      <c r="I13464" s="26"/>
      <c r="K13464"/>
      <c r="L13464"/>
      <c r="M13464"/>
      <c r="N13464"/>
      <c r="O13464"/>
      <c r="P13464"/>
      <c r="S13464"/>
    </row>
    <row r="13465" spans="1:20" x14ac:dyDescent="0.3">
      <c r="A13465" s="25"/>
      <c r="B13465"/>
      <c r="C13465"/>
      <c r="D13465"/>
      <c r="E13465"/>
      <c r="F13465"/>
      <c r="G13465"/>
      <c r="H13465" s="26"/>
      <c r="I13465" s="26"/>
      <c r="K13465"/>
      <c r="L13465"/>
      <c r="M13465"/>
      <c r="N13465"/>
      <c r="O13465"/>
      <c r="P13465"/>
      <c r="S13465"/>
    </row>
    <row r="13466" spans="1:20" x14ac:dyDescent="0.3">
      <c r="A13466" s="25"/>
      <c r="B13466"/>
      <c r="C13466"/>
      <c r="D13466"/>
      <c r="E13466"/>
      <c r="F13466"/>
      <c r="G13466"/>
      <c r="H13466" s="26"/>
      <c r="I13466" s="26"/>
      <c r="K13466"/>
      <c r="L13466"/>
      <c r="M13466"/>
      <c r="N13466"/>
      <c r="O13466"/>
      <c r="P13466"/>
      <c r="S13466"/>
    </row>
    <row r="13467" spans="1:20" x14ac:dyDescent="0.3">
      <c r="A13467" s="25"/>
      <c r="B13467"/>
      <c r="C13467"/>
      <c r="D13467"/>
      <c r="E13467"/>
      <c r="F13467"/>
      <c r="G13467"/>
      <c r="H13467" s="26"/>
      <c r="I13467" s="26"/>
      <c r="K13467"/>
      <c r="L13467"/>
      <c r="M13467"/>
      <c r="N13467"/>
      <c r="O13467"/>
      <c r="P13467"/>
      <c r="S13467"/>
    </row>
    <row r="13468" spans="1:20" x14ac:dyDescent="0.3">
      <c r="A13468" s="25"/>
      <c r="B13468"/>
      <c r="C13468"/>
      <c r="D13468"/>
      <c r="E13468"/>
      <c r="F13468"/>
      <c r="G13468"/>
      <c r="H13468" s="26"/>
      <c r="I13468" s="26"/>
      <c r="K13468"/>
      <c r="L13468"/>
      <c r="M13468"/>
      <c r="N13468"/>
      <c r="O13468"/>
      <c r="P13468"/>
      <c r="S13468"/>
      <c r="T13468" s="7"/>
    </row>
    <row r="13469" spans="1:20" x14ac:dyDescent="0.3">
      <c r="A13469" s="25"/>
      <c r="B13469"/>
      <c r="C13469"/>
      <c r="D13469"/>
      <c r="E13469"/>
      <c r="F13469"/>
      <c r="G13469"/>
      <c r="H13469" s="14"/>
      <c r="I13469" s="14"/>
      <c r="K13469"/>
      <c r="L13469"/>
      <c r="M13469"/>
      <c r="N13469"/>
      <c r="O13469"/>
      <c r="P13469"/>
      <c r="S13469"/>
    </row>
    <row r="13470" spans="1:20" x14ac:dyDescent="0.3">
      <c r="A13470" s="25"/>
      <c r="B13470"/>
      <c r="C13470"/>
      <c r="D13470"/>
      <c r="E13470"/>
      <c r="F13470"/>
      <c r="G13470"/>
      <c r="H13470" s="14"/>
      <c r="I13470" s="14"/>
      <c r="K13470"/>
      <c r="L13470"/>
      <c r="M13470"/>
      <c r="N13470"/>
      <c r="O13470"/>
      <c r="P13470"/>
      <c r="S13470"/>
    </row>
    <row r="13471" spans="1:20" x14ac:dyDescent="0.3">
      <c r="A13471" s="25"/>
      <c r="B13471"/>
      <c r="C13471"/>
      <c r="D13471"/>
      <c r="E13471"/>
      <c r="F13471"/>
      <c r="G13471"/>
      <c r="H13471" s="14"/>
      <c r="I13471" s="14"/>
      <c r="K13471"/>
      <c r="L13471"/>
      <c r="M13471"/>
      <c r="N13471"/>
      <c r="O13471"/>
      <c r="P13471"/>
      <c r="S13471"/>
    </row>
    <row r="13472" spans="1:20" x14ac:dyDescent="0.3">
      <c r="A13472" s="25"/>
      <c r="B13472"/>
      <c r="C13472"/>
      <c r="D13472"/>
      <c r="E13472"/>
      <c r="F13472"/>
      <c r="G13472"/>
      <c r="H13472" s="14"/>
      <c r="I13472" s="14"/>
      <c r="K13472"/>
      <c r="L13472"/>
      <c r="M13472"/>
      <c r="N13472"/>
      <c r="O13472"/>
      <c r="P13472"/>
      <c r="S13472"/>
    </row>
    <row r="13473" spans="1:19" x14ac:dyDescent="0.3">
      <c r="A13473" s="25"/>
      <c r="B13473"/>
      <c r="C13473"/>
      <c r="D13473"/>
      <c r="E13473"/>
      <c r="F13473"/>
      <c r="G13473"/>
      <c r="H13473" s="14"/>
      <c r="I13473" s="14"/>
      <c r="K13473"/>
      <c r="L13473"/>
      <c r="M13473"/>
      <c r="N13473"/>
      <c r="O13473"/>
      <c r="P13473"/>
      <c r="S13473"/>
    </row>
    <row r="13474" spans="1:19" x14ac:dyDescent="0.3">
      <c r="A13474" s="25"/>
      <c r="B13474"/>
      <c r="C13474"/>
      <c r="D13474"/>
      <c r="E13474"/>
      <c r="F13474"/>
      <c r="G13474"/>
      <c r="H13474" s="14"/>
      <c r="I13474" s="14"/>
      <c r="K13474"/>
      <c r="L13474"/>
      <c r="M13474"/>
      <c r="N13474"/>
      <c r="O13474"/>
      <c r="P13474"/>
      <c r="S13474"/>
    </row>
    <row r="13475" spans="1:19" x14ac:dyDescent="0.3">
      <c r="A13475" s="25"/>
      <c r="B13475"/>
      <c r="C13475"/>
      <c r="D13475"/>
      <c r="E13475"/>
      <c r="F13475"/>
      <c r="G13475"/>
      <c r="H13475" s="14"/>
      <c r="I13475" s="26"/>
      <c r="K13475"/>
      <c r="L13475"/>
      <c r="M13475"/>
      <c r="N13475"/>
      <c r="O13475"/>
      <c r="P13475"/>
      <c r="S13475"/>
    </row>
    <row r="13476" spans="1:19" x14ac:dyDescent="0.3">
      <c r="A13476" s="25"/>
      <c r="B13476"/>
      <c r="C13476"/>
      <c r="D13476"/>
      <c r="E13476"/>
      <c r="F13476"/>
      <c r="G13476"/>
      <c r="H13476" s="14"/>
      <c r="I13476" s="26"/>
      <c r="K13476"/>
      <c r="L13476"/>
      <c r="M13476"/>
      <c r="N13476"/>
      <c r="O13476"/>
      <c r="P13476"/>
      <c r="S13476"/>
    </row>
    <row r="13477" spans="1:19" x14ac:dyDescent="0.3">
      <c r="A13477" s="25"/>
      <c r="B13477"/>
      <c r="C13477"/>
      <c r="D13477"/>
      <c r="E13477"/>
      <c r="F13477"/>
      <c r="G13477"/>
      <c r="H13477" s="14"/>
      <c r="I13477" s="26"/>
      <c r="K13477"/>
      <c r="L13477"/>
      <c r="M13477"/>
      <c r="N13477"/>
      <c r="O13477"/>
      <c r="P13477"/>
      <c r="S13477"/>
    </row>
    <row r="13478" spans="1:19" x14ac:dyDescent="0.3">
      <c r="A13478" s="25"/>
      <c r="B13478"/>
      <c r="C13478"/>
      <c r="D13478"/>
      <c r="E13478"/>
      <c r="F13478"/>
      <c r="G13478"/>
      <c r="H13478" s="14"/>
      <c r="I13478"/>
      <c r="K13478"/>
      <c r="L13478"/>
      <c r="M13478"/>
      <c r="N13478"/>
      <c r="O13478"/>
      <c r="P13478"/>
      <c r="S13478"/>
    </row>
    <row r="13479" spans="1:19" x14ac:dyDescent="0.3">
      <c r="A13479" s="25"/>
      <c r="B13479"/>
      <c r="C13479"/>
      <c r="D13479"/>
      <c r="E13479"/>
      <c r="F13479"/>
      <c r="G13479"/>
      <c r="H13479" s="14"/>
      <c r="I13479"/>
      <c r="K13479"/>
      <c r="L13479"/>
      <c r="M13479"/>
      <c r="N13479"/>
      <c r="O13479"/>
      <c r="P13479"/>
      <c r="S13479"/>
    </row>
    <row r="13480" spans="1:19" x14ac:dyDescent="0.3">
      <c r="A13480" s="25"/>
      <c r="B13480"/>
      <c r="C13480"/>
      <c r="D13480"/>
      <c r="E13480"/>
      <c r="F13480"/>
      <c r="G13480"/>
      <c r="H13480" s="14"/>
      <c r="I13480"/>
      <c r="K13480"/>
      <c r="L13480"/>
      <c r="M13480"/>
      <c r="N13480"/>
      <c r="O13480"/>
      <c r="P13480"/>
      <c r="S13480"/>
    </row>
    <row r="13481" spans="1:19" x14ac:dyDescent="0.3">
      <c r="A13481" s="25"/>
      <c r="B13481"/>
      <c r="C13481"/>
      <c r="D13481"/>
      <c r="E13481"/>
      <c r="F13481"/>
      <c r="G13481"/>
      <c r="H13481" s="26"/>
      <c r="I13481" s="26"/>
      <c r="K13481"/>
      <c r="L13481"/>
      <c r="M13481"/>
      <c r="N13481"/>
      <c r="O13481"/>
      <c r="P13481"/>
      <c r="S13481"/>
    </row>
    <row r="13482" spans="1:19" x14ac:dyDescent="0.3">
      <c r="A13482" s="25"/>
      <c r="B13482"/>
      <c r="C13482"/>
      <c r="D13482"/>
      <c r="E13482"/>
      <c r="F13482"/>
      <c r="G13482"/>
      <c r="H13482" s="26"/>
      <c r="I13482" s="26"/>
      <c r="K13482"/>
      <c r="L13482"/>
      <c r="M13482"/>
      <c r="N13482"/>
      <c r="O13482"/>
      <c r="P13482"/>
      <c r="S13482"/>
    </row>
    <row r="13483" spans="1:19" x14ac:dyDescent="0.3">
      <c r="A13483" s="25"/>
      <c r="B13483"/>
      <c r="C13483"/>
      <c r="D13483"/>
      <c r="E13483"/>
      <c r="F13483"/>
      <c r="G13483"/>
      <c r="H13483" s="26"/>
      <c r="I13483" s="26"/>
      <c r="K13483"/>
      <c r="L13483"/>
      <c r="M13483"/>
      <c r="N13483"/>
      <c r="O13483"/>
      <c r="P13483"/>
      <c r="S13483"/>
    </row>
    <row r="13484" spans="1:19" x14ac:dyDescent="0.3">
      <c r="A13484" s="25"/>
      <c r="B13484"/>
      <c r="C13484"/>
      <c r="D13484"/>
      <c r="E13484"/>
      <c r="F13484"/>
      <c r="G13484"/>
      <c r="H13484" s="14"/>
      <c r="I13484" s="14"/>
      <c r="K13484"/>
      <c r="L13484"/>
      <c r="M13484"/>
      <c r="N13484"/>
      <c r="O13484"/>
      <c r="P13484"/>
      <c r="S13484"/>
    </row>
    <row r="13485" spans="1:19" x14ac:dyDescent="0.3">
      <c r="A13485" s="25"/>
      <c r="B13485"/>
      <c r="C13485"/>
      <c r="D13485"/>
      <c r="E13485"/>
      <c r="F13485"/>
      <c r="G13485"/>
      <c r="H13485" s="14"/>
      <c r="I13485" s="14"/>
      <c r="K13485"/>
      <c r="L13485"/>
      <c r="M13485"/>
      <c r="N13485"/>
      <c r="O13485"/>
      <c r="P13485"/>
      <c r="S13485"/>
    </row>
    <row r="13486" spans="1:19" x14ac:dyDescent="0.3">
      <c r="A13486" s="25"/>
      <c r="B13486"/>
      <c r="C13486"/>
      <c r="D13486"/>
      <c r="E13486"/>
      <c r="F13486"/>
      <c r="G13486"/>
      <c r="H13486" s="14"/>
      <c r="I13486" s="14"/>
      <c r="K13486"/>
      <c r="L13486"/>
      <c r="M13486"/>
      <c r="N13486"/>
      <c r="O13486"/>
      <c r="P13486"/>
      <c r="S13486"/>
    </row>
    <row r="13487" spans="1:19" x14ac:dyDescent="0.3">
      <c r="A13487" s="25"/>
      <c r="B13487"/>
      <c r="C13487"/>
      <c r="D13487"/>
      <c r="E13487"/>
      <c r="F13487"/>
      <c r="G13487"/>
      <c r="H13487" s="26"/>
      <c r="I13487" s="26"/>
      <c r="K13487"/>
      <c r="L13487"/>
      <c r="M13487"/>
      <c r="N13487"/>
      <c r="O13487"/>
      <c r="P13487"/>
      <c r="S13487"/>
    </row>
    <row r="13488" spans="1:19" x14ac:dyDescent="0.3">
      <c r="A13488" s="25"/>
      <c r="B13488"/>
      <c r="C13488"/>
      <c r="D13488"/>
      <c r="E13488"/>
      <c r="F13488"/>
      <c r="G13488"/>
      <c r="H13488" s="26"/>
      <c r="I13488" s="26"/>
      <c r="K13488"/>
      <c r="L13488"/>
      <c r="M13488"/>
      <c r="N13488"/>
      <c r="O13488"/>
      <c r="P13488"/>
      <c r="S13488"/>
    </row>
    <row r="13489" spans="1:19" x14ac:dyDescent="0.3">
      <c r="A13489" s="25"/>
      <c r="B13489"/>
      <c r="C13489"/>
      <c r="D13489"/>
      <c r="E13489"/>
      <c r="F13489"/>
      <c r="G13489"/>
      <c r="H13489" s="26"/>
      <c r="I13489" s="26"/>
      <c r="K13489"/>
      <c r="L13489"/>
      <c r="M13489"/>
      <c r="N13489"/>
      <c r="O13489"/>
      <c r="P13489"/>
      <c r="S13489"/>
    </row>
    <row r="13490" spans="1:19" x14ac:dyDescent="0.3">
      <c r="A13490" s="25"/>
      <c r="B13490"/>
      <c r="C13490"/>
      <c r="D13490"/>
      <c r="E13490"/>
      <c r="F13490"/>
      <c r="G13490"/>
      <c r="H13490" s="14"/>
      <c r="I13490" s="26"/>
      <c r="K13490"/>
      <c r="L13490"/>
      <c r="M13490"/>
      <c r="N13490"/>
      <c r="O13490"/>
      <c r="P13490"/>
      <c r="S13490"/>
    </row>
    <row r="13491" spans="1:19" x14ac:dyDescent="0.3">
      <c r="A13491" s="25"/>
      <c r="B13491"/>
      <c r="C13491"/>
      <c r="D13491"/>
      <c r="E13491"/>
      <c r="F13491"/>
      <c r="G13491"/>
      <c r="H13491" s="14"/>
      <c r="I13491" s="26"/>
      <c r="K13491"/>
      <c r="L13491"/>
      <c r="M13491"/>
      <c r="N13491"/>
      <c r="O13491"/>
      <c r="P13491"/>
      <c r="S13491"/>
    </row>
    <row r="13492" spans="1:19" x14ac:dyDescent="0.3">
      <c r="A13492" s="25"/>
      <c r="B13492"/>
      <c r="C13492"/>
      <c r="D13492"/>
      <c r="E13492"/>
      <c r="F13492"/>
      <c r="G13492"/>
      <c r="H13492" s="14"/>
      <c r="I13492" s="26"/>
      <c r="K13492"/>
      <c r="L13492"/>
      <c r="M13492"/>
      <c r="N13492"/>
      <c r="O13492"/>
      <c r="P13492"/>
      <c r="S13492"/>
    </row>
    <row r="13493" spans="1:19" x14ac:dyDescent="0.3">
      <c r="A13493" s="25"/>
      <c r="B13493"/>
      <c r="C13493"/>
      <c r="D13493"/>
      <c r="E13493"/>
      <c r="F13493"/>
      <c r="G13493"/>
      <c r="H13493" s="14"/>
      <c r="I13493" s="14"/>
      <c r="K13493"/>
      <c r="L13493"/>
      <c r="M13493"/>
      <c r="N13493"/>
      <c r="O13493"/>
      <c r="P13493"/>
      <c r="S13493"/>
    </row>
    <row r="13494" spans="1:19" x14ac:dyDescent="0.3">
      <c r="A13494" s="25"/>
      <c r="B13494"/>
      <c r="C13494"/>
      <c r="D13494"/>
      <c r="E13494"/>
      <c r="F13494"/>
      <c r="G13494"/>
      <c r="H13494" s="14"/>
      <c r="I13494" s="14"/>
      <c r="K13494"/>
      <c r="L13494"/>
      <c r="M13494"/>
      <c r="N13494"/>
      <c r="O13494"/>
      <c r="P13494"/>
      <c r="S13494"/>
    </row>
    <row r="13495" spans="1:19" x14ac:dyDescent="0.3">
      <c r="A13495" s="25"/>
      <c r="B13495"/>
      <c r="C13495"/>
      <c r="D13495"/>
      <c r="E13495"/>
      <c r="F13495"/>
      <c r="G13495"/>
      <c r="H13495"/>
      <c r="I13495"/>
      <c r="K13495"/>
      <c r="L13495"/>
      <c r="M13495"/>
      <c r="N13495"/>
      <c r="O13495"/>
      <c r="P13495"/>
      <c r="S13495"/>
    </row>
    <row r="13496" spans="1:19" x14ac:dyDescent="0.3">
      <c r="A13496" s="25"/>
      <c r="B13496"/>
      <c r="C13496"/>
      <c r="D13496"/>
      <c r="E13496"/>
      <c r="F13496"/>
      <c r="G13496"/>
      <c r="H13496"/>
      <c r="I13496"/>
      <c r="K13496"/>
      <c r="L13496"/>
      <c r="M13496"/>
      <c r="N13496"/>
      <c r="O13496"/>
      <c r="P13496"/>
      <c r="S13496"/>
    </row>
    <row r="13497" spans="1:19" x14ac:dyDescent="0.3">
      <c r="A13497" s="25"/>
      <c r="B13497"/>
      <c r="C13497"/>
      <c r="D13497"/>
      <c r="E13497"/>
      <c r="F13497"/>
      <c r="G13497"/>
      <c r="H13497"/>
      <c r="I13497"/>
      <c r="K13497"/>
      <c r="L13497"/>
      <c r="M13497"/>
      <c r="N13497"/>
      <c r="O13497"/>
      <c r="P13497"/>
      <c r="S13497"/>
    </row>
    <row r="13498" spans="1:19" x14ac:dyDescent="0.3">
      <c r="A13498" s="25"/>
      <c r="B13498"/>
      <c r="C13498"/>
      <c r="D13498"/>
      <c r="E13498"/>
      <c r="F13498"/>
      <c r="G13498"/>
      <c r="H13498" s="14"/>
      <c r="I13498" s="14"/>
      <c r="K13498"/>
      <c r="L13498"/>
      <c r="M13498"/>
      <c r="N13498"/>
      <c r="O13498"/>
      <c r="P13498"/>
      <c r="S13498"/>
    </row>
    <row r="13499" spans="1:19" x14ac:dyDescent="0.3">
      <c r="A13499" s="25"/>
      <c r="B13499"/>
      <c r="C13499"/>
      <c r="D13499"/>
      <c r="E13499"/>
      <c r="F13499"/>
      <c r="G13499"/>
      <c r="H13499" s="26"/>
      <c r="I13499" s="26"/>
      <c r="K13499"/>
      <c r="L13499"/>
      <c r="M13499"/>
      <c r="N13499"/>
      <c r="O13499"/>
      <c r="P13499"/>
      <c r="S13499"/>
    </row>
    <row r="13500" spans="1:19" x14ac:dyDescent="0.3">
      <c r="A13500" s="25"/>
      <c r="B13500"/>
      <c r="C13500"/>
      <c r="D13500"/>
      <c r="E13500"/>
      <c r="F13500"/>
      <c r="G13500"/>
      <c r="H13500" s="26"/>
      <c r="I13500" s="26"/>
      <c r="K13500"/>
      <c r="L13500"/>
      <c r="M13500"/>
      <c r="N13500"/>
      <c r="O13500"/>
      <c r="P13500"/>
      <c r="S13500"/>
    </row>
    <row r="13501" spans="1:19" x14ac:dyDescent="0.3">
      <c r="A13501" s="25"/>
      <c r="B13501"/>
      <c r="C13501"/>
      <c r="D13501"/>
      <c r="E13501"/>
      <c r="F13501"/>
      <c r="G13501"/>
      <c r="H13501" s="26"/>
      <c r="I13501" s="26"/>
      <c r="K13501"/>
      <c r="L13501"/>
      <c r="M13501"/>
      <c r="N13501"/>
      <c r="O13501"/>
      <c r="P13501"/>
      <c r="S13501"/>
    </row>
    <row r="13502" spans="1:19" x14ac:dyDescent="0.3">
      <c r="A13502" s="25"/>
      <c r="B13502"/>
      <c r="C13502"/>
      <c r="D13502"/>
      <c r="E13502"/>
      <c r="F13502"/>
      <c r="G13502"/>
      <c r="H13502" s="14"/>
      <c r="I13502" s="14"/>
      <c r="K13502"/>
      <c r="L13502"/>
      <c r="M13502"/>
      <c r="N13502"/>
      <c r="O13502"/>
      <c r="P13502"/>
      <c r="S13502"/>
    </row>
    <row r="13503" spans="1:19" x14ac:dyDescent="0.3">
      <c r="A13503" s="25"/>
      <c r="B13503"/>
      <c r="C13503"/>
      <c r="D13503"/>
      <c r="E13503"/>
      <c r="F13503"/>
      <c r="G13503"/>
      <c r="H13503" s="26"/>
      <c r="I13503" s="26"/>
      <c r="K13503"/>
      <c r="L13503"/>
      <c r="M13503"/>
      <c r="N13503"/>
      <c r="O13503"/>
      <c r="P13503"/>
      <c r="S13503"/>
    </row>
    <row r="13504" spans="1:19" x14ac:dyDescent="0.3">
      <c r="A13504" s="25"/>
      <c r="B13504"/>
      <c r="C13504"/>
      <c r="D13504"/>
      <c r="E13504"/>
      <c r="F13504"/>
      <c r="G13504"/>
      <c r="H13504" s="26"/>
      <c r="I13504" s="26"/>
      <c r="K13504"/>
      <c r="L13504"/>
      <c r="M13504"/>
      <c r="N13504"/>
      <c r="O13504"/>
      <c r="P13504"/>
      <c r="S13504"/>
    </row>
    <row r="13505" spans="1:20" x14ac:dyDescent="0.3">
      <c r="A13505" s="25"/>
      <c r="B13505"/>
      <c r="C13505"/>
      <c r="D13505"/>
      <c r="E13505"/>
      <c r="F13505"/>
      <c r="G13505"/>
      <c r="H13505" s="26"/>
      <c r="I13505" s="26"/>
      <c r="K13505"/>
      <c r="L13505"/>
      <c r="M13505"/>
      <c r="N13505"/>
      <c r="O13505"/>
      <c r="P13505"/>
      <c r="S13505"/>
    </row>
    <row r="13506" spans="1:20" x14ac:dyDescent="0.3">
      <c r="A13506" s="25"/>
      <c r="B13506"/>
      <c r="C13506"/>
      <c r="D13506"/>
      <c r="E13506"/>
      <c r="F13506"/>
      <c r="G13506"/>
      <c r="H13506" s="26"/>
      <c r="I13506" s="26"/>
      <c r="K13506"/>
      <c r="L13506"/>
      <c r="M13506"/>
      <c r="N13506"/>
      <c r="O13506"/>
      <c r="P13506"/>
      <c r="S13506"/>
    </row>
    <row r="13507" spans="1:20" x14ac:dyDescent="0.3">
      <c r="A13507" s="25"/>
      <c r="B13507"/>
      <c r="C13507"/>
      <c r="D13507"/>
      <c r="E13507"/>
      <c r="F13507"/>
      <c r="G13507"/>
      <c r="H13507" s="26"/>
      <c r="I13507" s="26"/>
      <c r="K13507"/>
      <c r="L13507"/>
      <c r="M13507"/>
      <c r="N13507"/>
      <c r="O13507"/>
      <c r="P13507"/>
      <c r="S13507"/>
    </row>
    <row r="13508" spans="1:20" x14ac:dyDescent="0.3">
      <c r="A13508" s="25"/>
      <c r="B13508"/>
      <c r="C13508"/>
      <c r="D13508"/>
      <c r="E13508"/>
      <c r="F13508"/>
      <c r="G13508"/>
      <c r="H13508" s="26"/>
      <c r="I13508" s="26"/>
      <c r="K13508"/>
      <c r="L13508"/>
      <c r="M13508"/>
      <c r="N13508"/>
      <c r="O13508"/>
      <c r="P13508"/>
      <c r="S13508"/>
    </row>
    <row r="13509" spans="1:20" x14ac:dyDescent="0.3">
      <c r="A13509" s="25"/>
      <c r="B13509"/>
      <c r="C13509"/>
      <c r="D13509"/>
      <c r="E13509"/>
      <c r="F13509"/>
      <c r="G13509"/>
      <c r="H13509" s="26"/>
      <c r="I13509" s="26"/>
      <c r="K13509"/>
      <c r="L13509"/>
      <c r="M13509"/>
      <c r="N13509"/>
      <c r="O13509"/>
      <c r="P13509"/>
      <c r="S13509"/>
    </row>
    <row r="13510" spans="1:20" x14ac:dyDescent="0.3">
      <c r="A13510" s="25"/>
      <c r="B13510"/>
      <c r="C13510"/>
      <c r="D13510"/>
      <c r="E13510"/>
      <c r="F13510"/>
      <c r="G13510"/>
      <c r="H13510" s="26"/>
      <c r="I13510" s="26"/>
      <c r="K13510"/>
      <c r="L13510"/>
      <c r="M13510"/>
      <c r="N13510"/>
      <c r="O13510"/>
      <c r="P13510"/>
      <c r="S13510"/>
    </row>
    <row r="13511" spans="1:20" x14ac:dyDescent="0.3">
      <c r="A13511" s="25"/>
      <c r="B13511"/>
      <c r="C13511"/>
      <c r="D13511"/>
      <c r="E13511"/>
      <c r="F13511"/>
      <c r="G13511"/>
      <c r="H13511" s="14"/>
      <c r="I13511"/>
      <c r="K13511"/>
      <c r="L13511"/>
      <c r="M13511"/>
      <c r="N13511"/>
      <c r="O13511"/>
      <c r="P13511"/>
      <c r="S13511"/>
    </row>
    <row r="13512" spans="1:20" x14ac:dyDescent="0.3">
      <c r="A13512" s="25"/>
      <c r="B13512"/>
      <c r="C13512"/>
      <c r="D13512"/>
      <c r="E13512"/>
      <c r="F13512"/>
      <c r="G13512"/>
      <c r="H13512" s="14"/>
      <c r="I13512"/>
      <c r="K13512"/>
      <c r="L13512"/>
      <c r="M13512"/>
      <c r="N13512"/>
      <c r="O13512"/>
      <c r="P13512"/>
      <c r="S13512"/>
    </row>
    <row r="13513" spans="1:20" x14ac:dyDescent="0.3">
      <c r="A13513" s="25"/>
      <c r="B13513"/>
      <c r="C13513"/>
      <c r="D13513"/>
      <c r="E13513"/>
      <c r="F13513"/>
      <c r="G13513"/>
      <c r="H13513" s="14"/>
      <c r="I13513" s="14"/>
      <c r="K13513"/>
      <c r="L13513"/>
      <c r="M13513"/>
      <c r="N13513"/>
      <c r="O13513"/>
      <c r="P13513"/>
      <c r="S13513"/>
      <c r="T13513" s="7"/>
    </row>
    <row r="13514" spans="1:20" x14ac:dyDescent="0.3">
      <c r="A13514" s="25"/>
      <c r="B13514"/>
      <c r="C13514"/>
      <c r="D13514"/>
      <c r="E13514"/>
      <c r="F13514"/>
      <c r="G13514"/>
      <c r="H13514" s="14"/>
      <c r="I13514" s="14"/>
      <c r="K13514"/>
      <c r="L13514"/>
      <c r="M13514"/>
      <c r="N13514"/>
      <c r="O13514"/>
      <c r="P13514"/>
      <c r="S13514"/>
    </row>
    <row r="13515" spans="1:20" x14ac:dyDescent="0.3">
      <c r="A13515" s="25"/>
      <c r="B13515"/>
      <c r="C13515"/>
      <c r="D13515"/>
      <c r="E13515"/>
      <c r="F13515"/>
      <c r="G13515"/>
      <c r="H13515" s="26"/>
      <c r="I13515" s="26"/>
      <c r="K13515"/>
      <c r="L13515"/>
      <c r="M13515"/>
      <c r="N13515"/>
      <c r="O13515"/>
      <c r="P13515"/>
      <c r="S13515"/>
      <c r="T13515" s="7"/>
    </row>
    <row r="13516" spans="1:20" x14ac:dyDescent="0.3">
      <c r="A13516" s="25"/>
      <c r="B13516"/>
      <c r="C13516"/>
      <c r="D13516"/>
      <c r="E13516"/>
      <c r="F13516"/>
      <c r="G13516"/>
      <c r="H13516" s="26"/>
      <c r="I13516" s="26"/>
      <c r="K13516"/>
      <c r="L13516"/>
      <c r="M13516"/>
      <c r="N13516"/>
      <c r="O13516"/>
      <c r="P13516"/>
      <c r="S13516"/>
    </row>
    <row r="13517" spans="1:20" x14ac:dyDescent="0.3">
      <c r="A13517" s="25"/>
      <c r="B13517"/>
      <c r="C13517"/>
      <c r="D13517"/>
      <c r="E13517"/>
      <c r="F13517"/>
      <c r="G13517"/>
      <c r="H13517" s="14"/>
      <c r="I13517" s="14"/>
      <c r="K13517"/>
      <c r="L13517"/>
      <c r="M13517"/>
      <c r="N13517"/>
      <c r="O13517"/>
      <c r="P13517"/>
      <c r="S13517"/>
    </row>
    <row r="13518" spans="1:20" x14ac:dyDescent="0.3">
      <c r="A13518" s="25"/>
      <c r="B13518"/>
      <c r="C13518"/>
      <c r="D13518"/>
      <c r="E13518"/>
      <c r="F13518"/>
      <c r="G13518"/>
      <c r="H13518" s="14"/>
      <c r="I13518"/>
      <c r="K13518"/>
      <c r="L13518"/>
      <c r="M13518"/>
      <c r="N13518"/>
      <c r="O13518"/>
      <c r="P13518"/>
      <c r="S13518"/>
    </row>
    <row r="13519" spans="1:20" x14ac:dyDescent="0.3">
      <c r="A13519" s="25"/>
      <c r="B13519"/>
      <c r="C13519"/>
      <c r="D13519"/>
      <c r="E13519"/>
      <c r="F13519"/>
      <c r="G13519"/>
      <c r="H13519" s="14"/>
      <c r="I13519"/>
      <c r="K13519"/>
      <c r="L13519"/>
      <c r="M13519"/>
      <c r="N13519"/>
      <c r="O13519"/>
      <c r="P13519"/>
      <c r="S13519"/>
    </row>
    <row r="13520" spans="1:20" x14ac:dyDescent="0.3">
      <c r="A13520" s="25"/>
      <c r="B13520"/>
      <c r="C13520"/>
      <c r="D13520"/>
      <c r="E13520"/>
      <c r="F13520"/>
      <c r="G13520"/>
      <c r="H13520" s="14"/>
      <c r="I13520"/>
      <c r="K13520"/>
      <c r="L13520"/>
      <c r="M13520"/>
      <c r="N13520"/>
      <c r="O13520"/>
      <c r="P13520"/>
      <c r="S13520"/>
    </row>
    <row r="13521" spans="1:20" x14ac:dyDescent="0.3">
      <c r="A13521" s="25"/>
      <c r="B13521"/>
      <c r="C13521"/>
      <c r="D13521"/>
      <c r="E13521"/>
      <c r="F13521"/>
      <c r="G13521"/>
      <c r="H13521"/>
      <c r="I13521"/>
      <c r="K13521"/>
      <c r="L13521"/>
      <c r="M13521"/>
      <c r="N13521"/>
      <c r="O13521"/>
      <c r="P13521"/>
      <c r="S13521"/>
    </row>
    <row r="13522" spans="1:20" x14ac:dyDescent="0.3">
      <c r="A13522" s="25"/>
      <c r="B13522"/>
      <c r="C13522"/>
      <c r="D13522"/>
      <c r="E13522"/>
      <c r="F13522"/>
      <c r="G13522"/>
      <c r="H13522" s="14"/>
      <c r="I13522"/>
      <c r="K13522"/>
      <c r="L13522"/>
      <c r="M13522"/>
      <c r="N13522"/>
      <c r="O13522"/>
      <c r="P13522"/>
      <c r="S13522"/>
    </row>
    <row r="13523" spans="1:20" x14ac:dyDescent="0.3">
      <c r="A13523" s="25"/>
      <c r="B13523"/>
      <c r="C13523"/>
      <c r="D13523"/>
      <c r="E13523"/>
      <c r="F13523"/>
      <c r="G13523"/>
      <c r="H13523" s="14"/>
      <c r="I13523" s="14"/>
      <c r="K13523"/>
      <c r="L13523"/>
      <c r="M13523"/>
      <c r="N13523"/>
      <c r="O13523"/>
      <c r="P13523"/>
      <c r="S13523"/>
    </row>
    <row r="13524" spans="1:20" x14ac:dyDescent="0.3">
      <c r="A13524" s="25"/>
      <c r="B13524"/>
      <c r="C13524"/>
      <c r="D13524"/>
      <c r="E13524"/>
      <c r="F13524"/>
      <c r="G13524"/>
      <c r="H13524" s="14"/>
      <c r="I13524" s="14"/>
      <c r="K13524"/>
      <c r="L13524"/>
      <c r="M13524"/>
      <c r="N13524"/>
      <c r="O13524"/>
      <c r="P13524"/>
      <c r="S13524"/>
    </row>
    <row r="13525" spans="1:20" x14ac:dyDescent="0.3">
      <c r="A13525" s="25"/>
      <c r="B13525"/>
      <c r="C13525"/>
      <c r="D13525"/>
      <c r="E13525"/>
      <c r="F13525"/>
      <c r="G13525"/>
      <c r="H13525" s="14"/>
      <c r="I13525"/>
      <c r="K13525"/>
      <c r="L13525"/>
      <c r="M13525"/>
      <c r="N13525"/>
      <c r="O13525"/>
      <c r="P13525"/>
      <c r="S13525"/>
      <c r="T13525" s="7"/>
    </row>
    <row r="13526" spans="1:20" x14ac:dyDescent="0.3">
      <c r="A13526" s="25"/>
      <c r="B13526"/>
      <c r="C13526"/>
      <c r="D13526"/>
      <c r="E13526"/>
      <c r="F13526"/>
      <c r="G13526"/>
      <c r="H13526" s="14"/>
      <c r="I13526" s="14"/>
      <c r="K13526"/>
      <c r="L13526"/>
      <c r="M13526"/>
      <c r="N13526"/>
      <c r="O13526"/>
      <c r="P13526"/>
      <c r="S13526"/>
      <c r="T13526" s="7"/>
    </row>
    <row r="13527" spans="1:20" x14ac:dyDescent="0.3">
      <c r="A13527" s="25"/>
      <c r="B13527"/>
      <c r="C13527"/>
      <c r="D13527"/>
      <c r="E13527"/>
      <c r="F13527"/>
      <c r="G13527"/>
      <c r="H13527" s="14"/>
      <c r="I13527" s="14"/>
      <c r="K13527"/>
      <c r="L13527"/>
      <c r="M13527"/>
      <c r="N13527"/>
      <c r="O13527"/>
      <c r="P13527"/>
      <c r="S13527"/>
      <c r="T13527" s="7"/>
    </row>
    <row r="13528" spans="1:20" x14ac:dyDescent="0.3">
      <c r="A13528" s="25"/>
      <c r="B13528"/>
      <c r="C13528"/>
      <c r="D13528"/>
      <c r="E13528"/>
      <c r="F13528"/>
      <c r="G13528"/>
      <c r="H13528" s="14"/>
      <c r="I13528" s="14"/>
      <c r="K13528"/>
      <c r="L13528"/>
      <c r="M13528"/>
      <c r="N13528"/>
      <c r="O13528"/>
      <c r="P13528"/>
      <c r="S13528"/>
      <c r="T13528" s="7"/>
    </row>
    <row r="13529" spans="1:20" x14ac:dyDescent="0.3">
      <c r="A13529" s="25"/>
      <c r="B13529"/>
      <c r="C13529"/>
      <c r="D13529"/>
      <c r="E13529"/>
      <c r="F13529"/>
      <c r="G13529"/>
      <c r="H13529" s="14"/>
      <c r="I13529" s="14"/>
      <c r="K13529"/>
      <c r="L13529"/>
      <c r="M13529"/>
      <c r="N13529"/>
      <c r="O13529"/>
      <c r="P13529"/>
      <c r="S13529"/>
    </row>
    <row r="13530" spans="1:20" x14ac:dyDescent="0.3">
      <c r="A13530" s="25"/>
      <c r="B13530"/>
      <c r="C13530"/>
      <c r="D13530"/>
      <c r="E13530"/>
      <c r="F13530"/>
      <c r="G13530"/>
      <c r="H13530"/>
      <c r="I13530"/>
      <c r="K13530"/>
      <c r="L13530"/>
      <c r="M13530"/>
      <c r="N13530"/>
      <c r="O13530"/>
      <c r="P13530"/>
      <c r="S13530"/>
    </row>
    <row r="13531" spans="1:20" x14ac:dyDescent="0.3">
      <c r="A13531" s="25"/>
      <c r="B13531"/>
      <c r="C13531"/>
      <c r="D13531"/>
      <c r="E13531"/>
      <c r="F13531"/>
      <c r="G13531"/>
      <c r="H13531" s="14"/>
      <c r="I13531" s="14"/>
      <c r="K13531"/>
      <c r="L13531"/>
      <c r="M13531"/>
      <c r="N13531"/>
      <c r="O13531"/>
      <c r="P13531"/>
      <c r="S13531"/>
    </row>
    <row r="13532" spans="1:20" x14ac:dyDescent="0.3">
      <c r="A13532" s="25"/>
      <c r="B13532"/>
      <c r="C13532"/>
      <c r="D13532"/>
      <c r="E13532"/>
      <c r="F13532"/>
      <c r="G13532"/>
      <c r="H13532" s="14"/>
      <c r="I13532"/>
      <c r="K13532"/>
      <c r="L13532"/>
      <c r="M13532"/>
      <c r="N13532"/>
      <c r="O13532"/>
      <c r="P13532"/>
      <c r="S13532"/>
    </row>
    <row r="13533" spans="1:20" x14ac:dyDescent="0.3">
      <c r="A13533" s="25"/>
      <c r="B13533"/>
      <c r="C13533"/>
      <c r="D13533"/>
      <c r="E13533"/>
      <c r="F13533"/>
      <c r="G13533"/>
      <c r="H13533" s="14"/>
      <c r="I13533"/>
      <c r="K13533"/>
      <c r="L13533"/>
      <c r="M13533"/>
      <c r="N13533"/>
      <c r="O13533"/>
      <c r="P13533"/>
      <c r="S13533"/>
    </row>
    <row r="13534" spans="1:20" x14ac:dyDescent="0.3">
      <c r="A13534" s="25"/>
      <c r="B13534"/>
      <c r="C13534"/>
      <c r="D13534"/>
      <c r="E13534"/>
      <c r="F13534"/>
      <c r="G13534"/>
      <c r="H13534" s="26"/>
      <c r="I13534" s="26"/>
      <c r="K13534"/>
      <c r="L13534"/>
      <c r="M13534"/>
      <c r="N13534"/>
      <c r="O13534"/>
      <c r="P13534"/>
      <c r="S13534"/>
    </row>
    <row r="13535" spans="1:20" x14ac:dyDescent="0.3">
      <c r="A13535" s="25"/>
      <c r="B13535"/>
      <c r="C13535"/>
      <c r="D13535"/>
      <c r="E13535"/>
      <c r="F13535"/>
      <c r="G13535"/>
      <c r="H13535" s="26"/>
      <c r="I13535" s="26"/>
      <c r="K13535"/>
      <c r="L13535"/>
      <c r="M13535"/>
      <c r="N13535"/>
      <c r="O13535"/>
      <c r="P13535"/>
      <c r="S13535"/>
    </row>
    <row r="13536" spans="1:20" x14ac:dyDescent="0.3">
      <c r="A13536" s="25"/>
      <c r="B13536"/>
      <c r="C13536"/>
      <c r="D13536"/>
      <c r="E13536"/>
      <c r="F13536"/>
      <c r="G13536"/>
      <c r="H13536" s="26"/>
      <c r="I13536" s="26"/>
      <c r="K13536"/>
      <c r="L13536"/>
      <c r="M13536"/>
      <c r="N13536"/>
      <c r="O13536"/>
      <c r="P13536"/>
      <c r="S13536"/>
    </row>
    <row r="13537" spans="1:20" x14ac:dyDescent="0.3">
      <c r="A13537" s="25"/>
      <c r="B13537"/>
      <c r="C13537"/>
      <c r="D13537"/>
      <c r="E13537"/>
      <c r="F13537"/>
      <c r="G13537"/>
      <c r="H13537" s="26"/>
      <c r="I13537" s="26"/>
      <c r="K13537"/>
      <c r="L13537"/>
      <c r="M13537"/>
      <c r="N13537"/>
      <c r="O13537"/>
      <c r="P13537"/>
      <c r="S13537"/>
    </row>
    <row r="13538" spans="1:20" x14ac:dyDescent="0.3">
      <c r="A13538" s="25"/>
      <c r="B13538"/>
      <c r="C13538"/>
      <c r="D13538"/>
      <c r="E13538"/>
      <c r="F13538"/>
      <c r="G13538"/>
      <c r="H13538" s="26"/>
      <c r="I13538" s="26"/>
      <c r="K13538"/>
      <c r="L13538"/>
      <c r="M13538"/>
      <c r="N13538"/>
      <c r="O13538"/>
      <c r="P13538"/>
      <c r="S13538"/>
    </row>
    <row r="13539" spans="1:20" x14ac:dyDescent="0.3">
      <c r="A13539" s="25"/>
      <c r="B13539"/>
      <c r="C13539"/>
      <c r="D13539"/>
      <c r="E13539"/>
      <c r="F13539"/>
      <c r="G13539"/>
      <c r="H13539" s="26"/>
      <c r="I13539" s="26"/>
      <c r="K13539"/>
      <c r="L13539"/>
      <c r="M13539"/>
      <c r="N13539"/>
      <c r="O13539"/>
      <c r="P13539"/>
      <c r="S13539"/>
    </row>
    <row r="13540" spans="1:20" x14ac:dyDescent="0.3">
      <c r="A13540" s="25"/>
      <c r="B13540"/>
      <c r="C13540"/>
      <c r="D13540"/>
      <c r="E13540"/>
      <c r="F13540"/>
      <c r="G13540"/>
      <c r="H13540" s="26"/>
      <c r="I13540" s="26"/>
      <c r="K13540"/>
      <c r="L13540"/>
      <c r="M13540"/>
      <c r="N13540"/>
      <c r="O13540"/>
      <c r="P13540"/>
      <c r="S13540"/>
      <c r="T13540" s="7"/>
    </row>
    <row r="13541" spans="1:20" x14ac:dyDescent="0.3">
      <c r="A13541" s="25"/>
      <c r="B13541"/>
      <c r="C13541"/>
      <c r="D13541"/>
      <c r="E13541"/>
      <c r="F13541"/>
      <c r="G13541"/>
      <c r="H13541" s="26"/>
      <c r="I13541" s="26"/>
      <c r="K13541"/>
      <c r="L13541"/>
      <c r="M13541"/>
      <c r="N13541"/>
      <c r="O13541"/>
      <c r="P13541"/>
      <c r="S13541"/>
    </row>
    <row r="13542" spans="1:20" x14ac:dyDescent="0.3">
      <c r="A13542" s="25"/>
      <c r="B13542"/>
      <c r="C13542"/>
      <c r="D13542"/>
      <c r="E13542"/>
      <c r="F13542"/>
      <c r="G13542"/>
      <c r="H13542" s="26"/>
      <c r="I13542" s="26"/>
      <c r="K13542"/>
      <c r="L13542"/>
      <c r="M13542"/>
      <c r="N13542"/>
      <c r="O13542"/>
      <c r="P13542"/>
      <c r="S13542"/>
    </row>
    <row r="13543" spans="1:20" x14ac:dyDescent="0.3">
      <c r="A13543" s="25"/>
      <c r="B13543"/>
      <c r="C13543"/>
      <c r="D13543"/>
      <c r="E13543"/>
      <c r="F13543"/>
      <c r="G13543"/>
      <c r="H13543" s="26"/>
      <c r="I13543" s="26"/>
      <c r="K13543"/>
      <c r="L13543"/>
      <c r="M13543"/>
      <c r="N13543"/>
      <c r="O13543"/>
      <c r="P13543"/>
      <c r="S13543"/>
    </row>
    <row r="13544" spans="1:20" x14ac:dyDescent="0.3">
      <c r="A13544" s="25"/>
      <c r="B13544"/>
      <c r="C13544"/>
      <c r="D13544"/>
      <c r="E13544"/>
      <c r="F13544"/>
      <c r="G13544"/>
      <c r="H13544" s="14"/>
      <c r="I13544" s="26"/>
      <c r="K13544"/>
      <c r="L13544"/>
      <c r="M13544"/>
      <c r="N13544"/>
      <c r="O13544"/>
      <c r="P13544"/>
      <c r="S13544"/>
    </row>
    <row r="13545" spans="1:20" x14ac:dyDescent="0.3">
      <c r="A13545" s="25"/>
      <c r="B13545"/>
      <c r="C13545"/>
      <c r="D13545"/>
      <c r="E13545"/>
      <c r="F13545"/>
      <c r="G13545"/>
      <c r="H13545" s="14"/>
      <c r="I13545" s="26"/>
      <c r="K13545"/>
      <c r="L13545"/>
      <c r="M13545"/>
      <c r="N13545"/>
      <c r="O13545"/>
      <c r="P13545"/>
      <c r="S13545"/>
    </row>
    <row r="13546" spans="1:20" x14ac:dyDescent="0.3">
      <c r="A13546" s="25"/>
      <c r="B13546"/>
      <c r="C13546"/>
      <c r="D13546"/>
      <c r="E13546"/>
      <c r="F13546"/>
      <c r="G13546"/>
      <c r="H13546" s="14"/>
      <c r="I13546" s="26"/>
      <c r="K13546"/>
      <c r="L13546"/>
      <c r="M13546"/>
      <c r="N13546"/>
      <c r="O13546"/>
      <c r="P13546"/>
      <c r="S13546"/>
    </row>
    <row r="13547" spans="1:20" x14ac:dyDescent="0.3">
      <c r="A13547" s="25"/>
      <c r="B13547"/>
      <c r="C13547"/>
      <c r="D13547"/>
      <c r="E13547"/>
      <c r="F13547"/>
      <c r="G13547"/>
      <c r="H13547" s="14"/>
      <c r="I13547" s="26"/>
      <c r="K13547"/>
      <c r="L13547"/>
      <c r="M13547"/>
      <c r="N13547"/>
      <c r="O13547"/>
      <c r="P13547"/>
      <c r="S13547"/>
    </row>
    <row r="13548" spans="1:20" x14ac:dyDescent="0.3">
      <c r="A13548" s="25"/>
      <c r="B13548"/>
      <c r="C13548"/>
      <c r="D13548"/>
      <c r="E13548"/>
      <c r="F13548"/>
      <c r="G13548"/>
      <c r="H13548" s="14"/>
      <c r="I13548" s="26"/>
      <c r="K13548"/>
      <c r="L13548"/>
      <c r="M13548"/>
      <c r="N13548"/>
      <c r="O13548"/>
      <c r="P13548"/>
      <c r="S13548"/>
    </row>
    <row r="13549" spans="1:20" x14ac:dyDescent="0.3">
      <c r="A13549" s="25"/>
      <c r="B13549"/>
      <c r="C13549"/>
      <c r="D13549"/>
      <c r="E13549"/>
      <c r="F13549"/>
      <c r="G13549"/>
      <c r="H13549" s="14"/>
      <c r="I13549" s="26"/>
      <c r="K13549"/>
      <c r="L13549"/>
      <c r="M13549"/>
      <c r="N13549"/>
      <c r="O13549"/>
      <c r="P13549"/>
      <c r="S13549"/>
    </row>
    <row r="13550" spans="1:20" x14ac:dyDescent="0.3">
      <c r="A13550" s="25"/>
      <c r="B13550"/>
      <c r="C13550"/>
      <c r="D13550"/>
      <c r="E13550"/>
      <c r="F13550"/>
      <c r="G13550"/>
      <c r="H13550" s="14"/>
      <c r="I13550" s="26"/>
      <c r="K13550"/>
      <c r="L13550"/>
      <c r="M13550"/>
      <c r="N13550"/>
      <c r="O13550"/>
      <c r="P13550"/>
      <c r="S13550"/>
    </row>
    <row r="13551" spans="1:20" x14ac:dyDescent="0.3">
      <c r="A13551" s="25"/>
      <c r="B13551"/>
      <c r="C13551"/>
      <c r="D13551"/>
      <c r="E13551"/>
      <c r="F13551"/>
      <c r="G13551"/>
      <c r="H13551" s="14"/>
      <c r="I13551" s="26"/>
      <c r="K13551"/>
      <c r="L13551"/>
      <c r="M13551"/>
      <c r="N13551"/>
      <c r="O13551"/>
      <c r="P13551"/>
      <c r="S13551"/>
    </row>
    <row r="13552" spans="1:20" x14ac:dyDescent="0.3">
      <c r="A13552" s="25"/>
      <c r="B13552"/>
      <c r="C13552"/>
      <c r="D13552"/>
      <c r="E13552"/>
      <c r="F13552"/>
      <c r="G13552"/>
      <c r="H13552" s="14"/>
      <c r="I13552" s="26"/>
      <c r="K13552"/>
      <c r="L13552"/>
      <c r="M13552"/>
      <c r="N13552"/>
      <c r="O13552"/>
      <c r="P13552"/>
      <c r="S13552"/>
    </row>
    <row r="13553" spans="1:20" x14ac:dyDescent="0.3">
      <c r="A13553" s="25"/>
      <c r="B13553"/>
      <c r="C13553"/>
      <c r="D13553"/>
      <c r="E13553"/>
      <c r="F13553"/>
      <c r="G13553"/>
      <c r="H13553" s="14"/>
      <c r="I13553" s="26"/>
      <c r="K13553"/>
      <c r="L13553"/>
      <c r="M13553"/>
      <c r="N13553"/>
      <c r="O13553"/>
      <c r="P13553"/>
      <c r="S13553"/>
    </row>
    <row r="13554" spans="1:20" x14ac:dyDescent="0.3">
      <c r="A13554" s="25"/>
      <c r="B13554"/>
      <c r="C13554"/>
      <c r="D13554"/>
      <c r="E13554"/>
      <c r="F13554"/>
      <c r="G13554"/>
      <c r="H13554" s="14"/>
      <c r="I13554" s="26"/>
      <c r="K13554"/>
      <c r="L13554"/>
      <c r="M13554"/>
      <c r="N13554"/>
      <c r="O13554"/>
      <c r="P13554"/>
      <c r="S13554"/>
    </row>
    <row r="13555" spans="1:20" x14ac:dyDescent="0.3">
      <c r="A13555" s="25"/>
      <c r="B13555"/>
      <c r="C13555"/>
      <c r="D13555"/>
      <c r="E13555"/>
      <c r="F13555"/>
      <c r="G13555"/>
      <c r="H13555" s="14"/>
      <c r="I13555" s="26"/>
      <c r="K13555"/>
      <c r="L13555"/>
      <c r="M13555"/>
      <c r="N13555"/>
      <c r="O13555"/>
      <c r="P13555"/>
      <c r="S13555"/>
      <c r="T13555" s="7"/>
    </row>
    <row r="13556" spans="1:20" x14ac:dyDescent="0.3">
      <c r="A13556" s="25"/>
      <c r="B13556"/>
      <c r="C13556"/>
      <c r="D13556"/>
      <c r="E13556"/>
      <c r="F13556"/>
      <c r="G13556"/>
      <c r="H13556" s="14"/>
      <c r="I13556" s="26"/>
      <c r="K13556"/>
      <c r="L13556"/>
      <c r="M13556"/>
      <c r="N13556"/>
      <c r="O13556"/>
      <c r="P13556"/>
      <c r="S13556"/>
    </row>
    <row r="13557" spans="1:20" x14ac:dyDescent="0.3">
      <c r="A13557" s="25"/>
      <c r="B13557"/>
      <c r="C13557"/>
      <c r="D13557"/>
      <c r="E13557"/>
      <c r="F13557"/>
      <c r="G13557"/>
      <c r="H13557" s="14"/>
      <c r="I13557" s="26"/>
      <c r="K13557"/>
      <c r="L13557"/>
      <c r="M13557"/>
      <c r="N13557"/>
      <c r="O13557"/>
      <c r="P13557"/>
      <c r="S13557"/>
    </row>
    <row r="13558" spans="1:20" x14ac:dyDescent="0.3">
      <c r="A13558" s="25"/>
      <c r="B13558"/>
      <c r="C13558"/>
      <c r="D13558"/>
      <c r="E13558"/>
      <c r="F13558"/>
      <c r="G13558"/>
      <c r="H13558" s="14"/>
      <c r="I13558" s="26"/>
      <c r="K13558"/>
      <c r="L13558"/>
      <c r="M13558"/>
      <c r="N13558"/>
      <c r="O13558"/>
      <c r="P13558"/>
      <c r="S13558"/>
      <c r="T13558" s="7"/>
    </row>
    <row r="13559" spans="1:20" x14ac:dyDescent="0.3">
      <c r="A13559" s="25"/>
      <c r="B13559"/>
      <c r="C13559"/>
      <c r="D13559"/>
      <c r="E13559"/>
      <c r="F13559"/>
      <c r="G13559"/>
      <c r="H13559" s="14"/>
      <c r="I13559" s="26"/>
      <c r="K13559"/>
      <c r="L13559"/>
      <c r="M13559"/>
      <c r="N13559"/>
      <c r="O13559"/>
      <c r="P13559"/>
      <c r="S13559"/>
    </row>
    <row r="13560" spans="1:20" x14ac:dyDescent="0.3">
      <c r="A13560" s="25"/>
      <c r="B13560"/>
      <c r="C13560"/>
      <c r="D13560"/>
      <c r="E13560"/>
      <c r="F13560"/>
      <c r="G13560"/>
      <c r="H13560" s="14"/>
      <c r="I13560" s="14"/>
      <c r="K13560"/>
      <c r="L13560"/>
      <c r="M13560"/>
      <c r="N13560"/>
      <c r="O13560"/>
      <c r="P13560"/>
      <c r="S13560"/>
    </row>
    <row r="13561" spans="1:20" x14ac:dyDescent="0.3">
      <c r="A13561" s="25"/>
      <c r="B13561"/>
      <c r="C13561"/>
      <c r="D13561"/>
      <c r="E13561"/>
      <c r="F13561"/>
      <c r="G13561"/>
      <c r="H13561" s="14"/>
      <c r="I13561" s="14"/>
      <c r="K13561"/>
      <c r="L13561"/>
      <c r="M13561"/>
      <c r="N13561"/>
      <c r="O13561"/>
      <c r="P13561"/>
      <c r="S13561"/>
    </row>
    <row r="13562" spans="1:20" x14ac:dyDescent="0.3">
      <c r="A13562" s="25"/>
      <c r="B13562"/>
      <c r="C13562"/>
      <c r="D13562"/>
      <c r="E13562"/>
      <c r="F13562"/>
      <c r="G13562"/>
      <c r="H13562" s="14"/>
      <c r="I13562" s="14"/>
      <c r="K13562"/>
      <c r="L13562"/>
      <c r="M13562"/>
      <c r="N13562"/>
      <c r="O13562"/>
      <c r="P13562"/>
      <c r="S13562"/>
    </row>
    <row r="13563" spans="1:20" x14ac:dyDescent="0.3">
      <c r="A13563" s="25"/>
      <c r="B13563"/>
      <c r="C13563"/>
      <c r="D13563"/>
      <c r="E13563"/>
      <c r="F13563"/>
      <c r="G13563"/>
      <c r="H13563" s="14"/>
      <c r="I13563" s="14"/>
      <c r="K13563"/>
      <c r="L13563"/>
      <c r="M13563"/>
      <c r="N13563"/>
      <c r="O13563"/>
      <c r="P13563"/>
      <c r="S13563"/>
    </row>
    <row r="13564" spans="1:20" x14ac:dyDescent="0.3">
      <c r="A13564" s="25"/>
      <c r="B13564"/>
      <c r="C13564"/>
      <c r="D13564"/>
      <c r="E13564"/>
      <c r="F13564"/>
      <c r="G13564"/>
      <c r="H13564"/>
      <c r="I13564"/>
      <c r="K13564"/>
      <c r="L13564"/>
      <c r="M13564"/>
      <c r="N13564"/>
      <c r="O13564"/>
      <c r="P13564"/>
      <c r="S13564"/>
    </row>
    <row r="13565" spans="1:20" x14ac:dyDescent="0.3">
      <c r="A13565" s="25"/>
      <c r="B13565"/>
      <c r="C13565"/>
      <c r="D13565"/>
      <c r="E13565"/>
      <c r="F13565"/>
      <c r="G13565"/>
      <c r="H13565"/>
      <c r="I13565"/>
      <c r="K13565"/>
      <c r="L13565"/>
      <c r="M13565"/>
      <c r="N13565"/>
      <c r="O13565"/>
      <c r="P13565"/>
      <c r="S13565"/>
    </row>
    <row r="13566" spans="1:20" x14ac:dyDescent="0.3">
      <c r="A13566" s="25"/>
      <c r="B13566"/>
      <c r="C13566"/>
      <c r="D13566"/>
      <c r="E13566"/>
      <c r="F13566"/>
      <c r="G13566"/>
      <c r="H13566"/>
      <c r="I13566"/>
      <c r="K13566"/>
      <c r="L13566"/>
      <c r="M13566"/>
      <c r="N13566"/>
      <c r="O13566"/>
      <c r="P13566"/>
      <c r="S13566"/>
    </row>
    <row r="13567" spans="1:20" x14ac:dyDescent="0.3">
      <c r="A13567" s="25"/>
      <c r="B13567"/>
      <c r="C13567"/>
      <c r="D13567"/>
      <c r="E13567"/>
      <c r="F13567"/>
      <c r="G13567"/>
      <c r="H13567"/>
      <c r="I13567"/>
      <c r="K13567"/>
      <c r="L13567"/>
      <c r="M13567"/>
      <c r="N13567"/>
      <c r="O13567"/>
      <c r="P13567"/>
      <c r="S13567"/>
    </row>
    <row r="13568" spans="1:20" x14ac:dyDescent="0.3">
      <c r="A13568" s="25"/>
      <c r="B13568"/>
      <c r="C13568"/>
      <c r="D13568"/>
      <c r="E13568"/>
      <c r="F13568"/>
      <c r="G13568"/>
      <c r="H13568" s="26"/>
      <c r="I13568" s="26"/>
      <c r="K13568"/>
      <c r="L13568"/>
      <c r="M13568"/>
      <c r="N13568"/>
      <c r="O13568"/>
      <c r="P13568"/>
      <c r="S13568"/>
    </row>
    <row r="13569" spans="1:20" x14ac:dyDescent="0.3">
      <c r="A13569" s="25"/>
      <c r="B13569"/>
      <c r="C13569"/>
      <c r="D13569"/>
      <c r="E13569"/>
      <c r="F13569"/>
      <c r="G13569"/>
      <c r="H13569" s="26"/>
      <c r="I13569" s="26"/>
      <c r="K13569"/>
      <c r="L13569"/>
      <c r="M13569"/>
      <c r="N13569"/>
      <c r="O13569"/>
      <c r="P13569"/>
      <c r="S13569"/>
    </row>
    <row r="13570" spans="1:20" x14ac:dyDescent="0.3">
      <c r="A13570" s="25"/>
      <c r="B13570"/>
      <c r="C13570"/>
      <c r="D13570"/>
      <c r="E13570"/>
      <c r="F13570"/>
      <c r="G13570"/>
      <c r="H13570" s="26"/>
      <c r="I13570" s="26"/>
      <c r="K13570"/>
      <c r="L13570"/>
      <c r="M13570"/>
      <c r="N13570"/>
      <c r="O13570"/>
      <c r="P13570"/>
      <c r="S13570"/>
    </row>
    <row r="13571" spans="1:20" x14ac:dyDescent="0.3">
      <c r="A13571" s="25"/>
      <c r="B13571"/>
      <c r="C13571"/>
      <c r="D13571"/>
      <c r="E13571"/>
      <c r="F13571"/>
      <c r="G13571"/>
      <c r="H13571" s="26"/>
      <c r="I13571" s="26"/>
      <c r="K13571"/>
      <c r="L13571"/>
      <c r="M13571"/>
      <c r="N13571"/>
      <c r="O13571"/>
      <c r="P13571"/>
      <c r="S13571"/>
    </row>
    <row r="13572" spans="1:20" x14ac:dyDescent="0.3">
      <c r="A13572" s="25"/>
      <c r="B13572"/>
      <c r="C13572"/>
      <c r="D13572"/>
      <c r="E13572"/>
      <c r="F13572"/>
      <c r="G13572"/>
      <c r="H13572" s="14"/>
      <c r="I13572" s="26"/>
      <c r="K13572"/>
      <c r="L13572"/>
      <c r="M13572"/>
      <c r="N13572"/>
      <c r="O13572"/>
      <c r="P13572"/>
      <c r="S13572"/>
    </row>
    <row r="13573" spans="1:20" x14ac:dyDescent="0.3">
      <c r="A13573" s="25"/>
      <c r="B13573"/>
      <c r="C13573"/>
      <c r="D13573"/>
      <c r="E13573"/>
      <c r="F13573"/>
      <c r="G13573"/>
      <c r="H13573" s="14"/>
      <c r="I13573" s="26"/>
      <c r="K13573"/>
      <c r="L13573"/>
      <c r="M13573"/>
      <c r="N13573"/>
      <c r="O13573"/>
      <c r="P13573"/>
      <c r="S13573"/>
    </row>
    <row r="13574" spans="1:20" x14ac:dyDescent="0.3">
      <c r="A13574" s="25"/>
      <c r="B13574"/>
      <c r="C13574"/>
      <c r="D13574"/>
      <c r="E13574"/>
      <c r="F13574"/>
      <c r="G13574"/>
      <c r="H13574" s="14"/>
      <c r="I13574" s="26"/>
      <c r="K13574"/>
      <c r="L13574"/>
      <c r="M13574"/>
      <c r="N13574"/>
      <c r="O13574"/>
      <c r="P13574"/>
      <c r="S13574"/>
    </row>
    <row r="13575" spans="1:20" x14ac:dyDescent="0.3">
      <c r="A13575" s="25"/>
      <c r="B13575"/>
      <c r="C13575"/>
      <c r="D13575"/>
      <c r="E13575"/>
      <c r="F13575"/>
      <c r="G13575"/>
      <c r="H13575"/>
      <c r="I13575" s="26"/>
      <c r="K13575"/>
      <c r="L13575"/>
      <c r="M13575"/>
      <c r="N13575"/>
      <c r="O13575"/>
      <c r="P13575"/>
      <c r="S13575"/>
    </row>
    <row r="13576" spans="1:20" x14ac:dyDescent="0.3">
      <c r="A13576" s="25"/>
      <c r="B13576"/>
      <c r="C13576"/>
      <c r="D13576"/>
      <c r="E13576"/>
      <c r="F13576"/>
      <c r="G13576"/>
      <c r="H13576" s="14"/>
      <c r="I13576" s="26"/>
      <c r="K13576"/>
      <c r="L13576"/>
      <c r="M13576"/>
      <c r="N13576"/>
      <c r="O13576"/>
      <c r="P13576"/>
      <c r="S13576"/>
    </row>
    <row r="13577" spans="1:20" x14ac:dyDescent="0.3">
      <c r="A13577" s="25"/>
      <c r="B13577"/>
      <c r="C13577"/>
      <c r="D13577"/>
      <c r="E13577"/>
      <c r="F13577"/>
      <c r="G13577"/>
      <c r="H13577" s="14"/>
      <c r="I13577" s="26"/>
      <c r="K13577"/>
      <c r="L13577"/>
      <c r="M13577"/>
      <c r="N13577"/>
      <c r="O13577"/>
      <c r="P13577"/>
      <c r="S13577"/>
    </row>
    <row r="13578" spans="1:20" x14ac:dyDescent="0.3">
      <c r="A13578" s="25"/>
      <c r="B13578"/>
      <c r="C13578"/>
      <c r="D13578"/>
      <c r="E13578"/>
      <c r="F13578"/>
      <c r="G13578"/>
      <c r="H13578" s="14"/>
      <c r="I13578" s="26"/>
      <c r="K13578"/>
      <c r="L13578"/>
      <c r="M13578"/>
      <c r="N13578"/>
      <c r="O13578"/>
      <c r="P13578"/>
      <c r="S13578"/>
    </row>
    <row r="13579" spans="1:20" x14ac:dyDescent="0.3">
      <c r="A13579" s="25"/>
      <c r="B13579"/>
      <c r="C13579"/>
      <c r="D13579"/>
      <c r="E13579"/>
      <c r="F13579"/>
      <c r="G13579"/>
      <c r="H13579" s="26"/>
      <c r="I13579" s="26"/>
      <c r="K13579"/>
      <c r="L13579"/>
      <c r="M13579"/>
      <c r="N13579"/>
      <c r="O13579"/>
      <c r="P13579"/>
      <c r="S13579"/>
      <c r="T13579" s="7"/>
    </row>
    <row r="13580" spans="1:20" x14ac:dyDescent="0.3">
      <c r="A13580" s="25"/>
      <c r="B13580"/>
      <c r="C13580"/>
      <c r="D13580"/>
      <c r="E13580"/>
      <c r="F13580"/>
      <c r="G13580"/>
      <c r="H13580" s="26"/>
      <c r="I13580" s="26"/>
      <c r="K13580"/>
      <c r="L13580"/>
      <c r="M13580"/>
      <c r="N13580"/>
      <c r="O13580"/>
      <c r="P13580"/>
      <c r="S13580"/>
    </row>
    <row r="13581" spans="1:20" x14ac:dyDescent="0.3">
      <c r="A13581" s="25"/>
      <c r="B13581"/>
      <c r="C13581"/>
      <c r="D13581"/>
      <c r="E13581"/>
      <c r="F13581"/>
      <c r="G13581"/>
      <c r="H13581" s="26"/>
      <c r="I13581" s="26"/>
      <c r="K13581"/>
      <c r="L13581"/>
      <c r="M13581"/>
      <c r="N13581"/>
      <c r="O13581"/>
      <c r="P13581"/>
      <c r="S13581"/>
    </row>
    <row r="13582" spans="1:20" x14ac:dyDescent="0.3">
      <c r="A13582" s="25"/>
      <c r="B13582"/>
      <c r="C13582"/>
      <c r="D13582"/>
      <c r="E13582"/>
      <c r="F13582"/>
      <c r="G13582"/>
      <c r="H13582" s="26"/>
      <c r="I13582" s="26"/>
      <c r="K13582"/>
      <c r="L13582"/>
      <c r="M13582"/>
      <c r="N13582"/>
      <c r="O13582"/>
      <c r="P13582"/>
      <c r="S13582"/>
    </row>
    <row r="13583" spans="1:20" x14ac:dyDescent="0.3">
      <c r="A13583" s="25"/>
      <c r="B13583"/>
      <c r="C13583"/>
      <c r="D13583"/>
      <c r="E13583"/>
      <c r="F13583"/>
      <c r="G13583"/>
      <c r="H13583" s="26"/>
      <c r="I13583" s="26"/>
      <c r="K13583"/>
      <c r="L13583"/>
      <c r="M13583"/>
      <c r="N13583"/>
      <c r="O13583"/>
      <c r="P13583"/>
      <c r="S13583"/>
    </row>
    <row r="13584" spans="1:20" x14ac:dyDescent="0.3">
      <c r="A13584" s="25"/>
      <c r="B13584"/>
      <c r="C13584"/>
      <c r="D13584"/>
      <c r="E13584"/>
      <c r="F13584"/>
      <c r="G13584"/>
      <c r="H13584" s="26"/>
      <c r="I13584" s="26"/>
      <c r="K13584"/>
      <c r="L13584"/>
      <c r="M13584"/>
      <c r="N13584"/>
      <c r="O13584"/>
      <c r="P13584"/>
      <c r="S13584"/>
    </row>
    <row r="13585" spans="1:20" x14ac:dyDescent="0.3">
      <c r="A13585" s="25"/>
      <c r="B13585"/>
      <c r="C13585"/>
      <c r="D13585"/>
      <c r="E13585"/>
      <c r="F13585"/>
      <c r="G13585"/>
      <c r="H13585" s="26"/>
      <c r="I13585" s="26"/>
      <c r="K13585"/>
      <c r="L13585"/>
      <c r="M13585"/>
      <c r="N13585"/>
      <c r="O13585"/>
      <c r="P13585"/>
      <c r="S13585"/>
    </row>
    <row r="13586" spans="1:20" x14ac:dyDescent="0.3">
      <c r="A13586" s="25"/>
      <c r="B13586"/>
      <c r="C13586"/>
      <c r="D13586"/>
      <c r="E13586"/>
      <c r="F13586"/>
      <c r="G13586"/>
      <c r="H13586" s="14"/>
      <c r="I13586"/>
      <c r="K13586"/>
      <c r="L13586"/>
      <c r="M13586"/>
      <c r="N13586"/>
      <c r="O13586"/>
      <c r="P13586"/>
      <c r="S13586"/>
    </row>
    <row r="13587" spans="1:20" x14ac:dyDescent="0.3">
      <c r="A13587" s="25"/>
      <c r="B13587"/>
      <c r="C13587"/>
      <c r="D13587"/>
      <c r="E13587"/>
      <c r="F13587"/>
      <c r="G13587"/>
      <c r="H13587"/>
      <c r="I13587"/>
      <c r="K13587"/>
      <c r="L13587"/>
      <c r="M13587"/>
      <c r="N13587"/>
      <c r="O13587"/>
      <c r="P13587"/>
      <c r="S13587"/>
    </row>
    <row r="13588" spans="1:20" x14ac:dyDescent="0.3">
      <c r="A13588" s="25"/>
      <c r="B13588"/>
      <c r="C13588"/>
      <c r="D13588"/>
      <c r="E13588"/>
      <c r="F13588"/>
      <c r="G13588"/>
      <c r="H13588" s="14"/>
      <c r="I13588" s="14"/>
      <c r="K13588"/>
      <c r="L13588"/>
      <c r="M13588"/>
      <c r="N13588"/>
      <c r="O13588"/>
      <c r="P13588"/>
      <c r="S13588"/>
    </row>
    <row r="13589" spans="1:20" x14ac:dyDescent="0.3">
      <c r="A13589" s="25"/>
      <c r="B13589"/>
      <c r="C13589"/>
      <c r="D13589"/>
      <c r="E13589"/>
      <c r="F13589"/>
      <c r="G13589"/>
      <c r="H13589" s="14"/>
      <c r="I13589" s="14"/>
      <c r="K13589"/>
      <c r="L13589"/>
      <c r="M13589"/>
      <c r="N13589"/>
      <c r="O13589"/>
      <c r="P13589"/>
      <c r="S13589"/>
    </row>
    <row r="13590" spans="1:20" x14ac:dyDescent="0.3">
      <c r="A13590" s="25"/>
      <c r="B13590"/>
      <c r="C13590"/>
      <c r="D13590"/>
      <c r="E13590"/>
      <c r="F13590"/>
      <c r="G13590"/>
      <c r="H13590" s="14"/>
      <c r="I13590" s="14"/>
      <c r="K13590"/>
      <c r="L13590"/>
      <c r="M13590"/>
      <c r="N13590"/>
      <c r="O13590"/>
      <c r="P13590"/>
      <c r="S13590"/>
    </row>
    <row r="13591" spans="1:20" x14ac:dyDescent="0.3">
      <c r="A13591" s="25"/>
      <c r="B13591"/>
      <c r="C13591"/>
      <c r="D13591"/>
      <c r="E13591"/>
      <c r="F13591"/>
      <c r="G13591"/>
      <c r="H13591" s="14"/>
      <c r="I13591" s="14"/>
      <c r="K13591"/>
      <c r="L13591"/>
      <c r="M13591"/>
      <c r="N13591"/>
      <c r="O13591"/>
      <c r="P13591"/>
      <c r="S13591"/>
    </row>
    <row r="13592" spans="1:20" x14ac:dyDescent="0.3">
      <c r="A13592" s="25"/>
      <c r="B13592"/>
      <c r="C13592"/>
      <c r="D13592"/>
      <c r="E13592"/>
      <c r="F13592"/>
      <c r="G13592"/>
      <c r="H13592" s="14"/>
      <c r="I13592" s="14"/>
      <c r="K13592"/>
      <c r="L13592"/>
      <c r="M13592"/>
      <c r="N13592"/>
      <c r="O13592"/>
      <c r="P13592"/>
      <c r="S13592"/>
      <c r="T13592" s="7"/>
    </row>
    <row r="13593" spans="1:20" x14ac:dyDescent="0.3">
      <c r="A13593" s="25"/>
      <c r="B13593"/>
      <c r="C13593"/>
      <c r="D13593"/>
      <c r="E13593"/>
      <c r="F13593"/>
      <c r="G13593"/>
      <c r="H13593" s="26"/>
      <c r="I13593" s="26"/>
      <c r="K13593"/>
      <c r="L13593"/>
      <c r="M13593"/>
      <c r="N13593"/>
      <c r="O13593"/>
      <c r="P13593"/>
      <c r="S13593"/>
      <c r="T13593" s="7"/>
    </row>
    <row r="13594" spans="1:20" x14ac:dyDescent="0.3">
      <c r="A13594" s="25"/>
      <c r="B13594"/>
      <c r="C13594"/>
      <c r="D13594"/>
      <c r="E13594"/>
      <c r="F13594"/>
      <c r="G13594"/>
      <c r="H13594" s="26"/>
      <c r="I13594" s="26"/>
      <c r="K13594"/>
      <c r="L13594"/>
      <c r="M13594"/>
      <c r="N13594"/>
      <c r="O13594"/>
      <c r="P13594"/>
      <c r="S13594"/>
    </row>
    <row r="13595" spans="1:20" x14ac:dyDescent="0.3">
      <c r="A13595" s="25"/>
      <c r="B13595"/>
      <c r="C13595"/>
      <c r="D13595"/>
      <c r="E13595"/>
      <c r="F13595"/>
      <c r="G13595"/>
      <c r="H13595" s="26"/>
      <c r="I13595" s="26"/>
      <c r="K13595"/>
      <c r="L13595"/>
      <c r="M13595"/>
      <c r="N13595"/>
      <c r="O13595"/>
      <c r="P13595"/>
      <c r="S13595"/>
    </row>
    <row r="13596" spans="1:20" x14ac:dyDescent="0.3">
      <c r="A13596" s="25"/>
      <c r="B13596"/>
      <c r="C13596"/>
      <c r="D13596"/>
      <c r="E13596"/>
      <c r="F13596"/>
      <c r="G13596"/>
      <c r="H13596" s="26"/>
      <c r="I13596" s="26"/>
      <c r="K13596"/>
      <c r="L13596"/>
      <c r="M13596"/>
      <c r="N13596"/>
      <c r="O13596"/>
      <c r="P13596"/>
      <c r="S13596"/>
      <c r="T13596" s="7"/>
    </row>
    <row r="13597" spans="1:20" x14ac:dyDescent="0.3">
      <c r="A13597" s="25"/>
      <c r="B13597"/>
      <c r="C13597"/>
      <c r="D13597"/>
      <c r="E13597"/>
      <c r="F13597"/>
      <c r="G13597"/>
      <c r="H13597" s="26"/>
      <c r="I13597" s="26"/>
      <c r="K13597"/>
      <c r="L13597"/>
      <c r="M13597"/>
      <c r="N13597"/>
      <c r="O13597"/>
      <c r="P13597"/>
      <c r="S13597"/>
    </row>
    <row r="13598" spans="1:20" x14ac:dyDescent="0.3">
      <c r="A13598" s="25"/>
      <c r="B13598"/>
      <c r="C13598"/>
      <c r="D13598"/>
      <c r="E13598"/>
      <c r="F13598"/>
      <c r="G13598"/>
      <c r="H13598" s="26"/>
      <c r="I13598" s="26"/>
      <c r="K13598"/>
      <c r="L13598"/>
      <c r="M13598"/>
      <c r="N13598"/>
      <c r="O13598"/>
      <c r="P13598"/>
      <c r="S13598"/>
    </row>
    <row r="13599" spans="1:20" x14ac:dyDescent="0.3">
      <c r="A13599" s="25"/>
      <c r="B13599"/>
      <c r="C13599"/>
      <c r="D13599"/>
      <c r="E13599"/>
      <c r="F13599"/>
      <c r="G13599"/>
      <c r="H13599" s="26"/>
      <c r="I13599" s="26"/>
      <c r="K13599"/>
      <c r="L13599"/>
      <c r="M13599"/>
      <c r="N13599"/>
      <c r="O13599"/>
      <c r="P13599"/>
      <c r="S13599"/>
    </row>
    <row r="13600" spans="1:20" x14ac:dyDescent="0.3">
      <c r="A13600" s="25"/>
      <c r="B13600"/>
      <c r="C13600"/>
      <c r="D13600"/>
      <c r="E13600"/>
      <c r="F13600"/>
      <c r="G13600"/>
      <c r="H13600" s="14"/>
      <c r="I13600" s="14"/>
      <c r="K13600"/>
      <c r="L13600"/>
      <c r="M13600"/>
      <c r="N13600"/>
      <c r="O13600"/>
      <c r="P13600"/>
      <c r="S13600"/>
    </row>
    <row r="13601" spans="1:19" x14ac:dyDescent="0.3">
      <c r="A13601" s="25"/>
      <c r="B13601"/>
      <c r="C13601"/>
      <c r="D13601"/>
      <c r="E13601"/>
      <c r="F13601"/>
      <c r="G13601"/>
      <c r="H13601" s="14"/>
      <c r="I13601" s="14"/>
      <c r="K13601"/>
      <c r="L13601"/>
      <c r="M13601"/>
      <c r="N13601"/>
      <c r="O13601"/>
      <c r="P13601"/>
      <c r="S13601"/>
    </row>
    <row r="13602" spans="1:19" x14ac:dyDescent="0.3">
      <c r="A13602" s="25"/>
      <c r="B13602"/>
      <c r="C13602"/>
      <c r="D13602"/>
      <c r="E13602"/>
      <c r="F13602"/>
      <c r="G13602"/>
      <c r="H13602" s="14"/>
      <c r="I13602" s="14"/>
      <c r="K13602"/>
      <c r="L13602"/>
      <c r="M13602"/>
      <c r="N13602"/>
      <c r="O13602"/>
      <c r="P13602"/>
      <c r="S13602"/>
    </row>
    <row r="13603" spans="1:19" x14ac:dyDescent="0.3">
      <c r="A13603" s="25"/>
      <c r="B13603"/>
      <c r="C13603"/>
      <c r="D13603"/>
      <c r="E13603"/>
      <c r="F13603"/>
      <c r="G13603"/>
      <c r="H13603"/>
      <c r="I13603" s="14"/>
      <c r="K13603"/>
      <c r="L13603"/>
      <c r="M13603"/>
      <c r="N13603"/>
      <c r="O13603"/>
      <c r="P13603"/>
      <c r="S13603"/>
    </row>
    <row r="13604" spans="1:19" x14ac:dyDescent="0.3">
      <c r="A13604" s="25"/>
      <c r="B13604"/>
      <c r="C13604"/>
      <c r="D13604"/>
      <c r="E13604"/>
      <c r="F13604"/>
      <c r="G13604"/>
      <c r="H13604" s="14"/>
      <c r="I13604" s="14"/>
      <c r="K13604"/>
      <c r="L13604"/>
      <c r="M13604"/>
      <c r="N13604"/>
      <c r="O13604"/>
      <c r="P13604"/>
      <c r="S13604"/>
    </row>
    <row r="13605" spans="1:19" x14ac:dyDescent="0.3">
      <c r="A13605" s="25"/>
      <c r="B13605"/>
      <c r="C13605"/>
      <c r="D13605"/>
      <c r="E13605"/>
      <c r="F13605"/>
      <c r="G13605"/>
      <c r="H13605" s="14"/>
      <c r="I13605" s="14"/>
      <c r="K13605"/>
      <c r="L13605"/>
      <c r="M13605"/>
      <c r="N13605"/>
      <c r="O13605"/>
      <c r="P13605"/>
      <c r="S13605"/>
    </row>
    <row r="13606" spans="1:19" x14ac:dyDescent="0.3">
      <c r="A13606" s="25"/>
      <c r="B13606"/>
      <c r="C13606"/>
      <c r="D13606"/>
      <c r="E13606"/>
      <c r="F13606"/>
      <c r="G13606"/>
      <c r="H13606" s="14"/>
      <c r="I13606" s="14"/>
      <c r="K13606"/>
      <c r="L13606"/>
      <c r="M13606"/>
      <c r="N13606"/>
      <c r="O13606"/>
      <c r="P13606"/>
      <c r="S13606"/>
    </row>
    <row r="13607" spans="1:19" x14ac:dyDescent="0.3">
      <c r="A13607" s="25"/>
      <c r="B13607"/>
      <c r="C13607"/>
      <c r="D13607"/>
      <c r="E13607"/>
      <c r="F13607"/>
      <c r="G13607"/>
      <c r="H13607" s="14"/>
      <c r="I13607" s="26"/>
      <c r="K13607"/>
      <c r="L13607"/>
      <c r="M13607"/>
      <c r="N13607"/>
      <c r="O13607"/>
      <c r="P13607"/>
      <c r="S13607"/>
    </row>
    <row r="13608" spans="1:19" x14ac:dyDescent="0.3">
      <c r="A13608" s="25"/>
      <c r="B13608"/>
      <c r="C13608"/>
      <c r="D13608"/>
      <c r="E13608"/>
      <c r="F13608"/>
      <c r="G13608"/>
      <c r="H13608"/>
      <c r="I13608" s="26"/>
      <c r="K13608"/>
      <c r="L13608"/>
      <c r="M13608"/>
      <c r="N13608"/>
      <c r="O13608"/>
      <c r="P13608"/>
      <c r="S13608"/>
    </row>
    <row r="13609" spans="1:19" x14ac:dyDescent="0.3">
      <c r="A13609" s="25"/>
      <c r="B13609"/>
      <c r="C13609"/>
      <c r="D13609"/>
      <c r="E13609"/>
      <c r="F13609"/>
      <c r="G13609"/>
      <c r="H13609"/>
      <c r="I13609" s="26"/>
      <c r="K13609"/>
      <c r="L13609"/>
      <c r="M13609"/>
      <c r="N13609"/>
      <c r="O13609"/>
      <c r="P13609"/>
      <c r="S13609"/>
    </row>
    <row r="13610" spans="1:19" x14ac:dyDescent="0.3">
      <c r="A13610" s="25"/>
      <c r="B13610"/>
      <c r="C13610"/>
      <c r="D13610"/>
      <c r="E13610"/>
      <c r="F13610"/>
      <c r="G13610"/>
      <c r="H13610" s="14"/>
      <c r="I13610" s="26"/>
      <c r="K13610"/>
      <c r="L13610"/>
      <c r="M13610"/>
      <c r="N13610"/>
      <c r="O13610"/>
      <c r="P13610"/>
      <c r="S13610"/>
    </row>
    <row r="13611" spans="1:19" x14ac:dyDescent="0.3">
      <c r="A13611" s="25"/>
      <c r="B13611"/>
      <c r="C13611"/>
      <c r="D13611"/>
      <c r="E13611"/>
      <c r="F13611"/>
      <c r="G13611"/>
      <c r="H13611"/>
      <c r="I13611" s="26"/>
      <c r="K13611"/>
      <c r="L13611"/>
      <c r="M13611"/>
      <c r="N13611"/>
      <c r="O13611"/>
      <c r="P13611"/>
      <c r="S13611"/>
    </row>
    <row r="13612" spans="1:19" x14ac:dyDescent="0.3">
      <c r="A13612" s="25"/>
      <c r="B13612"/>
      <c r="C13612"/>
      <c r="D13612"/>
      <c r="E13612"/>
      <c r="F13612"/>
      <c r="G13612"/>
      <c r="H13612" s="14"/>
      <c r="I13612" s="26"/>
      <c r="K13612"/>
      <c r="L13612"/>
      <c r="M13612"/>
      <c r="N13612"/>
      <c r="O13612"/>
      <c r="P13612"/>
      <c r="S13612"/>
    </row>
    <row r="13613" spans="1:19" x14ac:dyDescent="0.3">
      <c r="A13613" s="25"/>
      <c r="B13613"/>
      <c r="C13613"/>
      <c r="D13613"/>
      <c r="E13613"/>
      <c r="F13613"/>
      <c r="G13613"/>
      <c r="H13613" s="14"/>
      <c r="I13613" s="14"/>
      <c r="K13613"/>
      <c r="L13613"/>
      <c r="M13613"/>
      <c r="N13613"/>
      <c r="O13613"/>
      <c r="P13613"/>
      <c r="S13613"/>
    </row>
    <row r="13614" spans="1:19" x14ac:dyDescent="0.3">
      <c r="A13614" s="25"/>
      <c r="B13614"/>
      <c r="C13614"/>
      <c r="D13614"/>
      <c r="E13614"/>
      <c r="F13614"/>
      <c r="G13614"/>
      <c r="H13614" s="14"/>
      <c r="I13614" s="14"/>
      <c r="K13614"/>
      <c r="L13614"/>
      <c r="M13614"/>
      <c r="N13614"/>
      <c r="O13614"/>
      <c r="P13614"/>
      <c r="S13614"/>
    </row>
    <row r="13615" spans="1:19" x14ac:dyDescent="0.3">
      <c r="A13615" s="25"/>
      <c r="B13615"/>
      <c r="C13615"/>
      <c r="D13615"/>
      <c r="E13615"/>
      <c r="F13615"/>
      <c r="G13615"/>
      <c r="H13615"/>
      <c r="I13615"/>
      <c r="K13615"/>
      <c r="L13615"/>
      <c r="M13615"/>
      <c r="N13615"/>
      <c r="O13615"/>
      <c r="P13615"/>
      <c r="S13615"/>
    </row>
    <row r="13616" spans="1:19" x14ac:dyDescent="0.3">
      <c r="A13616" s="25"/>
      <c r="B13616"/>
      <c r="C13616"/>
      <c r="D13616"/>
      <c r="E13616"/>
      <c r="F13616"/>
      <c r="G13616"/>
      <c r="H13616"/>
      <c r="I13616"/>
      <c r="K13616"/>
      <c r="L13616"/>
      <c r="M13616"/>
      <c r="N13616"/>
      <c r="O13616"/>
      <c r="P13616"/>
      <c r="S13616"/>
    </row>
    <row r="13617" spans="1:19" x14ac:dyDescent="0.3">
      <c r="A13617" s="25"/>
      <c r="B13617"/>
      <c r="C13617"/>
      <c r="D13617"/>
      <c r="E13617"/>
      <c r="F13617"/>
      <c r="G13617"/>
      <c r="H13617" s="14"/>
      <c r="I13617" s="14"/>
      <c r="K13617"/>
      <c r="L13617"/>
      <c r="M13617"/>
      <c r="N13617"/>
      <c r="O13617"/>
      <c r="P13617"/>
      <c r="S13617"/>
    </row>
    <row r="13618" spans="1:19" x14ac:dyDescent="0.3">
      <c r="A13618" s="25"/>
      <c r="B13618"/>
      <c r="C13618"/>
      <c r="D13618"/>
      <c r="E13618"/>
      <c r="F13618"/>
      <c r="G13618"/>
      <c r="H13618"/>
      <c r="I13618"/>
      <c r="K13618"/>
      <c r="L13618"/>
      <c r="M13618"/>
      <c r="N13618"/>
      <c r="O13618"/>
      <c r="P13618"/>
      <c r="S13618"/>
    </row>
    <row r="13619" spans="1:19" x14ac:dyDescent="0.3">
      <c r="A13619" s="25"/>
      <c r="B13619"/>
      <c r="C13619"/>
      <c r="D13619"/>
      <c r="E13619"/>
      <c r="F13619"/>
      <c r="G13619"/>
      <c r="H13619" s="26"/>
      <c r="I13619" s="26"/>
      <c r="K13619"/>
      <c r="L13619"/>
      <c r="M13619"/>
      <c r="N13619"/>
      <c r="O13619"/>
      <c r="P13619"/>
      <c r="S13619"/>
    </row>
    <row r="13620" spans="1:19" x14ac:dyDescent="0.3">
      <c r="A13620" s="25"/>
      <c r="B13620"/>
      <c r="C13620"/>
      <c r="D13620"/>
      <c r="E13620"/>
      <c r="F13620"/>
      <c r="G13620"/>
      <c r="H13620" s="26"/>
      <c r="I13620" s="26"/>
      <c r="K13620"/>
      <c r="L13620"/>
      <c r="M13620"/>
      <c r="N13620"/>
      <c r="O13620"/>
      <c r="P13620"/>
      <c r="S13620"/>
    </row>
    <row r="13621" spans="1:19" x14ac:dyDescent="0.3">
      <c r="A13621" s="25"/>
      <c r="B13621"/>
      <c r="C13621"/>
      <c r="D13621"/>
      <c r="E13621"/>
      <c r="F13621"/>
      <c r="G13621"/>
      <c r="H13621" s="26"/>
      <c r="I13621" s="26"/>
      <c r="K13621"/>
      <c r="L13621"/>
      <c r="M13621"/>
      <c r="N13621"/>
      <c r="O13621"/>
      <c r="P13621"/>
      <c r="S13621"/>
    </row>
    <row r="13622" spans="1:19" x14ac:dyDescent="0.3">
      <c r="A13622" s="25"/>
      <c r="B13622"/>
      <c r="C13622"/>
      <c r="D13622"/>
      <c r="E13622"/>
      <c r="F13622"/>
      <c r="G13622"/>
      <c r="H13622" s="26"/>
      <c r="I13622" s="26"/>
      <c r="K13622"/>
      <c r="L13622"/>
      <c r="M13622"/>
      <c r="N13622"/>
      <c r="O13622"/>
      <c r="P13622"/>
      <c r="S13622"/>
    </row>
    <row r="13623" spans="1:19" x14ac:dyDescent="0.3">
      <c r="A13623" s="25"/>
      <c r="B13623"/>
      <c r="C13623"/>
      <c r="D13623"/>
      <c r="E13623"/>
      <c r="F13623"/>
      <c r="G13623"/>
      <c r="H13623" s="26"/>
      <c r="I13623" s="26"/>
      <c r="K13623"/>
      <c r="L13623"/>
      <c r="M13623"/>
      <c r="N13623"/>
      <c r="O13623"/>
      <c r="P13623"/>
      <c r="S13623"/>
    </row>
    <row r="13624" spans="1:19" x14ac:dyDescent="0.3">
      <c r="A13624" s="25"/>
      <c r="B13624"/>
      <c r="C13624"/>
      <c r="D13624"/>
      <c r="E13624"/>
      <c r="F13624"/>
      <c r="G13624"/>
      <c r="H13624" s="26"/>
      <c r="I13624" s="26"/>
      <c r="K13624"/>
      <c r="L13624"/>
      <c r="M13624"/>
      <c r="N13624"/>
      <c r="O13624"/>
      <c r="P13624"/>
      <c r="S13624"/>
    </row>
    <row r="13625" spans="1:19" x14ac:dyDescent="0.3">
      <c r="A13625" s="25"/>
      <c r="B13625"/>
      <c r="C13625"/>
      <c r="D13625"/>
      <c r="E13625"/>
      <c r="F13625"/>
      <c r="G13625"/>
      <c r="H13625" s="26"/>
      <c r="I13625" s="26"/>
      <c r="K13625"/>
      <c r="L13625"/>
      <c r="M13625"/>
      <c r="N13625"/>
      <c r="O13625"/>
      <c r="P13625"/>
      <c r="S13625"/>
    </row>
    <row r="13626" spans="1:19" x14ac:dyDescent="0.3">
      <c r="A13626" s="25"/>
      <c r="B13626"/>
      <c r="C13626"/>
      <c r="D13626"/>
      <c r="E13626"/>
      <c r="F13626"/>
      <c r="G13626"/>
      <c r="H13626"/>
      <c r="I13626"/>
      <c r="K13626"/>
      <c r="L13626"/>
      <c r="M13626"/>
      <c r="N13626"/>
      <c r="O13626"/>
      <c r="P13626"/>
      <c r="S13626"/>
    </row>
    <row r="13627" spans="1:19" x14ac:dyDescent="0.3">
      <c r="A13627" s="25"/>
      <c r="B13627"/>
      <c r="C13627"/>
      <c r="D13627"/>
      <c r="E13627"/>
      <c r="F13627"/>
      <c r="G13627"/>
      <c r="H13627"/>
      <c r="I13627"/>
      <c r="K13627"/>
      <c r="L13627"/>
      <c r="M13627"/>
      <c r="N13627"/>
      <c r="O13627"/>
      <c r="P13627"/>
      <c r="S13627"/>
    </row>
    <row r="13628" spans="1:19" x14ac:dyDescent="0.3">
      <c r="A13628" s="25"/>
      <c r="B13628"/>
      <c r="C13628"/>
      <c r="D13628"/>
      <c r="E13628"/>
      <c r="F13628"/>
      <c r="G13628"/>
      <c r="H13628" s="14"/>
      <c r="I13628"/>
      <c r="K13628"/>
      <c r="L13628"/>
      <c r="M13628"/>
      <c r="N13628"/>
      <c r="O13628"/>
      <c r="P13628"/>
      <c r="S13628"/>
    </row>
    <row r="13629" spans="1:19" x14ac:dyDescent="0.3">
      <c r="A13629" s="25"/>
      <c r="B13629"/>
      <c r="C13629"/>
      <c r="D13629"/>
      <c r="E13629"/>
      <c r="F13629"/>
      <c r="G13629"/>
      <c r="H13629" s="14"/>
      <c r="I13629" s="14"/>
      <c r="K13629"/>
      <c r="L13629"/>
      <c r="M13629"/>
      <c r="N13629"/>
      <c r="O13629"/>
      <c r="P13629"/>
      <c r="S13629"/>
    </row>
    <row r="13630" spans="1:19" x14ac:dyDescent="0.3">
      <c r="A13630" s="25"/>
      <c r="B13630"/>
      <c r="C13630"/>
      <c r="D13630"/>
      <c r="E13630"/>
      <c r="F13630"/>
      <c r="G13630"/>
      <c r="H13630" s="14"/>
      <c r="I13630" s="26"/>
      <c r="K13630"/>
      <c r="L13630"/>
      <c r="M13630"/>
      <c r="N13630"/>
      <c r="O13630"/>
      <c r="P13630"/>
      <c r="S13630"/>
    </row>
    <row r="13631" spans="1:19" x14ac:dyDescent="0.3">
      <c r="A13631" s="25"/>
      <c r="B13631"/>
      <c r="C13631"/>
      <c r="D13631"/>
      <c r="E13631"/>
      <c r="F13631"/>
      <c r="G13631"/>
      <c r="H13631" s="14"/>
      <c r="I13631" s="26"/>
      <c r="K13631"/>
      <c r="L13631"/>
      <c r="M13631"/>
      <c r="N13631"/>
      <c r="O13631"/>
      <c r="P13631"/>
      <c r="S13631"/>
    </row>
    <row r="13632" spans="1:19" x14ac:dyDescent="0.3">
      <c r="A13632" s="25"/>
      <c r="B13632"/>
      <c r="C13632"/>
      <c r="D13632"/>
      <c r="E13632"/>
      <c r="F13632"/>
      <c r="G13632"/>
      <c r="H13632" s="14"/>
      <c r="I13632" s="26"/>
      <c r="K13632"/>
      <c r="L13632"/>
      <c r="M13632"/>
      <c r="N13632"/>
      <c r="O13632"/>
      <c r="P13632"/>
      <c r="S13632"/>
    </row>
    <row r="13633" spans="1:20" x14ac:dyDescent="0.3">
      <c r="A13633" s="25"/>
      <c r="B13633"/>
      <c r="C13633"/>
      <c r="D13633"/>
      <c r="E13633"/>
      <c r="F13633"/>
      <c r="G13633"/>
      <c r="H13633" s="14"/>
      <c r="I13633" s="26"/>
      <c r="K13633"/>
      <c r="L13633"/>
      <c r="M13633"/>
      <c r="N13633"/>
      <c r="O13633"/>
      <c r="P13633"/>
      <c r="S13633"/>
      <c r="T13633" s="7"/>
    </row>
    <row r="13634" spans="1:20" x14ac:dyDescent="0.3">
      <c r="A13634" s="25"/>
      <c r="B13634"/>
      <c r="C13634"/>
      <c r="D13634"/>
      <c r="E13634"/>
      <c r="F13634"/>
      <c r="G13634"/>
      <c r="H13634" s="26"/>
      <c r="I13634" s="26"/>
      <c r="K13634"/>
      <c r="L13634"/>
      <c r="M13634"/>
      <c r="N13634"/>
      <c r="O13634"/>
      <c r="P13634"/>
      <c r="S13634"/>
    </row>
    <row r="13635" spans="1:20" x14ac:dyDescent="0.3">
      <c r="A13635" s="25"/>
      <c r="B13635"/>
      <c r="C13635"/>
      <c r="D13635"/>
      <c r="E13635"/>
      <c r="F13635"/>
      <c r="G13635"/>
      <c r="H13635" s="26"/>
      <c r="I13635" s="26"/>
      <c r="K13635"/>
      <c r="L13635"/>
      <c r="M13635"/>
      <c r="N13635"/>
      <c r="O13635"/>
      <c r="P13635"/>
      <c r="S13635"/>
    </row>
    <row r="13636" spans="1:20" x14ac:dyDescent="0.3">
      <c r="A13636" s="25"/>
      <c r="B13636"/>
      <c r="C13636"/>
      <c r="D13636"/>
      <c r="E13636"/>
      <c r="F13636"/>
      <c r="G13636"/>
      <c r="H13636" s="26"/>
      <c r="I13636" s="26"/>
      <c r="K13636"/>
      <c r="L13636"/>
      <c r="M13636"/>
      <c r="N13636"/>
      <c r="O13636"/>
      <c r="P13636"/>
      <c r="S13636"/>
      <c r="T13636" s="7"/>
    </row>
    <row r="13637" spans="1:20" x14ac:dyDescent="0.3">
      <c r="A13637" s="25"/>
      <c r="B13637"/>
      <c r="C13637"/>
      <c r="D13637"/>
      <c r="E13637"/>
      <c r="F13637"/>
      <c r="G13637"/>
      <c r="H13637" s="26"/>
      <c r="I13637" s="26"/>
      <c r="K13637"/>
      <c r="L13637"/>
      <c r="M13637"/>
      <c r="N13637"/>
      <c r="O13637"/>
      <c r="P13637"/>
      <c r="S13637"/>
    </row>
    <row r="13638" spans="1:20" x14ac:dyDescent="0.3">
      <c r="A13638" s="25"/>
      <c r="B13638"/>
      <c r="C13638"/>
      <c r="D13638"/>
      <c r="E13638"/>
      <c r="F13638"/>
      <c r="G13638"/>
      <c r="H13638" s="14"/>
      <c r="I13638" s="14"/>
      <c r="K13638"/>
      <c r="L13638"/>
      <c r="M13638"/>
      <c r="N13638"/>
      <c r="O13638"/>
      <c r="P13638"/>
      <c r="S13638"/>
    </row>
    <row r="13639" spans="1:20" x14ac:dyDescent="0.3">
      <c r="A13639" s="25"/>
      <c r="B13639"/>
      <c r="C13639"/>
      <c r="D13639"/>
      <c r="E13639"/>
      <c r="F13639"/>
      <c r="G13639"/>
      <c r="H13639" s="14"/>
      <c r="I13639" s="14"/>
      <c r="K13639"/>
      <c r="L13639"/>
      <c r="M13639"/>
      <c r="N13639"/>
      <c r="O13639"/>
      <c r="P13639"/>
      <c r="S13639"/>
    </row>
    <row r="13640" spans="1:20" x14ac:dyDescent="0.3">
      <c r="A13640" s="25"/>
      <c r="B13640"/>
      <c r="C13640"/>
      <c r="D13640"/>
      <c r="E13640"/>
      <c r="F13640"/>
      <c r="G13640"/>
      <c r="H13640" s="14"/>
      <c r="I13640" s="14"/>
      <c r="K13640"/>
      <c r="L13640"/>
      <c r="M13640"/>
      <c r="N13640"/>
      <c r="O13640"/>
      <c r="P13640"/>
      <c r="S13640"/>
    </row>
    <row r="13641" spans="1:20" x14ac:dyDescent="0.3">
      <c r="A13641" s="25"/>
      <c r="B13641"/>
      <c r="C13641"/>
      <c r="D13641"/>
      <c r="E13641"/>
      <c r="F13641"/>
      <c r="G13641"/>
      <c r="H13641" s="14"/>
      <c r="I13641"/>
      <c r="K13641"/>
      <c r="L13641"/>
      <c r="M13641"/>
      <c r="N13641"/>
      <c r="O13641"/>
      <c r="P13641"/>
      <c r="S13641"/>
    </row>
    <row r="13642" spans="1:20" x14ac:dyDescent="0.3">
      <c r="A13642" s="25"/>
      <c r="B13642"/>
      <c r="C13642"/>
      <c r="D13642"/>
      <c r="E13642"/>
      <c r="F13642"/>
      <c r="G13642"/>
      <c r="H13642"/>
      <c r="I13642"/>
      <c r="K13642"/>
      <c r="L13642"/>
      <c r="M13642"/>
      <c r="N13642"/>
      <c r="O13642"/>
      <c r="P13642"/>
      <c r="S13642"/>
    </row>
    <row r="13643" spans="1:20" x14ac:dyDescent="0.3">
      <c r="A13643" s="25"/>
      <c r="B13643"/>
      <c r="C13643"/>
      <c r="D13643"/>
      <c r="E13643"/>
      <c r="F13643"/>
      <c r="G13643"/>
      <c r="H13643"/>
      <c r="I13643"/>
      <c r="K13643"/>
      <c r="L13643"/>
      <c r="M13643"/>
      <c r="N13643"/>
      <c r="O13643"/>
      <c r="P13643"/>
      <c r="S13643"/>
    </row>
    <row r="13644" spans="1:20" x14ac:dyDescent="0.3">
      <c r="A13644" s="25"/>
      <c r="B13644"/>
      <c r="C13644"/>
      <c r="D13644"/>
      <c r="E13644"/>
      <c r="F13644"/>
      <c r="G13644"/>
      <c r="H13644" s="14"/>
      <c r="I13644" s="14"/>
      <c r="K13644"/>
      <c r="L13644"/>
      <c r="M13644"/>
      <c r="N13644"/>
      <c r="O13644"/>
      <c r="P13644"/>
      <c r="S13644"/>
    </row>
    <row r="13645" spans="1:20" x14ac:dyDescent="0.3">
      <c r="A13645" s="25"/>
      <c r="B13645"/>
      <c r="C13645"/>
      <c r="D13645"/>
      <c r="E13645"/>
      <c r="F13645"/>
      <c r="G13645"/>
      <c r="H13645" s="14"/>
      <c r="I13645" s="14"/>
      <c r="K13645"/>
      <c r="L13645"/>
      <c r="M13645"/>
      <c r="N13645"/>
      <c r="O13645"/>
      <c r="P13645"/>
      <c r="S13645"/>
    </row>
    <row r="13646" spans="1:20" x14ac:dyDescent="0.3">
      <c r="A13646" s="25"/>
      <c r="B13646"/>
      <c r="C13646"/>
      <c r="D13646"/>
      <c r="E13646"/>
      <c r="F13646"/>
      <c r="G13646"/>
      <c r="H13646" s="14"/>
      <c r="I13646" s="14"/>
      <c r="K13646"/>
      <c r="L13646"/>
      <c r="M13646"/>
      <c r="N13646"/>
      <c r="O13646"/>
      <c r="P13646"/>
      <c r="S13646"/>
    </row>
    <row r="13647" spans="1:20" x14ac:dyDescent="0.3">
      <c r="A13647" s="25"/>
      <c r="B13647"/>
      <c r="C13647"/>
      <c r="D13647"/>
      <c r="E13647"/>
      <c r="F13647"/>
      <c r="G13647"/>
      <c r="H13647" s="14"/>
      <c r="I13647" s="14"/>
      <c r="K13647"/>
      <c r="L13647"/>
      <c r="M13647"/>
      <c r="N13647"/>
      <c r="O13647"/>
      <c r="P13647"/>
      <c r="S13647"/>
    </row>
    <row r="13648" spans="1:20" x14ac:dyDescent="0.3">
      <c r="A13648" s="25"/>
      <c r="B13648"/>
      <c r="C13648"/>
      <c r="D13648"/>
      <c r="E13648"/>
      <c r="F13648"/>
      <c r="G13648"/>
      <c r="H13648" s="14"/>
      <c r="I13648" s="14"/>
      <c r="K13648"/>
      <c r="L13648"/>
      <c r="M13648"/>
      <c r="N13648"/>
      <c r="O13648"/>
      <c r="P13648"/>
      <c r="S13648"/>
    </row>
    <row r="13649" spans="1:20" x14ac:dyDescent="0.3">
      <c r="A13649" s="25"/>
      <c r="B13649"/>
      <c r="C13649"/>
      <c r="D13649"/>
      <c r="E13649"/>
      <c r="F13649"/>
      <c r="G13649"/>
      <c r="H13649" s="14"/>
      <c r="I13649" s="14"/>
      <c r="K13649"/>
      <c r="L13649"/>
      <c r="M13649"/>
      <c r="N13649"/>
      <c r="O13649"/>
      <c r="P13649"/>
      <c r="S13649"/>
      <c r="T13649" s="7"/>
    </row>
    <row r="13650" spans="1:20" x14ac:dyDescent="0.3">
      <c r="A13650" s="25"/>
      <c r="B13650"/>
      <c r="C13650"/>
      <c r="D13650"/>
      <c r="E13650"/>
      <c r="F13650"/>
      <c r="G13650"/>
      <c r="H13650" s="26"/>
      <c r="I13650" s="26"/>
      <c r="K13650"/>
      <c r="L13650"/>
      <c r="M13650"/>
      <c r="N13650"/>
      <c r="O13650"/>
      <c r="P13650"/>
      <c r="S13650"/>
    </row>
    <row r="13651" spans="1:20" x14ac:dyDescent="0.3">
      <c r="A13651" s="25"/>
      <c r="B13651"/>
      <c r="C13651"/>
      <c r="D13651"/>
      <c r="E13651"/>
      <c r="F13651"/>
      <c r="G13651"/>
      <c r="H13651" s="26"/>
      <c r="I13651" s="26"/>
      <c r="K13651"/>
      <c r="L13651"/>
      <c r="M13651"/>
      <c r="N13651"/>
      <c r="O13651"/>
      <c r="P13651"/>
      <c r="S13651"/>
    </row>
    <row r="13652" spans="1:20" x14ac:dyDescent="0.3">
      <c r="A13652" s="25"/>
      <c r="B13652"/>
      <c r="C13652"/>
      <c r="D13652"/>
      <c r="E13652"/>
      <c r="F13652"/>
      <c r="G13652"/>
      <c r="H13652" s="26"/>
      <c r="I13652" s="26"/>
      <c r="K13652"/>
      <c r="L13652"/>
      <c r="M13652"/>
      <c r="N13652"/>
      <c r="O13652"/>
      <c r="P13652"/>
      <c r="S13652"/>
    </row>
    <row r="13653" spans="1:20" x14ac:dyDescent="0.3">
      <c r="A13653" s="25"/>
      <c r="B13653"/>
      <c r="C13653"/>
      <c r="D13653"/>
      <c r="E13653"/>
      <c r="F13653"/>
      <c r="G13653"/>
      <c r="H13653" s="26"/>
      <c r="I13653" s="26"/>
      <c r="K13653"/>
      <c r="L13653"/>
      <c r="M13653"/>
      <c r="N13653"/>
      <c r="O13653"/>
      <c r="P13653"/>
      <c r="S13653"/>
    </row>
    <row r="13654" spans="1:20" x14ac:dyDescent="0.3">
      <c r="A13654" s="25"/>
      <c r="B13654"/>
      <c r="C13654"/>
      <c r="D13654"/>
      <c r="E13654"/>
      <c r="F13654"/>
      <c r="G13654"/>
      <c r="H13654" s="26"/>
      <c r="I13654" s="26"/>
      <c r="K13654"/>
      <c r="L13654"/>
      <c r="M13654"/>
      <c r="N13654"/>
      <c r="O13654"/>
      <c r="P13654"/>
      <c r="S13654"/>
    </row>
    <row r="13655" spans="1:20" x14ac:dyDescent="0.3">
      <c r="A13655" s="25"/>
      <c r="B13655"/>
      <c r="C13655"/>
      <c r="D13655"/>
      <c r="E13655"/>
      <c r="F13655"/>
      <c r="G13655"/>
      <c r="H13655" s="26"/>
      <c r="I13655" s="26"/>
      <c r="K13655"/>
      <c r="L13655"/>
      <c r="M13655"/>
      <c r="N13655"/>
      <c r="O13655"/>
      <c r="P13655"/>
      <c r="S13655"/>
    </row>
    <row r="13656" spans="1:20" x14ac:dyDescent="0.3">
      <c r="A13656" s="25"/>
      <c r="B13656"/>
      <c r="C13656"/>
      <c r="D13656"/>
      <c r="E13656"/>
      <c r="F13656"/>
      <c r="G13656"/>
      <c r="H13656" s="26"/>
      <c r="I13656" s="26"/>
      <c r="K13656"/>
      <c r="L13656"/>
      <c r="M13656"/>
      <c r="N13656"/>
      <c r="O13656"/>
      <c r="P13656"/>
      <c r="S13656"/>
    </row>
    <row r="13657" spans="1:20" x14ac:dyDescent="0.3">
      <c r="A13657" s="25"/>
      <c r="B13657"/>
      <c r="C13657"/>
      <c r="D13657"/>
      <c r="E13657"/>
      <c r="F13657"/>
      <c r="G13657"/>
      <c r="H13657" s="26"/>
      <c r="I13657" s="26"/>
      <c r="K13657"/>
      <c r="L13657"/>
      <c r="M13657"/>
      <c r="N13657"/>
      <c r="O13657"/>
      <c r="P13657"/>
      <c r="S13657"/>
    </row>
    <row r="13658" spans="1:20" x14ac:dyDescent="0.3">
      <c r="A13658" s="25"/>
      <c r="B13658"/>
      <c r="C13658"/>
      <c r="D13658"/>
      <c r="E13658"/>
      <c r="F13658"/>
      <c r="G13658"/>
      <c r="H13658" s="14"/>
      <c r="I13658" s="14"/>
      <c r="K13658"/>
      <c r="L13658"/>
      <c r="M13658"/>
      <c r="N13658"/>
      <c r="O13658"/>
      <c r="P13658"/>
      <c r="S13658"/>
    </row>
    <row r="13659" spans="1:20" x14ac:dyDescent="0.3">
      <c r="A13659" s="25"/>
      <c r="B13659"/>
      <c r="C13659"/>
      <c r="D13659"/>
      <c r="E13659"/>
      <c r="F13659"/>
      <c r="G13659"/>
      <c r="H13659" s="14"/>
      <c r="I13659" s="14"/>
      <c r="K13659"/>
      <c r="L13659"/>
      <c r="M13659"/>
      <c r="N13659"/>
      <c r="O13659"/>
      <c r="P13659"/>
      <c r="S13659"/>
    </row>
    <row r="13660" spans="1:20" x14ac:dyDescent="0.3">
      <c r="A13660" s="25"/>
      <c r="B13660"/>
      <c r="C13660"/>
      <c r="D13660"/>
      <c r="E13660"/>
      <c r="F13660"/>
      <c r="G13660"/>
      <c r="H13660" s="14"/>
      <c r="I13660" s="14"/>
      <c r="K13660"/>
      <c r="L13660"/>
      <c r="M13660"/>
      <c r="N13660"/>
      <c r="O13660"/>
      <c r="P13660"/>
      <c r="S13660"/>
    </row>
    <row r="13661" spans="1:20" x14ac:dyDescent="0.3">
      <c r="A13661" s="25"/>
      <c r="B13661"/>
      <c r="C13661"/>
      <c r="D13661"/>
      <c r="E13661"/>
      <c r="F13661"/>
      <c r="G13661"/>
      <c r="H13661" s="14"/>
      <c r="I13661" s="14"/>
      <c r="K13661"/>
      <c r="L13661"/>
      <c r="M13661"/>
      <c r="N13661"/>
      <c r="O13661"/>
      <c r="P13661"/>
      <c r="S13661"/>
    </row>
    <row r="13662" spans="1:20" x14ac:dyDescent="0.3">
      <c r="A13662" s="25"/>
      <c r="B13662"/>
      <c r="C13662"/>
      <c r="D13662"/>
      <c r="E13662"/>
      <c r="F13662"/>
      <c r="G13662"/>
      <c r="H13662" s="26"/>
      <c r="I13662" s="26"/>
      <c r="K13662"/>
      <c r="L13662"/>
      <c r="M13662"/>
      <c r="N13662"/>
      <c r="O13662"/>
      <c r="P13662"/>
      <c r="S13662"/>
    </row>
    <row r="13663" spans="1:20" x14ac:dyDescent="0.3">
      <c r="A13663" s="25"/>
      <c r="B13663"/>
      <c r="C13663"/>
      <c r="D13663"/>
      <c r="E13663"/>
      <c r="F13663"/>
      <c r="G13663"/>
      <c r="H13663" s="26"/>
      <c r="I13663" s="26"/>
      <c r="K13663"/>
      <c r="L13663"/>
      <c r="M13663"/>
      <c r="N13663"/>
      <c r="O13663"/>
      <c r="P13663"/>
      <c r="S13663"/>
    </row>
    <row r="13664" spans="1:20" x14ac:dyDescent="0.3">
      <c r="A13664" s="25"/>
      <c r="B13664"/>
      <c r="C13664"/>
      <c r="D13664"/>
      <c r="E13664"/>
      <c r="F13664"/>
      <c r="G13664"/>
      <c r="H13664"/>
      <c r="I13664"/>
      <c r="K13664"/>
      <c r="L13664"/>
      <c r="M13664"/>
      <c r="N13664"/>
      <c r="O13664"/>
      <c r="P13664"/>
      <c r="S13664"/>
    </row>
    <row r="13665" spans="1:20" x14ac:dyDescent="0.3">
      <c r="A13665" s="25"/>
      <c r="B13665"/>
      <c r="C13665"/>
      <c r="D13665"/>
      <c r="E13665"/>
      <c r="F13665"/>
      <c r="G13665"/>
      <c r="H13665" s="14"/>
      <c r="I13665"/>
      <c r="K13665"/>
      <c r="L13665"/>
      <c r="M13665"/>
      <c r="N13665"/>
      <c r="O13665"/>
      <c r="P13665"/>
      <c r="S13665"/>
    </row>
    <row r="13666" spans="1:20" x14ac:dyDescent="0.3">
      <c r="A13666" s="25"/>
      <c r="B13666"/>
      <c r="C13666"/>
      <c r="D13666"/>
      <c r="E13666"/>
      <c r="F13666"/>
      <c r="G13666"/>
      <c r="H13666" s="26"/>
      <c r="I13666" s="26"/>
      <c r="K13666"/>
      <c r="L13666"/>
      <c r="M13666"/>
      <c r="N13666"/>
      <c r="O13666"/>
      <c r="P13666"/>
      <c r="S13666"/>
    </row>
    <row r="13667" spans="1:20" x14ac:dyDescent="0.3">
      <c r="A13667" s="25"/>
      <c r="B13667"/>
      <c r="C13667"/>
      <c r="D13667"/>
      <c r="E13667"/>
      <c r="F13667"/>
      <c r="G13667"/>
      <c r="H13667" s="26"/>
      <c r="I13667" s="26"/>
      <c r="K13667"/>
      <c r="L13667"/>
      <c r="M13667"/>
      <c r="N13667"/>
      <c r="O13667"/>
      <c r="P13667"/>
      <c r="S13667"/>
    </row>
    <row r="13668" spans="1:20" x14ac:dyDescent="0.3">
      <c r="A13668" s="25"/>
      <c r="B13668"/>
      <c r="C13668"/>
      <c r="D13668"/>
      <c r="E13668"/>
      <c r="F13668"/>
      <c r="G13668"/>
      <c r="H13668" s="14"/>
      <c r="I13668" s="14"/>
      <c r="K13668"/>
      <c r="L13668"/>
      <c r="M13668"/>
      <c r="N13668"/>
      <c r="O13668"/>
      <c r="P13668"/>
      <c r="S13668"/>
    </row>
    <row r="13669" spans="1:20" x14ac:dyDescent="0.3">
      <c r="A13669" s="25"/>
      <c r="B13669"/>
      <c r="C13669"/>
      <c r="D13669"/>
      <c r="E13669"/>
      <c r="F13669"/>
      <c r="G13669"/>
      <c r="H13669" s="26"/>
      <c r="I13669" s="26"/>
      <c r="K13669"/>
      <c r="L13669"/>
      <c r="M13669"/>
      <c r="N13669"/>
      <c r="O13669"/>
      <c r="P13669"/>
      <c r="S13669"/>
    </row>
    <row r="13670" spans="1:20" x14ac:dyDescent="0.3">
      <c r="A13670" s="25"/>
      <c r="B13670"/>
      <c r="C13670"/>
      <c r="D13670"/>
      <c r="E13670"/>
      <c r="F13670"/>
      <c r="G13670"/>
      <c r="H13670" s="26"/>
      <c r="I13670" s="26"/>
      <c r="K13670"/>
      <c r="L13670"/>
      <c r="M13670"/>
      <c r="N13670"/>
      <c r="O13670"/>
      <c r="P13670"/>
      <c r="S13670"/>
    </row>
    <row r="13671" spans="1:20" x14ac:dyDescent="0.3">
      <c r="A13671" s="25"/>
      <c r="B13671"/>
      <c r="C13671"/>
      <c r="D13671"/>
      <c r="E13671"/>
      <c r="F13671"/>
      <c r="G13671"/>
      <c r="H13671" s="26"/>
      <c r="I13671" s="26"/>
      <c r="K13671"/>
      <c r="L13671"/>
      <c r="M13671"/>
      <c r="N13671"/>
      <c r="O13671"/>
      <c r="P13671"/>
      <c r="S13671"/>
    </row>
    <row r="13672" spans="1:20" x14ac:dyDescent="0.3">
      <c r="A13672" s="25"/>
      <c r="B13672"/>
      <c r="C13672"/>
      <c r="D13672"/>
      <c r="E13672"/>
      <c r="F13672"/>
      <c r="G13672"/>
      <c r="H13672" s="26"/>
      <c r="I13672" s="26"/>
      <c r="K13672"/>
      <c r="L13672"/>
      <c r="M13672"/>
      <c r="N13672"/>
      <c r="O13672"/>
      <c r="P13672"/>
      <c r="S13672"/>
    </row>
    <row r="13673" spans="1:20" x14ac:dyDescent="0.3">
      <c r="A13673" s="25"/>
      <c r="B13673"/>
      <c r="C13673"/>
      <c r="D13673"/>
      <c r="E13673"/>
      <c r="F13673"/>
      <c r="G13673"/>
      <c r="H13673" s="26"/>
      <c r="I13673" s="26"/>
      <c r="K13673"/>
      <c r="L13673"/>
      <c r="M13673"/>
      <c r="N13673"/>
      <c r="O13673"/>
      <c r="P13673"/>
      <c r="S13673"/>
      <c r="T13673" s="7"/>
    </row>
    <row r="13674" spans="1:20" x14ac:dyDescent="0.3">
      <c r="A13674" s="25"/>
      <c r="B13674"/>
      <c r="C13674"/>
      <c r="D13674"/>
      <c r="E13674"/>
      <c r="F13674"/>
      <c r="G13674"/>
      <c r="H13674" s="26"/>
      <c r="I13674" s="26"/>
      <c r="K13674"/>
      <c r="L13674"/>
      <c r="M13674"/>
      <c r="N13674"/>
      <c r="O13674"/>
      <c r="P13674"/>
      <c r="S13674"/>
    </row>
    <row r="13675" spans="1:20" x14ac:dyDescent="0.3">
      <c r="A13675" s="25"/>
      <c r="B13675"/>
      <c r="C13675"/>
      <c r="D13675"/>
      <c r="E13675"/>
      <c r="F13675"/>
      <c r="G13675"/>
      <c r="H13675" s="26"/>
      <c r="I13675" s="26"/>
      <c r="K13675"/>
      <c r="L13675"/>
      <c r="M13675"/>
      <c r="N13675"/>
      <c r="O13675"/>
      <c r="P13675"/>
      <c r="S13675"/>
    </row>
    <row r="13676" spans="1:20" x14ac:dyDescent="0.3">
      <c r="A13676" s="25"/>
      <c r="B13676"/>
      <c r="C13676"/>
      <c r="D13676"/>
      <c r="E13676"/>
      <c r="F13676"/>
      <c r="G13676"/>
      <c r="H13676" s="26"/>
      <c r="I13676" s="26"/>
      <c r="K13676"/>
      <c r="L13676"/>
      <c r="M13676"/>
      <c r="N13676"/>
      <c r="O13676"/>
      <c r="P13676"/>
      <c r="S13676"/>
    </row>
    <row r="13677" spans="1:20" x14ac:dyDescent="0.3">
      <c r="A13677" s="25"/>
      <c r="B13677"/>
      <c r="C13677"/>
      <c r="D13677"/>
      <c r="E13677"/>
      <c r="F13677"/>
      <c r="G13677"/>
      <c r="H13677" s="26"/>
      <c r="I13677" s="26"/>
      <c r="K13677"/>
      <c r="L13677"/>
      <c r="M13677"/>
      <c r="N13677"/>
      <c r="O13677"/>
      <c r="P13677"/>
      <c r="S13677"/>
    </row>
    <row r="13678" spans="1:20" x14ac:dyDescent="0.3">
      <c r="A13678" s="25"/>
      <c r="B13678"/>
      <c r="C13678"/>
      <c r="D13678"/>
      <c r="E13678"/>
      <c r="F13678"/>
      <c r="G13678"/>
      <c r="H13678" s="26"/>
      <c r="I13678" s="26"/>
      <c r="K13678"/>
      <c r="L13678"/>
      <c r="M13678"/>
      <c r="N13678"/>
      <c r="O13678"/>
      <c r="P13678"/>
      <c r="S13678"/>
    </row>
    <row r="13679" spans="1:20" x14ac:dyDescent="0.3">
      <c r="A13679" s="25"/>
      <c r="B13679"/>
      <c r="C13679"/>
      <c r="D13679"/>
      <c r="E13679"/>
      <c r="F13679"/>
      <c r="G13679"/>
      <c r="H13679" s="26"/>
      <c r="I13679" s="26"/>
      <c r="K13679"/>
      <c r="L13679"/>
      <c r="M13679"/>
      <c r="N13679"/>
      <c r="O13679"/>
      <c r="P13679"/>
      <c r="S13679"/>
    </row>
    <row r="13680" spans="1:20" x14ac:dyDescent="0.3">
      <c r="A13680" s="25"/>
      <c r="B13680"/>
      <c r="C13680"/>
      <c r="D13680"/>
      <c r="E13680"/>
      <c r="F13680"/>
      <c r="G13680"/>
      <c r="H13680" s="26"/>
      <c r="I13680" s="26"/>
      <c r="K13680"/>
      <c r="L13680"/>
      <c r="M13680"/>
      <c r="N13680"/>
      <c r="O13680"/>
      <c r="P13680"/>
      <c r="S13680"/>
      <c r="T13680" s="7"/>
    </row>
    <row r="13681" spans="1:20" x14ac:dyDescent="0.3">
      <c r="A13681" s="25"/>
      <c r="B13681"/>
      <c r="C13681"/>
      <c r="D13681"/>
      <c r="E13681"/>
      <c r="F13681"/>
      <c r="G13681"/>
      <c r="H13681" s="26"/>
      <c r="I13681" s="26"/>
      <c r="K13681"/>
      <c r="L13681"/>
      <c r="M13681"/>
      <c r="N13681"/>
      <c r="O13681"/>
      <c r="P13681"/>
      <c r="S13681"/>
      <c r="T13681" s="7"/>
    </row>
    <row r="13682" spans="1:20" x14ac:dyDescent="0.3">
      <c r="A13682" s="25"/>
      <c r="B13682"/>
      <c r="C13682"/>
      <c r="D13682"/>
      <c r="E13682"/>
      <c r="F13682"/>
      <c r="G13682"/>
      <c r="H13682" s="26"/>
      <c r="I13682" s="26"/>
      <c r="K13682"/>
      <c r="L13682"/>
      <c r="M13682"/>
      <c r="N13682"/>
      <c r="O13682"/>
      <c r="P13682"/>
      <c r="S13682"/>
      <c r="T13682" s="7"/>
    </row>
    <row r="13683" spans="1:20" x14ac:dyDescent="0.3">
      <c r="A13683" s="25"/>
      <c r="B13683"/>
      <c r="C13683"/>
      <c r="D13683"/>
      <c r="E13683"/>
      <c r="F13683"/>
      <c r="G13683"/>
      <c r="H13683" s="26"/>
      <c r="I13683" s="26"/>
      <c r="K13683"/>
      <c r="L13683"/>
      <c r="M13683"/>
      <c r="N13683"/>
      <c r="O13683"/>
      <c r="P13683"/>
      <c r="S13683"/>
      <c r="T13683" s="7"/>
    </row>
    <row r="13684" spans="1:20" x14ac:dyDescent="0.3">
      <c r="A13684" s="25"/>
      <c r="B13684"/>
      <c r="C13684"/>
      <c r="D13684"/>
      <c r="E13684"/>
      <c r="F13684"/>
      <c r="G13684"/>
      <c r="H13684" s="26"/>
      <c r="I13684" s="26"/>
      <c r="K13684"/>
      <c r="L13684"/>
      <c r="M13684"/>
      <c r="N13684"/>
      <c r="O13684"/>
      <c r="P13684"/>
      <c r="S13684"/>
      <c r="T13684" s="7"/>
    </row>
    <row r="13685" spans="1:20" x14ac:dyDescent="0.3">
      <c r="A13685" s="25"/>
      <c r="B13685"/>
      <c r="C13685"/>
      <c r="D13685"/>
      <c r="E13685"/>
      <c r="F13685"/>
      <c r="G13685"/>
      <c r="H13685" s="14"/>
      <c r="I13685" s="14"/>
      <c r="K13685"/>
      <c r="L13685"/>
      <c r="M13685"/>
      <c r="N13685"/>
      <c r="O13685"/>
      <c r="P13685"/>
      <c r="S13685"/>
      <c r="T13685" s="7"/>
    </row>
    <row r="13686" spans="1:20" x14ac:dyDescent="0.3">
      <c r="A13686" s="25"/>
      <c r="B13686"/>
      <c r="C13686"/>
      <c r="D13686"/>
      <c r="E13686"/>
      <c r="F13686"/>
      <c r="G13686"/>
      <c r="H13686" s="14"/>
      <c r="I13686" s="14"/>
      <c r="K13686"/>
      <c r="L13686"/>
      <c r="M13686"/>
      <c r="N13686"/>
      <c r="O13686"/>
      <c r="P13686"/>
      <c r="S13686"/>
      <c r="T13686" s="7"/>
    </row>
    <row r="13687" spans="1:20" x14ac:dyDescent="0.3">
      <c r="A13687" s="25"/>
      <c r="B13687"/>
      <c r="C13687"/>
      <c r="D13687"/>
      <c r="E13687"/>
      <c r="F13687"/>
      <c r="G13687"/>
      <c r="H13687" s="14"/>
      <c r="I13687" s="14"/>
      <c r="K13687"/>
      <c r="L13687"/>
      <c r="M13687"/>
      <c r="N13687"/>
      <c r="O13687"/>
      <c r="P13687"/>
      <c r="S13687"/>
      <c r="T13687" s="7"/>
    </row>
    <row r="13688" spans="1:20" x14ac:dyDescent="0.3">
      <c r="A13688" s="25"/>
      <c r="B13688"/>
      <c r="C13688"/>
      <c r="D13688"/>
      <c r="E13688"/>
      <c r="F13688"/>
      <c r="G13688"/>
      <c r="H13688" s="14"/>
      <c r="I13688"/>
      <c r="K13688"/>
      <c r="L13688"/>
      <c r="M13688"/>
      <c r="N13688"/>
      <c r="O13688"/>
      <c r="P13688"/>
      <c r="S13688"/>
    </row>
    <row r="13689" spans="1:20" x14ac:dyDescent="0.3">
      <c r="A13689" s="25"/>
      <c r="B13689"/>
      <c r="C13689"/>
      <c r="D13689"/>
      <c r="E13689"/>
      <c r="F13689"/>
      <c r="G13689"/>
      <c r="H13689" s="14"/>
      <c r="I13689" s="14"/>
      <c r="K13689"/>
      <c r="L13689"/>
      <c r="M13689"/>
      <c r="N13689"/>
      <c r="O13689"/>
      <c r="P13689"/>
      <c r="S13689"/>
    </row>
    <row r="13690" spans="1:20" x14ac:dyDescent="0.3">
      <c r="A13690" s="25"/>
      <c r="B13690"/>
      <c r="C13690"/>
      <c r="D13690"/>
      <c r="E13690"/>
      <c r="F13690"/>
      <c r="G13690"/>
      <c r="H13690" s="14"/>
      <c r="I13690"/>
      <c r="K13690"/>
      <c r="L13690"/>
      <c r="M13690"/>
      <c r="N13690"/>
      <c r="O13690"/>
      <c r="P13690"/>
      <c r="S13690"/>
    </row>
    <row r="13691" spans="1:20" x14ac:dyDescent="0.3">
      <c r="A13691" s="25"/>
      <c r="B13691"/>
      <c r="C13691"/>
      <c r="D13691"/>
      <c r="E13691"/>
      <c r="F13691"/>
      <c r="G13691"/>
      <c r="H13691" s="14"/>
      <c r="I13691"/>
      <c r="K13691"/>
      <c r="L13691"/>
      <c r="M13691"/>
      <c r="N13691"/>
      <c r="O13691"/>
      <c r="P13691"/>
      <c r="S13691"/>
    </row>
    <row r="13692" spans="1:20" x14ac:dyDescent="0.3">
      <c r="A13692" s="25"/>
      <c r="B13692"/>
      <c r="C13692"/>
      <c r="D13692"/>
      <c r="E13692"/>
      <c r="F13692"/>
      <c r="G13692"/>
      <c r="H13692"/>
      <c r="I13692"/>
      <c r="K13692"/>
      <c r="L13692"/>
      <c r="M13692"/>
      <c r="N13692"/>
      <c r="O13692"/>
      <c r="P13692"/>
      <c r="S13692"/>
    </row>
    <row r="13693" spans="1:20" x14ac:dyDescent="0.3">
      <c r="A13693" s="25"/>
      <c r="B13693"/>
      <c r="C13693"/>
      <c r="D13693"/>
      <c r="E13693"/>
      <c r="F13693"/>
      <c r="G13693"/>
      <c r="H13693" s="26"/>
      <c r="I13693" s="26"/>
      <c r="K13693"/>
      <c r="L13693"/>
      <c r="M13693"/>
      <c r="N13693"/>
      <c r="O13693"/>
      <c r="P13693"/>
      <c r="S13693"/>
    </row>
    <row r="13694" spans="1:20" x14ac:dyDescent="0.3">
      <c r="A13694" s="25"/>
      <c r="B13694"/>
      <c r="C13694"/>
      <c r="D13694"/>
      <c r="E13694"/>
      <c r="F13694"/>
      <c r="G13694"/>
      <c r="H13694" s="26"/>
      <c r="I13694" s="26"/>
      <c r="K13694"/>
      <c r="L13694"/>
      <c r="M13694"/>
      <c r="N13694"/>
      <c r="O13694"/>
      <c r="P13694"/>
      <c r="S13694"/>
      <c r="T13694" s="7"/>
    </row>
    <row r="13695" spans="1:20" x14ac:dyDescent="0.3">
      <c r="A13695" s="25"/>
      <c r="B13695"/>
      <c r="C13695"/>
      <c r="D13695"/>
      <c r="E13695"/>
      <c r="F13695"/>
      <c r="G13695"/>
      <c r="H13695" s="26"/>
      <c r="I13695" s="26"/>
      <c r="K13695"/>
      <c r="L13695"/>
      <c r="M13695"/>
      <c r="N13695"/>
      <c r="O13695"/>
      <c r="P13695"/>
      <c r="S13695"/>
    </row>
    <row r="13696" spans="1:20" x14ac:dyDescent="0.3">
      <c r="A13696" s="25"/>
      <c r="B13696"/>
      <c r="C13696"/>
      <c r="D13696"/>
      <c r="E13696"/>
      <c r="F13696"/>
      <c r="G13696"/>
      <c r="H13696" s="26"/>
      <c r="I13696" s="26"/>
      <c r="K13696"/>
      <c r="L13696"/>
      <c r="M13696"/>
      <c r="N13696"/>
      <c r="O13696"/>
      <c r="P13696"/>
      <c r="S13696"/>
    </row>
    <row r="13697" spans="1:19" x14ac:dyDescent="0.3">
      <c r="A13697" s="25"/>
      <c r="B13697"/>
      <c r="C13697"/>
      <c r="D13697"/>
      <c r="E13697"/>
      <c r="F13697"/>
      <c r="G13697"/>
      <c r="H13697" s="26"/>
      <c r="I13697" s="26"/>
      <c r="K13697"/>
      <c r="L13697"/>
      <c r="M13697"/>
      <c r="N13697"/>
      <c r="O13697"/>
      <c r="P13697"/>
      <c r="S13697"/>
    </row>
    <row r="13698" spans="1:19" x14ac:dyDescent="0.3">
      <c r="A13698" s="25"/>
      <c r="B13698"/>
      <c r="C13698"/>
      <c r="D13698"/>
      <c r="E13698"/>
      <c r="F13698"/>
      <c r="G13698"/>
      <c r="H13698" s="26"/>
      <c r="I13698" s="26"/>
      <c r="K13698"/>
      <c r="L13698"/>
      <c r="M13698"/>
      <c r="N13698"/>
      <c r="O13698"/>
      <c r="P13698"/>
      <c r="S13698"/>
    </row>
    <row r="13699" spans="1:19" x14ac:dyDescent="0.3">
      <c r="A13699" s="25"/>
      <c r="B13699"/>
      <c r="C13699"/>
      <c r="D13699"/>
      <c r="E13699"/>
      <c r="F13699"/>
      <c r="G13699"/>
      <c r="H13699" s="26"/>
      <c r="I13699" s="26"/>
      <c r="K13699"/>
      <c r="L13699"/>
      <c r="M13699"/>
      <c r="N13699"/>
      <c r="O13699"/>
      <c r="P13699"/>
      <c r="S13699"/>
    </row>
    <row r="13700" spans="1:19" x14ac:dyDescent="0.3">
      <c r="A13700" s="25"/>
      <c r="B13700"/>
      <c r="C13700"/>
      <c r="D13700"/>
      <c r="E13700"/>
      <c r="F13700"/>
      <c r="G13700"/>
      <c r="H13700" s="26"/>
      <c r="I13700" s="26"/>
      <c r="K13700"/>
      <c r="L13700"/>
      <c r="M13700"/>
      <c r="N13700"/>
      <c r="O13700"/>
      <c r="P13700"/>
      <c r="S13700"/>
    </row>
    <row r="13701" spans="1:19" x14ac:dyDescent="0.3">
      <c r="A13701" s="25"/>
      <c r="B13701"/>
      <c r="C13701"/>
      <c r="D13701"/>
      <c r="E13701"/>
      <c r="F13701"/>
      <c r="G13701"/>
      <c r="H13701" s="26"/>
      <c r="I13701" s="14"/>
      <c r="K13701"/>
      <c r="L13701"/>
      <c r="M13701"/>
      <c r="N13701"/>
      <c r="O13701"/>
      <c r="P13701"/>
      <c r="S13701"/>
    </row>
    <row r="13702" spans="1:19" x14ac:dyDescent="0.3">
      <c r="A13702" s="25"/>
      <c r="B13702"/>
      <c r="C13702"/>
      <c r="D13702"/>
      <c r="E13702"/>
      <c r="F13702"/>
      <c r="G13702"/>
      <c r="H13702" s="26"/>
      <c r="I13702" s="14"/>
      <c r="K13702"/>
      <c r="L13702"/>
      <c r="M13702"/>
      <c r="N13702"/>
      <c r="O13702"/>
      <c r="P13702"/>
      <c r="S13702"/>
    </row>
    <row r="13703" spans="1:19" x14ac:dyDescent="0.3">
      <c r="A13703" s="25"/>
      <c r="B13703"/>
      <c r="C13703"/>
      <c r="D13703"/>
      <c r="E13703"/>
      <c r="F13703"/>
      <c r="G13703"/>
      <c r="H13703" s="26"/>
      <c r="I13703" s="14"/>
      <c r="K13703"/>
      <c r="L13703"/>
      <c r="M13703"/>
      <c r="N13703"/>
      <c r="O13703"/>
      <c r="P13703"/>
      <c r="S13703"/>
    </row>
    <row r="13704" spans="1:19" x14ac:dyDescent="0.3">
      <c r="A13704" s="25"/>
      <c r="B13704"/>
      <c r="C13704"/>
      <c r="D13704"/>
      <c r="E13704"/>
      <c r="F13704"/>
      <c r="G13704"/>
      <c r="H13704" s="26"/>
      <c r="I13704"/>
      <c r="K13704"/>
      <c r="L13704"/>
      <c r="M13704"/>
      <c r="N13704"/>
      <c r="O13704"/>
      <c r="P13704"/>
      <c r="S13704"/>
    </row>
    <row r="13705" spans="1:19" x14ac:dyDescent="0.3">
      <c r="A13705" s="25"/>
      <c r="B13705"/>
      <c r="C13705"/>
      <c r="D13705"/>
      <c r="E13705"/>
      <c r="F13705"/>
      <c r="G13705"/>
      <c r="H13705" s="26"/>
      <c r="I13705" s="14"/>
      <c r="K13705"/>
      <c r="L13705"/>
      <c r="M13705"/>
      <c r="N13705"/>
      <c r="O13705"/>
      <c r="P13705"/>
      <c r="S13705"/>
    </row>
    <row r="13706" spans="1:19" x14ac:dyDescent="0.3">
      <c r="A13706" s="25"/>
      <c r="B13706"/>
      <c r="C13706"/>
      <c r="D13706"/>
      <c r="E13706"/>
      <c r="F13706"/>
      <c r="G13706"/>
      <c r="H13706" s="26"/>
      <c r="I13706" s="14"/>
      <c r="K13706"/>
      <c r="L13706"/>
      <c r="M13706"/>
      <c r="N13706"/>
      <c r="O13706"/>
      <c r="P13706"/>
      <c r="S13706"/>
    </row>
    <row r="13707" spans="1:19" x14ac:dyDescent="0.3">
      <c r="A13707" s="25"/>
      <c r="B13707"/>
      <c r="C13707"/>
      <c r="D13707"/>
      <c r="E13707"/>
      <c r="F13707"/>
      <c r="G13707"/>
      <c r="H13707" s="26"/>
      <c r="I13707" s="14"/>
      <c r="K13707"/>
      <c r="L13707"/>
      <c r="M13707"/>
      <c r="N13707"/>
      <c r="O13707"/>
      <c r="P13707"/>
      <c r="S13707"/>
    </row>
    <row r="13708" spans="1:19" x14ac:dyDescent="0.3">
      <c r="A13708" s="25"/>
      <c r="B13708"/>
      <c r="C13708"/>
      <c r="D13708"/>
      <c r="E13708"/>
      <c r="F13708"/>
      <c r="G13708"/>
      <c r="H13708" s="26"/>
      <c r="I13708" s="14"/>
      <c r="K13708"/>
      <c r="L13708"/>
      <c r="M13708"/>
      <c r="N13708"/>
      <c r="O13708"/>
      <c r="P13708"/>
      <c r="S13708"/>
    </row>
    <row r="13709" spans="1:19" x14ac:dyDescent="0.3">
      <c r="A13709" s="25"/>
      <c r="B13709"/>
      <c r="C13709"/>
      <c r="D13709"/>
      <c r="E13709"/>
      <c r="F13709"/>
      <c r="G13709"/>
      <c r="H13709" s="26"/>
      <c r="I13709" s="26"/>
      <c r="K13709"/>
      <c r="L13709"/>
      <c r="M13709"/>
      <c r="N13709"/>
      <c r="O13709"/>
      <c r="P13709"/>
      <c r="S13709"/>
    </row>
    <row r="13710" spans="1:19" x14ac:dyDescent="0.3">
      <c r="A13710" s="25"/>
      <c r="B13710"/>
      <c r="C13710"/>
      <c r="D13710"/>
      <c r="E13710"/>
      <c r="F13710"/>
      <c r="G13710"/>
      <c r="H13710" s="26"/>
      <c r="I13710" s="26"/>
      <c r="K13710"/>
      <c r="L13710"/>
      <c r="M13710"/>
      <c r="N13710"/>
      <c r="O13710"/>
      <c r="P13710"/>
      <c r="S13710"/>
    </row>
    <row r="13711" spans="1:19" x14ac:dyDescent="0.3">
      <c r="A13711" s="25"/>
      <c r="B13711"/>
      <c r="C13711"/>
      <c r="D13711"/>
      <c r="E13711"/>
      <c r="F13711"/>
      <c r="G13711"/>
      <c r="H13711" s="26"/>
      <c r="I13711" s="26"/>
      <c r="K13711"/>
      <c r="L13711"/>
      <c r="M13711"/>
      <c r="N13711"/>
      <c r="O13711"/>
      <c r="P13711"/>
      <c r="S13711"/>
    </row>
    <row r="13712" spans="1:19" x14ac:dyDescent="0.3">
      <c r="A13712" s="25"/>
      <c r="B13712"/>
      <c r="C13712"/>
      <c r="D13712"/>
      <c r="E13712"/>
      <c r="F13712"/>
      <c r="G13712"/>
      <c r="H13712" s="26"/>
      <c r="I13712" s="26"/>
      <c r="K13712"/>
      <c r="L13712"/>
      <c r="M13712"/>
      <c r="N13712"/>
      <c r="O13712"/>
      <c r="P13712"/>
      <c r="S13712"/>
    </row>
    <row r="13713" spans="1:20" x14ac:dyDescent="0.3">
      <c r="A13713" s="25"/>
      <c r="B13713"/>
      <c r="C13713"/>
      <c r="D13713"/>
      <c r="E13713"/>
      <c r="F13713"/>
      <c r="G13713"/>
      <c r="H13713" s="26"/>
      <c r="I13713" s="26"/>
      <c r="K13713"/>
      <c r="L13713"/>
      <c r="M13713"/>
      <c r="N13713"/>
      <c r="O13713"/>
      <c r="P13713"/>
      <c r="S13713"/>
    </row>
    <row r="13714" spans="1:20" x14ac:dyDescent="0.3">
      <c r="A13714" s="25"/>
      <c r="B13714"/>
      <c r="C13714"/>
      <c r="D13714"/>
      <c r="E13714"/>
      <c r="F13714"/>
      <c r="G13714"/>
      <c r="H13714" s="26"/>
      <c r="I13714" s="26"/>
      <c r="K13714"/>
      <c r="L13714"/>
      <c r="M13714"/>
      <c r="N13714"/>
      <c r="O13714"/>
      <c r="P13714"/>
      <c r="S13714"/>
    </row>
    <row r="13715" spans="1:20" x14ac:dyDescent="0.3">
      <c r="A13715" s="25"/>
      <c r="B13715"/>
      <c r="C13715"/>
      <c r="D13715"/>
      <c r="E13715"/>
      <c r="F13715"/>
      <c r="G13715"/>
      <c r="H13715" s="26"/>
      <c r="I13715" s="26"/>
      <c r="K13715"/>
      <c r="L13715"/>
      <c r="M13715"/>
      <c r="N13715"/>
      <c r="O13715"/>
      <c r="P13715"/>
      <c r="S13715"/>
    </row>
    <row r="13716" spans="1:20" x14ac:dyDescent="0.3">
      <c r="A13716" s="25"/>
      <c r="B13716"/>
      <c r="C13716"/>
      <c r="D13716"/>
      <c r="E13716"/>
      <c r="F13716"/>
      <c r="G13716"/>
      <c r="H13716" s="26"/>
      <c r="I13716" s="26"/>
      <c r="K13716"/>
      <c r="L13716"/>
      <c r="M13716"/>
      <c r="N13716"/>
      <c r="O13716"/>
      <c r="P13716"/>
      <c r="S13716"/>
    </row>
    <row r="13717" spans="1:20" x14ac:dyDescent="0.3">
      <c r="A13717" s="25"/>
      <c r="B13717"/>
      <c r="C13717"/>
      <c r="D13717"/>
      <c r="E13717"/>
      <c r="F13717"/>
      <c r="G13717"/>
      <c r="H13717"/>
      <c r="I13717"/>
      <c r="K13717"/>
      <c r="L13717"/>
      <c r="M13717"/>
      <c r="N13717"/>
      <c r="O13717"/>
      <c r="P13717"/>
      <c r="S13717"/>
    </row>
    <row r="13718" spans="1:20" x14ac:dyDescent="0.3">
      <c r="A13718" s="25"/>
      <c r="B13718"/>
      <c r="C13718"/>
      <c r="D13718"/>
      <c r="E13718"/>
      <c r="F13718"/>
      <c r="G13718"/>
      <c r="H13718" s="14"/>
      <c r="I13718" s="14"/>
      <c r="K13718"/>
      <c r="L13718"/>
      <c r="M13718"/>
      <c r="N13718"/>
      <c r="O13718"/>
      <c r="P13718"/>
      <c r="S13718"/>
      <c r="T13718" s="7"/>
    </row>
    <row r="13719" spans="1:20" x14ac:dyDescent="0.3">
      <c r="A13719" s="25"/>
      <c r="B13719"/>
      <c r="C13719"/>
      <c r="D13719"/>
      <c r="E13719"/>
      <c r="F13719"/>
      <c r="G13719"/>
      <c r="H13719" s="14"/>
      <c r="I13719"/>
      <c r="K13719"/>
      <c r="L13719"/>
      <c r="M13719"/>
      <c r="N13719"/>
      <c r="O13719"/>
      <c r="P13719"/>
      <c r="S13719"/>
    </row>
    <row r="13720" spans="1:20" x14ac:dyDescent="0.3">
      <c r="A13720" s="25"/>
      <c r="B13720"/>
      <c r="C13720"/>
      <c r="D13720"/>
      <c r="E13720"/>
      <c r="F13720"/>
      <c r="G13720"/>
      <c r="H13720" s="14"/>
      <c r="I13720"/>
      <c r="K13720"/>
      <c r="L13720"/>
      <c r="M13720"/>
      <c r="N13720"/>
      <c r="O13720"/>
      <c r="P13720"/>
      <c r="S13720"/>
    </row>
    <row r="13721" spans="1:20" x14ac:dyDescent="0.3">
      <c r="A13721" s="25"/>
      <c r="B13721"/>
      <c r="C13721"/>
      <c r="D13721"/>
      <c r="E13721"/>
      <c r="F13721"/>
      <c r="G13721"/>
      <c r="H13721" s="14"/>
      <c r="I13721"/>
      <c r="K13721"/>
      <c r="L13721"/>
      <c r="M13721"/>
      <c r="N13721"/>
      <c r="O13721"/>
      <c r="P13721"/>
      <c r="S13721"/>
    </row>
    <row r="13722" spans="1:20" x14ac:dyDescent="0.3">
      <c r="A13722" s="25"/>
      <c r="B13722"/>
      <c r="C13722"/>
      <c r="D13722"/>
      <c r="E13722"/>
      <c r="F13722"/>
      <c r="G13722"/>
      <c r="H13722" s="14"/>
      <c r="I13722" s="14"/>
      <c r="K13722"/>
      <c r="L13722"/>
      <c r="M13722"/>
      <c r="N13722"/>
      <c r="O13722"/>
      <c r="P13722"/>
      <c r="S13722"/>
    </row>
    <row r="13723" spans="1:20" x14ac:dyDescent="0.3">
      <c r="A13723" s="25"/>
      <c r="B13723"/>
      <c r="C13723"/>
      <c r="D13723"/>
      <c r="E13723"/>
      <c r="F13723"/>
      <c r="G13723"/>
      <c r="H13723"/>
      <c r="I13723" s="14"/>
      <c r="K13723"/>
      <c r="L13723"/>
      <c r="M13723"/>
      <c r="N13723"/>
      <c r="O13723"/>
      <c r="P13723"/>
      <c r="S13723"/>
    </row>
    <row r="13724" spans="1:20" x14ac:dyDescent="0.3">
      <c r="A13724" s="25"/>
      <c r="B13724"/>
      <c r="C13724"/>
      <c r="D13724"/>
      <c r="E13724"/>
      <c r="F13724"/>
      <c r="G13724"/>
      <c r="H13724" s="14"/>
      <c r="I13724" s="14"/>
      <c r="K13724"/>
      <c r="L13724"/>
      <c r="M13724"/>
      <c r="N13724"/>
      <c r="O13724"/>
      <c r="P13724"/>
      <c r="S13724"/>
    </row>
    <row r="13725" spans="1:20" x14ac:dyDescent="0.3">
      <c r="A13725" s="25"/>
      <c r="B13725"/>
      <c r="C13725"/>
      <c r="D13725"/>
      <c r="E13725"/>
      <c r="F13725"/>
      <c r="G13725"/>
      <c r="H13725" s="26"/>
      <c r="I13725" s="26"/>
      <c r="K13725"/>
      <c r="L13725"/>
      <c r="M13725"/>
      <c r="N13725"/>
      <c r="O13725"/>
      <c r="P13725"/>
      <c r="S13725"/>
    </row>
    <row r="13726" spans="1:20" x14ac:dyDescent="0.3">
      <c r="A13726" s="25"/>
      <c r="B13726"/>
      <c r="C13726"/>
      <c r="D13726"/>
      <c r="E13726"/>
      <c r="F13726"/>
      <c r="G13726"/>
      <c r="H13726" s="26"/>
      <c r="I13726" s="26"/>
      <c r="K13726"/>
      <c r="L13726"/>
      <c r="M13726"/>
      <c r="N13726"/>
      <c r="O13726"/>
      <c r="P13726"/>
      <c r="S13726"/>
    </row>
    <row r="13727" spans="1:20" x14ac:dyDescent="0.3">
      <c r="A13727" s="25"/>
      <c r="B13727"/>
      <c r="C13727"/>
      <c r="D13727"/>
      <c r="E13727"/>
      <c r="F13727"/>
      <c r="G13727"/>
      <c r="H13727" s="26"/>
      <c r="I13727" s="26"/>
      <c r="K13727"/>
      <c r="L13727"/>
      <c r="M13727"/>
      <c r="N13727"/>
      <c r="O13727"/>
      <c r="P13727"/>
      <c r="S13727"/>
    </row>
    <row r="13728" spans="1:20" x14ac:dyDescent="0.3">
      <c r="A13728" s="25"/>
      <c r="B13728"/>
      <c r="C13728"/>
      <c r="D13728"/>
      <c r="E13728"/>
      <c r="F13728"/>
      <c r="G13728"/>
      <c r="H13728" s="26"/>
      <c r="I13728" s="26"/>
      <c r="K13728"/>
      <c r="L13728"/>
      <c r="M13728"/>
      <c r="N13728"/>
      <c r="O13728"/>
      <c r="P13728"/>
      <c r="S13728"/>
    </row>
    <row r="13729" spans="1:20" x14ac:dyDescent="0.3">
      <c r="A13729" s="25"/>
      <c r="B13729"/>
      <c r="C13729"/>
      <c r="D13729"/>
      <c r="E13729"/>
      <c r="F13729"/>
      <c r="G13729"/>
      <c r="H13729" s="14"/>
      <c r="I13729"/>
      <c r="K13729"/>
      <c r="L13729"/>
      <c r="M13729"/>
      <c r="N13729"/>
      <c r="O13729"/>
      <c r="P13729"/>
      <c r="S13729"/>
    </row>
    <row r="13730" spans="1:20" x14ac:dyDescent="0.3">
      <c r="A13730" s="25"/>
      <c r="B13730"/>
      <c r="C13730"/>
      <c r="D13730"/>
      <c r="E13730"/>
      <c r="F13730"/>
      <c r="G13730"/>
      <c r="H13730" s="14"/>
      <c r="I13730" s="14"/>
      <c r="K13730"/>
      <c r="L13730"/>
      <c r="M13730"/>
      <c r="N13730"/>
      <c r="O13730"/>
      <c r="P13730"/>
      <c r="S13730"/>
    </row>
    <row r="13731" spans="1:20" x14ac:dyDescent="0.3">
      <c r="A13731" s="25"/>
      <c r="B13731"/>
      <c r="C13731"/>
      <c r="D13731"/>
      <c r="E13731"/>
      <c r="F13731"/>
      <c r="G13731"/>
      <c r="H13731" s="14"/>
      <c r="I13731" s="14"/>
      <c r="K13731"/>
      <c r="L13731"/>
      <c r="M13731"/>
      <c r="N13731"/>
      <c r="O13731"/>
      <c r="P13731"/>
      <c r="S13731"/>
    </row>
    <row r="13732" spans="1:20" x14ac:dyDescent="0.3">
      <c r="A13732" s="25"/>
      <c r="B13732"/>
      <c r="C13732"/>
      <c r="D13732"/>
      <c r="E13732"/>
      <c r="F13732"/>
      <c r="G13732"/>
      <c r="H13732" s="14"/>
      <c r="I13732" s="14"/>
      <c r="K13732"/>
      <c r="L13732"/>
      <c r="M13732"/>
      <c r="N13732"/>
      <c r="O13732"/>
      <c r="P13732"/>
      <c r="S13732"/>
      <c r="T13732" s="7"/>
    </row>
    <row r="13733" spans="1:20" x14ac:dyDescent="0.3">
      <c r="A13733" s="25"/>
      <c r="B13733"/>
      <c r="C13733"/>
      <c r="D13733"/>
      <c r="E13733"/>
      <c r="F13733"/>
      <c r="G13733"/>
      <c r="H13733" s="14"/>
      <c r="I13733" s="14"/>
      <c r="K13733"/>
      <c r="L13733"/>
      <c r="M13733"/>
      <c r="N13733"/>
      <c r="O13733"/>
      <c r="P13733"/>
      <c r="S13733"/>
    </row>
    <row r="13734" spans="1:20" x14ac:dyDescent="0.3">
      <c r="A13734" s="25"/>
      <c r="B13734"/>
      <c r="C13734"/>
      <c r="D13734"/>
      <c r="E13734"/>
      <c r="F13734"/>
      <c r="G13734"/>
      <c r="H13734" s="14"/>
      <c r="I13734" s="14"/>
      <c r="K13734"/>
      <c r="L13734"/>
      <c r="M13734"/>
      <c r="N13734"/>
      <c r="O13734"/>
      <c r="P13734"/>
      <c r="S13734"/>
    </row>
    <row r="13735" spans="1:20" x14ac:dyDescent="0.3">
      <c r="A13735" s="25"/>
      <c r="B13735"/>
      <c r="C13735"/>
      <c r="D13735"/>
      <c r="E13735"/>
      <c r="F13735"/>
      <c r="G13735"/>
      <c r="H13735" s="14"/>
      <c r="I13735" s="14"/>
      <c r="K13735"/>
      <c r="L13735"/>
      <c r="M13735"/>
      <c r="N13735"/>
      <c r="O13735"/>
      <c r="P13735"/>
      <c r="S13735"/>
    </row>
    <row r="13736" spans="1:20" x14ac:dyDescent="0.3">
      <c r="A13736" s="25"/>
      <c r="B13736"/>
      <c r="C13736"/>
      <c r="D13736"/>
      <c r="E13736"/>
      <c r="F13736"/>
      <c r="G13736"/>
      <c r="H13736" s="14"/>
      <c r="I13736" s="14"/>
      <c r="K13736"/>
      <c r="L13736"/>
      <c r="M13736"/>
      <c r="N13736"/>
      <c r="O13736"/>
      <c r="P13736"/>
      <c r="S13736"/>
    </row>
    <row r="13737" spans="1:20" x14ac:dyDescent="0.3">
      <c r="A13737" s="25"/>
      <c r="B13737"/>
      <c r="C13737"/>
      <c r="D13737"/>
      <c r="E13737"/>
      <c r="F13737"/>
      <c r="G13737"/>
      <c r="H13737" s="26"/>
      <c r="I13737" s="26"/>
      <c r="K13737"/>
      <c r="L13737"/>
      <c r="M13737"/>
      <c r="N13737"/>
      <c r="O13737"/>
      <c r="P13737"/>
      <c r="S13737"/>
    </row>
    <row r="13738" spans="1:20" x14ac:dyDescent="0.3">
      <c r="A13738" s="25"/>
      <c r="B13738"/>
      <c r="C13738"/>
      <c r="D13738"/>
      <c r="E13738"/>
      <c r="F13738"/>
      <c r="G13738"/>
      <c r="H13738" s="26"/>
      <c r="I13738" s="26"/>
      <c r="K13738"/>
      <c r="L13738"/>
      <c r="M13738"/>
      <c r="N13738"/>
      <c r="O13738"/>
      <c r="P13738"/>
      <c r="S13738"/>
    </row>
    <row r="13739" spans="1:20" x14ac:dyDescent="0.3">
      <c r="A13739" s="25"/>
      <c r="B13739"/>
      <c r="C13739"/>
      <c r="D13739"/>
      <c r="E13739"/>
      <c r="F13739"/>
      <c r="G13739"/>
      <c r="H13739" s="26"/>
      <c r="I13739" s="26"/>
      <c r="K13739"/>
      <c r="L13739"/>
      <c r="M13739"/>
      <c r="N13739"/>
      <c r="O13739"/>
      <c r="P13739"/>
      <c r="S13739"/>
    </row>
    <row r="13740" spans="1:20" x14ac:dyDescent="0.3">
      <c r="A13740" s="25"/>
      <c r="B13740"/>
      <c r="C13740"/>
      <c r="D13740"/>
      <c r="E13740"/>
      <c r="F13740"/>
      <c r="G13740"/>
      <c r="H13740" s="26"/>
      <c r="I13740" s="26"/>
      <c r="K13740"/>
      <c r="L13740"/>
      <c r="M13740"/>
      <c r="N13740"/>
      <c r="O13740"/>
      <c r="P13740"/>
      <c r="S13740"/>
    </row>
    <row r="13741" spans="1:20" x14ac:dyDescent="0.3">
      <c r="A13741" s="25"/>
      <c r="B13741"/>
      <c r="C13741"/>
      <c r="D13741"/>
      <c r="E13741"/>
      <c r="F13741"/>
      <c r="G13741"/>
      <c r="H13741" s="26"/>
      <c r="I13741" s="26"/>
      <c r="K13741"/>
      <c r="L13741"/>
      <c r="M13741"/>
      <c r="N13741"/>
      <c r="O13741"/>
      <c r="P13741"/>
      <c r="S13741"/>
    </row>
    <row r="13742" spans="1:20" x14ac:dyDescent="0.3">
      <c r="A13742" s="25"/>
      <c r="B13742"/>
      <c r="C13742"/>
      <c r="D13742"/>
      <c r="E13742"/>
      <c r="F13742"/>
      <c r="G13742"/>
      <c r="H13742" s="26"/>
      <c r="I13742" s="26"/>
      <c r="K13742"/>
      <c r="L13742"/>
      <c r="M13742"/>
      <c r="N13742"/>
      <c r="O13742"/>
      <c r="P13742"/>
      <c r="S13742"/>
    </row>
    <row r="13743" spans="1:20" x14ac:dyDescent="0.3">
      <c r="A13743" s="25"/>
      <c r="B13743"/>
      <c r="C13743"/>
      <c r="D13743"/>
      <c r="E13743"/>
      <c r="F13743"/>
      <c r="G13743"/>
      <c r="H13743" s="26"/>
      <c r="I13743" s="26"/>
      <c r="K13743"/>
      <c r="L13743"/>
      <c r="M13743"/>
      <c r="N13743"/>
      <c r="O13743"/>
      <c r="P13743"/>
      <c r="S13743"/>
    </row>
    <row r="13744" spans="1:20" x14ac:dyDescent="0.3">
      <c r="A13744" s="25"/>
      <c r="B13744"/>
      <c r="C13744"/>
      <c r="D13744"/>
      <c r="E13744"/>
      <c r="F13744"/>
      <c r="G13744"/>
      <c r="H13744" s="26"/>
      <c r="I13744" s="26"/>
      <c r="K13744"/>
      <c r="L13744"/>
      <c r="M13744"/>
      <c r="N13744"/>
      <c r="O13744"/>
      <c r="P13744"/>
      <c r="S13744"/>
    </row>
    <row r="13745" spans="1:20" x14ac:dyDescent="0.3">
      <c r="A13745" s="25"/>
      <c r="B13745"/>
      <c r="C13745"/>
      <c r="D13745"/>
      <c r="E13745"/>
      <c r="F13745"/>
      <c r="G13745"/>
      <c r="H13745" s="26"/>
      <c r="I13745" s="26"/>
      <c r="K13745"/>
      <c r="L13745"/>
      <c r="M13745"/>
      <c r="N13745"/>
      <c r="O13745"/>
      <c r="P13745"/>
      <c r="S13745"/>
    </row>
    <row r="13746" spans="1:20" x14ac:dyDescent="0.3">
      <c r="A13746" s="25"/>
      <c r="B13746"/>
      <c r="C13746"/>
      <c r="D13746"/>
      <c r="E13746"/>
      <c r="F13746"/>
      <c r="G13746"/>
      <c r="H13746" s="26"/>
      <c r="I13746" s="26"/>
      <c r="K13746"/>
      <c r="L13746"/>
      <c r="M13746"/>
      <c r="N13746"/>
      <c r="O13746"/>
      <c r="P13746"/>
      <c r="S13746"/>
      <c r="T13746" s="7"/>
    </row>
    <row r="13747" spans="1:20" x14ac:dyDescent="0.3">
      <c r="A13747" s="25"/>
      <c r="B13747"/>
      <c r="C13747"/>
      <c r="D13747"/>
      <c r="E13747"/>
      <c r="F13747"/>
      <c r="G13747"/>
      <c r="H13747" s="14"/>
      <c r="I13747" s="14"/>
      <c r="K13747"/>
      <c r="L13747"/>
      <c r="M13747"/>
      <c r="N13747"/>
      <c r="O13747"/>
      <c r="P13747"/>
      <c r="S13747"/>
      <c r="T13747" s="7"/>
    </row>
    <row r="13748" spans="1:20" x14ac:dyDescent="0.3">
      <c r="A13748" s="25"/>
      <c r="B13748"/>
      <c r="C13748"/>
      <c r="D13748"/>
      <c r="E13748"/>
      <c r="F13748"/>
      <c r="G13748"/>
      <c r="H13748" s="14"/>
      <c r="I13748" s="14"/>
      <c r="K13748"/>
      <c r="L13748"/>
      <c r="M13748"/>
      <c r="N13748"/>
      <c r="O13748"/>
      <c r="P13748"/>
      <c r="S13748"/>
      <c r="T13748" s="7"/>
    </row>
    <row r="13749" spans="1:20" x14ac:dyDescent="0.3">
      <c r="A13749" s="25"/>
      <c r="B13749"/>
      <c r="C13749"/>
      <c r="D13749"/>
      <c r="E13749"/>
      <c r="F13749"/>
      <c r="G13749"/>
      <c r="H13749" s="14"/>
      <c r="I13749" s="14"/>
      <c r="K13749"/>
      <c r="L13749"/>
      <c r="M13749"/>
      <c r="N13749"/>
      <c r="O13749"/>
      <c r="P13749"/>
      <c r="S13749"/>
      <c r="T13749" s="7"/>
    </row>
    <row r="13750" spans="1:20" x14ac:dyDescent="0.3">
      <c r="A13750" s="25"/>
      <c r="B13750"/>
      <c r="C13750"/>
      <c r="D13750"/>
      <c r="E13750"/>
      <c r="F13750"/>
      <c r="G13750"/>
      <c r="H13750" s="14"/>
      <c r="I13750" s="14"/>
      <c r="K13750"/>
      <c r="L13750"/>
      <c r="M13750"/>
      <c r="N13750"/>
      <c r="O13750"/>
      <c r="P13750"/>
      <c r="S13750"/>
      <c r="T13750" s="7"/>
    </row>
    <row r="13751" spans="1:20" x14ac:dyDescent="0.3">
      <c r="A13751" s="25"/>
      <c r="B13751"/>
      <c r="C13751"/>
      <c r="D13751"/>
      <c r="E13751"/>
      <c r="F13751"/>
      <c r="G13751"/>
      <c r="H13751" s="14"/>
      <c r="I13751" s="14"/>
      <c r="K13751"/>
      <c r="L13751"/>
      <c r="M13751"/>
      <c r="N13751"/>
      <c r="O13751"/>
      <c r="P13751"/>
      <c r="S13751"/>
    </row>
    <row r="13752" spans="1:20" x14ac:dyDescent="0.3">
      <c r="A13752" s="25"/>
      <c r="B13752"/>
      <c r="C13752"/>
      <c r="D13752"/>
      <c r="E13752"/>
      <c r="F13752"/>
      <c r="G13752"/>
      <c r="H13752" s="26"/>
      <c r="I13752" s="26"/>
      <c r="K13752"/>
      <c r="L13752"/>
      <c r="M13752"/>
      <c r="N13752"/>
      <c r="O13752"/>
      <c r="P13752"/>
      <c r="S13752"/>
    </row>
    <row r="13753" spans="1:20" x14ac:dyDescent="0.3">
      <c r="A13753" s="25"/>
      <c r="B13753"/>
      <c r="C13753"/>
      <c r="D13753"/>
      <c r="E13753"/>
      <c r="F13753"/>
      <c r="G13753"/>
      <c r="H13753" s="26"/>
      <c r="I13753" s="26"/>
      <c r="K13753"/>
      <c r="L13753"/>
      <c r="M13753"/>
      <c r="N13753"/>
      <c r="O13753"/>
      <c r="P13753"/>
      <c r="S13753"/>
    </row>
    <row r="13754" spans="1:20" x14ac:dyDescent="0.3">
      <c r="A13754" s="25"/>
      <c r="B13754"/>
      <c r="C13754"/>
      <c r="D13754"/>
      <c r="E13754"/>
      <c r="F13754"/>
      <c r="G13754"/>
      <c r="H13754" s="26"/>
      <c r="I13754" s="26"/>
      <c r="K13754"/>
      <c r="L13754"/>
      <c r="M13754"/>
      <c r="N13754"/>
      <c r="O13754"/>
      <c r="P13754"/>
      <c r="S13754"/>
    </row>
    <row r="13755" spans="1:20" x14ac:dyDescent="0.3">
      <c r="A13755" s="25"/>
      <c r="B13755"/>
      <c r="C13755"/>
      <c r="D13755"/>
      <c r="E13755"/>
      <c r="F13755"/>
      <c r="G13755"/>
      <c r="H13755" s="26"/>
      <c r="I13755" s="26"/>
      <c r="K13755"/>
      <c r="L13755"/>
      <c r="M13755"/>
      <c r="N13755"/>
      <c r="O13755"/>
      <c r="P13755"/>
      <c r="S13755"/>
    </row>
    <row r="13756" spans="1:20" x14ac:dyDescent="0.3">
      <c r="A13756" s="25"/>
      <c r="B13756"/>
      <c r="C13756"/>
      <c r="D13756"/>
      <c r="E13756"/>
      <c r="F13756"/>
      <c r="G13756"/>
      <c r="H13756" s="26"/>
      <c r="I13756" s="26"/>
      <c r="K13756"/>
      <c r="L13756"/>
      <c r="M13756"/>
      <c r="N13756"/>
      <c r="O13756"/>
      <c r="P13756"/>
      <c r="S13756"/>
    </row>
    <row r="13757" spans="1:20" x14ac:dyDescent="0.3">
      <c r="A13757" s="25"/>
      <c r="B13757"/>
      <c r="C13757"/>
      <c r="D13757"/>
      <c r="E13757"/>
      <c r="F13757"/>
      <c r="G13757"/>
      <c r="H13757" s="14"/>
      <c r="I13757" s="14"/>
      <c r="K13757"/>
      <c r="L13757"/>
      <c r="M13757"/>
      <c r="N13757"/>
      <c r="O13757"/>
      <c r="P13757"/>
      <c r="S13757"/>
    </row>
    <row r="13758" spans="1:20" x14ac:dyDescent="0.3">
      <c r="A13758" s="25"/>
      <c r="B13758"/>
      <c r="C13758"/>
      <c r="D13758"/>
      <c r="E13758"/>
      <c r="F13758"/>
      <c r="G13758"/>
      <c r="H13758"/>
      <c r="I13758"/>
      <c r="K13758"/>
      <c r="L13758"/>
      <c r="M13758"/>
      <c r="N13758"/>
      <c r="O13758"/>
      <c r="P13758"/>
      <c r="S13758"/>
    </row>
    <row r="13759" spans="1:20" x14ac:dyDescent="0.3">
      <c r="A13759" s="25"/>
      <c r="B13759"/>
      <c r="C13759"/>
      <c r="D13759"/>
      <c r="E13759"/>
      <c r="F13759"/>
      <c r="G13759"/>
      <c r="H13759" s="14"/>
      <c r="I13759" s="14"/>
      <c r="K13759"/>
      <c r="L13759"/>
      <c r="M13759"/>
      <c r="N13759"/>
      <c r="O13759"/>
      <c r="P13759"/>
      <c r="S13759"/>
    </row>
    <row r="13760" spans="1:20" x14ac:dyDescent="0.3">
      <c r="A13760" s="25"/>
      <c r="B13760"/>
      <c r="C13760"/>
      <c r="D13760"/>
      <c r="E13760"/>
      <c r="F13760"/>
      <c r="G13760"/>
      <c r="H13760" s="14"/>
      <c r="I13760" s="14"/>
      <c r="K13760"/>
      <c r="L13760"/>
      <c r="M13760"/>
      <c r="N13760"/>
      <c r="O13760"/>
      <c r="P13760"/>
      <c r="S13760"/>
    </row>
    <row r="13761" spans="1:19" x14ac:dyDescent="0.3">
      <c r="A13761" s="25"/>
      <c r="B13761"/>
      <c r="C13761"/>
      <c r="D13761"/>
      <c r="E13761"/>
      <c r="F13761"/>
      <c r="G13761"/>
      <c r="H13761" s="14"/>
      <c r="I13761" s="14"/>
      <c r="K13761"/>
      <c r="L13761"/>
      <c r="M13761"/>
      <c r="N13761"/>
      <c r="O13761"/>
      <c r="P13761"/>
      <c r="S13761"/>
    </row>
    <row r="13762" spans="1:19" x14ac:dyDescent="0.3">
      <c r="A13762" s="25"/>
      <c r="B13762"/>
      <c r="C13762"/>
      <c r="D13762"/>
      <c r="E13762"/>
      <c r="F13762"/>
      <c r="G13762"/>
      <c r="H13762" s="14"/>
      <c r="I13762" s="14"/>
      <c r="K13762"/>
      <c r="L13762"/>
      <c r="M13762"/>
      <c r="N13762"/>
      <c r="O13762"/>
      <c r="P13762"/>
      <c r="S13762"/>
    </row>
    <row r="13763" spans="1:19" x14ac:dyDescent="0.3">
      <c r="A13763" s="25"/>
      <c r="B13763"/>
      <c r="C13763"/>
      <c r="D13763"/>
      <c r="E13763"/>
      <c r="F13763"/>
      <c r="G13763"/>
      <c r="H13763" s="14"/>
      <c r="I13763" s="14"/>
      <c r="K13763"/>
      <c r="L13763"/>
      <c r="M13763"/>
      <c r="N13763"/>
      <c r="O13763"/>
      <c r="P13763"/>
      <c r="S13763"/>
    </row>
    <row r="13764" spans="1:19" x14ac:dyDescent="0.3">
      <c r="A13764" s="25"/>
      <c r="B13764"/>
      <c r="C13764"/>
      <c r="D13764"/>
      <c r="E13764"/>
      <c r="F13764"/>
      <c r="G13764"/>
      <c r="H13764" s="14"/>
      <c r="I13764" s="14"/>
      <c r="K13764"/>
      <c r="L13764"/>
      <c r="M13764"/>
      <c r="N13764"/>
      <c r="O13764"/>
      <c r="P13764"/>
      <c r="S13764"/>
    </row>
    <row r="13765" spans="1:19" x14ac:dyDescent="0.3">
      <c r="A13765" s="25"/>
      <c r="B13765"/>
      <c r="C13765"/>
      <c r="D13765"/>
      <c r="E13765"/>
      <c r="F13765"/>
      <c r="G13765"/>
      <c r="H13765" s="14"/>
      <c r="I13765" s="14"/>
      <c r="K13765"/>
      <c r="L13765"/>
      <c r="M13765"/>
      <c r="N13765"/>
      <c r="O13765"/>
      <c r="P13765"/>
      <c r="S13765"/>
    </row>
    <row r="13766" spans="1:19" x14ac:dyDescent="0.3">
      <c r="A13766" s="25"/>
      <c r="B13766"/>
      <c r="C13766"/>
      <c r="D13766"/>
      <c r="E13766"/>
      <c r="F13766"/>
      <c r="G13766"/>
      <c r="H13766" s="14"/>
      <c r="I13766" s="14"/>
      <c r="K13766"/>
      <c r="L13766"/>
      <c r="M13766"/>
      <c r="N13766"/>
      <c r="O13766"/>
      <c r="P13766"/>
      <c r="S13766"/>
    </row>
    <row r="13767" spans="1:19" x14ac:dyDescent="0.3">
      <c r="A13767" s="25"/>
      <c r="B13767"/>
      <c r="C13767"/>
      <c r="D13767"/>
      <c r="E13767"/>
      <c r="F13767"/>
      <c r="G13767"/>
      <c r="H13767" s="14"/>
      <c r="I13767" s="26"/>
      <c r="K13767"/>
      <c r="L13767"/>
      <c r="M13767"/>
      <c r="N13767"/>
      <c r="O13767"/>
      <c r="P13767"/>
      <c r="S13767"/>
    </row>
    <row r="13768" spans="1:19" x14ac:dyDescent="0.3">
      <c r="A13768" s="25"/>
      <c r="B13768"/>
      <c r="C13768"/>
      <c r="D13768"/>
      <c r="E13768"/>
      <c r="F13768"/>
      <c r="G13768"/>
      <c r="H13768" s="14"/>
      <c r="I13768" s="26"/>
      <c r="K13768"/>
      <c r="L13768"/>
      <c r="M13768"/>
      <c r="N13768"/>
      <c r="O13768"/>
      <c r="P13768"/>
      <c r="S13768"/>
    </row>
    <row r="13769" spans="1:19" x14ac:dyDescent="0.3">
      <c r="A13769" s="25"/>
      <c r="B13769"/>
      <c r="C13769"/>
      <c r="D13769"/>
      <c r="E13769"/>
      <c r="F13769"/>
      <c r="G13769"/>
      <c r="H13769" s="14"/>
      <c r="I13769" s="26"/>
      <c r="K13769"/>
      <c r="L13769"/>
      <c r="M13769"/>
      <c r="N13769"/>
      <c r="O13769"/>
      <c r="P13769"/>
      <c r="S13769"/>
    </row>
    <row r="13770" spans="1:19" x14ac:dyDescent="0.3">
      <c r="A13770" s="25"/>
      <c r="B13770"/>
      <c r="C13770"/>
      <c r="D13770"/>
      <c r="E13770"/>
      <c r="F13770"/>
      <c r="G13770"/>
      <c r="H13770" s="14"/>
      <c r="I13770" s="26"/>
      <c r="K13770"/>
      <c r="L13770"/>
      <c r="M13770"/>
      <c r="N13770"/>
      <c r="O13770"/>
      <c r="P13770"/>
      <c r="S13770"/>
    </row>
    <row r="13771" spans="1:19" x14ac:dyDescent="0.3">
      <c r="A13771" s="25"/>
      <c r="B13771"/>
      <c r="C13771"/>
      <c r="D13771"/>
      <c r="E13771"/>
      <c r="F13771"/>
      <c r="G13771"/>
      <c r="H13771" s="14"/>
      <c r="I13771" s="14"/>
      <c r="K13771"/>
      <c r="L13771"/>
      <c r="M13771"/>
      <c r="N13771"/>
      <c r="O13771"/>
      <c r="P13771"/>
      <c r="S13771"/>
    </row>
    <row r="13772" spans="1:19" x14ac:dyDescent="0.3">
      <c r="A13772" s="25"/>
      <c r="B13772"/>
      <c r="C13772"/>
      <c r="D13772"/>
      <c r="E13772"/>
      <c r="F13772"/>
      <c r="G13772"/>
      <c r="H13772"/>
      <c r="I13772" s="14"/>
      <c r="K13772"/>
      <c r="L13772"/>
      <c r="M13772"/>
      <c r="N13772"/>
      <c r="O13772"/>
      <c r="P13772"/>
      <c r="S13772"/>
    </row>
    <row r="13773" spans="1:19" x14ac:dyDescent="0.3">
      <c r="A13773" s="25"/>
      <c r="B13773"/>
      <c r="C13773"/>
      <c r="D13773"/>
      <c r="E13773"/>
      <c r="F13773"/>
      <c r="G13773"/>
      <c r="H13773" s="14"/>
      <c r="I13773" s="14"/>
      <c r="K13773"/>
      <c r="L13773"/>
      <c r="M13773"/>
      <c r="N13773"/>
      <c r="O13773"/>
      <c r="P13773"/>
      <c r="S13773"/>
    </row>
    <row r="13774" spans="1:19" x14ac:dyDescent="0.3">
      <c r="A13774" s="25"/>
      <c r="B13774"/>
      <c r="C13774"/>
      <c r="D13774"/>
      <c r="E13774"/>
      <c r="F13774"/>
      <c r="G13774"/>
      <c r="H13774" s="14"/>
      <c r="I13774" s="14"/>
      <c r="K13774"/>
      <c r="L13774"/>
      <c r="M13774"/>
      <c r="N13774"/>
      <c r="O13774"/>
      <c r="P13774"/>
      <c r="S13774"/>
    </row>
    <row r="13775" spans="1:19" x14ac:dyDescent="0.3">
      <c r="A13775" s="25"/>
      <c r="B13775"/>
      <c r="C13775"/>
      <c r="D13775"/>
      <c r="E13775"/>
      <c r="F13775"/>
      <c r="G13775"/>
      <c r="H13775" s="14"/>
      <c r="I13775" s="26"/>
      <c r="K13775"/>
      <c r="L13775"/>
      <c r="M13775"/>
      <c r="N13775"/>
      <c r="O13775"/>
      <c r="P13775"/>
      <c r="S13775"/>
    </row>
    <row r="13776" spans="1:19" x14ac:dyDescent="0.3">
      <c r="A13776" s="25"/>
      <c r="B13776"/>
      <c r="C13776"/>
      <c r="D13776"/>
      <c r="E13776"/>
      <c r="F13776"/>
      <c r="G13776"/>
      <c r="H13776" s="14"/>
      <c r="I13776" s="26"/>
      <c r="K13776"/>
      <c r="L13776"/>
      <c r="M13776"/>
      <c r="N13776"/>
      <c r="O13776"/>
      <c r="P13776"/>
      <c r="S13776"/>
    </row>
    <row r="13777" spans="1:20" x14ac:dyDescent="0.3">
      <c r="A13777" s="25"/>
      <c r="B13777"/>
      <c r="C13777"/>
      <c r="D13777"/>
      <c r="E13777"/>
      <c r="F13777"/>
      <c r="G13777"/>
      <c r="H13777" s="14"/>
      <c r="I13777" s="26"/>
      <c r="K13777"/>
      <c r="L13777"/>
      <c r="M13777"/>
      <c r="N13777"/>
      <c r="O13777"/>
      <c r="P13777"/>
      <c r="S13777"/>
    </row>
    <row r="13778" spans="1:20" x14ac:dyDescent="0.3">
      <c r="A13778" s="25"/>
      <c r="B13778"/>
      <c r="C13778"/>
      <c r="D13778"/>
      <c r="E13778"/>
      <c r="F13778"/>
      <c r="G13778"/>
      <c r="H13778" s="14"/>
      <c r="I13778" s="26"/>
      <c r="K13778"/>
      <c r="L13778"/>
      <c r="M13778"/>
      <c r="N13778"/>
      <c r="O13778"/>
      <c r="P13778"/>
      <c r="S13778"/>
      <c r="T13778" s="7"/>
    </row>
    <row r="13779" spans="1:20" x14ac:dyDescent="0.3">
      <c r="A13779" s="25"/>
      <c r="B13779"/>
      <c r="C13779"/>
      <c r="D13779"/>
      <c r="E13779"/>
      <c r="F13779"/>
      <c r="G13779"/>
      <c r="H13779" s="14"/>
      <c r="I13779" s="14"/>
      <c r="K13779"/>
      <c r="L13779"/>
      <c r="M13779"/>
      <c r="N13779"/>
      <c r="O13779"/>
      <c r="P13779"/>
      <c r="S13779"/>
    </row>
    <row r="13780" spans="1:20" x14ac:dyDescent="0.3">
      <c r="A13780" s="25"/>
      <c r="B13780"/>
      <c r="C13780"/>
      <c r="D13780"/>
      <c r="E13780"/>
      <c r="F13780"/>
      <c r="G13780"/>
      <c r="H13780" s="14"/>
      <c r="I13780" s="14"/>
      <c r="K13780"/>
      <c r="L13780"/>
      <c r="M13780"/>
      <c r="N13780"/>
      <c r="O13780"/>
      <c r="P13780"/>
      <c r="S13780"/>
    </row>
    <row r="13781" spans="1:20" x14ac:dyDescent="0.3">
      <c r="A13781" s="25"/>
      <c r="B13781"/>
      <c r="C13781"/>
      <c r="D13781"/>
      <c r="E13781"/>
      <c r="F13781"/>
      <c r="G13781"/>
      <c r="H13781"/>
      <c r="I13781" s="14"/>
      <c r="K13781"/>
      <c r="L13781"/>
      <c r="M13781"/>
      <c r="N13781"/>
      <c r="O13781"/>
      <c r="P13781"/>
      <c r="S13781"/>
    </row>
    <row r="13782" spans="1:20" x14ac:dyDescent="0.3">
      <c r="A13782" s="25"/>
      <c r="B13782"/>
      <c r="C13782"/>
      <c r="D13782"/>
      <c r="E13782"/>
      <c r="F13782"/>
      <c r="G13782"/>
      <c r="H13782" s="14"/>
      <c r="I13782" s="14"/>
      <c r="K13782"/>
      <c r="L13782"/>
      <c r="M13782"/>
      <c r="N13782"/>
      <c r="O13782"/>
      <c r="P13782"/>
      <c r="S13782"/>
    </row>
    <row r="13783" spans="1:20" x14ac:dyDescent="0.3">
      <c r="A13783" s="25"/>
      <c r="B13783"/>
      <c r="C13783"/>
      <c r="D13783"/>
      <c r="E13783"/>
      <c r="F13783"/>
      <c r="G13783"/>
      <c r="H13783" s="26"/>
      <c r="I13783" s="26"/>
      <c r="K13783"/>
      <c r="L13783"/>
      <c r="M13783"/>
      <c r="N13783"/>
      <c r="O13783"/>
      <c r="P13783"/>
      <c r="S13783"/>
    </row>
    <row r="13784" spans="1:20" x14ac:dyDescent="0.3">
      <c r="A13784" s="25"/>
      <c r="B13784"/>
      <c r="C13784"/>
      <c r="D13784"/>
      <c r="E13784"/>
      <c r="F13784"/>
      <c r="G13784"/>
      <c r="H13784" s="26"/>
      <c r="I13784" s="26"/>
      <c r="K13784"/>
      <c r="L13784"/>
      <c r="M13784"/>
      <c r="N13784"/>
      <c r="O13784"/>
      <c r="P13784"/>
      <c r="S13784"/>
    </row>
    <row r="13785" spans="1:20" x14ac:dyDescent="0.3">
      <c r="A13785" s="25"/>
      <c r="B13785"/>
      <c r="C13785"/>
      <c r="D13785"/>
      <c r="E13785"/>
      <c r="F13785"/>
      <c r="G13785"/>
      <c r="H13785" s="26"/>
      <c r="I13785" s="26"/>
      <c r="K13785"/>
      <c r="L13785"/>
      <c r="M13785"/>
      <c r="N13785"/>
      <c r="O13785"/>
      <c r="P13785"/>
      <c r="S13785"/>
    </row>
    <row r="13786" spans="1:20" x14ac:dyDescent="0.3">
      <c r="A13786" s="25"/>
      <c r="B13786"/>
      <c r="C13786"/>
      <c r="D13786"/>
      <c r="E13786"/>
      <c r="F13786"/>
      <c r="G13786"/>
      <c r="H13786" s="26"/>
      <c r="I13786" s="26"/>
      <c r="K13786"/>
      <c r="L13786"/>
      <c r="M13786"/>
      <c r="N13786"/>
      <c r="O13786"/>
      <c r="P13786"/>
      <c r="S13786"/>
    </row>
    <row r="13787" spans="1:20" x14ac:dyDescent="0.3">
      <c r="A13787" s="25"/>
      <c r="B13787"/>
      <c r="C13787"/>
      <c r="D13787"/>
      <c r="E13787"/>
      <c r="F13787"/>
      <c r="G13787"/>
      <c r="H13787" s="14"/>
      <c r="I13787" s="14"/>
      <c r="K13787"/>
      <c r="L13787"/>
      <c r="M13787"/>
      <c r="N13787"/>
      <c r="O13787"/>
      <c r="P13787"/>
      <c r="S13787"/>
    </row>
    <row r="13788" spans="1:20" x14ac:dyDescent="0.3">
      <c r="A13788" s="25"/>
      <c r="B13788"/>
      <c r="C13788"/>
      <c r="D13788"/>
      <c r="E13788"/>
      <c r="F13788"/>
      <c r="G13788"/>
      <c r="H13788" s="14"/>
      <c r="I13788" s="14"/>
      <c r="K13788"/>
      <c r="L13788"/>
      <c r="M13788"/>
      <c r="N13788"/>
      <c r="O13788"/>
      <c r="P13788"/>
      <c r="S13788"/>
    </row>
    <row r="13789" spans="1:20" x14ac:dyDescent="0.3">
      <c r="A13789" s="25"/>
      <c r="B13789"/>
      <c r="C13789"/>
      <c r="D13789"/>
      <c r="E13789"/>
      <c r="F13789"/>
      <c r="G13789"/>
      <c r="H13789" s="14"/>
      <c r="I13789"/>
      <c r="K13789"/>
      <c r="L13789"/>
      <c r="M13789"/>
      <c r="N13789"/>
      <c r="O13789"/>
      <c r="P13789"/>
      <c r="S13789"/>
    </row>
    <row r="13790" spans="1:20" x14ac:dyDescent="0.3">
      <c r="A13790" s="25"/>
      <c r="B13790"/>
      <c r="C13790"/>
      <c r="D13790"/>
      <c r="E13790"/>
      <c r="F13790"/>
      <c r="G13790"/>
      <c r="H13790"/>
      <c r="I13790"/>
      <c r="K13790"/>
      <c r="L13790"/>
      <c r="M13790"/>
      <c r="N13790"/>
      <c r="O13790"/>
      <c r="P13790"/>
      <c r="S13790"/>
    </row>
    <row r="13791" spans="1:20" x14ac:dyDescent="0.3">
      <c r="A13791" s="25"/>
      <c r="B13791"/>
      <c r="C13791"/>
      <c r="D13791"/>
      <c r="E13791"/>
      <c r="F13791"/>
      <c r="G13791"/>
      <c r="H13791" s="14"/>
      <c r="I13791" s="14"/>
      <c r="K13791"/>
      <c r="L13791"/>
      <c r="M13791"/>
      <c r="N13791"/>
      <c r="O13791"/>
      <c r="P13791"/>
      <c r="S13791"/>
    </row>
    <row r="13792" spans="1:20" x14ac:dyDescent="0.3">
      <c r="A13792" s="25"/>
      <c r="B13792"/>
      <c r="C13792"/>
      <c r="D13792"/>
      <c r="E13792"/>
      <c r="F13792"/>
      <c r="G13792"/>
      <c r="H13792" s="14"/>
      <c r="I13792" s="14"/>
      <c r="K13792"/>
      <c r="L13792"/>
      <c r="M13792"/>
      <c r="N13792"/>
      <c r="O13792"/>
      <c r="P13792"/>
      <c r="S13792"/>
    </row>
    <row r="13793" spans="1:19" x14ac:dyDescent="0.3">
      <c r="A13793" s="25"/>
      <c r="B13793"/>
      <c r="C13793"/>
      <c r="D13793"/>
      <c r="E13793"/>
      <c r="F13793"/>
      <c r="G13793"/>
      <c r="H13793"/>
      <c r="I13793"/>
      <c r="K13793"/>
      <c r="L13793"/>
      <c r="M13793"/>
      <c r="N13793"/>
      <c r="O13793"/>
      <c r="P13793"/>
      <c r="S13793"/>
    </row>
    <row r="13794" spans="1:19" x14ac:dyDescent="0.3">
      <c r="A13794" s="25"/>
      <c r="B13794"/>
      <c r="C13794"/>
      <c r="D13794"/>
      <c r="E13794"/>
      <c r="F13794"/>
      <c r="G13794"/>
      <c r="H13794" s="14"/>
      <c r="I13794"/>
      <c r="K13794"/>
      <c r="L13794"/>
      <c r="M13794"/>
      <c r="N13794"/>
      <c r="O13794"/>
      <c r="P13794"/>
      <c r="S13794"/>
    </row>
    <row r="13795" spans="1:19" x14ac:dyDescent="0.3">
      <c r="A13795" s="25"/>
      <c r="B13795"/>
      <c r="C13795"/>
      <c r="D13795"/>
      <c r="E13795"/>
      <c r="F13795"/>
      <c r="G13795"/>
      <c r="H13795"/>
      <c r="I13795"/>
      <c r="K13795"/>
      <c r="L13795"/>
      <c r="M13795"/>
      <c r="N13795"/>
      <c r="O13795"/>
      <c r="P13795"/>
      <c r="S13795"/>
    </row>
    <row r="13796" spans="1:19" x14ac:dyDescent="0.3">
      <c r="A13796" s="25"/>
      <c r="B13796"/>
      <c r="C13796"/>
      <c r="D13796"/>
      <c r="E13796"/>
      <c r="F13796"/>
      <c r="G13796"/>
      <c r="H13796" s="14"/>
      <c r="I13796" s="14"/>
      <c r="K13796"/>
      <c r="L13796"/>
      <c r="M13796"/>
      <c r="N13796"/>
      <c r="O13796"/>
      <c r="P13796"/>
      <c r="S13796"/>
    </row>
    <row r="13797" spans="1:19" x14ac:dyDescent="0.3">
      <c r="A13797" s="25"/>
      <c r="B13797"/>
      <c r="C13797"/>
      <c r="D13797"/>
      <c r="E13797"/>
      <c r="F13797"/>
      <c r="G13797"/>
      <c r="H13797" s="14"/>
      <c r="I13797" s="14"/>
      <c r="K13797"/>
      <c r="L13797"/>
      <c r="M13797"/>
      <c r="N13797"/>
      <c r="O13797"/>
      <c r="P13797"/>
      <c r="S13797"/>
    </row>
    <row r="13798" spans="1:19" x14ac:dyDescent="0.3">
      <c r="A13798" s="25"/>
      <c r="B13798"/>
      <c r="C13798"/>
      <c r="D13798"/>
      <c r="E13798"/>
      <c r="F13798"/>
      <c r="G13798"/>
      <c r="H13798" s="14"/>
      <c r="I13798" s="14"/>
      <c r="K13798"/>
      <c r="L13798"/>
      <c r="M13798"/>
      <c r="N13798"/>
      <c r="O13798"/>
      <c r="P13798"/>
      <c r="S13798"/>
    </row>
    <row r="13799" spans="1:19" x14ac:dyDescent="0.3">
      <c r="A13799" s="25"/>
      <c r="B13799"/>
      <c r="C13799"/>
      <c r="D13799"/>
      <c r="E13799"/>
      <c r="F13799"/>
      <c r="G13799"/>
      <c r="H13799" s="14"/>
      <c r="I13799" s="14"/>
      <c r="K13799"/>
      <c r="L13799"/>
      <c r="M13799"/>
      <c r="N13799"/>
      <c r="O13799"/>
      <c r="P13799"/>
      <c r="S13799"/>
    </row>
    <row r="13800" spans="1:19" x14ac:dyDescent="0.3">
      <c r="A13800" s="25"/>
      <c r="B13800"/>
      <c r="C13800"/>
      <c r="D13800"/>
      <c r="E13800"/>
      <c r="F13800"/>
      <c r="G13800"/>
      <c r="H13800" s="14"/>
      <c r="I13800" s="14"/>
      <c r="K13800"/>
      <c r="L13800"/>
      <c r="M13800"/>
      <c r="N13800"/>
      <c r="O13800"/>
      <c r="P13800"/>
      <c r="S13800"/>
    </row>
    <row r="13801" spans="1:19" x14ac:dyDescent="0.3">
      <c r="A13801" s="25"/>
      <c r="B13801"/>
      <c r="C13801"/>
      <c r="D13801"/>
      <c r="E13801"/>
      <c r="F13801"/>
      <c r="G13801"/>
      <c r="H13801" s="14"/>
      <c r="I13801" s="14"/>
      <c r="K13801"/>
      <c r="L13801"/>
      <c r="M13801"/>
      <c r="N13801"/>
      <c r="O13801"/>
      <c r="P13801"/>
      <c r="S13801"/>
    </row>
    <row r="13802" spans="1:19" x14ac:dyDescent="0.3">
      <c r="A13802" s="25"/>
      <c r="B13802"/>
      <c r="C13802"/>
      <c r="D13802"/>
      <c r="E13802"/>
      <c r="F13802"/>
      <c r="G13802"/>
      <c r="H13802" s="14"/>
      <c r="I13802" s="14"/>
      <c r="K13802"/>
      <c r="L13802"/>
      <c r="M13802"/>
      <c r="N13802"/>
      <c r="O13802"/>
      <c r="P13802"/>
      <c r="S13802"/>
    </row>
    <row r="13803" spans="1:19" x14ac:dyDescent="0.3">
      <c r="A13803" s="25"/>
      <c r="B13803"/>
      <c r="C13803"/>
      <c r="D13803"/>
      <c r="E13803"/>
      <c r="F13803"/>
      <c r="G13803"/>
      <c r="H13803" s="14"/>
      <c r="I13803" s="26"/>
      <c r="K13803"/>
      <c r="L13803"/>
      <c r="M13803"/>
      <c r="N13803"/>
      <c r="O13803"/>
      <c r="P13803"/>
      <c r="S13803"/>
    </row>
    <row r="13804" spans="1:19" x14ac:dyDescent="0.3">
      <c r="A13804" s="25"/>
      <c r="B13804"/>
      <c r="C13804"/>
      <c r="D13804"/>
      <c r="E13804"/>
      <c r="F13804"/>
      <c r="G13804"/>
      <c r="H13804" s="14"/>
      <c r="I13804" s="26"/>
      <c r="K13804"/>
      <c r="L13804"/>
      <c r="M13804"/>
      <c r="N13804"/>
      <c r="O13804"/>
      <c r="P13804"/>
      <c r="S13804"/>
    </row>
    <row r="13805" spans="1:19" x14ac:dyDescent="0.3">
      <c r="A13805" s="25"/>
      <c r="B13805"/>
      <c r="C13805"/>
      <c r="D13805"/>
      <c r="E13805"/>
      <c r="F13805"/>
      <c r="G13805"/>
      <c r="H13805"/>
      <c r="I13805" s="26"/>
      <c r="K13805"/>
      <c r="L13805"/>
      <c r="M13805"/>
      <c r="N13805"/>
      <c r="O13805"/>
      <c r="P13805"/>
      <c r="S13805"/>
    </row>
    <row r="13806" spans="1:19" x14ac:dyDescent="0.3">
      <c r="A13806" s="25"/>
      <c r="B13806"/>
      <c r="C13806"/>
      <c r="D13806"/>
      <c r="E13806"/>
      <c r="F13806"/>
      <c r="G13806"/>
      <c r="H13806" s="26"/>
      <c r="I13806" s="26"/>
      <c r="K13806"/>
      <c r="L13806"/>
      <c r="M13806"/>
      <c r="N13806"/>
      <c r="O13806"/>
      <c r="P13806"/>
      <c r="S13806"/>
    </row>
    <row r="13807" spans="1:19" x14ac:dyDescent="0.3">
      <c r="A13807" s="25"/>
      <c r="B13807"/>
      <c r="C13807"/>
      <c r="D13807"/>
      <c r="E13807"/>
      <c r="F13807"/>
      <c r="G13807"/>
      <c r="H13807" s="26"/>
      <c r="I13807" s="26"/>
      <c r="K13807"/>
      <c r="L13807"/>
      <c r="M13807"/>
      <c r="N13807"/>
      <c r="O13807"/>
      <c r="P13807"/>
      <c r="S13807"/>
    </row>
    <row r="13808" spans="1:19" x14ac:dyDescent="0.3">
      <c r="A13808" s="25"/>
      <c r="B13808"/>
      <c r="C13808"/>
      <c r="D13808"/>
      <c r="E13808"/>
      <c r="F13808"/>
      <c r="G13808"/>
      <c r="H13808" s="26"/>
      <c r="I13808" s="26"/>
      <c r="K13808"/>
      <c r="L13808"/>
      <c r="M13808"/>
      <c r="N13808"/>
      <c r="O13808"/>
      <c r="P13808"/>
      <c r="S13808"/>
    </row>
    <row r="13809" spans="1:19" x14ac:dyDescent="0.3">
      <c r="A13809" s="25"/>
      <c r="B13809"/>
      <c r="C13809"/>
      <c r="D13809"/>
      <c r="E13809"/>
      <c r="F13809"/>
      <c r="G13809"/>
      <c r="H13809" s="26"/>
      <c r="I13809" s="26"/>
      <c r="K13809"/>
      <c r="L13809"/>
      <c r="M13809"/>
      <c r="N13809"/>
      <c r="O13809"/>
      <c r="P13809"/>
      <c r="S13809"/>
    </row>
    <row r="13810" spans="1:19" x14ac:dyDescent="0.3">
      <c r="A13810" s="25"/>
      <c r="B13810"/>
      <c r="C13810"/>
      <c r="D13810"/>
      <c r="E13810"/>
      <c r="F13810"/>
      <c r="G13810"/>
      <c r="H13810" s="26"/>
      <c r="I13810" s="26"/>
      <c r="K13810"/>
      <c r="L13810"/>
      <c r="M13810"/>
      <c r="N13810"/>
      <c r="O13810"/>
      <c r="P13810"/>
      <c r="S13810"/>
    </row>
    <row r="13811" spans="1:19" x14ac:dyDescent="0.3">
      <c r="A13811" s="25"/>
      <c r="B13811"/>
      <c r="C13811"/>
      <c r="D13811"/>
      <c r="E13811"/>
      <c r="F13811"/>
      <c r="G13811"/>
      <c r="H13811" s="26"/>
      <c r="I13811" s="26"/>
      <c r="K13811"/>
      <c r="L13811"/>
      <c r="M13811"/>
      <c r="N13811"/>
      <c r="O13811"/>
      <c r="P13811"/>
      <c r="S13811"/>
    </row>
    <row r="13812" spans="1:19" x14ac:dyDescent="0.3">
      <c r="A13812" s="25"/>
      <c r="B13812"/>
      <c r="C13812"/>
      <c r="D13812"/>
      <c r="E13812"/>
      <c r="F13812"/>
      <c r="G13812"/>
      <c r="H13812"/>
      <c r="I13812"/>
      <c r="K13812"/>
      <c r="L13812"/>
      <c r="M13812"/>
      <c r="N13812"/>
      <c r="O13812"/>
      <c r="P13812"/>
      <c r="S13812"/>
    </row>
    <row r="13813" spans="1:19" x14ac:dyDescent="0.3">
      <c r="A13813" s="25"/>
      <c r="B13813"/>
      <c r="C13813"/>
      <c r="D13813"/>
      <c r="E13813"/>
      <c r="F13813"/>
      <c r="G13813"/>
      <c r="H13813" s="14"/>
      <c r="I13813"/>
      <c r="K13813"/>
      <c r="L13813"/>
      <c r="M13813"/>
      <c r="N13813"/>
      <c r="O13813"/>
      <c r="P13813"/>
      <c r="S13813"/>
    </row>
    <row r="13814" spans="1:19" x14ac:dyDescent="0.3">
      <c r="A13814" s="25"/>
      <c r="B13814"/>
      <c r="C13814"/>
      <c r="D13814"/>
      <c r="E13814"/>
      <c r="F13814"/>
      <c r="G13814"/>
      <c r="H13814"/>
      <c r="I13814"/>
      <c r="K13814"/>
      <c r="L13814"/>
      <c r="M13814"/>
      <c r="N13814"/>
      <c r="O13814"/>
      <c r="P13814"/>
      <c r="S13814"/>
    </row>
    <row r="13815" spans="1:19" x14ac:dyDescent="0.3">
      <c r="A13815" s="25"/>
      <c r="B13815"/>
      <c r="C13815"/>
      <c r="D13815"/>
      <c r="E13815"/>
      <c r="F13815"/>
      <c r="G13815"/>
      <c r="H13815" s="14"/>
      <c r="I13815" s="14"/>
      <c r="K13815"/>
      <c r="L13815"/>
      <c r="M13815"/>
      <c r="N13815"/>
      <c r="O13815"/>
      <c r="P13815"/>
      <c r="S13815"/>
    </row>
    <row r="13816" spans="1:19" x14ac:dyDescent="0.3">
      <c r="A13816" s="25"/>
      <c r="B13816"/>
      <c r="C13816"/>
      <c r="D13816"/>
      <c r="E13816"/>
      <c r="F13816"/>
      <c r="G13816"/>
      <c r="H13816" s="14"/>
      <c r="I13816" s="14"/>
      <c r="K13816"/>
      <c r="L13816"/>
      <c r="M13816"/>
      <c r="N13816"/>
      <c r="O13816"/>
      <c r="P13816"/>
      <c r="S13816"/>
    </row>
    <row r="13817" spans="1:19" x14ac:dyDescent="0.3">
      <c r="A13817" s="25"/>
      <c r="B13817"/>
      <c r="C13817"/>
      <c r="D13817"/>
      <c r="E13817"/>
      <c r="F13817"/>
      <c r="G13817"/>
      <c r="H13817" s="26"/>
      <c r="I13817" s="26"/>
      <c r="K13817"/>
      <c r="L13817"/>
      <c r="M13817"/>
      <c r="N13817"/>
      <c r="O13817"/>
      <c r="P13817"/>
      <c r="S13817"/>
    </row>
    <row r="13818" spans="1:19" x14ac:dyDescent="0.3">
      <c r="A13818" s="25"/>
      <c r="B13818"/>
      <c r="C13818"/>
      <c r="D13818"/>
      <c r="E13818"/>
      <c r="F13818"/>
      <c r="G13818"/>
      <c r="H13818" s="26"/>
      <c r="I13818" s="26"/>
      <c r="K13818"/>
      <c r="L13818"/>
      <c r="M13818"/>
      <c r="N13818"/>
      <c r="O13818"/>
      <c r="P13818"/>
      <c r="S13818"/>
    </row>
    <row r="13819" spans="1:19" x14ac:dyDescent="0.3">
      <c r="A13819" s="25"/>
      <c r="B13819"/>
      <c r="C13819"/>
      <c r="D13819"/>
      <c r="E13819"/>
      <c r="F13819"/>
      <c r="G13819"/>
      <c r="H13819" s="26"/>
      <c r="I13819" s="26"/>
      <c r="K13819"/>
      <c r="L13819"/>
      <c r="M13819"/>
      <c r="N13819"/>
      <c r="O13819"/>
      <c r="P13819"/>
      <c r="S13819"/>
    </row>
    <row r="13820" spans="1:19" x14ac:dyDescent="0.3">
      <c r="A13820" s="25"/>
      <c r="B13820"/>
      <c r="C13820"/>
      <c r="D13820"/>
      <c r="E13820"/>
      <c r="F13820"/>
      <c r="G13820"/>
      <c r="H13820" s="26"/>
      <c r="I13820" s="26"/>
      <c r="K13820"/>
      <c r="L13820"/>
      <c r="M13820"/>
      <c r="N13820"/>
      <c r="O13820"/>
      <c r="P13820"/>
      <c r="S13820"/>
    </row>
    <row r="13821" spans="1:19" x14ac:dyDescent="0.3">
      <c r="A13821" s="25"/>
      <c r="B13821"/>
      <c r="C13821"/>
      <c r="D13821"/>
      <c r="E13821"/>
      <c r="F13821"/>
      <c r="G13821"/>
      <c r="H13821" s="14"/>
      <c r="I13821" s="14"/>
      <c r="K13821"/>
      <c r="L13821"/>
      <c r="M13821"/>
      <c r="N13821"/>
      <c r="O13821"/>
      <c r="P13821"/>
      <c r="S13821"/>
    </row>
    <row r="13822" spans="1:19" x14ac:dyDescent="0.3">
      <c r="A13822" s="25"/>
      <c r="B13822"/>
      <c r="C13822"/>
      <c r="D13822"/>
      <c r="E13822"/>
      <c r="F13822"/>
      <c r="G13822"/>
      <c r="H13822" s="14"/>
      <c r="I13822" s="14"/>
      <c r="K13822"/>
      <c r="L13822"/>
      <c r="M13822"/>
      <c r="N13822"/>
      <c r="O13822"/>
      <c r="P13822"/>
      <c r="S13822"/>
    </row>
    <row r="13823" spans="1:19" x14ac:dyDescent="0.3">
      <c r="A13823" s="25"/>
      <c r="B13823"/>
      <c r="C13823"/>
      <c r="D13823"/>
      <c r="E13823"/>
      <c r="F13823"/>
      <c r="G13823"/>
      <c r="H13823" s="14"/>
      <c r="I13823" s="14"/>
      <c r="K13823"/>
      <c r="L13823"/>
      <c r="M13823"/>
      <c r="N13823"/>
      <c r="O13823"/>
      <c r="P13823"/>
      <c r="S13823"/>
    </row>
    <row r="13824" spans="1:19" x14ac:dyDescent="0.3">
      <c r="A13824" s="25"/>
      <c r="B13824"/>
      <c r="C13824"/>
      <c r="D13824"/>
      <c r="E13824"/>
      <c r="F13824"/>
      <c r="G13824"/>
      <c r="H13824" s="14"/>
      <c r="I13824" s="14"/>
      <c r="K13824"/>
      <c r="L13824"/>
      <c r="M13824"/>
      <c r="N13824"/>
      <c r="O13824"/>
      <c r="P13824"/>
      <c r="S13824"/>
    </row>
    <row r="13825" spans="1:20" x14ac:dyDescent="0.3">
      <c r="A13825" s="25"/>
      <c r="B13825"/>
      <c r="C13825"/>
      <c r="D13825"/>
      <c r="E13825"/>
      <c r="F13825"/>
      <c r="G13825"/>
      <c r="H13825" s="26"/>
      <c r="I13825" s="26"/>
      <c r="K13825"/>
      <c r="L13825"/>
      <c r="M13825"/>
      <c r="N13825"/>
      <c r="O13825"/>
      <c r="P13825"/>
      <c r="S13825"/>
    </row>
    <row r="13826" spans="1:20" x14ac:dyDescent="0.3">
      <c r="A13826" s="25"/>
      <c r="B13826"/>
      <c r="C13826"/>
      <c r="D13826"/>
      <c r="E13826"/>
      <c r="F13826"/>
      <c r="G13826"/>
      <c r="H13826" s="26"/>
      <c r="I13826" s="26"/>
      <c r="K13826"/>
      <c r="L13826"/>
      <c r="M13826"/>
      <c r="N13826"/>
      <c r="O13826"/>
      <c r="P13826"/>
      <c r="S13826"/>
    </row>
    <row r="13827" spans="1:20" x14ac:dyDescent="0.3">
      <c r="A13827" s="25"/>
      <c r="B13827"/>
      <c r="C13827"/>
      <c r="D13827"/>
      <c r="E13827"/>
      <c r="F13827"/>
      <c r="G13827"/>
      <c r="H13827" s="26"/>
      <c r="I13827" s="26"/>
      <c r="K13827"/>
      <c r="L13827"/>
      <c r="M13827"/>
      <c r="N13827"/>
      <c r="O13827"/>
      <c r="P13827"/>
      <c r="S13827"/>
    </row>
    <row r="13828" spans="1:20" x14ac:dyDescent="0.3">
      <c r="A13828" s="25"/>
      <c r="B13828"/>
      <c r="C13828"/>
      <c r="D13828"/>
      <c r="E13828"/>
      <c r="F13828"/>
      <c r="G13828"/>
      <c r="H13828" s="26"/>
      <c r="I13828" s="26"/>
      <c r="K13828"/>
      <c r="L13828"/>
      <c r="M13828"/>
      <c r="N13828"/>
      <c r="O13828"/>
      <c r="P13828"/>
      <c r="S13828"/>
    </row>
    <row r="13829" spans="1:20" x14ac:dyDescent="0.3">
      <c r="A13829" s="25"/>
      <c r="B13829"/>
      <c r="C13829"/>
      <c r="D13829"/>
      <c r="E13829"/>
      <c r="F13829"/>
      <c r="G13829"/>
      <c r="H13829" s="26"/>
      <c r="I13829" s="26"/>
      <c r="K13829"/>
      <c r="L13829"/>
      <c r="M13829"/>
      <c r="N13829"/>
      <c r="O13829"/>
      <c r="P13829"/>
      <c r="S13829"/>
    </row>
    <row r="13830" spans="1:20" x14ac:dyDescent="0.3">
      <c r="A13830" s="25"/>
      <c r="B13830"/>
      <c r="C13830"/>
      <c r="D13830"/>
      <c r="E13830"/>
      <c r="F13830"/>
      <c r="G13830"/>
      <c r="H13830" s="26"/>
      <c r="I13830" s="26"/>
      <c r="K13830"/>
      <c r="L13830"/>
      <c r="M13830"/>
      <c r="N13830"/>
      <c r="O13830"/>
      <c r="P13830"/>
      <c r="S13830"/>
    </row>
    <row r="13831" spans="1:20" x14ac:dyDescent="0.3">
      <c r="A13831" s="25"/>
      <c r="B13831"/>
      <c r="C13831"/>
      <c r="D13831"/>
      <c r="E13831"/>
      <c r="F13831"/>
      <c r="G13831"/>
      <c r="H13831" s="26"/>
      <c r="I13831" s="26"/>
      <c r="K13831"/>
      <c r="L13831"/>
      <c r="M13831"/>
      <c r="N13831"/>
      <c r="O13831"/>
      <c r="P13831"/>
      <c r="S13831"/>
    </row>
    <row r="13832" spans="1:20" x14ac:dyDescent="0.3">
      <c r="A13832" s="25"/>
      <c r="B13832"/>
      <c r="C13832"/>
      <c r="D13832"/>
      <c r="E13832"/>
      <c r="F13832"/>
      <c r="G13832"/>
      <c r="H13832" s="26"/>
      <c r="I13832" s="26"/>
      <c r="K13832"/>
      <c r="L13832"/>
      <c r="M13832"/>
      <c r="N13832"/>
      <c r="O13832"/>
      <c r="P13832"/>
      <c r="S13832"/>
      <c r="T13832" s="7"/>
    </row>
    <row r="13833" spans="1:20" x14ac:dyDescent="0.3">
      <c r="A13833" s="25"/>
      <c r="B13833"/>
      <c r="C13833"/>
      <c r="D13833"/>
      <c r="E13833"/>
      <c r="F13833"/>
      <c r="G13833"/>
      <c r="H13833" s="14"/>
      <c r="I13833"/>
      <c r="K13833"/>
      <c r="L13833"/>
      <c r="M13833"/>
      <c r="N13833"/>
      <c r="O13833"/>
      <c r="P13833"/>
      <c r="S13833"/>
    </row>
    <row r="13834" spans="1:20" x14ac:dyDescent="0.3">
      <c r="A13834" s="25"/>
      <c r="B13834"/>
      <c r="C13834"/>
      <c r="D13834"/>
      <c r="E13834"/>
      <c r="F13834"/>
      <c r="G13834"/>
      <c r="H13834"/>
      <c r="I13834"/>
      <c r="K13834"/>
      <c r="L13834"/>
      <c r="M13834"/>
      <c r="N13834"/>
      <c r="O13834"/>
      <c r="P13834"/>
      <c r="S13834"/>
    </row>
    <row r="13835" spans="1:20" x14ac:dyDescent="0.3">
      <c r="A13835" s="25"/>
      <c r="B13835"/>
      <c r="C13835"/>
      <c r="D13835"/>
      <c r="E13835"/>
      <c r="F13835"/>
      <c r="G13835"/>
      <c r="H13835"/>
      <c r="I13835"/>
      <c r="K13835"/>
      <c r="L13835"/>
      <c r="M13835"/>
      <c r="N13835"/>
      <c r="O13835"/>
      <c r="P13835"/>
      <c r="S13835"/>
    </row>
    <row r="13836" spans="1:20" x14ac:dyDescent="0.3">
      <c r="A13836" s="25"/>
      <c r="B13836"/>
      <c r="C13836"/>
      <c r="D13836"/>
      <c r="E13836"/>
      <c r="F13836"/>
      <c r="G13836"/>
      <c r="H13836" s="14"/>
      <c r="I13836" s="14"/>
      <c r="K13836"/>
      <c r="L13836"/>
      <c r="M13836"/>
      <c r="N13836"/>
      <c r="O13836"/>
      <c r="P13836"/>
      <c r="S13836"/>
    </row>
    <row r="13837" spans="1:20" x14ac:dyDescent="0.3">
      <c r="A13837" s="25"/>
      <c r="B13837"/>
      <c r="C13837"/>
      <c r="D13837"/>
      <c r="E13837"/>
      <c r="F13837"/>
      <c r="G13837"/>
      <c r="H13837" s="14"/>
      <c r="I13837"/>
      <c r="K13837"/>
      <c r="L13837"/>
      <c r="M13837"/>
      <c r="N13837"/>
      <c r="O13837"/>
      <c r="P13837"/>
      <c r="S13837"/>
    </row>
    <row r="13838" spans="1:20" x14ac:dyDescent="0.3">
      <c r="A13838" s="25"/>
      <c r="B13838"/>
      <c r="C13838"/>
      <c r="D13838"/>
      <c r="E13838"/>
      <c r="F13838"/>
      <c r="G13838"/>
      <c r="H13838" s="14"/>
      <c r="I13838" s="14"/>
      <c r="K13838"/>
      <c r="L13838"/>
      <c r="M13838"/>
      <c r="N13838"/>
      <c r="O13838"/>
      <c r="P13838"/>
      <c r="S13838"/>
    </row>
    <row r="13839" spans="1:20" x14ac:dyDescent="0.3">
      <c r="A13839" s="25"/>
      <c r="B13839"/>
      <c r="C13839"/>
      <c r="D13839"/>
      <c r="E13839"/>
      <c r="F13839"/>
      <c r="G13839"/>
      <c r="H13839" s="14"/>
      <c r="I13839" s="14"/>
      <c r="K13839"/>
      <c r="L13839"/>
      <c r="M13839"/>
      <c r="N13839"/>
      <c r="O13839"/>
      <c r="P13839"/>
      <c r="S13839"/>
    </row>
    <row r="13840" spans="1:20" x14ac:dyDescent="0.3">
      <c r="A13840" s="25"/>
      <c r="B13840"/>
      <c r="C13840"/>
      <c r="D13840"/>
      <c r="E13840"/>
      <c r="F13840"/>
      <c r="G13840"/>
      <c r="H13840" s="14"/>
      <c r="I13840" s="14"/>
      <c r="K13840"/>
      <c r="L13840"/>
      <c r="M13840"/>
      <c r="N13840"/>
      <c r="O13840"/>
      <c r="P13840"/>
      <c r="S13840"/>
    </row>
    <row r="13841" spans="1:20" x14ac:dyDescent="0.3">
      <c r="A13841" s="25"/>
      <c r="B13841"/>
      <c r="C13841"/>
      <c r="D13841"/>
      <c r="E13841"/>
      <c r="F13841"/>
      <c r="G13841"/>
      <c r="H13841" s="14"/>
      <c r="I13841" s="14"/>
      <c r="K13841"/>
      <c r="L13841"/>
      <c r="M13841"/>
      <c r="N13841"/>
      <c r="O13841"/>
      <c r="P13841"/>
      <c r="S13841"/>
    </row>
    <row r="13842" spans="1:20" x14ac:dyDescent="0.3">
      <c r="A13842" s="25"/>
      <c r="B13842"/>
      <c r="C13842"/>
      <c r="D13842"/>
      <c r="E13842"/>
      <c r="F13842"/>
      <c r="G13842"/>
      <c r="H13842" s="14"/>
      <c r="I13842" s="14"/>
      <c r="K13842"/>
      <c r="L13842"/>
      <c r="M13842"/>
      <c r="N13842"/>
      <c r="O13842"/>
      <c r="P13842"/>
      <c r="S13842"/>
    </row>
    <row r="13843" spans="1:20" x14ac:dyDescent="0.3">
      <c r="A13843" s="25"/>
      <c r="B13843"/>
      <c r="C13843"/>
      <c r="D13843"/>
      <c r="E13843"/>
      <c r="F13843"/>
      <c r="G13843"/>
      <c r="H13843"/>
      <c r="I13843" s="14"/>
      <c r="K13843"/>
      <c r="L13843"/>
      <c r="M13843"/>
      <c r="N13843"/>
      <c r="O13843"/>
      <c r="P13843"/>
      <c r="S13843"/>
    </row>
    <row r="13844" spans="1:20" x14ac:dyDescent="0.3">
      <c r="A13844" s="25"/>
      <c r="B13844"/>
      <c r="C13844"/>
      <c r="D13844"/>
      <c r="E13844"/>
      <c r="F13844"/>
      <c r="G13844"/>
      <c r="H13844"/>
      <c r="I13844" s="14"/>
      <c r="K13844"/>
      <c r="L13844"/>
      <c r="M13844"/>
      <c r="N13844"/>
      <c r="O13844"/>
      <c r="P13844"/>
      <c r="S13844"/>
    </row>
    <row r="13845" spans="1:20" x14ac:dyDescent="0.3">
      <c r="A13845" s="25"/>
      <c r="B13845"/>
      <c r="C13845"/>
      <c r="D13845"/>
      <c r="E13845"/>
      <c r="F13845"/>
      <c r="G13845"/>
      <c r="H13845" s="26"/>
      <c r="I13845" s="26"/>
      <c r="K13845"/>
      <c r="L13845"/>
      <c r="M13845"/>
      <c r="N13845"/>
      <c r="O13845"/>
      <c r="P13845"/>
      <c r="S13845"/>
      <c r="T13845" s="7"/>
    </row>
    <row r="13846" spans="1:20" x14ac:dyDescent="0.3">
      <c r="A13846" s="25"/>
      <c r="B13846"/>
      <c r="C13846"/>
      <c r="D13846"/>
      <c r="E13846"/>
      <c r="F13846"/>
      <c r="G13846"/>
      <c r="H13846" s="26"/>
      <c r="I13846" s="26"/>
      <c r="K13846"/>
      <c r="L13846"/>
      <c r="M13846"/>
      <c r="N13846"/>
      <c r="O13846"/>
      <c r="P13846"/>
      <c r="S13846"/>
    </row>
    <row r="13847" spans="1:20" x14ac:dyDescent="0.3">
      <c r="A13847" s="25"/>
      <c r="B13847"/>
      <c r="C13847"/>
      <c r="D13847"/>
      <c r="E13847"/>
      <c r="F13847"/>
      <c r="G13847"/>
      <c r="H13847" s="26"/>
      <c r="I13847" s="26"/>
      <c r="K13847"/>
      <c r="L13847"/>
      <c r="M13847"/>
      <c r="N13847"/>
      <c r="O13847"/>
      <c r="P13847"/>
      <c r="S13847"/>
    </row>
    <row r="13848" spans="1:20" x14ac:dyDescent="0.3">
      <c r="A13848" s="25"/>
      <c r="B13848"/>
      <c r="C13848"/>
      <c r="D13848"/>
      <c r="E13848"/>
      <c r="F13848"/>
      <c r="G13848"/>
      <c r="H13848" s="26"/>
      <c r="I13848" s="26"/>
      <c r="K13848"/>
      <c r="L13848"/>
      <c r="M13848"/>
      <c r="N13848"/>
      <c r="O13848"/>
      <c r="P13848"/>
      <c r="S13848"/>
    </row>
    <row r="13849" spans="1:20" x14ac:dyDescent="0.3">
      <c r="A13849" s="25"/>
      <c r="B13849"/>
      <c r="C13849"/>
      <c r="D13849"/>
      <c r="E13849"/>
      <c r="F13849"/>
      <c r="G13849"/>
      <c r="H13849" s="26"/>
      <c r="I13849" s="26"/>
      <c r="K13849"/>
      <c r="L13849"/>
      <c r="M13849"/>
      <c r="N13849"/>
      <c r="O13849"/>
      <c r="P13849"/>
      <c r="S13849"/>
    </row>
    <row r="13850" spans="1:20" x14ac:dyDescent="0.3">
      <c r="A13850" s="25"/>
      <c r="B13850"/>
      <c r="C13850"/>
      <c r="D13850"/>
      <c r="E13850"/>
      <c r="F13850"/>
      <c r="G13850"/>
      <c r="H13850" s="26"/>
      <c r="I13850" s="26"/>
      <c r="K13850"/>
      <c r="L13850"/>
      <c r="M13850"/>
      <c r="N13850"/>
      <c r="O13850"/>
      <c r="P13850"/>
      <c r="S13850"/>
    </row>
    <row r="13851" spans="1:20" x14ac:dyDescent="0.3">
      <c r="A13851" s="25"/>
      <c r="B13851"/>
      <c r="C13851"/>
      <c r="D13851"/>
      <c r="E13851"/>
      <c r="F13851"/>
      <c r="G13851"/>
      <c r="H13851" s="26"/>
      <c r="I13851" s="26"/>
      <c r="K13851"/>
      <c r="L13851"/>
      <c r="M13851"/>
      <c r="N13851"/>
      <c r="O13851"/>
      <c r="P13851"/>
      <c r="S13851"/>
    </row>
    <row r="13852" spans="1:20" x14ac:dyDescent="0.3">
      <c r="A13852" s="25"/>
      <c r="B13852"/>
      <c r="C13852"/>
      <c r="D13852"/>
      <c r="E13852"/>
      <c r="F13852"/>
      <c r="G13852"/>
      <c r="H13852" s="26"/>
      <c r="I13852" s="26"/>
      <c r="K13852"/>
      <c r="L13852"/>
      <c r="M13852"/>
      <c r="N13852"/>
      <c r="O13852"/>
      <c r="P13852"/>
      <c r="S13852"/>
    </row>
    <row r="13853" spans="1:20" x14ac:dyDescent="0.3">
      <c r="A13853" s="25"/>
      <c r="B13853"/>
      <c r="C13853"/>
      <c r="D13853"/>
      <c r="E13853"/>
      <c r="F13853"/>
      <c r="G13853"/>
      <c r="H13853" s="14"/>
      <c r="I13853" s="14"/>
      <c r="K13853"/>
      <c r="L13853"/>
      <c r="M13853"/>
      <c r="N13853"/>
      <c r="O13853"/>
      <c r="P13853"/>
      <c r="S13853"/>
    </row>
    <row r="13854" spans="1:20" x14ac:dyDescent="0.3">
      <c r="A13854" s="25"/>
      <c r="B13854"/>
      <c r="C13854"/>
      <c r="D13854"/>
      <c r="E13854"/>
      <c r="F13854"/>
      <c r="G13854"/>
      <c r="H13854" s="14"/>
      <c r="I13854" s="14"/>
      <c r="K13854"/>
      <c r="L13854"/>
      <c r="M13854"/>
      <c r="N13854"/>
      <c r="O13854"/>
      <c r="P13854"/>
      <c r="S13854"/>
    </row>
    <row r="13855" spans="1:20" x14ac:dyDescent="0.3">
      <c r="A13855" s="25"/>
      <c r="B13855"/>
      <c r="C13855"/>
      <c r="D13855"/>
      <c r="E13855"/>
      <c r="F13855"/>
      <c r="G13855"/>
      <c r="H13855" s="14"/>
      <c r="I13855" s="14"/>
      <c r="K13855"/>
      <c r="L13855"/>
      <c r="M13855"/>
      <c r="N13855"/>
      <c r="O13855"/>
      <c r="P13855"/>
      <c r="S13855"/>
      <c r="T13855" s="7"/>
    </row>
    <row r="13856" spans="1:20" x14ac:dyDescent="0.3">
      <c r="A13856" s="25"/>
      <c r="B13856"/>
      <c r="C13856"/>
      <c r="D13856"/>
      <c r="E13856"/>
      <c r="F13856"/>
      <c r="G13856"/>
      <c r="H13856" s="14"/>
      <c r="I13856" s="14"/>
      <c r="K13856"/>
      <c r="L13856"/>
      <c r="M13856"/>
      <c r="N13856"/>
      <c r="O13856"/>
      <c r="P13856"/>
      <c r="S13856"/>
    </row>
    <row r="13857" spans="1:20" x14ac:dyDescent="0.3">
      <c r="A13857" s="25"/>
      <c r="B13857"/>
      <c r="C13857"/>
      <c r="D13857"/>
      <c r="E13857"/>
      <c r="F13857"/>
      <c r="G13857"/>
      <c r="H13857" s="26"/>
      <c r="I13857" s="26"/>
      <c r="K13857"/>
      <c r="L13857"/>
      <c r="M13857"/>
      <c r="N13857"/>
      <c r="O13857"/>
      <c r="P13857"/>
      <c r="S13857"/>
      <c r="T13857" s="7"/>
    </row>
    <row r="13858" spans="1:20" x14ac:dyDescent="0.3">
      <c r="A13858" s="25"/>
      <c r="B13858"/>
      <c r="C13858"/>
      <c r="D13858"/>
      <c r="E13858"/>
      <c r="F13858"/>
      <c r="G13858"/>
      <c r="H13858" s="26"/>
      <c r="I13858" s="26"/>
      <c r="K13858"/>
      <c r="L13858"/>
      <c r="M13858"/>
      <c r="N13858"/>
      <c r="O13858"/>
      <c r="P13858"/>
      <c r="S13858"/>
    </row>
    <row r="13859" spans="1:20" x14ac:dyDescent="0.3">
      <c r="A13859" s="25"/>
      <c r="B13859"/>
      <c r="C13859"/>
      <c r="D13859"/>
      <c r="E13859"/>
      <c r="F13859"/>
      <c r="G13859"/>
      <c r="H13859" s="26"/>
      <c r="I13859" s="26"/>
      <c r="K13859"/>
      <c r="L13859"/>
      <c r="M13859"/>
      <c r="N13859"/>
      <c r="O13859"/>
      <c r="P13859"/>
      <c r="S13859"/>
    </row>
    <row r="13860" spans="1:20" x14ac:dyDescent="0.3">
      <c r="A13860" s="25"/>
      <c r="B13860"/>
      <c r="C13860"/>
      <c r="D13860"/>
      <c r="E13860"/>
      <c r="F13860"/>
      <c r="G13860"/>
      <c r="H13860" s="26"/>
      <c r="I13860" s="26"/>
      <c r="K13860"/>
      <c r="L13860"/>
      <c r="M13860"/>
      <c r="N13860"/>
      <c r="O13860"/>
      <c r="P13860"/>
      <c r="S13860"/>
    </row>
    <row r="13861" spans="1:20" x14ac:dyDescent="0.3">
      <c r="A13861" s="25"/>
      <c r="B13861"/>
      <c r="C13861"/>
      <c r="D13861"/>
      <c r="E13861"/>
      <c r="F13861"/>
      <c r="G13861"/>
      <c r="H13861" s="26"/>
      <c r="I13861" s="26"/>
      <c r="K13861"/>
      <c r="L13861"/>
      <c r="M13861"/>
      <c r="N13861"/>
      <c r="O13861"/>
      <c r="P13861"/>
      <c r="S13861"/>
    </row>
    <row r="13862" spans="1:20" x14ac:dyDescent="0.3">
      <c r="A13862" s="25"/>
      <c r="B13862"/>
      <c r="C13862"/>
      <c r="D13862"/>
      <c r="E13862"/>
      <c r="F13862"/>
      <c r="G13862"/>
      <c r="H13862" s="26"/>
      <c r="I13862" s="26"/>
      <c r="K13862"/>
      <c r="L13862"/>
      <c r="M13862"/>
      <c r="N13862"/>
      <c r="O13862"/>
      <c r="P13862"/>
      <c r="S13862"/>
    </row>
    <row r="13863" spans="1:20" x14ac:dyDescent="0.3">
      <c r="A13863" s="25"/>
      <c r="B13863"/>
      <c r="C13863"/>
      <c r="D13863"/>
      <c r="E13863"/>
      <c r="F13863"/>
      <c r="G13863"/>
      <c r="H13863" s="14"/>
      <c r="I13863" s="14"/>
      <c r="K13863"/>
      <c r="L13863"/>
      <c r="M13863"/>
      <c r="N13863"/>
      <c r="O13863"/>
      <c r="P13863"/>
      <c r="S13863"/>
    </row>
    <row r="13864" spans="1:20" x14ac:dyDescent="0.3">
      <c r="A13864" s="25"/>
      <c r="B13864"/>
      <c r="C13864"/>
      <c r="D13864"/>
      <c r="E13864"/>
      <c r="F13864"/>
      <c r="G13864"/>
      <c r="H13864" s="14"/>
      <c r="I13864" s="26"/>
      <c r="K13864"/>
      <c r="L13864"/>
      <c r="M13864"/>
      <c r="N13864"/>
      <c r="O13864"/>
      <c r="P13864"/>
      <c r="S13864"/>
    </row>
    <row r="13865" spans="1:20" x14ac:dyDescent="0.3">
      <c r="A13865" s="25"/>
      <c r="B13865"/>
      <c r="C13865"/>
      <c r="D13865"/>
      <c r="E13865"/>
      <c r="F13865"/>
      <c r="G13865"/>
      <c r="H13865" s="14"/>
      <c r="I13865" s="26"/>
      <c r="K13865"/>
      <c r="L13865"/>
      <c r="M13865"/>
      <c r="N13865"/>
      <c r="O13865"/>
      <c r="P13865"/>
      <c r="S13865"/>
    </row>
    <row r="13866" spans="1:20" x14ac:dyDescent="0.3">
      <c r="A13866" s="25"/>
      <c r="B13866"/>
      <c r="C13866"/>
      <c r="D13866"/>
      <c r="E13866"/>
      <c r="F13866"/>
      <c r="G13866"/>
      <c r="H13866" s="14"/>
      <c r="I13866" s="26"/>
      <c r="K13866"/>
      <c r="L13866"/>
      <c r="M13866"/>
      <c r="N13866"/>
      <c r="O13866"/>
      <c r="P13866"/>
      <c r="S13866"/>
    </row>
    <row r="13867" spans="1:20" x14ac:dyDescent="0.3">
      <c r="A13867" s="25"/>
      <c r="B13867"/>
      <c r="C13867"/>
      <c r="D13867"/>
      <c r="E13867"/>
      <c r="F13867"/>
      <c r="G13867"/>
      <c r="H13867" s="14"/>
      <c r="I13867" s="14"/>
      <c r="K13867"/>
      <c r="L13867"/>
      <c r="M13867"/>
      <c r="N13867"/>
      <c r="O13867"/>
      <c r="P13867"/>
      <c r="S13867"/>
    </row>
    <row r="13868" spans="1:20" x14ac:dyDescent="0.3">
      <c r="A13868" s="25"/>
      <c r="B13868"/>
      <c r="C13868"/>
      <c r="D13868"/>
      <c r="E13868"/>
      <c r="F13868"/>
      <c r="G13868"/>
      <c r="H13868" s="14"/>
      <c r="I13868" s="14"/>
      <c r="K13868"/>
      <c r="L13868"/>
      <c r="M13868"/>
      <c r="N13868"/>
      <c r="O13868"/>
      <c r="P13868"/>
      <c r="S13868"/>
    </row>
    <row r="13869" spans="1:20" x14ac:dyDescent="0.3">
      <c r="A13869" s="25"/>
      <c r="B13869"/>
      <c r="C13869"/>
      <c r="D13869"/>
      <c r="E13869"/>
      <c r="F13869"/>
      <c r="G13869"/>
      <c r="H13869" s="26"/>
      <c r="I13869" s="26"/>
      <c r="K13869"/>
      <c r="L13869"/>
      <c r="M13869"/>
      <c r="N13869"/>
      <c r="O13869"/>
      <c r="P13869"/>
      <c r="S13869"/>
    </row>
    <row r="13870" spans="1:20" x14ac:dyDescent="0.3">
      <c r="A13870" s="25"/>
      <c r="B13870"/>
      <c r="C13870"/>
      <c r="D13870"/>
      <c r="E13870"/>
      <c r="F13870"/>
      <c r="G13870"/>
      <c r="H13870" s="26"/>
      <c r="I13870" s="26"/>
      <c r="K13870"/>
      <c r="L13870"/>
      <c r="M13870"/>
      <c r="N13870"/>
      <c r="O13870"/>
      <c r="P13870"/>
      <c r="S13870"/>
    </row>
    <row r="13871" spans="1:20" x14ac:dyDescent="0.3">
      <c r="A13871" s="25"/>
      <c r="B13871"/>
      <c r="C13871"/>
      <c r="D13871"/>
      <c r="E13871"/>
      <c r="F13871"/>
      <c r="G13871"/>
      <c r="H13871"/>
      <c r="I13871" s="26"/>
      <c r="K13871"/>
      <c r="L13871"/>
      <c r="M13871"/>
      <c r="N13871"/>
      <c r="O13871"/>
      <c r="P13871"/>
      <c r="S13871"/>
    </row>
    <row r="13872" spans="1:20" x14ac:dyDescent="0.3">
      <c r="A13872" s="25"/>
      <c r="B13872"/>
      <c r="C13872"/>
      <c r="D13872"/>
      <c r="E13872"/>
      <c r="F13872"/>
      <c r="G13872"/>
      <c r="H13872"/>
      <c r="I13872" s="26"/>
      <c r="K13872"/>
      <c r="L13872"/>
      <c r="M13872"/>
      <c r="N13872"/>
      <c r="O13872"/>
      <c r="P13872"/>
      <c r="S13872"/>
    </row>
    <row r="13873" spans="1:20" x14ac:dyDescent="0.3">
      <c r="A13873" s="25"/>
      <c r="B13873"/>
      <c r="C13873"/>
      <c r="D13873"/>
      <c r="E13873"/>
      <c r="F13873"/>
      <c r="G13873"/>
      <c r="H13873"/>
      <c r="I13873" s="26"/>
      <c r="K13873"/>
      <c r="L13873"/>
      <c r="M13873"/>
      <c r="N13873"/>
      <c r="O13873"/>
      <c r="P13873"/>
      <c r="S13873"/>
    </row>
    <row r="13874" spans="1:20" x14ac:dyDescent="0.3">
      <c r="A13874" s="25"/>
      <c r="B13874"/>
      <c r="C13874"/>
      <c r="D13874"/>
      <c r="E13874"/>
      <c r="F13874"/>
      <c r="G13874"/>
      <c r="H13874" s="14"/>
      <c r="I13874" s="14"/>
      <c r="K13874"/>
      <c r="L13874"/>
      <c r="M13874"/>
      <c r="N13874"/>
      <c r="O13874"/>
      <c r="P13874"/>
      <c r="S13874"/>
      <c r="T13874" s="7"/>
    </row>
    <row r="13875" spans="1:20" x14ac:dyDescent="0.3">
      <c r="A13875" s="25"/>
      <c r="B13875"/>
      <c r="C13875"/>
      <c r="D13875"/>
      <c r="E13875"/>
      <c r="F13875"/>
      <c r="G13875"/>
      <c r="H13875" s="14"/>
      <c r="I13875"/>
      <c r="K13875"/>
      <c r="L13875"/>
      <c r="M13875"/>
      <c r="N13875"/>
      <c r="O13875"/>
      <c r="P13875"/>
      <c r="S13875"/>
    </row>
    <row r="13876" spans="1:20" x14ac:dyDescent="0.3">
      <c r="A13876" s="25"/>
      <c r="B13876"/>
      <c r="C13876"/>
      <c r="D13876"/>
      <c r="E13876"/>
      <c r="F13876"/>
      <c r="G13876"/>
      <c r="H13876" s="14"/>
      <c r="I13876"/>
      <c r="K13876"/>
      <c r="L13876"/>
      <c r="M13876"/>
      <c r="N13876"/>
      <c r="O13876"/>
      <c r="P13876"/>
      <c r="S13876"/>
    </row>
    <row r="13877" spans="1:20" x14ac:dyDescent="0.3">
      <c r="A13877" s="25"/>
      <c r="B13877"/>
      <c r="C13877"/>
      <c r="D13877"/>
      <c r="E13877"/>
      <c r="F13877"/>
      <c r="G13877"/>
      <c r="H13877" s="14"/>
      <c r="I13877" s="26"/>
      <c r="K13877"/>
      <c r="L13877"/>
      <c r="M13877"/>
      <c r="N13877"/>
      <c r="O13877"/>
      <c r="P13877"/>
      <c r="S13877"/>
    </row>
    <row r="13878" spans="1:20" x14ac:dyDescent="0.3">
      <c r="A13878" s="25"/>
      <c r="B13878"/>
      <c r="C13878"/>
      <c r="D13878"/>
      <c r="E13878"/>
      <c r="F13878"/>
      <c r="G13878"/>
      <c r="H13878" s="14"/>
      <c r="I13878" s="26"/>
      <c r="K13878"/>
      <c r="L13878"/>
      <c r="M13878"/>
      <c r="N13878"/>
      <c r="O13878"/>
      <c r="P13878"/>
      <c r="S13878"/>
    </row>
    <row r="13879" spans="1:20" x14ac:dyDescent="0.3">
      <c r="A13879" s="25"/>
      <c r="B13879"/>
      <c r="C13879"/>
      <c r="D13879"/>
      <c r="E13879"/>
      <c r="F13879"/>
      <c r="G13879"/>
      <c r="H13879"/>
      <c r="I13879" s="26"/>
      <c r="K13879"/>
      <c r="L13879"/>
      <c r="M13879"/>
      <c r="N13879"/>
      <c r="O13879"/>
      <c r="P13879"/>
      <c r="S13879"/>
    </row>
    <row r="13880" spans="1:20" x14ac:dyDescent="0.3">
      <c r="A13880" s="25"/>
      <c r="B13880"/>
      <c r="C13880"/>
      <c r="D13880"/>
      <c r="E13880"/>
      <c r="F13880"/>
      <c r="G13880"/>
      <c r="H13880"/>
      <c r="I13880" s="26"/>
      <c r="K13880"/>
      <c r="L13880"/>
      <c r="M13880"/>
      <c r="N13880"/>
      <c r="O13880"/>
      <c r="P13880"/>
      <c r="S13880"/>
    </row>
    <row r="13881" spans="1:20" x14ac:dyDescent="0.3">
      <c r="A13881" s="25"/>
      <c r="B13881"/>
      <c r="C13881"/>
      <c r="D13881"/>
      <c r="E13881"/>
      <c r="F13881"/>
      <c r="G13881"/>
      <c r="H13881" s="26"/>
      <c r="I13881" s="26"/>
      <c r="K13881"/>
      <c r="L13881"/>
      <c r="M13881"/>
      <c r="N13881"/>
      <c r="O13881"/>
      <c r="P13881"/>
      <c r="S13881"/>
    </row>
    <row r="13882" spans="1:20" x14ac:dyDescent="0.3">
      <c r="A13882" s="25"/>
      <c r="B13882"/>
      <c r="C13882"/>
      <c r="D13882"/>
      <c r="E13882"/>
      <c r="F13882"/>
      <c r="G13882"/>
      <c r="H13882" s="26"/>
      <c r="I13882" s="26"/>
      <c r="K13882"/>
      <c r="L13882"/>
      <c r="M13882"/>
      <c r="N13882"/>
      <c r="O13882"/>
      <c r="P13882"/>
      <c r="S13882"/>
    </row>
    <row r="13883" spans="1:20" x14ac:dyDescent="0.3">
      <c r="A13883" s="25"/>
      <c r="B13883"/>
      <c r="C13883"/>
      <c r="D13883"/>
      <c r="E13883"/>
      <c r="F13883"/>
      <c r="G13883"/>
      <c r="H13883" s="26"/>
      <c r="I13883" s="26"/>
      <c r="K13883"/>
      <c r="L13883"/>
      <c r="M13883"/>
      <c r="N13883"/>
      <c r="O13883"/>
      <c r="P13883"/>
      <c r="S13883"/>
    </row>
    <row r="13884" spans="1:20" x14ac:dyDescent="0.3">
      <c r="A13884" s="25"/>
      <c r="B13884"/>
      <c r="C13884"/>
      <c r="D13884"/>
      <c r="E13884"/>
      <c r="F13884"/>
      <c r="G13884"/>
      <c r="H13884"/>
      <c r="I13884" s="14"/>
      <c r="K13884"/>
      <c r="L13884"/>
      <c r="M13884"/>
      <c r="N13884"/>
      <c r="O13884"/>
      <c r="P13884"/>
      <c r="S13884"/>
    </row>
    <row r="13885" spans="1:20" x14ac:dyDescent="0.3">
      <c r="A13885" s="25"/>
      <c r="B13885"/>
      <c r="C13885"/>
      <c r="D13885"/>
      <c r="E13885"/>
      <c r="F13885"/>
      <c r="G13885"/>
      <c r="H13885" s="14"/>
      <c r="I13885" s="14"/>
      <c r="K13885"/>
      <c r="L13885"/>
      <c r="M13885"/>
      <c r="N13885"/>
      <c r="O13885"/>
      <c r="P13885"/>
      <c r="S13885"/>
      <c r="T13885" s="7"/>
    </row>
    <row r="13886" spans="1:20" x14ac:dyDescent="0.3">
      <c r="A13886" s="25"/>
      <c r="B13886"/>
      <c r="C13886"/>
      <c r="D13886"/>
      <c r="E13886"/>
      <c r="F13886"/>
      <c r="G13886"/>
      <c r="H13886"/>
      <c r="I13886" s="14"/>
      <c r="K13886"/>
      <c r="L13886"/>
      <c r="M13886"/>
      <c r="N13886"/>
      <c r="O13886"/>
      <c r="P13886"/>
      <c r="S13886"/>
    </row>
    <row r="13887" spans="1:20" x14ac:dyDescent="0.3">
      <c r="A13887" s="25"/>
      <c r="B13887"/>
      <c r="C13887"/>
      <c r="D13887"/>
      <c r="E13887"/>
      <c r="F13887"/>
      <c r="G13887"/>
      <c r="H13887"/>
      <c r="I13887"/>
      <c r="K13887"/>
      <c r="L13887"/>
      <c r="M13887"/>
      <c r="N13887"/>
      <c r="O13887"/>
      <c r="P13887"/>
      <c r="S13887"/>
    </row>
    <row r="13888" spans="1:20" x14ac:dyDescent="0.3">
      <c r="A13888" s="25"/>
      <c r="B13888"/>
      <c r="C13888"/>
      <c r="D13888"/>
      <c r="E13888"/>
      <c r="F13888"/>
      <c r="G13888"/>
      <c r="H13888"/>
      <c r="I13888"/>
      <c r="K13888"/>
      <c r="L13888"/>
      <c r="M13888"/>
      <c r="N13888"/>
      <c r="O13888"/>
      <c r="P13888"/>
      <c r="S13888"/>
    </row>
    <row r="13889" spans="1:20" x14ac:dyDescent="0.3">
      <c r="A13889" s="25"/>
      <c r="B13889"/>
      <c r="C13889"/>
      <c r="D13889"/>
      <c r="E13889"/>
      <c r="F13889"/>
      <c r="G13889"/>
      <c r="H13889"/>
      <c r="I13889"/>
      <c r="K13889"/>
      <c r="L13889"/>
      <c r="M13889"/>
      <c r="N13889"/>
      <c r="O13889"/>
      <c r="P13889"/>
      <c r="S13889"/>
    </row>
    <row r="13890" spans="1:20" x14ac:dyDescent="0.3">
      <c r="A13890" s="25"/>
      <c r="B13890"/>
      <c r="C13890"/>
      <c r="D13890"/>
      <c r="E13890"/>
      <c r="F13890"/>
      <c r="G13890"/>
      <c r="H13890" s="26"/>
      <c r="I13890" s="26"/>
      <c r="K13890"/>
      <c r="L13890"/>
      <c r="M13890"/>
      <c r="N13890"/>
      <c r="O13890"/>
      <c r="P13890"/>
      <c r="S13890"/>
    </row>
    <row r="13891" spans="1:20" x14ac:dyDescent="0.3">
      <c r="A13891" s="25"/>
      <c r="B13891"/>
      <c r="C13891"/>
      <c r="D13891"/>
      <c r="E13891"/>
      <c r="F13891"/>
      <c r="G13891"/>
      <c r="H13891" s="26"/>
      <c r="I13891" s="26"/>
      <c r="K13891"/>
      <c r="L13891"/>
      <c r="M13891"/>
      <c r="N13891"/>
      <c r="O13891"/>
      <c r="P13891"/>
      <c r="S13891"/>
    </row>
    <row r="13892" spans="1:20" x14ac:dyDescent="0.3">
      <c r="A13892" s="25"/>
      <c r="B13892"/>
      <c r="C13892"/>
      <c r="D13892"/>
      <c r="E13892"/>
      <c r="F13892"/>
      <c r="G13892"/>
      <c r="H13892" s="26"/>
      <c r="I13892" s="26"/>
      <c r="K13892"/>
      <c r="L13892"/>
      <c r="M13892"/>
      <c r="N13892"/>
      <c r="O13892"/>
      <c r="P13892"/>
      <c r="S13892"/>
    </row>
    <row r="13893" spans="1:20" x14ac:dyDescent="0.3">
      <c r="A13893" s="25"/>
      <c r="B13893"/>
      <c r="C13893"/>
      <c r="D13893"/>
      <c r="E13893"/>
      <c r="F13893"/>
      <c r="G13893"/>
      <c r="H13893" s="26"/>
      <c r="I13893" s="26"/>
      <c r="K13893"/>
      <c r="L13893"/>
      <c r="M13893"/>
      <c r="N13893"/>
      <c r="O13893"/>
      <c r="P13893"/>
      <c r="S13893"/>
    </row>
    <row r="13894" spans="1:20" x14ac:dyDescent="0.3">
      <c r="A13894" s="25"/>
      <c r="B13894"/>
      <c r="C13894"/>
      <c r="D13894"/>
      <c r="E13894"/>
      <c r="F13894"/>
      <c r="G13894"/>
      <c r="H13894"/>
      <c r="I13894"/>
      <c r="K13894"/>
      <c r="L13894"/>
      <c r="M13894"/>
      <c r="N13894"/>
      <c r="O13894"/>
      <c r="P13894"/>
      <c r="S13894"/>
    </row>
    <row r="13895" spans="1:20" x14ac:dyDescent="0.3">
      <c r="A13895" s="25"/>
      <c r="B13895"/>
      <c r="C13895"/>
      <c r="D13895"/>
      <c r="E13895"/>
      <c r="F13895"/>
      <c r="G13895"/>
      <c r="H13895"/>
      <c r="I13895"/>
      <c r="K13895"/>
      <c r="L13895"/>
      <c r="M13895"/>
      <c r="N13895"/>
      <c r="O13895"/>
      <c r="P13895"/>
      <c r="S13895"/>
    </row>
    <row r="13896" spans="1:20" x14ac:dyDescent="0.3">
      <c r="A13896" s="25"/>
      <c r="B13896"/>
      <c r="C13896"/>
      <c r="D13896"/>
      <c r="E13896"/>
      <c r="F13896"/>
      <c r="G13896"/>
      <c r="H13896" s="14"/>
      <c r="I13896" s="14"/>
      <c r="K13896"/>
      <c r="L13896"/>
      <c r="M13896"/>
      <c r="N13896"/>
      <c r="O13896"/>
      <c r="P13896"/>
      <c r="S13896"/>
    </row>
    <row r="13897" spans="1:20" x14ac:dyDescent="0.3">
      <c r="A13897" s="25"/>
      <c r="B13897"/>
      <c r="C13897"/>
      <c r="D13897"/>
      <c r="E13897"/>
      <c r="F13897"/>
      <c r="G13897"/>
      <c r="H13897"/>
      <c r="I13897"/>
      <c r="K13897"/>
      <c r="L13897"/>
      <c r="M13897"/>
      <c r="N13897"/>
      <c r="O13897"/>
      <c r="P13897"/>
      <c r="S13897"/>
    </row>
    <row r="13898" spans="1:20" x14ac:dyDescent="0.3">
      <c r="A13898" s="25"/>
      <c r="B13898"/>
      <c r="C13898"/>
      <c r="D13898"/>
      <c r="E13898"/>
      <c r="F13898"/>
      <c r="G13898"/>
      <c r="H13898" s="26"/>
      <c r="I13898" s="26"/>
      <c r="K13898"/>
      <c r="L13898"/>
      <c r="M13898"/>
      <c r="N13898"/>
      <c r="O13898"/>
      <c r="P13898"/>
      <c r="S13898"/>
    </row>
    <row r="13899" spans="1:20" x14ac:dyDescent="0.3">
      <c r="A13899" s="25"/>
      <c r="B13899"/>
      <c r="C13899"/>
      <c r="D13899"/>
      <c r="E13899"/>
      <c r="F13899"/>
      <c r="G13899"/>
      <c r="H13899" s="26"/>
      <c r="I13899" s="26"/>
      <c r="K13899"/>
      <c r="L13899"/>
      <c r="M13899"/>
      <c r="N13899"/>
      <c r="O13899"/>
      <c r="P13899"/>
      <c r="S13899"/>
    </row>
    <row r="13900" spans="1:20" x14ac:dyDescent="0.3">
      <c r="A13900" s="25"/>
      <c r="B13900"/>
      <c r="C13900"/>
      <c r="D13900"/>
      <c r="E13900"/>
      <c r="F13900"/>
      <c r="G13900"/>
      <c r="H13900" s="26"/>
      <c r="I13900" s="26"/>
      <c r="K13900"/>
      <c r="L13900"/>
      <c r="M13900"/>
      <c r="N13900"/>
      <c r="O13900"/>
      <c r="P13900"/>
      <c r="S13900"/>
    </row>
    <row r="13901" spans="1:20" x14ac:dyDescent="0.3">
      <c r="A13901" s="25"/>
      <c r="B13901"/>
      <c r="C13901"/>
      <c r="D13901"/>
      <c r="E13901"/>
      <c r="F13901"/>
      <c r="G13901"/>
      <c r="H13901" s="26"/>
      <c r="I13901" s="26"/>
      <c r="K13901"/>
      <c r="L13901"/>
      <c r="M13901"/>
      <c r="N13901"/>
      <c r="O13901"/>
      <c r="P13901"/>
      <c r="S13901"/>
      <c r="T13901" s="7"/>
    </row>
    <row r="13902" spans="1:20" x14ac:dyDescent="0.3">
      <c r="A13902" s="25"/>
      <c r="B13902"/>
      <c r="C13902"/>
      <c r="D13902"/>
      <c r="E13902"/>
      <c r="F13902"/>
      <c r="G13902"/>
      <c r="H13902" s="14"/>
      <c r="I13902" s="26"/>
      <c r="K13902"/>
      <c r="L13902"/>
      <c r="M13902"/>
      <c r="N13902"/>
      <c r="O13902"/>
      <c r="P13902"/>
      <c r="S13902"/>
    </row>
    <row r="13903" spans="1:20" x14ac:dyDescent="0.3">
      <c r="A13903" s="25"/>
      <c r="B13903"/>
      <c r="C13903"/>
      <c r="D13903"/>
      <c r="E13903"/>
      <c r="F13903"/>
      <c r="G13903"/>
      <c r="H13903" s="14"/>
      <c r="I13903" s="26"/>
      <c r="K13903"/>
      <c r="L13903"/>
      <c r="M13903"/>
      <c r="N13903"/>
      <c r="O13903"/>
      <c r="P13903"/>
      <c r="S13903"/>
    </row>
    <row r="13904" spans="1:20" x14ac:dyDescent="0.3">
      <c r="A13904" s="25"/>
      <c r="B13904"/>
      <c r="C13904"/>
      <c r="D13904"/>
      <c r="E13904"/>
      <c r="F13904"/>
      <c r="G13904"/>
      <c r="H13904" s="14"/>
      <c r="I13904" s="26"/>
      <c r="K13904"/>
      <c r="L13904"/>
      <c r="M13904"/>
      <c r="N13904"/>
      <c r="O13904"/>
      <c r="P13904"/>
      <c r="S13904"/>
    </row>
    <row r="13905" spans="1:20" x14ac:dyDescent="0.3">
      <c r="A13905" s="25"/>
      <c r="B13905"/>
      <c r="C13905"/>
      <c r="D13905"/>
      <c r="E13905"/>
      <c r="F13905"/>
      <c r="G13905"/>
      <c r="H13905" s="14"/>
      <c r="I13905" s="26"/>
      <c r="K13905"/>
      <c r="L13905"/>
      <c r="M13905"/>
      <c r="N13905"/>
      <c r="O13905"/>
      <c r="P13905"/>
      <c r="S13905"/>
    </row>
    <row r="13906" spans="1:20" x14ac:dyDescent="0.3">
      <c r="A13906" s="25"/>
      <c r="B13906"/>
      <c r="C13906"/>
      <c r="D13906"/>
      <c r="E13906"/>
      <c r="F13906"/>
      <c r="G13906"/>
      <c r="H13906" s="26"/>
      <c r="I13906" s="26"/>
      <c r="K13906"/>
      <c r="L13906"/>
      <c r="M13906"/>
      <c r="N13906"/>
      <c r="O13906"/>
      <c r="P13906"/>
      <c r="S13906"/>
    </row>
    <row r="13907" spans="1:20" x14ac:dyDescent="0.3">
      <c r="A13907" s="25"/>
      <c r="B13907"/>
      <c r="C13907"/>
      <c r="D13907"/>
      <c r="E13907"/>
      <c r="F13907"/>
      <c r="G13907"/>
      <c r="H13907" s="26"/>
      <c r="I13907" s="26"/>
      <c r="K13907"/>
      <c r="L13907"/>
      <c r="M13907"/>
      <c r="N13907"/>
      <c r="O13907"/>
      <c r="P13907"/>
      <c r="S13907"/>
    </row>
    <row r="13908" spans="1:20" x14ac:dyDescent="0.3">
      <c r="A13908" s="25"/>
      <c r="B13908"/>
      <c r="C13908"/>
      <c r="D13908"/>
      <c r="E13908"/>
      <c r="F13908"/>
      <c r="G13908"/>
      <c r="H13908" s="26"/>
      <c r="I13908" s="26"/>
      <c r="K13908"/>
      <c r="L13908"/>
      <c r="M13908"/>
      <c r="N13908"/>
      <c r="O13908"/>
      <c r="P13908"/>
      <c r="S13908"/>
    </row>
    <row r="13909" spans="1:20" x14ac:dyDescent="0.3">
      <c r="A13909" s="25"/>
      <c r="B13909"/>
      <c r="C13909"/>
      <c r="D13909"/>
      <c r="E13909"/>
      <c r="F13909"/>
      <c r="G13909"/>
      <c r="H13909" s="26"/>
      <c r="I13909" s="26"/>
      <c r="K13909"/>
      <c r="L13909"/>
      <c r="M13909"/>
      <c r="N13909"/>
      <c r="O13909"/>
      <c r="P13909"/>
      <c r="S13909"/>
      <c r="T13909" s="7"/>
    </row>
    <row r="13910" spans="1:20" x14ac:dyDescent="0.3">
      <c r="A13910" s="25"/>
      <c r="B13910"/>
      <c r="C13910"/>
      <c r="D13910"/>
      <c r="E13910"/>
      <c r="F13910"/>
      <c r="G13910"/>
      <c r="H13910"/>
      <c r="I13910"/>
      <c r="K13910"/>
      <c r="L13910"/>
      <c r="M13910"/>
      <c r="N13910"/>
      <c r="O13910"/>
      <c r="P13910"/>
      <c r="S13910"/>
    </row>
    <row r="13911" spans="1:20" x14ac:dyDescent="0.3">
      <c r="A13911" s="25"/>
      <c r="B13911"/>
      <c r="C13911"/>
      <c r="D13911"/>
      <c r="E13911"/>
      <c r="F13911"/>
      <c r="G13911"/>
      <c r="H13911"/>
      <c r="I13911"/>
      <c r="K13911"/>
      <c r="L13911"/>
      <c r="M13911"/>
      <c r="N13911"/>
      <c r="O13911"/>
      <c r="P13911"/>
      <c r="S13911"/>
    </row>
    <row r="13912" spans="1:20" x14ac:dyDescent="0.3">
      <c r="A13912" s="25"/>
      <c r="B13912"/>
      <c r="C13912"/>
      <c r="D13912"/>
      <c r="E13912"/>
      <c r="F13912"/>
      <c r="G13912"/>
      <c r="H13912"/>
      <c r="I13912"/>
      <c r="K13912"/>
      <c r="L13912"/>
      <c r="M13912"/>
      <c r="N13912"/>
      <c r="O13912"/>
      <c r="P13912"/>
      <c r="S13912"/>
    </row>
    <row r="13913" spans="1:20" x14ac:dyDescent="0.3">
      <c r="A13913" s="25"/>
      <c r="B13913"/>
      <c r="C13913"/>
      <c r="D13913"/>
      <c r="E13913"/>
      <c r="F13913"/>
      <c r="G13913"/>
      <c r="H13913"/>
      <c r="I13913"/>
      <c r="K13913"/>
      <c r="L13913"/>
      <c r="M13913"/>
      <c r="N13913"/>
      <c r="O13913"/>
      <c r="P13913"/>
      <c r="S13913"/>
    </row>
    <row r="13914" spans="1:20" x14ac:dyDescent="0.3">
      <c r="A13914" s="25"/>
      <c r="B13914"/>
      <c r="C13914"/>
      <c r="D13914"/>
      <c r="E13914"/>
      <c r="F13914"/>
      <c r="G13914"/>
      <c r="H13914" s="26"/>
      <c r="I13914" s="26"/>
      <c r="K13914"/>
      <c r="L13914"/>
      <c r="M13914"/>
      <c r="N13914"/>
      <c r="O13914"/>
      <c r="P13914"/>
      <c r="S13914"/>
    </row>
    <row r="13915" spans="1:20" x14ac:dyDescent="0.3">
      <c r="A13915" s="25"/>
      <c r="B13915"/>
      <c r="C13915"/>
      <c r="D13915"/>
      <c r="E13915"/>
      <c r="F13915"/>
      <c r="G13915"/>
      <c r="H13915" s="26"/>
      <c r="I13915" s="26"/>
      <c r="K13915"/>
      <c r="L13915"/>
      <c r="M13915"/>
      <c r="N13915"/>
      <c r="O13915"/>
      <c r="P13915"/>
      <c r="S13915"/>
    </row>
    <row r="13916" spans="1:20" x14ac:dyDescent="0.3">
      <c r="A13916" s="25"/>
      <c r="B13916"/>
      <c r="C13916"/>
      <c r="D13916"/>
      <c r="E13916"/>
      <c r="F13916"/>
      <c r="G13916"/>
      <c r="H13916" s="26"/>
      <c r="I13916" s="26"/>
      <c r="K13916"/>
      <c r="L13916"/>
      <c r="M13916"/>
      <c r="N13916"/>
      <c r="O13916"/>
      <c r="P13916"/>
      <c r="S13916"/>
    </row>
    <row r="13917" spans="1:20" x14ac:dyDescent="0.3">
      <c r="A13917" s="25"/>
      <c r="B13917"/>
      <c r="C13917"/>
      <c r="D13917"/>
      <c r="E13917"/>
      <c r="F13917"/>
      <c r="G13917"/>
      <c r="H13917" s="26"/>
      <c r="I13917" s="26"/>
      <c r="K13917"/>
      <c r="L13917"/>
      <c r="M13917"/>
      <c r="N13917"/>
      <c r="O13917"/>
      <c r="P13917"/>
      <c r="S13917"/>
    </row>
    <row r="13918" spans="1:20" x14ac:dyDescent="0.3">
      <c r="A13918" s="25"/>
      <c r="B13918"/>
      <c r="C13918"/>
      <c r="D13918"/>
      <c r="E13918"/>
      <c r="F13918"/>
      <c r="G13918"/>
      <c r="H13918" s="14"/>
      <c r="I13918" s="26"/>
      <c r="K13918"/>
      <c r="L13918"/>
      <c r="M13918"/>
      <c r="N13918"/>
      <c r="O13918"/>
      <c r="P13918"/>
      <c r="S13918"/>
    </row>
    <row r="13919" spans="1:20" x14ac:dyDescent="0.3">
      <c r="A13919" s="25"/>
      <c r="B13919"/>
      <c r="C13919"/>
      <c r="D13919"/>
      <c r="E13919"/>
      <c r="F13919"/>
      <c r="G13919"/>
      <c r="H13919" s="14"/>
      <c r="I13919" s="26"/>
      <c r="K13919"/>
      <c r="L13919"/>
      <c r="M13919"/>
      <c r="N13919"/>
      <c r="O13919"/>
      <c r="P13919"/>
      <c r="S13919"/>
    </row>
    <row r="13920" spans="1:20" x14ac:dyDescent="0.3">
      <c r="A13920" s="25"/>
      <c r="B13920"/>
      <c r="C13920"/>
      <c r="D13920"/>
      <c r="E13920"/>
      <c r="F13920"/>
      <c r="G13920"/>
      <c r="H13920" s="14"/>
      <c r="I13920" s="26"/>
      <c r="K13920"/>
      <c r="L13920"/>
      <c r="M13920"/>
      <c r="N13920"/>
      <c r="O13920"/>
      <c r="P13920"/>
      <c r="S13920"/>
    </row>
    <row r="13921" spans="1:19" x14ac:dyDescent="0.3">
      <c r="A13921" s="25"/>
      <c r="B13921"/>
      <c r="C13921"/>
      <c r="D13921"/>
      <c r="E13921"/>
      <c r="F13921"/>
      <c r="G13921"/>
      <c r="H13921" s="14"/>
      <c r="I13921" s="26"/>
      <c r="K13921"/>
      <c r="L13921"/>
      <c r="M13921"/>
      <c r="N13921"/>
      <c r="O13921"/>
      <c r="P13921"/>
      <c r="S13921"/>
    </row>
    <row r="13922" spans="1:19" x14ac:dyDescent="0.3">
      <c r="A13922" s="25"/>
      <c r="B13922"/>
      <c r="C13922"/>
      <c r="D13922"/>
      <c r="E13922"/>
      <c r="F13922"/>
      <c r="G13922"/>
      <c r="H13922" s="14"/>
      <c r="I13922" s="14"/>
      <c r="K13922"/>
      <c r="L13922"/>
      <c r="M13922"/>
      <c r="N13922"/>
      <c r="O13922"/>
      <c r="P13922"/>
      <c r="S13922"/>
    </row>
    <row r="13923" spans="1:19" x14ac:dyDescent="0.3">
      <c r="A13923" s="25"/>
      <c r="B13923"/>
      <c r="C13923"/>
      <c r="D13923"/>
      <c r="E13923"/>
      <c r="F13923"/>
      <c r="G13923"/>
      <c r="H13923" s="14"/>
      <c r="I13923" s="14"/>
      <c r="K13923"/>
      <c r="L13923"/>
      <c r="M13923"/>
      <c r="N13923"/>
      <c r="O13923"/>
      <c r="P13923"/>
      <c r="S13923"/>
    </row>
    <row r="13924" spans="1:19" x14ac:dyDescent="0.3">
      <c r="A13924" s="25"/>
      <c r="B13924"/>
      <c r="C13924"/>
      <c r="D13924"/>
      <c r="E13924"/>
      <c r="F13924"/>
      <c r="G13924"/>
      <c r="H13924" s="26"/>
      <c r="I13924" s="26"/>
      <c r="K13924"/>
      <c r="L13924"/>
      <c r="M13924"/>
      <c r="N13924"/>
      <c r="O13924"/>
      <c r="P13924"/>
      <c r="S13924"/>
    </row>
    <row r="13925" spans="1:19" x14ac:dyDescent="0.3">
      <c r="A13925" s="25"/>
      <c r="B13925"/>
      <c r="C13925"/>
      <c r="D13925"/>
      <c r="E13925"/>
      <c r="F13925"/>
      <c r="G13925"/>
      <c r="H13925" s="26"/>
      <c r="I13925" s="26"/>
      <c r="K13925"/>
      <c r="L13925"/>
      <c r="M13925"/>
      <c r="N13925"/>
      <c r="O13925"/>
      <c r="P13925"/>
      <c r="S13925"/>
    </row>
    <row r="13926" spans="1:19" x14ac:dyDescent="0.3">
      <c r="A13926" s="25"/>
      <c r="B13926"/>
      <c r="C13926"/>
      <c r="D13926"/>
      <c r="E13926"/>
      <c r="F13926"/>
      <c r="G13926"/>
      <c r="H13926" s="26"/>
      <c r="I13926" s="26"/>
      <c r="K13926"/>
      <c r="L13926"/>
      <c r="M13926"/>
      <c r="N13926"/>
      <c r="O13926"/>
      <c r="P13926"/>
      <c r="S13926"/>
    </row>
    <row r="13927" spans="1:19" x14ac:dyDescent="0.3">
      <c r="A13927" s="25"/>
      <c r="B13927"/>
      <c r="C13927"/>
      <c r="D13927"/>
      <c r="E13927"/>
      <c r="F13927"/>
      <c r="G13927"/>
      <c r="H13927" s="26"/>
      <c r="I13927" s="26"/>
      <c r="K13927"/>
      <c r="L13927"/>
      <c r="M13927"/>
      <c r="N13927"/>
      <c r="O13927"/>
      <c r="P13927"/>
      <c r="S13927"/>
    </row>
    <row r="13928" spans="1:19" x14ac:dyDescent="0.3">
      <c r="A13928" s="25"/>
      <c r="B13928"/>
      <c r="C13928"/>
      <c r="D13928"/>
      <c r="E13928"/>
      <c r="F13928"/>
      <c r="G13928"/>
      <c r="H13928" s="26"/>
      <c r="I13928" s="26"/>
      <c r="K13928"/>
      <c r="L13928"/>
      <c r="M13928"/>
      <c r="N13928"/>
      <c r="O13928"/>
      <c r="P13928"/>
      <c r="S13928"/>
    </row>
    <row r="13929" spans="1:19" x14ac:dyDescent="0.3">
      <c r="A13929" s="25"/>
      <c r="B13929"/>
      <c r="C13929"/>
      <c r="D13929"/>
      <c r="E13929"/>
      <c r="F13929"/>
      <c r="G13929"/>
      <c r="H13929" s="26"/>
      <c r="I13929" s="26"/>
      <c r="K13929"/>
      <c r="L13929"/>
      <c r="M13929"/>
      <c r="N13929"/>
      <c r="O13929"/>
      <c r="P13929"/>
      <c r="S13929"/>
    </row>
    <row r="13930" spans="1:19" x14ac:dyDescent="0.3">
      <c r="A13930" s="25"/>
      <c r="B13930"/>
      <c r="C13930"/>
      <c r="D13930"/>
      <c r="E13930"/>
      <c r="F13930"/>
      <c r="G13930"/>
      <c r="H13930" s="26"/>
      <c r="I13930" s="26"/>
      <c r="K13930"/>
      <c r="L13930"/>
      <c r="M13930"/>
      <c r="N13930"/>
      <c r="O13930"/>
      <c r="P13930"/>
      <c r="S13930"/>
    </row>
    <row r="13931" spans="1:19" x14ac:dyDescent="0.3">
      <c r="A13931" s="25"/>
      <c r="B13931"/>
      <c r="C13931"/>
      <c r="D13931"/>
      <c r="E13931"/>
      <c r="F13931"/>
      <c r="G13931"/>
      <c r="H13931" s="14"/>
      <c r="I13931" s="14"/>
      <c r="K13931"/>
      <c r="L13931"/>
      <c r="M13931"/>
      <c r="N13931"/>
      <c r="O13931"/>
      <c r="P13931"/>
      <c r="S13931"/>
    </row>
    <row r="13932" spans="1:19" x14ac:dyDescent="0.3">
      <c r="A13932" s="25"/>
      <c r="B13932"/>
      <c r="C13932"/>
      <c r="D13932"/>
      <c r="E13932"/>
      <c r="F13932"/>
      <c r="G13932"/>
      <c r="H13932" s="14"/>
      <c r="I13932" s="14"/>
      <c r="K13932"/>
      <c r="L13932"/>
      <c r="M13932"/>
      <c r="N13932"/>
      <c r="O13932"/>
      <c r="P13932"/>
      <c r="S13932"/>
    </row>
    <row r="13933" spans="1:19" x14ac:dyDescent="0.3">
      <c r="A13933" s="25"/>
      <c r="B13933"/>
      <c r="C13933"/>
      <c r="D13933"/>
      <c r="E13933"/>
      <c r="F13933"/>
      <c r="G13933"/>
      <c r="H13933" s="14"/>
      <c r="I13933" s="14"/>
      <c r="K13933"/>
      <c r="L13933"/>
      <c r="M13933"/>
      <c r="N13933"/>
      <c r="O13933"/>
      <c r="P13933"/>
      <c r="S13933"/>
    </row>
    <row r="13934" spans="1:19" x14ac:dyDescent="0.3">
      <c r="A13934" s="25"/>
      <c r="B13934"/>
      <c r="C13934"/>
      <c r="D13934"/>
      <c r="E13934"/>
      <c r="F13934"/>
      <c r="G13934"/>
      <c r="H13934"/>
      <c r="I13934"/>
      <c r="K13934"/>
      <c r="L13934"/>
      <c r="M13934"/>
      <c r="N13934"/>
      <c r="O13934"/>
      <c r="P13934"/>
      <c r="S13934"/>
    </row>
    <row r="13935" spans="1:19" x14ac:dyDescent="0.3">
      <c r="A13935" s="25"/>
      <c r="B13935"/>
      <c r="C13935"/>
      <c r="D13935"/>
      <c r="E13935"/>
      <c r="F13935"/>
      <c r="G13935"/>
      <c r="H13935"/>
      <c r="I13935" s="14"/>
      <c r="K13935"/>
      <c r="L13935"/>
      <c r="M13935"/>
      <c r="N13935"/>
      <c r="O13935"/>
      <c r="P13935"/>
      <c r="S13935"/>
    </row>
    <row r="13936" spans="1:19" x14ac:dyDescent="0.3">
      <c r="A13936" s="25"/>
      <c r="B13936"/>
      <c r="C13936"/>
      <c r="D13936"/>
      <c r="E13936"/>
      <c r="F13936"/>
      <c r="G13936"/>
      <c r="H13936"/>
      <c r="I13936"/>
      <c r="K13936"/>
      <c r="L13936"/>
      <c r="M13936"/>
      <c r="N13936"/>
      <c r="O13936"/>
      <c r="P13936"/>
      <c r="S13936"/>
    </row>
    <row r="13937" spans="1:20" x14ac:dyDescent="0.3">
      <c r="A13937" s="25"/>
      <c r="B13937"/>
      <c r="C13937"/>
      <c r="D13937"/>
      <c r="E13937"/>
      <c r="F13937"/>
      <c r="G13937"/>
      <c r="H13937"/>
      <c r="I13937"/>
      <c r="K13937"/>
      <c r="L13937"/>
      <c r="M13937"/>
      <c r="N13937"/>
      <c r="O13937"/>
      <c r="P13937"/>
      <c r="S13937"/>
    </row>
    <row r="13938" spans="1:20" x14ac:dyDescent="0.3">
      <c r="A13938" s="25"/>
      <c r="B13938"/>
      <c r="C13938"/>
      <c r="D13938"/>
      <c r="E13938"/>
      <c r="F13938"/>
      <c r="G13938"/>
      <c r="H13938" s="14"/>
      <c r="I13938" s="14"/>
      <c r="K13938"/>
      <c r="L13938"/>
      <c r="M13938"/>
      <c r="N13938"/>
      <c r="O13938"/>
      <c r="P13938"/>
      <c r="S13938"/>
      <c r="T13938" s="7"/>
    </row>
    <row r="13939" spans="1:20" x14ac:dyDescent="0.3">
      <c r="A13939" s="25"/>
      <c r="B13939"/>
      <c r="C13939"/>
      <c r="D13939"/>
      <c r="E13939"/>
      <c r="F13939"/>
      <c r="G13939"/>
      <c r="H13939" s="14"/>
      <c r="I13939" s="14"/>
      <c r="K13939"/>
      <c r="L13939"/>
      <c r="M13939"/>
      <c r="N13939"/>
      <c r="O13939"/>
      <c r="P13939"/>
      <c r="S13939"/>
    </row>
    <row r="13940" spans="1:20" x14ac:dyDescent="0.3">
      <c r="A13940" s="25"/>
      <c r="B13940"/>
      <c r="C13940"/>
      <c r="D13940"/>
      <c r="E13940"/>
      <c r="F13940"/>
      <c r="G13940"/>
      <c r="H13940" s="14"/>
      <c r="I13940" s="14"/>
      <c r="K13940"/>
      <c r="L13940"/>
      <c r="M13940"/>
      <c r="N13940"/>
      <c r="O13940"/>
      <c r="P13940"/>
      <c r="S13940"/>
    </row>
    <row r="13941" spans="1:20" x14ac:dyDescent="0.3">
      <c r="A13941" s="25"/>
      <c r="B13941"/>
      <c r="C13941"/>
      <c r="D13941"/>
      <c r="E13941"/>
      <c r="F13941"/>
      <c r="G13941"/>
      <c r="H13941" s="14"/>
      <c r="I13941" s="14"/>
      <c r="K13941"/>
      <c r="L13941"/>
      <c r="M13941"/>
      <c r="N13941"/>
      <c r="O13941"/>
      <c r="P13941"/>
      <c r="S13941"/>
    </row>
    <row r="13942" spans="1:20" x14ac:dyDescent="0.3">
      <c r="A13942" s="25"/>
      <c r="B13942"/>
      <c r="C13942"/>
      <c r="D13942"/>
      <c r="E13942"/>
      <c r="F13942"/>
      <c r="G13942"/>
      <c r="H13942" s="14"/>
      <c r="I13942" s="14"/>
      <c r="K13942"/>
      <c r="L13942"/>
      <c r="M13942"/>
      <c r="N13942"/>
      <c r="O13942"/>
      <c r="P13942"/>
      <c r="S13942"/>
    </row>
    <row r="13943" spans="1:20" x14ac:dyDescent="0.3">
      <c r="A13943" s="25"/>
      <c r="B13943"/>
      <c r="C13943"/>
      <c r="D13943"/>
      <c r="E13943"/>
      <c r="F13943"/>
      <c r="G13943"/>
      <c r="H13943" s="14"/>
      <c r="I13943" s="14"/>
      <c r="K13943"/>
      <c r="L13943"/>
      <c r="M13943"/>
      <c r="N13943"/>
      <c r="O13943"/>
      <c r="P13943"/>
      <c r="S13943"/>
    </row>
    <row r="13944" spans="1:20" x14ac:dyDescent="0.3">
      <c r="A13944" s="25"/>
      <c r="B13944"/>
      <c r="C13944"/>
      <c r="D13944"/>
      <c r="E13944"/>
      <c r="F13944"/>
      <c r="G13944"/>
      <c r="H13944" s="14"/>
      <c r="I13944" s="14"/>
      <c r="K13944"/>
      <c r="L13944"/>
      <c r="M13944"/>
      <c r="N13944"/>
      <c r="O13944"/>
      <c r="P13944"/>
      <c r="S13944"/>
    </row>
    <row r="13945" spans="1:20" x14ac:dyDescent="0.3">
      <c r="A13945" s="25"/>
      <c r="B13945"/>
      <c r="C13945"/>
      <c r="D13945"/>
      <c r="E13945"/>
      <c r="F13945"/>
      <c r="G13945"/>
      <c r="H13945" s="14"/>
      <c r="I13945" s="14"/>
      <c r="K13945"/>
      <c r="L13945"/>
      <c r="M13945"/>
      <c r="N13945"/>
      <c r="O13945"/>
      <c r="P13945"/>
      <c r="S13945"/>
    </row>
    <row r="13946" spans="1:20" x14ac:dyDescent="0.3">
      <c r="A13946" s="25"/>
      <c r="B13946"/>
      <c r="C13946"/>
      <c r="D13946"/>
      <c r="E13946"/>
      <c r="F13946"/>
      <c r="G13946"/>
      <c r="H13946" s="26"/>
      <c r="I13946" s="26"/>
      <c r="K13946"/>
      <c r="L13946"/>
      <c r="M13946"/>
      <c r="N13946"/>
      <c r="O13946"/>
      <c r="P13946"/>
      <c r="S13946"/>
    </row>
    <row r="13947" spans="1:20" x14ac:dyDescent="0.3">
      <c r="A13947" s="25"/>
      <c r="B13947"/>
      <c r="C13947"/>
      <c r="D13947"/>
      <c r="E13947"/>
      <c r="F13947"/>
      <c r="G13947"/>
      <c r="H13947" s="26"/>
      <c r="I13947" s="26"/>
      <c r="K13947"/>
      <c r="L13947"/>
      <c r="M13947"/>
      <c r="N13947"/>
      <c r="O13947"/>
      <c r="P13947"/>
      <c r="S13947"/>
    </row>
    <row r="13948" spans="1:20" x14ac:dyDescent="0.3">
      <c r="A13948" s="25"/>
      <c r="B13948"/>
      <c r="C13948"/>
      <c r="D13948"/>
      <c r="E13948"/>
      <c r="F13948"/>
      <c r="G13948"/>
      <c r="H13948" s="26"/>
      <c r="I13948" s="26"/>
      <c r="K13948"/>
      <c r="L13948"/>
      <c r="M13948"/>
      <c r="N13948"/>
      <c r="O13948"/>
      <c r="P13948"/>
      <c r="S13948"/>
    </row>
    <row r="13949" spans="1:20" x14ac:dyDescent="0.3">
      <c r="A13949" s="25"/>
      <c r="B13949"/>
      <c r="C13949"/>
      <c r="D13949"/>
      <c r="E13949"/>
      <c r="F13949"/>
      <c r="G13949"/>
      <c r="H13949" s="26"/>
      <c r="I13949" s="26"/>
      <c r="K13949"/>
      <c r="L13949"/>
      <c r="M13949"/>
      <c r="N13949"/>
      <c r="O13949"/>
      <c r="P13949"/>
      <c r="S13949"/>
    </row>
    <row r="13950" spans="1:20" x14ac:dyDescent="0.3">
      <c r="A13950" s="25"/>
      <c r="B13950"/>
      <c r="C13950"/>
      <c r="D13950"/>
      <c r="E13950"/>
      <c r="F13950"/>
      <c r="G13950"/>
      <c r="H13950" s="26"/>
      <c r="I13950" s="26"/>
      <c r="K13950"/>
      <c r="L13950"/>
      <c r="M13950"/>
      <c r="N13950"/>
      <c r="O13950"/>
      <c r="P13950"/>
      <c r="S13950"/>
    </row>
    <row r="13951" spans="1:20" x14ac:dyDescent="0.3">
      <c r="A13951" s="25"/>
      <c r="B13951"/>
      <c r="C13951"/>
      <c r="D13951"/>
      <c r="E13951"/>
      <c r="F13951"/>
      <c r="G13951"/>
      <c r="H13951"/>
      <c r="I13951"/>
      <c r="K13951"/>
      <c r="L13951"/>
      <c r="M13951"/>
      <c r="N13951"/>
      <c r="O13951"/>
      <c r="P13951"/>
      <c r="S13951"/>
    </row>
    <row r="13952" spans="1:20" x14ac:dyDescent="0.3">
      <c r="A13952" s="25"/>
      <c r="B13952"/>
      <c r="C13952"/>
      <c r="D13952"/>
      <c r="E13952"/>
      <c r="F13952"/>
      <c r="G13952"/>
      <c r="H13952"/>
      <c r="I13952"/>
      <c r="K13952"/>
      <c r="L13952"/>
      <c r="M13952"/>
      <c r="N13952"/>
      <c r="O13952"/>
      <c r="P13952"/>
      <c r="S13952"/>
    </row>
    <row r="13953" spans="1:20" x14ac:dyDescent="0.3">
      <c r="A13953" s="25"/>
      <c r="B13953"/>
      <c r="C13953"/>
      <c r="D13953"/>
      <c r="E13953"/>
      <c r="F13953"/>
      <c r="G13953"/>
      <c r="H13953" s="14"/>
      <c r="I13953" s="14"/>
      <c r="K13953"/>
      <c r="L13953"/>
      <c r="M13953"/>
      <c r="N13953"/>
      <c r="O13953"/>
      <c r="P13953"/>
      <c r="S13953"/>
      <c r="T13953" s="7"/>
    </row>
    <row r="13954" spans="1:20" x14ac:dyDescent="0.3">
      <c r="A13954" s="25"/>
      <c r="B13954"/>
      <c r="C13954"/>
      <c r="D13954"/>
      <c r="E13954"/>
      <c r="F13954"/>
      <c r="G13954"/>
      <c r="H13954"/>
      <c r="I13954" s="14"/>
      <c r="K13954"/>
      <c r="L13954"/>
      <c r="M13954"/>
      <c r="N13954"/>
      <c r="O13954"/>
      <c r="P13954"/>
      <c r="S13954"/>
    </row>
    <row r="13955" spans="1:20" x14ac:dyDescent="0.3">
      <c r="A13955" s="25"/>
      <c r="B13955"/>
      <c r="C13955"/>
      <c r="D13955"/>
      <c r="E13955"/>
      <c r="F13955"/>
      <c r="G13955"/>
      <c r="H13955"/>
      <c r="I13955" s="14"/>
      <c r="K13955"/>
      <c r="L13955"/>
      <c r="M13955"/>
      <c r="N13955"/>
      <c r="O13955"/>
      <c r="P13955"/>
      <c r="S13955"/>
    </row>
    <row r="13956" spans="1:20" x14ac:dyDescent="0.3">
      <c r="A13956" s="25"/>
      <c r="B13956"/>
      <c r="C13956"/>
      <c r="D13956"/>
      <c r="E13956"/>
      <c r="F13956"/>
      <c r="G13956"/>
      <c r="H13956"/>
      <c r="I13956" s="14"/>
      <c r="K13956"/>
      <c r="L13956"/>
      <c r="M13956"/>
      <c r="N13956"/>
      <c r="O13956"/>
      <c r="P13956"/>
      <c r="S13956"/>
    </row>
    <row r="13957" spans="1:20" x14ac:dyDescent="0.3">
      <c r="A13957" s="25"/>
      <c r="B13957"/>
      <c r="C13957"/>
      <c r="D13957"/>
      <c r="E13957"/>
      <c r="F13957"/>
      <c r="G13957"/>
      <c r="H13957"/>
      <c r="I13957" s="14"/>
      <c r="K13957"/>
      <c r="L13957"/>
      <c r="M13957"/>
      <c r="N13957"/>
      <c r="O13957"/>
      <c r="P13957"/>
      <c r="S13957"/>
    </row>
    <row r="13958" spans="1:20" x14ac:dyDescent="0.3">
      <c r="A13958" s="25"/>
      <c r="B13958"/>
      <c r="C13958"/>
      <c r="D13958"/>
      <c r="E13958"/>
      <c r="F13958"/>
      <c r="G13958"/>
      <c r="H13958"/>
      <c r="I13958" s="14"/>
      <c r="K13958"/>
      <c r="L13958"/>
      <c r="M13958"/>
      <c r="N13958"/>
      <c r="O13958"/>
      <c r="P13958"/>
      <c r="S13958"/>
    </row>
    <row r="13959" spans="1:20" x14ac:dyDescent="0.3">
      <c r="A13959" s="25"/>
      <c r="B13959"/>
      <c r="C13959"/>
      <c r="D13959"/>
      <c r="E13959"/>
      <c r="F13959"/>
      <c r="G13959"/>
      <c r="H13959"/>
      <c r="I13959" s="14"/>
      <c r="K13959"/>
      <c r="L13959"/>
      <c r="M13959"/>
      <c r="N13959"/>
      <c r="O13959"/>
      <c r="P13959"/>
      <c r="S13959"/>
    </row>
    <row r="13960" spans="1:20" x14ac:dyDescent="0.3">
      <c r="A13960" s="25"/>
      <c r="B13960"/>
      <c r="C13960"/>
      <c r="D13960"/>
      <c r="E13960"/>
      <c r="F13960"/>
      <c r="G13960"/>
      <c r="H13960"/>
      <c r="I13960" s="14"/>
      <c r="K13960"/>
      <c r="L13960"/>
      <c r="M13960"/>
      <c r="N13960"/>
      <c r="O13960"/>
      <c r="P13960"/>
      <c r="S13960"/>
    </row>
    <row r="13961" spans="1:20" x14ac:dyDescent="0.3">
      <c r="A13961" s="25"/>
      <c r="B13961"/>
      <c r="C13961"/>
      <c r="D13961"/>
      <c r="E13961"/>
      <c r="F13961"/>
      <c r="G13961"/>
      <c r="H13961"/>
      <c r="I13961" s="14"/>
      <c r="K13961"/>
      <c r="L13961"/>
      <c r="M13961"/>
      <c r="N13961"/>
      <c r="O13961"/>
      <c r="P13961"/>
      <c r="S13961"/>
    </row>
    <row r="13962" spans="1:20" x14ac:dyDescent="0.3">
      <c r="A13962" s="25"/>
      <c r="B13962"/>
      <c r="C13962"/>
      <c r="D13962"/>
      <c r="E13962"/>
      <c r="F13962"/>
      <c r="G13962"/>
      <c r="H13962"/>
      <c r="I13962" s="14"/>
      <c r="K13962"/>
      <c r="L13962"/>
      <c r="M13962"/>
      <c r="N13962"/>
      <c r="O13962"/>
      <c r="P13962"/>
      <c r="S13962"/>
    </row>
    <row r="13963" spans="1:20" x14ac:dyDescent="0.3">
      <c r="A13963" s="25"/>
      <c r="B13963"/>
      <c r="C13963"/>
      <c r="D13963"/>
      <c r="E13963"/>
      <c r="F13963"/>
      <c r="G13963"/>
      <c r="H13963" s="26"/>
      <c r="I13963" s="26"/>
      <c r="K13963"/>
      <c r="L13963"/>
      <c r="M13963"/>
      <c r="N13963"/>
      <c r="O13963"/>
      <c r="P13963"/>
      <c r="S13963"/>
      <c r="T13963" s="7"/>
    </row>
    <row r="13964" spans="1:20" x14ac:dyDescent="0.3">
      <c r="A13964" s="25"/>
      <c r="B13964"/>
      <c r="C13964"/>
      <c r="D13964"/>
      <c r="E13964"/>
      <c r="F13964"/>
      <c r="G13964"/>
      <c r="H13964" s="26"/>
      <c r="I13964" s="26"/>
      <c r="K13964"/>
      <c r="L13964"/>
      <c r="M13964"/>
      <c r="N13964"/>
      <c r="O13964"/>
      <c r="P13964"/>
      <c r="S13964"/>
    </row>
    <row r="13965" spans="1:20" x14ac:dyDescent="0.3">
      <c r="A13965" s="25"/>
      <c r="B13965"/>
      <c r="C13965"/>
      <c r="D13965"/>
      <c r="E13965"/>
      <c r="F13965"/>
      <c r="G13965"/>
      <c r="H13965" s="26"/>
      <c r="I13965" s="26"/>
      <c r="K13965"/>
      <c r="L13965"/>
      <c r="M13965"/>
      <c r="N13965"/>
      <c r="O13965"/>
      <c r="P13965"/>
      <c r="S13965"/>
      <c r="T13965" s="7"/>
    </row>
    <row r="13966" spans="1:20" x14ac:dyDescent="0.3">
      <c r="A13966" s="25"/>
      <c r="B13966"/>
      <c r="C13966"/>
      <c r="D13966"/>
      <c r="E13966"/>
      <c r="F13966"/>
      <c r="G13966"/>
      <c r="H13966" s="26"/>
      <c r="I13966" s="26"/>
      <c r="K13966"/>
      <c r="L13966"/>
      <c r="M13966"/>
      <c r="N13966"/>
      <c r="O13966"/>
      <c r="P13966"/>
      <c r="S13966"/>
    </row>
    <row r="13967" spans="1:20" x14ac:dyDescent="0.3">
      <c r="A13967" s="25"/>
      <c r="B13967"/>
      <c r="C13967"/>
      <c r="D13967"/>
      <c r="E13967"/>
      <c r="F13967"/>
      <c r="G13967"/>
      <c r="H13967" s="26"/>
      <c r="I13967" s="26"/>
      <c r="K13967"/>
      <c r="L13967"/>
      <c r="M13967"/>
      <c r="N13967"/>
      <c r="O13967"/>
      <c r="P13967"/>
      <c r="S13967"/>
    </row>
    <row r="13968" spans="1:20" x14ac:dyDescent="0.3">
      <c r="A13968" s="25"/>
      <c r="B13968"/>
      <c r="C13968"/>
      <c r="D13968"/>
      <c r="E13968"/>
      <c r="F13968"/>
      <c r="G13968"/>
      <c r="H13968" s="26"/>
      <c r="I13968" s="26"/>
      <c r="K13968"/>
      <c r="L13968"/>
      <c r="M13968"/>
      <c r="N13968"/>
      <c r="O13968"/>
      <c r="P13968"/>
      <c r="S13968"/>
    </row>
    <row r="13969" spans="1:19" x14ac:dyDescent="0.3">
      <c r="A13969" s="25"/>
      <c r="B13969"/>
      <c r="C13969"/>
      <c r="D13969"/>
      <c r="E13969"/>
      <c r="F13969"/>
      <c r="G13969"/>
      <c r="H13969"/>
      <c r="I13969" s="26"/>
      <c r="K13969"/>
      <c r="L13969"/>
      <c r="M13969"/>
      <c r="N13969"/>
      <c r="O13969"/>
      <c r="P13969"/>
      <c r="S13969"/>
    </row>
    <row r="13970" spans="1:19" x14ac:dyDescent="0.3">
      <c r="A13970" s="25"/>
      <c r="B13970"/>
      <c r="C13970"/>
      <c r="D13970"/>
      <c r="E13970"/>
      <c r="F13970"/>
      <c r="G13970"/>
      <c r="H13970"/>
      <c r="I13970" s="26"/>
      <c r="K13970"/>
      <c r="L13970"/>
      <c r="M13970"/>
      <c r="N13970"/>
      <c r="O13970"/>
      <c r="P13970"/>
      <c r="S13970"/>
    </row>
    <row r="13971" spans="1:19" x14ac:dyDescent="0.3">
      <c r="A13971" s="25"/>
      <c r="B13971"/>
      <c r="C13971"/>
      <c r="D13971"/>
      <c r="E13971"/>
      <c r="F13971"/>
      <c r="G13971"/>
      <c r="H13971"/>
      <c r="I13971" s="26"/>
      <c r="K13971"/>
      <c r="L13971"/>
      <c r="M13971"/>
      <c r="N13971"/>
      <c r="O13971"/>
      <c r="P13971"/>
      <c r="S13971"/>
    </row>
    <row r="13972" spans="1:19" x14ac:dyDescent="0.3">
      <c r="A13972" s="25"/>
      <c r="B13972"/>
      <c r="C13972"/>
      <c r="D13972"/>
      <c r="E13972"/>
      <c r="F13972"/>
      <c r="G13972"/>
      <c r="H13972"/>
      <c r="I13972"/>
      <c r="K13972"/>
      <c r="L13972"/>
      <c r="M13972"/>
      <c r="N13972"/>
      <c r="O13972"/>
      <c r="P13972"/>
      <c r="S13972"/>
    </row>
    <row r="13973" spans="1:19" x14ac:dyDescent="0.3">
      <c r="A13973" s="25"/>
      <c r="B13973"/>
      <c r="C13973"/>
      <c r="D13973"/>
      <c r="E13973"/>
      <c r="F13973"/>
      <c r="G13973"/>
      <c r="H13973"/>
      <c r="I13973"/>
      <c r="K13973"/>
      <c r="L13973"/>
      <c r="M13973"/>
      <c r="N13973"/>
      <c r="O13973"/>
      <c r="P13973"/>
      <c r="S13973"/>
    </row>
    <row r="13974" spans="1:19" x14ac:dyDescent="0.3">
      <c r="A13974" s="25"/>
      <c r="B13974"/>
      <c r="C13974"/>
      <c r="D13974"/>
      <c r="E13974"/>
      <c r="F13974"/>
      <c r="G13974"/>
      <c r="H13974" s="26"/>
      <c r="I13974" s="26"/>
      <c r="K13974"/>
      <c r="L13974"/>
      <c r="M13974"/>
      <c r="N13974"/>
      <c r="O13974"/>
      <c r="P13974"/>
      <c r="S13974"/>
    </row>
    <row r="13975" spans="1:19" x14ac:dyDescent="0.3">
      <c r="A13975" s="25"/>
      <c r="B13975"/>
      <c r="C13975"/>
      <c r="D13975"/>
      <c r="E13975"/>
      <c r="F13975"/>
      <c r="G13975"/>
      <c r="H13975" s="26"/>
      <c r="I13975" s="26"/>
      <c r="K13975"/>
      <c r="L13975"/>
      <c r="M13975"/>
      <c r="N13975"/>
      <c r="O13975"/>
      <c r="P13975"/>
      <c r="S13975"/>
    </row>
    <row r="13976" spans="1:19" x14ac:dyDescent="0.3">
      <c r="A13976" s="25"/>
      <c r="B13976"/>
      <c r="C13976"/>
      <c r="D13976"/>
      <c r="E13976"/>
      <c r="F13976"/>
      <c r="G13976"/>
      <c r="H13976" s="26"/>
      <c r="I13976" s="26"/>
      <c r="K13976"/>
      <c r="L13976"/>
      <c r="M13976"/>
      <c r="N13976"/>
      <c r="O13976"/>
      <c r="P13976"/>
      <c r="S13976"/>
    </row>
    <row r="13977" spans="1:19" x14ac:dyDescent="0.3">
      <c r="A13977" s="25"/>
      <c r="B13977"/>
      <c r="C13977"/>
      <c r="D13977"/>
      <c r="E13977"/>
      <c r="F13977"/>
      <c r="G13977"/>
      <c r="H13977" s="26"/>
      <c r="I13977" s="26"/>
      <c r="K13977"/>
      <c r="L13977"/>
      <c r="M13977"/>
      <c r="N13977"/>
      <c r="O13977"/>
      <c r="P13977"/>
      <c r="S13977"/>
    </row>
    <row r="13978" spans="1:19" x14ac:dyDescent="0.3">
      <c r="A13978" s="25"/>
      <c r="B13978"/>
      <c r="C13978"/>
      <c r="D13978"/>
      <c r="E13978"/>
      <c r="F13978"/>
      <c r="G13978"/>
      <c r="H13978" s="26"/>
      <c r="I13978" s="26"/>
      <c r="K13978"/>
      <c r="L13978"/>
      <c r="M13978"/>
      <c r="N13978"/>
      <c r="O13978"/>
      <c r="P13978"/>
      <c r="S13978"/>
    </row>
    <row r="13979" spans="1:19" x14ac:dyDescent="0.3">
      <c r="A13979" s="25"/>
      <c r="B13979"/>
      <c r="C13979"/>
      <c r="D13979"/>
      <c r="E13979"/>
      <c r="F13979"/>
      <c r="G13979"/>
      <c r="H13979" s="26"/>
      <c r="I13979" s="26"/>
      <c r="K13979"/>
      <c r="L13979"/>
      <c r="M13979"/>
      <c r="N13979"/>
      <c r="O13979"/>
      <c r="P13979"/>
      <c r="S13979"/>
    </row>
    <row r="13980" spans="1:19" x14ac:dyDescent="0.3">
      <c r="A13980" s="25"/>
      <c r="B13980"/>
      <c r="C13980"/>
      <c r="D13980"/>
      <c r="E13980"/>
      <c r="F13980"/>
      <c r="G13980"/>
      <c r="H13980" s="26"/>
      <c r="I13980" s="26"/>
      <c r="K13980"/>
      <c r="L13980"/>
      <c r="M13980"/>
      <c r="N13980"/>
      <c r="O13980"/>
      <c r="P13980"/>
      <c r="S13980"/>
    </row>
    <row r="13981" spans="1:19" x14ac:dyDescent="0.3">
      <c r="A13981" s="25"/>
      <c r="B13981"/>
      <c r="C13981"/>
      <c r="D13981"/>
      <c r="E13981"/>
      <c r="F13981"/>
      <c r="G13981"/>
      <c r="H13981" s="26"/>
      <c r="I13981" s="26"/>
      <c r="K13981"/>
      <c r="L13981"/>
      <c r="M13981"/>
      <c r="N13981"/>
      <c r="O13981"/>
      <c r="P13981"/>
      <c r="S13981"/>
    </row>
    <row r="13982" spans="1:19" x14ac:dyDescent="0.3">
      <c r="A13982" s="25"/>
      <c r="B13982"/>
      <c r="C13982"/>
      <c r="D13982"/>
      <c r="E13982"/>
      <c r="F13982"/>
      <c r="G13982"/>
      <c r="H13982"/>
      <c r="I13982" s="14"/>
      <c r="K13982"/>
      <c r="L13982"/>
      <c r="M13982"/>
      <c r="N13982"/>
      <c r="O13982"/>
      <c r="P13982"/>
      <c r="S13982"/>
    </row>
    <row r="13983" spans="1:19" x14ac:dyDescent="0.3">
      <c r="A13983" s="25"/>
      <c r="B13983"/>
      <c r="C13983"/>
      <c r="D13983"/>
      <c r="E13983"/>
      <c r="F13983"/>
      <c r="G13983"/>
      <c r="H13983"/>
      <c r="I13983" s="14"/>
      <c r="K13983"/>
      <c r="L13983"/>
      <c r="M13983"/>
      <c r="N13983"/>
      <c r="O13983"/>
      <c r="P13983"/>
      <c r="S13983"/>
    </row>
    <row r="13984" spans="1:19" x14ac:dyDescent="0.3">
      <c r="A13984" s="25"/>
      <c r="B13984"/>
      <c r="C13984"/>
      <c r="D13984"/>
      <c r="E13984"/>
      <c r="F13984"/>
      <c r="G13984"/>
      <c r="H13984"/>
      <c r="I13984" s="14"/>
      <c r="K13984"/>
      <c r="L13984"/>
      <c r="M13984"/>
      <c r="N13984"/>
      <c r="O13984"/>
      <c r="P13984"/>
      <c r="S13984"/>
    </row>
    <row r="13985" spans="1:20" x14ac:dyDescent="0.3">
      <c r="A13985" s="25"/>
      <c r="B13985"/>
      <c r="C13985"/>
      <c r="D13985"/>
      <c r="E13985"/>
      <c r="F13985"/>
      <c r="G13985"/>
      <c r="H13985"/>
      <c r="I13985" s="14"/>
      <c r="K13985"/>
      <c r="L13985"/>
      <c r="M13985"/>
      <c r="N13985"/>
      <c r="O13985"/>
      <c r="P13985"/>
      <c r="S13985"/>
    </row>
    <row r="13986" spans="1:20" x14ac:dyDescent="0.3">
      <c r="A13986" s="25"/>
      <c r="B13986"/>
      <c r="C13986"/>
      <c r="D13986"/>
      <c r="E13986"/>
      <c r="F13986"/>
      <c r="G13986"/>
      <c r="H13986"/>
      <c r="I13986" s="14"/>
      <c r="K13986"/>
      <c r="L13986"/>
      <c r="M13986"/>
      <c r="N13986"/>
      <c r="O13986"/>
      <c r="P13986"/>
      <c r="S13986"/>
    </row>
    <row r="13987" spans="1:20" x14ac:dyDescent="0.3">
      <c r="A13987" s="25"/>
      <c r="B13987"/>
      <c r="C13987"/>
      <c r="D13987"/>
      <c r="E13987"/>
      <c r="F13987"/>
      <c r="G13987"/>
      <c r="H13987"/>
      <c r="I13987" s="14"/>
      <c r="K13987"/>
      <c r="L13987"/>
      <c r="M13987"/>
      <c r="N13987"/>
      <c r="O13987"/>
      <c r="P13987"/>
      <c r="S13987"/>
    </row>
    <row r="13988" spans="1:20" x14ac:dyDescent="0.3">
      <c r="A13988" s="25"/>
      <c r="B13988"/>
      <c r="C13988"/>
      <c r="D13988"/>
      <c r="E13988"/>
      <c r="F13988"/>
      <c r="G13988"/>
      <c r="H13988"/>
      <c r="I13988" s="14"/>
      <c r="K13988"/>
      <c r="L13988"/>
      <c r="M13988"/>
      <c r="N13988"/>
      <c r="O13988"/>
      <c r="P13988"/>
      <c r="S13988"/>
    </row>
    <row r="13989" spans="1:20" x14ac:dyDescent="0.3">
      <c r="A13989" s="25"/>
      <c r="B13989"/>
      <c r="C13989"/>
      <c r="D13989"/>
      <c r="E13989"/>
      <c r="F13989"/>
      <c r="G13989"/>
      <c r="H13989"/>
      <c r="I13989" s="14"/>
      <c r="K13989"/>
      <c r="L13989"/>
      <c r="M13989"/>
      <c r="N13989"/>
      <c r="O13989"/>
      <c r="P13989"/>
      <c r="S13989"/>
    </row>
    <row r="13990" spans="1:20" x14ac:dyDescent="0.3">
      <c r="A13990" s="25"/>
      <c r="B13990"/>
      <c r="C13990"/>
      <c r="D13990"/>
      <c r="E13990"/>
      <c r="F13990"/>
      <c r="G13990"/>
      <c r="H13990"/>
      <c r="I13990" s="14"/>
      <c r="K13990"/>
      <c r="L13990"/>
      <c r="M13990"/>
      <c r="N13990"/>
      <c r="O13990"/>
      <c r="P13990"/>
      <c r="S13990"/>
    </row>
    <row r="13991" spans="1:20" x14ac:dyDescent="0.3">
      <c r="A13991" s="25"/>
      <c r="B13991"/>
      <c r="C13991"/>
      <c r="D13991"/>
      <c r="E13991"/>
      <c r="F13991"/>
      <c r="G13991"/>
      <c r="H13991" s="14"/>
      <c r="I13991" s="26"/>
      <c r="K13991"/>
      <c r="L13991"/>
      <c r="M13991"/>
      <c r="N13991"/>
      <c r="O13991"/>
      <c r="P13991"/>
      <c r="S13991"/>
      <c r="T13991" s="7"/>
    </row>
    <row r="13992" spans="1:20" x14ac:dyDescent="0.3">
      <c r="A13992" s="25"/>
      <c r="B13992"/>
      <c r="C13992"/>
      <c r="D13992"/>
      <c r="E13992"/>
      <c r="F13992"/>
      <c r="G13992"/>
      <c r="H13992" s="14"/>
      <c r="I13992" s="26"/>
      <c r="K13992"/>
      <c r="L13992"/>
      <c r="M13992"/>
      <c r="N13992"/>
      <c r="O13992"/>
      <c r="P13992"/>
      <c r="S13992"/>
    </row>
    <row r="13993" spans="1:20" x14ac:dyDescent="0.3">
      <c r="A13993" s="25"/>
      <c r="B13993"/>
      <c r="C13993"/>
      <c r="D13993"/>
      <c r="E13993"/>
      <c r="F13993"/>
      <c r="G13993"/>
      <c r="H13993" s="14"/>
      <c r="I13993" s="26"/>
      <c r="K13993"/>
      <c r="L13993"/>
      <c r="M13993"/>
      <c r="N13993"/>
      <c r="O13993"/>
      <c r="P13993"/>
      <c r="S13993"/>
    </row>
    <row r="13994" spans="1:20" x14ac:dyDescent="0.3">
      <c r="A13994" s="25"/>
      <c r="B13994"/>
      <c r="C13994"/>
      <c r="D13994"/>
      <c r="E13994"/>
      <c r="F13994"/>
      <c r="G13994"/>
      <c r="H13994" s="14"/>
      <c r="I13994" s="26"/>
      <c r="K13994"/>
      <c r="L13994"/>
      <c r="M13994"/>
      <c r="N13994"/>
      <c r="O13994"/>
      <c r="P13994"/>
      <c r="S13994"/>
    </row>
    <row r="13995" spans="1:20" x14ac:dyDescent="0.3">
      <c r="A13995" s="25"/>
      <c r="B13995"/>
      <c r="C13995"/>
      <c r="D13995"/>
      <c r="E13995"/>
      <c r="F13995"/>
      <c r="G13995"/>
      <c r="H13995"/>
      <c r="I13995" s="14"/>
      <c r="K13995"/>
      <c r="L13995"/>
      <c r="M13995"/>
      <c r="N13995"/>
      <c r="O13995"/>
      <c r="P13995"/>
      <c r="S13995"/>
    </row>
    <row r="13996" spans="1:20" x14ac:dyDescent="0.3">
      <c r="A13996" s="25"/>
      <c r="B13996"/>
      <c r="C13996"/>
      <c r="D13996"/>
      <c r="E13996"/>
      <c r="F13996"/>
      <c r="G13996"/>
      <c r="H13996"/>
      <c r="I13996" s="14"/>
      <c r="K13996"/>
      <c r="L13996"/>
      <c r="M13996"/>
      <c r="N13996"/>
      <c r="O13996"/>
      <c r="P13996"/>
      <c r="S13996"/>
    </row>
    <row r="13997" spans="1:20" x14ac:dyDescent="0.3">
      <c r="A13997" s="25"/>
      <c r="B13997"/>
      <c r="C13997"/>
      <c r="D13997"/>
      <c r="E13997"/>
      <c r="F13997"/>
      <c r="G13997"/>
      <c r="H13997"/>
      <c r="I13997" s="14"/>
      <c r="K13997"/>
      <c r="L13997"/>
      <c r="M13997"/>
      <c r="N13997"/>
      <c r="O13997"/>
      <c r="P13997"/>
      <c r="S13997"/>
    </row>
    <row r="13998" spans="1:20" x14ac:dyDescent="0.3">
      <c r="A13998" s="25"/>
      <c r="B13998"/>
      <c r="C13998"/>
      <c r="D13998"/>
      <c r="E13998"/>
      <c r="F13998"/>
      <c r="G13998"/>
      <c r="H13998"/>
      <c r="I13998" s="14"/>
      <c r="K13998"/>
      <c r="L13998"/>
      <c r="M13998"/>
      <c r="N13998"/>
      <c r="O13998"/>
      <c r="P13998"/>
      <c r="S13998"/>
    </row>
    <row r="13999" spans="1:20" x14ac:dyDescent="0.3">
      <c r="A13999" s="25"/>
      <c r="B13999"/>
      <c r="C13999"/>
      <c r="D13999"/>
      <c r="E13999"/>
      <c r="F13999"/>
      <c r="G13999"/>
      <c r="H13999" s="26"/>
      <c r="I13999" s="26"/>
      <c r="K13999"/>
      <c r="L13999"/>
      <c r="M13999"/>
      <c r="N13999"/>
      <c r="O13999"/>
      <c r="P13999"/>
      <c r="S13999"/>
    </row>
    <row r="14000" spans="1:20" x14ac:dyDescent="0.3">
      <c r="A14000" s="25"/>
      <c r="B14000"/>
      <c r="C14000"/>
      <c r="D14000"/>
      <c r="E14000"/>
      <c r="F14000"/>
      <c r="G14000"/>
      <c r="H14000" s="26"/>
      <c r="I14000" s="26"/>
      <c r="K14000"/>
      <c r="L14000"/>
      <c r="M14000"/>
      <c r="N14000"/>
      <c r="O14000"/>
      <c r="P14000"/>
      <c r="S14000"/>
    </row>
    <row r="14001" spans="1:20" x14ac:dyDescent="0.3">
      <c r="A14001" s="25"/>
      <c r="B14001"/>
      <c r="C14001"/>
      <c r="D14001"/>
      <c r="E14001"/>
      <c r="F14001"/>
      <c r="G14001"/>
      <c r="H14001" s="26"/>
      <c r="I14001" s="26"/>
      <c r="K14001"/>
      <c r="L14001"/>
      <c r="M14001"/>
      <c r="N14001"/>
      <c r="O14001"/>
      <c r="P14001"/>
      <c r="S14001"/>
    </row>
    <row r="14002" spans="1:20" x14ac:dyDescent="0.3">
      <c r="A14002" s="25"/>
      <c r="B14002"/>
      <c r="C14002"/>
      <c r="D14002"/>
      <c r="E14002"/>
      <c r="F14002"/>
      <c r="G14002"/>
      <c r="H14002" s="26"/>
      <c r="I14002" s="26"/>
      <c r="K14002"/>
      <c r="L14002"/>
      <c r="M14002"/>
      <c r="N14002"/>
      <c r="O14002"/>
      <c r="P14002"/>
      <c r="S14002"/>
    </row>
    <row r="14003" spans="1:20" x14ac:dyDescent="0.3">
      <c r="A14003" s="25"/>
      <c r="B14003"/>
      <c r="C14003"/>
      <c r="D14003"/>
      <c r="E14003"/>
      <c r="F14003"/>
      <c r="G14003"/>
      <c r="H14003" s="26"/>
      <c r="I14003" s="26"/>
      <c r="K14003"/>
      <c r="L14003"/>
      <c r="M14003"/>
      <c r="N14003"/>
      <c r="O14003"/>
      <c r="P14003"/>
      <c r="S14003"/>
    </row>
    <row r="14004" spans="1:20" x14ac:dyDescent="0.3">
      <c r="A14004" s="25"/>
      <c r="B14004"/>
      <c r="C14004"/>
      <c r="D14004"/>
      <c r="E14004"/>
      <c r="F14004"/>
      <c r="G14004"/>
      <c r="H14004" s="26"/>
      <c r="I14004" s="26"/>
      <c r="K14004"/>
      <c r="L14004"/>
      <c r="M14004"/>
      <c r="N14004"/>
      <c r="O14004"/>
      <c r="P14004"/>
      <c r="S14004"/>
    </row>
    <row r="14005" spans="1:20" x14ac:dyDescent="0.3">
      <c r="A14005" s="25"/>
      <c r="B14005"/>
      <c r="C14005"/>
      <c r="D14005"/>
      <c r="E14005"/>
      <c r="F14005"/>
      <c r="G14005"/>
      <c r="H14005" s="26"/>
      <c r="I14005" s="26"/>
      <c r="K14005"/>
      <c r="L14005"/>
      <c r="M14005"/>
      <c r="N14005"/>
      <c r="O14005"/>
      <c r="P14005"/>
      <c r="S14005"/>
    </row>
    <row r="14006" spans="1:20" x14ac:dyDescent="0.3">
      <c r="A14006" s="25"/>
      <c r="B14006"/>
      <c r="C14006"/>
      <c r="D14006"/>
      <c r="E14006"/>
      <c r="F14006"/>
      <c r="G14006"/>
      <c r="H14006" s="26"/>
      <c r="I14006" s="26"/>
      <c r="K14006"/>
      <c r="L14006"/>
      <c r="M14006"/>
      <c r="N14006"/>
      <c r="O14006"/>
      <c r="P14006"/>
      <c r="S14006"/>
    </row>
    <row r="14007" spans="1:20" x14ac:dyDescent="0.3">
      <c r="A14007" s="25"/>
      <c r="B14007"/>
      <c r="C14007"/>
      <c r="D14007"/>
      <c r="E14007"/>
      <c r="F14007"/>
      <c r="G14007"/>
      <c r="H14007" s="26"/>
      <c r="I14007" s="26"/>
      <c r="K14007"/>
      <c r="L14007"/>
      <c r="M14007"/>
      <c r="N14007"/>
      <c r="O14007"/>
      <c r="P14007"/>
      <c r="S14007"/>
    </row>
    <row r="14008" spans="1:20" x14ac:dyDescent="0.3">
      <c r="A14008" s="25"/>
      <c r="B14008"/>
      <c r="C14008"/>
      <c r="D14008"/>
      <c r="E14008"/>
      <c r="F14008"/>
      <c r="G14008"/>
      <c r="H14008" s="26"/>
      <c r="I14008" s="26"/>
      <c r="K14008"/>
      <c r="L14008"/>
      <c r="M14008"/>
      <c r="N14008"/>
      <c r="O14008"/>
      <c r="P14008"/>
      <c r="S14008"/>
    </row>
    <row r="14009" spans="1:20" x14ac:dyDescent="0.3">
      <c r="A14009" s="25"/>
      <c r="B14009"/>
      <c r="C14009"/>
      <c r="D14009"/>
      <c r="E14009"/>
      <c r="F14009"/>
      <c r="G14009"/>
      <c r="H14009" s="26"/>
      <c r="I14009" s="26"/>
      <c r="K14009"/>
      <c r="L14009"/>
      <c r="M14009"/>
      <c r="N14009"/>
      <c r="O14009"/>
      <c r="P14009"/>
      <c r="S14009"/>
      <c r="T14009" s="7"/>
    </row>
    <row r="14010" spans="1:20" x14ac:dyDescent="0.3">
      <c r="A14010" s="25"/>
      <c r="B14010"/>
      <c r="C14010"/>
      <c r="D14010"/>
      <c r="E14010"/>
      <c r="F14010"/>
      <c r="G14010"/>
      <c r="H14010" s="26"/>
      <c r="I14010" s="26"/>
      <c r="K14010"/>
      <c r="L14010"/>
      <c r="M14010"/>
      <c r="N14010"/>
      <c r="O14010"/>
      <c r="P14010"/>
      <c r="S14010"/>
      <c r="T14010" s="7"/>
    </row>
    <row r="14011" spans="1:20" x14ac:dyDescent="0.3">
      <c r="A14011" s="25"/>
      <c r="B14011"/>
      <c r="C14011"/>
      <c r="D14011"/>
      <c r="E14011"/>
      <c r="F14011"/>
      <c r="G14011"/>
      <c r="H14011" s="26"/>
      <c r="I14011" s="26"/>
      <c r="K14011"/>
      <c r="L14011"/>
      <c r="M14011"/>
      <c r="N14011"/>
      <c r="O14011"/>
      <c r="P14011"/>
      <c r="S14011"/>
      <c r="T14011" s="7"/>
    </row>
    <row r="14012" spans="1:20" x14ac:dyDescent="0.3">
      <c r="A14012" s="25"/>
      <c r="B14012"/>
      <c r="C14012"/>
      <c r="D14012"/>
      <c r="E14012"/>
      <c r="F14012"/>
      <c r="G14012"/>
      <c r="H14012" s="26"/>
      <c r="I14012" s="26"/>
      <c r="K14012"/>
      <c r="L14012"/>
      <c r="M14012"/>
      <c r="N14012"/>
      <c r="O14012"/>
      <c r="P14012"/>
      <c r="S14012"/>
    </row>
    <row r="14013" spans="1:20" x14ac:dyDescent="0.3">
      <c r="A14013" s="25"/>
      <c r="B14013"/>
      <c r="C14013"/>
      <c r="D14013"/>
      <c r="E14013"/>
      <c r="F14013"/>
      <c r="G14013"/>
      <c r="H14013"/>
      <c r="I14013" s="26"/>
      <c r="K14013"/>
      <c r="L14013"/>
      <c r="M14013"/>
      <c r="N14013"/>
      <c r="O14013"/>
      <c r="P14013"/>
      <c r="S14013"/>
    </row>
    <row r="14014" spans="1:20" x14ac:dyDescent="0.3">
      <c r="A14014" s="25"/>
      <c r="B14014"/>
      <c r="C14014"/>
      <c r="D14014"/>
      <c r="E14014"/>
      <c r="F14014"/>
      <c r="G14014"/>
      <c r="H14014"/>
      <c r="I14014" s="26"/>
      <c r="K14014"/>
      <c r="L14014"/>
      <c r="M14014"/>
      <c r="N14014"/>
      <c r="O14014"/>
      <c r="P14014"/>
      <c r="S14014"/>
    </row>
    <row r="14015" spans="1:20" x14ac:dyDescent="0.3">
      <c r="A14015" s="25"/>
      <c r="B14015"/>
      <c r="C14015"/>
      <c r="D14015"/>
      <c r="E14015"/>
      <c r="F14015"/>
      <c r="G14015"/>
      <c r="H14015" s="14"/>
      <c r="I14015" s="26"/>
      <c r="K14015"/>
      <c r="L14015"/>
      <c r="M14015"/>
      <c r="N14015"/>
      <c r="O14015"/>
      <c r="P14015"/>
      <c r="S14015"/>
      <c r="T14015" s="7"/>
    </row>
    <row r="14016" spans="1:20" x14ac:dyDescent="0.3">
      <c r="A14016" s="25"/>
      <c r="B14016"/>
      <c r="C14016"/>
      <c r="D14016"/>
      <c r="E14016"/>
      <c r="F14016"/>
      <c r="G14016"/>
      <c r="H14016"/>
      <c r="I14016" s="26"/>
      <c r="K14016"/>
      <c r="L14016"/>
      <c r="M14016"/>
      <c r="N14016"/>
      <c r="O14016"/>
      <c r="P14016"/>
      <c r="S14016"/>
    </row>
    <row r="14017" spans="1:20" x14ac:dyDescent="0.3">
      <c r="A14017" s="25"/>
      <c r="B14017"/>
      <c r="C14017"/>
      <c r="D14017"/>
      <c r="E14017"/>
      <c r="F14017"/>
      <c r="G14017"/>
      <c r="H14017"/>
      <c r="I14017" s="26"/>
      <c r="K14017"/>
      <c r="L14017"/>
      <c r="M14017"/>
      <c r="N14017"/>
      <c r="O14017"/>
      <c r="P14017"/>
      <c r="S14017"/>
    </row>
    <row r="14018" spans="1:20" x14ac:dyDescent="0.3">
      <c r="A14018" s="25"/>
      <c r="B14018"/>
      <c r="C14018"/>
      <c r="D14018"/>
      <c r="E14018"/>
      <c r="F14018"/>
      <c r="G14018"/>
      <c r="H14018"/>
      <c r="I14018" s="26"/>
      <c r="K14018"/>
      <c r="L14018"/>
      <c r="M14018"/>
      <c r="N14018"/>
      <c r="O14018"/>
      <c r="P14018"/>
      <c r="S14018"/>
    </row>
    <row r="14019" spans="1:20" x14ac:dyDescent="0.3">
      <c r="A14019" s="25"/>
      <c r="B14019"/>
      <c r="C14019"/>
      <c r="D14019"/>
      <c r="E14019"/>
      <c r="F14019"/>
      <c r="G14019"/>
      <c r="H14019" s="26"/>
      <c r="I14019" s="26"/>
      <c r="K14019"/>
      <c r="L14019"/>
      <c r="M14019"/>
      <c r="N14019"/>
      <c r="O14019"/>
      <c r="P14019"/>
      <c r="S14019"/>
    </row>
    <row r="14020" spans="1:20" x14ac:dyDescent="0.3">
      <c r="A14020" s="25"/>
      <c r="B14020"/>
      <c r="C14020"/>
      <c r="D14020"/>
      <c r="E14020"/>
      <c r="F14020"/>
      <c r="G14020"/>
      <c r="H14020" s="26"/>
      <c r="I14020" s="26"/>
      <c r="K14020"/>
      <c r="L14020"/>
      <c r="M14020"/>
      <c r="N14020"/>
      <c r="O14020"/>
      <c r="P14020"/>
      <c r="S14020"/>
    </row>
    <row r="14021" spans="1:20" x14ac:dyDescent="0.3">
      <c r="A14021" s="25"/>
      <c r="B14021"/>
      <c r="C14021"/>
      <c r="D14021"/>
      <c r="E14021"/>
      <c r="F14021"/>
      <c r="G14021"/>
      <c r="H14021" s="26"/>
      <c r="I14021" s="26"/>
      <c r="K14021"/>
      <c r="L14021"/>
      <c r="M14021"/>
      <c r="N14021"/>
      <c r="O14021"/>
      <c r="P14021"/>
      <c r="S14021"/>
    </row>
    <row r="14022" spans="1:20" x14ac:dyDescent="0.3">
      <c r="A14022" s="25"/>
      <c r="B14022"/>
      <c r="C14022"/>
      <c r="D14022"/>
      <c r="E14022"/>
      <c r="F14022"/>
      <c r="G14022"/>
      <c r="H14022" s="14"/>
      <c r="I14022" s="14"/>
      <c r="K14022"/>
      <c r="L14022"/>
      <c r="M14022"/>
      <c r="N14022"/>
      <c r="O14022"/>
      <c r="P14022"/>
      <c r="S14022"/>
    </row>
    <row r="14023" spans="1:20" x14ac:dyDescent="0.3">
      <c r="A14023" s="25"/>
      <c r="B14023"/>
      <c r="C14023"/>
      <c r="D14023"/>
      <c r="E14023"/>
      <c r="F14023"/>
      <c r="G14023"/>
      <c r="H14023" s="14"/>
      <c r="I14023" s="14"/>
      <c r="K14023"/>
      <c r="L14023"/>
      <c r="M14023"/>
      <c r="N14023"/>
      <c r="O14023"/>
      <c r="P14023"/>
      <c r="S14023"/>
      <c r="T14023" s="7"/>
    </row>
    <row r="14024" spans="1:20" x14ac:dyDescent="0.3">
      <c r="A14024" s="25"/>
      <c r="B14024"/>
      <c r="C14024"/>
      <c r="D14024"/>
      <c r="E14024"/>
      <c r="F14024"/>
      <c r="G14024"/>
      <c r="H14024" s="14"/>
      <c r="I14024" s="14"/>
      <c r="K14024"/>
      <c r="L14024"/>
      <c r="M14024"/>
      <c r="N14024"/>
      <c r="O14024"/>
      <c r="P14024"/>
      <c r="S14024"/>
      <c r="T14024" s="7"/>
    </row>
    <row r="14025" spans="1:20" x14ac:dyDescent="0.3">
      <c r="A14025" s="25"/>
      <c r="B14025"/>
      <c r="C14025"/>
      <c r="D14025"/>
      <c r="E14025"/>
      <c r="F14025"/>
      <c r="G14025"/>
      <c r="H14025" s="14"/>
      <c r="I14025" s="14"/>
      <c r="K14025"/>
      <c r="L14025"/>
      <c r="M14025"/>
      <c r="N14025"/>
      <c r="O14025"/>
      <c r="P14025"/>
      <c r="S14025"/>
    </row>
    <row r="14026" spans="1:20" x14ac:dyDescent="0.3">
      <c r="A14026" s="25"/>
      <c r="B14026"/>
      <c r="C14026"/>
      <c r="D14026"/>
      <c r="E14026"/>
      <c r="F14026"/>
      <c r="G14026"/>
      <c r="H14026" s="14"/>
      <c r="I14026" s="14"/>
      <c r="K14026"/>
      <c r="L14026"/>
      <c r="M14026"/>
      <c r="N14026"/>
      <c r="O14026"/>
      <c r="P14026"/>
      <c r="S14026"/>
    </row>
    <row r="14027" spans="1:20" x14ac:dyDescent="0.3">
      <c r="A14027" s="25"/>
      <c r="B14027"/>
      <c r="C14027"/>
      <c r="D14027"/>
      <c r="E14027"/>
      <c r="F14027"/>
      <c r="G14027"/>
      <c r="H14027" s="14"/>
      <c r="I14027" s="14"/>
      <c r="K14027"/>
      <c r="L14027"/>
      <c r="M14027"/>
      <c r="N14027"/>
      <c r="O14027"/>
      <c r="P14027"/>
      <c r="S14027"/>
    </row>
    <row r="14028" spans="1:20" x14ac:dyDescent="0.3">
      <c r="A14028" s="25"/>
      <c r="B14028"/>
      <c r="C14028"/>
      <c r="D14028"/>
      <c r="E14028"/>
      <c r="F14028"/>
      <c r="G14028"/>
      <c r="H14028" s="26"/>
      <c r="I14028" s="26"/>
      <c r="K14028"/>
      <c r="L14028"/>
      <c r="M14028"/>
      <c r="N14028"/>
      <c r="O14028"/>
      <c r="P14028"/>
      <c r="S14028"/>
    </row>
    <row r="14029" spans="1:20" x14ac:dyDescent="0.3">
      <c r="A14029" s="25"/>
      <c r="B14029"/>
      <c r="C14029"/>
      <c r="D14029"/>
      <c r="E14029"/>
      <c r="F14029"/>
      <c r="G14029"/>
      <c r="H14029" s="26"/>
      <c r="I14029" s="26"/>
      <c r="K14029"/>
      <c r="L14029"/>
      <c r="M14029"/>
      <c r="N14029"/>
      <c r="O14029"/>
      <c r="P14029"/>
      <c r="S14029"/>
    </row>
    <row r="14030" spans="1:20" x14ac:dyDescent="0.3">
      <c r="A14030" s="25"/>
      <c r="B14030"/>
      <c r="C14030"/>
      <c r="D14030"/>
      <c r="E14030"/>
      <c r="F14030"/>
      <c r="G14030"/>
      <c r="H14030" s="26"/>
      <c r="I14030" s="26"/>
      <c r="K14030"/>
      <c r="L14030"/>
      <c r="M14030"/>
      <c r="N14030"/>
      <c r="O14030"/>
      <c r="P14030"/>
      <c r="S14030"/>
    </row>
    <row r="14031" spans="1:20" x14ac:dyDescent="0.3">
      <c r="A14031" s="25"/>
      <c r="B14031"/>
      <c r="C14031"/>
      <c r="D14031"/>
      <c r="E14031"/>
      <c r="F14031"/>
      <c r="G14031"/>
      <c r="H14031" s="26"/>
      <c r="I14031" s="26"/>
      <c r="K14031"/>
      <c r="L14031"/>
      <c r="M14031"/>
      <c r="N14031"/>
      <c r="O14031"/>
      <c r="P14031"/>
      <c r="S14031"/>
      <c r="T14031" s="7"/>
    </row>
    <row r="14032" spans="1:20" x14ac:dyDescent="0.3">
      <c r="A14032" s="25"/>
      <c r="B14032"/>
      <c r="C14032"/>
      <c r="D14032"/>
      <c r="E14032"/>
      <c r="F14032"/>
      <c r="G14032"/>
      <c r="H14032" s="26"/>
      <c r="I14032" s="26"/>
      <c r="K14032"/>
      <c r="L14032"/>
      <c r="M14032"/>
      <c r="N14032"/>
      <c r="O14032"/>
      <c r="P14032"/>
      <c r="S14032"/>
    </row>
    <row r="14033" spans="1:19" x14ac:dyDescent="0.3">
      <c r="A14033" s="25"/>
      <c r="B14033"/>
      <c r="C14033"/>
      <c r="D14033"/>
      <c r="E14033"/>
      <c r="F14033"/>
      <c r="G14033"/>
      <c r="H14033" s="26"/>
      <c r="I14033" s="26"/>
      <c r="K14033"/>
      <c r="L14033"/>
      <c r="M14033"/>
      <c r="N14033"/>
      <c r="O14033"/>
      <c r="P14033"/>
      <c r="S14033"/>
    </row>
    <row r="14034" spans="1:19" x14ac:dyDescent="0.3">
      <c r="A14034" s="25"/>
      <c r="B14034"/>
      <c r="C14034"/>
      <c r="D14034"/>
      <c r="E14034"/>
      <c r="F14034"/>
      <c r="G14034"/>
      <c r="H14034" s="26"/>
      <c r="I14034" s="26"/>
      <c r="K14034"/>
      <c r="L14034"/>
      <c r="M14034"/>
      <c r="N14034"/>
      <c r="O14034"/>
      <c r="P14034"/>
      <c r="S14034"/>
    </row>
    <row r="14035" spans="1:19" x14ac:dyDescent="0.3">
      <c r="A14035" s="25"/>
      <c r="B14035"/>
      <c r="C14035"/>
      <c r="D14035"/>
      <c r="E14035"/>
      <c r="F14035"/>
      <c r="G14035"/>
      <c r="H14035" s="26"/>
      <c r="I14035" s="26"/>
      <c r="K14035"/>
      <c r="L14035"/>
      <c r="M14035"/>
      <c r="N14035"/>
      <c r="O14035"/>
      <c r="P14035"/>
      <c r="S14035"/>
    </row>
    <row r="14036" spans="1:19" x14ac:dyDescent="0.3">
      <c r="A14036" s="25"/>
      <c r="B14036"/>
      <c r="C14036"/>
      <c r="D14036"/>
      <c r="E14036"/>
      <c r="F14036"/>
      <c r="G14036"/>
      <c r="H14036" s="26"/>
      <c r="I14036" s="26"/>
      <c r="K14036"/>
      <c r="L14036"/>
      <c r="M14036"/>
      <c r="N14036"/>
      <c r="O14036"/>
      <c r="P14036"/>
      <c r="S14036"/>
    </row>
    <row r="14037" spans="1:19" x14ac:dyDescent="0.3">
      <c r="A14037" s="25"/>
      <c r="B14037"/>
      <c r="C14037"/>
      <c r="D14037"/>
      <c r="E14037"/>
      <c r="F14037"/>
      <c r="G14037"/>
      <c r="H14037" s="26"/>
      <c r="I14037" s="26"/>
      <c r="K14037"/>
      <c r="L14037"/>
      <c r="M14037"/>
      <c r="N14037"/>
      <c r="O14037"/>
      <c r="P14037"/>
      <c r="S14037"/>
    </row>
    <row r="14038" spans="1:19" x14ac:dyDescent="0.3">
      <c r="A14038" s="25"/>
      <c r="B14038"/>
      <c r="C14038"/>
      <c r="D14038"/>
      <c r="E14038"/>
      <c r="F14038"/>
      <c r="G14038"/>
      <c r="H14038" s="26"/>
      <c r="I14038" s="26"/>
      <c r="K14038"/>
      <c r="L14038"/>
      <c r="M14038"/>
      <c r="N14038"/>
      <c r="O14038"/>
      <c r="P14038"/>
      <c r="S14038"/>
    </row>
    <row r="14039" spans="1:19" x14ac:dyDescent="0.3">
      <c r="A14039" s="25"/>
      <c r="B14039"/>
      <c r="C14039"/>
      <c r="D14039"/>
      <c r="E14039"/>
      <c r="F14039"/>
      <c r="G14039"/>
      <c r="H14039" s="26"/>
      <c r="I14039" s="26"/>
      <c r="K14039"/>
      <c r="L14039"/>
      <c r="M14039"/>
      <c r="N14039"/>
      <c r="O14039"/>
      <c r="P14039"/>
      <c r="S14039"/>
    </row>
    <row r="14040" spans="1:19" x14ac:dyDescent="0.3">
      <c r="A14040" s="25"/>
      <c r="B14040"/>
      <c r="C14040"/>
      <c r="D14040"/>
      <c r="E14040"/>
      <c r="F14040"/>
      <c r="G14040"/>
      <c r="H14040" s="26"/>
      <c r="I14040" s="26"/>
      <c r="K14040"/>
      <c r="L14040"/>
      <c r="M14040"/>
      <c r="N14040"/>
      <c r="O14040"/>
      <c r="P14040"/>
      <c r="S14040"/>
    </row>
    <row r="14041" spans="1:19" x14ac:dyDescent="0.3">
      <c r="A14041" s="25"/>
      <c r="B14041"/>
      <c r="C14041"/>
      <c r="D14041"/>
      <c r="E14041"/>
      <c r="F14041"/>
      <c r="G14041"/>
      <c r="H14041"/>
      <c r="I14041" s="26"/>
      <c r="K14041"/>
      <c r="L14041"/>
      <c r="M14041"/>
      <c r="N14041"/>
      <c r="O14041"/>
      <c r="P14041"/>
      <c r="S14041"/>
    </row>
    <row r="14042" spans="1:19" x14ac:dyDescent="0.3">
      <c r="A14042" s="25"/>
      <c r="B14042"/>
      <c r="C14042"/>
      <c r="D14042"/>
      <c r="E14042"/>
      <c r="F14042"/>
      <c r="G14042"/>
      <c r="H14042"/>
      <c r="I14042" s="26"/>
      <c r="K14042"/>
      <c r="L14042"/>
      <c r="M14042"/>
      <c r="N14042"/>
      <c r="O14042"/>
      <c r="P14042"/>
      <c r="S14042"/>
    </row>
    <row r="14043" spans="1:19" x14ac:dyDescent="0.3">
      <c r="A14043" s="25"/>
      <c r="B14043"/>
      <c r="C14043"/>
      <c r="D14043"/>
      <c r="E14043"/>
      <c r="F14043"/>
      <c r="G14043"/>
      <c r="H14043"/>
      <c r="I14043" s="26"/>
      <c r="K14043"/>
      <c r="L14043"/>
      <c r="M14043"/>
      <c r="N14043"/>
      <c r="O14043"/>
      <c r="P14043"/>
      <c r="S14043"/>
    </row>
    <row r="14044" spans="1:19" x14ac:dyDescent="0.3">
      <c r="A14044" s="25"/>
      <c r="B14044"/>
      <c r="C14044"/>
      <c r="D14044"/>
      <c r="E14044"/>
      <c r="F14044"/>
      <c r="G14044"/>
      <c r="H14044"/>
      <c r="I14044" s="26"/>
      <c r="K14044"/>
      <c r="L14044"/>
      <c r="M14044"/>
      <c r="N14044"/>
      <c r="O14044"/>
      <c r="P14044"/>
      <c r="S14044"/>
    </row>
    <row r="14045" spans="1:19" x14ac:dyDescent="0.3">
      <c r="A14045" s="25"/>
      <c r="B14045"/>
      <c r="C14045"/>
      <c r="D14045"/>
      <c r="E14045"/>
      <c r="F14045"/>
      <c r="G14045"/>
      <c r="H14045" s="26"/>
      <c r="I14045" s="26"/>
      <c r="K14045"/>
      <c r="L14045"/>
      <c r="M14045"/>
      <c r="N14045"/>
      <c r="O14045"/>
      <c r="P14045"/>
      <c r="S14045"/>
    </row>
    <row r="14046" spans="1:19" x14ac:dyDescent="0.3">
      <c r="A14046" s="25"/>
      <c r="B14046"/>
      <c r="C14046"/>
      <c r="D14046"/>
      <c r="E14046"/>
      <c r="F14046"/>
      <c r="G14046"/>
      <c r="H14046" s="26"/>
      <c r="I14046" s="26"/>
      <c r="K14046"/>
      <c r="L14046"/>
      <c r="M14046"/>
      <c r="N14046"/>
      <c r="O14046"/>
      <c r="P14046"/>
      <c r="S14046"/>
    </row>
    <row r="14047" spans="1:19" x14ac:dyDescent="0.3">
      <c r="A14047" s="25"/>
      <c r="B14047"/>
      <c r="C14047"/>
      <c r="D14047"/>
      <c r="E14047"/>
      <c r="F14047"/>
      <c r="G14047"/>
      <c r="H14047" s="26"/>
      <c r="I14047" s="26"/>
      <c r="K14047"/>
      <c r="L14047"/>
      <c r="M14047"/>
      <c r="N14047"/>
      <c r="O14047"/>
      <c r="P14047"/>
      <c r="S14047"/>
    </row>
    <row r="14048" spans="1:19" x14ac:dyDescent="0.3">
      <c r="A14048" s="25"/>
      <c r="B14048"/>
      <c r="C14048"/>
      <c r="D14048"/>
      <c r="E14048"/>
      <c r="F14048"/>
      <c r="G14048"/>
      <c r="H14048" s="26"/>
      <c r="I14048" s="26"/>
      <c r="K14048"/>
      <c r="L14048"/>
      <c r="M14048"/>
      <c r="N14048"/>
      <c r="O14048"/>
      <c r="P14048"/>
      <c r="S14048"/>
    </row>
    <row r="14049" spans="1:20" x14ac:dyDescent="0.3">
      <c r="A14049" s="25"/>
      <c r="B14049"/>
      <c r="C14049"/>
      <c r="D14049"/>
      <c r="E14049"/>
      <c r="F14049"/>
      <c r="G14049"/>
      <c r="H14049"/>
      <c r="I14049" s="26"/>
      <c r="K14049"/>
      <c r="L14049"/>
      <c r="M14049"/>
      <c r="N14049"/>
      <c r="O14049"/>
      <c r="P14049"/>
      <c r="S14049"/>
    </row>
    <row r="14050" spans="1:20" x14ac:dyDescent="0.3">
      <c r="A14050" s="25"/>
      <c r="B14050"/>
      <c r="C14050"/>
      <c r="D14050"/>
      <c r="E14050"/>
      <c r="F14050"/>
      <c r="G14050"/>
      <c r="H14050"/>
      <c r="I14050" s="26"/>
      <c r="K14050"/>
      <c r="L14050"/>
      <c r="M14050"/>
      <c r="N14050"/>
      <c r="O14050"/>
      <c r="P14050"/>
      <c r="S14050"/>
    </row>
    <row r="14051" spans="1:20" x14ac:dyDescent="0.3">
      <c r="A14051" s="25"/>
      <c r="B14051"/>
      <c r="C14051"/>
      <c r="D14051"/>
      <c r="E14051"/>
      <c r="F14051"/>
      <c r="G14051"/>
      <c r="H14051" s="14"/>
      <c r="I14051" s="26"/>
      <c r="K14051"/>
      <c r="L14051"/>
      <c r="M14051"/>
      <c r="N14051"/>
      <c r="O14051"/>
      <c r="P14051"/>
      <c r="S14051"/>
    </row>
    <row r="14052" spans="1:20" x14ac:dyDescent="0.3">
      <c r="A14052" s="25"/>
      <c r="B14052"/>
      <c r="C14052"/>
      <c r="D14052"/>
      <c r="E14052"/>
      <c r="F14052"/>
      <c r="G14052"/>
      <c r="H14052" s="14"/>
      <c r="I14052" s="26"/>
      <c r="K14052"/>
      <c r="L14052"/>
      <c r="M14052"/>
      <c r="N14052"/>
      <c r="O14052"/>
      <c r="P14052"/>
      <c r="S14052"/>
    </row>
    <row r="14053" spans="1:20" x14ac:dyDescent="0.3">
      <c r="A14053" s="25"/>
      <c r="B14053"/>
      <c r="C14053"/>
      <c r="D14053"/>
      <c r="E14053"/>
      <c r="F14053"/>
      <c r="G14053"/>
      <c r="H14053" s="14"/>
      <c r="I14053" s="14"/>
      <c r="K14053"/>
      <c r="L14053"/>
      <c r="M14053"/>
      <c r="N14053"/>
      <c r="O14053"/>
      <c r="P14053"/>
      <c r="S14053"/>
    </row>
    <row r="14054" spans="1:20" x14ac:dyDescent="0.3">
      <c r="A14054" s="25"/>
      <c r="B14054"/>
      <c r="C14054"/>
      <c r="D14054"/>
      <c r="E14054"/>
      <c r="F14054"/>
      <c r="G14054"/>
      <c r="H14054" s="14"/>
      <c r="I14054" s="14"/>
      <c r="K14054"/>
      <c r="L14054"/>
      <c r="M14054"/>
      <c r="N14054"/>
      <c r="O14054"/>
      <c r="P14054"/>
      <c r="S14054"/>
    </row>
    <row r="14055" spans="1:20" x14ac:dyDescent="0.3">
      <c r="A14055" s="25"/>
      <c r="B14055"/>
      <c r="C14055"/>
      <c r="D14055"/>
      <c r="E14055"/>
      <c r="F14055"/>
      <c r="G14055"/>
      <c r="H14055" s="14"/>
      <c r="I14055" s="14"/>
      <c r="K14055"/>
      <c r="L14055"/>
      <c r="M14055"/>
      <c r="N14055"/>
      <c r="O14055"/>
      <c r="P14055"/>
      <c r="S14055"/>
    </row>
    <row r="14056" spans="1:20" x14ac:dyDescent="0.3">
      <c r="A14056" s="25"/>
      <c r="B14056"/>
      <c r="C14056"/>
      <c r="D14056"/>
      <c r="E14056"/>
      <c r="F14056"/>
      <c r="G14056"/>
      <c r="H14056" s="14"/>
      <c r="I14056" s="14"/>
      <c r="K14056"/>
      <c r="L14056"/>
      <c r="M14056"/>
      <c r="N14056"/>
      <c r="O14056"/>
      <c r="P14056"/>
      <c r="S14056"/>
    </row>
    <row r="14057" spans="1:20" x14ac:dyDescent="0.3">
      <c r="A14057" s="25"/>
      <c r="B14057"/>
      <c r="C14057"/>
      <c r="D14057"/>
      <c r="E14057"/>
      <c r="F14057"/>
      <c r="G14057"/>
      <c r="H14057"/>
      <c r="I14057" s="14"/>
      <c r="K14057"/>
      <c r="L14057"/>
      <c r="M14057"/>
      <c r="N14057"/>
      <c r="O14057"/>
      <c r="P14057"/>
      <c r="S14057"/>
      <c r="T14057" s="7"/>
    </row>
    <row r="14058" spans="1:20" x14ac:dyDescent="0.3">
      <c r="A14058" s="25"/>
      <c r="B14058"/>
      <c r="C14058"/>
      <c r="D14058"/>
      <c r="E14058"/>
      <c r="F14058"/>
      <c r="G14058"/>
      <c r="H14058"/>
      <c r="I14058" s="14"/>
      <c r="K14058"/>
      <c r="L14058"/>
      <c r="M14058"/>
      <c r="N14058"/>
      <c r="O14058"/>
      <c r="P14058"/>
      <c r="S14058"/>
    </row>
    <row r="14059" spans="1:20" x14ac:dyDescent="0.3">
      <c r="A14059" s="25"/>
      <c r="B14059"/>
      <c r="C14059"/>
      <c r="D14059"/>
      <c r="E14059"/>
      <c r="F14059"/>
      <c r="G14059"/>
      <c r="H14059"/>
      <c r="I14059" s="14"/>
      <c r="K14059"/>
      <c r="L14059"/>
      <c r="M14059"/>
      <c r="N14059"/>
      <c r="O14059"/>
      <c r="P14059"/>
      <c r="S14059"/>
    </row>
    <row r="14060" spans="1:20" x14ac:dyDescent="0.3">
      <c r="A14060" s="25"/>
      <c r="B14060"/>
      <c r="C14060"/>
      <c r="D14060"/>
      <c r="E14060"/>
      <c r="F14060"/>
      <c r="G14060"/>
      <c r="H14060"/>
      <c r="I14060" s="14"/>
      <c r="K14060"/>
      <c r="L14060"/>
      <c r="M14060"/>
      <c r="N14060"/>
      <c r="O14060"/>
      <c r="P14060"/>
      <c r="S14060"/>
    </row>
    <row r="14061" spans="1:20" x14ac:dyDescent="0.3">
      <c r="A14061" s="25"/>
      <c r="B14061"/>
      <c r="C14061"/>
      <c r="D14061"/>
      <c r="E14061"/>
      <c r="F14061"/>
      <c r="G14061"/>
      <c r="H14061" s="14"/>
      <c r="I14061" s="14"/>
      <c r="K14061"/>
      <c r="L14061"/>
      <c r="M14061"/>
      <c r="N14061"/>
      <c r="O14061"/>
      <c r="P14061"/>
      <c r="S14061"/>
      <c r="T14061" s="7"/>
    </row>
    <row r="14062" spans="1:20" x14ac:dyDescent="0.3">
      <c r="A14062" s="25"/>
      <c r="B14062"/>
      <c r="C14062"/>
      <c r="D14062"/>
      <c r="E14062"/>
      <c r="F14062"/>
      <c r="G14062"/>
      <c r="H14062"/>
      <c r="I14062" s="14"/>
      <c r="K14062"/>
      <c r="L14062"/>
      <c r="M14062"/>
      <c r="N14062"/>
      <c r="O14062"/>
      <c r="P14062"/>
      <c r="S14062"/>
    </row>
    <row r="14063" spans="1:20" x14ac:dyDescent="0.3">
      <c r="A14063" s="25"/>
      <c r="B14063"/>
      <c r="C14063"/>
      <c r="D14063"/>
      <c r="E14063"/>
      <c r="F14063"/>
      <c r="G14063"/>
      <c r="H14063" s="14"/>
      <c r="I14063" s="14"/>
      <c r="K14063"/>
      <c r="L14063"/>
      <c r="M14063"/>
      <c r="N14063"/>
      <c r="O14063"/>
      <c r="P14063"/>
      <c r="S14063"/>
    </row>
    <row r="14064" spans="1:20" x14ac:dyDescent="0.3">
      <c r="A14064" s="25"/>
      <c r="B14064"/>
      <c r="C14064"/>
      <c r="D14064"/>
      <c r="E14064"/>
      <c r="F14064"/>
      <c r="G14064"/>
      <c r="H14064" s="14"/>
      <c r="I14064" s="14"/>
      <c r="K14064"/>
      <c r="L14064"/>
      <c r="M14064"/>
      <c r="N14064"/>
      <c r="O14064"/>
      <c r="P14064"/>
      <c r="S14064"/>
    </row>
    <row r="14065" spans="1:20" x14ac:dyDescent="0.3">
      <c r="A14065" s="25"/>
      <c r="B14065"/>
      <c r="C14065"/>
      <c r="D14065"/>
      <c r="E14065"/>
      <c r="F14065"/>
      <c r="G14065"/>
      <c r="H14065" s="26"/>
      <c r="I14065" s="26"/>
      <c r="K14065"/>
      <c r="L14065"/>
      <c r="M14065"/>
      <c r="N14065"/>
      <c r="O14065"/>
      <c r="P14065"/>
      <c r="S14065"/>
    </row>
    <row r="14066" spans="1:20" x14ac:dyDescent="0.3">
      <c r="A14066" s="25"/>
      <c r="B14066"/>
      <c r="C14066"/>
      <c r="D14066"/>
      <c r="E14066"/>
      <c r="F14066"/>
      <c r="G14066"/>
      <c r="H14066" s="26"/>
      <c r="I14066" s="26"/>
      <c r="K14066"/>
      <c r="L14066"/>
      <c r="M14066"/>
      <c r="N14066"/>
      <c r="O14066"/>
      <c r="P14066"/>
      <c r="S14066"/>
    </row>
    <row r="14067" spans="1:20" x14ac:dyDescent="0.3">
      <c r="A14067" s="25"/>
      <c r="B14067"/>
      <c r="C14067"/>
      <c r="D14067"/>
      <c r="E14067"/>
      <c r="F14067"/>
      <c r="G14067"/>
      <c r="H14067" s="26"/>
      <c r="I14067" s="26"/>
      <c r="K14067"/>
      <c r="L14067"/>
      <c r="M14067"/>
      <c r="N14067"/>
      <c r="O14067"/>
      <c r="P14067"/>
      <c r="S14067"/>
    </row>
    <row r="14068" spans="1:20" x14ac:dyDescent="0.3">
      <c r="A14068" s="25"/>
      <c r="B14068"/>
      <c r="C14068"/>
      <c r="D14068"/>
      <c r="E14068"/>
      <c r="F14068"/>
      <c r="G14068"/>
      <c r="H14068" s="26"/>
      <c r="I14068" s="26"/>
      <c r="K14068"/>
      <c r="L14068"/>
      <c r="M14068"/>
      <c r="N14068"/>
      <c r="O14068"/>
      <c r="P14068"/>
      <c r="S14068"/>
    </row>
    <row r="14069" spans="1:20" x14ac:dyDescent="0.3">
      <c r="A14069" s="25"/>
      <c r="B14069"/>
      <c r="C14069"/>
      <c r="D14069"/>
      <c r="E14069"/>
      <c r="F14069"/>
      <c r="G14069"/>
      <c r="H14069" s="26"/>
      <c r="I14069" s="26"/>
      <c r="K14069"/>
      <c r="L14069"/>
      <c r="M14069"/>
      <c r="N14069"/>
      <c r="O14069"/>
      <c r="P14069"/>
      <c r="S14069"/>
    </row>
    <row r="14070" spans="1:20" x14ac:dyDescent="0.3">
      <c r="A14070" s="25"/>
      <c r="B14070"/>
      <c r="C14070"/>
      <c r="D14070"/>
      <c r="E14070"/>
      <c r="F14070"/>
      <c r="G14070"/>
      <c r="H14070" s="26"/>
      <c r="I14070" s="26"/>
      <c r="K14070"/>
      <c r="L14070"/>
      <c r="M14070"/>
      <c r="N14070"/>
      <c r="O14070"/>
      <c r="P14070"/>
      <c r="S14070"/>
    </row>
    <row r="14071" spans="1:20" x14ac:dyDescent="0.3">
      <c r="A14071" s="25"/>
      <c r="B14071"/>
      <c r="C14071"/>
      <c r="D14071"/>
      <c r="E14071"/>
      <c r="F14071"/>
      <c r="G14071"/>
      <c r="H14071" s="26"/>
      <c r="I14071" s="26"/>
      <c r="K14071"/>
      <c r="L14071"/>
      <c r="M14071"/>
      <c r="N14071"/>
      <c r="O14071"/>
      <c r="P14071"/>
      <c r="S14071"/>
    </row>
    <row r="14072" spans="1:20" x14ac:dyDescent="0.3">
      <c r="A14072" s="25"/>
      <c r="B14072"/>
      <c r="C14072"/>
      <c r="D14072"/>
      <c r="E14072"/>
      <c r="F14072"/>
      <c r="G14072"/>
      <c r="H14072" s="26"/>
      <c r="I14072" s="26"/>
      <c r="K14072"/>
      <c r="L14072"/>
      <c r="M14072"/>
      <c r="N14072"/>
      <c r="O14072"/>
      <c r="P14072"/>
      <c r="S14072"/>
      <c r="T14072" s="7"/>
    </row>
    <row r="14073" spans="1:20" x14ac:dyDescent="0.3">
      <c r="A14073" s="25"/>
      <c r="B14073"/>
      <c r="C14073"/>
      <c r="D14073"/>
      <c r="E14073"/>
      <c r="F14073"/>
      <c r="G14073"/>
      <c r="H14073" s="26"/>
      <c r="I14073" s="26"/>
      <c r="K14073"/>
      <c r="L14073"/>
      <c r="M14073"/>
      <c r="N14073"/>
      <c r="O14073"/>
      <c r="P14073"/>
      <c r="S14073"/>
    </row>
    <row r="14074" spans="1:20" x14ac:dyDescent="0.3">
      <c r="A14074" s="25"/>
      <c r="B14074"/>
      <c r="C14074"/>
      <c r="D14074"/>
      <c r="E14074"/>
      <c r="F14074"/>
      <c r="G14074"/>
      <c r="H14074" s="14"/>
      <c r="I14074" s="14"/>
      <c r="K14074"/>
      <c r="L14074"/>
      <c r="M14074"/>
      <c r="N14074"/>
      <c r="O14074"/>
      <c r="P14074"/>
      <c r="S14074"/>
    </row>
    <row r="14075" spans="1:20" x14ac:dyDescent="0.3">
      <c r="A14075" s="25"/>
      <c r="B14075"/>
      <c r="C14075"/>
      <c r="D14075"/>
      <c r="E14075"/>
      <c r="F14075"/>
      <c r="G14075"/>
      <c r="H14075"/>
      <c r="I14075"/>
      <c r="K14075"/>
      <c r="L14075"/>
      <c r="M14075"/>
      <c r="N14075"/>
      <c r="O14075"/>
      <c r="P14075"/>
      <c r="S14075"/>
    </row>
    <row r="14076" spans="1:20" x14ac:dyDescent="0.3">
      <c r="A14076" s="25"/>
      <c r="B14076"/>
      <c r="C14076"/>
      <c r="D14076"/>
      <c r="E14076"/>
      <c r="F14076"/>
      <c r="G14076"/>
      <c r="H14076"/>
      <c r="I14076"/>
      <c r="K14076"/>
      <c r="L14076"/>
      <c r="M14076"/>
      <c r="N14076"/>
      <c r="O14076"/>
      <c r="P14076"/>
      <c r="S14076"/>
    </row>
    <row r="14077" spans="1:20" x14ac:dyDescent="0.3">
      <c r="A14077" s="25"/>
      <c r="B14077"/>
      <c r="C14077"/>
      <c r="D14077"/>
      <c r="E14077"/>
      <c r="F14077"/>
      <c r="G14077"/>
      <c r="H14077" s="14"/>
      <c r="I14077" s="14"/>
      <c r="K14077"/>
      <c r="L14077"/>
      <c r="M14077"/>
      <c r="N14077"/>
      <c r="O14077"/>
      <c r="P14077"/>
      <c r="S14077"/>
      <c r="T14077" s="7"/>
    </row>
    <row r="14078" spans="1:20" x14ac:dyDescent="0.3">
      <c r="A14078" s="25"/>
      <c r="B14078"/>
      <c r="C14078"/>
      <c r="D14078"/>
      <c r="E14078"/>
      <c r="F14078"/>
      <c r="G14078"/>
      <c r="H14078" s="14"/>
      <c r="I14078" s="14"/>
      <c r="K14078"/>
      <c r="L14078"/>
      <c r="M14078"/>
      <c r="N14078"/>
      <c r="O14078"/>
      <c r="P14078"/>
      <c r="S14078"/>
      <c r="T14078" s="7"/>
    </row>
    <row r="14079" spans="1:20" x14ac:dyDescent="0.3">
      <c r="A14079" s="25"/>
      <c r="B14079"/>
      <c r="C14079"/>
      <c r="D14079"/>
      <c r="E14079"/>
      <c r="F14079"/>
      <c r="G14079"/>
      <c r="H14079"/>
      <c r="I14079"/>
      <c r="K14079"/>
      <c r="L14079"/>
      <c r="M14079"/>
      <c r="N14079"/>
      <c r="O14079"/>
      <c r="P14079"/>
      <c r="S14079"/>
    </row>
    <row r="14080" spans="1:20" x14ac:dyDescent="0.3">
      <c r="A14080" s="25"/>
      <c r="B14080"/>
      <c r="C14080"/>
      <c r="D14080"/>
      <c r="E14080"/>
      <c r="F14080"/>
      <c r="G14080"/>
      <c r="H14080"/>
      <c r="I14080" s="14"/>
      <c r="K14080"/>
      <c r="L14080"/>
      <c r="M14080"/>
      <c r="N14080"/>
      <c r="O14080"/>
      <c r="P14080"/>
      <c r="S14080"/>
      <c r="T14080" s="7"/>
    </row>
    <row r="14081" spans="1:20" x14ac:dyDescent="0.3">
      <c r="A14081" s="25"/>
      <c r="B14081"/>
      <c r="C14081"/>
      <c r="D14081"/>
      <c r="E14081"/>
      <c r="F14081"/>
      <c r="G14081"/>
      <c r="H14081"/>
      <c r="I14081"/>
      <c r="K14081"/>
      <c r="L14081"/>
      <c r="M14081"/>
      <c r="N14081"/>
      <c r="O14081"/>
      <c r="P14081"/>
      <c r="S14081"/>
    </row>
    <row r="14082" spans="1:20" x14ac:dyDescent="0.3">
      <c r="A14082" s="25"/>
      <c r="B14082"/>
      <c r="C14082"/>
      <c r="D14082"/>
      <c r="E14082"/>
      <c r="F14082"/>
      <c r="G14082"/>
      <c r="H14082"/>
      <c r="I14082"/>
      <c r="K14082"/>
      <c r="L14082"/>
      <c r="M14082"/>
      <c r="N14082"/>
      <c r="O14082"/>
      <c r="P14082"/>
      <c r="S14082"/>
    </row>
    <row r="14083" spans="1:20" x14ac:dyDescent="0.3">
      <c r="A14083" s="25"/>
      <c r="B14083"/>
      <c r="C14083"/>
      <c r="D14083"/>
      <c r="E14083"/>
      <c r="F14083"/>
      <c r="G14083"/>
      <c r="H14083"/>
      <c r="I14083"/>
      <c r="K14083"/>
      <c r="L14083"/>
      <c r="M14083"/>
      <c r="N14083"/>
      <c r="O14083"/>
      <c r="P14083"/>
      <c r="S14083"/>
    </row>
    <row r="14084" spans="1:20" x14ac:dyDescent="0.3">
      <c r="A14084" s="25"/>
      <c r="B14084"/>
      <c r="C14084"/>
      <c r="D14084"/>
      <c r="E14084"/>
      <c r="F14084"/>
      <c r="G14084"/>
      <c r="H14084" s="26"/>
      <c r="I14084" s="26"/>
      <c r="K14084"/>
      <c r="L14084"/>
      <c r="M14084"/>
      <c r="N14084"/>
      <c r="O14084"/>
      <c r="P14084"/>
      <c r="S14084"/>
    </row>
    <row r="14085" spans="1:20" x14ac:dyDescent="0.3">
      <c r="A14085" s="25"/>
      <c r="B14085"/>
      <c r="C14085"/>
      <c r="D14085"/>
      <c r="E14085"/>
      <c r="F14085"/>
      <c r="G14085"/>
      <c r="H14085" s="26"/>
      <c r="I14085" s="26"/>
      <c r="K14085"/>
      <c r="L14085"/>
      <c r="M14085"/>
      <c r="N14085"/>
      <c r="O14085"/>
      <c r="P14085"/>
      <c r="S14085"/>
    </row>
    <row r="14086" spans="1:20" x14ac:dyDescent="0.3">
      <c r="A14086" s="25"/>
      <c r="B14086"/>
      <c r="C14086"/>
      <c r="D14086"/>
      <c r="E14086"/>
      <c r="F14086"/>
      <c r="G14086"/>
      <c r="H14086" s="26"/>
      <c r="I14086" s="26"/>
      <c r="K14086"/>
      <c r="L14086"/>
      <c r="M14086"/>
      <c r="N14086"/>
      <c r="O14086"/>
      <c r="P14086"/>
      <c r="S14086"/>
    </row>
    <row r="14087" spans="1:20" x14ac:dyDescent="0.3">
      <c r="A14087" s="25"/>
      <c r="B14087"/>
      <c r="C14087"/>
      <c r="D14087"/>
      <c r="E14087"/>
      <c r="F14087"/>
      <c r="G14087"/>
      <c r="H14087" s="26"/>
      <c r="I14087" s="26"/>
      <c r="K14087"/>
      <c r="L14087"/>
      <c r="M14087"/>
      <c r="N14087"/>
      <c r="O14087"/>
      <c r="P14087"/>
      <c r="S14087"/>
    </row>
    <row r="14088" spans="1:20" x14ac:dyDescent="0.3">
      <c r="A14088" s="25"/>
      <c r="B14088"/>
      <c r="C14088"/>
      <c r="D14088"/>
      <c r="E14088"/>
      <c r="F14088"/>
      <c r="G14088"/>
      <c r="H14088" s="14"/>
      <c r="I14088" s="14"/>
      <c r="K14088"/>
      <c r="L14088"/>
      <c r="M14088"/>
      <c r="N14088"/>
      <c r="O14088"/>
      <c r="P14088"/>
      <c r="S14088"/>
    </row>
    <row r="14089" spans="1:20" x14ac:dyDescent="0.3">
      <c r="A14089" s="25"/>
      <c r="B14089"/>
      <c r="C14089"/>
      <c r="D14089"/>
      <c r="E14089"/>
      <c r="F14089"/>
      <c r="G14089"/>
      <c r="H14089" s="14"/>
      <c r="I14089" s="14"/>
      <c r="K14089"/>
      <c r="L14089"/>
      <c r="M14089"/>
      <c r="N14089"/>
      <c r="O14089"/>
      <c r="P14089"/>
      <c r="S14089"/>
    </row>
    <row r="14090" spans="1:20" x14ac:dyDescent="0.3">
      <c r="A14090" s="25"/>
      <c r="B14090"/>
      <c r="C14090"/>
      <c r="D14090"/>
      <c r="E14090"/>
      <c r="F14090"/>
      <c r="G14090"/>
      <c r="H14090" s="26"/>
      <c r="I14090" s="26"/>
      <c r="K14090"/>
      <c r="L14090"/>
      <c r="M14090"/>
      <c r="N14090"/>
      <c r="O14090"/>
      <c r="P14090"/>
      <c r="S14090"/>
    </row>
    <row r="14091" spans="1:20" x14ac:dyDescent="0.3">
      <c r="A14091" s="25"/>
      <c r="B14091"/>
      <c r="C14091"/>
      <c r="D14091"/>
      <c r="E14091"/>
      <c r="F14091"/>
      <c r="G14091"/>
      <c r="H14091" s="26"/>
      <c r="I14091" s="26"/>
      <c r="K14091"/>
      <c r="L14091"/>
      <c r="M14091"/>
      <c r="N14091"/>
      <c r="O14091"/>
      <c r="P14091"/>
      <c r="S14091"/>
      <c r="T14091" s="7"/>
    </row>
    <row r="14092" spans="1:20" x14ac:dyDescent="0.3">
      <c r="A14092" s="25"/>
      <c r="B14092"/>
      <c r="C14092"/>
      <c r="D14092"/>
      <c r="E14092"/>
      <c r="F14092"/>
      <c r="G14092"/>
      <c r="H14092" s="26"/>
      <c r="I14092" s="26"/>
      <c r="K14092"/>
      <c r="L14092"/>
      <c r="M14092"/>
      <c r="N14092"/>
      <c r="O14092"/>
      <c r="P14092"/>
      <c r="S14092"/>
    </row>
    <row r="14093" spans="1:20" x14ac:dyDescent="0.3">
      <c r="A14093" s="25"/>
      <c r="B14093"/>
      <c r="C14093"/>
      <c r="D14093"/>
      <c r="E14093"/>
      <c r="F14093"/>
      <c r="G14093"/>
      <c r="H14093" s="26"/>
      <c r="I14093" s="26"/>
      <c r="K14093"/>
      <c r="L14093"/>
      <c r="M14093"/>
      <c r="N14093"/>
      <c r="O14093"/>
      <c r="P14093"/>
      <c r="S14093"/>
    </row>
    <row r="14094" spans="1:20" x14ac:dyDescent="0.3">
      <c r="A14094" s="25"/>
      <c r="B14094"/>
      <c r="C14094"/>
      <c r="D14094"/>
      <c r="E14094"/>
      <c r="F14094"/>
      <c r="G14094"/>
      <c r="H14094" s="26"/>
      <c r="I14094" s="26"/>
      <c r="K14094"/>
      <c r="L14094"/>
      <c r="M14094"/>
      <c r="N14094"/>
      <c r="O14094"/>
      <c r="P14094"/>
      <c r="S14094"/>
    </row>
    <row r="14095" spans="1:20" x14ac:dyDescent="0.3">
      <c r="A14095" s="25"/>
      <c r="B14095"/>
      <c r="C14095"/>
      <c r="D14095"/>
      <c r="E14095"/>
      <c r="F14095"/>
      <c r="G14095"/>
      <c r="H14095" s="26"/>
      <c r="I14095" s="26"/>
      <c r="K14095"/>
      <c r="L14095"/>
      <c r="M14095"/>
      <c r="N14095"/>
      <c r="O14095"/>
      <c r="P14095"/>
      <c r="S14095"/>
    </row>
    <row r="14096" spans="1:20" x14ac:dyDescent="0.3">
      <c r="A14096" s="25"/>
      <c r="B14096"/>
      <c r="C14096"/>
      <c r="D14096"/>
      <c r="E14096"/>
      <c r="F14096"/>
      <c r="G14096"/>
      <c r="H14096" s="26"/>
      <c r="I14096" s="26"/>
      <c r="K14096"/>
      <c r="L14096"/>
      <c r="M14096"/>
      <c r="N14096"/>
      <c r="O14096"/>
      <c r="P14096"/>
      <c r="S14096"/>
      <c r="T14096" s="7"/>
    </row>
    <row r="14097" spans="1:20" x14ac:dyDescent="0.3">
      <c r="A14097" s="25"/>
      <c r="B14097"/>
      <c r="C14097"/>
      <c r="D14097"/>
      <c r="E14097"/>
      <c r="F14097"/>
      <c r="G14097"/>
      <c r="H14097" s="14"/>
      <c r="I14097" s="26"/>
      <c r="K14097"/>
      <c r="L14097"/>
      <c r="M14097"/>
      <c r="N14097"/>
      <c r="O14097"/>
      <c r="P14097"/>
      <c r="S14097"/>
    </row>
    <row r="14098" spans="1:20" x14ac:dyDescent="0.3">
      <c r="A14098" s="25"/>
      <c r="B14098"/>
      <c r="C14098"/>
      <c r="D14098"/>
      <c r="E14098"/>
      <c r="F14098"/>
      <c r="G14098"/>
      <c r="H14098" s="14"/>
      <c r="I14098" s="26"/>
      <c r="K14098"/>
      <c r="L14098"/>
      <c r="M14098"/>
      <c r="N14098"/>
      <c r="O14098"/>
      <c r="P14098"/>
      <c r="S14098"/>
    </row>
    <row r="14099" spans="1:20" x14ac:dyDescent="0.3">
      <c r="A14099" s="25"/>
      <c r="B14099"/>
      <c r="C14099"/>
      <c r="D14099"/>
      <c r="E14099"/>
      <c r="F14099"/>
      <c r="G14099"/>
      <c r="H14099"/>
      <c r="I14099" s="26"/>
      <c r="K14099"/>
      <c r="L14099"/>
      <c r="M14099"/>
      <c r="N14099"/>
      <c r="O14099"/>
      <c r="P14099"/>
      <c r="S14099"/>
    </row>
    <row r="14100" spans="1:20" x14ac:dyDescent="0.3">
      <c r="A14100" s="25"/>
      <c r="B14100"/>
      <c r="C14100"/>
      <c r="D14100"/>
      <c r="E14100"/>
      <c r="F14100"/>
      <c r="G14100"/>
      <c r="H14100" s="14"/>
      <c r="I14100" s="26"/>
      <c r="K14100"/>
      <c r="L14100"/>
      <c r="M14100"/>
      <c r="N14100"/>
      <c r="O14100"/>
      <c r="P14100"/>
      <c r="S14100"/>
      <c r="T14100" s="7"/>
    </row>
    <row r="14101" spans="1:20" x14ac:dyDescent="0.3">
      <c r="A14101" s="25"/>
      <c r="B14101"/>
      <c r="C14101"/>
      <c r="D14101"/>
      <c r="E14101"/>
      <c r="F14101"/>
      <c r="G14101"/>
      <c r="H14101"/>
      <c r="I14101" s="26"/>
      <c r="K14101"/>
      <c r="L14101"/>
      <c r="M14101"/>
      <c r="N14101"/>
      <c r="O14101"/>
      <c r="P14101"/>
      <c r="S14101"/>
      <c r="T14101" s="7"/>
    </row>
    <row r="14102" spans="1:20" x14ac:dyDescent="0.3">
      <c r="A14102" s="25"/>
      <c r="B14102"/>
      <c r="C14102"/>
      <c r="D14102"/>
      <c r="E14102"/>
      <c r="F14102"/>
      <c r="G14102"/>
      <c r="H14102"/>
      <c r="I14102"/>
      <c r="K14102"/>
      <c r="L14102"/>
      <c r="M14102"/>
      <c r="N14102"/>
      <c r="O14102"/>
      <c r="P14102"/>
      <c r="S14102"/>
    </row>
    <row r="14103" spans="1:20" x14ac:dyDescent="0.3">
      <c r="A14103" s="25"/>
      <c r="B14103"/>
      <c r="C14103"/>
      <c r="D14103"/>
      <c r="E14103"/>
      <c r="F14103"/>
      <c r="G14103"/>
      <c r="H14103"/>
      <c r="I14103"/>
      <c r="K14103"/>
      <c r="L14103"/>
      <c r="M14103"/>
      <c r="N14103"/>
      <c r="O14103"/>
      <c r="P14103"/>
      <c r="S14103"/>
    </row>
    <row r="14104" spans="1:20" x14ac:dyDescent="0.3">
      <c r="A14104" s="25"/>
      <c r="B14104"/>
      <c r="C14104"/>
      <c r="D14104"/>
      <c r="E14104"/>
      <c r="F14104"/>
      <c r="G14104"/>
      <c r="H14104" s="14"/>
      <c r="I14104" s="14"/>
      <c r="K14104"/>
      <c r="L14104"/>
      <c r="M14104"/>
      <c r="N14104"/>
      <c r="O14104"/>
      <c r="P14104"/>
      <c r="S14104"/>
      <c r="T14104" s="7"/>
    </row>
    <row r="14105" spans="1:20" x14ac:dyDescent="0.3">
      <c r="A14105" s="25"/>
      <c r="B14105"/>
      <c r="C14105"/>
      <c r="D14105"/>
      <c r="E14105"/>
      <c r="F14105"/>
      <c r="G14105"/>
      <c r="H14105"/>
      <c r="I14105" s="14"/>
      <c r="K14105"/>
      <c r="L14105"/>
      <c r="M14105"/>
      <c r="N14105"/>
      <c r="O14105"/>
      <c r="P14105"/>
      <c r="S14105"/>
    </row>
    <row r="14106" spans="1:20" x14ac:dyDescent="0.3">
      <c r="A14106" s="25"/>
      <c r="B14106"/>
      <c r="C14106"/>
      <c r="D14106"/>
      <c r="E14106"/>
      <c r="F14106"/>
      <c r="G14106"/>
      <c r="H14106"/>
      <c r="I14106" s="14"/>
      <c r="K14106"/>
      <c r="L14106"/>
      <c r="M14106"/>
      <c r="N14106"/>
      <c r="O14106"/>
      <c r="P14106"/>
      <c r="S14106"/>
    </row>
    <row r="14107" spans="1:20" x14ac:dyDescent="0.3">
      <c r="A14107" s="25"/>
      <c r="B14107"/>
      <c r="C14107"/>
      <c r="D14107"/>
      <c r="E14107"/>
      <c r="F14107"/>
      <c r="G14107"/>
      <c r="H14107" s="26"/>
      <c r="I14107" s="26"/>
      <c r="K14107"/>
      <c r="L14107"/>
      <c r="M14107"/>
      <c r="N14107"/>
      <c r="O14107"/>
      <c r="P14107"/>
      <c r="S14107"/>
    </row>
    <row r="14108" spans="1:20" x14ac:dyDescent="0.3">
      <c r="A14108" s="25"/>
      <c r="B14108"/>
      <c r="C14108"/>
      <c r="D14108"/>
      <c r="E14108"/>
      <c r="F14108"/>
      <c r="G14108"/>
      <c r="H14108" s="26"/>
      <c r="I14108" s="26"/>
      <c r="K14108"/>
      <c r="L14108"/>
      <c r="M14108"/>
      <c r="N14108"/>
      <c r="O14108"/>
      <c r="P14108"/>
      <c r="S14108"/>
    </row>
    <row r="14109" spans="1:20" x14ac:dyDescent="0.3">
      <c r="A14109" s="25"/>
      <c r="B14109"/>
      <c r="C14109"/>
      <c r="D14109"/>
      <c r="E14109"/>
      <c r="F14109"/>
      <c r="G14109"/>
      <c r="H14109" s="26"/>
      <c r="I14109" s="26"/>
      <c r="K14109"/>
      <c r="L14109"/>
      <c r="M14109"/>
      <c r="N14109"/>
      <c r="O14109"/>
      <c r="P14109"/>
      <c r="S14109"/>
    </row>
    <row r="14110" spans="1:20" x14ac:dyDescent="0.3">
      <c r="A14110" s="25"/>
      <c r="B14110"/>
      <c r="C14110"/>
      <c r="D14110"/>
      <c r="E14110"/>
      <c r="F14110"/>
      <c r="G14110"/>
      <c r="H14110" s="26"/>
      <c r="I14110" s="26"/>
      <c r="K14110"/>
      <c r="L14110"/>
      <c r="M14110"/>
      <c r="N14110"/>
      <c r="O14110"/>
      <c r="P14110"/>
      <c r="S14110"/>
    </row>
    <row r="14111" spans="1:20" x14ac:dyDescent="0.3">
      <c r="A14111" s="25"/>
      <c r="B14111"/>
      <c r="C14111"/>
      <c r="D14111"/>
      <c r="E14111"/>
      <c r="F14111"/>
      <c r="G14111"/>
      <c r="H14111" s="26"/>
      <c r="I14111" s="26"/>
      <c r="K14111"/>
      <c r="L14111"/>
      <c r="M14111"/>
      <c r="N14111"/>
      <c r="O14111"/>
      <c r="P14111"/>
      <c r="S14111"/>
    </row>
    <row r="14112" spans="1:20" x14ac:dyDescent="0.3">
      <c r="A14112" s="25"/>
      <c r="B14112"/>
      <c r="C14112"/>
      <c r="D14112"/>
      <c r="E14112"/>
      <c r="F14112"/>
      <c r="G14112"/>
      <c r="H14112" s="14"/>
      <c r="I14112" s="26"/>
      <c r="K14112"/>
      <c r="L14112"/>
      <c r="M14112"/>
      <c r="N14112"/>
      <c r="O14112"/>
      <c r="P14112"/>
      <c r="S14112"/>
    </row>
    <row r="14113" spans="1:20" x14ac:dyDescent="0.3">
      <c r="A14113" s="25"/>
      <c r="B14113"/>
      <c r="C14113"/>
      <c r="D14113"/>
      <c r="E14113"/>
      <c r="F14113"/>
      <c r="G14113"/>
      <c r="H14113" s="14"/>
      <c r="I14113" s="26"/>
      <c r="K14113"/>
      <c r="L14113"/>
      <c r="M14113"/>
      <c r="N14113"/>
      <c r="O14113"/>
      <c r="P14113"/>
      <c r="S14113"/>
    </row>
    <row r="14114" spans="1:20" x14ac:dyDescent="0.3">
      <c r="A14114" s="25"/>
      <c r="B14114"/>
      <c r="C14114"/>
      <c r="D14114"/>
      <c r="E14114"/>
      <c r="F14114"/>
      <c r="G14114"/>
      <c r="H14114" s="14"/>
      <c r="I14114" s="26"/>
      <c r="K14114"/>
      <c r="L14114"/>
      <c r="M14114"/>
      <c r="N14114"/>
      <c r="O14114"/>
      <c r="P14114"/>
      <c r="S14114"/>
    </row>
    <row r="14115" spans="1:20" x14ac:dyDescent="0.3">
      <c r="A14115" s="25"/>
      <c r="B14115"/>
      <c r="C14115"/>
      <c r="D14115"/>
      <c r="E14115"/>
      <c r="F14115"/>
      <c r="G14115"/>
      <c r="H14115" s="14"/>
      <c r="I14115" s="26"/>
      <c r="K14115"/>
      <c r="L14115"/>
      <c r="M14115"/>
      <c r="N14115"/>
      <c r="O14115"/>
      <c r="P14115"/>
      <c r="S14115"/>
    </row>
    <row r="14116" spans="1:20" x14ac:dyDescent="0.3">
      <c r="A14116" s="25"/>
      <c r="B14116"/>
      <c r="C14116"/>
      <c r="D14116"/>
      <c r="E14116"/>
      <c r="F14116"/>
      <c r="G14116"/>
      <c r="H14116" s="14"/>
      <c r="I14116" s="26"/>
      <c r="K14116"/>
      <c r="L14116"/>
      <c r="M14116"/>
      <c r="N14116"/>
      <c r="O14116"/>
      <c r="P14116"/>
      <c r="S14116"/>
    </row>
    <row r="14117" spans="1:20" x14ac:dyDescent="0.3">
      <c r="A14117" s="25"/>
      <c r="B14117"/>
      <c r="C14117"/>
      <c r="D14117"/>
      <c r="E14117"/>
      <c r="F14117"/>
      <c r="G14117"/>
      <c r="H14117" s="14"/>
      <c r="I14117" s="26"/>
      <c r="K14117"/>
      <c r="L14117"/>
      <c r="M14117"/>
      <c r="N14117"/>
      <c r="O14117"/>
      <c r="P14117"/>
      <c r="S14117"/>
    </row>
    <row r="14118" spans="1:20" x14ac:dyDescent="0.3">
      <c r="A14118" s="25"/>
      <c r="B14118"/>
      <c r="C14118"/>
      <c r="D14118"/>
      <c r="E14118"/>
      <c r="F14118"/>
      <c r="G14118"/>
      <c r="H14118" s="14"/>
      <c r="I14118" s="14"/>
      <c r="K14118"/>
      <c r="L14118"/>
      <c r="M14118"/>
      <c r="N14118"/>
      <c r="O14118"/>
      <c r="P14118"/>
      <c r="S14118"/>
    </row>
    <row r="14119" spans="1:20" x14ac:dyDescent="0.3">
      <c r="A14119" s="25"/>
      <c r="B14119"/>
      <c r="C14119"/>
      <c r="D14119"/>
      <c r="E14119"/>
      <c r="F14119"/>
      <c r="G14119"/>
      <c r="H14119"/>
      <c r="I14119"/>
      <c r="K14119"/>
      <c r="L14119"/>
      <c r="M14119"/>
      <c r="N14119"/>
      <c r="O14119"/>
      <c r="P14119"/>
      <c r="S14119"/>
    </row>
    <row r="14120" spans="1:20" x14ac:dyDescent="0.3">
      <c r="A14120" s="25"/>
      <c r="B14120"/>
      <c r="C14120"/>
      <c r="D14120"/>
      <c r="E14120"/>
      <c r="F14120"/>
      <c r="G14120"/>
      <c r="H14120"/>
      <c r="I14120"/>
      <c r="K14120"/>
      <c r="L14120"/>
      <c r="M14120"/>
      <c r="N14120"/>
      <c r="O14120"/>
      <c r="P14120"/>
      <c r="S14120"/>
    </row>
    <row r="14121" spans="1:20" x14ac:dyDescent="0.3">
      <c r="A14121" s="25"/>
      <c r="B14121"/>
      <c r="C14121"/>
      <c r="D14121"/>
      <c r="E14121"/>
      <c r="F14121"/>
      <c r="G14121"/>
      <c r="H14121" s="26"/>
      <c r="I14121" s="26"/>
      <c r="K14121"/>
      <c r="L14121"/>
      <c r="M14121"/>
      <c r="N14121"/>
      <c r="O14121"/>
      <c r="P14121"/>
      <c r="S14121"/>
    </row>
    <row r="14122" spans="1:20" x14ac:dyDescent="0.3">
      <c r="A14122" s="25"/>
      <c r="B14122"/>
      <c r="C14122"/>
      <c r="D14122"/>
      <c r="E14122"/>
      <c r="F14122"/>
      <c r="G14122"/>
      <c r="H14122" s="26"/>
      <c r="I14122" s="26"/>
      <c r="K14122"/>
      <c r="L14122"/>
      <c r="M14122"/>
      <c r="N14122"/>
      <c r="O14122"/>
      <c r="P14122"/>
      <c r="S14122"/>
    </row>
    <row r="14123" spans="1:20" x14ac:dyDescent="0.3">
      <c r="A14123" s="25"/>
      <c r="B14123"/>
      <c r="C14123"/>
      <c r="D14123"/>
      <c r="E14123"/>
      <c r="F14123"/>
      <c r="G14123"/>
      <c r="H14123" s="26"/>
      <c r="I14123" s="26"/>
      <c r="K14123"/>
      <c r="L14123"/>
      <c r="M14123"/>
      <c r="N14123"/>
      <c r="O14123"/>
      <c r="P14123"/>
      <c r="S14123"/>
      <c r="T14123" s="7"/>
    </row>
    <row r="14124" spans="1:20" x14ac:dyDescent="0.3">
      <c r="A14124" s="25"/>
      <c r="B14124"/>
      <c r="C14124"/>
      <c r="D14124"/>
      <c r="E14124"/>
      <c r="F14124"/>
      <c r="G14124"/>
      <c r="H14124" s="26"/>
      <c r="I14124" s="26"/>
      <c r="K14124"/>
      <c r="L14124"/>
      <c r="M14124"/>
      <c r="N14124"/>
      <c r="O14124"/>
      <c r="P14124"/>
      <c r="S14124"/>
      <c r="T14124" s="7"/>
    </row>
    <row r="14125" spans="1:20" x14ac:dyDescent="0.3">
      <c r="A14125" s="25"/>
      <c r="B14125"/>
      <c r="C14125"/>
      <c r="D14125"/>
      <c r="E14125"/>
      <c r="F14125"/>
      <c r="G14125"/>
      <c r="H14125" s="26"/>
      <c r="I14125" s="26"/>
      <c r="K14125"/>
      <c r="L14125"/>
      <c r="M14125"/>
      <c r="N14125"/>
      <c r="O14125"/>
      <c r="P14125"/>
      <c r="S14125"/>
    </row>
    <row r="14126" spans="1:20" x14ac:dyDescent="0.3">
      <c r="A14126" s="25"/>
      <c r="B14126"/>
      <c r="C14126"/>
      <c r="D14126"/>
      <c r="E14126"/>
      <c r="F14126"/>
      <c r="G14126"/>
      <c r="H14126" s="26"/>
      <c r="I14126" s="26"/>
      <c r="K14126"/>
      <c r="L14126"/>
      <c r="M14126"/>
      <c r="N14126"/>
      <c r="O14126"/>
      <c r="P14126"/>
      <c r="S14126"/>
      <c r="T14126" s="7"/>
    </row>
    <row r="14127" spans="1:20" x14ac:dyDescent="0.3">
      <c r="A14127" s="25"/>
      <c r="B14127"/>
      <c r="C14127"/>
      <c r="D14127"/>
      <c r="E14127"/>
      <c r="F14127"/>
      <c r="G14127"/>
      <c r="H14127" s="26"/>
      <c r="I14127" s="26"/>
      <c r="K14127"/>
      <c r="L14127"/>
      <c r="M14127"/>
      <c r="N14127"/>
      <c r="O14127"/>
      <c r="P14127"/>
      <c r="S14127"/>
      <c r="T14127" s="7"/>
    </row>
    <row r="14128" spans="1:20" x14ac:dyDescent="0.3">
      <c r="A14128" s="25"/>
      <c r="B14128"/>
      <c r="C14128"/>
      <c r="D14128"/>
      <c r="E14128"/>
      <c r="F14128"/>
      <c r="G14128"/>
      <c r="H14128" s="14"/>
      <c r="I14128" s="14"/>
      <c r="K14128"/>
      <c r="L14128"/>
      <c r="M14128"/>
      <c r="N14128"/>
      <c r="O14128"/>
      <c r="P14128"/>
      <c r="S14128"/>
      <c r="T14128" s="7"/>
    </row>
    <row r="14129" spans="1:20" x14ac:dyDescent="0.3">
      <c r="A14129" s="25"/>
      <c r="B14129"/>
      <c r="C14129"/>
      <c r="D14129"/>
      <c r="E14129"/>
      <c r="F14129"/>
      <c r="G14129"/>
      <c r="H14129" s="14"/>
      <c r="I14129" s="14"/>
      <c r="K14129"/>
      <c r="L14129"/>
      <c r="M14129"/>
      <c r="N14129"/>
      <c r="O14129"/>
      <c r="P14129"/>
      <c r="S14129"/>
    </row>
    <row r="14130" spans="1:20" x14ac:dyDescent="0.3">
      <c r="A14130" s="25"/>
      <c r="B14130"/>
      <c r="C14130"/>
      <c r="D14130"/>
      <c r="E14130"/>
      <c r="F14130"/>
      <c r="G14130"/>
      <c r="H14130" s="14"/>
      <c r="I14130" s="14"/>
      <c r="K14130"/>
      <c r="L14130"/>
      <c r="M14130"/>
      <c r="N14130"/>
      <c r="O14130"/>
      <c r="P14130"/>
      <c r="S14130"/>
    </row>
    <row r="14131" spans="1:20" x14ac:dyDescent="0.3">
      <c r="A14131" s="25"/>
      <c r="B14131"/>
      <c r="C14131"/>
      <c r="D14131"/>
      <c r="E14131"/>
      <c r="F14131"/>
      <c r="G14131"/>
      <c r="H14131" s="14"/>
      <c r="I14131" s="14"/>
      <c r="K14131"/>
      <c r="L14131"/>
      <c r="M14131"/>
      <c r="N14131"/>
      <c r="O14131"/>
      <c r="P14131"/>
      <c r="S14131"/>
    </row>
    <row r="14132" spans="1:20" x14ac:dyDescent="0.3">
      <c r="A14132" s="25"/>
      <c r="B14132"/>
      <c r="C14132"/>
      <c r="D14132"/>
      <c r="E14132"/>
      <c r="F14132"/>
      <c r="G14132"/>
      <c r="H14132" s="26"/>
      <c r="I14132" s="26"/>
      <c r="K14132"/>
      <c r="L14132"/>
      <c r="M14132"/>
      <c r="N14132"/>
      <c r="O14132"/>
      <c r="P14132"/>
      <c r="S14132"/>
    </row>
    <row r="14133" spans="1:20" x14ac:dyDescent="0.3">
      <c r="A14133" s="25"/>
      <c r="B14133"/>
      <c r="C14133"/>
      <c r="D14133"/>
      <c r="E14133"/>
      <c r="F14133"/>
      <c r="G14133"/>
      <c r="H14133" s="26"/>
      <c r="I14133" s="26"/>
      <c r="K14133"/>
      <c r="L14133"/>
      <c r="M14133"/>
      <c r="N14133"/>
      <c r="O14133"/>
      <c r="P14133"/>
      <c r="S14133"/>
    </row>
    <row r="14134" spans="1:20" x14ac:dyDescent="0.3">
      <c r="A14134" s="25"/>
      <c r="B14134"/>
      <c r="C14134"/>
      <c r="D14134"/>
      <c r="E14134"/>
      <c r="F14134"/>
      <c r="G14134"/>
      <c r="H14134" s="26"/>
      <c r="I14134" s="26"/>
      <c r="K14134"/>
      <c r="L14134"/>
      <c r="M14134"/>
      <c r="N14134"/>
      <c r="O14134"/>
      <c r="P14134"/>
      <c r="S14134"/>
    </row>
    <row r="14135" spans="1:20" x14ac:dyDescent="0.3">
      <c r="A14135" s="25"/>
      <c r="B14135"/>
      <c r="C14135"/>
      <c r="D14135"/>
      <c r="E14135"/>
      <c r="F14135"/>
      <c r="G14135"/>
      <c r="H14135" s="26"/>
      <c r="I14135" s="26"/>
      <c r="K14135"/>
      <c r="L14135"/>
      <c r="M14135"/>
      <c r="N14135"/>
      <c r="O14135"/>
      <c r="P14135"/>
      <c r="S14135"/>
      <c r="T14135" s="7"/>
    </row>
    <row r="14136" spans="1:20" x14ac:dyDescent="0.3">
      <c r="A14136" s="25"/>
      <c r="B14136"/>
      <c r="C14136"/>
      <c r="D14136"/>
      <c r="E14136"/>
      <c r="F14136"/>
      <c r="G14136"/>
      <c r="H14136" s="26"/>
      <c r="I14136" s="26"/>
      <c r="K14136"/>
      <c r="L14136"/>
      <c r="M14136"/>
      <c r="N14136"/>
      <c r="O14136"/>
      <c r="P14136"/>
      <c r="S14136"/>
      <c r="T14136" s="7"/>
    </row>
    <row r="14137" spans="1:20" x14ac:dyDescent="0.3">
      <c r="A14137" s="25"/>
      <c r="B14137"/>
      <c r="C14137"/>
      <c r="D14137"/>
      <c r="E14137"/>
      <c r="F14137"/>
      <c r="G14137"/>
      <c r="H14137" s="26"/>
      <c r="I14137" s="26"/>
      <c r="K14137"/>
      <c r="L14137"/>
      <c r="M14137"/>
      <c r="N14137"/>
      <c r="O14137"/>
      <c r="P14137"/>
      <c r="S14137"/>
    </row>
    <row r="14138" spans="1:20" x14ac:dyDescent="0.3">
      <c r="A14138" s="25"/>
      <c r="B14138"/>
      <c r="C14138"/>
      <c r="D14138"/>
      <c r="E14138"/>
      <c r="F14138"/>
      <c r="G14138"/>
      <c r="H14138" s="26"/>
      <c r="I14138" s="26"/>
      <c r="K14138"/>
      <c r="L14138"/>
      <c r="M14138"/>
      <c r="N14138"/>
      <c r="O14138"/>
      <c r="P14138"/>
      <c r="S14138"/>
    </row>
    <row r="14139" spans="1:20" x14ac:dyDescent="0.3">
      <c r="A14139" s="25"/>
      <c r="B14139"/>
      <c r="C14139"/>
      <c r="D14139"/>
      <c r="E14139"/>
      <c r="F14139"/>
      <c r="G14139"/>
      <c r="H14139" s="26"/>
      <c r="I14139" s="26"/>
      <c r="K14139"/>
      <c r="L14139"/>
      <c r="M14139"/>
      <c r="N14139"/>
      <c r="O14139"/>
      <c r="P14139"/>
      <c r="S14139"/>
      <c r="T14139" s="7"/>
    </row>
    <row r="14140" spans="1:20" x14ac:dyDescent="0.3">
      <c r="A14140" s="25"/>
      <c r="B14140"/>
      <c r="C14140"/>
      <c r="D14140"/>
      <c r="E14140"/>
      <c r="F14140"/>
      <c r="G14140"/>
      <c r="H14140"/>
      <c r="I14140" s="26"/>
      <c r="K14140"/>
      <c r="L14140"/>
      <c r="M14140"/>
      <c r="N14140"/>
      <c r="O14140"/>
      <c r="P14140"/>
      <c r="S14140"/>
    </row>
    <row r="14141" spans="1:20" x14ac:dyDescent="0.3">
      <c r="A14141" s="25"/>
      <c r="B14141"/>
      <c r="C14141"/>
      <c r="D14141"/>
      <c r="E14141"/>
      <c r="F14141"/>
      <c r="G14141"/>
      <c r="H14141" s="14"/>
      <c r="I14141" s="26"/>
      <c r="K14141"/>
      <c r="L14141"/>
      <c r="M14141"/>
      <c r="N14141"/>
      <c r="O14141"/>
      <c r="P14141"/>
      <c r="S14141"/>
      <c r="T14141" s="7"/>
    </row>
    <row r="14142" spans="1:20" x14ac:dyDescent="0.3">
      <c r="A14142" s="25"/>
      <c r="B14142"/>
      <c r="C14142"/>
      <c r="D14142"/>
      <c r="E14142"/>
      <c r="F14142"/>
      <c r="G14142"/>
      <c r="H14142"/>
      <c r="I14142" s="26"/>
      <c r="K14142"/>
      <c r="L14142"/>
      <c r="M14142"/>
      <c r="N14142"/>
      <c r="O14142"/>
      <c r="P14142"/>
      <c r="S14142"/>
    </row>
    <row r="14143" spans="1:20" x14ac:dyDescent="0.3">
      <c r="A14143" s="25"/>
      <c r="B14143"/>
      <c r="C14143"/>
      <c r="D14143"/>
      <c r="E14143"/>
      <c r="F14143"/>
      <c r="G14143"/>
      <c r="H14143" s="14"/>
      <c r="I14143" s="26"/>
      <c r="K14143"/>
      <c r="L14143"/>
      <c r="M14143"/>
      <c r="N14143"/>
      <c r="O14143"/>
      <c r="P14143"/>
      <c r="S14143"/>
    </row>
    <row r="14144" spans="1:20" x14ac:dyDescent="0.3">
      <c r="A14144" s="25"/>
      <c r="B14144"/>
      <c r="C14144"/>
      <c r="D14144"/>
      <c r="E14144"/>
      <c r="F14144"/>
      <c r="G14144"/>
      <c r="H14144" s="26"/>
      <c r="I14144" s="14"/>
      <c r="K14144"/>
      <c r="L14144"/>
      <c r="M14144"/>
      <c r="N14144"/>
      <c r="O14144"/>
      <c r="P14144"/>
      <c r="S14144"/>
    </row>
    <row r="14145" spans="1:20" x14ac:dyDescent="0.3">
      <c r="A14145" s="25"/>
      <c r="B14145"/>
      <c r="C14145"/>
      <c r="D14145"/>
      <c r="E14145"/>
      <c r="F14145"/>
      <c r="G14145"/>
      <c r="H14145" s="26"/>
      <c r="I14145" s="14"/>
      <c r="K14145"/>
      <c r="L14145"/>
      <c r="M14145"/>
      <c r="N14145"/>
      <c r="O14145"/>
      <c r="P14145"/>
      <c r="S14145"/>
    </row>
    <row r="14146" spans="1:20" x14ac:dyDescent="0.3">
      <c r="A14146" s="25"/>
      <c r="B14146"/>
      <c r="C14146"/>
      <c r="D14146"/>
      <c r="E14146"/>
      <c r="F14146"/>
      <c r="G14146"/>
      <c r="H14146" s="26"/>
      <c r="I14146" s="14"/>
      <c r="K14146"/>
      <c r="L14146"/>
      <c r="M14146"/>
      <c r="N14146"/>
      <c r="O14146"/>
      <c r="P14146"/>
      <c r="S14146"/>
    </row>
    <row r="14147" spans="1:20" x14ac:dyDescent="0.3">
      <c r="A14147" s="25"/>
      <c r="B14147"/>
      <c r="C14147"/>
      <c r="D14147"/>
      <c r="E14147"/>
      <c r="F14147"/>
      <c r="G14147"/>
      <c r="H14147" s="26"/>
      <c r="I14147" s="14"/>
      <c r="K14147"/>
      <c r="L14147"/>
      <c r="M14147"/>
      <c r="N14147"/>
      <c r="O14147"/>
      <c r="P14147"/>
      <c r="S14147"/>
      <c r="T14147" s="7"/>
    </row>
    <row r="14148" spans="1:20" x14ac:dyDescent="0.3">
      <c r="A14148" s="25"/>
      <c r="B14148"/>
      <c r="C14148"/>
      <c r="D14148"/>
      <c r="E14148"/>
      <c r="F14148"/>
      <c r="G14148"/>
      <c r="H14148" s="14"/>
      <c r="I14148" s="14"/>
      <c r="K14148"/>
      <c r="L14148"/>
      <c r="M14148"/>
      <c r="N14148"/>
      <c r="O14148"/>
      <c r="P14148"/>
      <c r="S14148"/>
      <c r="T14148" s="7"/>
    </row>
    <row r="14149" spans="1:20" x14ac:dyDescent="0.3">
      <c r="A14149" s="25"/>
      <c r="B14149"/>
      <c r="C14149"/>
      <c r="D14149"/>
      <c r="E14149"/>
      <c r="F14149"/>
      <c r="G14149"/>
      <c r="H14149" s="14"/>
      <c r="I14149" s="14"/>
      <c r="K14149"/>
      <c r="L14149"/>
      <c r="M14149"/>
      <c r="N14149"/>
      <c r="O14149"/>
      <c r="P14149"/>
      <c r="S14149"/>
    </row>
    <row r="14150" spans="1:20" x14ac:dyDescent="0.3">
      <c r="A14150" s="25"/>
      <c r="B14150"/>
      <c r="C14150"/>
      <c r="D14150"/>
      <c r="E14150"/>
      <c r="F14150"/>
      <c r="G14150"/>
      <c r="H14150" s="14"/>
      <c r="I14150" s="14"/>
      <c r="K14150"/>
      <c r="L14150"/>
      <c r="M14150"/>
      <c r="N14150"/>
      <c r="O14150"/>
      <c r="P14150"/>
      <c r="S14150"/>
    </row>
    <row r="14151" spans="1:20" x14ac:dyDescent="0.3">
      <c r="A14151" s="25"/>
      <c r="B14151"/>
      <c r="C14151"/>
      <c r="D14151"/>
      <c r="E14151"/>
      <c r="F14151"/>
      <c r="G14151"/>
      <c r="H14151" s="14"/>
      <c r="I14151" s="14"/>
      <c r="K14151"/>
      <c r="L14151"/>
      <c r="M14151"/>
      <c r="N14151"/>
      <c r="O14151"/>
      <c r="P14151"/>
      <c r="S14151"/>
    </row>
    <row r="14152" spans="1:20" x14ac:dyDescent="0.3">
      <c r="A14152" s="25"/>
      <c r="B14152"/>
      <c r="C14152"/>
      <c r="D14152"/>
      <c r="E14152"/>
      <c r="F14152"/>
      <c r="G14152"/>
      <c r="H14152" s="14"/>
      <c r="I14152" s="26"/>
      <c r="K14152"/>
      <c r="L14152"/>
      <c r="M14152"/>
      <c r="N14152"/>
      <c r="O14152"/>
      <c r="P14152"/>
      <c r="S14152"/>
    </row>
    <row r="14153" spans="1:20" x14ac:dyDescent="0.3">
      <c r="A14153" s="25"/>
      <c r="B14153"/>
      <c r="C14153"/>
      <c r="D14153"/>
      <c r="E14153"/>
      <c r="F14153"/>
      <c r="G14153"/>
      <c r="H14153" s="14"/>
      <c r="I14153" s="26"/>
      <c r="K14153"/>
      <c r="L14153"/>
      <c r="M14153"/>
      <c r="N14153"/>
      <c r="O14153"/>
      <c r="P14153"/>
      <c r="S14153"/>
    </row>
    <row r="14154" spans="1:20" x14ac:dyDescent="0.3">
      <c r="A14154" s="25"/>
      <c r="B14154"/>
      <c r="C14154"/>
      <c r="D14154"/>
      <c r="E14154"/>
      <c r="F14154"/>
      <c r="G14154"/>
      <c r="H14154" s="14"/>
      <c r="I14154" s="26"/>
      <c r="K14154"/>
      <c r="L14154"/>
      <c r="M14154"/>
      <c r="N14154"/>
      <c r="O14154"/>
      <c r="P14154"/>
      <c r="S14154"/>
    </row>
    <row r="14155" spans="1:20" x14ac:dyDescent="0.3">
      <c r="A14155" s="25"/>
      <c r="B14155"/>
      <c r="C14155"/>
      <c r="D14155"/>
      <c r="E14155"/>
      <c r="F14155"/>
      <c r="G14155"/>
      <c r="H14155" s="14"/>
      <c r="I14155" s="26"/>
      <c r="K14155"/>
      <c r="L14155"/>
      <c r="M14155"/>
      <c r="N14155"/>
      <c r="O14155"/>
      <c r="P14155"/>
      <c r="S14155"/>
    </row>
    <row r="14156" spans="1:20" x14ac:dyDescent="0.3">
      <c r="A14156" s="25"/>
      <c r="B14156"/>
      <c r="C14156"/>
      <c r="D14156"/>
      <c r="E14156"/>
      <c r="F14156"/>
      <c r="G14156"/>
      <c r="H14156" s="14"/>
      <c r="I14156" s="14"/>
      <c r="K14156"/>
      <c r="L14156"/>
      <c r="M14156"/>
      <c r="N14156"/>
      <c r="O14156"/>
      <c r="P14156"/>
      <c r="S14156"/>
    </row>
    <row r="14157" spans="1:20" x14ac:dyDescent="0.3">
      <c r="A14157" s="25"/>
      <c r="B14157"/>
      <c r="C14157"/>
      <c r="D14157"/>
      <c r="E14157"/>
      <c r="F14157"/>
      <c r="G14157"/>
      <c r="H14157" s="14"/>
      <c r="I14157" s="14"/>
      <c r="K14157"/>
      <c r="L14157"/>
      <c r="M14157"/>
      <c r="N14157"/>
      <c r="O14157"/>
      <c r="P14157"/>
      <c r="S14157"/>
    </row>
    <row r="14158" spans="1:20" x14ac:dyDescent="0.3">
      <c r="A14158" s="25"/>
      <c r="B14158"/>
      <c r="C14158"/>
      <c r="D14158"/>
      <c r="E14158"/>
      <c r="F14158"/>
      <c r="G14158"/>
      <c r="H14158" s="14"/>
      <c r="I14158" s="14"/>
      <c r="K14158"/>
      <c r="L14158"/>
      <c r="M14158"/>
      <c r="N14158"/>
      <c r="O14158"/>
      <c r="P14158"/>
      <c r="S14158"/>
      <c r="T14158" s="7"/>
    </row>
    <row r="14159" spans="1:20" x14ac:dyDescent="0.3">
      <c r="A14159" s="25"/>
      <c r="B14159"/>
      <c r="C14159"/>
      <c r="D14159"/>
      <c r="E14159"/>
      <c r="F14159"/>
      <c r="G14159"/>
      <c r="H14159" s="14"/>
      <c r="I14159" s="14"/>
      <c r="K14159"/>
      <c r="L14159"/>
      <c r="M14159"/>
      <c r="N14159"/>
      <c r="O14159"/>
      <c r="P14159"/>
      <c r="S14159"/>
      <c r="T14159" s="7"/>
    </row>
    <row r="14160" spans="1:20" x14ac:dyDescent="0.3">
      <c r="A14160" s="25"/>
      <c r="B14160"/>
      <c r="C14160"/>
      <c r="D14160"/>
      <c r="E14160"/>
      <c r="F14160"/>
      <c r="G14160"/>
      <c r="H14160" s="14"/>
      <c r="I14160" s="14"/>
      <c r="K14160"/>
      <c r="L14160"/>
      <c r="M14160"/>
      <c r="N14160"/>
      <c r="O14160"/>
      <c r="P14160"/>
      <c r="S14160"/>
      <c r="T14160" s="7"/>
    </row>
    <row r="14161" spans="1:20" x14ac:dyDescent="0.3">
      <c r="A14161" s="25"/>
      <c r="B14161"/>
      <c r="C14161"/>
      <c r="D14161"/>
      <c r="E14161"/>
      <c r="F14161"/>
      <c r="G14161"/>
      <c r="H14161" s="14"/>
      <c r="I14161" s="14"/>
      <c r="K14161"/>
      <c r="L14161"/>
      <c r="M14161"/>
      <c r="N14161"/>
      <c r="O14161"/>
      <c r="P14161"/>
      <c r="S14161"/>
      <c r="T14161" s="7"/>
    </row>
    <row r="14162" spans="1:20" x14ac:dyDescent="0.3">
      <c r="A14162" s="25"/>
      <c r="B14162"/>
      <c r="C14162"/>
      <c r="D14162"/>
      <c r="E14162"/>
      <c r="F14162"/>
      <c r="G14162"/>
      <c r="H14162" s="14"/>
      <c r="I14162" s="14"/>
      <c r="K14162"/>
      <c r="L14162"/>
      <c r="M14162"/>
      <c r="N14162"/>
      <c r="O14162"/>
      <c r="P14162"/>
      <c r="S14162"/>
      <c r="T14162" s="7"/>
    </row>
    <row r="14163" spans="1:20" x14ac:dyDescent="0.3">
      <c r="A14163" s="25"/>
      <c r="B14163"/>
      <c r="C14163"/>
      <c r="D14163"/>
      <c r="E14163"/>
      <c r="F14163"/>
      <c r="G14163"/>
      <c r="H14163"/>
      <c r="I14163" s="14"/>
      <c r="K14163"/>
      <c r="L14163"/>
      <c r="M14163"/>
      <c r="N14163"/>
      <c r="O14163"/>
      <c r="P14163"/>
      <c r="S14163"/>
    </row>
    <row r="14164" spans="1:20" x14ac:dyDescent="0.3">
      <c r="A14164" s="25"/>
      <c r="B14164"/>
      <c r="C14164"/>
      <c r="D14164"/>
      <c r="E14164"/>
      <c r="F14164"/>
      <c r="G14164"/>
      <c r="H14164"/>
      <c r="I14164" s="14"/>
      <c r="K14164"/>
      <c r="L14164"/>
      <c r="M14164"/>
      <c r="N14164"/>
      <c r="O14164"/>
      <c r="P14164"/>
      <c r="S14164"/>
    </row>
    <row r="14165" spans="1:20" x14ac:dyDescent="0.3">
      <c r="A14165" s="25"/>
      <c r="B14165"/>
      <c r="C14165"/>
      <c r="D14165"/>
      <c r="E14165"/>
      <c r="F14165"/>
      <c r="G14165"/>
      <c r="H14165"/>
      <c r="I14165" s="14"/>
      <c r="K14165"/>
      <c r="L14165"/>
      <c r="M14165"/>
      <c r="N14165"/>
      <c r="O14165"/>
      <c r="P14165"/>
      <c r="S14165"/>
    </row>
    <row r="14166" spans="1:20" x14ac:dyDescent="0.3">
      <c r="A14166" s="25"/>
      <c r="B14166"/>
      <c r="C14166"/>
      <c r="D14166"/>
      <c r="E14166"/>
      <c r="F14166"/>
      <c r="G14166"/>
      <c r="H14166"/>
      <c r="I14166"/>
      <c r="K14166"/>
      <c r="L14166"/>
      <c r="M14166"/>
      <c r="N14166"/>
      <c r="O14166"/>
      <c r="P14166"/>
      <c r="S14166"/>
    </row>
    <row r="14167" spans="1:20" x14ac:dyDescent="0.3">
      <c r="A14167" s="25"/>
      <c r="B14167"/>
      <c r="C14167"/>
      <c r="D14167"/>
      <c r="E14167"/>
      <c r="F14167"/>
      <c r="G14167"/>
      <c r="H14167"/>
      <c r="I14167"/>
      <c r="K14167"/>
      <c r="L14167"/>
      <c r="M14167"/>
      <c r="N14167"/>
      <c r="O14167"/>
      <c r="P14167"/>
      <c r="S14167"/>
    </row>
    <row r="14168" spans="1:20" x14ac:dyDescent="0.3">
      <c r="A14168" s="25"/>
      <c r="B14168"/>
      <c r="C14168"/>
      <c r="D14168"/>
      <c r="E14168"/>
      <c r="F14168"/>
      <c r="G14168"/>
      <c r="H14168" s="26"/>
      <c r="I14168" s="26"/>
      <c r="K14168"/>
      <c r="L14168"/>
      <c r="M14168"/>
      <c r="N14168"/>
      <c r="O14168"/>
      <c r="P14168"/>
      <c r="S14168"/>
    </row>
    <row r="14169" spans="1:20" x14ac:dyDescent="0.3">
      <c r="A14169" s="25"/>
      <c r="B14169"/>
      <c r="C14169"/>
      <c r="D14169"/>
      <c r="E14169"/>
      <c r="F14169"/>
      <c r="G14169"/>
      <c r="H14169" s="26"/>
      <c r="I14169" s="26"/>
      <c r="K14169"/>
      <c r="L14169"/>
      <c r="M14169"/>
      <c r="N14169"/>
      <c r="O14169"/>
      <c r="P14169"/>
      <c r="S14169"/>
    </row>
    <row r="14170" spans="1:20" x14ac:dyDescent="0.3">
      <c r="A14170" s="25"/>
      <c r="B14170"/>
      <c r="C14170"/>
      <c r="D14170"/>
      <c r="E14170"/>
      <c r="F14170"/>
      <c r="G14170"/>
      <c r="H14170" s="26"/>
      <c r="I14170" s="26"/>
      <c r="K14170"/>
      <c r="L14170"/>
      <c r="M14170"/>
      <c r="N14170"/>
      <c r="O14170"/>
      <c r="P14170"/>
      <c r="S14170"/>
    </row>
    <row r="14171" spans="1:20" x14ac:dyDescent="0.3">
      <c r="A14171" s="25"/>
      <c r="B14171"/>
      <c r="C14171"/>
      <c r="D14171"/>
      <c r="E14171"/>
      <c r="F14171"/>
      <c r="G14171"/>
      <c r="H14171" s="26"/>
      <c r="I14171" s="26"/>
      <c r="K14171"/>
      <c r="L14171"/>
      <c r="M14171"/>
      <c r="N14171"/>
      <c r="O14171"/>
      <c r="P14171"/>
      <c r="S14171"/>
    </row>
    <row r="14172" spans="1:20" x14ac:dyDescent="0.3">
      <c r="A14172" s="25"/>
      <c r="B14172"/>
      <c r="C14172"/>
      <c r="D14172"/>
      <c r="E14172"/>
      <c r="F14172"/>
      <c r="G14172"/>
      <c r="H14172" s="26"/>
      <c r="I14172" s="26"/>
      <c r="K14172"/>
      <c r="L14172"/>
      <c r="M14172"/>
      <c r="N14172"/>
      <c r="O14172"/>
      <c r="P14172"/>
      <c r="S14172"/>
    </row>
    <row r="14173" spans="1:20" x14ac:dyDescent="0.3">
      <c r="A14173" s="25"/>
      <c r="B14173"/>
      <c r="C14173"/>
      <c r="D14173"/>
      <c r="E14173"/>
      <c r="F14173"/>
      <c r="G14173"/>
      <c r="H14173" s="26"/>
      <c r="I14173" s="26"/>
      <c r="K14173"/>
      <c r="L14173"/>
      <c r="M14173"/>
      <c r="N14173"/>
      <c r="O14173"/>
      <c r="P14173"/>
      <c r="S14173"/>
    </row>
    <row r="14174" spans="1:20" x14ac:dyDescent="0.3">
      <c r="A14174" s="25"/>
      <c r="B14174"/>
      <c r="C14174"/>
      <c r="D14174"/>
      <c r="E14174"/>
      <c r="F14174"/>
      <c r="G14174"/>
      <c r="H14174" s="26"/>
      <c r="I14174" s="26"/>
      <c r="K14174"/>
      <c r="L14174"/>
      <c r="M14174"/>
      <c r="N14174"/>
      <c r="O14174"/>
      <c r="P14174"/>
      <c r="S14174"/>
    </row>
    <row r="14175" spans="1:20" x14ac:dyDescent="0.3">
      <c r="A14175" s="25"/>
      <c r="B14175"/>
      <c r="C14175"/>
      <c r="D14175"/>
      <c r="E14175"/>
      <c r="F14175"/>
      <c r="G14175"/>
      <c r="H14175" s="26"/>
      <c r="I14175" s="26"/>
      <c r="K14175"/>
      <c r="L14175"/>
      <c r="M14175"/>
      <c r="N14175"/>
      <c r="O14175"/>
      <c r="P14175"/>
      <c r="S14175"/>
    </row>
    <row r="14176" spans="1:20" x14ac:dyDescent="0.3">
      <c r="A14176" s="25"/>
      <c r="B14176"/>
      <c r="C14176"/>
      <c r="D14176"/>
      <c r="E14176"/>
      <c r="F14176"/>
      <c r="G14176"/>
      <c r="H14176"/>
      <c r="I14176"/>
      <c r="K14176"/>
      <c r="L14176"/>
      <c r="M14176"/>
      <c r="N14176"/>
      <c r="O14176"/>
      <c r="P14176"/>
      <c r="S14176"/>
    </row>
    <row r="14177" spans="1:20" x14ac:dyDescent="0.3">
      <c r="A14177" s="25"/>
      <c r="B14177"/>
      <c r="C14177"/>
      <c r="D14177"/>
      <c r="E14177"/>
      <c r="F14177"/>
      <c r="G14177"/>
      <c r="H14177"/>
      <c r="I14177"/>
      <c r="K14177"/>
      <c r="L14177"/>
      <c r="M14177"/>
      <c r="N14177"/>
      <c r="O14177"/>
      <c r="P14177"/>
      <c r="S14177"/>
    </row>
    <row r="14178" spans="1:20" x14ac:dyDescent="0.3">
      <c r="A14178" s="25"/>
      <c r="B14178"/>
      <c r="C14178"/>
      <c r="D14178"/>
      <c r="E14178"/>
      <c r="F14178"/>
      <c r="G14178"/>
      <c r="H14178"/>
      <c r="I14178"/>
      <c r="K14178"/>
      <c r="L14178"/>
      <c r="M14178"/>
      <c r="N14178"/>
      <c r="O14178"/>
      <c r="P14178"/>
      <c r="S14178"/>
    </row>
    <row r="14179" spans="1:20" x14ac:dyDescent="0.3">
      <c r="A14179" s="25"/>
      <c r="B14179"/>
      <c r="C14179"/>
      <c r="D14179"/>
      <c r="E14179"/>
      <c r="F14179"/>
      <c r="G14179"/>
      <c r="H14179"/>
      <c r="I14179"/>
      <c r="K14179"/>
      <c r="L14179"/>
      <c r="M14179"/>
      <c r="N14179"/>
      <c r="O14179"/>
      <c r="P14179"/>
      <c r="S14179"/>
    </row>
    <row r="14180" spans="1:20" x14ac:dyDescent="0.3">
      <c r="A14180" s="25"/>
      <c r="B14180"/>
      <c r="C14180"/>
      <c r="D14180"/>
      <c r="E14180"/>
      <c r="F14180"/>
      <c r="G14180"/>
      <c r="H14180" s="14"/>
      <c r="I14180" s="14"/>
      <c r="K14180"/>
      <c r="L14180"/>
      <c r="M14180"/>
      <c r="N14180"/>
      <c r="O14180"/>
      <c r="P14180"/>
      <c r="S14180"/>
    </row>
    <row r="14181" spans="1:20" x14ac:dyDescent="0.3">
      <c r="A14181" s="25"/>
      <c r="B14181"/>
      <c r="C14181"/>
      <c r="D14181"/>
      <c r="E14181"/>
      <c r="F14181"/>
      <c r="G14181"/>
      <c r="H14181" s="14"/>
      <c r="I14181" s="14"/>
      <c r="K14181"/>
      <c r="L14181"/>
      <c r="M14181"/>
      <c r="N14181"/>
      <c r="O14181"/>
      <c r="P14181"/>
      <c r="S14181"/>
    </row>
    <row r="14182" spans="1:20" x14ac:dyDescent="0.3">
      <c r="A14182" s="25"/>
      <c r="B14182"/>
      <c r="C14182"/>
      <c r="D14182"/>
      <c r="E14182"/>
      <c r="F14182"/>
      <c r="G14182"/>
      <c r="H14182" s="14"/>
      <c r="I14182" s="14"/>
      <c r="K14182"/>
      <c r="L14182"/>
      <c r="M14182"/>
      <c r="N14182"/>
      <c r="O14182"/>
      <c r="P14182"/>
      <c r="S14182"/>
    </row>
    <row r="14183" spans="1:20" x14ac:dyDescent="0.3">
      <c r="A14183" s="25"/>
      <c r="B14183"/>
      <c r="C14183"/>
      <c r="D14183"/>
      <c r="E14183"/>
      <c r="F14183"/>
      <c r="G14183"/>
      <c r="H14183" s="14"/>
      <c r="I14183" s="14"/>
      <c r="K14183"/>
      <c r="L14183"/>
      <c r="M14183"/>
      <c r="N14183"/>
      <c r="O14183"/>
      <c r="P14183"/>
      <c r="S14183"/>
    </row>
    <row r="14184" spans="1:20" x14ac:dyDescent="0.3">
      <c r="A14184" s="25"/>
      <c r="B14184"/>
      <c r="C14184"/>
      <c r="D14184"/>
      <c r="E14184"/>
      <c r="F14184"/>
      <c r="G14184"/>
      <c r="H14184" s="26"/>
      <c r="I14184" s="26"/>
      <c r="K14184"/>
      <c r="L14184"/>
      <c r="M14184"/>
      <c r="N14184"/>
      <c r="O14184"/>
      <c r="P14184"/>
      <c r="S14184"/>
      <c r="T14184" s="7"/>
    </row>
    <row r="14185" spans="1:20" x14ac:dyDescent="0.3">
      <c r="A14185" s="25"/>
      <c r="B14185"/>
      <c r="C14185"/>
      <c r="D14185"/>
      <c r="E14185"/>
      <c r="F14185"/>
      <c r="G14185"/>
      <c r="H14185" s="26"/>
      <c r="I14185" s="26"/>
      <c r="K14185"/>
      <c r="L14185"/>
      <c r="M14185"/>
      <c r="N14185"/>
      <c r="O14185"/>
      <c r="P14185"/>
      <c r="S14185"/>
    </row>
    <row r="14186" spans="1:20" x14ac:dyDescent="0.3">
      <c r="A14186" s="25"/>
      <c r="B14186"/>
      <c r="C14186"/>
      <c r="D14186"/>
      <c r="E14186"/>
      <c r="F14186"/>
      <c r="G14186"/>
      <c r="H14186" s="26"/>
      <c r="I14186" s="26"/>
      <c r="K14186"/>
      <c r="L14186"/>
      <c r="M14186"/>
      <c r="N14186"/>
      <c r="O14186"/>
      <c r="P14186"/>
      <c r="S14186"/>
    </row>
    <row r="14187" spans="1:20" x14ac:dyDescent="0.3">
      <c r="A14187" s="25"/>
      <c r="B14187"/>
      <c r="C14187"/>
      <c r="D14187"/>
      <c r="E14187"/>
      <c r="F14187"/>
      <c r="G14187"/>
      <c r="H14187" s="26"/>
      <c r="I14187" s="26"/>
      <c r="K14187"/>
      <c r="L14187"/>
      <c r="M14187"/>
      <c r="N14187"/>
      <c r="O14187"/>
      <c r="P14187"/>
      <c r="S14187"/>
    </row>
    <row r="14188" spans="1:20" x14ac:dyDescent="0.3">
      <c r="A14188" s="25"/>
      <c r="B14188"/>
      <c r="C14188"/>
      <c r="D14188"/>
      <c r="E14188"/>
      <c r="F14188"/>
      <c r="G14188"/>
      <c r="H14188" s="26"/>
      <c r="I14188" s="26"/>
      <c r="K14188"/>
      <c r="L14188"/>
      <c r="M14188"/>
      <c r="N14188"/>
      <c r="O14188"/>
      <c r="P14188"/>
      <c r="S14188"/>
    </row>
    <row r="14189" spans="1:20" x14ac:dyDescent="0.3">
      <c r="A14189" s="25"/>
      <c r="B14189"/>
      <c r="C14189"/>
      <c r="D14189"/>
      <c r="E14189"/>
      <c r="F14189"/>
      <c r="G14189"/>
      <c r="H14189" s="26"/>
      <c r="I14189" s="26"/>
      <c r="K14189"/>
      <c r="L14189"/>
      <c r="M14189"/>
      <c r="N14189"/>
      <c r="O14189"/>
      <c r="P14189"/>
      <c r="S14189"/>
    </row>
    <row r="14190" spans="1:20" x14ac:dyDescent="0.3">
      <c r="A14190" s="25"/>
      <c r="B14190"/>
      <c r="C14190"/>
      <c r="D14190"/>
      <c r="E14190"/>
      <c r="F14190"/>
      <c r="G14190"/>
      <c r="H14190" s="26"/>
      <c r="I14190" s="26"/>
      <c r="K14190"/>
      <c r="L14190"/>
      <c r="M14190"/>
      <c r="N14190"/>
      <c r="O14190"/>
      <c r="P14190"/>
      <c r="S14190"/>
    </row>
    <row r="14191" spans="1:20" x14ac:dyDescent="0.3">
      <c r="A14191" s="25"/>
      <c r="B14191"/>
      <c r="C14191"/>
      <c r="D14191"/>
      <c r="E14191"/>
      <c r="F14191"/>
      <c r="G14191"/>
      <c r="H14191" s="26"/>
      <c r="I14191" s="26"/>
      <c r="K14191"/>
      <c r="L14191"/>
      <c r="M14191"/>
      <c r="N14191"/>
      <c r="O14191"/>
      <c r="P14191"/>
      <c r="S14191"/>
    </row>
    <row r="14192" spans="1:20" x14ac:dyDescent="0.3">
      <c r="A14192" s="25"/>
      <c r="B14192"/>
      <c r="C14192"/>
      <c r="D14192"/>
      <c r="E14192"/>
      <c r="F14192"/>
      <c r="G14192"/>
      <c r="H14192" s="26"/>
      <c r="I14192" s="26"/>
      <c r="K14192"/>
      <c r="L14192"/>
      <c r="M14192"/>
      <c r="N14192"/>
      <c r="O14192"/>
      <c r="P14192"/>
      <c r="S14192"/>
    </row>
    <row r="14193" spans="1:19" x14ac:dyDescent="0.3">
      <c r="A14193" s="25"/>
      <c r="B14193"/>
      <c r="C14193"/>
      <c r="D14193"/>
      <c r="E14193"/>
      <c r="F14193"/>
      <c r="G14193"/>
      <c r="H14193"/>
      <c r="I14193"/>
      <c r="K14193"/>
      <c r="L14193"/>
      <c r="M14193"/>
      <c r="N14193"/>
      <c r="O14193"/>
      <c r="P14193"/>
      <c r="S14193"/>
    </row>
    <row r="14194" spans="1:19" x14ac:dyDescent="0.3">
      <c r="A14194" s="25"/>
      <c r="B14194"/>
      <c r="C14194"/>
      <c r="D14194"/>
      <c r="E14194"/>
      <c r="F14194"/>
      <c r="G14194"/>
      <c r="H14194"/>
      <c r="I14194"/>
      <c r="K14194"/>
      <c r="L14194"/>
      <c r="M14194"/>
      <c r="N14194"/>
      <c r="O14194"/>
      <c r="P14194"/>
      <c r="S14194"/>
    </row>
    <row r="14195" spans="1:19" x14ac:dyDescent="0.3">
      <c r="A14195" s="25"/>
      <c r="B14195"/>
      <c r="C14195"/>
      <c r="D14195"/>
      <c r="E14195"/>
      <c r="F14195"/>
      <c r="G14195"/>
      <c r="H14195"/>
      <c r="I14195"/>
      <c r="K14195"/>
      <c r="L14195"/>
      <c r="M14195"/>
      <c r="N14195"/>
      <c r="O14195"/>
      <c r="P14195"/>
      <c r="S14195"/>
    </row>
    <row r="14196" spans="1:19" x14ac:dyDescent="0.3">
      <c r="A14196" s="25"/>
      <c r="B14196"/>
      <c r="C14196"/>
      <c r="D14196"/>
      <c r="E14196"/>
      <c r="F14196"/>
      <c r="G14196"/>
      <c r="H14196" s="14"/>
      <c r="I14196"/>
      <c r="K14196"/>
      <c r="L14196"/>
      <c r="M14196"/>
      <c r="N14196"/>
      <c r="O14196"/>
      <c r="P14196"/>
      <c r="S14196"/>
    </row>
    <row r="14197" spans="1:19" x14ac:dyDescent="0.3">
      <c r="A14197" s="25"/>
      <c r="B14197"/>
      <c r="C14197"/>
      <c r="D14197"/>
      <c r="E14197"/>
      <c r="F14197"/>
      <c r="G14197"/>
      <c r="H14197" s="14"/>
      <c r="I14197"/>
      <c r="K14197"/>
      <c r="L14197"/>
      <c r="M14197"/>
      <c r="N14197"/>
      <c r="O14197"/>
      <c r="P14197"/>
      <c r="S14197"/>
    </row>
    <row r="14198" spans="1:19" x14ac:dyDescent="0.3">
      <c r="A14198" s="25"/>
      <c r="B14198"/>
      <c r="C14198"/>
      <c r="D14198"/>
      <c r="E14198"/>
      <c r="F14198"/>
      <c r="G14198"/>
      <c r="H14198" s="26"/>
      <c r="I14198" s="26"/>
      <c r="K14198"/>
      <c r="L14198"/>
      <c r="M14198"/>
      <c r="N14198"/>
      <c r="O14198"/>
      <c r="P14198"/>
      <c r="S14198"/>
    </row>
    <row r="14199" spans="1:19" x14ac:dyDescent="0.3">
      <c r="A14199" s="25"/>
      <c r="B14199"/>
      <c r="C14199"/>
      <c r="D14199"/>
      <c r="E14199"/>
      <c r="F14199"/>
      <c r="G14199"/>
      <c r="H14199" s="26"/>
      <c r="I14199" s="26"/>
      <c r="K14199"/>
      <c r="L14199"/>
      <c r="M14199"/>
      <c r="N14199"/>
      <c r="O14199"/>
      <c r="P14199"/>
      <c r="S14199"/>
    </row>
    <row r="14200" spans="1:19" x14ac:dyDescent="0.3">
      <c r="A14200" s="25"/>
      <c r="B14200"/>
      <c r="C14200"/>
      <c r="D14200"/>
      <c r="E14200"/>
      <c r="F14200"/>
      <c r="G14200"/>
      <c r="H14200" s="26"/>
      <c r="I14200" s="26"/>
      <c r="K14200"/>
      <c r="L14200"/>
      <c r="M14200"/>
      <c r="N14200"/>
      <c r="O14200"/>
      <c r="P14200"/>
      <c r="S14200"/>
    </row>
    <row r="14201" spans="1:19" x14ac:dyDescent="0.3">
      <c r="A14201" s="25"/>
      <c r="B14201"/>
      <c r="C14201"/>
      <c r="D14201"/>
      <c r="E14201"/>
      <c r="F14201"/>
      <c r="G14201"/>
      <c r="H14201" s="26"/>
      <c r="I14201" s="26"/>
      <c r="K14201"/>
      <c r="L14201"/>
      <c r="M14201"/>
      <c r="N14201"/>
      <c r="O14201"/>
      <c r="P14201"/>
      <c r="S14201"/>
    </row>
    <row r="14202" spans="1:19" x14ac:dyDescent="0.3">
      <c r="A14202" s="25"/>
      <c r="B14202"/>
      <c r="C14202"/>
      <c r="D14202"/>
      <c r="E14202"/>
      <c r="F14202"/>
      <c r="G14202"/>
      <c r="H14202" s="26"/>
      <c r="I14202" s="26"/>
      <c r="K14202"/>
      <c r="L14202"/>
      <c r="M14202"/>
      <c r="N14202"/>
      <c r="O14202"/>
      <c r="P14202"/>
      <c r="S14202"/>
    </row>
    <row r="14203" spans="1:19" x14ac:dyDescent="0.3">
      <c r="A14203" s="25"/>
      <c r="B14203"/>
      <c r="C14203"/>
      <c r="D14203"/>
      <c r="E14203"/>
      <c r="F14203"/>
      <c r="G14203"/>
      <c r="H14203" s="14"/>
      <c r="I14203" s="14"/>
      <c r="K14203"/>
      <c r="L14203"/>
      <c r="M14203"/>
      <c r="N14203"/>
      <c r="O14203"/>
      <c r="P14203"/>
      <c r="S14203"/>
    </row>
    <row r="14204" spans="1:19" x14ac:dyDescent="0.3">
      <c r="A14204" s="25"/>
      <c r="B14204"/>
      <c r="C14204"/>
      <c r="D14204"/>
      <c r="E14204"/>
      <c r="F14204"/>
      <c r="G14204"/>
      <c r="H14204" s="14"/>
      <c r="I14204" s="14"/>
      <c r="K14204"/>
      <c r="L14204"/>
      <c r="M14204"/>
      <c r="N14204"/>
      <c r="O14204"/>
      <c r="P14204"/>
      <c r="S14204"/>
    </row>
    <row r="14205" spans="1:19" x14ac:dyDescent="0.3">
      <c r="A14205" s="25"/>
      <c r="B14205"/>
      <c r="C14205"/>
      <c r="D14205"/>
      <c r="E14205"/>
      <c r="F14205"/>
      <c r="G14205"/>
      <c r="H14205" s="14"/>
      <c r="I14205" s="14"/>
      <c r="K14205"/>
      <c r="L14205"/>
      <c r="M14205"/>
      <c r="N14205"/>
      <c r="O14205"/>
      <c r="P14205"/>
      <c r="S14205"/>
    </row>
    <row r="14206" spans="1:19" x14ac:dyDescent="0.3">
      <c r="A14206" s="25"/>
      <c r="B14206"/>
      <c r="C14206"/>
      <c r="D14206"/>
      <c r="E14206"/>
      <c r="F14206"/>
      <c r="G14206"/>
      <c r="H14206" s="14"/>
      <c r="I14206" s="14"/>
      <c r="K14206"/>
      <c r="L14206"/>
      <c r="M14206"/>
      <c r="N14206"/>
      <c r="O14206"/>
      <c r="P14206"/>
      <c r="S14206"/>
    </row>
    <row r="14207" spans="1:19" x14ac:dyDescent="0.3">
      <c r="A14207" s="25"/>
      <c r="B14207"/>
      <c r="C14207"/>
      <c r="D14207"/>
      <c r="E14207"/>
      <c r="F14207"/>
      <c r="G14207"/>
      <c r="H14207" s="14"/>
      <c r="I14207" s="14"/>
      <c r="K14207"/>
      <c r="L14207"/>
      <c r="M14207"/>
      <c r="N14207"/>
      <c r="O14207"/>
      <c r="P14207"/>
      <c r="S14207"/>
    </row>
    <row r="14208" spans="1:19" x14ac:dyDescent="0.3">
      <c r="A14208" s="25"/>
      <c r="B14208"/>
      <c r="C14208"/>
      <c r="D14208"/>
      <c r="E14208"/>
      <c r="F14208"/>
      <c r="G14208"/>
      <c r="H14208" s="26"/>
      <c r="I14208" s="26"/>
      <c r="K14208"/>
      <c r="L14208"/>
      <c r="M14208"/>
      <c r="N14208"/>
      <c r="O14208"/>
      <c r="P14208"/>
      <c r="S14208"/>
    </row>
    <row r="14209" spans="1:19" x14ac:dyDescent="0.3">
      <c r="A14209" s="25"/>
      <c r="B14209"/>
      <c r="C14209"/>
      <c r="D14209"/>
      <c r="E14209"/>
      <c r="F14209"/>
      <c r="G14209"/>
      <c r="H14209" s="26"/>
      <c r="I14209" s="26"/>
      <c r="K14209"/>
      <c r="L14209"/>
      <c r="M14209"/>
      <c r="N14209"/>
      <c r="O14209"/>
      <c r="P14209"/>
      <c r="S14209"/>
    </row>
    <row r="14210" spans="1:19" x14ac:dyDescent="0.3">
      <c r="A14210" s="25"/>
      <c r="B14210"/>
      <c r="C14210"/>
      <c r="D14210"/>
      <c r="E14210"/>
      <c r="F14210"/>
      <c r="G14210"/>
      <c r="H14210" s="26"/>
      <c r="I14210" s="26"/>
      <c r="K14210"/>
      <c r="L14210"/>
      <c r="M14210"/>
      <c r="N14210"/>
      <c r="O14210"/>
      <c r="P14210"/>
      <c r="S14210"/>
    </row>
    <row r="14211" spans="1:19" x14ac:dyDescent="0.3">
      <c r="A14211" s="25"/>
      <c r="B14211"/>
      <c r="C14211"/>
      <c r="D14211"/>
      <c r="E14211"/>
      <c r="F14211"/>
      <c r="G14211"/>
      <c r="H14211" s="26"/>
      <c r="I14211" s="26"/>
      <c r="K14211"/>
      <c r="L14211"/>
      <c r="M14211"/>
      <c r="N14211"/>
      <c r="O14211"/>
      <c r="P14211"/>
      <c r="S14211"/>
    </row>
    <row r="14212" spans="1:19" x14ac:dyDescent="0.3">
      <c r="A14212" s="25"/>
      <c r="B14212"/>
      <c r="C14212"/>
      <c r="D14212"/>
      <c r="E14212"/>
      <c r="F14212"/>
      <c r="G14212"/>
      <c r="H14212" s="26"/>
      <c r="I14212" s="26"/>
      <c r="K14212"/>
      <c r="L14212"/>
      <c r="M14212"/>
      <c r="N14212"/>
      <c r="O14212"/>
      <c r="P14212"/>
      <c r="S14212"/>
    </row>
    <row r="14213" spans="1:19" x14ac:dyDescent="0.3">
      <c r="A14213" s="25"/>
      <c r="B14213"/>
      <c r="C14213"/>
      <c r="D14213"/>
      <c r="E14213"/>
      <c r="F14213"/>
      <c r="G14213"/>
      <c r="H14213" s="26"/>
      <c r="I14213" s="26"/>
      <c r="K14213"/>
      <c r="L14213"/>
      <c r="M14213"/>
      <c r="N14213"/>
      <c r="O14213"/>
      <c r="P14213"/>
      <c r="S14213"/>
    </row>
    <row r="14214" spans="1:19" x14ac:dyDescent="0.3">
      <c r="A14214" s="25"/>
      <c r="B14214"/>
      <c r="C14214"/>
      <c r="D14214"/>
      <c r="E14214"/>
      <c r="F14214"/>
      <c r="G14214"/>
      <c r="H14214" s="26"/>
      <c r="I14214" s="26"/>
      <c r="K14214"/>
      <c r="L14214"/>
      <c r="M14214"/>
      <c r="N14214"/>
      <c r="O14214"/>
      <c r="P14214"/>
      <c r="S14214"/>
    </row>
    <row r="14215" spans="1:19" x14ac:dyDescent="0.3">
      <c r="A14215" s="25"/>
      <c r="B14215"/>
      <c r="C14215"/>
      <c r="D14215"/>
      <c r="E14215"/>
      <c r="F14215"/>
      <c r="G14215"/>
      <c r="H14215"/>
      <c r="I14215" s="14"/>
      <c r="K14215"/>
      <c r="L14215"/>
      <c r="M14215"/>
      <c r="N14215"/>
      <c r="O14215"/>
      <c r="P14215"/>
      <c r="S14215"/>
    </row>
    <row r="14216" spans="1:19" x14ac:dyDescent="0.3">
      <c r="A14216" s="25"/>
      <c r="B14216"/>
      <c r="C14216"/>
      <c r="D14216"/>
      <c r="E14216"/>
      <c r="F14216"/>
      <c r="G14216"/>
      <c r="H14216" s="14"/>
      <c r="I14216" s="14"/>
      <c r="K14216"/>
      <c r="L14216"/>
      <c r="M14216"/>
      <c r="N14216"/>
      <c r="O14216"/>
      <c r="P14216"/>
      <c r="S14216"/>
    </row>
    <row r="14217" spans="1:19" x14ac:dyDescent="0.3">
      <c r="A14217" s="25"/>
      <c r="B14217"/>
      <c r="C14217"/>
      <c r="D14217"/>
      <c r="E14217"/>
      <c r="F14217"/>
      <c r="G14217"/>
      <c r="H14217" s="14"/>
      <c r="I14217" s="14"/>
      <c r="K14217"/>
      <c r="L14217"/>
      <c r="M14217"/>
      <c r="N14217"/>
      <c r="O14217"/>
      <c r="P14217"/>
      <c r="S14217"/>
    </row>
    <row r="14218" spans="1:19" x14ac:dyDescent="0.3">
      <c r="A14218" s="25"/>
      <c r="B14218"/>
      <c r="C14218"/>
      <c r="D14218"/>
      <c r="E14218"/>
      <c r="F14218"/>
      <c r="G14218"/>
      <c r="H14218" s="14"/>
      <c r="I14218" s="14"/>
      <c r="K14218"/>
      <c r="L14218"/>
      <c r="M14218"/>
      <c r="N14218"/>
      <c r="O14218"/>
      <c r="P14218"/>
      <c r="S14218"/>
    </row>
    <row r="14219" spans="1:19" x14ac:dyDescent="0.3">
      <c r="A14219" s="25"/>
      <c r="B14219"/>
      <c r="C14219"/>
      <c r="D14219"/>
      <c r="E14219"/>
      <c r="F14219"/>
      <c r="G14219"/>
      <c r="H14219" s="14"/>
      <c r="I14219" s="14"/>
      <c r="K14219"/>
      <c r="L14219"/>
      <c r="M14219"/>
      <c r="N14219"/>
      <c r="O14219"/>
      <c r="P14219"/>
      <c r="S14219"/>
    </row>
    <row r="14220" spans="1:19" x14ac:dyDescent="0.3">
      <c r="A14220" s="25"/>
      <c r="B14220"/>
      <c r="C14220"/>
      <c r="D14220"/>
      <c r="E14220"/>
      <c r="F14220"/>
      <c r="G14220"/>
      <c r="H14220" s="14"/>
      <c r="I14220" s="14"/>
      <c r="K14220"/>
      <c r="L14220"/>
      <c r="M14220"/>
      <c r="N14220"/>
      <c r="O14220"/>
      <c r="P14220"/>
      <c r="S14220"/>
    </row>
    <row r="14221" spans="1:19" x14ac:dyDescent="0.3">
      <c r="A14221" s="25"/>
      <c r="B14221"/>
      <c r="C14221"/>
      <c r="D14221"/>
      <c r="E14221"/>
      <c r="F14221"/>
      <c r="G14221"/>
      <c r="H14221" s="14"/>
      <c r="I14221" s="14"/>
      <c r="K14221"/>
      <c r="L14221"/>
      <c r="M14221"/>
      <c r="N14221"/>
      <c r="O14221"/>
      <c r="P14221"/>
      <c r="S14221"/>
    </row>
    <row r="14222" spans="1:19" x14ac:dyDescent="0.3">
      <c r="A14222" s="25"/>
      <c r="B14222"/>
      <c r="C14222"/>
      <c r="D14222"/>
      <c r="E14222"/>
      <c r="F14222"/>
      <c r="G14222"/>
      <c r="H14222" s="14"/>
      <c r="I14222" s="26"/>
      <c r="K14222"/>
      <c r="L14222"/>
      <c r="M14222"/>
      <c r="N14222"/>
      <c r="O14222"/>
      <c r="P14222"/>
      <c r="S14222"/>
    </row>
    <row r="14223" spans="1:19" x14ac:dyDescent="0.3">
      <c r="A14223" s="25"/>
      <c r="B14223"/>
      <c r="C14223"/>
      <c r="D14223"/>
      <c r="E14223"/>
      <c r="F14223"/>
      <c r="G14223"/>
      <c r="H14223" s="14"/>
      <c r="I14223" s="26"/>
      <c r="K14223"/>
      <c r="L14223"/>
      <c r="M14223"/>
      <c r="N14223"/>
      <c r="O14223"/>
      <c r="P14223"/>
      <c r="S14223"/>
    </row>
    <row r="14224" spans="1:19" x14ac:dyDescent="0.3">
      <c r="A14224" s="25"/>
      <c r="B14224"/>
      <c r="C14224"/>
      <c r="D14224"/>
      <c r="E14224"/>
      <c r="F14224"/>
      <c r="G14224"/>
      <c r="H14224" s="14"/>
      <c r="I14224" s="26"/>
      <c r="K14224"/>
      <c r="L14224"/>
      <c r="M14224"/>
      <c r="N14224"/>
      <c r="O14224"/>
      <c r="P14224"/>
      <c r="S14224"/>
    </row>
    <row r="14225" spans="1:19" x14ac:dyDescent="0.3">
      <c r="A14225" s="25"/>
      <c r="B14225"/>
      <c r="C14225"/>
      <c r="D14225"/>
      <c r="E14225"/>
      <c r="F14225"/>
      <c r="G14225"/>
      <c r="H14225" s="14"/>
      <c r="I14225" s="26"/>
      <c r="K14225"/>
      <c r="L14225"/>
      <c r="M14225"/>
      <c r="N14225"/>
      <c r="O14225"/>
      <c r="P14225"/>
      <c r="S14225"/>
    </row>
    <row r="14226" spans="1:19" x14ac:dyDescent="0.3">
      <c r="A14226" s="25"/>
      <c r="B14226"/>
      <c r="C14226"/>
      <c r="D14226"/>
      <c r="E14226"/>
      <c r="F14226"/>
      <c r="G14226"/>
      <c r="H14226" s="14"/>
      <c r="I14226" s="26"/>
      <c r="K14226"/>
      <c r="L14226"/>
      <c r="M14226"/>
      <c r="N14226"/>
      <c r="O14226"/>
      <c r="P14226"/>
      <c r="S14226"/>
    </row>
    <row r="14227" spans="1:19" x14ac:dyDescent="0.3">
      <c r="A14227" s="25"/>
      <c r="B14227"/>
      <c r="C14227"/>
      <c r="D14227"/>
      <c r="E14227"/>
      <c r="F14227"/>
      <c r="G14227"/>
      <c r="H14227" s="14"/>
      <c r="I14227" s="26"/>
      <c r="K14227"/>
      <c r="L14227"/>
      <c r="M14227"/>
      <c r="N14227"/>
      <c r="O14227"/>
      <c r="P14227"/>
      <c r="S14227"/>
    </row>
    <row r="14228" spans="1:19" x14ac:dyDescent="0.3">
      <c r="A14228" s="25"/>
      <c r="B14228"/>
      <c r="C14228"/>
      <c r="D14228"/>
      <c r="E14228"/>
      <c r="F14228"/>
      <c r="G14228"/>
      <c r="H14228" s="14"/>
      <c r="I14228" s="26"/>
      <c r="K14228"/>
      <c r="L14228"/>
      <c r="M14228"/>
      <c r="N14228"/>
      <c r="O14228"/>
      <c r="P14228"/>
      <c r="S14228"/>
    </row>
    <row r="14229" spans="1:19" x14ac:dyDescent="0.3">
      <c r="A14229" s="25"/>
      <c r="B14229"/>
      <c r="C14229"/>
      <c r="D14229"/>
      <c r="E14229"/>
      <c r="F14229"/>
      <c r="G14229"/>
      <c r="H14229" s="14"/>
      <c r="I14229" s="14"/>
      <c r="K14229"/>
      <c r="L14229"/>
      <c r="M14229"/>
      <c r="N14229"/>
      <c r="O14229"/>
      <c r="P14229"/>
      <c r="S14229"/>
    </row>
    <row r="14230" spans="1:19" x14ac:dyDescent="0.3">
      <c r="A14230" s="25"/>
      <c r="B14230"/>
      <c r="C14230"/>
      <c r="D14230"/>
      <c r="E14230"/>
      <c r="F14230"/>
      <c r="G14230"/>
      <c r="H14230" s="14"/>
      <c r="I14230" s="14"/>
      <c r="K14230"/>
      <c r="L14230"/>
      <c r="M14230"/>
      <c r="N14230"/>
      <c r="O14230"/>
      <c r="P14230"/>
      <c r="S14230"/>
    </row>
    <row r="14231" spans="1:19" x14ac:dyDescent="0.3">
      <c r="A14231" s="25"/>
      <c r="B14231"/>
      <c r="C14231"/>
      <c r="D14231"/>
      <c r="E14231"/>
      <c r="F14231"/>
      <c r="G14231"/>
      <c r="H14231" s="14"/>
      <c r="I14231" s="14"/>
      <c r="K14231"/>
      <c r="L14231"/>
      <c r="M14231"/>
      <c r="N14231"/>
      <c r="O14231"/>
      <c r="P14231"/>
      <c r="S14231"/>
    </row>
    <row r="14232" spans="1:19" x14ac:dyDescent="0.3">
      <c r="A14232" s="25"/>
      <c r="B14232"/>
      <c r="C14232"/>
      <c r="D14232"/>
      <c r="E14232"/>
      <c r="F14232"/>
      <c r="G14232"/>
      <c r="H14232" s="14"/>
      <c r="I14232" s="14"/>
      <c r="K14232"/>
      <c r="L14232"/>
      <c r="M14232"/>
      <c r="N14232"/>
      <c r="O14232"/>
      <c r="P14232"/>
      <c r="S14232"/>
    </row>
    <row r="14233" spans="1:19" x14ac:dyDescent="0.3">
      <c r="A14233" s="25"/>
      <c r="B14233"/>
      <c r="C14233"/>
      <c r="D14233"/>
      <c r="E14233"/>
      <c r="F14233"/>
      <c r="G14233"/>
      <c r="H14233" s="14"/>
      <c r="I14233" s="14"/>
      <c r="K14233"/>
      <c r="L14233"/>
      <c r="M14233"/>
      <c r="N14233"/>
      <c r="O14233"/>
      <c r="P14233"/>
      <c r="S14233"/>
    </row>
    <row r="14234" spans="1:19" x14ac:dyDescent="0.3">
      <c r="A14234" s="25"/>
      <c r="B14234"/>
      <c r="C14234"/>
      <c r="D14234"/>
      <c r="E14234"/>
      <c r="F14234"/>
      <c r="G14234"/>
      <c r="H14234" s="14"/>
      <c r="I14234" s="14"/>
      <c r="K14234"/>
      <c r="L14234"/>
      <c r="M14234"/>
      <c r="N14234"/>
      <c r="O14234"/>
      <c r="P14234"/>
      <c r="S14234"/>
    </row>
    <row r="14235" spans="1:19" x14ac:dyDescent="0.3">
      <c r="A14235" s="25"/>
      <c r="B14235"/>
      <c r="C14235"/>
      <c r="D14235"/>
      <c r="E14235"/>
      <c r="F14235"/>
      <c r="G14235"/>
      <c r="H14235" s="14"/>
      <c r="I14235" s="14"/>
      <c r="K14235"/>
      <c r="L14235"/>
      <c r="M14235"/>
      <c r="N14235"/>
      <c r="O14235"/>
      <c r="P14235"/>
      <c r="S14235"/>
    </row>
    <row r="14236" spans="1:19" x14ac:dyDescent="0.3">
      <c r="A14236" s="25"/>
      <c r="B14236"/>
      <c r="C14236"/>
      <c r="D14236"/>
      <c r="E14236"/>
      <c r="F14236"/>
      <c r="G14236"/>
      <c r="H14236"/>
      <c r="I14236" s="26"/>
      <c r="K14236"/>
      <c r="L14236"/>
      <c r="M14236"/>
      <c r="N14236"/>
      <c r="O14236"/>
      <c r="P14236"/>
      <c r="S14236"/>
    </row>
    <row r="14237" spans="1:19" x14ac:dyDescent="0.3">
      <c r="A14237" s="25"/>
      <c r="B14237"/>
      <c r="C14237"/>
      <c r="D14237"/>
      <c r="E14237"/>
      <c r="F14237"/>
      <c r="G14237"/>
      <c r="H14237"/>
      <c r="I14237" s="26"/>
      <c r="K14237"/>
      <c r="L14237"/>
      <c r="M14237"/>
      <c r="N14237"/>
      <c r="O14237"/>
      <c r="P14237"/>
      <c r="S14237"/>
    </row>
    <row r="14238" spans="1:19" x14ac:dyDescent="0.3">
      <c r="A14238" s="25"/>
      <c r="B14238"/>
      <c r="C14238"/>
      <c r="D14238"/>
      <c r="E14238"/>
      <c r="F14238"/>
      <c r="G14238"/>
      <c r="H14238"/>
      <c r="I14238" s="26"/>
      <c r="K14238"/>
      <c r="L14238"/>
      <c r="M14238"/>
      <c r="N14238"/>
      <c r="O14238"/>
      <c r="P14238"/>
      <c r="S14238"/>
    </row>
    <row r="14239" spans="1:19" x14ac:dyDescent="0.3">
      <c r="A14239" s="25"/>
      <c r="B14239"/>
      <c r="C14239"/>
      <c r="D14239"/>
      <c r="E14239"/>
      <c r="F14239"/>
      <c r="G14239"/>
      <c r="H14239"/>
      <c r="I14239" s="26"/>
      <c r="K14239"/>
      <c r="L14239"/>
      <c r="M14239"/>
      <c r="N14239"/>
      <c r="O14239"/>
      <c r="P14239"/>
      <c r="S14239"/>
    </row>
    <row r="14240" spans="1:19" x14ac:dyDescent="0.3">
      <c r="A14240" s="25"/>
      <c r="B14240"/>
      <c r="C14240"/>
      <c r="D14240"/>
      <c r="E14240"/>
      <c r="F14240"/>
      <c r="G14240"/>
      <c r="H14240" s="14"/>
      <c r="I14240" s="26"/>
      <c r="K14240"/>
      <c r="L14240"/>
      <c r="M14240"/>
      <c r="N14240"/>
      <c r="O14240"/>
      <c r="P14240"/>
      <c r="S14240"/>
    </row>
    <row r="14241" spans="1:19" x14ac:dyDescent="0.3">
      <c r="A14241" s="25"/>
      <c r="B14241"/>
      <c r="C14241"/>
      <c r="D14241"/>
      <c r="E14241"/>
      <c r="F14241"/>
      <c r="G14241"/>
      <c r="H14241" s="14"/>
      <c r="I14241" s="14"/>
      <c r="K14241"/>
      <c r="L14241"/>
      <c r="M14241"/>
      <c r="N14241"/>
      <c r="O14241"/>
      <c r="P14241"/>
      <c r="S14241"/>
    </row>
    <row r="14242" spans="1:19" x14ac:dyDescent="0.3">
      <c r="A14242" s="25"/>
      <c r="B14242"/>
      <c r="C14242"/>
      <c r="D14242"/>
      <c r="E14242"/>
      <c r="F14242"/>
      <c r="G14242"/>
      <c r="H14242" s="14"/>
      <c r="I14242" s="14"/>
      <c r="K14242"/>
      <c r="L14242"/>
      <c r="M14242"/>
      <c r="N14242"/>
      <c r="O14242"/>
      <c r="P14242"/>
      <c r="S14242"/>
    </row>
    <row r="14243" spans="1:19" x14ac:dyDescent="0.3">
      <c r="A14243" s="25"/>
      <c r="B14243"/>
      <c r="C14243"/>
      <c r="D14243"/>
      <c r="E14243"/>
      <c r="F14243"/>
      <c r="G14243"/>
      <c r="H14243" s="14"/>
      <c r="I14243" s="14"/>
      <c r="K14243"/>
      <c r="L14243"/>
      <c r="M14243"/>
      <c r="N14243"/>
      <c r="O14243"/>
      <c r="P14243"/>
      <c r="S14243"/>
    </row>
    <row r="14244" spans="1:19" x14ac:dyDescent="0.3">
      <c r="A14244" s="25"/>
      <c r="B14244"/>
      <c r="C14244"/>
      <c r="D14244"/>
      <c r="E14244"/>
      <c r="F14244"/>
      <c r="G14244"/>
      <c r="H14244" s="14"/>
      <c r="I14244" s="14"/>
      <c r="K14244"/>
      <c r="L14244"/>
      <c r="M14244"/>
      <c r="N14244"/>
      <c r="O14244"/>
      <c r="P14244"/>
      <c r="S14244"/>
    </row>
    <row r="14245" spans="1:19" x14ac:dyDescent="0.3">
      <c r="A14245" s="25"/>
      <c r="B14245"/>
      <c r="C14245"/>
      <c r="D14245"/>
      <c r="E14245"/>
      <c r="F14245"/>
      <c r="G14245"/>
      <c r="H14245" s="14"/>
      <c r="I14245" s="14"/>
      <c r="K14245"/>
      <c r="L14245"/>
      <c r="M14245"/>
      <c r="N14245"/>
      <c r="O14245"/>
      <c r="P14245"/>
      <c r="S14245"/>
    </row>
    <row r="14246" spans="1:19" x14ac:dyDescent="0.3">
      <c r="A14246" s="25"/>
      <c r="B14246"/>
      <c r="C14246"/>
      <c r="D14246"/>
      <c r="E14246"/>
      <c r="F14246"/>
      <c r="G14246"/>
      <c r="H14246" s="26"/>
      <c r="I14246" s="26"/>
      <c r="K14246"/>
      <c r="L14246"/>
      <c r="M14246"/>
      <c r="N14246"/>
      <c r="O14246"/>
      <c r="P14246"/>
      <c r="S14246"/>
    </row>
    <row r="14247" spans="1:19" x14ac:dyDescent="0.3">
      <c r="A14247" s="25"/>
      <c r="B14247"/>
      <c r="C14247"/>
      <c r="D14247"/>
      <c r="E14247"/>
      <c r="F14247"/>
      <c r="G14247"/>
      <c r="H14247" s="26"/>
      <c r="I14247" s="26"/>
      <c r="K14247"/>
      <c r="L14247"/>
      <c r="M14247"/>
      <c r="N14247"/>
      <c r="O14247"/>
      <c r="P14247"/>
      <c r="S14247"/>
    </row>
    <row r="14248" spans="1:19" x14ac:dyDescent="0.3">
      <c r="A14248" s="25"/>
      <c r="B14248"/>
      <c r="C14248"/>
      <c r="D14248"/>
      <c r="E14248"/>
      <c r="F14248"/>
      <c r="G14248"/>
      <c r="H14248" s="26"/>
      <c r="I14248" s="26"/>
      <c r="K14248"/>
      <c r="L14248"/>
      <c r="M14248"/>
      <c r="N14248"/>
      <c r="O14248"/>
      <c r="P14248"/>
      <c r="S14248"/>
    </row>
    <row r="14249" spans="1:19" x14ac:dyDescent="0.3">
      <c r="A14249" s="25"/>
      <c r="B14249"/>
      <c r="C14249"/>
      <c r="D14249"/>
      <c r="E14249"/>
      <c r="F14249"/>
      <c r="G14249"/>
      <c r="H14249" s="26"/>
      <c r="I14249" s="26"/>
      <c r="K14249"/>
      <c r="L14249"/>
      <c r="M14249"/>
      <c r="N14249"/>
      <c r="O14249"/>
      <c r="P14249"/>
      <c r="S14249"/>
    </row>
    <row r="14250" spans="1:19" x14ac:dyDescent="0.3">
      <c r="A14250" s="25"/>
      <c r="B14250"/>
      <c r="C14250"/>
      <c r="D14250"/>
      <c r="E14250"/>
      <c r="F14250"/>
      <c r="G14250"/>
      <c r="H14250"/>
      <c r="I14250" s="26"/>
      <c r="K14250"/>
      <c r="L14250"/>
      <c r="M14250"/>
      <c r="N14250"/>
      <c r="O14250"/>
      <c r="P14250"/>
      <c r="S14250"/>
    </row>
    <row r="14251" spans="1:19" x14ac:dyDescent="0.3">
      <c r="A14251" s="25"/>
      <c r="B14251"/>
      <c r="C14251"/>
      <c r="D14251"/>
      <c r="E14251"/>
      <c r="F14251"/>
      <c r="G14251"/>
      <c r="H14251"/>
      <c r="I14251" s="26"/>
      <c r="K14251"/>
      <c r="L14251"/>
      <c r="M14251"/>
      <c r="N14251"/>
      <c r="O14251"/>
      <c r="P14251"/>
      <c r="S14251"/>
    </row>
    <row r="14252" spans="1:19" x14ac:dyDescent="0.3">
      <c r="A14252" s="25"/>
      <c r="B14252"/>
      <c r="C14252"/>
      <c r="D14252"/>
      <c r="E14252"/>
      <c r="F14252"/>
      <c r="G14252"/>
      <c r="H14252"/>
      <c r="I14252" s="26"/>
      <c r="K14252"/>
      <c r="L14252"/>
      <c r="M14252"/>
      <c r="N14252"/>
      <c r="O14252"/>
      <c r="P14252"/>
      <c r="S14252"/>
    </row>
    <row r="14253" spans="1:19" x14ac:dyDescent="0.3">
      <c r="A14253" s="25"/>
      <c r="B14253"/>
      <c r="C14253"/>
      <c r="D14253"/>
      <c r="E14253"/>
      <c r="F14253"/>
      <c r="G14253"/>
      <c r="H14253"/>
      <c r="I14253" s="26"/>
      <c r="K14253"/>
      <c r="L14253"/>
      <c r="M14253"/>
      <c r="N14253"/>
      <c r="O14253"/>
      <c r="P14253"/>
      <c r="S14253"/>
    </row>
    <row r="14254" spans="1:19" x14ac:dyDescent="0.3">
      <c r="A14254" s="25"/>
      <c r="B14254"/>
      <c r="C14254"/>
      <c r="D14254"/>
      <c r="E14254"/>
      <c r="F14254"/>
      <c r="G14254"/>
      <c r="H14254"/>
      <c r="I14254" s="26"/>
      <c r="K14254"/>
      <c r="L14254"/>
      <c r="M14254"/>
      <c r="N14254"/>
      <c r="O14254"/>
      <c r="P14254"/>
      <c r="S14254"/>
    </row>
    <row r="14255" spans="1:19" x14ac:dyDescent="0.3">
      <c r="A14255" s="25"/>
      <c r="B14255"/>
      <c r="C14255"/>
      <c r="D14255"/>
      <c r="E14255"/>
      <c r="F14255"/>
      <c r="G14255"/>
      <c r="H14255"/>
      <c r="I14255" s="26"/>
      <c r="K14255"/>
      <c r="L14255"/>
      <c r="M14255"/>
      <c r="N14255"/>
      <c r="O14255"/>
      <c r="P14255"/>
      <c r="S14255"/>
    </row>
    <row r="14256" spans="1:19" x14ac:dyDescent="0.3">
      <c r="A14256" s="25"/>
      <c r="B14256"/>
      <c r="C14256"/>
      <c r="D14256"/>
      <c r="E14256"/>
      <c r="F14256"/>
      <c r="G14256"/>
      <c r="H14256"/>
      <c r="I14256" s="26"/>
      <c r="K14256"/>
      <c r="L14256"/>
      <c r="M14256"/>
      <c r="N14256"/>
      <c r="O14256"/>
      <c r="P14256"/>
      <c r="S14256"/>
    </row>
    <row r="14257" spans="1:19" x14ac:dyDescent="0.3">
      <c r="A14257" s="25"/>
      <c r="B14257"/>
      <c r="C14257"/>
      <c r="D14257"/>
      <c r="E14257"/>
      <c r="F14257"/>
      <c r="G14257"/>
      <c r="H14257"/>
      <c r="I14257" s="26"/>
      <c r="K14257"/>
      <c r="L14257"/>
      <c r="M14257"/>
      <c r="N14257"/>
      <c r="O14257"/>
      <c r="P14257"/>
      <c r="S14257"/>
    </row>
    <row r="14258" spans="1:19" x14ac:dyDescent="0.3">
      <c r="A14258" s="25"/>
      <c r="B14258"/>
      <c r="C14258"/>
      <c r="D14258"/>
      <c r="E14258"/>
      <c r="F14258"/>
      <c r="G14258"/>
      <c r="H14258"/>
      <c r="I14258" s="26"/>
      <c r="K14258"/>
      <c r="L14258"/>
      <c r="M14258"/>
      <c r="N14258"/>
      <c r="O14258"/>
      <c r="P14258"/>
      <c r="S14258"/>
    </row>
    <row r="14259" spans="1:19" x14ac:dyDescent="0.3">
      <c r="A14259" s="25"/>
      <c r="B14259"/>
      <c r="C14259"/>
      <c r="D14259"/>
      <c r="E14259"/>
      <c r="F14259"/>
      <c r="G14259"/>
      <c r="H14259"/>
      <c r="I14259" s="26"/>
      <c r="K14259"/>
      <c r="L14259"/>
      <c r="M14259"/>
      <c r="N14259"/>
      <c r="O14259"/>
      <c r="P14259"/>
      <c r="S14259"/>
    </row>
    <row r="14260" spans="1:19" x14ac:dyDescent="0.3">
      <c r="A14260" s="25"/>
      <c r="B14260"/>
      <c r="C14260"/>
      <c r="D14260"/>
      <c r="E14260"/>
      <c r="F14260"/>
      <c r="G14260"/>
      <c r="H14260"/>
      <c r="I14260" s="26"/>
      <c r="K14260"/>
      <c r="L14260"/>
      <c r="M14260"/>
      <c r="N14260"/>
      <c r="O14260"/>
      <c r="P14260"/>
      <c r="S14260"/>
    </row>
    <row r="14261" spans="1:19" x14ac:dyDescent="0.3">
      <c r="A14261" s="25"/>
      <c r="B14261"/>
      <c r="C14261"/>
      <c r="D14261"/>
      <c r="E14261"/>
      <c r="F14261"/>
      <c r="G14261"/>
      <c r="H14261" s="26"/>
      <c r="I14261" s="26"/>
      <c r="K14261"/>
      <c r="L14261"/>
      <c r="M14261"/>
      <c r="N14261"/>
      <c r="O14261"/>
      <c r="P14261"/>
      <c r="S14261"/>
    </row>
    <row r="14262" spans="1:19" x14ac:dyDescent="0.3">
      <c r="A14262" s="25"/>
      <c r="B14262"/>
      <c r="C14262"/>
      <c r="D14262"/>
      <c r="E14262"/>
      <c r="F14262"/>
      <c r="G14262"/>
      <c r="H14262" s="26"/>
      <c r="I14262" s="26"/>
      <c r="K14262"/>
      <c r="L14262"/>
      <c r="M14262"/>
      <c r="N14262"/>
      <c r="O14262"/>
      <c r="P14262"/>
      <c r="S14262"/>
    </row>
    <row r="14263" spans="1:19" x14ac:dyDescent="0.3">
      <c r="A14263" s="25"/>
      <c r="B14263"/>
      <c r="C14263"/>
      <c r="D14263"/>
      <c r="E14263"/>
      <c r="F14263"/>
      <c r="G14263"/>
      <c r="H14263"/>
      <c r="I14263" s="26"/>
      <c r="K14263"/>
      <c r="L14263"/>
      <c r="M14263"/>
      <c r="N14263"/>
      <c r="O14263"/>
      <c r="P14263"/>
      <c r="S14263"/>
    </row>
    <row r="14264" spans="1:19" x14ac:dyDescent="0.3">
      <c r="A14264" s="25"/>
      <c r="B14264"/>
      <c r="C14264"/>
      <c r="D14264"/>
      <c r="E14264"/>
      <c r="F14264"/>
      <c r="G14264"/>
      <c r="H14264" s="14"/>
      <c r="I14264" s="26"/>
      <c r="K14264"/>
      <c r="L14264"/>
      <c r="M14264"/>
      <c r="N14264"/>
      <c r="O14264"/>
      <c r="P14264"/>
      <c r="S14264"/>
    </row>
    <row r="14265" spans="1:19" x14ac:dyDescent="0.3">
      <c r="A14265" s="25"/>
      <c r="B14265"/>
      <c r="C14265"/>
      <c r="D14265"/>
      <c r="E14265"/>
      <c r="F14265"/>
      <c r="G14265"/>
      <c r="H14265" s="14"/>
      <c r="I14265" s="26"/>
      <c r="K14265"/>
      <c r="L14265"/>
      <c r="M14265"/>
      <c r="N14265"/>
      <c r="O14265"/>
      <c r="P14265"/>
      <c r="S14265"/>
    </row>
    <row r="14266" spans="1:19" x14ac:dyDescent="0.3">
      <c r="A14266" s="25"/>
      <c r="B14266"/>
      <c r="C14266"/>
      <c r="D14266"/>
      <c r="E14266"/>
      <c r="F14266"/>
      <c r="G14266"/>
      <c r="H14266" s="14"/>
      <c r="I14266" s="26"/>
      <c r="K14266"/>
      <c r="L14266"/>
      <c r="M14266"/>
      <c r="N14266"/>
      <c r="O14266"/>
      <c r="P14266"/>
      <c r="S14266"/>
    </row>
    <row r="14267" spans="1:19" x14ac:dyDescent="0.3">
      <c r="A14267" s="25"/>
      <c r="B14267"/>
      <c r="C14267"/>
      <c r="D14267"/>
      <c r="E14267"/>
      <c r="F14267"/>
      <c r="G14267"/>
      <c r="H14267" s="14"/>
      <c r="I14267" s="26"/>
      <c r="K14267"/>
      <c r="L14267"/>
      <c r="M14267"/>
      <c r="N14267"/>
      <c r="O14267"/>
      <c r="P14267"/>
      <c r="S14267"/>
    </row>
    <row r="14268" spans="1:19" x14ac:dyDescent="0.3">
      <c r="A14268" s="25"/>
      <c r="B14268"/>
      <c r="C14268"/>
      <c r="D14268"/>
      <c r="E14268"/>
      <c r="F14268"/>
      <c r="G14268"/>
      <c r="H14268" s="14"/>
      <c r="I14268" s="26"/>
      <c r="K14268"/>
      <c r="L14268"/>
      <c r="M14268"/>
      <c r="N14268"/>
      <c r="O14268"/>
      <c r="P14268"/>
      <c r="S14268"/>
    </row>
    <row r="14269" spans="1:19" x14ac:dyDescent="0.3">
      <c r="A14269" s="25"/>
      <c r="B14269"/>
      <c r="C14269"/>
      <c r="D14269"/>
      <c r="E14269"/>
      <c r="F14269"/>
      <c r="G14269"/>
      <c r="H14269"/>
      <c r="I14269" s="26"/>
      <c r="K14269"/>
      <c r="L14269"/>
      <c r="M14269"/>
      <c r="N14269"/>
      <c r="O14269"/>
      <c r="P14269"/>
      <c r="S14269"/>
    </row>
    <row r="14270" spans="1:19" x14ac:dyDescent="0.3">
      <c r="A14270" s="25"/>
      <c r="B14270"/>
      <c r="C14270"/>
      <c r="D14270"/>
      <c r="E14270"/>
      <c r="F14270"/>
      <c r="G14270"/>
      <c r="H14270"/>
      <c r="I14270"/>
      <c r="K14270"/>
      <c r="L14270"/>
      <c r="M14270"/>
      <c r="N14270"/>
      <c r="O14270"/>
      <c r="P14270"/>
      <c r="S14270"/>
    </row>
    <row r="14271" spans="1:19" x14ac:dyDescent="0.3">
      <c r="A14271" s="25"/>
      <c r="B14271"/>
      <c r="C14271"/>
      <c r="D14271"/>
      <c r="E14271"/>
      <c r="F14271"/>
      <c r="G14271"/>
      <c r="H14271"/>
      <c r="I14271"/>
      <c r="K14271"/>
      <c r="L14271"/>
      <c r="M14271"/>
      <c r="N14271"/>
      <c r="O14271"/>
      <c r="P14271"/>
      <c r="S14271"/>
    </row>
    <row r="14272" spans="1:19" x14ac:dyDescent="0.3">
      <c r="A14272" s="25"/>
      <c r="B14272"/>
      <c r="C14272"/>
      <c r="D14272"/>
      <c r="E14272"/>
      <c r="F14272"/>
      <c r="G14272"/>
      <c r="H14272"/>
      <c r="I14272"/>
      <c r="K14272"/>
      <c r="L14272"/>
      <c r="M14272"/>
      <c r="N14272"/>
      <c r="O14272"/>
      <c r="P14272"/>
      <c r="S14272"/>
    </row>
    <row r="14273" spans="1:19" x14ac:dyDescent="0.3">
      <c r="A14273" s="25"/>
      <c r="B14273"/>
      <c r="C14273"/>
      <c r="D14273"/>
      <c r="E14273"/>
      <c r="F14273"/>
      <c r="G14273"/>
      <c r="H14273"/>
      <c r="I14273"/>
      <c r="K14273"/>
      <c r="L14273"/>
      <c r="M14273"/>
      <c r="N14273"/>
      <c r="O14273"/>
      <c r="P14273"/>
      <c r="S14273"/>
    </row>
    <row r="14274" spans="1:19" x14ac:dyDescent="0.3">
      <c r="A14274" s="25"/>
      <c r="B14274"/>
      <c r="C14274"/>
      <c r="D14274"/>
      <c r="E14274"/>
      <c r="F14274"/>
      <c r="G14274"/>
      <c r="H14274" s="26"/>
      <c r="I14274" s="26"/>
      <c r="K14274"/>
      <c r="L14274"/>
      <c r="M14274"/>
      <c r="N14274"/>
      <c r="O14274"/>
      <c r="P14274"/>
      <c r="S14274"/>
    </row>
    <row r="14275" spans="1:19" x14ac:dyDescent="0.3">
      <c r="A14275" s="25"/>
      <c r="B14275"/>
      <c r="C14275"/>
      <c r="D14275"/>
      <c r="E14275"/>
      <c r="F14275"/>
      <c r="G14275"/>
      <c r="H14275" s="26"/>
      <c r="I14275" s="26"/>
      <c r="K14275"/>
      <c r="L14275"/>
      <c r="M14275"/>
      <c r="N14275"/>
      <c r="O14275"/>
      <c r="P14275"/>
      <c r="S14275"/>
    </row>
    <row r="14276" spans="1:19" x14ac:dyDescent="0.3">
      <c r="A14276" s="25"/>
      <c r="B14276"/>
      <c r="C14276"/>
      <c r="D14276"/>
      <c r="E14276"/>
      <c r="F14276"/>
      <c r="G14276"/>
      <c r="H14276" s="26"/>
      <c r="I14276" s="26"/>
      <c r="K14276"/>
      <c r="L14276"/>
      <c r="M14276"/>
      <c r="N14276"/>
      <c r="O14276"/>
      <c r="P14276"/>
      <c r="S14276"/>
    </row>
    <row r="14277" spans="1:19" x14ac:dyDescent="0.3">
      <c r="A14277" s="25"/>
      <c r="B14277"/>
      <c r="C14277"/>
      <c r="D14277"/>
      <c r="E14277"/>
      <c r="F14277"/>
      <c r="G14277"/>
      <c r="H14277" s="26"/>
      <c r="I14277" s="26"/>
      <c r="K14277"/>
      <c r="L14277"/>
      <c r="M14277"/>
      <c r="N14277"/>
      <c r="O14277"/>
      <c r="P14277"/>
      <c r="S14277"/>
    </row>
    <row r="14278" spans="1:19" x14ac:dyDescent="0.3">
      <c r="A14278" s="25"/>
      <c r="B14278"/>
      <c r="C14278"/>
      <c r="D14278"/>
      <c r="E14278"/>
      <c r="F14278"/>
      <c r="G14278"/>
      <c r="H14278" s="26"/>
      <c r="I14278" s="26"/>
      <c r="K14278"/>
      <c r="L14278"/>
      <c r="M14278"/>
      <c r="N14278"/>
      <c r="O14278"/>
      <c r="P14278"/>
      <c r="S14278"/>
    </row>
    <row r="14279" spans="1:19" x14ac:dyDescent="0.3">
      <c r="A14279" s="25"/>
      <c r="B14279"/>
      <c r="C14279"/>
      <c r="D14279"/>
      <c r="E14279"/>
      <c r="F14279"/>
      <c r="G14279"/>
      <c r="H14279" s="26"/>
      <c r="I14279" s="26"/>
      <c r="K14279"/>
      <c r="L14279"/>
      <c r="M14279"/>
      <c r="N14279"/>
      <c r="O14279"/>
      <c r="P14279"/>
      <c r="S14279"/>
    </row>
    <row r="14280" spans="1:19" x14ac:dyDescent="0.3">
      <c r="A14280" s="25"/>
      <c r="B14280"/>
      <c r="C14280"/>
      <c r="D14280"/>
      <c r="E14280"/>
      <c r="F14280"/>
      <c r="G14280"/>
      <c r="H14280" s="26"/>
      <c r="I14280" s="26"/>
      <c r="K14280"/>
      <c r="L14280"/>
      <c r="M14280"/>
      <c r="N14280"/>
      <c r="O14280"/>
      <c r="P14280"/>
      <c r="S14280"/>
    </row>
    <row r="14281" spans="1:19" x14ac:dyDescent="0.3">
      <c r="A14281" s="25"/>
      <c r="B14281"/>
      <c r="C14281"/>
      <c r="D14281"/>
      <c r="E14281"/>
      <c r="F14281"/>
      <c r="G14281"/>
      <c r="H14281" s="26"/>
      <c r="I14281" s="26"/>
      <c r="K14281"/>
      <c r="L14281"/>
      <c r="M14281"/>
      <c r="N14281"/>
      <c r="O14281"/>
      <c r="P14281"/>
      <c r="S14281"/>
    </row>
    <row r="14282" spans="1:19" x14ac:dyDescent="0.3">
      <c r="A14282" s="25"/>
      <c r="B14282"/>
      <c r="C14282"/>
      <c r="D14282"/>
      <c r="E14282"/>
      <c r="F14282"/>
      <c r="G14282"/>
      <c r="H14282"/>
      <c r="I14282"/>
      <c r="K14282"/>
      <c r="L14282"/>
      <c r="M14282"/>
      <c r="N14282"/>
      <c r="O14282"/>
      <c r="P14282"/>
      <c r="S14282"/>
    </row>
    <row r="14283" spans="1:19" x14ac:dyDescent="0.3">
      <c r="A14283" s="25"/>
      <c r="B14283"/>
      <c r="C14283"/>
      <c r="D14283"/>
      <c r="E14283"/>
      <c r="F14283"/>
      <c r="G14283"/>
      <c r="H14283"/>
      <c r="I14283"/>
      <c r="K14283"/>
      <c r="L14283"/>
      <c r="M14283"/>
      <c r="N14283"/>
      <c r="O14283"/>
      <c r="P14283"/>
      <c r="S14283"/>
    </row>
    <row r="14284" spans="1:19" x14ac:dyDescent="0.3">
      <c r="A14284" s="25"/>
      <c r="B14284"/>
      <c r="C14284"/>
      <c r="D14284"/>
      <c r="E14284"/>
      <c r="F14284"/>
      <c r="G14284"/>
      <c r="H14284"/>
      <c r="I14284"/>
      <c r="K14284"/>
      <c r="L14284"/>
      <c r="M14284"/>
      <c r="N14284"/>
      <c r="O14284"/>
      <c r="P14284"/>
      <c r="S14284"/>
    </row>
    <row r="14285" spans="1:19" x14ac:dyDescent="0.3">
      <c r="A14285" s="25"/>
      <c r="B14285"/>
      <c r="C14285"/>
      <c r="D14285"/>
      <c r="E14285"/>
      <c r="F14285"/>
      <c r="G14285"/>
      <c r="H14285" s="14"/>
      <c r="I14285" s="14"/>
      <c r="K14285"/>
      <c r="L14285"/>
      <c r="M14285"/>
      <c r="N14285"/>
      <c r="O14285"/>
      <c r="P14285"/>
      <c r="S14285"/>
    </row>
    <row r="14286" spans="1:19" x14ac:dyDescent="0.3">
      <c r="A14286" s="25"/>
      <c r="B14286"/>
      <c r="C14286"/>
      <c r="D14286"/>
      <c r="E14286"/>
      <c r="F14286"/>
      <c r="G14286"/>
      <c r="H14286" s="14"/>
      <c r="I14286" s="14"/>
      <c r="K14286"/>
      <c r="L14286"/>
      <c r="M14286"/>
      <c r="N14286"/>
      <c r="O14286"/>
      <c r="P14286"/>
      <c r="S14286"/>
    </row>
    <row r="14287" spans="1:19" x14ac:dyDescent="0.3">
      <c r="A14287" s="25"/>
      <c r="B14287"/>
      <c r="C14287"/>
      <c r="D14287"/>
      <c r="E14287"/>
      <c r="F14287"/>
      <c r="G14287"/>
      <c r="H14287" s="14"/>
      <c r="I14287" s="14"/>
      <c r="K14287"/>
      <c r="L14287"/>
      <c r="M14287"/>
      <c r="N14287"/>
      <c r="O14287"/>
      <c r="P14287"/>
      <c r="S14287"/>
    </row>
    <row r="14288" spans="1:19" x14ac:dyDescent="0.3">
      <c r="A14288" s="25"/>
      <c r="B14288"/>
      <c r="C14288"/>
      <c r="D14288"/>
      <c r="E14288"/>
      <c r="F14288"/>
      <c r="G14288"/>
      <c r="H14288" s="14"/>
      <c r="I14288" s="14"/>
      <c r="K14288"/>
      <c r="L14288"/>
      <c r="M14288"/>
      <c r="N14288"/>
      <c r="O14288"/>
      <c r="P14288"/>
      <c r="S14288"/>
    </row>
    <row r="14289" spans="1:19" x14ac:dyDescent="0.3">
      <c r="A14289" s="25"/>
      <c r="B14289"/>
      <c r="C14289"/>
      <c r="D14289"/>
      <c r="E14289"/>
      <c r="F14289"/>
      <c r="G14289"/>
      <c r="H14289" s="14"/>
      <c r="I14289" s="14"/>
      <c r="K14289"/>
      <c r="L14289"/>
      <c r="M14289"/>
      <c r="N14289"/>
      <c r="O14289"/>
      <c r="P14289"/>
      <c r="S14289"/>
    </row>
    <row r="14290" spans="1:19" x14ac:dyDescent="0.3">
      <c r="A14290" s="25"/>
      <c r="B14290"/>
      <c r="C14290"/>
      <c r="D14290"/>
      <c r="E14290"/>
      <c r="F14290"/>
      <c r="G14290"/>
      <c r="H14290" s="26"/>
      <c r="I14290" s="26"/>
      <c r="K14290"/>
      <c r="L14290"/>
      <c r="M14290"/>
      <c r="N14290"/>
      <c r="O14290"/>
      <c r="P14290"/>
      <c r="S14290"/>
    </row>
    <row r="14291" spans="1:19" x14ac:dyDescent="0.3">
      <c r="A14291" s="25"/>
      <c r="B14291"/>
      <c r="C14291"/>
      <c r="D14291"/>
      <c r="E14291"/>
      <c r="F14291"/>
      <c r="G14291"/>
      <c r="H14291" s="26"/>
      <c r="I14291" s="26"/>
      <c r="K14291"/>
      <c r="L14291"/>
      <c r="M14291"/>
      <c r="N14291"/>
      <c r="O14291"/>
      <c r="P14291"/>
      <c r="S14291"/>
    </row>
    <row r="14292" spans="1:19" x14ac:dyDescent="0.3">
      <c r="A14292" s="25"/>
      <c r="B14292"/>
      <c r="C14292"/>
      <c r="D14292"/>
      <c r="E14292"/>
      <c r="F14292"/>
      <c r="G14292"/>
      <c r="H14292" s="26"/>
      <c r="I14292" s="26"/>
      <c r="K14292"/>
      <c r="L14292"/>
      <c r="M14292"/>
      <c r="N14292"/>
      <c r="O14292"/>
      <c r="P14292"/>
      <c r="S14292"/>
    </row>
    <row r="14293" spans="1:19" x14ac:dyDescent="0.3">
      <c r="A14293" s="25"/>
      <c r="B14293"/>
      <c r="C14293"/>
      <c r="D14293"/>
      <c r="E14293"/>
      <c r="F14293"/>
      <c r="G14293"/>
      <c r="H14293" s="26"/>
      <c r="I14293" s="26"/>
      <c r="K14293"/>
      <c r="L14293"/>
      <c r="M14293"/>
      <c r="N14293"/>
      <c r="O14293"/>
      <c r="P14293"/>
      <c r="S14293"/>
    </row>
    <row r="14294" spans="1:19" x14ac:dyDescent="0.3">
      <c r="A14294" s="25"/>
      <c r="B14294"/>
      <c r="C14294"/>
      <c r="D14294"/>
      <c r="E14294"/>
      <c r="F14294"/>
      <c r="G14294"/>
      <c r="H14294" s="26"/>
      <c r="I14294" s="26"/>
      <c r="K14294"/>
      <c r="L14294"/>
      <c r="M14294"/>
      <c r="N14294"/>
      <c r="O14294"/>
      <c r="P14294"/>
      <c r="S14294"/>
    </row>
    <row r="14295" spans="1:19" x14ac:dyDescent="0.3">
      <c r="A14295" s="25"/>
      <c r="B14295"/>
      <c r="C14295"/>
      <c r="D14295"/>
      <c r="E14295"/>
      <c r="F14295"/>
      <c r="G14295"/>
      <c r="H14295" s="26"/>
      <c r="I14295" s="26"/>
      <c r="K14295"/>
      <c r="L14295"/>
      <c r="M14295"/>
      <c r="N14295"/>
      <c r="O14295"/>
      <c r="P14295"/>
      <c r="S14295"/>
    </row>
    <row r="14296" spans="1:19" x14ac:dyDescent="0.3">
      <c r="A14296" s="25"/>
      <c r="B14296"/>
      <c r="C14296"/>
      <c r="D14296"/>
      <c r="E14296"/>
      <c r="F14296"/>
      <c r="G14296"/>
      <c r="H14296" s="26"/>
      <c r="I14296" s="26"/>
      <c r="K14296"/>
      <c r="L14296"/>
      <c r="M14296"/>
      <c r="N14296"/>
      <c r="O14296"/>
      <c r="P14296"/>
      <c r="S14296"/>
    </row>
    <row r="14297" spans="1:19" x14ac:dyDescent="0.3">
      <c r="A14297" s="25"/>
      <c r="B14297"/>
      <c r="C14297"/>
      <c r="D14297"/>
      <c r="E14297"/>
      <c r="F14297"/>
      <c r="G14297"/>
      <c r="H14297" s="26"/>
      <c r="I14297" s="26"/>
      <c r="K14297"/>
      <c r="L14297"/>
      <c r="M14297"/>
      <c r="N14297"/>
      <c r="O14297"/>
      <c r="P14297"/>
      <c r="S14297"/>
    </row>
    <row r="14298" spans="1:19" x14ac:dyDescent="0.3">
      <c r="A14298" s="25"/>
      <c r="B14298"/>
      <c r="C14298"/>
      <c r="D14298"/>
      <c r="E14298"/>
      <c r="F14298"/>
      <c r="G14298"/>
      <c r="H14298" s="14"/>
      <c r="I14298" s="14"/>
      <c r="K14298"/>
      <c r="L14298"/>
      <c r="M14298"/>
      <c r="N14298"/>
      <c r="O14298"/>
      <c r="P14298"/>
      <c r="S14298"/>
    </row>
    <row r="14299" spans="1:19" x14ac:dyDescent="0.3">
      <c r="A14299" s="25"/>
      <c r="B14299"/>
      <c r="C14299"/>
      <c r="D14299"/>
      <c r="E14299"/>
      <c r="F14299"/>
      <c r="G14299"/>
      <c r="H14299" s="14"/>
      <c r="I14299" s="14"/>
      <c r="K14299"/>
      <c r="L14299"/>
      <c r="M14299"/>
      <c r="N14299"/>
      <c r="O14299"/>
      <c r="P14299"/>
      <c r="S14299"/>
    </row>
    <row r="14300" spans="1:19" x14ac:dyDescent="0.3">
      <c r="A14300" s="25"/>
      <c r="B14300"/>
      <c r="C14300"/>
      <c r="D14300"/>
      <c r="E14300"/>
      <c r="F14300"/>
      <c r="G14300"/>
      <c r="H14300" s="14"/>
      <c r="I14300" s="14"/>
      <c r="K14300"/>
      <c r="L14300"/>
      <c r="M14300"/>
      <c r="N14300"/>
      <c r="O14300"/>
      <c r="P14300"/>
      <c r="S14300"/>
    </row>
    <row r="14301" spans="1:19" x14ac:dyDescent="0.3">
      <c r="A14301" s="25"/>
      <c r="B14301"/>
      <c r="C14301"/>
      <c r="D14301"/>
      <c r="E14301"/>
      <c r="F14301"/>
      <c r="G14301"/>
      <c r="H14301"/>
      <c r="I14301"/>
      <c r="K14301"/>
      <c r="L14301"/>
      <c r="M14301"/>
      <c r="N14301"/>
      <c r="O14301"/>
      <c r="P14301"/>
      <c r="S14301"/>
    </row>
    <row r="14302" spans="1:19" x14ac:dyDescent="0.3">
      <c r="A14302" s="25"/>
      <c r="B14302"/>
      <c r="C14302"/>
      <c r="D14302"/>
      <c r="E14302"/>
      <c r="F14302"/>
      <c r="G14302"/>
      <c r="H14302" s="26"/>
      <c r="I14302" s="26"/>
      <c r="K14302"/>
      <c r="L14302"/>
      <c r="M14302"/>
      <c r="N14302"/>
      <c r="O14302"/>
      <c r="P14302"/>
      <c r="S14302"/>
    </row>
    <row r="14303" spans="1:19" x14ac:dyDescent="0.3">
      <c r="A14303" s="25"/>
      <c r="B14303"/>
      <c r="C14303"/>
      <c r="D14303"/>
      <c r="E14303"/>
      <c r="F14303"/>
      <c r="G14303"/>
      <c r="H14303" s="26"/>
      <c r="I14303" s="26"/>
      <c r="K14303"/>
      <c r="L14303"/>
      <c r="M14303"/>
      <c r="N14303"/>
      <c r="O14303"/>
      <c r="P14303"/>
      <c r="S14303"/>
    </row>
    <row r="14304" spans="1:19" x14ac:dyDescent="0.3">
      <c r="A14304" s="25"/>
      <c r="B14304"/>
      <c r="C14304"/>
      <c r="D14304"/>
      <c r="E14304"/>
      <c r="F14304"/>
      <c r="G14304"/>
      <c r="H14304" s="26"/>
      <c r="I14304" s="26"/>
      <c r="K14304"/>
      <c r="L14304"/>
      <c r="M14304"/>
      <c r="N14304"/>
      <c r="O14304"/>
      <c r="P14304"/>
      <c r="S14304"/>
    </row>
    <row r="14305" spans="1:19" x14ac:dyDescent="0.3">
      <c r="A14305" s="25"/>
      <c r="B14305"/>
      <c r="C14305"/>
      <c r="D14305"/>
      <c r="E14305"/>
      <c r="F14305"/>
      <c r="G14305"/>
      <c r="H14305" s="26"/>
      <c r="I14305" s="26"/>
      <c r="K14305"/>
      <c r="L14305"/>
      <c r="M14305"/>
      <c r="N14305"/>
      <c r="O14305"/>
      <c r="P14305"/>
      <c r="S14305"/>
    </row>
    <row r="14306" spans="1:19" x14ac:dyDescent="0.3">
      <c r="A14306" s="25"/>
      <c r="B14306"/>
      <c r="C14306"/>
      <c r="D14306"/>
      <c r="E14306"/>
      <c r="F14306"/>
      <c r="G14306"/>
      <c r="H14306" s="26"/>
      <c r="I14306" s="26"/>
      <c r="K14306"/>
      <c r="L14306"/>
      <c r="M14306"/>
      <c r="N14306"/>
      <c r="O14306"/>
      <c r="P14306"/>
      <c r="S14306"/>
    </row>
    <row r="14307" spans="1:19" x14ac:dyDescent="0.3">
      <c r="A14307" s="25"/>
      <c r="B14307"/>
      <c r="C14307"/>
      <c r="D14307"/>
      <c r="E14307"/>
      <c r="F14307"/>
      <c r="G14307"/>
      <c r="H14307" s="26"/>
      <c r="I14307" s="26"/>
      <c r="K14307"/>
      <c r="L14307"/>
      <c r="M14307"/>
      <c r="N14307"/>
      <c r="O14307"/>
      <c r="P14307"/>
      <c r="S14307"/>
    </row>
    <row r="14308" spans="1:19" x14ac:dyDescent="0.3">
      <c r="A14308" s="25"/>
      <c r="B14308"/>
      <c r="C14308"/>
      <c r="D14308"/>
      <c r="E14308"/>
      <c r="F14308"/>
      <c r="G14308"/>
      <c r="H14308" s="14"/>
      <c r="I14308" s="14"/>
      <c r="K14308"/>
      <c r="L14308"/>
      <c r="M14308"/>
      <c r="N14308"/>
      <c r="O14308"/>
      <c r="P14308"/>
      <c r="S14308"/>
    </row>
    <row r="14309" spans="1:19" x14ac:dyDescent="0.3">
      <c r="A14309" s="25"/>
      <c r="B14309"/>
      <c r="C14309"/>
      <c r="D14309"/>
      <c r="E14309"/>
      <c r="F14309"/>
      <c r="G14309"/>
      <c r="H14309" s="14"/>
      <c r="I14309" s="14"/>
      <c r="K14309"/>
      <c r="L14309"/>
      <c r="M14309"/>
      <c r="N14309"/>
      <c r="O14309"/>
      <c r="P14309"/>
      <c r="S14309"/>
    </row>
    <row r="14310" spans="1:19" x14ac:dyDescent="0.3">
      <c r="A14310" s="25"/>
      <c r="B14310"/>
      <c r="C14310"/>
      <c r="D14310"/>
      <c r="E14310"/>
      <c r="F14310"/>
      <c r="G14310"/>
      <c r="H14310" s="14"/>
      <c r="I14310" s="14"/>
      <c r="K14310"/>
      <c r="L14310"/>
      <c r="M14310"/>
      <c r="N14310"/>
      <c r="O14310"/>
      <c r="P14310"/>
      <c r="S14310"/>
    </row>
    <row r="14311" spans="1:19" x14ac:dyDescent="0.3">
      <c r="A14311" s="25"/>
      <c r="B14311"/>
      <c r="C14311"/>
      <c r="D14311"/>
      <c r="E14311"/>
      <c r="F14311"/>
      <c r="G14311"/>
      <c r="H14311" s="14"/>
      <c r="I14311" s="14"/>
      <c r="K14311"/>
      <c r="L14311"/>
      <c r="M14311"/>
      <c r="N14311"/>
      <c r="O14311"/>
      <c r="P14311"/>
      <c r="S14311"/>
    </row>
    <row r="14312" spans="1:19" x14ac:dyDescent="0.3">
      <c r="A14312" s="25"/>
      <c r="B14312"/>
      <c r="C14312"/>
      <c r="D14312"/>
      <c r="E14312"/>
      <c r="F14312"/>
      <c r="G14312"/>
      <c r="H14312" s="14"/>
      <c r="I14312" s="14"/>
      <c r="K14312"/>
      <c r="L14312"/>
      <c r="M14312"/>
      <c r="N14312"/>
      <c r="O14312"/>
      <c r="P14312"/>
      <c r="S14312"/>
    </row>
    <row r="14313" spans="1:19" x14ac:dyDescent="0.3">
      <c r="A14313" s="25"/>
      <c r="B14313"/>
      <c r="C14313"/>
      <c r="D14313"/>
      <c r="E14313"/>
      <c r="F14313"/>
      <c r="G14313"/>
      <c r="H14313" s="14"/>
      <c r="I14313" s="14"/>
      <c r="K14313"/>
      <c r="L14313"/>
      <c r="M14313"/>
      <c r="N14313"/>
      <c r="O14313"/>
      <c r="P14313"/>
      <c r="S14313"/>
    </row>
    <row r="14314" spans="1:19" x14ac:dyDescent="0.3">
      <c r="A14314" s="25"/>
      <c r="B14314"/>
      <c r="C14314"/>
      <c r="D14314"/>
      <c r="E14314"/>
      <c r="F14314"/>
      <c r="G14314"/>
      <c r="H14314" s="14"/>
      <c r="I14314" s="14"/>
      <c r="K14314"/>
      <c r="L14314"/>
      <c r="M14314"/>
      <c r="N14314"/>
      <c r="O14314"/>
      <c r="P14314"/>
      <c r="S14314"/>
    </row>
    <row r="14315" spans="1:19" x14ac:dyDescent="0.3">
      <c r="A14315" s="25"/>
      <c r="B14315"/>
      <c r="C14315"/>
      <c r="D14315"/>
      <c r="E14315"/>
      <c r="F14315"/>
      <c r="G14315"/>
      <c r="H14315" s="14"/>
      <c r="I14315" s="14"/>
      <c r="K14315"/>
      <c r="L14315"/>
      <c r="M14315"/>
      <c r="N14315"/>
      <c r="O14315"/>
      <c r="P14315"/>
      <c r="S14315"/>
    </row>
    <row r="14316" spans="1:19" x14ac:dyDescent="0.3">
      <c r="A14316" s="25"/>
      <c r="B14316"/>
      <c r="C14316"/>
      <c r="D14316"/>
      <c r="E14316"/>
      <c r="F14316"/>
      <c r="G14316"/>
      <c r="H14316"/>
      <c r="I14316"/>
      <c r="K14316"/>
      <c r="L14316"/>
      <c r="M14316"/>
      <c r="N14316"/>
      <c r="O14316"/>
      <c r="P14316"/>
      <c r="S14316"/>
    </row>
    <row r="14317" spans="1:19" x14ac:dyDescent="0.3">
      <c r="A14317" s="25"/>
      <c r="B14317"/>
      <c r="C14317"/>
      <c r="D14317"/>
      <c r="E14317"/>
      <c r="F14317"/>
      <c r="G14317"/>
      <c r="H14317"/>
      <c r="I14317"/>
      <c r="K14317"/>
      <c r="L14317"/>
      <c r="M14317"/>
      <c r="N14317"/>
      <c r="O14317"/>
      <c r="P14317"/>
      <c r="S14317"/>
    </row>
    <row r="14318" spans="1:19" x14ac:dyDescent="0.3">
      <c r="A14318" s="25"/>
      <c r="B14318"/>
      <c r="C14318"/>
      <c r="D14318"/>
      <c r="E14318"/>
      <c r="F14318"/>
      <c r="G14318"/>
      <c r="H14318"/>
      <c r="I14318" s="14"/>
      <c r="K14318"/>
      <c r="L14318"/>
      <c r="M14318"/>
      <c r="N14318"/>
      <c r="O14318"/>
      <c r="P14318"/>
      <c r="S14318"/>
    </row>
    <row r="14319" spans="1:19" x14ac:dyDescent="0.3">
      <c r="A14319" s="25"/>
      <c r="B14319"/>
      <c r="C14319"/>
      <c r="D14319"/>
      <c r="E14319"/>
      <c r="F14319"/>
      <c r="G14319"/>
      <c r="H14319" s="14"/>
      <c r="I14319" s="14"/>
      <c r="K14319"/>
      <c r="L14319"/>
      <c r="M14319"/>
      <c r="N14319"/>
      <c r="O14319"/>
      <c r="P14319"/>
      <c r="S14319"/>
    </row>
    <row r="14320" spans="1:19" x14ac:dyDescent="0.3">
      <c r="A14320" s="25"/>
      <c r="B14320"/>
      <c r="C14320"/>
      <c r="D14320"/>
      <c r="E14320"/>
      <c r="F14320"/>
      <c r="G14320"/>
      <c r="H14320" s="26"/>
      <c r="I14320" s="26"/>
      <c r="K14320"/>
      <c r="L14320"/>
      <c r="M14320"/>
      <c r="N14320"/>
      <c r="O14320"/>
      <c r="P14320"/>
      <c r="S14320"/>
    </row>
    <row r="14321" spans="1:19" x14ac:dyDescent="0.3">
      <c r="A14321" s="25"/>
      <c r="B14321"/>
      <c r="C14321"/>
      <c r="D14321"/>
      <c r="E14321"/>
      <c r="F14321"/>
      <c r="G14321"/>
      <c r="H14321" s="26"/>
      <c r="I14321" s="26"/>
      <c r="K14321"/>
      <c r="L14321"/>
      <c r="M14321"/>
      <c r="N14321"/>
      <c r="O14321"/>
      <c r="P14321"/>
      <c r="S14321"/>
    </row>
    <row r="14322" spans="1:19" x14ac:dyDescent="0.3">
      <c r="A14322" s="25"/>
      <c r="B14322"/>
      <c r="C14322"/>
      <c r="D14322"/>
      <c r="E14322"/>
      <c r="F14322"/>
      <c r="G14322"/>
      <c r="H14322" s="26"/>
      <c r="I14322" s="26"/>
      <c r="K14322"/>
      <c r="L14322"/>
      <c r="M14322"/>
      <c r="N14322"/>
      <c r="O14322"/>
      <c r="P14322"/>
      <c r="S14322"/>
    </row>
    <row r="14323" spans="1:19" x14ac:dyDescent="0.3">
      <c r="A14323" s="25"/>
      <c r="B14323"/>
      <c r="C14323"/>
      <c r="D14323"/>
      <c r="E14323"/>
      <c r="F14323"/>
      <c r="G14323"/>
      <c r="H14323" s="26"/>
      <c r="I14323" s="26"/>
      <c r="K14323"/>
      <c r="L14323"/>
      <c r="M14323"/>
      <c r="N14323"/>
      <c r="O14323"/>
      <c r="P14323"/>
      <c r="S14323"/>
    </row>
    <row r="14324" spans="1:19" x14ac:dyDescent="0.3">
      <c r="A14324" s="25"/>
      <c r="B14324"/>
      <c r="C14324"/>
      <c r="D14324"/>
      <c r="E14324"/>
      <c r="F14324"/>
      <c r="G14324"/>
      <c r="H14324" s="26"/>
      <c r="I14324" s="26"/>
      <c r="K14324"/>
      <c r="L14324"/>
      <c r="M14324"/>
      <c r="N14324"/>
      <c r="O14324"/>
      <c r="P14324"/>
      <c r="S14324"/>
    </row>
    <row r="14325" spans="1:19" x14ac:dyDescent="0.3">
      <c r="A14325" s="25"/>
      <c r="B14325"/>
      <c r="C14325"/>
      <c r="D14325"/>
      <c r="E14325"/>
      <c r="F14325"/>
      <c r="G14325"/>
      <c r="H14325" s="26"/>
      <c r="I14325" s="26"/>
      <c r="K14325"/>
      <c r="L14325"/>
      <c r="M14325"/>
      <c r="N14325"/>
      <c r="O14325"/>
      <c r="P14325"/>
      <c r="S14325"/>
    </row>
    <row r="14326" spans="1:19" x14ac:dyDescent="0.3">
      <c r="A14326" s="25"/>
      <c r="B14326"/>
      <c r="C14326"/>
      <c r="D14326"/>
      <c r="E14326"/>
      <c r="F14326"/>
      <c r="G14326"/>
      <c r="H14326"/>
      <c r="I14326" s="26"/>
      <c r="K14326"/>
      <c r="L14326"/>
      <c r="M14326"/>
      <c r="N14326"/>
      <c r="O14326"/>
      <c r="P14326"/>
      <c r="S14326"/>
    </row>
    <row r="14327" spans="1:19" x14ac:dyDescent="0.3">
      <c r="A14327" s="25"/>
      <c r="B14327"/>
      <c r="C14327"/>
      <c r="D14327"/>
      <c r="E14327"/>
      <c r="F14327"/>
      <c r="G14327"/>
      <c r="H14327"/>
      <c r="I14327" s="26"/>
      <c r="K14327"/>
      <c r="L14327"/>
      <c r="M14327"/>
      <c r="N14327"/>
      <c r="O14327"/>
      <c r="P14327"/>
      <c r="S14327"/>
    </row>
    <row r="14328" spans="1:19" x14ac:dyDescent="0.3">
      <c r="A14328" s="25"/>
      <c r="B14328"/>
      <c r="C14328"/>
      <c r="D14328"/>
      <c r="E14328"/>
      <c r="F14328"/>
      <c r="G14328"/>
      <c r="H14328"/>
      <c r="I14328" s="26"/>
      <c r="K14328"/>
      <c r="L14328"/>
      <c r="M14328"/>
      <c r="N14328"/>
      <c r="O14328"/>
      <c r="P14328"/>
      <c r="S14328"/>
    </row>
    <row r="14329" spans="1:19" x14ac:dyDescent="0.3">
      <c r="A14329" s="25"/>
      <c r="B14329"/>
      <c r="C14329"/>
      <c r="D14329"/>
      <c r="E14329"/>
      <c r="F14329"/>
      <c r="G14329"/>
      <c r="H14329"/>
      <c r="I14329" s="26"/>
      <c r="K14329"/>
      <c r="L14329"/>
      <c r="M14329"/>
      <c r="N14329"/>
      <c r="O14329"/>
      <c r="P14329"/>
      <c r="S14329"/>
    </row>
    <row r="14330" spans="1:19" x14ac:dyDescent="0.3">
      <c r="A14330" s="25"/>
      <c r="B14330"/>
      <c r="C14330"/>
      <c r="D14330"/>
      <c r="E14330"/>
      <c r="F14330"/>
      <c r="G14330"/>
      <c r="H14330"/>
      <c r="I14330" s="26"/>
      <c r="K14330"/>
      <c r="L14330"/>
      <c r="M14330"/>
      <c r="N14330"/>
      <c r="O14330"/>
      <c r="P14330"/>
      <c r="S14330"/>
    </row>
    <row r="14331" spans="1:19" x14ac:dyDescent="0.3">
      <c r="A14331" s="25"/>
      <c r="B14331"/>
      <c r="C14331"/>
      <c r="D14331"/>
      <c r="E14331"/>
      <c r="F14331"/>
      <c r="G14331"/>
      <c r="H14331"/>
      <c r="I14331" s="26"/>
      <c r="K14331"/>
      <c r="L14331"/>
      <c r="M14331"/>
      <c r="N14331"/>
      <c r="O14331"/>
      <c r="P14331"/>
      <c r="S14331"/>
    </row>
    <row r="14332" spans="1:19" x14ac:dyDescent="0.3">
      <c r="A14332" s="25"/>
      <c r="B14332"/>
      <c r="C14332"/>
      <c r="D14332"/>
      <c r="E14332"/>
      <c r="F14332"/>
      <c r="G14332"/>
      <c r="H14332" s="26"/>
      <c r="I14332" s="26"/>
      <c r="K14332"/>
      <c r="L14332"/>
      <c r="M14332"/>
      <c r="N14332"/>
      <c r="O14332"/>
      <c r="P14332"/>
      <c r="S14332"/>
    </row>
    <row r="14333" spans="1:19" x14ac:dyDescent="0.3">
      <c r="A14333" s="25"/>
      <c r="B14333"/>
      <c r="C14333"/>
      <c r="D14333"/>
      <c r="E14333"/>
      <c r="F14333"/>
      <c r="G14333"/>
      <c r="H14333" s="26"/>
      <c r="I14333" s="26"/>
      <c r="K14333"/>
      <c r="L14333"/>
      <c r="M14333"/>
      <c r="N14333"/>
      <c r="O14333"/>
      <c r="P14333"/>
      <c r="S14333"/>
    </row>
    <row r="14334" spans="1:19" x14ac:dyDescent="0.3">
      <c r="A14334" s="25"/>
      <c r="B14334"/>
      <c r="C14334"/>
      <c r="D14334"/>
      <c r="E14334"/>
      <c r="F14334"/>
      <c r="G14334"/>
      <c r="H14334" s="26"/>
      <c r="I14334" s="26"/>
      <c r="K14334"/>
      <c r="L14334"/>
      <c r="M14334"/>
      <c r="N14334"/>
      <c r="O14334"/>
      <c r="P14334"/>
      <c r="S14334"/>
    </row>
    <row r="14335" spans="1:19" x14ac:dyDescent="0.3">
      <c r="A14335" s="25"/>
      <c r="B14335"/>
      <c r="C14335"/>
      <c r="D14335"/>
      <c r="E14335"/>
      <c r="F14335"/>
      <c r="G14335"/>
      <c r="H14335" s="26"/>
      <c r="I14335" s="26"/>
      <c r="K14335"/>
      <c r="L14335"/>
      <c r="M14335"/>
      <c r="N14335"/>
      <c r="O14335"/>
      <c r="P14335"/>
      <c r="S14335"/>
    </row>
    <row r="14336" spans="1:19" x14ac:dyDescent="0.3">
      <c r="A14336" s="25"/>
      <c r="B14336"/>
      <c r="C14336"/>
      <c r="D14336"/>
      <c r="E14336"/>
      <c r="F14336"/>
      <c r="G14336"/>
      <c r="H14336" s="26"/>
      <c r="I14336" s="26"/>
      <c r="K14336"/>
      <c r="L14336"/>
      <c r="M14336"/>
      <c r="N14336"/>
      <c r="O14336"/>
      <c r="P14336"/>
      <c r="S14336"/>
    </row>
    <row r="14337" spans="1:20" x14ac:dyDescent="0.3">
      <c r="A14337" s="25"/>
      <c r="B14337"/>
      <c r="C14337"/>
      <c r="D14337"/>
      <c r="E14337"/>
      <c r="F14337"/>
      <c r="G14337"/>
      <c r="H14337" s="26"/>
      <c r="I14337" s="26"/>
      <c r="K14337"/>
      <c r="L14337"/>
      <c r="M14337"/>
      <c r="N14337"/>
      <c r="O14337"/>
      <c r="P14337"/>
      <c r="S14337"/>
    </row>
    <row r="14338" spans="1:20" x14ac:dyDescent="0.3">
      <c r="A14338" s="25"/>
      <c r="B14338"/>
      <c r="C14338"/>
      <c r="D14338"/>
      <c r="E14338"/>
      <c r="F14338"/>
      <c r="G14338"/>
      <c r="H14338" s="26"/>
      <c r="I14338" s="26"/>
      <c r="K14338"/>
      <c r="L14338"/>
      <c r="M14338"/>
      <c r="N14338"/>
      <c r="O14338"/>
      <c r="P14338"/>
      <c r="S14338"/>
    </row>
    <row r="14339" spans="1:20" x14ac:dyDescent="0.3">
      <c r="A14339" s="25"/>
      <c r="B14339"/>
      <c r="C14339"/>
      <c r="D14339"/>
      <c r="E14339"/>
      <c r="F14339"/>
      <c r="G14339"/>
      <c r="H14339" s="26"/>
      <c r="I14339" s="26"/>
      <c r="K14339"/>
      <c r="L14339"/>
      <c r="M14339"/>
      <c r="N14339"/>
      <c r="O14339"/>
      <c r="P14339"/>
      <c r="S14339"/>
    </row>
    <row r="14340" spans="1:20" x14ac:dyDescent="0.3">
      <c r="A14340" s="25"/>
      <c r="B14340"/>
      <c r="C14340"/>
      <c r="D14340"/>
      <c r="E14340"/>
      <c r="F14340"/>
      <c r="G14340"/>
      <c r="H14340" s="26"/>
      <c r="I14340" s="26"/>
      <c r="K14340"/>
      <c r="L14340"/>
      <c r="M14340"/>
      <c r="N14340"/>
      <c r="O14340"/>
      <c r="P14340"/>
      <c r="S14340"/>
      <c r="T14340" s="7"/>
    </row>
    <row r="14341" spans="1:20" x14ac:dyDescent="0.3">
      <c r="A14341" s="25"/>
      <c r="B14341"/>
      <c r="C14341"/>
      <c r="D14341"/>
      <c r="E14341"/>
      <c r="F14341"/>
      <c r="G14341"/>
      <c r="H14341" s="26"/>
      <c r="I14341" s="26"/>
      <c r="K14341"/>
      <c r="L14341"/>
      <c r="M14341"/>
      <c r="N14341"/>
      <c r="O14341"/>
      <c r="P14341"/>
      <c r="S14341"/>
    </row>
    <row r="14342" spans="1:20" x14ac:dyDescent="0.3">
      <c r="A14342" s="25"/>
      <c r="B14342"/>
      <c r="C14342"/>
      <c r="D14342"/>
      <c r="E14342"/>
      <c r="F14342"/>
      <c r="G14342"/>
      <c r="H14342" s="26"/>
      <c r="I14342" s="26"/>
      <c r="K14342"/>
      <c r="L14342"/>
      <c r="M14342"/>
      <c r="N14342"/>
      <c r="O14342"/>
      <c r="P14342"/>
      <c r="S14342"/>
    </row>
    <row r="14343" spans="1:20" x14ac:dyDescent="0.3">
      <c r="A14343" s="25"/>
      <c r="B14343"/>
      <c r="C14343"/>
      <c r="D14343"/>
      <c r="E14343"/>
      <c r="F14343"/>
      <c r="G14343"/>
      <c r="H14343" s="26"/>
      <c r="I14343" s="26"/>
      <c r="K14343"/>
      <c r="L14343"/>
      <c r="M14343"/>
      <c r="N14343"/>
      <c r="O14343"/>
      <c r="P14343"/>
      <c r="S14343"/>
    </row>
    <row r="14344" spans="1:20" x14ac:dyDescent="0.3">
      <c r="A14344" s="25"/>
      <c r="B14344"/>
      <c r="C14344"/>
      <c r="D14344"/>
      <c r="E14344"/>
      <c r="F14344"/>
      <c r="G14344"/>
      <c r="H14344"/>
      <c r="I14344"/>
      <c r="K14344"/>
      <c r="L14344"/>
      <c r="M14344"/>
      <c r="N14344"/>
      <c r="O14344"/>
      <c r="P14344"/>
      <c r="S14344"/>
    </row>
    <row r="14345" spans="1:20" x14ac:dyDescent="0.3">
      <c r="A14345" s="25"/>
      <c r="B14345"/>
      <c r="C14345"/>
      <c r="D14345"/>
      <c r="E14345"/>
      <c r="F14345"/>
      <c r="G14345"/>
      <c r="H14345"/>
      <c r="I14345"/>
      <c r="K14345"/>
      <c r="L14345"/>
      <c r="M14345"/>
      <c r="N14345"/>
      <c r="O14345"/>
      <c r="P14345"/>
      <c r="S14345"/>
    </row>
    <row r="14346" spans="1:20" x14ac:dyDescent="0.3">
      <c r="A14346" s="25"/>
      <c r="B14346"/>
      <c r="C14346"/>
      <c r="D14346"/>
      <c r="E14346"/>
      <c r="F14346"/>
      <c r="G14346"/>
      <c r="H14346" s="14"/>
      <c r="I14346" s="14"/>
      <c r="K14346"/>
      <c r="L14346"/>
      <c r="M14346"/>
      <c r="N14346"/>
      <c r="O14346"/>
      <c r="P14346"/>
      <c r="S14346"/>
    </row>
    <row r="14347" spans="1:20" x14ac:dyDescent="0.3">
      <c r="A14347" s="25"/>
      <c r="B14347"/>
      <c r="C14347"/>
      <c r="D14347"/>
      <c r="E14347"/>
      <c r="F14347"/>
      <c r="G14347"/>
      <c r="H14347" s="14"/>
      <c r="I14347" s="14"/>
      <c r="K14347"/>
      <c r="L14347"/>
      <c r="M14347"/>
      <c r="N14347"/>
      <c r="O14347"/>
      <c r="P14347"/>
      <c r="S14347"/>
    </row>
    <row r="14348" spans="1:20" x14ac:dyDescent="0.3">
      <c r="A14348" s="25"/>
      <c r="B14348"/>
      <c r="C14348"/>
      <c r="D14348"/>
      <c r="E14348"/>
      <c r="F14348"/>
      <c r="G14348"/>
      <c r="H14348" s="14"/>
      <c r="I14348" s="14"/>
      <c r="K14348"/>
      <c r="L14348"/>
      <c r="M14348"/>
      <c r="N14348"/>
      <c r="O14348"/>
      <c r="P14348"/>
      <c r="S14348"/>
    </row>
    <row r="14349" spans="1:20" x14ac:dyDescent="0.3">
      <c r="A14349" s="25"/>
      <c r="B14349"/>
      <c r="C14349"/>
      <c r="D14349"/>
      <c r="E14349"/>
      <c r="F14349"/>
      <c r="G14349"/>
      <c r="H14349" s="14"/>
      <c r="I14349" s="14"/>
      <c r="K14349"/>
      <c r="L14349"/>
      <c r="M14349"/>
      <c r="N14349"/>
      <c r="O14349"/>
      <c r="P14349"/>
      <c r="S14349"/>
    </row>
    <row r="14350" spans="1:20" x14ac:dyDescent="0.3">
      <c r="A14350" s="25"/>
      <c r="B14350"/>
      <c r="C14350"/>
      <c r="D14350"/>
      <c r="E14350"/>
      <c r="F14350"/>
      <c r="G14350"/>
      <c r="H14350" s="14"/>
      <c r="I14350" s="14"/>
      <c r="K14350"/>
      <c r="L14350"/>
      <c r="M14350"/>
      <c r="N14350"/>
      <c r="O14350"/>
      <c r="P14350"/>
      <c r="S14350"/>
    </row>
    <row r="14351" spans="1:20" x14ac:dyDescent="0.3">
      <c r="A14351" s="25"/>
      <c r="B14351"/>
      <c r="C14351"/>
      <c r="D14351"/>
      <c r="E14351"/>
      <c r="F14351"/>
      <c r="G14351"/>
      <c r="H14351" s="14"/>
      <c r="I14351" s="14"/>
      <c r="K14351"/>
      <c r="L14351"/>
      <c r="M14351"/>
      <c r="N14351"/>
      <c r="O14351"/>
      <c r="P14351"/>
      <c r="S14351"/>
      <c r="T14351" s="7"/>
    </row>
    <row r="14352" spans="1:20" x14ac:dyDescent="0.3">
      <c r="A14352" s="25"/>
      <c r="B14352"/>
      <c r="C14352"/>
      <c r="D14352"/>
      <c r="E14352"/>
      <c r="F14352"/>
      <c r="G14352"/>
      <c r="H14352"/>
      <c r="I14352"/>
      <c r="K14352"/>
      <c r="L14352"/>
      <c r="M14352"/>
      <c r="N14352"/>
      <c r="O14352"/>
      <c r="P14352"/>
      <c r="S14352"/>
    </row>
    <row r="14353" spans="1:20" x14ac:dyDescent="0.3">
      <c r="A14353" s="25"/>
      <c r="B14353"/>
      <c r="C14353"/>
      <c r="D14353"/>
      <c r="E14353"/>
      <c r="F14353"/>
      <c r="G14353"/>
      <c r="H14353"/>
      <c r="I14353"/>
      <c r="K14353"/>
      <c r="L14353"/>
      <c r="M14353"/>
      <c r="N14353"/>
      <c r="O14353"/>
      <c r="P14353"/>
      <c r="S14353"/>
    </row>
    <row r="14354" spans="1:20" x14ac:dyDescent="0.3">
      <c r="A14354" s="25"/>
      <c r="B14354"/>
      <c r="C14354"/>
      <c r="D14354"/>
      <c r="E14354"/>
      <c r="F14354"/>
      <c r="G14354"/>
      <c r="H14354"/>
      <c r="I14354"/>
      <c r="K14354"/>
      <c r="L14354"/>
      <c r="M14354"/>
      <c r="N14354"/>
      <c r="O14354"/>
      <c r="P14354"/>
      <c r="S14354"/>
    </row>
    <row r="14355" spans="1:20" x14ac:dyDescent="0.3">
      <c r="A14355" s="25"/>
      <c r="B14355"/>
      <c r="C14355"/>
      <c r="D14355"/>
      <c r="E14355"/>
      <c r="F14355"/>
      <c r="G14355"/>
      <c r="H14355" s="14"/>
      <c r="I14355" s="14"/>
      <c r="K14355"/>
      <c r="L14355"/>
      <c r="M14355"/>
      <c r="N14355"/>
      <c r="O14355"/>
      <c r="P14355"/>
      <c r="S14355"/>
    </row>
    <row r="14356" spans="1:20" x14ac:dyDescent="0.3">
      <c r="A14356" s="25"/>
      <c r="B14356"/>
      <c r="C14356"/>
      <c r="D14356"/>
      <c r="E14356"/>
      <c r="F14356"/>
      <c r="G14356"/>
      <c r="H14356" s="26"/>
      <c r="I14356" s="26"/>
      <c r="K14356"/>
      <c r="L14356"/>
      <c r="M14356"/>
      <c r="N14356"/>
      <c r="O14356"/>
      <c r="P14356"/>
      <c r="S14356"/>
    </row>
    <row r="14357" spans="1:20" x14ac:dyDescent="0.3">
      <c r="A14357" s="25"/>
      <c r="B14357"/>
      <c r="C14357"/>
      <c r="D14357"/>
      <c r="E14357"/>
      <c r="F14357"/>
      <c r="G14357"/>
      <c r="H14357" s="26"/>
      <c r="I14357" s="26"/>
      <c r="K14357"/>
      <c r="L14357"/>
      <c r="M14357"/>
      <c r="N14357"/>
      <c r="O14357"/>
      <c r="P14357"/>
      <c r="S14357"/>
    </row>
    <row r="14358" spans="1:20" x14ac:dyDescent="0.3">
      <c r="A14358" s="25"/>
      <c r="B14358"/>
      <c r="C14358"/>
      <c r="D14358"/>
      <c r="E14358"/>
      <c r="F14358"/>
      <c r="G14358"/>
      <c r="H14358" s="26"/>
      <c r="I14358" s="26"/>
      <c r="K14358"/>
      <c r="L14358"/>
      <c r="M14358"/>
      <c r="N14358"/>
      <c r="O14358"/>
      <c r="P14358"/>
      <c r="S14358"/>
    </row>
    <row r="14359" spans="1:20" x14ac:dyDescent="0.3">
      <c r="A14359" s="25"/>
      <c r="B14359"/>
      <c r="C14359"/>
      <c r="D14359"/>
      <c r="E14359"/>
      <c r="F14359"/>
      <c r="G14359"/>
      <c r="H14359" s="26"/>
      <c r="I14359" s="26"/>
      <c r="K14359"/>
      <c r="L14359"/>
      <c r="M14359"/>
      <c r="N14359"/>
      <c r="O14359"/>
      <c r="P14359"/>
      <c r="S14359"/>
    </row>
    <row r="14360" spans="1:20" x14ac:dyDescent="0.3">
      <c r="A14360" s="25"/>
      <c r="B14360"/>
      <c r="C14360"/>
      <c r="D14360"/>
      <c r="E14360"/>
      <c r="F14360"/>
      <c r="G14360"/>
      <c r="H14360" s="26"/>
      <c r="I14360" s="26"/>
      <c r="K14360"/>
      <c r="L14360"/>
      <c r="M14360"/>
      <c r="N14360"/>
      <c r="O14360"/>
      <c r="P14360"/>
      <c r="S14360"/>
      <c r="T14360" s="7"/>
    </row>
    <row r="14361" spans="1:20" x14ac:dyDescent="0.3">
      <c r="A14361" s="25"/>
      <c r="B14361"/>
      <c r="C14361"/>
      <c r="D14361"/>
      <c r="E14361"/>
      <c r="F14361"/>
      <c r="G14361"/>
      <c r="H14361" s="26"/>
      <c r="I14361" s="26"/>
      <c r="K14361"/>
      <c r="L14361"/>
      <c r="M14361"/>
      <c r="N14361"/>
      <c r="O14361"/>
      <c r="P14361"/>
      <c r="S14361"/>
    </row>
    <row r="14362" spans="1:20" x14ac:dyDescent="0.3">
      <c r="A14362" s="25"/>
      <c r="B14362"/>
      <c r="C14362"/>
      <c r="D14362"/>
      <c r="E14362"/>
      <c r="F14362"/>
      <c r="G14362"/>
      <c r="H14362" s="26"/>
      <c r="I14362" s="26"/>
      <c r="K14362"/>
      <c r="L14362"/>
      <c r="M14362"/>
      <c r="N14362"/>
      <c r="O14362"/>
      <c r="P14362"/>
      <c r="S14362"/>
    </row>
    <row r="14363" spans="1:20" x14ac:dyDescent="0.3">
      <c r="A14363" s="25"/>
      <c r="B14363"/>
      <c r="C14363"/>
      <c r="D14363"/>
      <c r="E14363"/>
      <c r="F14363"/>
      <c r="G14363"/>
      <c r="H14363" s="26"/>
      <c r="I14363" s="26"/>
      <c r="K14363"/>
      <c r="L14363"/>
      <c r="M14363"/>
      <c r="N14363"/>
      <c r="O14363"/>
      <c r="P14363"/>
      <c r="S14363"/>
    </row>
    <row r="14364" spans="1:20" x14ac:dyDescent="0.3">
      <c r="A14364" s="25"/>
      <c r="B14364"/>
      <c r="C14364"/>
      <c r="D14364"/>
      <c r="E14364"/>
      <c r="F14364"/>
      <c r="G14364"/>
      <c r="H14364" s="26"/>
      <c r="I14364" s="26"/>
      <c r="K14364"/>
      <c r="L14364"/>
      <c r="M14364"/>
      <c r="N14364"/>
      <c r="O14364"/>
      <c r="P14364"/>
      <c r="S14364"/>
    </row>
    <row r="14365" spans="1:20" x14ac:dyDescent="0.3">
      <c r="A14365" s="25"/>
      <c r="B14365"/>
      <c r="C14365"/>
      <c r="D14365"/>
      <c r="E14365"/>
      <c r="F14365"/>
      <c r="G14365"/>
      <c r="H14365" s="26"/>
      <c r="I14365" s="26"/>
      <c r="K14365"/>
      <c r="L14365"/>
      <c r="M14365"/>
      <c r="N14365"/>
      <c r="O14365"/>
      <c r="P14365"/>
      <c r="S14365"/>
    </row>
    <row r="14366" spans="1:20" x14ac:dyDescent="0.3">
      <c r="A14366" s="25"/>
      <c r="B14366"/>
      <c r="C14366"/>
      <c r="D14366"/>
      <c r="E14366"/>
      <c r="F14366"/>
      <c r="G14366"/>
      <c r="H14366" s="26"/>
      <c r="I14366" s="26"/>
      <c r="K14366"/>
      <c r="L14366"/>
      <c r="M14366"/>
      <c r="N14366"/>
      <c r="O14366"/>
      <c r="P14366"/>
      <c r="S14366"/>
    </row>
    <row r="14367" spans="1:20" x14ac:dyDescent="0.3">
      <c r="A14367" s="25"/>
      <c r="B14367"/>
      <c r="C14367"/>
      <c r="D14367"/>
      <c r="E14367"/>
      <c r="F14367"/>
      <c r="G14367"/>
      <c r="H14367" s="26"/>
      <c r="I14367" s="26"/>
      <c r="K14367"/>
      <c r="L14367"/>
      <c r="M14367"/>
      <c r="N14367"/>
      <c r="O14367"/>
      <c r="P14367"/>
      <c r="S14367"/>
    </row>
    <row r="14368" spans="1:20" x14ac:dyDescent="0.3">
      <c r="A14368" s="25"/>
      <c r="B14368"/>
      <c r="C14368"/>
      <c r="D14368"/>
      <c r="E14368"/>
      <c r="F14368"/>
      <c r="G14368"/>
      <c r="H14368"/>
      <c r="I14368"/>
      <c r="K14368"/>
      <c r="L14368"/>
      <c r="M14368"/>
      <c r="N14368"/>
      <c r="O14368"/>
      <c r="P14368"/>
      <c r="S14368"/>
    </row>
    <row r="14369" spans="1:19" x14ac:dyDescent="0.3">
      <c r="A14369" s="25"/>
      <c r="B14369"/>
      <c r="C14369"/>
      <c r="D14369"/>
      <c r="E14369"/>
      <c r="F14369"/>
      <c r="G14369"/>
      <c r="H14369"/>
      <c r="I14369"/>
      <c r="K14369"/>
      <c r="L14369"/>
      <c r="M14369"/>
      <c r="N14369"/>
      <c r="O14369"/>
      <c r="P14369"/>
      <c r="S14369"/>
    </row>
    <row r="14370" spans="1:19" x14ac:dyDescent="0.3">
      <c r="A14370" s="25"/>
      <c r="B14370"/>
      <c r="C14370"/>
      <c r="D14370"/>
      <c r="E14370"/>
      <c r="F14370"/>
      <c r="G14370"/>
      <c r="H14370"/>
      <c r="I14370" s="14"/>
      <c r="K14370"/>
      <c r="L14370"/>
      <c r="M14370"/>
      <c r="N14370"/>
      <c r="O14370"/>
      <c r="P14370"/>
      <c r="S14370"/>
    </row>
    <row r="14371" spans="1:19" x14ac:dyDescent="0.3">
      <c r="A14371" s="25"/>
      <c r="B14371"/>
      <c r="C14371"/>
      <c r="D14371"/>
      <c r="E14371"/>
      <c r="F14371"/>
      <c r="G14371"/>
      <c r="H14371"/>
      <c r="I14371" s="14"/>
      <c r="K14371"/>
      <c r="L14371"/>
      <c r="M14371"/>
      <c r="N14371"/>
      <c r="O14371"/>
      <c r="P14371"/>
      <c r="S14371"/>
    </row>
    <row r="14372" spans="1:19" x14ac:dyDescent="0.3">
      <c r="A14372" s="25"/>
      <c r="B14372"/>
      <c r="C14372"/>
      <c r="D14372"/>
      <c r="E14372"/>
      <c r="F14372"/>
      <c r="G14372"/>
      <c r="H14372"/>
      <c r="I14372"/>
      <c r="K14372"/>
      <c r="L14372"/>
      <c r="M14372"/>
      <c r="N14372"/>
      <c r="O14372"/>
      <c r="P14372"/>
      <c r="S14372"/>
    </row>
    <row r="14373" spans="1:19" x14ac:dyDescent="0.3">
      <c r="A14373" s="25"/>
      <c r="B14373"/>
      <c r="C14373"/>
      <c r="D14373"/>
      <c r="E14373"/>
      <c r="F14373"/>
      <c r="G14373"/>
      <c r="H14373"/>
      <c r="I14373"/>
      <c r="K14373"/>
      <c r="L14373"/>
      <c r="M14373"/>
      <c r="N14373"/>
      <c r="O14373"/>
      <c r="P14373"/>
      <c r="S14373"/>
    </row>
    <row r="14374" spans="1:19" x14ac:dyDescent="0.3">
      <c r="A14374" s="25"/>
      <c r="B14374"/>
      <c r="C14374"/>
      <c r="D14374"/>
      <c r="E14374"/>
      <c r="F14374"/>
      <c r="G14374"/>
      <c r="H14374"/>
      <c r="I14374" s="26"/>
      <c r="K14374"/>
      <c r="L14374"/>
      <c r="M14374"/>
      <c r="N14374"/>
      <c r="O14374"/>
      <c r="P14374"/>
      <c r="S14374"/>
    </row>
    <row r="14375" spans="1:19" x14ac:dyDescent="0.3">
      <c r="A14375" s="25"/>
      <c r="B14375"/>
      <c r="C14375"/>
      <c r="D14375"/>
      <c r="E14375"/>
      <c r="F14375"/>
      <c r="G14375"/>
      <c r="H14375"/>
      <c r="I14375" s="26"/>
      <c r="K14375"/>
      <c r="L14375"/>
      <c r="M14375"/>
      <c r="N14375"/>
      <c r="O14375"/>
      <c r="P14375"/>
      <c r="S14375"/>
    </row>
    <row r="14376" spans="1:19" x14ac:dyDescent="0.3">
      <c r="A14376" s="25"/>
      <c r="B14376"/>
      <c r="C14376"/>
      <c r="D14376"/>
      <c r="E14376"/>
      <c r="F14376"/>
      <c r="G14376"/>
      <c r="H14376" s="14"/>
      <c r="I14376" s="26"/>
      <c r="K14376"/>
      <c r="L14376"/>
      <c r="M14376"/>
      <c r="N14376"/>
      <c r="O14376"/>
      <c r="P14376"/>
      <c r="S14376"/>
    </row>
    <row r="14377" spans="1:19" x14ac:dyDescent="0.3">
      <c r="A14377" s="25"/>
      <c r="B14377"/>
      <c r="C14377"/>
      <c r="D14377"/>
      <c r="E14377"/>
      <c r="F14377"/>
      <c r="G14377"/>
      <c r="H14377" s="14"/>
      <c r="I14377" s="26"/>
      <c r="K14377"/>
      <c r="L14377"/>
      <c r="M14377"/>
      <c r="N14377"/>
      <c r="O14377"/>
      <c r="P14377"/>
      <c r="S14377"/>
    </row>
    <row r="14378" spans="1:19" x14ac:dyDescent="0.3">
      <c r="A14378" s="25"/>
      <c r="B14378"/>
      <c r="C14378"/>
      <c r="D14378"/>
      <c r="E14378"/>
      <c r="F14378"/>
      <c r="G14378"/>
      <c r="H14378" s="14"/>
      <c r="I14378" s="26"/>
      <c r="K14378"/>
      <c r="L14378"/>
      <c r="M14378"/>
      <c r="N14378"/>
      <c r="O14378"/>
      <c r="P14378"/>
      <c r="S14378"/>
    </row>
    <row r="14379" spans="1:19" x14ac:dyDescent="0.3">
      <c r="A14379" s="25"/>
      <c r="B14379"/>
      <c r="C14379"/>
      <c r="D14379"/>
      <c r="E14379"/>
      <c r="F14379"/>
      <c r="G14379"/>
      <c r="H14379" s="14"/>
      <c r="I14379" s="26"/>
      <c r="K14379"/>
      <c r="L14379"/>
      <c r="M14379"/>
      <c r="N14379"/>
      <c r="O14379"/>
      <c r="P14379"/>
      <c r="S14379"/>
    </row>
    <row r="14380" spans="1:19" x14ac:dyDescent="0.3">
      <c r="A14380" s="25"/>
      <c r="B14380"/>
      <c r="C14380"/>
      <c r="D14380"/>
      <c r="E14380"/>
      <c r="F14380"/>
      <c r="G14380"/>
      <c r="H14380" s="26"/>
      <c r="I14380" s="26"/>
      <c r="K14380"/>
      <c r="L14380"/>
      <c r="M14380"/>
      <c r="N14380"/>
      <c r="O14380"/>
      <c r="P14380"/>
      <c r="S14380"/>
    </row>
    <row r="14381" spans="1:19" x14ac:dyDescent="0.3">
      <c r="A14381" s="25"/>
      <c r="B14381"/>
      <c r="C14381"/>
      <c r="D14381"/>
      <c r="E14381"/>
      <c r="F14381"/>
      <c r="G14381"/>
      <c r="H14381" s="26"/>
      <c r="I14381" s="26"/>
      <c r="K14381"/>
      <c r="L14381"/>
      <c r="M14381"/>
      <c r="N14381"/>
      <c r="O14381"/>
      <c r="P14381"/>
      <c r="S14381"/>
    </row>
    <row r="14382" spans="1:19" x14ac:dyDescent="0.3">
      <c r="A14382" s="25"/>
      <c r="B14382"/>
      <c r="C14382"/>
      <c r="D14382"/>
      <c r="E14382"/>
      <c r="F14382"/>
      <c r="G14382"/>
      <c r="H14382" s="26"/>
      <c r="I14382" s="26"/>
      <c r="K14382"/>
      <c r="L14382"/>
      <c r="M14382"/>
      <c r="N14382"/>
      <c r="O14382"/>
      <c r="P14382"/>
      <c r="S14382"/>
    </row>
    <row r="14383" spans="1:19" x14ac:dyDescent="0.3">
      <c r="A14383" s="25"/>
      <c r="B14383"/>
      <c r="C14383"/>
      <c r="D14383"/>
      <c r="E14383"/>
      <c r="F14383"/>
      <c r="G14383"/>
      <c r="H14383" s="26"/>
      <c r="I14383" s="26"/>
      <c r="K14383"/>
      <c r="L14383"/>
      <c r="M14383"/>
      <c r="N14383"/>
      <c r="O14383"/>
      <c r="P14383"/>
      <c r="S14383"/>
    </row>
    <row r="14384" spans="1:19" x14ac:dyDescent="0.3">
      <c r="A14384" s="25"/>
      <c r="B14384"/>
      <c r="C14384"/>
      <c r="D14384"/>
      <c r="E14384"/>
      <c r="F14384"/>
      <c r="G14384"/>
      <c r="H14384" s="26"/>
      <c r="I14384" s="26"/>
      <c r="K14384"/>
      <c r="L14384"/>
      <c r="M14384"/>
      <c r="N14384"/>
      <c r="O14384"/>
      <c r="P14384"/>
      <c r="S14384"/>
    </row>
    <row r="14385" spans="1:20" x14ac:dyDescent="0.3">
      <c r="A14385" s="25"/>
      <c r="B14385"/>
      <c r="C14385"/>
      <c r="D14385"/>
      <c r="E14385"/>
      <c r="F14385"/>
      <c r="G14385"/>
      <c r="H14385" s="26"/>
      <c r="I14385" s="26"/>
      <c r="K14385"/>
      <c r="L14385"/>
      <c r="M14385"/>
      <c r="N14385"/>
      <c r="O14385"/>
      <c r="P14385"/>
      <c r="S14385"/>
    </row>
    <row r="14386" spans="1:20" x14ac:dyDescent="0.3">
      <c r="A14386" s="25"/>
      <c r="B14386"/>
      <c r="C14386"/>
      <c r="D14386"/>
      <c r="E14386"/>
      <c r="F14386"/>
      <c r="G14386"/>
      <c r="H14386" s="26"/>
      <c r="I14386" s="26"/>
      <c r="K14386"/>
      <c r="L14386"/>
      <c r="M14386"/>
      <c r="N14386"/>
      <c r="O14386"/>
      <c r="P14386"/>
      <c r="S14386"/>
    </row>
    <row r="14387" spans="1:20" x14ac:dyDescent="0.3">
      <c r="A14387" s="25"/>
      <c r="B14387"/>
      <c r="C14387"/>
      <c r="D14387"/>
      <c r="E14387"/>
      <c r="F14387"/>
      <c r="G14387"/>
      <c r="H14387" s="26"/>
      <c r="I14387" s="26"/>
      <c r="K14387"/>
      <c r="L14387"/>
      <c r="M14387"/>
      <c r="N14387"/>
      <c r="O14387"/>
      <c r="P14387"/>
      <c r="S14387"/>
    </row>
    <row r="14388" spans="1:20" x14ac:dyDescent="0.3">
      <c r="A14388" s="25"/>
      <c r="B14388"/>
      <c r="C14388"/>
      <c r="D14388"/>
      <c r="E14388"/>
      <c r="F14388"/>
      <c r="G14388"/>
      <c r="H14388" s="14"/>
      <c r="I14388" s="14"/>
      <c r="K14388"/>
      <c r="L14388"/>
      <c r="M14388"/>
      <c r="N14388"/>
      <c r="O14388"/>
      <c r="P14388"/>
      <c r="S14388"/>
    </row>
    <row r="14389" spans="1:20" x14ac:dyDescent="0.3">
      <c r="A14389" s="25"/>
      <c r="B14389"/>
      <c r="C14389"/>
      <c r="D14389"/>
      <c r="E14389"/>
      <c r="F14389"/>
      <c r="G14389"/>
      <c r="H14389"/>
      <c r="I14389" s="14"/>
      <c r="K14389"/>
      <c r="L14389"/>
      <c r="M14389"/>
      <c r="N14389"/>
      <c r="O14389"/>
      <c r="P14389"/>
      <c r="S14389"/>
    </row>
    <row r="14390" spans="1:20" x14ac:dyDescent="0.3">
      <c r="A14390" s="25"/>
      <c r="B14390"/>
      <c r="C14390"/>
      <c r="D14390"/>
      <c r="E14390"/>
      <c r="F14390"/>
      <c r="G14390"/>
      <c r="H14390"/>
      <c r="I14390"/>
      <c r="K14390"/>
      <c r="L14390"/>
      <c r="M14390"/>
      <c r="N14390"/>
      <c r="O14390"/>
      <c r="P14390"/>
      <c r="S14390"/>
    </row>
    <row r="14391" spans="1:20" x14ac:dyDescent="0.3">
      <c r="A14391" s="25"/>
      <c r="B14391"/>
      <c r="C14391"/>
      <c r="D14391"/>
      <c r="E14391"/>
      <c r="F14391"/>
      <c r="G14391"/>
      <c r="H14391"/>
      <c r="I14391"/>
      <c r="K14391"/>
      <c r="L14391"/>
      <c r="M14391"/>
      <c r="N14391"/>
      <c r="O14391"/>
      <c r="P14391"/>
      <c r="S14391"/>
    </row>
    <row r="14392" spans="1:20" x14ac:dyDescent="0.3">
      <c r="A14392" s="25"/>
      <c r="B14392"/>
      <c r="C14392"/>
      <c r="D14392"/>
      <c r="E14392"/>
      <c r="F14392"/>
      <c r="G14392"/>
      <c r="H14392" s="26"/>
      <c r="I14392" s="26"/>
      <c r="K14392"/>
      <c r="L14392"/>
      <c r="M14392"/>
      <c r="N14392"/>
      <c r="O14392"/>
      <c r="P14392"/>
      <c r="S14392"/>
    </row>
    <row r="14393" spans="1:20" x14ac:dyDescent="0.3">
      <c r="A14393" s="25"/>
      <c r="B14393"/>
      <c r="C14393"/>
      <c r="D14393"/>
      <c r="E14393"/>
      <c r="F14393"/>
      <c r="G14393"/>
      <c r="H14393" s="26"/>
      <c r="I14393" s="26"/>
      <c r="K14393"/>
      <c r="L14393"/>
      <c r="M14393"/>
      <c r="N14393"/>
      <c r="O14393"/>
      <c r="P14393"/>
      <c r="S14393"/>
    </row>
    <row r="14394" spans="1:20" x14ac:dyDescent="0.3">
      <c r="A14394" s="25"/>
      <c r="B14394"/>
      <c r="C14394"/>
      <c r="D14394"/>
      <c r="E14394"/>
      <c r="F14394"/>
      <c r="G14394"/>
      <c r="H14394" s="26"/>
      <c r="I14394" s="26"/>
      <c r="K14394"/>
      <c r="L14394"/>
      <c r="M14394"/>
      <c r="N14394"/>
      <c r="O14394"/>
      <c r="P14394"/>
      <c r="S14394"/>
      <c r="T14394" s="7"/>
    </row>
    <row r="14395" spans="1:20" x14ac:dyDescent="0.3">
      <c r="A14395" s="25"/>
      <c r="B14395"/>
      <c r="C14395"/>
      <c r="D14395"/>
      <c r="E14395"/>
      <c r="F14395"/>
      <c r="G14395"/>
      <c r="H14395" s="26"/>
      <c r="I14395" s="26"/>
      <c r="K14395"/>
      <c r="L14395"/>
      <c r="M14395"/>
      <c r="N14395"/>
      <c r="O14395"/>
      <c r="P14395"/>
      <c r="S14395"/>
    </row>
    <row r="14396" spans="1:20" x14ac:dyDescent="0.3">
      <c r="A14396" s="25"/>
      <c r="B14396"/>
      <c r="C14396"/>
      <c r="D14396"/>
      <c r="E14396"/>
      <c r="F14396"/>
      <c r="G14396"/>
      <c r="H14396" s="26"/>
      <c r="I14396" s="26"/>
      <c r="K14396"/>
      <c r="L14396"/>
      <c r="M14396"/>
      <c r="N14396"/>
      <c r="O14396"/>
      <c r="P14396"/>
      <c r="S14396"/>
    </row>
    <row r="14397" spans="1:20" x14ac:dyDescent="0.3">
      <c r="A14397" s="25"/>
      <c r="B14397"/>
      <c r="C14397"/>
      <c r="D14397"/>
      <c r="E14397"/>
      <c r="F14397"/>
      <c r="G14397"/>
      <c r="H14397" s="26"/>
      <c r="I14397" s="26"/>
      <c r="K14397"/>
      <c r="L14397"/>
      <c r="M14397"/>
      <c r="N14397"/>
      <c r="O14397"/>
      <c r="P14397"/>
      <c r="S14397"/>
    </row>
    <row r="14398" spans="1:20" x14ac:dyDescent="0.3">
      <c r="A14398" s="25"/>
      <c r="B14398"/>
      <c r="C14398"/>
      <c r="D14398"/>
      <c r="E14398"/>
      <c r="F14398"/>
      <c r="G14398"/>
      <c r="H14398" s="26"/>
      <c r="I14398" s="26"/>
      <c r="K14398"/>
      <c r="L14398"/>
      <c r="M14398"/>
      <c r="N14398"/>
      <c r="O14398"/>
      <c r="P14398"/>
      <c r="S14398"/>
    </row>
    <row r="14399" spans="1:20" x14ac:dyDescent="0.3">
      <c r="A14399" s="25"/>
      <c r="B14399"/>
      <c r="C14399"/>
      <c r="D14399"/>
      <c r="E14399"/>
      <c r="F14399"/>
      <c r="G14399"/>
      <c r="H14399" s="26"/>
      <c r="I14399" s="26"/>
      <c r="K14399"/>
      <c r="L14399"/>
      <c r="M14399"/>
      <c r="N14399"/>
      <c r="O14399"/>
      <c r="P14399"/>
      <c r="S14399"/>
    </row>
    <row r="14400" spans="1:20" x14ac:dyDescent="0.3">
      <c r="A14400" s="25"/>
      <c r="B14400"/>
      <c r="C14400"/>
      <c r="D14400"/>
      <c r="E14400"/>
      <c r="F14400"/>
      <c r="G14400"/>
      <c r="H14400" s="26"/>
      <c r="I14400" s="26"/>
      <c r="K14400"/>
      <c r="L14400"/>
      <c r="M14400"/>
      <c r="N14400"/>
      <c r="O14400"/>
      <c r="P14400"/>
      <c r="S14400"/>
    </row>
    <row r="14401" spans="1:20" x14ac:dyDescent="0.3">
      <c r="A14401" s="25"/>
      <c r="B14401"/>
      <c r="C14401"/>
      <c r="D14401"/>
      <c r="E14401"/>
      <c r="F14401"/>
      <c r="G14401"/>
      <c r="H14401" s="26"/>
      <c r="I14401" s="26"/>
      <c r="K14401"/>
      <c r="L14401"/>
      <c r="M14401"/>
      <c r="N14401"/>
      <c r="O14401"/>
      <c r="P14401"/>
      <c r="S14401"/>
    </row>
    <row r="14402" spans="1:20" x14ac:dyDescent="0.3">
      <c r="A14402" s="25"/>
      <c r="B14402"/>
      <c r="C14402"/>
      <c r="D14402"/>
      <c r="E14402"/>
      <c r="F14402"/>
      <c r="G14402"/>
      <c r="H14402" s="26"/>
      <c r="I14402" s="26"/>
      <c r="K14402"/>
      <c r="L14402"/>
      <c r="M14402"/>
      <c r="N14402"/>
      <c r="O14402"/>
      <c r="P14402"/>
      <c r="S14402"/>
    </row>
    <row r="14403" spans="1:20" x14ac:dyDescent="0.3">
      <c r="A14403" s="25"/>
      <c r="B14403"/>
      <c r="C14403"/>
      <c r="D14403"/>
      <c r="E14403"/>
      <c r="F14403"/>
      <c r="G14403"/>
      <c r="H14403" s="26"/>
      <c r="I14403" s="26"/>
      <c r="K14403"/>
      <c r="L14403"/>
      <c r="M14403"/>
      <c r="N14403"/>
      <c r="O14403"/>
      <c r="P14403"/>
      <c r="S14403"/>
    </row>
    <row r="14404" spans="1:20" x14ac:dyDescent="0.3">
      <c r="A14404" s="25"/>
      <c r="B14404"/>
      <c r="C14404"/>
      <c r="D14404"/>
      <c r="E14404"/>
      <c r="F14404"/>
      <c r="G14404"/>
      <c r="H14404" s="14"/>
      <c r="I14404" s="14"/>
      <c r="K14404"/>
      <c r="L14404"/>
      <c r="M14404"/>
      <c r="N14404"/>
      <c r="O14404"/>
      <c r="P14404"/>
      <c r="S14404"/>
      <c r="T14404" s="7"/>
    </row>
    <row r="14405" spans="1:20" x14ac:dyDescent="0.3">
      <c r="A14405" s="25"/>
      <c r="B14405"/>
      <c r="C14405"/>
      <c r="D14405"/>
      <c r="E14405"/>
      <c r="F14405"/>
      <c r="G14405"/>
      <c r="H14405" s="14"/>
      <c r="I14405" s="14"/>
      <c r="K14405"/>
      <c r="L14405"/>
      <c r="M14405"/>
      <c r="N14405"/>
      <c r="O14405"/>
      <c r="P14405"/>
      <c r="S14405"/>
      <c r="T14405" s="7"/>
    </row>
    <row r="14406" spans="1:20" x14ac:dyDescent="0.3">
      <c r="A14406" s="25"/>
      <c r="B14406"/>
      <c r="C14406"/>
      <c r="D14406"/>
      <c r="E14406"/>
      <c r="F14406"/>
      <c r="G14406"/>
      <c r="H14406" s="14"/>
      <c r="I14406" s="14"/>
      <c r="K14406"/>
      <c r="L14406"/>
      <c r="M14406"/>
      <c r="N14406"/>
      <c r="O14406"/>
      <c r="P14406"/>
      <c r="S14406"/>
    </row>
    <row r="14407" spans="1:20" x14ac:dyDescent="0.3">
      <c r="A14407" s="25"/>
      <c r="B14407"/>
      <c r="C14407"/>
      <c r="D14407"/>
      <c r="E14407"/>
      <c r="F14407"/>
      <c r="G14407"/>
      <c r="H14407" s="14"/>
      <c r="I14407" s="26"/>
      <c r="K14407"/>
      <c r="L14407"/>
      <c r="M14407"/>
      <c r="N14407"/>
      <c r="O14407"/>
      <c r="P14407"/>
      <c r="S14407"/>
      <c r="T14407" s="7"/>
    </row>
    <row r="14408" spans="1:20" x14ac:dyDescent="0.3">
      <c r="A14408" s="25"/>
      <c r="B14408"/>
      <c r="C14408"/>
      <c r="D14408"/>
      <c r="E14408"/>
      <c r="F14408"/>
      <c r="G14408"/>
      <c r="H14408" s="14"/>
      <c r="I14408" s="26"/>
      <c r="K14408"/>
      <c r="L14408"/>
      <c r="M14408"/>
      <c r="N14408"/>
      <c r="O14408"/>
      <c r="P14408"/>
      <c r="S14408"/>
      <c r="T14408" s="7"/>
    </row>
    <row r="14409" spans="1:20" x14ac:dyDescent="0.3">
      <c r="A14409" s="25"/>
      <c r="B14409"/>
      <c r="C14409"/>
      <c r="D14409"/>
      <c r="E14409"/>
      <c r="F14409"/>
      <c r="G14409"/>
      <c r="H14409" s="14"/>
      <c r="I14409" s="26"/>
      <c r="K14409"/>
      <c r="L14409"/>
      <c r="M14409"/>
      <c r="N14409"/>
      <c r="O14409"/>
      <c r="P14409"/>
      <c r="S14409"/>
    </row>
    <row r="14410" spans="1:20" x14ac:dyDescent="0.3">
      <c r="A14410" s="25"/>
      <c r="B14410"/>
      <c r="C14410"/>
      <c r="D14410"/>
      <c r="E14410"/>
      <c r="F14410"/>
      <c r="G14410"/>
      <c r="H14410"/>
      <c r="I14410" s="26"/>
      <c r="K14410"/>
      <c r="L14410"/>
      <c r="M14410"/>
      <c r="N14410"/>
      <c r="O14410"/>
      <c r="P14410"/>
      <c r="S14410"/>
    </row>
    <row r="14411" spans="1:20" x14ac:dyDescent="0.3">
      <c r="A14411" s="25"/>
      <c r="B14411"/>
      <c r="C14411"/>
      <c r="D14411"/>
      <c r="E14411"/>
      <c r="F14411"/>
      <c r="G14411"/>
      <c r="H14411"/>
      <c r="I14411" s="26"/>
      <c r="K14411"/>
      <c r="L14411"/>
      <c r="M14411"/>
      <c r="N14411"/>
      <c r="O14411"/>
      <c r="P14411"/>
      <c r="S14411"/>
    </row>
    <row r="14412" spans="1:20" x14ac:dyDescent="0.3">
      <c r="A14412" s="25"/>
      <c r="B14412"/>
      <c r="C14412"/>
      <c r="D14412"/>
      <c r="E14412"/>
      <c r="F14412"/>
      <c r="G14412"/>
      <c r="H14412" s="26"/>
      <c r="I14412" s="26"/>
      <c r="K14412"/>
      <c r="L14412"/>
      <c r="M14412"/>
      <c r="N14412"/>
      <c r="O14412"/>
      <c r="P14412"/>
      <c r="S14412"/>
    </row>
    <row r="14413" spans="1:20" x14ac:dyDescent="0.3">
      <c r="A14413" s="25"/>
      <c r="B14413"/>
      <c r="C14413"/>
      <c r="D14413"/>
      <c r="E14413"/>
      <c r="F14413"/>
      <c r="G14413"/>
      <c r="H14413" s="26"/>
      <c r="I14413" s="26"/>
      <c r="K14413"/>
      <c r="L14413"/>
      <c r="M14413"/>
      <c r="N14413"/>
      <c r="O14413"/>
      <c r="P14413"/>
      <c r="S14413"/>
    </row>
    <row r="14414" spans="1:20" x14ac:dyDescent="0.3">
      <c r="A14414" s="25"/>
      <c r="B14414"/>
      <c r="C14414"/>
      <c r="D14414"/>
      <c r="E14414"/>
      <c r="F14414"/>
      <c r="G14414"/>
      <c r="H14414" s="26"/>
      <c r="I14414" s="26"/>
      <c r="K14414"/>
      <c r="L14414"/>
      <c r="M14414"/>
      <c r="N14414"/>
      <c r="O14414"/>
      <c r="P14414"/>
      <c r="S14414"/>
    </row>
    <row r="14415" spans="1:20" x14ac:dyDescent="0.3">
      <c r="A14415" s="25"/>
      <c r="B14415"/>
      <c r="C14415"/>
      <c r="D14415"/>
      <c r="E14415"/>
      <c r="F14415"/>
      <c r="G14415"/>
      <c r="H14415" s="26"/>
      <c r="I14415" s="26"/>
      <c r="K14415"/>
      <c r="L14415"/>
      <c r="M14415"/>
      <c r="N14415"/>
      <c r="O14415"/>
      <c r="P14415"/>
      <c r="S14415"/>
    </row>
    <row r="14416" spans="1:20" x14ac:dyDescent="0.3">
      <c r="A14416" s="25"/>
      <c r="B14416"/>
      <c r="C14416"/>
      <c r="D14416"/>
      <c r="E14416"/>
      <c r="F14416"/>
      <c r="G14416"/>
      <c r="H14416" s="26"/>
      <c r="I14416" s="26"/>
      <c r="K14416"/>
      <c r="L14416"/>
      <c r="M14416"/>
      <c r="N14416"/>
      <c r="O14416"/>
      <c r="P14416"/>
      <c r="S14416"/>
    </row>
    <row r="14417" spans="1:20" x14ac:dyDescent="0.3">
      <c r="A14417" s="25"/>
      <c r="B14417"/>
      <c r="C14417"/>
      <c r="D14417"/>
      <c r="E14417"/>
      <c r="F14417"/>
      <c r="G14417"/>
      <c r="H14417" s="26"/>
      <c r="I14417" s="26"/>
      <c r="K14417"/>
      <c r="L14417"/>
      <c r="M14417"/>
      <c r="N14417"/>
      <c r="O14417"/>
      <c r="P14417"/>
      <c r="S14417"/>
      <c r="T14417" s="7"/>
    </row>
    <row r="14418" spans="1:20" x14ac:dyDescent="0.3">
      <c r="A14418" s="25"/>
      <c r="B14418"/>
      <c r="C14418"/>
      <c r="D14418"/>
      <c r="E14418"/>
      <c r="F14418"/>
      <c r="G14418"/>
      <c r="H14418" s="26"/>
      <c r="I14418" s="26"/>
      <c r="K14418"/>
      <c r="L14418"/>
      <c r="M14418"/>
      <c r="N14418"/>
      <c r="O14418"/>
      <c r="P14418"/>
      <c r="S14418"/>
      <c r="T14418" s="7"/>
    </row>
    <row r="14419" spans="1:20" x14ac:dyDescent="0.3">
      <c r="A14419" s="25"/>
      <c r="B14419"/>
      <c r="C14419"/>
      <c r="D14419"/>
      <c r="E14419"/>
      <c r="F14419"/>
      <c r="G14419"/>
      <c r="H14419" s="26"/>
      <c r="I14419" s="26"/>
      <c r="K14419"/>
      <c r="L14419"/>
      <c r="M14419"/>
      <c r="N14419"/>
      <c r="O14419"/>
      <c r="P14419"/>
      <c r="S14419"/>
    </row>
    <row r="14420" spans="1:20" x14ac:dyDescent="0.3">
      <c r="A14420" s="25"/>
      <c r="B14420"/>
      <c r="C14420"/>
      <c r="D14420"/>
      <c r="E14420"/>
      <c r="F14420"/>
      <c r="G14420"/>
      <c r="H14420" s="26"/>
      <c r="I14420" s="26"/>
      <c r="K14420"/>
      <c r="L14420"/>
      <c r="M14420"/>
      <c r="N14420"/>
      <c r="O14420"/>
      <c r="P14420"/>
      <c r="S14420"/>
    </row>
    <row r="14421" spans="1:20" x14ac:dyDescent="0.3">
      <c r="A14421" s="25"/>
      <c r="B14421"/>
      <c r="C14421"/>
      <c r="D14421"/>
      <c r="E14421"/>
      <c r="F14421"/>
      <c r="G14421"/>
      <c r="H14421" s="26"/>
      <c r="I14421" s="26"/>
      <c r="K14421"/>
      <c r="L14421"/>
      <c r="M14421"/>
      <c r="N14421"/>
      <c r="O14421"/>
      <c r="P14421"/>
      <c r="S14421"/>
    </row>
    <row r="14422" spans="1:20" x14ac:dyDescent="0.3">
      <c r="A14422" s="25"/>
      <c r="B14422"/>
      <c r="C14422"/>
      <c r="D14422"/>
      <c r="E14422"/>
      <c r="F14422"/>
      <c r="G14422"/>
      <c r="H14422" s="26"/>
      <c r="I14422" s="26"/>
      <c r="K14422"/>
      <c r="L14422"/>
      <c r="M14422"/>
      <c r="N14422"/>
      <c r="O14422"/>
      <c r="P14422"/>
      <c r="S14422"/>
    </row>
    <row r="14423" spans="1:20" x14ac:dyDescent="0.3">
      <c r="A14423" s="25"/>
      <c r="B14423"/>
      <c r="C14423"/>
      <c r="D14423"/>
      <c r="E14423"/>
      <c r="F14423"/>
      <c r="G14423"/>
      <c r="H14423" s="26"/>
      <c r="I14423" s="26"/>
      <c r="K14423"/>
      <c r="L14423"/>
      <c r="M14423"/>
      <c r="N14423"/>
      <c r="O14423"/>
      <c r="P14423"/>
      <c r="S14423"/>
    </row>
    <row r="14424" spans="1:20" x14ac:dyDescent="0.3">
      <c r="A14424" s="25"/>
      <c r="B14424"/>
      <c r="C14424"/>
      <c r="D14424"/>
      <c r="E14424"/>
      <c r="F14424"/>
      <c r="G14424"/>
      <c r="H14424" s="26"/>
      <c r="I14424" s="26"/>
      <c r="K14424"/>
      <c r="L14424"/>
      <c r="M14424"/>
      <c r="N14424"/>
      <c r="O14424"/>
      <c r="P14424"/>
      <c r="S14424"/>
    </row>
    <row r="14425" spans="1:20" x14ac:dyDescent="0.3">
      <c r="A14425" s="25"/>
      <c r="B14425"/>
      <c r="C14425"/>
      <c r="D14425"/>
      <c r="E14425"/>
      <c r="F14425"/>
      <c r="G14425"/>
      <c r="H14425" s="26"/>
      <c r="I14425" s="26"/>
      <c r="K14425"/>
      <c r="L14425"/>
      <c r="M14425"/>
      <c r="N14425"/>
      <c r="O14425"/>
      <c r="P14425"/>
      <c r="S14425"/>
    </row>
    <row r="14426" spans="1:20" x14ac:dyDescent="0.3">
      <c r="A14426" s="25"/>
      <c r="B14426"/>
      <c r="C14426"/>
      <c r="D14426"/>
      <c r="E14426"/>
      <c r="F14426"/>
      <c r="G14426"/>
      <c r="H14426" s="26"/>
      <c r="I14426" s="26"/>
      <c r="K14426"/>
      <c r="L14426"/>
      <c r="M14426"/>
      <c r="N14426"/>
      <c r="O14426"/>
      <c r="P14426"/>
      <c r="S14426"/>
    </row>
    <row r="14427" spans="1:20" x14ac:dyDescent="0.3">
      <c r="A14427" s="25"/>
      <c r="B14427"/>
      <c r="C14427"/>
      <c r="D14427"/>
      <c r="E14427"/>
      <c r="F14427"/>
      <c r="G14427"/>
      <c r="H14427" s="26"/>
      <c r="I14427" s="26"/>
      <c r="K14427"/>
      <c r="L14427"/>
      <c r="M14427"/>
      <c r="N14427"/>
      <c r="O14427"/>
      <c r="P14427"/>
      <c r="S14427"/>
    </row>
    <row r="14428" spans="1:20" x14ac:dyDescent="0.3">
      <c r="A14428" s="25"/>
      <c r="B14428"/>
      <c r="C14428"/>
      <c r="D14428"/>
      <c r="E14428"/>
      <c r="F14428"/>
      <c r="G14428"/>
      <c r="H14428" s="26"/>
      <c r="I14428" s="26"/>
      <c r="K14428"/>
      <c r="L14428"/>
      <c r="M14428"/>
      <c r="N14428"/>
      <c r="O14428"/>
      <c r="P14428"/>
      <c r="S14428"/>
    </row>
    <row r="14429" spans="1:20" x14ac:dyDescent="0.3">
      <c r="A14429" s="25"/>
      <c r="B14429"/>
      <c r="C14429"/>
      <c r="D14429"/>
      <c r="E14429"/>
      <c r="F14429"/>
      <c r="G14429"/>
      <c r="H14429"/>
      <c r="I14429" s="26"/>
      <c r="K14429"/>
      <c r="L14429"/>
      <c r="M14429"/>
      <c r="N14429"/>
      <c r="O14429"/>
      <c r="P14429"/>
      <c r="S14429"/>
    </row>
    <row r="14430" spans="1:20" x14ac:dyDescent="0.3">
      <c r="A14430" s="25"/>
      <c r="B14430"/>
      <c r="C14430"/>
      <c r="D14430"/>
      <c r="E14430"/>
      <c r="F14430"/>
      <c r="G14430"/>
      <c r="H14430" s="14"/>
      <c r="I14430" s="26"/>
      <c r="K14430"/>
      <c r="L14430"/>
      <c r="M14430"/>
      <c r="N14430"/>
      <c r="O14430"/>
      <c r="P14430"/>
      <c r="S14430"/>
      <c r="T14430" s="7"/>
    </row>
    <row r="14431" spans="1:20" x14ac:dyDescent="0.3">
      <c r="A14431" s="25"/>
      <c r="B14431"/>
      <c r="C14431"/>
      <c r="D14431"/>
      <c r="E14431"/>
      <c r="F14431"/>
      <c r="G14431"/>
      <c r="H14431" s="14"/>
      <c r="I14431" s="26"/>
      <c r="K14431"/>
      <c r="L14431"/>
      <c r="M14431"/>
      <c r="N14431"/>
      <c r="O14431"/>
      <c r="P14431"/>
      <c r="S14431"/>
      <c r="T14431" s="7"/>
    </row>
    <row r="14432" spans="1:20" x14ac:dyDescent="0.3">
      <c r="A14432" s="25"/>
      <c r="B14432"/>
      <c r="C14432"/>
      <c r="D14432"/>
      <c r="E14432"/>
      <c r="F14432"/>
      <c r="G14432"/>
      <c r="H14432" s="14"/>
      <c r="I14432" s="26"/>
      <c r="K14432"/>
      <c r="L14432"/>
      <c r="M14432"/>
      <c r="N14432"/>
      <c r="O14432"/>
      <c r="P14432"/>
      <c r="S14432"/>
      <c r="T14432" s="7"/>
    </row>
    <row r="14433" spans="1:20" x14ac:dyDescent="0.3">
      <c r="A14433" s="25"/>
      <c r="B14433"/>
      <c r="C14433"/>
      <c r="D14433"/>
      <c r="E14433"/>
      <c r="F14433"/>
      <c r="G14433"/>
      <c r="H14433" s="14"/>
      <c r="I14433" s="26"/>
      <c r="K14433"/>
      <c r="L14433"/>
      <c r="M14433"/>
      <c r="N14433"/>
      <c r="O14433"/>
      <c r="P14433"/>
      <c r="S14433"/>
    </row>
    <row r="14434" spans="1:20" x14ac:dyDescent="0.3">
      <c r="A14434" s="25"/>
      <c r="B14434"/>
      <c r="C14434"/>
      <c r="D14434"/>
      <c r="E14434"/>
      <c r="F14434"/>
      <c r="G14434"/>
      <c r="H14434" s="14"/>
      <c r="I14434" s="26"/>
      <c r="K14434"/>
      <c r="L14434"/>
      <c r="M14434"/>
      <c r="N14434"/>
      <c r="O14434"/>
      <c r="P14434"/>
      <c r="S14434"/>
    </row>
    <row r="14435" spans="1:20" x14ac:dyDescent="0.3">
      <c r="A14435" s="25"/>
      <c r="B14435"/>
      <c r="C14435"/>
      <c r="D14435"/>
      <c r="E14435"/>
      <c r="F14435"/>
      <c r="G14435"/>
      <c r="H14435" s="14"/>
      <c r="I14435" s="14"/>
      <c r="K14435"/>
      <c r="L14435"/>
      <c r="M14435"/>
      <c r="N14435"/>
      <c r="O14435"/>
      <c r="P14435"/>
      <c r="S14435"/>
    </row>
    <row r="14436" spans="1:20" x14ac:dyDescent="0.3">
      <c r="A14436" s="25"/>
      <c r="B14436"/>
      <c r="C14436"/>
      <c r="D14436"/>
      <c r="E14436"/>
      <c r="F14436"/>
      <c r="G14436"/>
      <c r="H14436" s="14"/>
      <c r="I14436" s="14"/>
      <c r="K14436"/>
      <c r="L14436"/>
      <c r="M14436"/>
      <c r="N14436"/>
      <c r="O14436"/>
      <c r="P14436"/>
      <c r="S14436"/>
    </row>
    <row r="14437" spans="1:20" x14ac:dyDescent="0.3">
      <c r="A14437" s="25"/>
      <c r="B14437"/>
      <c r="C14437"/>
      <c r="D14437"/>
      <c r="E14437"/>
      <c r="F14437"/>
      <c r="G14437"/>
      <c r="H14437" s="14"/>
      <c r="I14437" s="14"/>
      <c r="K14437"/>
      <c r="L14437"/>
      <c r="M14437"/>
      <c r="N14437"/>
      <c r="O14437"/>
      <c r="P14437"/>
      <c r="S14437"/>
      <c r="T14437" s="7"/>
    </row>
    <row r="14438" spans="1:20" x14ac:dyDescent="0.3">
      <c r="A14438" s="25"/>
      <c r="B14438"/>
      <c r="C14438"/>
      <c r="D14438"/>
      <c r="E14438"/>
      <c r="F14438"/>
      <c r="G14438"/>
      <c r="H14438" s="26"/>
      <c r="I14438" s="26"/>
      <c r="K14438"/>
      <c r="L14438"/>
      <c r="M14438"/>
      <c r="N14438"/>
      <c r="O14438"/>
      <c r="P14438"/>
      <c r="S14438"/>
      <c r="T14438" s="7"/>
    </row>
    <row r="14439" spans="1:20" x14ac:dyDescent="0.3">
      <c r="A14439" s="25"/>
      <c r="B14439"/>
      <c r="C14439"/>
      <c r="D14439"/>
      <c r="E14439"/>
      <c r="F14439"/>
      <c r="G14439"/>
      <c r="H14439" s="26"/>
      <c r="I14439" s="26"/>
      <c r="K14439"/>
      <c r="L14439"/>
      <c r="M14439"/>
      <c r="N14439"/>
      <c r="O14439"/>
      <c r="P14439"/>
      <c r="S14439"/>
    </row>
    <row r="14440" spans="1:20" x14ac:dyDescent="0.3">
      <c r="A14440" s="25"/>
      <c r="B14440"/>
      <c r="C14440"/>
      <c r="D14440"/>
      <c r="E14440"/>
      <c r="F14440"/>
      <c r="G14440"/>
      <c r="H14440" s="26"/>
      <c r="I14440" s="26"/>
      <c r="K14440"/>
      <c r="L14440"/>
      <c r="M14440"/>
      <c r="N14440"/>
      <c r="O14440"/>
      <c r="P14440"/>
      <c r="S14440"/>
      <c r="T14440" s="7"/>
    </row>
    <row r="14441" spans="1:20" x14ac:dyDescent="0.3">
      <c r="A14441" s="25"/>
      <c r="B14441"/>
      <c r="C14441"/>
      <c r="D14441"/>
      <c r="E14441"/>
      <c r="F14441"/>
      <c r="G14441"/>
      <c r="H14441" s="26"/>
      <c r="I14441" s="26"/>
      <c r="K14441"/>
      <c r="L14441"/>
      <c r="M14441"/>
      <c r="N14441"/>
      <c r="O14441"/>
      <c r="P14441"/>
      <c r="S14441"/>
    </row>
    <row r="14442" spans="1:20" x14ac:dyDescent="0.3">
      <c r="A14442" s="25"/>
      <c r="B14442"/>
      <c r="C14442"/>
      <c r="D14442"/>
      <c r="E14442"/>
      <c r="F14442"/>
      <c r="G14442"/>
      <c r="H14442" s="26"/>
      <c r="I14442" s="26"/>
      <c r="K14442"/>
      <c r="L14442"/>
      <c r="M14442"/>
      <c r="N14442"/>
      <c r="O14442"/>
      <c r="P14442"/>
      <c r="S14442"/>
    </row>
    <row r="14443" spans="1:20" x14ac:dyDescent="0.3">
      <c r="A14443" s="25"/>
      <c r="B14443"/>
      <c r="C14443"/>
      <c r="D14443"/>
      <c r="E14443"/>
      <c r="F14443"/>
      <c r="G14443"/>
      <c r="H14443" s="26"/>
      <c r="I14443" s="26"/>
      <c r="K14443"/>
      <c r="L14443"/>
      <c r="M14443"/>
      <c r="N14443"/>
      <c r="O14443"/>
      <c r="P14443"/>
      <c r="S14443"/>
    </row>
    <row r="14444" spans="1:20" x14ac:dyDescent="0.3">
      <c r="A14444" s="25"/>
      <c r="B14444"/>
      <c r="C14444"/>
      <c r="D14444"/>
      <c r="E14444"/>
      <c r="F14444"/>
      <c r="G14444"/>
      <c r="H14444" s="26"/>
      <c r="I14444" s="26"/>
      <c r="K14444"/>
      <c r="L14444"/>
      <c r="M14444"/>
      <c r="N14444"/>
      <c r="O14444"/>
      <c r="P14444"/>
      <c r="S14444"/>
    </row>
    <row r="14445" spans="1:20" x14ac:dyDescent="0.3">
      <c r="A14445" s="25"/>
      <c r="B14445"/>
      <c r="C14445"/>
      <c r="D14445"/>
      <c r="E14445"/>
      <c r="F14445"/>
      <c r="G14445"/>
      <c r="H14445"/>
      <c r="I14445" s="14"/>
      <c r="K14445"/>
      <c r="L14445"/>
      <c r="M14445"/>
      <c r="N14445"/>
      <c r="O14445"/>
      <c r="P14445"/>
      <c r="S14445"/>
    </row>
    <row r="14446" spans="1:20" x14ac:dyDescent="0.3">
      <c r="A14446" s="25"/>
      <c r="B14446"/>
      <c r="C14446"/>
      <c r="D14446"/>
      <c r="E14446"/>
      <c r="F14446"/>
      <c r="G14446"/>
      <c r="H14446"/>
      <c r="I14446" s="14"/>
      <c r="K14446"/>
      <c r="L14446"/>
      <c r="M14446"/>
      <c r="N14446"/>
      <c r="O14446"/>
      <c r="P14446"/>
      <c r="S14446"/>
    </row>
    <row r="14447" spans="1:20" x14ac:dyDescent="0.3">
      <c r="A14447" s="25"/>
      <c r="B14447"/>
      <c r="C14447"/>
      <c r="D14447"/>
      <c r="E14447"/>
      <c r="F14447"/>
      <c r="G14447"/>
      <c r="H14447"/>
      <c r="I14447" s="14"/>
      <c r="K14447"/>
      <c r="L14447"/>
      <c r="M14447"/>
      <c r="N14447"/>
      <c r="O14447"/>
      <c r="P14447"/>
      <c r="S14447"/>
    </row>
    <row r="14448" spans="1:20" x14ac:dyDescent="0.3">
      <c r="A14448" s="25"/>
      <c r="B14448"/>
      <c r="C14448"/>
      <c r="D14448"/>
      <c r="E14448"/>
      <c r="F14448"/>
      <c r="G14448"/>
      <c r="H14448" s="14"/>
      <c r="I14448" s="14"/>
      <c r="K14448"/>
      <c r="L14448"/>
      <c r="M14448"/>
      <c r="N14448"/>
      <c r="O14448"/>
      <c r="P14448"/>
      <c r="S14448"/>
    </row>
    <row r="14449" spans="1:19" x14ac:dyDescent="0.3">
      <c r="A14449" s="25"/>
      <c r="B14449"/>
      <c r="C14449"/>
      <c r="D14449"/>
      <c r="E14449"/>
      <c r="F14449"/>
      <c r="G14449"/>
      <c r="H14449" s="26"/>
      <c r="I14449" s="26"/>
      <c r="K14449"/>
      <c r="L14449"/>
      <c r="M14449"/>
      <c r="N14449"/>
      <c r="O14449"/>
      <c r="P14449"/>
      <c r="S14449"/>
    </row>
    <row r="14450" spans="1:19" x14ac:dyDescent="0.3">
      <c r="A14450" s="25"/>
      <c r="B14450"/>
      <c r="C14450"/>
      <c r="D14450"/>
      <c r="E14450"/>
      <c r="F14450"/>
      <c r="G14450"/>
      <c r="H14450" s="26"/>
      <c r="I14450" s="26"/>
      <c r="K14450"/>
      <c r="L14450"/>
      <c r="M14450"/>
      <c r="N14450"/>
      <c r="O14450"/>
      <c r="P14450"/>
      <c r="S14450"/>
    </row>
    <row r="14451" spans="1:19" x14ac:dyDescent="0.3">
      <c r="A14451" s="25"/>
      <c r="B14451"/>
      <c r="C14451"/>
      <c r="D14451"/>
      <c r="E14451"/>
      <c r="F14451"/>
      <c r="G14451"/>
      <c r="H14451" s="26"/>
      <c r="I14451" s="26"/>
      <c r="K14451"/>
      <c r="L14451"/>
      <c r="M14451"/>
      <c r="N14451"/>
      <c r="O14451"/>
      <c r="P14451"/>
      <c r="S14451"/>
    </row>
    <row r="14452" spans="1:19" x14ac:dyDescent="0.3">
      <c r="A14452" s="25"/>
      <c r="B14452"/>
      <c r="C14452"/>
      <c r="D14452"/>
      <c r="E14452"/>
      <c r="F14452"/>
      <c r="G14452"/>
      <c r="H14452" s="26"/>
      <c r="I14452" s="26"/>
      <c r="K14452"/>
      <c r="L14452"/>
      <c r="M14452"/>
      <c r="N14452"/>
      <c r="O14452"/>
      <c r="P14452"/>
      <c r="S14452"/>
    </row>
    <row r="14453" spans="1:19" x14ac:dyDescent="0.3">
      <c r="A14453" s="25"/>
      <c r="B14453"/>
      <c r="C14453"/>
      <c r="D14453"/>
      <c r="E14453"/>
      <c r="F14453"/>
      <c r="G14453"/>
      <c r="H14453" s="26"/>
      <c r="I14453" s="14"/>
      <c r="K14453"/>
      <c r="L14453"/>
      <c r="M14453"/>
      <c r="N14453"/>
      <c r="O14453"/>
      <c r="P14453"/>
      <c r="S14453"/>
    </row>
    <row r="14454" spans="1:19" x14ac:dyDescent="0.3">
      <c r="A14454" s="25"/>
      <c r="B14454"/>
      <c r="C14454"/>
      <c r="D14454"/>
      <c r="E14454"/>
      <c r="F14454"/>
      <c r="G14454"/>
      <c r="H14454" s="26"/>
      <c r="I14454" s="14"/>
      <c r="K14454"/>
      <c r="L14454"/>
      <c r="M14454"/>
      <c r="N14454"/>
      <c r="O14454"/>
      <c r="P14454"/>
      <c r="S14454"/>
    </row>
    <row r="14455" spans="1:19" x14ac:dyDescent="0.3">
      <c r="A14455" s="25"/>
      <c r="B14455"/>
      <c r="C14455"/>
      <c r="D14455"/>
      <c r="E14455"/>
      <c r="F14455"/>
      <c r="G14455"/>
      <c r="H14455" s="26"/>
      <c r="I14455" s="14"/>
      <c r="K14455"/>
      <c r="L14455"/>
      <c r="M14455"/>
      <c r="N14455"/>
      <c r="O14455"/>
      <c r="P14455"/>
      <c r="S14455"/>
    </row>
    <row r="14456" spans="1:19" x14ac:dyDescent="0.3">
      <c r="A14456" s="25"/>
      <c r="B14456"/>
      <c r="C14456"/>
      <c r="D14456"/>
      <c r="E14456"/>
      <c r="F14456"/>
      <c r="G14456"/>
      <c r="H14456" s="26"/>
      <c r="I14456" s="14"/>
      <c r="K14456"/>
      <c r="L14456"/>
      <c r="M14456"/>
      <c r="N14456"/>
      <c r="O14456"/>
      <c r="P14456"/>
      <c r="S14456"/>
    </row>
    <row r="14457" spans="1:19" x14ac:dyDescent="0.3">
      <c r="A14457" s="25"/>
      <c r="B14457"/>
      <c r="C14457"/>
      <c r="D14457"/>
      <c r="E14457"/>
      <c r="F14457"/>
      <c r="G14457"/>
      <c r="H14457" s="26"/>
      <c r="I14457" s="26"/>
      <c r="K14457"/>
      <c r="L14457"/>
      <c r="M14457"/>
      <c r="N14457"/>
      <c r="O14457"/>
      <c r="P14457"/>
      <c r="S14457"/>
    </row>
    <row r="14458" spans="1:19" x14ac:dyDescent="0.3">
      <c r="A14458" s="25"/>
      <c r="B14458"/>
      <c r="C14458"/>
      <c r="D14458"/>
      <c r="E14458"/>
      <c r="F14458"/>
      <c r="G14458"/>
      <c r="H14458" s="26"/>
      <c r="I14458" s="26"/>
      <c r="K14458"/>
      <c r="L14458"/>
      <c r="M14458"/>
      <c r="N14458"/>
      <c r="O14458"/>
      <c r="P14458"/>
      <c r="S14458"/>
    </row>
    <row r="14459" spans="1:19" x14ac:dyDescent="0.3">
      <c r="A14459" s="25"/>
      <c r="B14459"/>
      <c r="C14459"/>
      <c r="D14459"/>
      <c r="E14459"/>
      <c r="F14459"/>
      <c r="G14459"/>
      <c r="H14459" s="26"/>
      <c r="I14459" s="26"/>
      <c r="K14459"/>
      <c r="L14459"/>
      <c r="M14459"/>
      <c r="N14459"/>
      <c r="O14459"/>
      <c r="P14459"/>
      <c r="S14459"/>
    </row>
    <row r="14460" spans="1:19" x14ac:dyDescent="0.3">
      <c r="A14460" s="25"/>
      <c r="B14460"/>
      <c r="C14460"/>
      <c r="D14460"/>
      <c r="E14460"/>
      <c r="F14460"/>
      <c r="G14460"/>
      <c r="H14460" s="26"/>
      <c r="I14460" s="26"/>
      <c r="K14460"/>
      <c r="L14460"/>
      <c r="M14460"/>
      <c r="N14460"/>
      <c r="O14460"/>
      <c r="P14460"/>
      <c r="S14460"/>
    </row>
    <row r="14461" spans="1:19" x14ac:dyDescent="0.3">
      <c r="A14461" s="25"/>
      <c r="B14461"/>
      <c r="C14461"/>
      <c r="D14461"/>
      <c r="E14461"/>
      <c r="F14461"/>
      <c r="G14461"/>
      <c r="H14461"/>
      <c r="I14461"/>
      <c r="K14461"/>
      <c r="L14461"/>
      <c r="M14461"/>
      <c r="N14461"/>
      <c r="O14461"/>
      <c r="P14461"/>
      <c r="S14461"/>
    </row>
    <row r="14462" spans="1:19" x14ac:dyDescent="0.3">
      <c r="A14462" s="25"/>
      <c r="B14462"/>
      <c r="C14462"/>
      <c r="D14462"/>
      <c r="E14462"/>
      <c r="F14462"/>
      <c r="G14462"/>
      <c r="H14462"/>
      <c r="I14462"/>
      <c r="K14462"/>
      <c r="L14462"/>
      <c r="M14462"/>
      <c r="N14462"/>
      <c r="O14462"/>
      <c r="P14462"/>
      <c r="S14462"/>
    </row>
    <row r="14463" spans="1:19" x14ac:dyDescent="0.3">
      <c r="A14463" s="25"/>
      <c r="B14463"/>
      <c r="C14463"/>
      <c r="D14463"/>
      <c r="E14463"/>
      <c r="F14463"/>
      <c r="G14463"/>
      <c r="H14463"/>
      <c r="I14463"/>
      <c r="K14463"/>
      <c r="L14463"/>
      <c r="M14463"/>
      <c r="N14463"/>
      <c r="O14463"/>
      <c r="P14463"/>
      <c r="S14463"/>
    </row>
    <row r="14464" spans="1:19" x14ac:dyDescent="0.3">
      <c r="A14464" s="25"/>
      <c r="B14464"/>
      <c r="C14464"/>
      <c r="D14464"/>
      <c r="E14464"/>
      <c r="F14464"/>
      <c r="G14464"/>
      <c r="H14464"/>
      <c r="I14464"/>
      <c r="K14464"/>
      <c r="L14464"/>
      <c r="M14464"/>
      <c r="N14464"/>
      <c r="O14464"/>
      <c r="P14464"/>
      <c r="S14464"/>
    </row>
    <row r="14465" spans="1:19" x14ac:dyDescent="0.3">
      <c r="A14465" s="25"/>
      <c r="B14465"/>
      <c r="C14465"/>
      <c r="D14465"/>
      <c r="E14465"/>
      <c r="F14465"/>
      <c r="G14465"/>
      <c r="H14465" s="26"/>
      <c r="I14465" s="14"/>
      <c r="K14465"/>
      <c r="L14465"/>
      <c r="M14465"/>
      <c r="N14465"/>
      <c r="O14465"/>
      <c r="P14465"/>
      <c r="S14465"/>
    </row>
    <row r="14466" spans="1:19" x14ac:dyDescent="0.3">
      <c r="A14466" s="25"/>
      <c r="B14466"/>
      <c r="C14466"/>
      <c r="D14466"/>
      <c r="E14466"/>
      <c r="F14466"/>
      <c r="G14466"/>
      <c r="H14466" s="26"/>
      <c r="I14466" s="14"/>
      <c r="K14466"/>
      <c r="L14466"/>
      <c r="M14466"/>
      <c r="N14466"/>
      <c r="O14466"/>
      <c r="P14466"/>
      <c r="S14466"/>
    </row>
    <row r="14467" spans="1:19" x14ac:dyDescent="0.3">
      <c r="A14467" s="25"/>
      <c r="B14467"/>
      <c r="C14467"/>
      <c r="D14467"/>
      <c r="E14467"/>
      <c r="F14467"/>
      <c r="G14467"/>
      <c r="H14467" s="26"/>
      <c r="I14467" s="14"/>
      <c r="K14467"/>
      <c r="L14467"/>
      <c r="M14467"/>
      <c r="N14467"/>
      <c r="O14467"/>
      <c r="P14467"/>
      <c r="S14467"/>
    </row>
    <row r="14468" spans="1:19" x14ac:dyDescent="0.3">
      <c r="A14468" s="25"/>
      <c r="B14468"/>
      <c r="C14468"/>
      <c r="D14468"/>
      <c r="E14468"/>
      <c r="F14468"/>
      <c r="G14468"/>
      <c r="H14468" s="26"/>
      <c r="I14468" s="14"/>
      <c r="K14468"/>
      <c r="L14468"/>
      <c r="M14468"/>
      <c r="N14468"/>
      <c r="O14468"/>
      <c r="P14468"/>
      <c r="S14468"/>
    </row>
    <row r="14469" spans="1:19" x14ac:dyDescent="0.3">
      <c r="A14469" s="25"/>
      <c r="B14469"/>
      <c r="C14469"/>
      <c r="D14469"/>
      <c r="E14469"/>
      <c r="F14469"/>
      <c r="G14469"/>
      <c r="H14469" s="26"/>
      <c r="I14469" s="26"/>
      <c r="K14469"/>
      <c r="L14469"/>
      <c r="M14469"/>
      <c r="N14469"/>
      <c r="O14469"/>
      <c r="P14469"/>
      <c r="S14469"/>
    </row>
    <row r="14470" spans="1:19" x14ac:dyDescent="0.3">
      <c r="A14470" s="25"/>
      <c r="B14470"/>
      <c r="C14470"/>
      <c r="D14470"/>
      <c r="E14470"/>
      <c r="F14470"/>
      <c r="G14470"/>
      <c r="H14470" s="26"/>
      <c r="I14470" s="26"/>
      <c r="K14470"/>
      <c r="L14470"/>
      <c r="M14470"/>
      <c r="N14470"/>
      <c r="O14470"/>
      <c r="P14470"/>
      <c r="S14470"/>
    </row>
    <row r="14471" spans="1:19" x14ac:dyDescent="0.3">
      <c r="A14471" s="25"/>
      <c r="B14471"/>
      <c r="C14471"/>
      <c r="D14471"/>
      <c r="E14471"/>
      <c r="F14471"/>
      <c r="G14471"/>
      <c r="H14471" s="26"/>
      <c r="I14471" s="26"/>
      <c r="K14471"/>
      <c r="L14471"/>
      <c r="M14471"/>
      <c r="N14471"/>
      <c r="O14471"/>
      <c r="P14471"/>
      <c r="S14471"/>
    </row>
    <row r="14472" spans="1:19" x14ac:dyDescent="0.3">
      <c r="A14472" s="25"/>
      <c r="B14472"/>
      <c r="C14472"/>
      <c r="D14472"/>
      <c r="E14472"/>
      <c r="F14472"/>
      <c r="G14472"/>
      <c r="H14472" s="26"/>
      <c r="I14472" s="26"/>
      <c r="K14472"/>
      <c r="L14472"/>
      <c r="M14472"/>
      <c r="N14472"/>
      <c r="O14472"/>
      <c r="P14472"/>
      <c r="S14472"/>
    </row>
    <row r="14473" spans="1:19" x14ac:dyDescent="0.3">
      <c r="A14473" s="25"/>
      <c r="B14473"/>
      <c r="C14473"/>
      <c r="D14473"/>
      <c r="E14473"/>
      <c r="F14473"/>
      <c r="G14473"/>
      <c r="H14473" s="26"/>
      <c r="I14473" s="26"/>
      <c r="K14473"/>
      <c r="L14473"/>
      <c r="M14473"/>
      <c r="N14473"/>
      <c r="O14473"/>
      <c r="P14473"/>
      <c r="S14473"/>
    </row>
    <row r="14474" spans="1:19" x14ac:dyDescent="0.3">
      <c r="A14474" s="25"/>
      <c r="B14474"/>
      <c r="C14474"/>
      <c r="D14474"/>
      <c r="E14474"/>
      <c r="F14474"/>
      <c r="G14474"/>
      <c r="H14474" s="26"/>
      <c r="I14474" s="26"/>
      <c r="K14474"/>
      <c r="L14474"/>
      <c r="M14474"/>
      <c r="N14474"/>
      <c r="O14474"/>
      <c r="P14474"/>
      <c r="S14474"/>
    </row>
    <row r="14475" spans="1:19" x14ac:dyDescent="0.3">
      <c r="A14475" s="25"/>
      <c r="B14475"/>
      <c r="C14475"/>
      <c r="D14475"/>
      <c r="E14475"/>
      <c r="F14475"/>
      <c r="G14475"/>
      <c r="H14475" s="26"/>
      <c r="I14475" s="26"/>
      <c r="K14475"/>
      <c r="L14475"/>
      <c r="M14475"/>
      <c r="N14475"/>
      <c r="O14475"/>
      <c r="P14475"/>
      <c r="S14475"/>
    </row>
    <row r="14476" spans="1:19" x14ac:dyDescent="0.3">
      <c r="A14476" s="25"/>
      <c r="B14476"/>
      <c r="C14476"/>
      <c r="D14476"/>
      <c r="E14476"/>
      <c r="F14476"/>
      <c r="G14476"/>
      <c r="H14476" s="26"/>
      <c r="I14476" s="26"/>
      <c r="K14476"/>
      <c r="L14476"/>
      <c r="M14476"/>
      <c r="N14476"/>
      <c r="O14476"/>
      <c r="P14476"/>
      <c r="S14476"/>
    </row>
    <row r="14477" spans="1:19" x14ac:dyDescent="0.3">
      <c r="A14477" s="25"/>
      <c r="B14477"/>
      <c r="C14477"/>
      <c r="D14477"/>
      <c r="E14477"/>
      <c r="F14477"/>
      <c r="G14477"/>
      <c r="H14477" s="26"/>
      <c r="I14477" s="26"/>
      <c r="K14477"/>
      <c r="L14477"/>
      <c r="M14477"/>
      <c r="N14477"/>
      <c r="O14477"/>
      <c r="P14477"/>
      <c r="S14477"/>
    </row>
    <row r="14478" spans="1:19" x14ac:dyDescent="0.3">
      <c r="A14478" s="25"/>
      <c r="B14478"/>
      <c r="C14478"/>
      <c r="D14478"/>
      <c r="E14478"/>
      <c r="F14478"/>
      <c r="G14478"/>
      <c r="H14478" s="26"/>
      <c r="I14478" s="26"/>
      <c r="K14478"/>
      <c r="L14478"/>
      <c r="M14478"/>
      <c r="N14478"/>
      <c r="O14478"/>
      <c r="P14478"/>
      <c r="S14478"/>
    </row>
    <row r="14479" spans="1:19" x14ac:dyDescent="0.3">
      <c r="A14479" s="25"/>
      <c r="B14479"/>
      <c r="C14479"/>
      <c r="D14479"/>
      <c r="E14479"/>
      <c r="F14479"/>
      <c r="G14479"/>
      <c r="H14479" s="26"/>
      <c r="I14479" s="26"/>
      <c r="K14479"/>
      <c r="L14479"/>
      <c r="M14479"/>
      <c r="N14479"/>
      <c r="O14479"/>
      <c r="P14479"/>
      <c r="S14479"/>
    </row>
    <row r="14480" spans="1:19" x14ac:dyDescent="0.3">
      <c r="A14480" s="25"/>
      <c r="B14480"/>
      <c r="C14480"/>
      <c r="D14480"/>
      <c r="E14480"/>
      <c r="F14480"/>
      <c r="G14480"/>
      <c r="H14480" s="26"/>
      <c r="I14480" s="26"/>
      <c r="K14480"/>
      <c r="L14480"/>
      <c r="M14480"/>
      <c r="N14480"/>
      <c r="O14480"/>
      <c r="P14480"/>
      <c r="S14480"/>
    </row>
    <row r="14481" spans="1:19" x14ac:dyDescent="0.3">
      <c r="A14481" s="25"/>
      <c r="B14481"/>
      <c r="C14481"/>
      <c r="D14481"/>
      <c r="E14481"/>
      <c r="F14481"/>
      <c r="G14481"/>
      <c r="H14481" s="14"/>
      <c r="I14481" s="26"/>
      <c r="K14481"/>
      <c r="L14481"/>
      <c r="M14481"/>
      <c r="N14481"/>
      <c r="O14481"/>
      <c r="P14481"/>
      <c r="S14481"/>
    </row>
    <row r="14482" spans="1:19" x14ac:dyDescent="0.3">
      <c r="A14482" s="25"/>
      <c r="B14482"/>
      <c r="C14482"/>
      <c r="D14482"/>
      <c r="E14482"/>
      <c r="F14482"/>
      <c r="G14482"/>
      <c r="H14482" s="14"/>
      <c r="I14482" s="26"/>
      <c r="K14482"/>
      <c r="L14482"/>
      <c r="M14482"/>
      <c r="N14482"/>
      <c r="O14482"/>
      <c r="P14482"/>
      <c r="S14482"/>
    </row>
    <row r="14483" spans="1:19" x14ac:dyDescent="0.3">
      <c r="A14483" s="25"/>
      <c r="B14483"/>
      <c r="C14483"/>
      <c r="D14483"/>
      <c r="E14483"/>
      <c r="F14483"/>
      <c r="G14483"/>
      <c r="H14483" s="14"/>
      <c r="I14483" s="26"/>
      <c r="K14483"/>
      <c r="L14483"/>
      <c r="M14483"/>
      <c r="N14483"/>
      <c r="O14483"/>
      <c r="P14483"/>
      <c r="S14483"/>
    </row>
    <row r="14484" spans="1:19" x14ac:dyDescent="0.3">
      <c r="A14484" s="25"/>
      <c r="B14484"/>
      <c r="C14484"/>
      <c r="D14484"/>
      <c r="E14484"/>
      <c r="F14484"/>
      <c r="G14484"/>
      <c r="H14484" s="14"/>
      <c r="I14484" s="26"/>
      <c r="K14484"/>
      <c r="L14484"/>
      <c r="M14484"/>
      <c r="N14484"/>
      <c r="O14484"/>
      <c r="P14484"/>
      <c r="S14484"/>
    </row>
    <row r="14485" spans="1:19" x14ac:dyDescent="0.3">
      <c r="A14485" s="25"/>
      <c r="B14485"/>
      <c r="C14485"/>
      <c r="D14485"/>
      <c r="E14485"/>
      <c r="F14485"/>
      <c r="G14485"/>
      <c r="H14485" s="26"/>
      <c r="I14485" s="26"/>
      <c r="K14485"/>
      <c r="L14485"/>
      <c r="M14485"/>
      <c r="N14485"/>
      <c r="O14485"/>
      <c r="P14485"/>
      <c r="S14485"/>
    </row>
    <row r="14486" spans="1:19" x14ac:dyDescent="0.3">
      <c r="A14486" s="25"/>
      <c r="B14486"/>
      <c r="C14486"/>
      <c r="D14486"/>
      <c r="E14486"/>
      <c r="F14486"/>
      <c r="G14486"/>
      <c r="H14486" s="26"/>
      <c r="I14486" s="26"/>
      <c r="K14486"/>
      <c r="L14486"/>
      <c r="M14486"/>
      <c r="N14486"/>
      <c r="O14486"/>
      <c r="P14486"/>
      <c r="S14486"/>
    </row>
    <row r="14487" spans="1:19" x14ac:dyDescent="0.3">
      <c r="A14487" s="25"/>
      <c r="B14487"/>
      <c r="C14487"/>
      <c r="D14487"/>
      <c r="E14487"/>
      <c r="F14487"/>
      <c r="G14487"/>
      <c r="H14487" s="26"/>
      <c r="I14487" s="26"/>
      <c r="K14487"/>
      <c r="L14487"/>
      <c r="M14487"/>
      <c r="N14487"/>
      <c r="O14487"/>
      <c r="P14487"/>
      <c r="S14487"/>
    </row>
    <row r="14488" spans="1:19" x14ac:dyDescent="0.3">
      <c r="A14488" s="25"/>
      <c r="B14488"/>
      <c r="C14488"/>
      <c r="D14488"/>
      <c r="E14488"/>
      <c r="F14488"/>
      <c r="G14488"/>
      <c r="H14488" s="26"/>
      <c r="I14488" s="26"/>
      <c r="K14488"/>
      <c r="L14488"/>
      <c r="M14488"/>
      <c r="N14488"/>
      <c r="O14488"/>
      <c r="P14488"/>
      <c r="S14488"/>
    </row>
    <row r="14489" spans="1:19" x14ac:dyDescent="0.3">
      <c r="A14489" s="25"/>
      <c r="B14489"/>
      <c r="C14489"/>
      <c r="D14489"/>
      <c r="E14489"/>
      <c r="F14489"/>
      <c r="G14489"/>
      <c r="H14489" s="26"/>
      <c r="I14489" s="26"/>
      <c r="K14489"/>
      <c r="L14489"/>
      <c r="M14489"/>
      <c r="N14489"/>
      <c r="O14489"/>
      <c r="P14489"/>
      <c r="S14489"/>
    </row>
    <row r="14490" spans="1:19" x14ac:dyDescent="0.3">
      <c r="A14490" s="25"/>
      <c r="B14490"/>
      <c r="C14490"/>
      <c r="D14490"/>
      <c r="E14490"/>
      <c r="F14490"/>
      <c r="G14490"/>
      <c r="H14490" s="26"/>
      <c r="I14490" s="26"/>
      <c r="K14490"/>
      <c r="L14490"/>
      <c r="M14490"/>
      <c r="N14490"/>
      <c r="O14490"/>
      <c r="P14490"/>
      <c r="S14490"/>
    </row>
    <row r="14491" spans="1:19" x14ac:dyDescent="0.3">
      <c r="A14491" s="25"/>
      <c r="B14491"/>
      <c r="C14491"/>
      <c r="D14491"/>
      <c r="E14491"/>
      <c r="F14491"/>
      <c r="G14491"/>
      <c r="H14491" s="26"/>
      <c r="I14491" s="26"/>
      <c r="K14491"/>
      <c r="L14491"/>
      <c r="M14491"/>
      <c r="N14491"/>
      <c r="O14491"/>
      <c r="P14491"/>
      <c r="S14491"/>
    </row>
    <row r="14492" spans="1:19" x14ac:dyDescent="0.3">
      <c r="A14492" s="25"/>
      <c r="B14492"/>
      <c r="C14492"/>
      <c r="D14492"/>
      <c r="E14492"/>
      <c r="F14492"/>
      <c r="G14492"/>
      <c r="H14492" s="26"/>
      <c r="I14492" s="26"/>
      <c r="K14492"/>
      <c r="L14492"/>
      <c r="M14492"/>
      <c r="N14492"/>
      <c r="O14492"/>
      <c r="P14492"/>
      <c r="S14492"/>
    </row>
    <row r="14493" spans="1:19" x14ac:dyDescent="0.3">
      <c r="A14493" s="25"/>
      <c r="B14493"/>
      <c r="C14493"/>
      <c r="D14493"/>
      <c r="E14493"/>
      <c r="F14493"/>
      <c r="G14493"/>
      <c r="H14493" s="26"/>
      <c r="I14493" s="26"/>
      <c r="K14493"/>
      <c r="L14493"/>
      <c r="M14493"/>
      <c r="N14493"/>
      <c r="O14493"/>
      <c r="P14493"/>
      <c r="S14493"/>
    </row>
    <row r="14494" spans="1:19" x14ac:dyDescent="0.3">
      <c r="A14494" s="25"/>
      <c r="B14494"/>
      <c r="C14494"/>
      <c r="D14494"/>
      <c r="E14494"/>
      <c r="F14494"/>
      <c r="G14494"/>
      <c r="H14494" s="26"/>
      <c r="I14494" s="26"/>
      <c r="K14494"/>
      <c r="L14494"/>
      <c r="M14494"/>
      <c r="N14494"/>
      <c r="O14494"/>
      <c r="P14494"/>
      <c r="S14494"/>
    </row>
    <row r="14495" spans="1:19" x14ac:dyDescent="0.3">
      <c r="A14495" s="25"/>
      <c r="B14495"/>
      <c r="C14495"/>
      <c r="D14495"/>
      <c r="E14495"/>
      <c r="F14495"/>
      <c r="G14495"/>
      <c r="H14495" s="26"/>
      <c r="I14495" s="26"/>
      <c r="K14495"/>
      <c r="L14495"/>
      <c r="M14495"/>
      <c r="N14495"/>
      <c r="O14495"/>
      <c r="P14495"/>
      <c r="S14495"/>
    </row>
    <row r="14496" spans="1:19" x14ac:dyDescent="0.3">
      <c r="A14496" s="25"/>
      <c r="B14496"/>
      <c r="C14496"/>
      <c r="D14496"/>
      <c r="E14496"/>
      <c r="F14496"/>
      <c r="G14496"/>
      <c r="H14496" s="26"/>
      <c r="I14496" s="26"/>
      <c r="K14496"/>
      <c r="L14496"/>
      <c r="M14496"/>
      <c r="N14496"/>
      <c r="O14496"/>
      <c r="P14496"/>
      <c r="S14496"/>
    </row>
    <row r="14497" spans="1:20" x14ac:dyDescent="0.3">
      <c r="A14497" s="25"/>
      <c r="B14497"/>
      <c r="C14497"/>
      <c r="D14497"/>
      <c r="E14497"/>
      <c r="F14497"/>
      <c r="G14497"/>
      <c r="H14497" s="26"/>
      <c r="I14497" s="26"/>
      <c r="K14497"/>
      <c r="L14497"/>
      <c r="M14497"/>
      <c r="N14497"/>
      <c r="O14497"/>
      <c r="P14497"/>
      <c r="S14497"/>
    </row>
    <row r="14498" spans="1:20" x14ac:dyDescent="0.3">
      <c r="A14498" s="25"/>
      <c r="B14498"/>
      <c r="C14498"/>
      <c r="D14498"/>
      <c r="E14498"/>
      <c r="F14498"/>
      <c r="G14498"/>
      <c r="H14498" s="26"/>
      <c r="I14498" s="26"/>
      <c r="K14498"/>
      <c r="L14498"/>
      <c r="M14498"/>
      <c r="N14498"/>
      <c r="O14498"/>
      <c r="P14498"/>
      <c r="S14498"/>
    </row>
    <row r="14499" spans="1:20" x14ac:dyDescent="0.3">
      <c r="A14499" s="25"/>
      <c r="B14499"/>
      <c r="C14499"/>
      <c r="D14499"/>
      <c r="E14499"/>
      <c r="F14499"/>
      <c r="G14499"/>
      <c r="H14499" s="26"/>
      <c r="I14499" s="26"/>
      <c r="K14499"/>
      <c r="L14499"/>
      <c r="M14499"/>
      <c r="N14499"/>
      <c r="O14499"/>
      <c r="P14499"/>
      <c r="S14499"/>
    </row>
    <row r="14500" spans="1:20" x14ac:dyDescent="0.3">
      <c r="A14500" s="25"/>
      <c r="B14500"/>
      <c r="C14500"/>
      <c r="D14500"/>
      <c r="E14500"/>
      <c r="F14500"/>
      <c r="G14500"/>
      <c r="H14500" s="26"/>
      <c r="I14500" s="26"/>
      <c r="K14500"/>
      <c r="L14500"/>
      <c r="M14500"/>
      <c r="N14500"/>
      <c r="O14500"/>
      <c r="P14500"/>
      <c r="S14500"/>
    </row>
    <row r="14501" spans="1:20" x14ac:dyDescent="0.3">
      <c r="A14501" s="25"/>
      <c r="B14501"/>
      <c r="C14501"/>
      <c r="D14501"/>
      <c r="E14501"/>
      <c r="F14501"/>
      <c r="G14501"/>
      <c r="H14501" s="26"/>
      <c r="I14501" s="26"/>
      <c r="K14501"/>
      <c r="L14501"/>
      <c r="M14501"/>
      <c r="N14501"/>
      <c r="O14501"/>
      <c r="P14501"/>
      <c r="S14501"/>
    </row>
    <row r="14502" spans="1:20" x14ac:dyDescent="0.3">
      <c r="A14502" s="25"/>
      <c r="B14502"/>
      <c r="C14502"/>
      <c r="D14502"/>
      <c r="E14502"/>
      <c r="F14502"/>
      <c r="G14502"/>
      <c r="H14502" s="26"/>
      <c r="I14502" s="26"/>
      <c r="K14502"/>
      <c r="L14502"/>
      <c r="M14502"/>
      <c r="N14502"/>
      <c r="O14502"/>
      <c r="P14502"/>
      <c r="S14502"/>
    </row>
    <row r="14503" spans="1:20" x14ac:dyDescent="0.3">
      <c r="A14503" s="25"/>
      <c r="B14503"/>
      <c r="C14503"/>
      <c r="D14503"/>
      <c r="E14503"/>
      <c r="F14503"/>
      <c r="G14503"/>
      <c r="H14503" s="26"/>
      <c r="I14503" s="26"/>
      <c r="K14503"/>
      <c r="L14503"/>
      <c r="M14503"/>
      <c r="N14503"/>
      <c r="O14503"/>
      <c r="P14503"/>
      <c r="S14503"/>
    </row>
    <row r="14504" spans="1:20" x14ac:dyDescent="0.3">
      <c r="A14504" s="25"/>
      <c r="B14504"/>
      <c r="C14504"/>
      <c r="D14504"/>
      <c r="E14504"/>
      <c r="F14504"/>
      <c r="G14504"/>
      <c r="H14504" s="26"/>
      <c r="I14504" s="26"/>
      <c r="K14504"/>
      <c r="L14504"/>
      <c r="M14504"/>
      <c r="N14504"/>
      <c r="O14504"/>
      <c r="P14504"/>
      <c r="S14504"/>
    </row>
    <row r="14505" spans="1:20" x14ac:dyDescent="0.3">
      <c r="A14505" s="25"/>
      <c r="B14505"/>
      <c r="C14505"/>
      <c r="D14505"/>
      <c r="E14505"/>
      <c r="F14505"/>
      <c r="G14505"/>
      <c r="H14505"/>
      <c r="I14505" s="14"/>
      <c r="K14505"/>
      <c r="L14505"/>
      <c r="M14505"/>
      <c r="N14505"/>
      <c r="O14505"/>
      <c r="P14505"/>
      <c r="S14505"/>
    </row>
    <row r="14506" spans="1:20" x14ac:dyDescent="0.3">
      <c r="A14506" s="25"/>
      <c r="B14506"/>
      <c r="C14506"/>
      <c r="D14506"/>
      <c r="E14506"/>
      <c r="F14506"/>
      <c r="G14506"/>
      <c r="H14506"/>
      <c r="I14506" s="14"/>
      <c r="K14506"/>
      <c r="L14506"/>
      <c r="M14506"/>
      <c r="N14506"/>
      <c r="O14506"/>
      <c r="P14506"/>
      <c r="S14506"/>
    </row>
    <row r="14507" spans="1:20" x14ac:dyDescent="0.3">
      <c r="A14507" s="25"/>
      <c r="B14507"/>
      <c r="C14507"/>
      <c r="D14507"/>
      <c r="E14507"/>
      <c r="F14507"/>
      <c r="G14507"/>
      <c r="H14507" s="14"/>
      <c r="I14507" s="14"/>
      <c r="K14507"/>
      <c r="L14507"/>
      <c r="M14507"/>
      <c r="N14507"/>
      <c r="O14507"/>
      <c r="P14507"/>
      <c r="S14507"/>
      <c r="T14507" s="7"/>
    </row>
    <row r="14508" spans="1:20" x14ac:dyDescent="0.3">
      <c r="A14508" s="25"/>
      <c r="B14508"/>
      <c r="C14508"/>
      <c r="D14508"/>
      <c r="E14508"/>
      <c r="F14508"/>
      <c r="G14508"/>
      <c r="H14508" s="14"/>
      <c r="I14508" s="14"/>
      <c r="K14508"/>
      <c r="L14508"/>
      <c r="M14508"/>
      <c r="N14508"/>
      <c r="O14508"/>
      <c r="P14508"/>
      <c r="S14508"/>
    </row>
    <row r="14509" spans="1:20" x14ac:dyDescent="0.3">
      <c r="A14509" s="25"/>
      <c r="B14509"/>
      <c r="C14509"/>
      <c r="D14509"/>
      <c r="E14509"/>
      <c r="F14509"/>
      <c r="G14509"/>
      <c r="H14509" s="26"/>
      <c r="I14509" s="26"/>
      <c r="K14509"/>
      <c r="L14509"/>
      <c r="M14509"/>
      <c r="N14509"/>
      <c r="O14509"/>
      <c r="P14509"/>
      <c r="S14509"/>
    </row>
    <row r="14510" spans="1:20" x14ac:dyDescent="0.3">
      <c r="A14510" s="25"/>
      <c r="B14510"/>
      <c r="C14510"/>
      <c r="D14510"/>
      <c r="E14510"/>
      <c r="F14510"/>
      <c r="G14510"/>
      <c r="H14510" s="26"/>
      <c r="I14510" s="26"/>
      <c r="K14510"/>
      <c r="L14510"/>
      <c r="M14510"/>
      <c r="N14510"/>
      <c r="O14510"/>
      <c r="P14510"/>
      <c r="S14510"/>
    </row>
    <row r="14511" spans="1:20" x14ac:dyDescent="0.3">
      <c r="A14511" s="25"/>
      <c r="B14511"/>
      <c r="C14511"/>
      <c r="D14511"/>
      <c r="E14511"/>
      <c r="F14511"/>
      <c r="G14511"/>
      <c r="H14511" s="26"/>
      <c r="I14511" s="26"/>
      <c r="K14511"/>
      <c r="L14511"/>
      <c r="M14511"/>
      <c r="N14511"/>
      <c r="O14511"/>
      <c r="P14511"/>
      <c r="S14511"/>
    </row>
    <row r="14512" spans="1:20" x14ac:dyDescent="0.3">
      <c r="A14512" s="25"/>
      <c r="B14512"/>
      <c r="C14512"/>
      <c r="D14512"/>
      <c r="E14512"/>
      <c r="F14512"/>
      <c r="G14512"/>
      <c r="H14512" s="26"/>
      <c r="I14512" s="26"/>
      <c r="K14512"/>
      <c r="L14512"/>
      <c r="M14512"/>
      <c r="N14512"/>
      <c r="O14512"/>
      <c r="P14512"/>
      <c r="S14512"/>
    </row>
    <row r="14513" spans="1:19" x14ac:dyDescent="0.3">
      <c r="A14513" s="25"/>
      <c r="B14513"/>
      <c r="C14513"/>
      <c r="D14513"/>
      <c r="E14513"/>
      <c r="F14513"/>
      <c r="G14513"/>
      <c r="H14513" s="26"/>
      <c r="I14513" s="26"/>
      <c r="K14513"/>
      <c r="L14513"/>
      <c r="M14513"/>
      <c r="N14513"/>
      <c r="O14513"/>
      <c r="P14513"/>
      <c r="S14513"/>
    </row>
    <row r="14514" spans="1:19" x14ac:dyDescent="0.3">
      <c r="A14514" s="25"/>
      <c r="B14514"/>
      <c r="C14514"/>
      <c r="D14514"/>
      <c r="E14514"/>
      <c r="F14514"/>
      <c r="G14514"/>
      <c r="H14514" s="26"/>
      <c r="I14514" s="26"/>
      <c r="K14514"/>
      <c r="L14514"/>
      <c r="M14514"/>
      <c r="N14514"/>
      <c r="O14514"/>
      <c r="P14514"/>
      <c r="S14514"/>
    </row>
    <row r="14515" spans="1:19" x14ac:dyDescent="0.3">
      <c r="A14515" s="25"/>
      <c r="B14515"/>
      <c r="C14515"/>
      <c r="D14515"/>
      <c r="E14515"/>
      <c r="F14515"/>
      <c r="G14515"/>
      <c r="H14515" s="26"/>
      <c r="I14515" s="26"/>
      <c r="K14515"/>
      <c r="L14515"/>
      <c r="M14515"/>
      <c r="N14515"/>
      <c r="O14515"/>
      <c r="P14515"/>
      <c r="S14515"/>
    </row>
    <row r="14516" spans="1:19" x14ac:dyDescent="0.3">
      <c r="A14516" s="25"/>
      <c r="B14516"/>
      <c r="C14516"/>
      <c r="D14516"/>
      <c r="E14516"/>
      <c r="F14516"/>
      <c r="G14516"/>
      <c r="H14516" s="26"/>
      <c r="I14516" s="26"/>
      <c r="K14516"/>
      <c r="L14516"/>
      <c r="M14516"/>
      <c r="N14516"/>
      <c r="O14516"/>
      <c r="P14516"/>
      <c r="S14516"/>
    </row>
    <row r="14517" spans="1:19" x14ac:dyDescent="0.3">
      <c r="A14517" s="25"/>
      <c r="B14517"/>
      <c r="C14517"/>
      <c r="D14517"/>
      <c r="E14517"/>
      <c r="F14517"/>
      <c r="G14517"/>
      <c r="H14517" s="26"/>
      <c r="I14517" s="26"/>
      <c r="K14517"/>
      <c r="L14517"/>
      <c r="M14517"/>
      <c r="N14517"/>
      <c r="O14517"/>
      <c r="P14517"/>
      <c r="S14517"/>
    </row>
    <row r="14518" spans="1:19" x14ac:dyDescent="0.3">
      <c r="A14518" s="25"/>
      <c r="B14518"/>
      <c r="C14518"/>
      <c r="D14518"/>
      <c r="E14518"/>
      <c r="F14518"/>
      <c r="G14518"/>
      <c r="H14518" s="14"/>
      <c r="I14518" s="14"/>
      <c r="K14518"/>
      <c r="L14518"/>
      <c r="M14518"/>
      <c r="N14518"/>
      <c r="O14518"/>
      <c r="P14518"/>
      <c r="S14518"/>
    </row>
    <row r="14519" spans="1:19" x14ac:dyDescent="0.3">
      <c r="A14519" s="25"/>
      <c r="B14519"/>
      <c r="C14519"/>
      <c r="D14519"/>
      <c r="E14519"/>
      <c r="F14519"/>
      <c r="G14519"/>
      <c r="H14519" s="14"/>
      <c r="I14519" s="14"/>
      <c r="K14519"/>
      <c r="L14519"/>
      <c r="M14519"/>
      <c r="N14519"/>
      <c r="O14519"/>
      <c r="P14519"/>
      <c r="S14519"/>
    </row>
    <row r="14520" spans="1:19" x14ac:dyDescent="0.3">
      <c r="A14520" s="25"/>
      <c r="B14520"/>
      <c r="C14520"/>
      <c r="D14520"/>
      <c r="E14520"/>
      <c r="F14520"/>
      <c r="G14520"/>
      <c r="H14520" s="14"/>
      <c r="I14520" s="14"/>
      <c r="K14520"/>
      <c r="L14520"/>
      <c r="M14520"/>
      <c r="N14520"/>
      <c r="O14520"/>
      <c r="P14520"/>
      <c r="S14520"/>
    </row>
    <row r="14521" spans="1:19" x14ac:dyDescent="0.3">
      <c r="A14521" s="25"/>
      <c r="B14521"/>
      <c r="C14521"/>
      <c r="D14521"/>
      <c r="E14521"/>
      <c r="F14521"/>
      <c r="G14521"/>
      <c r="H14521"/>
      <c r="I14521"/>
      <c r="K14521"/>
      <c r="L14521"/>
      <c r="M14521"/>
      <c r="N14521"/>
      <c r="O14521"/>
      <c r="P14521"/>
      <c r="S14521"/>
    </row>
    <row r="14522" spans="1:19" x14ac:dyDescent="0.3">
      <c r="A14522" s="25"/>
      <c r="B14522"/>
      <c r="C14522"/>
      <c r="D14522"/>
      <c r="E14522"/>
      <c r="F14522"/>
      <c r="G14522"/>
      <c r="H14522"/>
      <c r="I14522"/>
      <c r="K14522"/>
      <c r="L14522"/>
      <c r="M14522"/>
      <c r="N14522"/>
      <c r="O14522"/>
      <c r="P14522"/>
      <c r="S14522"/>
    </row>
    <row r="14523" spans="1:19" x14ac:dyDescent="0.3">
      <c r="A14523" s="25"/>
      <c r="B14523"/>
      <c r="C14523"/>
      <c r="D14523"/>
      <c r="E14523"/>
      <c r="F14523"/>
      <c r="G14523"/>
      <c r="H14523"/>
      <c r="I14523" s="14"/>
      <c r="K14523"/>
      <c r="L14523"/>
      <c r="M14523"/>
      <c r="N14523"/>
      <c r="O14523"/>
      <c r="P14523"/>
      <c r="S14523"/>
    </row>
    <row r="14524" spans="1:19" x14ac:dyDescent="0.3">
      <c r="A14524" s="25"/>
      <c r="B14524"/>
      <c r="C14524"/>
      <c r="D14524"/>
      <c r="E14524"/>
      <c r="F14524"/>
      <c r="G14524"/>
      <c r="H14524"/>
      <c r="I14524"/>
      <c r="K14524"/>
      <c r="L14524"/>
      <c r="M14524"/>
      <c r="N14524"/>
      <c r="O14524"/>
      <c r="P14524"/>
      <c r="S14524"/>
    </row>
    <row r="14525" spans="1:19" x14ac:dyDescent="0.3">
      <c r="A14525" s="25"/>
      <c r="B14525"/>
      <c r="C14525"/>
      <c r="D14525"/>
      <c r="E14525"/>
      <c r="F14525"/>
      <c r="G14525"/>
      <c r="H14525"/>
      <c r="I14525"/>
      <c r="K14525"/>
      <c r="L14525"/>
      <c r="M14525"/>
      <c r="N14525"/>
      <c r="O14525"/>
      <c r="P14525"/>
      <c r="S14525"/>
    </row>
    <row r="14526" spans="1:19" x14ac:dyDescent="0.3">
      <c r="A14526" s="25"/>
      <c r="B14526"/>
      <c r="C14526"/>
      <c r="D14526"/>
      <c r="E14526"/>
      <c r="F14526"/>
      <c r="G14526"/>
      <c r="H14526"/>
      <c r="I14526"/>
      <c r="K14526"/>
      <c r="L14526"/>
      <c r="M14526"/>
      <c r="N14526"/>
      <c r="O14526"/>
      <c r="P14526"/>
      <c r="S14526"/>
    </row>
    <row r="14527" spans="1:19" x14ac:dyDescent="0.3">
      <c r="A14527" s="25"/>
      <c r="B14527"/>
      <c r="C14527"/>
      <c r="D14527"/>
      <c r="E14527"/>
      <c r="F14527"/>
      <c r="G14527"/>
      <c r="H14527"/>
      <c r="I14527"/>
      <c r="K14527"/>
      <c r="L14527"/>
      <c r="M14527"/>
      <c r="N14527"/>
      <c r="O14527"/>
      <c r="P14527"/>
      <c r="S14527"/>
    </row>
    <row r="14528" spans="1:19" x14ac:dyDescent="0.3">
      <c r="A14528" s="25"/>
      <c r="B14528"/>
      <c r="C14528"/>
      <c r="D14528"/>
      <c r="E14528"/>
      <c r="F14528"/>
      <c r="G14528"/>
      <c r="H14528"/>
      <c r="I14528" s="26"/>
      <c r="K14528"/>
      <c r="L14528"/>
      <c r="M14528"/>
      <c r="N14528"/>
      <c r="O14528"/>
      <c r="P14528"/>
      <c r="S14528"/>
    </row>
    <row r="14529" spans="1:20" x14ac:dyDescent="0.3">
      <c r="A14529" s="25"/>
      <c r="B14529"/>
      <c r="C14529"/>
      <c r="D14529"/>
      <c r="E14529"/>
      <c r="F14529"/>
      <c r="G14529"/>
      <c r="H14529"/>
      <c r="I14529" s="26"/>
      <c r="K14529"/>
      <c r="L14529"/>
      <c r="M14529"/>
      <c r="N14529"/>
      <c r="O14529"/>
      <c r="P14529"/>
      <c r="S14529"/>
    </row>
    <row r="14530" spans="1:20" x14ac:dyDescent="0.3">
      <c r="A14530" s="25"/>
      <c r="B14530"/>
      <c r="C14530"/>
      <c r="D14530"/>
      <c r="E14530"/>
      <c r="F14530"/>
      <c r="G14530"/>
      <c r="H14530"/>
      <c r="I14530" s="26"/>
      <c r="K14530"/>
      <c r="L14530"/>
      <c r="M14530"/>
      <c r="N14530"/>
      <c r="O14530"/>
      <c r="P14530"/>
      <c r="S14530"/>
    </row>
    <row r="14531" spans="1:20" x14ac:dyDescent="0.3">
      <c r="A14531" s="25"/>
      <c r="B14531"/>
      <c r="C14531"/>
      <c r="D14531"/>
      <c r="E14531"/>
      <c r="F14531"/>
      <c r="G14531"/>
      <c r="H14531" s="14"/>
      <c r="I14531" s="26"/>
      <c r="K14531"/>
      <c r="L14531"/>
      <c r="M14531"/>
      <c r="N14531"/>
      <c r="O14531"/>
      <c r="P14531"/>
      <c r="S14531"/>
    </row>
    <row r="14532" spans="1:20" x14ac:dyDescent="0.3">
      <c r="A14532" s="25"/>
      <c r="B14532"/>
      <c r="C14532"/>
      <c r="D14532"/>
      <c r="E14532"/>
      <c r="F14532"/>
      <c r="G14532"/>
      <c r="H14532"/>
      <c r="I14532" s="26"/>
      <c r="K14532"/>
      <c r="L14532"/>
      <c r="M14532"/>
      <c r="N14532"/>
      <c r="O14532"/>
      <c r="P14532"/>
      <c r="S14532"/>
    </row>
    <row r="14533" spans="1:20" x14ac:dyDescent="0.3">
      <c r="A14533" s="25"/>
      <c r="B14533"/>
      <c r="C14533"/>
      <c r="D14533"/>
      <c r="E14533"/>
      <c r="F14533"/>
      <c r="G14533"/>
      <c r="H14533" s="26"/>
      <c r="I14533" s="26"/>
      <c r="K14533"/>
      <c r="L14533"/>
      <c r="M14533"/>
      <c r="N14533"/>
      <c r="O14533"/>
      <c r="P14533"/>
      <c r="S14533"/>
    </row>
    <row r="14534" spans="1:20" x14ac:dyDescent="0.3">
      <c r="A14534" s="25"/>
      <c r="B14534"/>
      <c r="C14534"/>
      <c r="D14534"/>
      <c r="E14534"/>
      <c r="F14534"/>
      <c r="G14534"/>
      <c r="H14534" s="26"/>
      <c r="I14534" s="26"/>
      <c r="K14534"/>
      <c r="L14534"/>
      <c r="M14534"/>
      <c r="N14534"/>
      <c r="O14534"/>
      <c r="P14534"/>
      <c r="S14534"/>
    </row>
    <row r="14535" spans="1:20" x14ac:dyDescent="0.3">
      <c r="A14535" s="25"/>
      <c r="B14535"/>
      <c r="C14535"/>
      <c r="D14535"/>
      <c r="E14535"/>
      <c r="F14535"/>
      <c r="G14535"/>
      <c r="H14535" s="26"/>
      <c r="I14535" s="26"/>
      <c r="K14535"/>
      <c r="L14535"/>
      <c r="M14535"/>
      <c r="N14535"/>
      <c r="O14535"/>
      <c r="P14535"/>
      <c r="S14535"/>
    </row>
    <row r="14536" spans="1:20" x14ac:dyDescent="0.3">
      <c r="A14536" s="25"/>
      <c r="B14536"/>
      <c r="C14536"/>
      <c r="D14536"/>
      <c r="E14536"/>
      <c r="F14536"/>
      <c r="G14536"/>
      <c r="H14536" s="26"/>
      <c r="I14536" s="26"/>
      <c r="K14536"/>
      <c r="L14536"/>
      <c r="M14536"/>
      <c r="N14536"/>
      <c r="O14536"/>
      <c r="P14536"/>
      <c r="S14536"/>
    </row>
    <row r="14537" spans="1:20" x14ac:dyDescent="0.3">
      <c r="A14537" s="25"/>
      <c r="B14537"/>
      <c r="C14537"/>
      <c r="D14537"/>
      <c r="E14537"/>
      <c r="F14537"/>
      <c r="G14537"/>
      <c r="H14537" s="26"/>
      <c r="I14537" s="26"/>
      <c r="K14537"/>
      <c r="L14537"/>
      <c r="M14537"/>
      <c r="N14537"/>
      <c r="O14537"/>
      <c r="P14537"/>
      <c r="S14537"/>
    </row>
    <row r="14538" spans="1:20" x14ac:dyDescent="0.3">
      <c r="A14538" s="25"/>
      <c r="B14538"/>
      <c r="C14538"/>
      <c r="D14538"/>
      <c r="E14538"/>
      <c r="F14538"/>
      <c r="G14538"/>
      <c r="H14538" s="14"/>
      <c r="I14538" s="14"/>
      <c r="K14538"/>
      <c r="L14538"/>
      <c r="M14538"/>
      <c r="N14538"/>
      <c r="O14538"/>
      <c r="P14538"/>
      <c r="S14538"/>
    </row>
    <row r="14539" spans="1:20" x14ac:dyDescent="0.3">
      <c r="A14539" s="25"/>
      <c r="B14539"/>
      <c r="C14539"/>
      <c r="D14539"/>
      <c r="E14539"/>
      <c r="F14539"/>
      <c r="G14539"/>
      <c r="H14539" s="14"/>
      <c r="I14539" s="14"/>
      <c r="K14539"/>
      <c r="L14539"/>
      <c r="M14539"/>
      <c r="N14539"/>
      <c r="O14539"/>
      <c r="P14539"/>
      <c r="S14539"/>
    </row>
    <row r="14540" spans="1:20" x14ac:dyDescent="0.3">
      <c r="A14540" s="25"/>
      <c r="B14540"/>
      <c r="C14540"/>
      <c r="D14540"/>
      <c r="E14540"/>
      <c r="F14540"/>
      <c r="G14540"/>
      <c r="H14540" s="14"/>
      <c r="I14540" s="14"/>
      <c r="K14540"/>
      <c r="L14540"/>
      <c r="M14540"/>
      <c r="N14540"/>
      <c r="O14540"/>
      <c r="P14540"/>
      <c r="S14540"/>
      <c r="T14540" s="7"/>
    </row>
    <row r="14541" spans="1:20" x14ac:dyDescent="0.3">
      <c r="A14541" s="25"/>
      <c r="B14541"/>
      <c r="C14541"/>
      <c r="D14541"/>
      <c r="E14541"/>
      <c r="F14541"/>
      <c r="G14541"/>
      <c r="H14541" s="14"/>
      <c r="I14541" s="14"/>
      <c r="K14541"/>
      <c r="L14541"/>
      <c r="M14541"/>
      <c r="N14541"/>
      <c r="O14541"/>
      <c r="P14541"/>
      <c r="S14541"/>
    </row>
    <row r="14542" spans="1:20" x14ac:dyDescent="0.3">
      <c r="A14542" s="25"/>
      <c r="B14542"/>
      <c r="C14542"/>
      <c r="D14542"/>
      <c r="E14542"/>
      <c r="F14542"/>
      <c r="G14542"/>
      <c r="H14542" s="14"/>
      <c r="I14542" s="14"/>
      <c r="K14542"/>
      <c r="L14542"/>
      <c r="M14542"/>
      <c r="N14542"/>
      <c r="O14542"/>
      <c r="P14542"/>
      <c r="S14542"/>
    </row>
    <row r="14543" spans="1:20" x14ac:dyDescent="0.3">
      <c r="A14543" s="25"/>
      <c r="B14543"/>
      <c r="C14543"/>
      <c r="D14543"/>
      <c r="E14543"/>
      <c r="F14543"/>
      <c r="G14543"/>
      <c r="H14543" s="14"/>
      <c r="I14543" s="26"/>
      <c r="K14543"/>
      <c r="L14543"/>
      <c r="M14543"/>
      <c r="N14543"/>
      <c r="O14543"/>
      <c r="P14543"/>
      <c r="S14543"/>
    </row>
    <row r="14544" spans="1:20" x14ac:dyDescent="0.3">
      <c r="A14544" s="25"/>
      <c r="B14544"/>
      <c r="C14544"/>
      <c r="D14544"/>
      <c r="E14544"/>
      <c r="F14544"/>
      <c r="G14544"/>
      <c r="H14544" s="14"/>
      <c r="I14544" s="26"/>
      <c r="K14544"/>
      <c r="L14544"/>
      <c r="M14544"/>
      <c r="N14544"/>
      <c r="O14544"/>
      <c r="P14544"/>
      <c r="S14544"/>
    </row>
    <row r="14545" spans="1:20" x14ac:dyDescent="0.3">
      <c r="A14545" s="25"/>
      <c r="B14545"/>
      <c r="C14545"/>
      <c r="D14545"/>
      <c r="E14545"/>
      <c r="F14545"/>
      <c r="G14545"/>
      <c r="H14545" s="14"/>
      <c r="I14545" s="26"/>
      <c r="K14545"/>
      <c r="L14545"/>
      <c r="M14545"/>
      <c r="N14545"/>
      <c r="O14545"/>
      <c r="P14545"/>
      <c r="S14545"/>
    </row>
    <row r="14546" spans="1:20" x14ac:dyDescent="0.3">
      <c r="A14546" s="25"/>
      <c r="B14546"/>
      <c r="C14546"/>
      <c r="D14546"/>
      <c r="E14546"/>
      <c r="F14546"/>
      <c r="G14546"/>
      <c r="H14546" s="14"/>
      <c r="I14546" s="26"/>
      <c r="K14546"/>
      <c r="L14546"/>
      <c r="M14546"/>
      <c r="N14546"/>
      <c r="O14546"/>
      <c r="P14546"/>
      <c r="S14546"/>
    </row>
    <row r="14547" spans="1:20" x14ac:dyDescent="0.3">
      <c r="A14547" s="25"/>
      <c r="B14547"/>
      <c r="C14547"/>
      <c r="D14547"/>
      <c r="E14547"/>
      <c r="F14547"/>
      <c r="G14547"/>
      <c r="H14547" s="14"/>
      <c r="I14547" s="26"/>
      <c r="K14547"/>
      <c r="L14547"/>
      <c r="M14547"/>
      <c r="N14547"/>
      <c r="O14547"/>
      <c r="P14547"/>
      <c r="S14547"/>
    </row>
    <row r="14548" spans="1:20" x14ac:dyDescent="0.3">
      <c r="A14548" s="25"/>
      <c r="B14548"/>
      <c r="C14548"/>
      <c r="D14548"/>
      <c r="E14548"/>
      <c r="F14548"/>
      <c r="G14548"/>
      <c r="H14548" s="14"/>
      <c r="I14548" s="14"/>
      <c r="K14548"/>
      <c r="L14548"/>
      <c r="M14548"/>
      <c r="N14548"/>
      <c r="O14548"/>
      <c r="P14548"/>
      <c r="S14548"/>
    </row>
    <row r="14549" spans="1:20" x14ac:dyDescent="0.3">
      <c r="A14549" s="25"/>
      <c r="B14549"/>
      <c r="C14549"/>
      <c r="D14549"/>
      <c r="E14549"/>
      <c r="F14549"/>
      <c r="G14549"/>
      <c r="H14549" s="14"/>
      <c r="I14549" s="14"/>
      <c r="K14549"/>
      <c r="L14549"/>
      <c r="M14549"/>
      <c r="N14549"/>
      <c r="O14549"/>
      <c r="P14549"/>
      <c r="S14549"/>
    </row>
    <row r="14550" spans="1:20" x14ac:dyDescent="0.3">
      <c r="A14550" s="25"/>
      <c r="B14550"/>
      <c r="C14550"/>
      <c r="D14550"/>
      <c r="E14550"/>
      <c r="F14550"/>
      <c r="G14550"/>
      <c r="H14550" s="14"/>
      <c r="I14550" s="14"/>
      <c r="K14550"/>
      <c r="L14550"/>
      <c r="M14550"/>
      <c r="N14550"/>
      <c r="O14550"/>
      <c r="P14550"/>
      <c r="S14550"/>
    </row>
    <row r="14551" spans="1:20" x14ac:dyDescent="0.3">
      <c r="A14551" s="25"/>
      <c r="B14551"/>
      <c r="C14551"/>
      <c r="D14551"/>
      <c r="E14551"/>
      <c r="F14551"/>
      <c r="G14551"/>
      <c r="H14551"/>
      <c r="I14551" s="14"/>
      <c r="K14551"/>
      <c r="L14551"/>
      <c r="M14551"/>
      <c r="N14551"/>
      <c r="O14551"/>
      <c r="P14551"/>
      <c r="S14551"/>
    </row>
    <row r="14552" spans="1:20" x14ac:dyDescent="0.3">
      <c r="A14552" s="25"/>
      <c r="B14552"/>
      <c r="C14552"/>
      <c r="D14552"/>
      <c r="E14552"/>
      <c r="F14552"/>
      <c r="G14552"/>
      <c r="H14552"/>
      <c r="I14552" s="14"/>
      <c r="K14552"/>
      <c r="L14552"/>
      <c r="M14552"/>
      <c r="N14552"/>
      <c r="O14552"/>
      <c r="P14552"/>
      <c r="S14552"/>
    </row>
    <row r="14553" spans="1:20" x14ac:dyDescent="0.3">
      <c r="A14553" s="25"/>
      <c r="B14553"/>
      <c r="C14553"/>
      <c r="D14553"/>
      <c r="E14553"/>
      <c r="F14553"/>
      <c r="G14553"/>
      <c r="H14553"/>
      <c r="I14553" s="14"/>
      <c r="K14553"/>
      <c r="L14553"/>
      <c r="M14553"/>
      <c r="N14553"/>
      <c r="O14553"/>
      <c r="P14553"/>
      <c r="S14553"/>
    </row>
    <row r="14554" spans="1:20" x14ac:dyDescent="0.3">
      <c r="A14554" s="25"/>
      <c r="B14554"/>
      <c r="C14554"/>
      <c r="D14554"/>
      <c r="E14554"/>
      <c r="F14554"/>
      <c r="G14554"/>
      <c r="H14554" s="26"/>
      <c r="I14554" s="26"/>
      <c r="K14554"/>
      <c r="L14554"/>
      <c r="M14554"/>
      <c r="N14554"/>
      <c r="O14554"/>
      <c r="P14554"/>
      <c r="S14554"/>
    </row>
    <row r="14555" spans="1:20" x14ac:dyDescent="0.3">
      <c r="A14555" s="25"/>
      <c r="B14555"/>
      <c r="C14555"/>
      <c r="D14555"/>
      <c r="E14555"/>
      <c r="F14555"/>
      <c r="G14555"/>
      <c r="H14555" s="26"/>
      <c r="I14555" s="26"/>
      <c r="K14555"/>
      <c r="L14555"/>
      <c r="M14555"/>
      <c r="N14555"/>
      <c r="O14555"/>
      <c r="P14555"/>
      <c r="S14555"/>
    </row>
    <row r="14556" spans="1:20" x14ac:dyDescent="0.3">
      <c r="A14556" s="25"/>
      <c r="B14556"/>
      <c r="C14556"/>
      <c r="D14556"/>
      <c r="E14556"/>
      <c r="F14556"/>
      <c r="G14556"/>
      <c r="H14556" s="26"/>
      <c r="I14556" s="26"/>
      <c r="K14556"/>
      <c r="L14556"/>
      <c r="M14556"/>
      <c r="N14556"/>
      <c r="O14556"/>
      <c r="P14556"/>
      <c r="S14556"/>
    </row>
    <row r="14557" spans="1:20" x14ac:dyDescent="0.3">
      <c r="A14557" s="25"/>
      <c r="B14557"/>
      <c r="C14557"/>
      <c r="D14557"/>
      <c r="E14557"/>
      <c r="F14557"/>
      <c r="G14557"/>
      <c r="H14557" s="26"/>
      <c r="I14557" s="26"/>
      <c r="K14557"/>
      <c r="L14557"/>
      <c r="M14557"/>
      <c r="N14557"/>
      <c r="O14557"/>
      <c r="P14557"/>
      <c r="S14557"/>
    </row>
    <row r="14558" spans="1:20" x14ac:dyDescent="0.3">
      <c r="A14558" s="25"/>
      <c r="B14558"/>
      <c r="C14558"/>
      <c r="D14558"/>
      <c r="E14558"/>
      <c r="F14558"/>
      <c r="G14558"/>
      <c r="H14558" s="26"/>
      <c r="I14558" s="26"/>
      <c r="K14558"/>
      <c r="L14558"/>
      <c r="M14558"/>
      <c r="N14558"/>
      <c r="O14558"/>
      <c r="P14558"/>
      <c r="S14558"/>
    </row>
    <row r="14559" spans="1:20" x14ac:dyDescent="0.3">
      <c r="A14559" s="25"/>
      <c r="B14559"/>
      <c r="C14559"/>
      <c r="D14559"/>
      <c r="E14559"/>
      <c r="F14559"/>
      <c r="G14559"/>
      <c r="H14559" s="26"/>
      <c r="I14559" s="26"/>
      <c r="K14559"/>
      <c r="L14559"/>
      <c r="M14559"/>
      <c r="N14559"/>
      <c r="O14559"/>
      <c r="P14559"/>
      <c r="S14559"/>
      <c r="T14559" s="7"/>
    </row>
    <row r="14560" spans="1:20" x14ac:dyDescent="0.3">
      <c r="A14560" s="25"/>
      <c r="B14560"/>
      <c r="C14560"/>
      <c r="D14560"/>
      <c r="E14560"/>
      <c r="F14560"/>
      <c r="G14560"/>
      <c r="H14560" s="14"/>
      <c r="I14560" s="26"/>
      <c r="K14560"/>
      <c r="L14560"/>
      <c r="M14560"/>
      <c r="N14560"/>
      <c r="O14560"/>
      <c r="P14560"/>
      <c r="S14560"/>
      <c r="T14560" s="7"/>
    </row>
    <row r="14561" spans="1:19" x14ac:dyDescent="0.3">
      <c r="A14561" s="25"/>
      <c r="B14561"/>
      <c r="C14561"/>
      <c r="D14561"/>
      <c r="E14561"/>
      <c r="F14561"/>
      <c r="G14561"/>
      <c r="H14561"/>
      <c r="I14561" s="26"/>
      <c r="K14561"/>
      <c r="L14561"/>
      <c r="M14561"/>
      <c r="N14561"/>
      <c r="O14561"/>
      <c r="P14561"/>
      <c r="S14561"/>
    </row>
    <row r="14562" spans="1:19" x14ac:dyDescent="0.3">
      <c r="A14562" s="25"/>
      <c r="B14562"/>
      <c r="C14562"/>
      <c r="D14562"/>
      <c r="E14562"/>
      <c r="F14562"/>
      <c r="G14562"/>
      <c r="H14562"/>
      <c r="I14562" s="26"/>
      <c r="K14562"/>
      <c r="L14562"/>
      <c r="M14562"/>
      <c r="N14562"/>
      <c r="O14562"/>
      <c r="P14562"/>
      <c r="S14562"/>
    </row>
    <row r="14563" spans="1:19" x14ac:dyDescent="0.3">
      <c r="A14563" s="25"/>
      <c r="B14563"/>
      <c r="C14563"/>
      <c r="D14563"/>
      <c r="E14563"/>
      <c r="F14563"/>
      <c r="G14563"/>
      <c r="H14563"/>
      <c r="I14563" s="14"/>
      <c r="K14563"/>
      <c r="L14563"/>
      <c r="M14563"/>
      <c r="N14563"/>
      <c r="O14563"/>
      <c r="P14563"/>
      <c r="S14563"/>
    </row>
    <row r="14564" spans="1:19" x14ac:dyDescent="0.3">
      <c r="A14564" s="25"/>
      <c r="B14564"/>
      <c r="C14564"/>
      <c r="D14564"/>
      <c r="E14564"/>
      <c r="F14564"/>
      <c r="G14564"/>
      <c r="H14564"/>
      <c r="I14564"/>
      <c r="K14564"/>
      <c r="L14564"/>
      <c r="M14564"/>
      <c r="N14564"/>
      <c r="O14564"/>
      <c r="P14564"/>
      <c r="S14564"/>
    </row>
    <row r="14565" spans="1:19" x14ac:dyDescent="0.3">
      <c r="A14565" s="25"/>
      <c r="B14565"/>
      <c r="C14565"/>
      <c r="D14565"/>
      <c r="E14565"/>
      <c r="F14565"/>
      <c r="G14565"/>
      <c r="H14565"/>
      <c r="I14565"/>
      <c r="K14565"/>
      <c r="L14565"/>
      <c r="M14565"/>
      <c r="N14565"/>
      <c r="O14565"/>
      <c r="P14565"/>
      <c r="S14565"/>
    </row>
    <row r="14566" spans="1:19" x14ac:dyDescent="0.3">
      <c r="A14566" s="25"/>
      <c r="B14566"/>
      <c r="C14566"/>
      <c r="D14566"/>
      <c r="E14566"/>
      <c r="F14566"/>
      <c r="G14566"/>
      <c r="H14566" s="26"/>
      <c r="I14566" s="26"/>
      <c r="K14566"/>
      <c r="L14566"/>
      <c r="M14566"/>
      <c r="N14566"/>
      <c r="O14566"/>
      <c r="P14566"/>
      <c r="S14566"/>
    </row>
    <row r="14567" spans="1:19" x14ac:dyDescent="0.3">
      <c r="A14567" s="25"/>
      <c r="B14567"/>
      <c r="C14567"/>
      <c r="D14567"/>
      <c r="E14567"/>
      <c r="F14567"/>
      <c r="G14567"/>
      <c r="H14567" s="26"/>
      <c r="I14567" s="26"/>
      <c r="K14567"/>
      <c r="L14567"/>
      <c r="M14567"/>
      <c r="N14567"/>
      <c r="O14567"/>
      <c r="P14567"/>
      <c r="S14567"/>
    </row>
    <row r="14568" spans="1:19" x14ac:dyDescent="0.3">
      <c r="A14568" s="25"/>
      <c r="B14568"/>
      <c r="C14568"/>
      <c r="D14568"/>
      <c r="E14568"/>
      <c r="F14568"/>
      <c r="G14568"/>
      <c r="H14568" s="26"/>
      <c r="I14568" s="26"/>
      <c r="K14568"/>
      <c r="L14568"/>
      <c r="M14568"/>
      <c r="N14568"/>
      <c r="O14568"/>
      <c r="P14568"/>
      <c r="S14568"/>
    </row>
    <row r="14569" spans="1:19" x14ac:dyDescent="0.3">
      <c r="A14569" s="25"/>
      <c r="B14569"/>
      <c r="C14569"/>
      <c r="D14569"/>
      <c r="E14569"/>
      <c r="F14569"/>
      <c r="G14569"/>
      <c r="H14569" s="26"/>
      <c r="I14569" s="26"/>
      <c r="K14569"/>
      <c r="L14569"/>
      <c r="M14569"/>
      <c r="N14569"/>
      <c r="O14569"/>
      <c r="P14569"/>
      <c r="S14569"/>
    </row>
    <row r="14570" spans="1:19" x14ac:dyDescent="0.3">
      <c r="A14570" s="25"/>
      <c r="B14570"/>
      <c r="C14570"/>
      <c r="D14570"/>
      <c r="E14570"/>
      <c r="F14570"/>
      <c r="G14570"/>
      <c r="H14570"/>
      <c r="I14570"/>
      <c r="K14570"/>
      <c r="L14570"/>
      <c r="M14570"/>
      <c r="N14570"/>
      <c r="O14570"/>
      <c r="P14570"/>
      <c r="S14570"/>
    </row>
    <row r="14571" spans="1:19" x14ac:dyDescent="0.3">
      <c r="A14571" s="25"/>
      <c r="B14571"/>
      <c r="C14571"/>
      <c r="D14571"/>
      <c r="E14571"/>
      <c r="F14571"/>
      <c r="G14571"/>
      <c r="H14571"/>
      <c r="I14571"/>
      <c r="K14571"/>
      <c r="L14571"/>
      <c r="M14571"/>
      <c r="N14571"/>
      <c r="O14571"/>
      <c r="P14571"/>
      <c r="S14571"/>
    </row>
    <row r="14572" spans="1:19" x14ac:dyDescent="0.3">
      <c r="A14572" s="25"/>
      <c r="B14572"/>
      <c r="C14572"/>
      <c r="D14572"/>
      <c r="E14572"/>
      <c r="F14572"/>
      <c r="G14572"/>
      <c r="H14572"/>
      <c r="I14572"/>
      <c r="K14572"/>
      <c r="L14572"/>
      <c r="M14572"/>
      <c r="N14572"/>
      <c r="O14572"/>
      <c r="P14572"/>
      <c r="S14572"/>
    </row>
    <row r="14573" spans="1:19" x14ac:dyDescent="0.3">
      <c r="A14573" s="25"/>
      <c r="B14573"/>
      <c r="C14573"/>
      <c r="D14573"/>
      <c r="E14573"/>
      <c r="F14573"/>
      <c r="G14573"/>
      <c r="H14573"/>
      <c r="I14573"/>
      <c r="K14573"/>
      <c r="L14573"/>
      <c r="M14573"/>
      <c r="N14573"/>
      <c r="O14573"/>
      <c r="P14573"/>
      <c r="S14573"/>
    </row>
    <row r="14574" spans="1:19" x14ac:dyDescent="0.3">
      <c r="A14574" s="25"/>
      <c r="B14574"/>
      <c r="C14574"/>
      <c r="D14574"/>
      <c r="E14574"/>
      <c r="F14574"/>
      <c r="G14574"/>
      <c r="H14574" s="14"/>
      <c r="I14574" s="14"/>
      <c r="K14574"/>
      <c r="L14574"/>
      <c r="M14574"/>
      <c r="N14574"/>
      <c r="O14574"/>
      <c r="P14574"/>
      <c r="S14574"/>
    </row>
    <row r="14575" spans="1:19" x14ac:dyDescent="0.3">
      <c r="A14575" s="25"/>
      <c r="B14575"/>
      <c r="C14575"/>
      <c r="D14575"/>
      <c r="E14575"/>
      <c r="F14575"/>
      <c r="G14575"/>
      <c r="H14575" s="14"/>
      <c r="I14575" s="14"/>
      <c r="K14575"/>
      <c r="L14575"/>
      <c r="M14575"/>
      <c r="N14575"/>
      <c r="O14575"/>
      <c r="P14575"/>
      <c r="S14575"/>
    </row>
    <row r="14576" spans="1:19" x14ac:dyDescent="0.3">
      <c r="A14576" s="25"/>
      <c r="B14576"/>
      <c r="C14576"/>
      <c r="D14576"/>
      <c r="E14576"/>
      <c r="F14576"/>
      <c r="G14576"/>
      <c r="H14576" s="14"/>
      <c r="I14576" s="14"/>
      <c r="K14576"/>
      <c r="L14576"/>
      <c r="M14576"/>
      <c r="N14576"/>
      <c r="O14576"/>
      <c r="P14576"/>
      <c r="S14576"/>
    </row>
    <row r="14577" spans="1:20" x14ac:dyDescent="0.3">
      <c r="A14577" s="25"/>
      <c r="B14577"/>
      <c r="C14577"/>
      <c r="D14577"/>
      <c r="E14577"/>
      <c r="F14577"/>
      <c r="G14577"/>
      <c r="H14577" s="26"/>
      <c r="I14577" s="26"/>
      <c r="K14577"/>
      <c r="L14577"/>
      <c r="M14577"/>
      <c r="N14577"/>
      <c r="O14577"/>
      <c r="P14577"/>
      <c r="S14577"/>
    </row>
    <row r="14578" spans="1:20" x14ac:dyDescent="0.3">
      <c r="A14578" s="25"/>
      <c r="B14578"/>
      <c r="C14578"/>
      <c r="D14578"/>
      <c r="E14578"/>
      <c r="F14578"/>
      <c r="G14578"/>
      <c r="H14578" s="26"/>
      <c r="I14578" s="26"/>
      <c r="K14578"/>
      <c r="L14578"/>
      <c r="M14578"/>
      <c r="N14578"/>
      <c r="O14578"/>
      <c r="P14578"/>
      <c r="S14578"/>
    </row>
    <row r="14579" spans="1:20" x14ac:dyDescent="0.3">
      <c r="A14579" s="25"/>
      <c r="B14579"/>
      <c r="C14579"/>
      <c r="D14579"/>
      <c r="E14579"/>
      <c r="F14579"/>
      <c r="G14579"/>
      <c r="H14579" s="26"/>
      <c r="I14579" s="26"/>
      <c r="K14579"/>
      <c r="L14579"/>
      <c r="M14579"/>
      <c r="N14579"/>
      <c r="O14579"/>
      <c r="P14579"/>
      <c r="S14579"/>
    </row>
    <row r="14580" spans="1:20" x14ac:dyDescent="0.3">
      <c r="A14580" s="25"/>
      <c r="B14580"/>
      <c r="C14580"/>
      <c r="D14580"/>
      <c r="E14580"/>
      <c r="F14580"/>
      <c r="G14580"/>
      <c r="H14580" s="26"/>
      <c r="I14580" s="26"/>
      <c r="K14580"/>
      <c r="L14580"/>
      <c r="M14580"/>
      <c r="N14580"/>
      <c r="O14580"/>
      <c r="P14580"/>
      <c r="S14580"/>
    </row>
    <row r="14581" spans="1:20" x14ac:dyDescent="0.3">
      <c r="A14581" s="25"/>
      <c r="B14581"/>
      <c r="C14581"/>
      <c r="D14581"/>
      <c r="E14581"/>
      <c r="F14581"/>
      <c r="G14581"/>
      <c r="H14581" s="26"/>
      <c r="I14581" s="26"/>
      <c r="K14581"/>
      <c r="L14581"/>
      <c r="M14581"/>
      <c r="N14581"/>
      <c r="O14581"/>
      <c r="P14581"/>
      <c r="S14581"/>
      <c r="T14581" s="7"/>
    </row>
    <row r="14582" spans="1:20" x14ac:dyDescent="0.3">
      <c r="A14582" s="25"/>
      <c r="B14582"/>
      <c r="C14582"/>
      <c r="D14582"/>
      <c r="E14582"/>
      <c r="F14582"/>
      <c r="G14582"/>
      <c r="H14582" s="26"/>
      <c r="I14582" s="26"/>
      <c r="K14582"/>
      <c r="L14582"/>
      <c r="M14582"/>
      <c r="N14582"/>
      <c r="O14582"/>
      <c r="P14582"/>
      <c r="S14582"/>
      <c r="T14582" s="7"/>
    </row>
    <row r="14583" spans="1:20" x14ac:dyDescent="0.3">
      <c r="A14583" s="25"/>
      <c r="B14583"/>
      <c r="C14583"/>
      <c r="D14583"/>
      <c r="E14583"/>
      <c r="F14583"/>
      <c r="G14583"/>
      <c r="H14583" s="26"/>
      <c r="I14583" s="26"/>
      <c r="K14583"/>
      <c r="L14583"/>
      <c r="M14583"/>
      <c r="N14583"/>
      <c r="O14583"/>
      <c r="P14583"/>
      <c r="S14583"/>
    </row>
    <row r="14584" spans="1:20" x14ac:dyDescent="0.3">
      <c r="A14584" s="25"/>
      <c r="B14584"/>
      <c r="C14584"/>
      <c r="D14584"/>
      <c r="E14584"/>
      <c r="F14584"/>
      <c r="G14584"/>
      <c r="H14584" s="26"/>
      <c r="I14584" s="26"/>
      <c r="K14584"/>
      <c r="L14584"/>
      <c r="M14584"/>
      <c r="N14584"/>
      <c r="O14584"/>
      <c r="P14584"/>
      <c r="S14584"/>
    </row>
    <row r="14585" spans="1:20" x14ac:dyDescent="0.3">
      <c r="A14585" s="25"/>
      <c r="B14585"/>
      <c r="C14585"/>
      <c r="D14585"/>
      <c r="E14585"/>
      <c r="F14585"/>
      <c r="G14585"/>
      <c r="H14585" s="14"/>
      <c r="I14585" s="14"/>
      <c r="K14585"/>
      <c r="L14585"/>
      <c r="M14585"/>
      <c r="N14585"/>
      <c r="O14585"/>
      <c r="P14585"/>
      <c r="S14585"/>
    </row>
    <row r="14586" spans="1:20" x14ac:dyDescent="0.3">
      <c r="A14586" s="25"/>
      <c r="B14586"/>
      <c r="C14586"/>
      <c r="D14586"/>
      <c r="E14586"/>
      <c r="F14586"/>
      <c r="G14586"/>
      <c r="H14586"/>
      <c r="I14586" s="14"/>
      <c r="K14586"/>
      <c r="L14586"/>
      <c r="M14586"/>
      <c r="N14586"/>
      <c r="O14586"/>
      <c r="P14586"/>
      <c r="S14586"/>
    </row>
    <row r="14587" spans="1:20" x14ac:dyDescent="0.3">
      <c r="A14587" s="25"/>
      <c r="B14587"/>
      <c r="C14587"/>
      <c r="D14587"/>
      <c r="E14587"/>
      <c r="F14587"/>
      <c r="G14587"/>
      <c r="H14587"/>
      <c r="I14587" s="14"/>
      <c r="K14587"/>
      <c r="L14587"/>
      <c r="M14587"/>
      <c r="N14587"/>
      <c r="O14587"/>
      <c r="P14587"/>
      <c r="S14587"/>
    </row>
    <row r="14588" spans="1:20" x14ac:dyDescent="0.3">
      <c r="A14588" s="25"/>
      <c r="B14588"/>
      <c r="C14588"/>
      <c r="D14588"/>
      <c r="E14588"/>
      <c r="F14588"/>
      <c r="G14588"/>
      <c r="H14588" s="26"/>
      <c r="I14588" s="26"/>
      <c r="K14588"/>
      <c r="L14588"/>
      <c r="M14588"/>
      <c r="N14588"/>
      <c r="O14588"/>
      <c r="P14588"/>
      <c r="S14588"/>
    </row>
    <row r="14589" spans="1:20" x14ac:dyDescent="0.3">
      <c r="A14589" s="25"/>
      <c r="B14589"/>
      <c r="C14589"/>
      <c r="D14589"/>
      <c r="E14589"/>
      <c r="F14589"/>
      <c r="G14589"/>
      <c r="H14589" s="26"/>
      <c r="I14589" s="26"/>
      <c r="K14589"/>
      <c r="L14589"/>
      <c r="M14589"/>
      <c r="N14589"/>
      <c r="O14589"/>
      <c r="P14589"/>
      <c r="S14589"/>
    </row>
    <row r="14590" spans="1:20" x14ac:dyDescent="0.3">
      <c r="A14590" s="25"/>
      <c r="B14590"/>
      <c r="C14590"/>
      <c r="D14590"/>
      <c r="E14590"/>
      <c r="F14590"/>
      <c r="G14590"/>
      <c r="H14590" s="26"/>
      <c r="I14590" s="26"/>
      <c r="K14590"/>
      <c r="L14590"/>
      <c r="M14590"/>
      <c r="N14590"/>
      <c r="O14590"/>
      <c r="P14590"/>
      <c r="S14590"/>
      <c r="T14590" s="7"/>
    </row>
    <row r="14591" spans="1:20" x14ac:dyDescent="0.3">
      <c r="A14591" s="25"/>
      <c r="B14591"/>
      <c r="C14591"/>
      <c r="D14591"/>
      <c r="E14591"/>
      <c r="F14591"/>
      <c r="G14591"/>
      <c r="H14591" s="26"/>
      <c r="I14591" s="26"/>
      <c r="K14591"/>
      <c r="L14591"/>
      <c r="M14591"/>
      <c r="N14591"/>
      <c r="O14591"/>
      <c r="P14591"/>
      <c r="S14591"/>
      <c r="T14591" s="7"/>
    </row>
    <row r="14592" spans="1:20" x14ac:dyDescent="0.3">
      <c r="A14592" s="25"/>
      <c r="B14592"/>
      <c r="C14592"/>
      <c r="D14592"/>
      <c r="E14592"/>
      <c r="F14592"/>
      <c r="G14592"/>
      <c r="H14592"/>
      <c r="I14592" s="14"/>
      <c r="K14592"/>
      <c r="L14592"/>
      <c r="M14592"/>
      <c r="N14592"/>
      <c r="O14592"/>
      <c r="P14592"/>
      <c r="S14592"/>
    </row>
    <row r="14593" spans="1:19" x14ac:dyDescent="0.3">
      <c r="A14593" s="25"/>
      <c r="B14593"/>
      <c r="C14593"/>
      <c r="D14593"/>
      <c r="E14593"/>
      <c r="F14593"/>
      <c r="G14593"/>
      <c r="H14593"/>
      <c r="I14593" s="14"/>
      <c r="K14593"/>
      <c r="L14593"/>
      <c r="M14593"/>
      <c r="N14593"/>
      <c r="O14593"/>
      <c r="P14593"/>
      <c r="S14593"/>
    </row>
    <row r="14594" spans="1:19" x14ac:dyDescent="0.3">
      <c r="A14594" s="25"/>
      <c r="B14594"/>
      <c r="C14594"/>
      <c r="D14594"/>
      <c r="E14594"/>
      <c r="F14594"/>
      <c r="G14594"/>
      <c r="H14594"/>
      <c r="I14594" s="14"/>
      <c r="K14594"/>
      <c r="L14594"/>
      <c r="M14594"/>
      <c r="N14594"/>
      <c r="O14594"/>
      <c r="P14594"/>
      <c r="S14594"/>
    </row>
    <row r="14595" spans="1:19" x14ac:dyDescent="0.3">
      <c r="A14595" s="25"/>
      <c r="B14595"/>
      <c r="C14595"/>
      <c r="D14595"/>
      <c r="E14595"/>
      <c r="F14595"/>
      <c r="G14595"/>
      <c r="H14595"/>
      <c r="I14595" s="26"/>
      <c r="K14595"/>
      <c r="L14595"/>
      <c r="M14595"/>
      <c r="N14595"/>
      <c r="O14595"/>
      <c r="P14595"/>
      <c r="S14595"/>
    </row>
    <row r="14596" spans="1:19" x14ac:dyDescent="0.3">
      <c r="A14596" s="25"/>
      <c r="B14596"/>
      <c r="C14596"/>
      <c r="D14596"/>
      <c r="E14596"/>
      <c r="F14596"/>
      <c r="G14596"/>
      <c r="H14596"/>
      <c r="I14596" s="26"/>
      <c r="K14596"/>
      <c r="L14596"/>
      <c r="M14596"/>
      <c r="N14596"/>
      <c r="O14596"/>
      <c r="P14596"/>
      <c r="S14596"/>
    </row>
    <row r="14597" spans="1:19" x14ac:dyDescent="0.3">
      <c r="A14597" s="25"/>
      <c r="B14597"/>
      <c r="C14597"/>
      <c r="D14597"/>
      <c r="E14597"/>
      <c r="F14597"/>
      <c r="G14597"/>
      <c r="H14597"/>
      <c r="I14597" s="26"/>
      <c r="K14597"/>
      <c r="L14597"/>
      <c r="M14597"/>
      <c r="N14597"/>
      <c r="O14597"/>
      <c r="P14597"/>
      <c r="S14597"/>
    </row>
    <row r="14598" spans="1:19" x14ac:dyDescent="0.3">
      <c r="A14598" s="25"/>
      <c r="B14598"/>
      <c r="C14598"/>
      <c r="D14598"/>
      <c r="E14598"/>
      <c r="F14598"/>
      <c r="G14598"/>
      <c r="H14598"/>
      <c r="I14598" s="26"/>
      <c r="K14598"/>
      <c r="L14598"/>
      <c r="M14598"/>
      <c r="N14598"/>
      <c r="O14598"/>
      <c r="P14598"/>
      <c r="S14598"/>
    </row>
    <row r="14599" spans="1:19" x14ac:dyDescent="0.3">
      <c r="A14599" s="25"/>
      <c r="B14599"/>
      <c r="C14599"/>
      <c r="D14599"/>
      <c r="E14599"/>
      <c r="F14599"/>
      <c r="G14599"/>
      <c r="H14599"/>
      <c r="I14599" s="26"/>
      <c r="K14599"/>
      <c r="L14599"/>
      <c r="M14599"/>
      <c r="N14599"/>
      <c r="O14599"/>
      <c r="P14599"/>
      <c r="S14599"/>
    </row>
    <row r="14600" spans="1:19" x14ac:dyDescent="0.3">
      <c r="A14600" s="25"/>
      <c r="B14600"/>
      <c r="C14600"/>
      <c r="D14600"/>
      <c r="E14600"/>
      <c r="F14600"/>
      <c r="G14600"/>
      <c r="H14600"/>
      <c r="I14600" s="26"/>
      <c r="K14600"/>
      <c r="L14600"/>
      <c r="M14600"/>
      <c r="N14600"/>
      <c r="O14600"/>
      <c r="P14600"/>
      <c r="S14600"/>
    </row>
    <row r="14601" spans="1:19" x14ac:dyDescent="0.3">
      <c r="A14601" s="25"/>
      <c r="B14601"/>
      <c r="C14601"/>
      <c r="D14601"/>
      <c r="E14601"/>
      <c r="F14601"/>
      <c r="G14601"/>
      <c r="H14601"/>
      <c r="I14601" s="14"/>
      <c r="K14601"/>
      <c r="L14601"/>
      <c r="M14601"/>
      <c r="N14601"/>
      <c r="O14601"/>
      <c r="P14601"/>
      <c r="S14601"/>
    </row>
    <row r="14602" spans="1:19" x14ac:dyDescent="0.3">
      <c r="A14602" s="25"/>
      <c r="B14602"/>
      <c r="C14602"/>
      <c r="D14602"/>
      <c r="E14602"/>
      <c r="F14602"/>
      <c r="G14602"/>
      <c r="H14602"/>
      <c r="I14602" s="14"/>
      <c r="K14602"/>
      <c r="L14602"/>
      <c r="M14602"/>
      <c r="N14602"/>
      <c r="O14602"/>
      <c r="P14602"/>
      <c r="S14602"/>
    </row>
    <row r="14603" spans="1:19" x14ac:dyDescent="0.3">
      <c r="A14603" s="25"/>
      <c r="B14603"/>
      <c r="C14603"/>
      <c r="D14603"/>
      <c r="E14603"/>
      <c r="F14603"/>
      <c r="G14603"/>
      <c r="H14603"/>
      <c r="I14603" s="14"/>
      <c r="K14603"/>
      <c r="L14603"/>
      <c r="M14603"/>
      <c r="N14603"/>
      <c r="O14603"/>
      <c r="P14603"/>
      <c r="S14603"/>
    </row>
    <row r="14604" spans="1:19" x14ac:dyDescent="0.3">
      <c r="A14604" s="25"/>
      <c r="B14604"/>
      <c r="C14604"/>
      <c r="D14604"/>
      <c r="E14604"/>
      <c r="F14604"/>
      <c r="G14604"/>
      <c r="H14604"/>
      <c r="I14604" s="14"/>
      <c r="K14604"/>
      <c r="L14604"/>
      <c r="M14604"/>
      <c r="N14604"/>
      <c r="O14604"/>
      <c r="P14604"/>
      <c r="S14604"/>
    </row>
    <row r="14605" spans="1:19" x14ac:dyDescent="0.3">
      <c r="A14605" s="25"/>
      <c r="B14605"/>
      <c r="C14605"/>
      <c r="D14605"/>
      <c r="E14605"/>
      <c r="F14605"/>
      <c r="G14605"/>
      <c r="H14605" s="14"/>
      <c r="I14605" s="14"/>
      <c r="K14605"/>
      <c r="L14605"/>
      <c r="M14605"/>
      <c r="N14605"/>
      <c r="O14605"/>
      <c r="P14605"/>
      <c r="S14605"/>
    </row>
    <row r="14606" spans="1:19" x14ac:dyDescent="0.3">
      <c r="A14606" s="25"/>
      <c r="B14606"/>
      <c r="C14606"/>
      <c r="D14606"/>
      <c r="E14606"/>
      <c r="F14606"/>
      <c r="G14606"/>
      <c r="H14606" s="14"/>
      <c r="I14606" s="14"/>
      <c r="K14606"/>
      <c r="L14606"/>
      <c r="M14606"/>
      <c r="N14606"/>
      <c r="O14606"/>
      <c r="P14606"/>
      <c r="S14606"/>
    </row>
    <row r="14607" spans="1:19" x14ac:dyDescent="0.3">
      <c r="A14607" s="25"/>
      <c r="B14607"/>
      <c r="C14607"/>
      <c r="D14607"/>
      <c r="E14607"/>
      <c r="F14607"/>
      <c r="G14607"/>
      <c r="H14607" s="26"/>
      <c r="I14607" s="26"/>
      <c r="K14607"/>
      <c r="L14607"/>
      <c r="M14607"/>
      <c r="N14607"/>
      <c r="O14607"/>
      <c r="P14607"/>
      <c r="S14607"/>
    </row>
    <row r="14608" spans="1:19" x14ac:dyDescent="0.3">
      <c r="A14608" s="25"/>
      <c r="B14608"/>
      <c r="C14608"/>
      <c r="D14608"/>
      <c r="E14608"/>
      <c r="F14608"/>
      <c r="G14608"/>
      <c r="H14608" s="26"/>
      <c r="I14608" s="26"/>
      <c r="K14608"/>
      <c r="L14608"/>
      <c r="M14608"/>
      <c r="N14608"/>
      <c r="O14608"/>
      <c r="P14608"/>
      <c r="S14608"/>
    </row>
    <row r="14609" spans="1:20" x14ac:dyDescent="0.3">
      <c r="A14609" s="25"/>
      <c r="B14609"/>
      <c r="C14609"/>
      <c r="D14609"/>
      <c r="E14609"/>
      <c r="F14609"/>
      <c r="G14609"/>
      <c r="H14609" s="26"/>
      <c r="I14609" s="26"/>
      <c r="K14609"/>
      <c r="L14609"/>
      <c r="M14609"/>
      <c r="N14609"/>
      <c r="O14609"/>
      <c r="P14609"/>
      <c r="S14609"/>
    </row>
    <row r="14610" spans="1:20" x14ac:dyDescent="0.3">
      <c r="A14610" s="25"/>
      <c r="B14610"/>
      <c r="C14610"/>
      <c r="D14610"/>
      <c r="E14610"/>
      <c r="F14610"/>
      <c r="G14610"/>
      <c r="H14610" s="26"/>
      <c r="I14610" s="26"/>
      <c r="K14610"/>
      <c r="L14610"/>
      <c r="M14610"/>
      <c r="N14610"/>
      <c r="O14610"/>
      <c r="P14610"/>
      <c r="S14610"/>
    </row>
    <row r="14611" spans="1:20" x14ac:dyDescent="0.3">
      <c r="A14611" s="25"/>
      <c r="B14611"/>
      <c r="C14611"/>
      <c r="D14611"/>
      <c r="E14611"/>
      <c r="F14611"/>
      <c r="G14611"/>
      <c r="H14611" s="26"/>
      <c r="I14611" s="26"/>
      <c r="K14611"/>
      <c r="L14611"/>
      <c r="M14611"/>
      <c r="N14611"/>
      <c r="O14611"/>
      <c r="P14611"/>
      <c r="S14611"/>
    </row>
    <row r="14612" spans="1:20" x14ac:dyDescent="0.3">
      <c r="A14612" s="25"/>
      <c r="B14612"/>
      <c r="C14612"/>
      <c r="D14612"/>
      <c r="E14612"/>
      <c r="F14612"/>
      <c r="G14612"/>
      <c r="H14612" s="26"/>
      <c r="I14612" s="26"/>
      <c r="K14612"/>
      <c r="L14612"/>
      <c r="M14612"/>
      <c r="N14612"/>
      <c r="O14612"/>
      <c r="P14612"/>
      <c r="S14612"/>
    </row>
    <row r="14613" spans="1:20" x14ac:dyDescent="0.3">
      <c r="A14613" s="25"/>
      <c r="B14613"/>
      <c r="C14613"/>
      <c r="D14613"/>
      <c r="E14613"/>
      <c r="F14613"/>
      <c r="G14613"/>
      <c r="H14613"/>
      <c r="I14613" s="14"/>
      <c r="K14613"/>
      <c r="L14613"/>
      <c r="M14613"/>
      <c r="N14613"/>
      <c r="O14613"/>
      <c r="P14613"/>
      <c r="S14613"/>
    </row>
    <row r="14614" spans="1:20" x14ac:dyDescent="0.3">
      <c r="A14614" s="25"/>
      <c r="B14614"/>
      <c r="C14614"/>
      <c r="D14614"/>
      <c r="E14614"/>
      <c r="F14614"/>
      <c r="G14614"/>
      <c r="H14614"/>
      <c r="I14614" s="14"/>
      <c r="K14614"/>
      <c r="L14614"/>
      <c r="M14614"/>
      <c r="N14614"/>
      <c r="O14614"/>
      <c r="P14614"/>
      <c r="S14614"/>
    </row>
    <row r="14615" spans="1:20" x14ac:dyDescent="0.3">
      <c r="A14615" s="25"/>
      <c r="B14615"/>
      <c r="C14615"/>
      <c r="D14615"/>
      <c r="E14615"/>
      <c r="F14615"/>
      <c r="G14615"/>
      <c r="H14615" s="14"/>
      <c r="I14615" s="14"/>
      <c r="K14615"/>
      <c r="L14615"/>
      <c r="M14615"/>
      <c r="N14615"/>
      <c r="O14615"/>
      <c r="P14615"/>
      <c r="S14615"/>
      <c r="T14615" s="7"/>
    </row>
    <row r="14616" spans="1:20" x14ac:dyDescent="0.3">
      <c r="A14616" s="25"/>
      <c r="B14616"/>
      <c r="C14616"/>
      <c r="D14616"/>
      <c r="E14616"/>
      <c r="F14616"/>
      <c r="G14616"/>
      <c r="H14616"/>
      <c r="I14616" s="14"/>
      <c r="K14616"/>
      <c r="L14616"/>
      <c r="M14616"/>
      <c r="N14616"/>
      <c r="O14616"/>
      <c r="P14616"/>
      <c r="S14616"/>
    </row>
    <row r="14617" spans="1:20" x14ac:dyDescent="0.3">
      <c r="A14617" s="25"/>
      <c r="B14617"/>
      <c r="C14617"/>
      <c r="D14617"/>
      <c r="E14617"/>
      <c r="F14617"/>
      <c r="G14617"/>
      <c r="H14617"/>
      <c r="I14617" s="14"/>
      <c r="K14617"/>
      <c r="L14617"/>
      <c r="M14617"/>
      <c r="N14617"/>
      <c r="O14617"/>
      <c r="P14617"/>
      <c r="S14617"/>
    </row>
    <row r="14618" spans="1:20" x14ac:dyDescent="0.3">
      <c r="A14618" s="25"/>
      <c r="B14618"/>
      <c r="C14618"/>
      <c r="D14618"/>
      <c r="E14618"/>
      <c r="F14618"/>
      <c r="G14618"/>
      <c r="H14618"/>
      <c r="I14618" s="14"/>
      <c r="K14618"/>
      <c r="L14618"/>
      <c r="M14618"/>
      <c r="N14618"/>
      <c r="O14618"/>
      <c r="P14618"/>
      <c r="S14618"/>
    </row>
    <row r="14619" spans="1:20" x14ac:dyDescent="0.3">
      <c r="A14619" s="25"/>
      <c r="B14619"/>
      <c r="C14619"/>
      <c r="D14619"/>
      <c r="E14619"/>
      <c r="F14619"/>
      <c r="G14619"/>
      <c r="H14619" s="26"/>
      <c r="I14619" s="26"/>
      <c r="K14619"/>
      <c r="L14619"/>
      <c r="M14619"/>
      <c r="N14619"/>
      <c r="O14619"/>
      <c r="P14619"/>
      <c r="S14619"/>
    </row>
    <row r="14620" spans="1:20" x14ac:dyDescent="0.3">
      <c r="A14620" s="25"/>
      <c r="B14620"/>
      <c r="C14620"/>
      <c r="D14620"/>
      <c r="E14620"/>
      <c r="F14620"/>
      <c r="G14620"/>
      <c r="H14620" s="26"/>
      <c r="I14620" s="26"/>
      <c r="K14620"/>
      <c r="L14620"/>
      <c r="M14620"/>
      <c r="N14620"/>
      <c r="O14620"/>
      <c r="P14620"/>
      <c r="S14620"/>
    </row>
    <row r="14621" spans="1:20" x14ac:dyDescent="0.3">
      <c r="A14621" s="25"/>
      <c r="B14621"/>
      <c r="C14621"/>
      <c r="D14621"/>
      <c r="E14621"/>
      <c r="F14621"/>
      <c r="G14621"/>
      <c r="H14621" s="26"/>
      <c r="I14621" s="26"/>
      <c r="K14621"/>
      <c r="L14621"/>
      <c r="M14621"/>
      <c r="N14621"/>
      <c r="O14621"/>
      <c r="P14621"/>
      <c r="S14621"/>
    </row>
    <row r="14622" spans="1:20" x14ac:dyDescent="0.3">
      <c r="A14622" s="25"/>
      <c r="B14622"/>
      <c r="C14622"/>
      <c r="D14622"/>
      <c r="E14622"/>
      <c r="F14622"/>
      <c r="G14622"/>
      <c r="H14622" s="26"/>
      <c r="I14622" s="26"/>
      <c r="K14622"/>
      <c r="L14622"/>
      <c r="M14622"/>
      <c r="N14622"/>
      <c r="O14622"/>
      <c r="P14622"/>
      <c r="S14622"/>
    </row>
    <row r="14623" spans="1:20" x14ac:dyDescent="0.3">
      <c r="A14623" s="25"/>
      <c r="B14623"/>
      <c r="C14623"/>
      <c r="D14623"/>
      <c r="E14623"/>
      <c r="F14623"/>
      <c r="G14623"/>
      <c r="H14623" s="26"/>
      <c r="I14623" s="26"/>
      <c r="K14623"/>
      <c r="L14623"/>
      <c r="M14623"/>
      <c r="N14623"/>
      <c r="O14623"/>
      <c r="P14623"/>
      <c r="S14623"/>
    </row>
    <row r="14624" spans="1:20" x14ac:dyDescent="0.3">
      <c r="A14624" s="25"/>
      <c r="B14624"/>
      <c r="C14624"/>
      <c r="D14624"/>
      <c r="E14624"/>
      <c r="F14624"/>
      <c r="G14624"/>
      <c r="H14624" s="26"/>
      <c r="I14624" s="26"/>
      <c r="K14624"/>
      <c r="L14624"/>
      <c r="M14624"/>
      <c r="N14624"/>
      <c r="O14624"/>
      <c r="P14624"/>
      <c r="S14624"/>
    </row>
    <row r="14625" spans="1:20" x14ac:dyDescent="0.3">
      <c r="A14625" s="25"/>
      <c r="B14625"/>
      <c r="C14625"/>
      <c r="D14625"/>
      <c r="E14625"/>
      <c r="F14625"/>
      <c r="G14625"/>
      <c r="H14625"/>
      <c r="I14625"/>
      <c r="K14625"/>
      <c r="L14625"/>
      <c r="M14625"/>
      <c r="N14625"/>
      <c r="O14625"/>
      <c r="P14625"/>
      <c r="S14625"/>
    </row>
    <row r="14626" spans="1:20" x14ac:dyDescent="0.3">
      <c r="A14626" s="25"/>
      <c r="B14626"/>
      <c r="C14626"/>
      <c r="D14626"/>
      <c r="E14626"/>
      <c r="F14626"/>
      <c r="G14626"/>
      <c r="H14626"/>
      <c r="I14626" s="14"/>
      <c r="K14626"/>
      <c r="L14626"/>
      <c r="M14626"/>
      <c r="N14626"/>
      <c r="O14626"/>
      <c r="P14626"/>
      <c r="S14626"/>
    </row>
    <row r="14627" spans="1:20" x14ac:dyDescent="0.3">
      <c r="A14627" s="25"/>
      <c r="B14627"/>
      <c r="C14627"/>
      <c r="D14627"/>
      <c r="E14627"/>
      <c r="F14627"/>
      <c r="G14627"/>
      <c r="H14627"/>
      <c r="I14627"/>
      <c r="K14627"/>
      <c r="L14627"/>
      <c r="M14627"/>
      <c r="N14627"/>
      <c r="O14627"/>
      <c r="P14627"/>
      <c r="S14627"/>
    </row>
    <row r="14628" spans="1:20" x14ac:dyDescent="0.3">
      <c r="A14628" s="25"/>
      <c r="B14628"/>
      <c r="C14628"/>
      <c r="D14628"/>
      <c r="E14628"/>
      <c r="F14628"/>
      <c r="G14628"/>
      <c r="H14628"/>
      <c r="I14628"/>
      <c r="K14628"/>
      <c r="L14628"/>
      <c r="M14628"/>
      <c r="N14628"/>
      <c r="O14628"/>
      <c r="P14628"/>
      <c r="S14628"/>
    </row>
    <row r="14629" spans="1:20" x14ac:dyDescent="0.3">
      <c r="A14629" s="25"/>
      <c r="B14629"/>
      <c r="C14629"/>
      <c r="D14629"/>
      <c r="E14629"/>
      <c r="F14629"/>
      <c r="G14629"/>
      <c r="H14629"/>
      <c r="I14629" s="14"/>
      <c r="K14629"/>
      <c r="L14629"/>
      <c r="M14629"/>
      <c r="N14629"/>
      <c r="O14629"/>
      <c r="P14629"/>
      <c r="S14629"/>
    </row>
    <row r="14630" spans="1:20" x14ac:dyDescent="0.3">
      <c r="A14630" s="25"/>
      <c r="B14630"/>
      <c r="C14630"/>
      <c r="D14630"/>
      <c r="E14630"/>
      <c r="F14630"/>
      <c r="G14630"/>
      <c r="H14630"/>
      <c r="I14630" s="14"/>
      <c r="K14630"/>
      <c r="L14630"/>
      <c r="M14630"/>
      <c r="N14630"/>
      <c r="O14630"/>
      <c r="P14630"/>
      <c r="S14630"/>
    </row>
    <row r="14631" spans="1:20" x14ac:dyDescent="0.3">
      <c r="A14631" s="25"/>
      <c r="B14631"/>
      <c r="C14631"/>
      <c r="D14631"/>
      <c r="E14631"/>
      <c r="F14631"/>
      <c r="G14631"/>
      <c r="H14631" s="26"/>
      <c r="I14631" s="26"/>
      <c r="K14631"/>
      <c r="L14631"/>
      <c r="M14631"/>
      <c r="N14631"/>
      <c r="O14631"/>
      <c r="P14631"/>
      <c r="S14631"/>
      <c r="T14631" s="7"/>
    </row>
    <row r="14632" spans="1:20" x14ac:dyDescent="0.3">
      <c r="A14632" s="25"/>
      <c r="B14632"/>
      <c r="C14632"/>
      <c r="D14632"/>
      <c r="E14632"/>
      <c r="F14632"/>
      <c r="G14632"/>
      <c r="H14632" s="26"/>
      <c r="I14632" s="26"/>
      <c r="K14632"/>
      <c r="L14632"/>
      <c r="M14632"/>
      <c r="N14632"/>
      <c r="O14632"/>
      <c r="P14632"/>
      <c r="S14632"/>
    </row>
    <row r="14633" spans="1:20" x14ac:dyDescent="0.3">
      <c r="A14633" s="25"/>
      <c r="B14633"/>
      <c r="C14633"/>
      <c r="D14633"/>
      <c r="E14633"/>
      <c r="F14633"/>
      <c r="G14633"/>
      <c r="H14633" s="26"/>
      <c r="I14633" s="26"/>
      <c r="K14633"/>
      <c r="L14633"/>
      <c r="M14633"/>
      <c r="N14633"/>
      <c r="O14633"/>
      <c r="P14633"/>
      <c r="S14633"/>
    </row>
    <row r="14634" spans="1:20" x14ac:dyDescent="0.3">
      <c r="A14634" s="25"/>
      <c r="B14634"/>
      <c r="C14634"/>
      <c r="D14634"/>
      <c r="E14634"/>
      <c r="F14634"/>
      <c r="G14634"/>
      <c r="H14634" s="26"/>
      <c r="I14634" s="26"/>
      <c r="K14634"/>
      <c r="L14634"/>
      <c r="M14634"/>
      <c r="N14634"/>
      <c r="O14634"/>
      <c r="P14634"/>
      <c r="S14634"/>
    </row>
    <row r="14635" spans="1:20" x14ac:dyDescent="0.3">
      <c r="A14635" s="25"/>
      <c r="B14635"/>
      <c r="C14635"/>
      <c r="D14635"/>
      <c r="E14635"/>
      <c r="F14635"/>
      <c r="G14635"/>
      <c r="H14635" s="26"/>
      <c r="I14635" s="26"/>
      <c r="K14635"/>
      <c r="L14635"/>
      <c r="M14635"/>
      <c r="N14635"/>
      <c r="O14635"/>
      <c r="P14635"/>
      <c r="S14635"/>
    </row>
    <row r="14636" spans="1:20" x14ac:dyDescent="0.3">
      <c r="A14636" s="25"/>
      <c r="B14636"/>
      <c r="C14636"/>
      <c r="D14636"/>
      <c r="E14636"/>
      <c r="F14636"/>
      <c r="G14636"/>
      <c r="H14636" s="26"/>
      <c r="I14636" s="26"/>
      <c r="K14636"/>
      <c r="L14636"/>
      <c r="M14636"/>
      <c r="N14636"/>
      <c r="O14636"/>
      <c r="P14636"/>
      <c r="S14636"/>
    </row>
    <row r="14637" spans="1:20" x14ac:dyDescent="0.3">
      <c r="A14637" s="25"/>
      <c r="B14637"/>
      <c r="C14637"/>
      <c r="D14637"/>
      <c r="E14637"/>
      <c r="F14637"/>
      <c r="G14637"/>
      <c r="H14637" s="26"/>
      <c r="I14637" s="26"/>
      <c r="K14637"/>
      <c r="L14637"/>
      <c r="M14637"/>
      <c r="N14637"/>
      <c r="O14637"/>
      <c r="P14637"/>
      <c r="S14637"/>
      <c r="T14637" s="7"/>
    </row>
    <row r="14638" spans="1:20" x14ac:dyDescent="0.3">
      <c r="A14638" s="25"/>
      <c r="B14638"/>
      <c r="C14638"/>
      <c r="D14638"/>
      <c r="E14638"/>
      <c r="F14638"/>
      <c r="G14638"/>
      <c r="H14638" s="26"/>
      <c r="I14638" s="26"/>
      <c r="K14638"/>
      <c r="L14638"/>
      <c r="M14638"/>
      <c r="N14638"/>
      <c r="O14638"/>
      <c r="P14638"/>
      <c r="S14638"/>
    </row>
    <row r="14639" spans="1:20" x14ac:dyDescent="0.3">
      <c r="A14639" s="25"/>
      <c r="B14639"/>
      <c r="C14639"/>
      <c r="D14639"/>
      <c r="E14639"/>
      <c r="F14639"/>
      <c r="G14639"/>
      <c r="H14639" s="26"/>
      <c r="I14639" s="26"/>
      <c r="K14639"/>
      <c r="L14639"/>
      <c r="M14639"/>
      <c r="N14639"/>
      <c r="O14639"/>
      <c r="P14639"/>
      <c r="S14639"/>
    </row>
    <row r="14640" spans="1:20" x14ac:dyDescent="0.3">
      <c r="A14640" s="25"/>
      <c r="B14640"/>
      <c r="C14640"/>
      <c r="D14640"/>
      <c r="E14640"/>
      <c r="F14640"/>
      <c r="G14640"/>
      <c r="H14640"/>
      <c r="I14640" s="14"/>
      <c r="K14640"/>
      <c r="L14640"/>
      <c r="M14640"/>
      <c r="N14640"/>
      <c r="O14640"/>
      <c r="P14640"/>
      <c r="S14640"/>
    </row>
    <row r="14641" spans="1:20" x14ac:dyDescent="0.3">
      <c r="A14641" s="25"/>
      <c r="B14641"/>
      <c r="C14641"/>
      <c r="D14641"/>
      <c r="E14641"/>
      <c r="F14641"/>
      <c r="G14641"/>
      <c r="H14641"/>
      <c r="I14641" s="14"/>
      <c r="K14641"/>
      <c r="L14641"/>
      <c r="M14641"/>
      <c r="N14641"/>
      <c r="O14641"/>
      <c r="P14641"/>
      <c r="S14641"/>
    </row>
    <row r="14642" spans="1:20" x14ac:dyDescent="0.3">
      <c r="A14642" s="25"/>
      <c r="B14642"/>
      <c r="C14642"/>
      <c r="D14642"/>
      <c r="E14642"/>
      <c r="F14642"/>
      <c r="G14642"/>
      <c r="H14642"/>
      <c r="I14642" s="14"/>
      <c r="K14642"/>
      <c r="L14642"/>
      <c r="M14642"/>
      <c r="N14642"/>
      <c r="O14642"/>
      <c r="P14642"/>
      <c r="S14642"/>
    </row>
    <row r="14643" spans="1:20" x14ac:dyDescent="0.3">
      <c r="A14643" s="25"/>
      <c r="B14643"/>
      <c r="C14643"/>
      <c r="D14643"/>
      <c r="E14643"/>
      <c r="F14643"/>
      <c r="G14643"/>
      <c r="H14643" s="14"/>
      <c r="I14643" s="14"/>
      <c r="K14643"/>
      <c r="L14643"/>
      <c r="M14643"/>
      <c r="N14643"/>
      <c r="O14643"/>
      <c r="P14643"/>
      <c r="S14643"/>
    </row>
    <row r="14644" spans="1:20" x14ac:dyDescent="0.3">
      <c r="A14644" s="25"/>
      <c r="B14644"/>
      <c r="C14644"/>
      <c r="D14644"/>
      <c r="E14644"/>
      <c r="F14644"/>
      <c r="G14644"/>
      <c r="H14644"/>
      <c r="I14644" s="14"/>
      <c r="K14644"/>
      <c r="L14644"/>
      <c r="M14644"/>
      <c r="N14644"/>
      <c r="O14644"/>
      <c r="P14644"/>
      <c r="S14644"/>
    </row>
    <row r="14645" spans="1:20" x14ac:dyDescent="0.3">
      <c r="A14645" s="25"/>
      <c r="B14645"/>
      <c r="C14645"/>
      <c r="D14645"/>
      <c r="E14645"/>
      <c r="F14645"/>
      <c r="G14645"/>
      <c r="H14645"/>
      <c r="I14645" s="14"/>
      <c r="K14645"/>
      <c r="L14645"/>
      <c r="M14645"/>
      <c r="N14645"/>
      <c r="O14645"/>
      <c r="P14645"/>
      <c r="S14645"/>
    </row>
    <row r="14646" spans="1:20" x14ac:dyDescent="0.3">
      <c r="A14646" s="25"/>
      <c r="B14646"/>
      <c r="C14646"/>
      <c r="D14646"/>
      <c r="E14646"/>
      <c r="F14646"/>
      <c r="G14646"/>
      <c r="H14646"/>
      <c r="I14646" s="14"/>
      <c r="K14646"/>
      <c r="L14646"/>
      <c r="M14646"/>
      <c r="N14646"/>
      <c r="O14646"/>
      <c r="P14646"/>
      <c r="S14646"/>
    </row>
    <row r="14647" spans="1:20" x14ac:dyDescent="0.3">
      <c r="A14647" s="25"/>
      <c r="B14647"/>
      <c r="C14647"/>
      <c r="D14647"/>
      <c r="E14647"/>
      <c r="F14647"/>
      <c r="G14647"/>
      <c r="H14647"/>
      <c r="I14647" s="14"/>
      <c r="K14647"/>
      <c r="L14647"/>
      <c r="M14647"/>
      <c r="N14647"/>
      <c r="O14647"/>
      <c r="P14647"/>
      <c r="S14647"/>
    </row>
    <row r="14648" spans="1:20" x14ac:dyDescent="0.3">
      <c r="A14648" s="25"/>
      <c r="B14648"/>
      <c r="C14648"/>
      <c r="D14648"/>
      <c r="E14648"/>
      <c r="F14648"/>
      <c r="G14648"/>
      <c r="H14648" s="14"/>
      <c r="I14648" s="14"/>
      <c r="K14648"/>
      <c r="L14648"/>
      <c r="M14648"/>
      <c r="N14648"/>
      <c r="O14648"/>
      <c r="P14648"/>
      <c r="S14648"/>
      <c r="T14648" s="7"/>
    </row>
    <row r="14649" spans="1:20" x14ac:dyDescent="0.3">
      <c r="A14649" s="25"/>
      <c r="B14649"/>
      <c r="C14649"/>
      <c r="D14649"/>
      <c r="E14649"/>
      <c r="F14649"/>
      <c r="G14649"/>
      <c r="H14649"/>
      <c r="I14649" s="26"/>
      <c r="K14649"/>
      <c r="L14649"/>
      <c r="M14649"/>
      <c r="N14649"/>
      <c r="O14649"/>
      <c r="P14649"/>
      <c r="S14649"/>
    </row>
    <row r="14650" spans="1:20" x14ac:dyDescent="0.3">
      <c r="A14650" s="25"/>
      <c r="B14650"/>
      <c r="C14650"/>
      <c r="D14650"/>
      <c r="E14650"/>
      <c r="F14650"/>
      <c r="G14650"/>
      <c r="H14650" s="14"/>
      <c r="I14650" s="26"/>
      <c r="K14650"/>
      <c r="L14650"/>
      <c r="M14650"/>
      <c r="N14650"/>
      <c r="O14650"/>
      <c r="P14650"/>
      <c r="S14650"/>
    </row>
    <row r="14651" spans="1:20" x14ac:dyDescent="0.3">
      <c r="A14651" s="25"/>
      <c r="B14651"/>
      <c r="C14651"/>
      <c r="D14651"/>
      <c r="E14651"/>
      <c r="F14651"/>
      <c r="G14651"/>
      <c r="H14651"/>
      <c r="I14651"/>
      <c r="K14651"/>
      <c r="L14651"/>
      <c r="M14651"/>
      <c r="N14651"/>
      <c r="O14651"/>
      <c r="P14651"/>
      <c r="S14651"/>
    </row>
    <row r="14652" spans="1:20" x14ac:dyDescent="0.3">
      <c r="A14652" s="25"/>
      <c r="B14652"/>
      <c r="C14652"/>
      <c r="D14652"/>
      <c r="E14652"/>
      <c r="F14652"/>
      <c r="G14652"/>
      <c r="H14652"/>
      <c r="I14652"/>
      <c r="K14652"/>
      <c r="L14652"/>
      <c r="M14652"/>
      <c r="N14652"/>
      <c r="O14652"/>
      <c r="P14652"/>
      <c r="S14652"/>
    </row>
    <row r="14653" spans="1:20" x14ac:dyDescent="0.3">
      <c r="A14653" s="25"/>
      <c r="B14653"/>
      <c r="C14653"/>
      <c r="D14653"/>
      <c r="E14653"/>
      <c r="F14653"/>
      <c r="G14653"/>
      <c r="H14653"/>
      <c r="I14653"/>
      <c r="K14653"/>
      <c r="L14653"/>
      <c r="M14653"/>
      <c r="N14653"/>
      <c r="O14653"/>
      <c r="P14653"/>
      <c r="S14653"/>
    </row>
    <row r="14654" spans="1:20" x14ac:dyDescent="0.3">
      <c r="A14654" s="25"/>
      <c r="B14654"/>
      <c r="C14654"/>
      <c r="D14654"/>
      <c r="E14654"/>
      <c r="F14654"/>
      <c r="G14654"/>
      <c r="H14654" s="14"/>
      <c r="I14654" s="14"/>
      <c r="K14654"/>
      <c r="L14654"/>
      <c r="M14654"/>
      <c r="N14654"/>
      <c r="O14654"/>
      <c r="P14654"/>
      <c r="S14654"/>
      <c r="T14654" s="7"/>
    </row>
    <row r="14655" spans="1:20" x14ac:dyDescent="0.3">
      <c r="A14655" s="25"/>
      <c r="B14655"/>
      <c r="C14655"/>
      <c r="D14655"/>
      <c r="E14655"/>
      <c r="F14655"/>
      <c r="G14655"/>
      <c r="H14655" s="26"/>
      <c r="I14655" s="26"/>
      <c r="K14655"/>
      <c r="L14655"/>
      <c r="M14655"/>
      <c r="N14655"/>
      <c r="O14655"/>
      <c r="P14655"/>
      <c r="S14655"/>
      <c r="T14655" s="7"/>
    </row>
    <row r="14656" spans="1:20" x14ac:dyDescent="0.3">
      <c r="A14656" s="25"/>
      <c r="B14656"/>
      <c r="C14656"/>
      <c r="D14656"/>
      <c r="E14656"/>
      <c r="F14656"/>
      <c r="G14656"/>
      <c r="H14656" s="26"/>
      <c r="I14656" s="26"/>
      <c r="K14656"/>
      <c r="L14656"/>
      <c r="M14656"/>
      <c r="N14656"/>
      <c r="O14656"/>
      <c r="P14656"/>
      <c r="S14656"/>
    </row>
    <row r="14657" spans="1:19" x14ac:dyDescent="0.3">
      <c r="A14657" s="25"/>
      <c r="B14657"/>
      <c r="C14657"/>
      <c r="D14657"/>
      <c r="E14657"/>
      <c r="F14657"/>
      <c r="G14657"/>
      <c r="H14657" s="26"/>
      <c r="I14657" s="26"/>
      <c r="K14657"/>
      <c r="L14657"/>
      <c r="M14657"/>
      <c r="N14657"/>
      <c r="O14657"/>
      <c r="P14657"/>
      <c r="S14657"/>
    </row>
    <row r="14658" spans="1:19" x14ac:dyDescent="0.3">
      <c r="A14658" s="25"/>
      <c r="B14658"/>
      <c r="C14658"/>
      <c r="D14658"/>
      <c r="E14658"/>
      <c r="F14658"/>
      <c r="G14658"/>
      <c r="H14658" s="26"/>
      <c r="I14658" s="26"/>
      <c r="K14658"/>
      <c r="L14658"/>
      <c r="M14658"/>
      <c r="N14658"/>
      <c r="O14658"/>
      <c r="P14658"/>
      <c r="S14658"/>
    </row>
    <row r="14659" spans="1:19" x14ac:dyDescent="0.3">
      <c r="A14659" s="25"/>
      <c r="B14659"/>
      <c r="C14659"/>
      <c r="D14659"/>
      <c r="E14659"/>
      <c r="F14659"/>
      <c r="G14659"/>
      <c r="H14659" s="26"/>
      <c r="I14659" s="26"/>
      <c r="K14659"/>
      <c r="L14659"/>
      <c r="M14659"/>
      <c r="N14659"/>
      <c r="O14659"/>
      <c r="P14659"/>
      <c r="S14659"/>
    </row>
    <row r="14660" spans="1:19" x14ac:dyDescent="0.3">
      <c r="A14660" s="25"/>
      <c r="B14660"/>
      <c r="C14660"/>
      <c r="D14660"/>
      <c r="E14660"/>
      <c r="F14660"/>
      <c r="G14660"/>
      <c r="H14660" s="26"/>
      <c r="I14660" s="26"/>
      <c r="K14660"/>
      <c r="L14660"/>
      <c r="M14660"/>
      <c r="N14660"/>
      <c r="O14660"/>
      <c r="P14660"/>
      <c r="S14660"/>
    </row>
    <row r="14661" spans="1:19" x14ac:dyDescent="0.3">
      <c r="A14661" s="25"/>
      <c r="B14661"/>
      <c r="C14661"/>
      <c r="D14661"/>
      <c r="E14661"/>
      <c r="F14661"/>
      <c r="G14661"/>
      <c r="H14661"/>
      <c r="I14661" s="14"/>
      <c r="K14661"/>
      <c r="L14661"/>
      <c r="M14661"/>
      <c r="N14661"/>
      <c r="O14661"/>
      <c r="P14661"/>
      <c r="S14661"/>
    </row>
    <row r="14662" spans="1:19" x14ac:dyDescent="0.3">
      <c r="A14662" s="25"/>
      <c r="B14662"/>
      <c r="C14662"/>
      <c r="D14662"/>
      <c r="E14662"/>
      <c r="F14662"/>
      <c r="G14662"/>
      <c r="H14662"/>
      <c r="I14662" s="14"/>
      <c r="K14662"/>
      <c r="L14662"/>
      <c r="M14662"/>
      <c r="N14662"/>
      <c r="O14662"/>
      <c r="P14662"/>
      <c r="S14662"/>
    </row>
    <row r="14663" spans="1:19" x14ac:dyDescent="0.3">
      <c r="A14663" s="25"/>
      <c r="B14663"/>
      <c r="C14663"/>
      <c r="D14663"/>
      <c r="E14663"/>
      <c r="F14663"/>
      <c r="G14663"/>
      <c r="H14663"/>
      <c r="I14663" s="14"/>
      <c r="K14663"/>
      <c r="L14663"/>
      <c r="M14663"/>
      <c r="N14663"/>
      <c r="O14663"/>
      <c r="P14663"/>
      <c r="S14663"/>
    </row>
    <row r="14664" spans="1:19" x14ac:dyDescent="0.3">
      <c r="A14664" s="25"/>
      <c r="B14664"/>
      <c r="C14664"/>
      <c r="D14664"/>
      <c r="E14664"/>
      <c r="F14664"/>
      <c r="G14664"/>
      <c r="H14664"/>
      <c r="I14664" s="14"/>
      <c r="K14664"/>
      <c r="L14664"/>
      <c r="M14664"/>
      <c r="N14664"/>
      <c r="O14664"/>
      <c r="P14664"/>
      <c r="S14664"/>
    </row>
    <row r="14665" spans="1:19" x14ac:dyDescent="0.3">
      <c r="A14665" s="25"/>
      <c r="B14665"/>
      <c r="C14665"/>
      <c r="D14665"/>
      <c r="E14665"/>
      <c r="F14665"/>
      <c r="G14665"/>
      <c r="H14665"/>
      <c r="I14665" s="14"/>
      <c r="K14665"/>
      <c r="L14665"/>
      <c r="M14665"/>
      <c r="N14665"/>
      <c r="O14665"/>
      <c r="P14665"/>
      <c r="S14665"/>
    </row>
    <row r="14666" spans="1:19" x14ac:dyDescent="0.3">
      <c r="A14666" s="25"/>
      <c r="B14666"/>
      <c r="C14666"/>
      <c r="D14666"/>
      <c r="E14666"/>
      <c r="F14666"/>
      <c r="G14666"/>
      <c r="H14666" s="14"/>
      <c r="I14666"/>
      <c r="K14666"/>
      <c r="L14666"/>
      <c r="M14666"/>
      <c r="N14666"/>
      <c r="O14666"/>
      <c r="P14666"/>
      <c r="S14666"/>
    </row>
    <row r="14667" spans="1:19" x14ac:dyDescent="0.3">
      <c r="A14667" s="25"/>
      <c r="B14667"/>
      <c r="C14667"/>
      <c r="D14667"/>
      <c r="E14667"/>
      <c r="F14667"/>
      <c r="G14667"/>
      <c r="H14667"/>
      <c r="I14667" s="26"/>
      <c r="K14667"/>
      <c r="L14667"/>
      <c r="M14667"/>
      <c r="N14667"/>
      <c r="O14667"/>
      <c r="P14667"/>
      <c r="S14667"/>
    </row>
    <row r="14668" spans="1:19" x14ac:dyDescent="0.3">
      <c r="A14668" s="25"/>
      <c r="B14668"/>
      <c r="C14668"/>
      <c r="D14668"/>
      <c r="E14668"/>
      <c r="F14668"/>
      <c r="G14668"/>
      <c r="H14668"/>
      <c r="I14668" s="26"/>
      <c r="K14668"/>
      <c r="L14668"/>
      <c r="M14668"/>
      <c r="N14668"/>
      <c r="O14668"/>
      <c r="P14668"/>
      <c r="S14668"/>
    </row>
    <row r="14669" spans="1:19" x14ac:dyDescent="0.3">
      <c r="A14669" s="25"/>
      <c r="B14669"/>
      <c r="C14669"/>
      <c r="D14669"/>
      <c r="E14669"/>
      <c r="F14669"/>
      <c r="G14669"/>
      <c r="H14669"/>
      <c r="I14669"/>
      <c r="K14669"/>
      <c r="L14669"/>
      <c r="M14669"/>
      <c r="N14669"/>
      <c r="O14669"/>
      <c r="P14669"/>
      <c r="S14669"/>
    </row>
    <row r="14670" spans="1:19" x14ac:dyDescent="0.3">
      <c r="A14670" s="25"/>
      <c r="B14670"/>
      <c r="C14670"/>
      <c r="D14670"/>
      <c r="E14670"/>
      <c r="F14670"/>
      <c r="G14670"/>
      <c r="H14670"/>
      <c r="I14670"/>
      <c r="K14670"/>
      <c r="L14670"/>
      <c r="M14670"/>
      <c r="N14670"/>
      <c r="O14670"/>
      <c r="P14670"/>
      <c r="S14670"/>
    </row>
    <row r="14671" spans="1:19" x14ac:dyDescent="0.3">
      <c r="A14671" s="25"/>
      <c r="B14671"/>
      <c r="C14671"/>
      <c r="D14671"/>
      <c r="E14671"/>
      <c r="F14671"/>
      <c r="G14671"/>
      <c r="H14671"/>
      <c r="I14671"/>
      <c r="K14671"/>
      <c r="L14671"/>
      <c r="M14671"/>
      <c r="N14671"/>
      <c r="O14671"/>
      <c r="P14671"/>
      <c r="S14671"/>
    </row>
    <row r="14672" spans="1:19" x14ac:dyDescent="0.3">
      <c r="A14672" s="25"/>
      <c r="B14672"/>
      <c r="C14672"/>
      <c r="D14672"/>
      <c r="E14672"/>
      <c r="F14672"/>
      <c r="G14672"/>
      <c r="H14672"/>
      <c r="I14672"/>
      <c r="K14672"/>
      <c r="L14672"/>
      <c r="M14672"/>
      <c r="N14672"/>
      <c r="O14672"/>
      <c r="P14672"/>
      <c r="S14672"/>
    </row>
    <row r="14673" spans="1:19" x14ac:dyDescent="0.3">
      <c r="A14673" s="25"/>
      <c r="B14673"/>
      <c r="C14673"/>
      <c r="D14673"/>
      <c r="E14673"/>
      <c r="F14673"/>
      <c r="G14673"/>
      <c r="H14673" s="26"/>
      <c r="I14673" s="26"/>
      <c r="K14673"/>
      <c r="L14673"/>
      <c r="M14673"/>
      <c r="N14673"/>
      <c r="O14673"/>
      <c r="P14673"/>
      <c r="S14673"/>
    </row>
    <row r="14674" spans="1:19" x14ac:dyDescent="0.3">
      <c r="A14674" s="25"/>
      <c r="B14674"/>
      <c r="C14674"/>
      <c r="D14674"/>
      <c r="E14674"/>
      <c r="F14674"/>
      <c r="G14674"/>
      <c r="H14674" s="26"/>
      <c r="I14674" s="26"/>
      <c r="K14674"/>
      <c r="L14674"/>
      <c r="M14674"/>
      <c r="N14674"/>
      <c r="O14674"/>
      <c r="P14674"/>
      <c r="S14674"/>
    </row>
    <row r="14675" spans="1:19" x14ac:dyDescent="0.3">
      <c r="A14675" s="25"/>
      <c r="B14675"/>
      <c r="C14675"/>
      <c r="D14675"/>
      <c r="E14675"/>
      <c r="F14675"/>
      <c r="G14675"/>
      <c r="H14675" s="26"/>
      <c r="I14675" s="26"/>
      <c r="K14675"/>
      <c r="L14675"/>
      <c r="M14675"/>
      <c r="N14675"/>
      <c r="O14675"/>
      <c r="P14675"/>
      <c r="S14675"/>
    </row>
    <row r="14676" spans="1:19" x14ac:dyDescent="0.3">
      <c r="A14676" s="25"/>
      <c r="B14676"/>
      <c r="C14676"/>
      <c r="D14676"/>
      <c r="E14676"/>
      <c r="F14676"/>
      <c r="G14676"/>
      <c r="H14676" s="26"/>
      <c r="I14676" s="26"/>
      <c r="K14676"/>
      <c r="L14676"/>
      <c r="M14676"/>
      <c r="N14676"/>
      <c r="O14676"/>
      <c r="P14676"/>
      <c r="S14676"/>
    </row>
    <row r="14677" spans="1:19" x14ac:dyDescent="0.3">
      <c r="A14677" s="25"/>
      <c r="B14677"/>
      <c r="C14677"/>
      <c r="D14677"/>
      <c r="E14677"/>
      <c r="F14677"/>
      <c r="G14677"/>
      <c r="H14677" s="26"/>
      <c r="I14677" s="26"/>
      <c r="K14677"/>
      <c r="L14677"/>
      <c r="M14677"/>
      <c r="N14677"/>
      <c r="O14677"/>
      <c r="P14677"/>
      <c r="S14677"/>
    </row>
    <row r="14678" spans="1:19" x14ac:dyDescent="0.3">
      <c r="A14678" s="25"/>
      <c r="B14678"/>
      <c r="C14678"/>
      <c r="D14678"/>
      <c r="E14678"/>
      <c r="F14678"/>
      <c r="G14678"/>
      <c r="H14678" s="26"/>
      <c r="I14678" s="26"/>
      <c r="K14678"/>
      <c r="L14678"/>
      <c r="M14678"/>
      <c r="N14678"/>
      <c r="O14678"/>
      <c r="P14678"/>
      <c r="S14678"/>
    </row>
    <row r="14679" spans="1:19" x14ac:dyDescent="0.3">
      <c r="A14679" s="25"/>
      <c r="B14679"/>
      <c r="C14679"/>
      <c r="D14679"/>
      <c r="E14679"/>
      <c r="F14679"/>
      <c r="G14679"/>
      <c r="H14679" s="26"/>
      <c r="I14679" s="26"/>
      <c r="K14679"/>
      <c r="L14679"/>
      <c r="M14679"/>
      <c r="N14679"/>
      <c r="O14679"/>
      <c r="P14679"/>
      <c r="S14679"/>
    </row>
    <row r="14680" spans="1:19" x14ac:dyDescent="0.3">
      <c r="A14680" s="25"/>
      <c r="B14680"/>
      <c r="C14680"/>
      <c r="D14680"/>
      <c r="E14680"/>
      <c r="F14680"/>
      <c r="G14680"/>
      <c r="H14680" s="26"/>
      <c r="I14680" s="26"/>
      <c r="K14680"/>
      <c r="L14680"/>
      <c r="M14680"/>
      <c r="N14680"/>
      <c r="O14680"/>
      <c r="P14680"/>
      <c r="S14680"/>
    </row>
    <row r="14681" spans="1:19" x14ac:dyDescent="0.3">
      <c r="A14681" s="25"/>
      <c r="B14681"/>
      <c r="C14681"/>
      <c r="D14681"/>
      <c r="E14681"/>
      <c r="F14681"/>
      <c r="G14681"/>
      <c r="H14681"/>
      <c r="I14681" s="26"/>
      <c r="K14681"/>
      <c r="L14681"/>
      <c r="M14681"/>
      <c r="N14681"/>
      <c r="O14681"/>
      <c r="P14681"/>
      <c r="S14681"/>
    </row>
    <row r="14682" spans="1:19" x14ac:dyDescent="0.3">
      <c r="A14682" s="25"/>
      <c r="B14682"/>
      <c r="C14682"/>
      <c r="D14682"/>
      <c r="E14682"/>
      <c r="F14682"/>
      <c r="G14682"/>
      <c r="H14682"/>
      <c r="I14682" s="26"/>
      <c r="K14682"/>
      <c r="L14682"/>
      <c r="M14682"/>
      <c r="N14682"/>
      <c r="O14682"/>
      <c r="P14682"/>
      <c r="S14682"/>
    </row>
    <row r="14683" spans="1:19" x14ac:dyDescent="0.3">
      <c r="A14683" s="25"/>
      <c r="B14683"/>
      <c r="C14683"/>
      <c r="D14683"/>
      <c r="E14683"/>
      <c r="F14683"/>
      <c r="G14683"/>
      <c r="H14683" s="14"/>
      <c r="I14683" s="26"/>
      <c r="K14683"/>
      <c r="L14683"/>
      <c r="M14683"/>
      <c r="N14683"/>
      <c r="O14683"/>
      <c r="P14683"/>
      <c r="S14683"/>
    </row>
    <row r="14684" spans="1:19" x14ac:dyDescent="0.3">
      <c r="A14684" s="25"/>
      <c r="B14684"/>
      <c r="C14684"/>
      <c r="D14684"/>
      <c r="E14684"/>
      <c r="F14684"/>
      <c r="G14684"/>
      <c r="H14684" s="14"/>
      <c r="I14684" s="26"/>
      <c r="K14684"/>
      <c r="L14684"/>
      <c r="M14684"/>
      <c r="N14684"/>
      <c r="O14684"/>
      <c r="P14684"/>
      <c r="S14684"/>
    </row>
    <row r="14685" spans="1:19" x14ac:dyDescent="0.3">
      <c r="A14685" s="25"/>
      <c r="B14685"/>
      <c r="C14685"/>
      <c r="D14685"/>
      <c r="E14685"/>
      <c r="F14685"/>
      <c r="G14685"/>
      <c r="H14685" s="26"/>
      <c r="I14685" s="26"/>
      <c r="K14685"/>
      <c r="L14685"/>
      <c r="M14685"/>
      <c r="N14685"/>
      <c r="O14685"/>
      <c r="P14685"/>
      <c r="S14685"/>
    </row>
    <row r="14686" spans="1:19" x14ac:dyDescent="0.3">
      <c r="A14686" s="25"/>
      <c r="B14686"/>
      <c r="C14686"/>
      <c r="D14686"/>
      <c r="E14686"/>
      <c r="F14686"/>
      <c r="G14686"/>
      <c r="H14686" s="26"/>
      <c r="I14686" s="26"/>
      <c r="K14686"/>
      <c r="L14686"/>
      <c r="M14686"/>
      <c r="N14686"/>
      <c r="O14686"/>
      <c r="P14686"/>
      <c r="S14686"/>
    </row>
    <row r="14687" spans="1:19" x14ac:dyDescent="0.3">
      <c r="A14687" s="25"/>
      <c r="B14687"/>
      <c r="C14687"/>
      <c r="D14687"/>
      <c r="E14687"/>
      <c r="F14687"/>
      <c r="G14687"/>
      <c r="H14687" s="26"/>
      <c r="I14687" s="26"/>
      <c r="K14687"/>
      <c r="L14687"/>
      <c r="M14687"/>
      <c r="N14687"/>
      <c r="O14687"/>
      <c r="P14687"/>
      <c r="S14687"/>
    </row>
    <row r="14688" spans="1:19" x14ac:dyDescent="0.3">
      <c r="A14688" s="25"/>
      <c r="B14688"/>
      <c r="C14688"/>
      <c r="D14688"/>
      <c r="E14688"/>
      <c r="F14688"/>
      <c r="G14688"/>
      <c r="H14688" s="26"/>
      <c r="I14688" s="26"/>
      <c r="K14688"/>
      <c r="L14688"/>
      <c r="M14688"/>
      <c r="N14688"/>
      <c r="O14688"/>
      <c r="P14688"/>
      <c r="S14688"/>
    </row>
    <row r="14689" spans="1:20" x14ac:dyDescent="0.3">
      <c r="A14689" s="25"/>
      <c r="B14689"/>
      <c r="C14689"/>
      <c r="D14689"/>
      <c r="E14689"/>
      <c r="F14689"/>
      <c r="G14689"/>
      <c r="H14689" s="14"/>
      <c r="I14689" s="14"/>
      <c r="K14689"/>
      <c r="L14689"/>
      <c r="M14689"/>
      <c r="N14689"/>
      <c r="O14689"/>
      <c r="P14689"/>
      <c r="S14689"/>
    </row>
    <row r="14690" spans="1:20" x14ac:dyDescent="0.3">
      <c r="A14690" s="25"/>
      <c r="B14690"/>
      <c r="C14690"/>
      <c r="D14690"/>
      <c r="E14690"/>
      <c r="F14690"/>
      <c r="G14690"/>
      <c r="H14690" s="14"/>
      <c r="I14690" s="14"/>
      <c r="K14690"/>
      <c r="L14690"/>
      <c r="M14690"/>
      <c r="N14690"/>
      <c r="O14690"/>
      <c r="P14690"/>
      <c r="S14690"/>
      <c r="T14690" s="7"/>
    </row>
    <row r="14691" spans="1:20" x14ac:dyDescent="0.3">
      <c r="A14691" s="25"/>
      <c r="B14691"/>
      <c r="C14691"/>
      <c r="D14691"/>
      <c r="E14691"/>
      <c r="F14691"/>
      <c r="G14691"/>
      <c r="H14691"/>
      <c r="I14691" s="14"/>
      <c r="K14691"/>
      <c r="L14691"/>
      <c r="M14691"/>
      <c r="N14691"/>
      <c r="O14691"/>
      <c r="P14691"/>
      <c r="S14691"/>
    </row>
    <row r="14692" spans="1:20" x14ac:dyDescent="0.3">
      <c r="A14692" s="25"/>
      <c r="B14692"/>
      <c r="C14692"/>
      <c r="D14692"/>
      <c r="E14692"/>
      <c r="F14692"/>
      <c r="G14692"/>
      <c r="H14692"/>
      <c r="I14692" s="14"/>
      <c r="K14692"/>
      <c r="L14692"/>
      <c r="M14692"/>
      <c r="N14692"/>
      <c r="O14692"/>
      <c r="P14692"/>
      <c r="S14692"/>
    </row>
    <row r="14693" spans="1:20" x14ac:dyDescent="0.3">
      <c r="A14693" s="25"/>
      <c r="B14693"/>
      <c r="C14693"/>
      <c r="D14693"/>
      <c r="E14693"/>
      <c r="F14693"/>
      <c r="G14693"/>
      <c r="H14693" s="26"/>
      <c r="I14693" s="26"/>
      <c r="K14693"/>
      <c r="L14693"/>
      <c r="M14693"/>
      <c r="N14693"/>
      <c r="O14693"/>
      <c r="P14693"/>
      <c r="S14693"/>
    </row>
    <row r="14694" spans="1:20" x14ac:dyDescent="0.3">
      <c r="A14694" s="25"/>
      <c r="B14694"/>
      <c r="C14694"/>
      <c r="D14694"/>
      <c r="E14694"/>
      <c r="F14694"/>
      <c r="G14694"/>
      <c r="H14694" s="26"/>
      <c r="I14694" s="26"/>
      <c r="K14694"/>
      <c r="L14694"/>
      <c r="M14694"/>
      <c r="N14694"/>
      <c r="O14694"/>
      <c r="P14694"/>
      <c r="S14694"/>
    </row>
    <row r="14695" spans="1:20" x14ac:dyDescent="0.3">
      <c r="A14695" s="25"/>
      <c r="B14695"/>
      <c r="C14695"/>
      <c r="D14695"/>
      <c r="E14695"/>
      <c r="F14695"/>
      <c r="G14695"/>
      <c r="H14695" s="26"/>
      <c r="I14695" s="26"/>
      <c r="K14695"/>
      <c r="L14695"/>
      <c r="M14695"/>
      <c r="N14695"/>
      <c r="O14695"/>
      <c r="P14695"/>
      <c r="S14695"/>
      <c r="T14695" s="7"/>
    </row>
    <row r="14696" spans="1:20" x14ac:dyDescent="0.3">
      <c r="A14696" s="25"/>
      <c r="B14696"/>
      <c r="C14696"/>
      <c r="D14696"/>
      <c r="E14696"/>
      <c r="F14696"/>
      <c r="G14696"/>
      <c r="H14696" s="26"/>
      <c r="I14696" s="26"/>
      <c r="K14696"/>
      <c r="L14696"/>
      <c r="M14696"/>
      <c r="N14696"/>
      <c r="O14696"/>
      <c r="P14696"/>
      <c r="S14696"/>
      <c r="T14696" s="7"/>
    </row>
    <row r="14697" spans="1:20" x14ac:dyDescent="0.3">
      <c r="A14697" s="25"/>
      <c r="B14697"/>
      <c r="C14697"/>
      <c r="D14697"/>
      <c r="E14697"/>
      <c r="F14697"/>
      <c r="G14697"/>
      <c r="H14697" s="26"/>
      <c r="I14697" s="26"/>
      <c r="K14697"/>
      <c r="L14697"/>
      <c r="M14697"/>
      <c r="N14697"/>
      <c r="O14697"/>
      <c r="P14697"/>
      <c r="S14697"/>
    </row>
    <row r="14698" spans="1:20" x14ac:dyDescent="0.3">
      <c r="A14698" s="25"/>
      <c r="B14698"/>
      <c r="C14698"/>
      <c r="D14698"/>
      <c r="E14698"/>
      <c r="F14698"/>
      <c r="G14698"/>
      <c r="H14698" s="26"/>
      <c r="I14698" s="26"/>
      <c r="K14698"/>
      <c r="L14698"/>
      <c r="M14698"/>
      <c r="N14698"/>
      <c r="O14698"/>
      <c r="P14698"/>
      <c r="S14698"/>
    </row>
    <row r="14699" spans="1:20" x14ac:dyDescent="0.3">
      <c r="A14699" s="25"/>
      <c r="B14699"/>
      <c r="C14699"/>
      <c r="D14699"/>
      <c r="E14699"/>
      <c r="F14699"/>
      <c r="G14699"/>
      <c r="H14699" s="26"/>
      <c r="I14699" s="26"/>
      <c r="K14699"/>
      <c r="L14699"/>
      <c r="M14699"/>
      <c r="N14699"/>
      <c r="O14699"/>
      <c r="P14699"/>
      <c r="S14699"/>
    </row>
    <row r="14700" spans="1:20" x14ac:dyDescent="0.3">
      <c r="A14700" s="25"/>
      <c r="B14700"/>
      <c r="C14700"/>
      <c r="D14700"/>
      <c r="E14700"/>
      <c r="F14700"/>
      <c r="G14700"/>
      <c r="H14700"/>
      <c r="I14700" s="14"/>
      <c r="K14700"/>
      <c r="L14700"/>
      <c r="M14700"/>
      <c r="N14700"/>
      <c r="O14700"/>
      <c r="P14700"/>
      <c r="S14700"/>
    </row>
    <row r="14701" spans="1:20" x14ac:dyDescent="0.3">
      <c r="A14701" s="25"/>
      <c r="B14701"/>
      <c r="C14701"/>
      <c r="D14701"/>
      <c r="E14701"/>
      <c r="F14701"/>
      <c r="G14701"/>
      <c r="H14701"/>
      <c r="I14701" s="14"/>
      <c r="K14701"/>
      <c r="L14701"/>
      <c r="M14701"/>
      <c r="N14701"/>
      <c r="O14701"/>
      <c r="P14701"/>
      <c r="S14701"/>
    </row>
    <row r="14702" spans="1:20" x14ac:dyDescent="0.3">
      <c r="A14702" s="25"/>
      <c r="B14702"/>
      <c r="C14702"/>
      <c r="D14702"/>
      <c r="E14702"/>
      <c r="F14702"/>
      <c r="G14702"/>
      <c r="H14702" s="26"/>
      <c r="I14702" s="26"/>
      <c r="K14702"/>
      <c r="L14702"/>
      <c r="M14702"/>
      <c r="N14702"/>
      <c r="O14702"/>
      <c r="P14702"/>
      <c r="S14702"/>
    </row>
    <row r="14703" spans="1:20" x14ac:dyDescent="0.3">
      <c r="A14703" s="25"/>
      <c r="B14703"/>
      <c r="C14703"/>
      <c r="D14703"/>
      <c r="E14703"/>
      <c r="F14703"/>
      <c r="G14703"/>
      <c r="H14703" s="26"/>
      <c r="I14703" s="26"/>
      <c r="K14703"/>
      <c r="L14703"/>
      <c r="M14703"/>
      <c r="N14703"/>
      <c r="O14703"/>
      <c r="P14703"/>
      <c r="S14703"/>
    </row>
    <row r="14704" spans="1:20" x14ac:dyDescent="0.3">
      <c r="A14704" s="25"/>
      <c r="B14704"/>
      <c r="C14704"/>
      <c r="D14704"/>
      <c r="E14704"/>
      <c r="F14704"/>
      <c r="G14704"/>
      <c r="H14704"/>
      <c r="I14704" s="26"/>
      <c r="K14704"/>
      <c r="L14704"/>
      <c r="M14704"/>
      <c r="N14704"/>
      <c r="O14704"/>
      <c r="P14704"/>
      <c r="S14704"/>
    </row>
    <row r="14705" spans="1:20" x14ac:dyDescent="0.3">
      <c r="A14705" s="25"/>
      <c r="B14705"/>
      <c r="C14705"/>
      <c r="D14705"/>
      <c r="E14705"/>
      <c r="F14705"/>
      <c r="G14705"/>
      <c r="H14705"/>
      <c r="I14705" s="26"/>
      <c r="K14705"/>
      <c r="L14705"/>
      <c r="M14705"/>
      <c r="N14705"/>
      <c r="O14705"/>
      <c r="P14705"/>
      <c r="S14705"/>
    </row>
    <row r="14706" spans="1:20" x14ac:dyDescent="0.3">
      <c r="A14706" s="25"/>
      <c r="B14706"/>
      <c r="C14706"/>
      <c r="D14706"/>
      <c r="E14706"/>
      <c r="F14706"/>
      <c r="G14706"/>
      <c r="H14706" s="14"/>
      <c r="I14706" s="26"/>
      <c r="K14706"/>
      <c r="L14706"/>
      <c r="M14706"/>
      <c r="N14706"/>
      <c r="O14706"/>
      <c r="P14706"/>
      <c r="S14706"/>
      <c r="T14706" s="7"/>
    </row>
    <row r="14707" spans="1:20" x14ac:dyDescent="0.3">
      <c r="A14707" s="25"/>
      <c r="B14707"/>
      <c r="C14707"/>
      <c r="D14707"/>
      <c r="E14707"/>
      <c r="F14707"/>
      <c r="G14707"/>
      <c r="H14707"/>
      <c r="I14707" s="26"/>
      <c r="K14707"/>
      <c r="L14707"/>
      <c r="M14707"/>
      <c r="N14707"/>
      <c r="O14707"/>
      <c r="P14707"/>
      <c r="S14707"/>
    </row>
    <row r="14708" spans="1:20" x14ac:dyDescent="0.3">
      <c r="A14708" s="25"/>
      <c r="B14708"/>
      <c r="C14708"/>
      <c r="D14708"/>
      <c r="E14708"/>
      <c r="F14708"/>
      <c r="G14708"/>
      <c r="H14708"/>
      <c r="I14708" s="26"/>
      <c r="K14708"/>
      <c r="L14708"/>
      <c r="M14708"/>
      <c r="N14708"/>
      <c r="O14708"/>
      <c r="P14708"/>
      <c r="S14708"/>
    </row>
    <row r="14709" spans="1:20" x14ac:dyDescent="0.3">
      <c r="A14709" s="25"/>
      <c r="B14709"/>
      <c r="C14709"/>
      <c r="D14709"/>
      <c r="E14709"/>
      <c r="F14709"/>
      <c r="G14709"/>
      <c r="H14709" s="26"/>
      <c r="I14709" s="26"/>
      <c r="K14709"/>
      <c r="L14709"/>
      <c r="M14709"/>
      <c r="N14709"/>
      <c r="O14709"/>
      <c r="P14709"/>
      <c r="S14709"/>
    </row>
    <row r="14710" spans="1:20" x14ac:dyDescent="0.3">
      <c r="A14710" s="25"/>
      <c r="B14710"/>
      <c r="C14710"/>
      <c r="D14710"/>
      <c r="E14710"/>
      <c r="F14710"/>
      <c r="G14710"/>
      <c r="H14710" s="26"/>
      <c r="I14710" s="26"/>
      <c r="K14710"/>
      <c r="L14710"/>
      <c r="M14710"/>
      <c r="N14710"/>
      <c r="O14710"/>
      <c r="P14710"/>
      <c r="S14710"/>
    </row>
    <row r="14711" spans="1:20" x14ac:dyDescent="0.3">
      <c r="A14711" s="25"/>
      <c r="B14711"/>
      <c r="C14711"/>
      <c r="D14711"/>
      <c r="E14711"/>
      <c r="F14711"/>
      <c r="G14711"/>
      <c r="H14711" s="26"/>
      <c r="I14711" s="26"/>
      <c r="K14711"/>
      <c r="L14711"/>
      <c r="M14711"/>
      <c r="N14711"/>
      <c r="O14711"/>
      <c r="P14711"/>
      <c r="S14711"/>
      <c r="T14711" s="7"/>
    </row>
    <row r="14712" spans="1:20" x14ac:dyDescent="0.3">
      <c r="A14712" s="25"/>
      <c r="B14712"/>
      <c r="C14712"/>
      <c r="D14712"/>
      <c r="E14712"/>
      <c r="F14712"/>
      <c r="G14712"/>
      <c r="H14712" s="26"/>
      <c r="I14712" s="26"/>
      <c r="K14712"/>
      <c r="L14712"/>
      <c r="M14712"/>
      <c r="N14712"/>
      <c r="O14712"/>
      <c r="P14712"/>
      <c r="S14712"/>
    </row>
    <row r="14713" spans="1:20" x14ac:dyDescent="0.3">
      <c r="A14713" s="25"/>
      <c r="B14713"/>
      <c r="C14713"/>
      <c r="D14713"/>
      <c r="E14713"/>
      <c r="F14713"/>
      <c r="G14713"/>
      <c r="H14713" s="26"/>
      <c r="I14713" s="26"/>
      <c r="K14713"/>
      <c r="L14713"/>
      <c r="M14713"/>
      <c r="N14713"/>
      <c r="O14713"/>
      <c r="P14713"/>
      <c r="S14713"/>
    </row>
    <row r="14714" spans="1:20" x14ac:dyDescent="0.3">
      <c r="A14714" s="25"/>
      <c r="B14714"/>
      <c r="C14714"/>
      <c r="D14714"/>
      <c r="E14714"/>
      <c r="F14714"/>
      <c r="G14714"/>
      <c r="H14714" s="26"/>
      <c r="I14714" s="26"/>
      <c r="K14714"/>
      <c r="L14714"/>
      <c r="M14714"/>
      <c r="N14714"/>
      <c r="O14714"/>
      <c r="P14714"/>
      <c r="S14714"/>
    </row>
    <row r="14715" spans="1:20" x14ac:dyDescent="0.3">
      <c r="A14715" s="25"/>
      <c r="B14715"/>
      <c r="C14715"/>
      <c r="D14715"/>
      <c r="E14715"/>
      <c r="F14715"/>
      <c r="G14715"/>
      <c r="H14715" s="26"/>
      <c r="I14715" s="26"/>
      <c r="K14715"/>
      <c r="L14715"/>
      <c r="M14715"/>
      <c r="N14715"/>
      <c r="O14715"/>
      <c r="P14715"/>
      <c r="S14715"/>
      <c r="T14715" s="7"/>
    </row>
    <row r="14716" spans="1:20" x14ac:dyDescent="0.3">
      <c r="A14716" s="25"/>
      <c r="B14716"/>
      <c r="C14716"/>
      <c r="D14716"/>
      <c r="E14716"/>
      <c r="F14716"/>
      <c r="G14716"/>
      <c r="H14716" s="26"/>
      <c r="I14716" s="26"/>
      <c r="K14716"/>
      <c r="L14716"/>
      <c r="M14716"/>
      <c r="N14716"/>
      <c r="O14716"/>
      <c r="P14716"/>
      <c r="S14716"/>
    </row>
    <row r="14717" spans="1:20" x14ac:dyDescent="0.3">
      <c r="A14717" s="25"/>
      <c r="B14717"/>
      <c r="C14717"/>
      <c r="D14717"/>
      <c r="E14717"/>
      <c r="F14717"/>
      <c r="G14717"/>
      <c r="H14717" s="26"/>
      <c r="I14717" s="26"/>
      <c r="K14717"/>
      <c r="L14717"/>
      <c r="M14717"/>
      <c r="N14717"/>
      <c r="O14717"/>
      <c r="P14717"/>
      <c r="S14717"/>
    </row>
    <row r="14718" spans="1:20" x14ac:dyDescent="0.3">
      <c r="A14718" s="25"/>
      <c r="B14718"/>
      <c r="C14718"/>
      <c r="D14718"/>
      <c r="E14718"/>
      <c r="F14718"/>
      <c r="G14718"/>
      <c r="H14718" s="26"/>
      <c r="I14718" s="26"/>
      <c r="K14718"/>
      <c r="L14718"/>
      <c r="M14718"/>
      <c r="N14718"/>
      <c r="O14718"/>
      <c r="P14718"/>
      <c r="S14718"/>
    </row>
    <row r="14719" spans="1:20" x14ac:dyDescent="0.3">
      <c r="A14719" s="25"/>
      <c r="B14719"/>
      <c r="C14719"/>
      <c r="D14719"/>
      <c r="E14719"/>
      <c r="F14719"/>
      <c r="G14719"/>
      <c r="H14719" s="26"/>
      <c r="I14719" s="26"/>
      <c r="K14719"/>
      <c r="L14719"/>
      <c r="M14719"/>
      <c r="N14719"/>
      <c r="O14719"/>
      <c r="P14719"/>
      <c r="S14719"/>
    </row>
    <row r="14720" spans="1:20" x14ac:dyDescent="0.3">
      <c r="A14720" s="25"/>
      <c r="B14720"/>
      <c r="C14720"/>
      <c r="D14720"/>
      <c r="E14720"/>
      <c r="F14720"/>
      <c r="G14720"/>
      <c r="H14720" s="26"/>
      <c r="I14720" s="26"/>
      <c r="K14720"/>
      <c r="L14720"/>
      <c r="M14720"/>
      <c r="N14720"/>
      <c r="O14720"/>
      <c r="P14720"/>
      <c r="S14720"/>
    </row>
    <row r="14721" spans="1:20" x14ac:dyDescent="0.3">
      <c r="A14721" s="25"/>
      <c r="B14721"/>
      <c r="C14721"/>
      <c r="D14721"/>
      <c r="E14721"/>
      <c r="F14721"/>
      <c r="G14721"/>
      <c r="H14721"/>
      <c r="I14721"/>
      <c r="K14721"/>
      <c r="L14721"/>
      <c r="M14721"/>
      <c r="N14721"/>
      <c r="O14721"/>
      <c r="P14721"/>
      <c r="S14721"/>
    </row>
    <row r="14722" spans="1:20" x14ac:dyDescent="0.3">
      <c r="A14722" s="25"/>
      <c r="B14722"/>
      <c r="C14722"/>
      <c r="D14722"/>
      <c r="E14722"/>
      <c r="F14722"/>
      <c r="G14722"/>
      <c r="H14722" s="14"/>
      <c r="I14722" s="14"/>
      <c r="K14722"/>
      <c r="L14722"/>
      <c r="M14722"/>
      <c r="N14722"/>
      <c r="O14722"/>
      <c r="P14722"/>
      <c r="S14722"/>
      <c r="T14722" s="7"/>
    </row>
    <row r="14723" spans="1:20" x14ac:dyDescent="0.3">
      <c r="A14723" s="25"/>
      <c r="B14723"/>
      <c r="C14723"/>
      <c r="D14723"/>
      <c r="E14723"/>
      <c r="F14723"/>
      <c r="G14723"/>
      <c r="H14723"/>
      <c r="I14723"/>
      <c r="K14723"/>
      <c r="L14723"/>
      <c r="M14723"/>
      <c r="N14723"/>
      <c r="O14723"/>
      <c r="P14723"/>
      <c r="S14723"/>
    </row>
    <row r="14724" spans="1:20" x14ac:dyDescent="0.3">
      <c r="A14724" s="25"/>
      <c r="B14724"/>
      <c r="C14724"/>
      <c r="D14724"/>
      <c r="E14724"/>
      <c r="F14724"/>
      <c r="G14724"/>
      <c r="H14724"/>
      <c r="I14724" s="26"/>
      <c r="K14724"/>
      <c r="L14724"/>
      <c r="M14724"/>
      <c r="N14724"/>
      <c r="O14724"/>
      <c r="P14724"/>
      <c r="S14724"/>
    </row>
    <row r="14725" spans="1:20" x14ac:dyDescent="0.3">
      <c r="A14725" s="25"/>
      <c r="B14725"/>
      <c r="C14725"/>
      <c r="D14725"/>
      <c r="E14725"/>
      <c r="F14725"/>
      <c r="G14725"/>
      <c r="H14725"/>
      <c r="I14725" s="26"/>
      <c r="K14725"/>
      <c r="L14725"/>
      <c r="M14725"/>
      <c r="N14725"/>
      <c r="O14725"/>
      <c r="P14725"/>
      <c r="S14725"/>
    </row>
    <row r="14726" spans="1:20" x14ac:dyDescent="0.3">
      <c r="A14726" s="25"/>
      <c r="B14726"/>
      <c r="C14726"/>
      <c r="D14726"/>
      <c r="E14726"/>
      <c r="F14726"/>
      <c r="G14726"/>
      <c r="H14726"/>
      <c r="I14726" s="26"/>
      <c r="K14726"/>
      <c r="L14726"/>
      <c r="M14726"/>
      <c r="N14726"/>
      <c r="O14726"/>
      <c r="P14726"/>
      <c r="S14726"/>
    </row>
    <row r="14727" spans="1:20" x14ac:dyDescent="0.3">
      <c r="A14727" s="25"/>
      <c r="B14727"/>
      <c r="C14727"/>
      <c r="D14727"/>
      <c r="E14727"/>
      <c r="F14727"/>
      <c r="G14727"/>
      <c r="H14727" s="26"/>
      <c r="I14727" s="26"/>
      <c r="K14727"/>
      <c r="L14727"/>
      <c r="M14727"/>
      <c r="N14727"/>
      <c r="O14727"/>
      <c r="P14727"/>
      <c r="S14727"/>
    </row>
    <row r="14728" spans="1:20" x14ac:dyDescent="0.3">
      <c r="A14728" s="25"/>
      <c r="B14728"/>
      <c r="C14728"/>
      <c r="D14728"/>
      <c r="E14728"/>
      <c r="F14728"/>
      <c r="G14728"/>
      <c r="H14728" s="26"/>
      <c r="I14728" s="26"/>
      <c r="K14728"/>
      <c r="L14728"/>
      <c r="M14728"/>
      <c r="N14728"/>
      <c r="O14728"/>
      <c r="P14728"/>
      <c r="S14728"/>
    </row>
    <row r="14729" spans="1:20" x14ac:dyDescent="0.3">
      <c r="A14729" s="25"/>
      <c r="B14729"/>
      <c r="C14729"/>
      <c r="D14729"/>
      <c r="E14729"/>
      <c r="F14729"/>
      <c r="G14729"/>
      <c r="H14729" s="26"/>
      <c r="I14729" s="26"/>
      <c r="K14729"/>
      <c r="L14729"/>
      <c r="M14729"/>
      <c r="N14729"/>
      <c r="O14729"/>
      <c r="P14729"/>
      <c r="S14729"/>
    </row>
    <row r="14730" spans="1:20" x14ac:dyDescent="0.3">
      <c r="A14730" s="25"/>
      <c r="B14730"/>
      <c r="C14730"/>
      <c r="D14730"/>
      <c r="E14730"/>
      <c r="F14730"/>
      <c r="G14730"/>
      <c r="H14730" s="26"/>
      <c r="I14730" s="26"/>
      <c r="K14730"/>
      <c r="L14730"/>
      <c r="M14730"/>
      <c r="N14730"/>
      <c r="O14730"/>
      <c r="P14730"/>
      <c r="S14730"/>
    </row>
    <row r="14731" spans="1:20" x14ac:dyDescent="0.3">
      <c r="A14731" s="25"/>
      <c r="B14731"/>
      <c r="C14731"/>
      <c r="D14731"/>
      <c r="E14731"/>
      <c r="F14731"/>
      <c r="G14731"/>
      <c r="H14731" s="26"/>
      <c r="I14731" s="26"/>
      <c r="K14731"/>
      <c r="L14731"/>
      <c r="M14731"/>
      <c r="N14731"/>
      <c r="O14731"/>
      <c r="P14731"/>
      <c r="S14731"/>
    </row>
    <row r="14732" spans="1:20" x14ac:dyDescent="0.3">
      <c r="A14732" s="25"/>
      <c r="B14732"/>
      <c r="C14732"/>
      <c r="D14732"/>
      <c r="E14732"/>
      <c r="F14732"/>
      <c r="G14732"/>
      <c r="H14732" s="26"/>
      <c r="I14732" s="26"/>
      <c r="K14732"/>
      <c r="L14732"/>
      <c r="M14732"/>
      <c r="N14732"/>
      <c r="O14732"/>
      <c r="P14732"/>
      <c r="S14732"/>
    </row>
    <row r="14733" spans="1:20" x14ac:dyDescent="0.3">
      <c r="A14733" s="25"/>
      <c r="B14733"/>
      <c r="C14733"/>
      <c r="D14733"/>
      <c r="E14733"/>
      <c r="F14733"/>
      <c r="G14733"/>
      <c r="H14733" s="26"/>
      <c r="I14733" s="26"/>
      <c r="K14733"/>
      <c r="L14733"/>
      <c r="M14733"/>
      <c r="N14733"/>
      <c r="O14733"/>
      <c r="P14733"/>
      <c r="S14733"/>
    </row>
    <row r="14734" spans="1:20" x14ac:dyDescent="0.3">
      <c r="A14734" s="25"/>
      <c r="B14734"/>
      <c r="C14734"/>
      <c r="D14734"/>
      <c r="E14734"/>
      <c r="F14734"/>
      <c r="G14734"/>
      <c r="H14734" s="26"/>
      <c r="I14734" s="26"/>
      <c r="K14734"/>
      <c r="L14734"/>
      <c r="M14734"/>
      <c r="N14734"/>
      <c r="O14734"/>
      <c r="P14734"/>
      <c r="S14734"/>
    </row>
    <row r="14735" spans="1:20" x14ac:dyDescent="0.3">
      <c r="A14735" s="25"/>
      <c r="B14735"/>
      <c r="C14735"/>
      <c r="D14735"/>
      <c r="E14735"/>
      <c r="F14735"/>
      <c r="G14735"/>
      <c r="H14735" s="26"/>
      <c r="I14735" s="26"/>
      <c r="K14735"/>
      <c r="L14735"/>
      <c r="M14735"/>
      <c r="N14735"/>
      <c r="O14735"/>
      <c r="P14735"/>
      <c r="S14735"/>
    </row>
    <row r="14736" spans="1:20" x14ac:dyDescent="0.3">
      <c r="A14736" s="25"/>
      <c r="B14736"/>
      <c r="C14736"/>
      <c r="D14736"/>
      <c r="E14736"/>
      <c r="F14736"/>
      <c r="G14736"/>
      <c r="H14736" s="26"/>
      <c r="I14736" s="26"/>
      <c r="K14736"/>
      <c r="L14736"/>
      <c r="M14736"/>
      <c r="N14736"/>
      <c r="O14736"/>
      <c r="P14736"/>
      <c r="S14736"/>
    </row>
    <row r="14737" spans="1:20" x14ac:dyDescent="0.3">
      <c r="A14737" s="25"/>
      <c r="B14737"/>
      <c r="C14737"/>
      <c r="D14737"/>
      <c r="E14737"/>
      <c r="F14737"/>
      <c r="G14737"/>
      <c r="H14737" s="26"/>
      <c r="I14737" s="26"/>
      <c r="K14737"/>
      <c r="L14737"/>
      <c r="M14737"/>
      <c r="N14737"/>
      <c r="O14737"/>
      <c r="P14737"/>
      <c r="S14737"/>
    </row>
    <row r="14738" spans="1:20" x14ac:dyDescent="0.3">
      <c r="A14738" s="25"/>
      <c r="B14738"/>
      <c r="C14738"/>
      <c r="D14738"/>
      <c r="E14738"/>
      <c r="F14738"/>
      <c r="G14738"/>
      <c r="H14738" s="26"/>
      <c r="I14738" s="26"/>
      <c r="K14738"/>
      <c r="L14738"/>
      <c r="M14738"/>
      <c r="N14738"/>
      <c r="O14738"/>
      <c r="P14738"/>
      <c r="S14738"/>
      <c r="T14738" s="7"/>
    </row>
    <row r="14739" spans="1:20" x14ac:dyDescent="0.3">
      <c r="A14739" s="25"/>
      <c r="B14739"/>
      <c r="C14739"/>
      <c r="D14739"/>
      <c r="E14739"/>
      <c r="F14739"/>
      <c r="G14739"/>
      <c r="H14739" s="26"/>
      <c r="I14739" s="26"/>
      <c r="K14739"/>
      <c r="L14739"/>
      <c r="M14739"/>
      <c r="N14739"/>
      <c r="O14739"/>
      <c r="P14739"/>
      <c r="S14739"/>
    </row>
    <row r="14740" spans="1:20" x14ac:dyDescent="0.3">
      <c r="A14740" s="25"/>
      <c r="B14740"/>
      <c r="C14740"/>
      <c r="D14740"/>
      <c r="E14740"/>
      <c r="F14740"/>
      <c r="G14740"/>
      <c r="H14740" s="14"/>
      <c r="I14740" s="14"/>
      <c r="K14740"/>
      <c r="L14740"/>
      <c r="M14740"/>
      <c r="N14740"/>
      <c r="O14740"/>
      <c r="P14740"/>
      <c r="S14740"/>
      <c r="T14740" s="7"/>
    </row>
    <row r="14741" spans="1:20" x14ac:dyDescent="0.3">
      <c r="A14741" s="25"/>
      <c r="B14741"/>
      <c r="C14741"/>
      <c r="D14741"/>
      <c r="E14741"/>
      <c r="F14741"/>
      <c r="G14741"/>
      <c r="H14741" s="14"/>
      <c r="I14741" s="14"/>
      <c r="K14741"/>
      <c r="L14741"/>
      <c r="M14741"/>
      <c r="N14741"/>
      <c r="O14741"/>
      <c r="P14741"/>
      <c r="S14741"/>
    </row>
    <row r="14742" spans="1:20" x14ac:dyDescent="0.3">
      <c r="A14742" s="25"/>
      <c r="B14742"/>
      <c r="C14742"/>
      <c r="D14742"/>
      <c r="E14742"/>
      <c r="F14742"/>
      <c r="G14742"/>
      <c r="H14742" s="14"/>
      <c r="I14742" s="14"/>
      <c r="K14742"/>
      <c r="L14742"/>
      <c r="M14742"/>
      <c r="N14742"/>
      <c r="O14742"/>
      <c r="P14742"/>
      <c r="S14742"/>
    </row>
    <row r="14743" spans="1:20" x14ac:dyDescent="0.3">
      <c r="A14743" s="25"/>
      <c r="B14743"/>
      <c r="C14743"/>
      <c r="D14743"/>
      <c r="E14743"/>
      <c r="F14743"/>
      <c r="G14743"/>
      <c r="H14743" s="14"/>
      <c r="I14743" s="14"/>
      <c r="K14743"/>
      <c r="L14743"/>
      <c r="M14743"/>
      <c r="N14743"/>
      <c r="O14743"/>
      <c r="P14743"/>
      <c r="S14743"/>
    </row>
    <row r="14744" spans="1:20" x14ac:dyDescent="0.3">
      <c r="A14744" s="25"/>
      <c r="B14744"/>
      <c r="C14744"/>
      <c r="D14744"/>
      <c r="E14744"/>
      <c r="F14744"/>
      <c r="G14744"/>
      <c r="H14744" s="26"/>
      <c r="I14744" s="26"/>
      <c r="K14744"/>
      <c r="L14744"/>
      <c r="M14744"/>
      <c r="N14744"/>
      <c r="O14744"/>
      <c r="P14744"/>
      <c r="S14744"/>
    </row>
    <row r="14745" spans="1:20" x14ac:dyDescent="0.3">
      <c r="A14745" s="25"/>
      <c r="B14745"/>
      <c r="C14745"/>
      <c r="D14745"/>
      <c r="E14745"/>
      <c r="F14745"/>
      <c r="G14745"/>
      <c r="H14745" s="26"/>
      <c r="I14745" s="26"/>
      <c r="K14745"/>
      <c r="L14745"/>
      <c r="M14745"/>
      <c r="N14745"/>
      <c r="O14745"/>
      <c r="P14745"/>
      <c r="S14745"/>
    </row>
    <row r="14746" spans="1:20" x14ac:dyDescent="0.3">
      <c r="A14746" s="25"/>
      <c r="B14746"/>
      <c r="C14746"/>
      <c r="D14746"/>
      <c r="E14746"/>
      <c r="F14746"/>
      <c r="G14746"/>
      <c r="H14746" s="26"/>
      <c r="I14746" s="26"/>
      <c r="K14746"/>
      <c r="L14746"/>
      <c r="M14746"/>
      <c r="N14746"/>
      <c r="O14746"/>
      <c r="P14746"/>
      <c r="S14746"/>
    </row>
    <row r="14747" spans="1:20" x14ac:dyDescent="0.3">
      <c r="A14747" s="25"/>
      <c r="B14747"/>
      <c r="C14747"/>
      <c r="D14747"/>
      <c r="E14747"/>
      <c r="F14747"/>
      <c r="G14747"/>
      <c r="H14747" s="26"/>
      <c r="I14747" s="26"/>
      <c r="K14747"/>
      <c r="L14747"/>
      <c r="M14747"/>
      <c r="N14747"/>
      <c r="O14747"/>
      <c r="P14747"/>
      <c r="S14747"/>
    </row>
    <row r="14748" spans="1:20" x14ac:dyDescent="0.3">
      <c r="A14748" s="25"/>
      <c r="B14748"/>
      <c r="C14748"/>
      <c r="D14748"/>
      <c r="E14748"/>
      <c r="F14748"/>
      <c r="G14748"/>
      <c r="H14748"/>
      <c r="I14748"/>
      <c r="K14748"/>
      <c r="L14748"/>
      <c r="M14748"/>
      <c r="N14748"/>
      <c r="O14748"/>
      <c r="P14748"/>
      <c r="S14748"/>
    </row>
    <row r="14749" spans="1:20" x14ac:dyDescent="0.3">
      <c r="A14749" s="25"/>
      <c r="B14749"/>
      <c r="C14749"/>
      <c r="D14749"/>
      <c r="E14749"/>
      <c r="F14749"/>
      <c r="G14749"/>
      <c r="H14749"/>
      <c r="I14749"/>
      <c r="K14749"/>
      <c r="L14749"/>
      <c r="M14749"/>
      <c r="N14749"/>
      <c r="O14749"/>
      <c r="P14749"/>
      <c r="S14749"/>
    </row>
    <row r="14750" spans="1:20" x14ac:dyDescent="0.3">
      <c r="A14750" s="25"/>
      <c r="B14750"/>
      <c r="C14750"/>
      <c r="D14750"/>
      <c r="E14750"/>
      <c r="F14750"/>
      <c r="G14750"/>
      <c r="H14750"/>
      <c r="I14750"/>
      <c r="K14750"/>
      <c r="L14750"/>
      <c r="M14750"/>
      <c r="N14750"/>
      <c r="O14750"/>
      <c r="P14750"/>
      <c r="S14750"/>
    </row>
    <row r="14751" spans="1:20" x14ac:dyDescent="0.3">
      <c r="A14751" s="25"/>
      <c r="B14751"/>
      <c r="C14751"/>
      <c r="D14751"/>
      <c r="E14751"/>
      <c r="F14751"/>
      <c r="G14751"/>
      <c r="H14751"/>
      <c r="I14751"/>
      <c r="K14751"/>
      <c r="L14751"/>
      <c r="M14751"/>
      <c r="N14751"/>
      <c r="O14751"/>
      <c r="P14751"/>
      <c r="S14751"/>
    </row>
    <row r="14752" spans="1:20" x14ac:dyDescent="0.3">
      <c r="A14752" s="25"/>
      <c r="B14752"/>
      <c r="C14752"/>
      <c r="D14752"/>
      <c r="E14752"/>
      <c r="F14752"/>
      <c r="G14752"/>
      <c r="H14752" s="26"/>
      <c r="I14752" s="26"/>
      <c r="K14752"/>
      <c r="L14752"/>
      <c r="M14752"/>
      <c r="N14752"/>
      <c r="O14752"/>
      <c r="P14752"/>
      <c r="S14752"/>
    </row>
    <row r="14753" spans="1:19" x14ac:dyDescent="0.3">
      <c r="A14753" s="25"/>
      <c r="B14753"/>
      <c r="C14753"/>
      <c r="D14753"/>
      <c r="E14753"/>
      <c r="F14753"/>
      <c r="G14753"/>
      <c r="H14753" s="26"/>
      <c r="I14753" s="26"/>
      <c r="K14753"/>
      <c r="L14753"/>
      <c r="M14753"/>
      <c r="N14753"/>
      <c r="O14753"/>
      <c r="P14753"/>
      <c r="S14753"/>
    </row>
    <row r="14754" spans="1:19" x14ac:dyDescent="0.3">
      <c r="A14754" s="25"/>
      <c r="B14754"/>
      <c r="C14754"/>
      <c r="D14754"/>
      <c r="E14754"/>
      <c r="F14754"/>
      <c r="G14754"/>
      <c r="H14754" s="26"/>
      <c r="I14754" s="26"/>
      <c r="K14754"/>
      <c r="L14754"/>
      <c r="M14754"/>
      <c r="N14754"/>
      <c r="O14754"/>
      <c r="P14754"/>
      <c r="S14754"/>
    </row>
    <row r="14755" spans="1:19" x14ac:dyDescent="0.3">
      <c r="A14755" s="25"/>
      <c r="B14755"/>
      <c r="C14755"/>
      <c r="D14755"/>
      <c r="E14755"/>
      <c r="F14755"/>
      <c r="G14755"/>
      <c r="H14755" s="26"/>
      <c r="I14755" s="26"/>
      <c r="K14755"/>
      <c r="L14755"/>
      <c r="M14755"/>
      <c r="N14755"/>
      <c r="O14755"/>
      <c r="P14755"/>
      <c r="S14755"/>
    </row>
    <row r="14756" spans="1:19" x14ac:dyDescent="0.3">
      <c r="A14756" s="25"/>
      <c r="B14756"/>
      <c r="C14756"/>
      <c r="D14756"/>
      <c r="E14756"/>
      <c r="F14756"/>
      <c r="G14756"/>
      <c r="H14756" s="14"/>
      <c r="I14756" s="14"/>
      <c r="K14756"/>
      <c r="L14756"/>
      <c r="M14756"/>
      <c r="N14756"/>
      <c r="O14756"/>
      <c r="P14756"/>
      <c r="S14756"/>
    </row>
    <row r="14757" spans="1:19" x14ac:dyDescent="0.3">
      <c r="A14757" s="25"/>
      <c r="B14757"/>
      <c r="C14757"/>
      <c r="D14757"/>
      <c r="E14757"/>
      <c r="F14757"/>
      <c r="G14757"/>
      <c r="H14757" s="14"/>
      <c r="I14757" s="14"/>
      <c r="K14757"/>
      <c r="L14757"/>
      <c r="M14757"/>
      <c r="N14757"/>
      <c r="O14757"/>
      <c r="P14757"/>
      <c r="S14757"/>
    </row>
    <row r="14758" spans="1:19" x14ac:dyDescent="0.3">
      <c r="A14758" s="25"/>
      <c r="B14758"/>
      <c r="C14758"/>
      <c r="D14758"/>
      <c r="E14758"/>
      <c r="F14758"/>
      <c r="G14758"/>
      <c r="H14758" s="14"/>
      <c r="I14758" s="14"/>
      <c r="K14758"/>
      <c r="L14758"/>
      <c r="M14758"/>
      <c r="N14758"/>
      <c r="O14758"/>
      <c r="P14758"/>
      <c r="S14758"/>
    </row>
    <row r="14759" spans="1:19" x14ac:dyDescent="0.3">
      <c r="A14759" s="25"/>
      <c r="B14759"/>
      <c r="C14759"/>
      <c r="D14759"/>
      <c r="E14759"/>
      <c r="F14759"/>
      <c r="G14759"/>
      <c r="H14759" s="14"/>
      <c r="I14759" s="14"/>
      <c r="K14759"/>
      <c r="L14759"/>
      <c r="M14759"/>
      <c r="N14759"/>
      <c r="O14759"/>
      <c r="P14759"/>
      <c r="S14759"/>
    </row>
    <row r="14760" spans="1:19" x14ac:dyDescent="0.3">
      <c r="A14760" s="25"/>
      <c r="B14760"/>
      <c r="C14760"/>
      <c r="D14760"/>
      <c r="E14760"/>
      <c r="F14760"/>
      <c r="G14760"/>
      <c r="H14760" s="26"/>
      <c r="I14760" s="26"/>
      <c r="K14760"/>
      <c r="L14760"/>
      <c r="M14760"/>
      <c r="N14760"/>
      <c r="O14760"/>
      <c r="P14760"/>
      <c r="S14760"/>
    </row>
    <row r="14761" spans="1:19" x14ac:dyDescent="0.3">
      <c r="A14761" s="25"/>
      <c r="B14761"/>
      <c r="C14761"/>
      <c r="D14761"/>
      <c r="E14761"/>
      <c r="F14761"/>
      <c r="G14761"/>
      <c r="H14761" s="26"/>
      <c r="I14761" s="26"/>
      <c r="K14761"/>
      <c r="L14761"/>
      <c r="M14761"/>
      <c r="N14761"/>
      <c r="O14761"/>
      <c r="P14761"/>
      <c r="S14761"/>
    </row>
    <row r="14762" spans="1:19" x14ac:dyDescent="0.3">
      <c r="A14762" s="25"/>
      <c r="B14762"/>
      <c r="C14762"/>
      <c r="D14762"/>
      <c r="E14762"/>
      <c r="F14762"/>
      <c r="G14762"/>
      <c r="H14762" s="26"/>
      <c r="I14762" s="26"/>
      <c r="K14762"/>
      <c r="L14762"/>
      <c r="M14762"/>
      <c r="N14762"/>
      <c r="O14762"/>
      <c r="P14762"/>
      <c r="S14762"/>
    </row>
    <row r="14763" spans="1:19" x14ac:dyDescent="0.3">
      <c r="A14763" s="25"/>
      <c r="B14763"/>
      <c r="C14763"/>
      <c r="D14763"/>
      <c r="E14763"/>
      <c r="F14763"/>
      <c r="G14763"/>
      <c r="H14763" s="26"/>
      <c r="I14763" s="26"/>
      <c r="K14763"/>
      <c r="L14763"/>
      <c r="M14763"/>
      <c r="N14763"/>
      <c r="O14763"/>
      <c r="P14763"/>
      <c r="S14763"/>
    </row>
    <row r="14764" spans="1:19" x14ac:dyDescent="0.3">
      <c r="A14764" s="25"/>
      <c r="B14764"/>
      <c r="C14764"/>
      <c r="D14764"/>
      <c r="E14764"/>
      <c r="F14764"/>
      <c r="G14764"/>
      <c r="H14764" s="26"/>
      <c r="I14764" s="26"/>
      <c r="K14764"/>
      <c r="L14764"/>
      <c r="M14764"/>
      <c r="N14764"/>
      <c r="O14764"/>
      <c r="P14764"/>
      <c r="S14764"/>
    </row>
    <row r="14765" spans="1:19" x14ac:dyDescent="0.3">
      <c r="A14765" s="25"/>
      <c r="B14765"/>
      <c r="C14765"/>
      <c r="D14765"/>
      <c r="E14765"/>
      <c r="F14765"/>
      <c r="G14765"/>
      <c r="H14765" s="26"/>
      <c r="I14765" s="26"/>
      <c r="K14765"/>
      <c r="L14765"/>
      <c r="M14765"/>
      <c r="N14765"/>
      <c r="O14765"/>
      <c r="P14765"/>
      <c r="S14765"/>
    </row>
    <row r="14766" spans="1:19" x14ac:dyDescent="0.3">
      <c r="A14766" s="25"/>
      <c r="B14766"/>
      <c r="C14766"/>
      <c r="D14766"/>
      <c r="E14766"/>
      <c r="F14766"/>
      <c r="G14766"/>
      <c r="H14766" s="26"/>
      <c r="I14766" s="26"/>
      <c r="K14766"/>
      <c r="L14766"/>
      <c r="M14766"/>
      <c r="N14766"/>
      <c r="O14766"/>
      <c r="P14766"/>
      <c r="S14766"/>
    </row>
    <row r="14767" spans="1:19" x14ac:dyDescent="0.3">
      <c r="A14767" s="25"/>
      <c r="B14767"/>
      <c r="C14767"/>
      <c r="D14767"/>
      <c r="E14767"/>
      <c r="F14767"/>
      <c r="G14767"/>
      <c r="H14767" s="26"/>
      <c r="I14767" s="26"/>
      <c r="K14767"/>
      <c r="L14767"/>
      <c r="M14767"/>
      <c r="N14767"/>
      <c r="O14767"/>
      <c r="P14767"/>
      <c r="S14767"/>
    </row>
    <row r="14768" spans="1:19" x14ac:dyDescent="0.3">
      <c r="A14768" s="25"/>
      <c r="B14768"/>
      <c r="C14768"/>
      <c r="D14768"/>
      <c r="E14768"/>
      <c r="F14768"/>
      <c r="G14768"/>
      <c r="H14768" s="26"/>
      <c r="I14768" s="26"/>
      <c r="K14768"/>
      <c r="L14768"/>
      <c r="M14768"/>
      <c r="N14768"/>
      <c r="O14768"/>
      <c r="P14768"/>
      <c r="S14768"/>
    </row>
    <row r="14769" spans="1:20" x14ac:dyDescent="0.3">
      <c r="A14769" s="25"/>
      <c r="B14769"/>
      <c r="C14769"/>
      <c r="D14769"/>
      <c r="E14769"/>
      <c r="F14769"/>
      <c r="G14769"/>
      <c r="H14769" s="26"/>
      <c r="I14769" s="26"/>
      <c r="K14769"/>
      <c r="L14769"/>
      <c r="M14769"/>
      <c r="N14769"/>
      <c r="O14769"/>
      <c r="P14769"/>
      <c r="S14769"/>
    </row>
    <row r="14770" spans="1:20" x14ac:dyDescent="0.3">
      <c r="A14770" s="25"/>
      <c r="B14770"/>
      <c r="C14770"/>
      <c r="D14770"/>
      <c r="E14770"/>
      <c r="F14770"/>
      <c r="G14770"/>
      <c r="H14770"/>
      <c r="I14770"/>
      <c r="K14770"/>
      <c r="L14770"/>
      <c r="M14770"/>
      <c r="N14770"/>
      <c r="O14770"/>
      <c r="P14770"/>
      <c r="S14770"/>
      <c r="T14770" s="7"/>
    </row>
    <row r="14771" spans="1:20" x14ac:dyDescent="0.3">
      <c r="A14771" s="25"/>
      <c r="B14771"/>
      <c r="C14771"/>
      <c r="D14771"/>
      <c r="E14771"/>
      <c r="F14771"/>
      <c r="G14771"/>
      <c r="H14771"/>
      <c r="I14771"/>
      <c r="K14771"/>
      <c r="L14771"/>
      <c r="M14771"/>
      <c r="N14771"/>
      <c r="O14771"/>
      <c r="P14771"/>
      <c r="S14771"/>
      <c r="T14771" s="7"/>
    </row>
    <row r="14772" spans="1:20" x14ac:dyDescent="0.3">
      <c r="A14772" s="25"/>
      <c r="B14772"/>
      <c r="C14772"/>
      <c r="D14772"/>
      <c r="E14772"/>
      <c r="F14772"/>
      <c r="G14772"/>
      <c r="H14772"/>
      <c r="I14772"/>
      <c r="K14772"/>
      <c r="L14772"/>
      <c r="M14772"/>
      <c r="N14772"/>
      <c r="O14772"/>
      <c r="P14772"/>
      <c r="S14772"/>
    </row>
    <row r="14773" spans="1:20" x14ac:dyDescent="0.3">
      <c r="A14773" s="25"/>
      <c r="B14773"/>
      <c r="C14773"/>
      <c r="D14773"/>
      <c r="E14773"/>
      <c r="F14773"/>
      <c r="G14773"/>
      <c r="H14773" s="14"/>
      <c r="I14773" s="14"/>
      <c r="K14773"/>
      <c r="L14773"/>
      <c r="M14773"/>
      <c r="N14773"/>
      <c r="O14773"/>
      <c r="P14773"/>
      <c r="S14773"/>
      <c r="T14773" s="7"/>
    </row>
    <row r="14774" spans="1:20" x14ac:dyDescent="0.3">
      <c r="A14774" s="25"/>
      <c r="B14774"/>
      <c r="C14774"/>
      <c r="D14774"/>
      <c r="E14774"/>
      <c r="F14774"/>
      <c r="G14774"/>
      <c r="H14774"/>
      <c r="I14774" s="14"/>
      <c r="K14774"/>
      <c r="L14774"/>
      <c r="M14774"/>
      <c r="N14774"/>
      <c r="O14774"/>
      <c r="P14774"/>
      <c r="S14774"/>
    </row>
    <row r="14775" spans="1:20" x14ac:dyDescent="0.3">
      <c r="A14775" s="25"/>
      <c r="B14775"/>
      <c r="C14775"/>
      <c r="D14775"/>
      <c r="E14775"/>
      <c r="F14775"/>
      <c r="G14775"/>
      <c r="H14775"/>
      <c r="I14775" s="14"/>
      <c r="K14775"/>
      <c r="L14775"/>
      <c r="M14775"/>
      <c r="N14775"/>
      <c r="O14775"/>
      <c r="P14775"/>
      <c r="S14775"/>
    </row>
    <row r="14776" spans="1:20" x14ac:dyDescent="0.3">
      <c r="A14776" s="25"/>
      <c r="B14776"/>
      <c r="C14776"/>
      <c r="D14776"/>
      <c r="E14776"/>
      <c r="F14776"/>
      <c r="G14776"/>
      <c r="H14776" s="26"/>
      <c r="I14776" s="26"/>
      <c r="K14776"/>
      <c r="L14776"/>
      <c r="M14776"/>
      <c r="N14776"/>
      <c r="O14776"/>
      <c r="P14776"/>
      <c r="S14776"/>
    </row>
    <row r="14777" spans="1:20" x14ac:dyDescent="0.3">
      <c r="A14777" s="25"/>
      <c r="B14777"/>
      <c r="C14777"/>
      <c r="D14777"/>
      <c r="E14777"/>
      <c r="F14777"/>
      <c r="G14777"/>
      <c r="H14777" s="26"/>
      <c r="I14777" s="26"/>
      <c r="K14777"/>
      <c r="L14777"/>
      <c r="M14777"/>
      <c r="N14777"/>
      <c r="O14777"/>
      <c r="P14777"/>
      <c r="S14777"/>
    </row>
    <row r="14778" spans="1:20" x14ac:dyDescent="0.3">
      <c r="A14778" s="25"/>
      <c r="B14778"/>
      <c r="C14778"/>
      <c r="D14778"/>
      <c r="E14778"/>
      <c r="F14778"/>
      <c r="G14778"/>
      <c r="H14778" s="26"/>
      <c r="I14778" s="26"/>
      <c r="K14778"/>
      <c r="L14778"/>
      <c r="M14778"/>
      <c r="N14778"/>
      <c r="O14778"/>
      <c r="P14778"/>
      <c r="S14778"/>
    </row>
    <row r="14779" spans="1:20" x14ac:dyDescent="0.3">
      <c r="A14779" s="25"/>
      <c r="B14779"/>
      <c r="C14779"/>
      <c r="D14779"/>
      <c r="E14779"/>
      <c r="F14779"/>
      <c r="G14779"/>
      <c r="H14779" s="26"/>
      <c r="I14779" s="26"/>
      <c r="K14779"/>
      <c r="L14779"/>
      <c r="M14779"/>
      <c r="N14779"/>
      <c r="O14779"/>
      <c r="P14779"/>
      <c r="S14779"/>
    </row>
    <row r="14780" spans="1:20" x14ac:dyDescent="0.3">
      <c r="A14780" s="25"/>
      <c r="B14780"/>
      <c r="C14780"/>
      <c r="D14780"/>
      <c r="E14780"/>
      <c r="F14780"/>
      <c r="G14780"/>
      <c r="H14780" s="26"/>
      <c r="I14780" s="26"/>
      <c r="K14780"/>
      <c r="L14780"/>
      <c r="M14780"/>
      <c r="N14780"/>
      <c r="O14780"/>
      <c r="P14780"/>
      <c r="S14780"/>
      <c r="T14780" s="7"/>
    </row>
    <row r="14781" spans="1:20" x14ac:dyDescent="0.3">
      <c r="A14781" s="25"/>
      <c r="B14781"/>
      <c r="C14781"/>
      <c r="D14781"/>
      <c r="E14781"/>
      <c r="F14781"/>
      <c r="G14781"/>
      <c r="H14781" s="26"/>
      <c r="I14781" s="26"/>
      <c r="K14781"/>
      <c r="L14781"/>
      <c r="M14781"/>
      <c r="N14781"/>
      <c r="O14781"/>
      <c r="P14781"/>
      <c r="S14781"/>
      <c r="T14781" s="7"/>
    </row>
    <row r="14782" spans="1:20" x14ac:dyDescent="0.3">
      <c r="A14782" s="25"/>
      <c r="B14782"/>
      <c r="C14782"/>
      <c r="D14782"/>
      <c r="E14782"/>
      <c r="F14782"/>
      <c r="G14782"/>
      <c r="H14782" s="14"/>
      <c r="I14782" s="26"/>
      <c r="K14782"/>
      <c r="L14782"/>
      <c r="M14782"/>
      <c r="N14782"/>
      <c r="O14782"/>
      <c r="P14782"/>
      <c r="S14782"/>
      <c r="T14782" s="7"/>
    </row>
    <row r="14783" spans="1:20" x14ac:dyDescent="0.3">
      <c r="A14783" s="25"/>
      <c r="B14783"/>
      <c r="C14783"/>
      <c r="D14783"/>
      <c r="E14783"/>
      <c r="F14783"/>
      <c r="G14783"/>
      <c r="H14783"/>
      <c r="I14783" s="26"/>
      <c r="K14783"/>
      <c r="L14783"/>
      <c r="M14783"/>
      <c r="N14783"/>
      <c r="O14783"/>
      <c r="P14783"/>
      <c r="S14783"/>
    </row>
    <row r="14784" spans="1:20" x14ac:dyDescent="0.3">
      <c r="A14784" s="25"/>
      <c r="B14784"/>
      <c r="C14784"/>
      <c r="D14784"/>
      <c r="E14784"/>
      <c r="F14784"/>
      <c r="G14784"/>
      <c r="H14784"/>
      <c r="I14784" s="26"/>
      <c r="K14784"/>
      <c r="L14784"/>
      <c r="M14784"/>
      <c r="N14784"/>
      <c r="O14784"/>
      <c r="P14784"/>
      <c r="S14784"/>
    </row>
    <row r="14785" spans="1:20" x14ac:dyDescent="0.3">
      <c r="A14785" s="25"/>
      <c r="B14785"/>
      <c r="C14785"/>
      <c r="D14785"/>
      <c r="E14785"/>
      <c r="F14785"/>
      <c r="G14785"/>
      <c r="H14785"/>
      <c r="I14785" s="26"/>
      <c r="K14785"/>
      <c r="L14785"/>
      <c r="M14785"/>
      <c r="N14785"/>
      <c r="O14785"/>
      <c r="P14785"/>
      <c r="S14785"/>
    </row>
    <row r="14786" spans="1:20" x14ac:dyDescent="0.3">
      <c r="A14786" s="25"/>
      <c r="B14786"/>
      <c r="C14786"/>
      <c r="D14786"/>
      <c r="E14786"/>
      <c r="F14786"/>
      <c r="G14786"/>
      <c r="H14786" s="14"/>
      <c r="I14786" s="26"/>
      <c r="K14786"/>
      <c r="L14786"/>
      <c r="M14786"/>
      <c r="N14786"/>
      <c r="O14786"/>
      <c r="P14786"/>
      <c r="S14786"/>
      <c r="T14786" s="7"/>
    </row>
    <row r="14787" spans="1:20" x14ac:dyDescent="0.3">
      <c r="A14787" s="25"/>
      <c r="B14787"/>
      <c r="C14787"/>
      <c r="D14787"/>
      <c r="E14787"/>
      <c r="F14787"/>
      <c r="G14787"/>
      <c r="H14787" s="14"/>
      <c r="I14787" s="26"/>
      <c r="K14787"/>
      <c r="L14787"/>
      <c r="M14787"/>
      <c r="N14787"/>
      <c r="O14787"/>
      <c r="P14787"/>
      <c r="S14787"/>
    </row>
    <row r="14788" spans="1:20" x14ac:dyDescent="0.3">
      <c r="A14788" s="25"/>
      <c r="B14788"/>
      <c r="C14788"/>
      <c r="D14788"/>
      <c r="E14788"/>
      <c r="F14788"/>
      <c r="G14788"/>
      <c r="H14788" s="14"/>
      <c r="I14788" s="14"/>
      <c r="K14788"/>
      <c r="L14788"/>
      <c r="M14788"/>
      <c r="N14788"/>
      <c r="O14788"/>
      <c r="P14788"/>
      <c r="S14788"/>
    </row>
    <row r="14789" spans="1:20" x14ac:dyDescent="0.3">
      <c r="A14789" s="25"/>
      <c r="B14789"/>
      <c r="C14789"/>
      <c r="D14789"/>
      <c r="E14789"/>
      <c r="F14789"/>
      <c r="G14789"/>
      <c r="H14789" s="14"/>
      <c r="I14789" s="14"/>
      <c r="K14789"/>
      <c r="L14789"/>
      <c r="M14789"/>
      <c r="N14789"/>
      <c r="O14789"/>
      <c r="P14789"/>
      <c r="S14789"/>
    </row>
    <row r="14790" spans="1:20" x14ac:dyDescent="0.3">
      <c r="A14790" s="25"/>
      <c r="B14790"/>
      <c r="C14790"/>
      <c r="D14790"/>
      <c r="E14790"/>
      <c r="F14790"/>
      <c r="G14790"/>
      <c r="H14790" s="14"/>
      <c r="I14790" s="14"/>
      <c r="K14790"/>
      <c r="L14790"/>
      <c r="M14790"/>
      <c r="N14790"/>
      <c r="O14790"/>
      <c r="P14790"/>
      <c r="S14790"/>
    </row>
    <row r="14791" spans="1:20" x14ac:dyDescent="0.3">
      <c r="A14791" s="25"/>
      <c r="B14791"/>
      <c r="C14791"/>
      <c r="D14791"/>
      <c r="E14791"/>
      <c r="F14791"/>
      <c r="G14791"/>
      <c r="H14791" s="14"/>
      <c r="I14791" s="14"/>
      <c r="K14791"/>
      <c r="L14791"/>
      <c r="M14791"/>
      <c r="N14791"/>
      <c r="O14791"/>
      <c r="P14791"/>
      <c r="S14791"/>
    </row>
    <row r="14792" spans="1:20" x14ac:dyDescent="0.3">
      <c r="A14792" s="25"/>
      <c r="B14792"/>
      <c r="C14792"/>
      <c r="D14792"/>
      <c r="E14792"/>
      <c r="F14792"/>
      <c r="G14792"/>
      <c r="H14792" s="14"/>
      <c r="I14792" s="14"/>
      <c r="K14792"/>
      <c r="L14792"/>
      <c r="M14792"/>
      <c r="N14792"/>
      <c r="O14792"/>
      <c r="P14792"/>
      <c r="S14792"/>
    </row>
    <row r="14793" spans="1:20" x14ac:dyDescent="0.3">
      <c r="A14793" s="25"/>
      <c r="B14793"/>
      <c r="C14793"/>
      <c r="D14793"/>
      <c r="E14793"/>
      <c r="F14793"/>
      <c r="G14793"/>
      <c r="H14793" s="14"/>
      <c r="I14793" s="14"/>
      <c r="K14793"/>
      <c r="L14793"/>
      <c r="M14793"/>
      <c r="N14793"/>
      <c r="O14793"/>
      <c r="P14793"/>
      <c r="S14793"/>
    </row>
    <row r="14794" spans="1:20" x14ac:dyDescent="0.3">
      <c r="A14794" s="25"/>
      <c r="B14794"/>
      <c r="C14794"/>
      <c r="D14794"/>
      <c r="E14794"/>
      <c r="F14794"/>
      <c r="G14794"/>
      <c r="H14794" s="26"/>
      <c r="I14794" s="26"/>
      <c r="K14794"/>
      <c r="L14794"/>
      <c r="M14794"/>
      <c r="N14794"/>
      <c r="O14794"/>
      <c r="P14794"/>
      <c r="S14794"/>
    </row>
    <row r="14795" spans="1:20" x14ac:dyDescent="0.3">
      <c r="A14795" s="25"/>
      <c r="B14795"/>
      <c r="C14795"/>
      <c r="D14795"/>
      <c r="E14795"/>
      <c r="F14795"/>
      <c r="G14795"/>
      <c r="H14795" s="26"/>
      <c r="I14795" s="26"/>
      <c r="K14795"/>
      <c r="L14795"/>
      <c r="M14795"/>
      <c r="N14795"/>
      <c r="O14795"/>
      <c r="P14795"/>
      <c r="S14795"/>
    </row>
    <row r="14796" spans="1:20" x14ac:dyDescent="0.3">
      <c r="A14796" s="25"/>
      <c r="B14796"/>
      <c r="C14796"/>
      <c r="D14796"/>
      <c r="E14796"/>
      <c r="F14796"/>
      <c r="G14796"/>
      <c r="H14796" s="26"/>
      <c r="I14796" s="26"/>
      <c r="K14796"/>
      <c r="L14796"/>
      <c r="M14796"/>
      <c r="N14796"/>
      <c r="O14796"/>
      <c r="P14796"/>
      <c r="S14796"/>
    </row>
    <row r="14797" spans="1:20" x14ac:dyDescent="0.3">
      <c r="A14797" s="25"/>
      <c r="B14797"/>
      <c r="C14797"/>
      <c r="D14797"/>
      <c r="E14797"/>
      <c r="F14797"/>
      <c r="G14797"/>
      <c r="H14797" s="26"/>
      <c r="I14797" s="26"/>
      <c r="K14797"/>
      <c r="L14797"/>
      <c r="M14797"/>
      <c r="N14797"/>
      <c r="O14797"/>
      <c r="P14797"/>
      <c r="S14797"/>
    </row>
    <row r="14798" spans="1:20" x14ac:dyDescent="0.3">
      <c r="A14798" s="25"/>
      <c r="B14798"/>
      <c r="C14798"/>
      <c r="D14798"/>
      <c r="E14798"/>
      <c r="F14798"/>
      <c r="G14798"/>
      <c r="H14798" s="26"/>
      <c r="I14798" s="26"/>
      <c r="K14798"/>
      <c r="L14798"/>
      <c r="M14798"/>
      <c r="N14798"/>
      <c r="O14798"/>
      <c r="P14798"/>
      <c r="S14798"/>
    </row>
    <row r="14799" spans="1:20" x14ac:dyDescent="0.3">
      <c r="A14799" s="25"/>
      <c r="B14799"/>
      <c r="C14799"/>
      <c r="D14799"/>
      <c r="E14799"/>
      <c r="F14799"/>
      <c r="G14799"/>
      <c r="H14799" s="26"/>
      <c r="I14799" s="26"/>
      <c r="K14799"/>
      <c r="L14799"/>
      <c r="M14799"/>
      <c r="N14799"/>
      <c r="O14799"/>
      <c r="P14799"/>
      <c r="S14799"/>
      <c r="T14799" s="7"/>
    </row>
    <row r="14800" spans="1:20" x14ac:dyDescent="0.3">
      <c r="A14800" s="25"/>
      <c r="B14800"/>
      <c r="C14800"/>
      <c r="D14800"/>
      <c r="E14800"/>
      <c r="F14800"/>
      <c r="G14800"/>
      <c r="H14800" s="14"/>
      <c r="I14800" s="14"/>
      <c r="K14800"/>
      <c r="L14800"/>
      <c r="M14800"/>
      <c r="N14800"/>
      <c r="O14800"/>
      <c r="P14800"/>
      <c r="S14800"/>
      <c r="T14800" s="7"/>
    </row>
    <row r="14801" spans="1:20" x14ac:dyDescent="0.3">
      <c r="A14801" s="25"/>
      <c r="B14801"/>
      <c r="C14801"/>
      <c r="D14801"/>
      <c r="E14801"/>
      <c r="F14801"/>
      <c r="G14801"/>
      <c r="H14801" s="14"/>
      <c r="I14801" s="14"/>
      <c r="K14801"/>
      <c r="L14801"/>
      <c r="M14801"/>
      <c r="N14801"/>
      <c r="O14801"/>
      <c r="P14801"/>
      <c r="S14801"/>
      <c r="T14801" s="7"/>
    </row>
    <row r="14802" spans="1:20" x14ac:dyDescent="0.3">
      <c r="A14802" s="25"/>
      <c r="B14802"/>
      <c r="C14802"/>
      <c r="D14802"/>
      <c r="E14802"/>
      <c r="F14802"/>
      <c r="G14802"/>
      <c r="H14802" s="14"/>
      <c r="I14802" s="14"/>
      <c r="K14802"/>
      <c r="L14802"/>
      <c r="M14802"/>
      <c r="N14802"/>
      <c r="O14802"/>
      <c r="P14802"/>
      <c r="S14802"/>
      <c r="T14802" s="7"/>
    </row>
    <row r="14803" spans="1:20" x14ac:dyDescent="0.3">
      <c r="A14803" s="25"/>
      <c r="B14803"/>
      <c r="C14803"/>
      <c r="D14803"/>
      <c r="E14803"/>
      <c r="F14803"/>
      <c r="G14803"/>
      <c r="H14803"/>
      <c r="I14803"/>
      <c r="K14803"/>
      <c r="L14803"/>
      <c r="M14803"/>
      <c r="N14803"/>
      <c r="O14803"/>
      <c r="P14803"/>
      <c r="S14803"/>
    </row>
    <row r="14804" spans="1:20" x14ac:dyDescent="0.3">
      <c r="A14804" s="25"/>
      <c r="B14804"/>
      <c r="C14804"/>
      <c r="D14804"/>
      <c r="E14804"/>
      <c r="F14804"/>
      <c r="G14804"/>
      <c r="H14804"/>
      <c r="I14804"/>
      <c r="K14804"/>
      <c r="L14804"/>
      <c r="M14804"/>
      <c r="N14804"/>
      <c r="O14804"/>
      <c r="P14804"/>
      <c r="S14804"/>
    </row>
    <row r="14805" spans="1:20" x14ac:dyDescent="0.3">
      <c r="A14805" s="25"/>
      <c r="B14805"/>
      <c r="C14805"/>
      <c r="D14805"/>
      <c r="E14805"/>
      <c r="F14805"/>
      <c r="G14805"/>
      <c r="H14805"/>
      <c r="I14805"/>
      <c r="K14805"/>
      <c r="L14805"/>
      <c r="M14805"/>
      <c r="N14805"/>
      <c r="O14805"/>
      <c r="P14805"/>
      <c r="S14805"/>
    </row>
    <row r="14806" spans="1:20" x14ac:dyDescent="0.3">
      <c r="A14806" s="25"/>
      <c r="B14806"/>
      <c r="C14806"/>
      <c r="D14806"/>
      <c r="E14806"/>
      <c r="F14806"/>
      <c r="G14806"/>
      <c r="H14806"/>
      <c r="I14806"/>
      <c r="K14806"/>
      <c r="L14806"/>
      <c r="M14806"/>
      <c r="N14806"/>
      <c r="O14806"/>
      <c r="P14806"/>
      <c r="S14806"/>
    </row>
    <row r="14807" spans="1:20" x14ac:dyDescent="0.3">
      <c r="A14807" s="25"/>
      <c r="B14807"/>
      <c r="C14807"/>
      <c r="D14807"/>
      <c r="E14807"/>
      <c r="F14807"/>
      <c r="G14807"/>
      <c r="H14807"/>
      <c r="I14807"/>
      <c r="K14807"/>
      <c r="L14807"/>
      <c r="M14807"/>
      <c r="N14807"/>
      <c r="O14807"/>
      <c r="P14807"/>
      <c r="S14807"/>
    </row>
    <row r="14808" spans="1:20" x14ac:dyDescent="0.3">
      <c r="A14808" s="25"/>
      <c r="B14808"/>
      <c r="C14808"/>
      <c r="D14808"/>
      <c r="E14808"/>
      <c r="F14808"/>
      <c r="G14808"/>
      <c r="H14808"/>
      <c r="I14808"/>
      <c r="K14808"/>
      <c r="L14808"/>
      <c r="M14808"/>
      <c r="N14808"/>
      <c r="O14808"/>
      <c r="P14808"/>
      <c r="S14808"/>
    </row>
    <row r="14809" spans="1:20" x14ac:dyDescent="0.3">
      <c r="A14809" s="25"/>
      <c r="B14809"/>
      <c r="C14809"/>
      <c r="D14809"/>
      <c r="E14809"/>
      <c r="F14809"/>
      <c r="G14809"/>
      <c r="H14809"/>
      <c r="I14809"/>
      <c r="K14809"/>
      <c r="L14809"/>
      <c r="M14809"/>
      <c r="N14809"/>
      <c r="O14809"/>
      <c r="P14809"/>
      <c r="S14809"/>
    </row>
    <row r="14810" spans="1:20" x14ac:dyDescent="0.3">
      <c r="A14810" s="25"/>
      <c r="B14810"/>
      <c r="C14810"/>
      <c r="D14810"/>
      <c r="E14810"/>
      <c r="F14810"/>
      <c r="G14810"/>
      <c r="H14810"/>
      <c r="I14810"/>
      <c r="K14810"/>
      <c r="L14810"/>
      <c r="M14810"/>
      <c r="N14810"/>
      <c r="O14810"/>
      <c r="P14810"/>
      <c r="S14810"/>
    </row>
    <row r="14811" spans="1:20" x14ac:dyDescent="0.3">
      <c r="A14811" s="25"/>
      <c r="B14811"/>
      <c r="C14811"/>
      <c r="D14811"/>
      <c r="E14811"/>
      <c r="F14811"/>
      <c r="G14811"/>
      <c r="H14811" s="14"/>
      <c r="I14811" s="14"/>
      <c r="K14811"/>
      <c r="L14811"/>
      <c r="M14811"/>
      <c r="N14811"/>
      <c r="O14811"/>
      <c r="P14811"/>
      <c r="S14811"/>
    </row>
    <row r="14812" spans="1:20" x14ac:dyDescent="0.3">
      <c r="A14812" s="25"/>
      <c r="B14812"/>
      <c r="C14812"/>
      <c r="D14812"/>
      <c r="E14812"/>
      <c r="F14812"/>
      <c r="G14812"/>
      <c r="H14812" s="26"/>
      <c r="I14812" s="26"/>
      <c r="K14812"/>
      <c r="L14812"/>
      <c r="M14812"/>
      <c r="N14812"/>
      <c r="O14812"/>
      <c r="P14812"/>
      <c r="S14812"/>
    </row>
    <row r="14813" spans="1:20" x14ac:dyDescent="0.3">
      <c r="A14813" s="25"/>
      <c r="B14813"/>
      <c r="C14813"/>
      <c r="D14813"/>
      <c r="E14813"/>
      <c r="F14813"/>
      <c r="G14813"/>
      <c r="H14813" s="26"/>
      <c r="I14813" s="26"/>
      <c r="K14813"/>
      <c r="L14813"/>
      <c r="M14813"/>
      <c r="N14813"/>
      <c r="O14813"/>
      <c r="P14813"/>
      <c r="S14813"/>
      <c r="T14813" s="7"/>
    </row>
    <row r="14814" spans="1:20" x14ac:dyDescent="0.3">
      <c r="A14814" s="25"/>
      <c r="B14814"/>
      <c r="C14814"/>
      <c r="D14814"/>
      <c r="E14814"/>
      <c r="F14814"/>
      <c r="G14814"/>
      <c r="H14814" s="26"/>
      <c r="I14814" s="26"/>
      <c r="K14814"/>
      <c r="L14814"/>
      <c r="M14814"/>
      <c r="N14814"/>
      <c r="O14814"/>
      <c r="P14814"/>
      <c r="S14814"/>
    </row>
    <row r="14815" spans="1:20" x14ac:dyDescent="0.3">
      <c r="A14815" s="25"/>
      <c r="B14815"/>
      <c r="C14815"/>
      <c r="D14815"/>
      <c r="E14815"/>
      <c r="F14815"/>
      <c r="G14815"/>
      <c r="H14815" s="26"/>
      <c r="I14815" s="26"/>
      <c r="K14815"/>
      <c r="L14815"/>
      <c r="M14815"/>
      <c r="N14815"/>
      <c r="O14815"/>
      <c r="P14815"/>
      <c r="S14815"/>
    </row>
    <row r="14816" spans="1:20" x14ac:dyDescent="0.3">
      <c r="A14816" s="25"/>
      <c r="B14816"/>
      <c r="C14816"/>
      <c r="D14816"/>
      <c r="E14816"/>
      <c r="F14816"/>
      <c r="G14816"/>
      <c r="H14816" s="26"/>
      <c r="I14816" s="26"/>
      <c r="K14816"/>
      <c r="L14816"/>
      <c r="M14816"/>
      <c r="N14816"/>
      <c r="O14816"/>
      <c r="P14816"/>
      <c r="S14816"/>
    </row>
    <row r="14817" spans="1:20" x14ac:dyDescent="0.3">
      <c r="A14817" s="25"/>
      <c r="B14817"/>
      <c r="C14817"/>
      <c r="D14817"/>
      <c r="E14817"/>
      <c r="F14817"/>
      <c r="G14817"/>
      <c r="H14817" s="26"/>
      <c r="I14817" s="26"/>
      <c r="K14817"/>
      <c r="L14817"/>
      <c r="M14817"/>
      <c r="N14817"/>
      <c r="O14817"/>
      <c r="P14817"/>
      <c r="S14817"/>
      <c r="T14817" s="7"/>
    </row>
    <row r="14818" spans="1:20" x14ac:dyDescent="0.3">
      <c r="A14818" s="25"/>
      <c r="B14818"/>
      <c r="C14818"/>
      <c r="D14818"/>
      <c r="E14818"/>
      <c r="F14818"/>
      <c r="G14818"/>
      <c r="H14818" s="26"/>
      <c r="I14818" s="26"/>
      <c r="K14818"/>
      <c r="L14818"/>
      <c r="M14818"/>
      <c r="N14818"/>
      <c r="O14818"/>
      <c r="P14818"/>
      <c r="S14818"/>
    </row>
    <row r="14819" spans="1:20" x14ac:dyDescent="0.3">
      <c r="A14819" s="25"/>
      <c r="B14819"/>
      <c r="C14819"/>
      <c r="D14819"/>
      <c r="E14819"/>
      <c r="F14819"/>
      <c r="G14819"/>
      <c r="H14819" s="26"/>
      <c r="I14819" s="26"/>
      <c r="K14819"/>
      <c r="L14819"/>
      <c r="M14819"/>
      <c r="N14819"/>
      <c r="O14819"/>
      <c r="P14819"/>
      <c r="S14819"/>
    </row>
    <row r="14820" spans="1:20" x14ac:dyDescent="0.3">
      <c r="A14820" s="25"/>
      <c r="B14820"/>
      <c r="C14820"/>
      <c r="D14820"/>
      <c r="E14820"/>
      <c r="F14820"/>
      <c r="G14820"/>
      <c r="H14820" s="26"/>
      <c r="I14820" s="26"/>
      <c r="K14820"/>
      <c r="L14820"/>
      <c r="M14820"/>
      <c r="N14820"/>
      <c r="O14820"/>
      <c r="P14820"/>
      <c r="S14820"/>
    </row>
    <row r="14821" spans="1:20" x14ac:dyDescent="0.3">
      <c r="A14821" s="25"/>
      <c r="B14821"/>
      <c r="C14821"/>
      <c r="D14821"/>
      <c r="E14821"/>
      <c r="F14821"/>
      <c r="G14821"/>
      <c r="H14821" s="26"/>
      <c r="I14821" s="26"/>
      <c r="K14821"/>
      <c r="L14821"/>
      <c r="M14821"/>
      <c r="N14821"/>
      <c r="O14821"/>
      <c r="P14821"/>
      <c r="S14821"/>
    </row>
    <row r="14822" spans="1:20" x14ac:dyDescent="0.3">
      <c r="A14822" s="25"/>
      <c r="B14822"/>
      <c r="C14822"/>
      <c r="D14822"/>
      <c r="E14822"/>
      <c r="F14822"/>
      <c r="G14822"/>
      <c r="H14822" s="26"/>
      <c r="I14822" s="26"/>
      <c r="K14822"/>
      <c r="L14822"/>
      <c r="M14822"/>
      <c r="N14822"/>
      <c r="O14822"/>
      <c r="P14822"/>
      <c r="S14822"/>
    </row>
    <row r="14823" spans="1:20" x14ac:dyDescent="0.3">
      <c r="A14823" s="25"/>
      <c r="B14823"/>
      <c r="C14823"/>
      <c r="D14823"/>
      <c r="E14823"/>
      <c r="F14823"/>
      <c r="G14823"/>
      <c r="H14823" s="26"/>
      <c r="I14823" s="26"/>
      <c r="K14823"/>
      <c r="L14823"/>
      <c r="M14823"/>
      <c r="N14823"/>
      <c r="O14823"/>
      <c r="P14823"/>
      <c r="S14823"/>
    </row>
    <row r="14824" spans="1:20" x14ac:dyDescent="0.3">
      <c r="A14824" s="25"/>
      <c r="B14824"/>
      <c r="C14824"/>
      <c r="D14824"/>
      <c r="E14824"/>
      <c r="F14824"/>
      <c r="G14824"/>
      <c r="H14824" s="26"/>
      <c r="I14824" s="26"/>
      <c r="K14824"/>
      <c r="L14824"/>
      <c r="M14824"/>
      <c r="N14824"/>
      <c r="O14824"/>
      <c r="P14824"/>
      <c r="S14824"/>
    </row>
    <row r="14825" spans="1:20" x14ac:dyDescent="0.3">
      <c r="A14825" s="25"/>
      <c r="B14825"/>
      <c r="C14825"/>
      <c r="D14825"/>
      <c r="E14825"/>
      <c r="F14825"/>
      <c r="G14825"/>
      <c r="H14825" s="26"/>
      <c r="I14825" s="26"/>
      <c r="K14825"/>
      <c r="L14825"/>
      <c r="M14825"/>
      <c r="N14825"/>
      <c r="O14825"/>
      <c r="P14825"/>
      <c r="S14825"/>
    </row>
    <row r="14826" spans="1:20" x14ac:dyDescent="0.3">
      <c r="A14826" s="25"/>
      <c r="B14826"/>
      <c r="C14826"/>
      <c r="D14826"/>
      <c r="E14826"/>
      <c r="F14826"/>
      <c r="G14826"/>
      <c r="H14826" s="26"/>
      <c r="I14826" s="26"/>
      <c r="K14826"/>
      <c r="L14826"/>
      <c r="M14826"/>
      <c r="N14826"/>
      <c r="O14826"/>
      <c r="P14826"/>
      <c r="S14826"/>
    </row>
    <row r="14827" spans="1:20" x14ac:dyDescent="0.3">
      <c r="A14827" s="25"/>
      <c r="B14827"/>
      <c r="C14827"/>
      <c r="D14827"/>
      <c r="E14827"/>
      <c r="F14827"/>
      <c r="G14827"/>
      <c r="H14827" s="26"/>
      <c r="I14827" s="26"/>
      <c r="K14827"/>
      <c r="L14827"/>
      <c r="M14827"/>
      <c r="N14827"/>
      <c r="O14827"/>
      <c r="P14827"/>
      <c r="S14827"/>
    </row>
    <row r="14828" spans="1:20" x14ac:dyDescent="0.3">
      <c r="A14828" s="25"/>
      <c r="B14828"/>
      <c r="C14828"/>
      <c r="D14828"/>
      <c r="E14828"/>
      <c r="F14828"/>
      <c r="G14828"/>
      <c r="H14828" s="26"/>
      <c r="I14828" s="26"/>
      <c r="K14828"/>
      <c r="L14828"/>
      <c r="M14828"/>
      <c r="N14828"/>
      <c r="O14828"/>
      <c r="P14828"/>
      <c r="S14828"/>
      <c r="T14828" s="7"/>
    </row>
    <row r="14829" spans="1:20" x14ac:dyDescent="0.3">
      <c r="A14829" s="25"/>
      <c r="B14829"/>
      <c r="C14829"/>
      <c r="D14829"/>
      <c r="E14829"/>
      <c r="F14829"/>
      <c r="G14829"/>
      <c r="H14829" s="26"/>
      <c r="I14829" s="26"/>
      <c r="K14829"/>
      <c r="L14829"/>
      <c r="M14829"/>
      <c r="N14829"/>
      <c r="O14829"/>
      <c r="P14829"/>
      <c r="S14829"/>
    </row>
    <row r="14830" spans="1:20" x14ac:dyDescent="0.3">
      <c r="A14830" s="25"/>
      <c r="B14830"/>
      <c r="C14830"/>
      <c r="D14830"/>
      <c r="E14830"/>
      <c r="F14830"/>
      <c r="G14830"/>
      <c r="H14830" s="14"/>
      <c r="I14830" s="26"/>
      <c r="K14830"/>
      <c r="L14830"/>
      <c r="M14830"/>
      <c r="N14830"/>
      <c r="O14830"/>
      <c r="P14830"/>
      <c r="S14830"/>
    </row>
    <row r="14831" spans="1:20" x14ac:dyDescent="0.3">
      <c r="A14831" s="25"/>
      <c r="B14831"/>
      <c r="C14831"/>
      <c r="D14831"/>
      <c r="E14831"/>
      <c r="F14831"/>
      <c r="G14831"/>
      <c r="H14831"/>
      <c r="I14831" s="26"/>
      <c r="K14831"/>
      <c r="L14831"/>
      <c r="M14831"/>
      <c r="N14831"/>
      <c r="O14831"/>
      <c r="P14831"/>
      <c r="S14831"/>
    </row>
    <row r="14832" spans="1:20" x14ac:dyDescent="0.3">
      <c r="A14832" s="25"/>
      <c r="B14832"/>
      <c r="C14832"/>
      <c r="D14832"/>
      <c r="E14832"/>
      <c r="F14832"/>
      <c r="G14832"/>
      <c r="H14832"/>
      <c r="I14832" s="26"/>
      <c r="K14832"/>
      <c r="L14832"/>
      <c r="M14832"/>
      <c r="N14832"/>
      <c r="O14832"/>
      <c r="P14832"/>
      <c r="S14832"/>
    </row>
    <row r="14833" spans="1:19" x14ac:dyDescent="0.3">
      <c r="A14833" s="25"/>
      <c r="B14833"/>
      <c r="C14833"/>
      <c r="D14833"/>
      <c r="E14833"/>
      <c r="F14833"/>
      <c r="G14833"/>
      <c r="H14833"/>
      <c r="I14833" s="26"/>
      <c r="K14833"/>
      <c r="L14833"/>
      <c r="M14833"/>
      <c r="N14833"/>
      <c r="O14833"/>
      <c r="P14833"/>
      <c r="S14833"/>
    </row>
    <row r="14834" spans="1:19" x14ac:dyDescent="0.3">
      <c r="A14834" s="25"/>
      <c r="B14834"/>
      <c r="C14834"/>
      <c r="D14834"/>
      <c r="E14834"/>
      <c r="F14834"/>
      <c r="G14834"/>
      <c r="H14834"/>
      <c r="I14834" s="26"/>
      <c r="K14834"/>
      <c r="L14834"/>
      <c r="M14834"/>
      <c r="N14834"/>
      <c r="O14834"/>
      <c r="P14834"/>
      <c r="S14834"/>
    </row>
    <row r="14835" spans="1:19" x14ac:dyDescent="0.3">
      <c r="A14835" s="25"/>
      <c r="B14835"/>
      <c r="C14835"/>
      <c r="D14835"/>
      <c r="E14835"/>
      <c r="F14835"/>
      <c r="G14835"/>
      <c r="H14835"/>
      <c r="I14835" s="26"/>
      <c r="K14835"/>
      <c r="L14835"/>
      <c r="M14835"/>
      <c r="N14835"/>
      <c r="O14835"/>
      <c r="P14835"/>
      <c r="S14835"/>
    </row>
    <row r="14836" spans="1:19" x14ac:dyDescent="0.3">
      <c r="A14836" s="25"/>
      <c r="B14836"/>
      <c r="C14836"/>
      <c r="D14836"/>
      <c r="E14836"/>
      <c r="F14836"/>
      <c r="G14836"/>
      <c r="H14836"/>
      <c r="I14836"/>
      <c r="K14836"/>
      <c r="L14836"/>
      <c r="M14836"/>
      <c r="N14836"/>
      <c r="O14836"/>
      <c r="P14836"/>
      <c r="S14836"/>
    </row>
    <row r="14837" spans="1:19" x14ac:dyDescent="0.3">
      <c r="A14837" s="25"/>
      <c r="B14837"/>
      <c r="C14837"/>
      <c r="D14837"/>
      <c r="E14837"/>
      <c r="F14837"/>
      <c r="G14837"/>
      <c r="H14837"/>
      <c r="I14837"/>
      <c r="K14837"/>
      <c r="L14837"/>
      <c r="M14837"/>
      <c r="N14837"/>
      <c r="O14837"/>
      <c r="P14837"/>
      <c r="S14837"/>
    </row>
    <row r="14838" spans="1:19" x14ac:dyDescent="0.3">
      <c r="A14838" s="25"/>
      <c r="B14838"/>
      <c r="C14838"/>
      <c r="D14838"/>
      <c r="E14838"/>
      <c r="F14838"/>
      <c r="G14838"/>
      <c r="H14838"/>
      <c r="I14838"/>
      <c r="K14838"/>
      <c r="L14838"/>
      <c r="M14838"/>
      <c r="N14838"/>
      <c r="O14838"/>
      <c r="P14838"/>
      <c r="S14838"/>
    </row>
    <row r="14839" spans="1:19" x14ac:dyDescent="0.3">
      <c r="A14839" s="25"/>
      <c r="B14839"/>
      <c r="C14839"/>
      <c r="D14839"/>
      <c r="E14839"/>
      <c r="F14839"/>
      <c r="G14839"/>
      <c r="H14839"/>
      <c r="I14839" s="14"/>
      <c r="K14839"/>
      <c r="L14839"/>
      <c r="M14839"/>
      <c r="N14839"/>
      <c r="O14839"/>
      <c r="P14839"/>
      <c r="S14839"/>
    </row>
    <row r="14840" spans="1:19" x14ac:dyDescent="0.3">
      <c r="A14840" s="25"/>
      <c r="B14840"/>
      <c r="C14840"/>
      <c r="D14840"/>
      <c r="E14840"/>
      <c r="F14840"/>
      <c r="G14840"/>
      <c r="H14840" s="14"/>
      <c r="I14840"/>
      <c r="K14840"/>
      <c r="L14840"/>
      <c r="M14840"/>
      <c r="N14840"/>
      <c r="O14840"/>
      <c r="P14840"/>
      <c r="S14840"/>
    </row>
    <row r="14841" spans="1:19" x14ac:dyDescent="0.3">
      <c r="A14841" s="25"/>
      <c r="B14841"/>
      <c r="C14841"/>
      <c r="D14841"/>
      <c r="E14841"/>
      <c r="F14841"/>
      <c r="G14841"/>
      <c r="H14841"/>
      <c r="I14841"/>
      <c r="K14841"/>
      <c r="L14841"/>
      <c r="M14841"/>
      <c r="N14841"/>
      <c r="O14841"/>
      <c r="P14841"/>
      <c r="S14841"/>
    </row>
    <row r="14842" spans="1:19" x14ac:dyDescent="0.3">
      <c r="A14842" s="25"/>
      <c r="B14842"/>
      <c r="C14842"/>
      <c r="D14842"/>
      <c r="E14842"/>
      <c r="F14842"/>
      <c r="G14842"/>
      <c r="H14842"/>
      <c r="I14842"/>
      <c r="K14842"/>
      <c r="L14842"/>
      <c r="M14842"/>
      <c r="N14842"/>
      <c r="O14842"/>
      <c r="P14842"/>
      <c r="S14842"/>
    </row>
    <row r="14843" spans="1:19" x14ac:dyDescent="0.3">
      <c r="A14843" s="25"/>
      <c r="B14843"/>
      <c r="C14843"/>
      <c r="D14843"/>
      <c r="E14843"/>
      <c r="F14843"/>
      <c r="G14843"/>
      <c r="H14843"/>
      <c r="I14843"/>
      <c r="K14843"/>
      <c r="L14843"/>
      <c r="M14843"/>
      <c r="N14843"/>
      <c r="O14843"/>
      <c r="P14843"/>
      <c r="S14843"/>
    </row>
    <row r="14844" spans="1:19" x14ac:dyDescent="0.3">
      <c r="A14844" s="25"/>
      <c r="B14844"/>
      <c r="C14844"/>
      <c r="D14844"/>
      <c r="E14844"/>
      <c r="F14844"/>
      <c r="G14844"/>
      <c r="H14844" s="14"/>
      <c r="I14844" s="14"/>
      <c r="K14844"/>
      <c r="L14844"/>
      <c r="M14844"/>
      <c r="N14844"/>
      <c r="O14844"/>
      <c r="P14844"/>
      <c r="S14844"/>
    </row>
    <row r="14845" spans="1:19" x14ac:dyDescent="0.3">
      <c r="A14845" s="25"/>
      <c r="B14845"/>
      <c r="C14845"/>
      <c r="D14845"/>
      <c r="E14845"/>
      <c r="F14845"/>
      <c r="G14845"/>
      <c r="H14845" s="26"/>
      <c r="I14845" s="26"/>
      <c r="K14845"/>
      <c r="L14845"/>
      <c r="M14845"/>
      <c r="N14845"/>
      <c r="O14845"/>
      <c r="P14845"/>
      <c r="S14845"/>
    </row>
    <row r="14846" spans="1:19" x14ac:dyDescent="0.3">
      <c r="A14846" s="25"/>
      <c r="B14846"/>
      <c r="C14846"/>
      <c r="D14846"/>
      <c r="E14846"/>
      <c r="F14846"/>
      <c r="G14846"/>
      <c r="H14846" s="26"/>
      <c r="I14846" s="26"/>
      <c r="K14846"/>
      <c r="L14846"/>
      <c r="M14846"/>
      <c r="N14846"/>
      <c r="O14846"/>
      <c r="P14846"/>
      <c r="S14846"/>
    </row>
    <row r="14847" spans="1:19" x14ac:dyDescent="0.3">
      <c r="A14847" s="25"/>
      <c r="B14847"/>
      <c r="C14847"/>
      <c r="D14847"/>
      <c r="E14847"/>
      <c r="F14847"/>
      <c r="G14847"/>
      <c r="H14847" s="26"/>
      <c r="I14847" s="26"/>
      <c r="K14847"/>
      <c r="L14847"/>
      <c r="M14847"/>
      <c r="N14847"/>
      <c r="O14847"/>
      <c r="P14847"/>
      <c r="S14847"/>
    </row>
    <row r="14848" spans="1:19" x14ac:dyDescent="0.3">
      <c r="A14848" s="25"/>
      <c r="B14848"/>
      <c r="C14848"/>
      <c r="D14848"/>
      <c r="E14848"/>
      <c r="F14848"/>
      <c r="G14848"/>
      <c r="H14848" s="26"/>
      <c r="I14848" s="26"/>
      <c r="K14848"/>
      <c r="L14848"/>
      <c r="M14848"/>
      <c r="N14848"/>
      <c r="O14848"/>
      <c r="P14848"/>
      <c r="S14848"/>
    </row>
    <row r="14849" spans="1:19" x14ac:dyDescent="0.3">
      <c r="A14849" s="25"/>
      <c r="B14849"/>
      <c r="C14849"/>
      <c r="D14849"/>
      <c r="E14849"/>
      <c r="F14849"/>
      <c r="G14849"/>
      <c r="H14849" s="26"/>
      <c r="I14849" s="26"/>
      <c r="K14849"/>
      <c r="L14849"/>
      <c r="M14849"/>
      <c r="N14849"/>
      <c r="O14849"/>
      <c r="P14849"/>
      <c r="S14849"/>
    </row>
    <row r="14850" spans="1:19" x14ac:dyDescent="0.3">
      <c r="A14850" s="25"/>
      <c r="B14850"/>
      <c r="C14850"/>
      <c r="D14850"/>
      <c r="E14850"/>
      <c r="F14850"/>
      <c r="G14850"/>
      <c r="H14850"/>
      <c r="I14850"/>
      <c r="K14850"/>
      <c r="L14850"/>
      <c r="M14850"/>
      <c r="N14850"/>
      <c r="O14850"/>
      <c r="P14850"/>
      <c r="S14850"/>
    </row>
    <row r="14851" spans="1:19" x14ac:dyDescent="0.3">
      <c r="A14851" s="25"/>
      <c r="B14851"/>
      <c r="C14851"/>
      <c r="D14851"/>
      <c r="E14851"/>
      <c r="F14851"/>
      <c r="G14851"/>
      <c r="H14851"/>
      <c r="I14851"/>
      <c r="K14851"/>
      <c r="L14851"/>
      <c r="M14851"/>
      <c r="N14851"/>
      <c r="O14851"/>
      <c r="P14851"/>
      <c r="S14851"/>
    </row>
    <row r="14852" spans="1:19" x14ac:dyDescent="0.3">
      <c r="A14852" s="25"/>
      <c r="B14852"/>
      <c r="C14852"/>
      <c r="D14852"/>
      <c r="E14852"/>
      <c r="F14852"/>
      <c r="G14852"/>
      <c r="H14852"/>
      <c r="I14852"/>
      <c r="K14852"/>
      <c r="L14852"/>
      <c r="M14852"/>
      <c r="N14852"/>
      <c r="O14852"/>
      <c r="P14852"/>
      <c r="S14852"/>
    </row>
    <row r="14853" spans="1:19" x14ac:dyDescent="0.3">
      <c r="A14853" s="25"/>
      <c r="B14853"/>
      <c r="C14853"/>
      <c r="D14853"/>
      <c r="E14853"/>
      <c r="F14853"/>
      <c r="G14853"/>
      <c r="H14853"/>
      <c r="I14853"/>
      <c r="K14853"/>
      <c r="L14853"/>
      <c r="M14853"/>
      <c r="N14853"/>
      <c r="O14853"/>
      <c r="P14853"/>
      <c r="S14853"/>
    </row>
    <row r="14854" spans="1:19" x14ac:dyDescent="0.3">
      <c r="A14854" s="25"/>
      <c r="B14854"/>
      <c r="C14854"/>
      <c r="D14854"/>
      <c r="E14854"/>
      <c r="F14854"/>
      <c r="G14854"/>
      <c r="H14854"/>
      <c r="I14854"/>
      <c r="K14854"/>
      <c r="L14854"/>
      <c r="M14854"/>
      <c r="N14854"/>
      <c r="O14854"/>
      <c r="P14854"/>
      <c r="S14854"/>
    </row>
    <row r="14855" spans="1:19" x14ac:dyDescent="0.3">
      <c r="A14855" s="25"/>
      <c r="B14855"/>
      <c r="C14855"/>
      <c r="D14855"/>
      <c r="E14855"/>
      <c r="F14855"/>
      <c r="G14855"/>
      <c r="H14855" s="26"/>
      <c r="I14855" s="26"/>
      <c r="K14855"/>
      <c r="L14855"/>
      <c r="M14855"/>
      <c r="N14855"/>
      <c r="O14855"/>
      <c r="P14855"/>
      <c r="S14855"/>
    </row>
    <row r="14856" spans="1:19" x14ac:dyDescent="0.3">
      <c r="A14856" s="25"/>
      <c r="B14856"/>
      <c r="C14856"/>
      <c r="D14856"/>
      <c r="E14856"/>
      <c r="F14856"/>
      <c r="G14856"/>
      <c r="H14856" s="26"/>
      <c r="I14856" s="26"/>
      <c r="K14856"/>
      <c r="L14856"/>
      <c r="M14856"/>
      <c r="N14856"/>
      <c r="O14856"/>
      <c r="P14856"/>
      <c r="S14856"/>
    </row>
    <row r="14857" spans="1:19" x14ac:dyDescent="0.3">
      <c r="A14857" s="25"/>
      <c r="B14857"/>
      <c r="C14857"/>
      <c r="D14857"/>
      <c r="E14857"/>
      <c r="F14857"/>
      <c r="G14857"/>
      <c r="H14857" s="26"/>
      <c r="I14857" s="26"/>
      <c r="K14857"/>
      <c r="L14857"/>
      <c r="M14857"/>
      <c r="N14857"/>
      <c r="O14857"/>
      <c r="P14857"/>
      <c r="S14857"/>
    </row>
    <row r="14858" spans="1:19" x14ac:dyDescent="0.3">
      <c r="A14858" s="25"/>
      <c r="B14858"/>
      <c r="C14858"/>
      <c r="D14858"/>
      <c r="E14858"/>
      <c r="F14858"/>
      <c r="G14858"/>
      <c r="H14858" s="26"/>
      <c r="I14858" s="26"/>
      <c r="K14858"/>
      <c r="L14858"/>
      <c r="M14858"/>
      <c r="N14858"/>
      <c r="O14858"/>
      <c r="P14858"/>
      <c r="S14858"/>
    </row>
    <row r="14859" spans="1:19" x14ac:dyDescent="0.3">
      <c r="A14859" s="25"/>
      <c r="B14859"/>
      <c r="C14859"/>
      <c r="D14859"/>
      <c r="E14859"/>
      <c r="F14859"/>
      <c r="G14859"/>
      <c r="H14859" s="26"/>
      <c r="I14859" s="26"/>
      <c r="K14859"/>
      <c r="L14859"/>
      <c r="M14859"/>
      <c r="N14859"/>
      <c r="O14859"/>
      <c r="P14859"/>
      <c r="S14859"/>
    </row>
    <row r="14860" spans="1:19" x14ac:dyDescent="0.3">
      <c r="A14860" s="25"/>
      <c r="B14860"/>
      <c r="C14860"/>
      <c r="D14860"/>
      <c r="E14860"/>
      <c r="F14860"/>
      <c r="G14860"/>
      <c r="H14860"/>
      <c r="I14860"/>
      <c r="K14860"/>
      <c r="L14860"/>
      <c r="M14860"/>
      <c r="N14860"/>
      <c r="O14860"/>
      <c r="P14860"/>
      <c r="S14860"/>
    </row>
    <row r="14861" spans="1:19" x14ac:dyDescent="0.3">
      <c r="A14861" s="25"/>
      <c r="B14861"/>
      <c r="C14861"/>
      <c r="D14861"/>
      <c r="E14861"/>
      <c r="F14861"/>
      <c r="G14861"/>
      <c r="H14861"/>
      <c r="I14861"/>
      <c r="K14861"/>
      <c r="L14861"/>
      <c r="M14861"/>
      <c r="N14861"/>
      <c r="O14861"/>
      <c r="P14861"/>
      <c r="S14861"/>
    </row>
    <row r="14862" spans="1:19" x14ac:dyDescent="0.3">
      <c r="A14862" s="25"/>
      <c r="B14862"/>
      <c r="C14862"/>
      <c r="D14862"/>
      <c r="E14862"/>
      <c r="F14862"/>
      <c r="G14862"/>
      <c r="H14862"/>
      <c r="I14862"/>
      <c r="K14862"/>
      <c r="L14862"/>
      <c r="M14862"/>
      <c r="N14862"/>
      <c r="O14862"/>
      <c r="P14862"/>
      <c r="S14862"/>
    </row>
    <row r="14863" spans="1:19" x14ac:dyDescent="0.3">
      <c r="A14863" s="25"/>
      <c r="B14863"/>
      <c r="C14863"/>
      <c r="D14863"/>
      <c r="E14863"/>
      <c r="F14863"/>
      <c r="G14863"/>
      <c r="H14863"/>
      <c r="I14863"/>
      <c r="K14863"/>
      <c r="L14863"/>
      <c r="M14863"/>
      <c r="N14863"/>
      <c r="O14863"/>
      <c r="P14863"/>
      <c r="S14863"/>
    </row>
    <row r="14864" spans="1:19" x14ac:dyDescent="0.3">
      <c r="A14864" s="25"/>
      <c r="B14864"/>
      <c r="C14864"/>
      <c r="D14864"/>
      <c r="E14864"/>
      <c r="F14864"/>
      <c r="G14864"/>
      <c r="H14864"/>
      <c r="I14864"/>
      <c r="K14864"/>
      <c r="L14864"/>
      <c r="M14864"/>
      <c r="N14864"/>
      <c r="O14864"/>
      <c r="P14864"/>
      <c r="S14864"/>
    </row>
    <row r="14865" spans="1:19" x14ac:dyDescent="0.3">
      <c r="A14865" s="25"/>
      <c r="B14865"/>
      <c r="C14865"/>
      <c r="D14865"/>
      <c r="E14865"/>
      <c r="F14865"/>
      <c r="G14865"/>
      <c r="H14865" s="26"/>
      <c r="I14865" s="26"/>
      <c r="K14865"/>
      <c r="L14865"/>
      <c r="M14865"/>
      <c r="N14865"/>
      <c r="O14865"/>
      <c r="P14865"/>
      <c r="S14865"/>
    </row>
    <row r="14866" spans="1:19" x14ac:dyDescent="0.3">
      <c r="A14866" s="25"/>
      <c r="B14866"/>
      <c r="C14866"/>
      <c r="D14866"/>
      <c r="E14866"/>
      <c r="F14866"/>
      <c r="G14866"/>
      <c r="H14866" s="26"/>
      <c r="I14866" s="26"/>
      <c r="K14866"/>
      <c r="L14866"/>
      <c r="M14866"/>
      <c r="N14866"/>
      <c r="O14866"/>
      <c r="P14866"/>
      <c r="S14866"/>
    </row>
    <row r="14867" spans="1:19" x14ac:dyDescent="0.3">
      <c r="A14867" s="25"/>
      <c r="B14867"/>
      <c r="C14867"/>
      <c r="D14867"/>
      <c r="E14867"/>
      <c r="F14867"/>
      <c r="G14867"/>
      <c r="H14867" s="26"/>
      <c r="I14867" s="26"/>
      <c r="K14867"/>
      <c r="L14867"/>
      <c r="M14867"/>
      <c r="N14867"/>
      <c r="O14867"/>
      <c r="P14867"/>
      <c r="S14867"/>
    </row>
    <row r="14868" spans="1:19" x14ac:dyDescent="0.3">
      <c r="A14868" s="25"/>
      <c r="B14868"/>
      <c r="C14868"/>
      <c r="D14868"/>
      <c r="E14868"/>
      <c r="F14868"/>
      <c r="G14868"/>
      <c r="H14868" s="26"/>
      <c r="I14868" s="26"/>
      <c r="K14868"/>
      <c r="L14868"/>
      <c r="M14868"/>
      <c r="N14868"/>
      <c r="O14868"/>
      <c r="P14868"/>
      <c r="S14868"/>
    </row>
    <row r="14869" spans="1:19" x14ac:dyDescent="0.3">
      <c r="A14869" s="25"/>
      <c r="B14869"/>
      <c r="C14869"/>
      <c r="D14869"/>
      <c r="E14869"/>
      <c r="F14869"/>
      <c r="G14869"/>
      <c r="H14869" s="26"/>
      <c r="I14869" s="26"/>
      <c r="K14869"/>
      <c r="L14869"/>
      <c r="M14869"/>
      <c r="N14869"/>
      <c r="O14869"/>
      <c r="P14869"/>
      <c r="S14869"/>
    </row>
    <row r="14870" spans="1:19" x14ac:dyDescent="0.3">
      <c r="A14870" s="25"/>
      <c r="B14870"/>
      <c r="C14870"/>
      <c r="D14870"/>
      <c r="E14870"/>
      <c r="F14870"/>
      <c r="G14870"/>
      <c r="H14870"/>
      <c r="I14870" s="26"/>
      <c r="K14870"/>
      <c r="L14870"/>
      <c r="M14870"/>
      <c r="N14870"/>
      <c r="O14870"/>
      <c r="P14870"/>
      <c r="S14870"/>
    </row>
    <row r="14871" spans="1:19" x14ac:dyDescent="0.3">
      <c r="A14871" s="25"/>
      <c r="B14871"/>
      <c r="C14871"/>
      <c r="D14871"/>
      <c r="E14871"/>
      <c r="F14871"/>
      <c r="G14871"/>
      <c r="H14871"/>
      <c r="I14871" s="26"/>
      <c r="K14871"/>
      <c r="L14871"/>
      <c r="M14871"/>
      <c r="N14871"/>
      <c r="O14871"/>
      <c r="P14871"/>
      <c r="S14871"/>
    </row>
    <row r="14872" spans="1:19" x14ac:dyDescent="0.3">
      <c r="A14872" s="25"/>
      <c r="B14872"/>
      <c r="C14872"/>
      <c r="D14872"/>
      <c r="E14872"/>
      <c r="F14872"/>
      <c r="G14872"/>
      <c r="H14872"/>
      <c r="I14872" s="26"/>
      <c r="K14872"/>
      <c r="L14872"/>
      <c r="M14872"/>
      <c r="N14872"/>
      <c r="O14872"/>
      <c r="P14872"/>
      <c r="S14872"/>
    </row>
    <row r="14873" spans="1:19" x14ac:dyDescent="0.3">
      <c r="A14873" s="25"/>
      <c r="B14873"/>
      <c r="C14873"/>
      <c r="D14873"/>
      <c r="E14873"/>
      <c r="F14873"/>
      <c r="G14873"/>
      <c r="H14873" s="26"/>
      <c r="I14873" s="26"/>
      <c r="K14873"/>
      <c r="L14873"/>
      <c r="M14873"/>
      <c r="N14873"/>
      <c r="O14873"/>
      <c r="P14873"/>
      <c r="S14873"/>
    </row>
    <row r="14874" spans="1:19" x14ac:dyDescent="0.3">
      <c r="A14874" s="25"/>
      <c r="B14874"/>
      <c r="C14874"/>
      <c r="D14874"/>
      <c r="E14874"/>
      <c r="F14874"/>
      <c r="G14874"/>
      <c r="H14874" s="26"/>
      <c r="I14874" s="26"/>
      <c r="K14874"/>
      <c r="L14874"/>
      <c r="M14874"/>
      <c r="N14874"/>
      <c r="O14874"/>
      <c r="P14874"/>
      <c r="S14874"/>
    </row>
    <row r="14875" spans="1:19" x14ac:dyDescent="0.3">
      <c r="A14875" s="25"/>
      <c r="B14875"/>
      <c r="C14875"/>
      <c r="D14875"/>
      <c r="E14875"/>
      <c r="F14875"/>
      <c r="G14875"/>
      <c r="H14875" s="26"/>
      <c r="I14875" s="26"/>
      <c r="K14875"/>
      <c r="L14875"/>
      <c r="M14875"/>
      <c r="N14875"/>
      <c r="O14875"/>
      <c r="P14875"/>
      <c r="S14875"/>
    </row>
    <row r="14876" spans="1:19" x14ac:dyDescent="0.3">
      <c r="A14876" s="25"/>
      <c r="B14876"/>
      <c r="C14876"/>
      <c r="D14876"/>
      <c r="E14876"/>
      <c r="F14876"/>
      <c r="G14876"/>
      <c r="H14876"/>
      <c r="I14876" s="26"/>
      <c r="K14876"/>
      <c r="L14876"/>
      <c r="M14876"/>
      <c r="N14876"/>
      <c r="O14876"/>
      <c r="P14876"/>
      <c r="S14876"/>
    </row>
    <row r="14877" spans="1:19" x14ac:dyDescent="0.3">
      <c r="A14877" s="25"/>
      <c r="B14877"/>
      <c r="C14877"/>
      <c r="D14877"/>
      <c r="E14877"/>
      <c r="F14877"/>
      <c r="G14877"/>
      <c r="H14877"/>
      <c r="I14877" s="26"/>
      <c r="K14877"/>
      <c r="L14877"/>
      <c r="M14877"/>
      <c r="N14877"/>
      <c r="O14877"/>
      <c r="P14877"/>
      <c r="S14877"/>
    </row>
    <row r="14878" spans="1:19" x14ac:dyDescent="0.3">
      <c r="A14878" s="25"/>
      <c r="B14878"/>
      <c r="C14878"/>
      <c r="D14878"/>
      <c r="E14878"/>
      <c r="F14878"/>
      <c r="G14878"/>
      <c r="H14878"/>
      <c r="I14878" s="26"/>
      <c r="K14878"/>
      <c r="L14878"/>
      <c r="M14878"/>
      <c r="N14878"/>
      <c r="O14878"/>
      <c r="P14878"/>
      <c r="S14878"/>
    </row>
    <row r="14879" spans="1:19" x14ac:dyDescent="0.3">
      <c r="A14879" s="25"/>
      <c r="B14879"/>
      <c r="C14879"/>
      <c r="D14879"/>
      <c r="E14879"/>
      <c r="F14879"/>
      <c r="G14879"/>
      <c r="H14879"/>
      <c r="I14879" s="26"/>
      <c r="K14879"/>
      <c r="L14879"/>
      <c r="M14879"/>
      <c r="N14879"/>
      <c r="O14879"/>
      <c r="P14879"/>
      <c r="S14879"/>
    </row>
    <row r="14880" spans="1:19" x14ac:dyDescent="0.3">
      <c r="A14880" s="25"/>
      <c r="B14880"/>
      <c r="C14880"/>
      <c r="D14880"/>
      <c r="E14880"/>
      <c r="F14880"/>
      <c r="G14880"/>
      <c r="H14880" s="14"/>
      <c r="I14880" s="26"/>
      <c r="K14880"/>
      <c r="L14880"/>
      <c r="M14880"/>
      <c r="N14880"/>
      <c r="O14880"/>
      <c r="P14880"/>
      <c r="S14880"/>
    </row>
    <row r="14881" spans="1:19" x14ac:dyDescent="0.3">
      <c r="A14881" s="25"/>
      <c r="B14881"/>
      <c r="C14881"/>
      <c r="D14881"/>
      <c r="E14881"/>
      <c r="F14881"/>
      <c r="G14881"/>
      <c r="H14881"/>
      <c r="I14881"/>
      <c r="K14881"/>
      <c r="L14881"/>
      <c r="M14881"/>
      <c r="N14881"/>
      <c r="O14881"/>
      <c r="P14881"/>
      <c r="S14881"/>
    </row>
    <row r="14882" spans="1:19" x14ac:dyDescent="0.3">
      <c r="A14882" s="25"/>
      <c r="B14882"/>
      <c r="C14882"/>
      <c r="D14882"/>
      <c r="E14882"/>
      <c r="F14882"/>
      <c r="G14882"/>
      <c r="H14882"/>
      <c r="I14882"/>
      <c r="K14882"/>
      <c r="L14882"/>
      <c r="M14882"/>
      <c r="N14882"/>
      <c r="O14882"/>
      <c r="P14882"/>
      <c r="S14882"/>
    </row>
    <row r="14883" spans="1:19" x14ac:dyDescent="0.3">
      <c r="A14883" s="25"/>
      <c r="B14883"/>
      <c r="C14883"/>
      <c r="D14883"/>
      <c r="E14883"/>
      <c r="F14883"/>
      <c r="G14883"/>
      <c r="H14883"/>
      <c r="I14883"/>
      <c r="K14883"/>
      <c r="L14883"/>
      <c r="M14883"/>
      <c r="N14883"/>
      <c r="O14883"/>
      <c r="P14883"/>
      <c r="S14883"/>
    </row>
    <row r="14884" spans="1:19" x14ac:dyDescent="0.3">
      <c r="A14884" s="25"/>
      <c r="B14884"/>
      <c r="C14884"/>
      <c r="D14884"/>
      <c r="E14884"/>
      <c r="F14884"/>
      <c r="G14884"/>
      <c r="H14884"/>
      <c r="I14884" s="14"/>
      <c r="K14884"/>
      <c r="L14884"/>
      <c r="M14884"/>
      <c r="N14884"/>
      <c r="O14884"/>
      <c r="P14884"/>
      <c r="S14884"/>
    </row>
    <row r="14885" spans="1:19" x14ac:dyDescent="0.3">
      <c r="A14885" s="25"/>
      <c r="B14885"/>
      <c r="C14885"/>
      <c r="D14885"/>
      <c r="E14885"/>
      <c r="F14885"/>
      <c r="G14885"/>
      <c r="H14885"/>
      <c r="I14885" s="26"/>
      <c r="K14885"/>
      <c r="L14885"/>
      <c r="M14885"/>
      <c r="N14885"/>
      <c r="O14885"/>
      <c r="P14885"/>
      <c r="S14885"/>
    </row>
    <row r="14886" spans="1:19" x14ac:dyDescent="0.3">
      <c r="A14886" s="25"/>
      <c r="B14886"/>
      <c r="C14886"/>
      <c r="D14886"/>
      <c r="E14886"/>
      <c r="F14886"/>
      <c r="G14886"/>
      <c r="H14886" s="14"/>
      <c r="I14886" s="26"/>
      <c r="K14886"/>
      <c r="L14886"/>
      <c r="M14886"/>
      <c r="N14886"/>
      <c r="O14886"/>
      <c r="P14886"/>
      <c r="S14886"/>
    </row>
    <row r="14887" spans="1:19" x14ac:dyDescent="0.3">
      <c r="A14887" s="25"/>
      <c r="B14887"/>
      <c r="C14887"/>
      <c r="D14887"/>
      <c r="E14887"/>
      <c r="F14887"/>
      <c r="G14887"/>
      <c r="H14887"/>
      <c r="I14887" s="26"/>
      <c r="K14887"/>
      <c r="L14887"/>
      <c r="M14887"/>
      <c r="N14887"/>
      <c r="O14887"/>
      <c r="P14887"/>
      <c r="S14887"/>
    </row>
    <row r="14888" spans="1:19" x14ac:dyDescent="0.3">
      <c r="A14888" s="25"/>
      <c r="B14888"/>
      <c r="C14888"/>
      <c r="D14888"/>
      <c r="E14888"/>
      <c r="F14888"/>
      <c r="G14888"/>
      <c r="H14888"/>
      <c r="I14888" s="26"/>
      <c r="K14888"/>
      <c r="L14888"/>
      <c r="M14888"/>
      <c r="N14888"/>
      <c r="O14888"/>
      <c r="P14888"/>
      <c r="S14888"/>
    </row>
    <row r="14889" spans="1:19" x14ac:dyDescent="0.3">
      <c r="A14889" s="25"/>
      <c r="B14889"/>
      <c r="C14889"/>
      <c r="D14889"/>
      <c r="E14889"/>
      <c r="F14889"/>
      <c r="G14889"/>
      <c r="H14889" s="26"/>
      <c r="I14889" s="26"/>
      <c r="K14889"/>
      <c r="L14889"/>
      <c r="M14889"/>
      <c r="N14889"/>
      <c r="O14889"/>
      <c r="P14889"/>
      <c r="S14889"/>
    </row>
    <row r="14890" spans="1:19" x14ac:dyDescent="0.3">
      <c r="A14890" s="25"/>
      <c r="B14890"/>
      <c r="C14890"/>
      <c r="D14890"/>
      <c r="E14890"/>
      <c r="F14890"/>
      <c r="G14890"/>
      <c r="H14890" s="26"/>
      <c r="I14890" s="26"/>
      <c r="K14890"/>
      <c r="L14890"/>
      <c r="M14890"/>
      <c r="N14890"/>
      <c r="O14890"/>
      <c r="P14890"/>
      <c r="S14890"/>
    </row>
    <row r="14891" spans="1:19" x14ac:dyDescent="0.3">
      <c r="A14891" s="25"/>
      <c r="B14891"/>
      <c r="C14891"/>
      <c r="D14891"/>
      <c r="E14891"/>
      <c r="F14891"/>
      <c r="G14891"/>
      <c r="H14891" s="26"/>
      <c r="I14891" s="26"/>
      <c r="K14891"/>
      <c r="L14891"/>
      <c r="M14891"/>
      <c r="N14891"/>
      <c r="O14891"/>
      <c r="P14891"/>
      <c r="S14891"/>
    </row>
    <row r="14892" spans="1:19" x14ac:dyDescent="0.3">
      <c r="A14892" s="25"/>
      <c r="B14892"/>
      <c r="C14892"/>
      <c r="D14892"/>
      <c r="E14892"/>
      <c r="F14892"/>
      <c r="G14892"/>
      <c r="H14892"/>
      <c r="I14892"/>
      <c r="K14892"/>
      <c r="L14892"/>
      <c r="M14892"/>
      <c r="N14892"/>
      <c r="O14892"/>
      <c r="P14892"/>
      <c r="S14892"/>
    </row>
    <row r="14893" spans="1:19" x14ac:dyDescent="0.3">
      <c r="A14893" s="25"/>
      <c r="B14893"/>
      <c r="C14893"/>
      <c r="D14893"/>
      <c r="E14893"/>
      <c r="F14893"/>
      <c r="G14893"/>
      <c r="H14893"/>
      <c r="I14893"/>
      <c r="K14893"/>
      <c r="L14893"/>
      <c r="M14893"/>
      <c r="N14893"/>
      <c r="O14893"/>
      <c r="P14893"/>
      <c r="S14893"/>
    </row>
    <row r="14894" spans="1:19" x14ac:dyDescent="0.3">
      <c r="A14894" s="25"/>
      <c r="B14894"/>
      <c r="C14894"/>
      <c r="D14894"/>
      <c r="E14894"/>
      <c r="F14894"/>
      <c r="G14894"/>
      <c r="H14894"/>
      <c r="I14894"/>
      <c r="K14894"/>
      <c r="L14894"/>
      <c r="M14894"/>
      <c r="N14894"/>
      <c r="O14894"/>
      <c r="P14894"/>
      <c r="S14894"/>
    </row>
    <row r="14895" spans="1:19" x14ac:dyDescent="0.3">
      <c r="A14895" s="25"/>
      <c r="B14895"/>
      <c r="C14895"/>
      <c r="D14895"/>
      <c r="E14895"/>
      <c r="F14895"/>
      <c r="G14895"/>
      <c r="H14895"/>
      <c r="I14895" s="26"/>
      <c r="K14895"/>
      <c r="L14895"/>
      <c r="M14895"/>
      <c r="N14895"/>
      <c r="O14895"/>
      <c r="P14895"/>
      <c r="S14895"/>
    </row>
    <row r="14896" spans="1:19" x14ac:dyDescent="0.3">
      <c r="A14896" s="25"/>
      <c r="B14896"/>
      <c r="C14896"/>
      <c r="D14896"/>
      <c r="E14896"/>
      <c r="F14896"/>
      <c r="G14896"/>
      <c r="H14896"/>
      <c r="I14896" s="26"/>
      <c r="K14896"/>
      <c r="L14896"/>
      <c r="M14896"/>
      <c r="N14896"/>
      <c r="O14896"/>
      <c r="P14896"/>
      <c r="S14896"/>
    </row>
    <row r="14897" spans="1:19" x14ac:dyDescent="0.3">
      <c r="A14897" s="25"/>
      <c r="B14897"/>
      <c r="C14897"/>
      <c r="D14897"/>
      <c r="E14897"/>
      <c r="F14897"/>
      <c r="G14897"/>
      <c r="H14897"/>
      <c r="I14897" s="26"/>
      <c r="K14897"/>
      <c r="L14897"/>
      <c r="M14897"/>
      <c r="N14897"/>
      <c r="O14897"/>
      <c r="P14897"/>
      <c r="S14897"/>
    </row>
    <row r="14898" spans="1:19" x14ac:dyDescent="0.3">
      <c r="A14898" s="25"/>
      <c r="B14898"/>
      <c r="C14898"/>
      <c r="D14898"/>
      <c r="E14898"/>
      <c r="F14898"/>
      <c r="G14898"/>
      <c r="H14898"/>
      <c r="I14898" s="26"/>
      <c r="K14898"/>
      <c r="L14898"/>
      <c r="M14898"/>
      <c r="N14898"/>
      <c r="O14898"/>
      <c r="P14898"/>
      <c r="S14898"/>
    </row>
    <row r="14899" spans="1:19" x14ac:dyDescent="0.3">
      <c r="A14899" s="25"/>
      <c r="B14899"/>
      <c r="C14899"/>
      <c r="D14899"/>
      <c r="E14899"/>
      <c r="F14899"/>
      <c r="G14899"/>
      <c r="H14899"/>
      <c r="I14899" s="26"/>
      <c r="K14899"/>
      <c r="L14899"/>
      <c r="M14899"/>
      <c r="N14899"/>
      <c r="O14899"/>
      <c r="P14899"/>
      <c r="S14899"/>
    </row>
    <row r="14900" spans="1:19" x14ac:dyDescent="0.3">
      <c r="A14900" s="25"/>
      <c r="B14900"/>
      <c r="C14900"/>
      <c r="D14900"/>
      <c r="E14900"/>
      <c r="F14900"/>
      <c r="G14900"/>
      <c r="H14900"/>
      <c r="I14900" s="26"/>
      <c r="K14900"/>
      <c r="L14900"/>
      <c r="M14900"/>
      <c r="N14900"/>
      <c r="O14900"/>
      <c r="P14900"/>
      <c r="S14900"/>
    </row>
    <row r="14901" spans="1:19" x14ac:dyDescent="0.3">
      <c r="A14901" s="25"/>
      <c r="B14901"/>
      <c r="C14901"/>
      <c r="D14901"/>
      <c r="E14901"/>
      <c r="F14901"/>
      <c r="G14901"/>
      <c r="H14901"/>
      <c r="I14901" s="26"/>
      <c r="K14901"/>
      <c r="L14901"/>
      <c r="M14901"/>
      <c r="N14901"/>
      <c r="O14901"/>
      <c r="P14901"/>
      <c r="S14901"/>
    </row>
    <row r="14902" spans="1:19" x14ac:dyDescent="0.3">
      <c r="A14902" s="25"/>
      <c r="B14902"/>
      <c r="C14902"/>
      <c r="D14902"/>
      <c r="E14902"/>
      <c r="F14902"/>
      <c r="G14902"/>
      <c r="H14902"/>
      <c r="I14902" s="26"/>
      <c r="K14902"/>
      <c r="L14902"/>
      <c r="M14902"/>
      <c r="N14902"/>
      <c r="O14902"/>
      <c r="P14902"/>
      <c r="S14902"/>
    </row>
    <row r="14903" spans="1:19" x14ac:dyDescent="0.3">
      <c r="A14903" s="25"/>
      <c r="B14903"/>
      <c r="C14903"/>
      <c r="D14903"/>
      <c r="E14903"/>
      <c r="F14903"/>
      <c r="G14903"/>
      <c r="H14903"/>
      <c r="I14903" s="26"/>
      <c r="K14903"/>
      <c r="L14903"/>
      <c r="M14903"/>
      <c r="N14903"/>
      <c r="O14903"/>
      <c r="P14903"/>
      <c r="S14903"/>
    </row>
    <row r="14904" spans="1:19" x14ac:dyDescent="0.3">
      <c r="A14904" s="25"/>
      <c r="B14904"/>
      <c r="C14904"/>
      <c r="D14904"/>
      <c r="E14904"/>
      <c r="F14904"/>
      <c r="G14904"/>
      <c r="H14904"/>
      <c r="I14904"/>
      <c r="K14904"/>
      <c r="L14904"/>
      <c r="M14904"/>
      <c r="N14904"/>
      <c r="O14904"/>
      <c r="P14904"/>
      <c r="S14904"/>
    </row>
    <row r="14905" spans="1:19" x14ac:dyDescent="0.3">
      <c r="A14905" s="25"/>
      <c r="B14905"/>
      <c r="C14905"/>
      <c r="D14905"/>
      <c r="E14905"/>
      <c r="F14905"/>
      <c r="G14905"/>
      <c r="H14905"/>
      <c r="I14905" s="14"/>
      <c r="K14905"/>
      <c r="L14905"/>
      <c r="M14905"/>
      <c r="N14905"/>
      <c r="O14905"/>
      <c r="P14905"/>
      <c r="S14905"/>
    </row>
    <row r="14906" spans="1:19" x14ac:dyDescent="0.3">
      <c r="A14906" s="25"/>
      <c r="B14906"/>
      <c r="C14906"/>
      <c r="D14906"/>
      <c r="E14906"/>
      <c r="F14906"/>
      <c r="G14906"/>
      <c r="H14906"/>
      <c r="I14906"/>
      <c r="K14906"/>
      <c r="L14906"/>
      <c r="M14906"/>
      <c r="N14906"/>
      <c r="O14906"/>
      <c r="P14906"/>
      <c r="S14906"/>
    </row>
    <row r="14907" spans="1:19" x14ac:dyDescent="0.3">
      <c r="A14907" s="25"/>
      <c r="B14907"/>
      <c r="C14907"/>
      <c r="D14907"/>
      <c r="E14907"/>
      <c r="F14907"/>
      <c r="G14907"/>
      <c r="H14907"/>
      <c r="I14907"/>
      <c r="K14907"/>
      <c r="L14907"/>
      <c r="M14907"/>
      <c r="N14907"/>
      <c r="O14907"/>
      <c r="P14907"/>
      <c r="S14907"/>
    </row>
    <row r="14908" spans="1:19" x14ac:dyDescent="0.3">
      <c r="A14908" s="25"/>
      <c r="B14908"/>
      <c r="C14908"/>
      <c r="D14908"/>
      <c r="E14908"/>
      <c r="F14908"/>
      <c r="G14908"/>
      <c r="H14908"/>
      <c r="I14908"/>
      <c r="K14908"/>
      <c r="L14908"/>
      <c r="M14908"/>
      <c r="N14908"/>
      <c r="O14908"/>
      <c r="P14908"/>
      <c r="S14908"/>
    </row>
    <row r="14909" spans="1:19" x14ac:dyDescent="0.3">
      <c r="A14909" s="25"/>
      <c r="B14909"/>
      <c r="C14909"/>
      <c r="D14909"/>
      <c r="E14909"/>
      <c r="F14909"/>
      <c r="G14909"/>
      <c r="H14909"/>
      <c r="I14909"/>
      <c r="K14909"/>
      <c r="L14909"/>
      <c r="M14909"/>
      <c r="N14909"/>
      <c r="O14909"/>
      <c r="P14909"/>
      <c r="S14909"/>
    </row>
    <row r="14910" spans="1:19" x14ac:dyDescent="0.3">
      <c r="A14910" s="25"/>
      <c r="B14910"/>
      <c r="C14910"/>
      <c r="D14910"/>
      <c r="E14910"/>
      <c r="F14910"/>
      <c r="G14910"/>
      <c r="H14910"/>
      <c r="I14910"/>
      <c r="K14910"/>
      <c r="L14910"/>
      <c r="M14910"/>
      <c r="N14910"/>
      <c r="O14910"/>
      <c r="P14910"/>
      <c r="S14910"/>
    </row>
    <row r="14911" spans="1:19" x14ac:dyDescent="0.3">
      <c r="A14911" s="25"/>
      <c r="B14911"/>
      <c r="C14911"/>
      <c r="D14911"/>
      <c r="E14911"/>
      <c r="F14911"/>
      <c r="G14911"/>
      <c r="H14911"/>
      <c r="I14911"/>
      <c r="K14911"/>
      <c r="L14911"/>
      <c r="M14911"/>
      <c r="N14911"/>
      <c r="O14911"/>
      <c r="P14911"/>
      <c r="S14911"/>
    </row>
    <row r="14912" spans="1:19" x14ac:dyDescent="0.3">
      <c r="A14912" s="25"/>
      <c r="B14912"/>
      <c r="C14912"/>
      <c r="D14912"/>
      <c r="E14912"/>
      <c r="F14912"/>
      <c r="G14912"/>
      <c r="H14912"/>
      <c r="I14912"/>
      <c r="K14912"/>
      <c r="L14912"/>
      <c r="M14912"/>
      <c r="N14912"/>
      <c r="O14912"/>
      <c r="P14912"/>
      <c r="S14912"/>
    </row>
    <row r="14913" spans="1:20" x14ac:dyDescent="0.3">
      <c r="A14913" s="25"/>
      <c r="B14913"/>
      <c r="C14913"/>
      <c r="D14913"/>
      <c r="E14913"/>
      <c r="F14913"/>
      <c r="G14913"/>
      <c r="H14913"/>
      <c r="I14913" s="26"/>
      <c r="K14913"/>
      <c r="L14913"/>
      <c r="M14913"/>
      <c r="N14913"/>
      <c r="O14913"/>
      <c r="P14913"/>
      <c r="S14913"/>
    </row>
    <row r="14914" spans="1:20" x14ac:dyDescent="0.3">
      <c r="A14914" s="25"/>
      <c r="B14914"/>
      <c r="C14914"/>
      <c r="D14914"/>
      <c r="E14914"/>
      <c r="F14914"/>
      <c r="G14914"/>
      <c r="H14914"/>
      <c r="I14914" s="26"/>
      <c r="K14914"/>
      <c r="L14914"/>
      <c r="M14914"/>
      <c r="N14914"/>
      <c r="O14914"/>
      <c r="P14914"/>
      <c r="S14914"/>
    </row>
    <row r="14915" spans="1:20" x14ac:dyDescent="0.3">
      <c r="A14915" s="25"/>
      <c r="B14915"/>
      <c r="C14915"/>
      <c r="D14915"/>
      <c r="E14915"/>
      <c r="F14915"/>
      <c r="G14915"/>
      <c r="H14915" s="14"/>
      <c r="I14915" s="26"/>
      <c r="K14915"/>
      <c r="L14915"/>
      <c r="M14915"/>
      <c r="N14915"/>
      <c r="O14915"/>
      <c r="P14915"/>
      <c r="S14915"/>
      <c r="T14915" s="7"/>
    </row>
    <row r="14916" spans="1:20" x14ac:dyDescent="0.3">
      <c r="A14916" s="25"/>
      <c r="B14916"/>
      <c r="C14916"/>
      <c r="D14916"/>
      <c r="E14916"/>
      <c r="F14916"/>
      <c r="G14916"/>
      <c r="H14916"/>
      <c r="I14916" s="26"/>
      <c r="K14916"/>
      <c r="L14916"/>
      <c r="M14916"/>
      <c r="N14916"/>
      <c r="O14916"/>
      <c r="P14916"/>
      <c r="S14916"/>
    </row>
    <row r="14917" spans="1:20" x14ac:dyDescent="0.3">
      <c r="A14917" s="25"/>
      <c r="B14917"/>
      <c r="C14917"/>
      <c r="D14917"/>
      <c r="E14917"/>
      <c r="F14917"/>
      <c r="G14917"/>
      <c r="H14917"/>
      <c r="I14917" s="26"/>
      <c r="K14917"/>
      <c r="L14917"/>
      <c r="M14917"/>
      <c r="N14917"/>
      <c r="O14917"/>
      <c r="P14917"/>
      <c r="S14917"/>
    </row>
    <row r="14918" spans="1:20" x14ac:dyDescent="0.3">
      <c r="A14918" s="25"/>
      <c r="B14918"/>
      <c r="C14918"/>
      <c r="D14918"/>
      <c r="E14918"/>
      <c r="F14918"/>
      <c r="G14918"/>
      <c r="H14918" s="14"/>
      <c r="I14918" s="14"/>
      <c r="K14918"/>
      <c r="L14918"/>
      <c r="M14918"/>
      <c r="N14918"/>
      <c r="O14918"/>
      <c r="P14918"/>
      <c r="S14918"/>
      <c r="T14918" s="7"/>
    </row>
    <row r="14919" spans="1:20" x14ac:dyDescent="0.3">
      <c r="A14919" s="25"/>
      <c r="B14919"/>
      <c r="C14919"/>
      <c r="D14919"/>
      <c r="E14919"/>
      <c r="F14919"/>
      <c r="G14919"/>
      <c r="H14919"/>
      <c r="I14919"/>
      <c r="K14919"/>
      <c r="L14919"/>
      <c r="M14919"/>
      <c r="N14919"/>
      <c r="O14919"/>
      <c r="P14919"/>
      <c r="S14919"/>
    </row>
    <row r="14920" spans="1:20" x14ac:dyDescent="0.3">
      <c r="A14920" s="25"/>
      <c r="B14920"/>
      <c r="C14920"/>
      <c r="D14920"/>
      <c r="E14920"/>
      <c r="F14920"/>
      <c r="G14920"/>
      <c r="H14920"/>
      <c r="I14920"/>
      <c r="K14920"/>
      <c r="L14920"/>
      <c r="M14920"/>
      <c r="N14920"/>
      <c r="O14920"/>
      <c r="P14920"/>
      <c r="S14920"/>
      <c r="T14920" s="7"/>
    </row>
    <row r="14921" spans="1:20" x14ac:dyDescent="0.3">
      <c r="A14921" s="25"/>
      <c r="B14921"/>
      <c r="C14921"/>
      <c r="D14921"/>
      <c r="E14921"/>
      <c r="F14921"/>
      <c r="G14921"/>
      <c r="H14921"/>
      <c r="I14921"/>
      <c r="K14921"/>
      <c r="L14921"/>
      <c r="M14921"/>
      <c r="N14921"/>
      <c r="O14921"/>
      <c r="P14921"/>
      <c r="S14921"/>
    </row>
    <row r="14922" spans="1:20" x14ac:dyDescent="0.3">
      <c r="A14922" s="25"/>
      <c r="B14922"/>
      <c r="C14922"/>
      <c r="D14922"/>
      <c r="E14922"/>
      <c r="F14922"/>
      <c r="G14922"/>
      <c r="H14922"/>
      <c r="I14922"/>
      <c r="K14922"/>
      <c r="L14922"/>
      <c r="M14922"/>
      <c r="N14922"/>
      <c r="O14922"/>
      <c r="P14922"/>
      <c r="S14922"/>
    </row>
    <row r="14923" spans="1:20" x14ac:dyDescent="0.3">
      <c r="A14923" s="25"/>
      <c r="B14923"/>
      <c r="C14923"/>
      <c r="D14923"/>
      <c r="E14923"/>
      <c r="F14923"/>
      <c r="G14923"/>
      <c r="H14923"/>
      <c r="I14923" s="26"/>
      <c r="K14923"/>
      <c r="L14923"/>
      <c r="M14923"/>
      <c r="N14923"/>
      <c r="O14923"/>
      <c r="P14923"/>
      <c r="S14923"/>
    </row>
    <row r="14924" spans="1:20" x14ac:dyDescent="0.3">
      <c r="A14924" s="25"/>
      <c r="B14924"/>
      <c r="C14924"/>
      <c r="D14924"/>
      <c r="E14924"/>
      <c r="F14924"/>
      <c r="G14924"/>
      <c r="H14924" s="14"/>
      <c r="I14924" s="26"/>
      <c r="K14924"/>
      <c r="L14924"/>
      <c r="M14924"/>
      <c r="N14924"/>
      <c r="O14924"/>
      <c r="P14924"/>
      <c r="S14924"/>
      <c r="T14924" s="7"/>
    </row>
    <row r="14925" spans="1:20" x14ac:dyDescent="0.3">
      <c r="A14925" s="25"/>
      <c r="B14925"/>
      <c r="C14925"/>
      <c r="D14925"/>
      <c r="E14925"/>
      <c r="F14925"/>
      <c r="G14925"/>
      <c r="H14925" s="14"/>
      <c r="I14925" s="26"/>
      <c r="K14925"/>
      <c r="L14925"/>
      <c r="M14925"/>
      <c r="N14925"/>
      <c r="O14925"/>
      <c r="P14925"/>
      <c r="S14925"/>
      <c r="T14925" s="7"/>
    </row>
    <row r="14926" spans="1:20" x14ac:dyDescent="0.3">
      <c r="A14926" s="25"/>
      <c r="B14926"/>
      <c r="C14926"/>
      <c r="D14926"/>
      <c r="E14926"/>
      <c r="F14926"/>
      <c r="G14926"/>
      <c r="H14926" s="14"/>
      <c r="I14926" s="26"/>
      <c r="K14926"/>
      <c r="L14926"/>
      <c r="M14926"/>
      <c r="N14926"/>
      <c r="O14926"/>
      <c r="P14926"/>
      <c r="S14926"/>
      <c r="T14926" s="7"/>
    </row>
    <row r="14927" spans="1:20" x14ac:dyDescent="0.3">
      <c r="A14927" s="25"/>
      <c r="B14927"/>
      <c r="C14927"/>
      <c r="D14927"/>
      <c r="E14927"/>
      <c r="F14927"/>
      <c r="G14927"/>
      <c r="H14927"/>
      <c r="I14927" s="26"/>
      <c r="K14927"/>
      <c r="L14927"/>
      <c r="M14927"/>
      <c r="N14927"/>
      <c r="O14927"/>
      <c r="P14927"/>
      <c r="S14927"/>
    </row>
    <row r="14928" spans="1:20" x14ac:dyDescent="0.3">
      <c r="A14928" s="25"/>
      <c r="B14928"/>
      <c r="C14928"/>
      <c r="D14928"/>
      <c r="E14928"/>
      <c r="F14928"/>
      <c r="G14928"/>
      <c r="H14928"/>
      <c r="I14928" s="26"/>
      <c r="K14928"/>
      <c r="L14928"/>
      <c r="M14928"/>
      <c r="N14928"/>
      <c r="O14928"/>
      <c r="P14928"/>
      <c r="S14928"/>
    </row>
    <row r="14929" spans="1:20" x14ac:dyDescent="0.3">
      <c r="A14929" s="25"/>
      <c r="B14929"/>
      <c r="C14929"/>
      <c r="D14929"/>
      <c r="E14929"/>
      <c r="F14929"/>
      <c r="G14929"/>
      <c r="H14929"/>
      <c r="I14929" s="26"/>
      <c r="K14929"/>
      <c r="L14929"/>
      <c r="M14929"/>
      <c r="N14929"/>
      <c r="O14929"/>
      <c r="P14929"/>
      <c r="S14929"/>
    </row>
    <row r="14930" spans="1:20" x14ac:dyDescent="0.3">
      <c r="A14930" s="25"/>
      <c r="B14930"/>
      <c r="C14930"/>
      <c r="D14930"/>
      <c r="E14930"/>
      <c r="F14930"/>
      <c r="G14930"/>
      <c r="H14930" s="14"/>
      <c r="I14930" s="26"/>
      <c r="K14930"/>
      <c r="L14930"/>
      <c r="M14930"/>
      <c r="N14930"/>
      <c r="O14930"/>
      <c r="P14930"/>
      <c r="S14930"/>
    </row>
    <row r="14931" spans="1:20" x14ac:dyDescent="0.3">
      <c r="A14931" s="25"/>
      <c r="B14931"/>
      <c r="C14931"/>
      <c r="D14931"/>
      <c r="E14931"/>
      <c r="F14931"/>
      <c r="G14931"/>
      <c r="H14931" s="14"/>
      <c r="I14931" s="26"/>
      <c r="K14931"/>
      <c r="L14931"/>
      <c r="M14931"/>
      <c r="N14931"/>
      <c r="O14931"/>
      <c r="P14931"/>
      <c r="S14931"/>
    </row>
    <row r="14932" spans="1:20" x14ac:dyDescent="0.3">
      <c r="A14932" s="25"/>
      <c r="B14932"/>
      <c r="C14932"/>
      <c r="D14932"/>
      <c r="E14932"/>
      <c r="F14932"/>
      <c r="G14932"/>
      <c r="H14932" s="14"/>
      <c r="I14932" s="14"/>
      <c r="K14932"/>
      <c r="L14932"/>
      <c r="M14932"/>
      <c r="N14932"/>
      <c r="O14932"/>
      <c r="P14932"/>
      <c r="S14932"/>
    </row>
    <row r="14933" spans="1:20" x14ac:dyDescent="0.3">
      <c r="A14933" s="25"/>
      <c r="B14933"/>
      <c r="C14933"/>
      <c r="D14933"/>
      <c r="E14933"/>
      <c r="F14933"/>
      <c r="G14933"/>
      <c r="H14933"/>
      <c r="I14933"/>
      <c r="K14933"/>
      <c r="L14933"/>
      <c r="M14933"/>
      <c r="N14933"/>
      <c r="O14933"/>
      <c r="P14933"/>
      <c r="S14933"/>
    </row>
    <row r="14934" spans="1:20" x14ac:dyDescent="0.3">
      <c r="A14934" s="25"/>
      <c r="B14934"/>
      <c r="C14934"/>
      <c r="D14934"/>
      <c r="E14934"/>
      <c r="F14934"/>
      <c r="G14934"/>
      <c r="H14934"/>
      <c r="I14934"/>
      <c r="K14934"/>
      <c r="L14934"/>
      <c r="M14934"/>
      <c r="N14934"/>
      <c r="O14934"/>
      <c r="P14934"/>
      <c r="S14934"/>
    </row>
    <row r="14935" spans="1:20" x14ac:dyDescent="0.3">
      <c r="A14935" s="25"/>
      <c r="B14935"/>
      <c r="C14935"/>
      <c r="D14935"/>
      <c r="E14935"/>
      <c r="F14935"/>
      <c r="G14935"/>
      <c r="H14935"/>
      <c r="I14935"/>
      <c r="K14935"/>
      <c r="L14935"/>
      <c r="M14935"/>
      <c r="N14935"/>
      <c r="O14935"/>
      <c r="P14935"/>
      <c r="S14935"/>
    </row>
    <row r="14936" spans="1:20" x14ac:dyDescent="0.3">
      <c r="A14936" s="25"/>
      <c r="B14936"/>
      <c r="C14936"/>
      <c r="D14936"/>
      <c r="E14936"/>
      <c r="F14936"/>
      <c r="G14936"/>
      <c r="H14936"/>
      <c r="I14936"/>
      <c r="K14936"/>
      <c r="L14936"/>
      <c r="M14936"/>
      <c r="N14936"/>
      <c r="O14936"/>
      <c r="P14936"/>
      <c r="S14936"/>
    </row>
    <row r="14937" spans="1:20" x14ac:dyDescent="0.3">
      <c r="A14937" s="25"/>
      <c r="B14937"/>
      <c r="C14937"/>
      <c r="D14937"/>
      <c r="E14937"/>
      <c r="F14937"/>
      <c r="G14937"/>
      <c r="H14937"/>
      <c r="I14937"/>
      <c r="K14937"/>
      <c r="L14937"/>
      <c r="M14937"/>
      <c r="N14937"/>
      <c r="O14937"/>
      <c r="P14937"/>
      <c r="S14937"/>
    </row>
    <row r="14938" spans="1:20" x14ac:dyDescent="0.3">
      <c r="A14938" s="25"/>
      <c r="B14938"/>
      <c r="C14938"/>
      <c r="D14938"/>
      <c r="E14938"/>
      <c r="F14938"/>
      <c r="G14938"/>
      <c r="H14938" s="14"/>
      <c r="I14938" s="14"/>
      <c r="K14938"/>
      <c r="L14938"/>
      <c r="M14938"/>
      <c r="N14938"/>
      <c r="O14938"/>
      <c r="P14938"/>
      <c r="S14938"/>
      <c r="T14938" s="7"/>
    </row>
    <row r="14939" spans="1:20" x14ac:dyDescent="0.3">
      <c r="A14939" s="25"/>
      <c r="B14939"/>
      <c r="C14939"/>
      <c r="D14939"/>
      <c r="E14939"/>
      <c r="F14939"/>
      <c r="G14939"/>
      <c r="H14939"/>
      <c r="I14939"/>
      <c r="K14939"/>
      <c r="L14939"/>
      <c r="M14939"/>
      <c r="N14939"/>
      <c r="O14939"/>
      <c r="P14939"/>
      <c r="S14939"/>
    </row>
    <row r="14940" spans="1:20" x14ac:dyDescent="0.3">
      <c r="A14940" s="25"/>
      <c r="B14940"/>
      <c r="C14940"/>
      <c r="D14940"/>
      <c r="E14940"/>
      <c r="F14940"/>
      <c r="G14940"/>
      <c r="H14940"/>
      <c r="I14940"/>
      <c r="K14940"/>
      <c r="L14940"/>
      <c r="M14940"/>
      <c r="N14940"/>
      <c r="O14940"/>
      <c r="P14940"/>
      <c r="S14940"/>
    </row>
    <row r="14941" spans="1:20" x14ac:dyDescent="0.3">
      <c r="A14941" s="25"/>
      <c r="B14941"/>
      <c r="C14941"/>
      <c r="D14941"/>
      <c r="E14941"/>
      <c r="F14941"/>
      <c r="G14941"/>
      <c r="H14941" s="14"/>
      <c r="I14941" s="26"/>
      <c r="K14941"/>
      <c r="L14941"/>
      <c r="M14941"/>
      <c r="N14941"/>
      <c r="O14941"/>
      <c r="P14941"/>
      <c r="S14941"/>
    </row>
    <row r="14942" spans="1:20" x14ac:dyDescent="0.3">
      <c r="A14942" s="25"/>
      <c r="B14942"/>
      <c r="C14942"/>
      <c r="D14942"/>
      <c r="E14942"/>
      <c r="F14942"/>
      <c r="G14942"/>
      <c r="H14942"/>
      <c r="I14942" s="26"/>
      <c r="K14942"/>
      <c r="L14942"/>
      <c r="M14942"/>
      <c r="N14942"/>
      <c r="O14942"/>
      <c r="P14942"/>
      <c r="S14942"/>
    </row>
    <row r="14943" spans="1:20" x14ac:dyDescent="0.3">
      <c r="A14943" s="25"/>
      <c r="B14943"/>
      <c r="C14943"/>
      <c r="D14943"/>
      <c r="E14943"/>
      <c r="F14943"/>
      <c r="G14943"/>
      <c r="H14943"/>
      <c r="I14943" s="26"/>
      <c r="K14943"/>
      <c r="L14943"/>
      <c r="M14943"/>
      <c r="N14943"/>
      <c r="O14943"/>
      <c r="P14943"/>
      <c r="S14943"/>
    </row>
    <row r="14944" spans="1:20" x14ac:dyDescent="0.3">
      <c r="A14944" s="25"/>
      <c r="B14944"/>
      <c r="C14944"/>
      <c r="D14944"/>
      <c r="E14944"/>
      <c r="F14944"/>
      <c r="G14944"/>
      <c r="H14944"/>
      <c r="I14944" s="26"/>
      <c r="K14944"/>
      <c r="L14944"/>
      <c r="M14944"/>
      <c r="N14944"/>
      <c r="O14944"/>
      <c r="P14944"/>
      <c r="S14944"/>
    </row>
    <row r="14945" spans="1:20" x14ac:dyDescent="0.3">
      <c r="A14945" s="25"/>
      <c r="B14945"/>
      <c r="C14945"/>
      <c r="D14945"/>
      <c r="E14945"/>
      <c r="F14945"/>
      <c r="G14945"/>
      <c r="H14945"/>
      <c r="I14945" s="26"/>
      <c r="K14945"/>
      <c r="L14945"/>
      <c r="M14945"/>
      <c r="N14945"/>
      <c r="O14945"/>
      <c r="P14945"/>
      <c r="S14945"/>
    </row>
    <row r="14946" spans="1:20" x14ac:dyDescent="0.3">
      <c r="A14946" s="25"/>
      <c r="B14946"/>
      <c r="C14946"/>
      <c r="D14946"/>
      <c r="E14946"/>
      <c r="F14946"/>
      <c r="G14946"/>
      <c r="H14946"/>
      <c r="I14946" s="26"/>
      <c r="K14946"/>
      <c r="L14946"/>
      <c r="M14946"/>
      <c r="N14946"/>
      <c r="O14946"/>
      <c r="P14946"/>
      <c r="S14946"/>
    </row>
    <row r="14947" spans="1:20" x14ac:dyDescent="0.3">
      <c r="A14947" s="25"/>
      <c r="B14947"/>
      <c r="C14947"/>
      <c r="D14947"/>
      <c r="E14947"/>
      <c r="F14947"/>
      <c r="G14947"/>
      <c r="H14947"/>
      <c r="I14947" s="26"/>
      <c r="K14947"/>
      <c r="L14947"/>
      <c r="M14947"/>
      <c r="N14947"/>
      <c r="O14947"/>
      <c r="P14947"/>
      <c r="S14947"/>
    </row>
    <row r="14948" spans="1:20" x14ac:dyDescent="0.3">
      <c r="A14948" s="25"/>
      <c r="B14948"/>
      <c r="C14948"/>
      <c r="D14948"/>
      <c r="E14948"/>
      <c r="F14948"/>
      <c r="G14948"/>
      <c r="H14948"/>
      <c r="I14948" s="26"/>
      <c r="K14948"/>
      <c r="L14948"/>
      <c r="M14948"/>
      <c r="N14948"/>
      <c r="O14948"/>
      <c r="P14948"/>
      <c r="S14948"/>
    </row>
    <row r="14949" spans="1:20" x14ac:dyDescent="0.3">
      <c r="A14949" s="25"/>
      <c r="B14949"/>
      <c r="C14949"/>
      <c r="D14949"/>
      <c r="E14949"/>
      <c r="F14949"/>
      <c r="G14949"/>
      <c r="H14949"/>
      <c r="I14949" s="26"/>
      <c r="K14949"/>
      <c r="L14949"/>
      <c r="M14949"/>
      <c r="N14949"/>
      <c r="O14949"/>
      <c r="P14949"/>
      <c r="S14949"/>
    </row>
    <row r="14950" spans="1:20" x14ac:dyDescent="0.3">
      <c r="A14950" s="25"/>
      <c r="B14950"/>
      <c r="C14950"/>
      <c r="D14950"/>
      <c r="E14950"/>
      <c r="F14950"/>
      <c r="G14950"/>
      <c r="H14950"/>
      <c r="I14950"/>
      <c r="K14950"/>
      <c r="L14950"/>
      <c r="M14950"/>
      <c r="N14950"/>
      <c r="O14950"/>
      <c r="P14950"/>
      <c r="S14950"/>
    </row>
    <row r="14951" spans="1:20" x14ac:dyDescent="0.3">
      <c r="A14951" s="25"/>
      <c r="B14951"/>
      <c r="C14951"/>
      <c r="D14951"/>
      <c r="E14951"/>
      <c r="F14951"/>
      <c r="G14951"/>
      <c r="H14951"/>
      <c r="I14951"/>
      <c r="K14951"/>
      <c r="L14951"/>
      <c r="M14951"/>
      <c r="N14951"/>
      <c r="O14951"/>
      <c r="P14951"/>
      <c r="S14951"/>
    </row>
    <row r="14952" spans="1:20" x14ac:dyDescent="0.3">
      <c r="A14952" s="25"/>
      <c r="B14952"/>
      <c r="C14952"/>
      <c r="D14952"/>
      <c r="E14952"/>
      <c r="F14952"/>
      <c r="G14952"/>
      <c r="H14952"/>
      <c r="I14952"/>
      <c r="K14952"/>
      <c r="L14952"/>
      <c r="M14952"/>
      <c r="N14952"/>
      <c r="O14952"/>
      <c r="P14952"/>
      <c r="S14952"/>
    </row>
    <row r="14953" spans="1:20" x14ac:dyDescent="0.3">
      <c r="A14953" s="25"/>
      <c r="B14953"/>
      <c r="C14953"/>
      <c r="D14953"/>
      <c r="E14953"/>
      <c r="F14953"/>
      <c r="G14953"/>
      <c r="H14953" s="14"/>
      <c r="I14953" s="14"/>
      <c r="K14953"/>
      <c r="L14953"/>
      <c r="M14953"/>
      <c r="N14953"/>
      <c r="O14953"/>
      <c r="P14953"/>
      <c r="S14953"/>
      <c r="T14953" s="7"/>
    </row>
    <row r="14954" spans="1:20" x14ac:dyDescent="0.3">
      <c r="A14954" s="25"/>
      <c r="B14954"/>
      <c r="C14954"/>
      <c r="D14954"/>
      <c r="E14954"/>
      <c r="F14954"/>
      <c r="G14954"/>
      <c r="H14954" s="14"/>
      <c r="I14954" s="14"/>
      <c r="K14954"/>
      <c r="L14954"/>
      <c r="M14954"/>
      <c r="N14954"/>
      <c r="O14954"/>
      <c r="P14954"/>
      <c r="S14954"/>
      <c r="T14954" s="7"/>
    </row>
    <row r="14955" spans="1:20" x14ac:dyDescent="0.3">
      <c r="A14955" s="25"/>
      <c r="B14955"/>
      <c r="C14955"/>
      <c r="D14955"/>
      <c r="E14955"/>
      <c r="F14955"/>
      <c r="G14955"/>
      <c r="H14955" s="14"/>
      <c r="I14955" s="14"/>
      <c r="K14955"/>
      <c r="L14955"/>
      <c r="M14955"/>
      <c r="N14955"/>
      <c r="O14955"/>
      <c r="P14955"/>
      <c r="S14955"/>
    </row>
    <row r="14956" spans="1:20" x14ac:dyDescent="0.3">
      <c r="A14956" s="25"/>
      <c r="B14956"/>
      <c r="C14956"/>
      <c r="D14956"/>
      <c r="E14956"/>
      <c r="F14956"/>
      <c r="G14956"/>
      <c r="H14956" s="14"/>
      <c r="I14956" s="14"/>
      <c r="K14956"/>
      <c r="L14956"/>
      <c r="M14956"/>
      <c r="N14956"/>
      <c r="O14956"/>
      <c r="P14956"/>
      <c r="S14956"/>
    </row>
    <row r="14957" spans="1:20" x14ac:dyDescent="0.3">
      <c r="A14957" s="25"/>
      <c r="B14957"/>
      <c r="C14957"/>
      <c r="D14957"/>
      <c r="E14957"/>
      <c r="F14957"/>
      <c r="G14957"/>
      <c r="H14957" s="14"/>
      <c r="I14957" s="14"/>
      <c r="K14957"/>
      <c r="L14957"/>
      <c r="M14957"/>
      <c r="N14957"/>
      <c r="O14957"/>
      <c r="P14957"/>
      <c r="S14957"/>
    </row>
    <row r="14958" spans="1:20" x14ac:dyDescent="0.3">
      <c r="A14958" s="25"/>
      <c r="B14958"/>
      <c r="C14958"/>
      <c r="D14958"/>
      <c r="E14958"/>
      <c r="F14958"/>
      <c r="G14958"/>
      <c r="H14958" s="14"/>
      <c r="I14958" s="14"/>
      <c r="K14958"/>
      <c r="L14958"/>
      <c r="M14958"/>
      <c r="N14958"/>
      <c r="O14958"/>
      <c r="P14958"/>
      <c r="S14958"/>
    </row>
    <row r="14959" spans="1:20" x14ac:dyDescent="0.3">
      <c r="A14959" s="25"/>
      <c r="B14959"/>
      <c r="C14959"/>
      <c r="D14959"/>
      <c r="E14959"/>
      <c r="F14959"/>
      <c r="G14959"/>
      <c r="H14959"/>
      <c r="I14959" s="26"/>
      <c r="K14959"/>
      <c r="L14959"/>
      <c r="M14959"/>
      <c r="N14959"/>
      <c r="O14959"/>
      <c r="P14959"/>
      <c r="S14959"/>
    </row>
    <row r="14960" spans="1:20" x14ac:dyDescent="0.3">
      <c r="A14960" s="25"/>
      <c r="B14960"/>
      <c r="C14960"/>
      <c r="D14960"/>
      <c r="E14960"/>
      <c r="F14960"/>
      <c r="G14960"/>
      <c r="H14960"/>
      <c r="I14960" s="26"/>
      <c r="K14960"/>
      <c r="L14960"/>
      <c r="M14960"/>
      <c r="N14960"/>
      <c r="O14960"/>
      <c r="P14960"/>
      <c r="S14960"/>
    </row>
    <row r="14961" spans="1:20" x14ac:dyDescent="0.3">
      <c r="A14961" s="25"/>
      <c r="B14961"/>
      <c r="C14961"/>
      <c r="D14961"/>
      <c r="E14961"/>
      <c r="F14961"/>
      <c r="G14961"/>
      <c r="H14961"/>
      <c r="I14961" s="26"/>
      <c r="K14961"/>
      <c r="L14961"/>
      <c r="M14961"/>
      <c r="N14961"/>
      <c r="O14961"/>
      <c r="P14961"/>
      <c r="S14961"/>
    </row>
    <row r="14962" spans="1:20" x14ac:dyDescent="0.3">
      <c r="A14962" s="25"/>
      <c r="B14962"/>
      <c r="C14962"/>
      <c r="D14962"/>
      <c r="E14962"/>
      <c r="F14962"/>
      <c r="G14962"/>
      <c r="H14962"/>
      <c r="I14962" s="26"/>
      <c r="K14962"/>
      <c r="L14962"/>
      <c r="M14962"/>
      <c r="N14962"/>
      <c r="O14962"/>
      <c r="P14962"/>
      <c r="S14962"/>
    </row>
    <row r="14963" spans="1:20" x14ac:dyDescent="0.3">
      <c r="A14963" s="25"/>
      <c r="B14963"/>
      <c r="C14963"/>
      <c r="D14963"/>
      <c r="E14963"/>
      <c r="F14963"/>
      <c r="G14963"/>
      <c r="H14963"/>
      <c r="I14963" s="26"/>
      <c r="K14963"/>
      <c r="L14963"/>
      <c r="M14963"/>
      <c r="N14963"/>
      <c r="O14963"/>
      <c r="P14963"/>
      <c r="S14963"/>
    </row>
    <row r="14964" spans="1:20" x14ac:dyDescent="0.3">
      <c r="A14964" s="25"/>
      <c r="B14964"/>
      <c r="C14964"/>
      <c r="D14964"/>
      <c r="E14964"/>
      <c r="F14964"/>
      <c r="G14964"/>
      <c r="H14964"/>
      <c r="I14964"/>
      <c r="K14964"/>
      <c r="L14964"/>
      <c r="M14964"/>
      <c r="N14964"/>
      <c r="O14964"/>
      <c r="P14964"/>
      <c r="S14964"/>
    </row>
    <row r="14965" spans="1:20" x14ac:dyDescent="0.3">
      <c r="A14965" s="25"/>
      <c r="B14965"/>
      <c r="C14965"/>
      <c r="D14965"/>
      <c r="E14965"/>
      <c r="F14965"/>
      <c r="G14965"/>
      <c r="H14965"/>
      <c r="I14965"/>
      <c r="K14965"/>
      <c r="L14965"/>
      <c r="M14965"/>
      <c r="N14965"/>
      <c r="O14965"/>
      <c r="P14965"/>
      <c r="S14965"/>
    </row>
    <row r="14966" spans="1:20" x14ac:dyDescent="0.3">
      <c r="A14966" s="25"/>
      <c r="B14966"/>
      <c r="C14966"/>
      <c r="D14966"/>
      <c r="E14966"/>
      <c r="F14966"/>
      <c r="G14966"/>
      <c r="H14966"/>
      <c r="I14966"/>
      <c r="K14966"/>
      <c r="L14966"/>
      <c r="M14966"/>
      <c r="N14966"/>
      <c r="O14966"/>
      <c r="P14966"/>
      <c r="S14966"/>
    </row>
    <row r="14967" spans="1:20" x14ac:dyDescent="0.3">
      <c r="A14967" s="25"/>
      <c r="B14967"/>
      <c r="C14967"/>
      <c r="D14967"/>
      <c r="E14967"/>
      <c r="F14967"/>
      <c r="G14967"/>
      <c r="H14967" s="26"/>
      <c r="I14967" s="26"/>
      <c r="K14967"/>
      <c r="L14967"/>
      <c r="M14967"/>
      <c r="N14967"/>
      <c r="O14967"/>
      <c r="P14967"/>
      <c r="S14967"/>
    </row>
    <row r="14968" spans="1:20" x14ac:dyDescent="0.3">
      <c r="A14968" s="25"/>
      <c r="B14968"/>
      <c r="C14968"/>
      <c r="D14968"/>
      <c r="E14968"/>
      <c r="F14968"/>
      <c r="G14968"/>
      <c r="H14968" s="26"/>
      <c r="I14968" s="26"/>
      <c r="K14968"/>
      <c r="L14968"/>
      <c r="M14968"/>
      <c r="N14968"/>
      <c r="O14968"/>
      <c r="P14968"/>
      <c r="S14968"/>
    </row>
    <row r="14969" spans="1:20" x14ac:dyDescent="0.3">
      <c r="A14969" s="25"/>
      <c r="B14969"/>
      <c r="C14969"/>
      <c r="D14969"/>
      <c r="E14969"/>
      <c r="F14969"/>
      <c r="G14969"/>
      <c r="H14969" s="26"/>
      <c r="I14969" s="26"/>
      <c r="K14969"/>
      <c r="L14969"/>
      <c r="M14969"/>
      <c r="N14969"/>
      <c r="O14969"/>
      <c r="P14969"/>
      <c r="S14969"/>
    </row>
    <row r="14970" spans="1:20" x14ac:dyDescent="0.3">
      <c r="A14970" s="25"/>
      <c r="B14970"/>
      <c r="C14970"/>
      <c r="D14970"/>
      <c r="E14970"/>
      <c r="F14970"/>
      <c r="G14970"/>
      <c r="H14970" s="26"/>
      <c r="I14970" s="26"/>
      <c r="K14970"/>
      <c r="L14970"/>
      <c r="M14970"/>
      <c r="N14970"/>
      <c r="O14970"/>
      <c r="P14970"/>
      <c r="S14970"/>
    </row>
    <row r="14971" spans="1:20" x14ac:dyDescent="0.3">
      <c r="A14971" s="25"/>
      <c r="B14971"/>
      <c r="C14971"/>
      <c r="D14971"/>
      <c r="E14971"/>
      <c r="F14971"/>
      <c r="G14971"/>
      <c r="H14971" s="26"/>
      <c r="I14971" s="26"/>
      <c r="K14971"/>
      <c r="L14971"/>
      <c r="M14971"/>
      <c r="N14971"/>
      <c r="O14971"/>
      <c r="P14971"/>
      <c r="S14971"/>
    </row>
    <row r="14972" spans="1:20" x14ac:dyDescent="0.3">
      <c r="A14972" s="25"/>
      <c r="B14972"/>
      <c r="C14972"/>
      <c r="D14972"/>
      <c r="E14972"/>
      <c r="F14972"/>
      <c r="G14972"/>
      <c r="H14972" s="26"/>
      <c r="I14972" s="26"/>
      <c r="K14972"/>
      <c r="L14972"/>
      <c r="M14972"/>
      <c r="N14972"/>
      <c r="O14972"/>
      <c r="P14972"/>
      <c r="S14972"/>
      <c r="T14972" s="7"/>
    </row>
    <row r="14973" spans="1:20" x14ac:dyDescent="0.3">
      <c r="A14973" s="25"/>
      <c r="B14973"/>
      <c r="C14973"/>
      <c r="D14973"/>
      <c r="E14973"/>
      <c r="F14973"/>
      <c r="G14973"/>
      <c r="H14973" s="26"/>
      <c r="I14973" s="26"/>
      <c r="K14973"/>
      <c r="L14973"/>
      <c r="M14973"/>
      <c r="N14973"/>
      <c r="O14973"/>
      <c r="P14973"/>
      <c r="S14973"/>
    </row>
    <row r="14974" spans="1:20" x14ac:dyDescent="0.3">
      <c r="A14974" s="25"/>
      <c r="B14974"/>
      <c r="C14974"/>
      <c r="D14974"/>
      <c r="E14974"/>
      <c r="F14974"/>
      <c r="G14974"/>
      <c r="H14974" s="26"/>
      <c r="I14974" s="26"/>
      <c r="K14974"/>
      <c r="L14974"/>
      <c r="M14974"/>
      <c r="N14974"/>
      <c r="O14974"/>
      <c r="P14974"/>
      <c r="S14974"/>
    </row>
    <row r="14975" spans="1:20" x14ac:dyDescent="0.3">
      <c r="A14975" s="25"/>
      <c r="B14975"/>
      <c r="C14975"/>
      <c r="D14975"/>
      <c r="E14975"/>
      <c r="F14975"/>
      <c r="G14975"/>
      <c r="H14975" s="14"/>
      <c r="I14975" s="26"/>
      <c r="K14975"/>
      <c r="L14975"/>
      <c r="M14975"/>
      <c r="N14975"/>
      <c r="O14975"/>
      <c r="P14975"/>
      <c r="S14975"/>
    </row>
    <row r="14976" spans="1:20" x14ac:dyDescent="0.3">
      <c r="A14976" s="25"/>
      <c r="B14976"/>
      <c r="C14976"/>
      <c r="D14976"/>
      <c r="E14976"/>
      <c r="F14976"/>
      <c r="G14976"/>
      <c r="H14976" s="14"/>
      <c r="I14976" s="26"/>
      <c r="K14976"/>
      <c r="L14976"/>
      <c r="M14976"/>
      <c r="N14976"/>
      <c r="O14976"/>
      <c r="P14976"/>
      <c r="S14976"/>
    </row>
    <row r="14977" spans="1:20" x14ac:dyDescent="0.3">
      <c r="A14977" s="25"/>
      <c r="B14977"/>
      <c r="C14977"/>
      <c r="D14977"/>
      <c r="E14977"/>
      <c r="F14977"/>
      <c r="G14977"/>
      <c r="H14977" s="14"/>
      <c r="I14977" s="26"/>
      <c r="K14977"/>
      <c r="L14977"/>
      <c r="M14977"/>
      <c r="N14977"/>
      <c r="O14977"/>
      <c r="P14977"/>
      <c r="S14977"/>
    </row>
    <row r="14978" spans="1:20" x14ac:dyDescent="0.3">
      <c r="A14978" s="25"/>
      <c r="B14978"/>
      <c r="C14978"/>
      <c r="D14978"/>
      <c r="E14978"/>
      <c r="F14978"/>
      <c r="G14978"/>
      <c r="H14978" s="14"/>
      <c r="I14978" s="26"/>
      <c r="K14978"/>
      <c r="L14978"/>
      <c r="M14978"/>
      <c r="N14978"/>
      <c r="O14978"/>
      <c r="P14978"/>
      <c r="S14978"/>
    </row>
    <row r="14979" spans="1:20" x14ac:dyDescent="0.3">
      <c r="A14979" s="25"/>
      <c r="B14979"/>
      <c r="C14979"/>
      <c r="D14979"/>
      <c r="E14979"/>
      <c r="F14979"/>
      <c r="G14979"/>
      <c r="H14979" s="26"/>
      <c r="I14979" s="26"/>
      <c r="K14979"/>
      <c r="L14979"/>
      <c r="M14979"/>
      <c r="N14979"/>
      <c r="O14979"/>
      <c r="P14979"/>
      <c r="S14979"/>
    </row>
    <row r="14980" spans="1:20" x14ac:dyDescent="0.3">
      <c r="A14980" s="25"/>
      <c r="B14980"/>
      <c r="C14980"/>
      <c r="D14980"/>
      <c r="E14980"/>
      <c r="F14980"/>
      <c r="G14980"/>
      <c r="H14980" s="26"/>
      <c r="I14980" s="26"/>
      <c r="K14980"/>
      <c r="L14980"/>
      <c r="M14980"/>
      <c r="N14980"/>
      <c r="O14980"/>
      <c r="P14980"/>
      <c r="S14980"/>
    </row>
    <row r="14981" spans="1:20" x14ac:dyDescent="0.3">
      <c r="A14981" s="25"/>
      <c r="B14981"/>
      <c r="C14981"/>
      <c r="D14981"/>
      <c r="E14981"/>
      <c r="F14981"/>
      <c r="G14981"/>
      <c r="H14981" s="26"/>
      <c r="I14981" s="26"/>
      <c r="K14981"/>
      <c r="L14981"/>
      <c r="M14981"/>
      <c r="N14981"/>
      <c r="O14981"/>
      <c r="P14981"/>
      <c r="S14981"/>
    </row>
    <row r="14982" spans="1:20" x14ac:dyDescent="0.3">
      <c r="A14982" s="25"/>
      <c r="B14982"/>
      <c r="C14982"/>
      <c r="D14982"/>
      <c r="E14982"/>
      <c r="F14982"/>
      <c r="G14982"/>
      <c r="H14982" s="26"/>
      <c r="I14982" s="26"/>
      <c r="K14982"/>
      <c r="L14982"/>
      <c r="M14982"/>
      <c r="N14982"/>
      <c r="O14982"/>
      <c r="P14982"/>
      <c r="S14982"/>
      <c r="T14982" s="7"/>
    </row>
    <row r="14983" spans="1:20" x14ac:dyDescent="0.3">
      <c r="A14983" s="25"/>
      <c r="B14983"/>
      <c r="C14983"/>
      <c r="D14983"/>
      <c r="E14983"/>
      <c r="F14983"/>
      <c r="G14983"/>
      <c r="H14983" s="26"/>
      <c r="I14983" s="26"/>
      <c r="K14983"/>
      <c r="L14983"/>
      <c r="M14983"/>
      <c r="N14983"/>
      <c r="O14983"/>
      <c r="P14983"/>
      <c r="S14983"/>
    </row>
    <row r="14984" spans="1:20" x14ac:dyDescent="0.3">
      <c r="A14984" s="25"/>
      <c r="B14984"/>
      <c r="C14984"/>
      <c r="D14984"/>
      <c r="E14984"/>
      <c r="F14984"/>
      <c r="G14984"/>
      <c r="H14984" s="14"/>
      <c r="I14984" s="26"/>
      <c r="K14984"/>
      <c r="L14984"/>
      <c r="M14984"/>
      <c r="N14984"/>
      <c r="O14984"/>
      <c r="P14984"/>
      <c r="S14984"/>
    </row>
    <row r="14985" spans="1:20" x14ac:dyDescent="0.3">
      <c r="A14985" s="25"/>
      <c r="B14985"/>
      <c r="C14985"/>
      <c r="D14985"/>
      <c r="E14985"/>
      <c r="F14985"/>
      <c r="G14985"/>
      <c r="H14985" s="14"/>
      <c r="I14985" s="26"/>
      <c r="K14985"/>
      <c r="L14985"/>
      <c r="M14985"/>
      <c r="N14985"/>
      <c r="O14985"/>
      <c r="P14985"/>
      <c r="S14985"/>
    </row>
    <row r="14986" spans="1:20" x14ac:dyDescent="0.3">
      <c r="A14986" s="25"/>
      <c r="B14986"/>
      <c r="C14986"/>
      <c r="D14986"/>
      <c r="E14986"/>
      <c r="F14986"/>
      <c r="G14986"/>
      <c r="H14986" s="14"/>
      <c r="I14986" s="26"/>
      <c r="K14986"/>
      <c r="L14986"/>
      <c r="M14986"/>
      <c r="N14986"/>
      <c r="O14986"/>
      <c r="P14986"/>
      <c r="S14986"/>
    </row>
    <row r="14987" spans="1:20" x14ac:dyDescent="0.3">
      <c r="A14987" s="25"/>
      <c r="B14987"/>
      <c r="C14987"/>
      <c r="D14987"/>
      <c r="E14987"/>
      <c r="F14987"/>
      <c r="G14987"/>
      <c r="H14987" s="14"/>
      <c r="I14987" s="26"/>
      <c r="K14987"/>
      <c r="L14987"/>
      <c r="M14987"/>
      <c r="N14987"/>
      <c r="O14987"/>
      <c r="P14987"/>
      <c r="S14987"/>
    </row>
    <row r="14988" spans="1:20" x14ac:dyDescent="0.3">
      <c r="A14988" s="25"/>
      <c r="B14988"/>
      <c r="C14988"/>
      <c r="D14988"/>
      <c r="E14988"/>
      <c r="F14988"/>
      <c r="G14988"/>
      <c r="H14988" s="14"/>
      <c r="I14988" s="26"/>
      <c r="K14988"/>
      <c r="L14988"/>
      <c r="M14988"/>
      <c r="N14988"/>
      <c r="O14988"/>
      <c r="P14988"/>
      <c r="S14988"/>
    </row>
    <row r="14989" spans="1:20" x14ac:dyDescent="0.3">
      <c r="A14989" s="25"/>
      <c r="B14989"/>
      <c r="C14989"/>
      <c r="D14989"/>
      <c r="E14989"/>
      <c r="F14989"/>
      <c r="G14989"/>
      <c r="H14989" s="14"/>
      <c r="I14989" s="14"/>
      <c r="K14989"/>
      <c r="L14989"/>
      <c r="M14989"/>
      <c r="N14989"/>
      <c r="O14989"/>
      <c r="P14989"/>
      <c r="S14989"/>
    </row>
    <row r="14990" spans="1:20" x14ac:dyDescent="0.3">
      <c r="A14990" s="25"/>
      <c r="B14990"/>
      <c r="C14990"/>
      <c r="D14990"/>
      <c r="E14990"/>
      <c r="F14990"/>
      <c r="G14990"/>
      <c r="H14990"/>
      <c r="I14990"/>
      <c r="K14990"/>
      <c r="L14990"/>
      <c r="M14990"/>
      <c r="N14990"/>
      <c r="O14990"/>
      <c r="P14990"/>
      <c r="S14990"/>
    </row>
    <row r="14991" spans="1:20" x14ac:dyDescent="0.3">
      <c r="A14991" s="25"/>
      <c r="B14991"/>
      <c r="C14991"/>
      <c r="D14991"/>
      <c r="E14991"/>
      <c r="F14991"/>
      <c r="G14991"/>
      <c r="H14991"/>
      <c r="I14991"/>
      <c r="K14991"/>
      <c r="L14991"/>
      <c r="M14991"/>
      <c r="N14991"/>
      <c r="O14991"/>
      <c r="P14991"/>
      <c r="S14991"/>
    </row>
    <row r="14992" spans="1:20" x14ac:dyDescent="0.3">
      <c r="A14992" s="25"/>
      <c r="B14992"/>
      <c r="C14992"/>
      <c r="D14992"/>
      <c r="E14992"/>
      <c r="F14992"/>
      <c r="G14992"/>
      <c r="H14992"/>
      <c r="I14992"/>
      <c r="K14992"/>
      <c r="L14992"/>
      <c r="M14992"/>
      <c r="N14992"/>
      <c r="O14992"/>
      <c r="P14992"/>
      <c r="S14992"/>
    </row>
    <row r="14993" spans="1:20" x14ac:dyDescent="0.3">
      <c r="A14993" s="25"/>
      <c r="B14993"/>
      <c r="C14993"/>
      <c r="D14993"/>
      <c r="E14993"/>
      <c r="F14993"/>
      <c r="G14993"/>
      <c r="H14993"/>
      <c r="I14993"/>
      <c r="K14993"/>
      <c r="L14993"/>
      <c r="M14993"/>
      <c r="N14993"/>
      <c r="O14993"/>
      <c r="P14993"/>
      <c r="S14993"/>
    </row>
    <row r="14994" spans="1:20" x14ac:dyDescent="0.3">
      <c r="A14994" s="25"/>
      <c r="B14994"/>
      <c r="C14994"/>
      <c r="D14994"/>
      <c r="E14994"/>
      <c r="F14994"/>
      <c r="G14994"/>
      <c r="H14994" s="14"/>
      <c r="I14994" s="14"/>
      <c r="K14994"/>
      <c r="L14994"/>
      <c r="M14994"/>
      <c r="N14994"/>
      <c r="O14994"/>
      <c r="P14994"/>
      <c r="S14994"/>
      <c r="T14994" s="7"/>
    </row>
    <row r="14995" spans="1:20" x14ac:dyDescent="0.3">
      <c r="A14995" s="25"/>
      <c r="B14995"/>
      <c r="C14995"/>
      <c r="D14995"/>
      <c r="E14995"/>
      <c r="F14995"/>
      <c r="G14995"/>
      <c r="H14995"/>
      <c r="I14995"/>
      <c r="K14995"/>
      <c r="L14995"/>
      <c r="M14995"/>
      <c r="N14995"/>
      <c r="O14995"/>
      <c r="P14995"/>
      <c r="S14995"/>
    </row>
    <row r="14996" spans="1:20" x14ac:dyDescent="0.3">
      <c r="A14996" s="25"/>
      <c r="B14996"/>
      <c r="C14996"/>
      <c r="D14996"/>
      <c r="E14996"/>
      <c r="F14996"/>
      <c r="G14996"/>
      <c r="H14996" s="14"/>
      <c r="I14996" s="14"/>
      <c r="K14996"/>
      <c r="L14996"/>
      <c r="M14996"/>
      <c r="N14996"/>
      <c r="O14996"/>
      <c r="P14996"/>
      <c r="S14996"/>
    </row>
    <row r="14997" spans="1:20" x14ac:dyDescent="0.3">
      <c r="A14997" s="25"/>
      <c r="B14997"/>
      <c r="C14997"/>
      <c r="D14997"/>
      <c r="E14997"/>
      <c r="F14997"/>
      <c r="G14997"/>
      <c r="H14997" s="14"/>
      <c r="I14997" s="14"/>
      <c r="K14997"/>
      <c r="L14997"/>
      <c r="M14997"/>
      <c r="N14997"/>
      <c r="O14997"/>
      <c r="P14997"/>
      <c r="S14997"/>
      <c r="T14997" s="7"/>
    </row>
    <row r="14998" spans="1:20" x14ac:dyDescent="0.3">
      <c r="A14998" s="25"/>
      <c r="B14998"/>
      <c r="C14998"/>
      <c r="D14998"/>
      <c r="E14998"/>
      <c r="F14998"/>
      <c r="G14998"/>
      <c r="H14998" s="14"/>
      <c r="I14998" s="14"/>
      <c r="K14998"/>
      <c r="L14998"/>
      <c r="M14998"/>
      <c r="N14998"/>
      <c r="O14998"/>
      <c r="P14998"/>
      <c r="S14998"/>
    </row>
    <row r="14999" spans="1:20" x14ac:dyDescent="0.3">
      <c r="A14999" s="25"/>
      <c r="B14999"/>
      <c r="C14999"/>
      <c r="D14999"/>
      <c r="E14999"/>
      <c r="F14999"/>
      <c r="G14999"/>
      <c r="H14999" s="14"/>
      <c r="I14999" s="14"/>
      <c r="K14999"/>
      <c r="L14999"/>
      <c r="M14999"/>
      <c r="N14999"/>
      <c r="O14999"/>
      <c r="P14999"/>
      <c r="S14999"/>
      <c r="T14999" s="7"/>
    </row>
    <row r="15000" spans="1:20" x14ac:dyDescent="0.3">
      <c r="A15000" s="25"/>
      <c r="B15000"/>
      <c r="C15000"/>
      <c r="D15000"/>
      <c r="E15000"/>
      <c r="F15000"/>
      <c r="G15000"/>
      <c r="H15000" s="14"/>
      <c r="I15000" s="14"/>
      <c r="K15000"/>
      <c r="L15000"/>
      <c r="M15000"/>
      <c r="N15000"/>
      <c r="O15000"/>
      <c r="P15000"/>
      <c r="S15000"/>
    </row>
    <row r="15001" spans="1:20" x14ac:dyDescent="0.3">
      <c r="A15001" s="25"/>
      <c r="B15001"/>
      <c r="C15001"/>
      <c r="D15001"/>
      <c r="E15001"/>
      <c r="F15001"/>
      <c r="G15001"/>
      <c r="H15001" s="14"/>
      <c r="I15001" s="14"/>
      <c r="K15001"/>
      <c r="L15001"/>
      <c r="M15001"/>
      <c r="N15001"/>
      <c r="O15001"/>
      <c r="P15001"/>
      <c r="S15001"/>
    </row>
    <row r="15002" spans="1:20" x14ac:dyDescent="0.3">
      <c r="A15002" s="25"/>
      <c r="B15002"/>
      <c r="C15002"/>
      <c r="D15002"/>
      <c r="E15002"/>
      <c r="F15002"/>
      <c r="G15002"/>
      <c r="H15002" s="14"/>
      <c r="I15002" s="14"/>
      <c r="K15002"/>
      <c r="L15002"/>
      <c r="M15002"/>
      <c r="N15002"/>
      <c r="O15002"/>
      <c r="P15002"/>
      <c r="S15002"/>
    </row>
    <row r="15003" spans="1:20" x14ac:dyDescent="0.3">
      <c r="A15003" s="25"/>
      <c r="B15003"/>
      <c r="C15003"/>
      <c r="D15003"/>
      <c r="E15003"/>
      <c r="F15003"/>
      <c r="G15003"/>
      <c r="H15003" s="14"/>
      <c r="I15003" s="14"/>
      <c r="K15003"/>
      <c r="L15003"/>
      <c r="M15003"/>
      <c r="N15003"/>
      <c r="O15003"/>
      <c r="P15003"/>
      <c r="S15003"/>
      <c r="T15003" s="7"/>
    </row>
    <row r="15004" spans="1:20" x14ac:dyDescent="0.3">
      <c r="A15004" s="25"/>
      <c r="B15004"/>
      <c r="C15004"/>
      <c r="D15004"/>
      <c r="E15004"/>
      <c r="F15004"/>
      <c r="G15004"/>
      <c r="H15004" s="14"/>
      <c r="I15004" s="14"/>
      <c r="K15004"/>
      <c r="L15004"/>
      <c r="M15004"/>
      <c r="N15004"/>
      <c r="O15004"/>
      <c r="P15004"/>
      <c r="S15004"/>
    </row>
    <row r="15005" spans="1:20" x14ac:dyDescent="0.3">
      <c r="A15005" s="25"/>
      <c r="B15005"/>
      <c r="C15005"/>
      <c r="D15005"/>
      <c r="E15005"/>
      <c r="F15005"/>
      <c r="G15005"/>
      <c r="H15005" s="14"/>
      <c r="I15005" s="14"/>
      <c r="K15005"/>
      <c r="L15005"/>
      <c r="M15005"/>
      <c r="N15005"/>
      <c r="O15005"/>
      <c r="P15005"/>
      <c r="S15005"/>
    </row>
    <row r="15006" spans="1:20" x14ac:dyDescent="0.3">
      <c r="A15006" s="25"/>
      <c r="B15006"/>
      <c r="C15006"/>
      <c r="D15006"/>
      <c r="E15006"/>
      <c r="F15006"/>
      <c r="G15006"/>
      <c r="H15006" s="14"/>
      <c r="I15006" s="14"/>
      <c r="K15006"/>
      <c r="L15006"/>
      <c r="M15006"/>
      <c r="N15006"/>
      <c r="O15006"/>
      <c r="P15006"/>
      <c r="S15006"/>
    </row>
    <row r="15007" spans="1:20" x14ac:dyDescent="0.3">
      <c r="A15007" s="25"/>
      <c r="B15007"/>
      <c r="C15007"/>
      <c r="D15007"/>
      <c r="E15007"/>
      <c r="F15007"/>
      <c r="G15007"/>
      <c r="H15007" s="14"/>
      <c r="I15007" s="14"/>
      <c r="K15007"/>
      <c r="L15007"/>
      <c r="M15007"/>
      <c r="N15007"/>
      <c r="O15007"/>
      <c r="P15007"/>
      <c r="S15007"/>
    </row>
    <row r="15008" spans="1:20" x14ac:dyDescent="0.3">
      <c r="A15008" s="25"/>
      <c r="B15008"/>
      <c r="C15008"/>
      <c r="D15008"/>
      <c r="E15008"/>
      <c r="F15008"/>
      <c r="G15008"/>
      <c r="H15008"/>
      <c r="I15008"/>
      <c r="K15008"/>
      <c r="L15008"/>
      <c r="M15008"/>
      <c r="N15008"/>
      <c r="O15008"/>
      <c r="P15008"/>
      <c r="S15008"/>
      <c r="T15008" s="7"/>
    </row>
    <row r="15009" spans="1:20" x14ac:dyDescent="0.3">
      <c r="A15009" s="25"/>
      <c r="B15009"/>
      <c r="C15009"/>
      <c r="D15009"/>
      <c r="E15009"/>
      <c r="F15009"/>
      <c r="G15009"/>
      <c r="H15009" s="14"/>
      <c r="I15009" s="14"/>
      <c r="K15009"/>
      <c r="L15009"/>
      <c r="M15009"/>
      <c r="N15009"/>
      <c r="O15009"/>
      <c r="P15009"/>
      <c r="S15009"/>
      <c r="T15009" s="7"/>
    </row>
    <row r="15010" spans="1:20" x14ac:dyDescent="0.3">
      <c r="A15010" s="25"/>
      <c r="B15010"/>
      <c r="C15010"/>
      <c r="D15010"/>
      <c r="E15010"/>
      <c r="F15010"/>
      <c r="G15010"/>
      <c r="H15010"/>
      <c r="I15010"/>
      <c r="K15010"/>
      <c r="L15010"/>
      <c r="M15010"/>
      <c r="N15010"/>
      <c r="O15010"/>
      <c r="P15010"/>
      <c r="S15010"/>
    </row>
    <row r="15011" spans="1:20" x14ac:dyDescent="0.3">
      <c r="A15011" s="25"/>
      <c r="B15011"/>
      <c r="C15011"/>
      <c r="D15011"/>
      <c r="E15011"/>
      <c r="F15011"/>
      <c r="G15011"/>
      <c r="H15011"/>
      <c r="I15011"/>
      <c r="K15011"/>
      <c r="L15011"/>
      <c r="M15011"/>
      <c r="N15011"/>
      <c r="O15011"/>
      <c r="P15011"/>
      <c r="S15011"/>
    </row>
    <row r="15012" spans="1:20" x14ac:dyDescent="0.3">
      <c r="A15012" s="25"/>
      <c r="B15012"/>
      <c r="C15012"/>
      <c r="D15012"/>
      <c r="E15012"/>
      <c r="F15012"/>
      <c r="G15012"/>
      <c r="H15012" s="14"/>
      <c r="I15012" s="14"/>
      <c r="K15012"/>
      <c r="L15012"/>
      <c r="M15012"/>
      <c r="N15012"/>
      <c r="O15012"/>
      <c r="P15012"/>
      <c r="S15012"/>
    </row>
    <row r="15013" spans="1:20" x14ac:dyDescent="0.3">
      <c r="A15013" s="25"/>
      <c r="B15013"/>
      <c r="C15013"/>
      <c r="D15013"/>
      <c r="E15013"/>
      <c r="F15013"/>
      <c r="G15013"/>
      <c r="H15013"/>
      <c r="I15013"/>
      <c r="K15013"/>
      <c r="L15013"/>
      <c r="M15013"/>
      <c r="N15013"/>
      <c r="O15013"/>
      <c r="P15013"/>
      <c r="S15013"/>
    </row>
    <row r="15014" spans="1:20" x14ac:dyDescent="0.3">
      <c r="A15014" s="25"/>
      <c r="B15014"/>
      <c r="C15014"/>
      <c r="D15014"/>
      <c r="E15014"/>
      <c r="F15014"/>
      <c r="G15014"/>
      <c r="H15014" s="14"/>
      <c r="I15014" s="14"/>
      <c r="K15014"/>
      <c r="L15014"/>
      <c r="M15014"/>
      <c r="N15014"/>
      <c r="O15014"/>
      <c r="P15014"/>
      <c r="S15014"/>
      <c r="T15014" s="7"/>
    </row>
    <row r="15015" spans="1:20" x14ac:dyDescent="0.3">
      <c r="A15015" s="25"/>
      <c r="B15015"/>
      <c r="C15015"/>
      <c r="D15015"/>
      <c r="E15015"/>
      <c r="F15015"/>
      <c r="G15015"/>
      <c r="H15015"/>
      <c r="I15015"/>
      <c r="K15015"/>
      <c r="L15015"/>
      <c r="M15015"/>
      <c r="N15015"/>
      <c r="O15015"/>
      <c r="P15015"/>
      <c r="S15015"/>
    </row>
    <row r="15016" spans="1:20" x14ac:dyDescent="0.3">
      <c r="A15016" s="25"/>
      <c r="B15016"/>
      <c r="C15016"/>
      <c r="D15016"/>
      <c r="E15016"/>
      <c r="F15016"/>
      <c r="G15016"/>
      <c r="H15016"/>
      <c r="I15016"/>
      <c r="K15016"/>
      <c r="L15016"/>
      <c r="M15016"/>
      <c r="N15016"/>
      <c r="O15016"/>
      <c r="P15016"/>
      <c r="S15016"/>
    </row>
    <row r="15017" spans="1:20" x14ac:dyDescent="0.3">
      <c r="A15017" s="25"/>
      <c r="B15017"/>
      <c r="C15017"/>
      <c r="D15017"/>
      <c r="E15017"/>
      <c r="F15017"/>
      <c r="G15017"/>
      <c r="H15017"/>
      <c r="I15017"/>
      <c r="K15017"/>
      <c r="L15017"/>
      <c r="M15017"/>
      <c r="N15017"/>
      <c r="O15017"/>
      <c r="P15017"/>
      <c r="S15017"/>
    </row>
    <row r="15018" spans="1:20" x14ac:dyDescent="0.3">
      <c r="A15018" s="25"/>
      <c r="B15018"/>
      <c r="C15018"/>
      <c r="D15018"/>
      <c r="E15018"/>
      <c r="F15018"/>
      <c r="G15018"/>
      <c r="H15018" s="14"/>
      <c r="I15018" s="14"/>
      <c r="K15018"/>
      <c r="L15018"/>
      <c r="M15018"/>
      <c r="N15018"/>
      <c r="O15018"/>
      <c r="P15018"/>
      <c r="S15018"/>
    </row>
    <row r="15019" spans="1:20" x14ac:dyDescent="0.3">
      <c r="A15019" s="25"/>
      <c r="B15019"/>
      <c r="C15019"/>
      <c r="D15019"/>
      <c r="E15019"/>
      <c r="F15019"/>
      <c r="G15019"/>
      <c r="H15019" s="14"/>
      <c r="I15019" s="14"/>
      <c r="K15019"/>
      <c r="L15019"/>
      <c r="M15019"/>
      <c r="N15019"/>
      <c r="O15019"/>
      <c r="P15019"/>
      <c r="S15019"/>
      <c r="T15019" s="7"/>
    </row>
    <row r="15020" spans="1:20" x14ac:dyDescent="0.3">
      <c r="A15020" s="25"/>
      <c r="B15020"/>
      <c r="C15020"/>
      <c r="D15020"/>
      <c r="E15020"/>
      <c r="F15020"/>
      <c r="G15020"/>
      <c r="H15020" s="14"/>
      <c r="I15020" s="14"/>
      <c r="K15020"/>
      <c r="L15020"/>
      <c r="M15020"/>
      <c r="N15020"/>
      <c r="O15020"/>
      <c r="P15020"/>
      <c r="S15020"/>
      <c r="T15020" s="7"/>
    </row>
    <row r="15021" spans="1:20" x14ac:dyDescent="0.3">
      <c r="A15021" s="25"/>
      <c r="B15021"/>
      <c r="C15021"/>
      <c r="D15021"/>
      <c r="E15021"/>
      <c r="F15021"/>
      <c r="G15021"/>
      <c r="H15021"/>
      <c r="I15021"/>
      <c r="K15021"/>
      <c r="L15021"/>
      <c r="M15021"/>
      <c r="N15021"/>
      <c r="O15021"/>
      <c r="P15021"/>
      <c r="S15021"/>
    </row>
    <row r="15022" spans="1:20" x14ac:dyDescent="0.3">
      <c r="A15022" s="25"/>
      <c r="B15022"/>
      <c r="C15022"/>
      <c r="D15022"/>
      <c r="E15022"/>
      <c r="F15022"/>
      <c r="G15022"/>
      <c r="H15022" s="26"/>
      <c r="I15022" s="26"/>
      <c r="K15022"/>
      <c r="L15022"/>
      <c r="M15022"/>
      <c r="N15022"/>
      <c r="O15022"/>
      <c r="P15022"/>
      <c r="S15022"/>
    </row>
    <row r="15023" spans="1:20" x14ac:dyDescent="0.3">
      <c r="A15023" s="25"/>
      <c r="B15023"/>
      <c r="C15023"/>
      <c r="D15023"/>
      <c r="E15023"/>
      <c r="F15023"/>
      <c r="G15023"/>
      <c r="H15023" s="26"/>
      <c r="I15023" s="26"/>
      <c r="K15023"/>
      <c r="L15023"/>
      <c r="M15023"/>
      <c r="N15023"/>
      <c r="O15023"/>
      <c r="P15023"/>
      <c r="S15023"/>
    </row>
    <row r="15024" spans="1:20" x14ac:dyDescent="0.3">
      <c r="A15024" s="25"/>
      <c r="B15024"/>
      <c r="C15024"/>
      <c r="D15024"/>
      <c r="E15024"/>
      <c r="F15024"/>
      <c r="G15024"/>
      <c r="H15024" s="26"/>
      <c r="I15024" s="26"/>
      <c r="K15024"/>
      <c r="L15024"/>
      <c r="M15024"/>
      <c r="N15024"/>
      <c r="O15024"/>
      <c r="P15024"/>
      <c r="S15024"/>
    </row>
    <row r="15025" spans="1:20" x14ac:dyDescent="0.3">
      <c r="A15025" s="25"/>
      <c r="B15025"/>
      <c r="C15025"/>
      <c r="D15025"/>
      <c r="E15025"/>
      <c r="F15025"/>
      <c r="G15025"/>
      <c r="H15025" s="26"/>
      <c r="I15025" s="26"/>
      <c r="K15025"/>
      <c r="L15025"/>
      <c r="M15025"/>
      <c r="N15025"/>
      <c r="O15025"/>
      <c r="P15025"/>
      <c r="S15025"/>
    </row>
    <row r="15026" spans="1:20" x14ac:dyDescent="0.3">
      <c r="A15026" s="25"/>
      <c r="B15026"/>
      <c r="C15026"/>
      <c r="D15026"/>
      <c r="E15026"/>
      <c r="F15026"/>
      <c r="G15026"/>
      <c r="H15026" s="26"/>
      <c r="I15026" s="26"/>
      <c r="K15026"/>
      <c r="L15026"/>
      <c r="M15026"/>
      <c r="N15026"/>
      <c r="O15026"/>
      <c r="P15026"/>
      <c r="S15026"/>
      <c r="T15026" s="7"/>
    </row>
    <row r="15027" spans="1:20" x14ac:dyDescent="0.3">
      <c r="A15027" s="25"/>
      <c r="B15027"/>
      <c r="C15027"/>
      <c r="D15027"/>
      <c r="E15027"/>
      <c r="F15027"/>
      <c r="G15027"/>
      <c r="H15027" s="26"/>
      <c r="I15027" s="26"/>
      <c r="K15027"/>
      <c r="L15027"/>
      <c r="M15027"/>
      <c r="N15027"/>
      <c r="O15027"/>
      <c r="P15027"/>
      <c r="S15027"/>
      <c r="T15027" s="7"/>
    </row>
    <row r="15028" spans="1:20" x14ac:dyDescent="0.3">
      <c r="A15028" s="25"/>
      <c r="B15028"/>
      <c r="C15028"/>
      <c r="D15028"/>
      <c r="E15028"/>
      <c r="F15028"/>
      <c r="G15028"/>
      <c r="H15028"/>
      <c r="I15028"/>
      <c r="K15028"/>
      <c r="L15028"/>
      <c r="M15028"/>
      <c r="N15028"/>
      <c r="O15028"/>
      <c r="P15028"/>
      <c r="S15028"/>
    </row>
    <row r="15029" spans="1:20" x14ac:dyDescent="0.3">
      <c r="A15029" s="25"/>
      <c r="B15029"/>
      <c r="C15029"/>
      <c r="D15029"/>
      <c r="E15029"/>
      <c r="F15029"/>
      <c r="G15029"/>
      <c r="H15029"/>
      <c r="I15029"/>
      <c r="K15029"/>
      <c r="L15029"/>
      <c r="M15029"/>
      <c r="N15029"/>
      <c r="O15029"/>
      <c r="P15029"/>
      <c r="S15029"/>
    </row>
    <row r="15030" spans="1:20" x14ac:dyDescent="0.3">
      <c r="A15030" s="25"/>
      <c r="B15030"/>
      <c r="C15030"/>
      <c r="D15030"/>
      <c r="E15030"/>
      <c r="F15030"/>
      <c r="G15030"/>
      <c r="H15030" s="14"/>
      <c r="I15030"/>
      <c r="K15030"/>
      <c r="L15030"/>
      <c r="M15030"/>
      <c r="N15030"/>
      <c r="O15030"/>
      <c r="P15030"/>
      <c r="S15030"/>
    </row>
    <row r="15031" spans="1:20" x14ac:dyDescent="0.3">
      <c r="A15031" s="25"/>
      <c r="B15031"/>
      <c r="C15031"/>
      <c r="D15031"/>
      <c r="E15031"/>
      <c r="F15031"/>
      <c r="G15031"/>
      <c r="H15031" s="14"/>
      <c r="I15031"/>
      <c r="K15031"/>
      <c r="L15031"/>
      <c r="M15031"/>
      <c r="N15031"/>
      <c r="O15031"/>
      <c r="P15031"/>
      <c r="S15031"/>
    </row>
    <row r="15032" spans="1:20" x14ac:dyDescent="0.3">
      <c r="A15032" s="25"/>
      <c r="B15032"/>
      <c r="C15032"/>
      <c r="D15032"/>
      <c r="E15032"/>
      <c r="F15032"/>
      <c r="G15032"/>
      <c r="H15032" s="14"/>
      <c r="I15032"/>
      <c r="K15032"/>
      <c r="L15032"/>
      <c r="M15032"/>
      <c r="N15032"/>
      <c r="O15032"/>
      <c r="P15032"/>
      <c r="S15032"/>
    </row>
    <row r="15033" spans="1:20" x14ac:dyDescent="0.3">
      <c r="A15033" s="25"/>
      <c r="B15033"/>
      <c r="C15033"/>
      <c r="D15033"/>
      <c r="E15033"/>
      <c r="F15033"/>
      <c r="G15033"/>
      <c r="H15033"/>
      <c r="I15033"/>
      <c r="K15033"/>
      <c r="L15033"/>
      <c r="M15033"/>
      <c r="N15033"/>
      <c r="O15033"/>
      <c r="P15033"/>
      <c r="S15033"/>
    </row>
    <row r="15034" spans="1:20" x14ac:dyDescent="0.3">
      <c r="A15034" s="25"/>
      <c r="B15034"/>
      <c r="C15034"/>
      <c r="D15034"/>
      <c r="E15034"/>
      <c r="F15034"/>
      <c r="G15034"/>
      <c r="H15034"/>
      <c r="I15034"/>
      <c r="K15034"/>
      <c r="L15034"/>
      <c r="M15034"/>
      <c r="N15034"/>
      <c r="O15034"/>
      <c r="P15034"/>
      <c r="S15034"/>
    </row>
    <row r="15035" spans="1:20" x14ac:dyDescent="0.3">
      <c r="A15035" s="25"/>
      <c r="B15035"/>
      <c r="C15035"/>
      <c r="D15035"/>
      <c r="E15035"/>
      <c r="F15035"/>
      <c r="G15035"/>
      <c r="H15035"/>
      <c r="I15035" s="14"/>
      <c r="K15035"/>
      <c r="L15035"/>
      <c r="M15035"/>
      <c r="N15035"/>
      <c r="O15035"/>
      <c r="P15035"/>
      <c r="S15035"/>
    </row>
    <row r="15036" spans="1:20" x14ac:dyDescent="0.3">
      <c r="A15036" s="25"/>
      <c r="B15036"/>
      <c r="C15036"/>
      <c r="D15036"/>
      <c r="E15036"/>
      <c r="F15036"/>
      <c r="G15036"/>
      <c r="H15036" s="14"/>
      <c r="I15036"/>
      <c r="K15036"/>
      <c r="L15036"/>
      <c r="M15036"/>
      <c r="N15036"/>
      <c r="O15036"/>
      <c r="P15036"/>
      <c r="S15036"/>
    </row>
    <row r="15037" spans="1:20" x14ac:dyDescent="0.3">
      <c r="A15037" s="25"/>
      <c r="B15037"/>
      <c r="C15037"/>
      <c r="D15037"/>
      <c r="E15037"/>
      <c r="F15037"/>
      <c r="G15037"/>
      <c r="H15037"/>
      <c r="I15037"/>
      <c r="K15037"/>
      <c r="L15037"/>
      <c r="M15037"/>
      <c r="N15037"/>
      <c r="O15037"/>
      <c r="P15037"/>
      <c r="S15037"/>
    </row>
    <row r="15038" spans="1:20" x14ac:dyDescent="0.3">
      <c r="A15038" s="25"/>
      <c r="B15038"/>
      <c r="C15038"/>
      <c r="D15038"/>
      <c r="E15038"/>
      <c r="F15038"/>
      <c r="G15038"/>
      <c r="H15038" s="14"/>
      <c r="I15038" s="14"/>
      <c r="K15038"/>
      <c r="L15038"/>
      <c r="M15038"/>
      <c r="N15038"/>
      <c r="O15038"/>
      <c r="P15038"/>
      <c r="S15038"/>
    </row>
    <row r="15039" spans="1:20" x14ac:dyDescent="0.3">
      <c r="A15039" s="25"/>
      <c r="B15039"/>
      <c r="C15039"/>
      <c r="D15039"/>
      <c r="E15039"/>
      <c r="F15039"/>
      <c r="G15039"/>
      <c r="H15039" s="14"/>
      <c r="I15039" s="14"/>
      <c r="K15039"/>
      <c r="L15039"/>
      <c r="M15039"/>
      <c r="N15039"/>
      <c r="O15039"/>
      <c r="P15039"/>
      <c r="S15039"/>
    </row>
    <row r="15040" spans="1:20" x14ac:dyDescent="0.3">
      <c r="A15040" s="25"/>
      <c r="B15040"/>
      <c r="C15040"/>
      <c r="D15040"/>
      <c r="E15040"/>
      <c r="F15040"/>
      <c r="G15040"/>
      <c r="H15040" s="26"/>
      <c r="I15040" s="26"/>
      <c r="K15040"/>
      <c r="L15040"/>
      <c r="M15040"/>
      <c r="N15040"/>
      <c r="O15040"/>
      <c r="P15040"/>
      <c r="S15040"/>
    </row>
    <row r="15041" spans="1:20" x14ac:dyDescent="0.3">
      <c r="A15041" s="25"/>
      <c r="B15041"/>
      <c r="C15041"/>
      <c r="D15041"/>
      <c r="E15041"/>
      <c r="F15041"/>
      <c r="G15041"/>
      <c r="H15041" s="26"/>
      <c r="I15041" s="26"/>
      <c r="K15041"/>
      <c r="L15041"/>
      <c r="M15041"/>
      <c r="N15041"/>
      <c r="O15041"/>
      <c r="P15041"/>
      <c r="S15041"/>
    </row>
    <row r="15042" spans="1:20" x14ac:dyDescent="0.3">
      <c r="A15042" s="25"/>
      <c r="B15042"/>
      <c r="C15042"/>
      <c r="D15042"/>
      <c r="E15042"/>
      <c r="F15042"/>
      <c r="G15042"/>
      <c r="H15042" s="26"/>
      <c r="I15042" s="26"/>
      <c r="K15042"/>
      <c r="L15042"/>
      <c r="M15042"/>
      <c r="N15042"/>
      <c r="O15042"/>
      <c r="P15042"/>
      <c r="S15042"/>
    </row>
    <row r="15043" spans="1:20" x14ac:dyDescent="0.3">
      <c r="A15043" s="25"/>
      <c r="B15043"/>
      <c r="C15043"/>
      <c r="D15043"/>
      <c r="E15043"/>
      <c r="F15043"/>
      <c r="G15043"/>
      <c r="H15043" s="26"/>
      <c r="I15043" s="26"/>
      <c r="K15043"/>
      <c r="L15043"/>
      <c r="M15043"/>
      <c r="N15043"/>
      <c r="O15043"/>
      <c r="P15043"/>
      <c r="S15043"/>
    </row>
    <row r="15044" spans="1:20" x14ac:dyDescent="0.3">
      <c r="A15044" s="25"/>
      <c r="B15044"/>
      <c r="C15044"/>
      <c r="D15044"/>
      <c r="E15044"/>
      <c r="F15044"/>
      <c r="G15044"/>
      <c r="H15044" s="26"/>
      <c r="I15044" s="26"/>
      <c r="K15044"/>
      <c r="L15044"/>
      <c r="M15044"/>
      <c r="N15044"/>
      <c r="O15044"/>
      <c r="P15044"/>
      <c r="S15044"/>
    </row>
    <row r="15045" spans="1:20" x14ac:dyDescent="0.3">
      <c r="A15045" s="25"/>
      <c r="B15045"/>
      <c r="C15045"/>
      <c r="D15045"/>
      <c r="E15045"/>
      <c r="F15045"/>
      <c r="G15045"/>
      <c r="H15045" s="26"/>
      <c r="I15045" s="26"/>
      <c r="K15045"/>
      <c r="L15045"/>
      <c r="M15045"/>
      <c r="N15045"/>
      <c r="O15045"/>
      <c r="P15045"/>
      <c r="S15045"/>
    </row>
    <row r="15046" spans="1:20" x14ac:dyDescent="0.3">
      <c r="A15046" s="25"/>
      <c r="B15046"/>
      <c r="C15046"/>
      <c r="D15046"/>
      <c r="E15046"/>
      <c r="F15046"/>
      <c r="G15046"/>
      <c r="H15046" s="26"/>
      <c r="I15046" s="26"/>
      <c r="K15046"/>
      <c r="L15046"/>
      <c r="M15046"/>
      <c r="N15046"/>
      <c r="O15046"/>
      <c r="P15046"/>
      <c r="S15046"/>
    </row>
    <row r="15047" spans="1:20" x14ac:dyDescent="0.3">
      <c r="A15047" s="25"/>
      <c r="B15047"/>
      <c r="C15047"/>
      <c r="D15047"/>
      <c r="E15047"/>
      <c r="F15047"/>
      <c r="G15047"/>
      <c r="H15047" s="26"/>
      <c r="I15047" s="26"/>
      <c r="K15047"/>
      <c r="L15047"/>
      <c r="M15047"/>
      <c r="N15047"/>
      <c r="O15047"/>
      <c r="P15047"/>
      <c r="S15047"/>
    </row>
    <row r="15048" spans="1:20" x14ac:dyDescent="0.3">
      <c r="A15048" s="25"/>
      <c r="B15048"/>
      <c r="C15048"/>
      <c r="D15048"/>
      <c r="E15048"/>
      <c r="F15048"/>
      <c r="G15048"/>
      <c r="H15048" s="26"/>
      <c r="I15048" s="26"/>
      <c r="K15048"/>
      <c r="L15048"/>
      <c r="M15048"/>
      <c r="N15048"/>
      <c r="O15048"/>
      <c r="P15048"/>
      <c r="S15048"/>
    </row>
    <row r="15049" spans="1:20" x14ac:dyDescent="0.3">
      <c r="A15049" s="25"/>
      <c r="B15049"/>
      <c r="C15049"/>
      <c r="D15049"/>
      <c r="E15049"/>
      <c r="F15049"/>
      <c r="G15049"/>
      <c r="H15049" s="26"/>
      <c r="I15049" s="26"/>
      <c r="K15049"/>
      <c r="L15049"/>
      <c r="M15049"/>
      <c r="N15049"/>
      <c r="O15049"/>
      <c r="P15049"/>
      <c r="S15049"/>
      <c r="T15049" s="7"/>
    </row>
    <row r="15050" spans="1:20" x14ac:dyDescent="0.3">
      <c r="A15050" s="25"/>
      <c r="B15050"/>
      <c r="C15050"/>
      <c r="D15050"/>
      <c r="E15050"/>
      <c r="F15050"/>
      <c r="G15050"/>
      <c r="H15050" s="26"/>
      <c r="I15050" s="26"/>
      <c r="K15050"/>
      <c r="L15050"/>
      <c r="M15050"/>
      <c r="N15050"/>
      <c r="O15050"/>
      <c r="P15050"/>
      <c r="S15050"/>
      <c r="T15050" s="7"/>
    </row>
    <row r="15051" spans="1:20" x14ac:dyDescent="0.3">
      <c r="A15051" s="25"/>
      <c r="B15051"/>
      <c r="C15051"/>
      <c r="D15051"/>
      <c r="E15051"/>
      <c r="F15051"/>
      <c r="G15051"/>
      <c r="H15051" s="26"/>
      <c r="I15051" s="26"/>
      <c r="K15051"/>
      <c r="L15051"/>
      <c r="M15051"/>
      <c r="N15051"/>
      <c r="O15051"/>
      <c r="P15051"/>
      <c r="S15051"/>
      <c r="T15051" s="7"/>
    </row>
    <row r="15052" spans="1:20" x14ac:dyDescent="0.3">
      <c r="A15052" s="25"/>
      <c r="B15052"/>
      <c r="C15052"/>
      <c r="D15052"/>
      <c r="E15052"/>
      <c r="F15052"/>
      <c r="G15052"/>
      <c r="H15052"/>
      <c r="I15052"/>
      <c r="K15052"/>
      <c r="L15052"/>
      <c r="M15052"/>
      <c r="N15052"/>
      <c r="O15052"/>
      <c r="P15052"/>
      <c r="S15052"/>
    </row>
    <row r="15053" spans="1:20" x14ac:dyDescent="0.3">
      <c r="A15053" s="25"/>
      <c r="B15053"/>
      <c r="C15053"/>
      <c r="D15053"/>
      <c r="E15053"/>
      <c r="F15053"/>
      <c r="G15053"/>
      <c r="H15053"/>
      <c r="I15053"/>
      <c r="K15053"/>
      <c r="L15053"/>
      <c r="M15053"/>
      <c r="N15053"/>
      <c r="O15053"/>
      <c r="P15053"/>
      <c r="S15053"/>
    </row>
    <row r="15054" spans="1:20" x14ac:dyDescent="0.3">
      <c r="A15054" s="25"/>
      <c r="B15054"/>
      <c r="C15054"/>
      <c r="D15054"/>
      <c r="E15054"/>
      <c r="F15054"/>
      <c r="G15054"/>
      <c r="H15054"/>
      <c r="I15054"/>
      <c r="K15054"/>
      <c r="L15054"/>
      <c r="M15054"/>
      <c r="N15054"/>
      <c r="O15054"/>
      <c r="P15054"/>
      <c r="S15054"/>
      <c r="T15054" s="7"/>
    </row>
    <row r="15055" spans="1:20" x14ac:dyDescent="0.3">
      <c r="A15055" s="25"/>
      <c r="B15055"/>
      <c r="C15055"/>
      <c r="D15055"/>
      <c r="E15055"/>
      <c r="F15055"/>
      <c r="G15055"/>
      <c r="H15055"/>
      <c r="I15055"/>
      <c r="K15055"/>
      <c r="L15055"/>
      <c r="M15055"/>
      <c r="N15055"/>
      <c r="O15055"/>
      <c r="P15055"/>
      <c r="S15055"/>
    </row>
    <row r="15056" spans="1:20" x14ac:dyDescent="0.3">
      <c r="A15056" s="25"/>
      <c r="B15056"/>
      <c r="C15056"/>
      <c r="D15056"/>
      <c r="E15056"/>
      <c r="F15056"/>
      <c r="G15056"/>
      <c r="H15056"/>
      <c r="I15056"/>
      <c r="K15056"/>
      <c r="L15056"/>
      <c r="M15056"/>
      <c r="N15056"/>
      <c r="O15056"/>
      <c r="P15056"/>
      <c r="S15056"/>
    </row>
    <row r="15057" spans="1:20" x14ac:dyDescent="0.3">
      <c r="A15057" s="25"/>
      <c r="B15057"/>
      <c r="C15057"/>
      <c r="D15057"/>
      <c r="E15057"/>
      <c r="F15057"/>
      <c r="G15057"/>
      <c r="H15057"/>
      <c r="I15057" s="14"/>
      <c r="K15057"/>
      <c r="L15057"/>
      <c r="M15057"/>
      <c r="N15057"/>
      <c r="O15057"/>
      <c r="P15057"/>
      <c r="S15057"/>
    </row>
    <row r="15058" spans="1:20" x14ac:dyDescent="0.3">
      <c r="A15058" s="25"/>
      <c r="B15058"/>
      <c r="C15058"/>
      <c r="D15058"/>
      <c r="E15058"/>
      <c r="F15058"/>
      <c r="G15058"/>
      <c r="H15058" s="14"/>
      <c r="I15058" s="26"/>
      <c r="K15058"/>
      <c r="L15058"/>
      <c r="M15058"/>
      <c r="N15058"/>
      <c r="O15058"/>
      <c r="P15058"/>
      <c r="S15058"/>
      <c r="T15058" s="7"/>
    </row>
    <row r="15059" spans="1:20" x14ac:dyDescent="0.3">
      <c r="A15059" s="25"/>
      <c r="B15059"/>
      <c r="C15059"/>
      <c r="D15059"/>
      <c r="E15059"/>
      <c r="F15059"/>
      <c r="G15059"/>
      <c r="H15059"/>
      <c r="I15059" s="26"/>
      <c r="K15059"/>
      <c r="L15059"/>
      <c r="M15059"/>
      <c r="N15059"/>
      <c r="O15059"/>
      <c r="P15059"/>
      <c r="S15059"/>
    </row>
    <row r="15060" spans="1:20" x14ac:dyDescent="0.3">
      <c r="A15060" s="25"/>
      <c r="B15060"/>
      <c r="C15060"/>
      <c r="D15060"/>
      <c r="E15060"/>
      <c r="F15060"/>
      <c r="G15060"/>
      <c r="H15060"/>
      <c r="I15060" s="26"/>
      <c r="K15060"/>
      <c r="L15060"/>
      <c r="M15060"/>
      <c r="N15060"/>
      <c r="O15060"/>
      <c r="P15060"/>
      <c r="S15060"/>
    </row>
    <row r="15061" spans="1:20" x14ac:dyDescent="0.3">
      <c r="A15061" s="25"/>
      <c r="B15061"/>
      <c r="C15061"/>
      <c r="D15061"/>
      <c r="E15061"/>
      <c r="F15061"/>
      <c r="G15061"/>
      <c r="H15061"/>
      <c r="I15061" s="26"/>
      <c r="K15061"/>
      <c r="L15061"/>
      <c r="M15061"/>
      <c r="N15061"/>
      <c r="O15061"/>
      <c r="P15061"/>
      <c r="S15061"/>
    </row>
    <row r="15062" spans="1:20" x14ac:dyDescent="0.3">
      <c r="A15062" s="25"/>
      <c r="B15062"/>
      <c r="C15062"/>
      <c r="D15062"/>
      <c r="E15062"/>
      <c r="F15062"/>
      <c r="G15062"/>
      <c r="H15062" s="14"/>
      <c r="I15062" s="26"/>
      <c r="K15062"/>
      <c r="L15062"/>
      <c r="M15062"/>
      <c r="N15062"/>
      <c r="O15062"/>
      <c r="P15062"/>
      <c r="S15062"/>
      <c r="T15062" s="7"/>
    </row>
    <row r="15063" spans="1:20" x14ac:dyDescent="0.3">
      <c r="A15063" s="25"/>
      <c r="B15063"/>
      <c r="C15063"/>
      <c r="D15063"/>
      <c r="E15063"/>
      <c r="F15063"/>
      <c r="G15063"/>
      <c r="H15063"/>
      <c r="I15063" s="26"/>
      <c r="K15063"/>
      <c r="L15063"/>
      <c r="M15063"/>
      <c r="N15063"/>
      <c r="O15063"/>
      <c r="P15063"/>
      <c r="S15063"/>
    </row>
    <row r="15064" spans="1:20" x14ac:dyDescent="0.3">
      <c r="A15064" s="25"/>
      <c r="B15064"/>
      <c r="C15064"/>
      <c r="D15064"/>
      <c r="E15064"/>
      <c r="F15064"/>
      <c r="G15064"/>
      <c r="H15064"/>
      <c r="I15064" s="14"/>
      <c r="K15064"/>
      <c r="L15064"/>
      <c r="M15064"/>
      <c r="N15064"/>
      <c r="O15064"/>
      <c r="P15064"/>
      <c r="S15064"/>
    </row>
    <row r="15065" spans="1:20" x14ac:dyDescent="0.3">
      <c r="A15065" s="25"/>
      <c r="B15065"/>
      <c r="C15065"/>
      <c r="D15065"/>
      <c r="E15065"/>
      <c r="F15065"/>
      <c r="G15065"/>
      <c r="H15065"/>
      <c r="I15065"/>
      <c r="K15065"/>
      <c r="L15065"/>
      <c r="M15065"/>
      <c r="N15065"/>
      <c r="O15065"/>
      <c r="P15065"/>
      <c r="S15065"/>
    </row>
    <row r="15066" spans="1:20" x14ac:dyDescent="0.3">
      <c r="A15066" s="25"/>
      <c r="B15066"/>
      <c r="C15066"/>
      <c r="D15066"/>
      <c r="E15066"/>
      <c r="F15066"/>
      <c r="G15066"/>
      <c r="H15066"/>
      <c r="I15066"/>
      <c r="K15066"/>
      <c r="L15066"/>
      <c r="M15066"/>
      <c r="N15066"/>
      <c r="O15066"/>
      <c r="P15066"/>
      <c r="S15066"/>
    </row>
    <row r="15067" spans="1:20" x14ac:dyDescent="0.3">
      <c r="A15067" s="25"/>
      <c r="B15067"/>
      <c r="C15067"/>
      <c r="D15067"/>
      <c r="E15067"/>
      <c r="F15067"/>
      <c r="G15067"/>
      <c r="H15067"/>
      <c r="I15067"/>
      <c r="K15067"/>
      <c r="L15067"/>
      <c r="M15067"/>
      <c r="N15067"/>
      <c r="O15067"/>
      <c r="P15067"/>
      <c r="S15067"/>
    </row>
    <row r="15068" spans="1:20" x14ac:dyDescent="0.3">
      <c r="A15068" s="25"/>
      <c r="B15068"/>
      <c r="C15068"/>
      <c r="D15068"/>
      <c r="E15068"/>
      <c r="F15068"/>
      <c r="G15068"/>
      <c r="H15068"/>
      <c r="I15068"/>
      <c r="K15068"/>
      <c r="L15068"/>
      <c r="M15068"/>
      <c r="N15068"/>
      <c r="O15068"/>
      <c r="P15068"/>
      <c r="S15068"/>
    </row>
    <row r="15069" spans="1:20" x14ac:dyDescent="0.3">
      <c r="A15069" s="25"/>
      <c r="B15069"/>
      <c r="C15069"/>
      <c r="D15069"/>
      <c r="E15069"/>
      <c r="F15069"/>
      <c r="G15069"/>
      <c r="H15069"/>
      <c r="I15069"/>
      <c r="K15069"/>
      <c r="L15069"/>
      <c r="M15069"/>
      <c r="N15069"/>
      <c r="O15069"/>
      <c r="P15069"/>
      <c r="S15069"/>
    </row>
    <row r="15070" spans="1:20" x14ac:dyDescent="0.3">
      <c r="A15070" s="25"/>
      <c r="B15070"/>
      <c r="C15070"/>
      <c r="D15070"/>
      <c r="E15070"/>
      <c r="F15070"/>
      <c r="G15070"/>
      <c r="H15070" s="26"/>
      <c r="I15070" s="26"/>
      <c r="K15070"/>
      <c r="L15070"/>
      <c r="M15070"/>
      <c r="N15070"/>
      <c r="O15070"/>
      <c r="P15070"/>
      <c r="S15070"/>
    </row>
    <row r="15071" spans="1:20" x14ac:dyDescent="0.3">
      <c r="A15071" s="25"/>
      <c r="B15071"/>
      <c r="C15071"/>
      <c r="D15071"/>
      <c r="E15071"/>
      <c r="F15071"/>
      <c r="G15071"/>
      <c r="H15071" s="26"/>
      <c r="I15071" s="26"/>
      <c r="K15071"/>
      <c r="L15071"/>
      <c r="M15071"/>
      <c r="N15071"/>
      <c r="O15071"/>
      <c r="P15071"/>
      <c r="S15071"/>
    </row>
    <row r="15072" spans="1:20" x14ac:dyDescent="0.3">
      <c r="A15072" s="25"/>
      <c r="B15072"/>
      <c r="C15072"/>
      <c r="D15072"/>
      <c r="E15072"/>
      <c r="F15072"/>
      <c r="G15072"/>
      <c r="H15072" s="26"/>
      <c r="I15072" s="26"/>
      <c r="K15072"/>
      <c r="L15072"/>
      <c r="M15072"/>
      <c r="N15072"/>
      <c r="O15072"/>
      <c r="P15072"/>
      <c r="S15072"/>
    </row>
    <row r="15073" spans="1:19" x14ac:dyDescent="0.3">
      <c r="A15073" s="25"/>
      <c r="B15073"/>
      <c r="C15073"/>
      <c r="D15073"/>
      <c r="E15073"/>
      <c r="F15073"/>
      <c r="G15073"/>
      <c r="H15073" s="26"/>
      <c r="I15073" s="26"/>
      <c r="K15073"/>
      <c r="L15073"/>
      <c r="M15073"/>
      <c r="N15073"/>
      <c r="O15073"/>
      <c r="P15073"/>
      <c r="S15073"/>
    </row>
    <row r="15074" spans="1:19" x14ac:dyDescent="0.3">
      <c r="A15074" s="25"/>
      <c r="B15074"/>
      <c r="C15074"/>
      <c r="D15074"/>
      <c r="E15074"/>
      <c r="F15074"/>
      <c r="G15074"/>
      <c r="H15074" s="26"/>
      <c r="I15074" s="26"/>
      <c r="K15074"/>
      <c r="L15074"/>
      <c r="M15074"/>
      <c r="N15074"/>
      <c r="O15074"/>
      <c r="P15074"/>
      <c r="S15074"/>
    </row>
    <row r="15075" spans="1:19" x14ac:dyDescent="0.3">
      <c r="A15075" s="25"/>
      <c r="B15075"/>
      <c r="C15075"/>
      <c r="D15075"/>
      <c r="E15075"/>
      <c r="F15075"/>
      <c r="G15075"/>
      <c r="H15075" s="26"/>
      <c r="I15075" s="26"/>
      <c r="K15075"/>
      <c r="L15075"/>
      <c r="M15075"/>
      <c r="N15075"/>
      <c r="O15075"/>
      <c r="P15075"/>
      <c r="S15075"/>
    </row>
    <row r="15076" spans="1:19" x14ac:dyDescent="0.3">
      <c r="A15076" s="25"/>
      <c r="B15076"/>
      <c r="C15076"/>
      <c r="D15076"/>
      <c r="E15076"/>
      <c r="F15076"/>
      <c r="G15076"/>
      <c r="H15076" s="26"/>
      <c r="I15076" s="26"/>
      <c r="K15076"/>
      <c r="L15076"/>
      <c r="M15076"/>
      <c r="N15076"/>
      <c r="O15076"/>
      <c r="P15076"/>
      <c r="S15076"/>
    </row>
    <row r="15077" spans="1:19" x14ac:dyDescent="0.3">
      <c r="A15077" s="25"/>
      <c r="B15077"/>
      <c r="C15077"/>
      <c r="D15077"/>
      <c r="E15077"/>
      <c r="F15077"/>
      <c r="G15077"/>
      <c r="H15077" s="26"/>
      <c r="I15077" s="26"/>
      <c r="K15077"/>
      <c r="L15077"/>
      <c r="M15077"/>
      <c r="N15077"/>
      <c r="O15077"/>
      <c r="P15077"/>
      <c r="S15077"/>
    </row>
    <row r="15078" spans="1:19" x14ac:dyDescent="0.3">
      <c r="A15078" s="25"/>
      <c r="B15078"/>
      <c r="C15078"/>
      <c r="D15078"/>
      <c r="E15078"/>
      <c r="F15078"/>
      <c r="G15078"/>
      <c r="H15078" s="26"/>
      <c r="I15078" s="26"/>
      <c r="K15078"/>
      <c r="L15078"/>
      <c r="M15078"/>
      <c r="N15078"/>
      <c r="O15078"/>
      <c r="P15078"/>
      <c r="S15078"/>
    </row>
    <row r="15079" spans="1:19" x14ac:dyDescent="0.3">
      <c r="A15079" s="25"/>
      <c r="B15079"/>
      <c r="C15079"/>
      <c r="D15079"/>
      <c r="E15079"/>
      <c r="F15079"/>
      <c r="G15079"/>
      <c r="H15079" s="26"/>
      <c r="I15079" s="26"/>
      <c r="K15079"/>
      <c r="L15079"/>
      <c r="M15079"/>
      <c r="N15079"/>
      <c r="O15079"/>
      <c r="P15079"/>
      <c r="S15079"/>
    </row>
    <row r="15080" spans="1:19" x14ac:dyDescent="0.3">
      <c r="A15080" s="25"/>
      <c r="B15080"/>
      <c r="C15080"/>
      <c r="D15080"/>
      <c r="E15080"/>
      <c r="F15080"/>
      <c r="G15080"/>
      <c r="H15080" s="26"/>
      <c r="I15080" s="26"/>
      <c r="K15080"/>
      <c r="L15080"/>
      <c r="M15080"/>
      <c r="N15080"/>
      <c r="O15080"/>
      <c r="P15080"/>
      <c r="S15080"/>
    </row>
    <row r="15081" spans="1:19" x14ac:dyDescent="0.3">
      <c r="A15081" s="25"/>
      <c r="B15081"/>
      <c r="C15081"/>
      <c r="D15081"/>
      <c r="E15081"/>
      <c r="F15081"/>
      <c r="G15081"/>
      <c r="H15081" s="26"/>
      <c r="I15081" s="26"/>
      <c r="K15081"/>
      <c r="L15081"/>
      <c r="M15081"/>
      <c r="N15081"/>
      <c r="O15081"/>
      <c r="P15081"/>
      <c r="S15081"/>
    </row>
    <row r="15082" spans="1:19" x14ac:dyDescent="0.3">
      <c r="A15082" s="25"/>
      <c r="B15082"/>
      <c r="C15082"/>
      <c r="D15082"/>
      <c r="E15082"/>
      <c r="F15082"/>
      <c r="G15082"/>
      <c r="H15082"/>
      <c r="I15082"/>
      <c r="K15082"/>
      <c r="L15082"/>
      <c r="M15082"/>
      <c r="N15082"/>
      <c r="O15082"/>
      <c r="P15082"/>
      <c r="S15082"/>
    </row>
    <row r="15083" spans="1:19" x14ac:dyDescent="0.3">
      <c r="A15083" s="25"/>
      <c r="B15083"/>
      <c r="C15083"/>
      <c r="D15083"/>
      <c r="E15083"/>
      <c r="F15083"/>
      <c r="G15083"/>
      <c r="H15083"/>
      <c r="I15083"/>
      <c r="K15083"/>
      <c r="L15083"/>
      <c r="M15083"/>
      <c r="N15083"/>
      <c r="O15083"/>
      <c r="P15083"/>
      <c r="S15083"/>
    </row>
    <row r="15084" spans="1:19" x14ac:dyDescent="0.3">
      <c r="A15084" s="25"/>
      <c r="B15084"/>
      <c r="C15084"/>
      <c r="D15084"/>
      <c r="E15084"/>
      <c r="F15084"/>
      <c r="G15084"/>
      <c r="H15084"/>
      <c r="I15084"/>
      <c r="K15084"/>
      <c r="L15084"/>
      <c r="M15084"/>
      <c r="N15084"/>
      <c r="O15084"/>
      <c r="P15084"/>
      <c r="S15084"/>
    </row>
    <row r="15085" spans="1:19" x14ac:dyDescent="0.3">
      <c r="A15085" s="25"/>
      <c r="B15085"/>
      <c r="C15085"/>
      <c r="D15085"/>
      <c r="E15085"/>
      <c r="F15085"/>
      <c r="G15085"/>
      <c r="H15085"/>
      <c r="I15085"/>
      <c r="K15085"/>
      <c r="L15085"/>
      <c r="M15085"/>
      <c r="N15085"/>
      <c r="O15085"/>
      <c r="P15085"/>
      <c r="S15085"/>
    </row>
    <row r="15086" spans="1:19" x14ac:dyDescent="0.3">
      <c r="A15086" s="25"/>
      <c r="B15086"/>
      <c r="C15086"/>
      <c r="D15086"/>
      <c r="E15086"/>
      <c r="F15086"/>
      <c r="G15086"/>
      <c r="H15086" s="14"/>
      <c r="I15086"/>
      <c r="K15086"/>
      <c r="L15086"/>
      <c r="M15086"/>
      <c r="N15086"/>
      <c r="O15086"/>
      <c r="P15086"/>
      <c r="S15086"/>
    </row>
    <row r="15087" spans="1:19" x14ac:dyDescent="0.3">
      <c r="A15087" s="25"/>
      <c r="B15087"/>
      <c r="C15087"/>
      <c r="D15087"/>
      <c r="E15087"/>
      <c r="F15087"/>
      <c r="G15087"/>
      <c r="H15087"/>
      <c r="I15087" s="14"/>
      <c r="K15087"/>
      <c r="L15087"/>
      <c r="M15087"/>
      <c r="N15087"/>
      <c r="O15087"/>
      <c r="P15087"/>
      <c r="S15087"/>
    </row>
    <row r="15088" spans="1:19" x14ac:dyDescent="0.3">
      <c r="A15088" s="25"/>
      <c r="B15088"/>
      <c r="C15088"/>
      <c r="D15088"/>
      <c r="E15088"/>
      <c r="F15088"/>
      <c r="G15088"/>
      <c r="H15088"/>
      <c r="I15088"/>
      <c r="K15088"/>
      <c r="L15088"/>
      <c r="M15088"/>
      <c r="N15088"/>
      <c r="O15088"/>
      <c r="P15088"/>
      <c r="S15088"/>
    </row>
    <row r="15089" spans="1:19" x14ac:dyDescent="0.3">
      <c r="A15089" s="25"/>
      <c r="B15089"/>
      <c r="C15089"/>
      <c r="D15089"/>
      <c r="E15089"/>
      <c r="F15089"/>
      <c r="G15089"/>
      <c r="H15089"/>
      <c r="I15089"/>
      <c r="K15089"/>
      <c r="L15089"/>
      <c r="M15089"/>
      <c r="N15089"/>
      <c r="O15089"/>
      <c r="P15089"/>
      <c r="S15089"/>
    </row>
    <row r="15090" spans="1:19" x14ac:dyDescent="0.3">
      <c r="A15090" s="25"/>
      <c r="B15090"/>
      <c r="C15090"/>
      <c r="D15090"/>
      <c r="E15090"/>
      <c r="F15090"/>
      <c r="G15090"/>
      <c r="H15090" s="14"/>
      <c r="I15090" s="14"/>
      <c r="K15090"/>
      <c r="L15090"/>
      <c r="M15090"/>
      <c r="N15090"/>
      <c r="O15090"/>
      <c r="P15090"/>
      <c r="S15090"/>
    </row>
    <row r="15091" spans="1:19" x14ac:dyDescent="0.3">
      <c r="A15091" s="25"/>
      <c r="B15091"/>
      <c r="C15091"/>
      <c r="D15091"/>
      <c r="E15091"/>
      <c r="F15091"/>
      <c r="G15091"/>
      <c r="H15091" s="14"/>
      <c r="I15091" s="14"/>
      <c r="K15091"/>
      <c r="L15091"/>
      <c r="M15091"/>
      <c r="N15091"/>
      <c r="O15091"/>
      <c r="P15091"/>
      <c r="S15091"/>
    </row>
    <row r="15092" spans="1:19" x14ac:dyDescent="0.3">
      <c r="A15092" s="25"/>
      <c r="B15092"/>
      <c r="C15092"/>
      <c r="D15092"/>
      <c r="E15092"/>
      <c r="F15092"/>
      <c r="G15092"/>
      <c r="H15092" s="14"/>
      <c r="I15092" s="14"/>
      <c r="K15092"/>
      <c r="L15092"/>
      <c r="M15092"/>
      <c r="N15092"/>
      <c r="O15092"/>
      <c r="P15092"/>
      <c r="S15092"/>
    </row>
    <row r="15093" spans="1:19" x14ac:dyDescent="0.3">
      <c r="A15093" s="25"/>
      <c r="B15093"/>
      <c r="C15093"/>
      <c r="D15093"/>
      <c r="E15093"/>
      <c r="F15093"/>
      <c r="G15093"/>
      <c r="H15093" s="14"/>
      <c r="I15093" s="14"/>
      <c r="K15093"/>
      <c r="L15093"/>
      <c r="M15093"/>
      <c r="N15093"/>
      <c r="O15093"/>
      <c r="P15093"/>
      <c r="S15093"/>
    </row>
    <row r="15094" spans="1:19" x14ac:dyDescent="0.3">
      <c r="A15094" s="25"/>
      <c r="B15094"/>
      <c r="C15094"/>
      <c r="D15094"/>
      <c r="E15094"/>
      <c r="F15094"/>
      <c r="G15094"/>
      <c r="H15094" s="14"/>
      <c r="I15094" s="14"/>
      <c r="K15094"/>
      <c r="L15094"/>
      <c r="M15094"/>
      <c r="N15094"/>
      <c r="O15094"/>
      <c r="P15094"/>
      <c r="S15094"/>
    </row>
    <row r="15095" spans="1:19" x14ac:dyDescent="0.3">
      <c r="A15095" s="25"/>
      <c r="B15095"/>
      <c r="C15095"/>
      <c r="D15095"/>
      <c r="E15095"/>
      <c r="F15095"/>
      <c r="G15095"/>
      <c r="H15095" s="26"/>
      <c r="I15095" s="26"/>
      <c r="K15095"/>
      <c r="L15095"/>
      <c r="M15095"/>
      <c r="N15095"/>
      <c r="O15095"/>
      <c r="P15095"/>
      <c r="S15095"/>
    </row>
    <row r="15096" spans="1:19" x14ac:dyDescent="0.3">
      <c r="A15096" s="25"/>
      <c r="B15096"/>
      <c r="C15096"/>
      <c r="D15096"/>
      <c r="E15096"/>
      <c r="F15096"/>
      <c r="G15096"/>
      <c r="H15096" s="26"/>
      <c r="I15096" s="26"/>
      <c r="K15096"/>
      <c r="L15096"/>
      <c r="M15096"/>
      <c r="N15096"/>
      <c r="O15096"/>
      <c r="P15096"/>
      <c r="S15096"/>
    </row>
    <row r="15097" spans="1:19" x14ac:dyDescent="0.3">
      <c r="A15097" s="25"/>
      <c r="B15097"/>
      <c r="C15097"/>
      <c r="D15097"/>
      <c r="E15097"/>
      <c r="F15097"/>
      <c r="G15097"/>
      <c r="H15097" s="26"/>
      <c r="I15097" s="26"/>
      <c r="K15097"/>
      <c r="L15097"/>
      <c r="M15097"/>
      <c r="N15097"/>
      <c r="O15097"/>
      <c r="P15097"/>
      <c r="S15097"/>
    </row>
    <row r="15098" spans="1:19" x14ac:dyDescent="0.3">
      <c r="A15098" s="25"/>
      <c r="B15098"/>
      <c r="C15098"/>
      <c r="D15098"/>
      <c r="E15098"/>
      <c r="F15098"/>
      <c r="G15098"/>
      <c r="H15098" s="26"/>
      <c r="I15098" s="26"/>
      <c r="K15098"/>
      <c r="L15098"/>
      <c r="M15098"/>
      <c r="N15098"/>
      <c r="O15098"/>
      <c r="P15098"/>
      <c r="S15098"/>
    </row>
    <row r="15099" spans="1:19" x14ac:dyDescent="0.3">
      <c r="A15099" s="25"/>
      <c r="B15099"/>
      <c r="C15099"/>
      <c r="D15099"/>
      <c r="E15099"/>
      <c r="F15099"/>
      <c r="G15099"/>
      <c r="H15099" s="26"/>
      <c r="I15099" s="26"/>
      <c r="K15099"/>
      <c r="L15099"/>
      <c r="M15099"/>
      <c r="N15099"/>
      <c r="O15099"/>
      <c r="P15099"/>
      <c r="S15099"/>
    </row>
    <row r="15100" spans="1:19" x14ac:dyDescent="0.3">
      <c r="A15100" s="25"/>
      <c r="B15100"/>
      <c r="C15100"/>
      <c r="D15100"/>
      <c r="E15100"/>
      <c r="F15100"/>
      <c r="G15100"/>
      <c r="H15100" s="26"/>
      <c r="I15100" s="26"/>
      <c r="K15100"/>
      <c r="L15100"/>
      <c r="M15100"/>
      <c r="N15100"/>
      <c r="O15100"/>
      <c r="P15100"/>
      <c r="S15100"/>
    </row>
    <row r="15101" spans="1:19" x14ac:dyDescent="0.3">
      <c r="A15101" s="25"/>
      <c r="B15101"/>
      <c r="C15101"/>
      <c r="D15101"/>
      <c r="E15101"/>
      <c r="F15101"/>
      <c r="G15101"/>
      <c r="H15101" s="26"/>
      <c r="I15101" s="26"/>
      <c r="K15101"/>
      <c r="L15101"/>
      <c r="M15101"/>
      <c r="N15101"/>
      <c r="O15101"/>
      <c r="P15101"/>
      <c r="S15101"/>
    </row>
    <row r="15102" spans="1:19" x14ac:dyDescent="0.3">
      <c r="A15102" s="25"/>
      <c r="B15102"/>
      <c r="C15102"/>
      <c r="D15102"/>
      <c r="E15102"/>
      <c r="F15102"/>
      <c r="G15102"/>
      <c r="H15102" s="26"/>
      <c r="I15102" s="26"/>
      <c r="K15102"/>
      <c r="L15102"/>
      <c r="M15102"/>
      <c r="N15102"/>
      <c r="O15102"/>
      <c r="P15102"/>
      <c r="S15102"/>
    </row>
    <row r="15103" spans="1:19" x14ac:dyDescent="0.3">
      <c r="A15103" s="25"/>
      <c r="B15103"/>
      <c r="C15103"/>
      <c r="D15103"/>
      <c r="E15103"/>
      <c r="F15103"/>
      <c r="G15103"/>
      <c r="H15103"/>
      <c r="I15103"/>
      <c r="K15103"/>
      <c r="L15103"/>
      <c r="M15103"/>
      <c r="N15103"/>
      <c r="O15103"/>
      <c r="P15103"/>
      <c r="S15103"/>
    </row>
    <row r="15104" spans="1:19" x14ac:dyDescent="0.3">
      <c r="A15104" s="25"/>
      <c r="B15104"/>
      <c r="C15104"/>
      <c r="D15104"/>
      <c r="E15104"/>
      <c r="F15104"/>
      <c r="G15104"/>
      <c r="H15104"/>
      <c r="I15104"/>
      <c r="K15104"/>
      <c r="L15104"/>
      <c r="M15104"/>
      <c r="N15104"/>
      <c r="O15104"/>
      <c r="P15104"/>
      <c r="S15104"/>
    </row>
    <row r="15105" spans="1:19" x14ac:dyDescent="0.3">
      <c r="A15105" s="25"/>
      <c r="B15105"/>
      <c r="C15105"/>
      <c r="D15105"/>
      <c r="E15105"/>
      <c r="F15105"/>
      <c r="G15105"/>
      <c r="H15105"/>
      <c r="I15105"/>
      <c r="K15105"/>
      <c r="L15105"/>
      <c r="M15105"/>
      <c r="N15105"/>
      <c r="O15105"/>
      <c r="P15105"/>
      <c r="S15105"/>
    </row>
    <row r="15106" spans="1:19" x14ac:dyDescent="0.3">
      <c r="A15106" s="25"/>
      <c r="B15106"/>
      <c r="C15106"/>
      <c r="D15106"/>
      <c r="E15106"/>
      <c r="F15106"/>
      <c r="G15106"/>
      <c r="H15106"/>
      <c r="I15106"/>
      <c r="K15106"/>
      <c r="L15106"/>
      <c r="M15106"/>
      <c r="N15106"/>
      <c r="O15106"/>
      <c r="P15106"/>
      <c r="S15106"/>
    </row>
    <row r="15107" spans="1:19" x14ac:dyDescent="0.3">
      <c r="A15107" s="25"/>
      <c r="B15107"/>
      <c r="C15107"/>
      <c r="D15107"/>
      <c r="E15107"/>
      <c r="F15107"/>
      <c r="G15107"/>
      <c r="H15107" s="14"/>
      <c r="I15107"/>
      <c r="K15107"/>
      <c r="L15107"/>
      <c r="M15107"/>
      <c r="N15107"/>
      <c r="O15107"/>
      <c r="P15107"/>
      <c r="S15107"/>
    </row>
    <row r="15108" spans="1:19" x14ac:dyDescent="0.3">
      <c r="A15108" s="25"/>
      <c r="B15108"/>
      <c r="C15108"/>
      <c r="D15108"/>
      <c r="E15108"/>
      <c r="F15108"/>
      <c r="G15108"/>
      <c r="H15108"/>
      <c r="I15108"/>
      <c r="K15108"/>
      <c r="L15108"/>
      <c r="M15108"/>
      <c r="N15108"/>
      <c r="O15108"/>
      <c r="P15108"/>
      <c r="S15108"/>
    </row>
    <row r="15109" spans="1:19" x14ac:dyDescent="0.3">
      <c r="A15109" s="25"/>
      <c r="B15109"/>
      <c r="C15109"/>
      <c r="D15109"/>
      <c r="E15109"/>
      <c r="F15109"/>
      <c r="G15109"/>
      <c r="H15109"/>
      <c r="I15109" s="14"/>
      <c r="K15109"/>
      <c r="L15109"/>
      <c r="M15109"/>
      <c r="N15109"/>
      <c r="O15109"/>
      <c r="P15109"/>
      <c r="S15109"/>
    </row>
    <row r="15110" spans="1:19" x14ac:dyDescent="0.3">
      <c r="A15110" s="25"/>
      <c r="B15110"/>
      <c r="C15110"/>
      <c r="D15110"/>
      <c r="E15110"/>
      <c r="F15110"/>
      <c r="G15110"/>
      <c r="H15110"/>
      <c r="I15110"/>
      <c r="K15110"/>
      <c r="L15110"/>
      <c r="M15110"/>
      <c r="N15110"/>
      <c r="O15110"/>
      <c r="P15110"/>
      <c r="S15110"/>
    </row>
    <row r="15111" spans="1:19" x14ac:dyDescent="0.3">
      <c r="A15111" s="25"/>
      <c r="B15111"/>
      <c r="C15111"/>
      <c r="D15111"/>
      <c r="E15111"/>
      <c r="F15111"/>
      <c r="G15111"/>
      <c r="H15111" s="26"/>
      <c r="I15111" s="26"/>
      <c r="K15111"/>
      <c r="L15111"/>
      <c r="M15111"/>
      <c r="N15111"/>
      <c r="O15111"/>
      <c r="P15111"/>
      <c r="S15111"/>
    </row>
    <row r="15112" spans="1:19" x14ac:dyDescent="0.3">
      <c r="A15112" s="25"/>
      <c r="B15112"/>
      <c r="C15112"/>
      <c r="D15112"/>
      <c r="E15112"/>
      <c r="F15112"/>
      <c r="G15112"/>
      <c r="H15112" s="26"/>
      <c r="I15112" s="26"/>
      <c r="K15112"/>
      <c r="L15112"/>
      <c r="M15112"/>
      <c r="N15112"/>
      <c r="O15112"/>
      <c r="P15112"/>
      <c r="S15112"/>
    </row>
    <row r="15113" spans="1:19" x14ac:dyDescent="0.3">
      <c r="A15113" s="25"/>
      <c r="B15113"/>
      <c r="C15113"/>
      <c r="D15113"/>
      <c r="E15113"/>
      <c r="F15113"/>
      <c r="G15113"/>
      <c r="H15113" s="26"/>
      <c r="I15113" s="26"/>
      <c r="K15113"/>
      <c r="L15113"/>
      <c r="M15113"/>
      <c r="N15113"/>
      <c r="O15113"/>
      <c r="P15113"/>
      <c r="S15113"/>
    </row>
    <row r="15114" spans="1:19" x14ac:dyDescent="0.3">
      <c r="A15114" s="25"/>
      <c r="B15114"/>
      <c r="C15114"/>
      <c r="D15114"/>
      <c r="E15114"/>
      <c r="F15114"/>
      <c r="G15114"/>
      <c r="H15114" s="26"/>
      <c r="I15114" s="26"/>
      <c r="K15114"/>
      <c r="L15114"/>
      <c r="M15114"/>
      <c r="N15114"/>
      <c r="O15114"/>
      <c r="P15114"/>
      <c r="S15114"/>
    </row>
    <row r="15115" spans="1:19" x14ac:dyDescent="0.3">
      <c r="A15115" s="25"/>
      <c r="B15115"/>
      <c r="C15115"/>
      <c r="D15115"/>
      <c r="E15115"/>
      <c r="F15115"/>
      <c r="G15115"/>
      <c r="H15115"/>
      <c r="I15115"/>
      <c r="K15115"/>
      <c r="L15115"/>
      <c r="M15115"/>
      <c r="N15115"/>
      <c r="O15115"/>
      <c r="P15115"/>
      <c r="S15115"/>
    </row>
    <row r="15116" spans="1:19" x14ac:dyDescent="0.3">
      <c r="A15116" s="25"/>
      <c r="B15116"/>
      <c r="C15116"/>
      <c r="D15116"/>
      <c r="E15116"/>
      <c r="F15116"/>
      <c r="G15116"/>
      <c r="H15116"/>
      <c r="I15116"/>
      <c r="K15116"/>
      <c r="L15116"/>
      <c r="M15116"/>
      <c r="N15116"/>
      <c r="O15116"/>
      <c r="P15116"/>
      <c r="S15116"/>
    </row>
    <row r="15117" spans="1:19" x14ac:dyDescent="0.3">
      <c r="A15117" s="25"/>
      <c r="B15117"/>
      <c r="C15117"/>
      <c r="D15117"/>
      <c r="E15117"/>
      <c r="F15117"/>
      <c r="G15117"/>
      <c r="H15117"/>
      <c r="I15117"/>
      <c r="K15117"/>
      <c r="L15117"/>
      <c r="M15117"/>
      <c r="N15117"/>
      <c r="O15117"/>
      <c r="P15117"/>
      <c r="S15117"/>
    </row>
    <row r="15118" spans="1:19" x14ac:dyDescent="0.3">
      <c r="A15118" s="25"/>
      <c r="B15118"/>
      <c r="C15118"/>
      <c r="D15118"/>
      <c r="E15118"/>
      <c r="F15118"/>
      <c r="G15118"/>
      <c r="H15118"/>
      <c r="I15118"/>
      <c r="K15118"/>
      <c r="L15118"/>
      <c r="M15118"/>
      <c r="N15118"/>
      <c r="O15118"/>
      <c r="P15118"/>
      <c r="S15118"/>
    </row>
    <row r="15119" spans="1:19" x14ac:dyDescent="0.3">
      <c r="A15119" s="25"/>
      <c r="B15119"/>
      <c r="C15119"/>
      <c r="D15119"/>
      <c r="E15119"/>
      <c r="F15119"/>
      <c r="G15119"/>
      <c r="H15119"/>
      <c r="I15119"/>
      <c r="K15119"/>
      <c r="L15119"/>
      <c r="M15119"/>
      <c r="N15119"/>
      <c r="O15119"/>
      <c r="P15119"/>
      <c r="S15119"/>
    </row>
    <row r="15120" spans="1:19" x14ac:dyDescent="0.3">
      <c r="A15120" s="25"/>
      <c r="B15120"/>
      <c r="C15120"/>
      <c r="D15120"/>
      <c r="E15120"/>
      <c r="F15120"/>
      <c r="G15120"/>
      <c r="H15120"/>
      <c r="I15120"/>
      <c r="K15120"/>
      <c r="L15120"/>
      <c r="M15120"/>
      <c r="N15120"/>
      <c r="O15120"/>
      <c r="P15120"/>
      <c r="S15120"/>
    </row>
    <row r="15121" spans="1:19" x14ac:dyDescent="0.3">
      <c r="A15121" s="25"/>
      <c r="B15121"/>
      <c r="C15121"/>
      <c r="D15121"/>
      <c r="E15121"/>
      <c r="F15121"/>
      <c r="G15121"/>
      <c r="H15121"/>
      <c r="I15121"/>
      <c r="K15121"/>
      <c r="L15121"/>
      <c r="M15121"/>
      <c r="N15121"/>
      <c r="O15121"/>
      <c r="P15121"/>
      <c r="S15121"/>
    </row>
    <row r="15122" spans="1:19" x14ac:dyDescent="0.3">
      <c r="A15122" s="25"/>
      <c r="B15122"/>
      <c r="C15122"/>
      <c r="D15122"/>
      <c r="E15122"/>
      <c r="F15122"/>
      <c r="G15122"/>
      <c r="H15122"/>
      <c r="I15122"/>
      <c r="K15122"/>
      <c r="L15122"/>
      <c r="M15122"/>
      <c r="N15122"/>
      <c r="O15122"/>
      <c r="P15122"/>
      <c r="S15122"/>
    </row>
    <row r="15123" spans="1:19" x14ac:dyDescent="0.3">
      <c r="A15123" s="25"/>
      <c r="B15123"/>
      <c r="C15123"/>
      <c r="D15123"/>
      <c r="E15123"/>
      <c r="F15123"/>
      <c r="G15123"/>
      <c r="H15123"/>
      <c r="I15123" s="14"/>
      <c r="K15123"/>
      <c r="L15123"/>
      <c r="M15123"/>
      <c r="N15123"/>
      <c r="O15123"/>
      <c r="P15123"/>
      <c r="S15123"/>
    </row>
    <row r="15124" spans="1:19" x14ac:dyDescent="0.3">
      <c r="A15124" s="25"/>
      <c r="B15124"/>
      <c r="C15124"/>
      <c r="D15124"/>
      <c r="E15124"/>
      <c r="F15124"/>
      <c r="G15124"/>
      <c r="H15124"/>
      <c r="I15124"/>
      <c r="K15124"/>
      <c r="L15124"/>
      <c r="M15124"/>
      <c r="N15124"/>
      <c r="O15124"/>
      <c r="P15124"/>
      <c r="S15124"/>
    </row>
    <row r="15125" spans="1:19" x14ac:dyDescent="0.3">
      <c r="A15125" s="25"/>
      <c r="B15125"/>
      <c r="C15125"/>
      <c r="D15125"/>
      <c r="E15125"/>
      <c r="F15125"/>
      <c r="G15125"/>
      <c r="H15125" s="14"/>
      <c r="I15125"/>
      <c r="K15125"/>
      <c r="L15125"/>
      <c r="M15125"/>
      <c r="N15125"/>
      <c r="O15125"/>
      <c r="P15125"/>
      <c r="S15125"/>
    </row>
    <row r="15126" spans="1:19" x14ac:dyDescent="0.3">
      <c r="A15126" s="25"/>
      <c r="B15126"/>
      <c r="C15126"/>
      <c r="D15126"/>
      <c r="E15126"/>
      <c r="F15126"/>
      <c r="G15126"/>
      <c r="H15126"/>
      <c r="I15126"/>
      <c r="K15126"/>
      <c r="L15126"/>
      <c r="M15126"/>
      <c r="N15126"/>
      <c r="O15126"/>
      <c r="P15126"/>
      <c r="S15126"/>
    </row>
    <row r="15127" spans="1:19" x14ac:dyDescent="0.3">
      <c r="A15127" s="25"/>
      <c r="B15127"/>
      <c r="C15127"/>
      <c r="D15127"/>
      <c r="E15127"/>
      <c r="F15127"/>
      <c r="G15127"/>
      <c r="H15127"/>
      <c r="I15127" s="14"/>
      <c r="K15127"/>
      <c r="L15127"/>
      <c r="M15127"/>
      <c r="N15127"/>
      <c r="O15127"/>
      <c r="P15127"/>
      <c r="S15127"/>
    </row>
    <row r="15128" spans="1:19" x14ac:dyDescent="0.3">
      <c r="A15128" s="25"/>
      <c r="B15128"/>
      <c r="C15128"/>
      <c r="D15128"/>
      <c r="E15128"/>
      <c r="F15128"/>
      <c r="G15128"/>
      <c r="H15128"/>
      <c r="I15128"/>
      <c r="K15128"/>
      <c r="L15128"/>
      <c r="M15128"/>
      <c r="N15128"/>
      <c r="O15128"/>
      <c r="P15128"/>
      <c r="S15128"/>
    </row>
    <row r="15129" spans="1:19" x14ac:dyDescent="0.3">
      <c r="A15129" s="25"/>
      <c r="B15129"/>
      <c r="C15129"/>
      <c r="D15129"/>
      <c r="E15129"/>
      <c r="F15129"/>
      <c r="G15129"/>
      <c r="H15129"/>
      <c r="I15129"/>
      <c r="K15129"/>
      <c r="L15129"/>
      <c r="M15129"/>
      <c r="N15129"/>
      <c r="O15129"/>
      <c r="P15129"/>
      <c r="S15129"/>
    </row>
    <row r="15130" spans="1:19" x14ac:dyDescent="0.3">
      <c r="A15130" s="25"/>
      <c r="B15130"/>
      <c r="C15130"/>
      <c r="D15130"/>
      <c r="E15130"/>
      <c r="F15130"/>
      <c r="G15130"/>
      <c r="H15130"/>
      <c r="I15130"/>
      <c r="K15130"/>
      <c r="L15130"/>
      <c r="M15130"/>
      <c r="N15130"/>
      <c r="O15130"/>
      <c r="P15130"/>
      <c r="S15130"/>
    </row>
    <row r="15131" spans="1:19" x14ac:dyDescent="0.3">
      <c r="A15131" s="25"/>
      <c r="B15131"/>
      <c r="C15131"/>
      <c r="D15131"/>
      <c r="E15131"/>
      <c r="F15131"/>
      <c r="G15131"/>
      <c r="H15131"/>
      <c r="I15131"/>
      <c r="K15131"/>
      <c r="L15131"/>
      <c r="M15131"/>
      <c r="N15131"/>
      <c r="O15131"/>
      <c r="P15131"/>
      <c r="S15131"/>
    </row>
    <row r="15132" spans="1:19" x14ac:dyDescent="0.3">
      <c r="A15132" s="25"/>
      <c r="B15132"/>
      <c r="C15132"/>
      <c r="D15132"/>
      <c r="E15132"/>
      <c r="F15132"/>
      <c r="G15132"/>
      <c r="H15132" s="14"/>
      <c r="I15132" s="14"/>
      <c r="K15132"/>
      <c r="L15132"/>
      <c r="M15132"/>
      <c r="N15132"/>
      <c r="O15132"/>
      <c r="P15132"/>
      <c r="S15132"/>
    </row>
    <row r="15133" spans="1:19" x14ac:dyDescent="0.3">
      <c r="A15133" s="25"/>
      <c r="B15133"/>
      <c r="C15133"/>
      <c r="D15133"/>
      <c r="E15133"/>
      <c r="F15133"/>
      <c r="G15133"/>
      <c r="H15133" s="14"/>
      <c r="I15133" s="14"/>
      <c r="K15133"/>
      <c r="L15133"/>
      <c r="M15133"/>
      <c r="N15133"/>
      <c r="O15133"/>
      <c r="P15133"/>
      <c r="S15133"/>
    </row>
    <row r="15134" spans="1:19" x14ac:dyDescent="0.3">
      <c r="A15134" s="25"/>
      <c r="B15134"/>
      <c r="C15134"/>
      <c r="D15134"/>
      <c r="E15134"/>
      <c r="F15134"/>
      <c r="G15134"/>
      <c r="H15134" s="14"/>
      <c r="I15134" s="14"/>
      <c r="K15134"/>
      <c r="L15134"/>
      <c r="M15134"/>
      <c r="N15134"/>
      <c r="O15134"/>
      <c r="P15134"/>
      <c r="S15134"/>
    </row>
    <row r="15135" spans="1:19" x14ac:dyDescent="0.3">
      <c r="A15135" s="25"/>
      <c r="B15135"/>
      <c r="C15135"/>
      <c r="D15135"/>
      <c r="E15135"/>
      <c r="F15135"/>
      <c r="G15135"/>
      <c r="H15135" s="14"/>
      <c r="I15135" s="14"/>
      <c r="K15135"/>
      <c r="L15135"/>
      <c r="M15135"/>
      <c r="N15135"/>
      <c r="O15135"/>
      <c r="P15135"/>
      <c r="S15135"/>
    </row>
    <row r="15136" spans="1:19" x14ac:dyDescent="0.3">
      <c r="A15136" s="25"/>
      <c r="B15136"/>
      <c r="C15136"/>
      <c r="D15136"/>
      <c r="E15136"/>
      <c r="F15136"/>
      <c r="G15136"/>
      <c r="H15136" s="14"/>
      <c r="I15136" s="14"/>
      <c r="K15136"/>
      <c r="L15136"/>
      <c r="M15136"/>
      <c r="N15136"/>
      <c r="O15136"/>
      <c r="P15136"/>
      <c r="S15136"/>
    </row>
    <row r="15137" spans="1:19" x14ac:dyDescent="0.3">
      <c r="A15137" s="25"/>
      <c r="B15137"/>
      <c r="C15137"/>
      <c r="D15137"/>
      <c r="E15137"/>
      <c r="F15137"/>
      <c r="G15137"/>
      <c r="H15137" s="14"/>
      <c r="I15137" s="14"/>
      <c r="K15137"/>
      <c r="L15137"/>
      <c r="M15137"/>
      <c r="N15137"/>
      <c r="O15137"/>
      <c r="P15137"/>
      <c r="S15137"/>
    </row>
    <row r="15138" spans="1:19" x14ac:dyDescent="0.3">
      <c r="A15138" s="25"/>
      <c r="B15138"/>
      <c r="C15138"/>
      <c r="D15138"/>
      <c r="E15138"/>
      <c r="F15138"/>
      <c r="G15138"/>
      <c r="H15138"/>
      <c r="I15138" s="14"/>
      <c r="K15138"/>
      <c r="L15138"/>
      <c r="M15138"/>
      <c r="N15138"/>
      <c r="O15138"/>
      <c r="P15138"/>
      <c r="S15138"/>
    </row>
    <row r="15139" spans="1:19" x14ac:dyDescent="0.3">
      <c r="A15139" s="25"/>
      <c r="B15139"/>
      <c r="C15139"/>
      <c r="D15139"/>
      <c r="E15139"/>
      <c r="F15139"/>
      <c r="G15139"/>
      <c r="H15139"/>
      <c r="I15139" s="14"/>
      <c r="K15139"/>
      <c r="L15139"/>
      <c r="M15139"/>
      <c r="N15139"/>
      <c r="O15139"/>
      <c r="P15139"/>
      <c r="S15139"/>
    </row>
    <row r="15140" spans="1:19" x14ac:dyDescent="0.3">
      <c r="A15140" s="25"/>
      <c r="B15140"/>
      <c r="C15140"/>
      <c r="D15140"/>
      <c r="E15140"/>
      <c r="F15140"/>
      <c r="G15140"/>
      <c r="H15140"/>
      <c r="I15140" s="14"/>
      <c r="K15140"/>
      <c r="L15140"/>
      <c r="M15140"/>
      <c r="N15140"/>
      <c r="O15140"/>
      <c r="P15140"/>
      <c r="S15140"/>
    </row>
    <row r="15141" spans="1:19" x14ac:dyDescent="0.3">
      <c r="A15141" s="25"/>
      <c r="B15141"/>
      <c r="C15141"/>
      <c r="D15141"/>
      <c r="E15141"/>
      <c r="F15141"/>
      <c r="G15141"/>
      <c r="H15141"/>
      <c r="I15141" s="14"/>
      <c r="K15141"/>
      <c r="L15141"/>
      <c r="M15141"/>
      <c r="N15141"/>
      <c r="O15141"/>
      <c r="P15141"/>
      <c r="S15141"/>
    </row>
    <row r="15142" spans="1:19" x14ac:dyDescent="0.3">
      <c r="A15142" s="25"/>
      <c r="B15142"/>
      <c r="C15142"/>
      <c r="D15142"/>
      <c r="E15142"/>
      <c r="F15142"/>
      <c r="G15142"/>
      <c r="H15142"/>
      <c r="I15142"/>
      <c r="K15142"/>
      <c r="L15142"/>
      <c r="M15142"/>
      <c r="N15142"/>
      <c r="O15142"/>
      <c r="P15142"/>
      <c r="S15142"/>
    </row>
    <row r="15143" spans="1:19" x14ac:dyDescent="0.3">
      <c r="A15143" s="25"/>
      <c r="B15143"/>
      <c r="C15143"/>
      <c r="D15143"/>
      <c r="E15143"/>
      <c r="F15143"/>
      <c r="G15143"/>
      <c r="H15143"/>
      <c r="I15143"/>
      <c r="K15143"/>
      <c r="L15143"/>
      <c r="M15143"/>
      <c r="N15143"/>
      <c r="O15143"/>
      <c r="P15143"/>
      <c r="S15143"/>
    </row>
    <row r="15144" spans="1:19" x14ac:dyDescent="0.3">
      <c r="A15144" s="25"/>
      <c r="B15144"/>
      <c r="C15144"/>
      <c r="D15144"/>
      <c r="E15144"/>
      <c r="F15144"/>
      <c r="G15144"/>
      <c r="H15144"/>
      <c r="I15144"/>
      <c r="K15144"/>
      <c r="L15144"/>
      <c r="M15144"/>
      <c r="N15144"/>
      <c r="O15144"/>
      <c r="P15144"/>
      <c r="S15144"/>
    </row>
    <row r="15145" spans="1:19" x14ac:dyDescent="0.3">
      <c r="A15145" s="25"/>
      <c r="B15145"/>
      <c r="C15145"/>
      <c r="D15145"/>
      <c r="E15145"/>
      <c r="F15145"/>
      <c r="G15145"/>
      <c r="H15145"/>
      <c r="I15145"/>
      <c r="K15145"/>
      <c r="L15145"/>
      <c r="M15145"/>
      <c r="N15145"/>
      <c r="O15145"/>
      <c r="P15145"/>
      <c r="S15145"/>
    </row>
    <row r="15146" spans="1:19" x14ac:dyDescent="0.3">
      <c r="A15146" s="25"/>
      <c r="B15146"/>
      <c r="C15146"/>
      <c r="D15146"/>
      <c r="E15146"/>
      <c r="F15146"/>
      <c r="G15146"/>
      <c r="H15146"/>
      <c r="I15146" s="14"/>
      <c r="K15146"/>
      <c r="L15146"/>
      <c r="M15146"/>
      <c r="N15146"/>
      <c r="O15146"/>
      <c r="P15146"/>
      <c r="S15146"/>
    </row>
    <row r="15147" spans="1:19" x14ac:dyDescent="0.3">
      <c r="A15147" s="25"/>
      <c r="B15147"/>
      <c r="C15147"/>
      <c r="D15147"/>
      <c r="E15147"/>
      <c r="F15147"/>
      <c r="G15147"/>
      <c r="H15147"/>
      <c r="I15147" s="14"/>
      <c r="K15147"/>
      <c r="L15147"/>
      <c r="M15147"/>
      <c r="N15147"/>
      <c r="O15147"/>
      <c r="P15147"/>
      <c r="S15147"/>
    </row>
    <row r="15148" spans="1:19" x14ac:dyDescent="0.3">
      <c r="A15148" s="25"/>
      <c r="B15148"/>
      <c r="C15148"/>
      <c r="D15148"/>
      <c r="E15148"/>
      <c r="F15148"/>
      <c r="G15148"/>
      <c r="H15148"/>
      <c r="I15148" s="14"/>
      <c r="K15148"/>
      <c r="L15148"/>
      <c r="M15148"/>
      <c r="N15148"/>
      <c r="O15148"/>
      <c r="P15148"/>
      <c r="S15148"/>
    </row>
    <row r="15149" spans="1:19" x14ac:dyDescent="0.3">
      <c r="A15149" s="25"/>
      <c r="B15149"/>
      <c r="C15149"/>
      <c r="D15149"/>
      <c r="E15149"/>
      <c r="F15149"/>
      <c r="G15149"/>
      <c r="H15149"/>
      <c r="I15149" s="14"/>
      <c r="K15149"/>
      <c r="L15149"/>
      <c r="M15149"/>
      <c r="N15149"/>
      <c r="O15149"/>
      <c r="P15149"/>
      <c r="S15149"/>
    </row>
    <row r="15150" spans="1:19" x14ac:dyDescent="0.3">
      <c r="A15150" s="25"/>
      <c r="B15150"/>
      <c r="C15150"/>
      <c r="D15150"/>
      <c r="E15150"/>
      <c r="F15150"/>
      <c r="G15150"/>
      <c r="H15150"/>
      <c r="I15150" s="14"/>
      <c r="K15150"/>
      <c r="L15150"/>
      <c r="M15150"/>
      <c r="N15150"/>
      <c r="O15150"/>
      <c r="P15150"/>
      <c r="S15150"/>
    </row>
    <row r="15151" spans="1:19" x14ac:dyDescent="0.3">
      <c r="A15151" s="25"/>
      <c r="B15151"/>
      <c r="C15151"/>
      <c r="D15151"/>
      <c r="E15151"/>
      <c r="F15151"/>
      <c r="G15151"/>
      <c r="H15151"/>
      <c r="I15151" s="14"/>
      <c r="K15151"/>
      <c r="L15151"/>
      <c r="M15151"/>
      <c r="N15151"/>
      <c r="O15151"/>
      <c r="P15151"/>
      <c r="S15151"/>
    </row>
    <row r="15152" spans="1:19" x14ac:dyDescent="0.3">
      <c r="A15152" s="25"/>
      <c r="B15152"/>
      <c r="C15152"/>
      <c r="D15152"/>
      <c r="E15152"/>
      <c r="F15152"/>
      <c r="G15152"/>
      <c r="H15152"/>
      <c r="I15152"/>
      <c r="K15152"/>
      <c r="L15152"/>
      <c r="M15152"/>
      <c r="N15152"/>
      <c r="O15152"/>
      <c r="P15152"/>
      <c r="S15152"/>
    </row>
    <row r="15153" spans="1:20" x14ac:dyDescent="0.3">
      <c r="A15153" s="25"/>
      <c r="B15153"/>
      <c r="C15153"/>
      <c r="D15153"/>
      <c r="E15153"/>
      <c r="F15153"/>
      <c r="G15153"/>
      <c r="H15153"/>
      <c r="I15153"/>
      <c r="K15153"/>
      <c r="L15153"/>
      <c r="M15153"/>
      <c r="N15153"/>
      <c r="O15153"/>
      <c r="P15153"/>
      <c r="S15153"/>
    </row>
    <row r="15154" spans="1:20" x14ac:dyDescent="0.3">
      <c r="A15154" s="25"/>
      <c r="B15154"/>
      <c r="C15154"/>
      <c r="D15154"/>
      <c r="E15154"/>
      <c r="F15154"/>
      <c r="G15154"/>
      <c r="H15154"/>
      <c r="I15154"/>
      <c r="K15154"/>
      <c r="L15154"/>
      <c r="M15154"/>
      <c r="N15154"/>
      <c r="O15154"/>
      <c r="P15154"/>
      <c r="S15154"/>
    </row>
    <row r="15155" spans="1:20" x14ac:dyDescent="0.3">
      <c r="A15155" s="25"/>
      <c r="B15155"/>
      <c r="C15155"/>
      <c r="D15155"/>
      <c r="E15155"/>
      <c r="F15155"/>
      <c r="G15155"/>
      <c r="H15155"/>
      <c r="I15155"/>
      <c r="K15155"/>
      <c r="L15155"/>
      <c r="M15155"/>
      <c r="N15155"/>
      <c r="O15155"/>
      <c r="P15155"/>
      <c r="S15155"/>
    </row>
    <row r="15156" spans="1:20" x14ac:dyDescent="0.3">
      <c r="A15156" s="25"/>
      <c r="B15156"/>
      <c r="C15156"/>
      <c r="D15156"/>
      <c r="E15156"/>
      <c r="F15156"/>
      <c r="G15156"/>
      <c r="H15156"/>
      <c r="I15156" s="14"/>
      <c r="K15156"/>
      <c r="L15156"/>
      <c r="M15156"/>
      <c r="N15156"/>
      <c r="O15156"/>
      <c r="P15156"/>
      <c r="S15156"/>
    </row>
    <row r="15157" spans="1:20" x14ac:dyDescent="0.3">
      <c r="A15157" s="25"/>
      <c r="B15157"/>
      <c r="C15157"/>
      <c r="D15157"/>
      <c r="E15157"/>
      <c r="F15157"/>
      <c r="G15157"/>
      <c r="H15157"/>
      <c r="I15157"/>
      <c r="K15157"/>
      <c r="L15157"/>
      <c r="M15157"/>
      <c r="N15157"/>
      <c r="O15157"/>
      <c r="P15157"/>
      <c r="S15157"/>
    </row>
    <row r="15158" spans="1:20" x14ac:dyDescent="0.3">
      <c r="A15158" s="25"/>
      <c r="B15158"/>
      <c r="C15158"/>
      <c r="D15158"/>
      <c r="E15158"/>
      <c r="F15158"/>
      <c r="G15158"/>
      <c r="H15158"/>
      <c r="I15158"/>
      <c r="K15158"/>
      <c r="L15158"/>
      <c r="M15158"/>
      <c r="N15158"/>
      <c r="O15158"/>
      <c r="P15158"/>
      <c r="S15158"/>
    </row>
    <row r="15159" spans="1:20" x14ac:dyDescent="0.3">
      <c r="A15159" s="25"/>
      <c r="B15159"/>
      <c r="C15159"/>
      <c r="D15159"/>
      <c r="E15159"/>
      <c r="F15159"/>
      <c r="G15159"/>
      <c r="H15159"/>
      <c r="I15159"/>
      <c r="K15159"/>
      <c r="L15159"/>
      <c r="M15159"/>
      <c r="N15159"/>
      <c r="O15159"/>
      <c r="P15159"/>
      <c r="S15159"/>
    </row>
    <row r="15160" spans="1:20" x14ac:dyDescent="0.3">
      <c r="A15160" s="25"/>
      <c r="B15160"/>
      <c r="C15160"/>
      <c r="D15160"/>
      <c r="E15160"/>
      <c r="F15160"/>
      <c r="G15160"/>
      <c r="H15160"/>
      <c r="I15160"/>
      <c r="K15160"/>
      <c r="L15160"/>
      <c r="M15160"/>
      <c r="N15160"/>
      <c r="O15160"/>
      <c r="P15160"/>
      <c r="S15160"/>
    </row>
    <row r="15161" spans="1:20" x14ac:dyDescent="0.3">
      <c r="A15161" s="25"/>
      <c r="B15161"/>
      <c r="C15161"/>
      <c r="D15161"/>
      <c r="E15161"/>
      <c r="F15161"/>
      <c r="G15161"/>
      <c r="H15161" s="14"/>
      <c r="I15161" s="14"/>
      <c r="K15161"/>
      <c r="L15161"/>
      <c r="M15161"/>
      <c r="N15161"/>
      <c r="O15161"/>
      <c r="P15161"/>
      <c r="S15161"/>
      <c r="T15161" s="7"/>
    </row>
    <row r="15162" spans="1:20" x14ac:dyDescent="0.3">
      <c r="A15162" s="25"/>
      <c r="B15162"/>
      <c r="C15162"/>
      <c r="D15162"/>
      <c r="E15162"/>
      <c r="F15162"/>
      <c r="G15162"/>
      <c r="H15162"/>
      <c r="I15162"/>
      <c r="K15162"/>
      <c r="L15162"/>
      <c r="M15162"/>
      <c r="N15162"/>
      <c r="O15162"/>
      <c r="P15162"/>
      <c r="S15162"/>
    </row>
    <row r="15163" spans="1:20" x14ac:dyDescent="0.3">
      <c r="A15163" s="25"/>
      <c r="B15163"/>
      <c r="C15163"/>
      <c r="D15163"/>
      <c r="E15163"/>
      <c r="F15163"/>
      <c r="G15163"/>
      <c r="H15163"/>
      <c r="I15163"/>
      <c r="K15163"/>
      <c r="L15163"/>
      <c r="M15163"/>
      <c r="N15163"/>
      <c r="O15163"/>
      <c r="P15163"/>
      <c r="S15163"/>
    </row>
    <row r="15164" spans="1:20" x14ac:dyDescent="0.3">
      <c r="A15164" s="25"/>
      <c r="B15164"/>
      <c r="C15164"/>
      <c r="D15164"/>
      <c r="E15164"/>
      <c r="F15164"/>
      <c r="G15164"/>
      <c r="H15164"/>
      <c r="I15164"/>
      <c r="K15164"/>
      <c r="L15164"/>
      <c r="M15164"/>
      <c r="N15164"/>
      <c r="O15164"/>
      <c r="P15164"/>
      <c r="S15164"/>
    </row>
    <row r="15165" spans="1:20" x14ac:dyDescent="0.3">
      <c r="A15165" s="25"/>
      <c r="B15165"/>
      <c r="C15165"/>
      <c r="D15165"/>
      <c r="E15165"/>
      <c r="F15165"/>
      <c r="G15165"/>
      <c r="H15165" s="14"/>
      <c r="I15165" s="14"/>
      <c r="K15165"/>
      <c r="L15165"/>
      <c r="M15165"/>
      <c r="N15165"/>
      <c r="O15165"/>
      <c r="P15165"/>
      <c r="S15165"/>
      <c r="T15165" s="7"/>
    </row>
    <row r="15166" spans="1:20" x14ac:dyDescent="0.3">
      <c r="A15166" s="25"/>
      <c r="B15166"/>
      <c r="C15166"/>
      <c r="D15166"/>
      <c r="E15166"/>
      <c r="F15166"/>
      <c r="G15166"/>
      <c r="H15166" s="14"/>
      <c r="I15166"/>
      <c r="K15166"/>
      <c r="L15166"/>
      <c r="M15166"/>
      <c r="N15166"/>
      <c r="O15166"/>
      <c r="P15166"/>
      <c r="S15166"/>
    </row>
    <row r="15167" spans="1:20" x14ac:dyDescent="0.3">
      <c r="A15167" s="25"/>
      <c r="B15167"/>
      <c r="C15167"/>
      <c r="D15167"/>
      <c r="E15167"/>
      <c r="F15167"/>
      <c r="G15167"/>
      <c r="H15167"/>
      <c r="I15167"/>
      <c r="K15167"/>
      <c r="L15167"/>
      <c r="M15167"/>
      <c r="N15167"/>
      <c r="O15167"/>
      <c r="P15167"/>
      <c r="S15167"/>
    </row>
    <row r="15168" spans="1:20" x14ac:dyDescent="0.3">
      <c r="A15168" s="25"/>
      <c r="B15168"/>
      <c r="C15168"/>
      <c r="D15168"/>
      <c r="E15168"/>
      <c r="F15168"/>
      <c r="G15168"/>
      <c r="H15168"/>
      <c r="I15168"/>
      <c r="K15168"/>
      <c r="L15168"/>
      <c r="M15168"/>
      <c r="N15168"/>
      <c r="O15168"/>
      <c r="P15168"/>
      <c r="S15168"/>
    </row>
    <row r="15169" spans="1:19" x14ac:dyDescent="0.3">
      <c r="A15169" s="25"/>
      <c r="B15169"/>
      <c r="C15169"/>
      <c r="D15169"/>
      <c r="E15169"/>
      <c r="F15169"/>
      <c r="G15169"/>
      <c r="H15169" s="14"/>
      <c r="I15169"/>
      <c r="K15169"/>
      <c r="L15169"/>
      <c r="M15169"/>
      <c r="N15169"/>
      <c r="O15169"/>
      <c r="P15169"/>
      <c r="S15169"/>
    </row>
    <row r="15170" spans="1:19" x14ac:dyDescent="0.3">
      <c r="A15170" s="25"/>
      <c r="B15170"/>
      <c r="C15170"/>
      <c r="D15170"/>
      <c r="E15170"/>
      <c r="F15170"/>
      <c r="G15170"/>
      <c r="H15170"/>
      <c r="I15170"/>
      <c r="K15170"/>
      <c r="L15170"/>
      <c r="M15170"/>
      <c r="N15170"/>
      <c r="O15170"/>
      <c r="P15170"/>
      <c r="S15170"/>
    </row>
    <row r="15171" spans="1:19" x14ac:dyDescent="0.3">
      <c r="A15171" s="25"/>
      <c r="B15171"/>
      <c r="C15171"/>
      <c r="D15171"/>
      <c r="E15171"/>
      <c r="F15171"/>
      <c r="G15171"/>
      <c r="H15171"/>
      <c r="I15171"/>
      <c r="K15171"/>
      <c r="L15171"/>
      <c r="M15171"/>
      <c r="N15171"/>
      <c r="O15171"/>
      <c r="P15171"/>
      <c r="S15171"/>
    </row>
    <row r="15172" spans="1:19" x14ac:dyDescent="0.3">
      <c r="A15172" s="25"/>
      <c r="B15172"/>
      <c r="C15172"/>
      <c r="D15172"/>
      <c r="E15172"/>
      <c r="F15172"/>
      <c r="G15172"/>
      <c r="H15172"/>
      <c r="I15172" s="14"/>
      <c r="K15172"/>
      <c r="L15172"/>
      <c r="M15172"/>
      <c r="N15172"/>
      <c r="O15172"/>
      <c r="P15172"/>
      <c r="S15172"/>
    </row>
    <row r="15173" spans="1:19" x14ac:dyDescent="0.3">
      <c r="A15173" s="25"/>
      <c r="B15173"/>
      <c r="C15173"/>
      <c r="D15173"/>
      <c r="E15173"/>
      <c r="F15173"/>
      <c r="G15173"/>
      <c r="H15173"/>
      <c r="I15173"/>
      <c r="K15173"/>
      <c r="L15173"/>
      <c r="M15173"/>
      <c r="N15173"/>
      <c r="O15173"/>
      <c r="P15173"/>
      <c r="S15173"/>
    </row>
    <row r="15174" spans="1:19" x14ac:dyDescent="0.3">
      <c r="A15174" s="25"/>
      <c r="B15174"/>
      <c r="C15174"/>
      <c r="D15174"/>
      <c r="E15174"/>
      <c r="F15174"/>
      <c r="G15174"/>
      <c r="H15174"/>
      <c r="I15174"/>
      <c r="K15174"/>
      <c r="L15174"/>
      <c r="M15174"/>
      <c r="N15174"/>
      <c r="O15174"/>
      <c r="P15174"/>
      <c r="S15174"/>
    </row>
    <row r="15175" spans="1:19" x14ac:dyDescent="0.3">
      <c r="A15175" s="25"/>
      <c r="B15175"/>
      <c r="C15175"/>
      <c r="D15175"/>
      <c r="E15175"/>
      <c r="F15175"/>
      <c r="G15175"/>
      <c r="H15175"/>
      <c r="I15175"/>
      <c r="K15175"/>
      <c r="L15175"/>
      <c r="M15175"/>
      <c r="N15175"/>
      <c r="O15175"/>
      <c r="P15175"/>
      <c r="S15175"/>
    </row>
    <row r="15176" spans="1:19" x14ac:dyDescent="0.3">
      <c r="A15176" s="25"/>
      <c r="B15176"/>
      <c r="C15176"/>
      <c r="D15176"/>
      <c r="E15176"/>
      <c r="F15176"/>
      <c r="G15176"/>
      <c r="H15176" s="14"/>
      <c r="I15176" s="14"/>
      <c r="K15176"/>
      <c r="L15176"/>
      <c r="M15176"/>
      <c r="N15176"/>
      <c r="O15176"/>
      <c r="P15176"/>
      <c r="S15176"/>
    </row>
    <row r="15177" spans="1:19" x14ac:dyDescent="0.3">
      <c r="A15177" s="25"/>
      <c r="B15177"/>
      <c r="C15177"/>
      <c r="D15177"/>
      <c r="E15177"/>
      <c r="F15177"/>
      <c r="G15177"/>
      <c r="H15177" s="14"/>
      <c r="I15177" s="14"/>
      <c r="K15177"/>
      <c r="L15177"/>
      <c r="M15177"/>
      <c r="N15177"/>
      <c r="O15177"/>
      <c r="P15177"/>
      <c r="S15177"/>
    </row>
    <row r="15178" spans="1:19" x14ac:dyDescent="0.3">
      <c r="A15178" s="25"/>
      <c r="B15178"/>
      <c r="C15178"/>
      <c r="D15178"/>
      <c r="E15178"/>
      <c r="F15178"/>
      <c r="G15178"/>
      <c r="H15178" s="14"/>
      <c r="I15178" s="14"/>
      <c r="K15178"/>
      <c r="L15178"/>
      <c r="M15178"/>
      <c r="N15178"/>
      <c r="O15178"/>
      <c r="P15178"/>
      <c r="S15178"/>
    </row>
    <row r="15179" spans="1:19" x14ac:dyDescent="0.3">
      <c r="A15179" s="25"/>
      <c r="B15179"/>
      <c r="C15179"/>
      <c r="D15179"/>
      <c r="E15179"/>
      <c r="F15179"/>
      <c r="G15179"/>
      <c r="H15179"/>
      <c r="I15179"/>
      <c r="K15179"/>
      <c r="L15179"/>
      <c r="M15179"/>
      <c r="N15179"/>
      <c r="O15179"/>
      <c r="P15179"/>
      <c r="S15179"/>
    </row>
    <row r="15180" spans="1:19" x14ac:dyDescent="0.3">
      <c r="A15180" s="25"/>
      <c r="B15180"/>
      <c r="C15180"/>
      <c r="D15180"/>
      <c r="E15180"/>
      <c r="F15180"/>
      <c r="G15180"/>
      <c r="H15180"/>
      <c r="I15180"/>
      <c r="K15180"/>
      <c r="L15180"/>
      <c r="M15180"/>
      <c r="N15180"/>
      <c r="O15180"/>
      <c r="P15180"/>
      <c r="S15180"/>
    </row>
    <row r="15181" spans="1:19" x14ac:dyDescent="0.3">
      <c r="A15181" s="25"/>
      <c r="B15181"/>
      <c r="C15181"/>
      <c r="D15181"/>
      <c r="E15181"/>
      <c r="F15181"/>
      <c r="G15181"/>
      <c r="H15181"/>
      <c r="I15181"/>
      <c r="K15181"/>
      <c r="L15181"/>
      <c r="M15181"/>
      <c r="N15181"/>
      <c r="O15181"/>
      <c r="P15181"/>
      <c r="S15181"/>
    </row>
    <row r="15182" spans="1:19" x14ac:dyDescent="0.3">
      <c r="A15182" s="25"/>
      <c r="B15182"/>
      <c r="C15182"/>
      <c r="D15182"/>
      <c r="E15182"/>
      <c r="F15182"/>
      <c r="G15182"/>
      <c r="H15182"/>
      <c r="I15182"/>
      <c r="K15182"/>
      <c r="L15182"/>
      <c r="M15182"/>
      <c r="N15182"/>
      <c r="O15182"/>
      <c r="P15182"/>
      <c r="S15182"/>
    </row>
    <row r="15183" spans="1:19" x14ac:dyDescent="0.3">
      <c r="A15183" s="25"/>
      <c r="B15183"/>
      <c r="C15183"/>
      <c r="D15183"/>
      <c r="E15183"/>
      <c r="F15183"/>
      <c r="G15183"/>
      <c r="H15183"/>
      <c r="I15183"/>
      <c r="K15183"/>
      <c r="L15183"/>
      <c r="M15183"/>
      <c r="N15183"/>
      <c r="O15183"/>
      <c r="P15183"/>
      <c r="S15183"/>
    </row>
    <row r="15184" spans="1:19" x14ac:dyDescent="0.3">
      <c r="A15184" s="25"/>
      <c r="B15184"/>
      <c r="C15184"/>
      <c r="D15184"/>
      <c r="E15184"/>
      <c r="F15184"/>
      <c r="G15184"/>
      <c r="H15184"/>
      <c r="I15184"/>
      <c r="K15184"/>
      <c r="L15184"/>
      <c r="M15184"/>
      <c r="N15184"/>
      <c r="O15184"/>
      <c r="P15184"/>
      <c r="S15184"/>
    </row>
    <row r="15185" spans="1:20" x14ac:dyDescent="0.3">
      <c r="A15185" s="25"/>
      <c r="B15185"/>
      <c r="C15185"/>
      <c r="D15185"/>
      <c r="E15185"/>
      <c r="F15185"/>
      <c r="G15185"/>
      <c r="H15185" s="14"/>
      <c r="I15185" s="14"/>
      <c r="K15185"/>
      <c r="L15185"/>
      <c r="M15185"/>
      <c r="N15185"/>
      <c r="O15185"/>
      <c r="P15185"/>
      <c r="S15185"/>
    </row>
    <row r="15186" spans="1:20" x14ac:dyDescent="0.3">
      <c r="A15186" s="25"/>
      <c r="B15186"/>
      <c r="C15186"/>
      <c r="D15186"/>
      <c r="E15186"/>
      <c r="F15186"/>
      <c r="G15186"/>
      <c r="H15186" s="14"/>
      <c r="I15186" s="14"/>
      <c r="K15186"/>
      <c r="L15186"/>
      <c r="M15186"/>
      <c r="N15186"/>
      <c r="O15186"/>
      <c r="P15186"/>
      <c r="S15186"/>
    </row>
    <row r="15187" spans="1:20" x14ac:dyDescent="0.3">
      <c r="A15187" s="25"/>
      <c r="B15187"/>
      <c r="C15187"/>
      <c r="D15187"/>
      <c r="E15187"/>
      <c r="F15187"/>
      <c r="G15187"/>
      <c r="H15187" s="14"/>
      <c r="I15187" s="14"/>
      <c r="K15187"/>
      <c r="L15187"/>
      <c r="M15187"/>
      <c r="N15187"/>
      <c r="O15187"/>
      <c r="P15187"/>
      <c r="S15187"/>
    </row>
    <row r="15188" spans="1:20" x14ac:dyDescent="0.3">
      <c r="A15188" s="25"/>
      <c r="B15188"/>
      <c r="C15188"/>
      <c r="D15188"/>
      <c r="E15188"/>
      <c r="F15188"/>
      <c r="G15188"/>
      <c r="H15188" s="14"/>
      <c r="I15188" s="14"/>
      <c r="K15188"/>
      <c r="L15188"/>
      <c r="M15188"/>
      <c r="N15188"/>
      <c r="O15188"/>
      <c r="P15188"/>
      <c r="S15188"/>
      <c r="T15188" s="7"/>
    </row>
    <row r="15189" spans="1:20" x14ac:dyDescent="0.3">
      <c r="A15189" s="25"/>
      <c r="B15189"/>
      <c r="C15189"/>
      <c r="D15189"/>
      <c r="E15189"/>
      <c r="F15189"/>
      <c r="G15189"/>
      <c r="H15189"/>
      <c r="I15189"/>
      <c r="K15189"/>
      <c r="L15189"/>
      <c r="M15189"/>
      <c r="N15189"/>
      <c r="O15189"/>
      <c r="P15189"/>
      <c r="S15189"/>
    </row>
    <row r="15190" spans="1:20" x14ac:dyDescent="0.3">
      <c r="A15190" s="25"/>
      <c r="B15190"/>
      <c r="C15190"/>
      <c r="D15190"/>
      <c r="E15190"/>
      <c r="F15190"/>
      <c r="G15190"/>
      <c r="H15190"/>
      <c r="I15190"/>
      <c r="K15190"/>
      <c r="L15190"/>
      <c r="M15190"/>
      <c r="N15190"/>
      <c r="O15190"/>
      <c r="P15190"/>
      <c r="S15190"/>
    </row>
    <row r="15191" spans="1:20" x14ac:dyDescent="0.3">
      <c r="A15191" s="25"/>
      <c r="B15191"/>
      <c r="C15191"/>
      <c r="D15191"/>
      <c r="E15191"/>
      <c r="F15191"/>
      <c r="G15191"/>
      <c r="H15191" s="14"/>
      <c r="I15191" s="14"/>
      <c r="K15191"/>
      <c r="L15191"/>
      <c r="M15191"/>
      <c r="N15191"/>
      <c r="O15191"/>
      <c r="P15191"/>
      <c r="S15191"/>
      <c r="T15191" s="7"/>
    </row>
    <row r="15192" spans="1:20" x14ac:dyDescent="0.3">
      <c r="A15192" s="25"/>
      <c r="B15192"/>
      <c r="C15192"/>
      <c r="D15192"/>
      <c r="E15192"/>
      <c r="F15192"/>
      <c r="G15192"/>
      <c r="H15192"/>
      <c r="I15192"/>
      <c r="K15192"/>
      <c r="L15192"/>
      <c r="M15192"/>
      <c r="N15192"/>
      <c r="O15192"/>
      <c r="P15192"/>
      <c r="S15192"/>
    </row>
    <row r="15193" spans="1:20" x14ac:dyDescent="0.3">
      <c r="A15193" s="25"/>
      <c r="B15193"/>
      <c r="C15193"/>
      <c r="D15193"/>
      <c r="E15193"/>
      <c r="F15193"/>
      <c r="G15193"/>
      <c r="H15193"/>
      <c r="I15193"/>
      <c r="K15193"/>
      <c r="L15193"/>
      <c r="M15193"/>
      <c r="N15193"/>
      <c r="O15193"/>
      <c r="P15193"/>
      <c r="S15193"/>
    </row>
    <row r="15194" spans="1:20" x14ac:dyDescent="0.3">
      <c r="A15194" s="25"/>
      <c r="B15194"/>
      <c r="C15194"/>
      <c r="D15194"/>
      <c r="E15194"/>
      <c r="F15194"/>
      <c r="G15194"/>
      <c r="H15194"/>
      <c r="I15194"/>
      <c r="K15194"/>
      <c r="L15194"/>
      <c r="M15194"/>
      <c r="N15194"/>
      <c r="O15194"/>
      <c r="P15194"/>
      <c r="S15194"/>
    </row>
    <row r="15195" spans="1:20" x14ac:dyDescent="0.3">
      <c r="A15195" s="25"/>
      <c r="B15195"/>
      <c r="C15195"/>
      <c r="D15195"/>
      <c r="E15195"/>
      <c r="F15195"/>
      <c r="G15195"/>
      <c r="H15195"/>
      <c r="I15195"/>
      <c r="K15195"/>
      <c r="L15195"/>
      <c r="M15195"/>
      <c r="N15195"/>
      <c r="O15195"/>
      <c r="P15195"/>
      <c r="S15195"/>
    </row>
    <row r="15196" spans="1:20" x14ac:dyDescent="0.3">
      <c r="A15196" s="25"/>
      <c r="B15196"/>
      <c r="C15196"/>
      <c r="D15196"/>
      <c r="E15196"/>
      <c r="F15196"/>
      <c r="G15196"/>
      <c r="H15196"/>
      <c r="I15196"/>
      <c r="K15196"/>
      <c r="L15196"/>
      <c r="M15196"/>
      <c r="N15196"/>
      <c r="O15196"/>
      <c r="P15196"/>
      <c r="S15196"/>
    </row>
    <row r="15197" spans="1:20" x14ac:dyDescent="0.3">
      <c r="A15197" s="25"/>
      <c r="B15197"/>
      <c r="C15197"/>
      <c r="D15197"/>
      <c r="E15197"/>
      <c r="F15197"/>
      <c r="G15197"/>
      <c r="H15197"/>
      <c r="I15197"/>
      <c r="K15197"/>
      <c r="L15197"/>
      <c r="M15197"/>
      <c r="N15197"/>
      <c r="O15197"/>
      <c r="P15197"/>
      <c r="S15197"/>
    </row>
    <row r="15198" spans="1:20" x14ac:dyDescent="0.3">
      <c r="A15198" s="25"/>
      <c r="B15198"/>
      <c r="C15198"/>
      <c r="D15198"/>
      <c r="E15198"/>
      <c r="F15198"/>
      <c r="G15198"/>
      <c r="H15198" s="14"/>
      <c r="I15198" s="14"/>
      <c r="K15198"/>
      <c r="L15198"/>
      <c r="M15198"/>
      <c r="N15198"/>
      <c r="O15198"/>
      <c r="P15198"/>
      <c r="S15198"/>
    </row>
    <row r="15199" spans="1:20" x14ac:dyDescent="0.3">
      <c r="A15199" s="25"/>
      <c r="B15199"/>
      <c r="C15199"/>
      <c r="D15199"/>
      <c r="E15199"/>
      <c r="F15199"/>
      <c r="G15199"/>
      <c r="H15199" s="14"/>
      <c r="I15199" s="14"/>
      <c r="K15199"/>
      <c r="L15199"/>
      <c r="M15199"/>
      <c r="N15199"/>
      <c r="O15199"/>
      <c r="P15199"/>
      <c r="S15199"/>
    </row>
    <row r="15200" spans="1:20" x14ac:dyDescent="0.3">
      <c r="A15200" s="25"/>
      <c r="B15200"/>
      <c r="C15200"/>
      <c r="D15200"/>
      <c r="E15200"/>
      <c r="F15200"/>
      <c r="G15200"/>
      <c r="H15200"/>
      <c r="I15200"/>
      <c r="K15200"/>
      <c r="L15200"/>
      <c r="M15200"/>
      <c r="N15200"/>
      <c r="O15200"/>
      <c r="P15200"/>
      <c r="S15200"/>
    </row>
    <row r="15201" spans="1:20" x14ac:dyDescent="0.3">
      <c r="A15201" s="25"/>
      <c r="B15201"/>
      <c r="C15201"/>
      <c r="D15201"/>
      <c r="E15201"/>
      <c r="F15201"/>
      <c r="G15201"/>
      <c r="H15201"/>
      <c r="I15201"/>
      <c r="K15201"/>
      <c r="L15201"/>
      <c r="M15201"/>
      <c r="N15201"/>
      <c r="O15201"/>
      <c r="P15201"/>
      <c r="S15201"/>
    </row>
    <row r="15202" spans="1:20" x14ac:dyDescent="0.3">
      <c r="A15202" s="25"/>
      <c r="B15202"/>
      <c r="C15202"/>
      <c r="D15202"/>
      <c r="E15202"/>
      <c r="F15202"/>
      <c r="G15202"/>
      <c r="H15202"/>
      <c r="I15202"/>
      <c r="K15202"/>
      <c r="L15202"/>
      <c r="M15202"/>
      <c r="N15202"/>
      <c r="O15202"/>
      <c r="P15202"/>
      <c r="S15202"/>
    </row>
    <row r="15203" spans="1:20" x14ac:dyDescent="0.3">
      <c r="A15203" s="25"/>
      <c r="B15203"/>
      <c r="C15203"/>
      <c r="D15203"/>
      <c r="E15203"/>
      <c r="F15203"/>
      <c r="G15203"/>
      <c r="H15203"/>
      <c r="I15203"/>
      <c r="K15203"/>
      <c r="L15203"/>
      <c r="M15203"/>
      <c r="N15203"/>
      <c r="O15203"/>
      <c r="P15203"/>
      <c r="S15203"/>
    </row>
    <row r="15204" spans="1:20" x14ac:dyDescent="0.3">
      <c r="A15204" s="25"/>
      <c r="B15204"/>
      <c r="C15204"/>
      <c r="D15204"/>
      <c r="E15204"/>
      <c r="F15204"/>
      <c r="G15204"/>
      <c r="H15204"/>
      <c r="I15204"/>
      <c r="K15204"/>
      <c r="L15204"/>
      <c r="M15204"/>
      <c r="N15204"/>
      <c r="O15204"/>
      <c r="P15204"/>
      <c r="S15204"/>
    </row>
    <row r="15205" spans="1:20" x14ac:dyDescent="0.3">
      <c r="A15205" s="25"/>
      <c r="B15205"/>
      <c r="C15205"/>
      <c r="D15205"/>
      <c r="E15205"/>
      <c r="F15205"/>
      <c r="G15205"/>
      <c r="H15205"/>
      <c r="I15205"/>
      <c r="K15205"/>
      <c r="L15205"/>
      <c r="M15205"/>
      <c r="N15205"/>
      <c r="O15205"/>
      <c r="P15205"/>
      <c r="S15205"/>
    </row>
    <row r="15206" spans="1:20" x14ac:dyDescent="0.3">
      <c r="A15206" s="25"/>
      <c r="B15206"/>
      <c r="C15206"/>
      <c r="D15206"/>
      <c r="E15206"/>
      <c r="F15206"/>
      <c r="G15206"/>
      <c r="H15206"/>
      <c r="I15206"/>
      <c r="K15206"/>
      <c r="L15206"/>
      <c r="M15206"/>
      <c r="N15206"/>
      <c r="O15206"/>
      <c r="P15206"/>
      <c r="S15206"/>
    </row>
    <row r="15207" spans="1:20" x14ac:dyDescent="0.3">
      <c r="A15207" s="25"/>
      <c r="B15207"/>
      <c r="C15207"/>
      <c r="D15207"/>
      <c r="E15207"/>
      <c r="F15207"/>
      <c r="G15207"/>
      <c r="H15207"/>
      <c r="I15207"/>
      <c r="K15207"/>
      <c r="L15207"/>
      <c r="M15207"/>
      <c r="N15207"/>
      <c r="O15207"/>
      <c r="P15207"/>
      <c r="S15207"/>
    </row>
    <row r="15208" spans="1:20" x14ac:dyDescent="0.3">
      <c r="A15208" s="25"/>
      <c r="B15208"/>
      <c r="C15208"/>
      <c r="D15208"/>
      <c r="E15208"/>
      <c r="F15208"/>
      <c r="G15208"/>
      <c r="H15208"/>
      <c r="I15208"/>
      <c r="K15208"/>
      <c r="L15208"/>
      <c r="M15208"/>
      <c r="N15208"/>
      <c r="O15208"/>
      <c r="P15208"/>
      <c r="S15208"/>
    </row>
    <row r="15209" spans="1:20" x14ac:dyDescent="0.3">
      <c r="A15209" s="25"/>
      <c r="B15209"/>
      <c r="C15209"/>
      <c r="D15209"/>
      <c r="E15209"/>
      <c r="F15209"/>
      <c r="G15209"/>
      <c r="H15209"/>
      <c r="I15209"/>
      <c r="K15209"/>
      <c r="L15209"/>
      <c r="M15209"/>
      <c r="N15209"/>
      <c r="O15209"/>
      <c r="P15209"/>
      <c r="S15209"/>
    </row>
    <row r="15210" spans="1:20" x14ac:dyDescent="0.3">
      <c r="A15210" s="25"/>
      <c r="B15210"/>
      <c r="C15210"/>
      <c r="D15210"/>
      <c r="E15210"/>
      <c r="F15210"/>
      <c r="G15210"/>
      <c r="H15210"/>
      <c r="I15210"/>
      <c r="K15210"/>
      <c r="L15210"/>
      <c r="M15210"/>
      <c r="N15210"/>
      <c r="O15210"/>
      <c r="P15210"/>
      <c r="S15210"/>
    </row>
    <row r="15211" spans="1:20" x14ac:dyDescent="0.3">
      <c r="A15211" s="25"/>
      <c r="B15211"/>
      <c r="C15211"/>
      <c r="D15211"/>
      <c r="E15211"/>
      <c r="F15211"/>
      <c r="G15211"/>
      <c r="H15211"/>
      <c r="I15211"/>
      <c r="K15211"/>
      <c r="L15211"/>
      <c r="M15211"/>
      <c r="N15211"/>
      <c r="O15211"/>
      <c r="P15211"/>
      <c r="S15211"/>
    </row>
    <row r="15212" spans="1:20" x14ac:dyDescent="0.3">
      <c r="A15212" s="25"/>
      <c r="B15212"/>
      <c r="C15212"/>
      <c r="D15212"/>
      <c r="E15212"/>
      <c r="F15212"/>
      <c r="G15212"/>
      <c r="H15212"/>
      <c r="I15212"/>
      <c r="K15212"/>
      <c r="L15212"/>
      <c r="M15212"/>
      <c r="N15212"/>
      <c r="O15212"/>
      <c r="P15212"/>
      <c r="S15212"/>
    </row>
    <row r="15213" spans="1:20" x14ac:dyDescent="0.3">
      <c r="A15213" s="25"/>
      <c r="B15213"/>
      <c r="C15213"/>
      <c r="D15213"/>
      <c r="E15213"/>
      <c r="F15213"/>
      <c r="G15213"/>
      <c r="H15213"/>
      <c r="I15213"/>
      <c r="K15213"/>
      <c r="L15213"/>
      <c r="M15213"/>
      <c r="N15213"/>
      <c r="O15213"/>
      <c r="P15213"/>
      <c r="S15213"/>
    </row>
    <row r="15214" spans="1:20" x14ac:dyDescent="0.3">
      <c r="A15214" s="25"/>
      <c r="B15214"/>
      <c r="C15214"/>
      <c r="D15214"/>
      <c r="E15214"/>
      <c r="F15214"/>
      <c r="G15214"/>
      <c r="H15214" s="26"/>
      <c r="I15214" s="26"/>
      <c r="K15214"/>
      <c r="L15214"/>
      <c r="M15214"/>
      <c r="N15214"/>
      <c r="O15214"/>
      <c r="P15214"/>
      <c r="S15214"/>
    </row>
    <row r="15215" spans="1:20" x14ac:dyDescent="0.3">
      <c r="A15215" s="25"/>
      <c r="B15215"/>
      <c r="C15215"/>
      <c r="D15215"/>
      <c r="E15215"/>
      <c r="F15215"/>
      <c r="G15215"/>
      <c r="H15215" s="26"/>
      <c r="I15215" s="26"/>
      <c r="K15215"/>
      <c r="L15215"/>
      <c r="M15215"/>
      <c r="N15215"/>
      <c r="O15215"/>
      <c r="P15215"/>
      <c r="S15215"/>
      <c r="T15215" s="7"/>
    </row>
    <row r="15216" spans="1:20" x14ac:dyDescent="0.3">
      <c r="A15216" s="25"/>
      <c r="B15216"/>
      <c r="C15216"/>
      <c r="D15216"/>
      <c r="E15216"/>
      <c r="F15216"/>
      <c r="G15216"/>
      <c r="H15216" s="26"/>
      <c r="I15216" s="26"/>
      <c r="K15216"/>
      <c r="L15216"/>
      <c r="M15216"/>
      <c r="N15216"/>
      <c r="O15216"/>
      <c r="P15216"/>
      <c r="S15216"/>
      <c r="T15216" s="7"/>
    </row>
    <row r="15217" spans="1:20" x14ac:dyDescent="0.3">
      <c r="A15217" s="25"/>
      <c r="B15217"/>
      <c r="C15217"/>
      <c r="D15217"/>
      <c r="E15217"/>
      <c r="F15217"/>
      <c r="G15217"/>
      <c r="H15217"/>
      <c r="I15217"/>
      <c r="K15217"/>
      <c r="L15217"/>
      <c r="M15217"/>
      <c r="N15217"/>
      <c r="O15217"/>
      <c r="P15217"/>
      <c r="S15217"/>
    </row>
    <row r="15218" spans="1:20" x14ac:dyDescent="0.3">
      <c r="A15218" s="25"/>
      <c r="B15218"/>
      <c r="C15218"/>
      <c r="D15218"/>
      <c r="E15218"/>
      <c r="F15218"/>
      <c r="G15218"/>
      <c r="H15218"/>
      <c r="I15218"/>
      <c r="K15218"/>
      <c r="L15218"/>
      <c r="M15218"/>
      <c r="N15218"/>
      <c r="O15218"/>
      <c r="P15218"/>
      <c r="S15218"/>
    </row>
    <row r="15219" spans="1:20" x14ac:dyDescent="0.3">
      <c r="A15219" s="25"/>
      <c r="B15219"/>
      <c r="C15219"/>
      <c r="D15219"/>
      <c r="E15219"/>
      <c r="F15219"/>
      <c r="G15219"/>
      <c r="H15219"/>
      <c r="I15219"/>
      <c r="K15219"/>
      <c r="L15219"/>
      <c r="M15219"/>
      <c r="N15219"/>
      <c r="O15219"/>
      <c r="P15219"/>
      <c r="S15219"/>
    </row>
    <row r="15220" spans="1:20" x14ac:dyDescent="0.3">
      <c r="A15220" s="25"/>
      <c r="B15220"/>
      <c r="C15220"/>
      <c r="D15220"/>
      <c r="E15220"/>
      <c r="F15220"/>
      <c r="G15220"/>
      <c r="H15220"/>
      <c r="I15220"/>
      <c r="K15220"/>
      <c r="L15220"/>
      <c r="M15220"/>
      <c r="N15220"/>
      <c r="O15220"/>
      <c r="P15220"/>
      <c r="S15220"/>
    </row>
    <row r="15221" spans="1:20" x14ac:dyDescent="0.3">
      <c r="A15221" s="25"/>
      <c r="B15221"/>
      <c r="C15221"/>
      <c r="D15221"/>
      <c r="E15221"/>
      <c r="F15221"/>
      <c r="G15221"/>
      <c r="H15221"/>
      <c r="I15221"/>
      <c r="K15221"/>
      <c r="L15221"/>
      <c r="M15221"/>
      <c r="N15221"/>
      <c r="O15221"/>
      <c r="P15221"/>
      <c r="S15221"/>
    </row>
    <row r="15222" spans="1:20" x14ac:dyDescent="0.3">
      <c r="A15222" s="25"/>
      <c r="B15222"/>
      <c r="C15222"/>
      <c r="D15222"/>
      <c r="E15222"/>
      <c r="F15222"/>
      <c r="G15222"/>
      <c r="H15222"/>
      <c r="I15222"/>
      <c r="K15222"/>
      <c r="L15222"/>
      <c r="M15222"/>
      <c r="N15222"/>
      <c r="O15222"/>
      <c r="P15222"/>
      <c r="S15222"/>
    </row>
    <row r="15223" spans="1:20" x14ac:dyDescent="0.3">
      <c r="A15223" s="25"/>
      <c r="B15223"/>
      <c r="C15223"/>
      <c r="D15223"/>
      <c r="E15223"/>
      <c r="F15223"/>
      <c r="G15223"/>
      <c r="H15223"/>
      <c r="I15223" s="14"/>
      <c r="K15223"/>
      <c r="L15223"/>
      <c r="M15223"/>
      <c r="N15223"/>
      <c r="O15223"/>
      <c r="P15223"/>
      <c r="S15223"/>
    </row>
    <row r="15224" spans="1:20" x14ac:dyDescent="0.3">
      <c r="A15224" s="25"/>
      <c r="B15224"/>
      <c r="C15224"/>
      <c r="D15224"/>
      <c r="E15224"/>
      <c r="F15224"/>
      <c r="G15224"/>
      <c r="H15224"/>
      <c r="I15224"/>
      <c r="K15224"/>
      <c r="L15224"/>
      <c r="M15224"/>
      <c r="N15224"/>
      <c r="O15224"/>
      <c r="P15224"/>
      <c r="S15224"/>
    </row>
    <row r="15225" spans="1:20" x14ac:dyDescent="0.3">
      <c r="A15225" s="25"/>
      <c r="B15225"/>
      <c r="C15225"/>
      <c r="D15225"/>
      <c r="E15225"/>
      <c r="F15225"/>
      <c r="G15225"/>
      <c r="H15225"/>
      <c r="I15225"/>
      <c r="K15225"/>
      <c r="L15225"/>
      <c r="M15225"/>
      <c r="N15225"/>
      <c r="O15225"/>
      <c r="P15225"/>
      <c r="S15225"/>
    </row>
    <row r="15226" spans="1:20" x14ac:dyDescent="0.3">
      <c r="A15226" s="25"/>
      <c r="B15226"/>
      <c r="C15226"/>
      <c r="D15226"/>
      <c r="E15226"/>
      <c r="F15226"/>
      <c r="G15226"/>
      <c r="H15226"/>
      <c r="I15226"/>
      <c r="K15226"/>
      <c r="L15226"/>
      <c r="M15226"/>
      <c r="N15226"/>
      <c r="O15226"/>
      <c r="P15226"/>
      <c r="S15226"/>
    </row>
    <row r="15227" spans="1:20" x14ac:dyDescent="0.3">
      <c r="A15227" s="25"/>
      <c r="B15227"/>
      <c r="C15227"/>
      <c r="D15227"/>
      <c r="E15227"/>
      <c r="F15227"/>
      <c r="G15227"/>
      <c r="H15227"/>
      <c r="I15227"/>
      <c r="K15227"/>
      <c r="L15227"/>
      <c r="M15227"/>
      <c r="N15227"/>
      <c r="O15227"/>
      <c r="P15227"/>
      <c r="S15227"/>
    </row>
    <row r="15228" spans="1:20" x14ac:dyDescent="0.3">
      <c r="A15228" s="25"/>
      <c r="B15228"/>
      <c r="C15228"/>
      <c r="D15228"/>
      <c r="E15228"/>
      <c r="F15228"/>
      <c r="G15228"/>
      <c r="H15228"/>
      <c r="I15228"/>
      <c r="K15228"/>
      <c r="L15228"/>
      <c r="M15228"/>
      <c r="N15228"/>
      <c r="O15228"/>
      <c r="P15228"/>
      <c r="S15228"/>
    </row>
    <row r="15229" spans="1:20" x14ac:dyDescent="0.3">
      <c r="A15229" s="25"/>
      <c r="B15229"/>
      <c r="C15229"/>
      <c r="D15229"/>
      <c r="E15229"/>
      <c r="F15229"/>
      <c r="G15229"/>
      <c r="H15229" s="14"/>
      <c r="I15229" s="14"/>
      <c r="K15229"/>
      <c r="L15229"/>
      <c r="M15229"/>
      <c r="N15229"/>
      <c r="O15229"/>
      <c r="P15229"/>
      <c r="S15229"/>
      <c r="T15229" s="7"/>
    </row>
    <row r="15230" spans="1:20" x14ac:dyDescent="0.3">
      <c r="A15230" s="25"/>
      <c r="B15230"/>
      <c r="C15230"/>
      <c r="D15230"/>
      <c r="E15230"/>
      <c r="F15230"/>
      <c r="G15230"/>
      <c r="H15230"/>
      <c r="I15230"/>
      <c r="K15230"/>
      <c r="L15230"/>
      <c r="M15230"/>
      <c r="N15230"/>
      <c r="O15230"/>
      <c r="P15230"/>
      <c r="S15230"/>
    </row>
    <row r="15231" spans="1:20" x14ac:dyDescent="0.3">
      <c r="A15231" s="25"/>
      <c r="B15231"/>
      <c r="C15231"/>
      <c r="D15231"/>
      <c r="E15231"/>
      <c r="F15231"/>
      <c r="G15231"/>
      <c r="H15231"/>
      <c r="I15231"/>
      <c r="K15231"/>
      <c r="L15231"/>
      <c r="M15231"/>
      <c r="N15231"/>
      <c r="O15231"/>
      <c r="P15231"/>
      <c r="S15231"/>
    </row>
    <row r="15232" spans="1:20" x14ac:dyDescent="0.3">
      <c r="A15232" s="25"/>
      <c r="B15232"/>
      <c r="C15232"/>
      <c r="D15232"/>
      <c r="E15232"/>
      <c r="F15232"/>
      <c r="G15232"/>
      <c r="H15232"/>
      <c r="I15232"/>
      <c r="K15232"/>
      <c r="L15232"/>
      <c r="M15232"/>
      <c r="N15232"/>
      <c r="O15232"/>
      <c r="P15232"/>
      <c r="S15232"/>
    </row>
    <row r="15233" spans="1:20" x14ac:dyDescent="0.3">
      <c r="A15233" s="25"/>
      <c r="B15233"/>
      <c r="C15233"/>
      <c r="D15233"/>
      <c r="E15233"/>
      <c r="F15233"/>
      <c r="G15233"/>
      <c r="H15233"/>
      <c r="I15233"/>
      <c r="K15233"/>
      <c r="L15233"/>
      <c r="M15233"/>
      <c r="N15233"/>
      <c r="O15233"/>
      <c r="P15233"/>
      <c r="S15233"/>
    </row>
    <row r="15234" spans="1:20" x14ac:dyDescent="0.3">
      <c r="A15234" s="25"/>
      <c r="B15234"/>
      <c r="C15234"/>
      <c r="D15234"/>
      <c r="E15234"/>
      <c r="F15234"/>
      <c r="G15234"/>
      <c r="H15234"/>
      <c r="I15234"/>
      <c r="K15234"/>
      <c r="L15234"/>
      <c r="M15234"/>
      <c r="N15234"/>
      <c r="O15234"/>
      <c r="P15234"/>
      <c r="S15234"/>
    </row>
    <row r="15235" spans="1:20" x14ac:dyDescent="0.3">
      <c r="A15235" s="25"/>
      <c r="B15235"/>
      <c r="C15235"/>
      <c r="D15235"/>
      <c r="E15235"/>
      <c r="F15235"/>
      <c r="G15235"/>
      <c r="H15235" s="14"/>
      <c r="I15235" s="14"/>
      <c r="K15235"/>
      <c r="L15235"/>
      <c r="M15235"/>
      <c r="N15235"/>
      <c r="O15235"/>
      <c r="P15235"/>
      <c r="S15235"/>
    </row>
    <row r="15236" spans="1:20" x14ac:dyDescent="0.3">
      <c r="A15236" s="25"/>
      <c r="B15236"/>
      <c r="C15236"/>
      <c r="D15236"/>
      <c r="E15236"/>
      <c r="F15236"/>
      <c r="G15236"/>
      <c r="H15236" s="14"/>
      <c r="I15236" s="14"/>
      <c r="K15236"/>
      <c r="L15236"/>
      <c r="M15236"/>
      <c r="N15236"/>
      <c r="O15236"/>
      <c r="P15236"/>
      <c r="S15236"/>
      <c r="T15236" s="7"/>
    </row>
    <row r="15237" spans="1:20" x14ac:dyDescent="0.3">
      <c r="A15237" s="25"/>
      <c r="B15237"/>
      <c r="C15237"/>
      <c r="D15237"/>
      <c r="E15237"/>
      <c r="F15237"/>
      <c r="G15237"/>
      <c r="H15237" s="26"/>
      <c r="I15237" s="26"/>
      <c r="K15237"/>
      <c r="L15237"/>
      <c r="M15237"/>
      <c r="N15237"/>
      <c r="O15237"/>
      <c r="P15237"/>
      <c r="S15237"/>
    </row>
    <row r="15238" spans="1:20" x14ac:dyDescent="0.3">
      <c r="A15238" s="25"/>
      <c r="B15238"/>
      <c r="C15238"/>
      <c r="D15238"/>
      <c r="E15238"/>
      <c r="F15238"/>
      <c r="G15238"/>
      <c r="H15238" s="26"/>
      <c r="I15238" s="26"/>
      <c r="K15238"/>
      <c r="L15238"/>
      <c r="M15238"/>
      <c r="N15238"/>
      <c r="O15238"/>
      <c r="P15238"/>
      <c r="S15238"/>
      <c r="T15238" s="7"/>
    </row>
    <row r="15239" spans="1:20" x14ac:dyDescent="0.3">
      <c r="A15239" s="25"/>
      <c r="B15239"/>
      <c r="C15239"/>
      <c r="D15239"/>
      <c r="E15239"/>
      <c r="F15239"/>
      <c r="G15239"/>
      <c r="H15239" s="26"/>
      <c r="I15239" s="26"/>
      <c r="K15239"/>
      <c r="L15239"/>
      <c r="M15239"/>
      <c r="N15239"/>
      <c r="O15239"/>
      <c r="P15239"/>
      <c r="S15239"/>
    </row>
    <row r="15240" spans="1:20" x14ac:dyDescent="0.3">
      <c r="A15240" s="25"/>
      <c r="B15240"/>
      <c r="C15240"/>
      <c r="D15240"/>
      <c r="E15240"/>
      <c r="F15240"/>
      <c r="G15240"/>
      <c r="H15240" s="26"/>
      <c r="I15240" s="26"/>
      <c r="K15240"/>
      <c r="L15240"/>
      <c r="M15240"/>
      <c r="N15240"/>
      <c r="O15240"/>
      <c r="P15240"/>
      <c r="S15240"/>
    </row>
    <row r="15241" spans="1:20" x14ac:dyDescent="0.3">
      <c r="A15241" s="25"/>
      <c r="B15241"/>
      <c r="C15241"/>
      <c r="D15241"/>
      <c r="E15241"/>
      <c r="F15241"/>
      <c r="G15241"/>
      <c r="H15241" s="26"/>
      <c r="I15241" s="26"/>
      <c r="K15241"/>
      <c r="L15241"/>
      <c r="M15241"/>
      <c r="N15241"/>
      <c r="O15241"/>
      <c r="P15241"/>
      <c r="S15241"/>
    </row>
    <row r="15242" spans="1:20" x14ac:dyDescent="0.3">
      <c r="A15242" s="25"/>
      <c r="B15242"/>
      <c r="C15242"/>
      <c r="D15242"/>
      <c r="E15242"/>
      <c r="F15242"/>
      <c r="G15242"/>
      <c r="H15242" s="26"/>
      <c r="I15242" s="26"/>
      <c r="K15242"/>
      <c r="L15242"/>
      <c r="M15242"/>
      <c r="N15242"/>
      <c r="O15242"/>
      <c r="P15242"/>
      <c r="S15242"/>
    </row>
    <row r="15243" spans="1:20" x14ac:dyDescent="0.3">
      <c r="A15243" s="25"/>
      <c r="B15243"/>
      <c r="C15243"/>
      <c r="D15243"/>
      <c r="E15243"/>
      <c r="F15243"/>
      <c r="G15243"/>
      <c r="H15243" s="14"/>
      <c r="I15243" s="14"/>
      <c r="K15243"/>
      <c r="L15243"/>
      <c r="M15243"/>
      <c r="N15243"/>
      <c r="O15243"/>
      <c r="P15243"/>
      <c r="S15243"/>
    </row>
    <row r="15244" spans="1:20" x14ac:dyDescent="0.3">
      <c r="A15244" s="25"/>
      <c r="B15244"/>
      <c r="C15244"/>
      <c r="D15244"/>
      <c r="E15244"/>
      <c r="F15244"/>
      <c r="G15244"/>
      <c r="H15244" s="14"/>
      <c r="I15244" s="14"/>
      <c r="K15244"/>
      <c r="L15244"/>
      <c r="M15244"/>
      <c r="N15244"/>
      <c r="O15244"/>
      <c r="P15244"/>
      <c r="S15244"/>
    </row>
    <row r="15245" spans="1:20" x14ac:dyDescent="0.3">
      <c r="A15245" s="25"/>
      <c r="B15245"/>
      <c r="C15245"/>
      <c r="D15245"/>
      <c r="E15245"/>
      <c r="F15245"/>
      <c r="G15245"/>
      <c r="H15245"/>
      <c r="I15245"/>
      <c r="K15245"/>
      <c r="L15245"/>
      <c r="M15245"/>
      <c r="N15245"/>
      <c r="O15245"/>
      <c r="P15245"/>
      <c r="S15245"/>
    </row>
    <row r="15246" spans="1:20" x14ac:dyDescent="0.3">
      <c r="A15246" s="25"/>
      <c r="B15246"/>
      <c r="C15246"/>
      <c r="D15246"/>
      <c r="E15246"/>
      <c r="F15246"/>
      <c r="G15246"/>
      <c r="H15246"/>
      <c r="I15246"/>
      <c r="K15246"/>
      <c r="L15246"/>
      <c r="M15246"/>
      <c r="N15246"/>
      <c r="O15246"/>
      <c r="P15246"/>
      <c r="S15246"/>
    </row>
    <row r="15247" spans="1:20" x14ac:dyDescent="0.3">
      <c r="A15247" s="25"/>
      <c r="B15247"/>
      <c r="C15247"/>
      <c r="D15247"/>
      <c r="E15247"/>
      <c r="F15247"/>
      <c r="G15247"/>
      <c r="H15247"/>
      <c r="I15247"/>
      <c r="K15247"/>
      <c r="L15247"/>
      <c r="M15247"/>
      <c r="N15247"/>
      <c r="O15247"/>
      <c r="P15247"/>
      <c r="S15247"/>
    </row>
    <row r="15248" spans="1:20" x14ac:dyDescent="0.3">
      <c r="A15248" s="25"/>
      <c r="B15248"/>
      <c r="C15248"/>
      <c r="D15248"/>
      <c r="E15248"/>
      <c r="F15248"/>
      <c r="G15248"/>
      <c r="H15248"/>
      <c r="I15248"/>
      <c r="K15248"/>
      <c r="L15248"/>
      <c r="M15248"/>
      <c r="N15248"/>
      <c r="O15248"/>
      <c r="P15248"/>
      <c r="S15248"/>
    </row>
    <row r="15249" spans="1:19" x14ac:dyDescent="0.3">
      <c r="A15249" s="25"/>
      <c r="B15249"/>
      <c r="C15249"/>
      <c r="D15249"/>
      <c r="E15249"/>
      <c r="F15249"/>
      <c r="G15249"/>
      <c r="H15249"/>
      <c r="I15249"/>
      <c r="K15249"/>
      <c r="L15249"/>
      <c r="M15249"/>
      <c r="N15249"/>
      <c r="O15249"/>
      <c r="P15249"/>
      <c r="S15249"/>
    </row>
    <row r="15250" spans="1:19" x14ac:dyDescent="0.3">
      <c r="A15250" s="25"/>
      <c r="B15250"/>
      <c r="C15250"/>
      <c r="D15250"/>
      <c r="E15250"/>
      <c r="F15250"/>
      <c r="G15250"/>
      <c r="H15250" s="14"/>
      <c r="I15250" s="14"/>
      <c r="K15250"/>
      <c r="L15250"/>
      <c r="M15250"/>
      <c r="N15250"/>
      <c r="O15250"/>
      <c r="P15250"/>
      <c r="S15250"/>
    </row>
    <row r="15251" spans="1:19" x14ac:dyDescent="0.3">
      <c r="A15251" s="25"/>
      <c r="B15251"/>
      <c r="C15251"/>
      <c r="D15251"/>
      <c r="E15251"/>
      <c r="F15251"/>
      <c r="G15251"/>
      <c r="H15251" s="14"/>
      <c r="I15251" s="14"/>
      <c r="K15251"/>
      <c r="L15251"/>
      <c r="M15251"/>
      <c r="N15251"/>
      <c r="O15251"/>
      <c r="P15251"/>
      <c r="S15251"/>
    </row>
    <row r="15252" spans="1:19" x14ac:dyDescent="0.3">
      <c r="A15252" s="25"/>
      <c r="B15252"/>
      <c r="C15252"/>
      <c r="D15252"/>
      <c r="E15252"/>
      <c r="F15252"/>
      <c r="G15252"/>
      <c r="H15252" s="14"/>
      <c r="I15252" s="14"/>
      <c r="K15252"/>
      <c r="L15252"/>
      <c r="M15252"/>
      <c r="N15252"/>
      <c r="O15252"/>
      <c r="P15252"/>
      <c r="S15252"/>
    </row>
    <row r="15253" spans="1:19" x14ac:dyDescent="0.3">
      <c r="A15253" s="25"/>
      <c r="B15253"/>
      <c r="C15253"/>
      <c r="D15253"/>
      <c r="E15253"/>
      <c r="F15253"/>
      <c r="G15253"/>
      <c r="H15253" s="14"/>
      <c r="I15253" s="14"/>
      <c r="K15253"/>
      <c r="L15253"/>
      <c r="M15253"/>
      <c r="N15253"/>
      <c r="O15253"/>
      <c r="P15253"/>
      <c r="S15253"/>
    </row>
    <row r="15254" spans="1:19" x14ac:dyDescent="0.3">
      <c r="A15254" s="25"/>
      <c r="B15254"/>
      <c r="C15254"/>
      <c r="D15254"/>
      <c r="E15254"/>
      <c r="F15254"/>
      <c r="G15254"/>
      <c r="H15254" s="14"/>
      <c r="I15254" s="14"/>
      <c r="K15254"/>
      <c r="L15254"/>
      <c r="M15254"/>
      <c r="N15254"/>
      <c r="O15254"/>
      <c r="P15254"/>
      <c r="S15254"/>
    </row>
    <row r="15255" spans="1:19" x14ac:dyDescent="0.3">
      <c r="A15255" s="25"/>
      <c r="B15255"/>
      <c r="C15255"/>
      <c r="D15255"/>
      <c r="E15255"/>
      <c r="F15255"/>
      <c r="G15255"/>
      <c r="H15255"/>
      <c r="I15255"/>
      <c r="K15255"/>
      <c r="L15255"/>
      <c r="M15255"/>
      <c r="N15255"/>
      <c r="O15255"/>
      <c r="P15255"/>
      <c r="S15255"/>
    </row>
    <row r="15256" spans="1:19" x14ac:dyDescent="0.3">
      <c r="A15256" s="25"/>
      <c r="B15256"/>
      <c r="C15256"/>
      <c r="D15256"/>
      <c r="E15256"/>
      <c r="F15256"/>
      <c r="G15256"/>
      <c r="H15256" s="26"/>
      <c r="I15256" s="26"/>
      <c r="K15256"/>
      <c r="L15256"/>
      <c r="M15256"/>
      <c r="N15256"/>
      <c r="O15256"/>
      <c r="P15256"/>
      <c r="S15256"/>
    </row>
    <row r="15257" spans="1:19" x14ac:dyDescent="0.3">
      <c r="A15257" s="25"/>
      <c r="B15257"/>
      <c r="C15257"/>
      <c r="D15257"/>
      <c r="E15257"/>
      <c r="F15257"/>
      <c r="G15257"/>
      <c r="H15257" s="26"/>
      <c r="I15257" s="26"/>
      <c r="K15257"/>
      <c r="L15257"/>
      <c r="M15257"/>
      <c r="N15257"/>
      <c r="O15257"/>
      <c r="P15257"/>
      <c r="S15257"/>
    </row>
    <row r="15258" spans="1:19" x14ac:dyDescent="0.3">
      <c r="A15258" s="25"/>
      <c r="B15258"/>
      <c r="C15258"/>
      <c r="D15258"/>
      <c r="E15258"/>
      <c r="F15258"/>
      <c r="G15258"/>
      <c r="H15258" s="26"/>
      <c r="I15258" s="26"/>
      <c r="K15258"/>
      <c r="L15258"/>
      <c r="M15258"/>
      <c r="N15258"/>
      <c r="O15258"/>
      <c r="P15258"/>
      <c r="S15258"/>
    </row>
    <row r="15259" spans="1:19" x14ac:dyDescent="0.3">
      <c r="A15259" s="25"/>
      <c r="B15259"/>
      <c r="C15259"/>
      <c r="D15259"/>
      <c r="E15259"/>
      <c r="F15259"/>
      <c r="G15259"/>
      <c r="H15259" s="26"/>
      <c r="I15259" s="26"/>
      <c r="K15259"/>
      <c r="L15259"/>
      <c r="M15259"/>
      <c r="N15259"/>
      <c r="O15259"/>
      <c r="P15259"/>
      <c r="S15259"/>
    </row>
    <row r="15260" spans="1:19" x14ac:dyDescent="0.3">
      <c r="A15260" s="25"/>
      <c r="B15260"/>
      <c r="C15260"/>
      <c r="D15260"/>
      <c r="E15260"/>
      <c r="F15260"/>
      <c r="G15260"/>
      <c r="H15260" s="26"/>
      <c r="I15260" s="26"/>
      <c r="K15260"/>
      <c r="L15260"/>
      <c r="M15260"/>
      <c r="N15260"/>
      <c r="O15260"/>
      <c r="P15260"/>
      <c r="S15260"/>
    </row>
    <row r="15261" spans="1:19" x14ac:dyDescent="0.3">
      <c r="A15261" s="25"/>
      <c r="B15261"/>
      <c r="C15261"/>
      <c r="D15261"/>
      <c r="E15261"/>
      <c r="F15261"/>
      <c r="G15261"/>
      <c r="H15261" s="26"/>
      <c r="I15261" s="26"/>
      <c r="K15261"/>
      <c r="L15261"/>
      <c r="M15261"/>
      <c r="N15261"/>
      <c r="O15261"/>
      <c r="P15261"/>
      <c r="S15261"/>
    </row>
    <row r="15262" spans="1:19" x14ac:dyDescent="0.3">
      <c r="A15262" s="25"/>
      <c r="B15262"/>
      <c r="C15262"/>
      <c r="D15262"/>
      <c r="E15262"/>
      <c r="F15262"/>
      <c r="G15262"/>
      <c r="H15262" s="26"/>
      <c r="I15262" s="26"/>
      <c r="K15262"/>
      <c r="L15262"/>
      <c r="M15262"/>
      <c r="N15262"/>
      <c r="O15262"/>
      <c r="P15262"/>
      <c r="S15262"/>
    </row>
    <row r="15263" spans="1:19" x14ac:dyDescent="0.3">
      <c r="A15263" s="25"/>
      <c r="B15263"/>
      <c r="C15263"/>
      <c r="D15263"/>
      <c r="E15263"/>
      <c r="F15263"/>
      <c r="G15263"/>
      <c r="H15263" s="26"/>
      <c r="I15263" s="26"/>
      <c r="K15263"/>
      <c r="L15263"/>
      <c r="M15263"/>
      <c r="N15263"/>
      <c r="O15263"/>
      <c r="P15263"/>
      <c r="S15263"/>
    </row>
    <row r="15264" spans="1:19" x14ac:dyDescent="0.3">
      <c r="A15264" s="25"/>
      <c r="B15264"/>
      <c r="C15264"/>
      <c r="D15264"/>
      <c r="E15264"/>
      <c r="F15264"/>
      <c r="G15264"/>
      <c r="H15264" s="26"/>
      <c r="I15264" s="26"/>
      <c r="K15264"/>
      <c r="L15264"/>
      <c r="M15264"/>
      <c r="N15264"/>
      <c r="O15264"/>
      <c r="P15264"/>
      <c r="S15264"/>
    </row>
    <row r="15265" spans="1:20" x14ac:dyDescent="0.3">
      <c r="A15265" s="25"/>
      <c r="B15265"/>
      <c r="C15265"/>
      <c r="D15265"/>
      <c r="E15265"/>
      <c r="F15265"/>
      <c r="G15265"/>
      <c r="H15265" s="26"/>
      <c r="I15265" s="26"/>
      <c r="K15265"/>
      <c r="L15265"/>
      <c r="M15265"/>
      <c r="N15265"/>
      <c r="O15265"/>
      <c r="P15265"/>
      <c r="S15265"/>
    </row>
    <row r="15266" spans="1:20" x14ac:dyDescent="0.3">
      <c r="A15266" s="25"/>
      <c r="B15266"/>
      <c r="C15266"/>
      <c r="D15266"/>
      <c r="E15266"/>
      <c r="F15266"/>
      <c r="G15266"/>
      <c r="H15266" s="26"/>
      <c r="I15266" s="26"/>
      <c r="K15266"/>
      <c r="L15266"/>
      <c r="M15266"/>
      <c r="N15266"/>
      <c r="O15266"/>
      <c r="P15266"/>
      <c r="S15266"/>
    </row>
    <row r="15267" spans="1:20" x14ac:dyDescent="0.3">
      <c r="A15267" s="25"/>
      <c r="B15267"/>
      <c r="C15267"/>
      <c r="D15267"/>
      <c r="E15267"/>
      <c r="F15267"/>
      <c r="G15267"/>
      <c r="H15267" s="26"/>
      <c r="I15267" s="26"/>
      <c r="K15267"/>
      <c r="L15267"/>
      <c r="M15267"/>
      <c r="N15267"/>
      <c r="O15267"/>
      <c r="P15267"/>
      <c r="S15267"/>
    </row>
    <row r="15268" spans="1:20" x14ac:dyDescent="0.3">
      <c r="A15268" s="25"/>
      <c r="B15268"/>
      <c r="C15268"/>
      <c r="D15268"/>
      <c r="E15268"/>
      <c r="F15268"/>
      <c r="G15268"/>
      <c r="H15268" s="26"/>
      <c r="I15268" s="26"/>
      <c r="K15268"/>
      <c r="L15268"/>
      <c r="M15268"/>
      <c r="N15268"/>
      <c r="O15268"/>
      <c r="P15268"/>
      <c r="S15268"/>
    </row>
    <row r="15269" spans="1:20" x14ac:dyDescent="0.3">
      <c r="A15269" s="25"/>
      <c r="B15269"/>
      <c r="C15269"/>
      <c r="D15269"/>
      <c r="E15269"/>
      <c r="F15269"/>
      <c r="G15269"/>
      <c r="H15269" s="26"/>
      <c r="I15269" s="26"/>
      <c r="K15269"/>
      <c r="L15269"/>
      <c r="M15269"/>
      <c r="N15269"/>
      <c r="O15269"/>
      <c r="P15269"/>
      <c r="S15269"/>
    </row>
    <row r="15270" spans="1:20" x14ac:dyDescent="0.3">
      <c r="A15270" s="25"/>
      <c r="B15270"/>
      <c r="C15270"/>
      <c r="D15270"/>
      <c r="E15270"/>
      <c r="F15270"/>
      <c r="G15270"/>
      <c r="H15270" s="26"/>
      <c r="I15270" s="26"/>
      <c r="K15270"/>
      <c r="L15270"/>
      <c r="M15270"/>
      <c r="N15270"/>
      <c r="O15270"/>
      <c r="P15270"/>
      <c r="S15270"/>
    </row>
    <row r="15271" spans="1:20" x14ac:dyDescent="0.3">
      <c r="A15271" s="25"/>
      <c r="B15271"/>
      <c r="C15271"/>
      <c r="D15271"/>
      <c r="E15271"/>
      <c r="F15271"/>
      <c r="G15271"/>
      <c r="H15271" s="26"/>
      <c r="I15271" s="26"/>
      <c r="K15271"/>
      <c r="L15271"/>
      <c r="M15271"/>
      <c r="N15271"/>
      <c r="O15271"/>
      <c r="P15271"/>
      <c r="S15271"/>
    </row>
    <row r="15272" spans="1:20" x14ac:dyDescent="0.3">
      <c r="A15272" s="25"/>
      <c r="B15272"/>
      <c r="C15272"/>
      <c r="D15272"/>
      <c r="E15272"/>
      <c r="F15272"/>
      <c r="G15272"/>
      <c r="H15272" s="26"/>
      <c r="I15272" s="26"/>
      <c r="K15272"/>
      <c r="L15272"/>
      <c r="M15272"/>
      <c r="N15272"/>
      <c r="O15272"/>
      <c r="P15272"/>
      <c r="S15272"/>
    </row>
    <row r="15273" spans="1:20" x14ac:dyDescent="0.3">
      <c r="A15273" s="25"/>
      <c r="B15273"/>
      <c r="C15273"/>
      <c r="D15273"/>
      <c r="E15273"/>
      <c r="F15273"/>
      <c r="G15273"/>
      <c r="H15273" s="26"/>
      <c r="I15273" s="26"/>
      <c r="K15273"/>
      <c r="L15273"/>
      <c r="M15273"/>
      <c r="N15273"/>
      <c r="O15273"/>
      <c r="P15273"/>
      <c r="S15273"/>
    </row>
    <row r="15274" spans="1:20" x14ac:dyDescent="0.3">
      <c r="A15274" s="25"/>
      <c r="B15274"/>
      <c r="C15274"/>
      <c r="D15274"/>
      <c r="E15274"/>
      <c r="F15274"/>
      <c r="G15274"/>
      <c r="H15274"/>
      <c r="I15274" s="14"/>
      <c r="K15274"/>
      <c r="L15274"/>
      <c r="M15274"/>
      <c r="N15274"/>
      <c r="O15274"/>
      <c r="P15274"/>
      <c r="S15274"/>
    </row>
    <row r="15275" spans="1:20" x14ac:dyDescent="0.3">
      <c r="A15275" s="25"/>
      <c r="B15275"/>
      <c r="C15275"/>
      <c r="D15275"/>
      <c r="E15275"/>
      <c r="F15275"/>
      <c r="G15275"/>
      <c r="H15275"/>
      <c r="I15275" s="14"/>
      <c r="K15275"/>
      <c r="L15275"/>
      <c r="M15275"/>
      <c r="N15275"/>
      <c r="O15275"/>
      <c r="P15275"/>
      <c r="S15275"/>
    </row>
    <row r="15276" spans="1:20" x14ac:dyDescent="0.3">
      <c r="A15276" s="25"/>
      <c r="B15276"/>
      <c r="C15276"/>
      <c r="D15276"/>
      <c r="E15276"/>
      <c r="F15276"/>
      <c r="G15276"/>
      <c r="H15276"/>
      <c r="I15276" s="14"/>
      <c r="K15276"/>
      <c r="L15276"/>
      <c r="M15276"/>
      <c r="N15276"/>
      <c r="O15276"/>
      <c r="P15276"/>
      <c r="S15276"/>
    </row>
    <row r="15277" spans="1:20" x14ac:dyDescent="0.3">
      <c r="A15277" s="25"/>
      <c r="B15277"/>
      <c r="C15277"/>
      <c r="D15277"/>
      <c r="E15277"/>
      <c r="F15277"/>
      <c r="G15277"/>
      <c r="H15277"/>
      <c r="I15277" s="14"/>
      <c r="K15277"/>
      <c r="L15277"/>
      <c r="M15277"/>
      <c r="N15277"/>
      <c r="O15277"/>
      <c r="P15277"/>
      <c r="S15277"/>
    </row>
    <row r="15278" spans="1:20" x14ac:dyDescent="0.3">
      <c r="A15278" s="25"/>
      <c r="B15278"/>
      <c r="C15278"/>
      <c r="D15278"/>
      <c r="E15278"/>
      <c r="F15278"/>
      <c r="G15278"/>
      <c r="H15278"/>
      <c r="I15278" s="14"/>
      <c r="K15278"/>
      <c r="L15278"/>
      <c r="M15278"/>
      <c r="N15278"/>
      <c r="O15278"/>
      <c r="P15278"/>
      <c r="S15278"/>
    </row>
    <row r="15279" spans="1:20" x14ac:dyDescent="0.3">
      <c r="A15279" s="25"/>
      <c r="B15279"/>
      <c r="C15279"/>
      <c r="D15279"/>
      <c r="E15279"/>
      <c r="F15279"/>
      <c r="G15279"/>
      <c r="H15279"/>
      <c r="I15279"/>
      <c r="K15279"/>
      <c r="L15279"/>
      <c r="M15279"/>
      <c r="N15279"/>
      <c r="O15279"/>
      <c r="P15279"/>
      <c r="S15279"/>
    </row>
    <row r="15280" spans="1:20" x14ac:dyDescent="0.3">
      <c r="A15280" s="25"/>
      <c r="B15280"/>
      <c r="C15280"/>
      <c r="D15280"/>
      <c r="E15280"/>
      <c r="F15280"/>
      <c r="G15280"/>
      <c r="H15280" s="26"/>
      <c r="I15280" s="26"/>
      <c r="K15280"/>
      <c r="L15280"/>
      <c r="M15280"/>
      <c r="N15280"/>
      <c r="O15280"/>
      <c r="P15280"/>
      <c r="S15280"/>
      <c r="T15280" s="7"/>
    </row>
    <row r="15281" spans="1:20" x14ac:dyDescent="0.3">
      <c r="A15281" s="25"/>
      <c r="B15281"/>
      <c r="C15281"/>
      <c r="D15281"/>
      <c r="E15281"/>
      <c r="F15281"/>
      <c r="G15281"/>
      <c r="H15281" s="26"/>
      <c r="I15281" s="26"/>
      <c r="K15281"/>
      <c r="L15281"/>
      <c r="M15281"/>
      <c r="N15281"/>
      <c r="O15281"/>
      <c r="P15281"/>
      <c r="S15281"/>
      <c r="T15281" s="7"/>
    </row>
    <row r="15282" spans="1:20" x14ac:dyDescent="0.3">
      <c r="A15282" s="25"/>
      <c r="B15282"/>
      <c r="C15282"/>
      <c r="D15282"/>
      <c r="E15282"/>
      <c r="F15282"/>
      <c r="G15282"/>
      <c r="H15282" s="26"/>
      <c r="I15282" s="26"/>
      <c r="K15282"/>
      <c r="L15282"/>
      <c r="M15282"/>
      <c r="N15282"/>
      <c r="O15282"/>
      <c r="P15282"/>
      <c r="S15282"/>
    </row>
    <row r="15283" spans="1:20" x14ac:dyDescent="0.3">
      <c r="A15283" s="25"/>
      <c r="B15283"/>
      <c r="C15283"/>
      <c r="D15283"/>
      <c r="E15283"/>
      <c r="F15283"/>
      <c r="G15283"/>
      <c r="H15283" s="26"/>
      <c r="I15283" s="26"/>
      <c r="K15283"/>
      <c r="L15283"/>
      <c r="M15283"/>
      <c r="N15283"/>
      <c r="O15283"/>
      <c r="P15283"/>
      <c r="S15283"/>
    </row>
    <row r="15284" spans="1:20" x14ac:dyDescent="0.3">
      <c r="A15284" s="25"/>
      <c r="B15284"/>
      <c r="C15284"/>
      <c r="D15284"/>
      <c r="E15284"/>
      <c r="F15284"/>
      <c r="G15284"/>
      <c r="H15284" s="26"/>
      <c r="I15284" s="26"/>
      <c r="K15284"/>
      <c r="L15284"/>
      <c r="M15284"/>
      <c r="N15284"/>
      <c r="O15284"/>
      <c r="P15284"/>
      <c r="S15284"/>
    </row>
    <row r="15285" spans="1:20" x14ac:dyDescent="0.3">
      <c r="A15285" s="25"/>
      <c r="B15285"/>
      <c r="C15285"/>
      <c r="D15285"/>
      <c r="E15285"/>
      <c r="F15285"/>
      <c r="G15285"/>
      <c r="H15285" s="26"/>
      <c r="I15285" s="26"/>
      <c r="K15285"/>
      <c r="L15285"/>
      <c r="M15285"/>
      <c r="N15285"/>
      <c r="O15285"/>
      <c r="P15285"/>
      <c r="S15285"/>
    </row>
    <row r="15286" spans="1:20" x14ac:dyDescent="0.3">
      <c r="A15286" s="25"/>
      <c r="B15286"/>
      <c r="C15286"/>
      <c r="D15286"/>
      <c r="E15286"/>
      <c r="F15286"/>
      <c r="G15286"/>
      <c r="H15286" s="26"/>
      <c r="I15286" s="26"/>
      <c r="K15286"/>
      <c r="L15286"/>
      <c r="M15286"/>
      <c r="N15286"/>
      <c r="O15286"/>
      <c r="P15286"/>
      <c r="S15286"/>
    </row>
    <row r="15287" spans="1:20" x14ac:dyDescent="0.3">
      <c r="A15287" s="25"/>
      <c r="B15287"/>
      <c r="C15287"/>
      <c r="D15287"/>
      <c r="E15287"/>
      <c r="F15287"/>
      <c r="G15287"/>
      <c r="H15287" s="26"/>
      <c r="I15287" s="26"/>
      <c r="K15287"/>
      <c r="L15287"/>
      <c r="M15287"/>
      <c r="N15287"/>
      <c r="O15287"/>
      <c r="P15287"/>
      <c r="S15287"/>
    </row>
    <row r="15288" spans="1:20" x14ac:dyDescent="0.3">
      <c r="A15288" s="25"/>
      <c r="B15288"/>
      <c r="C15288"/>
      <c r="D15288"/>
      <c r="E15288"/>
      <c r="F15288"/>
      <c r="G15288"/>
      <c r="H15288" s="26"/>
      <c r="I15288" s="26"/>
      <c r="K15288"/>
      <c r="L15288"/>
      <c r="M15288"/>
      <c r="N15288"/>
      <c r="O15288"/>
      <c r="P15288"/>
      <c r="S15288"/>
    </row>
    <row r="15289" spans="1:20" x14ac:dyDescent="0.3">
      <c r="A15289" s="25"/>
      <c r="B15289"/>
      <c r="C15289"/>
      <c r="D15289"/>
      <c r="E15289"/>
      <c r="F15289"/>
      <c r="G15289"/>
      <c r="H15289" s="26"/>
      <c r="I15289" s="26"/>
      <c r="K15289"/>
      <c r="L15289"/>
      <c r="M15289"/>
      <c r="N15289"/>
      <c r="O15289"/>
      <c r="P15289"/>
      <c r="S15289"/>
    </row>
    <row r="15290" spans="1:20" x14ac:dyDescent="0.3">
      <c r="A15290" s="25"/>
      <c r="B15290"/>
      <c r="C15290"/>
      <c r="D15290"/>
      <c r="E15290"/>
      <c r="F15290"/>
      <c r="G15290"/>
      <c r="H15290" s="26"/>
      <c r="I15290" s="26"/>
      <c r="K15290"/>
      <c r="L15290"/>
      <c r="M15290"/>
      <c r="N15290"/>
      <c r="O15290"/>
      <c r="P15290"/>
      <c r="S15290"/>
    </row>
    <row r="15291" spans="1:20" x14ac:dyDescent="0.3">
      <c r="A15291" s="25"/>
      <c r="B15291"/>
      <c r="C15291"/>
      <c r="D15291"/>
      <c r="E15291"/>
      <c r="F15291"/>
      <c r="G15291"/>
      <c r="H15291" s="26"/>
      <c r="I15291" s="26"/>
      <c r="K15291"/>
      <c r="L15291"/>
      <c r="M15291"/>
      <c r="N15291"/>
      <c r="O15291"/>
      <c r="P15291"/>
      <c r="S15291"/>
      <c r="T15291" s="7"/>
    </row>
    <row r="15292" spans="1:20" x14ac:dyDescent="0.3">
      <c r="A15292" s="25"/>
      <c r="B15292"/>
      <c r="C15292"/>
      <c r="D15292"/>
      <c r="E15292"/>
      <c r="F15292"/>
      <c r="G15292"/>
      <c r="H15292" s="14"/>
      <c r="I15292" s="14"/>
      <c r="K15292"/>
      <c r="L15292"/>
      <c r="M15292"/>
      <c r="N15292"/>
      <c r="O15292"/>
      <c r="P15292"/>
      <c r="S15292"/>
    </row>
    <row r="15293" spans="1:20" x14ac:dyDescent="0.3">
      <c r="A15293" s="25"/>
      <c r="B15293"/>
      <c r="C15293"/>
      <c r="D15293"/>
      <c r="E15293"/>
      <c r="F15293"/>
      <c r="G15293"/>
      <c r="H15293" s="14"/>
      <c r="I15293" s="14"/>
      <c r="K15293"/>
      <c r="L15293"/>
      <c r="M15293"/>
      <c r="N15293"/>
      <c r="O15293"/>
      <c r="P15293"/>
      <c r="S15293"/>
    </row>
    <row r="15294" spans="1:20" x14ac:dyDescent="0.3">
      <c r="A15294" s="25"/>
      <c r="B15294"/>
      <c r="C15294"/>
      <c r="D15294"/>
      <c r="E15294"/>
      <c r="F15294"/>
      <c r="G15294"/>
      <c r="H15294" s="14"/>
      <c r="I15294" s="14"/>
      <c r="K15294"/>
      <c r="L15294"/>
      <c r="M15294"/>
      <c r="N15294"/>
      <c r="O15294"/>
      <c r="P15294"/>
      <c r="S15294"/>
    </row>
    <row r="15295" spans="1:20" x14ac:dyDescent="0.3">
      <c r="A15295" s="25"/>
      <c r="B15295"/>
      <c r="C15295"/>
      <c r="D15295"/>
      <c r="E15295"/>
      <c r="F15295"/>
      <c r="G15295"/>
      <c r="H15295" s="14"/>
      <c r="I15295" s="14"/>
      <c r="K15295"/>
      <c r="L15295"/>
      <c r="M15295"/>
      <c r="N15295"/>
      <c r="O15295"/>
      <c r="P15295"/>
      <c r="S15295"/>
    </row>
    <row r="15296" spans="1:20" x14ac:dyDescent="0.3">
      <c r="A15296" s="25"/>
      <c r="B15296"/>
      <c r="C15296"/>
      <c r="D15296"/>
      <c r="E15296"/>
      <c r="F15296"/>
      <c r="G15296"/>
      <c r="H15296"/>
      <c r="I15296"/>
      <c r="K15296"/>
      <c r="L15296"/>
      <c r="M15296"/>
      <c r="N15296"/>
      <c r="O15296"/>
      <c r="P15296"/>
      <c r="S15296"/>
    </row>
    <row r="15297" spans="1:20" x14ac:dyDescent="0.3">
      <c r="A15297" s="25"/>
      <c r="B15297"/>
      <c r="C15297"/>
      <c r="D15297"/>
      <c r="E15297"/>
      <c r="F15297"/>
      <c r="G15297"/>
      <c r="H15297"/>
      <c r="I15297" s="14"/>
      <c r="K15297"/>
      <c r="L15297"/>
      <c r="M15297"/>
      <c r="N15297"/>
      <c r="O15297"/>
      <c r="P15297"/>
      <c r="S15297"/>
    </row>
    <row r="15298" spans="1:20" x14ac:dyDescent="0.3">
      <c r="A15298" s="25"/>
      <c r="B15298"/>
      <c r="C15298"/>
      <c r="D15298"/>
      <c r="E15298"/>
      <c r="F15298"/>
      <c r="G15298"/>
      <c r="H15298"/>
      <c r="I15298"/>
      <c r="K15298"/>
      <c r="L15298"/>
      <c r="M15298"/>
      <c r="N15298"/>
      <c r="O15298"/>
      <c r="P15298"/>
      <c r="S15298"/>
    </row>
    <row r="15299" spans="1:20" x14ac:dyDescent="0.3">
      <c r="A15299" s="25"/>
      <c r="B15299"/>
      <c r="C15299"/>
      <c r="D15299"/>
      <c r="E15299"/>
      <c r="F15299"/>
      <c r="G15299"/>
      <c r="H15299" s="14"/>
      <c r="I15299" s="14"/>
      <c r="K15299"/>
      <c r="L15299"/>
      <c r="M15299"/>
      <c r="N15299"/>
      <c r="O15299"/>
      <c r="P15299"/>
      <c r="S15299"/>
      <c r="T15299" s="7"/>
    </row>
    <row r="15300" spans="1:20" x14ac:dyDescent="0.3">
      <c r="A15300" s="25"/>
      <c r="B15300"/>
      <c r="C15300"/>
      <c r="D15300"/>
      <c r="E15300"/>
      <c r="F15300"/>
      <c r="G15300"/>
      <c r="H15300"/>
      <c r="I15300"/>
      <c r="K15300"/>
      <c r="L15300"/>
      <c r="M15300"/>
      <c r="N15300"/>
      <c r="O15300"/>
      <c r="P15300"/>
      <c r="S15300"/>
    </row>
    <row r="15301" spans="1:20" x14ac:dyDescent="0.3">
      <c r="A15301" s="25"/>
      <c r="B15301"/>
      <c r="C15301"/>
      <c r="D15301"/>
      <c r="E15301"/>
      <c r="F15301"/>
      <c r="G15301"/>
      <c r="H15301" s="14"/>
      <c r="I15301" s="14"/>
      <c r="K15301"/>
      <c r="L15301"/>
      <c r="M15301"/>
      <c r="N15301"/>
      <c r="O15301"/>
      <c r="P15301"/>
      <c r="S15301"/>
      <c r="T15301" s="7"/>
    </row>
    <row r="15302" spans="1:20" x14ac:dyDescent="0.3">
      <c r="A15302" s="25"/>
      <c r="B15302"/>
      <c r="C15302"/>
      <c r="D15302"/>
      <c r="E15302"/>
      <c r="F15302"/>
      <c r="G15302"/>
      <c r="H15302" s="26"/>
      <c r="I15302" s="26"/>
      <c r="K15302"/>
      <c r="L15302"/>
      <c r="M15302"/>
      <c r="N15302"/>
      <c r="O15302"/>
      <c r="P15302"/>
      <c r="S15302"/>
    </row>
    <row r="15303" spans="1:20" x14ac:dyDescent="0.3">
      <c r="A15303" s="25"/>
      <c r="B15303"/>
      <c r="C15303"/>
      <c r="D15303"/>
      <c r="E15303"/>
      <c r="F15303"/>
      <c r="G15303"/>
      <c r="H15303" s="26"/>
      <c r="I15303" s="26"/>
      <c r="K15303"/>
      <c r="L15303"/>
      <c r="M15303"/>
      <c r="N15303"/>
      <c r="O15303"/>
      <c r="P15303"/>
      <c r="S15303"/>
    </row>
    <row r="15304" spans="1:20" x14ac:dyDescent="0.3">
      <c r="A15304" s="25"/>
      <c r="B15304"/>
      <c r="C15304"/>
      <c r="D15304"/>
      <c r="E15304"/>
      <c r="F15304"/>
      <c r="G15304"/>
      <c r="H15304" s="26"/>
      <c r="I15304" s="26"/>
      <c r="K15304"/>
      <c r="L15304"/>
      <c r="M15304"/>
      <c r="N15304"/>
      <c r="O15304"/>
      <c r="P15304"/>
      <c r="S15304"/>
    </row>
    <row r="15305" spans="1:20" x14ac:dyDescent="0.3">
      <c r="A15305" s="25"/>
      <c r="B15305"/>
      <c r="C15305"/>
      <c r="D15305"/>
      <c r="E15305"/>
      <c r="F15305"/>
      <c r="G15305"/>
      <c r="H15305" s="14"/>
      <c r="I15305"/>
      <c r="K15305"/>
      <c r="L15305"/>
      <c r="M15305"/>
      <c r="N15305"/>
      <c r="O15305"/>
      <c r="P15305"/>
      <c r="S15305"/>
    </row>
    <row r="15306" spans="1:20" x14ac:dyDescent="0.3">
      <c r="A15306" s="25"/>
      <c r="B15306"/>
      <c r="C15306"/>
      <c r="D15306"/>
      <c r="E15306"/>
      <c r="F15306"/>
      <c r="G15306"/>
      <c r="H15306" s="14"/>
      <c r="I15306"/>
      <c r="K15306"/>
      <c r="L15306"/>
      <c r="M15306"/>
      <c r="N15306"/>
      <c r="O15306"/>
      <c r="P15306"/>
      <c r="S15306"/>
    </row>
    <row r="15307" spans="1:20" x14ac:dyDescent="0.3">
      <c r="A15307" s="25"/>
      <c r="B15307"/>
      <c r="C15307"/>
      <c r="D15307"/>
      <c r="E15307"/>
      <c r="F15307"/>
      <c r="G15307"/>
      <c r="H15307" s="14"/>
      <c r="I15307" s="14"/>
      <c r="K15307"/>
      <c r="L15307"/>
      <c r="M15307"/>
      <c r="N15307"/>
      <c r="O15307"/>
      <c r="P15307"/>
      <c r="S15307"/>
    </row>
    <row r="15308" spans="1:20" x14ac:dyDescent="0.3">
      <c r="A15308" s="25"/>
      <c r="B15308"/>
      <c r="C15308"/>
      <c r="D15308"/>
      <c r="E15308"/>
      <c r="F15308"/>
      <c r="G15308"/>
      <c r="H15308" s="26"/>
      <c r="I15308" s="26"/>
      <c r="K15308"/>
      <c r="L15308"/>
      <c r="M15308"/>
      <c r="N15308"/>
      <c r="O15308"/>
      <c r="P15308"/>
      <c r="S15308"/>
      <c r="T15308" s="7"/>
    </row>
    <row r="15309" spans="1:20" x14ac:dyDescent="0.3">
      <c r="A15309" s="25"/>
      <c r="B15309"/>
      <c r="C15309"/>
      <c r="D15309"/>
      <c r="E15309"/>
      <c r="F15309"/>
      <c r="G15309"/>
      <c r="H15309" s="26"/>
      <c r="I15309" s="26"/>
      <c r="K15309"/>
      <c r="L15309"/>
      <c r="M15309"/>
      <c r="N15309"/>
      <c r="O15309"/>
      <c r="P15309"/>
      <c r="S15309"/>
    </row>
    <row r="15310" spans="1:20" x14ac:dyDescent="0.3">
      <c r="A15310" s="25"/>
      <c r="B15310"/>
      <c r="C15310"/>
      <c r="D15310"/>
      <c r="E15310"/>
      <c r="F15310"/>
      <c r="G15310"/>
      <c r="H15310" s="26"/>
      <c r="I15310" s="26"/>
      <c r="K15310"/>
      <c r="L15310"/>
      <c r="M15310"/>
      <c r="N15310"/>
      <c r="O15310"/>
      <c r="P15310"/>
      <c r="S15310"/>
    </row>
    <row r="15311" spans="1:20" x14ac:dyDescent="0.3">
      <c r="A15311" s="25"/>
      <c r="B15311"/>
      <c r="C15311"/>
      <c r="D15311"/>
      <c r="E15311"/>
      <c r="F15311"/>
      <c r="G15311"/>
      <c r="H15311"/>
      <c r="I15311"/>
      <c r="K15311"/>
      <c r="L15311"/>
      <c r="M15311"/>
      <c r="N15311"/>
      <c r="O15311"/>
      <c r="P15311"/>
      <c r="S15311"/>
    </row>
    <row r="15312" spans="1:20" x14ac:dyDescent="0.3">
      <c r="A15312" s="25"/>
      <c r="B15312"/>
      <c r="C15312"/>
      <c r="D15312"/>
      <c r="E15312"/>
      <c r="F15312"/>
      <c r="G15312"/>
      <c r="H15312"/>
      <c r="I15312"/>
      <c r="K15312"/>
      <c r="L15312"/>
      <c r="M15312"/>
      <c r="N15312"/>
      <c r="O15312"/>
      <c r="P15312"/>
      <c r="S15312"/>
    </row>
    <row r="15313" spans="1:20" x14ac:dyDescent="0.3">
      <c r="A15313" s="25"/>
      <c r="B15313"/>
      <c r="C15313"/>
      <c r="D15313"/>
      <c r="E15313"/>
      <c r="F15313"/>
      <c r="G15313"/>
      <c r="H15313"/>
      <c r="I15313"/>
      <c r="K15313"/>
      <c r="L15313"/>
      <c r="M15313"/>
      <c r="N15313"/>
      <c r="O15313"/>
      <c r="P15313"/>
      <c r="S15313"/>
    </row>
    <row r="15314" spans="1:20" x14ac:dyDescent="0.3">
      <c r="A15314" s="25"/>
      <c r="B15314"/>
      <c r="C15314"/>
      <c r="D15314"/>
      <c r="E15314"/>
      <c r="F15314"/>
      <c r="G15314"/>
      <c r="H15314" s="26"/>
      <c r="I15314" s="14"/>
      <c r="K15314"/>
      <c r="L15314"/>
      <c r="M15314"/>
      <c r="N15314"/>
      <c r="O15314"/>
      <c r="P15314"/>
      <c r="S15314"/>
      <c r="T15314" s="7"/>
    </row>
    <row r="15315" spans="1:20" x14ac:dyDescent="0.3">
      <c r="A15315" s="25"/>
      <c r="B15315"/>
      <c r="C15315"/>
      <c r="D15315"/>
      <c r="E15315"/>
      <c r="F15315"/>
      <c r="G15315"/>
      <c r="H15315" s="26"/>
      <c r="I15315"/>
      <c r="K15315"/>
      <c r="L15315"/>
      <c r="M15315"/>
      <c r="N15315"/>
      <c r="O15315"/>
      <c r="P15315"/>
      <c r="S15315"/>
    </row>
    <row r="15316" spans="1:20" x14ac:dyDescent="0.3">
      <c r="A15316" s="25"/>
      <c r="B15316"/>
      <c r="C15316"/>
      <c r="D15316"/>
      <c r="E15316"/>
      <c r="F15316"/>
      <c r="G15316"/>
      <c r="H15316" s="26"/>
      <c r="I15316"/>
      <c r="K15316"/>
      <c r="L15316"/>
      <c r="M15316"/>
      <c r="N15316"/>
      <c r="O15316"/>
      <c r="P15316"/>
      <c r="S15316"/>
    </row>
    <row r="15317" spans="1:20" x14ac:dyDescent="0.3">
      <c r="A15317" s="25"/>
      <c r="B15317"/>
      <c r="C15317"/>
      <c r="D15317"/>
      <c r="E15317"/>
      <c r="F15317"/>
      <c r="G15317"/>
      <c r="H15317"/>
      <c r="I15317"/>
      <c r="K15317"/>
      <c r="L15317"/>
      <c r="M15317"/>
      <c r="N15317"/>
      <c r="O15317"/>
      <c r="P15317"/>
      <c r="S15317"/>
    </row>
    <row r="15318" spans="1:20" x14ac:dyDescent="0.3">
      <c r="A15318" s="25"/>
      <c r="B15318"/>
      <c r="C15318"/>
      <c r="D15318"/>
      <c r="E15318"/>
      <c r="F15318"/>
      <c r="G15318"/>
      <c r="H15318" s="14"/>
      <c r="I15318" s="14"/>
      <c r="K15318"/>
      <c r="L15318"/>
      <c r="M15318"/>
      <c r="N15318"/>
      <c r="O15318"/>
      <c r="P15318"/>
      <c r="S15318"/>
      <c r="T15318" s="7"/>
    </row>
    <row r="15319" spans="1:20" x14ac:dyDescent="0.3">
      <c r="A15319" s="25"/>
      <c r="B15319"/>
      <c r="C15319"/>
      <c r="D15319"/>
      <c r="E15319"/>
      <c r="F15319"/>
      <c r="G15319"/>
      <c r="H15319" s="14"/>
      <c r="I15319" s="14"/>
      <c r="K15319"/>
      <c r="L15319"/>
      <c r="M15319"/>
      <c r="N15319"/>
      <c r="O15319"/>
      <c r="P15319"/>
      <c r="S15319"/>
    </row>
    <row r="15320" spans="1:20" x14ac:dyDescent="0.3">
      <c r="A15320" s="25"/>
      <c r="B15320"/>
      <c r="C15320"/>
      <c r="D15320"/>
      <c r="E15320"/>
      <c r="F15320"/>
      <c r="G15320"/>
      <c r="H15320" s="14"/>
      <c r="I15320" s="14"/>
      <c r="K15320"/>
      <c r="L15320"/>
      <c r="M15320"/>
      <c r="N15320"/>
      <c r="O15320"/>
      <c r="P15320"/>
      <c r="S15320"/>
    </row>
    <row r="15321" spans="1:20" x14ac:dyDescent="0.3">
      <c r="A15321" s="25"/>
      <c r="B15321"/>
      <c r="C15321"/>
      <c r="D15321"/>
      <c r="E15321"/>
      <c r="F15321"/>
      <c r="G15321"/>
      <c r="H15321" s="14"/>
      <c r="I15321" s="14"/>
      <c r="K15321"/>
      <c r="L15321"/>
      <c r="M15321"/>
      <c r="N15321"/>
      <c r="O15321"/>
      <c r="P15321"/>
      <c r="S15321"/>
    </row>
    <row r="15322" spans="1:20" x14ac:dyDescent="0.3">
      <c r="A15322" s="25"/>
      <c r="B15322"/>
      <c r="C15322"/>
      <c r="D15322"/>
      <c r="E15322"/>
      <c r="F15322"/>
      <c r="G15322"/>
      <c r="H15322" s="26"/>
      <c r="I15322" s="26"/>
      <c r="K15322"/>
      <c r="L15322"/>
      <c r="M15322"/>
      <c r="N15322"/>
      <c r="O15322"/>
      <c r="P15322"/>
      <c r="S15322"/>
    </row>
    <row r="15323" spans="1:20" x14ac:dyDescent="0.3">
      <c r="A15323" s="25"/>
      <c r="B15323"/>
      <c r="C15323"/>
      <c r="D15323"/>
      <c r="E15323"/>
      <c r="F15323"/>
      <c r="G15323"/>
      <c r="H15323" s="26"/>
      <c r="I15323" s="26"/>
      <c r="K15323"/>
      <c r="L15323"/>
      <c r="M15323"/>
      <c r="N15323"/>
      <c r="O15323"/>
      <c r="P15323"/>
      <c r="S15323"/>
    </row>
    <row r="15324" spans="1:20" x14ac:dyDescent="0.3">
      <c r="A15324" s="25"/>
      <c r="B15324"/>
      <c r="C15324"/>
      <c r="D15324"/>
      <c r="E15324"/>
      <c r="F15324"/>
      <c r="G15324"/>
      <c r="H15324" s="26"/>
      <c r="I15324" s="26"/>
      <c r="K15324"/>
      <c r="L15324"/>
      <c r="M15324"/>
      <c r="N15324"/>
      <c r="O15324"/>
      <c r="P15324"/>
      <c r="S15324"/>
    </row>
    <row r="15325" spans="1:20" x14ac:dyDescent="0.3">
      <c r="A15325" s="25"/>
      <c r="B15325"/>
      <c r="C15325"/>
      <c r="D15325"/>
      <c r="E15325"/>
      <c r="F15325"/>
      <c r="G15325"/>
      <c r="H15325" s="26"/>
      <c r="I15325" s="26"/>
      <c r="K15325"/>
      <c r="L15325"/>
      <c r="M15325"/>
      <c r="N15325"/>
      <c r="O15325"/>
      <c r="P15325"/>
      <c r="S15325"/>
    </row>
    <row r="15326" spans="1:20" x14ac:dyDescent="0.3">
      <c r="A15326" s="25"/>
      <c r="B15326"/>
      <c r="C15326"/>
      <c r="D15326"/>
      <c r="E15326"/>
      <c r="F15326"/>
      <c r="G15326"/>
      <c r="H15326" s="26"/>
      <c r="I15326" s="26"/>
      <c r="K15326"/>
      <c r="L15326"/>
      <c r="M15326"/>
      <c r="N15326"/>
      <c r="O15326"/>
      <c r="P15326"/>
      <c r="S15326"/>
      <c r="T15326" s="7"/>
    </row>
    <row r="15327" spans="1:20" x14ac:dyDescent="0.3">
      <c r="A15327" s="25"/>
      <c r="B15327"/>
      <c r="C15327"/>
      <c r="D15327"/>
      <c r="E15327"/>
      <c r="F15327"/>
      <c r="G15327"/>
      <c r="H15327" s="26"/>
      <c r="I15327" s="26"/>
      <c r="K15327"/>
      <c r="L15327"/>
      <c r="M15327"/>
      <c r="N15327"/>
      <c r="O15327"/>
      <c r="P15327"/>
      <c r="S15327"/>
    </row>
    <row r="15328" spans="1:20" x14ac:dyDescent="0.3">
      <c r="A15328" s="25"/>
      <c r="B15328"/>
      <c r="C15328"/>
      <c r="D15328"/>
      <c r="E15328"/>
      <c r="F15328"/>
      <c r="G15328"/>
      <c r="H15328" s="26"/>
      <c r="I15328" s="26"/>
      <c r="K15328"/>
      <c r="L15328"/>
      <c r="M15328"/>
      <c r="N15328"/>
      <c r="O15328"/>
      <c r="P15328"/>
      <c r="S15328"/>
    </row>
    <row r="15329" spans="1:19" x14ac:dyDescent="0.3">
      <c r="A15329" s="25"/>
      <c r="B15329"/>
      <c r="C15329"/>
      <c r="D15329"/>
      <c r="E15329"/>
      <c r="F15329"/>
      <c r="G15329"/>
      <c r="H15329" s="26"/>
      <c r="I15329" s="26"/>
      <c r="K15329"/>
      <c r="L15329"/>
      <c r="M15329"/>
      <c r="N15329"/>
      <c r="O15329"/>
      <c r="P15329"/>
      <c r="S15329"/>
    </row>
    <row r="15330" spans="1:19" x14ac:dyDescent="0.3">
      <c r="A15330" s="25"/>
      <c r="B15330"/>
      <c r="C15330"/>
      <c r="D15330"/>
      <c r="E15330"/>
      <c r="F15330"/>
      <c r="G15330"/>
      <c r="H15330" s="26"/>
      <c r="I15330" s="26"/>
      <c r="K15330"/>
      <c r="L15330"/>
      <c r="M15330"/>
      <c r="N15330"/>
      <c r="O15330"/>
      <c r="P15330"/>
      <c r="S15330"/>
    </row>
    <row r="15331" spans="1:19" x14ac:dyDescent="0.3">
      <c r="A15331" s="25"/>
      <c r="B15331"/>
      <c r="C15331"/>
      <c r="D15331"/>
      <c r="E15331"/>
      <c r="F15331"/>
      <c r="G15331"/>
      <c r="H15331" s="26"/>
      <c r="I15331" s="26"/>
      <c r="K15331"/>
      <c r="L15331"/>
      <c r="M15331"/>
      <c r="N15331"/>
      <c r="O15331"/>
      <c r="P15331"/>
      <c r="S15331"/>
    </row>
    <row r="15332" spans="1:19" x14ac:dyDescent="0.3">
      <c r="A15332" s="25"/>
      <c r="B15332"/>
      <c r="C15332"/>
      <c r="D15332"/>
      <c r="E15332"/>
      <c r="F15332"/>
      <c r="G15332"/>
      <c r="H15332" s="14"/>
      <c r="I15332" s="14"/>
      <c r="K15332"/>
      <c r="L15332"/>
      <c r="M15332"/>
      <c r="N15332"/>
      <c r="O15332"/>
      <c r="P15332"/>
      <c r="S15332"/>
    </row>
    <row r="15333" spans="1:19" x14ac:dyDescent="0.3">
      <c r="A15333" s="25"/>
      <c r="B15333"/>
      <c r="C15333"/>
      <c r="D15333"/>
      <c r="E15333"/>
      <c r="F15333"/>
      <c r="G15333"/>
      <c r="H15333" s="14"/>
      <c r="I15333" s="14"/>
      <c r="K15333"/>
      <c r="L15333"/>
      <c r="M15333"/>
      <c r="N15333"/>
      <c r="O15333"/>
      <c r="P15333"/>
      <c r="S15333"/>
    </row>
    <row r="15334" spans="1:19" x14ac:dyDescent="0.3">
      <c r="A15334" s="25"/>
      <c r="B15334"/>
      <c r="C15334"/>
      <c r="D15334"/>
      <c r="E15334"/>
      <c r="F15334"/>
      <c r="G15334"/>
      <c r="H15334" s="14"/>
      <c r="I15334" s="14"/>
      <c r="K15334"/>
      <c r="L15334"/>
      <c r="M15334"/>
      <c r="N15334"/>
      <c r="O15334"/>
      <c r="P15334"/>
      <c r="S15334"/>
    </row>
    <row r="15335" spans="1:19" x14ac:dyDescent="0.3">
      <c r="A15335" s="25"/>
      <c r="B15335"/>
      <c r="C15335"/>
      <c r="D15335"/>
      <c r="E15335"/>
      <c r="F15335"/>
      <c r="G15335"/>
      <c r="H15335" s="14"/>
      <c r="I15335" s="14"/>
      <c r="K15335"/>
      <c r="L15335"/>
      <c r="M15335"/>
      <c r="N15335"/>
      <c r="O15335"/>
      <c r="P15335"/>
      <c r="S15335"/>
    </row>
    <row r="15336" spans="1:19" x14ac:dyDescent="0.3">
      <c r="A15336" s="25"/>
      <c r="B15336"/>
      <c r="C15336"/>
      <c r="D15336"/>
      <c r="E15336"/>
      <c r="F15336"/>
      <c r="G15336"/>
      <c r="H15336" s="14"/>
      <c r="I15336" s="14"/>
      <c r="K15336"/>
      <c r="L15336"/>
      <c r="M15336"/>
      <c r="N15336"/>
      <c r="O15336"/>
      <c r="P15336"/>
      <c r="S15336"/>
    </row>
    <row r="15337" spans="1:19" x14ac:dyDescent="0.3">
      <c r="A15337" s="25"/>
      <c r="B15337"/>
      <c r="C15337"/>
      <c r="D15337"/>
      <c r="E15337"/>
      <c r="F15337"/>
      <c r="G15337"/>
      <c r="H15337" s="14"/>
      <c r="I15337" s="14"/>
      <c r="K15337"/>
      <c r="L15337"/>
      <c r="M15337"/>
      <c r="N15337"/>
      <c r="O15337"/>
      <c r="P15337"/>
      <c r="S15337"/>
    </row>
    <row r="15338" spans="1:19" x14ac:dyDescent="0.3">
      <c r="A15338" s="25"/>
      <c r="B15338"/>
      <c r="C15338"/>
      <c r="D15338"/>
      <c r="E15338"/>
      <c r="F15338"/>
      <c r="G15338"/>
      <c r="H15338"/>
      <c r="I15338"/>
      <c r="K15338"/>
      <c r="L15338"/>
      <c r="M15338"/>
      <c r="N15338"/>
      <c r="O15338"/>
      <c r="P15338"/>
      <c r="S15338"/>
    </row>
    <row r="15339" spans="1:19" x14ac:dyDescent="0.3">
      <c r="A15339" s="25"/>
      <c r="B15339"/>
      <c r="C15339"/>
      <c r="D15339"/>
      <c r="E15339"/>
      <c r="F15339"/>
      <c r="G15339"/>
      <c r="H15339"/>
      <c r="I15339"/>
      <c r="K15339"/>
      <c r="L15339"/>
      <c r="M15339"/>
      <c r="N15339"/>
      <c r="O15339"/>
      <c r="P15339"/>
      <c r="S15339"/>
    </row>
    <row r="15340" spans="1:19" x14ac:dyDescent="0.3">
      <c r="A15340" s="25"/>
      <c r="B15340"/>
      <c r="C15340"/>
      <c r="D15340"/>
      <c r="E15340"/>
      <c r="F15340"/>
      <c r="G15340"/>
      <c r="H15340"/>
      <c r="I15340" s="14"/>
      <c r="K15340"/>
      <c r="L15340"/>
      <c r="M15340"/>
      <c r="N15340"/>
      <c r="O15340"/>
      <c r="P15340"/>
      <c r="S15340"/>
    </row>
    <row r="15341" spans="1:19" x14ac:dyDescent="0.3">
      <c r="A15341" s="25"/>
      <c r="B15341"/>
      <c r="C15341"/>
      <c r="D15341"/>
      <c r="E15341"/>
      <c r="F15341"/>
      <c r="G15341"/>
      <c r="H15341"/>
      <c r="I15341" s="26"/>
      <c r="K15341"/>
      <c r="L15341"/>
      <c r="M15341"/>
      <c r="N15341"/>
      <c r="O15341"/>
      <c r="P15341"/>
      <c r="S15341"/>
    </row>
    <row r="15342" spans="1:19" x14ac:dyDescent="0.3">
      <c r="A15342" s="25"/>
      <c r="B15342"/>
      <c r="C15342"/>
      <c r="D15342"/>
      <c r="E15342"/>
      <c r="F15342"/>
      <c r="G15342"/>
      <c r="H15342" s="14"/>
      <c r="I15342" s="26"/>
      <c r="K15342"/>
      <c r="L15342"/>
      <c r="M15342"/>
      <c r="N15342"/>
      <c r="O15342"/>
      <c r="P15342"/>
      <c r="S15342"/>
    </row>
    <row r="15343" spans="1:19" x14ac:dyDescent="0.3">
      <c r="A15343" s="25"/>
      <c r="B15343"/>
      <c r="C15343"/>
      <c r="D15343"/>
      <c r="E15343"/>
      <c r="F15343"/>
      <c r="G15343"/>
      <c r="H15343"/>
      <c r="I15343" s="26"/>
      <c r="K15343"/>
      <c r="L15343"/>
      <c r="M15343"/>
      <c r="N15343"/>
      <c r="O15343"/>
      <c r="P15343"/>
      <c r="S15343"/>
    </row>
    <row r="15344" spans="1:19" x14ac:dyDescent="0.3">
      <c r="A15344" s="25"/>
      <c r="B15344"/>
      <c r="C15344"/>
      <c r="D15344"/>
      <c r="E15344"/>
      <c r="F15344"/>
      <c r="G15344"/>
      <c r="H15344"/>
      <c r="I15344" s="26"/>
      <c r="K15344"/>
      <c r="L15344"/>
      <c r="M15344"/>
      <c r="N15344"/>
      <c r="O15344"/>
      <c r="P15344"/>
      <c r="S15344"/>
    </row>
    <row r="15345" spans="1:20" x14ac:dyDescent="0.3">
      <c r="A15345" s="25"/>
      <c r="B15345"/>
      <c r="C15345"/>
      <c r="D15345"/>
      <c r="E15345"/>
      <c r="F15345"/>
      <c r="G15345"/>
      <c r="H15345"/>
      <c r="I15345" s="14"/>
      <c r="K15345"/>
      <c r="L15345"/>
      <c r="M15345"/>
      <c r="N15345"/>
      <c r="O15345"/>
      <c r="P15345"/>
      <c r="S15345"/>
    </row>
    <row r="15346" spans="1:20" x14ac:dyDescent="0.3">
      <c r="A15346" s="25"/>
      <c r="B15346"/>
      <c r="C15346"/>
      <c r="D15346"/>
      <c r="E15346"/>
      <c r="F15346"/>
      <c r="G15346"/>
      <c r="H15346"/>
      <c r="I15346" s="14"/>
      <c r="K15346"/>
      <c r="L15346"/>
      <c r="M15346"/>
      <c r="N15346"/>
      <c r="O15346"/>
      <c r="P15346"/>
      <c r="S15346"/>
    </row>
    <row r="15347" spans="1:20" x14ac:dyDescent="0.3">
      <c r="A15347" s="25"/>
      <c r="B15347"/>
      <c r="C15347"/>
      <c r="D15347"/>
      <c r="E15347"/>
      <c r="F15347"/>
      <c r="G15347"/>
      <c r="H15347"/>
      <c r="I15347"/>
      <c r="K15347"/>
      <c r="L15347"/>
      <c r="M15347"/>
      <c r="N15347"/>
      <c r="O15347"/>
      <c r="P15347"/>
      <c r="S15347"/>
    </row>
    <row r="15348" spans="1:20" x14ac:dyDescent="0.3">
      <c r="A15348" s="25"/>
      <c r="B15348"/>
      <c r="C15348"/>
      <c r="D15348"/>
      <c r="E15348"/>
      <c r="F15348"/>
      <c r="G15348"/>
      <c r="H15348"/>
      <c r="I15348"/>
      <c r="K15348"/>
      <c r="L15348"/>
      <c r="M15348"/>
      <c r="N15348"/>
      <c r="O15348"/>
      <c r="P15348"/>
      <c r="S15348"/>
    </row>
    <row r="15349" spans="1:20" x14ac:dyDescent="0.3">
      <c r="A15349" s="25"/>
      <c r="B15349"/>
      <c r="C15349"/>
      <c r="D15349"/>
      <c r="E15349"/>
      <c r="F15349"/>
      <c r="G15349"/>
      <c r="H15349"/>
      <c r="I15349"/>
      <c r="K15349"/>
      <c r="L15349"/>
      <c r="M15349"/>
      <c r="N15349"/>
      <c r="O15349"/>
      <c r="P15349"/>
      <c r="S15349"/>
    </row>
    <row r="15350" spans="1:20" x14ac:dyDescent="0.3">
      <c r="A15350" s="25"/>
      <c r="B15350"/>
      <c r="C15350"/>
      <c r="D15350"/>
      <c r="E15350"/>
      <c r="F15350"/>
      <c r="G15350"/>
      <c r="H15350"/>
      <c r="I15350"/>
      <c r="K15350"/>
      <c r="L15350"/>
      <c r="M15350"/>
      <c r="N15350"/>
      <c r="O15350"/>
      <c r="P15350"/>
      <c r="S15350"/>
    </row>
    <row r="15351" spans="1:20" x14ac:dyDescent="0.3">
      <c r="A15351" s="25"/>
      <c r="B15351"/>
      <c r="C15351"/>
      <c r="D15351"/>
      <c r="E15351"/>
      <c r="F15351"/>
      <c r="G15351"/>
      <c r="H15351"/>
      <c r="I15351"/>
      <c r="K15351"/>
      <c r="L15351"/>
      <c r="M15351"/>
      <c r="N15351"/>
      <c r="O15351"/>
      <c r="P15351"/>
      <c r="S15351"/>
    </row>
    <row r="15352" spans="1:20" x14ac:dyDescent="0.3">
      <c r="A15352" s="25"/>
      <c r="B15352"/>
      <c r="C15352"/>
      <c r="D15352"/>
      <c r="E15352"/>
      <c r="F15352"/>
      <c r="G15352"/>
      <c r="H15352"/>
      <c r="I15352"/>
      <c r="K15352"/>
      <c r="L15352"/>
      <c r="M15352"/>
      <c r="N15352"/>
      <c r="O15352"/>
      <c r="P15352"/>
      <c r="S15352"/>
    </row>
    <row r="15353" spans="1:20" x14ac:dyDescent="0.3">
      <c r="A15353" s="25"/>
      <c r="B15353"/>
      <c r="C15353"/>
      <c r="D15353"/>
      <c r="E15353"/>
      <c r="F15353"/>
      <c r="G15353"/>
      <c r="H15353"/>
      <c r="I15353"/>
      <c r="K15353"/>
      <c r="L15353"/>
      <c r="M15353"/>
      <c r="N15353"/>
      <c r="O15353"/>
      <c r="P15353"/>
      <c r="S15353"/>
    </row>
    <row r="15354" spans="1:20" x14ac:dyDescent="0.3">
      <c r="A15354" s="25"/>
      <c r="B15354"/>
      <c r="C15354"/>
      <c r="D15354"/>
      <c r="E15354"/>
      <c r="F15354"/>
      <c r="G15354"/>
      <c r="H15354" s="26"/>
      <c r="I15354" s="26"/>
      <c r="K15354"/>
      <c r="L15354"/>
      <c r="M15354"/>
      <c r="N15354"/>
      <c r="O15354"/>
      <c r="P15354"/>
      <c r="S15354"/>
    </row>
    <row r="15355" spans="1:20" x14ac:dyDescent="0.3">
      <c r="A15355" s="25"/>
      <c r="B15355"/>
      <c r="C15355"/>
      <c r="D15355"/>
      <c r="E15355"/>
      <c r="F15355"/>
      <c r="G15355"/>
      <c r="H15355" s="26"/>
      <c r="I15355" s="26"/>
      <c r="K15355"/>
      <c r="L15355"/>
      <c r="M15355"/>
      <c r="N15355"/>
      <c r="O15355"/>
      <c r="P15355"/>
      <c r="S15355"/>
    </row>
    <row r="15356" spans="1:20" x14ac:dyDescent="0.3">
      <c r="A15356" s="25"/>
      <c r="B15356"/>
      <c r="C15356"/>
      <c r="D15356"/>
      <c r="E15356"/>
      <c r="F15356"/>
      <c r="G15356"/>
      <c r="H15356" s="26"/>
      <c r="I15356" s="26"/>
      <c r="K15356"/>
      <c r="L15356"/>
      <c r="M15356"/>
      <c r="N15356"/>
      <c r="O15356"/>
      <c r="P15356"/>
      <c r="S15356"/>
      <c r="T15356" s="7"/>
    </row>
    <row r="15357" spans="1:20" x14ac:dyDescent="0.3">
      <c r="A15357" s="25"/>
      <c r="B15357"/>
      <c r="C15357"/>
      <c r="D15357"/>
      <c r="E15357"/>
      <c r="F15357"/>
      <c r="G15357"/>
      <c r="H15357" s="26"/>
      <c r="I15357" s="26"/>
      <c r="K15357"/>
      <c r="L15357"/>
      <c r="M15357"/>
      <c r="N15357"/>
      <c r="O15357"/>
      <c r="P15357"/>
      <c r="S15357"/>
      <c r="T15357" s="7"/>
    </row>
    <row r="15358" spans="1:20" x14ac:dyDescent="0.3">
      <c r="A15358" s="25"/>
      <c r="B15358"/>
      <c r="C15358"/>
      <c r="D15358"/>
      <c r="E15358"/>
      <c r="F15358"/>
      <c r="G15358"/>
      <c r="H15358" s="26"/>
      <c r="I15358" s="26"/>
      <c r="K15358"/>
      <c r="L15358"/>
      <c r="M15358"/>
      <c r="N15358"/>
      <c r="O15358"/>
      <c r="P15358"/>
      <c r="S15358"/>
    </row>
    <row r="15359" spans="1:20" x14ac:dyDescent="0.3">
      <c r="A15359" s="25"/>
      <c r="B15359"/>
      <c r="C15359"/>
      <c r="D15359"/>
      <c r="E15359"/>
      <c r="F15359"/>
      <c r="G15359"/>
      <c r="H15359"/>
      <c r="I15359"/>
      <c r="K15359"/>
      <c r="L15359"/>
      <c r="M15359"/>
      <c r="N15359"/>
      <c r="O15359"/>
      <c r="P15359"/>
      <c r="S15359"/>
    </row>
    <row r="15360" spans="1:20" x14ac:dyDescent="0.3">
      <c r="A15360" s="25"/>
      <c r="B15360"/>
      <c r="C15360"/>
      <c r="D15360"/>
      <c r="E15360"/>
      <c r="F15360"/>
      <c r="G15360"/>
      <c r="H15360"/>
      <c r="I15360"/>
      <c r="K15360"/>
      <c r="L15360"/>
      <c r="M15360"/>
      <c r="N15360"/>
      <c r="O15360"/>
      <c r="P15360"/>
      <c r="S15360"/>
    </row>
    <row r="15361" spans="1:20" x14ac:dyDescent="0.3">
      <c r="A15361" s="25"/>
      <c r="B15361"/>
      <c r="C15361"/>
      <c r="D15361"/>
      <c r="E15361"/>
      <c r="F15361"/>
      <c r="G15361"/>
      <c r="H15361"/>
      <c r="I15361"/>
      <c r="K15361"/>
      <c r="L15361"/>
      <c r="M15361"/>
      <c r="N15361"/>
      <c r="O15361"/>
      <c r="P15361"/>
      <c r="S15361"/>
    </row>
    <row r="15362" spans="1:20" x14ac:dyDescent="0.3">
      <c r="A15362" s="25"/>
      <c r="B15362"/>
      <c r="C15362"/>
      <c r="D15362"/>
      <c r="E15362"/>
      <c r="F15362"/>
      <c r="G15362"/>
      <c r="H15362"/>
      <c r="I15362"/>
      <c r="K15362"/>
      <c r="L15362"/>
      <c r="M15362"/>
      <c r="N15362"/>
      <c r="O15362"/>
      <c r="P15362"/>
      <c r="S15362"/>
    </row>
    <row r="15363" spans="1:20" x14ac:dyDescent="0.3">
      <c r="A15363" s="25"/>
      <c r="B15363"/>
      <c r="C15363"/>
      <c r="D15363"/>
      <c r="E15363"/>
      <c r="F15363"/>
      <c r="G15363"/>
      <c r="H15363" s="14"/>
      <c r="I15363" s="14"/>
      <c r="K15363"/>
      <c r="L15363"/>
      <c r="M15363"/>
      <c r="N15363"/>
      <c r="O15363"/>
      <c r="P15363"/>
      <c r="S15363"/>
      <c r="T15363" s="7"/>
    </row>
    <row r="15364" spans="1:20" x14ac:dyDescent="0.3">
      <c r="A15364" s="25"/>
      <c r="B15364"/>
      <c r="C15364"/>
      <c r="D15364"/>
      <c r="E15364"/>
      <c r="F15364"/>
      <c r="G15364"/>
      <c r="H15364"/>
      <c r="I15364"/>
      <c r="K15364"/>
      <c r="L15364"/>
      <c r="M15364"/>
      <c r="N15364"/>
      <c r="O15364"/>
      <c r="P15364"/>
      <c r="S15364"/>
    </row>
    <row r="15365" spans="1:20" x14ac:dyDescent="0.3">
      <c r="A15365" s="25"/>
      <c r="B15365"/>
      <c r="C15365"/>
      <c r="D15365"/>
      <c r="E15365"/>
      <c r="F15365"/>
      <c r="G15365"/>
      <c r="H15365"/>
      <c r="I15365"/>
      <c r="K15365"/>
      <c r="L15365"/>
      <c r="M15365"/>
      <c r="N15365"/>
      <c r="O15365"/>
      <c r="P15365"/>
      <c r="S15365"/>
    </row>
    <row r="15366" spans="1:20" x14ac:dyDescent="0.3">
      <c r="A15366" s="25"/>
      <c r="B15366"/>
      <c r="C15366"/>
      <c r="D15366"/>
      <c r="E15366"/>
      <c r="F15366"/>
      <c r="G15366"/>
      <c r="H15366" s="14"/>
      <c r="I15366" s="14"/>
      <c r="K15366"/>
      <c r="L15366"/>
      <c r="M15366"/>
      <c r="N15366"/>
      <c r="O15366"/>
      <c r="P15366"/>
      <c r="S15366"/>
      <c r="T15366" s="7"/>
    </row>
    <row r="15367" spans="1:20" x14ac:dyDescent="0.3">
      <c r="A15367" s="25"/>
      <c r="B15367"/>
      <c r="C15367"/>
      <c r="D15367"/>
      <c r="E15367"/>
      <c r="F15367"/>
      <c r="G15367"/>
      <c r="H15367"/>
      <c r="I15367"/>
      <c r="K15367"/>
      <c r="L15367"/>
      <c r="M15367"/>
      <c r="N15367"/>
      <c r="O15367"/>
      <c r="P15367"/>
      <c r="S15367"/>
    </row>
    <row r="15368" spans="1:20" x14ac:dyDescent="0.3">
      <c r="A15368" s="25"/>
      <c r="B15368"/>
      <c r="C15368"/>
      <c r="D15368"/>
      <c r="E15368"/>
      <c r="F15368"/>
      <c r="G15368"/>
      <c r="H15368"/>
      <c r="I15368"/>
      <c r="K15368"/>
      <c r="L15368"/>
      <c r="M15368"/>
      <c r="N15368"/>
      <c r="O15368"/>
      <c r="P15368"/>
      <c r="S15368"/>
    </row>
    <row r="15369" spans="1:20" x14ac:dyDescent="0.3">
      <c r="A15369" s="25"/>
      <c r="B15369"/>
      <c r="C15369"/>
      <c r="D15369"/>
      <c r="E15369"/>
      <c r="F15369"/>
      <c r="G15369"/>
      <c r="H15369" s="14"/>
      <c r="I15369" s="14"/>
      <c r="K15369"/>
      <c r="L15369"/>
      <c r="M15369"/>
      <c r="N15369"/>
      <c r="O15369"/>
      <c r="P15369"/>
      <c r="S15369"/>
      <c r="T15369" s="7"/>
    </row>
    <row r="15370" spans="1:20" x14ac:dyDescent="0.3">
      <c r="A15370" s="25"/>
      <c r="B15370"/>
      <c r="C15370"/>
      <c r="D15370"/>
      <c r="E15370"/>
      <c r="F15370"/>
      <c r="G15370"/>
      <c r="H15370" s="14"/>
      <c r="I15370" s="14"/>
      <c r="K15370"/>
      <c r="L15370"/>
      <c r="M15370"/>
      <c r="N15370"/>
      <c r="O15370"/>
      <c r="P15370"/>
      <c r="S15370"/>
      <c r="T15370" s="7"/>
    </row>
    <row r="15371" spans="1:20" x14ac:dyDescent="0.3">
      <c r="A15371" s="25"/>
      <c r="B15371"/>
      <c r="C15371"/>
      <c r="D15371"/>
      <c r="E15371"/>
      <c r="F15371"/>
      <c r="G15371"/>
      <c r="H15371" s="14"/>
      <c r="I15371" s="14"/>
      <c r="K15371"/>
      <c r="L15371"/>
      <c r="M15371"/>
      <c r="N15371"/>
      <c r="O15371"/>
      <c r="P15371"/>
      <c r="S15371"/>
      <c r="T15371" s="7"/>
    </row>
    <row r="15372" spans="1:20" x14ac:dyDescent="0.3">
      <c r="A15372" s="25"/>
      <c r="B15372"/>
      <c r="C15372"/>
      <c r="D15372"/>
      <c r="E15372"/>
      <c r="F15372"/>
      <c r="G15372"/>
      <c r="H15372" s="14"/>
      <c r="I15372" s="14"/>
      <c r="K15372"/>
      <c r="L15372"/>
      <c r="M15372"/>
      <c r="N15372"/>
      <c r="O15372"/>
      <c r="P15372"/>
      <c r="S15372"/>
    </row>
    <row r="15373" spans="1:20" x14ac:dyDescent="0.3">
      <c r="A15373" s="25"/>
      <c r="B15373"/>
      <c r="C15373"/>
      <c r="D15373"/>
      <c r="E15373"/>
      <c r="F15373"/>
      <c r="G15373"/>
      <c r="H15373" s="14"/>
      <c r="I15373" s="14"/>
      <c r="K15373"/>
      <c r="L15373"/>
      <c r="M15373"/>
      <c r="N15373"/>
      <c r="O15373"/>
      <c r="P15373"/>
      <c r="S15373"/>
    </row>
    <row r="15374" spans="1:20" x14ac:dyDescent="0.3">
      <c r="A15374" s="25"/>
      <c r="B15374"/>
      <c r="C15374"/>
      <c r="D15374"/>
      <c r="E15374"/>
      <c r="F15374"/>
      <c r="G15374"/>
      <c r="H15374" s="26"/>
      <c r="I15374" s="26"/>
      <c r="K15374"/>
      <c r="L15374"/>
      <c r="M15374"/>
      <c r="N15374"/>
      <c r="O15374"/>
      <c r="P15374"/>
      <c r="S15374"/>
    </row>
    <row r="15375" spans="1:20" x14ac:dyDescent="0.3">
      <c r="A15375" s="25"/>
      <c r="B15375"/>
      <c r="C15375"/>
      <c r="D15375"/>
      <c r="E15375"/>
      <c r="F15375"/>
      <c r="G15375"/>
      <c r="H15375" s="26"/>
      <c r="I15375" s="26"/>
      <c r="K15375"/>
      <c r="L15375"/>
      <c r="M15375"/>
      <c r="N15375"/>
      <c r="O15375"/>
      <c r="P15375"/>
      <c r="S15375"/>
    </row>
    <row r="15376" spans="1:20" x14ac:dyDescent="0.3">
      <c r="A15376" s="25"/>
      <c r="B15376"/>
      <c r="C15376"/>
      <c r="D15376"/>
      <c r="E15376"/>
      <c r="F15376"/>
      <c r="G15376"/>
      <c r="H15376" s="26"/>
      <c r="I15376" s="26"/>
      <c r="K15376"/>
      <c r="L15376"/>
      <c r="M15376"/>
      <c r="N15376"/>
      <c r="O15376"/>
      <c r="P15376"/>
      <c r="S15376"/>
    </row>
    <row r="15377" spans="1:19" x14ac:dyDescent="0.3">
      <c r="A15377" s="25"/>
      <c r="B15377"/>
      <c r="C15377"/>
      <c r="D15377"/>
      <c r="E15377"/>
      <c r="F15377"/>
      <c r="G15377"/>
      <c r="H15377" s="26"/>
      <c r="I15377" s="26"/>
      <c r="K15377"/>
      <c r="L15377"/>
      <c r="M15377"/>
      <c r="N15377"/>
      <c r="O15377"/>
      <c r="P15377"/>
      <c r="S15377"/>
    </row>
    <row r="15378" spans="1:19" x14ac:dyDescent="0.3">
      <c r="A15378" s="25"/>
      <c r="B15378"/>
      <c r="C15378"/>
      <c r="D15378"/>
      <c r="E15378"/>
      <c r="F15378"/>
      <c r="G15378"/>
      <c r="H15378" s="26"/>
      <c r="I15378" s="26"/>
      <c r="K15378"/>
      <c r="L15378"/>
      <c r="M15378"/>
      <c r="N15378"/>
      <c r="O15378"/>
      <c r="P15378"/>
      <c r="S15378"/>
    </row>
    <row r="15379" spans="1:19" x14ac:dyDescent="0.3">
      <c r="A15379" s="25"/>
      <c r="B15379"/>
      <c r="C15379"/>
      <c r="D15379"/>
      <c r="E15379"/>
      <c r="F15379"/>
      <c r="G15379"/>
      <c r="H15379" s="14"/>
      <c r="I15379" s="14"/>
      <c r="K15379"/>
      <c r="L15379"/>
      <c r="M15379"/>
      <c r="N15379"/>
      <c r="O15379"/>
      <c r="P15379"/>
      <c r="S15379"/>
    </row>
    <row r="15380" spans="1:19" x14ac:dyDescent="0.3">
      <c r="A15380" s="25"/>
      <c r="B15380"/>
      <c r="C15380"/>
      <c r="D15380"/>
      <c r="E15380"/>
      <c r="F15380"/>
      <c r="G15380"/>
      <c r="H15380" s="14"/>
      <c r="I15380" s="14"/>
      <c r="K15380"/>
      <c r="L15380"/>
      <c r="M15380"/>
      <c r="N15380"/>
      <c r="O15380"/>
      <c r="P15380"/>
      <c r="S15380"/>
    </row>
    <row r="15381" spans="1:19" x14ac:dyDescent="0.3">
      <c r="A15381" s="25"/>
      <c r="B15381"/>
      <c r="C15381"/>
      <c r="D15381"/>
      <c r="E15381"/>
      <c r="F15381"/>
      <c r="G15381"/>
      <c r="H15381" s="14"/>
      <c r="I15381" s="14"/>
      <c r="K15381"/>
      <c r="L15381"/>
      <c r="M15381"/>
      <c r="N15381"/>
      <c r="O15381"/>
      <c r="P15381"/>
      <c r="S15381"/>
    </row>
    <row r="15382" spans="1:19" x14ac:dyDescent="0.3">
      <c r="A15382" s="25"/>
      <c r="B15382"/>
      <c r="C15382"/>
      <c r="D15382"/>
      <c r="E15382"/>
      <c r="F15382"/>
      <c r="G15382"/>
      <c r="H15382" s="14"/>
      <c r="I15382" s="14"/>
      <c r="K15382"/>
      <c r="L15382"/>
      <c r="M15382"/>
      <c r="N15382"/>
      <c r="O15382"/>
      <c r="P15382"/>
      <c r="S15382"/>
    </row>
    <row r="15383" spans="1:19" x14ac:dyDescent="0.3">
      <c r="A15383" s="25"/>
      <c r="B15383"/>
      <c r="C15383"/>
      <c r="D15383"/>
      <c r="E15383"/>
      <c r="F15383"/>
      <c r="G15383"/>
      <c r="H15383" s="14"/>
      <c r="I15383" s="14"/>
      <c r="K15383"/>
      <c r="L15383"/>
      <c r="M15383"/>
      <c r="N15383"/>
      <c r="O15383"/>
      <c r="P15383"/>
      <c r="S15383"/>
    </row>
    <row r="15384" spans="1:19" x14ac:dyDescent="0.3">
      <c r="A15384" s="25"/>
      <c r="B15384"/>
      <c r="C15384"/>
      <c r="D15384"/>
      <c r="E15384"/>
      <c r="F15384"/>
      <c r="G15384"/>
      <c r="H15384" s="14"/>
      <c r="I15384" s="14"/>
      <c r="K15384"/>
      <c r="L15384"/>
      <c r="M15384"/>
      <c r="N15384"/>
      <c r="O15384"/>
      <c r="P15384"/>
      <c r="S15384"/>
    </row>
    <row r="15385" spans="1:19" x14ac:dyDescent="0.3">
      <c r="A15385" s="25"/>
      <c r="B15385"/>
      <c r="C15385"/>
      <c r="D15385"/>
      <c r="E15385"/>
      <c r="F15385"/>
      <c r="G15385"/>
      <c r="H15385" s="14"/>
      <c r="I15385" s="14"/>
      <c r="K15385"/>
      <c r="L15385"/>
      <c r="M15385"/>
      <c r="N15385"/>
      <c r="O15385"/>
      <c r="P15385"/>
      <c r="S15385"/>
    </row>
    <row r="15386" spans="1:19" x14ac:dyDescent="0.3">
      <c r="A15386" s="25"/>
      <c r="B15386"/>
      <c r="C15386"/>
      <c r="D15386"/>
      <c r="E15386"/>
      <c r="F15386"/>
      <c r="G15386"/>
      <c r="H15386" s="14"/>
      <c r="I15386" s="14"/>
      <c r="K15386"/>
      <c r="L15386"/>
      <c r="M15386"/>
      <c r="N15386"/>
      <c r="O15386"/>
      <c r="P15386"/>
      <c r="S15386"/>
    </row>
    <row r="15387" spans="1:19" x14ac:dyDescent="0.3">
      <c r="A15387" s="25"/>
      <c r="B15387"/>
      <c r="C15387"/>
      <c r="D15387"/>
      <c r="E15387"/>
      <c r="F15387"/>
      <c r="G15387"/>
      <c r="H15387"/>
      <c r="I15387" s="14"/>
      <c r="K15387"/>
      <c r="L15387"/>
      <c r="M15387"/>
      <c r="N15387"/>
      <c r="O15387"/>
      <c r="P15387"/>
      <c r="S15387"/>
    </row>
    <row r="15388" spans="1:19" x14ac:dyDescent="0.3">
      <c r="A15388" s="25"/>
      <c r="B15388"/>
      <c r="C15388"/>
      <c r="D15388"/>
      <c r="E15388"/>
      <c r="F15388"/>
      <c r="G15388"/>
      <c r="H15388"/>
      <c r="I15388" s="14"/>
      <c r="K15388"/>
      <c r="L15388"/>
      <c r="M15388"/>
      <c r="N15388"/>
      <c r="O15388"/>
      <c r="P15388"/>
      <c r="S15388"/>
    </row>
    <row r="15389" spans="1:19" x14ac:dyDescent="0.3">
      <c r="A15389" s="25"/>
      <c r="B15389"/>
      <c r="C15389"/>
      <c r="D15389"/>
      <c r="E15389"/>
      <c r="F15389"/>
      <c r="G15389"/>
      <c r="H15389" s="14"/>
      <c r="I15389" s="14"/>
      <c r="K15389"/>
      <c r="L15389"/>
      <c r="M15389"/>
      <c r="N15389"/>
      <c r="O15389"/>
      <c r="P15389"/>
      <c r="S15389"/>
    </row>
    <row r="15390" spans="1:19" x14ac:dyDescent="0.3">
      <c r="A15390" s="25"/>
      <c r="B15390"/>
      <c r="C15390"/>
      <c r="D15390"/>
      <c r="E15390"/>
      <c r="F15390"/>
      <c r="G15390"/>
      <c r="H15390" s="14"/>
      <c r="I15390" s="14"/>
      <c r="K15390"/>
      <c r="L15390"/>
      <c r="M15390"/>
      <c r="N15390"/>
      <c r="O15390"/>
      <c r="P15390"/>
      <c r="S15390"/>
    </row>
    <row r="15391" spans="1:19" x14ac:dyDescent="0.3">
      <c r="A15391" s="25"/>
      <c r="B15391"/>
      <c r="C15391"/>
      <c r="D15391"/>
      <c r="E15391"/>
      <c r="F15391"/>
      <c r="G15391"/>
      <c r="H15391"/>
      <c r="I15391" s="14"/>
      <c r="K15391"/>
      <c r="L15391"/>
      <c r="M15391"/>
      <c r="N15391"/>
      <c r="O15391"/>
      <c r="P15391"/>
      <c r="S15391"/>
    </row>
    <row r="15392" spans="1:19" x14ac:dyDescent="0.3">
      <c r="A15392" s="25"/>
      <c r="B15392"/>
      <c r="C15392"/>
      <c r="D15392"/>
      <c r="E15392"/>
      <c r="F15392"/>
      <c r="G15392"/>
      <c r="H15392"/>
      <c r="I15392" s="14"/>
      <c r="K15392"/>
      <c r="L15392"/>
      <c r="M15392"/>
      <c r="N15392"/>
      <c r="O15392"/>
      <c r="P15392"/>
      <c r="S15392"/>
    </row>
    <row r="15393" spans="1:20" x14ac:dyDescent="0.3">
      <c r="A15393" s="25"/>
      <c r="B15393"/>
      <c r="C15393"/>
      <c r="D15393"/>
      <c r="E15393"/>
      <c r="F15393"/>
      <c r="G15393"/>
      <c r="H15393" s="14"/>
      <c r="I15393" s="14"/>
      <c r="K15393"/>
      <c r="L15393"/>
      <c r="M15393"/>
      <c r="N15393"/>
      <c r="O15393"/>
      <c r="P15393"/>
      <c r="S15393"/>
    </row>
    <row r="15394" spans="1:20" x14ac:dyDescent="0.3">
      <c r="A15394" s="25"/>
      <c r="B15394"/>
      <c r="C15394"/>
      <c r="D15394"/>
      <c r="E15394"/>
      <c r="F15394"/>
      <c r="G15394"/>
      <c r="H15394" s="14"/>
      <c r="I15394" s="14"/>
      <c r="K15394"/>
      <c r="L15394"/>
      <c r="M15394"/>
      <c r="N15394"/>
      <c r="O15394"/>
      <c r="P15394"/>
      <c r="S15394"/>
    </row>
    <row r="15395" spans="1:20" x14ac:dyDescent="0.3">
      <c r="A15395" s="25"/>
      <c r="B15395"/>
      <c r="C15395"/>
      <c r="D15395"/>
      <c r="E15395"/>
      <c r="F15395"/>
      <c r="G15395"/>
      <c r="H15395" s="14"/>
      <c r="I15395" s="14"/>
      <c r="K15395"/>
      <c r="L15395"/>
      <c r="M15395"/>
      <c r="N15395"/>
      <c r="O15395"/>
      <c r="P15395"/>
      <c r="S15395"/>
      <c r="T15395" s="7"/>
    </row>
    <row r="15396" spans="1:20" x14ac:dyDescent="0.3">
      <c r="A15396" s="25"/>
      <c r="B15396"/>
      <c r="C15396"/>
      <c r="D15396"/>
      <c r="E15396"/>
      <c r="F15396"/>
      <c r="G15396"/>
      <c r="H15396" s="14"/>
      <c r="I15396" s="14"/>
      <c r="K15396"/>
      <c r="L15396"/>
      <c r="M15396"/>
      <c r="N15396"/>
      <c r="O15396"/>
      <c r="P15396"/>
      <c r="S15396"/>
      <c r="T15396" s="7"/>
    </row>
    <row r="15397" spans="1:20" x14ac:dyDescent="0.3">
      <c r="A15397" s="25"/>
      <c r="B15397"/>
      <c r="C15397"/>
      <c r="D15397"/>
      <c r="E15397"/>
      <c r="F15397"/>
      <c r="G15397"/>
      <c r="H15397" s="14"/>
      <c r="I15397" s="14"/>
      <c r="K15397"/>
      <c r="L15397"/>
      <c r="M15397"/>
      <c r="N15397"/>
      <c r="O15397"/>
      <c r="P15397"/>
      <c r="S15397"/>
    </row>
    <row r="15398" spans="1:20" x14ac:dyDescent="0.3">
      <c r="A15398" s="25"/>
      <c r="B15398"/>
      <c r="C15398"/>
      <c r="D15398"/>
      <c r="E15398"/>
      <c r="F15398"/>
      <c r="G15398"/>
      <c r="H15398" s="14"/>
      <c r="I15398" s="14"/>
      <c r="K15398"/>
      <c r="L15398"/>
      <c r="M15398"/>
      <c r="N15398"/>
      <c r="O15398"/>
      <c r="P15398"/>
      <c r="S15398"/>
      <c r="T15398" s="7"/>
    </row>
    <row r="15399" spans="1:20" x14ac:dyDescent="0.3">
      <c r="A15399" s="25"/>
      <c r="B15399"/>
      <c r="C15399"/>
      <c r="D15399"/>
      <c r="E15399"/>
      <c r="F15399"/>
      <c r="G15399"/>
      <c r="H15399" s="14"/>
      <c r="I15399" s="14"/>
      <c r="K15399"/>
      <c r="L15399"/>
      <c r="M15399"/>
      <c r="N15399"/>
      <c r="O15399"/>
      <c r="P15399"/>
      <c r="S15399"/>
      <c r="T15399" s="7"/>
    </row>
    <row r="15400" spans="1:20" x14ac:dyDescent="0.3">
      <c r="A15400" s="25"/>
      <c r="B15400"/>
      <c r="C15400"/>
      <c r="D15400"/>
      <c r="E15400"/>
      <c r="F15400"/>
      <c r="G15400"/>
      <c r="H15400" s="14"/>
      <c r="I15400" s="14"/>
      <c r="K15400"/>
      <c r="L15400"/>
      <c r="M15400"/>
      <c r="N15400"/>
      <c r="O15400"/>
      <c r="P15400"/>
      <c r="S15400"/>
    </row>
    <row r="15401" spans="1:20" x14ac:dyDescent="0.3">
      <c r="A15401" s="25"/>
      <c r="B15401"/>
      <c r="C15401"/>
      <c r="D15401"/>
      <c r="E15401"/>
      <c r="F15401"/>
      <c r="G15401"/>
      <c r="H15401" s="14"/>
      <c r="I15401" s="14"/>
      <c r="K15401"/>
      <c r="L15401"/>
      <c r="M15401"/>
      <c r="N15401"/>
      <c r="O15401"/>
      <c r="P15401"/>
      <c r="S15401"/>
    </row>
    <row r="15402" spans="1:20" x14ac:dyDescent="0.3">
      <c r="A15402" s="25"/>
      <c r="B15402"/>
      <c r="C15402"/>
      <c r="D15402"/>
      <c r="E15402"/>
      <c r="F15402"/>
      <c r="G15402"/>
      <c r="H15402" s="14"/>
      <c r="I15402" s="14"/>
      <c r="K15402"/>
      <c r="L15402"/>
      <c r="M15402"/>
      <c r="N15402"/>
      <c r="O15402"/>
      <c r="P15402"/>
      <c r="S15402"/>
    </row>
    <row r="15403" spans="1:20" x14ac:dyDescent="0.3">
      <c r="A15403" s="25"/>
      <c r="B15403"/>
      <c r="C15403"/>
      <c r="D15403"/>
      <c r="E15403"/>
      <c r="F15403"/>
      <c r="G15403"/>
      <c r="H15403" s="14"/>
      <c r="I15403" s="14"/>
      <c r="K15403"/>
      <c r="L15403"/>
      <c r="M15403"/>
      <c r="N15403"/>
      <c r="O15403"/>
      <c r="P15403"/>
      <c r="S15403"/>
      <c r="T15403" s="7"/>
    </row>
    <row r="15404" spans="1:20" x14ac:dyDescent="0.3">
      <c r="A15404" s="25"/>
      <c r="B15404"/>
      <c r="C15404"/>
      <c r="D15404"/>
      <c r="E15404"/>
      <c r="F15404"/>
      <c r="G15404"/>
      <c r="H15404" s="14"/>
      <c r="I15404" s="14"/>
      <c r="K15404"/>
      <c r="L15404"/>
      <c r="M15404"/>
      <c r="N15404"/>
      <c r="O15404"/>
      <c r="P15404"/>
      <c r="S15404"/>
    </row>
    <row r="15405" spans="1:20" x14ac:dyDescent="0.3">
      <c r="A15405" s="25"/>
      <c r="B15405"/>
      <c r="C15405"/>
      <c r="D15405"/>
      <c r="E15405"/>
      <c r="F15405"/>
      <c r="G15405"/>
      <c r="H15405" s="14"/>
      <c r="I15405" s="14"/>
      <c r="K15405"/>
      <c r="L15405"/>
      <c r="M15405"/>
      <c r="N15405"/>
      <c r="O15405"/>
      <c r="P15405"/>
      <c r="S15405"/>
    </row>
    <row r="15406" spans="1:20" x14ac:dyDescent="0.3">
      <c r="A15406" s="25"/>
      <c r="B15406"/>
      <c r="C15406"/>
      <c r="D15406"/>
      <c r="E15406"/>
      <c r="F15406"/>
      <c r="G15406"/>
      <c r="H15406" s="14"/>
      <c r="I15406" s="14"/>
      <c r="K15406"/>
      <c r="L15406"/>
      <c r="M15406"/>
      <c r="N15406"/>
      <c r="O15406"/>
      <c r="P15406"/>
      <c r="S15406"/>
    </row>
    <row r="15407" spans="1:20" x14ac:dyDescent="0.3">
      <c r="A15407" s="25"/>
      <c r="B15407"/>
      <c r="C15407"/>
      <c r="D15407"/>
      <c r="E15407"/>
      <c r="F15407"/>
      <c r="G15407"/>
      <c r="H15407" s="14"/>
      <c r="I15407" s="14"/>
      <c r="K15407"/>
      <c r="L15407"/>
      <c r="M15407"/>
      <c r="N15407"/>
      <c r="O15407"/>
      <c r="P15407"/>
      <c r="S15407"/>
    </row>
    <row r="15408" spans="1:20" x14ac:dyDescent="0.3">
      <c r="A15408" s="25"/>
      <c r="B15408"/>
      <c r="C15408"/>
      <c r="D15408"/>
      <c r="E15408"/>
      <c r="F15408"/>
      <c r="G15408"/>
      <c r="H15408" s="14"/>
      <c r="I15408" s="14"/>
      <c r="K15408"/>
      <c r="L15408"/>
      <c r="M15408"/>
      <c r="N15408"/>
      <c r="O15408"/>
      <c r="P15408"/>
      <c r="S15408"/>
    </row>
    <row r="15409" spans="1:20" x14ac:dyDescent="0.3">
      <c r="A15409" s="25"/>
      <c r="B15409"/>
      <c r="C15409"/>
      <c r="D15409"/>
      <c r="E15409"/>
      <c r="F15409"/>
      <c r="G15409"/>
      <c r="H15409" s="14"/>
      <c r="I15409" s="14"/>
      <c r="K15409"/>
      <c r="L15409"/>
      <c r="M15409"/>
      <c r="N15409"/>
      <c r="O15409"/>
      <c r="P15409"/>
      <c r="S15409"/>
    </row>
    <row r="15410" spans="1:20" x14ac:dyDescent="0.3">
      <c r="A15410" s="25"/>
      <c r="B15410"/>
      <c r="C15410"/>
      <c r="D15410"/>
      <c r="E15410"/>
      <c r="F15410"/>
      <c r="G15410"/>
      <c r="H15410" s="14"/>
      <c r="I15410" s="14"/>
      <c r="K15410"/>
      <c r="L15410"/>
      <c r="M15410"/>
      <c r="N15410"/>
      <c r="O15410"/>
      <c r="P15410"/>
      <c r="S15410"/>
    </row>
    <row r="15411" spans="1:20" x14ac:dyDescent="0.3">
      <c r="A15411" s="25"/>
      <c r="B15411"/>
      <c r="C15411"/>
      <c r="D15411"/>
      <c r="E15411"/>
      <c r="F15411"/>
      <c r="G15411"/>
      <c r="H15411"/>
      <c r="I15411"/>
      <c r="K15411"/>
      <c r="L15411"/>
      <c r="M15411"/>
      <c r="N15411"/>
      <c r="O15411"/>
      <c r="P15411"/>
      <c r="S15411"/>
    </row>
    <row r="15412" spans="1:20" x14ac:dyDescent="0.3">
      <c r="A15412" s="25"/>
      <c r="B15412"/>
      <c r="C15412"/>
      <c r="D15412"/>
      <c r="E15412"/>
      <c r="F15412"/>
      <c r="G15412"/>
      <c r="H15412"/>
      <c r="I15412"/>
      <c r="K15412"/>
      <c r="L15412"/>
      <c r="M15412"/>
      <c r="N15412"/>
      <c r="O15412"/>
      <c r="P15412"/>
      <c r="S15412"/>
    </row>
    <row r="15413" spans="1:20" x14ac:dyDescent="0.3">
      <c r="A15413" s="25"/>
      <c r="B15413"/>
      <c r="C15413"/>
      <c r="D15413"/>
      <c r="E15413"/>
      <c r="F15413"/>
      <c r="G15413"/>
      <c r="H15413"/>
      <c r="I15413"/>
      <c r="K15413"/>
      <c r="L15413"/>
      <c r="M15413"/>
      <c r="N15413"/>
      <c r="O15413"/>
      <c r="P15413"/>
      <c r="S15413"/>
    </row>
    <row r="15414" spans="1:20" x14ac:dyDescent="0.3">
      <c r="A15414" s="25"/>
      <c r="B15414"/>
      <c r="C15414"/>
      <c r="D15414"/>
      <c r="E15414"/>
      <c r="F15414"/>
      <c r="G15414"/>
      <c r="H15414"/>
      <c r="I15414"/>
      <c r="K15414"/>
      <c r="L15414"/>
      <c r="M15414"/>
      <c r="N15414"/>
      <c r="O15414"/>
      <c r="P15414"/>
      <c r="S15414"/>
    </row>
    <row r="15415" spans="1:20" x14ac:dyDescent="0.3">
      <c r="A15415" s="25"/>
      <c r="B15415"/>
      <c r="C15415"/>
      <c r="D15415"/>
      <c r="E15415"/>
      <c r="F15415"/>
      <c r="G15415"/>
      <c r="H15415" s="14"/>
      <c r="I15415" s="14"/>
      <c r="K15415"/>
      <c r="L15415"/>
      <c r="M15415"/>
      <c r="N15415"/>
      <c r="O15415"/>
      <c r="P15415"/>
      <c r="S15415"/>
    </row>
    <row r="15416" spans="1:20" x14ac:dyDescent="0.3">
      <c r="A15416" s="25"/>
      <c r="B15416"/>
      <c r="C15416"/>
      <c r="D15416"/>
      <c r="E15416"/>
      <c r="F15416"/>
      <c r="G15416"/>
      <c r="H15416" s="26"/>
      <c r="I15416" s="26"/>
      <c r="K15416"/>
      <c r="L15416"/>
      <c r="M15416"/>
      <c r="N15416"/>
      <c r="O15416"/>
      <c r="P15416"/>
      <c r="S15416"/>
    </row>
    <row r="15417" spans="1:20" x14ac:dyDescent="0.3">
      <c r="A15417" s="25"/>
      <c r="B15417"/>
      <c r="C15417"/>
      <c r="D15417"/>
      <c r="E15417"/>
      <c r="F15417"/>
      <c r="G15417"/>
      <c r="H15417" s="26"/>
      <c r="I15417" s="26"/>
      <c r="K15417"/>
      <c r="L15417"/>
      <c r="M15417"/>
      <c r="N15417"/>
      <c r="O15417"/>
      <c r="P15417"/>
      <c r="S15417"/>
    </row>
    <row r="15418" spans="1:20" x14ac:dyDescent="0.3">
      <c r="A15418" s="25"/>
      <c r="B15418"/>
      <c r="C15418"/>
      <c r="D15418"/>
      <c r="E15418"/>
      <c r="F15418"/>
      <c r="G15418"/>
      <c r="H15418" s="26"/>
      <c r="I15418" s="26"/>
      <c r="K15418"/>
      <c r="L15418"/>
      <c r="M15418"/>
      <c r="N15418"/>
      <c r="O15418"/>
      <c r="P15418"/>
      <c r="S15418"/>
    </row>
    <row r="15419" spans="1:20" x14ac:dyDescent="0.3">
      <c r="A15419" s="25"/>
      <c r="B15419"/>
      <c r="C15419"/>
      <c r="D15419"/>
      <c r="E15419"/>
      <c r="F15419"/>
      <c r="G15419"/>
      <c r="H15419" s="26"/>
      <c r="I15419" s="26"/>
      <c r="K15419"/>
      <c r="L15419"/>
      <c r="M15419"/>
      <c r="N15419"/>
      <c r="O15419"/>
      <c r="P15419"/>
      <c r="S15419"/>
    </row>
    <row r="15420" spans="1:20" x14ac:dyDescent="0.3">
      <c r="A15420" s="25"/>
      <c r="B15420"/>
      <c r="C15420"/>
      <c r="D15420"/>
      <c r="E15420"/>
      <c r="F15420"/>
      <c r="G15420"/>
      <c r="H15420" s="26"/>
      <c r="I15420" s="26"/>
      <c r="K15420"/>
      <c r="L15420"/>
      <c r="M15420"/>
      <c r="N15420"/>
      <c r="O15420"/>
      <c r="P15420"/>
      <c r="S15420"/>
    </row>
    <row r="15421" spans="1:20" x14ac:dyDescent="0.3">
      <c r="A15421" s="25"/>
      <c r="B15421"/>
      <c r="C15421"/>
      <c r="D15421"/>
      <c r="E15421"/>
      <c r="F15421"/>
      <c r="G15421"/>
      <c r="H15421" s="14"/>
      <c r="I15421" s="26"/>
      <c r="K15421"/>
      <c r="L15421"/>
      <c r="M15421"/>
      <c r="N15421"/>
      <c r="O15421"/>
      <c r="P15421"/>
      <c r="S15421"/>
      <c r="T15421" s="7"/>
    </row>
    <row r="15422" spans="1:20" x14ac:dyDescent="0.3">
      <c r="A15422" s="25"/>
      <c r="B15422"/>
      <c r="C15422"/>
      <c r="D15422"/>
      <c r="E15422"/>
      <c r="F15422"/>
      <c r="G15422"/>
      <c r="H15422"/>
      <c r="I15422" s="26"/>
      <c r="K15422"/>
      <c r="L15422"/>
      <c r="M15422"/>
      <c r="N15422"/>
      <c r="O15422"/>
      <c r="P15422"/>
      <c r="S15422"/>
    </row>
    <row r="15423" spans="1:20" x14ac:dyDescent="0.3">
      <c r="A15423" s="25"/>
      <c r="B15423"/>
      <c r="C15423"/>
      <c r="D15423"/>
      <c r="E15423"/>
      <c r="F15423"/>
      <c r="G15423"/>
      <c r="H15423"/>
      <c r="I15423" s="26"/>
      <c r="K15423"/>
      <c r="L15423"/>
      <c r="M15423"/>
      <c r="N15423"/>
      <c r="O15423"/>
      <c r="P15423"/>
      <c r="S15423"/>
    </row>
    <row r="15424" spans="1:20" x14ac:dyDescent="0.3">
      <c r="A15424" s="25"/>
      <c r="B15424"/>
      <c r="C15424"/>
      <c r="D15424"/>
      <c r="E15424"/>
      <c r="F15424"/>
      <c r="G15424"/>
      <c r="H15424" s="14"/>
      <c r="I15424" s="26"/>
      <c r="K15424"/>
      <c r="L15424"/>
      <c r="M15424"/>
      <c r="N15424"/>
      <c r="O15424"/>
      <c r="P15424"/>
      <c r="S15424"/>
      <c r="T15424" s="7"/>
    </row>
    <row r="15425" spans="1:20" x14ac:dyDescent="0.3">
      <c r="A15425" s="25"/>
      <c r="B15425"/>
      <c r="C15425"/>
      <c r="D15425"/>
      <c r="E15425"/>
      <c r="F15425"/>
      <c r="G15425"/>
      <c r="H15425"/>
      <c r="I15425" s="26"/>
      <c r="K15425"/>
      <c r="L15425"/>
      <c r="M15425"/>
      <c r="N15425"/>
      <c r="O15425"/>
      <c r="P15425"/>
      <c r="S15425"/>
    </row>
    <row r="15426" spans="1:20" x14ac:dyDescent="0.3">
      <c r="A15426" s="25"/>
      <c r="B15426"/>
      <c r="C15426"/>
      <c r="D15426"/>
      <c r="E15426"/>
      <c r="F15426"/>
      <c r="G15426"/>
      <c r="H15426"/>
      <c r="I15426"/>
      <c r="K15426"/>
      <c r="L15426"/>
      <c r="M15426"/>
      <c r="N15426"/>
      <c r="O15426"/>
      <c r="P15426"/>
      <c r="S15426"/>
    </row>
    <row r="15427" spans="1:20" x14ac:dyDescent="0.3">
      <c r="A15427" s="25"/>
      <c r="B15427"/>
      <c r="C15427"/>
      <c r="D15427"/>
      <c r="E15427"/>
      <c r="F15427"/>
      <c r="G15427"/>
      <c r="H15427"/>
      <c r="I15427"/>
      <c r="K15427"/>
      <c r="L15427"/>
      <c r="M15427"/>
      <c r="N15427"/>
      <c r="O15427"/>
      <c r="P15427"/>
      <c r="S15427"/>
    </row>
    <row r="15428" spans="1:20" x14ac:dyDescent="0.3">
      <c r="A15428" s="25"/>
      <c r="B15428"/>
      <c r="C15428"/>
      <c r="D15428"/>
      <c r="E15428"/>
      <c r="F15428"/>
      <c r="G15428"/>
      <c r="H15428"/>
      <c r="I15428"/>
      <c r="K15428"/>
      <c r="L15428"/>
      <c r="M15428"/>
      <c r="N15428"/>
      <c r="O15428"/>
      <c r="P15428"/>
      <c r="S15428"/>
      <c r="T15428" s="7"/>
    </row>
    <row r="15429" spans="1:20" x14ac:dyDescent="0.3">
      <c r="A15429" s="25"/>
      <c r="B15429"/>
      <c r="C15429"/>
      <c r="D15429"/>
      <c r="E15429"/>
      <c r="F15429"/>
      <c r="G15429"/>
      <c r="H15429"/>
      <c r="I15429"/>
      <c r="K15429"/>
      <c r="L15429"/>
      <c r="M15429"/>
      <c r="N15429"/>
      <c r="O15429"/>
      <c r="P15429"/>
      <c r="S15429"/>
      <c r="T15429" s="7"/>
    </row>
    <row r="15430" spans="1:20" x14ac:dyDescent="0.3">
      <c r="A15430" s="25"/>
      <c r="B15430"/>
      <c r="C15430"/>
      <c r="D15430"/>
      <c r="E15430"/>
      <c r="F15430"/>
      <c r="G15430"/>
      <c r="H15430"/>
      <c r="I15430" s="14"/>
      <c r="K15430"/>
      <c r="L15430"/>
      <c r="M15430"/>
      <c r="N15430"/>
      <c r="O15430"/>
      <c r="P15430"/>
      <c r="S15430"/>
    </row>
    <row r="15431" spans="1:20" x14ac:dyDescent="0.3">
      <c r="A15431" s="25"/>
      <c r="B15431"/>
      <c r="C15431"/>
      <c r="D15431"/>
      <c r="E15431"/>
      <c r="F15431"/>
      <c r="G15431"/>
      <c r="H15431"/>
      <c r="I15431" s="26"/>
      <c r="K15431"/>
      <c r="L15431"/>
      <c r="M15431"/>
      <c r="N15431"/>
      <c r="O15431"/>
      <c r="P15431"/>
      <c r="S15431"/>
    </row>
    <row r="15432" spans="1:20" x14ac:dyDescent="0.3">
      <c r="A15432" s="25"/>
      <c r="B15432"/>
      <c r="C15432"/>
      <c r="D15432"/>
      <c r="E15432"/>
      <c r="F15432"/>
      <c r="G15432"/>
      <c r="H15432"/>
      <c r="I15432" s="26"/>
      <c r="K15432"/>
      <c r="L15432"/>
      <c r="M15432"/>
      <c r="N15432"/>
      <c r="O15432"/>
      <c r="P15432"/>
      <c r="S15432"/>
    </row>
    <row r="15433" spans="1:20" x14ac:dyDescent="0.3">
      <c r="A15433" s="25"/>
      <c r="B15433"/>
      <c r="C15433"/>
      <c r="D15433"/>
      <c r="E15433"/>
      <c r="F15433"/>
      <c r="G15433"/>
      <c r="H15433"/>
      <c r="I15433" s="26"/>
      <c r="K15433"/>
      <c r="L15433"/>
      <c r="M15433"/>
      <c r="N15433"/>
      <c r="O15433"/>
      <c r="P15433"/>
      <c r="S15433"/>
    </row>
    <row r="15434" spans="1:20" x14ac:dyDescent="0.3">
      <c r="A15434" s="25"/>
      <c r="B15434"/>
      <c r="C15434"/>
      <c r="D15434"/>
      <c r="E15434"/>
      <c r="F15434"/>
      <c r="G15434"/>
      <c r="H15434"/>
      <c r="I15434" s="26"/>
      <c r="K15434"/>
      <c r="L15434"/>
      <c r="M15434"/>
      <c r="N15434"/>
      <c r="O15434"/>
      <c r="P15434"/>
      <c r="S15434"/>
    </row>
    <row r="15435" spans="1:20" x14ac:dyDescent="0.3">
      <c r="A15435" s="25"/>
      <c r="B15435"/>
      <c r="C15435"/>
      <c r="D15435"/>
      <c r="E15435"/>
      <c r="F15435"/>
      <c r="G15435"/>
      <c r="H15435"/>
      <c r="I15435" s="26"/>
      <c r="K15435"/>
      <c r="L15435"/>
      <c r="M15435"/>
      <c r="N15435"/>
      <c r="O15435"/>
      <c r="P15435"/>
      <c r="S15435"/>
    </row>
    <row r="15436" spans="1:20" x14ac:dyDescent="0.3">
      <c r="A15436" s="25"/>
      <c r="B15436"/>
      <c r="C15436"/>
      <c r="D15436"/>
      <c r="E15436"/>
      <c r="F15436"/>
      <c r="G15436"/>
      <c r="H15436"/>
      <c r="I15436"/>
      <c r="K15436"/>
      <c r="L15436"/>
      <c r="M15436"/>
      <c r="N15436"/>
      <c r="O15436"/>
      <c r="P15436"/>
      <c r="S15436"/>
    </row>
    <row r="15437" spans="1:20" x14ac:dyDescent="0.3">
      <c r="A15437" s="25"/>
      <c r="B15437"/>
      <c r="C15437"/>
      <c r="D15437"/>
      <c r="E15437"/>
      <c r="F15437"/>
      <c r="G15437"/>
      <c r="H15437"/>
      <c r="I15437"/>
      <c r="K15437"/>
      <c r="L15437"/>
      <c r="M15437"/>
      <c r="N15437"/>
      <c r="O15437"/>
      <c r="P15437"/>
      <c r="S15437"/>
    </row>
    <row r="15438" spans="1:20" x14ac:dyDescent="0.3">
      <c r="A15438" s="25"/>
      <c r="B15438"/>
      <c r="C15438"/>
      <c r="D15438"/>
      <c r="E15438"/>
      <c r="F15438"/>
      <c r="G15438"/>
      <c r="H15438"/>
      <c r="I15438"/>
      <c r="K15438"/>
      <c r="L15438"/>
      <c r="M15438"/>
      <c r="N15438"/>
      <c r="O15438"/>
      <c r="P15438"/>
      <c r="S15438"/>
    </row>
    <row r="15439" spans="1:20" x14ac:dyDescent="0.3">
      <c r="A15439" s="25"/>
      <c r="B15439"/>
      <c r="C15439"/>
      <c r="D15439"/>
      <c r="E15439"/>
      <c r="F15439"/>
      <c r="G15439"/>
      <c r="H15439" s="14"/>
      <c r="I15439"/>
      <c r="K15439"/>
      <c r="L15439"/>
      <c r="M15439"/>
      <c r="N15439"/>
      <c r="O15439"/>
      <c r="P15439"/>
      <c r="S15439"/>
    </row>
    <row r="15440" spans="1:20" x14ac:dyDescent="0.3">
      <c r="A15440" s="25"/>
      <c r="B15440"/>
      <c r="C15440"/>
      <c r="D15440"/>
      <c r="E15440"/>
      <c r="F15440"/>
      <c r="G15440"/>
      <c r="H15440"/>
      <c r="I15440"/>
      <c r="K15440"/>
      <c r="L15440"/>
      <c r="M15440"/>
      <c r="N15440"/>
      <c r="O15440"/>
      <c r="P15440"/>
      <c r="S15440"/>
    </row>
    <row r="15441" spans="1:20" x14ac:dyDescent="0.3">
      <c r="A15441" s="25"/>
      <c r="B15441"/>
      <c r="C15441"/>
      <c r="D15441"/>
      <c r="E15441"/>
      <c r="F15441"/>
      <c r="G15441"/>
      <c r="H15441"/>
      <c r="I15441"/>
      <c r="K15441"/>
      <c r="L15441"/>
      <c r="M15441"/>
      <c r="N15441"/>
      <c r="O15441"/>
      <c r="P15441"/>
      <c r="S15441"/>
    </row>
    <row r="15442" spans="1:20" x14ac:dyDescent="0.3">
      <c r="A15442" s="25"/>
      <c r="B15442"/>
      <c r="C15442"/>
      <c r="D15442"/>
      <c r="E15442"/>
      <c r="F15442"/>
      <c r="G15442"/>
      <c r="H15442"/>
      <c r="I15442" s="14"/>
      <c r="K15442"/>
      <c r="L15442"/>
      <c r="M15442"/>
      <c r="N15442"/>
      <c r="O15442"/>
      <c r="P15442"/>
      <c r="S15442"/>
    </row>
    <row r="15443" spans="1:20" x14ac:dyDescent="0.3">
      <c r="A15443" s="25"/>
      <c r="B15443"/>
      <c r="C15443"/>
      <c r="D15443"/>
      <c r="E15443"/>
      <c r="F15443"/>
      <c r="G15443"/>
      <c r="H15443"/>
      <c r="I15443" s="14"/>
      <c r="K15443"/>
      <c r="L15443"/>
      <c r="M15443"/>
      <c r="N15443"/>
      <c r="O15443"/>
      <c r="P15443"/>
      <c r="S15443"/>
    </row>
    <row r="15444" spans="1:20" x14ac:dyDescent="0.3">
      <c r="A15444" s="25"/>
      <c r="B15444"/>
      <c r="C15444"/>
      <c r="D15444"/>
      <c r="E15444"/>
      <c r="F15444"/>
      <c r="G15444"/>
      <c r="H15444"/>
      <c r="I15444"/>
      <c r="K15444"/>
      <c r="L15444"/>
      <c r="M15444"/>
      <c r="N15444"/>
      <c r="O15444"/>
      <c r="P15444"/>
      <c r="S15444"/>
    </row>
    <row r="15445" spans="1:20" x14ac:dyDescent="0.3">
      <c r="A15445" s="25"/>
      <c r="B15445"/>
      <c r="C15445"/>
      <c r="D15445"/>
      <c r="E15445"/>
      <c r="F15445"/>
      <c r="G15445"/>
      <c r="H15445"/>
      <c r="I15445"/>
      <c r="K15445"/>
      <c r="L15445"/>
      <c r="M15445"/>
      <c r="N15445"/>
      <c r="O15445"/>
      <c r="P15445"/>
      <c r="S15445"/>
    </row>
    <row r="15446" spans="1:20" x14ac:dyDescent="0.3">
      <c r="A15446" s="25"/>
      <c r="B15446"/>
      <c r="C15446"/>
      <c r="D15446"/>
      <c r="E15446"/>
      <c r="F15446"/>
      <c r="G15446"/>
      <c r="H15446"/>
      <c r="I15446"/>
      <c r="K15446"/>
      <c r="L15446"/>
      <c r="M15446"/>
      <c r="N15446"/>
      <c r="O15446"/>
      <c r="P15446"/>
      <c r="S15446"/>
    </row>
    <row r="15447" spans="1:20" x14ac:dyDescent="0.3">
      <c r="A15447" s="25"/>
      <c r="B15447"/>
      <c r="C15447"/>
      <c r="D15447"/>
      <c r="E15447"/>
      <c r="F15447"/>
      <c r="G15447"/>
      <c r="H15447"/>
      <c r="I15447"/>
      <c r="K15447"/>
      <c r="L15447"/>
      <c r="M15447"/>
      <c r="N15447"/>
      <c r="O15447"/>
      <c r="P15447"/>
      <c r="S15447"/>
    </row>
    <row r="15448" spans="1:20" x14ac:dyDescent="0.3">
      <c r="A15448" s="25"/>
      <c r="B15448"/>
      <c r="C15448"/>
      <c r="D15448"/>
      <c r="E15448"/>
      <c r="F15448"/>
      <c r="G15448"/>
      <c r="H15448"/>
      <c r="I15448"/>
      <c r="K15448"/>
      <c r="L15448"/>
      <c r="M15448"/>
      <c r="N15448"/>
      <c r="O15448"/>
      <c r="P15448"/>
      <c r="S15448"/>
    </row>
    <row r="15449" spans="1:20" x14ac:dyDescent="0.3">
      <c r="A15449" s="25"/>
      <c r="B15449"/>
      <c r="C15449"/>
      <c r="D15449"/>
      <c r="E15449"/>
      <c r="F15449"/>
      <c r="G15449"/>
      <c r="H15449"/>
      <c r="I15449"/>
      <c r="K15449"/>
      <c r="L15449"/>
      <c r="M15449"/>
      <c r="N15449"/>
      <c r="O15449"/>
      <c r="P15449"/>
      <c r="S15449"/>
    </row>
    <row r="15450" spans="1:20" x14ac:dyDescent="0.3">
      <c r="A15450" s="25"/>
      <c r="B15450"/>
      <c r="C15450"/>
      <c r="D15450"/>
      <c r="E15450"/>
      <c r="F15450"/>
      <c r="G15450"/>
      <c r="H15450"/>
      <c r="I15450"/>
      <c r="K15450"/>
      <c r="L15450"/>
      <c r="M15450"/>
      <c r="N15450"/>
      <c r="O15450"/>
      <c r="P15450"/>
      <c r="S15450"/>
    </row>
    <row r="15451" spans="1:20" x14ac:dyDescent="0.3">
      <c r="A15451" s="25"/>
      <c r="B15451"/>
      <c r="C15451"/>
      <c r="D15451"/>
      <c r="E15451"/>
      <c r="F15451"/>
      <c r="G15451"/>
      <c r="H15451"/>
      <c r="I15451"/>
      <c r="K15451"/>
      <c r="L15451"/>
      <c r="M15451"/>
      <c r="N15451"/>
      <c r="O15451"/>
      <c r="P15451"/>
      <c r="S15451"/>
    </row>
    <row r="15452" spans="1:20" x14ac:dyDescent="0.3">
      <c r="A15452" s="25"/>
      <c r="B15452"/>
      <c r="C15452"/>
      <c r="D15452"/>
      <c r="E15452"/>
      <c r="F15452"/>
      <c r="G15452"/>
      <c r="H15452"/>
      <c r="I15452"/>
      <c r="K15452"/>
      <c r="L15452"/>
      <c r="M15452"/>
      <c r="N15452"/>
      <c r="O15452"/>
      <c r="P15452"/>
      <c r="S15452"/>
      <c r="T15452" s="7"/>
    </row>
    <row r="15453" spans="1:20" x14ac:dyDescent="0.3">
      <c r="A15453" s="25"/>
      <c r="B15453"/>
      <c r="C15453"/>
      <c r="D15453"/>
      <c r="E15453"/>
      <c r="F15453"/>
      <c r="G15453"/>
      <c r="H15453" s="14"/>
      <c r="I15453" s="14"/>
      <c r="K15453"/>
      <c r="L15453"/>
      <c r="M15453"/>
      <c r="N15453"/>
      <c r="O15453"/>
      <c r="P15453"/>
      <c r="S15453"/>
      <c r="T15453" s="7"/>
    </row>
    <row r="15454" spans="1:20" x14ac:dyDescent="0.3">
      <c r="A15454" s="25"/>
      <c r="B15454"/>
      <c r="C15454"/>
      <c r="D15454"/>
      <c r="E15454"/>
      <c r="F15454"/>
      <c r="G15454"/>
      <c r="H15454" s="14"/>
      <c r="I15454" s="14"/>
      <c r="K15454"/>
      <c r="L15454"/>
      <c r="M15454"/>
      <c r="N15454"/>
      <c r="O15454"/>
      <c r="P15454"/>
      <c r="S15454"/>
      <c r="T15454" s="7"/>
    </row>
    <row r="15455" spans="1:20" x14ac:dyDescent="0.3">
      <c r="A15455" s="25"/>
      <c r="B15455"/>
      <c r="C15455"/>
      <c r="D15455"/>
      <c r="E15455"/>
      <c r="F15455"/>
      <c r="G15455"/>
      <c r="H15455" s="14"/>
      <c r="I15455" s="14"/>
      <c r="K15455"/>
      <c r="L15455"/>
      <c r="M15455"/>
      <c r="N15455"/>
      <c r="O15455"/>
      <c r="P15455"/>
      <c r="S15455"/>
      <c r="T15455" s="7"/>
    </row>
    <row r="15456" spans="1:20" x14ac:dyDescent="0.3">
      <c r="A15456" s="25"/>
      <c r="B15456"/>
      <c r="C15456"/>
      <c r="D15456"/>
      <c r="E15456"/>
      <c r="F15456"/>
      <c r="G15456"/>
      <c r="H15456"/>
      <c r="I15456"/>
      <c r="K15456"/>
      <c r="L15456"/>
      <c r="M15456"/>
      <c r="N15456"/>
      <c r="O15456"/>
      <c r="P15456"/>
      <c r="S15456"/>
    </row>
    <row r="15457" spans="1:20" x14ac:dyDescent="0.3">
      <c r="A15457" s="25"/>
      <c r="B15457"/>
      <c r="C15457"/>
      <c r="D15457"/>
      <c r="E15457"/>
      <c r="F15457"/>
      <c r="G15457"/>
      <c r="H15457"/>
      <c r="I15457"/>
      <c r="K15457"/>
      <c r="L15457"/>
      <c r="M15457"/>
      <c r="N15457"/>
      <c r="O15457"/>
      <c r="P15457"/>
      <c r="S15457"/>
    </row>
    <row r="15458" spans="1:20" x14ac:dyDescent="0.3">
      <c r="A15458" s="25"/>
      <c r="B15458"/>
      <c r="C15458"/>
      <c r="D15458"/>
      <c r="E15458"/>
      <c r="F15458"/>
      <c r="G15458"/>
      <c r="H15458" s="14"/>
      <c r="I15458" s="14"/>
      <c r="K15458"/>
      <c r="L15458"/>
      <c r="M15458"/>
      <c r="N15458"/>
      <c r="O15458"/>
      <c r="P15458"/>
      <c r="S15458"/>
      <c r="T15458" s="7"/>
    </row>
    <row r="15459" spans="1:20" x14ac:dyDescent="0.3">
      <c r="A15459" s="25"/>
      <c r="B15459"/>
      <c r="C15459"/>
      <c r="D15459"/>
      <c r="E15459"/>
      <c r="F15459"/>
      <c r="G15459"/>
      <c r="H15459" s="14"/>
      <c r="I15459" s="14"/>
      <c r="K15459"/>
      <c r="L15459"/>
      <c r="M15459"/>
      <c r="N15459"/>
      <c r="O15459"/>
      <c r="P15459"/>
      <c r="S15459"/>
      <c r="T15459" s="7"/>
    </row>
    <row r="15460" spans="1:20" x14ac:dyDescent="0.3">
      <c r="A15460" s="25"/>
      <c r="B15460"/>
      <c r="C15460"/>
      <c r="D15460"/>
      <c r="E15460"/>
      <c r="F15460"/>
      <c r="G15460"/>
      <c r="H15460" s="26"/>
      <c r="I15460" s="26"/>
      <c r="K15460"/>
      <c r="L15460"/>
      <c r="M15460"/>
      <c r="N15460"/>
      <c r="O15460"/>
      <c r="P15460"/>
      <c r="S15460"/>
      <c r="T15460" s="7"/>
    </row>
    <row r="15461" spans="1:20" x14ac:dyDescent="0.3">
      <c r="A15461" s="25"/>
      <c r="B15461"/>
      <c r="C15461"/>
      <c r="D15461"/>
      <c r="E15461"/>
      <c r="F15461"/>
      <c r="G15461"/>
      <c r="H15461" s="26"/>
      <c r="I15461" s="26"/>
      <c r="K15461"/>
      <c r="L15461"/>
      <c r="M15461"/>
      <c r="N15461"/>
      <c r="O15461"/>
      <c r="P15461"/>
      <c r="S15461"/>
      <c r="T15461" s="7"/>
    </row>
    <row r="15462" spans="1:20" x14ac:dyDescent="0.3">
      <c r="A15462" s="25"/>
      <c r="B15462"/>
      <c r="C15462"/>
      <c r="D15462"/>
      <c r="E15462"/>
      <c r="F15462"/>
      <c r="G15462"/>
      <c r="H15462" s="26"/>
      <c r="I15462" s="26"/>
      <c r="K15462"/>
      <c r="L15462"/>
      <c r="M15462"/>
      <c r="N15462"/>
      <c r="O15462"/>
      <c r="P15462"/>
      <c r="S15462"/>
      <c r="T15462" s="7"/>
    </row>
    <row r="15463" spans="1:20" x14ac:dyDescent="0.3">
      <c r="A15463" s="25"/>
      <c r="B15463"/>
      <c r="C15463"/>
      <c r="D15463"/>
      <c r="E15463"/>
      <c r="F15463"/>
      <c r="G15463"/>
      <c r="H15463"/>
      <c r="I15463"/>
      <c r="K15463"/>
      <c r="L15463"/>
      <c r="M15463"/>
      <c r="N15463"/>
      <c r="O15463"/>
      <c r="P15463"/>
      <c r="S15463"/>
    </row>
    <row r="15464" spans="1:20" x14ac:dyDescent="0.3">
      <c r="A15464" s="25"/>
      <c r="B15464"/>
      <c r="C15464"/>
      <c r="D15464"/>
      <c r="E15464"/>
      <c r="F15464"/>
      <c r="G15464"/>
      <c r="H15464"/>
      <c r="I15464"/>
      <c r="K15464"/>
      <c r="L15464"/>
      <c r="M15464"/>
      <c r="N15464"/>
      <c r="O15464"/>
      <c r="P15464"/>
      <c r="S15464"/>
    </row>
    <row r="15465" spans="1:20" x14ac:dyDescent="0.3">
      <c r="A15465" s="25"/>
      <c r="B15465"/>
      <c r="C15465"/>
      <c r="D15465"/>
      <c r="E15465"/>
      <c r="F15465"/>
      <c r="G15465"/>
      <c r="H15465"/>
      <c r="I15465" s="14"/>
      <c r="K15465"/>
      <c r="L15465"/>
      <c r="M15465"/>
      <c r="N15465"/>
      <c r="O15465"/>
      <c r="P15465"/>
      <c r="S15465"/>
    </row>
    <row r="15466" spans="1:20" x14ac:dyDescent="0.3">
      <c r="A15466" s="25"/>
      <c r="B15466"/>
      <c r="C15466"/>
      <c r="D15466"/>
      <c r="E15466"/>
      <c r="F15466"/>
      <c r="G15466"/>
      <c r="H15466"/>
      <c r="I15466"/>
      <c r="K15466"/>
      <c r="L15466"/>
      <c r="M15466"/>
      <c r="N15466"/>
      <c r="O15466"/>
      <c r="P15466"/>
      <c r="S15466"/>
    </row>
    <row r="15467" spans="1:20" x14ac:dyDescent="0.3">
      <c r="A15467" s="25"/>
      <c r="B15467"/>
      <c r="C15467"/>
      <c r="D15467"/>
      <c r="E15467"/>
      <c r="F15467"/>
      <c r="G15467"/>
      <c r="H15467"/>
      <c r="I15467"/>
      <c r="K15467"/>
      <c r="L15467"/>
      <c r="M15467"/>
      <c r="N15467"/>
      <c r="O15467"/>
      <c r="P15467"/>
      <c r="S15467"/>
    </row>
    <row r="15468" spans="1:20" x14ac:dyDescent="0.3">
      <c r="A15468" s="25"/>
      <c r="B15468"/>
      <c r="C15468"/>
      <c r="D15468"/>
      <c r="E15468"/>
      <c r="F15468"/>
      <c r="G15468"/>
      <c r="H15468"/>
      <c r="I15468"/>
      <c r="K15468"/>
      <c r="L15468"/>
      <c r="M15468"/>
      <c r="N15468"/>
      <c r="O15468"/>
      <c r="P15468"/>
      <c r="S15468"/>
    </row>
    <row r="15469" spans="1:20" x14ac:dyDescent="0.3">
      <c r="A15469" s="25"/>
      <c r="B15469"/>
      <c r="C15469"/>
      <c r="D15469"/>
      <c r="E15469"/>
      <c r="F15469"/>
      <c r="G15469"/>
      <c r="H15469" s="26"/>
      <c r="I15469" s="26"/>
      <c r="K15469"/>
      <c r="L15469"/>
      <c r="M15469"/>
      <c r="N15469"/>
      <c r="O15469"/>
      <c r="P15469"/>
      <c r="S15469"/>
    </row>
    <row r="15470" spans="1:20" x14ac:dyDescent="0.3">
      <c r="A15470" s="25"/>
      <c r="B15470"/>
      <c r="C15470"/>
      <c r="D15470"/>
      <c r="E15470"/>
      <c r="F15470"/>
      <c r="G15470"/>
      <c r="H15470" s="26"/>
      <c r="I15470" s="26"/>
      <c r="K15470"/>
      <c r="L15470"/>
      <c r="M15470"/>
      <c r="N15470"/>
      <c r="O15470"/>
      <c r="P15470"/>
      <c r="S15470"/>
    </row>
    <row r="15471" spans="1:20" x14ac:dyDescent="0.3">
      <c r="A15471" s="25"/>
      <c r="B15471"/>
      <c r="C15471"/>
      <c r="D15471"/>
      <c r="E15471"/>
      <c r="F15471"/>
      <c r="G15471"/>
      <c r="H15471" s="26"/>
      <c r="I15471" s="26"/>
      <c r="K15471"/>
      <c r="L15471"/>
      <c r="M15471"/>
      <c r="N15471"/>
      <c r="O15471"/>
      <c r="P15471"/>
      <c r="S15471"/>
    </row>
    <row r="15472" spans="1:20" x14ac:dyDescent="0.3">
      <c r="A15472" s="25"/>
      <c r="B15472"/>
      <c r="C15472"/>
      <c r="D15472"/>
      <c r="E15472"/>
      <c r="F15472"/>
      <c r="G15472"/>
      <c r="H15472" s="14"/>
      <c r="I15472" s="14"/>
      <c r="K15472"/>
      <c r="L15472"/>
      <c r="M15472"/>
      <c r="N15472"/>
      <c r="O15472"/>
      <c r="P15472"/>
      <c r="S15472"/>
      <c r="T15472" s="7"/>
    </row>
    <row r="15473" spans="1:20" x14ac:dyDescent="0.3">
      <c r="A15473" s="25"/>
      <c r="B15473"/>
      <c r="C15473"/>
      <c r="D15473"/>
      <c r="E15473"/>
      <c r="F15473"/>
      <c r="G15473"/>
      <c r="H15473" s="14"/>
      <c r="I15473" s="14"/>
      <c r="K15473"/>
      <c r="L15473"/>
      <c r="M15473"/>
      <c r="N15473"/>
      <c r="O15473"/>
      <c r="P15473"/>
      <c r="S15473"/>
      <c r="T15473" s="7"/>
    </row>
    <row r="15474" spans="1:20" x14ac:dyDescent="0.3">
      <c r="A15474" s="25"/>
      <c r="B15474"/>
      <c r="C15474"/>
      <c r="D15474"/>
      <c r="E15474"/>
      <c r="F15474"/>
      <c r="G15474"/>
      <c r="H15474"/>
      <c r="I15474"/>
      <c r="K15474"/>
      <c r="L15474"/>
      <c r="M15474"/>
      <c r="N15474"/>
      <c r="O15474"/>
      <c r="P15474"/>
      <c r="S15474"/>
    </row>
    <row r="15475" spans="1:20" x14ac:dyDescent="0.3">
      <c r="A15475" s="25"/>
      <c r="B15475"/>
      <c r="C15475"/>
      <c r="D15475"/>
      <c r="E15475"/>
      <c r="F15475"/>
      <c r="G15475"/>
      <c r="H15475"/>
      <c r="I15475" s="14"/>
      <c r="K15475"/>
      <c r="L15475"/>
      <c r="M15475"/>
      <c r="N15475"/>
      <c r="O15475"/>
      <c r="P15475"/>
      <c r="S15475"/>
    </row>
    <row r="15476" spans="1:20" x14ac:dyDescent="0.3">
      <c r="A15476" s="25"/>
      <c r="B15476"/>
      <c r="C15476"/>
      <c r="D15476"/>
      <c r="E15476"/>
      <c r="F15476"/>
      <c r="G15476"/>
      <c r="H15476"/>
      <c r="I15476"/>
      <c r="K15476"/>
      <c r="L15476"/>
      <c r="M15476"/>
      <c r="N15476"/>
      <c r="O15476"/>
      <c r="P15476"/>
      <c r="S15476"/>
    </row>
    <row r="15477" spans="1:20" x14ac:dyDescent="0.3">
      <c r="A15477" s="25"/>
      <c r="B15477"/>
      <c r="C15477"/>
      <c r="D15477"/>
      <c r="E15477"/>
      <c r="F15477"/>
      <c r="G15477"/>
      <c r="H15477"/>
      <c r="I15477" s="14"/>
      <c r="K15477"/>
      <c r="L15477"/>
      <c r="M15477"/>
      <c r="N15477"/>
      <c r="O15477"/>
      <c r="P15477"/>
      <c r="S15477"/>
    </row>
    <row r="15478" spans="1:20" x14ac:dyDescent="0.3">
      <c r="A15478" s="25"/>
      <c r="B15478"/>
      <c r="C15478"/>
      <c r="D15478"/>
      <c r="E15478"/>
      <c r="F15478"/>
      <c r="G15478"/>
      <c r="H15478"/>
      <c r="I15478" s="14"/>
      <c r="K15478"/>
      <c r="L15478"/>
      <c r="M15478"/>
      <c r="N15478"/>
      <c r="O15478"/>
      <c r="P15478"/>
      <c r="S15478"/>
    </row>
    <row r="15479" spans="1:20" x14ac:dyDescent="0.3">
      <c r="A15479" s="25"/>
      <c r="B15479"/>
      <c r="C15479"/>
      <c r="D15479"/>
      <c r="E15479"/>
      <c r="F15479"/>
      <c r="G15479"/>
      <c r="H15479"/>
      <c r="I15479" s="14"/>
      <c r="K15479"/>
      <c r="L15479"/>
      <c r="M15479"/>
      <c r="N15479"/>
      <c r="O15479"/>
      <c r="P15479"/>
      <c r="S15479"/>
    </row>
    <row r="15480" spans="1:20" x14ac:dyDescent="0.3">
      <c r="A15480" s="25"/>
      <c r="B15480"/>
      <c r="C15480"/>
      <c r="D15480"/>
      <c r="E15480"/>
      <c r="F15480"/>
      <c r="G15480"/>
      <c r="H15480" s="14"/>
      <c r="I15480" s="14"/>
      <c r="K15480"/>
      <c r="L15480"/>
      <c r="M15480"/>
      <c r="N15480"/>
      <c r="O15480"/>
      <c r="P15480"/>
      <c r="S15480"/>
      <c r="T15480" s="7"/>
    </row>
    <row r="15481" spans="1:20" x14ac:dyDescent="0.3">
      <c r="A15481" s="25"/>
      <c r="B15481"/>
      <c r="C15481"/>
      <c r="D15481"/>
      <c r="E15481"/>
      <c r="F15481"/>
      <c r="G15481"/>
      <c r="H15481" s="14"/>
      <c r="I15481" s="14"/>
      <c r="K15481"/>
      <c r="L15481"/>
      <c r="M15481"/>
      <c r="N15481"/>
      <c r="O15481"/>
      <c r="P15481"/>
      <c r="S15481"/>
    </row>
    <row r="15482" spans="1:20" x14ac:dyDescent="0.3">
      <c r="A15482" s="25"/>
      <c r="B15482"/>
      <c r="C15482"/>
      <c r="D15482"/>
      <c r="E15482"/>
      <c r="F15482"/>
      <c r="G15482"/>
      <c r="H15482" s="26"/>
      <c r="I15482" s="26"/>
      <c r="K15482"/>
      <c r="L15482"/>
      <c r="M15482"/>
      <c r="N15482"/>
      <c r="O15482"/>
      <c r="P15482"/>
      <c r="S15482"/>
    </row>
    <row r="15483" spans="1:20" x14ac:dyDescent="0.3">
      <c r="A15483" s="25"/>
      <c r="B15483"/>
      <c r="C15483"/>
      <c r="D15483"/>
      <c r="E15483"/>
      <c r="F15483"/>
      <c r="G15483"/>
      <c r="H15483" s="26"/>
      <c r="I15483" s="26"/>
      <c r="K15483"/>
      <c r="L15483"/>
      <c r="M15483"/>
      <c r="N15483"/>
      <c r="O15483"/>
      <c r="P15483"/>
      <c r="S15483"/>
    </row>
    <row r="15484" spans="1:20" x14ac:dyDescent="0.3">
      <c r="A15484" s="25"/>
      <c r="B15484"/>
      <c r="C15484"/>
      <c r="D15484"/>
      <c r="E15484"/>
      <c r="F15484"/>
      <c r="G15484"/>
      <c r="H15484" s="14"/>
      <c r="I15484" s="14"/>
      <c r="K15484"/>
      <c r="L15484"/>
      <c r="M15484"/>
      <c r="N15484"/>
      <c r="O15484"/>
      <c r="P15484"/>
      <c r="S15484"/>
    </row>
    <row r="15485" spans="1:20" x14ac:dyDescent="0.3">
      <c r="A15485" s="25"/>
      <c r="B15485"/>
      <c r="C15485"/>
      <c r="D15485"/>
      <c r="E15485"/>
      <c r="F15485"/>
      <c r="G15485"/>
      <c r="H15485" s="14"/>
      <c r="I15485" s="14"/>
      <c r="K15485"/>
      <c r="L15485"/>
      <c r="M15485"/>
      <c r="N15485"/>
      <c r="O15485"/>
      <c r="P15485"/>
      <c r="S15485"/>
    </row>
    <row r="15486" spans="1:20" x14ac:dyDescent="0.3">
      <c r="A15486" s="25"/>
      <c r="B15486"/>
      <c r="C15486"/>
      <c r="D15486"/>
      <c r="E15486"/>
      <c r="F15486"/>
      <c r="G15486"/>
      <c r="H15486" s="14"/>
      <c r="I15486" s="14"/>
      <c r="K15486"/>
      <c r="L15486"/>
      <c r="M15486"/>
      <c r="N15486"/>
      <c r="O15486"/>
      <c r="P15486"/>
      <c r="S15486"/>
    </row>
    <row r="15487" spans="1:20" x14ac:dyDescent="0.3">
      <c r="A15487" s="25"/>
      <c r="B15487"/>
      <c r="C15487"/>
      <c r="D15487"/>
      <c r="E15487"/>
      <c r="F15487"/>
      <c r="G15487"/>
      <c r="H15487" s="14"/>
      <c r="I15487" s="14"/>
      <c r="K15487"/>
      <c r="L15487"/>
      <c r="M15487"/>
      <c r="N15487"/>
      <c r="O15487"/>
      <c r="P15487"/>
      <c r="S15487"/>
    </row>
    <row r="15488" spans="1:20" x14ac:dyDescent="0.3">
      <c r="A15488" s="25"/>
      <c r="B15488"/>
      <c r="C15488"/>
      <c r="D15488"/>
      <c r="E15488"/>
      <c r="F15488"/>
      <c r="G15488"/>
      <c r="H15488" s="14"/>
      <c r="I15488" s="14"/>
      <c r="K15488"/>
      <c r="L15488"/>
      <c r="M15488"/>
      <c r="N15488"/>
      <c r="O15488"/>
      <c r="P15488"/>
      <c r="S15488"/>
    </row>
    <row r="15489" spans="1:20" x14ac:dyDescent="0.3">
      <c r="A15489" s="25"/>
      <c r="B15489"/>
      <c r="C15489"/>
      <c r="D15489"/>
      <c r="E15489"/>
      <c r="F15489"/>
      <c r="G15489"/>
      <c r="H15489"/>
      <c r="I15489"/>
      <c r="K15489"/>
      <c r="L15489"/>
      <c r="M15489"/>
      <c r="N15489"/>
      <c r="O15489"/>
      <c r="P15489"/>
      <c r="S15489"/>
    </row>
    <row r="15490" spans="1:20" x14ac:dyDescent="0.3">
      <c r="A15490" s="25"/>
      <c r="B15490"/>
      <c r="C15490"/>
      <c r="D15490"/>
      <c r="E15490"/>
      <c r="F15490"/>
      <c r="G15490"/>
      <c r="H15490"/>
      <c r="I15490"/>
      <c r="K15490"/>
      <c r="L15490"/>
      <c r="M15490"/>
      <c r="N15490"/>
      <c r="O15490"/>
      <c r="P15490"/>
      <c r="S15490"/>
    </row>
    <row r="15491" spans="1:20" x14ac:dyDescent="0.3">
      <c r="A15491" s="25"/>
      <c r="B15491"/>
      <c r="C15491"/>
      <c r="D15491"/>
      <c r="E15491"/>
      <c r="F15491"/>
      <c r="G15491"/>
      <c r="H15491"/>
      <c r="I15491"/>
      <c r="K15491"/>
      <c r="L15491"/>
      <c r="M15491"/>
      <c r="N15491"/>
      <c r="O15491"/>
      <c r="P15491"/>
      <c r="S15491"/>
    </row>
    <row r="15492" spans="1:20" x14ac:dyDescent="0.3">
      <c r="A15492" s="25"/>
      <c r="B15492"/>
      <c r="C15492"/>
      <c r="D15492"/>
      <c r="E15492"/>
      <c r="F15492"/>
      <c r="G15492"/>
      <c r="H15492" s="14"/>
      <c r="I15492" s="14"/>
      <c r="K15492"/>
      <c r="L15492"/>
      <c r="M15492"/>
      <c r="N15492"/>
      <c r="O15492"/>
      <c r="P15492"/>
      <c r="S15492"/>
      <c r="T15492" s="7"/>
    </row>
    <row r="15493" spans="1:20" x14ac:dyDescent="0.3">
      <c r="A15493" s="25"/>
      <c r="B15493"/>
      <c r="C15493"/>
      <c r="D15493"/>
      <c r="E15493"/>
      <c r="F15493"/>
      <c r="G15493"/>
      <c r="H15493" s="14"/>
      <c r="I15493" s="14"/>
      <c r="K15493"/>
      <c r="L15493"/>
      <c r="M15493"/>
      <c r="N15493"/>
      <c r="O15493"/>
      <c r="P15493"/>
      <c r="S15493"/>
    </row>
    <row r="15494" spans="1:20" x14ac:dyDescent="0.3">
      <c r="A15494" s="25"/>
      <c r="B15494"/>
      <c r="C15494"/>
      <c r="D15494"/>
      <c r="E15494"/>
      <c r="F15494"/>
      <c r="G15494"/>
      <c r="H15494" s="14"/>
      <c r="I15494" s="14"/>
      <c r="K15494"/>
      <c r="L15494"/>
      <c r="M15494"/>
      <c r="N15494"/>
      <c r="O15494"/>
      <c r="P15494"/>
      <c r="S15494"/>
    </row>
    <row r="15495" spans="1:20" x14ac:dyDescent="0.3">
      <c r="A15495" s="25"/>
      <c r="B15495"/>
      <c r="C15495"/>
      <c r="D15495"/>
      <c r="E15495"/>
      <c r="F15495"/>
      <c r="G15495"/>
      <c r="H15495" s="14"/>
      <c r="I15495" s="14"/>
      <c r="K15495"/>
      <c r="L15495"/>
      <c r="M15495"/>
      <c r="N15495"/>
      <c r="O15495"/>
      <c r="P15495"/>
      <c r="S15495"/>
    </row>
    <row r="15496" spans="1:20" x14ac:dyDescent="0.3">
      <c r="A15496" s="25"/>
      <c r="B15496"/>
      <c r="C15496"/>
      <c r="D15496"/>
      <c r="E15496"/>
      <c r="F15496"/>
      <c r="G15496"/>
      <c r="H15496" s="14"/>
      <c r="I15496" s="14"/>
      <c r="K15496"/>
      <c r="L15496"/>
      <c r="M15496"/>
      <c r="N15496"/>
      <c r="O15496"/>
      <c r="P15496"/>
      <c r="S15496"/>
      <c r="T15496" s="7"/>
    </row>
    <row r="15497" spans="1:20" x14ac:dyDescent="0.3">
      <c r="A15497" s="25"/>
      <c r="B15497"/>
      <c r="C15497"/>
      <c r="D15497"/>
      <c r="E15497"/>
      <c r="F15497"/>
      <c r="G15497"/>
      <c r="H15497"/>
      <c r="I15497"/>
      <c r="K15497"/>
      <c r="L15497"/>
      <c r="M15497"/>
      <c r="N15497"/>
      <c r="O15497"/>
      <c r="P15497"/>
      <c r="S15497"/>
    </row>
    <row r="15498" spans="1:20" x14ac:dyDescent="0.3">
      <c r="A15498" s="25"/>
      <c r="B15498"/>
      <c r="C15498"/>
      <c r="D15498"/>
      <c r="E15498"/>
      <c r="F15498"/>
      <c r="G15498"/>
      <c r="H15498"/>
      <c r="I15498"/>
      <c r="K15498"/>
      <c r="L15498"/>
      <c r="M15498"/>
      <c r="N15498"/>
      <c r="O15498"/>
      <c r="P15498"/>
      <c r="S15498"/>
    </row>
    <row r="15499" spans="1:20" x14ac:dyDescent="0.3">
      <c r="A15499" s="25"/>
      <c r="B15499"/>
      <c r="C15499"/>
      <c r="D15499"/>
      <c r="E15499"/>
      <c r="F15499"/>
      <c r="G15499"/>
      <c r="H15499"/>
      <c r="I15499"/>
      <c r="K15499"/>
      <c r="L15499"/>
      <c r="M15499"/>
      <c r="N15499"/>
      <c r="O15499"/>
      <c r="P15499"/>
      <c r="S15499"/>
    </row>
    <row r="15500" spans="1:20" x14ac:dyDescent="0.3">
      <c r="A15500" s="25"/>
      <c r="B15500"/>
      <c r="C15500"/>
      <c r="D15500"/>
      <c r="E15500"/>
      <c r="F15500"/>
      <c r="G15500"/>
      <c r="H15500"/>
      <c r="I15500"/>
      <c r="K15500"/>
      <c r="L15500"/>
      <c r="M15500"/>
      <c r="N15500"/>
      <c r="O15500"/>
      <c r="P15500"/>
      <c r="S15500"/>
    </row>
    <row r="15501" spans="1:20" x14ac:dyDescent="0.3">
      <c r="A15501" s="25"/>
      <c r="B15501"/>
      <c r="C15501"/>
      <c r="D15501"/>
      <c r="E15501"/>
      <c r="F15501"/>
      <c r="G15501"/>
      <c r="H15501"/>
      <c r="I15501"/>
      <c r="K15501"/>
      <c r="L15501"/>
      <c r="M15501"/>
      <c r="N15501"/>
      <c r="O15501"/>
      <c r="P15501"/>
      <c r="S15501"/>
    </row>
    <row r="15502" spans="1:20" x14ac:dyDescent="0.3">
      <c r="A15502" s="25"/>
      <c r="B15502"/>
      <c r="C15502"/>
      <c r="D15502"/>
      <c r="E15502"/>
      <c r="F15502"/>
      <c r="G15502"/>
      <c r="H15502"/>
      <c r="I15502"/>
      <c r="K15502"/>
      <c r="L15502"/>
      <c r="M15502"/>
      <c r="N15502"/>
      <c r="O15502"/>
      <c r="P15502"/>
      <c r="S15502"/>
    </row>
    <row r="15503" spans="1:20" x14ac:dyDescent="0.3">
      <c r="A15503" s="25"/>
      <c r="B15503"/>
      <c r="C15503"/>
      <c r="D15503"/>
      <c r="E15503"/>
      <c r="F15503"/>
      <c r="G15503"/>
      <c r="H15503"/>
      <c r="I15503"/>
      <c r="K15503"/>
      <c r="L15503"/>
      <c r="M15503"/>
      <c r="N15503"/>
      <c r="O15503"/>
      <c r="P15503"/>
      <c r="S15503"/>
    </row>
    <row r="15504" spans="1:20" x14ac:dyDescent="0.3">
      <c r="A15504" s="25"/>
      <c r="B15504"/>
      <c r="C15504"/>
      <c r="D15504"/>
      <c r="E15504"/>
      <c r="F15504"/>
      <c r="G15504"/>
      <c r="H15504"/>
      <c r="I15504"/>
      <c r="K15504"/>
      <c r="L15504"/>
      <c r="M15504"/>
      <c r="N15504"/>
      <c r="O15504"/>
      <c r="P15504"/>
      <c r="S15504"/>
    </row>
    <row r="15505" spans="1:19" x14ac:dyDescent="0.3">
      <c r="A15505" s="25"/>
      <c r="B15505"/>
      <c r="C15505"/>
      <c r="D15505"/>
      <c r="E15505"/>
      <c r="F15505"/>
      <c r="G15505"/>
      <c r="H15505"/>
      <c r="I15505"/>
      <c r="K15505"/>
      <c r="L15505"/>
      <c r="M15505"/>
      <c r="N15505"/>
      <c r="O15505"/>
      <c r="P15505"/>
      <c r="S15505"/>
    </row>
    <row r="15506" spans="1:19" x14ac:dyDescent="0.3">
      <c r="A15506" s="25"/>
      <c r="B15506"/>
      <c r="C15506"/>
      <c r="D15506"/>
      <c r="E15506"/>
      <c r="F15506"/>
      <c r="G15506"/>
      <c r="H15506"/>
      <c r="I15506"/>
      <c r="K15506"/>
      <c r="L15506"/>
      <c r="M15506"/>
      <c r="N15506"/>
      <c r="O15506"/>
      <c r="P15506"/>
      <c r="S15506"/>
    </row>
    <row r="15507" spans="1:19" x14ac:dyDescent="0.3">
      <c r="A15507" s="25"/>
      <c r="B15507"/>
      <c r="C15507"/>
      <c r="D15507"/>
      <c r="E15507"/>
      <c r="F15507"/>
      <c r="G15507"/>
      <c r="H15507"/>
      <c r="I15507"/>
      <c r="K15507"/>
      <c r="L15507"/>
      <c r="M15507"/>
      <c r="N15507"/>
      <c r="O15507"/>
      <c r="P15507"/>
      <c r="S15507"/>
    </row>
    <row r="15508" spans="1:19" x14ac:dyDescent="0.3">
      <c r="A15508" s="25"/>
      <c r="B15508"/>
      <c r="C15508"/>
      <c r="D15508"/>
      <c r="E15508"/>
      <c r="F15508"/>
      <c r="G15508"/>
      <c r="H15508"/>
      <c r="I15508" s="14"/>
      <c r="K15508"/>
      <c r="L15508"/>
      <c r="M15508"/>
      <c r="N15508"/>
      <c r="O15508"/>
      <c r="P15508"/>
      <c r="S15508"/>
    </row>
    <row r="15509" spans="1:19" x14ac:dyDescent="0.3">
      <c r="A15509" s="25"/>
      <c r="B15509"/>
      <c r="C15509"/>
      <c r="D15509"/>
      <c r="E15509"/>
      <c r="F15509"/>
      <c r="G15509"/>
      <c r="H15509"/>
      <c r="I15509" s="14"/>
      <c r="K15509"/>
      <c r="L15509"/>
      <c r="M15509"/>
      <c r="N15509"/>
      <c r="O15509"/>
      <c r="P15509"/>
      <c r="S15509"/>
    </row>
    <row r="15510" spans="1:19" x14ac:dyDescent="0.3">
      <c r="A15510" s="25"/>
      <c r="B15510"/>
      <c r="C15510"/>
      <c r="D15510"/>
      <c r="E15510"/>
      <c r="F15510"/>
      <c r="G15510"/>
      <c r="H15510"/>
      <c r="I15510" s="14"/>
      <c r="K15510"/>
      <c r="L15510"/>
      <c r="M15510"/>
      <c r="N15510"/>
      <c r="O15510"/>
      <c r="P15510"/>
      <c r="S15510"/>
    </row>
    <row r="15511" spans="1:19" x14ac:dyDescent="0.3">
      <c r="A15511" s="25"/>
      <c r="B15511"/>
      <c r="C15511"/>
      <c r="D15511"/>
      <c r="E15511"/>
      <c r="F15511"/>
      <c r="G15511"/>
      <c r="H15511"/>
      <c r="I15511" s="14"/>
      <c r="K15511"/>
      <c r="L15511"/>
      <c r="M15511"/>
      <c r="N15511"/>
      <c r="O15511"/>
      <c r="P15511"/>
      <c r="S15511"/>
    </row>
    <row r="15512" spans="1:19" x14ac:dyDescent="0.3">
      <c r="A15512" s="25"/>
      <c r="B15512"/>
      <c r="C15512"/>
      <c r="D15512"/>
      <c r="E15512"/>
      <c r="F15512"/>
      <c r="G15512"/>
      <c r="H15512" s="14"/>
      <c r="I15512" s="14"/>
      <c r="K15512"/>
      <c r="L15512"/>
      <c r="M15512"/>
      <c r="N15512"/>
      <c r="O15512"/>
      <c r="P15512"/>
      <c r="S15512"/>
    </row>
    <row r="15513" spans="1:19" x14ac:dyDescent="0.3">
      <c r="A15513" s="25"/>
      <c r="B15513"/>
      <c r="C15513"/>
      <c r="D15513"/>
      <c r="E15513"/>
      <c r="F15513"/>
      <c r="G15513"/>
      <c r="H15513" s="14"/>
      <c r="I15513" s="14"/>
      <c r="K15513"/>
      <c r="L15513"/>
      <c r="M15513"/>
      <c r="N15513"/>
      <c r="O15513"/>
      <c r="P15513"/>
      <c r="S15513"/>
    </row>
    <row r="15514" spans="1:19" x14ac:dyDescent="0.3">
      <c r="A15514" s="25"/>
      <c r="B15514"/>
      <c r="C15514"/>
      <c r="D15514"/>
      <c r="E15514"/>
      <c r="F15514"/>
      <c r="G15514"/>
      <c r="H15514" s="14"/>
      <c r="I15514" s="14"/>
      <c r="K15514"/>
      <c r="L15514"/>
      <c r="M15514"/>
      <c r="N15514"/>
      <c r="O15514"/>
      <c r="P15514"/>
      <c r="S15514"/>
    </row>
    <row r="15515" spans="1:19" x14ac:dyDescent="0.3">
      <c r="A15515" s="25"/>
      <c r="B15515"/>
      <c r="C15515"/>
      <c r="D15515"/>
      <c r="E15515"/>
      <c r="F15515"/>
      <c r="G15515"/>
      <c r="H15515" s="14"/>
      <c r="I15515" s="14"/>
      <c r="K15515"/>
      <c r="L15515"/>
      <c r="M15515"/>
      <c r="N15515"/>
      <c r="O15515"/>
      <c r="P15515"/>
      <c r="S15515"/>
    </row>
    <row r="15516" spans="1:19" x14ac:dyDescent="0.3">
      <c r="A15516" s="25"/>
      <c r="B15516"/>
      <c r="C15516"/>
      <c r="D15516"/>
      <c r="E15516"/>
      <c r="F15516"/>
      <c r="G15516"/>
      <c r="H15516"/>
      <c r="I15516" s="14"/>
      <c r="K15516"/>
      <c r="L15516"/>
      <c r="M15516"/>
      <c r="N15516"/>
      <c r="O15516"/>
      <c r="P15516"/>
      <c r="S15516"/>
    </row>
    <row r="15517" spans="1:19" x14ac:dyDescent="0.3">
      <c r="A15517" s="25"/>
      <c r="B15517"/>
      <c r="C15517"/>
      <c r="D15517"/>
      <c r="E15517"/>
      <c r="F15517"/>
      <c r="G15517"/>
      <c r="H15517"/>
      <c r="I15517" s="14"/>
      <c r="K15517"/>
      <c r="L15517"/>
      <c r="M15517"/>
      <c r="N15517"/>
      <c r="O15517"/>
      <c r="P15517"/>
      <c r="S15517"/>
    </row>
    <row r="15518" spans="1:19" x14ac:dyDescent="0.3">
      <c r="A15518" s="25"/>
      <c r="B15518"/>
      <c r="C15518"/>
      <c r="D15518"/>
      <c r="E15518"/>
      <c r="F15518"/>
      <c r="G15518"/>
      <c r="H15518" s="26"/>
      <c r="I15518" s="26"/>
      <c r="K15518"/>
      <c r="L15518"/>
      <c r="M15518"/>
      <c r="N15518"/>
      <c r="O15518"/>
      <c r="P15518"/>
      <c r="S15518"/>
    </row>
    <row r="15519" spans="1:19" x14ac:dyDescent="0.3">
      <c r="A15519" s="25"/>
      <c r="B15519"/>
      <c r="C15519"/>
      <c r="D15519"/>
      <c r="E15519"/>
      <c r="F15519"/>
      <c r="G15519"/>
      <c r="H15519" s="26"/>
      <c r="I15519" s="26"/>
      <c r="K15519"/>
      <c r="L15519"/>
      <c r="M15519"/>
      <c r="N15519"/>
      <c r="O15519"/>
      <c r="P15519"/>
      <c r="S15519"/>
    </row>
    <row r="15520" spans="1:19" x14ac:dyDescent="0.3">
      <c r="A15520" s="25"/>
      <c r="B15520"/>
      <c r="C15520"/>
      <c r="D15520"/>
      <c r="E15520"/>
      <c r="F15520"/>
      <c r="G15520"/>
      <c r="H15520" s="26"/>
      <c r="I15520" s="26"/>
      <c r="K15520"/>
      <c r="L15520"/>
      <c r="M15520"/>
      <c r="N15520"/>
      <c r="O15520"/>
      <c r="P15520"/>
      <c r="S15520"/>
    </row>
    <row r="15521" spans="1:19" x14ac:dyDescent="0.3">
      <c r="A15521" s="25"/>
      <c r="B15521"/>
      <c r="C15521"/>
      <c r="D15521"/>
      <c r="E15521"/>
      <c r="F15521"/>
      <c r="G15521"/>
      <c r="H15521" s="26"/>
      <c r="I15521" s="26"/>
      <c r="K15521"/>
      <c r="L15521"/>
      <c r="M15521"/>
      <c r="N15521"/>
      <c r="O15521"/>
      <c r="P15521"/>
      <c r="S15521"/>
    </row>
    <row r="15522" spans="1:19" x14ac:dyDescent="0.3">
      <c r="A15522" s="25"/>
      <c r="B15522"/>
      <c r="C15522"/>
      <c r="D15522"/>
      <c r="E15522"/>
      <c r="F15522"/>
      <c r="G15522"/>
      <c r="H15522" s="26"/>
      <c r="I15522" s="26"/>
      <c r="K15522"/>
      <c r="L15522"/>
      <c r="M15522"/>
      <c r="N15522"/>
      <c r="O15522"/>
      <c r="P15522"/>
      <c r="S15522"/>
    </row>
    <row r="15523" spans="1:19" x14ac:dyDescent="0.3">
      <c r="A15523" s="25"/>
      <c r="B15523"/>
      <c r="C15523"/>
      <c r="D15523"/>
      <c r="E15523"/>
      <c r="F15523"/>
      <c r="G15523"/>
      <c r="H15523" s="26"/>
      <c r="I15523" s="26"/>
      <c r="K15523"/>
      <c r="L15523"/>
      <c r="M15523"/>
      <c r="N15523"/>
      <c r="O15523"/>
      <c r="P15523"/>
      <c r="S15523"/>
    </row>
    <row r="15524" spans="1:19" x14ac:dyDescent="0.3">
      <c r="A15524" s="25"/>
      <c r="B15524"/>
      <c r="C15524"/>
      <c r="D15524"/>
      <c r="E15524"/>
      <c r="F15524"/>
      <c r="G15524"/>
      <c r="H15524" s="26"/>
      <c r="I15524" s="26"/>
      <c r="K15524"/>
      <c r="L15524"/>
      <c r="M15524"/>
      <c r="N15524"/>
      <c r="O15524"/>
      <c r="P15524"/>
      <c r="S15524"/>
    </row>
    <row r="15525" spans="1:19" x14ac:dyDescent="0.3">
      <c r="A15525" s="25"/>
      <c r="B15525"/>
      <c r="C15525"/>
      <c r="D15525"/>
      <c r="E15525"/>
      <c r="F15525"/>
      <c r="G15525"/>
      <c r="H15525" s="26"/>
      <c r="I15525" s="26"/>
      <c r="K15525"/>
      <c r="L15525"/>
      <c r="M15525"/>
      <c r="N15525"/>
      <c r="O15525"/>
      <c r="P15525"/>
      <c r="S15525"/>
    </row>
    <row r="15526" spans="1:19" x14ac:dyDescent="0.3">
      <c r="A15526" s="25"/>
      <c r="B15526"/>
      <c r="C15526"/>
      <c r="D15526"/>
      <c r="E15526"/>
      <c r="F15526"/>
      <c r="G15526"/>
      <c r="H15526" s="14"/>
      <c r="I15526" s="14"/>
      <c r="K15526"/>
      <c r="L15526"/>
      <c r="M15526"/>
      <c r="N15526"/>
      <c r="O15526"/>
      <c r="P15526"/>
      <c r="S15526"/>
    </row>
    <row r="15527" spans="1:19" x14ac:dyDescent="0.3">
      <c r="A15527" s="25"/>
      <c r="B15527"/>
      <c r="C15527"/>
      <c r="D15527"/>
      <c r="E15527"/>
      <c r="F15527"/>
      <c r="G15527"/>
      <c r="H15527" s="14"/>
      <c r="I15527" s="14"/>
      <c r="K15527"/>
      <c r="L15527"/>
      <c r="M15527"/>
      <c r="N15527"/>
      <c r="O15527"/>
      <c r="P15527"/>
      <c r="S15527"/>
    </row>
    <row r="15528" spans="1:19" x14ac:dyDescent="0.3">
      <c r="A15528" s="25"/>
      <c r="B15528"/>
      <c r="C15528"/>
      <c r="D15528"/>
      <c r="E15528"/>
      <c r="F15528"/>
      <c r="G15528"/>
      <c r="H15528"/>
      <c r="I15528"/>
      <c r="K15528"/>
      <c r="L15528"/>
      <c r="M15528"/>
      <c r="N15528"/>
      <c r="O15528"/>
      <c r="P15528"/>
      <c r="S15528"/>
    </row>
    <row r="15529" spans="1:19" x14ac:dyDescent="0.3">
      <c r="A15529" s="25"/>
      <c r="B15529"/>
      <c r="C15529"/>
      <c r="D15529"/>
      <c r="E15529"/>
      <c r="F15529"/>
      <c r="G15529"/>
      <c r="H15529"/>
      <c r="I15529"/>
      <c r="K15529"/>
      <c r="L15529"/>
      <c r="M15529"/>
      <c r="N15529"/>
      <c r="O15529"/>
      <c r="P15529"/>
      <c r="S15529"/>
    </row>
    <row r="15530" spans="1:19" x14ac:dyDescent="0.3">
      <c r="A15530" s="25"/>
      <c r="B15530"/>
      <c r="C15530"/>
      <c r="D15530"/>
      <c r="E15530"/>
      <c r="F15530"/>
      <c r="G15530"/>
      <c r="H15530" s="26"/>
      <c r="I15530" s="26"/>
      <c r="K15530"/>
      <c r="L15530"/>
      <c r="M15530"/>
      <c r="N15530"/>
      <c r="O15530"/>
      <c r="P15530"/>
      <c r="S15530"/>
    </row>
    <row r="15531" spans="1:19" x14ac:dyDescent="0.3">
      <c r="A15531" s="25"/>
      <c r="B15531"/>
      <c r="C15531"/>
      <c r="D15531"/>
      <c r="E15531"/>
      <c r="F15531"/>
      <c r="G15531"/>
      <c r="H15531" s="26"/>
      <c r="I15531" s="26"/>
      <c r="K15531"/>
      <c r="L15531"/>
      <c r="M15531"/>
      <c r="N15531"/>
      <c r="O15531"/>
      <c r="P15531"/>
      <c r="S15531"/>
    </row>
    <row r="15532" spans="1:19" x14ac:dyDescent="0.3">
      <c r="A15532" s="25"/>
      <c r="B15532"/>
      <c r="C15532"/>
      <c r="D15532"/>
      <c r="E15532"/>
      <c r="F15532"/>
      <c r="G15532"/>
      <c r="H15532" s="26"/>
      <c r="I15532" s="26"/>
      <c r="K15532"/>
      <c r="L15532"/>
      <c r="M15532"/>
      <c r="N15532"/>
      <c r="O15532"/>
      <c r="P15532"/>
      <c r="S15532"/>
    </row>
    <row r="15533" spans="1:19" x14ac:dyDescent="0.3">
      <c r="A15533" s="25"/>
      <c r="B15533"/>
      <c r="C15533"/>
      <c r="D15533"/>
      <c r="E15533"/>
      <c r="F15533"/>
      <c r="G15533"/>
      <c r="H15533" s="26"/>
      <c r="I15533" s="26"/>
      <c r="K15533"/>
      <c r="L15533"/>
      <c r="M15533"/>
      <c r="N15533"/>
      <c r="O15533"/>
      <c r="P15533"/>
      <c r="S15533"/>
    </row>
    <row r="15534" spans="1:19" x14ac:dyDescent="0.3">
      <c r="A15534" s="25"/>
      <c r="B15534"/>
      <c r="C15534"/>
      <c r="D15534"/>
      <c r="E15534"/>
      <c r="F15534"/>
      <c r="G15534"/>
      <c r="H15534"/>
      <c r="I15534"/>
      <c r="K15534"/>
      <c r="L15534"/>
      <c r="M15534"/>
      <c r="N15534"/>
      <c r="O15534"/>
      <c r="P15534"/>
      <c r="S15534"/>
    </row>
    <row r="15535" spans="1:19" x14ac:dyDescent="0.3">
      <c r="A15535" s="25"/>
      <c r="B15535"/>
      <c r="C15535"/>
      <c r="D15535"/>
      <c r="E15535"/>
      <c r="F15535"/>
      <c r="G15535"/>
      <c r="H15535"/>
      <c r="I15535"/>
      <c r="K15535"/>
      <c r="L15535"/>
      <c r="M15535"/>
      <c r="N15535"/>
      <c r="O15535"/>
      <c r="P15535"/>
      <c r="S15535"/>
    </row>
    <row r="15536" spans="1:19" x14ac:dyDescent="0.3">
      <c r="A15536" s="25"/>
      <c r="B15536"/>
      <c r="C15536"/>
      <c r="D15536"/>
      <c r="E15536"/>
      <c r="F15536"/>
      <c r="G15536"/>
      <c r="H15536"/>
      <c r="I15536"/>
      <c r="K15536"/>
      <c r="L15536"/>
      <c r="M15536"/>
      <c r="N15536"/>
      <c r="O15536"/>
      <c r="P15536"/>
      <c r="S15536"/>
    </row>
    <row r="15537" spans="1:19" x14ac:dyDescent="0.3">
      <c r="A15537" s="25"/>
      <c r="B15537"/>
      <c r="C15537"/>
      <c r="D15537"/>
      <c r="E15537"/>
      <c r="F15537"/>
      <c r="G15537"/>
      <c r="H15537" s="14"/>
      <c r="I15537"/>
      <c r="K15537"/>
      <c r="L15537"/>
      <c r="M15537"/>
      <c r="N15537"/>
      <c r="O15537"/>
      <c r="P15537"/>
      <c r="S15537"/>
    </row>
    <row r="15538" spans="1:19" x14ac:dyDescent="0.3">
      <c r="A15538" s="25"/>
      <c r="B15538"/>
      <c r="C15538"/>
      <c r="D15538"/>
      <c r="E15538"/>
      <c r="F15538"/>
      <c r="G15538"/>
      <c r="H15538"/>
      <c r="I15538"/>
      <c r="K15538"/>
      <c r="L15538"/>
      <c r="M15538"/>
      <c r="N15538"/>
      <c r="O15538"/>
      <c r="P15538"/>
      <c r="S15538"/>
    </row>
    <row r="15539" spans="1:19" x14ac:dyDescent="0.3">
      <c r="A15539" s="25"/>
      <c r="B15539"/>
      <c r="C15539"/>
      <c r="D15539"/>
      <c r="E15539"/>
      <c r="F15539"/>
      <c r="G15539"/>
      <c r="H15539"/>
      <c r="I15539" s="14"/>
      <c r="K15539"/>
      <c r="L15539"/>
      <c r="M15539"/>
      <c r="N15539"/>
      <c r="O15539"/>
      <c r="P15539"/>
      <c r="S15539"/>
    </row>
    <row r="15540" spans="1:19" x14ac:dyDescent="0.3">
      <c r="A15540" s="25"/>
      <c r="B15540"/>
      <c r="C15540"/>
      <c r="D15540"/>
      <c r="E15540"/>
      <c r="F15540"/>
      <c r="G15540"/>
      <c r="H15540"/>
      <c r="I15540"/>
      <c r="K15540"/>
      <c r="L15540"/>
      <c r="M15540"/>
      <c r="N15540"/>
      <c r="O15540"/>
      <c r="P15540"/>
      <c r="S15540"/>
    </row>
    <row r="15541" spans="1:19" x14ac:dyDescent="0.3">
      <c r="A15541" s="25"/>
      <c r="B15541"/>
      <c r="C15541"/>
      <c r="D15541"/>
      <c r="E15541"/>
      <c r="F15541"/>
      <c r="G15541"/>
      <c r="H15541"/>
      <c r="I15541"/>
      <c r="K15541"/>
      <c r="L15541"/>
      <c r="M15541"/>
      <c r="N15541"/>
      <c r="O15541"/>
      <c r="P15541"/>
      <c r="S15541"/>
    </row>
    <row r="15542" spans="1:19" x14ac:dyDescent="0.3">
      <c r="A15542" s="25"/>
      <c r="B15542"/>
      <c r="C15542"/>
      <c r="D15542"/>
      <c r="E15542"/>
      <c r="F15542"/>
      <c r="G15542"/>
      <c r="H15542"/>
      <c r="I15542"/>
      <c r="K15542"/>
      <c r="L15542"/>
      <c r="M15542"/>
      <c r="N15542"/>
      <c r="O15542"/>
      <c r="P15542"/>
      <c r="S15542"/>
    </row>
    <row r="15543" spans="1:19" x14ac:dyDescent="0.3">
      <c r="A15543" s="25"/>
      <c r="B15543"/>
      <c r="C15543"/>
      <c r="D15543"/>
      <c r="E15543"/>
      <c r="F15543"/>
      <c r="G15543"/>
      <c r="H15543"/>
      <c r="I15543"/>
      <c r="K15543"/>
      <c r="L15543"/>
      <c r="M15543"/>
      <c r="N15543"/>
      <c r="O15543"/>
      <c r="P15543"/>
      <c r="S15543"/>
    </row>
    <row r="15544" spans="1:19" x14ac:dyDescent="0.3">
      <c r="A15544" s="25"/>
      <c r="B15544"/>
      <c r="C15544"/>
      <c r="D15544"/>
      <c r="E15544"/>
      <c r="F15544"/>
      <c r="G15544"/>
      <c r="H15544"/>
      <c r="I15544"/>
      <c r="K15544"/>
      <c r="L15544"/>
      <c r="M15544"/>
      <c r="N15544"/>
      <c r="O15544"/>
      <c r="P15544"/>
      <c r="S15544"/>
    </row>
    <row r="15545" spans="1:19" x14ac:dyDescent="0.3">
      <c r="A15545" s="25"/>
      <c r="B15545"/>
      <c r="C15545"/>
      <c r="D15545"/>
      <c r="E15545"/>
      <c r="F15545"/>
      <c r="G15545"/>
      <c r="H15545"/>
      <c r="I15545"/>
      <c r="K15545"/>
      <c r="L15545"/>
      <c r="M15545"/>
      <c r="N15545"/>
      <c r="O15545"/>
      <c r="P15545"/>
      <c r="S15545"/>
    </row>
    <row r="15546" spans="1:19" x14ac:dyDescent="0.3">
      <c r="A15546" s="25"/>
      <c r="B15546"/>
      <c r="C15546"/>
      <c r="D15546"/>
      <c r="E15546"/>
      <c r="F15546"/>
      <c r="G15546"/>
      <c r="H15546"/>
      <c r="I15546"/>
      <c r="K15546"/>
      <c r="L15546"/>
      <c r="M15546"/>
      <c r="N15546"/>
      <c r="O15546"/>
      <c r="P15546"/>
      <c r="S15546"/>
    </row>
    <row r="15547" spans="1:19" x14ac:dyDescent="0.3">
      <c r="A15547" s="25"/>
      <c r="B15547"/>
      <c r="C15547"/>
      <c r="D15547"/>
      <c r="E15547"/>
      <c r="F15547"/>
      <c r="G15547"/>
      <c r="H15547"/>
      <c r="I15547"/>
      <c r="K15547"/>
      <c r="L15547"/>
      <c r="M15547"/>
      <c r="N15547"/>
      <c r="O15547"/>
      <c r="P15547"/>
      <c r="S15547"/>
    </row>
    <row r="15548" spans="1:19" x14ac:dyDescent="0.3">
      <c r="A15548" s="25"/>
      <c r="B15548"/>
      <c r="C15548"/>
      <c r="D15548"/>
      <c r="E15548"/>
      <c r="F15548"/>
      <c r="G15548"/>
      <c r="H15548" s="26"/>
      <c r="I15548" s="26"/>
      <c r="K15548"/>
      <c r="L15548"/>
      <c r="M15548"/>
      <c r="N15548"/>
      <c r="O15548"/>
      <c r="P15548"/>
      <c r="S15548"/>
    </row>
    <row r="15549" spans="1:19" x14ac:dyDescent="0.3">
      <c r="A15549" s="25"/>
      <c r="B15549"/>
      <c r="C15549"/>
      <c r="D15549"/>
      <c r="E15549"/>
      <c r="F15549"/>
      <c r="G15549"/>
      <c r="H15549" s="26"/>
      <c r="I15549" s="26"/>
      <c r="K15549"/>
      <c r="L15549"/>
      <c r="M15549"/>
      <c r="N15549"/>
      <c r="O15549"/>
      <c r="P15549"/>
      <c r="S15549"/>
    </row>
    <row r="15550" spans="1:19" x14ac:dyDescent="0.3">
      <c r="A15550" s="25"/>
      <c r="B15550"/>
      <c r="C15550"/>
      <c r="D15550"/>
      <c r="E15550"/>
      <c r="F15550"/>
      <c r="G15550"/>
      <c r="H15550" s="26"/>
      <c r="I15550" s="26"/>
      <c r="K15550"/>
      <c r="L15550"/>
      <c r="M15550"/>
      <c r="N15550"/>
      <c r="O15550"/>
      <c r="P15550"/>
      <c r="S15550"/>
    </row>
    <row r="15551" spans="1:19" x14ac:dyDescent="0.3">
      <c r="A15551" s="25"/>
      <c r="B15551"/>
      <c r="C15551"/>
      <c r="D15551"/>
      <c r="E15551"/>
      <c r="F15551"/>
      <c r="G15551"/>
      <c r="H15551" s="26"/>
      <c r="I15551" s="26"/>
      <c r="K15551"/>
      <c r="L15551"/>
      <c r="M15551"/>
      <c r="N15551"/>
      <c r="O15551"/>
      <c r="P15551"/>
      <c r="S15551"/>
    </row>
    <row r="15552" spans="1:19" x14ac:dyDescent="0.3">
      <c r="A15552" s="25"/>
      <c r="B15552"/>
      <c r="C15552"/>
      <c r="D15552"/>
      <c r="E15552"/>
      <c r="F15552"/>
      <c r="G15552"/>
      <c r="H15552" s="26"/>
      <c r="I15552" s="26"/>
      <c r="K15552"/>
      <c r="L15552"/>
      <c r="M15552"/>
      <c r="N15552"/>
      <c r="O15552"/>
      <c r="P15552"/>
      <c r="S15552"/>
    </row>
    <row r="15553" spans="1:19" x14ac:dyDescent="0.3">
      <c r="A15553" s="25"/>
      <c r="B15553"/>
      <c r="C15553"/>
      <c r="D15553"/>
      <c r="E15553"/>
      <c r="F15553"/>
      <c r="G15553"/>
      <c r="H15553"/>
      <c r="I15553" s="26"/>
      <c r="K15553"/>
      <c r="L15553"/>
      <c r="M15553"/>
      <c r="N15553"/>
      <c r="O15553"/>
      <c r="P15553"/>
      <c r="S15553"/>
    </row>
    <row r="15554" spans="1:19" x14ac:dyDescent="0.3">
      <c r="A15554" s="25"/>
      <c r="B15554"/>
      <c r="C15554"/>
      <c r="D15554"/>
      <c r="E15554"/>
      <c r="F15554"/>
      <c r="G15554"/>
      <c r="H15554"/>
      <c r="I15554" s="26"/>
      <c r="K15554"/>
      <c r="L15554"/>
      <c r="M15554"/>
      <c r="N15554"/>
      <c r="O15554"/>
      <c r="P15554"/>
      <c r="S15554"/>
    </row>
    <row r="15555" spans="1:19" x14ac:dyDescent="0.3">
      <c r="A15555" s="25"/>
      <c r="B15555"/>
      <c r="C15555"/>
      <c r="D15555"/>
      <c r="E15555"/>
      <c r="F15555"/>
      <c r="G15555"/>
      <c r="H15555"/>
      <c r="I15555" s="26"/>
      <c r="K15555"/>
      <c r="L15555"/>
      <c r="M15555"/>
      <c r="N15555"/>
      <c r="O15555"/>
      <c r="P15555"/>
      <c r="S15555"/>
    </row>
    <row r="15556" spans="1:19" x14ac:dyDescent="0.3">
      <c r="A15556" s="25"/>
      <c r="B15556"/>
      <c r="C15556"/>
      <c r="D15556"/>
      <c r="E15556"/>
      <c r="F15556"/>
      <c r="G15556"/>
      <c r="H15556"/>
      <c r="I15556" s="26"/>
      <c r="K15556"/>
      <c r="L15556"/>
      <c r="M15556"/>
      <c r="N15556"/>
      <c r="O15556"/>
      <c r="P15556"/>
      <c r="S15556"/>
    </row>
    <row r="15557" spans="1:19" x14ac:dyDescent="0.3">
      <c r="A15557" s="25"/>
      <c r="B15557"/>
      <c r="C15557"/>
      <c r="D15557"/>
      <c r="E15557"/>
      <c r="F15557"/>
      <c r="G15557"/>
      <c r="H15557"/>
      <c r="I15557" s="26"/>
      <c r="K15557"/>
      <c r="L15557"/>
      <c r="M15557"/>
      <c r="N15557"/>
      <c r="O15557"/>
      <c r="P15557"/>
      <c r="S15557"/>
    </row>
    <row r="15558" spans="1:19" x14ac:dyDescent="0.3">
      <c r="A15558" s="25"/>
      <c r="B15558"/>
      <c r="C15558"/>
      <c r="D15558"/>
      <c r="E15558"/>
      <c r="F15558"/>
      <c r="G15558"/>
      <c r="H15558"/>
      <c r="I15558"/>
      <c r="K15558"/>
      <c r="L15558"/>
      <c r="M15558"/>
      <c r="N15558"/>
      <c r="O15558"/>
      <c r="P15558"/>
      <c r="S15558"/>
    </row>
    <row r="15559" spans="1:19" x14ac:dyDescent="0.3">
      <c r="A15559" s="25"/>
      <c r="B15559"/>
      <c r="C15559"/>
      <c r="D15559"/>
      <c r="E15559"/>
      <c r="F15559"/>
      <c r="G15559"/>
      <c r="H15559"/>
      <c r="I15559"/>
      <c r="K15559"/>
      <c r="L15559"/>
      <c r="M15559"/>
      <c r="N15559"/>
      <c r="O15559"/>
      <c r="P15559"/>
      <c r="S15559"/>
    </row>
    <row r="15560" spans="1:19" x14ac:dyDescent="0.3">
      <c r="A15560" s="25"/>
      <c r="B15560"/>
      <c r="C15560"/>
      <c r="D15560"/>
      <c r="E15560"/>
      <c r="F15560"/>
      <c r="G15560"/>
      <c r="H15560"/>
      <c r="I15560"/>
      <c r="K15560"/>
      <c r="L15560"/>
      <c r="M15560"/>
      <c r="N15560"/>
      <c r="O15560"/>
      <c r="P15560"/>
      <c r="S15560"/>
    </row>
    <row r="15561" spans="1:19" x14ac:dyDescent="0.3">
      <c r="A15561" s="25"/>
      <c r="B15561"/>
      <c r="C15561"/>
      <c r="D15561"/>
      <c r="E15561"/>
      <c r="F15561"/>
      <c r="G15561"/>
      <c r="H15561"/>
      <c r="I15561"/>
      <c r="K15561"/>
      <c r="L15561"/>
      <c r="M15561"/>
      <c r="N15561"/>
      <c r="O15561"/>
      <c r="P15561"/>
      <c r="S15561"/>
    </row>
    <row r="15562" spans="1:19" x14ac:dyDescent="0.3">
      <c r="A15562" s="25"/>
      <c r="B15562"/>
      <c r="C15562"/>
      <c r="D15562"/>
      <c r="E15562"/>
      <c r="F15562"/>
      <c r="G15562"/>
      <c r="H15562"/>
      <c r="I15562"/>
      <c r="K15562"/>
      <c r="L15562"/>
      <c r="M15562"/>
      <c r="N15562"/>
      <c r="O15562"/>
      <c r="P15562"/>
      <c r="S15562"/>
    </row>
    <row r="15563" spans="1:19" x14ac:dyDescent="0.3">
      <c r="A15563" s="25"/>
      <c r="B15563"/>
      <c r="C15563"/>
      <c r="D15563"/>
      <c r="E15563"/>
      <c r="F15563"/>
      <c r="G15563"/>
      <c r="H15563"/>
      <c r="I15563"/>
      <c r="K15563"/>
      <c r="L15563"/>
      <c r="M15563"/>
      <c r="N15563"/>
      <c r="O15563"/>
      <c r="P15563"/>
      <c r="S15563"/>
    </row>
    <row r="15564" spans="1:19" x14ac:dyDescent="0.3">
      <c r="A15564" s="25"/>
      <c r="B15564"/>
      <c r="C15564"/>
      <c r="D15564"/>
      <c r="E15564"/>
      <c r="F15564"/>
      <c r="G15564"/>
      <c r="H15564"/>
      <c r="I15564"/>
      <c r="K15564"/>
      <c r="L15564"/>
      <c r="M15564"/>
      <c r="N15564"/>
      <c r="O15564"/>
      <c r="P15564"/>
      <c r="S15564"/>
    </row>
    <row r="15565" spans="1:19" x14ac:dyDescent="0.3">
      <c r="A15565" s="25"/>
      <c r="B15565"/>
      <c r="C15565"/>
      <c r="D15565"/>
      <c r="E15565"/>
      <c r="F15565"/>
      <c r="G15565"/>
      <c r="H15565"/>
      <c r="I15565"/>
      <c r="K15565"/>
      <c r="L15565"/>
      <c r="M15565"/>
      <c r="N15565"/>
      <c r="O15565"/>
      <c r="P15565"/>
      <c r="S15565"/>
    </row>
    <row r="15566" spans="1:19" x14ac:dyDescent="0.3">
      <c r="A15566" s="25"/>
      <c r="B15566"/>
      <c r="C15566"/>
      <c r="D15566"/>
      <c r="E15566"/>
      <c r="F15566"/>
      <c r="G15566"/>
      <c r="H15566"/>
      <c r="I15566"/>
      <c r="K15566"/>
      <c r="L15566"/>
      <c r="M15566"/>
      <c r="N15566"/>
      <c r="O15566"/>
      <c r="P15566"/>
      <c r="S15566"/>
    </row>
    <row r="15567" spans="1:19" x14ac:dyDescent="0.3">
      <c r="A15567" s="25"/>
      <c r="B15567"/>
      <c r="C15567"/>
      <c r="D15567"/>
      <c r="E15567"/>
      <c r="F15567"/>
      <c r="G15567"/>
      <c r="H15567"/>
      <c r="I15567"/>
      <c r="K15567"/>
      <c r="L15567"/>
      <c r="M15567"/>
      <c r="N15567"/>
      <c r="O15567"/>
      <c r="P15567"/>
      <c r="S15567"/>
    </row>
    <row r="15568" spans="1:19" x14ac:dyDescent="0.3">
      <c r="A15568" s="25"/>
      <c r="B15568"/>
      <c r="C15568"/>
      <c r="D15568"/>
      <c r="E15568"/>
      <c r="F15568"/>
      <c r="G15568"/>
      <c r="H15568"/>
      <c r="I15568"/>
      <c r="K15568"/>
      <c r="L15568"/>
      <c r="M15568"/>
      <c r="N15568"/>
      <c r="O15568"/>
      <c r="P15568"/>
      <c r="S15568"/>
    </row>
    <row r="15569" spans="1:19" x14ac:dyDescent="0.3">
      <c r="A15569" s="25"/>
      <c r="B15569"/>
      <c r="C15569"/>
      <c r="D15569"/>
      <c r="E15569"/>
      <c r="F15569"/>
      <c r="G15569"/>
      <c r="H15569" s="26"/>
      <c r="I15569" s="26"/>
      <c r="K15569"/>
      <c r="L15569"/>
      <c r="M15569"/>
      <c r="N15569"/>
      <c r="O15569"/>
      <c r="P15569"/>
      <c r="S15569"/>
    </row>
    <row r="15570" spans="1:19" x14ac:dyDescent="0.3">
      <c r="A15570" s="25"/>
      <c r="B15570"/>
      <c r="C15570"/>
      <c r="D15570"/>
      <c r="E15570"/>
      <c r="F15570"/>
      <c r="G15570"/>
      <c r="H15570" s="26"/>
      <c r="I15570" s="26"/>
      <c r="K15570"/>
      <c r="L15570"/>
      <c r="M15570"/>
      <c r="N15570"/>
      <c r="O15570"/>
      <c r="P15570"/>
      <c r="S15570"/>
    </row>
    <row r="15571" spans="1:19" x14ac:dyDescent="0.3">
      <c r="A15571" s="25"/>
      <c r="B15571"/>
      <c r="C15571"/>
      <c r="D15571"/>
      <c r="E15571"/>
      <c r="F15571"/>
      <c r="G15571"/>
      <c r="H15571" s="26"/>
      <c r="I15571" s="26"/>
      <c r="K15571"/>
      <c r="L15571"/>
      <c r="M15571"/>
      <c r="N15571"/>
      <c r="O15571"/>
      <c r="P15571"/>
      <c r="S15571"/>
    </row>
    <row r="15572" spans="1:19" x14ac:dyDescent="0.3">
      <c r="A15572" s="25"/>
      <c r="B15572"/>
      <c r="C15572"/>
      <c r="D15572"/>
      <c r="E15572"/>
      <c r="F15572"/>
      <c r="G15572"/>
      <c r="H15572" s="26"/>
      <c r="I15572" s="26"/>
      <c r="K15572"/>
      <c r="L15572"/>
      <c r="M15572"/>
      <c r="N15572"/>
      <c r="O15572"/>
      <c r="P15572"/>
      <c r="S15572"/>
    </row>
    <row r="15573" spans="1:19" x14ac:dyDescent="0.3">
      <c r="A15573" s="25"/>
      <c r="B15573"/>
      <c r="C15573"/>
      <c r="D15573"/>
      <c r="E15573"/>
      <c r="F15573"/>
      <c r="G15573"/>
      <c r="H15573" s="26"/>
      <c r="I15573" s="26"/>
      <c r="K15573"/>
      <c r="L15573"/>
      <c r="M15573"/>
      <c r="N15573"/>
      <c r="O15573"/>
      <c r="P15573"/>
      <c r="S15573"/>
    </row>
    <row r="15574" spans="1:19" x14ac:dyDescent="0.3">
      <c r="A15574" s="25"/>
      <c r="B15574"/>
      <c r="C15574"/>
      <c r="D15574"/>
      <c r="E15574"/>
      <c r="F15574"/>
      <c r="G15574"/>
      <c r="H15574" s="26"/>
      <c r="I15574" s="26"/>
      <c r="K15574"/>
      <c r="L15574"/>
      <c r="M15574"/>
      <c r="N15574"/>
      <c r="O15574"/>
      <c r="P15574"/>
      <c r="S15574"/>
    </row>
    <row r="15575" spans="1:19" x14ac:dyDescent="0.3">
      <c r="A15575" s="25"/>
      <c r="B15575"/>
      <c r="C15575"/>
      <c r="D15575"/>
      <c r="E15575"/>
      <c r="F15575"/>
      <c r="G15575"/>
      <c r="H15575"/>
      <c r="I15575"/>
      <c r="K15575"/>
      <c r="L15575"/>
      <c r="M15575"/>
      <c r="N15575"/>
      <c r="O15575"/>
      <c r="P15575"/>
      <c r="S15575"/>
    </row>
    <row r="15576" spans="1:19" x14ac:dyDescent="0.3">
      <c r="A15576" s="25"/>
      <c r="B15576"/>
      <c r="C15576"/>
      <c r="D15576"/>
      <c r="E15576"/>
      <c r="F15576"/>
      <c r="G15576"/>
      <c r="H15576"/>
      <c r="I15576"/>
      <c r="K15576"/>
      <c r="L15576"/>
      <c r="M15576"/>
      <c r="N15576"/>
      <c r="O15576"/>
      <c r="P15576"/>
      <c r="S15576"/>
    </row>
    <row r="15577" spans="1:19" x14ac:dyDescent="0.3">
      <c r="A15577" s="25"/>
      <c r="B15577"/>
      <c r="C15577"/>
      <c r="D15577"/>
      <c r="E15577"/>
      <c r="F15577"/>
      <c r="G15577"/>
      <c r="H15577"/>
      <c r="I15577"/>
      <c r="K15577"/>
      <c r="L15577"/>
      <c r="M15577"/>
      <c r="N15577"/>
      <c r="O15577"/>
      <c r="P15577"/>
      <c r="S15577"/>
    </row>
    <row r="15578" spans="1:19" x14ac:dyDescent="0.3">
      <c r="A15578" s="25"/>
      <c r="B15578"/>
      <c r="C15578"/>
      <c r="D15578"/>
      <c r="E15578"/>
      <c r="F15578"/>
      <c r="G15578"/>
      <c r="H15578"/>
      <c r="I15578"/>
      <c r="K15578"/>
      <c r="L15578"/>
      <c r="M15578"/>
      <c r="N15578"/>
      <c r="O15578"/>
      <c r="P15578"/>
      <c r="S15578"/>
    </row>
    <row r="15579" spans="1:19" x14ac:dyDescent="0.3">
      <c r="A15579" s="25"/>
      <c r="B15579"/>
      <c r="C15579"/>
      <c r="D15579"/>
      <c r="E15579"/>
      <c r="F15579"/>
      <c r="G15579"/>
      <c r="H15579"/>
      <c r="I15579"/>
      <c r="K15579"/>
      <c r="L15579"/>
      <c r="M15579"/>
      <c r="N15579"/>
      <c r="O15579"/>
      <c r="P15579"/>
      <c r="S15579"/>
    </row>
    <row r="15580" spans="1:19" x14ac:dyDescent="0.3">
      <c r="A15580" s="25"/>
      <c r="B15580"/>
      <c r="C15580"/>
      <c r="D15580"/>
      <c r="E15580"/>
      <c r="F15580"/>
      <c r="G15580"/>
      <c r="H15580"/>
      <c r="I15580"/>
      <c r="K15580"/>
      <c r="L15580"/>
      <c r="M15580"/>
      <c r="N15580"/>
      <c r="O15580"/>
      <c r="P15580"/>
      <c r="S15580"/>
    </row>
    <row r="15581" spans="1:19" x14ac:dyDescent="0.3">
      <c r="A15581" s="25"/>
      <c r="B15581"/>
      <c r="C15581"/>
      <c r="D15581"/>
      <c r="E15581"/>
      <c r="F15581"/>
      <c r="G15581"/>
      <c r="H15581" s="26"/>
      <c r="I15581"/>
      <c r="K15581"/>
      <c r="L15581"/>
      <c r="M15581"/>
      <c r="N15581"/>
      <c r="O15581"/>
      <c r="P15581"/>
      <c r="S15581"/>
    </row>
    <row r="15582" spans="1:19" x14ac:dyDescent="0.3">
      <c r="A15582" s="25"/>
      <c r="B15582"/>
      <c r="C15582"/>
      <c r="D15582"/>
      <c r="E15582"/>
      <c r="F15582"/>
      <c r="G15582"/>
      <c r="H15582" s="26"/>
      <c r="I15582"/>
      <c r="K15582"/>
      <c r="L15582"/>
      <c r="M15582"/>
      <c r="N15582"/>
      <c r="O15582"/>
      <c r="P15582"/>
      <c r="S15582"/>
    </row>
    <row r="15583" spans="1:19" x14ac:dyDescent="0.3">
      <c r="A15583" s="25"/>
      <c r="B15583"/>
      <c r="C15583"/>
      <c r="D15583"/>
      <c r="E15583"/>
      <c r="F15583"/>
      <c r="G15583"/>
      <c r="H15583" s="26"/>
      <c r="I15583" s="14"/>
      <c r="K15583"/>
      <c r="L15583"/>
      <c r="M15583"/>
      <c r="N15583"/>
      <c r="O15583"/>
      <c r="P15583"/>
      <c r="S15583"/>
    </row>
    <row r="15584" spans="1:19" x14ac:dyDescent="0.3">
      <c r="A15584" s="25"/>
      <c r="B15584"/>
      <c r="C15584"/>
      <c r="D15584"/>
      <c r="E15584"/>
      <c r="F15584"/>
      <c r="G15584"/>
      <c r="H15584" s="26"/>
      <c r="I15584"/>
      <c r="K15584"/>
      <c r="L15584"/>
      <c r="M15584"/>
      <c r="N15584"/>
      <c r="O15584"/>
      <c r="P15584"/>
      <c r="S15584"/>
    </row>
    <row r="15585" spans="1:19" x14ac:dyDescent="0.3">
      <c r="A15585" s="25"/>
      <c r="B15585"/>
      <c r="C15585"/>
      <c r="D15585"/>
      <c r="E15585"/>
      <c r="F15585"/>
      <c r="G15585"/>
      <c r="H15585" s="26"/>
      <c r="I15585"/>
      <c r="K15585"/>
      <c r="L15585"/>
      <c r="M15585"/>
      <c r="N15585"/>
      <c r="O15585"/>
      <c r="P15585"/>
      <c r="S15585"/>
    </row>
    <row r="15586" spans="1:19" x14ac:dyDescent="0.3">
      <c r="A15586" s="25"/>
      <c r="B15586"/>
      <c r="C15586"/>
      <c r="D15586"/>
      <c r="E15586"/>
      <c r="F15586"/>
      <c r="G15586"/>
      <c r="H15586" s="26"/>
      <c r="I15586"/>
      <c r="K15586"/>
      <c r="L15586"/>
      <c r="M15586"/>
      <c r="N15586"/>
      <c r="O15586"/>
      <c r="P15586"/>
      <c r="S15586"/>
    </row>
    <row r="15587" spans="1:19" x14ac:dyDescent="0.3">
      <c r="A15587" s="25"/>
      <c r="B15587"/>
      <c r="C15587"/>
      <c r="D15587"/>
      <c r="E15587"/>
      <c r="F15587"/>
      <c r="G15587"/>
      <c r="H15587"/>
      <c r="I15587"/>
      <c r="K15587"/>
      <c r="L15587"/>
      <c r="M15587"/>
      <c r="N15587"/>
      <c r="O15587"/>
      <c r="P15587"/>
      <c r="S15587"/>
    </row>
    <row r="15588" spans="1:19" x14ac:dyDescent="0.3">
      <c r="A15588" s="25"/>
      <c r="B15588"/>
      <c r="C15588"/>
      <c r="D15588"/>
      <c r="E15588"/>
      <c r="F15588"/>
      <c r="G15588"/>
      <c r="H15588"/>
      <c r="I15588"/>
      <c r="K15588"/>
      <c r="L15588"/>
      <c r="M15588"/>
      <c r="N15588"/>
      <c r="O15588"/>
      <c r="P15588"/>
      <c r="S15588"/>
    </row>
    <row r="15589" spans="1:19" x14ac:dyDescent="0.3">
      <c r="A15589" s="25"/>
      <c r="B15589"/>
      <c r="C15589"/>
      <c r="D15589"/>
      <c r="E15589"/>
      <c r="F15589"/>
      <c r="G15589"/>
      <c r="H15589"/>
      <c r="I15589"/>
      <c r="K15589"/>
      <c r="L15589"/>
      <c r="M15589"/>
      <c r="N15589"/>
      <c r="O15589"/>
      <c r="P15589"/>
      <c r="S15589"/>
    </row>
    <row r="15590" spans="1:19" x14ac:dyDescent="0.3">
      <c r="A15590" s="25"/>
      <c r="B15590"/>
      <c r="C15590"/>
      <c r="D15590"/>
      <c r="E15590"/>
      <c r="F15590"/>
      <c r="G15590"/>
      <c r="H15590"/>
      <c r="I15590"/>
      <c r="K15590"/>
      <c r="L15590"/>
      <c r="M15590"/>
      <c r="N15590"/>
      <c r="O15590"/>
      <c r="P15590"/>
      <c r="S15590"/>
    </row>
    <row r="15591" spans="1:19" x14ac:dyDescent="0.3">
      <c r="A15591" s="25"/>
      <c r="B15591"/>
      <c r="C15591"/>
      <c r="D15591"/>
      <c r="E15591"/>
      <c r="F15591"/>
      <c r="G15591"/>
      <c r="H15591"/>
      <c r="I15591"/>
      <c r="K15591"/>
      <c r="L15591"/>
      <c r="M15591"/>
      <c r="N15591"/>
      <c r="O15591"/>
      <c r="P15591"/>
      <c r="S15591"/>
    </row>
    <row r="15592" spans="1:19" x14ac:dyDescent="0.3">
      <c r="A15592" s="25"/>
      <c r="B15592"/>
      <c r="C15592"/>
      <c r="D15592"/>
      <c r="E15592"/>
      <c r="F15592"/>
      <c r="G15592"/>
      <c r="H15592"/>
      <c r="I15592"/>
      <c r="K15592"/>
      <c r="L15592"/>
      <c r="M15592"/>
      <c r="N15592"/>
      <c r="O15592"/>
      <c r="P15592"/>
      <c r="S15592"/>
    </row>
    <row r="15593" spans="1:19" x14ac:dyDescent="0.3">
      <c r="A15593" s="25"/>
      <c r="B15593"/>
      <c r="C15593"/>
      <c r="D15593"/>
      <c r="E15593"/>
      <c r="F15593"/>
      <c r="G15593"/>
      <c r="H15593"/>
      <c r="I15593" s="14"/>
      <c r="K15593"/>
      <c r="L15593"/>
      <c r="M15593"/>
      <c r="N15593"/>
      <c r="O15593"/>
      <c r="P15593"/>
      <c r="S15593"/>
    </row>
    <row r="15594" spans="1:19" x14ac:dyDescent="0.3">
      <c r="A15594" s="25"/>
      <c r="B15594"/>
      <c r="C15594"/>
      <c r="D15594"/>
      <c r="E15594"/>
      <c r="F15594"/>
      <c r="G15594"/>
      <c r="H15594"/>
      <c r="I15594" s="14"/>
      <c r="K15594"/>
      <c r="L15594"/>
      <c r="M15594"/>
      <c r="N15594"/>
      <c r="O15594"/>
      <c r="P15594"/>
      <c r="S15594"/>
    </row>
    <row r="15595" spans="1:19" x14ac:dyDescent="0.3">
      <c r="A15595" s="25"/>
      <c r="B15595"/>
      <c r="C15595"/>
      <c r="D15595"/>
      <c r="E15595"/>
      <c r="F15595"/>
      <c r="G15595"/>
      <c r="H15595"/>
      <c r="I15595" s="14"/>
      <c r="K15595"/>
      <c r="L15595"/>
      <c r="M15595"/>
      <c r="N15595"/>
      <c r="O15595"/>
      <c r="P15595"/>
      <c r="S15595"/>
    </row>
    <row r="15596" spans="1:19" x14ac:dyDescent="0.3">
      <c r="A15596" s="25"/>
      <c r="B15596"/>
      <c r="C15596"/>
      <c r="D15596"/>
      <c r="E15596"/>
      <c r="F15596"/>
      <c r="G15596"/>
      <c r="H15596"/>
      <c r="I15596" s="14"/>
      <c r="K15596"/>
      <c r="L15596"/>
      <c r="M15596"/>
      <c r="N15596"/>
      <c r="O15596"/>
      <c r="P15596"/>
      <c r="S15596"/>
    </row>
    <row r="15597" spans="1:19" x14ac:dyDescent="0.3">
      <c r="A15597" s="25"/>
      <c r="B15597"/>
      <c r="C15597"/>
      <c r="D15597"/>
      <c r="E15597"/>
      <c r="F15597"/>
      <c r="G15597"/>
      <c r="H15597" s="26"/>
      <c r="I15597" s="26"/>
      <c r="K15597"/>
      <c r="L15597"/>
      <c r="M15597"/>
      <c r="N15597"/>
      <c r="O15597"/>
      <c r="P15597"/>
      <c r="S15597"/>
    </row>
    <row r="15598" spans="1:19" x14ac:dyDescent="0.3">
      <c r="A15598" s="25"/>
      <c r="B15598"/>
      <c r="C15598"/>
      <c r="D15598"/>
      <c r="E15598"/>
      <c r="F15598"/>
      <c r="G15598"/>
      <c r="H15598" s="26"/>
      <c r="I15598" s="26"/>
      <c r="K15598"/>
      <c r="L15598"/>
      <c r="M15598"/>
      <c r="N15598"/>
      <c r="O15598"/>
      <c r="P15598"/>
      <c r="S15598"/>
    </row>
    <row r="15599" spans="1:19" x14ac:dyDescent="0.3">
      <c r="A15599" s="25"/>
      <c r="B15599"/>
      <c r="C15599"/>
      <c r="D15599"/>
      <c r="E15599"/>
      <c r="F15599"/>
      <c r="G15599"/>
      <c r="H15599" s="26"/>
      <c r="I15599" s="26"/>
      <c r="K15599"/>
      <c r="L15599"/>
      <c r="M15599"/>
      <c r="N15599"/>
      <c r="O15599"/>
      <c r="P15599"/>
      <c r="S15599"/>
    </row>
    <row r="15600" spans="1:19" x14ac:dyDescent="0.3">
      <c r="A15600" s="25"/>
      <c r="B15600"/>
      <c r="C15600"/>
      <c r="D15600"/>
      <c r="E15600"/>
      <c r="F15600"/>
      <c r="G15600"/>
      <c r="H15600" s="26"/>
      <c r="I15600" s="26"/>
      <c r="K15600"/>
      <c r="L15600"/>
      <c r="M15600"/>
      <c r="N15600"/>
      <c r="O15600"/>
      <c r="P15600"/>
      <c r="S15600"/>
    </row>
    <row r="15601" spans="1:20" x14ac:dyDescent="0.3">
      <c r="A15601" s="25"/>
      <c r="B15601"/>
      <c r="C15601"/>
      <c r="D15601"/>
      <c r="E15601"/>
      <c r="F15601"/>
      <c r="G15601"/>
      <c r="H15601" s="26"/>
      <c r="I15601" s="26"/>
      <c r="K15601"/>
      <c r="L15601"/>
      <c r="M15601"/>
      <c r="N15601"/>
      <c r="O15601"/>
      <c r="P15601"/>
      <c r="S15601"/>
    </row>
    <row r="15602" spans="1:20" x14ac:dyDescent="0.3">
      <c r="A15602" s="25"/>
      <c r="B15602"/>
      <c r="C15602"/>
      <c r="D15602"/>
      <c r="E15602"/>
      <c r="F15602"/>
      <c r="G15602"/>
      <c r="H15602"/>
      <c r="I15602"/>
      <c r="K15602"/>
      <c r="L15602"/>
      <c r="M15602"/>
      <c r="N15602"/>
      <c r="O15602"/>
      <c r="P15602"/>
      <c r="S15602"/>
    </row>
    <row r="15603" spans="1:20" x14ac:dyDescent="0.3">
      <c r="A15603" s="25"/>
      <c r="B15603"/>
      <c r="C15603"/>
      <c r="D15603"/>
      <c r="E15603"/>
      <c r="F15603"/>
      <c r="G15603"/>
      <c r="H15603"/>
      <c r="I15603"/>
      <c r="K15603"/>
      <c r="L15603"/>
      <c r="M15603"/>
      <c r="N15603"/>
      <c r="O15603"/>
      <c r="P15603"/>
      <c r="S15603"/>
    </row>
    <row r="15604" spans="1:20" x14ac:dyDescent="0.3">
      <c r="A15604" s="25"/>
      <c r="B15604"/>
      <c r="C15604"/>
      <c r="D15604"/>
      <c r="E15604"/>
      <c r="F15604"/>
      <c r="G15604"/>
      <c r="H15604"/>
      <c r="I15604" s="14"/>
      <c r="K15604"/>
      <c r="L15604"/>
      <c r="M15604"/>
      <c r="N15604"/>
      <c r="O15604"/>
      <c r="P15604"/>
      <c r="S15604"/>
    </row>
    <row r="15605" spans="1:20" x14ac:dyDescent="0.3">
      <c r="A15605" s="25"/>
      <c r="B15605"/>
      <c r="C15605"/>
      <c r="D15605"/>
      <c r="E15605"/>
      <c r="F15605"/>
      <c r="G15605"/>
      <c r="H15605"/>
      <c r="I15605"/>
      <c r="K15605"/>
      <c r="L15605"/>
      <c r="M15605"/>
      <c r="N15605"/>
      <c r="O15605"/>
      <c r="P15605"/>
      <c r="S15605"/>
    </row>
    <row r="15606" spans="1:20" x14ac:dyDescent="0.3">
      <c r="A15606" s="25"/>
      <c r="B15606"/>
      <c r="C15606"/>
      <c r="D15606"/>
      <c r="E15606"/>
      <c r="F15606"/>
      <c r="G15606"/>
      <c r="H15606" s="14"/>
      <c r="I15606"/>
      <c r="K15606"/>
      <c r="L15606"/>
      <c r="M15606"/>
      <c r="N15606"/>
      <c r="O15606"/>
      <c r="P15606"/>
      <c r="S15606"/>
    </row>
    <row r="15607" spans="1:20" x14ac:dyDescent="0.3">
      <c r="A15607" s="25"/>
      <c r="B15607"/>
      <c r="C15607"/>
      <c r="D15607"/>
      <c r="E15607"/>
      <c r="F15607"/>
      <c r="G15607"/>
      <c r="H15607" s="26"/>
      <c r="I15607" s="26"/>
      <c r="K15607"/>
      <c r="L15607"/>
      <c r="M15607"/>
      <c r="N15607"/>
      <c r="O15607"/>
      <c r="P15607"/>
      <c r="S15607"/>
    </row>
    <row r="15608" spans="1:20" x14ac:dyDescent="0.3">
      <c r="A15608" s="25"/>
      <c r="B15608"/>
      <c r="C15608"/>
      <c r="D15608"/>
      <c r="E15608"/>
      <c r="F15608"/>
      <c r="G15608"/>
      <c r="H15608" s="26"/>
      <c r="I15608" s="26"/>
      <c r="K15608"/>
      <c r="L15608"/>
      <c r="M15608"/>
      <c r="N15608"/>
      <c r="O15608"/>
      <c r="P15608"/>
      <c r="S15608"/>
    </row>
    <row r="15609" spans="1:20" x14ac:dyDescent="0.3">
      <c r="A15609" s="25"/>
      <c r="B15609"/>
      <c r="C15609"/>
      <c r="D15609"/>
      <c r="E15609"/>
      <c r="F15609"/>
      <c r="G15609"/>
      <c r="H15609" s="26"/>
      <c r="I15609" s="26"/>
      <c r="K15609"/>
      <c r="L15609"/>
      <c r="M15609"/>
      <c r="N15609"/>
      <c r="O15609"/>
      <c r="P15609"/>
      <c r="S15609"/>
    </row>
    <row r="15610" spans="1:20" x14ac:dyDescent="0.3">
      <c r="A15610" s="25"/>
      <c r="B15610"/>
      <c r="C15610"/>
      <c r="D15610"/>
      <c r="E15610"/>
      <c r="F15610"/>
      <c r="G15610"/>
      <c r="H15610" s="26"/>
      <c r="I15610" s="26"/>
      <c r="K15610"/>
      <c r="L15610"/>
      <c r="M15610"/>
      <c r="N15610"/>
      <c r="O15610"/>
      <c r="P15610"/>
      <c r="S15610"/>
    </row>
    <row r="15611" spans="1:20" x14ac:dyDescent="0.3">
      <c r="A15611" s="25"/>
      <c r="B15611"/>
      <c r="C15611"/>
      <c r="D15611"/>
      <c r="E15611"/>
      <c r="F15611"/>
      <c r="G15611"/>
      <c r="H15611" s="26"/>
      <c r="I15611" s="26"/>
      <c r="K15611"/>
      <c r="L15611"/>
      <c r="M15611"/>
      <c r="N15611"/>
      <c r="O15611"/>
      <c r="P15611"/>
      <c r="S15611"/>
    </row>
    <row r="15612" spans="1:20" x14ac:dyDescent="0.3">
      <c r="A15612" s="25"/>
      <c r="B15612"/>
      <c r="C15612"/>
      <c r="D15612"/>
      <c r="E15612"/>
      <c r="F15612"/>
      <c r="G15612"/>
      <c r="H15612" s="26"/>
      <c r="I15612" s="26"/>
      <c r="K15612"/>
      <c r="L15612"/>
      <c r="M15612"/>
      <c r="N15612"/>
      <c r="O15612"/>
      <c r="P15612"/>
      <c r="S15612"/>
    </row>
    <row r="15613" spans="1:20" x14ac:dyDescent="0.3">
      <c r="A15613" s="25"/>
      <c r="B15613"/>
      <c r="C15613"/>
      <c r="D15613"/>
      <c r="E15613"/>
      <c r="F15613"/>
      <c r="G15613"/>
      <c r="H15613" s="26"/>
      <c r="I15613" s="26"/>
      <c r="K15613"/>
      <c r="L15613"/>
      <c r="M15613"/>
      <c r="N15613"/>
      <c r="O15613"/>
      <c r="P15613"/>
      <c r="S15613"/>
    </row>
    <row r="15614" spans="1:20" x14ac:dyDescent="0.3">
      <c r="A15614" s="25"/>
      <c r="B15614"/>
      <c r="C15614"/>
      <c r="D15614"/>
      <c r="E15614"/>
      <c r="F15614"/>
      <c r="G15614"/>
      <c r="H15614" s="26"/>
      <c r="I15614" s="26"/>
      <c r="K15614"/>
      <c r="L15614"/>
      <c r="M15614"/>
      <c r="N15614"/>
      <c r="O15614"/>
      <c r="P15614"/>
      <c r="S15614"/>
      <c r="T15614" s="7"/>
    </row>
    <row r="15615" spans="1:20" x14ac:dyDescent="0.3">
      <c r="A15615" s="25"/>
      <c r="B15615"/>
      <c r="C15615"/>
      <c r="D15615"/>
      <c r="E15615"/>
      <c r="F15615"/>
      <c r="G15615"/>
      <c r="H15615" s="26"/>
      <c r="I15615" s="26"/>
      <c r="K15615"/>
      <c r="L15615"/>
      <c r="M15615"/>
      <c r="N15615"/>
      <c r="O15615"/>
      <c r="P15615"/>
      <c r="S15615"/>
    </row>
    <row r="15616" spans="1:20" x14ac:dyDescent="0.3">
      <c r="A15616" s="25"/>
      <c r="B15616"/>
      <c r="C15616"/>
      <c r="D15616"/>
      <c r="E15616"/>
      <c r="F15616"/>
      <c r="G15616"/>
      <c r="H15616" s="26"/>
      <c r="I15616" s="26"/>
      <c r="K15616"/>
      <c r="L15616"/>
      <c r="M15616"/>
      <c r="N15616"/>
      <c r="O15616"/>
      <c r="P15616"/>
      <c r="S15616"/>
    </row>
    <row r="15617" spans="1:20" x14ac:dyDescent="0.3">
      <c r="A15617" s="25"/>
      <c r="B15617"/>
      <c r="C15617"/>
      <c r="D15617"/>
      <c r="E15617"/>
      <c r="F15617"/>
      <c r="G15617"/>
      <c r="H15617"/>
      <c r="I15617"/>
      <c r="K15617"/>
      <c r="L15617"/>
      <c r="M15617"/>
      <c r="N15617"/>
      <c r="O15617"/>
      <c r="P15617"/>
      <c r="S15617"/>
    </row>
    <row r="15618" spans="1:20" x14ac:dyDescent="0.3">
      <c r="A15618" s="25"/>
      <c r="B15618"/>
      <c r="C15618"/>
      <c r="D15618"/>
      <c r="E15618"/>
      <c r="F15618"/>
      <c r="G15618"/>
      <c r="H15618"/>
      <c r="I15618"/>
      <c r="K15618"/>
      <c r="L15618"/>
      <c r="M15618"/>
      <c r="N15618"/>
      <c r="O15618"/>
      <c r="P15618"/>
      <c r="S15618"/>
    </row>
    <row r="15619" spans="1:20" x14ac:dyDescent="0.3">
      <c r="A15619" s="25"/>
      <c r="B15619"/>
      <c r="C15619"/>
      <c r="D15619"/>
      <c r="E15619"/>
      <c r="F15619"/>
      <c r="G15619"/>
      <c r="H15619"/>
      <c r="I15619"/>
      <c r="K15619"/>
      <c r="L15619"/>
      <c r="M15619"/>
      <c r="N15619"/>
      <c r="O15619"/>
      <c r="P15619"/>
      <c r="S15619"/>
    </row>
    <row r="15620" spans="1:20" x14ac:dyDescent="0.3">
      <c r="A15620" s="25"/>
      <c r="B15620"/>
      <c r="C15620"/>
      <c r="D15620"/>
      <c r="E15620"/>
      <c r="F15620"/>
      <c r="G15620"/>
      <c r="H15620"/>
      <c r="I15620"/>
      <c r="K15620"/>
      <c r="L15620"/>
      <c r="M15620"/>
      <c r="N15620"/>
      <c r="O15620"/>
      <c r="P15620"/>
      <c r="S15620"/>
    </row>
    <row r="15621" spans="1:20" x14ac:dyDescent="0.3">
      <c r="A15621" s="25"/>
      <c r="B15621"/>
      <c r="C15621"/>
      <c r="D15621"/>
      <c r="E15621"/>
      <c r="F15621"/>
      <c r="G15621"/>
      <c r="H15621" s="14"/>
      <c r="I15621" s="14"/>
      <c r="K15621"/>
      <c r="L15621"/>
      <c r="M15621"/>
      <c r="N15621"/>
      <c r="O15621"/>
      <c r="P15621"/>
      <c r="S15621"/>
    </row>
    <row r="15622" spans="1:20" x14ac:dyDescent="0.3">
      <c r="A15622" s="25"/>
      <c r="B15622"/>
      <c r="C15622"/>
      <c r="D15622"/>
      <c r="E15622"/>
      <c r="F15622"/>
      <c r="G15622"/>
      <c r="H15622" s="14"/>
      <c r="I15622" s="14"/>
      <c r="K15622"/>
      <c r="L15622"/>
      <c r="M15622"/>
      <c r="N15622"/>
      <c r="O15622"/>
      <c r="P15622"/>
      <c r="S15622"/>
    </row>
    <row r="15623" spans="1:20" x14ac:dyDescent="0.3">
      <c r="A15623" s="25"/>
      <c r="B15623"/>
      <c r="C15623"/>
      <c r="D15623"/>
      <c r="E15623"/>
      <c r="F15623"/>
      <c r="G15623"/>
      <c r="H15623" s="14"/>
      <c r="I15623" s="14"/>
      <c r="K15623"/>
      <c r="L15623"/>
      <c r="M15623"/>
      <c r="N15623"/>
      <c r="O15623"/>
      <c r="P15623"/>
      <c r="S15623"/>
    </row>
    <row r="15624" spans="1:20" x14ac:dyDescent="0.3">
      <c r="A15624" s="25"/>
      <c r="B15624"/>
      <c r="C15624"/>
      <c r="D15624"/>
      <c r="E15624"/>
      <c r="F15624"/>
      <c r="G15624"/>
      <c r="H15624" s="14"/>
      <c r="I15624" s="14"/>
      <c r="K15624"/>
      <c r="L15624"/>
      <c r="M15624"/>
      <c r="N15624"/>
      <c r="O15624"/>
      <c r="P15624"/>
      <c r="S15624"/>
    </row>
    <row r="15625" spans="1:20" x14ac:dyDescent="0.3">
      <c r="A15625" s="25"/>
      <c r="B15625"/>
      <c r="C15625"/>
      <c r="D15625"/>
      <c r="E15625"/>
      <c r="F15625"/>
      <c r="G15625"/>
      <c r="H15625" s="14"/>
      <c r="I15625" s="14"/>
      <c r="K15625"/>
      <c r="L15625"/>
      <c r="M15625"/>
      <c r="N15625"/>
      <c r="O15625"/>
      <c r="P15625"/>
      <c r="S15625"/>
    </row>
    <row r="15626" spans="1:20" x14ac:dyDescent="0.3">
      <c r="A15626" s="25"/>
      <c r="B15626"/>
      <c r="C15626"/>
      <c r="D15626"/>
      <c r="E15626"/>
      <c r="F15626"/>
      <c r="G15626"/>
      <c r="H15626" s="14"/>
      <c r="I15626" s="14"/>
      <c r="K15626"/>
      <c r="L15626"/>
      <c r="M15626"/>
      <c r="N15626"/>
      <c r="O15626"/>
      <c r="P15626"/>
      <c r="S15626"/>
      <c r="T15626" s="7"/>
    </row>
    <row r="15627" spans="1:20" x14ac:dyDescent="0.3">
      <c r="A15627" s="25"/>
      <c r="B15627"/>
      <c r="C15627"/>
      <c r="D15627"/>
      <c r="E15627"/>
      <c r="F15627"/>
      <c r="G15627"/>
      <c r="H15627" s="14"/>
      <c r="I15627" s="14"/>
      <c r="K15627"/>
      <c r="L15627"/>
      <c r="M15627"/>
      <c r="N15627"/>
      <c r="O15627"/>
      <c r="P15627"/>
      <c r="S15627"/>
    </row>
    <row r="15628" spans="1:20" x14ac:dyDescent="0.3">
      <c r="A15628" s="25"/>
      <c r="B15628"/>
      <c r="C15628"/>
      <c r="D15628"/>
      <c r="E15628"/>
      <c r="F15628"/>
      <c r="G15628"/>
      <c r="H15628"/>
      <c r="I15628"/>
      <c r="K15628"/>
      <c r="L15628"/>
      <c r="M15628"/>
      <c r="N15628"/>
      <c r="O15628"/>
      <c r="P15628"/>
      <c r="S15628"/>
    </row>
    <row r="15629" spans="1:20" x14ac:dyDescent="0.3">
      <c r="A15629" s="25"/>
      <c r="B15629"/>
      <c r="C15629"/>
      <c r="D15629"/>
      <c r="E15629"/>
      <c r="F15629"/>
      <c r="G15629"/>
      <c r="H15629" s="14"/>
      <c r="I15629" s="14"/>
      <c r="K15629"/>
      <c r="L15629"/>
      <c r="M15629"/>
      <c r="N15629"/>
      <c r="O15629"/>
      <c r="P15629"/>
      <c r="S15629"/>
    </row>
    <row r="15630" spans="1:20" x14ac:dyDescent="0.3">
      <c r="A15630" s="25"/>
      <c r="B15630"/>
      <c r="C15630"/>
      <c r="D15630"/>
      <c r="E15630"/>
      <c r="F15630"/>
      <c r="G15630"/>
      <c r="H15630"/>
      <c r="I15630"/>
      <c r="K15630"/>
      <c r="L15630"/>
      <c r="M15630"/>
      <c r="N15630"/>
      <c r="O15630"/>
      <c r="P15630"/>
      <c r="S15630"/>
    </row>
    <row r="15631" spans="1:20" x14ac:dyDescent="0.3">
      <c r="A15631" s="25"/>
      <c r="B15631"/>
      <c r="C15631"/>
      <c r="D15631"/>
      <c r="E15631"/>
      <c r="F15631"/>
      <c r="G15631"/>
      <c r="H15631"/>
      <c r="I15631"/>
      <c r="K15631"/>
      <c r="L15631"/>
      <c r="M15631"/>
      <c r="N15631"/>
      <c r="O15631"/>
      <c r="P15631"/>
      <c r="S15631"/>
    </row>
    <row r="15632" spans="1:20" x14ac:dyDescent="0.3">
      <c r="A15632" s="25"/>
      <c r="B15632"/>
      <c r="C15632"/>
      <c r="D15632"/>
      <c r="E15632"/>
      <c r="F15632"/>
      <c r="G15632"/>
      <c r="H15632"/>
      <c r="I15632"/>
      <c r="K15632"/>
      <c r="L15632"/>
      <c r="M15632"/>
      <c r="N15632"/>
      <c r="O15632"/>
      <c r="P15632"/>
      <c r="S15632"/>
    </row>
    <row r="15633" spans="1:20" x14ac:dyDescent="0.3">
      <c r="A15633" s="25"/>
      <c r="B15633"/>
      <c r="C15633"/>
      <c r="D15633"/>
      <c r="E15633"/>
      <c r="F15633"/>
      <c r="G15633"/>
      <c r="H15633" s="14"/>
      <c r="I15633" s="14"/>
      <c r="K15633"/>
      <c r="L15633"/>
      <c r="M15633"/>
      <c r="N15633"/>
      <c r="O15633"/>
      <c r="P15633"/>
      <c r="S15633"/>
      <c r="T15633" s="7"/>
    </row>
    <row r="15634" spans="1:20" x14ac:dyDescent="0.3">
      <c r="A15634" s="25"/>
      <c r="B15634"/>
      <c r="C15634"/>
      <c r="D15634"/>
      <c r="E15634"/>
      <c r="F15634"/>
      <c r="G15634"/>
      <c r="H15634"/>
      <c r="I15634"/>
      <c r="K15634"/>
      <c r="L15634"/>
      <c r="M15634"/>
      <c r="N15634"/>
      <c r="O15634"/>
      <c r="P15634"/>
      <c r="S15634"/>
    </row>
    <row r="15635" spans="1:20" x14ac:dyDescent="0.3">
      <c r="A15635" s="25"/>
      <c r="B15635"/>
      <c r="C15635"/>
      <c r="D15635"/>
      <c r="E15635"/>
      <c r="F15635"/>
      <c r="G15635"/>
      <c r="H15635"/>
      <c r="I15635"/>
      <c r="K15635"/>
      <c r="L15635"/>
      <c r="M15635"/>
      <c r="N15635"/>
      <c r="O15635"/>
      <c r="P15635"/>
      <c r="S15635"/>
    </row>
    <row r="15636" spans="1:20" x14ac:dyDescent="0.3">
      <c r="A15636" s="25"/>
      <c r="B15636"/>
      <c r="C15636"/>
      <c r="D15636"/>
      <c r="E15636"/>
      <c r="F15636"/>
      <c r="G15636"/>
      <c r="H15636"/>
      <c r="I15636"/>
      <c r="K15636"/>
      <c r="L15636"/>
      <c r="M15636"/>
      <c r="N15636"/>
      <c r="O15636"/>
      <c r="P15636"/>
      <c r="S15636"/>
    </row>
    <row r="15637" spans="1:20" x14ac:dyDescent="0.3">
      <c r="A15637" s="25"/>
      <c r="B15637"/>
      <c r="C15637"/>
      <c r="D15637"/>
      <c r="E15637"/>
      <c r="F15637"/>
      <c r="G15637"/>
      <c r="H15637"/>
      <c r="I15637"/>
      <c r="K15637"/>
      <c r="L15637"/>
      <c r="M15637"/>
      <c r="N15637"/>
      <c r="O15637"/>
      <c r="P15637"/>
      <c r="S15637"/>
    </row>
    <row r="15638" spans="1:20" x14ac:dyDescent="0.3">
      <c r="A15638" s="25"/>
      <c r="B15638"/>
      <c r="C15638"/>
      <c r="D15638"/>
      <c r="E15638"/>
      <c r="F15638"/>
      <c r="G15638"/>
      <c r="H15638"/>
      <c r="I15638"/>
      <c r="K15638"/>
      <c r="L15638"/>
      <c r="M15638"/>
      <c r="N15638"/>
      <c r="O15638"/>
      <c r="P15638"/>
      <c r="S15638"/>
    </row>
    <row r="15639" spans="1:20" x14ac:dyDescent="0.3">
      <c r="A15639" s="25"/>
      <c r="B15639"/>
      <c r="C15639"/>
      <c r="D15639"/>
      <c r="E15639"/>
      <c r="F15639"/>
      <c r="G15639"/>
      <c r="H15639"/>
      <c r="I15639" s="14"/>
      <c r="K15639"/>
      <c r="L15639"/>
      <c r="M15639"/>
      <c r="N15639"/>
      <c r="O15639"/>
      <c r="P15639"/>
      <c r="S15639"/>
    </row>
    <row r="15640" spans="1:20" x14ac:dyDescent="0.3">
      <c r="A15640" s="25"/>
      <c r="B15640"/>
      <c r="C15640"/>
      <c r="D15640"/>
      <c r="E15640"/>
      <c r="F15640"/>
      <c r="G15640"/>
      <c r="H15640"/>
      <c r="I15640"/>
      <c r="K15640"/>
      <c r="L15640"/>
      <c r="M15640"/>
      <c r="N15640"/>
      <c r="O15640"/>
      <c r="P15640"/>
      <c r="S15640"/>
    </row>
    <row r="15641" spans="1:20" x14ac:dyDescent="0.3">
      <c r="A15641" s="25"/>
      <c r="B15641"/>
      <c r="C15641"/>
      <c r="D15641"/>
      <c r="E15641"/>
      <c r="F15641"/>
      <c r="G15641"/>
      <c r="H15641"/>
      <c r="I15641"/>
      <c r="K15641"/>
      <c r="L15641"/>
      <c r="M15641"/>
      <c r="N15641"/>
      <c r="O15641"/>
      <c r="P15641"/>
      <c r="S15641"/>
    </row>
    <row r="15642" spans="1:20" x14ac:dyDescent="0.3">
      <c r="A15642" s="25"/>
      <c r="B15642"/>
      <c r="C15642"/>
      <c r="D15642"/>
      <c r="E15642"/>
      <c r="F15642"/>
      <c r="G15642"/>
      <c r="H15642"/>
      <c r="I15642"/>
      <c r="K15642"/>
      <c r="L15642"/>
      <c r="M15642"/>
      <c r="N15642"/>
      <c r="O15642"/>
      <c r="P15642"/>
      <c r="S15642"/>
    </row>
    <row r="15643" spans="1:20" x14ac:dyDescent="0.3">
      <c r="A15643" s="25"/>
      <c r="B15643"/>
      <c r="C15643"/>
      <c r="D15643"/>
      <c r="E15643"/>
      <c r="F15643"/>
      <c r="G15643"/>
      <c r="H15643"/>
      <c r="I15643"/>
      <c r="K15643"/>
      <c r="L15643"/>
      <c r="M15643"/>
      <c r="N15643"/>
      <c r="O15643"/>
      <c r="P15643"/>
      <c r="S15643"/>
    </row>
    <row r="15644" spans="1:20" x14ac:dyDescent="0.3">
      <c r="A15644" s="25"/>
      <c r="B15644"/>
      <c r="C15644"/>
      <c r="D15644"/>
      <c r="E15644"/>
      <c r="F15644"/>
      <c r="G15644"/>
      <c r="H15644"/>
      <c r="I15644" s="14"/>
      <c r="K15644"/>
      <c r="L15644"/>
      <c r="M15644"/>
      <c r="N15644"/>
      <c r="O15644"/>
      <c r="P15644"/>
      <c r="S15644"/>
    </row>
    <row r="15645" spans="1:20" x14ac:dyDescent="0.3">
      <c r="A15645" s="25"/>
      <c r="B15645"/>
      <c r="C15645"/>
      <c r="D15645"/>
      <c r="E15645"/>
      <c r="F15645"/>
      <c r="G15645"/>
      <c r="H15645"/>
      <c r="I15645"/>
      <c r="K15645"/>
      <c r="L15645"/>
      <c r="M15645"/>
      <c r="N15645"/>
      <c r="O15645"/>
      <c r="P15645"/>
      <c r="S15645"/>
    </row>
    <row r="15646" spans="1:20" x14ac:dyDescent="0.3">
      <c r="A15646" s="25"/>
      <c r="B15646"/>
      <c r="C15646"/>
      <c r="D15646"/>
      <c r="E15646"/>
      <c r="F15646"/>
      <c r="G15646"/>
      <c r="H15646"/>
      <c r="I15646"/>
      <c r="K15646"/>
      <c r="L15646"/>
      <c r="M15646"/>
      <c r="N15646"/>
      <c r="O15646"/>
      <c r="P15646"/>
      <c r="S15646"/>
    </row>
    <row r="15647" spans="1:20" x14ac:dyDescent="0.3">
      <c r="A15647" s="25"/>
      <c r="B15647"/>
      <c r="C15647"/>
      <c r="D15647"/>
      <c r="E15647"/>
      <c r="F15647"/>
      <c r="G15647"/>
      <c r="H15647"/>
      <c r="I15647"/>
      <c r="K15647"/>
      <c r="L15647"/>
      <c r="M15647"/>
      <c r="N15647"/>
      <c r="O15647"/>
      <c r="P15647"/>
      <c r="S15647"/>
    </row>
    <row r="15648" spans="1:20" x14ac:dyDescent="0.3">
      <c r="A15648" s="25"/>
      <c r="B15648"/>
      <c r="C15648"/>
      <c r="D15648"/>
      <c r="E15648"/>
      <c r="F15648"/>
      <c r="G15648"/>
      <c r="H15648" s="26"/>
      <c r="I15648" s="26"/>
      <c r="K15648"/>
      <c r="L15648"/>
      <c r="M15648"/>
      <c r="N15648"/>
      <c r="O15648"/>
      <c r="P15648"/>
      <c r="S15648"/>
    </row>
    <row r="15649" spans="1:19" x14ac:dyDescent="0.3">
      <c r="A15649" s="25"/>
      <c r="B15649"/>
      <c r="C15649"/>
      <c r="D15649"/>
      <c r="E15649"/>
      <c r="F15649"/>
      <c r="G15649"/>
      <c r="H15649" s="26"/>
      <c r="I15649" s="26"/>
      <c r="K15649"/>
      <c r="L15649"/>
      <c r="M15649"/>
      <c r="N15649"/>
      <c r="O15649"/>
      <c r="P15649"/>
      <c r="S15649"/>
    </row>
    <row r="15650" spans="1:19" x14ac:dyDescent="0.3">
      <c r="A15650" s="25"/>
      <c r="B15650"/>
      <c r="C15650"/>
      <c r="D15650"/>
      <c r="E15650"/>
      <c r="F15650"/>
      <c r="G15650"/>
      <c r="H15650" s="26"/>
      <c r="I15650" s="26"/>
      <c r="K15650"/>
      <c r="L15650"/>
      <c r="M15650"/>
      <c r="N15650"/>
      <c r="O15650"/>
      <c r="P15650"/>
      <c r="S15650"/>
    </row>
    <row r="15651" spans="1:19" x14ac:dyDescent="0.3">
      <c r="A15651" s="25"/>
      <c r="B15651"/>
      <c r="C15651"/>
      <c r="D15651"/>
      <c r="E15651"/>
      <c r="F15651"/>
      <c r="G15651"/>
      <c r="H15651" s="26"/>
      <c r="I15651" s="26"/>
      <c r="K15651"/>
      <c r="L15651"/>
      <c r="M15651"/>
      <c r="N15651"/>
      <c r="O15651"/>
      <c r="P15651"/>
      <c r="S15651"/>
    </row>
    <row r="15652" spans="1:19" x14ac:dyDescent="0.3">
      <c r="A15652" s="25"/>
      <c r="B15652"/>
      <c r="C15652"/>
      <c r="D15652"/>
      <c r="E15652"/>
      <c r="F15652"/>
      <c r="G15652"/>
      <c r="H15652" s="26"/>
      <c r="I15652" s="26"/>
      <c r="K15652"/>
      <c r="L15652"/>
      <c r="M15652"/>
      <c r="N15652"/>
      <c r="O15652"/>
      <c r="P15652"/>
      <c r="S15652"/>
    </row>
    <row r="15653" spans="1:19" x14ac:dyDescent="0.3">
      <c r="A15653" s="25"/>
      <c r="B15653"/>
      <c r="C15653"/>
      <c r="D15653"/>
      <c r="E15653"/>
      <c r="F15653"/>
      <c r="G15653"/>
      <c r="H15653" s="26"/>
      <c r="I15653" s="26"/>
      <c r="K15653"/>
      <c r="L15653"/>
      <c r="M15653"/>
      <c r="N15653"/>
      <c r="O15653"/>
      <c r="P15653"/>
      <c r="S15653"/>
    </row>
    <row r="15654" spans="1:19" x14ac:dyDescent="0.3">
      <c r="A15654" s="25"/>
      <c r="B15654"/>
      <c r="C15654"/>
      <c r="D15654"/>
      <c r="E15654"/>
      <c r="F15654"/>
      <c r="G15654"/>
      <c r="H15654" s="26"/>
      <c r="I15654" s="26"/>
      <c r="K15654"/>
      <c r="L15654"/>
      <c r="M15654"/>
      <c r="N15654"/>
      <c r="O15654"/>
      <c r="P15654"/>
      <c r="S15654"/>
    </row>
    <row r="15655" spans="1:19" x14ac:dyDescent="0.3">
      <c r="A15655" s="25"/>
      <c r="B15655"/>
      <c r="C15655"/>
      <c r="D15655"/>
      <c r="E15655"/>
      <c r="F15655"/>
      <c r="G15655"/>
      <c r="H15655" s="26"/>
      <c r="I15655" s="26"/>
      <c r="K15655"/>
      <c r="L15655"/>
      <c r="M15655"/>
      <c r="N15655"/>
      <c r="O15655"/>
      <c r="P15655"/>
      <c r="S15655"/>
    </row>
    <row r="15656" spans="1:19" x14ac:dyDescent="0.3">
      <c r="A15656" s="25"/>
      <c r="B15656"/>
      <c r="C15656"/>
      <c r="D15656"/>
      <c r="E15656"/>
      <c r="F15656"/>
      <c r="G15656"/>
      <c r="H15656" s="26"/>
      <c r="I15656" s="26"/>
      <c r="K15656"/>
      <c r="L15656"/>
      <c r="M15656"/>
      <c r="N15656"/>
      <c r="O15656"/>
      <c r="P15656"/>
      <c r="S15656"/>
    </row>
    <row r="15657" spans="1:19" x14ac:dyDescent="0.3">
      <c r="A15657" s="25"/>
      <c r="B15657"/>
      <c r="C15657"/>
      <c r="D15657"/>
      <c r="E15657"/>
      <c r="F15657"/>
      <c r="G15657"/>
      <c r="H15657" s="26"/>
      <c r="I15657" s="26"/>
      <c r="K15657"/>
      <c r="L15657"/>
      <c r="M15657"/>
      <c r="N15657"/>
      <c r="O15657"/>
      <c r="P15657"/>
      <c r="S15657"/>
    </row>
    <row r="15658" spans="1:19" x14ac:dyDescent="0.3">
      <c r="A15658" s="25"/>
      <c r="B15658"/>
      <c r="C15658"/>
      <c r="D15658"/>
      <c r="E15658"/>
      <c r="F15658"/>
      <c r="G15658"/>
      <c r="H15658" s="26"/>
      <c r="I15658" s="26"/>
      <c r="K15658"/>
      <c r="L15658"/>
      <c r="M15658"/>
      <c r="N15658"/>
      <c r="O15658"/>
      <c r="P15658"/>
      <c r="S15658"/>
    </row>
    <row r="15659" spans="1:19" x14ac:dyDescent="0.3">
      <c r="A15659" s="25"/>
      <c r="B15659"/>
      <c r="C15659"/>
      <c r="D15659"/>
      <c r="E15659"/>
      <c r="F15659"/>
      <c r="G15659"/>
      <c r="H15659" s="26"/>
      <c r="I15659" s="26"/>
      <c r="K15659"/>
      <c r="L15659"/>
      <c r="M15659"/>
      <c r="N15659"/>
      <c r="O15659"/>
      <c r="P15659"/>
      <c r="S15659"/>
    </row>
    <row r="15660" spans="1:19" x14ac:dyDescent="0.3">
      <c r="A15660" s="25"/>
      <c r="B15660"/>
      <c r="C15660"/>
      <c r="D15660"/>
      <c r="E15660"/>
      <c r="F15660"/>
      <c r="G15660"/>
      <c r="H15660" s="26"/>
      <c r="I15660" s="26"/>
      <c r="K15660"/>
      <c r="L15660"/>
      <c r="M15660"/>
      <c r="N15660"/>
      <c r="O15660"/>
      <c r="P15660"/>
      <c r="S15660"/>
    </row>
    <row r="15661" spans="1:19" x14ac:dyDescent="0.3">
      <c r="A15661" s="25"/>
      <c r="B15661"/>
      <c r="C15661"/>
      <c r="D15661"/>
      <c r="E15661"/>
      <c r="F15661"/>
      <c r="G15661"/>
      <c r="H15661" s="26"/>
      <c r="I15661" s="26"/>
      <c r="K15661"/>
      <c r="L15661"/>
      <c r="M15661"/>
      <c r="N15661"/>
      <c r="O15661"/>
      <c r="P15661"/>
      <c r="S15661"/>
    </row>
    <row r="15662" spans="1:19" x14ac:dyDescent="0.3">
      <c r="A15662" s="25"/>
      <c r="B15662"/>
      <c r="C15662"/>
      <c r="D15662"/>
      <c r="E15662"/>
      <c r="F15662"/>
      <c r="G15662"/>
      <c r="H15662" s="26"/>
      <c r="I15662" s="26"/>
      <c r="K15662"/>
      <c r="L15662"/>
      <c r="M15662"/>
      <c r="N15662"/>
      <c r="O15662"/>
      <c r="P15662"/>
      <c r="S15662"/>
    </row>
    <row r="15663" spans="1:19" x14ac:dyDescent="0.3">
      <c r="A15663" s="25"/>
      <c r="B15663"/>
      <c r="C15663"/>
      <c r="D15663"/>
      <c r="E15663"/>
      <c r="F15663"/>
      <c r="G15663"/>
      <c r="H15663" s="26"/>
      <c r="I15663" s="26"/>
      <c r="K15663"/>
      <c r="L15663"/>
      <c r="M15663"/>
      <c r="N15663"/>
      <c r="O15663"/>
      <c r="P15663"/>
      <c r="S15663"/>
    </row>
    <row r="15664" spans="1:19" x14ac:dyDescent="0.3">
      <c r="A15664" s="25"/>
      <c r="B15664"/>
      <c r="C15664"/>
      <c r="D15664"/>
      <c r="E15664"/>
      <c r="F15664"/>
      <c r="G15664"/>
      <c r="H15664" s="26"/>
      <c r="I15664" s="26"/>
      <c r="K15664"/>
      <c r="L15664"/>
      <c r="M15664"/>
      <c r="N15664"/>
      <c r="O15664"/>
      <c r="P15664"/>
      <c r="S15664"/>
    </row>
    <row r="15665" spans="1:20" x14ac:dyDescent="0.3">
      <c r="A15665" s="25"/>
      <c r="B15665"/>
      <c r="C15665"/>
      <c r="D15665"/>
      <c r="E15665"/>
      <c r="F15665"/>
      <c r="G15665"/>
      <c r="H15665" s="26"/>
      <c r="I15665" s="26"/>
      <c r="K15665"/>
      <c r="L15665"/>
      <c r="M15665"/>
      <c r="N15665"/>
      <c r="O15665"/>
      <c r="P15665"/>
      <c r="S15665"/>
    </row>
    <row r="15666" spans="1:20" x14ac:dyDescent="0.3">
      <c r="A15666" s="25"/>
      <c r="B15666"/>
      <c r="C15666"/>
      <c r="D15666"/>
      <c r="E15666"/>
      <c r="F15666"/>
      <c r="G15666"/>
      <c r="H15666" s="14"/>
      <c r="I15666" s="26"/>
      <c r="K15666"/>
      <c r="L15666"/>
      <c r="M15666"/>
      <c r="N15666"/>
      <c r="O15666"/>
      <c r="P15666"/>
      <c r="S15666"/>
    </row>
    <row r="15667" spans="1:20" x14ac:dyDescent="0.3">
      <c r="A15667" s="25"/>
      <c r="B15667"/>
      <c r="C15667"/>
      <c r="D15667"/>
      <c r="E15667"/>
      <c r="F15667"/>
      <c r="G15667"/>
      <c r="H15667" s="14"/>
      <c r="I15667" s="26"/>
      <c r="K15667"/>
      <c r="L15667"/>
      <c r="M15667"/>
      <c r="N15667"/>
      <c r="O15667"/>
      <c r="P15667"/>
      <c r="S15667"/>
    </row>
    <row r="15668" spans="1:20" x14ac:dyDescent="0.3">
      <c r="A15668" s="25"/>
      <c r="B15668"/>
      <c r="C15668"/>
      <c r="D15668"/>
      <c r="E15668"/>
      <c r="F15668"/>
      <c r="G15668"/>
      <c r="H15668" s="14"/>
      <c r="I15668" s="26"/>
      <c r="K15668"/>
      <c r="L15668"/>
      <c r="M15668"/>
      <c r="N15668"/>
      <c r="O15668"/>
      <c r="P15668"/>
      <c r="S15668"/>
    </row>
    <row r="15669" spans="1:20" x14ac:dyDescent="0.3">
      <c r="A15669" s="25"/>
      <c r="B15669"/>
      <c r="C15669"/>
      <c r="D15669"/>
      <c r="E15669"/>
      <c r="F15669"/>
      <c r="G15669"/>
      <c r="H15669" s="14"/>
      <c r="I15669" s="26"/>
      <c r="K15669"/>
      <c r="L15669"/>
      <c r="M15669"/>
      <c r="N15669"/>
      <c r="O15669"/>
      <c r="P15669"/>
      <c r="S15669"/>
    </row>
    <row r="15670" spans="1:20" x14ac:dyDescent="0.3">
      <c r="A15670" s="25"/>
      <c r="B15670"/>
      <c r="C15670"/>
      <c r="D15670"/>
      <c r="E15670"/>
      <c r="F15670"/>
      <c r="G15670"/>
      <c r="H15670" s="14"/>
      <c r="I15670" s="26"/>
      <c r="K15670"/>
      <c r="L15670"/>
      <c r="M15670"/>
      <c r="N15670"/>
      <c r="O15670"/>
      <c r="P15670"/>
      <c r="S15670"/>
      <c r="T15670" s="7"/>
    </row>
    <row r="15671" spans="1:20" x14ac:dyDescent="0.3">
      <c r="A15671" s="25"/>
      <c r="B15671"/>
      <c r="C15671"/>
      <c r="D15671"/>
      <c r="E15671"/>
      <c r="F15671"/>
      <c r="G15671"/>
      <c r="H15671" s="14"/>
      <c r="I15671" s="26"/>
      <c r="K15671"/>
      <c r="L15671"/>
      <c r="M15671"/>
      <c r="N15671"/>
      <c r="O15671"/>
      <c r="P15671"/>
      <c r="S15671"/>
    </row>
    <row r="15672" spans="1:20" x14ac:dyDescent="0.3">
      <c r="A15672" s="25"/>
      <c r="B15672"/>
      <c r="C15672"/>
      <c r="D15672"/>
      <c r="E15672"/>
      <c r="F15672"/>
      <c r="G15672"/>
      <c r="H15672" s="26"/>
      <c r="I15672" s="26"/>
      <c r="K15672"/>
      <c r="L15672"/>
      <c r="M15672"/>
      <c r="N15672"/>
      <c r="O15672"/>
      <c r="P15672"/>
      <c r="S15672"/>
    </row>
    <row r="15673" spans="1:20" x14ac:dyDescent="0.3">
      <c r="A15673" s="25"/>
      <c r="B15673"/>
      <c r="C15673"/>
      <c r="D15673"/>
      <c r="E15673"/>
      <c r="F15673"/>
      <c r="G15673"/>
      <c r="H15673" s="26"/>
      <c r="I15673" s="26"/>
      <c r="K15673"/>
      <c r="L15673"/>
      <c r="M15673"/>
      <c r="N15673"/>
      <c r="O15673"/>
      <c r="P15673"/>
      <c r="S15673"/>
    </row>
    <row r="15674" spans="1:20" x14ac:dyDescent="0.3">
      <c r="A15674" s="25"/>
      <c r="B15674"/>
      <c r="C15674"/>
      <c r="D15674"/>
      <c r="E15674"/>
      <c r="F15674"/>
      <c r="G15674"/>
      <c r="H15674" s="26"/>
      <c r="I15674" s="26"/>
      <c r="K15674"/>
      <c r="L15674"/>
      <c r="M15674"/>
      <c r="N15674"/>
      <c r="O15674"/>
      <c r="P15674"/>
      <c r="S15674"/>
    </row>
    <row r="15675" spans="1:20" x14ac:dyDescent="0.3">
      <c r="A15675" s="25"/>
      <c r="B15675"/>
      <c r="C15675"/>
      <c r="D15675"/>
      <c r="E15675"/>
      <c r="F15675"/>
      <c r="G15675"/>
      <c r="H15675" s="26"/>
      <c r="I15675" s="26"/>
      <c r="K15675"/>
      <c r="L15675"/>
      <c r="M15675"/>
      <c r="N15675"/>
      <c r="O15675"/>
      <c r="P15675"/>
      <c r="S15675"/>
    </row>
    <row r="15676" spans="1:20" x14ac:dyDescent="0.3">
      <c r="A15676" s="25"/>
      <c r="B15676"/>
      <c r="C15676"/>
      <c r="D15676"/>
      <c r="E15676"/>
      <c r="F15676"/>
      <c r="G15676"/>
      <c r="H15676" s="26"/>
      <c r="I15676" s="26"/>
      <c r="K15676"/>
      <c r="L15676"/>
      <c r="M15676"/>
      <c r="N15676"/>
      <c r="O15676"/>
      <c r="P15676"/>
      <c r="S15676"/>
      <c r="T15676" s="7"/>
    </row>
    <row r="15677" spans="1:20" x14ac:dyDescent="0.3">
      <c r="A15677" s="25"/>
      <c r="B15677"/>
      <c r="C15677"/>
      <c r="D15677"/>
      <c r="E15677"/>
      <c r="F15677"/>
      <c r="G15677"/>
      <c r="H15677" s="26"/>
      <c r="I15677" s="26"/>
      <c r="K15677"/>
      <c r="L15677"/>
      <c r="M15677"/>
      <c r="N15677"/>
      <c r="O15677"/>
      <c r="P15677"/>
      <c r="S15677"/>
    </row>
    <row r="15678" spans="1:20" x14ac:dyDescent="0.3">
      <c r="A15678" s="25"/>
      <c r="B15678"/>
      <c r="C15678"/>
      <c r="D15678"/>
      <c r="E15678"/>
      <c r="F15678"/>
      <c r="G15678"/>
      <c r="H15678" s="26"/>
      <c r="I15678" s="26"/>
      <c r="K15678"/>
      <c r="L15678"/>
      <c r="M15678"/>
      <c r="N15678"/>
      <c r="O15678"/>
      <c r="P15678"/>
      <c r="S15678"/>
    </row>
    <row r="15679" spans="1:20" x14ac:dyDescent="0.3">
      <c r="A15679" s="25"/>
      <c r="B15679"/>
      <c r="C15679"/>
      <c r="D15679"/>
      <c r="E15679"/>
      <c r="F15679"/>
      <c r="G15679"/>
      <c r="H15679" s="26"/>
      <c r="I15679" s="26"/>
      <c r="K15679"/>
      <c r="L15679"/>
      <c r="M15679"/>
      <c r="N15679"/>
      <c r="O15679"/>
      <c r="P15679"/>
      <c r="S15679"/>
    </row>
    <row r="15680" spans="1:20" x14ac:dyDescent="0.3">
      <c r="A15680" s="25"/>
      <c r="B15680"/>
      <c r="C15680"/>
      <c r="D15680"/>
      <c r="E15680"/>
      <c r="F15680"/>
      <c r="G15680"/>
      <c r="H15680" s="26"/>
      <c r="I15680" s="26"/>
      <c r="K15680"/>
      <c r="L15680"/>
      <c r="M15680"/>
      <c r="N15680"/>
      <c r="O15680"/>
      <c r="P15680"/>
      <c r="S15680"/>
    </row>
    <row r="15681" spans="1:20" x14ac:dyDescent="0.3">
      <c r="A15681" s="25"/>
      <c r="B15681"/>
      <c r="C15681"/>
      <c r="D15681"/>
      <c r="E15681"/>
      <c r="F15681"/>
      <c r="G15681"/>
      <c r="H15681" s="26"/>
      <c r="I15681" s="26"/>
      <c r="K15681"/>
      <c r="L15681"/>
      <c r="M15681"/>
      <c r="N15681"/>
      <c r="O15681"/>
      <c r="P15681"/>
      <c r="S15681"/>
    </row>
    <row r="15682" spans="1:20" x14ac:dyDescent="0.3">
      <c r="A15682" s="25"/>
      <c r="B15682"/>
      <c r="C15682"/>
      <c r="D15682"/>
      <c r="E15682"/>
      <c r="F15682"/>
      <c r="G15682"/>
      <c r="H15682" s="26"/>
      <c r="I15682" s="26"/>
      <c r="K15682"/>
      <c r="L15682"/>
      <c r="M15682"/>
      <c r="N15682"/>
      <c r="O15682"/>
      <c r="P15682"/>
      <c r="S15682"/>
    </row>
    <row r="15683" spans="1:20" x14ac:dyDescent="0.3">
      <c r="A15683" s="25"/>
      <c r="B15683"/>
      <c r="C15683"/>
      <c r="D15683"/>
      <c r="E15683"/>
      <c r="F15683"/>
      <c r="G15683"/>
      <c r="H15683" s="26"/>
      <c r="I15683" s="26"/>
      <c r="K15683"/>
      <c r="L15683"/>
      <c r="M15683"/>
      <c r="N15683"/>
      <c r="O15683"/>
      <c r="P15683"/>
      <c r="S15683"/>
    </row>
    <row r="15684" spans="1:20" x14ac:dyDescent="0.3">
      <c r="A15684" s="25"/>
      <c r="B15684"/>
      <c r="C15684"/>
      <c r="D15684"/>
      <c r="E15684"/>
      <c r="F15684"/>
      <c r="G15684"/>
      <c r="H15684" s="26"/>
      <c r="I15684" s="26"/>
      <c r="K15684"/>
      <c r="L15684"/>
      <c r="M15684"/>
      <c r="N15684"/>
      <c r="O15684"/>
      <c r="P15684"/>
      <c r="S15684"/>
      <c r="T15684" s="7"/>
    </row>
    <row r="15685" spans="1:20" x14ac:dyDescent="0.3">
      <c r="A15685" s="25"/>
      <c r="B15685"/>
      <c r="C15685"/>
      <c r="D15685"/>
      <c r="E15685"/>
      <c r="F15685"/>
      <c r="G15685"/>
      <c r="H15685" s="26"/>
      <c r="I15685" s="26"/>
      <c r="K15685"/>
      <c r="L15685"/>
      <c r="M15685"/>
      <c r="N15685"/>
      <c r="O15685"/>
      <c r="P15685"/>
      <c r="S15685"/>
      <c r="T15685" s="7"/>
    </row>
    <row r="15686" spans="1:20" x14ac:dyDescent="0.3">
      <c r="A15686" s="25"/>
      <c r="B15686"/>
      <c r="C15686"/>
      <c r="D15686"/>
      <c r="E15686"/>
      <c r="F15686"/>
      <c r="G15686"/>
      <c r="H15686" s="26"/>
      <c r="I15686" s="26"/>
      <c r="K15686"/>
      <c r="L15686"/>
      <c r="M15686"/>
      <c r="N15686"/>
      <c r="O15686"/>
      <c r="P15686"/>
      <c r="S15686"/>
    </row>
    <row r="15687" spans="1:20" x14ac:dyDescent="0.3">
      <c r="A15687" s="25"/>
      <c r="B15687"/>
      <c r="C15687"/>
      <c r="D15687"/>
      <c r="E15687"/>
      <c r="F15687"/>
      <c r="G15687"/>
      <c r="H15687" s="26"/>
      <c r="I15687" s="26"/>
      <c r="K15687"/>
      <c r="L15687"/>
      <c r="M15687"/>
      <c r="N15687"/>
      <c r="O15687"/>
      <c r="P15687"/>
      <c r="S15687"/>
    </row>
    <row r="15688" spans="1:20" x14ac:dyDescent="0.3">
      <c r="A15688" s="25"/>
      <c r="B15688"/>
      <c r="C15688"/>
      <c r="D15688"/>
      <c r="E15688"/>
      <c r="F15688"/>
      <c r="G15688"/>
      <c r="H15688" s="26"/>
      <c r="I15688" s="26"/>
      <c r="K15688"/>
      <c r="L15688"/>
      <c r="M15688"/>
      <c r="N15688"/>
      <c r="O15688"/>
      <c r="P15688"/>
      <c r="S15688"/>
    </row>
    <row r="15689" spans="1:20" x14ac:dyDescent="0.3">
      <c r="A15689" s="25"/>
      <c r="B15689"/>
      <c r="C15689"/>
      <c r="D15689"/>
      <c r="E15689"/>
      <c r="F15689"/>
      <c r="G15689"/>
      <c r="H15689" s="26"/>
      <c r="I15689" s="26"/>
      <c r="K15689"/>
      <c r="L15689"/>
      <c r="M15689"/>
      <c r="N15689"/>
      <c r="O15689"/>
      <c r="P15689"/>
      <c r="S15689"/>
    </row>
    <row r="15690" spans="1:20" x14ac:dyDescent="0.3">
      <c r="A15690" s="25"/>
      <c r="B15690"/>
      <c r="C15690"/>
      <c r="D15690"/>
      <c r="E15690"/>
      <c r="F15690"/>
      <c r="G15690"/>
      <c r="H15690"/>
      <c r="I15690"/>
      <c r="K15690"/>
      <c r="L15690"/>
      <c r="M15690"/>
      <c r="N15690"/>
      <c r="O15690"/>
      <c r="P15690"/>
      <c r="S15690"/>
    </row>
    <row r="15691" spans="1:20" x14ac:dyDescent="0.3">
      <c r="A15691" s="25"/>
      <c r="B15691"/>
      <c r="C15691"/>
      <c r="D15691"/>
      <c r="E15691"/>
      <c r="F15691"/>
      <c r="G15691"/>
      <c r="H15691"/>
      <c r="I15691" s="14"/>
      <c r="K15691"/>
      <c r="L15691"/>
      <c r="M15691"/>
      <c r="N15691"/>
      <c r="O15691"/>
      <c r="P15691"/>
      <c r="S15691"/>
    </row>
    <row r="15692" spans="1:20" x14ac:dyDescent="0.3">
      <c r="A15692" s="25"/>
      <c r="B15692"/>
      <c r="C15692"/>
      <c r="D15692"/>
      <c r="E15692"/>
      <c r="F15692"/>
      <c r="G15692"/>
      <c r="H15692"/>
      <c r="I15692" s="14"/>
      <c r="K15692"/>
      <c r="L15692"/>
      <c r="M15692"/>
      <c r="N15692"/>
      <c r="O15692"/>
      <c r="P15692"/>
      <c r="S15692"/>
    </row>
    <row r="15693" spans="1:20" x14ac:dyDescent="0.3">
      <c r="A15693" s="25"/>
      <c r="B15693"/>
      <c r="C15693"/>
      <c r="D15693"/>
      <c r="E15693"/>
      <c r="F15693"/>
      <c r="G15693"/>
      <c r="H15693"/>
      <c r="I15693" s="14"/>
      <c r="K15693"/>
      <c r="L15693"/>
      <c r="M15693"/>
      <c r="N15693"/>
      <c r="O15693"/>
      <c r="P15693"/>
      <c r="S15693"/>
    </row>
    <row r="15694" spans="1:20" x14ac:dyDescent="0.3">
      <c r="A15694" s="25"/>
      <c r="B15694"/>
      <c r="C15694"/>
      <c r="D15694"/>
      <c r="E15694"/>
      <c r="F15694"/>
      <c r="G15694"/>
      <c r="H15694"/>
      <c r="I15694" s="14"/>
      <c r="K15694"/>
      <c r="L15694"/>
      <c r="M15694"/>
      <c r="N15694"/>
      <c r="O15694"/>
      <c r="P15694"/>
      <c r="S15694"/>
    </row>
    <row r="15695" spans="1:20" x14ac:dyDescent="0.3">
      <c r="A15695" s="25"/>
      <c r="B15695"/>
      <c r="C15695"/>
      <c r="D15695"/>
      <c r="E15695"/>
      <c r="F15695"/>
      <c r="G15695"/>
      <c r="H15695"/>
      <c r="I15695"/>
      <c r="K15695"/>
      <c r="L15695"/>
      <c r="M15695"/>
      <c r="N15695"/>
      <c r="O15695"/>
      <c r="P15695"/>
      <c r="S15695"/>
    </row>
    <row r="15696" spans="1:20" x14ac:dyDescent="0.3">
      <c r="A15696" s="25"/>
      <c r="B15696"/>
      <c r="C15696"/>
      <c r="D15696"/>
      <c r="E15696"/>
      <c r="F15696"/>
      <c r="G15696"/>
      <c r="H15696"/>
      <c r="I15696"/>
      <c r="K15696"/>
      <c r="L15696"/>
      <c r="M15696"/>
      <c r="N15696"/>
      <c r="O15696"/>
      <c r="P15696"/>
      <c r="S15696"/>
    </row>
    <row r="15697" spans="1:20" x14ac:dyDescent="0.3">
      <c r="A15697" s="25"/>
      <c r="B15697"/>
      <c r="C15697"/>
      <c r="D15697"/>
      <c r="E15697"/>
      <c r="F15697"/>
      <c r="G15697"/>
      <c r="H15697"/>
      <c r="I15697"/>
      <c r="K15697"/>
      <c r="L15697"/>
      <c r="M15697"/>
      <c r="N15697"/>
      <c r="O15697"/>
      <c r="P15697"/>
      <c r="S15697"/>
    </row>
    <row r="15698" spans="1:20" x14ac:dyDescent="0.3">
      <c r="A15698" s="25"/>
      <c r="B15698"/>
      <c r="C15698"/>
      <c r="D15698"/>
      <c r="E15698"/>
      <c r="F15698"/>
      <c r="G15698"/>
      <c r="H15698" s="14"/>
      <c r="I15698" s="14"/>
      <c r="K15698"/>
      <c r="L15698"/>
      <c r="M15698"/>
      <c r="N15698"/>
      <c r="O15698"/>
      <c r="P15698"/>
      <c r="S15698"/>
      <c r="T15698" s="7"/>
    </row>
    <row r="15699" spans="1:20" x14ac:dyDescent="0.3">
      <c r="A15699" s="25"/>
      <c r="B15699"/>
      <c r="C15699"/>
      <c r="D15699"/>
      <c r="E15699"/>
      <c r="F15699"/>
      <c r="G15699"/>
      <c r="H15699" s="14"/>
      <c r="I15699" s="14"/>
      <c r="K15699"/>
      <c r="L15699"/>
      <c r="M15699"/>
      <c r="N15699"/>
      <c r="O15699"/>
      <c r="P15699"/>
      <c r="S15699"/>
      <c r="T15699" s="7"/>
    </row>
    <row r="15700" spans="1:20" x14ac:dyDescent="0.3">
      <c r="A15700" s="25"/>
      <c r="B15700"/>
      <c r="C15700"/>
      <c r="D15700"/>
      <c r="E15700"/>
      <c r="F15700"/>
      <c r="G15700"/>
      <c r="H15700"/>
      <c r="I15700"/>
      <c r="K15700"/>
      <c r="L15700"/>
      <c r="M15700"/>
      <c r="N15700"/>
      <c r="O15700"/>
      <c r="P15700"/>
      <c r="S15700"/>
    </row>
    <row r="15701" spans="1:20" x14ac:dyDescent="0.3">
      <c r="A15701" s="25"/>
      <c r="B15701"/>
      <c r="C15701"/>
      <c r="D15701"/>
      <c r="E15701"/>
      <c r="F15701"/>
      <c r="G15701"/>
      <c r="H15701"/>
      <c r="I15701"/>
      <c r="K15701"/>
      <c r="L15701"/>
      <c r="M15701"/>
      <c r="N15701"/>
      <c r="O15701"/>
      <c r="P15701"/>
      <c r="S15701"/>
    </row>
    <row r="15702" spans="1:20" x14ac:dyDescent="0.3">
      <c r="A15702" s="25"/>
      <c r="B15702"/>
      <c r="C15702"/>
      <c r="D15702"/>
      <c r="E15702"/>
      <c r="F15702"/>
      <c r="G15702"/>
      <c r="H15702"/>
      <c r="I15702"/>
      <c r="K15702"/>
      <c r="L15702"/>
      <c r="M15702"/>
      <c r="N15702"/>
      <c r="O15702"/>
      <c r="P15702"/>
      <c r="S15702"/>
    </row>
    <row r="15703" spans="1:20" x14ac:dyDescent="0.3">
      <c r="A15703" s="25"/>
      <c r="B15703"/>
      <c r="C15703"/>
      <c r="D15703"/>
      <c r="E15703"/>
      <c r="F15703"/>
      <c r="G15703"/>
      <c r="H15703"/>
      <c r="I15703"/>
      <c r="K15703"/>
      <c r="L15703"/>
      <c r="M15703"/>
      <c r="N15703"/>
      <c r="O15703"/>
      <c r="P15703"/>
      <c r="S15703"/>
    </row>
    <row r="15704" spans="1:20" x14ac:dyDescent="0.3">
      <c r="A15704" s="25"/>
      <c r="B15704"/>
      <c r="C15704"/>
      <c r="D15704"/>
      <c r="E15704"/>
      <c r="F15704"/>
      <c r="G15704"/>
      <c r="H15704"/>
      <c r="I15704"/>
      <c r="K15704"/>
      <c r="L15704"/>
      <c r="M15704"/>
      <c r="N15704"/>
      <c r="O15704"/>
      <c r="P15704"/>
      <c r="S15704"/>
    </row>
    <row r="15705" spans="1:20" x14ac:dyDescent="0.3">
      <c r="A15705" s="25"/>
      <c r="B15705"/>
      <c r="C15705"/>
      <c r="D15705"/>
      <c r="E15705"/>
      <c r="F15705"/>
      <c r="G15705"/>
      <c r="H15705"/>
      <c r="I15705"/>
      <c r="K15705"/>
      <c r="L15705"/>
      <c r="M15705"/>
      <c r="N15705"/>
      <c r="O15705"/>
      <c r="P15705"/>
      <c r="S15705"/>
    </row>
    <row r="15706" spans="1:20" x14ac:dyDescent="0.3">
      <c r="A15706" s="25"/>
      <c r="B15706"/>
      <c r="C15706"/>
      <c r="D15706"/>
      <c r="E15706"/>
      <c r="F15706"/>
      <c r="G15706"/>
      <c r="H15706"/>
      <c r="I15706" s="14"/>
      <c r="K15706"/>
      <c r="L15706"/>
      <c r="M15706"/>
      <c r="N15706"/>
      <c r="O15706"/>
      <c r="P15706"/>
      <c r="S15706"/>
    </row>
    <row r="15707" spans="1:20" x14ac:dyDescent="0.3">
      <c r="A15707" s="25"/>
      <c r="B15707"/>
      <c r="C15707"/>
      <c r="D15707"/>
      <c r="E15707"/>
      <c r="F15707"/>
      <c r="G15707"/>
      <c r="H15707"/>
      <c r="I15707"/>
      <c r="K15707"/>
      <c r="L15707"/>
      <c r="M15707"/>
      <c r="N15707"/>
      <c r="O15707"/>
      <c r="P15707"/>
      <c r="S15707"/>
    </row>
    <row r="15708" spans="1:20" x14ac:dyDescent="0.3">
      <c r="A15708" s="25"/>
      <c r="B15708"/>
      <c r="C15708"/>
      <c r="D15708"/>
      <c r="E15708"/>
      <c r="F15708"/>
      <c r="G15708"/>
      <c r="H15708"/>
      <c r="I15708"/>
      <c r="K15708"/>
      <c r="L15708"/>
      <c r="M15708"/>
      <c r="N15708"/>
      <c r="O15708"/>
      <c r="P15708"/>
      <c r="S15708"/>
    </row>
    <row r="15709" spans="1:20" x14ac:dyDescent="0.3">
      <c r="A15709" s="25"/>
      <c r="B15709"/>
      <c r="C15709"/>
      <c r="D15709"/>
      <c r="E15709"/>
      <c r="F15709"/>
      <c r="G15709"/>
      <c r="H15709"/>
      <c r="I15709" s="14"/>
      <c r="K15709"/>
      <c r="L15709"/>
      <c r="M15709"/>
      <c r="N15709"/>
      <c r="O15709"/>
      <c r="P15709"/>
      <c r="S15709"/>
    </row>
    <row r="15710" spans="1:20" x14ac:dyDescent="0.3">
      <c r="A15710" s="25"/>
      <c r="B15710"/>
      <c r="C15710"/>
      <c r="D15710"/>
      <c r="E15710"/>
      <c r="F15710"/>
      <c r="G15710"/>
      <c r="H15710"/>
      <c r="I15710"/>
      <c r="K15710"/>
      <c r="L15710"/>
      <c r="M15710"/>
      <c r="N15710"/>
      <c r="O15710"/>
      <c r="P15710"/>
      <c r="S15710"/>
    </row>
    <row r="15711" spans="1:20" x14ac:dyDescent="0.3">
      <c r="A15711" s="25"/>
      <c r="B15711"/>
      <c r="C15711"/>
      <c r="D15711"/>
      <c r="E15711"/>
      <c r="F15711"/>
      <c r="G15711"/>
      <c r="H15711"/>
      <c r="I15711"/>
      <c r="K15711"/>
      <c r="L15711"/>
      <c r="M15711"/>
      <c r="N15711"/>
      <c r="O15711"/>
      <c r="P15711"/>
      <c r="S15711"/>
    </row>
    <row r="15712" spans="1:20" x14ac:dyDescent="0.3">
      <c r="A15712" s="25"/>
      <c r="B15712"/>
      <c r="C15712"/>
      <c r="D15712"/>
      <c r="E15712"/>
      <c r="F15712"/>
      <c r="G15712"/>
      <c r="H15712"/>
      <c r="I15712"/>
      <c r="K15712"/>
      <c r="L15712"/>
      <c r="M15712"/>
      <c r="N15712"/>
      <c r="O15712"/>
      <c r="P15712"/>
      <c r="S15712"/>
    </row>
    <row r="15713" spans="1:20" x14ac:dyDescent="0.3">
      <c r="A15713" s="25"/>
      <c r="B15713"/>
      <c r="C15713"/>
      <c r="D15713"/>
      <c r="E15713"/>
      <c r="F15713"/>
      <c r="G15713"/>
      <c r="H15713"/>
      <c r="I15713"/>
      <c r="K15713"/>
      <c r="L15713"/>
      <c r="M15713"/>
      <c r="N15713"/>
      <c r="O15713"/>
      <c r="P15713"/>
      <c r="S15713"/>
    </row>
    <row r="15714" spans="1:20" x14ac:dyDescent="0.3">
      <c r="A15714" s="25"/>
      <c r="B15714"/>
      <c r="C15714"/>
      <c r="D15714"/>
      <c r="E15714"/>
      <c r="F15714"/>
      <c r="G15714"/>
      <c r="H15714"/>
      <c r="I15714"/>
      <c r="K15714"/>
      <c r="L15714"/>
      <c r="M15714"/>
      <c r="N15714"/>
      <c r="O15714"/>
      <c r="P15714"/>
      <c r="S15714"/>
    </row>
    <row r="15715" spans="1:20" x14ac:dyDescent="0.3">
      <c r="A15715" s="25"/>
      <c r="B15715"/>
      <c r="C15715"/>
      <c r="D15715"/>
      <c r="E15715"/>
      <c r="F15715"/>
      <c r="G15715"/>
      <c r="H15715"/>
      <c r="I15715"/>
      <c r="K15715"/>
      <c r="L15715"/>
      <c r="M15715"/>
      <c r="N15715"/>
      <c r="O15715"/>
      <c r="P15715"/>
      <c r="S15715"/>
    </row>
    <row r="15716" spans="1:20" x14ac:dyDescent="0.3">
      <c r="A15716" s="25"/>
      <c r="B15716"/>
      <c r="C15716"/>
      <c r="D15716"/>
      <c r="E15716"/>
      <c r="F15716"/>
      <c r="G15716"/>
      <c r="H15716"/>
      <c r="I15716"/>
      <c r="K15716"/>
      <c r="L15716"/>
      <c r="M15716"/>
      <c r="N15716"/>
      <c r="O15716"/>
      <c r="P15716"/>
      <c r="S15716"/>
    </row>
    <row r="15717" spans="1:20" x14ac:dyDescent="0.3">
      <c r="A15717" s="25"/>
      <c r="B15717"/>
      <c r="C15717"/>
      <c r="D15717"/>
      <c r="E15717"/>
      <c r="F15717"/>
      <c r="G15717"/>
      <c r="H15717"/>
      <c r="I15717"/>
      <c r="K15717"/>
      <c r="L15717"/>
      <c r="M15717"/>
      <c r="N15717"/>
      <c r="O15717"/>
      <c r="P15717"/>
      <c r="S15717"/>
    </row>
    <row r="15718" spans="1:20" x14ac:dyDescent="0.3">
      <c r="A15718" s="25"/>
      <c r="B15718"/>
      <c r="C15718"/>
      <c r="D15718"/>
      <c r="E15718"/>
      <c r="F15718"/>
      <c r="G15718"/>
      <c r="H15718"/>
      <c r="I15718"/>
      <c r="K15718"/>
      <c r="L15718"/>
      <c r="M15718"/>
      <c r="N15718"/>
      <c r="O15718"/>
      <c r="P15718"/>
      <c r="S15718"/>
    </row>
    <row r="15719" spans="1:20" x14ac:dyDescent="0.3">
      <c r="A15719" s="25"/>
      <c r="B15719"/>
      <c r="C15719"/>
      <c r="D15719"/>
      <c r="E15719"/>
      <c r="F15719"/>
      <c r="G15719"/>
      <c r="H15719"/>
      <c r="I15719"/>
      <c r="K15719"/>
      <c r="L15719"/>
      <c r="M15719"/>
      <c r="N15719"/>
      <c r="O15719"/>
      <c r="P15719"/>
      <c r="S15719"/>
    </row>
    <row r="15720" spans="1:20" x14ac:dyDescent="0.3">
      <c r="A15720" s="25"/>
      <c r="B15720"/>
      <c r="C15720"/>
      <c r="D15720"/>
      <c r="E15720"/>
      <c r="F15720"/>
      <c r="G15720"/>
      <c r="H15720" s="14"/>
      <c r="I15720"/>
      <c r="K15720"/>
      <c r="L15720"/>
      <c r="M15720"/>
      <c r="N15720"/>
      <c r="O15720"/>
      <c r="P15720"/>
      <c r="S15720"/>
    </row>
    <row r="15721" spans="1:20" x14ac:dyDescent="0.3">
      <c r="A15721" s="25"/>
      <c r="B15721"/>
      <c r="C15721"/>
      <c r="D15721"/>
      <c r="E15721"/>
      <c r="F15721"/>
      <c r="G15721"/>
      <c r="H15721"/>
      <c r="I15721"/>
      <c r="K15721"/>
      <c r="L15721"/>
      <c r="M15721"/>
      <c r="N15721"/>
      <c r="O15721"/>
      <c r="P15721"/>
      <c r="S15721"/>
    </row>
    <row r="15722" spans="1:20" x14ac:dyDescent="0.3">
      <c r="A15722" s="25"/>
      <c r="B15722"/>
      <c r="C15722"/>
      <c r="D15722"/>
      <c r="E15722"/>
      <c r="F15722"/>
      <c r="G15722"/>
      <c r="H15722" s="14"/>
      <c r="I15722" s="14"/>
      <c r="K15722"/>
      <c r="L15722"/>
      <c r="M15722"/>
      <c r="N15722"/>
      <c r="O15722"/>
      <c r="P15722"/>
      <c r="S15722"/>
      <c r="T15722" s="7"/>
    </row>
    <row r="15723" spans="1:20" x14ac:dyDescent="0.3">
      <c r="A15723" s="25"/>
      <c r="B15723"/>
      <c r="C15723"/>
      <c r="D15723"/>
      <c r="E15723"/>
      <c r="F15723"/>
      <c r="G15723"/>
      <c r="H15723" s="14"/>
      <c r="I15723" s="14"/>
      <c r="K15723"/>
      <c r="L15723"/>
      <c r="M15723"/>
      <c r="N15723"/>
      <c r="O15723"/>
      <c r="P15723"/>
      <c r="S15723"/>
    </row>
    <row r="15724" spans="1:20" x14ac:dyDescent="0.3">
      <c r="A15724" s="25"/>
      <c r="B15724"/>
      <c r="C15724"/>
      <c r="D15724"/>
      <c r="E15724"/>
      <c r="F15724"/>
      <c r="G15724"/>
      <c r="H15724" s="14"/>
      <c r="I15724" s="14"/>
      <c r="K15724"/>
      <c r="L15724"/>
      <c r="M15724"/>
      <c r="N15724"/>
      <c r="O15724"/>
      <c r="P15724"/>
      <c r="S15724"/>
    </row>
    <row r="15725" spans="1:20" x14ac:dyDescent="0.3">
      <c r="A15725" s="25"/>
      <c r="B15725"/>
      <c r="C15725"/>
      <c r="D15725"/>
      <c r="E15725"/>
      <c r="F15725"/>
      <c r="G15725"/>
      <c r="H15725" s="14"/>
      <c r="I15725" s="14"/>
      <c r="K15725"/>
      <c r="L15725"/>
      <c r="M15725"/>
      <c r="N15725"/>
      <c r="O15725"/>
      <c r="P15725"/>
      <c r="S15725"/>
    </row>
    <row r="15726" spans="1:20" x14ac:dyDescent="0.3">
      <c r="A15726" s="25"/>
      <c r="B15726"/>
      <c r="C15726"/>
      <c r="D15726"/>
      <c r="E15726"/>
      <c r="F15726"/>
      <c r="G15726"/>
      <c r="H15726" s="14"/>
      <c r="I15726" s="14"/>
      <c r="K15726"/>
      <c r="L15726"/>
      <c r="M15726"/>
      <c r="N15726"/>
      <c r="O15726"/>
      <c r="P15726"/>
      <c r="S15726"/>
    </row>
    <row r="15727" spans="1:20" x14ac:dyDescent="0.3">
      <c r="A15727" s="25"/>
      <c r="B15727"/>
      <c r="C15727"/>
      <c r="D15727"/>
      <c r="E15727"/>
      <c r="F15727"/>
      <c r="G15727"/>
      <c r="H15727" s="14"/>
      <c r="I15727" s="14"/>
      <c r="K15727"/>
      <c r="L15727"/>
      <c r="M15727"/>
      <c r="N15727"/>
      <c r="O15727"/>
      <c r="P15727"/>
      <c r="S15727"/>
    </row>
    <row r="15728" spans="1:20" x14ac:dyDescent="0.3">
      <c r="A15728" s="25"/>
      <c r="B15728"/>
      <c r="C15728"/>
      <c r="D15728"/>
      <c r="E15728"/>
      <c r="F15728"/>
      <c r="G15728"/>
      <c r="H15728" s="14"/>
      <c r="I15728" s="14"/>
      <c r="K15728"/>
      <c r="L15728"/>
      <c r="M15728"/>
      <c r="N15728"/>
      <c r="O15728"/>
      <c r="P15728"/>
      <c r="S15728"/>
    </row>
    <row r="15729" spans="1:20" x14ac:dyDescent="0.3">
      <c r="A15729" s="25"/>
      <c r="B15729"/>
      <c r="C15729"/>
      <c r="D15729"/>
      <c r="E15729"/>
      <c r="F15729"/>
      <c r="G15729"/>
      <c r="H15729" s="14"/>
      <c r="I15729" s="14"/>
      <c r="K15729"/>
      <c r="L15729"/>
      <c r="M15729"/>
      <c r="N15729"/>
      <c r="O15729"/>
      <c r="P15729"/>
      <c r="S15729"/>
      <c r="T15729" s="7"/>
    </row>
    <row r="15730" spans="1:20" x14ac:dyDescent="0.3">
      <c r="A15730" s="25"/>
      <c r="B15730"/>
      <c r="C15730"/>
      <c r="D15730"/>
      <c r="E15730"/>
      <c r="F15730"/>
      <c r="G15730"/>
      <c r="H15730" s="14"/>
      <c r="I15730" s="14"/>
      <c r="K15730"/>
      <c r="L15730"/>
      <c r="M15730"/>
      <c r="N15730"/>
      <c r="O15730"/>
      <c r="P15730"/>
      <c r="S15730"/>
    </row>
    <row r="15731" spans="1:20" x14ac:dyDescent="0.3">
      <c r="A15731" s="25"/>
      <c r="B15731"/>
      <c r="C15731"/>
      <c r="D15731"/>
      <c r="E15731"/>
      <c r="F15731"/>
      <c r="G15731"/>
      <c r="H15731" s="14"/>
      <c r="I15731" s="14"/>
      <c r="K15731"/>
      <c r="L15731"/>
      <c r="M15731"/>
      <c r="N15731"/>
      <c r="O15731"/>
      <c r="P15731"/>
      <c r="S15731"/>
      <c r="T15731" s="7"/>
    </row>
    <row r="15732" spans="1:20" x14ac:dyDescent="0.3">
      <c r="A15732" s="25"/>
      <c r="B15732"/>
      <c r="C15732"/>
      <c r="D15732"/>
      <c r="E15732"/>
      <c r="F15732"/>
      <c r="G15732"/>
      <c r="H15732"/>
      <c r="I15732"/>
      <c r="K15732"/>
      <c r="L15732"/>
      <c r="M15732"/>
      <c r="N15732"/>
      <c r="O15732"/>
      <c r="P15732"/>
      <c r="S15732"/>
    </row>
    <row r="15733" spans="1:20" x14ac:dyDescent="0.3">
      <c r="A15733" s="25"/>
      <c r="B15733"/>
      <c r="C15733"/>
      <c r="D15733"/>
      <c r="E15733"/>
      <c r="F15733"/>
      <c r="G15733"/>
      <c r="H15733"/>
      <c r="I15733"/>
      <c r="K15733"/>
      <c r="L15733"/>
      <c r="M15733"/>
      <c r="N15733"/>
      <c r="O15733"/>
      <c r="P15733"/>
      <c r="S15733"/>
    </row>
    <row r="15734" spans="1:20" x14ac:dyDescent="0.3">
      <c r="A15734" s="25"/>
      <c r="B15734"/>
      <c r="C15734"/>
      <c r="D15734"/>
      <c r="E15734"/>
      <c r="F15734"/>
      <c r="G15734"/>
      <c r="H15734"/>
      <c r="I15734"/>
      <c r="K15734"/>
      <c r="L15734"/>
      <c r="M15734"/>
      <c r="N15734"/>
      <c r="O15734"/>
      <c r="P15734"/>
      <c r="S15734"/>
    </row>
    <row r="15735" spans="1:20" x14ac:dyDescent="0.3">
      <c r="A15735" s="25"/>
      <c r="B15735"/>
      <c r="C15735"/>
      <c r="D15735"/>
      <c r="E15735"/>
      <c r="F15735"/>
      <c r="G15735"/>
      <c r="H15735"/>
      <c r="I15735"/>
      <c r="K15735"/>
      <c r="L15735"/>
      <c r="M15735"/>
      <c r="N15735"/>
      <c r="O15735"/>
      <c r="P15735"/>
      <c r="S15735"/>
    </row>
    <row r="15736" spans="1:20" x14ac:dyDescent="0.3">
      <c r="A15736" s="25"/>
      <c r="B15736"/>
      <c r="C15736"/>
      <c r="D15736"/>
      <c r="E15736"/>
      <c r="F15736"/>
      <c r="G15736"/>
      <c r="H15736"/>
      <c r="I15736"/>
      <c r="K15736"/>
      <c r="L15736"/>
      <c r="M15736"/>
      <c r="N15736"/>
      <c r="O15736"/>
      <c r="P15736"/>
      <c r="S15736"/>
    </row>
    <row r="15737" spans="1:20" x14ac:dyDescent="0.3">
      <c r="A15737" s="25"/>
      <c r="B15737"/>
      <c r="C15737"/>
      <c r="D15737"/>
      <c r="E15737"/>
      <c r="F15737"/>
      <c r="G15737"/>
      <c r="H15737"/>
      <c r="I15737"/>
      <c r="K15737"/>
      <c r="L15737"/>
      <c r="M15737"/>
      <c r="N15737"/>
      <c r="O15737"/>
      <c r="P15737"/>
      <c r="S15737"/>
    </row>
    <row r="15738" spans="1:20" x14ac:dyDescent="0.3">
      <c r="A15738" s="25"/>
      <c r="B15738"/>
      <c r="C15738"/>
      <c r="D15738"/>
      <c r="E15738"/>
      <c r="F15738"/>
      <c r="G15738"/>
      <c r="H15738"/>
      <c r="I15738"/>
      <c r="K15738"/>
      <c r="L15738"/>
      <c r="M15738"/>
      <c r="N15738"/>
      <c r="O15738"/>
      <c r="P15738"/>
      <c r="S15738"/>
    </row>
    <row r="15739" spans="1:20" x14ac:dyDescent="0.3">
      <c r="A15739" s="25"/>
      <c r="B15739"/>
      <c r="C15739"/>
      <c r="D15739"/>
      <c r="E15739"/>
      <c r="F15739"/>
      <c r="G15739"/>
      <c r="H15739"/>
      <c r="I15739"/>
      <c r="K15739"/>
      <c r="L15739"/>
      <c r="M15739"/>
      <c r="N15739"/>
      <c r="O15739"/>
      <c r="P15739"/>
      <c r="S15739"/>
    </row>
    <row r="15740" spans="1:20" x14ac:dyDescent="0.3">
      <c r="A15740" s="25"/>
      <c r="B15740"/>
      <c r="C15740"/>
      <c r="D15740"/>
      <c r="E15740"/>
      <c r="F15740"/>
      <c r="G15740"/>
      <c r="H15740" s="14"/>
      <c r="I15740" s="14"/>
      <c r="K15740"/>
      <c r="L15740"/>
      <c r="M15740"/>
      <c r="N15740"/>
      <c r="O15740"/>
      <c r="P15740"/>
      <c r="S15740"/>
    </row>
    <row r="15741" spans="1:20" x14ac:dyDescent="0.3">
      <c r="A15741" s="25"/>
      <c r="B15741"/>
      <c r="C15741"/>
      <c r="D15741"/>
      <c r="E15741"/>
      <c r="F15741"/>
      <c r="G15741"/>
      <c r="H15741" s="14"/>
      <c r="I15741" s="14"/>
      <c r="K15741"/>
      <c r="L15741"/>
      <c r="M15741"/>
      <c r="N15741"/>
      <c r="O15741"/>
      <c r="P15741"/>
      <c r="S15741"/>
    </row>
    <row r="15742" spans="1:20" x14ac:dyDescent="0.3">
      <c r="A15742" s="25"/>
      <c r="B15742"/>
      <c r="C15742"/>
      <c r="D15742"/>
      <c r="E15742"/>
      <c r="F15742"/>
      <c r="G15742"/>
      <c r="H15742" s="14"/>
      <c r="I15742" s="14"/>
      <c r="K15742"/>
      <c r="L15742"/>
      <c r="M15742"/>
      <c r="N15742"/>
      <c r="O15742"/>
      <c r="P15742"/>
      <c r="S15742"/>
    </row>
    <row r="15743" spans="1:20" x14ac:dyDescent="0.3">
      <c r="A15743" s="25"/>
      <c r="B15743"/>
      <c r="C15743"/>
      <c r="D15743"/>
      <c r="E15743"/>
      <c r="F15743"/>
      <c r="G15743"/>
      <c r="H15743" s="14"/>
      <c r="I15743" s="14"/>
      <c r="K15743"/>
      <c r="L15743"/>
      <c r="M15743"/>
      <c r="N15743"/>
      <c r="O15743"/>
      <c r="P15743"/>
      <c r="S15743"/>
    </row>
    <row r="15744" spans="1:20" x14ac:dyDescent="0.3">
      <c r="A15744" s="25"/>
      <c r="B15744"/>
      <c r="C15744"/>
      <c r="D15744"/>
      <c r="E15744"/>
      <c r="F15744"/>
      <c r="G15744"/>
      <c r="H15744"/>
      <c r="I15744"/>
      <c r="K15744"/>
      <c r="L15744"/>
      <c r="M15744"/>
      <c r="N15744"/>
      <c r="O15744"/>
      <c r="P15744"/>
      <c r="S15744"/>
    </row>
    <row r="15745" spans="1:20" x14ac:dyDescent="0.3">
      <c r="A15745" s="25"/>
      <c r="B15745"/>
      <c r="C15745"/>
      <c r="D15745"/>
      <c r="E15745"/>
      <c r="F15745"/>
      <c r="G15745"/>
      <c r="H15745"/>
      <c r="I15745"/>
      <c r="K15745"/>
      <c r="L15745"/>
      <c r="M15745"/>
      <c r="N15745"/>
      <c r="O15745"/>
      <c r="P15745"/>
      <c r="S15745"/>
    </row>
    <row r="15746" spans="1:20" x14ac:dyDescent="0.3">
      <c r="A15746" s="25"/>
      <c r="B15746"/>
      <c r="C15746"/>
      <c r="D15746"/>
      <c r="E15746"/>
      <c r="F15746"/>
      <c r="G15746"/>
      <c r="H15746"/>
      <c r="I15746"/>
      <c r="K15746"/>
      <c r="L15746"/>
      <c r="M15746"/>
      <c r="N15746"/>
      <c r="O15746"/>
      <c r="P15746"/>
      <c r="S15746"/>
    </row>
    <row r="15747" spans="1:20" x14ac:dyDescent="0.3">
      <c r="A15747" s="25"/>
      <c r="B15747"/>
      <c r="C15747"/>
      <c r="D15747"/>
      <c r="E15747"/>
      <c r="F15747"/>
      <c r="G15747"/>
      <c r="H15747"/>
      <c r="I15747"/>
      <c r="K15747"/>
      <c r="L15747"/>
      <c r="M15747"/>
      <c r="N15747"/>
      <c r="O15747"/>
      <c r="P15747"/>
      <c r="S15747"/>
    </row>
    <row r="15748" spans="1:20" x14ac:dyDescent="0.3">
      <c r="A15748" s="25"/>
      <c r="B15748"/>
      <c r="C15748"/>
      <c r="D15748"/>
      <c r="E15748"/>
      <c r="F15748"/>
      <c r="G15748"/>
      <c r="H15748" s="14"/>
      <c r="I15748" s="14"/>
      <c r="K15748"/>
      <c r="L15748"/>
      <c r="M15748"/>
      <c r="N15748"/>
      <c r="O15748"/>
      <c r="P15748"/>
      <c r="S15748"/>
      <c r="T15748" s="7"/>
    </row>
    <row r="15749" spans="1:20" x14ac:dyDescent="0.3">
      <c r="A15749" s="25"/>
      <c r="B15749"/>
      <c r="C15749"/>
      <c r="D15749"/>
      <c r="E15749"/>
      <c r="F15749"/>
      <c r="G15749"/>
      <c r="H15749"/>
      <c r="I15749"/>
      <c r="K15749"/>
      <c r="L15749"/>
      <c r="M15749"/>
      <c r="N15749"/>
      <c r="O15749"/>
      <c r="P15749"/>
      <c r="S15749"/>
    </row>
    <row r="15750" spans="1:20" x14ac:dyDescent="0.3">
      <c r="A15750" s="25"/>
      <c r="B15750"/>
      <c r="C15750"/>
      <c r="D15750"/>
      <c r="E15750"/>
      <c r="F15750"/>
      <c r="G15750"/>
      <c r="H15750"/>
      <c r="I15750"/>
      <c r="K15750"/>
      <c r="L15750"/>
      <c r="M15750"/>
      <c r="N15750"/>
      <c r="O15750"/>
      <c r="P15750"/>
      <c r="S15750"/>
    </row>
    <row r="15751" spans="1:20" x14ac:dyDescent="0.3">
      <c r="A15751" s="25"/>
      <c r="B15751"/>
      <c r="C15751"/>
      <c r="D15751"/>
      <c r="E15751"/>
      <c r="F15751"/>
      <c r="G15751"/>
      <c r="H15751"/>
      <c r="I15751"/>
      <c r="K15751"/>
      <c r="L15751"/>
      <c r="M15751"/>
      <c r="N15751"/>
      <c r="O15751"/>
      <c r="P15751"/>
      <c r="S15751"/>
    </row>
    <row r="15752" spans="1:20" x14ac:dyDescent="0.3">
      <c r="A15752" s="25"/>
      <c r="B15752"/>
      <c r="C15752"/>
      <c r="D15752"/>
      <c r="E15752"/>
      <c r="F15752"/>
      <c r="G15752"/>
      <c r="H15752"/>
      <c r="I15752"/>
      <c r="K15752"/>
      <c r="L15752"/>
      <c r="M15752"/>
      <c r="N15752"/>
      <c r="O15752"/>
      <c r="P15752"/>
      <c r="S15752"/>
    </row>
    <row r="15753" spans="1:20" x14ac:dyDescent="0.3">
      <c r="A15753" s="25"/>
      <c r="B15753"/>
      <c r="C15753"/>
      <c r="D15753"/>
      <c r="E15753"/>
      <c r="F15753"/>
      <c r="G15753"/>
      <c r="H15753"/>
      <c r="I15753"/>
      <c r="K15753"/>
      <c r="L15753"/>
      <c r="M15753"/>
      <c r="N15753"/>
      <c r="O15753"/>
      <c r="P15753"/>
      <c r="S15753"/>
    </row>
    <row r="15754" spans="1:20" x14ac:dyDescent="0.3">
      <c r="A15754" s="25"/>
      <c r="B15754"/>
      <c r="C15754"/>
      <c r="D15754"/>
      <c r="E15754"/>
      <c r="F15754"/>
      <c r="G15754"/>
      <c r="H15754"/>
      <c r="I15754"/>
      <c r="K15754"/>
      <c r="L15754"/>
      <c r="M15754"/>
      <c r="N15754"/>
      <c r="O15754"/>
      <c r="P15754"/>
      <c r="S15754"/>
    </row>
    <row r="15755" spans="1:20" x14ac:dyDescent="0.3">
      <c r="A15755" s="25"/>
      <c r="B15755"/>
      <c r="C15755"/>
      <c r="D15755"/>
      <c r="E15755"/>
      <c r="F15755"/>
      <c r="G15755"/>
      <c r="H15755" s="14"/>
      <c r="I15755" s="14"/>
      <c r="K15755"/>
      <c r="L15755"/>
      <c r="M15755"/>
      <c r="N15755"/>
      <c r="O15755"/>
      <c r="P15755"/>
      <c r="S15755"/>
      <c r="T15755" s="7"/>
    </row>
    <row r="15756" spans="1:20" x14ac:dyDescent="0.3">
      <c r="A15756" s="25"/>
      <c r="B15756"/>
      <c r="C15756"/>
      <c r="D15756"/>
      <c r="E15756"/>
      <c r="F15756"/>
      <c r="G15756"/>
      <c r="H15756" s="14"/>
      <c r="I15756" s="26"/>
      <c r="K15756"/>
      <c r="L15756"/>
      <c r="M15756"/>
      <c r="N15756"/>
      <c r="O15756"/>
      <c r="P15756"/>
      <c r="S15756"/>
    </row>
    <row r="15757" spans="1:20" x14ac:dyDescent="0.3">
      <c r="A15757" s="25"/>
      <c r="B15757"/>
      <c r="C15757"/>
      <c r="D15757"/>
      <c r="E15757"/>
      <c r="F15757"/>
      <c r="G15757"/>
      <c r="H15757" s="14"/>
      <c r="I15757" s="26"/>
      <c r="K15757"/>
      <c r="L15757"/>
      <c r="M15757"/>
      <c r="N15757"/>
      <c r="O15757"/>
      <c r="P15757"/>
      <c r="S15757"/>
    </row>
    <row r="15758" spans="1:20" x14ac:dyDescent="0.3">
      <c r="A15758" s="25"/>
      <c r="B15758"/>
      <c r="C15758"/>
      <c r="D15758"/>
      <c r="E15758"/>
      <c r="F15758"/>
      <c r="G15758"/>
      <c r="H15758" s="14"/>
      <c r="I15758" s="26"/>
      <c r="K15758"/>
      <c r="L15758"/>
      <c r="M15758"/>
      <c r="N15758"/>
      <c r="O15758"/>
      <c r="P15758"/>
      <c r="S15758"/>
    </row>
    <row r="15759" spans="1:20" x14ac:dyDescent="0.3">
      <c r="A15759" s="25"/>
      <c r="B15759"/>
      <c r="C15759"/>
      <c r="D15759"/>
      <c r="E15759"/>
      <c r="F15759"/>
      <c r="G15759"/>
      <c r="H15759" s="14"/>
      <c r="I15759" s="26"/>
      <c r="K15759"/>
      <c r="L15759"/>
      <c r="M15759"/>
      <c r="N15759"/>
      <c r="O15759"/>
      <c r="P15759"/>
      <c r="S15759"/>
      <c r="T15759" s="7"/>
    </row>
    <row r="15760" spans="1:20" x14ac:dyDescent="0.3">
      <c r="A15760" s="25"/>
      <c r="B15760"/>
      <c r="C15760"/>
      <c r="D15760"/>
      <c r="E15760"/>
      <c r="F15760"/>
      <c r="G15760"/>
      <c r="H15760" s="26"/>
      <c r="I15760" s="26"/>
      <c r="K15760"/>
      <c r="L15760"/>
      <c r="M15760"/>
      <c r="N15760"/>
      <c r="O15760"/>
      <c r="P15760"/>
      <c r="S15760"/>
    </row>
    <row r="15761" spans="1:20" x14ac:dyDescent="0.3">
      <c r="A15761" s="25"/>
      <c r="B15761"/>
      <c r="C15761"/>
      <c r="D15761"/>
      <c r="E15761"/>
      <c r="F15761"/>
      <c r="G15761"/>
      <c r="H15761" s="26"/>
      <c r="I15761" s="26"/>
      <c r="K15761"/>
      <c r="L15761"/>
      <c r="M15761"/>
      <c r="N15761"/>
      <c r="O15761"/>
      <c r="P15761"/>
      <c r="S15761"/>
      <c r="T15761" s="7"/>
    </row>
    <row r="15762" spans="1:20" x14ac:dyDescent="0.3">
      <c r="A15762" s="25"/>
      <c r="B15762"/>
      <c r="C15762"/>
      <c r="D15762"/>
      <c r="E15762"/>
      <c r="F15762"/>
      <c r="G15762"/>
      <c r="H15762" s="26"/>
      <c r="I15762" s="26"/>
      <c r="K15762"/>
      <c r="L15762"/>
      <c r="M15762"/>
      <c r="N15762"/>
      <c r="O15762"/>
      <c r="P15762"/>
      <c r="S15762"/>
    </row>
    <row r="15763" spans="1:20" x14ac:dyDescent="0.3">
      <c r="A15763" s="25"/>
      <c r="B15763"/>
      <c r="C15763"/>
      <c r="D15763"/>
      <c r="E15763"/>
      <c r="F15763"/>
      <c r="G15763"/>
      <c r="H15763" s="26"/>
      <c r="I15763" s="26"/>
      <c r="K15763"/>
      <c r="L15763"/>
      <c r="M15763"/>
      <c r="N15763"/>
      <c r="O15763"/>
      <c r="P15763"/>
      <c r="S15763"/>
    </row>
    <row r="15764" spans="1:20" x14ac:dyDescent="0.3">
      <c r="A15764" s="25"/>
      <c r="B15764"/>
      <c r="C15764"/>
      <c r="D15764"/>
      <c r="E15764"/>
      <c r="F15764"/>
      <c r="G15764"/>
      <c r="H15764" s="26"/>
      <c r="I15764" s="26"/>
      <c r="K15764"/>
      <c r="L15764"/>
      <c r="M15764"/>
      <c r="N15764"/>
      <c r="O15764"/>
      <c r="P15764"/>
      <c r="S15764"/>
    </row>
    <row r="15765" spans="1:20" x14ac:dyDescent="0.3">
      <c r="A15765" s="25"/>
      <c r="B15765"/>
      <c r="C15765"/>
      <c r="D15765"/>
      <c r="E15765"/>
      <c r="F15765"/>
      <c r="G15765"/>
      <c r="H15765" s="26"/>
      <c r="I15765" s="26"/>
      <c r="K15765"/>
      <c r="L15765"/>
      <c r="M15765"/>
      <c r="N15765"/>
      <c r="O15765"/>
      <c r="P15765"/>
      <c r="S15765"/>
    </row>
    <row r="15766" spans="1:20" x14ac:dyDescent="0.3">
      <c r="A15766" s="25"/>
      <c r="B15766"/>
      <c r="C15766"/>
      <c r="D15766"/>
      <c r="E15766"/>
      <c r="F15766"/>
      <c r="G15766"/>
      <c r="H15766" s="26"/>
      <c r="I15766" s="26"/>
      <c r="K15766"/>
      <c r="L15766"/>
      <c r="M15766"/>
      <c r="N15766"/>
      <c r="O15766"/>
      <c r="P15766"/>
      <c r="S15766"/>
    </row>
    <row r="15767" spans="1:20" x14ac:dyDescent="0.3">
      <c r="A15767" s="25"/>
      <c r="B15767"/>
      <c r="C15767"/>
      <c r="D15767"/>
      <c r="E15767"/>
      <c r="F15767"/>
      <c r="G15767"/>
      <c r="H15767" s="26"/>
      <c r="I15767" s="26"/>
      <c r="K15767"/>
      <c r="L15767"/>
      <c r="M15767"/>
      <c r="N15767"/>
      <c r="O15767"/>
      <c r="P15767"/>
      <c r="S15767"/>
    </row>
    <row r="15768" spans="1:20" x14ac:dyDescent="0.3">
      <c r="A15768" s="25"/>
      <c r="B15768"/>
      <c r="C15768"/>
      <c r="D15768"/>
      <c r="E15768"/>
      <c r="F15768"/>
      <c r="G15768"/>
      <c r="H15768" s="14"/>
      <c r="I15768" s="14"/>
      <c r="K15768"/>
      <c r="L15768"/>
      <c r="M15768"/>
      <c r="N15768"/>
      <c r="O15768"/>
      <c r="P15768"/>
      <c r="S15768"/>
    </row>
    <row r="15769" spans="1:20" x14ac:dyDescent="0.3">
      <c r="A15769" s="25"/>
      <c r="B15769"/>
      <c r="C15769"/>
      <c r="D15769"/>
      <c r="E15769"/>
      <c r="F15769"/>
      <c r="G15769"/>
      <c r="H15769" s="14"/>
      <c r="I15769" s="14"/>
      <c r="K15769"/>
      <c r="L15769"/>
      <c r="M15769"/>
      <c r="N15769"/>
      <c r="O15769"/>
      <c r="P15769"/>
      <c r="S15769"/>
    </row>
    <row r="15770" spans="1:20" x14ac:dyDescent="0.3">
      <c r="A15770" s="25"/>
      <c r="B15770"/>
      <c r="C15770"/>
      <c r="D15770"/>
      <c r="E15770"/>
      <c r="F15770"/>
      <c r="G15770"/>
      <c r="H15770" s="14"/>
      <c r="I15770" s="14"/>
      <c r="K15770"/>
      <c r="L15770"/>
      <c r="M15770"/>
      <c r="N15770"/>
      <c r="O15770"/>
      <c r="P15770"/>
      <c r="S15770"/>
    </row>
    <row r="15771" spans="1:20" x14ac:dyDescent="0.3">
      <c r="A15771" s="25"/>
      <c r="B15771"/>
      <c r="C15771"/>
      <c r="D15771"/>
      <c r="E15771"/>
      <c r="F15771"/>
      <c r="G15771"/>
      <c r="H15771" s="14"/>
      <c r="I15771" s="14"/>
      <c r="K15771"/>
      <c r="L15771"/>
      <c r="M15771"/>
      <c r="N15771"/>
      <c r="O15771"/>
      <c r="P15771"/>
      <c r="S15771"/>
    </row>
    <row r="15772" spans="1:20" x14ac:dyDescent="0.3">
      <c r="A15772" s="25"/>
      <c r="B15772"/>
      <c r="C15772"/>
      <c r="D15772"/>
      <c r="E15772"/>
      <c r="F15772"/>
      <c r="G15772"/>
      <c r="H15772" s="26"/>
      <c r="I15772" s="26"/>
      <c r="K15772"/>
      <c r="L15772"/>
      <c r="M15772"/>
      <c r="N15772"/>
      <c r="O15772"/>
      <c r="P15772"/>
      <c r="S15772"/>
    </row>
    <row r="15773" spans="1:20" x14ac:dyDescent="0.3">
      <c r="A15773" s="25"/>
      <c r="B15773"/>
      <c r="C15773"/>
      <c r="D15773"/>
      <c r="E15773"/>
      <c r="F15773"/>
      <c r="G15773"/>
      <c r="H15773" s="26"/>
      <c r="I15773" s="26"/>
      <c r="K15773"/>
      <c r="L15773"/>
      <c r="M15773"/>
      <c r="N15773"/>
      <c r="O15773"/>
      <c r="P15773"/>
      <c r="S15773"/>
    </row>
    <row r="15774" spans="1:20" x14ac:dyDescent="0.3">
      <c r="A15774" s="25"/>
      <c r="B15774"/>
      <c r="C15774"/>
      <c r="D15774"/>
      <c r="E15774"/>
      <c r="F15774"/>
      <c r="G15774"/>
      <c r="H15774" s="26"/>
      <c r="I15774" s="26"/>
      <c r="K15774"/>
      <c r="L15774"/>
      <c r="M15774"/>
      <c r="N15774"/>
      <c r="O15774"/>
      <c r="P15774"/>
      <c r="S15774"/>
    </row>
    <row r="15775" spans="1:20" x14ac:dyDescent="0.3">
      <c r="A15775" s="25"/>
      <c r="B15775"/>
      <c r="C15775"/>
      <c r="D15775"/>
      <c r="E15775"/>
      <c r="F15775"/>
      <c r="G15775"/>
      <c r="H15775" s="26"/>
      <c r="I15775" s="26"/>
      <c r="K15775"/>
      <c r="L15775"/>
      <c r="M15775"/>
      <c r="N15775"/>
      <c r="O15775"/>
      <c r="P15775"/>
      <c r="S15775"/>
    </row>
    <row r="15776" spans="1:20" x14ac:dyDescent="0.3">
      <c r="A15776" s="25"/>
      <c r="B15776"/>
      <c r="C15776"/>
      <c r="D15776"/>
      <c r="E15776"/>
      <c r="F15776"/>
      <c r="G15776"/>
      <c r="H15776"/>
      <c r="I15776" s="14"/>
      <c r="K15776"/>
      <c r="L15776"/>
      <c r="M15776"/>
      <c r="N15776"/>
      <c r="O15776"/>
      <c r="P15776"/>
      <c r="S15776"/>
    </row>
    <row r="15777" spans="1:19" x14ac:dyDescent="0.3">
      <c r="A15777" s="25"/>
      <c r="B15777"/>
      <c r="C15777"/>
      <c r="D15777"/>
      <c r="E15777"/>
      <c r="F15777"/>
      <c r="G15777"/>
      <c r="H15777"/>
      <c r="I15777" s="14"/>
      <c r="K15777"/>
      <c r="L15777"/>
      <c r="M15777"/>
      <c r="N15777"/>
      <c r="O15777"/>
      <c r="P15777"/>
      <c r="S15777"/>
    </row>
    <row r="15778" spans="1:19" x14ac:dyDescent="0.3">
      <c r="A15778" s="25"/>
      <c r="B15778"/>
      <c r="C15778"/>
      <c r="D15778"/>
      <c r="E15778"/>
      <c r="F15778"/>
      <c r="G15778"/>
      <c r="H15778"/>
      <c r="I15778" s="14"/>
      <c r="K15778"/>
      <c r="L15778"/>
      <c r="M15778"/>
      <c r="N15778"/>
      <c r="O15778"/>
      <c r="P15778"/>
      <c r="S15778"/>
    </row>
    <row r="15779" spans="1:19" x14ac:dyDescent="0.3">
      <c r="A15779" s="25"/>
      <c r="B15779"/>
      <c r="C15779"/>
      <c r="D15779"/>
      <c r="E15779"/>
      <c r="F15779"/>
      <c r="G15779"/>
      <c r="H15779"/>
      <c r="I15779" s="14"/>
      <c r="K15779"/>
      <c r="L15779"/>
      <c r="M15779"/>
      <c r="N15779"/>
      <c r="O15779"/>
      <c r="P15779"/>
      <c r="S15779"/>
    </row>
    <row r="15780" spans="1:19" x14ac:dyDescent="0.3">
      <c r="A15780" s="25"/>
      <c r="B15780"/>
      <c r="C15780"/>
      <c r="D15780"/>
      <c r="E15780"/>
      <c r="F15780"/>
      <c r="G15780"/>
      <c r="H15780" s="14"/>
      <c r="I15780" s="14"/>
      <c r="K15780"/>
      <c r="L15780"/>
      <c r="M15780"/>
      <c r="N15780"/>
      <c r="O15780"/>
      <c r="P15780"/>
      <c r="S15780"/>
    </row>
    <row r="15781" spans="1:19" x14ac:dyDescent="0.3">
      <c r="A15781" s="25"/>
      <c r="B15781"/>
      <c r="C15781"/>
      <c r="D15781"/>
      <c r="E15781"/>
      <c r="F15781"/>
      <c r="G15781"/>
      <c r="H15781" s="14"/>
      <c r="I15781" s="14"/>
      <c r="K15781"/>
      <c r="L15781"/>
      <c r="M15781"/>
      <c r="N15781"/>
      <c r="O15781"/>
      <c r="P15781"/>
      <c r="S15781"/>
    </row>
    <row r="15782" spans="1:19" x14ac:dyDescent="0.3">
      <c r="A15782" s="25"/>
      <c r="B15782"/>
      <c r="C15782"/>
      <c r="D15782"/>
      <c r="E15782"/>
      <c r="F15782"/>
      <c r="G15782"/>
      <c r="H15782" s="14"/>
      <c r="I15782" s="14"/>
      <c r="K15782"/>
      <c r="L15782"/>
      <c r="M15782"/>
      <c r="N15782"/>
      <c r="O15782"/>
      <c r="P15782"/>
      <c r="S15782"/>
    </row>
    <row r="15783" spans="1:19" x14ac:dyDescent="0.3">
      <c r="A15783" s="25"/>
      <c r="B15783"/>
      <c r="C15783"/>
      <c r="D15783"/>
      <c r="E15783"/>
      <c r="F15783"/>
      <c r="G15783"/>
      <c r="H15783" s="14"/>
      <c r="I15783" s="14"/>
      <c r="K15783"/>
      <c r="L15783"/>
      <c r="M15783"/>
      <c r="N15783"/>
      <c r="O15783"/>
      <c r="P15783"/>
      <c r="S15783"/>
    </row>
    <row r="15784" spans="1:19" x14ac:dyDescent="0.3">
      <c r="A15784" s="25"/>
      <c r="B15784"/>
      <c r="C15784"/>
      <c r="D15784"/>
      <c r="E15784"/>
      <c r="F15784"/>
      <c r="G15784"/>
      <c r="H15784" s="14"/>
      <c r="I15784" s="14"/>
      <c r="K15784"/>
      <c r="L15784"/>
      <c r="M15784"/>
      <c r="N15784"/>
      <c r="O15784"/>
      <c r="P15784"/>
      <c r="S15784"/>
    </row>
    <row r="15785" spans="1:19" x14ac:dyDescent="0.3">
      <c r="A15785" s="25"/>
      <c r="B15785"/>
      <c r="C15785"/>
      <c r="D15785"/>
      <c r="E15785"/>
      <c r="F15785"/>
      <c r="G15785"/>
      <c r="H15785" s="14"/>
      <c r="I15785" s="14"/>
      <c r="K15785"/>
      <c r="L15785"/>
      <c r="M15785"/>
      <c r="N15785"/>
      <c r="O15785"/>
      <c r="P15785"/>
      <c r="S15785"/>
    </row>
    <row r="15786" spans="1:19" x14ac:dyDescent="0.3">
      <c r="A15786" s="25"/>
      <c r="B15786"/>
      <c r="C15786"/>
      <c r="D15786"/>
      <c r="E15786"/>
      <c r="F15786"/>
      <c r="G15786"/>
      <c r="H15786"/>
      <c r="I15786"/>
      <c r="K15786"/>
      <c r="L15786"/>
      <c r="M15786"/>
      <c r="N15786"/>
      <c r="O15786"/>
      <c r="P15786"/>
      <c r="S15786"/>
    </row>
    <row r="15787" spans="1:19" x14ac:dyDescent="0.3">
      <c r="A15787" s="25"/>
      <c r="B15787"/>
      <c r="C15787"/>
      <c r="D15787"/>
      <c r="E15787"/>
      <c r="F15787"/>
      <c r="G15787"/>
      <c r="H15787"/>
      <c r="I15787" s="26"/>
      <c r="K15787"/>
      <c r="L15787"/>
      <c r="M15787"/>
      <c r="N15787"/>
      <c r="O15787"/>
      <c r="P15787"/>
      <c r="S15787"/>
    </row>
    <row r="15788" spans="1:19" x14ac:dyDescent="0.3">
      <c r="A15788" s="25"/>
      <c r="B15788"/>
      <c r="C15788"/>
      <c r="D15788"/>
      <c r="E15788"/>
      <c r="F15788"/>
      <c r="G15788"/>
      <c r="H15788"/>
      <c r="I15788" s="26"/>
      <c r="K15788"/>
      <c r="L15788"/>
      <c r="M15788"/>
      <c r="N15788"/>
      <c r="O15788"/>
      <c r="P15788"/>
      <c r="S15788"/>
    </row>
    <row r="15789" spans="1:19" x14ac:dyDescent="0.3">
      <c r="A15789" s="25"/>
      <c r="B15789"/>
      <c r="C15789"/>
      <c r="D15789"/>
      <c r="E15789"/>
      <c r="F15789"/>
      <c r="G15789"/>
      <c r="H15789"/>
      <c r="I15789" s="26"/>
      <c r="K15789"/>
      <c r="L15789"/>
      <c r="M15789"/>
      <c r="N15789"/>
      <c r="O15789"/>
      <c r="P15789"/>
      <c r="S15789"/>
    </row>
    <row r="15790" spans="1:19" x14ac:dyDescent="0.3">
      <c r="A15790" s="25"/>
      <c r="B15790"/>
      <c r="C15790"/>
      <c r="D15790"/>
      <c r="E15790"/>
      <c r="F15790"/>
      <c r="G15790"/>
      <c r="H15790"/>
      <c r="I15790" s="26"/>
      <c r="K15790"/>
      <c r="L15790"/>
      <c r="M15790"/>
      <c r="N15790"/>
      <c r="O15790"/>
      <c r="P15790"/>
      <c r="S15790"/>
    </row>
    <row r="15791" spans="1:19" x14ac:dyDescent="0.3">
      <c r="A15791" s="25"/>
      <c r="B15791"/>
      <c r="C15791"/>
      <c r="D15791"/>
      <c r="E15791"/>
      <c r="F15791"/>
      <c r="G15791"/>
      <c r="H15791" s="26"/>
      <c r="I15791" s="26"/>
      <c r="K15791"/>
      <c r="L15791"/>
      <c r="M15791"/>
      <c r="N15791"/>
      <c r="O15791"/>
      <c r="P15791"/>
      <c r="S15791"/>
    </row>
    <row r="15792" spans="1:19" x14ac:dyDescent="0.3">
      <c r="A15792" s="25"/>
      <c r="B15792"/>
      <c r="C15792"/>
      <c r="D15792"/>
      <c r="E15792"/>
      <c r="F15792"/>
      <c r="G15792"/>
      <c r="H15792" s="26"/>
      <c r="I15792" s="26"/>
      <c r="K15792"/>
      <c r="L15792"/>
      <c r="M15792"/>
      <c r="N15792"/>
      <c r="O15792"/>
      <c r="P15792"/>
      <c r="S15792"/>
    </row>
    <row r="15793" spans="1:20" x14ac:dyDescent="0.3">
      <c r="A15793" s="25"/>
      <c r="B15793"/>
      <c r="C15793"/>
      <c r="D15793"/>
      <c r="E15793"/>
      <c r="F15793"/>
      <c r="G15793"/>
      <c r="H15793" s="26"/>
      <c r="I15793" s="26"/>
      <c r="K15793"/>
      <c r="L15793"/>
      <c r="M15793"/>
      <c r="N15793"/>
      <c r="O15793"/>
      <c r="P15793"/>
      <c r="S15793"/>
    </row>
    <row r="15794" spans="1:20" x14ac:dyDescent="0.3">
      <c r="A15794" s="25"/>
      <c r="B15794"/>
      <c r="C15794"/>
      <c r="D15794"/>
      <c r="E15794"/>
      <c r="F15794"/>
      <c r="G15794"/>
      <c r="H15794" s="26"/>
      <c r="I15794" s="26"/>
      <c r="K15794"/>
      <c r="L15794"/>
      <c r="M15794"/>
      <c r="N15794"/>
      <c r="O15794"/>
      <c r="P15794"/>
      <c r="S15794"/>
    </row>
    <row r="15795" spans="1:20" x14ac:dyDescent="0.3">
      <c r="A15795" s="25"/>
      <c r="B15795"/>
      <c r="C15795"/>
      <c r="D15795"/>
      <c r="E15795"/>
      <c r="F15795"/>
      <c r="G15795"/>
      <c r="H15795"/>
      <c r="I15795" s="26"/>
      <c r="K15795"/>
      <c r="L15795"/>
      <c r="M15795"/>
      <c r="N15795"/>
      <c r="O15795"/>
      <c r="P15795"/>
      <c r="S15795"/>
    </row>
    <row r="15796" spans="1:20" x14ac:dyDescent="0.3">
      <c r="A15796" s="25"/>
      <c r="B15796"/>
      <c r="C15796"/>
      <c r="D15796"/>
      <c r="E15796"/>
      <c r="F15796"/>
      <c r="G15796"/>
      <c r="H15796"/>
      <c r="I15796" s="26"/>
      <c r="K15796"/>
      <c r="L15796"/>
      <c r="M15796"/>
      <c r="N15796"/>
      <c r="O15796"/>
      <c r="P15796"/>
      <c r="S15796"/>
    </row>
    <row r="15797" spans="1:20" x14ac:dyDescent="0.3">
      <c r="A15797" s="25"/>
      <c r="B15797"/>
      <c r="C15797"/>
      <c r="D15797"/>
      <c r="E15797"/>
      <c r="F15797"/>
      <c r="G15797"/>
      <c r="H15797"/>
      <c r="I15797" s="26"/>
      <c r="K15797"/>
      <c r="L15797"/>
      <c r="M15797"/>
      <c r="N15797"/>
      <c r="O15797"/>
      <c r="P15797"/>
      <c r="S15797"/>
    </row>
    <row r="15798" spans="1:20" x14ac:dyDescent="0.3">
      <c r="A15798" s="25"/>
      <c r="B15798"/>
      <c r="C15798"/>
      <c r="D15798"/>
      <c r="E15798"/>
      <c r="F15798"/>
      <c r="G15798"/>
      <c r="H15798" s="14"/>
      <c r="I15798" s="26"/>
      <c r="K15798"/>
      <c r="L15798"/>
      <c r="M15798"/>
      <c r="N15798"/>
      <c r="O15798"/>
      <c r="P15798"/>
      <c r="S15798"/>
    </row>
    <row r="15799" spans="1:20" x14ac:dyDescent="0.3">
      <c r="A15799" s="25"/>
      <c r="B15799"/>
      <c r="C15799"/>
      <c r="D15799"/>
      <c r="E15799"/>
      <c r="F15799"/>
      <c r="G15799"/>
      <c r="H15799" s="14"/>
      <c r="I15799" s="14"/>
      <c r="K15799"/>
      <c r="L15799"/>
      <c r="M15799"/>
      <c r="N15799"/>
      <c r="O15799"/>
      <c r="P15799"/>
      <c r="S15799"/>
    </row>
    <row r="15800" spans="1:20" x14ac:dyDescent="0.3">
      <c r="A15800" s="25"/>
      <c r="B15800"/>
      <c r="C15800"/>
      <c r="D15800"/>
      <c r="E15800"/>
      <c r="F15800"/>
      <c r="G15800"/>
      <c r="H15800" s="14"/>
      <c r="I15800" s="14"/>
      <c r="K15800"/>
      <c r="L15800"/>
      <c r="M15800"/>
      <c r="N15800"/>
      <c r="O15800"/>
      <c r="P15800"/>
      <c r="S15800"/>
      <c r="T15800" s="7"/>
    </row>
    <row r="15801" spans="1:20" x14ac:dyDescent="0.3">
      <c r="A15801" s="25"/>
      <c r="B15801"/>
      <c r="C15801"/>
      <c r="D15801"/>
      <c r="E15801"/>
      <c r="F15801"/>
      <c r="G15801"/>
      <c r="H15801" s="14"/>
      <c r="I15801" s="14"/>
      <c r="K15801"/>
      <c r="L15801"/>
      <c r="M15801"/>
      <c r="N15801"/>
      <c r="O15801"/>
      <c r="P15801"/>
      <c r="S15801"/>
    </row>
    <row r="15802" spans="1:20" x14ac:dyDescent="0.3">
      <c r="A15802" s="25"/>
      <c r="B15802"/>
      <c r="C15802"/>
      <c r="D15802"/>
      <c r="E15802"/>
      <c r="F15802"/>
      <c r="G15802"/>
      <c r="H15802" s="14"/>
      <c r="I15802" s="14"/>
      <c r="K15802"/>
      <c r="L15802"/>
      <c r="M15802"/>
      <c r="N15802"/>
      <c r="O15802"/>
      <c r="P15802"/>
      <c r="S15802"/>
    </row>
    <row r="15803" spans="1:20" x14ac:dyDescent="0.3">
      <c r="A15803" s="25"/>
      <c r="B15803"/>
      <c r="C15803"/>
      <c r="D15803"/>
      <c r="E15803"/>
      <c r="F15803"/>
      <c r="G15803"/>
      <c r="H15803" s="26"/>
      <c r="I15803" s="26"/>
      <c r="K15803"/>
      <c r="L15803"/>
      <c r="M15803"/>
      <c r="N15803"/>
      <c r="O15803"/>
      <c r="P15803"/>
      <c r="S15803"/>
      <c r="T15803" s="7"/>
    </row>
    <row r="15804" spans="1:20" x14ac:dyDescent="0.3">
      <c r="A15804" s="25"/>
      <c r="B15804"/>
      <c r="C15804"/>
      <c r="D15804"/>
      <c r="E15804"/>
      <c r="F15804"/>
      <c r="G15804"/>
      <c r="H15804" s="26"/>
      <c r="I15804" s="26"/>
      <c r="K15804"/>
      <c r="L15804"/>
      <c r="M15804"/>
      <c r="N15804"/>
      <c r="O15804"/>
      <c r="P15804"/>
      <c r="S15804"/>
    </row>
    <row r="15805" spans="1:20" x14ac:dyDescent="0.3">
      <c r="A15805" s="25"/>
      <c r="B15805"/>
      <c r="C15805"/>
      <c r="D15805"/>
      <c r="E15805"/>
      <c r="F15805"/>
      <c r="G15805"/>
      <c r="H15805" s="26"/>
      <c r="I15805" s="26"/>
      <c r="K15805"/>
      <c r="L15805"/>
      <c r="M15805"/>
      <c r="N15805"/>
      <c r="O15805"/>
      <c r="P15805"/>
      <c r="S15805"/>
    </row>
    <row r="15806" spans="1:20" x14ac:dyDescent="0.3">
      <c r="A15806" s="25"/>
      <c r="B15806"/>
      <c r="C15806"/>
      <c r="D15806"/>
      <c r="E15806"/>
      <c r="F15806"/>
      <c r="G15806"/>
      <c r="H15806" s="26"/>
      <c r="I15806" s="26"/>
      <c r="K15806"/>
      <c r="L15806"/>
      <c r="M15806"/>
      <c r="N15806"/>
      <c r="O15806"/>
      <c r="P15806"/>
      <c r="S15806"/>
    </row>
    <row r="15807" spans="1:20" x14ac:dyDescent="0.3">
      <c r="A15807" s="25"/>
      <c r="B15807"/>
      <c r="C15807"/>
      <c r="D15807"/>
      <c r="E15807"/>
      <c r="F15807"/>
      <c r="G15807"/>
      <c r="H15807" s="14"/>
      <c r="I15807" s="14"/>
      <c r="K15807"/>
      <c r="L15807"/>
      <c r="M15807"/>
      <c r="N15807"/>
      <c r="O15807"/>
      <c r="P15807"/>
      <c r="S15807"/>
    </row>
    <row r="15808" spans="1:20" x14ac:dyDescent="0.3">
      <c r="A15808" s="25"/>
      <c r="B15808"/>
      <c r="C15808"/>
      <c r="D15808"/>
      <c r="E15808"/>
      <c r="F15808"/>
      <c r="G15808"/>
      <c r="H15808" s="14"/>
      <c r="I15808" s="14"/>
      <c r="K15808"/>
      <c r="L15808"/>
      <c r="M15808"/>
      <c r="N15808"/>
      <c r="O15808"/>
      <c r="P15808"/>
      <c r="S15808"/>
    </row>
    <row r="15809" spans="1:20" x14ac:dyDescent="0.3">
      <c r="A15809" s="25"/>
      <c r="B15809"/>
      <c r="C15809"/>
      <c r="D15809"/>
      <c r="E15809"/>
      <c r="F15809"/>
      <c r="G15809"/>
      <c r="H15809" s="14"/>
      <c r="I15809" s="14"/>
      <c r="K15809"/>
      <c r="L15809"/>
      <c r="M15809"/>
      <c r="N15809"/>
      <c r="O15809"/>
      <c r="P15809"/>
      <c r="S15809"/>
    </row>
    <row r="15810" spans="1:20" x14ac:dyDescent="0.3">
      <c r="A15810" s="25"/>
      <c r="B15810"/>
      <c r="C15810"/>
      <c r="D15810"/>
      <c r="E15810"/>
      <c r="F15810"/>
      <c r="G15810"/>
      <c r="H15810"/>
      <c r="I15810" s="14"/>
      <c r="K15810"/>
      <c r="L15810"/>
      <c r="M15810"/>
      <c r="N15810"/>
      <c r="O15810"/>
      <c r="P15810"/>
      <c r="S15810"/>
    </row>
    <row r="15811" spans="1:20" x14ac:dyDescent="0.3">
      <c r="A15811" s="25"/>
      <c r="B15811"/>
      <c r="C15811"/>
      <c r="D15811"/>
      <c r="E15811"/>
      <c r="F15811"/>
      <c r="G15811"/>
      <c r="H15811"/>
      <c r="I15811"/>
      <c r="K15811"/>
      <c r="L15811"/>
      <c r="M15811"/>
      <c r="N15811"/>
      <c r="O15811"/>
      <c r="P15811"/>
      <c r="S15811"/>
    </row>
    <row r="15812" spans="1:20" x14ac:dyDescent="0.3">
      <c r="A15812" s="25"/>
      <c r="B15812"/>
      <c r="C15812"/>
      <c r="D15812"/>
      <c r="E15812"/>
      <c r="F15812"/>
      <c r="G15812"/>
      <c r="H15812" s="14"/>
      <c r="I15812"/>
      <c r="K15812"/>
      <c r="L15812"/>
      <c r="M15812"/>
      <c r="N15812"/>
      <c r="O15812"/>
      <c r="P15812"/>
      <c r="S15812"/>
    </row>
    <row r="15813" spans="1:20" x14ac:dyDescent="0.3">
      <c r="A15813" s="25"/>
      <c r="B15813"/>
      <c r="C15813"/>
      <c r="D15813"/>
      <c r="E15813"/>
      <c r="F15813"/>
      <c r="G15813"/>
      <c r="H15813"/>
      <c r="I15813"/>
      <c r="K15813"/>
      <c r="L15813"/>
      <c r="M15813"/>
      <c r="N15813"/>
      <c r="O15813"/>
      <c r="P15813"/>
      <c r="S15813"/>
    </row>
    <row r="15814" spans="1:20" x14ac:dyDescent="0.3">
      <c r="A15814" s="25"/>
      <c r="B15814"/>
      <c r="C15814"/>
      <c r="D15814"/>
      <c r="E15814"/>
      <c r="F15814"/>
      <c r="G15814"/>
      <c r="H15814"/>
      <c r="I15814"/>
      <c r="K15814"/>
      <c r="L15814"/>
      <c r="M15814"/>
      <c r="N15814"/>
      <c r="O15814"/>
      <c r="P15814"/>
      <c r="S15814"/>
    </row>
    <row r="15815" spans="1:20" x14ac:dyDescent="0.3">
      <c r="A15815" s="25"/>
      <c r="B15815"/>
      <c r="C15815"/>
      <c r="D15815"/>
      <c r="E15815"/>
      <c r="F15815"/>
      <c r="G15815"/>
      <c r="H15815" s="14"/>
      <c r="I15815" s="14"/>
      <c r="K15815"/>
      <c r="L15815"/>
      <c r="M15815"/>
      <c r="N15815"/>
      <c r="O15815"/>
      <c r="P15815"/>
      <c r="S15815"/>
    </row>
    <row r="15816" spans="1:20" x14ac:dyDescent="0.3">
      <c r="A15816" s="25"/>
      <c r="B15816"/>
      <c r="C15816"/>
      <c r="D15816"/>
      <c r="E15816"/>
      <c r="F15816"/>
      <c r="G15816"/>
      <c r="H15816" s="14"/>
      <c r="I15816" s="14"/>
      <c r="K15816"/>
      <c r="L15816"/>
      <c r="M15816"/>
      <c r="N15816"/>
      <c r="O15816"/>
      <c r="P15816"/>
      <c r="S15816"/>
      <c r="T15816" s="7"/>
    </row>
    <row r="15817" spans="1:20" x14ac:dyDescent="0.3">
      <c r="A15817" s="25"/>
      <c r="B15817"/>
      <c r="C15817"/>
      <c r="D15817"/>
      <c r="E15817"/>
      <c r="F15817"/>
      <c r="G15817"/>
      <c r="H15817" s="14"/>
      <c r="I15817" s="14"/>
      <c r="K15817"/>
      <c r="L15817"/>
      <c r="M15817"/>
      <c r="N15817"/>
      <c r="O15817"/>
      <c r="P15817"/>
      <c r="S15817"/>
    </row>
    <row r="15818" spans="1:20" x14ac:dyDescent="0.3">
      <c r="A15818" s="25"/>
      <c r="B15818"/>
      <c r="C15818"/>
      <c r="D15818"/>
      <c r="E15818"/>
      <c r="F15818"/>
      <c r="G15818"/>
      <c r="H15818" s="14"/>
      <c r="I15818" s="14"/>
      <c r="K15818"/>
      <c r="L15818"/>
      <c r="M15818"/>
      <c r="N15818"/>
      <c r="O15818"/>
      <c r="P15818"/>
      <c r="S15818"/>
    </row>
    <row r="15819" spans="1:20" x14ac:dyDescent="0.3">
      <c r="A15819" s="25"/>
      <c r="B15819"/>
      <c r="C15819"/>
      <c r="D15819"/>
      <c r="E15819"/>
      <c r="F15819"/>
      <c r="G15819"/>
      <c r="H15819" s="14"/>
      <c r="I15819" s="14"/>
      <c r="K15819"/>
      <c r="L15819"/>
      <c r="M15819"/>
      <c r="N15819"/>
      <c r="O15819"/>
      <c r="P15819"/>
      <c r="S15819"/>
    </row>
    <row r="15820" spans="1:20" x14ac:dyDescent="0.3">
      <c r="A15820" s="25"/>
      <c r="B15820"/>
      <c r="C15820"/>
      <c r="D15820"/>
      <c r="E15820"/>
      <c r="F15820"/>
      <c r="G15820"/>
      <c r="H15820"/>
      <c r="I15820" s="14"/>
      <c r="K15820"/>
      <c r="L15820"/>
      <c r="M15820"/>
      <c r="N15820"/>
      <c r="O15820"/>
      <c r="P15820"/>
      <c r="S15820"/>
    </row>
    <row r="15821" spans="1:20" x14ac:dyDescent="0.3">
      <c r="A15821" s="25"/>
      <c r="B15821"/>
      <c r="C15821"/>
      <c r="D15821"/>
      <c r="E15821"/>
      <c r="F15821"/>
      <c r="G15821"/>
      <c r="H15821"/>
      <c r="I15821" s="14"/>
      <c r="K15821"/>
      <c r="L15821"/>
      <c r="M15821"/>
      <c r="N15821"/>
      <c r="O15821"/>
      <c r="P15821"/>
      <c r="S15821"/>
    </row>
    <row r="15822" spans="1:20" x14ac:dyDescent="0.3">
      <c r="A15822" s="25"/>
      <c r="B15822"/>
      <c r="C15822"/>
      <c r="D15822"/>
      <c r="E15822"/>
      <c r="F15822"/>
      <c r="G15822"/>
      <c r="H15822" s="14"/>
      <c r="I15822" s="14"/>
      <c r="K15822"/>
      <c r="L15822"/>
      <c r="M15822"/>
      <c r="N15822"/>
      <c r="O15822"/>
      <c r="P15822"/>
      <c r="S15822"/>
      <c r="T15822" s="7"/>
    </row>
    <row r="15823" spans="1:20" x14ac:dyDescent="0.3">
      <c r="A15823" s="25"/>
      <c r="B15823"/>
      <c r="C15823"/>
      <c r="D15823"/>
      <c r="E15823"/>
      <c r="F15823"/>
      <c r="G15823"/>
      <c r="H15823"/>
      <c r="I15823" s="14"/>
      <c r="K15823"/>
      <c r="L15823"/>
      <c r="M15823"/>
      <c r="N15823"/>
      <c r="O15823"/>
      <c r="P15823"/>
      <c r="S15823"/>
    </row>
    <row r="15824" spans="1:20" x14ac:dyDescent="0.3">
      <c r="A15824" s="25"/>
      <c r="B15824"/>
      <c r="C15824"/>
      <c r="D15824"/>
      <c r="E15824"/>
      <c r="F15824"/>
      <c r="G15824"/>
      <c r="H15824"/>
      <c r="I15824" s="14"/>
      <c r="K15824"/>
      <c r="L15824"/>
      <c r="M15824"/>
      <c r="N15824"/>
      <c r="O15824"/>
      <c r="P15824"/>
      <c r="S15824"/>
    </row>
    <row r="15825" spans="1:20" x14ac:dyDescent="0.3">
      <c r="A15825" s="25"/>
      <c r="B15825"/>
      <c r="C15825"/>
      <c r="D15825"/>
      <c r="E15825"/>
      <c r="F15825"/>
      <c r="G15825"/>
      <c r="H15825"/>
      <c r="I15825"/>
      <c r="K15825"/>
      <c r="L15825"/>
      <c r="M15825"/>
      <c r="N15825"/>
      <c r="O15825"/>
      <c r="P15825"/>
      <c r="S15825"/>
    </row>
    <row r="15826" spans="1:20" x14ac:dyDescent="0.3">
      <c r="A15826" s="25"/>
      <c r="B15826"/>
      <c r="C15826"/>
      <c r="D15826"/>
      <c r="E15826"/>
      <c r="F15826"/>
      <c r="G15826"/>
      <c r="H15826"/>
      <c r="I15826"/>
      <c r="K15826"/>
      <c r="L15826"/>
      <c r="M15826"/>
      <c r="N15826"/>
      <c r="O15826"/>
      <c r="P15826"/>
      <c r="S15826"/>
    </row>
    <row r="15827" spans="1:20" x14ac:dyDescent="0.3">
      <c r="A15827" s="25"/>
      <c r="B15827"/>
      <c r="C15827"/>
      <c r="D15827"/>
      <c r="E15827"/>
      <c r="F15827"/>
      <c r="G15827"/>
      <c r="H15827"/>
      <c r="I15827"/>
      <c r="K15827"/>
      <c r="L15827"/>
      <c r="M15827"/>
      <c r="N15827"/>
      <c r="O15827"/>
      <c r="P15827"/>
      <c r="S15827"/>
    </row>
    <row r="15828" spans="1:20" x14ac:dyDescent="0.3">
      <c r="A15828" s="25"/>
      <c r="B15828"/>
      <c r="C15828"/>
      <c r="D15828"/>
      <c r="E15828"/>
      <c r="F15828"/>
      <c r="G15828"/>
      <c r="H15828"/>
      <c r="I15828"/>
      <c r="K15828"/>
      <c r="L15828"/>
      <c r="M15828"/>
      <c r="N15828"/>
      <c r="O15828"/>
      <c r="P15828"/>
      <c r="S15828"/>
    </row>
    <row r="15829" spans="1:20" x14ac:dyDescent="0.3">
      <c r="A15829" s="25"/>
      <c r="B15829"/>
      <c r="C15829"/>
      <c r="D15829"/>
      <c r="E15829"/>
      <c r="F15829"/>
      <c r="G15829"/>
      <c r="H15829"/>
      <c r="I15829"/>
      <c r="K15829"/>
      <c r="L15829"/>
      <c r="M15829"/>
      <c r="N15829"/>
      <c r="O15829"/>
      <c r="P15829"/>
      <c r="S15829"/>
    </row>
    <row r="15830" spans="1:20" x14ac:dyDescent="0.3">
      <c r="A15830" s="25"/>
      <c r="B15830"/>
      <c r="C15830"/>
      <c r="D15830"/>
      <c r="E15830"/>
      <c r="F15830"/>
      <c r="G15830"/>
      <c r="H15830"/>
      <c r="I15830"/>
      <c r="K15830"/>
      <c r="L15830"/>
      <c r="M15830"/>
      <c r="N15830"/>
      <c r="O15830"/>
      <c r="P15830"/>
      <c r="S15830"/>
    </row>
    <row r="15831" spans="1:20" x14ac:dyDescent="0.3">
      <c r="A15831" s="25"/>
      <c r="B15831"/>
      <c r="C15831"/>
      <c r="D15831"/>
      <c r="E15831"/>
      <c r="F15831"/>
      <c r="G15831"/>
      <c r="H15831"/>
      <c r="I15831"/>
      <c r="K15831"/>
      <c r="L15831"/>
      <c r="M15831"/>
      <c r="N15831"/>
      <c r="O15831"/>
      <c r="P15831"/>
      <c r="S15831"/>
    </row>
    <row r="15832" spans="1:20" x14ac:dyDescent="0.3">
      <c r="A15832" s="25"/>
      <c r="B15832"/>
      <c r="C15832"/>
      <c r="D15832"/>
      <c r="E15832"/>
      <c r="F15832"/>
      <c r="G15832"/>
      <c r="H15832"/>
      <c r="I15832"/>
      <c r="K15832"/>
      <c r="L15832"/>
      <c r="M15832"/>
      <c r="N15832"/>
      <c r="O15832"/>
      <c r="P15832"/>
      <c r="S15832"/>
    </row>
    <row r="15833" spans="1:20" x14ac:dyDescent="0.3">
      <c r="A15833" s="25"/>
      <c r="B15833"/>
      <c r="C15833"/>
      <c r="D15833"/>
      <c r="E15833"/>
      <c r="F15833"/>
      <c r="G15833"/>
      <c r="H15833"/>
      <c r="I15833"/>
      <c r="K15833"/>
      <c r="L15833"/>
      <c r="M15833"/>
      <c r="N15833"/>
      <c r="O15833"/>
      <c r="P15833"/>
      <c r="S15833"/>
      <c r="T15833" s="7"/>
    </row>
    <row r="15834" spans="1:20" x14ac:dyDescent="0.3">
      <c r="A15834" s="25"/>
      <c r="B15834"/>
      <c r="C15834"/>
      <c r="D15834"/>
      <c r="E15834"/>
      <c r="F15834"/>
      <c r="G15834"/>
      <c r="H15834"/>
      <c r="I15834"/>
      <c r="K15834"/>
      <c r="L15834"/>
      <c r="M15834"/>
      <c r="N15834"/>
      <c r="O15834"/>
      <c r="P15834"/>
      <c r="S15834"/>
    </row>
    <row r="15835" spans="1:20" x14ac:dyDescent="0.3">
      <c r="A15835" s="25"/>
      <c r="B15835"/>
      <c r="C15835"/>
      <c r="D15835"/>
      <c r="E15835"/>
      <c r="F15835"/>
      <c r="G15835"/>
      <c r="H15835" s="14"/>
      <c r="I15835" s="14"/>
      <c r="K15835"/>
      <c r="L15835"/>
      <c r="M15835"/>
      <c r="N15835"/>
      <c r="O15835"/>
      <c r="P15835"/>
      <c r="S15835"/>
    </row>
    <row r="15836" spans="1:20" x14ac:dyDescent="0.3">
      <c r="A15836" s="25"/>
      <c r="B15836"/>
      <c r="C15836"/>
      <c r="D15836"/>
      <c r="E15836"/>
      <c r="F15836"/>
      <c r="G15836"/>
      <c r="H15836" s="14"/>
      <c r="I15836" s="14"/>
      <c r="K15836"/>
      <c r="L15836"/>
      <c r="M15836"/>
      <c r="N15836"/>
      <c r="O15836"/>
      <c r="P15836"/>
      <c r="S15836"/>
    </row>
    <row r="15837" spans="1:20" x14ac:dyDescent="0.3">
      <c r="A15837" s="25"/>
      <c r="B15837"/>
      <c r="C15837"/>
      <c r="D15837"/>
      <c r="E15837"/>
      <c r="F15837"/>
      <c r="G15837"/>
      <c r="H15837" s="14"/>
      <c r="I15837" s="14"/>
      <c r="K15837"/>
      <c r="L15837"/>
      <c r="M15837"/>
      <c r="N15837"/>
      <c r="O15837"/>
      <c r="P15837"/>
      <c r="S15837"/>
    </row>
    <row r="15838" spans="1:20" x14ac:dyDescent="0.3">
      <c r="A15838" s="25"/>
      <c r="B15838"/>
      <c r="C15838"/>
      <c r="D15838"/>
      <c r="E15838"/>
      <c r="F15838"/>
      <c r="G15838"/>
      <c r="H15838" s="14"/>
      <c r="I15838" s="14"/>
      <c r="K15838"/>
      <c r="L15838"/>
      <c r="M15838"/>
      <c r="N15838"/>
      <c r="O15838"/>
      <c r="P15838"/>
      <c r="S15838"/>
    </row>
    <row r="15839" spans="1:20" x14ac:dyDescent="0.3">
      <c r="A15839" s="25"/>
      <c r="B15839"/>
      <c r="C15839"/>
      <c r="D15839"/>
      <c r="E15839"/>
      <c r="F15839"/>
      <c r="G15839"/>
      <c r="H15839" s="14"/>
      <c r="I15839" s="14"/>
      <c r="K15839"/>
      <c r="L15839"/>
      <c r="M15839"/>
      <c r="N15839"/>
      <c r="O15839"/>
      <c r="P15839"/>
      <c r="S15839"/>
      <c r="T15839" s="7"/>
    </row>
    <row r="15840" spans="1:20" x14ac:dyDescent="0.3">
      <c r="A15840" s="25"/>
      <c r="B15840"/>
      <c r="C15840"/>
      <c r="D15840"/>
      <c r="E15840"/>
      <c r="F15840"/>
      <c r="G15840"/>
      <c r="H15840" s="14"/>
      <c r="I15840" s="14"/>
      <c r="K15840"/>
      <c r="L15840"/>
      <c r="M15840"/>
      <c r="N15840"/>
      <c r="O15840"/>
      <c r="P15840"/>
      <c r="S15840"/>
      <c r="T15840" s="7"/>
    </row>
    <row r="15841" spans="1:19" x14ac:dyDescent="0.3">
      <c r="A15841" s="25"/>
      <c r="B15841"/>
      <c r="C15841"/>
      <c r="D15841"/>
      <c r="E15841"/>
      <c r="F15841"/>
      <c r="G15841"/>
      <c r="H15841" s="14"/>
      <c r="I15841" s="14"/>
      <c r="K15841"/>
      <c r="L15841"/>
      <c r="M15841"/>
      <c r="N15841"/>
      <c r="O15841"/>
      <c r="P15841"/>
      <c r="S15841"/>
    </row>
    <row r="15842" spans="1:19" x14ac:dyDescent="0.3">
      <c r="A15842" s="25"/>
      <c r="B15842"/>
      <c r="C15842"/>
      <c r="D15842"/>
      <c r="E15842"/>
      <c r="F15842"/>
      <c r="G15842"/>
      <c r="H15842" s="14"/>
      <c r="I15842" s="14"/>
      <c r="K15842"/>
      <c r="L15842"/>
      <c r="M15842"/>
      <c r="N15842"/>
      <c r="O15842"/>
      <c r="P15842"/>
      <c r="S15842"/>
    </row>
    <row r="15843" spans="1:19" x14ac:dyDescent="0.3">
      <c r="A15843" s="25"/>
      <c r="B15843"/>
      <c r="C15843"/>
      <c r="D15843"/>
      <c r="E15843"/>
      <c r="F15843"/>
      <c r="G15843"/>
      <c r="H15843" s="14"/>
      <c r="I15843" s="14"/>
      <c r="K15843"/>
      <c r="L15843"/>
      <c r="M15843"/>
      <c r="N15843"/>
      <c r="O15843"/>
      <c r="P15843"/>
      <c r="S15843"/>
    </row>
    <row r="15844" spans="1:19" x14ac:dyDescent="0.3">
      <c r="A15844" s="25"/>
      <c r="B15844"/>
      <c r="C15844"/>
      <c r="D15844"/>
      <c r="E15844"/>
      <c r="F15844"/>
      <c r="G15844"/>
      <c r="H15844" s="14"/>
      <c r="I15844" s="14"/>
      <c r="K15844"/>
      <c r="L15844"/>
      <c r="M15844"/>
      <c r="N15844"/>
      <c r="O15844"/>
      <c r="P15844"/>
      <c r="S15844"/>
    </row>
    <row r="15845" spans="1:19" x14ac:dyDescent="0.3">
      <c r="A15845" s="25"/>
      <c r="B15845"/>
      <c r="C15845"/>
      <c r="D15845"/>
      <c r="E15845"/>
      <c r="F15845"/>
      <c r="G15845"/>
      <c r="H15845" s="14"/>
      <c r="I15845"/>
      <c r="K15845"/>
      <c r="L15845"/>
      <c r="M15845"/>
      <c r="N15845"/>
      <c r="O15845"/>
      <c r="P15845"/>
      <c r="S15845"/>
    </row>
    <row r="15846" spans="1:19" x14ac:dyDescent="0.3">
      <c r="A15846" s="25"/>
      <c r="B15846"/>
      <c r="C15846"/>
      <c r="D15846"/>
      <c r="E15846"/>
      <c r="F15846"/>
      <c r="G15846"/>
      <c r="H15846"/>
      <c r="I15846"/>
      <c r="K15846"/>
      <c r="L15846"/>
      <c r="M15846"/>
      <c r="N15846"/>
      <c r="O15846"/>
      <c r="P15846"/>
      <c r="S15846"/>
    </row>
    <row r="15847" spans="1:19" x14ac:dyDescent="0.3">
      <c r="A15847" s="25"/>
      <c r="B15847"/>
      <c r="C15847"/>
      <c r="D15847"/>
      <c r="E15847"/>
      <c r="F15847"/>
      <c r="G15847"/>
      <c r="H15847"/>
      <c r="I15847"/>
      <c r="K15847"/>
      <c r="L15847"/>
      <c r="M15847"/>
      <c r="N15847"/>
      <c r="O15847"/>
      <c r="P15847"/>
      <c r="S15847"/>
    </row>
    <row r="15848" spans="1:19" x14ac:dyDescent="0.3">
      <c r="A15848" s="25"/>
      <c r="B15848"/>
      <c r="C15848"/>
      <c r="D15848"/>
      <c r="E15848"/>
      <c r="F15848"/>
      <c r="G15848"/>
      <c r="H15848"/>
      <c r="I15848"/>
      <c r="K15848"/>
      <c r="L15848"/>
      <c r="M15848"/>
      <c r="N15848"/>
      <c r="O15848"/>
      <c r="P15848"/>
      <c r="S15848"/>
    </row>
    <row r="15849" spans="1:19" x14ac:dyDescent="0.3">
      <c r="A15849" s="25"/>
      <c r="B15849"/>
      <c r="C15849"/>
      <c r="D15849"/>
      <c r="E15849"/>
      <c r="F15849"/>
      <c r="G15849"/>
      <c r="H15849"/>
      <c r="I15849"/>
      <c r="K15849"/>
      <c r="L15849"/>
      <c r="M15849"/>
      <c r="N15849"/>
      <c r="O15849"/>
      <c r="P15849"/>
      <c r="S15849"/>
    </row>
    <row r="15850" spans="1:19" x14ac:dyDescent="0.3">
      <c r="A15850" s="25"/>
      <c r="B15850"/>
      <c r="C15850"/>
      <c r="D15850"/>
      <c r="E15850"/>
      <c r="F15850"/>
      <c r="G15850"/>
      <c r="H15850" s="14"/>
      <c r="I15850" s="14"/>
      <c r="K15850"/>
      <c r="L15850"/>
      <c r="M15850"/>
      <c r="N15850"/>
      <c r="O15850"/>
      <c r="P15850"/>
      <c r="S15850"/>
    </row>
    <row r="15851" spans="1:19" x14ac:dyDescent="0.3">
      <c r="A15851" s="25"/>
      <c r="B15851"/>
      <c r="C15851"/>
      <c r="D15851"/>
      <c r="E15851"/>
      <c r="F15851"/>
      <c r="G15851"/>
      <c r="H15851" s="14"/>
      <c r="I15851" s="14"/>
      <c r="K15851"/>
      <c r="L15851"/>
      <c r="M15851"/>
      <c r="N15851"/>
      <c r="O15851"/>
      <c r="P15851"/>
      <c r="S15851"/>
    </row>
    <row r="15852" spans="1:19" x14ac:dyDescent="0.3">
      <c r="A15852" s="25"/>
      <c r="B15852"/>
      <c r="C15852"/>
      <c r="D15852"/>
      <c r="E15852"/>
      <c r="F15852"/>
      <c r="G15852"/>
      <c r="H15852" s="14"/>
      <c r="I15852" s="14"/>
      <c r="K15852"/>
      <c r="L15852"/>
      <c r="M15852"/>
      <c r="N15852"/>
      <c r="O15852"/>
      <c r="P15852"/>
      <c r="S15852"/>
    </row>
    <row r="15853" spans="1:19" x14ac:dyDescent="0.3">
      <c r="A15853" s="25"/>
      <c r="B15853"/>
      <c r="C15853"/>
      <c r="D15853"/>
      <c r="E15853"/>
      <c r="F15853"/>
      <c r="G15853"/>
      <c r="H15853" s="14"/>
      <c r="I15853" s="14"/>
      <c r="K15853"/>
      <c r="L15853"/>
      <c r="M15853"/>
      <c r="N15853"/>
      <c r="O15853"/>
      <c r="P15853"/>
      <c r="S15853"/>
    </row>
    <row r="15854" spans="1:19" x14ac:dyDescent="0.3">
      <c r="A15854" s="25"/>
      <c r="B15854"/>
      <c r="C15854"/>
      <c r="D15854"/>
      <c r="E15854"/>
      <c r="F15854"/>
      <c r="G15854"/>
      <c r="H15854" s="14"/>
      <c r="I15854" s="14"/>
      <c r="K15854"/>
      <c r="L15854"/>
      <c r="M15854"/>
      <c r="N15854"/>
      <c r="O15854"/>
      <c r="P15854"/>
      <c r="S15854"/>
    </row>
    <row r="15855" spans="1:19" x14ac:dyDescent="0.3">
      <c r="A15855" s="25"/>
      <c r="B15855"/>
      <c r="C15855"/>
      <c r="D15855"/>
      <c r="E15855"/>
      <c r="F15855"/>
      <c r="G15855"/>
      <c r="H15855" s="14"/>
      <c r="I15855" s="14"/>
      <c r="K15855"/>
      <c r="L15855"/>
      <c r="M15855"/>
      <c r="N15855"/>
      <c r="O15855"/>
      <c r="P15855"/>
      <c r="S15855"/>
    </row>
    <row r="15856" spans="1:19" x14ac:dyDescent="0.3">
      <c r="A15856" s="25"/>
      <c r="B15856"/>
      <c r="C15856"/>
      <c r="D15856"/>
      <c r="E15856"/>
      <c r="F15856"/>
      <c r="G15856"/>
      <c r="H15856" s="14"/>
      <c r="I15856" s="14"/>
      <c r="K15856"/>
      <c r="L15856"/>
      <c r="M15856"/>
      <c r="N15856"/>
      <c r="O15856"/>
      <c r="P15856"/>
      <c r="S15856"/>
    </row>
    <row r="15857" spans="1:19" x14ac:dyDescent="0.3">
      <c r="A15857" s="25"/>
      <c r="B15857"/>
      <c r="C15857"/>
      <c r="D15857"/>
      <c r="E15857"/>
      <c r="F15857"/>
      <c r="G15857"/>
      <c r="H15857" s="14"/>
      <c r="I15857" s="14"/>
      <c r="K15857"/>
      <c r="L15857"/>
      <c r="M15857"/>
      <c r="N15857"/>
      <c r="O15857"/>
      <c r="P15857"/>
      <c r="S15857"/>
    </row>
    <row r="15858" spans="1:19" x14ac:dyDescent="0.3">
      <c r="A15858" s="25"/>
      <c r="B15858"/>
      <c r="C15858"/>
      <c r="D15858"/>
      <c r="E15858"/>
      <c r="F15858"/>
      <c r="G15858"/>
      <c r="H15858" s="14"/>
      <c r="I15858" s="14"/>
      <c r="K15858"/>
      <c r="L15858"/>
      <c r="M15858"/>
      <c r="N15858"/>
      <c r="O15858"/>
      <c r="P15858"/>
      <c r="S15858"/>
    </row>
    <row r="15859" spans="1:19" x14ac:dyDescent="0.3">
      <c r="A15859" s="25"/>
      <c r="B15859"/>
      <c r="C15859"/>
      <c r="D15859"/>
      <c r="E15859"/>
      <c r="F15859"/>
      <c r="G15859"/>
      <c r="H15859" s="14"/>
      <c r="I15859" s="14"/>
      <c r="K15859"/>
      <c r="L15859"/>
      <c r="M15859"/>
      <c r="N15859"/>
      <c r="O15859"/>
      <c r="P15859"/>
      <c r="S15859"/>
    </row>
    <row r="15860" spans="1:19" x14ac:dyDescent="0.3">
      <c r="A15860" s="25"/>
      <c r="B15860"/>
      <c r="C15860"/>
      <c r="D15860"/>
      <c r="E15860"/>
      <c r="F15860"/>
      <c r="G15860"/>
      <c r="H15860"/>
      <c r="I15860"/>
      <c r="K15860"/>
      <c r="L15860"/>
      <c r="M15860"/>
      <c r="N15860"/>
      <c r="O15860"/>
      <c r="P15860"/>
      <c r="S15860"/>
    </row>
    <row r="15861" spans="1:19" x14ac:dyDescent="0.3">
      <c r="A15861" s="25"/>
      <c r="B15861"/>
      <c r="C15861"/>
      <c r="D15861"/>
      <c r="E15861"/>
      <c r="F15861"/>
      <c r="G15861"/>
      <c r="H15861"/>
      <c r="I15861"/>
      <c r="K15861"/>
      <c r="L15861"/>
      <c r="M15861"/>
      <c r="N15861"/>
      <c r="O15861"/>
      <c r="P15861"/>
      <c r="S15861"/>
    </row>
    <row r="15862" spans="1:19" x14ac:dyDescent="0.3">
      <c r="A15862" s="25"/>
      <c r="B15862"/>
      <c r="C15862"/>
      <c r="D15862"/>
      <c r="E15862"/>
      <c r="F15862"/>
      <c r="G15862"/>
      <c r="H15862"/>
      <c r="I15862"/>
      <c r="K15862"/>
      <c r="L15862"/>
      <c r="M15862"/>
      <c r="N15862"/>
      <c r="O15862"/>
      <c r="P15862"/>
      <c r="S15862"/>
    </row>
    <row r="15863" spans="1:19" x14ac:dyDescent="0.3">
      <c r="A15863" s="25"/>
      <c r="B15863"/>
      <c r="C15863"/>
      <c r="D15863"/>
      <c r="E15863"/>
      <c r="F15863"/>
      <c r="G15863"/>
      <c r="H15863"/>
      <c r="I15863"/>
      <c r="K15863"/>
      <c r="L15863"/>
      <c r="M15863"/>
      <c r="N15863"/>
      <c r="O15863"/>
      <c r="P15863"/>
      <c r="S15863"/>
    </row>
    <row r="15864" spans="1:19" x14ac:dyDescent="0.3">
      <c r="A15864" s="25"/>
      <c r="B15864"/>
      <c r="C15864"/>
      <c r="D15864"/>
      <c r="E15864"/>
      <c r="F15864"/>
      <c r="G15864"/>
      <c r="H15864"/>
      <c r="I15864"/>
      <c r="K15864"/>
      <c r="L15864"/>
      <c r="M15864"/>
      <c r="N15864"/>
      <c r="O15864"/>
      <c r="P15864"/>
      <c r="S15864"/>
    </row>
    <row r="15865" spans="1:19" x14ac:dyDescent="0.3">
      <c r="A15865" s="25"/>
      <c r="B15865"/>
      <c r="C15865"/>
      <c r="D15865"/>
      <c r="E15865"/>
      <c r="F15865"/>
      <c r="G15865"/>
      <c r="H15865"/>
      <c r="I15865"/>
      <c r="K15865"/>
      <c r="L15865"/>
      <c r="M15865"/>
      <c r="N15865"/>
      <c r="O15865"/>
      <c r="P15865"/>
      <c r="S15865"/>
    </row>
    <row r="15866" spans="1:19" x14ac:dyDescent="0.3">
      <c r="A15866" s="25"/>
      <c r="B15866"/>
      <c r="C15866"/>
      <c r="D15866"/>
      <c r="E15866"/>
      <c r="F15866"/>
      <c r="G15866"/>
      <c r="H15866"/>
      <c r="I15866"/>
      <c r="K15866"/>
      <c r="L15866"/>
      <c r="M15866"/>
      <c r="N15866"/>
      <c r="O15866"/>
      <c r="P15866"/>
      <c r="S15866"/>
    </row>
    <row r="15867" spans="1:19" x14ac:dyDescent="0.3">
      <c r="A15867" s="25"/>
      <c r="B15867"/>
      <c r="C15867"/>
      <c r="D15867"/>
      <c r="E15867"/>
      <c r="F15867"/>
      <c r="G15867"/>
      <c r="H15867"/>
      <c r="I15867"/>
      <c r="K15867"/>
      <c r="L15867"/>
      <c r="M15867"/>
      <c r="N15867"/>
      <c r="O15867"/>
      <c r="P15867"/>
      <c r="S15867"/>
    </row>
    <row r="15868" spans="1:19" x14ac:dyDescent="0.3">
      <c r="A15868" s="25"/>
      <c r="B15868"/>
      <c r="C15868"/>
      <c r="D15868"/>
      <c r="E15868"/>
      <c r="F15868"/>
      <c r="G15868"/>
      <c r="H15868"/>
      <c r="I15868"/>
      <c r="K15868"/>
      <c r="L15868"/>
      <c r="M15868"/>
      <c r="N15868"/>
      <c r="O15868"/>
      <c r="P15868"/>
      <c r="S15868"/>
    </row>
    <row r="15869" spans="1:19" x14ac:dyDescent="0.3">
      <c r="A15869" s="25"/>
      <c r="B15869"/>
      <c r="C15869"/>
      <c r="D15869"/>
      <c r="E15869"/>
      <c r="F15869"/>
      <c r="G15869"/>
      <c r="H15869"/>
      <c r="I15869" s="14"/>
      <c r="K15869"/>
      <c r="L15869"/>
      <c r="M15869"/>
      <c r="N15869"/>
      <c r="O15869"/>
      <c r="P15869"/>
      <c r="S15869"/>
    </row>
    <row r="15870" spans="1:19" x14ac:dyDescent="0.3">
      <c r="A15870" s="25"/>
      <c r="B15870"/>
      <c r="C15870"/>
      <c r="D15870"/>
      <c r="E15870"/>
      <c r="F15870"/>
      <c r="G15870"/>
      <c r="H15870" s="14"/>
      <c r="I15870" s="14"/>
      <c r="K15870"/>
      <c r="L15870"/>
      <c r="M15870"/>
      <c r="N15870"/>
      <c r="O15870"/>
      <c r="P15870"/>
      <c r="S15870"/>
    </row>
    <row r="15871" spans="1:19" x14ac:dyDescent="0.3">
      <c r="A15871" s="25"/>
      <c r="B15871"/>
      <c r="C15871"/>
      <c r="D15871"/>
      <c r="E15871"/>
      <c r="F15871"/>
      <c r="G15871"/>
      <c r="H15871" s="14"/>
      <c r="I15871" s="14"/>
      <c r="K15871"/>
      <c r="L15871"/>
      <c r="M15871"/>
      <c r="N15871"/>
      <c r="O15871"/>
      <c r="P15871"/>
      <c r="S15871"/>
    </row>
    <row r="15872" spans="1:19" x14ac:dyDescent="0.3">
      <c r="A15872" s="25"/>
      <c r="B15872"/>
      <c r="C15872"/>
      <c r="D15872"/>
      <c r="E15872"/>
      <c r="F15872"/>
      <c r="G15872"/>
      <c r="H15872" s="14"/>
      <c r="I15872" s="26"/>
      <c r="K15872"/>
      <c r="L15872"/>
      <c r="M15872"/>
      <c r="N15872"/>
      <c r="O15872"/>
      <c r="P15872"/>
      <c r="S15872"/>
    </row>
    <row r="15873" spans="1:20" x14ac:dyDescent="0.3">
      <c r="A15873" s="25"/>
      <c r="B15873"/>
      <c r="C15873"/>
      <c r="D15873"/>
      <c r="E15873"/>
      <c r="F15873"/>
      <c r="G15873"/>
      <c r="H15873" s="14"/>
      <c r="I15873" s="26"/>
      <c r="K15873"/>
      <c r="L15873"/>
      <c r="M15873"/>
      <c r="N15873"/>
      <c r="O15873"/>
      <c r="P15873"/>
      <c r="S15873"/>
    </row>
    <row r="15874" spans="1:20" x14ac:dyDescent="0.3">
      <c r="A15874" s="25"/>
      <c r="B15874"/>
      <c r="C15874"/>
      <c r="D15874"/>
      <c r="E15874"/>
      <c r="F15874"/>
      <c r="G15874"/>
      <c r="H15874" s="14"/>
      <c r="I15874" s="26"/>
      <c r="K15874"/>
      <c r="L15874"/>
      <c r="M15874"/>
      <c r="N15874"/>
      <c r="O15874"/>
      <c r="P15874"/>
      <c r="S15874"/>
    </row>
    <row r="15875" spans="1:20" x14ac:dyDescent="0.3">
      <c r="A15875" s="25"/>
      <c r="B15875"/>
      <c r="C15875"/>
      <c r="D15875"/>
      <c r="E15875"/>
      <c r="F15875"/>
      <c r="G15875"/>
      <c r="H15875" s="14"/>
      <c r="I15875" s="26"/>
      <c r="K15875"/>
      <c r="L15875"/>
      <c r="M15875"/>
      <c r="N15875"/>
      <c r="O15875"/>
      <c r="P15875"/>
      <c r="S15875"/>
    </row>
    <row r="15876" spans="1:20" x14ac:dyDescent="0.3">
      <c r="A15876" s="25"/>
      <c r="B15876"/>
      <c r="C15876"/>
      <c r="D15876"/>
      <c r="E15876"/>
      <c r="F15876"/>
      <c r="G15876"/>
      <c r="H15876" s="14"/>
      <c r="I15876" s="26"/>
      <c r="K15876"/>
      <c r="L15876"/>
      <c r="M15876"/>
      <c r="N15876"/>
      <c r="O15876"/>
      <c r="P15876"/>
      <c r="S15876"/>
    </row>
    <row r="15877" spans="1:20" x14ac:dyDescent="0.3">
      <c r="A15877" s="25"/>
      <c r="B15877"/>
      <c r="C15877"/>
      <c r="D15877"/>
      <c r="E15877"/>
      <c r="F15877"/>
      <c r="G15877"/>
      <c r="H15877" s="14"/>
      <c r="I15877" s="26"/>
      <c r="K15877"/>
      <c r="L15877"/>
      <c r="M15877"/>
      <c r="N15877"/>
      <c r="O15877"/>
      <c r="P15877"/>
      <c r="S15877"/>
    </row>
    <row r="15878" spans="1:20" x14ac:dyDescent="0.3">
      <c r="A15878" s="25"/>
      <c r="B15878"/>
      <c r="C15878"/>
      <c r="D15878"/>
      <c r="E15878"/>
      <c r="F15878"/>
      <c r="G15878"/>
      <c r="H15878" s="14"/>
      <c r="I15878" s="26"/>
      <c r="K15878"/>
      <c r="L15878"/>
      <c r="M15878"/>
      <c r="N15878"/>
      <c r="O15878"/>
      <c r="P15878"/>
      <c r="S15878"/>
    </row>
    <row r="15879" spans="1:20" x14ac:dyDescent="0.3">
      <c r="A15879" s="25"/>
      <c r="B15879"/>
      <c r="C15879"/>
      <c r="D15879"/>
      <c r="E15879"/>
      <c r="F15879"/>
      <c r="G15879"/>
      <c r="H15879" s="14"/>
      <c r="I15879" s="14"/>
      <c r="K15879"/>
      <c r="L15879"/>
      <c r="M15879"/>
      <c r="N15879"/>
      <c r="O15879"/>
      <c r="P15879"/>
      <c r="S15879"/>
    </row>
    <row r="15880" spans="1:20" x14ac:dyDescent="0.3">
      <c r="A15880" s="25"/>
      <c r="B15880"/>
      <c r="C15880"/>
      <c r="D15880"/>
      <c r="E15880"/>
      <c r="F15880"/>
      <c r="G15880"/>
      <c r="H15880"/>
      <c r="I15880"/>
      <c r="K15880"/>
      <c r="L15880"/>
      <c r="M15880"/>
      <c r="N15880"/>
      <c r="O15880"/>
      <c r="P15880"/>
      <c r="S15880"/>
    </row>
    <row r="15881" spans="1:20" x14ac:dyDescent="0.3">
      <c r="A15881" s="25"/>
      <c r="B15881"/>
      <c r="C15881"/>
      <c r="D15881"/>
      <c r="E15881"/>
      <c r="F15881"/>
      <c r="G15881"/>
      <c r="H15881"/>
      <c r="I15881"/>
      <c r="K15881"/>
      <c r="L15881"/>
      <c r="M15881"/>
      <c r="N15881"/>
      <c r="O15881"/>
      <c r="P15881"/>
      <c r="S15881"/>
    </row>
    <row r="15882" spans="1:20" x14ac:dyDescent="0.3">
      <c r="A15882" s="25"/>
      <c r="B15882"/>
      <c r="C15882"/>
      <c r="D15882"/>
      <c r="E15882"/>
      <c r="F15882"/>
      <c r="G15882"/>
      <c r="H15882"/>
      <c r="I15882"/>
      <c r="K15882"/>
      <c r="L15882"/>
      <c r="M15882"/>
      <c r="N15882"/>
      <c r="O15882"/>
      <c r="P15882"/>
      <c r="S15882"/>
    </row>
    <row r="15883" spans="1:20" x14ac:dyDescent="0.3">
      <c r="A15883" s="25"/>
      <c r="B15883"/>
      <c r="C15883"/>
      <c r="D15883"/>
      <c r="E15883"/>
      <c r="F15883"/>
      <c r="G15883"/>
      <c r="H15883"/>
      <c r="I15883"/>
      <c r="K15883"/>
      <c r="L15883"/>
      <c r="M15883"/>
      <c r="N15883"/>
      <c r="O15883"/>
      <c r="P15883"/>
      <c r="S15883"/>
    </row>
    <row r="15884" spans="1:20" x14ac:dyDescent="0.3">
      <c r="A15884" s="25"/>
      <c r="B15884"/>
      <c r="C15884"/>
      <c r="D15884"/>
      <c r="E15884"/>
      <c r="F15884"/>
      <c r="G15884"/>
      <c r="H15884"/>
      <c r="I15884"/>
      <c r="K15884"/>
      <c r="L15884"/>
      <c r="M15884"/>
      <c r="N15884"/>
      <c r="O15884"/>
      <c r="P15884"/>
      <c r="S15884"/>
    </row>
    <row r="15885" spans="1:20" x14ac:dyDescent="0.3">
      <c r="A15885" s="25"/>
      <c r="B15885"/>
      <c r="C15885"/>
      <c r="D15885"/>
      <c r="E15885"/>
      <c r="F15885"/>
      <c r="G15885"/>
      <c r="H15885" s="14"/>
      <c r="I15885" s="14"/>
      <c r="K15885"/>
      <c r="L15885"/>
      <c r="M15885"/>
      <c r="N15885"/>
      <c r="O15885"/>
      <c r="P15885"/>
      <c r="S15885"/>
    </row>
    <row r="15886" spans="1:20" x14ac:dyDescent="0.3">
      <c r="A15886" s="25"/>
      <c r="B15886"/>
      <c r="C15886"/>
      <c r="D15886"/>
      <c r="E15886"/>
      <c r="F15886"/>
      <c r="G15886"/>
      <c r="H15886" s="26"/>
      <c r="I15886" s="26"/>
      <c r="K15886"/>
      <c r="L15886"/>
      <c r="M15886"/>
      <c r="N15886"/>
      <c r="O15886"/>
      <c r="P15886"/>
      <c r="S15886"/>
      <c r="T15886" s="7"/>
    </row>
    <row r="15887" spans="1:20" x14ac:dyDescent="0.3">
      <c r="A15887" s="25"/>
      <c r="B15887"/>
      <c r="C15887"/>
      <c r="D15887"/>
      <c r="E15887"/>
      <c r="F15887"/>
      <c r="G15887"/>
      <c r="H15887" s="26"/>
      <c r="I15887" s="26"/>
      <c r="K15887"/>
      <c r="L15887"/>
      <c r="M15887"/>
      <c r="N15887"/>
      <c r="O15887"/>
      <c r="P15887"/>
      <c r="S15887"/>
      <c r="T15887" s="7"/>
    </row>
    <row r="15888" spans="1:20" x14ac:dyDescent="0.3">
      <c r="A15888" s="25"/>
      <c r="B15888"/>
      <c r="C15888"/>
      <c r="D15888"/>
      <c r="E15888"/>
      <c r="F15888"/>
      <c r="G15888"/>
      <c r="H15888" s="26"/>
      <c r="I15888" s="26"/>
      <c r="K15888"/>
      <c r="L15888"/>
      <c r="M15888"/>
      <c r="N15888"/>
      <c r="O15888"/>
      <c r="P15888"/>
      <c r="S15888"/>
      <c r="T15888" s="7"/>
    </row>
    <row r="15889" spans="1:20" x14ac:dyDescent="0.3">
      <c r="A15889" s="25"/>
      <c r="B15889"/>
      <c r="C15889"/>
      <c r="D15889"/>
      <c r="E15889"/>
      <c r="F15889"/>
      <c r="G15889"/>
      <c r="H15889" s="26"/>
      <c r="I15889" s="26"/>
      <c r="K15889"/>
      <c r="L15889"/>
      <c r="M15889"/>
      <c r="N15889"/>
      <c r="O15889"/>
      <c r="P15889"/>
      <c r="S15889"/>
      <c r="T15889" s="7"/>
    </row>
    <row r="15890" spans="1:20" x14ac:dyDescent="0.3">
      <c r="A15890" s="25"/>
      <c r="B15890"/>
      <c r="C15890"/>
      <c r="D15890"/>
      <c r="E15890"/>
      <c r="F15890"/>
      <c r="G15890"/>
      <c r="H15890" s="26"/>
      <c r="I15890" s="26"/>
      <c r="K15890"/>
      <c r="L15890"/>
      <c r="M15890"/>
      <c r="N15890"/>
      <c r="O15890"/>
      <c r="P15890"/>
      <c r="S15890"/>
    </row>
    <row r="15891" spans="1:20" x14ac:dyDescent="0.3">
      <c r="A15891" s="25"/>
      <c r="B15891"/>
      <c r="C15891"/>
      <c r="D15891"/>
      <c r="E15891"/>
      <c r="F15891"/>
      <c r="G15891"/>
      <c r="H15891" s="26"/>
      <c r="I15891" s="26"/>
      <c r="K15891"/>
      <c r="L15891"/>
      <c r="M15891"/>
      <c r="N15891"/>
      <c r="O15891"/>
      <c r="P15891"/>
      <c r="S15891"/>
    </row>
    <row r="15892" spans="1:20" x14ac:dyDescent="0.3">
      <c r="A15892" s="25"/>
      <c r="B15892"/>
      <c r="C15892"/>
      <c r="D15892"/>
      <c r="E15892"/>
      <c r="F15892"/>
      <c r="G15892"/>
      <c r="H15892" s="26"/>
      <c r="I15892" s="26"/>
      <c r="K15892"/>
      <c r="L15892"/>
      <c r="M15892"/>
      <c r="N15892"/>
      <c r="O15892"/>
      <c r="P15892"/>
      <c r="S15892"/>
    </row>
    <row r="15893" spans="1:20" x14ac:dyDescent="0.3">
      <c r="A15893" s="25"/>
      <c r="B15893"/>
      <c r="C15893"/>
      <c r="D15893"/>
      <c r="E15893"/>
      <c r="F15893"/>
      <c r="G15893"/>
      <c r="H15893"/>
      <c r="I15893"/>
      <c r="K15893"/>
      <c r="L15893"/>
      <c r="M15893"/>
      <c r="N15893"/>
      <c r="O15893"/>
      <c r="P15893"/>
      <c r="S15893"/>
    </row>
    <row r="15894" spans="1:20" x14ac:dyDescent="0.3">
      <c r="A15894" s="25"/>
      <c r="B15894"/>
      <c r="C15894"/>
      <c r="D15894"/>
      <c r="E15894"/>
      <c r="F15894"/>
      <c r="G15894"/>
      <c r="H15894"/>
      <c r="I15894"/>
      <c r="K15894"/>
      <c r="L15894"/>
      <c r="M15894"/>
      <c r="N15894"/>
      <c r="O15894"/>
      <c r="P15894"/>
      <c r="S15894"/>
    </row>
    <row r="15895" spans="1:20" x14ac:dyDescent="0.3">
      <c r="A15895" s="25"/>
      <c r="B15895"/>
      <c r="C15895"/>
      <c r="D15895"/>
      <c r="E15895"/>
      <c r="F15895"/>
      <c r="G15895"/>
      <c r="H15895"/>
      <c r="I15895"/>
      <c r="K15895"/>
      <c r="L15895"/>
      <c r="M15895"/>
      <c r="N15895"/>
      <c r="O15895"/>
      <c r="P15895"/>
      <c r="S15895"/>
    </row>
    <row r="15896" spans="1:20" x14ac:dyDescent="0.3">
      <c r="A15896" s="25"/>
      <c r="B15896"/>
      <c r="C15896"/>
      <c r="D15896"/>
      <c r="E15896"/>
      <c r="F15896"/>
      <c r="G15896"/>
      <c r="H15896"/>
      <c r="I15896"/>
      <c r="K15896"/>
      <c r="L15896"/>
      <c r="M15896"/>
      <c r="N15896"/>
      <c r="O15896"/>
      <c r="P15896"/>
      <c r="S15896"/>
    </row>
    <row r="15897" spans="1:20" x14ac:dyDescent="0.3">
      <c r="A15897" s="25"/>
      <c r="B15897"/>
      <c r="C15897"/>
      <c r="D15897"/>
      <c r="E15897"/>
      <c r="F15897"/>
      <c r="G15897"/>
      <c r="H15897"/>
      <c r="I15897"/>
      <c r="K15897"/>
      <c r="L15897"/>
      <c r="M15897"/>
      <c r="N15897"/>
      <c r="O15897"/>
      <c r="P15897"/>
      <c r="S15897"/>
    </row>
    <row r="15898" spans="1:20" x14ac:dyDescent="0.3">
      <c r="A15898" s="25"/>
      <c r="B15898"/>
      <c r="C15898"/>
      <c r="D15898"/>
      <c r="E15898"/>
      <c r="F15898"/>
      <c r="G15898"/>
      <c r="H15898"/>
      <c r="I15898"/>
      <c r="K15898"/>
      <c r="L15898"/>
      <c r="M15898"/>
      <c r="N15898"/>
      <c r="O15898"/>
      <c r="P15898"/>
      <c r="S15898"/>
    </row>
    <row r="15899" spans="1:20" x14ac:dyDescent="0.3">
      <c r="A15899" s="25"/>
      <c r="B15899"/>
      <c r="C15899"/>
      <c r="D15899"/>
      <c r="E15899"/>
      <c r="F15899"/>
      <c r="G15899"/>
      <c r="H15899"/>
      <c r="I15899"/>
      <c r="K15899"/>
      <c r="L15899"/>
      <c r="M15899"/>
      <c r="N15899"/>
      <c r="O15899"/>
      <c r="P15899"/>
      <c r="S15899"/>
    </row>
    <row r="15900" spans="1:20" x14ac:dyDescent="0.3">
      <c r="A15900" s="25"/>
      <c r="B15900"/>
      <c r="C15900"/>
      <c r="D15900"/>
      <c r="E15900"/>
      <c r="F15900"/>
      <c r="G15900"/>
      <c r="H15900" s="26"/>
      <c r="I15900" s="26"/>
      <c r="K15900"/>
      <c r="L15900"/>
      <c r="M15900"/>
      <c r="N15900"/>
      <c r="O15900"/>
      <c r="P15900"/>
      <c r="S15900"/>
    </row>
    <row r="15901" spans="1:20" x14ac:dyDescent="0.3">
      <c r="A15901" s="25"/>
      <c r="B15901"/>
      <c r="C15901"/>
      <c r="D15901"/>
      <c r="E15901"/>
      <c r="F15901"/>
      <c r="G15901"/>
      <c r="H15901" s="26"/>
      <c r="I15901" s="26"/>
      <c r="K15901"/>
      <c r="L15901"/>
      <c r="M15901"/>
      <c r="N15901"/>
      <c r="O15901"/>
      <c r="P15901"/>
      <c r="S15901"/>
    </row>
    <row r="15902" spans="1:20" x14ac:dyDescent="0.3">
      <c r="A15902" s="25"/>
      <c r="B15902"/>
      <c r="C15902"/>
      <c r="D15902"/>
      <c r="E15902"/>
      <c r="F15902"/>
      <c r="G15902"/>
      <c r="H15902" s="26"/>
      <c r="I15902" s="26"/>
      <c r="K15902"/>
      <c r="L15902"/>
      <c r="M15902"/>
      <c r="N15902"/>
      <c r="O15902"/>
      <c r="P15902"/>
      <c r="S15902"/>
    </row>
    <row r="15903" spans="1:20" x14ac:dyDescent="0.3">
      <c r="A15903" s="25"/>
      <c r="B15903"/>
      <c r="C15903"/>
      <c r="D15903"/>
      <c r="E15903"/>
      <c r="F15903"/>
      <c r="G15903"/>
      <c r="H15903" s="26"/>
      <c r="I15903" s="26"/>
      <c r="K15903"/>
      <c r="L15903"/>
      <c r="M15903"/>
      <c r="N15903"/>
      <c r="O15903"/>
      <c r="P15903"/>
      <c r="S15903"/>
    </row>
    <row r="15904" spans="1:20" x14ac:dyDescent="0.3">
      <c r="A15904" s="25"/>
      <c r="B15904"/>
      <c r="C15904"/>
      <c r="D15904"/>
      <c r="E15904"/>
      <c r="F15904"/>
      <c r="G15904"/>
      <c r="H15904" s="26"/>
      <c r="I15904" s="26"/>
      <c r="K15904"/>
      <c r="L15904"/>
      <c r="M15904"/>
      <c r="N15904"/>
      <c r="O15904"/>
      <c r="P15904"/>
      <c r="S15904"/>
      <c r="T15904" s="7"/>
    </row>
    <row r="15905" spans="1:20" x14ac:dyDescent="0.3">
      <c r="A15905" s="25"/>
      <c r="B15905"/>
      <c r="C15905"/>
      <c r="D15905"/>
      <c r="E15905"/>
      <c r="F15905"/>
      <c r="G15905"/>
      <c r="H15905" s="26"/>
      <c r="I15905" s="26"/>
      <c r="K15905"/>
      <c r="L15905"/>
      <c r="M15905"/>
      <c r="N15905"/>
      <c r="O15905"/>
      <c r="P15905"/>
      <c r="S15905"/>
      <c r="T15905" s="7"/>
    </row>
    <row r="15906" spans="1:20" x14ac:dyDescent="0.3">
      <c r="A15906" s="25"/>
      <c r="B15906"/>
      <c r="C15906"/>
      <c r="D15906"/>
      <c r="E15906"/>
      <c r="F15906"/>
      <c r="G15906"/>
      <c r="H15906" s="26"/>
      <c r="I15906" s="26"/>
      <c r="K15906"/>
      <c r="L15906"/>
      <c r="M15906"/>
      <c r="N15906"/>
      <c r="O15906"/>
      <c r="P15906"/>
      <c r="S15906"/>
      <c r="T15906" s="7"/>
    </row>
    <row r="15907" spans="1:20" x14ac:dyDescent="0.3">
      <c r="A15907" s="25"/>
      <c r="B15907"/>
      <c r="C15907"/>
      <c r="D15907"/>
      <c r="E15907"/>
      <c r="F15907"/>
      <c r="G15907"/>
      <c r="H15907"/>
      <c r="I15907"/>
      <c r="K15907"/>
      <c r="L15907"/>
      <c r="M15907"/>
      <c r="N15907"/>
      <c r="O15907"/>
      <c r="P15907"/>
      <c r="S15907"/>
    </row>
    <row r="15908" spans="1:20" x14ac:dyDescent="0.3">
      <c r="A15908" s="25"/>
      <c r="B15908"/>
      <c r="C15908"/>
      <c r="D15908"/>
      <c r="E15908"/>
      <c r="F15908"/>
      <c r="G15908"/>
      <c r="H15908"/>
      <c r="I15908"/>
      <c r="K15908"/>
      <c r="L15908"/>
      <c r="M15908"/>
      <c r="N15908"/>
      <c r="O15908"/>
      <c r="P15908"/>
      <c r="S15908"/>
    </row>
    <row r="15909" spans="1:20" x14ac:dyDescent="0.3">
      <c r="A15909" s="25"/>
      <c r="B15909"/>
      <c r="C15909"/>
      <c r="D15909"/>
      <c r="E15909"/>
      <c r="F15909"/>
      <c r="G15909"/>
      <c r="H15909" s="14"/>
      <c r="I15909" s="14"/>
      <c r="K15909"/>
      <c r="L15909"/>
      <c r="M15909"/>
      <c r="N15909"/>
      <c r="O15909"/>
      <c r="P15909"/>
      <c r="S15909"/>
      <c r="T15909" s="7"/>
    </row>
    <row r="15910" spans="1:20" x14ac:dyDescent="0.3">
      <c r="A15910" s="25"/>
      <c r="B15910"/>
      <c r="C15910"/>
      <c r="D15910"/>
      <c r="E15910"/>
      <c r="F15910"/>
      <c r="G15910"/>
      <c r="H15910"/>
      <c r="I15910"/>
      <c r="K15910"/>
      <c r="L15910"/>
      <c r="M15910"/>
      <c r="N15910"/>
      <c r="O15910"/>
      <c r="P15910"/>
      <c r="S15910"/>
    </row>
    <row r="15911" spans="1:20" x14ac:dyDescent="0.3">
      <c r="A15911" s="25"/>
      <c r="B15911"/>
      <c r="C15911"/>
      <c r="D15911"/>
      <c r="E15911"/>
      <c r="F15911"/>
      <c r="G15911"/>
      <c r="H15911" s="14"/>
      <c r="I15911" s="14"/>
      <c r="K15911"/>
      <c r="L15911"/>
      <c r="M15911"/>
      <c r="N15911"/>
      <c r="O15911"/>
      <c r="P15911"/>
      <c r="S15911"/>
      <c r="T15911" s="7"/>
    </row>
    <row r="15912" spans="1:20" x14ac:dyDescent="0.3">
      <c r="A15912" s="25"/>
      <c r="B15912"/>
      <c r="C15912"/>
      <c r="D15912"/>
      <c r="E15912"/>
      <c r="F15912"/>
      <c r="G15912"/>
      <c r="H15912"/>
      <c r="I15912"/>
      <c r="K15912"/>
      <c r="L15912"/>
      <c r="M15912"/>
      <c r="N15912"/>
      <c r="O15912"/>
      <c r="P15912"/>
      <c r="S15912"/>
    </row>
    <row r="15913" spans="1:20" x14ac:dyDescent="0.3">
      <c r="A15913" s="25"/>
      <c r="B15913"/>
      <c r="C15913"/>
      <c r="D15913"/>
      <c r="E15913"/>
      <c r="F15913"/>
      <c r="G15913"/>
      <c r="H15913"/>
      <c r="I15913"/>
      <c r="K15913"/>
      <c r="L15913"/>
      <c r="M15913"/>
      <c r="N15913"/>
      <c r="O15913"/>
      <c r="P15913"/>
      <c r="S15913"/>
    </row>
    <row r="15914" spans="1:20" x14ac:dyDescent="0.3">
      <c r="A15914" s="25"/>
      <c r="B15914"/>
      <c r="C15914"/>
      <c r="D15914"/>
      <c r="E15914"/>
      <c r="F15914"/>
      <c r="G15914"/>
      <c r="H15914"/>
      <c r="I15914"/>
      <c r="K15914"/>
      <c r="L15914"/>
      <c r="M15914"/>
      <c r="N15914"/>
      <c r="O15914"/>
      <c r="P15914"/>
      <c r="S15914"/>
    </row>
    <row r="15915" spans="1:20" x14ac:dyDescent="0.3">
      <c r="A15915" s="25"/>
      <c r="B15915"/>
      <c r="C15915"/>
      <c r="D15915"/>
      <c r="E15915"/>
      <c r="F15915"/>
      <c r="G15915"/>
      <c r="H15915"/>
      <c r="I15915"/>
      <c r="K15915"/>
      <c r="L15915"/>
      <c r="M15915"/>
      <c r="N15915"/>
      <c r="O15915"/>
      <c r="P15915"/>
      <c r="S15915"/>
    </row>
    <row r="15916" spans="1:20" x14ac:dyDescent="0.3">
      <c r="A15916" s="25"/>
      <c r="B15916"/>
      <c r="C15916"/>
      <c r="D15916"/>
      <c r="E15916"/>
      <c r="F15916"/>
      <c r="G15916"/>
      <c r="H15916"/>
      <c r="I15916"/>
      <c r="K15916"/>
      <c r="L15916"/>
      <c r="M15916"/>
      <c r="N15916"/>
      <c r="O15916"/>
      <c r="P15916"/>
      <c r="S15916"/>
    </row>
    <row r="15917" spans="1:20" x14ac:dyDescent="0.3">
      <c r="A15917" s="25"/>
      <c r="B15917"/>
      <c r="C15917"/>
      <c r="D15917"/>
      <c r="E15917"/>
      <c r="F15917"/>
      <c r="G15917"/>
      <c r="H15917"/>
      <c r="I15917"/>
      <c r="K15917"/>
      <c r="L15917"/>
      <c r="M15917"/>
      <c r="N15917"/>
      <c r="O15917"/>
      <c r="P15917"/>
      <c r="S15917"/>
    </row>
    <row r="15918" spans="1:20" x14ac:dyDescent="0.3">
      <c r="A15918" s="25"/>
      <c r="B15918"/>
      <c r="C15918"/>
      <c r="D15918"/>
      <c r="E15918"/>
      <c r="F15918"/>
      <c r="G15918"/>
      <c r="H15918"/>
      <c r="I15918"/>
      <c r="K15918"/>
      <c r="L15918"/>
      <c r="M15918"/>
      <c r="N15918"/>
      <c r="O15918"/>
      <c r="P15918"/>
      <c r="S15918"/>
    </row>
    <row r="15919" spans="1:20" x14ac:dyDescent="0.3">
      <c r="A15919" s="25"/>
      <c r="B15919"/>
      <c r="C15919"/>
      <c r="D15919"/>
      <c r="E15919"/>
      <c r="F15919"/>
      <c r="G15919"/>
      <c r="H15919"/>
      <c r="I15919"/>
      <c r="K15919"/>
      <c r="L15919"/>
      <c r="M15919"/>
      <c r="N15919"/>
      <c r="O15919"/>
      <c r="P15919"/>
      <c r="S15919"/>
    </row>
    <row r="15920" spans="1:20" x14ac:dyDescent="0.3">
      <c r="A15920" s="25"/>
      <c r="B15920"/>
      <c r="C15920"/>
      <c r="D15920"/>
      <c r="E15920"/>
      <c r="F15920"/>
      <c r="G15920"/>
      <c r="H15920" s="14"/>
      <c r="I15920" s="14"/>
      <c r="K15920"/>
      <c r="L15920"/>
      <c r="M15920"/>
      <c r="N15920"/>
      <c r="O15920"/>
      <c r="P15920"/>
      <c r="S15920"/>
      <c r="T15920" s="7"/>
    </row>
    <row r="15921" spans="1:20" x14ac:dyDescent="0.3">
      <c r="A15921" s="25"/>
      <c r="B15921"/>
      <c r="C15921"/>
      <c r="D15921"/>
      <c r="E15921"/>
      <c r="F15921"/>
      <c r="G15921"/>
      <c r="H15921" s="14"/>
      <c r="I15921" s="14"/>
      <c r="K15921"/>
      <c r="L15921"/>
      <c r="M15921"/>
      <c r="N15921"/>
      <c r="O15921"/>
      <c r="P15921"/>
      <c r="S15921"/>
      <c r="T15921" s="7"/>
    </row>
    <row r="15922" spans="1:20" x14ac:dyDescent="0.3">
      <c r="A15922" s="25"/>
      <c r="B15922"/>
      <c r="C15922"/>
      <c r="D15922"/>
      <c r="E15922"/>
      <c r="F15922"/>
      <c r="G15922"/>
      <c r="H15922" s="14"/>
      <c r="I15922" s="14"/>
      <c r="K15922"/>
      <c r="L15922"/>
      <c r="M15922"/>
      <c r="N15922"/>
      <c r="O15922"/>
      <c r="P15922"/>
      <c r="S15922"/>
      <c r="T15922" s="7"/>
    </row>
    <row r="15923" spans="1:20" x14ac:dyDescent="0.3">
      <c r="A15923" s="25"/>
      <c r="B15923"/>
      <c r="C15923"/>
      <c r="D15923"/>
      <c r="E15923"/>
      <c r="F15923"/>
      <c r="G15923"/>
      <c r="H15923"/>
      <c r="I15923"/>
      <c r="K15923"/>
      <c r="L15923"/>
      <c r="M15923"/>
      <c r="N15923"/>
      <c r="O15923"/>
      <c r="P15923"/>
      <c r="S15923"/>
    </row>
    <row r="15924" spans="1:20" x14ac:dyDescent="0.3">
      <c r="A15924" s="25"/>
      <c r="B15924"/>
      <c r="C15924"/>
      <c r="D15924"/>
      <c r="E15924"/>
      <c r="F15924"/>
      <c r="G15924"/>
      <c r="H15924"/>
      <c r="I15924"/>
      <c r="K15924"/>
      <c r="L15924"/>
      <c r="M15924"/>
      <c r="N15924"/>
      <c r="O15924"/>
      <c r="P15924"/>
      <c r="S15924"/>
    </row>
    <row r="15925" spans="1:20" x14ac:dyDescent="0.3">
      <c r="A15925" s="25"/>
      <c r="B15925"/>
      <c r="C15925"/>
      <c r="D15925"/>
      <c r="E15925"/>
      <c r="F15925"/>
      <c r="G15925"/>
      <c r="H15925" s="14"/>
      <c r="I15925" s="14"/>
      <c r="K15925"/>
      <c r="L15925"/>
      <c r="M15925"/>
      <c r="N15925"/>
      <c r="O15925"/>
      <c r="P15925"/>
      <c r="S15925"/>
      <c r="T15925" s="7"/>
    </row>
    <row r="15926" spans="1:20" x14ac:dyDescent="0.3">
      <c r="A15926" s="25"/>
      <c r="B15926"/>
      <c r="C15926"/>
      <c r="D15926"/>
      <c r="E15926"/>
      <c r="F15926"/>
      <c r="G15926"/>
      <c r="H15926"/>
      <c r="I15926"/>
      <c r="K15926"/>
      <c r="L15926"/>
      <c r="M15926"/>
      <c r="N15926"/>
      <c r="O15926"/>
      <c r="P15926"/>
      <c r="S15926"/>
    </row>
    <row r="15927" spans="1:20" x14ac:dyDescent="0.3">
      <c r="A15927" s="25"/>
      <c r="B15927"/>
      <c r="C15927"/>
      <c r="D15927"/>
      <c r="E15927"/>
      <c r="F15927"/>
      <c r="G15927"/>
      <c r="H15927"/>
      <c r="I15927"/>
      <c r="K15927"/>
      <c r="L15927"/>
      <c r="M15927"/>
      <c r="N15927"/>
      <c r="O15927"/>
      <c r="P15927"/>
      <c r="S15927"/>
    </row>
    <row r="15928" spans="1:20" x14ac:dyDescent="0.3">
      <c r="A15928" s="25"/>
      <c r="B15928"/>
      <c r="C15928"/>
      <c r="D15928"/>
      <c r="E15928"/>
      <c r="F15928"/>
      <c r="G15928"/>
      <c r="H15928"/>
      <c r="I15928"/>
      <c r="K15928"/>
      <c r="L15928"/>
      <c r="M15928"/>
      <c r="N15928"/>
      <c r="O15928"/>
      <c r="P15928"/>
      <c r="S15928"/>
    </row>
    <row r="15929" spans="1:20" x14ac:dyDescent="0.3">
      <c r="A15929" s="25"/>
      <c r="B15929"/>
      <c r="C15929"/>
      <c r="D15929"/>
      <c r="E15929"/>
      <c r="F15929"/>
      <c r="G15929"/>
      <c r="H15929" s="26"/>
      <c r="I15929" s="26"/>
      <c r="K15929"/>
      <c r="L15929"/>
      <c r="M15929"/>
      <c r="N15929"/>
      <c r="O15929"/>
      <c r="P15929"/>
      <c r="S15929"/>
    </row>
    <row r="15930" spans="1:20" x14ac:dyDescent="0.3">
      <c r="A15930" s="25"/>
      <c r="B15930"/>
      <c r="C15930"/>
      <c r="D15930"/>
      <c r="E15930"/>
      <c r="F15930"/>
      <c r="G15930"/>
      <c r="H15930" s="26"/>
      <c r="I15930" s="26"/>
      <c r="K15930"/>
      <c r="L15930"/>
      <c r="M15930"/>
      <c r="N15930"/>
      <c r="O15930"/>
      <c r="P15930"/>
      <c r="S15930"/>
    </row>
    <row r="15931" spans="1:20" x14ac:dyDescent="0.3">
      <c r="A15931" s="25"/>
      <c r="B15931"/>
      <c r="C15931"/>
      <c r="D15931"/>
      <c r="E15931"/>
      <c r="F15931"/>
      <c r="G15931"/>
      <c r="H15931" s="26"/>
      <c r="I15931" s="26"/>
      <c r="K15931"/>
      <c r="L15931"/>
      <c r="M15931"/>
      <c r="N15931"/>
      <c r="O15931"/>
      <c r="P15931"/>
      <c r="S15931"/>
    </row>
    <row r="15932" spans="1:20" x14ac:dyDescent="0.3">
      <c r="A15932" s="25"/>
      <c r="B15932"/>
      <c r="C15932"/>
      <c r="D15932"/>
      <c r="E15932"/>
      <c r="F15932"/>
      <c r="G15932"/>
      <c r="H15932"/>
      <c r="I15932"/>
      <c r="K15932"/>
      <c r="L15932"/>
      <c r="M15932"/>
      <c r="N15932"/>
      <c r="O15932"/>
      <c r="P15932"/>
      <c r="S15932"/>
    </row>
    <row r="15933" spans="1:20" x14ac:dyDescent="0.3">
      <c r="A15933" s="25"/>
      <c r="B15933"/>
      <c r="C15933"/>
      <c r="D15933"/>
      <c r="E15933"/>
      <c r="F15933"/>
      <c r="G15933"/>
      <c r="H15933"/>
      <c r="I15933"/>
      <c r="K15933"/>
      <c r="L15933"/>
      <c r="M15933"/>
      <c r="N15933"/>
      <c r="O15933"/>
      <c r="P15933"/>
      <c r="S15933"/>
    </row>
    <row r="15934" spans="1:20" x14ac:dyDescent="0.3">
      <c r="A15934" s="25"/>
      <c r="B15934"/>
      <c r="C15934"/>
      <c r="D15934"/>
      <c r="E15934"/>
      <c r="F15934"/>
      <c r="G15934"/>
      <c r="H15934"/>
      <c r="I15934"/>
      <c r="K15934"/>
      <c r="L15934"/>
      <c r="M15934"/>
      <c r="N15934"/>
      <c r="O15934"/>
      <c r="P15934"/>
      <c r="S15934"/>
    </row>
    <row r="15935" spans="1:20" x14ac:dyDescent="0.3">
      <c r="A15935" s="25"/>
      <c r="B15935"/>
      <c r="C15935"/>
      <c r="D15935"/>
      <c r="E15935"/>
      <c r="F15935"/>
      <c r="G15935"/>
      <c r="H15935"/>
      <c r="I15935"/>
      <c r="K15935"/>
      <c r="L15935"/>
      <c r="M15935"/>
      <c r="N15935"/>
      <c r="O15935"/>
      <c r="P15935"/>
      <c r="S15935"/>
    </row>
    <row r="15936" spans="1:20" x14ac:dyDescent="0.3">
      <c r="A15936" s="25"/>
      <c r="B15936"/>
      <c r="C15936"/>
      <c r="D15936"/>
      <c r="E15936"/>
      <c r="F15936"/>
      <c r="G15936"/>
      <c r="H15936" s="26"/>
      <c r="I15936" s="26"/>
      <c r="K15936"/>
      <c r="L15936"/>
      <c r="M15936"/>
      <c r="N15936"/>
      <c r="O15936"/>
      <c r="P15936"/>
      <c r="S15936"/>
    </row>
    <row r="15937" spans="1:20" x14ac:dyDescent="0.3">
      <c r="A15937" s="25"/>
      <c r="B15937"/>
      <c r="C15937"/>
      <c r="D15937"/>
      <c r="E15937"/>
      <c r="F15937"/>
      <c r="G15937"/>
      <c r="H15937" s="26"/>
      <c r="I15937" s="26"/>
      <c r="K15937"/>
      <c r="L15937"/>
      <c r="M15937"/>
      <c r="N15937"/>
      <c r="O15937"/>
      <c r="P15937"/>
      <c r="S15937"/>
      <c r="T15937" s="7"/>
    </row>
    <row r="15938" spans="1:20" x14ac:dyDescent="0.3">
      <c r="A15938" s="25"/>
      <c r="B15938"/>
      <c r="C15938"/>
      <c r="D15938"/>
      <c r="E15938"/>
      <c r="F15938"/>
      <c r="G15938"/>
      <c r="H15938" s="26"/>
      <c r="I15938" s="26"/>
      <c r="K15938"/>
      <c r="L15938"/>
      <c r="M15938"/>
      <c r="N15938"/>
      <c r="O15938"/>
      <c r="P15938"/>
      <c r="S15938"/>
      <c r="T15938" s="7"/>
    </row>
    <row r="15939" spans="1:20" x14ac:dyDescent="0.3">
      <c r="A15939" s="25"/>
      <c r="B15939"/>
      <c r="C15939"/>
      <c r="D15939"/>
      <c r="E15939"/>
      <c r="F15939"/>
      <c r="G15939"/>
      <c r="H15939" s="26"/>
      <c r="I15939" s="26"/>
      <c r="K15939"/>
      <c r="L15939"/>
      <c r="M15939"/>
      <c r="N15939"/>
      <c r="O15939"/>
      <c r="P15939"/>
      <c r="S15939"/>
    </row>
    <row r="15940" spans="1:20" x14ac:dyDescent="0.3">
      <c r="A15940" s="25"/>
      <c r="B15940"/>
      <c r="C15940"/>
      <c r="D15940"/>
      <c r="E15940"/>
      <c r="F15940"/>
      <c r="G15940"/>
      <c r="H15940"/>
      <c r="I15940"/>
      <c r="K15940"/>
      <c r="L15940"/>
      <c r="M15940"/>
      <c r="N15940"/>
      <c r="O15940"/>
      <c r="P15940"/>
      <c r="S15940"/>
    </row>
    <row r="15941" spans="1:20" x14ac:dyDescent="0.3">
      <c r="A15941" s="25"/>
      <c r="B15941"/>
      <c r="C15941"/>
      <c r="D15941"/>
      <c r="E15941"/>
      <c r="F15941"/>
      <c r="G15941"/>
      <c r="H15941"/>
      <c r="I15941"/>
      <c r="K15941"/>
      <c r="L15941"/>
      <c r="M15941"/>
      <c r="N15941"/>
      <c r="O15941"/>
      <c r="P15941"/>
      <c r="S15941"/>
    </row>
    <row r="15942" spans="1:20" x14ac:dyDescent="0.3">
      <c r="A15942" s="25"/>
      <c r="B15942"/>
      <c r="C15942"/>
      <c r="D15942"/>
      <c r="E15942"/>
      <c r="F15942"/>
      <c r="G15942"/>
      <c r="H15942" s="14"/>
      <c r="I15942" s="14"/>
      <c r="K15942"/>
      <c r="L15942"/>
      <c r="M15942"/>
      <c r="N15942"/>
      <c r="O15942"/>
      <c r="P15942"/>
      <c r="S15942"/>
    </row>
    <row r="15943" spans="1:20" x14ac:dyDescent="0.3">
      <c r="A15943" s="25"/>
      <c r="B15943"/>
      <c r="C15943"/>
      <c r="D15943"/>
      <c r="E15943"/>
      <c r="F15943"/>
      <c r="G15943"/>
      <c r="H15943"/>
      <c r="I15943"/>
      <c r="K15943"/>
      <c r="L15943"/>
      <c r="M15943"/>
      <c r="N15943"/>
      <c r="O15943"/>
      <c r="P15943"/>
      <c r="S15943"/>
    </row>
    <row r="15944" spans="1:20" x14ac:dyDescent="0.3">
      <c r="A15944" s="25"/>
      <c r="B15944"/>
      <c r="C15944"/>
      <c r="D15944"/>
      <c r="E15944"/>
      <c r="F15944"/>
      <c r="G15944"/>
      <c r="H15944" s="26"/>
      <c r="I15944" s="26"/>
      <c r="K15944"/>
      <c r="L15944"/>
      <c r="M15944"/>
      <c r="N15944"/>
      <c r="O15944"/>
      <c r="P15944"/>
      <c r="S15944"/>
    </row>
    <row r="15945" spans="1:20" x14ac:dyDescent="0.3">
      <c r="A15945" s="25"/>
      <c r="B15945"/>
      <c r="C15945"/>
      <c r="D15945"/>
      <c r="E15945"/>
      <c r="F15945"/>
      <c r="G15945"/>
      <c r="H15945" s="26"/>
      <c r="I15945" s="26"/>
      <c r="K15945"/>
      <c r="L15945"/>
      <c r="M15945"/>
      <c r="N15945"/>
      <c r="O15945"/>
      <c r="P15945"/>
      <c r="S15945"/>
    </row>
    <row r="15946" spans="1:20" x14ac:dyDescent="0.3">
      <c r="A15946" s="25"/>
      <c r="B15946"/>
      <c r="C15946"/>
      <c r="D15946"/>
      <c r="E15946"/>
      <c r="F15946"/>
      <c r="G15946"/>
      <c r="H15946" s="26"/>
      <c r="I15946" s="26"/>
      <c r="K15946"/>
      <c r="L15946"/>
      <c r="M15946"/>
      <c r="N15946"/>
      <c r="O15946"/>
      <c r="P15946"/>
      <c r="S15946"/>
      <c r="T15946" s="7"/>
    </row>
    <row r="15947" spans="1:20" x14ac:dyDescent="0.3">
      <c r="A15947" s="25"/>
      <c r="B15947"/>
      <c r="C15947"/>
      <c r="D15947"/>
      <c r="E15947"/>
      <c r="F15947"/>
      <c r="G15947"/>
      <c r="H15947" s="26"/>
      <c r="I15947" s="26"/>
      <c r="K15947"/>
      <c r="L15947"/>
      <c r="M15947"/>
      <c r="N15947"/>
      <c r="O15947"/>
      <c r="P15947"/>
      <c r="S15947"/>
    </row>
    <row r="15948" spans="1:20" x14ac:dyDescent="0.3">
      <c r="A15948" s="25"/>
      <c r="B15948"/>
      <c r="C15948"/>
      <c r="D15948"/>
      <c r="E15948"/>
      <c r="F15948"/>
      <c r="G15948"/>
      <c r="H15948" s="26"/>
      <c r="I15948" s="26"/>
      <c r="K15948"/>
      <c r="L15948"/>
      <c r="M15948"/>
      <c r="N15948"/>
      <c r="O15948"/>
      <c r="P15948"/>
      <c r="S15948"/>
    </row>
    <row r="15949" spans="1:20" x14ac:dyDescent="0.3">
      <c r="A15949" s="25"/>
      <c r="B15949"/>
      <c r="C15949"/>
      <c r="D15949"/>
      <c r="E15949"/>
      <c r="F15949"/>
      <c r="G15949"/>
      <c r="H15949" s="26"/>
      <c r="I15949" s="26"/>
      <c r="K15949"/>
      <c r="L15949"/>
      <c r="M15949"/>
      <c r="N15949"/>
      <c r="O15949"/>
      <c r="P15949"/>
      <c r="S15949"/>
    </row>
    <row r="15950" spans="1:20" x14ac:dyDescent="0.3">
      <c r="A15950" s="25"/>
      <c r="B15950"/>
      <c r="C15950"/>
      <c r="D15950"/>
      <c r="E15950"/>
      <c r="F15950"/>
      <c r="G15950"/>
      <c r="H15950" s="26"/>
      <c r="I15950" s="26"/>
      <c r="K15950"/>
      <c r="L15950"/>
      <c r="M15950"/>
      <c r="N15950"/>
      <c r="O15950"/>
      <c r="P15950"/>
      <c r="S15950"/>
      <c r="T15950" s="7"/>
    </row>
    <row r="15951" spans="1:20" x14ac:dyDescent="0.3">
      <c r="A15951" s="25"/>
      <c r="B15951"/>
      <c r="C15951"/>
      <c r="D15951"/>
      <c r="E15951"/>
      <c r="F15951"/>
      <c r="G15951"/>
      <c r="H15951" s="26"/>
      <c r="I15951" s="26"/>
      <c r="K15951"/>
      <c r="L15951"/>
      <c r="M15951"/>
      <c r="N15951"/>
      <c r="O15951"/>
      <c r="P15951"/>
      <c r="S15951"/>
      <c r="T15951" s="7"/>
    </row>
    <row r="15952" spans="1:20" x14ac:dyDescent="0.3">
      <c r="A15952" s="25"/>
      <c r="B15952"/>
      <c r="C15952"/>
      <c r="D15952"/>
      <c r="E15952"/>
      <c r="F15952"/>
      <c r="G15952"/>
      <c r="H15952"/>
      <c r="I15952" s="26"/>
      <c r="K15952"/>
      <c r="L15952"/>
      <c r="M15952"/>
      <c r="N15952"/>
      <c r="O15952"/>
      <c r="P15952"/>
      <c r="S15952"/>
    </row>
    <row r="15953" spans="1:19" x14ac:dyDescent="0.3">
      <c r="A15953" s="25"/>
      <c r="B15953"/>
      <c r="C15953"/>
      <c r="D15953"/>
      <c r="E15953"/>
      <c r="F15953"/>
      <c r="G15953"/>
      <c r="H15953"/>
      <c r="I15953" s="26"/>
      <c r="K15953"/>
      <c r="L15953"/>
      <c r="M15953"/>
      <c r="N15953"/>
      <c r="O15953"/>
      <c r="P15953"/>
      <c r="S15953"/>
    </row>
    <row r="15954" spans="1:19" x14ac:dyDescent="0.3">
      <c r="A15954" s="25"/>
      <c r="B15954"/>
      <c r="C15954"/>
      <c r="D15954"/>
      <c r="E15954"/>
      <c r="F15954"/>
      <c r="G15954"/>
      <c r="H15954"/>
      <c r="I15954" s="26"/>
      <c r="K15954"/>
      <c r="L15954"/>
      <c r="M15954"/>
      <c r="N15954"/>
      <c r="O15954"/>
      <c r="P15954"/>
      <c r="S15954"/>
    </row>
    <row r="15955" spans="1:19" x14ac:dyDescent="0.3">
      <c r="A15955" s="25"/>
      <c r="B15955"/>
      <c r="C15955"/>
      <c r="D15955"/>
      <c r="E15955"/>
      <c r="F15955"/>
      <c r="G15955"/>
      <c r="H15955"/>
      <c r="I15955" s="26"/>
      <c r="K15955"/>
      <c r="L15955"/>
      <c r="M15955"/>
      <c r="N15955"/>
      <c r="O15955"/>
      <c r="P15955"/>
      <c r="S15955"/>
    </row>
    <row r="15956" spans="1:19" x14ac:dyDescent="0.3">
      <c r="A15956" s="25"/>
      <c r="B15956"/>
      <c r="C15956"/>
      <c r="D15956"/>
      <c r="E15956"/>
      <c r="F15956"/>
      <c r="G15956"/>
      <c r="H15956"/>
      <c r="I15956" s="14"/>
      <c r="K15956"/>
      <c r="L15956"/>
      <c r="M15956"/>
      <c r="N15956"/>
      <c r="O15956"/>
      <c r="P15956"/>
      <c r="S15956"/>
    </row>
    <row r="15957" spans="1:19" x14ac:dyDescent="0.3">
      <c r="A15957" s="25"/>
      <c r="B15957"/>
      <c r="C15957"/>
      <c r="D15957"/>
      <c r="E15957"/>
      <c r="F15957"/>
      <c r="G15957"/>
      <c r="H15957"/>
      <c r="I15957"/>
      <c r="K15957"/>
      <c r="L15957"/>
      <c r="M15957"/>
      <c r="N15957"/>
      <c r="O15957"/>
      <c r="P15957"/>
      <c r="S15957"/>
    </row>
    <row r="15958" spans="1:19" x14ac:dyDescent="0.3">
      <c r="A15958" s="25"/>
      <c r="B15958"/>
      <c r="C15958"/>
      <c r="D15958"/>
      <c r="E15958"/>
      <c r="F15958"/>
      <c r="G15958"/>
      <c r="H15958"/>
      <c r="I15958"/>
      <c r="K15958"/>
      <c r="L15958"/>
      <c r="M15958"/>
      <c r="N15958"/>
      <c r="O15958"/>
      <c r="P15958"/>
      <c r="S15958"/>
    </row>
    <row r="15959" spans="1:19" x14ac:dyDescent="0.3">
      <c r="A15959" s="25"/>
      <c r="B15959"/>
      <c r="C15959"/>
      <c r="D15959"/>
      <c r="E15959"/>
      <c r="F15959"/>
      <c r="G15959"/>
      <c r="H15959"/>
      <c r="I15959"/>
      <c r="K15959"/>
      <c r="L15959"/>
      <c r="M15959"/>
      <c r="N15959"/>
      <c r="O15959"/>
      <c r="P15959"/>
      <c r="S15959"/>
    </row>
    <row r="15960" spans="1:19" x14ac:dyDescent="0.3">
      <c r="A15960" s="25"/>
      <c r="B15960"/>
      <c r="C15960"/>
      <c r="D15960"/>
      <c r="E15960"/>
      <c r="F15960"/>
      <c r="G15960"/>
      <c r="H15960"/>
      <c r="I15960"/>
      <c r="K15960"/>
      <c r="L15960"/>
      <c r="M15960"/>
      <c r="N15960"/>
      <c r="O15960"/>
      <c r="P15960"/>
      <c r="S15960"/>
    </row>
    <row r="15961" spans="1:19" x14ac:dyDescent="0.3">
      <c r="A15961" s="25"/>
      <c r="B15961"/>
      <c r="C15961"/>
      <c r="D15961"/>
      <c r="E15961"/>
      <c r="F15961"/>
      <c r="G15961"/>
      <c r="H15961"/>
      <c r="I15961"/>
      <c r="K15961"/>
      <c r="L15961"/>
      <c r="M15961"/>
      <c r="N15961"/>
      <c r="O15961"/>
      <c r="P15961"/>
      <c r="S15961"/>
    </row>
    <row r="15962" spans="1:19" x14ac:dyDescent="0.3">
      <c r="A15962" s="25"/>
      <c r="B15962"/>
      <c r="C15962"/>
      <c r="D15962"/>
      <c r="E15962"/>
      <c r="F15962"/>
      <c r="G15962"/>
      <c r="H15962"/>
      <c r="I15962"/>
      <c r="K15962"/>
      <c r="L15962"/>
      <c r="M15962"/>
      <c r="N15962"/>
      <c r="O15962"/>
      <c r="P15962"/>
      <c r="S15962"/>
    </row>
    <row r="15963" spans="1:19" x14ac:dyDescent="0.3">
      <c r="A15963" s="25"/>
      <c r="B15963"/>
      <c r="C15963"/>
      <c r="D15963"/>
      <c r="E15963"/>
      <c r="F15963"/>
      <c r="G15963"/>
      <c r="H15963"/>
      <c r="I15963"/>
      <c r="K15963"/>
      <c r="L15963"/>
      <c r="M15963"/>
      <c r="N15963"/>
      <c r="O15963"/>
      <c r="P15963"/>
      <c r="S15963"/>
    </row>
    <row r="15964" spans="1:19" x14ac:dyDescent="0.3">
      <c r="A15964" s="25"/>
      <c r="B15964"/>
      <c r="C15964"/>
      <c r="D15964"/>
      <c r="E15964"/>
      <c r="F15964"/>
      <c r="G15964"/>
      <c r="H15964"/>
      <c r="I15964"/>
      <c r="K15964"/>
      <c r="L15964"/>
      <c r="M15964"/>
      <c r="N15964"/>
      <c r="O15964"/>
      <c r="P15964"/>
      <c r="S15964"/>
    </row>
    <row r="15965" spans="1:19" x14ac:dyDescent="0.3">
      <c r="A15965" s="25"/>
      <c r="B15965"/>
      <c r="C15965"/>
      <c r="D15965"/>
      <c r="E15965"/>
      <c r="F15965"/>
      <c r="G15965"/>
      <c r="H15965"/>
      <c r="I15965"/>
      <c r="K15965"/>
      <c r="L15965"/>
      <c r="M15965"/>
      <c r="N15965"/>
      <c r="O15965"/>
      <c r="P15965"/>
      <c r="S15965"/>
    </row>
    <row r="15966" spans="1:19" x14ac:dyDescent="0.3">
      <c r="A15966" s="25"/>
      <c r="B15966"/>
      <c r="C15966"/>
      <c r="D15966"/>
      <c r="E15966"/>
      <c r="F15966"/>
      <c r="G15966"/>
      <c r="H15966"/>
      <c r="I15966"/>
      <c r="K15966"/>
      <c r="L15966"/>
      <c r="M15966"/>
      <c r="N15966"/>
      <c r="O15966"/>
      <c r="P15966"/>
      <c r="S15966"/>
    </row>
    <row r="15967" spans="1:19" x14ac:dyDescent="0.3">
      <c r="A15967" s="25"/>
      <c r="B15967"/>
      <c r="C15967"/>
      <c r="D15967"/>
      <c r="E15967"/>
      <c r="F15967"/>
      <c r="G15967"/>
      <c r="H15967"/>
      <c r="I15967"/>
      <c r="K15967"/>
      <c r="L15967"/>
      <c r="M15967"/>
      <c r="N15967"/>
      <c r="O15967"/>
      <c r="P15967"/>
      <c r="S15967"/>
    </row>
    <row r="15968" spans="1:19" x14ac:dyDescent="0.3">
      <c r="A15968" s="25"/>
      <c r="B15968"/>
      <c r="C15968"/>
      <c r="D15968"/>
      <c r="E15968"/>
      <c r="F15968"/>
      <c r="G15968"/>
      <c r="H15968"/>
      <c r="I15968" s="26"/>
      <c r="K15968"/>
      <c r="L15968"/>
      <c r="M15968"/>
      <c r="N15968"/>
      <c r="O15968"/>
      <c r="P15968"/>
      <c r="S15968"/>
    </row>
    <row r="15969" spans="1:19" x14ac:dyDescent="0.3">
      <c r="A15969" s="25"/>
      <c r="B15969"/>
      <c r="C15969"/>
      <c r="D15969"/>
      <c r="E15969"/>
      <c r="F15969"/>
      <c r="G15969"/>
      <c r="H15969"/>
      <c r="I15969" s="26"/>
      <c r="K15969"/>
      <c r="L15969"/>
      <c r="M15969"/>
      <c r="N15969"/>
      <c r="O15969"/>
      <c r="P15969"/>
      <c r="S15969"/>
    </row>
    <row r="15970" spans="1:19" x14ac:dyDescent="0.3">
      <c r="A15970" s="25"/>
      <c r="B15970"/>
      <c r="C15970"/>
      <c r="D15970"/>
      <c r="E15970"/>
      <c r="F15970"/>
      <c r="G15970"/>
      <c r="H15970"/>
      <c r="I15970" s="26"/>
      <c r="K15970"/>
      <c r="L15970"/>
      <c r="M15970"/>
      <c r="N15970"/>
      <c r="O15970"/>
      <c r="P15970"/>
      <c r="S15970"/>
    </row>
    <row r="15971" spans="1:19" x14ac:dyDescent="0.3">
      <c r="A15971" s="25"/>
      <c r="B15971"/>
      <c r="C15971"/>
      <c r="D15971"/>
      <c r="E15971"/>
      <c r="F15971"/>
      <c r="G15971"/>
      <c r="H15971"/>
      <c r="I15971" s="26"/>
      <c r="K15971"/>
      <c r="L15971"/>
      <c r="M15971"/>
      <c r="N15971"/>
      <c r="O15971"/>
      <c r="P15971"/>
      <c r="S15971"/>
    </row>
    <row r="15972" spans="1:19" x14ac:dyDescent="0.3">
      <c r="A15972" s="25"/>
      <c r="B15972"/>
      <c r="C15972"/>
      <c r="D15972"/>
      <c r="E15972"/>
      <c r="F15972"/>
      <c r="G15972"/>
      <c r="H15972"/>
      <c r="I15972"/>
      <c r="K15972"/>
      <c r="L15972"/>
      <c r="M15972"/>
      <c r="N15972"/>
      <c r="O15972"/>
      <c r="P15972"/>
      <c r="S15972"/>
    </row>
    <row r="15973" spans="1:19" x14ac:dyDescent="0.3">
      <c r="A15973" s="25"/>
      <c r="B15973"/>
      <c r="C15973"/>
      <c r="D15973"/>
      <c r="E15973"/>
      <c r="F15973"/>
      <c r="G15973"/>
      <c r="H15973"/>
      <c r="I15973"/>
      <c r="K15973"/>
      <c r="L15973"/>
      <c r="M15973"/>
      <c r="N15973"/>
      <c r="O15973"/>
      <c r="P15973"/>
      <c r="S15973"/>
    </row>
    <row r="15974" spans="1:19" x14ac:dyDescent="0.3">
      <c r="A15974" s="25"/>
      <c r="B15974"/>
      <c r="C15974"/>
      <c r="D15974"/>
      <c r="E15974"/>
      <c r="F15974"/>
      <c r="G15974"/>
      <c r="H15974"/>
      <c r="I15974"/>
      <c r="K15974"/>
      <c r="L15974"/>
      <c r="M15974"/>
      <c r="N15974"/>
      <c r="O15974"/>
      <c r="P15974"/>
      <c r="S15974"/>
    </row>
    <row r="15975" spans="1:19" x14ac:dyDescent="0.3">
      <c r="A15975" s="25"/>
      <c r="B15975"/>
      <c r="C15975"/>
      <c r="D15975"/>
      <c r="E15975"/>
      <c r="F15975"/>
      <c r="G15975"/>
      <c r="H15975"/>
      <c r="I15975"/>
      <c r="K15975"/>
      <c r="L15975"/>
      <c r="M15975"/>
      <c r="N15975"/>
      <c r="O15975"/>
      <c r="P15975"/>
      <c r="S15975"/>
    </row>
    <row r="15976" spans="1:19" x14ac:dyDescent="0.3">
      <c r="A15976" s="25"/>
      <c r="B15976"/>
      <c r="C15976"/>
      <c r="D15976"/>
      <c r="E15976"/>
      <c r="F15976"/>
      <c r="G15976"/>
      <c r="H15976"/>
      <c r="I15976"/>
      <c r="K15976"/>
      <c r="L15976"/>
      <c r="M15976"/>
      <c r="N15976"/>
      <c r="O15976"/>
      <c r="P15976"/>
      <c r="S15976"/>
    </row>
    <row r="15977" spans="1:19" x14ac:dyDescent="0.3">
      <c r="A15977" s="25"/>
      <c r="B15977"/>
      <c r="C15977"/>
      <c r="D15977"/>
      <c r="E15977"/>
      <c r="F15977"/>
      <c r="G15977"/>
      <c r="H15977"/>
      <c r="I15977"/>
      <c r="K15977"/>
      <c r="L15977"/>
      <c r="M15977"/>
      <c r="N15977"/>
      <c r="O15977"/>
      <c r="P15977"/>
      <c r="S15977"/>
    </row>
    <row r="15978" spans="1:19" x14ac:dyDescent="0.3">
      <c r="A15978" s="25"/>
      <c r="B15978"/>
      <c r="C15978"/>
      <c r="D15978"/>
      <c r="E15978"/>
      <c r="F15978"/>
      <c r="G15978"/>
      <c r="H15978"/>
      <c r="I15978"/>
      <c r="K15978"/>
      <c r="L15978"/>
      <c r="M15978"/>
      <c r="N15978"/>
      <c r="O15978"/>
      <c r="P15978"/>
      <c r="S15978"/>
    </row>
    <row r="15979" spans="1:19" x14ac:dyDescent="0.3">
      <c r="A15979" s="25"/>
      <c r="B15979"/>
      <c r="C15979"/>
      <c r="D15979"/>
      <c r="E15979"/>
      <c r="F15979"/>
      <c r="G15979"/>
      <c r="H15979"/>
      <c r="I15979"/>
      <c r="K15979"/>
      <c r="L15979"/>
      <c r="M15979"/>
      <c r="N15979"/>
      <c r="O15979"/>
      <c r="P15979"/>
      <c r="S15979"/>
    </row>
    <row r="15980" spans="1:19" x14ac:dyDescent="0.3">
      <c r="A15980" s="25"/>
      <c r="B15980"/>
      <c r="C15980"/>
      <c r="D15980"/>
      <c r="E15980"/>
      <c r="F15980"/>
      <c r="G15980"/>
      <c r="H15980"/>
      <c r="I15980"/>
      <c r="K15980"/>
      <c r="L15980"/>
      <c r="M15980"/>
      <c r="N15980"/>
      <c r="O15980"/>
      <c r="P15980"/>
      <c r="S15980"/>
    </row>
    <row r="15981" spans="1:19" x14ac:dyDescent="0.3">
      <c r="A15981" s="25"/>
      <c r="B15981"/>
      <c r="C15981"/>
      <c r="D15981"/>
      <c r="E15981"/>
      <c r="F15981"/>
      <c r="G15981"/>
      <c r="H15981"/>
      <c r="I15981"/>
      <c r="K15981"/>
      <c r="L15981"/>
      <c r="M15981"/>
      <c r="N15981"/>
      <c r="O15981"/>
      <c r="P15981"/>
      <c r="S15981"/>
    </row>
    <row r="15982" spans="1:19" x14ac:dyDescent="0.3">
      <c r="A15982" s="25"/>
      <c r="B15982"/>
      <c r="C15982"/>
      <c r="D15982"/>
      <c r="E15982"/>
      <c r="F15982"/>
      <c r="G15982"/>
      <c r="H15982"/>
      <c r="I15982"/>
      <c r="K15982"/>
      <c r="L15982"/>
      <c r="M15982"/>
      <c r="N15982"/>
      <c r="O15982"/>
      <c r="P15982"/>
      <c r="S15982"/>
    </row>
    <row r="15983" spans="1:19" x14ac:dyDescent="0.3">
      <c r="A15983" s="25"/>
      <c r="B15983"/>
      <c r="C15983"/>
      <c r="D15983"/>
      <c r="E15983"/>
      <c r="F15983"/>
      <c r="G15983"/>
      <c r="H15983"/>
      <c r="I15983"/>
      <c r="K15983"/>
      <c r="L15983"/>
      <c r="M15983"/>
      <c r="N15983"/>
      <c r="O15983"/>
      <c r="P15983"/>
      <c r="S15983"/>
    </row>
    <row r="15984" spans="1:19" x14ac:dyDescent="0.3">
      <c r="A15984" s="25"/>
      <c r="B15984"/>
      <c r="C15984"/>
      <c r="D15984"/>
      <c r="E15984"/>
      <c r="F15984"/>
      <c r="G15984"/>
      <c r="H15984"/>
      <c r="I15984"/>
      <c r="K15984"/>
      <c r="L15984"/>
      <c r="M15984"/>
      <c r="N15984"/>
      <c r="O15984"/>
      <c r="P15984"/>
      <c r="S15984"/>
    </row>
    <row r="15985" spans="1:20" x14ac:dyDescent="0.3">
      <c r="A15985" s="25"/>
      <c r="B15985"/>
      <c r="C15985"/>
      <c r="D15985"/>
      <c r="E15985"/>
      <c r="F15985"/>
      <c r="G15985"/>
      <c r="H15985"/>
      <c r="I15985"/>
      <c r="K15985"/>
      <c r="L15985"/>
      <c r="M15985"/>
      <c r="N15985"/>
      <c r="O15985"/>
      <c r="P15985"/>
      <c r="S15985"/>
    </row>
    <row r="15986" spans="1:20" x14ac:dyDescent="0.3">
      <c r="A15986" s="25"/>
      <c r="B15986"/>
      <c r="C15986"/>
      <c r="D15986"/>
      <c r="E15986"/>
      <c r="F15986"/>
      <c r="G15986"/>
      <c r="H15986"/>
      <c r="I15986"/>
      <c r="K15986"/>
      <c r="L15986"/>
      <c r="M15986"/>
      <c r="N15986"/>
      <c r="O15986"/>
      <c r="P15986"/>
      <c r="S15986"/>
    </row>
    <row r="15987" spans="1:20" x14ac:dyDescent="0.3">
      <c r="A15987" s="25"/>
      <c r="B15987"/>
      <c r="C15987"/>
      <c r="D15987"/>
      <c r="E15987"/>
      <c r="F15987"/>
      <c r="G15987"/>
      <c r="H15987"/>
      <c r="I15987"/>
      <c r="K15987"/>
      <c r="L15987"/>
      <c r="M15987"/>
      <c r="N15987"/>
      <c r="O15987"/>
      <c r="P15987"/>
      <c r="S15987"/>
    </row>
    <row r="15988" spans="1:20" x14ac:dyDescent="0.3">
      <c r="A15988" s="25"/>
      <c r="B15988"/>
      <c r="C15988"/>
      <c r="D15988"/>
      <c r="E15988"/>
      <c r="F15988"/>
      <c r="G15988"/>
      <c r="H15988"/>
      <c r="I15988" s="14"/>
      <c r="K15988"/>
      <c r="L15988"/>
      <c r="M15988"/>
      <c r="N15988"/>
      <c r="O15988"/>
      <c r="P15988"/>
      <c r="S15988"/>
    </row>
    <row r="15989" spans="1:20" x14ac:dyDescent="0.3">
      <c r="A15989" s="25"/>
      <c r="B15989"/>
      <c r="C15989"/>
      <c r="D15989"/>
      <c r="E15989"/>
      <c r="F15989"/>
      <c r="G15989"/>
      <c r="H15989"/>
      <c r="I15989"/>
      <c r="K15989"/>
      <c r="L15989"/>
      <c r="M15989"/>
      <c r="N15989"/>
      <c r="O15989"/>
      <c r="P15989"/>
      <c r="S15989"/>
    </row>
    <row r="15990" spans="1:20" x14ac:dyDescent="0.3">
      <c r="A15990" s="25"/>
      <c r="B15990"/>
      <c r="C15990"/>
      <c r="D15990"/>
      <c r="E15990"/>
      <c r="F15990"/>
      <c r="G15990"/>
      <c r="H15990"/>
      <c r="I15990"/>
      <c r="K15990"/>
      <c r="L15990"/>
      <c r="M15990"/>
      <c r="N15990"/>
      <c r="O15990"/>
      <c r="P15990"/>
      <c r="S15990"/>
    </row>
    <row r="15991" spans="1:20" x14ac:dyDescent="0.3">
      <c r="A15991" s="25"/>
      <c r="B15991"/>
      <c r="C15991"/>
      <c r="D15991"/>
      <c r="E15991"/>
      <c r="F15991"/>
      <c r="G15991"/>
      <c r="H15991"/>
      <c r="I15991"/>
      <c r="K15991"/>
      <c r="L15991"/>
      <c r="M15991"/>
      <c r="N15991"/>
      <c r="O15991"/>
      <c r="P15991"/>
      <c r="S15991"/>
    </row>
    <row r="15992" spans="1:20" x14ac:dyDescent="0.3">
      <c r="A15992" s="25"/>
      <c r="B15992"/>
      <c r="C15992"/>
      <c r="D15992"/>
      <c r="E15992"/>
      <c r="F15992"/>
      <c r="G15992"/>
      <c r="H15992"/>
      <c r="I15992"/>
      <c r="K15992"/>
      <c r="L15992"/>
      <c r="M15992"/>
      <c r="N15992"/>
      <c r="O15992"/>
      <c r="P15992"/>
      <c r="S15992"/>
    </row>
    <row r="15993" spans="1:20" x14ac:dyDescent="0.3">
      <c r="A15993" s="25"/>
      <c r="B15993"/>
      <c r="C15993"/>
      <c r="D15993"/>
      <c r="E15993"/>
      <c r="F15993"/>
      <c r="G15993"/>
      <c r="H15993"/>
      <c r="I15993"/>
      <c r="K15993"/>
      <c r="L15993"/>
      <c r="M15993"/>
      <c r="N15993"/>
      <c r="O15993"/>
      <c r="P15993"/>
      <c r="S15993"/>
    </row>
    <row r="15994" spans="1:20" x14ac:dyDescent="0.3">
      <c r="A15994" s="25"/>
      <c r="B15994"/>
      <c r="C15994"/>
      <c r="D15994"/>
      <c r="E15994"/>
      <c r="F15994"/>
      <c r="G15994"/>
      <c r="H15994"/>
      <c r="I15994"/>
      <c r="K15994"/>
      <c r="L15994"/>
      <c r="M15994"/>
      <c r="N15994"/>
      <c r="O15994"/>
      <c r="P15994"/>
      <c r="S15994"/>
    </row>
    <row r="15995" spans="1:20" x14ac:dyDescent="0.3">
      <c r="A15995" s="25"/>
      <c r="B15995"/>
      <c r="C15995"/>
      <c r="D15995"/>
      <c r="E15995"/>
      <c r="F15995"/>
      <c r="G15995"/>
      <c r="H15995"/>
      <c r="I15995"/>
      <c r="K15995"/>
      <c r="L15995"/>
      <c r="M15995"/>
      <c r="N15995"/>
      <c r="O15995"/>
      <c r="P15995"/>
      <c r="S15995"/>
    </row>
    <row r="15996" spans="1:20" x14ac:dyDescent="0.3">
      <c r="A15996" s="25"/>
      <c r="B15996"/>
      <c r="C15996"/>
      <c r="D15996"/>
      <c r="E15996"/>
      <c r="F15996"/>
      <c r="G15996"/>
      <c r="H15996"/>
      <c r="I15996"/>
      <c r="K15996"/>
      <c r="L15996"/>
      <c r="M15996"/>
      <c r="N15996"/>
      <c r="O15996"/>
      <c r="P15996"/>
      <c r="S15996"/>
    </row>
    <row r="15997" spans="1:20" x14ac:dyDescent="0.3">
      <c r="A15997" s="25"/>
      <c r="B15997"/>
      <c r="C15997"/>
      <c r="D15997"/>
      <c r="E15997"/>
      <c r="F15997"/>
      <c r="G15997"/>
      <c r="H15997"/>
      <c r="I15997" s="14"/>
      <c r="K15997"/>
      <c r="L15997"/>
      <c r="M15997"/>
      <c r="N15997"/>
      <c r="O15997"/>
      <c r="P15997"/>
      <c r="S15997"/>
    </row>
    <row r="15998" spans="1:20" x14ac:dyDescent="0.3">
      <c r="A15998" s="25"/>
      <c r="B15998"/>
      <c r="C15998"/>
      <c r="D15998"/>
      <c r="E15998"/>
      <c r="F15998"/>
      <c r="G15998"/>
      <c r="H15998"/>
      <c r="I15998"/>
      <c r="K15998"/>
      <c r="L15998"/>
      <c r="M15998"/>
      <c r="N15998"/>
      <c r="O15998"/>
      <c r="P15998"/>
      <c r="S15998"/>
    </row>
    <row r="15999" spans="1:20" x14ac:dyDescent="0.3">
      <c r="A15999" s="25"/>
      <c r="B15999"/>
      <c r="C15999"/>
      <c r="D15999"/>
      <c r="E15999"/>
      <c r="F15999"/>
      <c r="G15999"/>
      <c r="H15999" s="26"/>
      <c r="I15999" s="26"/>
      <c r="K15999"/>
      <c r="L15999"/>
      <c r="M15999"/>
      <c r="N15999"/>
      <c r="O15999"/>
      <c r="P15999"/>
      <c r="S15999"/>
      <c r="T15999" s="7"/>
    </row>
    <row r="16000" spans="1:20" x14ac:dyDescent="0.3">
      <c r="A16000" s="25"/>
      <c r="B16000"/>
      <c r="C16000"/>
      <c r="D16000"/>
      <c r="E16000"/>
      <c r="F16000"/>
      <c r="G16000"/>
      <c r="H16000" s="26"/>
      <c r="I16000" s="26"/>
      <c r="K16000"/>
      <c r="L16000"/>
      <c r="M16000"/>
      <c r="N16000"/>
      <c r="O16000"/>
      <c r="P16000"/>
      <c r="S16000"/>
    </row>
    <row r="16001" spans="1:20" x14ac:dyDescent="0.3">
      <c r="A16001" s="25"/>
      <c r="B16001"/>
      <c r="C16001"/>
      <c r="D16001"/>
      <c r="E16001"/>
      <c r="F16001"/>
      <c r="G16001"/>
      <c r="H16001" s="26"/>
      <c r="I16001" s="26"/>
      <c r="K16001"/>
      <c r="L16001"/>
      <c r="M16001"/>
      <c r="N16001"/>
      <c r="O16001"/>
      <c r="P16001"/>
      <c r="S16001"/>
    </row>
    <row r="16002" spans="1:20" x14ac:dyDescent="0.3">
      <c r="A16002" s="25"/>
      <c r="B16002"/>
      <c r="C16002"/>
      <c r="D16002"/>
      <c r="E16002"/>
      <c r="F16002"/>
      <c r="G16002"/>
      <c r="H16002" s="26"/>
      <c r="I16002" s="26"/>
      <c r="K16002"/>
      <c r="L16002"/>
      <c r="M16002"/>
      <c r="N16002"/>
      <c r="O16002"/>
      <c r="P16002"/>
      <c r="S16002"/>
      <c r="T16002" s="7"/>
    </row>
    <row r="16003" spans="1:20" x14ac:dyDescent="0.3">
      <c r="A16003" s="25"/>
      <c r="B16003"/>
      <c r="C16003"/>
      <c r="D16003"/>
      <c r="E16003"/>
      <c r="F16003"/>
      <c r="G16003"/>
      <c r="H16003" s="26"/>
      <c r="I16003" s="26"/>
      <c r="K16003"/>
      <c r="L16003"/>
      <c r="M16003"/>
      <c r="N16003"/>
      <c r="O16003"/>
      <c r="P16003"/>
      <c r="S16003"/>
    </row>
    <row r="16004" spans="1:20" x14ac:dyDescent="0.3">
      <c r="A16004" s="25"/>
      <c r="B16004"/>
      <c r="C16004"/>
      <c r="D16004"/>
      <c r="E16004"/>
      <c r="F16004"/>
      <c r="G16004"/>
      <c r="H16004" s="26"/>
      <c r="I16004" s="26"/>
      <c r="K16004"/>
      <c r="L16004"/>
      <c r="M16004"/>
      <c r="N16004"/>
      <c r="O16004"/>
      <c r="P16004"/>
      <c r="S16004"/>
    </row>
    <row r="16005" spans="1:20" x14ac:dyDescent="0.3">
      <c r="A16005" s="25"/>
      <c r="B16005"/>
      <c r="C16005"/>
      <c r="D16005"/>
      <c r="E16005"/>
      <c r="F16005"/>
      <c r="G16005"/>
      <c r="H16005" s="26"/>
      <c r="I16005" s="26"/>
      <c r="K16005"/>
      <c r="L16005"/>
      <c r="M16005"/>
      <c r="N16005"/>
      <c r="O16005"/>
      <c r="P16005"/>
      <c r="S16005"/>
    </row>
    <row r="16006" spans="1:20" x14ac:dyDescent="0.3">
      <c r="A16006" s="25"/>
      <c r="B16006"/>
      <c r="C16006"/>
      <c r="D16006"/>
      <c r="E16006"/>
      <c r="F16006"/>
      <c r="G16006"/>
      <c r="H16006" s="26"/>
      <c r="I16006" s="26"/>
      <c r="K16006"/>
      <c r="L16006"/>
      <c r="M16006"/>
      <c r="N16006"/>
      <c r="O16006"/>
      <c r="P16006"/>
      <c r="S16006"/>
    </row>
    <row r="16007" spans="1:20" x14ac:dyDescent="0.3">
      <c r="A16007" s="25"/>
      <c r="B16007"/>
      <c r="C16007"/>
      <c r="D16007"/>
      <c r="E16007"/>
      <c r="F16007"/>
      <c r="G16007"/>
      <c r="H16007" s="26"/>
      <c r="I16007" s="26"/>
      <c r="K16007"/>
      <c r="L16007"/>
      <c r="M16007"/>
      <c r="N16007"/>
      <c r="O16007"/>
      <c r="P16007"/>
      <c r="S16007"/>
    </row>
    <row r="16008" spans="1:20" x14ac:dyDescent="0.3">
      <c r="A16008" s="25"/>
      <c r="B16008"/>
      <c r="C16008"/>
      <c r="D16008"/>
      <c r="E16008"/>
      <c r="F16008"/>
      <c r="G16008"/>
      <c r="H16008" s="26"/>
      <c r="I16008" s="26"/>
      <c r="K16008"/>
      <c r="L16008"/>
      <c r="M16008"/>
      <c r="N16008"/>
      <c r="O16008"/>
      <c r="P16008"/>
      <c r="S16008"/>
    </row>
    <row r="16009" spans="1:20" x14ac:dyDescent="0.3">
      <c r="A16009" s="25"/>
      <c r="B16009"/>
      <c r="C16009"/>
      <c r="D16009"/>
      <c r="E16009"/>
      <c r="F16009"/>
      <c r="G16009"/>
      <c r="H16009"/>
      <c r="I16009"/>
      <c r="K16009"/>
      <c r="L16009"/>
      <c r="M16009"/>
      <c r="N16009"/>
      <c r="O16009"/>
      <c r="P16009"/>
      <c r="S16009"/>
    </row>
    <row r="16010" spans="1:20" x14ac:dyDescent="0.3">
      <c r="A16010" s="25"/>
      <c r="B16010"/>
      <c r="C16010"/>
      <c r="D16010"/>
      <c r="E16010"/>
      <c r="F16010"/>
      <c r="G16010"/>
      <c r="H16010"/>
      <c r="I16010"/>
      <c r="K16010"/>
      <c r="L16010"/>
      <c r="M16010"/>
      <c r="N16010"/>
      <c r="O16010"/>
      <c r="P16010"/>
      <c r="S16010"/>
    </row>
    <row r="16011" spans="1:20" x14ac:dyDescent="0.3">
      <c r="A16011" s="25"/>
      <c r="B16011"/>
      <c r="C16011"/>
      <c r="D16011"/>
      <c r="E16011"/>
      <c r="F16011"/>
      <c r="G16011"/>
      <c r="H16011"/>
      <c r="I16011"/>
      <c r="K16011"/>
      <c r="L16011"/>
      <c r="M16011"/>
      <c r="N16011"/>
      <c r="O16011"/>
      <c r="P16011"/>
      <c r="S16011"/>
    </row>
    <row r="16012" spans="1:20" x14ac:dyDescent="0.3">
      <c r="A16012" s="25"/>
      <c r="B16012"/>
      <c r="C16012"/>
      <c r="D16012"/>
      <c r="E16012"/>
      <c r="F16012"/>
      <c r="G16012"/>
      <c r="H16012"/>
      <c r="I16012"/>
      <c r="K16012"/>
      <c r="L16012"/>
      <c r="M16012"/>
      <c r="N16012"/>
      <c r="O16012"/>
      <c r="P16012"/>
      <c r="S16012"/>
    </row>
    <row r="16013" spans="1:20" x14ac:dyDescent="0.3">
      <c r="A16013" s="25"/>
      <c r="B16013"/>
      <c r="C16013"/>
      <c r="D16013"/>
      <c r="E16013"/>
      <c r="F16013"/>
      <c r="G16013"/>
      <c r="H16013"/>
      <c r="I16013"/>
      <c r="K16013"/>
      <c r="L16013"/>
      <c r="M16013"/>
      <c r="N16013"/>
      <c r="O16013"/>
      <c r="P16013"/>
      <c r="S16013"/>
    </row>
    <row r="16014" spans="1:20" x14ac:dyDescent="0.3">
      <c r="A16014" s="25"/>
      <c r="B16014"/>
      <c r="C16014"/>
      <c r="D16014"/>
      <c r="E16014"/>
      <c r="F16014"/>
      <c r="G16014"/>
      <c r="H16014"/>
      <c r="I16014"/>
      <c r="K16014"/>
      <c r="L16014"/>
      <c r="M16014"/>
      <c r="N16014"/>
      <c r="O16014"/>
      <c r="P16014"/>
      <c r="S16014"/>
      <c r="T16014" s="7"/>
    </row>
    <row r="16015" spans="1:20" x14ac:dyDescent="0.3">
      <c r="A16015" s="25"/>
      <c r="B16015"/>
      <c r="C16015"/>
      <c r="D16015"/>
      <c r="E16015"/>
      <c r="F16015"/>
      <c r="G16015"/>
      <c r="H16015"/>
      <c r="I16015"/>
      <c r="K16015"/>
      <c r="L16015"/>
      <c r="M16015"/>
      <c r="N16015"/>
      <c r="O16015"/>
      <c r="P16015"/>
      <c r="S16015"/>
    </row>
    <row r="16016" spans="1:20" x14ac:dyDescent="0.3">
      <c r="A16016" s="25"/>
      <c r="B16016"/>
      <c r="C16016"/>
      <c r="D16016"/>
      <c r="E16016"/>
      <c r="F16016"/>
      <c r="G16016"/>
      <c r="H16016"/>
      <c r="I16016" s="14"/>
      <c r="K16016"/>
      <c r="L16016"/>
      <c r="M16016"/>
      <c r="N16016"/>
      <c r="O16016"/>
      <c r="P16016"/>
      <c r="S16016"/>
    </row>
    <row r="16017" spans="1:19" x14ac:dyDescent="0.3">
      <c r="A16017" s="25"/>
      <c r="B16017"/>
      <c r="C16017"/>
      <c r="D16017"/>
      <c r="E16017"/>
      <c r="F16017"/>
      <c r="G16017"/>
      <c r="H16017" s="26"/>
      <c r="I16017" s="26"/>
      <c r="K16017"/>
      <c r="L16017"/>
      <c r="M16017"/>
      <c r="N16017"/>
      <c r="O16017"/>
      <c r="P16017"/>
      <c r="S16017"/>
    </row>
    <row r="16018" spans="1:19" x14ac:dyDescent="0.3">
      <c r="A16018" s="25"/>
      <c r="B16018"/>
      <c r="C16018"/>
      <c r="D16018"/>
      <c r="E16018"/>
      <c r="F16018"/>
      <c r="G16018"/>
      <c r="H16018" s="26"/>
      <c r="I16018" s="26"/>
      <c r="K16018"/>
      <c r="L16018"/>
      <c r="M16018"/>
      <c r="N16018"/>
      <c r="O16018"/>
      <c r="P16018"/>
      <c r="S16018"/>
    </row>
    <row r="16019" spans="1:19" x14ac:dyDescent="0.3">
      <c r="A16019" s="25"/>
      <c r="B16019"/>
      <c r="C16019"/>
      <c r="D16019"/>
      <c r="E16019"/>
      <c r="F16019"/>
      <c r="G16019"/>
      <c r="H16019" s="26"/>
      <c r="I16019" s="26"/>
      <c r="K16019"/>
      <c r="L16019"/>
      <c r="M16019"/>
      <c r="N16019"/>
      <c r="O16019"/>
      <c r="P16019"/>
      <c r="S16019"/>
    </row>
    <row r="16020" spans="1:19" x14ac:dyDescent="0.3">
      <c r="A16020" s="25"/>
      <c r="B16020"/>
      <c r="C16020"/>
      <c r="D16020"/>
      <c r="E16020"/>
      <c r="F16020"/>
      <c r="G16020"/>
      <c r="H16020" s="26"/>
      <c r="I16020" s="26"/>
      <c r="K16020"/>
      <c r="L16020"/>
      <c r="M16020"/>
      <c r="N16020"/>
      <c r="O16020"/>
      <c r="P16020"/>
      <c r="S16020"/>
    </row>
    <row r="16021" spans="1:19" x14ac:dyDescent="0.3">
      <c r="A16021" s="25"/>
      <c r="B16021"/>
      <c r="C16021"/>
      <c r="D16021"/>
      <c r="E16021"/>
      <c r="F16021"/>
      <c r="G16021"/>
      <c r="H16021"/>
      <c r="I16021"/>
      <c r="K16021"/>
      <c r="L16021"/>
      <c r="M16021"/>
      <c r="N16021"/>
      <c r="O16021"/>
      <c r="P16021"/>
      <c r="S16021"/>
    </row>
    <row r="16022" spans="1:19" x14ac:dyDescent="0.3">
      <c r="A16022" s="25"/>
      <c r="B16022"/>
      <c r="C16022"/>
      <c r="D16022"/>
      <c r="E16022"/>
      <c r="F16022"/>
      <c r="G16022"/>
      <c r="H16022"/>
      <c r="I16022"/>
      <c r="K16022"/>
      <c r="L16022"/>
      <c r="M16022"/>
      <c r="N16022"/>
      <c r="O16022"/>
      <c r="P16022"/>
      <c r="S16022"/>
    </row>
    <row r="16023" spans="1:19" x14ac:dyDescent="0.3">
      <c r="A16023" s="25"/>
      <c r="B16023"/>
      <c r="C16023"/>
      <c r="D16023"/>
      <c r="E16023"/>
      <c r="F16023"/>
      <c r="G16023"/>
      <c r="H16023"/>
      <c r="I16023"/>
      <c r="K16023"/>
      <c r="L16023"/>
      <c r="M16023"/>
      <c r="N16023"/>
      <c r="O16023"/>
      <c r="P16023"/>
      <c r="S16023"/>
    </row>
    <row r="16024" spans="1:19" x14ac:dyDescent="0.3">
      <c r="A16024" s="25"/>
      <c r="B16024"/>
      <c r="C16024"/>
      <c r="D16024"/>
      <c r="E16024"/>
      <c r="F16024"/>
      <c r="G16024"/>
      <c r="H16024"/>
      <c r="I16024"/>
      <c r="K16024"/>
      <c r="L16024"/>
      <c r="M16024"/>
      <c r="N16024"/>
      <c r="O16024"/>
      <c r="P16024"/>
      <c r="S16024"/>
    </row>
    <row r="16025" spans="1:19" x14ac:dyDescent="0.3">
      <c r="A16025" s="25"/>
      <c r="B16025"/>
      <c r="C16025"/>
      <c r="D16025"/>
      <c r="E16025"/>
      <c r="F16025"/>
      <c r="G16025"/>
      <c r="H16025"/>
      <c r="I16025"/>
      <c r="K16025"/>
      <c r="L16025"/>
      <c r="M16025"/>
      <c r="N16025"/>
      <c r="O16025"/>
      <c r="P16025"/>
      <c r="S16025"/>
    </row>
    <row r="16026" spans="1:19" x14ac:dyDescent="0.3">
      <c r="A16026" s="25"/>
      <c r="B16026"/>
      <c r="C16026"/>
      <c r="D16026"/>
      <c r="E16026"/>
      <c r="F16026"/>
      <c r="G16026"/>
      <c r="H16026"/>
      <c r="I16026"/>
      <c r="K16026"/>
      <c r="L16026"/>
      <c r="M16026"/>
      <c r="N16026"/>
      <c r="O16026"/>
      <c r="P16026"/>
      <c r="S16026"/>
    </row>
    <row r="16027" spans="1:19" x14ac:dyDescent="0.3">
      <c r="A16027" s="25"/>
      <c r="B16027"/>
      <c r="C16027"/>
      <c r="D16027"/>
      <c r="E16027"/>
      <c r="F16027"/>
      <c r="G16027"/>
      <c r="H16027"/>
      <c r="I16027"/>
      <c r="K16027"/>
      <c r="L16027"/>
      <c r="M16027"/>
      <c r="N16027"/>
      <c r="O16027"/>
      <c r="P16027"/>
      <c r="S16027"/>
    </row>
    <row r="16028" spans="1:19" x14ac:dyDescent="0.3">
      <c r="A16028" s="25"/>
      <c r="B16028"/>
      <c r="C16028"/>
      <c r="D16028"/>
      <c r="E16028"/>
      <c r="F16028"/>
      <c r="G16028"/>
      <c r="H16028"/>
      <c r="I16028"/>
      <c r="K16028"/>
      <c r="L16028"/>
      <c r="M16028"/>
      <c r="N16028"/>
      <c r="O16028"/>
      <c r="P16028"/>
      <c r="S16028"/>
    </row>
    <row r="16029" spans="1:19" x14ac:dyDescent="0.3">
      <c r="A16029" s="25"/>
      <c r="B16029"/>
      <c r="C16029"/>
      <c r="D16029"/>
      <c r="E16029"/>
      <c r="F16029"/>
      <c r="G16029"/>
      <c r="H16029"/>
      <c r="I16029" s="14"/>
      <c r="K16029"/>
      <c r="L16029"/>
      <c r="M16029"/>
      <c r="N16029"/>
      <c r="O16029"/>
      <c r="P16029"/>
      <c r="S16029"/>
    </row>
    <row r="16030" spans="1:19" x14ac:dyDescent="0.3">
      <c r="A16030" s="25"/>
      <c r="B16030"/>
      <c r="C16030"/>
      <c r="D16030"/>
      <c r="E16030"/>
      <c r="F16030"/>
      <c r="G16030"/>
      <c r="H16030"/>
      <c r="I16030"/>
      <c r="K16030"/>
      <c r="L16030"/>
      <c r="M16030"/>
      <c r="N16030"/>
      <c r="O16030"/>
      <c r="P16030"/>
      <c r="S16030"/>
    </row>
    <row r="16031" spans="1:19" x14ac:dyDescent="0.3">
      <c r="A16031" s="25"/>
      <c r="B16031"/>
      <c r="C16031"/>
      <c r="D16031"/>
      <c r="E16031"/>
      <c r="F16031"/>
      <c r="G16031"/>
      <c r="H16031"/>
      <c r="I16031"/>
      <c r="K16031"/>
      <c r="L16031"/>
      <c r="M16031"/>
      <c r="N16031"/>
      <c r="O16031"/>
      <c r="P16031"/>
      <c r="S16031"/>
    </row>
    <row r="16032" spans="1:19" x14ac:dyDescent="0.3">
      <c r="A16032" s="25"/>
      <c r="B16032"/>
      <c r="C16032"/>
      <c r="D16032"/>
      <c r="E16032"/>
      <c r="F16032"/>
      <c r="G16032"/>
      <c r="H16032"/>
      <c r="I16032"/>
      <c r="K16032"/>
      <c r="L16032"/>
      <c r="M16032"/>
      <c r="N16032"/>
      <c r="O16032"/>
      <c r="P16032"/>
      <c r="S16032"/>
    </row>
    <row r="16033" spans="1:20" x14ac:dyDescent="0.3">
      <c r="A16033" s="25"/>
      <c r="B16033"/>
      <c r="C16033"/>
      <c r="D16033"/>
      <c r="E16033"/>
      <c r="F16033"/>
      <c r="G16033"/>
      <c r="H16033" s="26"/>
      <c r="I16033" s="26"/>
      <c r="K16033"/>
      <c r="L16033"/>
      <c r="M16033"/>
      <c r="N16033"/>
      <c r="O16033"/>
      <c r="P16033"/>
      <c r="S16033"/>
    </row>
    <row r="16034" spans="1:20" x14ac:dyDescent="0.3">
      <c r="A16034" s="25"/>
      <c r="B16034"/>
      <c r="C16034"/>
      <c r="D16034"/>
      <c r="E16034"/>
      <c r="F16034"/>
      <c r="G16034"/>
      <c r="H16034" s="26"/>
      <c r="I16034" s="26"/>
      <c r="K16034"/>
      <c r="L16034"/>
      <c r="M16034"/>
      <c r="N16034"/>
      <c r="O16034"/>
      <c r="P16034"/>
      <c r="S16034"/>
    </row>
    <row r="16035" spans="1:20" x14ac:dyDescent="0.3">
      <c r="A16035" s="25"/>
      <c r="B16035"/>
      <c r="C16035"/>
      <c r="D16035"/>
      <c r="E16035"/>
      <c r="F16035"/>
      <c r="G16035"/>
      <c r="H16035" s="26"/>
      <c r="I16035" s="26"/>
      <c r="K16035"/>
      <c r="L16035"/>
      <c r="M16035"/>
      <c r="N16035"/>
      <c r="O16035"/>
      <c r="P16035"/>
      <c r="S16035"/>
    </row>
    <row r="16036" spans="1:20" x14ac:dyDescent="0.3">
      <c r="A16036" s="25"/>
      <c r="B16036"/>
      <c r="C16036"/>
      <c r="D16036"/>
      <c r="E16036"/>
      <c r="F16036"/>
      <c r="G16036"/>
      <c r="H16036"/>
      <c r="I16036"/>
      <c r="K16036"/>
      <c r="L16036"/>
      <c r="M16036"/>
      <c r="N16036"/>
      <c r="O16036"/>
      <c r="P16036"/>
      <c r="S16036"/>
    </row>
    <row r="16037" spans="1:20" x14ac:dyDescent="0.3">
      <c r="A16037" s="25"/>
      <c r="B16037"/>
      <c r="C16037"/>
      <c r="D16037"/>
      <c r="E16037"/>
      <c r="F16037"/>
      <c r="G16037"/>
      <c r="H16037"/>
      <c r="I16037"/>
      <c r="K16037"/>
      <c r="L16037"/>
      <c r="M16037"/>
      <c r="N16037"/>
      <c r="O16037"/>
      <c r="P16037"/>
      <c r="S16037"/>
    </row>
    <row r="16038" spans="1:20" x14ac:dyDescent="0.3">
      <c r="A16038" s="25"/>
      <c r="B16038"/>
      <c r="C16038"/>
      <c r="D16038"/>
      <c r="E16038"/>
      <c r="F16038"/>
      <c r="G16038"/>
      <c r="H16038"/>
      <c r="I16038"/>
      <c r="K16038"/>
      <c r="L16038"/>
      <c r="M16038"/>
      <c r="N16038"/>
      <c r="O16038"/>
      <c r="P16038"/>
      <c r="S16038"/>
    </row>
    <row r="16039" spans="1:20" x14ac:dyDescent="0.3">
      <c r="A16039" s="25"/>
      <c r="B16039"/>
      <c r="C16039"/>
      <c r="D16039"/>
      <c r="E16039"/>
      <c r="F16039"/>
      <c r="G16039"/>
      <c r="H16039"/>
      <c r="I16039"/>
      <c r="K16039"/>
      <c r="L16039"/>
      <c r="M16039"/>
      <c r="N16039"/>
      <c r="O16039"/>
      <c r="P16039"/>
      <c r="S16039"/>
    </row>
    <row r="16040" spans="1:20" x14ac:dyDescent="0.3">
      <c r="A16040" s="25"/>
      <c r="B16040"/>
      <c r="C16040"/>
      <c r="D16040"/>
      <c r="E16040"/>
      <c r="F16040"/>
      <c r="G16040"/>
      <c r="H16040"/>
      <c r="I16040"/>
      <c r="K16040"/>
      <c r="L16040"/>
      <c r="M16040"/>
      <c r="N16040"/>
      <c r="O16040"/>
      <c r="P16040"/>
      <c r="S16040"/>
    </row>
    <row r="16041" spans="1:20" x14ac:dyDescent="0.3">
      <c r="A16041" s="25"/>
      <c r="B16041"/>
      <c r="C16041"/>
      <c r="D16041"/>
      <c r="E16041"/>
      <c r="F16041"/>
      <c r="G16041"/>
      <c r="H16041" s="14"/>
      <c r="I16041" s="14"/>
      <c r="K16041"/>
      <c r="L16041"/>
      <c r="M16041"/>
      <c r="N16041"/>
      <c r="O16041"/>
      <c r="P16041"/>
      <c r="S16041"/>
    </row>
    <row r="16042" spans="1:20" x14ac:dyDescent="0.3">
      <c r="A16042" s="25"/>
      <c r="B16042"/>
      <c r="C16042"/>
      <c r="D16042"/>
      <c r="E16042"/>
      <c r="F16042"/>
      <c r="G16042"/>
      <c r="H16042"/>
      <c r="I16042"/>
      <c r="K16042"/>
      <c r="L16042"/>
      <c r="M16042"/>
      <c r="N16042"/>
      <c r="O16042"/>
      <c r="P16042"/>
      <c r="S16042"/>
    </row>
    <row r="16043" spans="1:20" x14ac:dyDescent="0.3">
      <c r="A16043" s="25"/>
      <c r="B16043"/>
      <c r="C16043"/>
      <c r="D16043"/>
      <c r="E16043"/>
      <c r="F16043"/>
      <c r="G16043"/>
      <c r="H16043"/>
      <c r="I16043"/>
      <c r="K16043"/>
      <c r="L16043"/>
      <c r="M16043"/>
      <c r="N16043"/>
      <c r="O16043"/>
      <c r="P16043"/>
      <c r="S16043"/>
    </row>
    <row r="16044" spans="1:20" x14ac:dyDescent="0.3">
      <c r="A16044" s="25"/>
      <c r="B16044"/>
      <c r="C16044"/>
      <c r="D16044"/>
      <c r="E16044"/>
      <c r="F16044"/>
      <c r="G16044"/>
      <c r="H16044"/>
      <c r="I16044"/>
      <c r="K16044"/>
      <c r="L16044"/>
      <c r="M16044"/>
      <c r="N16044"/>
      <c r="O16044"/>
      <c r="P16044"/>
      <c r="S16044"/>
    </row>
    <row r="16045" spans="1:20" x14ac:dyDescent="0.3">
      <c r="A16045" s="25"/>
      <c r="B16045"/>
      <c r="C16045"/>
      <c r="D16045"/>
      <c r="E16045"/>
      <c r="F16045"/>
      <c r="G16045"/>
      <c r="H16045" s="26"/>
      <c r="I16045" s="26"/>
      <c r="K16045"/>
      <c r="L16045"/>
      <c r="M16045"/>
      <c r="N16045"/>
      <c r="O16045"/>
      <c r="P16045"/>
      <c r="S16045"/>
    </row>
    <row r="16046" spans="1:20" x14ac:dyDescent="0.3">
      <c r="A16046" s="25"/>
      <c r="B16046"/>
      <c r="C16046"/>
      <c r="D16046"/>
      <c r="E16046"/>
      <c r="F16046"/>
      <c r="G16046"/>
      <c r="H16046" s="26"/>
      <c r="I16046" s="26"/>
      <c r="K16046"/>
      <c r="L16046"/>
      <c r="M16046"/>
      <c r="N16046"/>
      <c r="O16046"/>
      <c r="P16046"/>
      <c r="S16046"/>
    </row>
    <row r="16047" spans="1:20" x14ac:dyDescent="0.3">
      <c r="A16047" s="25"/>
      <c r="B16047"/>
      <c r="C16047"/>
      <c r="D16047"/>
      <c r="E16047"/>
      <c r="F16047"/>
      <c r="G16047"/>
      <c r="H16047" s="26"/>
      <c r="I16047" s="26"/>
      <c r="K16047"/>
      <c r="L16047"/>
      <c r="M16047"/>
      <c r="N16047"/>
      <c r="O16047"/>
      <c r="P16047"/>
      <c r="S16047"/>
    </row>
    <row r="16048" spans="1:20" x14ac:dyDescent="0.3">
      <c r="A16048" s="25"/>
      <c r="B16048"/>
      <c r="C16048"/>
      <c r="D16048"/>
      <c r="E16048"/>
      <c r="F16048"/>
      <c r="G16048"/>
      <c r="H16048" s="26"/>
      <c r="I16048" s="26"/>
      <c r="K16048"/>
      <c r="L16048"/>
      <c r="M16048"/>
      <c r="N16048"/>
      <c r="O16048"/>
      <c r="P16048"/>
      <c r="S16048"/>
      <c r="T16048" s="7"/>
    </row>
    <row r="16049" spans="1:20" x14ac:dyDescent="0.3">
      <c r="A16049" s="25"/>
      <c r="B16049"/>
      <c r="C16049"/>
      <c r="D16049"/>
      <c r="E16049"/>
      <c r="F16049"/>
      <c r="G16049"/>
      <c r="H16049" s="26"/>
      <c r="I16049" s="26"/>
      <c r="K16049"/>
      <c r="L16049"/>
      <c r="M16049"/>
      <c r="N16049"/>
      <c r="O16049"/>
      <c r="P16049"/>
      <c r="S16049"/>
    </row>
    <row r="16050" spans="1:20" x14ac:dyDescent="0.3">
      <c r="A16050" s="25"/>
      <c r="B16050"/>
      <c r="C16050"/>
      <c r="D16050"/>
      <c r="E16050"/>
      <c r="F16050"/>
      <c r="G16050"/>
      <c r="H16050" s="26"/>
      <c r="I16050" s="26"/>
      <c r="K16050"/>
      <c r="L16050"/>
      <c r="M16050"/>
      <c r="N16050"/>
      <c r="O16050"/>
      <c r="P16050"/>
      <c r="S16050"/>
    </row>
    <row r="16051" spans="1:20" x14ac:dyDescent="0.3">
      <c r="A16051" s="25"/>
      <c r="B16051"/>
      <c r="C16051"/>
      <c r="D16051"/>
      <c r="E16051"/>
      <c r="F16051"/>
      <c r="G16051"/>
      <c r="H16051"/>
      <c r="I16051" s="26"/>
      <c r="K16051"/>
      <c r="L16051"/>
      <c r="M16051"/>
      <c r="N16051"/>
      <c r="O16051"/>
      <c r="P16051"/>
      <c r="S16051"/>
      <c r="T16051" s="7"/>
    </row>
    <row r="16052" spans="1:20" x14ac:dyDescent="0.3">
      <c r="A16052" s="25"/>
      <c r="B16052"/>
      <c r="C16052"/>
      <c r="D16052"/>
      <c r="E16052"/>
      <c r="F16052"/>
      <c r="G16052"/>
      <c r="H16052" s="14"/>
      <c r="I16052" s="26"/>
      <c r="K16052"/>
      <c r="L16052"/>
      <c r="M16052"/>
      <c r="N16052"/>
      <c r="O16052"/>
      <c r="P16052"/>
      <c r="S16052"/>
      <c r="T16052" s="7"/>
    </row>
    <row r="16053" spans="1:20" x14ac:dyDescent="0.3">
      <c r="A16053" s="25"/>
      <c r="B16053"/>
      <c r="C16053"/>
      <c r="D16053"/>
      <c r="E16053"/>
      <c r="F16053"/>
      <c r="G16053"/>
      <c r="H16053"/>
      <c r="I16053" s="26"/>
      <c r="K16053"/>
      <c r="L16053"/>
      <c r="M16053"/>
      <c r="N16053"/>
      <c r="O16053"/>
      <c r="P16053"/>
      <c r="S16053"/>
    </row>
    <row r="16054" spans="1:20" x14ac:dyDescent="0.3">
      <c r="A16054" s="25"/>
      <c r="B16054"/>
      <c r="C16054"/>
      <c r="D16054"/>
      <c r="E16054"/>
      <c r="F16054"/>
      <c r="G16054"/>
      <c r="H16054"/>
      <c r="I16054" s="26"/>
      <c r="K16054"/>
      <c r="L16054"/>
      <c r="M16054"/>
      <c r="N16054"/>
      <c r="O16054"/>
      <c r="P16054"/>
      <c r="S16054"/>
    </row>
    <row r="16055" spans="1:20" x14ac:dyDescent="0.3">
      <c r="A16055" s="25"/>
      <c r="B16055"/>
      <c r="C16055"/>
      <c r="D16055"/>
      <c r="E16055"/>
      <c r="F16055"/>
      <c r="G16055"/>
      <c r="H16055"/>
      <c r="I16055" s="26"/>
      <c r="K16055"/>
      <c r="L16055"/>
      <c r="M16055"/>
      <c r="N16055"/>
      <c r="O16055"/>
      <c r="P16055"/>
      <c r="S16055"/>
    </row>
    <row r="16056" spans="1:20" x14ac:dyDescent="0.3">
      <c r="A16056" s="25"/>
      <c r="B16056"/>
      <c r="C16056"/>
      <c r="D16056"/>
      <c r="E16056"/>
      <c r="F16056"/>
      <c r="G16056"/>
      <c r="H16056" s="14"/>
      <c r="I16056" s="26"/>
      <c r="K16056"/>
      <c r="L16056"/>
      <c r="M16056"/>
      <c r="N16056"/>
      <c r="O16056"/>
      <c r="P16056"/>
      <c r="S16056"/>
      <c r="T16056" s="7"/>
    </row>
    <row r="16057" spans="1:20" x14ac:dyDescent="0.3">
      <c r="A16057" s="25"/>
      <c r="B16057"/>
      <c r="C16057"/>
      <c r="D16057"/>
      <c r="E16057"/>
      <c r="F16057"/>
      <c r="G16057"/>
      <c r="H16057" s="26"/>
      <c r="I16057" s="26"/>
      <c r="K16057"/>
      <c r="L16057"/>
      <c r="M16057"/>
      <c r="N16057"/>
      <c r="O16057"/>
      <c r="P16057"/>
      <c r="S16057"/>
      <c r="T16057" s="7"/>
    </row>
    <row r="16058" spans="1:20" x14ac:dyDescent="0.3">
      <c r="A16058" s="25"/>
      <c r="B16058"/>
      <c r="C16058"/>
      <c r="D16058"/>
      <c r="E16058"/>
      <c r="F16058"/>
      <c r="G16058"/>
      <c r="H16058" s="26"/>
      <c r="I16058" s="26"/>
      <c r="K16058"/>
      <c r="L16058"/>
      <c r="M16058"/>
      <c r="N16058"/>
      <c r="O16058"/>
      <c r="P16058"/>
      <c r="S16058"/>
    </row>
    <row r="16059" spans="1:20" x14ac:dyDescent="0.3">
      <c r="A16059" s="25"/>
      <c r="B16059"/>
      <c r="C16059"/>
      <c r="D16059"/>
      <c r="E16059"/>
      <c r="F16059"/>
      <c r="G16059"/>
      <c r="H16059" s="26"/>
      <c r="I16059" s="26"/>
      <c r="K16059"/>
      <c r="L16059"/>
      <c r="M16059"/>
      <c r="N16059"/>
      <c r="O16059"/>
      <c r="P16059"/>
      <c r="S16059"/>
    </row>
    <row r="16060" spans="1:20" x14ac:dyDescent="0.3">
      <c r="A16060" s="25"/>
      <c r="B16060"/>
      <c r="C16060"/>
      <c r="D16060"/>
      <c r="E16060"/>
      <c r="F16060"/>
      <c r="G16060"/>
      <c r="H16060" s="26"/>
      <c r="I16060" s="26"/>
      <c r="K16060"/>
      <c r="L16060"/>
      <c r="M16060"/>
      <c r="N16060"/>
      <c r="O16060"/>
      <c r="P16060"/>
      <c r="S16060"/>
    </row>
    <row r="16061" spans="1:20" x14ac:dyDescent="0.3">
      <c r="A16061" s="25"/>
      <c r="B16061"/>
      <c r="C16061"/>
      <c r="D16061"/>
      <c r="E16061"/>
      <c r="F16061"/>
      <c r="G16061"/>
      <c r="H16061" s="26"/>
      <c r="I16061" s="26"/>
      <c r="K16061"/>
      <c r="L16061"/>
      <c r="M16061"/>
      <c r="N16061"/>
      <c r="O16061"/>
      <c r="P16061"/>
      <c r="S16061"/>
    </row>
    <row r="16062" spans="1:20" x14ac:dyDescent="0.3">
      <c r="A16062" s="25"/>
      <c r="B16062"/>
      <c r="C16062"/>
      <c r="D16062"/>
      <c r="E16062"/>
      <c r="F16062"/>
      <c r="G16062"/>
      <c r="H16062" s="26"/>
      <c r="I16062" s="26"/>
      <c r="K16062"/>
      <c r="L16062"/>
      <c r="M16062"/>
      <c r="N16062"/>
      <c r="O16062"/>
      <c r="P16062"/>
      <c r="S16062"/>
    </row>
    <row r="16063" spans="1:20" x14ac:dyDescent="0.3">
      <c r="A16063" s="25"/>
      <c r="B16063"/>
      <c r="C16063"/>
      <c r="D16063"/>
      <c r="E16063"/>
      <c r="F16063"/>
      <c r="G16063"/>
      <c r="H16063"/>
      <c r="I16063"/>
      <c r="K16063"/>
      <c r="L16063"/>
      <c r="M16063"/>
      <c r="N16063"/>
      <c r="O16063"/>
      <c r="P16063"/>
      <c r="S16063"/>
    </row>
    <row r="16064" spans="1:20" x14ac:dyDescent="0.3">
      <c r="A16064" s="25"/>
      <c r="B16064"/>
      <c r="C16064"/>
      <c r="D16064"/>
      <c r="E16064"/>
      <c r="F16064"/>
      <c r="G16064"/>
      <c r="H16064"/>
      <c r="I16064"/>
      <c r="K16064"/>
      <c r="L16064"/>
      <c r="M16064"/>
      <c r="N16064"/>
      <c r="O16064"/>
      <c r="P16064"/>
      <c r="S16064"/>
    </row>
    <row r="16065" spans="1:19" x14ac:dyDescent="0.3">
      <c r="A16065" s="25"/>
      <c r="B16065"/>
      <c r="C16065"/>
      <c r="D16065"/>
      <c r="E16065"/>
      <c r="F16065"/>
      <c r="G16065"/>
      <c r="H16065"/>
      <c r="I16065"/>
      <c r="K16065"/>
      <c r="L16065"/>
      <c r="M16065"/>
      <c r="N16065"/>
      <c r="O16065"/>
      <c r="P16065"/>
      <c r="S16065"/>
    </row>
    <row r="16066" spans="1:19" x14ac:dyDescent="0.3">
      <c r="A16066" s="25"/>
      <c r="B16066"/>
      <c r="C16066"/>
      <c r="D16066"/>
      <c r="E16066"/>
      <c r="F16066"/>
      <c r="G16066"/>
      <c r="H16066"/>
      <c r="I16066"/>
      <c r="K16066"/>
      <c r="L16066"/>
      <c r="M16066"/>
      <c r="N16066"/>
      <c r="O16066"/>
      <c r="P16066"/>
      <c r="S16066"/>
    </row>
    <row r="16067" spans="1:19" x14ac:dyDescent="0.3">
      <c r="A16067" s="25"/>
      <c r="B16067"/>
      <c r="C16067"/>
      <c r="D16067"/>
      <c r="E16067"/>
      <c r="F16067"/>
      <c r="G16067"/>
      <c r="H16067"/>
      <c r="I16067"/>
      <c r="K16067"/>
      <c r="L16067"/>
      <c r="M16067"/>
      <c r="N16067"/>
      <c r="O16067"/>
      <c r="P16067"/>
      <c r="S16067"/>
    </row>
    <row r="16068" spans="1:19" x14ac:dyDescent="0.3">
      <c r="A16068" s="25"/>
      <c r="B16068"/>
      <c r="C16068"/>
      <c r="D16068"/>
      <c r="E16068"/>
      <c r="F16068"/>
      <c r="G16068"/>
      <c r="H16068"/>
      <c r="I16068"/>
      <c r="K16068"/>
      <c r="L16068"/>
      <c r="M16068"/>
      <c r="N16068"/>
      <c r="O16068"/>
      <c r="P16068"/>
      <c r="S16068"/>
    </row>
    <row r="16069" spans="1:19" x14ac:dyDescent="0.3">
      <c r="A16069" s="25"/>
      <c r="B16069"/>
      <c r="C16069"/>
      <c r="D16069"/>
      <c r="E16069"/>
      <c r="F16069"/>
      <c r="G16069"/>
      <c r="H16069"/>
      <c r="I16069"/>
      <c r="K16069"/>
      <c r="L16069"/>
      <c r="M16069"/>
      <c r="N16069"/>
      <c r="O16069"/>
      <c r="P16069"/>
      <c r="S16069"/>
    </row>
    <row r="16070" spans="1:19" x14ac:dyDescent="0.3">
      <c r="A16070" s="25"/>
      <c r="B16070"/>
      <c r="C16070"/>
      <c r="D16070"/>
      <c r="E16070"/>
      <c r="F16070"/>
      <c r="G16070"/>
      <c r="H16070"/>
      <c r="I16070"/>
      <c r="K16070"/>
      <c r="L16070"/>
      <c r="M16070"/>
      <c r="N16070"/>
      <c r="O16070"/>
      <c r="P16070"/>
      <c r="S16070"/>
    </row>
    <row r="16071" spans="1:19" x14ac:dyDescent="0.3">
      <c r="A16071" s="25"/>
      <c r="B16071"/>
      <c r="C16071"/>
      <c r="D16071"/>
      <c r="E16071"/>
      <c r="F16071"/>
      <c r="G16071"/>
      <c r="H16071"/>
      <c r="I16071"/>
      <c r="K16071"/>
      <c r="L16071"/>
      <c r="M16071"/>
      <c r="N16071"/>
      <c r="O16071"/>
      <c r="P16071"/>
      <c r="S16071"/>
    </row>
    <row r="16072" spans="1:19" x14ac:dyDescent="0.3">
      <c r="A16072" s="25"/>
      <c r="B16072"/>
      <c r="C16072"/>
      <c r="D16072"/>
      <c r="E16072"/>
      <c r="F16072"/>
      <c r="G16072"/>
      <c r="H16072"/>
      <c r="I16072" s="14"/>
      <c r="K16072"/>
      <c r="L16072"/>
      <c r="M16072"/>
      <c r="N16072"/>
      <c r="O16072"/>
      <c r="P16072"/>
      <c r="S16072"/>
    </row>
    <row r="16073" spans="1:19" x14ac:dyDescent="0.3">
      <c r="A16073" s="25"/>
      <c r="B16073"/>
      <c r="C16073"/>
      <c r="D16073"/>
      <c r="E16073"/>
      <c r="F16073"/>
      <c r="G16073"/>
      <c r="H16073"/>
      <c r="I16073" s="14"/>
      <c r="K16073"/>
      <c r="L16073"/>
      <c r="M16073"/>
      <c r="N16073"/>
      <c r="O16073"/>
      <c r="P16073"/>
      <c r="S16073"/>
    </row>
    <row r="16074" spans="1:19" x14ac:dyDescent="0.3">
      <c r="A16074" s="25"/>
      <c r="B16074"/>
      <c r="C16074"/>
      <c r="D16074"/>
      <c r="E16074"/>
      <c r="F16074"/>
      <c r="G16074"/>
      <c r="H16074"/>
      <c r="I16074" s="14"/>
      <c r="K16074"/>
      <c r="L16074"/>
      <c r="M16074"/>
      <c r="N16074"/>
      <c r="O16074"/>
      <c r="P16074"/>
      <c r="S16074"/>
    </row>
    <row r="16075" spans="1:19" x14ac:dyDescent="0.3">
      <c r="A16075" s="25"/>
      <c r="B16075"/>
      <c r="C16075"/>
      <c r="D16075"/>
      <c r="E16075"/>
      <c r="F16075"/>
      <c r="G16075"/>
      <c r="H16075" s="26"/>
      <c r="I16075" s="26"/>
      <c r="K16075"/>
      <c r="L16075"/>
      <c r="M16075"/>
      <c r="N16075"/>
      <c r="O16075"/>
      <c r="P16075"/>
      <c r="S16075"/>
    </row>
    <row r="16076" spans="1:19" x14ac:dyDescent="0.3">
      <c r="A16076" s="25"/>
      <c r="B16076"/>
      <c r="C16076"/>
      <c r="D16076"/>
      <c r="E16076"/>
      <c r="F16076"/>
      <c r="G16076"/>
      <c r="H16076" s="26"/>
      <c r="I16076" s="26"/>
      <c r="K16076"/>
      <c r="L16076"/>
      <c r="M16076"/>
      <c r="N16076"/>
      <c r="O16076"/>
      <c r="P16076"/>
      <c r="S16076"/>
    </row>
    <row r="16077" spans="1:19" x14ac:dyDescent="0.3">
      <c r="A16077" s="25"/>
      <c r="B16077"/>
      <c r="C16077"/>
      <c r="D16077"/>
      <c r="E16077"/>
      <c r="F16077"/>
      <c r="G16077"/>
      <c r="H16077" s="26"/>
      <c r="I16077" s="26"/>
      <c r="K16077"/>
      <c r="L16077"/>
      <c r="M16077"/>
      <c r="N16077"/>
      <c r="O16077"/>
      <c r="P16077"/>
      <c r="S16077"/>
    </row>
    <row r="16078" spans="1:19" x14ac:dyDescent="0.3">
      <c r="A16078" s="25"/>
      <c r="B16078"/>
      <c r="C16078"/>
      <c r="D16078"/>
      <c r="E16078"/>
      <c r="F16078"/>
      <c r="G16078"/>
      <c r="H16078" s="26"/>
      <c r="I16078" s="26"/>
      <c r="K16078"/>
      <c r="L16078"/>
      <c r="M16078"/>
      <c r="N16078"/>
      <c r="O16078"/>
      <c r="P16078"/>
      <c r="S16078"/>
    </row>
    <row r="16079" spans="1:19" x14ac:dyDescent="0.3">
      <c r="A16079" s="25"/>
      <c r="B16079"/>
      <c r="C16079"/>
      <c r="D16079"/>
      <c r="E16079"/>
      <c r="F16079"/>
      <c r="G16079"/>
      <c r="H16079" s="26"/>
      <c r="I16079" s="26"/>
      <c r="K16079"/>
      <c r="L16079"/>
      <c r="M16079"/>
      <c r="N16079"/>
      <c r="O16079"/>
      <c r="P16079"/>
      <c r="S16079"/>
    </row>
    <row r="16080" spans="1:19" x14ac:dyDescent="0.3">
      <c r="A16080" s="25"/>
      <c r="B16080"/>
      <c r="C16080"/>
      <c r="D16080"/>
      <c r="E16080"/>
      <c r="F16080"/>
      <c r="G16080"/>
      <c r="H16080" s="26"/>
      <c r="I16080" s="26"/>
      <c r="K16080"/>
      <c r="L16080"/>
      <c r="M16080"/>
      <c r="N16080"/>
      <c r="O16080"/>
      <c r="P16080"/>
      <c r="S16080"/>
    </row>
    <row r="16081" spans="1:20" x14ac:dyDescent="0.3">
      <c r="A16081" s="25"/>
      <c r="B16081"/>
      <c r="C16081"/>
      <c r="D16081"/>
      <c r="E16081"/>
      <c r="F16081"/>
      <c r="G16081"/>
      <c r="H16081" s="26"/>
      <c r="I16081" s="26"/>
      <c r="K16081"/>
      <c r="L16081"/>
      <c r="M16081"/>
      <c r="N16081"/>
      <c r="O16081"/>
      <c r="P16081"/>
      <c r="S16081"/>
    </row>
    <row r="16082" spans="1:20" x14ac:dyDescent="0.3">
      <c r="A16082" s="25"/>
      <c r="B16082"/>
      <c r="C16082"/>
      <c r="D16082"/>
      <c r="E16082"/>
      <c r="F16082"/>
      <c r="G16082"/>
      <c r="H16082" s="26"/>
      <c r="I16082" s="26"/>
      <c r="K16082"/>
      <c r="L16082"/>
      <c r="M16082"/>
      <c r="N16082"/>
      <c r="O16082"/>
      <c r="P16082"/>
      <c r="S16082"/>
    </row>
    <row r="16083" spans="1:20" x14ac:dyDescent="0.3">
      <c r="A16083" s="25"/>
      <c r="B16083"/>
      <c r="C16083"/>
      <c r="D16083"/>
      <c r="E16083"/>
      <c r="F16083"/>
      <c r="G16083"/>
      <c r="H16083" s="26"/>
      <c r="I16083" s="26"/>
      <c r="K16083"/>
      <c r="L16083"/>
      <c r="M16083"/>
      <c r="N16083"/>
      <c r="O16083"/>
      <c r="P16083"/>
      <c r="S16083"/>
      <c r="T16083" s="7"/>
    </row>
    <row r="16084" spans="1:20" x14ac:dyDescent="0.3">
      <c r="A16084" s="25"/>
      <c r="B16084"/>
      <c r="C16084"/>
      <c r="D16084"/>
      <c r="E16084"/>
      <c r="F16084"/>
      <c r="G16084"/>
      <c r="H16084" s="26"/>
      <c r="I16084" s="26"/>
      <c r="K16084"/>
      <c r="L16084"/>
      <c r="M16084"/>
      <c r="N16084"/>
      <c r="O16084"/>
      <c r="P16084"/>
      <c r="S16084"/>
      <c r="T16084" s="7"/>
    </row>
    <row r="16085" spans="1:20" x14ac:dyDescent="0.3">
      <c r="A16085" s="25"/>
      <c r="B16085"/>
      <c r="C16085"/>
      <c r="D16085"/>
      <c r="E16085"/>
      <c r="F16085"/>
      <c r="G16085"/>
      <c r="H16085" s="26"/>
      <c r="I16085" s="26"/>
      <c r="K16085"/>
      <c r="L16085"/>
      <c r="M16085"/>
      <c r="N16085"/>
      <c r="O16085"/>
      <c r="P16085"/>
      <c r="S16085"/>
    </row>
    <row r="16086" spans="1:20" x14ac:dyDescent="0.3">
      <c r="A16086" s="25"/>
      <c r="B16086"/>
      <c r="C16086"/>
      <c r="D16086"/>
      <c r="E16086"/>
      <c r="F16086"/>
      <c r="G16086"/>
      <c r="H16086" s="26"/>
      <c r="I16086" s="26"/>
      <c r="K16086"/>
      <c r="L16086"/>
      <c r="M16086"/>
      <c r="N16086"/>
      <c r="O16086"/>
      <c r="P16086"/>
      <c r="S16086"/>
      <c r="T16086" s="7"/>
    </row>
    <row r="16087" spans="1:20" x14ac:dyDescent="0.3">
      <c r="A16087" s="25"/>
      <c r="B16087"/>
      <c r="C16087"/>
      <c r="D16087"/>
      <c r="E16087"/>
      <c r="F16087"/>
      <c r="G16087"/>
      <c r="H16087"/>
      <c r="I16087"/>
      <c r="K16087"/>
      <c r="L16087"/>
      <c r="M16087"/>
      <c r="N16087"/>
      <c r="O16087"/>
      <c r="P16087"/>
      <c r="S16087"/>
    </row>
    <row r="16088" spans="1:20" x14ac:dyDescent="0.3">
      <c r="A16088" s="25"/>
      <c r="B16088"/>
      <c r="C16088"/>
      <c r="D16088"/>
      <c r="E16088"/>
      <c r="F16088"/>
      <c r="G16088"/>
      <c r="H16088"/>
      <c r="I16088" s="14"/>
      <c r="K16088"/>
      <c r="L16088"/>
      <c r="M16088"/>
      <c r="N16088"/>
      <c r="O16088"/>
      <c r="P16088"/>
      <c r="S16088"/>
    </row>
    <row r="16089" spans="1:20" x14ac:dyDescent="0.3">
      <c r="A16089" s="25"/>
      <c r="B16089"/>
      <c r="C16089"/>
      <c r="D16089"/>
      <c r="E16089"/>
      <c r="F16089"/>
      <c r="G16089"/>
      <c r="H16089"/>
      <c r="I16089"/>
      <c r="K16089"/>
      <c r="L16089"/>
      <c r="M16089"/>
      <c r="N16089"/>
      <c r="O16089"/>
      <c r="P16089"/>
      <c r="S16089"/>
    </row>
    <row r="16090" spans="1:20" x14ac:dyDescent="0.3">
      <c r="A16090" s="25"/>
      <c r="B16090"/>
      <c r="C16090"/>
      <c r="D16090"/>
      <c r="E16090"/>
      <c r="F16090"/>
      <c r="G16090"/>
      <c r="H16090"/>
      <c r="I16090"/>
      <c r="K16090"/>
      <c r="L16090"/>
      <c r="M16090"/>
      <c r="N16090"/>
      <c r="O16090"/>
      <c r="P16090"/>
      <c r="S16090"/>
    </row>
    <row r="16091" spans="1:20" x14ac:dyDescent="0.3">
      <c r="A16091" s="25"/>
      <c r="B16091"/>
      <c r="C16091"/>
      <c r="D16091"/>
      <c r="E16091"/>
      <c r="F16091"/>
      <c r="G16091"/>
      <c r="H16091"/>
      <c r="I16091"/>
      <c r="K16091"/>
      <c r="L16091"/>
      <c r="M16091"/>
      <c r="N16091"/>
      <c r="O16091"/>
      <c r="P16091"/>
      <c r="S16091"/>
    </row>
    <row r="16092" spans="1:20" x14ac:dyDescent="0.3">
      <c r="A16092" s="25"/>
      <c r="B16092"/>
      <c r="C16092"/>
      <c r="D16092"/>
      <c r="E16092"/>
      <c r="F16092"/>
      <c r="G16092"/>
      <c r="H16092" s="26"/>
      <c r="I16092" s="26"/>
      <c r="K16092"/>
      <c r="L16092"/>
      <c r="M16092"/>
      <c r="N16092"/>
      <c r="O16092"/>
      <c r="P16092"/>
      <c r="S16092"/>
    </row>
    <row r="16093" spans="1:20" x14ac:dyDescent="0.3">
      <c r="A16093" s="25"/>
      <c r="B16093"/>
      <c r="C16093"/>
      <c r="D16093"/>
      <c r="E16093"/>
      <c r="F16093"/>
      <c r="G16093"/>
      <c r="H16093" s="26"/>
      <c r="I16093" s="26"/>
      <c r="K16093"/>
      <c r="L16093"/>
      <c r="M16093"/>
      <c r="N16093"/>
      <c r="O16093"/>
      <c r="P16093"/>
      <c r="S16093"/>
    </row>
    <row r="16094" spans="1:20" x14ac:dyDescent="0.3">
      <c r="A16094" s="25"/>
      <c r="B16094"/>
      <c r="C16094"/>
      <c r="D16094"/>
      <c r="E16094"/>
      <c r="F16094"/>
      <c r="G16094"/>
      <c r="H16094" s="26"/>
      <c r="I16094" s="26"/>
      <c r="K16094"/>
      <c r="L16094"/>
      <c r="M16094"/>
      <c r="N16094"/>
      <c r="O16094"/>
      <c r="P16094"/>
      <c r="S16094"/>
    </row>
    <row r="16095" spans="1:20" x14ac:dyDescent="0.3">
      <c r="A16095" s="25"/>
      <c r="B16095"/>
      <c r="C16095"/>
      <c r="D16095"/>
      <c r="E16095"/>
      <c r="F16095"/>
      <c r="G16095"/>
      <c r="H16095" s="26"/>
      <c r="I16095" s="26"/>
      <c r="K16095"/>
      <c r="L16095"/>
      <c r="M16095"/>
      <c r="N16095"/>
      <c r="O16095"/>
      <c r="P16095"/>
      <c r="S16095"/>
    </row>
    <row r="16096" spans="1:20" x14ac:dyDescent="0.3">
      <c r="A16096" s="25"/>
      <c r="B16096"/>
      <c r="C16096"/>
      <c r="D16096"/>
      <c r="E16096"/>
      <c r="F16096"/>
      <c r="G16096"/>
      <c r="H16096" s="26"/>
      <c r="I16096" s="26"/>
      <c r="K16096"/>
      <c r="L16096"/>
      <c r="M16096"/>
      <c r="N16096"/>
      <c r="O16096"/>
      <c r="P16096"/>
      <c r="S16096"/>
      <c r="T16096" s="7"/>
    </row>
    <row r="16097" spans="1:20" x14ac:dyDescent="0.3">
      <c r="A16097" s="25"/>
      <c r="B16097"/>
      <c r="C16097"/>
      <c r="D16097"/>
      <c r="E16097"/>
      <c r="F16097"/>
      <c r="G16097"/>
      <c r="H16097"/>
      <c r="I16097" s="26"/>
      <c r="K16097"/>
      <c r="L16097"/>
      <c r="M16097"/>
      <c r="N16097"/>
      <c r="O16097"/>
      <c r="P16097"/>
      <c r="S16097"/>
      <c r="T16097" s="7"/>
    </row>
    <row r="16098" spans="1:20" x14ac:dyDescent="0.3">
      <c r="A16098" s="25"/>
      <c r="B16098"/>
      <c r="C16098"/>
      <c r="D16098"/>
      <c r="E16098"/>
      <c r="F16098"/>
      <c r="G16098"/>
      <c r="H16098"/>
      <c r="I16098" s="26"/>
      <c r="K16098"/>
      <c r="L16098"/>
      <c r="M16098"/>
      <c r="N16098"/>
      <c r="O16098"/>
      <c r="P16098"/>
      <c r="S16098"/>
    </row>
    <row r="16099" spans="1:20" x14ac:dyDescent="0.3">
      <c r="A16099" s="25"/>
      <c r="B16099"/>
      <c r="C16099"/>
      <c r="D16099"/>
      <c r="E16099"/>
      <c r="F16099"/>
      <c r="G16099"/>
      <c r="H16099"/>
      <c r="I16099" s="26"/>
      <c r="K16099"/>
      <c r="L16099"/>
      <c r="M16099"/>
      <c r="N16099"/>
      <c r="O16099"/>
      <c r="P16099"/>
      <c r="S16099"/>
    </row>
    <row r="16100" spans="1:20" x14ac:dyDescent="0.3">
      <c r="A16100" s="25"/>
      <c r="B16100"/>
      <c r="C16100"/>
      <c r="D16100"/>
      <c r="E16100"/>
      <c r="F16100"/>
      <c r="G16100"/>
      <c r="H16100"/>
      <c r="I16100" s="26"/>
      <c r="K16100"/>
      <c r="L16100"/>
      <c r="M16100"/>
      <c r="N16100"/>
      <c r="O16100"/>
      <c r="P16100"/>
      <c r="S16100"/>
    </row>
    <row r="16101" spans="1:20" x14ac:dyDescent="0.3">
      <c r="A16101" s="25"/>
      <c r="B16101"/>
      <c r="C16101"/>
      <c r="D16101"/>
      <c r="E16101"/>
      <c r="F16101"/>
      <c r="G16101"/>
      <c r="H16101"/>
      <c r="I16101" s="26"/>
      <c r="K16101"/>
      <c r="L16101"/>
      <c r="M16101"/>
      <c r="N16101"/>
      <c r="O16101"/>
      <c r="P16101"/>
      <c r="S16101"/>
    </row>
    <row r="16102" spans="1:20" x14ac:dyDescent="0.3">
      <c r="A16102" s="25"/>
      <c r="B16102"/>
      <c r="C16102"/>
      <c r="D16102"/>
      <c r="E16102"/>
      <c r="F16102"/>
      <c r="G16102"/>
      <c r="H16102"/>
      <c r="I16102"/>
      <c r="K16102"/>
      <c r="L16102"/>
      <c r="M16102"/>
      <c r="N16102"/>
      <c r="O16102"/>
      <c r="P16102"/>
      <c r="S16102"/>
    </row>
    <row r="16103" spans="1:20" x14ac:dyDescent="0.3">
      <c r="A16103" s="25"/>
      <c r="B16103"/>
      <c r="C16103"/>
      <c r="D16103"/>
      <c r="E16103"/>
      <c r="F16103"/>
      <c r="G16103"/>
      <c r="H16103"/>
      <c r="I16103"/>
      <c r="K16103"/>
      <c r="L16103"/>
      <c r="M16103"/>
      <c r="N16103"/>
      <c r="O16103"/>
      <c r="P16103"/>
      <c r="S16103"/>
    </row>
    <row r="16104" spans="1:20" x14ac:dyDescent="0.3">
      <c r="A16104" s="25"/>
      <c r="B16104"/>
      <c r="C16104"/>
      <c r="D16104"/>
      <c r="E16104"/>
      <c r="F16104"/>
      <c r="G16104"/>
      <c r="H16104"/>
      <c r="I16104"/>
      <c r="K16104"/>
      <c r="L16104"/>
      <c r="M16104"/>
      <c r="N16104"/>
      <c r="O16104"/>
      <c r="P16104"/>
      <c r="S16104"/>
    </row>
    <row r="16105" spans="1:20" x14ac:dyDescent="0.3">
      <c r="A16105" s="25"/>
      <c r="B16105"/>
      <c r="C16105"/>
      <c r="D16105"/>
      <c r="E16105"/>
      <c r="F16105"/>
      <c r="G16105"/>
      <c r="H16105"/>
      <c r="I16105"/>
      <c r="K16105"/>
      <c r="L16105"/>
      <c r="M16105"/>
      <c r="N16105"/>
      <c r="O16105"/>
      <c r="P16105"/>
      <c r="S16105"/>
    </row>
    <row r="16106" spans="1:20" x14ac:dyDescent="0.3">
      <c r="A16106" s="25"/>
      <c r="B16106"/>
      <c r="C16106"/>
      <c r="D16106"/>
      <c r="E16106"/>
      <c r="F16106"/>
      <c r="G16106"/>
      <c r="H16106"/>
      <c r="I16106"/>
      <c r="K16106"/>
      <c r="L16106"/>
      <c r="M16106"/>
      <c r="N16106"/>
      <c r="O16106"/>
      <c r="P16106"/>
      <c r="S16106"/>
    </row>
    <row r="16107" spans="1:20" x14ac:dyDescent="0.3">
      <c r="A16107" s="25"/>
      <c r="B16107"/>
      <c r="C16107"/>
      <c r="D16107"/>
      <c r="E16107"/>
      <c r="F16107"/>
      <c r="G16107"/>
      <c r="H16107"/>
      <c r="I16107"/>
      <c r="K16107"/>
      <c r="L16107"/>
      <c r="M16107"/>
      <c r="N16107"/>
      <c r="O16107"/>
      <c r="P16107"/>
      <c r="S16107"/>
    </row>
    <row r="16108" spans="1:20" x14ac:dyDescent="0.3">
      <c r="A16108" s="25"/>
      <c r="B16108"/>
      <c r="C16108"/>
      <c r="D16108"/>
      <c r="E16108"/>
      <c r="F16108"/>
      <c r="G16108"/>
      <c r="H16108"/>
      <c r="I16108"/>
      <c r="K16108"/>
      <c r="L16108"/>
      <c r="M16108"/>
      <c r="N16108"/>
      <c r="O16108"/>
      <c r="P16108"/>
      <c r="S16108"/>
    </row>
    <row r="16109" spans="1:20" x14ac:dyDescent="0.3">
      <c r="A16109" s="25"/>
      <c r="B16109"/>
      <c r="C16109"/>
      <c r="D16109"/>
      <c r="E16109"/>
      <c r="F16109"/>
      <c r="G16109"/>
      <c r="H16109"/>
      <c r="I16109"/>
      <c r="K16109"/>
      <c r="L16109"/>
      <c r="M16109"/>
      <c r="N16109"/>
      <c r="O16109"/>
      <c r="P16109"/>
      <c r="S16109"/>
    </row>
    <row r="16110" spans="1:20" x14ac:dyDescent="0.3">
      <c r="A16110" s="25"/>
      <c r="B16110"/>
      <c r="C16110"/>
      <c r="D16110"/>
      <c r="E16110"/>
      <c r="F16110"/>
      <c r="G16110"/>
      <c r="H16110"/>
      <c r="I16110"/>
      <c r="K16110"/>
      <c r="L16110"/>
      <c r="M16110"/>
      <c r="N16110"/>
      <c r="O16110"/>
      <c r="P16110"/>
      <c r="S16110"/>
    </row>
    <row r="16111" spans="1:20" x14ac:dyDescent="0.3">
      <c r="A16111" s="25"/>
      <c r="B16111"/>
      <c r="C16111"/>
      <c r="D16111"/>
      <c r="E16111"/>
      <c r="F16111"/>
      <c r="G16111"/>
      <c r="H16111"/>
      <c r="I16111"/>
      <c r="K16111"/>
      <c r="L16111"/>
      <c r="M16111"/>
      <c r="N16111"/>
      <c r="O16111"/>
      <c r="P16111"/>
      <c r="S16111"/>
    </row>
    <row r="16112" spans="1:20" x14ac:dyDescent="0.3">
      <c r="A16112" s="25"/>
      <c r="B16112"/>
      <c r="C16112"/>
      <c r="D16112"/>
      <c r="E16112"/>
      <c r="F16112"/>
      <c r="G16112"/>
      <c r="H16112" s="26"/>
      <c r="I16112" s="26"/>
      <c r="K16112"/>
      <c r="L16112"/>
      <c r="M16112"/>
      <c r="N16112"/>
      <c r="O16112"/>
      <c r="P16112"/>
      <c r="S16112"/>
    </row>
    <row r="16113" spans="1:19" x14ac:dyDescent="0.3">
      <c r="A16113" s="25"/>
      <c r="B16113"/>
      <c r="C16113"/>
      <c r="D16113"/>
      <c r="E16113"/>
      <c r="F16113"/>
      <c r="G16113"/>
      <c r="H16113" s="26"/>
      <c r="I16113" s="26"/>
      <c r="K16113"/>
      <c r="L16113"/>
      <c r="M16113"/>
      <c r="N16113"/>
      <c r="O16113"/>
      <c r="P16113"/>
      <c r="S16113"/>
    </row>
    <row r="16114" spans="1:19" x14ac:dyDescent="0.3">
      <c r="A16114" s="25"/>
      <c r="B16114"/>
      <c r="C16114"/>
      <c r="D16114"/>
      <c r="E16114"/>
      <c r="F16114"/>
      <c r="G16114"/>
      <c r="H16114" s="26"/>
      <c r="I16114" s="26"/>
      <c r="K16114"/>
      <c r="L16114"/>
      <c r="M16114"/>
      <c r="N16114"/>
      <c r="O16114"/>
      <c r="P16114"/>
      <c r="S16114"/>
    </row>
    <row r="16115" spans="1:19" x14ac:dyDescent="0.3">
      <c r="A16115" s="25"/>
      <c r="B16115"/>
      <c r="C16115"/>
      <c r="D16115"/>
      <c r="E16115"/>
      <c r="F16115"/>
      <c r="G16115"/>
      <c r="H16115" s="26"/>
      <c r="I16115" s="26"/>
      <c r="K16115"/>
      <c r="L16115"/>
      <c r="M16115"/>
      <c r="N16115"/>
      <c r="O16115"/>
      <c r="P16115"/>
      <c r="S16115"/>
    </row>
    <row r="16116" spans="1:19" x14ac:dyDescent="0.3">
      <c r="A16116" s="25"/>
      <c r="B16116"/>
      <c r="C16116"/>
      <c r="D16116"/>
      <c r="E16116"/>
      <c r="F16116"/>
      <c r="G16116"/>
      <c r="H16116" s="26"/>
      <c r="I16116" s="26"/>
      <c r="K16116"/>
      <c r="L16116"/>
      <c r="M16116"/>
      <c r="N16116"/>
      <c r="O16116"/>
      <c r="P16116"/>
      <c r="S16116"/>
    </row>
    <row r="16117" spans="1:19" x14ac:dyDescent="0.3">
      <c r="A16117" s="25"/>
      <c r="B16117"/>
      <c r="C16117"/>
      <c r="D16117"/>
      <c r="E16117"/>
      <c r="F16117"/>
      <c r="G16117"/>
      <c r="H16117" s="26"/>
      <c r="I16117" s="26"/>
      <c r="K16117"/>
      <c r="L16117"/>
      <c r="M16117"/>
      <c r="N16117"/>
      <c r="O16117"/>
      <c r="P16117"/>
      <c r="S16117"/>
    </row>
    <row r="16118" spans="1:19" x14ac:dyDescent="0.3">
      <c r="A16118" s="25"/>
      <c r="B16118"/>
      <c r="C16118"/>
      <c r="D16118"/>
      <c r="E16118"/>
      <c r="F16118"/>
      <c r="G16118"/>
      <c r="H16118" s="26"/>
      <c r="I16118" s="26"/>
      <c r="K16118"/>
      <c r="L16118"/>
      <c r="M16118"/>
      <c r="N16118"/>
      <c r="O16118"/>
      <c r="P16118"/>
      <c r="S16118"/>
    </row>
    <row r="16119" spans="1:19" x14ac:dyDescent="0.3">
      <c r="A16119" s="25"/>
      <c r="B16119"/>
      <c r="C16119"/>
      <c r="D16119"/>
      <c r="E16119"/>
      <c r="F16119"/>
      <c r="G16119"/>
      <c r="H16119" s="26"/>
      <c r="I16119" s="26"/>
      <c r="K16119"/>
      <c r="L16119"/>
      <c r="M16119"/>
      <c r="N16119"/>
      <c r="O16119"/>
      <c r="P16119"/>
      <c r="S16119"/>
    </row>
    <row r="16120" spans="1:19" x14ac:dyDescent="0.3">
      <c r="A16120" s="25"/>
      <c r="B16120"/>
      <c r="C16120"/>
      <c r="D16120"/>
      <c r="E16120"/>
      <c r="F16120"/>
      <c r="G16120"/>
      <c r="H16120" s="26"/>
      <c r="I16120" s="26"/>
      <c r="K16120"/>
      <c r="L16120"/>
      <c r="M16120"/>
      <c r="N16120"/>
      <c r="O16120"/>
      <c r="P16120"/>
      <c r="S16120"/>
    </row>
    <row r="16121" spans="1:19" x14ac:dyDescent="0.3">
      <c r="A16121" s="25"/>
      <c r="B16121"/>
      <c r="C16121"/>
      <c r="D16121"/>
      <c r="E16121"/>
      <c r="F16121"/>
      <c r="G16121"/>
      <c r="H16121" s="26"/>
      <c r="I16121" s="26"/>
      <c r="K16121"/>
      <c r="L16121"/>
      <c r="M16121"/>
      <c r="N16121"/>
      <c r="O16121"/>
      <c r="P16121"/>
      <c r="S16121"/>
    </row>
    <row r="16122" spans="1:19" x14ac:dyDescent="0.3">
      <c r="A16122" s="25"/>
      <c r="B16122"/>
      <c r="C16122"/>
      <c r="D16122"/>
      <c r="E16122"/>
      <c r="F16122"/>
      <c r="G16122"/>
      <c r="H16122"/>
      <c r="I16122"/>
      <c r="K16122"/>
      <c r="L16122"/>
      <c r="M16122"/>
      <c r="N16122"/>
      <c r="O16122"/>
      <c r="P16122"/>
      <c r="S16122"/>
    </row>
    <row r="16123" spans="1:19" x14ac:dyDescent="0.3">
      <c r="A16123" s="25"/>
      <c r="B16123"/>
      <c r="C16123"/>
      <c r="D16123"/>
      <c r="E16123"/>
      <c r="F16123"/>
      <c r="G16123"/>
      <c r="H16123"/>
      <c r="I16123"/>
      <c r="K16123"/>
      <c r="L16123"/>
      <c r="M16123"/>
      <c r="N16123"/>
      <c r="O16123"/>
      <c r="P16123"/>
      <c r="S16123"/>
    </row>
    <row r="16124" spans="1:19" x14ac:dyDescent="0.3">
      <c r="A16124" s="25"/>
      <c r="B16124"/>
      <c r="C16124"/>
      <c r="D16124"/>
      <c r="E16124"/>
      <c r="F16124"/>
      <c r="G16124"/>
      <c r="H16124"/>
      <c r="I16124"/>
      <c r="K16124"/>
      <c r="L16124"/>
      <c r="M16124"/>
      <c r="N16124"/>
      <c r="O16124"/>
      <c r="P16124"/>
      <c r="S16124"/>
    </row>
    <row r="16125" spans="1:19" x14ac:dyDescent="0.3">
      <c r="A16125" s="25"/>
      <c r="B16125"/>
      <c r="C16125"/>
      <c r="D16125"/>
      <c r="E16125"/>
      <c r="F16125"/>
      <c r="G16125"/>
      <c r="H16125"/>
      <c r="I16125"/>
      <c r="K16125"/>
      <c r="L16125"/>
      <c r="M16125"/>
      <c r="N16125"/>
      <c r="O16125"/>
      <c r="P16125"/>
      <c r="S16125"/>
    </row>
    <row r="16126" spans="1:19" x14ac:dyDescent="0.3">
      <c r="A16126" s="25"/>
      <c r="B16126"/>
      <c r="C16126"/>
      <c r="D16126"/>
      <c r="E16126"/>
      <c r="F16126"/>
      <c r="G16126"/>
      <c r="H16126"/>
      <c r="I16126"/>
      <c r="K16126"/>
      <c r="L16126"/>
      <c r="M16126"/>
      <c r="N16126"/>
      <c r="O16126"/>
      <c r="P16126"/>
      <c r="S16126"/>
    </row>
    <row r="16127" spans="1:19" x14ac:dyDescent="0.3">
      <c r="A16127" s="25"/>
      <c r="B16127"/>
      <c r="C16127"/>
      <c r="D16127"/>
      <c r="E16127"/>
      <c r="F16127"/>
      <c r="G16127"/>
      <c r="H16127" s="26"/>
      <c r="I16127" s="26"/>
      <c r="K16127"/>
      <c r="L16127"/>
      <c r="M16127"/>
      <c r="N16127"/>
      <c r="O16127"/>
      <c r="P16127"/>
      <c r="S16127"/>
    </row>
    <row r="16128" spans="1:19" x14ac:dyDescent="0.3">
      <c r="A16128" s="25"/>
      <c r="B16128"/>
      <c r="C16128"/>
      <c r="D16128"/>
      <c r="E16128"/>
      <c r="F16128"/>
      <c r="G16128"/>
      <c r="H16128" s="26"/>
      <c r="I16128" s="26"/>
      <c r="K16128"/>
      <c r="L16128"/>
      <c r="M16128"/>
      <c r="N16128"/>
      <c r="O16128"/>
      <c r="P16128"/>
      <c r="S16128"/>
    </row>
    <row r="16129" spans="1:20" x14ac:dyDescent="0.3">
      <c r="A16129" s="25"/>
      <c r="B16129"/>
      <c r="C16129"/>
      <c r="D16129"/>
      <c r="E16129"/>
      <c r="F16129"/>
      <c r="G16129"/>
      <c r="H16129" s="26"/>
      <c r="I16129" s="26"/>
      <c r="K16129"/>
      <c r="L16129"/>
      <c r="M16129"/>
      <c r="N16129"/>
      <c r="O16129"/>
      <c r="P16129"/>
      <c r="S16129"/>
    </row>
    <row r="16130" spans="1:20" x14ac:dyDescent="0.3">
      <c r="A16130" s="25"/>
      <c r="B16130"/>
      <c r="C16130"/>
      <c r="D16130"/>
      <c r="E16130"/>
      <c r="F16130"/>
      <c r="G16130"/>
      <c r="H16130" s="26"/>
      <c r="I16130" s="26"/>
      <c r="K16130"/>
      <c r="L16130"/>
      <c r="M16130"/>
      <c r="N16130"/>
      <c r="O16130"/>
      <c r="P16130"/>
      <c r="S16130"/>
    </row>
    <row r="16131" spans="1:20" x14ac:dyDescent="0.3">
      <c r="A16131" s="25"/>
      <c r="B16131"/>
      <c r="C16131"/>
      <c r="D16131"/>
      <c r="E16131"/>
      <c r="F16131"/>
      <c r="G16131"/>
      <c r="H16131" s="26"/>
      <c r="I16131" s="26"/>
      <c r="K16131"/>
      <c r="L16131"/>
      <c r="M16131"/>
      <c r="N16131"/>
      <c r="O16131"/>
      <c r="P16131"/>
      <c r="S16131"/>
    </row>
    <row r="16132" spans="1:20" x14ac:dyDescent="0.3">
      <c r="A16132" s="25"/>
      <c r="B16132"/>
      <c r="C16132"/>
      <c r="D16132"/>
      <c r="E16132"/>
      <c r="F16132"/>
      <c r="G16132"/>
      <c r="H16132" s="26"/>
      <c r="I16132" s="26"/>
      <c r="K16132"/>
      <c r="L16132"/>
      <c r="M16132"/>
      <c r="N16132"/>
      <c r="O16132"/>
      <c r="P16132"/>
      <c r="S16132"/>
    </row>
    <row r="16133" spans="1:20" x14ac:dyDescent="0.3">
      <c r="A16133" s="25"/>
      <c r="B16133"/>
      <c r="C16133"/>
      <c r="D16133"/>
      <c r="E16133"/>
      <c r="F16133"/>
      <c r="G16133"/>
      <c r="H16133" s="26"/>
      <c r="I16133" s="26"/>
      <c r="K16133"/>
      <c r="L16133"/>
      <c r="M16133"/>
      <c r="N16133"/>
      <c r="O16133"/>
      <c r="P16133"/>
      <c r="S16133"/>
    </row>
    <row r="16134" spans="1:20" x14ac:dyDescent="0.3">
      <c r="A16134" s="25"/>
      <c r="B16134"/>
      <c r="C16134"/>
      <c r="D16134"/>
      <c r="E16134"/>
      <c r="F16134"/>
      <c r="G16134"/>
      <c r="H16134" s="26"/>
      <c r="I16134" s="26"/>
      <c r="K16134"/>
      <c r="L16134"/>
      <c r="M16134"/>
      <c r="N16134"/>
      <c r="O16134"/>
      <c r="P16134"/>
      <c r="S16134"/>
    </row>
    <row r="16135" spans="1:20" x14ac:dyDescent="0.3">
      <c r="A16135" s="25"/>
      <c r="B16135"/>
      <c r="C16135"/>
      <c r="D16135"/>
      <c r="E16135"/>
      <c r="F16135"/>
      <c r="G16135"/>
      <c r="H16135" s="26"/>
      <c r="I16135" s="26"/>
      <c r="K16135"/>
      <c r="L16135"/>
      <c r="M16135"/>
      <c r="N16135"/>
      <c r="O16135"/>
      <c r="P16135"/>
      <c r="S16135"/>
    </row>
    <row r="16136" spans="1:20" x14ac:dyDescent="0.3">
      <c r="A16136" s="25"/>
      <c r="B16136"/>
      <c r="C16136"/>
      <c r="D16136"/>
      <c r="E16136"/>
      <c r="F16136"/>
      <c r="G16136"/>
      <c r="H16136" s="26"/>
      <c r="I16136" s="26"/>
      <c r="K16136"/>
      <c r="L16136"/>
      <c r="M16136"/>
      <c r="N16136"/>
      <c r="O16136"/>
      <c r="P16136"/>
      <c r="S16136"/>
    </row>
    <row r="16137" spans="1:20" x14ac:dyDescent="0.3">
      <c r="A16137" s="25"/>
      <c r="B16137"/>
      <c r="C16137"/>
      <c r="D16137"/>
      <c r="E16137"/>
      <c r="F16137"/>
      <c r="G16137"/>
      <c r="H16137" s="14"/>
      <c r="I16137" s="14"/>
      <c r="K16137"/>
      <c r="L16137"/>
      <c r="M16137"/>
      <c r="N16137"/>
      <c r="O16137"/>
      <c r="P16137"/>
      <c r="S16137"/>
      <c r="T16137" s="7"/>
    </row>
    <row r="16138" spans="1:20" x14ac:dyDescent="0.3">
      <c r="A16138" s="25"/>
      <c r="B16138"/>
      <c r="C16138"/>
      <c r="D16138"/>
      <c r="E16138"/>
      <c r="F16138"/>
      <c r="G16138"/>
      <c r="H16138" s="14"/>
      <c r="I16138" s="14"/>
      <c r="K16138"/>
      <c r="L16138"/>
      <c r="M16138"/>
      <c r="N16138"/>
      <c r="O16138"/>
      <c r="P16138"/>
      <c r="S16138"/>
      <c r="T16138" s="7"/>
    </row>
    <row r="16139" spans="1:20" x14ac:dyDescent="0.3">
      <c r="A16139" s="25"/>
      <c r="B16139"/>
      <c r="C16139"/>
      <c r="D16139"/>
      <c r="E16139"/>
      <c r="F16139"/>
      <c r="G16139"/>
      <c r="H16139"/>
      <c r="I16139" s="14"/>
      <c r="K16139"/>
      <c r="L16139"/>
      <c r="M16139"/>
      <c r="N16139"/>
      <c r="O16139"/>
      <c r="P16139"/>
      <c r="S16139"/>
    </row>
    <row r="16140" spans="1:20" x14ac:dyDescent="0.3">
      <c r="A16140" s="25"/>
      <c r="B16140"/>
      <c r="C16140"/>
      <c r="D16140"/>
      <c r="E16140"/>
      <c r="F16140"/>
      <c r="G16140"/>
      <c r="H16140"/>
      <c r="I16140" s="14"/>
      <c r="K16140"/>
      <c r="L16140"/>
      <c r="M16140"/>
      <c r="N16140"/>
      <c r="O16140"/>
      <c r="P16140"/>
      <c r="S16140"/>
    </row>
    <row r="16141" spans="1:20" x14ac:dyDescent="0.3">
      <c r="A16141" s="25"/>
      <c r="B16141"/>
      <c r="C16141"/>
      <c r="D16141"/>
      <c r="E16141"/>
      <c r="F16141"/>
      <c r="G16141"/>
      <c r="H16141"/>
      <c r="I16141" s="14"/>
      <c r="K16141"/>
      <c r="L16141"/>
      <c r="M16141"/>
      <c r="N16141"/>
      <c r="O16141"/>
      <c r="P16141"/>
      <c r="S16141"/>
    </row>
    <row r="16142" spans="1:20" x14ac:dyDescent="0.3">
      <c r="A16142" s="25"/>
      <c r="B16142"/>
      <c r="C16142"/>
      <c r="D16142"/>
      <c r="E16142"/>
      <c r="F16142"/>
      <c r="G16142"/>
      <c r="H16142"/>
      <c r="I16142" s="14"/>
      <c r="K16142"/>
      <c r="L16142"/>
      <c r="M16142"/>
      <c r="N16142"/>
      <c r="O16142"/>
      <c r="P16142"/>
      <c r="S16142"/>
    </row>
    <row r="16143" spans="1:20" x14ac:dyDescent="0.3">
      <c r="A16143" s="25"/>
      <c r="B16143"/>
      <c r="C16143"/>
      <c r="D16143"/>
      <c r="E16143"/>
      <c r="F16143"/>
      <c r="G16143"/>
      <c r="H16143"/>
      <c r="I16143"/>
      <c r="K16143"/>
      <c r="L16143"/>
      <c r="M16143"/>
      <c r="N16143"/>
      <c r="O16143"/>
      <c r="P16143"/>
      <c r="S16143"/>
    </row>
    <row r="16144" spans="1:20" x14ac:dyDescent="0.3">
      <c r="A16144" s="25"/>
      <c r="B16144"/>
      <c r="C16144"/>
      <c r="D16144"/>
      <c r="E16144"/>
      <c r="F16144"/>
      <c r="G16144"/>
      <c r="H16144"/>
      <c r="I16144"/>
      <c r="K16144"/>
      <c r="L16144"/>
      <c r="M16144"/>
      <c r="N16144"/>
      <c r="O16144"/>
      <c r="P16144"/>
      <c r="S16144"/>
    </row>
    <row r="16145" spans="1:20" x14ac:dyDescent="0.3">
      <c r="A16145" s="25"/>
      <c r="B16145"/>
      <c r="C16145"/>
      <c r="D16145"/>
      <c r="E16145"/>
      <c r="F16145"/>
      <c r="G16145"/>
      <c r="H16145" s="14"/>
      <c r="I16145" s="14"/>
      <c r="K16145"/>
      <c r="L16145"/>
      <c r="M16145"/>
      <c r="N16145"/>
      <c r="O16145"/>
      <c r="P16145"/>
      <c r="S16145"/>
      <c r="T16145" s="7"/>
    </row>
    <row r="16146" spans="1:20" x14ac:dyDescent="0.3">
      <c r="A16146" s="25"/>
      <c r="B16146"/>
      <c r="C16146"/>
      <c r="D16146"/>
      <c r="E16146"/>
      <c r="F16146"/>
      <c r="G16146"/>
      <c r="H16146"/>
      <c r="I16146"/>
      <c r="K16146"/>
      <c r="L16146"/>
      <c r="M16146"/>
      <c r="N16146"/>
      <c r="O16146"/>
      <c r="P16146"/>
      <c r="S16146"/>
    </row>
    <row r="16147" spans="1:20" x14ac:dyDescent="0.3">
      <c r="A16147" s="25"/>
      <c r="B16147"/>
      <c r="C16147"/>
      <c r="D16147"/>
      <c r="E16147"/>
      <c r="F16147"/>
      <c r="G16147"/>
      <c r="H16147" s="26"/>
      <c r="I16147" s="26"/>
      <c r="K16147"/>
      <c r="L16147"/>
      <c r="M16147"/>
      <c r="N16147"/>
      <c r="O16147"/>
      <c r="P16147"/>
      <c r="S16147"/>
      <c r="T16147" s="7"/>
    </row>
    <row r="16148" spans="1:20" x14ac:dyDescent="0.3">
      <c r="A16148" s="25"/>
      <c r="B16148"/>
      <c r="C16148"/>
      <c r="D16148"/>
      <c r="E16148"/>
      <c r="F16148"/>
      <c r="G16148"/>
      <c r="H16148" s="26"/>
      <c r="I16148" s="26"/>
      <c r="K16148"/>
      <c r="L16148"/>
      <c r="M16148"/>
      <c r="N16148"/>
      <c r="O16148"/>
      <c r="P16148"/>
      <c r="S16148"/>
    </row>
    <row r="16149" spans="1:20" x14ac:dyDescent="0.3">
      <c r="A16149" s="25"/>
      <c r="B16149"/>
      <c r="C16149"/>
      <c r="D16149"/>
      <c r="E16149"/>
      <c r="F16149"/>
      <c r="G16149"/>
      <c r="H16149" s="26"/>
      <c r="I16149" s="26"/>
      <c r="K16149"/>
      <c r="L16149"/>
      <c r="M16149"/>
      <c r="N16149"/>
      <c r="O16149"/>
      <c r="P16149"/>
      <c r="S16149"/>
    </row>
    <row r="16150" spans="1:20" x14ac:dyDescent="0.3">
      <c r="A16150" s="25"/>
      <c r="B16150"/>
      <c r="C16150"/>
      <c r="D16150"/>
      <c r="E16150"/>
      <c r="F16150"/>
      <c r="G16150"/>
      <c r="H16150" s="26"/>
      <c r="I16150" s="26"/>
      <c r="K16150"/>
      <c r="L16150"/>
      <c r="M16150"/>
      <c r="N16150"/>
      <c r="O16150"/>
      <c r="P16150"/>
      <c r="S16150"/>
    </row>
    <row r="16151" spans="1:20" x14ac:dyDescent="0.3">
      <c r="A16151" s="25"/>
      <c r="B16151"/>
      <c r="C16151"/>
      <c r="D16151"/>
      <c r="E16151"/>
      <c r="F16151"/>
      <c r="G16151"/>
      <c r="H16151" s="26"/>
      <c r="I16151" s="26"/>
      <c r="K16151"/>
      <c r="L16151"/>
      <c r="M16151"/>
      <c r="N16151"/>
      <c r="O16151"/>
      <c r="P16151"/>
      <c r="S16151"/>
    </row>
    <row r="16152" spans="1:20" x14ac:dyDescent="0.3">
      <c r="A16152" s="25"/>
      <c r="B16152"/>
      <c r="C16152"/>
      <c r="D16152"/>
      <c r="E16152"/>
      <c r="F16152"/>
      <c r="G16152"/>
      <c r="H16152" s="26"/>
      <c r="I16152" s="26"/>
      <c r="K16152"/>
      <c r="L16152"/>
      <c r="M16152"/>
      <c r="N16152"/>
      <c r="O16152"/>
      <c r="P16152"/>
      <c r="S16152"/>
    </row>
    <row r="16153" spans="1:20" x14ac:dyDescent="0.3">
      <c r="A16153" s="25"/>
      <c r="B16153"/>
      <c r="C16153"/>
      <c r="D16153"/>
      <c r="E16153"/>
      <c r="F16153"/>
      <c r="G16153"/>
      <c r="H16153" s="26"/>
      <c r="I16153" s="26"/>
      <c r="K16153"/>
      <c r="L16153"/>
      <c r="M16153"/>
      <c r="N16153"/>
      <c r="O16153"/>
      <c r="P16153"/>
      <c r="S16153"/>
    </row>
    <row r="16154" spans="1:20" x14ac:dyDescent="0.3">
      <c r="A16154" s="25"/>
      <c r="B16154"/>
      <c r="C16154"/>
      <c r="D16154"/>
      <c r="E16154"/>
      <c r="F16154"/>
      <c r="G16154"/>
      <c r="H16154" s="26"/>
      <c r="I16154" s="26"/>
      <c r="K16154"/>
      <c r="L16154"/>
      <c r="M16154"/>
      <c r="N16154"/>
      <c r="O16154"/>
      <c r="P16154"/>
      <c r="S16154"/>
    </row>
    <row r="16155" spans="1:20" x14ac:dyDescent="0.3">
      <c r="A16155" s="25"/>
      <c r="B16155"/>
      <c r="C16155"/>
      <c r="D16155"/>
      <c r="E16155"/>
      <c r="F16155"/>
      <c r="G16155"/>
      <c r="H16155" s="26"/>
      <c r="I16155" s="26"/>
      <c r="K16155"/>
      <c r="L16155"/>
      <c r="M16155"/>
      <c r="N16155"/>
      <c r="O16155"/>
      <c r="P16155"/>
      <c r="S16155"/>
    </row>
    <row r="16156" spans="1:20" x14ac:dyDescent="0.3">
      <c r="A16156" s="25"/>
      <c r="B16156"/>
      <c r="C16156"/>
      <c r="D16156"/>
      <c r="E16156"/>
      <c r="F16156"/>
      <c r="G16156"/>
      <c r="H16156" s="26"/>
      <c r="I16156" s="26"/>
      <c r="K16156"/>
      <c r="L16156"/>
      <c r="M16156"/>
      <c r="N16156"/>
      <c r="O16156"/>
      <c r="P16156"/>
      <c r="S16156"/>
    </row>
    <row r="16157" spans="1:20" x14ac:dyDescent="0.3">
      <c r="A16157" s="25"/>
      <c r="B16157"/>
      <c r="C16157"/>
      <c r="D16157"/>
      <c r="E16157"/>
      <c r="F16157"/>
      <c r="G16157"/>
      <c r="H16157" s="14"/>
      <c r="I16157" s="14"/>
      <c r="K16157"/>
      <c r="L16157"/>
      <c r="M16157"/>
      <c r="N16157"/>
      <c r="O16157"/>
      <c r="P16157"/>
      <c r="S16157"/>
    </row>
    <row r="16158" spans="1:20" x14ac:dyDescent="0.3">
      <c r="A16158" s="25"/>
      <c r="B16158"/>
      <c r="C16158"/>
      <c r="D16158"/>
      <c r="E16158"/>
      <c r="F16158"/>
      <c r="G16158"/>
      <c r="H16158"/>
      <c r="I16158" s="14"/>
      <c r="K16158"/>
      <c r="L16158"/>
      <c r="M16158"/>
      <c r="N16158"/>
      <c r="O16158"/>
      <c r="P16158"/>
      <c r="S16158"/>
    </row>
    <row r="16159" spans="1:20" x14ac:dyDescent="0.3">
      <c r="A16159" s="25"/>
      <c r="B16159"/>
      <c r="C16159"/>
      <c r="D16159"/>
      <c r="E16159"/>
      <c r="F16159"/>
      <c r="G16159"/>
      <c r="H16159"/>
      <c r="I16159" s="14"/>
      <c r="K16159"/>
      <c r="L16159"/>
      <c r="M16159"/>
      <c r="N16159"/>
      <c r="O16159"/>
      <c r="P16159"/>
      <c r="S16159"/>
    </row>
    <row r="16160" spans="1:20" x14ac:dyDescent="0.3">
      <c r="A16160" s="25"/>
      <c r="B16160"/>
      <c r="C16160"/>
      <c r="D16160"/>
      <c r="E16160"/>
      <c r="F16160"/>
      <c r="G16160"/>
      <c r="H16160"/>
      <c r="I16160" s="14"/>
      <c r="K16160"/>
      <c r="L16160"/>
      <c r="M16160"/>
      <c r="N16160"/>
      <c r="O16160"/>
      <c r="P16160"/>
      <c r="S16160"/>
    </row>
    <row r="16161" spans="1:20" x14ac:dyDescent="0.3">
      <c r="A16161" s="25"/>
      <c r="B16161"/>
      <c r="C16161"/>
      <c r="D16161"/>
      <c r="E16161"/>
      <c r="F16161"/>
      <c r="G16161"/>
      <c r="H16161"/>
      <c r="I16161" s="14"/>
      <c r="K16161"/>
      <c r="L16161"/>
      <c r="M16161"/>
      <c r="N16161"/>
      <c r="O16161"/>
      <c r="P16161"/>
      <c r="S16161"/>
    </row>
    <row r="16162" spans="1:20" x14ac:dyDescent="0.3">
      <c r="A16162" s="25"/>
      <c r="B16162"/>
      <c r="C16162"/>
      <c r="D16162"/>
      <c r="E16162"/>
      <c r="F16162"/>
      <c r="G16162"/>
      <c r="H16162" s="26"/>
      <c r="I16162" s="26"/>
      <c r="K16162"/>
      <c r="L16162"/>
      <c r="M16162"/>
      <c r="N16162"/>
      <c r="O16162"/>
      <c r="P16162"/>
      <c r="S16162"/>
    </row>
    <row r="16163" spans="1:20" x14ac:dyDescent="0.3">
      <c r="A16163" s="25"/>
      <c r="B16163"/>
      <c r="C16163"/>
      <c r="D16163"/>
      <c r="E16163"/>
      <c r="F16163"/>
      <c r="G16163"/>
      <c r="H16163" s="26"/>
      <c r="I16163" s="26"/>
      <c r="K16163"/>
      <c r="L16163"/>
      <c r="M16163"/>
      <c r="N16163"/>
      <c r="O16163"/>
      <c r="P16163"/>
      <c r="S16163"/>
      <c r="T16163" s="7"/>
    </row>
    <row r="16164" spans="1:20" x14ac:dyDescent="0.3">
      <c r="A16164" s="25"/>
      <c r="B16164"/>
      <c r="C16164"/>
      <c r="D16164"/>
      <c r="E16164"/>
      <c r="F16164"/>
      <c r="G16164"/>
      <c r="H16164" s="26"/>
      <c r="I16164" s="26"/>
      <c r="K16164"/>
      <c r="L16164"/>
      <c r="M16164"/>
      <c r="N16164"/>
      <c r="O16164"/>
      <c r="P16164"/>
      <c r="S16164"/>
      <c r="T16164" s="7"/>
    </row>
    <row r="16165" spans="1:20" x14ac:dyDescent="0.3">
      <c r="A16165" s="25"/>
      <c r="B16165"/>
      <c r="C16165"/>
      <c r="D16165"/>
      <c r="E16165"/>
      <c r="F16165"/>
      <c r="G16165"/>
      <c r="H16165" s="26"/>
      <c r="I16165" s="26"/>
      <c r="K16165"/>
      <c r="L16165"/>
      <c r="M16165"/>
      <c r="N16165"/>
      <c r="O16165"/>
      <c r="P16165"/>
      <c r="S16165"/>
    </row>
    <row r="16166" spans="1:20" x14ac:dyDescent="0.3">
      <c r="A16166" s="25"/>
      <c r="B16166"/>
      <c r="C16166"/>
      <c r="D16166"/>
      <c r="E16166"/>
      <c r="F16166"/>
      <c r="G16166"/>
      <c r="H16166" s="26"/>
      <c r="I16166" s="26"/>
      <c r="K16166"/>
      <c r="L16166"/>
      <c r="M16166"/>
      <c r="N16166"/>
      <c r="O16166"/>
      <c r="P16166"/>
      <c r="S16166"/>
      <c r="T16166" s="7"/>
    </row>
    <row r="16167" spans="1:20" x14ac:dyDescent="0.3">
      <c r="A16167" s="25"/>
      <c r="B16167"/>
      <c r="C16167"/>
      <c r="D16167"/>
      <c r="E16167"/>
      <c r="F16167"/>
      <c r="G16167"/>
      <c r="H16167"/>
      <c r="I16167"/>
      <c r="K16167"/>
      <c r="L16167"/>
      <c r="M16167"/>
      <c r="N16167"/>
      <c r="O16167"/>
      <c r="P16167"/>
      <c r="S16167"/>
    </row>
    <row r="16168" spans="1:20" x14ac:dyDescent="0.3">
      <c r="A16168" s="25"/>
      <c r="B16168"/>
      <c r="C16168"/>
      <c r="D16168"/>
      <c r="E16168"/>
      <c r="F16168"/>
      <c r="G16168"/>
      <c r="H16168"/>
      <c r="I16168" s="14"/>
      <c r="K16168"/>
      <c r="L16168"/>
      <c r="M16168"/>
      <c r="N16168"/>
      <c r="O16168"/>
      <c r="P16168"/>
      <c r="S16168"/>
    </row>
    <row r="16169" spans="1:20" x14ac:dyDescent="0.3">
      <c r="A16169" s="25"/>
      <c r="B16169"/>
      <c r="C16169"/>
      <c r="D16169"/>
      <c r="E16169"/>
      <c r="F16169"/>
      <c r="G16169"/>
      <c r="H16169"/>
      <c r="I16169"/>
      <c r="K16169"/>
      <c r="L16169"/>
      <c r="M16169"/>
      <c r="N16169"/>
      <c r="O16169"/>
      <c r="P16169"/>
      <c r="S16169"/>
    </row>
    <row r="16170" spans="1:20" x14ac:dyDescent="0.3">
      <c r="A16170" s="25"/>
      <c r="B16170"/>
      <c r="C16170"/>
      <c r="D16170"/>
      <c r="E16170"/>
      <c r="F16170"/>
      <c r="G16170"/>
      <c r="H16170" s="14"/>
      <c r="I16170" s="14"/>
      <c r="K16170"/>
      <c r="L16170"/>
      <c r="M16170"/>
      <c r="N16170"/>
      <c r="O16170"/>
      <c r="P16170"/>
      <c r="S16170"/>
      <c r="T16170" s="7"/>
    </row>
    <row r="16171" spans="1:20" x14ac:dyDescent="0.3">
      <c r="A16171" s="25"/>
      <c r="B16171"/>
      <c r="C16171"/>
      <c r="D16171"/>
      <c r="E16171"/>
      <c r="F16171"/>
      <c r="G16171"/>
      <c r="H16171"/>
      <c r="I16171"/>
      <c r="K16171"/>
      <c r="L16171"/>
      <c r="M16171"/>
      <c r="N16171"/>
      <c r="O16171"/>
      <c r="P16171"/>
      <c r="S16171"/>
    </row>
    <row r="16172" spans="1:20" x14ac:dyDescent="0.3">
      <c r="A16172" s="25"/>
      <c r="B16172"/>
      <c r="C16172"/>
      <c r="D16172"/>
      <c r="E16172"/>
      <c r="F16172"/>
      <c r="G16172"/>
      <c r="H16172"/>
      <c r="I16172"/>
      <c r="K16172"/>
      <c r="L16172"/>
      <c r="M16172"/>
      <c r="N16172"/>
      <c r="O16172"/>
      <c r="P16172"/>
      <c r="S16172"/>
    </row>
    <row r="16173" spans="1:20" x14ac:dyDescent="0.3">
      <c r="A16173" s="25"/>
      <c r="B16173"/>
      <c r="C16173"/>
      <c r="D16173"/>
      <c r="E16173"/>
      <c r="F16173"/>
      <c r="G16173"/>
      <c r="H16173"/>
      <c r="I16173"/>
      <c r="K16173"/>
      <c r="L16173"/>
      <c r="M16173"/>
      <c r="N16173"/>
      <c r="O16173"/>
      <c r="P16173"/>
      <c r="S16173"/>
    </row>
    <row r="16174" spans="1:20" x14ac:dyDescent="0.3">
      <c r="A16174" s="25"/>
      <c r="B16174"/>
      <c r="C16174"/>
      <c r="D16174"/>
      <c r="E16174"/>
      <c r="F16174"/>
      <c r="G16174"/>
      <c r="H16174"/>
      <c r="I16174" s="14"/>
      <c r="K16174"/>
      <c r="L16174"/>
      <c r="M16174"/>
      <c r="N16174"/>
      <c r="O16174"/>
      <c r="P16174"/>
      <c r="S16174"/>
      <c r="T16174" s="7"/>
    </row>
    <row r="16175" spans="1:20" x14ac:dyDescent="0.3">
      <c r="A16175" s="25"/>
      <c r="B16175"/>
      <c r="C16175"/>
      <c r="D16175"/>
      <c r="E16175"/>
      <c r="F16175"/>
      <c r="G16175"/>
      <c r="H16175"/>
      <c r="I16175"/>
      <c r="K16175"/>
      <c r="L16175"/>
      <c r="M16175"/>
      <c r="N16175"/>
      <c r="O16175"/>
      <c r="P16175"/>
      <c r="S16175"/>
    </row>
    <row r="16176" spans="1:20" x14ac:dyDescent="0.3">
      <c r="A16176" s="25"/>
      <c r="B16176"/>
      <c r="C16176"/>
      <c r="D16176"/>
      <c r="E16176"/>
      <c r="F16176"/>
      <c r="G16176"/>
      <c r="H16176" s="14"/>
      <c r="I16176" s="14"/>
      <c r="K16176"/>
      <c r="L16176"/>
      <c r="M16176"/>
      <c r="N16176"/>
      <c r="O16176"/>
      <c r="P16176"/>
      <c r="S16176"/>
      <c r="T16176" s="7"/>
    </row>
    <row r="16177" spans="1:20" x14ac:dyDescent="0.3">
      <c r="A16177" s="25"/>
      <c r="B16177"/>
      <c r="C16177"/>
      <c r="D16177"/>
      <c r="E16177"/>
      <c r="F16177"/>
      <c r="G16177"/>
      <c r="H16177" s="26"/>
      <c r="I16177" s="26"/>
      <c r="K16177"/>
      <c r="L16177"/>
      <c r="M16177"/>
      <c r="N16177"/>
      <c r="O16177"/>
      <c r="P16177"/>
      <c r="S16177"/>
      <c r="T16177" s="7"/>
    </row>
    <row r="16178" spans="1:20" x14ac:dyDescent="0.3">
      <c r="A16178" s="25"/>
      <c r="B16178"/>
      <c r="C16178"/>
      <c r="D16178"/>
      <c r="E16178"/>
      <c r="F16178"/>
      <c r="G16178"/>
      <c r="H16178" s="26"/>
      <c r="I16178" s="26"/>
      <c r="K16178"/>
      <c r="L16178"/>
      <c r="M16178"/>
      <c r="N16178"/>
      <c r="O16178"/>
      <c r="P16178"/>
      <c r="S16178"/>
      <c r="T16178" s="7"/>
    </row>
    <row r="16179" spans="1:20" x14ac:dyDescent="0.3">
      <c r="A16179" s="25"/>
      <c r="B16179"/>
      <c r="C16179"/>
      <c r="D16179"/>
      <c r="E16179"/>
      <c r="F16179"/>
      <c r="G16179"/>
      <c r="H16179" s="26"/>
      <c r="I16179" s="26"/>
      <c r="K16179"/>
      <c r="L16179"/>
      <c r="M16179"/>
      <c r="N16179"/>
      <c r="O16179"/>
      <c r="P16179"/>
      <c r="S16179"/>
    </row>
    <row r="16180" spans="1:20" x14ac:dyDescent="0.3">
      <c r="A16180" s="25"/>
      <c r="B16180"/>
      <c r="C16180"/>
      <c r="D16180"/>
      <c r="E16180"/>
      <c r="F16180"/>
      <c r="G16180"/>
      <c r="H16180" s="26"/>
      <c r="I16180" s="26"/>
      <c r="K16180"/>
      <c r="L16180"/>
      <c r="M16180"/>
      <c r="N16180"/>
      <c r="O16180"/>
      <c r="P16180"/>
      <c r="S16180"/>
    </row>
    <row r="16181" spans="1:20" x14ac:dyDescent="0.3">
      <c r="A16181" s="25"/>
      <c r="B16181"/>
      <c r="C16181"/>
      <c r="D16181"/>
      <c r="E16181"/>
      <c r="F16181"/>
      <c r="G16181"/>
      <c r="H16181" s="26"/>
      <c r="I16181" s="26"/>
      <c r="K16181"/>
      <c r="L16181"/>
      <c r="M16181"/>
      <c r="N16181"/>
      <c r="O16181"/>
      <c r="P16181"/>
      <c r="S16181"/>
    </row>
    <row r="16182" spans="1:20" x14ac:dyDescent="0.3">
      <c r="A16182" s="25"/>
      <c r="B16182"/>
      <c r="C16182"/>
      <c r="D16182"/>
      <c r="E16182"/>
      <c r="F16182"/>
      <c r="G16182"/>
      <c r="H16182"/>
      <c r="I16182"/>
      <c r="K16182"/>
      <c r="L16182"/>
      <c r="M16182"/>
      <c r="N16182"/>
      <c r="O16182"/>
      <c r="P16182"/>
      <c r="S16182"/>
    </row>
    <row r="16183" spans="1:20" x14ac:dyDescent="0.3">
      <c r="A16183" s="25"/>
      <c r="B16183"/>
      <c r="C16183"/>
      <c r="D16183"/>
      <c r="E16183"/>
      <c r="F16183"/>
      <c r="G16183"/>
      <c r="H16183"/>
      <c r="I16183"/>
      <c r="K16183"/>
      <c r="L16183"/>
      <c r="M16183"/>
      <c r="N16183"/>
      <c r="O16183"/>
      <c r="P16183"/>
      <c r="S16183"/>
    </row>
    <row r="16184" spans="1:20" x14ac:dyDescent="0.3">
      <c r="A16184" s="25"/>
      <c r="B16184"/>
      <c r="C16184"/>
      <c r="D16184"/>
      <c r="E16184"/>
      <c r="F16184"/>
      <c r="G16184"/>
      <c r="H16184"/>
      <c r="I16184"/>
      <c r="K16184"/>
      <c r="L16184"/>
      <c r="M16184"/>
      <c r="N16184"/>
      <c r="O16184"/>
      <c r="P16184"/>
      <c r="S16184"/>
    </row>
    <row r="16185" spans="1:20" x14ac:dyDescent="0.3">
      <c r="A16185" s="25"/>
      <c r="B16185"/>
      <c r="C16185"/>
      <c r="D16185"/>
      <c r="E16185"/>
      <c r="F16185"/>
      <c r="G16185"/>
      <c r="H16185" s="14"/>
      <c r="I16185" s="14"/>
      <c r="K16185"/>
      <c r="L16185"/>
      <c r="M16185"/>
      <c r="N16185"/>
      <c r="O16185"/>
      <c r="P16185"/>
      <c r="S16185"/>
      <c r="T16185" s="7"/>
    </row>
    <row r="16186" spans="1:20" x14ac:dyDescent="0.3">
      <c r="A16186" s="25"/>
      <c r="B16186"/>
      <c r="C16186"/>
      <c r="D16186"/>
      <c r="E16186"/>
      <c r="F16186"/>
      <c r="G16186"/>
      <c r="H16186" s="14"/>
      <c r="I16186" s="14"/>
      <c r="K16186"/>
      <c r="L16186"/>
      <c r="M16186"/>
      <c r="N16186"/>
      <c r="O16186"/>
      <c r="P16186"/>
      <c r="S16186"/>
      <c r="T16186" s="7"/>
    </row>
    <row r="16187" spans="1:20" x14ac:dyDescent="0.3">
      <c r="A16187" s="25"/>
      <c r="B16187"/>
      <c r="C16187"/>
      <c r="D16187"/>
      <c r="E16187"/>
      <c r="F16187"/>
      <c r="G16187"/>
      <c r="H16187"/>
      <c r="I16187"/>
      <c r="K16187"/>
      <c r="L16187"/>
      <c r="M16187"/>
      <c r="N16187"/>
      <c r="O16187"/>
      <c r="P16187"/>
      <c r="S16187"/>
    </row>
    <row r="16188" spans="1:20" x14ac:dyDescent="0.3">
      <c r="A16188" s="25"/>
      <c r="B16188"/>
      <c r="C16188"/>
      <c r="D16188"/>
      <c r="E16188"/>
      <c r="F16188"/>
      <c r="G16188"/>
      <c r="H16188"/>
      <c r="I16188"/>
      <c r="K16188"/>
      <c r="L16188"/>
      <c r="M16188"/>
      <c r="N16188"/>
      <c r="O16188"/>
      <c r="P16188"/>
      <c r="S16188"/>
    </row>
    <row r="16189" spans="1:20" x14ac:dyDescent="0.3">
      <c r="A16189" s="25"/>
      <c r="B16189"/>
      <c r="C16189"/>
      <c r="D16189"/>
      <c r="E16189"/>
      <c r="F16189"/>
      <c r="G16189"/>
      <c r="H16189"/>
      <c r="I16189"/>
      <c r="K16189"/>
      <c r="L16189"/>
      <c r="M16189"/>
      <c r="N16189"/>
      <c r="O16189"/>
      <c r="P16189"/>
      <c r="S16189"/>
    </row>
    <row r="16190" spans="1:20" x14ac:dyDescent="0.3">
      <c r="A16190" s="25"/>
      <c r="B16190"/>
      <c r="C16190"/>
      <c r="D16190"/>
      <c r="E16190"/>
      <c r="F16190"/>
      <c r="G16190"/>
      <c r="H16190"/>
      <c r="I16190"/>
      <c r="K16190"/>
      <c r="L16190"/>
      <c r="M16190"/>
      <c r="N16190"/>
      <c r="O16190"/>
      <c r="P16190"/>
      <c r="S16190"/>
    </row>
    <row r="16191" spans="1:20" x14ac:dyDescent="0.3">
      <c r="A16191" s="25"/>
      <c r="B16191"/>
      <c r="C16191"/>
      <c r="D16191"/>
      <c r="E16191"/>
      <c r="F16191"/>
      <c r="G16191"/>
      <c r="H16191"/>
      <c r="I16191"/>
      <c r="K16191"/>
      <c r="L16191"/>
      <c r="M16191"/>
      <c r="N16191"/>
      <c r="O16191"/>
      <c r="P16191"/>
      <c r="S16191"/>
    </row>
    <row r="16192" spans="1:20" x14ac:dyDescent="0.3">
      <c r="A16192" s="25"/>
      <c r="B16192"/>
      <c r="C16192"/>
      <c r="D16192"/>
      <c r="E16192"/>
      <c r="F16192"/>
      <c r="G16192"/>
      <c r="H16192"/>
      <c r="I16192"/>
      <c r="K16192"/>
      <c r="L16192"/>
      <c r="M16192"/>
      <c r="N16192"/>
      <c r="O16192"/>
      <c r="P16192"/>
      <c r="S16192"/>
    </row>
    <row r="16193" spans="1:19" x14ac:dyDescent="0.3">
      <c r="A16193" s="25"/>
      <c r="B16193"/>
      <c r="C16193"/>
      <c r="D16193"/>
      <c r="E16193"/>
      <c r="F16193"/>
      <c r="G16193"/>
      <c r="H16193" s="14"/>
      <c r="I16193" s="14"/>
      <c r="K16193"/>
      <c r="L16193"/>
      <c r="M16193"/>
      <c r="N16193"/>
      <c r="O16193"/>
      <c r="P16193"/>
      <c r="S16193"/>
    </row>
    <row r="16194" spans="1:19" x14ac:dyDescent="0.3">
      <c r="A16194" s="25"/>
      <c r="B16194"/>
      <c r="C16194"/>
      <c r="D16194"/>
      <c r="E16194"/>
      <c r="F16194"/>
      <c r="G16194"/>
      <c r="H16194" s="14"/>
      <c r="I16194" s="14"/>
      <c r="K16194"/>
      <c r="L16194"/>
      <c r="M16194"/>
      <c r="N16194"/>
      <c r="O16194"/>
      <c r="P16194"/>
      <c r="S16194"/>
    </row>
    <row r="16195" spans="1:19" x14ac:dyDescent="0.3">
      <c r="A16195" s="25"/>
      <c r="B16195"/>
      <c r="C16195"/>
      <c r="D16195"/>
      <c r="E16195"/>
      <c r="F16195"/>
      <c r="G16195"/>
      <c r="H16195" s="14"/>
      <c r="I16195" s="14"/>
      <c r="K16195"/>
      <c r="L16195"/>
      <c r="M16195"/>
      <c r="N16195"/>
      <c r="O16195"/>
      <c r="P16195"/>
      <c r="S16195"/>
    </row>
    <row r="16196" spans="1:19" x14ac:dyDescent="0.3">
      <c r="A16196" s="25"/>
      <c r="B16196"/>
      <c r="C16196"/>
      <c r="D16196"/>
      <c r="E16196"/>
      <c r="F16196"/>
      <c r="G16196"/>
      <c r="H16196" s="14"/>
      <c r="I16196" s="14"/>
      <c r="K16196"/>
      <c r="L16196"/>
      <c r="M16196"/>
      <c r="N16196"/>
      <c r="O16196"/>
      <c r="P16196"/>
      <c r="S16196"/>
    </row>
    <row r="16197" spans="1:19" x14ac:dyDescent="0.3">
      <c r="A16197" s="25"/>
      <c r="B16197"/>
      <c r="C16197"/>
      <c r="D16197"/>
      <c r="E16197"/>
      <c r="F16197"/>
      <c r="G16197"/>
      <c r="H16197" s="14"/>
      <c r="I16197" s="14"/>
      <c r="K16197"/>
      <c r="L16197"/>
      <c r="M16197"/>
      <c r="N16197"/>
      <c r="O16197"/>
      <c r="P16197"/>
      <c r="S16197"/>
    </row>
    <row r="16198" spans="1:19" x14ac:dyDescent="0.3">
      <c r="A16198" s="25"/>
      <c r="B16198"/>
      <c r="C16198"/>
      <c r="D16198"/>
      <c r="E16198"/>
      <c r="F16198"/>
      <c r="G16198"/>
      <c r="H16198" s="14"/>
      <c r="I16198" s="14"/>
      <c r="K16198"/>
      <c r="L16198"/>
      <c r="M16198"/>
      <c r="N16198"/>
      <c r="O16198"/>
      <c r="P16198"/>
      <c r="S16198"/>
    </row>
    <row r="16199" spans="1:19" x14ac:dyDescent="0.3">
      <c r="A16199" s="25"/>
      <c r="B16199"/>
      <c r="C16199"/>
      <c r="D16199"/>
      <c r="E16199"/>
      <c r="F16199"/>
      <c r="G16199"/>
      <c r="H16199" s="14"/>
      <c r="I16199" s="14"/>
      <c r="K16199"/>
      <c r="L16199"/>
      <c r="M16199"/>
      <c r="N16199"/>
      <c r="O16199"/>
      <c r="P16199"/>
      <c r="S16199"/>
    </row>
    <row r="16200" spans="1:19" x14ac:dyDescent="0.3">
      <c r="A16200" s="25"/>
      <c r="B16200"/>
      <c r="C16200"/>
      <c r="D16200"/>
      <c r="E16200"/>
      <c r="F16200"/>
      <c r="G16200"/>
      <c r="H16200"/>
      <c r="I16200"/>
      <c r="K16200"/>
      <c r="L16200"/>
      <c r="M16200"/>
      <c r="N16200"/>
      <c r="O16200"/>
      <c r="P16200"/>
      <c r="S16200"/>
    </row>
    <row r="16201" spans="1:19" x14ac:dyDescent="0.3">
      <c r="A16201" s="25"/>
      <c r="B16201"/>
      <c r="C16201"/>
      <c r="D16201"/>
      <c r="E16201"/>
      <c r="F16201"/>
      <c r="G16201"/>
      <c r="H16201"/>
      <c r="I16201"/>
      <c r="K16201"/>
      <c r="L16201"/>
      <c r="M16201"/>
      <c r="N16201"/>
      <c r="O16201"/>
      <c r="P16201"/>
      <c r="S16201"/>
    </row>
    <row r="16202" spans="1:19" x14ac:dyDescent="0.3">
      <c r="A16202" s="25"/>
      <c r="B16202"/>
      <c r="C16202"/>
      <c r="D16202"/>
      <c r="E16202"/>
      <c r="F16202"/>
      <c r="G16202"/>
      <c r="H16202"/>
      <c r="I16202"/>
      <c r="K16202"/>
      <c r="L16202"/>
      <c r="M16202"/>
      <c r="N16202"/>
      <c r="O16202"/>
      <c r="P16202"/>
      <c r="S16202"/>
    </row>
    <row r="16203" spans="1:19" x14ac:dyDescent="0.3">
      <c r="A16203" s="25"/>
      <c r="B16203"/>
      <c r="C16203"/>
      <c r="D16203"/>
      <c r="E16203"/>
      <c r="F16203"/>
      <c r="G16203"/>
      <c r="H16203"/>
      <c r="I16203"/>
      <c r="K16203"/>
      <c r="L16203"/>
      <c r="M16203"/>
      <c r="N16203"/>
      <c r="O16203"/>
      <c r="P16203"/>
      <c r="S16203"/>
    </row>
    <row r="16204" spans="1:19" x14ac:dyDescent="0.3">
      <c r="A16204" s="25"/>
      <c r="B16204"/>
      <c r="C16204"/>
      <c r="D16204"/>
      <c r="E16204"/>
      <c r="F16204"/>
      <c r="G16204"/>
      <c r="H16204"/>
      <c r="I16204"/>
      <c r="K16204"/>
      <c r="L16204"/>
      <c r="M16204"/>
      <c r="N16204"/>
      <c r="O16204"/>
      <c r="P16204"/>
      <c r="S16204"/>
    </row>
    <row r="16205" spans="1:19" x14ac:dyDescent="0.3">
      <c r="A16205" s="25"/>
      <c r="B16205"/>
      <c r="C16205"/>
      <c r="D16205"/>
      <c r="E16205"/>
      <c r="F16205"/>
      <c r="G16205"/>
      <c r="H16205"/>
      <c r="I16205"/>
      <c r="K16205"/>
      <c r="L16205"/>
      <c r="M16205"/>
      <c r="N16205"/>
      <c r="O16205"/>
      <c r="P16205"/>
      <c r="S16205"/>
    </row>
    <row r="16206" spans="1:19" x14ac:dyDescent="0.3">
      <c r="A16206" s="25"/>
      <c r="B16206"/>
      <c r="C16206"/>
      <c r="D16206"/>
      <c r="E16206"/>
      <c r="F16206"/>
      <c r="G16206"/>
      <c r="H16206"/>
      <c r="I16206"/>
      <c r="K16206"/>
      <c r="L16206"/>
      <c r="M16206"/>
      <c r="N16206"/>
      <c r="O16206"/>
      <c r="P16206"/>
      <c r="S16206"/>
    </row>
    <row r="16207" spans="1:19" x14ac:dyDescent="0.3">
      <c r="A16207" s="25"/>
      <c r="B16207"/>
      <c r="C16207"/>
      <c r="D16207"/>
      <c r="E16207"/>
      <c r="F16207"/>
      <c r="G16207"/>
      <c r="H16207"/>
      <c r="I16207"/>
      <c r="K16207"/>
      <c r="L16207"/>
      <c r="M16207"/>
      <c r="N16207"/>
      <c r="O16207"/>
      <c r="P16207"/>
      <c r="S16207"/>
    </row>
    <row r="16208" spans="1:19" x14ac:dyDescent="0.3">
      <c r="A16208" s="25"/>
      <c r="B16208"/>
      <c r="C16208"/>
      <c r="D16208"/>
      <c r="E16208"/>
      <c r="F16208"/>
      <c r="G16208"/>
      <c r="H16208" s="14"/>
      <c r="I16208" s="14"/>
      <c r="K16208"/>
      <c r="L16208"/>
      <c r="M16208"/>
      <c r="N16208"/>
      <c r="O16208"/>
      <c r="P16208"/>
      <c r="S16208"/>
    </row>
    <row r="16209" spans="1:20" x14ac:dyDescent="0.3">
      <c r="A16209" s="25"/>
      <c r="B16209"/>
      <c r="C16209"/>
      <c r="D16209"/>
      <c r="E16209"/>
      <c r="F16209"/>
      <c r="G16209"/>
      <c r="H16209" s="14"/>
      <c r="I16209" s="14"/>
      <c r="K16209"/>
      <c r="L16209"/>
      <c r="M16209"/>
      <c r="N16209"/>
      <c r="O16209"/>
      <c r="P16209"/>
      <c r="S16209"/>
    </row>
    <row r="16210" spans="1:20" x14ac:dyDescent="0.3">
      <c r="A16210" s="25"/>
      <c r="B16210"/>
      <c r="C16210"/>
      <c r="D16210"/>
      <c r="E16210"/>
      <c r="F16210"/>
      <c r="G16210"/>
      <c r="H16210" s="14"/>
      <c r="I16210" s="14"/>
      <c r="K16210"/>
      <c r="L16210"/>
      <c r="M16210"/>
      <c r="N16210"/>
      <c r="O16210"/>
      <c r="P16210"/>
      <c r="S16210"/>
    </row>
    <row r="16211" spans="1:20" x14ac:dyDescent="0.3">
      <c r="A16211" s="25"/>
      <c r="B16211"/>
      <c r="C16211"/>
      <c r="D16211"/>
      <c r="E16211"/>
      <c r="F16211"/>
      <c r="G16211"/>
      <c r="H16211" s="14"/>
      <c r="I16211" s="14"/>
      <c r="K16211"/>
      <c r="L16211"/>
      <c r="M16211"/>
      <c r="N16211"/>
      <c r="O16211"/>
      <c r="P16211"/>
      <c r="S16211"/>
    </row>
    <row r="16212" spans="1:20" x14ac:dyDescent="0.3">
      <c r="A16212" s="25"/>
      <c r="B16212"/>
      <c r="C16212"/>
      <c r="D16212"/>
      <c r="E16212"/>
      <c r="F16212"/>
      <c r="G16212"/>
      <c r="H16212" s="14"/>
      <c r="I16212" s="14"/>
      <c r="K16212"/>
      <c r="L16212"/>
      <c r="M16212"/>
      <c r="N16212"/>
      <c r="O16212"/>
      <c r="P16212"/>
      <c r="S16212"/>
      <c r="T16212" s="7"/>
    </row>
    <row r="16213" spans="1:20" x14ac:dyDescent="0.3">
      <c r="A16213" s="25"/>
      <c r="B16213"/>
      <c r="C16213"/>
      <c r="D16213"/>
      <c r="E16213"/>
      <c r="F16213"/>
      <c r="G16213"/>
      <c r="H16213" s="14"/>
      <c r="I16213" s="14"/>
      <c r="K16213"/>
      <c r="L16213"/>
      <c r="M16213"/>
      <c r="N16213"/>
      <c r="O16213"/>
      <c r="P16213"/>
      <c r="S16213"/>
    </row>
    <row r="16214" spans="1:20" x14ac:dyDescent="0.3">
      <c r="A16214" s="25"/>
      <c r="B16214"/>
      <c r="C16214"/>
      <c r="D16214"/>
      <c r="E16214"/>
      <c r="F16214"/>
      <c r="G16214"/>
      <c r="H16214" s="14"/>
      <c r="I16214" s="14"/>
      <c r="K16214"/>
      <c r="L16214"/>
      <c r="M16214"/>
      <c r="N16214"/>
      <c r="O16214"/>
      <c r="P16214"/>
      <c r="S16214"/>
    </row>
    <row r="16215" spans="1:20" x14ac:dyDescent="0.3">
      <c r="A16215" s="25"/>
      <c r="B16215"/>
      <c r="C16215"/>
      <c r="D16215"/>
      <c r="E16215"/>
      <c r="F16215"/>
      <c r="G16215"/>
      <c r="H16215" s="14"/>
      <c r="I16215" s="14"/>
      <c r="K16215"/>
      <c r="L16215"/>
      <c r="M16215"/>
      <c r="N16215"/>
      <c r="O16215"/>
      <c r="P16215"/>
      <c r="S16215"/>
    </row>
    <row r="16216" spans="1:20" x14ac:dyDescent="0.3">
      <c r="A16216" s="25"/>
      <c r="B16216"/>
      <c r="C16216"/>
      <c r="D16216"/>
      <c r="E16216"/>
      <c r="F16216"/>
      <c r="G16216"/>
      <c r="H16216" s="14"/>
      <c r="I16216" s="14"/>
      <c r="K16216"/>
      <c r="L16216"/>
      <c r="M16216"/>
      <c r="N16216"/>
      <c r="O16216"/>
      <c r="P16216"/>
      <c r="S16216"/>
    </row>
    <row r="16217" spans="1:20" x14ac:dyDescent="0.3">
      <c r="A16217" s="25"/>
      <c r="B16217"/>
      <c r="C16217"/>
      <c r="D16217"/>
      <c r="E16217"/>
      <c r="F16217"/>
      <c r="G16217"/>
      <c r="H16217" s="14"/>
      <c r="I16217" s="14"/>
      <c r="K16217"/>
      <c r="L16217"/>
      <c r="M16217"/>
      <c r="N16217"/>
      <c r="O16217"/>
      <c r="P16217"/>
      <c r="S16217"/>
    </row>
    <row r="16218" spans="1:20" x14ac:dyDescent="0.3">
      <c r="A16218" s="25"/>
      <c r="B16218"/>
      <c r="C16218"/>
      <c r="D16218"/>
      <c r="E16218"/>
      <c r="F16218"/>
      <c r="G16218"/>
      <c r="H16218" s="14"/>
      <c r="I16218" s="14"/>
      <c r="K16218"/>
      <c r="L16218"/>
      <c r="M16218"/>
      <c r="N16218"/>
      <c r="O16218"/>
      <c r="P16218"/>
      <c r="S16218"/>
    </row>
    <row r="16219" spans="1:20" x14ac:dyDescent="0.3">
      <c r="A16219" s="25"/>
      <c r="B16219"/>
      <c r="C16219"/>
      <c r="D16219"/>
      <c r="E16219"/>
      <c r="F16219"/>
      <c r="G16219"/>
      <c r="H16219" s="14"/>
      <c r="I16219" s="14"/>
      <c r="K16219"/>
      <c r="L16219"/>
      <c r="M16219"/>
      <c r="N16219"/>
      <c r="O16219"/>
      <c r="P16219"/>
      <c r="S16219"/>
    </row>
    <row r="16220" spans="1:20" x14ac:dyDescent="0.3">
      <c r="A16220" s="25"/>
      <c r="B16220"/>
      <c r="C16220"/>
      <c r="D16220"/>
      <c r="E16220"/>
      <c r="F16220"/>
      <c r="G16220"/>
      <c r="H16220" s="14"/>
      <c r="I16220" s="14"/>
      <c r="K16220"/>
      <c r="L16220"/>
      <c r="M16220"/>
      <c r="N16220"/>
      <c r="O16220"/>
      <c r="P16220"/>
      <c r="S16220"/>
    </row>
    <row r="16221" spans="1:20" x14ac:dyDescent="0.3">
      <c r="A16221" s="25"/>
      <c r="B16221"/>
      <c r="C16221"/>
      <c r="D16221"/>
      <c r="E16221"/>
      <c r="F16221"/>
      <c r="G16221"/>
      <c r="H16221" s="14"/>
      <c r="I16221" s="14"/>
      <c r="K16221"/>
      <c r="L16221"/>
      <c r="M16221"/>
      <c r="N16221"/>
      <c r="O16221"/>
      <c r="P16221"/>
      <c r="S16221"/>
    </row>
    <row r="16222" spans="1:20" x14ac:dyDescent="0.3">
      <c r="A16222" s="25"/>
      <c r="B16222"/>
      <c r="C16222"/>
      <c r="D16222"/>
      <c r="E16222"/>
      <c r="F16222"/>
      <c r="G16222"/>
      <c r="H16222" s="14"/>
      <c r="I16222" s="14"/>
      <c r="K16222"/>
      <c r="L16222"/>
      <c r="M16222"/>
      <c r="N16222"/>
      <c r="O16222"/>
      <c r="P16222"/>
      <c r="S16222"/>
    </row>
    <row r="16223" spans="1:20" x14ac:dyDescent="0.3">
      <c r="A16223" s="25"/>
      <c r="B16223"/>
      <c r="C16223"/>
      <c r="D16223"/>
      <c r="E16223"/>
      <c r="F16223"/>
      <c r="G16223"/>
      <c r="H16223" s="14"/>
      <c r="I16223" s="14"/>
      <c r="K16223"/>
      <c r="L16223"/>
      <c r="M16223"/>
      <c r="N16223"/>
      <c r="O16223"/>
      <c r="P16223"/>
      <c r="S16223"/>
    </row>
    <row r="16224" spans="1:20" x14ac:dyDescent="0.3">
      <c r="A16224" s="25"/>
      <c r="B16224"/>
      <c r="C16224"/>
      <c r="D16224"/>
      <c r="E16224"/>
      <c r="F16224"/>
      <c r="G16224"/>
      <c r="H16224"/>
      <c r="I16224"/>
      <c r="K16224"/>
      <c r="L16224"/>
      <c r="M16224"/>
      <c r="N16224"/>
      <c r="O16224"/>
      <c r="P16224"/>
      <c r="S16224"/>
    </row>
    <row r="16225" spans="1:20" x14ac:dyDescent="0.3">
      <c r="A16225" s="25"/>
      <c r="B16225"/>
      <c r="C16225"/>
      <c r="D16225"/>
      <c r="E16225"/>
      <c r="F16225"/>
      <c r="G16225"/>
      <c r="H16225"/>
      <c r="I16225"/>
      <c r="K16225"/>
      <c r="L16225"/>
      <c r="M16225"/>
      <c r="N16225"/>
      <c r="O16225"/>
      <c r="P16225"/>
      <c r="S16225"/>
    </row>
    <row r="16226" spans="1:20" x14ac:dyDescent="0.3">
      <c r="A16226" s="25"/>
      <c r="B16226"/>
      <c r="C16226"/>
      <c r="D16226"/>
      <c r="E16226"/>
      <c r="F16226"/>
      <c r="G16226"/>
      <c r="H16226"/>
      <c r="I16226"/>
      <c r="K16226"/>
      <c r="L16226"/>
      <c r="M16226"/>
      <c r="N16226"/>
      <c r="O16226"/>
      <c r="P16226"/>
      <c r="S16226"/>
    </row>
    <row r="16227" spans="1:20" x14ac:dyDescent="0.3">
      <c r="A16227" s="25"/>
      <c r="B16227"/>
      <c r="C16227"/>
      <c r="D16227"/>
      <c r="E16227"/>
      <c r="F16227"/>
      <c r="G16227"/>
      <c r="H16227"/>
      <c r="I16227" s="14"/>
      <c r="K16227"/>
      <c r="L16227"/>
      <c r="M16227"/>
      <c r="N16227"/>
      <c r="O16227"/>
      <c r="P16227"/>
      <c r="S16227"/>
    </row>
    <row r="16228" spans="1:20" x14ac:dyDescent="0.3">
      <c r="A16228" s="25"/>
      <c r="B16228"/>
      <c r="C16228"/>
      <c r="D16228"/>
      <c r="E16228"/>
      <c r="F16228"/>
      <c r="G16228"/>
      <c r="H16228"/>
      <c r="I16228" s="14"/>
      <c r="K16228"/>
      <c r="L16228"/>
      <c r="M16228"/>
      <c r="N16228"/>
      <c r="O16228"/>
      <c r="P16228"/>
      <c r="S16228"/>
    </row>
    <row r="16229" spans="1:20" x14ac:dyDescent="0.3">
      <c r="A16229" s="25"/>
      <c r="B16229"/>
      <c r="C16229"/>
      <c r="D16229"/>
      <c r="E16229"/>
      <c r="F16229"/>
      <c r="G16229"/>
      <c r="H16229"/>
      <c r="I16229" s="14"/>
      <c r="K16229"/>
      <c r="L16229"/>
      <c r="M16229"/>
      <c r="N16229"/>
      <c r="O16229"/>
      <c r="P16229"/>
      <c r="S16229"/>
    </row>
    <row r="16230" spans="1:20" x14ac:dyDescent="0.3">
      <c r="A16230" s="25"/>
      <c r="B16230"/>
      <c r="C16230"/>
      <c r="D16230"/>
      <c r="E16230"/>
      <c r="F16230"/>
      <c r="G16230"/>
      <c r="H16230" s="14"/>
      <c r="I16230" s="14"/>
      <c r="K16230"/>
      <c r="L16230"/>
      <c r="M16230"/>
      <c r="N16230"/>
      <c r="O16230"/>
      <c r="P16230"/>
      <c r="S16230"/>
      <c r="T16230" s="7"/>
    </row>
    <row r="16231" spans="1:20" x14ac:dyDescent="0.3">
      <c r="A16231" s="25"/>
      <c r="B16231"/>
      <c r="C16231"/>
      <c r="D16231"/>
      <c r="E16231"/>
      <c r="F16231"/>
      <c r="G16231"/>
      <c r="H16231"/>
      <c r="I16231" s="14"/>
      <c r="K16231"/>
      <c r="L16231"/>
      <c r="M16231"/>
      <c r="N16231"/>
      <c r="O16231"/>
      <c r="P16231"/>
      <c r="S16231"/>
    </row>
    <row r="16232" spans="1:20" x14ac:dyDescent="0.3">
      <c r="A16232" s="25"/>
      <c r="B16232"/>
      <c r="C16232"/>
      <c r="D16232"/>
      <c r="E16232"/>
      <c r="F16232"/>
      <c r="G16232"/>
      <c r="H16232"/>
      <c r="I16232"/>
      <c r="K16232"/>
      <c r="L16232"/>
      <c r="M16232"/>
      <c r="N16232"/>
      <c r="O16232"/>
      <c r="P16232"/>
      <c r="S16232"/>
    </row>
    <row r="16233" spans="1:20" x14ac:dyDescent="0.3">
      <c r="A16233" s="25"/>
      <c r="B16233"/>
      <c r="C16233"/>
      <c r="D16233"/>
      <c r="E16233"/>
      <c r="F16233"/>
      <c r="G16233"/>
      <c r="H16233"/>
      <c r="I16233"/>
      <c r="K16233"/>
      <c r="L16233"/>
      <c r="M16233"/>
      <c r="N16233"/>
      <c r="O16233"/>
      <c r="P16233"/>
      <c r="S16233"/>
    </row>
    <row r="16234" spans="1:20" x14ac:dyDescent="0.3">
      <c r="A16234" s="25"/>
      <c r="B16234"/>
      <c r="C16234"/>
      <c r="D16234"/>
      <c r="E16234"/>
      <c r="F16234"/>
      <c r="G16234"/>
      <c r="H16234"/>
      <c r="I16234"/>
      <c r="K16234"/>
      <c r="L16234"/>
      <c r="M16234"/>
      <c r="N16234"/>
      <c r="O16234"/>
      <c r="P16234"/>
      <c r="S16234"/>
    </row>
    <row r="16235" spans="1:20" x14ac:dyDescent="0.3">
      <c r="A16235" s="25"/>
      <c r="B16235"/>
      <c r="C16235"/>
      <c r="D16235"/>
      <c r="E16235"/>
      <c r="F16235"/>
      <c r="G16235"/>
      <c r="H16235" s="14"/>
      <c r="I16235" s="14"/>
      <c r="K16235"/>
      <c r="L16235"/>
      <c r="M16235"/>
      <c r="N16235"/>
      <c r="O16235"/>
      <c r="P16235"/>
      <c r="S16235"/>
      <c r="T16235" s="7"/>
    </row>
    <row r="16236" spans="1:20" x14ac:dyDescent="0.3">
      <c r="A16236" s="25"/>
      <c r="B16236"/>
      <c r="C16236"/>
      <c r="D16236"/>
      <c r="E16236"/>
      <c r="F16236"/>
      <c r="G16236"/>
      <c r="H16236"/>
      <c r="I16236"/>
      <c r="K16236"/>
      <c r="L16236"/>
      <c r="M16236"/>
      <c r="N16236"/>
      <c r="O16236"/>
      <c r="P16236"/>
      <c r="S16236"/>
    </row>
    <row r="16237" spans="1:20" x14ac:dyDescent="0.3">
      <c r="A16237" s="25"/>
      <c r="B16237"/>
      <c r="C16237"/>
      <c r="D16237"/>
      <c r="E16237"/>
      <c r="F16237"/>
      <c r="G16237"/>
      <c r="H16237" s="14"/>
      <c r="I16237" s="14"/>
      <c r="K16237"/>
      <c r="L16237"/>
      <c r="M16237"/>
      <c r="N16237"/>
      <c r="O16237"/>
      <c r="P16237"/>
      <c r="S16237"/>
      <c r="T16237" s="7"/>
    </row>
    <row r="16238" spans="1:20" x14ac:dyDescent="0.3">
      <c r="A16238" s="25"/>
      <c r="B16238"/>
      <c r="C16238"/>
      <c r="D16238"/>
      <c r="E16238"/>
      <c r="F16238"/>
      <c r="G16238"/>
      <c r="H16238" s="14"/>
      <c r="I16238" s="14"/>
      <c r="K16238"/>
      <c r="L16238"/>
      <c r="M16238"/>
      <c r="N16238"/>
      <c r="O16238"/>
      <c r="P16238"/>
      <c r="S16238"/>
      <c r="T16238" s="7"/>
    </row>
    <row r="16239" spans="1:20" x14ac:dyDescent="0.3">
      <c r="A16239" s="25"/>
      <c r="B16239"/>
      <c r="C16239"/>
      <c r="D16239"/>
      <c r="E16239"/>
      <c r="F16239"/>
      <c r="G16239"/>
      <c r="H16239"/>
      <c r="I16239"/>
      <c r="K16239"/>
      <c r="L16239"/>
      <c r="M16239"/>
      <c r="N16239"/>
      <c r="O16239"/>
      <c r="P16239"/>
      <c r="S16239"/>
    </row>
    <row r="16240" spans="1:20" x14ac:dyDescent="0.3">
      <c r="A16240" s="25"/>
      <c r="B16240"/>
      <c r="C16240"/>
      <c r="D16240"/>
      <c r="E16240"/>
      <c r="F16240"/>
      <c r="G16240"/>
      <c r="H16240" s="14"/>
      <c r="I16240" s="14"/>
      <c r="K16240"/>
      <c r="L16240"/>
      <c r="M16240"/>
      <c r="N16240"/>
      <c r="O16240"/>
      <c r="P16240"/>
      <c r="S16240"/>
    </row>
    <row r="16241" spans="1:20" x14ac:dyDescent="0.3">
      <c r="A16241" s="25"/>
      <c r="B16241"/>
      <c r="C16241"/>
      <c r="D16241"/>
      <c r="E16241"/>
      <c r="F16241"/>
      <c r="G16241"/>
      <c r="H16241" s="14"/>
      <c r="I16241" s="14"/>
      <c r="K16241"/>
      <c r="L16241"/>
      <c r="M16241"/>
      <c r="N16241"/>
      <c r="O16241"/>
      <c r="P16241"/>
      <c r="S16241"/>
    </row>
    <row r="16242" spans="1:20" x14ac:dyDescent="0.3">
      <c r="A16242" s="25"/>
      <c r="B16242"/>
      <c r="C16242"/>
      <c r="D16242"/>
      <c r="E16242"/>
      <c r="F16242"/>
      <c r="G16242"/>
      <c r="H16242" s="14"/>
      <c r="I16242" s="14"/>
      <c r="K16242"/>
      <c r="L16242"/>
      <c r="M16242"/>
      <c r="N16242"/>
      <c r="O16242"/>
      <c r="P16242"/>
      <c r="S16242"/>
    </row>
    <row r="16243" spans="1:20" x14ac:dyDescent="0.3">
      <c r="A16243" s="25"/>
      <c r="B16243"/>
      <c r="C16243"/>
      <c r="D16243"/>
      <c r="E16243"/>
      <c r="F16243"/>
      <c r="G16243"/>
      <c r="H16243" s="14"/>
      <c r="I16243" s="14"/>
      <c r="K16243"/>
      <c r="L16243"/>
      <c r="M16243"/>
      <c r="N16243"/>
      <c r="O16243"/>
      <c r="P16243"/>
      <c r="S16243"/>
    </row>
    <row r="16244" spans="1:20" x14ac:dyDescent="0.3">
      <c r="A16244" s="25"/>
      <c r="B16244"/>
      <c r="C16244"/>
      <c r="D16244"/>
      <c r="E16244"/>
      <c r="F16244"/>
      <c r="G16244"/>
      <c r="H16244" s="14"/>
      <c r="I16244" s="14"/>
      <c r="K16244"/>
      <c r="L16244"/>
      <c r="M16244"/>
      <c r="N16244"/>
      <c r="O16244"/>
      <c r="P16244"/>
      <c r="S16244"/>
      <c r="T16244" s="7"/>
    </row>
    <row r="16245" spans="1:20" x14ac:dyDescent="0.3">
      <c r="A16245" s="25"/>
      <c r="B16245"/>
      <c r="C16245"/>
      <c r="D16245"/>
      <c r="E16245"/>
      <c r="F16245"/>
      <c r="G16245"/>
      <c r="H16245" s="14"/>
      <c r="I16245" s="14"/>
      <c r="K16245"/>
      <c r="L16245"/>
      <c r="M16245"/>
      <c r="N16245"/>
      <c r="O16245"/>
      <c r="P16245"/>
      <c r="S16245"/>
    </row>
    <row r="16246" spans="1:20" x14ac:dyDescent="0.3">
      <c r="A16246" s="25"/>
      <c r="B16246"/>
      <c r="C16246"/>
      <c r="D16246"/>
      <c r="E16246"/>
      <c r="F16246"/>
      <c r="G16246"/>
      <c r="H16246" s="14"/>
      <c r="I16246" s="14"/>
      <c r="K16246"/>
      <c r="L16246"/>
      <c r="M16246"/>
      <c r="N16246"/>
      <c r="O16246"/>
      <c r="P16246"/>
      <c r="S16246"/>
    </row>
    <row r="16247" spans="1:20" x14ac:dyDescent="0.3">
      <c r="A16247" s="25"/>
      <c r="B16247"/>
      <c r="C16247"/>
      <c r="D16247"/>
      <c r="E16247"/>
      <c r="F16247"/>
      <c r="G16247"/>
      <c r="H16247" s="14"/>
      <c r="I16247" s="14"/>
      <c r="K16247"/>
      <c r="L16247"/>
      <c r="M16247"/>
      <c r="N16247"/>
      <c r="O16247"/>
      <c r="P16247"/>
      <c r="S16247"/>
    </row>
    <row r="16248" spans="1:20" x14ac:dyDescent="0.3">
      <c r="A16248" s="25"/>
      <c r="B16248"/>
      <c r="C16248"/>
      <c r="D16248"/>
      <c r="E16248"/>
      <c r="F16248"/>
      <c r="G16248"/>
      <c r="H16248" s="14"/>
      <c r="I16248" s="14"/>
      <c r="K16248"/>
      <c r="L16248"/>
      <c r="M16248"/>
      <c r="N16248"/>
      <c r="O16248"/>
      <c r="P16248"/>
      <c r="S16248"/>
      <c r="T16248" s="7"/>
    </row>
    <row r="16249" spans="1:20" x14ac:dyDescent="0.3">
      <c r="A16249" s="25"/>
      <c r="B16249"/>
      <c r="C16249"/>
      <c r="D16249"/>
      <c r="E16249"/>
      <c r="F16249"/>
      <c r="G16249"/>
      <c r="H16249" s="14"/>
      <c r="I16249" s="14"/>
      <c r="K16249"/>
      <c r="L16249"/>
      <c r="M16249"/>
      <c r="N16249"/>
      <c r="O16249"/>
      <c r="P16249"/>
      <c r="S16249"/>
    </row>
    <row r="16250" spans="1:20" x14ac:dyDescent="0.3">
      <c r="A16250" s="25"/>
      <c r="B16250"/>
      <c r="C16250"/>
      <c r="D16250"/>
      <c r="E16250"/>
      <c r="F16250"/>
      <c r="G16250"/>
      <c r="H16250" s="14"/>
      <c r="I16250" s="14"/>
      <c r="K16250"/>
      <c r="L16250"/>
      <c r="M16250"/>
      <c r="N16250"/>
      <c r="O16250"/>
      <c r="P16250"/>
      <c r="S16250"/>
    </row>
    <row r="16251" spans="1:20" x14ac:dyDescent="0.3">
      <c r="A16251" s="25"/>
      <c r="B16251"/>
      <c r="C16251"/>
      <c r="D16251"/>
      <c r="E16251"/>
      <c r="F16251"/>
      <c r="G16251"/>
      <c r="H16251" s="14"/>
      <c r="I16251" s="14"/>
      <c r="K16251"/>
      <c r="L16251"/>
      <c r="M16251"/>
      <c r="N16251"/>
      <c r="O16251"/>
      <c r="P16251"/>
      <c r="S16251"/>
    </row>
    <row r="16252" spans="1:20" x14ac:dyDescent="0.3">
      <c r="A16252" s="25"/>
      <c r="B16252"/>
      <c r="C16252"/>
      <c r="D16252"/>
      <c r="E16252"/>
      <c r="F16252"/>
      <c r="G16252"/>
      <c r="H16252" s="14"/>
      <c r="I16252" s="14"/>
      <c r="K16252"/>
      <c r="L16252"/>
      <c r="M16252"/>
      <c r="N16252"/>
      <c r="O16252"/>
      <c r="P16252"/>
      <c r="S16252"/>
    </row>
    <row r="16253" spans="1:20" x14ac:dyDescent="0.3">
      <c r="A16253" s="25"/>
      <c r="B16253"/>
      <c r="C16253"/>
      <c r="D16253"/>
      <c r="E16253"/>
      <c r="F16253"/>
      <c r="G16253"/>
      <c r="H16253"/>
      <c r="I16253" s="14"/>
      <c r="K16253"/>
      <c r="L16253"/>
      <c r="M16253"/>
      <c r="N16253"/>
      <c r="O16253"/>
      <c r="P16253"/>
      <c r="S16253"/>
    </row>
    <row r="16254" spans="1:20" x14ac:dyDescent="0.3">
      <c r="A16254" s="25"/>
      <c r="B16254"/>
      <c r="C16254"/>
      <c r="D16254"/>
      <c r="E16254"/>
      <c r="F16254"/>
      <c r="G16254"/>
      <c r="H16254" s="14"/>
      <c r="I16254" s="14"/>
      <c r="K16254"/>
      <c r="L16254"/>
      <c r="M16254"/>
      <c r="N16254"/>
      <c r="O16254"/>
      <c r="P16254"/>
      <c r="S16254"/>
      <c r="T16254" s="7"/>
    </row>
    <row r="16255" spans="1:20" x14ac:dyDescent="0.3">
      <c r="A16255" s="25"/>
      <c r="B16255"/>
      <c r="C16255"/>
      <c r="D16255"/>
      <c r="E16255"/>
      <c r="F16255"/>
      <c r="G16255"/>
      <c r="H16255"/>
      <c r="I16255" s="14"/>
      <c r="K16255"/>
      <c r="L16255"/>
      <c r="M16255"/>
      <c r="N16255"/>
      <c r="O16255"/>
      <c r="P16255"/>
      <c r="S16255"/>
    </row>
    <row r="16256" spans="1:20" x14ac:dyDescent="0.3">
      <c r="A16256" s="25"/>
      <c r="B16256"/>
      <c r="C16256"/>
      <c r="D16256"/>
      <c r="E16256"/>
      <c r="F16256"/>
      <c r="G16256"/>
      <c r="H16256"/>
      <c r="I16256"/>
      <c r="K16256"/>
      <c r="L16256"/>
      <c r="M16256"/>
      <c r="N16256"/>
      <c r="O16256"/>
      <c r="P16256"/>
      <c r="S16256"/>
    </row>
    <row r="16257" spans="1:20" x14ac:dyDescent="0.3">
      <c r="A16257" s="25"/>
      <c r="B16257"/>
      <c r="C16257"/>
      <c r="D16257"/>
      <c r="E16257"/>
      <c r="F16257"/>
      <c r="G16257"/>
      <c r="H16257"/>
      <c r="I16257"/>
      <c r="K16257"/>
      <c r="L16257"/>
      <c r="M16257"/>
      <c r="N16257"/>
      <c r="O16257"/>
      <c r="P16257"/>
      <c r="S16257"/>
    </row>
    <row r="16258" spans="1:20" x14ac:dyDescent="0.3">
      <c r="A16258" s="25"/>
      <c r="B16258"/>
      <c r="C16258"/>
      <c r="D16258"/>
      <c r="E16258"/>
      <c r="F16258"/>
      <c r="G16258"/>
      <c r="H16258" s="14"/>
      <c r="I16258" s="14"/>
      <c r="K16258"/>
      <c r="L16258"/>
      <c r="M16258"/>
      <c r="N16258"/>
      <c r="O16258"/>
      <c r="P16258"/>
      <c r="S16258"/>
      <c r="T16258" s="7"/>
    </row>
    <row r="16259" spans="1:20" x14ac:dyDescent="0.3">
      <c r="A16259" s="25"/>
      <c r="B16259"/>
      <c r="C16259"/>
      <c r="D16259"/>
      <c r="E16259"/>
      <c r="F16259"/>
      <c r="G16259"/>
      <c r="H16259" s="14"/>
      <c r="I16259" s="14"/>
      <c r="K16259"/>
      <c r="L16259"/>
      <c r="M16259"/>
      <c r="N16259"/>
      <c r="O16259"/>
      <c r="P16259"/>
      <c r="S16259"/>
      <c r="T16259" s="7"/>
    </row>
    <row r="16260" spans="1:20" x14ac:dyDescent="0.3">
      <c r="A16260" s="25"/>
      <c r="B16260"/>
      <c r="C16260"/>
      <c r="D16260"/>
      <c r="E16260"/>
      <c r="F16260"/>
      <c r="G16260"/>
      <c r="H16260" s="14"/>
      <c r="I16260" s="14"/>
      <c r="K16260"/>
      <c r="L16260"/>
      <c r="M16260"/>
      <c r="N16260"/>
      <c r="O16260"/>
      <c r="P16260"/>
      <c r="S16260"/>
    </row>
    <row r="16261" spans="1:20" x14ac:dyDescent="0.3">
      <c r="A16261" s="25"/>
      <c r="B16261"/>
      <c r="C16261"/>
      <c r="D16261"/>
      <c r="E16261"/>
      <c r="F16261"/>
      <c r="G16261"/>
      <c r="H16261" s="14"/>
      <c r="I16261" s="14"/>
      <c r="K16261"/>
      <c r="L16261"/>
      <c r="M16261"/>
      <c r="N16261"/>
      <c r="O16261"/>
      <c r="P16261"/>
      <c r="S16261"/>
    </row>
    <row r="16262" spans="1:20" x14ac:dyDescent="0.3">
      <c r="A16262" s="25"/>
      <c r="B16262"/>
      <c r="C16262"/>
      <c r="D16262"/>
      <c r="E16262"/>
      <c r="F16262"/>
      <c r="G16262"/>
      <c r="H16262" s="14"/>
      <c r="I16262" s="14"/>
      <c r="K16262"/>
      <c r="L16262"/>
      <c r="M16262"/>
      <c r="N16262"/>
      <c r="O16262"/>
      <c r="P16262"/>
      <c r="S16262"/>
    </row>
    <row r="16263" spans="1:20" x14ac:dyDescent="0.3">
      <c r="A16263" s="25"/>
      <c r="B16263"/>
      <c r="C16263"/>
      <c r="D16263"/>
      <c r="E16263"/>
      <c r="F16263"/>
      <c r="G16263"/>
      <c r="H16263" s="14"/>
      <c r="I16263" s="14"/>
      <c r="K16263"/>
      <c r="L16263"/>
      <c r="M16263"/>
      <c r="N16263"/>
      <c r="O16263"/>
      <c r="P16263"/>
      <c r="S16263"/>
    </row>
    <row r="16264" spans="1:20" x14ac:dyDescent="0.3">
      <c r="A16264" s="25"/>
      <c r="B16264"/>
      <c r="C16264"/>
      <c r="D16264"/>
      <c r="E16264"/>
      <c r="F16264"/>
      <c r="G16264"/>
      <c r="H16264" s="14"/>
      <c r="I16264" s="14"/>
      <c r="K16264"/>
      <c r="L16264"/>
      <c r="M16264"/>
      <c r="N16264"/>
      <c r="O16264"/>
      <c r="P16264"/>
      <c r="S16264"/>
      <c r="T16264" s="7"/>
    </row>
    <row r="16265" spans="1:20" x14ac:dyDescent="0.3">
      <c r="A16265" s="25"/>
      <c r="B16265"/>
      <c r="C16265"/>
      <c r="D16265"/>
      <c r="E16265"/>
      <c r="F16265"/>
      <c r="G16265"/>
      <c r="H16265" s="14"/>
      <c r="I16265" s="14"/>
      <c r="K16265"/>
      <c r="L16265"/>
      <c r="M16265"/>
      <c r="N16265"/>
      <c r="O16265"/>
      <c r="P16265"/>
      <c r="S16265"/>
      <c r="T16265" s="7"/>
    </row>
    <row r="16266" spans="1:20" x14ac:dyDescent="0.3">
      <c r="A16266" s="25"/>
      <c r="B16266"/>
      <c r="C16266"/>
      <c r="D16266"/>
      <c r="E16266"/>
      <c r="F16266"/>
      <c r="G16266"/>
      <c r="H16266" s="14"/>
      <c r="I16266" s="14"/>
      <c r="K16266"/>
      <c r="L16266"/>
      <c r="M16266"/>
      <c r="N16266"/>
      <c r="O16266"/>
      <c r="P16266"/>
      <c r="S16266"/>
      <c r="T16266" s="7"/>
    </row>
    <row r="16267" spans="1:20" x14ac:dyDescent="0.3">
      <c r="A16267" s="25"/>
      <c r="B16267"/>
      <c r="C16267"/>
      <c r="D16267"/>
      <c r="E16267"/>
      <c r="F16267"/>
      <c r="G16267"/>
      <c r="H16267" s="14"/>
      <c r="I16267" s="14"/>
      <c r="K16267"/>
      <c r="L16267"/>
      <c r="M16267"/>
      <c r="N16267"/>
      <c r="O16267"/>
      <c r="P16267"/>
      <c r="S16267"/>
    </row>
    <row r="16268" spans="1:20" x14ac:dyDescent="0.3">
      <c r="A16268" s="25"/>
      <c r="B16268"/>
      <c r="C16268"/>
      <c r="D16268"/>
      <c r="E16268"/>
      <c r="F16268"/>
      <c r="G16268"/>
      <c r="H16268" s="14"/>
      <c r="I16268" s="14"/>
      <c r="K16268"/>
      <c r="L16268"/>
      <c r="M16268"/>
      <c r="N16268"/>
      <c r="O16268"/>
      <c r="P16268"/>
      <c r="S16268"/>
    </row>
    <row r="16269" spans="1:20" x14ac:dyDescent="0.3">
      <c r="A16269" s="25"/>
      <c r="B16269"/>
      <c r="C16269"/>
      <c r="D16269"/>
      <c r="E16269"/>
      <c r="F16269"/>
      <c r="G16269"/>
      <c r="H16269" s="14"/>
      <c r="I16269" s="14"/>
      <c r="K16269"/>
      <c r="L16269"/>
      <c r="M16269"/>
      <c r="N16269"/>
      <c r="O16269"/>
      <c r="P16269"/>
      <c r="S16269"/>
    </row>
    <row r="16270" spans="1:20" x14ac:dyDescent="0.3">
      <c r="A16270" s="25"/>
      <c r="B16270"/>
      <c r="C16270"/>
      <c r="D16270"/>
      <c r="E16270"/>
      <c r="F16270"/>
      <c r="G16270"/>
      <c r="H16270"/>
      <c r="I16270"/>
      <c r="K16270"/>
      <c r="L16270"/>
      <c r="M16270"/>
      <c r="N16270"/>
      <c r="O16270"/>
      <c r="P16270"/>
      <c r="S16270"/>
    </row>
    <row r="16271" spans="1:20" x14ac:dyDescent="0.3">
      <c r="A16271" s="25"/>
      <c r="B16271"/>
      <c r="C16271"/>
      <c r="D16271"/>
      <c r="E16271"/>
      <c r="F16271"/>
      <c r="G16271"/>
      <c r="H16271"/>
      <c r="I16271"/>
      <c r="K16271"/>
      <c r="L16271"/>
      <c r="M16271"/>
      <c r="N16271"/>
      <c r="O16271"/>
      <c r="P16271"/>
      <c r="S16271"/>
    </row>
    <row r="16272" spans="1:20" x14ac:dyDescent="0.3">
      <c r="A16272" s="25"/>
      <c r="B16272"/>
      <c r="C16272"/>
      <c r="D16272"/>
      <c r="E16272"/>
      <c r="F16272"/>
      <c r="G16272"/>
      <c r="H16272"/>
      <c r="I16272"/>
      <c r="K16272"/>
      <c r="L16272"/>
      <c r="M16272"/>
      <c r="N16272"/>
      <c r="O16272"/>
      <c r="P16272"/>
      <c r="S16272"/>
    </row>
    <row r="16273" spans="1:19" x14ac:dyDescent="0.3">
      <c r="A16273" s="25"/>
      <c r="B16273"/>
      <c r="C16273"/>
      <c r="D16273"/>
      <c r="E16273"/>
      <c r="F16273"/>
      <c r="G16273"/>
      <c r="H16273"/>
      <c r="I16273" s="14"/>
      <c r="K16273"/>
      <c r="L16273"/>
      <c r="M16273"/>
      <c r="N16273"/>
      <c r="O16273"/>
      <c r="P16273"/>
      <c r="S16273"/>
    </row>
    <row r="16274" spans="1:19" x14ac:dyDescent="0.3">
      <c r="A16274" s="25"/>
      <c r="B16274"/>
      <c r="C16274"/>
      <c r="D16274"/>
      <c r="E16274"/>
      <c r="F16274"/>
      <c r="G16274"/>
      <c r="H16274"/>
      <c r="I16274"/>
      <c r="K16274"/>
      <c r="L16274"/>
      <c r="M16274"/>
      <c r="N16274"/>
      <c r="O16274"/>
      <c r="P16274"/>
      <c r="S16274"/>
    </row>
    <row r="16275" spans="1:19" x14ac:dyDescent="0.3">
      <c r="A16275" s="25"/>
      <c r="B16275"/>
      <c r="C16275"/>
      <c r="D16275"/>
      <c r="E16275"/>
      <c r="F16275"/>
      <c r="G16275"/>
      <c r="H16275"/>
      <c r="I16275"/>
      <c r="K16275"/>
      <c r="L16275"/>
      <c r="M16275"/>
      <c r="N16275"/>
      <c r="O16275"/>
      <c r="P16275"/>
      <c r="S16275"/>
    </row>
    <row r="16276" spans="1:19" x14ac:dyDescent="0.3">
      <c r="A16276" s="25"/>
      <c r="B16276"/>
      <c r="C16276"/>
      <c r="D16276"/>
      <c r="E16276"/>
      <c r="F16276"/>
      <c r="G16276"/>
      <c r="H16276"/>
      <c r="I16276"/>
      <c r="K16276"/>
      <c r="L16276"/>
      <c r="M16276"/>
      <c r="N16276"/>
      <c r="O16276"/>
      <c r="P16276"/>
      <c r="S16276"/>
    </row>
    <row r="16277" spans="1:19" x14ac:dyDescent="0.3">
      <c r="A16277" s="25"/>
      <c r="B16277"/>
      <c r="C16277"/>
      <c r="D16277"/>
      <c r="E16277"/>
      <c r="F16277"/>
      <c r="G16277"/>
      <c r="H16277"/>
      <c r="I16277"/>
      <c r="K16277"/>
      <c r="L16277"/>
      <c r="M16277"/>
      <c r="N16277"/>
      <c r="O16277"/>
      <c r="P16277"/>
      <c r="S16277"/>
    </row>
    <row r="16278" spans="1:19" x14ac:dyDescent="0.3">
      <c r="A16278" s="25"/>
      <c r="B16278"/>
      <c r="C16278"/>
      <c r="D16278"/>
      <c r="E16278"/>
      <c r="F16278"/>
      <c r="G16278"/>
      <c r="H16278"/>
      <c r="I16278"/>
      <c r="K16278"/>
      <c r="L16278"/>
      <c r="M16278"/>
      <c r="N16278"/>
      <c r="O16278"/>
      <c r="P16278"/>
      <c r="S16278"/>
    </row>
    <row r="16279" spans="1:19" x14ac:dyDescent="0.3">
      <c r="A16279" s="25"/>
      <c r="B16279"/>
      <c r="C16279"/>
      <c r="D16279"/>
      <c r="E16279"/>
      <c r="F16279"/>
      <c r="G16279"/>
      <c r="H16279"/>
      <c r="I16279"/>
      <c r="K16279"/>
      <c r="L16279"/>
      <c r="M16279"/>
      <c r="N16279"/>
      <c r="O16279"/>
      <c r="P16279"/>
      <c r="S16279"/>
    </row>
    <row r="16280" spans="1:19" x14ac:dyDescent="0.3">
      <c r="A16280" s="25"/>
      <c r="B16280"/>
      <c r="C16280"/>
      <c r="D16280"/>
      <c r="E16280"/>
      <c r="F16280"/>
      <c r="G16280"/>
      <c r="H16280"/>
      <c r="I16280"/>
      <c r="K16280"/>
      <c r="L16280"/>
      <c r="M16280"/>
      <c r="N16280"/>
      <c r="O16280"/>
      <c r="P16280"/>
      <c r="S16280"/>
    </row>
    <row r="16281" spans="1:19" x14ac:dyDescent="0.3">
      <c r="A16281" s="25"/>
      <c r="B16281"/>
      <c r="C16281"/>
      <c r="D16281"/>
      <c r="E16281"/>
      <c r="F16281"/>
      <c r="G16281"/>
      <c r="H16281"/>
      <c r="I16281"/>
      <c r="K16281"/>
      <c r="L16281"/>
      <c r="M16281"/>
      <c r="N16281"/>
      <c r="O16281"/>
      <c r="P16281"/>
      <c r="S16281"/>
    </row>
    <row r="16282" spans="1:19" x14ac:dyDescent="0.3">
      <c r="A16282" s="25"/>
      <c r="B16282"/>
      <c r="C16282"/>
      <c r="D16282"/>
      <c r="E16282"/>
      <c r="F16282"/>
      <c r="G16282"/>
      <c r="H16282" s="14"/>
      <c r="I16282" s="14"/>
      <c r="K16282"/>
      <c r="L16282"/>
      <c r="M16282"/>
      <c r="N16282"/>
      <c r="O16282"/>
      <c r="P16282"/>
      <c r="S16282"/>
    </row>
    <row r="16283" spans="1:19" x14ac:dyDescent="0.3">
      <c r="A16283" s="25"/>
      <c r="B16283"/>
      <c r="C16283"/>
      <c r="D16283"/>
      <c r="E16283"/>
      <c r="F16283"/>
      <c r="G16283"/>
      <c r="H16283" s="14"/>
      <c r="I16283" s="14"/>
      <c r="K16283"/>
      <c r="L16283"/>
      <c r="M16283"/>
      <c r="N16283"/>
      <c r="O16283"/>
      <c r="P16283"/>
      <c r="S16283"/>
    </row>
    <row r="16284" spans="1:19" x14ac:dyDescent="0.3">
      <c r="A16284" s="25"/>
      <c r="B16284"/>
      <c r="C16284"/>
      <c r="D16284"/>
      <c r="E16284"/>
      <c r="F16284"/>
      <c r="G16284"/>
      <c r="H16284" s="14"/>
      <c r="I16284" s="14"/>
      <c r="K16284"/>
      <c r="L16284"/>
      <c r="M16284"/>
      <c r="N16284"/>
      <c r="O16284"/>
      <c r="P16284"/>
      <c r="S16284"/>
    </row>
    <row r="16285" spans="1:19" x14ac:dyDescent="0.3">
      <c r="A16285" s="25"/>
      <c r="B16285"/>
      <c r="C16285"/>
      <c r="D16285"/>
      <c r="E16285"/>
      <c r="F16285"/>
      <c r="G16285"/>
      <c r="H16285" s="14"/>
      <c r="I16285" s="14"/>
      <c r="K16285"/>
      <c r="L16285"/>
      <c r="M16285"/>
      <c r="N16285"/>
      <c r="O16285"/>
      <c r="P16285"/>
      <c r="S16285"/>
    </row>
    <row r="16286" spans="1:19" x14ac:dyDescent="0.3">
      <c r="A16286" s="25"/>
      <c r="B16286"/>
      <c r="C16286"/>
      <c r="D16286"/>
      <c r="E16286"/>
      <c r="F16286"/>
      <c r="G16286"/>
      <c r="H16286" s="14"/>
      <c r="I16286" s="14"/>
      <c r="K16286"/>
      <c r="L16286"/>
      <c r="M16286"/>
      <c r="N16286"/>
      <c r="O16286"/>
      <c r="P16286"/>
      <c r="S16286"/>
    </row>
    <row r="16287" spans="1:19" x14ac:dyDescent="0.3">
      <c r="A16287" s="25"/>
      <c r="B16287"/>
      <c r="C16287"/>
      <c r="D16287"/>
      <c r="E16287"/>
      <c r="F16287"/>
      <c r="G16287"/>
      <c r="H16287" s="14"/>
      <c r="I16287" s="14"/>
      <c r="K16287"/>
      <c r="L16287"/>
      <c r="M16287"/>
      <c r="N16287"/>
      <c r="O16287"/>
      <c r="P16287"/>
      <c r="S16287"/>
    </row>
    <row r="16288" spans="1:19" x14ac:dyDescent="0.3">
      <c r="A16288" s="25"/>
      <c r="B16288"/>
      <c r="C16288"/>
      <c r="D16288"/>
      <c r="E16288"/>
      <c r="F16288"/>
      <c r="G16288"/>
      <c r="H16288" s="14"/>
      <c r="I16288" s="14"/>
      <c r="K16288"/>
      <c r="L16288"/>
      <c r="M16288"/>
      <c r="N16288"/>
      <c r="O16288"/>
      <c r="P16288"/>
      <c r="S16288"/>
    </row>
    <row r="16289" spans="1:20" x14ac:dyDescent="0.3">
      <c r="A16289" s="25"/>
      <c r="B16289"/>
      <c r="C16289"/>
      <c r="D16289"/>
      <c r="E16289"/>
      <c r="F16289"/>
      <c r="G16289"/>
      <c r="H16289" s="14"/>
      <c r="I16289" s="14"/>
      <c r="K16289"/>
      <c r="L16289"/>
      <c r="M16289"/>
      <c r="N16289"/>
      <c r="O16289"/>
      <c r="P16289"/>
      <c r="S16289"/>
    </row>
    <row r="16290" spans="1:20" x14ac:dyDescent="0.3">
      <c r="A16290" s="25"/>
      <c r="B16290"/>
      <c r="C16290"/>
      <c r="D16290"/>
      <c r="E16290"/>
      <c r="F16290"/>
      <c r="G16290"/>
      <c r="H16290" s="14"/>
      <c r="I16290" s="14"/>
      <c r="K16290"/>
      <c r="L16290"/>
      <c r="M16290"/>
      <c r="N16290"/>
      <c r="O16290"/>
      <c r="P16290"/>
      <c r="S16290"/>
    </row>
    <row r="16291" spans="1:20" x14ac:dyDescent="0.3">
      <c r="A16291" s="25"/>
      <c r="B16291"/>
      <c r="C16291"/>
      <c r="D16291"/>
      <c r="E16291"/>
      <c r="F16291"/>
      <c r="G16291"/>
      <c r="H16291" s="14"/>
      <c r="I16291" s="14"/>
      <c r="K16291"/>
      <c r="L16291"/>
      <c r="M16291"/>
      <c r="N16291"/>
      <c r="O16291"/>
      <c r="P16291"/>
      <c r="S16291"/>
    </row>
    <row r="16292" spans="1:20" x14ac:dyDescent="0.3">
      <c r="A16292" s="25"/>
      <c r="B16292"/>
      <c r="C16292"/>
      <c r="D16292"/>
      <c r="E16292"/>
      <c r="F16292"/>
      <c r="G16292"/>
      <c r="H16292" s="14"/>
      <c r="I16292" s="14"/>
      <c r="K16292"/>
      <c r="L16292"/>
      <c r="M16292"/>
      <c r="N16292"/>
      <c r="O16292"/>
      <c r="P16292"/>
      <c r="S16292"/>
    </row>
    <row r="16293" spans="1:20" x14ac:dyDescent="0.3">
      <c r="A16293" s="25"/>
      <c r="B16293"/>
      <c r="C16293"/>
      <c r="D16293"/>
      <c r="E16293"/>
      <c r="F16293"/>
      <c r="G16293"/>
      <c r="H16293" s="14"/>
      <c r="I16293" s="14"/>
      <c r="K16293"/>
      <c r="L16293"/>
      <c r="M16293"/>
      <c r="N16293"/>
      <c r="O16293"/>
      <c r="P16293"/>
      <c r="S16293"/>
    </row>
    <row r="16294" spans="1:20" x14ac:dyDescent="0.3">
      <c r="A16294" s="25"/>
      <c r="B16294"/>
      <c r="C16294"/>
      <c r="D16294"/>
      <c r="E16294"/>
      <c r="F16294"/>
      <c r="G16294"/>
      <c r="H16294"/>
      <c r="I16294"/>
      <c r="K16294"/>
      <c r="L16294"/>
      <c r="M16294"/>
      <c r="N16294"/>
      <c r="O16294"/>
      <c r="P16294"/>
      <c r="S16294"/>
    </row>
    <row r="16295" spans="1:20" x14ac:dyDescent="0.3">
      <c r="A16295" s="25"/>
      <c r="B16295"/>
      <c r="C16295"/>
      <c r="D16295"/>
      <c r="E16295"/>
      <c r="F16295"/>
      <c r="G16295"/>
      <c r="H16295"/>
      <c r="I16295"/>
      <c r="K16295"/>
      <c r="L16295"/>
      <c r="M16295"/>
      <c r="N16295"/>
      <c r="O16295"/>
      <c r="P16295"/>
      <c r="S16295"/>
    </row>
    <row r="16296" spans="1:20" x14ac:dyDescent="0.3">
      <c r="A16296" s="25"/>
      <c r="B16296"/>
      <c r="C16296"/>
      <c r="D16296"/>
      <c r="E16296"/>
      <c r="F16296"/>
      <c r="G16296"/>
      <c r="H16296"/>
      <c r="I16296"/>
      <c r="K16296"/>
      <c r="L16296"/>
      <c r="M16296"/>
      <c r="N16296"/>
      <c r="O16296"/>
      <c r="P16296"/>
      <c r="S16296"/>
    </row>
    <row r="16297" spans="1:20" x14ac:dyDescent="0.3">
      <c r="A16297" s="25"/>
      <c r="B16297"/>
      <c r="C16297"/>
      <c r="D16297"/>
      <c r="E16297"/>
      <c r="F16297"/>
      <c r="G16297"/>
      <c r="H16297" s="14"/>
      <c r="I16297" s="14"/>
      <c r="K16297"/>
      <c r="L16297"/>
      <c r="M16297"/>
      <c r="N16297"/>
      <c r="O16297"/>
      <c r="P16297"/>
      <c r="S16297"/>
      <c r="T16297" s="7"/>
    </row>
    <row r="16298" spans="1:20" x14ac:dyDescent="0.3">
      <c r="A16298" s="25"/>
      <c r="B16298"/>
      <c r="C16298"/>
      <c r="D16298"/>
      <c r="E16298"/>
      <c r="F16298"/>
      <c r="G16298"/>
      <c r="H16298"/>
      <c r="I16298"/>
      <c r="K16298"/>
      <c r="L16298"/>
      <c r="M16298"/>
      <c r="N16298"/>
      <c r="O16298"/>
      <c r="P16298"/>
      <c r="S16298"/>
    </row>
    <row r="16299" spans="1:20" x14ac:dyDescent="0.3">
      <c r="A16299" s="25"/>
      <c r="B16299"/>
      <c r="C16299"/>
      <c r="D16299"/>
      <c r="E16299"/>
      <c r="F16299"/>
      <c r="G16299"/>
      <c r="H16299"/>
      <c r="I16299"/>
      <c r="K16299"/>
      <c r="L16299"/>
      <c r="M16299"/>
      <c r="N16299"/>
      <c r="O16299"/>
      <c r="P16299"/>
      <c r="S16299"/>
    </row>
    <row r="16300" spans="1:20" x14ac:dyDescent="0.3">
      <c r="A16300" s="25"/>
      <c r="B16300"/>
      <c r="C16300"/>
      <c r="D16300"/>
      <c r="E16300"/>
      <c r="F16300"/>
      <c r="G16300"/>
      <c r="H16300" s="14"/>
      <c r="I16300" s="14"/>
      <c r="K16300"/>
      <c r="L16300"/>
      <c r="M16300"/>
      <c r="N16300"/>
      <c r="O16300"/>
      <c r="P16300"/>
      <c r="S16300"/>
    </row>
    <row r="16301" spans="1:20" x14ac:dyDescent="0.3">
      <c r="A16301" s="25"/>
      <c r="B16301"/>
      <c r="C16301"/>
      <c r="D16301"/>
      <c r="E16301"/>
      <c r="F16301"/>
      <c r="G16301"/>
      <c r="H16301" s="14"/>
      <c r="I16301" s="14"/>
      <c r="K16301"/>
      <c r="L16301"/>
      <c r="M16301"/>
      <c r="N16301"/>
      <c r="O16301"/>
      <c r="P16301"/>
      <c r="S16301"/>
    </row>
    <row r="16302" spans="1:20" x14ac:dyDescent="0.3">
      <c r="A16302" s="25"/>
      <c r="B16302"/>
      <c r="C16302"/>
      <c r="D16302"/>
      <c r="E16302"/>
      <c r="F16302"/>
      <c r="G16302"/>
      <c r="H16302" s="14"/>
      <c r="I16302" s="14"/>
      <c r="K16302"/>
      <c r="L16302"/>
      <c r="M16302"/>
      <c r="N16302"/>
      <c r="O16302"/>
      <c r="P16302"/>
      <c r="S16302"/>
    </row>
    <row r="16303" spans="1:20" x14ac:dyDescent="0.3">
      <c r="A16303" s="25"/>
      <c r="B16303"/>
      <c r="C16303"/>
      <c r="D16303"/>
      <c r="E16303"/>
      <c r="F16303"/>
      <c r="G16303"/>
      <c r="H16303" s="14"/>
      <c r="I16303" s="14"/>
      <c r="K16303"/>
      <c r="L16303"/>
      <c r="M16303"/>
      <c r="N16303"/>
      <c r="O16303"/>
      <c r="P16303"/>
      <c r="S16303"/>
    </row>
    <row r="16304" spans="1:20" x14ac:dyDescent="0.3">
      <c r="A16304" s="25"/>
      <c r="B16304"/>
      <c r="C16304"/>
      <c r="D16304"/>
      <c r="E16304"/>
      <c r="F16304"/>
      <c r="G16304"/>
      <c r="H16304" s="14"/>
      <c r="I16304" s="14"/>
      <c r="K16304"/>
      <c r="L16304"/>
      <c r="M16304"/>
      <c r="N16304"/>
      <c r="O16304"/>
      <c r="P16304"/>
      <c r="S16304"/>
      <c r="T16304" s="7"/>
    </row>
    <row r="16305" spans="1:20" x14ac:dyDescent="0.3">
      <c r="A16305" s="25"/>
      <c r="B16305"/>
      <c r="C16305"/>
      <c r="D16305"/>
      <c r="E16305"/>
      <c r="F16305"/>
      <c r="G16305"/>
      <c r="H16305" s="14"/>
      <c r="I16305" s="14"/>
      <c r="K16305"/>
      <c r="L16305"/>
      <c r="M16305"/>
      <c r="N16305"/>
      <c r="O16305"/>
      <c r="P16305"/>
      <c r="S16305"/>
      <c r="T16305" s="7"/>
    </row>
    <row r="16306" spans="1:20" x14ac:dyDescent="0.3">
      <c r="A16306" s="25"/>
      <c r="B16306"/>
      <c r="C16306"/>
      <c r="D16306"/>
      <c r="E16306"/>
      <c r="F16306"/>
      <c r="G16306"/>
      <c r="H16306"/>
      <c r="I16306"/>
      <c r="K16306"/>
      <c r="L16306"/>
      <c r="M16306"/>
      <c r="N16306"/>
      <c r="O16306"/>
      <c r="P16306"/>
      <c r="S16306"/>
    </row>
    <row r="16307" spans="1:20" x14ac:dyDescent="0.3">
      <c r="A16307" s="25"/>
      <c r="B16307"/>
      <c r="C16307"/>
      <c r="D16307"/>
      <c r="E16307"/>
      <c r="F16307"/>
      <c r="G16307"/>
      <c r="H16307"/>
      <c r="I16307"/>
      <c r="K16307"/>
      <c r="L16307"/>
      <c r="M16307"/>
      <c r="N16307"/>
      <c r="O16307"/>
      <c r="P16307"/>
      <c r="S16307"/>
    </row>
    <row r="16308" spans="1:20" x14ac:dyDescent="0.3">
      <c r="A16308" s="25"/>
      <c r="B16308"/>
      <c r="C16308"/>
      <c r="D16308"/>
      <c r="E16308"/>
      <c r="F16308"/>
      <c r="G16308"/>
      <c r="H16308"/>
      <c r="I16308" s="14"/>
      <c r="K16308"/>
      <c r="L16308"/>
      <c r="M16308"/>
      <c r="N16308"/>
      <c r="O16308"/>
      <c r="P16308"/>
      <c r="S16308"/>
    </row>
    <row r="16309" spans="1:20" x14ac:dyDescent="0.3">
      <c r="A16309" s="25"/>
      <c r="B16309"/>
      <c r="C16309"/>
      <c r="D16309"/>
      <c r="E16309"/>
      <c r="F16309"/>
      <c r="G16309"/>
      <c r="H16309"/>
      <c r="I16309"/>
      <c r="K16309"/>
      <c r="L16309"/>
      <c r="M16309"/>
      <c r="N16309"/>
      <c r="O16309"/>
      <c r="P16309"/>
      <c r="S16309"/>
    </row>
    <row r="16310" spans="1:20" x14ac:dyDescent="0.3">
      <c r="A16310" s="25"/>
      <c r="B16310"/>
      <c r="C16310"/>
      <c r="D16310"/>
      <c r="E16310"/>
      <c r="F16310"/>
      <c r="G16310"/>
      <c r="H16310" s="14"/>
      <c r="I16310" s="14"/>
      <c r="K16310"/>
      <c r="L16310"/>
      <c r="M16310"/>
      <c r="N16310"/>
      <c r="O16310"/>
      <c r="P16310"/>
      <c r="S16310"/>
      <c r="T16310" s="7"/>
    </row>
    <row r="16311" spans="1:20" x14ac:dyDescent="0.3">
      <c r="A16311" s="25"/>
      <c r="B16311"/>
      <c r="C16311"/>
      <c r="D16311"/>
      <c r="E16311"/>
      <c r="F16311"/>
      <c r="G16311"/>
      <c r="H16311"/>
      <c r="I16311"/>
      <c r="K16311"/>
      <c r="L16311"/>
      <c r="M16311"/>
      <c r="N16311"/>
      <c r="O16311"/>
      <c r="P16311"/>
      <c r="S16311"/>
      <c r="T16311" s="7"/>
    </row>
    <row r="16312" spans="1:20" x14ac:dyDescent="0.3">
      <c r="A16312" s="25"/>
      <c r="B16312"/>
      <c r="C16312"/>
      <c r="D16312"/>
      <c r="E16312"/>
      <c r="F16312"/>
      <c r="G16312"/>
      <c r="H16312" s="14"/>
      <c r="I16312" s="14"/>
      <c r="K16312"/>
      <c r="L16312"/>
      <c r="M16312"/>
      <c r="N16312"/>
      <c r="O16312"/>
      <c r="P16312"/>
      <c r="S16312"/>
    </row>
    <row r="16313" spans="1:20" x14ac:dyDescent="0.3">
      <c r="A16313" s="25"/>
      <c r="B16313"/>
      <c r="C16313"/>
      <c r="D16313"/>
      <c r="E16313"/>
      <c r="F16313"/>
      <c r="G16313"/>
      <c r="H16313" s="14"/>
      <c r="I16313" s="14"/>
      <c r="K16313"/>
      <c r="L16313"/>
      <c r="M16313"/>
      <c r="N16313"/>
      <c r="O16313"/>
      <c r="P16313"/>
      <c r="S16313"/>
    </row>
    <row r="16314" spans="1:20" x14ac:dyDescent="0.3">
      <c r="A16314" s="25"/>
      <c r="B16314"/>
      <c r="C16314"/>
      <c r="D16314"/>
      <c r="E16314"/>
      <c r="F16314"/>
      <c r="G16314"/>
      <c r="H16314" s="14"/>
      <c r="I16314" s="14"/>
      <c r="K16314"/>
      <c r="L16314"/>
      <c r="M16314"/>
      <c r="N16314"/>
      <c r="O16314"/>
      <c r="P16314"/>
      <c r="S16314"/>
      <c r="T16314" s="7"/>
    </row>
    <row r="16315" spans="1:20" x14ac:dyDescent="0.3">
      <c r="A16315" s="25"/>
      <c r="B16315"/>
      <c r="C16315"/>
      <c r="D16315"/>
      <c r="E16315"/>
      <c r="F16315"/>
      <c r="G16315"/>
      <c r="H16315" s="14"/>
      <c r="I16315" s="14"/>
      <c r="K16315"/>
      <c r="L16315"/>
      <c r="M16315"/>
      <c r="N16315"/>
      <c r="O16315"/>
      <c r="P16315"/>
      <c r="S16315"/>
    </row>
    <row r="16316" spans="1:20" x14ac:dyDescent="0.3">
      <c r="A16316" s="25"/>
      <c r="B16316"/>
      <c r="C16316"/>
      <c r="D16316"/>
      <c r="E16316"/>
      <c r="F16316"/>
      <c r="G16316"/>
      <c r="H16316" s="14"/>
      <c r="I16316" s="14"/>
      <c r="K16316"/>
      <c r="L16316"/>
      <c r="M16316"/>
      <c r="N16316"/>
      <c r="O16316"/>
      <c r="P16316"/>
      <c r="S16316"/>
      <c r="T16316" s="7"/>
    </row>
    <row r="16317" spans="1:20" x14ac:dyDescent="0.3">
      <c r="A16317" s="25"/>
      <c r="B16317"/>
      <c r="C16317"/>
      <c r="D16317"/>
      <c r="E16317"/>
      <c r="F16317"/>
      <c r="G16317"/>
      <c r="H16317" s="14"/>
      <c r="I16317" s="14"/>
      <c r="K16317"/>
      <c r="L16317"/>
      <c r="M16317"/>
      <c r="N16317"/>
      <c r="O16317"/>
      <c r="P16317"/>
      <c r="S16317"/>
      <c r="T16317" s="7"/>
    </row>
    <row r="16318" spans="1:20" x14ac:dyDescent="0.3">
      <c r="A16318" s="25"/>
      <c r="B16318"/>
      <c r="C16318"/>
      <c r="D16318"/>
      <c r="E16318"/>
      <c r="F16318"/>
      <c r="G16318"/>
      <c r="H16318" s="14"/>
      <c r="I16318" s="14"/>
      <c r="K16318"/>
      <c r="L16318"/>
      <c r="M16318"/>
      <c r="N16318"/>
      <c r="O16318"/>
      <c r="P16318"/>
      <c r="S16318"/>
      <c r="T16318" s="7"/>
    </row>
    <row r="16319" spans="1:20" x14ac:dyDescent="0.3">
      <c r="A16319" s="25"/>
      <c r="B16319"/>
      <c r="C16319"/>
      <c r="D16319"/>
      <c r="E16319"/>
      <c r="F16319"/>
      <c r="G16319"/>
      <c r="H16319" s="14"/>
      <c r="I16319" s="14"/>
      <c r="K16319"/>
      <c r="L16319"/>
      <c r="M16319"/>
      <c r="N16319"/>
      <c r="O16319"/>
      <c r="P16319"/>
      <c r="S16319"/>
    </row>
    <row r="16320" spans="1:20" x14ac:dyDescent="0.3">
      <c r="A16320" s="25"/>
      <c r="B16320"/>
      <c r="C16320"/>
      <c r="D16320"/>
      <c r="E16320"/>
      <c r="F16320"/>
      <c r="G16320"/>
      <c r="H16320" s="14"/>
      <c r="I16320" s="14"/>
      <c r="K16320"/>
      <c r="L16320"/>
      <c r="M16320"/>
      <c r="N16320"/>
      <c r="O16320"/>
      <c r="P16320"/>
      <c r="S16320"/>
    </row>
    <row r="16321" spans="1:19" x14ac:dyDescent="0.3">
      <c r="A16321" s="25"/>
      <c r="B16321"/>
      <c r="C16321"/>
      <c r="D16321"/>
      <c r="E16321"/>
      <c r="F16321"/>
      <c r="G16321"/>
      <c r="H16321" s="14"/>
      <c r="I16321" s="14"/>
      <c r="K16321"/>
      <c r="L16321"/>
      <c r="M16321"/>
      <c r="N16321"/>
      <c r="O16321"/>
      <c r="P16321"/>
      <c r="S16321"/>
    </row>
    <row r="16322" spans="1:19" x14ac:dyDescent="0.3">
      <c r="A16322" s="25"/>
      <c r="B16322"/>
      <c r="C16322"/>
      <c r="D16322"/>
      <c r="E16322"/>
      <c r="F16322"/>
      <c r="G16322"/>
      <c r="H16322" s="14"/>
      <c r="I16322" s="14"/>
      <c r="K16322"/>
      <c r="L16322"/>
      <c r="M16322"/>
      <c r="N16322"/>
      <c r="O16322"/>
      <c r="P16322"/>
      <c r="S16322"/>
    </row>
    <row r="16323" spans="1:19" x14ac:dyDescent="0.3">
      <c r="A16323" s="25"/>
      <c r="B16323"/>
      <c r="C16323"/>
      <c r="D16323"/>
      <c r="E16323"/>
      <c r="F16323"/>
      <c r="G16323"/>
      <c r="H16323" s="14"/>
      <c r="I16323" s="14"/>
      <c r="K16323"/>
      <c r="L16323"/>
      <c r="M16323"/>
      <c r="N16323"/>
      <c r="O16323"/>
      <c r="P16323"/>
      <c r="S16323"/>
    </row>
    <row r="16324" spans="1:19" x14ac:dyDescent="0.3">
      <c r="A16324" s="25"/>
      <c r="B16324"/>
      <c r="C16324"/>
      <c r="D16324"/>
      <c r="E16324"/>
      <c r="F16324"/>
      <c r="G16324"/>
      <c r="H16324"/>
      <c r="I16324"/>
      <c r="K16324"/>
      <c r="L16324"/>
      <c r="M16324"/>
      <c r="N16324"/>
      <c r="O16324"/>
      <c r="P16324"/>
      <c r="S16324"/>
    </row>
    <row r="16325" spans="1:19" x14ac:dyDescent="0.3">
      <c r="A16325" s="25"/>
      <c r="B16325"/>
      <c r="C16325"/>
      <c r="D16325"/>
      <c r="E16325"/>
      <c r="F16325"/>
      <c r="G16325"/>
      <c r="H16325"/>
      <c r="I16325"/>
      <c r="K16325"/>
      <c r="L16325"/>
      <c r="M16325"/>
      <c r="N16325"/>
      <c r="O16325"/>
      <c r="P16325"/>
      <c r="S16325"/>
    </row>
    <row r="16326" spans="1:19" x14ac:dyDescent="0.3">
      <c r="A16326" s="25"/>
      <c r="B16326"/>
      <c r="C16326"/>
      <c r="D16326"/>
      <c r="E16326"/>
      <c r="F16326"/>
      <c r="G16326"/>
      <c r="H16326"/>
      <c r="I16326"/>
      <c r="K16326"/>
      <c r="L16326"/>
      <c r="M16326"/>
      <c r="N16326"/>
      <c r="O16326"/>
      <c r="P16326"/>
      <c r="S16326"/>
    </row>
    <row r="16327" spans="1:19" x14ac:dyDescent="0.3">
      <c r="A16327" s="25"/>
      <c r="B16327"/>
      <c r="C16327"/>
      <c r="D16327"/>
      <c r="E16327"/>
      <c r="F16327"/>
      <c r="G16327"/>
      <c r="H16327"/>
      <c r="I16327"/>
      <c r="K16327"/>
      <c r="L16327"/>
      <c r="M16327"/>
      <c r="N16327"/>
      <c r="O16327"/>
      <c r="P16327"/>
      <c r="S16327"/>
    </row>
    <row r="16328" spans="1:19" x14ac:dyDescent="0.3">
      <c r="A16328" s="25"/>
      <c r="B16328"/>
      <c r="C16328"/>
      <c r="D16328"/>
      <c r="E16328"/>
      <c r="F16328"/>
      <c r="G16328"/>
      <c r="H16328"/>
      <c r="I16328"/>
      <c r="K16328"/>
      <c r="L16328"/>
      <c r="M16328"/>
      <c r="N16328"/>
      <c r="O16328"/>
      <c r="P16328"/>
      <c r="S16328"/>
    </row>
    <row r="16329" spans="1:19" x14ac:dyDescent="0.3">
      <c r="A16329" s="25"/>
      <c r="B16329"/>
      <c r="C16329"/>
      <c r="D16329"/>
      <c r="E16329"/>
      <c r="F16329"/>
      <c r="G16329"/>
      <c r="H16329"/>
      <c r="I16329"/>
      <c r="K16329"/>
      <c r="L16329"/>
      <c r="M16329"/>
      <c r="N16329"/>
      <c r="O16329"/>
      <c r="P16329"/>
      <c r="S16329"/>
    </row>
    <row r="16330" spans="1:19" x14ac:dyDescent="0.3">
      <c r="A16330" s="25"/>
      <c r="B16330"/>
      <c r="C16330"/>
      <c r="D16330"/>
      <c r="E16330"/>
      <c r="F16330"/>
      <c r="G16330"/>
      <c r="H16330" s="14"/>
      <c r="I16330"/>
      <c r="K16330"/>
      <c r="L16330"/>
      <c r="M16330"/>
      <c r="N16330"/>
      <c r="O16330"/>
      <c r="P16330"/>
      <c r="S16330"/>
    </row>
    <row r="16331" spans="1:19" x14ac:dyDescent="0.3">
      <c r="A16331" s="25"/>
      <c r="B16331"/>
      <c r="C16331"/>
      <c r="D16331"/>
      <c r="E16331"/>
      <c r="F16331"/>
      <c r="G16331"/>
      <c r="H16331" s="14"/>
      <c r="I16331"/>
      <c r="K16331"/>
      <c r="L16331"/>
      <c r="M16331"/>
      <c r="N16331"/>
      <c r="O16331"/>
      <c r="P16331"/>
      <c r="S16331"/>
    </row>
    <row r="16332" spans="1:19" x14ac:dyDescent="0.3">
      <c r="A16332" s="25"/>
      <c r="B16332"/>
      <c r="C16332"/>
      <c r="D16332"/>
      <c r="E16332"/>
      <c r="F16332"/>
      <c r="G16332"/>
      <c r="H16332" s="14"/>
      <c r="I16332"/>
      <c r="K16332"/>
      <c r="L16332"/>
      <c r="M16332"/>
      <c r="N16332"/>
      <c r="O16332"/>
      <c r="P16332"/>
      <c r="S16332"/>
    </row>
    <row r="16333" spans="1:19" x14ac:dyDescent="0.3">
      <c r="A16333" s="25"/>
      <c r="B16333"/>
      <c r="C16333"/>
      <c r="D16333"/>
      <c r="E16333"/>
      <c r="F16333"/>
      <c r="G16333"/>
      <c r="H16333" s="14"/>
      <c r="I16333"/>
      <c r="K16333"/>
      <c r="L16333"/>
      <c r="M16333"/>
      <c r="N16333"/>
      <c r="O16333"/>
      <c r="P16333"/>
      <c r="S16333"/>
    </row>
    <row r="16334" spans="1:19" x14ac:dyDescent="0.3">
      <c r="A16334" s="25"/>
      <c r="B16334"/>
      <c r="C16334"/>
      <c r="D16334"/>
      <c r="E16334"/>
      <c r="F16334"/>
      <c r="G16334"/>
      <c r="H16334" s="14"/>
      <c r="I16334"/>
      <c r="K16334"/>
      <c r="L16334"/>
      <c r="M16334"/>
      <c r="N16334"/>
      <c r="O16334"/>
      <c r="P16334"/>
      <c r="S16334"/>
    </row>
    <row r="16335" spans="1:19" x14ac:dyDescent="0.3">
      <c r="A16335" s="25"/>
      <c r="B16335"/>
      <c r="C16335"/>
      <c r="D16335"/>
      <c r="E16335"/>
      <c r="F16335"/>
      <c r="G16335"/>
      <c r="H16335" s="14"/>
      <c r="I16335"/>
      <c r="K16335"/>
      <c r="L16335"/>
      <c r="M16335"/>
      <c r="N16335"/>
      <c r="O16335"/>
      <c r="P16335"/>
      <c r="S16335"/>
    </row>
    <row r="16336" spans="1:19" x14ac:dyDescent="0.3">
      <c r="A16336" s="25"/>
      <c r="B16336"/>
      <c r="C16336"/>
      <c r="D16336"/>
      <c r="E16336"/>
      <c r="F16336"/>
      <c r="G16336"/>
      <c r="H16336" s="14"/>
      <c r="I16336" s="14"/>
      <c r="K16336"/>
      <c r="L16336"/>
      <c r="M16336"/>
      <c r="N16336"/>
      <c r="O16336"/>
      <c r="P16336"/>
      <c r="S16336"/>
    </row>
    <row r="16337" spans="1:19" x14ac:dyDescent="0.3">
      <c r="A16337" s="25"/>
      <c r="B16337"/>
      <c r="C16337"/>
      <c r="D16337"/>
      <c r="E16337"/>
      <c r="F16337"/>
      <c r="G16337"/>
      <c r="H16337" s="14"/>
      <c r="I16337" s="14"/>
      <c r="K16337"/>
      <c r="L16337"/>
      <c r="M16337"/>
      <c r="N16337"/>
      <c r="O16337"/>
      <c r="P16337"/>
      <c r="S16337"/>
    </row>
    <row r="16338" spans="1:19" x14ac:dyDescent="0.3">
      <c r="A16338" s="25"/>
      <c r="B16338"/>
      <c r="C16338"/>
      <c r="D16338"/>
      <c r="E16338"/>
      <c r="F16338"/>
      <c r="G16338"/>
      <c r="H16338" s="14"/>
      <c r="I16338" s="14"/>
      <c r="K16338"/>
      <c r="L16338"/>
      <c r="M16338"/>
      <c r="N16338"/>
      <c r="O16338"/>
      <c r="P16338"/>
      <c r="S16338"/>
    </row>
    <row r="16339" spans="1:19" x14ac:dyDescent="0.3">
      <c r="A16339" s="25"/>
      <c r="B16339"/>
      <c r="C16339"/>
      <c r="D16339"/>
      <c r="E16339"/>
      <c r="F16339"/>
      <c r="G16339"/>
      <c r="H16339" s="14"/>
      <c r="I16339" s="14"/>
      <c r="K16339"/>
      <c r="L16339"/>
      <c r="M16339"/>
      <c r="N16339"/>
      <c r="O16339"/>
      <c r="P16339"/>
      <c r="S16339"/>
    </row>
    <row r="16340" spans="1:19" x14ac:dyDescent="0.3">
      <c r="A16340" s="25"/>
      <c r="B16340"/>
      <c r="C16340"/>
      <c r="D16340"/>
      <c r="E16340"/>
      <c r="F16340"/>
      <c r="G16340"/>
      <c r="H16340" s="14"/>
      <c r="I16340" s="14"/>
      <c r="K16340"/>
      <c r="L16340"/>
      <c r="M16340"/>
      <c r="N16340"/>
      <c r="O16340"/>
      <c r="P16340"/>
      <c r="S16340"/>
    </row>
    <row r="16341" spans="1:19" x14ac:dyDescent="0.3">
      <c r="A16341" s="25"/>
      <c r="B16341"/>
      <c r="C16341"/>
      <c r="D16341"/>
      <c r="E16341"/>
      <c r="F16341"/>
      <c r="G16341"/>
      <c r="H16341" s="14"/>
      <c r="I16341" s="14"/>
      <c r="K16341"/>
      <c r="L16341"/>
      <c r="M16341"/>
      <c r="N16341"/>
      <c r="O16341"/>
      <c r="P16341"/>
      <c r="S16341"/>
    </row>
    <row r="16342" spans="1:19" x14ac:dyDescent="0.3">
      <c r="A16342" s="25"/>
      <c r="B16342"/>
      <c r="C16342"/>
      <c r="D16342"/>
      <c r="E16342"/>
      <c r="F16342"/>
      <c r="G16342"/>
      <c r="H16342" s="14"/>
      <c r="I16342" s="14"/>
      <c r="K16342"/>
      <c r="L16342"/>
      <c r="M16342"/>
      <c r="N16342"/>
      <c r="O16342"/>
      <c r="P16342"/>
      <c r="S16342"/>
    </row>
    <row r="16343" spans="1:19" x14ac:dyDescent="0.3">
      <c r="A16343" s="25"/>
      <c r="B16343"/>
      <c r="C16343"/>
      <c r="D16343"/>
      <c r="E16343"/>
      <c r="F16343"/>
      <c r="G16343"/>
      <c r="H16343" s="14"/>
      <c r="I16343" s="14"/>
      <c r="K16343"/>
      <c r="L16343"/>
      <c r="M16343"/>
      <c r="N16343"/>
      <c r="O16343"/>
      <c r="P16343"/>
      <c r="S16343"/>
    </row>
    <row r="16344" spans="1:19" x14ac:dyDescent="0.3">
      <c r="A16344" s="25"/>
      <c r="B16344"/>
      <c r="C16344"/>
      <c r="D16344"/>
      <c r="E16344"/>
      <c r="F16344"/>
      <c r="G16344"/>
      <c r="H16344" s="14"/>
      <c r="I16344" s="14"/>
      <c r="K16344"/>
      <c r="L16344"/>
      <c r="M16344"/>
      <c r="N16344"/>
      <c r="O16344"/>
      <c r="P16344"/>
      <c r="S16344"/>
    </row>
    <row r="16345" spans="1:19" x14ac:dyDescent="0.3">
      <c r="A16345" s="25"/>
      <c r="B16345"/>
      <c r="C16345"/>
      <c r="D16345"/>
      <c r="E16345"/>
      <c r="F16345"/>
      <c r="G16345"/>
      <c r="H16345" s="14"/>
      <c r="I16345" s="14"/>
      <c r="K16345"/>
      <c r="L16345"/>
      <c r="M16345"/>
      <c r="N16345"/>
      <c r="O16345"/>
      <c r="P16345"/>
      <c r="S16345"/>
    </row>
    <row r="16346" spans="1:19" x14ac:dyDescent="0.3">
      <c r="A16346" s="25"/>
      <c r="B16346"/>
      <c r="C16346"/>
      <c r="D16346"/>
      <c r="E16346"/>
      <c r="F16346"/>
      <c r="G16346"/>
      <c r="H16346" s="14"/>
      <c r="I16346" s="14"/>
      <c r="K16346"/>
      <c r="L16346"/>
      <c r="M16346"/>
      <c r="N16346"/>
      <c r="O16346"/>
      <c r="P16346"/>
      <c r="S16346"/>
    </row>
    <row r="16347" spans="1:19" x14ac:dyDescent="0.3">
      <c r="A16347" s="25"/>
      <c r="B16347"/>
      <c r="C16347"/>
      <c r="D16347"/>
      <c r="E16347"/>
      <c r="F16347"/>
      <c r="G16347"/>
      <c r="H16347" s="14"/>
      <c r="I16347" s="14"/>
      <c r="K16347"/>
      <c r="L16347"/>
      <c r="M16347"/>
      <c r="N16347"/>
      <c r="O16347"/>
      <c r="P16347"/>
      <c r="S16347"/>
    </row>
    <row r="16348" spans="1:19" x14ac:dyDescent="0.3">
      <c r="A16348" s="25"/>
      <c r="B16348"/>
      <c r="C16348"/>
      <c r="D16348"/>
      <c r="E16348"/>
      <c r="F16348"/>
      <c r="G16348"/>
      <c r="H16348"/>
      <c r="I16348" s="14"/>
      <c r="K16348"/>
      <c r="L16348"/>
      <c r="M16348"/>
      <c r="N16348"/>
      <c r="O16348"/>
      <c r="P16348"/>
      <c r="S16348"/>
    </row>
    <row r="16349" spans="1:19" x14ac:dyDescent="0.3">
      <c r="A16349" s="25"/>
      <c r="B16349"/>
      <c r="C16349"/>
      <c r="D16349"/>
      <c r="E16349"/>
      <c r="F16349"/>
      <c r="G16349"/>
      <c r="H16349"/>
      <c r="I16349" s="26"/>
      <c r="K16349"/>
      <c r="L16349"/>
      <c r="M16349"/>
      <c r="N16349"/>
      <c r="O16349"/>
      <c r="P16349"/>
      <c r="S16349"/>
    </row>
    <row r="16350" spans="1:19" x14ac:dyDescent="0.3">
      <c r="A16350" s="25"/>
      <c r="B16350"/>
      <c r="C16350"/>
      <c r="D16350"/>
      <c r="E16350"/>
      <c r="F16350"/>
      <c r="G16350"/>
      <c r="H16350"/>
      <c r="I16350" s="26"/>
      <c r="K16350"/>
      <c r="L16350"/>
      <c r="M16350"/>
      <c r="N16350"/>
      <c r="O16350"/>
      <c r="P16350"/>
      <c r="S16350"/>
    </row>
    <row r="16351" spans="1:19" x14ac:dyDescent="0.3">
      <c r="A16351" s="25"/>
      <c r="B16351"/>
      <c r="C16351"/>
      <c r="D16351"/>
      <c r="E16351"/>
      <c r="F16351"/>
      <c r="G16351"/>
      <c r="H16351"/>
      <c r="I16351" s="26"/>
      <c r="K16351"/>
      <c r="L16351"/>
      <c r="M16351"/>
      <c r="N16351"/>
      <c r="O16351"/>
      <c r="P16351"/>
      <c r="S16351"/>
    </row>
    <row r="16352" spans="1:19" x14ac:dyDescent="0.3">
      <c r="A16352" s="25"/>
      <c r="B16352"/>
      <c r="C16352"/>
      <c r="D16352"/>
      <c r="E16352"/>
      <c r="F16352"/>
      <c r="G16352"/>
      <c r="H16352"/>
      <c r="I16352" s="26"/>
      <c r="K16352"/>
      <c r="L16352"/>
      <c r="M16352"/>
      <c r="N16352"/>
      <c r="O16352"/>
      <c r="P16352"/>
      <c r="S16352"/>
    </row>
    <row r="16353" spans="1:19" x14ac:dyDescent="0.3">
      <c r="A16353" s="25"/>
      <c r="B16353"/>
      <c r="C16353"/>
      <c r="D16353"/>
      <c r="E16353"/>
      <c r="F16353"/>
      <c r="G16353"/>
      <c r="H16353" s="14"/>
      <c r="I16353" s="26"/>
      <c r="K16353"/>
      <c r="L16353"/>
      <c r="M16353"/>
      <c r="N16353"/>
      <c r="O16353"/>
      <c r="P16353"/>
      <c r="S16353"/>
    </row>
    <row r="16354" spans="1:19" x14ac:dyDescent="0.3">
      <c r="A16354" s="25"/>
      <c r="B16354"/>
      <c r="C16354"/>
      <c r="D16354"/>
      <c r="E16354"/>
      <c r="F16354"/>
      <c r="G16354"/>
      <c r="H16354" s="14"/>
      <c r="I16354" s="26"/>
      <c r="K16354"/>
      <c r="L16354"/>
      <c r="M16354"/>
      <c r="N16354"/>
      <c r="O16354"/>
      <c r="P16354"/>
      <c r="S16354"/>
    </row>
    <row r="16355" spans="1:19" x14ac:dyDescent="0.3">
      <c r="A16355" s="25"/>
      <c r="B16355"/>
      <c r="C16355"/>
      <c r="D16355"/>
      <c r="E16355"/>
      <c r="F16355"/>
      <c r="G16355"/>
      <c r="H16355" s="14"/>
      <c r="I16355" s="26"/>
      <c r="K16355"/>
      <c r="L16355"/>
      <c r="M16355"/>
      <c r="N16355"/>
      <c r="O16355"/>
      <c r="P16355"/>
      <c r="S16355"/>
    </row>
    <row r="16356" spans="1:19" x14ac:dyDescent="0.3">
      <c r="A16356" s="25"/>
      <c r="B16356"/>
      <c r="C16356"/>
      <c r="D16356"/>
      <c r="E16356"/>
      <c r="F16356"/>
      <c r="G16356"/>
      <c r="H16356" s="14"/>
      <c r="I16356" s="26"/>
      <c r="K16356"/>
      <c r="L16356"/>
      <c r="M16356"/>
      <c r="N16356"/>
      <c r="O16356"/>
      <c r="P16356"/>
      <c r="S16356"/>
    </row>
    <row r="16357" spans="1:19" x14ac:dyDescent="0.3">
      <c r="A16357" s="25"/>
      <c r="B16357"/>
      <c r="C16357"/>
      <c r="D16357"/>
      <c r="E16357"/>
      <c r="F16357"/>
      <c r="G16357"/>
      <c r="H16357" s="14"/>
      <c r="I16357" s="14"/>
      <c r="K16357"/>
      <c r="L16357"/>
      <c r="M16357"/>
      <c r="N16357"/>
      <c r="O16357"/>
      <c r="P16357"/>
      <c r="S16357"/>
    </row>
    <row r="16358" spans="1:19" x14ac:dyDescent="0.3">
      <c r="A16358" s="25"/>
      <c r="B16358"/>
      <c r="C16358"/>
      <c r="D16358"/>
      <c r="E16358"/>
      <c r="F16358"/>
      <c r="G16358"/>
      <c r="H16358"/>
      <c r="I16358"/>
      <c r="K16358"/>
      <c r="L16358"/>
      <c r="M16358"/>
      <c r="N16358"/>
      <c r="O16358"/>
      <c r="P16358"/>
      <c r="S16358"/>
    </row>
    <row r="16359" spans="1:19" x14ac:dyDescent="0.3">
      <c r="A16359" s="25"/>
      <c r="B16359"/>
      <c r="C16359"/>
      <c r="D16359"/>
      <c r="E16359"/>
      <c r="F16359"/>
      <c r="G16359"/>
      <c r="H16359"/>
      <c r="I16359"/>
      <c r="K16359"/>
      <c r="L16359"/>
      <c r="M16359"/>
      <c r="N16359"/>
      <c r="O16359"/>
      <c r="P16359"/>
      <c r="S16359"/>
    </row>
    <row r="16360" spans="1:19" x14ac:dyDescent="0.3">
      <c r="A16360" s="25"/>
      <c r="B16360"/>
      <c r="C16360"/>
      <c r="D16360"/>
      <c r="E16360"/>
      <c r="F16360"/>
      <c r="G16360"/>
      <c r="H16360"/>
      <c r="I16360" s="14"/>
      <c r="K16360"/>
      <c r="L16360"/>
      <c r="M16360"/>
      <c r="N16360"/>
      <c r="O16360"/>
      <c r="P16360"/>
      <c r="S16360"/>
    </row>
    <row r="16361" spans="1:19" x14ac:dyDescent="0.3">
      <c r="A16361" s="25"/>
      <c r="B16361"/>
      <c r="C16361"/>
      <c r="D16361"/>
      <c r="E16361"/>
      <c r="F16361"/>
      <c r="G16361"/>
      <c r="H16361"/>
      <c r="I16361" s="14"/>
      <c r="K16361"/>
      <c r="L16361"/>
      <c r="M16361"/>
      <c r="N16361"/>
      <c r="O16361"/>
      <c r="P16361"/>
      <c r="S16361"/>
    </row>
    <row r="16362" spans="1:19" x14ac:dyDescent="0.3">
      <c r="A16362" s="25"/>
      <c r="B16362"/>
      <c r="C16362"/>
      <c r="D16362"/>
      <c r="E16362"/>
      <c r="F16362"/>
      <c r="G16362"/>
      <c r="H16362" s="14"/>
      <c r="I16362" s="14"/>
      <c r="K16362"/>
      <c r="L16362"/>
      <c r="M16362"/>
      <c r="N16362"/>
      <c r="O16362"/>
      <c r="P16362"/>
      <c r="S16362"/>
    </row>
    <row r="16363" spans="1:19" x14ac:dyDescent="0.3">
      <c r="A16363" s="25"/>
      <c r="B16363"/>
      <c r="C16363"/>
      <c r="D16363"/>
      <c r="E16363"/>
      <c r="F16363"/>
      <c r="G16363"/>
      <c r="H16363"/>
      <c r="I16363" s="14"/>
      <c r="K16363"/>
      <c r="L16363"/>
      <c r="M16363"/>
      <c r="N16363"/>
      <c r="O16363"/>
      <c r="P16363"/>
      <c r="S16363"/>
    </row>
    <row r="16364" spans="1:19" x14ac:dyDescent="0.3">
      <c r="A16364" s="25"/>
      <c r="B16364"/>
      <c r="C16364"/>
      <c r="D16364"/>
      <c r="E16364"/>
      <c r="F16364"/>
      <c r="G16364"/>
      <c r="H16364"/>
      <c r="I16364"/>
      <c r="K16364"/>
      <c r="L16364"/>
      <c r="M16364"/>
      <c r="N16364"/>
      <c r="O16364"/>
      <c r="P16364"/>
      <c r="S16364"/>
    </row>
    <row r="16365" spans="1:19" x14ac:dyDescent="0.3">
      <c r="A16365" s="25"/>
      <c r="B16365"/>
      <c r="C16365"/>
      <c r="D16365"/>
      <c r="E16365"/>
      <c r="F16365"/>
      <c r="G16365"/>
      <c r="H16365"/>
      <c r="I16365"/>
      <c r="K16365"/>
      <c r="L16365"/>
      <c r="M16365"/>
      <c r="N16365"/>
      <c r="O16365"/>
      <c r="P16365"/>
      <c r="S16365"/>
    </row>
    <row r="16366" spans="1:19" x14ac:dyDescent="0.3">
      <c r="A16366" s="25"/>
      <c r="B16366"/>
      <c r="C16366"/>
      <c r="D16366"/>
      <c r="E16366"/>
      <c r="F16366"/>
      <c r="G16366"/>
      <c r="H16366" s="14"/>
      <c r="I16366" s="14"/>
      <c r="K16366"/>
      <c r="L16366"/>
      <c r="M16366"/>
      <c r="N16366"/>
      <c r="O16366"/>
      <c r="P16366"/>
      <c r="S16366"/>
    </row>
    <row r="16367" spans="1:19" x14ac:dyDescent="0.3">
      <c r="A16367" s="25"/>
      <c r="B16367"/>
      <c r="C16367"/>
      <c r="D16367"/>
      <c r="E16367"/>
      <c r="F16367"/>
      <c r="G16367"/>
      <c r="H16367" s="14"/>
      <c r="I16367" s="14"/>
      <c r="K16367"/>
      <c r="L16367"/>
      <c r="M16367"/>
      <c r="N16367"/>
      <c r="O16367"/>
      <c r="P16367"/>
      <c r="S16367"/>
    </row>
    <row r="16368" spans="1:19" x14ac:dyDescent="0.3">
      <c r="A16368" s="25"/>
      <c r="B16368"/>
      <c r="C16368"/>
      <c r="D16368"/>
      <c r="E16368"/>
      <c r="F16368"/>
      <c r="G16368"/>
      <c r="H16368" s="14"/>
      <c r="I16368" s="14"/>
      <c r="K16368"/>
      <c r="L16368"/>
      <c r="M16368"/>
      <c r="N16368"/>
      <c r="O16368"/>
      <c r="P16368"/>
      <c r="S16368"/>
    </row>
    <row r="16369" spans="1:20" x14ac:dyDescent="0.3">
      <c r="A16369" s="25"/>
      <c r="B16369"/>
      <c r="C16369"/>
      <c r="D16369"/>
      <c r="E16369"/>
      <c r="F16369"/>
      <c r="G16369"/>
      <c r="H16369"/>
      <c r="I16369"/>
      <c r="K16369"/>
      <c r="L16369"/>
      <c r="M16369"/>
      <c r="N16369"/>
      <c r="O16369"/>
      <c r="P16369"/>
      <c r="S16369"/>
    </row>
    <row r="16370" spans="1:20" x14ac:dyDescent="0.3">
      <c r="A16370" s="25"/>
      <c r="B16370"/>
      <c r="C16370"/>
      <c r="D16370"/>
      <c r="E16370"/>
      <c r="F16370"/>
      <c r="G16370"/>
      <c r="H16370" s="14"/>
      <c r="I16370" s="14"/>
      <c r="K16370"/>
      <c r="L16370"/>
      <c r="M16370"/>
      <c r="N16370"/>
      <c r="O16370"/>
      <c r="P16370"/>
      <c r="S16370"/>
    </row>
    <row r="16371" spans="1:20" x14ac:dyDescent="0.3">
      <c r="A16371" s="25"/>
      <c r="B16371"/>
      <c r="C16371"/>
      <c r="D16371"/>
      <c r="E16371"/>
      <c r="F16371"/>
      <c r="G16371"/>
      <c r="H16371"/>
      <c r="I16371"/>
      <c r="K16371"/>
      <c r="L16371"/>
      <c r="M16371"/>
      <c r="N16371"/>
      <c r="O16371"/>
      <c r="P16371"/>
      <c r="S16371"/>
    </row>
    <row r="16372" spans="1:20" x14ac:dyDescent="0.3">
      <c r="A16372" s="25"/>
      <c r="B16372"/>
      <c r="C16372"/>
      <c r="D16372"/>
      <c r="E16372"/>
      <c r="F16372"/>
      <c r="G16372"/>
      <c r="H16372"/>
      <c r="I16372"/>
      <c r="K16372"/>
      <c r="L16372"/>
      <c r="M16372"/>
      <c r="N16372"/>
      <c r="O16372"/>
      <c r="P16372"/>
      <c r="S16372"/>
    </row>
    <row r="16373" spans="1:20" x14ac:dyDescent="0.3">
      <c r="A16373" s="25"/>
      <c r="B16373"/>
      <c r="C16373"/>
      <c r="D16373"/>
      <c r="E16373"/>
      <c r="F16373"/>
      <c r="G16373"/>
      <c r="H16373"/>
      <c r="I16373"/>
      <c r="K16373"/>
      <c r="L16373"/>
      <c r="M16373"/>
      <c r="N16373"/>
      <c r="O16373"/>
      <c r="P16373"/>
      <c r="S16373"/>
    </row>
    <row r="16374" spans="1:20" x14ac:dyDescent="0.3">
      <c r="A16374" s="25"/>
      <c r="B16374"/>
      <c r="C16374"/>
      <c r="D16374"/>
      <c r="E16374"/>
      <c r="F16374"/>
      <c r="G16374"/>
      <c r="H16374" s="14"/>
      <c r="I16374" s="14"/>
      <c r="K16374"/>
      <c r="L16374"/>
      <c r="M16374"/>
      <c r="N16374"/>
      <c r="O16374"/>
      <c r="P16374"/>
      <c r="S16374"/>
      <c r="T16374" s="7"/>
    </row>
    <row r="16375" spans="1:20" x14ac:dyDescent="0.3">
      <c r="A16375" s="25"/>
      <c r="B16375"/>
      <c r="C16375"/>
      <c r="D16375"/>
      <c r="E16375"/>
      <c r="F16375"/>
      <c r="G16375"/>
      <c r="H16375" s="14"/>
      <c r="I16375" s="14"/>
      <c r="K16375"/>
      <c r="L16375"/>
      <c r="M16375"/>
      <c r="N16375"/>
      <c r="O16375"/>
      <c r="P16375"/>
      <c r="S16375"/>
      <c r="T16375" s="7"/>
    </row>
    <row r="16376" spans="1:20" x14ac:dyDescent="0.3">
      <c r="A16376" s="25"/>
      <c r="B16376"/>
      <c r="C16376"/>
      <c r="D16376"/>
      <c r="E16376"/>
      <c r="F16376"/>
      <c r="G16376"/>
      <c r="H16376" s="14"/>
      <c r="I16376" s="14"/>
      <c r="K16376"/>
      <c r="L16376"/>
      <c r="M16376"/>
      <c r="N16376"/>
      <c r="O16376"/>
      <c r="P16376"/>
      <c r="S16376"/>
      <c r="T16376" s="7"/>
    </row>
    <row r="16377" spans="1:20" x14ac:dyDescent="0.3">
      <c r="A16377" s="25"/>
      <c r="B16377"/>
      <c r="C16377"/>
      <c r="D16377"/>
      <c r="E16377"/>
      <c r="F16377"/>
      <c r="G16377"/>
      <c r="H16377" s="14"/>
      <c r="I16377" s="14"/>
      <c r="K16377"/>
      <c r="L16377"/>
      <c r="M16377"/>
      <c r="N16377"/>
      <c r="O16377"/>
      <c r="P16377"/>
      <c r="S16377"/>
      <c r="T16377" s="7"/>
    </row>
    <row r="16378" spans="1:20" x14ac:dyDescent="0.3">
      <c r="A16378" s="25"/>
      <c r="B16378"/>
      <c r="C16378"/>
      <c r="D16378"/>
      <c r="E16378"/>
      <c r="F16378"/>
      <c r="G16378"/>
      <c r="H16378"/>
      <c r="I16378"/>
      <c r="K16378"/>
      <c r="L16378"/>
      <c r="M16378"/>
      <c r="N16378"/>
      <c r="O16378"/>
      <c r="P16378"/>
      <c r="S16378"/>
    </row>
    <row r="16379" spans="1:20" x14ac:dyDescent="0.3">
      <c r="A16379" s="25"/>
      <c r="B16379"/>
      <c r="C16379"/>
      <c r="D16379"/>
      <c r="E16379"/>
      <c r="F16379"/>
      <c r="G16379"/>
      <c r="H16379"/>
      <c r="I16379"/>
      <c r="K16379"/>
      <c r="L16379"/>
      <c r="M16379"/>
      <c r="N16379"/>
      <c r="O16379"/>
      <c r="P16379"/>
      <c r="S16379"/>
    </row>
    <row r="16380" spans="1:20" x14ac:dyDescent="0.3">
      <c r="A16380" s="25"/>
      <c r="B16380"/>
      <c r="C16380"/>
      <c r="D16380"/>
      <c r="E16380"/>
      <c r="F16380"/>
      <c r="G16380"/>
      <c r="H16380"/>
      <c r="I16380" s="14"/>
      <c r="K16380"/>
      <c r="L16380"/>
      <c r="M16380"/>
      <c r="N16380"/>
      <c r="O16380"/>
      <c r="P16380"/>
      <c r="S16380"/>
    </row>
    <row r="16381" spans="1:20" x14ac:dyDescent="0.3">
      <c r="A16381" s="25"/>
      <c r="B16381"/>
      <c r="C16381"/>
      <c r="D16381"/>
      <c r="E16381"/>
      <c r="F16381"/>
      <c r="G16381"/>
      <c r="H16381" s="14"/>
      <c r="I16381"/>
      <c r="K16381"/>
      <c r="L16381"/>
      <c r="M16381"/>
      <c r="N16381"/>
      <c r="O16381"/>
      <c r="P16381"/>
      <c r="S16381"/>
    </row>
    <row r="16382" spans="1:20" x14ac:dyDescent="0.3">
      <c r="A16382" s="25"/>
      <c r="B16382"/>
      <c r="C16382"/>
      <c r="D16382"/>
      <c r="E16382"/>
      <c r="F16382"/>
      <c r="G16382"/>
      <c r="H16382"/>
      <c r="I16382"/>
      <c r="K16382"/>
      <c r="L16382"/>
      <c r="M16382"/>
      <c r="N16382"/>
      <c r="O16382"/>
      <c r="P16382"/>
      <c r="S16382"/>
    </row>
    <row r="16383" spans="1:20" x14ac:dyDescent="0.3">
      <c r="A16383" s="25"/>
      <c r="B16383"/>
      <c r="C16383"/>
      <c r="D16383"/>
      <c r="E16383"/>
      <c r="F16383"/>
      <c r="G16383"/>
      <c r="H16383"/>
      <c r="I16383"/>
      <c r="K16383"/>
      <c r="L16383"/>
      <c r="M16383"/>
      <c r="N16383"/>
      <c r="O16383"/>
      <c r="P16383"/>
      <c r="S16383"/>
    </row>
    <row r="16384" spans="1:20" x14ac:dyDescent="0.3">
      <c r="A16384" s="25"/>
      <c r="B16384"/>
      <c r="C16384"/>
      <c r="D16384"/>
      <c r="E16384"/>
      <c r="F16384"/>
      <c r="G16384"/>
      <c r="H16384"/>
      <c r="I16384"/>
      <c r="K16384"/>
      <c r="L16384"/>
      <c r="M16384"/>
      <c r="N16384"/>
      <c r="O16384"/>
      <c r="P16384"/>
      <c r="S16384"/>
    </row>
    <row r="16385" spans="1:20" x14ac:dyDescent="0.3">
      <c r="A16385" s="25"/>
      <c r="B16385"/>
      <c r="C16385"/>
      <c r="D16385"/>
      <c r="E16385"/>
      <c r="F16385"/>
      <c r="G16385"/>
      <c r="H16385"/>
      <c r="I16385"/>
      <c r="K16385"/>
      <c r="L16385"/>
      <c r="M16385"/>
      <c r="N16385"/>
      <c r="O16385"/>
      <c r="P16385"/>
      <c r="S16385"/>
    </row>
    <row r="16386" spans="1:20" x14ac:dyDescent="0.3">
      <c r="A16386" s="25"/>
      <c r="B16386"/>
      <c r="C16386"/>
      <c r="D16386"/>
      <c r="E16386"/>
      <c r="F16386"/>
      <c r="G16386"/>
      <c r="H16386"/>
      <c r="I16386"/>
      <c r="K16386"/>
      <c r="L16386"/>
      <c r="M16386"/>
      <c r="N16386"/>
      <c r="O16386"/>
      <c r="P16386"/>
      <c r="S16386"/>
    </row>
    <row r="16387" spans="1:20" x14ac:dyDescent="0.3">
      <c r="A16387" s="25"/>
      <c r="B16387"/>
      <c r="C16387"/>
      <c r="D16387"/>
      <c r="E16387"/>
      <c r="F16387"/>
      <c r="G16387"/>
      <c r="H16387" s="14"/>
      <c r="I16387" s="14"/>
      <c r="K16387"/>
      <c r="L16387"/>
      <c r="M16387"/>
      <c r="N16387"/>
      <c r="O16387"/>
      <c r="P16387"/>
      <c r="S16387"/>
      <c r="T16387" s="7"/>
    </row>
    <row r="16388" spans="1:20" x14ac:dyDescent="0.3">
      <c r="A16388" s="25"/>
      <c r="B16388"/>
      <c r="C16388"/>
      <c r="D16388"/>
      <c r="E16388"/>
      <c r="F16388"/>
      <c r="G16388"/>
      <c r="H16388" s="14"/>
      <c r="I16388" s="14"/>
      <c r="K16388"/>
      <c r="L16388"/>
      <c r="M16388"/>
      <c r="N16388"/>
      <c r="O16388"/>
      <c r="P16388"/>
      <c r="S16388"/>
    </row>
    <row r="16389" spans="1:20" x14ac:dyDescent="0.3">
      <c r="A16389" s="25"/>
      <c r="B16389"/>
      <c r="C16389"/>
      <c r="D16389"/>
      <c r="E16389"/>
      <c r="F16389"/>
      <c r="G16389"/>
      <c r="H16389" s="14"/>
      <c r="I16389" s="14"/>
      <c r="K16389"/>
      <c r="L16389"/>
      <c r="M16389"/>
      <c r="N16389"/>
      <c r="O16389"/>
      <c r="P16389"/>
      <c r="S16389"/>
      <c r="T16389" s="7"/>
    </row>
    <row r="16390" spans="1:20" x14ac:dyDescent="0.3">
      <c r="A16390" s="25"/>
      <c r="B16390"/>
      <c r="C16390"/>
      <c r="D16390"/>
      <c r="E16390"/>
      <c r="F16390"/>
      <c r="G16390"/>
      <c r="H16390" s="14"/>
      <c r="I16390" s="14"/>
      <c r="K16390"/>
      <c r="L16390"/>
      <c r="M16390"/>
      <c r="N16390"/>
      <c r="O16390"/>
      <c r="P16390"/>
      <c r="S16390"/>
      <c r="T16390" s="7"/>
    </row>
    <row r="16391" spans="1:20" x14ac:dyDescent="0.3">
      <c r="A16391" s="25"/>
      <c r="B16391"/>
      <c r="C16391"/>
      <c r="D16391"/>
      <c r="E16391"/>
      <c r="F16391"/>
      <c r="G16391"/>
      <c r="H16391"/>
      <c r="I16391"/>
      <c r="K16391"/>
      <c r="L16391"/>
      <c r="M16391"/>
      <c r="N16391"/>
      <c r="O16391"/>
      <c r="P16391"/>
      <c r="S16391"/>
    </row>
    <row r="16392" spans="1:20" x14ac:dyDescent="0.3">
      <c r="A16392" s="25"/>
      <c r="B16392"/>
      <c r="C16392"/>
      <c r="D16392"/>
      <c r="E16392"/>
      <c r="F16392"/>
      <c r="G16392"/>
      <c r="H16392"/>
      <c r="I16392"/>
      <c r="K16392"/>
      <c r="L16392"/>
      <c r="M16392"/>
      <c r="N16392"/>
      <c r="O16392"/>
      <c r="P16392"/>
      <c r="S16392"/>
    </row>
    <row r="16393" spans="1:20" x14ac:dyDescent="0.3">
      <c r="A16393" s="25"/>
      <c r="B16393"/>
      <c r="C16393"/>
      <c r="D16393"/>
      <c r="E16393"/>
      <c r="F16393"/>
      <c r="G16393"/>
      <c r="H16393"/>
      <c r="I16393"/>
      <c r="K16393"/>
      <c r="L16393"/>
      <c r="M16393"/>
      <c r="N16393"/>
      <c r="O16393"/>
      <c r="P16393"/>
      <c r="S16393"/>
    </row>
    <row r="16394" spans="1:20" x14ac:dyDescent="0.3">
      <c r="A16394" s="25"/>
      <c r="B16394"/>
      <c r="C16394"/>
      <c r="D16394"/>
      <c r="E16394"/>
      <c r="F16394"/>
      <c r="G16394"/>
      <c r="H16394"/>
      <c r="I16394"/>
      <c r="K16394"/>
      <c r="L16394"/>
      <c r="M16394"/>
      <c r="N16394"/>
      <c r="O16394"/>
      <c r="P16394"/>
      <c r="S16394"/>
    </row>
    <row r="16395" spans="1:20" x14ac:dyDescent="0.3">
      <c r="A16395" s="25"/>
      <c r="B16395"/>
      <c r="C16395"/>
      <c r="D16395"/>
      <c r="E16395"/>
      <c r="F16395"/>
      <c r="G16395"/>
      <c r="H16395"/>
      <c r="I16395"/>
      <c r="K16395"/>
      <c r="L16395"/>
      <c r="M16395"/>
      <c r="N16395"/>
      <c r="O16395"/>
      <c r="P16395"/>
      <c r="S16395"/>
    </row>
    <row r="16396" spans="1:20" x14ac:dyDescent="0.3">
      <c r="A16396" s="25"/>
      <c r="B16396"/>
      <c r="C16396"/>
      <c r="D16396"/>
      <c r="E16396"/>
      <c r="F16396"/>
      <c r="G16396"/>
      <c r="H16396" s="14"/>
      <c r="I16396" s="14"/>
      <c r="K16396"/>
      <c r="L16396"/>
      <c r="M16396"/>
      <c r="N16396"/>
      <c r="O16396"/>
      <c r="P16396"/>
      <c r="S16396"/>
    </row>
    <row r="16397" spans="1:20" x14ac:dyDescent="0.3">
      <c r="A16397" s="25"/>
      <c r="B16397"/>
      <c r="C16397"/>
      <c r="D16397"/>
      <c r="E16397"/>
      <c r="F16397"/>
      <c r="G16397"/>
      <c r="H16397" s="14"/>
      <c r="I16397" s="14"/>
      <c r="K16397"/>
      <c r="L16397"/>
      <c r="M16397"/>
      <c r="N16397"/>
      <c r="O16397"/>
      <c r="P16397"/>
      <c r="S16397"/>
    </row>
    <row r="16398" spans="1:20" x14ac:dyDescent="0.3">
      <c r="A16398" s="25"/>
      <c r="B16398"/>
      <c r="C16398"/>
      <c r="D16398"/>
      <c r="E16398"/>
      <c r="F16398"/>
      <c r="G16398"/>
      <c r="H16398" s="14"/>
      <c r="I16398" s="14"/>
      <c r="K16398"/>
      <c r="L16398"/>
      <c r="M16398"/>
      <c r="N16398"/>
      <c r="O16398"/>
      <c r="P16398"/>
      <c r="S16398"/>
    </row>
    <row r="16399" spans="1:20" x14ac:dyDescent="0.3">
      <c r="A16399" s="25"/>
      <c r="B16399"/>
      <c r="C16399"/>
      <c r="D16399"/>
      <c r="E16399"/>
      <c r="F16399"/>
      <c r="G16399"/>
      <c r="H16399" s="14"/>
      <c r="I16399" s="14"/>
      <c r="K16399"/>
      <c r="L16399"/>
      <c r="M16399"/>
      <c r="N16399"/>
      <c r="O16399"/>
      <c r="P16399"/>
      <c r="S16399"/>
    </row>
    <row r="16400" spans="1:20" x14ac:dyDescent="0.3">
      <c r="A16400" s="25"/>
      <c r="B16400"/>
      <c r="C16400"/>
      <c r="D16400"/>
      <c r="E16400"/>
      <c r="F16400"/>
      <c r="G16400"/>
      <c r="H16400" s="14"/>
      <c r="I16400" s="14"/>
      <c r="K16400"/>
      <c r="L16400"/>
      <c r="M16400"/>
      <c r="N16400"/>
      <c r="O16400"/>
      <c r="P16400"/>
      <c r="S16400"/>
    </row>
    <row r="16401" spans="1:19" x14ac:dyDescent="0.3">
      <c r="A16401" s="25"/>
      <c r="B16401"/>
      <c r="C16401"/>
      <c r="D16401"/>
      <c r="E16401"/>
      <c r="F16401"/>
      <c r="G16401"/>
      <c r="H16401" s="14"/>
      <c r="I16401" s="14"/>
      <c r="K16401"/>
      <c r="L16401"/>
      <c r="M16401"/>
      <c r="N16401"/>
      <c r="O16401"/>
      <c r="P16401"/>
      <c r="S16401"/>
    </row>
    <row r="16402" spans="1:19" x14ac:dyDescent="0.3">
      <c r="A16402" s="25"/>
      <c r="B16402"/>
      <c r="C16402"/>
      <c r="D16402"/>
      <c r="E16402"/>
      <c r="F16402"/>
      <c r="G16402"/>
      <c r="H16402"/>
      <c r="I16402"/>
      <c r="K16402"/>
      <c r="L16402"/>
      <c r="M16402"/>
      <c r="N16402"/>
      <c r="O16402"/>
      <c r="P16402"/>
      <c r="S16402"/>
    </row>
    <row r="16403" spans="1:19" x14ac:dyDescent="0.3">
      <c r="A16403" s="25"/>
      <c r="B16403"/>
      <c r="C16403"/>
      <c r="D16403"/>
      <c r="E16403"/>
      <c r="F16403"/>
      <c r="G16403"/>
      <c r="H16403"/>
      <c r="I16403"/>
      <c r="K16403"/>
      <c r="L16403"/>
      <c r="M16403"/>
      <c r="N16403"/>
      <c r="O16403"/>
      <c r="P16403"/>
      <c r="S16403"/>
    </row>
    <row r="16404" spans="1:19" x14ac:dyDescent="0.3">
      <c r="A16404" s="25"/>
      <c r="B16404"/>
      <c r="C16404"/>
      <c r="D16404"/>
      <c r="E16404"/>
      <c r="F16404"/>
      <c r="G16404"/>
      <c r="H16404"/>
      <c r="I16404"/>
      <c r="K16404"/>
      <c r="L16404"/>
      <c r="M16404"/>
      <c r="N16404"/>
      <c r="O16404"/>
      <c r="P16404"/>
      <c r="S16404"/>
    </row>
    <row r="16405" spans="1:19" x14ac:dyDescent="0.3">
      <c r="A16405" s="25"/>
      <c r="B16405"/>
      <c r="C16405"/>
      <c r="D16405"/>
      <c r="E16405"/>
      <c r="F16405"/>
      <c r="G16405"/>
      <c r="H16405"/>
      <c r="I16405"/>
      <c r="K16405"/>
      <c r="L16405"/>
      <c r="M16405"/>
      <c r="N16405"/>
      <c r="O16405"/>
      <c r="P16405"/>
      <c r="S16405"/>
    </row>
    <row r="16406" spans="1:19" x14ac:dyDescent="0.3">
      <c r="A16406" s="25"/>
      <c r="B16406"/>
      <c r="C16406"/>
      <c r="D16406"/>
      <c r="E16406"/>
      <c r="F16406"/>
      <c r="G16406"/>
      <c r="H16406"/>
      <c r="I16406" s="14"/>
      <c r="K16406"/>
      <c r="L16406"/>
      <c r="M16406"/>
      <c r="N16406"/>
      <c r="O16406"/>
      <c r="P16406"/>
      <c r="S16406"/>
    </row>
    <row r="16407" spans="1:19" x14ac:dyDescent="0.3">
      <c r="A16407" s="25"/>
      <c r="B16407"/>
      <c r="C16407"/>
      <c r="D16407"/>
      <c r="E16407"/>
      <c r="F16407"/>
      <c r="G16407"/>
      <c r="H16407"/>
      <c r="I16407" s="14"/>
      <c r="K16407"/>
      <c r="L16407"/>
      <c r="M16407"/>
      <c r="N16407"/>
      <c r="O16407"/>
      <c r="P16407"/>
      <c r="S16407"/>
    </row>
    <row r="16408" spans="1:19" x14ac:dyDescent="0.3">
      <c r="A16408" s="25"/>
      <c r="B16408"/>
      <c r="C16408"/>
      <c r="D16408"/>
      <c r="E16408"/>
      <c r="F16408"/>
      <c r="G16408"/>
      <c r="H16408"/>
      <c r="I16408" s="14"/>
      <c r="K16408"/>
      <c r="L16408"/>
      <c r="M16408"/>
      <c r="N16408"/>
      <c r="O16408"/>
      <c r="P16408"/>
      <c r="S16408"/>
    </row>
    <row r="16409" spans="1:19" x14ac:dyDescent="0.3">
      <c r="A16409" s="25"/>
      <c r="B16409"/>
      <c r="C16409"/>
      <c r="D16409"/>
      <c r="E16409"/>
      <c r="F16409"/>
      <c r="G16409"/>
      <c r="H16409"/>
      <c r="I16409"/>
      <c r="K16409"/>
      <c r="L16409"/>
      <c r="M16409"/>
      <c r="N16409"/>
      <c r="O16409"/>
      <c r="P16409"/>
      <c r="S16409"/>
    </row>
    <row r="16410" spans="1:19" x14ac:dyDescent="0.3">
      <c r="A16410" s="25"/>
      <c r="B16410"/>
      <c r="C16410"/>
      <c r="D16410"/>
      <c r="E16410"/>
      <c r="F16410"/>
      <c r="G16410"/>
      <c r="H16410"/>
      <c r="I16410"/>
      <c r="K16410"/>
      <c r="L16410"/>
      <c r="M16410"/>
      <c r="N16410"/>
      <c r="O16410"/>
      <c r="P16410"/>
      <c r="S16410"/>
    </row>
    <row r="16411" spans="1:19" x14ac:dyDescent="0.3">
      <c r="A16411" s="25"/>
      <c r="B16411"/>
      <c r="C16411"/>
      <c r="D16411"/>
      <c r="E16411"/>
      <c r="F16411"/>
      <c r="G16411"/>
      <c r="H16411"/>
      <c r="I16411"/>
      <c r="K16411"/>
      <c r="L16411"/>
      <c r="M16411"/>
      <c r="N16411"/>
      <c r="O16411"/>
      <c r="P16411"/>
      <c r="S16411"/>
    </row>
    <row r="16412" spans="1:19" x14ac:dyDescent="0.3">
      <c r="A16412" s="25"/>
      <c r="B16412"/>
      <c r="C16412"/>
      <c r="D16412"/>
      <c r="E16412"/>
      <c r="F16412"/>
      <c r="G16412"/>
      <c r="H16412"/>
      <c r="I16412"/>
      <c r="K16412"/>
      <c r="L16412"/>
      <c r="M16412"/>
      <c r="N16412"/>
      <c r="O16412"/>
      <c r="P16412"/>
      <c r="S16412"/>
    </row>
    <row r="16413" spans="1:19" x14ac:dyDescent="0.3">
      <c r="A16413" s="25"/>
      <c r="B16413"/>
      <c r="C16413"/>
      <c r="D16413"/>
      <c r="E16413"/>
      <c r="F16413"/>
      <c r="G16413"/>
      <c r="H16413"/>
      <c r="I16413"/>
      <c r="K16413"/>
      <c r="L16413"/>
      <c r="M16413"/>
      <c r="N16413"/>
      <c r="O16413"/>
      <c r="P16413"/>
      <c r="S16413"/>
    </row>
    <row r="16414" spans="1:19" x14ac:dyDescent="0.3">
      <c r="A16414" s="25"/>
      <c r="B16414"/>
      <c r="C16414"/>
      <c r="D16414"/>
      <c r="E16414"/>
      <c r="F16414"/>
      <c r="G16414"/>
      <c r="H16414" s="14"/>
      <c r="I16414" s="26"/>
      <c r="K16414"/>
      <c r="L16414"/>
      <c r="M16414"/>
      <c r="N16414"/>
      <c r="O16414"/>
      <c r="P16414"/>
      <c r="S16414"/>
    </row>
    <row r="16415" spans="1:19" x14ac:dyDescent="0.3">
      <c r="A16415" s="25"/>
      <c r="B16415"/>
      <c r="C16415"/>
      <c r="D16415"/>
      <c r="E16415"/>
      <c r="F16415"/>
      <c r="G16415"/>
      <c r="H16415" s="14"/>
      <c r="I16415" s="26"/>
      <c r="K16415"/>
      <c r="L16415"/>
      <c r="M16415"/>
      <c r="N16415"/>
      <c r="O16415"/>
      <c r="P16415"/>
      <c r="S16415"/>
    </row>
    <row r="16416" spans="1:19" x14ac:dyDescent="0.3">
      <c r="A16416" s="25"/>
      <c r="B16416"/>
      <c r="C16416"/>
      <c r="D16416"/>
      <c r="E16416"/>
      <c r="F16416"/>
      <c r="G16416"/>
      <c r="H16416" s="14"/>
      <c r="I16416" s="26"/>
      <c r="K16416"/>
      <c r="L16416"/>
      <c r="M16416"/>
      <c r="N16416"/>
      <c r="O16416"/>
      <c r="P16416"/>
      <c r="S16416"/>
    </row>
    <row r="16417" spans="1:20" x14ac:dyDescent="0.3">
      <c r="A16417" s="25"/>
      <c r="B16417"/>
      <c r="C16417"/>
      <c r="D16417"/>
      <c r="E16417"/>
      <c r="F16417"/>
      <c r="G16417"/>
      <c r="H16417" s="14"/>
      <c r="I16417" s="26"/>
      <c r="K16417"/>
      <c r="L16417"/>
      <c r="M16417"/>
      <c r="N16417"/>
      <c r="O16417"/>
      <c r="P16417"/>
      <c r="S16417"/>
      <c r="T16417" s="7"/>
    </row>
    <row r="16418" spans="1:20" x14ac:dyDescent="0.3">
      <c r="A16418" s="25"/>
      <c r="B16418"/>
      <c r="C16418"/>
      <c r="D16418"/>
      <c r="E16418"/>
      <c r="F16418"/>
      <c r="G16418"/>
      <c r="H16418" s="14"/>
      <c r="I16418" s="26"/>
      <c r="K16418"/>
      <c r="L16418"/>
      <c r="M16418"/>
      <c r="N16418"/>
      <c r="O16418"/>
      <c r="P16418"/>
      <c r="S16418"/>
    </row>
    <row r="16419" spans="1:20" x14ac:dyDescent="0.3">
      <c r="A16419" s="25"/>
      <c r="B16419"/>
      <c r="C16419"/>
      <c r="D16419"/>
      <c r="E16419"/>
      <c r="F16419"/>
      <c r="G16419"/>
      <c r="H16419" s="14"/>
      <c r="I16419" s="26"/>
      <c r="K16419"/>
      <c r="L16419"/>
      <c r="M16419"/>
      <c r="N16419"/>
      <c r="O16419"/>
      <c r="P16419"/>
      <c r="S16419"/>
    </row>
    <row r="16420" spans="1:20" x14ac:dyDescent="0.3">
      <c r="A16420" s="25"/>
      <c r="B16420"/>
      <c r="C16420"/>
      <c r="D16420"/>
      <c r="E16420"/>
      <c r="F16420"/>
      <c r="G16420"/>
      <c r="H16420" s="14"/>
      <c r="I16420" s="14"/>
      <c r="K16420"/>
      <c r="L16420"/>
      <c r="M16420"/>
      <c r="N16420"/>
      <c r="O16420"/>
      <c r="P16420"/>
      <c r="S16420"/>
    </row>
    <row r="16421" spans="1:20" x14ac:dyDescent="0.3">
      <c r="A16421" s="25"/>
      <c r="B16421"/>
      <c r="C16421"/>
      <c r="D16421"/>
      <c r="E16421"/>
      <c r="F16421"/>
      <c r="G16421"/>
      <c r="H16421" s="14"/>
      <c r="I16421" s="14"/>
      <c r="K16421"/>
      <c r="L16421"/>
      <c r="M16421"/>
      <c r="N16421"/>
      <c r="O16421"/>
      <c r="P16421"/>
      <c r="S16421"/>
    </row>
    <row r="16422" spans="1:20" x14ac:dyDescent="0.3">
      <c r="A16422" s="25"/>
      <c r="B16422"/>
      <c r="C16422"/>
      <c r="D16422"/>
      <c r="E16422"/>
      <c r="F16422"/>
      <c r="G16422"/>
      <c r="H16422" s="14"/>
      <c r="I16422" s="14"/>
      <c r="K16422"/>
      <c r="L16422"/>
      <c r="M16422"/>
      <c r="N16422"/>
      <c r="O16422"/>
      <c r="P16422"/>
      <c r="S16422"/>
    </row>
    <row r="16423" spans="1:20" x14ac:dyDescent="0.3">
      <c r="A16423" s="25"/>
      <c r="B16423"/>
      <c r="C16423"/>
      <c r="D16423"/>
      <c r="E16423"/>
      <c r="F16423"/>
      <c r="G16423"/>
      <c r="H16423" s="14"/>
      <c r="I16423" s="14"/>
      <c r="K16423"/>
      <c r="L16423"/>
      <c r="M16423"/>
      <c r="N16423"/>
      <c r="O16423"/>
      <c r="P16423"/>
      <c r="S16423"/>
    </row>
    <row r="16424" spans="1:20" x14ac:dyDescent="0.3">
      <c r="A16424" s="25"/>
      <c r="B16424"/>
      <c r="C16424"/>
      <c r="D16424"/>
      <c r="E16424"/>
      <c r="F16424"/>
      <c r="G16424"/>
      <c r="H16424" s="14"/>
      <c r="I16424" s="14"/>
      <c r="K16424"/>
      <c r="L16424"/>
      <c r="M16424"/>
      <c r="N16424"/>
      <c r="O16424"/>
      <c r="P16424"/>
      <c r="S16424"/>
    </row>
    <row r="16425" spans="1:20" x14ac:dyDescent="0.3">
      <c r="A16425" s="25"/>
      <c r="B16425"/>
      <c r="C16425"/>
      <c r="D16425"/>
      <c r="E16425"/>
      <c r="F16425"/>
      <c r="G16425"/>
      <c r="H16425" s="14"/>
      <c r="I16425" s="14"/>
      <c r="K16425"/>
      <c r="L16425"/>
      <c r="M16425"/>
      <c r="N16425"/>
      <c r="O16425"/>
      <c r="P16425"/>
      <c r="S16425"/>
    </row>
    <row r="16426" spans="1:20" x14ac:dyDescent="0.3">
      <c r="A16426" s="25"/>
      <c r="B16426"/>
      <c r="C16426"/>
      <c r="D16426"/>
      <c r="E16426"/>
      <c r="F16426"/>
      <c r="G16426"/>
      <c r="H16426" s="14"/>
      <c r="I16426" s="14"/>
      <c r="K16426"/>
      <c r="L16426"/>
      <c r="M16426"/>
      <c r="N16426"/>
      <c r="O16426"/>
      <c r="P16426"/>
      <c r="S16426"/>
    </row>
    <row r="16427" spans="1:20" x14ac:dyDescent="0.3">
      <c r="A16427" s="25"/>
      <c r="B16427"/>
      <c r="C16427"/>
      <c r="D16427"/>
      <c r="E16427"/>
      <c r="F16427"/>
      <c r="G16427"/>
      <c r="H16427" s="14"/>
      <c r="I16427" s="14"/>
      <c r="K16427"/>
      <c r="L16427"/>
      <c r="M16427"/>
      <c r="N16427"/>
      <c r="O16427"/>
      <c r="P16427"/>
      <c r="S16427"/>
    </row>
    <row r="16428" spans="1:20" x14ac:dyDescent="0.3">
      <c r="A16428" s="25"/>
      <c r="B16428"/>
      <c r="C16428"/>
      <c r="D16428"/>
      <c r="E16428"/>
      <c r="F16428"/>
      <c r="G16428"/>
      <c r="H16428" s="14"/>
      <c r="I16428" s="14"/>
      <c r="K16428"/>
      <c r="L16428"/>
      <c r="M16428"/>
      <c r="N16428"/>
      <c r="O16428"/>
      <c r="P16428"/>
      <c r="S16428"/>
    </row>
    <row r="16429" spans="1:20" x14ac:dyDescent="0.3">
      <c r="A16429" s="25"/>
      <c r="B16429"/>
      <c r="C16429"/>
      <c r="D16429"/>
      <c r="E16429"/>
      <c r="F16429"/>
      <c r="G16429"/>
      <c r="H16429" s="14"/>
      <c r="I16429" s="14"/>
      <c r="K16429"/>
      <c r="L16429"/>
      <c r="M16429"/>
      <c r="N16429"/>
      <c r="O16429"/>
      <c r="P16429"/>
      <c r="S16429"/>
    </row>
    <row r="16430" spans="1:20" x14ac:dyDescent="0.3">
      <c r="A16430" s="25"/>
      <c r="B16430"/>
      <c r="C16430"/>
      <c r="D16430"/>
      <c r="E16430"/>
      <c r="F16430"/>
      <c r="G16430"/>
      <c r="H16430" s="14"/>
      <c r="I16430" s="14"/>
      <c r="K16430"/>
      <c r="L16430"/>
      <c r="M16430"/>
      <c r="N16430"/>
      <c r="O16430"/>
      <c r="P16430"/>
      <c r="S16430"/>
    </row>
    <row r="16431" spans="1:20" x14ac:dyDescent="0.3">
      <c r="A16431" s="25"/>
      <c r="B16431"/>
      <c r="C16431"/>
      <c r="D16431"/>
      <c r="E16431"/>
      <c r="F16431"/>
      <c r="G16431"/>
      <c r="H16431" s="14"/>
      <c r="I16431" s="14"/>
      <c r="K16431"/>
      <c r="L16431"/>
      <c r="M16431"/>
      <c r="N16431"/>
      <c r="O16431"/>
      <c r="P16431"/>
      <c r="S16431"/>
    </row>
    <row r="16432" spans="1:20" x14ac:dyDescent="0.3">
      <c r="A16432" s="25"/>
      <c r="B16432"/>
      <c r="C16432"/>
      <c r="D16432"/>
      <c r="E16432"/>
      <c r="F16432"/>
      <c r="G16432"/>
      <c r="H16432"/>
      <c r="I16432"/>
      <c r="K16432"/>
      <c r="L16432"/>
      <c r="M16432"/>
      <c r="N16432"/>
      <c r="O16432"/>
      <c r="P16432"/>
      <c r="S16432"/>
    </row>
    <row r="16433" spans="1:19" x14ac:dyDescent="0.3">
      <c r="A16433" s="25"/>
      <c r="B16433"/>
      <c r="C16433"/>
      <c r="D16433"/>
      <c r="E16433"/>
      <c r="F16433"/>
      <c r="G16433"/>
      <c r="H16433"/>
      <c r="I16433" s="26"/>
      <c r="K16433"/>
      <c r="L16433"/>
      <c r="M16433"/>
      <c r="N16433"/>
      <c r="O16433"/>
      <c r="P16433"/>
      <c r="S16433"/>
    </row>
    <row r="16434" spans="1:19" x14ac:dyDescent="0.3">
      <c r="A16434" s="25"/>
      <c r="B16434"/>
      <c r="C16434"/>
      <c r="D16434"/>
      <c r="E16434"/>
      <c r="F16434"/>
      <c r="G16434"/>
      <c r="H16434"/>
      <c r="I16434" s="26"/>
      <c r="K16434"/>
      <c r="L16434"/>
      <c r="M16434"/>
      <c r="N16434"/>
      <c r="O16434"/>
      <c r="P16434"/>
      <c r="S16434"/>
    </row>
    <row r="16435" spans="1:19" x14ac:dyDescent="0.3">
      <c r="A16435" s="25"/>
      <c r="B16435"/>
      <c r="C16435"/>
      <c r="D16435"/>
      <c r="E16435"/>
      <c r="F16435"/>
      <c r="G16435"/>
      <c r="H16435" s="14"/>
      <c r="I16435" s="26"/>
      <c r="K16435"/>
      <c r="L16435"/>
      <c r="M16435"/>
      <c r="N16435"/>
      <c r="O16435"/>
      <c r="P16435"/>
      <c r="S16435"/>
    </row>
    <row r="16436" spans="1:19" x14ac:dyDescent="0.3">
      <c r="A16436" s="25"/>
      <c r="B16436"/>
      <c r="C16436"/>
      <c r="D16436"/>
      <c r="E16436"/>
      <c r="F16436"/>
      <c r="G16436"/>
      <c r="H16436"/>
      <c r="I16436" s="26"/>
      <c r="K16436"/>
      <c r="L16436"/>
      <c r="M16436"/>
      <c r="N16436"/>
      <c r="O16436"/>
      <c r="P16436"/>
      <c r="S16436"/>
    </row>
    <row r="16437" spans="1:19" x14ac:dyDescent="0.3">
      <c r="A16437" s="25"/>
      <c r="B16437"/>
      <c r="C16437"/>
      <c r="D16437"/>
      <c r="E16437"/>
      <c r="F16437"/>
      <c r="G16437"/>
      <c r="H16437" s="14"/>
      <c r="I16437" s="26"/>
      <c r="K16437"/>
      <c r="L16437"/>
      <c r="M16437"/>
      <c r="N16437"/>
      <c r="O16437"/>
      <c r="P16437"/>
      <c r="S16437"/>
    </row>
    <row r="16438" spans="1:19" x14ac:dyDescent="0.3">
      <c r="A16438" s="25"/>
      <c r="B16438"/>
      <c r="C16438"/>
      <c r="D16438"/>
      <c r="E16438"/>
      <c r="F16438"/>
      <c r="G16438"/>
      <c r="H16438"/>
      <c r="I16438" s="26"/>
      <c r="K16438"/>
      <c r="L16438"/>
      <c r="M16438"/>
      <c r="N16438"/>
      <c r="O16438"/>
      <c r="P16438"/>
      <c r="S16438"/>
    </row>
    <row r="16439" spans="1:19" x14ac:dyDescent="0.3">
      <c r="A16439" s="25"/>
      <c r="B16439"/>
      <c r="C16439"/>
      <c r="D16439"/>
      <c r="E16439"/>
      <c r="F16439"/>
      <c r="G16439"/>
      <c r="H16439"/>
      <c r="I16439" s="26"/>
      <c r="K16439"/>
      <c r="L16439"/>
      <c r="M16439"/>
      <c r="N16439"/>
      <c r="O16439"/>
      <c r="P16439"/>
      <c r="S16439"/>
    </row>
    <row r="16440" spans="1:19" x14ac:dyDescent="0.3">
      <c r="A16440" s="25"/>
      <c r="B16440"/>
      <c r="C16440"/>
      <c r="D16440"/>
      <c r="E16440"/>
      <c r="F16440"/>
      <c r="G16440"/>
      <c r="H16440"/>
      <c r="I16440"/>
      <c r="K16440"/>
      <c r="L16440"/>
      <c r="M16440"/>
      <c r="N16440"/>
      <c r="O16440"/>
      <c r="P16440"/>
      <c r="S16440"/>
    </row>
    <row r="16441" spans="1:19" x14ac:dyDescent="0.3">
      <c r="A16441" s="25"/>
      <c r="B16441"/>
      <c r="C16441"/>
      <c r="D16441"/>
      <c r="E16441"/>
      <c r="F16441"/>
      <c r="G16441"/>
      <c r="H16441"/>
      <c r="I16441"/>
      <c r="K16441"/>
      <c r="L16441"/>
      <c r="M16441"/>
      <c r="N16441"/>
      <c r="O16441"/>
      <c r="P16441"/>
      <c r="S16441"/>
    </row>
    <row r="16442" spans="1:19" x14ac:dyDescent="0.3">
      <c r="A16442" s="25"/>
      <c r="B16442"/>
      <c r="C16442"/>
      <c r="D16442"/>
      <c r="E16442"/>
      <c r="F16442"/>
      <c r="G16442"/>
      <c r="H16442"/>
      <c r="I16442"/>
      <c r="K16442"/>
      <c r="L16442"/>
      <c r="M16442"/>
      <c r="N16442"/>
      <c r="O16442"/>
      <c r="P16442"/>
      <c r="S16442"/>
    </row>
    <row r="16443" spans="1:19" x14ac:dyDescent="0.3">
      <c r="A16443" s="25"/>
      <c r="B16443"/>
      <c r="C16443"/>
      <c r="D16443"/>
      <c r="E16443"/>
      <c r="F16443"/>
      <c r="G16443"/>
      <c r="H16443"/>
      <c r="I16443"/>
      <c r="K16443"/>
      <c r="L16443"/>
      <c r="M16443"/>
      <c r="N16443"/>
      <c r="O16443"/>
      <c r="P16443"/>
      <c r="S16443"/>
    </row>
    <row r="16444" spans="1:19" x14ac:dyDescent="0.3">
      <c r="A16444" s="25"/>
      <c r="B16444"/>
      <c r="C16444"/>
      <c r="D16444"/>
      <c r="E16444"/>
      <c r="F16444"/>
      <c r="G16444"/>
      <c r="H16444"/>
      <c r="I16444"/>
      <c r="K16444"/>
      <c r="L16444"/>
      <c r="M16444"/>
      <c r="N16444"/>
      <c r="O16444"/>
      <c r="P16444"/>
      <c r="S16444"/>
    </row>
    <row r="16445" spans="1:19" x14ac:dyDescent="0.3">
      <c r="A16445" s="25"/>
      <c r="B16445"/>
      <c r="C16445"/>
      <c r="D16445"/>
      <c r="E16445"/>
      <c r="F16445"/>
      <c r="G16445"/>
      <c r="H16445"/>
      <c r="I16445" s="14"/>
      <c r="K16445"/>
      <c r="L16445"/>
      <c r="M16445"/>
      <c r="N16445"/>
      <c r="O16445"/>
      <c r="P16445"/>
      <c r="S16445"/>
    </row>
    <row r="16446" spans="1:19" x14ac:dyDescent="0.3">
      <c r="A16446" s="25"/>
      <c r="B16446"/>
      <c r="C16446"/>
      <c r="D16446"/>
      <c r="E16446"/>
      <c r="F16446"/>
      <c r="G16446"/>
      <c r="H16446"/>
      <c r="I16446"/>
      <c r="K16446"/>
      <c r="L16446"/>
      <c r="M16446"/>
      <c r="N16446"/>
      <c r="O16446"/>
      <c r="P16446"/>
      <c r="S16446"/>
    </row>
    <row r="16447" spans="1:19" x14ac:dyDescent="0.3">
      <c r="A16447" s="25"/>
      <c r="B16447"/>
      <c r="C16447"/>
      <c r="D16447"/>
      <c r="E16447"/>
      <c r="F16447"/>
      <c r="G16447"/>
      <c r="H16447"/>
      <c r="I16447"/>
      <c r="K16447"/>
      <c r="L16447"/>
      <c r="M16447"/>
      <c r="N16447"/>
      <c r="O16447"/>
      <c r="P16447"/>
      <c r="S16447"/>
    </row>
    <row r="16448" spans="1:19" x14ac:dyDescent="0.3">
      <c r="A16448" s="25"/>
      <c r="B16448"/>
      <c r="C16448"/>
      <c r="D16448"/>
      <c r="E16448"/>
      <c r="F16448"/>
      <c r="G16448"/>
      <c r="H16448"/>
      <c r="I16448"/>
      <c r="K16448"/>
      <c r="L16448"/>
      <c r="M16448"/>
      <c r="N16448"/>
      <c r="O16448"/>
      <c r="P16448"/>
      <c r="S16448"/>
    </row>
    <row r="16449" spans="1:20" x14ac:dyDescent="0.3">
      <c r="A16449" s="25"/>
      <c r="B16449"/>
      <c r="C16449"/>
      <c r="D16449"/>
      <c r="E16449"/>
      <c r="F16449"/>
      <c r="G16449"/>
      <c r="H16449" s="14"/>
      <c r="I16449"/>
      <c r="K16449"/>
      <c r="L16449"/>
      <c r="M16449"/>
      <c r="N16449"/>
      <c r="O16449"/>
      <c r="P16449"/>
      <c r="S16449"/>
    </row>
    <row r="16450" spans="1:20" x14ac:dyDescent="0.3">
      <c r="A16450" s="25"/>
      <c r="B16450"/>
      <c r="C16450"/>
      <c r="D16450"/>
      <c r="E16450"/>
      <c r="F16450"/>
      <c r="G16450"/>
      <c r="H16450" s="14"/>
      <c r="I16450"/>
      <c r="K16450"/>
      <c r="L16450"/>
      <c r="M16450"/>
      <c r="N16450"/>
      <c r="O16450"/>
      <c r="P16450"/>
      <c r="S16450"/>
    </row>
    <row r="16451" spans="1:20" x14ac:dyDescent="0.3">
      <c r="A16451" s="25"/>
      <c r="B16451"/>
      <c r="C16451"/>
      <c r="D16451"/>
      <c r="E16451"/>
      <c r="F16451"/>
      <c r="G16451"/>
      <c r="H16451"/>
      <c r="I16451"/>
      <c r="K16451"/>
      <c r="L16451"/>
      <c r="M16451"/>
      <c r="N16451"/>
      <c r="O16451"/>
      <c r="P16451"/>
      <c r="S16451"/>
    </row>
    <row r="16452" spans="1:20" x14ac:dyDescent="0.3">
      <c r="A16452" s="25"/>
      <c r="B16452"/>
      <c r="C16452"/>
      <c r="D16452"/>
      <c r="E16452"/>
      <c r="F16452"/>
      <c r="G16452"/>
      <c r="H16452"/>
      <c r="I16452"/>
      <c r="K16452"/>
      <c r="L16452"/>
      <c r="M16452"/>
      <c r="N16452"/>
      <c r="O16452"/>
      <c r="P16452"/>
      <c r="S16452"/>
    </row>
    <row r="16453" spans="1:20" x14ac:dyDescent="0.3">
      <c r="A16453" s="25"/>
      <c r="B16453"/>
      <c r="C16453"/>
      <c r="D16453"/>
      <c r="E16453"/>
      <c r="F16453"/>
      <c r="G16453"/>
      <c r="H16453"/>
      <c r="I16453" s="26"/>
      <c r="K16453"/>
      <c r="L16453"/>
      <c r="M16453"/>
      <c r="N16453"/>
      <c r="O16453"/>
      <c r="P16453"/>
      <c r="S16453"/>
    </row>
    <row r="16454" spans="1:20" x14ac:dyDescent="0.3">
      <c r="A16454" s="25"/>
      <c r="B16454"/>
      <c r="C16454"/>
      <c r="D16454"/>
      <c r="E16454"/>
      <c r="F16454"/>
      <c r="G16454"/>
      <c r="H16454"/>
      <c r="I16454" s="26"/>
      <c r="K16454"/>
      <c r="L16454"/>
      <c r="M16454"/>
      <c r="N16454"/>
      <c r="O16454"/>
      <c r="P16454"/>
      <c r="S16454"/>
    </row>
    <row r="16455" spans="1:20" x14ac:dyDescent="0.3">
      <c r="A16455" s="25"/>
      <c r="B16455"/>
      <c r="C16455"/>
      <c r="D16455"/>
      <c r="E16455"/>
      <c r="F16455"/>
      <c r="G16455"/>
      <c r="H16455"/>
      <c r="I16455" s="26"/>
      <c r="K16455"/>
      <c r="L16455"/>
      <c r="M16455"/>
      <c r="N16455"/>
      <c r="O16455"/>
      <c r="P16455"/>
      <c r="S16455"/>
    </row>
    <row r="16456" spans="1:20" x14ac:dyDescent="0.3">
      <c r="A16456" s="25"/>
      <c r="B16456"/>
      <c r="C16456"/>
      <c r="D16456"/>
      <c r="E16456"/>
      <c r="F16456"/>
      <c r="G16456"/>
      <c r="H16456" s="14"/>
      <c r="I16456" s="26"/>
      <c r="K16456"/>
      <c r="L16456"/>
      <c r="M16456"/>
      <c r="N16456"/>
      <c r="O16456"/>
      <c r="P16456"/>
      <c r="S16456"/>
      <c r="T16456" s="7"/>
    </row>
    <row r="16457" spans="1:20" x14ac:dyDescent="0.3">
      <c r="A16457" s="25"/>
      <c r="B16457"/>
      <c r="C16457"/>
      <c r="D16457"/>
      <c r="E16457"/>
      <c r="F16457"/>
      <c r="G16457"/>
      <c r="H16457"/>
      <c r="I16457" s="26"/>
      <c r="K16457"/>
      <c r="L16457"/>
      <c r="M16457"/>
      <c r="N16457"/>
      <c r="O16457"/>
      <c r="P16457"/>
      <c r="S16457"/>
    </row>
    <row r="16458" spans="1:20" x14ac:dyDescent="0.3">
      <c r="A16458" s="25"/>
      <c r="B16458"/>
      <c r="C16458"/>
      <c r="D16458"/>
      <c r="E16458"/>
      <c r="F16458"/>
      <c r="G16458"/>
      <c r="H16458" s="14"/>
      <c r="I16458" s="26"/>
      <c r="K16458"/>
      <c r="L16458"/>
      <c r="M16458"/>
      <c r="N16458"/>
      <c r="O16458"/>
      <c r="P16458"/>
      <c r="S16458"/>
      <c r="T16458" s="7"/>
    </row>
    <row r="16459" spans="1:20" x14ac:dyDescent="0.3">
      <c r="A16459" s="25"/>
      <c r="B16459"/>
      <c r="C16459"/>
      <c r="D16459"/>
      <c r="E16459"/>
      <c r="F16459"/>
      <c r="G16459"/>
      <c r="H16459"/>
      <c r="I16459"/>
      <c r="K16459"/>
      <c r="L16459"/>
      <c r="M16459"/>
      <c r="N16459"/>
      <c r="O16459"/>
      <c r="P16459"/>
      <c r="S16459"/>
    </row>
    <row r="16460" spans="1:20" x14ac:dyDescent="0.3">
      <c r="A16460" s="25"/>
      <c r="B16460"/>
      <c r="C16460"/>
      <c r="D16460"/>
      <c r="E16460"/>
      <c r="F16460"/>
      <c r="G16460"/>
      <c r="H16460"/>
      <c r="I16460"/>
      <c r="K16460"/>
      <c r="L16460"/>
      <c r="M16460"/>
      <c r="N16460"/>
      <c r="O16460"/>
      <c r="P16460"/>
      <c r="S16460"/>
    </row>
    <row r="16461" spans="1:20" x14ac:dyDescent="0.3">
      <c r="A16461" s="25"/>
      <c r="B16461"/>
      <c r="C16461"/>
      <c r="D16461"/>
      <c r="E16461"/>
      <c r="F16461"/>
      <c r="G16461"/>
      <c r="H16461"/>
      <c r="I16461"/>
      <c r="K16461"/>
      <c r="L16461"/>
      <c r="M16461"/>
      <c r="N16461"/>
      <c r="O16461"/>
      <c r="P16461"/>
      <c r="S16461"/>
    </row>
    <row r="16462" spans="1:20" x14ac:dyDescent="0.3">
      <c r="A16462" s="25"/>
      <c r="B16462"/>
      <c r="C16462"/>
      <c r="D16462"/>
      <c r="E16462"/>
      <c r="F16462"/>
      <c r="G16462"/>
      <c r="H16462" s="14"/>
      <c r="I16462"/>
      <c r="K16462"/>
      <c r="L16462"/>
      <c r="M16462"/>
      <c r="N16462"/>
      <c r="O16462"/>
      <c r="P16462"/>
      <c r="S16462"/>
    </row>
    <row r="16463" spans="1:20" x14ac:dyDescent="0.3">
      <c r="A16463" s="25"/>
      <c r="B16463"/>
      <c r="C16463"/>
      <c r="D16463"/>
      <c r="E16463"/>
      <c r="F16463"/>
      <c r="G16463"/>
      <c r="H16463" s="14"/>
      <c r="I16463" s="14"/>
      <c r="K16463"/>
      <c r="L16463"/>
      <c r="M16463"/>
      <c r="N16463"/>
      <c r="O16463"/>
      <c r="P16463"/>
      <c r="S16463"/>
      <c r="T16463" s="7"/>
    </row>
    <row r="16464" spans="1:20" x14ac:dyDescent="0.3">
      <c r="A16464" s="25"/>
      <c r="B16464"/>
      <c r="C16464"/>
      <c r="D16464"/>
      <c r="E16464"/>
      <c r="F16464"/>
      <c r="G16464"/>
      <c r="H16464" s="14"/>
      <c r="I16464" s="14"/>
      <c r="K16464"/>
      <c r="L16464"/>
      <c r="M16464"/>
      <c r="N16464"/>
      <c r="O16464"/>
      <c r="P16464"/>
      <c r="S16464"/>
      <c r="T16464" s="7"/>
    </row>
    <row r="16465" spans="1:20" x14ac:dyDescent="0.3">
      <c r="A16465" s="25"/>
      <c r="B16465"/>
      <c r="C16465"/>
      <c r="D16465"/>
      <c r="E16465"/>
      <c r="F16465"/>
      <c r="G16465"/>
      <c r="H16465"/>
      <c r="I16465"/>
      <c r="K16465"/>
      <c r="L16465"/>
      <c r="M16465"/>
      <c r="N16465"/>
      <c r="O16465"/>
      <c r="P16465"/>
      <c r="S16465"/>
    </row>
    <row r="16466" spans="1:20" x14ac:dyDescent="0.3">
      <c r="A16466" s="25"/>
      <c r="B16466"/>
      <c r="C16466"/>
      <c r="D16466"/>
      <c r="E16466"/>
      <c r="F16466"/>
      <c r="G16466"/>
      <c r="H16466"/>
      <c r="I16466"/>
      <c r="K16466"/>
      <c r="L16466"/>
      <c r="M16466"/>
      <c r="N16466"/>
      <c r="O16466"/>
      <c r="P16466"/>
      <c r="S16466"/>
    </row>
    <row r="16467" spans="1:20" x14ac:dyDescent="0.3">
      <c r="A16467" s="25"/>
      <c r="B16467"/>
      <c r="C16467"/>
      <c r="D16467"/>
      <c r="E16467"/>
      <c r="F16467"/>
      <c r="G16467"/>
      <c r="H16467"/>
      <c r="I16467"/>
      <c r="K16467"/>
      <c r="L16467"/>
      <c r="M16467"/>
      <c r="N16467"/>
      <c r="O16467"/>
      <c r="P16467"/>
      <c r="S16467"/>
    </row>
    <row r="16468" spans="1:20" x14ac:dyDescent="0.3">
      <c r="A16468" s="25"/>
      <c r="B16468"/>
      <c r="C16468"/>
      <c r="D16468"/>
      <c r="E16468"/>
      <c r="F16468"/>
      <c r="G16468"/>
      <c r="H16468" s="14"/>
      <c r="I16468" s="14"/>
      <c r="K16468"/>
      <c r="L16468"/>
      <c r="M16468"/>
      <c r="N16468"/>
      <c r="O16468"/>
      <c r="P16468"/>
      <c r="S16468"/>
    </row>
    <row r="16469" spans="1:20" x14ac:dyDescent="0.3">
      <c r="A16469" s="25"/>
      <c r="B16469"/>
      <c r="C16469"/>
      <c r="D16469"/>
      <c r="E16469"/>
      <c r="F16469"/>
      <c r="G16469"/>
      <c r="H16469"/>
      <c r="I16469"/>
      <c r="K16469"/>
      <c r="L16469"/>
      <c r="M16469"/>
      <c r="N16469"/>
      <c r="O16469"/>
      <c r="P16469"/>
      <c r="S16469"/>
    </row>
    <row r="16470" spans="1:20" x14ac:dyDescent="0.3">
      <c r="A16470" s="25"/>
      <c r="B16470"/>
      <c r="C16470"/>
      <c r="D16470"/>
      <c r="E16470"/>
      <c r="F16470"/>
      <c r="G16470"/>
      <c r="H16470"/>
      <c r="I16470"/>
      <c r="K16470"/>
      <c r="L16470"/>
      <c r="M16470"/>
      <c r="N16470"/>
      <c r="O16470"/>
      <c r="P16470"/>
      <c r="S16470"/>
    </row>
    <row r="16471" spans="1:20" x14ac:dyDescent="0.3">
      <c r="A16471" s="25"/>
      <c r="B16471"/>
      <c r="C16471"/>
      <c r="D16471"/>
      <c r="E16471"/>
      <c r="F16471"/>
      <c r="G16471"/>
      <c r="H16471" s="26"/>
      <c r="I16471" s="26"/>
      <c r="K16471"/>
      <c r="L16471"/>
      <c r="M16471"/>
      <c r="N16471"/>
      <c r="O16471"/>
      <c r="P16471"/>
      <c r="S16471"/>
      <c r="T16471" s="7"/>
    </row>
    <row r="16472" spans="1:20" x14ac:dyDescent="0.3">
      <c r="A16472" s="25"/>
      <c r="B16472"/>
      <c r="C16472"/>
      <c r="D16472"/>
      <c r="E16472"/>
      <c r="F16472"/>
      <c r="G16472"/>
      <c r="H16472" s="26"/>
      <c r="I16472" s="26"/>
      <c r="K16472"/>
      <c r="L16472"/>
      <c r="M16472"/>
      <c r="N16472"/>
      <c r="O16472"/>
      <c r="P16472"/>
      <c r="S16472"/>
    </row>
    <row r="16473" spans="1:20" x14ac:dyDescent="0.3">
      <c r="A16473" s="25"/>
      <c r="B16473"/>
      <c r="C16473"/>
      <c r="D16473"/>
      <c r="E16473"/>
      <c r="F16473"/>
      <c r="G16473"/>
      <c r="H16473" s="26"/>
      <c r="I16473" s="26"/>
      <c r="K16473"/>
      <c r="L16473"/>
      <c r="M16473"/>
      <c r="N16473"/>
      <c r="O16473"/>
      <c r="P16473"/>
      <c r="S16473"/>
    </row>
    <row r="16474" spans="1:20" x14ac:dyDescent="0.3">
      <c r="A16474" s="25"/>
      <c r="B16474"/>
      <c r="C16474"/>
      <c r="D16474"/>
      <c r="E16474"/>
      <c r="F16474"/>
      <c r="G16474"/>
      <c r="H16474" s="26"/>
      <c r="I16474" s="26"/>
      <c r="K16474"/>
      <c r="L16474"/>
      <c r="M16474"/>
      <c r="N16474"/>
      <c r="O16474"/>
      <c r="P16474"/>
      <c r="S16474"/>
    </row>
    <row r="16475" spans="1:20" x14ac:dyDescent="0.3">
      <c r="A16475" s="25"/>
      <c r="B16475"/>
      <c r="C16475"/>
      <c r="D16475"/>
      <c r="E16475"/>
      <c r="F16475"/>
      <c r="G16475"/>
      <c r="H16475" s="26"/>
      <c r="I16475" s="26"/>
      <c r="K16475"/>
      <c r="L16475"/>
      <c r="M16475"/>
      <c r="N16475"/>
      <c r="O16475"/>
      <c r="P16475"/>
      <c r="S16475"/>
    </row>
    <row r="16476" spans="1:20" x14ac:dyDescent="0.3">
      <c r="A16476" s="25"/>
      <c r="B16476"/>
      <c r="C16476"/>
      <c r="D16476"/>
      <c r="E16476"/>
      <c r="F16476"/>
      <c r="G16476"/>
      <c r="H16476" s="26"/>
      <c r="I16476" s="26"/>
      <c r="K16476"/>
      <c r="L16476"/>
      <c r="M16476"/>
      <c r="N16476"/>
      <c r="O16476"/>
      <c r="P16476"/>
      <c r="S16476"/>
    </row>
    <row r="16477" spans="1:20" x14ac:dyDescent="0.3">
      <c r="A16477" s="25"/>
      <c r="B16477"/>
      <c r="C16477"/>
      <c r="D16477"/>
      <c r="E16477"/>
      <c r="F16477"/>
      <c r="G16477"/>
      <c r="H16477"/>
      <c r="I16477"/>
      <c r="K16477"/>
      <c r="L16477"/>
      <c r="M16477"/>
      <c r="N16477"/>
      <c r="O16477"/>
      <c r="P16477"/>
      <c r="S16477"/>
    </row>
    <row r="16478" spans="1:20" x14ac:dyDescent="0.3">
      <c r="A16478" s="25"/>
      <c r="B16478"/>
      <c r="C16478"/>
      <c r="D16478"/>
      <c r="E16478"/>
      <c r="F16478"/>
      <c r="G16478"/>
      <c r="H16478"/>
      <c r="I16478"/>
      <c r="K16478"/>
      <c r="L16478"/>
      <c r="M16478"/>
      <c r="N16478"/>
      <c r="O16478"/>
      <c r="P16478"/>
      <c r="S16478"/>
    </row>
    <row r="16479" spans="1:20" x14ac:dyDescent="0.3">
      <c r="A16479" s="25"/>
      <c r="B16479"/>
      <c r="C16479"/>
      <c r="D16479"/>
      <c r="E16479"/>
      <c r="F16479"/>
      <c r="G16479"/>
      <c r="H16479"/>
      <c r="I16479"/>
      <c r="K16479"/>
      <c r="L16479"/>
      <c r="M16479"/>
      <c r="N16479"/>
      <c r="O16479"/>
      <c r="P16479"/>
      <c r="S16479"/>
    </row>
    <row r="16480" spans="1:20" x14ac:dyDescent="0.3">
      <c r="A16480" s="25"/>
      <c r="B16480"/>
      <c r="C16480"/>
      <c r="D16480"/>
      <c r="E16480"/>
      <c r="F16480"/>
      <c r="G16480"/>
      <c r="H16480"/>
      <c r="I16480"/>
      <c r="K16480"/>
      <c r="L16480"/>
      <c r="M16480"/>
      <c r="N16480"/>
      <c r="O16480"/>
      <c r="P16480"/>
      <c r="S16480"/>
    </row>
    <row r="16481" spans="1:20" x14ac:dyDescent="0.3">
      <c r="A16481" s="25"/>
      <c r="B16481"/>
      <c r="C16481"/>
      <c r="D16481"/>
      <c r="E16481"/>
      <c r="F16481"/>
      <c r="G16481"/>
      <c r="H16481"/>
      <c r="I16481"/>
      <c r="K16481"/>
      <c r="L16481"/>
      <c r="M16481"/>
      <c r="N16481"/>
      <c r="O16481"/>
      <c r="P16481"/>
      <c r="S16481"/>
    </row>
    <row r="16482" spans="1:20" x14ac:dyDescent="0.3">
      <c r="A16482" s="25"/>
      <c r="B16482"/>
      <c r="C16482"/>
      <c r="D16482"/>
      <c r="E16482"/>
      <c r="F16482"/>
      <c r="G16482"/>
      <c r="H16482"/>
      <c r="I16482"/>
      <c r="K16482"/>
      <c r="L16482"/>
      <c r="M16482"/>
      <c r="N16482"/>
      <c r="O16482"/>
      <c r="P16482"/>
      <c r="S16482"/>
    </row>
    <row r="16483" spans="1:20" x14ac:dyDescent="0.3">
      <c r="A16483" s="25"/>
      <c r="B16483"/>
      <c r="C16483"/>
      <c r="D16483"/>
      <c r="E16483"/>
      <c r="F16483"/>
      <c r="G16483"/>
      <c r="H16483"/>
      <c r="I16483"/>
      <c r="K16483"/>
      <c r="L16483"/>
      <c r="M16483"/>
      <c r="N16483"/>
      <c r="O16483"/>
      <c r="P16483"/>
      <c r="S16483"/>
    </row>
    <row r="16484" spans="1:20" x14ac:dyDescent="0.3">
      <c r="A16484" s="25"/>
      <c r="B16484"/>
      <c r="C16484"/>
      <c r="D16484"/>
      <c r="E16484"/>
      <c r="F16484"/>
      <c r="G16484"/>
      <c r="H16484"/>
      <c r="I16484"/>
      <c r="K16484"/>
      <c r="L16484"/>
      <c r="M16484"/>
      <c r="N16484"/>
      <c r="O16484"/>
      <c r="P16484"/>
      <c r="S16484"/>
    </row>
    <row r="16485" spans="1:20" x14ac:dyDescent="0.3">
      <c r="A16485" s="25"/>
      <c r="B16485"/>
      <c r="C16485"/>
      <c r="D16485"/>
      <c r="E16485"/>
      <c r="F16485"/>
      <c r="G16485"/>
      <c r="H16485" s="26"/>
      <c r="I16485" s="26"/>
      <c r="K16485"/>
      <c r="L16485"/>
      <c r="M16485"/>
      <c r="N16485"/>
      <c r="O16485"/>
      <c r="P16485"/>
      <c r="S16485"/>
    </row>
    <row r="16486" spans="1:20" x14ac:dyDescent="0.3">
      <c r="A16486" s="25"/>
      <c r="B16486"/>
      <c r="C16486"/>
      <c r="D16486"/>
      <c r="E16486"/>
      <c r="F16486"/>
      <c r="G16486"/>
      <c r="H16486" s="26"/>
      <c r="I16486" s="26"/>
      <c r="K16486"/>
      <c r="L16486"/>
      <c r="M16486"/>
      <c r="N16486"/>
      <c r="O16486"/>
      <c r="P16486"/>
      <c r="S16486"/>
    </row>
    <row r="16487" spans="1:20" x14ac:dyDescent="0.3">
      <c r="A16487" s="25"/>
      <c r="B16487"/>
      <c r="C16487"/>
      <c r="D16487"/>
      <c r="E16487"/>
      <c r="F16487"/>
      <c r="G16487"/>
      <c r="H16487" s="26"/>
      <c r="I16487" s="26"/>
      <c r="K16487"/>
      <c r="L16487"/>
      <c r="M16487"/>
      <c r="N16487"/>
      <c r="O16487"/>
      <c r="P16487"/>
      <c r="S16487"/>
    </row>
    <row r="16488" spans="1:20" x14ac:dyDescent="0.3">
      <c r="A16488" s="25"/>
      <c r="B16488"/>
      <c r="C16488"/>
      <c r="D16488"/>
      <c r="E16488"/>
      <c r="F16488"/>
      <c r="G16488"/>
      <c r="H16488" s="26"/>
      <c r="I16488" s="26"/>
      <c r="K16488"/>
      <c r="L16488"/>
      <c r="M16488"/>
      <c r="N16488"/>
      <c r="O16488"/>
      <c r="P16488"/>
      <c r="S16488"/>
    </row>
    <row r="16489" spans="1:20" x14ac:dyDescent="0.3">
      <c r="A16489" s="25"/>
      <c r="B16489"/>
      <c r="C16489"/>
      <c r="D16489"/>
      <c r="E16489"/>
      <c r="F16489"/>
      <c r="G16489"/>
      <c r="H16489" s="26"/>
      <c r="I16489" s="26"/>
      <c r="K16489"/>
      <c r="L16489"/>
      <c r="M16489"/>
      <c r="N16489"/>
      <c r="O16489"/>
      <c r="P16489"/>
      <c r="S16489"/>
    </row>
    <row r="16490" spans="1:20" x14ac:dyDescent="0.3">
      <c r="A16490" s="25"/>
      <c r="B16490"/>
      <c r="C16490"/>
      <c r="D16490"/>
      <c r="E16490"/>
      <c r="F16490"/>
      <c r="G16490"/>
      <c r="H16490" s="26"/>
      <c r="I16490" s="26"/>
      <c r="K16490"/>
      <c r="L16490"/>
      <c r="M16490"/>
      <c r="N16490"/>
      <c r="O16490"/>
      <c r="P16490"/>
      <c r="S16490"/>
    </row>
    <row r="16491" spans="1:20" x14ac:dyDescent="0.3">
      <c r="A16491" s="25"/>
      <c r="B16491"/>
      <c r="C16491"/>
      <c r="D16491"/>
      <c r="E16491"/>
      <c r="F16491"/>
      <c r="G16491"/>
      <c r="H16491" s="26"/>
      <c r="I16491" s="26"/>
      <c r="K16491"/>
      <c r="L16491"/>
      <c r="M16491"/>
      <c r="N16491"/>
      <c r="O16491"/>
      <c r="P16491"/>
      <c r="S16491"/>
    </row>
    <row r="16492" spans="1:20" x14ac:dyDescent="0.3">
      <c r="A16492" s="25"/>
      <c r="B16492"/>
      <c r="C16492"/>
      <c r="D16492"/>
      <c r="E16492"/>
      <c r="F16492"/>
      <c r="G16492"/>
      <c r="H16492" s="26"/>
      <c r="I16492" s="26"/>
      <c r="K16492"/>
      <c r="L16492"/>
      <c r="M16492"/>
      <c r="N16492"/>
      <c r="O16492"/>
      <c r="P16492"/>
      <c r="S16492"/>
    </row>
    <row r="16493" spans="1:20" x14ac:dyDescent="0.3">
      <c r="A16493" s="25"/>
      <c r="B16493"/>
      <c r="C16493"/>
      <c r="D16493"/>
      <c r="E16493"/>
      <c r="F16493"/>
      <c r="G16493"/>
      <c r="H16493" s="26"/>
      <c r="I16493" s="26"/>
      <c r="K16493"/>
      <c r="L16493"/>
      <c r="M16493"/>
      <c r="N16493"/>
      <c r="O16493"/>
      <c r="P16493"/>
      <c r="S16493"/>
    </row>
    <row r="16494" spans="1:20" x14ac:dyDescent="0.3">
      <c r="A16494" s="25"/>
      <c r="B16494"/>
      <c r="C16494"/>
      <c r="D16494"/>
      <c r="E16494"/>
      <c r="F16494"/>
      <c r="G16494"/>
      <c r="H16494" s="26"/>
      <c r="I16494" s="26"/>
      <c r="K16494"/>
      <c r="L16494"/>
      <c r="M16494"/>
      <c r="N16494"/>
      <c r="O16494"/>
      <c r="P16494"/>
      <c r="S16494"/>
    </row>
    <row r="16495" spans="1:20" x14ac:dyDescent="0.3">
      <c r="A16495" s="25"/>
      <c r="B16495"/>
      <c r="C16495"/>
      <c r="D16495"/>
      <c r="E16495"/>
      <c r="F16495"/>
      <c r="G16495"/>
      <c r="H16495" s="26"/>
      <c r="I16495" s="26"/>
      <c r="K16495"/>
      <c r="L16495"/>
      <c r="M16495"/>
      <c r="N16495"/>
      <c r="O16495"/>
      <c r="P16495"/>
      <c r="S16495"/>
      <c r="T16495" s="7"/>
    </row>
    <row r="16496" spans="1:20" x14ac:dyDescent="0.3">
      <c r="A16496" s="25"/>
      <c r="B16496"/>
      <c r="C16496"/>
      <c r="D16496"/>
      <c r="E16496"/>
      <c r="F16496"/>
      <c r="G16496"/>
      <c r="H16496" s="26"/>
      <c r="I16496" s="26"/>
      <c r="K16496"/>
      <c r="L16496"/>
      <c r="M16496"/>
      <c r="N16496"/>
      <c r="O16496"/>
      <c r="P16496"/>
      <c r="S16496"/>
      <c r="T16496" s="7"/>
    </row>
    <row r="16497" spans="1:20" x14ac:dyDescent="0.3">
      <c r="A16497" s="25"/>
      <c r="B16497"/>
      <c r="C16497"/>
      <c r="D16497"/>
      <c r="E16497"/>
      <c r="F16497"/>
      <c r="G16497"/>
      <c r="H16497" s="26"/>
      <c r="I16497" s="26"/>
      <c r="K16497"/>
      <c r="L16497"/>
      <c r="M16497"/>
      <c r="N16497"/>
      <c r="O16497"/>
      <c r="P16497"/>
      <c r="S16497"/>
      <c r="T16497" s="7"/>
    </row>
    <row r="16498" spans="1:20" x14ac:dyDescent="0.3">
      <c r="A16498" s="25"/>
      <c r="B16498"/>
      <c r="C16498"/>
      <c r="D16498"/>
      <c r="E16498"/>
      <c r="F16498"/>
      <c r="G16498"/>
      <c r="H16498" s="26"/>
      <c r="I16498" s="26"/>
      <c r="K16498"/>
      <c r="L16498"/>
      <c r="M16498"/>
      <c r="N16498"/>
      <c r="O16498"/>
      <c r="P16498"/>
      <c r="S16498"/>
    </row>
    <row r="16499" spans="1:20" x14ac:dyDescent="0.3">
      <c r="A16499" s="25"/>
      <c r="B16499"/>
      <c r="C16499"/>
      <c r="D16499"/>
      <c r="E16499"/>
      <c r="F16499"/>
      <c r="G16499"/>
      <c r="H16499" s="26"/>
      <c r="I16499" s="26"/>
      <c r="K16499"/>
      <c r="L16499"/>
      <c r="M16499"/>
      <c r="N16499"/>
      <c r="O16499"/>
      <c r="P16499"/>
      <c r="S16499"/>
    </row>
    <row r="16500" spans="1:20" x14ac:dyDescent="0.3">
      <c r="A16500" s="25"/>
      <c r="B16500"/>
      <c r="C16500"/>
      <c r="D16500"/>
      <c r="E16500"/>
      <c r="F16500"/>
      <c r="G16500"/>
      <c r="H16500" s="26"/>
      <c r="I16500" s="26"/>
      <c r="K16500"/>
      <c r="L16500"/>
      <c r="M16500"/>
      <c r="N16500"/>
      <c r="O16500"/>
      <c r="P16500"/>
      <c r="S16500"/>
    </row>
    <row r="16501" spans="1:20" x14ac:dyDescent="0.3">
      <c r="A16501" s="25"/>
      <c r="B16501"/>
      <c r="C16501"/>
      <c r="D16501"/>
      <c r="E16501"/>
      <c r="F16501"/>
      <c r="G16501"/>
      <c r="H16501" s="14"/>
      <c r="I16501" s="14"/>
      <c r="K16501"/>
      <c r="L16501"/>
      <c r="M16501"/>
      <c r="N16501"/>
      <c r="O16501"/>
      <c r="P16501"/>
      <c r="S16501"/>
    </row>
    <row r="16502" spans="1:20" x14ac:dyDescent="0.3">
      <c r="A16502" s="25"/>
      <c r="B16502"/>
      <c r="C16502"/>
      <c r="D16502"/>
      <c r="E16502"/>
      <c r="F16502"/>
      <c r="G16502"/>
      <c r="H16502"/>
      <c r="I16502"/>
      <c r="K16502"/>
      <c r="L16502"/>
      <c r="M16502"/>
      <c r="N16502"/>
      <c r="O16502"/>
      <c r="P16502"/>
      <c r="S16502"/>
    </row>
    <row r="16503" spans="1:20" x14ac:dyDescent="0.3">
      <c r="A16503" s="25"/>
      <c r="B16503"/>
      <c r="C16503"/>
      <c r="D16503"/>
      <c r="E16503"/>
      <c r="F16503"/>
      <c r="G16503"/>
      <c r="H16503" s="14"/>
      <c r="I16503" s="14"/>
      <c r="K16503"/>
      <c r="L16503"/>
      <c r="M16503"/>
      <c r="N16503"/>
      <c r="O16503"/>
      <c r="P16503"/>
      <c r="S16503"/>
      <c r="T16503" s="7"/>
    </row>
    <row r="16504" spans="1:20" x14ac:dyDescent="0.3">
      <c r="A16504" s="25"/>
      <c r="B16504"/>
      <c r="C16504"/>
      <c r="D16504"/>
      <c r="E16504"/>
      <c r="F16504"/>
      <c r="G16504"/>
      <c r="H16504" s="14"/>
      <c r="I16504"/>
      <c r="K16504"/>
      <c r="L16504"/>
      <c r="M16504"/>
      <c r="N16504"/>
      <c r="O16504"/>
      <c r="P16504"/>
      <c r="S16504"/>
    </row>
    <row r="16505" spans="1:20" x14ac:dyDescent="0.3">
      <c r="A16505" s="25"/>
      <c r="B16505"/>
      <c r="C16505"/>
      <c r="D16505"/>
      <c r="E16505"/>
      <c r="F16505"/>
      <c r="G16505"/>
      <c r="H16505"/>
      <c r="I16505"/>
      <c r="K16505"/>
      <c r="L16505"/>
      <c r="M16505"/>
      <c r="N16505"/>
      <c r="O16505"/>
      <c r="P16505"/>
      <c r="S16505"/>
    </row>
    <row r="16506" spans="1:20" x14ac:dyDescent="0.3">
      <c r="A16506" s="25"/>
      <c r="B16506"/>
      <c r="C16506"/>
      <c r="D16506"/>
      <c r="E16506"/>
      <c r="F16506"/>
      <c r="G16506"/>
      <c r="H16506"/>
      <c r="I16506"/>
      <c r="K16506"/>
      <c r="L16506"/>
      <c r="M16506"/>
      <c r="N16506"/>
      <c r="O16506"/>
      <c r="P16506"/>
      <c r="S16506"/>
    </row>
    <row r="16507" spans="1:20" x14ac:dyDescent="0.3">
      <c r="A16507" s="25"/>
      <c r="B16507"/>
      <c r="C16507"/>
      <c r="D16507"/>
      <c r="E16507"/>
      <c r="F16507"/>
      <c r="G16507"/>
      <c r="H16507"/>
      <c r="I16507"/>
      <c r="K16507"/>
      <c r="L16507"/>
      <c r="M16507"/>
      <c r="N16507"/>
      <c r="O16507"/>
      <c r="P16507"/>
      <c r="S16507"/>
    </row>
    <row r="16508" spans="1:20" x14ac:dyDescent="0.3">
      <c r="A16508" s="25"/>
      <c r="B16508"/>
      <c r="C16508"/>
      <c r="D16508"/>
      <c r="E16508"/>
      <c r="F16508"/>
      <c r="G16508"/>
      <c r="H16508"/>
      <c r="I16508"/>
      <c r="K16508"/>
      <c r="L16508"/>
      <c r="M16508"/>
      <c r="N16508"/>
      <c r="O16508"/>
      <c r="P16508"/>
      <c r="S16508"/>
    </row>
    <row r="16509" spans="1:20" x14ac:dyDescent="0.3">
      <c r="A16509" s="25"/>
      <c r="B16509"/>
      <c r="C16509"/>
      <c r="D16509"/>
      <c r="E16509"/>
      <c r="F16509"/>
      <c r="G16509"/>
      <c r="H16509" s="14"/>
      <c r="I16509" s="14"/>
      <c r="K16509"/>
      <c r="L16509"/>
      <c r="M16509"/>
      <c r="N16509"/>
      <c r="O16509"/>
      <c r="P16509"/>
      <c r="S16509"/>
      <c r="T16509" s="7"/>
    </row>
    <row r="16510" spans="1:20" x14ac:dyDescent="0.3">
      <c r="A16510" s="25"/>
      <c r="B16510"/>
      <c r="C16510"/>
      <c r="D16510"/>
      <c r="E16510"/>
      <c r="F16510"/>
      <c r="G16510"/>
      <c r="H16510"/>
      <c r="I16510"/>
      <c r="K16510"/>
      <c r="L16510"/>
      <c r="M16510"/>
      <c r="N16510"/>
      <c r="O16510"/>
      <c r="P16510"/>
      <c r="S16510"/>
    </row>
    <row r="16511" spans="1:20" x14ac:dyDescent="0.3">
      <c r="A16511" s="25"/>
      <c r="B16511"/>
      <c r="C16511"/>
      <c r="D16511"/>
      <c r="E16511"/>
      <c r="F16511"/>
      <c r="G16511"/>
      <c r="H16511"/>
      <c r="I16511"/>
      <c r="K16511"/>
      <c r="L16511"/>
      <c r="M16511"/>
      <c r="N16511"/>
      <c r="O16511"/>
      <c r="P16511"/>
      <c r="S16511"/>
    </row>
    <row r="16512" spans="1:20" x14ac:dyDescent="0.3">
      <c r="A16512" s="25"/>
      <c r="B16512"/>
      <c r="C16512"/>
      <c r="D16512"/>
      <c r="E16512"/>
      <c r="F16512"/>
      <c r="G16512"/>
      <c r="H16512"/>
      <c r="I16512"/>
      <c r="K16512"/>
      <c r="L16512"/>
      <c r="M16512"/>
      <c r="N16512"/>
      <c r="O16512"/>
      <c r="P16512"/>
      <c r="S16512"/>
    </row>
    <row r="16513" spans="1:20" x14ac:dyDescent="0.3">
      <c r="A16513" s="25"/>
      <c r="B16513"/>
      <c r="C16513"/>
      <c r="D16513"/>
      <c r="E16513"/>
      <c r="F16513"/>
      <c r="G16513"/>
      <c r="H16513"/>
      <c r="I16513"/>
      <c r="K16513"/>
      <c r="L16513"/>
      <c r="M16513"/>
      <c r="N16513"/>
      <c r="O16513"/>
      <c r="P16513"/>
      <c r="S16513"/>
    </row>
    <row r="16514" spans="1:20" x14ac:dyDescent="0.3">
      <c r="A16514" s="25"/>
      <c r="B16514"/>
      <c r="C16514"/>
      <c r="D16514"/>
      <c r="E16514"/>
      <c r="F16514"/>
      <c r="G16514"/>
      <c r="H16514" s="14"/>
      <c r="I16514" s="14"/>
      <c r="K16514"/>
      <c r="L16514"/>
      <c r="M16514"/>
      <c r="N16514"/>
      <c r="O16514"/>
      <c r="P16514"/>
      <c r="S16514"/>
      <c r="T16514" s="7"/>
    </row>
    <row r="16515" spans="1:20" x14ac:dyDescent="0.3">
      <c r="A16515" s="25"/>
      <c r="B16515"/>
      <c r="C16515"/>
      <c r="D16515"/>
      <c r="E16515"/>
      <c r="F16515"/>
      <c r="G16515"/>
      <c r="H16515" s="14"/>
      <c r="I16515" s="14"/>
      <c r="K16515"/>
      <c r="L16515"/>
      <c r="M16515"/>
      <c r="N16515"/>
      <c r="O16515"/>
      <c r="P16515"/>
      <c r="S16515"/>
    </row>
    <row r="16516" spans="1:20" x14ac:dyDescent="0.3">
      <c r="A16516" s="25"/>
      <c r="B16516"/>
      <c r="C16516"/>
      <c r="D16516"/>
      <c r="E16516"/>
      <c r="F16516"/>
      <c r="G16516"/>
      <c r="H16516" s="14"/>
      <c r="I16516" s="14"/>
      <c r="K16516"/>
      <c r="L16516"/>
      <c r="M16516"/>
      <c r="N16516"/>
      <c r="O16516"/>
      <c r="P16516"/>
      <c r="S16516"/>
    </row>
    <row r="16517" spans="1:20" x14ac:dyDescent="0.3">
      <c r="A16517" s="25"/>
      <c r="B16517"/>
      <c r="C16517"/>
      <c r="D16517"/>
      <c r="E16517"/>
      <c r="F16517"/>
      <c r="G16517"/>
      <c r="H16517" s="26"/>
      <c r="I16517" s="26"/>
      <c r="K16517"/>
      <c r="L16517"/>
      <c r="M16517"/>
      <c r="N16517"/>
      <c r="O16517"/>
      <c r="P16517"/>
      <c r="S16517"/>
    </row>
    <row r="16518" spans="1:20" x14ac:dyDescent="0.3">
      <c r="A16518" s="25"/>
      <c r="B16518"/>
      <c r="C16518"/>
      <c r="D16518"/>
      <c r="E16518"/>
      <c r="F16518"/>
      <c r="G16518"/>
      <c r="H16518" s="26"/>
      <c r="I16518" s="26"/>
      <c r="K16518"/>
      <c r="L16518"/>
      <c r="M16518"/>
      <c r="N16518"/>
      <c r="O16518"/>
      <c r="P16518"/>
      <c r="S16518"/>
    </row>
    <row r="16519" spans="1:20" x14ac:dyDescent="0.3">
      <c r="A16519" s="25"/>
      <c r="B16519"/>
      <c r="C16519"/>
      <c r="D16519"/>
      <c r="E16519"/>
      <c r="F16519"/>
      <c r="G16519"/>
      <c r="H16519" s="26"/>
      <c r="I16519" s="26"/>
      <c r="K16519"/>
      <c r="L16519"/>
      <c r="M16519"/>
      <c r="N16519"/>
      <c r="O16519"/>
      <c r="P16519"/>
      <c r="S16519"/>
    </row>
    <row r="16520" spans="1:20" x14ac:dyDescent="0.3">
      <c r="A16520" s="25"/>
      <c r="B16520"/>
      <c r="C16520"/>
      <c r="D16520"/>
      <c r="E16520"/>
      <c r="F16520"/>
      <c r="G16520"/>
      <c r="H16520" s="26"/>
      <c r="I16520" s="26"/>
      <c r="K16520"/>
      <c r="L16520"/>
      <c r="M16520"/>
      <c r="N16520"/>
      <c r="O16520"/>
      <c r="P16520"/>
      <c r="S16520"/>
    </row>
    <row r="16521" spans="1:20" x14ac:dyDescent="0.3">
      <c r="A16521" s="25"/>
      <c r="B16521"/>
      <c r="C16521"/>
      <c r="D16521"/>
      <c r="E16521"/>
      <c r="F16521"/>
      <c r="G16521"/>
      <c r="H16521" s="26"/>
      <c r="I16521" s="26"/>
      <c r="K16521"/>
      <c r="L16521"/>
      <c r="M16521"/>
      <c r="N16521"/>
      <c r="O16521"/>
      <c r="P16521"/>
      <c r="S16521"/>
    </row>
    <row r="16522" spans="1:20" x14ac:dyDescent="0.3">
      <c r="A16522" s="25"/>
      <c r="B16522"/>
      <c r="C16522"/>
      <c r="D16522"/>
      <c r="E16522"/>
      <c r="F16522"/>
      <c r="G16522"/>
      <c r="H16522" s="26"/>
      <c r="I16522" s="26"/>
      <c r="K16522"/>
      <c r="L16522"/>
      <c r="M16522"/>
      <c r="N16522"/>
      <c r="O16522"/>
      <c r="P16522"/>
      <c r="S16522"/>
    </row>
    <row r="16523" spans="1:20" x14ac:dyDescent="0.3">
      <c r="A16523" s="25"/>
      <c r="B16523"/>
      <c r="C16523"/>
      <c r="D16523"/>
      <c r="E16523"/>
      <c r="F16523"/>
      <c r="G16523"/>
      <c r="H16523" s="26"/>
      <c r="I16523" s="26"/>
      <c r="K16523"/>
      <c r="L16523"/>
      <c r="M16523"/>
      <c r="N16523"/>
      <c r="O16523"/>
      <c r="P16523"/>
      <c r="S16523"/>
      <c r="T16523" s="7"/>
    </row>
    <row r="16524" spans="1:20" x14ac:dyDescent="0.3">
      <c r="A16524" s="25"/>
      <c r="B16524"/>
      <c r="C16524"/>
      <c r="D16524"/>
      <c r="E16524"/>
      <c r="F16524"/>
      <c r="G16524"/>
      <c r="H16524" s="26"/>
      <c r="I16524" s="26"/>
      <c r="K16524"/>
      <c r="L16524"/>
      <c r="M16524"/>
      <c r="N16524"/>
      <c r="O16524"/>
      <c r="P16524"/>
      <c r="S16524"/>
      <c r="T16524" s="7"/>
    </row>
    <row r="16525" spans="1:20" x14ac:dyDescent="0.3">
      <c r="A16525" s="25"/>
      <c r="B16525"/>
      <c r="C16525"/>
      <c r="D16525"/>
      <c r="E16525"/>
      <c r="F16525"/>
      <c r="G16525"/>
      <c r="H16525" s="14"/>
      <c r="I16525" s="26"/>
      <c r="K16525"/>
      <c r="L16525"/>
      <c r="M16525"/>
      <c r="N16525"/>
      <c r="O16525"/>
      <c r="P16525"/>
      <c r="S16525"/>
    </row>
    <row r="16526" spans="1:20" x14ac:dyDescent="0.3">
      <c r="A16526" s="25"/>
      <c r="B16526"/>
      <c r="C16526"/>
      <c r="D16526"/>
      <c r="E16526"/>
      <c r="F16526"/>
      <c r="G16526"/>
      <c r="H16526"/>
      <c r="I16526" s="26"/>
      <c r="K16526"/>
      <c r="L16526"/>
      <c r="M16526"/>
      <c r="N16526"/>
      <c r="O16526"/>
      <c r="P16526"/>
      <c r="S16526"/>
    </row>
    <row r="16527" spans="1:20" x14ac:dyDescent="0.3">
      <c r="A16527" s="25"/>
      <c r="B16527"/>
      <c r="C16527"/>
      <c r="D16527"/>
      <c r="E16527"/>
      <c r="F16527"/>
      <c r="G16527"/>
      <c r="H16527"/>
      <c r="I16527" s="26"/>
      <c r="K16527"/>
      <c r="L16527"/>
      <c r="M16527"/>
      <c r="N16527"/>
      <c r="O16527"/>
      <c r="P16527"/>
      <c r="S16527"/>
    </row>
    <row r="16528" spans="1:20" x14ac:dyDescent="0.3">
      <c r="A16528" s="25"/>
      <c r="B16528"/>
      <c r="C16528"/>
      <c r="D16528"/>
      <c r="E16528"/>
      <c r="F16528"/>
      <c r="G16528"/>
      <c r="H16528"/>
      <c r="I16528" s="26"/>
      <c r="K16528"/>
      <c r="L16528"/>
      <c r="M16528"/>
      <c r="N16528"/>
      <c r="O16528"/>
      <c r="P16528"/>
      <c r="S16528"/>
    </row>
    <row r="16529" spans="1:20" x14ac:dyDescent="0.3">
      <c r="A16529" s="25"/>
      <c r="B16529"/>
      <c r="C16529"/>
      <c r="D16529"/>
      <c r="E16529"/>
      <c r="F16529"/>
      <c r="G16529"/>
      <c r="H16529"/>
      <c r="I16529" s="26"/>
      <c r="K16529"/>
      <c r="L16529"/>
      <c r="M16529"/>
      <c r="N16529"/>
      <c r="O16529"/>
      <c r="P16529"/>
      <c r="S16529"/>
    </row>
    <row r="16530" spans="1:20" x14ac:dyDescent="0.3">
      <c r="A16530" s="25"/>
      <c r="B16530"/>
      <c r="C16530"/>
      <c r="D16530"/>
      <c r="E16530"/>
      <c r="F16530"/>
      <c r="G16530"/>
      <c r="H16530"/>
      <c r="I16530" s="26"/>
      <c r="K16530"/>
      <c r="L16530"/>
      <c r="M16530"/>
      <c r="N16530"/>
      <c r="O16530"/>
      <c r="P16530"/>
      <c r="S16530"/>
    </row>
    <row r="16531" spans="1:20" x14ac:dyDescent="0.3">
      <c r="A16531" s="25"/>
      <c r="B16531"/>
      <c r="C16531"/>
      <c r="D16531"/>
      <c r="E16531"/>
      <c r="F16531"/>
      <c r="G16531"/>
      <c r="H16531"/>
      <c r="I16531" s="26"/>
      <c r="K16531"/>
      <c r="L16531"/>
      <c r="M16531"/>
      <c r="N16531"/>
      <c r="O16531"/>
      <c r="P16531"/>
      <c r="S16531"/>
    </row>
    <row r="16532" spans="1:20" x14ac:dyDescent="0.3">
      <c r="A16532" s="25"/>
      <c r="B16532"/>
      <c r="C16532"/>
      <c r="D16532"/>
      <c r="E16532"/>
      <c r="F16532"/>
      <c r="G16532"/>
      <c r="H16532"/>
      <c r="I16532" s="26"/>
      <c r="K16532"/>
      <c r="L16532"/>
      <c r="M16532"/>
      <c r="N16532"/>
      <c r="O16532"/>
      <c r="P16532"/>
      <c r="S16532"/>
    </row>
    <row r="16533" spans="1:20" x14ac:dyDescent="0.3">
      <c r="A16533" s="25"/>
      <c r="B16533"/>
      <c r="C16533"/>
      <c r="D16533"/>
      <c r="E16533"/>
      <c r="F16533"/>
      <c r="G16533"/>
      <c r="H16533"/>
      <c r="I16533"/>
      <c r="K16533"/>
      <c r="L16533"/>
      <c r="M16533"/>
      <c r="N16533"/>
      <c r="O16533"/>
      <c r="P16533"/>
      <c r="S16533"/>
    </row>
    <row r="16534" spans="1:20" x14ac:dyDescent="0.3">
      <c r="A16534" s="25"/>
      <c r="B16534"/>
      <c r="C16534"/>
      <c r="D16534"/>
      <c r="E16534"/>
      <c r="F16534"/>
      <c r="G16534"/>
      <c r="H16534"/>
      <c r="I16534"/>
      <c r="K16534"/>
      <c r="L16534"/>
      <c r="M16534"/>
      <c r="N16534"/>
      <c r="O16534"/>
      <c r="P16534"/>
      <c r="S16534"/>
    </row>
    <row r="16535" spans="1:20" x14ac:dyDescent="0.3">
      <c r="A16535" s="25"/>
      <c r="B16535"/>
      <c r="C16535"/>
      <c r="D16535"/>
      <c r="E16535"/>
      <c r="F16535"/>
      <c r="G16535"/>
      <c r="H16535"/>
      <c r="I16535"/>
      <c r="K16535"/>
      <c r="L16535"/>
      <c r="M16535"/>
      <c r="N16535"/>
      <c r="O16535"/>
      <c r="P16535"/>
      <c r="S16535"/>
    </row>
    <row r="16536" spans="1:20" x14ac:dyDescent="0.3">
      <c r="A16536" s="25"/>
      <c r="B16536"/>
      <c r="C16536"/>
      <c r="D16536"/>
      <c r="E16536"/>
      <c r="F16536"/>
      <c r="G16536"/>
      <c r="H16536"/>
      <c r="I16536"/>
      <c r="K16536"/>
      <c r="L16536"/>
      <c r="M16536"/>
      <c r="N16536"/>
      <c r="O16536"/>
      <c r="P16536"/>
      <c r="S16536"/>
    </row>
    <row r="16537" spans="1:20" x14ac:dyDescent="0.3">
      <c r="A16537" s="25"/>
      <c r="B16537"/>
      <c r="C16537"/>
      <c r="D16537"/>
      <c r="E16537"/>
      <c r="F16537"/>
      <c r="G16537"/>
      <c r="H16537" s="26"/>
      <c r="I16537" s="26"/>
      <c r="K16537"/>
      <c r="L16537"/>
      <c r="M16537"/>
      <c r="N16537"/>
      <c r="O16537"/>
      <c r="P16537"/>
      <c r="S16537"/>
    </row>
    <row r="16538" spans="1:20" x14ac:dyDescent="0.3">
      <c r="A16538" s="25"/>
      <c r="B16538"/>
      <c r="C16538"/>
      <c r="D16538"/>
      <c r="E16538"/>
      <c r="F16538"/>
      <c r="G16538"/>
      <c r="H16538" s="26"/>
      <c r="I16538" s="26"/>
      <c r="K16538"/>
      <c r="L16538"/>
      <c r="M16538"/>
      <c r="N16538"/>
      <c r="O16538"/>
      <c r="P16538"/>
      <c r="S16538"/>
    </row>
    <row r="16539" spans="1:20" x14ac:dyDescent="0.3">
      <c r="A16539" s="25"/>
      <c r="B16539"/>
      <c r="C16539"/>
      <c r="D16539"/>
      <c r="E16539"/>
      <c r="F16539"/>
      <c r="G16539"/>
      <c r="H16539" s="26"/>
      <c r="I16539" s="26"/>
      <c r="K16539"/>
      <c r="L16539"/>
      <c r="M16539"/>
      <c r="N16539"/>
      <c r="O16539"/>
      <c r="P16539"/>
      <c r="S16539"/>
    </row>
    <row r="16540" spans="1:20" x14ac:dyDescent="0.3">
      <c r="A16540" s="25"/>
      <c r="B16540"/>
      <c r="C16540"/>
      <c r="D16540"/>
      <c r="E16540"/>
      <c r="F16540"/>
      <c r="G16540"/>
      <c r="H16540" s="26"/>
      <c r="I16540" s="26"/>
      <c r="K16540"/>
      <c r="L16540"/>
      <c r="M16540"/>
      <c r="N16540"/>
      <c r="O16540"/>
      <c r="P16540"/>
      <c r="S16540"/>
    </row>
    <row r="16541" spans="1:20" x14ac:dyDescent="0.3">
      <c r="A16541" s="25"/>
      <c r="B16541"/>
      <c r="C16541"/>
      <c r="D16541"/>
      <c r="E16541"/>
      <c r="F16541"/>
      <c r="G16541"/>
      <c r="H16541" s="26"/>
      <c r="I16541" s="26"/>
      <c r="K16541"/>
      <c r="L16541"/>
      <c r="M16541"/>
      <c r="N16541"/>
      <c r="O16541"/>
      <c r="P16541"/>
      <c r="S16541"/>
    </row>
    <row r="16542" spans="1:20" x14ac:dyDescent="0.3">
      <c r="A16542" s="25"/>
      <c r="B16542"/>
      <c r="C16542"/>
      <c r="D16542"/>
      <c r="E16542"/>
      <c r="F16542"/>
      <c r="G16542"/>
      <c r="H16542" s="26"/>
      <c r="I16542" s="26"/>
      <c r="K16542"/>
      <c r="L16542"/>
      <c r="M16542"/>
      <c r="N16542"/>
      <c r="O16542"/>
      <c r="P16542"/>
      <c r="S16542"/>
      <c r="T16542" s="7"/>
    </row>
    <row r="16543" spans="1:20" x14ac:dyDescent="0.3">
      <c r="A16543" s="25"/>
      <c r="B16543"/>
      <c r="C16543"/>
      <c r="D16543"/>
      <c r="E16543"/>
      <c r="F16543"/>
      <c r="G16543"/>
      <c r="H16543" s="26"/>
      <c r="I16543" s="26"/>
      <c r="K16543"/>
      <c r="L16543"/>
      <c r="M16543"/>
      <c r="N16543"/>
      <c r="O16543"/>
      <c r="P16543"/>
      <c r="S16543"/>
    </row>
    <row r="16544" spans="1:20" x14ac:dyDescent="0.3">
      <c r="A16544" s="25"/>
      <c r="B16544"/>
      <c r="C16544"/>
      <c r="D16544"/>
      <c r="E16544"/>
      <c r="F16544"/>
      <c r="G16544"/>
      <c r="H16544" s="26"/>
      <c r="I16544" s="26"/>
      <c r="K16544"/>
      <c r="L16544"/>
      <c r="M16544"/>
      <c r="N16544"/>
      <c r="O16544"/>
      <c r="P16544"/>
      <c r="S16544"/>
    </row>
    <row r="16545" spans="1:20" x14ac:dyDescent="0.3">
      <c r="A16545" s="25"/>
      <c r="B16545"/>
      <c r="C16545"/>
      <c r="D16545"/>
      <c r="E16545"/>
      <c r="F16545"/>
      <c r="G16545"/>
      <c r="H16545" s="26"/>
      <c r="I16545" s="26"/>
      <c r="K16545"/>
      <c r="L16545"/>
      <c r="M16545"/>
      <c r="N16545"/>
      <c r="O16545"/>
      <c r="P16545"/>
      <c r="S16545"/>
    </row>
    <row r="16546" spans="1:20" x14ac:dyDescent="0.3">
      <c r="A16546" s="25"/>
      <c r="B16546"/>
      <c r="C16546"/>
      <c r="D16546"/>
      <c r="E16546"/>
      <c r="F16546"/>
      <c r="G16546"/>
      <c r="H16546" s="26"/>
      <c r="I16546" s="26"/>
      <c r="K16546"/>
      <c r="L16546"/>
      <c r="M16546"/>
      <c r="N16546"/>
      <c r="O16546"/>
      <c r="P16546"/>
      <c r="S16546"/>
    </row>
    <row r="16547" spans="1:20" x14ac:dyDescent="0.3">
      <c r="A16547" s="25"/>
      <c r="B16547"/>
      <c r="C16547"/>
      <c r="D16547"/>
      <c r="E16547"/>
      <c r="F16547"/>
      <c r="G16547"/>
      <c r="H16547" s="14"/>
      <c r="I16547" s="14"/>
      <c r="K16547"/>
      <c r="L16547"/>
      <c r="M16547"/>
      <c r="N16547"/>
      <c r="O16547"/>
      <c r="P16547"/>
      <c r="S16547"/>
    </row>
    <row r="16548" spans="1:20" x14ac:dyDescent="0.3">
      <c r="A16548" s="25"/>
      <c r="B16548"/>
      <c r="C16548"/>
      <c r="D16548"/>
      <c r="E16548"/>
      <c r="F16548"/>
      <c r="G16548"/>
      <c r="H16548" s="14"/>
      <c r="I16548" s="14"/>
      <c r="K16548"/>
      <c r="L16548"/>
      <c r="M16548"/>
      <c r="N16548"/>
      <c r="O16548"/>
      <c r="P16548"/>
      <c r="S16548"/>
    </row>
    <row r="16549" spans="1:20" x14ac:dyDescent="0.3">
      <c r="A16549" s="25"/>
      <c r="B16549"/>
      <c r="C16549"/>
      <c r="D16549"/>
      <c r="E16549"/>
      <c r="F16549"/>
      <c r="G16549"/>
      <c r="H16549" s="14"/>
      <c r="I16549" s="14"/>
      <c r="K16549"/>
      <c r="L16549"/>
      <c r="M16549"/>
      <c r="N16549"/>
      <c r="O16549"/>
      <c r="P16549"/>
      <c r="S16549"/>
    </row>
    <row r="16550" spans="1:20" x14ac:dyDescent="0.3">
      <c r="A16550" s="25"/>
      <c r="B16550"/>
      <c r="C16550"/>
      <c r="D16550"/>
      <c r="E16550"/>
      <c r="F16550"/>
      <c r="G16550"/>
      <c r="H16550" s="14"/>
      <c r="I16550" s="14"/>
      <c r="K16550"/>
      <c r="L16550"/>
      <c r="M16550"/>
      <c r="N16550"/>
      <c r="O16550"/>
      <c r="P16550"/>
      <c r="S16550"/>
    </row>
    <row r="16551" spans="1:20" x14ac:dyDescent="0.3">
      <c r="A16551" s="25"/>
      <c r="B16551"/>
      <c r="C16551"/>
      <c r="D16551"/>
      <c r="E16551"/>
      <c r="F16551"/>
      <c r="G16551"/>
      <c r="H16551" s="14"/>
      <c r="I16551" s="14"/>
      <c r="K16551"/>
      <c r="L16551"/>
      <c r="M16551"/>
      <c r="N16551"/>
      <c r="O16551"/>
      <c r="P16551"/>
      <c r="S16551"/>
    </row>
    <row r="16552" spans="1:20" x14ac:dyDescent="0.3">
      <c r="A16552" s="25"/>
      <c r="B16552"/>
      <c r="C16552"/>
      <c r="D16552"/>
      <c r="E16552"/>
      <c r="F16552"/>
      <c r="G16552"/>
      <c r="H16552" s="14"/>
      <c r="I16552" s="14"/>
      <c r="K16552"/>
      <c r="L16552"/>
      <c r="M16552"/>
      <c r="N16552"/>
      <c r="O16552"/>
      <c r="P16552"/>
      <c r="S16552"/>
    </row>
    <row r="16553" spans="1:20" x14ac:dyDescent="0.3">
      <c r="A16553" s="25"/>
      <c r="B16553"/>
      <c r="C16553"/>
      <c r="D16553"/>
      <c r="E16553"/>
      <c r="F16553"/>
      <c r="G16553"/>
      <c r="H16553" s="14"/>
      <c r="I16553" s="14"/>
      <c r="K16553"/>
      <c r="L16553"/>
      <c r="M16553"/>
      <c r="N16553"/>
      <c r="O16553"/>
      <c r="P16553"/>
      <c r="S16553"/>
    </row>
    <row r="16554" spans="1:20" x14ac:dyDescent="0.3">
      <c r="A16554" s="25"/>
      <c r="B16554"/>
      <c r="C16554"/>
      <c r="D16554"/>
      <c r="E16554"/>
      <c r="F16554"/>
      <c r="G16554"/>
      <c r="H16554" s="14"/>
      <c r="I16554" s="14"/>
      <c r="K16554"/>
      <c r="L16554"/>
      <c r="M16554"/>
      <c r="N16554"/>
      <c r="O16554"/>
      <c r="P16554"/>
      <c r="S16554"/>
    </row>
    <row r="16555" spans="1:20" x14ac:dyDescent="0.3">
      <c r="A16555" s="25"/>
      <c r="B16555"/>
      <c r="C16555"/>
      <c r="D16555"/>
      <c r="E16555"/>
      <c r="F16555"/>
      <c r="G16555"/>
      <c r="H16555" s="14"/>
      <c r="I16555" s="14"/>
      <c r="K16555"/>
      <c r="L16555"/>
      <c r="M16555"/>
      <c r="N16555"/>
      <c r="O16555"/>
      <c r="P16555"/>
      <c r="S16555"/>
    </row>
    <row r="16556" spans="1:20" x14ac:dyDescent="0.3">
      <c r="A16556" s="25"/>
      <c r="B16556"/>
      <c r="C16556"/>
      <c r="D16556"/>
      <c r="E16556"/>
      <c r="F16556"/>
      <c r="G16556"/>
      <c r="H16556"/>
      <c r="I16556" s="14"/>
      <c r="K16556"/>
      <c r="L16556"/>
      <c r="M16556"/>
      <c r="N16556"/>
      <c r="O16556"/>
      <c r="P16556"/>
      <c r="S16556"/>
    </row>
    <row r="16557" spans="1:20" x14ac:dyDescent="0.3">
      <c r="A16557" s="25"/>
      <c r="B16557"/>
      <c r="C16557"/>
      <c r="D16557"/>
      <c r="E16557"/>
      <c r="F16557"/>
      <c r="G16557"/>
      <c r="H16557" s="14"/>
      <c r="I16557" s="14"/>
      <c r="K16557"/>
      <c r="L16557"/>
      <c r="M16557"/>
      <c r="N16557"/>
      <c r="O16557"/>
      <c r="P16557"/>
      <c r="S16557"/>
      <c r="T16557" s="7"/>
    </row>
    <row r="16558" spans="1:20" x14ac:dyDescent="0.3">
      <c r="A16558" s="25"/>
      <c r="B16558"/>
      <c r="C16558"/>
      <c r="D16558"/>
      <c r="E16558"/>
      <c r="F16558"/>
      <c r="G16558"/>
      <c r="H16558"/>
      <c r="I16558" s="14"/>
      <c r="K16558"/>
      <c r="L16558"/>
      <c r="M16558"/>
      <c r="N16558"/>
      <c r="O16558"/>
      <c r="P16558"/>
      <c r="S16558"/>
      <c r="T16558" s="7"/>
    </row>
    <row r="16559" spans="1:20" x14ac:dyDescent="0.3">
      <c r="A16559" s="25"/>
      <c r="B16559"/>
      <c r="C16559"/>
      <c r="D16559"/>
      <c r="E16559"/>
      <c r="F16559"/>
      <c r="G16559"/>
      <c r="H16559" s="26"/>
      <c r="I16559" s="26"/>
      <c r="K16559"/>
      <c r="L16559"/>
      <c r="M16559"/>
      <c r="N16559"/>
      <c r="O16559"/>
      <c r="P16559"/>
      <c r="S16559"/>
      <c r="T16559" s="7"/>
    </row>
    <row r="16560" spans="1:20" x14ac:dyDescent="0.3">
      <c r="A16560" s="25"/>
      <c r="B16560"/>
      <c r="C16560"/>
      <c r="D16560"/>
      <c r="E16560"/>
      <c r="F16560"/>
      <c r="G16560"/>
      <c r="H16560" s="26"/>
      <c r="I16560" s="26"/>
      <c r="K16560"/>
      <c r="L16560"/>
      <c r="M16560"/>
      <c r="N16560"/>
      <c r="O16560"/>
      <c r="P16560"/>
      <c r="S16560"/>
    </row>
    <row r="16561" spans="1:20" x14ac:dyDescent="0.3">
      <c r="A16561" s="25"/>
      <c r="B16561"/>
      <c r="C16561"/>
      <c r="D16561"/>
      <c r="E16561"/>
      <c r="F16561"/>
      <c r="G16561"/>
      <c r="H16561" s="26"/>
      <c r="I16561" s="26"/>
      <c r="K16561"/>
      <c r="L16561"/>
      <c r="M16561"/>
      <c r="N16561"/>
      <c r="O16561"/>
      <c r="P16561"/>
      <c r="S16561"/>
    </row>
    <row r="16562" spans="1:20" x14ac:dyDescent="0.3">
      <c r="A16562" s="25"/>
      <c r="B16562"/>
      <c r="C16562"/>
      <c r="D16562"/>
      <c r="E16562"/>
      <c r="F16562"/>
      <c r="G16562"/>
      <c r="H16562" s="26"/>
      <c r="I16562" s="26"/>
      <c r="K16562"/>
      <c r="L16562"/>
      <c r="M16562"/>
      <c r="N16562"/>
      <c r="O16562"/>
      <c r="P16562"/>
      <c r="S16562"/>
    </row>
    <row r="16563" spans="1:20" x14ac:dyDescent="0.3">
      <c r="A16563" s="25"/>
      <c r="B16563"/>
      <c r="C16563"/>
      <c r="D16563"/>
      <c r="E16563"/>
      <c r="F16563"/>
      <c r="G16563"/>
      <c r="H16563" s="26"/>
      <c r="I16563" s="26"/>
      <c r="K16563"/>
      <c r="L16563"/>
      <c r="M16563"/>
      <c r="N16563"/>
      <c r="O16563"/>
      <c r="P16563"/>
      <c r="S16563"/>
    </row>
    <row r="16564" spans="1:20" x14ac:dyDescent="0.3">
      <c r="A16564" s="25"/>
      <c r="B16564"/>
      <c r="C16564"/>
      <c r="D16564"/>
      <c r="E16564"/>
      <c r="F16564"/>
      <c r="G16564"/>
      <c r="H16564" s="26"/>
      <c r="I16564" s="26"/>
      <c r="K16564"/>
      <c r="L16564"/>
      <c r="M16564"/>
      <c r="N16564"/>
      <c r="O16564"/>
      <c r="P16564"/>
      <c r="S16564"/>
    </row>
    <row r="16565" spans="1:20" x14ac:dyDescent="0.3">
      <c r="A16565" s="25"/>
      <c r="B16565"/>
      <c r="C16565"/>
      <c r="D16565"/>
      <c r="E16565"/>
      <c r="F16565"/>
      <c r="G16565"/>
      <c r="H16565" s="26"/>
      <c r="I16565" s="26"/>
      <c r="K16565"/>
      <c r="L16565"/>
      <c r="M16565"/>
      <c r="N16565"/>
      <c r="O16565"/>
      <c r="P16565"/>
      <c r="S16565"/>
    </row>
    <row r="16566" spans="1:20" x14ac:dyDescent="0.3">
      <c r="A16566" s="25"/>
      <c r="B16566"/>
      <c r="C16566"/>
      <c r="D16566"/>
      <c r="E16566"/>
      <c r="F16566"/>
      <c r="G16566"/>
      <c r="H16566" s="26"/>
      <c r="I16566" s="26"/>
      <c r="K16566"/>
      <c r="L16566"/>
      <c r="M16566"/>
      <c r="N16566"/>
      <c r="O16566"/>
      <c r="P16566"/>
      <c r="S16566"/>
      <c r="T16566" s="7"/>
    </row>
    <row r="16567" spans="1:20" x14ac:dyDescent="0.3">
      <c r="A16567" s="25"/>
      <c r="B16567"/>
      <c r="C16567"/>
      <c r="D16567"/>
      <c r="E16567"/>
      <c r="F16567"/>
      <c r="G16567"/>
      <c r="H16567" s="26"/>
      <c r="I16567" s="26"/>
      <c r="K16567"/>
      <c r="L16567"/>
      <c r="M16567"/>
      <c r="N16567"/>
      <c r="O16567"/>
      <c r="P16567"/>
      <c r="S16567"/>
    </row>
    <row r="16568" spans="1:20" x14ac:dyDescent="0.3">
      <c r="A16568" s="25"/>
      <c r="B16568"/>
      <c r="C16568"/>
      <c r="D16568"/>
      <c r="E16568"/>
      <c r="F16568"/>
      <c r="G16568"/>
      <c r="H16568" s="26"/>
      <c r="I16568" s="26"/>
      <c r="K16568"/>
      <c r="L16568"/>
      <c r="M16568"/>
      <c r="N16568"/>
      <c r="O16568"/>
      <c r="P16568"/>
      <c r="S16568"/>
    </row>
    <row r="16569" spans="1:20" x14ac:dyDescent="0.3">
      <c r="A16569" s="25"/>
      <c r="B16569"/>
      <c r="C16569"/>
      <c r="D16569"/>
      <c r="E16569"/>
      <c r="F16569"/>
      <c r="G16569"/>
      <c r="H16569" s="26"/>
      <c r="I16569" s="26"/>
      <c r="K16569"/>
      <c r="L16569"/>
      <c r="M16569"/>
      <c r="N16569"/>
      <c r="O16569"/>
      <c r="P16569"/>
      <c r="S16569"/>
      <c r="T16569" s="7"/>
    </row>
    <row r="16570" spans="1:20" x14ac:dyDescent="0.3">
      <c r="A16570" s="25"/>
      <c r="B16570"/>
      <c r="C16570"/>
      <c r="D16570"/>
      <c r="E16570"/>
      <c r="F16570"/>
      <c r="G16570"/>
      <c r="H16570" s="26"/>
      <c r="I16570" s="26"/>
      <c r="K16570"/>
      <c r="L16570"/>
      <c r="M16570"/>
      <c r="N16570"/>
      <c r="O16570"/>
      <c r="P16570"/>
      <c r="S16570"/>
    </row>
    <row r="16571" spans="1:20" x14ac:dyDescent="0.3">
      <c r="A16571" s="25"/>
      <c r="B16571"/>
      <c r="C16571"/>
      <c r="D16571"/>
      <c r="E16571"/>
      <c r="F16571"/>
      <c r="G16571"/>
      <c r="H16571" s="14"/>
      <c r="I16571" s="14"/>
      <c r="K16571"/>
      <c r="L16571"/>
      <c r="M16571"/>
      <c r="N16571"/>
      <c r="O16571"/>
      <c r="P16571"/>
      <c r="S16571"/>
    </row>
    <row r="16572" spans="1:20" x14ac:dyDescent="0.3">
      <c r="A16572" s="25"/>
      <c r="B16572"/>
      <c r="C16572"/>
      <c r="D16572"/>
      <c r="E16572"/>
      <c r="F16572"/>
      <c r="G16572"/>
      <c r="H16572" s="14"/>
      <c r="I16572" s="14"/>
      <c r="K16572"/>
      <c r="L16572"/>
      <c r="M16572"/>
      <c r="N16572"/>
      <c r="O16572"/>
      <c r="P16572"/>
      <c r="S16572"/>
    </row>
    <row r="16573" spans="1:20" x14ac:dyDescent="0.3">
      <c r="A16573" s="25"/>
      <c r="B16573"/>
      <c r="C16573"/>
      <c r="D16573"/>
      <c r="E16573"/>
      <c r="F16573"/>
      <c r="G16573"/>
      <c r="H16573" s="14"/>
      <c r="I16573" s="14"/>
      <c r="K16573"/>
      <c r="L16573"/>
      <c r="M16573"/>
      <c r="N16573"/>
      <c r="O16573"/>
      <c r="P16573"/>
      <c r="S16573"/>
    </row>
    <row r="16574" spans="1:20" x14ac:dyDescent="0.3">
      <c r="A16574" s="25"/>
      <c r="B16574"/>
      <c r="C16574"/>
      <c r="D16574"/>
      <c r="E16574"/>
      <c r="F16574"/>
      <c r="G16574"/>
      <c r="H16574" s="14"/>
      <c r="I16574" s="14"/>
      <c r="K16574"/>
      <c r="L16574"/>
      <c r="M16574"/>
      <c r="N16574"/>
      <c r="O16574"/>
      <c r="P16574"/>
      <c r="S16574"/>
    </row>
    <row r="16575" spans="1:20" x14ac:dyDescent="0.3">
      <c r="A16575" s="25"/>
      <c r="B16575"/>
      <c r="C16575"/>
      <c r="D16575"/>
      <c r="E16575"/>
      <c r="F16575"/>
      <c r="G16575"/>
      <c r="H16575" s="14"/>
      <c r="I16575" s="14"/>
      <c r="K16575"/>
      <c r="L16575"/>
      <c r="M16575"/>
      <c r="N16575"/>
      <c r="O16575"/>
      <c r="P16575"/>
      <c r="S16575"/>
    </row>
    <row r="16576" spans="1:20" x14ac:dyDescent="0.3">
      <c r="A16576" s="25"/>
      <c r="B16576"/>
      <c r="C16576"/>
      <c r="D16576"/>
      <c r="E16576"/>
      <c r="F16576"/>
      <c r="G16576"/>
      <c r="H16576" s="14"/>
      <c r="I16576" s="14"/>
      <c r="K16576"/>
      <c r="L16576"/>
      <c r="M16576"/>
      <c r="N16576"/>
      <c r="O16576"/>
      <c r="P16576"/>
      <c r="S16576"/>
    </row>
    <row r="16577" spans="1:20" x14ac:dyDescent="0.3">
      <c r="A16577" s="25"/>
      <c r="B16577"/>
      <c r="C16577"/>
      <c r="D16577"/>
      <c r="E16577"/>
      <c r="F16577"/>
      <c r="G16577"/>
      <c r="H16577" s="26"/>
      <c r="I16577" s="26"/>
      <c r="K16577"/>
      <c r="L16577"/>
      <c r="M16577"/>
      <c r="N16577"/>
      <c r="O16577"/>
      <c r="P16577"/>
      <c r="S16577"/>
    </row>
    <row r="16578" spans="1:20" x14ac:dyDescent="0.3">
      <c r="A16578" s="25"/>
      <c r="B16578"/>
      <c r="C16578"/>
      <c r="D16578"/>
      <c r="E16578"/>
      <c r="F16578"/>
      <c r="G16578"/>
      <c r="H16578" s="26"/>
      <c r="I16578" s="26"/>
      <c r="K16578"/>
      <c r="L16578"/>
      <c r="M16578"/>
      <c r="N16578"/>
      <c r="O16578"/>
      <c r="P16578"/>
      <c r="S16578"/>
    </row>
    <row r="16579" spans="1:20" x14ac:dyDescent="0.3">
      <c r="A16579" s="25"/>
      <c r="B16579"/>
      <c r="C16579"/>
      <c r="D16579"/>
      <c r="E16579"/>
      <c r="F16579"/>
      <c r="G16579"/>
      <c r="H16579" s="26"/>
      <c r="I16579" s="26"/>
      <c r="K16579"/>
      <c r="L16579"/>
      <c r="M16579"/>
      <c r="N16579"/>
      <c r="O16579"/>
      <c r="P16579"/>
      <c r="S16579"/>
    </row>
    <row r="16580" spans="1:20" x14ac:dyDescent="0.3">
      <c r="A16580" s="25"/>
      <c r="B16580"/>
      <c r="C16580"/>
      <c r="D16580"/>
      <c r="E16580"/>
      <c r="F16580"/>
      <c r="G16580"/>
      <c r="H16580" s="26"/>
      <c r="I16580" s="26"/>
      <c r="K16580"/>
      <c r="L16580"/>
      <c r="M16580"/>
      <c r="N16580"/>
      <c r="O16580"/>
      <c r="P16580"/>
      <c r="S16580"/>
    </row>
    <row r="16581" spans="1:20" x14ac:dyDescent="0.3">
      <c r="A16581" s="25"/>
      <c r="B16581"/>
      <c r="C16581"/>
      <c r="D16581"/>
      <c r="E16581"/>
      <c r="F16581"/>
      <c r="G16581"/>
      <c r="H16581" s="26"/>
      <c r="I16581" s="26"/>
      <c r="K16581"/>
      <c r="L16581"/>
      <c r="M16581"/>
      <c r="N16581"/>
      <c r="O16581"/>
      <c r="P16581"/>
      <c r="S16581"/>
    </row>
    <row r="16582" spans="1:20" x14ac:dyDescent="0.3">
      <c r="A16582" s="25"/>
      <c r="B16582"/>
      <c r="C16582"/>
      <c r="D16582"/>
      <c r="E16582"/>
      <c r="F16582"/>
      <c r="G16582"/>
      <c r="H16582" s="26"/>
      <c r="I16582" s="26"/>
      <c r="K16582"/>
      <c r="L16582"/>
      <c r="M16582"/>
      <c r="N16582"/>
      <c r="O16582"/>
      <c r="P16582"/>
      <c r="S16582"/>
    </row>
    <row r="16583" spans="1:20" x14ac:dyDescent="0.3">
      <c r="A16583" s="25"/>
      <c r="B16583"/>
      <c r="C16583"/>
      <c r="D16583"/>
      <c r="E16583"/>
      <c r="F16583"/>
      <c r="G16583"/>
      <c r="H16583" s="14"/>
      <c r="I16583" s="14"/>
      <c r="K16583"/>
      <c r="L16583"/>
      <c r="M16583"/>
      <c r="N16583"/>
      <c r="O16583"/>
      <c r="P16583"/>
      <c r="S16583"/>
    </row>
    <row r="16584" spans="1:20" x14ac:dyDescent="0.3">
      <c r="A16584" s="25"/>
      <c r="B16584"/>
      <c r="C16584"/>
      <c r="D16584"/>
      <c r="E16584"/>
      <c r="F16584"/>
      <c r="G16584"/>
      <c r="H16584" s="14"/>
      <c r="I16584" s="14"/>
      <c r="K16584"/>
      <c r="L16584"/>
      <c r="M16584"/>
      <c r="N16584"/>
      <c r="O16584"/>
      <c r="P16584"/>
      <c r="S16584"/>
    </row>
    <row r="16585" spans="1:20" x14ac:dyDescent="0.3">
      <c r="A16585" s="25"/>
      <c r="B16585"/>
      <c r="C16585"/>
      <c r="D16585"/>
      <c r="E16585"/>
      <c r="F16585"/>
      <c r="G16585"/>
      <c r="H16585" s="14"/>
      <c r="I16585" s="14"/>
      <c r="K16585"/>
      <c r="L16585"/>
      <c r="M16585"/>
      <c r="N16585"/>
      <c r="O16585"/>
      <c r="P16585"/>
      <c r="S16585"/>
    </row>
    <row r="16586" spans="1:20" x14ac:dyDescent="0.3">
      <c r="A16586" s="25"/>
      <c r="B16586"/>
      <c r="C16586"/>
      <c r="D16586"/>
      <c r="E16586"/>
      <c r="F16586"/>
      <c r="G16586"/>
      <c r="H16586" s="14"/>
      <c r="I16586" s="14"/>
      <c r="K16586"/>
      <c r="L16586"/>
      <c r="M16586"/>
      <c r="N16586"/>
      <c r="O16586"/>
      <c r="P16586"/>
      <c r="S16586"/>
    </row>
    <row r="16587" spans="1:20" x14ac:dyDescent="0.3">
      <c r="A16587" s="25"/>
      <c r="B16587"/>
      <c r="C16587"/>
      <c r="D16587"/>
      <c r="E16587"/>
      <c r="F16587"/>
      <c r="G16587"/>
      <c r="H16587" s="14"/>
      <c r="I16587" s="14"/>
      <c r="K16587"/>
      <c r="L16587"/>
      <c r="M16587"/>
      <c r="N16587"/>
      <c r="O16587"/>
      <c r="P16587"/>
      <c r="S16587"/>
    </row>
    <row r="16588" spans="1:20" x14ac:dyDescent="0.3">
      <c r="A16588" s="25"/>
      <c r="B16588"/>
      <c r="C16588"/>
      <c r="D16588"/>
      <c r="E16588"/>
      <c r="F16588"/>
      <c r="G16588"/>
      <c r="H16588" s="14"/>
      <c r="I16588" s="14"/>
      <c r="K16588"/>
      <c r="L16588"/>
      <c r="M16588"/>
      <c r="N16588"/>
      <c r="O16588"/>
      <c r="P16588"/>
      <c r="S16588"/>
    </row>
    <row r="16589" spans="1:20" x14ac:dyDescent="0.3">
      <c r="A16589" s="25"/>
      <c r="B16589"/>
      <c r="C16589"/>
      <c r="D16589"/>
      <c r="E16589"/>
      <c r="F16589"/>
      <c r="G16589"/>
      <c r="H16589" s="26"/>
      <c r="I16589" s="26"/>
      <c r="K16589"/>
      <c r="L16589"/>
      <c r="M16589"/>
      <c r="N16589"/>
      <c r="O16589"/>
      <c r="P16589"/>
      <c r="S16589"/>
    </row>
    <row r="16590" spans="1:20" x14ac:dyDescent="0.3">
      <c r="A16590" s="25"/>
      <c r="B16590"/>
      <c r="C16590"/>
      <c r="D16590"/>
      <c r="E16590"/>
      <c r="F16590"/>
      <c r="G16590"/>
      <c r="H16590" s="26"/>
      <c r="I16590" s="26"/>
      <c r="K16590"/>
      <c r="L16590"/>
      <c r="M16590"/>
      <c r="N16590"/>
      <c r="O16590"/>
      <c r="P16590"/>
      <c r="S16590"/>
    </row>
    <row r="16591" spans="1:20" x14ac:dyDescent="0.3">
      <c r="A16591" s="25"/>
      <c r="B16591"/>
      <c r="C16591"/>
      <c r="D16591"/>
      <c r="E16591"/>
      <c r="F16591"/>
      <c r="G16591"/>
      <c r="H16591" s="26"/>
      <c r="I16591" s="26"/>
      <c r="K16591"/>
      <c r="L16591"/>
      <c r="M16591"/>
      <c r="N16591"/>
      <c r="O16591"/>
      <c r="P16591"/>
      <c r="S16591"/>
    </row>
    <row r="16592" spans="1:20" x14ac:dyDescent="0.3">
      <c r="A16592" s="25"/>
      <c r="B16592"/>
      <c r="C16592"/>
      <c r="D16592"/>
      <c r="E16592"/>
      <c r="F16592"/>
      <c r="G16592"/>
      <c r="H16592" s="26"/>
      <c r="I16592" s="26"/>
      <c r="K16592"/>
      <c r="L16592"/>
      <c r="M16592"/>
      <c r="N16592"/>
      <c r="O16592"/>
      <c r="P16592"/>
      <c r="S16592"/>
      <c r="T16592" s="7"/>
    </row>
    <row r="16593" spans="1:20" x14ac:dyDescent="0.3">
      <c r="A16593" s="25"/>
      <c r="B16593"/>
      <c r="C16593"/>
      <c r="D16593"/>
      <c r="E16593"/>
      <c r="F16593"/>
      <c r="G16593"/>
      <c r="H16593" s="26"/>
      <c r="I16593" s="26"/>
      <c r="K16593"/>
      <c r="L16593"/>
      <c r="M16593"/>
      <c r="N16593"/>
      <c r="O16593"/>
      <c r="P16593"/>
      <c r="S16593"/>
    </row>
    <row r="16594" spans="1:20" x14ac:dyDescent="0.3">
      <c r="A16594" s="25"/>
      <c r="B16594"/>
      <c r="C16594"/>
      <c r="D16594"/>
      <c r="E16594"/>
      <c r="F16594"/>
      <c r="G16594"/>
      <c r="H16594" s="26"/>
      <c r="I16594" s="26"/>
      <c r="K16594"/>
      <c r="L16594"/>
      <c r="M16594"/>
      <c r="N16594"/>
      <c r="O16594"/>
      <c r="P16594"/>
      <c r="S16594"/>
    </row>
    <row r="16595" spans="1:20" x14ac:dyDescent="0.3">
      <c r="A16595" s="25"/>
      <c r="B16595"/>
      <c r="C16595"/>
      <c r="D16595"/>
      <c r="E16595"/>
      <c r="F16595"/>
      <c r="G16595"/>
      <c r="H16595" s="26"/>
      <c r="I16595" s="26"/>
      <c r="K16595"/>
      <c r="L16595"/>
      <c r="M16595"/>
      <c r="N16595"/>
      <c r="O16595"/>
      <c r="P16595"/>
      <c r="S16595"/>
    </row>
    <row r="16596" spans="1:20" x14ac:dyDescent="0.3">
      <c r="A16596" s="25"/>
      <c r="B16596"/>
      <c r="C16596"/>
      <c r="D16596"/>
      <c r="E16596"/>
      <c r="F16596"/>
      <c r="G16596"/>
      <c r="H16596" s="26"/>
      <c r="I16596" s="26"/>
      <c r="K16596"/>
      <c r="L16596"/>
      <c r="M16596"/>
      <c r="N16596"/>
      <c r="O16596"/>
      <c r="P16596"/>
      <c r="S16596"/>
    </row>
    <row r="16597" spans="1:20" x14ac:dyDescent="0.3">
      <c r="A16597" s="25"/>
      <c r="B16597"/>
      <c r="C16597"/>
      <c r="D16597"/>
      <c r="E16597"/>
      <c r="F16597"/>
      <c r="G16597"/>
      <c r="H16597" s="26"/>
      <c r="I16597" s="26"/>
      <c r="K16597"/>
      <c r="L16597"/>
      <c r="M16597"/>
      <c r="N16597"/>
      <c r="O16597"/>
      <c r="P16597"/>
      <c r="S16597"/>
    </row>
    <row r="16598" spans="1:20" x14ac:dyDescent="0.3">
      <c r="A16598" s="25"/>
      <c r="B16598"/>
      <c r="C16598"/>
      <c r="D16598"/>
      <c r="E16598"/>
      <c r="F16598"/>
      <c r="G16598"/>
      <c r="H16598" s="26"/>
      <c r="I16598" s="26"/>
      <c r="K16598"/>
      <c r="L16598"/>
      <c r="M16598"/>
      <c r="N16598"/>
      <c r="O16598"/>
      <c r="P16598"/>
      <c r="S16598"/>
    </row>
    <row r="16599" spans="1:20" x14ac:dyDescent="0.3">
      <c r="A16599" s="25"/>
      <c r="B16599"/>
      <c r="C16599"/>
      <c r="D16599"/>
      <c r="E16599"/>
      <c r="F16599"/>
      <c r="G16599"/>
      <c r="H16599" s="26"/>
      <c r="I16599" s="26"/>
      <c r="K16599"/>
      <c r="L16599"/>
      <c r="M16599"/>
      <c r="N16599"/>
      <c r="O16599"/>
      <c r="P16599"/>
      <c r="S16599"/>
    </row>
    <row r="16600" spans="1:20" x14ac:dyDescent="0.3">
      <c r="A16600" s="25"/>
      <c r="B16600"/>
      <c r="C16600"/>
      <c r="D16600"/>
      <c r="E16600"/>
      <c r="F16600"/>
      <c r="G16600"/>
      <c r="H16600" s="26"/>
      <c r="I16600" s="26"/>
      <c r="K16600"/>
      <c r="L16600"/>
      <c r="M16600"/>
      <c r="N16600"/>
      <c r="O16600"/>
      <c r="P16600"/>
      <c r="S16600"/>
    </row>
    <row r="16601" spans="1:20" x14ac:dyDescent="0.3">
      <c r="A16601" s="25"/>
      <c r="B16601"/>
      <c r="C16601"/>
      <c r="D16601"/>
      <c r="E16601"/>
      <c r="F16601"/>
      <c r="G16601"/>
      <c r="H16601" s="14"/>
      <c r="I16601" s="14"/>
      <c r="K16601"/>
      <c r="L16601"/>
      <c r="M16601"/>
      <c r="N16601"/>
      <c r="O16601"/>
      <c r="P16601"/>
      <c r="S16601"/>
    </row>
    <row r="16602" spans="1:20" x14ac:dyDescent="0.3">
      <c r="A16602" s="25"/>
      <c r="B16602"/>
      <c r="C16602"/>
      <c r="D16602"/>
      <c r="E16602"/>
      <c r="F16602"/>
      <c r="G16602"/>
      <c r="H16602" s="14"/>
      <c r="I16602" s="14"/>
      <c r="K16602"/>
      <c r="L16602"/>
      <c r="M16602"/>
      <c r="N16602"/>
      <c r="O16602"/>
      <c r="P16602"/>
      <c r="S16602"/>
    </row>
    <row r="16603" spans="1:20" x14ac:dyDescent="0.3">
      <c r="A16603" s="25"/>
      <c r="B16603"/>
      <c r="C16603"/>
      <c r="D16603"/>
      <c r="E16603"/>
      <c r="F16603"/>
      <c r="G16603"/>
      <c r="H16603" s="14"/>
      <c r="I16603" s="14"/>
      <c r="K16603"/>
      <c r="L16603"/>
      <c r="M16603"/>
      <c r="N16603"/>
      <c r="O16603"/>
      <c r="P16603"/>
      <c r="S16603"/>
    </row>
    <row r="16604" spans="1:20" x14ac:dyDescent="0.3">
      <c r="A16604" s="25"/>
      <c r="B16604"/>
      <c r="C16604"/>
      <c r="D16604"/>
      <c r="E16604"/>
      <c r="F16604"/>
      <c r="G16604"/>
      <c r="H16604" s="14"/>
      <c r="I16604" s="14"/>
      <c r="K16604"/>
      <c r="L16604"/>
      <c r="M16604"/>
      <c r="N16604"/>
      <c r="O16604"/>
      <c r="P16604"/>
      <c r="S16604"/>
    </row>
    <row r="16605" spans="1:20" x14ac:dyDescent="0.3">
      <c r="A16605" s="25"/>
      <c r="B16605"/>
      <c r="C16605"/>
      <c r="D16605"/>
      <c r="E16605"/>
      <c r="F16605"/>
      <c r="G16605"/>
      <c r="H16605" s="14"/>
      <c r="I16605" s="14"/>
      <c r="K16605"/>
      <c r="L16605"/>
      <c r="M16605"/>
      <c r="N16605"/>
      <c r="O16605"/>
      <c r="P16605"/>
      <c r="S16605"/>
    </row>
    <row r="16606" spans="1:20" x14ac:dyDescent="0.3">
      <c r="A16606" s="25"/>
      <c r="B16606"/>
      <c r="C16606"/>
      <c r="D16606"/>
      <c r="E16606"/>
      <c r="F16606"/>
      <c r="G16606"/>
      <c r="H16606" s="14"/>
      <c r="I16606" s="14"/>
      <c r="K16606"/>
      <c r="L16606"/>
      <c r="M16606"/>
      <c r="N16606"/>
      <c r="O16606"/>
      <c r="P16606"/>
      <c r="S16606"/>
      <c r="T16606" s="7"/>
    </row>
    <row r="16607" spans="1:20" x14ac:dyDescent="0.3">
      <c r="A16607" s="25"/>
      <c r="B16607"/>
      <c r="C16607"/>
      <c r="D16607"/>
      <c r="E16607"/>
      <c r="F16607"/>
      <c r="G16607"/>
      <c r="H16607" s="26"/>
      <c r="I16607" s="14"/>
      <c r="K16607"/>
      <c r="L16607"/>
      <c r="M16607"/>
      <c r="N16607"/>
      <c r="O16607"/>
      <c r="P16607"/>
      <c r="S16607"/>
    </row>
    <row r="16608" spans="1:20" x14ac:dyDescent="0.3">
      <c r="A16608" s="25"/>
      <c r="B16608"/>
      <c r="C16608"/>
      <c r="D16608"/>
      <c r="E16608"/>
      <c r="F16608"/>
      <c r="G16608"/>
      <c r="H16608" s="26"/>
      <c r="I16608" s="14"/>
      <c r="K16608"/>
      <c r="L16608"/>
      <c r="M16608"/>
      <c r="N16608"/>
      <c r="O16608"/>
      <c r="P16608"/>
      <c r="S16608"/>
    </row>
    <row r="16609" spans="1:20" x14ac:dyDescent="0.3">
      <c r="A16609" s="25"/>
      <c r="B16609"/>
      <c r="C16609"/>
      <c r="D16609"/>
      <c r="E16609"/>
      <c r="F16609"/>
      <c r="G16609"/>
      <c r="H16609" s="26"/>
      <c r="I16609" s="14"/>
      <c r="K16609"/>
      <c r="L16609"/>
      <c r="M16609"/>
      <c r="N16609"/>
      <c r="O16609"/>
      <c r="P16609"/>
      <c r="S16609"/>
    </row>
    <row r="16610" spans="1:20" x14ac:dyDescent="0.3">
      <c r="A16610" s="25"/>
      <c r="B16610"/>
      <c r="C16610"/>
      <c r="D16610"/>
      <c r="E16610"/>
      <c r="F16610"/>
      <c r="G16610"/>
      <c r="H16610" s="26"/>
      <c r="I16610" s="14"/>
      <c r="K16610"/>
      <c r="L16610"/>
      <c r="M16610"/>
      <c r="N16610"/>
      <c r="O16610"/>
      <c r="P16610"/>
      <c r="S16610"/>
    </row>
    <row r="16611" spans="1:20" x14ac:dyDescent="0.3">
      <c r="A16611" s="25"/>
      <c r="B16611"/>
      <c r="C16611"/>
      <c r="D16611"/>
      <c r="E16611"/>
      <c r="F16611"/>
      <c r="G16611"/>
      <c r="H16611" s="26"/>
      <c r="I16611" s="14"/>
      <c r="K16611"/>
      <c r="L16611"/>
      <c r="M16611"/>
      <c r="N16611"/>
      <c r="O16611"/>
      <c r="P16611"/>
      <c r="S16611"/>
    </row>
    <row r="16612" spans="1:20" x14ac:dyDescent="0.3">
      <c r="A16612" s="25"/>
      <c r="B16612"/>
      <c r="C16612"/>
      <c r="D16612"/>
      <c r="E16612"/>
      <c r="F16612"/>
      <c r="G16612"/>
      <c r="H16612" s="26"/>
      <c r="I16612" s="14"/>
      <c r="K16612"/>
      <c r="L16612"/>
      <c r="M16612"/>
      <c r="N16612"/>
      <c r="O16612"/>
      <c r="P16612"/>
      <c r="S16612"/>
      <c r="T16612" s="7"/>
    </row>
    <row r="16613" spans="1:20" x14ac:dyDescent="0.3">
      <c r="A16613" s="25"/>
      <c r="B16613"/>
      <c r="C16613"/>
      <c r="D16613"/>
      <c r="E16613"/>
      <c r="F16613"/>
      <c r="G16613"/>
      <c r="H16613" s="26"/>
      <c r="I16613" s="26"/>
      <c r="K16613"/>
      <c r="L16613"/>
      <c r="M16613"/>
      <c r="N16613"/>
      <c r="O16613"/>
      <c r="P16613"/>
      <c r="S16613"/>
    </row>
    <row r="16614" spans="1:20" x14ac:dyDescent="0.3">
      <c r="A16614" s="25"/>
      <c r="B16614"/>
      <c r="C16614"/>
      <c r="D16614"/>
      <c r="E16614"/>
      <c r="F16614"/>
      <c r="G16614"/>
      <c r="H16614" s="26"/>
      <c r="I16614" s="26"/>
      <c r="K16614"/>
      <c r="L16614"/>
      <c r="M16614"/>
      <c r="N16614"/>
      <c r="O16614"/>
      <c r="P16614"/>
      <c r="S16614"/>
      <c r="T16614" s="7"/>
    </row>
    <row r="16615" spans="1:20" x14ac:dyDescent="0.3">
      <c r="A16615" s="25"/>
      <c r="B16615"/>
      <c r="C16615"/>
      <c r="D16615"/>
      <c r="E16615"/>
      <c r="F16615"/>
      <c r="G16615"/>
      <c r="H16615" s="26"/>
      <c r="I16615" s="26"/>
      <c r="K16615"/>
      <c r="L16615"/>
      <c r="M16615"/>
      <c r="N16615"/>
      <c r="O16615"/>
      <c r="P16615"/>
      <c r="S16615"/>
    </row>
    <row r="16616" spans="1:20" x14ac:dyDescent="0.3">
      <c r="A16616" s="25"/>
      <c r="B16616"/>
      <c r="C16616"/>
      <c r="D16616"/>
      <c r="E16616"/>
      <c r="F16616"/>
      <c r="G16616"/>
      <c r="H16616" s="26"/>
      <c r="I16616" s="26"/>
      <c r="K16616"/>
      <c r="L16616"/>
      <c r="M16616"/>
      <c r="N16616"/>
      <c r="O16616"/>
      <c r="P16616"/>
      <c r="S16616"/>
    </row>
    <row r="16617" spans="1:20" x14ac:dyDescent="0.3">
      <c r="A16617" s="25"/>
      <c r="B16617"/>
      <c r="C16617"/>
      <c r="D16617"/>
      <c r="E16617"/>
      <c r="F16617"/>
      <c r="G16617"/>
      <c r="H16617" s="26"/>
      <c r="I16617" s="26"/>
      <c r="K16617"/>
      <c r="L16617"/>
      <c r="M16617"/>
      <c r="N16617"/>
      <c r="O16617"/>
      <c r="P16617"/>
      <c r="S16617"/>
    </row>
    <row r="16618" spans="1:20" x14ac:dyDescent="0.3">
      <c r="A16618" s="25"/>
      <c r="B16618"/>
      <c r="C16618"/>
      <c r="D16618"/>
      <c r="E16618"/>
      <c r="F16618"/>
      <c r="G16618"/>
      <c r="H16618" s="26"/>
      <c r="I16618" s="26"/>
      <c r="K16618"/>
      <c r="L16618"/>
      <c r="M16618"/>
      <c r="N16618"/>
      <c r="O16618"/>
      <c r="P16618"/>
      <c r="S16618"/>
    </row>
    <row r="16619" spans="1:20" x14ac:dyDescent="0.3">
      <c r="A16619" s="25"/>
      <c r="B16619"/>
      <c r="C16619"/>
      <c r="D16619"/>
      <c r="E16619"/>
      <c r="F16619"/>
      <c r="G16619"/>
      <c r="H16619" s="26"/>
      <c r="I16619" s="26"/>
      <c r="K16619"/>
      <c r="L16619"/>
      <c r="M16619"/>
      <c r="N16619"/>
      <c r="O16619"/>
      <c r="P16619"/>
      <c r="S16619"/>
    </row>
    <row r="16620" spans="1:20" x14ac:dyDescent="0.3">
      <c r="A16620" s="25"/>
      <c r="B16620"/>
      <c r="C16620"/>
      <c r="D16620"/>
      <c r="E16620"/>
      <c r="F16620"/>
      <c r="G16620"/>
      <c r="H16620" s="26"/>
      <c r="I16620" s="26"/>
      <c r="K16620"/>
      <c r="L16620"/>
      <c r="M16620"/>
      <c r="N16620"/>
      <c r="O16620"/>
      <c r="P16620"/>
      <c r="S16620"/>
    </row>
    <row r="16621" spans="1:20" x14ac:dyDescent="0.3">
      <c r="A16621" s="25"/>
      <c r="B16621"/>
      <c r="C16621"/>
      <c r="D16621"/>
      <c r="E16621"/>
      <c r="F16621"/>
      <c r="G16621"/>
      <c r="H16621" s="26"/>
      <c r="I16621" s="26"/>
      <c r="K16621"/>
      <c r="L16621"/>
      <c r="M16621"/>
      <c r="N16621"/>
      <c r="O16621"/>
      <c r="P16621"/>
      <c r="S16621"/>
    </row>
    <row r="16622" spans="1:20" x14ac:dyDescent="0.3">
      <c r="A16622" s="25"/>
      <c r="B16622"/>
      <c r="C16622"/>
      <c r="D16622"/>
      <c r="E16622"/>
      <c r="F16622"/>
      <c r="G16622"/>
      <c r="H16622" s="26"/>
      <c r="I16622" s="26"/>
      <c r="K16622"/>
      <c r="L16622"/>
      <c r="M16622"/>
      <c r="N16622"/>
      <c r="O16622"/>
      <c r="P16622"/>
      <c r="S16622"/>
    </row>
    <row r="16623" spans="1:20" x14ac:dyDescent="0.3">
      <c r="A16623" s="25"/>
      <c r="B16623"/>
      <c r="C16623"/>
      <c r="D16623"/>
      <c r="E16623"/>
      <c r="F16623"/>
      <c r="G16623"/>
      <c r="H16623" s="26"/>
      <c r="I16623" s="26"/>
      <c r="K16623"/>
      <c r="L16623"/>
      <c r="M16623"/>
      <c r="N16623"/>
      <c r="O16623"/>
      <c r="P16623"/>
      <c r="S16623"/>
    </row>
    <row r="16624" spans="1:20" x14ac:dyDescent="0.3">
      <c r="A16624" s="25"/>
      <c r="B16624"/>
      <c r="C16624"/>
      <c r="D16624"/>
      <c r="E16624"/>
      <c r="F16624"/>
      <c r="G16624"/>
      <c r="H16624" s="26"/>
      <c r="I16624" s="26"/>
      <c r="K16624"/>
      <c r="L16624"/>
      <c r="M16624"/>
      <c r="N16624"/>
      <c r="O16624"/>
      <c r="P16624"/>
      <c r="S16624"/>
      <c r="T16624" s="7"/>
    </row>
    <row r="16625" spans="1:20" x14ac:dyDescent="0.3">
      <c r="A16625" s="25"/>
      <c r="B16625"/>
      <c r="C16625"/>
      <c r="D16625"/>
      <c r="E16625"/>
      <c r="F16625"/>
      <c r="G16625"/>
      <c r="H16625"/>
      <c r="I16625"/>
      <c r="K16625"/>
      <c r="L16625"/>
      <c r="M16625"/>
      <c r="N16625"/>
      <c r="O16625"/>
      <c r="P16625"/>
      <c r="S16625"/>
    </row>
    <row r="16626" spans="1:20" x14ac:dyDescent="0.3">
      <c r="A16626" s="25"/>
      <c r="B16626"/>
      <c r="C16626"/>
      <c r="D16626"/>
      <c r="E16626"/>
      <c r="F16626"/>
      <c r="G16626"/>
      <c r="H16626"/>
      <c r="I16626" s="14"/>
      <c r="K16626"/>
      <c r="L16626"/>
      <c r="M16626"/>
      <c r="N16626"/>
      <c r="O16626"/>
      <c r="P16626"/>
      <c r="S16626"/>
    </row>
    <row r="16627" spans="1:20" x14ac:dyDescent="0.3">
      <c r="A16627" s="25"/>
      <c r="B16627"/>
      <c r="C16627"/>
      <c r="D16627"/>
      <c r="E16627"/>
      <c r="F16627"/>
      <c r="G16627"/>
      <c r="H16627" s="14"/>
      <c r="I16627" s="14"/>
      <c r="K16627"/>
      <c r="L16627"/>
      <c r="M16627"/>
      <c r="N16627"/>
      <c r="O16627"/>
      <c r="P16627"/>
      <c r="S16627"/>
    </row>
    <row r="16628" spans="1:20" x14ac:dyDescent="0.3">
      <c r="A16628" s="25"/>
      <c r="B16628"/>
      <c r="C16628"/>
      <c r="D16628"/>
      <c r="E16628"/>
      <c r="F16628"/>
      <c r="G16628"/>
      <c r="H16628" s="14"/>
      <c r="I16628"/>
      <c r="K16628"/>
      <c r="L16628"/>
      <c r="M16628"/>
      <c r="N16628"/>
      <c r="O16628"/>
      <c r="P16628"/>
      <c r="S16628"/>
    </row>
    <row r="16629" spans="1:20" x14ac:dyDescent="0.3">
      <c r="A16629" s="25"/>
      <c r="B16629"/>
      <c r="C16629"/>
      <c r="D16629"/>
      <c r="E16629"/>
      <c r="F16629"/>
      <c r="G16629"/>
      <c r="H16629"/>
      <c r="I16629"/>
      <c r="K16629"/>
      <c r="L16629"/>
      <c r="M16629"/>
      <c r="N16629"/>
      <c r="O16629"/>
      <c r="P16629"/>
      <c r="S16629"/>
    </row>
    <row r="16630" spans="1:20" x14ac:dyDescent="0.3">
      <c r="A16630" s="25"/>
      <c r="B16630"/>
      <c r="C16630"/>
      <c r="D16630"/>
      <c r="E16630"/>
      <c r="F16630"/>
      <c r="G16630"/>
      <c r="H16630" s="26"/>
      <c r="I16630" s="26"/>
      <c r="K16630"/>
      <c r="L16630"/>
      <c r="M16630"/>
      <c r="N16630"/>
      <c r="O16630"/>
      <c r="P16630"/>
      <c r="S16630"/>
    </row>
    <row r="16631" spans="1:20" x14ac:dyDescent="0.3">
      <c r="A16631" s="25"/>
      <c r="B16631"/>
      <c r="C16631"/>
      <c r="D16631"/>
      <c r="E16631"/>
      <c r="F16631"/>
      <c r="G16631"/>
      <c r="H16631" s="26"/>
      <c r="I16631" s="26"/>
      <c r="K16631"/>
      <c r="L16631"/>
      <c r="M16631"/>
      <c r="N16631"/>
      <c r="O16631"/>
      <c r="P16631"/>
      <c r="S16631"/>
      <c r="T16631" s="7"/>
    </row>
    <row r="16632" spans="1:20" x14ac:dyDescent="0.3">
      <c r="A16632" s="25"/>
      <c r="B16632"/>
      <c r="C16632"/>
      <c r="D16632"/>
      <c r="E16632"/>
      <c r="F16632"/>
      <c r="G16632"/>
      <c r="H16632" s="26"/>
      <c r="I16632" s="26"/>
      <c r="K16632"/>
      <c r="L16632"/>
      <c r="M16632"/>
      <c r="N16632"/>
      <c r="O16632"/>
      <c r="P16632"/>
      <c r="S16632"/>
      <c r="T16632" s="7"/>
    </row>
    <row r="16633" spans="1:20" x14ac:dyDescent="0.3">
      <c r="A16633" s="25"/>
      <c r="B16633"/>
      <c r="C16633"/>
      <c r="D16633"/>
      <c r="E16633"/>
      <c r="F16633"/>
      <c r="G16633"/>
      <c r="H16633" s="26"/>
      <c r="I16633" s="26"/>
      <c r="K16633"/>
      <c r="L16633"/>
      <c r="M16633"/>
      <c r="N16633"/>
      <c r="O16633"/>
      <c r="P16633"/>
      <c r="S16633"/>
    </row>
    <row r="16634" spans="1:20" x14ac:dyDescent="0.3">
      <c r="A16634" s="25"/>
      <c r="B16634"/>
      <c r="C16634"/>
      <c r="D16634"/>
      <c r="E16634"/>
      <c r="F16634"/>
      <c r="G16634"/>
      <c r="H16634" s="26"/>
      <c r="I16634" s="26"/>
      <c r="K16634"/>
      <c r="L16634"/>
      <c r="M16634"/>
      <c r="N16634"/>
      <c r="O16634"/>
      <c r="P16634"/>
      <c r="S16634"/>
    </row>
    <row r="16635" spans="1:20" x14ac:dyDescent="0.3">
      <c r="A16635" s="25"/>
      <c r="B16635"/>
      <c r="C16635"/>
      <c r="D16635"/>
      <c r="E16635"/>
      <c r="F16635"/>
      <c r="G16635"/>
      <c r="H16635" s="14"/>
      <c r="I16635" s="14"/>
      <c r="K16635"/>
      <c r="L16635"/>
      <c r="M16635"/>
      <c r="N16635"/>
      <c r="O16635"/>
      <c r="P16635"/>
      <c r="S16635"/>
      <c r="T16635" s="7"/>
    </row>
    <row r="16636" spans="1:20" x14ac:dyDescent="0.3">
      <c r="A16636" s="25"/>
      <c r="B16636"/>
      <c r="C16636"/>
      <c r="D16636"/>
      <c r="E16636"/>
      <c r="F16636"/>
      <c r="G16636"/>
      <c r="H16636"/>
      <c r="I16636" s="14"/>
      <c r="K16636"/>
      <c r="L16636"/>
      <c r="M16636"/>
      <c r="N16636"/>
      <c r="O16636"/>
      <c r="P16636"/>
      <c r="S16636"/>
    </row>
    <row r="16637" spans="1:20" x14ac:dyDescent="0.3">
      <c r="A16637" s="25"/>
      <c r="B16637"/>
      <c r="C16637"/>
      <c r="D16637"/>
      <c r="E16637"/>
      <c r="F16637"/>
      <c r="G16637"/>
      <c r="H16637"/>
      <c r="I16637" s="14"/>
      <c r="K16637"/>
      <c r="L16637"/>
      <c r="M16637"/>
      <c r="N16637"/>
      <c r="O16637"/>
      <c r="P16637"/>
      <c r="S16637"/>
    </row>
    <row r="16638" spans="1:20" x14ac:dyDescent="0.3">
      <c r="A16638" s="25"/>
      <c r="B16638"/>
      <c r="C16638"/>
      <c r="D16638"/>
      <c r="E16638"/>
      <c r="F16638"/>
      <c r="G16638"/>
      <c r="H16638"/>
      <c r="I16638" s="26"/>
      <c r="K16638"/>
      <c r="L16638"/>
      <c r="M16638"/>
      <c r="N16638"/>
      <c r="O16638"/>
      <c r="P16638"/>
      <c r="S16638"/>
    </row>
    <row r="16639" spans="1:20" x14ac:dyDescent="0.3">
      <c r="A16639" s="25"/>
      <c r="B16639"/>
      <c r="C16639"/>
      <c r="D16639"/>
      <c r="E16639"/>
      <c r="F16639"/>
      <c r="G16639"/>
      <c r="H16639"/>
      <c r="I16639" s="26"/>
      <c r="K16639"/>
      <c r="L16639"/>
      <c r="M16639"/>
      <c r="N16639"/>
      <c r="O16639"/>
      <c r="P16639"/>
      <c r="S16639"/>
    </row>
    <row r="16640" spans="1:20" x14ac:dyDescent="0.3">
      <c r="A16640" s="25"/>
      <c r="B16640"/>
      <c r="C16640"/>
      <c r="D16640"/>
      <c r="E16640"/>
      <c r="F16640"/>
      <c r="G16640"/>
      <c r="H16640"/>
      <c r="I16640" s="26"/>
      <c r="K16640"/>
      <c r="L16640"/>
      <c r="M16640"/>
      <c r="N16640"/>
      <c r="O16640"/>
      <c r="P16640"/>
      <c r="S16640"/>
    </row>
    <row r="16641" spans="1:20" x14ac:dyDescent="0.3">
      <c r="A16641" s="25"/>
      <c r="B16641"/>
      <c r="C16641"/>
      <c r="D16641"/>
      <c r="E16641"/>
      <c r="F16641"/>
      <c r="G16641"/>
      <c r="H16641"/>
      <c r="I16641" s="14"/>
      <c r="K16641"/>
      <c r="L16641"/>
      <c r="M16641"/>
      <c r="N16641"/>
      <c r="O16641"/>
      <c r="P16641"/>
      <c r="S16641"/>
    </row>
    <row r="16642" spans="1:20" x14ac:dyDescent="0.3">
      <c r="A16642" s="25"/>
      <c r="B16642"/>
      <c r="C16642"/>
      <c r="D16642"/>
      <c r="E16642"/>
      <c r="F16642"/>
      <c r="G16642"/>
      <c r="H16642"/>
      <c r="I16642" s="14"/>
      <c r="K16642"/>
      <c r="L16642"/>
      <c r="M16642"/>
      <c r="N16642"/>
      <c r="O16642"/>
      <c r="P16642"/>
      <c r="S16642"/>
    </row>
    <row r="16643" spans="1:20" x14ac:dyDescent="0.3">
      <c r="A16643" s="25"/>
      <c r="B16643"/>
      <c r="C16643"/>
      <c r="D16643"/>
      <c r="E16643"/>
      <c r="F16643"/>
      <c r="G16643"/>
      <c r="H16643" s="26"/>
      <c r="I16643" s="26"/>
      <c r="K16643"/>
      <c r="L16643"/>
      <c r="M16643"/>
      <c r="N16643"/>
      <c r="O16643"/>
      <c r="P16643"/>
      <c r="S16643"/>
    </row>
    <row r="16644" spans="1:20" x14ac:dyDescent="0.3">
      <c r="A16644" s="25"/>
      <c r="B16644"/>
      <c r="C16644"/>
      <c r="D16644"/>
      <c r="E16644"/>
      <c r="F16644"/>
      <c r="G16644"/>
      <c r="H16644" s="26"/>
      <c r="I16644" s="26"/>
      <c r="K16644"/>
      <c r="L16644"/>
      <c r="M16644"/>
      <c r="N16644"/>
      <c r="O16644"/>
      <c r="P16644"/>
      <c r="S16644"/>
    </row>
    <row r="16645" spans="1:20" x14ac:dyDescent="0.3">
      <c r="A16645" s="25"/>
      <c r="B16645"/>
      <c r="C16645"/>
      <c r="D16645"/>
      <c r="E16645"/>
      <c r="F16645"/>
      <c r="G16645"/>
      <c r="H16645" s="26"/>
      <c r="I16645" s="26"/>
      <c r="K16645"/>
      <c r="L16645"/>
      <c r="M16645"/>
      <c r="N16645"/>
      <c r="O16645"/>
      <c r="P16645"/>
      <c r="S16645"/>
    </row>
    <row r="16646" spans="1:20" x14ac:dyDescent="0.3">
      <c r="A16646" s="25"/>
      <c r="B16646"/>
      <c r="C16646"/>
      <c r="D16646"/>
      <c r="E16646"/>
      <c r="F16646"/>
      <c r="G16646"/>
      <c r="H16646"/>
      <c r="I16646"/>
      <c r="K16646"/>
      <c r="L16646"/>
      <c r="M16646"/>
      <c r="N16646"/>
      <c r="O16646"/>
      <c r="P16646"/>
      <c r="S16646"/>
    </row>
    <row r="16647" spans="1:20" x14ac:dyDescent="0.3">
      <c r="A16647" s="25"/>
      <c r="B16647"/>
      <c r="C16647"/>
      <c r="D16647"/>
      <c r="E16647"/>
      <c r="F16647"/>
      <c r="G16647"/>
      <c r="H16647"/>
      <c r="I16647"/>
      <c r="K16647"/>
      <c r="L16647"/>
      <c r="M16647"/>
      <c r="N16647"/>
      <c r="O16647"/>
      <c r="P16647"/>
      <c r="S16647"/>
    </row>
    <row r="16648" spans="1:20" x14ac:dyDescent="0.3">
      <c r="A16648" s="25"/>
      <c r="B16648"/>
      <c r="C16648"/>
      <c r="D16648"/>
      <c r="E16648"/>
      <c r="F16648"/>
      <c r="G16648"/>
      <c r="H16648"/>
      <c r="I16648"/>
      <c r="K16648"/>
      <c r="L16648"/>
      <c r="M16648"/>
      <c r="N16648"/>
      <c r="O16648"/>
      <c r="P16648"/>
      <c r="S16648"/>
    </row>
    <row r="16649" spans="1:20" x14ac:dyDescent="0.3">
      <c r="A16649" s="25"/>
      <c r="B16649"/>
      <c r="C16649"/>
      <c r="D16649"/>
      <c r="E16649"/>
      <c r="F16649"/>
      <c r="G16649"/>
      <c r="H16649"/>
      <c r="I16649"/>
      <c r="K16649"/>
      <c r="L16649"/>
      <c r="M16649"/>
      <c r="N16649"/>
      <c r="O16649"/>
      <c r="P16649"/>
      <c r="S16649"/>
    </row>
    <row r="16650" spans="1:20" x14ac:dyDescent="0.3">
      <c r="A16650" s="25"/>
      <c r="B16650"/>
      <c r="C16650"/>
      <c r="D16650"/>
      <c r="E16650"/>
      <c r="F16650"/>
      <c r="G16650"/>
      <c r="H16650"/>
      <c r="I16650"/>
      <c r="K16650"/>
      <c r="L16650"/>
      <c r="M16650"/>
      <c r="N16650"/>
      <c r="O16650"/>
      <c r="P16650"/>
      <c r="S16650"/>
    </row>
    <row r="16651" spans="1:20" x14ac:dyDescent="0.3">
      <c r="A16651" s="25"/>
      <c r="B16651"/>
      <c r="C16651"/>
      <c r="D16651"/>
      <c r="E16651"/>
      <c r="F16651"/>
      <c r="G16651"/>
      <c r="H16651"/>
      <c r="I16651"/>
      <c r="K16651"/>
      <c r="L16651"/>
      <c r="M16651"/>
      <c r="N16651"/>
      <c r="O16651"/>
      <c r="P16651"/>
      <c r="S16651"/>
    </row>
    <row r="16652" spans="1:20" x14ac:dyDescent="0.3">
      <c r="A16652" s="25"/>
      <c r="B16652"/>
      <c r="C16652"/>
      <c r="D16652"/>
      <c r="E16652"/>
      <c r="F16652"/>
      <c r="G16652"/>
      <c r="H16652"/>
      <c r="I16652"/>
      <c r="K16652"/>
      <c r="L16652"/>
      <c r="M16652"/>
      <c r="N16652"/>
      <c r="O16652"/>
      <c r="P16652"/>
      <c r="S16652"/>
    </row>
    <row r="16653" spans="1:20" x14ac:dyDescent="0.3">
      <c r="A16653" s="25"/>
      <c r="B16653"/>
      <c r="C16653"/>
      <c r="D16653"/>
      <c r="E16653"/>
      <c r="F16653"/>
      <c r="G16653"/>
      <c r="H16653"/>
      <c r="I16653"/>
      <c r="K16653"/>
      <c r="L16653"/>
      <c r="M16653"/>
      <c r="N16653"/>
      <c r="O16653"/>
      <c r="P16653"/>
      <c r="S16653"/>
    </row>
    <row r="16654" spans="1:20" x14ac:dyDescent="0.3">
      <c r="A16654" s="25"/>
      <c r="B16654"/>
      <c r="C16654"/>
      <c r="D16654"/>
      <c r="E16654"/>
      <c r="F16654"/>
      <c r="G16654"/>
      <c r="H16654" s="14"/>
      <c r="I16654" s="14"/>
      <c r="K16654"/>
      <c r="L16654"/>
      <c r="M16654"/>
      <c r="N16654"/>
      <c r="O16654"/>
      <c r="P16654"/>
      <c r="S16654"/>
      <c r="T16654" s="7"/>
    </row>
    <row r="16655" spans="1:20" x14ac:dyDescent="0.3">
      <c r="A16655" s="25"/>
      <c r="B16655"/>
      <c r="C16655"/>
      <c r="D16655"/>
      <c r="E16655"/>
      <c r="F16655"/>
      <c r="G16655"/>
      <c r="H16655" s="14"/>
      <c r="I16655" s="14"/>
      <c r="K16655"/>
      <c r="L16655"/>
      <c r="M16655"/>
      <c r="N16655"/>
      <c r="O16655"/>
      <c r="P16655"/>
      <c r="S16655"/>
      <c r="T16655" s="7"/>
    </row>
    <row r="16656" spans="1:20" x14ac:dyDescent="0.3">
      <c r="A16656" s="25"/>
      <c r="B16656"/>
      <c r="C16656"/>
      <c r="D16656"/>
      <c r="E16656"/>
      <c r="F16656"/>
      <c r="G16656"/>
      <c r="H16656"/>
      <c r="I16656"/>
      <c r="K16656"/>
      <c r="L16656"/>
      <c r="M16656"/>
      <c r="N16656"/>
      <c r="O16656"/>
      <c r="P16656"/>
      <c r="S16656"/>
    </row>
    <row r="16657" spans="1:20" x14ac:dyDescent="0.3">
      <c r="A16657" s="25"/>
      <c r="B16657"/>
      <c r="C16657"/>
      <c r="D16657"/>
      <c r="E16657"/>
      <c r="F16657"/>
      <c r="G16657"/>
      <c r="H16657" s="14"/>
      <c r="I16657" s="14"/>
      <c r="K16657"/>
      <c r="L16657"/>
      <c r="M16657"/>
      <c r="N16657"/>
      <c r="O16657"/>
      <c r="P16657"/>
      <c r="S16657"/>
      <c r="T16657" s="7"/>
    </row>
    <row r="16658" spans="1:20" x14ac:dyDescent="0.3">
      <c r="A16658" s="25"/>
      <c r="B16658"/>
      <c r="C16658"/>
      <c r="D16658"/>
      <c r="E16658"/>
      <c r="F16658"/>
      <c r="G16658"/>
      <c r="H16658"/>
      <c r="I16658"/>
      <c r="K16658"/>
      <c r="L16658"/>
      <c r="M16658"/>
      <c r="N16658"/>
      <c r="O16658"/>
      <c r="P16658"/>
      <c r="S16658"/>
    </row>
    <row r="16659" spans="1:20" x14ac:dyDescent="0.3">
      <c r="A16659" s="25"/>
      <c r="B16659"/>
      <c r="C16659"/>
      <c r="D16659"/>
      <c r="E16659"/>
      <c r="F16659"/>
      <c r="G16659"/>
      <c r="H16659"/>
      <c r="I16659"/>
      <c r="K16659"/>
      <c r="L16659"/>
      <c r="M16659"/>
      <c r="N16659"/>
      <c r="O16659"/>
      <c r="P16659"/>
      <c r="S16659"/>
    </row>
    <row r="16660" spans="1:20" x14ac:dyDescent="0.3">
      <c r="A16660" s="25"/>
      <c r="B16660"/>
      <c r="C16660"/>
      <c r="D16660"/>
      <c r="E16660"/>
      <c r="F16660"/>
      <c r="G16660"/>
      <c r="H16660"/>
      <c r="I16660"/>
      <c r="K16660"/>
      <c r="L16660"/>
      <c r="M16660"/>
      <c r="N16660"/>
      <c r="O16660"/>
      <c r="P16660"/>
      <c r="S16660"/>
    </row>
    <row r="16661" spans="1:20" x14ac:dyDescent="0.3">
      <c r="A16661" s="25"/>
      <c r="B16661"/>
      <c r="C16661"/>
      <c r="D16661"/>
      <c r="E16661"/>
      <c r="F16661"/>
      <c r="G16661"/>
      <c r="H16661"/>
      <c r="I16661" s="14"/>
      <c r="K16661"/>
      <c r="L16661"/>
      <c r="M16661"/>
      <c r="N16661"/>
      <c r="O16661"/>
      <c r="P16661"/>
      <c r="S16661"/>
    </row>
    <row r="16662" spans="1:20" x14ac:dyDescent="0.3">
      <c r="A16662" s="25"/>
      <c r="B16662"/>
      <c r="C16662"/>
      <c r="D16662"/>
      <c r="E16662"/>
      <c r="F16662"/>
      <c r="G16662"/>
      <c r="H16662"/>
      <c r="I16662" s="14"/>
      <c r="K16662"/>
      <c r="L16662"/>
      <c r="M16662"/>
      <c r="N16662"/>
      <c r="O16662"/>
      <c r="P16662"/>
      <c r="S16662"/>
    </row>
    <row r="16663" spans="1:20" x14ac:dyDescent="0.3">
      <c r="A16663" s="25"/>
      <c r="B16663"/>
      <c r="C16663"/>
      <c r="D16663"/>
      <c r="E16663"/>
      <c r="F16663"/>
      <c r="G16663"/>
      <c r="H16663"/>
      <c r="I16663"/>
      <c r="K16663"/>
      <c r="L16663"/>
      <c r="M16663"/>
      <c r="N16663"/>
      <c r="O16663"/>
      <c r="P16663"/>
      <c r="S16663"/>
    </row>
    <row r="16664" spans="1:20" x14ac:dyDescent="0.3">
      <c r="A16664" s="25"/>
      <c r="B16664"/>
      <c r="C16664"/>
      <c r="D16664"/>
      <c r="E16664"/>
      <c r="F16664"/>
      <c r="G16664"/>
      <c r="H16664"/>
      <c r="I16664"/>
      <c r="K16664"/>
      <c r="L16664"/>
      <c r="M16664"/>
      <c r="N16664"/>
      <c r="O16664"/>
      <c r="P16664"/>
      <c r="S16664"/>
    </row>
    <row r="16665" spans="1:20" x14ac:dyDescent="0.3">
      <c r="A16665" s="25"/>
      <c r="B16665"/>
      <c r="C16665"/>
      <c r="D16665"/>
      <c r="E16665"/>
      <c r="F16665"/>
      <c r="G16665"/>
      <c r="H16665"/>
      <c r="I16665"/>
      <c r="K16665"/>
      <c r="L16665"/>
      <c r="M16665"/>
      <c r="N16665"/>
      <c r="O16665"/>
      <c r="P16665"/>
      <c r="S16665"/>
    </row>
    <row r="16666" spans="1:20" x14ac:dyDescent="0.3">
      <c r="A16666" s="25"/>
      <c r="B16666"/>
      <c r="C16666"/>
      <c r="D16666"/>
      <c r="E16666"/>
      <c r="F16666"/>
      <c r="G16666"/>
      <c r="H16666"/>
      <c r="I16666"/>
      <c r="K16666"/>
      <c r="L16666"/>
      <c r="M16666"/>
      <c r="N16666"/>
      <c r="O16666"/>
      <c r="P16666"/>
      <c r="S16666"/>
    </row>
    <row r="16667" spans="1:20" x14ac:dyDescent="0.3">
      <c r="A16667" s="25"/>
      <c r="B16667"/>
      <c r="C16667"/>
      <c r="D16667"/>
      <c r="E16667"/>
      <c r="F16667"/>
      <c r="G16667"/>
      <c r="H16667"/>
      <c r="I16667"/>
      <c r="K16667"/>
      <c r="L16667"/>
      <c r="M16667"/>
      <c r="N16667"/>
      <c r="O16667"/>
      <c r="P16667"/>
      <c r="S16667"/>
    </row>
    <row r="16668" spans="1:20" x14ac:dyDescent="0.3">
      <c r="A16668" s="25"/>
      <c r="B16668"/>
      <c r="C16668"/>
      <c r="D16668"/>
      <c r="E16668"/>
      <c r="F16668"/>
      <c r="G16668"/>
      <c r="H16668"/>
      <c r="I16668"/>
      <c r="K16668"/>
      <c r="L16668"/>
      <c r="M16668"/>
      <c r="N16668"/>
      <c r="O16668"/>
      <c r="P16668"/>
      <c r="S16668"/>
    </row>
    <row r="16669" spans="1:20" x14ac:dyDescent="0.3">
      <c r="A16669" s="25"/>
      <c r="B16669"/>
      <c r="C16669"/>
      <c r="D16669"/>
      <c r="E16669"/>
      <c r="F16669"/>
      <c r="G16669"/>
      <c r="H16669"/>
      <c r="I16669"/>
      <c r="K16669"/>
      <c r="L16669"/>
      <c r="M16669"/>
      <c r="N16669"/>
      <c r="O16669"/>
      <c r="P16669"/>
      <c r="S16669"/>
    </row>
    <row r="16670" spans="1:20" x14ac:dyDescent="0.3">
      <c r="A16670" s="25"/>
      <c r="B16670"/>
      <c r="C16670"/>
      <c r="D16670"/>
      <c r="E16670"/>
      <c r="F16670"/>
      <c r="G16670"/>
      <c r="H16670"/>
      <c r="I16670" s="14"/>
      <c r="K16670"/>
      <c r="L16670"/>
      <c r="M16670"/>
      <c r="N16670"/>
      <c r="O16670"/>
      <c r="P16670"/>
      <c r="S16670"/>
    </row>
    <row r="16671" spans="1:20" x14ac:dyDescent="0.3">
      <c r="A16671" s="25"/>
      <c r="B16671"/>
      <c r="C16671"/>
      <c r="D16671"/>
      <c r="E16671"/>
      <c r="F16671"/>
      <c r="G16671"/>
      <c r="H16671"/>
      <c r="I16671" s="14"/>
      <c r="K16671"/>
      <c r="L16671"/>
      <c r="M16671"/>
      <c r="N16671"/>
      <c r="O16671"/>
      <c r="P16671"/>
      <c r="S16671"/>
    </row>
    <row r="16672" spans="1:20" x14ac:dyDescent="0.3">
      <c r="A16672" s="25"/>
      <c r="B16672"/>
      <c r="C16672"/>
      <c r="D16672"/>
      <c r="E16672"/>
      <c r="F16672"/>
      <c r="G16672"/>
      <c r="H16672"/>
      <c r="I16672" s="14"/>
      <c r="K16672"/>
      <c r="L16672"/>
      <c r="M16672"/>
      <c r="N16672"/>
      <c r="O16672"/>
      <c r="P16672"/>
      <c r="S16672"/>
    </row>
    <row r="16673" spans="1:20" x14ac:dyDescent="0.3">
      <c r="A16673" s="25"/>
      <c r="B16673"/>
      <c r="C16673"/>
      <c r="D16673"/>
      <c r="E16673"/>
      <c r="F16673"/>
      <c r="G16673"/>
      <c r="H16673" s="26"/>
      <c r="I16673" s="26"/>
      <c r="K16673"/>
      <c r="L16673"/>
      <c r="M16673"/>
      <c r="N16673"/>
      <c r="O16673"/>
      <c r="P16673"/>
      <c r="S16673"/>
    </row>
    <row r="16674" spans="1:20" x14ac:dyDescent="0.3">
      <c r="A16674" s="25"/>
      <c r="B16674"/>
      <c r="C16674"/>
      <c r="D16674"/>
      <c r="E16674"/>
      <c r="F16674"/>
      <c r="G16674"/>
      <c r="H16674" s="26"/>
      <c r="I16674" s="26"/>
      <c r="K16674"/>
      <c r="L16674"/>
      <c r="M16674"/>
      <c r="N16674"/>
      <c r="O16674"/>
      <c r="P16674"/>
      <c r="S16674"/>
    </row>
    <row r="16675" spans="1:20" x14ac:dyDescent="0.3">
      <c r="A16675" s="25"/>
      <c r="B16675"/>
      <c r="C16675"/>
      <c r="D16675"/>
      <c r="E16675"/>
      <c r="F16675"/>
      <c r="G16675"/>
      <c r="H16675" s="26"/>
      <c r="I16675" s="26"/>
      <c r="K16675"/>
      <c r="L16675"/>
      <c r="M16675"/>
      <c r="N16675"/>
      <c r="O16675"/>
      <c r="P16675"/>
      <c r="S16675"/>
    </row>
    <row r="16676" spans="1:20" x14ac:dyDescent="0.3">
      <c r="A16676" s="25"/>
      <c r="B16676"/>
      <c r="C16676"/>
      <c r="D16676"/>
      <c r="E16676"/>
      <c r="F16676"/>
      <c r="G16676"/>
      <c r="H16676" s="26"/>
      <c r="I16676" s="26"/>
      <c r="K16676"/>
      <c r="L16676"/>
      <c r="M16676"/>
      <c r="N16676"/>
      <c r="O16676"/>
      <c r="P16676"/>
      <c r="S16676"/>
    </row>
    <row r="16677" spans="1:20" x14ac:dyDescent="0.3">
      <c r="A16677" s="25"/>
      <c r="B16677"/>
      <c r="C16677"/>
      <c r="D16677"/>
      <c r="E16677"/>
      <c r="F16677"/>
      <c r="G16677"/>
      <c r="H16677" s="26"/>
      <c r="I16677" s="26"/>
      <c r="K16677"/>
      <c r="L16677"/>
      <c r="M16677"/>
      <c r="N16677"/>
      <c r="O16677"/>
      <c r="P16677"/>
      <c r="S16677"/>
    </row>
    <row r="16678" spans="1:20" x14ac:dyDescent="0.3">
      <c r="A16678" s="25"/>
      <c r="B16678"/>
      <c r="C16678"/>
      <c r="D16678"/>
      <c r="E16678"/>
      <c r="F16678"/>
      <c r="G16678"/>
      <c r="H16678" s="26"/>
      <c r="I16678" s="26"/>
      <c r="K16678"/>
      <c r="L16678"/>
      <c r="M16678"/>
      <c r="N16678"/>
      <c r="O16678"/>
      <c r="P16678"/>
      <c r="S16678"/>
    </row>
    <row r="16679" spans="1:20" x14ac:dyDescent="0.3">
      <c r="A16679" s="25"/>
      <c r="B16679"/>
      <c r="C16679"/>
      <c r="D16679"/>
      <c r="E16679"/>
      <c r="F16679"/>
      <c r="G16679"/>
      <c r="H16679"/>
      <c r="I16679"/>
      <c r="K16679"/>
      <c r="L16679"/>
      <c r="M16679"/>
      <c r="N16679"/>
      <c r="O16679"/>
      <c r="P16679"/>
      <c r="S16679"/>
    </row>
    <row r="16680" spans="1:20" x14ac:dyDescent="0.3">
      <c r="A16680" s="25"/>
      <c r="B16680"/>
      <c r="C16680"/>
      <c r="D16680"/>
      <c r="E16680"/>
      <c r="F16680"/>
      <c r="G16680"/>
      <c r="H16680" s="14"/>
      <c r="I16680" s="14"/>
      <c r="K16680"/>
      <c r="L16680"/>
      <c r="M16680"/>
      <c r="N16680"/>
      <c r="O16680"/>
      <c r="P16680"/>
      <c r="S16680"/>
      <c r="T16680" s="7"/>
    </row>
    <row r="16681" spans="1:20" x14ac:dyDescent="0.3">
      <c r="A16681" s="25"/>
      <c r="B16681"/>
      <c r="C16681"/>
      <c r="D16681"/>
      <c r="E16681"/>
      <c r="F16681"/>
      <c r="G16681"/>
      <c r="H16681"/>
      <c r="I16681"/>
      <c r="K16681"/>
      <c r="L16681"/>
      <c r="M16681"/>
      <c r="N16681"/>
      <c r="O16681"/>
      <c r="P16681"/>
      <c r="S16681"/>
    </row>
    <row r="16682" spans="1:20" x14ac:dyDescent="0.3">
      <c r="A16682" s="25"/>
      <c r="B16682"/>
      <c r="C16682"/>
      <c r="D16682"/>
      <c r="E16682"/>
      <c r="F16682"/>
      <c r="G16682"/>
      <c r="H16682"/>
      <c r="I16682"/>
      <c r="K16682"/>
      <c r="L16682"/>
      <c r="M16682"/>
      <c r="N16682"/>
      <c r="O16682"/>
      <c r="P16682"/>
      <c r="S16682"/>
    </row>
    <row r="16683" spans="1:20" x14ac:dyDescent="0.3">
      <c r="A16683" s="25"/>
      <c r="B16683"/>
      <c r="C16683"/>
      <c r="D16683"/>
      <c r="E16683"/>
      <c r="F16683"/>
      <c r="G16683"/>
      <c r="H16683"/>
      <c r="I16683"/>
      <c r="K16683"/>
      <c r="L16683"/>
      <c r="M16683"/>
      <c r="N16683"/>
      <c r="O16683"/>
      <c r="P16683"/>
      <c r="S16683"/>
    </row>
    <row r="16684" spans="1:20" x14ac:dyDescent="0.3">
      <c r="A16684" s="25"/>
      <c r="B16684"/>
      <c r="C16684"/>
      <c r="D16684"/>
      <c r="E16684"/>
      <c r="F16684"/>
      <c r="G16684"/>
      <c r="H16684" s="14"/>
      <c r="I16684" s="14"/>
      <c r="K16684"/>
      <c r="L16684"/>
      <c r="M16684"/>
      <c r="N16684"/>
      <c r="O16684"/>
      <c r="P16684"/>
      <c r="S16684"/>
      <c r="T16684" s="7"/>
    </row>
    <row r="16685" spans="1:20" x14ac:dyDescent="0.3">
      <c r="A16685" s="25"/>
      <c r="B16685"/>
      <c r="C16685"/>
      <c r="D16685"/>
      <c r="E16685"/>
      <c r="F16685"/>
      <c r="G16685"/>
      <c r="H16685"/>
      <c r="I16685"/>
      <c r="K16685"/>
      <c r="L16685"/>
      <c r="M16685"/>
      <c r="N16685"/>
      <c r="O16685"/>
      <c r="P16685"/>
      <c r="S16685"/>
    </row>
    <row r="16686" spans="1:20" x14ac:dyDescent="0.3">
      <c r="A16686" s="25"/>
      <c r="B16686"/>
      <c r="C16686"/>
      <c r="D16686"/>
      <c r="E16686"/>
      <c r="F16686"/>
      <c r="G16686"/>
      <c r="H16686"/>
      <c r="I16686"/>
      <c r="K16686"/>
      <c r="L16686"/>
      <c r="M16686"/>
      <c r="N16686"/>
      <c r="O16686"/>
      <c r="P16686"/>
      <c r="S16686"/>
    </row>
    <row r="16687" spans="1:20" x14ac:dyDescent="0.3">
      <c r="A16687" s="25"/>
      <c r="B16687"/>
      <c r="C16687"/>
      <c r="D16687"/>
      <c r="E16687"/>
      <c r="F16687"/>
      <c r="G16687"/>
      <c r="H16687"/>
      <c r="I16687"/>
      <c r="K16687"/>
      <c r="L16687"/>
      <c r="M16687"/>
      <c r="N16687"/>
      <c r="O16687"/>
      <c r="P16687"/>
      <c r="S16687"/>
    </row>
    <row r="16688" spans="1:20" x14ac:dyDescent="0.3">
      <c r="A16688" s="25"/>
      <c r="B16688"/>
      <c r="C16688"/>
      <c r="D16688"/>
      <c r="E16688"/>
      <c r="F16688"/>
      <c r="G16688"/>
      <c r="H16688"/>
      <c r="I16688"/>
      <c r="K16688"/>
      <c r="L16688"/>
      <c r="M16688"/>
      <c r="N16688"/>
      <c r="O16688"/>
      <c r="P16688"/>
      <c r="S16688"/>
    </row>
    <row r="16689" spans="1:20" x14ac:dyDescent="0.3">
      <c r="A16689" s="25"/>
      <c r="B16689"/>
      <c r="C16689"/>
      <c r="D16689"/>
      <c r="E16689"/>
      <c r="F16689"/>
      <c r="G16689"/>
      <c r="H16689"/>
      <c r="I16689"/>
      <c r="K16689"/>
      <c r="L16689"/>
      <c r="M16689"/>
      <c r="N16689"/>
      <c r="O16689"/>
      <c r="P16689"/>
      <c r="S16689"/>
    </row>
    <row r="16690" spans="1:20" x14ac:dyDescent="0.3">
      <c r="A16690" s="25"/>
      <c r="B16690"/>
      <c r="C16690"/>
      <c r="D16690"/>
      <c r="E16690"/>
      <c r="F16690"/>
      <c r="G16690"/>
      <c r="H16690" s="14"/>
      <c r="I16690" s="14"/>
      <c r="K16690"/>
      <c r="L16690"/>
      <c r="M16690"/>
      <c r="N16690"/>
      <c r="O16690"/>
      <c r="P16690"/>
      <c r="S16690"/>
      <c r="T16690" s="7"/>
    </row>
    <row r="16691" spans="1:20" x14ac:dyDescent="0.3">
      <c r="A16691" s="25"/>
      <c r="B16691"/>
      <c r="C16691"/>
      <c r="D16691"/>
      <c r="E16691"/>
      <c r="F16691"/>
      <c r="G16691"/>
      <c r="H16691" s="26"/>
      <c r="I16691" s="26"/>
      <c r="K16691"/>
      <c r="L16691"/>
      <c r="M16691"/>
      <c r="N16691"/>
      <c r="O16691"/>
      <c r="P16691"/>
      <c r="S16691"/>
    </row>
    <row r="16692" spans="1:20" x14ac:dyDescent="0.3">
      <c r="A16692" s="25"/>
      <c r="B16692"/>
      <c r="C16692"/>
      <c r="D16692"/>
      <c r="E16692"/>
      <c r="F16692"/>
      <c r="G16692"/>
      <c r="H16692" s="26"/>
      <c r="I16692" s="26"/>
      <c r="K16692"/>
      <c r="L16692"/>
      <c r="M16692"/>
      <c r="N16692"/>
      <c r="O16692"/>
      <c r="P16692"/>
      <c r="S16692"/>
    </row>
    <row r="16693" spans="1:20" x14ac:dyDescent="0.3">
      <c r="A16693" s="25"/>
      <c r="B16693"/>
      <c r="C16693"/>
      <c r="D16693"/>
      <c r="E16693"/>
      <c r="F16693"/>
      <c r="G16693"/>
      <c r="H16693" s="26"/>
      <c r="I16693" s="26"/>
      <c r="K16693"/>
      <c r="L16693"/>
      <c r="M16693"/>
      <c r="N16693"/>
      <c r="O16693"/>
      <c r="P16693"/>
      <c r="S16693"/>
    </row>
    <row r="16694" spans="1:20" x14ac:dyDescent="0.3">
      <c r="A16694" s="25"/>
      <c r="B16694"/>
      <c r="C16694"/>
      <c r="D16694"/>
      <c r="E16694"/>
      <c r="F16694"/>
      <c r="G16694"/>
      <c r="H16694" s="26"/>
      <c r="I16694" s="26"/>
      <c r="K16694"/>
      <c r="L16694"/>
      <c r="M16694"/>
      <c r="N16694"/>
      <c r="O16694"/>
      <c r="P16694"/>
      <c r="S16694"/>
    </row>
    <row r="16695" spans="1:20" x14ac:dyDescent="0.3">
      <c r="A16695" s="25"/>
      <c r="B16695"/>
      <c r="C16695"/>
      <c r="D16695"/>
      <c r="E16695"/>
      <c r="F16695"/>
      <c r="G16695"/>
      <c r="H16695" s="26"/>
      <c r="I16695" s="26"/>
      <c r="K16695"/>
      <c r="L16695"/>
      <c r="M16695"/>
      <c r="N16695"/>
      <c r="O16695"/>
      <c r="P16695"/>
      <c r="S16695"/>
    </row>
    <row r="16696" spans="1:20" x14ac:dyDescent="0.3">
      <c r="A16696" s="25"/>
      <c r="B16696"/>
      <c r="C16696"/>
      <c r="D16696"/>
      <c r="E16696"/>
      <c r="F16696"/>
      <c r="G16696"/>
      <c r="H16696" s="26"/>
      <c r="I16696" s="26"/>
      <c r="K16696"/>
      <c r="L16696"/>
      <c r="M16696"/>
      <c r="N16696"/>
      <c r="O16696"/>
      <c r="P16696"/>
      <c r="S16696"/>
    </row>
    <row r="16697" spans="1:20" x14ac:dyDescent="0.3">
      <c r="A16697" s="25"/>
      <c r="B16697"/>
      <c r="C16697"/>
      <c r="D16697"/>
      <c r="E16697"/>
      <c r="F16697"/>
      <c r="G16697"/>
      <c r="H16697" s="26"/>
      <c r="I16697" s="26"/>
      <c r="K16697"/>
      <c r="L16697"/>
      <c r="M16697"/>
      <c r="N16697"/>
      <c r="O16697"/>
      <c r="P16697"/>
      <c r="S16697"/>
    </row>
    <row r="16698" spans="1:20" x14ac:dyDescent="0.3">
      <c r="A16698" s="25"/>
      <c r="B16698"/>
      <c r="C16698"/>
      <c r="D16698"/>
      <c r="E16698"/>
      <c r="F16698"/>
      <c r="G16698"/>
      <c r="H16698" s="26"/>
      <c r="I16698" s="26"/>
      <c r="K16698"/>
      <c r="L16698"/>
      <c r="M16698"/>
      <c r="N16698"/>
      <c r="O16698"/>
      <c r="P16698"/>
      <c r="S16698"/>
    </row>
    <row r="16699" spans="1:20" x14ac:dyDescent="0.3">
      <c r="A16699" s="25"/>
      <c r="B16699"/>
      <c r="C16699"/>
      <c r="D16699"/>
      <c r="E16699"/>
      <c r="F16699"/>
      <c r="G16699"/>
      <c r="H16699" s="26"/>
      <c r="I16699" s="26"/>
      <c r="K16699"/>
      <c r="L16699"/>
      <c r="M16699"/>
      <c r="N16699"/>
      <c r="O16699"/>
      <c r="P16699"/>
      <c r="S16699"/>
    </row>
    <row r="16700" spans="1:20" x14ac:dyDescent="0.3">
      <c r="A16700" s="25"/>
      <c r="B16700"/>
      <c r="C16700"/>
      <c r="D16700"/>
      <c r="E16700"/>
      <c r="F16700"/>
      <c r="G16700"/>
      <c r="H16700" s="26"/>
      <c r="I16700" s="26"/>
      <c r="K16700"/>
      <c r="L16700"/>
      <c r="M16700"/>
      <c r="N16700"/>
      <c r="O16700"/>
      <c r="P16700"/>
      <c r="S16700"/>
    </row>
    <row r="16701" spans="1:20" x14ac:dyDescent="0.3">
      <c r="A16701" s="25"/>
      <c r="B16701"/>
      <c r="C16701"/>
      <c r="D16701"/>
      <c r="E16701"/>
      <c r="F16701"/>
      <c r="G16701"/>
      <c r="H16701" s="26"/>
      <c r="I16701" s="26"/>
      <c r="K16701"/>
      <c r="L16701"/>
      <c r="M16701"/>
      <c r="N16701"/>
      <c r="O16701"/>
      <c r="P16701"/>
      <c r="S16701"/>
    </row>
    <row r="16702" spans="1:20" x14ac:dyDescent="0.3">
      <c r="A16702" s="25"/>
      <c r="B16702"/>
      <c r="C16702"/>
      <c r="D16702"/>
      <c r="E16702"/>
      <c r="F16702"/>
      <c r="G16702"/>
      <c r="H16702" s="26"/>
      <c r="I16702" s="26"/>
      <c r="K16702"/>
      <c r="L16702"/>
      <c r="M16702"/>
      <c r="N16702"/>
      <c r="O16702"/>
      <c r="P16702"/>
      <c r="S16702"/>
    </row>
    <row r="16703" spans="1:20" x14ac:dyDescent="0.3">
      <c r="A16703" s="25"/>
      <c r="B16703"/>
      <c r="C16703"/>
      <c r="D16703"/>
      <c r="E16703"/>
      <c r="F16703"/>
      <c r="G16703"/>
      <c r="H16703" s="26"/>
      <c r="I16703" s="26"/>
      <c r="K16703"/>
      <c r="L16703"/>
      <c r="M16703"/>
      <c r="N16703"/>
      <c r="O16703"/>
      <c r="P16703"/>
      <c r="S16703"/>
    </row>
    <row r="16704" spans="1:20" x14ac:dyDescent="0.3">
      <c r="A16704" s="25"/>
      <c r="B16704"/>
      <c r="C16704"/>
      <c r="D16704"/>
      <c r="E16704"/>
      <c r="F16704"/>
      <c r="G16704"/>
      <c r="H16704" s="26"/>
      <c r="I16704" s="26"/>
      <c r="K16704"/>
      <c r="L16704"/>
      <c r="M16704"/>
      <c r="N16704"/>
      <c r="O16704"/>
      <c r="P16704"/>
      <c r="S16704"/>
    </row>
    <row r="16705" spans="1:19" x14ac:dyDescent="0.3">
      <c r="A16705" s="25"/>
      <c r="B16705"/>
      <c r="C16705"/>
      <c r="D16705"/>
      <c r="E16705"/>
      <c r="F16705"/>
      <c r="G16705"/>
      <c r="H16705" s="26"/>
      <c r="I16705" s="26"/>
      <c r="K16705"/>
      <c r="L16705"/>
      <c r="M16705"/>
      <c r="N16705"/>
      <c r="O16705"/>
      <c r="P16705"/>
      <c r="S16705"/>
    </row>
    <row r="16706" spans="1:19" x14ac:dyDescent="0.3">
      <c r="A16706" s="25"/>
      <c r="B16706"/>
      <c r="C16706"/>
      <c r="D16706"/>
      <c r="E16706"/>
      <c r="F16706"/>
      <c r="G16706"/>
      <c r="H16706" s="26"/>
      <c r="I16706" s="26"/>
      <c r="K16706"/>
      <c r="L16706"/>
      <c r="M16706"/>
      <c r="N16706"/>
      <c r="O16706"/>
      <c r="P16706"/>
      <c r="S16706"/>
    </row>
    <row r="16707" spans="1:19" x14ac:dyDescent="0.3">
      <c r="A16707" s="25"/>
      <c r="B16707"/>
      <c r="C16707"/>
      <c r="D16707"/>
      <c r="E16707"/>
      <c r="F16707"/>
      <c r="G16707"/>
      <c r="H16707" s="26"/>
      <c r="I16707" s="26"/>
      <c r="K16707"/>
      <c r="L16707"/>
      <c r="M16707"/>
      <c r="N16707"/>
      <c r="O16707"/>
      <c r="P16707"/>
      <c r="S16707"/>
    </row>
    <row r="16708" spans="1:19" x14ac:dyDescent="0.3">
      <c r="A16708" s="25"/>
      <c r="B16708"/>
      <c r="C16708"/>
      <c r="D16708"/>
      <c r="E16708"/>
      <c r="F16708"/>
      <c r="G16708"/>
      <c r="H16708" s="26"/>
      <c r="I16708" s="26"/>
      <c r="K16708"/>
      <c r="L16708"/>
      <c r="M16708"/>
      <c r="N16708"/>
      <c r="O16708"/>
      <c r="P16708"/>
      <c r="S16708"/>
    </row>
    <row r="16709" spans="1:19" x14ac:dyDescent="0.3">
      <c r="A16709" s="25"/>
      <c r="B16709"/>
      <c r="C16709"/>
      <c r="D16709"/>
      <c r="E16709"/>
      <c r="F16709"/>
      <c r="G16709"/>
      <c r="H16709"/>
      <c r="I16709" s="14"/>
      <c r="K16709"/>
      <c r="L16709"/>
      <c r="M16709"/>
      <c r="N16709"/>
      <c r="O16709"/>
      <c r="P16709"/>
      <c r="S16709"/>
    </row>
    <row r="16710" spans="1:19" x14ac:dyDescent="0.3">
      <c r="A16710" s="25"/>
      <c r="B16710"/>
      <c r="C16710"/>
      <c r="D16710"/>
      <c r="E16710"/>
      <c r="F16710"/>
      <c r="G16710"/>
      <c r="H16710"/>
      <c r="I16710"/>
      <c r="K16710"/>
      <c r="L16710"/>
      <c r="M16710"/>
      <c r="N16710"/>
      <c r="O16710"/>
      <c r="P16710"/>
      <c r="S16710"/>
    </row>
    <row r="16711" spans="1:19" x14ac:dyDescent="0.3">
      <c r="A16711" s="25"/>
      <c r="B16711"/>
      <c r="C16711"/>
      <c r="D16711"/>
      <c r="E16711"/>
      <c r="F16711"/>
      <c r="G16711"/>
      <c r="H16711"/>
      <c r="I16711"/>
      <c r="K16711"/>
      <c r="L16711"/>
      <c r="M16711"/>
      <c r="N16711"/>
      <c r="O16711"/>
      <c r="P16711"/>
      <c r="S16711"/>
    </row>
    <row r="16712" spans="1:19" x14ac:dyDescent="0.3">
      <c r="A16712" s="25"/>
      <c r="B16712"/>
      <c r="C16712"/>
      <c r="D16712"/>
      <c r="E16712"/>
      <c r="F16712"/>
      <c r="G16712"/>
      <c r="H16712"/>
      <c r="I16712"/>
      <c r="K16712"/>
      <c r="L16712"/>
      <c r="M16712"/>
      <c r="N16712"/>
      <c r="O16712"/>
      <c r="P16712"/>
      <c r="S16712"/>
    </row>
    <row r="16713" spans="1:19" x14ac:dyDescent="0.3">
      <c r="A16713" s="25"/>
      <c r="B16713"/>
      <c r="C16713"/>
      <c r="D16713"/>
      <c r="E16713"/>
      <c r="F16713"/>
      <c r="G16713"/>
      <c r="H16713"/>
      <c r="I16713"/>
      <c r="K16713"/>
      <c r="L16713"/>
      <c r="M16713"/>
      <c r="N16713"/>
      <c r="O16713"/>
      <c r="P16713"/>
      <c r="S16713"/>
    </row>
    <row r="16714" spans="1:19" x14ac:dyDescent="0.3">
      <c r="A16714" s="25"/>
      <c r="B16714"/>
      <c r="C16714"/>
      <c r="D16714"/>
      <c r="E16714"/>
      <c r="F16714"/>
      <c r="G16714"/>
      <c r="H16714"/>
      <c r="I16714"/>
      <c r="K16714"/>
      <c r="L16714"/>
      <c r="M16714"/>
      <c r="N16714"/>
      <c r="O16714"/>
      <c r="P16714"/>
      <c r="S16714"/>
    </row>
    <row r="16715" spans="1:19" x14ac:dyDescent="0.3">
      <c r="A16715" s="25"/>
      <c r="B16715"/>
      <c r="C16715"/>
      <c r="D16715"/>
      <c r="E16715"/>
      <c r="F16715"/>
      <c r="G16715"/>
      <c r="H16715"/>
      <c r="I16715"/>
      <c r="K16715"/>
      <c r="L16715"/>
      <c r="M16715"/>
      <c r="N16715"/>
      <c r="O16715"/>
      <c r="P16715"/>
      <c r="S16715"/>
    </row>
    <row r="16716" spans="1:19" x14ac:dyDescent="0.3">
      <c r="A16716" s="25"/>
      <c r="B16716"/>
      <c r="C16716"/>
      <c r="D16716"/>
      <c r="E16716"/>
      <c r="F16716"/>
      <c r="G16716"/>
      <c r="H16716"/>
      <c r="I16716"/>
      <c r="K16716"/>
      <c r="L16716"/>
      <c r="M16716"/>
      <c r="N16716"/>
      <c r="O16716"/>
      <c r="P16716"/>
      <c r="S16716"/>
    </row>
    <row r="16717" spans="1:19" x14ac:dyDescent="0.3">
      <c r="A16717" s="25"/>
      <c r="B16717"/>
      <c r="C16717"/>
      <c r="D16717"/>
      <c r="E16717"/>
      <c r="F16717"/>
      <c r="G16717"/>
      <c r="H16717"/>
      <c r="I16717" s="14"/>
      <c r="K16717"/>
      <c r="L16717"/>
      <c r="M16717"/>
      <c r="N16717"/>
      <c r="O16717"/>
      <c r="P16717"/>
      <c r="S16717"/>
    </row>
    <row r="16718" spans="1:19" x14ac:dyDescent="0.3">
      <c r="A16718" s="25"/>
      <c r="B16718"/>
      <c r="C16718"/>
      <c r="D16718"/>
      <c r="E16718"/>
      <c r="F16718"/>
      <c r="G16718"/>
      <c r="H16718"/>
      <c r="I16718"/>
      <c r="K16718"/>
      <c r="L16718"/>
      <c r="M16718"/>
      <c r="N16718"/>
      <c r="O16718"/>
      <c r="P16718"/>
      <c r="S16718"/>
    </row>
    <row r="16719" spans="1:19" x14ac:dyDescent="0.3">
      <c r="A16719" s="25"/>
      <c r="B16719"/>
      <c r="C16719"/>
      <c r="D16719"/>
      <c r="E16719"/>
      <c r="F16719"/>
      <c r="G16719"/>
      <c r="H16719"/>
      <c r="I16719"/>
      <c r="K16719"/>
      <c r="L16719"/>
      <c r="M16719"/>
      <c r="N16719"/>
      <c r="O16719"/>
      <c r="P16719"/>
      <c r="S16719"/>
    </row>
    <row r="16720" spans="1:19" x14ac:dyDescent="0.3">
      <c r="A16720" s="25"/>
      <c r="B16720"/>
      <c r="C16720"/>
      <c r="D16720"/>
      <c r="E16720"/>
      <c r="F16720"/>
      <c r="G16720"/>
      <c r="H16720"/>
      <c r="I16720"/>
      <c r="K16720"/>
      <c r="L16720"/>
      <c r="M16720"/>
      <c r="N16720"/>
      <c r="O16720"/>
      <c r="P16720"/>
      <c r="S16720"/>
    </row>
    <row r="16721" spans="1:19" x14ac:dyDescent="0.3">
      <c r="A16721" s="25"/>
      <c r="B16721"/>
      <c r="C16721"/>
      <c r="D16721"/>
      <c r="E16721"/>
      <c r="F16721"/>
      <c r="G16721"/>
      <c r="H16721"/>
      <c r="I16721"/>
      <c r="K16721"/>
      <c r="L16721"/>
      <c r="M16721"/>
      <c r="N16721"/>
      <c r="O16721"/>
      <c r="P16721"/>
      <c r="S16721"/>
    </row>
    <row r="16722" spans="1:19" x14ac:dyDescent="0.3">
      <c r="A16722" s="25"/>
      <c r="B16722"/>
      <c r="C16722"/>
      <c r="D16722"/>
      <c r="E16722"/>
      <c r="F16722"/>
      <c r="G16722"/>
      <c r="H16722"/>
      <c r="I16722"/>
      <c r="K16722"/>
      <c r="L16722"/>
      <c r="M16722"/>
      <c r="N16722"/>
      <c r="O16722"/>
      <c r="P16722"/>
      <c r="S16722"/>
    </row>
    <row r="16723" spans="1:19" x14ac:dyDescent="0.3">
      <c r="A16723" s="25"/>
      <c r="B16723"/>
      <c r="C16723"/>
      <c r="D16723"/>
      <c r="E16723"/>
      <c r="F16723"/>
      <c r="G16723"/>
      <c r="H16723"/>
      <c r="I16723"/>
      <c r="K16723"/>
      <c r="L16723"/>
      <c r="M16723"/>
      <c r="N16723"/>
      <c r="O16723"/>
      <c r="P16723"/>
      <c r="S16723"/>
    </row>
    <row r="16724" spans="1:19" x14ac:dyDescent="0.3">
      <c r="A16724" s="25"/>
      <c r="B16724"/>
      <c r="C16724"/>
      <c r="D16724"/>
      <c r="E16724"/>
      <c r="F16724"/>
      <c r="G16724"/>
      <c r="H16724"/>
      <c r="I16724"/>
      <c r="K16724"/>
      <c r="L16724"/>
      <c r="M16724"/>
      <c r="N16724"/>
      <c r="O16724"/>
      <c r="P16724"/>
      <c r="S16724"/>
    </row>
    <row r="16725" spans="1:19" x14ac:dyDescent="0.3">
      <c r="A16725" s="25"/>
      <c r="B16725"/>
      <c r="C16725"/>
      <c r="D16725"/>
      <c r="E16725"/>
      <c r="F16725"/>
      <c r="G16725"/>
      <c r="H16725"/>
      <c r="I16725"/>
      <c r="K16725"/>
      <c r="L16725"/>
      <c r="M16725"/>
      <c r="N16725"/>
      <c r="O16725"/>
      <c r="P16725"/>
      <c r="S16725"/>
    </row>
    <row r="16726" spans="1:19" x14ac:dyDescent="0.3">
      <c r="A16726" s="25"/>
      <c r="B16726"/>
      <c r="C16726"/>
      <c r="D16726"/>
      <c r="E16726"/>
      <c r="F16726"/>
      <c r="G16726"/>
      <c r="H16726"/>
      <c r="I16726"/>
      <c r="K16726"/>
      <c r="L16726"/>
      <c r="M16726"/>
      <c r="N16726"/>
      <c r="O16726"/>
      <c r="P16726"/>
      <c r="S16726"/>
    </row>
    <row r="16727" spans="1:19" x14ac:dyDescent="0.3">
      <c r="A16727" s="25"/>
      <c r="B16727"/>
      <c r="C16727"/>
      <c r="D16727"/>
      <c r="E16727"/>
      <c r="F16727"/>
      <c r="G16727"/>
      <c r="H16727"/>
      <c r="I16727"/>
      <c r="K16727"/>
      <c r="L16727"/>
      <c r="M16727"/>
      <c r="N16727"/>
      <c r="O16727"/>
      <c r="P16727"/>
      <c r="S16727"/>
    </row>
    <row r="16728" spans="1:19" x14ac:dyDescent="0.3">
      <c r="A16728" s="25"/>
      <c r="B16728"/>
      <c r="C16728"/>
      <c r="D16728"/>
      <c r="E16728"/>
      <c r="F16728"/>
      <c r="G16728"/>
      <c r="H16728"/>
      <c r="I16728"/>
      <c r="K16728"/>
      <c r="L16728"/>
      <c r="M16728"/>
      <c r="N16728"/>
      <c r="O16728"/>
      <c r="P16728"/>
      <c r="S16728"/>
    </row>
    <row r="16729" spans="1:19" x14ac:dyDescent="0.3">
      <c r="A16729" s="25"/>
      <c r="B16729"/>
      <c r="C16729"/>
      <c r="D16729"/>
      <c r="E16729"/>
      <c r="F16729"/>
      <c r="G16729"/>
      <c r="H16729"/>
      <c r="I16729"/>
      <c r="K16729"/>
      <c r="L16729"/>
      <c r="M16729"/>
      <c r="N16729"/>
      <c r="O16729"/>
      <c r="P16729"/>
      <c r="S16729"/>
    </row>
    <row r="16730" spans="1:19" x14ac:dyDescent="0.3">
      <c r="A16730" s="25"/>
      <c r="B16730"/>
      <c r="C16730"/>
      <c r="D16730"/>
      <c r="E16730"/>
      <c r="F16730"/>
      <c r="G16730"/>
      <c r="H16730"/>
      <c r="I16730" s="14"/>
      <c r="K16730"/>
      <c r="L16730"/>
      <c r="M16730"/>
      <c r="N16730"/>
      <c r="O16730"/>
      <c r="P16730"/>
      <c r="S16730"/>
    </row>
    <row r="16731" spans="1:19" x14ac:dyDescent="0.3">
      <c r="A16731" s="25"/>
      <c r="B16731"/>
      <c r="C16731"/>
      <c r="D16731"/>
      <c r="E16731"/>
      <c r="F16731"/>
      <c r="G16731"/>
      <c r="H16731"/>
      <c r="I16731"/>
      <c r="K16731"/>
      <c r="L16731"/>
      <c r="M16731"/>
      <c r="N16731"/>
      <c r="O16731"/>
      <c r="P16731"/>
      <c r="S16731"/>
    </row>
    <row r="16732" spans="1:19" x14ac:dyDescent="0.3">
      <c r="A16732" s="25"/>
      <c r="B16732"/>
      <c r="C16732"/>
      <c r="D16732"/>
      <c r="E16732"/>
      <c r="F16732"/>
      <c r="G16732"/>
      <c r="H16732"/>
      <c r="I16732" s="26"/>
      <c r="K16732"/>
      <c r="L16732"/>
      <c r="M16732"/>
      <c r="N16732"/>
      <c r="O16732"/>
      <c r="P16732"/>
      <c r="S16732"/>
    </row>
    <row r="16733" spans="1:19" x14ac:dyDescent="0.3">
      <c r="A16733" s="25"/>
      <c r="B16733"/>
      <c r="C16733"/>
      <c r="D16733"/>
      <c r="E16733"/>
      <c r="F16733"/>
      <c r="G16733"/>
      <c r="H16733"/>
      <c r="I16733" s="26"/>
      <c r="K16733"/>
      <c r="L16733"/>
      <c r="M16733"/>
      <c r="N16733"/>
      <c r="O16733"/>
      <c r="P16733"/>
      <c r="S16733"/>
    </row>
    <row r="16734" spans="1:19" x14ac:dyDescent="0.3">
      <c r="A16734" s="25"/>
      <c r="B16734"/>
      <c r="C16734"/>
      <c r="D16734"/>
      <c r="E16734"/>
      <c r="F16734"/>
      <c r="G16734"/>
      <c r="H16734" s="14"/>
      <c r="I16734" s="26"/>
      <c r="K16734"/>
      <c r="L16734"/>
      <c r="M16734"/>
      <c r="N16734"/>
      <c r="O16734"/>
      <c r="P16734"/>
      <c r="S16734"/>
    </row>
    <row r="16735" spans="1:19" x14ac:dyDescent="0.3">
      <c r="A16735" s="25"/>
      <c r="B16735"/>
      <c r="C16735"/>
      <c r="D16735"/>
      <c r="E16735"/>
      <c r="F16735"/>
      <c r="G16735"/>
      <c r="H16735" s="14"/>
      <c r="I16735" s="14"/>
      <c r="K16735"/>
      <c r="L16735"/>
      <c r="M16735"/>
      <c r="N16735"/>
      <c r="O16735"/>
      <c r="P16735"/>
      <c r="S16735"/>
    </row>
    <row r="16736" spans="1:19" x14ac:dyDescent="0.3">
      <c r="A16736" s="25"/>
      <c r="B16736"/>
      <c r="C16736"/>
      <c r="D16736"/>
      <c r="E16736"/>
      <c r="F16736"/>
      <c r="G16736"/>
      <c r="H16736" s="14"/>
      <c r="I16736" s="14"/>
      <c r="K16736"/>
      <c r="L16736"/>
      <c r="M16736"/>
      <c r="N16736"/>
      <c r="O16736"/>
      <c r="P16736"/>
      <c r="S16736"/>
    </row>
    <row r="16737" spans="1:19" x14ac:dyDescent="0.3">
      <c r="A16737" s="25"/>
      <c r="B16737"/>
      <c r="C16737"/>
      <c r="D16737"/>
      <c r="E16737"/>
      <c r="F16737"/>
      <c r="G16737"/>
      <c r="H16737" s="14"/>
      <c r="I16737" s="14"/>
      <c r="K16737"/>
      <c r="L16737"/>
      <c r="M16737"/>
      <c r="N16737"/>
      <c r="O16737"/>
      <c r="P16737"/>
      <c r="S16737"/>
    </row>
    <row r="16738" spans="1:19" x14ac:dyDescent="0.3">
      <c r="A16738" s="25"/>
      <c r="B16738"/>
      <c r="C16738"/>
      <c r="D16738"/>
      <c r="E16738"/>
      <c r="F16738"/>
      <c r="G16738"/>
      <c r="H16738" s="14"/>
      <c r="I16738" s="14"/>
      <c r="K16738"/>
      <c r="L16738"/>
      <c r="M16738"/>
      <c r="N16738"/>
      <c r="O16738"/>
      <c r="P16738"/>
      <c r="S16738"/>
    </row>
    <row r="16739" spans="1:19" x14ac:dyDescent="0.3">
      <c r="A16739" s="25"/>
      <c r="B16739"/>
      <c r="C16739"/>
      <c r="D16739"/>
      <c r="E16739"/>
      <c r="F16739"/>
      <c r="G16739"/>
      <c r="H16739"/>
      <c r="I16739"/>
      <c r="K16739"/>
      <c r="L16739"/>
      <c r="M16739"/>
      <c r="N16739"/>
      <c r="O16739"/>
      <c r="P16739"/>
      <c r="S16739"/>
    </row>
    <row r="16740" spans="1:19" x14ac:dyDescent="0.3">
      <c r="A16740" s="25"/>
      <c r="B16740"/>
      <c r="C16740"/>
      <c r="D16740"/>
      <c r="E16740"/>
      <c r="F16740"/>
      <c r="G16740"/>
      <c r="H16740"/>
      <c r="I16740"/>
      <c r="K16740"/>
      <c r="L16740"/>
      <c r="M16740"/>
      <c r="N16740"/>
      <c r="O16740"/>
      <c r="P16740"/>
      <c r="S16740"/>
    </row>
    <row r="16741" spans="1:19" x14ac:dyDescent="0.3">
      <c r="A16741" s="25"/>
      <c r="B16741"/>
      <c r="C16741"/>
      <c r="D16741"/>
      <c r="E16741"/>
      <c r="F16741"/>
      <c r="G16741"/>
      <c r="H16741"/>
      <c r="I16741"/>
      <c r="K16741"/>
      <c r="L16741"/>
      <c r="M16741"/>
      <c r="N16741"/>
      <c r="O16741"/>
      <c r="P16741"/>
      <c r="S16741"/>
    </row>
    <row r="16742" spans="1:19" x14ac:dyDescent="0.3">
      <c r="A16742" s="25"/>
      <c r="B16742"/>
      <c r="C16742"/>
      <c r="D16742"/>
      <c r="E16742"/>
      <c r="F16742"/>
      <c r="G16742"/>
      <c r="H16742"/>
      <c r="I16742"/>
      <c r="K16742"/>
      <c r="L16742"/>
      <c r="M16742"/>
      <c r="N16742"/>
      <c r="O16742"/>
      <c r="P16742"/>
      <c r="S16742"/>
    </row>
    <row r="16743" spans="1:19" x14ac:dyDescent="0.3">
      <c r="A16743" s="25"/>
      <c r="B16743"/>
      <c r="C16743"/>
      <c r="D16743"/>
      <c r="E16743"/>
      <c r="F16743"/>
      <c r="G16743"/>
      <c r="H16743"/>
      <c r="I16743"/>
      <c r="K16743"/>
      <c r="L16743"/>
      <c r="M16743"/>
      <c r="N16743"/>
      <c r="O16743"/>
      <c r="P16743"/>
      <c r="S16743"/>
    </row>
    <row r="16744" spans="1:19" x14ac:dyDescent="0.3">
      <c r="A16744" s="25"/>
      <c r="B16744"/>
      <c r="C16744"/>
      <c r="D16744"/>
      <c r="E16744"/>
      <c r="F16744"/>
      <c r="G16744"/>
      <c r="H16744"/>
      <c r="I16744"/>
      <c r="K16744"/>
      <c r="L16744"/>
      <c r="M16744"/>
      <c r="N16744"/>
      <c r="O16744"/>
      <c r="P16744"/>
      <c r="S16744"/>
    </row>
    <row r="16745" spans="1:19" x14ac:dyDescent="0.3">
      <c r="A16745" s="25"/>
      <c r="B16745"/>
      <c r="C16745"/>
      <c r="D16745"/>
      <c r="E16745"/>
      <c r="F16745"/>
      <c r="G16745"/>
      <c r="H16745"/>
      <c r="I16745"/>
      <c r="K16745"/>
      <c r="L16745"/>
      <c r="M16745"/>
      <c r="N16745"/>
      <c r="O16745"/>
      <c r="P16745"/>
      <c r="S16745"/>
    </row>
    <row r="16746" spans="1:19" x14ac:dyDescent="0.3">
      <c r="A16746" s="25"/>
      <c r="B16746"/>
      <c r="C16746"/>
      <c r="D16746"/>
      <c r="E16746"/>
      <c r="F16746"/>
      <c r="G16746"/>
      <c r="H16746"/>
      <c r="I16746"/>
      <c r="K16746"/>
      <c r="L16746"/>
      <c r="M16746"/>
      <c r="N16746"/>
      <c r="O16746"/>
      <c r="P16746"/>
      <c r="S16746"/>
    </row>
    <row r="16747" spans="1:19" x14ac:dyDescent="0.3">
      <c r="A16747" s="25"/>
      <c r="B16747"/>
      <c r="C16747"/>
      <c r="D16747"/>
      <c r="E16747"/>
      <c r="F16747"/>
      <c r="G16747"/>
      <c r="H16747"/>
      <c r="I16747"/>
      <c r="K16747"/>
      <c r="L16747"/>
      <c r="M16747"/>
      <c r="N16747"/>
      <c r="O16747"/>
      <c r="P16747"/>
      <c r="S16747"/>
    </row>
    <row r="16748" spans="1:19" x14ac:dyDescent="0.3">
      <c r="A16748" s="25"/>
      <c r="B16748"/>
      <c r="C16748"/>
      <c r="D16748"/>
      <c r="E16748"/>
      <c r="F16748"/>
      <c r="G16748"/>
      <c r="H16748"/>
      <c r="I16748"/>
      <c r="K16748"/>
      <c r="L16748"/>
      <c r="M16748"/>
      <c r="N16748"/>
      <c r="O16748"/>
      <c r="P16748"/>
      <c r="S16748"/>
    </row>
    <row r="16749" spans="1:19" x14ac:dyDescent="0.3">
      <c r="A16749" s="25"/>
      <c r="B16749"/>
      <c r="C16749"/>
      <c r="D16749"/>
      <c r="E16749"/>
      <c r="F16749"/>
      <c r="G16749"/>
      <c r="H16749" s="14"/>
      <c r="I16749" s="14"/>
      <c r="K16749"/>
      <c r="L16749"/>
      <c r="M16749"/>
      <c r="N16749"/>
      <c r="O16749"/>
      <c r="P16749"/>
      <c r="S16749"/>
    </row>
    <row r="16750" spans="1:19" x14ac:dyDescent="0.3">
      <c r="A16750" s="25"/>
      <c r="B16750"/>
      <c r="C16750"/>
      <c r="D16750"/>
      <c r="E16750"/>
      <c r="F16750"/>
      <c r="G16750"/>
      <c r="H16750" s="14"/>
      <c r="I16750" s="14"/>
      <c r="K16750"/>
      <c r="L16750"/>
      <c r="M16750"/>
      <c r="N16750"/>
      <c r="O16750"/>
      <c r="P16750"/>
      <c r="S16750"/>
    </row>
    <row r="16751" spans="1:19" x14ac:dyDescent="0.3">
      <c r="A16751" s="25"/>
      <c r="B16751"/>
      <c r="C16751"/>
      <c r="D16751"/>
      <c r="E16751"/>
      <c r="F16751"/>
      <c r="G16751"/>
      <c r="H16751" s="14"/>
      <c r="I16751" s="14"/>
      <c r="K16751"/>
      <c r="L16751"/>
      <c r="M16751"/>
      <c r="N16751"/>
      <c r="O16751"/>
      <c r="P16751"/>
      <c r="S16751"/>
    </row>
    <row r="16752" spans="1:19" x14ac:dyDescent="0.3">
      <c r="A16752" s="25"/>
      <c r="B16752"/>
      <c r="C16752"/>
      <c r="D16752"/>
      <c r="E16752"/>
      <c r="F16752"/>
      <c r="G16752"/>
      <c r="H16752" s="14"/>
      <c r="I16752" s="14"/>
      <c r="K16752"/>
      <c r="L16752"/>
      <c r="M16752"/>
      <c r="N16752"/>
      <c r="O16752"/>
      <c r="P16752"/>
      <c r="S16752"/>
    </row>
    <row r="16753" spans="1:20" x14ac:dyDescent="0.3">
      <c r="A16753" s="25"/>
      <c r="B16753"/>
      <c r="C16753"/>
      <c r="D16753"/>
      <c r="E16753"/>
      <c r="F16753"/>
      <c r="G16753"/>
      <c r="H16753" s="14"/>
      <c r="I16753" s="14"/>
      <c r="K16753"/>
      <c r="L16753"/>
      <c r="M16753"/>
      <c r="N16753"/>
      <c r="O16753"/>
      <c r="P16753"/>
      <c r="S16753"/>
    </row>
    <row r="16754" spans="1:20" x14ac:dyDescent="0.3">
      <c r="A16754" s="25"/>
      <c r="B16754"/>
      <c r="C16754"/>
      <c r="D16754"/>
      <c r="E16754"/>
      <c r="F16754"/>
      <c r="G16754"/>
      <c r="H16754"/>
      <c r="I16754"/>
      <c r="K16754"/>
      <c r="L16754"/>
      <c r="M16754"/>
      <c r="N16754"/>
      <c r="O16754"/>
      <c r="P16754"/>
      <c r="S16754"/>
    </row>
    <row r="16755" spans="1:20" x14ac:dyDescent="0.3">
      <c r="A16755" s="25"/>
      <c r="B16755"/>
      <c r="C16755"/>
      <c r="D16755"/>
      <c r="E16755"/>
      <c r="F16755"/>
      <c r="G16755"/>
      <c r="H16755"/>
      <c r="I16755"/>
      <c r="K16755"/>
      <c r="L16755"/>
      <c r="M16755"/>
      <c r="N16755"/>
      <c r="O16755"/>
      <c r="P16755"/>
      <c r="S16755"/>
    </row>
    <row r="16756" spans="1:20" x14ac:dyDescent="0.3">
      <c r="A16756" s="25"/>
      <c r="B16756"/>
      <c r="C16756"/>
      <c r="D16756"/>
      <c r="E16756"/>
      <c r="F16756"/>
      <c r="G16756"/>
      <c r="H16756" s="14"/>
      <c r="I16756" s="14"/>
      <c r="K16756"/>
      <c r="L16756"/>
      <c r="M16756"/>
      <c r="N16756"/>
      <c r="O16756"/>
      <c r="P16756"/>
      <c r="S16756"/>
      <c r="T16756" s="7"/>
    </row>
    <row r="16757" spans="1:20" x14ac:dyDescent="0.3">
      <c r="A16757" s="25"/>
      <c r="B16757"/>
      <c r="C16757"/>
      <c r="D16757"/>
      <c r="E16757"/>
      <c r="F16757"/>
      <c r="G16757"/>
      <c r="H16757"/>
      <c r="I16757"/>
      <c r="K16757"/>
      <c r="L16757"/>
      <c r="M16757"/>
      <c r="N16757"/>
      <c r="O16757"/>
      <c r="P16757"/>
      <c r="S16757"/>
    </row>
    <row r="16758" spans="1:20" x14ac:dyDescent="0.3">
      <c r="A16758" s="25"/>
      <c r="B16758"/>
      <c r="C16758"/>
      <c r="D16758"/>
      <c r="E16758"/>
      <c r="F16758"/>
      <c r="G16758"/>
      <c r="H16758" s="14"/>
      <c r="I16758" s="14"/>
      <c r="K16758"/>
      <c r="L16758"/>
      <c r="M16758"/>
      <c r="N16758"/>
      <c r="O16758"/>
      <c r="P16758"/>
      <c r="S16758"/>
      <c r="T16758" s="7"/>
    </row>
    <row r="16759" spans="1:20" x14ac:dyDescent="0.3">
      <c r="A16759" s="25"/>
      <c r="B16759"/>
      <c r="C16759"/>
      <c r="D16759"/>
      <c r="E16759"/>
      <c r="F16759"/>
      <c r="G16759"/>
      <c r="H16759" s="14"/>
      <c r="I16759" s="14"/>
      <c r="K16759"/>
      <c r="L16759"/>
      <c r="M16759"/>
      <c r="N16759"/>
      <c r="O16759"/>
      <c r="P16759"/>
      <c r="S16759"/>
    </row>
    <row r="16760" spans="1:20" x14ac:dyDescent="0.3">
      <c r="A16760" s="25"/>
      <c r="B16760"/>
      <c r="C16760"/>
      <c r="D16760"/>
      <c r="E16760"/>
      <c r="F16760"/>
      <c r="G16760"/>
      <c r="H16760" s="14"/>
      <c r="I16760" s="14"/>
      <c r="K16760"/>
      <c r="L16760"/>
      <c r="M16760"/>
      <c r="N16760"/>
      <c r="O16760"/>
      <c r="P16760"/>
      <c r="S16760"/>
    </row>
    <row r="16761" spans="1:20" x14ac:dyDescent="0.3">
      <c r="A16761" s="25"/>
      <c r="B16761"/>
      <c r="C16761"/>
      <c r="D16761"/>
      <c r="E16761"/>
      <c r="F16761"/>
      <c r="G16761"/>
      <c r="H16761" s="14"/>
      <c r="I16761" s="14"/>
      <c r="K16761"/>
      <c r="L16761"/>
      <c r="M16761"/>
      <c r="N16761"/>
      <c r="O16761"/>
      <c r="P16761"/>
      <c r="S16761"/>
    </row>
    <row r="16762" spans="1:20" x14ac:dyDescent="0.3">
      <c r="A16762" s="25"/>
      <c r="B16762"/>
      <c r="C16762"/>
      <c r="D16762"/>
      <c r="E16762"/>
      <c r="F16762"/>
      <c r="G16762"/>
      <c r="H16762" s="14"/>
      <c r="I16762" s="14"/>
      <c r="K16762"/>
      <c r="L16762"/>
      <c r="M16762"/>
      <c r="N16762"/>
      <c r="O16762"/>
      <c r="P16762"/>
      <c r="S16762"/>
      <c r="T16762" s="7"/>
    </row>
    <row r="16763" spans="1:20" x14ac:dyDescent="0.3">
      <c r="A16763" s="25"/>
      <c r="B16763"/>
      <c r="C16763"/>
      <c r="D16763"/>
      <c r="E16763"/>
      <c r="F16763"/>
      <c r="G16763"/>
      <c r="H16763" s="14"/>
      <c r="I16763" s="14"/>
      <c r="K16763"/>
      <c r="L16763"/>
      <c r="M16763"/>
      <c r="N16763"/>
      <c r="O16763"/>
      <c r="P16763"/>
      <c r="S16763"/>
    </row>
    <row r="16764" spans="1:20" x14ac:dyDescent="0.3">
      <c r="A16764" s="25"/>
      <c r="B16764"/>
      <c r="C16764"/>
      <c r="D16764"/>
      <c r="E16764"/>
      <c r="F16764"/>
      <c r="G16764"/>
      <c r="H16764" s="14"/>
      <c r="I16764" s="14"/>
      <c r="K16764"/>
      <c r="L16764"/>
      <c r="M16764"/>
      <c r="N16764"/>
      <c r="O16764"/>
      <c r="P16764"/>
      <c r="S16764"/>
    </row>
    <row r="16765" spans="1:20" x14ac:dyDescent="0.3">
      <c r="A16765" s="25"/>
      <c r="B16765"/>
      <c r="C16765"/>
      <c r="D16765"/>
      <c r="E16765"/>
      <c r="F16765"/>
      <c r="G16765"/>
      <c r="H16765" s="14"/>
      <c r="I16765" s="14"/>
      <c r="K16765"/>
      <c r="L16765"/>
      <c r="M16765"/>
      <c r="N16765"/>
      <c r="O16765"/>
      <c r="P16765"/>
      <c r="S16765"/>
    </row>
    <row r="16766" spans="1:20" x14ac:dyDescent="0.3">
      <c r="A16766" s="25"/>
      <c r="B16766"/>
      <c r="C16766"/>
      <c r="D16766"/>
      <c r="E16766"/>
      <c r="F16766"/>
      <c r="G16766"/>
      <c r="H16766" s="14"/>
      <c r="I16766" s="14"/>
      <c r="K16766"/>
      <c r="L16766"/>
      <c r="M16766"/>
      <c r="N16766"/>
      <c r="O16766"/>
      <c r="P16766"/>
      <c r="S16766"/>
    </row>
    <row r="16767" spans="1:20" x14ac:dyDescent="0.3">
      <c r="A16767" s="25"/>
      <c r="B16767"/>
      <c r="C16767"/>
      <c r="D16767"/>
      <c r="E16767"/>
      <c r="F16767"/>
      <c r="G16767"/>
      <c r="H16767" s="14"/>
      <c r="I16767" s="14"/>
      <c r="K16767"/>
      <c r="L16767"/>
      <c r="M16767"/>
      <c r="N16767"/>
      <c r="O16767"/>
      <c r="P16767"/>
      <c r="S16767"/>
    </row>
    <row r="16768" spans="1:20" x14ac:dyDescent="0.3">
      <c r="A16768" s="25"/>
      <c r="B16768"/>
      <c r="C16768"/>
      <c r="D16768"/>
      <c r="E16768"/>
      <c r="F16768"/>
      <c r="G16768"/>
      <c r="H16768" s="14"/>
      <c r="I16768" s="14"/>
      <c r="K16768"/>
      <c r="L16768"/>
      <c r="M16768"/>
      <c r="N16768"/>
      <c r="O16768"/>
      <c r="P16768"/>
      <c r="S16768"/>
    </row>
    <row r="16769" spans="1:20" x14ac:dyDescent="0.3">
      <c r="A16769" s="25"/>
      <c r="B16769"/>
      <c r="C16769"/>
      <c r="D16769"/>
      <c r="E16769"/>
      <c r="F16769"/>
      <c r="G16769"/>
      <c r="H16769"/>
      <c r="I16769"/>
      <c r="K16769"/>
      <c r="L16769"/>
      <c r="M16769"/>
      <c r="N16769"/>
      <c r="O16769"/>
      <c r="P16769"/>
      <c r="S16769"/>
    </row>
    <row r="16770" spans="1:20" x14ac:dyDescent="0.3">
      <c r="A16770" s="25"/>
      <c r="B16770"/>
      <c r="C16770"/>
      <c r="D16770"/>
      <c r="E16770"/>
      <c r="F16770"/>
      <c r="G16770"/>
      <c r="H16770"/>
      <c r="I16770"/>
      <c r="K16770"/>
      <c r="L16770"/>
      <c r="M16770"/>
      <c r="N16770"/>
      <c r="O16770"/>
      <c r="P16770"/>
      <c r="S16770"/>
    </row>
    <row r="16771" spans="1:20" x14ac:dyDescent="0.3">
      <c r="A16771" s="25"/>
      <c r="B16771"/>
      <c r="C16771"/>
      <c r="D16771"/>
      <c r="E16771"/>
      <c r="F16771"/>
      <c r="G16771"/>
      <c r="H16771"/>
      <c r="I16771"/>
      <c r="K16771"/>
      <c r="L16771"/>
      <c r="M16771"/>
      <c r="N16771"/>
      <c r="O16771"/>
      <c r="P16771"/>
      <c r="S16771"/>
    </row>
    <row r="16772" spans="1:20" x14ac:dyDescent="0.3">
      <c r="A16772" s="25"/>
      <c r="B16772"/>
      <c r="C16772"/>
      <c r="D16772"/>
      <c r="E16772"/>
      <c r="F16772"/>
      <c r="G16772"/>
      <c r="H16772" s="14"/>
      <c r="I16772" s="14"/>
      <c r="K16772"/>
      <c r="L16772"/>
      <c r="M16772"/>
      <c r="N16772"/>
      <c r="O16772"/>
      <c r="P16772"/>
      <c r="S16772"/>
      <c r="T16772" s="7"/>
    </row>
    <row r="16773" spans="1:20" x14ac:dyDescent="0.3">
      <c r="A16773" s="25"/>
      <c r="B16773"/>
      <c r="C16773"/>
      <c r="D16773"/>
      <c r="E16773"/>
      <c r="F16773"/>
      <c r="G16773"/>
      <c r="H16773"/>
      <c r="I16773"/>
      <c r="K16773"/>
      <c r="L16773"/>
      <c r="M16773"/>
      <c r="N16773"/>
      <c r="O16773"/>
      <c r="P16773"/>
      <c r="S16773"/>
    </row>
    <row r="16774" spans="1:20" x14ac:dyDescent="0.3">
      <c r="A16774" s="25"/>
      <c r="B16774"/>
      <c r="C16774"/>
      <c r="D16774"/>
      <c r="E16774"/>
      <c r="F16774"/>
      <c r="G16774"/>
      <c r="H16774"/>
      <c r="I16774"/>
      <c r="K16774"/>
      <c r="L16774"/>
      <c r="M16774"/>
      <c r="N16774"/>
      <c r="O16774"/>
      <c r="P16774"/>
      <c r="S16774"/>
    </row>
    <row r="16775" spans="1:20" x14ac:dyDescent="0.3">
      <c r="A16775" s="25"/>
      <c r="B16775"/>
      <c r="C16775"/>
      <c r="D16775"/>
      <c r="E16775"/>
      <c r="F16775"/>
      <c r="G16775"/>
      <c r="H16775"/>
      <c r="I16775"/>
      <c r="K16775"/>
      <c r="L16775"/>
      <c r="M16775"/>
      <c r="N16775"/>
      <c r="O16775"/>
      <c r="P16775"/>
      <c r="S16775"/>
    </row>
    <row r="16776" spans="1:20" x14ac:dyDescent="0.3">
      <c r="A16776" s="25"/>
      <c r="B16776"/>
      <c r="C16776"/>
      <c r="D16776"/>
      <c r="E16776"/>
      <c r="F16776"/>
      <c r="G16776"/>
      <c r="H16776" s="14"/>
      <c r="I16776" s="14"/>
      <c r="K16776"/>
      <c r="L16776"/>
      <c r="M16776"/>
      <c r="N16776"/>
      <c r="O16776"/>
      <c r="P16776"/>
      <c r="S16776"/>
      <c r="T16776" s="7"/>
    </row>
    <row r="16777" spans="1:20" x14ac:dyDescent="0.3">
      <c r="A16777" s="25"/>
      <c r="B16777"/>
      <c r="C16777"/>
      <c r="D16777"/>
      <c r="E16777"/>
      <c r="F16777"/>
      <c r="G16777"/>
      <c r="H16777" s="14"/>
      <c r="I16777" s="14"/>
      <c r="K16777"/>
      <c r="L16777"/>
      <c r="M16777"/>
      <c r="N16777"/>
      <c r="O16777"/>
      <c r="P16777"/>
      <c r="S16777"/>
      <c r="T16777" s="7"/>
    </row>
    <row r="16778" spans="1:20" x14ac:dyDescent="0.3">
      <c r="A16778" s="25"/>
      <c r="B16778"/>
      <c r="C16778"/>
      <c r="D16778"/>
      <c r="E16778"/>
      <c r="F16778"/>
      <c r="G16778"/>
      <c r="H16778" s="14"/>
      <c r="I16778" s="14"/>
      <c r="K16778"/>
      <c r="L16778"/>
      <c r="M16778"/>
      <c r="N16778"/>
      <c r="O16778"/>
      <c r="P16778"/>
      <c r="S16778"/>
      <c r="T16778" s="7"/>
    </row>
    <row r="16779" spans="1:20" x14ac:dyDescent="0.3">
      <c r="A16779" s="25"/>
      <c r="B16779"/>
      <c r="C16779"/>
      <c r="D16779"/>
      <c r="E16779"/>
      <c r="F16779"/>
      <c r="G16779"/>
      <c r="H16779" s="14"/>
      <c r="I16779" s="14"/>
      <c r="K16779"/>
      <c r="L16779"/>
      <c r="M16779"/>
      <c r="N16779"/>
      <c r="O16779"/>
      <c r="P16779"/>
      <c r="S16779"/>
      <c r="T16779" s="7"/>
    </row>
    <row r="16780" spans="1:20" x14ac:dyDescent="0.3">
      <c r="A16780" s="25"/>
      <c r="B16780"/>
      <c r="C16780"/>
      <c r="D16780"/>
      <c r="E16780"/>
      <c r="F16780"/>
      <c r="G16780"/>
      <c r="H16780"/>
      <c r="I16780"/>
      <c r="K16780"/>
      <c r="L16780"/>
      <c r="M16780"/>
      <c r="N16780"/>
      <c r="O16780"/>
      <c r="P16780"/>
      <c r="S16780"/>
    </row>
    <row r="16781" spans="1:20" x14ac:dyDescent="0.3">
      <c r="A16781" s="25"/>
      <c r="B16781"/>
      <c r="C16781"/>
      <c r="D16781"/>
      <c r="E16781"/>
      <c r="F16781"/>
      <c r="G16781"/>
      <c r="H16781"/>
      <c r="I16781"/>
      <c r="K16781"/>
      <c r="L16781"/>
      <c r="M16781"/>
      <c r="N16781"/>
      <c r="O16781"/>
      <c r="P16781"/>
      <c r="S16781"/>
    </row>
    <row r="16782" spans="1:20" x14ac:dyDescent="0.3">
      <c r="A16782" s="25"/>
      <c r="B16782"/>
      <c r="C16782"/>
      <c r="D16782"/>
      <c r="E16782"/>
      <c r="F16782"/>
      <c r="G16782"/>
      <c r="H16782"/>
      <c r="I16782"/>
      <c r="K16782"/>
      <c r="L16782"/>
      <c r="M16782"/>
      <c r="N16782"/>
      <c r="O16782"/>
      <c r="P16782"/>
      <c r="S16782"/>
    </row>
    <row r="16783" spans="1:20" x14ac:dyDescent="0.3">
      <c r="A16783" s="25"/>
      <c r="B16783"/>
      <c r="C16783"/>
      <c r="D16783"/>
      <c r="E16783"/>
      <c r="F16783"/>
      <c r="G16783"/>
      <c r="H16783" s="14"/>
      <c r="I16783" s="14"/>
      <c r="K16783"/>
      <c r="L16783"/>
      <c r="M16783"/>
      <c r="N16783"/>
      <c r="O16783"/>
      <c r="P16783"/>
      <c r="S16783"/>
    </row>
    <row r="16784" spans="1:20" x14ac:dyDescent="0.3">
      <c r="A16784" s="25"/>
      <c r="B16784"/>
      <c r="C16784"/>
      <c r="D16784"/>
      <c r="E16784"/>
      <c r="F16784"/>
      <c r="G16784"/>
      <c r="H16784" s="14"/>
      <c r="I16784" s="14"/>
      <c r="K16784"/>
      <c r="L16784"/>
      <c r="M16784"/>
      <c r="N16784"/>
      <c r="O16784"/>
      <c r="P16784"/>
      <c r="S16784"/>
    </row>
    <row r="16785" spans="1:20" x14ac:dyDescent="0.3">
      <c r="A16785" s="25"/>
      <c r="B16785"/>
      <c r="C16785"/>
      <c r="D16785"/>
      <c r="E16785"/>
      <c r="F16785"/>
      <c r="G16785"/>
      <c r="H16785" s="14"/>
      <c r="I16785" s="14"/>
      <c r="K16785"/>
      <c r="L16785"/>
      <c r="M16785"/>
      <c r="N16785"/>
      <c r="O16785"/>
      <c r="P16785"/>
      <c r="S16785"/>
    </row>
    <row r="16786" spans="1:20" x14ac:dyDescent="0.3">
      <c r="A16786" s="25"/>
      <c r="B16786"/>
      <c r="C16786"/>
      <c r="D16786"/>
      <c r="E16786"/>
      <c r="F16786"/>
      <c r="G16786"/>
      <c r="H16786" s="14"/>
      <c r="I16786" s="14"/>
      <c r="K16786"/>
      <c r="L16786"/>
      <c r="M16786"/>
      <c r="N16786"/>
      <c r="O16786"/>
      <c r="P16786"/>
      <c r="S16786"/>
      <c r="T16786" s="7"/>
    </row>
    <row r="16787" spans="1:20" x14ac:dyDescent="0.3">
      <c r="A16787" s="25"/>
      <c r="B16787"/>
      <c r="C16787"/>
      <c r="D16787"/>
      <c r="E16787"/>
      <c r="F16787"/>
      <c r="G16787"/>
      <c r="H16787" s="14"/>
      <c r="I16787" s="14"/>
      <c r="K16787"/>
      <c r="L16787"/>
      <c r="M16787"/>
      <c r="N16787"/>
      <c r="O16787"/>
      <c r="P16787"/>
      <c r="S16787"/>
    </row>
    <row r="16788" spans="1:20" x14ac:dyDescent="0.3">
      <c r="A16788" s="25"/>
      <c r="B16788"/>
      <c r="C16788"/>
      <c r="D16788"/>
      <c r="E16788"/>
      <c r="F16788"/>
      <c r="G16788"/>
      <c r="H16788" s="14"/>
      <c r="I16788" s="14"/>
      <c r="K16788"/>
      <c r="L16788"/>
      <c r="M16788"/>
      <c r="N16788"/>
      <c r="O16788"/>
      <c r="P16788"/>
      <c r="S16788"/>
    </row>
    <row r="16789" spans="1:20" x14ac:dyDescent="0.3">
      <c r="A16789" s="25"/>
      <c r="B16789"/>
      <c r="C16789"/>
      <c r="D16789"/>
      <c r="E16789"/>
      <c r="F16789"/>
      <c r="G16789"/>
      <c r="H16789" s="14"/>
      <c r="I16789" s="14"/>
      <c r="K16789"/>
      <c r="L16789"/>
      <c r="M16789"/>
      <c r="N16789"/>
      <c r="O16789"/>
      <c r="P16789"/>
      <c r="S16789"/>
    </row>
    <row r="16790" spans="1:20" x14ac:dyDescent="0.3">
      <c r="A16790" s="25"/>
      <c r="B16790"/>
      <c r="C16790"/>
      <c r="D16790"/>
      <c r="E16790"/>
      <c r="F16790"/>
      <c r="G16790"/>
      <c r="H16790" s="14"/>
      <c r="I16790" s="14"/>
      <c r="K16790"/>
      <c r="L16790"/>
      <c r="M16790"/>
      <c r="N16790"/>
      <c r="O16790"/>
      <c r="P16790"/>
      <c r="S16790"/>
    </row>
    <row r="16791" spans="1:20" x14ac:dyDescent="0.3">
      <c r="A16791" s="25"/>
      <c r="B16791"/>
      <c r="C16791"/>
      <c r="D16791"/>
      <c r="E16791"/>
      <c r="F16791"/>
      <c r="G16791"/>
      <c r="H16791" s="14"/>
      <c r="I16791" s="14"/>
      <c r="K16791"/>
      <c r="L16791"/>
      <c r="M16791"/>
      <c r="N16791"/>
      <c r="O16791"/>
      <c r="P16791"/>
      <c r="S16791"/>
    </row>
    <row r="16792" spans="1:20" x14ac:dyDescent="0.3">
      <c r="A16792" s="25"/>
      <c r="B16792"/>
      <c r="C16792"/>
      <c r="D16792"/>
      <c r="E16792"/>
      <c r="F16792"/>
      <c r="G16792"/>
      <c r="H16792" s="14"/>
      <c r="I16792" s="14"/>
      <c r="K16792"/>
      <c r="L16792"/>
      <c r="M16792"/>
      <c r="N16792"/>
      <c r="O16792"/>
      <c r="P16792"/>
      <c r="S16792"/>
    </row>
    <row r="16793" spans="1:20" x14ac:dyDescent="0.3">
      <c r="A16793" s="25"/>
      <c r="B16793"/>
      <c r="C16793"/>
      <c r="D16793"/>
      <c r="E16793"/>
      <c r="F16793"/>
      <c r="G16793"/>
      <c r="H16793" s="26"/>
      <c r="I16793" s="26"/>
      <c r="K16793"/>
      <c r="L16793"/>
      <c r="M16793"/>
      <c r="N16793"/>
      <c r="O16793"/>
      <c r="P16793"/>
      <c r="S16793"/>
    </row>
    <row r="16794" spans="1:20" x14ac:dyDescent="0.3">
      <c r="A16794" s="25"/>
      <c r="B16794"/>
      <c r="C16794"/>
      <c r="D16794"/>
      <c r="E16794"/>
      <c r="F16794"/>
      <c r="G16794"/>
      <c r="H16794" s="26"/>
      <c r="I16794" s="26"/>
      <c r="K16794"/>
      <c r="L16794"/>
      <c r="M16794"/>
      <c r="N16794"/>
      <c r="O16794"/>
      <c r="P16794"/>
      <c r="S16794"/>
    </row>
    <row r="16795" spans="1:20" x14ac:dyDescent="0.3">
      <c r="A16795" s="25"/>
      <c r="B16795"/>
      <c r="C16795"/>
      <c r="D16795"/>
      <c r="E16795"/>
      <c r="F16795"/>
      <c r="G16795"/>
      <c r="H16795" s="26"/>
      <c r="I16795" s="26"/>
      <c r="K16795"/>
      <c r="L16795"/>
      <c r="M16795"/>
      <c r="N16795"/>
      <c r="O16795"/>
      <c r="P16795"/>
      <c r="S16795"/>
    </row>
    <row r="16796" spans="1:20" x14ac:dyDescent="0.3">
      <c r="A16796" s="25"/>
      <c r="B16796"/>
      <c r="C16796"/>
      <c r="D16796"/>
      <c r="E16796"/>
      <c r="F16796"/>
      <c r="G16796"/>
      <c r="H16796" s="26"/>
      <c r="I16796" s="26"/>
      <c r="K16796"/>
      <c r="L16796"/>
      <c r="M16796"/>
      <c r="N16796"/>
      <c r="O16796"/>
      <c r="P16796"/>
      <c r="S16796"/>
    </row>
    <row r="16797" spans="1:20" x14ac:dyDescent="0.3">
      <c r="A16797" s="25"/>
      <c r="B16797"/>
      <c r="C16797"/>
      <c r="D16797"/>
      <c r="E16797"/>
      <c r="F16797"/>
      <c r="G16797"/>
      <c r="H16797" s="26"/>
      <c r="I16797" s="26"/>
      <c r="K16797"/>
      <c r="L16797"/>
      <c r="M16797"/>
      <c r="N16797"/>
      <c r="O16797"/>
      <c r="P16797"/>
      <c r="S16797"/>
    </row>
    <row r="16798" spans="1:20" x14ac:dyDescent="0.3">
      <c r="A16798" s="25"/>
      <c r="B16798"/>
      <c r="C16798"/>
      <c r="D16798"/>
      <c r="E16798"/>
      <c r="F16798"/>
      <c r="G16798"/>
      <c r="H16798" s="26"/>
      <c r="I16798" s="26"/>
      <c r="K16798"/>
      <c r="L16798"/>
      <c r="M16798"/>
      <c r="N16798"/>
      <c r="O16798"/>
      <c r="P16798"/>
      <c r="S16798"/>
    </row>
    <row r="16799" spans="1:20" x14ac:dyDescent="0.3">
      <c r="A16799" s="25"/>
      <c r="B16799"/>
      <c r="C16799"/>
      <c r="D16799"/>
      <c r="E16799"/>
      <c r="F16799"/>
      <c r="G16799"/>
      <c r="H16799" s="26"/>
      <c r="I16799" s="26"/>
      <c r="K16799"/>
      <c r="L16799"/>
      <c r="M16799"/>
      <c r="N16799"/>
      <c r="O16799"/>
      <c r="P16799"/>
      <c r="S16799"/>
    </row>
    <row r="16800" spans="1:20" x14ac:dyDescent="0.3">
      <c r="A16800" s="25"/>
      <c r="B16800"/>
      <c r="C16800"/>
      <c r="D16800"/>
      <c r="E16800"/>
      <c r="F16800"/>
      <c r="G16800"/>
      <c r="H16800" s="26"/>
      <c r="I16800" s="26"/>
      <c r="K16800"/>
      <c r="L16800"/>
      <c r="M16800"/>
      <c r="N16800"/>
      <c r="O16800"/>
      <c r="P16800"/>
      <c r="S16800"/>
    </row>
    <row r="16801" spans="1:20" x14ac:dyDescent="0.3">
      <c r="A16801" s="25"/>
      <c r="B16801"/>
      <c r="C16801"/>
      <c r="D16801"/>
      <c r="E16801"/>
      <c r="F16801"/>
      <c r="G16801"/>
      <c r="H16801" s="26"/>
      <c r="I16801" s="26"/>
      <c r="K16801"/>
      <c r="L16801"/>
      <c r="M16801"/>
      <c r="N16801"/>
      <c r="O16801"/>
      <c r="P16801"/>
      <c r="S16801"/>
    </row>
    <row r="16802" spans="1:20" x14ac:dyDescent="0.3">
      <c r="A16802" s="25"/>
      <c r="B16802"/>
      <c r="C16802"/>
      <c r="D16802"/>
      <c r="E16802"/>
      <c r="F16802"/>
      <c r="G16802"/>
      <c r="H16802" s="26"/>
      <c r="I16802" s="26"/>
      <c r="K16802"/>
      <c r="L16802"/>
      <c r="M16802"/>
      <c r="N16802"/>
      <c r="O16802"/>
      <c r="P16802"/>
      <c r="S16802"/>
    </row>
    <row r="16803" spans="1:20" x14ac:dyDescent="0.3">
      <c r="A16803" s="25"/>
      <c r="B16803"/>
      <c r="C16803"/>
      <c r="D16803"/>
      <c r="E16803"/>
      <c r="F16803"/>
      <c r="G16803"/>
      <c r="H16803" s="26"/>
      <c r="I16803" s="26"/>
      <c r="K16803"/>
      <c r="L16803"/>
      <c r="M16803"/>
      <c r="N16803"/>
      <c r="O16803"/>
      <c r="P16803"/>
      <c r="S16803"/>
    </row>
    <row r="16804" spans="1:20" x14ac:dyDescent="0.3">
      <c r="A16804" s="25"/>
      <c r="B16804"/>
      <c r="C16804"/>
      <c r="D16804"/>
      <c r="E16804"/>
      <c r="F16804"/>
      <c r="G16804"/>
      <c r="H16804" s="26"/>
      <c r="I16804" s="26"/>
      <c r="K16804"/>
      <c r="L16804"/>
      <c r="M16804"/>
      <c r="N16804"/>
      <c r="O16804"/>
      <c r="P16804"/>
      <c r="S16804"/>
    </row>
    <row r="16805" spans="1:20" x14ac:dyDescent="0.3">
      <c r="A16805" s="25"/>
      <c r="B16805"/>
      <c r="C16805"/>
      <c r="D16805"/>
      <c r="E16805"/>
      <c r="F16805"/>
      <c r="G16805"/>
      <c r="H16805" s="14"/>
      <c r="I16805" s="14"/>
      <c r="K16805"/>
      <c r="L16805"/>
      <c r="M16805"/>
      <c r="N16805"/>
      <c r="O16805"/>
      <c r="P16805"/>
      <c r="S16805"/>
    </row>
    <row r="16806" spans="1:20" x14ac:dyDescent="0.3">
      <c r="A16806" s="25"/>
      <c r="B16806"/>
      <c r="C16806"/>
      <c r="D16806"/>
      <c r="E16806"/>
      <c r="F16806"/>
      <c r="G16806"/>
      <c r="H16806" s="14"/>
      <c r="I16806" s="14"/>
      <c r="K16806"/>
      <c r="L16806"/>
      <c r="M16806"/>
      <c r="N16806"/>
      <c r="O16806"/>
      <c r="P16806"/>
      <c r="S16806"/>
    </row>
    <row r="16807" spans="1:20" x14ac:dyDescent="0.3">
      <c r="A16807" s="25"/>
      <c r="B16807"/>
      <c r="C16807"/>
      <c r="D16807"/>
      <c r="E16807"/>
      <c r="F16807"/>
      <c r="G16807"/>
      <c r="H16807" s="14"/>
      <c r="I16807" s="14"/>
      <c r="K16807"/>
      <c r="L16807"/>
      <c r="M16807"/>
      <c r="N16807"/>
      <c r="O16807"/>
      <c r="P16807"/>
      <c r="S16807"/>
    </row>
    <row r="16808" spans="1:20" x14ac:dyDescent="0.3">
      <c r="A16808" s="25"/>
      <c r="B16808"/>
      <c r="C16808"/>
      <c r="D16808"/>
      <c r="E16808"/>
      <c r="F16808"/>
      <c r="G16808"/>
      <c r="H16808" s="14"/>
      <c r="I16808" s="14"/>
      <c r="K16808"/>
      <c r="L16808"/>
      <c r="M16808"/>
      <c r="N16808"/>
      <c r="O16808"/>
      <c r="P16808"/>
      <c r="S16808"/>
      <c r="T16808" s="7"/>
    </row>
    <row r="16809" spans="1:20" x14ac:dyDescent="0.3">
      <c r="A16809" s="25"/>
      <c r="B16809"/>
      <c r="C16809"/>
      <c r="D16809"/>
      <c r="E16809"/>
      <c r="F16809"/>
      <c r="G16809"/>
      <c r="H16809"/>
      <c r="I16809"/>
      <c r="K16809"/>
      <c r="L16809"/>
      <c r="M16809"/>
      <c r="N16809"/>
      <c r="O16809"/>
      <c r="P16809"/>
      <c r="S16809"/>
    </row>
    <row r="16810" spans="1:20" x14ac:dyDescent="0.3">
      <c r="A16810" s="25"/>
      <c r="B16810"/>
      <c r="C16810"/>
      <c r="D16810"/>
      <c r="E16810"/>
      <c r="F16810"/>
      <c r="G16810"/>
      <c r="H16810"/>
      <c r="I16810"/>
      <c r="K16810"/>
      <c r="L16810"/>
      <c r="M16810"/>
      <c r="N16810"/>
      <c r="O16810"/>
      <c r="P16810"/>
      <c r="S16810"/>
    </row>
    <row r="16811" spans="1:20" x14ac:dyDescent="0.3">
      <c r="A16811" s="25"/>
      <c r="B16811"/>
      <c r="C16811"/>
      <c r="D16811"/>
      <c r="E16811"/>
      <c r="F16811"/>
      <c r="G16811"/>
      <c r="H16811"/>
      <c r="I16811"/>
      <c r="K16811"/>
      <c r="L16811"/>
      <c r="M16811"/>
      <c r="N16811"/>
      <c r="O16811"/>
      <c r="P16811"/>
      <c r="S16811"/>
    </row>
    <row r="16812" spans="1:20" x14ac:dyDescent="0.3">
      <c r="A16812" s="25"/>
      <c r="B16812"/>
      <c r="C16812"/>
      <c r="D16812"/>
      <c r="E16812"/>
      <c r="F16812"/>
      <c r="G16812"/>
      <c r="H16812"/>
      <c r="I16812"/>
      <c r="K16812"/>
      <c r="L16812"/>
      <c r="M16812"/>
      <c r="N16812"/>
      <c r="O16812"/>
      <c r="P16812"/>
      <c r="S16812"/>
    </row>
    <row r="16813" spans="1:20" x14ac:dyDescent="0.3">
      <c r="A16813" s="25"/>
      <c r="B16813"/>
      <c r="C16813"/>
      <c r="D16813"/>
      <c r="E16813"/>
      <c r="F16813"/>
      <c r="G16813"/>
      <c r="H16813" s="14"/>
      <c r="I16813"/>
      <c r="K16813"/>
      <c r="L16813"/>
      <c r="M16813"/>
      <c r="N16813"/>
      <c r="O16813"/>
      <c r="P16813"/>
      <c r="S16813"/>
    </row>
    <row r="16814" spans="1:20" x14ac:dyDescent="0.3">
      <c r="A16814" s="25"/>
      <c r="B16814"/>
      <c r="C16814"/>
      <c r="D16814"/>
      <c r="E16814"/>
      <c r="F16814"/>
      <c r="G16814"/>
      <c r="H16814"/>
      <c r="I16814"/>
      <c r="K16814"/>
      <c r="L16814"/>
      <c r="M16814"/>
      <c r="N16814"/>
      <c r="O16814"/>
      <c r="P16814"/>
      <c r="S16814"/>
    </row>
    <row r="16815" spans="1:20" x14ac:dyDescent="0.3">
      <c r="A16815" s="25"/>
      <c r="B16815"/>
      <c r="C16815"/>
      <c r="D16815"/>
      <c r="E16815"/>
      <c r="F16815"/>
      <c r="G16815"/>
      <c r="H16815" s="14"/>
      <c r="I16815"/>
      <c r="K16815"/>
      <c r="L16815"/>
      <c r="M16815"/>
      <c r="N16815"/>
      <c r="O16815"/>
      <c r="P16815"/>
      <c r="S16815"/>
    </row>
    <row r="16816" spans="1:20" x14ac:dyDescent="0.3">
      <c r="A16816" s="25"/>
      <c r="B16816"/>
      <c r="C16816"/>
      <c r="D16816"/>
      <c r="E16816"/>
      <c r="F16816"/>
      <c r="G16816"/>
      <c r="H16816"/>
      <c r="I16816"/>
      <c r="K16816"/>
      <c r="L16816"/>
      <c r="M16816"/>
      <c r="N16816"/>
      <c r="O16816"/>
      <c r="P16816"/>
      <c r="S16816"/>
    </row>
    <row r="16817" spans="1:20" x14ac:dyDescent="0.3">
      <c r="A16817" s="25"/>
      <c r="B16817"/>
      <c r="C16817"/>
      <c r="D16817"/>
      <c r="E16817"/>
      <c r="F16817"/>
      <c r="G16817"/>
      <c r="H16817" s="26"/>
      <c r="I16817" s="26"/>
      <c r="K16817"/>
      <c r="L16817"/>
      <c r="M16817"/>
      <c r="N16817"/>
      <c r="O16817"/>
      <c r="P16817"/>
      <c r="S16817"/>
    </row>
    <row r="16818" spans="1:20" x14ac:dyDescent="0.3">
      <c r="A16818" s="25"/>
      <c r="B16818"/>
      <c r="C16818"/>
      <c r="D16818"/>
      <c r="E16818"/>
      <c r="F16818"/>
      <c r="G16818"/>
      <c r="H16818" s="26"/>
      <c r="I16818" s="26"/>
      <c r="K16818"/>
      <c r="L16818"/>
      <c r="M16818"/>
      <c r="N16818"/>
      <c r="O16818"/>
      <c r="P16818"/>
      <c r="S16818"/>
    </row>
    <row r="16819" spans="1:20" x14ac:dyDescent="0.3">
      <c r="A16819" s="25"/>
      <c r="B16819"/>
      <c r="C16819"/>
      <c r="D16819"/>
      <c r="E16819"/>
      <c r="F16819"/>
      <c r="G16819"/>
      <c r="H16819" s="26"/>
      <c r="I16819" s="26"/>
      <c r="K16819"/>
      <c r="L16819"/>
      <c r="M16819"/>
      <c r="N16819"/>
      <c r="O16819"/>
      <c r="P16819"/>
      <c r="S16819"/>
    </row>
    <row r="16820" spans="1:20" x14ac:dyDescent="0.3">
      <c r="A16820" s="25"/>
      <c r="B16820"/>
      <c r="C16820"/>
      <c r="D16820"/>
      <c r="E16820"/>
      <c r="F16820"/>
      <c r="G16820"/>
      <c r="H16820" s="26"/>
      <c r="I16820" s="26"/>
      <c r="K16820"/>
      <c r="L16820"/>
      <c r="M16820"/>
      <c r="N16820"/>
      <c r="O16820"/>
      <c r="P16820"/>
      <c r="S16820"/>
    </row>
    <row r="16821" spans="1:20" x14ac:dyDescent="0.3">
      <c r="A16821" s="25"/>
      <c r="B16821"/>
      <c r="C16821"/>
      <c r="D16821"/>
      <c r="E16821"/>
      <c r="F16821"/>
      <c r="G16821"/>
      <c r="H16821" s="26"/>
      <c r="I16821" s="26"/>
      <c r="K16821"/>
      <c r="L16821"/>
      <c r="M16821"/>
      <c r="N16821"/>
      <c r="O16821"/>
      <c r="P16821"/>
      <c r="S16821"/>
    </row>
    <row r="16822" spans="1:20" x14ac:dyDescent="0.3">
      <c r="A16822" s="25"/>
      <c r="B16822"/>
      <c r="C16822"/>
      <c r="D16822"/>
      <c r="E16822"/>
      <c r="F16822"/>
      <c r="G16822"/>
      <c r="H16822" s="26"/>
      <c r="I16822" s="26"/>
      <c r="K16822"/>
      <c r="L16822"/>
      <c r="M16822"/>
      <c r="N16822"/>
      <c r="O16822"/>
      <c r="P16822"/>
      <c r="S16822"/>
    </row>
    <row r="16823" spans="1:20" x14ac:dyDescent="0.3">
      <c r="A16823" s="25"/>
      <c r="B16823"/>
      <c r="C16823"/>
      <c r="D16823"/>
      <c r="E16823"/>
      <c r="F16823"/>
      <c r="G16823"/>
      <c r="H16823" s="26"/>
      <c r="I16823" s="26"/>
      <c r="K16823"/>
      <c r="L16823"/>
      <c r="M16823"/>
      <c r="N16823"/>
      <c r="O16823"/>
      <c r="P16823"/>
      <c r="S16823"/>
    </row>
    <row r="16824" spans="1:20" x14ac:dyDescent="0.3">
      <c r="A16824" s="25"/>
      <c r="B16824"/>
      <c r="C16824"/>
      <c r="D16824"/>
      <c r="E16824"/>
      <c r="F16824"/>
      <c r="G16824"/>
      <c r="H16824" s="26"/>
      <c r="I16824" s="26"/>
      <c r="K16824"/>
      <c r="L16824"/>
      <c r="M16824"/>
      <c r="N16824"/>
      <c r="O16824"/>
      <c r="P16824"/>
      <c r="S16824"/>
    </row>
    <row r="16825" spans="1:20" x14ac:dyDescent="0.3">
      <c r="A16825" s="25"/>
      <c r="B16825"/>
      <c r="C16825"/>
      <c r="D16825"/>
      <c r="E16825"/>
      <c r="F16825"/>
      <c r="G16825"/>
      <c r="H16825" s="26"/>
      <c r="I16825" s="26"/>
      <c r="K16825"/>
      <c r="L16825"/>
      <c r="M16825"/>
      <c r="N16825"/>
      <c r="O16825"/>
      <c r="P16825"/>
      <c r="S16825"/>
    </row>
    <row r="16826" spans="1:20" x14ac:dyDescent="0.3">
      <c r="A16826" s="25"/>
      <c r="B16826"/>
      <c r="C16826"/>
      <c r="D16826"/>
      <c r="E16826"/>
      <c r="F16826"/>
      <c r="G16826"/>
      <c r="H16826" s="26"/>
      <c r="I16826" s="26"/>
      <c r="K16826"/>
      <c r="L16826"/>
      <c r="M16826"/>
      <c r="N16826"/>
      <c r="O16826"/>
      <c r="P16826"/>
      <c r="S16826"/>
    </row>
    <row r="16827" spans="1:20" x14ac:dyDescent="0.3">
      <c r="A16827" s="25"/>
      <c r="B16827"/>
      <c r="C16827"/>
      <c r="D16827"/>
      <c r="E16827"/>
      <c r="F16827"/>
      <c r="G16827"/>
      <c r="H16827" s="26"/>
      <c r="I16827" s="26"/>
      <c r="K16827"/>
      <c r="L16827"/>
      <c r="M16827"/>
      <c r="N16827"/>
      <c r="O16827"/>
      <c r="P16827"/>
      <c r="S16827"/>
    </row>
    <row r="16828" spans="1:20" x14ac:dyDescent="0.3">
      <c r="A16828" s="25"/>
      <c r="B16828"/>
      <c r="C16828"/>
      <c r="D16828"/>
      <c r="E16828"/>
      <c r="F16828"/>
      <c r="G16828"/>
      <c r="H16828" s="26"/>
      <c r="I16828" s="26"/>
      <c r="K16828"/>
      <c r="L16828"/>
      <c r="M16828"/>
      <c r="N16828"/>
      <c r="O16828"/>
      <c r="P16828"/>
      <c r="S16828"/>
    </row>
    <row r="16829" spans="1:20" x14ac:dyDescent="0.3">
      <c r="A16829" s="25"/>
      <c r="B16829"/>
      <c r="C16829"/>
      <c r="D16829"/>
      <c r="E16829"/>
      <c r="F16829"/>
      <c r="G16829"/>
      <c r="H16829" s="26"/>
      <c r="I16829" s="26"/>
      <c r="K16829"/>
      <c r="L16829"/>
      <c r="M16829"/>
      <c r="N16829"/>
      <c r="O16829"/>
      <c r="P16829"/>
      <c r="S16829"/>
    </row>
    <row r="16830" spans="1:20" x14ac:dyDescent="0.3">
      <c r="A16830" s="25"/>
      <c r="B16830"/>
      <c r="C16830"/>
      <c r="D16830"/>
      <c r="E16830"/>
      <c r="F16830"/>
      <c r="G16830"/>
      <c r="H16830" s="26"/>
      <c r="I16830" s="26"/>
      <c r="K16830"/>
      <c r="L16830"/>
      <c r="M16830"/>
      <c r="N16830"/>
      <c r="O16830"/>
      <c r="P16830"/>
      <c r="S16830"/>
    </row>
    <row r="16831" spans="1:20" x14ac:dyDescent="0.3">
      <c r="A16831" s="25"/>
      <c r="B16831"/>
      <c r="C16831"/>
      <c r="D16831"/>
      <c r="E16831"/>
      <c r="F16831"/>
      <c r="G16831"/>
      <c r="H16831" s="26"/>
      <c r="I16831" s="26"/>
      <c r="K16831"/>
      <c r="L16831"/>
      <c r="M16831"/>
      <c r="N16831"/>
      <c r="O16831"/>
      <c r="P16831"/>
      <c r="S16831"/>
    </row>
    <row r="16832" spans="1:20" x14ac:dyDescent="0.3">
      <c r="A16832" s="25"/>
      <c r="B16832"/>
      <c r="C16832"/>
      <c r="D16832"/>
      <c r="E16832"/>
      <c r="F16832"/>
      <c r="G16832"/>
      <c r="H16832" s="26"/>
      <c r="I16832" s="26"/>
      <c r="K16832"/>
      <c r="L16832"/>
      <c r="M16832"/>
      <c r="N16832"/>
      <c r="O16832"/>
      <c r="P16832"/>
      <c r="S16832"/>
      <c r="T16832" s="7"/>
    </row>
    <row r="16833" spans="1:20" x14ac:dyDescent="0.3">
      <c r="A16833" s="25"/>
      <c r="B16833"/>
      <c r="C16833"/>
      <c r="D16833"/>
      <c r="E16833"/>
      <c r="F16833"/>
      <c r="G16833"/>
      <c r="H16833" s="26"/>
      <c r="I16833" s="26"/>
      <c r="K16833"/>
      <c r="L16833"/>
      <c r="M16833"/>
      <c r="N16833"/>
      <c r="O16833"/>
      <c r="P16833"/>
      <c r="S16833"/>
      <c r="T16833" s="7"/>
    </row>
    <row r="16834" spans="1:20" x14ac:dyDescent="0.3">
      <c r="A16834" s="25"/>
      <c r="B16834"/>
      <c r="C16834"/>
      <c r="D16834"/>
      <c r="E16834"/>
      <c r="F16834"/>
      <c r="G16834"/>
      <c r="H16834" s="26"/>
      <c r="I16834" s="26"/>
      <c r="K16834"/>
      <c r="L16834"/>
      <c r="M16834"/>
      <c r="N16834"/>
      <c r="O16834"/>
      <c r="P16834"/>
      <c r="S16834"/>
    </row>
    <row r="16835" spans="1:20" x14ac:dyDescent="0.3">
      <c r="A16835" s="25"/>
      <c r="B16835"/>
      <c r="C16835"/>
      <c r="D16835"/>
      <c r="E16835"/>
      <c r="F16835"/>
      <c r="G16835"/>
      <c r="H16835" s="14"/>
      <c r="I16835" s="14"/>
      <c r="K16835"/>
      <c r="L16835"/>
      <c r="M16835"/>
      <c r="N16835"/>
      <c r="O16835"/>
      <c r="P16835"/>
      <c r="S16835"/>
    </row>
    <row r="16836" spans="1:20" x14ac:dyDescent="0.3">
      <c r="A16836" s="25"/>
      <c r="B16836"/>
      <c r="C16836"/>
      <c r="D16836"/>
      <c r="E16836"/>
      <c r="F16836"/>
      <c r="G16836"/>
      <c r="H16836" s="14"/>
      <c r="I16836" s="14"/>
      <c r="K16836"/>
      <c r="L16836"/>
      <c r="M16836"/>
      <c r="N16836"/>
      <c r="O16836"/>
      <c r="P16836"/>
      <c r="S16836"/>
    </row>
    <row r="16837" spans="1:20" x14ac:dyDescent="0.3">
      <c r="A16837" s="25"/>
      <c r="B16837"/>
      <c r="C16837"/>
      <c r="D16837"/>
      <c r="E16837"/>
      <c r="F16837"/>
      <c r="G16837"/>
      <c r="H16837" s="14"/>
      <c r="I16837" s="14"/>
      <c r="K16837"/>
      <c r="L16837"/>
      <c r="M16837"/>
      <c r="N16837"/>
      <c r="O16837"/>
      <c r="P16837"/>
      <c r="S16837"/>
    </row>
    <row r="16838" spans="1:20" x14ac:dyDescent="0.3">
      <c r="A16838" s="25"/>
      <c r="B16838"/>
      <c r="C16838"/>
      <c r="D16838"/>
      <c r="E16838"/>
      <c r="F16838"/>
      <c r="G16838"/>
      <c r="H16838" s="14"/>
      <c r="I16838" s="14"/>
      <c r="K16838"/>
      <c r="L16838"/>
      <c r="M16838"/>
      <c r="N16838"/>
      <c r="O16838"/>
      <c r="P16838"/>
      <c r="S16838"/>
    </row>
    <row r="16839" spans="1:20" x14ac:dyDescent="0.3">
      <c r="A16839" s="25"/>
      <c r="B16839"/>
      <c r="C16839"/>
      <c r="D16839"/>
      <c r="E16839"/>
      <c r="F16839"/>
      <c r="G16839"/>
      <c r="H16839" s="14"/>
      <c r="I16839" s="14"/>
      <c r="K16839"/>
      <c r="L16839"/>
      <c r="M16839"/>
      <c r="N16839"/>
      <c r="O16839"/>
      <c r="P16839"/>
      <c r="S16839"/>
    </row>
    <row r="16840" spans="1:20" x14ac:dyDescent="0.3">
      <c r="A16840" s="25"/>
      <c r="B16840"/>
      <c r="C16840"/>
      <c r="D16840"/>
      <c r="E16840"/>
      <c r="F16840"/>
      <c r="G16840"/>
      <c r="H16840" s="26"/>
      <c r="I16840" s="26"/>
      <c r="K16840"/>
      <c r="L16840"/>
      <c r="M16840"/>
      <c r="N16840"/>
      <c r="O16840"/>
      <c r="P16840"/>
      <c r="S16840"/>
    </row>
    <row r="16841" spans="1:20" x14ac:dyDescent="0.3">
      <c r="A16841" s="25"/>
      <c r="B16841"/>
      <c r="C16841"/>
      <c r="D16841"/>
      <c r="E16841"/>
      <c r="F16841"/>
      <c r="G16841"/>
      <c r="H16841" s="26"/>
      <c r="I16841" s="26"/>
      <c r="K16841"/>
      <c r="L16841"/>
      <c r="M16841"/>
      <c r="N16841"/>
      <c r="O16841"/>
      <c r="P16841"/>
      <c r="S16841"/>
    </row>
    <row r="16842" spans="1:20" x14ac:dyDescent="0.3">
      <c r="A16842" s="25"/>
      <c r="B16842"/>
      <c r="C16842"/>
      <c r="D16842"/>
      <c r="E16842"/>
      <c r="F16842"/>
      <c r="G16842"/>
      <c r="H16842" s="26"/>
      <c r="I16842" s="26"/>
      <c r="K16842"/>
      <c r="L16842"/>
      <c r="M16842"/>
      <c r="N16842"/>
      <c r="O16842"/>
      <c r="P16842"/>
      <c r="S16842"/>
      <c r="T16842" s="7"/>
    </row>
    <row r="16843" spans="1:20" x14ac:dyDescent="0.3">
      <c r="A16843" s="25"/>
      <c r="B16843"/>
      <c r="C16843"/>
      <c r="D16843"/>
      <c r="E16843"/>
      <c r="F16843"/>
      <c r="G16843"/>
      <c r="H16843" s="26"/>
      <c r="I16843" s="26"/>
      <c r="K16843"/>
      <c r="L16843"/>
      <c r="M16843"/>
      <c r="N16843"/>
      <c r="O16843"/>
      <c r="P16843"/>
      <c r="S16843"/>
      <c r="T16843" s="7"/>
    </row>
    <row r="16844" spans="1:20" x14ac:dyDescent="0.3">
      <c r="A16844" s="25"/>
      <c r="B16844"/>
      <c r="C16844"/>
      <c r="D16844"/>
      <c r="E16844"/>
      <c r="F16844"/>
      <c r="G16844"/>
      <c r="H16844" s="26"/>
      <c r="I16844" s="26"/>
      <c r="K16844"/>
      <c r="L16844"/>
      <c r="M16844"/>
      <c r="N16844"/>
      <c r="O16844"/>
      <c r="P16844"/>
      <c r="S16844"/>
    </row>
    <row r="16845" spans="1:20" x14ac:dyDescent="0.3">
      <c r="A16845" s="25"/>
      <c r="B16845"/>
      <c r="C16845"/>
      <c r="D16845"/>
      <c r="E16845"/>
      <c r="F16845"/>
      <c r="G16845"/>
      <c r="H16845" s="26"/>
      <c r="I16845" s="26"/>
      <c r="K16845"/>
      <c r="L16845"/>
      <c r="M16845"/>
      <c r="N16845"/>
      <c r="O16845"/>
      <c r="P16845"/>
      <c r="S16845"/>
    </row>
    <row r="16846" spans="1:20" x14ac:dyDescent="0.3">
      <c r="A16846" s="25"/>
      <c r="B16846"/>
      <c r="C16846"/>
      <c r="D16846"/>
      <c r="E16846"/>
      <c r="F16846"/>
      <c r="G16846"/>
      <c r="H16846" s="26"/>
      <c r="I16846" s="26"/>
      <c r="K16846"/>
      <c r="L16846"/>
      <c r="M16846"/>
      <c r="N16846"/>
      <c r="O16846"/>
      <c r="P16846"/>
      <c r="S16846"/>
    </row>
    <row r="16847" spans="1:20" x14ac:dyDescent="0.3">
      <c r="A16847" s="25"/>
      <c r="B16847"/>
      <c r="C16847"/>
      <c r="D16847"/>
      <c r="E16847"/>
      <c r="F16847"/>
      <c r="G16847"/>
      <c r="H16847" s="26"/>
      <c r="I16847" s="26"/>
      <c r="K16847"/>
      <c r="L16847"/>
      <c r="M16847"/>
      <c r="N16847"/>
      <c r="O16847"/>
      <c r="P16847"/>
      <c r="S16847"/>
    </row>
    <row r="16848" spans="1:20" x14ac:dyDescent="0.3">
      <c r="A16848" s="25"/>
      <c r="B16848"/>
      <c r="C16848"/>
      <c r="D16848"/>
      <c r="E16848"/>
      <c r="F16848"/>
      <c r="G16848"/>
      <c r="H16848" s="26"/>
      <c r="I16848" s="26"/>
      <c r="K16848"/>
      <c r="L16848"/>
      <c r="M16848"/>
      <c r="N16848"/>
      <c r="O16848"/>
      <c r="P16848"/>
      <c r="S16848"/>
    </row>
    <row r="16849" spans="1:19" x14ac:dyDescent="0.3">
      <c r="A16849" s="25"/>
      <c r="B16849"/>
      <c r="C16849"/>
      <c r="D16849"/>
      <c r="E16849"/>
      <c r="F16849"/>
      <c r="G16849"/>
      <c r="H16849" s="26"/>
      <c r="I16849" s="26"/>
      <c r="K16849"/>
      <c r="L16849"/>
      <c r="M16849"/>
      <c r="N16849"/>
      <c r="O16849"/>
      <c r="P16849"/>
      <c r="S16849"/>
    </row>
    <row r="16850" spans="1:19" x14ac:dyDescent="0.3">
      <c r="A16850" s="25"/>
      <c r="B16850"/>
      <c r="C16850"/>
      <c r="D16850"/>
      <c r="E16850"/>
      <c r="F16850"/>
      <c r="G16850"/>
      <c r="H16850" s="26"/>
      <c r="I16850" s="26"/>
      <c r="K16850"/>
      <c r="L16850"/>
      <c r="M16850"/>
      <c r="N16850"/>
      <c r="O16850"/>
      <c r="P16850"/>
      <c r="S16850"/>
    </row>
    <row r="16851" spans="1:19" x14ac:dyDescent="0.3">
      <c r="A16851" s="25"/>
      <c r="B16851"/>
      <c r="C16851"/>
      <c r="D16851"/>
      <c r="E16851"/>
      <c r="F16851"/>
      <c r="G16851"/>
      <c r="H16851" s="26"/>
      <c r="I16851" s="26"/>
      <c r="K16851"/>
      <c r="L16851"/>
      <c r="M16851"/>
      <c r="N16851"/>
      <c r="O16851"/>
      <c r="P16851"/>
      <c r="S16851"/>
    </row>
    <row r="16852" spans="1:19" x14ac:dyDescent="0.3">
      <c r="A16852" s="25"/>
      <c r="B16852"/>
      <c r="C16852"/>
      <c r="D16852"/>
      <c r="E16852"/>
      <c r="F16852"/>
      <c r="G16852"/>
      <c r="H16852" s="26"/>
      <c r="I16852" s="26"/>
      <c r="K16852"/>
      <c r="L16852"/>
      <c r="M16852"/>
      <c r="N16852"/>
      <c r="O16852"/>
      <c r="P16852"/>
      <c r="S16852"/>
    </row>
    <row r="16853" spans="1:19" x14ac:dyDescent="0.3">
      <c r="A16853" s="25"/>
      <c r="B16853"/>
      <c r="C16853"/>
      <c r="D16853"/>
      <c r="E16853"/>
      <c r="F16853"/>
      <c r="G16853"/>
      <c r="H16853" s="26"/>
      <c r="I16853" s="26"/>
      <c r="K16853"/>
      <c r="L16853"/>
      <c r="M16853"/>
      <c r="N16853"/>
      <c r="O16853"/>
      <c r="P16853"/>
      <c r="S16853"/>
    </row>
    <row r="16854" spans="1:19" x14ac:dyDescent="0.3">
      <c r="A16854" s="25"/>
      <c r="B16854"/>
      <c r="C16854"/>
      <c r="D16854"/>
      <c r="E16854"/>
      <c r="F16854"/>
      <c r="G16854"/>
      <c r="H16854" s="26"/>
      <c r="I16854" s="26"/>
      <c r="K16854"/>
      <c r="L16854"/>
      <c r="M16854"/>
      <c r="N16854"/>
      <c r="O16854"/>
      <c r="P16854"/>
      <c r="S16854"/>
    </row>
    <row r="16855" spans="1:19" x14ac:dyDescent="0.3">
      <c r="A16855" s="25"/>
      <c r="B16855"/>
      <c r="C16855"/>
      <c r="D16855"/>
      <c r="E16855"/>
      <c r="F16855"/>
      <c r="G16855"/>
      <c r="H16855" s="26"/>
      <c r="I16855" s="26"/>
      <c r="K16855"/>
      <c r="L16855"/>
      <c r="M16855"/>
      <c r="N16855"/>
      <c r="O16855"/>
      <c r="P16855"/>
      <c r="S16855"/>
    </row>
    <row r="16856" spans="1:19" x14ac:dyDescent="0.3">
      <c r="A16856" s="25"/>
      <c r="B16856"/>
      <c r="C16856"/>
      <c r="D16856"/>
      <c r="E16856"/>
      <c r="F16856"/>
      <c r="G16856"/>
      <c r="H16856" s="26"/>
      <c r="I16856" s="26"/>
      <c r="K16856"/>
      <c r="L16856"/>
      <c r="M16856"/>
      <c r="N16856"/>
      <c r="O16856"/>
      <c r="P16856"/>
      <c r="S16856"/>
    </row>
    <row r="16857" spans="1:19" x14ac:dyDescent="0.3">
      <c r="A16857" s="25"/>
      <c r="B16857"/>
      <c r="C16857"/>
      <c r="D16857"/>
      <c r="E16857"/>
      <c r="F16857"/>
      <c r="G16857"/>
      <c r="H16857" s="26"/>
      <c r="I16857" s="26"/>
      <c r="K16857"/>
      <c r="L16857"/>
      <c r="M16857"/>
      <c r="N16857"/>
      <c r="O16857"/>
      <c r="P16857"/>
      <c r="S16857"/>
    </row>
    <row r="16858" spans="1:19" x14ac:dyDescent="0.3">
      <c r="A16858" s="25"/>
      <c r="B16858"/>
      <c r="C16858"/>
      <c r="D16858"/>
      <c r="E16858"/>
      <c r="F16858"/>
      <c r="G16858"/>
      <c r="H16858" s="26"/>
      <c r="I16858" s="26"/>
      <c r="K16858"/>
      <c r="L16858"/>
      <c r="M16858"/>
      <c r="N16858"/>
      <c r="O16858"/>
      <c r="P16858"/>
      <c r="S16858"/>
    </row>
    <row r="16859" spans="1:19" x14ac:dyDescent="0.3">
      <c r="A16859" s="25"/>
      <c r="B16859"/>
      <c r="C16859"/>
      <c r="D16859"/>
      <c r="E16859"/>
      <c r="F16859"/>
      <c r="G16859"/>
      <c r="H16859" s="26"/>
      <c r="I16859" s="26"/>
      <c r="K16859"/>
      <c r="L16859"/>
      <c r="M16859"/>
      <c r="N16859"/>
      <c r="O16859"/>
      <c r="P16859"/>
      <c r="S16859"/>
    </row>
    <row r="16860" spans="1:19" x14ac:dyDescent="0.3">
      <c r="A16860" s="25"/>
      <c r="B16860"/>
      <c r="C16860"/>
      <c r="D16860"/>
      <c r="E16860"/>
      <c r="F16860"/>
      <c r="G16860"/>
      <c r="H16860" s="26"/>
      <c r="I16860" s="26"/>
      <c r="K16860"/>
      <c r="L16860"/>
      <c r="M16860"/>
      <c r="N16860"/>
      <c r="O16860"/>
      <c r="P16860"/>
      <c r="S16860"/>
    </row>
    <row r="16861" spans="1:19" x14ac:dyDescent="0.3">
      <c r="A16861" s="25"/>
      <c r="B16861"/>
      <c r="C16861"/>
      <c r="D16861"/>
      <c r="E16861"/>
      <c r="F16861"/>
      <c r="G16861"/>
      <c r="H16861" s="26"/>
      <c r="I16861" s="26"/>
      <c r="K16861"/>
      <c r="L16861"/>
      <c r="M16861"/>
      <c r="N16861"/>
      <c r="O16861"/>
      <c r="P16861"/>
      <c r="S16861"/>
    </row>
    <row r="16862" spans="1:19" x14ac:dyDescent="0.3">
      <c r="A16862" s="25"/>
      <c r="B16862"/>
      <c r="C16862"/>
      <c r="D16862"/>
      <c r="E16862"/>
      <c r="F16862"/>
      <c r="G16862"/>
      <c r="H16862" s="26"/>
      <c r="I16862" s="26"/>
      <c r="K16862"/>
      <c r="L16862"/>
      <c r="M16862"/>
      <c r="N16862"/>
      <c r="O16862"/>
      <c r="P16862"/>
      <c r="S16862"/>
    </row>
    <row r="16863" spans="1:19" x14ac:dyDescent="0.3">
      <c r="A16863" s="25"/>
      <c r="B16863"/>
      <c r="C16863"/>
      <c r="D16863"/>
      <c r="E16863"/>
      <c r="F16863"/>
      <c r="G16863"/>
      <c r="H16863" s="26"/>
      <c r="I16863" s="26"/>
      <c r="K16863"/>
      <c r="L16863"/>
      <c r="M16863"/>
      <c r="N16863"/>
      <c r="O16863"/>
      <c r="P16863"/>
      <c r="S16863"/>
    </row>
    <row r="16864" spans="1:19" x14ac:dyDescent="0.3">
      <c r="A16864" s="25"/>
      <c r="B16864"/>
      <c r="C16864"/>
      <c r="D16864"/>
      <c r="E16864"/>
      <c r="F16864"/>
      <c r="G16864"/>
      <c r="H16864" s="26"/>
      <c r="I16864" s="26"/>
      <c r="K16864"/>
      <c r="L16864"/>
      <c r="M16864"/>
      <c r="N16864"/>
      <c r="O16864"/>
      <c r="P16864"/>
      <c r="S16864"/>
    </row>
    <row r="16865" spans="1:20" x14ac:dyDescent="0.3">
      <c r="A16865" s="25"/>
      <c r="B16865"/>
      <c r="C16865"/>
      <c r="D16865"/>
      <c r="E16865"/>
      <c r="F16865"/>
      <c r="G16865"/>
      <c r="H16865" s="26"/>
      <c r="I16865" s="26"/>
      <c r="K16865"/>
      <c r="L16865"/>
      <c r="M16865"/>
      <c r="N16865"/>
      <c r="O16865"/>
      <c r="P16865"/>
      <c r="S16865"/>
    </row>
    <row r="16866" spans="1:20" x14ac:dyDescent="0.3">
      <c r="A16866" s="25"/>
      <c r="B16866"/>
      <c r="C16866"/>
      <c r="D16866"/>
      <c r="E16866"/>
      <c r="F16866"/>
      <c r="G16866"/>
      <c r="H16866" s="26"/>
      <c r="I16866" s="26"/>
      <c r="K16866"/>
      <c r="L16866"/>
      <c r="M16866"/>
      <c r="N16866"/>
      <c r="O16866"/>
      <c r="P16866"/>
      <c r="S16866"/>
      <c r="T16866" s="7"/>
    </row>
    <row r="16867" spans="1:20" x14ac:dyDescent="0.3">
      <c r="A16867" s="25"/>
      <c r="B16867"/>
      <c r="C16867"/>
      <c r="D16867"/>
      <c r="E16867"/>
      <c r="F16867"/>
      <c r="G16867"/>
      <c r="H16867" s="26"/>
      <c r="I16867" s="26"/>
      <c r="K16867"/>
      <c r="L16867"/>
      <c r="M16867"/>
      <c r="N16867"/>
      <c r="O16867"/>
      <c r="P16867"/>
      <c r="S16867"/>
    </row>
    <row r="16868" spans="1:20" x14ac:dyDescent="0.3">
      <c r="A16868" s="25"/>
      <c r="B16868"/>
      <c r="C16868"/>
      <c r="D16868"/>
      <c r="E16868"/>
      <c r="F16868"/>
      <c r="G16868"/>
      <c r="H16868"/>
      <c r="I16868" s="26"/>
      <c r="K16868"/>
      <c r="L16868"/>
      <c r="M16868"/>
      <c r="N16868"/>
      <c r="O16868"/>
      <c r="P16868"/>
      <c r="S16868"/>
    </row>
    <row r="16869" spans="1:20" x14ac:dyDescent="0.3">
      <c r="A16869" s="25"/>
      <c r="B16869"/>
      <c r="C16869"/>
      <c r="D16869"/>
      <c r="E16869"/>
      <c r="F16869"/>
      <c r="G16869"/>
      <c r="H16869"/>
      <c r="I16869" s="26"/>
      <c r="K16869"/>
      <c r="L16869"/>
      <c r="M16869"/>
      <c r="N16869"/>
      <c r="O16869"/>
      <c r="P16869"/>
      <c r="S16869"/>
    </row>
    <row r="16870" spans="1:20" x14ac:dyDescent="0.3">
      <c r="A16870" s="25"/>
      <c r="B16870"/>
      <c r="C16870"/>
      <c r="D16870"/>
      <c r="E16870"/>
      <c r="F16870"/>
      <c r="G16870"/>
      <c r="H16870"/>
      <c r="I16870" s="26"/>
      <c r="K16870"/>
      <c r="L16870"/>
      <c r="M16870"/>
      <c r="N16870"/>
      <c r="O16870"/>
      <c r="P16870"/>
      <c r="S16870"/>
    </row>
    <row r="16871" spans="1:20" x14ac:dyDescent="0.3">
      <c r="A16871" s="25"/>
      <c r="B16871"/>
      <c r="C16871"/>
      <c r="D16871"/>
      <c r="E16871"/>
      <c r="F16871"/>
      <c r="G16871"/>
      <c r="H16871"/>
      <c r="I16871" s="26"/>
      <c r="K16871"/>
      <c r="L16871"/>
      <c r="M16871"/>
      <c r="N16871"/>
      <c r="O16871"/>
      <c r="P16871"/>
      <c r="S16871"/>
    </row>
    <row r="16872" spans="1:20" x14ac:dyDescent="0.3">
      <c r="A16872" s="25"/>
      <c r="B16872"/>
      <c r="C16872"/>
      <c r="D16872"/>
      <c r="E16872"/>
      <c r="F16872"/>
      <c r="G16872"/>
      <c r="H16872"/>
      <c r="I16872" s="26"/>
      <c r="K16872"/>
      <c r="L16872"/>
      <c r="M16872"/>
      <c r="N16872"/>
      <c r="O16872"/>
      <c r="P16872"/>
      <c r="S16872"/>
    </row>
    <row r="16873" spans="1:20" x14ac:dyDescent="0.3">
      <c r="A16873" s="25"/>
      <c r="B16873"/>
      <c r="C16873"/>
      <c r="D16873"/>
      <c r="E16873"/>
      <c r="F16873"/>
      <c r="G16873"/>
      <c r="H16873"/>
      <c r="I16873" s="26"/>
      <c r="K16873"/>
      <c r="L16873"/>
      <c r="M16873"/>
      <c r="N16873"/>
      <c r="O16873"/>
      <c r="P16873"/>
      <c r="S16873"/>
    </row>
    <row r="16874" spans="1:20" x14ac:dyDescent="0.3">
      <c r="A16874" s="25"/>
      <c r="B16874"/>
      <c r="C16874"/>
      <c r="D16874"/>
      <c r="E16874"/>
      <c r="F16874"/>
      <c r="G16874"/>
      <c r="H16874" s="26"/>
      <c r="I16874" s="26"/>
      <c r="K16874"/>
      <c r="L16874"/>
      <c r="M16874"/>
      <c r="N16874"/>
      <c r="O16874"/>
      <c r="P16874"/>
      <c r="S16874"/>
    </row>
    <row r="16875" spans="1:20" x14ac:dyDescent="0.3">
      <c r="A16875" s="25"/>
      <c r="B16875"/>
      <c r="C16875"/>
      <c r="D16875"/>
      <c r="E16875"/>
      <c r="F16875"/>
      <c r="G16875"/>
      <c r="H16875" s="26"/>
      <c r="I16875" s="26"/>
      <c r="K16875"/>
      <c r="L16875"/>
      <c r="M16875"/>
      <c r="N16875"/>
      <c r="O16875"/>
      <c r="P16875"/>
      <c r="S16875"/>
    </row>
    <row r="16876" spans="1:20" x14ac:dyDescent="0.3">
      <c r="A16876" s="25"/>
      <c r="B16876"/>
      <c r="C16876"/>
      <c r="D16876"/>
      <c r="E16876"/>
      <c r="F16876"/>
      <c r="G16876"/>
      <c r="H16876" s="26"/>
      <c r="I16876" s="26"/>
      <c r="K16876"/>
      <c r="L16876"/>
      <c r="M16876"/>
      <c r="N16876"/>
      <c r="O16876"/>
      <c r="P16876"/>
      <c r="S16876"/>
    </row>
    <row r="16877" spans="1:20" x14ac:dyDescent="0.3">
      <c r="A16877" s="25"/>
      <c r="B16877"/>
      <c r="C16877"/>
      <c r="D16877"/>
      <c r="E16877"/>
      <c r="F16877"/>
      <c r="G16877"/>
      <c r="H16877" s="26"/>
      <c r="I16877" s="26"/>
      <c r="K16877"/>
      <c r="L16877"/>
      <c r="M16877"/>
      <c r="N16877"/>
      <c r="O16877"/>
      <c r="P16877"/>
      <c r="S16877"/>
    </row>
    <row r="16878" spans="1:20" x14ac:dyDescent="0.3">
      <c r="A16878" s="25"/>
      <c r="B16878"/>
      <c r="C16878"/>
      <c r="D16878"/>
      <c r="E16878"/>
      <c r="F16878"/>
      <c r="G16878"/>
      <c r="H16878" s="26"/>
      <c r="I16878" s="26"/>
      <c r="K16878"/>
      <c r="L16878"/>
      <c r="M16878"/>
      <c r="N16878"/>
      <c r="O16878"/>
      <c r="P16878"/>
      <c r="S16878"/>
    </row>
    <row r="16879" spans="1:20" x14ac:dyDescent="0.3">
      <c r="A16879" s="25"/>
      <c r="B16879"/>
      <c r="C16879"/>
      <c r="D16879"/>
      <c r="E16879"/>
      <c r="F16879"/>
      <c r="G16879"/>
      <c r="H16879" s="26"/>
      <c r="I16879" s="26"/>
      <c r="K16879"/>
      <c r="L16879"/>
      <c r="M16879"/>
      <c r="N16879"/>
      <c r="O16879"/>
      <c r="P16879"/>
      <c r="S16879"/>
    </row>
    <row r="16880" spans="1:20" x14ac:dyDescent="0.3">
      <c r="A16880" s="25"/>
      <c r="B16880"/>
      <c r="C16880"/>
      <c r="D16880"/>
      <c r="E16880"/>
      <c r="F16880"/>
      <c r="G16880"/>
      <c r="H16880" s="26"/>
      <c r="I16880" s="26"/>
      <c r="K16880"/>
      <c r="L16880"/>
      <c r="M16880"/>
      <c r="N16880"/>
      <c r="O16880"/>
      <c r="P16880"/>
      <c r="S16880"/>
    </row>
    <row r="16881" spans="1:19" x14ac:dyDescent="0.3">
      <c r="A16881" s="25"/>
      <c r="B16881"/>
      <c r="C16881"/>
      <c r="D16881"/>
      <c r="E16881"/>
      <c r="F16881"/>
      <c r="G16881"/>
      <c r="H16881" s="26"/>
      <c r="I16881" s="26"/>
      <c r="K16881"/>
      <c r="L16881"/>
      <c r="M16881"/>
      <c r="N16881"/>
      <c r="O16881"/>
      <c r="P16881"/>
      <c r="S16881"/>
    </row>
    <row r="16882" spans="1:19" x14ac:dyDescent="0.3">
      <c r="A16882" s="25"/>
      <c r="B16882"/>
      <c r="C16882"/>
      <c r="D16882"/>
      <c r="E16882"/>
      <c r="F16882"/>
      <c r="G16882"/>
      <c r="H16882" s="26"/>
      <c r="I16882" s="26"/>
      <c r="K16882"/>
      <c r="L16882"/>
      <c r="M16882"/>
      <c r="N16882"/>
      <c r="O16882"/>
      <c r="P16882"/>
      <c r="S16882"/>
    </row>
    <row r="16883" spans="1:19" x14ac:dyDescent="0.3">
      <c r="A16883" s="25"/>
      <c r="B16883"/>
      <c r="C16883"/>
      <c r="D16883"/>
      <c r="E16883"/>
      <c r="F16883"/>
      <c r="G16883"/>
      <c r="H16883" s="26"/>
      <c r="I16883" s="26"/>
      <c r="K16883"/>
      <c r="L16883"/>
      <c r="M16883"/>
      <c r="N16883"/>
      <c r="O16883"/>
      <c r="P16883"/>
      <c r="S16883"/>
    </row>
    <row r="16884" spans="1:19" x14ac:dyDescent="0.3">
      <c r="A16884" s="25"/>
      <c r="B16884"/>
      <c r="C16884"/>
      <c r="D16884"/>
      <c r="E16884"/>
      <c r="F16884"/>
      <c r="G16884"/>
      <c r="H16884" s="26"/>
      <c r="I16884" s="26"/>
      <c r="K16884"/>
      <c r="L16884"/>
      <c r="M16884"/>
      <c r="N16884"/>
      <c r="O16884"/>
      <c r="P16884"/>
      <c r="S16884"/>
    </row>
    <row r="16885" spans="1:19" x14ac:dyDescent="0.3">
      <c r="A16885" s="25"/>
      <c r="B16885"/>
      <c r="C16885"/>
      <c r="D16885"/>
      <c r="E16885"/>
      <c r="F16885"/>
      <c r="G16885"/>
      <c r="H16885" s="26"/>
      <c r="I16885" s="26"/>
      <c r="K16885"/>
      <c r="L16885"/>
      <c r="M16885"/>
      <c r="N16885"/>
      <c r="O16885"/>
      <c r="P16885"/>
      <c r="S16885"/>
    </row>
    <row r="16886" spans="1:19" x14ac:dyDescent="0.3">
      <c r="A16886" s="25"/>
      <c r="B16886"/>
      <c r="C16886"/>
      <c r="D16886"/>
      <c r="E16886"/>
      <c r="F16886"/>
      <c r="G16886"/>
      <c r="H16886" s="26"/>
      <c r="I16886" s="26"/>
      <c r="K16886"/>
      <c r="L16886"/>
      <c r="M16886"/>
      <c r="N16886"/>
      <c r="O16886"/>
      <c r="P16886"/>
      <c r="S16886"/>
    </row>
    <row r="16887" spans="1:19" x14ac:dyDescent="0.3">
      <c r="A16887" s="25"/>
      <c r="B16887"/>
      <c r="C16887"/>
      <c r="D16887"/>
      <c r="E16887"/>
      <c r="F16887"/>
      <c r="G16887"/>
      <c r="H16887" s="26"/>
      <c r="I16887" s="26"/>
      <c r="K16887"/>
      <c r="L16887"/>
      <c r="M16887"/>
      <c r="N16887"/>
      <c r="O16887"/>
      <c r="P16887"/>
      <c r="S16887"/>
    </row>
    <row r="16888" spans="1:19" x14ac:dyDescent="0.3">
      <c r="A16888" s="25"/>
      <c r="B16888"/>
      <c r="C16888"/>
      <c r="D16888"/>
      <c r="E16888"/>
      <c r="F16888"/>
      <c r="G16888"/>
      <c r="H16888" s="26"/>
      <c r="I16888" s="26"/>
      <c r="K16888"/>
      <c r="L16888"/>
      <c r="M16888"/>
      <c r="N16888"/>
      <c r="O16888"/>
      <c r="P16888"/>
      <c r="S16888"/>
    </row>
    <row r="16889" spans="1:19" x14ac:dyDescent="0.3">
      <c r="A16889" s="25"/>
      <c r="B16889"/>
      <c r="C16889"/>
      <c r="D16889"/>
      <c r="E16889"/>
      <c r="F16889"/>
      <c r="G16889"/>
      <c r="H16889" s="26"/>
      <c r="I16889" s="26"/>
      <c r="K16889"/>
      <c r="L16889"/>
      <c r="M16889"/>
      <c r="N16889"/>
      <c r="O16889"/>
      <c r="P16889"/>
      <c r="S16889"/>
    </row>
    <row r="16890" spans="1:19" x14ac:dyDescent="0.3">
      <c r="A16890" s="25"/>
      <c r="B16890"/>
      <c r="C16890"/>
      <c r="D16890"/>
      <c r="E16890"/>
      <c r="F16890"/>
      <c r="G16890"/>
      <c r="H16890" s="26"/>
      <c r="I16890" s="26"/>
      <c r="K16890"/>
      <c r="L16890"/>
      <c r="M16890"/>
      <c r="N16890"/>
      <c r="O16890"/>
      <c r="P16890"/>
      <c r="S16890"/>
    </row>
    <row r="16891" spans="1:19" x14ac:dyDescent="0.3">
      <c r="A16891" s="25"/>
      <c r="B16891"/>
      <c r="C16891"/>
      <c r="D16891"/>
      <c r="E16891"/>
      <c r="F16891"/>
      <c r="G16891"/>
      <c r="H16891" s="26"/>
      <c r="I16891" s="26"/>
      <c r="K16891"/>
      <c r="L16891"/>
      <c r="M16891"/>
      <c r="N16891"/>
      <c r="O16891"/>
      <c r="P16891"/>
      <c r="S16891"/>
    </row>
    <row r="16892" spans="1:19" x14ac:dyDescent="0.3">
      <c r="A16892" s="25"/>
      <c r="B16892"/>
      <c r="C16892"/>
      <c r="D16892"/>
      <c r="E16892"/>
      <c r="F16892"/>
      <c r="G16892"/>
      <c r="H16892" s="14"/>
      <c r="I16892" s="14"/>
      <c r="K16892"/>
      <c r="L16892"/>
      <c r="M16892"/>
      <c r="N16892"/>
      <c r="O16892"/>
      <c r="P16892"/>
      <c r="S16892"/>
    </row>
    <row r="16893" spans="1:19" x14ac:dyDescent="0.3">
      <c r="A16893" s="25"/>
      <c r="B16893"/>
      <c r="C16893"/>
      <c r="D16893"/>
      <c r="E16893"/>
      <c r="F16893"/>
      <c r="G16893"/>
      <c r="H16893" s="14"/>
      <c r="I16893" s="14"/>
      <c r="K16893"/>
      <c r="L16893"/>
      <c r="M16893"/>
      <c r="N16893"/>
      <c r="O16893"/>
      <c r="P16893"/>
      <c r="S16893"/>
    </row>
    <row r="16894" spans="1:19" x14ac:dyDescent="0.3">
      <c r="A16894" s="25"/>
      <c r="B16894"/>
      <c r="C16894"/>
      <c r="D16894"/>
      <c r="E16894"/>
      <c r="F16894"/>
      <c r="G16894"/>
      <c r="H16894" s="14"/>
      <c r="I16894" s="14"/>
      <c r="K16894"/>
      <c r="L16894"/>
      <c r="M16894"/>
      <c r="N16894"/>
      <c r="O16894"/>
      <c r="P16894"/>
      <c r="S16894"/>
    </row>
    <row r="16895" spans="1:19" x14ac:dyDescent="0.3">
      <c r="A16895" s="25"/>
      <c r="B16895"/>
      <c r="C16895"/>
      <c r="D16895"/>
      <c r="E16895"/>
      <c r="F16895"/>
      <c r="G16895"/>
      <c r="H16895" s="14"/>
      <c r="I16895" s="14"/>
      <c r="K16895"/>
      <c r="L16895"/>
      <c r="M16895"/>
      <c r="N16895"/>
      <c r="O16895"/>
      <c r="P16895"/>
      <c r="S16895"/>
    </row>
    <row r="16896" spans="1:19" x14ac:dyDescent="0.3">
      <c r="A16896" s="25"/>
      <c r="B16896"/>
      <c r="C16896"/>
      <c r="D16896"/>
      <c r="E16896"/>
      <c r="F16896"/>
      <c r="G16896"/>
      <c r="H16896" s="14"/>
      <c r="I16896" s="14"/>
      <c r="K16896"/>
      <c r="L16896"/>
      <c r="M16896"/>
      <c r="N16896"/>
      <c r="O16896"/>
      <c r="P16896"/>
      <c r="S16896"/>
    </row>
    <row r="16897" spans="1:20" x14ac:dyDescent="0.3">
      <c r="A16897" s="25"/>
      <c r="B16897"/>
      <c r="C16897"/>
      <c r="D16897"/>
      <c r="E16897"/>
      <c r="F16897"/>
      <c r="G16897"/>
      <c r="H16897" s="14"/>
      <c r="I16897" s="14"/>
      <c r="K16897"/>
      <c r="L16897"/>
      <c r="M16897"/>
      <c r="N16897"/>
      <c r="O16897"/>
      <c r="P16897"/>
      <c r="S16897"/>
    </row>
    <row r="16898" spans="1:20" x14ac:dyDescent="0.3">
      <c r="A16898" s="25"/>
      <c r="B16898"/>
      <c r="C16898"/>
      <c r="D16898"/>
      <c r="E16898"/>
      <c r="F16898"/>
      <c r="G16898"/>
      <c r="H16898"/>
      <c r="I16898" s="14"/>
      <c r="K16898"/>
      <c r="L16898"/>
      <c r="M16898"/>
      <c r="N16898"/>
      <c r="O16898"/>
      <c r="P16898"/>
      <c r="S16898"/>
    </row>
    <row r="16899" spans="1:20" x14ac:dyDescent="0.3">
      <c r="A16899" s="25"/>
      <c r="B16899"/>
      <c r="C16899"/>
      <c r="D16899"/>
      <c r="E16899"/>
      <c r="F16899"/>
      <c r="G16899"/>
      <c r="H16899"/>
      <c r="I16899"/>
      <c r="K16899"/>
      <c r="L16899"/>
      <c r="M16899"/>
      <c r="N16899"/>
      <c r="O16899"/>
      <c r="P16899"/>
      <c r="S16899"/>
    </row>
    <row r="16900" spans="1:20" x14ac:dyDescent="0.3">
      <c r="A16900" s="25"/>
      <c r="B16900"/>
      <c r="C16900"/>
      <c r="D16900"/>
      <c r="E16900"/>
      <c r="F16900"/>
      <c r="G16900"/>
      <c r="H16900"/>
      <c r="I16900"/>
      <c r="K16900"/>
      <c r="L16900"/>
      <c r="M16900"/>
      <c r="N16900"/>
      <c r="O16900"/>
      <c r="P16900"/>
      <c r="S16900"/>
    </row>
    <row r="16901" spans="1:20" x14ac:dyDescent="0.3">
      <c r="A16901" s="25"/>
      <c r="B16901"/>
      <c r="C16901"/>
      <c r="D16901"/>
      <c r="E16901"/>
      <c r="F16901"/>
      <c r="G16901"/>
      <c r="H16901" s="14"/>
      <c r="I16901" s="14"/>
      <c r="K16901"/>
      <c r="L16901"/>
      <c r="M16901"/>
      <c r="N16901"/>
      <c r="O16901"/>
      <c r="P16901"/>
      <c r="S16901"/>
    </row>
    <row r="16902" spans="1:20" x14ac:dyDescent="0.3">
      <c r="A16902" s="25"/>
      <c r="B16902"/>
      <c r="C16902"/>
      <c r="D16902"/>
      <c r="E16902"/>
      <c r="F16902"/>
      <c r="G16902"/>
      <c r="H16902" s="14"/>
      <c r="I16902" s="14"/>
      <c r="K16902"/>
      <c r="L16902"/>
      <c r="M16902"/>
      <c r="N16902"/>
      <c r="O16902"/>
      <c r="P16902"/>
      <c r="S16902"/>
    </row>
    <row r="16903" spans="1:20" x14ac:dyDescent="0.3">
      <c r="A16903" s="25"/>
      <c r="B16903"/>
      <c r="C16903"/>
      <c r="D16903"/>
      <c r="E16903"/>
      <c r="F16903"/>
      <c r="G16903"/>
      <c r="H16903" s="14"/>
      <c r="I16903" s="14"/>
      <c r="K16903"/>
      <c r="L16903"/>
      <c r="M16903"/>
      <c r="N16903"/>
      <c r="O16903"/>
      <c r="P16903"/>
      <c r="S16903"/>
    </row>
    <row r="16904" spans="1:20" x14ac:dyDescent="0.3">
      <c r="A16904" s="25"/>
      <c r="B16904"/>
      <c r="C16904"/>
      <c r="D16904"/>
      <c r="E16904"/>
      <c r="F16904"/>
      <c r="G16904"/>
      <c r="H16904" s="14"/>
      <c r="I16904" s="14"/>
      <c r="K16904"/>
      <c r="L16904"/>
      <c r="M16904"/>
      <c r="N16904"/>
      <c r="O16904"/>
      <c r="P16904"/>
      <c r="S16904"/>
    </row>
    <row r="16905" spans="1:20" x14ac:dyDescent="0.3">
      <c r="A16905" s="25"/>
      <c r="B16905"/>
      <c r="C16905"/>
      <c r="D16905"/>
      <c r="E16905"/>
      <c r="F16905"/>
      <c r="G16905"/>
      <c r="H16905" s="14"/>
      <c r="I16905" s="14"/>
      <c r="K16905"/>
      <c r="L16905"/>
      <c r="M16905"/>
      <c r="N16905"/>
      <c r="O16905"/>
      <c r="P16905"/>
      <c r="S16905"/>
    </row>
    <row r="16906" spans="1:20" x14ac:dyDescent="0.3">
      <c r="A16906" s="25"/>
      <c r="B16906"/>
      <c r="C16906"/>
      <c r="D16906"/>
      <c r="E16906"/>
      <c r="F16906"/>
      <c r="G16906"/>
      <c r="H16906" s="14"/>
      <c r="I16906" s="14"/>
      <c r="K16906"/>
      <c r="L16906"/>
      <c r="M16906"/>
      <c r="N16906"/>
      <c r="O16906"/>
      <c r="P16906"/>
      <c r="S16906"/>
    </row>
    <row r="16907" spans="1:20" x14ac:dyDescent="0.3">
      <c r="A16907" s="25"/>
      <c r="B16907"/>
      <c r="C16907"/>
      <c r="D16907"/>
      <c r="E16907"/>
      <c r="F16907"/>
      <c r="G16907"/>
      <c r="H16907"/>
      <c r="I16907"/>
      <c r="K16907"/>
      <c r="L16907"/>
      <c r="M16907"/>
      <c r="N16907"/>
      <c r="O16907"/>
      <c r="P16907"/>
      <c r="S16907"/>
      <c r="T16907" s="7"/>
    </row>
    <row r="16908" spans="1:20" x14ac:dyDescent="0.3">
      <c r="A16908" s="25"/>
      <c r="B16908"/>
      <c r="C16908"/>
      <c r="D16908"/>
      <c r="E16908"/>
      <c r="F16908"/>
      <c r="G16908"/>
      <c r="H16908"/>
      <c r="I16908"/>
      <c r="K16908"/>
      <c r="L16908"/>
      <c r="M16908"/>
      <c r="N16908"/>
      <c r="O16908"/>
      <c r="P16908"/>
      <c r="S16908"/>
    </row>
    <row r="16909" spans="1:20" x14ac:dyDescent="0.3">
      <c r="A16909" s="25"/>
      <c r="B16909"/>
      <c r="C16909"/>
      <c r="D16909"/>
      <c r="E16909"/>
      <c r="F16909"/>
      <c r="G16909"/>
      <c r="H16909"/>
      <c r="I16909"/>
      <c r="K16909"/>
      <c r="L16909"/>
      <c r="M16909"/>
      <c r="N16909"/>
      <c r="O16909"/>
      <c r="P16909"/>
      <c r="S16909"/>
    </row>
    <row r="16910" spans="1:20" x14ac:dyDescent="0.3">
      <c r="A16910" s="25"/>
      <c r="B16910"/>
      <c r="C16910"/>
      <c r="D16910"/>
      <c r="E16910"/>
      <c r="F16910"/>
      <c r="G16910"/>
      <c r="H16910"/>
      <c r="I16910" s="14"/>
      <c r="K16910"/>
      <c r="L16910"/>
      <c r="M16910"/>
      <c r="N16910"/>
      <c r="O16910"/>
      <c r="P16910"/>
      <c r="S16910"/>
    </row>
    <row r="16911" spans="1:20" x14ac:dyDescent="0.3">
      <c r="A16911" s="25"/>
      <c r="B16911"/>
      <c r="C16911"/>
      <c r="D16911"/>
      <c r="E16911"/>
      <c r="F16911"/>
      <c r="G16911"/>
      <c r="H16911"/>
      <c r="I16911"/>
      <c r="K16911"/>
      <c r="L16911"/>
      <c r="M16911"/>
      <c r="N16911"/>
      <c r="O16911"/>
      <c r="P16911"/>
      <c r="S16911"/>
    </row>
    <row r="16912" spans="1:20" x14ac:dyDescent="0.3">
      <c r="A16912" s="25"/>
      <c r="B16912"/>
      <c r="C16912"/>
      <c r="D16912"/>
      <c r="E16912"/>
      <c r="F16912"/>
      <c r="G16912"/>
      <c r="H16912"/>
      <c r="I16912"/>
      <c r="K16912"/>
      <c r="L16912"/>
      <c r="M16912"/>
      <c r="N16912"/>
      <c r="O16912"/>
      <c r="P16912"/>
      <c r="S16912"/>
    </row>
    <row r="16913" spans="1:20" x14ac:dyDescent="0.3">
      <c r="A16913" s="25"/>
      <c r="B16913"/>
      <c r="C16913"/>
      <c r="D16913"/>
      <c r="E16913"/>
      <c r="F16913"/>
      <c r="G16913"/>
      <c r="H16913"/>
      <c r="I16913" s="26"/>
      <c r="K16913"/>
      <c r="L16913"/>
      <c r="M16913"/>
      <c r="N16913"/>
      <c r="O16913"/>
      <c r="P16913"/>
      <c r="S16913"/>
    </row>
    <row r="16914" spans="1:20" x14ac:dyDescent="0.3">
      <c r="A16914" s="25"/>
      <c r="B16914"/>
      <c r="C16914"/>
      <c r="D16914"/>
      <c r="E16914"/>
      <c r="F16914"/>
      <c r="G16914"/>
      <c r="H16914"/>
      <c r="I16914" s="26"/>
      <c r="K16914"/>
      <c r="L16914"/>
      <c r="M16914"/>
      <c r="N16914"/>
      <c r="O16914"/>
      <c r="P16914"/>
      <c r="S16914"/>
    </row>
    <row r="16915" spans="1:20" x14ac:dyDescent="0.3">
      <c r="A16915" s="25"/>
      <c r="B16915"/>
      <c r="C16915"/>
      <c r="D16915"/>
      <c r="E16915"/>
      <c r="F16915"/>
      <c r="G16915"/>
      <c r="H16915"/>
      <c r="I16915" s="26"/>
      <c r="K16915"/>
      <c r="L16915"/>
      <c r="M16915"/>
      <c r="N16915"/>
      <c r="O16915"/>
      <c r="P16915"/>
      <c r="S16915"/>
    </row>
    <row r="16916" spans="1:20" x14ac:dyDescent="0.3">
      <c r="A16916" s="25"/>
      <c r="B16916"/>
      <c r="C16916"/>
      <c r="D16916"/>
      <c r="E16916"/>
      <c r="F16916"/>
      <c r="G16916"/>
      <c r="H16916" s="14"/>
      <c r="I16916" s="26"/>
      <c r="K16916"/>
      <c r="L16916"/>
      <c r="M16916"/>
      <c r="N16916"/>
      <c r="O16916"/>
      <c r="P16916"/>
      <c r="S16916"/>
    </row>
    <row r="16917" spans="1:20" x14ac:dyDescent="0.3">
      <c r="A16917" s="25"/>
      <c r="B16917"/>
      <c r="C16917"/>
      <c r="D16917"/>
      <c r="E16917"/>
      <c r="F16917"/>
      <c r="G16917"/>
      <c r="H16917" s="14"/>
      <c r="I16917" s="26"/>
      <c r="K16917"/>
      <c r="L16917"/>
      <c r="M16917"/>
      <c r="N16917"/>
      <c r="O16917"/>
      <c r="P16917"/>
      <c r="S16917"/>
    </row>
    <row r="16918" spans="1:20" x14ac:dyDescent="0.3">
      <c r="A16918" s="25"/>
      <c r="B16918"/>
      <c r="C16918"/>
      <c r="D16918"/>
      <c r="E16918"/>
      <c r="F16918"/>
      <c r="G16918"/>
      <c r="H16918" s="14"/>
      <c r="I16918" s="26"/>
      <c r="K16918"/>
      <c r="L16918"/>
      <c r="M16918"/>
      <c r="N16918"/>
      <c r="O16918"/>
      <c r="P16918"/>
      <c r="S16918"/>
      <c r="T16918" s="7"/>
    </row>
    <row r="16919" spans="1:20" x14ac:dyDescent="0.3">
      <c r="A16919" s="25"/>
      <c r="B16919"/>
      <c r="C16919"/>
      <c r="D16919"/>
      <c r="E16919"/>
      <c r="F16919"/>
      <c r="G16919"/>
      <c r="H16919" s="14"/>
      <c r="I16919" s="26"/>
      <c r="K16919"/>
      <c r="L16919"/>
      <c r="M16919"/>
      <c r="N16919"/>
      <c r="O16919"/>
      <c r="P16919"/>
      <c r="S16919"/>
      <c r="T16919" s="7"/>
    </row>
    <row r="16920" spans="1:20" x14ac:dyDescent="0.3">
      <c r="A16920" s="25"/>
      <c r="B16920"/>
      <c r="C16920"/>
      <c r="D16920"/>
      <c r="E16920"/>
      <c r="F16920"/>
      <c r="G16920"/>
      <c r="H16920" s="14"/>
      <c r="I16920" s="26"/>
      <c r="K16920"/>
      <c r="L16920"/>
      <c r="M16920"/>
      <c r="N16920"/>
      <c r="O16920"/>
      <c r="P16920"/>
      <c r="S16920"/>
    </row>
    <row r="16921" spans="1:20" x14ac:dyDescent="0.3">
      <c r="A16921" s="25"/>
      <c r="B16921"/>
      <c r="C16921"/>
      <c r="D16921"/>
      <c r="E16921"/>
      <c r="F16921"/>
      <c r="G16921"/>
      <c r="H16921" s="14"/>
      <c r="I16921" s="26"/>
      <c r="K16921"/>
      <c r="L16921"/>
      <c r="M16921"/>
      <c r="N16921"/>
      <c r="O16921"/>
      <c r="P16921"/>
      <c r="S16921"/>
    </row>
    <row r="16922" spans="1:20" x14ac:dyDescent="0.3">
      <c r="A16922" s="25"/>
      <c r="B16922"/>
      <c r="C16922"/>
      <c r="D16922"/>
      <c r="E16922"/>
      <c r="F16922"/>
      <c r="G16922"/>
      <c r="H16922" s="14"/>
      <c r="I16922" s="14"/>
      <c r="K16922"/>
      <c r="L16922"/>
      <c r="M16922"/>
      <c r="N16922"/>
      <c r="O16922"/>
      <c r="P16922"/>
      <c r="S16922"/>
    </row>
    <row r="16923" spans="1:20" x14ac:dyDescent="0.3">
      <c r="A16923" s="25"/>
      <c r="B16923"/>
      <c r="C16923"/>
      <c r="D16923"/>
      <c r="E16923"/>
      <c r="F16923"/>
      <c r="G16923"/>
      <c r="H16923" s="14"/>
      <c r="I16923" s="14"/>
      <c r="K16923"/>
      <c r="L16923"/>
      <c r="M16923"/>
      <c r="N16923"/>
      <c r="O16923"/>
      <c r="P16923"/>
      <c r="S16923"/>
    </row>
    <row r="16924" spans="1:20" x14ac:dyDescent="0.3">
      <c r="A16924" s="25"/>
      <c r="B16924"/>
      <c r="C16924"/>
      <c r="D16924"/>
      <c r="E16924"/>
      <c r="F16924"/>
      <c r="G16924"/>
      <c r="H16924" s="14"/>
      <c r="I16924" s="14"/>
      <c r="K16924"/>
      <c r="L16924"/>
      <c r="M16924"/>
      <c r="N16924"/>
      <c r="O16924"/>
      <c r="P16924"/>
      <c r="S16924"/>
    </row>
    <row r="16925" spans="1:20" x14ac:dyDescent="0.3">
      <c r="A16925" s="25"/>
      <c r="B16925"/>
      <c r="C16925"/>
      <c r="D16925"/>
      <c r="E16925"/>
      <c r="F16925"/>
      <c r="G16925"/>
      <c r="H16925" s="14"/>
      <c r="I16925" s="14"/>
      <c r="K16925"/>
      <c r="L16925"/>
      <c r="M16925"/>
      <c r="N16925"/>
      <c r="O16925"/>
      <c r="P16925"/>
      <c r="S16925"/>
      <c r="T16925" s="7"/>
    </row>
    <row r="16926" spans="1:20" x14ac:dyDescent="0.3">
      <c r="A16926" s="25"/>
      <c r="B16926"/>
      <c r="C16926"/>
      <c r="D16926"/>
      <c r="E16926"/>
      <c r="F16926"/>
      <c r="G16926"/>
      <c r="H16926" s="14"/>
      <c r="I16926" s="14"/>
      <c r="K16926"/>
      <c r="L16926"/>
      <c r="M16926"/>
      <c r="N16926"/>
      <c r="O16926"/>
      <c r="P16926"/>
      <c r="S16926"/>
      <c r="T16926" s="7"/>
    </row>
    <row r="16927" spans="1:20" x14ac:dyDescent="0.3">
      <c r="A16927" s="25"/>
      <c r="B16927"/>
      <c r="C16927"/>
      <c r="D16927"/>
      <c r="E16927"/>
      <c r="F16927"/>
      <c r="G16927"/>
      <c r="H16927"/>
      <c r="I16927"/>
      <c r="K16927"/>
      <c r="L16927"/>
      <c r="M16927"/>
      <c r="N16927"/>
      <c r="O16927"/>
      <c r="P16927"/>
      <c r="S16927"/>
    </row>
    <row r="16928" spans="1:20" x14ac:dyDescent="0.3">
      <c r="A16928" s="25"/>
      <c r="B16928"/>
      <c r="C16928"/>
      <c r="D16928"/>
      <c r="E16928"/>
      <c r="F16928"/>
      <c r="G16928"/>
      <c r="H16928" s="14"/>
      <c r="I16928" s="14"/>
      <c r="K16928"/>
      <c r="L16928"/>
      <c r="M16928"/>
      <c r="N16928"/>
      <c r="O16928"/>
      <c r="P16928"/>
      <c r="S16928"/>
    </row>
    <row r="16929" spans="1:20" x14ac:dyDescent="0.3">
      <c r="A16929" s="25"/>
      <c r="B16929"/>
      <c r="C16929"/>
      <c r="D16929"/>
      <c r="E16929"/>
      <c r="F16929"/>
      <c r="G16929"/>
      <c r="H16929" s="14"/>
      <c r="I16929" s="14"/>
      <c r="K16929"/>
      <c r="L16929"/>
      <c r="M16929"/>
      <c r="N16929"/>
      <c r="O16929"/>
      <c r="P16929"/>
      <c r="S16929"/>
    </row>
    <row r="16930" spans="1:20" x14ac:dyDescent="0.3">
      <c r="A16930" s="25"/>
      <c r="B16930"/>
      <c r="C16930"/>
      <c r="D16930"/>
      <c r="E16930"/>
      <c r="F16930"/>
      <c r="G16930"/>
      <c r="H16930" s="14"/>
      <c r="I16930" s="14"/>
      <c r="K16930"/>
      <c r="L16930"/>
      <c r="M16930"/>
      <c r="N16930"/>
      <c r="O16930"/>
      <c r="P16930"/>
      <c r="S16930"/>
    </row>
    <row r="16931" spans="1:20" x14ac:dyDescent="0.3">
      <c r="A16931" s="25"/>
      <c r="B16931"/>
      <c r="C16931"/>
      <c r="D16931"/>
      <c r="E16931"/>
      <c r="F16931"/>
      <c r="G16931"/>
      <c r="H16931" s="14"/>
      <c r="I16931" s="14"/>
      <c r="K16931"/>
      <c r="L16931"/>
      <c r="M16931"/>
      <c r="N16931"/>
      <c r="O16931"/>
      <c r="P16931"/>
      <c r="S16931"/>
    </row>
    <row r="16932" spans="1:20" x14ac:dyDescent="0.3">
      <c r="A16932" s="25"/>
      <c r="B16932"/>
      <c r="C16932"/>
      <c r="D16932"/>
      <c r="E16932"/>
      <c r="F16932"/>
      <c r="G16932"/>
      <c r="H16932" s="14"/>
      <c r="I16932" s="14"/>
      <c r="K16932"/>
      <c r="L16932"/>
      <c r="M16932"/>
      <c r="N16932"/>
      <c r="O16932"/>
      <c r="P16932"/>
      <c r="S16932"/>
    </row>
    <row r="16933" spans="1:20" x14ac:dyDescent="0.3">
      <c r="A16933" s="25"/>
      <c r="B16933"/>
      <c r="C16933"/>
      <c r="D16933"/>
      <c r="E16933"/>
      <c r="F16933"/>
      <c r="G16933"/>
      <c r="H16933" s="14"/>
      <c r="I16933" s="14"/>
      <c r="K16933"/>
      <c r="L16933"/>
      <c r="M16933"/>
      <c r="N16933"/>
      <c r="O16933"/>
      <c r="P16933"/>
      <c r="S16933"/>
      <c r="T16933" s="7"/>
    </row>
    <row r="16934" spans="1:20" x14ac:dyDescent="0.3">
      <c r="A16934" s="25"/>
      <c r="B16934"/>
      <c r="C16934"/>
      <c r="D16934"/>
      <c r="E16934"/>
      <c r="F16934"/>
      <c r="G16934"/>
      <c r="H16934" s="14"/>
      <c r="I16934" s="14"/>
      <c r="K16934"/>
      <c r="L16934"/>
      <c r="M16934"/>
      <c r="N16934"/>
      <c r="O16934"/>
      <c r="P16934"/>
      <c r="S16934"/>
    </row>
    <row r="16935" spans="1:20" x14ac:dyDescent="0.3">
      <c r="A16935" s="25"/>
      <c r="B16935"/>
      <c r="C16935"/>
      <c r="D16935"/>
      <c r="E16935"/>
      <c r="F16935"/>
      <c r="G16935"/>
      <c r="H16935" s="14"/>
      <c r="I16935" s="14"/>
      <c r="K16935"/>
      <c r="L16935"/>
      <c r="M16935"/>
      <c r="N16935"/>
      <c r="O16935"/>
      <c r="P16935"/>
      <c r="S16935"/>
    </row>
    <row r="16936" spans="1:20" x14ac:dyDescent="0.3">
      <c r="A16936" s="25"/>
      <c r="B16936"/>
      <c r="C16936"/>
      <c r="D16936"/>
      <c r="E16936"/>
      <c r="F16936"/>
      <c r="G16936"/>
      <c r="H16936" s="14"/>
      <c r="I16936" s="14"/>
      <c r="K16936"/>
      <c r="L16936"/>
      <c r="M16936"/>
      <c r="N16936"/>
      <c r="O16936"/>
      <c r="P16936"/>
      <c r="S16936"/>
    </row>
    <row r="16937" spans="1:20" x14ac:dyDescent="0.3">
      <c r="A16937" s="25"/>
      <c r="B16937"/>
      <c r="C16937"/>
      <c r="D16937"/>
      <c r="E16937"/>
      <c r="F16937"/>
      <c r="G16937"/>
      <c r="H16937" s="14"/>
      <c r="I16937" s="14"/>
      <c r="K16937"/>
      <c r="L16937"/>
      <c r="M16937"/>
      <c r="N16937"/>
      <c r="O16937"/>
      <c r="P16937"/>
      <c r="S16937"/>
      <c r="T16937" s="7"/>
    </row>
    <row r="16938" spans="1:20" x14ac:dyDescent="0.3">
      <c r="A16938" s="25"/>
      <c r="B16938"/>
      <c r="C16938"/>
      <c r="D16938"/>
      <c r="E16938"/>
      <c r="F16938"/>
      <c r="G16938"/>
      <c r="H16938"/>
      <c r="I16938" s="14"/>
      <c r="K16938"/>
      <c r="L16938"/>
      <c r="M16938"/>
      <c r="N16938"/>
      <c r="O16938"/>
      <c r="P16938"/>
      <c r="S16938"/>
    </row>
    <row r="16939" spans="1:20" x14ac:dyDescent="0.3">
      <c r="A16939" s="25"/>
      <c r="B16939"/>
      <c r="C16939"/>
      <c r="D16939"/>
      <c r="E16939"/>
      <c r="F16939"/>
      <c r="G16939"/>
      <c r="H16939"/>
      <c r="I16939" s="14"/>
      <c r="K16939"/>
      <c r="L16939"/>
      <c r="M16939"/>
      <c r="N16939"/>
      <c r="O16939"/>
      <c r="P16939"/>
      <c r="S16939"/>
    </row>
    <row r="16940" spans="1:20" x14ac:dyDescent="0.3">
      <c r="A16940" s="25"/>
      <c r="B16940"/>
      <c r="C16940"/>
      <c r="D16940"/>
      <c r="E16940"/>
      <c r="F16940"/>
      <c r="G16940"/>
      <c r="H16940" s="14"/>
      <c r="I16940" s="14"/>
      <c r="K16940"/>
      <c r="L16940"/>
      <c r="M16940"/>
      <c r="N16940"/>
      <c r="O16940"/>
      <c r="P16940"/>
      <c r="S16940"/>
    </row>
    <row r="16941" spans="1:20" x14ac:dyDescent="0.3">
      <c r="A16941" s="25"/>
      <c r="B16941"/>
      <c r="C16941"/>
      <c r="D16941"/>
      <c r="E16941"/>
      <c r="F16941"/>
      <c r="G16941"/>
      <c r="H16941" s="14"/>
      <c r="I16941" s="14"/>
      <c r="K16941"/>
      <c r="L16941"/>
      <c r="M16941"/>
      <c r="N16941"/>
      <c r="O16941"/>
      <c r="P16941"/>
      <c r="S16941"/>
    </row>
    <row r="16942" spans="1:20" x14ac:dyDescent="0.3">
      <c r="A16942" s="25"/>
      <c r="B16942"/>
      <c r="C16942"/>
      <c r="D16942"/>
      <c r="E16942"/>
      <c r="F16942"/>
      <c r="G16942"/>
      <c r="H16942" s="14"/>
      <c r="I16942" s="14"/>
      <c r="K16942"/>
      <c r="L16942"/>
      <c r="M16942"/>
      <c r="N16942"/>
      <c r="O16942"/>
      <c r="P16942"/>
      <c r="S16942"/>
    </row>
    <row r="16943" spans="1:20" x14ac:dyDescent="0.3">
      <c r="A16943" s="25"/>
      <c r="B16943"/>
      <c r="C16943"/>
      <c r="D16943"/>
      <c r="E16943"/>
      <c r="F16943"/>
      <c r="G16943"/>
      <c r="H16943"/>
      <c r="I16943"/>
      <c r="K16943"/>
      <c r="L16943"/>
      <c r="M16943"/>
      <c r="N16943"/>
      <c r="O16943"/>
      <c r="P16943"/>
      <c r="S16943"/>
    </row>
    <row r="16944" spans="1:20" x14ac:dyDescent="0.3">
      <c r="A16944" s="25"/>
      <c r="B16944"/>
      <c r="C16944"/>
      <c r="D16944"/>
      <c r="E16944"/>
      <c r="F16944"/>
      <c r="G16944"/>
      <c r="H16944"/>
      <c r="I16944"/>
      <c r="K16944"/>
      <c r="L16944"/>
      <c r="M16944"/>
      <c r="N16944"/>
      <c r="O16944"/>
      <c r="P16944"/>
      <c r="S16944"/>
    </row>
    <row r="16945" spans="1:20" x14ac:dyDescent="0.3">
      <c r="A16945" s="25"/>
      <c r="B16945"/>
      <c r="C16945"/>
      <c r="D16945"/>
      <c r="E16945"/>
      <c r="F16945"/>
      <c r="G16945"/>
      <c r="H16945" s="14"/>
      <c r="I16945"/>
      <c r="K16945"/>
      <c r="L16945"/>
      <c r="M16945"/>
      <c r="N16945"/>
      <c r="O16945"/>
      <c r="P16945"/>
      <c r="S16945"/>
    </row>
    <row r="16946" spans="1:20" x14ac:dyDescent="0.3">
      <c r="A16946" s="25"/>
      <c r="B16946"/>
      <c r="C16946"/>
      <c r="D16946"/>
      <c r="E16946"/>
      <c r="F16946"/>
      <c r="G16946"/>
      <c r="H16946"/>
      <c r="I16946" s="14"/>
      <c r="K16946"/>
      <c r="L16946"/>
      <c r="M16946"/>
      <c r="N16946"/>
      <c r="O16946"/>
      <c r="P16946"/>
      <c r="S16946"/>
    </row>
    <row r="16947" spans="1:20" x14ac:dyDescent="0.3">
      <c r="A16947" s="25"/>
      <c r="B16947"/>
      <c r="C16947"/>
      <c r="D16947"/>
      <c r="E16947"/>
      <c r="F16947"/>
      <c r="G16947"/>
      <c r="H16947" s="14"/>
      <c r="I16947" s="14"/>
      <c r="K16947"/>
      <c r="L16947"/>
      <c r="M16947"/>
      <c r="N16947"/>
      <c r="O16947"/>
      <c r="P16947"/>
      <c r="S16947"/>
    </row>
    <row r="16948" spans="1:20" x14ac:dyDescent="0.3">
      <c r="A16948" s="25"/>
      <c r="B16948"/>
      <c r="C16948"/>
      <c r="D16948"/>
      <c r="E16948"/>
      <c r="F16948"/>
      <c r="G16948"/>
      <c r="H16948"/>
      <c r="I16948"/>
      <c r="K16948"/>
      <c r="L16948"/>
      <c r="M16948"/>
      <c r="N16948"/>
      <c r="O16948"/>
      <c r="P16948"/>
      <c r="S16948"/>
    </row>
    <row r="16949" spans="1:20" x14ac:dyDescent="0.3">
      <c r="A16949" s="25"/>
      <c r="B16949"/>
      <c r="C16949"/>
      <c r="D16949"/>
      <c r="E16949"/>
      <c r="F16949"/>
      <c r="G16949"/>
      <c r="H16949"/>
      <c r="I16949" s="26"/>
      <c r="K16949"/>
      <c r="L16949"/>
      <c r="M16949"/>
      <c r="N16949"/>
      <c r="O16949"/>
      <c r="P16949"/>
      <c r="S16949"/>
    </row>
    <row r="16950" spans="1:20" x14ac:dyDescent="0.3">
      <c r="A16950" s="25"/>
      <c r="B16950"/>
      <c r="C16950"/>
      <c r="D16950"/>
      <c r="E16950"/>
      <c r="F16950"/>
      <c r="G16950"/>
      <c r="H16950"/>
      <c r="I16950" s="26"/>
      <c r="K16950"/>
      <c r="L16950"/>
      <c r="M16950"/>
      <c r="N16950"/>
      <c r="O16950"/>
      <c r="P16950"/>
      <c r="S16950"/>
    </row>
    <row r="16951" spans="1:20" x14ac:dyDescent="0.3">
      <c r="A16951" s="25"/>
      <c r="B16951"/>
      <c r="C16951"/>
      <c r="D16951"/>
      <c r="E16951"/>
      <c r="F16951"/>
      <c r="G16951"/>
      <c r="H16951" s="14"/>
      <c r="I16951" s="26"/>
      <c r="K16951"/>
      <c r="L16951"/>
      <c r="M16951"/>
      <c r="N16951"/>
      <c r="O16951"/>
      <c r="P16951"/>
      <c r="S16951"/>
      <c r="T16951" s="7"/>
    </row>
    <row r="16952" spans="1:20" x14ac:dyDescent="0.3">
      <c r="A16952" s="25"/>
      <c r="B16952"/>
      <c r="C16952"/>
      <c r="D16952"/>
      <c r="E16952"/>
      <c r="F16952"/>
      <c r="G16952"/>
      <c r="H16952" s="14"/>
      <c r="I16952" s="26"/>
      <c r="K16952"/>
      <c r="L16952"/>
      <c r="M16952"/>
      <c r="N16952"/>
      <c r="O16952"/>
      <c r="P16952"/>
      <c r="S16952"/>
      <c r="T16952" s="7"/>
    </row>
    <row r="16953" spans="1:20" x14ac:dyDescent="0.3">
      <c r="A16953" s="25"/>
      <c r="B16953"/>
      <c r="C16953"/>
      <c r="D16953"/>
      <c r="E16953"/>
      <c r="F16953"/>
      <c r="G16953"/>
      <c r="H16953"/>
      <c r="I16953" s="26"/>
      <c r="K16953"/>
      <c r="L16953"/>
      <c r="M16953"/>
      <c r="N16953"/>
      <c r="O16953"/>
      <c r="P16953"/>
      <c r="S16953"/>
    </row>
    <row r="16954" spans="1:20" x14ac:dyDescent="0.3">
      <c r="A16954" s="25"/>
      <c r="B16954"/>
      <c r="C16954"/>
      <c r="D16954"/>
      <c r="E16954"/>
      <c r="F16954"/>
      <c r="G16954"/>
      <c r="H16954"/>
      <c r="I16954" s="26"/>
      <c r="K16954"/>
      <c r="L16954"/>
      <c r="M16954"/>
      <c r="N16954"/>
      <c r="O16954"/>
      <c r="P16954"/>
      <c r="S16954"/>
    </row>
    <row r="16955" spans="1:20" x14ac:dyDescent="0.3">
      <c r="A16955" s="25"/>
      <c r="B16955"/>
      <c r="C16955"/>
      <c r="D16955"/>
      <c r="E16955"/>
      <c r="F16955"/>
      <c r="G16955"/>
      <c r="H16955"/>
      <c r="I16955" s="26"/>
      <c r="K16955"/>
      <c r="L16955"/>
      <c r="M16955"/>
      <c r="N16955"/>
      <c r="O16955"/>
      <c r="P16955"/>
      <c r="S16955"/>
    </row>
    <row r="16956" spans="1:20" x14ac:dyDescent="0.3">
      <c r="A16956" s="25"/>
      <c r="B16956"/>
      <c r="C16956"/>
      <c r="D16956"/>
      <c r="E16956"/>
      <c r="F16956"/>
      <c r="G16956"/>
      <c r="H16956"/>
      <c r="I16956" s="26"/>
      <c r="K16956"/>
      <c r="L16956"/>
      <c r="M16956"/>
      <c r="N16956"/>
      <c r="O16956"/>
      <c r="P16956"/>
      <c r="S16956"/>
    </row>
    <row r="16957" spans="1:20" x14ac:dyDescent="0.3">
      <c r="A16957" s="25"/>
      <c r="B16957"/>
      <c r="C16957"/>
      <c r="D16957"/>
      <c r="E16957"/>
      <c r="F16957"/>
      <c r="G16957"/>
      <c r="H16957"/>
      <c r="I16957" s="26"/>
      <c r="K16957"/>
      <c r="L16957"/>
      <c r="M16957"/>
      <c r="N16957"/>
      <c r="O16957"/>
      <c r="P16957"/>
      <c r="S16957"/>
    </row>
    <row r="16958" spans="1:20" x14ac:dyDescent="0.3">
      <c r="A16958" s="25"/>
      <c r="B16958"/>
      <c r="C16958"/>
      <c r="D16958"/>
      <c r="E16958"/>
      <c r="F16958"/>
      <c r="G16958"/>
      <c r="H16958"/>
      <c r="I16958"/>
      <c r="K16958"/>
      <c r="L16958"/>
      <c r="M16958"/>
      <c r="N16958"/>
      <c r="O16958"/>
      <c r="P16958"/>
      <c r="S16958"/>
    </row>
    <row r="16959" spans="1:20" x14ac:dyDescent="0.3">
      <c r="A16959" s="25"/>
      <c r="B16959"/>
      <c r="C16959"/>
      <c r="D16959"/>
      <c r="E16959"/>
      <c r="F16959"/>
      <c r="G16959"/>
      <c r="H16959"/>
      <c r="I16959"/>
      <c r="K16959"/>
      <c r="L16959"/>
      <c r="M16959"/>
      <c r="N16959"/>
      <c r="O16959"/>
      <c r="P16959"/>
      <c r="S16959"/>
    </row>
    <row r="16960" spans="1:20" x14ac:dyDescent="0.3">
      <c r="A16960" s="25"/>
      <c r="B16960"/>
      <c r="C16960"/>
      <c r="D16960"/>
      <c r="E16960"/>
      <c r="F16960"/>
      <c r="G16960"/>
      <c r="H16960"/>
      <c r="I16960"/>
      <c r="K16960"/>
      <c r="L16960"/>
      <c r="M16960"/>
      <c r="N16960"/>
      <c r="O16960"/>
      <c r="P16960"/>
      <c r="S16960"/>
    </row>
    <row r="16961" spans="1:19" x14ac:dyDescent="0.3">
      <c r="A16961" s="25"/>
      <c r="B16961"/>
      <c r="C16961"/>
      <c r="D16961"/>
      <c r="E16961"/>
      <c r="F16961"/>
      <c r="G16961"/>
      <c r="H16961"/>
      <c r="I16961"/>
      <c r="K16961"/>
      <c r="L16961"/>
      <c r="M16961"/>
      <c r="N16961"/>
      <c r="O16961"/>
      <c r="P16961"/>
      <c r="S16961"/>
    </row>
    <row r="16962" spans="1:19" x14ac:dyDescent="0.3">
      <c r="A16962" s="25"/>
      <c r="B16962"/>
      <c r="C16962"/>
      <c r="D16962"/>
      <c r="E16962"/>
      <c r="F16962"/>
      <c r="G16962"/>
      <c r="H16962"/>
      <c r="I16962"/>
      <c r="K16962"/>
      <c r="L16962"/>
      <c r="M16962"/>
      <c r="N16962"/>
      <c r="O16962"/>
      <c r="P16962"/>
      <c r="S16962"/>
    </row>
    <row r="16963" spans="1:19" x14ac:dyDescent="0.3">
      <c r="A16963" s="25"/>
      <c r="B16963"/>
      <c r="C16963"/>
      <c r="D16963"/>
      <c r="E16963"/>
      <c r="F16963"/>
      <c r="G16963"/>
      <c r="H16963"/>
      <c r="I16963" s="14"/>
      <c r="K16963"/>
      <c r="L16963"/>
      <c r="M16963"/>
      <c r="N16963"/>
      <c r="O16963"/>
      <c r="P16963"/>
      <c r="S16963"/>
    </row>
    <row r="16964" spans="1:19" x14ac:dyDescent="0.3">
      <c r="A16964" s="25"/>
      <c r="B16964"/>
      <c r="C16964"/>
      <c r="D16964"/>
      <c r="E16964"/>
      <c r="F16964"/>
      <c r="G16964"/>
      <c r="H16964"/>
      <c r="I16964" s="14"/>
      <c r="K16964"/>
      <c r="L16964"/>
      <c r="M16964"/>
      <c r="N16964"/>
      <c r="O16964"/>
      <c r="P16964"/>
      <c r="S16964"/>
    </row>
    <row r="16965" spans="1:19" x14ac:dyDescent="0.3">
      <c r="A16965" s="25"/>
      <c r="B16965"/>
      <c r="C16965"/>
      <c r="D16965"/>
      <c r="E16965"/>
      <c r="F16965"/>
      <c r="G16965"/>
      <c r="H16965"/>
      <c r="I16965"/>
      <c r="K16965"/>
      <c r="L16965"/>
      <c r="M16965"/>
      <c r="N16965"/>
      <c r="O16965"/>
      <c r="P16965"/>
      <c r="S16965"/>
    </row>
    <row r="16966" spans="1:19" x14ac:dyDescent="0.3">
      <c r="A16966" s="25"/>
      <c r="B16966"/>
      <c r="C16966"/>
      <c r="D16966"/>
      <c r="E16966"/>
      <c r="F16966"/>
      <c r="G16966"/>
      <c r="H16966" s="14"/>
      <c r="I16966" s="14"/>
      <c r="K16966"/>
      <c r="L16966"/>
      <c r="M16966"/>
      <c r="N16966"/>
      <c r="O16966"/>
      <c r="P16966"/>
      <c r="S16966"/>
    </row>
    <row r="16967" spans="1:19" x14ac:dyDescent="0.3">
      <c r="A16967" s="25"/>
      <c r="B16967"/>
      <c r="C16967"/>
      <c r="D16967"/>
      <c r="E16967"/>
      <c r="F16967"/>
      <c r="G16967"/>
      <c r="H16967" s="14"/>
      <c r="I16967" s="14"/>
      <c r="K16967"/>
      <c r="L16967"/>
      <c r="M16967"/>
      <c r="N16967"/>
      <c r="O16967"/>
      <c r="P16967"/>
      <c r="S16967"/>
    </row>
    <row r="16968" spans="1:19" x14ac:dyDescent="0.3">
      <c r="A16968" s="25"/>
      <c r="B16968"/>
      <c r="C16968"/>
      <c r="D16968"/>
      <c r="E16968"/>
      <c r="F16968"/>
      <c r="G16968"/>
      <c r="H16968" s="14"/>
      <c r="I16968" s="14"/>
      <c r="K16968"/>
      <c r="L16968"/>
      <c r="M16968"/>
      <c r="N16968"/>
      <c r="O16968"/>
      <c r="P16968"/>
      <c r="S16968"/>
    </row>
    <row r="16969" spans="1:19" x14ac:dyDescent="0.3">
      <c r="A16969" s="25"/>
      <c r="B16969"/>
      <c r="C16969"/>
      <c r="D16969"/>
      <c r="E16969"/>
      <c r="F16969"/>
      <c r="G16969"/>
      <c r="H16969" s="14"/>
      <c r="I16969" s="14"/>
      <c r="K16969"/>
      <c r="L16969"/>
      <c r="M16969"/>
      <c r="N16969"/>
      <c r="O16969"/>
      <c r="P16969"/>
      <c r="S16969"/>
    </row>
    <row r="16970" spans="1:19" x14ac:dyDescent="0.3">
      <c r="A16970" s="25"/>
      <c r="B16970"/>
      <c r="C16970"/>
      <c r="D16970"/>
      <c r="E16970"/>
      <c r="F16970"/>
      <c r="G16970"/>
      <c r="H16970"/>
      <c r="I16970"/>
      <c r="K16970"/>
      <c r="L16970"/>
      <c r="M16970"/>
      <c r="N16970"/>
      <c r="O16970"/>
      <c r="P16970"/>
      <c r="S16970"/>
    </row>
    <row r="16971" spans="1:19" x14ac:dyDescent="0.3">
      <c r="A16971" s="25"/>
      <c r="B16971"/>
      <c r="C16971"/>
      <c r="D16971"/>
      <c r="E16971"/>
      <c r="F16971"/>
      <c r="G16971"/>
      <c r="H16971"/>
      <c r="I16971"/>
      <c r="K16971"/>
      <c r="L16971"/>
      <c r="M16971"/>
      <c r="N16971"/>
      <c r="O16971"/>
      <c r="P16971"/>
      <c r="S16971"/>
    </row>
    <row r="16972" spans="1:19" x14ac:dyDescent="0.3">
      <c r="A16972" s="25"/>
      <c r="B16972"/>
      <c r="C16972"/>
      <c r="D16972"/>
      <c r="E16972"/>
      <c r="F16972"/>
      <c r="G16972"/>
      <c r="H16972"/>
      <c r="I16972"/>
      <c r="K16972"/>
      <c r="L16972"/>
      <c r="M16972"/>
      <c r="N16972"/>
      <c r="O16972"/>
      <c r="P16972"/>
      <c r="S16972"/>
    </row>
    <row r="16973" spans="1:19" x14ac:dyDescent="0.3">
      <c r="A16973" s="25"/>
      <c r="B16973"/>
      <c r="C16973"/>
      <c r="D16973"/>
      <c r="E16973"/>
      <c r="F16973"/>
      <c r="G16973"/>
      <c r="H16973"/>
      <c r="I16973"/>
      <c r="K16973"/>
      <c r="L16973"/>
      <c r="M16973"/>
      <c r="N16973"/>
      <c r="O16973"/>
      <c r="P16973"/>
      <c r="S16973"/>
    </row>
    <row r="16974" spans="1:19" x14ac:dyDescent="0.3">
      <c r="A16974" s="25"/>
      <c r="B16974"/>
      <c r="C16974"/>
      <c r="D16974"/>
      <c r="E16974"/>
      <c r="F16974"/>
      <c r="G16974"/>
      <c r="H16974"/>
      <c r="I16974"/>
      <c r="K16974"/>
      <c r="L16974"/>
      <c r="M16974"/>
      <c r="N16974"/>
      <c r="O16974"/>
      <c r="P16974"/>
      <c r="S16974"/>
    </row>
    <row r="16975" spans="1:19" x14ac:dyDescent="0.3">
      <c r="A16975" s="25"/>
      <c r="B16975"/>
      <c r="C16975"/>
      <c r="D16975"/>
      <c r="E16975"/>
      <c r="F16975"/>
      <c r="G16975"/>
      <c r="H16975"/>
      <c r="I16975"/>
      <c r="K16975"/>
      <c r="L16975"/>
      <c r="M16975"/>
      <c r="N16975"/>
      <c r="O16975"/>
      <c r="P16975"/>
      <c r="S16975"/>
    </row>
    <row r="16976" spans="1:19" x14ac:dyDescent="0.3">
      <c r="A16976" s="25"/>
      <c r="B16976"/>
      <c r="C16976"/>
      <c r="D16976"/>
      <c r="E16976"/>
      <c r="F16976"/>
      <c r="G16976"/>
      <c r="H16976"/>
      <c r="I16976"/>
      <c r="K16976"/>
      <c r="L16976"/>
      <c r="M16976"/>
      <c r="N16976"/>
      <c r="O16976"/>
      <c r="P16976"/>
      <c r="S16976"/>
    </row>
    <row r="16977" spans="1:20" x14ac:dyDescent="0.3">
      <c r="A16977" s="25"/>
      <c r="B16977"/>
      <c r="C16977"/>
      <c r="D16977"/>
      <c r="E16977"/>
      <c r="F16977"/>
      <c r="G16977"/>
      <c r="H16977"/>
      <c r="I16977"/>
      <c r="K16977"/>
      <c r="L16977"/>
      <c r="M16977"/>
      <c r="N16977"/>
      <c r="O16977"/>
      <c r="P16977"/>
      <c r="S16977"/>
    </row>
    <row r="16978" spans="1:20" x14ac:dyDescent="0.3">
      <c r="A16978" s="25"/>
      <c r="B16978"/>
      <c r="C16978"/>
      <c r="D16978"/>
      <c r="E16978"/>
      <c r="F16978"/>
      <c r="G16978"/>
      <c r="H16978"/>
      <c r="I16978"/>
      <c r="K16978"/>
      <c r="L16978"/>
      <c r="M16978"/>
      <c r="N16978"/>
      <c r="O16978"/>
      <c r="P16978"/>
      <c r="S16978"/>
    </row>
    <row r="16979" spans="1:20" x14ac:dyDescent="0.3">
      <c r="A16979" s="25"/>
      <c r="B16979"/>
      <c r="C16979"/>
      <c r="D16979"/>
      <c r="E16979"/>
      <c r="F16979"/>
      <c r="G16979"/>
      <c r="H16979"/>
      <c r="I16979"/>
      <c r="K16979"/>
      <c r="L16979"/>
      <c r="M16979"/>
      <c r="N16979"/>
      <c r="O16979"/>
      <c r="P16979"/>
      <c r="S16979"/>
    </row>
    <row r="16980" spans="1:20" x14ac:dyDescent="0.3">
      <c r="A16980" s="25"/>
      <c r="B16980"/>
      <c r="C16980"/>
      <c r="D16980"/>
      <c r="E16980"/>
      <c r="F16980"/>
      <c r="G16980"/>
      <c r="H16980" s="14"/>
      <c r="I16980" s="14"/>
      <c r="K16980"/>
      <c r="L16980"/>
      <c r="M16980"/>
      <c r="N16980"/>
      <c r="O16980"/>
      <c r="P16980"/>
      <c r="S16980"/>
      <c r="T16980" s="7"/>
    </row>
    <row r="16981" spans="1:20" x14ac:dyDescent="0.3">
      <c r="A16981" s="25"/>
      <c r="B16981"/>
      <c r="C16981"/>
      <c r="D16981"/>
      <c r="E16981"/>
      <c r="F16981"/>
      <c r="G16981"/>
      <c r="H16981"/>
      <c r="I16981"/>
      <c r="K16981"/>
      <c r="L16981"/>
      <c r="M16981"/>
      <c r="N16981"/>
      <c r="O16981"/>
      <c r="P16981"/>
      <c r="S16981"/>
    </row>
    <row r="16982" spans="1:20" x14ac:dyDescent="0.3">
      <c r="A16982" s="25"/>
      <c r="B16982"/>
      <c r="C16982"/>
      <c r="D16982"/>
      <c r="E16982"/>
      <c r="F16982"/>
      <c r="G16982"/>
      <c r="H16982" s="14"/>
      <c r="I16982" s="14"/>
      <c r="K16982"/>
      <c r="L16982"/>
      <c r="M16982"/>
      <c r="N16982"/>
      <c r="O16982"/>
      <c r="P16982"/>
      <c r="S16982"/>
      <c r="T16982" s="7"/>
    </row>
    <row r="16983" spans="1:20" x14ac:dyDescent="0.3">
      <c r="A16983" s="25"/>
      <c r="B16983"/>
      <c r="C16983"/>
      <c r="D16983"/>
      <c r="E16983"/>
      <c r="F16983"/>
      <c r="G16983"/>
      <c r="H16983"/>
      <c r="I16983"/>
      <c r="K16983"/>
      <c r="L16983"/>
      <c r="M16983"/>
      <c r="N16983"/>
      <c r="O16983"/>
      <c r="P16983"/>
      <c r="S16983"/>
    </row>
    <row r="16984" spans="1:20" x14ac:dyDescent="0.3">
      <c r="A16984" s="25"/>
      <c r="B16984"/>
      <c r="C16984"/>
      <c r="D16984"/>
      <c r="E16984"/>
      <c r="F16984"/>
      <c r="G16984"/>
      <c r="H16984"/>
      <c r="I16984"/>
      <c r="K16984"/>
      <c r="L16984"/>
      <c r="M16984"/>
      <c r="N16984"/>
      <c r="O16984"/>
      <c r="P16984"/>
      <c r="S16984"/>
    </row>
    <row r="16985" spans="1:20" x14ac:dyDescent="0.3">
      <c r="A16985" s="25"/>
      <c r="B16985"/>
      <c r="C16985"/>
      <c r="D16985"/>
      <c r="E16985"/>
      <c r="F16985"/>
      <c r="G16985"/>
      <c r="H16985"/>
      <c r="I16985"/>
      <c r="K16985"/>
      <c r="L16985"/>
      <c r="M16985"/>
      <c r="N16985"/>
      <c r="O16985"/>
      <c r="P16985"/>
      <c r="S16985"/>
    </row>
    <row r="16986" spans="1:20" x14ac:dyDescent="0.3">
      <c r="A16986" s="25"/>
      <c r="B16986"/>
      <c r="C16986"/>
      <c r="D16986"/>
      <c r="E16986"/>
      <c r="F16986"/>
      <c r="G16986"/>
      <c r="H16986"/>
      <c r="I16986"/>
      <c r="K16986"/>
      <c r="L16986"/>
      <c r="M16986"/>
      <c r="N16986"/>
      <c r="O16986"/>
      <c r="P16986"/>
      <c r="S16986"/>
    </row>
    <row r="16987" spans="1:20" x14ac:dyDescent="0.3">
      <c r="A16987" s="25"/>
      <c r="B16987"/>
      <c r="C16987"/>
      <c r="D16987"/>
      <c r="E16987"/>
      <c r="F16987"/>
      <c r="G16987"/>
      <c r="H16987"/>
      <c r="I16987"/>
      <c r="K16987"/>
      <c r="L16987"/>
      <c r="M16987"/>
      <c r="N16987"/>
      <c r="O16987"/>
      <c r="P16987"/>
      <c r="S16987"/>
    </row>
    <row r="16988" spans="1:20" x14ac:dyDescent="0.3">
      <c r="A16988" s="25"/>
      <c r="B16988"/>
      <c r="C16988"/>
      <c r="D16988"/>
      <c r="E16988"/>
      <c r="F16988"/>
      <c r="G16988"/>
      <c r="H16988"/>
      <c r="I16988"/>
      <c r="K16988"/>
      <c r="L16988"/>
      <c r="M16988"/>
      <c r="N16988"/>
      <c r="O16988"/>
      <c r="P16988"/>
      <c r="S16988"/>
    </row>
    <row r="16989" spans="1:20" x14ac:dyDescent="0.3">
      <c r="A16989" s="25"/>
      <c r="B16989"/>
      <c r="C16989"/>
      <c r="D16989"/>
      <c r="E16989"/>
      <c r="F16989"/>
      <c r="G16989"/>
      <c r="H16989"/>
      <c r="I16989"/>
      <c r="K16989"/>
      <c r="L16989"/>
      <c r="M16989"/>
      <c r="N16989"/>
      <c r="O16989"/>
      <c r="P16989"/>
      <c r="S16989"/>
    </row>
    <row r="16990" spans="1:20" x14ac:dyDescent="0.3">
      <c r="A16990" s="25"/>
      <c r="B16990"/>
      <c r="C16990"/>
      <c r="D16990"/>
      <c r="E16990"/>
      <c r="F16990"/>
      <c r="G16990"/>
      <c r="H16990"/>
      <c r="I16990"/>
      <c r="K16990"/>
      <c r="L16990"/>
      <c r="M16990"/>
      <c r="N16990"/>
      <c r="O16990"/>
      <c r="P16990"/>
      <c r="S16990"/>
    </row>
    <row r="16991" spans="1:20" x14ac:dyDescent="0.3">
      <c r="A16991" s="25"/>
      <c r="B16991"/>
      <c r="C16991"/>
      <c r="D16991"/>
      <c r="E16991"/>
      <c r="F16991"/>
      <c r="G16991"/>
      <c r="H16991"/>
      <c r="I16991"/>
      <c r="K16991"/>
      <c r="L16991"/>
      <c r="M16991"/>
      <c r="N16991"/>
      <c r="O16991"/>
      <c r="P16991"/>
      <c r="S16991"/>
      <c r="T16991" s="7"/>
    </row>
    <row r="16992" spans="1:20" x14ac:dyDescent="0.3">
      <c r="A16992" s="25"/>
      <c r="B16992"/>
      <c r="C16992"/>
      <c r="D16992"/>
      <c r="E16992"/>
      <c r="F16992"/>
      <c r="G16992"/>
      <c r="H16992"/>
      <c r="I16992"/>
      <c r="K16992"/>
      <c r="L16992"/>
      <c r="M16992"/>
      <c r="N16992"/>
      <c r="O16992"/>
      <c r="P16992"/>
      <c r="S16992"/>
    </row>
    <row r="16993" spans="1:19" x14ac:dyDescent="0.3">
      <c r="A16993" s="25"/>
      <c r="B16993"/>
      <c r="C16993"/>
      <c r="D16993"/>
      <c r="E16993"/>
      <c r="F16993"/>
      <c r="G16993"/>
      <c r="H16993" s="14"/>
      <c r="I16993"/>
      <c r="K16993"/>
      <c r="L16993"/>
      <c r="M16993"/>
      <c r="N16993"/>
      <c r="O16993"/>
      <c r="P16993"/>
      <c r="S16993"/>
    </row>
    <row r="16994" spans="1:19" x14ac:dyDescent="0.3">
      <c r="A16994" s="25"/>
      <c r="B16994"/>
      <c r="C16994"/>
      <c r="D16994"/>
      <c r="E16994"/>
      <c r="F16994"/>
      <c r="G16994"/>
      <c r="H16994"/>
      <c r="I16994"/>
      <c r="K16994"/>
      <c r="L16994"/>
      <c r="M16994"/>
      <c r="N16994"/>
      <c r="O16994"/>
      <c r="P16994"/>
      <c r="S16994"/>
    </row>
    <row r="16995" spans="1:19" x14ac:dyDescent="0.3">
      <c r="A16995" s="25"/>
      <c r="B16995"/>
      <c r="C16995"/>
      <c r="D16995"/>
      <c r="E16995"/>
      <c r="F16995"/>
      <c r="G16995"/>
      <c r="H16995"/>
      <c r="I16995" s="14"/>
      <c r="K16995"/>
      <c r="L16995"/>
      <c r="M16995"/>
      <c r="N16995"/>
      <c r="O16995"/>
      <c r="P16995"/>
      <c r="S16995"/>
    </row>
    <row r="16996" spans="1:19" x14ac:dyDescent="0.3">
      <c r="A16996" s="25"/>
      <c r="B16996"/>
      <c r="C16996"/>
      <c r="D16996"/>
      <c r="E16996"/>
      <c r="F16996"/>
      <c r="G16996"/>
      <c r="H16996"/>
      <c r="I16996"/>
      <c r="K16996"/>
      <c r="L16996"/>
      <c r="M16996"/>
      <c r="N16996"/>
      <c r="O16996"/>
      <c r="P16996"/>
      <c r="S16996"/>
    </row>
    <row r="16997" spans="1:19" x14ac:dyDescent="0.3">
      <c r="A16997" s="25"/>
      <c r="B16997"/>
      <c r="C16997"/>
      <c r="D16997"/>
      <c r="E16997"/>
      <c r="F16997"/>
      <c r="G16997"/>
      <c r="H16997"/>
      <c r="I16997"/>
      <c r="K16997"/>
      <c r="L16997"/>
      <c r="M16997"/>
      <c r="N16997"/>
      <c r="O16997"/>
      <c r="P16997"/>
      <c r="S16997"/>
    </row>
    <row r="16998" spans="1:19" x14ac:dyDescent="0.3">
      <c r="A16998" s="25"/>
      <c r="B16998"/>
      <c r="C16998"/>
      <c r="D16998"/>
      <c r="E16998"/>
      <c r="F16998"/>
      <c r="G16998"/>
      <c r="H16998"/>
      <c r="I16998"/>
      <c r="K16998"/>
      <c r="L16998"/>
      <c r="M16998"/>
      <c r="N16998"/>
      <c r="O16998"/>
      <c r="P16998"/>
      <c r="S16998"/>
    </row>
    <row r="16999" spans="1:19" x14ac:dyDescent="0.3">
      <c r="A16999" s="25"/>
      <c r="B16999"/>
      <c r="C16999"/>
      <c r="D16999"/>
      <c r="E16999"/>
      <c r="F16999"/>
      <c r="G16999"/>
      <c r="H16999"/>
      <c r="I16999"/>
      <c r="K16999"/>
      <c r="L16999"/>
      <c r="M16999"/>
      <c r="N16999"/>
      <c r="O16999"/>
      <c r="P16999"/>
      <c r="S16999"/>
    </row>
    <row r="17000" spans="1:19" x14ac:dyDescent="0.3">
      <c r="A17000" s="25"/>
      <c r="B17000"/>
      <c r="C17000"/>
      <c r="D17000"/>
      <c r="E17000"/>
      <c r="F17000"/>
      <c r="G17000"/>
      <c r="H17000"/>
      <c r="I17000"/>
      <c r="K17000"/>
      <c r="L17000"/>
      <c r="M17000"/>
      <c r="N17000"/>
      <c r="O17000"/>
      <c r="P17000"/>
      <c r="S17000"/>
    </row>
    <row r="17001" spans="1:19" x14ac:dyDescent="0.3">
      <c r="A17001" s="25"/>
      <c r="B17001"/>
      <c r="C17001"/>
      <c r="D17001"/>
      <c r="E17001"/>
      <c r="F17001"/>
      <c r="G17001"/>
      <c r="H17001"/>
      <c r="I17001"/>
      <c r="K17001"/>
      <c r="L17001"/>
      <c r="M17001"/>
      <c r="N17001"/>
      <c r="O17001"/>
      <c r="P17001"/>
      <c r="S17001"/>
    </row>
    <row r="17002" spans="1:19" x14ac:dyDescent="0.3">
      <c r="A17002" s="25"/>
      <c r="B17002"/>
      <c r="C17002"/>
      <c r="D17002"/>
      <c r="E17002"/>
      <c r="F17002"/>
      <c r="G17002"/>
      <c r="H17002" s="14"/>
      <c r="I17002" s="14"/>
      <c r="K17002"/>
      <c r="L17002"/>
      <c r="M17002"/>
      <c r="N17002"/>
      <c r="O17002"/>
      <c r="P17002"/>
      <c r="S17002"/>
    </row>
    <row r="17003" spans="1:19" x14ac:dyDescent="0.3">
      <c r="A17003" s="25"/>
      <c r="B17003"/>
      <c r="C17003"/>
      <c r="D17003"/>
      <c r="E17003"/>
      <c r="F17003"/>
      <c r="G17003"/>
      <c r="H17003" s="14"/>
      <c r="I17003" s="14"/>
      <c r="K17003"/>
      <c r="L17003"/>
      <c r="M17003"/>
      <c r="N17003"/>
      <c r="O17003"/>
      <c r="P17003"/>
      <c r="S17003"/>
    </row>
    <row r="17004" spans="1:19" x14ac:dyDescent="0.3">
      <c r="A17004" s="25"/>
      <c r="B17004"/>
      <c r="C17004"/>
      <c r="D17004"/>
      <c r="E17004"/>
      <c r="F17004"/>
      <c r="G17004"/>
      <c r="H17004" s="14"/>
      <c r="I17004" s="14"/>
      <c r="K17004"/>
      <c r="L17004"/>
      <c r="M17004"/>
      <c r="N17004"/>
      <c r="O17004"/>
      <c r="P17004"/>
      <c r="S17004"/>
    </row>
    <row r="17005" spans="1:19" x14ac:dyDescent="0.3">
      <c r="A17005" s="25"/>
      <c r="B17005"/>
      <c r="C17005"/>
      <c r="D17005"/>
      <c r="E17005"/>
      <c r="F17005"/>
      <c r="G17005"/>
      <c r="H17005" s="14"/>
      <c r="I17005" s="14"/>
      <c r="K17005"/>
      <c r="L17005"/>
      <c r="M17005"/>
      <c r="N17005"/>
      <c r="O17005"/>
      <c r="P17005"/>
      <c r="S17005"/>
    </row>
    <row r="17006" spans="1:19" x14ac:dyDescent="0.3">
      <c r="A17006" s="25"/>
      <c r="B17006"/>
      <c r="C17006"/>
      <c r="D17006"/>
      <c r="E17006"/>
      <c r="F17006"/>
      <c r="G17006"/>
      <c r="H17006"/>
      <c r="I17006"/>
      <c r="K17006"/>
      <c r="L17006"/>
      <c r="M17006"/>
      <c r="N17006"/>
      <c r="O17006"/>
      <c r="P17006"/>
      <c r="S17006"/>
    </row>
    <row r="17007" spans="1:19" x14ac:dyDescent="0.3">
      <c r="A17007" s="25"/>
      <c r="B17007"/>
      <c r="C17007"/>
      <c r="D17007"/>
      <c r="E17007"/>
      <c r="F17007"/>
      <c r="G17007"/>
      <c r="H17007"/>
      <c r="I17007"/>
      <c r="K17007"/>
      <c r="L17007"/>
      <c r="M17007"/>
      <c r="N17007"/>
      <c r="O17007"/>
      <c r="P17007"/>
      <c r="S17007"/>
    </row>
    <row r="17008" spans="1:19" x14ac:dyDescent="0.3">
      <c r="A17008" s="25"/>
      <c r="B17008"/>
      <c r="C17008"/>
      <c r="D17008"/>
      <c r="E17008"/>
      <c r="F17008"/>
      <c r="G17008"/>
      <c r="H17008"/>
      <c r="I17008"/>
      <c r="K17008"/>
      <c r="L17008"/>
      <c r="M17008"/>
      <c r="N17008"/>
      <c r="O17008"/>
      <c r="P17008"/>
      <c r="S17008"/>
    </row>
    <row r="17009" spans="1:20" x14ac:dyDescent="0.3">
      <c r="A17009" s="25"/>
      <c r="B17009"/>
      <c r="C17009"/>
      <c r="D17009"/>
      <c r="E17009"/>
      <c r="F17009"/>
      <c r="G17009"/>
      <c r="H17009" s="26"/>
      <c r="I17009" s="26"/>
      <c r="K17009"/>
      <c r="L17009"/>
      <c r="M17009"/>
      <c r="N17009"/>
      <c r="O17009"/>
      <c r="P17009"/>
      <c r="S17009"/>
      <c r="T17009" s="7"/>
    </row>
    <row r="17010" spans="1:20" x14ac:dyDescent="0.3">
      <c r="A17010" s="25"/>
      <c r="B17010"/>
      <c r="C17010"/>
      <c r="D17010"/>
      <c r="E17010"/>
      <c r="F17010"/>
      <c r="G17010"/>
      <c r="H17010" s="26"/>
      <c r="I17010" s="26"/>
      <c r="K17010"/>
      <c r="L17010"/>
      <c r="M17010"/>
      <c r="N17010"/>
      <c r="O17010"/>
      <c r="P17010"/>
      <c r="S17010"/>
    </row>
    <row r="17011" spans="1:20" x14ac:dyDescent="0.3">
      <c r="A17011" s="25"/>
      <c r="B17011"/>
      <c r="C17011"/>
      <c r="D17011"/>
      <c r="E17011"/>
      <c r="F17011"/>
      <c r="G17011"/>
      <c r="H17011" s="26"/>
      <c r="I17011" s="26"/>
      <c r="K17011"/>
      <c r="L17011"/>
      <c r="M17011"/>
      <c r="N17011"/>
      <c r="O17011"/>
      <c r="P17011"/>
      <c r="S17011"/>
    </row>
    <row r="17012" spans="1:20" x14ac:dyDescent="0.3">
      <c r="A17012" s="25"/>
      <c r="B17012"/>
      <c r="C17012"/>
      <c r="D17012"/>
      <c r="E17012"/>
      <c r="F17012"/>
      <c r="G17012"/>
      <c r="H17012" s="14"/>
      <c r="I17012" s="14"/>
      <c r="K17012"/>
      <c r="L17012"/>
      <c r="M17012"/>
      <c r="N17012"/>
      <c r="O17012"/>
      <c r="P17012"/>
      <c r="S17012"/>
      <c r="T17012" s="7"/>
    </row>
    <row r="17013" spans="1:20" x14ac:dyDescent="0.3">
      <c r="A17013" s="25"/>
      <c r="B17013"/>
      <c r="C17013"/>
      <c r="D17013"/>
      <c r="E17013"/>
      <c r="F17013"/>
      <c r="G17013"/>
      <c r="H17013" s="14"/>
      <c r="I17013" s="14"/>
      <c r="K17013"/>
      <c r="L17013"/>
      <c r="M17013"/>
      <c r="N17013"/>
      <c r="O17013"/>
      <c r="P17013"/>
      <c r="S17013"/>
    </row>
    <row r="17014" spans="1:20" x14ac:dyDescent="0.3">
      <c r="A17014" s="25"/>
      <c r="B17014"/>
      <c r="C17014"/>
      <c r="D17014"/>
      <c r="E17014"/>
      <c r="F17014"/>
      <c r="G17014"/>
      <c r="H17014"/>
      <c r="I17014"/>
      <c r="K17014"/>
      <c r="L17014"/>
      <c r="M17014"/>
      <c r="N17014"/>
      <c r="O17014"/>
      <c r="P17014"/>
      <c r="S17014"/>
    </row>
    <row r="17015" spans="1:20" x14ac:dyDescent="0.3">
      <c r="A17015" s="25"/>
      <c r="B17015"/>
      <c r="C17015"/>
      <c r="D17015"/>
      <c r="E17015"/>
      <c r="F17015"/>
      <c r="G17015"/>
      <c r="H17015"/>
      <c r="I17015"/>
      <c r="K17015"/>
      <c r="L17015"/>
      <c r="M17015"/>
      <c r="N17015"/>
      <c r="O17015"/>
      <c r="P17015"/>
      <c r="S17015"/>
    </row>
    <row r="17016" spans="1:20" x14ac:dyDescent="0.3">
      <c r="A17016" s="25"/>
      <c r="B17016"/>
      <c r="C17016"/>
      <c r="D17016"/>
      <c r="E17016"/>
      <c r="F17016"/>
      <c r="G17016"/>
      <c r="H17016" s="14"/>
      <c r="I17016" s="14"/>
      <c r="K17016"/>
      <c r="L17016"/>
      <c r="M17016"/>
      <c r="N17016"/>
      <c r="O17016"/>
      <c r="P17016"/>
      <c r="S17016"/>
    </row>
    <row r="17017" spans="1:20" x14ac:dyDescent="0.3">
      <c r="A17017" s="25"/>
      <c r="B17017"/>
      <c r="C17017"/>
      <c r="D17017"/>
      <c r="E17017"/>
      <c r="F17017"/>
      <c r="G17017"/>
      <c r="H17017" s="14"/>
      <c r="I17017" s="14"/>
      <c r="K17017"/>
      <c r="L17017"/>
      <c r="M17017"/>
      <c r="N17017"/>
      <c r="O17017"/>
      <c r="P17017"/>
      <c r="S17017"/>
    </row>
    <row r="17018" spans="1:20" x14ac:dyDescent="0.3">
      <c r="A17018" s="25"/>
      <c r="B17018"/>
      <c r="C17018"/>
      <c r="D17018"/>
      <c r="E17018"/>
      <c r="F17018"/>
      <c r="G17018"/>
      <c r="H17018" s="26"/>
      <c r="I17018" s="26"/>
      <c r="K17018"/>
      <c r="L17018"/>
      <c r="M17018"/>
      <c r="N17018"/>
      <c r="O17018"/>
      <c r="P17018"/>
      <c r="S17018"/>
    </row>
    <row r="17019" spans="1:20" x14ac:dyDescent="0.3">
      <c r="A17019" s="25"/>
      <c r="B17019"/>
      <c r="C17019"/>
      <c r="D17019"/>
      <c r="E17019"/>
      <c r="F17019"/>
      <c r="G17019"/>
      <c r="H17019" s="26"/>
      <c r="I17019" s="26"/>
      <c r="K17019"/>
      <c r="L17019"/>
      <c r="M17019"/>
      <c r="N17019"/>
      <c r="O17019"/>
      <c r="P17019"/>
      <c r="S17019"/>
    </row>
    <row r="17020" spans="1:20" x14ac:dyDescent="0.3">
      <c r="A17020" s="25"/>
      <c r="B17020"/>
      <c r="C17020"/>
      <c r="D17020"/>
      <c r="E17020"/>
      <c r="F17020"/>
      <c r="G17020"/>
      <c r="H17020" s="26"/>
      <c r="I17020" s="26"/>
      <c r="K17020"/>
      <c r="L17020"/>
      <c r="M17020"/>
      <c r="N17020"/>
      <c r="O17020"/>
      <c r="P17020"/>
      <c r="S17020"/>
    </row>
    <row r="17021" spans="1:20" x14ac:dyDescent="0.3">
      <c r="A17021" s="25"/>
      <c r="B17021"/>
      <c r="C17021"/>
      <c r="D17021"/>
      <c r="E17021"/>
      <c r="F17021"/>
      <c r="G17021"/>
      <c r="H17021"/>
      <c r="I17021"/>
      <c r="K17021"/>
      <c r="L17021"/>
      <c r="M17021"/>
      <c r="N17021"/>
      <c r="O17021"/>
      <c r="P17021"/>
      <c r="S17021"/>
    </row>
    <row r="17022" spans="1:20" x14ac:dyDescent="0.3">
      <c r="A17022" s="25"/>
      <c r="B17022"/>
      <c r="C17022"/>
      <c r="D17022"/>
      <c r="E17022"/>
      <c r="F17022"/>
      <c r="G17022"/>
      <c r="H17022"/>
      <c r="I17022"/>
      <c r="K17022"/>
      <c r="L17022"/>
      <c r="M17022"/>
      <c r="N17022"/>
      <c r="O17022"/>
      <c r="P17022"/>
      <c r="S17022"/>
    </row>
    <row r="17023" spans="1:20" x14ac:dyDescent="0.3">
      <c r="A17023" s="25"/>
      <c r="B17023"/>
      <c r="C17023"/>
      <c r="D17023"/>
      <c r="E17023"/>
      <c r="F17023"/>
      <c r="G17023"/>
      <c r="H17023"/>
      <c r="I17023"/>
      <c r="K17023"/>
      <c r="L17023"/>
      <c r="M17023"/>
      <c r="N17023"/>
      <c r="O17023"/>
      <c r="P17023"/>
      <c r="S17023"/>
    </row>
    <row r="17024" spans="1:20" x14ac:dyDescent="0.3">
      <c r="A17024" s="25"/>
      <c r="B17024"/>
      <c r="C17024"/>
      <c r="D17024"/>
      <c r="E17024"/>
      <c r="F17024"/>
      <c r="G17024"/>
      <c r="H17024" s="26"/>
      <c r="I17024" s="26"/>
      <c r="K17024"/>
      <c r="L17024"/>
      <c r="M17024"/>
      <c r="N17024"/>
      <c r="O17024"/>
      <c r="P17024"/>
      <c r="S17024"/>
    </row>
    <row r="17025" spans="1:20" x14ac:dyDescent="0.3">
      <c r="A17025" s="25"/>
      <c r="B17025"/>
      <c r="C17025"/>
      <c r="D17025"/>
      <c r="E17025"/>
      <c r="F17025"/>
      <c r="G17025"/>
      <c r="H17025" s="26"/>
      <c r="I17025" s="26"/>
      <c r="K17025"/>
      <c r="L17025"/>
      <c r="M17025"/>
      <c r="N17025"/>
      <c r="O17025"/>
      <c r="P17025"/>
      <c r="S17025"/>
    </row>
    <row r="17026" spans="1:20" x14ac:dyDescent="0.3">
      <c r="A17026" s="25"/>
      <c r="B17026"/>
      <c r="C17026"/>
      <c r="D17026"/>
      <c r="E17026"/>
      <c r="F17026"/>
      <c r="G17026"/>
      <c r="H17026" s="26"/>
      <c r="I17026" s="26"/>
      <c r="K17026"/>
      <c r="L17026"/>
      <c r="M17026"/>
      <c r="N17026"/>
      <c r="O17026"/>
      <c r="P17026"/>
      <c r="S17026"/>
      <c r="T17026" s="7"/>
    </row>
    <row r="17027" spans="1:20" x14ac:dyDescent="0.3">
      <c r="A17027" s="25"/>
      <c r="B17027"/>
      <c r="C17027"/>
      <c r="D17027"/>
      <c r="E17027"/>
      <c r="F17027"/>
      <c r="G17027"/>
      <c r="H17027" s="26"/>
      <c r="I17027" s="26"/>
      <c r="K17027"/>
      <c r="L17027"/>
      <c r="M17027"/>
      <c r="N17027"/>
      <c r="O17027"/>
      <c r="P17027"/>
      <c r="S17027"/>
    </row>
    <row r="17028" spans="1:20" x14ac:dyDescent="0.3">
      <c r="A17028" s="25"/>
      <c r="B17028"/>
      <c r="C17028"/>
      <c r="D17028"/>
      <c r="E17028"/>
      <c r="F17028"/>
      <c r="G17028"/>
      <c r="H17028" s="26"/>
      <c r="I17028" s="26"/>
      <c r="K17028"/>
      <c r="L17028"/>
      <c r="M17028"/>
      <c r="N17028"/>
      <c r="O17028"/>
      <c r="P17028"/>
      <c r="S17028"/>
    </row>
    <row r="17029" spans="1:20" x14ac:dyDescent="0.3">
      <c r="A17029" s="25"/>
      <c r="B17029"/>
      <c r="C17029"/>
      <c r="D17029"/>
      <c r="E17029"/>
      <c r="F17029"/>
      <c r="G17029"/>
      <c r="H17029" s="26"/>
      <c r="I17029" s="26"/>
      <c r="K17029"/>
      <c r="L17029"/>
      <c r="M17029"/>
      <c r="N17029"/>
      <c r="O17029"/>
      <c r="P17029"/>
      <c r="S17029"/>
    </row>
    <row r="17030" spans="1:20" x14ac:dyDescent="0.3">
      <c r="A17030" s="25"/>
      <c r="B17030"/>
      <c r="C17030"/>
      <c r="D17030"/>
      <c r="E17030"/>
      <c r="F17030"/>
      <c r="G17030"/>
      <c r="H17030" s="14"/>
      <c r="I17030" s="14"/>
      <c r="K17030"/>
      <c r="L17030"/>
      <c r="M17030"/>
      <c r="N17030"/>
      <c r="O17030"/>
      <c r="P17030"/>
      <c r="S17030"/>
      <c r="T17030" s="7"/>
    </row>
    <row r="17031" spans="1:20" x14ac:dyDescent="0.3">
      <c r="A17031" s="25"/>
      <c r="B17031"/>
      <c r="C17031"/>
      <c r="D17031"/>
      <c r="E17031"/>
      <c r="F17031"/>
      <c r="G17031"/>
      <c r="H17031"/>
      <c r="I17031" s="14"/>
      <c r="K17031"/>
      <c r="L17031"/>
      <c r="M17031"/>
      <c r="N17031"/>
      <c r="O17031"/>
      <c r="P17031"/>
      <c r="S17031"/>
    </row>
    <row r="17032" spans="1:20" x14ac:dyDescent="0.3">
      <c r="A17032" s="25"/>
      <c r="B17032"/>
      <c r="C17032"/>
      <c r="D17032"/>
      <c r="E17032"/>
      <c r="F17032"/>
      <c r="G17032"/>
      <c r="H17032"/>
      <c r="I17032"/>
      <c r="K17032"/>
      <c r="L17032"/>
      <c r="M17032"/>
      <c r="N17032"/>
      <c r="O17032"/>
      <c r="P17032"/>
      <c r="S17032"/>
    </row>
    <row r="17033" spans="1:20" x14ac:dyDescent="0.3">
      <c r="A17033" s="25"/>
      <c r="B17033"/>
      <c r="C17033"/>
      <c r="D17033"/>
      <c r="E17033"/>
      <c r="F17033"/>
      <c r="G17033"/>
      <c r="H17033"/>
      <c r="I17033"/>
      <c r="K17033"/>
      <c r="L17033"/>
      <c r="M17033"/>
      <c r="N17033"/>
      <c r="O17033"/>
      <c r="P17033"/>
      <c r="S17033"/>
    </row>
    <row r="17034" spans="1:20" x14ac:dyDescent="0.3">
      <c r="A17034" s="25"/>
      <c r="B17034"/>
      <c r="C17034"/>
      <c r="D17034"/>
      <c r="E17034"/>
      <c r="F17034"/>
      <c r="G17034"/>
      <c r="H17034"/>
      <c r="I17034"/>
      <c r="K17034"/>
      <c r="L17034"/>
      <c r="M17034"/>
      <c r="N17034"/>
      <c r="O17034"/>
      <c r="P17034"/>
      <c r="S17034"/>
    </row>
    <row r="17035" spans="1:20" x14ac:dyDescent="0.3">
      <c r="A17035" s="25"/>
      <c r="B17035"/>
      <c r="C17035"/>
      <c r="D17035"/>
      <c r="E17035"/>
      <c r="F17035"/>
      <c r="G17035"/>
      <c r="H17035"/>
      <c r="I17035"/>
      <c r="K17035"/>
      <c r="L17035"/>
      <c r="M17035"/>
      <c r="N17035"/>
      <c r="O17035"/>
      <c r="P17035"/>
      <c r="S17035"/>
    </row>
    <row r="17036" spans="1:20" x14ac:dyDescent="0.3">
      <c r="A17036" s="25"/>
      <c r="B17036"/>
      <c r="C17036"/>
      <c r="D17036"/>
      <c r="E17036"/>
      <c r="F17036"/>
      <c r="G17036"/>
      <c r="H17036"/>
      <c r="I17036"/>
      <c r="K17036"/>
      <c r="L17036"/>
      <c r="M17036"/>
      <c r="N17036"/>
      <c r="O17036"/>
      <c r="P17036"/>
      <c r="S17036"/>
    </row>
    <row r="17037" spans="1:20" x14ac:dyDescent="0.3">
      <c r="A17037" s="25"/>
      <c r="B17037"/>
      <c r="C17037"/>
      <c r="D17037"/>
      <c r="E17037"/>
      <c r="F17037"/>
      <c r="G17037"/>
      <c r="H17037"/>
      <c r="I17037"/>
      <c r="K17037"/>
      <c r="L17037"/>
      <c r="M17037"/>
      <c r="N17037"/>
      <c r="O17037"/>
      <c r="P17037"/>
      <c r="S17037"/>
    </row>
    <row r="17038" spans="1:20" x14ac:dyDescent="0.3">
      <c r="A17038" s="25"/>
      <c r="B17038"/>
      <c r="C17038"/>
      <c r="D17038"/>
      <c r="E17038"/>
      <c r="F17038"/>
      <c r="G17038"/>
      <c r="H17038"/>
      <c r="I17038" s="14"/>
      <c r="K17038"/>
      <c r="L17038"/>
      <c r="M17038"/>
      <c r="N17038"/>
      <c r="O17038"/>
      <c r="P17038"/>
      <c r="S17038"/>
    </row>
    <row r="17039" spans="1:20" x14ac:dyDescent="0.3">
      <c r="A17039" s="25"/>
      <c r="B17039"/>
      <c r="C17039"/>
      <c r="D17039"/>
      <c r="E17039"/>
      <c r="F17039"/>
      <c r="G17039"/>
      <c r="H17039" s="26"/>
      <c r="I17039" s="26"/>
      <c r="K17039"/>
      <c r="L17039"/>
      <c r="M17039"/>
      <c r="N17039"/>
      <c r="O17039"/>
      <c r="P17039"/>
      <c r="S17039"/>
    </row>
    <row r="17040" spans="1:20" x14ac:dyDescent="0.3">
      <c r="A17040" s="25"/>
      <c r="B17040"/>
      <c r="C17040"/>
      <c r="D17040"/>
      <c r="E17040"/>
      <c r="F17040"/>
      <c r="G17040"/>
      <c r="H17040" s="26"/>
      <c r="I17040" s="26"/>
      <c r="K17040"/>
      <c r="L17040"/>
      <c r="M17040"/>
      <c r="N17040"/>
      <c r="O17040"/>
      <c r="P17040"/>
      <c r="S17040"/>
    </row>
    <row r="17041" spans="1:19" x14ac:dyDescent="0.3">
      <c r="A17041" s="25"/>
      <c r="B17041"/>
      <c r="C17041"/>
      <c r="D17041"/>
      <c r="E17041"/>
      <c r="F17041"/>
      <c r="G17041"/>
      <c r="H17041" s="26"/>
      <c r="I17041" s="26"/>
      <c r="K17041"/>
      <c r="L17041"/>
      <c r="M17041"/>
      <c r="N17041"/>
      <c r="O17041"/>
      <c r="P17041"/>
      <c r="S17041"/>
    </row>
    <row r="17042" spans="1:19" x14ac:dyDescent="0.3">
      <c r="A17042" s="25"/>
      <c r="B17042"/>
      <c r="C17042"/>
      <c r="D17042"/>
      <c r="E17042"/>
      <c r="F17042"/>
      <c r="G17042"/>
      <c r="H17042" s="26"/>
      <c r="I17042" s="26"/>
      <c r="K17042"/>
      <c r="L17042"/>
      <c r="M17042"/>
      <c r="N17042"/>
      <c r="O17042"/>
      <c r="P17042"/>
      <c r="S17042"/>
    </row>
    <row r="17043" spans="1:19" x14ac:dyDescent="0.3">
      <c r="A17043" s="25"/>
      <c r="B17043"/>
      <c r="C17043"/>
      <c r="D17043"/>
      <c r="E17043"/>
      <c r="F17043"/>
      <c r="G17043"/>
      <c r="H17043" s="26"/>
      <c r="I17043" s="26"/>
      <c r="K17043"/>
      <c r="L17043"/>
      <c r="M17043"/>
      <c r="N17043"/>
      <c r="O17043"/>
      <c r="P17043"/>
      <c r="S17043"/>
    </row>
    <row r="17044" spans="1:19" x14ac:dyDescent="0.3">
      <c r="A17044" s="25"/>
      <c r="B17044"/>
      <c r="C17044"/>
      <c r="D17044"/>
      <c r="E17044"/>
      <c r="F17044"/>
      <c r="G17044"/>
      <c r="H17044" s="26"/>
      <c r="I17044" s="26"/>
      <c r="K17044"/>
      <c r="L17044"/>
      <c r="M17044"/>
      <c r="N17044"/>
      <c r="O17044"/>
      <c r="P17044"/>
      <c r="S17044"/>
    </row>
    <row r="17045" spans="1:19" x14ac:dyDescent="0.3">
      <c r="A17045" s="25"/>
      <c r="B17045"/>
      <c r="C17045"/>
      <c r="D17045"/>
      <c r="E17045"/>
      <c r="F17045"/>
      <c r="G17045"/>
      <c r="H17045"/>
      <c r="I17045"/>
      <c r="K17045"/>
      <c r="L17045"/>
      <c r="M17045"/>
      <c r="N17045"/>
      <c r="O17045"/>
      <c r="P17045"/>
      <c r="S17045"/>
    </row>
    <row r="17046" spans="1:19" x14ac:dyDescent="0.3">
      <c r="A17046" s="25"/>
      <c r="B17046"/>
      <c r="C17046"/>
      <c r="D17046"/>
      <c r="E17046"/>
      <c r="F17046"/>
      <c r="G17046"/>
      <c r="H17046"/>
      <c r="I17046"/>
      <c r="K17046"/>
      <c r="L17046"/>
      <c r="M17046"/>
      <c r="N17046"/>
      <c r="O17046"/>
      <c r="P17046"/>
      <c r="S17046"/>
    </row>
    <row r="17047" spans="1:19" x14ac:dyDescent="0.3">
      <c r="A17047" s="25"/>
      <c r="B17047"/>
      <c r="C17047"/>
      <c r="D17047"/>
      <c r="E17047"/>
      <c r="F17047"/>
      <c r="G17047"/>
      <c r="H17047"/>
      <c r="I17047"/>
      <c r="K17047"/>
      <c r="L17047"/>
      <c r="M17047"/>
      <c r="N17047"/>
      <c r="O17047"/>
      <c r="P17047"/>
      <c r="S17047"/>
    </row>
    <row r="17048" spans="1:19" x14ac:dyDescent="0.3">
      <c r="A17048" s="25"/>
      <c r="B17048"/>
      <c r="C17048"/>
      <c r="D17048"/>
      <c r="E17048"/>
      <c r="F17048"/>
      <c r="G17048"/>
      <c r="H17048"/>
      <c r="I17048"/>
      <c r="K17048"/>
      <c r="L17048"/>
      <c r="M17048"/>
      <c r="N17048"/>
      <c r="O17048"/>
      <c r="P17048"/>
      <c r="S17048"/>
    </row>
    <row r="17049" spans="1:19" x14ac:dyDescent="0.3">
      <c r="A17049" s="25"/>
      <c r="B17049"/>
      <c r="C17049"/>
      <c r="D17049"/>
      <c r="E17049"/>
      <c r="F17049"/>
      <c r="G17049"/>
      <c r="H17049" s="14"/>
      <c r="I17049" s="14"/>
      <c r="K17049"/>
      <c r="L17049"/>
      <c r="M17049"/>
      <c r="N17049"/>
      <c r="O17049"/>
      <c r="P17049"/>
      <c r="S17049"/>
    </row>
    <row r="17050" spans="1:19" x14ac:dyDescent="0.3">
      <c r="A17050" s="25"/>
      <c r="B17050"/>
      <c r="C17050"/>
      <c r="D17050"/>
      <c r="E17050"/>
      <c r="F17050"/>
      <c r="G17050"/>
      <c r="H17050" s="14"/>
      <c r="I17050" s="14"/>
      <c r="K17050"/>
      <c r="L17050"/>
      <c r="M17050"/>
      <c r="N17050"/>
      <c r="O17050"/>
      <c r="P17050"/>
      <c r="S17050"/>
    </row>
    <row r="17051" spans="1:19" x14ac:dyDescent="0.3">
      <c r="A17051" s="25"/>
      <c r="B17051"/>
      <c r="C17051"/>
      <c r="D17051"/>
      <c r="E17051"/>
      <c r="F17051"/>
      <c r="G17051"/>
      <c r="H17051"/>
      <c r="I17051"/>
      <c r="K17051"/>
      <c r="L17051"/>
      <c r="M17051"/>
      <c r="N17051"/>
      <c r="O17051"/>
      <c r="P17051"/>
      <c r="S17051"/>
    </row>
    <row r="17052" spans="1:19" x14ac:dyDescent="0.3">
      <c r="A17052" s="25"/>
      <c r="B17052"/>
      <c r="C17052"/>
      <c r="D17052"/>
      <c r="E17052"/>
      <c r="F17052"/>
      <c r="G17052"/>
      <c r="H17052"/>
      <c r="I17052"/>
      <c r="K17052"/>
      <c r="L17052"/>
      <c r="M17052"/>
      <c r="N17052"/>
      <c r="O17052"/>
      <c r="P17052"/>
      <c r="S17052"/>
    </row>
    <row r="17053" spans="1:19" x14ac:dyDescent="0.3">
      <c r="A17053" s="25"/>
      <c r="B17053"/>
      <c r="C17053"/>
      <c r="D17053"/>
      <c r="E17053"/>
      <c r="F17053"/>
      <c r="G17053"/>
      <c r="H17053" s="26"/>
      <c r="I17053" s="26"/>
      <c r="K17053"/>
      <c r="L17053"/>
      <c r="M17053"/>
      <c r="N17053"/>
      <c r="O17053"/>
      <c r="P17053"/>
      <c r="S17053"/>
    </row>
    <row r="17054" spans="1:19" x14ac:dyDescent="0.3">
      <c r="A17054" s="25"/>
      <c r="B17054"/>
      <c r="C17054"/>
      <c r="D17054"/>
      <c r="E17054"/>
      <c r="F17054"/>
      <c r="G17054"/>
      <c r="H17054" s="26"/>
      <c r="I17054" s="26"/>
      <c r="K17054"/>
      <c r="L17054"/>
      <c r="M17054"/>
      <c r="N17054"/>
      <c r="O17054"/>
      <c r="P17054"/>
      <c r="S17054"/>
    </row>
    <row r="17055" spans="1:19" x14ac:dyDescent="0.3">
      <c r="A17055" s="25"/>
      <c r="B17055"/>
      <c r="C17055"/>
      <c r="D17055"/>
      <c r="E17055"/>
      <c r="F17055"/>
      <c r="G17055"/>
      <c r="H17055" s="26"/>
      <c r="I17055" s="26"/>
      <c r="K17055"/>
      <c r="L17055"/>
      <c r="M17055"/>
      <c r="N17055"/>
      <c r="O17055"/>
      <c r="P17055"/>
      <c r="S17055"/>
    </row>
    <row r="17056" spans="1:19" x14ac:dyDescent="0.3">
      <c r="A17056" s="25"/>
      <c r="B17056"/>
      <c r="C17056"/>
      <c r="D17056"/>
      <c r="E17056"/>
      <c r="F17056"/>
      <c r="G17056"/>
      <c r="H17056" s="26"/>
      <c r="I17056" s="26"/>
      <c r="K17056"/>
      <c r="L17056"/>
      <c r="M17056"/>
      <c r="N17056"/>
      <c r="O17056"/>
      <c r="P17056"/>
      <c r="S17056"/>
    </row>
    <row r="17057" spans="1:19" x14ac:dyDescent="0.3">
      <c r="A17057" s="25"/>
      <c r="B17057"/>
      <c r="C17057"/>
      <c r="D17057"/>
      <c r="E17057"/>
      <c r="F17057"/>
      <c r="G17057"/>
      <c r="H17057"/>
      <c r="I17057"/>
      <c r="K17057"/>
      <c r="L17057"/>
      <c r="M17057"/>
      <c r="N17057"/>
      <c r="O17057"/>
      <c r="P17057"/>
      <c r="S17057"/>
    </row>
    <row r="17058" spans="1:19" x14ac:dyDescent="0.3">
      <c r="A17058" s="25"/>
      <c r="B17058"/>
      <c r="C17058"/>
      <c r="D17058"/>
      <c r="E17058"/>
      <c r="F17058"/>
      <c r="G17058"/>
      <c r="H17058"/>
      <c r="I17058"/>
      <c r="K17058"/>
      <c r="L17058"/>
      <c r="M17058"/>
      <c r="N17058"/>
      <c r="O17058"/>
      <c r="P17058"/>
      <c r="S17058"/>
    </row>
    <row r="17059" spans="1:19" x14ac:dyDescent="0.3">
      <c r="A17059" s="25"/>
      <c r="B17059"/>
      <c r="C17059"/>
      <c r="D17059"/>
      <c r="E17059"/>
      <c r="F17059"/>
      <c r="G17059"/>
      <c r="H17059"/>
      <c r="I17059"/>
      <c r="K17059"/>
      <c r="L17059"/>
      <c r="M17059"/>
      <c r="N17059"/>
      <c r="O17059"/>
      <c r="P17059"/>
      <c r="S17059"/>
    </row>
    <row r="17060" spans="1:19" x14ac:dyDescent="0.3">
      <c r="A17060" s="25"/>
      <c r="B17060"/>
      <c r="C17060"/>
      <c r="D17060"/>
      <c r="E17060"/>
      <c r="F17060"/>
      <c r="G17060"/>
      <c r="H17060"/>
      <c r="I17060"/>
      <c r="K17060"/>
      <c r="L17060"/>
      <c r="M17060"/>
      <c r="N17060"/>
      <c r="O17060"/>
      <c r="P17060"/>
      <c r="S17060"/>
    </row>
    <row r="17061" spans="1:19" x14ac:dyDescent="0.3">
      <c r="A17061" s="25"/>
      <c r="B17061"/>
      <c r="C17061"/>
      <c r="D17061"/>
      <c r="E17061"/>
      <c r="F17061"/>
      <c r="G17061"/>
      <c r="H17061"/>
      <c r="I17061"/>
      <c r="K17061"/>
      <c r="L17061"/>
      <c r="M17061"/>
      <c r="N17061"/>
      <c r="O17061"/>
      <c r="P17061"/>
      <c r="S17061"/>
    </row>
    <row r="17062" spans="1:19" x14ac:dyDescent="0.3">
      <c r="A17062" s="25"/>
      <c r="B17062"/>
      <c r="C17062"/>
      <c r="D17062"/>
      <c r="E17062"/>
      <c r="F17062"/>
      <c r="G17062"/>
      <c r="H17062"/>
      <c r="I17062"/>
      <c r="K17062"/>
      <c r="L17062"/>
      <c r="M17062"/>
      <c r="N17062"/>
      <c r="O17062"/>
      <c r="P17062"/>
      <c r="S17062"/>
    </row>
    <row r="17063" spans="1:19" x14ac:dyDescent="0.3">
      <c r="A17063" s="25"/>
      <c r="B17063"/>
      <c r="C17063"/>
      <c r="D17063"/>
      <c r="E17063"/>
      <c r="F17063"/>
      <c r="G17063"/>
      <c r="H17063"/>
      <c r="I17063"/>
      <c r="K17063"/>
      <c r="L17063"/>
      <c r="M17063"/>
      <c r="N17063"/>
      <c r="O17063"/>
      <c r="P17063"/>
      <c r="S17063"/>
    </row>
    <row r="17064" spans="1:19" x14ac:dyDescent="0.3">
      <c r="A17064" s="25"/>
      <c r="B17064"/>
      <c r="C17064"/>
      <c r="D17064"/>
      <c r="E17064"/>
      <c r="F17064"/>
      <c r="G17064"/>
      <c r="H17064"/>
      <c r="I17064"/>
      <c r="K17064"/>
      <c r="L17064"/>
      <c r="M17064"/>
      <c r="N17064"/>
      <c r="O17064"/>
      <c r="P17064"/>
      <c r="S17064"/>
    </row>
    <row r="17065" spans="1:19" x14ac:dyDescent="0.3">
      <c r="A17065" s="25"/>
      <c r="B17065"/>
      <c r="C17065"/>
      <c r="D17065"/>
      <c r="E17065"/>
      <c r="F17065"/>
      <c r="G17065"/>
      <c r="H17065" s="14"/>
      <c r="I17065" s="14"/>
      <c r="K17065"/>
      <c r="L17065"/>
      <c r="M17065"/>
      <c r="N17065"/>
      <c r="O17065"/>
      <c r="P17065"/>
      <c r="S17065"/>
    </row>
    <row r="17066" spans="1:19" x14ac:dyDescent="0.3">
      <c r="A17066" s="25"/>
      <c r="B17066"/>
      <c r="C17066"/>
      <c r="D17066"/>
      <c r="E17066"/>
      <c r="F17066"/>
      <c r="G17066"/>
      <c r="H17066" s="14"/>
      <c r="I17066" s="14"/>
      <c r="K17066"/>
      <c r="L17066"/>
      <c r="M17066"/>
      <c r="N17066"/>
      <c r="O17066"/>
      <c r="P17066"/>
      <c r="S17066"/>
    </row>
    <row r="17067" spans="1:19" x14ac:dyDescent="0.3">
      <c r="A17067" s="25"/>
      <c r="B17067"/>
      <c r="C17067"/>
      <c r="D17067"/>
      <c r="E17067"/>
      <c r="F17067"/>
      <c r="G17067"/>
      <c r="H17067"/>
      <c r="I17067"/>
      <c r="K17067"/>
      <c r="L17067"/>
      <c r="M17067"/>
      <c r="N17067"/>
      <c r="O17067"/>
      <c r="P17067"/>
      <c r="S17067"/>
    </row>
    <row r="17068" spans="1:19" x14ac:dyDescent="0.3">
      <c r="A17068" s="25"/>
      <c r="B17068"/>
      <c r="C17068"/>
      <c r="D17068"/>
      <c r="E17068"/>
      <c r="F17068"/>
      <c r="G17068"/>
      <c r="H17068"/>
      <c r="I17068"/>
      <c r="K17068"/>
      <c r="L17068"/>
      <c r="M17068"/>
      <c r="N17068"/>
      <c r="O17068"/>
      <c r="P17068"/>
      <c r="S17068"/>
    </row>
    <row r="17069" spans="1:19" x14ac:dyDescent="0.3">
      <c r="A17069" s="25"/>
      <c r="B17069"/>
      <c r="C17069"/>
      <c r="D17069"/>
      <c r="E17069"/>
      <c r="F17069"/>
      <c r="G17069"/>
      <c r="H17069"/>
      <c r="I17069"/>
      <c r="K17069"/>
      <c r="L17069"/>
      <c r="M17069"/>
      <c r="N17069"/>
      <c r="O17069"/>
      <c r="P17069"/>
      <c r="S17069"/>
    </row>
    <row r="17070" spans="1:19" x14ac:dyDescent="0.3">
      <c r="A17070" s="25"/>
      <c r="B17070"/>
      <c r="C17070"/>
      <c r="D17070"/>
      <c r="E17070"/>
      <c r="F17070"/>
      <c r="G17070"/>
      <c r="H17070"/>
      <c r="I17070"/>
      <c r="K17070"/>
      <c r="L17070"/>
      <c r="M17070"/>
      <c r="N17070"/>
      <c r="O17070"/>
      <c r="P17070"/>
      <c r="S17070"/>
    </row>
    <row r="17071" spans="1:19" x14ac:dyDescent="0.3">
      <c r="A17071" s="25"/>
      <c r="B17071"/>
      <c r="C17071"/>
      <c r="D17071"/>
      <c r="E17071"/>
      <c r="F17071"/>
      <c r="G17071"/>
      <c r="H17071"/>
      <c r="I17071"/>
      <c r="K17071"/>
      <c r="L17071"/>
      <c r="M17071"/>
      <c r="N17071"/>
      <c r="O17071"/>
      <c r="P17071"/>
      <c r="S17071"/>
    </row>
    <row r="17072" spans="1:19" x14ac:dyDescent="0.3">
      <c r="A17072" s="25"/>
      <c r="B17072"/>
      <c r="C17072"/>
      <c r="D17072"/>
      <c r="E17072"/>
      <c r="F17072"/>
      <c r="G17072"/>
      <c r="H17072"/>
      <c r="I17072"/>
      <c r="K17072"/>
      <c r="L17072"/>
      <c r="M17072"/>
      <c r="N17072"/>
      <c r="O17072"/>
      <c r="P17072"/>
      <c r="S17072"/>
    </row>
    <row r="17073" spans="1:19" x14ac:dyDescent="0.3">
      <c r="A17073" s="25"/>
      <c r="B17073"/>
      <c r="C17073"/>
      <c r="D17073"/>
      <c r="E17073"/>
      <c r="F17073"/>
      <c r="G17073"/>
      <c r="H17073"/>
      <c r="I17073" s="14"/>
      <c r="K17073"/>
      <c r="L17073"/>
      <c r="M17073"/>
      <c r="N17073"/>
      <c r="O17073"/>
      <c r="P17073"/>
      <c r="S17073"/>
    </row>
    <row r="17074" spans="1:19" x14ac:dyDescent="0.3">
      <c r="A17074" s="25"/>
      <c r="B17074"/>
      <c r="C17074"/>
      <c r="D17074"/>
      <c r="E17074"/>
      <c r="F17074"/>
      <c r="G17074"/>
      <c r="H17074" s="14"/>
      <c r="I17074"/>
      <c r="K17074"/>
      <c r="L17074"/>
      <c r="M17074"/>
      <c r="N17074"/>
      <c r="O17074"/>
      <c r="P17074"/>
      <c r="S17074"/>
    </row>
    <row r="17075" spans="1:19" x14ac:dyDescent="0.3">
      <c r="A17075" s="25"/>
      <c r="B17075"/>
      <c r="C17075"/>
      <c r="D17075"/>
      <c r="E17075"/>
      <c r="F17075"/>
      <c r="G17075"/>
      <c r="H17075"/>
      <c r="I17075"/>
      <c r="K17075"/>
      <c r="L17075"/>
      <c r="M17075"/>
      <c r="N17075"/>
      <c r="O17075"/>
      <c r="P17075"/>
      <c r="S17075"/>
    </row>
    <row r="17076" spans="1:19" x14ac:dyDescent="0.3">
      <c r="A17076" s="25"/>
      <c r="B17076"/>
      <c r="C17076"/>
      <c r="D17076"/>
      <c r="E17076"/>
      <c r="F17076"/>
      <c r="G17076"/>
      <c r="H17076" s="26"/>
      <c r="I17076"/>
      <c r="K17076"/>
      <c r="L17076"/>
      <c r="M17076"/>
      <c r="N17076"/>
      <c r="O17076"/>
      <c r="P17076"/>
      <c r="S17076"/>
    </row>
    <row r="17077" spans="1:19" x14ac:dyDescent="0.3">
      <c r="A17077" s="25"/>
      <c r="B17077"/>
      <c r="C17077"/>
      <c r="D17077"/>
      <c r="E17077"/>
      <c r="F17077"/>
      <c r="G17077"/>
      <c r="H17077" s="26"/>
      <c r="I17077"/>
      <c r="K17077"/>
      <c r="L17077"/>
      <c r="M17077"/>
      <c r="N17077"/>
      <c r="O17077"/>
      <c r="P17077"/>
      <c r="S17077"/>
    </row>
    <row r="17078" spans="1:19" x14ac:dyDescent="0.3">
      <c r="A17078" s="25"/>
      <c r="B17078"/>
      <c r="C17078"/>
      <c r="D17078"/>
      <c r="E17078"/>
      <c r="F17078"/>
      <c r="G17078"/>
      <c r="H17078" s="26"/>
      <c r="I17078"/>
      <c r="K17078"/>
      <c r="L17078"/>
      <c r="M17078"/>
      <c r="N17078"/>
      <c r="O17078"/>
      <c r="P17078"/>
      <c r="S17078"/>
    </row>
    <row r="17079" spans="1:19" x14ac:dyDescent="0.3">
      <c r="A17079" s="25"/>
      <c r="B17079"/>
      <c r="C17079"/>
      <c r="D17079"/>
      <c r="E17079"/>
      <c r="F17079"/>
      <c r="G17079"/>
      <c r="H17079" s="26"/>
      <c r="I17079" s="26"/>
      <c r="K17079"/>
      <c r="L17079"/>
      <c r="M17079"/>
      <c r="N17079"/>
      <c r="O17079"/>
      <c r="P17079"/>
      <c r="S17079"/>
    </row>
    <row r="17080" spans="1:19" x14ac:dyDescent="0.3">
      <c r="A17080" s="25"/>
      <c r="B17080"/>
      <c r="C17080"/>
      <c r="D17080"/>
      <c r="E17080"/>
      <c r="F17080"/>
      <c r="G17080"/>
      <c r="H17080" s="26"/>
      <c r="I17080" s="26"/>
      <c r="K17080"/>
      <c r="L17080"/>
      <c r="M17080"/>
      <c r="N17080"/>
      <c r="O17080"/>
      <c r="P17080"/>
      <c r="S17080"/>
    </row>
    <row r="17081" spans="1:19" x14ac:dyDescent="0.3">
      <c r="A17081" s="25"/>
      <c r="B17081"/>
      <c r="C17081"/>
      <c r="D17081"/>
      <c r="E17081"/>
      <c r="F17081"/>
      <c r="G17081"/>
      <c r="H17081" s="26"/>
      <c r="I17081" s="26"/>
      <c r="K17081"/>
      <c r="L17081"/>
      <c r="M17081"/>
      <c r="N17081"/>
      <c r="O17081"/>
      <c r="P17081"/>
      <c r="S17081"/>
    </row>
    <row r="17082" spans="1:19" x14ac:dyDescent="0.3">
      <c r="A17082" s="25"/>
      <c r="B17082"/>
      <c r="C17082"/>
      <c r="D17082"/>
      <c r="E17082"/>
      <c r="F17082"/>
      <c r="G17082"/>
      <c r="H17082" s="26"/>
      <c r="I17082" s="26"/>
      <c r="K17082"/>
      <c r="L17082"/>
      <c r="M17082"/>
      <c r="N17082"/>
      <c r="O17082"/>
      <c r="P17082"/>
      <c r="S17082"/>
    </row>
    <row r="17083" spans="1:19" x14ac:dyDescent="0.3">
      <c r="A17083" s="25"/>
      <c r="B17083"/>
      <c r="C17083"/>
      <c r="D17083"/>
      <c r="E17083"/>
      <c r="F17083"/>
      <c r="G17083"/>
      <c r="H17083" s="26"/>
      <c r="I17083" s="26"/>
      <c r="K17083"/>
      <c r="L17083"/>
      <c r="M17083"/>
      <c r="N17083"/>
      <c r="O17083"/>
      <c r="P17083"/>
      <c r="S17083"/>
    </row>
    <row r="17084" spans="1:19" x14ac:dyDescent="0.3">
      <c r="A17084" s="25"/>
      <c r="B17084"/>
      <c r="C17084"/>
      <c r="D17084"/>
      <c r="E17084"/>
      <c r="F17084"/>
      <c r="G17084"/>
      <c r="H17084" s="26"/>
      <c r="I17084" s="26"/>
      <c r="K17084"/>
      <c r="L17084"/>
      <c r="M17084"/>
      <c r="N17084"/>
      <c r="O17084"/>
      <c r="P17084"/>
      <c r="S17084"/>
    </row>
    <row r="17085" spans="1:19" x14ac:dyDescent="0.3">
      <c r="A17085" s="25"/>
      <c r="B17085"/>
      <c r="C17085"/>
      <c r="D17085"/>
      <c r="E17085"/>
      <c r="F17085"/>
      <c r="G17085"/>
      <c r="H17085" s="26"/>
      <c r="I17085" s="26"/>
      <c r="K17085"/>
      <c r="L17085"/>
      <c r="M17085"/>
      <c r="N17085"/>
      <c r="O17085"/>
      <c r="P17085"/>
      <c r="S17085"/>
    </row>
    <row r="17086" spans="1:19" x14ac:dyDescent="0.3">
      <c r="A17086" s="25"/>
      <c r="B17086"/>
      <c r="C17086"/>
      <c r="D17086"/>
      <c r="E17086"/>
      <c r="F17086"/>
      <c r="G17086"/>
      <c r="H17086" s="26"/>
      <c r="I17086" s="26"/>
      <c r="K17086"/>
      <c r="L17086"/>
      <c r="M17086"/>
      <c r="N17086"/>
      <c r="O17086"/>
      <c r="P17086"/>
      <c r="S17086"/>
    </row>
    <row r="17087" spans="1:19" x14ac:dyDescent="0.3">
      <c r="A17087" s="25"/>
      <c r="B17087"/>
      <c r="C17087"/>
      <c r="D17087"/>
      <c r="E17087"/>
      <c r="F17087"/>
      <c r="G17087"/>
      <c r="H17087" s="26"/>
      <c r="I17087" s="26"/>
      <c r="K17087"/>
      <c r="L17087"/>
      <c r="M17087"/>
      <c r="N17087"/>
      <c r="O17087"/>
      <c r="P17087"/>
      <c r="S17087"/>
    </row>
    <row r="17088" spans="1:19" x14ac:dyDescent="0.3">
      <c r="A17088" s="25"/>
      <c r="B17088"/>
      <c r="C17088"/>
      <c r="D17088"/>
      <c r="E17088"/>
      <c r="F17088"/>
      <c r="G17088"/>
      <c r="H17088"/>
      <c r="I17088" s="14"/>
      <c r="K17088"/>
      <c r="L17088"/>
      <c r="M17088"/>
      <c r="N17088"/>
      <c r="O17088"/>
      <c r="P17088"/>
      <c r="S17088"/>
    </row>
    <row r="17089" spans="1:19" x14ac:dyDescent="0.3">
      <c r="A17089" s="25"/>
      <c r="B17089"/>
      <c r="C17089"/>
      <c r="D17089"/>
      <c r="E17089"/>
      <c r="F17089"/>
      <c r="G17089"/>
      <c r="H17089"/>
      <c r="I17089"/>
      <c r="K17089"/>
      <c r="L17089"/>
      <c r="M17089"/>
      <c r="N17089"/>
      <c r="O17089"/>
      <c r="P17089"/>
      <c r="S17089"/>
    </row>
    <row r="17090" spans="1:19" x14ac:dyDescent="0.3">
      <c r="A17090" s="25"/>
      <c r="B17090"/>
      <c r="C17090"/>
      <c r="D17090"/>
      <c r="E17090"/>
      <c r="F17090"/>
      <c r="G17090"/>
      <c r="H17090"/>
      <c r="I17090"/>
      <c r="K17090"/>
      <c r="L17090"/>
      <c r="M17090"/>
      <c r="N17090"/>
      <c r="O17090"/>
      <c r="P17090"/>
      <c r="S17090"/>
    </row>
    <row r="17091" spans="1:19" x14ac:dyDescent="0.3">
      <c r="A17091" s="25"/>
      <c r="B17091"/>
      <c r="C17091"/>
      <c r="D17091"/>
      <c r="E17091"/>
      <c r="F17091"/>
      <c r="G17091"/>
      <c r="H17091" s="14"/>
      <c r="I17091"/>
      <c r="K17091"/>
      <c r="L17091"/>
      <c r="M17091"/>
      <c r="N17091"/>
      <c r="O17091"/>
      <c r="P17091"/>
      <c r="S17091"/>
    </row>
    <row r="17092" spans="1:19" x14ac:dyDescent="0.3">
      <c r="A17092" s="25"/>
      <c r="B17092"/>
      <c r="C17092"/>
      <c r="D17092"/>
      <c r="E17092"/>
      <c r="F17092"/>
      <c r="G17092"/>
      <c r="H17092"/>
      <c r="I17092" s="14"/>
      <c r="K17092"/>
      <c r="L17092"/>
      <c r="M17092"/>
      <c r="N17092"/>
      <c r="O17092"/>
      <c r="P17092"/>
      <c r="S17092"/>
    </row>
    <row r="17093" spans="1:19" x14ac:dyDescent="0.3">
      <c r="A17093" s="25"/>
      <c r="B17093"/>
      <c r="C17093"/>
      <c r="D17093"/>
      <c r="E17093"/>
      <c r="F17093"/>
      <c r="G17093"/>
      <c r="H17093"/>
      <c r="I17093"/>
      <c r="K17093"/>
      <c r="L17093"/>
      <c r="M17093"/>
      <c r="N17093"/>
      <c r="O17093"/>
      <c r="P17093"/>
      <c r="S17093"/>
    </row>
    <row r="17094" spans="1:19" x14ac:dyDescent="0.3">
      <c r="A17094" s="25"/>
      <c r="B17094"/>
      <c r="C17094"/>
      <c r="D17094"/>
      <c r="E17094"/>
      <c r="F17094"/>
      <c r="G17094"/>
      <c r="H17094"/>
      <c r="I17094"/>
      <c r="K17094"/>
      <c r="L17094"/>
      <c r="M17094"/>
      <c r="N17094"/>
      <c r="O17094"/>
      <c r="P17094"/>
      <c r="S17094"/>
    </row>
    <row r="17095" spans="1:19" x14ac:dyDescent="0.3">
      <c r="A17095" s="25"/>
      <c r="B17095"/>
      <c r="C17095"/>
      <c r="D17095"/>
      <c r="E17095"/>
      <c r="F17095"/>
      <c r="G17095"/>
      <c r="H17095"/>
      <c r="I17095"/>
      <c r="K17095"/>
      <c r="L17095"/>
      <c r="M17095"/>
      <c r="N17095"/>
      <c r="O17095"/>
      <c r="P17095"/>
      <c r="S17095"/>
    </row>
    <row r="17096" spans="1:19" x14ac:dyDescent="0.3">
      <c r="A17096" s="25"/>
      <c r="B17096"/>
      <c r="C17096"/>
      <c r="D17096"/>
      <c r="E17096"/>
      <c r="F17096"/>
      <c r="G17096"/>
      <c r="H17096"/>
      <c r="I17096"/>
      <c r="K17096"/>
      <c r="L17096"/>
      <c r="M17096"/>
      <c r="N17096"/>
      <c r="O17096"/>
      <c r="P17096"/>
      <c r="S17096"/>
    </row>
    <row r="17097" spans="1:19" x14ac:dyDescent="0.3">
      <c r="A17097" s="25"/>
      <c r="B17097"/>
      <c r="C17097"/>
      <c r="D17097"/>
      <c r="E17097"/>
      <c r="F17097"/>
      <c r="G17097"/>
      <c r="H17097"/>
      <c r="I17097"/>
      <c r="K17097"/>
      <c r="L17097"/>
      <c r="M17097"/>
      <c r="N17097"/>
      <c r="O17097"/>
      <c r="P17097"/>
      <c r="S17097"/>
    </row>
    <row r="17098" spans="1:19" x14ac:dyDescent="0.3">
      <c r="A17098" s="25"/>
      <c r="B17098"/>
      <c r="C17098"/>
      <c r="D17098"/>
      <c r="E17098"/>
      <c r="F17098"/>
      <c r="G17098"/>
      <c r="H17098"/>
      <c r="I17098"/>
      <c r="K17098"/>
      <c r="L17098"/>
      <c r="M17098"/>
      <c r="N17098"/>
      <c r="O17098"/>
      <c r="P17098"/>
      <c r="S17098"/>
    </row>
    <row r="17099" spans="1:19" x14ac:dyDescent="0.3">
      <c r="A17099" s="25"/>
      <c r="B17099"/>
      <c r="C17099"/>
      <c r="D17099"/>
      <c r="E17099"/>
      <c r="F17099"/>
      <c r="G17099"/>
      <c r="H17099"/>
      <c r="I17099"/>
      <c r="K17099"/>
      <c r="L17099"/>
      <c r="M17099"/>
      <c r="N17099"/>
      <c r="O17099"/>
      <c r="P17099"/>
      <c r="S17099"/>
    </row>
    <row r="17100" spans="1:19" x14ac:dyDescent="0.3">
      <c r="A17100" s="25"/>
      <c r="B17100"/>
      <c r="C17100"/>
      <c r="D17100"/>
      <c r="E17100"/>
      <c r="F17100"/>
      <c r="G17100"/>
      <c r="H17100" s="26"/>
      <c r="I17100"/>
      <c r="K17100"/>
      <c r="L17100"/>
      <c r="M17100"/>
      <c r="N17100"/>
      <c r="O17100"/>
      <c r="P17100"/>
      <c r="S17100"/>
    </row>
    <row r="17101" spans="1:19" x14ac:dyDescent="0.3">
      <c r="A17101" s="25"/>
      <c r="B17101"/>
      <c r="C17101"/>
      <c r="D17101"/>
      <c r="E17101"/>
      <c r="F17101"/>
      <c r="G17101"/>
      <c r="H17101" s="26"/>
      <c r="I17101" s="14"/>
      <c r="K17101"/>
      <c r="L17101"/>
      <c r="M17101"/>
      <c r="N17101"/>
      <c r="O17101"/>
      <c r="P17101"/>
      <c r="S17101"/>
    </row>
    <row r="17102" spans="1:19" x14ac:dyDescent="0.3">
      <c r="A17102" s="25"/>
      <c r="B17102"/>
      <c r="C17102"/>
      <c r="D17102"/>
      <c r="E17102"/>
      <c r="F17102"/>
      <c r="G17102"/>
      <c r="H17102" s="26"/>
      <c r="I17102" s="14"/>
      <c r="K17102"/>
      <c r="L17102"/>
      <c r="M17102"/>
      <c r="N17102"/>
      <c r="O17102"/>
      <c r="P17102"/>
      <c r="S17102"/>
    </row>
    <row r="17103" spans="1:19" x14ac:dyDescent="0.3">
      <c r="A17103" s="25"/>
      <c r="B17103"/>
      <c r="C17103"/>
      <c r="D17103"/>
      <c r="E17103"/>
      <c r="F17103"/>
      <c r="G17103"/>
      <c r="H17103" s="26"/>
      <c r="I17103" s="26"/>
      <c r="K17103"/>
      <c r="L17103"/>
      <c r="M17103"/>
      <c r="N17103"/>
      <c r="O17103"/>
      <c r="P17103"/>
      <c r="S17103"/>
    </row>
    <row r="17104" spans="1:19" x14ac:dyDescent="0.3">
      <c r="A17104" s="25"/>
      <c r="B17104"/>
      <c r="C17104"/>
      <c r="D17104"/>
      <c r="E17104"/>
      <c r="F17104"/>
      <c r="G17104"/>
      <c r="H17104" s="26"/>
      <c r="I17104" s="26"/>
      <c r="K17104"/>
      <c r="L17104"/>
      <c r="M17104"/>
      <c r="N17104"/>
      <c r="O17104"/>
      <c r="P17104"/>
      <c r="S17104"/>
    </row>
    <row r="17105" spans="1:20" x14ac:dyDescent="0.3">
      <c r="A17105" s="25"/>
      <c r="B17105"/>
      <c r="C17105"/>
      <c r="D17105"/>
      <c r="E17105"/>
      <c r="F17105"/>
      <c r="G17105"/>
      <c r="H17105" s="26"/>
      <c r="I17105" s="26"/>
      <c r="K17105"/>
      <c r="L17105"/>
      <c r="M17105"/>
      <c r="N17105"/>
      <c r="O17105"/>
      <c r="P17105"/>
      <c r="S17105"/>
    </row>
    <row r="17106" spans="1:20" x14ac:dyDescent="0.3">
      <c r="A17106" s="25"/>
      <c r="B17106"/>
      <c r="C17106"/>
      <c r="D17106"/>
      <c r="E17106"/>
      <c r="F17106"/>
      <c r="G17106"/>
      <c r="H17106" s="26"/>
      <c r="I17106" s="26"/>
      <c r="K17106"/>
      <c r="L17106"/>
      <c r="M17106"/>
      <c r="N17106"/>
      <c r="O17106"/>
      <c r="P17106"/>
      <c r="S17106"/>
    </row>
    <row r="17107" spans="1:20" x14ac:dyDescent="0.3">
      <c r="A17107" s="25"/>
      <c r="B17107"/>
      <c r="C17107"/>
      <c r="D17107"/>
      <c r="E17107"/>
      <c r="F17107"/>
      <c r="G17107"/>
      <c r="H17107" s="26"/>
      <c r="I17107" s="26"/>
      <c r="K17107"/>
      <c r="L17107"/>
      <c r="M17107"/>
      <c r="N17107"/>
      <c r="O17107"/>
      <c r="P17107"/>
      <c r="S17107"/>
    </row>
    <row r="17108" spans="1:20" x14ac:dyDescent="0.3">
      <c r="A17108" s="25"/>
      <c r="B17108"/>
      <c r="C17108"/>
      <c r="D17108"/>
      <c r="E17108"/>
      <c r="F17108"/>
      <c r="G17108"/>
      <c r="H17108" s="26"/>
      <c r="I17108" s="26"/>
      <c r="K17108"/>
      <c r="L17108"/>
      <c r="M17108"/>
      <c r="N17108"/>
      <c r="O17108"/>
      <c r="P17108"/>
      <c r="S17108"/>
    </row>
    <row r="17109" spans="1:20" x14ac:dyDescent="0.3">
      <c r="A17109" s="25"/>
      <c r="B17109"/>
      <c r="C17109"/>
      <c r="D17109"/>
      <c r="E17109"/>
      <c r="F17109"/>
      <c r="G17109"/>
      <c r="H17109" s="14"/>
      <c r="I17109" s="14"/>
      <c r="K17109"/>
      <c r="L17109"/>
      <c r="M17109"/>
      <c r="N17109"/>
      <c r="O17109"/>
      <c r="P17109"/>
      <c r="S17109"/>
    </row>
    <row r="17110" spans="1:20" x14ac:dyDescent="0.3">
      <c r="A17110" s="25"/>
      <c r="B17110"/>
      <c r="C17110"/>
      <c r="D17110"/>
      <c r="E17110"/>
      <c r="F17110"/>
      <c r="G17110"/>
      <c r="H17110" s="14"/>
      <c r="I17110" s="14"/>
      <c r="K17110"/>
      <c r="L17110"/>
      <c r="M17110"/>
      <c r="N17110"/>
      <c r="O17110"/>
      <c r="P17110"/>
      <c r="S17110"/>
    </row>
    <row r="17111" spans="1:20" x14ac:dyDescent="0.3">
      <c r="A17111" s="25"/>
      <c r="B17111"/>
      <c r="C17111"/>
      <c r="D17111"/>
      <c r="E17111"/>
      <c r="F17111"/>
      <c r="G17111"/>
      <c r="H17111"/>
      <c r="I17111"/>
      <c r="K17111"/>
      <c r="L17111"/>
      <c r="M17111"/>
      <c r="N17111"/>
      <c r="O17111"/>
      <c r="P17111"/>
      <c r="S17111"/>
    </row>
    <row r="17112" spans="1:20" x14ac:dyDescent="0.3">
      <c r="A17112" s="25"/>
      <c r="B17112"/>
      <c r="C17112"/>
      <c r="D17112"/>
      <c r="E17112"/>
      <c r="F17112"/>
      <c r="G17112"/>
      <c r="H17112" s="26"/>
      <c r="I17112" s="26"/>
      <c r="K17112"/>
      <c r="L17112"/>
      <c r="M17112"/>
      <c r="N17112"/>
      <c r="O17112"/>
      <c r="P17112"/>
      <c r="S17112"/>
    </row>
    <row r="17113" spans="1:20" x14ac:dyDescent="0.3">
      <c r="A17113" s="25"/>
      <c r="B17113"/>
      <c r="C17113"/>
      <c r="D17113"/>
      <c r="E17113"/>
      <c r="F17113"/>
      <c r="G17113"/>
      <c r="H17113" s="26"/>
      <c r="I17113" s="26"/>
      <c r="K17113"/>
      <c r="L17113"/>
      <c r="M17113"/>
      <c r="N17113"/>
      <c r="O17113"/>
      <c r="P17113"/>
      <c r="S17113"/>
    </row>
    <row r="17114" spans="1:20" x14ac:dyDescent="0.3">
      <c r="A17114" s="25"/>
      <c r="B17114"/>
      <c r="C17114"/>
      <c r="D17114"/>
      <c r="E17114"/>
      <c r="F17114"/>
      <c r="G17114"/>
      <c r="H17114" s="26"/>
      <c r="I17114" s="26"/>
      <c r="K17114"/>
      <c r="L17114"/>
      <c r="M17114"/>
      <c r="N17114"/>
      <c r="O17114"/>
      <c r="P17114"/>
      <c r="S17114"/>
      <c r="T17114" s="7"/>
    </row>
    <row r="17115" spans="1:20" x14ac:dyDescent="0.3">
      <c r="A17115" s="25"/>
      <c r="B17115"/>
      <c r="C17115"/>
      <c r="D17115"/>
      <c r="E17115"/>
      <c r="F17115"/>
      <c r="G17115"/>
      <c r="H17115"/>
      <c r="I17115"/>
      <c r="K17115"/>
      <c r="L17115"/>
      <c r="M17115"/>
      <c r="N17115"/>
      <c r="O17115"/>
      <c r="P17115"/>
      <c r="S17115"/>
    </row>
    <row r="17116" spans="1:20" x14ac:dyDescent="0.3">
      <c r="A17116" s="25"/>
      <c r="B17116"/>
      <c r="C17116"/>
      <c r="D17116"/>
      <c r="E17116"/>
      <c r="F17116"/>
      <c r="G17116"/>
      <c r="H17116"/>
      <c r="I17116"/>
      <c r="K17116"/>
      <c r="L17116"/>
      <c r="M17116"/>
      <c r="N17116"/>
      <c r="O17116"/>
      <c r="P17116"/>
      <c r="S17116"/>
    </row>
    <row r="17117" spans="1:20" x14ac:dyDescent="0.3">
      <c r="A17117" s="25"/>
      <c r="B17117"/>
      <c r="C17117"/>
      <c r="D17117"/>
      <c r="E17117"/>
      <c r="F17117"/>
      <c r="G17117"/>
      <c r="H17117" s="14"/>
      <c r="I17117" s="14"/>
      <c r="K17117"/>
      <c r="L17117"/>
      <c r="M17117"/>
      <c r="N17117"/>
      <c r="O17117"/>
      <c r="P17117"/>
      <c r="S17117"/>
    </row>
    <row r="17118" spans="1:20" x14ac:dyDescent="0.3">
      <c r="A17118" s="25"/>
      <c r="B17118"/>
      <c r="C17118"/>
      <c r="D17118"/>
      <c r="E17118"/>
      <c r="F17118"/>
      <c r="G17118"/>
      <c r="H17118" s="14"/>
      <c r="I17118" s="14"/>
      <c r="K17118"/>
      <c r="L17118"/>
      <c r="M17118"/>
      <c r="N17118"/>
      <c r="O17118"/>
      <c r="P17118"/>
      <c r="S17118"/>
    </row>
    <row r="17119" spans="1:20" x14ac:dyDescent="0.3">
      <c r="A17119" s="25"/>
      <c r="B17119"/>
      <c r="C17119"/>
      <c r="D17119"/>
      <c r="E17119"/>
      <c r="F17119"/>
      <c r="G17119"/>
      <c r="H17119" s="14"/>
      <c r="I17119" s="14"/>
      <c r="K17119"/>
      <c r="L17119"/>
      <c r="M17119"/>
      <c r="N17119"/>
      <c r="O17119"/>
      <c r="P17119"/>
      <c r="S17119"/>
    </row>
    <row r="17120" spans="1:20" x14ac:dyDescent="0.3">
      <c r="A17120" s="25"/>
      <c r="B17120"/>
      <c r="C17120"/>
      <c r="D17120"/>
      <c r="E17120"/>
      <c r="F17120"/>
      <c r="G17120"/>
      <c r="H17120" s="14"/>
      <c r="I17120" s="14"/>
      <c r="K17120"/>
      <c r="L17120"/>
      <c r="M17120"/>
      <c r="N17120"/>
      <c r="O17120"/>
      <c r="P17120"/>
      <c r="S17120"/>
    </row>
    <row r="17121" spans="1:20" x14ac:dyDescent="0.3">
      <c r="A17121" s="25"/>
      <c r="B17121"/>
      <c r="C17121"/>
      <c r="D17121"/>
      <c r="E17121"/>
      <c r="F17121"/>
      <c r="G17121"/>
      <c r="H17121" s="26"/>
      <c r="I17121" s="26"/>
      <c r="K17121"/>
      <c r="L17121"/>
      <c r="M17121"/>
      <c r="N17121"/>
      <c r="O17121"/>
      <c r="P17121"/>
      <c r="S17121"/>
    </row>
    <row r="17122" spans="1:20" x14ac:dyDescent="0.3">
      <c r="A17122" s="25"/>
      <c r="B17122"/>
      <c r="C17122"/>
      <c r="D17122"/>
      <c r="E17122"/>
      <c r="F17122"/>
      <c r="G17122"/>
      <c r="H17122" s="26"/>
      <c r="I17122" s="26"/>
      <c r="K17122"/>
      <c r="L17122"/>
      <c r="M17122"/>
      <c r="N17122"/>
      <c r="O17122"/>
      <c r="P17122"/>
      <c r="S17122"/>
    </row>
    <row r="17123" spans="1:20" x14ac:dyDescent="0.3">
      <c r="A17123" s="25"/>
      <c r="B17123"/>
      <c r="C17123"/>
      <c r="D17123"/>
      <c r="E17123"/>
      <c r="F17123"/>
      <c r="G17123"/>
      <c r="H17123" s="26"/>
      <c r="I17123" s="26"/>
      <c r="K17123"/>
      <c r="L17123"/>
      <c r="M17123"/>
      <c r="N17123"/>
      <c r="O17123"/>
      <c r="P17123"/>
      <c r="S17123"/>
    </row>
    <row r="17124" spans="1:20" x14ac:dyDescent="0.3">
      <c r="A17124" s="25"/>
      <c r="B17124"/>
      <c r="C17124"/>
      <c r="D17124"/>
      <c r="E17124"/>
      <c r="F17124"/>
      <c r="G17124"/>
      <c r="H17124" s="26"/>
      <c r="I17124" s="26"/>
      <c r="K17124"/>
      <c r="L17124"/>
      <c r="M17124"/>
      <c r="N17124"/>
      <c r="O17124"/>
      <c r="P17124"/>
      <c r="S17124"/>
    </row>
    <row r="17125" spans="1:20" x14ac:dyDescent="0.3">
      <c r="A17125" s="25"/>
      <c r="B17125"/>
      <c r="C17125"/>
      <c r="D17125"/>
      <c r="E17125"/>
      <c r="F17125"/>
      <c r="G17125"/>
      <c r="H17125" s="26"/>
      <c r="I17125" s="26"/>
      <c r="K17125"/>
      <c r="L17125"/>
      <c r="M17125"/>
      <c r="N17125"/>
      <c r="O17125"/>
      <c r="P17125"/>
      <c r="S17125"/>
    </row>
    <row r="17126" spans="1:20" x14ac:dyDescent="0.3">
      <c r="A17126" s="25"/>
      <c r="B17126"/>
      <c r="C17126"/>
      <c r="D17126"/>
      <c r="E17126"/>
      <c r="F17126"/>
      <c r="G17126"/>
      <c r="H17126" s="26"/>
      <c r="I17126" s="26"/>
      <c r="K17126"/>
      <c r="L17126"/>
      <c r="M17126"/>
      <c r="N17126"/>
      <c r="O17126"/>
      <c r="P17126"/>
      <c r="S17126"/>
    </row>
    <row r="17127" spans="1:20" x14ac:dyDescent="0.3">
      <c r="A17127" s="25"/>
      <c r="B17127"/>
      <c r="C17127"/>
      <c r="D17127"/>
      <c r="E17127"/>
      <c r="F17127"/>
      <c r="G17127"/>
      <c r="H17127" s="14"/>
      <c r="I17127" s="14"/>
      <c r="K17127"/>
      <c r="L17127"/>
      <c r="M17127"/>
      <c r="N17127"/>
      <c r="O17127"/>
      <c r="P17127"/>
      <c r="S17127"/>
    </row>
    <row r="17128" spans="1:20" x14ac:dyDescent="0.3">
      <c r="A17128" s="25"/>
      <c r="B17128"/>
      <c r="C17128"/>
      <c r="D17128"/>
      <c r="E17128"/>
      <c r="F17128"/>
      <c r="G17128"/>
      <c r="H17128" s="14"/>
      <c r="I17128" s="14"/>
      <c r="K17128"/>
      <c r="L17128"/>
      <c r="M17128"/>
      <c r="N17128"/>
      <c r="O17128"/>
      <c r="P17128"/>
      <c r="S17128"/>
    </row>
    <row r="17129" spans="1:20" x14ac:dyDescent="0.3">
      <c r="A17129" s="25"/>
      <c r="B17129"/>
      <c r="C17129"/>
      <c r="D17129"/>
      <c r="E17129"/>
      <c r="F17129"/>
      <c r="G17129"/>
      <c r="H17129" s="14"/>
      <c r="I17129" s="14"/>
      <c r="K17129"/>
      <c r="L17129"/>
      <c r="M17129"/>
      <c r="N17129"/>
      <c r="O17129"/>
      <c r="P17129"/>
      <c r="S17129"/>
      <c r="T17129" s="7"/>
    </row>
    <row r="17130" spans="1:20" x14ac:dyDescent="0.3">
      <c r="A17130" s="25"/>
      <c r="B17130"/>
      <c r="C17130"/>
      <c r="D17130"/>
      <c r="E17130"/>
      <c r="F17130"/>
      <c r="G17130"/>
      <c r="H17130" s="26"/>
      <c r="I17130" s="26"/>
      <c r="K17130"/>
      <c r="L17130"/>
      <c r="M17130"/>
      <c r="N17130"/>
      <c r="O17130"/>
      <c r="P17130"/>
      <c r="S17130"/>
    </row>
    <row r="17131" spans="1:20" x14ac:dyDescent="0.3">
      <c r="A17131" s="25"/>
      <c r="B17131"/>
      <c r="C17131"/>
      <c r="D17131"/>
      <c r="E17131"/>
      <c r="F17131"/>
      <c r="G17131"/>
      <c r="H17131" s="26"/>
      <c r="I17131" s="26"/>
      <c r="K17131"/>
      <c r="L17131"/>
      <c r="M17131"/>
      <c r="N17131"/>
      <c r="O17131"/>
      <c r="P17131"/>
      <c r="S17131"/>
    </row>
    <row r="17132" spans="1:20" x14ac:dyDescent="0.3">
      <c r="A17132" s="25"/>
      <c r="B17132"/>
      <c r="C17132"/>
      <c r="D17132"/>
      <c r="E17132"/>
      <c r="F17132"/>
      <c r="G17132"/>
      <c r="H17132" s="26"/>
      <c r="I17132" s="26"/>
      <c r="K17132"/>
      <c r="L17132"/>
      <c r="M17132"/>
      <c r="N17132"/>
      <c r="O17132"/>
      <c r="P17132"/>
      <c r="S17132"/>
    </row>
    <row r="17133" spans="1:20" x14ac:dyDescent="0.3">
      <c r="A17133" s="25"/>
      <c r="B17133"/>
      <c r="C17133"/>
      <c r="D17133"/>
      <c r="E17133"/>
      <c r="F17133"/>
      <c r="G17133"/>
      <c r="H17133" s="26"/>
      <c r="I17133" s="26"/>
      <c r="K17133"/>
      <c r="L17133"/>
      <c r="M17133"/>
      <c r="N17133"/>
      <c r="O17133"/>
      <c r="P17133"/>
      <c r="S17133"/>
    </row>
    <row r="17134" spans="1:20" x14ac:dyDescent="0.3">
      <c r="A17134" s="25"/>
      <c r="B17134"/>
      <c r="C17134"/>
      <c r="D17134"/>
      <c r="E17134"/>
      <c r="F17134"/>
      <c r="G17134"/>
      <c r="H17134" s="26"/>
      <c r="I17134" s="26"/>
      <c r="K17134"/>
      <c r="L17134"/>
      <c r="M17134"/>
      <c r="N17134"/>
      <c r="O17134"/>
      <c r="P17134"/>
      <c r="S17134"/>
    </row>
    <row r="17135" spans="1:20" x14ac:dyDescent="0.3">
      <c r="A17135" s="25"/>
      <c r="B17135"/>
      <c r="C17135"/>
      <c r="D17135"/>
      <c r="E17135"/>
      <c r="F17135"/>
      <c r="G17135"/>
      <c r="H17135" s="26"/>
      <c r="I17135" s="26"/>
      <c r="K17135"/>
      <c r="L17135"/>
      <c r="M17135"/>
      <c r="N17135"/>
      <c r="O17135"/>
      <c r="P17135"/>
      <c r="S17135"/>
    </row>
    <row r="17136" spans="1:20" x14ac:dyDescent="0.3">
      <c r="A17136" s="25"/>
      <c r="B17136"/>
      <c r="C17136"/>
      <c r="D17136"/>
      <c r="E17136"/>
      <c r="F17136"/>
      <c r="G17136"/>
      <c r="H17136" s="26"/>
      <c r="I17136" s="26"/>
      <c r="K17136"/>
      <c r="L17136"/>
      <c r="M17136"/>
      <c r="N17136"/>
      <c r="O17136"/>
      <c r="P17136"/>
      <c r="S17136"/>
    </row>
    <row r="17137" spans="1:20" x14ac:dyDescent="0.3">
      <c r="A17137" s="25"/>
      <c r="B17137"/>
      <c r="C17137"/>
      <c r="D17137"/>
      <c r="E17137"/>
      <c r="F17137"/>
      <c r="G17137"/>
      <c r="H17137" s="26"/>
      <c r="I17137" s="26"/>
      <c r="K17137"/>
      <c r="L17137"/>
      <c r="M17137"/>
      <c r="N17137"/>
      <c r="O17137"/>
      <c r="P17137"/>
      <c r="S17137"/>
    </row>
    <row r="17138" spans="1:20" x14ac:dyDescent="0.3">
      <c r="A17138" s="25"/>
      <c r="B17138"/>
      <c r="C17138"/>
      <c r="D17138"/>
      <c r="E17138"/>
      <c r="F17138"/>
      <c r="G17138"/>
      <c r="H17138" s="26"/>
      <c r="I17138" s="26"/>
      <c r="K17138"/>
      <c r="L17138"/>
      <c r="M17138"/>
      <c r="N17138"/>
      <c r="O17138"/>
      <c r="P17138"/>
      <c r="S17138"/>
    </row>
    <row r="17139" spans="1:20" x14ac:dyDescent="0.3">
      <c r="A17139" s="25"/>
      <c r="B17139"/>
      <c r="C17139"/>
      <c r="D17139"/>
      <c r="E17139"/>
      <c r="F17139"/>
      <c r="G17139"/>
      <c r="H17139" s="26"/>
      <c r="I17139" s="26"/>
      <c r="K17139"/>
      <c r="L17139"/>
      <c r="M17139"/>
      <c r="N17139"/>
      <c r="O17139"/>
      <c r="P17139"/>
      <c r="S17139"/>
      <c r="T17139" s="7"/>
    </row>
    <row r="17140" spans="1:20" x14ac:dyDescent="0.3">
      <c r="A17140" s="25"/>
      <c r="B17140"/>
      <c r="C17140"/>
      <c r="D17140"/>
      <c r="E17140"/>
      <c r="F17140"/>
      <c r="G17140"/>
      <c r="H17140" s="26"/>
      <c r="I17140" s="26"/>
      <c r="K17140"/>
      <c r="L17140"/>
      <c r="M17140"/>
      <c r="N17140"/>
      <c r="O17140"/>
      <c r="P17140"/>
      <c r="S17140"/>
    </row>
    <row r="17141" spans="1:20" x14ac:dyDescent="0.3">
      <c r="A17141" s="25"/>
      <c r="B17141"/>
      <c r="C17141"/>
      <c r="D17141"/>
      <c r="E17141"/>
      <c r="F17141"/>
      <c r="G17141"/>
      <c r="H17141" s="26"/>
      <c r="I17141" s="26"/>
      <c r="K17141"/>
      <c r="L17141"/>
      <c r="M17141"/>
      <c r="N17141"/>
      <c r="O17141"/>
      <c r="P17141"/>
      <c r="S17141"/>
    </row>
    <row r="17142" spans="1:20" x14ac:dyDescent="0.3">
      <c r="A17142" s="25"/>
      <c r="B17142"/>
      <c r="C17142"/>
      <c r="D17142"/>
      <c r="E17142"/>
      <c r="F17142"/>
      <c r="G17142"/>
      <c r="H17142" s="26"/>
      <c r="I17142" s="26"/>
      <c r="K17142"/>
      <c r="L17142"/>
      <c r="M17142"/>
      <c r="N17142"/>
      <c r="O17142"/>
      <c r="P17142"/>
      <c r="S17142"/>
    </row>
    <row r="17143" spans="1:20" x14ac:dyDescent="0.3">
      <c r="A17143" s="25"/>
      <c r="B17143"/>
      <c r="C17143"/>
      <c r="D17143"/>
      <c r="E17143"/>
      <c r="F17143"/>
      <c r="G17143"/>
      <c r="H17143" s="26"/>
      <c r="I17143" s="26"/>
      <c r="K17143"/>
      <c r="L17143"/>
      <c r="M17143"/>
      <c r="N17143"/>
      <c r="O17143"/>
      <c r="P17143"/>
      <c r="S17143"/>
    </row>
    <row r="17144" spans="1:20" x14ac:dyDescent="0.3">
      <c r="A17144" s="25"/>
      <c r="B17144"/>
      <c r="C17144"/>
      <c r="D17144"/>
      <c r="E17144"/>
      <c r="F17144"/>
      <c r="G17144"/>
      <c r="H17144" s="26"/>
      <c r="I17144" s="26"/>
      <c r="K17144"/>
      <c r="L17144"/>
      <c r="M17144"/>
      <c r="N17144"/>
      <c r="O17144"/>
      <c r="P17144"/>
      <c r="S17144"/>
      <c r="T17144" s="7"/>
    </row>
    <row r="17145" spans="1:20" x14ac:dyDescent="0.3">
      <c r="A17145" s="25"/>
      <c r="B17145"/>
      <c r="C17145"/>
      <c r="D17145"/>
      <c r="E17145"/>
      <c r="F17145"/>
      <c r="G17145"/>
      <c r="H17145" s="14"/>
      <c r="I17145" s="14"/>
      <c r="K17145"/>
      <c r="L17145"/>
      <c r="M17145"/>
      <c r="N17145"/>
      <c r="O17145"/>
      <c r="P17145"/>
      <c r="S17145"/>
    </row>
    <row r="17146" spans="1:20" x14ac:dyDescent="0.3">
      <c r="A17146" s="25"/>
      <c r="B17146"/>
      <c r="C17146"/>
      <c r="D17146"/>
      <c r="E17146"/>
      <c r="F17146"/>
      <c r="G17146"/>
      <c r="H17146" s="14"/>
      <c r="I17146" s="14"/>
      <c r="K17146"/>
      <c r="L17146"/>
      <c r="M17146"/>
      <c r="N17146"/>
      <c r="O17146"/>
      <c r="P17146"/>
      <c r="S17146"/>
    </row>
    <row r="17147" spans="1:20" x14ac:dyDescent="0.3">
      <c r="A17147" s="25"/>
      <c r="B17147"/>
      <c r="C17147"/>
      <c r="D17147"/>
      <c r="E17147"/>
      <c r="F17147"/>
      <c r="G17147"/>
      <c r="H17147" s="14"/>
      <c r="I17147" s="14"/>
      <c r="K17147"/>
      <c r="L17147"/>
      <c r="M17147"/>
      <c r="N17147"/>
      <c r="O17147"/>
      <c r="P17147"/>
      <c r="S17147"/>
    </row>
    <row r="17148" spans="1:20" x14ac:dyDescent="0.3">
      <c r="A17148" s="25"/>
      <c r="B17148"/>
      <c r="C17148"/>
      <c r="D17148"/>
      <c r="E17148"/>
      <c r="F17148"/>
      <c r="G17148"/>
      <c r="H17148" s="26"/>
      <c r="I17148" s="26"/>
      <c r="K17148"/>
      <c r="L17148"/>
      <c r="M17148"/>
      <c r="N17148"/>
      <c r="O17148"/>
      <c r="P17148"/>
      <c r="S17148"/>
    </row>
    <row r="17149" spans="1:20" x14ac:dyDescent="0.3">
      <c r="A17149" s="25"/>
      <c r="B17149"/>
      <c r="C17149"/>
      <c r="D17149"/>
      <c r="E17149"/>
      <c r="F17149"/>
      <c r="G17149"/>
      <c r="H17149" s="26"/>
      <c r="I17149" s="26"/>
      <c r="K17149"/>
      <c r="L17149"/>
      <c r="M17149"/>
      <c r="N17149"/>
      <c r="O17149"/>
      <c r="P17149"/>
      <c r="S17149"/>
    </row>
    <row r="17150" spans="1:20" x14ac:dyDescent="0.3">
      <c r="A17150" s="25"/>
      <c r="B17150"/>
      <c r="C17150"/>
      <c r="D17150"/>
      <c r="E17150"/>
      <c r="F17150"/>
      <c r="G17150"/>
      <c r="H17150" s="26"/>
      <c r="I17150" s="26"/>
      <c r="K17150"/>
      <c r="L17150"/>
      <c r="M17150"/>
      <c r="N17150"/>
      <c r="O17150"/>
      <c r="P17150"/>
      <c r="S17150"/>
      <c r="T17150" s="7"/>
    </row>
    <row r="17151" spans="1:20" x14ac:dyDescent="0.3">
      <c r="A17151" s="25"/>
      <c r="B17151"/>
      <c r="C17151"/>
      <c r="D17151"/>
      <c r="E17151"/>
      <c r="F17151"/>
      <c r="G17151"/>
      <c r="H17151" s="26"/>
      <c r="I17151" s="26"/>
      <c r="K17151"/>
      <c r="L17151"/>
      <c r="M17151"/>
      <c r="N17151"/>
      <c r="O17151"/>
      <c r="P17151"/>
      <c r="S17151"/>
    </row>
    <row r="17152" spans="1:20" x14ac:dyDescent="0.3">
      <c r="A17152" s="25"/>
      <c r="B17152"/>
      <c r="C17152"/>
      <c r="D17152"/>
      <c r="E17152"/>
      <c r="F17152"/>
      <c r="G17152"/>
      <c r="H17152" s="26"/>
      <c r="I17152" s="26"/>
      <c r="K17152"/>
      <c r="L17152"/>
      <c r="M17152"/>
      <c r="N17152"/>
      <c r="O17152"/>
      <c r="P17152"/>
      <c r="S17152"/>
    </row>
    <row r="17153" spans="1:20" x14ac:dyDescent="0.3">
      <c r="A17153" s="25"/>
      <c r="B17153"/>
      <c r="C17153"/>
      <c r="D17153"/>
      <c r="E17153"/>
      <c r="F17153"/>
      <c r="G17153"/>
      <c r="H17153" s="26"/>
      <c r="I17153" s="26"/>
      <c r="K17153"/>
      <c r="L17153"/>
      <c r="M17153"/>
      <c r="N17153"/>
      <c r="O17153"/>
      <c r="P17153"/>
      <c r="S17153"/>
    </row>
    <row r="17154" spans="1:20" x14ac:dyDescent="0.3">
      <c r="A17154" s="25"/>
      <c r="B17154"/>
      <c r="C17154"/>
      <c r="D17154"/>
      <c r="E17154"/>
      <c r="F17154"/>
      <c r="G17154"/>
      <c r="H17154" s="14"/>
      <c r="I17154" s="14"/>
      <c r="K17154"/>
      <c r="L17154"/>
      <c r="M17154"/>
      <c r="N17154"/>
      <c r="O17154"/>
      <c r="P17154"/>
      <c r="S17154"/>
    </row>
    <row r="17155" spans="1:20" x14ac:dyDescent="0.3">
      <c r="A17155" s="25"/>
      <c r="B17155"/>
      <c r="C17155"/>
      <c r="D17155"/>
      <c r="E17155"/>
      <c r="F17155"/>
      <c r="G17155"/>
      <c r="H17155" s="14"/>
      <c r="I17155" s="14"/>
      <c r="K17155"/>
      <c r="L17155"/>
      <c r="M17155"/>
      <c r="N17155"/>
      <c r="O17155"/>
      <c r="P17155"/>
      <c r="S17155"/>
    </row>
    <row r="17156" spans="1:20" x14ac:dyDescent="0.3">
      <c r="A17156" s="25"/>
      <c r="B17156"/>
      <c r="C17156"/>
      <c r="D17156"/>
      <c r="E17156"/>
      <c r="F17156"/>
      <c r="G17156"/>
      <c r="H17156" s="14"/>
      <c r="I17156" s="14"/>
      <c r="K17156"/>
      <c r="L17156"/>
      <c r="M17156"/>
      <c r="N17156"/>
      <c r="O17156"/>
      <c r="P17156"/>
      <c r="S17156"/>
    </row>
    <row r="17157" spans="1:20" x14ac:dyDescent="0.3">
      <c r="A17157" s="25"/>
      <c r="B17157"/>
      <c r="C17157"/>
      <c r="D17157"/>
      <c r="E17157"/>
      <c r="F17157"/>
      <c r="G17157"/>
      <c r="H17157"/>
      <c r="I17157" s="14"/>
      <c r="K17157"/>
      <c r="L17157"/>
      <c r="M17157"/>
      <c r="N17157"/>
      <c r="O17157"/>
      <c r="P17157"/>
      <c r="S17157"/>
    </row>
    <row r="17158" spans="1:20" x14ac:dyDescent="0.3">
      <c r="A17158" s="25"/>
      <c r="B17158"/>
      <c r="C17158"/>
      <c r="D17158"/>
      <c r="E17158"/>
      <c r="F17158"/>
      <c r="G17158"/>
      <c r="H17158"/>
      <c r="I17158" s="14"/>
      <c r="K17158"/>
      <c r="L17158"/>
      <c r="M17158"/>
      <c r="N17158"/>
      <c r="O17158"/>
      <c r="P17158"/>
      <c r="S17158"/>
    </row>
    <row r="17159" spans="1:20" x14ac:dyDescent="0.3">
      <c r="A17159" s="25"/>
      <c r="B17159"/>
      <c r="C17159"/>
      <c r="D17159"/>
      <c r="E17159"/>
      <c r="F17159"/>
      <c r="G17159"/>
      <c r="H17159"/>
      <c r="I17159" s="14"/>
      <c r="K17159"/>
      <c r="L17159"/>
      <c r="M17159"/>
      <c r="N17159"/>
      <c r="O17159"/>
      <c r="P17159"/>
      <c r="S17159"/>
    </row>
    <row r="17160" spans="1:20" x14ac:dyDescent="0.3">
      <c r="A17160" s="25"/>
      <c r="B17160"/>
      <c r="C17160"/>
      <c r="D17160"/>
      <c r="E17160"/>
      <c r="F17160"/>
      <c r="G17160"/>
      <c r="H17160"/>
      <c r="I17160" s="26"/>
      <c r="K17160"/>
      <c r="L17160"/>
      <c r="M17160"/>
      <c r="N17160"/>
      <c r="O17160"/>
      <c r="P17160"/>
      <c r="S17160"/>
    </row>
    <row r="17161" spans="1:20" x14ac:dyDescent="0.3">
      <c r="A17161" s="25"/>
      <c r="B17161"/>
      <c r="C17161"/>
      <c r="D17161"/>
      <c r="E17161"/>
      <c r="F17161"/>
      <c r="G17161"/>
      <c r="H17161" s="14"/>
      <c r="I17161" s="26"/>
      <c r="K17161"/>
      <c r="L17161"/>
      <c r="M17161"/>
      <c r="N17161"/>
      <c r="O17161"/>
      <c r="P17161"/>
      <c r="S17161"/>
    </row>
    <row r="17162" spans="1:20" x14ac:dyDescent="0.3">
      <c r="A17162" s="25"/>
      <c r="B17162"/>
      <c r="C17162"/>
      <c r="D17162"/>
      <c r="E17162"/>
      <c r="F17162"/>
      <c r="G17162"/>
      <c r="H17162" s="14"/>
      <c r="I17162" s="26"/>
      <c r="K17162"/>
      <c r="L17162"/>
      <c r="M17162"/>
      <c r="N17162"/>
      <c r="O17162"/>
      <c r="P17162"/>
      <c r="S17162"/>
      <c r="T17162" s="7"/>
    </row>
    <row r="17163" spans="1:20" x14ac:dyDescent="0.3">
      <c r="A17163" s="25"/>
      <c r="B17163"/>
      <c r="C17163"/>
      <c r="D17163"/>
      <c r="E17163"/>
      <c r="F17163"/>
      <c r="G17163"/>
      <c r="H17163" s="26"/>
      <c r="I17163" s="26"/>
      <c r="K17163"/>
      <c r="L17163"/>
      <c r="M17163"/>
      <c r="N17163"/>
      <c r="O17163"/>
      <c r="P17163"/>
      <c r="S17163"/>
    </row>
    <row r="17164" spans="1:20" x14ac:dyDescent="0.3">
      <c r="A17164" s="25"/>
      <c r="B17164"/>
      <c r="C17164"/>
      <c r="D17164"/>
      <c r="E17164"/>
      <c r="F17164"/>
      <c r="G17164"/>
      <c r="H17164" s="26"/>
      <c r="I17164" s="26"/>
      <c r="K17164"/>
      <c r="L17164"/>
      <c r="M17164"/>
      <c r="N17164"/>
      <c r="O17164"/>
      <c r="P17164"/>
      <c r="S17164"/>
    </row>
    <row r="17165" spans="1:20" x14ac:dyDescent="0.3">
      <c r="A17165" s="25"/>
      <c r="B17165"/>
      <c r="C17165"/>
      <c r="D17165"/>
      <c r="E17165"/>
      <c r="F17165"/>
      <c r="G17165"/>
      <c r="H17165" s="26"/>
      <c r="I17165" s="26"/>
      <c r="K17165"/>
      <c r="L17165"/>
      <c r="M17165"/>
      <c r="N17165"/>
      <c r="O17165"/>
      <c r="P17165"/>
      <c r="S17165"/>
    </row>
    <row r="17166" spans="1:20" x14ac:dyDescent="0.3">
      <c r="A17166" s="25"/>
      <c r="B17166"/>
      <c r="C17166"/>
      <c r="D17166"/>
      <c r="E17166"/>
      <c r="F17166"/>
      <c r="G17166"/>
      <c r="H17166" s="26"/>
      <c r="I17166" s="26"/>
      <c r="K17166"/>
      <c r="L17166"/>
      <c r="M17166"/>
      <c r="N17166"/>
      <c r="O17166"/>
      <c r="P17166"/>
      <c r="S17166"/>
      <c r="T17166" s="7"/>
    </row>
    <row r="17167" spans="1:20" x14ac:dyDescent="0.3">
      <c r="A17167" s="25"/>
      <c r="B17167"/>
      <c r="C17167"/>
      <c r="D17167"/>
      <c r="E17167"/>
      <c r="F17167"/>
      <c r="G17167"/>
      <c r="H17167" s="26"/>
      <c r="I17167" s="26"/>
      <c r="K17167"/>
      <c r="L17167"/>
      <c r="M17167"/>
      <c r="N17167"/>
      <c r="O17167"/>
      <c r="P17167"/>
      <c r="S17167"/>
    </row>
    <row r="17168" spans="1:20" x14ac:dyDescent="0.3">
      <c r="A17168" s="25"/>
      <c r="B17168"/>
      <c r="C17168"/>
      <c r="D17168"/>
      <c r="E17168"/>
      <c r="F17168"/>
      <c r="G17168"/>
      <c r="H17168" s="26"/>
      <c r="I17168" s="26"/>
      <c r="K17168"/>
      <c r="L17168"/>
      <c r="M17168"/>
      <c r="N17168"/>
      <c r="O17168"/>
      <c r="P17168"/>
      <c r="S17168"/>
      <c r="T17168" s="7"/>
    </row>
    <row r="17169" spans="1:20" x14ac:dyDescent="0.3">
      <c r="A17169" s="25"/>
      <c r="B17169"/>
      <c r="C17169"/>
      <c r="D17169"/>
      <c r="E17169"/>
      <c r="F17169"/>
      <c r="G17169"/>
      <c r="H17169" s="26"/>
      <c r="I17169" s="26"/>
      <c r="K17169"/>
      <c r="L17169"/>
      <c r="M17169"/>
      <c r="N17169"/>
      <c r="O17169"/>
      <c r="P17169"/>
      <c r="S17169"/>
    </row>
    <row r="17170" spans="1:20" x14ac:dyDescent="0.3">
      <c r="A17170" s="25"/>
      <c r="B17170"/>
      <c r="C17170"/>
      <c r="D17170"/>
      <c r="E17170"/>
      <c r="F17170"/>
      <c r="G17170"/>
      <c r="H17170" s="26"/>
      <c r="I17170" s="26"/>
      <c r="K17170"/>
      <c r="L17170"/>
      <c r="M17170"/>
      <c r="N17170"/>
      <c r="O17170"/>
      <c r="P17170"/>
      <c r="S17170"/>
    </row>
    <row r="17171" spans="1:20" x14ac:dyDescent="0.3">
      <c r="A17171" s="25"/>
      <c r="B17171"/>
      <c r="C17171"/>
      <c r="D17171"/>
      <c r="E17171"/>
      <c r="F17171"/>
      <c r="G17171"/>
      <c r="H17171" s="26"/>
      <c r="I17171" s="26"/>
      <c r="K17171"/>
      <c r="L17171"/>
      <c r="M17171"/>
      <c r="N17171"/>
      <c r="O17171"/>
      <c r="P17171"/>
      <c r="S17171"/>
    </row>
    <row r="17172" spans="1:20" x14ac:dyDescent="0.3">
      <c r="A17172" s="25"/>
      <c r="B17172"/>
      <c r="C17172"/>
      <c r="D17172"/>
      <c r="E17172"/>
      <c r="F17172"/>
      <c r="G17172"/>
      <c r="H17172"/>
      <c r="I17172"/>
      <c r="K17172"/>
      <c r="L17172"/>
      <c r="M17172"/>
      <c r="N17172"/>
      <c r="O17172"/>
      <c r="P17172"/>
      <c r="S17172"/>
    </row>
    <row r="17173" spans="1:20" x14ac:dyDescent="0.3">
      <c r="A17173" s="25"/>
      <c r="B17173"/>
      <c r="C17173"/>
      <c r="D17173"/>
      <c r="E17173"/>
      <c r="F17173"/>
      <c r="G17173"/>
      <c r="H17173"/>
      <c r="I17173"/>
      <c r="K17173"/>
      <c r="L17173"/>
      <c r="M17173"/>
      <c r="N17173"/>
      <c r="O17173"/>
      <c r="P17173"/>
      <c r="S17173"/>
    </row>
    <row r="17174" spans="1:20" x14ac:dyDescent="0.3">
      <c r="A17174" s="25"/>
      <c r="B17174"/>
      <c r="C17174"/>
      <c r="D17174"/>
      <c r="E17174"/>
      <c r="F17174"/>
      <c r="G17174"/>
      <c r="H17174" s="14"/>
      <c r="I17174" s="14"/>
      <c r="K17174"/>
      <c r="L17174"/>
      <c r="M17174"/>
      <c r="N17174"/>
      <c r="O17174"/>
      <c r="P17174"/>
      <c r="S17174"/>
      <c r="T17174" s="7"/>
    </row>
    <row r="17175" spans="1:20" x14ac:dyDescent="0.3">
      <c r="A17175" s="25"/>
      <c r="B17175"/>
      <c r="C17175"/>
      <c r="D17175"/>
      <c r="E17175"/>
      <c r="F17175"/>
      <c r="G17175"/>
      <c r="H17175" s="26"/>
      <c r="I17175" s="26"/>
      <c r="K17175"/>
      <c r="L17175"/>
      <c r="M17175"/>
      <c r="N17175"/>
      <c r="O17175"/>
      <c r="P17175"/>
      <c r="S17175"/>
    </row>
    <row r="17176" spans="1:20" x14ac:dyDescent="0.3">
      <c r="A17176" s="25"/>
      <c r="B17176"/>
      <c r="C17176"/>
      <c r="D17176"/>
      <c r="E17176"/>
      <c r="F17176"/>
      <c r="G17176"/>
      <c r="H17176" s="26"/>
      <c r="I17176" s="26"/>
      <c r="K17176"/>
      <c r="L17176"/>
      <c r="M17176"/>
      <c r="N17176"/>
      <c r="O17176"/>
      <c r="P17176"/>
      <c r="S17176"/>
    </row>
    <row r="17177" spans="1:20" x14ac:dyDescent="0.3">
      <c r="A17177" s="25"/>
      <c r="B17177"/>
      <c r="C17177"/>
      <c r="D17177"/>
      <c r="E17177"/>
      <c r="F17177"/>
      <c r="G17177"/>
      <c r="H17177" s="26"/>
      <c r="I17177" s="26"/>
      <c r="K17177"/>
      <c r="L17177"/>
      <c r="M17177"/>
      <c r="N17177"/>
      <c r="O17177"/>
      <c r="P17177"/>
      <c r="S17177"/>
    </row>
    <row r="17178" spans="1:20" x14ac:dyDescent="0.3">
      <c r="A17178" s="25"/>
      <c r="B17178"/>
      <c r="C17178"/>
      <c r="D17178"/>
      <c r="E17178"/>
      <c r="F17178"/>
      <c r="G17178"/>
      <c r="H17178" s="26"/>
      <c r="I17178" s="26"/>
      <c r="K17178"/>
      <c r="L17178"/>
      <c r="M17178"/>
      <c r="N17178"/>
      <c r="O17178"/>
      <c r="P17178"/>
      <c r="S17178"/>
    </row>
    <row r="17179" spans="1:20" x14ac:dyDescent="0.3">
      <c r="A17179" s="25"/>
      <c r="B17179"/>
      <c r="C17179"/>
      <c r="D17179"/>
      <c r="E17179"/>
      <c r="F17179"/>
      <c r="G17179"/>
      <c r="H17179" s="26"/>
      <c r="I17179" s="26"/>
      <c r="K17179"/>
      <c r="L17179"/>
      <c r="M17179"/>
      <c r="N17179"/>
      <c r="O17179"/>
      <c r="P17179"/>
      <c r="S17179"/>
    </row>
    <row r="17180" spans="1:20" x14ac:dyDescent="0.3">
      <c r="A17180" s="25"/>
      <c r="B17180"/>
      <c r="C17180"/>
      <c r="D17180"/>
      <c r="E17180"/>
      <c r="F17180"/>
      <c r="G17180"/>
      <c r="H17180" s="26"/>
      <c r="I17180" s="26"/>
      <c r="K17180"/>
      <c r="L17180"/>
      <c r="M17180"/>
      <c r="N17180"/>
      <c r="O17180"/>
      <c r="P17180"/>
      <c r="S17180"/>
    </row>
    <row r="17181" spans="1:20" x14ac:dyDescent="0.3">
      <c r="A17181" s="25"/>
      <c r="B17181"/>
      <c r="C17181"/>
      <c r="D17181"/>
      <c r="E17181"/>
      <c r="F17181"/>
      <c r="G17181"/>
      <c r="H17181" s="26"/>
      <c r="I17181" s="26"/>
      <c r="K17181"/>
      <c r="L17181"/>
      <c r="M17181"/>
      <c r="N17181"/>
      <c r="O17181"/>
      <c r="P17181"/>
      <c r="S17181"/>
      <c r="T17181" s="7"/>
    </row>
    <row r="17182" spans="1:20" x14ac:dyDescent="0.3">
      <c r="A17182" s="25"/>
      <c r="B17182"/>
      <c r="C17182"/>
      <c r="D17182"/>
      <c r="E17182"/>
      <c r="F17182"/>
      <c r="G17182"/>
      <c r="H17182" s="26"/>
      <c r="I17182" s="26"/>
      <c r="K17182"/>
      <c r="L17182"/>
      <c r="M17182"/>
      <c r="N17182"/>
      <c r="O17182"/>
      <c r="P17182"/>
      <c r="S17182"/>
      <c r="T17182" s="7"/>
    </row>
    <row r="17183" spans="1:20" x14ac:dyDescent="0.3">
      <c r="A17183" s="25"/>
      <c r="B17183"/>
      <c r="C17183"/>
      <c r="D17183"/>
      <c r="E17183"/>
      <c r="F17183"/>
      <c r="G17183"/>
      <c r="H17183" s="26"/>
      <c r="I17183" s="26"/>
      <c r="K17183"/>
      <c r="L17183"/>
      <c r="M17183"/>
      <c r="N17183"/>
      <c r="O17183"/>
      <c r="P17183"/>
      <c r="S17183"/>
    </row>
    <row r="17184" spans="1:20" x14ac:dyDescent="0.3">
      <c r="A17184" s="25"/>
      <c r="B17184"/>
      <c r="C17184"/>
      <c r="D17184"/>
      <c r="E17184"/>
      <c r="F17184"/>
      <c r="G17184"/>
      <c r="H17184"/>
      <c r="I17184" s="26"/>
      <c r="K17184"/>
      <c r="L17184"/>
      <c r="M17184"/>
      <c r="N17184"/>
      <c r="O17184"/>
      <c r="P17184"/>
      <c r="S17184"/>
    </row>
    <row r="17185" spans="1:20" x14ac:dyDescent="0.3">
      <c r="A17185" s="25"/>
      <c r="B17185"/>
      <c r="C17185"/>
      <c r="D17185"/>
      <c r="E17185"/>
      <c r="F17185"/>
      <c r="G17185"/>
      <c r="H17185"/>
      <c r="I17185" s="26"/>
      <c r="K17185"/>
      <c r="L17185"/>
      <c r="M17185"/>
      <c r="N17185"/>
      <c r="O17185"/>
      <c r="P17185"/>
      <c r="S17185"/>
    </row>
    <row r="17186" spans="1:20" x14ac:dyDescent="0.3">
      <c r="A17186" s="25"/>
      <c r="B17186"/>
      <c r="C17186"/>
      <c r="D17186"/>
      <c r="E17186"/>
      <c r="F17186"/>
      <c r="G17186"/>
      <c r="H17186" s="14"/>
      <c r="I17186" s="26"/>
      <c r="K17186"/>
      <c r="L17186"/>
      <c r="M17186"/>
      <c r="N17186"/>
      <c r="O17186"/>
      <c r="P17186"/>
      <c r="S17186"/>
    </row>
    <row r="17187" spans="1:20" x14ac:dyDescent="0.3">
      <c r="A17187" s="25"/>
      <c r="B17187"/>
      <c r="C17187"/>
      <c r="D17187"/>
      <c r="E17187"/>
      <c r="F17187"/>
      <c r="G17187"/>
      <c r="H17187" s="26"/>
      <c r="I17187" s="26"/>
      <c r="K17187"/>
      <c r="L17187"/>
      <c r="M17187"/>
      <c r="N17187"/>
      <c r="O17187"/>
      <c r="P17187"/>
      <c r="S17187"/>
    </row>
    <row r="17188" spans="1:20" x14ac:dyDescent="0.3">
      <c r="A17188" s="25"/>
      <c r="B17188"/>
      <c r="C17188"/>
      <c r="D17188"/>
      <c r="E17188"/>
      <c r="F17188"/>
      <c r="G17188"/>
      <c r="H17188" s="26"/>
      <c r="I17188" s="26"/>
      <c r="K17188"/>
      <c r="L17188"/>
      <c r="M17188"/>
      <c r="N17188"/>
      <c r="O17188"/>
      <c r="P17188"/>
      <c r="S17188"/>
    </row>
    <row r="17189" spans="1:20" x14ac:dyDescent="0.3">
      <c r="A17189" s="25"/>
      <c r="B17189"/>
      <c r="C17189"/>
      <c r="D17189"/>
      <c r="E17189"/>
      <c r="F17189"/>
      <c r="G17189"/>
      <c r="H17189" s="26"/>
      <c r="I17189" s="26"/>
      <c r="K17189"/>
      <c r="L17189"/>
      <c r="M17189"/>
      <c r="N17189"/>
      <c r="O17189"/>
      <c r="P17189"/>
      <c r="S17189"/>
    </row>
    <row r="17190" spans="1:20" x14ac:dyDescent="0.3">
      <c r="A17190" s="25"/>
      <c r="B17190"/>
      <c r="C17190"/>
      <c r="D17190"/>
      <c r="E17190"/>
      <c r="F17190"/>
      <c r="G17190"/>
      <c r="H17190"/>
      <c r="I17190"/>
      <c r="K17190"/>
      <c r="L17190"/>
      <c r="M17190"/>
      <c r="N17190"/>
      <c r="O17190"/>
      <c r="P17190"/>
      <c r="S17190"/>
    </row>
    <row r="17191" spans="1:20" x14ac:dyDescent="0.3">
      <c r="A17191" s="25"/>
      <c r="B17191"/>
      <c r="C17191"/>
      <c r="D17191"/>
      <c r="E17191"/>
      <c r="F17191"/>
      <c r="G17191"/>
      <c r="H17191"/>
      <c r="I17191"/>
      <c r="K17191"/>
      <c r="L17191"/>
      <c r="M17191"/>
      <c r="N17191"/>
      <c r="O17191"/>
      <c r="P17191"/>
      <c r="S17191"/>
    </row>
    <row r="17192" spans="1:20" x14ac:dyDescent="0.3">
      <c r="A17192" s="25"/>
      <c r="B17192"/>
      <c r="C17192"/>
      <c r="D17192"/>
      <c r="E17192"/>
      <c r="F17192"/>
      <c r="G17192"/>
      <c r="H17192"/>
      <c r="I17192"/>
      <c r="K17192"/>
      <c r="L17192"/>
      <c r="M17192"/>
      <c r="N17192"/>
      <c r="O17192"/>
      <c r="P17192"/>
      <c r="S17192"/>
    </row>
    <row r="17193" spans="1:20" x14ac:dyDescent="0.3">
      <c r="A17193" s="25"/>
      <c r="B17193"/>
      <c r="C17193"/>
      <c r="D17193"/>
      <c r="E17193"/>
      <c r="F17193"/>
      <c r="G17193"/>
      <c r="H17193"/>
      <c r="I17193"/>
      <c r="K17193"/>
      <c r="L17193"/>
      <c r="M17193"/>
      <c r="N17193"/>
      <c r="O17193"/>
      <c r="P17193"/>
      <c r="S17193"/>
    </row>
    <row r="17194" spans="1:20" x14ac:dyDescent="0.3">
      <c r="A17194" s="25"/>
      <c r="B17194"/>
      <c r="C17194"/>
      <c r="D17194"/>
      <c r="E17194"/>
      <c r="F17194"/>
      <c r="G17194"/>
      <c r="H17194"/>
      <c r="I17194"/>
      <c r="K17194"/>
      <c r="L17194"/>
      <c r="M17194"/>
      <c r="N17194"/>
      <c r="O17194"/>
      <c r="P17194"/>
      <c r="S17194"/>
    </row>
    <row r="17195" spans="1:20" x14ac:dyDescent="0.3">
      <c r="A17195" s="25"/>
      <c r="B17195"/>
      <c r="C17195"/>
      <c r="D17195"/>
      <c r="E17195"/>
      <c r="F17195"/>
      <c r="G17195"/>
      <c r="H17195"/>
      <c r="I17195"/>
      <c r="K17195"/>
      <c r="L17195"/>
      <c r="M17195"/>
      <c r="N17195"/>
      <c r="O17195"/>
      <c r="P17195"/>
      <c r="S17195"/>
    </row>
    <row r="17196" spans="1:20" x14ac:dyDescent="0.3">
      <c r="A17196" s="25"/>
      <c r="B17196"/>
      <c r="C17196"/>
      <c r="D17196"/>
      <c r="E17196"/>
      <c r="F17196"/>
      <c r="G17196"/>
      <c r="H17196"/>
      <c r="I17196"/>
      <c r="K17196"/>
      <c r="L17196"/>
      <c r="M17196"/>
      <c r="N17196"/>
      <c r="O17196"/>
      <c r="P17196"/>
      <c r="S17196"/>
    </row>
    <row r="17197" spans="1:20" x14ac:dyDescent="0.3">
      <c r="A17197" s="25"/>
      <c r="B17197"/>
      <c r="C17197"/>
      <c r="D17197"/>
      <c r="E17197"/>
      <c r="F17197"/>
      <c r="G17197"/>
      <c r="H17197" s="14"/>
      <c r="I17197" s="14"/>
      <c r="K17197"/>
      <c r="L17197"/>
      <c r="M17197"/>
      <c r="N17197"/>
      <c r="O17197"/>
      <c r="P17197"/>
      <c r="S17197"/>
      <c r="T17197" s="7"/>
    </row>
    <row r="17198" spans="1:20" x14ac:dyDescent="0.3">
      <c r="A17198" s="25"/>
      <c r="B17198"/>
      <c r="C17198"/>
      <c r="D17198"/>
      <c r="E17198"/>
      <c r="F17198"/>
      <c r="G17198"/>
      <c r="H17198"/>
      <c r="I17198"/>
      <c r="K17198"/>
      <c r="L17198"/>
      <c r="M17198"/>
      <c r="N17198"/>
      <c r="O17198"/>
      <c r="P17198"/>
      <c r="S17198"/>
    </row>
    <row r="17199" spans="1:20" x14ac:dyDescent="0.3">
      <c r="A17199" s="25"/>
      <c r="B17199"/>
      <c r="C17199"/>
      <c r="D17199"/>
      <c r="E17199"/>
      <c r="F17199"/>
      <c r="G17199"/>
      <c r="H17199"/>
      <c r="I17199"/>
      <c r="K17199"/>
      <c r="L17199"/>
      <c r="M17199"/>
      <c r="N17199"/>
      <c r="O17199"/>
      <c r="P17199"/>
      <c r="S17199"/>
    </row>
    <row r="17200" spans="1:20" x14ac:dyDescent="0.3">
      <c r="A17200" s="25"/>
      <c r="B17200"/>
      <c r="C17200"/>
      <c r="D17200"/>
      <c r="E17200"/>
      <c r="F17200"/>
      <c r="G17200"/>
      <c r="H17200"/>
      <c r="I17200"/>
      <c r="K17200"/>
      <c r="L17200"/>
      <c r="M17200"/>
      <c r="N17200"/>
      <c r="O17200"/>
      <c r="P17200"/>
      <c r="S17200"/>
    </row>
    <row r="17201" spans="1:20" x14ac:dyDescent="0.3">
      <c r="A17201" s="25"/>
      <c r="B17201"/>
      <c r="C17201"/>
      <c r="D17201"/>
      <c r="E17201"/>
      <c r="F17201"/>
      <c r="G17201"/>
      <c r="H17201"/>
      <c r="I17201"/>
      <c r="K17201"/>
      <c r="L17201"/>
      <c r="M17201"/>
      <c r="N17201"/>
      <c r="O17201"/>
      <c r="P17201"/>
      <c r="S17201"/>
    </row>
    <row r="17202" spans="1:20" x14ac:dyDescent="0.3">
      <c r="A17202" s="25"/>
      <c r="B17202"/>
      <c r="C17202"/>
      <c r="D17202"/>
      <c r="E17202"/>
      <c r="F17202"/>
      <c r="G17202"/>
      <c r="H17202"/>
      <c r="I17202"/>
      <c r="K17202"/>
      <c r="L17202"/>
      <c r="M17202"/>
      <c r="N17202"/>
      <c r="O17202"/>
      <c r="P17202"/>
      <c r="S17202"/>
    </row>
    <row r="17203" spans="1:20" x14ac:dyDescent="0.3">
      <c r="A17203" s="25"/>
      <c r="B17203"/>
      <c r="C17203"/>
      <c r="D17203"/>
      <c r="E17203"/>
      <c r="F17203"/>
      <c r="G17203"/>
      <c r="H17203"/>
      <c r="I17203"/>
      <c r="K17203"/>
      <c r="L17203"/>
      <c r="M17203"/>
      <c r="N17203"/>
      <c r="O17203"/>
      <c r="P17203"/>
      <c r="S17203"/>
    </row>
    <row r="17204" spans="1:20" x14ac:dyDescent="0.3">
      <c r="A17204" s="25"/>
      <c r="B17204"/>
      <c r="C17204"/>
      <c r="D17204"/>
      <c r="E17204"/>
      <c r="F17204"/>
      <c r="G17204"/>
      <c r="H17204"/>
      <c r="I17204"/>
      <c r="K17204"/>
      <c r="L17204"/>
      <c r="M17204"/>
      <c r="N17204"/>
      <c r="O17204"/>
      <c r="P17204"/>
      <c r="S17204"/>
    </row>
    <row r="17205" spans="1:20" x14ac:dyDescent="0.3">
      <c r="A17205" s="25"/>
      <c r="B17205"/>
      <c r="C17205"/>
      <c r="D17205"/>
      <c r="E17205"/>
      <c r="F17205"/>
      <c r="G17205"/>
      <c r="H17205"/>
      <c r="I17205"/>
      <c r="K17205"/>
      <c r="L17205"/>
      <c r="M17205"/>
      <c r="N17205"/>
      <c r="O17205"/>
      <c r="P17205"/>
      <c r="S17205"/>
    </row>
    <row r="17206" spans="1:20" x14ac:dyDescent="0.3">
      <c r="A17206" s="25"/>
      <c r="B17206"/>
      <c r="C17206"/>
      <c r="D17206"/>
      <c r="E17206"/>
      <c r="F17206"/>
      <c r="G17206"/>
      <c r="H17206"/>
      <c r="I17206" s="14"/>
      <c r="K17206"/>
      <c r="L17206"/>
      <c r="M17206"/>
      <c r="N17206"/>
      <c r="O17206"/>
      <c r="P17206"/>
      <c r="S17206"/>
    </row>
    <row r="17207" spans="1:20" x14ac:dyDescent="0.3">
      <c r="A17207" s="25"/>
      <c r="B17207"/>
      <c r="C17207"/>
      <c r="D17207"/>
      <c r="E17207"/>
      <c r="F17207"/>
      <c r="G17207"/>
      <c r="H17207"/>
      <c r="I17207"/>
      <c r="K17207"/>
      <c r="L17207"/>
      <c r="M17207"/>
      <c r="N17207"/>
      <c r="O17207"/>
      <c r="P17207"/>
      <c r="S17207"/>
    </row>
    <row r="17208" spans="1:20" x14ac:dyDescent="0.3">
      <c r="A17208" s="25"/>
      <c r="B17208"/>
      <c r="C17208"/>
      <c r="D17208"/>
      <c r="E17208"/>
      <c r="F17208"/>
      <c r="G17208"/>
      <c r="H17208" s="14"/>
      <c r="I17208" s="14"/>
      <c r="K17208"/>
      <c r="L17208"/>
      <c r="M17208"/>
      <c r="N17208"/>
      <c r="O17208"/>
      <c r="P17208"/>
      <c r="S17208"/>
      <c r="T17208" s="7"/>
    </row>
    <row r="17209" spans="1:20" x14ac:dyDescent="0.3">
      <c r="A17209" s="25"/>
      <c r="B17209"/>
      <c r="C17209"/>
      <c r="D17209"/>
      <c r="E17209"/>
      <c r="F17209"/>
      <c r="G17209"/>
      <c r="H17209"/>
      <c r="I17209"/>
      <c r="K17209"/>
      <c r="L17209"/>
      <c r="M17209"/>
      <c r="N17209"/>
      <c r="O17209"/>
      <c r="P17209"/>
      <c r="S17209"/>
    </row>
    <row r="17210" spans="1:20" x14ac:dyDescent="0.3">
      <c r="A17210" s="25"/>
      <c r="B17210"/>
      <c r="C17210"/>
      <c r="D17210"/>
      <c r="E17210"/>
      <c r="F17210"/>
      <c r="G17210"/>
      <c r="H17210"/>
      <c r="I17210"/>
      <c r="K17210"/>
      <c r="L17210"/>
      <c r="M17210"/>
      <c r="N17210"/>
      <c r="O17210"/>
      <c r="P17210"/>
      <c r="S17210"/>
    </row>
    <row r="17211" spans="1:20" x14ac:dyDescent="0.3">
      <c r="A17211" s="25"/>
      <c r="B17211"/>
      <c r="C17211"/>
      <c r="D17211"/>
      <c r="E17211"/>
      <c r="F17211"/>
      <c r="G17211"/>
      <c r="H17211"/>
      <c r="I17211"/>
      <c r="K17211"/>
      <c r="L17211"/>
      <c r="M17211"/>
      <c r="N17211"/>
      <c r="O17211"/>
      <c r="P17211"/>
      <c r="S17211"/>
    </row>
    <row r="17212" spans="1:20" x14ac:dyDescent="0.3">
      <c r="A17212" s="25"/>
      <c r="B17212"/>
      <c r="C17212"/>
      <c r="D17212"/>
      <c r="E17212"/>
      <c r="F17212"/>
      <c r="G17212"/>
      <c r="H17212"/>
      <c r="I17212"/>
      <c r="K17212"/>
      <c r="L17212"/>
      <c r="M17212"/>
      <c r="N17212"/>
      <c r="O17212"/>
      <c r="P17212"/>
      <c r="S17212"/>
    </row>
    <row r="17213" spans="1:20" x14ac:dyDescent="0.3">
      <c r="A17213" s="25"/>
      <c r="B17213"/>
      <c r="C17213"/>
      <c r="D17213"/>
      <c r="E17213"/>
      <c r="F17213"/>
      <c r="G17213"/>
      <c r="H17213" s="26"/>
      <c r="I17213" s="26"/>
      <c r="K17213"/>
      <c r="L17213"/>
      <c r="M17213"/>
      <c r="N17213"/>
      <c r="O17213"/>
      <c r="P17213"/>
      <c r="S17213"/>
    </row>
    <row r="17214" spans="1:20" x14ac:dyDescent="0.3">
      <c r="A17214" s="25"/>
      <c r="B17214"/>
      <c r="C17214"/>
      <c r="D17214"/>
      <c r="E17214"/>
      <c r="F17214"/>
      <c r="G17214"/>
      <c r="H17214" s="26"/>
      <c r="I17214" s="26"/>
      <c r="K17214"/>
      <c r="L17214"/>
      <c r="M17214"/>
      <c r="N17214"/>
      <c r="O17214"/>
      <c r="P17214"/>
      <c r="S17214"/>
    </row>
    <row r="17215" spans="1:20" x14ac:dyDescent="0.3">
      <c r="A17215" s="25"/>
      <c r="B17215"/>
      <c r="C17215"/>
      <c r="D17215"/>
      <c r="E17215"/>
      <c r="F17215"/>
      <c r="G17215"/>
      <c r="H17215" s="26"/>
      <c r="I17215" s="26"/>
      <c r="K17215"/>
      <c r="L17215"/>
      <c r="M17215"/>
      <c r="N17215"/>
      <c r="O17215"/>
      <c r="P17215"/>
      <c r="S17215"/>
    </row>
    <row r="17216" spans="1:20" x14ac:dyDescent="0.3">
      <c r="A17216" s="25"/>
      <c r="B17216"/>
      <c r="C17216"/>
      <c r="D17216"/>
      <c r="E17216"/>
      <c r="F17216"/>
      <c r="G17216"/>
      <c r="H17216" s="26"/>
      <c r="I17216" s="26"/>
      <c r="K17216"/>
      <c r="L17216"/>
      <c r="M17216"/>
      <c r="N17216"/>
      <c r="O17216"/>
      <c r="P17216"/>
      <c r="S17216"/>
    </row>
    <row r="17217" spans="1:19" x14ac:dyDescent="0.3">
      <c r="A17217" s="25"/>
      <c r="B17217"/>
      <c r="C17217"/>
      <c r="D17217"/>
      <c r="E17217"/>
      <c r="F17217"/>
      <c r="G17217"/>
      <c r="H17217" s="14"/>
      <c r="I17217" s="14"/>
      <c r="K17217"/>
      <c r="L17217"/>
      <c r="M17217"/>
      <c r="N17217"/>
      <c r="O17217"/>
      <c r="P17217"/>
      <c r="S17217"/>
    </row>
    <row r="17218" spans="1:19" x14ac:dyDescent="0.3">
      <c r="A17218" s="25"/>
      <c r="B17218"/>
      <c r="C17218"/>
      <c r="D17218"/>
      <c r="E17218"/>
      <c r="F17218"/>
      <c r="G17218"/>
      <c r="H17218" s="14"/>
      <c r="I17218" s="14"/>
      <c r="K17218"/>
      <c r="L17218"/>
      <c r="M17218"/>
      <c r="N17218"/>
      <c r="O17218"/>
      <c r="P17218"/>
      <c r="S17218"/>
    </row>
    <row r="17219" spans="1:19" x14ac:dyDescent="0.3">
      <c r="A17219" s="25"/>
      <c r="B17219"/>
      <c r="C17219"/>
      <c r="D17219"/>
      <c r="E17219"/>
      <c r="F17219"/>
      <c r="G17219"/>
      <c r="H17219" s="14"/>
      <c r="I17219" s="14"/>
      <c r="K17219"/>
      <c r="L17219"/>
      <c r="M17219"/>
      <c r="N17219"/>
      <c r="O17219"/>
      <c r="P17219"/>
      <c r="S17219"/>
    </row>
    <row r="17220" spans="1:19" x14ac:dyDescent="0.3">
      <c r="A17220" s="25"/>
      <c r="B17220"/>
      <c r="C17220"/>
      <c r="D17220"/>
      <c r="E17220"/>
      <c r="F17220"/>
      <c r="G17220"/>
      <c r="H17220"/>
      <c r="I17220"/>
      <c r="K17220"/>
      <c r="L17220"/>
      <c r="M17220"/>
      <c r="N17220"/>
      <c r="O17220"/>
      <c r="P17220"/>
      <c r="S17220"/>
    </row>
    <row r="17221" spans="1:19" x14ac:dyDescent="0.3">
      <c r="A17221" s="25"/>
      <c r="B17221"/>
      <c r="C17221"/>
      <c r="D17221"/>
      <c r="E17221"/>
      <c r="F17221"/>
      <c r="G17221"/>
      <c r="H17221"/>
      <c r="I17221"/>
      <c r="K17221"/>
      <c r="L17221"/>
      <c r="M17221"/>
      <c r="N17221"/>
      <c r="O17221"/>
      <c r="P17221"/>
      <c r="S17221"/>
    </row>
    <row r="17222" spans="1:19" x14ac:dyDescent="0.3">
      <c r="A17222" s="25"/>
      <c r="B17222"/>
      <c r="C17222"/>
      <c r="D17222"/>
      <c r="E17222"/>
      <c r="F17222"/>
      <c r="G17222"/>
      <c r="H17222"/>
      <c r="I17222"/>
      <c r="K17222"/>
      <c r="L17222"/>
      <c r="M17222"/>
      <c r="N17222"/>
      <c r="O17222"/>
      <c r="P17222"/>
      <c r="S17222"/>
    </row>
    <row r="17223" spans="1:19" x14ac:dyDescent="0.3">
      <c r="A17223" s="25"/>
      <c r="B17223"/>
      <c r="C17223"/>
      <c r="D17223"/>
      <c r="E17223"/>
      <c r="F17223"/>
      <c r="G17223"/>
      <c r="H17223"/>
      <c r="I17223"/>
      <c r="K17223"/>
      <c r="L17223"/>
      <c r="M17223"/>
      <c r="N17223"/>
      <c r="O17223"/>
      <c r="P17223"/>
      <c r="S17223"/>
    </row>
    <row r="17224" spans="1:19" x14ac:dyDescent="0.3">
      <c r="A17224" s="25"/>
      <c r="B17224"/>
      <c r="C17224"/>
      <c r="D17224"/>
      <c r="E17224"/>
      <c r="F17224"/>
      <c r="G17224"/>
      <c r="H17224"/>
      <c r="I17224"/>
      <c r="K17224"/>
      <c r="L17224"/>
      <c r="M17224"/>
      <c r="N17224"/>
      <c r="O17224"/>
      <c r="P17224"/>
      <c r="S17224"/>
    </row>
    <row r="17225" spans="1:19" x14ac:dyDescent="0.3">
      <c r="A17225" s="25"/>
      <c r="B17225"/>
      <c r="C17225"/>
      <c r="D17225"/>
      <c r="E17225"/>
      <c r="F17225"/>
      <c r="G17225"/>
      <c r="H17225" s="14"/>
      <c r="I17225"/>
      <c r="K17225"/>
      <c r="L17225"/>
      <c r="M17225"/>
      <c r="N17225"/>
      <c r="O17225"/>
      <c r="P17225"/>
      <c r="S17225"/>
    </row>
    <row r="17226" spans="1:19" x14ac:dyDescent="0.3">
      <c r="A17226" s="25"/>
      <c r="B17226"/>
      <c r="C17226"/>
      <c r="D17226"/>
      <c r="E17226"/>
      <c r="F17226"/>
      <c r="G17226"/>
      <c r="H17226"/>
      <c r="I17226"/>
      <c r="K17226"/>
      <c r="L17226"/>
      <c r="M17226"/>
      <c r="N17226"/>
      <c r="O17226"/>
      <c r="P17226"/>
      <c r="S17226"/>
    </row>
    <row r="17227" spans="1:19" x14ac:dyDescent="0.3">
      <c r="A17227" s="25"/>
      <c r="B17227"/>
      <c r="C17227"/>
      <c r="D17227"/>
      <c r="E17227"/>
      <c r="F17227"/>
      <c r="G17227"/>
      <c r="H17227"/>
      <c r="I17227" s="14"/>
      <c r="K17227"/>
      <c r="L17227"/>
      <c r="M17227"/>
      <c r="N17227"/>
      <c r="O17227"/>
      <c r="P17227"/>
      <c r="S17227"/>
    </row>
    <row r="17228" spans="1:19" x14ac:dyDescent="0.3">
      <c r="A17228" s="25"/>
      <c r="B17228"/>
      <c r="C17228"/>
      <c r="D17228"/>
      <c r="E17228"/>
      <c r="F17228"/>
      <c r="G17228"/>
      <c r="H17228"/>
      <c r="I17228"/>
      <c r="K17228"/>
      <c r="L17228"/>
      <c r="M17228"/>
      <c r="N17228"/>
      <c r="O17228"/>
      <c r="P17228"/>
      <c r="S17228"/>
    </row>
    <row r="17229" spans="1:19" x14ac:dyDescent="0.3">
      <c r="A17229" s="25"/>
      <c r="B17229"/>
      <c r="C17229"/>
      <c r="D17229"/>
      <c r="E17229"/>
      <c r="F17229"/>
      <c r="G17229"/>
      <c r="H17229"/>
      <c r="I17229"/>
      <c r="K17229"/>
      <c r="L17229"/>
      <c r="M17229"/>
      <c r="N17229"/>
      <c r="O17229"/>
      <c r="P17229"/>
      <c r="S17229"/>
    </row>
    <row r="17230" spans="1:19" x14ac:dyDescent="0.3">
      <c r="A17230" s="25"/>
      <c r="B17230"/>
      <c r="C17230"/>
      <c r="D17230"/>
      <c r="E17230"/>
      <c r="F17230"/>
      <c r="G17230"/>
      <c r="H17230"/>
      <c r="I17230"/>
      <c r="K17230"/>
      <c r="L17230"/>
      <c r="M17230"/>
      <c r="N17230"/>
      <c r="O17230"/>
      <c r="P17230"/>
      <c r="S17230"/>
    </row>
    <row r="17231" spans="1:19" x14ac:dyDescent="0.3">
      <c r="A17231" s="25"/>
      <c r="B17231"/>
      <c r="C17231"/>
      <c r="D17231"/>
      <c r="E17231"/>
      <c r="F17231"/>
      <c r="G17231"/>
      <c r="H17231"/>
      <c r="I17231"/>
      <c r="K17231"/>
      <c r="L17231"/>
      <c r="M17231"/>
      <c r="N17231"/>
      <c r="O17231"/>
      <c r="P17231"/>
      <c r="S17231"/>
    </row>
    <row r="17232" spans="1:19" x14ac:dyDescent="0.3">
      <c r="A17232" s="25"/>
      <c r="B17232"/>
      <c r="C17232"/>
      <c r="D17232"/>
      <c r="E17232"/>
      <c r="F17232"/>
      <c r="G17232"/>
      <c r="H17232"/>
      <c r="I17232"/>
      <c r="K17232"/>
      <c r="L17232"/>
      <c r="M17232"/>
      <c r="N17232"/>
      <c r="O17232"/>
      <c r="P17232"/>
      <c r="S17232"/>
    </row>
    <row r="17233" spans="1:19" x14ac:dyDescent="0.3">
      <c r="A17233" s="25"/>
      <c r="B17233"/>
      <c r="C17233"/>
      <c r="D17233"/>
      <c r="E17233"/>
      <c r="F17233"/>
      <c r="G17233"/>
      <c r="H17233" s="14"/>
      <c r="I17233" s="14"/>
      <c r="K17233"/>
      <c r="L17233"/>
      <c r="M17233"/>
      <c r="N17233"/>
      <c r="O17233"/>
      <c r="P17233"/>
      <c r="S17233"/>
    </row>
    <row r="17234" spans="1:19" x14ac:dyDescent="0.3">
      <c r="A17234" s="25"/>
      <c r="B17234"/>
      <c r="C17234"/>
      <c r="D17234"/>
      <c r="E17234"/>
      <c r="F17234"/>
      <c r="G17234"/>
      <c r="H17234" s="14"/>
      <c r="I17234" s="14"/>
      <c r="K17234"/>
      <c r="L17234"/>
      <c r="M17234"/>
      <c r="N17234"/>
      <c r="O17234"/>
      <c r="P17234"/>
      <c r="S17234"/>
    </row>
    <row r="17235" spans="1:19" x14ac:dyDescent="0.3">
      <c r="A17235" s="25"/>
      <c r="B17235"/>
      <c r="C17235"/>
      <c r="D17235"/>
      <c r="E17235"/>
      <c r="F17235"/>
      <c r="G17235"/>
      <c r="H17235" s="14"/>
      <c r="I17235" s="14"/>
      <c r="K17235"/>
      <c r="L17235"/>
      <c r="M17235"/>
      <c r="N17235"/>
      <c r="O17235"/>
      <c r="P17235"/>
      <c r="S17235"/>
    </row>
    <row r="17236" spans="1:19" x14ac:dyDescent="0.3">
      <c r="A17236" s="25"/>
      <c r="B17236"/>
      <c r="C17236"/>
      <c r="D17236"/>
      <c r="E17236"/>
      <c r="F17236"/>
      <c r="G17236"/>
      <c r="H17236" s="14"/>
      <c r="I17236" s="14"/>
      <c r="K17236"/>
      <c r="L17236"/>
      <c r="M17236"/>
      <c r="N17236"/>
      <c r="O17236"/>
      <c r="P17236"/>
      <c r="S17236"/>
    </row>
    <row r="17237" spans="1:19" x14ac:dyDescent="0.3">
      <c r="A17237" s="25"/>
      <c r="B17237"/>
      <c r="C17237"/>
      <c r="D17237"/>
      <c r="E17237"/>
      <c r="F17237"/>
      <c r="G17237"/>
      <c r="H17237" s="14"/>
      <c r="I17237" s="14"/>
      <c r="K17237"/>
      <c r="L17237"/>
      <c r="M17237"/>
      <c r="N17237"/>
      <c r="O17237"/>
      <c r="P17237"/>
      <c r="S17237"/>
    </row>
    <row r="17238" spans="1:19" x14ac:dyDescent="0.3">
      <c r="A17238" s="25"/>
      <c r="B17238"/>
      <c r="C17238"/>
      <c r="D17238"/>
      <c r="E17238"/>
      <c r="F17238"/>
      <c r="G17238"/>
      <c r="H17238"/>
      <c r="I17238"/>
      <c r="K17238"/>
      <c r="L17238"/>
      <c r="M17238"/>
      <c r="N17238"/>
      <c r="O17238"/>
      <c r="P17238"/>
      <c r="S17238"/>
    </row>
    <row r="17239" spans="1:19" x14ac:dyDescent="0.3">
      <c r="A17239" s="25"/>
      <c r="B17239"/>
      <c r="C17239"/>
      <c r="D17239"/>
      <c r="E17239"/>
      <c r="F17239"/>
      <c r="G17239"/>
      <c r="H17239"/>
      <c r="I17239"/>
      <c r="K17239"/>
      <c r="L17239"/>
      <c r="M17239"/>
      <c r="N17239"/>
      <c r="O17239"/>
      <c r="P17239"/>
      <c r="S17239"/>
    </row>
    <row r="17240" spans="1:19" x14ac:dyDescent="0.3">
      <c r="A17240" s="25"/>
      <c r="B17240"/>
      <c r="C17240"/>
      <c r="D17240"/>
      <c r="E17240"/>
      <c r="F17240"/>
      <c r="G17240"/>
      <c r="H17240"/>
      <c r="I17240" s="14"/>
      <c r="K17240"/>
      <c r="L17240"/>
      <c r="M17240"/>
      <c r="N17240"/>
      <c r="O17240"/>
      <c r="P17240"/>
      <c r="S17240"/>
    </row>
    <row r="17241" spans="1:19" x14ac:dyDescent="0.3">
      <c r="A17241" s="25"/>
      <c r="B17241"/>
      <c r="C17241"/>
      <c r="D17241"/>
      <c r="E17241"/>
      <c r="F17241"/>
      <c r="G17241"/>
      <c r="H17241"/>
      <c r="I17241"/>
      <c r="K17241"/>
      <c r="L17241"/>
      <c r="M17241"/>
      <c r="N17241"/>
      <c r="O17241"/>
      <c r="P17241"/>
      <c r="S17241"/>
    </row>
    <row r="17242" spans="1:19" x14ac:dyDescent="0.3">
      <c r="A17242" s="25"/>
      <c r="B17242"/>
      <c r="C17242"/>
      <c r="D17242"/>
      <c r="E17242"/>
      <c r="F17242"/>
      <c r="G17242"/>
      <c r="H17242"/>
      <c r="I17242"/>
      <c r="K17242"/>
      <c r="L17242"/>
      <c r="M17242"/>
      <c r="N17242"/>
      <c r="O17242"/>
      <c r="P17242"/>
      <c r="S17242"/>
    </row>
    <row r="17243" spans="1:19" x14ac:dyDescent="0.3">
      <c r="A17243" s="25"/>
      <c r="B17243"/>
      <c r="C17243"/>
      <c r="D17243"/>
      <c r="E17243"/>
      <c r="F17243"/>
      <c r="G17243"/>
      <c r="H17243"/>
      <c r="I17243"/>
      <c r="K17243"/>
      <c r="L17243"/>
      <c r="M17243"/>
      <c r="N17243"/>
      <c r="O17243"/>
      <c r="P17243"/>
      <c r="S17243"/>
    </row>
    <row r="17244" spans="1:19" x14ac:dyDescent="0.3">
      <c r="A17244" s="25"/>
      <c r="B17244"/>
      <c r="C17244"/>
      <c r="D17244"/>
      <c r="E17244"/>
      <c r="F17244"/>
      <c r="G17244"/>
      <c r="H17244"/>
      <c r="I17244" s="14"/>
      <c r="K17244"/>
      <c r="L17244"/>
      <c r="M17244"/>
      <c r="N17244"/>
      <c r="O17244"/>
      <c r="P17244"/>
      <c r="S17244"/>
    </row>
    <row r="17245" spans="1:19" x14ac:dyDescent="0.3">
      <c r="A17245" s="25"/>
      <c r="B17245"/>
      <c r="C17245"/>
      <c r="D17245"/>
      <c r="E17245"/>
      <c r="F17245"/>
      <c r="G17245"/>
      <c r="H17245"/>
      <c r="I17245"/>
      <c r="K17245"/>
      <c r="L17245"/>
      <c r="M17245"/>
      <c r="N17245"/>
      <c r="O17245"/>
      <c r="P17245"/>
      <c r="S17245"/>
    </row>
    <row r="17246" spans="1:19" x14ac:dyDescent="0.3">
      <c r="A17246" s="25"/>
      <c r="B17246"/>
      <c r="C17246"/>
      <c r="D17246"/>
      <c r="E17246"/>
      <c r="F17246"/>
      <c r="G17246"/>
      <c r="H17246"/>
      <c r="I17246"/>
      <c r="K17246"/>
      <c r="L17246"/>
      <c r="M17246"/>
      <c r="N17246"/>
      <c r="O17246"/>
      <c r="P17246"/>
      <c r="S17246"/>
    </row>
    <row r="17247" spans="1:19" x14ac:dyDescent="0.3">
      <c r="A17247" s="25"/>
      <c r="B17247"/>
      <c r="C17247"/>
      <c r="D17247"/>
      <c r="E17247"/>
      <c r="F17247"/>
      <c r="G17247"/>
      <c r="H17247"/>
      <c r="I17247"/>
      <c r="K17247"/>
      <c r="L17247"/>
      <c r="M17247"/>
      <c r="N17247"/>
      <c r="O17247"/>
      <c r="P17247"/>
      <c r="S17247"/>
    </row>
    <row r="17248" spans="1:19" x14ac:dyDescent="0.3">
      <c r="A17248" s="25"/>
      <c r="B17248"/>
      <c r="C17248"/>
      <c r="D17248"/>
      <c r="E17248"/>
      <c r="F17248"/>
      <c r="G17248"/>
      <c r="H17248" s="14"/>
      <c r="I17248"/>
      <c r="K17248"/>
      <c r="L17248"/>
      <c r="M17248"/>
      <c r="N17248"/>
      <c r="O17248"/>
      <c r="P17248"/>
      <c r="S17248"/>
    </row>
    <row r="17249" spans="1:19" x14ac:dyDescent="0.3">
      <c r="A17249" s="25"/>
      <c r="B17249"/>
      <c r="C17249"/>
      <c r="D17249"/>
      <c r="E17249"/>
      <c r="F17249"/>
      <c r="G17249"/>
      <c r="H17249" s="26"/>
      <c r="I17249" s="26"/>
      <c r="K17249"/>
      <c r="L17249"/>
      <c r="M17249"/>
      <c r="N17249"/>
      <c r="O17249"/>
      <c r="P17249"/>
      <c r="S17249"/>
    </row>
    <row r="17250" spans="1:19" x14ac:dyDescent="0.3">
      <c r="A17250" s="25"/>
      <c r="B17250"/>
      <c r="C17250"/>
      <c r="D17250"/>
      <c r="E17250"/>
      <c r="F17250"/>
      <c r="G17250"/>
      <c r="H17250" s="26"/>
      <c r="I17250" s="26"/>
      <c r="K17250"/>
      <c r="L17250"/>
      <c r="M17250"/>
      <c r="N17250"/>
      <c r="O17250"/>
      <c r="P17250"/>
      <c r="S17250"/>
    </row>
    <row r="17251" spans="1:19" x14ac:dyDescent="0.3">
      <c r="A17251" s="25"/>
      <c r="B17251"/>
      <c r="C17251"/>
      <c r="D17251"/>
      <c r="E17251"/>
      <c r="F17251"/>
      <c r="G17251"/>
      <c r="H17251" s="26"/>
      <c r="I17251" s="26"/>
      <c r="K17251"/>
      <c r="L17251"/>
      <c r="M17251"/>
      <c r="N17251"/>
      <c r="O17251"/>
      <c r="P17251"/>
      <c r="S17251"/>
    </row>
    <row r="17252" spans="1:19" x14ac:dyDescent="0.3">
      <c r="A17252" s="25"/>
      <c r="B17252"/>
      <c r="C17252"/>
      <c r="D17252"/>
      <c r="E17252"/>
      <c r="F17252"/>
      <c r="G17252"/>
      <c r="H17252" s="26"/>
      <c r="I17252" s="26"/>
      <c r="K17252"/>
      <c r="L17252"/>
      <c r="M17252"/>
      <c r="N17252"/>
      <c r="O17252"/>
      <c r="P17252"/>
      <c r="S17252"/>
    </row>
    <row r="17253" spans="1:19" x14ac:dyDescent="0.3">
      <c r="A17253" s="25"/>
      <c r="B17253"/>
      <c r="C17253"/>
      <c r="D17253"/>
      <c r="E17253"/>
      <c r="F17253"/>
      <c r="G17253"/>
      <c r="H17253"/>
      <c r="I17253"/>
      <c r="K17253"/>
      <c r="L17253"/>
      <c r="M17253"/>
      <c r="N17253"/>
      <c r="O17253"/>
      <c r="P17253"/>
      <c r="S17253"/>
    </row>
    <row r="17254" spans="1:19" x14ac:dyDescent="0.3">
      <c r="A17254" s="25"/>
      <c r="B17254"/>
      <c r="C17254"/>
      <c r="D17254"/>
      <c r="E17254"/>
      <c r="F17254"/>
      <c r="G17254"/>
      <c r="H17254"/>
      <c r="I17254"/>
      <c r="K17254"/>
      <c r="L17254"/>
      <c r="M17254"/>
      <c r="N17254"/>
      <c r="O17254"/>
      <c r="P17254"/>
      <c r="S17254"/>
    </row>
    <row r="17255" spans="1:19" x14ac:dyDescent="0.3">
      <c r="A17255" s="25"/>
      <c r="B17255"/>
      <c r="C17255"/>
      <c r="D17255"/>
      <c r="E17255"/>
      <c r="F17255"/>
      <c r="G17255"/>
      <c r="H17255"/>
      <c r="I17255"/>
      <c r="K17255"/>
      <c r="L17255"/>
      <c r="M17255"/>
      <c r="N17255"/>
      <c r="O17255"/>
      <c r="P17255"/>
      <c r="S17255"/>
    </row>
    <row r="17256" spans="1:19" x14ac:dyDescent="0.3">
      <c r="A17256" s="25"/>
      <c r="B17256"/>
      <c r="C17256"/>
      <c r="D17256"/>
      <c r="E17256"/>
      <c r="F17256"/>
      <c r="G17256"/>
      <c r="H17256"/>
      <c r="I17256"/>
      <c r="K17256"/>
      <c r="L17256"/>
      <c r="M17256"/>
      <c r="N17256"/>
      <c r="O17256"/>
      <c r="P17256"/>
      <c r="S17256"/>
    </row>
    <row r="17257" spans="1:19" x14ac:dyDescent="0.3">
      <c r="A17257" s="25"/>
      <c r="B17257"/>
      <c r="C17257"/>
      <c r="D17257"/>
      <c r="E17257"/>
      <c r="F17257"/>
      <c r="G17257"/>
      <c r="H17257" s="26"/>
      <c r="I17257" s="26"/>
      <c r="K17257"/>
      <c r="L17257"/>
      <c r="M17257"/>
      <c r="N17257"/>
      <c r="O17257"/>
      <c r="P17257"/>
      <c r="S17257"/>
    </row>
    <row r="17258" spans="1:19" x14ac:dyDescent="0.3">
      <c r="A17258" s="25"/>
      <c r="B17258"/>
      <c r="C17258"/>
      <c r="D17258"/>
      <c r="E17258"/>
      <c r="F17258"/>
      <c r="G17258"/>
      <c r="H17258" s="26"/>
      <c r="I17258" s="26"/>
      <c r="K17258"/>
      <c r="L17258"/>
      <c r="M17258"/>
      <c r="N17258"/>
      <c r="O17258"/>
      <c r="P17258"/>
      <c r="S17258"/>
    </row>
    <row r="17259" spans="1:19" x14ac:dyDescent="0.3">
      <c r="A17259" s="25"/>
      <c r="B17259"/>
      <c r="C17259"/>
      <c r="D17259"/>
      <c r="E17259"/>
      <c r="F17259"/>
      <c r="G17259"/>
      <c r="H17259" s="26"/>
      <c r="I17259" s="26"/>
      <c r="K17259"/>
      <c r="L17259"/>
      <c r="M17259"/>
      <c r="N17259"/>
      <c r="O17259"/>
      <c r="P17259"/>
      <c r="S17259"/>
    </row>
    <row r="17260" spans="1:19" x14ac:dyDescent="0.3">
      <c r="A17260" s="25"/>
      <c r="B17260"/>
      <c r="C17260"/>
      <c r="D17260"/>
      <c r="E17260"/>
      <c r="F17260"/>
      <c r="G17260"/>
      <c r="H17260" s="26"/>
      <c r="I17260" s="26"/>
      <c r="K17260"/>
      <c r="L17260"/>
      <c r="M17260"/>
      <c r="N17260"/>
      <c r="O17260"/>
      <c r="P17260"/>
      <c r="S17260"/>
    </row>
    <row r="17261" spans="1:19" x14ac:dyDescent="0.3">
      <c r="A17261" s="25"/>
      <c r="B17261"/>
      <c r="C17261"/>
      <c r="D17261"/>
      <c r="E17261"/>
      <c r="F17261"/>
      <c r="G17261"/>
      <c r="H17261" s="14"/>
      <c r="I17261" s="14"/>
      <c r="K17261"/>
      <c r="L17261"/>
      <c r="M17261"/>
      <c r="N17261"/>
      <c r="O17261"/>
      <c r="P17261"/>
      <c r="S17261"/>
    </row>
    <row r="17262" spans="1:19" x14ac:dyDescent="0.3">
      <c r="A17262" s="25"/>
      <c r="B17262"/>
      <c r="C17262"/>
      <c r="D17262"/>
      <c r="E17262"/>
      <c r="F17262"/>
      <c r="G17262"/>
      <c r="H17262" s="14"/>
      <c r="I17262" s="14"/>
      <c r="K17262"/>
      <c r="L17262"/>
      <c r="M17262"/>
      <c r="N17262"/>
      <c r="O17262"/>
      <c r="P17262"/>
      <c r="S17262"/>
    </row>
    <row r="17263" spans="1:19" x14ac:dyDescent="0.3">
      <c r="A17263" s="25"/>
      <c r="B17263"/>
      <c r="C17263"/>
      <c r="D17263"/>
      <c r="E17263"/>
      <c r="F17263"/>
      <c r="G17263"/>
      <c r="H17263" s="26"/>
      <c r="I17263" s="26"/>
      <c r="K17263"/>
      <c r="L17263"/>
      <c r="M17263"/>
      <c r="N17263"/>
      <c r="O17263"/>
      <c r="P17263"/>
      <c r="S17263"/>
    </row>
    <row r="17264" spans="1:19" x14ac:dyDescent="0.3">
      <c r="A17264" s="25"/>
      <c r="B17264"/>
      <c r="C17264"/>
      <c r="D17264"/>
      <c r="E17264"/>
      <c r="F17264"/>
      <c r="G17264"/>
      <c r="H17264" s="26"/>
      <c r="I17264" s="26"/>
      <c r="K17264"/>
      <c r="L17264"/>
      <c r="M17264"/>
      <c r="N17264"/>
      <c r="O17264"/>
      <c r="P17264"/>
      <c r="S17264"/>
    </row>
    <row r="17265" spans="1:20" x14ac:dyDescent="0.3">
      <c r="A17265" s="25"/>
      <c r="B17265"/>
      <c r="C17265"/>
      <c r="D17265"/>
      <c r="E17265"/>
      <c r="F17265"/>
      <c r="G17265"/>
      <c r="H17265" s="14"/>
      <c r="I17265" s="14"/>
      <c r="K17265"/>
      <c r="L17265"/>
      <c r="M17265"/>
      <c r="N17265"/>
      <c r="O17265"/>
      <c r="P17265"/>
      <c r="S17265"/>
    </row>
    <row r="17266" spans="1:20" x14ac:dyDescent="0.3">
      <c r="A17266" s="25"/>
      <c r="B17266"/>
      <c r="C17266"/>
      <c r="D17266"/>
      <c r="E17266"/>
      <c r="F17266"/>
      <c r="G17266"/>
      <c r="H17266" s="14"/>
      <c r="I17266" s="14"/>
      <c r="K17266"/>
      <c r="L17266"/>
      <c r="M17266"/>
      <c r="N17266"/>
      <c r="O17266"/>
      <c r="P17266"/>
      <c r="S17266"/>
    </row>
    <row r="17267" spans="1:20" x14ac:dyDescent="0.3">
      <c r="A17267" s="25"/>
      <c r="B17267"/>
      <c r="C17267"/>
      <c r="D17267"/>
      <c r="E17267"/>
      <c r="F17267"/>
      <c r="G17267"/>
      <c r="H17267"/>
      <c r="I17267"/>
      <c r="K17267"/>
      <c r="L17267"/>
      <c r="M17267"/>
      <c r="N17267"/>
      <c r="O17267"/>
      <c r="P17267"/>
      <c r="S17267"/>
    </row>
    <row r="17268" spans="1:20" x14ac:dyDescent="0.3">
      <c r="A17268" s="25"/>
      <c r="B17268"/>
      <c r="C17268"/>
      <c r="D17268"/>
      <c r="E17268"/>
      <c r="F17268"/>
      <c r="G17268"/>
      <c r="H17268"/>
      <c r="I17268"/>
      <c r="K17268"/>
      <c r="L17268"/>
      <c r="M17268"/>
      <c r="N17268"/>
      <c r="O17268"/>
      <c r="P17268"/>
      <c r="S17268"/>
    </row>
    <row r="17269" spans="1:20" x14ac:dyDescent="0.3">
      <c r="A17269" s="25"/>
      <c r="B17269"/>
      <c r="C17269"/>
      <c r="D17269"/>
      <c r="E17269"/>
      <c r="F17269"/>
      <c r="G17269"/>
      <c r="H17269"/>
      <c r="I17269"/>
      <c r="K17269"/>
      <c r="L17269"/>
      <c r="M17269"/>
      <c r="N17269"/>
      <c r="O17269"/>
      <c r="P17269"/>
      <c r="S17269"/>
    </row>
    <row r="17270" spans="1:20" x14ac:dyDescent="0.3">
      <c r="A17270" s="25"/>
      <c r="B17270"/>
      <c r="C17270"/>
      <c r="D17270"/>
      <c r="E17270"/>
      <c r="F17270"/>
      <c r="G17270"/>
      <c r="H17270"/>
      <c r="I17270"/>
      <c r="K17270"/>
      <c r="L17270"/>
      <c r="M17270"/>
      <c r="N17270"/>
      <c r="O17270"/>
      <c r="P17270"/>
      <c r="S17270"/>
    </row>
    <row r="17271" spans="1:20" x14ac:dyDescent="0.3">
      <c r="A17271" s="25"/>
      <c r="B17271"/>
      <c r="C17271"/>
      <c r="D17271"/>
      <c r="E17271"/>
      <c r="F17271"/>
      <c r="G17271"/>
      <c r="H17271"/>
      <c r="I17271"/>
      <c r="K17271"/>
      <c r="L17271"/>
      <c r="M17271"/>
      <c r="N17271"/>
      <c r="O17271"/>
      <c r="P17271"/>
      <c r="S17271"/>
    </row>
    <row r="17272" spans="1:20" x14ac:dyDescent="0.3">
      <c r="A17272" s="25"/>
      <c r="B17272"/>
      <c r="C17272"/>
      <c r="D17272"/>
      <c r="E17272"/>
      <c r="F17272"/>
      <c r="G17272"/>
      <c r="H17272" s="14"/>
      <c r="I17272" s="14"/>
      <c r="K17272"/>
      <c r="L17272"/>
      <c r="M17272"/>
      <c r="N17272"/>
      <c r="O17272"/>
      <c r="P17272"/>
      <c r="S17272"/>
    </row>
    <row r="17273" spans="1:20" x14ac:dyDescent="0.3">
      <c r="A17273" s="25"/>
      <c r="B17273"/>
      <c r="C17273"/>
      <c r="D17273"/>
      <c r="E17273"/>
      <c r="F17273"/>
      <c r="G17273"/>
      <c r="H17273" s="14"/>
      <c r="I17273" s="14"/>
      <c r="K17273"/>
      <c r="L17273"/>
      <c r="M17273"/>
      <c r="N17273"/>
      <c r="O17273"/>
      <c r="P17273"/>
      <c r="S17273"/>
      <c r="T17273" s="7"/>
    </row>
    <row r="17274" spans="1:20" x14ac:dyDescent="0.3">
      <c r="A17274" s="25"/>
      <c r="B17274"/>
      <c r="C17274"/>
      <c r="D17274"/>
      <c r="E17274"/>
      <c r="F17274"/>
      <c r="G17274"/>
      <c r="H17274"/>
      <c r="I17274"/>
      <c r="K17274"/>
      <c r="L17274"/>
      <c r="M17274"/>
      <c r="N17274"/>
      <c r="O17274"/>
      <c r="P17274"/>
      <c r="S17274"/>
    </row>
    <row r="17275" spans="1:20" x14ac:dyDescent="0.3">
      <c r="A17275" s="25"/>
      <c r="B17275"/>
      <c r="C17275"/>
      <c r="D17275"/>
      <c r="E17275"/>
      <c r="F17275"/>
      <c r="G17275"/>
      <c r="H17275"/>
      <c r="I17275"/>
      <c r="K17275"/>
      <c r="L17275"/>
      <c r="M17275"/>
      <c r="N17275"/>
      <c r="O17275"/>
      <c r="P17275"/>
      <c r="S17275"/>
    </row>
    <row r="17276" spans="1:20" x14ac:dyDescent="0.3">
      <c r="A17276" s="25"/>
      <c r="B17276"/>
      <c r="C17276"/>
      <c r="D17276"/>
      <c r="E17276"/>
      <c r="F17276"/>
      <c r="G17276"/>
      <c r="H17276"/>
      <c r="I17276"/>
      <c r="K17276"/>
      <c r="L17276"/>
      <c r="M17276"/>
      <c r="N17276"/>
      <c r="O17276"/>
      <c r="P17276"/>
      <c r="S17276"/>
    </row>
    <row r="17277" spans="1:20" x14ac:dyDescent="0.3">
      <c r="A17277" s="25"/>
      <c r="B17277"/>
      <c r="C17277"/>
      <c r="D17277"/>
      <c r="E17277"/>
      <c r="F17277"/>
      <c r="G17277"/>
      <c r="H17277"/>
      <c r="I17277"/>
      <c r="K17277"/>
      <c r="L17277"/>
      <c r="M17277"/>
      <c r="N17277"/>
      <c r="O17277"/>
      <c r="P17277"/>
      <c r="S17277"/>
    </row>
    <row r="17278" spans="1:20" x14ac:dyDescent="0.3">
      <c r="A17278" s="25"/>
      <c r="B17278"/>
      <c r="C17278"/>
      <c r="D17278"/>
      <c r="E17278"/>
      <c r="F17278"/>
      <c r="G17278"/>
      <c r="H17278"/>
      <c r="I17278"/>
      <c r="K17278"/>
      <c r="L17278"/>
      <c r="M17278"/>
      <c r="N17278"/>
      <c r="O17278"/>
      <c r="P17278"/>
      <c r="S17278"/>
    </row>
    <row r="17279" spans="1:20" x14ac:dyDescent="0.3">
      <c r="A17279" s="25"/>
      <c r="B17279"/>
      <c r="C17279"/>
      <c r="D17279"/>
      <c r="E17279"/>
      <c r="F17279"/>
      <c r="G17279"/>
      <c r="H17279"/>
      <c r="I17279"/>
      <c r="K17279"/>
      <c r="L17279"/>
      <c r="M17279"/>
      <c r="N17279"/>
      <c r="O17279"/>
      <c r="P17279"/>
      <c r="S17279"/>
    </row>
    <row r="17280" spans="1:20" x14ac:dyDescent="0.3">
      <c r="A17280" s="25"/>
      <c r="B17280"/>
      <c r="C17280"/>
      <c r="D17280"/>
      <c r="E17280"/>
      <c r="F17280"/>
      <c r="G17280"/>
      <c r="H17280"/>
      <c r="I17280"/>
      <c r="K17280"/>
      <c r="L17280"/>
      <c r="M17280"/>
      <c r="N17280"/>
      <c r="O17280"/>
      <c r="P17280"/>
      <c r="S17280"/>
    </row>
    <row r="17281" spans="1:20" x14ac:dyDescent="0.3">
      <c r="A17281" s="25"/>
      <c r="B17281"/>
      <c r="C17281"/>
      <c r="D17281"/>
      <c r="E17281"/>
      <c r="F17281"/>
      <c r="G17281"/>
      <c r="H17281"/>
      <c r="I17281"/>
      <c r="K17281"/>
      <c r="L17281"/>
      <c r="M17281"/>
      <c r="N17281"/>
      <c r="O17281"/>
      <c r="P17281"/>
      <c r="S17281"/>
    </row>
    <row r="17282" spans="1:20" x14ac:dyDescent="0.3">
      <c r="A17282" s="25"/>
      <c r="B17282"/>
      <c r="C17282"/>
      <c r="D17282"/>
      <c r="E17282"/>
      <c r="F17282"/>
      <c r="G17282"/>
      <c r="H17282" s="14"/>
      <c r="I17282" s="14"/>
      <c r="K17282"/>
      <c r="L17282"/>
      <c r="M17282"/>
      <c r="N17282"/>
      <c r="O17282"/>
      <c r="P17282"/>
      <c r="S17282"/>
    </row>
    <row r="17283" spans="1:20" x14ac:dyDescent="0.3">
      <c r="A17283" s="25"/>
      <c r="B17283"/>
      <c r="C17283"/>
      <c r="D17283"/>
      <c r="E17283"/>
      <c r="F17283"/>
      <c r="G17283"/>
      <c r="H17283"/>
      <c r="I17283"/>
      <c r="K17283"/>
      <c r="L17283"/>
      <c r="M17283"/>
      <c r="N17283"/>
      <c r="O17283"/>
      <c r="P17283"/>
      <c r="S17283"/>
    </row>
    <row r="17284" spans="1:20" x14ac:dyDescent="0.3">
      <c r="A17284" s="25"/>
      <c r="B17284"/>
      <c r="C17284"/>
      <c r="D17284"/>
      <c r="E17284"/>
      <c r="F17284"/>
      <c r="G17284"/>
      <c r="H17284"/>
      <c r="I17284"/>
      <c r="K17284"/>
      <c r="L17284"/>
      <c r="M17284"/>
      <c r="N17284"/>
      <c r="O17284"/>
      <c r="P17284"/>
      <c r="S17284"/>
    </row>
    <row r="17285" spans="1:20" x14ac:dyDescent="0.3">
      <c r="A17285" s="25"/>
      <c r="B17285"/>
      <c r="C17285"/>
      <c r="D17285"/>
      <c r="E17285"/>
      <c r="F17285"/>
      <c r="G17285"/>
      <c r="H17285"/>
      <c r="I17285"/>
      <c r="K17285"/>
      <c r="L17285"/>
      <c r="M17285"/>
      <c r="N17285"/>
      <c r="O17285"/>
      <c r="P17285"/>
      <c r="S17285"/>
    </row>
    <row r="17286" spans="1:20" x14ac:dyDescent="0.3">
      <c r="A17286" s="25"/>
      <c r="B17286"/>
      <c r="C17286"/>
      <c r="D17286"/>
      <c r="E17286"/>
      <c r="F17286"/>
      <c r="G17286"/>
      <c r="H17286"/>
      <c r="I17286"/>
      <c r="K17286"/>
      <c r="L17286"/>
      <c r="M17286"/>
      <c r="N17286"/>
      <c r="O17286"/>
      <c r="P17286"/>
      <c r="S17286"/>
    </row>
    <row r="17287" spans="1:20" x14ac:dyDescent="0.3">
      <c r="A17287" s="25"/>
      <c r="B17287"/>
      <c r="C17287"/>
      <c r="D17287"/>
      <c r="E17287"/>
      <c r="F17287"/>
      <c r="G17287"/>
      <c r="H17287"/>
      <c r="I17287"/>
      <c r="K17287"/>
      <c r="L17287"/>
      <c r="M17287"/>
      <c r="N17287"/>
      <c r="O17287"/>
      <c r="P17287"/>
      <c r="S17287"/>
    </row>
    <row r="17288" spans="1:20" x14ac:dyDescent="0.3">
      <c r="A17288" s="25"/>
      <c r="B17288"/>
      <c r="C17288"/>
      <c r="D17288"/>
      <c r="E17288"/>
      <c r="F17288"/>
      <c r="G17288"/>
      <c r="H17288"/>
      <c r="I17288"/>
      <c r="K17288"/>
      <c r="L17288"/>
      <c r="M17288"/>
      <c r="N17288"/>
      <c r="O17288"/>
      <c r="P17288"/>
      <c r="S17288"/>
    </row>
    <row r="17289" spans="1:20" x14ac:dyDescent="0.3">
      <c r="A17289" s="25"/>
      <c r="B17289"/>
      <c r="C17289"/>
      <c r="D17289"/>
      <c r="E17289"/>
      <c r="F17289"/>
      <c r="G17289"/>
      <c r="H17289"/>
      <c r="I17289"/>
      <c r="K17289"/>
      <c r="L17289"/>
      <c r="M17289"/>
      <c r="N17289"/>
      <c r="O17289"/>
      <c r="P17289"/>
      <c r="S17289"/>
    </row>
    <row r="17290" spans="1:20" x14ac:dyDescent="0.3">
      <c r="A17290" s="25"/>
      <c r="B17290"/>
      <c r="C17290"/>
      <c r="D17290"/>
      <c r="E17290"/>
      <c r="F17290"/>
      <c r="G17290"/>
      <c r="H17290" s="14"/>
      <c r="I17290" s="14"/>
      <c r="K17290"/>
      <c r="L17290"/>
      <c r="M17290"/>
      <c r="N17290"/>
      <c r="O17290"/>
      <c r="P17290"/>
      <c r="S17290"/>
      <c r="T17290" s="7"/>
    </row>
    <row r="17291" spans="1:20" x14ac:dyDescent="0.3">
      <c r="A17291" s="25"/>
      <c r="B17291"/>
      <c r="C17291"/>
      <c r="D17291"/>
      <c r="E17291"/>
      <c r="F17291"/>
      <c r="G17291"/>
      <c r="H17291"/>
      <c r="I17291"/>
      <c r="K17291"/>
      <c r="L17291"/>
      <c r="M17291"/>
      <c r="N17291"/>
      <c r="O17291"/>
      <c r="P17291"/>
      <c r="S17291"/>
    </row>
    <row r="17292" spans="1:20" x14ac:dyDescent="0.3">
      <c r="A17292" s="25"/>
      <c r="B17292"/>
      <c r="C17292"/>
      <c r="D17292"/>
      <c r="E17292"/>
      <c r="F17292"/>
      <c r="G17292"/>
      <c r="H17292"/>
      <c r="I17292"/>
      <c r="K17292"/>
      <c r="L17292"/>
      <c r="M17292"/>
      <c r="N17292"/>
      <c r="O17292"/>
      <c r="P17292"/>
      <c r="S17292"/>
    </row>
    <row r="17293" spans="1:20" x14ac:dyDescent="0.3">
      <c r="A17293" s="25"/>
      <c r="B17293"/>
      <c r="C17293"/>
      <c r="D17293"/>
      <c r="E17293"/>
      <c r="F17293"/>
      <c r="G17293"/>
      <c r="H17293"/>
      <c r="I17293"/>
      <c r="K17293"/>
      <c r="L17293"/>
      <c r="M17293"/>
      <c r="N17293"/>
      <c r="O17293"/>
      <c r="P17293"/>
      <c r="S17293"/>
    </row>
    <row r="17294" spans="1:20" x14ac:dyDescent="0.3">
      <c r="A17294" s="25"/>
      <c r="B17294"/>
      <c r="C17294"/>
      <c r="D17294"/>
      <c r="E17294"/>
      <c r="F17294"/>
      <c r="G17294"/>
      <c r="H17294"/>
      <c r="I17294"/>
      <c r="K17294"/>
      <c r="L17294"/>
      <c r="M17294"/>
      <c r="N17294"/>
      <c r="O17294"/>
      <c r="P17294"/>
      <c r="S17294"/>
    </row>
    <row r="17295" spans="1:20" x14ac:dyDescent="0.3">
      <c r="A17295" s="25"/>
      <c r="B17295"/>
      <c r="C17295"/>
      <c r="D17295"/>
      <c r="E17295"/>
      <c r="F17295"/>
      <c r="G17295"/>
      <c r="H17295" s="26"/>
      <c r="I17295" s="26"/>
      <c r="K17295"/>
      <c r="L17295"/>
      <c r="M17295"/>
      <c r="N17295"/>
      <c r="O17295"/>
      <c r="P17295"/>
      <c r="S17295"/>
    </row>
    <row r="17296" spans="1:20" x14ac:dyDescent="0.3">
      <c r="A17296" s="25"/>
      <c r="B17296"/>
      <c r="C17296"/>
      <c r="D17296"/>
      <c r="E17296"/>
      <c r="F17296"/>
      <c r="G17296"/>
      <c r="H17296" s="26"/>
      <c r="I17296" s="26"/>
      <c r="K17296"/>
      <c r="L17296"/>
      <c r="M17296"/>
      <c r="N17296"/>
      <c r="O17296"/>
      <c r="P17296"/>
      <c r="S17296"/>
    </row>
    <row r="17297" spans="1:20" x14ac:dyDescent="0.3">
      <c r="A17297" s="25"/>
      <c r="B17297"/>
      <c r="C17297"/>
      <c r="D17297"/>
      <c r="E17297"/>
      <c r="F17297"/>
      <c r="G17297"/>
      <c r="H17297"/>
      <c r="I17297"/>
      <c r="K17297"/>
      <c r="L17297"/>
      <c r="M17297"/>
      <c r="N17297"/>
      <c r="O17297"/>
      <c r="P17297"/>
      <c r="S17297"/>
    </row>
    <row r="17298" spans="1:20" x14ac:dyDescent="0.3">
      <c r="A17298" s="25"/>
      <c r="B17298"/>
      <c r="C17298"/>
      <c r="D17298"/>
      <c r="E17298"/>
      <c r="F17298"/>
      <c r="G17298"/>
      <c r="H17298"/>
      <c r="I17298"/>
      <c r="K17298"/>
      <c r="L17298"/>
      <c r="M17298"/>
      <c r="N17298"/>
      <c r="O17298"/>
      <c r="P17298"/>
      <c r="S17298"/>
    </row>
    <row r="17299" spans="1:20" x14ac:dyDescent="0.3">
      <c r="A17299" s="25"/>
      <c r="B17299"/>
      <c r="C17299"/>
      <c r="D17299"/>
      <c r="E17299"/>
      <c r="F17299"/>
      <c r="G17299"/>
      <c r="H17299" s="14"/>
      <c r="I17299" s="14"/>
      <c r="K17299"/>
      <c r="L17299"/>
      <c r="M17299"/>
      <c r="N17299"/>
      <c r="O17299"/>
      <c r="P17299"/>
      <c r="S17299"/>
    </row>
    <row r="17300" spans="1:20" x14ac:dyDescent="0.3">
      <c r="A17300" s="25"/>
      <c r="B17300"/>
      <c r="C17300"/>
      <c r="D17300"/>
      <c r="E17300"/>
      <c r="F17300"/>
      <c r="G17300"/>
      <c r="H17300" s="14"/>
      <c r="I17300" s="14"/>
      <c r="K17300"/>
      <c r="L17300"/>
      <c r="M17300"/>
      <c r="N17300"/>
      <c r="O17300"/>
      <c r="P17300"/>
      <c r="S17300"/>
    </row>
    <row r="17301" spans="1:20" x14ac:dyDescent="0.3">
      <c r="A17301" s="25"/>
      <c r="B17301"/>
      <c r="C17301"/>
      <c r="D17301"/>
      <c r="E17301"/>
      <c r="F17301"/>
      <c r="G17301"/>
      <c r="H17301" s="14"/>
      <c r="I17301" s="14"/>
      <c r="K17301"/>
      <c r="L17301"/>
      <c r="M17301"/>
      <c r="N17301"/>
      <c r="O17301"/>
      <c r="P17301"/>
      <c r="S17301"/>
      <c r="T17301" s="7"/>
    </row>
    <row r="17302" spans="1:20" x14ac:dyDescent="0.3">
      <c r="A17302" s="25"/>
      <c r="B17302"/>
      <c r="C17302"/>
      <c r="D17302"/>
      <c r="E17302"/>
      <c r="F17302"/>
      <c r="G17302"/>
      <c r="H17302" s="14"/>
      <c r="I17302" s="14"/>
      <c r="K17302"/>
      <c r="L17302"/>
      <c r="M17302"/>
      <c r="N17302"/>
      <c r="O17302"/>
      <c r="P17302"/>
      <c r="S17302"/>
    </row>
    <row r="17303" spans="1:20" x14ac:dyDescent="0.3">
      <c r="A17303" s="25"/>
      <c r="B17303"/>
      <c r="C17303"/>
      <c r="D17303"/>
      <c r="E17303"/>
      <c r="F17303"/>
      <c r="G17303"/>
      <c r="H17303" s="14"/>
      <c r="I17303" s="14"/>
      <c r="K17303"/>
      <c r="L17303"/>
      <c r="M17303"/>
      <c r="N17303"/>
      <c r="O17303"/>
      <c r="P17303"/>
      <c r="S17303"/>
    </row>
    <row r="17304" spans="1:20" x14ac:dyDescent="0.3">
      <c r="A17304" s="25"/>
      <c r="B17304"/>
      <c r="C17304"/>
      <c r="D17304"/>
      <c r="E17304"/>
      <c r="F17304"/>
      <c r="G17304"/>
      <c r="H17304" s="14"/>
      <c r="I17304" s="14"/>
      <c r="K17304"/>
      <c r="L17304"/>
      <c r="M17304"/>
      <c r="N17304"/>
      <c r="O17304"/>
      <c r="P17304"/>
      <c r="S17304"/>
    </row>
    <row r="17305" spans="1:20" x14ac:dyDescent="0.3">
      <c r="A17305" s="25"/>
      <c r="B17305"/>
      <c r="C17305"/>
      <c r="D17305"/>
      <c r="E17305"/>
      <c r="F17305"/>
      <c r="G17305"/>
      <c r="H17305" s="14"/>
      <c r="I17305" s="14"/>
      <c r="K17305"/>
      <c r="L17305"/>
      <c r="M17305"/>
      <c r="N17305"/>
      <c r="O17305"/>
      <c r="P17305"/>
      <c r="S17305"/>
    </row>
    <row r="17306" spans="1:20" x14ac:dyDescent="0.3">
      <c r="A17306" s="25"/>
      <c r="B17306"/>
      <c r="C17306"/>
      <c r="D17306"/>
      <c r="E17306"/>
      <c r="F17306"/>
      <c r="G17306"/>
      <c r="H17306" s="14"/>
      <c r="I17306" s="14"/>
      <c r="K17306"/>
      <c r="L17306"/>
      <c r="M17306"/>
      <c r="N17306"/>
      <c r="O17306"/>
      <c r="P17306"/>
      <c r="S17306"/>
    </row>
    <row r="17307" spans="1:20" x14ac:dyDescent="0.3">
      <c r="A17307" s="25"/>
      <c r="B17307"/>
      <c r="C17307"/>
      <c r="D17307"/>
      <c r="E17307"/>
      <c r="F17307"/>
      <c r="G17307"/>
      <c r="H17307" s="14"/>
      <c r="I17307" s="14"/>
      <c r="K17307"/>
      <c r="L17307"/>
      <c r="M17307"/>
      <c r="N17307"/>
      <c r="O17307"/>
      <c r="P17307"/>
      <c r="S17307"/>
    </row>
    <row r="17308" spans="1:20" x14ac:dyDescent="0.3">
      <c r="A17308" s="25"/>
      <c r="B17308"/>
      <c r="C17308"/>
      <c r="D17308"/>
      <c r="E17308"/>
      <c r="F17308"/>
      <c r="G17308"/>
      <c r="H17308"/>
      <c r="I17308"/>
      <c r="K17308"/>
      <c r="L17308"/>
      <c r="M17308"/>
      <c r="N17308"/>
      <c r="O17308"/>
      <c r="P17308"/>
      <c r="S17308"/>
    </row>
    <row r="17309" spans="1:20" x14ac:dyDescent="0.3">
      <c r="A17309" s="25"/>
      <c r="B17309"/>
      <c r="C17309"/>
      <c r="D17309"/>
      <c r="E17309"/>
      <c r="F17309"/>
      <c r="G17309"/>
      <c r="H17309" s="14"/>
      <c r="I17309" s="14"/>
      <c r="K17309"/>
      <c r="L17309"/>
      <c r="M17309"/>
      <c r="N17309"/>
      <c r="O17309"/>
      <c r="P17309"/>
      <c r="S17309"/>
      <c r="T17309" s="7"/>
    </row>
    <row r="17310" spans="1:20" x14ac:dyDescent="0.3">
      <c r="A17310" s="25"/>
      <c r="B17310"/>
      <c r="C17310"/>
      <c r="D17310"/>
      <c r="E17310"/>
      <c r="F17310"/>
      <c r="G17310"/>
      <c r="H17310" s="14"/>
      <c r="I17310" s="14"/>
      <c r="K17310"/>
      <c r="L17310"/>
      <c r="M17310"/>
      <c r="N17310"/>
      <c r="O17310"/>
      <c r="P17310"/>
      <c r="S17310"/>
      <c r="T17310" s="7"/>
    </row>
    <row r="17311" spans="1:20" x14ac:dyDescent="0.3">
      <c r="A17311" s="25"/>
      <c r="B17311"/>
      <c r="C17311"/>
      <c r="D17311"/>
      <c r="E17311"/>
      <c r="F17311"/>
      <c r="G17311"/>
      <c r="H17311" s="26"/>
      <c r="I17311" s="26"/>
      <c r="K17311"/>
      <c r="L17311"/>
      <c r="M17311"/>
      <c r="N17311"/>
      <c r="O17311"/>
      <c r="P17311"/>
      <c r="S17311"/>
    </row>
    <row r="17312" spans="1:20" x14ac:dyDescent="0.3">
      <c r="A17312" s="25"/>
      <c r="B17312"/>
      <c r="C17312"/>
      <c r="D17312"/>
      <c r="E17312"/>
      <c r="F17312"/>
      <c r="G17312"/>
      <c r="H17312" s="26"/>
      <c r="I17312" s="26"/>
      <c r="K17312"/>
      <c r="L17312"/>
      <c r="M17312"/>
      <c r="N17312"/>
      <c r="O17312"/>
      <c r="P17312"/>
      <c r="S17312"/>
    </row>
    <row r="17313" spans="1:20" x14ac:dyDescent="0.3">
      <c r="A17313" s="25"/>
      <c r="B17313"/>
      <c r="C17313"/>
      <c r="D17313"/>
      <c r="E17313"/>
      <c r="F17313"/>
      <c r="G17313"/>
      <c r="H17313"/>
      <c r="I17313"/>
      <c r="K17313"/>
      <c r="L17313"/>
      <c r="M17313"/>
      <c r="N17313"/>
      <c r="O17313"/>
      <c r="P17313"/>
      <c r="S17313"/>
    </row>
    <row r="17314" spans="1:20" x14ac:dyDescent="0.3">
      <c r="A17314" s="25"/>
      <c r="B17314"/>
      <c r="C17314"/>
      <c r="D17314"/>
      <c r="E17314"/>
      <c r="F17314"/>
      <c r="G17314"/>
      <c r="H17314"/>
      <c r="I17314"/>
      <c r="K17314"/>
      <c r="L17314"/>
      <c r="M17314"/>
      <c r="N17314"/>
      <c r="O17314"/>
      <c r="P17314"/>
      <c r="S17314"/>
    </row>
    <row r="17315" spans="1:20" x14ac:dyDescent="0.3">
      <c r="A17315" s="25"/>
      <c r="B17315"/>
      <c r="C17315"/>
      <c r="D17315"/>
      <c r="E17315"/>
      <c r="F17315"/>
      <c r="G17315"/>
      <c r="H17315"/>
      <c r="I17315"/>
      <c r="K17315"/>
      <c r="L17315"/>
      <c r="M17315"/>
      <c r="N17315"/>
      <c r="O17315"/>
      <c r="P17315"/>
      <c r="S17315"/>
    </row>
    <row r="17316" spans="1:20" x14ac:dyDescent="0.3">
      <c r="A17316" s="25"/>
      <c r="B17316"/>
      <c r="C17316"/>
      <c r="D17316"/>
      <c r="E17316"/>
      <c r="F17316"/>
      <c r="G17316"/>
      <c r="H17316"/>
      <c r="I17316" s="14"/>
      <c r="K17316"/>
      <c r="L17316"/>
      <c r="M17316"/>
      <c r="N17316"/>
      <c r="O17316"/>
      <c r="P17316"/>
      <c r="S17316"/>
    </row>
    <row r="17317" spans="1:20" x14ac:dyDescent="0.3">
      <c r="A17317" s="25"/>
      <c r="B17317"/>
      <c r="C17317"/>
      <c r="D17317"/>
      <c r="E17317"/>
      <c r="F17317"/>
      <c r="G17317"/>
      <c r="H17317"/>
      <c r="I17317"/>
      <c r="K17317"/>
      <c r="L17317"/>
      <c r="M17317"/>
      <c r="N17317"/>
      <c r="O17317"/>
      <c r="P17317"/>
      <c r="S17317"/>
    </row>
    <row r="17318" spans="1:20" x14ac:dyDescent="0.3">
      <c r="A17318" s="25"/>
      <c r="B17318"/>
      <c r="C17318"/>
      <c r="D17318"/>
      <c r="E17318"/>
      <c r="F17318"/>
      <c r="G17318"/>
      <c r="H17318"/>
      <c r="I17318"/>
      <c r="K17318"/>
      <c r="L17318"/>
      <c r="M17318"/>
      <c r="N17318"/>
      <c r="O17318"/>
      <c r="P17318"/>
      <c r="S17318"/>
    </row>
    <row r="17319" spans="1:20" x14ac:dyDescent="0.3">
      <c r="A17319" s="25"/>
      <c r="B17319"/>
      <c r="C17319"/>
      <c r="D17319"/>
      <c r="E17319"/>
      <c r="F17319"/>
      <c r="G17319"/>
      <c r="H17319"/>
      <c r="I17319"/>
      <c r="K17319"/>
      <c r="L17319"/>
      <c r="M17319"/>
      <c r="N17319"/>
      <c r="O17319"/>
      <c r="P17319"/>
      <c r="S17319"/>
    </row>
    <row r="17320" spans="1:20" x14ac:dyDescent="0.3">
      <c r="A17320" s="25"/>
      <c r="B17320"/>
      <c r="C17320"/>
      <c r="D17320"/>
      <c r="E17320"/>
      <c r="F17320"/>
      <c r="G17320"/>
      <c r="H17320"/>
      <c r="I17320"/>
      <c r="K17320"/>
      <c r="L17320"/>
      <c r="M17320"/>
      <c r="N17320"/>
      <c r="O17320"/>
      <c r="P17320"/>
      <c r="S17320"/>
    </row>
    <row r="17321" spans="1:20" x14ac:dyDescent="0.3">
      <c r="A17321" s="25"/>
      <c r="B17321"/>
      <c r="C17321"/>
      <c r="D17321"/>
      <c r="E17321"/>
      <c r="F17321"/>
      <c r="G17321"/>
      <c r="H17321" s="14"/>
      <c r="I17321" s="14"/>
      <c r="K17321"/>
      <c r="L17321"/>
      <c r="M17321"/>
      <c r="N17321"/>
      <c r="O17321"/>
      <c r="P17321"/>
      <c r="S17321"/>
      <c r="T17321" s="7"/>
    </row>
    <row r="17322" spans="1:20" x14ac:dyDescent="0.3">
      <c r="A17322" s="25"/>
      <c r="B17322"/>
      <c r="C17322"/>
      <c r="D17322"/>
      <c r="E17322"/>
      <c r="F17322"/>
      <c r="G17322"/>
      <c r="H17322"/>
      <c r="I17322"/>
      <c r="K17322"/>
      <c r="L17322"/>
      <c r="M17322"/>
      <c r="N17322"/>
      <c r="O17322"/>
      <c r="P17322"/>
      <c r="S17322"/>
    </row>
    <row r="17323" spans="1:20" x14ac:dyDescent="0.3">
      <c r="A17323" s="25"/>
      <c r="B17323"/>
      <c r="C17323"/>
      <c r="D17323"/>
      <c r="E17323"/>
      <c r="F17323"/>
      <c r="G17323"/>
      <c r="H17323"/>
      <c r="I17323"/>
      <c r="K17323"/>
      <c r="L17323"/>
      <c r="M17323"/>
      <c r="N17323"/>
      <c r="O17323"/>
      <c r="P17323"/>
      <c r="S17323"/>
    </row>
    <row r="17324" spans="1:20" x14ac:dyDescent="0.3">
      <c r="A17324" s="25"/>
      <c r="B17324"/>
      <c r="C17324"/>
      <c r="D17324"/>
      <c r="E17324"/>
      <c r="F17324"/>
      <c r="G17324"/>
      <c r="H17324" s="14"/>
      <c r="I17324" s="14"/>
      <c r="K17324"/>
      <c r="L17324"/>
      <c r="M17324"/>
      <c r="N17324"/>
      <c r="O17324"/>
      <c r="P17324"/>
      <c r="S17324"/>
    </row>
    <row r="17325" spans="1:20" x14ac:dyDescent="0.3">
      <c r="A17325" s="25"/>
      <c r="B17325"/>
      <c r="C17325"/>
      <c r="D17325"/>
      <c r="E17325"/>
      <c r="F17325"/>
      <c r="G17325"/>
      <c r="H17325" s="14"/>
      <c r="I17325" s="14"/>
      <c r="K17325"/>
      <c r="L17325"/>
      <c r="M17325"/>
      <c r="N17325"/>
      <c r="O17325"/>
      <c r="P17325"/>
      <c r="S17325"/>
    </row>
    <row r="17326" spans="1:20" x14ac:dyDescent="0.3">
      <c r="A17326" s="25"/>
      <c r="B17326"/>
      <c r="C17326"/>
      <c r="D17326"/>
      <c r="E17326"/>
      <c r="F17326"/>
      <c r="G17326"/>
      <c r="H17326" s="14"/>
      <c r="I17326" s="14"/>
      <c r="K17326"/>
      <c r="L17326"/>
      <c r="M17326"/>
      <c r="N17326"/>
      <c r="O17326"/>
      <c r="P17326"/>
      <c r="S17326"/>
    </row>
    <row r="17327" spans="1:20" x14ac:dyDescent="0.3">
      <c r="A17327" s="25"/>
      <c r="B17327"/>
      <c r="C17327"/>
      <c r="D17327"/>
      <c r="E17327"/>
      <c r="F17327"/>
      <c r="G17327"/>
      <c r="H17327" s="14"/>
      <c r="I17327" s="14"/>
      <c r="K17327"/>
      <c r="L17327"/>
      <c r="M17327"/>
      <c r="N17327"/>
      <c r="O17327"/>
      <c r="P17327"/>
      <c r="S17327"/>
    </row>
    <row r="17328" spans="1:20" x14ac:dyDescent="0.3">
      <c r="A17328" s="25"/>
      <c r="B17328"/>
      <c r="C17328"/>
      <c r="D17328"/>
      <c r="E17328"/>
      <c r="F17328"/>
      <c r="G17328"/>
      <c r="H17328" s="14"/>
      <c r="I17328" s="14"/>
      <c r="K17328"/>
      <c r="L17328"/>
      <c r="M17328"/>
      <c r="N17328"/>
      <c r="O17328"/>
      <c r="P17328"/>
      <c r="S17328"/>
      <c r="T17328" s="7"/>
    </row>
    <row r="17329" spans="1:20" x14ac:dyDescent="0.3">
      <c r="A17329" s="25"/>
      <c r="B17329"/>
      <c r="C17329"/>
      <c r="D17329"/>
      <c r="E17329"/>
      <c r="F17329"/>
      <c r="G17329"/>
      <c r="H17329" s="14"/>
      <c r="I17329" s="14"/>
      <c r="K17329"/>
      <c r="L17329"/>
      <c r="M17329"/>
      <c r="N17329"/>
      <c r="O17329"/>
      <c r="P17329"/>
      <c r="S17329"/>
      <c r="T17329" s="7"/>
    </row>
    <row r="17330" spans="1:20" x14ac:dyDescent="0.3">
      <c r="A17330" s="25"/>
      <c r="B17330"/>
      <c r="C17330"/>
      <c r="D17330"/>
      <c r="E17330"/>
      <c r="F17330"/>
      <c r="G17330"/>
      <c r="H17330" s="14"/>
      <c r="I17330" s="14"/>
      <c r="K17330"/>
      <c r="L17330"/>
      <c r="M17330"/>
      <c r="N17330"/>
      <c r="O17330"/>
      <c r="P17330"/>
      <c r="S17330"/>
      <c r="T17330" s="7"/>
    </row>
    <row r="17331" spans="1:20" x14ac:dyDescent="0.3">
      <c r="A17331" s="25"/>
      <c r="B17331"/>
      <c r="C17331"/>
      <c r="D17331"/>
      <c r="E17331"/>
      <c r="F17331"/>
      <c r="G17331"/>
      <c r="H17331" s="14"/>
      <c r="I17331" s="14"/>
      <c r="K17331"/>
      <c r="L17331"/>
      <c r="M17331"/>
      <c r="N17331"/>
      <c r="O17331"/>
      <c r="P17331"/>
      <c r="S17331"/>
      <c r="T17331" s="7"/>
    </row>
    <row r="17332" spans="1:20" x14ac:dyDescent="0.3">
      <c r="A17332" s="25"/>
      <c r="B17332"/>
      <c r="C17332"/>
      <c r="D17332"/>
      <c r="E17332"/>
      <c r="F17332"/>
      <c r="G17332"/>
      <c r="H17332"/>
      <c r="I17332"/>
      <c r="K17332"/>
      <c r="L17332"/>
      <c r="M17332"/>
      <c r="N17332"/>
      <c r="O17332"/>
      <c r="P17332"/>
      <c r="S17332"/>
    </row>
    <row r="17333" spans="1:20" x14ac:dyDescent="0.3">
      <c r="A17333" s="25"/>
      <c r="B17333"/>
      <c r="C17333"/>
      <c r="D17333"/>
      <c r="E17333"/>
      <c r="F17333"/>
      <c r="G17333"/>
      <c r="H17333"/>
      <c r="I17333"/>
      <c r="K17333"/>
      <c r="L17333"/>
      <c r="M17333"/>
      <c r="N17333"/>
      <c r="O17333"/>
      <c r="P17333"/>
      <c r="S17333"/>
    </row>
    <row r="17334" spans="1:20" x14ac:dyDescent="0.3">
      <c r="A17334" s="25"/>
      <c r="B17334"/>
      <c r="C17334"/>
      <c r="D17334"/>
      <c r="E17334"/>
      <c r="F17334"/>
      <c r="G17334"/>
      <c r="H17334"/>
      <c r="I17334"/>
      <c r="K17334"/>
      <c r="L17334"/>
      <c r="M17334"/>
      <c r="N17334"/>
      <c r="O17334"/>
      <c r="P17334"/>
      <c r="S17334"/>
    </row>
    <row r="17335" spans="1:20" x14ac:dyDescent="0.3">
      <c r="A17335" s="25"/>
      <c r="B17335"/>
      <c r="C17335"/>
      <c r="D17335"/>
      <c r="E17335"/>
      <c r="F17335"/>
      <c r="G17335"/>
      <c r="H17335"/>
      <c r="I17335"/>
      <c r="K17335"/>
      <c r="L17335"/>
      <c r="M17335"/>
      <c r="N17335"/>
      <c r="O17335"/>
      <c r="P17335"/>
      <c r="S17335"/>
    </row>
    <row r="17336" spans="1:20" x14ac:dyDescent="0.3">
      <c r="A17336" s="25"/>
      <c r="B17336"/>
      <c r="C17336"/>
      <c r="D17336"/>
      <c r="E17336"/>
      <c r="F17336"/>
      <c r="G17336"/>
      <c r="H17336"/>
      <c r="I17336"/>
      <c r="K17336"/>
      <c r="L17336"/>
      <c r="M17336"/>
      <c r="N17336"/>
      <c r="O17336"/>
      <c r="P17336"/>
      <c r="S17336"/>
    </row>
    <row r="17337" spans="1:20" x14ac:dyDescent="0.3">
      <c r="A17337" s="25"/>
      <c r="B17337"/>
      <c r="C17337"/>
      <c r="D17337"/>
      <c r="E17337"/>
      <c r="F17337"/>
      <c r="G17337"/>
      <c r="H17337"/>
      <c r="I17337"/>
      <c r="K17337"/>
      <c r="L17337"/>
      <c r="M17337"/>
      <c r="N17337"/>
      <c r="O17337"/>
      <c r="P17337"/>
      <c r="S17337"/>
    </row>
    <row r="17338" spans="1:20" x14ac:dyDescent="0.3">
      <c r="A17338" s="25"/>
      <c r="B17338"/>
      <c r="C17338"/>
      <c r="D17338"/>
      <c r="E17338"/>
      <c r="F17338"/>
      <c r="G17338"/>
      <c r="H17338"/>
      <c r="I17338"/>
      <c r="K17338"/>
      <c r="L17338"/>
      <c r="M17338"/>
      <c r="N17338"/>
      <c r="O17338"/>
      <c r="P17338"/>
      <c r="S17338"/>
    </row>
    <row r="17339" spans="1:20" x14ac:dyDescent="0.3">
      <c r="A17339" s="25"/>
      <c r="B17339"/>
      <c r="C17339"/>
      <c r="D17339"/>
      <c r="E17339"/>
      <c r="F17339"/>
      <c r="G17339"/>
      <c r="H17339"/>
      <c r="I17339"/>
      <c r="K17339"/>
      <c r="L17339"/>
      <c r="M17339"/>
      <c r="N17339"/>
      <c r="O17339"/>
      <c r="P17339"/>
      <c r="S17339"/>
    </row>
    <row r="17340" spans="1:20" x14ac:dyDescent="0.3">
      <c r="A17340" s="25"/>
      <c r="B17340"/>
      <c r="C17340"/>
      <c r="D17340"/>
      <c r="E17340"/>
      <c r="F17340"/>
      <c r="G17340"/>
      <c r="H17340"/>
      <c r="I17340"/>
      <c r="K17340"/>
      <c r="L17340"/>
      <c r="M17340"/>
      <c r="N17340"/>
      <c r="O17340"/>
      <c r="P17340"/>
      <c r="S17340"/>
    </row>
    <row r="17341" spans="1:20" x14ac:dyDescent="0.3">
      <c r="A17341" s="25"/>
      <c r="B17341"/>
      <c r="C17341"/>
      <c r="D17341"/>
      <c r="E17341"/>
      <c r="F17341"/>
      <c r="G17341"/>
      <c r="H17341"/>
      <c r="I17341"/>
      <c r="K17341"/>
      <c r="L17341"/>
      <c r="M17341"/>
      <c r="N17341"/>
      <c r="O17341"/>
      <c r="P17341"/>
      <c r="S17341"/>
    </row>
    <row r="17342" spans="1:20" x14ac:dyDescent="0.3">
      <c r="A17342" s="25"/>
      <c r="B17342"/>
      <c r="C17342"/>
      <c r="D17342"/>
      <c r="E17342"/>
      <c r="F17342"/>
      <c r="G17342"/>
      <c r="H17342"/>
      <c r="I17342"/>
      <c r="K17342"/>
      <c r="L17342"/>
      <c r="M17342"/>
      <c r="N17342"/>
      <c r="O17342"/>
      <c r="P17342"/>
      <c r="S17342"/>
    </row>
    <row r="17343" spans="1:20" x14ac:dyDescent="0.3">
      <c r="A17343" s="25"/>
      <c r="B17343"/>
      <c r="C17343"/>
      <c r="D17343"/>
      <c r="E17343"/>
      <c r="F17343"/>
      <c r="G17343"/>
      <c r="H17343"/>
      <c r="I17343"/>
      <c r="K17343"/>
      <c r="L17343"/>
      <c r="M17343"/>
      <c r="N17343"/>
      <c r="O17343"/>
      <c r="P17343"/>
      <c r="S17343"/>
    </row>
    <row r="17344" spans="1:20" x14ac:dyDescent="0.3">
      <c r="A17344" s="25"/>
      <c r="B17344"/>
      <c r="C17344"/>
      <c r="D17344"/>
      <c r="E17344"/>
      <c r="F17344"/>
      <c r="G17344"/>
      <c r="H17344"/>
      <c r="I17344"/>
      <c r="K17344"/>
      <c r="L17344"/>
      <c r="M17344"/>
      <c r="N17344"/>
      <c r="O17344"/>
      <c r="P17344"/>
      <c r="S17344"/>
    </row>
    <row r="17345" spans="1:19" x14ac:dyDescent="0.3">
      <c r="A17345" s="25"/>
      <c r="B17345"/>
      <c r="C17345"/>
      <c r="D17345"/>
      <c r="E17345"/>
      <c r="F17345"/>
      <c r="G17345"/>
      <c r="H17345" s="26"/>
      <c r="I17345" s="26"/>
      <c r="K17345"/>
      <c r="L17345"/>
      <c r="M17345"/>
      <c r="N17345"/>
      <c r="O17345"/>
      <c r="P17345"/>
      <c r="S17345"/>
    </row>
    <row r="17346" spans="1:19" x14ac:dyDescent="0.3">
      <c r="A17346" s="25"/>
      <c r="B17346"/>
      <c r="C17346"/>
      <c r="D17346"/>
      <c r="E17346"/>
      <c r="F17346"/>
      <c r="G17346"/>
      <c r="H17346" s="26"/>
      <c r="I17346" s="26"/>
      <c r="K17346"/>
      <c r="L17346"/>
      <c r="M17346"/>
      <c r="N17346"/>
      <c r="O17346"/>
      <c r="P17346"/>
      <c r="S17346"/>
    </row>
    <row r="17347" spans="1:19" x14ac:dyDescent="0.3">
      <c r="A17347" s="25"/>
      <c r="B17347"/>
      <c r="C17347"/>
      <c r="D17347"/>
      <c r="E17347"/>
      <c r="F17347"/>
      <c r="G17347"/>
      <c r="H17347" s="26"/>
      <c r="I17347" s="26"/>
      <c r="K17347"/>
      <c r="L17347"/>
      <c r="M17347"/>
      <c r="N17347"/>
      <c r="O17347"/>
      <c r="P17347"/>
      <c r="S17347"/>
    </row>
    <row r="17348" spans="1:19" x14ac:dyDescent="0.3">
      <c r="A17348" s="25"/>
      <c r="B17348"/>
      <c r="C17348"/>
      <c r="D17348"/>
      <c r="E17348"/>
      <c r="F17348"/>
      <c r="G17348"/>
      <c r="H17348" s="26"/>
      <c r="I17348" s="26"/>
      <c r="K17348"/>
      <c r="L17348"/>
      <c r="M17348"/>
      <c r="N17348"/>
      <c r="O17348"/>
      <c r="P17348"/>
      <c r="S17348"/>
    </row>
    <row r="17349" spans="1:19" x14ac:dyDescent="0.3">
      <c r="A17349" s="25"/>
      <c r="B17349"/>
      <c r="C17349"/>
      <c r="D17349"/>
      <c r="E17349"/>
      <c r="F17349"/>
      <c r="G17349"/>
      <c r="H17349" s="26"/>
      <c r="I17349" s="26"/>
      <c r="K17349"/>
      <c r="L17349"/>
      <c r="M17349"/>
      <c r="N17349"/>
      <c r="O17349"/>
      <c r="P17349"/>
      <c r="S17349"/>
    </row>
    <row r="17350" spans="1:19" x14ac:dyDescent="0.3">
      <c r="A17350" s="25"/>
      <c r="B17350"/>
      <c r="C17350"/>
      <c r="D17350"/>
      <c r="E17350"/>
      <c r="F17350"/>
      <c r="G17350"/>
      <c r="H17350" s="26"/>
      <c r="I17350" s="26"/>
      <c r="K17350"/>
      <c r="L17350"/>
      <c r="M17350"/>
      <c r="N17350"/>
      <c r="O17350"/>
      <c r="P17350"/>
      <c r="S17350"/>
    </row>
    <row r="17351" spans="1:19" x14ac:dyDescent="0.3">
      <c r="A17351" s="25"/>
      <c r="B17351"/>
      <c r="C17351"/>
      <c r="D17351"/>
      <c r="E17351"/>
      <c r="F17351"/>
      <c r="G17351"/>
      <c r="H17351" s="26"/>
      <c r="I17351" s="26"/>
      <c r="K17351"/>
      <c r="L17351"/>
      <c r="M17351"/>
      <c r="N17351"/>
      <c r="O17351"/>
      <c r="P17351"/>
      <c r="S17351"/>
    </row>
    <row r="17352" spans="1:19" x14ac:dyDescent="0.3">
      <c r="A17352" s="25"/>
      <c r="B17352"/>
      <c r="C17352"/>
      <c r="D17352"/>
      <c r="E17352"/>
      <c r="F17352"/>
      <c r="G17352"/>
      <c r="H17352" s="26"/>
      <c r="I17352" s="26"/>
      <c r="K17352"/>
      <c r="L17352"/>
      <c r="M17352"/>
      <c r="N17352"/>
      <c r="O17352"/>
      <c r="P17352"/>
      <c r="S17352"/>
    </row>
    <row r="17353" spans="1:19" x14ac:dyDescent="0.3">
      <c r="A17353" s="25"/>
      <c r="B17353"/>
      <c r="C17353"/>
      <c r="D17353"/>
      <c r="E17353"/>
      <c r="F17353"/>
      <c r="G17353"/>
      <c r="H17353" s="26"/>
      <c r="I17353" s="26"/>
      <c r="K17353"/>
      <c r="L17353"/>
      <c r="M17353"/>
      <c r="N17353"/>
      <c r="O17353"/>
      <c r="P17353"/>
      <c r="S17353"/>
    </row>
    <row r="17354" spans="1:19" x14ac:dyDescent="0.3">
      <c r="A17354" s="25"/>
      <c r="B17354"/>
      <c r="C17354"/>
      <c r="D17354"/>
      <c r="E17354"/>
      <c r="F17354"/>
      <c r="G17354"/>
      <c r="H17354" s="26"/>
      <c r="I17354" s="26"/>
      <c r="K17354"/>
      <c r="L17354"/>
      <c r="M17354"/>
      <c r="N17354"/>
      <c r="O17354"/>
      <c r="P17354"/>
      <c r="S17354"/>
    </row>
    <row r="17355" spans="1:19" x14ac:dyDescent="0.3">
      <c r="A17355" s="25"/>
      <c r="B17355"/>
      <c r="C17355"/>
      <c r="D17355"/>
      <c r="E17355"/>
      <c r="F17355"/>
      <c r="G17355"/>
      <c r="H17355" s="26"/>
      <c r="I17355" s="26"/>
      <c r="K17355"/>
      <c r="L17355"/>
      <c r="M17355"/>
      <c r="N17355"/>
      <c r="O17355"/>
      <c r="P17355"/>
      <c r="S17355"/>
    </row>
    <row r="17356" spans="1:19" x14ac:dyDescent="0.3">
      <c r="A17356" s="25"/>
      <c r="B17356"/>
      <c r="C17356"/>
      <c r="D17356"/>
      <c r="E17356"/>
      <c r="F17356"/>
      <c r="G17356"/>
      <c r="H17356"/>
      <c r="I17356"/>
      <c r="K17356"/>
      <c r="L17356"/>
      <c r="M17356"/>
      <c r="N17356"/>
      <c r="O17356"/>
      <c r="P17356"/>
      <c r="S17356"/>
    </row>
    <row r="17357" spans="1:19" x14ac:dyDescent="0.3">
      <c r="A17357" s="25"/>
      <c r="B17357"/>
      <c r="C17357"/>
      <c r="D17357"/>
      <c r="E17357"/>
      <c r="F17357"/>
      <c r="G17357"/>
      <c r="H17357"/>
      <c r="I17357"/>
      <c r="K17357"/>
      <c r="L17357"/>
      <c r="M17357"/>
      <c r="N17357"/>
      <c r="O17357"/>
      <c r="P17357"/>
      <c r="S17357"/>
    </row>
    <row r="17358" spans="1:19" x14ac:dyDescent="0.3">
      <c r="A17358" s="25"/>
      <c r="B17358"/>
      <c r="C17358"/>
      <c r="D17358"/>
      <c r="E17358"/>
      <c r="F17358"/>
      <c r="G17358"/>
      <c r="H17358"/>
      <c r="I17358"/>
      <c r="K17358"/>
      <c r="L17358"/>
      <c r="M17358"/>
      <c r="N17358"/>
      <c r="O17358"/>
      <c r="P17358"/>
      <c r="S17358"/>
    </row>
    <row r="17359" spans="1:19" x14ac:dyDescent="0.3">
      <c r="A17359" s="25"/>
      <c r="B17359"/>
      <c r="C17359"/>
      <c r="D17359"/>
      <c r="E17359"/>
      <c r="F17359"/>
      <c r="G17359"/>
      <c r="H17359"/>
      <c r="I17359"/>
      <c r="K17359"/>
      <c r="L17359"/>
      <c r="M17359"/>
      <c r="N17359"/>
      <c r="O17359"/>
      <c r="P17359"/>
      <c r="S17359"/>
    </row>
    <row r="17360" spans="1:19" x14ac:dyDescent="0.3">
      <c r="A17360" s="25"/>
      <c r="B17360"/>
      <c r="C17360"/>
      <c r="D17360"/>
      <c r="E17360"/>
      <c r="F17360"/>
      <c r="G17360"/>
      <c r="H17360"/>
      <c r="I17360"/>
      <c r="K17360"/>
      <c r="L17360"/>
      <c r="M17360"/>
      <c r="N17360"/>
      <c r="O17360"/>
      <c r="P17360"/>
      <c r="S17360"/>
    </row>
    <row r="17361" spans="1:20" x14ac:dyDescent="0.3">
      <c r="A17361" s="25"/>
      <c r="B17361"/>
      <c r="C17361"/>
      <c r="D17361"/>
      <c r="E17361"/>
      <c r="F17361"/>
      <c r="G17361"/>
      <c r="H17361" s="14"/>
      <c r="I17361" s="14"/>
      <c r="K17361"/>
      <c r="L17361"/>
      <c r="M17361"/>
      <c r="N17361"/>
      <c r="O17361"/>
      <c r="P17361"/>
      <c r="S17361"/>
      <c r="T17361" s="7"/>
    </row>
    <row r="17362" spans="1:20" x14ac:dyDescent="0.3">
      <c r="A17362" s="25"/>
      <c r="B17362"/>
      <c r="C17362"/>
      <c r="D17362"/>
      <c r="E17362"/>
      <c r="F17362"/>
      <c r="G17362"/>
      <c r="H17362" s="14"/>
      <c r="I17362" s="14"/>
      <c r="K17362"/>
      <c r="L17362"/>
      <c r="M17362"/>
      <c r="N17362"/>
      <c r="O17362"/>
      <c r="P17362"/>
      <c r="S17362"/>
      <c r="T17362" s="7"/>
    </row>
    <row r="17363" spans="1:20" x14ac:dyDescent="0.3">
      <c r="A17363" s="25"/>
      <c r="B17363"/>
      <c r="C17363"/>
      <c r="D17363"/>
      <c r="E17363"/>
      <c r="F17363"/>
      <c r="G17363"/>
      <c r="H17363" s="26"/>
      <c r="I17363" s="26"/>
      <c r="K17363"/>
      <c r="L17363"/>
      <c r="M17363"/>
      <c r="N17363"/>
      <c r="O17363"/>
      <c r="P17363"/>
      <c r="S17363"/>
    </row>
    <row r="17364" spans="1:20" x14ac:dyDescent="0.3">
      <c r="A17364" s="25"/>
      <c r="B17364"/>
      <c r="C17364"/>
      <c r="D17364"/>
      <c r="E17364"/>
      <c r="F17364"/>
      <c r="G17364"/>
      <c r="H17364" s="26"/>
      <c r="I17364" s="26"/>
      <c r="K17364"/>
      <c r="L17364"/>
      <c r="M17364"/>
      <c r="N17364"/>
      <c r="O17364"/>
      <c r="P17364"/>
      <c r="S17364"/>
    </row>
    <row r="17365" spans="1:20" x14ac:dyDescent="0.3">
      <c r="A17365" s="25"/>
      <c r="B17365"/>
      <c r="C17365"/>
      <c r="D17365"/>
      <c r="E17365"/>
      <c r="F17365"/>
      <c r="G17365"/>
      <c r="H17365" s="26"/>
      <c r="I17365" s="26"/>
      <c r="K17365"/>
      <c r="L17365"/>
      <c r="M17365"/>
      <c r="N17365"/>
      <c r="O17365"/>
      <c r="P17365"/>
      <c r="S17365"/>
    </row>
    <row r="17366" spans="1:20" x14ac:dyDescent="0.3">
      <c r="A17366" s="25"/>
      <c r="B17366"/>
      <c r="C17366"/>
      <c r="D17366"/>
      <c r="E17366"/>
      <c r="F17366"/>
      <c r="G17366"/>
      <c r="H17366" s="26"/>
      <c r="I17366" s="26"/>
      <c r="K17366"/>
      <c r="L17366"/>
      <c r="M17366"/>
      <c r="N17366"/>
      <c r="O17366"/>
      <c r="P17366"/>
      <c r="S17366"/>
    </row>
    <row r="17367" spans="1:20" x14ac:dyDescent="0.3">
      <c r="A17367" s="25"/>
      <c r="B17367"/>
      <c r="C17367"/>
      <c r="D17367"/>
      <c r="E17367"/>
      <c r="F17367"/>
      <c r="G17367"/>
      <c r="H17367" s="26"/>
      <c r="I17367" s="26"/>
      <c r="K17367"/>
      <c r="L17367"/>
      <c r="M17367"/>
      <c r="N17367"/>
      <c r="O17367"/>
      <c r="P17367"/>
      <c r="S17367"/>
    </row>
    <row r="17368" spans="1:20" x14ac:dyDescent="0.3">
      <c r="A17368" s="25"/>
      <c r="B17368"/>
      <c r="C17368"/>
      <c r="D17368"/>
      <c r="E17368"/>
      <c r="F17368"/>
      <c r="G17368"/>
      <c r="H17368" s="26"/>
      <c r="I17368" s="26"/>
      <c r="K17368"/>
      <c r="L17368"/>
      <c r="M17368"/>
      <c r="N17368"/>
      <c r="O17368"/>
      <c r="P17368"/>
      <c r="S17368"/>
      <c r="T17368" s="7"/>
    </row>
    <row r="17369" spans="1:20" x14ac:dyDescent="0.3">
      <c r="A17369" s="25"/>
      <c r="B17369"/>
      <c r="C17369"/>
      <c r="D17369"/>
      <c r="E17369"/>
      <c r="F17369"/>
      <c r="G17369"/>
      <c r="H17369" s="26"/>
      <c r="I17369" s="26"/>
      <c r="K17369"/>
      <c r="L17369"/>
      <c r="M17369"/>
      <c r="N17369"/>
      <c r="O17369"/>
      <c r="P17369"/>
      <c r="S17369"/>
      <c r="T17369" s="7"/>
    </row>
    <row r="17370" spans="1:20" x14ac:dyDescent="0.3">
      <c r="A17370" s="25"/>
      <c r="B17370"/>
      <c r="C17370"/>
      <c r="D17370"/>
      <c r="E17370"/>
      <c r="F17370"/>
      <c r="G17370"/>
      <c r="H17370" s="26"/>
      <c r="I17370" s="26"/>
      <c r="K17370"/>
      <c r="L17370"/>
      <c r="M17370"/>
      <c r="N17370"/>
      <c r="O17370"/>
      <c r="P17370"/>
      <c r="S17370"/>
      <c r="T17370" s="7"/>
    </row>
    <row r="17371" spans="1:20" x14ac:dyDescent="0.3">
      <c r="A17371" s="25"/>
      <c r="B17371"/>
      <c r="C17371"/>
      <c r="D17371"/>
      <c r="E17371"/>
      <c r="F17371"/>
      <c r="G17371"/>
      <c r="H17371" s="26"/>
      <c r="I17371" s="26"/>
      <c r="K17371"/>
      <c r="L17371"/>
      <c r="M17371"/>
      <c r="N17371"/>
      <c r="O17371"/>
      <c r="P17371"/>
      <c r="S17371"/>
    </row>
    <row r="17372" spans="1:20" x14ac:dyDescent="0.3">
      <c r="A17372" s="25"/>
      <c r="B17372"/>
      <c r="C17372"/>
      <c r="D17372"/>
      <c r="E17372"/>
      <c r="F17372"/>
      <c r="G17372"/>
      <c r="H17372" s="26"/>
      <c r="I17372" s="26"/>
      <c r="K17372"/>
      <c r="L17372"/>
      <c r="M17372"/>
      <c r="N17372"/>
      <c r="O17372"/>
      <c r="P17372"/>
      <c r="S17372"/>
    </row>
    <row r="17373" spans="1:20" x14ac:dyDescent="0.3">
      <c r="A17373" s="25"/>
      <c r="B17373"/>
      <c r="C17373"/>
      <c r="D17373"/>
      <c r="E17373"/>
      <c r="F17373"/>
      <c r="G17373"/>
      <c r="H17373" s="26"/>
      <c r="I17373" s="26"/>
      <c r="K17373"/>
      <c r="L17373"/>
      <c r="M17373"/>
      <c r="N17373"/>
      <c r="O17373"/>
      <c r="P17373"/>
      <c r="S17373"/>
    </row>
    <row r="17374" spans="1:20" x14ac:dyDescent="0.3">
      <c r="A17374" s="25"/>
      <c r="B17374"/>
      <c r="C17374"/>
      <c r="D17374"/>
      <c r="E17374"/>
      <c r="F17374"/>
      <c r="G17374"/>
      <c r="H17374" s="26"/>
      <c r="I17374" s="26"/>
      <c r="K17374"/>
      <c r="L17374"/>
      <c r="M17374"/>
      <c r="N17374"/>
      <c r="O17374"/>
      <c r="P17374"/>
      <c r="S17374"/>
    </row>
    <row r="17375" spans="1:20" x14ac:dyDescent="0.3">
      <c r="A17375" s="25"/>
      <c r="B17375"/>
      <c r="C17375"/>
      <c r="D17375"/>
      <c r="E17375"/>
      <c r="F17375"/>
      <c r="G17375"/>
      <c r="H17375"/>
      <c r="I17375" s="26"/>
      <c r="K17375"/>
      <c r="L17375"/>
      <c r="M17375"/>
      <c r="N17375"/>
      <c r="O17375"/>
      <c r="P17375"/>
      <c r="S17375"/>
    </row>
    <row r="17376" spans="1:20" x14ac:dyDescent="0.3">
      <c r="A17376" s="25"/>
      <c r="B17376"/>
      <c r="C17376"/>
      <c r="D17376"/>
      <c r="E17376"/>
      <c r="F17376"/>
      <c r="G17376"/>
      <c r="H17376"/>
      <c r="I17376" s="26"/>
      <c r="K17376"/>
      <c r="L17376"/>
      <c r="M17376"/>
      <c r="N17376"/>
      <c r="O17376"/>
      <c r="P17376"/>
      <c r="S17376"/>
    </row>
    <row r="17377" spans="1:20" x14ac:dyDescent="0.3">
      <c r="A17377" s="25"/>
      <c r="B17377"/>
      <c r="C17377"/>
      <c r="D17377"/>
      <c r="E17377"/>
      <c r="F17377"/>
      <c r="G17377"/>
      <c r="H17377" s="14"/>
      <c r="I17377" s="26"/>
      <c r="K17377"/>
      <c r="L17377"/>
      <c r="M17377"/>
      <c r="N17377"/>
      <c r="O17377"/>
      <c r="P17377"/>
      <c r="S17377"/>
    </row>
    <row r="17378" spans="1:20" x14ac:dyDescent="0.3">
      <c r="A17378" s="25"/>
      <c r="B17378"/>
      <c r="C17378"/>
      <c r="D17378"/>
      <c r="E17378"/>
      <c r="F17378"/>
      <c r="G17378"/>
      <c r="H17378" s="14"/>
      <c r="I17378" s="26"/>
      <c r="K17378"/>
      <c r="L17378"/>
      <c r="M17378"/>
      <c r="N17378"/>
      <c r="O17378"/>
      <c r="P17378"/>
      <c r="S17378"/>
      <c r="T17378" s="7"/>
    </row>
    <row r="17379" spans="1:20" x14ac:dyDescent="0.3">
      <c r="A17379" s="25"/>
      <c r="B17379"/>
      <c r="C17379"/>
      <c r="D17379"/>
      <c r="E17379"/>
      <c r="F17379"/>
      <c r="G17379"/>
      <c r="H17379" s="26"/>
      <c r="I17379" s="26"/>
      <c r="K17379"/>
      <c r="L17379"/>
      <c r="M17379"/>
      <c r="N17379"/>
      <c r="O17379"/>
      <c r="P17379"/>
      <c r="S17379"/>
      <c r="T17379" s="7"/>
    </row>
    <row r="17380" spans="1:20" x14ac:dyDescent="0.3">
      <c r="A17380" s="25"/>
      <c r="B17380"/>
      <c r="C17380"/>
      <c r="D17380"/>
      <c r="E17380"/>
      <c r="F17380"/>
      <c r="G17380"/>
      <c r="H17380" s="26"/>
      <c r="I17380" s="26"/>
      <c r="K17380"/>
      <c r="L17380"/>
      <c r="M17380"/>
      <c r="N17380"/>
      <c r="O17380"/>
      <c r="P17380"/>
      <c r="S17380"/>
      <c r="T17380" s="7"/>
    </row>
    <row r="17381" spans="1:20" x14ac:dyDescent="0.3">
      <c r="A17381" s="25"/>
      <c r="B17381"/>
      <c r="C17381"/>
      <c r="D17381"/>
      <c r="E17381"/>
      <c r="F17381"/>
      <c r="G17381"/>
      <c r="H17381" s="26"/>
      <c r="I17381" s="26"/>
      <c r="K17381"/>
      <c r="L17381"/>
      <c r="M17381"/>
      <c r="N17381"/>
      <c r="O17381"/>
      <c r="P17381"/>
      <c r="S17381"/>
    </row>
    <row r="17382" spans="1:20" x14ac:dyDescent="0.3">
      <c r="A17382" s="25"/>
      <c r="B17382"/>
      <c r="C17382"/>
      <c r="D17382"/>
      <c r="E17382"/>
      <c r="F17382"/>
      <c r="G17382"/>
      <c r="H17382" s="26"/>
      <c r="I17382" s="26"/>
      <c r="K17382"/>
      <c r="L17382"/>
      <c r="M17382"/>
      <c r="N17382"/>
      <c r="O17382"/>
      <c r="P17382"/>
      <c r="S17382"/>
    </row>
    <row r="17383" spans="1:20" x14ac:dyDescent="0.3">
      <c r="A17383" s="25"/>
      <c r="B17383"/>
      <c r="C17383"/>
      <c r="D17383"/>
      <c r="E17383"/>
      <c r="F17383"/>
      <c r="G17383"/>
      <c r="H17383" s="26"/>
      <c r="I17383" s="26"/>
      <c r="K17383"/>
      <c r="L17383"/>
      <c r="M17383"/>
      <c r="N17383"/>
      <c r="O17383"/>
      <c r="P17383"/>
      <c r="S17383"/>
    </row>
    <row r="17384" spans="1:20" x14ac:dyDescent="0.3">
      <c r="A17384" s="25"/>
      <c r="B17384"/>
      <c r="C17384"/>
      <c r="D17384"/>
      <c r="E17384"/>
      <c r="F17384"/>
      <c r="G17384"/>
      <c r="H17384" s="26"/>
      <c r="I17384" s="26"/>
      <c r="K17384"/>
      <c r="L17384"/>
      <c r="M17384"/>
      <c r="N17384"/>
      <c r="O17384"/>
      <c r="P17384"/>
      <c r="S17384"/>
    </row>
    <row r="17385" spans="1:20" x14ac:dyDescent="0.3">
      <c r="A17385" s="25"/>
      <c r="B17385"/>
      <c r="C17385"/>
      <c r="D17385"/>
      <c r="E17385"/>
      <c r="F17385"/>
      <c r="G17385"/>
      <c r="H17385" s="26"/>
      <c r="I17385" s="26"/>
      <c r="K17385"/>
      <c r="L17385"/>
      <c r="M17385"/>
      <c r="N17385"/>
      <c r="O17385"/>
      <c r="P17385"/>
      <c r="S17385"/>
    </row>
    <row r="17386" spans="1:20" x14ac:dyDescent="0.3">
      <c r="A17386" s="25"/>
      <c r="B17386"/>
      <c r="C17386"/>
      <c r="D17386"/>
      <c r="E17386"/>
      <c r="F17386"/>
      <c r="G17386"/>
      <c r="H17386" s="26"/>
      <c r="I17386" s="26"/>
      <c r="K17386"/>
      <c r="L17386"/>
      <c r="M17386"/>
      <c r="N17386"/>
      <c r="O17386"/>
      <c r="P17386"/>
      <c r="S17386"/>
    </row>
    <row r="17387" spans="1:20" x14ac:dyDescent="0.3">
      <c r="A17387" s="25"/>
      <c r="B17387"/>
      <c r="C17387"/>
      <c r="D17387"/>
      <c r="E17387"/>
      <c r="F17387"/>
      <c r="G17387"/>
      <c r="H17387" s="14"/>
      <c r="I17387" s="14"/>
      <c r="K17387"/>
      <c r="L17387"/>
      <c r="M17387"/>
      <c r="N17387"/>
      <c r="O17387"/>
      <c r="P17387"/>
      <c r="S17387"/>
    </row>
    <row r="17388" spans="1:20" x14ac:dyDescent="0.3">
      <c r="A17388" s="25"/>
      <c r="B17388"/>
      <c r="C17388"/>
      <c r="D17388"/>
      <c r="E17388"/>
      <c r="F17388"/>
      <c r="G17388"/>
      <c r="H17388"/>
      <c r="I17388"/>
      <c r="K17388"/>
      <c r="L17388"/>
      <c r="M17388"/>
      <c r="N17388"/>
      <c r="O17388"/>
      <c r="P17388"/>
      <c r="S17388"/>
    </row>
    <row r="17389" spans="1:20" x14ac:dyDescent="0.3">
      <c r="A17389" s="25"/>
      <c r="B17389"/>
      <c r="C17389"/>
      <c r="D17389"/>
      <c r="E17389"/>
      <c r="F17389"/>
      <c r="G17389"/>
      <c r="H17389"/>
      <c r="I17389"/>
      <c r="K17389"/>
      <c r="L17389"/>
      <c r="M17389"/>
      <c r="N17389"/>
      <c r="O17389"/>
      <c r="P17389"/>
      <c r="S17389"/>
    </row>
    <row r="17390" spans="1:20" x14ac:dyDescent="0.3">
      <c r="A17390" s="25"/>
      <c r="B17390"/>
      <c r="C17390"/>
      <c r="D17390"/>
      <c r="E17390"/>
      <c r="F17390"/>
      <c r="G17390"/>
      <c r="H17390"/>
      <c r="I17390"/>
      <c r="K17390"/>
      <c r="L17390"/>
      <c r="M17390"/>
      <c r="N17390"/>
      <c r="O17390"/>
      <c r="P17390"/>
      <c r="S17390"/>
    </row>
    <row r="17391" spans="1:20" x14ac:dyDescent="0.3">
      <c r="A17391" s="25"/>
      <c r="B17391"/>
      <c r="C17391"/>
      <c r="D17391"/>
      <c r="E17391"/>
      <c r="F17391"/>
      <c r="G17391"/>
      <c r="H17391" s="26"/>
      <c r="I17391" s="26"/>
      <c r="K17391"/>
      <c r="L17391"/>
      <c r="M17391"/>
      <c r="N17391"/>
      <c r="O17391"/>
      <c r="P17391"/>
      <c r="S17391"/>
    </row>
    <row r="17392" spans="1:20" x14ac:dyDescent="0.3">
      <c r="A17392" s="25"/>
      <c r="B17392"/>
      <c r="C17392"/>
      <c r="D17392"/>
      <c r="E17392"/>
      <c r="F17392"/>
      <c r="G17392"/>
      <c r="H17392" s="26"/>
      <c r="I17392" s="26"/>
      <c r="K17392"/>
      <c r="L17392"/>
      <c r="M17392"/>
      <c r="N17392"/>
      <c r="O17392"/>
      <c r="P17392"/>
      <c r="S17392"/>
    </row>
    <row r="17393" spans="1:20" x14ac:dyDescent="0.3">
      <c r="A17393" s="25"/>
      <c r="B17393"/>
      <c r="C17393"/>
      <c r="D17393"/>
      <c r="E17393"/>
      <c r="F17393"/>
      <c r="G17393"/>
      <c r="H17393" s="26"/>
      <c r="I17393" s="26"/>
      <c r="K17393"/>
      <c r="L17393"/>
      <c r="M17393"/>
      <c r="N17393"/>
      <c r="O17393"/>
      <c r="P17393"/>
      <c r="S17393"/>
      <c r="T17393" s="7"/>
    </row>
    <row r="17394" spans="1:20" x14ac:dyDescent="0.3">
      <c r="A17394" s="25"/>
      <c r="B17394"/>
      <c r="C17394"/>
      <c r="D17394"/>
      <c r="E17394"/>
      <c r="F17394"/>
      <c r="G17394"/>
      <c r="H17394" s="26"/>
      <c r="I17394" s="26"/>
      <c r="K17394"/>
      <c r="L17394"/>
      <c r="M17394"/>
      <c r="N17394"/>
      <c r="O17394"/>
      <c r="P17394"/>
      <c r="S17394"/>
    </row>
    <row r="17395" spans="1:20" x14ac:dyDescent="0.3">
      <c r="A17395" s="25"/>
      <c r="B17395"/>
      <c r="C17395"/>
      <c r="D17395"/>
      <c r="E17395"/>
      <c r="F17395"/>
      <c r="G17395"/>
      <c r="H17395" s="26"/>
      <c r="I17395" s="26"/>
      <c r="K17395"/>
      <c r="L17395"/>
      <c r="M17395"/>
      <c r="N17395"/>
      <c r="O17395"/>
      <c r="P17395"/>
      <c r="S17395"/>
    </row>
    <row r="17396" spans="1:20" x14ac:dyDescent="0.3">
      <c r="A17396" s="25"/>
      <c r="B17396"/>
      <c r="C17396"/>
      <c r="D17396"/>
      <c r="E17396"/>
      <c r="F17396"/>
      <c r="G17396"/>
      <c r="H17396" s="26"/>
      <c r="I17396" s="26"/>
      <c r="K17396"/>
      <c r="L17396"/>
      <c r="M17396"/>
      <c r="N17396"/>
      <c r="O17396"/>
      <c r="P17396"/>
      <c r="S17396"/>
    </row>
    <row r="17397" spans="1:20" x14ac:dyDescent="0.3">
      <c r="A17397" s="25"/>
      <c r="B17397"/>
      <c r="C17397"/>
      <c r="D17397"/>
      <c r="E17397"/>
      <c r="F17397"/>
      <c r="G17397"/>
      <c r="H17397" s="26"/>
      <c r="I17397" s="26"/>
      <c r="K17397"/>
      <c r="L17397"/>
      <c r="M17397"/>
      <c r="N17397"/>
      <c r="O17397"/>
      <c r="P17397"/>
      <c r="S17397"/>
    </row>
    <row r="17398" spans="1:20" x14ac:dyDescent="0.3">
      <c r="A17398" s="25"/>
      <c r="B17398"/>
      <c r="C17398"/>
      <c r="D17398"/>
      <c r="E17398"/>
      <c r="F17398"/>
      <c r="G17398"/>
      <c r="H17398" s="26"/>
      <c r="I17398" s="26"/>
      <c r="K17398"/>
      <c r="L17398"/>
      <c r="M17398"/>
      <c r="N17398"/>
      <c r="O17398"/>
      <c r="P17398"/>
      <c r="S17398"/>
    </row>
    <row r="17399" spans="1:20" x14ac:dyDescent="0.3">
      <c r="A17399" s="25"/>
      <c r="B17399"/>
      <c r="C17399"/>
      <c r="D17399"/>
      <c r="E17399"/>
      <c r="F17399"/>
      <c r="G17399"/>
      <c r="H17399" s="26"/>
      <c r="I17399" s="26"/>
      <c r="K17399"/>
      <c r="L17399"/>
      <c r="M17399"/>
      <c r="N17399"/>
      <c r="O17399"/>
      <c r="P17399"/>
      <c r="S17399"/>
    </row>
    <row r="17400" spans="1:20" x14ac:dyDescent="0.3">
      <c r="A17400" s="25"/>
      <c r="B17400"/>
      <c r="C17400"/>
      <c r="D17400"/>
      <c r="E17400"/>
      <c r="F17400"/>
      <c r="G17400"/>
      <c r="H17400" s="26"/>
      <c r="I17400" s="26"/>
      <c r="K17400"/>
      <c r="L17400"/>
      <c r="M17400"/>
      <c r="N17400"/>
      <c r="O17400"/>
      <c r="P17400"/>
      <c r="S17400"/>
    </row>
    <row r="17401" spans="1:20" x14ac:dyDescent="0.3">
      <c r="A17401" s="25"/>
      <c r="B17401"/>
      <c r="C17401"/>
      <c r="D17401"/>
      <c r="E17401"/>
      <c r="F17401"/>
      <c r="G17401"/>
      <c r="H17401" s="26"/>
      <c r="I17401" s="26"/>
      <c r="K17401"/>
      <c r="L17401"/>
      <c r="M17401"/>
      <c r="N17401"/>
      <c r="O17401"/>
      <c r="P17401"/>
      <c r="S17401"/>
    </row>
    <row r="17402" spans="1:20" x14ac:dyDescent="0.3">
      <c r="A17402" s="25"/>
      <c r="B17402"/>
      <c r="C17402"/>
      <c r="D17402"/>
      <c r="E17402"/>
      <c r="F17402"/>
      <c r="G17402"/>
      <c r="H17402" s="26"/>
      <c r="I17402" s="26"/>
      <c r="K17402"/>
      <c r="L17402"/>
      <c r="M17402"/>
      <c r="N17402"/>
      <c r="O17402"/>
      <c r="P17402"/>
      <c r="S17402"/>
    </row>
    <row r="17403" spans="1:20" x14ac:dyDescent="0.3">
      <c r="A17403" s="25"/>
      <c r="B17403"/>
      <c r="C17403"/>
      <c r="D17403"/>
      <c r="E17403"/>
      <c r="F17403"/>
      <c r="G17403"/>
      <c r="H17403" s="14"/>
      <c r="I17403" s="26"/>
      <c r="K17403"/>
      <c r="L17403"/>
      <c r="M17403"/>
      <c r="N17403"/>
      <c r="O17403"/>
      <c r="P17403"/>
      <c r="S17403"/>
    </row>
    <row r="17404" spans="1:20" x14ac:dyDescent="0.3">
      <c r="A17404" s="25"/>
      <c r="B17404"/>
      <c r="C17404"/>
      <c r="D17404"/>
      <c r="E17404"/>
      <c r="F17404"/>
      <c r="G17404"/>
      <c r="H17404" s="14"/>
      <c r="I17404" s="26"/>
      <c r="K17404"/>
      <c r="L17404"/>
      <c r="M17404"/>
      <c r="N17404"/>
      <c r="O17404"/>
      <c r="P17404"/>
      <c r="S17404"/>
    </row>
    <row r="17405" spans="1:20" x14ac:dyDescent="0.3">
      <c r="A17405" s="25"/>
      <c r="B17405"/>
      <c r="C17405"/>
      <c r="D17405"/>
      <c r="E17405"/>
      <c r="F17405"/>
      <c r="G17405"/>
      <c r="H17405" s="14"/>
      <c r="I17405" s="26"/>
      <c r="K17405"/>
      <c r="L17405"/>
      <c r="M17405"/>
      <c r="N17405"/>
      <c r="O17405"/>
      <c r="P17405"/>
      <c r="S17405"/>
    </row>
    <row r="17406" spans="1:20" x14ac:dyDescent="0.3">
      <c r="A17406" s="25"/>
      <c r="B17406"/>
      <c r="C17406"/>
      <c r="D17406"/>
      <c r="E17406"/>
      <c r="F17406"/>
      <c r="G17406"/>
      <c r="H17406" s="14"/>
      <c r="I17406" s="26"/>
      <c r="K17406"/>
      <c r="L17406"/>
      <c r="M17406"/>
      <c r="N17406"/>
      <c r="O17406"/>
      <c r="P17406"/>
      <c r="S17406"/>
    </row>
    <row r="17407" spans="1:20" x14ac:dyDescent="0.3">
      <c r="A17407" s="25"/>
      <c r="B17407"/>
      <c r="C17407"/>
      <c r="D17407"/>
      <c r="E17407"/>
      <c r="F17407"/>
      <c r="G17407"/>
      <c r="H17407" s="26"/>
      <c r="I17407" s="26"/>
      <c r="K17407"/>
      <c r="L17407"/>
      <c r="M17407"/>
      <c r="N17407"/>
      <c r="O17407"/>
      <c r="P17407"/>
      <c r="S17407"/>
    </row>
    <row r="17408" spans="1:20" x14ac:dyDescent="0.3">
      <c r="A17408" s="25"/>
      <c r="B17408"/>
      <c r="C17408"/>
      <c r="D17408"/>
      <c r="E17408"/>
      <c r="F17408"/>
      <c r="G17408"/>
      <c r="H17408" s="26"/>
      <c r="I17408" s="26"/>
      <c r="K17408"/>
      <c r="L17408"/>
      <c r="M17408"/>
      <c r="N17408"/>
      <c r="O17408"/>
      <c r="P17408"/>
      <c r="S17408"/>
    </row>
    <row r="17409" spans="1:20" x14ac:dyDescent="0.3">
      <c r="A17409" s="25"/>
      <c r="B17409"/>
      <c r="C17409"/>
      <c r="D17409"/>
      <c r="E17409"/>
      <c r="F17409"/>
      <c r="G17409"/>
      <c r="H17409" s="26"/>
      <c r="I17409" s="26"/>
      <c r="K17409"/>
      <c r="L17409"/>
      <c r="M17409"/>
      <c r="N17409"/>
      <c r="O17409"/>
      <c r="P17409"/>
      <c r="S17409"/>
    </row>
    <row r="17410" spans="1:20" x14ac:dyDescent="0.3">
      <c r="A17410" s="25"/>
      <c r="B17410"/>
      <c r="C17410"/>
      <c r="D17410"/>
      <c r="E17410"/>
      <c r="F17410"/>
      <c r="G17410"/>
      <c r="H17410" s="26"/>
      <c r="I17410" s="26"/>
      <c r="K17410"/>
      <c r="L17410"/>
      <c r="M17410"/>
      <c r="N17410"/>
      <c r="O17410"/>
      <c r="P17410"/>
      <c r="S17410"/>
    </row>
    <row r="17411" spans="1:20" x14ac:dyDescent="0.3">
      <c r="A17411" s="25"/>
      <c r="B17411"/>
      <c r="C17411"/>
      <c r="D17411"/>
      <c r="E17411"/>
      <c r="F17411"/>
      <c r="G17411"/>
      <c r="H17411" s="26"/>
      <c r="I17411" s="26"/>
      <c r="K17411"/>
      <c r="L17411"/>
      <c r="M17411"/>
      <c r="N17411"/>
      <c r="O17411"/>
      <c r="P17411"/>
      <c r="S17411"/>
    </row>
    <row r="17412" spans="1:20" x14ac:dyDescent="0.3">
      <c r="A17412" s="25"/>
      <c r="B17412"/>
      <c r="C17412"/>
      <c r="D17412"/>
      <c r="E17412"/>
      <c r="F17412"/>
      <c r="G17412"/>
      <c r="H17412" s="26"/>
      <c r="I17412" s="26"/>
      <c r="K17412"/>
      <c r="L17412"/>
      <c r="M17412"/>
      <c r="N17412"/>
      <c r="O17412"/>
      <c r="P17412"/>
      <c r="S17412"/>
    </row>
    <row r="17413" spans="1:20" x14ac:dyDescent="0.3">
      <c r="A17413" s="25"/>
      <c r="B17413"/>
      <c r="C17413"/>
      <c r="D17413"/>
      <c r="E17413"/>
      <c r="F17413"/>
      <c r="G17413"/>
      <c r="H17413"/>
      <c r="I17413"/>
      <c r="K17413"/>
      <c r="L17413"/>
      <c r="M17413"/>
      <c r="N17413"/>
      <c r="O17413"/>
      <c r="P17413"/>
      <c r="S17413"/>
    </row>
    <row r="17414" spans="1:20" x14ac:dyDescent="0.3">
      <c r="A17414" s="25"/>
      <c r="B17414"/>
      <c r="C17414"/>
      <c r="D17414"/>
      <c r="E17414"/>
      <c r="F17414"/>
      <c r="G17414"/>
      <c r="H17414"/>
      <c r="I17414"/>
      <c r="K17414"/>
      <c r="L17414"/>
      <c r="M17414"/>
      <c r="N17414"/>
      <c r="O17414"/>
      <c r="P17414"/>
      <c r="S17414"/>
    </row>
    <row r="17415" spans="1:20" x14ac:dyDescent="0.3">
      <c r="A17415" s="25"/>
      <c r="B17415"/>
      <c r="C17415"/>
      <c r="D17415"/>
      <c r="E17415"/>
      <c r="F17415"/>
      <c r="G17415"/>
      <c r="H17415"/>
      <c r="I17415"/>
      <c r="K17415"/>
      <c r="L17415"/>
      <c r="M17415"/>
      <c r="N17415"/>
      <c r="O17415"/>
      <c r="P17415"/>
      <c r="S17415"/>
    </row>
    <row r="17416" spans="1:20" x14ac:dyDescent="0.3">
      <c r="A17416" s="25"/>
      <c r="B17416"/>
      <c r="C17416"/>
      <c r="D17416"/>
      <c r="E17416"/>
      <c r="F17416"/>
      <c r="G17416"/>
      <c r="H17416" s="14"/>
      <c r="I17416" s="14"/>
      <c r="K17416"/>
      <c r="L17416"/>
      <c r="M17416"/>
      <c r="N17416"/>
      <c r="O17416"/>
      <c r="P17416"/>
      <c r="S17416"/>
    </row>
    <row r="17417" spans="1:20" x14ac:dyDescent="0.3">
      <c r="A17417" s="25"/>
      <c r="B17417"/>
      <c r="C17417"/>
      <c r="D17417"/>
      <c r="E17417"/>
      <c r="F17417"/>
      <c r="G17417"/>
      <c r="H17417"/>
      <c r="I17417"/>
      <c r="K17417"/>
      <c r="L17417"/>
      <c r="M17417"/>
      <c r="N17417"/>
      <c r="O17417"/>
      <c r="P17417"/>
      <c r="S17417"/>
      <c r="T17417" s="7"/>
    </row>
    <row r="17418" spans="1:20" x14ac:dyDescent="0.3">
      <c r="A17418" s="25"/>
      <c r="B17418"/>
      <c r="C17418"/>
      <c r="D17418"/>
      <c r="E17418"/>
      <c r="F17418"/>
      <c r="G17418"/>
      <c r="H17418"/>
      <c r="I17418"/>
      <c r="K17418"/>
      <c r="L17418"/>
      <c r="M17418"/>
      <c r="N17418"/>
      <c r="O17418"/>
      <c r="P17418"/>
      <c r="S17418"/>
      <c r="T17418" s="7"/>
    </row>
    <row r="17419" spans="1:20" x14ac:dyDescent="0.3">
      <c r="A17419" s="25"/>
      <c r="B17419"/>
      <c r="C17419"/>
      <c r="D17419"/>
      <c r="E17419"/>
      <c r="F17419"/>
      <c r="G17419"/>
      <c r="H17419"/>
      <c r="I17419"/>
      <c r="K17419"/>
      <c r="L17419"/>
      <c r="M17419"/>
      <c r="N17419"/>
      <c r="O17419"/>
      <c r="P17419"/>
      <c r="S17419"/>
    </row>
    <row r="17420" spans="1:20" x14ac:dyDescent="0.3">
      <c r="A17420" s="25"/>
      <c r="B17420"/>
      <c r="C17420"/>
      <c r="D17420"/>
      <c r="E17420"/>
      <c r="F17420"/>
      <c r="G17420"/>
      <c r="H17420" s="14"/>
      <c r="I17420" s="14"/>
      <c r="K17420"/>
      <c r="L17420"/>
      <c r="M17420"/>
      <c r="N17420"/>
      <c r="O17420"/>
      <c r="P17420"/>
      <c r="S17420"/>
    </row>
    <row r="17421" spans="1:20" x14ac:dyDescent="0.3">
      <c r="A17421" s="25"/>
      <c r="B17421"/>
      <c r="C17421"/>
      <c r="D17421"/>
      <c r="E17421"/>
      <c r="F17421"/>
      <c r="G17421"/>
      <c r="H17421"/>
      <c r="I17421"/>
      <c r="K17421"/>
      <c r="L17421"/>
      <c r="M17421"/>
      <c r="N17421"/>
      <c r="O17421"/>
      <c r="P17421"/>
      <c r="S17421"/>
    </row>
    <row r="17422" spans="1:20" x14ac:dyDescent="0.3">
      <c r="A17422" s="25"/>
      <c r="B17422"/>
      <c r="C17422"/>
      <c r="D17422"/>
      <c r="E17422"/>
      <c r="F17422"/>
      <c r="G17422"/>
      <c r="H17422"/>
      <c r="I17422"/>
      <c r="K17422"/>
      <c r="L17422"/>
      <c r="M17422"/>
      <c r="N17422"/>
      <c r="O17422"/>
      <c r="P17422"/>
      <c r="S17422"/>
    </row>
    <row r="17423" spans="1:20" x14ac:dyDescent="0.3">
      <c r="A17423" s="25"/>
      <c r="B17423"/>
      <c r="C17423"/>
      <c r="D17423"/>
      <c r="E17423"/>
      <c r="F17423"/>
      <c r="G17423"/>
      <c r="H17423"/>
      <c r="I17423"/>
      <c r="K17423"/>
      <c r="L17423"/>
      <c r="M17423"/>
      <c r="N17423"/>
      <c r="O17423"/>
      <c r="P17423"/>
      <c r="S17423"/>
    </row>
    <row r="17424" spans="1:20" x14ac:dyDescent="0.3">
      <c r="A17424" s="25"/>
      <c r="B17424"/>
      <c r="C17424"/>
      <c r="D17424"/>
      <c r="E17424"/>
      <c r="F17424"/>
      <c r="G17424"/>
      <c r="H17424"/>
      <c r="I17424"/>
      <c r="K17424"/>
      <c r="L17424"/>
      <c r="M17424"/>
      <c r="N17424"/>
      <c r="O17424"/>
      <c r="P17424"/>
      <c r="S17424"/>
    </row>
    <row r="17425" spans="1:20" x14ac:dyDescent="0.3">
      <c r="A17425" s="25"/>
      <c r="B17425"/>
      <c r="C17425"/>
      <c r="D17425"/>
      <c r="E17425"/>
      <c r="F17425"/>
      <c r="G17425"/>
      <c r="H17425"/>
      <c r="I17425"/>
      <c r="K17425"/>
      <c r="L17425"/>
      <c r="M17425"/>
      <c r="N17425"/>
      <c r="O17425"/>
      <c r="P17425"/>
      <c r="S17425"/>
    </row>
    <row r="17426" spans="1:20" x14ac:dyDescent="0.3">
      <c r="A17426" s="25"/>
      <c r="B17426"/>
      <c r="C17426"/>
      <c r="D17426"/>
      <c r="E17426"/>
      <c r="F17426"/>
      <c r="G17426"/>
      <c r="H17426" s="14"/>
      <c r="I17426" s="14"/>
      <c r="K17426"/>
      <c r="L17426"/>
      <c r="M17426"/>
      <c r="N17426"/>
      <c r="O17426"/>
      <c r="P17426"/>
      <c r="S17426"/>
      <c r="T17426" s="7"/>
    </row>
    <row r="17427" spans="1:20" x14ac:dyDescent="0.3">
      <c r="A17427" s="25"/>
      <c r="B17427"/>
      <c r="C17427"/>
      <c r="D17427"/>
      <c r="E17427"/>
      <c r="F17427"/>
      <c r="G17427"/>
      <c r="H17427"/>
      <c r="I17427"/>
      <c r="K17427"/>
      <c r="L17427"/>
      <c r="M17427"/>
      <c r="N17427"/>
      <c r="O17427"/>
      <c r="P17427"/>
      <c r="S17427"/>
    </row>
    <row r="17428" spans="1:20" x14ac:dyDescent="0.3">
      <c r="A17428" s="25"/>
      <c r="B17428"/>
      <c r="C17428"/>
      <c r="D17428"/>
      <c r="E17428"/>
      <c r="F17428"/>
      <c r="G17428"/>
      <c r="H17428" s="14"/>
      <c r="I17428" s="14"/>
      <c r="K17428"/>
      <c r="L17428"/>
      <c r="M17428"/>
      <c r="N17428"/>
      <c r="O17428"/>
      <c r="P17428"/>
      <c r="S17428"/>
    </row>
    <row r="17429" spans="1:20" x14ac:dyDescent="0.3">
      <c r="A17429" s="25"/>
      <c r="B17429"/>
      <c r="C17429"/>
      <c r="D17429"/>
      <c r="E17429"/>
      <c r="F17429"/>
      <c r="G17429"/>
      <c r="H17429" s="14"/>
      <c r="I17429" s="14"/>
      <c r="K17429"/>
      <c r="L17429"/>
      <c r="M17429"/>
      <c r="N17429"/>
      <c r="O17429"/>
      <c r="P17429"/>
      <c r="S17429"/>
    </row>
    <row r="17430" spans="1:20" x14ac:dyDescent="0.3">
      <c r="A17430" s="25"/>
      <c r="B17430"/>
      <c r="C17430"/>
      <c r="D17430"/>
      <c r="E17430"/>
      <c r="F17430"/>
      <c r="G17430"/>
      <c r="H17430" s="14"/>
      <c r="I17430" s="14"/>
      <c r="K17430"/>
      <c r="L17430"/>
      <c r="M17430"/>
      <c r="N17430"/>
      <c r="O17430"/>
      <c r="P17430"/>
      <c r="S17430"/>
    </row>
    <row r="17431" spans="1:20" x14ac:dyDescent="0.3">
      <c r="A17431" s="25"/>
      <c r="B17431"/>
      <c r="C17431"/>
      <c r="D17431"/>
      <c r="E17431"/>
      <c r="F17431"/>
      <c r="G17431"/>
      <c r="H17431" s="14"/>
      <c r="I17431" s="14"/>
      <c r="K17431"/>
      <c r="L17431"/>
      <c r="M17431"/>
      <c r="N17431"/>
      <c r="O17431"/>
      <c r="P17431"/>
      <c r="S17431"/>
    </row>
    <row r="17432" spans="1:20" x14ac:dyDescent="0.3">
      <c r="A17432" s="25"/>
      <c r="B17432"/>
      <c r="C17432"/>
      <c r="D17432"/>
      <c r="E17432"/>
      <c r="F17432"/>
      <c r="G17432"/>
      <c r="H17432" s="14"/>
      <c r="I17432" s="14"/>
      <c r="K17432"/>
      <c r="L17432"/>
      <c r="M17432"/>
      <c r="N17432"/>
      <c r="O17432"/>
      <c r="P17432"/>
      <c r="S17432"/>
    </row>
    <row r="17433" spans="1:20" x14ac:dyDescent="0.3">
      <c r="A17433" s="25"/>
      <c r="B17433"/>
      <c r="C17433"/>
      <c r="D17433"/>
      <c r="E17433"/>
      <c r="F17433"/>
      <c r="G17433"/>
      <c r="H17433" s="14"/>
      <c r="I17433" s="14"/>
      <c r="K17433"/>
      <c r="L17433"/>
      <c r="M17433"/>
      <c r="N17433"/>
      <c r="O17433"/>
      <c r="P17433"/>
      <c r="S17433"/>
    </row>
    <row r="17434" spans="1:20" x14ac:dyDescent="0.3">
      <c r="A17434" s="25"/>
      <c r="B17434"/>
      <c r="C17434"/>
      <c r="D17434"/>
      <c r="E17434"/>
      <c r="F17434"/>
      <c r="G17434"/>
      <c r="H17434" s="14"/>
      <c r="I17434" s="14"/>
      <c r="K17434"/>
      <c r="L17434"/>
      <c r="M17434"/>
      <c r="N17434"/>
      <c r="O17434"/>
      <c r="P17434"/>
      <c r="S17434"/>
    </row>
    <row r="17435" spans="1:20" x14ac:dyDescent="0.3">
      <c r="A17435" s="25"/>
      <c r="B17435"/>
      <c r="C17435"/>
      <c r="D17435"/>
      <c r="E17435"/>
      <c r="F17435"/>
      <c r="G17435"/>
      <c r="H17435" s="14"/>
      <c r="I17435" s="14"/>
      <c r="K17435"/>
      <c r="L17435"/>
      <c r="M17435"/>
      <c r="N17435"/>
      <c r="O17435"/>
      <c r="P17435"/>
      <c r="S17435"/>
      <c r="T17435" s="7"/>
    </row>
    <row r="17436" spans="1:20" x14ac:dyDescent="0.3">
      <c r="A17436" s="25"/>
      <c r="B17436"/>
      <c r="C17436"/>
      <c r="D17436"/>
      <c r="E17436"/>
      <c r="F17436"/>
      <c r="G17436"/>
      <c r="H17436"/>
      <c r="I17436"/>
      <c r="K17436"/>
      <c r="L17436"/>
      <c r="M17436"/>
      <c r="N17436"/>
      <c r="O17436"/>
      <c r="P17436"/>
      <c r="S17436"/>
    </row>
    <row r="17437" spans="1:20" x14ac:dyDescent="0.3">
      <c r="A17437" s="25"/>
      <c r="B17437"/>
      <c r="C17437"/>
      <c r="D17437"/>
      <c r="E17437"/>
      <c r="F17437"/>
      <c r="G17437"/>
      <c r="H17437"/>
      <c r="I17437"/>
      <c r="K17437"/>
      <c r="L17437"/>
      <c r="M17437"/>
      <c r="N17437"/>
      <c r="O17437"/>
      <c r="P17437"/>
      <c r="S17437"/>
    </row>
    <row r="17438" spans="1:20" x14ac:dyDescent="0.3">
      <c r="A17438" s="25"/>
      <c r="B17438"/>
      <c r="C17438"/>
      <c r="D17438"/>
      <c r="E17438"/>
      <c r="F17438"/>
      <c r="G17438"/>
      <c r="H17438" s="14"/>
      <c r="I17438" s="14"/>
      <c r="K17438"/>
      <c r="L17438"/>
      <c r="M17438"/>
      <c r="N17438"/>
      <c r="O17438"/>
      <c r="P17438"/>
      <c r="S17438"/>
      <c r="T17438" s="7"/>
    </row>
    <row r="17439" spans="1:20" x14ac:dyDescent="0.3">
      <c r="A17439" s="25"/>
      <c r="B17439"/>
      <c r="C17439"/>
      <c r="D17439"/>
      <c r="E17439"/>
      <c r="F17439"/>
      <c r="G17439"/>
      <c r="H17439"/>
      <c r="I17439"/>
      <c r="K17439"/>
      <c r="L17439"/>
      <c r="M17439"/>
      <c r="N17439"/>
      <c r="O17439"/>
      <c r="P17439"/>
      <c r="S17439"/>
    </row>
    <row r="17440" spans="1:20" x14ac:dyDescent="0.3">
      <c r="A17440" s="25"/>
      <c r="B17440"/>
      <c r="C17440"/>
      <c r="D17440"/>
      <c r="E17440"/>
      <c r="F17440"/>
      <c r="G17440"/>
      <c r="H17440"/>
      <c r="I17440"/>
      <c r="K17440"/>
      <c r="L17440"/>
      <c r="M17440"/>
      <c r="N17440"/>
      <c r="O17440"/>
      <c r="P17440"/>
      <c r="S17440"/>
    </row>
    <row r="17441" spans="1:19" x14ac:dyDescent="0.3">
      <c r="A17441" s="25"/>
      <c r="B17441"/>
      <c r="C17441"/>
      <c r="D17441"/>
      <c r="E17441"/>
      <c r="F17441"/>
      <c r="G17441"/>
      <c r="H17441"/>
      <c r="I17441"/>
      <c r="K17441"/>
      <c r="L17441"/>
      <c r="M17441"/>
      <c r="N17441"/>
      <c r="O17441"/>
      <c r="P17441"/>
      <c r="S17441"/>
    </row>
    <row r="17442" spans="1:19" x14ac:dyDescent="0.3">
      <c r="A17442" s="25"/>
      <c r="B17442"/>
      <c r="C17442"/>
      <c r="D17442"/>
      <c r="E17442"/>
      <c r="F17442"/>
      <c r="G17442"/>
      <c r="H17442"/>
      <c r="I17442"/>
      <c r="K17442"/>
      <c r="L17442"/>
      <c r="M17442"/>
      <c r="N17442"/>
      <c r="O17442"/>
      <c r="P17442"/>
      <c r="S17442"/>
    </row>
    <row r="17443" spans="1:19" x14ac:dyDescent="0.3">
      <c r="A17443" s="25"/>
      <c r="B17443"/>
      <c r="C17443"/>
      <c r="D17443"/>
      <c r="E17443"/>
      <c r="F17443"/>
      <c r="G17443"/>
      <c r="H17443"/>
      <c r="I17443" s="14"/>
      <c r="K17443"/>
      <c r="L17443"/>
      <c r="M17443"/>
      <c r="N17443"/>
      <c r="O17443"/>
      <c r="P17443"/>
      <c r="S17443"/>
    </row>
    <row r="17444" spans="1:19" x14ac:dyDescent="0.3">
      <c r="A17444" s="25"/>
      <c r="B17444"/>
      <c r="C17444"/>
      <c r="D17444"/>
      <c r="E17444"/>
      <c r="F17444"/>
      <c r="G17444"/>
      <c r="H17444"/>
      <c r="I17444"/>
      <c r="K17444"/>
      <c r="L17444"/>
      <c r="M17444"/>
      <c r="N17444"/>
      <c r="O17444"/>
      <c r="P17444"/>
      <c r="S17444"/>
    </row>
    <row r="17445" spans="1:19" x14ac:dyDescent="0.3">
      <c r="A17445" s="25"/>
      <c r="B17445"/>
      <c r="C17445"/>
      <c r="D17445"/>
      <c r="E17445"/>
      <c r="F17445"/>
      <c r="G17445"/>
      <c r="H17445"/>
      <c r="I17445"/>
      <c r="K17445"/>
      <c r="L17445"/>
      <c r="M17445"/>
      <c r="N17445"/>
      <c r="O17445"/>
      <c r="P17445"/>
      <c r="S17445"/>
    </row>
    <row r="17446" spans="1:19" x14ac:dyDescent="0.3">
      <c r="A17446" s="25"/>
      <c r="B17446"/>
      <c r="C17446"/>
      <c r="D17446"/>
      <c r="E17446"/>
      <c r="F17446"/>
      <c r="G17446"/>
      <c r="H17446"/>
      <c r="I17446"/>
      <c r="K17446"/>
      <c r="L17446"/>
      <c r="M17446"/>
      <c r="N17446"/>
      <c r="O17446"/>
      <c r="P17446"/>
      <c r="S17446"/>
    </row>
    <row r="17447" spans="1:19" x14ac:dyDescent="0.3">
      <c r="A17447" s="25"/>
      <c r="B17447"/>
      <c r="C17447"/>
      <c r="D17447"/>
      <c r="E17447"/>
      <c r="F17447"/>
      <c r="G17447"/>
      <c r="H17447"/>
      <c r="I17447"/>
      <c r="K17447"/>
      <c r="L17447"/>
      <c r="M17447"/>
      <c r="N17447"/>
      <c r="O17447"/>
      <c r="P17447"/>
      <c r="S17447"/>
    </row>
    <row r="17448" spans="1:19" x14ac:dyDescent="0.3">
      <c r="A17448" s="25"/>
      <c r="B17448"/>
      <c r="C17448"/>
      <c r="D17448"/>
      <c r="E17448"/>
      <c r="F17448"/>
      <c r="G17448"/>
      <c r="H17448"/>
      <c r="I17448"/>
      <c r="K17448"/>
      <c r="L17448"/>
      <c r="M17448"/>
      <c r="N17448"/>
      <c r="O17448"/>
      <c r="P17448"/>
      <c r="S17448"/>
    </row>
    <row r="17449" spans="1:19" x14ac:dyDescent="0.3">
      <c r="A17449" s="25"/>
      <c r="B17449"/>
      <c r="C17449"/>
      <c r="D17449"/>
      <c r="E17449"/>
      <c r="F17449"/>
      <c r="G17449"/>
      <c r="H17449"/>
      <c r="I17449"/>
      <c r="K17449"/>
      <c r="L17449"/>
      <c r="M17449"/>
      <c r="N17449"/>
      <c r="O17449"/>
      <c r="P17449"/>
      <c r="S17449"/>
    </row>
    <row r="17450" spans="1:19" x14ac:dyDescent="0.3">
      <c r="A17450" s="25"/>
      <c r="B17450"/>
      <c r="C17450"/>
      <c r="D17450"/>
      <c r="E17450"/>
      <c r="F17450"/>
      <c r="G17450"/>
      <c r="H17450"/>
      <c r="I17450"/>
      <c r="K17450"/>
      <c r="L17450"/>
      <c r="M17450"/>
      <c r="N17450"/>
      <c r="O17450"/>
      <c r="P17450"/>
      <c r="S17450"/>
    </row>
    <row r="17451" spans="1:19" x14ac:dyDescent="0.3">
      <c r="A17451" s="25"/>
      <c r="B17451"/>
      <c r="C17451"/>
      <c r="D17451"/>
      <c r="E17451"/>
      <c r="F17451"/>
      <c r="G17451"/>
      <c r="H17451"/>
      <c r="I17451" s="14"/>
      <c r="K17451"/>
      <c r="L17451"/>
      <c r="M17451"/>
      <c r="N17451"/>
      <c r="O17451"/>
      <c r="P17451"/>
      <c r="S17451"/>
    </row>
    <row r="17452" spans="1:19" x14ac:dyDescent="0.3">
      <c r="A17452" s="25"/>
      <c r="B17452"/>
      <c r="C17452"/>
      <c r="D17452"/>
      <c r="E17452"/>
      <c r="F17452"/>
      <c r="G17452"/>
      <c r="H17452" s="14"/>
      <c r="I17452" s="14"/>
      <c r="K17452"/>
      <c r="L17452"/>
      <c r="M17452"/>
      <c r="N17452"/>
      <c r="O17452"/>
      <c r="P17452"/>
      <c r="S17452"/>
    </row>
    <row r="17453" spans="1:19" x14ac:dyDescent="0.3">
      <c r="A17453" s="25"/>
      <c r="B17453"/>
      <c r="C17453"/>
      <c r="D17453"/>
      <c r="E17453"/>
      <c r="F17453"/>
      <c r="G17453"/>
      <c r="H17453" s="14"/>
      <c r="I17453" s="14"/>
      <c r="K17453"/>
      <c r="L17453"/>
      <c r="M17453"/>
      <c r="N17453"/>
      <c r="O17453"/>
      <c r="P17453"/>
      <c r="S17453"/>
    </row>
    <row r="17454" spans="1:19" x14ac:dyDescent="0.3">
      <c r="A17454" s="25"/>
      <c r="B17454"/>
      <c r="C17454"/>
      <c r="D17454"/>
      <c r="E17454"/>
      <c r="F17454"/>
      <c r="G17454"/>
      <c r="H17454" s="14"/>
      <c r="I17454" s="14"/>
      <c r="K17454"/>
      <c r="L17454"/>
      <c r="M17454"/>
      <c r="N17454"/>
      <c r="O17454"/>
      <c r="P17454"/>
      <c r="S17454"/>
    </row>
    <row r="17455" spans="1:19" x14ac:dyDescent="0.3">
      <c r="A17455" s="25"/>
      <c r="B17455"/>
      <c r="C17455"/>
      <c r="D17455"/>
      <c r="E17455"/>
      <c r="F17455"/>
      <c r="G17455"/>
      <c r="H17455" s="14"/>
      <c r="I17455" s="14"/>
      <c r="K17455"/>
      <c r="L17455"/>
      <c r="M17455"/>
      <c r="N17455"/>
      <c r="O17455"/>
      <c r="P17455"/>
      <c r="S17455"/>
    </row>
    <row r="17456" spans="1:19" x14ac:dyDescent="0.3">
      <c r="A17456" s="25"/>
      <c r="B17456"/>
      <c r="C17456"/>
      <c r="D17456"/>
      <c r="E17456"/>
      <c r="F17456"/>
      <c r="G17456"/>
      <c r="H17456" s="14"/>
      <c r="I17456" s="14"/>
      <c r="K17456"/>
      <c r="L17456"/>
      <c r="M17456"/>
      <c r="N17456"/>
      <c r="O17456"/>
      <c r="P17456"/>
      <c r="S17456"/>
    </row>
    <row r="17457" spans="1:20" x14ac:dyDescent="0.3">
      <c r="A17457" s="25"/>
      <c r="B17457"/>
      <c r="C17457"/>
      <c r="D17457"/>
      <c r="E17457"/>
      <c r="F17457"/>
      <c r="G17457"/>
      <c r="H17457" s="14"/>
      <c r="I17457" s="14"/>
      <c r="K17457"/>
      <c r="L17457"/>
      <c r="M17457"/>
      <c r="N17457"/>
      <c r="O17457"/>
      <c r="P17457"/>
      <c r="S17457"/>
    </row>
    <row r="17458" spans="1:20" x14ac:dyDescent="0.3">
      <c r="A17458" s="25"/>
      <c r="B17458"/>
      <c r="C17458"/>
      <c r="D17458"/>
      <c r="E17458"/>
      <c r="F17458"/>
      <c r="G17458"/>
      <c r="H17458" s="14"/>
      <c r="I17458" s="14"/>
      <c r="K17458"/>
      <c r="L17458"/>
      <c r="M17458"/>
      <c r="N17458"/>
      <c r="O17458"/>
      <c r="P17458"/>
      <c r="S17458"/>
    </row>
    <row r="17459" spans="1:20" x14ac:dyDescent="0.3">
      <c r="A17459" s="25"/>
      <c r="B17459"/>
      <c r="C17459"/>
      <c r="D17459"/>
      <c r="E17459"/>
      <c r="F17459"/>
      <c r="G17459"/>
      <c r="H17459" s="14"/>
      <c r="I17459" s="14"/>
      <c r="K17459"/>
      <c r="L17459"/>
      <c r="M17459"/>
      <c r="N17459"/>
      <c r="O17459"/>
      <c r="P17459"/>
      <c r="S17459"/>
    </row>
    <row r="17460" spans="1:20" x14ac:dyDescent="0.3">
      <c r="A17460" s="25"/>
      <c r="B17460"/>
      <c r="C17460"/>
      <c r="D17460"/>
      <c r="E17460"/>
      <c r="F17460"/>
      <c r="G17460"/>
      <c r="H17460" s="14"/>
      <c r="I17460"/>
      <c r="K17460"/>
      <c r="L17460"/>
      <c r="M17460"/>
      <c r="N17460"/>
      <c r="O17460"/>
      <c r="P17460"/>
      <c r="S17460"/>
    </row>
    <row r="17461" spans="1:20" x14ac:dyDescent="0.3">
      <c r="A17461" s="25"/>
      <c r="B17461"/>
      <c r="C17461"/>
      <c r="D17461"/>
      <c r="E17461"/>
      <c r="F17461"/>
      <c r="G17461"/>
      <c r="H17461" s="26"/>
      <c r="I17461" s="26"/>
      <c r="K17461"/>
      <c r="L17461"/>
      <c r="M17461"/>
      <c r="N17461"/>
      <c r="O17461"/>
      <c r="P17461"/>
      <c r="S17461"/>
    </row>
    <row r="17462" spans="1:20" x14ac:dyDescent="0.3">
      <c r="A17462" s="25"/>
      <c r="B17462"/>
      <c r="C17462"/>
      <c r="D17462"/>
      <c r="E17462"/>
      <c r="F17462"/>
      <c r="G17462"/>
      <c r="H17462" s="26"/>
      <c r="I17462" s="26"/>
      <c r="K17462"/>
      <c r="L17462"/>
      <c r="M17462"/>
      <c r="N17462"/>
      <c r="O17462"/>
      <c r="P17462"/>
      <c r="S17462"/>
    </row>
    <row r="17463" spans="1:20" x14ac:dyDescent="0.3">
      <c r="A17463" s="25"/>
      <c r="B17463"/>
      <c r="C17463"/>
      <c r="D17463"/>
      <c r="E17463"/>
      <c r="F17463"/>
      <c r="G17463"/>
      <c r="H17463" s="26"/>
      <c r="I17463" s="26"/>
      <c r="K17463"/>
      <c r="L17463"/>
      <c r="M17463"/>
      <c r="N17463"/>
      <c r="O17463"/>
      <c r="P17463"/>
      <c r="S17463"/>
      <c r="T17463" s="7"/>
    </row>
    <row r="17464" spans="1:20" x14ac:dyDescent="0.3">
      <c r="A17464" s="25"/>
      <c r="B17464"/>
      <c r="C17464"/>
      <c r="D17464"/>
      <c r="E17464"/>
      <c r="F17464"/>
      <c r="G17464"/>
      <c r="H17464" s="26"/>
      <c r="I17464" s="26"/>
      <c r="K17464"/>
      <c r="L17464"/>
      <c r="M17464"/>
      <c r="N17464"/>
      <c r="O17464"/>
      <c r="P17464"/>
      <c r="S17464"/>
    </row>
    <row r="17465" spans="1:20" x14ac:dyDescent="0.3">
      <c r="A17465" s="25"/>
      <c r="B17465"/>
      <c r="C17465"/>
      <c r="D17465"/>
      <c r="E17465"/>
      <c r="F17465"/>
      <c r="G17465"/>
      <c r="H17465" s="26"/>
      <c r="I17465" s="26"/>
      <c r="K17465"/>
      <c r="L17465"/>
      <c r="M17465"/>
      <c r="N17465"/>
      <c r="O17465"/>
      <c r="P17465"/>
      <c r="S17465"/>
    </row>
    <row r="17466" spans="1:20" x14ac:dyDescent="0.3">
      <c r="A17466" s="25"/>
      <c r="B17466"/>
      <c r="C17466"/>
      <c r="D17466"/>
      <c r="E17466"/>
      <c r="F17466"/>
      <c r="G17466"/>
      <c r="H17466"/>
      <c r="I17466" s="14"/>
      <c r="K17466"/>
      <c r="L17466"/>
      <c r="M17466"/>
      <c r="N17466"/>
      <c r="O17466"/>
      <c r="P17466"/>
      <c r="S17466"/>
    </row>
    <row r="17467" spans="1:20" x14ac:dyDescent="0.3">
      <c r="A17467" s="25"/>
      <c r="B17467"/>
      <c r="C17467"/>
      <c r="D17467"/>
      <c r="E17467"/>
      <c r="F17467"/>
      <c r="G17467"/>
      <c r="H17467" s="14"/>
      <c r="I17467"/>
      <c r="K17467"/>
      <c r="L17467"/>
      <c r="M17467"/>
      <c r="N17467"/>
      <c r="O17467"/>
      <c r="P17467"/>
      <c r="S17467"/>
    </row>
    <row r="17468" spans="1:20" x14ac:dyDescent="0.3">
      <c r="A17468" s="25"/>
      <c r="B17468"/>
      <c r="C17468"/>
      <c r="D17468"/>
      <c r="E17468"/>
      <c r="F17468"/>
      <c r="G17468"/>
      <c r="H17468" s="14"/>
      <c r="I17468" s="14"/>
      <c r="K17468"/>
      <c r="L17468"/>
      <c r="M17468"/>
      <c r="N17468"/>
      <c r="O17468"/>
      <c r="P17468"/>
      <c r="S17468"/>
    </row>
    <row r="17469" spans="1:20" x14ac:dyDescent="0.3">
      <c r="A17469" s="25"/>
      <c r="B17469"/>
      <c r="C17469"/>
      <c r="D17469"/>
      <c r="E17469"/>
      <c r="F17469"/>
      <c r="G17469"/>
      <c r="H17469" s="14"/>
      <c r="I17469" s="14"/>
      <c r="K17469"/>
      <c r="L17469"/>
      <c r="M17469"/>
      <c r="N17469"/>
      <c r="O17469"/>
      <c r="P17469"/>
      <c r="S17469"/>
    </row>
    <row r="17470" spans="1:20" x14ac:dyDescent="0.3">
      <c r="A17470" s="25"/>
      <c r="B17470"/>
      <c r="C17470"/>
      <c r="D17470"/>
      <c r="E17470"/>
      <c r="F17470"/>
      <c r="G17470"/>
      <c r="H17470" s="14"/>
      <c r="I17470" s="14"/>
      <c r="K17470"/>
      <c r="L17470"/>
      <c r="M17470"/>
      <c r="N17470"/>
      <c r="O17470"/>
      <c r="P17470"/>
      <c r="S17470"/>
    </row>
    <row r="17471" spans="1:20" x14ac:dyDescent="0.3">
      <c r="A17471" s="25"/>
      <c r="B17471"/>
      <c r="C17471"/>
      <c r="D17471"/>
      <c r="E17471"/>
      <c r="F17471"/>
      <c r="G17471"/>
      <c r="H17471" s="14"/>
      <c r="I17471" s="14"/>
      <c r="K17471"/>
      <c r="L17471"/>
      <c r="M17471"/>
      <c r="N17471"/>
      <c r="O17471"/>
      <c r="P17471"/>
      <c r="S17471"/>
    </row>
    <row r="17472" spans="1:20" x14ac:dyDescent="0.3">
      <c r="A17472" s="25"/>
      <c r="B17472"/>
      <c r="C17472"/>
      <c r="D17472"/>
      <c r="E17472"/>
      <c r="F17472"/>
      <c r="G17472"/>
      <c r="H17472" s="14"/>
      <c r="I17472" s="14"/>
      <c r="K17472"/>
      <c r="L17472"/>
      <c r="M17472"/>
      <c r="N17472"/>
      <c r="O17472"/>
      <c r="P17472"/>
      <c r="S17472"/>
    </row>
    <row r="17473" spans="1:20" x14ac:dyDescent="0.3">
      <c r="A17473" s="25"/>
      <c r="B17473"/>
      <c r="C17473"/>
      <c r="D17473"/>
      <c r="E17473"/>
      <c r="F17473"/>
      <c r="G17473"/>
      <c r="H17473" s="14"/>
      <c r="I17473" s="14"/>
      <c r="K17473"/>
      <c r="L17473"/>
      <c r="M17473"/>
      <c r="N17473"/>
      <c r="O17473"/>
      <c r="P17473"/>
      <c r="S17473"/>
    </row>
    <row r="17474" spans="1:20" x14ac:dyDescent="0.3">
      <c r="A17474" s="25"/>
      <c r="B17474"/>
      <c r="C17474"/>
      <c r="D17474"/>
      <c r="E17474"/>
      <c r="F17474"/>
      <c r="G17474"/>
      <c r="H17474" s="14"/>
      <c r="I17474" s="14"/>
      <c r="K17474"/>
      <c r="L17474"/>
      <c r="M17474"/>
      <c r="N17474"/>
      <c r="O17474"/>
      <c r="P17474"/>
      <c r="S17474"/>
      <c r="T17474" s="7"/>
    </row>
    <row r="17475" spans="1:20" x14ac:dyDescent="0.3">
      <c r="A17475" s="25"/>
      <c r="B17475"/>
      <c r="C17475"/>
      <c r="D17475"/>
      <c r="E17475"/>
      <c r="F17475"/>
      <c r="G17475"/>
      <c r="H17475" s="14"/>
      <c r="I17475" s="14"/>
      <c r="K17475"/>
      <c r="L17475"/>
      <c r="M17475"/>
      <c r="N17475"/>
      <c r="O17475"/>
      <c r="P17475"/>
      <c r="S17475"/>
      <c r="T17475" s="7"/>
    </row>
    <row r="17476" spans="1:20" x14ac:dyDescent="0.3">
      <c r="A17476" s="25"/>
      <c r="B17476"/>
      <c r="C17476"/>
      <c r="D17476"/>
      <c r="E17476"/>
      <c r="F17476"/>
      <c r="G17476"/>
      <c r="H17476"/>
      <c r="I17476" s="14"/>
      <c r="K17476"/>
      <c r="L17476"/>
      <c r="M17476"/>
      <c r="N17476"/>
      <c r="O17476"/>
      <c r="P17476"/>
      <c r="S17476"/>
    </row>
    <row r="17477" spans="1:20" x14ac:dyDescent="0.3">
      <c r="A17477" s="25"/>
      <c r="B17477"/>
      <c r="C17477"/>
      <c r="D17477"/>
      <c r="E17477"/>
      <c r="F17477"/>
      <c r="G17477"/>
      <c r="H17477"/>
      <c r="I17477" s="14"/>
      <c r="K17477"/>
      <c r="L17477"/>
      <c r="M17477"/>
      <c r="N17477"/>
      <c r="O17477"/>
      <c r="P17477"/>
      <c r="S17477"/>
    </row>
    <row r="17478" spans="1:20" x14ac:dyDescent="0.3">
      <c r="A17478" s="25"/>
      <c r="B17478"/>
      <c r="C17478"/>
      <c r="D17478"/>
      <c r="E17478"/>
      <c r="F17478"/>
      <c r="G17478"/>
      <c r="H17478"/>
      <c r="I17478" s="14"/>
      <c r="K17478"/>
      <c r="L17478"/>
      <c r="M17478"/>
      <c r="N17478"/>
      <c r="O17478"/>
      <c r="P17478"/>
      <c r="S17478"/>
    </row>
    <row r="17479" spans="1:20" x14ac:dyDescent="0.3">
      <c r="A17479" s="25"/>
      <c r="B17479"/>
      <c r="C17479"/>
      <c r="D17479"/>
      <c r="E17479"/>
      <c r="F17479"/>
      <c r="G17479"/>
      <c r="H17479" s="26"/>
      <c r="I17479" s="26"/>
      <c r="K17479"/>
      <c r="L17479"/>
      <c r="M17479"/>
      <c r="N17479"/>
      <c r="O17479"/>
      <c r="P17479"/>
      <c r="S17479"/>
    </row>
    <row r="17480" spans="1:20" x14ac:dyDescent="0.3">
      <c r="A17480" s="25"/>
      <c r="B17480"/>
      <c r="C17480"/>
      <c r="D17480"/>
      <c r="E17480"/>
      <c r="F17480"/>
      <c r="G17480"/>
      <c r="H17480" s="26"/>
      <c r="I17480" s="26"/>
      <c r="K17480"/>
      <c r="L17480"/>
      <c r="M17480"/>
      <c r="N17480"/>
      <c r="O17480"/>
      <c r="P17480"/>
      <c r="S17480"/>
      <c r="T17480" s="7"/>
    </row>
    <row r="17481" spans="1:20" x14ac:dyDescent="0.3">
      <c r="A17481" s="25"/>
      <c r="B17481"/>
      <c r="C17481"/>
      <c r="D17481"/>
      <c r="E17481"/>
      <c r="F17481"/>
      <c r="G17481"/>
      <c r="H17481" s="26"/>
      <c r="I17481" s="26"/>
      <c r="K17481"/>
      <c r="L17481"/>
      <c r="M17481"/>
      <c r="N17481"/>
      <c r="O17481"/>
      <c r="P17481"/>
      <c r="S17481"/>
    </row>
    <row r="17482" spans="1:20" x14ac:dyDescent="0.3">
      <c r="A17482" s="25"/>
      <c r="B17482"/>
      <c r="C17482"/>
      <c r="D17482"/>
      <c r="E17482"/>
      <c r="F17482"/>
      <c r="G17482"/>
      <c r="H17482" s="26"/>
      <c r="I17482" s="26"/>
      <c r="K17482"/>
      <c r="L17482"/>
      <c r="M17482"/>
      <c r="N17482"/>
      <c r="O17482"/>
      <c r="P17482"/>
      <c r="S17482"/>
    </row>
    <row r="17483" spans="1:20" x14ac:dyDescent="0.3">
      <c r="A17483" s="25"/>
      <c r="B17483"/>
      <c r="C17483"/>
      <c r="D17483"/>
      <c r="E17483"/>
      <c r="F17483"/>
      <c r="G17483"/>
      <c r="H17483" s="26"/>
      <c r="I17483" s="26"/>
      <c r="K17483"/>
      <c r="L17483"/>
      <c r="M17483"/>
      <c r="N17483"/>
      <c r="O17483"/>
      <c r="P17483"/>
      <c r="S17483"/>
    </row>
    <row r="17484" spans="1:20" x14ac:dyDescent="0.3">
      <c r="A17484" s="25"/>
      <c r="B17484"/>
      <c r="C17484"/>
      <c r="D17484"/>
      <c r="E17484"/>
      <c r="F17484"/>
      <c r="G17484"/>
      <c r="H17484"/>
      <c r="I17484" s="14"/>
      <c r="K17484"/>
      <c r="L17484"/>
      <c r="M17484"/>
      <c r="N17484"/>
      <c r="O17484"/>
      <c r="P17484"/>
      <c r="S17484"/>
    </row>
    <row r="17485" spans="1:20" x14ac:dyDescent="0.3">
      <c r="A17485" s="25"/>
      <c r="B17485"/>
      <c r="C17485"/>
      <c r="D17485"/>
      <c r="E17485"/>
      <c r="F17485"/>
      <c r="G17485"/>
      <c r="H17485" s="14"/>
      <c r="I17485" s="14"/>
      <c r="K17485"/>
      <c r="L17485"/>
      <c r="M17485"/>
      <c r="N17485"/>
      <c r="O17485"/>
      <c r="P17485"/>
      <c r="S17485"/>
      <c r="T17485" s="7"/>
    </row>
    <row r="17486" spans="1:20" x14ac:dyDescent="0.3">
      <c r="A17486" s="25"/>
      <c r="B17486"/>
      <c r="C17486"/>
      <c r="D17486"/>
      <c r="E17486"/>
      <c r="F17486"/>
      <c r="G17486"/>
      <c r="H17486" s="14"/>
      <c r="I17486" s="14"/>
      <c r="K17486"/>
      <c r="L17486"/>
      <c r="M17486"/>
      <c r="N17486"/>
      <c r="O17486"/>
      <c r="P17486"/>
      <c r="S17486"/>
    </row>
    <row r="17487" spans="1:20" x14ac:dyDescent="0.3">
      <c r="A17487" s="25"/>
      <c r="B17487"/>
      <c r="C17487"/>
      <c r="D17487"/>
      <c r="E17487"/>
      <c r="F17487"/>
      <c r="G17487"/>
      <c r="H17487" s="14"/>
      <c r="I17487" s="14"/>
      <c r="K17487"/>
      <c r="L17487"/>
      <c r="M17487"/>
      <c r="N17487"/>
      <c r="O17487"/>
      <c r="P17487"/>
      <c r="S17487"/>
    </row>
    <row r="17488" spans="1:20" x14ac:dyDescent="0.3">
      <c r="A17488" s="25"/>
      <c r="B17488"/>
      <c r="C17488"/>
      <c r="D17488"/>
      <c r="E17488"/>
      <c r="F17488"/>
      <c r="G17488"/>
      <c r="H17488" s="14"/>
      <c r="I17488" s="14"/>
      <c r="K17488"/>
      <c r="L17488"/>
      <c r="M17488"/>
      <c r="N17488"/>
      <c r="O17488"/>
      <c r="P17488"/>
      <c r="S17488"/>
    </row>
    <row r="17489" spans="1:20" x14ac:dyDescent="0.3">
      <c r="A17489" s="25"/>
      <c r="B17489"/>
      <c r="C17489"/>
      <c r="D17489"/>
      <c r="E17489"/>
      <c r="F17489"/>
      <c r="G17489"/>
      <c r="H17489" s="14"/>
      <c r="I17489" s="14"/>
      <c r="K17489"/>
      <c r="L17489"/>
      <c r="M17489"/>
      <c r="N17489"/>
      <c r="O17489"/>
      <c r="P17489"/>
      <c r="S17489"/>
    </row>
    <row r="17490" spans="1:20" x14ac:dyDescent="0.3">
      <c r="A17490" s="25"/>
      <c r="B17490"/>
      <c r="C17490"/>
      <c r="D17490"/>
      <c r="E17490"/>
      <c r="F17490"/>
      <c r="G17490"/>
      <c r="H17490" s="14"/>
      <c r="I17490" s="14"/>
      <c r="K17490"/>
      <c r="L17490"/>
      <c r="M17490"/>
      <c r="N17490"/>
      <c r="O17490"/>
      <c r="P17490"/>
      <c r="S17490"/>
    </row>
    <row r="17491" spans="1:20" x14ac:dyDescent="0.3">
      <c r="A17491" s="25"/>
      <c r="B17491"/>
      <c r="C17491"/>
      <c r="D17491"/>
      <c r="E17491"/>
      <c r="F17491"/>
      <c r="G17491"/>
      <c r="H17491" s="14"/>
      <c r="I17491" s="14"/>
      <c r="K17491"/>
      <c r="L17491"/>
      <c r="M17491"/>
      <c r="N17491"/>
      <c r="O17491"/>
      <c r="P17491"/>
      <c r="S17491"/>
    </row>
    <row r="17492" spans="1:20" x14ac:dyDescent="0.3">
      <c r="A17492" s="25"/>
      <c r="B17492"/>
      <c r="C17492"/>
      <c r="D17492"/>
      <c r="E17492"/>
      <c r="F17492"/>
      <c r="G17492"/>
      <c r="H17492" s="14"/>
      <c r="I17492" s="14"/>
      <c r="K17492"/>
      <c r="L17492"/>
      <c r="M17492"/>
      <c r="N17492"/>
      <c r="O17492"/>
      <c r="P17492"/>
      <c r="S17492"/>
      <c r="T17492" s="7"/>
    </row>
    <row r="17493" spans="1:20" x14ac:dyDescent="0.3">
      <c r="A17493" s="25"/>
      <c r="B17493"/>
      <c r="C17493"/>
      <c r="D17493"/>
      <c r="E17493"/>
      <c r="F17493"/>
      <c r="G17493"/>
      <c r="H17493" s="14"/>
      <c r="I17493" s="14"/>
      <c r="K17493"/>
      <c r="L17493"/>
      <c r="M17493"/>
      <c r="N17493"/>
      <c r="O17493"/>
      <c r="P17493"/>
      <c r="S17493"/>
    </row>
    <row r="17494" spans="1:20" x14ac:dyDescent="0.3">
      <c r="A17494" s="25"/>
      <c r="B17494"/>
      <c r="C17494"/>
      <c r="D17494"/>
      <c r="E17494"/>
      <c r="F17494"/>
      <c r="G17494"/>
      <c r="H17494" s="14"/>
      <c r="I17494" s="14"/>
      <c r="K17494"/>
      <c r="L17494"/>
      <c r="M17494"/>
      <c r="N17494"/>
      <c r="O17494"/>
      <c r="P17494"/>
      <c r="S17494"/>
      <c r="T17494" s="7"/>
    </row>
    <row r="17495" spans="1:20" x14ac:dyDescent="0.3">
      <c r="A17495" s="25"/>
      <c r="B17495"/>
      <c r="C17495"/>
      <c r="D17495"/>
      <c r="E17495"/>
      <c r="F17495"/>
      <c r="G17495"/>
      <c r="H17495" s="14"/>
      <c r="I17495" s="14"/>
      <c r="K17495"/>
      <c r="L17495"/>
      <c r="M17495"/>
      <c r="N17495"/>
      <c r="O17495"/>
      <c r="P17495"/>
      <c r="S17495"/>
      <c r="T17495" s="7"/>
    </row>
    <row r="17496" spans="1:20" x14ac:dyDescent="0.3">
      <c r="A17496" s="25"/>
      <c r="B17496"/>
      <c r="C17496"/>
      <c r="D17496"/>
      <c r="E17496"/>
      <c r="F17496"/>
      <c r="G17496"/>
      <c r="H17496"/>
      <c r="I17496" s="14"/>
      <c r="K17496"/>
      <c r="L17496"/>
      <c r="M17496"/>
      <c r="N17496"/>
      <c r="O17496"/>
      <c r="P17496"/>
      <c r="S17496"/>
    </row>
    <row r="17497" spans="1:20" x14ac:dyDescent="0.3">
      <c r="A17497" s="25"/>
      <c r="B17497"/>
      <c r="C17497"/>
      <c r="D17497"/>
      <c r="E17497"/>
      <c r="F17497"/>
      <c r="G17497"/>
      <c r="H17497"/>
      <c r="I17497" s="14"/>
      <c r="K17497"/>
      <c r="L17497"/>
      <c r="M17497"/>
      <c r="N17497"/>
      <c r="O17497"/>
      <c r="P17497"/>
      <c r="S17497"/>
    </row>
    <row r="17498" spans="1:20" x14ac:dyDescent="0.3">
      <c r="A17498" s="25"/>
      <c r="B17498"/>
      <c r="C17498"/>
      <c r="D17498"/>
      <c r="E17498"/>
      <c r="F17498"/>
      <c r="G17498"/>
      <c r="H17498"/>
      <c r="I17498"/>
      <c r="K17498"/>
      <c r="L17498"/>
      <c r="M17498"/>
      <c r="N17498"/>
      <c r="O17498"/>
      <c r="P17498"/>
      <c r="S17498"/>
    </row>
    <row r="17499" spans="1:20" x14ac:dyDescent="0.3">
      <c r="A17499" s="25"/>
      <c r="B17499"/>
      <c r="C17499"/>
      <c r="D17499"/>
      <c r="E17499"/>
      <c r="F17499"/>
      <c r="G17499"/>
      <c r="H17499"/>
      <c r="I17499"/>
      <c r="K17499"/>
      <c r="L17499"/>
      <c r="M17499"/>
      <c r="N17499"/>
      <c r="O17499"/>
      <c r="P17499"/>
      <c r="S17499"/>
    </row>
    <row r="17500" spans="1:20" x14ac:dyDescent="0.3">
      <c r="A17500" s="25"/>
      <c r="B17500"/>
      <c r="C17500"/>
      <c r="D17500"/>
      <c r="E17500"/>
      <c r="F17500"/>
      <c r="G17500"/>
      <c r="H17500" s="14"/>
      <c r="I17500" s="14"/>
      <c r="K17500"/>
      <c r="L17500"/>
      <c r="M17500"/>
      <c r="N17500"/>
      <c r="O17500"/>
      <c r="P17500"/>
      <c r="S17500"/>
      <c r="T17500" s="7"/>
    </row>
    <row r="17501" spans="1:20" x14ac:dyDescent="0.3">
      <c r="A17501" s="25"/>
      <c r="B17501"/>
      <c r="C17501"/>
      <c r="D17501"/>
      <c r="E17501"/>
      <c r="F17501"/>
      <c r="G17501"/>
      <c r="H17501" s="14"/>
      <c r="I17501" s="14"/>
      <c r="K17501"/>
      <c r="L17501"/>
      <c r="M17501"/>
      <c r="N17501"/>
      <c r="O17501"/>
      <c r="P17501"/>
      <c r="S17501"/>
    </row>
    <row r="17502" spans="1:20" x14ac:dyDescent="0.3">
      <c r="A17502" s="25"/>
      <c r="B17502"/>
      <c r="C17502"/>
      <c r="D17502"/>
      <c r="E17502"/>
      <c r="F17502"/>
      <c r="G17502"/>
      <c r="H17502" s="14"/>
      <c r="I17502" s="14"/>
      <c r="K17502"/>
      <c r="L17502"/>
      <c r="M17502"/>
      <c r="N17502"/>
      <c r="O17502"/>
      <c r="P17502"/>
      <c r="S17502"/>
    </row>
    <row r="17503" spans="1:20" x14ac:dyDescent="0.3">
      <c r="A17503" s="25"/>
      <c r="B17503"/>
      <c r="C17503"/>
      <c r="D17503"/>
      <c r="E17503"/>
      <c r="F17503"/>
      <c r="G17503"/>
      <c r="H17503" s="14"/>
      <c r="I17503" s="14"/>
      <c r="K17503"/>
      <c r="L17503"/>
      <c r="M17503"/>
      <c r="N17503"/>
      <c r="O17503"/>
      <c r="P17503"/>
      <c r="S17503"/>
    </row>
    <row r="17504" spans="1:20" x14ac:dyDescent="0.3">
      <c r="A17504" s="25"/>
      <c r="B17504"/>
      <c r="C17504"/>
      <c r="D17504"/>
      <c r="E17504"/>
      <c r="F17504"/>
      <c r="G17504"/>
      <c r="H17504" s="14"/>
      <c r="I17504" s="14"/>
      <c r="K17504"/>
      <c r="L17504"/>
      <c r="M17504"/>
      <c r="N17504"/>
      <c r="O17504"/>
      <c r="P17504"/>
      <c r="S17504"/>
    </row>
    <row r="17505" spans="1:19" x14ac:dyDescent="0.3">
      <c r="A17505" s="25"/>
      <c r="B17505"/>
      <c r="C17505"/>
      <c r="D17505"/>
      <c r="E17505"/>
      <c r="F17505"/>
      <c r="G17505"/>
      <c r="H17505" s="26"/>
      <c r="I17505" s="26"/>
      <c r="K17505"/>
      <c r="L17505"/>
      <c r="M17505"/>
      <c r="N17505"/>
      <c r="O17505"/>
      <c r="P17505"/>
      <c r="S17505"/>
    </row>
    <row r="17506" spans="1:19" x14ac:dyDescent="0.3">
      <c r="A17506" s="25"/>
      <c r="B17506"/>
      <c r="C17506"/>
      <c r="D17506"/>
      <c r="E17506"/>
      <c r="F17506"/>
      <c r="G17506"/>
      <c r="H17506" s="26"/>
      <c r="I17506" s="26"/>
      <c r="K17506"/>
      <c r="L17506"/>
      <c r="M17506"/>
      <c r="N17506"/>
      <c r="O17506"/>
      <c r="P17506"/>
      <c r="S17506"/>
    </row>
    <row r="17507" spans="1:19" x14ac:dyDescent="0.3">
      <c r="A17507" s="25"/>
      <c r="B17507"/>
      <c r="C17507"/>
      <c r="D17507"/>
      <c r="E17507"/>
      <c r="F17507"/>
      <c r="G17507"/>
      <c r="H17507" s="26"/>
      <c r="I17507" s="26"/>
      <c r="K17507"/>
      <c r="L17507"/>
      <c r="M17507"/>
      <c r="N17507"/>
      <c r="O17507"/>
      <c r="P17507"/>
      <c r="S17507"/>
    </row>
    <row r="17508" spans="1:19" x14ac:dyDescent="0.3">
      <c r="A17508" s="25"/>
      <c r="B17508"/>
      <c r="C17508"/>
      <c r="D17508"/>
      <c r="E17508"/>
      <c r="F17508"/>
      <c r="G17508"/>
      <c r="H17508" s="26"/>
      <c r="I17508" s="26"/>
      <c r="K17508"/>
      <c r="L17508"/>
      <c r="M17508"/>
      <c r="N17508"/>
      <c r="O17508"/>
      <c r="P17508"/>
      <c r="S17508"/>
    </row>
    <row r="17509" spans="1:19" x14ac:dyDescent="0.3">
      <c r="A17509" s="25"/>
      <c r="B17509"/>
      <c r="C17509"/>
      <c r="D17509"/>
      <c r="E17509"/>
      <c r="F17509"/>
      <c r="G17509"/>
      <c r="H17509" s="26"/>
      <c r="I17509" s="26"/>
      <c r="K17509"/>
      <c r="L17509"/>
      <c r="M17509"/>
      <c r="N17509"/>
      <c r="O17509"/>
      <c r="P17509"/>
      <c r="S17509"/>
    </row>
    <row r="17510" spans="1:19" x14ac:dyDescent="0.3">
      <c r="A17510" s="25"/>
      <c r="B17510"/>
      <c r="C17510"/>
      <c r="D17510"/>
      <c r="E17510"/>
      <c r="F17510"/>
      <c r="G17510"/>
      <c r="H17510" s="26"/>
      <c r="I17510" s="26"/>
      <c r="K17510"/>
      <c r="L17510"/>
      <c r="M17510"/>
      <c r="N17510"/>
      <c r="O17510"/>
      <c r="P17510"/>
      <c r="S17510"/>
    </row>
    <row r="17511" spans="1:19" x14ac:dyDescent="0.3">
      <c r="A17511" s="25"/>
      <c r="B17511"/>
      <c r="C17511"/>
      <c r="D17511"/>
      <c r="E17511"/>
      <c r="F17511"/>
      <c r="G17511"/>
      <c r="H17511" s="26"/>
      <c r="I17511" s="26"/>
      <c r="K17511"/>
      <c r="L17511"/>
      <c r="M17511"/>
      <c r="N17511"/>
      <c r="O17511"/>
      <c r="P17511"/>
      <c r="S17511"/>
    </row>
    <row r="17512" spans="1:19" x14ac:dyDescent="0.3">
      <c r="A17512" s="25"/>
      <c r="B17512"/>
      <c r="C17512"/>
      <c r="D17512"/>
      <c r="E17512"/>
      <c r="F17512"/>
      <c r="G17512"/>
      <c r="H17512" s="26"/>
      <c r="I17512" s="26"/>
      <c r="K17512"/>
      <c r="L17512"/>
      <c r="M17512"/>
      <c r="N17512"/>
      <c r="O17512"/>
      <c r="P17512"/>
      <c r="S17512"/>
    </row>
    <row r="17513" spans="1:19" x14ac:dyDescent="0.3">
      <c r="A17513" s="25"/>
      <c r="B17513"/>
      <c r="C17513"/>
      <c r="D17513"/>
      <c r="E17513"/>
      <c r="F17513"/>
      <c r="G17513"/>
      <c r="H17513"/>
      <c r="I17513"/>
      <c r="K17513"/>
      <c r="L17513"/>
      <c r="M17513"/>
      <c r="N17513"/>
      <c r="O17513"/>
      <c r="P17513"/>
      <c r="S17513"/>
    </row>
    <row r="17514" spans="1:19" x14ac:dyDescent="0.3">
      <c r="A17514" s="25"/>
      <c r="B17514"/>
      <c r="C17514"/>
      <c r="D17514"/>
      <c r="E17514"/>
      <c r="F17514"/>
      <c r="G17514"/>
      <c r="H17514"/>
      <c r="I17514"/>
      <c r="K17514"/>
      <c r="L17514"/>
      <c r="M17514"/>
      <c r="N17514"/>
      <c r="O17514"/>
      <c r="P17514"/>
      <c r="S17514"/>
    </row>
    <row r="17515" spans="1:19" x14ac:dyDescent="0.3">
      <c r="A17515" s="25"/>
      <c r="B17515"/>
      <c r="C17515"/>
      <c r="D17515"/>
      <c r="E17515"/>
      <c r="F17515"/>
      <c r="G17515"/>
      <c r="H17515"/>
      <c r="I17515"/>
      <c r="K17515"/>
      <c r="L17515"/>
      <c r="M17515"/>
      <c r="N17515"/>
      <c r="O17515"/>
      <c r="P17515"/>
      <c r="S17515"/>
    </row>
    <row r="17516" spans="1:19" x14ac:dyDescent="0.3">
      <c r="A17516" s="25"/>
      <c r="B17516"/>
      <c r="C17516"/>
      <c r="D17516"/>
      <c r="E17516"/>
      <c r="F17516"/>
      <c r="G17516"/>
      <c r="H17516"/>
      <c r="I17516"/>
      <c r="K17516"/>
      <c r="L17516"/>
      <c r="M17516"/>
      <c r="N17516"/>
      <c r="O17516"/>
      <c r="P17516"/>
      <c r="S17516"/>
    </row>
    <row r="17517" spans="1:19" x14ac:dyDescent="0.3">
      <c r="A17517" s="25"/>
      <c r="B17517"/>
      <c r="C17517"/>
      <c r="D17517"/>
      <c r="E17517"/>
      <c r="F17517"/>
      <c r="G17517"/>
      <c r="H17517"/>
      <c r="I17517"/>
      <c r="K17517"/>
      <c r="L17517"/>
      <c r="M17517"/>
      <c r="N17517"/>
      <c r="O17517"/>
      <c r="P17517"/>
      <c r="S17517"/>
    </row>
    <row r="17518" spans="1:19" x14ac:dyDescent="0.3">
      <c r="A17518" s="25"/>
      <c r="B17518"/>
      <c r="C17518"/>
      <c r="D17518"/>
      <c r="E17518"/>
      <c r="F17518"/>
      <c r="G17518"/>
      <c r="H17518" s="14"/>
      <c r="I17518" s="14"/>
      <c r="K17518"/>
      <c r="L17518"/>
      <c r="M17518"/>
      <c r="N17518"/>
      <c r="O17518"/>
      <c r="P17518"/>
      <c r="S17518"/>
    </row>
    <row r="17519" spans="1:19" x14ac:dyDescent="0.3">
      <c r="A17519" s="25"/>
      <c r="B17519"/>
      <c r="C17519"/>
      <c r="D17519"/>
      <c r="E17519"/>
      <c r="F17519"/>
      <c r="G17519"/>
      <c r="H17519"/>
      <c r="I17519"/>
      <c r="K17519"/>
      <c r="L17519"/>
      <c r="M17519"/>
      <c r="N17519"/>
      <c r="O17519"/>
      <c r="P17519"/>
      <c r="S17519"/>
    </row>
    <row r="17520" spans="1:19" x14ac:dyDescent="0.3">
      <c r="A17520" s="25"/>
      <c r="B17520"/>
      <c r="C17520"/>
      <c r="D17520"/>
      <c r="E17520"/>
      <c r="F17520"/>
      <c r="G17520"/>
      <c r="H17520"/>
      <c r="I17520"/>
      <c r="K17520"/>
      <c r="L17520"/>
      <c r="M17520"/>
      <c r="N17520"/>
      <c r="O17520"/>
      <c r="P17520"/>
      <c r="S17520"/>
    </row>
    <row r="17521" spans="1:20" x14ac:dyDescent="0.3">
      <c r="A17521" s="25"/>
      <c r="B17521"/>
      <c r="C17521"/>
      <c r="D17521"/>
      <c r="E17521"/>
      <c r="F17521"/>
      <c r="G17521"/>
      <c r="H17521"/>
      <c r="I17521"/>
      <c r="K17521"/>
      <c r="L17521"/>
      <c r="M17521"/>
      <c r="N17521"/>
      <c r="O17521"/>
      <c r="P17521"/>
      <c r="S17521"/>
    </row>
    <row r="17522" spans="1:20" x14ac:dyDescent="0.3">
      <c r="A17522" s="25"/>
      <c r="B17522"/>
      <c r="C17522"/>
      <c r="D17522"/>
      <c r="E17522"/>
      <c r="F17522"/>
      <c r="G17522"/>
      <c r="H17522" s="14"/>
      <c r="I17522" s="14"/>
      <c r="K17522"/>
      <c r="L17522"/>
      <c r="M17522"/>
      <c r="N17522"/>
      <c r="O17522"/>
      <c r="P17522"/>
      <c r="S17522"/>
      <c r="T17522" s="7"/>
    </row>
    <row r="17523" spans="1:20" x14ac:dyDescent="0.3">
      <c r="A17523" s="25"/>
      <c r="B17523"/>
      <c r="C17523"/>
      <c r="D17523"/>
      <c r="E17523"/>
      <c r="F17523"/>
      <c r="G17523"/>
      <c r="H17523"/>
      <c r="I17523"/>
      <c r="K17523"/>
      <c r="L17523"/>
      <c r="M17523"/>
      <c r="N17523"/>
      <c r="O17523"/>
      <c r="P17523"/>
      <c r="S17523"/>
    </row>
    <row r="17524" spans="1:20" x14ac:dyDescent="0.3">
      <c r="A17524" s="25"/>
      <c r="B17524"/>
      <c r="C17524"/>
      <c r="D17524"/>
      <c r="E17524"/>
      <c r="F17524"/>
      <c r="G17524"/>
      <c r="H17524" s="14"/>
      <c r="I17524" s="14"/>
      <c r="K17524"/>
      <c r="L17524"/>
      <c r="M17524"/>
      <c r="N17524"/>
      <c r="O17524"/>
      <c r="P17524"/>
      <c r="S17524"/>
    </row>
    <row r="17525" spans="1:20" x14ac:dyDescent="0.3">
      <c r="A17525" s="25"/>
      <c r="B17525"/>
      <c r="C17525"/>
      <c r="D17525"/>
      <c r="E17525"/>
      <c r="F17525"/>
      <c r="G17525"/>
      <c r="H17525" s="14"/>
      <c r="I17525" s="14"/>
      <c r="K17525"/>
      <c r="L17525"/>
      <c r="M17525"/>
      <c r="N17525"/>
      <c r="O17525"/>
      <c r="P17525"/>
      <c r="S17525"/>
      <c r="T17525" s="7"/>
    </row>
    <row r="17526" spans="1:20" x14ac:dyDescent="0.3">
      <c r="A17526" s="25"/>
      <c r="B17526"/>
      <c r="C17526"/>
      <c r="D17526"/>
      <c r="E17526"/>
      <c r="F17526"/>
      <c r="G17526"/>
      <c r="H17526" s="14"/>
      <c r="I17526" s="14"/>
      <c r="K17526"/>
      <c r="L17526"/>
      <c r="M17526"/>
      <c r="N17526"/>
      <c r="O17526"/>
      <c r="P17526"/>
      <c r="S17526"/>
      <c r="T17526" s="7"/>
    </row>
    <row r="17527" spans="1:20" x14ac:dyDescent="0.3">
      <c r="A17527" s="25"/>
      <c r="B17527"/>
      <c r="C17527"/>
      <c r="D17527"/>
      <c r="E17527"/>
      <c r="F17527"/>
      <c r="G17527"/>
      <c r="H17527" s="14"/>
      <c r="I17527" s="14"/>
      <c r="K17527"/>
      <c r="L17527"/>
      <c r="M17527"/>
      <c r="N17527"/>
      <c r="O17527"/>
      <c r="P17527"/>
      <c r="S17527"/>
    </row>
    <row r="17528" spans="1:20" x14ac:dyDescent="0.3">
      <c r="A17528" s="25"/>
      <c r="B17528"/>
      <c r="C17528"/>
      <c r="D17528"/>
      <c r="E17528"/>
      <c r="F17528"/>
      <c r="G17528"/>
      <c r="H17528" s="14"/>
      <c r="I17528" s="14"/>
      <c r="K17528"/>
      <c r="L17528"/>
      <c r="M17528"/>
      <c r="N17528"/>
      <c r="O17528"/>
      <c r="P17528"/>
      <c r="S17528"/>
      <c r="T17528" s="7"/>
    </row>
    <row r="17529" spans="1:20" x14ac:dyDescent="0.3">
      <c r="A17529" s="25"/>
      <c r="B17529"/>
      <c r="C17529"/>
      <c r="D17529"/>
      <c r="E17529"/>
      <c r="F17529"/>
      <c r="G17529"/>
      <c r="H17529" s="14"/>
      <c r="I17529" s="14"/>
      <c r="K17529"/>
      <c r="L17529"/>
      <c r="M17529"/>
      <c r="N17529"/>
      <c r="O17529"/>
      <c r="P17529"/>
      <c r="S17529"/>
    </row>
    <row r="17530" spans="1:20" x14ac:dyDescent="0.3">
      <c r="A17530" s="25"/>
      <c r="B17530"/>
      <c r="C17530"/>
      <c r="D17530"/>
      <c r="E17530"/>
      <c r="F17530"/>
      <c r="G17530"/>
      <c r="H17530" s="14"/>
      <c r="I17530" s="14"/>
      <c r="K17530"/>
      <c r="L17530"/>
      <c r="M17530"/>
      <c r="N17530"/>
      <c r="O17530"/>
      <c r="P17530"/>
      <c r="S17530"/>
    </row>
    <row r="17531" spans="1:20" x14ac:dyDescent="0.3">
      <c r="A17531" s="25"/>
      <c r="B17531"/>
      <c r="C17531"/>
      <c r="D17531"/>
      <c r="E17531"/>
      <c r="F17531"/>
      <c r="G17531"/>
      <c r="H17531" s="14"/>
      <c r="I17531" s="14"/>
      <c r="K17531"/>
      <c r="L17531"/>
      <c r="M17531"/>
      <c r="N17531"/>
      <c r="O17531"/>
      <c r="P17531"/>
      <c r="S17531"/>
    </row>
    <row r="17532" spans="1:20" x14ac:dyDescent="0.3">
      <c r="A17532" s="25"/>
      <c r="B17532"/>
      <c r="C17532"/>
      <c r="D17532"/>
      <c r="E17532"/>
      <c r="F17532"/>
      <c r="G17532"/>
      <c r="H17532"/>
      <c r="I17532" s="14"/>
      <c r="K17532"/>
      <c r="L17532"/>
      <c r="M17532"/>
      <c r="N17532"/>
      <c r="O17532"/>
      <c r="P17532"/>
      <c r="S17532"/>
    </row>
    <row r="17533" spans="1:20" x14ac:dyDescent="0.3">
      <c r="A17533" s="25"/>
      <c r="B17533"/>
      <c r="C17533"/>
      <c r="D17533"/>
      <c r="E17533"/>
      <c r="F17533"/>
      <c r="G17533"/>
      <c r="H17533" s="14"/>
      <c r="I17533" s="14"/>
      <c r="K17533"/>
      <c r="L17533"/>
      <c r="M17533"/>
      <c r="N17533"/>
      <c r="O17533"/>
      <c r="P17533"/>
      <c r="S17533"/>
      <c r="T17533" s="7"/>
    </row>
    <row r="17534" spans="1:20" x14ac:dyDescent="0.3">
      <c r="A17534" s="25"/>
      <c r="B17534"/>
      <c r="C17534"/>
      <c r="D17534"/>
      <c r="E17534"/>
      <c r="F17534"/>
      <c r="G17534"/>
      <c r="H17534" s="14"/>
      <c r="I17534" s="14"/>
      <c r="K17534"/>
      <c r="L17534"/>
      <c r="M17534"/>
      <c r="N17534"/>
      <c r="O17534"/>
      <c r="P17534"/>
      <c r="S17534"/>
      <c r="T17534" s="7"/>
    </row>
    <row r="17535" spans="1:20" x14ac:dyDescent="0.3">
      <c r="A17535" s="25"/>
      <c r="B17535"/>
      <c r="C17535"/>
      <c r="D17535"/>
      <c r="E17535"/>
      <c r="F17535"/>
      <c r="G17535"/>
      <c r="H17535"/>
      <c r="I17535" s="14"/>
      <c r="K17535"/>
      <c r="L17535"/>
      <c r="M17535"/>
      <c r="N17535"/>
      <c r="O17535"/>
      <c r="P17535"/>
      <c r="S17535"/>
    </row>
    <row r="17536" spans="1:20" x14ac:dyDescent="0.3">
      <c r="A17536" s="25"/>
      <c r="B17536"/>
      <c r="C17536"/>
      <c r="D17536"/>
      <c r="E17536"/>
      <c r="F17536"/>
      <c r="G17536"/>
      <c r="H17536"/>
      <c r="I17536" s="14"/>
      <c r="K17536"/>
      <c r="L17536"/>
      <c r="M17536"/>
      <c r="N17536"/>
      <c r="O17536"/>
      <c r="P17536"/>
      <c r="S17536"/>
    </row>
    <row r="17537" spans="1:20" x14ac:dyDescent="0.3">
      <c r="A17537" s="25"/>
      <c r="B17537"/>
      <c r="C17537"/>
      <c r="D17537"/>
      <c r="E17537"/>
      <c r="F17537"/>
      <c r="G17537"/>
      <c r="H17537"/>
      <c r="I17537"/>
      <c r="K17537"/>
      <c r="L17537"/>
      <c r="M17537"/>
      <c r="N17537"/>
      <c r="O17537"/>
      <c r="P17537"/>
      <c r="S17537"/>
    </row>
    <row r="17538" spans="1:20" x14ac:dyDescent="0.3">
      <c r="A17538" s="25"/>
      <c r="B17538"/>
      <c r="C17538"/>
      <c r="D17538"/>
      <c r="E17538"/>
      <c r="F17538"/>
      <c r="G17538"/>
      <c r="H17538"/>
      <c r="I17538"/>
      <c r="K17538"/>
      <c r="L17538"/>
      <c r="M17538"/>
      <c r="N17538"/>
      <c r="O17538"/>
      <c r="P17538"/>
      <c r="S17538"/>
    </row>
    <row r="17539" spans="1:20" x14ac:dyDescent="0.3">
      <c r="A17539" s="25"/>
      <c r="B17539"/>
      <c r="C17539"/>
      <c r="D17539"/>
      <c r="E17539"/>
      <c r="F17539"/>
      <c r="G17539"/>
      <c r="H17539"/>
      <c r="I17539"/>
      <c r="K17539"/>
      <c r="L17539"/>
      <c r="M17539"/>
      <c r="N17539"/>
      <c r="O17539"/>
      <c r="P17539"/>
      <c r="S17539"/>
    </row>
    <row r="17540" spans="1:20" x14ac:dyDescent="0.3">
      <c r="A17540" s="25"/>
      <c r="B17540"/>
      <c r="C17540"/>
      <c r="D17540"/>
      <c r="E17540"/>
      <c r="F17540"/>
      <c r="G17540"/>
      <c r="H17540"/>
      <c r="I17540"/>
      <c r="K17540"/>
      <c r="L17540"/>
      <c r="M17540"/>
      <c r="N17540"/>
      <c r="O17540"/>
      <c r="P17540"/>
      <c r="S17540"/>
    </row>
    <row r="17541" spans="1:20" x14ac:dyDescent="0.3">
      <c r="A17541" s="25"/>
      <c r="B17541"/>
      <c r="C17541"/>
      <c r="D17541"/>
      <c r="E17541"/>
      <c r="F17541"/>
      <c r="G17541"/>
      <c r="H17541"/>
      <c r="I17541"/>
      <c r="K17541"/>
      <c r="L17541"/>
      <c r="M17541"/>
      <c r="N17541"/>
      <c r="O17541"/>
      <c r="P17541"/>
      <c r="S17541"/>
    </row>
    <row r="17542" spans="1:20" x14ac:dyDescent="0.3">
      <c r="A17542" s="25"/>
      <c r="B17542"/>
      <c r="C17542"/>
      <c r="D17542"/>
      <c r="E17542"/>
      <c r="F17542"/>
      <c r="G17542"/>
      <c r="H17542"/>
      <c r="I17542"/>
      <c r="K17542"/>
      <c r="L17542"/>
      <c r="M17542"/>
      <c r="N17542"/>
      <c r="O17542"/>
      <c r="P17542"/>
      <c r="S17542"/>
    </row>
    <row r="17543" spans="1:20" x14ac:dyDescent="0.3">
      <c r="A17543" s="25"/>
      <c r="B17543"/>
      <c r="C17543"/>
      <c r="D17543"/>
      <c r="E17543"/>
      <c r="F17543"/>
      <c r="G17543"/>
      <c r="H17543"/>
      <c r="I17543"/>
      <c r="K17543"/>
      <c r="L17543"/>
      <c r="M17543"/>
      <c r="N17543"/>
      <c r="O17543"/>
      <c r="P17543"/>
      <c r="S17543"/>
    </row>
    <row r="17544" spans="1:20" x14ac:dyDescent="0.3">
      <c r="A17544" s="25"/>
      <c r="B17544"/>
      <c r="C17544"/>
      <c r="D17544"/>
      <c r="E17544"/>
      <c r="F17544"/>
      <c r="G17544"/>
      <c r="H17544"/>
      <c r="I17544"/>
      <c r="K17544"/>
      <c r="L17544"/>
      <c r="M17544"/>
      <c r="N17544"/>
      <c r="O17544"/>
      <c r="P17544"/>
      <c r="S17544"/>
    </row>
    <row r="17545" spans="1:20" x14ac:dyDescent="0.3">
      <c r="A17545" s="25"/>
      <c r="B17545"/>
      <c r="C17545"/>
      <c r="D17545"/>
      <c r="E17545"/>
      <c r="F17545"/>
      <c r="G17545"/>
      <c r="H17545" s="26"/>
      <c r="I17545" s="26"/>
      <c r="K17545"/>
      <c r="L17545"/>
      <c r="M17545"/>
      <c r="N17545"/>
      <c r="O17545"/>
      <c r="P17545"/>
      <c r="S17545"/>
    </row>
    <row r="17546" spans="1:20" x14ac:dyDescent="0.3">
      <c r="A17546" s="25"/>
      <c r="B17546"/>
      <c r="C17546"/>
      <c r="D17546"/>
      <c r="E17546"/>
      <c r="F17546"/>
      <c r="G17546"/>
      <c r="H17546" s="26"/>
      <c r="I17546" s="26"/>
      <c r="K17546"/>
      <c r="L17546"/>
      <c r="M17546"/>
      <c r="N17546"/>
      <c r="O17546"/>
      <c r="P17546"/>
      <c r="S17546"/>
      <c r="T17546" s="7"/>
    </row>
    <row r="17547" spans="1:20" x14ac:dyDescent="0.3">
      <c r="A17547" s="25"/>
      <c r="B17547"/>
      <c r="C17547"/>
      <c r="D17547"/>
      <c r="E17547"/>
      <c r="F17547"/>
      <c r="G17547"/>
      <c r="H17547" s="26"/>
      <c r="I17547" s="26"/>
      <c r="K17547"/>
      <c r="L17547"/>
      <c r="M17547"/>
      <c r="N17547"/>
      <c r="O17547"/>
      <c r="P17547"/>
      <c r="S17547"/>
    </row>
    <row r="17548" spans="1:20" x14ac:dyDescent="0.3">
      <c r="A17548" s="25"/>
      <c r="B17548"/>
      <c r="C17548"/>
      <c r="D17548"/>
      <c r="E17548"/>
      <c r="F17548"/>
      <c r="G17548"/>
      <c r="H17548" s="26"/>
      <c r="I17548" s="26"/>
      <c r="K17548"/>
      <c r="L17548"/>
      <c r="M17548"/>
      <c r="N17548"/>
      <c r="O17548"/>
      <c r="P17548"/>
      <c r="S17548"/>
    </row>
    <row r="17549" spans="1:20" x14ac:dyDescent="0.3">
      <c r="A17549" s="25"/>
      <c r="B17549"/>
      <c r="C17549"/>
      <c r="D17549"/>
      <c r="E17549"/>
      <c r="F17549"/>
      <c r="G17549"/>
      <c r="H17549" s="26"/>
      <c r="I17549" s="26"/>
      <c r="K17549"/>
      <c r="L17549"/>
      <c r="M17549"/>
      <c r="N17549"/>
      <c r="O17549"/>
      <c r="P17549"/>
      <c r="S17549"/>
    </row>
    <row r="17550" spans="1:20" x14ac:dyDescent="0.3">
      <c r="A17550" s="25"/>
      <c r="B17550"/>
      <c r="C17550"/>
      <c r="D17550"/>
      <c r="E17550"/>
      <c r="F17550"/>
      <c r="G17550"/>
      <c r="H17550" s="26"/>
      <c r="I17550" s="26"/>
      <c r="K17550"/>
      <c r="L17550"/>
      <c r="M17550"/>
      <c r="N17550"/>
      <c r="O17550"/>
      <c r="P17550"/>
      <c r="S17550"/>
    </row>
    <row r="17551" spans="1:20" x14ac:dyDescent="0.3">
      <c r="A17551" s="25"/>
      <c r="B17551"/>
      <c r="C17551"/>
      <c r="D17551"/>
      <c r="E17551"/>
      <c r="F17551"/>
      <c r="G17551"/>
      <c r="H17551" s="26"/>
      <c r="I17551" s="26"/>
      <c r="K17551"/>
      <c r="L17551"/>
      <c r="M17551"/>
      <c r="N17551"/>
      <c r="O17551"/>
      <c r="P17551"/>
      <c r="S17551"/>
    </row>
    <row r="17552" spans="1:20" x14ac:dyDescent="0.3">
      <c r="A17552" s="25"/>
      <c r="B17552"/>
      <c r="C17552"/>
      <c r="D17552"/>
      <c r="E17552"/>
      <c r="F17552"/>
      <c r="G17552"/>
      <c r="H17552" s="26"/>
      <c r="I17552" s="26"/>
      <c r="K17552"/>
      <c r="L17552"/>
      <c r="M17552"/>
      <c r="N17552"/>
      <c r="O17552"/>
      <c r="P17552"/>
      <c r="S17552"/>
    </row>
    <row r="17553" spans="1:19" x14ac:dyDescent="0.3">
      <c r="A17553" s="25"/>
      <c r="B17553"/>
      <c r="C17553"/>
      <c r="D17553"/>
      <c r="E17553"/>
      <c r="F17553"/>
      <c r="G17553"/>
      <c r="H17553" s="26"/>
      <c r="I17553" s="26"/>
      <c r="K17553"/>
      <c r="L17553"/>
      <c r="M17553"/>
      <c r="N17553"/>
      <c r="O17553"/>
      <c r="P17553"/>
      <c r="S17553"/>
    </row>
    <row r="17554" spans="1:19" x14ac:dyDescent="0.3">
      <c r="A17554" s="25"/>
      <c r="B17554"/>
      <c r="C17554"/>
      <c r="D17554"/>
      <c r="E17554"/>
      <c r="F17554"/>
      <c r="G17554"/>
      <c r="H17554"/>
      <c r="I17554" s="14"/>
      <c r="K17554"/>
      <c r="L17554"/>
      <c r="M17554"/>
      <c r="N17554"/>
      <c r="O17554"/>
      <c r="P17554"/>
      <c r="S17554"/>
    </row>
    <row r="17555" spans="1:19" x14ac:dyDescent="0.3">
      <c r="A17555" s="25"/>
      <c r="B17555"/>
      <c r="C17555"/>
      <c r="D17555"/>
      <c r="E17555"/>
      <c r="F17555"/>
      <c r="G17555"/>
      <c r="H17555"/>
      <c r="I17555" s="14"/>
      <c r="K17555"/>
      <c r="L17555"/>
      <c r="M17555"/>
      <c r="N17555"/>
      <c r="O17555"/>
      <c r="P17555"/>
      <c r="S17555"/>
    </row>
    <row r="17556" spans="1:19" x14ac:dyDescent="0.3">
      <c r="A17556" s="25"/>
      <c r="B17556"/>
      <c r="C17556"/>
      <c r="D17556"/>
      <c r="E17556"/>
      <c r="F17556"/>
      <c r="G17556"/>
      <c r="H17556"/>
      <c r="I17556"/>
      <c r="K17556"/>
      <c r="L17556"/>
      <c r="M17556"/>
      <c r="N17556"/>
      <c r="O17556"/>
      <c r="P17556"/>
      <c r="S17556"/>
    </row>
    <row r="17557" spans="1:19" x14ac:dyDescent="0.3">
      <c r="A17557" s="25"/>
      <c r="B17557"/>
      <c r="C17557"/>
      <c r="D17557"/>
      <c r="E17557"/>
      <c r="F17557"/>
      <c r="G17557"/>
      <c r="H17557"/>
      <c r="I17557"/>
      <c r="K17557"/>
      <c r="L17557"/>
      <c r="M17557"/>
      <c r="N17557"/>
      <c r="O17557"/>
      <c r="P17557"/>
      <c r="S17557"/>
    </row>
    <row r="17558" spans="1:19" x14ac:dyDescent="0.3">
      <c r="A17558" s="25"/>
      <c r="B17558"/>
      <c r="C17558"/>
      <c r="D17558"/>
      <c r="E17558"/>
      <c r="F17558"/>
      <c r="G17558"/>
      <c r="H17558" s="14"/>
      <c r="I17558" s="14"/>
      <c r="K17558"/>
      <c r="L17558"/>
      <c r="M17558"/>
      <c r="N17558"/>
      <c r="O17558"/>
      <c r="P17558"/>
      <c r="S17558"/>
    </row>
    <row r="17559" spans="1:19" x14ac:dyDescent="0.3">
      <c r="A17559" s="25"/>
      <c r="B17559"/>
      <c r="C17559"/>
      <c r="D17559"/>
      <c r="E17559"/>
      <c r="F17559"/>
      <c r="G17559"/>
      <c r="H17559" s="14"/>
      <c r="I17559" s="14"/>
      <c r="K17559"/>
      <c r="L17559"/>
      <c r="M17559"/>
      <c r="N17559"/>
      <c r="O17559"/>
      <c r="P17559"/>
      <c r="S17559"/>
    </row>
    <row r="17560" spans="1:19" x14ac:dyDescent="0.3">
      <c r="A17560" s="25"/>
      <c r="B17560"/>
      <c r="C17560"/>
      <c r="D17560"/>
      <c r="E17560"/>
      <c r="F17560"/>
      <c r="G17560"/>
      <c r="H17560" s="14"/>
      <c r="I17560" s="14"/>
      <c r="K17560"/>
      <c r="L17560"/>
      <c r="M17560"/>
      <c r="N17560"/>
      <c r="O17560"/>
      <c r="P17560"/>
      <c r="S17560"/>
    </row>
    <row r="17561" spans="1:19" x14ac:dyDescent="0.3">
      <c r="A17561" s="25"/>
      <c r="B17561"/>
      <c r="C17561"/>
      <c r="D17561"/>
      <c r="E17561"/>
      <c r="F17561"/>
      <c r="G17561"/>
      <c r="H17561" s="14"/>
      <c r="I17561" s="14"/>
      <c r="K17561"/>
      <c r="L17561"/>
      <c r="M17561"/>
      <c r="N17561"/>
      <c r="O17561"/>
      <c r="P17561"/>
      <c r="S17561"/>
    </row>
    <row r="17562" spans="1:19" x14ac:dyDescent="0.3">
      <c r="A17562" s="25"/>
      <c r="B17562"/>
      <c r="C17562"/>
      <c r="D17562"/>
      <c r="E17562"/>
      <c r="F17562"/>
      <c r="G17562"/>
      <c r="H17562" s="14"/>
      <c r="I17562" s="14"/>
      <c r="K17562"/>
      <c r="L17562"/>
      <c r="M17562"/>
      <c r="N17562"/>
      <c r="O17562"/>
      <c r="P17562"/>
      <c r="S17562"/>
    </row>
    <row r="17563" spans="1:19" x14ac:dyDescent="0.3">
      <c r="A17563" s="25"/>
      <c r="B17563"/>
      <c r="C17563"/>
      <c r="D17563"/>
      <c r="E17563"/>
      <c r="F17563"/>
      <c r="G17563"/>
      <c r="H17563" s="14"/>
      <c r="I17563" s="14"/>
      <c r="K17563"/>
      <c r="L17563"/>
      <c r="M17563"/>
      <c r="N17563"/>
      <c r="O17563"/>
      <c r="P17563"/>
      <c r="S17563"/>
    </row>
    <row r="17564" spans="1:19" x14ac:dyDescent="0.3">
      <c r="A17564" s="25"/>
      <c r="B17564"/>
      <c r="C17564"/>
      <c r="D17564"/>
      <c r="E17564"/>
      <c r="F17564"/>
      <c r="G17564"/>
      <c r="H17564" s="14"/>
      <c r="I17564" s="14"/>
      <c r="K17564"/>
      <c r="L17564"/>
      <c r="M17564"/>
      <c r="N17564"/>
      <c r="O17564"/>
      <c r="P17564"/>
      <c r="S17564"/>
    </row>
    <row r="17565" spans="1:19" x14ac:dyDescent="0.3">
      <c r="A17565" s="25"/>
      <c r="B17565"/>
      <c r="C17565"/>
      <c r="D17565"/>
      <c r="E17565"/>
      <c r="F17565"/>
      <c r="G17565"/>
      <c r="H17565" s="14"/>
      <c r="I17565" s="14"/>
      <c r="K17565"/>
      <c r="L17565"/>
      <c r="M17565"/>
      <c r="N17565"/>
      <c r="O17565"/>
      <c r="P17565"/>
      <c r="S17565"/>
    </row>
    <row r="17566" spans="1:19" x14ac:dyDescent="0.3">
      <c r="A17566" s="25"/>
      <c r="B17566"/>
      <c r="C17566"/>
      <c r="D17566"/>
      <c r="E17566"/>
      <c r="F17566"/>
      <c r="G17566"/>
      <c r="H17566" s="14"/>
      <c r="I17566" s="14"/>
      <c r="K17566"/>
      <c r="L17566"/>
      <c r="M17566"/>
      <c r="N17566"/>
      <c r="O17566"/>
      <c r="P17566"/>
      <c r="S17566"/>
    </row>
    <row r="17567" spans="1:19" x14ac:dyDescent="0.3">
      <c r="A17567" s="25"/>
      <c r="B17567"/>
      <c r="C17567"/>
      <c r="D17567"/>
      <c r="E17567"/>
      <c r="F17567"/>
      <c r="G17567"/>
      <c r="H17567" s="14"/>
      <c r="I17567" s="14"/>
      <c r="K17567"/>
      <c r="L17567"/>
      <c r="M17567"/>
      <c r="N17567"/>
      <c r="O17567"/>
      <c r="P17567"/>
      <c r="S17567"/>
    </row>
    <row r="17568" spans="1:19" x14ac:dyDescent="0.3">
      <c r="A17568" s="25"/>
      <c r="B17568"/>
      <c r="C17568"/>
      <c r="D17568"/>
      <c r="E17568"/>
      <c r="F17568"/>
      <c r="G17568"/>
      <c r="H17568" s="14"/>
      <c r="I17568" s="14"/>
      <c r="K17568"/>
      <c r="L17568"/>
      <c r="M17568"/>
      <c r="N17568"/>
      <c r="O17568"/>
      <c r="P17568"/>
      <c r="S17568"/>
    </row>
    <row r="17569" spans="1:19" x14ac:dyDescent="0.3">
      <c r="A17569" s="25"/>
      <c r="B17569"/>
      <c r="C17569"/>
      <c r="D17569"/>
      <c r="E17569"/>
      <c r="F17569"/>
      <c r="G17569"/>
      <c r="H17569" s="14"/>
      <c r="I17569" s="14"/>
      <c r="K17569"/>
      <c r="L17569"/>
      <c r="M17569"/>
      <c r="N17569"/>
      <c r="O17569"/>
      <c r="P17569"/>
      <c r="S17569"/>
    </row>
    <row r="17570" spans="1:19" x14ac:dyDescent="0.3">
      <c r="A17570" s="25"/>
      <c r="B17570"/>
      <c r="C17570"/>
      <c r="D17570"/>
      <c r="E17570"/>
      <c r="F17570"/>
      <c r="G17570"/>
      <c r="H17570" s="26"/>
      <c r="I17570" s="26"/>
      <c r="K17570"/>
      <c r="L17570"/>
      <c r="M17570"/>
      <c r="N17570"/>
      <c r="O17570"/>
      <c r="P17570"/>
      <c r="S17570"/>
    </row>
    <row r="17571" spans="1:19" x14ac:dyDescent="0.3">
      <c r="A17571" s="25"/>
      <c r="B17571"/>
      <c r="C17571"/>
      <c r="D17571"/>
      <c r="E17571"/>
      <c r="F17571"/>
      <c r="G17571"/>
      <c r="H17571" s="26"/>
      <c r="I17571" s="26"/>
      <c r="K17571"/>
      <c r="L17571"/>
      <c r="M17571"/>
      <c r="N17571"/>
      <c r="O17571"/>
      <c r="P17571"/>
      <c r="S17571"/>
    </row>
    <row r="17572" spans="1:19" x14ac:dyDescent="0.3">
      <c r="A17572" s="25"/>
      <c r="B17572"/>
      <c r="C17572"/>
      <c r="D17572"/>
      <c r="E17572"/>
      <c r="F17572"/>
      <c r="G17572"/>
      <c r="H17572" s="26"/>
      <c r="I17572" s="26"/>
      <c r="K17572"/>
      <c r="L17572"/>
      <c r="M17572"/>
      <c r="N17572"/>
      <c r="O17572"/>
      <c r="P17572"/>
      <c r="S17572"/>
    </row>
    <row r="17573" spans="1:19" x14ac:dyDescent="0.3">
      <c r="A17573" s="25"/>
      <c r="B17573"/>
      <c r="C17573"/>
      <c r="D17573"/>
      <c r="E17573"/>
      <c r="F17573"/>
      <c r="G17573"/>
      <c r="H17573" s="26"/>
      <c r="I17573" s="26"/>
      <c r="K17573"/>
      <c r="L17573"/>
      <c r="M17573"/>
      <c r="N17573"/>
      <c r="O17573"/>
      <c r="P17573"/>
      <c r="S17573"/>
    </row>
    <row r="17574" spans="1:19" x14ac:dyDescent="0.3">
      <c r="A17574" s="25"/>
      <c r="B17574"/>
      <c r="C17574"/>
      <c r="D17574"/>
      <c r="E17574"/>
      <c r="F17574"/>
      <c r="G17574"/>
      <c r="H17574" s="26"/>
      <c r="I17574" s="26"/>
      <c r="K17574"/>
      <c r="L17574"/>
      <c r="M17574"/>
      <c r="N17574"/>
      <c r="O17574"/>
      <c r="P17574"/>
      <c r="S17574"/>
    </row>
    <row r="17575" spans="1:19" x14ac:dyDescent="0.3">
      <c r="A17575" s="25"/>
      <c r="B17575"/>
      <c r="C17575"/>
      <c r="D17575"/>
      <c r="E17575"/>
      <c r="F17575"/>
      <c r="G17575"/>
      <c r="H17575" s="26"/>
      <c r="I17575" s="26"/>
      <c r="K17575"/>
      <c r="L17575"/>
      <c r="M17575"/>
      <c r="N17575"/>
      <c r="O17575"/>
      <c r="P17575"/>
      <c r="S17575"/>
    </row>
    <row r="17576" spans="1:19" x14ac:dyDescent="0.3">
      <c r="A17576" s="25"/>
      <c r="B17576"/>
      <c r="C17576"/>
      <c r="D17576"/>
      <c r="E17576"/>
      <c r="F17576"/>
      <c r="G17576"/>
      <c r="H17576" s="26"/>
      <c r="I17576" s="26"/>
      <c r="K17576"/>
      <c r="L17576"/>
      <c r="M17576"/>
      <c r="N17576"/>
      <c r="O17576"/>
      <c r="P17576"/>
      <c r="S17576"/>
    </row>
    <row r="17577" spans="1:19" x14ac:dyDescent="0.3">
      <c r="A17577" s="25"/>
      <c r="B17577"/>
      <c r="C17577"/>
      <c r="D17577"/>
      <c r="E17577"/>
      <c r="F17577"/>
      <c r="G17577"/>
      <c r="H17577" s="26"/>
      <c r="I17577" s="26"/>
      <c r="K17577"/>
      <c r="L17577"/>
      <c r="M17577"/>
      <c r="N17577"/>
      <c r="O17577"/>
      <c r="P17577"/>
      <c r="S17577"/>
    </row>
    <row r="17578" spans="1:19" x14ac:dyDescent="0.3">
      <c r="A17578" s="25"/>
      <c r="B17578"/>
      <c r="C17578"/>
      <c r="D17578"/>
      <c r="E17578"/>
      <c r="F17578"/>
      <c r="G17578"/>
      <c r="H17578"/>
      <c r="I17578"/>
      <c r="K17578"/>
      <c r="L17578"/>
      <c r="M17578"/>
      <c r="N17578"/>
      <c r="O17578"/>
      <c r="P17578"/>
      <c r="S17578"/>
    </row>
    <row r="17579" spans="1:19" x14ac:dyDescent="0.3">
      <c r="A17579" s="25"/>
      <c r="B17579"/>
      <c r="C17579"/>
      <c r="D17579"/>
      <c r="E17579"/>
      <c r="F17579"/>
      <c r="G17579"/>
      <c r="H17579"/>
      <c r="I17579"/>
      <c r="K17579"/>
      <c r="L17579"/>
      <c r="M17579"/>
      <c r="N17579"/>
      <c r="O17579"/>
      <c r="P17579"/>
      <c r="S17579"/>
    </row>
    <row r="17580" spans="1:19" x14ac:dyDescent="0.3">
      <c r="A17580" s="25"/>
      <c r="B17580"/>
      <c r="C17580"/>
      <c r="D17580"/>
      <c r="E17580"/>
      <c r="F17580"/>
      <c r="G17580"/>
      <c r="H17580"/>
      <c r="I17580"/>
      <c r="K17580"/>
      <c r="L17580"/>
      <c r="M17580"/>
      <c r="N17580"/>
      <c r="O17580"/>
      <c r="P17580"/>
      <c r="S17580"/>
    </row>
    <row r="17581" spans="1:19" x14ac:dyDescent="0.3">
      <c r="A17581" s="25"/>
      <c r="B17581"/>
      <c r="C17581"/>
      <c r="D17581"/>
      <c r="E17581"/>
      <c r="F17581"/>
      <c r="G17581"/>
      <c r="H17581"/>
      <c r="I17581"/>
      <c r="K17581"/>
      <c r="L17581"/>
      <c r="M17581"/>
      <c r="N17581"/>
      <c r="O17581"/>
      <c r="P17581"/>
      <c r="S17581"/>
    </row>
    <row r="17582" spans="1:19" x14ac:dyDescent="0.3">
      <c r="A17582" s="25"/>
      <c r="B17582"/>
      <c r="C17582"/>
      <c r="D17582"/>
      <c r="E17582"/>
      <c r="F17582"/>
      <c r="G17582"/>
      <c r="H17582"/>
      <c r="I17582"/>
      <c r="K17582"/>
      <c r="L17582"/>
      <c r="M17582"/>
      <c r="N17582"/>
      <c r="O17582"/>
      <c r="P17582"/>
      <c r="S17582"/>
    </row>
    <row r="17583" spans="1:19" x14ac:dyDescent="0.3">
      <c r="A17583" s="25"/>
      <c r="B17583"/>
      <c r="C17583"/>
      <c r="D17583"/>
      <c r="E17583"/>
      <c r="F17583"/>
      <c r="G17583"/>
      <c r="H17583"/>
      <c r="I17583"/>
      <c r="K17583"/>
      <c r="L17583"/>
      <c r="M17583"/>
      <c r="N17583"/>
      <c r="O17583"/>
      <c r="P17583"/>
      <c r="S17583"/>
    </row>
    <row r="17584" spans="1:19" x14ac:dyDescent="0.3">
      <c r="A17584" s="25"/>
      <c r="B17584"/>
      <c r="C17584"/>
      <c r="D17584"/>
      <c r="E17584"/>
      <c r="F17584"/>
      <c r="G17584"/>
      <c r="H17584" s="14"/>
      <c r="I17584" s="14"/>
      <c r="K17584"/>
      <c r="L17584"/>
      <c r="M17584"/>
      <c r="N17584"/>
      <c r="O17584"/>
      <c r="P17584"/>
      <c r="S17584"/>
    </row>
    <row r="17585" spans="1:19" x14ac:dyDescent="0.3">
      <c r="A17585" s="25"/>
      <c r="B17585"/>
      <c r="C17585"/>
      <c r="D17585"/>
      <c r="E17585"/>
      <c r="F17585"/>
      <c r="G17585"/>
      <c r="H17585" s="14"/>
      <c r="I17585" s="14"/>
      <c r="K17585"/>
      <c r="L17585"/>
      <c r="M17585"/>
      <c r="N17585"/>
      <c r="O17585"/>
      <c r="P17585"/>
      <c r="S17585"/>
    </row>
    <row r="17586" spans="1:19" x14ac:dyDescent="0.3">
      <c r="A17586" s="25"/>
      <c r="B17586"/>
      <c r="C17586"/>
      <c r="D17586"/>
      <c r="E17586"/>
      <c r="F17586"/>
      <c r="G17586"/>
      <c r="H17586" s="14"/>
      <c r="I17586" s="14"/>
      <c r="K17586"/>
      <c r="L17586"/>
      <c r="M17586"/>
      <c r="N17586"/>
      <c r="O17586"/>
      <c r="P17586"/>
      <c r="S17586"/>
    </row>
    <row r="17587" spans="1:19" x14ac:dyDescent="0.3">
      <c r="A17587" s="25"/>
      <c r="B17587"/>
      <c r="C17587"/>
      <c r="D17587"/>
      <c r="E17587"/>
      <c r="F17587"/>
      <c r="G17587"/>
      <c r="H17587" s="14"/>
      <c r="I17587" s="14"/>
      <c r="K17587"/>
      <c r="L17587"/>
      <c r="M17587"/>
      <c r="N17587"/>
      <c r="O17587"/>
      <c r="P17587"/>
      <c r="S17587"/>
    </row>
    <row r="17588" spans="1:19" x14ac:dyDescent="0.3">
      <c r="A17588" s="25"/>
      <c r="B17588"/>
      <c r="C17588"/>
      <c r="D17588"/>
      <c r="E17588"/>
      <c r="F17588"/>
      <c r="G17588"/>
      <c r="H17588"/>
      <c r="I17588"/>
      <c r="K17588"/>
      <c r="L17588"/>
      <c r="M17588"/>
      <c r="N17588"/>
      <c r="O17588"/>
      <c r="P17588"/>
      <c r="S17588"/>
    </row>
    <row r="17589" spans="1:19" x14ac:dyDescent="0.3">
      <c r="A17589" s="25"/>
      <c r="B17589"/>
      <c r="C17589"/>
      <c r="D17589"/>
      <c r="E17589"/>
      <c r="F17589"/>
      <c r="G17589"/>
      <c r="H17589"/>
      <c r="I17589"/>
      <c r="K17589"/>
      <c r="L17589"/>
      <c r="M17589"/>
      <c r="N17589"/>
      <c r="O17589"/>
      <c r="P17589"/>
      <c r="S17589"/>
    </row>
    <row r="17590" spans="1:19" x14ac:dyDescent="0.3">
      <c r="A17590" s="25"/>
      <c r="B17590"/>
      <c r="C17590"/>
      <c r="D17590"/>
      <c r="E17590"/>
      <c r="F17590"/>
      <c r="G17590"/>
      <c r="H17590"/>
      <c r="I17590" s="14"/>
      <c r="K17590"/>
      <c r="L17590"/>
      <c r="M17590"/>
      <c r="N17590"/>
      <c r="O17590"/>
      <c r="P17590"/>
      <c r="S17590"/>
    </row>
    <row r="17591" spans="1:19" x14ac:dyDescent="0.3">
      <c r="A17591" s="25"/>
      <c r="B17591"/>
      <c r="C17591"/>
      <c r="D17591"/>
      <c r="E17591"/>
      <c r="F17591"/>
      <c r="G17591"/>
      <c r="H17591"/>
      <c r="I17591"/>
      <c r="K17591"/>
      <c r="L17591"/>
      <c r="M17591"/>
      <c r="N17591"/>
      <c r="O17591"/>
      <c r="P17591"/>
      <c r="S17591"/>
    </row>
    <row r="17592" spans="1:19" x14ac:dyDescent="0.3">
      <c r="A17592" s="25"/>
      <c r="B17592"/>
      <c r="C17592"/>
      <c r="D17592"/>
      <c r="E17592"/>
      <c r="F17592"/>
      <c r="G17592"/>
      <c r="H17592"/>
      <c r="I17592"/>
      <c r="K17592"/>
      <c r="L17592"/>
      <c r="M17592"/>
      <c r="N17592"/>
      <c r="O17592"/>
      <c r="P17592"/>
      <c r="S17592"/>
    </row>
    <row r="17593" spans="1:19" x14ac:dyDescent="0.3">
      <c r="A17593" s="25"/>
      <c r="B17593"/>
      <c r="C17593"/>
      <c r="D17593"/>
      <c r="E17593"/>
      <c r="F17593"/>
      <c r="G17593"/>
      <c r="H17593"/>
      <c r="I17593"/>
      <c r="K17593"/>
      <c r="L17593"/>
      <c r="M17593"/>
      <c r="N17593"/>
      <c r="O17593"/>
      <c r="P17593"/>
      <c r="S17593"/>
    </row>
    <row r="17594" spans="1:19" x14ac:dyDescent="0.3">
      <c r="A17594" s="25"/>
      <c r="B17594"/>
      <c r="C17594"/>
      <c r="D17594"/>
      <c r="E17594"/>
      <c r="F17594"/>
      <c r="G17594"/>
      <c r="H17594" s="26"/>
      <c r="I17594" s="26"/>
      <c r="K17594"/>
      <c r="L17594"/>
      <c r="M17594"/>
      <c r="N17594"/>
      <c r="O17594"/>
      <c r="P17594"/>
      <c r="S17594"/>
    </row>
    <row r="17595" spans="1:19" x14ac:dyDescent="0.3">
      <c r="A17595" s="25"/>
      <c r="B17595"/>
      <c r="C17595"/>
      <c r="D17595"/>
      <c r="E17595"/>
      <c r="F17595"/>
      <c r="G17595"/>
      <c r="H17595" s="26"/>
      <c r="I17595" s="26"/>
      <c r="K17595"/>
      <c r="L17595"/>
      <c r="M17595"/>
      <c r="N17595"/>
      <c r="O17595"/>
      <c r="P17595"/>
      <c r="S17595"/>
    </row>
    <row r="17596" spans="1:19" x14ac:dyDescent="0.3">
      <c r="A17596" s="25"/>
      <c r="B17596"/>
      <c r="C17596"/>
      <c r="D17596"/>
      <c r="E17596"/>
      <c r="F17596"/>
      <c r="G17596"/>
      <c r="H17596" s="26"/>
      <c r="I17596" s="26"/>
      <c r="K17596"/>
      <c r="L17596"/>
      <c r="M17596"/>
      <c r="N17596"/>
      <c r="O17596"/>
      <c r="P17596"/>
      <c r="S17596"/>
    </row>
    <row r="17597" spans="1:19" x14ac:dyDescent="0.3">
      <c r="A17597" s="25"/>
      <c r="B17597"/>
      <c r="C17597"/>
      <c r="D17597"/>
      <c r="E17597"/>
      <c r="F17597"/>
      <c r="G17597"/>
      <c r="H17597" s="26"/>
      <c r="I17597" s="26"/>
      <c r="K17597"/>
      <c r="L17597"/>
      <c r="M17597"/>
      <c r="N17597"/>
      <c r="O17597"/>
      <c r="P17597"/>
      <c r="S17597"/>
    </row>
    <row r="17598" spans="1:19" x14ac:dyDescent="0.3">
      <c r="A17598" s="25"/>
      <c r="B17598"/>
      <c r="C17598"/>
      <c r="D17598"/>
      <c r="E17598"/>
      <c r="F17598"/>
      <c r="G17598"/>
      <c r="H17598" s="26"/>
      <c r="I17598" s="26"/>
      <c r="K17598"/>
      <c r="L17598"/>
      <c r="M17598"/>
      <c r="N17598"/>
      <c r="O17598"/>
      <c r="P17598"/>
      <c r="S17598"/>
    </row>
    <row r="17599" spans="1:19" x14ac:dyDescent="0.3">
      <c r="A17599" s="25"/>
      <c r="B17599"/>
      <c r="C17599"/>
      <c r="D17599"/>
      <c r="E17599"/>
      <c r="F17599"/>
      <c r="G17599"/>
      <c r="H17599" s="26"/>
      <c r="I17599" s="26"/>
      <c r="K17599"/>
      <c r="L17599"/>
      <c r="M17599"/>
      <c r="N17599"/>
      <c r="O17599"/>
      <c r="P17599"/>
      <c r="S17599"/>
    </row>
    <row r="17600" spans="1:19" x14ac:dyDescent="0.3">
      <c r="A17600" s="25"/>
      <c r="B17600"/>
      <c r="C17600"/>
      <c r="D17600"/>
      <c r="E17600"/>
      <c r="F17600"/>
      <c r="G17600"/>
      <c r="H17600" s="26"/>
      <c r="I17600" s="26"/>
      <c r="K17600"/>
      <c r="L17600"/>
      <c r="M17600"/>
      <c r="N17600"/>
      <c r="O17600"/>
      <c r="P17600"/>
      <c r="S17600"/>
    </row>
    <row r="17601" spans="1:20" x14ac:dyDescent="0.3">
      <c r="A17601" s="25"/>
      <c r="B17601"/>
      <c r="C17601"/>
      <c r="D17601"/>
      <c r="E17601"/>
      <c r="F17601"/>
      <c r="G17601"/>
      <c r="H17601" s="26"/>
      <c r="I17601" s="26"/>
      <c r="K17601"/>
      <c r="L17601"/>
      <c r="M17601"/>
      <c r="N17601"/>
      <c r="O17601"/>
      <c r="P17601"/>
      <c r="S17601"/>
    </row>
    <row r="17602" spans="1:20" x14ac:dyDescent="0.3">
      <c r="A17602" s="25"/>
      <c r="B17602"/>
      <c r="C17602"/>
      <c r="D17602"/>
      <c r="E17602"/>
      <c r="F17602"/>
      <c r="G17602"/>
      <c r="H17602"/>
      <c r="I17602"/>
      <c r="K17602"/>
      <c r="L17602"/>
      <c r="M17602"/>
      <c r="N17602"/>
      <c r="O17602"/>
      <c r="P17602"/>
      <c r="S17602"/>
    </row>
    <row r="17603" spans="1:20" x14ac:dyDescent="0.3">
      <c r="A17603" s="25"/>
      <c r="B17603"/>
      <c r="C17603"/>
      <c r="D17603"/>
      <c r="E17603"/>
      <c r="F17603"/>
      <c r="G17603"/>
      <c r="H17603"/>
      <c r="I17603"/>
      <c r="K17603"/>
      <c r="L17603"/>
      <c r="M17603"/>
      <c r="N17603"/>
      <c r="O17603"/>
      <c r="P17603"/>
      <c r="S17603"/>
    </row>
    <row r="17604" spans="1:20" x14ac:dyDescent="0.3">
      <c r="A17604" s="25"/>
      <c r="B17604"/>
      <c r="C17604"/>
      <c r="D17604"/>
      <c r="E17604"/>
      <c r="F17604"/>
      <c r="G17604"/>
      <c r="H17604"/>
      <c r="I17604"/>
      <c r="K17604"/>
      <c r="L17604"/>
      <c r="M17604"/>
      <c r="N17604"/>
      <c r="O17604"/>
      <c r="P17604"/>
      <c r="S17604"/>
    </row>
    <row r="17605" spans="1:20" x14ac:dyDescent="0.3">
      <c r="A17605" s="25"/>
      <c r="B17605"/>
      <c r="C17605"/>
      <c r="D17605"/>
      <c r="E17605"/>
      <c r="F17605"/>
      <c r="G17605"/>
      <c r="H17605"/>
      <c r="I17605"/>
      <c r="K17605"/>
      <c r="L17605"/>
      <c r="M17605"/>
      <c r="N17605"/>
      <c r="O17605"/>
      <c r="P17605"/>
      <c r="S17605"/>
    </row>
    <row r="17606" spans="1:20" x14ac:dyDescent="0.3">
      <c r="A17606" s="25"/>
      <c r="B17606"/>
      <c r="C17606"/>
      <c r="D17606"/>
      <c r="E17606"/>
      <c r="F17606"/>
      <c r="G17606"/>
      <c r="H17606" s="14"/>
      <c r="I17606"/>
      <c r="K17606"/>
      <c r="L17606"/>
      <c r="M17606"/>
      <c r="N17606"/>
      <c r="O17606"/>
      <c r="P17606"/>
      <c r="S17606"/>
    </row>
    <row r="17607" spans="1:20" x14ac:dyDescent="0.3">
      <c r="A17607" s="25"/>
      <c r="B17607"/>
      <c r="C17607"/>
      <c r="D17607"/>
      <c r="E17607"/>
      <c r="F17607"/>
      <c r="G17607"/>
      <c r="H17607"/>
      <c r="I17607"/>
      <c r="K17607"/>
      <c r="L17607"/>
      <c r="M17607"/>
      <c r="N17607"/>
      <c r="O17607"/>
      <c r="P17607"/>
      <c r="S17607"/>
    </row>
    <row r="17608" spans="1:20" x14ac:dyDescent="0.3">
      <c r="A17608" s="25"/>
      <c r="B17608"/>
      <c r="C17608"/>
      <c r="D17608"/>
      <c r="E17608"/>
      <c r="F17608"/>
      <c r="G17608"/>
      <c r="H17608"/>
      <c r="I17608"/>
      <c r="K17608"/>
      <c r="L17608"/>
      <c r="M17608"/>
      <c r="N17608"/>
      <c r="O17608"/>
      <c r="P17608"/>
      <c r="S17608"/>
    </row>
    <row r="17609" spans="1:20" x14ac:dyDescent="0.3">
      <c r="A17609" s="25"/>
      <c r="B17609"/>
      <c r="C17609"/>
      <c r="D17609"/>
      <c r="E17609"/>
      <c r="F17609"/>
      <c r="G17609"/>
      <c r="H17609"/>
      <c r="I17609"/>
      <c r="K17609"/>
      <c r="L17609"/>
      <c r="M17609"/>
      <c r="N17609"/>
      <c r="O17609"/>
      <c r="P17609"/>
      <c r="S17609"/>
    </row>
    <row r="17610" spans="1:20" x14ac:dyDescent="0.3">
      <c r="A17610" s="25"/>
      <c r="B17610"/>
      <c r="C17610"/>
      <c r="D17610"/>
      <c r="E17610"/>
      <c r="F17610"/>
      <c r="G17610"/>
      <c r="H17610" s="14"/>
      <c r="I17610" s="14"/>
      <c r="K17610"/>
      <c r="L17610"/>
      <c r="M17610"/>
      <c r="N17610"/>
      <c r="O17610"/>
      <c r="P17610"/>
      <c r="S17610"/>
      <c r="T17610" s="7"/>
    </row>
    <row r="17611" spans="1:20" x14ac:dyDescent="0.3">
      <c r="A17611" s="25"/>
      <c r="B17611"/>
      <c r="C17611"/>
      <c r="D17611"/>
      <c r="E17611"/>
      <c r="F17611"/>
      <c r="G17611"/>
      <c r="H17611" s="14"/>
      <c r="I17611" s="14"/>
      <c r="K17611"/>
      <c r="L17611"/>
      <c r="M17611"/>
      <c r="N17611"/>
      <c r="O17611"/>
      <c r="P17611"/>
      <c r="S17611"/>
      <c r="T17611" s="7"/>
    </row>
    <row r="17612" spans="1:20" x14ac:dyDescent="0.3">
      <c r="A17612" s="25"/>
      <c r="B17612"/>
      <c r="C17612"/>
      <c r="D17612"/>
      <c r="E17612"/>
      <c r="F17612"/>
      <c r="G17612"/>
      <c r="H17612"/>
      <c r="I17612"/>
      <c r="K17612"/>
      <c r="L17612"/>
      <c r="M17612"/>
      <c r="N17612"/>
      <c r="O17612"/>
      <c r="P17612"/>
      <c r="S17612"/>
    </row>
    <row r="17613" spans="1:20" x14ac:dyDescent="0.3">
      <c r="A17613" s="25"/>
      <c r="B17613"/>
      <c r="C17613"/>
      <c r="D17613"/>
      <c r="E17613"/>
      <c r="F17613"/>
      <c r="G17613"/>
      <c r="H17613"/>
      <c r="I17613"/>
      <c r="K17613"/>
      <c r="L17613"/>
      <c r="M17613"/>
      <c r="N17613"/>
      <c r="O17613"/>
      <c r="P17613"/>
      <c r="S17613"/>
    </row>
    <row r="17614" spans="1:20" x14ac:dyDescent="0.3">
      <c r="A17614" s="25"/>
      <c r="B17614"/>
      <c r="C17614"/>
      <c r="D17614"/>
      <c r="E17614"/>
      <c r="F17614"/>
      <c r="G17614"/>
      <c r="H17614"/>
      <c r="I17614"/>
      <c r="K17614"/>
      <c r="L17614"/>
      <c r="M17614"/>
      <c r="N17614"/>
      <c r="O17614"/>
      <c r="P17614"/>
      <c r="S17614"/>
    </row>
    <row r="17615" spans="1:20" x14ac:dyDescent="0.3">
      <c r="A17615" s="25"/>
      <c r="B17615"/>
      <c r="C17615"/>
      <c r="D17615"/>
      <c r="E17615"/>
      <c r="F17615"/>
      <c r="G17615"/>
      <c r="H17615"/>
      <c r="I17615"/>
      <c r="K17615"/>
      <c r="L17615"/>
      <c r="M17615"/>
      <c r="N17615"/>
      <c r="O17615"/>
      <c r="P17615"/>
      <c r="S17615"/>
    </row>
    <row r="17616" spans="1:20" x14ac:dyDescent="0.3">
      <c r="A17616" s="25"/>
      <c r="B17616"/>
      <c r="C17616"/>
      <c r="D17616"/>
      <c r="E17616"/>
      <c r="F17616"/>
      <c r="G17616"/>
      <c r="H17616" s="14"/>
      <c r="I17616"/>
      <c r="K17616"/>
      <c r="L17616"/>
      <c r="M17616"/>
      <c r="N17616"/>
      <c r="O17616"/>
      <c r="P17616"/>
      <c r="S17616"/>
    </row>
    <row r="17617" spans="1:20" x14ac:dyDescent="0.3">
      <c r="A17617" s="25"/>
      <c r="B17617"/>
      <c r="C17617"/>
      <c r="D17617"/>
      <c r="E17617"/>
      <c r="F17617"/>
      <c r="G17617"/>
      <c r="H17617" s="14"/>
      <c r="I17617" s="14"/>
      <c r="K17617"/>
      <c r="L17617"/>
      <c r="M17617"/>
      <c r="N17617"/>
      <c r="O17617"/>
      <c r="P17617"/>
      <c r="S17617"/>
      <c r="T17617" s="7"/>
    </row>
    <row r="17618" spans="1:20" x14ac:dyDescent="0.3">
      <c r="A17618" s="25"/>
      <c r="B17618"/>
      <c r="C17618"/>
      <c r="D17618"/>
      <c r="E17618"/>
      <c r="F17618"/>
      <c r="G17618"/>
      <c r="H17618"/>
      <c r="I17618"/>
      <c r="K17618"/>
      <c r="L17618"/>
      <c r="M17618"/>
      <c r="N17618"/>
      <c r="O17618"/>
      <c r="P17618"/>
      <c r="S17618"/>
    </row>
    <row r="17619" spans="1:20" x14ac:dyDescent="0.3">
      <c r="A17619" s="25"/>
      <c r="B17619"/>
      <c r="C17619"/>
      <c r="D17619"/>
      <c r="E17619"/>
      <c r="F17619"/>
      <c r="G17619"/>
      <c r="H17619"/>
      <c r="I17619"/>
      <c r="K17619"/>
      <c r="L17619"/>
      <c r="M17619"/>
      <c r="N17619"/>
      <c r="O17619"/>
      <c r="P17619"/>
      <c r="S17619"/>
    </row>
    <row r="17620" spans="1:20" x14ac:dyDescent="0.3">
      <c r="A17620" s="25"/>
      <c r="B17620"/>
      <c r="C17620"/>
      <c r="D17620"/>
      <c r="E17620"/>
      <c r="F17620"/>
      <c r="G17620"/>
      <c r="H17620"/>
      <c r="I17620"/>
      <c r="K17620"/>
      <c r="L17620"/>
      <c r="M17620"/>
      <c r="N17620"/>
      <c r="O17620"/>
      <c r="P17620"/>
      <c r="S17620"/>
    </row>
    <row r="17621" spans="1:20" x14ac:dyDescent="0.3">
      <c r="A17621" s="25"/>
      <c r="B17621"/>
      <c r="C17621"/>
      <c r="D17621"/>
      <c r="E17621"/>
      <c r="F17621"/>
      <c r="G17621"/>
      <c r="H17621"/>
      <c r="I17621"/>
      <c r="K17621"/>
      <c r="L17621"/>
      <c r="M17621"/>
      <c r="N17621"/>
      <c r="O17621"/>
      <c r="P17621"/>
      <c r="S17621"/>
    </row>
    <row r="17622" spans="1:20" x14ac:dyDescent="0.3">
      <c r="A17622" s="25"/>
      <c r="B17622"/>
      <c r="C17622"/>
      <c r="D17622"/>
      <c r="E17622"/>
      <c r="F17622"/>
      <c r="G17622"/>
      <c r="H17622"/>
      <c r="I17622" s="14"/>
      <c r="K17622"/>
      <c r="L17622"/>
      <c r="M17622"/>
      <c r="N17622"/>
      <c r="O17622"/>
      <c r="P17622"/>
      <c r="S17622"/>
    </row>
    <row r="17623" spans="1:20" x14ac:dyDescent="0.3">
      <c r="A17623" s="25"/>
      <c r="B17623"/>
      <c r="C17623"/>
      <c r="D17623"/>
      <c r="E17623"/>
      <c r="F17623"/>
      <c r="G17623"/>
      <c r="H17623"/>
      <c r="I17623" s="14"/>
      <c r="K17623"/>
      <c r="L17623"/>
      <c r="M17623"/>
      <c r="N17623"/>
      <c r="O17623"/>
      <c r="P17623"/>
      <c r="S17623"/>
    </row>
    <row r="17624" spans="1:20" x14ac:dyDescent="0.3">
      <c r="A17624" s="25"/>
      <c r="B17624"/>
      <c r="C17624"/>
      <c r="D17624"/>
      <c r="E17624"/>
      <c r="F17624"/>
      <c r="G17624"/>
      <c r="H17624"/>
      <c r="I17624" s="14"/>
      <c r="K17624"/>
      <c r="L17624"/>
      <c r="M17624"/>
      <c r="N17624"/>
      <c r="O17624"/>
      <c r="P17624"/>
      <c r="S17624"/>
    </row>
    <row r="17625" spans="1:20" x14ac:dyDescent="0.3">
      <c r="A17625" s="25"/>
      <c r="B17625"/>
      <c r="C17625"/>
      <c r="D17625"/>
      <c r="E17625"/>
      <c r="F17625"/>
      <c r="G17625"/>
      <c r="H17625"/>
      <c r="I17625" s="14"/>
      <c r="K17625"/>
      <c r="L17625"/>
      <c r="M17625"/>
      <c r="N17625"/>
      <c r="O17625"/>
      <c r="P17625"/>
      <c r="S17625"/>
    </row>
    <row r="17626" spans="1:20" x14ac:dyDescent="0.3">
      <c r="A17626" s="25"/>
      <c r="B17626"/>
      <c r="C17626"/>
      <c r="D17626"/>
      <c r="E17626"/>
      <c r="F17626"/>
      <c r="G17626"/>
      <c r="H17626" s="26"/>
      <c r="I17626" s="26"/>
      <c r="K17626"/>
      <c r="L17626"/>
      <c r="M17626"/>
      <c r="N17626"/>
      <c r="O17626"/>
      <c r="P17626"/>
      <c r="S17626"/>
    </row>
    <row r="17627" spans="1:20" x14ac:dyDescent="0.3">
      <c r="A17627" s="25"/>
      <c r="B17627"/>
      <c r="C17627"/>
      <c r="D17627"/>
      <c r="E17627"/>
      <c r="F17627"/>
      <c r="G17627"/>
      <c r="H17627" s="26"/>
      <c r="I17627" s="26"/>
      <c r="K17627"/>
      <c r="L17627"/>
      <c r="M17627"/>
      <c r="N17627"/>
      <c r="O17627"/>
      <c r="P17627"/>
      <c r="S17627"/>
    </row>
    <row r="17628" spans="1:20" x14ac:dyDescent="0.3">
      <c r="A17628" s="25"/>
      <c r="B17628"/>
      <c r="C17628"/>
      <c r="D17628"/>
      <c r="E17628"/>
      <c r="F17628"/>
      <c r="G17628"/>
      <c r="H17628" s="26"/>
      <c r="I17628" s="26"/>
      <c r="K17628"/>
      <c r="L17628"/>
      <c r="M17628"/>
      <c r="N17628"/>
      <c r="O17628"/>
      <c r="P17628"/>
      <c r="S17628"/>
    </row>
    <row r="17629" spans="1:20" x14ac:dyDescent="0.3">
      <c r="A17629" s="25"/>
      <c r="B17629"/>
      <c r="C17629"/>
      <c r="D17629"/>
      <c r="E17629"/>
      <c r="F17629"/>
      <c r="G17629"/>
      <c r="H17629" s="26"/>
      <c r="I17629" s="26"/>
      <c r="K17629"/>
      <c r="L17629"/>
      <c r="M17629"/>
      <c r="N17629"/>
      <c r="O17629"/>
      <c r="P17629"/>
      <c r="S17629"/>
    </row>
    <row r="17630" spans="1:20" x14ac:dyDescent="0.3">
      <c r="A17630" s="25"/>
      <c r="B17630"/>
      <c r="C17630"/>
      <c r="D17630"/>
      <c r="E17630"/>
      <c r="F17630"/>
      <c r="G17630"/>
      <c r="H17630" s="26"/>
      <c r="I17630" s="26"/>
      <c r="K17630"/>
      <c r="L17630"/>
      <c r="M17630"/>
      <c r="N17630"/>
      <c r="O17630"/>
      <c r="P17630"/>
      <c r="S17630"/>
    </row>
    <row r="17631" spans="1:20" x14ac:dyDescent="0.3">
      <c r="A17631" s="25"/>
      <c r="B17631"/>
      <c r="C17631"/>
      <c r="D17631"/>
      <c r="E17631"/>
      <c r="F17631"/>
      <c r="G17631"/>
      <c r="H17631" s="26"/>
      <c r="I17631" s="26"/>
      <c r="K17631"/>
      <c r="L17631"/>
      <c r="M17631"/>
      <c r="N17631"/>
      <c r="O17631"/>
      <c r="P17631"/>
      <c r="S17631"/>
      <c r="T17631" s="7"/>
    </row>
    <row r="17632" spans="1:20" x14ac:dyDescent="0.3">
      <c r="A17632" s="25"/>
      <c r="B17632"/>
      <c r="C17632"/>
      <c r="D17632"/>
      <c r="E17632"/>
      <c r="F17632"/>
      <c r="G17632"/>
      <c r="H17632" s="26"/>
      <c r="I17632" s="26"/>
      <c r="K17632"/>
      <c r="L17632"/>
      <c r="M17632"/>
      <c r="N17632"/>
      <c r="O17632"/>
      <c r="P17632"/>
      <c r="S17632"/>
    </row>
    <row r="17633" spans="1:20" x14ac:dyDescent="0.3">
      <c r="A17633" s="25"/>
      <c r="B17633"/>
      <c r="C17633"/>
      <c r="D17633"/>
      <c r="E17633"/>
      <c r="F17633"/>
      <c r="G17633"/>
      <c r="H17633" s="26"/>
      <c r="I17633" s="26"/>
      <c r="K17633"/>
      <c r="L17633"/>
      <c r="M17633"/>
      <c r="N17633"/>
      <c r="O17633"/>
      <c r="P17633"/>
      <c r="S17633"/>
    </row>
    <row r="17634" spans="1:20" x14ac:dyDescent="0.3">
      <c r="A17634" s="25"/>
      <c r="B17634"/>
      <c r="C17634"/>
      <c r="D17634"/>
      <c r="E17634"/>
      <c r="F17634"/>
      <c r="G17634"/>
      <c r="H17634"/>
      <c r="I17634"/>
      <c r="K17634"/>
      <c r="L17634"/>
      <c r="M17634"/>
      <c r="N17634"/>
      <c r="O17634"/>
      <c r="P17634"/>
      <c r="S17634"/>
    </row>
    <row r="17635" spans="1:20" x14ac:dyDescent="0.3">
      <c r="A17635" s="25"/>
      <c r="B17635"/>
      <c r="C17635"/>
      <c r="D17635"/>
      <c r="E17635"/>
      <c r="F17635"/>
      <c r="G17635"/>
      <c r="H17635" s="14"/>
      <c r="I17635" s="14"/>
      <c r="K17635"/>
      <c r="L17635"/>
      <c r="M17635"/>
      <c r="N17635"/>
      <c r="O17635"/>
      <c r="P17635"/>
      <c r="S17635"/>
    </row>
    <row r="17636" spans="1:20" x14ac:dyDescent="0.3">
      <c r="A17636" s="25"/>
      <c r="B17636"/>
      <c r="C17636"/>
      <c r="D17636"/>
      <c r="E17636"/>
      <c r="F17636"/>
      <c r="G17636"/>
      <c r="H17636" s="14"/>
      <c r="I17636" s="14"/>
      <c r="K17636"/>
      <c r="L17636"/>
      <c r="M17636"/>
      <c r="N17636"/>
      <c r="O17636"/>
      <c r="P17636"/>
      <c r="S17636"/>
    </row>
    <row r="17637" spans="1:20" x14ac:dyDescent="0.3">
      <c r="A17637" s="25"/>
      <c r="B17637"/>
      <c r="C17637"/>
      <c r="D17637"/>
      <c r="E17637"/>
      <c r="F17637"/>
      <c r="G17637"/>
      <c r="H17637" s="14"/>
      <c r="I17637" s="14"/>
      <c r="K17637"/>
      <c r="L17637"/>
      <c r="M17637"/>
      <c r="N17637"/>
      <c r="O17637"/>
      <c r="P17637"/>
      <c r="S17637"/>
      <c r="T17637" s="7"/>
    </row>
    <row r="17638" spans="1:20" x14ac:dyDescent="0.3">
      <c r="A17638" s="25"/>
      <c r="B17638"/>
      <c r="C17638"/>
      <c r="D17638"/>
      <c r="E17638"/>
      <c r="F17638"/>
      <c r="G17638"/>
      <c r="H17638" s="14"/>
      <c r="I17638" s="14"/>
      <c r="K17638"/>
      <c r="L17638"/>
      <c r="M17638"/>
      <c r="N17638"/>
      <c r="O17638"/>
      <c r="P17638"/>
      <c r="S17638"/>
    </row>
    <row r="17639" spans="1:20" x14ac:dyDescent="0.3">
      <c r="A17639" s="25"/>
      <c r="B17639"/>
      <c r="C17639"/>
      <c r="D17639"/>
      <c r="E17639"/>
      <c r="F17639"/>
      <c r="G17639"/>
      <c r="H17639" s="14"/>
      <c r="I17639" s="14"/>
      <c r="K17639"/>
      <c r="L17639"/>
      <c r="M17639"/>
      <c r="N17639"/>
      <c r="O17639"/>
      <c r="P17639"/>
      <c r="S17639"/>
    </row>
    <row r="17640" spans="1:20" x14ac:dyDescent="0.3">
      <c r="A17640" s="25"/>
      <c r="B17640"/>
      <c r="C17640"/>
      <c r="D17640"/>
      <c r="E17640"/>
      <c r="F17640"/>
      <c r="G17640"/>
      <c r="H17640" s="14"/>
      <c r="I17640" s="14"/>
      <c r="K17640"/>
      <c r="L17640"/>
      <c r="M17640"/>
      <c r="N17640"/>
      <c r="O17640"/>
      <c r="P17640"/>
      <c r="S17640"/>
    </row>
    <row r="17641" spans="1:20" x14ac:dyDescent="0.3">
      <c r="A17641" s="25"/>
      <c r="B17641"/>
      <c r="C17641"/>
      <c r="D17641"/>
      <c r="E17641"/>
      <c r="F17641"/>
      <c r="G17641"/>
      <c r="H17641"/>
      <c r="I17641"/>
      <c r="K17641"/>
      <c r="L17641"/>
      <c r="M17641"/>
      <c r="N17641"/>
      <c r="O17641"/>
      <c r="P17641"/>
      <c r="S17641"/>
    </row>
    <row r="17642" spans="1:20" x14ac:dyDescent="0.3">
      <c r="A17642" s="25"/>
      <c r="B17642"/>
      <c r="C17642"/>
      <c r="D17642"/>
      <c r="E17642"/>
      <c r="F17642"/>
      <c r="G17642"/>
      <c r="H17642"/>
      <c r="I17642"/>
      <c r="K17642"/>
      <c r="L17642"/>
      <c r="M17642"/>
      <c r="N17642"/>
      <c r="O17642"/>
      <c r="P17642"/>
      <c r="S17642"/>
    </row>
    <row r="17643" spans="1:20" x14ac:dyDescent="0.3">
      <c r="A17643" s="25"/>
      <c r="B17643"/>
      <c r="C17643"/>
      <c r="D17643"/>
      <c r="E17643"/>
      <c r="F17643"/>
      <c r="G17643"/>
      <c r="H17643" s="14"/>
      <c r="I17643"/>
      <c r="K17643"/>
      <c r="L17643"/>
      <c r="M17643"/>
      <c r="N17643"/>
      <c r="O17643"/>
      <c r="P17643"/>
      <c r="S17643"/>
    </row>
    <row r="17644" spans="1:20" x14ac:dyDescent="0.3">
      <c r="A17644" s="25"/>
      <c r="B17644"/>
      <c r="C17644"/>
      <c r="D17644"/>
      <c r="E17644"/>
      <c r="F17644"/>
      <c r="G17644"/>
      <c r="H17644"/>
      <c r="I17644"/>
      <c r="K17644"/>
      <c r="L17644"/>
      <c r="M17644"/>
      <c r="N17644"/>
      <c r="O17644"/>
      <c r="P17644"/>
      <c r="S17644"/>
    </row>
    <row r="17645" spans="1:20" x14ac:dyDescent="0.3">
      <c r="A17645" s="25"/>
      <c r="B17645"/>
      <c r="C17645"/>
      <c r="D17645"/>
      <c r="E17645"/>
      <c r="F17645"/>
      <c r="G17645"/>
      <c r="H17645"/>
      <c r="I17645"/>
      <c r="K17645"/>
      <c r="L17645"/>
      <c r="M17645"/>
      <c r="N17645"/>
      <c r="O17645"/>
      <c r="P17645"/>
      <c r="S17645"/>
    </row>
    <row r="17646" spans="1:20" x14ac:dyDescent="0.3">
      <c r="A17646" s="25"/>
      <c r="B17646"/>
      <c r="C17646"/>
      <c r="D17646"/>
      <c r="E17646"/>
      <c r="F17646"/>
      <c r="G17646"/>
      <c r="H17646" s="14"/>
      <c r="I17646" s="14"/>
      <c r="K17646"/>
      <c r="L17646"/>
      <c r="M17646"/>
      <c r="N17646"/>
      <c r="O17646"/>
      <c r="P17646"/>
      <c r="S17646"/>
      <c r="T17646" s="7"/>
    </row>
    <row r="17647" spans="1:20" x14ac:dyDescent="0.3">
      <c r="A17647" s="25"/>
      <c r="B17647"/>
      <c r="C17647"/>
      <c r="D17647"/>
      <c r="E17647"/>
      <c r="F17647"/>
      <c r="G17647"/>
      <c r="H17647"/>
      <c r="I17647"/>
      <c r="K17647"/>
      <c r="L17647"/>
      <c r="M17647"/>
      <c r="N17647"/>
      <c r="O17647"/>
      <c r="P17647"/>
      <c r="S17647"/>
    </row>
    <row r="17648" spans="1:20" x14ac:dyDescent="0.3">
      <c r="A17648" s="25"/>
      <c r="B17648"/>
      <c r="C17648"/>
      <c r="D17648"/>
      <c r="E17648"/>
      <c r="F17648"/>
      <c r="G17648"/>
      <c r="H17648"/>
      <c r="I17648"/>
      <c r="K17648"/>
      <c r="L17648"/>
      <c r="M17648"/>
      <c r="N17648"/>
      <c r="O17648"/>
      <c r="P17648"/>
      <c r="S17648"/>
    </row>
    <row r="17649" spans="1:20" x14ac:dyDescent="0.3">
      <c r="A17649" s="25"/>
      <c r="B17649"/>
      <c r="C17649"/>
      <c r="D17649"/>
      <c r="E17649"/>
      <c r="F17649"/>
      <c r="G17649"/>
      <c r="H17649"/>
      <c r="I17649"/>
      <c r="K17649"/>
      <c r="L17649"/>
      <c r="M17649"/>
      <c r="N17649"/>
      <c r="O17649"/>
      <c r="P17649"/>
      <c r="S17649"/>
    </row>
    <row r="17650" spans="1:20" x14ac:dyDescent="0.3">
      <c r="A17650" s="25"/>
      <c r="B17650"/>
      <c r="C17650"/>
      <c r="D17650"/>
      <c r="E17650"/>
      <c r="F17650"/>
      <c r="G17650"/>
      <c r="H17650" s="26"/>
      <c r="I17650" s="26"/>
      <c r="K17650"/>
      <c r="L17650"/>
      <c r="M17650"/>
      <c r="N17650"/>
      <c r="O17650"/>
      <c r="P17650"/>
      <c r="S17650"/>
    </row>
    <row r="17651" spans="1:20" x14ac:dyDescent="0.3">
      <c r="A17651" s="25"/>
      <c r="B17651"/>
      <c r="C17651"/>
      <c r="D17651"/>
      <c r="E17651"/>
      <c r="F17651"/>
      <c r="G17651"/>
      <c r="H17651" s="26"/>
      <c r="I17651" s="26"/>
      <c r="K17651"/>
      <c r="L17651"/>
      <c r="M17651"/>
      <c r="N17651"/>
      <c r="O17651"/>
      <c r="P17651"/>
      <c r="S17651"/>
    </row>
    <row r="17652" spans="1:20" x14ac:dyDescent="0.3">
      <c r="A17652" s="25"/>
      <c r="B17652"/>
      <c r="C17652"/>
      <c r="D17652"/>
      <c r="E17652"/>
      <c r="F17652"/>
      <c r="G17652"/>
      <c r="H17652" s="26"/>
      <c r="I17652" s="26"/>
      <c r="K17652"/>
      <c r="L17652"/>
      <c r="M17652"/>
      <c r="N17652"/>
      <c r="O17652"/>
      <c r="P17652"/>
      <c r="S17652"/>
    </row>
    <row r="17653" spans="1:20" x14ac:dyDescent="0.3">
      <c r="A17653" s="25"/>
      <c r="B17653"/>
      <c r="C17653"/>
      <c r="D17653"/>
      <c r="E17653"/>
      <c r="F17653"/>
      <c r="G17653"/>
      <c r="H17653" s="26"/>
      <c r="I17653" s="26"/>
      <c r="K17653"/>
      <c r="L17653"/>
      <c r="M17653"/>
      <c r="N17653"/>
      <c r="O17653"/>
      <c r="P17653"/>
      <c r="S17653"/>
    </row>
    <row r="17654" spans="1:20" x14ac:dyDescent="0.3">
      <c r="A17654" s="25"/>
      <c r="B17654"/>
      <c r="C17654"/>
      <c r="D17654"/>
      <c r="E17654"/>
      <c r="F17654"/>
      <c r="G17654"/>
      <c r="H17654" s="26"/>
      <c r="I17654" s="26"/>
      <c r="K17654"/>
      <c r="L17654"/>
      <c r="M17654"/>
      <c r="N17654"/>
      <c r="O17654"/>
      <c r="P17654"/>
      <c r="S17654"/>
    </row>
    <row r="17655" spans="1:20" x14ac:dyDescent="0.3">
      <c r="A17655" s="25"/>
      <c r="B17655"/>
      <c r="C17655"/>
      <c r="D17655"/>
      <c r="E17655"/>
      <c r="F17655"/>
      <c r="G17655"/>
      <c r="H17655" s="26"/>
      <c r="I17655" s="26"/>
      <c r="K17655"/>
      <c r="L17655"/>
      <c r="M17655"/>
      <c r="N17655"/>
      <c r="O17655"/>
      <c r="P17655"/>
      <c r="S17655"/>
    </row>
    <row r="17656" spans="1:20" x14ac:dyDescent="0.3">
      <c r="A17656" s="25"/>
      <c r="B17656"/>
      <c r="C17656"/>
      <c r="D17656"/>
      <c r="E17656"/>
      <c r="F17656"/>
      <c r="G17656"/>
      <c r="H17656" s="26"/>
      <c r="I17656" s="26"/>
      <c r="K17656"/>
      <c r="L17656"/>
      <c r="M17656"/>
      <c r="N17656"/>
      <c r="O17656"/>
      <c r="P17656"/>
      <c r="S17656"/>
      <c r="T17656" s="7"/>
    </row>
    <row r="17657" spans="1:20" x14ac:dyDescent="0.3">
      <c r="A17657" s="25"/>
      <c r="B17657"/>
      <c r="C17657"/>
      <c r="D17657"/>
      <c r="E17657"/>
      <c r="F17657"/>
      <c r="G17657"/>
      <c r="H17657" s="26"/>
      <c r="I17657" s="26"/>
      <c r="K17657"/>
      <c r="L17657"/>
      <c r="M17657"/>
      <c r="N17657"/>
      <c r="O17657"/>
      <c r="P17657"/>
      <c r="S17657"/>
    </row>
    <row r="17658" spans="1:20" x14ac:dyDescent="0.3">
      <c r="A17658" s="25"/>
      <c r="B17658"/>
      <c r="C17658"/>
      <c r="D17658"/>
      <c r="E17658"/>
      <c r="F17658"/>
      <c r="G17658"/>
      <c r="H17658"/>
      <c r="I17658"/>
      <c r="K17658"/>
      <c r="L17658"/>
      <c r="M17658"/>
      <c r="N17658"/>
      <c r="O17658"/>
      <c r="P17658"/>
      <c r="S17658"/>
    </row>
    <row r="17659" spans="1:20" x14ac:dyDescent="0.3">
      <c r="A17659" s="25"/>
      <c r="B17659"/>
      <c r="C17659"/>
      <c r="D17659"/>
      <c r="E17659"/>
      <c r="F17659"/>
      <c r="G17659"/>
      <c r="H17659"/>
      <c r="I17659"/>
      <c r="K17659"/>
      <c r="L17659"/>
      <c r="M17659"/>
      <c r="N17659"/>
      <c r="O17659"/>
      <c r="P17659"/>
      <c r="S17659"/>
    </row>
    <row r="17660" spans="1:20" x14ac:dyDescent="0.3">
      <c r="A17660" s="25"/>
      <c r="B17660"/>
      <c r="C17660"/>
      <c r="D17660"/>
      <c r="E17660"/>
      <c r="F17660"/>
      <c r="G17660"/>
      <c r="H17660"/>
      <c r="I17660"/>
      <c r="K17660"/>
      <c r="L17660"/>
      <c r="M17660"/>
      <c r="N17660"/>
      <c r="O17660"/>
      <c r="P17660"/>
      <c r="S17660"/>
    </row>
    <row r="17661" spans="1:20" x14ac:dyDescent="0.3">
      <c r="A17661" s="25"/>
      <c r="B17661"/>
      <c r="C17661"/>
      <c r="D17661"/>
      <c r="E17661"/>
      <c r="F17661"/>
      <c r="G17661"/>
      <c r="H17661"/>
      <c r="I17661"/>
      <c r="K17661"/>
      <c r="L17661"/>
      <c r="M17661"/>
      <c r="N17661"/>
      <c r="O17661"/>
      <c r="P17661"/>
      <c r="S17661"/>
    </row>
    <row r="17662" spans="1:20" x14ac:dyDescent="0.3">
      <c r="A17662" s="25"/>
      <c r="B17662"/>
      <c r="C17662"/>
      <c r="D17662"/>
      <c r="E17662"/>
      <c r="F17662"/>
      <c r="G17662"/>
      <c r="H17662"/>
      <c r="I17662"/>
      <c r="K17662"/>
      <c r="L17662"/>
      <c r="M17662"/>
      <c r="N17662"/>
      <c r="O17662"/>
      <c r="P17662"/>
      <c r="S17662"/>
    </row>
    <row r="17663" spans="1:20" x14ac:dyDescent="0.3">
      <c r="A17663" s="25"/>
      <c r="B17663"/>
      <c r="C17663"/>
      <c r="D17663"/>
      <c r="E17663"/>
      <c r="F17663"/>
      <c r="G17663"/>
      <c r="H17663"/>
      <c r="I17663"/>
      <c r="K17663"/>
      <c r="L17663"/>
      <c r="M17663"/>
      <c r="N17663"/>
      <c r="O17663"/>
      <c r="P17663"/>
      <c r="S17663"/>
    </row>
    <row r="17664" spans="1:20" x14ac:dyDescent="0.3">
      <c r="A17664" s="25"/>
      <c r="B17664"/>
      <c r="C17664"/>
      <c r="D17664"/>
      <c r="E17664"/>
      <c r="F17664"/>
      <c r="G17664"/>
      <c r="H17664" s="14"/>
      <c r="I17664"/>
      <c r="K17664"/>
      <c r="L17664"/>
      <c r="M17664"/>
      <c r="N17664"/>
      <c r="O17664"/>
      <c r="P17664"/>
      <c r="S17664"/>
    </row>
    <row r="17665" spans="1:20" x14ac:dyDescent="0.3">
      <c r="A17665" s="25"/>
      <c r="B17665"/>
      <c r="C17665"/>
      <c r="D17665"/>
      <c r="E17665"/>
      <c r="F17665"/>
      <c r="G17665"/>
      <c r="H17665"/>
      <c r="I17665"/>
      <c r="K17665"/>
      <c r="L17665"/>
      <c r="M17665"/>
      <c r="N17665"/>
      <c r="O17665"/>
      <c r="P17665"/>
      <c r="S17665"/>
    </row>
    <row r="17666" spans="1:20" x14ac:dyDescent="0.3">
      <c r="A17666" s="25"/>
      <c r="B17666"/>
      <c r="C17666"/>
      <c r="D17666"/>
      <c r="E17666"/>
      <c r="F17666"/>
      <c r="G17666"/>
      <c r="H17666"/>
      <c r="I17666"/>
      <c r="K17666"/>
      <c r="L17666"/>
      <c r="M17666"/>
      <c r="N17666"/>
      <c r="O17666"/>
      <c r="P17666"/>
      <c r="S17666"/>
    </row>
    <row r="17667" spans="1:20" x14ac:dyDescent="0.3">
      <c r="A17667" s="25"/>
      <c r="B17667"/>
      <c r="C17667"/>
      <c r="D17667"/>
      <c r="E17667"/>
      <c r="F17667"/>
      <c r="G17667"/>
      <c r="H17667"/>
      <c r="I17667"/>
      <c r="K17667"/>
      <c r="L17667"/>
      <c r="M17667"/>
      <c r="N17667"/>
      <c r="O17667"/>
      <c r="P17667"/>
      <c r="S17667"/>
    </row>
    <row r="17668" spans="1:20" x14ac:dyDescent="0.3">
      <c r="A17668" s="25"/>
      <c r="B17668"/>
      <c r="C17668"/>
      <c r="D17668"/>
      <c r="E17668"/>
      <c r="F17668"/>
      <c r="G17668"/>
      <c r="H17668"/>
      <c r="I17668" s="14"/>
      <c r="K17668"/>
      <c r="L17668"/>
      <c r="M17668"/>
      <c r="N17668"/>
      <c r="O17668"/>
      <c r="P17668"/>
      <c r="S17668"/>
    </row>
    <row r="17669" spans="1:20" x14ac:dyDescent="0.3">
      <c r="A17669" s="25"/>
      <c r="B17669"/>
      <c r="C17669"/>
      <c r="D17669"/>
      <c r="E17669"/>
      <c r="F17669"/>
      <c r="G17669"/>
      <c r="H17669" s="14"/>
      <c r="I17669" s="14"/>
      <c r="K17669"/>
      <c r="L17669"/>
      <c r="M17669"/>
      <c r="N17669"/>
      <c r="O17669"/>
      <c r="P17669"/>
      <c r="S17669"/>
    </row>
    <row r="17670" spans="1:20" x14ac:dyDescent="0.3">
      <c r="A17670" s="25"/>
      <c r="B17670"/>
      <c r="C17670"/>
      <c r="D17670"/>
      <c r="E17670"/>
      <c r="F17670"/>
      <c r="G17670"/>
      <c r="H17670" s="14"/>
      <c r="I17670" s="14"/>
      <c r="K17670"/>
      <c r="L17670"/>
      <c r="M17670"/>
      <c r="N17670"/>
      <c r="O17670"/>
      <c r="P17670"/>
      <c r="S17670"/>
    </row>
    <row r="17671" spans="1:20" x14ac:dyDescent="0.3">
      <c r="A17671" s="25"/>
      <c r="B17671"/>
      <c r="C17671"/>
      <c r="D17671"/>
      <c r="E17671"/>
      <c r="F17671"/>
      <c r="G17671"/>
      <c r="H17671" s="14"/>
      <c r="I17671" s="14"/>
      <c r="K17671"/>
      <c r="L17671"/>
      <c r="M17671"/>
      <c r="N17671"/>
      <c r="O17671"/>
      <c r="P17671"/>
      <c r="S17671"/>
    </row>
    <row r="17672" spans="1:20" x14ac:dyDescent="0.3">
      <c r="A17672" s="25"/>
      <c r="B17672"/>
      <c r="C17672"/>
      <c r="D17672"/>
      <c r="E17672"/>
      <c r="F17672"/>
      <c r="G17672"/>
      <c r="H17672" s="14"/>
      <c r="I17672" s="14"/>
      <c r="K17672"/>
      <c r="L17672"/>
      <c r="M17672"/>
      <c r="N17672"/>
      <c r="O17672"/>
      <c r="P17672"/>
      <c r="S17672"/>
    </row>
    <row r="17673" spans="1:20" x14ac:dyDescent="0.3">
      <c r="A17673" s="25"/>
      <c r="B17673"/>
      <c r="C17673"/>
      <c r="D17673"/>
      <c r="E17673"/>
      <c r="F17673"/>
      <c r="G17673"/>
      <c r="H17673"/>
      <c r="I17673"/>
      <c r="K17673"/>
      <c r="L17673"/>
      <c r="M17673"/>
      <c r="N17673"/>
      <c r="O17673"/>
      <c r="P17673"/>
      <c r="S17673"/>
    </row>
    <row r="17674" spans="1:20" x14ac:dyDescent="0.3">
      <c r="A17674" s="25"/>
      <c r="B17674"/>
      <c r="C17674"/>
      <c r="D17674"/>
      <c r="E17674"/>
      <c r="F17674"/>
      <c r="G17674"/>
      <c r="H17674" s="26"/>
      <c r="I17674" s="26"/>
      <c r="K17674"/>
      <c r="L17674"/>
      <c r="M17674"/>
      <c r="N17674"/>
      <c r="O17674"/>
      <c r="P17674"/>
      <c r="S17674"/>
    </row>
    <row r="17675" spans="1:20" x14ac:dyDescent="0.3">
      <c r="A17675" s="25"/>
      <c r="B17675"/>
      <c r="C17675"/>
      <c r="D17675"/>
      <c r="E17675"/>
      <c r="F17675"/>
      <c r="G17675"/>
      <c r="H17675" s="26"/>
      <c r="I17675" s="26"/>
      <c r="K17675"/>
      <c r="L17675"/>
      <c r="M17675"/>
      <c r="N17675"/>
      <c r="O17675"/>
      <c r="P17675"/>
      <c r="S17675"/>
      <c r="T17675" s="7"/>
    </row>
    <row r="17676" spans="1:20" x14ac:dyDescent="0.3">
      <c r="A17676" s="25"/>
      <c r="B17676"/>
      <c r="C17676"/>
      <c r="D17676"/>
      <c r="E17676"/>
      <c r="F17676"/>
      <c r="G17676"/>
      <c r="H17676" s="26"/>
      <c r="I17676" s="26"/>
      <c r="K17676"/>
      <c r="L17676"/>
      <c r="M17676"/>
      <c r="N17676"/>
      <c r="O17676"/>
      <c r="P17676"/>
      <c r="S17676"/>
      <c r="T17676" s="7"/>
    </row>
    <row r="17677" spans="1:20" x14ac:dyDescent="0.3">
      <c r="A17677" s="25"/>
      <c r="B17677"/>
      <c r="C17677"/>
      <c r="D17677"/>
      <c r="E17677"/>
      <c r="F17677"/>
      <c r="G17677"/>
      <c r="H17677" s="26"/>
      <c r="I17677" s="26"/>
      <c r="K17677"/>
      <c r="L17677"/>
      <c r="M17677"/>
      <c r="N17677"/>
      <c r="O17677"/>
      <c r="P17677"/>
      <c r="S17677"/>
    </row>
    <row r="17678" spans="1:20" x14ac:dyDescent="0.3">
      <c r="A17678" s="25"/>
      <c r="B17678"/>
      <c r="C17678"/>
      <c r="D17678"/>
      <c r="E17678"/>
      <c r="F17678"/>
      <c r="G17678"/>
      <c r="H17678" s="26"/>
      <c r="I17678" s="26"/>
      <c r="K17678"/>
      <c r="L17678"/>
      <c r="M17678"/>
      <c r="N17678"/>
      <c r="O17678"/>
      <c r="P17678"/>
      <c r="S17678"/>
    </row>
    <row r="17679" spans="1:20" x14ac:dyDescent="0.3">
      <c r="A17679" s="25"/>
      <c r="B17679"/>
      <c r="C17679"/>
      <c r="D17679"/>
      <c r="E17679"/>
      <c r="F17679"/>
      <c r="G17679"/>
      <c r="H17679" s="26"/>
      <c r="I17679" s="26"/>
      <c r="K17679"/>
      <c r="L17679"/>
      <c r="M17679"/>
      <c r="N17679"/>
      <c r="O17679"/>
      <c r="P17679"/>
      <c r="S17679"/>
    </row>
    <row r="17680" spans="1:20" x14ac:dyDescent="0.3">
      <c r="A17680" s="25"/>
      <c r="B17680"/>
      <c r="C17680"/>
      <c r="D17680"/>
      <c r="E17680"/>
      <c r="F17680"/>
      <c r="G17680"/>
      <c r="H17680" s="26"/>
      <c r="I17680" s="26"/>
      <c r="K17680"/>
      <c r="L17680"/>
      <c r="M17680"/>
      <c r="N17680"/>
      <c r="O17680"/>
      <c r="P17680"/>
      <c r="S17680"/>
    </row>
    <row r="17681" spans="1:19" x14ac:dyDescent="0.3">
      <c r="A17681" s="25"/>
      <c r="B17681"/>
      <c r="C17681"/>
      <c r="D17681"/>
      <c r="E17681"/>
      <c r="F17681"/>
      <c r="G17681"/>
      <c r="H17681" s="26"/>
      <c r="I17681" s="26"/>
      <c r="K17681"/>
      <c r="L17681"/>
      <c r="M17681"/>
      <c r="N17681"/>
      <c r="O17681"/>
      <c r="P17681"/>
      <c r="S17681"/>
    </row>
    <row r="17682" spans="1:19" x14ac:dyDescent="0.3">
      <c r="A17682" s="25"/>
      <c r="B17682"/>
      <c r="C17682"/>
      <c r="D17682"/>
      <c r="E17682"/>
      <c r="F17682"/>
      <c r="G17682"/>
      <c r="H17682" s="14"/>
      <c r="I17682" s="14"/>
      <c r="K17682"/>
      <c r="L17682"/>
      <c r="M17682"/>
      <c r="N17682"/>
      <c r="O17682"/>
      <c r="P17682"/>
      <c r="S17682"/>
    </row>
    <row r="17683" spans="1:19" x14ac:dyDescent="0.3">
      <c r="A17683" s="25"/>
      <c r="B17683"/>
      <c r="C17683"/>
      <c r="D17683"/>
      <c r="E17683"/>
      <c r="F17683"/>
      <c r="G17683"/>
      <c r="H17683" s="14"/>
      <c r="I17683" s="14"/>
      <c r="K17683"/>
      <c r="L17683"/>
      <c r="M17683"/>
      <c r="N17683"/>
      <c r="O17683"/>
      <c r="P17683"/>
      <c r="S17683"/>
    </row>
    <row r="17684" spans="1:19" x14ac:dyDescent="0.3">
      <c r="A17684" s="25"/>
      <c r="B17684"/>
      <c r="C17684"/>
      <c r="D17684"/>
      <c r="E17684"/>
      <c r="F17684"/>
      <c r="G17684"/>
      <c r="H17684" s="14"/>
      <c r="I17684" s="14"/>
      <c r="K17684"/>
      <c r="L17684"/>
      <c r="M17684"/>
      <c r="N17684"/>
      <c r="O17684"/>
      <c r="P17684"/>
      <c r="S17684"/>
    </row>
    <row r="17685" spans="1:19" x14ac:dyDescent="0.3">
      <c r="A17685" s="25"/>
      <c r="B17685"/>
      <c r="C17685"/>
      <c r="D17685"/>
      <c r="E17685"/>
      <c r="F17685"/>
      <c r="G17685"/>
      <c r="H17685" s="14"/>
      <c r="I17685" s="14"/>
      <c r="K17685"/>
      <c r="L17685"/>
      <c r="M17685"/>
      <c r="N17685"/>
      <c r="O17685"/>
      <c r="P17685"/>
      <c r="S17685"/>
    </row>
    <row r="17686" spans="1:19" x14ac:dyDescent="0.3">
      <c r="A17686" s="25"/>
      <c r="B17686"/>
      <c r="C17686"/>
      <c r="D17686"/>
      <c r="E17686"/>
      <c r="F17686"/>
      <c r="G17686"/>
      <c r="H17686" s="14"/>
      <c r="I17686" s="14"/>
      <c r="K17686"/>
      <c r="L17686"/>
      <c r="M17686"/>
      <c r="N17686"/>
      <c r="O17686"/>
      <c r="P17686"/>
      <c r="S17686"/>
    </row>
    <row r="17687" spans="1:19" x14ac:dyDescent="0.3">
      <c r="A17687" s="25"/>
      <c r="B17687"/>
      <c r="C17687"/>
      <c r="D17687"/>
      <c r="E17687"/>
      <c r="F17687"/>
      <c r="G17687"/>
      <c r="H17687" s="14"/>
      <c r="I17687" s="14"/>
      <c r="K17687"/>
      <c r="L17687"/>
      <c r="M17687"/>
      <c r="N17687"/>
      <c r="O17687"/>
      <c r="P17687"/>
      <c r="S17687"/>
    </row>
    <row r="17688" spans="1:19" x14ac:dyDescent="0.3">
      <c r="A17688" s="25"/>
      <c r="B17688"/>
      <c r="C17688"/>
      <c r="D17688"/>
      <c r="E17688"/>
      <c r="F17688"/>
      <c r="G17688"/>
      <c r="H17688" s="14"/>
      <c r="I17688" s="14"/>
      <c r="K17688"/>
      <c r="L17688"/>
      <c r="M17688"/>
      <c r="N17688"/>
      <c r="O17688"/>
      <c r="P17688"/>
      <c r="S17688"/>
    </row>
    <row r="17689" spans="1:19" x14ac:dyDescent="0.3">
      <c r="A17689" s="25"/>
      <c r="B17689"/>
      <c r="C17689"/>
      <c r="D17689"/>
      <c r="E17689"/>
      <c r="F17689"/>
      <c r="G17689"/>
      <c r="H17689" s="14"/>
      <c r="I17689" s="14"/>
      <c r="K17689"/>
      <c r="L17689"/>
      <c r="M17689"/>
      <c r="N17689"/>
      <c r="O17689"/>
      <c r="P17689"/>
      <c r="S17689"/>
    </row>
    <row r="17690" spans="1:19" x14ac:dyDescent="0.3">
      <c r="A17690" s="25"/>
      <c r="B17690"/>
      <c r="C17690"/>
      <c r="D17690"/>
      <c r="E17690"/>
      <c r="F17690"/>
      <c r="G17690"/>
      <c r="H17690" s="14"/>
      <c r="I17690" s="14"/>
      <c r="K17690"/>
      <c r="L17690"/>
      <c r="M17690"/>
      <c r="N17690"/>
      <c r="O17690"/>
      <c r="P17690"/>
      <c r="S17690"/>
    </row>
    <row r="17691" spans="1:19" x14ac:dyDescent="0.3">
      <c r="A17691" s="25"/>
      <c r="B17691"/>
      <c r="C17691"/>
      <c r="D17691"/>
      <c r="E17691"/>
      <c r="F17691"/>
      <c r="G17691"/>
      <c r="H17691" s="14"/>
      <c r="I17691" s="14"/>
      <c r="K17691"/>
      <c r="L17691"/>
      <c r="M17691"/>
      <c r="N17691"/>
      <c r="O17691"/>
      <c r="P17691"/>
      <c r="S17691"/>
    </row>
    <row r="17692" spans="1:19" x14ac:dyDescent="0.3">
      <c r="A17692" s="25"/>
      <c r="B17692"/>
      <c r="C17692"/>
      <c r="D17692"/>
      <c r="E17692"/>
      <c r="F17692"/>
      <c r="G17692"/>
      <c r="H17692" s="14"/>
      <c r="I17692" s="14"/>
      <c r="K17692"/>
      <c r="L17692"/>
      <c r="M17692"/>
      <c r="N17692"/>
      <c r="O17692"/>
      <c r="P17692"/>
      <c r="S17692"/>
    </row>
    <row r="17693" spans="1:19" x14ac:dyDescent="0.3">
      <c r="A17693" s="25"/>
      <c r="B17693"/>
      <c r="C17693"/>
      <c r="D17693"/>
      <c r="E17693"/>
      <c r="F17693"/>
      <c r="G17693"/>
      <c r="H17693" s="14"/>
      <c r="I17693" s="14"/>
      <c r="K17693"/>
      <c r="L17693"/>
      <c r="M17693"/>
      <c r="N17693"/>
      <c r="O17693"/>
      <c r="P17693"/>
      <c r="S17693"/>
    </row>
    <row r="17694" spans="1:19" x14ac:dyDescent="0.3">
      <c r="A17694" s="25"/>
      <c r="B17694"/>
      <c r="C17694"/>
      <c r="D17694"/>
      <c r="E17694"/>
      <c r="F17694"/>
      <c r="G17694"/>
      <c r="H17694" s="14"/>
      <c r="I17694" s="14"/>
      <c r="K17694"/>
      <c r="L17694"/>
      <c r="M17694"/>
      <c r="N17694"/>
      <c r="O17694"/>
      <c r="P17694"/>
      <c r="S17694"/>
    </row>
    <row r="17695" spans="1:19" x14ac:dyDescent="0.3">
      <c r="A17695" s="25"/>
      <c r="B17695"/>
      <c r="C17695"/>
      <c r="D17695"/>
      <c r="E17695"/>
      <c r="F17695"/>
      <c r="G17695"/>
      <c r="H17695"/>
      <c r="I17695"/>
      <c r="K17695"/>
      <c r="L17695"/>
      <c r="M17695"/>
      <c r="N17695"/>
      <c r="O17695"/>
      <c r="P17695"/>
      <c r="S17695"/>
    </row>
    <row r="17696" spans="1:19" x14ac:dyDescent="0.3">
      <c r="A17696" s="25"/>
      <c r="B17696"/>
      <c r="C17696"/>
      <c r="D17696"/>
      <c r="E17696"/>
      <c r="F17696"/>
      <c r="G17696"/>
      <c r="H17696"/>
      <c r="I17696"/>
      <c r="K17696"/>
      <c r="L17696"/>
      <c r="M17696"/>
      <c r="N17696"/>
      <c r="O17696"/>
      <c r="P17696"/>
      <c r="S17696"/>
    </row>
    <row r="17697" spans="1:19" x14ac:dyDescent="0.3">
      <c r="A17697" s="25"/>
      <c r="B17697"/>
      <c r="C17697"/>
      <c r="D17697"/>
      <c r="E17697"/>
      <c r="F17697"/>
      <c r="G17697"/>
      <c r="H17697"/>
      <c r="I17697" s="14"/>
      <c r="K17697"/>
      <c r="L17697"/>
      <c r="M17697"/>
      <c r="N17697"/>
      <c r="O17697"/>
      <c r="P17697"/>
      <c r="S17697"/>
    </row>
    <row r="17698" spans="1:19" x14ac:dyDescent="0.3">
      <c r="A17698" s="25"/>
      <c r="B17698"/>
      <c r="C17698"/>
      <c r="D17698"/>
      <c r="E17698"/>
      <c r="F17698"/>
      <c r="G17698"/>
      <c r="H17698" s="26"/>
      <c r="I17698" s="26"/>
      <c r="K17698"/>
      <c r="L17698"/>
      <c r="M17698"/>
      <c r="N17698"/>
      <c r="O17698"/>
      <c r="P17698"/>
      <c r="S17698"/>
    </row>
    <row r="17699" spans="1:19" x14ac:dyDescent="0.3">
      <c r="A17699" s="25"/>
      <c r="B17699"/>
      <c r="C17699"/>
      <c r="D17699"/>
      <c r="E17699"/>
      <c r="F17699"/>
      <c r="G17699"/>
      <c r="H17699" s="26"/>
      <c r="I17699" s="26"/>
      <c r="K17699"/>
      <c r="L17699"/>
      <c r="M17699"/>
      <c r="N17699"/>
      <c r="O17699"/>
      <c r="P17699"/>
      <c r="S17699"/>
    </row>
    <row r="17700" spans="1:19" x14ac:dyDescent="0.3">
      <c r="A17700" s="25"/>
      <c r="B17700"/>
      <c r="C17700"/>
      <c r="D17700"/>
      <c r="E17700"/>
      <c r="F17700"/>
      <c r="G17700"/>
      <c r="H17700" s="26"/>
      <c r="I17700" s="26"/>
      <c r="K17700"/>
      <c r="L17700"/>
      <c r="M17700"/>
      <c r="N17700"/>
      <c r="O17700"/>
      <c r="P17700"/>
      <c r="S17700"/>
    </row>
    <row r="17701" spans="1:19" x14ac:dyDescent="0.3">
      <c r="A17701" s="25"/>
      <c r="B17701"/>
      <c r="C17701"/>
      <c r="D17701"/>
      <c r="E17701"/>
      <c r="F17701"/>
      <c r="G17701"/>
      <c r="H17701" s="26"/>
      <c r="I17701" s="26"/>
      <c r="K17701"/>
      <c r="L17701"/>
      <c r="M17701"/>
      <c r="N17701"/>
      <c r="O17701"/>
      <c r="P17701"/>
      <c r="S17701"/>
    </row>
    <row r="17702" spans="1:19" x14ac:dyDescent="0.3">
      <c r="A17702" s="25"/>
      <c r="B17702"/>
      <c r="C17702"/>
      <c r="D17702"/>
      <c r="E17702"/>
      <c r="F17702"/>
      <c r="G17702"/>
      <c r="H17702" s="26"/>
      <c r="I17702" s="26"/>
      <c r="K17702"/>
      <c r="L17702"/>
      <c r="M17702"/>
      <c r="N17702"/>
      <c r="O17702"/>
      <c r="P17702"/>
      <c r="S17702"/>
    </row>
    <row r="17703" spans="1:19" x14ac:dyDescent="0.3">
      <c r="A17703" s="25"/>
      <c r="B17703"/>
      <c r="C17703"/>
      <c r="D17703"/>
      <c r="E17703"/>
      <c r="F17703"/>
      <c r="G17703"/>
      <c r="H17703" s="26"/>
      <c r="I17703" s="26"/>
      <c r="K17703"/>
      <c r="L17703"/>
      <c r="M17703"/>
      <c r="N17703"/>
      <c r="O17703"/>
      <c r="P17703"/>
      <c r="S17703"/>
    </row>
    <row r="17704" spans="1:19" x14ac:dyDescent="0.3">
      <c r="A17704" s="25"/>
      <c r="B17704"/>
      <c r="C17704"/>
      <c r="D17704"/>
      <c r="E17704"/>
      <c r="F17704"/>
      <c r="G17704"/>
      <c r="H17704" s="26"/>
      <c r="I17704" s="26"/>
      <c r="K17704"/>
      <c r="L17704"/>
      <c r="M17704"/>
      <c r="N17704"/>
      <c r="O17704"/>
      <c r="P17704"/>
      <c r="S17704"/>
    </row>
    <row r="17705" spans="1:19" x14ac:dyDescent="0.3">
      <c r="A17705" s="25"/>
      <c r="B17705"/>
      <c r="C17705"/>
      <c r="D17705"/>
      <c r="E17705"/>
      <c r="F17705"/>
      <c r="G17705"/>
      <c r="H17705" s="26"/>
      <c r="I17705" s="26"/>
      <c r="K17705"/>
      <c r="L17705"/>
      <c r="M17705"/>
      <c r="N17705"/>
      <c r="O17705"/>
      <c r="P17705"/>
      <c r="S17705"/>
    </row>
    <row r="17706" spans="1:19" x14ac:dyDescent="0.3">
      <c r="A17706" s="25"/>
      <c r="B17706"/>
      <c r="C17706"/>
      <c r="D17706"/>
      <c r="E17706"/>
      <c r="F17706"/>
      <c r="G17706"/>
      <c r="H17706" s="14"/>
      <c r="I17706" s="14"/>
      <c r="K17706"/>
      <c r="L17706"/>
      <c r="M17706"/>
      <c r="N17706"/>
      <c r="O17706"/>
      <c r="P17706"/>
      <c r="S17706"/>
    </row>
    <row r="17707" spans="1:19" x14ac:dyDescent="0.3">
      <c r="A17707" s="25"/>
      <c r="B17707"/>
      <c r="C17707"/>
      <c r="D17707"/>
      <c r="E17707"/>
      <c r="F17707"/>
      <c r="G17707"/>
      <c r="H17707"/>
      <c r="I17707"/>
      <c r="K17707"/>
      <c r="L17707"/>
      <c r="M17707"/>
      <c r="N17707"/>
      <c r="O17707"/>
      <c r="P17707"/>
      <c r="S17707"/>
    </row>
    <row r="17708" spans="1:19" x14ac:dyDescent="0.3">
      <c r="A17708" s="25"/>
      <c r="B17708"/>
      <c r="C17708"/>
      <c r="D17708"/>
      <c r="E17708"/>
      <c r="F17708"/>
      <c r="G17708"/>
      <c r="H17708"/>
      <c r="I17708"/>
      <c r="K17708"/>
      <c r="L17708"/>
      <c r="M17708"/>
      <c r="N17708"/>
      <c r="O17708"/>
      <c r="P17708"/>
      <c r="S17708"/>
    </row>
    <row r="17709" spans="1:19" x14ac:dyDescent="0.3">
      <c r="A17709" s="25"/>
      <c r="B17709"/>
      <c r="C17709"/>
      <c r="D17709"/>
      <c r="E17709"/>
      <c r="F17709"/>
      <c r="G17709"/>
      <c r="H17709"/>
      <c r="I17709"/>
      <c r="K17709"/>
      <c r="L17709"/>
      <c r="M17709"/>
      <c r="N17709"/>
      <c r="O17709"/>
      <c r="P17709"/>
      <c r="S17709"/>
    </row>
    <row r="17710" spans="1:19" x14ac:dyDescent="0.3">
      <c r="A17710" s="25"/>
      <c r="B17710"/>
      <c r="C17710"/>
      <c r="D17710"/>
      <c r="E17710"/>
      <c r="F17710"/>
      <c r="G17710"/>
      <c r="H17710"/>
      <c r="I17710"/>
      <c r="K17710"/>
      <c r="L17710"/>
      <c r="M17710"/>
      <c r="N17710"/>
      <c r="O17710"/>
      <c r="P17710"/>
      <c r="S17710"/>
    </row>
    <row r="17711" spans="1:19" x14ac:dyDescent="0.3">
      <c r="A17711" s="25"/>
      <c r="B17711"/>
      <c r="C17711"/>
      <c r="D17711"/>
      <c r="E17711"/>
      <c r="F17711"/>
      <c r="G17711"/>
      <c r="H17711" s="14"/>
      <c r="I17711"/>
      <c r="K17711"/>
      <c r="L17711"/>
      <c r="M17711"/>
      <c r="N17711"/>
      <c r="O17711"/>
      <c r="P17711"/>
      <c r="S17711"/>
    </row>
    <row r="17712" spans="1:19" x14ac:dyDescent="0.3">
      <c r="A17712" s="25"/>
      <c r="B17712"/>
      <c r="C17712"/>
      <c r="D17712"/>
      <c r="E17712"/>
      <c r="F17712"/>
      <c r="G17712"/>
      <c r="H17712"/>
      <c r="I17712"/>
      <c r="K17712"/>
      <c r="L17712"/>
      <c r="M17712"/>
      <c r="N17712"/>
      <c r="O17712"/>
      <c r="P17712"/>
      <c r="S17712"/>
    </row>
    <row r="17713" spans="1:20" x14ac:dyDescent="0.3">
      <c r="A17713" s="25"/>
      <c r="B17713"/>
      <c r="C17713"/>
      <c r="D17713"/>
      <c r="E17713"/>
      <c r="F17713"/>
      <c r="G17713"/>
      <c r="H17713"/>
      <c r="I17713"/>
      <c r="K17713"/>
      <c r="L17713"/>
      <c r="M17713"/>
      <c r="N17713"/>
      <c r="O17713"/>
      <c r="P17713"/>
      <c r="S17713"/>
    </row>
    <row r="17714" spans="1:20" x14ac:dyDescent="0.3">
      <c r="A17714" s="25"/>
      <c r="B17714"/>
      <c r="C17714"/>
      <c r="D17714"/>
      <c r="E17714"/>
      <c r="F17714"/>
      <c r="G17714"/>
      <c r="H17714" s="26"/>
      <c r="I17714" s="26"/>
      <c r="K17714"/>
      <c r="L17714"/>
      <c r="M17714"/>
      <c r="N17714"/>
      <c r="O17714"/>
      <c r="P17714"/>
      <c r="S17714"/>
    </row>
    <row r="17715" spans="1:20" x14ac:dyDescent="0.3">
      <c r="A17715" s="25"/>
      <c r="B17715"/>
      <c r="C17715"/>
      <c r="D17715"/>
      <c r="E17715"/>
      <c r="F17715"/>
      <c r="G17715"/>
      <c r="H17715" s="26"/>
      <c r="I17715" s="26"/>
      <c r="K17715"/>
      <c r="L17715"/>
      <c r="M17715"/>
      <c r="N17715"/>
      <c r="O17715"/>
      <c r="P17715"/>
      <c r="S17715"/>
    </row>
    <row r="17716" spans="1:20" x14ac:dyDescent="0.3">
      <c r="A17716" s="25"/>
      <c r="B17716"/>
      <c r="C17716"/>
      <c r="D17716"/>
      <c r="E17716"/>
      <c r="F17716"/>
      <c r="G17716"/>
      <c r="H17716" s="26"/>
      <c r="I17716" s="26"/>
      <c r="K17716"/>
      <c r="L17716"/>
      <c r="M17716"/>
      <c r="N17716"/>
      <c r="O17716"/>
      <c r="P17716"/>
      <c r="S17716"/>
    </row>
    <row r="17717" spans="1:20" x14ac:dyDescent="0.3">
      <c r="A17717" s="25"/>
      <c r="B17717"/>
      <c r="C17717"/>
      <c r="D17717"/>
      <c r="E17717"/>
      <c r="F17717"/>
      <c r="G17717"/>
      <c r="H17717" s="26"/>
      <c r="I17717" s="26"/>
      <c r="K17717"/>
      <c r="L17717"/>
      <c r="M17717"/>
      <c r="N17717"/>
      <c r="O17717"/>
      <c r="P17717"/>
      <c r="S17717"/>
      <c r="T17717" s="7"/>
    </row>
    <row r="17718" spans="1:20" x14ac:dyDescent="0.3">
      <c r="A17718" s="25"/>
      <c r="B17718"/>
      <c r="C17718"/>
      <c r="D17718"/>
      <c r="E17718"/>
      <c r="F17718"/>
      <c r="G17718"/>
      <c r="H17718" s="26"/>
      <c r="I17718" s="26"/>
      <c r="K17718"/>
      <c r="L17718"/>
      <c r="M17718"/>
      <c r="N17718"/>
      <c r="O17718"/>
      <c r="P17718"/>
      <c r="S17718"/>
    </row>
    <row r="17719" spans="1:20" x14ac:dyDescent="0.3">
      <c r="A17719" s="25"/>
      <c r="B17719"/>
      <c r="C17719"/>
      <c r="D17719"/>
      <c r="E17719"/>
      <c r="F17719"/>
      <c r="G17719"/>
      <c r="H17719" s="26"/>
      <c r="I17719" s="26"/>
      <c r="K17719"/>
      <c r="L17719"/>
      <c r="M17719"/>
      <c r="N17719"/>
      <c r="O17719"/>
      <c r="P17719"/>
      <c r="S17719"/>
    </row>
    <row r="17720" spans="1:20" x14ac:dyDescent="0.3">
      <c r="A17720" s="25"/>
      <c r="B17720"/>
      <c r="C17720"/>
      <c r="D17720"/>
      <c r="E17720"/>
      <c r="F17720"/>
      <c r="G17720"/>
      <c r="H17720" s="26"/>
      <c r="I17720" s="26"/>
      <c r="K17720"/>
      <c r="L17720"/>
      <c r="M17720"/>
      <c r="N17720"/>
      <c r="O17720"/>
      <c r="P17720"/>
      <c r="S17720"/>
    </row>
    <row r="17721" spans="1:20" x14ac:dyDescent="0.3">
      <c r="A17721" s="25"/>
      <c r="B17721"/>
      <c r="C17721"/>
      <c r="D17721"/>
      <c r="E17721"/>
      <c r="F17721"/>
      <c r="G17721"/>
      <c r="H17721" s="26"/>
      <c r="I17721" s="26"/>
      <c r="K17721"/>
      <c r="L17721"/>
      <c r="M17721"/>
      <c r="N17721"/>
      <c r="O17721"/>
      <c r="P17721"/>
      <c r="S17721"/>
    </row>
    <row r="17722" spans="1:20" x14ac:dyDescent="0.3">
      <c r="A17722" s="25"/>
      <c r="B17722"/>
      <c r="C17722"/>
      <c r="D17722"/>
      <c r="E17722"/>
      <c r="F17722"/>
      <c r="G17722"/>
      <c r="H17722" s="14"/>
      <c r="I17722" s="26"/>
      <c r="K17722"/>
      <c r="L17722"/>
      <c r="M17722"/>
      <c r="N17722"/>
      <c r="O17722"/>
      <c r="P17722"/>
      <c r="S17722"/>
    </row>
    <row r="17723" spans="1:20" x14ac:dyDescent="0.3">
      <c r="A17723" s="25"/>
      <c r="B17723"/>
      <c r="C17723"/>
      <c r="D17723"/>
      <c r="E17723"/>
      <c r="F17723"/>
      <c r="G17723"/>
      <c r="H17723" s="14"/>
      <c r="I17723" s="26"/>
      <c r="K17723"/>
      <c r="L17723"/>
      <c r="M17723"/>
      <c r="N17723"/>
      <c r="O17723"/>
      <c r="P17723"/>
      <c r="S17723"/>
      <c r="T17723" s="7"/>
    </row>
    <row r="17724" spans="1:20" x14ac:dyDescent="0.3">
      <c r="A17724" s="25"/>
      <c r="B17724"/>
      <c r="C17724"/>
      <c r="D17724"/>
      <c r="E17724"/>
      <c r="F17724"/>
      <c r="G17724"/>
      <c r="H17724"/>
      <c r="I17724" s="26"/>
      <c r="K17724"/>
      <c r="L17724"/>
      <c r="M17724"/>
      <c r="N17724"/>
      <c r="O17724"/>
      <c r="P17724"/>
      <c r="S17724"/>
    </row>
    <row r="17725" spans="1:20" x14ac:dyDescent="0.3">
      <c r="A17725" s="25"/>
      <c r="B17725"/>
      <c r="C17725"/>
      <c r="D17725"/>
      <c r="E17725"/>
      <c r="F17725"/>
      <c r="G17725"/>
      <c r="H17725"/>
      <c r="I17725" s="26"/>
      <c r="K17725"/>
      <c r="L17725"/>
      <c r="M17725"/>
      <c r="N17725"/>
      <c r="O17725"/>
      <c r="P17725"/>
      <c r="S17725"/>
    </row>
    <row r="17726" spans="1:20" x14ac:dyDescent="0.3">
      <c r="A17726" s="25"/>
      <c r="B17726"/>
      <c r="C17726"/>
      <c r="D17726"/>
      <c r="E17726"/>
      <c r="F17726"/>
      <c r="G17726"/>
      <c r="H17726"/>
      <c r="I17726" s="26"/>
      <c r="K17726"/>
      <c r="L17726"/>
      <c r="M17726"/>
      <c r="N17726"/>
      <c r="O17726"/>
      <c r="P17726"/>
      <c r="S17726"/>
    </row>
    <row r="17727" spans="1:20" x14ac:dyDescent="0.3">
      <c r="A17727" s="25"/>
      <c r="B17727"/>
      <c r="C17727"/>
      <c r="D17727"/>
      <c r="E17727"/>
      <c r="F17727"/>
      <c r="G17727"/>
      <c r="H17727" s="14"/>
      <c r="I17727" s="26"/>
      <c r="K17727"/>
      <c r="L17727"/>
      <c r="M17727"/>
      <c r="N17727"/>
      <c r="O17727"/>
      <c r="P17727"/>
      <c r="S17727"/>
    </row>
    <row r="17728" spans="1:20" x14ac:dyDescent="0.3">
      <c r="A17728" s="25"/>
      <c r="B17728"/>
      <c r="C17728"/>
      <c r="D17728"/>
      <c r="E17728"/>
      <c r="F17728"/>
      <c r="G17728"/>
      <c r="H17728" s="14"/>
      <c r="I17728" s="26"/>
      <c r="K17728"/>
      <c r="L17728"/>
      <c r="M17728"/>
      <c r="N17728"/>
      <c r="O17728"/>
      <c r="P17728"/>
      <c r="S17728"/>
    </row>
    <row r="17729" spans="1:20" x14ac:dyDescent="0.3">
      <c r="A17729" s="25"/>
      <c r="B17729"/>
      <c r="C17729"/>
      <c r="D17729"/>
      <c r="E17729"/>
      <c r="F17729"/>
      <c r="G17729"/>
      <c r="H17729" s="14"/>
      <c r="I17729" s="26"/>
      <c r="K17729"/>
      <c r="L17729"/>
      <c r="M17729"/>
      <c r="N17729"/>
      <c r="O17729"/>
      <c r="P17729"/>
      <c r="S17729"/>
    </row>
    <row r="17730" spans="1:20" x14ac:dyDescent="0.3">
      <c r="A17730" s="25"/>
      <c r="B17730"/>
      <c r="C17730"/>
      <c r="D17730"/>
      <c r="E17730"/>
      <c r="F17730"/>
      <c r="G17730"/>
      <c r="H17730" s="14"/>
      <c r="I17730" s="26"/>
      <c r="K17730"/>
      <c r="L17730"/>
      <c r="M17730"/>
      <c r="N17730"/>
      <c r="O17730"/>
      <c r="P17730"/>
      <c r="S17730"/>
    </row>
    <row r="17731" spans="1:20" x14ac:dyDescent="0.3">
      <c r="A17731" s="25"/>
      <c r="B17731"/>
      <c r="C17731"/>
      <c r="D17731"/>
      <c r="E17731"/>
      <c r="F17731"/>
      <c r="G17731"/>
      <c r="H17731" s="26"/>
      <c r="I17731" s="26"/>
      <c r="K17731"/>
      <c r="L17731"/>
      <c r="M17731"/>
      <c r="N17731"/>
      <c r="O17731"/>
      <c r="P17731"/>
      <c r="S17731"/>
      <c r="T17731" s="7"/>
    </row>
    <row r="17732" spans="1:20" x14ac:dyDescent="0.3">
      <c r="A17732" s="25"/>
      <c r="B17732"/>
      <c r="C17732"/>
      <c r="D17732"/>
      <c r="E17732"/>
      <c r="F17732"/>
      <c r="G17732"/>
      <c r="H17732" s="26"/>
      <c r="I17732" s="26"/>
      <c r="K17732"/>
      <c r="L17732"/>
      <c r="M17732"/>
      <c r="N17732"/>
      <c r="O17732"/>
      <c r="P17732"/>
      <c r="S17732"/>
    </row>
    <row r="17733" spans="1:20" x14ac:dyDescent="0.3">
      <c r="A17733" s="25"/>
      <c r="B17733"/>
      <c r="C17733"/>
      <c r="D17733"/>
      <c r="E17733"/>
      <c r="F17733"/>
      <c r="G17733"/>
      <c r="H17733" s="26"/>
      <c r="I17733" s="26"/>
      <c r="K17733"/>
      <c r="L17733"/>
      <c r="M17733"/>
      <c r="N17733"/>
      <c r="O17733"/>
      <c r="P17733"/>
      <c r="S17733"/>
    </row>
    <row r="17734" spans="1:20" x14ac:dyDescent="0.3">
      <c r="A17734" s="25"/>
      <c r="B17734"/>
      <c r="C17734"/>
      <c r="D17734"/>
      <c r="E17734"/>
      <c r="F17734"/>
      <c r="G17734"/>
      <c r="H17734" s="26"/>
      <c r="I17734" s="26"/>
      <c r="K17734"/>
      <c r="L17734"/>
      <c r="M17734"/>
      <c r="N17734"/>
      <c r="O17734"/>
      <c r="P17734"/>
      <c r="S17734"/>
    </row>
    <row r="17735" spans="1:20" x14ac:dyDescent="0.3">
      <c r="A17735" s="25"/>
      <c r="B17735"/>
      <c r="C17735"/>
      <c r="D17735"/>
      <c r="E17735"/>
      <c r="F17735"/>
      <c r="G17735"/>
      <c r="H17735" s="26"/>
      <c r="I17735" s="26"/>
      <c r="K17735"/>
      <c r="L17735"/>
      <c r="M17735"/>
      <c r="N17735"/>
      <c r="O17735"/>
      <c r="P17735"/>
      <c r="S17735"/>
    </row>
    <row r="17736" spans="1:20" x14ac:dyDescent="0.3">
      <c r="A17736" s="25"/>
      <c r="B17736"/>
      <c r="C17736"/>
      <c r="D17736"/>
      <c r="E17736"/>
      <c r="F17736"/>
      <c r="G17736"/>
      <c r="H17736" s="26"/>
      <c r="I17736" s="26"/>
      <c r="K17736"/>
      <c r="L17736"/>
      <c r="M17736"/>
      <c r="N17736"/>
      <c r="O17736"/>
      <c r="P17736"/>
      <c r="S17736"/>
    </row>
    <row r="17737" spans="1:20" x14ac:dyDescent="0.3">
      <c r="A17737" s="25"/>
      <c r="B17737"/>
      <c r="C17737"/>
      <c r="D17737"/>
      <c r="E17737"/>
      <c r="F17737"/>
      <c r="G17737"/>
      <c r="H17737" s="26"/>
      <c r="I17737" s="26"/>
      <c r="K17737"/>
      <c r="L17737"/>
      <c r="M17737"/>
      <c r="N17737"/>
      <c r="O17737"/>
      <c r="P17737"/>
      <c r="S17737"/>
    </row>
    <row r="17738" spans="1:20" x14ac:dyDescent="0.3">
      <c r="A17738" s="25"/>
      <c r="B17738"/>
      <c r="C17738"/>
      <c r="D17738"/>
      <c r="E17738"/>
      <c r="F17738"/>
      <c r="G17738"/>
      <c r="H17738" s="26"/>
      <c r="I17738" s="26"/>
      <c r="K17738"/>
      <c r="L17738"/>
      <c r="M17738"/>
      <c r="N17738"/>
      <c r="O17738"/>
      <c r="P17738"/>
      <c r="S17738"/>
    </row>
    <row r="17739" spans="1:20" x14ac:dyDescent="0.3">
      <c r="A17739" s="25"/>
      <c r="B17739"/>
      <c r="C17739"/>
      <c r="D17739"/>
      <c r="E17739"/>
      <c r="F17739"/>
      <c r="G17739"/>
      <c r="H17739" s="26"/>
      <c r="I17739" s="26"/>
      <c r="K17739"/>
      <c r="L17739"/>
      <c r="M17739"/>
      <c r="N17739"/>
      <c r="O17739"/>
      <c r="P17739"/>
      <c r="S17739"/>
    </row>
    <row r="17740" spans="1:20" x14ac:dyDescent="0.3">
      <c r="A17740" s="25"/>
      <c r="B17740"/>
      <c r="C17740"/>
      <c r="D17740"/>
      <c r="E17740"/>
      <c r="F17740"/>
      <c r="G17740"/>
      <c r="H17740"/>
      <c r="I17740"/>
      <c r="K17740"/>
      <c r="L17740"/>
      <c r="M17740"/>
      <c r="N17740"/>
      <c r="O17740"/>
      <c r="P17740"/>
      <c r="S17740"/>
    </row>
    <row r="17741" spans="1:20" x14ac:dyDescent="0.3">
      <c r="A17741" s="25"/>
      <c r="B17741"/>
      <c r="C17741"/>
      <c r="D17741"/>
      <c r="E17741"/>
      <c r="F17741"/>
      <c r="G17741"/>
      <c r="H17741"/>
      <c r="I17741"/>
      <c r="K17741"/>
      <c r="L17741"/>
      <c r="M17741"/>
      <c r="N17741"/>
      <c r="O17741"/>
      <c r="P17741"/>
      <c r="S17741"/>
    </row>
    <row r="17742" spans="1:20" x14ac:dyDescent="0.3">
      <c r="A17742" s="25"/>
      <c r="B17742"/>
      <c r="C17742"/>
      <c r="D17742"/>
      <c r="E17742"/>
      <c r="F17742"/>
      <c r="G17742"/>
      <c r="H17742"/>
      <c r="I17742"/>
      <c r="K17742"/>
      <c r="L17742"/>
      <c r="M17742"/>
      <c r="N17742"/>
      <c r="O17742"/>
      <c r="P17742"/>
      <c r="S17742"/>
    </row>
    <row r="17743" spans="1:20" x14ac:dyDescent="0.3">
      <c r="A17743" s="25"/>
      <c r="B17743"/>
      <c r="C17743"/>
      <c r="D17743"/>
      <c r="E17743"/>
      <c r="F17743"/>
      <c r="G17743"/>
      <c r="H17743" s="14"/>
      <c r="I17743" s="14"/>
      <c r="K17743"/>
      <c r="L17743"/>
      <c r="M17743"/>
      <c r="N17743"/>
      <c r="O17743"/>
      <c r="P17743"/>
      <c r="S17743"/>
    </row>
    <row r="17744" spans="1:20" x14ac:dyDescent="0.3">
      <c r="A17744" s="25"/>
      <c r="B17744"/>
      <c r="C17744"/>
      <c r="D17744"/>
      <c r="E17744"/>
      <c r="F17744"/>
      <c r="G17744"/>
      <c r="H17744" s="14"/>
      <c r="I17744" s="14"/>
      <c r="K17744"/>
      <c r="L17744"/>
      <c r="M17744"/>
      <c r="N17744"/>
      <c r="O17744"/>
      <c r="P17744"/>
      <c r="S17744"/>
    </row>
    <row r="17745" spans="1:20" x14ac:dyDescent="0.3">
      <c r="A17745" s="25"/>
      <c r="B17745"/>
      <c r="C17745"/>
      <c r="D17745"/>
      <c r="E17745"/>
      <c r="F17745"/>
      <c r="G17745"/>
      <c r="H17745" s="14"/>
      <c r="I17745" s="14"/>
      <c r="K17745"/>
      <c r="L17745"/>
      <c r="M17745"/>
      <c r="N17745"/>
      <c r="O17745"/>
      <c r="P17745"/>
      <c r="S17745"/>
    </row>
    <row r="17746" spans="1:20" x14ac:dyDescent="0.3">
      <c r="A17746" s="25"/>
      <c r="B17746"/>
      <c r="C17746"/>
      <c r="D17746"/>
      <c r="E17746"/>
      <c r="F17746"/>
      <c r="G17746"/>
      <c r="H17746" s="14"/>
      <c r="I17746" s="14"/>
      <c r="K17746"/>
      <c r="L17746"/>
      <c r="M17746"/>
      <c r="N17746"/>
      <c r="O17746"/>
      <c r="P17746"/>
      <c r="S17746"/>
    </row>
    <row r="17747" spans="1:20" x14ac:dyDescent="0.3">
      <c r="A17747" s="25"/>
      <c r="B17747"/>
      <c r="C17747"/>
      <c r="D17747"/>
      <c r="E17747"/>
      <c r="F17747"/>
      <c r="G17747"/>
      <c r="H17747" s="26"/>
      <c r="I17747" s="26"/>
      <c r="K17747"/>
      <c r="L17747"/>
      <c r="M17747"/>
      <c r="N17747"/>
      <c r="O17747"/>
      <c r="P17747"/>
      <c r="S17747"/>
    </row>
    <row r="17748" spans="1:20" x14ac:dyDescent="0.3">
      <c r="A17748" s="25"/>
      <c r="B17748"/>
      <c r="C17748"/>
      <c r="D17748"/>
      <c r="E17748"/>
      <c r="F17748"/>
      <c r="G17748"/>
      <c r="H17748" s="26"/>
      <c r="I17748" s="26"/>
      <c r="K17748"/>
      <c r="L17748"/>
      <c r="M17748"/>
      <c r="N17748"/>
      <c r="O17748"/>
      <c r="P17748"/>
      <c r="S17748"/>
    </row>
    <row r="17749" spans="1:20" x14ac:dyDescent="0.3">
      <c r="A17749" s="25"/>
      <c r="B17749"/>
      <c r="C17749"/>
      <c r="D17749"/>
      <c r="E17749"/>
      <c r="F17749"/>
      <c r="G17749"/>
      <c r="H17749" s="26"/>
      <c r="I17749" s="26"/>
      <c r="K17749"/>
      <c r="L17749"/>
      <c r="M17749"/>
      <c r="N17749"/>
      <c r="O17749"/>
      <c r="P17749"/>
      <c r="S17749"/>
    </row>
    <row r="17750" spans="1:20" x14ac:dyDescent="0.3">
      <c r="A17750" s="25"/>
      <c r="B17750"/>
      <c r="C17750"/>
      <c r="D17750"/>
      <c r="E17750"/>
      <c r="F17750"/>
      <c r="G17750"/>
      <c r="H17750" s="26"/>
      <c r="I17750" s="26"/>
      <c r="K17750"/>
      <c r="L17750"/>
      <c r="M17750"/>
      <c r="N17750"/>
      <c r="O17750"/>
      <c r="P17750"/>
      <c r="S17750"/>
    </row>
    <row r="17751" spans="1:20" x14ac:dyDescent="0.3">
      <c r="A17751" s="25"/>
      <c r="B17751"/>
      <c r="C17751"/>
      <c r="D17751"/>
      <c r="E17751"/>
      <c r="F17751"/>
      <c r="G17751"/>
      <c r="H17751" s="26"/>
      <c r="I17751" s="26"/>
      <c r="K17751"/>
      <c r="L17751"/>
      <c r="M17751"/>
      <c r="N17751"/>
      <c r="O17751"/>
      <c r="P17751"/>
      <c r="S17751"/>
    </row>
    <row r="17752" spans="1:20" x14ac:dyDescent="0.3">
      <c r="A17752" s="25"/>
      <c r="B17752"/>
      <c r="C17752"/>
      <c r="D17752"/>
      <c r="E17752"/>
      <c r="F17752"/>
      <c r="G17752"/>
      <c r="H17752" s="26"/>
      <c r="I17752" s="26"/>
      <c r="K17752"/>
      <c r="L17752"/>
      <c r="M17752"/>
      <c r="N17752"/>
      <c r="O17752"/>
      <c r="P17752"/>
      <c r="S17752"/>
    </row>
    <row r="17753" spans="1:20" x14ac:dyDescent="0.3">
      <c r="A17753" s="25"/>
      <c r="B17753"/>
      <c r="C17753"/>
      <c r="D17753"/>
      <c r="E17753"/>
      <c r="F17753"/>
      <c r="G17753"/>
      <c r="H17753" s="26"/>
      <c r="I17753" s="26"/>
      <c r="K17753"/>
      <c r="L17753"/>
      <c r="M17753"/>
      <c r="N17753"/>
      <c r="O17753"/>
      <c r="P17753"/>
      <c r="S17753"/>
    </row>
    <row r="17754" spans="1:20" x14ac:dyDescent="0.3">
      <c r="A17754" s="25"/>
      <c r="B17754"/>
      <c r="C17754"/>
      <c r="D17754"/>
      <c r="E17754"/>
      <c r="F17754"/>
      <c r="G17754"/>
      <c r="H17754"/>
      <c r="I17754" s="14"/>
      <c r="K17754"/>
      <c r="L17754"/>
      <c r="M17754"/>
      <c r="N17754"/>
      <c r="O17754"/>
      <c r="P17754"/>
      <c r="S17754"/>
    </row>
    <row r="17755" spans="1:20" x14ac:dyDescent="0.3">
      <c r="A17755" s="25"/>
      <c r="B17755"/>
      <c r="C17755"/>
      <c r="D17755"/>
      <c r="E17755"/>
      <c r="F17755"/>
      <c r="G17755"/>
      <c r="H17755" s="14"/>
      <c r="I17755" s="14"/>
      <c r="K17755"/>
      <c r="L17755"/>
      <c r="M17755"/>
      <c r="N17755"/>
      <c r="O17755"/>
      <c r="P17755"/>
      <c r="S17755"/>
    </row>
    <row r="17756" spans="1:20" x14ac:dyDescent="0.3">
      <c r="A17756" s="25"/>
      <c r="B17756"/>
      <c r="C17756"/>
      <c r="D17756"/>
      <c r="E17756"/>
      <c r="F17756"/>
      <c r="G17756"/>
      <c r="H17756" s="14"/>
      <c r="I17756" s="14"/>
      <c r="K17756"/>
      <c r="L17756"/>
      <c r="M17756"/>
      <c r="N17756"/>
      <c r="O17756"/>
      <c r="P17756"/>
      <c r="S17756"/>
    </row>
    <row r="17757" spans="1:20" x14ac:dyDescent="0.3">
      <c r="A17757" s="25"/>
      <c r="B17757"/>
      <c r="C17757"/>
      <c r="D17757"/>
      <c r="E17757"/>
      <c r="F17757"/>
      <c r="G17757"/>
      <c r="H17757" s="14"/>
      <c r="I17757" s="14"/>
      <c r="K17757"/>
      <c r="L17757"/>
      <c r="M17757"/>
      <c r="N17757"/>
      <c r="O17757"/>
      <c r="P17757"/>
      <c r="S17757"/>
    </row>
    <row r="17758" spans="1:20" x14ac:dyDescent="0.3">
      <c r="A17758" s="25"/>
      <c r="B17758"/>
      <c r="C17758"/>
      <c r="D17758"/>
      <c r="E17758"/>
      <c r="F17758"/>
      <c r="G17758"/>
      <c r="H17758" s="14"/>
      <c r="I17758" s="14"/>
      <c r="K17758"/>
      <c r="L17758"/>
      <c r="M17758"/>
      <c r="N17758"/>
      <c r="O17758"/>
      <c r="P17758"/>
      <c r="S17758"/>
    </row>
    <row r="17759" spans="1:20" x14ac:dyDescent="0.3">
      <c r="A17759" s="25"/>
      <c r="B17759"/>
      <c r="C17759"/>
      <c r="D17759"/>
      <c r="E17759"/>
      <c r="F17759"/>
      <c r="G17759"/>
      <c r="H17759" s="14"/>
      <c r="I17759" s="14"/>
      <c r="K17759"/>
      <c r="L17759"/>
      <c r="M17759"/>
      <c r="N17759"/>
      <c r="O17759"/>
      <c r="P17759"/>
      <c r="S17759"/>
      <c r="T17759" s="7"/>
    </row>
    <row r="17760" spans="1:20" x14ac:dyDescent="0.3">
      <c r="A17760" s="25"/>
      <c r="B17760"/>
      <c r="C17760"/>
      <c r="D17760"/>
      <c r="E17760"/>
      <c r="F17760"/>
      <c r="G17760"/>
      <c r="H17760" s="14"/>
      <c r="I17760" s="14"/>
      <c r="K17760"/>
      <c r="L17760"/>
      <c r="M17760"/>
      <c r="N17760"/>
      <c r="O17760"/>
      <c r="P17760"/>
      <c r="S17760"/>
      <c r="T17760" s="7"/>
    </row>
    <row r="17761" spans="1:19" x14ac:dyDescent="0.3">
      <c r="A17761" s="25"/>
      <c r="B17761"/>
      <c r="C17761"/>
      <c r="D17761"/>
      <c r="E17761"/>
      <c r="F17761"/>
      <c r="G17761"/>
      <c r="H17761" s="14"/>
      <c r="I17761" s="14"/>
      <c r="K17761"/>
      <c r="L17761"/>
      <c r="M17761"/>
      <c r="N17761"/>
      <c r="O17761"/>
      <c r="P17761"/>
      <c r="S17761"/>
    </row>
    <row r="17762" spans="1:19" x14ac:dyDescent="0.3">
      <c r="A17762" s="25"/>
      <c r="B17762"/>
      <c r="C17762"/>
      <c r="D17762"/>
      <c r="E17762"/>
      <c r="F17762"/>
      <c r="G17762"/>
      <c r="H17762" s="14"/>
      <c r="I17762" s="14"/>
      <c r="K17762"/>
      <c r="L17762"/>
      <c r="M17762"/>
      <c r="N17762"/>
      <c r="O17762"/>
      <c r="P17762"/>
      <c r="S17762"/>
    </row>
    <row r="17763" spans="1:19" x14ac:dyDescent="0.3">
      <c r="A17763" s="25"/>
      <c r="B17763"/>
      <c r="C17763"/>
      <c r="D17763"/>
      <c r="E17763"/>
      <c r="F17763"/>
      <c r="G17763"/>
      <c r="H17763"/>
      <c r="I17763"/>
      <c r="K17763"/>
      <c r="L17763"/>
      <c r="M17763"/>
      <c r="N17763"/>
      <c r="O17763"/>
      <c r="P17763"/>
      <c r="S17763"/>
    </row>
    <row r="17764" spans="1:19" x14ac:dyDescent="0.3">
      <c r="A17764" s="25"/>
      <c r="B17764"/>
      <c r="C17764"/>
      <c r="D17764"/>
      <c r="E17764"/>
      <c r="F17764"/>
      <c r="G17764"/>
      <c r="H17764"/>
      <c r="I17764" s="14"/>
      <c r="K17764"/>
      <c r="L17764"/>
      <c r="M17764"/>
      <c r="N17764"/>
      <c r="O17764"/>
      <c r="P17764"/>
      <c r="S17764"/>
    </row>
    <row r="17765" spans="1:19" x14ac:dyDescent="0.3">
      <c r="A17765" s="25"/>
      <c r="B17765"/>
      <c r="C17765"/>
      <c r="D17765"/>
      <c r="E17765"/>
      <c r="F17765"/>
      <c r="G17765"/>
      <c r="H17765"/>
      <c r="I17765" s="14"/>
      <c r="K17765"/>
      <c r="L17765"/>
      <c r="M17765"/>
      <c r="N17765"/>
      <c r="O17765"/>
      <c r="P17765"/>
      <c r="S17765"/>
    </row>
    <row r="17766" spans="1:19" x14ac:dyDescent="0.3">
      <c r="A17766" s="25"/>
      <c r="B17766"/>
      <c r="C17766"/>
      <c r="D17766"/>
      <c r="E17766"/>
      <c r="F17766"/>
      <c r="G17766"/>
      <c r="H17766"/>
      <c r="I17766"/>
      <c r="K17766"/>
      <c r="L17766"/>
      <c r="M17766"/>
      <c r="N17766"/>
      <c r="O17766"/>
      <c r="P17766"/>
      <c r="S17766"/>
    </row>
    <row r="17767" spans="1:19" x14ac:dyDescent="0.3">
      <c r="A17767" s="25"/>
      <c r="B17767"/>
      <c r="C17767"/>
      <c r="D17767"/>
      <c r="E17767"/>
      <c r="F17767"/>
      <c r="G17767"/>
      <c r="H17767"/>
      <c r="I17767"/>
      <c r="K17767"/>
      <c r="L17767"/>
      <c r="M17767"/>
      <c r="N17767"/>
      <c r="O17767"/>
      <c r="P17767"/>
      <c r="S17767"/>
    </row>
    <row r="17768" spans="1:19" x14ac:dyDescent="0.3">
      <c r="A17768" s="25"/>
      <c r="B17768"/>
      <c r="C17768"/>
      <c r="D17768"/>
      <c r="E17768"/>
      <c r="F17768"/>
      <c r="G17768"/>
      <c r="H17768"/>
      <c r="I17768"/>
      <c r="K17768"/>
      <c r="L17768"/>
      <c r="M17768"/>
      <c r="N17768"/>
      <c r="O17768"/>
      <c r="P17768"/>
      <c r="S17768"/>
    </row>
    <row r="17769" spans="1:19" x14ac:dyDescent="0.3">
      <c r="A17769" s="25"/>
      <c r="B17769"/>
      <c r="C17769"/>
      <c r="D17769"/>
      <c r="E17769"/>
      <c r="F17769"/>
      <c r="G17769"/>
      <c r="H17769"/>
      <c r="I17769"/>
      <c r="K17769"/>
      <c r="L17769"/>
      <c r="M17769"/>
      <c r="N17769"/>
      <c r="O17769"/>
      <c r="P17769"/>
      <c r="S17769"/>
    </row>
    <row r="17770" spans="1:19" x14ac:dyDescent="0.3">
      <c r="A17770" s="25"/>
      <c r="B17770"/>
      <c r="C17770"/>
      <c r="D17770"/>
      <c r="E17770"/>
      <c r="F17770"/>
      <c r="G17770"/>
      <c r="H17770" s="26"/>
      <c r="I17770" s="26"/>
      <c r="K17770"/>
      <c r="L17770"/>
      <c r="M17770"/>
      <c r="N17770"/>
      <c r="O17770"/>
      <c r="P17770"/>
      <c r="S17770"/>
    </row>
    <row r="17771" spans="1:19" x14ac:dyDescent="0.3">
      <c r="A17771" s="25"/>
      <c r="B17771"/>
      <c r="C17771"/>
      <c r="D17771"/>
      <c r="E17771"/>
      <c r="F17771"/>
      <c r="G17771"/>
      <c r="H17771" s="26"/>
      <c r="I17771" s="26"/>
      <c r="K17771"/>
      <c r="L17771"/>
      <c r="M17771"/>
      <c r="N17771"/>
      <c r="O17771"/>
      <c r="P17771"/>
      <c r="S17771"/>
    </row>
    <row r="17772" spans="1:19" x14ac:dyDescent="0.3">
      <c r="A17772" s="25"/>
      <c r="B17772"/>
      <c r="C17772"/>
      <c r="D17772"/>
      <c r="E17772"/>
      <c r="F17772"/>
      <c r="G17772"/>
      <c r="H17772" s="26"/>
      <c r="I17772" s="26"/>
      <c r="K17772"/>
      <c r="L17772"/>
      <c r="M17772"/>
      <c r="N17772"/>
      <c r="O17772"/>
      <c r="P17772"/>
      <c r="S17772"/>
    </row>
    <row r="17773" spans="1:19" x14ac:dyDescent="0.3">
      <c r="A17773" s="25"/>
      <c r="B17773"/>
      <c r="C17773"/>
      <c r="D17773"/>
      <c r="E17773"/>
      <c r="F17773"/>
      <c r="G17773"/>
      <c r="H17773" s="26"/>
      <c r="I17773" s="26"/>
      <c r="K17773"/>
      <c r="L17773"/>
      <c r="M17773"/>
      <c r="N17773"/>
      <c r="O17773"/>
      <c r="P17773"/>
      <c r="S17773"/>
    </row>
    <row r="17774" spans="1:19" x14ac:dyDescent="0.3">
      <c r="A17774" s="25"/>
      <c r="B17774"/>
      <c r="C17774"/>
      <c r="D17774"/>
      <c r="E17774"/>
      <c r="F17774"/>
      <c r="G17774"/>
      <c r="H17774" s="26"/>
      <c r="I17774" s="26"/>
      <c r="K17774"/>
      <c r="L17774"/>
      <c r="M17774"/>
      <c r="N17774"/>
      <c r="O17774"/>
      <c r="P17774"/>
      <c r="S17774"/>
    </row>
    <row r="17775" spans="1:19" x14ac:dyDescent="0.3">
      <c r="A17775" s="25"/>
      <c r="B17775"/>
      <c r="C17775"/>
      <c r="D17775"/>
      <c r="E17775"/>
      <c r="F17775"/>
      <c r="G17775"/>
      <c r="H17775" s="26"/>
      <c r="I17775" s="26"/>
      <c r="K17775"/>
      <c r="L17775"/>
      <c r="M17775"/>
      <c r="N17775"/>
      <c r="O17775"/>
      <c r="P17775"/>
      <c r="S17775"/>
    </row>
    <row r="17776" spans="1:19" x14ac:dyDescent="0.3">
      <c r="A17776" s="25"/>
      <c r="B17776"/>
      <c r="C17776"/>
      <c r="D17776"/>
      <c r="E17776"/>
      <c r="F17776"/>
      <c r="G17776"/>
      <c r="H17776" s="26"/>
      <c r="I17776" s="26"/>
      <c r="K17776"/>
      <c r="L17776"/>
      <c r="M17776"/>
      <c r="N17776"/>
      <c r="O17776"/>
      <c r="P17776"/>
      <c r="S17776"/>
    </row>
    <row r="17777" spans="1:20" x14ac:dyDescent="0.3">
      <c r="A17777" s="25"/>
      <c r="B17777"/>
      <c r="C17777"/>
      <c r="D17777"/>
      <c r="E17777"/>
      <c r="F17777"/>
      <c r="G17777"/>
      <c r="H17777" s="26"/>
      <c r="I17777" s="26"/>
      <c r="K17777"/>
      <c r="L17777"/>
      <c r="M17777"/>
      <c r="N17777"/>
      <c r="O17777"/>
      <c r="P17777"/>
      <c r="S17777"/>
    </row>
    <row r="17778" spans="1:20" x14ac:dyDescent="0.3">
      <c r="A17778" s="25"/>
      <c r="B17778"/>
      <c r="C17778"/>
      <c r="D17778"/>
      <c r="E17778"/>
      <c r="F17778"/>
      <c r="G17778"/>
      <c r="H17778" s="14"/>
      <c r="I17778" s="26"/>
      <c r="K17778"/>
      <c r="L17778"/>
      <c r="M17778"/>
      <c r="N17778"/>
      <c r="O17778"/>
      <c r="P17778"/>
      <c r="S17778"/>
    </row>
    <row r="17779" spans="1:20" x14ac:dyDescent="0.3">
      <c r="A17779" s="25"/>
      <c r="B17779"/>
      <c r="C17779"/>
      <c r="D17779"/>
      <c r="E17779"/>
      <c r="F17779"/>
      <c r="G17779"/>
      <c r="H17779"/>
      <c r="I17779" s="26"/>
      <c r="K17779"/>
      <c r="L17779"/>
      <c r="M17779"/>
      <c r="N17779"/>
      <c r="O17779"/>
      <c r="P17779"/>
      <c r="S17779"/>
    </row>
    <row r="17780" spans="1:20" x14ac:dyDescent="0.3">
      <c r="A17780" s="25"/>
      <c r="B17780"/>
      <c r="C17780"/>
      <c r="D17780"/>
      <c r="E17780"/>
      <c r="F17780"/>
      <c r="G17780"/>
      <c r="H17780" s="14"/>
      <c r="I17780" s="26"/>
      <c r="K17780"/>
      <c r="L17780"/>
      <c r="M17780"/>
      <c r="N17780"/>
      <c r="O17780"/>
      <c r="P17780"/>
      <c r="S17780"/>
      <c r="T17780" s="7"/>
    </row>
    <row r="17781" spans="1:20" x14ac:dyDescent="0.3">
      <c r="A17781" s="25"/>
      <c r="B17781"/>
      <c r="C17781"/>
      <c r="D17781"/>
      <c r="E17781"/>
      <c r="F17781"/>
      <c r="G17781"/>
      <c r="H17781"/>
      <c r="I17781"/>
      <c r="K17781"/>
      <c r="L17781"/>
      <c r="M17781"/>
      <c r="N17781"/>
      <c r="O17781"/>
      <c r="P17781"/>
      <c r="S17781"/>
    </row>
    <row r="17782" spans="1:20" x14ac:dyDescent="0.3">
      <c r="A17782" s="25"/>
      <c r="B17782"/>
      <c r="C17782"/>
      <c r="D17782"/>
      <c r="E17782"/>
      <c r="F17782"/>
      <c r="G17782"/>
      <c r="H17782"/>
      <c r="I17782"/>
      <c r="K17782"/>
      <c r="L17782"/>
      <c r="M17782"/>
      <c r="N17782"/>
      <c r="O17782"/>
      <c r="P17782"/>
      <c r="S17782"/>
    </row>
    <row r="17783" spans="1:20" x14ac:dyDescent="0.3">
      <c r="A17783" s="25"/>
      <c r="B17783"/>
      <c r="C17783"/>
      <c r="D17783"/>
      <c r="E17783"/>
      <c r="F17783"/>
      <c r="G17783"/>
      <c r="H17783"/>
      <c r="I17783"/>
      <c r="K17783"/>
      <c r="L17783"/>
      <c r="M17783"/>
      <c r="N17783"/>
      <c r="O17783"/>
      <c r="P17783"/>
      <c r="S17783"/>
    </row>
    <row r="17784" spans="1:20" x14ac:dyDescent="0.3">
      <c r="A17784" s="25"/>
      <c r="B17784"/>
      <c r="C17784"/>
      <c r="D17784"/>
      <c r="E17784"/>
      <c r="F17784"/>
      <c r="G17784"/>
      <c r="H17784" s="14"/>
      <c r="I17784" s="14"/>
      <c r="K17784"/>
      <c r="L17784"/>
      <c r="M17784"/>
      <c r="N17784"/>
      <c r="O17784"/>
      <c r="P17784"/>
      <c r="S17784"/>
      <c r="T17784" s="7"/>
    </row>
    <row r="17785" spans="1:20" x14ac:dyDescent="0.3">
      <c r="A17785" s="25"/>
      <c r="B17785"/>
      <c r="C17785"/>
      <c r="D17785"/>
      <c r="E17785"/>
      <c r="F17785"/>
      <c r="G17785"/>
      <c r="H17785"/>
      <c r="I17785"/>
      <c r="K17785"/>
      <c r="L17785"/>
      <c r="M17785"/>
      <c r="N17785"/>
      <c r="O17785"/>
      <c r="P17785"/>
      <c r="S17785"/>
    </row>
    <row r="17786" spans="1:20" x14ac:dyDescent="0.3">
      <c r="A17786" s="25"/>
      <c r="B17786"/>
      <c r="C17786"/>
      <c r="D17786"/>
      <c r="E17786"/>
      <c r="F17786"/>
      <c r="G17786"/>
      <c r="H17786"/>
      <c r="I17786"/>
      <c r="K17786"/>
      <c r="L17786"/>
      <c r="M17786"/>
      <c r="N17786"/>
      <c r="O17786"/>
      <c r="P17786"/>
      <c r="S17786"/>
    </row>
    <row r="17787" spans="1:20" x14ac:dyDescent="0.3">
      <c r="A17787" s="25"/>
      <c r="B17787"/>
      <c r="C17787"/>
      <c r="D17787"/>
      <c r="E17787"/>
      <c r="F17787"/>
      <c r="G17787"/>
      <c r="H17787" s="26"/>
      <c r="I17787" s="26"/>
      <c r="K17787"/>
      <c r="L17787"/>
      <c r="M17787"/>
      <c r="N17787"/>
      <c r="O17787"/>
      <c r="P17787"/>
      <c r="S17787"/>
    </row>
    <row r="17788" spans="1:20" x14ac:dyDescent="0.3">
      <c r="A17788" s="25"/>
      <c r="B17788"/>
      <c r="C17788"/>
      <c r="D17788"/>
      <c r="E17788"/>
      <c r="F17788"/>
      <c r="G17788"/>
      <c r="H17788" s="26"/>
      <c r="I17788" s="26"/>
      <c r="K17788"/>
      <c r="L17788"/>
      <c r="M17788"/>
      <c r="N17788"/>
      <c r="O17788"/>
      <c r="P17788"/>
      <c r="S17788"/>
    </row>
    <row r="17789" spans="1:20" x14ac:dyDescent="0.3">
      <c r="A17789" s="25"/>
      <c r="B17789"/>
      <c r="C17789"/>
      <c r="D17789"/>
      <c r="E17789"/>
      <c r="F17789"/>
      <c r="G17789"/>
      <c r="H17789" s="26"/>
      <c r="I17789" s="26"/>
      <c r="K17789"/>
      <c r="L17789"/>
      <c r="M17789"/>
      <c r="N17789"/>
      <c r="O17789"/>
      <c r="P17789"/>
      <c r="S17789"/>
    </row>
    <row r="17790" spans="1:20" x14ac:dyDescent="0.3">
      <c r="A17790" s="25"/>
      <c r="B17790"/>
      <c r="C17790"/>
      <c r="D17790"/>
      <c r="E17790"/>
      <c r="F17790"/>
      <c r="G17790"/>
      <c r="H17790" s="26"/>
      <c r="I17790" s="26"/>
      <c r="K17790"/>
      <c r="L17790"/>
      <c r="M17790"/>
      <c r="N17790"/>
      <c r="O17790"/>
      <c r="P17790"/>
      <c r="S17790"/>
    </row>
    <row r="17791" spans="1:20" x14ac:dyDescent="0.3">
      <c r="A17791" s="25"/>
      <c r="B17791"/>
      <c r="C17791"/>
      <c r="D17791"/>
      <c r="E17791"/>
      <c r="F17791"/>
      <c r="G17791"/>
      <c r="H17791" s="26"/>
      <c r="I17791" s="26"/>
      <c r="K17791"/>
      <c r="L17791"/>
      <c r="M17791"/>
      <c r="N17791"/>
      <c r="O17791"/>
      <c r="P17791"/>
      <c r="S17791"/>
    </row>
    <row r="17792" spans="1:20" x14ac:dyDescent="0.3">
      <c r="A17792" s="25"/>
      <c r="B17792"/>
      <c r="C17792"/>
      <c r="D17792"/>
      <c r="E17792"/>
      <c r="F17792"/>
      <c r="G17792"/>
      <c r="H17792" s="26"/>
      <c r="I17792" s="26"/>
      <c r="K17792"/>
      <c r="L17792"/>
      <c r="M17792"/>
      <c r="N17792"/>
      <c r="O17792"/>
      <c r="P17792"/>
      <c r="S17792"/>
    </row>
    <row r="17793" spans="1:20" x14ac:dyDescent="0.3">
      <c r="A17793" s="25"/>
      <c r="B17793"/>
      <c r="C17793"/>
      <c r="D17793"/>
      <c r="E17793"/>
      <c r="F17793"/>
      <c r="G17793"/>
      <c r="H17793" s="26"/>
      <c r="I17793" s="26"/>
      <c r="K17793"/>
      <c r="L17793"/>
      <c r="M17793"/>
      <c r="N17793"/>
      <c r="O17793"/>
      <c r="P17793"/>
      <c r="S17793"/>
    </row>
    <row r="17794" spans="1:20" x14ac:dyDescent="0.3">
      <c r="A17794" s="25"/>
      <c r="B17794"/>
      <c r="C17794"/>
      <c r="D17794"/>
      <c r="E17794"/>
      <c r="F17794"/>
      <c r="G17794"/>
      <c r="H17794" s="26"/>
      <c r="I17794" s="26"/>
      <c r="K17794"/>
      <c r="L17794"/>
      <c r="M17794"/>
      <c r="N17794"/>
      <c r="O17794"/>
      <c r="P17794"/>
      <c r="S17794"/>
    </row>
    <row r="17795" spans="1:20" x14ac:dyDescent="0.3">
      <c r="A17795" s="25"/>
      <c r="B17795"/>
      <c r="C17795"/>
      <c r="D17795"/>
      <c r="E17795"/>
      <c r="F17795"/>
      <c r="G17795"/>
      <c r="H17795" s="26"/>
      <c r="I17795" s="26"/>
      <c r="K17795"/>
      <c r="L17795"/>
      <c r="M17795"/>
      <c r="N17795"/>
      <c r="O17795"/>
      <c r="P17795"/>
      <c r="S17795"/>
    </row>
    <row r="17796" spans="1:20" x14ac:dyDescent="0.3">
      <c r="A17796" s="25"/>
      <c r="B17796"/>
      <c r="C17796"/>
      <c r="D17796"/>
      <c r="E17796"/>
      <c r="F17796"/>
      <c r="G17796"/>
      <c r="H17796"/>
      <c r="I17796"/>
      <c r="K17796"/>
      <c r="L17796"/>
      <c r="M17796"/>
      <c r="N17796"/>
      <c r="O17796"/>
      <c r="P17796"/>
      <c r="S17796"/>
    </row>
    <row r="17797" spans="1:20" x14ac:dyDescent="0.3">
      <c r="A17797" s="25"/>
      <c r="B17797"/>
      <c r="C17797"/>
      <c r="D17797"/>
      <c r="E17797"/>
      <c r="F17797"/>
      <c r="G17797"/>
      <c r="H17797"/>
      <c r="I17797"/>
      <c r="K17797"/>
      <c r="L17797"/>
      <c r="M17797"/>
      <c r="N17797"/>
      <c r="O17797"/>
      <c r="P17797"/>
      <c r="S17797"/>
    </row>
    <row r="17798" spans="1:20" x14ac:dyDescent="0.3">
      <c r="A17798" s="25"/>
      <c r="B17798"/>
      <c r="C17798"/>
      <c r="D17798"/>
      <c r="E17798"/>
      <c r="F17798"/>
      <c r="G17798"/>
      <c r="H17798"/>
      <c r="I17798"/>
      <c r="K17798"/>
      <c r="L17798"/>
      <c r="M17798"/>
      <c r="N17798"/>
      <c r="O17798"/>
      <c r="P17798"/>
      <c r="S17798"/>
    </row>
    <row r="17799" spans="1:20" x14ac:dyDescent="0.3">
      <c r="A17799" s="25"/>
      <c r="B17799"/>
      <c r="C17799"/>
      <c r="D17799"/>
      <c r="E17799"/>
      <c r="F17799"/>
      <c r="G17799"/>
      <c r="H17799" s="14"/>
      <c r="I17799" s="14"/>
      <c r="K17799"/>
      <c r="L17799"/>
      <c r="M17799"/>
      <c r="N17799"/>
      <c r="O17799"/>
      <c r="P17799"/>
      <c r="S17799"/>
    </row>
    <row r="17800" spans="1:20" x14ac:dyDescent="0.3">
      <c r="A17800" s="25"/>
      <c r="B17800"/>
      <c r="C17800"/>
      <c r="D17800"/>
      <c r="E17800"/>
      <c r="F17800"/>
      <c r="G17800"/>
      <c r="H17800" s="26"/>
      <c r="I17800" s="26"/>
      <c r="K17800"/>
      <c r="L17800"/>
      <c r="M17800"/>
      <c r="N17800"/>
      <c r="O17800"/>
      <c r="P17800"/>
      <c r="S17800"/>
    </row>
    <row r="17801" spans="1:20" x14ac:dyDescent="0.3">
      <c r="A17801" s="25"/>
      <c r="B17801"/>
      <c r="C17801"/>
      <c r="D17801"/>
      <c r="E17801"/>
      <c r="F17801"/>
      <c r="G17801"/>
      <c r="H17801" s="26"/>
      <c r="I17801" s="26"/>
      <c r="K17801"/>
      <c r="L17801"/>
      <c r="M17801"/>
      <c r="N17801"/>
      <c r="O17801"/>
      <c r="P17801"/>
      <c r="S17801"/>
    </row>
    <row r="17802" spans="1:20" x14ac:dyDescent="0.3">
      <c r="A17802" s="25"/>
      <c r="B17802"/>
      <c r="C17802"/>
      <c r="D17802"/>
      <c r="E17802"/>
      <c r="F17802"/>
      <c r="G17802"/>
      <c r="H17802" s="26"/>
      <c r="I17802" s="26"/>
      <c r="K17802"/>
      <c r="L17802"/>
      <c r="M17802"/>
      <c r="N17802"/>
      <c r="O17802"/>
      <c r="P17802"/>
      <c r="S17802"/>
    </row>
    <row r="17803" spans="1:20" x14ac:dyDescent="0.3">
      <c r="A17803" s="25"/>
      <c r="B17803"/>
      <c r="C17803"/>
      <c r="D17803"/>
      <c r="E17803"/>
      <c r="F17803"/>
      <c r="G17803"/>
      <c r="H17803" s="26"/>
      <c r="I17803" s="26"/>
      <c r="K17803"/>
      <c r="L17803"/>
      <c r="M17803"/>
      <c r="N17803"/>
      <c r="O17803"/>
      <c r="P17803"/>
      <c r="S17803"/>
    </row>
    <row r="17804" spans="1:20" x14ac:dyDescent="0.3">
      <c r="A17804" s="25"/>
      <c r="B17804"/>
      <c r="C17804"/>
      <c r="D17804"/>
      <c r="E17804"/>
      <c r="F17804"/>
      <c r="G17804"/>
      <c r="H17804" s="26"/>
      <c r="I17804" s="26"/>
      <c r="K17804"/>
      <c r="L17804"/>
      <c r="M17804"/>
      <c r="N17804"/>
      <c r="O17804"/>
      <c r="P17804"/>
      <c r="S17804"/>
      <c r="T17804" s="7"/>
    </row>
    <row r="17805" spans="1:20" x14ac:dyDescent="0.3">
      <c r="A17805" s="25"/>
      <c r="B17805"/>
      <c r="C17805"/>
      <c r="D17805"/>
      <c r="E17805"/>
      <c r="F17805"/>
      <c r="G17805"/>
      <c r="H17805" s="26"/>
      <c r="I17805" s="26"/>
      <c r="K17805"/>
      <c r="L17805"/>
      <c r="M17805"/>
      <c r="N17805"/>
      <c r="O17805"/>
      <c r="P17805"/>
      <c r="S17805"/>
      <c r="T17805" s="7"/>
    </row>
    <row r="17806" spans="1:20" x14ac:dyDescent="0.3">
      <c r="A17806" s="25"/>
      <c r="B17806"/>
      <c r="C17806"/>
      <c r="D17806"/>
      <c r="E17806"/>
      <c r="F17806"/>
      <c r="G17806"/>
      <c r="H17806" s="26"/>
      <c r="I17806" s="26"/>
      <c r="K17806"/>
      <c r="L17806"/>
      <c r="M17806"/>
      <c r="N17806"/>
      <c r="O17806"/>
      <c r="P17806"/>
      <c r="S17806"/>
    </row>
    <row r="17807" spans="1:20" x14ac:dyDescent="0.3">
      <c r="A17807" s="25"/>
      <c r="B17807"/>
      <c r="C17807"/>
      <c r="D17807"/>
      <c r="E17807"/>
      <c r="F17807"/>
      <c r="G17807"/>
      <c r="H17807" s="26"/>
      <c r="I17807" s="26"/>
      <c r="K17807"/>
      <c r="L17807"/>
      <c r="M17807"/>
      <c r="N17807"/>
      <c r="O17807"/>
      <c r="P17807"/>
      <c r="S17807"/>
    </row>
    <row r="17808" spans="1:20" x14ac:dyDescent="0.3">
      <c r="A17808" s="25"/>
      <c r="B17808"/>
      <c r="C17808"/>
      <c r="D17808"/>
      <c r="E17808"/>
      <c r="F17808"/>
      <c r="G17808"/>
      <c r="H17808" s="26"/>
      <c r="I17808" s="26"/>
      <c r="K17808"/>
      <c r="L17808"/>
      <c r="M17808"/>
      <c r="N17808"/>
      <c r="O17808"/>
      <c r="P17808"/>
      <c r="S17808"/>
    </row>
    <row r="17809" spans="1:19" x14ac:dyDescent="0.3">
      <c r="A17809" s="25"/>
      <c r="B17809"/>
      <c r="C17809"/>
      <c r="D17809"/>
      <c r="E17809"/>
      <c r="F17809"/>
      <c r="G17809"/>
      <c r="H17809" s="26"/>
      <c r="I17809" s="26"/>
      <c r="K17809"/>
      <c r="L17809"/>
      <c r="M17809"/>
      <c r="N17809"/>
      <c r="O17809"/>
      <c r="P17809"/>
      <c r="S17809"/>
    </row>
    <row r="17810" spans="1:19" x14ac:dyDescent="0.3">
      <c r="A17810" s="25"/>
      <c r="B17810"/>
      <c r="C17810"/>
      <c r="D17810"/>
      <c r="E17810"/>
      <c r="F17810"/>
      <c r="G17810"/>
      <c r="H17810" s="26"/>
      <c r="I17810" s="26"/>
      <c r="K17810"/>
      <c r="L17810"/>
      <c r="M17810"/>
      <c r="N17810"/>
      <c r="O17810"/>
      <c r="P17810"/>
      <c r="S17810"/>
    </row>
    <row r="17811" spans="1:19" x14ac:dyDescent="0.3">
      <c r="A17811" s="25"/>
      <c r="B17811"/>
      <c r="C17811"/>
      <c r="D17811"/>
      <c r="E17811"/>
      <c r="F17811"/>
      <c r="G17811"/>
      <c r="H17811" s="26"/>
      <c r="I17811" s="26"/>
      <c r="K17811"/>
      <c r="L17811"/>
      <c r="M17811"/>
      <c r="N17811"/>
      <c r="O17811"/>
      <c r="P17811"/>
      <c r="S17811"/>
    </row>
    <row r="17812" spans="1:19" x14ac:dyDescent="0.3">
      <c r="A17812" s="25"/>
      <c r="B17812"/>
      <c r="C17812"/>
      <c r="D17812"/>
      <c r="E17812"/>
      <c r="F17812"/>
      <c r="G17812"/>
      <c r="H17812" s="26"/>
      <c r="I17812" s="26"/>
      <c r="K17812"/>
      <c r="L17812"/>
      <c r="M17812"/>
      <c r="N17812"/>
      <c r="O17812"/>
      <c r="P17812"/>
      <c r="S17812"/>
    </row>
    <row r="17813" spans="1:19" x14ac:dyDescent="0.3">
      <c r="A17813" s="25"/>
      <c r="B17813"/>
      <c r="C17813"/>
      <c r="D17813"/>
      <c r="E17813"/>
      <c r="F17813"/>
      <c r="G17813"/>
      <c r="H17813" s="14"/>
      <c r="I17813" s="14"/>
      <c r="K17813"/>
      <c r="L17813"/>
      <c r="M17813"/>
      <c r="N17813"/>
      <c r="O17813"/>
      <c r="P17813"/>
      <c r="S17813"/>
    </row>
    <row r="17814" spans="1:19" x14ac:dyDescent="0.3">
      <c r="A17814" s="25"/>
      <c r="B17814"/>
      <c r="C17814"/>
      <c r="D17814"/>
      <c r="E17814"/>
      <c r="F17814"/>
      <c r="G17814"/>
      <c r="H17814"/>
      <c r="I17814" s="14"/>
      <c r="K17814"/>
      <c r="L17814"/>
      <c r="M17814"/>
      <c r="N17814"/>
      <c r="O17814"/>
      <c r="P17814"/>
      <c r="S17814"/>
    </row>
    <row r="17815" spans="1:19" x14ac:dyDescent="0.3">
      <c r="A17815" s="25"/>
      <c r="B17815"/>
      <c r="C17815"/>
      <c r="D17815"/>
      <c r="E17815"/>
      <c r="F17815"/>
      <c r="G17815"/>
      <c r="H17815"/>
      <c r="I17815"/>
      <c r="K17815"/>
      <c r="L17815"/>
      <c r="M17815"/>
      <c r="N17815"/>
      <c r="O17815"/>
      <c r="P17815"/>
      <c r="S17815"/>
    </row>
    <row r="17816" spans="1:19" x14ac:dyDescent="0.3">
      <c r="A17816" s="25"/>
      <c r="B17816"/>
      <c r="C17816"/>
      <c r="D17816"/>
      <c r="E17816"/>
      <c r="F17816"/>
      <c r="G17816"/>
      <c r="H17816"/>
      <c r="I17816"/>
      <c r="K17816"/>
      <c r="L17816"/>
      <c r="M17816"/>
      <c r="N17816"/>
      <c r="O17816"/>
      <c r="P17816"/>
      <c r="S17816"/>
    </row>
    <row r="17817" spans="1:19" x14ac:dyDescent="0.3">
      <c r="A17817" s="25"/>
      <c r="B17817"/>
      <c r="C17817"/>
      <c r="D17817"/>
      <c r="E17817"/>
      <c r="F17817"/>
      <c r="G17817"/>
      <c r="H17817" s="14"/>
      <c r="I17817"/>
      <c r="K17817"/>
      <c r="L17817"/>
      <c r="M17817"/>
      <c r="N17817"/>
      <c r="O17817"/>
      <c r="P17817"/>
      <c r="S17817"/>
    </row>
    <row r="17818" spans="1:19" x14ac:dyDescent="0.3">
      <c r="A17818" s="25"/>
      <c r="B17818"/>
      <c r="C17818"/>
      <c r="D17818"/>
      <c r="E17818"/>
      <c r="F17818"/>
      <c r="G17818"/>
      <c r="H17818"/>
      <c r="I17818"/>
      <c r="K17818"/>
      <c r="L17818"/>
      <c r="M17818"/>
      <c r="N17818"/>
      <c r="O17818"/>
      <c r="P17818"/>
      <c r="S17818"/>
    </row>
    <row r="17819" spans="1:19" x14ac:dyDescent="0.3">
      <c r="A17819" s="25"/>
      <c r="B17819"/>
      <c r="C17819"/>
      <c r="D17819"/>
      <c r="E17819"/>
      <c r="F17819"/>
      <c r="G17819"/>
      <c r="H17819"/>
      <c r="I17819"/>
      <c r="K17819"/>
      <c r="L17819"/>
      <c r="M17819"/>
      <c r="N17819"/>
      <c r="O17819"/>
      <c r="P17819"/>
      <c r="S17819"/>
    </row>
    <row r="17820" spans="1:19" x14ac:dyDescent="0.3">
      <c r="A17820" s="25"/>
      <c r="B17820"/>
      <c r="C17820"/>
      <c r="D17820"/>
      <c r="E17820"/>
      <c r="F17820"/>
      <c r="G17820"/>
      <c r="H17820"/>
      <c r="I17820"/>
      <c r="K17820"/>
      <c r="L17820"/>
      <c r="M17820"/>
      <c r="N17820"/>
      <c r="O17820"/>
      <c r="P17820"/>
      <c r="S17820"/>
    </row>
    <row r="17821" spans="1:19" x14ac:dyDescent="0.3">
      <c r="A17821" s="25"/>
      <c r="B17821"/>
      <c r="C17821"/>
      <c r="D17821"/>
      <c r="E17821"/>
      <c r="F17821"/>
      <c r="G17821"/>
      <c r="H17821"/>
      <c r="I17821"/>
      <c r="K17821"/>
      <c r="L17821"/>
      <c r="M17821"/>
      <c r="N17821"/>
      <c r="O17821"/>
      <c r="P17821"/>
      <c r="S17821"/>
    </row>
    <row r="17822" spans="1:19" x14ac:dyDescent="0.3">
      <c r="A17822" s="25"/>
      <c r="B17822"/>
      <c r="C17822"/>
      <c r="D17822"/>
      <c r="E17822"/>
      <c r="F17822"/>
      <c r="G17822"/>
      <c r="H17822"/>
      <c r="I17822"/>
      <c r="K17822"/>
      <c r="L17822"/>
      <c r="M17822"/>
      <c r="N17822"/>
      <c r="O17822"/>
      <c r="P17822"/>
      <c r="S17822"/>
    </row>
    <row r="17823" spans="1:19" x14ac:dyDescent="0.3">
      <c r="A17823" s="25"/>
      <c r="B17823"/>
      <c r="C17823"/>
      <c r="D17823"/>
      <c r="E17823"/>
      <c r="F17823"/>
      <c r="G17823"/>
      <c r="H17823"/>
      <c r="I17823"/>
      <c r="K17823"/>
      <c r="L17823"/>
      <c r="M17823"/>
      <c r="N17823"/>
      <c r="O17823"/>
      <c r="P17823"/>
      <c r="S17823"/>
    </row>
    <row r="17824" spans="1:19" x14ac:dyDescent="0.3">
      <c r="A17824" s="25"/>
      <c r="B17824"/>
      <c r="C17824"/>
      <c r="D17824"/>
      <c r="E17824"/>
      <c r="F17824"/>
      <c r="G17824"/>
      <c r="H17824"/>
      <c r="I17824"/>
      <c r="K17824"/>
      <c r="L17824"/>
      <c r="M17824"/>
      <c r="N17824"/>
      <c r="O17824"/>
      <c r="P17824"/>
      <c r="S17824"/>
    </row>
    <row r="17825" spans="1:19" x14ac:dyDescent="0.3">
      <c r="A17825" s="25"/>
      <c r="B17825"/>
      <c r="C17825"/>
      <c r="D17825"/>
      <c r="E17825"/>
      <c r="F17825"/>
      <c r="G17825"/>
      <c r="H17825"/>
      <c r="I17825" s="14"/>
      <c r="K17825"/>
      <c r="L17825"/>
      <c r="M17825"/>
      <c r="N17825"/>
      <c r="O17825"/>
      <c r="P17825"/>
      <c r="S17825"/>
    </row>
    <row r="17826" spans="1:19" x14ac:dyDescent="0.3">
      <c r="A17826" s="25"/>
      <c r="B17826"/>
      <c r="C17826"/>
      <c r="D17826"/>
      <c r="E17826"/>
      <c r="F17826"/>
      <c r="G17826"/>
      <c r="H17826" s="26"/>
      <c r="I17826" s="26"/>
      <c r="K17826"/>
      <c r="L17826"/>
      <c r="M17826"/>
      <c r="N17826"/>
      <c r="O17826"/>
      <c r="P17826"/>
      <c r="S17826"/>
    </row>
    <row r="17827" spans="1:19" x14ac:dyDescent="0.3">
      <c r="A17827" s="25"/>
      <c r="B17827"/>
      <c r="C17827"/>
      <c r="D17827"/>
      <c r="E17827"/>
      <c r="F17827"/>
      <c r="G17827"/>
      <c r="H17827" s="26"/>
      <c r="I17827" s="26"/>
      <c r="K17827"/>
      <c r="L17827"/>
      <c r="M17827"/>
      <c r="N17827"/>
      <c r="O17827"/>
      <c r="P17827"/>
      <c r="S17827"/>
    </row>
    <row r="17828" spans="1:19" x14ac:dyDescent="0.3">
      <c r="A17828" s="25"/>
      <c r="B17828"/>
      <c r="C17828"/>
      <c r="D17828"/>
      <c r="E17828"/>
      <c r="F17828"/>
      <c r="G17828"/>
      <c r="H17828" s="26"/>
      <c r="I17828" s="26"/>
      <c r="K17828"/>
      <c r="L17828"/>
      <c r="M17828"/>
      <c r="N17828"/>
      <c r="O17828"/>
      <c r="P17828"/>
      <c r="S17828"/>
    </row>
    <row r="17829" spans="1:19" x14ac:dyDescent="0.3">
      <c r="A17829" s="25"/>
      <c r="B17829"/>
      <c r="C17829"/>
      <c r="D17829"/>
      <c r="E17829"/>
      <c r="F17829"/>
      <c r="G17829"/>
      <c r="H17829" s="26"/>
      <c r="I17829" s="26"/>
      <c r="K17829"/>
      <c r="L17829"/>
      <c r="M17829"/>
      <c r="N17829"/>
      <c r="O17829"/>
      <c r="P17829"/>
      <c r="S17829"/>
    </row>
    <row r="17830" spans="1:19" x14ac:dyDescent="0.3">
      <c r="A17830" s="25"/>
      <c r="B17830"/>
      <c r="C17830"/>
      <c r="D17830"/>
      <c r="E17830"/>
      <c r="F17830"/>
      <c r="G17830"/>
      <c r="H17830"/>
      <c r="I17830"/>
      <c r="K17830"/>
      <c r="L17830"/>
      <c r="M17830"/>
      <c r="N17830"/>
      <c r="O17830"/>
      <c r="P17830"/>
      <c r="S17830"/>
    </row>
    <row r="17831" spans="1:19" x14ac:dyDescent="0.3">
      <c r="A17831" s="25"/>
      <c r="B17831"/>
      <c r="C17831"/>
      <c r="D17831"/>
      <c r="E17831"/>
      <c r="F17831"/>
      <c r="G17831"/>
      <c r="H17831"/>
      <c r="I17831"/>
      <c r="K17831"/>
      <c r="L17831"/>
      <c r="M17831"/>
      <c r="N17831"/>
      <c r="O17831"/>
      <c r="P17831"/>
      <c r="S17831"/>
    </row>
    <row r="17832" spans="1:19" x14ac:dyDescent="0.3">
      <c r="A17832" s="25"/>
      <c r="B17832"/>
      <c r="C17832"/>
      <c r="D17832"/>
      <c r="E17832"/>
      <c r="F17832"/>
      <c r="G17832"/>
      <c r="H17832" s="14"/>
      <c r="I17832" s="14"/>
      <c r="K17832"/>
      <c r="L17832"/>
      <c r="M17832"/>
      <c r="N17832"/>
      <c r="O17832"/>
      <c r="P17832"/>
      <c r="S17832"/>
    </row>
    <row r="17833" spans="1:19" x14ac:dyDescent="0.3">
      <c r="A17833" s="25"/>
      <c r="B17833"/>
      <c r="C17833"/>
      <c r="D17833"/>
      <c r="E17833"/>
      <c r="F17833"/>
      <c r="G17833"/>
      <c r="H17833"/>
      <c r="I17833"/>
      <c r="K17833"/>
      <c r="L17833"/>
      <c r="M17833"/>
      <c r="N17833"/>
      <c r="O17833"/>
      <c r="P17833"/>
      <c r="S17833"/>
    </row>
    <row r="17834" spans="1:19" x14ac:dyDescent="0.3">
      <c r="A17834" s="25"/>
      <c r="B17834"/>
      <c r="C17834"/>
      <c r="D17834"/>
      <c r="E17834"/>
      <c r="F17834"/>
      <c r="G17834"/>
      <c r="H17834"/>
      <c r="I17834"/>
      <c r="K17834"/>
      <c r="L17834"/>
      <c r="M17834"/>
      <c r="N17834"/>
      <c r="O17834"/>
      <c r="P17834"/>
      <c r="S17834"/>
    </row>
    <row r="17835" spans="1:19" x14ac:dyDescent="0.3">
      <c r="A17835" s="25"/>
      <c r="B17835"/>
      <c r="C17835"/>
      <c r="D17835"/>
      <c r="E17835"/>
      <c r="F17835"/>
      <c r="G17835"/>
      <c r="H17835" s="14"/>
      <c r="I17835" s="14"/>
      <c r="K17835"/>
      <c r="L17835"/>
      <c r="M17835"/>
      <c r="N17835"/>
      <c r="O17835"/>
      <c r="P17835"/>
      <c r="S17835"/>
    </row>
    <row r="17836" spans="1:19" x14ac:dyDescent="0.3">
      <c r="A17836" s="25"/>
      <c r="B17836"/>
      <c r="C17836"/>
      <c r="D17836"/>
      <c r="E17836"/>
      <c r="F17836"/>
      <c r="G17836"/>
      <c r="H17836"/>
      <c r="I17836" s="14"/>
      <c r="K17836"/>
      <c r="L17836"/>
      <c r="M17836"/>
      <c r="N17836"/>
      <c r="O17836"/>
      <c r="P17836"/>
      <c r="S17836"/>
    </row>
    <row r="17837" spans="1:19" x14ac:dyDescent="0.3">
      <c r="A17837" s="25"/>
      <c r="B17837"/>
      <c r="C17837"/>
      <c r="D17837"/>
      <c r="E17837"/>
      <c r="F17837"/>
      <c r="G17837"/>
      <c r="H17837"/>
      <c r="I17837"/>
      <c r="K17837"/>
      <c r="L17837"/>
      <c r="M17837"/>
      <c r="N17837"/>
      <c r="O17837"/>
      <c r="P17837"/>
      <c r="S17837"/>
    </row>
    <row r="17838" spans="1:19" x14ac:dyDescent="0.3">
      <c r="A17838" s="25"/>
      <c r="B17838"/>
      <c r="C17838"/>
      <c r="D17838"/>
      <c r="E17838"/>
      <c r="F17838"/>
      <c r="G17838"/>
      <c r="H17838"/>
      <c r="I17838"/>
      <c r="K17838"/>
      <c r="L17838"/>
      <c r="M17838"/>
      <c r="N17838"/>
      <c r="O17838"/>
      <c r="P17838"/>
      <c r="S17838"/>
    </row>
    <row r="17839" spans="1:19" x14ac:dyDescent="0.3">
      <c r="A17839" s="25"/>
      <c r="B17839"/>
      <c r="C17839"/>
      <c r="D17839"/>
      <c r="E17839"/>
      <c r="F17839"/>
      <c r="G17839"/>
      <c r="H17839"/>
      <c r="I17839"/>
      <c r="K17839"/>
      <c r="L17839"/>
      <c r="M17839"/>
      <c r="N17839"/>
      <c r="O17839"/>
      <c r="P17839"/>
      <c r="S17839"/>
    </row>
    <row r="17840" spans="1:19" x14ac:dyDescent="0.3">
      <c r="A17840" s="25"/>
      <c r="B17840"/>
      <c r="C17840"/>
      <c r="D17840"/>
      <c r="E17840"/>
      <c r="F17840"/>
      <c r="G17840"/>
      <c r="H17840"/>
      <c r="I17840"/>
      <c r="K17840"/>
      <c r="L17840"/>
      <c r="M17840"/>
      <c r="N17840"/>
      <c r="O17840"/>
      <c r="P17840"/>
      <c r="S17840"/>
    </row>
    <row r="17841" spans="1:20" x14ac:dyDescent="0.3">
      <c r="A17841" s="25"/>
      <c r="B17841"/>
      <c r="C17841"/>
      <c r="D17841"/>
      <c r="E17841"/>
      <c r="F17841"/>
      <c r="G17841"/>
      <c r="H17841"/>
      <c r="I17841"/>
      <c r="K17841"/>
      <c r="L17841"/>
      <c r="M17841"/>
      <c r="N17841"/>
      <c r="O17841"/>
      <c r="P17841"/>
      <c r="S17841"/>
    </row>
    <row r="17842" spans="1:20" x14ac:dyDescent="0.3">
      <c r="A17842" s="25"/>
      <c r="B17842"/>
      <c r="C17842"/>
      <c r="D17842"/>
      <c r="E17842"/>
      <c r="F17842"/>
      <c r="G17842"/>
      <c r="H17842"/>
      <c r="I17842" s="14"/>
      <c r="K17842"/>
      <c r="L17842"/>
      <c r="M17842"/>
      <c r="N17842"/>
      <c r="O17842"/>
      <c r="P17842"/>
      <c r="S17842"/>
    </row>
    <row r="17843" spans="1:20" x14ac:dyDescent="0.3">
      <c r="A17843" s="25"/>
      <c r="B17843"/>
      <c r="C17843"/>
      <c r="D17843"/>
      <c r="E17843"/>
      <c r="F17843"/>
      <c r="G17843"/>
      <c r="H17843"/>
      <c r="I17843" s="14"/>
      <c r="K17843"/>
      <c r="L17843"/>
      <c r="M17843"/>
      <c r="N17843"/>
      <c r="O17843"/>
      <c r="P17843"/>
      <c r="S17843"/>
    </row>
    <row r="17844" spans="1:20" x14ac:dyDescent="0.3">
      <c r="A17844" s="25"/>
      <c r="B17844"/>
      <c r="C17844"/>
      <c r="D17844"/>
      <c r="E17844"/>
      <c r="F17844"/>
      <c r="G17844"/>
      <c r="H17844"/>
      <c r="I17844" s="14"/>
      <c r="K17844"/>
      <c r="L17844"/>
      <c r="M17844"/>
      <c r="N17844"/>
      <c r="O17844"/>
      <c r="P17844"/>
      <c r="S17844"/>
    </row>
    <row r="17845" spans="1:20" x14ac:dyDescent="0.3">
      <c r="A17845" s="25"/>
      <c r="B17845"/>
      <c r="C17845"/>
      <c r="D17845"/>
      <c r="E17845"/>
      <c r="F17845"/>
      <c r="G17845"/>
      <c r="H17845" s="14"/>
      <c r="I17845" s="14"/>
      <c r="K17845"/>
      <c r="L17845"/>
      <c r="M17845"/>
      <c r="N17845"/>
      <c r="O17845"/>
      <c r="P17845"/>
      <c r="S17845"/>
      <c r="T17845" s="7"/>
    </row>
    <row r="17846" spans="1:20" x14ac:dyDescent="0.3">
      <c r="A17846" s="25"/>
      <c r="B17846"/>
      <c r="C17846"/>
      <c r="D17846"/>
      <c r="E17846"/>
      <c r="F17846"/>
      <c r="G17846"/>
      <c r="H17846" s="14"/>
      <c r="I17846" s="14"/>
      <c r="K17846"/>
      <c r="L17846"/>
      <c r="M17846"/>
      <c r="N17846"/>
      <c r="O17846"/>
      <c r="P17846"/>
      <c r="S17846"/>
      <c r="T17846" s="7"/>
    </row>
    <row r="17847" spans="1:20" x14ac:dyDescent="0.3">
      <c r="A17847" s="25"/>
      <c r="B17847"/>
      <c r="C17847"/>
      <c r="D17847"/>
      <c r="E17847"/>
      <c r="F17847"/>
      <c r="G17847"/>
      <c r="H17847"/>
      <c r="I17847"/>
      <c r="K17847"/>
      <c r="L17847"/>
      <c r="M17847"/>
      <c r="N17847"/>
      <c r="O17847"/>
      <c r="P17847"/>
      <c r="S17847"/>
    </row>
    <row r="17848" spans="1:20" x14ac:dyDescent="0.3">
      <c r="A17848" s="25"/>
      <c r="B17848"/>
      <c r="C17848"/>
      <c r="D17848"/>
      <c r="E17848"/>
      <c r="F17848"/>
      <c r="G17848"/>
      <c r="H17848"/>
      <c r="I17848"/>
      <c r="K17848"/>
      <c r="L17848"/>
      <c r="M17848"/>
      <c r="N17848"/>
      <c r="O17848"/>
      <c r="P17848"/>
      <c r="S17848"/>
    </row>
    <row r="17849" spans="1:20" x14ac:dyDescent="0.3">
      <c r="A17849" s="25"/>
      <c r="B17849"/>
      <c r="C17849"/>
      <c r="D17849"/>
      <c r="E17849"/>
      <c r="F17849"/>
      <c r="G17849"/>
      <c r="H17849"/>
      <c r="I17849"/>
      <c r="K17849"/>
      <c r="L17849"/>
      <c r="M17849"/>
      <c r="N17849"/>
      <c r="O17849"/>
      <c r="P17849"/>
      <c r="S17849"/>
    </row>
    <row r="17850" spans="1:20" x14ac:dyDescent="0.3">
      <c r="A17850" s="25"/>
      <c r="B17850"/>
      <c r="C17850"/>
      <c r="D17850"/>
      <c r="E17850"/>
      <c r="F17850"/>
      <c r="G17850"/>
      <c r="H17850"/>
      <c r="I17850"/>
      <c r="K17850"/>
      <c r="L17850"/>
      <c r="M17850"/>
      <c r="N17850"/>
      <c r="O17850"/>
      <c r="P17850"/>
      <c r="S17850"/>
    </row>
    <row r="17851" spans="1:20" x14ac:dyDescent="0.3">
      <c r="A17851" s="25"/>
      <c r="B17851"/>
      <c r="C17851"/>
      <c r="D17851"/>
      <c r="E17851"/>
      <c r="F17851"/>
      <c r="G17851"/>
      <c r="H17851"/>
      <c r="I17851"/>
      <c r="K17851"/>
      <c r="L17851"/>
      <c r="M17851"/>
      <c r="N17851"/>
      <c r="O17851"/>
      <c r="P17851"/>
      <c r="S17851"/>
    </row>
    <row r="17852" spans="1:20" x14ac:dyDescent="0.3">
      <c r="A17852" s="25"/>
      <c r="B17852"/>
      <c r="C17852"/>
      <c r="D17852"/>
      <c r="E17852"/>
      <c r="F17852"/>
      <c r="G17852"/>
      <c r="H17852"/>
      <c r="I17852"/>
      <c r="K17852"/>
      <c r="L17852"/>
      <c r="M17852"/>
      <c r="N17852"/>
      <c r="O17852"/>
      <c r="P17852"/>
      <c r="S17852"/>
    </row>
    <row r="17853" spans="1:20" x14ac:dyDescent="0.3">
      <c r="A17853" s="25"/>
      <c r="B17853"/>
      <c r="C17853"/>
      <c r="D17853"/>
      <c r="E17853"/>
      <c r="F17853"/>
      <c r="G17853"/>
      <c r="H17853"/>
      <c r="I17853"/>
      <c r="K17853"/>
      <c r="L17853"/>
      <c r="M17853"/>
      <c r="N17853"/>
      <c r="O17853"/>
      <c r="P17853"/>
      <c r="S17853"/>
    </row>
    <row r="17854" spans="1:20" x14ac:dyDescent="0.3">
      <c r="A17854" s="25"/>
      <c r="B17854"/>
      <c r="C17854"/>
      <c r="D17854"/>
      <c r="E17854"/>
      <c r="F17854"/>
      <c r="G17854"/>
      <c r="H17854"/>
      <c r="I17854"/>
      <c r="K17854"/>
      <c r="L17854"/>
      <c r="M17854"/>
      <c r="N17854"/>
      <c r="O17854"/>
      <c r="P17854"/>
      <c r="S17854"/>
    </row>
    <row r="17855" spans="1:20" x14ac:dyDescent="0.3">
      <c r="A17855" s="25"/>
      <c r="B17855"/>
      <c r="C17855"/>
      <c r="D17855"/>
      <c r="E17855"/>
      <c r="F17855"/>
      <c r="G17855"/>
      <c r="H17855"/>
      <c r="I17855"/>
      <c r="K17855"/>
      <c r="L17855"/>
      <c r="M17855"/>
      <c r="N17855"/>
      <c r="O17855"/>
      <c r="P17855"/>
      <c r="S17855"/>
    </row>
    <row r="17856" spans="1:20" x14ac:dyDescent="0.3">
      <c r="A17856" s="25"/>
      <c r="B17856"/>
      <c r="C17856"/>
      <c r="D17856"/>
      <c r="E17856"/>
      <c r="F17856"/>
      <c r="G17856"/>
      <c r="H17856"/>
      <c r="I17856"/>
      <c r="K17856"/>
      <c r="L17856"/>
      <c r="M17856"/>
      <c r="N17856"/>
      <c r="O17856"/>
      <c r="P17856"/>
      <c r="S17856"/>
    </row>
    <row r="17857" spans="1:20" x14ac:dyDescent="0.3">
      <c r="A17857" s="25"/>
      <c r="B17857"/>
      <c r="C17857"/>
      <c r="D17857"/>
      <c r="E17857"/>
      <c r="F17857"/>
      <c r="G17857"/>
      <c r="H17857"/>
      <c r="I17857"/>
      <c r="K17857"/>
      <c r="L17857"/>
      <c r="M17857"/>
      <c r="N17857"/>
      <c r="O17857"/>
      <c r="P17857"/>
      <c r="S17857"/>
    </row>
    <row r="17858" spans="1:20" x14ac:dyDescent="0.3">
      <c r="A17858" s="25"/>
      <c r="B17858"/>
      <c r="C17858"/>
      <c r="D17858"/>
      <c r="E17858"/>
      <c r="F17858"/>
      <c r="G17858"/>
      <c r="H17858"/>
      <c r="I17858"/>
      <c r="K17858"/>
      <c r="L17858"/>
      <c r="M17858"/>
      <c r="N17858"/>
      <c r="O17858"/>
      <c r="P17858"/>
      <c r="S17858"/>
    </row>
    <row r="17859" spans="1:20" x14ac:dyDescent="0.3">
      <c r="A17859" s="25"/>
      <c r="B17859"/>
      <c r="C17859"/>
      <c r="D17859"/>
      <c r="E17859"/>
      <c r="F17859"/>
      <c r="G17859"/>
      <c r="H17859"/>
      <c r="I17859"/>
      <c r="K17859"/>
      <c r="L17859"/>
      <c r="M17859"/>
      <c r="N17859"/>
      <c r="O17859"/>
      <c r="P17859"/>
      <c r="S17859"/>
    </row>
    <row r="17860" spans="1:20" x14ac:dyDescent="0.3">
      <c r="A17860" s="25"/>
      <c r="B17860"/>
      <c r="C17860"/>
      <c r="D17860"/>
      <c r="E17860"/>
      <c r="F17860"/>
      <c r="G17860"/>
      <c r="H17860"/>
      <c r="I17860"/>
      <c r="K17860"/>
      <c r="L17860"/>
      <c r="M17860"/>
      <c r="N17860"/>
      <c r="O17860"/>
      <c r="P17860"/>
      <c r="S17860"/>
    </row>
    <row r="17861" spans="1:20" x14ac:dyDescent="0.3">
      <c r="A17861" s="25"/>
      <c r="B17861"/>
      <c r="C17861"/>
      <c r="D17861"/>
      <c r="E17861"/>
      <c r="F17861"/>
      <c r="G17861"/>
      <c r="H17861"/>
      <c r="I17861"/>
      <c r="K17861"/>
      <c r="L17861"/>
      <c r="M17861"/>
      <c r="N17861"/>
      <c r="O17861"/>
      <c r="P17861"/>
      <c r="S17861"/>
    </row>
    <row r="17862" spans="1:20" x14ac:dyDescent="0.3">
      <c r="A17862" s="25"/>
      <c r="B17862"/>
      <c r="C17862"/>
      <c r="D17862"/>
      <c r="E17862"/>
      <c r="F17862"/>
      <c r="G17862"/>
      <c r="H17862" s="14"/>
      <c r="I17862" s="14"/>
      <c r="K17862"/>
      <c r="L17862"/>
      <c r="M17862"/>
      <c r="N17862"/>
      <c r="O17862"/>
      <c r="P17862"/>
      <c r="S17862"/>
    </row>
    <row r="17863" spans="1:20" x14ac:dyDescent="0.3">
      <c r="A17863" s="25"/>
      <c r="B17863"/>
      <c r="C17863"/>
      <c r="D17863"/>
      <c r="E17863"/>
      <c r="F17863"/>
      <c r="G17863"/>
      <c r="H17863" s="14"/>
      <c r="I17863" s="14"/>
      <c r="K17863"/>
      <c r="L17863"/>
      <c r="M17863"/>
      <c r="N17863"/>
      <c r="O17863"/>
      <c r="P17863"/>
      <c r="S17863"/>
    </row>
    <row r="17864" spans="1:20" x14ac:dyDescent="0.3">
      <c r="A17864" s="25"/>
      <c r="B17864"/>
      <c r="C17864"/>
      <c r="D17864"/>
      <c r="E17864"/>
      <c r="F17864"/>
      <c r="G17864"/>
      <c r="H17864" s="14"/>
      <c r="I17864" s="14"/>
      <c r="K17864"/>
      <c r="L17864"/>
      <c r="M17864"/>
      <c r="N17864"/>
      <c r="O17864"/>
      <c r="P17864"/>
      <c r="S17864"/>
    </row>
    <row r="17865" spans="1:20" x14ac:dyDescent="0.3">
      <c r="A17865" s="25"/>
      <c r="B17865"/>
      <c r="C17865"/>
      <c r="D17865"/>
      <c r="E17865"/>
      <c r="F17865"/>
      <c r="G17865"/>
      <c r="H17865" s="14"/>
      <c r="I17865" s="26"/>
      <c r="K17865"/>
      <c r="L17865"/>
      <c r="M17865"/>
      <c r="N17865"/>
      <c r="O17865"/>
      <c r="P17865"/>
      <c r="S17865"/>
    </row>
    <row r="17866" spans="1:20" x14ac:dyDescent="0.3">
      <c r="A17866" s="25"/>
      <c r="B17866"/>
      <c r="C17866"/>
      <c r="D17866"/>
      <c r="E17866"/>
      <c r="F17866"/>
      <c r="G17866"/>
      <c r="H17866" s="14"/>
      <c r="I17866" s="26"/>
      <c r="K17866"/>
      <c r="L17866"/>
      <c r="M17866"/>
      <c r="N17866"/>
      <c r="O17866"/>
      <c r="P17866"/>
      <c r="S17866"/>
    </row>
    <row r="17867" spans="1:20" x14ac:dyDescent="0.3">
      <c r="A17867" s="25"/>
      <c r="B17867"/>
      <c r="C17867"/>
      <c r="D17867"/>
      <c r="E17867"/>
      <c r="F17867"/>
      <c r="G17867"/>
      <c r="H17867" s="14"/>
      <c r="I17867" s="26"/>
      <c r="K17867"/>
      <c r="L17867"/>
      <c r="M17867"/>
      <c r="N17867"/>
      <c r="O17867"/>
      <c r="P17867"/>
      <c r="S17867"/>
    </row>
    <row r="17868" spans="1:20" x14ac:dyDescent="0.3">
      <c r="A17868" s="25"/>
      <c r="B17868"/>
      <c r="C17868"/>
      <c r="D17868"/>
      <c r="E17868"/>
      <c r="F17868"/>
      <c r="G17868"/>
      <c r="H17868" s="26"/>
      <c r="I17868" s="26"/>
      <c r="K17868"/>
      <c r="L17868"/>
      <c r="M17868"/>
      <c r="N17868"/>
      <c r="O17868"/>
      <c r="P17868"/>
      <c r="S17868"/>
    </row>
    <row r="17869" spans="1:20" x14ac:dyDescent="0.3">
      <c r="A17869" s="25"/>
      <c r="B17869"/>
      <c r="C17869"/>
      <c r="D17869"/>
      <c r="E17869"/>
      <c r="F17869"/>
      <c r="G17869"/>
      <c r="H17869" s="26"/>
      <c r="I17869" s="26"/>
      <c r="K17869"/>
      <c r="L17869"/>
      <c r="M17869"/>
      <c r="N17869"/>
      <c r="O17869"/>
      <c r="P17869"/>
      <c r="S17869"/>
    </row>
    <row r="17870" spans="1:20" x14ac:dyDescent="0.3">
      <c r="A17870" s="25"/>
      <c r="B17870"/>
      <c r="C17870"/>
      <c r="D17870"/>
      <c r="E17870"/>
      <c r="F17870"/>
      <c r="G17870"/>
      <c r="H17870" s="26"/>
      <c r="I17870" s="26"/>
      <c r="K17870"/>
      <c r="L17870"/>
      <c r="M17870"/>
      <c r="N17870"/>
      <c r="O17870"/>
      <c r="P17870"/>
      <c r="S17870"/>
      <c r="T17870" s="7"/>
    </row>
    <row r="17871" spans="1:20" x14ac:dyDescent="0.3">
      <c r="A17871" s="25"/>
      <c r="B17871"/>
      <c r="C17871"/>
      <c r="D17871"/>
      <c r="E17871"/>
      <c r="F17871"/>
      <c r="G17871"/>
      <c r="H17871" s="14"/>
      <c r="I17871" s="14"/>
      <c r="K17871"/>
      <c r="L17871"/>
      <c r="M17871"/>
      <c r="N17871"/>
      <c r="O17871"/>
      <c r="P17871"/>
      <c r="S17871"/>
      <c r="T17871" s="7"/>
    </row>
    <row r="17872" spans="1:20" x14ac:dyDescent="0.3">
      <c r="A17872" s="25"/>
      <c r="B17872"/>
      <c r="C17872"/>
      <c r="D17872"/>
      <c r="E17872"/>
      <c r="F17872"/>
      <c r="G17872"/>
      <c r="H17872"/>
      <c r="I17872" s="14"/>
      <c r="K17872"/>
      <c r="L17872"/>
      <c r="M17872"/>
      <c r="N17872"/>
      <c r="O17872"/>
      <c r="P17872"/>
      <c r="S17872"/>
    </row>
    <row r="17873" spans="1:20" x14ac:dyDescent="0.3">
      <c r="A17873" s="25"/>
      <c r="B17873"/>
      <c r="C17873"/>
      <c r="D17873"/>
      <c r="E17873"/>
      <c r="F17873"/>
      <c r="G17873"/>
      <c r="H17873" s="14"/>
      <c r="I17873" s="14"/>
      <c r="K17873"/>
      <c r="L17873"/>
      <c r="M17873"/>
      <c r="N17873"/>
      <c r="O17873"/>
      <c r="P17873"/>
      <c r="S17873"/>
      <c r="T17873" s="7"/>
    </row>
    <row r="17874" spans="1:20" x14ac:dyDescent="0.3">
      <c r="A17874" s="25"/>
      <c r="B17874"/>
      <c r="C17874"/>
      <c r="D17874"/>
      <c r="E17874"/>
      <c r="F17874"/>
      <c r="G17874"/>
      <c r="H17874" s="14"/>
      <c r="I17874" s="14"/>
      <c r="K17874"/>
      <c r="L17874"/>
      <c r="M17874"/>
      <c r="N17874"/>
      <c r="O17874"/>
      <c r="P17874"/>
      <c r="S17874"/>
      <c r="T17874" s="7"/>
    </row>
    <row r="17875" spans="1:20" x14ac:dyDescent="0.3">
      <c r="A17875" s="25"/>
      <c r="B17875"/>
      <c r="C17875"/>
      <c r="D17875"/>
      <c r="E17875"/>
      <c r="F17875"/>
      <c r="G17875"/>
      <c r="H17875" s="14"/>
      <c r="I17875" s="14"/>
      <c r="K17875"/>
      <c r="L17875"/>
      <c r="M17875"/>
      <c r="N17875"/>
      <c r="O17875"/>
      <c r="P17875"/>
      <c r="S17875"/>
      <c r="T17875" s="7"/>
    </row>
    <row r="17876" spans="1:20" x14ac:dyDescent="0.3">
      <c r="A17876" s="25"/>
      <c r="B17876"/>
      <c r="C17876"/>
      <c r="D17876"/>
      <c r="E17876"/>
      <c r="F17876"/>
      <c r="G17876"/>
      <c r="H17876" s="14"/>
      <c r="I17876" s="14"/>
      <c r="K17876"/>
      <c r="L17876"/>
      <c r="M17876"/>
      <c r="N17876"/>
      <c r="O17876"/>
      <c r="P17876"/>
      <c r="S17876"/>
      <c r="T17876" s="7"/>
    </row>
    <row r="17877" spans="1:20" x14ac:dyDescent="0.3">
      <c r="A17877" s="25"/>
      <c r="B17877"/>
      <c r="C17877"/>
      <c r="D17877"/>
      <c r="E17877"/>
      <c r="F17877"/>
      <c r="G17877"/>
      <c r="H17877" s="26"/>
      <c r="I17877" s="26"/>
      <c r="K17877"/>
      <c r="L17877"/>
      <c r="M17877"/>
      <c r="N17877"/>
      <c r="O17877"/>
      <c r="P17877"/>
      <c r="S17877"/>
    </row>
    <row r="17878" spans="1:20" x14ac:dyDescent="0.3">
      <c r="A17878" s="25"/>
      <c r="B17878"/>
      <c r="C17878"/>
      <c r="D17878"/>
      <c r="E17878"/>
      <c r="F17878"/>
      <c r="G17878"/>
      <c r="H17878" s="26"/>
      <c r="I17878" s="26"/>
      <c r="K17878"/>
      <c r="L17878"/>
      <c r="M17878"/>
      <c r="N17878"/>
      <c r="O17878"/>
      <c r="P17878"/>
      <c r="S17878"/>
      <c r="T17878" s="7"/>
    </row>
    <row r="17879" spans="1:20" x14ac:dyDescent="0.3">
      <c r="A17879" s="25"/>
      <c r="B17879"/>
      <c r="C17879"/>
      <c r="D17879"/>
      <c r="E17879"/>
      <c r="F17879"/>
      <c r="G17879"/>
      <c r="H17879" s="26"/>
      <c r="I17879" s="26"/>
      <c r="K17879"/>
      <c r="L17879"/>
      <c r="M17879"/>
      <c r="N17879"/>
      <c r="O17879"/>
      <c r="P17879"/>
      <c r="S17879"/>
    </row>
    <row r="17880" spans="1:20" x14ac:dyDescent="0.3">
      <c r="A17880" s="25"/>
      <c r="B17880"/>
      <c r="C17880"/>
      <c r="D17880"/>
      <c r="E17880"/>
      <c r="F17880"/>
      <c r="G17880"/>
      <c r="H17880" s="26"/>
      <c r="I17880" s="26"/>
      <c r="K17880"/>
      <c r="L17880"/>
      <c r="M17880"/>
      <c r="N17880"/>
      <c r="O17880"/>
      <c r="P17880"/>
      <c r="S17880"/>
    </row>
    <row r="17881" spans="1:20" x14ac:dyDescent="0.3">
      <c r="A17881" s="25"/>
      <c r="B17881"/>
      <c r="C17881"/>
      <c r="D17881"/>
      <c r="E17881"/>
      <c r="F17881"/>
      <c r="G17881"/>
      <c r="H17881" s="26"/>
      <c r="I17881" s="26"/>
      <c r="K17881"/>
      <c r="L17881"/>
      <c r="M17881"/>
      <c r="N17881"/>
      <c r="O17881"/>
      <c r="P17881"/>
      <c r="S17881"/>
    </row>
    <row r="17882" spans="1:20" x14ac:dyDescent="0.3">
      <c r="A17882" s="25"/>
      <c r="B17882"/>
      <c r="C17882"/>
      <c r="D17882"/>
      <c r="E17882"/>
      <c r="F17882"/>
      <c r="G17882"/>
      <c r="H17882" s="26"/>
      <c r="I17882" s="26"/>
      <c r="K17882"/>
      <c r="L17882"/>
      <c r="M17882"/>
      <c r="N17882"/>
      <c r="O17882"/>
      <c r="P17882"/>
      <c r="S17882"/>
    </row>
    <row r="17883" spans="1:20" x14ac:dyDescent="0.3">
      <c r="A17883" s="25"/>
      <c r="B17883"/>
      <c r="C17883"/>
      <c r="D17883"/>
      <c r="E17883"/>
      <c r="F17883"/>
      <c r="G17883"/>
      <c r="H17883"/>
      <c r="I17883"/>
      <c r="K17883"/>
      <c r="L17883"/>
      <c r="M17883"/>
      <c r="N17883"/>
      <c r="O17883"/>
      <c r="P17883"/>
      <c r="S17883"/>
    </row>
    <row r="17884" spans="1:20" x14ac:dyDescent="0.3">
      <c r="A17884" s="25"/>
      <c r="B17884"/>
      <c r="C17884"/>
      <c r="D17884"/>
      <c r="E17884"/>
      <c r="F17884"/>
      <c r="G17884"/>
      <c r="H17884"/>
      <c r="I17884"/>
      <c r="K17884"/>
      <c r="L17884"/>
      <c r="M17884"/>
      <c r="N17884"/>
      <c r="O17884"/>
      <c r="P17884"/>
      <c r="S17884"/>
    </row>
    <row r="17885" spans="1:20" x14ac:dyDescent="0.3">
      <c r="A17885" s="25"/>
      <c r="B17885"/>
      <c r="C17885"/>
      <c r="D17885"/>
      <c r="E17885"/>
      <c r="F17885"/>
      <c r="G17885"/>
      <c r="H17885"/>
      <c r="I17885"/>
      <c r="K17885"/>
      <c r="L17885"/>
      <c r="M17885"/>
      <c r="N17885"/>
      <c r="O17885"/>
      <c r="P17885"/>
      <c r="S17885"/>
    </row>
    <row r="17886" spans="1:20" x14ac:dyDescent="0.3">
      <c r="A17886" s="25"/>
      <c r="B17886"/>
      <c r="C17886"/>
      <c r="D17886"/>
      <c r="E17886"/>
      <c r="F17886"/>
      <c r="G17886"/>
      <c r="H17886"/>
      <c r="I17886"/>
      <c r="K17886"/>
      <c r="L17886"/>
      <c r="M17886"/>
      <c r="N17886"/>
      <c r="O17886"/>
      <c r="P17886"/>
      <c r="S17886"/>
    </row>
    <row r="17887" spans="1:20" x14ac:dyDescent="0.3">
      <c r="A17887" s="25"/>
      <c r="B17887"/>
      <c r="C17887"/>
      <c r="D17887"/>
      <c r="E17887"/>
      <c r="F17887"/>
      <c r="G17887"/>
      <c r="H17887"/>
      <c r="I17887"/>
      <c r="K17887"/>
      <c r="L17887"/>
      <c r="M17887"/>
      <c r="N17887"/>
      <c r="O17887"/>
      <c r="P17887"/>
      <c r="S17887"/>
    </row>
    <row r="17888" spans="1:20" x14ac:dyDescent="0.3">
      <c r="A17888" s="25"/>
      <c r="B17888"/>
      <c r="C17888"/>
      <c r="D17888"/>
      <c r="E17888"/>
      <c r="F17888"/>
      <c r="G17888"/>
      <c r="H17888"/>
      <c r="I17888"/>
      <c r="K17888"/>
      <c r="L17888"/>
      <c r="M17888"/>
      <c r="N17888"/>
      <c r="O17888"/>
      <c r="P17888"/>
      <c r="S17888"/>
    </row>
    <row r="17889" spans="1:19" x14ac:dyDescent="0.3">
      <c r="A17889" s="25"/>
      <c r="B17889"/>
      <c r="C17889"/>
      <c r="D17889"/>
      <c r="E17889"/>
      <c r="F17889"/>
      <c r="G17889"/>
      <c r="H17889"/>
      <c r="I17889"/>
      <c r="K17889"/>
      <c r="L17889"/>
      <c r="M17889"/>
      <c r="N17889"/>
      <c r="O17889"/>
      <c r="P17889"/>
      <c r="S17889"/>
    </row>
    <row r="17890" spans="1:19" x14ac:dyDescent="0.3">
      <c r="A17890" s="25"/>
      <c r="B17890"/>
      <c r="C17890"/>
      <c r="D17890"/>
      <c r="E17890"/>
      <c r="F17890"/>
      <c r="G17890"/>
      <c r="H17890"/>
      <c r="I17890"/>
      <c r="K17890"/>
      <c r="L17890"/>
      <c r="M17890"/>
      <c r="N17890"/>
      <c r="O17890"/>
      <c r="P17890"/>
      <c r="S17890"/>
    </row>
    <row r="17891" spans="1:19" x14ac:dyDescent="0.3">
      <c r="A17891" s="25"/>
      <c r="B17891"/>
      <c r="C17891"/>
      <c r="D17891"/>
      <c r="E17891"/>
      <c r="F17891"/>
      <c r="G17891"/>
      <c r="H17891"/>
      <c r="I17891"/>
      <c r="K17891"/>
      <c r="L17891"/>
      <c r="M17891"/>
      <c r="N17891"/>
      <c r="O17891"/>
      <c r="P17891"/>
      <c r="S17891"/>
    </row>
    <row r="17892" spans="1:19" x14ac:dyDescent="0.3">
      <c r="A17892" s="25"/>
      <c r="B17892"/>
      <c r="C17892"/>
      <c r="D17892"/>
      <c r="E17892"/>
      <c r="F17892"/>
      <c r="G17892"/>
      <c r="H17892"/>
      <c r="I17892"/>
      <c r="K17892"/>
      <c r="L17892"/>
      <c r="M17892"/>
      <c r="N17892"/>
      <c r="O17892"/>
      <c r="P17892"/>
      <c r="S17892"/>
    </row>
    <row r="17893" spans="1:19" x14ac:dyDescent="0.3">
      <c r="A17893" s="25"/>
      <c r="B17893"/>
      <c r="C17893"/>
      <c r="D17893"/>
      <c r="E17893"/>
      <c r="F17893"/>
      <c r="G17893"/>
      <c r="H17893"/>
      <c r="I17893"/>
      <c r="K17893"/>
      <c r="L17893"/>
      <c r="M17893"/>
      <c r="N17893"/>
      <c r="O17893"/>
      <c r="P17893"/>
      <c r="S17893"/>
    </row>
    <row r="17894" spans="1:19" x14ac:dyDescent="0.3">
      <c r="A17894" s="25"/>
      <c r="B17894"/>
      <c r="C17894"/>
      <c r="D17894"/>
      <c r="E17894"/>
      <c r="F17894"/>
      <c r="G17894"/>
      <c r="H17894"/>
      <c r="I17894"/>
      <c r="K17894"/>
      <c r="L17894"/>
      <c r="M17894"/>
      <c r="N17894"/>
      <c r="O17894"/>
      <c r="P17894"/>
      <c r="S17894"/>
    </row>
    <row r="17895" spans="1:19" x14ac:dyDescent="0.3">
      <c r="A17895" s="25"/>
      <c r="B17895"/>
      <c r="C17895"/>
      <c r="D17895"/>
      <c r="E17895"/>
      <c r="F17895"/>
      <c r="G17895"/>
      <c r="H17895"/>
      <c r="I17895"/>
      <c r="K17895"/>
      <c r="L17895"/>
      <c r="M17895"/>
      <c r="N17895"/>
      <c r="O17895"/>
      <c r="P17895"/>
      <c r="S17895"/>
    </row>
    <row r="17896" spans="1:19" x14ac:dyDescent="0.3">
      <c r="A17896" s="25"/>
      <c r="B17896"/>
      <c r="C17896"/>
      <c r="D17896"/>
      <c r="E17896"/>
      <c r="F17896"/>
      <c r="G17896"/>
      <c r="H17896" s="26"/>
      <c r="I17896" s="26"/>
      <c r="K17896"/>
      <c r="L17896"/>
      <c r="M17896"/>
      <c r="N17896"/>
      <c r="O17896"/>
      <c r="P17896"/>
      <c r="S17896"/>
    </row>
    <row r="17897" spans="1:19" x14ac:dyDescent="0.3">
      <c r="A17897" s="25"/>
      <c r="B17897"/>
      <c r="C17897"/>
      <c r="D17897"/>
      <c r="E17897"/>
      <c r="F17897"/>
      <c r="G17897"/>
      <c r="H17897" s="26"/>
      <c r="I17897" s="26"/>
      <c r="K17897"/>
      <c r="L17897"/>
      <c r="M17897"/>
      <c r="N17897"/>
      <c r="O17897"/>
      <c r="P17897"/>
      <c r="S17897"/>
    </row>
    <row r="17898" spans="1:19" x14ac:dyDescent="0.3">
      <c r="A17898" s="25"/>
      <c r="B17898"/>
      <c r="C17898"/>
      <c r="D17898"/>
      <c r="E17898"/>
      <c r="F17898"/>
      <c r="G17898"/>
      <c r="H17898" s="26"/>
      <c r="I17898" s="26"/>
      <c r="K17898"/>
      <c r="L17898"/>
      <c r="M17898"/>
      <c r="N17898"/>
      <c r="O17898"/>
      <c r="P17898"/>
      <c r="S17898"/>
    </row>
    <row r="17899" spans="1:19" x14ac:dyDescent="0.3">
      <c r="A17899" s="25"/>
      <c r="B17899"/>
      <c r="C17899"/>
      <c r="D17899"/>
      <c r="E17899"/>
      <c r="F17899"/>
      <c r="G17899"/>
      <c r="H17899" s="26"/>
      <c r="I17899" s="26"/>
      <c r="K17899"/>
      <c r="L17899"/>
      <c r="M17899"/>
      <c r="N17899"/>
      <c r="O17899"/>
      <c r="P17899"/>
      <c r="S17899"/>
    </row>
    <row r="17900" spans="1:19" x14ac:dyDescent="0.3">
      <c r="A17900" s="25"/>
      <c r="B17900"/>
      <c r="C17900"/>
      <c r="D17900"/>
      <c r="E17900"/>
      <c r="F17900"/>
      <c r="G17900"/>
      <c r="H17900"/>
      <c r="I17900" s="14"/>
      <c r="K17900"/>
      <c r="L17900"/>
      <c r="M17900"/>
      <c r="N17900"/>
      <c r="O17900"/>
      <c r="P17900"/>
      <c r="S17900"/>
    </row>
    <row r="17901" spans="1:19" x14ac:dyDescent="0.3">
      <c r="A17901" s="25"/>
      <c r="B17901"/>
      <c r="C17901"/>
      <c r="D17901"/>
      <c r="E17901"/>
      <c r="F17901"/>
      <c r="G17901"/>
      <c r="H17901"/>
      <c r="I17901" s="14"/>
      <c r="K17901"/>
      <c r="L17901"/>
      <c r="M17901"/>
      <c r="N17901"/>
      <c r="O17901"/>
      <c r="P17901"/>
      <c r="S17901"/>
    </row>
    <row r="17902" spans="1:19" x14ac:dyDescent="0.3">
      <c r="A17902" s="25"/>
      <c r="B17902"/>
      <c r="C17902"/>
      <c r="D17902"/>
      <c r="E17902"/>
      <c r="F17902"/>
      <c r="G17902"/>
      <c r="H17902"/>
      <c r="I17902" s="14"/>
      <c r="K17902"/>
      <c r="L17902"/>
      <c r="M17902"/>
      <c r="N17902"/>
      <c r="O17902"/>
      <c r="P17902"/>
      <c r="S17902"/>
    </row>
    <row r="17903" spans="1:19" x14ac:dyDescent="0.3">
      <c r="A17903" s="25"/>
      <c r="B17903"/>
      <c r="C17903"/>
      <c r="D17903"/>
      <c r="E17903"/>
      <c r="F17903"/>
      <c r="G17903"/>
      <c r="H17903"/>
      <c r="I17903" s="14"/>
      <c r="K17903"/>
      <c r="L17903"/>
      <c r="M17903"/>
      <c r="N17903"/>
      <c r="O17903"/>
      <c r="P17903"/>
      <c r="S17903"/>
    </row>
    <row r="17904" spans="1:19" x14ac:dyDescent="0.3">
      <c r="A17904" s="25"/>
      <c r="B17904"/>
      <c r="C17904"/>
      <c r="D17904"/>
      <c r="E17904"/>
      <c r="F17904"/>
      <c r="G17904"/>
      <c r="H17904"/>
      <c r="I17904" s="14"/>
      <c r="K17904"/>
      <c r="L17904"/>
      <c r="M17904"/>
      <c r="N17904"/>
      <c r="O17904"/>
      <c r="P17904"/>
      <c r="S17904"/>
    </row>
    <row r="17905" spans="1:20" x14ac:dyDescent="0.3">
      <c r="A17905" s="25"/>
      <c r="B17905"/>
      <c r="C17905"/>
      <c r="D17905"/>
      <c r="E17905"/>
      <c r="F17905"/>
      <c r="G17905"/>
      <c r="H17905"/>
      <c r="I17905"/>
      <c r="K17905"/>
      <c r="L17905"/>
      <c r="M17905"/>
      <c r="N17905"/>
      <c r="O17905"/>
      <c r="P17905"/>
      <c r="S17905"/>
    </row>
    <row r="17906" spans="1:20" x14ac:dyDescent="0.3">
      <c r="A17906" s="25"/>
      <c r="B17906"/>
      <c r="C17906"/>
      <c r="D17906"/>
      <c r="E17906"/>
      <c r="F17906"/>
      <c r="G17906"/>
      <c r="H17906"/>
      <c r="I17906" s="14"/>
      <c r="K17906"/>
      <c r="L17906"/>
      <c r="M17906"/>
      <c r="N17906"/>
      <c r="O17906"/>
      <c r="P17906"/>
      <c r="S17906"/>
    </row>
    <row r="17907" spans="1:20" x14ac:dyDescent="0.3">
      <c r="A17907" s="25"/>
      <c r="B17907"/>
      <c r="C17907"/>
      <c r="D17907"/>
      <c r="E17907"/>
      <c r="F17907"/>
      <c r="G17907"/>
      <c r="H17907"/>
      <c r="I17907"/>
      <c r="K17907"/>
      <c r="L17907"/>
      <c r="M17907"/>
      <c r="N17907"/>
      <c r="O17907"/>
      <c r="P17907"/>
      <c r="S17907"/>
    </row>
    <row r="17908" spans="1:20" x14ac:dyDescent="0.3">
      <c r="A17908" s="25"/>
      <c r="B17908"/>
      <c r="C17908"/>
      <c r="D17908"/>
      <c r="E17908"/>
      <c r="F17908"/>
      <c r="G17908"/>
      <c r="H17908"/>
      <c r="I17908"/>
      <c r="K17908"/>
      <c r="L17908"/>
      <c r="M17908"/>
      <c r="N17908"/>
      <c r="O17908"/>
      <c r="P17908"/>
      <c r="S17908"/>
    </row>
    <row r="17909" spans="1:20" x14ac:dyDescent="0.3">
      <c r="A17909" s="25"/>
      <c r="B17909"/>
      <c r="C17909"/>
      <c r="D17909"/>
      <c r="E17909"/>
      <c r="F17909"/>
      <c r="G17909"/>
      <c r="H17909"/>
      <c r="I17909"/>
      <c r="K17909"/>
      <c r="L17909"/>
      <c r="M17909"/>
      <c r="N17909"/>
      <c r="O17909"/>
      <c r="P17909"/>
      <c r="S17909"/>
    </row>
    <row r="17910" spans="1:20" x14ac:dyDescent="0.3">
      <c r="A17910" s="25"/>
      <c r="B17910"/>
      <c r="C17910"/>
      <c r="D17910"/>
      <c r="E17910"/>
      <c r="F17910"/>
      <c r="G17910"/>
      <c r="H17910"/>
      <c r="I17910" s="14"/>
      <c r="K17910"/>
      <c r="L17910"/>
      <c r="M17910"/>
      <c r="N17910"/>
      <c r="O17910"/>
      <c r="P17910"/>
      <c r="S17910"/>
    </row>
    <row r="17911" spans="1:20" x14ac:dyDescent="0.3">
      <c r="A17911" s="25"/>
      <c r="B17911"/>
      <c r="C17911"/>
      <c r="D17911"/>
      <c r="E17911"/>
      <c r="F17911"/>
      <c r="G17911"/>
      <c r="H17911" s="26"/>
      <c r="I17911" s="26"/>
      <c r="K17911"/>
      <c r="L17911"/>
      <c r="M17911"/>
      <c r="N17911"/>
      <c r="O17911"/>
      <c r="P17911"/>
      <c r="S17911"/>
      <c r="T17911" s="7"/>
    </row>
    <row r="17912" spans="1:20" x14ac:dyDescent="0.3">
      <c r="A17912" s="25"/>
      <c r="B17912"/>
      <c r="C17912"/>
      <c r="D17912"/>
      <c r="E17912"/>
      <c r="F17912"/>
      <c r="G17912"/>
      <c r="H17912" s="26"/>
      <c r="I17912" s="26"/>
      <c r="K17912"/>
      <c r="L17912"/>
      <c r="M17912"/>
      <c r="N17912"/>
      <c r="O17912"/>
      <c r="P17912"/>
      <c r="S17912"/>
      <c r="T17912" s="7"/>
    </row>
    <row r="17913" spans="1:20" x14ac:dyDescent="0.3">
      <c r="A17913" s="25"/>
      <c r="B17913"/>
      <c r="C17913"/>
      <c r="D17913"/>
      <c r="E17913"/>
      <c r="F17913"/>
      <c r="G17913"/>
      <c r="H17913" s="26"/>
      <c r="I17913" s="26"/>
      <c r="K17913"/>
      <c r="L17913"/>
      <c r="M17913"/>
      <c r="N17913"/>
      <c r="O17913"/>
      <c r="P17913"/>
      <c r="S17913"/>
    </row>
    <row r="17914" spans="1:20" x14ac:dyDescent="0.3">
      <c r="A17914" s="25"/>
      <c r="B17914"/>
      <c r="C17914"/>
      <c r="D17914"/>
      <c r="E17914"/>
      <c r="F17914"/>
      <c r="G17914"/>
      <c r="H17914" s="26"/>
      <c r="I17914" s="26"/>
      <c r="K17914"/>
      <c r="L17914"/>
      <c r="M17914"/>
      <c r="N17914"/>
      <c r="O17914"/>
      <c r="P17914"/>
      <c r="S17914"/>
    </row>
    <row r="17915" spans="1:20" x14ac:dyDescent="0.3">
      <c r="A17915" s="25"/>
      <c r="B17915"/>
      <c r="C17915"/>
      <c r="D17915"/>
      <c r="E17915"/>
      <c r="F17915"/>
      <c r="G17915"/>
      <c r="H17915"/>
      <c r="I17915"/>
      <c r="K17915"/>
      <c r="L17915"/>
      <c r="M17915"/>
      <c r="N17915"/>
      <c r="O17915"/>
      <c r="P17915"/>
      <c r="S17915"/>
    </row>
    <row r="17916" spans="1:20" x14ac:dyDescent="0.3">
      <c r="A17916" s="25"/>
      <c r="B17916"/>
      <c r="C17916"/>
      <c r="D17916"/>
      <c r="E17916"/>
      <c r="F17916"/>
      <c r="G17916"/>
      <c r="H17916"/>
      <c r="I17916"/>
      <c r="K17916"/>
      <c r="L17916"/>
      <c r="M17916"/>
      <c r="N17916"/>
      <c r="O17916"/>
      <c r="P17916"/>
      <c r="S17916"/>
    </row>
    <row r="17917" spans="1:20" x14ac:dyDescent="0.3">
      <c r="A17917" s="25"/>
      <c r="B17917"/>
      <c r="C17917"/>
      <c r="D17917"/>
      <c r="E17917"/>
      <c r="F17917"/>
      <c r="G17917"/>
      <c r="H17917"/>
      <c r="I17917"/>
      <c r="K17917"/>
      <c r="L17917"/>
      <c r="M17917"/>
      <c r="N17917"/>
      <c r="O17917"/>
      <c r="P17917"/>
      <c r="S17917"/>
    </row>
    <row r="17918" spans="1:20" x14ac:dyDescent="0.3">
      <c r="A17918" s="25"/>
      <c r="B17918"/>
      <c r="C17918"/>
      <c r="D17918"/>
      <c r="E17918"/>
      <c r="F17918"/>
      <c r="G17918"/>
      <c r="H17918" s="14"/>
      <c r="I17918" s="14"/>
      <c r="K17918"/>
      <c r="L17918"/>
      <c r="M17918"/>
      <c r="N17918"/>
      <c r="O17918"/>
      <c r="P17918"/>
      <c r="S17918"/>
    </row>
    <row r="17919" spans="1:20" x14ac:dyDescent="0.3">
      <c r="A17919" s="25"/>
      <c r="B17919"/>
      <c r="C17919"/>
      <c r="D17919"/>
      <c r="E17919"/>
      <c r="F17919"/>
      <c r="G17919"/>
      <c r="H17919"/>
      <c r="I17919" s="14"/>
      <c r="K17919"/>
      <c r="L17919"/>
      <c r="M17919"/>
      <c r="N17919"/>
      <c r="O17919"/>
      <c r="P17919"/>
      <c r="S17919"/>
    </row>
    <row r="17920" spans="1:20" x14ac:dyDescent="0.3">
      <c r="A17920" s="25"/>
      <c r="B17920"/>
      <c r="C17920"/>
      <c r="D17920"/>
      <c r="E17920"/>
      <c r="F17920"/>
      <c r="G17920"/>
      <c r="H17920"/>
      <c r="I17920" s="14"/>
      <c r="K17920"/>
      <c r="L17920"/>
      <c r="M17920"/>
      <c r="N17920"/>
      <c r="O17920"/>
      <c r="P17920"/>
      <c r="S17920"/>
    </row>
    <row r="17921" spans="1:20" x14ac:dyDescent="0.3">
      <c r="A17921" s="25"/>
      <c r="B17921"/>
      <c r="C17921"/>
      <c r="D17921"/>
      <c r="E17921"/>
      <c r="F17921"/>
      <c r="G17921"/>
      <c r="H17921"/>
      <c r="I17921" s="14"/>
      <c r="K17921"/>
      <c r="L17921"/>
      <c r="M17921"/>
      <c r="N17921"/>
      <c r="O17921"/>
      <c r="P17921"/>
      <c r="S17921"/>
    </row>
    <row r="17922" spans="1:20" x14ac:dyDescent="0.3">
      <c r="A17922" s="25"/>
      <c r="B17922"/>
      <c r="C17922"/>
      <c r="D17922"/>
      <c r="E17922"/>
      <c r="F17922"/>
      <c r="G17922"/>
      <c r="H17922"/>
      <c r="I17922" s="14"/>
      <c r="K17922"/>
      <c r="L17922"/>
      <c r="M17922"/>
      <c r="N17922"/>
      <c r="O17922"/>
      <c r="P17922"/>
      <c r="S17922"/>
    </row>
    <row r="17923" spans="1:20" x14ac:dyDescent="0.3">
      <c r="A17923" s="25"/>
      <c r="B17923"/>
      <c r="C17923"/>
      <c r="D17923"/>
      <c r="E17923"/>
      <c r="F17923"/>
      <c r="G17923"/>
      <c r="H17923" s="26"/>
      <c r="I17923" s="26"/>
      <c r="K17923"/>
      <c r="L17923"/>
      <c r="M17923"/>
      <c r="N17923"/>
      <c r="O17923"/>
      <c r="P17923"/>
      <c r="S17923"/>
    </row>
    <row r="17924" spans="1:20" x14ac:dyDescent="0.3">
      <c r="A17924" s="25"/>
      <c r="B17924"/>
      <c r="C17924"/>
      <c r="D17924"/>
      <c r="E17924"/>
      <c r="F17924"/>
      <c r="G17924"/>
      <c r="H17924" s="26"/>
      <c r="I17924" s="26"/>
      <c r="K17924"/>
      <c r="L17924"/>
      <c r="M17924"/>
      <c r="N17924"/>
      <c r="O17924"/>
      <c r="P17924"/>
      <c r="S17924"/>
    </row>
    <row r="17925" spans="1:20" x14ac:dyDescent="0.3">
      <c r="A17925" s="25"/>
      <c r="B17925"/>
      <c r="C17925"/>
      <c r="D17925"/>
      <c r="E17925"/>
      <c r="F17925"/>
      <c r="G17925"/>
      <c r="H17925" s="26"/>
      <c r="I17925" s="26"/>
      <c r="K17925"/>
      <c r="L17925"/>
      <c r="M17925"/>
      <c r="N17925"/>
      <c r="O17925"/>
      <c r="P17925"/>
      <c r="S17925"/>
    </row>
    <row r="17926" spans="1:20" x14ac:dyDescent="0.3">
      <c r="A17926" s="25"/>
      <c r="B17926"/>
      <c r="C17926"/>
      <c r="D17926"/>
      <c r="E17926"/>
      <c r="F17926"/>
      <c r="G17926"/>
      <c r="H17926" s="26"/>
      <c r="I17926" s="26"/>
      <c r="K17926"/>
      <c r="L17926"/>
      <c r="M17926"/>
      <c r="N17926"/>
      <c r="O17926"/>
      <c r="P17926"/>
      <c r="S17926"/>
    </row>
    <row r="17927" spans="1:20" x14ac:dyDescent="0.3">
      <c r="A17927" s="25"/>
      <c r="B17927"/>
      <c r="C17927"/>
      <c r="D17927"/>
      <c r="E17927"/>
      <c r="F17927"/>
      <c r="G17927"/>
      <c r="H17927" s="26"/>
      <c r="I17927" s="26"/>
      <c r="K17927"/>
      <c r="L17927"/>
      <c r="M17927"/>
      <c r="N17927"/>
      <c r="O17927"/>
      <c r="P17927"/>
      <c r="S17927"/>
    </row>
    <row r="17928" spans="1:20" x14ac:dyDescent="0.3">
      <c r="A17928" s="25"/>
      <c r="B17928"/>
      <c r="C17928"/>
      <c r="D17928"/>
      <c r="E17928"/>
      <c r="F17928"/>
      <c r="G17928"/>
      <c r="H17928" s="26"/>
      <c r="I17928" s="26"/>
      <c r="K17928"/>
      <c r="L17928"/>
      <c r="M17928"/>
      <c r="N17928"/>
      <c r="O17928"/>
      <c r="P17928"/>
      <c r="S17928"/>
    </row>
    <row r="17929" spans="1:20" x14ac:dyDescent="0.3">
      <c r="A17929" s="25"/>
      <c r="B17929"/>
      <c r="C17929"/>
      <c r="D17929"/>
      <c r="E17929"/>
      <c r="F17929"/>
      <c r="G17929"/>
      <c r="H17929" s="26"/>
      <c r="I17929" s="26"/>
      <c r="K17929"/>
      <c r="L17929"/>
      <c r="M17929"/>
      <c r="N17929"/>
      <c r="O17929"/>
      <c r="P17929"/>
      <c r="S17929"/>
    </row>
    <row r="17930" spans="1:20" x14ac:dyDescent="0.3">
      <c r="A17930" s="25"/>
      <c r="B17930"/>
      <c r="C17930"/>
      <c r="D17930"/>
      <c r="E17930"/>
      <c r="F17930"/>
      <c r="G17930"/>
      <c r="H17930" s="26"/>
      <c r="I17930" s="26"/>
      <c r="K17930"/>
      <c r="L17930"/>
      <c r="M17930"/>
      <c r="N17930"/>
      <c r="O17930"/>
      <c r="P17930"/>
      <c r="S17930"/>
    </row>
    <row r="17931" spans="1:20" x14ac:dyDescent="0.3">
      <c r="A17931" s="25"/>
      <c r="B17931"/>
      <c r="C17931"/>
      <c r="D17931"/>
      <c r="E17931"/>
      <c r="F17931"/>
      <c r="G17931"/>
      <c r="H17931" s="14"/>
      <c r="I17931" s="14"/>
      <c r="K17931"/>
      <c r="L17931"/>
      <c r="M17931"/>
      <c r="N17931"/>
      <c r="O17931"/>
      <c r="P17931"/>
      <c r="S17931"/>
      <c r="T17931" s="7"/>
    </row>
    <row r="17932" spans="1:20" x14ac:dyDescent="0.3">
      <c r="A17932" s="25"/>
      <c r="B17932"/>
      <c r="C17932"/>
      <c r="D17932"/>
      <c r="E17932"/>
      <c r="F17932"/>
      <c r="G17932"/>
      <c r="H17932"/>
      <c r="I17932"/>
      <c r="K17932"/>
      <c r="L17932"/>
      <c r="M17932"/>
      <c r="N17932"/>
      <c r="O17932"/>
      <c r="P17932"/>
      <c r="S17932"/>
    </row>
    <row r="17933" spans="1:20" x14ac:dyDescent="0.3">
      <c r="A17933" s="25"/>
      <c r="B17933"/>
      <c r="C17933"/>
      <c r="D17933"/>
      <c r="E17933"/>
      <c r="F17933"/>
      <c r="G17933"/>
      <c r="H17933"/>
      <c r="I17933" s="14"/>
      <c r="K17933"/>
      <c r="L17933"/>
      <c r="M17933"/>
      <c r="N17933"/>
      <c r="O17933"/>
      <c r="P17933"/>
      <c r="S17933"/>
    </row>
    <row r="17934" spans="1:20" x14ac:dyDescent="0.3">
      <c r="A17934" s="25"/>
      <c r="B17934"/>
      <c r="C17934"/>
      <c r="D17934"/>
      <c r="E17934"/>
      <c r="F17934"/>
      <c r="G17934"/>
      <c r="H17934"/>
      <c r="I17934"/>
      <c r="K17934"/>
      <c r="L17934"/>
      <c r="M17934"/>
      <c r="N17934"/>
      <c r="O17934"/>
      <c r="P17934"/>
      <c r="S17934"/>
    </row>
    <row r="17935" spans="1:20" x14ac:dyDescent="0.3">
      <c r="A17935" s="25"/>
      <c r="B17935"/>
      <c r="C17935"/>
      <c r="D17935"/>
      <c r="E17935"/>
      <c r="F17935"/>
      <c r="G17935"/>
      <c r="H17935"/>
      <c r="I17935"/>
      <c r="K17935"/>
      <c r="L17935"/>
      <c r="M17935"/>
      <c r="N17935"/>
      <c r="O17935"/>
      <c r="P17935"/>
      <c r="S17935"/>
    </row>
    <row r="17936" spans="1:20" x14ac:dyDescent="0.3">
      <c r="A17936" s="25"/>
      <c r="B17936"/>
      <c r="C17936"/>
      <c r="D17936"/>
      <c r="E17936"/>
      <c r="F17936"/>
      <c r="G17936"/>
      <c r="H17936"/>
      <c r="I17936"/>
      <c r="K17936"/>
      <c r="L17936"/>
      <c r="M17936"/>
      <c r="N17936"/>
      <c r="O17936"/>
      <c r="P17936"/>
      <c r="S17936"/>
    </row>
    <row r="17937" spans="1:20" x14ac:dyDescent="0.3">
      <c r="A17937" s="25"/>
      <c r="B17937"/>
      <c r="C17937"/>
      <c r="D17937"/>
      <c r="E17937"/>
      <c r="F17937"/>
      <c r="G17937"/>
      <c r="H17937"/>
      <c r="I17937"/>
      <c r="K17937"/>
      <c r="L17937"/>
      <c r="M17937"/>
      <c r="N17937"/>
      <c r="O17937"/>
      <c r="P17937"/>
      <c r="S17937"/>
    </row>
    <row r="17938" spans="1:20" x14ac:dyDescent="0.3">
      <c r="A17938" s="25"/>
      <c r="B17938"/>
      <c r="C17938"/>
      <c r="D17938"/>
      <c r="E17938"/>
      <c r="F17938"/>
      <c r="G17938"/>
      <c r="H17938"/>
      <c r="I17938"/>
      <c r="K17938"/>
      <c r="L17938"/>
      <c r="M17938"/>
      <c r="N17938"/>
      <c r="O17938"/>
      <c r="P17938"/>
      <c r="S17938"/>
    </row>
    <row r="17939" spans="1:20" x14ac:dyDescent="0.3">
      <c r="A17939" s="25"/>
      <c r="B17939"/>
      <c r="C17939"/>
      <c r="D17939"/>
      <c r="E17939"/>
      <c r="F17939"/>
      <c r="G17939"/>
      <c r="H17939" s="26"/>
      <c r="I17939" s="26"/>
      <c r="K17939"/>
      <c r="L17939"/>
      <c r="M17939"/>
      <c r="N17939"/>
      <c r="O17939"/>
      <c r="P17939"/>
      <c r="S17939"/>
    </row>
    <row r="17940" spans="1:20" x14ac:dyDescent="0.3">
      <c r="A17940" s="25"/>
      <c r="B17940"/>
      <c r="C17940"/>
      <c r="D17940"/>
      <c r="E17940"/>
      <c r="F17940"/>
      <c r="G17940"/>
      <c r="H17940" s="26"/>
      <c r="I17940" s="26"/>
      <c r="K17940"/>
      <c r="L17940"/>
      <c r="M17940"/>
      <c r="N17940"/>
      <c r="O17940"/>
      <c r="P17940"/>
      <c r="S17940"/>
    </row>
    <row r="17941" spans="1:20" x14ac:dyDescent="0.3">
      <c r="A17941" s="25"/>
      <c r="B17941"/>
      <c r="C17941"/>
      <c r="D17941"/>
      <c r="E17941"/>
      <c r="F17941"/>
      <c r="G17941"/>
      <c r="H17941" s="26"/>
      <c r="I17941" s="26"/>
      <c r="K17941"/>
      <c r="L17941"/>
      <c r="M17941"/>
      <c r="N17941"/>
      <c r="O17941"/>
      <c r="P17941"/>
      <c r="S17941"/>
    </row>
    <row r="17942" spans="1:20" x14ac:dyDescent="0.3">
      <c r="A17942" s="25"/>
      <c r="B17942"/>
      <c r="C17942"/>
      <c r="D17942"/>
      <c r="E17942"/>
      <c r="F17942"/>
      <c r="G17942"/>
      <c r="H17942" s="26"/>
      <c r="I17942" s="26"/>
      <c r="K17942"/>
      <c r="L17942"/>
      <c r="M17942"/>
      <c r="N17942"/>
      <c r="O17942"/>
      <c r="P17942"/>
      <c r="S17942"/>
    </row>
    <row r="17943" spans="1:20" x14ac:dyDescent="0.3">
      <c r="A17943" s="25"/>
      <c r="B17943"/>
      <c r="C17943"/>
      <c r="D17943"/>
      <c r="E17943"/>
      <c r="F17943"/>
      <c r="G17943"/>
      <c r="H17943"/>
      <c r="I17943"/>
      <c r="K17943"/>
      <c r="L17943"/>
      <c r="M17943"/>
      <c r="N17943"/>
      <c r="O17943"/>
      <c r="P17943"/>
      <c r="S17943"/>
    </row>
    <row r="17944" spans="1:20" x14ac:dyDescent="0.3">
      <c r="A17944" s="25"/>
      <c r="B17944"/>
      <c r="C17944"/>
      <c r="D17944"/>
      <c r="E17944"/>
      <c r="F17944"/>
      <c r="G17944"/>
      <c r="H17944"/>
      <c r="I17944"/>
      <c r="K17944"/>
      <c r="L17944"/>
      <c r="M17944"/>
      <c r="N17944"/>
      <c r="O17944"/>
      <c r="P17944"/>
      <c r="S17944"/>
    </row>
    <row r="17945" spans="1:20" x14ac:dyDescent="0.3">
      <c r="A17945" s="25"/>
      <c r="B17945"/>
      <c r="C17945"/>
      <c r="D17945"/>
      <c r="E17945"/>
      <c r="F17945"/>
      <c r="G17945"/>
      <c r="H17945"/>
      <c r="I17945"/>
      <c r="K17945"/>
      <c r="L17945"/>
      <c r="M17945"/>
      <c r="N17945"/>
      <c r="O17945"/>
      <c r="P17945"/>
      <c r="S17945"/>
    </row>
    <row r="17946" spans="1:20" x14ac:dyDescent="0.3">
      <c r="A17946" s="25"/>
      <c r="B17946"/>
      <c r="C17946"/>
      <c r="D17946"/>
      <c r="E17946"/>
      <c r="F17946"/>
      <c r="G17946"/>
      <c r="H17946"/>
      <c r="I17946"/>
      <c r="K17946"/>
      <c r="L17946"/>
      <c r="M17946"/>
      <c r="N17946"/>
      <c r="O17946"/>
      <c r="P17946"/>
      <c r="S17946"/>
    </row>
    <row r="17947" spans="1:20" x14ac:dyDescent="0.3">
      <c r="A17947" s="25"/>
      <c r="B17947"/>
      <c r="C17947"/>
      <c r="D17947"/>
      <c r="E17947"/>
      <c r="F17947"/>
      <c r="G17947"/>
      <c r="H17947"/>
      <c r="I17947"/>
      <c r="K17947"/>
      <c r="L17947"/>
      <c r="M17947"/>
      <c r="N17947"/>
      <c r="O17947"/>
      <c r="P17947"/>
      <c r="S17947"/>
    </row>
    <row r="17948" spans="1:20" x14ac:dyDescent="0.3">
      <c r="A17948" s="25"/>
      <c r="B17948"/>
      <c r="C17948"/>
      <c r="D17948"/>
      <c r="E17948"/>
      <c r="F17948"/>
      <c r="G17948"/>
      <c r="H17948"/>
      <c r="I17948"/>
      <c r="K17948"/>
      <c r="L17948"/>
      <c r="M17948"/>
      <c r="N17948"/>
      <c r="O17948"/>
      <c r="P17948"/>
      <c r="S17948"/>
    </row>
    <row r="17949" spans="1:20" x14ac:dyDescent="0.3">
      <c r="A17949" s="25"/>
      <c r="B17949"/>
      <c r="C17949"/>
      <c r="D17949"/>
      <c r="E17949"/>
      <c r="F17949"/>
      <c r="G17949"/>
      <c r="H17949"/>
      <c r="I17949"/>
      <c r="K17949"/>
      <c r="L17949"/>
      <c r="M17949"/>
      <c r="N17949"/>
      <c r="O17949"/>
      <c r="P17949"/>
      <c r="S17949"/>
    </row>
    <row r="17950" spans="1:20" x14ac:dyDescent="0.3">
      <c r="A17950" s="25"/>
      <c r="B17950"/>
      <c r="C17950"/>
      <c r="D17950"/>
      <c r="E17950"/>
      <c r="F17950"/>
      <c r="G17950"/>
      <c r="H17950" s="14"/>
      <c r="I17950" s="14"/>
      <c r="K17950"/>
      <c r="L17950"/>
      <c r="M17950"/>
      <c r="N17950"/>
      <c r="O17950"/>
      <c r="P17950"/>
      <c r="S17950"/>
      <c r="T17950" s="7"/>
    </row>
    <row r="17951" spans="1:20" x14ac:dyDescent="0.3">
      <c r="A17951" s="25"/>
      <c r="B17951"/>
      <c r="C17951"/>
      <c r="D17951"/>
      <c r="E17951"/>
      <c r="F17951"/>
      <c r="G17951"/>
      <c r="H17951" s="26"/>
      <c r="I17951" s="26"/>
      <c r="K17951"/>
      <c r="L17951"/>
      <c r="M17951"/>
      <c r="N17951"/>
      <c r="O17951"/>
      <c r="P17951"/>
      <c r="S17951"/>
      <c r="T17951" s="7"/>
    </row>
    <row r="17952" spans="1:20" x14ac:dyDescent="0.3">
      <c r="A17952" s="25"/>
      <c r="B17952"/>
      <c r="C17952"/>
      <c r="D17952"/>
      <c r="E17952"/>
      <c r="F17952"/>
      <c r="G17952"/>
      <c r="H17952" s="26"/>
      <c r="I17952" s="26"/>
      <c r="K17952"/>
      <c r="L17952"/>
      <c r="M17952"/>
      <c r="N17952"/>
      <c r="O17952"/>
      <c r="P17952"/>
      <c r="S17952"/>
    </row>
    <row r="17953" spans="1:20" x14ac:dyDescent="0.3">
      <c r="A17953" s="25"/>
      <c r="B17953"/>
      <c r="C17953"/>
      <c r="D17953"/>
      <c r="E17953"/>
      <c r="F17953"/>
      <c r="G17953"/>
      <c r="H17953" s="26"/>
      <c r="I17953" s="26"/>
      <c r="K17953"/>
      <c r="L17953"/>
      <c r="M17953"/>
      <c r="N17953"/>
      <c r="O17953"/>
      <c r="P17953"/>
      <c r="S17953"/>
    </row>
    <row r="17954" spans="1:20" x14ac:dyDescent="0.3">
      <c r="A17954" s="25"/>
      <c r="B17954"/>
      <c r="C17954"/>
      <c r="D17954"/>
      <c r="E17954"/>
      <c r="F17954"/>
      <c r="G17954"/>
      <c r="H17954" s="26"/>
      <c r="I17954" s="26"/>
      <c r="K17954"/>
      <c r="L17954"/>
      <c r="M17954"/>
      <c r="N17954"/>
      <c r="O17954"/>
      <c r="P17954"/>
      <c r="S17954"/>
    </row>
    <row r="17955" spans="1:20" x14ac:dyDescent="0.3">
      <c r="A17955" s="25"/>
      <c r="B17955"/>
      <c r="C17955"/>
      <c r="D17955"/>
      <c r="E17955"/>
      <c r="F17955"/>
      <c r="G17955"/>
      <c r="H17955" s="26"/>
      <c r="I17955" s="26"/>
      <c r="K17955"/>
      <c r="L17955"/>
      <c r="M17955"/>
      <c r="N17955"/>
      <c r="O17955"/>
      <c r="P17955"/>
      <c r="S17955"/>
    </row>
    <row r="17956" spans="1:20" x14ac:dyDescent="0.3">
      <c r="A17956" s="25"/>
      <c r="B17956"/>
      <c r="C17956"/>
      <c r="D17956"/>
      <c r="E17956"/>
      <c r="F17956"/>
      <c r="G17956"/>
      <c r="H17956" s="26"/>
      <c r="I17956" s="26"/>
      <c r="K17956"/>
      <c r="L17956"/>
      <c r="M17956"/>
      <c r="N17956"/>
      <c r="O17956"/>
      <c r="P17956"/>
      <c r="S17956"/>
    </row>
    <row r="17957" spans="1:20" x14ac:dyDescent="0.3">
      <c r="A17957" s="25"/>
      <c r="B17957"/>
      <c r="C17957"/>
      <c r="D17957"/>
      <c r="E17957"/>
      <c r="F17957"/>
      <c r="G17957"/>
      <c r="H17957" s="26"/>
      <c r="I17957" s="26"/>
      <c r="K17957"/>
      <c r="L17957"/>
      <c r="M17957"/>
      <c r="N17957"/>
      <c r="O17957"/>
      <c r="P17957"/>
      <c r="S17957"/>
      <c r="T17957" s="7"/>
    </row>
    <row r="17958" spans="1:20" x14ac:dyDescent="0.3">
      <c r="A17958" s="25"/>
      <c r="B17958"/>
      <c r="C17958"/>
      <c r="D17958"/>
      <c r="E17958"/>
      <c r="F17958"/>
      <c r="G17958"/>
      <c r="H17958" s="26"/>
      <c r="I17958" s="26"/>
      <c r="K17958"/>
      <c r="L17958"/>
      <c r="M17958"/>
      <c r="N17958"/>
      <c r="O17958"/>
      <c r="P17958"/>
      <c r="S17958"/>
    </row>
    <row r="17959" spans="1:20" x14ac:dyDescent="0.3">
      <c r="A17959" s="25"/>
      <c r="B17959"/>
      <c r="C17959"/>
      <c r="D17959"/>
      <c r="E17959"/>
      <c r="F17959"/>
      <c r="G17959"/>
      <c r="H17959" s="26"/>
      <c r="I17959" s="26"/>
      <c r="K17959"/>
      <c r="L17959"/>
      <c r="M17959"/>
      <c r="N17959"/>
      <c r="O17959"/>
      <c r="P17959"/>
      <c r="S17959"/>
    </row>
    <row r="17960" spans="1:20" x14ac:dyDescent="0.3">
      <c r="A17960" s="25"/>
      <c r="B17960"/>
      <c r="C17960"/>
      <c r="D17960"/>
      <c r="E17960"/>
      <c r="F17960"/>
      <c r="G17960"/>
      <c r="H17960" s="26"/>
      <c r="I17960" s="26"/>
      <c r="K17960"/>
      <c r="L17960"/>
      <c r="M17960"/>
      <c r="N17960"/>
      <c r="O17960"/>
      <c r="P17960"/>
      <c r="S17960"/>
    </row>
    <row r="17961" spans="1:20" x14ac:dyDescent="0.3">
      <c r="A17961" s="25"/>
      <c r="B17961"/>
      <c r="C17961"/>
      <c r="D17961"/>
      <c r="E17961"/>
      <c r="F17961"/>
      <c r="G17961"/>
      <c r="H17961" s="26"/>
      <c r="I17961" s="26"/>
      <c r="K17961"/>
      <c r="L17961"/>
      <c r="M17961"/>
      <c r="N17961"/>
      <c r="O17961"/>
      <c r="P17961"/>
      <c r="S17961"/>
    </row>
    <row r="17962" spans="1:20" x14ac:dyDescent="0.3">
      <c r="A17962" s="25"/>
      <c r="B17962"/>
      <c r="C17962"/>
      <c r="D17962"/>
      <c r="E17962"/>
      <c r="F17962"/>
      <c r="G17962"/>
      <c r="H17962" s="26"/>
      <c r="I17962" s="26"/>
      <c r="K17962"/>
      <c r="L17962"/>
      <c r="M17962"/>
      <c r="N17962"/>
      <c r="O17962"/>
      <c r="P17962"/>
      <c r="S17962"/>
    </row>
    <row r="17963" spans="1:20" x14ac:dyDescent="0.3">
      <c r="A17963" s="25"/>
      <c r="B17963"/>
      <c r="C17963"/>
      <c r="D17963"/>
      <c r="E17963"/>
      <c r="F17963"/>
      <c r="G17963"/>
      <c r="H17963" s="26"/>
      <c r="I17963" s="26"/>
      <c r="K17963"/>
      <c r="L17963"/>
      <c r="M17963"/>
      <c r="N17963"/>
      <c r="O17963"/>
      <c r="P17963"/>
      <c r="S17963"/>
    </row>
    <row r="17964" spans="1:20" x14ac:dyDescent="0.3">
      <c r="A17964" s="25"/>
      <c r="B17964"/>
      <c r="C17964"/>
      <c r="D17964"/>
      <c r="E17964"/>
      <c r="F17964"/>
      <c r="G17964"/>
      <c r="H17964" s="26"/>
      <c r="I17964" s="26"/>
      <c r="K17964"/>
      <c r="L17964"/>
      <c r="M17964"/>
      <c r="N17964"/>
      <c r="O17964"/>
      <c r="P17964"/>
      <c r="S17964"/>
    </row>
    <row r="17965" spans="1:20" x14ac:dyDescent="0.3">
      <c r="A17965" s="25"/>
      <c r="B17965"/>
      <c r="C17965"/>
      <c r="D17965"/>
      <c r="E17965"/>
      <c r="F17965"/>
      <c r="G17965"/>
      <c r="H17965" s="14"/>
      <c r="I17965"/>
      <c r="K17965"/>
      <c r="L17965"/>
      <c r="M17965"/>
      <c r="N17965"/>
      <c r="O17965"/>
      <c r="P17965"/>
      <c r="S17965"/>
    </row>
    <row r="17966" spans="1:20" x14ac:dyDescent="0.3">
      <c r="A17966" s="25"/>
      <c r="B17966"/>
      <c r="C17966"/>
      <c r="D17966"/>
      <c r="E17966"/>
      <c r="F17966"/>
      <c r="G17966"/>
      <c r="H17966"/>
      <c r="I17966"/>
      <c r="K17966"/>
      <c r="L17966"/>
      <c r="M17966"/>
      <c r="N17966"/>
      <c r="O17966"/>
      <c r="P17966"/>
      <c r="S17966"/>
    </row>
    <row r="17967" spans="1:20" x14ac:dyDescent="0.3">
      <c r="A17967" s="25"/>
      <c r="B17967"/>
      <c r="C17967"/>
      <c r="D17967"/>
      <c r="E17967"/>
      <c r="F17967"/>
      <c r="G17967"/>
      <c r="H17967" s="14"/>
      <c r="I17967" s="14"/>
      <c r="K17967"/>
      <c r="L17967"/>
      <c r="M17967"/>
      <c r="N17967"/>
      <c r="O17967"/>
      <c r="P17967"/>
      <c r="S17967"/>
      <c r="T17967" s="7"/>
    </row>
    <row r="17968" spans="1:20" x14ac:dyDescent="0.3">
      <c r="A17968" s="25"/>
      <c r="B17968"/>
      <c r="C17968"/>
      <c r="D17968"/>
      <c r="E17968"/>
      <c r="F17968"/>
      <c r="G17968"/>
      <c r="H17968"/>
      <c r="I17968"/>
      <c r="K17968"/>
      <c r="L17968"/>
      <c r="M17968"/>
      <c r="N17968"/>
      <c r="O17968"/>
      <c r="P17968"/>
      <c r="S17968"/>
    </row>
    <row r="17969" spans="1:20" x14ac:dyDescent="0.3">
      <c r="A17969" s="25"/>
      <c r="B17969"/>
      <c r="C17969"/>
      <c r="D17969"/>
      <c r="E17969"/>
      <c r="F17969"/>
      <c r="G17969"/>
      <c r="H17969"/>
      <c r="I17969"/>
      <c r="K17969"/>
      <c r="L17969"/>
      <c r="M17969"/>
      <c r="N17969"/>
      <c r="O17969"/>
      <c r="P17969"/>
      <c r="S17969"/>
    </row>
    <row r="17970" spans="1:20" x14ac:dyDescent="0.3">
      <c r="A17970" s="25"/>
      <c r="B17970"/>
      <c r="C17970"/>
      <c r="D17970"/>
      <c r="E17970"/>
      <c r="F17970"/>
      <c r="G17970"/>
      <c r="H17970"/>
      <c r="I17970" s="14"/>
      <c r="K17970"/>
      <c r="L17970"/>
      <c r="M17970"/>
      <c r="N17970"/>
      <c r="O17970"/>
      <c r="P17970"/>
      <c r="S17970"/>
    </row>
    <row r="17971" spans="1:20" x14ac:dyDescent="0.3">
      <c r="A17971" s="25"/>
      <c r="B17971"/>
      <c r="C17971"/>
      <c r="D17971"/>
      <c r="E17971"/>
      <c r="F17971"/>
      <c r="G17971"/>
      <c r="H17971"/>
      <c r="I17971" s="14"/>
      <c r="K17971"/>
      <c r="L17971"/>
      <c r="M17971"/>
      <c r="N17971"/>
      <c r="O17971"/>
      <c r="P17971"/>
      <c r="S17971"/>
    </row>
    <row r="17972" spans="1:20" x14ac:dyDescent="0.3">
      <c r="A17972" s="25"/>
      <c r="B17972"/>
      <c r="C17972"/>
      <c r="D17972"/>
      <c r="E17972"/>
      <c r="F17972"/>
      <c r="G17972"/>
      <c r="H17972"/>
      <c r="I17972" s="14"/>
      <c r="K17972"/>
      <c r="L17972"/>
      <c r="M17972"/>
      <c r="N17972"/>
      <c r="O17972"/>
      <c r="P17972"/>
      <c r="S17972"/>
    </row>
    <row r="17973" spans="1:20" x14ac:dyDescent="0.3">
      <c r="A17973" s="25"/>
      <c r="B17973"/>
      <c r="C17973"/>
      <c r="D17973"/>
      <c r="E17973"/>
      <c r="F17973"/>
      <c r="G17973"/>
      <c r="H17973" s="26"/>
      <c r="I17973" s="26"/>
      <c r="K17973"/>
      <c r="L17973"/>
      <c r="M17973"/>
      <c r="N17973"/>
      <c r="O17973"/>
      <c r="P17973"/>
      <c r="S17973"/>
    </row>
    <row r="17974" spans="1:20" x14ac:dyDescent="0.3">
      <c r="A17974" s="25"/>
      <c r="B17974"/>
      <c r="C17974"/>
      <c r="D17974"/>
      <c r="E17974"/>
      <c r="F17974"/>
      <c r="G17974"/>
      <c r="H17974" s="26"/>
      <c r="I17974" s="26"/>
      <c r="K17974"/>
      <c r="L17974"/>
      <c r="M17974"/>
      <c r="N17974"/>
      <c r="O17974"/>
      <c r="P17974"/>
      <c r="S17974"/>
    </row>
    <row r="17975" spans="1:20" x14ac:dyDescent="0.3">
      <c r="A17975" s="25"/>
      <c r="B17975"/>
      <c r="C17975"/>
      <c r="D17975"/>
      <c r="E17975"/>
      <c r="F17975"/>
      <c r="G17975"/>
      <c r="H17975" s="26"/>
      <c r="I17975" s="26"/>
      <c r="K17975"/>
      <c r="L17975"/>
      <c r="M17975"/>
      <c r="N17975"/>
      <c r="O17975"/>
      <c r="P17975"/>
      <c r="S17975"/>
    </row>
    <row r="17976" spans="1:20" x14ac:dyDescent="0.3">
      <c r="A17976" s="25"/>
      <c r="B17976"/>
      <c r="C17976"/>
      <c r="D17976"/>
      <c r="E17976"/>
      <c r="F17976"/>
      <c r="G17976"/>
      <c r="H17976" s="26"/>
      <c r="I17976" s="26"/>
      <c r="K17976"/>
      <c r="L17976"/>
      <c r="M17976"/>
      <c r="N17976"/>
      <c r="O17976"/>
      <c r="P17976"/>
      <c r="S17976"/>
    </row>
    <row r="17977" spans="1:20" x14ac:dyDescent="0.3">
      <c r="A17977" s="25"/>
      <c r="B17977"/>
      <c r="C17977"/>
      <c r="D17977"/>
      <c r="E17977"/>
      <c r="F17977"/>
      <c r="G17977"/>
      <c r="H17977" s="14"/>
      <c r="I17977" s="14"/>
      <c r="K17977"/>
      <c r="L17977"/>
      <c r="M17977"/>
      <c r="N17977"/>
      <c r="O17977"/>
      <c r="P17977"/>
      <c r="S17977"/>
    </row>
    <row r="17978" spans="1:20" x14ac:dyDescent="0.3">
      <c r="A17978" s="25"/>
      <c r="B17978"/>
      <c r="C17978"/>
      <c r="D17978"/>
      <c r="E17978"/>
      <c r="F17978"/>
      <c r="G17978"/>
      <c r="H17978" s="14"/>
      <c r="I17978" s="14"/>
      <c r="K17978"/>
      <c r="L17978"/>
      <c r="M17978"/>
      <c r="N17978"/>
      <c r="O17978"/>
      <c r="P17978"/>
      <c r="S17978"/>
    </row>
    <row r="17979" spans="1:20" x14ac:dyDescent="0.3">
      <c r="A17979" s="25"/>
      <c r="B17979"/>
      <c r="C17979"/>
      <c r="D17979"/>
      <c r="E17979"/>
      <c r="F17979"/>
      <c r="G17979"/>
      <c r="H17979"/>
      <c r="I17979"/>
      <c r="K17979"/>
      <c r="L17979"/>
      <c r="M17979"/>
      <c r="N17979"/>
      <c r="O17979"/>
      <c r="P17979"/>
      <c r="S17979"/>
    </row>
    <row r="17980" spans="1:20" x14ac:dyDescent="0.3">
      <c r="A17980" s="25"/>
      <c r="B17980"/>
      <c r="C17980"/>
      <c r="D17980"/>
      <c r="E17980"/>
      <c r="F17980"/>
      <c r="G17980"/>
      <c r="H17980"/>
      <c r="I17980"/>
      <c r="K17980"/>
      <c r="L17980"/>
      <c r="M17980"/>
      <c r="N17980"/>
      <c r="O17980"/>
      <c r="P17980"/>
      <c r="S17980"/>
    </row>
    <row r="17981" spans="1:20" x14ac:dyDescent="0.3">
      <c r="A17981" s="25"/>
      <c r="B17981"/>
      <c r="C17981"/>
      <c r="D17981"/>
      <c r="E17981"/>
      <c r="F17981"/>
      <c r="G17981"/>
      <c r="H17981"/>
      <c r="I17981"/>
      <c r="K17981"/>
      <c r="L17981"/>
      <c r="M17981"/>
      <c r="N17981"/>
      <c r="O17981"/>
      <c r="P17981"/>
      <c r="S17981"/>
    </row>
    <row r="17982" spans="1:20" x14ac:dyDescent="0.3">
      <c r="A17982" s="25"/>
      <c r="B17982"/>
      <c r="C17982"/>
      <c r="D17982"/>
      <c r="E17982"/>
      <c r="F17982"/>
      <c r="G17982"/>
      <c r="H17982"/>
      <c r="I17982"/>
      <c r="K17982"/>
      <c r="L17982"/>
      <c r="M17982"/>
      <c r="N17982"/>
      <c r="O17982"/>
      <c r="P17982"/>
      <c r="S17982"/>
    </row>
    <row r="17983" spans="1:20" x14ac:dyDescent="0.3">
      <c r="A17983" s="25"/>
      <c r="B17983"/>
      <c r="C17983"/>
      <c r="D17983"/>
      <c r="E17983"/>
      <c r="F17983"/>
      <c r="G17983"/>
      <c r="H17983" s="14"/>
      <c r="I17983" s="14"/>
      <c r="K17983"/>
      <c r="L17983"/>
      <c r="M17983"/>
      <c r="N17983"/>
      <c r="O17983"/>
      <c r="P17983"/>
      <c r="S17983"/>
      <c r="T17983" s="7"/>
    </row>
    <row r="17984" spans="1:20" x14ac:dyDescent="0.3">
      <c r="A17984" s="25"/>
      <c r="B17984"/>
      <c r="C17984"/>
      <c r="D17984"/>
      <c r="E17984"/>
      <c r="F17984"/>
      <c r="G17984"/>
      <c r="H17984"/>
      <c r="I17984"/>
      <c r="K17984"/>
      <c r="L17984"/>
      <c r="M17984"/>
      <c r="N17984"/>
      <c r="O17984"/>
      <c r="P17984"/>
      <c r="S17984"/>
    </row>
    <row r="17985" spans="1:20" x14ac:dyDescent="0.3">
      <c r="A17985" s="25"/>
      <c r="B17985"/>
      <c r="C17985"/>
      <c r="D17985"/>
      <c r="E17985"/>
      <c r="F17985"/>
      <c r="G17985"/>
      <c r="H17985" s="26"/>
      <c r="I17985" s="26"/>
      <c r="K17985"/>
      <c r="L17985"/>
      <c r="M17985"/>
      <c r="N17985"/>
      <c r="O17985"/>
      <c r="P17985"/>
      <c r="S17985"/>
    </row>
    <row r="17986" spans="1:20" x14ac:dyDescent="0.3">
      <c r="A17986" s="25"/>
      <c r="B17986"/>
      <c r="C17986"/>
      <c r="D17986"/>
      <c r="E17986"/>
      <c r="F17986"/>
      <c r="G17986"/>
      <c r="H17986" s="26"/>
      <c r="I17986" s="26"/>
      <c r="K17986"/>
      <c r="L17986"/>
      <c r="M17986"/>
      <c r="N17986"/>
      <c r="O17986"/>
      <c r="P17986"/>
      <c r="S17986"/>
    </row>
    <row r="17987" spans="1:20" x14ac:dyDescent="0.3">
      <c r="A17987" s="25"/>
      <c r="B17987"/>
      <c r="C17987"/>
      <c r="D17987"/>
      <c r="E17987"/>
      <c r="F17987"/>
      <c r="G17987"/>
      <c r="H17987" s="26"/>
      <c r="I17987" s="26"/>
      <c r="K17987"/>
      <c r="L17987"/>
      <c r="M17987"/>
      <c r="N17987"/>
      <c r="O17987"/>
      <c r="P17987"/>
      <c r="S17987"/>
    </row>
    <row r="17988" spans="1:20" x14ac:dyDescent="0.3">
      <c r="A17988" s="25"/>
      <c r="B17988"/>
      <c r="C17988"/>
      <c r="D17988"/>
      <c r="E17988"/>
      <c r="F17988"/>
      <c r="G17988"/>
      <c r="H17988" s="26"/>
      <c r="I17988" s="26"/>
      <c r="K17988"/>
      <c r="L17988"/>
      <c r="M17988"/>
      <c r="N17988"/>
      <c r="O17988"/>
      <c r="P17988"/>
      <c r="S17988"/>
    </row>
    <row r="17989" spans="1:20" x14ac:dyDescent="0.3">
      <c r="A17989" s="25"/>
      <c r="B17989"/>
      <c r="C17989"/>
      <c r="D17989"/>
      <c r="E17989"/>
      <c r="F17989"/>
      <c r="G17989"/>
      <c r="H17989" s="26"/>
      <c r="I17989" s="26"/>
      <c r="K17989"/>
      <c r="L17989"/>
      <c r="M17989"/>
      <c r="N17989"/>
      <c r="O17989"/>
      <c r="P17989"/>
      <c r="S17989"/>
      <c r="T17989" s="7"/>
    </row>
    <row r="17990" spans="1:20" x14ac:dyDescent="0.3">
      <c r="A17990" s="25"/>
      <c r="B17990"/>
      <c r="C17990"/>
      <c r="D17990"/>
      <c r="E17990"/>
      <c r="F17990"/>
      <c r="G17990"/>
      <c r="H17990" s="26"/>
      <c r="I17990" s="26"/>
      <c r="K17990"/>
      <c r="L17990"/>
      <c r="M17990"/>
      <c r="N17990"/>
      <c r="O17990"/>
      <c r="P17990"/>
      <c r="S17990"/>
    </row>
    <row r="17991" spans="1:20" x14ac:dyDescent="0.3">
      <c r="A17991" s="25"/>
      <c r="B17991"/>
      <c r="C17991"/>
      <c r="D17991"/>
      <c r="E17991"/>
      <c r="F17991"/>
      <c r="G17991"/>
      <c r="H17991" s="26"/>
      <c r="I17991" s="26"/>
      <c r="K17991"/>
      <c r="L17991"/>
      <c r="M17991"/>
      <c r="N17991"/>
      <c r="O17991"/>
      <c r="P17991"/>
      <c r="S17991"/>
    </row>
    <row r="17992" spans="1:20" x14ac:dyDescent="0.3">
      <c r="A17992" s="25"/>
      <c r="B17992"/>
      <c r="C17992"/>
      <c r="D17992"/>
      <c r="E17992"/>
      <c r="F17992"/>
      <c r="G17992"/>
      <c r="H17992" s="26"/>
      <c r="I17992" s="26"/>
      <c r="K17992"/>
      <c r="L17992"/>
      <c r="M17992"/>
      <c r="N17992"/>
      <c r="O17992"/>
      <c r="P17992"/>
      <c r="S17992"/>
    </row>
    <row r="17993" spans="1:20" x14ac:dyDescent="0.3">
      <c r="A17993" s="25"/>
      <c r="B17993"/>
      <c r="C17993"/>
      <c r="D17993"/>
      <c r="E17993"/>
      <c r="F17993"/>
      <c r="G17993"/>
      <c r="H17993" s="14"/>
      <c r="I17993" s="14"/>
      <c r="K17993"/>
      <c r="L17993"/>
      <c r="M17993"/>
      <c r="N17993"/>
      <c r="O17993"/>
      <c r="P17993"/>
      <c r="S17993"/>
    </row>
    <row r="17994" spans="1:20" x14ac:dyDescent="0.3">
      <c r="A17994" s="25"/>
      <c r="B17994"/>
      <c r="C17994"/>
      <c r="D17994"/>
      <c r="E17994"/>
      <c r="F17994"/>
      <c r="G17994"/>
      <c r="H17994" s="14"/>
      <c r="I17994" s="14"/>
      <c r="K17994"/>
      <c r="L17994"/>
      <c r="M17994"/>
      <c r="N17994"/>
      <c r="O17994"/>
      <c r="P17994"/>
      <c r="S17994"/>
    </row>
    <row r="17995" spans="1:20" x14ac:dyDescent="0.3">
      <c r="A17995" s="25"/>
      <c r="B17995"/>
      <c r="C17995"/>
      <c r="D17995"/>
      <c r="E17995"/>
      <c r="F17995"/>
      <c r="G17995"/>
      <c r="H17995" s="14"/>
      <c r="I17995" s="14"/>
      <c r="K17995"/>
      <c r="L17995"/>
      <c r="M17995"/>
      <c r="N17995"/>
      <c r="O17995"/>
      <c r="P17995"/>
      <c r="S17995"/>
    </row>
    <row r="17996" spans="1:20" x14ac:dyDescent="0.3">
      <c r="A17996" s="25"/>
      <c r="B17996"/>
      <c r="C17996"/>
      <c r="D17996"/>
      <c r="E17996"/>
      <c r="F17996"/>
      <c r="G17996"/>
      <c r="H17996" s="14"/>
      <c r="I17996" s="14"/>
      <c r="K17996"/>
      <c r="L17996"/>
      <c r="M17996"/>
      <c r="N17996"/>
      <c r="O17996"/>
      <c r="P17996"/>
      <c r="S17996"/>
    </row>
    <row r="17997" spans="1:20" x14ac:dyDescent="0.3">
      <c r="A17997" s="25"/>
      <c r="B17997"/>
      <c r="C17997"/>
      <c r="D17997"/>
      <c r="E17997"/>
      <c r="F17997"/>
      <c r="G17997"/>
      <c r="H17997" s="26"/>
      <c r="I17997" s="26"/>
      <c r="K17997"/>
      <c r="L17997"/>
      <c r="M17997"/>
      <c r="N17997"/>
      <c r="O17997"/>
      <c r="P17997"/>
      <c r="S17997"/>
    </row>
    <row r="17998" spans="1:20" x14ac:dyDescent="0.3">
      <c r="A17998" s="25"/>
      <c r="B17998"/>
      <c r="C17998"/>
      <c r="D17998"/>
      <c r="E17998"/>
      <c r="F17998"/>
      <c r="G17998"/>
      <c r="H17998" s="26"/>
      <c r="I17998" s="26"/>
      <c r="K17998"/>
      <c r="L17998"/>
      <c r="M17998"/>
      <c r="N17998"/>
      <c r="O17998"/>
      <c r="P17998"/>
      <c r="S17998"/>
    </row>
    <row r="17999" spans="1:20" x14ac:dyDescent="0.3">
      <c r="A17999" s="25"/>
      <c r="B17999"/>
      <c r="C17999"/>
      <c r="D17999"/>
      <c r="E17999"/>
      <c r="F17999"/>
      <c r="G17999"/>
      <c r="H17999" s="26"/>
      <c r="I17999" s="26"/>
      <c r="K17999"/>
      <c r="L17999"/>
      <c r="M17999"/>
      <c r="N17999"/>
      <c r="O17999"/>
      <c r="P17999"/>
      <c r="S17999"/>
    </row>
    <row r="18000" spans="1:20" x14ac:dyDescent="0.3">
      <c r="A18000" s="25"/>
      <c r="B18000"/>
      <c r="C18000"/>
      <c r="D18000"/>
      <c r="E18000"/>
      <c r="F18000"/>
      <c r="G18000"/>
      <c r="H18000" s="26"/>
      <c r="I18000" s="26"/>
      <c r="K18000"/>
      <c r="L18000"/>
      <c r="M18000"/>
      <c r="N18000"/>
      <c r="O18000"/>
      <c r="P18000"/>
      <c r="S18000"/>
    </row>
    <row r="18001" spans="1:20" x14ac:dyDescent="0.3">
      <c r="A18001" s="25"/>
      <c r="B18001"/>
      <c r="C18001"/>
      <c r="D18001"/>
      <c r="E18001"/>
      <c r="F18001"/>
      <c r="G18001"/>
      <c r="H18001" s="26"/>
      <c r="I18001" s="26"/>
      <c r="K18001"/>
      <c r="L18001"/>
      <c r="M18001"/>
      <c r="N18001"/>
      <c r="O18001"/>
      <c r="P18001"/>
      <c r="S18001"/>
    </row>
    <row r="18002" spans="1:20" x14ac:dyDescent="0.3">
      <c r="A18002" s="25"/>
      <c r="B18002"/>
      <c r="C18002"/>
      <c r="D18002"/>
      <c r="E18002"/>
      <c r="F18002"/>
      <c r="G18002"/>
      <c r="H18002" s="26"/>
      <c r="I18002" s="26"/>
      <c r="K18002"/>
      <c r="L18002"/>
      <c r="M18002"/>
      <c r="N18002"/>
      <c r="O18002"/>
      <c r="P18002"/>
      <c r="S18002"/>
    </row>
    <row r="18003" spans="1:20" x14ac:dyDescent="0.3">
      <c r="A18003" s="25"/>
      <c r="B18003"/>
      <c r="C18003"/>
      <c r="D18003"/>
      <c r="E18003"/>
      <c r="F18003"/>
      <c r="G18003"/>
      <c r="H18003" s="26"/>
      <c r="I18003" s="26"/>
      <c r="K18003"/>
      <c r="L18003"/>
      <c r="M18003"/>
      <c r="N18003"/>
      <c r="O18003"/>
      <c r="P18003"/>
      <c r="S18003"/>
    </row>
    <row r="18004" spans="1:20" x14ac:dyDescent="0.3">
      <c r="A18004" s="25"/>
      <c r="B18004"/>
      <c r="C18004"/>
      <c r="D18004"/>
      <c r="E18004"/>
      <c r="F18004"/>
      <c r="G18004"/>
      <c r="H18004" s="26"/>
      <c r="I18004" s="26"/>
      <c r="K18004"/>
      <c r="L18004"/>
      <c r="M18004"/>
      <c r="N18004"/>
      <c r="O18004"/>
      <c r="P18004"/>
      <c r="S18004"/>
    </row>
    <row r="18005" spans="1:20" x14ac:dyDescent="0.3">
      <c r="A18005" s="25"/>
      <c r="B18005"/>
      <c r="C18005"/>
      <c r="D18005"/>
      <c r="E18005"/>
      <c r="F18005"/>
      <c r="G18005"/>
      <c r="H18005" s="14"/>
      <c r="I18005" s="14"/>
      <c r="K18005"/>
      <c r="L18005"/>
      <c r="M18005"/>
      <c r="N18005"/>
      <c r="O18005"/>
      <c r="P18005"/>
      <c r="S18005"/>
      <c r="T18005" s="7"/>
    </row>
    <row r="18006" spans="1:20" x14ac:dyDescent="0.3">
      <c r="A18006" s="25"/>
      <c r="B18006"/>
      <c r="C18006"/>
      <c r="D18006"/>
      <c r="E18006"/>
      <c r="F18006"/>
      <c r="G18006"/>
      <c r="H18006" s="14"/>
      <c r="I18006" s="14"/>
      <c r="K18006"/>
      <c r="L18006"/>
      <c r="M18006"/>
      <c r="N18006"/>
      <c r="O18006"/>
      <c r="P18006"/>
      <c r="S18006"/>
      <c r="T18006" s="7"/>
    </row>
    <row r="18007" spans="1:20" x14ac:dyDescent="0.3">
      <c r="A18007" s="25"/>
      <c r="B18007"/>
      <c r="C18007"/>
      <c r="D18007"/>
      <c r="E18007"/>
      <c r="F18007"/>
      <c r="G18007"/>
      <c r="H18007" s="14"/>
      <c r="I18007" s="14"/>
      <c r="K18007"/>
      <c r="L18007"/>
      <c r="M18007"/>
      <c r="N18007"/>
      <c r="O18007"/>
      <c r="P18007"/>
      <c r="S18007"/>
      <c r="T18007" s="7"/>
    </row>
    <row r="18008" spans="1:20" x14ac:dyDescent="0.3">
      <c r="A18008" s="25"/>
      <c r="B18008"/>
      <c r="C18008"/>
      <c r="D18008"/>
      <c r="E18008"/>
      <c r="F18008"/>
      <c r="G18008"/>
      <c r="H18008" s="14"/>
      <c r="I18008" s="14"/>
      <c r="K18008"/>
      <c r="L18008"/>
      <c r="M18008"/>
      <c r="N18008"/>
      <c r="O18008"/>
      <c r="P18008"/>
      <c r="S18008"/>
      <c r="T18008" s="7"/>
    </row>
    <row r="18009" spans="1:20" x14ac:dyDescent="0.3">
      <c r="A18009" s="25"/>
      <c r="B18009"/>
      <c r="C18009"/>
      <c r="D18009"/>
      <c r="E18009"/>
      <c r="F18009"/>
      <c r="G18009"/>
      <c r="H18009" s="14"/>
      <c r="I18009" s="14"/>
      <c r="K18009"/>
      <c r="L18009"/>
      <c r="M18009"/>
      <c r="N18009"/>
      <c r="O18009"/>
      <c r="P18009"/>
      <c r="S18009"/>
    </row>
    <row r="18010" spans="1:20" x14ac:dyDescent="0.3">
      <c r="A18010" s="25"/>
      <c r="B18010"/>
      <c r="C18010"/>
      <c r="D18010"/>
      <c r="E18010"/>
      <c r="F18010"/>
      <c r="G18010"/>
      <c r="H18010"/>
      <c r="I18010"/>
      <c r="K18010"/>
      <c r="L18010"/>
      <c r="M18010"/>
      <c r="N18010"/>
      <c r="O18010"/>
      <c r="P18010"/>
      <c r="S18010"/>
    </row>
    <row r="18011" spans="1:20" x14ac:dyDescent="0.3">
      <c r="A18011" s="25"/>
      <c r="B18011"/>
      <c r="C18011"/>
      <c r="D18011"/>
      <c r="E18011"/>
      <c r="F18011"/>
      <c r="G18011"/>
      <c r="H18011"/>
      <c r="I18011"/>
      <c r="K18011"/>
      <c r="L18011"/>
      <c r="M18011"/>
      <c r="N18011"/>
      <c r="O18011"/>
      <c r="P18011"/>
      <c r="S18011"/>
    </row>
    <row r="18012" spans="1:20" x14ac:dyDescent="0.3">
      <c r="A18012" s="25"/>
      <c r="B18012"/>
      <c r="C18012"/>
      <c r="D18012"/>
      <c r="E18012"/>
      <c r="F18012"/>
      <c r="G18012"/>
      <c r="H18012" s="14"/>
      <c r="I18012" s="14"/>
      <c r="K18012"/>
      <c r="L18012"/>
      <c r="M18012"/>
      <c r="N18012"/>
      <c r="O18012"/>
      <c r="P18012"/>
      <c r="S18012"/>
      <c r="T18012" s="7"/>
    </row>
    <row r="18013" spans="1:20" x14ac:dyDescent="0.3">
      <c r="A18013" s="25"/>
      <c r="B18013"/>
      <c r="C18013"/>
      <c r="D18013"/>
      <c r="E18013"/>
      <c r="F18013"/>
      <c r="G18013"/>
      <c r="H18013" s="26"/>
      <c r="I18013" s="26"/>
      <c r="K18013"/>
      <c r="L18013"/>
      <c r="M18013"/>
      <c r="N18013"/>
      <c r="O18013"/>
      <c r="P18013"/>
      <c r="S18013"/>
      <c r="T18013" s="7"/>
    </row>
    <row r="18014" spans="1:20" x14ac:dyDescent="0.3">
      <c r="A18014" s="25"/>
      <c r="B18014"/>
      <c r="C18014"/>
      <c r="D18014"/>
      <c r="E18014"/>
      <c r="F18014"/>
      <c r="G18014"/>
      <c r="H18014" s="26"/>
      <c r="I18014" s="26"/>
      <c r="K18014"/>
      <c r="L18014"/>
      <c r="M18014"/>
      <c r="N18014"/>
      <c r="O18014"/>
      <c r="P18014"/>
      <c r="S18014"/>
      <c r="T18014" s="7"/>
    </row>
    <row r="18015" spans="1:20" x14ac:dyDescent="0.3">
      <c r="A18015" s="25"/>
      <c r="B18015"/>
      <c r="C18015"/>
      <c r="D18015"/>
      <c r="E18015"/>
      <c r="F18015"/>
      <c r="G18015"/>
      <c r="H18015" s="26"/>
      <c r="I18015" s="26"/>
      <c r="K18015"/>
      <c r="L18015"/>
      <c r="M18015"/>
      <c r="N18015"/>
      <c r="O18015"/>
      <c r="P18015"/>
      <c r="S18015"/>
    </row>
    <row r="18016" spans="1:20" x14ac:dyDescent="0.3">
      <c r="A18016" s="25"/>
      <c r="B18016"/>
      <c r="C18016"/>
      <c r="D18016"/>
      <c r="E18016"/>
      <c r="F18016"/>
      <c r="G18016"/>
      <c r="H18016" s="26"/>
      <c r="I18016" s="26"/>
      <c r="K18016"/>
      <c r="L18016"/>
      <c r="M18016"/>
      <c r="N18016"/>
      <c r="O18016"/>
      <c r="P18016"/>
      <c r="S18016"/>
    </row>
    <row r="18017" spans="1:20" x14ac:dyDescent="0.3">
      <c r="A18017" s="25"/>
      <c r="B18017"/>
      <c r="C18017"/>
      <c r="D18017"/>
      <c r="E18017"/>
      <c r="F18017"/>
      <c r="G18017"/>
      <c r="H18017" s="26"/>
      <c r="I18017" s="26"/>
      <c r="K18017"/>
      <c r="L18017"/>
      <c r="M18017"/>
      <c r="N18017"/>
      <c r="O18017"/>
      <c r="P18017"/>
      <c r="S18017"/>
    </row>
    <row r="18018" spans="1:20" x14ac:dyDescent="0.3">
      <c r="A18018" s="25"/>
      <c r="B18018"/>
      <c r="C18018"/>
      <c r="D18018"/>
      <c r="E18018"/>
      <c r="F18018"/>
      <c r="G18018"/>
      <c r="H18018" s="26"/>
      <c r="I18018" s="26"/>
      <c r="K18018"/>
      <c r="L18018"/>
      <c r="M18018"/>
      <c r="N18018"/>
      <c r="O18018"/>
      <c r="P18018"/>
      <c r="S18018"/>
    </row>
    <row r="18019" spans="1:20" x14ac:dyDescent="0.3">
      <c r="A18019" s="25"/>
      <c r="B18019"/>
      <c r="C18019"/>
      <c r="D18019"/>
      <c r="E18019"/>
      <c r="F18019"/>
      <c r="G18019"/>
      <c r="H18019" s="26"/>
      <c r="I18019" s="26"/>
      <c r="K18019"/>
      <c r="L18019"/>
      <c r="M18019"/>
      <c r="N18019"/>
      <c r="O18019"/>
      <c r="P18019"/>
      <c r="S18019"/>
    </row>
    <row r="18020" spans="1:20" x14ac:dyDescent="0.3">
      <c r="A18020" s="25"/>
      <c r="B18020"/>
      <c r="C18020"/>
      <c r="D18020"/>
      <c r="E18020"/>
      <c r="F18020"/>
      <c r="G18020"/>
      <c r="H18020" s="26"/>
      <c r="I18020" s="26"/>
      <c r="K18020"/>
      <c r="L18020"/>
      <c r="M18020"/>
      <c r="N18020"/>
      <c r="O18020"/>
      <c r="P18020"/>
      <c r="S18020"/>
    </row>
    <row r="18021" spans="1:20" x14ac:dyDescent="0.3">
      <c r="A18021" s="25"/>
      <c r="B18021"/>
      <c r="C18021"/>
      <c r="D18021"/>
      <c r="E18021"/>
      <c r="F18021"/>
      <c r="G18021"/>
      <c r="H18021"/>
      <c r="I18021" s="26"/>
      <c r="K18021"/>
      <c r="L18021"/>
      <c r="M18021"/>
      <c r="N18021"/>
      <c r="O18021"/>
      <c r="P18021"/>
      <c r="S18021"/>
    </row>
    <row r="18022" spans="1:20" x14ac:dyDescent="0.3">
      <c r="A18022" s="25"/>
      <c r="B18022"/>
      <c r="C18022"/>
      <c r="D18022"/>
      <c r="E18022"/>
      <c r="F18022"/>
      <c r="G18022"/>
      <c r="H18022" s="14"/>
      <c r="I18022" s="26"/>
      <c r="K18022"/>
      <c r="L18022"/>
      <c r="M18022"/>
      <c r="N18022"/>
      <c r="O18022"/>
      <c r="P18022"/>
      <c r="S18022"/>
    </row>
    <row r="18023" spans="1:20" x14ac:dyDescent="0.3">
      <c r="A18023" s="25"/>
      <c r="B18023"/>
      <c r="C18023"/>
      <c r="D18023"/>
      <c r="E18023"/>
      <c r="F18023"/>
      <c r="G18023"/>
      <c r="H18023" s="14"/>
      <c r="I18023" s="26"/>
      <c r="K18023"/>
      <c r="L18023"/>
      <c r="M18023"/>
      <c r="N18023"/>
      <c r="O18023"/>
      <c r="P18023"/>
      <c r="S18023"/>
    </row>
    <row r="18024" spans="1:20" x14ac:dyDescent="0.3">
      <c r="A18024" s="25"/>
      <c r="B18024"/>
      <c r="C18024"/>
      <c r="D18024"/>
      <c r="E18024"/>
      <c r="F18024"/>
      <c r="G18024"/>
      <c r="H18024" s="14"/>
      <c r="I18024" s="26"/>
      <c r="K18024"/>
      <c r="L18024"/>
      <c r="M18024"/>
      <c r="N18024"/>
      <c r="O18024"/>
      <c r="P18024"/>
      <c r="S18024"/>
    </row>
    <row r="18025" spans="1:20" x14ac:dyDescent="0.3">
      <c r="A18025" s="25"/>
      <c r="B18025"/>
      <c r="C18025"/>
      <c r="D18025"/>
      <c r="E18025"/>
      <c r="F18025"/>
      <c r="G18025"/>
      <c r="H18025" s="26"/>
      <c r="I18025" s="26"/>
      <c r="K18025"/>
      <c r="L18025"/>
      <c r="M18025"/>
      <c r="N18025"/>
      <c r="O18025"/>
      <c r="P18025"/>
      <c r="S18025"/>
    </row>
    <row r="18026" spans="1:20" x14ac:dyDescent="0.3">
      <c r="A18026" s="25"/>
      <c r="B18026"/>
      <c r="C18026"/>
      <c r="D18026"/>
      <c r="E18026"/>
      <c r="F18026"/>
      <c r="G18026"/>
      <c r="H18026" s="26"/>
      <c r="I18026" s="26"/>
      <c r="K18026"/>
      <c r="L18026"/>
      <c r="M18026"/>
      <c r="N18026"/>
      <c r="O18026"/>
      <c r="P18026"/>
      <c r="S18026"/>
    </row>
    <row r="18027" spans="1:20" x14ac:dyDescent="0.3">
      <c r="A18027" s="25"/>
      <c r="B18027"/>
      <c r="C18027"/>
      <c r="D18027"/>
      <c r="E18027"/>
      <c r="F18027"/>
      <c r="G18027"/>
      <c r="H18027" s="26"/>
      <c r="I18027" s="26"/>
      <c r="K18027"/>
      <c r="L18027"/>
      <c r="M18027"/>
      <c r="N18027"/>
      <c r="O18027"/>
      <c r="P18027"/>
      <c r="S18027"/>
    </row>
    <row r="18028" spans="1:20" x14ac:dyDescent="0.3">
      <c r="A18028" s="25"/>
      <c r="B18028"/>
      <c r="C18028"/>
      <c r="D18028"/>
      <c r="E18028"/>
      <c r="F18028"/>
      <c r="G18028"/>
      <c r="H18028" s="26"/>
      <c r="I18028" s="26"/>
      <c r="K18028"/>
      <c r="L18028"/>
      <c r="M18028"/>
      <c r="N18028"/>
      <c r="O18028"/>
      <c r="P18028"/>
      <c r="S18028"/>
    </row>
    <row r="18029" spans="1:20" x14ac:dyDescent="0.3">
      <c r="A18029" s="25"/>
      <c r="B18029"/>
      <c r="C18029"/>
      <c r="D18029"/>
      <c r="E18029"/>
      <c r="F18029"/>
      <c r="G18029"/>
      <c r="H18029" s="26"/>
      <c r="I18029" s="26"/>
      <c r="K18029"/>
      <c r="L18029"/>
      <c r="M18029"/>
      <c r="N18029"/>
      <c r="O18029"/>
      <c r="P18029"/>
      <c r="S18029"/>
      <c r="T18029" s="7"/>
    </row>
    <row r="18030" spans="1:20" x14ac:dyDescent="0.3">
      <c r="A18030" s="25"/>
      <c r="B18030"/>
      <c r="C18030"/>
      <c r="D18030"/>
      <c r="E18030"/>
      <c r="F18030"/>
      <c r="G18030"/>
      <c r="H18030" s="26"/>
      <c r="I18030" s="26"/>
      <c r="K18030"/>
      <c r="L18030"/>
      <c r="M18030"/>
      <c r="N18030"/>
      <c r="O18030"/>
      <c r="P18030"/>
      <c r="S18030"/>
    </row>
    <row r="18031" spans="1:20" x14ac:dyDescent="0.3">
      <c r="A18031" s="25"/>
      <c r="B18031"/>
      <c r="C18031"/>
      <c r="D18031"/>
      <c r="E18031"/>
      <c r="F18031"/>
      <c r="G18031"/>
      <c r="H18031" s="26"/>
      <c r="I18031" s="26"/>
      <c r="K18031"/>
      <c r="L18031"/>
      <c r="M18031"/>
      <c r="N18031"/>
      <c r="O18031"/>
      <c r="P18031"/>
      <c r="S18031"/>
    </row>
    <row r="18032" spans="1:20" x14ac:dyDescent="0.3">
      <c r="A18032" s="25"/>
      <c r="B18032"/>
      <c r="C18032"/>
      <c r="D18032"/>
      <c r="E18032"/>
      <c r="F18032"/>
      <c r="G18032"/>
      <c r="H18032" s="26"/>
      <c r="I18032" s="26"/>
      <c r="K18032"/>
      <c r="L18032"/>
      <c r="M18032"/>
      <c r="N18032"/>
      <c r="O18032"/>
      <c r="P18032"/>
      <c r="S18032"/>
    </row>
    <row r="18033" spans="1:19" x14ac:dyDescent="0.3">
      <c r="A18033" s="25"/>
      <c r="B18033"/>
      <c r="C18033"/>
      <c r="D18033"/>
      <c r="E18033"/>
      <c r="F18033"/>
      <c r="G18033"/>
      <c r="H18033" s="14"/>
      <c r="I18033" s="14"/>
      <c r="K18033"/>
      <c r="L18033"/>
      <c r="M18033"/>
      <c r="N18033"/>
      <c r="O18033"/>
      <c r="P18033"/>
      <c r="S18033"/>
    </row>
    <row r="18034" spans="1:19" x14ac:dyDescent="0.3">
      <c r="A18034" s="25"/>
      <c r="B18034"/>
      <c r="C18034"/>
      <c r="D18034"/>
      <c r="E18034"/>
      <c r="F18034"/>
      <c r="G18034"/>
      <c r="H18034" s="14"/>
      <c r="I18034" s="14"/>
      <c r="K18034"/>
      <c r="L18034"/>
      <c r="M18034"/>
      <c r="N18034"/>
      <c r="O18034"/>
      <c r="P18034"/>
      <c r="S18034"/>
    </row>
    <row r="18035" spans="1:19" x14ac:dyDescent="0.3">
      <c r="A18035" s="25"/>
      <c r="B18035"/>
      <c r="C18035"/>
      <c r="D18035"/>
      <c r="E18035"/>
      <c r="F18035"/>
      <c r="G18035"/>
      <c r="H18035" s="14"/>
      <c r="I18035" s="14"/>
      <c r="K18035"/>
      <c r="L18035"/>
      <c r="M18035"/>
      <c r="N18035"/>
      <c r="O18035"/>
      <c r="P18035"/>
      <c r="S18035"/>
    </row>
    <row r="18036" spans="1:19" x14ac:dyDescent="0.3">
      <c r="A18036" s="25"/>
      <c r="B18036"/>
      <c r="C18036"/>
      <c r="D18036"/>
      <c r="E18036"/>
      <c r="F18036"/>
      <c r="G18036"/>
      <c r="H18036" s="14"/>
      <c r="I18036" s="14"/>
      <c r="K18036"/>
      <c r="L18036"/>
      <c r="M18036"/>
      <c r="N18036"/>
      <c r="O18036"/>
      <c r="P18036"/>
      <c r="S18036"/>
    </row>
    <row r="18037" spans="1:19" x14ac:dyDescent="0.3">
      <c r="A18037" s="25"/>
      <c r="B18037"/>
      <c r="C18037"/>
      <c r="D18037"/>
      <c r="E18037"/>
      <c r="F18037"/>
      <c r="G18037"/>
      <c r="H18037" s="14"/>
      <c r="I18037" s="14"/>
      <c r="K18037"/>
      <c r="L18037"/>
      <c r="M18037"/>
      <c r="N18037"/>
      <c r="O18037"/>
      <c r="P18037"/>
      <c r="S18037"/>
    </row>
    <row r="18038" spans="1:19" x14ac:dyDescent="0.3">
      <c r="A18038" s="25"/>
      <c r="B18038"/>
      <c r="C18038"/>
      <c r="D18038"/>
      <c r="E18038"/>
      <c r="F18038"/>
      <c r="G18038"/>
      <c r="H18038"/>
      <c r="I18038"/>
      <c r="K18038"/>
      <c r="L18038"/>
      <c r="M18038"/>
      <c r="N18038"/>
      <c r="O18038"/>
      <c r="P18038"/>
      <c r="S18038"/>
    </row>
    <row r="18039" spans="1:19" x14ac:dyDescent="0.3">
      <c r="A18039" s="25"/>
      <c r="B18039"/>
      <c r="C18039"/>
      <c r="D18039"/>
      <c r="E18039"/>
      <c r="F18039"/>
      <c r="G18039"/>
      <c r="H18039"/>
      <c r="I18039"/>
      <c r="K18039"/>
      <c r="L18039"/>
      <c r="M18039"/>
      <c r="N18039"/>
      <c r="O18039"/>
      <c r="P18039"/>
      <c r="S18039"/>
    </row>
    <row r="18040" spans="1:19" x14ac:dyDescent="0.3">
      <c r="A18040" s="25"/>
      <c r="B18040"/>
      <c r="C18040"/>
      <c r="D18040"/>
      <c r="E18040"/>
      <c r="F18040"/>
      <c r="G18040"/>
      <c r="H18040"/>
      <c r="I18040"/>
      <c r="K18040"/>
      <c r="L18040"/>
      <c r="M18040"/>
      <c r="N18040"/>
      <c r="O18040"/>
      <c r="P18040"/>
      <c r="S18040"/>
    </row>
    <row r="18041" spans="1:19" x14ac:dyDescent="0.3">
      <c r="A18041" s="25"/>
      <c r="B18041"/>
      <c r="C18041"/>
      <c r="D18041"/>
      <c r="E18041"/>
      <c r="F18041"/>
      <c r="G18041"/>
      <c r="H18041" s="26"/>
      <c r="I18041" s="26"/>
      <c r="K18041"/>
      <c r="L18041"/>
      <c r="M18041"/>
      <c r="N18041"/>
      <c r="O18041"/>
      <c r="P18041"/>
      <c r="S18041"/>
    </row>
    <row r="18042" spans="1:19" x14ac:dyDescent="0.3">
      <c r="A18042" s="25"/>
      <c r="B18042"/>
      <c r="C18042"/>
      <c r="D18042"/>
      <c r="E18042"/>
      <c r="F18042"/>
      <c r="G18042"/>
      <c r="H18042" s="26"/>
      <c r="I18042" s="26"/>
      <c r="K18042"/>
      <c r="L18042"/>
      <c r="M18042"/>
      <c r="N18042"/>
      <c r="O18042"/>
      <c r="P18042"/>
      <c r="S18042"/>
    </row>
    <row r="18043" spans="1:19" x14ac:dyDescent="0.3">
      <c r="A18043" s="25"/>
      <c r="B18043"/>
      <c r="C18043"/>
      <c r="D18043"/>
      <c r="E18043"/>
      <c r="F18043"/>
      <c r="G18043"/>
      <c r="H18043" s="26"/>
      <c r="I18043" s="26"/>
      <c r="K18043"/>
      <c r="L18043"/>
      <c r="M18043"/>
      <c r="N18043"/>
      <c r="O18043"/>
      <c r="P18043"/>
      <c r="S18043"/>
    </row>
    <row r="18044" spans="1:19" x14ac:dyDescent="0.3">
      <c r="A18044" s="25"/>
      <c r="B18044"/>
      <c r="C18044"/>
      <c r="D18044"/>
      <c r="E18044"/>
      <c r="F18044"/>
      <c r="G18044"/>
      <c r="H18044" s="26"/>
      <c r="I18044" s="26"/>
      <c r="K18044"/>
      <c r="L18044"/>
      <c r="M18044"/>
      <c r="N18044"/>
      <c r="O18044"/>
      <c r="P18044"/>
      <c r="S18044"/>
    </row>
    <row r="18045" spans="1:19" x14ac:dyDescent="0.3">
      <c r="A18045" s="25"/>
      <c r="B18045"/>
      <c r="C18045"/>
      <c r="D18045"/>
      <c r="E18045"/>
      <c r="F18045"/>
      <c r="G18045"/>
      <c r="H18045" s="26"/>
      <c r="I18045" s="26"/>
      <c r="K18045"/>
      <c r="L18045"/>
      <c r="M18045"/>
      <c r="N18045"/>
      <c r="O18045"/>
      <c r="P18045"/>
      <c r="S18045"/>
    </row>
    <row r="18046" spans="1:19" x14ac:dyDescent="0.3">
      <c r="A18046" s="25"/>
      <c r="B18046"/>
      <c r="C18046"/>
      <c r="D18046"/>
      <c r="E18046"/>
      <c r="F18046"/>
      <c r="G18046"/>
      <c r="H18046" s="26"/>
      <c r="I18046" s="26"/>
      <c r="K18046"/>
      <c r="L18046"/>
      <c r="M18046"/>
      <c r="N18046"/>
      <c r="O18046"/>
      <c r="P18046"/>
      <c r="S18046"/>
    </row>
    <row r="18047" spans="1:19" x14ac:dyDescent="0.3">
      <c r="A18047" s="25"/>
      <c r="B18047"/>
      <c r="C18047"/>
      <c r="D18047"/>
      <c r="E18047"/>
      <c r="F18047"/>
      <c r="G18047"/>
      <c r="H18047" s="26"/>
      <c r="I18047" s="26"/>
      <c r="K18047"/>
      <c r="L18047"/>
      <c r="M18047"/>
      <c r="N18047"/>
      <c r="O18047"/>
      <c r="P18047"/>
      <c r="S18047"/>
    </row>
    <row r="18048" spans="1:19" x14ac:dyDescent="0.3">
      <c r="A18048" s="25"/>
      <c r="B18048"/>
      <c r="C18048"/>
      <c r="D18048"/>
      <c r="E18048"/>
      <c r="F18048"/>
      <c r="G18048"/>
      <c r="H18048" s="26"/>
      <c r="I18048" s="26"/>
      <c r="K18048"/>
      <c r="L18048"/>
      <c r="M18048"/>
      <c r="N18048"/>
      <c r="O18048"/>
      <c r="P18048"/>
      <c r="S18048"/>
    </row>
    <row r="18049" spans="1:19" x14ac:dyDescent="0.3">
      <c r="A18049" s="25"/>
      <c r="B18049"/>
      <c r="C18049"/>
      <c r="D18049"/>
      <c r="E18049"/>
      <c r="F18049"/>
      <c r="G18049"/>
      <c r="H18049"/>
      <c r="I18049"/>
      <c r="K18049"/>
      <c r="L18049"/>
      <c r="M18049"/>
      <c r="N18049"/>
      <c r="O18049"/>
      <c r="P18049"/>
      <c r="S18049"/>
    </row>
    <row r="18050" spans="1:19" x14ac:dyDescent="0.3">
      <c r="A18050" s="25"/>
      <c r="B18050"/>
      <c r="C18050"/>
      <c r="D18050"/>
      <c r="E18050"/>
      <c r="F18050"/>
      <c r="G18050"/>
      <c r="H18050"/>
      <c r="I18050"/>
      <c r="K18050"/>
      <c r="L18050"/>
      <c r="M18050"/>
      <c r="N18050"/>
      <c r="O18050"/>
      <c r="P18050"/>
      <c r="S18050"/>
    </row>
    <row r="18051" spans="1:19" x14ac:dyDescent="0.3">
      <c r="A18051" s="25"/>
      <c r="B18051"/>
      <c r="C18051"/>
      <c r="D18051"/>
      <c r="E18051"/>
      <c r="F18051"/>
      <c r="G18051"/>
      <c r="H18051"/>
      <c r="I18051"/>
      <c r="K18051"/>
      <c r="L18051"/>
      <c r="M18051"/>
      <c r="N18051"/>
      <c r="O18051"/>
      <c r="P18051"/>
      <c r="S18051"/>
    </row>
    <row r="18052" spans="1:19" x14ac:dyDescent="0.3">
      <c r="A18052" s="25"/>
      <c r="B18052"/>
      <c r="C18052"/>
      <c r="D18052"/>
      <c r="E18052"/>
      <c r="F18052"/>
      <c r="G18052"/>
      <c r="H18052" s="26"/>
      <c r="I18052" s="26"/>
      <c r="K18052"/>
      <c r="L18052"/>
      <c r="M18052"/>
      <c r="N18052"/>
      <c r="O18052"/>
      <c r="P18052"/>
      <c r="S18052"/>
    </row>
    <row r="18053" spans="1:19" x14ac:dyDescent="0.3">
      <c r="A18053" s="25"/>
      <c r="B18053"/>
      <c r="C18053"/>
      <c r="D18053"/>
      <c r="E18053"/>
      <c r="F18053"/>
      <c r="G18053"/>
      <c r="H18053" s="26"/>
      <c r="I18053" s="26"/>
      <c r="K18053"/>
      <c r="L18053"/>
      <c r="M18053"/>
      <c r="N18053"/>
      <c r="O18053"/>
      <c r="P18053"/>
      <c r="S18053"/>
    </row>
    <row r="18054" spans="1:19" x14ac:dyDescent="0.3">
      <c r="A18054" s="25"/>
      <c r="B18054"/>
      <c r="C18054"/>
      <c r="D18054"/>
      <c r="E18054"/>
      <c r="F18054"/>
      <c r="G18054"/>
      <c r="H18054" s="26"/>
      <c r="I18054" s="26"/>
      <c r="K18054"/>
      <c r="L18054"/>
      <c r="M18054"/>
      <c r="N18054"/>
      <c r="O18054"/>
      <c r="P18054"/>
      <c r="S18054"/>
    </row>
    <row r="18055" spans="1:19" x14ac:dyDescent="0.3">
      <c r="A18055" s="25"/>
      <c r="B18055"/>
      <c r="C18055"/>
      <c r="D18055"/>
      <c r="E18055"/>
      <c r="F18055"/>
      <c r="G18055"/>
      <c r="H18055" s="26"/>
      <c r="I18055" s="26"/>
      <c r="K18055"/>
      <c r="L18055"/>
      <c r="M18055"/>
      <c r="N18055"/>
      <c r="O18055"/>
      <c r="P18055"/>
      <c r="S18055"/>
    </row>
    <row r="18056" spans="1:19" x14ac:dyDescent="0.3">
      <c r="A18056" s="25"/>
      <c r="B18056"/>
      <c r="C18056"/>
      <c r="D18056"/>
      <c r="E18056"/>
      <c r="F18056"/>
      <c r="G18056"/>
      <c r="H18056"/>
      <c r="I18056"/>
      <c r="K18056"/>
      <c r="L18056"/>
      <c r="M18056"/>
      <c r="N18056"/>
      <c r="O18056"/>
      <c r="P18056"/>
      <c r="S18056"/>
    </row>
    <row r="18057" spans="1:19" x14ac:dyDescent="0.3">
      <c r="A18057" s="25"/>
      <c r="B18057"/>
      <c r="C18057"/>
      <c r="D18057"/>
      <c r="E18057"/>
      <c r="F18057"/>
      <c r="G18057"/>
      <c r="H18057"/>
      <c r="I18057"/>
      <c r="K18057"/>
      <c r="L18057"/>
      <c r="M18057"/>
      <c r="N18057"/>
      <c r="O18057"/>
      <c r="P18057"/>
      <c r="S18057"/>
    </row>
    <row r="18058" spans="1:19" x14ac:dyDescent="0.3">
      <c r="A18058" s="25"/>
      <c r="B18058"/>
      <c r="C18058"/>
      <c r="D18058"/>
      <c r="E18058"/>
      <c r="F18058"/>
      <c r="G18058"/>
      <c r="H18058"/>
      <c r="I18058"/>
      <c r="K18058"/>
      <c r="L18058"/>
      <c r="M18058"/>
      <c r="N18058"/>
      <c r="O18058"/>
      <c r="P18058"/>
      <c r="S18058"/>
    </row>
    <row r="18059" spans="1:19" x14ac:dyDescent="0.3">
      <c r="A18059" s="25"/>
      <c r="B18059"/>
      <c r="C18059"/>
      <c r="D18059"/>
      <c r="E18059"/>
      <c r="F18059"/>
      <c r="G18059"/>
      <c r="H18059"/>
      <c r="I18059"/>
      <c r="K18059"/>
      <c r="L18059"/>
      <c r="M18059"/>
      <c r="N18059"/>
      <c r="O18059"/>
      <c r="P18059"/>
      <c r="S18059"/>
    </row>
    <row r="18060" spans="1:19" x14ac:dyDescent="0.3">
      <c r="A18060" s="25"/>
      <c r="B18060"/>
      <c r="C18060"/>
      <c r="D18060"/>
      <c r="E18060"/>
      <c r="F18060"/>
      <c r="G18060"/>
      <c r="H18060"/>
      <c r="I18060"/>
      <c r="K18060"/>
      <c r="L18060"/>
      <c r="M18060"/>
      <c r="N18060"/>
      <c r="O18060"/>
      <c r="P18060"/>
      <c r="S18060"/>
    </row>
    <row r="18061" spans="1:19" x14ac:dyDescent="0.3">
      <c r="A18061" s="25"/>
      <c r="B18061"/>
      <c r="C18061"/>
      <c r="D18061"/>
      <c r="E18061"/>
      <c r="F18061"/>
      <c r="G18061"/>
      <c r="H18061"/>
      <c r="I18061"/>
      <c r="K18061"/>
      <c r="L18061"/>
      <c r="M18061"/>
      <c r="N18061"/>
      <c r="O18061"/>
      <c r="P18061"/>
      <c r="S18061"/>
    </row>
    <row r="18062" spans="1:19" x14ac:dyDescent="0.3">
      <c r="A18062" s="25"/>
      <c r="B18062"/>
      <c r="C18062"/>
      <c r="D18062"/>
      <c r="E18062"/>
      <c r="F18062"/>
      <c r="G18062"/>
      <c r="H18062"/>
      <c r="I18062"/>
      <c r="K18062"/>
      <c r="L18062"/>
      <c r="M18062"/>
      <c r="N18062"/>
      <c r="O18062"/>
      <c r="P18062"/>
      <c r="S18062"/>
    </row>
    <row r="18063" spans="1:19" x14ac:dyDescent="0.3">
      <c r="A18063" s="25"/>
      <c r="B18063"/>
      <c r="C18063"/>
      <c r="D18063"/>
      <c r="E18063"/>
      <c r="F18063"/>
      <c r="G18063"/>
      <c r="H18063"/>
      <c r="I18063"/>
      <c r="K18063"/>
      <c r="L18063"/>
      <c r="M18063"/>
      <c r="N18063"/>
      <c r="O18063"/>
      <c r="P18063"/>
      <c r="S18063"/>
    </row>
    <row r="18064" spans="1:19" x14ac:dyDescent="0.3">
      <c r="A18064" s="25"/>
      <c r="B18064"/>
      <c r="C18064"/>
      <c r="D18064"/>
      <c r="E18064"/>
      <c r="F18064"/>
      <c r="G18064"/>
      <c r="H18064"/>
      <c r="I18064"/>
      <c r="K18064"/>
      <c r="L18064"/>
      <c r="M18064"/>
      <c r="N18064"/>
      <c r="O18064"/>
      <c r="P18064"/>
      <c r="S18064"/>
    </row>
    <row r="18065" spans="1:19" x14ac:dyDescent="0.3">
      <c r="A18065" s="25"/>
      <c r="B18065"/>
      <c r="C18065"/>
      <c r="D18065"/>
      <c r="E18065"/>
      <c r="F18065"/>
      <c r="G18065"/>
      <c r="H18065"/>
      <c r="I18065" s="14"/>
      <c r="K18065"/>
      <c r="L18065"/>
      <c r="M18065"/>
      <c r="N18065"/>
      <c r="O18065"/>
      <c r="P18065"/>
      <c r="S18065"/>
    </row>
    <row r="18066" spans="1:19" x14ac:dyDescent="0.3">
      <c r="A18066" s="25"/>
      <c r="B18066"/>
      <c r="C18066"/>
      <c r="D18066"/>
      <c r="E18066"/>
      <c r="F18066"/>
      <c r="G18066"/>
      <c r="H18066"/>
      <c r="I18066" s="14"/>
      <c r="K18066"/>
      <c r="L18066"/>
      <c r="M18066"/>
      <c r="N18066"/>
      <c r="O18066"/>
      <c r="P18066"/>
      <c r="S18066"/>
    </row>
    <row r="18067" spans="1:19" x14ac:dyDescent="0.3">
      <c r="A18067" s="25"/>
      <c r="B18067"/>
      <c r="C18067"/>
      <c r="D18067"/>
      <c r="E18067"/>
      <c r="F18067"/>
      <c r="G18067"/>
      <c r="H18067" s="14"/>
      <c r="I18067" s="14"/>
      <c r="K18067"/>
      <c r="L18067"/>
      <c r="M18067"/>
      <c r="N18067"/>
      <c r="O18067"/>
      <c r="P18067"/>
      <c r="S18067"/>
    </row>
    <row r="18068" spans="1:19" x14ac:dyDescent="0.3">
      <c r="A18068" s="25"/>
      <c r="B18068"/>
      <c r="C18068"/>
      <c r="D18068"/>
      <c r="E18068"/>
      <c r="F18068"/>
      <c r="G18068"/>
      <c r="H18068" s="14"/>
      <c r="I18068" s="14"/>
      <c r="K18068"/>
      <c r="L18068"/>
      <c r="M18068"/>
      <c r="N18068"/>
      <c r="O18068"/>
      <c r="P18068"/>
      <c r="S18068"/>
    </row>
    <row r="18069" spans="1:19" x14ac:dyDescent="0.3">
      <c r="A18069" s="25"/>
      <c r="B18069"/>
      <c r="C18069"/>
      <c r="D18069"/>
      <c r="E18069"/>
      <c r="F18069"/>
      <c r="G18069"/>
      <c r="H18069" s="14"/>
      <c r="I18069" s="14"/>
      <c r="K18069"/>
      <c r="L18069"/>
      <c r="M18069"/>
      <c r="N18069"/>
      <c r="O18069"/>
      <c r="P18069"/>
      <c r="S18069"/>
    </row>
    <row r="18070" spans="1:19" x14ac:dyDescent="0.3">
      <c r="A18070" s="25"/>
      <c r="B18070"/>
      <c r="C18070"/>
      <c r="D18070"/>
      <c r="E18070"/>
      <c r="F18070"/>
      <c r="G18070"/>
      <c r="H18070" s="14"/>
      <c r="I18070" s="14"/>
      <c r="K18070"/>
      <c r="L18070"/>
      <c r="M18070"/>
      <c r="N18070"/>
      <c r="O18070"/>
      <c r="P18070"/>
      <c r="S18070"/>
    </row>
    <row r="18071" spans="1:19" x14ac:dyDescent="0.3">
      <c r="A18071" s="25"/>
      <c r="B18071"/>
      <c r="C18071"/>
      <c r="D18071"/>
      <c r="E18071"/>
      <c r="F18071"/>
      <c r="G18071"/>
      <c r="H18071"/>
      <c r="I18071"/>
      <c r="K18071"/>
      <c r="L18071"/>
      <c r="M18071"/>
      <c r="N18071"/>
      <c r="O18071"/>
      <c r="P18071"/>
      <c r="S18071"/>
    </row>
    <row r="18072" spans="1:19" x14ac:dyDescent="0.3">
      <c r="A18072" s="25"/>
      <c r="B18072"/>
      <c r="C18072"/>
      <c r="D18072"/>
      <c r="E18072"/>
      <c r="F18072"/>
      <c r="G18072"/>
      <c r="H18072"/>
      <c r="I18072"/>
      <c r="K18072"/>
      <c r="L18072"/>
      <c r="M18072"/>
      <c r="N18072"/>
      <c r="O18072"/>
      <c r="P18072"/>
      <c r="S18072"/>
    </row>
    <row r="18073" spans="1:19" x14ac:dyDescent="0.3">
      <c r="A18073" s="25"/>
      <c r="B18073"/>
      <c r="C18073"/>
      <c r="D18073"/>
      <c r="E18073"/>
      <c r="F18073"/>
      <c r="G18073"/>
      <c r="H18073" s="14"/>
      <c r="I18073" s="14"/>
      <c r="K18073"/>
      <c r="L18073"/>
      <c r="M18073"/>
      <c r="N18073"/>
      <c r="O18073"/>
      <c r="P18073"/>
      <c r="S18073"/>
    </row>
    <row r="18074" spans="1:19" x14ac:dyDescent="0.3">
      <c r="A18074" s="25"/>
      <c r="B18074"/>
      <c r="C18074"/>
      <c r="D18074"/>
      <c r="E18074"/>
      <c r="F18074"/>
      <c r="G18074"/>
      <c r="H18074" s="14"/>
      <c r="I18074" s="14"/>
      <c r="K18074"/>
      <c r="L18074"/>
      <c r="M18074"/>
      <c r="N18074"/>
      <c r="O18074"/>
      <c r="P18074"/>
      <c r="S18074"/>
    </row>
    <row r="18075" spans="1:19" x14ac:dyDescent="0.3">
      <c r="A18075" s="25"/>
      <c r="B18075"/>
      <c r="C18075"/>
      <c r="D18075"/>
      <c r="E18075"/>
      <c r="F18075"/>
      <c r="G18075"/>
      <c r="H18075"/>
      <c r="I18075" s="14"/>
      <c r="K18075"/>
      <c r="L18075"/>
      <c r="M18075"/>
      <c r="N18075"/>
      <c r="O18075"/>
      <c r="P18075"/>
      <c r="S18075"/>
    </row>
    <row r="18076" spans="1:19" x14ac:dyDescent="0.3">
      <c r="A18076" s="25"/>
      <c r="B18076"/>
      <c r="C18076"/>
      <c r="D18076"/>
      <c r="E18076"/>
      <c r="F18076"/>
      <c r="G18076"/>
      <c r="H18076"/>
      <c r="I18076" s="14"/>
      <c r="K18076"/>
      <c r="L18076"/>
      <c r="M18076"/>
      <c r="N18076"/>
      <c r="O18076"/>
      <c r="P18076"/>
      <c r="S18076"/>
    </row>
    <row r="18077" spans="1:19" x14ac:dyDescent="0.3">
      <c r="A18077" s="25"/>
      <c r="B18077"/>
      <c r="C18077"/>
      <c r="D18077"/>
      <c r="E18077"/>
      <c r="F18077"/>
      <c r="G18077"/>
      <c r="H18077"/>
      <c r="I18077"/>
      <c r="K18077"/>
      <c r="L18077"/>
      <c r="M18077"/>
      <c r="N18077"/>
      <c r="O18077"/>
      <c r="P18077"/>
      <c r="S18077"/>
    </row>
    <row r="18078" spans="1:19" x14ac:dyDescent="0.3">
      <c r="A18078" s="25"/>
      <c r="B18078"/>
      <c r="C18078"/>
      <c r="D18078"/>
      <c r="E18078"/>
      <c r="F18078"/>
      <c r="G18078"/>
      <c r="H18078"/>
      <c r="I18078"/>
      <c r="K18078"/>
      <c r="L18078"/>
      <c r="M18078"/>
      <c r="N18078"/>
      <c r="O18078"/>
      <c r="P18078"/>
      <c r="S18078"/>
    </row>
    <row r="18079" spans="1:19" x14ac:dyDescent="0.3">
      <c r="A18079" s="25"/>
      <c r="B18079"/>
      <c r="C18079"/>
      <c r="D18079"/>
      <c r="E18079"/>
      <c r="F18079"/>
      <c r="G18079"/>
      <c r="H18079"/>
      <c r="I18079"/>
      <c r="K18079"/>
      <c r="L18079"/>
      <c r="M18079"/>
      <c r="N18079"/>
      <c r="O18079"/>
      <c r="P18079"/>
      <c r="S18079"/>
    </row>
    <row r="18080" spans="1:19" x14ac:dyDescent="0.3">
      <c r="A18080" s="25"/>
      <c r="B18080"/>
      <c r="C18080"/>
      <c r="D18080"/>
      <c r="E18080"/>
      <c r="F18080"/>
      <c r="G18080"/>
      <c r="H18080" s="14"/>
      <c r="I18080"/>
      <c r="K18080"/>
      <c r="L18080"/>
      <c r="M18080"/>
      <c r="N18080"/>
      <c r="O18080"/>
      <c r="P18080"/>
      <c r="S18080"/>
    </row>
    <row r="18081" spans="1:20" x14ac:dyDescent="0.3">
      <c r="A18081" s="25"/>
      <c r="B18081"/>
      <c r="C18081"/>
      <c r="D18081"/>
      <c r="E18081"/>
      <c r="F18081"/>
      <c r="G18081"/>
      <c r="H18081"/>
      <c r="I18081"/>
      <c r="K18081"/>
      <c r="L18081"/>
      <c r="M18081"/>
      <c r="N18081"/>
      <c r="O18081"/>
      <c r="P18081"/>
      <c r="S18081"/>
    </row>
    <row r="18082" spans="1:20" x14ac:dyDescent="0.3">
      <c r="A18082" s="25"/>
      <c r="B18082"/>
      <c r="C18082"/>
      <c r="D18082"/>
      <c r="E18082"/>
      <c r="F18082"/>
      <c r="G18082"/>
      <c r="H18082"/>
      <c r="I18082"/>
      <c r="K18082"/>
      <c r="L18082"/>
      <c r="M18082"/>
      <c r="N18082"/>
      <c r="O18082"/>
      <c r="P18082"/>
      <c r="S18082"/>
    </row>
    <row r="18083" spans="1:20" x14ac:dyDescent="0.3">
      <c r="A18083" s="25"/>
      <c r="B18083"/>
      <c r="C18083"/>
      <c r="D18083"/>
      <c r="E18083"/>
      <c r="F18083"/>
      <c r="G18083"/>
      <c r="H18083"/>
      <c r="I18083"/>
      <c r="K18083"/>
      <c r="L18083"/>
      <c r="M18083"/>
      <c r="N18083"/>
      <c r="O18083"/>
      <c r="P18083"/>
      <c r="S18083"/>
    </row>
    <row r="18084" spans="1:20" x14ac:dyDescent="0.3">
      <c r="A18084" s="25"/>
      <c r="B18084"/>
      <c r="C18084"/>
      <c r="D18084"/>
      <c r="E18084"/>
      <c r="F18084"/>
      <c r="G18084"/>
      <c r="H18084"/>
      <c r="I18084"/>
      <c r="K18084"/>
      <c r="L18084"/>
      <c r="M18084"/>
      <c r="N18084"/>
      <c r="O18084"/>
      <c r="P18084"/>
      <c r="S18084"/>
    </row>
    <row r="18085" spans="1:20" x14ac:dyDescent="0.3">
      <c r="A18085" s="25"/>
      <c r="B18085"/>
      <c r="C18085"/>
      <c r="D18085"/>
      <c r="E18085"/>
      <c r="F18085"/>
      <c r="G18085"/>
      <c r="H18085"/>
      <c r="I18085"/>
      <c r="K18085"/>
      <c r="L18085"/>
      <c r="M18085"/>
      <c r="N18085"/>
      <c r="O18085"/>
      <c r="P18085"/>
      <c r="S18085"/>
    </row>
    <row r="18086" spans="1:20" x14ac:dyDescent="0.3">
      <c r="A18086" s="25"/>
      <c r="B18086"/>
      <c r="C18086"/>
      <c r="D18086"/>
      <c r="E18086"/>
      <c r="F18086"/>
      <c r="G18086"/>
      <c r="H18086"/>
      <c r="I18086"/>
      <c r="K18086"/>
      <c r="L18086"/>
      <c r="M18086"/>
      <c r="N18086"/>
      <c r="O18086"/>
      <c r="P18086"/>
      <c r="S18086"/>
    </row>
    <row r="18087" spans="1:20" x14ac:dyDescent="0.3">
      <c r="A18087" s="25"/>
      <c r="B18087"/>
      <c r="C18087"/>
      <c r="D18087"/>
      <c r="E18087"/>
      <c r="F18087"/>
      <c r="G18087"/>
      <c r="H18087"/>
      <c r="I18087"/>
      <c r="K18087"/>
      <c r="L18087"/>
      <c r="M18087"/>
      <c r="N18087"/>
      <c r="O18087"/>
      <c r="P18087"/>
      <c r="S18087"/>
    </row>
    <row r="18088" spans="1:20" x14ac:dyDescent="0.3">
      <c r="A18088" s="25"/>
      <c r="B18088"/>
      <c r="C18088"/>
      <c r="D18088"/>
      <c r="E18088"/>
      <c r="F18088"/>
      <c r="G18088"/>
      <c r="H18088"/>
      <c r="I18088"/>
      <c r="K18088"/>
      <c r="L18088"/>
      <c r="M18088"/>
      <c r="N18088"/>
      <c r="O18088"/>
      <c r="P18088"/>
      <c r="S18088"/>
    </row>
    <row r="18089" spans="1:20" x14ac:dyDescent="0.3">
      <c r="A18089" s="25"/>
      <c r="B18089"/>
      <c r="C18089"/>
      <c r="D18089"/>
      <c r="E18089"/>
      <c r="F18089"/>
      <c r="G18089"/>
      <c r="H18089"/>
      <c r="I18089"/>
      <c r="K18089"/>
      <c r="L18089"/>
      <c r="M18089"/>
      <c r="N18089"/>
      <c r="O18089"/>
      <c r="P18089"/>
      <c r="S18089"/>
    </row>
    <row r="18090" spans="1:20" x14ac:dyDescent="0.3">
      <c r="A18090" s="25"/>
      <c r="B18090"/>
      <c r="C18090"/>
      <c r="D18090"/>
      <c r="E18090"/>
      <c r="F18090"/>
      <c r="G18090"/>
      <c r="H18090" s="14"/>
      <c r="I18090" s="14"/>
      <c r="K18090"/>
      <c r="L18090"/>
      <c r="M18090"/>
      <c r="N18090"/>
      <c r="O18090"/>
      <c r="P18090"/>
      <c r="S18090"/>
      <c r="T18090" s="7"/>
    </row>
    <row r="18091" spans="1:20" x14ac:dyDescent="0.3">
      <c r="A18091" s="25"/>
      <c r="B18091"/>
      <c r="C18091"/>
      <c r="D18091"/>
      <c r="E18091"/>
      <c r="F18091"/>
      <c r="G18091"/>
      <c r="H18091"/>
      <c r="I18091"/>
      <c r="K18091"/>
      <c r="L18091"/>
      <c r="M18091"/>
      <c r="N18091"/>
      <c r="O18091"/>
      <c r="P18091"/>
      <c r="S18091"/>
    </row>
    <row r="18092" spans="1:20" x14ac:dyDescent="0.3">
      <c r="A18092" s="25"/>
      <c r="B18092"/>
      <c r="C18092"/>
      <c r="D18092"/>
      <c r="E18092"/>
      <c r="F18092"/>
      <c r="G18092"/>
      <c r="H18092"/>
      <c r="I18092"/>
      <c r="K18092"/>
      <c r="L18092"/>
      <c r="M18092"/>
      <c r="N18092"/>
      <c r="O18092"/>
      <c r="P18092"/>
      <c r="S18092"/>
    </row>
    <row r="18093" spans="1:20" x14ac:dyDescent="0.3">
      <c r="A18093" s="25"/>
      <c r="B18093"/>
      <c r="C18093"/>
      <c r="D18093"/>
      <c r="E18093"/>
      <c r="F18093"/>
      <c r="G18093"/>
      <c r="H18093" s="14"/>
      <c r="I18093" s="14"/>
      <c r="K18093"/>
      <c r="L18093"/>
      <c r="M18093"/>
      <c r="N18093"/>
      <c r="O18093"/>
      <c r="P18093"/>
      <c r="S18093"/>
    </row>
    <row r="18094" spans="1:20" x14ac:dyDescent="0.3">
      <c r="A18094" s="25"/>
      <c r="B18094"/>
      <c r="C18094"/>
      <c r="D18094"/>
      <c r="E18094"/>
      <c r="F18094"/>
      <c r="G18094"/>
      <c r="H18094" s="14"/>
      <c r="I18094" s="14"/>
      <c r="K18094"/>
      <c r="L18094"/>
      <c r="M18094"/>
      <c r="N18094"/>
      <c r="O18094"/>
      <c r="P18094"/>
      <c r="S18094"/>
    </row>
    <row r="18095" spans="1:20" x14ac:dyDescent="0.3">
      <c r="A18095" s="25"/>
      <c r="B18095"/>
      <c r="C18095"/>
      <c r="D18095"/>
      <c r="E18095"/>
      <c r="F18095"/>
      <c r="G18095"/>
      <c r="H18095" s="14"/>
      <c r="I18095" s="14"/>
      <c r="K18095"/>
      <c r="L18095"/>
      <c r="M18095"/>
      <c r="N18095"/>
      <c r="O18095"/>
      <c r="P18095"/>
      <c r="S18095"/>
    </row>
    <row r="18096" spans="1:20" x14ac:dyDescent="0.3">
      <c r="A18096" s="25"/>
      <c r="B18096"/>
      <c r="C18096"/>
      <c r="D18096"/>
      <c r="E18096"/>
      <c r="F18096"/>
      <c r="G18096"/>
      <c r="H18096" s="14"/>
      <c r="I18096" s="14"/>
      <c r="K18096"/>
      <c r="L18096"/>
      <c r="M18096"/>
      <c r="N18096"/>
      <c r="O18096"/>
      <c r="P18096"/>
      <c r="S18096"/>
      <c r="T18096" s="7"/>
    </row>
    <row r="18097" spans="1:19" x14ac:dyDescent="0.3">
      <c r="A18097" s="25"/>
      <c r="B18097"/>
      <c r="C18097"/>
      <c r="D18097"/>
      <c r="E18097"/>
      <c r="F18097"/>
      <c r="G18097"/>
      <c r="H18097"/>
      <c r="I18097"/>
      <c r="K18097"/>
      <c r="L18097"/>
      <c r="M18097"/>
      <c r="N18097"/>
      <c r="O18097"/>
      <c r="P18097"/>
      <c r="S18097"/>
    </row>
    <row r="18098" spans="1:19" x14ac:dyDescent="0.3">
      <c r="A18098" s="25"/>
      <c r="B18098"/>
      <c r="C18098"/>
      <c r="D18098"/>
      <c r="E18098"/>
      <c r="F18098"/>
      <c r="G18098"/>
      <c r="H18098"/>
      <c r="I18098"/>
      <c r="K18098"/>
      <c r="L18098"/>
      <c r="M18098"/>
      <c r="N18098"/>
      <c r="O18098"/>
      <c r="P18098"/>
      <c r="S18098"/>
    </row>
    <row r="18099" spans="1:19" x14ac:dyDescent="0.3">
      <c r="A18099" s="25"/>
      <c r="B18099"/>
      <c r="C18099"/>
      <c r="D18099"/>
      <c r="E18099"/>
      <c r="F18099"/>
      <c r="G18099"/>
      <c r="H18099"/>
      <c r="I18099" s="14"/>
      <c r="K18099"/>
      <c r="L18099"/>
      <c r="M18099"/>
      <c r="N18099"/>
      <c r="O18099"/>
      <c r="P18099"/>
      <c r="S18099"/>
    </row>
    <row r="18100" spans="1:19" x14ac:dyDescent="0.3">
      <c r="A18100" s="25"/>
      <c r="B18100"/>
      <c r="C18100"/>
      <c r="D18100"/>
      <c r="E18100"/>
      <c r="F18100"/>
      <c r="G18100"/>
      <c r="H18100"/>
      <c r="I18100"/>
      <c r="K18100"/>
      <c r="L18100"/>
      <c r="M18100"/>
      <c r="N18100"/>
      <c r="O18100"/>
      <c r="P18100"/>
      <c r="S18100"/>
    </row>
    <row r="18101" spans="1:19" x14ac:dyDescent="0.3">
      <c r="A18101" s="25"/>
      <c r="B18101"/>
      <c r="C18101"/>
      <c r="D18101"/>
      <c r="E18101"/>
      <c r="F18101"/>
      <c r="G18101"/>
      <c r="H18101"/>
      <c r="I18101"/>
      <c r="K18101"/>
      <c r="L18101"/>
      <c r="M18101"/>
      <c r="N18101"/>
      <c r="O18101"/>
      <c r="P18101"/>
      <c r="S18101"/>
    </row>
    <row r="18102" spans="1:19" x14ac:dyDescent="0.3">
      <c r="A18102" s="25"/>
      <c r="B18102"/>
      <c r="C18102"/>
      <c r="D18102"/>
      <c r="E18102"/>
      <c r="F18102"/>
      <c r="G18102"/>
      <c r="H18102" s="14"/>
      <c r="I18102" s="14"/>
      <c r="K18102"/>
      <c r="L18102"/>
      <c r="M18102"/>
      <c r="N18102"/>
      <c r="O18102"/>
      <c r="P18102"/>
      <c r="S18102"/>
    </row>
    <row r="18103" spans="1:19" x14ac:dyDescent="0.3">
      <c r="A18103" s="25"/>
      <c r="B18103"/>
      <c r="C18103"/>
      <c r="D18103"/>
      <c r="E18103"/>
      <c r="F18103"/>
      <c r="G18103"/>
      <c r="H18103" s="14"/>
      <c r="I18103" s="14"/>
      <c r="K18103"/>
      <c r="L18103"/>
      <c r="M18103"/>
      <c r="N18103"/>
      <c r="O18103"/>
      <c r="P18103"/>
      <c r="S18103"/>
    </row>
    <row r="18104" spans="1:19" x14ac:dyDescent="0.3">
      <c r="A18104" s="25"/>
      <c r="B18104"/>
      <c r="C18104"/>
      <c r="D18104"/>
      <c r="E18104"/>
      <c r="F18104"/>
      <c r="G18104"/>
      <c r="H18104" s="14"/>
      <c r="I18104" s="14"/>
      <c r="K18104"/>
      <c r="L18104"/>
      <c r="M18104"/>
      <c r="N18104"/>
      <c r="O18104"/>
      <c r="P18104"/>
      <c r="S18104"/>
    </row>
    <row r="18105" spans="1:19" x14ac:dyDescent="0.3">
      <c r="A18105" s="25"/>
      <c r="B18105"/>
      <c r="C18105"/>
      <c r="D18105"/>
      <c r="E18105"/>
      <c r="F18105"/>
      <c r="G18105"/>
      <c r="H18105" s="26"/>
      <c r="I18105" s="26"/>
      <c r="K18105"/>
      <c r="L18105"/>
      <c r="M18105"/>
      <c r="N18105"/>
      <c r="O18105"/>
      <c r="P18105"/>
      <c r="S18105"/>
    </row>
    <row r="18106" spans="1:19" x14ac:dyDescent="0.3">
      <c r="A18106" s="25"/>
      <c r="B18106"/>
      <c r="C18106"/>
      <c r="D18106"/>
      <c r="E18106"/>
      <c r="F18106"/>
      <c r="G18106"/>
      <c r="H18106" s="26"/>
      <c r="I18106" s="26"/>
      <c r="K18106"/>
      <c r="L18106"/>
      <c r="M18106"/>
      <c r="N18106"/>
      <c r="O18106"/>
      <c r="P18106"/>
      <c r="S18106"/>
    </row>
    <row r="18107" spans="1:19" x14ac:dyDescent="0.3">
      <c r="A18107" s="25"/>
      <c r="B18107"/>
      <c r="C18107"/>
      <c r="D18107"/>
      <c r="E18107"/>
      <c r="F18107"/>
      <c r="G18107"/>
      <c r="H18107" s="26"/>
      <c r="I18107" s="26"/>
      <c r="K18107"/>
      <c r="L18107"/>
      <c r="M18107"/>
      <c r="N18107"/>
      <c r="O18107"/>
      <c r="P18107"/>
      <c r="S18107"/>
    </row>
    <row r="18108" spans="1:19" x14ac:dyDescent="0.3">
      <c r="A18108" s="25"/>
      <c r="B18108"/>
      <c r="C18108"/>
      <c r="D18108"/>
      <c r="E18108"/>
      <c r="F18108"/>
      <c r="G18108"/>
      <c r="H18108" s="26"/>
      <c r="I18108" s="26"/>
      <c r="K18108"/>
      <c r="L18108"/>
      <c r="M18108"/>
      <c r="N18108"/>
      <c r="O18108"/>
      <c r="P18108"/>
      <c r="S18108"/>
    </row>
    <row r="18109" spans="1:19" x14ac:dyDescent="0.3">
      <c r="A18109" s="25"/>
      <c r="B18109"/>
      <c r="C18109"/>
      <c r="D18109"/>
      <c r="E18109"/>
      <c r="F18109"/>
      <c r="G18109"/>
      <c r="H18109" s="26"/>
      <c r="I18109" s="26"/>
      <c r="K18109"/>
      <c r="L18109"/>
      <c r="M18109"/>
      <c r="N18109"/>
      <c r="O18109"/>
      <c r="P18109"/>
      <c r="S18109"/>
    </row>
    <row r="18110" spans="1:19" x14ac:dyDescent="0.3">
      <c r="A18110" s="25"/>
      <c r="B18110"/>
      <c r="C18110"/>
      <c r="D18110"/>
      <c r="E18110"/>
      <c r="F18110"/>
      <c r="G18110"/>
      <c r="H18110" s="26"/>
      <c r="I18110" s="26"/>
      <c r="K18110"/>
      <c r="L18110"/>
      <c r="M18110"/>
      <c r="N18110"/>
      <c r="O18110"/>
      <c r="P18110"/>
      <c r="S18110"/>
    </row>
    <row r="18111" spans="1:19" x14ac:dyDescent="0.3">
      <c r="A18111" s="25"/>
      <c r="B18111"/>
      <c r="C18111"/>
      <c r="D18111"/>
      <c r="E18111"/>
      <c r="F18111"/>
      <c r="G18111"/>
      <c r="H18111" s="26"/>
      <c r="I18111" s="26"/>
      <c r="K18111"/>
      <c r="L18111"/>
      <c r="M18111"/>
      <c r="N18111"/>
      <c r="O18111"/>
      <c r="P18111"/>
      <c r="S18111"/>
    </row>
    <row r="18112" spans="1:19" x14ac:dyDescent="0.3">
      <c r="A18112" s="25"/>
      <c r="B18112"/>
      <c r="C18112"/>
      <c r="D18112"/>
      <c r="E18112"/>
      <c r="F18112"/>
      <c r="G18112"/>
      <c r="H18112" s="26"/>
      <c r="I18112" s="26"/>
      <c r="K18112"/>
      <c r="L18112"/>
      <c r="M18112"/>
      <c r="N18112"/>
      <c r="O18112"/>
      <c r="P18112"/>
      <c r="S18112"/>
    </row>
    <row r="18113" spans="1:20" x14ac:dyDescent="0.3">
      <c r="A18113" s="25"/>
      <c r="B18113"/>
      <c r="C18113"/>
      <c r="D18113"/>
      <c r="E18113"/>
      <c r="F18113"/>
      <c r="G18113"/>
      <c r="H18113" s="14"/>
      <c r="I18113" s="26"/>
      <c r="K18113"/>
      <c r="L18113"/>
      <c r="M18113"/>
      <c r="N18113"/>
      <c r="O18113"/>
      <c r="P18113"/>
      <c r="S18113"/>
    </row>
    <row r="18114" spans="1:20" x14ac:dyDescent="0.3">
      <c r="A18114" s="25"/>
      <c r="B18114"/>
      <c r="C18114"/>
      <c r="D18114"/>
      <c r="E18114"/>
      <c r="F18114"/>
      <c r="G18114"/>
      <c r="H18114"/>
      <c r="I18114" s="26"/>
      <c r="K18114"/>
      <c r="L18114"/>
      <c r="M18114"/>
      <c r="N18114"/>
      <c r="O18114"/>
      <c r="P18114"/>
      <c r="S18114"/>
    </row>
    <row r="18115" spans="1:20" x14ac:dyDescent="0.3">
      <c r="A18115" s="25"/>
      <c r="B18115"/>
      <c r="C18115"/>
      <c r="D18115"/>
      <c r="E18115"/>
      <c r="F18115"/>
      <c r="G18115"/>
      <c r="H18115" s="14"/>
      <c r="I18115" s="26"/>
      <c r="K18115"/>
      <c r="L18115"/>
      <c r="M18115"/>
      <c r="N18115"/>
      <c r="O18115"/>
      <c r="P18115"/>
      <c r="S18115"/>
      <c r="T18115" s="7"/>
    </row>
    <row r="18116" spans="1:20" x14ac:dyDescent="0.3">
      <c r="A18116" s="25"/>
      <c r="B18116"/>
      <c r="C18116"/>
      <c r="D18116"/>
      <c r="E18116"/>
      <c r="F18116"/>
      <c r="G18116"/>
      <c r="H18116"/>
      <c r="I18116" s="26"/>
      <c r="K18116"/>
      <c r="L18116"/>
      <c r="M18116"/>
      <c r="N18116"/>
      <c r="O18116"/>
      <c r="P18116"/>
      <c r="S18116"/>
    </row>
    <row r="18117" spans="1:20" x14ac:dyDescent="0.3">
      <c r="A18117" s="25"/>
      <c r="B18117"/>
      <c r="C18117"/>
      <c r="D18117"/>
      <c r="E18117"/>
      <c r="F18117"/>
      <c r="G18117"/>
      <c r="H18117" s="14"/>
      <c r="I18117" s="14"/>
      <c r="K18117"/>
      <c r="L18117"/>
      <c r="M18117"/>
      <c r="N18117"/>
      <c r="O18117"/>
      <c r="P18117"/>
      <c r="S18117"/>
    </row>
    <row r="18118" spans="1:20" x14ac:dyDescent="0.3">
      <c r="A18118" s="25"/>
      <c r="B18118"/>
      <c r="C18118"/>
      <c r="D18118"/>
      <c r="E18118"/>
      <c r="F18118"/>
      <c r="G18118"/>
      <c r="H18118" s="14"/>
      <c r="I18118" s="14"/>
      <c r="K18118"/>
      <c r="L18118"/>
      <c r="M18118"/>
      <c r="N18118"/>
      <c r="O18118"/>
      <c r="P18118"/>
      <c r="S18118"/>
    </row>
    <row r="18119" spans="1:20" x14ac:dyDescent="0.3">
      <c r="A18119" s="25"/>
      <c r="B18119"/>
      <c r="C18119"/>
      <c r="D18119"/>
      <c r="E18119"/>
      <c r="F18119"/>
      <c r="G18119"/>
      <c r="H18119" s="14"/>
      <c r="I18119" s="14"/>
      <c r="K18119"/>
      <c r="L18119"/>
      <c r="M18119"/>
      <c r="N18119"/>
      <c r="O18119"/>
      <c r="P18119"/>
      <c r="S18119"/>
    </row>
    <row r="18120" spans="1:20" x14ac:dyDescent="0.3">
      <c r="A18120" s="25"/>
      <c r="B18120"/>
      <c r="C18120"/>
      <c r="D18120"/>
      <c r="E18120"/>
      <c r="F18120"/>
      <c r="G18120"/>
      <c r="H18120" s="14"/>
      <c r="I18120" s="14"/>
      <c r="K18120"/>
      <c r="L18120"/>
      <c r="M18120"/>
      <c r="N18120"/>
      <c r="O18120"/>
      <c r="P18120"/>
      <c r="S18120"/>
    </row>
    <row r="18121" spans="1:20" x14ac:dyDescent="0.3">
      <c r="A18121" s="25"/>
      <c r="B18121"/>
      <c r="C18121"/>
      <c r="D18121"/>
      <c r="E18121"/>
      <c r="F18121"/>
      <c r="G18121"/>
      <c r="H18121"/>
      <c r="I18121"/>
      <c r="K18121"/>
      <c r="L18121"/>
      <c r="M18121"/>
      <c r="N18121"/>
      <c r="O18121"/>
      <c r="P18121"/>
      <c r="S18121"/>
    </row>
    <row r="18122" spans="1:20" x14ac:dyDescent="0.3">
      <c r="A18122" s="25"/>
      <c r="B18122"/>
      <c r="C18122"/>
      <c r="D18122"/>
      <c r="E18122"/>
      <c r="F18122"/>
      <c r="G18122"/>
      <c r="H18122"/>
      <c r="I18122"/>
      <c r="K18122"/>
      <c r="L18122"/>
      <c r="M18122"/>
      <c r="N18122"/>
      <c r="O18122"/>
      <c r="P18122"/>
      <c r="S18122"/>
    </row>
    <row r="18123" spans="1:20" x14ac:dyDescent="0.3">
      <c r="A18123" s="25"/>
      <c r="B18123"/>
      <c r="C18123"/>
      <c r="D18123"/>
      <c r="E18123"/>
      <c r="F18123"/>
      <c r="G18123"/>
      <c r="H18123"/>
      <c r="I18123"/>
      <c r="K18123"/>
      <c r="L18123"/>
      <c r="M18123"/>
      <c r="N18123"/>
      <c r="O18123"/>
      <c r="P18123"/>
      <c r="S18123"/>
    </row>
    <row r="18124" spans="1:20" x14ac:dyDescent="0.3">
      <c r="A18124" s="25"/>
      <c r="B18124"/>
      <c r="C18124"/>
      <c r="D18124"/>
      <c r="E18124"/>
      <c r="F18124"/>
      <c r="G18124"/>
      <c r="H18124"/>
      <c r="I18124"/>
      <c r="K18124"/>
      <c r="L18124"/>
      <c r="M18124"/>
      <c r="N18124"/>
      <c r="O18124"/>
      <c r="P18124"/>
      <c r="S18124"/>
    </row>
    <row r="18125" spans="1:20" x14ac:dyDescent="0.3">
      <c r="A18125" s="25"/>
      <c r="B18125"/>
      <c r="C18125"/>
      <c r="D18125"/>
      <c r="E18125"/>
      <c r="F18125"/>
      <c r="G18125"/>
      <c r="H18125"/>
      <c r="I18125"/>
      <c r="K18125"/>
      <c r="L18125"/>
      <c r="M18125"/>
      <c r="N18125"/>
      <c r="O18125"/>
      <c r="P18125"/>
      <c r="S18125"/>
    </row>
    <row r="18126" spans="1:20" x14ac:dyDescent="0.3">
      <c r="A18126" s="25"/>
      <c r="B18126"/>
      <c r="C18126"/>
      <c r="D18126"/>
      <c r="E18126"/>
      <c r="F18126"/>
      <c r="G18126"/>
      <c r="H18126"/>
      <c r="I18126"/>
      <c r="K18126"/>
      <c r="L18126"/>
      <c r="M18126"/>
      <c r="N18126"/>
      <c r="O18126"/>
      <c r="P18126"/>
      <c r="S18126"/>
    </row>
    <row r="18127" spans="1:20" x14ac:dyDescent="0.3">
      <c r="A18127" s="25"/>
      <c r="B18127"/>
      <c r="C18127"/>
      <c r="D18127"/>
      <c r="E18127"/>
      <c r="F18127"/>
      <c r="G18127"/>
      <c r="H18127"/>
      <c r="I18127"/>
      <c r="K18127"/>
      <c r="L18127"/>
      <c r="M18127"/>
      <c r="N18127"/>
      <c r="O18127"/>
      <c r="P18127"/>
      <c r="S18127"/>
    </row>
    <row r="18128" spans="1:20" x14ac:dyDescent="0.3">
      <c r="A18128" s="25"/>
      <c r="B18128"/>
      <c r="C18128"/>
      <c r="D18128"/>
      <c r="E18128"/>
      <c r="F18128"/>
      <c r="G18128"/>
      <c r="H18128"/>
      <c r="I18128"/>
      <c r="K18128"/>
      <c r="L18128"/>
      <c r="M18128"/>
      <c r="N18128"/>
      <c r="O18128"/>
      <c r="P18128"/>
      <c r="S18128"/>
    </row>
    <row r="18129" spans="1:20" x14ac:dyDescent="0.3">
      <c r="A18129" s="25"/>
      <c r="B18129"/>
      <c r="C18129"/>
      <c r="D18129"/>
      <c r="E18129"/>
      <c r="F18129"/>
      <c r="G18129"/>
      <c r="H18129"/>
      <c r="I18129"/>
      <c r="K18129"/>
      <c r="L18129"/>
      <c r="M18129"/>
      <c r="N18129"/>
      <c r="O18129"/>
      <c r="P18129"/>
      <c r="S18129"/>
    </row>
    <row r="18130" spans="1:20" x14ac:dyDescent="0.3">
      <c r="A18130" s="25"/>
      <c r="B18130"/>
      <c r="C18130"/>
      <c r="D18130"/>
      <c r="E18130"/>
      <c r="F18130"/>
      <c r="G18130"/>
      <c r="H18130" s="14"/>
      <c r="I18130"/>
      <c r="K18130"/>
      <c r="L18130"/>
      <c r="M18130"/>
      <c r="N18130"/>
      <c r="O18130"/>
      <c r="P18130"/>
      <c r="S18130"/>
    </row>
    <row r="18131" spans="1:20" x14ac:dyDescent="0.3">
      <c r="A18131" s="25"/>
      <c r="B18131"/>
      <c r="C18131"/>
      <c r="D18131"/>
      <c r="E18131"/>
      <c r="F18131"/>
      <c r="G18131"/>
      <c r="H18131" s="14"/>
      <c r="I18131" s="14"/>
      <c r="K18131"/>
      <c r="L18131"/>
      <c r="M18131"/>
      <c r="N18131"/>
      <c r="O18131"/>
      <c r="P18131"/>
      <c r="S18131"/>
    </row>
    <row r="18132" spans="1:20" x14ac:dyDescent="0.3">
      <c r="A18132" s="25"/>
      <c r="B18132"/>
      <c r="C18132"/>
      <c r="D18132"/>
      <c r="E18132"/>
      <c r="F18132"/>
      <c r="G18132"/>
      <c r="H18132" s="14"/>
      <c r="I18132" s="14"/>
      <c r="K18132"/>
      <c r="L18132"/>
      <c r="M18132"/>
      <c r="N18132"/>
      <c r="O18132"/>
      <c r="P18132"/>
      <c r="S18132"/>
    </row>
    <row r="18133" spans="1:20" x14ac:dyDescent="0.3">
      <c r="A18133" s="25"/>
      <c r="B18133"/>
      <c r="C18133"/>
      <c r="D18133"/>
      <c r="E18133"/>
      <c r="F18133"/>
      <c r="G18133"/>
      <c r="H18133" s="14"/>
      <c r="I18133" s="14"/>
      <c r="K18133"/>
      <c r="L18133"/>
      <c r="M18133"/>
      <c r="N18133"/>
      <c r="O18133"/>
      <c r="P18133"/>
      <c r="S18133"/>
    </row>
    <row r="18134" spans="1:20" x14ac:dyDescent="0.3">
      <c r="A18134" s="25"/>
      <c r="B18134"/>
      <c r="C18134"/>
      <c r="D18134"/>
      <c r="E18134"/>
      <c r="F18134"/>
      <c r="G18134"/>
      <c r="H18134" s="14"/>
      <c r="I18134" s="14"/>
      <c r="K18134"/>
      <c r="L18134"/>
      <c r="M18134"/>
      <c r="N18134"/>
      <c r="O18134"/>
      <c r="P18134"/>
      <c r="S18134"/>
    </row>
    <row r="18135" spans="1:20" x14ac:dyDescent="0.3">
      <c r="A18135" s="25"/>
      <c r="B18135"/>
      <c r="C18135"/>
      <c r="D18135"/>
      <c r="E18135"/>
      <c r="F18135"/>
      <c r="G18135"/>
      <c r="H18135" s="14"/>
      <c r="I18135" s="14"/>
      <c r="K18135"/>
      <c r="L18135"/>
      <c r="M18135"/>
      <c r="N18135"/>
      <c r="O18135"/>
      <c r="P18135"/>
      <c r="S18135"/>
    </row>
    <row r="18136" spans="1:20" x14ac:dyDescent="0.3">
      <c r="A18136" s="25"/>
      <c r="B18136"/>
      <c r="C18136"/>
      <c r="D18136"/>
      <c r="E18136"/>
      <c r="F18136"/>
      <c r="G18136"/>
      <c r="H18136" s="14"/>
      <c r="I18136" s="14"/>
      <c r="K18136"/>
      <c r="L18136"/>
      <c r="M18136"/>
      <c r="N18136"/>
      <c r="O18136"/>
      <c r="P18136"/>
      <c r="S18136"/>
    </row>
    <row r="18137" spans="1:20" x14ac:dyDescent="0.3">
      <c r="A18137" s="25"/>
      <c r="B18137"/>
      <c r="C18137"/>
      <c r="D18137"/>
      <c r="E18137"/>
      <c r="F18137"/>
      <c r="G18137"/>
      <c r="H18137" s="14"/>
      <c r="I18137" s="14"/>
      <c r="K18137"/>
      <c r="L18137"/>
      <c r="M18137"/>
      <c r="N18137"/>
      <c r="O18137"/>
      <c r="P18137"/>
      <c r="S18137"/>
    </row>
    <row r="18138" spans="1:20" x14ac:dyDescent="0.3">
      <c r="A18138" s="25"/>
      <c r="B18138"/>
      <c r="C18138"/>
      <c r="D18138"/>
      <c r="E18138"/>
      <c r="F18138"/>
      <c r="G18138"/>
      <c r="H18138" s="14"/>
      <c r="I18138" s="14"/>
      <c r="K18138"/>
      <c r="L18138"/>
      <c r="M18138"/>
      <c r="N18138"/>
      <c r="O18138"/>
      <c r="P18138"/>
      <c r="S18138"/>
      <c r="T18138" s="7"/>
    </row>
    <row r="18139" spans="1:20" x14ac:dyDescent="0.3">
      <c r="A18139" s="25"/>
      <c r="B18139"/>
      <c r="C18139"/>
      <c r="D18139"/>
      <c r="E18139"/>
      <c r="F18139"/>
      <c r="G18139"/>
      <c r="H18139" s="14"/>
      <c r="I18139" s="14"/>
      <c r="K18139"/>
      <c r="L18139"/>
      <c r="M18139"/>
      <c r="N18139"/>
      <c r="O18139"/>
      <c r="P18139"/>
      <c r="S18139"/>
    </row>
    <row r="18140" spans="1:20" x14ac:dyDescent="0.3">
      <c r="A18140" s="25"/>
      <c r="B18140"/>
      <c r="C18140"/>
      <c r="D18140"/>
      <c r="E18140"/>
      <c r="F18140"/>
      <c r="G18140"/>
      <c r="H18140" s="14"/>
      <c r="I18140" s="26"/>
      <c r="K18140"/>
      <c r="L18140"/>
      <c r="M18140"/>
      <c r="N18140"/>
      <c r="O18140"/>
      <c r="P18140"/>
      <c r="S18140"/>
    </row>
    <row r="18141" spans="1:20" x14ac:dyDescent="0.3">
      <c r="A18141" s="25"/>
      <c r="B18141"/>
      <c r="C18141"/>
      <c r="D18141"/>
      <c r="E18141"/>
      <c r="F18141"/>
      <c r="G18141"/>
      <c r="H18141" s="14"/>
      <c r="I18141" s="26"/>
      <c r="K18141"/>
      <c r="L18141"/>
      <c r="M18141"/>
      <c r="N18141"/>
      <c r="O18141"/>
      <c r="P18141"/>
      <c r="S18141"/>
    </row>
    <row r="18142" spans="1:20" x14ac:dyDescent="0.3">
      <c r="A18142" s="25"/>
      <c r="B18142"/>
      <c r="C18142"/>
      <c r="D18142"/>
      <c r="E18142"/>
      <c r="F18142"/>
      <c r="G18142"/>
      <c r="H18142" s="14"/>
      <c r="I18142" s="26"/>
      <c r="K18142"/>
      <c r="L18142"/>
      <c r="M18142"/>
      <c r="N18142"/>
      <c r="O18142"/>
      <c r="P18142"/>
      <c r="S18142"/>
    </row>
    <row r="18143" spans="1:20" x14ac:dyDescent="0.3">
      <c r="A18143" s="25"/>
      <c r="B18143"/>
      <c r="C18143"/>
      <c r="D18143"/>
      <c r="E18143"/>
      <c r="F18143"/>
      <c r="G18143"/>
      <c r="H18143" s="14"/>
      <c r="I18143" s="26"/>
      <c r="K18143"/>
      <c r="L18143"/>
      <c r="M18143"/>
      <c r="N18143"/>
      <c r="O18143"/>
      <c r="P18143"/>
      <c r="S18143"/>
    </row>
    <row r="18144" spans="1:20" x14ac:dyDescent="0.3">
      <c r="A18144" s="25"/>
      <c r="B18144"/>
      <c r="C18144"/>
      <c r="D18144"/>
      <c r="E18144"/>
      <c r="F18144"/>
      <c r="G18144"/>
      <c r="H18144" s="14"/>
      <c r="I18144" s="26"/>
      <c r="K18144"/>
      <c r="L18144"/>
      <c r="M18144"/>
      <c r="N18144"/>
      <c r="O18144"/>
      <c r="P18144"/>
      <c r="S18144"/>
    </row>
    <row r="18145" spans="1:19" x14ac:dyDescent="0.3">
      <c r="A18145" s="25"/>
      <c r="B18145"/>
      <c r="C18145"/>
      <c r="D18145"/>
      <c r="E18145"/>
      <c r="F18145"/>
      <c r="G18145"/>
      <c r="H18145" s="14"/>
      <c r="I18145" s="26"/>
      <c r="K18145"/>
      <c r="L18145"/>
      <c r="M18145"/>
      <c r="N18145"/>
      <c r="O18145"/>
      <c r="P18145"/>
      <c r="S18145"/>
    </row>
    <row r="18146" spans="1:19" x14ac:dyDescent="0.3">
      <c r="A18146" s="25"/>
      <c r="B18146"/>
      <c r="C18146"/>
      <c r="D18146"/>
      <c r="E18146"/>
      <c r="F18146"/>
      <c r="G18146"/>
      <c r="H18146"/>
      <c r="I18146" s="26"/>
      <c r="K18146"/>
      <c r="L18146"/>
      <c r="M18146"/>
      <c r="N18146"/>
      <c r="O18146"/>
      <c r="P18146"/>
      <c r="S18146"/>
    </row>
    <row r="18147" spans="1:19" x14ac:dyDescent="0.3">
      <c r="A18147" s="25"/>
      <c r="B18147"/>
      <c r="C18147"/>
      <c r="D18147"/>
      <c r="E18147"/>
      <c r="F18147"/>
      <c r="G18147"/>
      <c r="H18147"/>
      <c r="I18147" s="26"/>
      <c r="K18147"/>
      <c r="L18147"/>
      <c r="M18147"/>
      <c r="N18147"/>
      <c r="O18147"/>
      <c r="P18147"/>
      <c r="S18147"/>
    </row>
    <row r="18148" spans="1:19" x14ac:dyDescent="0.3">
      <c r="A18148" s="25"/>
      <c r="B18148"/>
      <c r="C18148"/>
      <c r="D18148"/>
      <c r="E18148"/>
      <c r="F18148"/>
      <c r="G18148"/>
      <c r="H18148"/>
      <c r="I18148"/>
      <c r="K18148"/>
      <c r="L18148"/>
      <c r="M18148"/>
      <c r="N18148"/>
      <c r="O18148"/>
      <c r="P18148"/>
      <c r="S18148"/>
    </row>
    <row r="18149" spans="1:19" x14ac:dyDescent="0.3">
      <c r="A18149" s="25"/>
      <c r="B18149"/>
      <c r="C18149"/>
      <c r="D18149"/>
      <c r="E18149"/>
      <c r="F18149"/>
      <c r="G18149"/>
      <c r="H18149"/>
      <c r="I18149"/>
      <c r="K18149"/>
      <c r="L18149"/>
      <c r="M18149"/>
      <c r="N18149"/>
      <c r="O18149"/>
      <c r="P18149"/>
      <c r="S18149"/>
    </row>
    <row r="18150" spans="1:19" x14ac:dyDescent="0.3">
      <c r="A18150" s="25"/>
      <c r="B18150"/>
      <c r="C18150"/>
      <c r="D18150"/>
      <c r="E18150"/>
      <c r="F18150"/>
      <c r="G18150"/>
      <c r="H18150"/>
      <c r="I18150"/>
      <c r="K18150"/>
      <c r="L18150"/>
      <c r="M18150"/>
      <c r="N18150"/>
      <c r="O18150"/>
      <c r="P18150"/>
      <c r="S18150"/>
    </row>
    <row r="18151" spans="1:19" x14ac:dyDescent="0.3">
      <c r="A18151" s="25"/>
      <c r="B18151"/>
      <c r="C18151"/>
      <c r="D18151"/>
      <c r="E18151"/>
      <c r="F18151"/>
      <c r="G18151"/>
      <c r="H18151"/>
      <c r="I18151"/>
      <c r="K18151"/>
      <c r="L18151"/>
      <c r="M18151"/>
      <c r="N18151"/>
      <c r="O18151"/>
      <c r="P18151"/>
      <c r="S18151"/>
    </row>
    <row r="18152" spans="1:19" x14ac:dyDescent="0.3">
      <c r="A18152" s="25"/>
      <c r="B18152"/>
      <c r="C18152"/>
      <c r="D18152"/>
      <c r="E18152"/>
      <c r="F18152"/>
      <c r="G18152"/>
      <c r="H18152"/>
      <c r="I18152" s="14"/>
      <c r="K18152"/>
      <c r="L18152"/>
      <c r="M18152"/>
      <c r="N18152"/>
      <c r="O18152"/>
      <c r="P18152"/>
      <c r="S18152"/>
    </row>
    <row r="18153" spans="1:19" x14ac:dyDescent="0.3">
      <c r="A18153" s="25"/>
      <c r="B18153"/>
      <c r="C18153"/>
      <c r="D18153"/>
      <c r="E18153"/>
      <c r="F18153"/>
      <c r="G18153"/>
      <c r="H18153"/>
      <c r="I18153" s="14"/>
      <c r="K18153"/>
      <c r="L18153"/>
      <c r="M18153"/>
      <c r="N18153"/>
      <c r="O18153"/>
      <c r="P18153"/>
      <c r="S18153"/>
    </row>
    <row r="18154" spans="1:19" x14ac:dyDescent="0.3">
      <c r="A18154" s="25"/>
      <c r="B18154"/>
      <c r="C18154"/>
      <c r="D18154"/>
      <c r="E18154"/>
      <c r="F18154"/>
      <c r="G18154"/>
      <c r="H18154"/>
      <c r="I18154"/>
      <c r="K18154"/>
      <c r="L18154"/>
      <c r="M18154"/>
      <c r="N18154"/>
      <c r="O18154"/>
      <c r="P18154"/>
      <c r="S18154"/>
    </row>
    <row r="18155" spans="1:19" x14ac:dyDescent="0.3">
      <c r="A18155" s="25"/>
      <c r="B18155"/>
      <c r="C18155"/>
      <c r="D18155"/>
      <c r="E18155"/>
      <c r="F18155"/>
      <c r="G18155"/>
      <c r="H18155"/>
      <c r="I18155"/>
      <c r="K18155"/>
      <c r="L18155"/>
      <c r="M18155"/>
      <c r="N18155"/>
      <c r="O18155"/>
      <c r="P18155"/>
      <c r="S18155"/>
    </row>
    <row r="18156" spans="1:19" x14ac:dyDescent="0.3">
      <c r="A18156" s="25"/>
      <c r="B18156"/>
      <c r="C18156"/>
      <c r="D18156"/>
      <c r="E18156"/>
      <c r="F18156"/>
      <c r="G18156"/>
      <c r="H18156"/>
      <c r="I18156"/>
      <c r="K18156"/>
      <c r="L18156"/>
      <c r="M18156"/>
      <c r="N18156"/>
      <c r="O18156"/>
      <c r="P18156"/>
      <c r="S18156"/>
    </row>
    <row r="18157" spans="1:19" x14ac:dyDescent="0.3">
      <c r="A18157" s="25"/>
      <c r="B18157"/>
      <c r="C18157"/>
      <c r="D18157"/>
      <c r="E18157"/>
      <c r="F18157"/>
      <c r="G18157"/>
      <c r="H18157"/>
      <c r="I18157"/>
      <c r="K18157"/>
      <c r="L18157"/>
      <c r="M18157"/>
      <c r="N18157"/>
      <c r="O18157"/>
      <c r="P18157"/>
      <c r="S18157"/>
    </row>
    <row r="18158" spans="1:19" x14ac:dyDescent="0.3">
      <c r="A18158" s="25"/>
      <c r="B18158"/>
      <c r="C18158"/>
      <c r="D18158"/>
      <c r="E18158"/>
      <c r="F18158"/>
      <c r="G18158"/>
      <c r="H18158"/>
      <c r="I18158"/>
      <c r="K18158"/>
      <c r="L18158"/>
      <c r="M18158"/>
      <c r="N18158"/>
      <c r="O18158"/>
      <c r="P18158"/>
      <c r="S18158"/>
    </row>
    <row r="18159" spans="1:19" x14ac:dyDescent="0.3">
      <c r="A18159" s="25"/>
      <c r="B18159"/>
      <c r="C18159"/>
      <c r="D18159"/>
      <c r="E18159"/>
      <c r="F18159"/>
      <c r="G18159"/>
      <c r="H18159" s="14"/>
      <c r="I18159" s="14"/>
      <c r="K18159"/>
      <c r="L18159"/>
      <c r="M18159"/>
      <c r="N18159"/>
      <c r="O18159"/>
      <c r="P18159"/>
      <c r="S18159"/>
    </row>
    <row r="18160" spans="1:19" x14ac:dyDescent="0.3">
      <c r="A18160" s="25"/>
      <c r="B18160"/>
      <c r="C18160"/>
      <c r="D18160"/>
      <c r="E18160"/>
      <c r="F18160"/>
      <c r="G18160"/>
      <c r="H18160" s="14"/>
      <c r="I18160" s="14"/>
      <c r="K18160"/>
      <c r="L18160"/>
      <c r="M18160"/>
      <c r="N18160"/>
      <c r="O18160"/>
      <c r="P18160"/>
      <c r="S18160"/>
    </row>
    <row r="18161" spans="1:20" x14ac:dyDescent="0.3">
      <c r="A18161" s="25"/>
      <c r="B18161"/>
      <c r="C18161"/>
      <c r="D18161"/>
      <c r="E18161"/>
      <c r="F18161"/>
      <c r="G18161"/>
      <c r="H18161" s="14"/>
      <c r="I18161" s="14"/>
      <c r="K18161"/>
      <c r="L18161"/>
      <c r="M18161"/>
      <c r="N18161"/>
      <c r="O18161"/>
      <c r="P18161"/>
      <c r="S18161"/>
    </row>
    <row r="18162" spans="1:20" x14ac:dyDescent="0.3">
      <c r="A18162" s="25"/>
      <c r="B18162"/>
      <c r="C18162"/>
      <c r="D18162"/>
      <c r="E18162"/>
      <c r="F18162"/>
      <c r="G18162"/>
      <c r="H18162" s="14"/>
      <c r="I18162" s="26"/>
      <c r="K18162"/>
      <c r="L18162"/>
      <c r="M18162"/>
      <c r="N18162"/>
      <c r="O18162"/>
      <c r="P18162"/>
      <c r="S18162"/>
    </row>
    <row r="18163" spans="1:20" x14ac:dyDescent="0.3">
      <c r="A18163" s="25"/>
      <c r="B18163"/>
      <c r="C18163"/>
      <c r="D18163"/>
      <c r="E18163"/>
      <c r="F18163"/>
      <c r="G18163"/>
      <c r="H18163"/>
      <c r="I18163" s="26"/>
      <c r="K18163"/>
      <c r="L18163"/>
      <c r="M18163"/>
      <c r="N18163"/>
      <c r="O18163"/>
      <c r="P18163"/>
      <c r="S18163"/>
    </row>
    <row r="18164" spans="1:20" x14ac:dyDescent="0.3">
      <c r="A18164" s="25"/>
      <c r="B18164"/>
      <c r="C18164"/>
      <c r="D18164"/>
      <c r="E18164"/>
      <c r="F18164"/>
      <c r="G18164"/>
      <c r="H18164"/>
      <c r="I18164" s="26"/>
      <c r="K18164"/>
      <c r="L18164"/>
      <c r="M18164"/>
      <c r="N18164"/>
      <c r="O18164"/>
      <c r="P18164"/>
      <c r="S18164"/>
    </row>
    <row r="18165" spans="1:20" x14ac:dyDescent="0.3">
      <c r="A18165" s="25"/>
      <c r="B18165"/>
      <c r="C18165"/>
      <c r="D18165"/>
      <c r="E18165"/>
      <c r="F18165"/>
      <c r="G18165"/>
      <c r="H18165"/>
      <c r="I18165" s="26"/>
      <c r="K18165"/>
      <c r="L18165"/>
      <c r="M18165"/>
      <c r="N18165"/>
      <c r="O18165"/>
      <c r="P18165"/>
      <c r="S18165"/>
    </row>
    <row r="18166" spans="1:20" x14ac:dyDescent="0.3">
      <c r="A18166" s="25"/>
      <c r="B18166"/>
      <c r="C18166"/>
      <c r="D18166"/>
      <c r="E18166"/>
      <c r="F18166"/>
      <c r="G18166"/>
      <c r="H18166"/>
      <c r="I18166" s="26"/>
      <c r="K18166"/>
      <c r="L18166"/>
      <c r="M18166"/>
      <c r="N18166"/>
      <c r="O18166"/>
      <c r="P18166"/>
      <c r="S18166"/>
    </row>
    <row r="18167" spans="1:20" x14ac:dyDescent="0.3">
      <c r="A18167" s="25"/>
      <c r="B18167"/>
      <c r="C18167"/>
      <c r="D18167"/>
      <c r="E18167"/>
      <c r="F18167"/>
      <c r="G18167"/>
      <c r="H18167"/>
      <c r="I18167" s="26"/>
      <c r="K18167"/>
      <c r="L18167"/>
      <c r="M18167"/>
      <c r="N18167"/>
      <c r="O18167"/>
      <c r="P18167"/>
      <c r="S18167"/>
    </row>
    <row r="18168" spans="1:20" x14ac:dyDescent="0.3">
      <c r="A18168" s="25"/>
      <c r="B18168"/>
      <c r="C18168"/>
      <c r="D18168"/>
      <c r="E18168"/>
      <c r="F18168"/>
      <c r="G18168"/>
      <c r="H18168"/>
      <c r="I18168"/>
      <c r="K18168"/>
      <c r="L18168"/>
      <c r="M18168"/>
      <c r="N18168"/>
      <c r="O18168"/>
      <c r="P18168"/>
      <c r="S18168"/>
    </row>
    <row r="18169" spans="1:20" x14ac:dyDescent="0.3">
      <c r="A18169" s="25"/>
      <c r="B18169"/>
      <c r="C18169"/>
      <c r="D18169"/>
      <c r="E18169"/>
      <c r="F18169"/>
      <c r="G18169"/>
      <c r="H18169"/>
      <c r="I18169"/>
      <c r="K18169"/>
      <c r="L18169"/>
      <c r="M18169"/>
      <c r="N18169"/>
      <c r="O18169"/>
      <c r="P18169"/>
      <c r="S18169"/>
    </row>
    <row r="18170" spans="1:20" x14ac:dyDescent="0.3">
      <c r="A18170" s="25"/>
      <c r="B18170"/>
      <c r="C18170"/>
      <c r="D18170"/>
      <c r="E18170"/>
      <c r="F18170"/>
      <c r="G18170"/>
      <c r="H18170"/>
      <c r="I18170"/>
      <c r="K18170"/>
      <c r="L18170"/>
      <c r="M18170"/>
      <c r="N18170"/>
      <c r="O18170"/>
      <c r="P18170"/>
      <c r="S18170"/>
    </row>
    <row r="18171" spans="1:20" x14ac:dyDescent="0.3">
      <c r="A18171" s="25"/>
      <c r="B18171"/>
      <c r="C18171"/>
      <c r="D18171"/>
      <c r="E18171"/>
      <c r="F18171"/>
      <c r="G18171"/>
      <c r="H18171"/>
      <c r="I18171"/>
      <c r="K18171"/>
      <c r="L18171"/>
      <c r="M18171"/>
      <c r="N18171"/>
      <c r="O18171"/>
      <c r="P18171"/>
      <c r="S18171"/>
    </row>
    <row r="18172" spans="1:20" x14ac:dyDescent="0.3">
      <c r="A18172" s="25"/>
      <c r="B18172"/>
      <c r="C18172"/>
      <c r="D18172"/>
      <c r="E18172"/>
      <c r="F18172"/>
      <c r="G18172"/>
      <c r="H18172" s="14"/>
      <c r="I18172" s="14"/>
      <c r="K18172"/>
      <c r="L18172"/>
      <c r="M18172"/>
      <c r="N18172"/>
      <c r="O18172"/>
      <c r="P18172"/>
      <c r="S18172"/>
    </row>
    <row r="18173" spans="1:20" x14ac:dyDescent="0.3">
      <c r="A18173" s="25"/>
      <c r="B18173"/>
      <c r="C18173"/>
      <c r="D18173"/>
      <c r="E18173"/>
      <c r="F18173"/>
      <c r="G18173"/>
      <c r="H18173"/>
      <c r="I18173"/>
      <c r="K18173"/>
      <c r="L18173"/>
      <c r="M18173"/>
      <c r="N18173"/>
      <c r="O18173"/>
      <c r="P18173"/>
      <c r="S18173"/>
    </row>
    <row r="18174" spans="1:20" x14ac:dyDescent="0.3">
      <c r="A18174" s="25"/>
      <c r="B18174"/>
      <c r="C18174"/>
      <c r="D18174"/>
      <c r="E18174"/>
      <c r="F18174"/>
      <c r="G18174"/>
      <c r="H18174"/>
      <c r="I18174"/>
      <c r="K18174"/>
      <c r="L18174"/>
      <c r="M18174"/>
      <c r="N18174"/>
      <c r="O18174"/>
      <c r="P18174"/>
      <c r="S18174"/>
    </row>
    <row r="18175" spans="1:20" x14ac:dyDescent="0.3">
      <c r="A18175" s="25"/>
      <c r="B18175"/>
      <c r="C18175"/>
      <c r="D18175"/>
      <c r="E18175"/>
      <c r="F18175"/>
      <c r="G18175"/>
      <c r="H18175" s="14"/>
      <c r="I18175" s="14"/>
      <c r="K18175"/>
      <c r="L18175"/>
      <c r="M18175"/>
      <c r="N18175"/>
      <c r="O18175"/>
      <c r="P18175"/>
      <c r="S18175"/>
      <c r="T18175" s="7"/>
    </row>
    <row r="18176" spans="1:20" x14ac:dyDescent="0.3">
      <c r="A18176" s="25"/>
      <c r="B18176"/>
      <c r="C18176"/>
      <c r="D18176"/>
      <c r="E18176"/>
      <c r="F18176"/>
      <c r="G18176"/>
      <c r="H18176"/>
      <c r="I18176"/>
      <c r="K18176"/>
      <c r="L18176"/>
      <c r="M18176"/>
      <c r="N18176"/>
      <c r="O18176"/>
      <c r="P18176"/>
      <c r="S18176"/>
    </row>
    <row r="18177" spans="1:20" x14ac:dyDescent="0.3">
      <c r="A18177" s="25"/>
      <c r="B18177"/>
      <c r="C18177"/>
      <c r="D18177"/>
      <c r="E18177"/>
      <c r="F18177"/>
      <c r="G18177"/>
      <c r="H18177" s="14"/>
      <c r="I18177" s="14"/>
      <c r="K18177"/>
      <c r="L18177"/>
      <c r="M18177"/>
      <c r="N18177"/>
      <c r="O18177"/>
      <c r="P18177"/>
      <c r="S18177"/>
      <c r="T18177" s="7"/>
    </row>
    <row r="18178" spans="1:20" x14ac:dyDescent="0.3">
      <c r="A18178" s="25"/>
      <c r="B18178"/>
      <c r="C18178"/>
      <c r="D18178"/>
      <c r="E18178"/>
      <c r="F18178"/>
      <c r="G18178"/>
      <c r="H18178"/>
      <c r="I18178"/>
      <c r="K18178"/>
      <c r="L18178"/>
      <c r="M18178"/>
      <c r="N18178"/>
      <c r="O18178"/>
      <c r="P18178"/>
      <c r="S18178"/>
    </row>
    <row r="18179" spans="1:20" x14ac:dyDescent="0.3">
      <c r="A18179" s="25"/>
      <c r="B18179"/>
      <c r="C18179"/>
      <c r="D18179"/>
      <c r="E18179"/>
      <c r="F18179"/>
      <c r="G18179"/>
      <c r="H18179"/>
      <c r="I18179"/>
      <c r="K18179"/>
      <c r="L18179"/>
      <c r="M18179"/>
      <c r="N18179"/>
      <c r="O18179"/>
      <c r="P18179"/>
      <c r="S18179"/>
    </row>
    <row r="18180" spans="1:20" x14ac:dyDescent="0.3">
      <c r="A18180" s="25"/>
      <c r="B18180"/>
      <c r="C18180"/>
      <c r="D18180"/>
      <c r="E18180"/>
      <c r="F18180"/>
      <c r="G18180"/>
      <c r="H18180"/>
      <c r="I18180"/>
      <c r="K18180"/>
      <c r="L18180"/>
      <c r="M18180"/>
      <c r="N18180"/>
      <c r="O18180"/>
      <c r="P18180"/>
      <c r="S18180"/>
    </row>
    <row r="18181" spans="1:20" x14ac:dyDescent="0.3">
      <c r="A18181" s="25"/>
      <c r="B18181"/>
      <c r="C18181"/>
      <c r="D18181"/>
      <c r="E18181"/>
      <c r="F18181"/>
      <c r="G18181"/>
      <c r="H18181"/>
      <c r="I18181"/>
      <c r="K18181"/>
      <c r="L18181"/>
      <c r="M18181"/>
      <c r="N18181"/>
      <c r="O18181"/>
      <c r="P18181"/>
      <c r="S18181"/>
    </row>
    <row r="18182" spans="1:20" x14ac:dyDescent="0.3">
      <c r="A18182" s="25"/>
      <c r="B18182"/>
      <c r="C18182"/>
      <c r="D18182"/>
      <c r="E18182"/>
      <c r="F18182"/>
      <c r="G18182"/>
      <c r="H18182"/>
      <c r="I18182"/>
      <c r="K18182"/>
      <c r="L18182"/>
      <c r="M18182"/>
      <c r="N18182"/>
      <c r="O18182"/>
      <c r="P18182"/>
      <c r="S18182"/>
    </row>
    <row r="18183" spans="1:20" x14ac:dyDescent="0.3">
      <c r="A18183" s="25"/>
      <c r="B18183"/>
      <c r="C18183"/>
      <c r="D18183"/>
      <c r="E18183"/>
      <c r="F18183"/>
      <c r="G18183"/>
      <c r="H18183"/>
      <c r="I18183"/>
      <c r="K18183"/>
      <c r="L18183"/>
      <c r="M18183"/>
      <c r="N18183"/>
      <c r="O18183"/>
      <c r="P18183"/>
      <c r="S18183"/>
    </row>
    <row r="18184" spans="1:20" x14ac:dyDescent="0.3">
      <c r="A18184" s="25"/>
      <c r="B18184"/>
      <c r="C18184"/>
      <c r="D18184"/>
      <c r="E18184"/>
      <c r="F18184"/>
      <c r="G18184"/>
      <c r="H18184"/>
      <c r="I18184"/>
      <c r="K18184"/>
      <c r="L18184"/>
      <c r="M18184"/>
      <c r="N18184"/>
      <c r="O18184"/>
      <c r="P18184"/>
      <c r="S18184"/>
    </row>
    <row r="18185" spans="1:20" x14ac:dyDescent="0.3">
      <c r="A18185" s="25"/>
      <c r="B18185"/>
      <c r="C18185"/>
      <c r="D18185"/>
      <c r="E18185"/>
      <c r="F18185"/>
      <c r="G18185"/>
      <c r="H18185"/>
      <c r="I18185"/>
      <c r="K18185"/>
      <c r="L18185"/>
      <c r="M18185"/>
      <c r="N18185"/>
      <c r="O18185"/>
      <c r="P18185"/>
      <c r="S18185"/>
    </row>
    <row r="18186" spans="1:20" x14ac:dyDescent="0.3">
      <c r="A18186" s="25"/>
      <c r="B18186"/>
      <c r="C18186"/>
      <c r="D18186"/>
      <c r="E18186"/>
      <c r="F18186"/>
      <c r="G18186"/>
      <c r="H18186"/>
      <c r="I18186"/>
      <c r="K18186"/>
      <c r="L18186"/>
      <c r="M18186"/>
      <c r="N18186"/>
      <c r="O18186"/>
      <c r="P18186"/>
      <c r="S18186"/>
    </row>
    <row r="18187" spans="1:20" x14ac:dyDescent="0.3">
      <c r="A18187" s="25"/>
      <c r="B18187"/>
      <c r="C18187"/>
      <c r="D18187"/>
      <c r="E18187"/>
      <c r="F18187"/>
      <c r="G18187"/>
      <c r="H18187" s="14"/>
      <c r="I18187" s="14"/>
      <c r="K18187"/>
      <c r="L18187"/>
      <c r="M18187"/>
      <c r="N18187"/>
      <c r="O18187"/>
      <c r="P18187"/>
      <c r="S18187"/>
    </row>
    <row r="18188" spans="1:20" x14ac:dyDescent="0.3">
      <c r="A18188" s="25"/>
      <c r="B18188"/>
      <c r="C18188"/>
      <c r="D18188"/>
      <c r="E18188"/>
      <c r="F18188"/>
      <c r="G18188"/>
      <c r="H18188"/>
      <c r="I18188" s="14"/>
      <c r="K18188"/>
      <c r="L18188"/>
      <c r="M18188"/>
      <c r="N18188"/>
      <c r="O18188"/>
      <c r="P18188"/>
      <c r="S18188"/>
    </row>
    <row r="18189" spans="1:20" x14ac:dyDescent="0.3">
      <c r="A18189" s="25"/>
      <c r="B18189"/>
      <c r="C18189"/>
      <c r="D18189"/>
      <c r="E18189"/>
      <c r="F18189"/>
      <c r="G18189"/>
      <c r="H18189" s="14"/>
      <c r="I18189" s="14"/>
      <c r="K18189"/>
      <c r="L18189"/>
      <c r="M18189"/>
      <c r="N18189"/>
      <c r="O18189"/>
      <c r="P18189"/>
      <c r="S18189"/>
      <c r="T18189" s="7"/>
    </row>
    <row r="18190" spans="1:20" x14ac:dyDescent="0.3">
      <c r="A18190" s="25"/>
      <c r="B18190"/>
      <c r="C18190"/>
      <c r="D18190"/>
      <c r="E18190"/>
      <c r="F18190"/>
      <c r="G18190"/>
      <c r="H18190"/>
      <c r="I18190"/>
      <c r="K18190"/>
      <c r="L18190"/>
      <c r="M18190"/>
      <c r="N18190"/>
      <c r="O18190"/>
      <c r="P18190"/>
      <c r="S18190"/>
    </row>
    <row r="18191" spans="1:20" x14ac:dyDescent="0.3">
      <c r="A18191" s="25"/>
      <c r="B18191"/>
      <c r="C18191"/>
      <c r="D18191"/>
      <c r="E18191"/>
      <c r="F18191"/>
      <c r="G18191"/>
      <c r="H18191"/>
      <c r="I18191" s="14"/>
      <c r="K18191"/>
      <c r="L18191"/>
      <c r="M18191"/>
      <c r="N18191"/>
      <c r="O18191"/>
      <c r="P18191"/>
      <c r="S18191"/>
    </row>
    <row r="18192" spans="1:20" x14ac:dyDescent="0.3">
      <c r="A18192" s="25"/>
      <c r="B18192"/>
      <c r="C18192"/>
      <c r="D18192"/>
      <c r="E18192"/>
      <c r="F18192"/>
      <c r="G18192"/>
      <c r="H18192"/>
      <c r="I18192" s="14"/>
      <c r="K18192"/>
      <c r="L18192"/>
      <c r="M18192"/>
      <c r="N18192"/>
      <c r="O18192"/>
      <c r="P18192"/>
      <c r="S18192"/>
    </row>
    <row r="18193" spans="1:20" x14ac:dyDescent="0.3">
      <c r="A18193" s="25"/>
      <c r="B18193"/>
      <c r="C18193"/>
      <c r="D18193"/>
      <c r="E18193"/>
      <c r="F18193"/>
      <c r="G18193"/>
      <c r="H18193"/>
      <c r="I18193"/>
      <c r="K18193"/>
      <c r="L18193"/>
      <c r="M18193"/>
      <c r="N18193"/>
      <c r="O18193"/>
      <c r="P18193"/>
      <c r="S18193"/>
    </row>
    <row r="18194" spans="1:20" x14ac:dyDescent="0.3">
      <c r="A18194" s="25"/>
      <c r="B18194"/>
      <c r="C18194"/>
      <c r="D18194"/>
      <c r="E18194"/>
      <c r="F18194"/>
      <c r="G18194"/>
      <c r="H18194"/>
      <c r="I18194"/>
      <c r="K18194"/>
      <c r="L18194"/>
      <c r="M18194"/>
      <c r="N18194"/>
      <c r="O18194"/>
      <c r="P18194"/>
      <c r="S18194"/>
    </row>
    <row r="18195" spans="1:20" x14ac:dyDescent="0.3">
      <c r="A18195" s="25"/>
      <c r="B18195"/>
      <c r="C18195"/>
      <c r="D18195"/>
      <c r="E18195"/>
      <c r="F18195"/>
      <c r="G18195"/>
      <c r="H18195"/>
      <c r="I18195"/>
      <c r="K18195"/>
      <c r="L18195"/>
      <c r="M18195"/>
      <c r="N18195"/>
      <c r="O18195"/>
      <c r="P18195"/>
      <c r="S18195"/>
    </row>
    <row r="18196" spans="1:20" x14ac:dyDescent="0.3">
      <c r="A18196" s="25"/>
      <c r="B18196"/>
      <c r="C18196"/>
      <c r="D18196"/>
      <c r="E18196"/>
      <c r="F18196"/>
      <c r="G18196"/>
      <c r="H18196"/>
      <c r="I18196"/>
      <c r="K18196"/>
      <c r="L18196"/>
      <c r="M18196"/>
      <c r="N18196"/>
      <c r="O18196"/>
      <c r="P18196"/>
      <c r="S18196"/>
    </row>
    <row r="18197" spans="1:20" x14ac:dyDescent="0.3">
      <c r="A18197" s="25"/>
      <c r="B18197"/>
      <c r="C18197"/>
      <c r="D18197"/>
      <c r="E18197"/>
      <c r="F18197"/>
      <c r="G18197"/>
      <c r="H18197"/>
      <c r="I18197"/>
      <c r="K18197"/>
      <c r="L18197"/>
      <c r="M18197"/>
      <c r="N18197"/>
      <c r="O18197"/>
      <c r="P18197"/>
      <c r="S18197"/>
    </row>
    <row r="18198" spans="1:20" x14ac:dyDescent="0.3">
      <c r="A18198" s="25"/>
      <c r="B18198"/>
      <c r="C18198"/>
      <c r="D18198"/>
      <c r="E18198"/>
      <c r="F18198"/>
      <c r="G18198"/>
      <c r="H18198" s="14"/>
      <c r="I18198"/>
      <c r="K18198"/>
      <c r="L18198"/>
      <c r="M18198"/>
      <c r="N18198"/>
      <c r="O18198"/>
      <c r="P18198"/>
      <c r="S18198"/>
    </row>
    <row r="18199" spans="1:20" x14ac:dyDescent="0.3">
      <c r="A18199" s="25"/>
      <c r="B18199"/>
      <c r="C18199"/>
      <c r="D18199"/>
      <c r="E18199"/>
      <c r="F18199"/>
      <c r="G18199"/>
      <c r="H18199"/>
      <c r="I18199"/>
      <c r="K18199"/>
      <c r="L18199"/>
      <c r="M18199"/>
      <c r="N18199"/>
      <c r="O18199"/>
      <c r="P18199"/>
      <c r="S18199"/>
    </row>
    <row r="18200" spans="1:20" x14ac:dyDescent="0.3">
      <c r="A18200" s="25"/>
      <c r="B18200"/>
      <c r="C18200"/>
      <c r="D18200"/>
      <c r="E18200"/>
      <c r="F18200"/>
      <c r="G18200"/>
      <c r="H18200" s="14"/>
      <c r="I18200" s="14"/>
      <c r="K18200"/>
      <c r="L18200"/>
      <c r="M18200"/>
      <c r="N18200"/>
      <c r="O18200"/>
      <c r="P18200"/>
      <c r="S18200"/>
      <c r="T18200" s="7"/>
    </row>
    <row r="18201" spans="1:20" x14ac:dyDescent="0.3">
      <c r="A18201" s="25"/>
      <c r="B18201"/>
      <c r="C18201"/>
      <c r="D18201"/>
      <c r="E18201"/>
      <c r="F18201"/>
      <c r="G18201"/>
      <c r="H18201"/>
      <c r="I18201"/>
      <c r="K18201"/>
      <c r="L18201"/>
      <c r="M18201"/>
      <c r="N18201"/>
      <c r="O18201"/>
      <c r="P18201"/>
      <c r="S18201"/>
    </row>
    <row r="18202" spans="1:20" x14ac:dyDescent="0.3">
      <c r="A18202" s="25"/>
      <c r="B18202"/>
      <c r="C18202"/>
      <c r="D18202"/>
      <c r="E18202"/>
      <c r="F18202"/>
      <c r="G18202"/>
      <c r="H18202"/>
      <c r="I18202"/>
      <c r="K18202"/>
      <c r="L18202"/>
      <c r="M18202"/>
      <c r="N18202"/>
      <c r="O18202"/>
      <c r="P18202"/>
      <c r="S18202"/>
    </row>
    <row r="18203" spans="1:20" x14ac:dyDescent="0.3">
      <c r="A18203" s="25"/>
      <c r="B18203"/>
      <c r="C18203"/>
      <c r="D18203"/>
      <c r="E18203"/>
      <c r="F18203"/>
      <c r="G18203"/>
      <c r="H18203"/>
      <c r="I18203"/>
      <c r="K18203"/>
      <c r="L18203"/>
      <c r="M18203"/>
      <c r="N18203"/>
      <c r="O18203"/>
      <c r="P18203"/>
      <c r="S18203"/>
    </row>
    <row r="18204" spans="1:20" x14ac:dyDescent="0.3">
      <c r="A18204" s="25"/>
      <c r="B18204"/>
      <c r="C18204"/>
      <c r="D18204"/>
      <c r="E18204"/>
      <c r="F18204"/>
      <c r="G18204"/>
      <c r="H18204"/>
      <c r="I18204"/>
      <c r="K18204"/>
      <c r="L18204"/>
      <c r="M18204"/>
      <c r="N18204"/>
      <c r="O18204"/>
      <c r="P18204"/>
      <c r="S18204"/>
    </row>
    <row r="18205" spans="1:20" x14ac:dyDescent="0.3">
      <c r="A18205" s="25"/>
      <c r="B18205"/>
      <c r="C18205"/>
      <c r="D18205"/>
      <c r="E18205"/>
      <c r="F18205"/>
      <c r="G18205"/>
      <c r="H18205" s="14"/>
      <c r="I18205" s="14"/>
      <c r="K18205"/>
      <c r="L18205"/>
      <c r="M18205"/>
      <c r="N18205"/>
      <c r="O18205"/>
      <c r="P18205"/>
      <c r="S18205"/>
    </row>
    <row r="18206" spans="1:20" x14ac:dyDescent="0.3">
      <c r="A18206" s="25"/>
      <c r="B18206"/>
      <c r="C18206"/>
      <c r="D18206"/>
      <c r="E18206"/>
      <c r="F18206"/>
      <c r="G18206"/>
      <c r="H18206"/>
      <c r="I18206"/>
      <c r="K18206"/>
      <c r="L18206"/>
      <c r="M18206"/>
      <c r="N18206"/>
      <c r="O18206"/>
      <c r="P18206"/>
      <c r="S18206"/>
    </row>
    <row r="18207" spans="1:20" x14ac:dyDescent="0.3">
      <c r="A18207" s="25"/>
      <c r="B18207"/>
      <c r="C18207"/>
      <c r="D18207"/>
      <c r="E18207"/>
      <c r="F18207"/>
      <c r="G18207"/>
      <c r="H18207" s="14"/>
      <c r="I18207" s="14"/>
      <c r="K18207"/>
      <c r="L18207"/>
      <c r="M18207"/>
      <c r="N18207"/>
      <c r="O18207"/>
      <c r="P18207"/>
      <c r="S18207"/>
    </row>
    <row r="18208" spans="1:20" x14ac:dyDescent="0.3">
      <c r="A18208" s="25"/>
      <c r="B18208"/>
      <c r="C18208"/>
      <c r="D18208"/>
      <c r="E18208"/>
      <c r="F18208"/>
      <c r="G18208"/>
      <c r="H18208" s="14"/>
      <c r="I18208" s="14"/>
      <c r="K18208"/>
      <c r="L18208"/>
      <c r="M18208"/>
      <c r="N18208"/>
      <c r="O18208"/>
      <c r="P18208"/>
      <c r="S18208"/>
    </row>
    <row r="18209" spans="1:20" x14ac:dyDescent="0.3">
      <c r="A18209" s="25"/>
      <c r="B18209"/>
      <c r="C18209"/>
      <c r="D18209"/>
      <c r="E18209"/>
      <c r="F18209"/>
      <c r="G18209"/>
      <c r="H18209" s="14"/>
      <c r="I18209" s="14"/>
      <c r="K18209"/>
      <c r="L18209"/>
      <c r="M18209"/>
      <c r="N18209"/>
      <c r="O18209"/>
      <c r="P18209"/>
      <c r="S18209"/>
    </row>
    <row r="18210" spans="1:20" x14ac:dyDescent="0.3">
      <c r="A18210" s="25"/>
      <c r="B18210"/>
      <c r="C18210"/>
      <c r="D18210"/>
      <c r="E18210"/>
      <c r="F18210"/>
      <c r="G18210"/>
      <c r="H18210" s="14"/>
      <c r="I18210" s="14"/>
      <c r="K18210"/>
      <c r="L18210"/>
      <c r="M18210"/>
      <c r="N18210"/>
      <c r="O18210"/>
      <c r="P18210"/>
      <c r="S18210"/>
    </row>
    <row r="18211" spans="1:20" x14ac:dyDescent="0.3">
      <c r="A18211" s="25"/>
      <c r="B18211"/>
      <c r="C18211"/>
      <c r="D18211"/>
      <c r="E18211"/>
      <c r="F18211"/>
      <c r="G18211"/>
      <c r="H18211" s="14"/>
      <c r="I18211" s="14"/>
      <c r="K18211"/>
      <c r="L18211"/>
      <c r="M18211"/>
      <c r="N18211"/>
      <c r="O18211"/>
      <c r="P18211"/>
      <c r="S18211"/>
      <c r="T18211" s="7"/>
    </row>
    <row r="18212" spans="1:20" x14ac:dyDescent="0.3">
      <c r="A18212" s="25"/>
      <c r="B18212"/>
      <c r="C18212"/>
      <c r="D18212"/>
      <c r="E18212"/>
      <c r="F18212"/>
      <c r="G18212"/>
      <c r="H18212"/>
      <c r="I18212"/>
      <c r="K18212"/>
      <c r="L18212"/>
      <c r="M18212"/>
      <c r="N18212"/>
      <c r="O18212"/>
      <c r="P18212"/>
      <c r="S18212"/>
    </row>
    <row r="18213" spans="1:20" x14ac:dyDescent="0.3">
      <c r="A18213" s="25"/>
      <c r="B18213"/>
      <c r="C18213"/>
      <c r="D18213"/>
      <c r="E18213"/>
      <c r="F18213"/>
      <c r="G18213"/>
      <c r="H18213"/>
      <c r="I18213"/>
      <c r="K18213"/>
      <c r="L18213"/>
      <c r="M18213"/>
      <c r="N18213"/>
      <c r="O18213"/>
      <c r="P18213"/>
      <c r="S18213"/>
    </row>
    <row r="18214" spans="1:20" x14ac:dyDescent="0.3">
      <c r="A18214" s="25"/>
      <c r="B18214"/>
      <c r="C18214"/>
      <c r="D18214"/>
      <c r="E18214"/>
      <c r="F18214"/>
      <c r="G18214"/>
      <c r="H18214"/>
      <c r="I18214"/>
      <c r="K18214"/>
      <c r="L18214"/>
      <c r="M18214"/>
      <c r="N18214"/>
      <c r="O18214"/>
      <c r="P18214"/>
      <c r="S18214"/>
    </row>
    <row r="18215" spans="1:20" x14ac:dyDescent="0.3">
      <c r="A18215" s="25"/>
      <c r="B18215"/>
      <c r="C18215"/>
      <c r="D18215"/>
      <c r="E18215"/>
      <c r="F18215"/>
      <c r="G18215"/>
      <c r="H18215" s="14"/>
      <c r="I18215" s="14"/>
      <c r="K18215"/>
      <c r="L18215"/>
      <c r="M18215"/>
      <c r="N18215"/>
      <c r="O18215"/>
      <c r="P18215"/>
      <c r="S18215"/>
    </row>
    <row r="18216" spans="1:20" x14ac:dyDescent="0.3">
      <c r="A18216" s="25"/>
      <c r="B18216"/>
      <c r="C18216"/>
      <c r="D18216"/>
      <c r="E18216"/>
      <c r="F18216"/>
      <c r="G18216"/>
      <c r="H18216" s="14"/>
      <c r="I18216" s="14"/>
      <c r="K18216"/>
      <c r="L18216"/>
      <c r="M18216"/>
      <c r="N18216"/>
      <c r="O18216"/>
      <c r="P18216"/>
      <c r="S18216"/>
    </row>
    <row r="18217" spans="1:20" x14ac:dyDescent="0.3">
      <c r="A18217" s="25"/>
      <c r="B18217"/>
      <c r="C18217"/>
      <c r="D18217"/>
      <c r="E18217"/>
      <c r="F18217"/>
      <c r="G18217"/>
      <c r="H18217" s="14"/>
      <c r="I18217" s="14"/>
      <c r="K18217"/>
      <c r="L18217"/>
      <c r="M18217"/>
      <c r="N18217"/>
      <c r="O18217"/>
      <c r="P18217"/>
      <c r="S18217"/>
    </row>
    <row r="18218" spans="1:20" x14ac:dyDescent="0.3">
      <c r="A18218" s="25"/>
      <c r="B18218"/>
      <c r="C18218"/>
      <c r="D18218"/>
      <c r="E18218"/>
      <c r="F18218"/>
      <c r="G18218"/>
      <c r="H18218" s="14"/>
      <c r="I18218" s="14"/>
      <c r="K18218"/>
      <c r="L18218"/>
      <c r="M18218"/>
      <c r="N18218"/>
      <c r="O18218"/>
      <c r="P18218"/>
      <c r="S18218"/>
    </row>
    <row r="18219" spans="1:20" x14ac:dyDescent="0.3">
      <c r="A18219" s="25"/>
      <c r="B18219"/>
      <c r="C18219"/>
      <c r="D18219"/>
      <c r="E18219"/>
      <c r="F18219"/>
      <c r="G18219"/>
      <c r="H18219" s="14"/>
      <c r="I18219" s="14"/>
      <c r="K18219"/>
      <c r="L18219"/>
      <c r="M18219"/>
      <c r="N18219"/>
      <c r="O18219"/>
      <c r="P18219"/>
      <c r="S18219"/>
    </row>
    <row r="18220" spans="1:20" x14ac:dyDescent="0.3">
      <c r="A18220" s="25"/>
      <c r="B18220"/>
      <c r="C18220"/>
      <c r="D18220"/>
      <c r="E18220"/>
      <c r="F18220"/>
      <c r="G18220"/>
      <c r="H18220" s="14"/>
      <c r="I18220" s="14"/>
      <c r="K18220"/>
      <c r="L18220"/>
      <c r="M18220"/>
      <c r="N18220"/>
      <c r="O18220"/>
      <c r="P18220"/>
      <c r="S18220"/>
    </row>
    <row r="18221" spans="1:20" x14ac:dyDescent="0.3">
      <c r="A18221" s="25"/>
      <c r="B18221"/>
      <c r="C18221"/>
      <c r="D18221"/>
      <c r="E18221"/>
      <c r="F18221"/>
      <c r="G18221"/>
      <c r="H18221" s="14"/>
      <c r="I18221" s="14"/>
      <c r="K18221"/>
      <c r="L18221"/>
      <c r="M18221"/>
      <c r="N18221"/>
      <c r="O18221"/>
      <c r="P18221"/>
      <c r="S18221"/>
    </row>
    <row r="18222" spans="1:20" x14ac:dyDescent="0.3">
      <c r="A18222" s="25"/>
      <c r="B18222"/>
      <c r="C18222"/>
      <c r="D18222"/>
      <c r="E18222"/>
      <c r="F18222"/>
      <c r="G18222"/>
      <c r="H18222" s="14"/>
      <c r="I18222" s="14"/>
      <c r="K18222"/>
      <c r="L18222"/>
      <c r="M18222"/>
      <c r="N18222"/>
      <c r="O18222"/>
      <c r="P18222"/>
      <c r="S18222"/>
    </row>
    <row r="18223" spans="1:20" x14ac:dyDescent="0.3">
      <c r="A18223" s="25"/>
      <c r="B18223"/>
      <c r="C18223"/>
      <c r="D18223"/>
      <c r="E18223"/>
      <c r="F18223"/>
      <c r="G18223"/>
      <c r="H18223"/>
      <c r="I18223" s="14"/>
      <c r="K18223"/>
      <c r="L18223"/>
      <c r="M18223"/>
      <c r="N18223"/>
      <c r="O18223"/>
      <c r="P18223"/>
      <c r="S18223"/>
    </row>
    <row r="18224" spans="1:20" x14ac:dyDescent="0.3">
      <c r="A18224" s="25"/>
      <c r="B18224"/>
      <c r="C18224"/>
      <c r="D18224"/>
      <c r="E18224"/>
      <c r="F18224"/>
      <c r="G18224"/>
      <c r="H18224"/>
      <c r="I18224" s="14"/>
      <c r="K18224"/>
      <c r="L18224"/>
      <c r="M18224"/>
      <c r="N18224"/>
      <c r="O18224"/>
      <c r="P18224"/>
      <c r="S18224"/>
    </row>
    <row r="18225" spans="1:20" x14ac:dyDescent="0.3">
      <c r="A18225" s="25"/>
      <c r="B18225"/>
      <c r="C18225"/>
      <c r="D18225"/>
      <c r="E18225"/>
      <c r="F18225"/>
      <c r="G18225"/>
      <c r="H18225" s="14"/>
      <c r="I18225" s="14"/>
      <c r="K18225"/>
      <c r="L18225"/>
      <c r="M18225"/>
      <c r="N18225"/>
      <c r="O18225"/>
      <c r="P18225"/>
      <c r="S18225"/>
      <c r="T18225" s="7"/>
    </row>
    <row r="18226" spans="1:20" x14ac:dyDescent="0.3">
      <c r="A18226" s="25"/>
      <c r="B18226"/>
      <c r="C18226"/>
      <c r="D18226"/>
      <c r="E18226"/>
      <c r="F18226"/>
      <c r="G18226"/>
      <c r="H18226" s="14"/>
      <c r="I18226" s="14"/>
      <c r="K18226"/>
      <c r="L18226"/>
      <c r="M18226"/>
      <c r="N18226"/>
      <c r="O18226"/>
      <c r="P18226"/>
      <c r="S18226"/>
      <c r="T18226" s="7"/>
    </row>
    <row r="18227" spans="1:20" x14ac:dyDescent="0.3">
      <c r="A18227" s="25"/>
      <c r="B18227"/>
      <c r="C18227"/>
      <c r="D18227"/>
      <c r="E18227"/>
      <c r="F18227"/>
      <c r="G18227"/>
      <c r="H18227" s="14"/>
      <c r="I18227" s="14"/>
      <c r="K18227"/>
      <c r="L18227"/>
      <c r="M18227"/>
      <c r="N18227"/>
      <c r="O18227"/>
      <c r="P18227"/>
      <c r="S18227"/>
    </row>
    <row r="18228" spans="1:20" x14ac:dyDescent="0.3">
      <c r="A18228" s="25"/>
      <c r="B18228"/>
      <c r="C18228"/>
      <c r="D18228"/>
      <c r="E18228"/>
      <c r="F18228"/>
      <c r="G18228"/>
      <c r="H18228" s="14"/>
      <c r="I18228" s="14"/>
      <c r="K18228"/>
      <c r="L18228"/>
      <c r="M18228"/>
      <c r="N18228"/>
      <c r="O18228"/>
      <c r="P18228"/>
      <c r="S18228"/>
    </row>
    <row r="18229" spans="1:20" x14ac:dyDescent="0.3">
      <c r="A18229" s="25"/>
      <c r="B18229"/>
      <c r="C18229"/>
      <c r="D18229"/>
      <c r="E18229"/>
      <c r="F18229"/>
      <c r="G18229"/>
      <c r="H18229" s="14"/>
      <c r="I18229" s="14"/>
      <c r="K18229"/>
      <c r="L18229"/>
      <c r="M18229"/>
      <c r="N18229"/>
      <c r="O18229"/>
      <c r="P18229"/>
      <c r="S18229"/>
    </row>
    <row r="18230" spans="1:20" x14ac:dyDescent="0.3">
      <c r="A18230" s="25"/>
      <c r="B18230"/>
      <c r="C18230"/>
      <c r="D18230"/>
      <c r="E18230"/>
      <c r="F18230"/>
      <c r="G18230"/>
      <c r="H18230" s="14"/>
      <c r="I18230" s="14"/>
      <c r="K18230"/>
      <c r="L18230"/>
      <c r="M18230"/>
      <c r="N18230"/>
      <c r="O18230"/>
      <c r="P18230"/>
      <c r="S18230"/>
    </row>
    <row r="18231" spans="1:20" x14ac:dyDescent="0.3">
      <c r="A18231" s="25"/>
      <c r="B18231"/>
      <c r="C18231"/>
      <c r="D18231"/>
      <c r="E18231"/>
      <c r="F18231"/>
      <c r="G18231"/>
      <c r="H18231" s="14"/>
      <c r="I18231" s="14"/>
      <c r="K18231"/>
      <c r="L18231"/>
      <c r="M18231"/>
      <c r="N18231"/>
      <c r="O18231"/>
      <c r="P18231"/>
      <c r="S18231"/>
      <c r="T18231" s="7"/>
    </row>
    <row r="18232" spans="1:20" x14ac:dyDescent="0.3">
      <c r="A18232" s="25"/>
      <c r="B18232"/>
      <c r="C18232"/>
      <c r="D18232"/>
      <c r="E18232"/>
      <c r="F18232"/>
      <c r="G18232"/>
      <c r="H18232" s="14"/>
      <c r="I18232" s="14"/>
      <c r="K18232"/>
      <c r="L18232"/>
      <c r="M18232"/>
      <c r="N18232"/>
      <c r="O18232"/>
      <c r="P18232"/>
      <c r="S18232"/>
    </row>
    <row r="18233" spans="1:20" x14ac:dyDescent="0.3">
      <c r="A18233" s="25"/>
      <c r="B18233"/>
      <c r="C18233"/>
      <c r="D18233"/>
      <c r="E18233"/>
      <c r="F18233"/>
      <c r="G18233"/>
      <c r="H18233" s="26"/>
      <c r="I18233" s="26"/>
      <c r="K18233"/>
      <c r="L18233"/>
      <c r="M18233"/>
      <c r="N18233"/>
      <c r="O18233"/>
      <c r="P18233"/>
      <c r="S18233"/>
    </row>
    <row r="18234" spans="1:20" x14ac:dyDescent="0.3">
      <c r="A18234" s="25"/>
      <c r="B18234"/>
      <c r="C18234"/>
      <c r="D18234"/>
      <c r="E18234"/>
      <c r="F18234"/>
      <c r="G18234"/>
      <c r="H18234" s="26"/>
      <c r="I18234" s="26"/>
      <c r="K18234"/>
      <c r="L18234"/>
      <c r="M18234"/>
      <c r="N18234"/>
      <c r="O18234"/>
      <c r="P18234"/>
      <c r="S18234"/>
    </row>
    <row r="18235" spans="1:20" x14ac:dyDescent="0.3">
      <c r="A18235" s="25"/>
      <c r="B18235"/>
      <c r="C18235"/>
      <c r="D18235"/>
      <c r="E18235"/>
      <c r="F18235"/>
      <c r="G18235"/>
      <c r="H18235" s="26"/>
      <c r="I18235" s="26"/>
      <c r="K18235"/>
      <c r="L18235"/>
      <c r="M18235"/>
      <c r="N18235"/>
      <c r="O18235"/>
      <c r="P18235"/>
      <c r="S18235"/>
      <c r="T18235" s="7"/>
    </row>
    <row r="18236" spans="1:20" x14ac:dyDescent="0.3">
      <c r="A18236" s="25"/>
      <c r="B18236"/>
      <c r="C18236"/>
      <c r="D18236"/>
      <c r="E18236"/>
      <c r="F18236"/>
      <c r="G18236"/>
      <c r="H18236" s="26"/>
      <c r="I18236" s="26"/>
      <c r="K18236"/>
      <c r="L18236"/>
      <c r="M18236"/>
      <c r="N18236"/>
      <c r="O18236"/>
      <c r="P18236"/>
      <c r="S18236"/>
    </row>
    <row r="18237" spans="1:20" x14ac:dyDescent="0.3">
      <c r="A18237" s="25"/>
      <c r="B18237"/>
      <c r="C18237"/>
      <c r="D18237"/>
      <c r="E18237"/>
      <c r="F18237"/>
      <c r="G18237"/>
      <c r="H18237" s="26"/>
      <c r="I18237" s="26"/>
      <c r="K18237"/>
      <c r="L18237"/>
      <c r="M18237"/>
      <c r="N18237"/>
      <c r="O18237"/>
      <c r="P18237"/>
      <c r="S18237"/>
    </row>
    <row r="18238" spans="1:20" x14ac:dyDescent="0.3">
      <c r="A18238" s="25"/>
      <c r="B18238"/>
      <c r="C18238"/>
      <c r="D18238"/>
      <c r="E18238"/>
      <c r="F18238"/>
      <c r="G18238"/>
      <c r="H18238" s="26"/>
      <c r="I18238" s="26"/>
      <c r="K18238"/>
      <c r="L18238"/>
      <c r="M18238"/>
      <c r="N18238"/>
      <c r="O18238"/>
      <c r="P18238"/>
      <c r="S18238"/>
    </row>
    <row r="18239" spans="1:20" x14ac:dyDescent="0.3">
      <c r="A18239" s="25"/>
      <c r="B18239"/>
      <c r="C18239"/>
      <c r="D18239"/>
      <c r="E18239"/>
      <c r="F18239"/>
      <c r="G18239"/>
      <c r="H18239" s="26"/>
      <c r="I18239" s="26"/>
      <c r="K18239"/>
      <c r="L18239"/>
      <c r="M18239"/>
      <c r="N18239"/>
      <c r="O18239"/>
      <c r="P18239"/>
      <c r="S18239"/>
    </row>
    <row r="18240" spans="1:20" x14ac:dyDescent="0.3">
      <c r="A18240" s="25"/>
      <c r="B18240"/>
      <c r="C18240"/>
      <c r="D18240"/>
      <c r="E18240"/>
      <c r="F18240"/>
      <c r="G18240"/>
      <c r="H18240" s="26"/>
      <c r="I18240" s="26"/>
      <c r="K18240"/>
      <c r="L18240"/>
      <c r="M18240"/>
      <c r="N18240"/>
      <c r="O18240"/>
      <c r="P18240"/>
      <c r="S18240"/>
    </row>
    <row r="18241" spans="1:19" x14ac:dyDescent="0.3">
      <c r="A18241" s="25"/>
      <c r="B18241"/>
      <c r="C18241"/>
      <c r="D18241"/>
      <c r="E18241"/>
      <c r="F18241"/>
      <c r="G18241"/>
      <c r="H18241"/>
      <c r="I18241" s="26"/>
      <c r="K18241"/>
      <c r="L18241"/>
      <c r="M18241"/>
      <c r="N18241"/>
      <c r="O18241"/>
      <c r="P18241"/>
      <c r="S18241"/>
    </row>
    <row r="18242" spans="1:19" x14ac:dyDescent="0.3">
      <c r="A18242" s="25"/>
      <c r="B18242"/>
      <c r="C18242"/>
      <c r="D18242"/>
      <c r="E18242"/>
      <c r="F18242"/>
      <c r="G18242"/>
      <c r="H18242"/>
      <c r="I18242" s="26"/>
      <c r="K18242"/>
      <c r="L18242"/>
      <c r="M18242"/>
      <c r="N18242"/>
      <c r="O18242"/>
      <c r="P18242"/>
      <c r="S18242"/>
    </row>
    <row r="18243" spans="1:19" x14ac:dyDescent="0.3">
      <c r="A18243" s="25"/>
      <c r="B18243"/>
      <c r="C18243"/>
      <c r="D18243"/>
      <c r="E18243"/>
      <c r="F18243"/>
      <c r="G18243"/>
      <c r="H18243" s="14"/>
      <c r="I18243" s="26"/>
      <c r="K18243"/>
      <c r="L18243"/>
      <c r="M18243"/>
      <c r="N18243"/>
      <c r="O18243"/>
      <c r="P18243"/>
      <c r="S18243"/>
    </row>
    <row r="18244" spans="1:19" x14ac:dyDescent="0.3">
      <c r="A18244" s="25"/>
      <c r="B18244"/>
      <c r="C18244"/>
      <c r="D18244"/>
      <c r="E18244"/>
      <c r="F18244"/>
      <c r="G18244"/>
      <c r="H18244" s="14"/>
      <c r="I18244" s="26"/>
      <c r="K18244"/>
      <c r="L18244"/>
      <c r="M18244"/>
      <c r="N18244"/>
      <c r="O18244"/>
      <c r="P18244"/>
      <c r="S18244"/>
    </row>
    <row r="18245" spans="1:19" x14ac:dyDescent="0.3">
      <c r="A18245" s="25"/>
      <c r="B18245"/>
      <c r="C18245"/>
      <c r="D18245"/>
      <c r="E18245"/>
      <c r="F18245"/>
      <c r="G18245"/>
      <c r="H18245" s="26"/>
      <c r="I18245" s="26"/>
      <c r="K18245"/>
      <c r="L18245"/>
      <c r="M18245"/>
      <c r="N18245"/>
      <c r="O18245"/>
      <c r="P18245"/>
      <c r="S18245"/>
    </row>
    <row r="18246" spans="1:19" x14ac:dyDescent="0.3">
      <c r="A18246" s="25"/>
      <c r="B18246"/>
      <c r="C18246"/>
      <c r="D18246"/>
      <c r="E18246"/>
      <c r="F18246"/>
      <c r="G18246"/>
      <c r="H18246" s="26"/>
      <c r="I18246" s="26"/>
      <c r="K18246"/>
      <c r="L18246"/>
      <c r="M18246"/>
      <c r="N18246"/>
      <c r="O18246"/>
      <c r="P18246"/>
      <c r="S18246"/>
    </row>
    <row r="18247" spans="1:19" x14ac:dyDescent="0.3">
      <c r="A18247" s="25"/>
      <c r="B18247"/>
      <c r="C18247"/>
      <c r="D18247"/>
      <c r="E18247"/>
      <c r="F18247"/>
      <c r="G18247"/>
      <c r="H18247" s="26"/>
      <c r="I18247" s="26"/>
      <c r="K18247"/>
      <c r="L18247"/>
      <c r="M18247"/>
      <c r="N18247"/>
      <c r="O18247"/>
      <c r="P18247"/>
      <c r="S18247"/>
    </row>
    <row r="18248" spans="1:19" x14ac:dyDescent="0.3">
      <c r="A18248" s="25"/>
      <c r="B18248"/>
      <c r="C18248"/>
      <c r="D18248"/>
      <c r="E18248"/>
      <c r="F18248"/>
      <c r="G18248"/>
      <c r="H18248" s="26"/>
      <c r="I18248" s="26"/>
      <c r="K18248"/>
      <c r="L18248"/>
      <c r="M18248"/>
      <c r="N18248"/>
      <c r="O18248"/>
      <c r="P18248"/>
      <c r="S18248"/>
    </row>
    <row r="18249" spans="1:19" x14ac:dyDescent="0.3">
      <c r="A18249" s="25"/>
      <c r="B18249"/>
      <c r="C18249"/>
      <c r="D18249"/>
      <c r="E18249"/>
      <c r="F18249"/>
      <c r="G18249"/>
      <c r="H18249" s="26"/>
      <c r="I18249" s="26"/>
      <c r="K18249"/>
      <c r="L18249"/>
      <c r="M18249"/>
      <c r="N18249"/>
      <c r="O18249"/>
      <c r="P18249"/>
      <c r="S18249"/>
    </row>
    <row r="18250" spans="1:19" x14ac:dyDescent="0.3">
      <c r="A18250" s="25"/>
      <c r="B18250"/>
      <c r="C18250"/>
      <c r="D18250"/>
      <c r="E18250"/>
      <c r="F18250"/>
      <c r="G18250"/>
      <c r="H18250" s="26"/>
      <c r="I18250" s="26"/>
      <c r="K18250"/>
      <c r="L18250"/>
      <c r="M18250"/>
      <c r="N18250"/>
      <c r="O18250"/>
      <c r="P18250"/>
      <c r="S18250"/>
    </row>
    <row r="18251" spans="1:19" x14ac:dyDescent="0.3">
      <c r="A18251" s="25"/>
      <c r="B18251"/>
      <c r="C18251"/>
      <c r="D18251"/>
      <c r="E18251"/>
      <c r="F18251"/>
      <c r="G18251"/>
      <c r="H18251" s="26"/>
      <c r="I18251" s="26"/>
      <c r="K18251"/>
      <c r="L18251"/>
      <c r="M18251"/>
      <c r="N18251"/>
      <c r="O18251"/>
      <c r="P18251"/>
      <c r="S18251"/>
    </row>
    <row r="18252" spans="1:19" x14ac:dyDescent="0.3">
      <c r="A18252" s="25"/>
      <c r="B18252"/>
      <c r="C18252"/>
      <c r="D18252"/>
      <c r="E18252"/>
      <c r="F18252"/>
      <c r="G18252"/>
      <c r="H18252" s="26"/>
      <c r="I18252" s="26"/>
      <c r="K18252"/>
      <c r="L18252"/>
      <c r="M18252"/>
      <c r="N18252"/>
      <c r="O18252"/>
      <c r="P18252"/>
      <c r="S18252"/>
    </row>
    <row r="18253" spans="1:19" x14ac:dyDescent="0.3">
      <c r="A18253" s="25"/>
      <c r="B18253"/>
      <c r="C18253"/>
      <c r="D18253"/>
      <c r="E18253"/>
      <c r="F18253"/>
      <c r="G18253"/>
      <c r="H18253"/>
      <c r="I18253" s="14"/>
      <c r="K18253"/>
      <c r="L18253"/>
      <c r="M18253"/>
      <c r="N18253"/>
      <c r="O18253"/>
      <c r="P18253"/>
      <c r="S18253"/>
    </row>
    <row r="18254" spans="1:19" x14ac:dyDescent="0.3">
      <c r="A18254" s="25"/>
      <c r="B18254"/>
      <c r="C18254"/>
      <c r="D18254"/>
      <c r="E18254"/>
      <c r="F18254"/>
      <c r="G18254"/>
      <c r="H18254"/>
      <c r="I18254"/>
      <c r="K18254"/>
      <c r="L18254"/>
      <c r="M18254"/>
      <c r="N18254"/>
      <c r="O18254"/>
      <c r="P18254"/>
      <c r="S18254"/>
    </row>
    <row r="18255" spans="1:19" x14ac:dyDescent="0.3">
      <c r="A18255" s="25"/>
      <c r="B18255"/>
      <c r="C18255"/>
      <c r="D18255"/>
      <c r="E18255"/>
      <c r="F18255"/>
      <c r="G18255"/>
      <c r="H18255"/>
      <c r="I18255"/>
      <c r="K18255"/>
      <c r="L18255"/>
      <c r="M18255"/>
      <c r="N18255"/>
      <c r="O18255"/>
      <c r="P18255"/>
      <c r="S18255"/>
    </row>
    <row r="18256" spans="1:19" x14ac:dyDescent="0.3">
      <c r="A18256" s="25"/>
      <c r="B18256"/>
      <c r="C18256"/>
      <c r="D18256"/>
      <c r="E18256"/>
      <c r="F18256"/>
      <c r="G18256"/>
      <c r="H18256"/>
      <c r="I18256" s="14"/>
      <c r="K18256"/>
      <c r="L18256"/>
      <c r="M18256"/>
      <c r="N18256"/>
      <c r="O18256"/>
      <c r="P18256"/>
      <c r="S18256"/>
    </row>
    <row r="18257" spans="1:20" x14ac:dyDescent="0.3">
      <c r="A18257" s="25"/>
      <c r="B18257"/>
      <c r="C18257"/>
      <c r="D18257"/>
      <c r="E18257"/>
      <c r="F18257"/>
      <c r="G18257"/>
      <c r="H18257" s="26"/>
      <c r="I18257" s="26"/>
      <c r="K18257"/>
      <c r="L18257"/>
      <c r="M18257"/>
      <c r="N18257"/>
      <c r="O18257"/>
      <c r="P18257"/>
      <c r="S18257"/>
    </row>
    <row r="18258" spans="1:20" x14ac:dyDescent="0.3">
      <c r="A18258" s="25"/>
      <c r="B18258"/>
      <c r="C18258"/>
      <c r="D18258"/>
      <c r="E18258"/>
      <c r="F18258"/>
      <c r="G18258"/>
      <c r="H18258" s="26"/>
      <c r="I18258" s="26"/>
      <c r="K18258"/>
      <c r="L18258"/>
      <c r="M18258"/>
      <c r="N18258"/>
      <c r="O18258"/>
      <c r="P18258"/>
      <c r="S18258"/>
    </row>
    <row r="18259" spans="1:20" x14ac:dyDescent="0.3">
      <c r="A18259" s="25"/>
      <c r="B18259"/>
      <c r="C18259"/>
      <c r="D18259"/>
      <c r="E18259"/>
      <c r="F18259"/>
      <c r="G18259"/>
      <c r="H18259" s="26"/>
      <c r="I18259" s="26"/>
      <c r="K18259"/>
      <c r="L18259"/>
      <c r="M18259"/>
      <c r="N18259"/>
      <c r="O18259"/>
      <c r="P18259"/>
      <c r="S18259"/>
    </row>
    <row r="18260" spans="1:20" x14ac:dyDescent="0.3">
      <c r="A18260" s="25"/>
      <c r="B18260"/>
      <c r="C18260"/>
      <c r="D18260"/>
      <c r="E18260"/>
      <c r="F18260"/>
      <c r="G18260"/>
      <c r="H18260" s="26"/>
      <c r="I18260" s="26"/>
      <c r="K18260"/>
      <c r="L18260"/>
      <c r="M18260"/>
      <c r="N18260"/>
      <c r="O18260"/>
      <c r="P18260"/>
      <c r="S18260"/>
    </row>
    <row r="18261" spans="1:20" x14ac:dyDescent="0.3">
      <c r="A18261" s="25"/>
      <c r="B18261"/>
      <c r="C18261"/>
      <c r="D18261"/>
      <c r="E18261"/>
      <c r="F18261"/>
      <c r="G18261"/>
      <c r="H18261"/>
      <c r="I18261"/>
      <c r="K18261"/>
      <c r="L18261"/>
      <c r="M18261"/>
      <c r="N18261"/>
      <c r="O18261"/>
      <c r="P18261"/>
      <c r="S18261"/>
    </row>
    <row r="18262" spans="1:20" x14ac:dyDescent="0.3">
      <c r="A18262" s="25"/>
      <c r="B18262"/>
      <c r="C18262"/>
      <c r="D18262"/>
      <c r="E18262"/>
      <c r="F18262"/>
      <c r="G18262"/>
      <c r="H18262"/>
      <c r="I18262" s="14"/>
      <c r="K18262"/>
      <c r="L18262"/>
      <c r="M18262"/>
      <c r="N18262"/>
      <c r="O18262"/>
      <c r="P18262"/>
      <c r="S18262"/>
    </row>
    <row r="18263" spans="1:20" x14ac:dyDescent="0.3">
      <c r="A18263" s="25"/>
      <c r="B18263"/>
      <c r="C18263"/>
      <c r="D18263"/>
      <c r="E18263"/>
      <c r="F18263"/>
      <c r="G18263"/>
      <c r="H18263"/>
      <c r="I18263"/>
      <c r="K18263"/>
      <c r="L18263"/>
      <c r="M18263"/>
      <c r="N18263"/>
      <c r="O18263"/>
      <c r="P18263"/>
      <c r="S18263"/>
    </row>
    <row r="18264" spans="1:20" x14ac:dyDescent="0.3">
      <c r="A18264" s="25"/>
      <c r="B18264"/>
      <c r="C18264"/>
      <c r="D18264"/>
      <c r="E18264"/>
      <c r="F18264"/>
      <c r="G18264"/>
      <c r="H18264"/>
      <c r="I18264"/>
      <c r="K18264"/>
      <c r="L18264"/>
      <c r="M18264"/>
      <c r="N18264"/>
      <c r="O18264"/>
      <c r="P18264"/>
      <c r="S18264"/>
    </row>
    <row r="18265" spans="1:20" x14ac:dyDescent="0.3">
      <c r="A18265" s="25"/>
      <c r="B18265"/>
      <c r="C18265"/>
      <c r="D18265"/>
      <c r="E18265"/>
      <c r="F18265"/>
      <c r="G18265"/>
      <c r="H18265" s="26"/>
      <c r="I18265" s="26"/>
      <c r="K18265"/>
      <c r="L18265"/>
      <c r="M18265"/>
      <c r="N18265"/>
      <c r="O18265"/>
      <c r="P18265"/>
      <c r="S18265"/>
    </row>
    <row r="18266" spans="1:20" x14ac:dyDescent="0.3">
      <c r="A18266" s="25"/>
      <c r="B18266"/>
      <c r="C18266"/>
      <c r="D18266"/>
      <c r="E18266"/>
      <c r="F18266"/>
      <c r="G18266"/>
      <c r="H18266" s="26"/>
      <c r="I18266" s="26"/>
      <c r="K18266"/>
      <c r="L18266"/>
      <c r="M18266"/>
      <c r="N18266"/>
      <c r="O18266"/>
      <c r="P18266"/>
      <c r="S18266"/>
    </row>
    <row r="18267" spans="1:20" x14ac:dyDescent="0.3">
      <c r="A18267" s="25"/>
      <c r="B18267"/>
      <c r="C18267"/>
      <c r="D18267"/>
      <c r="E18267"/>
      <c r="F18267"/>
      <c r="G18267"/>
      <c r="H18267" s="26"/>
      <c r="I18267" s="26"/>
      <c r="K18267"/>
      <c r="L18267"/>
      <c r="M18267"/>
      <c r="N18267"/>
      <c r="O18267"/>
      <c r="P18267"/>
      <c r="S18267"/>
    </row>
    <row r="18268" spans="1:20" x14ac:dyDescent="0.3">
      <c r="A18268" s="25"/>
      <c r="B18268"/>
      <c r="C18268"/>
      <c r="D18268"/>
      <c r="E18268"/>
      <c r="F18268"/>
      <c r="G18268"/>
      <c r="H18268" s="26"/>
      <c r="I18268" s="26"/>
      <c r="K18268"/>
      <c r="L18268"/>
      <c r="M18268"/>
      <c r="N18268"/>
      <c r="O18268"/>
      <c r="P18268"/>
      <c r="S18268"/>
    </row>
    <row r="18269" spans="1:20" x14ac:dyDescent="0.3">
      <c r="A18269" s="25"/>
      <c r="B18269"/>
      <c r="C18269"/>
      <c r="D18269"/>
      <c r="E18269"/>
      <c r="F18269"/>
      <c r="G18269"/>
      <c r="H18269" s="14"/>
      <c r="I18269" s="14"/>
      <c r="K18269"/>
      <c r="L18269"/>
      <c r="M18269"/>
      <c r="N18269"/>
      <c r="O18269"/>
      <c r="P18269"/>
      <c r="S18269"/>
      <c r="T18269" s="7"/>
    </row>
    <row r="18270" spans="1:20" x14ac:dyDescent="0.3">
      <c r="A18270" s="25"/>
      <c r="B18270"/>
      <c r="C18270"/>
      <c r="D18270"/>
      <c r="E18270"/>
      <c r="F18270"/>
      <c r="G18270"/>
      <c r="H18270" s="14"/>
      <c r="I18270"/>
      <c r="K18270"/>
      <c r="L18270"/>
      <c r="M18270"/>
      <c r="N18270"/>
      <c r="O18270"/>
      <c r="P18270"/>
      <c r="S18270"/>
    </row>
    <row r="18271" spans="1:20" x14ac:dyDescent="0.3">
      <c r="A18271" s="25"/>
      <c r="B18271"/>
      <c r="C18271"/>
      <c r="D18271"/>
      <c r="E18271"/>
      <c r="F18271"/>
      <c r="G18271"/>
      <c r="H18271" s="14"/>
      <c r="I18271" s="14"/>
      <c r="K18271"/>
      <c r="L18271"/>
      <c r="M18271"/>
      <c r="N18271"/>
      <c r="O18271"/>
      <c r="P18271"/>
      <c r="S18271"/>
      <c r="T18271" s="7"/>
    </row>
    <row r="18272" spans="1:20" x14ac:dyDescent="0.3">
      <c r="A18272" s="25"/>
      <c r="B18272"/>
      <c r="C18272"/>
      <c r="D18272"/>
      <c r="E18272"/>
      <c r="F18272"/>
      <c r="G18272"/>
      <c r="H18272" s="14"/>
      <c r="I18272" s="14"/>
      <c r="K18272"/>
      <c r="L18272"/>
      <c r="M18272"/>
      <c r="N18272"/>
      <c r="O18272"/>
      <c r="P18272"/>
      <c r="S18272"/>
      <c r="T18272" s="7"/>
    </row>
    <row r="18273" spans="1:20" x14ac:dyDescent="0.3">
      <c r="A18273" s="25"/>
      <c r="B18273"/>
      <c r="C18273"/>
      <c r="D18273"/>
      <c r="E18273"/>
      <c r="F18273"/>
      <c r="G18273"/>
      <c r="H18273" s="26"/>
      <c r="I18273" s="26"/>
      <c r="K18273"/>
      <c r="L18273"/>
      <c r="M18273"/>
      <c r="N18273"/>
      <c r="O18273"/>
      <c r="P18273"/>
      <c r="S18273"/>
      <c r="T18273" s="7"/>
    </row>
    <row r="18274" spans="1:20" x14ac:dyDescent="0.3">
      <c r="A18274" s="25"/>
      <c r="B18274"/>
      <c r="C18274"/>
      <c r="D18274"/>
      <c r="E18274"/>
      <c r="F18274"/>
      <c r="G18274"/>
      <c r="H18274" s="26"/>
      <c r="I18274" s="26"/>
      <c r="K18274"/>
      <c r="L18274"/>
      <c r="M18274"/>
      <c r="N18274"/>
      <c r="O18274"/>
      <c r="P18274"/>
      <c r="S18274"/>
    </row>
    <row r="18275" spans="1:20" x14ac:dyDescent="0.3">
      <c r="A18275" s="25"/>
      <c r="B18275"/>
      <c r="C18275"/>
      <c r="D18275"/>
      <c r="E18275"/>
      <c r="F18275"/>
      <c r="G18275"/>
      <c r="H18275" s="26"/>
      <c r="I18275" s="26"/>
      <c r="K18275"/>
      <c r="L18275"/>
      <c r="M18275"/>
      <c r="N18275"/>
      <c r="O18275"/>
      <c r="P18275"/>
      <c r="S18275"/>
    </row>
    <row r="18276" spans="1:20" x14ac:dyDescent="0.3">
      <c r="A18276" s="25"/>
      <c r="B18276"/>
      <c r="C18276"/>
      <c r="D18276"/>
      <c r="E18276"/>
      <c r="F18276"/>
      <c r="G18276"/>
      <c r="H18276" s="26"/>
      <c r="I18276" s="26"/>
      <c r="K18276"/>
      <c r="L18276"/>
      <c r="M18276"/>
      <c r="N18276"/>
      <c r="O18276"/>
      <c r="P18276"/>
      <c r="S18276"/>
    </row>
    <row r="18277" spans="1:20" x14ac:dyDescent="0.3">
      <c r="A18277" s="25"/>
      <c r="B18277"/>
      <c r="C18277"/>
      <c r="D18277"/>
      <c r="E18277"/>
      <c r="F18277"/>
      <c r="G18277"/>
      <c r="H18277" s="26"/>
      <c r="I18277" s="26"/>
      <c r="K18277"/>
      <c r="L18277"/>
      <c r="M18277"/>
      <c r="N18277"/>
      <c r="O18277"/>
      <c r="P18277"/>
      <c r="S18277"/>
    </row>
    <row r="18278" spans="1:20" x14ac:dyDescent="0.3">
      <c r="A18278" s="25"/>
      <c r="B18278"/>
      <c r="C18278"/>
      <c r="D18278"/>
      <c r="E18278"/>
      <c r="F18278"/>
      <c r="G18278"/>
      <c r="H18278" s="26"/>
      <c r="I18278" s="26"/>
      <c r="K18278"/>
      <c r="L18278"/>
      <c r="M18278"/>
      <c r="N18278"/>
      <c r="O18278"/>
      <c r="P18278"/>
      <c r="S18278"/>
    </row>
    <row r="18279" spans="1:20" x14ac:dyDescent="0.3">
      <c r="A18279" s="25"/>
      <c r="B18279"/>
      <c r="C18279"/>
      <c r="D18279"/>
      <c r="E18279"/>
      <c r="F18279"/>
      <c r="G18279"/>
      <c r="H18279" s="26"/>
      <c r="I18279" s="26"/>
      <c r="K18279"/>
      <c r="L18279"/>
      <c r="M18279"/>
      <c r="N18279"/>
      <c r="O18279"/>
      <c r="P18279"/>
      <c r="S18279"/>
    </row>
    <row r="18280" spans="1:20" x14ac:dyDescent="0.3">
      <c r="A18280" s="25"/>
      <c r="B18280"/>
      <c r="C18280"/>
      <c r="D18280"/>
      <c r="E18280"/>
      <c r="F18280"/>
      <c r="G18280"/>
      <c r="H18280" s="26"/>
      <c r="I18280" s="26"/>
      <c r="K18280"/>
      <c r="L18280"/>
      <c r="M18280"/>
      <c r="N18280"/>
      <c r="O18280"/>
      <c r="P18280"/>
      <c r="S18280"/>
    </row>
    <row r="18281" spans="1:20" x14ac:dyDescent="0.3">
      <c r="A18281" s="25"/>
      <c r="B18281"/>
      <c r="C18281"/>
      <c r="D18281"/>
      <c r="E18281"/>
      <c r="F18281"/>
      <c r="G18281"/>
      <c r="H18281"/>
      <c r="I18281"/>
      <c r="K18281"/>
      <c r="L18281"/>
      <c r="M18281"/>
      <c r="N18281"/>
      <c r="O18281"/>
      <c r="P18281"/>
      <c r="S18281"/>
    </row>
    <row r="18282" spans="1:20" x14ac:dyDescent="0.3">
      <c r="A18282" s="25"/>
      <c r="B18282"/>
      <c r="C18282"/>
      <c r="D18282"/>
      <c r="E18282"/>
      <c r="F18282"/>
      <c r="G18282"/>
      <c r="H18282"/>
      <c r="I18282"/>
      <c r="K18282"/>
      <c r="L18282"/>
      <c r="M18282"/>
      <c r="N18282"/>
      <c r="O18282"/>
      <c r="P18282"/>
      <c r="S18282"/>
    </row>
    <row r="18283" spans="1:20" x14ac:dyDescent="0.3">
      <c r="A18283" s="25"/>
      <c r="B18283"/>
      <c r="C18283"/>
      <c r="D18283"/>
      <c r="E18283"/>
      <c r="F18283"/>
      <c r="G18283"/>
      <c r="H18283"/>
      <c r="I18283"/>
      <c r="K18283"/>
      <c r="L18283"/>
      <c r="M18283"/>
      <c r="N18283"/>
      <c r="O18283"/>
      <c r="P18283"/>
      <c r="S18283"/>
    </row>
    <row r="18284" spans="1:20" x14ac:dyDescent="0.3">
      <c r="A18284" s="25"/>
      <c r="B18284"/>
      <c r="C18284"/>
      <c r="D18284"/>
      <c r="E18284"/>
      <c r="F18284"/>
      <c r="G18284"/>
      <c r="H18284"/>
      <c r="I18284"/>
      <c r="K18284"/>
      <c r="L18284"/>
      <c r="M18284"/>
      <c r="N18284"/>
      <c r="O18284"/>
      <c r="P18284"/>
      <c r="S18284"/>
    </row>
    <row r="18285" spans="1:20" x14ac:dyDescent="0.3">
      <c r="A18285" s="25"/>
      <c r="B18285"/>
      <c r="C18285"/>
      <c r="D18285"/>
      <c r="E18285"/>
      <c r="F18285"/>
      <c r="G18285"/>
      <c r="H18285" s="26"/>
      <c r="I18285" s="26"/>
      <c r="K18285"/>
      <c r="L18285"/>
      <c r="M18285"/>
      <c r="N18285"/>
      <c r="O18285"/>
      <c r="P18285"/>
      <c r="S18285"/>
    </row>
    <row r="18286" spans="1:20" x14ac:dyDescent="0.3">
      <c r="A18286" s="25"/>
      <c r="B18286"/>
      <c r="C18286"/>
      <c r="D18286"/>
      <c r="E18286"/>
      <c r="F18286"/>
      <c r="G18286"/>
      <c r="H18286" s="26"/>
      <c r="I18286" s="26"/>
      <c r="K18286"/>
      <c r="L18286"/>
      <c r="M18286"/>
      <c r="N18286"/>
      <c r="O18286"/>
      <c r="P18286"/>
      <c r="S18286"/>
    </row>
    <row r="18287" spans="1:20" x14ac:dyDescent="0.3">
      <c r="A18287" s="25"/>
      <c r="B18287"/>
      <c r="C18287"/>
      <c r="D18287"/>
      <c r="E18287"/>
      <c r="F18287"/>
      <c r="G18287"/>
      <c r="H18287" s="26"/>
      <c r="I18287" s="26"/>
      <c r="K18287"/>
      <c r="L18287"/>
      <c r="M18287"/>
      <c r="N18287"/>
      <c r="O18287"/>
      <c r="P18287"/>
      <c r="S18287"/>
    </row>
    <row r="18288" spans="1:20" x14ac:dyDescent="0.3">
      <c r="A18288" s="25"/>
      <c r="B18288"/>
      <c r="C18288"/>
      <c r="D18288"/>
      <c r="E18288"/>
      <c r="F18288"/>
      <c r="G18288"/>
      <c r="H18288" s="26"/>
      <c r="I18288" s="26"/>
      <c r="K18288"/>
      <c r="L18288"/>
      <c r="M18288"/>
      <c r="N18288"/>
      <c r="O18288"/>
      <c r="P18288"/>
      <c r="S18288"/>
      <c r="T18288" s="7"/>
    </row>
    <row r="18289" spans="1:19" x14ac:dyDescent="0.3">
      <c r="A18289" s="25"/>
      <c r="B18289"/>
      <c r="C18289"/>
      <c r="D18289"/>
      <c r="E18289"/>
      <c r="F18289"/>
      <c r="G18289"/>
      <c r="H18289"/>
      <c r="I18289"/>
      <c r="K18289"/>
      <c r="L18289"/>
      <c r="M18289"/>
      <c r="N18289"/>
      <c r="O18289"/>
      <c r="P18289"/>
      <c r="S18289"/>
    </row>
    <row r="18290" spans="1:19" x14ac:dyDescent="0.3">
      <c r="A18290" s="25"/>
      <c r="B18290"/>
      <c r="C18290"/>
      <c r="D18290"/>
      <c r="E18290"/>
      <c r="F18290"/>
      <c r="G18290"/>
      <c r="H18290"/>
      <c r="I18290"/>
      <c r="K18290"/>
      <c r="L18290"/>
      <c r="M18290"/>
      <c r="N18290"/>
      <c r="O18290"/>
      <c r="P18290"/>
      <c r="S18290"/>
    </row>
    <row r="18291" spans="1:19" x14ac:dyDescent="0.3">
      <c r="A18291" s="25"/>
      <c r="B18291"/>
      <c r="C18291"/>
      <c r="D18291"/>
      <c r="E18291"/>
      <c r="F18291"/>
      <c r="G18291"/>
      <c r="H18291"/>
      <c r="I18291"/>
      <c r="K18291"/>
      <c r="L18291"/>
      <c r="M18291"/>
      <c r="N18291"/>
      <c r="O18291"/>
      <c r="P18291"/>
      <c r="S18291"/>
    </row>
    <row r="18292" spans="1:19" x14ac:dyDescent="0.3">
      <c r="A18292" s="25"/>
      <c r="B18292"/>
      <c r="C18292"/>
      <c r="D18292"/>
      <c r="E18292"/>
      <c r="F18292"/>
      <c r="G18292"/>
      <c r="H18292"/>
      <c r="I18292"/>
      <c r="K18292"/>
      <c r="L18292"/>
      <c r="M18292"/>
      <c r="N18292"/>
      <c r="O18292"/>
      <c r="P18292"/>
      <c r="S18292"/>
    </row>
    <row r="18293" spans="1:19" x14ac:dyDescent="0.3">
      <c r="A18293" s="25"/>
      <c r="B18293"/>
      <c r="C18293"/>
      <c r="D18293"/>
      <c r="E18293"/>
      <c r="F18293"/>
      <c r="G18293"/>
      <c r="H18293"/>
      <c r="I18293"/>
      <c r="K18293"/>
      <c r="L18293"/>
      <c r="M18293"/>
      <c r="N18293"/>
      <c r="O18293"/>
      <c r="P18293"/>
      <c r="S18293"/>
    </row>
    <row r="18294" spans="1:19" x14ac:dyDescent="0.3">
      <c r="A18294" s="25"/>
      <c r="B18294"/>
      <c r="C18294"/>
      <c r="D18294"/>
      <c r="E18294"/>
      <c r="F18294"/>
      <c r="G18294"/>
      <c r="H18294"/>
      <c r="I18294"/>
      <c r="K18294"/>
      <c r="L18294"/>
      <c r="M18294"/>
      <c r="N18294"/>
      <c r="O18294"/>
      <c r="P18294"/>
      <c r="S18294"/>
    </row>
    <row r="18295" spans="1:19" x14ac:dyDescent="0.3">
      <c r="A18295" s="25"/>
      <c r="B18295"/>
      <c r="C18295"/>
      <c r="D18295"/>
      <c r="E18295"/>
      <c r="F18295"/>
      <c r="G18295"/>
      <c r="H18295"/>
      <c r="I18295"/>
      <c r="K18295"/>
      <c r="L18295"/>
      <c r="M18295"/>
      <c r="N18295"/>
      <c r="O18295"/>
      <c r="P18295"/>
      <c r="S18295"/>
    </row>
    <row r="18296" spans="1:19" x14ac:dyDescent="0.3">
      <c r="A18296" s="25"/>
      <c r="B18296"/>
      <c r="C18296"/>
      <c r="D18296"/>
      <c r="E18296"/>
      <c r="F18296"/>
      <c r="G18296"/>
      <c r="H18296"/>
      <c r="I18296"/>
      <c r="K18296"/>
      <c r="L18296"/>
      <c r="M18296"/>
      <c r="N18296"/>
      <c r="O18296"/>
      <c r="P18296"/>
      <c r="S18296"/>
    </row>
    <row r="18297" spans="1:19" x14ac:dyDescent="0.3">
      <c r="A18297" s="25"/>
      <c r="B18297"/>
      <c r="C18297"/>
      <c r="D18297"/>
      <c r="E18297"/>
      <c r="F18297"/>
      <c r="G18297"/>
      <c r="H18297"/>
      <c r="I18297"/>
      <c r="K18297"/>
      <c r="L18297"/>
      <c r="M18297"/>
      <c r="N18297"/>
      <c r="O18297"/>
      <c r="P18297"/>
      <c r="S18297"/>
    </row>
    <row r="18298" spans="1:19" x14ac:dyDescent="0.3">
      <c r="A18298" s="25"/>
      <c r="B18298"/>
      <c r="C18298"/>
      <c r="D18298"/>
      <c r="E18298"/>
      <c r="F18298"/>
      <c r="G18298"/>
      <c r="H18298"/>
      <c r="I18298"/>
      <c r="K18298"/>
      <c r="L18298"/>
      <c r="M18298"/>
      <c r="N18298"/>
      <c r="O18298"/>
      <c r="P18298"/>
      <c r="S18298"/>
    </row>
    <row r="18299" spans="1:19" x14ac:dyDescent="0.3">
      <c r="A18299" s="25"/>
      <c r="B18299"/>
      <c r="C18299"/>
      <c r="D18299"/>
      <c r="E18299"/>
      <c r="F18299"/>
      <c r="G18299"/>
      <c r="H18299"/>
      <c r="I18299"/>
      <c r="K18299"/>
      <c r="L18299"/>
      <c r="M18299"/>
      <c r="N18299"/>
      <c r="O18299"/>
      <c r="P18299"/>
      <c r="S18299"/>
    </row>
    <row r="18300" spans="1:19" x14ac:dyDescent="0.3">
      <c r="A18300" s="25"/>
      <c r="B18300"/>
      <c r="C18300"/>
      <c r="D18300"/>
      <c r="E18300"/>
      <c r="F18300"/>
      <c r="G18300"/>
      <c r="H18300"/>
      <c r="I18300"/>
      <c r="K18300"/>
      <c r="L18300"/>
      <c r="M18300"/>
      <c r="N18300"/>
      <c r="O18300"/>
      <c r="P18300"/>
      <c r="S18300"/>
    </row>
    <row r="18301" spans="1:19" x14ac:dyDescent="0.3">
      <c r="A18301" s="25"/>
      <c r="B18301"/>
      <c r="C18301"/>
      <c r="D18301"/>
      <c r="E18301"/>
      <c r="F18301"/>
      <c r="G18301"/>
      <c r="H18301"/>
      <c r="I18301"/>
      <c r="K18301"/>
      <c r="L18301"/>
      <c r="M18301"/>
      <c r="N18301"/>
      <c r="O18301"/>
      <c r="P18301"/>
      <c r="S18301"/>
    </row>
    <row r="18302" spans="1:19" x14ac:dyDescent="0.3">
      <c r="A18302" s="25"/>
      <c r="B18302"/>
      <c r="C18302"/>
      <c r="D18302"/>
      <c r="E18302"/>
      <c r="F18302"/>
      <c r="G18302"/>
      <c r="H18302"/>
      <c r="I18302" s="14"/>
      <c r="K18302"/>
      <c r="L18302"/>
      <c r="M18302"/>
      <c r="N18302"/>
      <c r="O18302"/>
      <c r="P18302"/>
      <c r="S18302"/>
    </row>
    <row r="18303" spans="1:19" x14ac:dyDescent="0.3">
      <c r="A18303" s="25"/>
      <c r="B18303"/>
      <c r="C18303"/>
      <c r="D18303"/>
      <c r="E18303"/>
      <c r="F18303"/>
      <c r="G18303"/>
      <c r="H18303"/>
      <c r="I18303" s="14"/>
      <c r="K18303"/>
      <c r="L18303"/>
      <c r="M18303"/>
      <c r="N18303"/>
      <c r="O18303"/>
      <c r="P18303"/>
      <c r="S18303"/>
    </row>
    <row r="18304" spans="1:19" x14ac:dyDescent="0.3">
      <c r="A18304" s="25"/>
      <c r="B18304"/>
      <c r="C18304"/>
      <c r="D18304"/>
      <c r="E18304"/>
      <c r="F18304"/>
      <c r="G18304"/>
      <c r="H18304"/>
      <c r="I18304" s="14"/>
      <c r="K18304"/>
      <c r="L18304"/>
      <c r="M18304"/>
      <c r="N18304"/>
      <c r="O18304"/>
      <c r="P18304"/>
      <c r="S18304"/>
    </row>
    <row r="18305" spans="1:20" x14ac:dyDescent="0.3">
      <c r="A18305" s="25"/>
      <c r="B18305"/>
      <c r="C18305"/>
      <c r="D18305"/>
      <c r="E18305"/>
      <c r="F18305"/>
      <c r="G18305"/>
      <c r="H18305" s="14"/>
      <c r="I18305" s="14"/>
      <c r="K18305"/>
      <c r="L18305"/>
      <c r="M18305"/>
      <c r="N18305"/>
      <c r="O18305"/>
      <c r="P18305"/>
      <c r="S18305"/>
      <c r="T18305" s="7"/>
    </row>
    <row r="18306" spans="1:20" x14ac:dyDescent="0.3">
      <c r="A18306" s="25"/>
      <c r="B18306"/>
      <c r="C18306"/>
      <c r="D18306"/>
      <c r="E18306"/>
      <c r="F18306"/>
      <c r="G18306"/>
      <c r="H18306"/>
      <c r="I18306"/>
      <c r="K18306"/>
      <c r="L18306"/>
      <c r="M18306"/>
      <c r="N18306"/>
      <c r="O18306"/>
      <c r="P18306"/>
      <c r="S18306"/>
    </row>
    <row r="18307" spans="1:20" x14ac:dyDescent="0.3">
      <c r="A18307" s="25"/>
      <c r="B18307"/>
      <c r="C18307"/>
      <c r="D18307"/>
      <c r="E18307"/>
      <c r="F18307"/>
      <c r="G18307"/>
      <c r="H18307" s="14"/>
      <c r="I18307" s="14"/>
      <c r="K18307"/>
      <c r="L18307"/>
      <c r="M18307"/>
      <c r="N18307"/>
      <c r="O18307"/>
      <c r="P18307"/>
      <c r="S18307"/>
      <c r="T18307" s="7"/>
    </row>
    <row r="18308" spans="1:20" x14ac:dyDescent="0.3">
      <c r="A18308" s="25"/>
      <c r="B18308"/>
      <c r="C18308"/>
      <c r="D18308"/>
      <c r="E18308"/>
      <c r="F18308"/>
      <c r="G18308"/>
      <c r="H18308" s="14"/>
      <c r="I18308" s="26"/>
      <c r="K18308"/>
      <c r="L18308"/>
      <c r="M18308"/>
      <c r="N18308"/>
      <c r="O18308"/>
      <c r="P18308"/>
      <c r="S18308"/>
      <c r="T18308" s="7"/>
    </row>
    <row r="18309" spans="1:20" x14ac:dyDescent="0.3">
      <c r="A18309" s="25"/>
      <c r="B18309"/>
      <c r="C18309"/>
      <c r="D18309"/>
      <c r="E18309"/>
      <c r="F18309"/>
      <c r="G18309"/>
      <c r="H18309" s="14"/>
      <c r="I18309" s="26"/>
      <c r="K18309"/>
      <c r="L18309"/>
      <c r="M18309"/>
      <c r="N18309"/>
      <c r="O18309"/>
      <c r="P18309"/>
      <c r="S18309"/>
    </row>
    <row r="18310" spans="1:20" x14ac:dyDescent="0.3">
      <c r="A18310" s="25"/>
      <c r="B18310"/>
      <c r="C18310"/>
      <c r="D18310"/>
      <c r="E18310"/>
      <c r="F18310"/>
      <c r="G18310"/>
      <c r="H18310" s="26"/>
      <c r="I18310" s="26"/>
      <c r="K18310"/>
      <c r="L18310"/>
      <c r="M18310"/>
      <c r="N18310"/>
      <c r="O18310"/>
      <c r="P18310"/>
      <c r="S18310"/>
      <c r="T18310" s="7"/>
    </row>
    <row r="18311" spans="1:20" x14ac:dyDescent="0.3">
      <c r="A18311" s="25"/>
      <c r="B18311"/>
      <c r="C18311"/>
      <c r="D18311"/>
      <c r="E18311"/>
      <c r="F18311"/>
      <c r="G18311"/>
      <c r="H18311" s="26"/>
      <c r="I18311" s="26"/>
      <c r="K18311"/>
      <c r="L18311"/>
      <c r="M18311"/>
      <c r="N18311"/>
      <c r="O18311"/>
      <c r="P18311"/>
      <c r="S18311"/>
    </row>
    <row r="18312" spans="1:20" x14ac:dyDescent="0.3">
      <c r="A18312" s="25"/>
      <c r="B18312"/>
      <c r="C18312"/>
      <c r="D18312"/>
      <c r="E18312"/>
      <c r="F18312"/>
      <c r="G18312"/>
      <c r="H18312" s="26"/>
      <c r="I18312" s="26"/>
      <c r="K18312"/>
      <c r="L18312"/>
      <c r="M18312"/>
      <c r="N18312"/>
      <c r="O18312"/>
      <c r="P18312"/>
      <c r="S18312"/>
    </row>
    <row r="18313" spans="1:20" x14ac:dyDescent="0.3">
      <c r="A18313" s="25"/>
      <c r="B18313"/>
      <c r="C18313"/>
      <c r="D18313"/>
      <c r="E18313"/>
      <c r="F18313"/>
      <c r="G18313"/>
      <c r="H18313" s="26"/>
      <c r="I18313" s="26"/>
      <c r="K18313"/>
      <c r="L18313"/>
      <c r="M18313"/>
      <c r="N18313"/>
      <c r="O18313"/>
      <c r="P18313"/>
      <c r="S18313"/>
    </row>
    <row r="18314" spans="1:20" x14ac:dyDescent="0.3">
      <c r="A18314" s="25"/>
      <c r="B18314"/>
      <c r="C18314"/>
      <c r="D18314"/>
      <c r="E18314"/>
      <c r="F18314"/>
      <c r="G18314"/>
      <c r="H18314"/>
      <c r="I18314"/>
      <c r="K18314"/>
      <c r="L18314"/>
      <c r="M18314"/>
      <c r="N18314"/>
      <c r="O18314"/>
      <c r="P18314"/>
      <c r="S18314"/>
    </row>
    <row r="18315" spans="1:20" x14ac:dyDescent="0.3">
      <c r="A18315" s="25"/>
      <c r="B18315"/>
      <c r="C18315"/>
      <c r="D18315"/>
      <c r="E18315"/>
      <c r="F18315"/>
      <c r="G18315"/>
      <c r="H18315"/>
      <c r="I18315"/>
      <c r="K18315"/>
      <c r="L18315"/>
      <c r="M18315"/>
      <c r="N18315"/>
      <c r="O18315"/>
      <c r="P18315"/>
      <c r="S18315"/>
    </row>
    <row r="18316" spans="1:20" x14ac:dyDescent="0.3">
      <c r="A18316" s="25"/>
      <c r="B18316"/>
      <c r="C18316"/>
      <c r="D18316"/>
      <c r="E18316"/>
      <c r="F18316"/>
      <c r="G18316"/>
      <c r="H18316" s="26"/>
      <c r="I18316" s="26"/>
      <c r="K18316"/>
      <c r="L18316"/>
      <c r="M18316"/>
      <c r="N18316"/>
      <c r="O18316"/>
      <c r="P18316"/>
      <c r="S18316"/>
    </row>
    <row r="18317" spans="1:20" x14ac:dyDescent="0.3">
      <c r="A18317" s="25"/>
      <c r="B18317"/>
      <c r="C18317"/>
      <c r="D18317"/>
      <c r="E18317"/>
      <c r="F18317"/>
      <c r="G18317"/>
      <c r="H18317" s="26"/>
      <c r="I18317" s="26"/>
      <c r="K18317"/>
      <c r="L18317"/>
      <c r="M18317"/>
      <c r="N18317"/>
      <c r="O18317"/>
      <c r="P18317"/>
      <c r="S18317"/>
      <c r="T18317" s="7"/>
    </row>
    <row r="18318" spans="1:20" x14ac:dyDescent="0.3">
      <c r="A18318" s="25"/>
      <c r="B18318"/>
      <c r="C18318"/>
      <c r="D18318"/>
      <c r="E18318"/>
      <c r="F18318"/>
      <c r="G18318"/>
      <c r="H18318"/>
      <c r="I18318" s="26"/>
      <c r="K18318"/>
      <c r="L18318"/>
      <c r="M18318"/>
      <c r="N18318"/>
      <c r="O18318"/>
      <c r="P18318"/>
      <c r="S18318"/>
    </row>
    <row r="18319" spans="1:20" x14ac:dyDescent="0.3">
      <c r="A18319" s="25"/>
      <c r="B18319"/>
      <c r="C18319"/>
      <c r="D18319"/>
      <c r="E18319"/>
      <c r="F18319"/>
      <c r="G18319"/>
      <c r="H18319" s="14"/>
      <c r="I18319" s="26"/>
      <c r="K18319"/>
      <c r="L18319"/>
      <c r="M18319"/>
      <c r="N18319"/>
      <c r="O18319"/>
      <c r="P18319"/>
      <c r="S18319"/>
      <c r="T18319" s="7"/>
    </row>
    <row r="18320" spans="1:20" x14ac:dyDescent="0.3">
      <c r="A18320" s="25"/>
      <c r="B18320"/>
      <c r="C18320"/>
      <c r="D18320"/>
      <c r="E18320"/>
      <c r="F18320"/>
      <c r="G18320"/>
      <c r="H18320"/>
      <c r="I18320"/>
      <c r="K18320"/>
      <c r="L18320"/>
      <c r="M18320"/>
      <c r="N18320"/>
      <c r="O18320"/>
      <c r="P18320"/>
      <c r="S18320"/>
    </row>
    <row r="18321" spans="1:20" x14ac:dyDescent="0.3">
      <c r="A18321" s="25"/>
      <c r="B18321"/>
      <c r="C18321"/>
      <c r="D18321"/>
      <c r="E18321"/>
      <c r="F18321"/>
      <c r="G18321"/>
      <c r="H18321"/>
      <c r="I18321"/>
      <c r="K18321"/>
      <c r="L18321"/>
      <c r="M18321"/>
      <c r="N18321"/>
      <c r="O18321"/>
      <c r="P18321"/>
      <c r="S18321"/>
    </row>
    <row r="18322" spans="1:20" x14ac:dyDescent="0.3">
      <c r="A18322" s="25"/>
      <c r="B18322"/>
      <c r="C18322"/>
      <c r="D18322"/>
      <c r="E18322"/>
      <c r="F18322"/>
      <c r="G18322"/>
      <c r="H18322"/>
      <c r="I18322"/>
      <c r="K18322"/>
      <c r="L18322"/>
      <c r="M18322"/>
      <c r="N18322"/>
      <c r="O18322"/>
      <c r="P18322"/>
      <c r="S18322"/>
    </row>
    <row r="18323" spans="1:20" x14ac:dyDescent="0.3">
      <c r="A18323" s="25"/>
      <c r="B18323"/>
      <c r="C18323"/>
      <c r="D18323"/>
      <c r="E18323"/>
      <c r="F18323"/>
      <c r="G18323"/>
      <c r="H18323"/>
      <c r="I18323"/>
      <c r="K18323"/>
      <c r="L18323"/>
      <c r="M18323"/>
      <c r="N18323"/>
      <c r="O18323"/>
      <c r="P18323"/>
      <c r="S18323"/>
    </row>
    <row r="18324" spans="1:20" x14ac:dyDescent="0.3">
      <c r="A18324" s="25"/>
      <c r="B18324"/>
      <c r="C18324"/>
      <c r="D18324"/>
      <c r="E18324"/>
      <c r="F18324"/>
      <c r="G18324"/>
      <c r="H18324"/>
      <c r="I18324"/>
      <c r="K18324"/>
      <c r="L18324"/>
      <c r="M18324"/>
      <c r="N18324"/>
      <c r="O18324"/>
      <c r="P18324"/>
      <c r="S18324"/>
    </row>
    <row r="18325" spans="1:20" x14ac:dyDescent="0.3">
      <c r="A18325" s="25"/>
      <c r="B18325"/>
      <c r="C18325"/>
      <c r="D18325"/>
      <c r="E18325"/>
      <c r="F18325"/>
      <c r="G18325"/>
      <c r="H18325"/>
      <c r="I18325"/>
      <c r="K18325"/>
      <c r="L18325"/>
      <c r="M18325"/>
      <c r="N18325"/>
      <c r="O18325"/>
      <c r="P18325"/>
      <c r="S18325"/>
    </row>
    <row r="18326" spans="1:20" x14ac:dyDescent="0.3">
      <c r="A18326" s="25"/>
      <c r="B18326"/>
      <c r="C18326"/>
      <c r="D18326"/>
      <c r="E18326"/>
      <c r="F18326"/>
      <c r="G18326"/>
      <c r="H18326"/>
      <c r="I18326"/>
      <c r="K18326"/>
      <c r="L18326"/>
      <c r="M18326"/>
      <c r="N18326"/>
      <c r="O18326"/>
      <c r="P18326"/>
      <c r="S18326"/>
    </row>
    <row r="18327" spans="1:20" x14ac:dyDescent="0.3">
      <c r="A18327" s="25"/>
      <c r="B18327"/>
      <c r="C18327"/>
      <c r="D18327"/>
      <c r="E18327"/>
      <c r="F18327"/>
      <c r="G18327"/>
      <c r="H18327"/>
      <c r="I18327"/>
      <c r="K18327"/>
      <c r="L18327"/>
      <c r="M18327"/>
      <c r="N18327"/>
      <c r="O18327"/>
      <c r="P18327"/>
      <c r="S18327"/>
    </row>
    <row r="18328" spans="1:20" x14ac:dyDescent="0.3">
      <c r="A18328" s="25"/>
      <c r="B18328"/>
      <c r="C18328"/>
      <c r="D18328"/>
      <c r="E18328"/>
      <c r="F18328"/>
      <c r="G18328"/>
      <c r="H18328" s="14"/>
      <c r="I18328" s="14"/>
      <c r="K18328"/>
      <c r="L18328"/>
      <c r="M18328"/>
      <c r="N18328"/>
      <c r="O18328"/>
      <c r="P18328"/>
      <c r="S18328"/>
      <c r="T18328" s="7"/>
    </row>
    <row r="18329" spans="1:20" x14ac:dyDescent="0.3">
      <c r="A18329" s="25"/>
      <c r="B18329"/>
      <c r="C18329"/>
      <c r="D18329"/>
      <c r="E18329"/>
      <c r="F18329"/>
      <c r="G18329"/>
      <c r="H18329"/>
      <c r="I18329"/>
      <c r="K18329"/>
      <c r="L18329"/>
      <c r="M18329"/>
      <c r="N18329"/>
      <c r="O18329"/>
      <c r="P18329"/>
      <c r="S18329"/>
    </row>
    <row r="18330" spans="1:20" x14ac:dyDescent="0.3">
      <c r="A18330" s="25"/>
      <c r="B18330"/>
      <c r="C18330"/>
      <c r="D18330"/>
      <c r="E18330"/>
      <c r="F18330"/>
      <c r="G18330"/>
      <c r="H18330" s="14"/>
      <c r="I18330" s="14"/>
      <c r="K18330"/>
      <c r="L18330"/>
      <c r="M18330"/>
      <c r="N18330"/>
      <c r="O18330"/>
      <c r="P18330"/>
      <c r="S18330"/>
      <c r="T18330" s="7"/>
    </row>
    <row r="18331" spans="1:20" x14ac:dyDescent="0.3">
      <c r="A18331" s="25"/>
      <c r="B18331"/>
      <c r="C18331"/>
      <c r="D18331"/>
      <c r="E18331"/>
      <c r="F18331"/>
      <c r="G18331"/>
      <c r="H18331"/>
      <c r="I18331"/>
      <c r="K18331"/>
      <c r="L18331"/>
      <c r="M18331"/>
      <c r="N18331"/>
      <c r="O18331"/>
      <c r="P18331"/>
      <c r="S18331"/>
    </row>
    <row r="18332" spans="1:20" x14ac:dyDescent="0.3">
      <c r="A18332" s="25"/>
      <c r="B18332"/>
      <c r="C18332"/>
      <c r="D18332"/>
      <c r="E18332"/>
      <c r="F18332"/>
      <c r="G18332"/>
      <c r="H18332"/>
      <c r="I18332"/>
      <c r="K18332"/>
      <c r="L18332"/>
      <c r="M18332"/>
      <c r="N18332"/>
      <c r="O18332"/>
      <c r="P18332"/>
      <c r="S18332"/>
    </row>
    <row r="18333" spans="1:20" x14ac:dyDescent="0.3">
      <c r="A18333" s="25"/>
      <c r="B18333"/>
      <c r="C18333"/>
      <c r="D18333"/>
      <c r="E18333"/>
      <c r="F18333"/>
      <c r="G18333"/>
      <c r="H18333" s="14"/>
      <c r="I18333" s="14"/>
      <c r="K18333"/>
      <c r="L18333"/>
      <c r="M18333"/>
      <c r="N18333"/>
      <c r="O18333"/>
      <c r="P18333"/>
      <c r="S18333"/>
      <c r="T18333" s="7"/>
    </row>
    <row r="18334" spans="1:20" x14ac:dyDescent="0.3">
      <c r="A18334" s="25"/>
      <c r="B18334"/>
      <c r="C18334"/>
      <c r="D18334"/>
      <c r="E18334"/>
      <c r="F18334"/>
      <c r="G18334"/>
      <c r="H18334" s="14"/>
      <c r="I18334" s="14"/>
      <c r="K18334"/>
      <c r="L18334"/>
      <c r="M18334"/>
      <c r="N18334"/>
      <c r="O18334"/>
      <c r="P18334"/>
      <c r="S18334"/>
      <c r="T18334" s="7"/>
    </row>
    <row r="18335" spans="1:20" x14ac:dyDescent="0.3">
      <c r="A18335" s="25"/>
      <c r="B18335"/>
      <c r="C18335"/>
      <c r="D18335"/>
      <c r="E18335"/>
      <c r="F18335"/>
      <c r="G18335"/>
      <c r="H18335"/>
      <c r="I18335"/>
      <c r="K18335"/>
      <c r="L18335"/>
      <c r="M18335"/>
      <c r="N18335"/>
      <c r="O18335"/>
      <c r="P18335"/>
      <c r="S18335"/>
    </row>
    <row r="18336" spans="1:20" x14ac:dyDescent="0.3">
      <c r="A18336" s="25"/>
      <c r="B18336"/>
      <c r="C18336"/>
      <c r="D18336"/>
      <c r="E18336"/>
      <c r="F18336"/>
      <c r="G18336"/>
      <c r="H18336" s="26"/>
      <c r="I18336" s="26"/>
      <c r="K18336"/>
      <c r="L18336"/>
      <c r="M18336"/>
      <c r="N18336"/>
      <c r="O18336"/>
      <c r="P18336"/>
      <c r="S18336"/>
    </row>
    <row r="18337" spans="1:19" x14ac:dyDescent="0.3">
      <c r="A18337" s="25"/>
      <c r="B18337"/>
      <c r="C18337"/>
      <c r="D18337"/>
      <c r="E18337"/>
      <c r="F18337"/>
      <c r="G18337"/>
      <c r="H18337" s="26"/>
      <c r="I18337" s="26"/>
      <c r="K18337"/>
      <c r="L18337"/>
      <c r="M18337"/>
      <c r="N18337"/>
      <c r="O18337"/>
      <c r="P18337"/>
      <c r="S18337"/>
    </row>
    <row r="18338" spans="1:19" x14ac:dyDescent="0.3">
      <c r="A18338" s="25"/>
      <c r="B18338"/>
      <c r="C18338"/>
      <c r="D18338"/>
      <c r="E18338"/>
      <c r="F18338"/>
      <c r="G18338"/>
      <c r="H18338" s="26"/>
      <c r="I18338" s="26"/>
      <c r="K18338"/>
      <c r="L18338"/>
      <c r="M18338"/>
      <c r="N18338"/>
      <c r="O18338"/>
      <c r="P18338"/>
      <c r="S18338"/>
    </row>
    <row r="18339" spans="1:19" x14ac:dyDescent="0.3">
      <c r="A18339" s="25"/>
      <c r="B18339"/>
      <c r="C18339"/>
      <c r="D18339"/>
      <c r="E18339"/>
      <c r="F18339"/>
      <c r="G18339"/>
      <c r="H18339"/>
      <c r="I18339"/>
      <c r="K18339"/>
      <c r="L18339"/>
      <c r="M18339"/>
      <c r="N18339"/>
      <c r="O18339"/>
      <c r="P18339"/>
      <c r="S18339"/>
    </row>
    <row r="18340" spans="1:19" x14ac:dyDescent="0.3">
      <c r="A18340" s="25"/>
      <c r="B18340"/>
      <c r="C18340"/>
      <c r="D18340"/>
      <c r="E18340"/>
      <c r="F18340"/>
      <c r="G18340"/>
      <c r="H18340"/>
      <c r="I18340"/>
      <c r="K18340"/>
      <c r="L18340"/>
      <c r="M18340"/>
      <c r="N18340"/>
      <c r="O18340"/>
      <c r="P18340"/>
      <c r="S18340"/>
    </row>
    <row r="18341" spans="1:19" x14ac:dyDescent="0.3">
      <c r="A18341" s="25"/>
      <c r="B18341"/>
      <c r="C18341"/>
      <c r="D18341"/>
      <c r="E18341"/>
      <c r="F18341"/>
      <c r="G18341"/>
      <c r="H18341"/>
      <c r="I18341"/>
      <c r="K18341"/>
      <c r="L18341"/>
      <c r="M18341"/>
      <c r="N18341"/>
      <c r="O18341"/>
      <c r="P18341"/>
      <c r="S18341"/>
    </row>
    <row r="18342" spans="1:19" x14ac:dyDescent="0.3">
      <c r="A18342" s="25"/>
      <c r="B18342"/>
      <c r="C18342"/>
      <c r="D18342"/>
      <c r="E18342"/>
      <c r="F18342"/>
      <c r="G18342"/>
      <c r="H18342"/>
      <c r="I18342"/>
      <c r="K18342"/>
      <c r="L18342"/>
      <c r="M18342"/>
      <c r="N18342"/>
      <c r="O18342"/>
      <c r="P18342"/>
      <c r="S18342"/>
    </row>
    <row r="18343" spans="1:19" x14ac:dyDescent="0.3">
      <c r="A18343" s="25"/>
      <c r="B18343"/>
      <c r="C18343"/>
      <c r="D18343"/>
      <c r="E18343"/>
      <c r="F18343"/>
      <c r="G18343"/>
      <c r="H18343"/>
      <c r="I18343"/>
      <c r="K18343"/>
      <c r="L18343"/>
      <c r="M18343"/>
      <c r="N18343"/>
      <c r="O18343"/>
      <c r="P18343"/>
      <c r="S18343"/>
    </row>
    <row r="18344" spans="1:19" x14ac:dyDescent="0.3">
      <c r="A18344" s="25"/>
      <c r="B18344"/>
      <c r="C18344"/>
      <c r="D18344"/>
      <c r="E18344"/>
      <c r="F18344"/>
      <c r="G18344"/>
      <c r="H18344"/>
      <c r="I18344"/>
      <c r="K18344"/>
      <c r="L18344"/>
      <c r="M18344"/>
      <c r="N18344"/>
      <c r="O18344"/>
      <c r="P18344"/>
      <c r="S18344"/>
    </row>
    <row r="18345" spans="1:19" x14ac:dyDescent="0.3">
      <c r="A18345" s="25"/>
      <c r="B18345"/>
      <c r="C18345"/>
      <c r="D18345"/>
      <c r="E18345"/>
      <c r="F18345"/>
      <c r="G18345"/>
      <c r="H18345" s="26"/>
      <c r="I18345" s="26"/>
      <c r="K18345"/>
      <c r="L18345"/>
      <c r="M18345"/>
      <c r="N18345"/>
      <c r="O18345"/>
      <c r="P18345"/>
      <c r="S18345"/>
    </row>
    <row r="18346" spans="1:19" x14ac:dyDescent="0.3">
      <c r="A18346" s="25"/>
      <c r="B18346"/>
      <c r="C18346"/>
      <c r="D18346"/>
      <c r="E18346"/>
      <c r="F18346"/>
      <c r="G18346"/>
      <c r="H18346" s="26"/>
      <c r="I18346" s="26"/>
      <c r="K18346"/>
      <c r="L18346"/>
      <c r="M18346"/>
      <c r="N18346"/>
      <c r="O18346"/>
      <c r="P18346"/>
      <c r="S18346"/>
    </row>
    <row r="18347" spans="1:19" x14ac:dyDescent="0.3">
      <c r="A18347" s="25"/>
      <c r="B18347"/>
      <c r="C18347"/>
      <c r="D18347"/>
      <c r="E18347"/>
      <c r="F18347"/>
      <c r="G18347"/>
      <c r="H18347" s="26"/>
      <c r="I18347" s="26"/>
      <c r="K18347"/>
      <c r="L18347"/>
      <c r="M18347"/>
      <c r="N18347"/>
      <c r="O18347"/>
      <c r="P18347"/>
      <c r="S18347"/>
    </row>
    <row r="18348" spans="1:19" x14ac:dyDescent="0.3">
      <c r="A18348" s="25"/>
      <c r="B18348"/>
      <c r="C18348"/>
      <c r="D18348"/>
      <c r="E18348"/>
      <c r="F18348"/>
      <c r="G18348"/>
      <c r="H18348" s="26"/>
      <c r="I18348" s="26"/>
      <c r="K18348"/>
      <c r="L18348"/>
      <c r="M18348"/>
      <c r="N18348"/>
      <c r="O18348"/>
      <c r="P18348"/>
      <c r="S18348"/>
    </row>
    <row r="18349" spans="1:19" x14ac:dyDescent="0.3">
      <c r="A18349" s="25"/>
      <c r="B18349"/>
      <c r="C18349"/>
      <c r="D18349"/>
      <c r="E18349"/>
      <c r="F18349"/>
      <c r="G18349"/>
      <c r="H18349" s="26"/>
      <c r="I18349" s="26"/>
      <c r="K18349"/>
      <c r="L18349"/>
      <c r="M18349"/>
      <c r="N18349"/>
      <c r="O18349"/>
      <c r="P18349"/>
      <c r="S18349"/>
    </row>
    <row r="18350" spans="1:19" x14ac:dyDescent="0.3">
      <c r="A18350" s="25"/>
      <c r="B18350"/>
      <c r="C18350"/>
      <c r="D18350"/>
      <c r="E18350"/>
      <c r="F18350"/>
      <c r="G18350"/>
      <c r="H18350" s="26"/>
      <c r="I18350" s="26"/>
      <c r="K18350"/>
      <c r="L18350"/>
      <c r="M18350"/>
      <c r="N18350"/>
      <c r="O18350"/>
      <c r="P18350"/>
      <c r="S18350"/>
    </row>
    <row r="18351" spans="1:19" x14ac:dyDescent="0.3">
      <c r="A18351" s="25"/>
      <c r="B18351"/>
      <c r="C18351"/>
      <c r="D18351"/>
      <c r="E18351"/>
      <c r="F18351"/>
      <c r="G18351"/>
      <c r="H18351" s="26"/>
      <c r="I18351" s="26"/>
      <c r="K18351"/>
      <c r="L18351"/>
      <c r="M18351"/>
      <c r="N18351"/>
      <c r="O18351"/>
      <c r="P18351"/>
      <c r="S18351"/>
    </row>
    <row r="18352" spans="1:19" x14ac:dyDescent="0.3">
      <c r="A18352" s="25"/>
      <c r="B18352"/>
      <c r="C18352"/>
      <c r="D18352"/>
      <c r="E18352"/>
      <c r="F18352"/>
      <c r="G18352"/>
      <c r="H18352" s="26"/>
      <c r="I18352" s="26"/>
      <c r="K18352"/>
      <c r="L18352"/>
      <c r="M18352"/>
      <c r="N18352"/>
      <c r="O18352"/>
      <c r="P18352"/>
      <c r="S18352"/>
    </row>
    <row r="18353" spans="1:20" x14ac:dyDescent="0.3">
      <c r="A18353" s="25"/>
      <c r="B18353"/>
      <c r="C18353"/>
      <c r="D18353"/>
      <c r="E18353"/>
      <c r="F18353"/>
      <c r="G18353"/>
      <c r="H18353" s="26"/>
      <c r="I18353" s="26"/>
      <c r="K18353"/>
      <c r="L18353"/>
      <c r="M18353"/>
      <c r="N18353"/>
      <c r="O18353"/>
      <c r="P18353"/>
      <c r="S18353"/>
    </row>
    <row r="18354" spans="1:20" x14ac:dyDescent="0.3">
      <c r="A18354" s="25"/>
      <c r="B18354"/>
      <c r="C18354"/>
      <c r="D18354"/>
      <c r="E18354"/>
      <c r="F18354"/>
      <c r="G18354"/>
      <c r="H18354" s="26"/>
      <c r="I18354" s="26"/>
      <c r="K18354"/>
      <c r="L18354"/>
      <c r="M18354"/>
      <c r="N18354"/>
      <c r="O18354"/>
      <c r="P18354"/>
      <c r="S18354"/>
    </row>
    <row r="18355" spans="1:20" x14ac:dyDescent="0.3">
      <c r="A18355" s="25"/>
      <c r="B18355"/>
      <c r="C18355"/>
      <c r="D18355"/>
      <c r="E18355"/>
      <c r="F18355"/>
      <c r="G18355"/>
      <c r="H18355" s="26"/>
      <c r="I18355" s="26"/>
      <c r="K18355"/>
      <c r="L18355"/>
      <c r="M18355"/>
      <c r="N18355"/>
      <c r="O18355"/>
      <c r="P18355"/>
      <c r="S18355"/>
    </row>
    <row r="18356" spans="1:20" x14ac:dyDescent="0.3">
      <c r="A18356" s="25"/>
      <c r="B18356"/>
      <c r="C18356"/>
      <c r="D18356"/>
      <c r="E18356"/>
      <c r="F18356"/>
      <c r="G18356"/>
      <c r="H18356" s="26"/>
      <c r="I18356" s="26"/>
      <c r="K18356"/>
      <c r="L18356"/>
      <c r="M18356"/>
      <c r="N18356"/>
      <c r="O18356"/>
      <c r="P18356"/>
      <c r="S18356"/>
    </row>
    <row r="18357" spans="1:20" x14ac:dyDescent="0.3">
      <c r="A18357" s="25"/>
      <c r="B18357"/>
      <c r="C18357"/>
      <c r="D18357"/>
      <c r="E18357"/>
      <c r="F18357"/>
      <c r="G18357"/>
      <c r="H18357"/>
      <c r="I18357"/>
      <c r="K18357"/>
      <c r="L18357"/>
      <c r="M18357"/>
      <c r="N18357"/>
      <c r="O18357"/>
      <c r="P18357"/>
      <c r="S18357"/>
    </row>
    <row r="18358" spans="1:20" x14ac:dyDescent="0.3">
      <c r="A18358" s="25"/>
      <c r="B18358"/>
      <c r="C18358"/>
      <c r="D18358"/>
      <c r="E18358"/>
      <c r="F18358"/>
      <c r="G18358"/>
      <c r="H18358"/>
      <c r="I18358"/>
      <c r="K18358"/>
      <c r="L18358"/>
      <c r="M18358"/>
      <c r="N18358"/>
      <c r="O18358"/>
      <c r="P18358"/>
      <c r="S18358"/>
    </row>
    <row r="18359" spans="1:20" x14ac:dyDescent="0.3">
      <c r="A18359" s="25"/>
      <c r="B18359"/>
      <c r="C18359"/>
      <c r="D18359"/>
      <c r="E18359"/>
      <c r="F18359"/>
      <c r="G18359"/>
      <c r="H18359"/>
      <c r="I18359"/>
      <c r="K18359"/>
      <c r="L18359"/>
      <c r="M18359"/>
      <c r="N18359"/>
      <c r="O18359"/>
      <c r="P18359"/>
      <c r="S18359"/>
    </row>
    <row r="18360" spans="1:20" x14ac:dyDescent="0.3">
      <c r="A18360" s="25"/>
      <c r="B18360"/>
      <c r="C18360"/>
      <c r="D18360"/>
      <c r="E18360"/>
      <c r="F18360"/>
      <c r="G18360"/>
      <c r="H18360" s="14"/>
      <c r="I18360" s="14"/>
      <c r="K18360"/>
      <c r="L18360"/>
      <c r="M18360"/>
      <c r="N18360"/>
      <c r="O18360"/>
      <c r="P18360"/>
      <c r="S18360"/>
      <c r="T18360" s="7"/>
    </row>
    <row r="18361" spans="1:20" x14ac:dyDescent="0.3">
      <c r="A18361" s="25"/>
      <c r="B18361"/>
      <c r="C18361"/>
      <c r="D18361"/>
      <c r="E18361"/>
      <c r="F18361"/>
      <c r="G18361"/>
      <c r="H18361" s="14"/>
      <c r="I18361" s="14"/>
      <c r="K18361"/>
      <c r="L18361"/>
      <c r="M18361"/>
      <c r="N18361"/>
      <c r="O18361"/>
      <c r="P18361"/>
      <c r="S18361"/>
      <c r="T18361" s="7"/>
    </row>
    <row r="18362" spans="1:20" x14ac:dyDescent="0.3">
      <c r="A18362" s="25"/>
      <c r="B18362"/>
      <c r="C18362"/>
      <c r="D18362"/>
      <c r="E18362"/>
      <c r="F18362"/>
      <c r="G18362"/>
      <c r="H18362"/>
      <c r="I18362"/>
      <c r="K18362"/>
      <c r="L18362"/>
      <c r="M18362"/>
      <c r="N18362"/>
      <c r="O18362"/>
      <c r="P18362"/>
      <c r="S18362"/>
    </row>
    <row r="18363" spans="1:20" x14ac:dyDescent="0.3">
      <c r="A18363" s="25"/>
      <c r="B18363"/>
      <c r="C18363"/>
      <c r="D18363"/>
      <c r="E18363"/>
      <c r="F18363"/>
      <c r="G18363"/>
      <c r="H18363"/>
      <c r="I18363"/>
      <c r="K18363"/>
      <c r="L18363"/>
      <c r="M18363"/>
      <c r="N18363"/>
      <c r="O18363"/>
      <c r="P18363"/>
      <c r="S18363"/>
    </row>
    <row r="18364" spans="1:20" x14ac:dyDescent="0.3">
      <c r="A18364" s="25"/>
      <c r="B18364"/>
      <c r="C18364"/>
      <c r="D18364"/>
      <c r="E18364"/>
      <c r="F18364"/>
      <c r="G18364"/>
      <c r="H18364"/>
      <c r="I18364" s="14"/>
      <c r="K18364"/>
      <c r="L18364"/>
      <c r="M18364"/>
      <c r="N18364"/>
      <c r="O18364"/>
      <c r="P18364"/>
      <c r="S18364"/>
    </row>
    <row r="18365" spans="1:20" x14ac:dyDescent="0.3">
      <c r="A18365" s="25"/>
      <c r="B18365"/>
      <c r="C18365"/>
      <c r="D18365"/>
      <c r="E18365"/>
      <c r="F18365"/>
      <c r="G18365"/>
      <c r="H18365"/>
      <c r="I18365"/>
      <c r="K18365"/>
      <c r="L18365"/>
      <c r="M18365"/>
      <c r="N18365"/>
      <c r="O18365"/>
      <c r="P18365"/>
      <c r="S18365"/>
    </row>
    <row r="18366" spans="1:20" x14ac:dyDescent="0.3">
      <c r="A18366" s="25"/>
      <c r="B18366"/>
      <c r="C18366"/>
      <c r="D18366"/>
      <c r="E18366"/>
      <c r="F18366"/>
      <c r="G18366"/>
      <c r="H18366"/>
      <c r="I18366"/>
      <c r="K18366"/>
      <c r="L18366"/>
      <c r="M18366"/>
      <c r="N18366"/>
      <c r="O18366"/>
      <c r="P18366"/>
      <c r="S18366"/>
    </row>
    <row r="18367" spans="1:20" x14ac:dyDescent="0.3">
      <c r="A18367" s="25"/>
      <c r="B18367"/>
      <c r="C18367"/>
      <c r="D18367"/>
      <c r="E18367"/>
      <c r="F18367"/>
      <c r="G18367"/>
      <c r="H18367"/>
      <c r="I18367"/>
      <c r="K18367"/>
      <c r="L18367"/>
      <c r="M18367"/>
      <c r="N18367"/>
      <c r="O18367"/>
      <c r="P18367"/>
      <c r="S18367"/>
    </row>
    <row r="18368" spans="1:20" x14ac:dyDescent="0.3">
      <c r="A18368" s="25"/>
      <c r="B18368"/>
      <c r="C18368"/>
      <c r="D18368"/>
      <c r="E18368"/>
      <c r="F18368"/>
      <c r="G18368"/>
      <c r="H18368"/>
      <c r="I18368"/>
      <c r="K18368"/>
      <c r="L18368"/>
      <c r="M18368"/>
      <c r="N18368"/>
      <c r="O18368"/>
      <c r="P18368"/>
      <c r="S18368"/>
    </row>
    <row r="18369" spans="1:20" x14ac:dyDescent="0.3">
      <c r="A18369" s="25"/>
      <c r="B18369"/>
      <c r="C18369"/>
      <c r="D18369"/>
      <c r="E18369"/>
      <c r="F18369"/>
      <c r="G18369"/>
      <c r="H18369"/>
      <c r="I18369"/>
      <c r="K18369"/>
      <c r="L18369"/>
      <c r="M18369"/>
      <c r="N18369"/>
      <c r="O18369"/>
      <c r="P18369"/>
      <c r="S18369"/>
    </row>
    <row r="18370" spans="1:20" x14ac:dyDescent="0.3">
      <c r="A18370" s="25"/>
      <c r="B18370"/>
      <c r="C18370"/>
      <c r="D18370"/>
      <c r="E18370"/>
      <c r="F18370"/>
      <c r="G18370"/>
      <c r="H18370" s="14"/>
      <c r="I18370" s="14"/>
      <c r="K18370"/>
      <c r="L18370"/>
      <c r="M18370"/>
      <c r="N18370"/>
      <c r="O18370"/>
      <c r="P18370"/>
      <c r="S18370"/>
      <c r="T18370" s="7"/>
    </row>
    <row r="18371" spans="1:20" x14ac:dyDescent="0.3">
      <c r="A18371" s="25"/>
      <c r="B18371"/>
      <c r="C18371"/>
      <c r="D18371"/>
      <c r="E18371"/>
      <c r="F18371"/>
      <c r="G18371"/>
      <c r="H18371"/>
      <c r="I18371"/>
      <c r="K18371"/>
      <c r="L18371"/>
      <c r="M18371"/>
      <c r="N18371"/>
      <c r="O18371"/>
      <c r="P18371"/>
      <c r="S18371"/>
    </row>
    <row r="18372" spans="1:20" x14ac:dyDescent="0.3">
      <c r="A18372" s="25"/>
      <c r="B18372"/>
      <c r="C18372"/>
      <c r="D18372"/>
      <c r="E18372"/>
      <c r="F18372"/>
      <c r="G18372"/>
      <c r="H18372" s="14"/>
      <c r="I18372" s="14"/>
      <c r="K18372"/>
      <c r="L18372"/>
      <c r="M18372"/>
      <c r="N18372"/>
      <c r="O18372"/>
      <c r="P18372"/>
      <c r="S18372"/>
      <c r="T18372" s="7"/>
    </row>
    <row r="18373" spans="1:20" x14ac:dyDescent="0.3">
      <c r="A18373" s="25"/>
      <c r="B18373"/>
      <c r="C18373"/>
      <c r="D18373"/>
      <c r="E18373"/>
      <c r="F18373"/>
      <c r="G18373"/>
      <c r="H18373"/>
      <c r="I18373"/>
      <c r="K18373"/>
      <c r="L18373"/>
      <c r="M18373"/>
      <c r="N18373"/>
      <c r="O18373"/>
      <c r="P18373"/>
      <c r="S18373"/>
    </row>
    <row r="18374" spans="1:20" x14ac:dyDescent="0.3">
      <c r="A18374" s="25"/>
      <c r="B18374"/>
      <c r="C18374"/>
      <c r="D18374"/>
      <c r="E18374"/>
      <c r="F18374"/>
      <c r="G18374"/>
      <c r="H18374" s="26"/>
      <c r="I18374" s="26"/>
      <c r="K18374"/>
      <c r="L18374"/>
      <c r="M18374"/>
      <c r="N18374"/>
      <c r="O18374"/>
      <c r="P18374"/>
      <c r="S18374"/>
    </row>
    <row r="18375" spans="1:20" x14ac:dyDescent="0.3">
      <c r="A18375" s="25"/>
      <c r="B18375"/>
      <c r="C18375"/>
      <c r="D18375"/>
      <c r="E18375"/>
      <c r="F18375"/>
      <c r="G18375"/>
      <c r="H18375" s="26"/>
      <c r="I18375" s="26"/>
      <c r="K18375"/>
      <c r="L18375"/>
      <c r="M18375"/>
      <c r="N18375"/>
      <c r="O18375"/>
      <c r="P18375"/>
      <c r="S18375"/>
    </row>
    <row r="18376" spans="1:20" x14ac:dyDescent="0.3">
      <c r="A18376" s="25"/>
      <c r="B18376"/>
      <c r="C18376"/>
      <c r="D18376"/>
      <c r="E18376"/>
      <c r="F18376"/>
      <c r="G18376"/>
      <c r="H18376" s="26"/>
      <c r="I18376" s="26"/>
      <c r="K18376"/>
      <c r="L18376"/>
      <c r="M18376"/>
      <c r="N18376"/>
      <c r="O18376"/>
      <c r="P18376"/>
      <c r="S18376"/>
    </row>
    <row r="18377" spans="1:20" x14ac:dyDescent="0.3">
      <c r="A18377" s="25"/>
      <c r="B18377"/>
      <c r="C18377"/>
      <c r="D18377"/>
      <c r="E18377"/>
      <c r="F18377"/>
      <c r="G18377"/>
      <c r="H18377" s="26"/>
      <c r="I18377" s="26"/>
      <c r="K18377"/>
      <c r="L18377"/>
      <c r="M18377"/>
      <c r="N18377"/>
      <c r="O18377"/>
      <c r="P18377"/>
      <c r="S18377"/>
      <c r="T18377" s="7"/>
    </row>
    <row r="18378" spans="1:20" x14ac:dyDescent="0.3">
      <c r="A18378" s="25"/>
      <c r="B18378"/>
      <c r="C18378"/>
      <c r="D18378"/>
      <c r="E18378"/>
      <c r="F18378"/>
      <c r="G18378"/>
      <c r="H18378" s="26"/>
      <c r="I18378" s="26"/>
      <c r="K18378"/>
      <c r="L18378"/>
      <c r="M18378"/>
      <c r="N18378"/>
      <c r="O18378"/>
      <c r="P18378"/>
      <c r="S18378"/>
    </row>
    <row r="18379" spans="1:20" x14ac:dyDescent="0.3">
      <c r="A18379" s="25"/>
      <c r="B18379"/>
      <c r="C18379"/>
      <c r="D18379"/>
      <c r="E18379"/>
      <c r="F18379"/>
      <c r="G18379"/>
      <c r="H18379" s="26"/>
      <c r="I18379" s="26"/>
      <c r="K18379"/>
      <c r="L18379"/>
      <c r="M18379"/>
      <c r="N18379"/>
      <c r="O18379"/>
      <c r="P18379"/>
      <c r="S18379"/>
    </row>
    <row r="18380" spans="1:20" x14ac:dyDescent="0.3">
      <c r="A18380" s="25"/>
      <c r="B18380"/>
      <c r="C18380"/>
      <c r="D18380"/>
      <c r="E18380"/>
      <c r="F18380"/>
      <c r="G18380"/>
      <c r="H18380" s="26"/>
      <c r="I18380" s="26"/>
      <c r="K18380"/>
      <c r="L18380"/>
      <c r="M18380"/>
      <c r="N18380"/>
      <c r="O18380"/>
      <c r="P18380"/>
      <c r="S18380"/>
    </row>
    <row r="18381" spans="1:20" x14ac:dyDescent="0.3">
      <c r="A18381" s="25"/>
      <c r="B18381"/>
      <c r="C18381"/>
      <c r="D18381"/>
      <c r="E18381"/>
      <c r="F18381"/>
      <c r="G18381"/>
      <c r="H18381" s="26"/>
      <c r="I18381" s="26"/>
      <c r="K18381"/>
      <c r="L18381"/>
      <c r="M18381"/>
      <c r="N18381"/>
      <c r="O18381"/>
      <c r="P18381"/>
      <c r="S18381"/>
    </row>
    <row r="18382" spans="1:20" x14ac:dyDescent="0.3">
      <c r="A18382" s="25"/>
      <c r="B18382"/>
      <c r="C18382"/>
      <c r="D18382"/>
      <c r="E18382"/>
      <c r="F18382"/>
      <c r="G18382"/>
      <c r="H18382" s="26"/>
      <c r="I18382" s="26"/>
      <c r="K18382"/>
      <c r="L18382"/>
      <c r="M18382"/>
      <c r="N18382"/>
      <c r="O18382"/>
      <c r="P18382"/>
      <c r="S18382"/>
    </row>
    <row r="18383" spans="1:20" x14ac:dyDescent="0.3">
      <c r="A18383" s="25"/>
      <c r="B18383"/>
      <c r="C18383"/>
      <c r="D18383"/>
      <c r="E18383"/>
      <c r="F18383"/>
      <c r="G18383"/>
      <c r="H18383" s="26"/>
      <c r="I18383" s="26"/>
      <c r="K18383"/>
      <c r="L18383"/>
      <c r="M18383"/>
      <c r="N18383"/>
      <c r="O18383"/>
      <c r="P18383"/>
      <c r="S18383"/>
    </row>
    <row r="18384" spans="1:20" x14ac:dyDescent="0.3">
      <c r="A18384" s="25"/>
      <c r="B18384"/>
      <c r="C18384"/>
      <c r="D18384"/>
      <c r="E18384"/>
      <c r="F18384"/>
      <c r="G18384"/>
      <c r="H18384" s="26"/>
      <c r="I18384" s="26"/>
      <c r="K18384"/>
      <c r="L18384"/>
      <c r="M18384"/>
      <c r="N18384"/>
      <c r="O18384"/>
      <c r="P18384"/>
      <c r="S18384"/>
    </row>
    <row r="18385" spans="1:20" x14ac:dyDescent="0.3">
      <c r="A18385" s="25"/>
      <c r="B18385"/>
      <c r="C18385"/>
      <c r="D18385"/>
      <c r="E18385"/>
      <c r="F18385"/>
      <c r="G18385"/>
      <c r="H18385" s="26"/>
      <c r="I18385" s="26"/>
      <c r="K18385"/>
      <c r="L18385"/>
      <c r="M18385"/>
      <c r="N18385"/>
      <c r="O18385"/>
      <c r="P18385"/>
      <c r="S18385"/>
    </row>
    <row r="18386" spans="1:20" x14ac:dyDescent="0.3">
      <c r="A18386" s="25"/>
      <c r="B18386"/>
      <c r="C18386"/>
      <c r="D18386"/>
      <c r="E18386"/>
      <c r="F18386"/>
      <c r="G18386"/>
      <c r="H18386" s="26"/>
      <c r="I18386" s="26"/>
      <c r="K18386"/>
      <c r="L18386"/>
      <c r="M18386"/>
      <c r="N18386"/>
      <c r="O18386"/>
      <c r="P18386"/>
      <c r="S18386"/>
    </row>
    <row r="18387" spans="1:20" x14ac:dyDescent="0.3">
      <c r="A18387" s="25"/>
      <c r="B18387"/>
      <c r="C18387"/>
      <c r="D18387"/>
      <c r="E18387"/>
      <c r="F18387"/>
      <c r="G18387"/>
      <c r="H18387" s="26"/>
      <c r="I18387" s="26"/>
      <c r="K18387"/>
      <c r="L18387"/>
      <c r="M18387"/>
      <c r="N18387"/>
      <c r="O18387"/>
      <c r="P18387"/>
      <c r="S18387"/>
    </row>
    <row r="18388" spans="1:20" x14ac:dyDescent="0.3">
      <c r="A18388" s="25"/>
      <c r="B18388"/>
      <c r="C18388"/>
      <c r="D18388"/>
      <c r="E18388"/>
      <c r="F18388"/>
      <c r="G18388"/>
      <c r="H18388" s="26"/>
      <c r="I18388" s="26"/>
      <c r="K18388"/>
      <c r="L18388"/>
      <c r="M18388"/>
      <c r="N18388"/>
      <c r="O18388"/>
      <c r="P18388"/>
      <c r="S18388"/>
      <c r="T18388" s="7"/>
    </row>
    <row r="18389" spans="1:20" x14ac:dyDescent="0.3">
      <c r="A18389" s="25"/>
      <c r="B18389"/>
      <c r="C18389"/>
      <c r="D18389"/>
      <c r="E18389"/>
      <c r="F18389"/>
      <c r="G18389"/>
      <c r="H18389"/>
      <c r="I18389"/>
      <c r="K18389"/>
      <c r="L18389"/>
      <c r="M18389"/>
      <c r="N18389"/>
      <c r="O18389"/>
      <c r="P18389"/>
      <c r="S18389"/>
    </row>
    <row r="18390" spans="1:20" x14ac:dyDescent="0.3">
      <c r="A18390" s="25"/>
      <c r="B18390"/>
      <c r="C18390"/>
      <c r="D18390"/>
      <c r="E18390"/>
      <c r="F18390"/>
      <c r="G18390"/>
      <c r="H18390"/>
      <c r="I18390"/>
      <c r="K18390"/>
      <c r="L18390"/>
      <c r="M18390"/>
      <c r="N18390"/>
      <c r="O18390"/>
      <c r="P18390"/>
      <c r="S18390"/>
    </row>
    <row r="18391" spans="1:20" x14ac:dyDescent="0.3">
      <c r="A18391" s="25"/>
      <c r="B18391"/>
      <c r="C18391"/>
      <c r="D18391"/>
      <c r="E18391"/>
      <c r="F18391"/>
      <c r="G18391"/>
      <c r="H18391"/>
      <c r="I18391"/>
      <c r="K18391"/>
      <c r="L18391"/>
      <c r="M18391"/>
      <c r="N18391"/>
      <c r="O18391"/>
      <c r="P18391"/>
      <c r="S18391"/>
    </row>
    <row r="18392" spans="1:20" x14ac:dyDescent="0.3">
      <c r="A18392" s="25"/>
      <c r="B18392"/>
      <c r="C18392"/>
      <c r="D18392"/>
      <c r="E18392"/>
      <c r="F18392"/>
      <c r="G18392"/>
      <c r="H18392"/>
      <c r="I18392"/>
      <c r="K18392"/>
      <c r="L18392"/>
      <c r="M18392"/>
      <c r="N18392"/>
      <c r="O18392"/>
      <c r="P18392"/>
      <c r="S18392"/>
    </row>
    <row r="18393" spans="1:20" x14ac:dyDescent="0.3">
      <c r="A18393" s="25"/>
      <c r="B18393"/>
      <c r="C18393"/>
      <c r="D18393"/>
      <c r="E18393"/>
      <c r="F18393"/>
      <c r="G18393"/>
      <c r="H18393"/>
      <c r="I18393"/>
      <c r="K18393"/>
      <c r="L18393"/>
      <c r="M18393"/>
      <c r="N18393"/>
      <c r="O18393"/>
      <c r="P18393"/>
      <c r="S18393"/>
    </row>
    <row r="18394" spans="1:20" x14ac:dyDescent="0.3">
      <c r="A18394" s="25"/>
      <c r="B18394"/>
      <c r="C18394"/>
      <c r="D18394"/>
      <c r="E18394"/>
      <c r="F18394"/>
      <c r="G18394"/>
      <c r="H18394"/>
      <c r="I18394"/>
      <c r="K18394"/>
      <c r="L18394"/>
      <c r="M18394"/>
      <c r="N18394"/>
      <c r="O18394"/>
      <c r="P18394"/>
      <c r="S18394"/>
    </row>
    <row r="18395" spans="1:20" x14ac:dyDescent="0.3">
      <c r="A18395" s="25"/>
      <c r="B18395"/>
      <c r="C18395"/>
      <c r="D18395"/>
      <c r="E18395"/>
      <c r="F18395"/>
      <c r="G18395"/>
      <c r="H18395" s="14"/>
      <c r="I18395" s="14"/>
      <c r="K18395"/>
      <c r="L18395"/>
      <c r="M18395"/>
      <c r="N18395"/>
      <c r="O18395"/>
      <c r="P18395"/>
      <c r="S18395"/>
    </row>
    <row r="18396" spans="1:20" x14ac:dyDescent="0.3">
      <c r="A18396" s="25"/>
      <c r="B18396"/>
      <c r="C18396"/>
      <c r="D18396"/>
      <c r="E18396"/>
      <c r="F18396"/>
      <c r="G18396"/>
      <c r="H18396" s="14"/>
      <c r="I18396" s="14"/>
      <c r="K18396"/>
      <c r="L18396"/>
      <c r="M18396"/>
      <c r="N18396"/>
      <c r="O18396"/>
      <c r="P18396"/>
      <c r="S18396"/>
    </row>
    <row r="18397" spans="1:20" x14ac:dyDescent="0.3">
      <c r="A18397" s="25"/>
      <c r="B18397"/>
      <c r="C18397"/>
      <c r="D18397"/>
      <c r="E18397"/>
      <c r="F18397"/>
      <c r="G18397"/>
      <c r="H18397" s="14"/>
      <c r="I18397" s="14"/>
      <c r="K18397"/>
      <c r="L18397"/>
      <c r="M18397"/>
      <c r="N18397"/>
      <c r="O18397"/>
      <c r="P18397"/>
      <c r="S18397"/>
    </row>
    <row r="18398" spans="1:20" x14ac:dyDescent="0.3">
      <c r="A18398" s="25"/>
      <c r="B18398"/>
      <c r="C18398"/>
      <c r="D18398"/>
      <c r="E18398"/>
      <c r="F18398"/>
      <c r="G18398"/>
      <c r="H18398" s="14"/>
      <c r="I18398" s="14"/>
      <c r="K18398"/>
      <c r="L18398"/>
      <c r="M18398"/>
      <c r="N18398"/>
      <c r="O18398"/>
      <c r="P18398"/>
      <c r="S18398"/>
    </row>
    <row r="18399" spans="1:20" x14ac:dyDescent="0.3">
      <c r="A18399" s="25"/>
      <c r="B18399"/>
      <c r="C18399"/>
      <c r="D18399"/>
      <c r="E18399"/>
      <c r="F18399"/>
      <c r="G18399"/>
      <c r="H18399" s="14"/>
      <c r="I18399" s="14"/>
      <c r="K18399"/>
      <c r="L18399"/>
      <c r="M18399"/>
      <c r="N18399"/>
      <c r="O18399"/>
      <c r="P18399"/>
      <c r="S18399"/>
    </row>
    <row r="18400" spans="1:20" x14ac:dyDescent="0.3">
      <c r="A18400" s="25"/>
      <c r="B18400"/>
      <c r="C18400"/>
      <c r="D18400"/>
      <c r="E18400"/>
      <c r="F18400"/>
      <c r="G18400"/>
      <c r="H18400" s="14"/>
      <c r="I18400" s="14"/>
      <c r="K18400"/>
      <c r="L18400"/>
      <c r="M18400"/>
      <c r="N18400"/>
      <c r="O18400"/>
      <c r="P18400"/>
      <c r="S18400"/>
    </row>
    <row r="18401" spans="1:20" x14ac:dyDescent="0.3">
      <c r="A18401" s="25"/>
      <c r="B18401"/>
      <c r="C18401"/>
      <c r="D18401"/>
      <c r="E18401"/>
      <c r="F18401"/>
      <c r="G18401"/>
      <c r="H18401" s="14"/>
      <c r="I18401" s="14"/>
      <c r="K18401"/>
      <c r="L18401"/>
      <c r="M18401"/>
      <c r="N18401"/>
      <c r="O18401"/>
      <c r="P18401"/>
      <c r="S18401"/>
    </row>
    <row r="18402" spans="1:20" x14ac:dyDescent="0.3">
      <c r="A18402" s="25"/>
      <c r="B18402"/>
      <c r="C18402"/>
      <c r="D18402"/>
      <c r="E18402"/>
      <c r="F18402"/>
      <c r="G18402"/>
      <c r="H18402" s="26"/>
      <c r="I18402" s="26"/>
      <c r="K18402"/>
      <c r="L18402"/>
      <c r="M18402"/>
      <c r="N18402"/>
      <c r="O18402"/>
      <c r="P18402"/>
      <c r="S18402"/>
    </row>
    <row r="18403" spans="1:20" x14ac:dyDescent="0.3">
      <c r="A18403" s="25"/>
      <c r="B18403"/>
      <c r="C18403"/>
      <c r="D18403"/>
      <c r="E18403"/>
      <c r="F18403"/>
      <c r="G18403"/>
      <c r="H18403" s="26"/>
      <c r="I18403" s="26"/>
      <c r="K18403"/>
      <c r="L18403"/>
      <c r="M18403"/>
      <c r="N18403"/>
      <c r="O18403"/>
      <c r="P18403"/>
      <c r="S18403"/>
      <c r="T18403" s="7"/>
    </row>
    <row r="18404" spans="1:20" x14ac:dyDescent="0.3">
      <c r="A18404" s="25"/>
      <c r="B18404"/>
      <c r="C18404"/>
      <c r="D18404"/>
      <c r="E18404"/>
      <c r="F18404"/>
      <c r="G18404"/>
      <c r="H18404" s="26"/>
      <c r="I18404" s="26"/>
      <c r="K18404"/>
      <c r="L18404"/>
      <c r="M18404"/>
      <c r="N18404"/>
      <c r="O18404"/>
      <c r="P18404"/>
      <c r="S18404"/>
    </row>
    <row r="18405" spans="1:20" x14ac:dyDescent="0.3">
      <c r="A18405" s="25"/>
      <c r="B18405"/>
      <c r="C18405"/>
      <c r="D18405"/>
      <c r="E18405"/>
      <c r="F18405"/>
      <c r="G18405"/>
      <c r="H18405" s="26"/>
      <c r="I18405" s="26"/>
      <c r="K18405"/>
      <c r="L18405"/>
      <c r="M18405"/>
      <c r="N18405"/>
      <c r="O18405"/>
      <c r="P18405"/>
      <c r="S18405"/>
    </row>
    <row r="18406" spans="1:20" x14ac:dyDescent="0.3">
      <c r="A18406" s="25"/>
      <c r="B18406"/>
      <c r="C18406"/>
      <c r="D18406"/>
      <c r="E18406"/>
      <c r="F18406"/>
      <c r="G18406"/>
      <c r="H18406"/>
      <c r="I18406"/>
      <c r="K18406"/>
      <c r="L18406"/>
      <c r="M18406"/>
      <c r="N18406"/>
      <c r="O18406"/>
      <c r="P18406"/>
      <c r="S18406"/>
    </row>
    <row r="18407" spans="1:20" x14ac:dyDescent="0.3">
      <c r="A18407" s="25"/>
      <c r="B18407"/>
      <c r="C18407"/>
      <c r="D18407"/>
      <c r="E18407"/>
      <c r="F18407"/>
      <c r="G18407"/>
      <c r="H18407"/>
      <c r="I18407"/>
      <c r="K18407"/>
      <c r="L18407"/>
      <c r="M18407"/>
      <c r="N18407"/>
      <c r="O18407"/>
      <c r="P18407"/>
      <c r="S18407"/>
    </row>
    <row r="18408" spans="1:20" x14ac:dyDescent="0.3">
      <c r="A18408" s="25"/>
      <c r="B18408"/>
      <c r="C18408"/>
      <c r="D18408"/>
      <c r="E18408"/>
      <c r="F18408"/>
      <c r="G18408"/>
      <c r="H18408"/>
      <c r="I18408" s="14"/>
      <c r="K18408"/>
      <c r="L18408"/>
      <c r="M18408"/>
      <c r="N18408"/>
      <c r="O18408"/>
      <c r="P18408"/>
      <c r="S18408"/>
    </row>
    <row r="18409" spans="1:20" x14ac:dyDescent="0.3">
      <c r="A18409" s="25"/>
      <c r="B18409"/>
      <c r="C18409"/>
      <c r="D18409"/>
      <c r="E18409"/>
      <c r="F18409"/>
      <c r="G18409"/>
      <c r="H18409" s="14"/>
      <c r="I18409" s="14"/>
      <c r="K18409"/>
      <c r="L18409"/>
      <c r="M18409"/>
      <c r="N18409"/>
      <c r="O18409"/>
      <c r="P18409"/>
      <c r="S18409"/>
    </row>
    <row r="18410" spans="1:20" x14ac:dyDescent="0.3">
      <c r="A18410" s="25"/>
      <c r="B18410"/>
      <c r="C18410"/>
      <c r="D18410"/>
      <c r="E18410"/>
      <c r="F18410"/>
      <c r="G18410"/>
      <c r="H18410" s="14"/>
      <c r="I18410" s="14"/>
      <c r="K18410"/>
      <c r="L18410"/>
      <c r="M18410"/>
      <c r="N18410"/>
      <c r="O18410"/>
      <c r="P18410"/>
      <c r="S18410"/>
    </row>
    <row r="18411" spans="1:20" x14ac:dyDescent="0.3">
      <c r="A18411" s="25"/>
      <c r="B18411"/>
      <c r="C18411"/>
      <c r="D18411"/>
      <c r="E18411"/>
      <c r="F18411"/>
      <c r="G18411"/>
      <c r="H18411" s="14"/>
      <c r="I18411" s="14"/>
      <c r="K18411"/>
      <c r="L18411"/>
      <c r="M18411"/>
      <c r="N18411"/>
      <c r="O18411"/>
      <c r="P18411"/>
      <c r="S18411"/>
    </row>
    <row r="18412" spans="1:20" x14ac:dyDescent="0.3">
      <c r="A18412" s="25"/>
      <c r="B18412"/>
      <c r="C18412"/>
      <c r="D18412"/>
      <c r="E18412"/>
      <c r="F18412"/>
      <c r="G18412"/>
      <c r="H18412" s="14"/>
      <c r="I18412" s="14"/>
      <c r="K18412"/>
      <c r="L18412"/>
      <c r="M18412"/>
      <c r="N18412"/>
      <c r="O18412"/>
      <c r="P18412"/>
      <c r="S18412"/>
    </row>
    <row r="18413" spans="1:20" x14ac:dyDescent="0.3">
      <c r="A18413" s="25"/>
      <c r="B18413"/>
      <c r="C18413"/>
      <c r="D18413"/>
      <c r="E18413"/>
      <c r="F18413"/>
      <c r="G18413"/>
      <c r="H18413" s="14"/>
      <c r="I18413" s="14"/>
      <c r="K18413"/>
      <c r="L18413"/>
      <c r="M18413"/>
      <c r="N18413"/>
      <c r="O18413"/>
      <c r="P18413"/>
      <c r="S18413"/>
    </row>
    <row r="18414" spans="1:20" x14ac:dyDescent="0.3">
      <c r="A18414" s="25"/>
      <c r="B18414"/>
      <c r="C18414"/>
      <c r="D18414"/>
      <c r="E18414"/>
      <c r="F18414"/>
      <c r="G18414"/>
      <c r="H18414" s="14"/>
      <c r="I18414" s="14"/>
      <c r="K18414"/>
      <c r="L18414"/>
      <c r="M18414"/>
      <c r="N18414"/>
      <c r="O18414"/>
      <c r="P18414"/>
      <c r="S18414"/>
    </row>
    <row r="18415" spans="1:20" x14ac:dyDescent="0.3">
      <c r="A18415" s="25"/>
      <c r="B18415"/>
      <c r="C18415"/>
      <c r="D18415"/>
      <c r="E18415"/>
      <c r="F18415"/>
      <c r="G18415"/>
      <c r="H18415" s="14"/>
      <c r="I18415" s="14"/>
      <c r="K18415"/>
      <c r="L18415"/>
      <c r="M18415"/>
      <c r="N18415"/>
      <c r="O18415"/>
      <c r="P18415"/>
      <c r="S18415"/>
    </row>
    <row r="18416" spans="1:20" x14ac:dyDescent="0.3">
      <c r="A18416" s="25"/>
      <c r="B18416"/>
      <c r="C18416"/>
      <c r="D18416"/>
      <c r="E18416"/>
      <c r="F18416"/>
      <c r="G18416"/>
      <c r="H18416" s="14"/>
      <c r="I18416"/>
      <c r="K18416"/>
      <c r="L18416"/>
      <c r="M18416"/>
      <c r="N18416"/>
      <c r="O18416"/>
      <c r="P18416"/>
      <c r="S18416"/>
    </row>
    <row r="18417" spans="1:19" x14ac:dyDescent="0.3">
      <c r="A18417" s="25"/>
      <c r="B18417"/>
      <c r="C18417"/>
      <c r="D18417"/>
      <c r="E18417"/>
      <c r="F18417"/>
      <c r="G18417"/>
      <c r="H18417" s="14"/>
      <c r="I18417"/>
      <c r="K18417"/>
      <c r="L18417"/>
      <c r="M18417"/>
      <c r="N18417"/>
      <c r="O18417"/>
      <c r="P18417"/>
      <c r="S18417"/>
    </row>
    <row r="18418" spans="1:19" x14ac:dyDescent="0.3">
      <c r="A18418" s="25"/>
      <c r="B18418"/>
      <c r="C18418"/>
      <c r="D18418"/>
      <c r="E18418"/>
      <c r="F18418"/>
      <c r="G18418"/>
      <c r="H18418" s="14"/>
      <c r="I18418"/>
      <c r="K18418"/>
      <c r="L18418"/>
      <c r="M18418"/>
      <c r="N18418"/>
      <c r="O18418"/>
      <c r="P18418"/>
      <c r="S18418"/>
    </row>
    <row r="18419" spans="1:19" x14ac:dyDescent="0.3">
      <c r="A18419" s="25"/>
      <c r="B18419"/>
      <c r="C18419"/>
      <c r="D18419"/>
      <c r="E18419"/>
      <c r="F18419"/>
      <c r="G18419"/>
      <c r="H18419" s="14"/>
      <c r="I18419"/>
      <c r="K18419"/>
      <c r="L18419"/>
      <c r="M18419"/>
      <c r="N18419"/>
      <c r="O18419"/>
      <c r="P18419"/>
      <c r="S18419"/>
    </row>
    <row r="18420" spans="1:19" x14ac:dyDescent="0.3">
      <c r="A18420" s="25"/>
      <c r="B18420"/>
      <c r="C18420"/>
      <c r="D18420"/>
      <c r="E18420"/>
      <c r="F18420"/>
      <c r="G18420"/>
      <c r="H18420" s="14"/>
      <c r="I18420"/>
      <c r="K18420"/>
      <c r="L18420"/>
      <c r="M18420"/>
      <c r="N18420"/>
      <c r="O18420"/>
      <c r="P18420"/>
      <c r="S18420"/>
    </row>
    <row r="18421" spans="1:19" x14ac:dyDescent="0.3">
      <c r="A18421" s="25"/>
      <c r="B18421"/>
      <c r="C18421"/>
      <c r="D18421"/>
      <c r="E18421"/>
      <c r="F18421"/>
      <c r="G18421"/>
      <c r="H18421" s="14"/>
      <c r="I18421"/>
      <c r="K18421"/>
      <c r="L18421"/>
      <c r="M18421"/>
      <c r="N18421"/>
      <c r="O18421"/>
      <c r="P18421"/>
      <c r="S18421"/>
    </row>
    <row r="18422" spans="1:19" x14ac:dyDescent="0.3">
      <c r="A18422" s="25"/>
      <c r="B18422"/>
      <c r="C18422"/>
      <c r="D18422"/>
      <c r="E18422"/>
      <c r="F18422"/>
      <c r="G18422"/>
      <c r="H18422" s="14"/>
      <c r="I18422"/>
      <c r="K18422"/>
      <c r="L18422"/>
      <c r="M18422"/>
      <c r="N18422"/>
      <c r="O18422"/>
      <c r="P18422"/>
      <c r="S18422"/>
    </row>
    <row r="18423" spans="1:19" x14ac:dyDescent="0.3">
      <c r="A18423" s="25"/>
      <c r="B18423"/>
      <c r="C18423"/>
      <c r="D18423"/>
      <c r="E18423"/>
      <c r="F18423"/>
      <c r="G18423"/>
      <c r="H18423"/>
      <c r="I18423" s="14"/>
      <c r="K18423"/>
      <c r="L18423"/>
      <c r="M18423"/>
      <c r="N18423"/>
      <c r="O18423"/>
      <c r="P18423"/>
      <c r="S18423"/>
    </row>
    <row r="18424" spans="1:19" x14ac:dyDescent="0.3">
      <c r="A18424" s="25"/>
      <c r="B18424"/>
      <c r="C18424"/>
      <c r="D18424"/>
      <c r="E18424"/>
      <c r="F18424"/>
      <c r="G18424"/>
      <c r="H18424"/>
      <c r="I18424" s="14"/>
      <c r="K18424"/>
      <c r="L18424"/>
      <c r="M18424"/>
      <c r="N18424"/>
      <c r="O18424"/>
      <c r="P18424"/>
      <c r="S18424"/>
    </row>
    <row r="18425" spans="1:19" x14ac:dyDescent="0.3">
      <c r="A18425" s="25"/>
      <c r="B18425"/>
      <c r="C18425"/>
      <c r="D18425"/>
      <c r="E18425"/>
      <c r="F18425"/>
      <c r="G18425"/>
      <c r="H18425"/>
      <c r="I18425" s="14"/>
      <c r="K18425"/>
      <c r="L18425"/>
      <c r="M18425"/>
      <c r="N18425"/>
      <c r="O18425"/>
      <c r="P18425"/>
      <c r="S18425"/>
    </row>
    <row r="18426" spans="1:19" x14ac:dyDescent="0.3">
      <c r="A18426" s="25"/>
      <c r="B18426"/>
      <c r="C18426"/>
      <c r="D18426"/>
      <c r="E18426"/>
      <c r="F18426"/>
      <c r="G18426"/>
      <c r="H18426"/>
      <c r="I18426" s="14"/>
      <c r="K18426"/>
      <c r="L18426"/>
      <c r="M18426"/>
      <c r="N18426"/>
      <c r="O18426"/>
      <c r="P18426"/>
      <c r="S18426"/>
    </row>
    <row r="18427" spans="1:19" x14ac:dyDescent="0.3">
      <c r="A18427" s="25"/>
      <c r="B18427"/>
      <c r="C18427"/>
      <c r="D18427"/>
      <c r="E18427"/>
      <c r="F18427"/>
      <c r="G18427"/>
      <c r="H18427"/>
      <c r="I18427" s="14"/>
      <c r="K18427"/>
      <c r="L18427"/>
      <c r="M18427"/>
      <c r="N18427"/>
      <c r="O18427"/>
      <c r="P18427"/>
      <c r="S18427"/>
    </row>
    <row r="18428" spans="1:19" x14ac:dyDescent="0.3">
      <c r="A18428" s="25"/>
      <c r="B18428"/>
      <c r="C18428"/>
      <c r="D18428"/>
      <c r="E18428"/>
      <c r="F18428"/>
      <c r="G18428"/>
      <c r="H18428"/>
      <c r="I18428" s="14"/>
      <c r="K18428"/>
      <c r="L18428"/>
      <c r="M18428"/>
      <c r="N18428"/>
      <c r="O18428"/>
      <c r="P18428"/>
      <c r="S18428"/>
    </row>
    <row r="18429" spans="1:19" x14ac:dyDescent="0.3">
      <c r="A18429" s="25"/>
      <c r="B18429"/>
      <c r="C18429"/>
      <c r="D18429"/>
      <c r="E18429"/>
      <c r="F18429"/>
      <c r="G18429"/>
      <c r="H18429"/>
      <c r="I18429" s="14"/>
      <c r="K18429"/>
      <c r="L18429"/>
      <c r="M18429"/>
      <c r="N18429"/>
      <c r="O18429"/>
      <c r="P18429"/>
      <c r="S18429"/>
    </row>
    <row r="18430" spans="1:19" x14ac:dyDescent="0.3">
      <c r="A18430" s="25"/>
      <c r="B18430"/>
      <c r="C18430"/>
      <c r="D18430"/>
      <c r="E18430"/>
      <c r="F18430"/>
      <c r="G18430"/>
      <c r="H18430"/>
      <c r="I18430"/>
      <c r="K18430"/>
      <c r="L18430"/>
      <c r="M18430"/>
      <c r="N18430"/>
      <c r="O18430"/>
      <c r="P18430"/>
      <c r="S18430"/>
    </row>
    <row r="18431" spans="1:19" x14ac:dyDescent="0.3">
      <c r="A18431" s="25"/>
      <c r="B18431"/>
      <c r="C18431"/>
      <c r="D18431"/>
      <c r="E18431"/>
      <c r="F18431"/>
      <c r="G18431"/>
      <c r="H18431"/>
      <c r="I18431"/>
      <c r="K18431"/>
      <c r="L18431"/>
      <c r="M18431"/>
      <c r="N18431"/>
      <c r="O18431"/>
      <c r="P18431"/>
      <c r="S18431"/>
    </row>
    <row r="18432" spans="1:19" x14ac:dyDescent="0.3">
      <c r="A18432" s="25"/>
      <c r="B18432"/>
      <c r="C18432"/>
      <c r="D18432"/>
      <c r="E18432"/>
      <c r="F18432"/>
      <c r="G18432"/>
      <c r="H18432"/>
      <c r="I18432"/>
      <c r="K18432"/>
      <c r="L18432"/>
      <c r="M18432"/>
      <c r="N18432"/>
      <c r="O18432"/>
      <c r="P18432"/>
      <c r="S18432"/>
    </row>
    <row r="18433" spans="1:19" x14ac:dyDescent="0.3">
      <c r="A18433" s="25"/>
      <c r="B18433"/>
      <c r="C18433"/>
      <c r="D18433"/>
      <c r="E18433"/>
      <c r="F18433"/>
      <c r="G18433"/>
      <c r="H18433"/>
      <c r="I18433"/>
      <c r="K18433"/>
      <c r="L18433"/>
      <c r="M18433"/>
      <c r="N18433"/>
      <c r="O18433"/>
      <c r="P18433"/>
      <c r="S18433"/>
    </row>
    <row r="18434" spans="1:19" x14ac:dyDescent="0.3">
      <c r="A18434" s="25"/>
      <c r="B18434"/>
      <c r="C18434"/>
      <c r="D18434"/>
      <c r="E18434"/>
      <c r="F18434"/>
      <c r="G18434"/>
      <c r="H18434"/>
      <c r="I18434" s="26"/>
      <c r="K18434"/>
      <c r="L18434"/>
      <c r="M18434"/>
      <c r="N18434"/>
      <c r="O18434"/>
      <c r="P18434"/>
      <c r="S18434"/>
    </row>
    <row r="18435" spans="1:19" x14ac:dyDescent="0.3">
      <c r="A18435" s="25"/>
      <c r="B18435"/>
      <c r="C18435"/>
      <c r="D18435"/>
      <c r="E18435"/>
      <c r="F18435"/>
      <c r="G18435"/>
      <c r="H18435"/>
      <c r="I18435" s="26"/>
      <c r="K18435"/>
      <c r="L18435"/>
      <c r="M18435"/>
      <c r="N18435"/>
      <c r="O18435"/>
      <c r="P18435"/>
      <c r="S18435"/>
    </row>
    <row r="18436" spans="1:19" x14ac:dyDescent="0.3">
      <c r="A18436" s="25"/>
      <c r="B18436"/>
      <c r="C18436"/>
      <c r="D18436"/>
      <c r="E18436"/>
      <c r="F18436"/>
      <c r="G18436"/>
      <c r="H18436"/>
      <c r="I18436"/>
      <c r="K18436"/>
      <c r="L18436"/>
      <c r="M18436"/>
      <c r="N18436"/>
      <c r="O18436"/>
      <c r="P18436"/>
      <c r="S18436"/>
    </row>
    <row r="18437" spans="1:19" x14ac:dyDescent="0.3">
      <c r="A18437" s="25"/>
      <c r="B18437"/>
      <c r="C18437"/>
      <c r="D18437"/>
      <c r="E18437"/>
      <c r="F18437"/>
      <c r="G18437"/>
      <c r="H18437" s="14"/>
      <c r="I18437" s="14"/>
      <c r="K18437"/>
      <c r="L18437"/>
      <c r="M18437"/>
      <c r="N18437"/>
      <c r="O18437"/>
      <c r="P18437"/>
      <c r="S18437"/>
    </row>
    <row r="18438" spans="1:19" x14ac:dyDescent="0.3">
      <c r="A18438" s="25"/>
      <c r="B18438"/>
      <c r="C18438"/>
      <c r="D18438"/>
      <c r="E18438"/>
      <c r="F18438"/>
      <c r="G18438"/>
      <c r="H18438" s="14"/>
      <c r="I18438" s="14"/>
      <c r="K18438"/>
      <c r="L18438"/>
      <c r="M18438"/>
      <c r="N18438"/>
      <c r="O18438"/>
      <c r="P18438"/>
      <c r="S18438"/>
    </row>
    <row r="18439" spans="1:19" x14ac:dyDescent="0.3">
      <c r="A18439" s="25"/>
      <c r="B18439"/>
      <c r="C18439"/>
      <c r="D18439"/>
      <c r="E18439"/>
      <c r="F18439"/>
      <c r="G18439"/>
      <c r="H18439" s="14"/>
      <c r="I18439" s="14"/>
      <c r="K18439"/>
      <c r="L18439"/>
      <c r="M18439"/>
      <c r="N18439"/>
      <c r="O18439"/>
      <c r="P18439"/>
      <c r="S18439"/>
    </row>
    <row r="18440" spans="1:19" x14ac:dyDescent="0.3">
      <c r="A18440" s="25"/>
      <c r="B18440"/>
      <c r="C18440"/>
      <c r="D18440"/>
      <c r="E18440"/>
      <c r="F18440"/>
      <c r="G18440"/>
      <c r="H18440" s="14"/>
      <c r="I18440" s="14"/>
      <c r="K18440"/>
      <c r="L18440"/>
      <c r="M18440"/>
      <c r="N18440"/>
      <c r="O18440"/>
      <c r="P18440"/>
      <c r="S18440"/>
    </row>
    <row r="18441" spans="1:19" x14ac:dyDescent="0.3">
      <c r="A18441" s="25"/>
      <c r="B18441"/>
      <c r="C18441"/>
      <c r="D18441"/>
      <c r="E18441"/>
      <c r="F18441"/>
      <c r="G18441"/>
      <c r="H18441" s="14"/>
      <c r="I18441" s="14"/>
      <c r="K18441"/>
      <c r="L18441"/>
      <c r="M18441"/>
      <c r="N18441"/>
      <c r="O18441"/>
      <c r="P18441"/>
      <c r="S18441"/>
    </row>
    <row r="18442" spans="1:19" x14ac:dyDescent="0.3">
      <c r="A18442" s="25"/>
      <c r="B18442"/>
      <c r="C18442"/>
      <c r="D18442"/>
      <c r="E18442"/>
      <c r="F18442"/>
      <c r="G18442"/>
      <c r="H18442" s="14"/>
      <c r="I18442" s="14"/>
      <c r="K18442"/>
      <c r="L18442"/>
      <c r="M18442"/>
      <c r="N18442"/>
      <c r="O18442"/>
      <c r="P18442"/>
      <c r="S18442"/>
    </row>
    <row r="18443" spans="1:19" x14ac:dyDescent="0.3">
      <c r="A18443" s="25"/>
      <c r="B18443"/>
      <c r="C18443"/>
      <c r="D18443"/>
      <c r="E18443"/>
      <c r="F18443"/>
      <c r="G18443"/>
      <c r="H18443" s="14"/>
      <c r="I18443" s="14"/>
      <c r="K18443"/>
      <c r="L18443"/>
      <c r="M18443"/>
      <c r="N18443"/>
      <c r="O18443"/>
      <c r="P18443"/>
      <c r="S18443"/>
    </row>
    <row r="18444" spans="1:19" x14ac:dyDescent="0.3">
      <c r="A18444" s="25"/>
      <c r="B18444"/>
      <c r="C18444"/>
      <c r="D18444"/>
      <c r="E18444"/>
      <c r="F18444"/>
      <c r="G18444"/>
      <c r="H18444"/>
      <c r="I18444" s="14"/>
      <c r="K18444"/>
      <c r="L18444"/>
      <c r="M18444"/>
      <c r="N18444"/>
      <c r="O18444"/>
      <c r="P18444"/>
      <c r="S18444"/>
    </row>
    <row r="18445" spans="1:19" x14ac:dyDescent="0.3">
      <c r="A18445" s="25"/>
      <c r="B18445"/>
      <c r="C18445"/>
      <c r="D18445"/>
      <c r="E18445"/>
      <c r="F18445"/>
      <c r="G18445"/>
      <c r="H18445"/>
      <c r="I18445" s="14"/>
      <c r="K18445"/>
      <c r="L18445"/>
      <c r="M18445"/>
      <c r="N18445"/>
      <c r="O18445"/>
      <c r="P18445"/>
      <c r="S18445"/>
    </row>
    <row r="18446" spans="1:19" x14ac:dyDescent="0.3">
      <c r="A18446" s="25"/>
      <c r="B18446"/>
      <c r="C18446"/>
      <c r="D18446"/>
      <c r="E18446"/>
      <c r="F18446"/>
      <c r="G18446"/>
      <c r="H18446"/>
      <c r="I18446" s="14"/>
      <c r="K18446"/>
      <c r="L18446"/>
      <c r="M18446"/>
      <c r="N18446"/>
      <c r="O18446"/>
      <c r="P18446"/>
      <c r="S18446"/>
    </row>
    <row r="18447" spans="1:19" x14ac:dyDescent="0.3">
      <c r="A18447" s="25"/>
      <c r="B18447"/>
      <c r="C18447"/>
      <c r="D18447"/>
      <c r="E18447"/>
      <c r="F18447"/>
      <c r="G18447"/>
      <c r="H18447"/>
      <c r="I18447" s="14"/>
      <c r="K18447"/>
      <c r="L18447"/>
      <c r="M18447"/>
      <c r="N18447"/>
      <c r="O18447"/>
      <c r="P18447"/>
      <c r="S18447"/>
    </row>
    <row r="18448" spans="1:19" x14ac:dyDescent="0.3">
      <c r="A18448" s="25"/>
      <c r="B18448"/>
      <c r="C18448"/>
      <c r="D18448"/>
      <c r="E18448"/>
      <c r="F18448"/>
      <c r="G18448"/>
      <c r="H18448"/>
      <c r="I18448" s="14"/>
      <c r="K18448"/>
      <c r="L18448"/>
      <c r="M18448"/>
      <c r="N18448"/>
      <c r="O18448"/>
      <c r="P18448"/>
      <c r="S18448"/>
    </row>
    <row r="18449" spans="1:20" x14ac:dyDescent="0.3">
      <c r="A18449" s="25"/>
      <c r="B18449"/>
      <c r="C18449"/>
      <c r="D18449"/>
      <c r="E18449"/>
      <c r="F18449"/>
      <c r="G18449"/>
      <c r="H18449"/>
      <c r="I18449" s="14"/>
      <c r="K18449"/>
      <c r="L18449"/>
      <c r="M18449"/>
      <c r="N18449"/>
      <c r="O18449"/>
      <c r="P18449"/>
      <c r="S18449"/>
    </row>
    <row r="18450" spans="1:20" x14ac:dyDescent="0.3">
      <c r="A18450" s="25"/>
      <c r="B18450"/>
      <c r="C18450"/>
      <c r="D18450"/>
      <c r="E18450"/>
      <c r="F18450"/>
      <c r="G18450"/>
      <c r="H18450" s="26"/>
      <c r="I18450" s="26"/>
      <c r="K18450"/>
      <c r="L18450"/>
      <c r="M18450"/>
      <c r="N18450"/>
      <c r="O18450"/>
      <c r="P18450"/>
      <c r="S18450"/>
      <c r="T18450" s="7"/>
    </row>
    <row r="18451" spans="1:20" x14ac:dyDescent="0.3">
      <c r="A18451" s="25"/>
      <c r="B18451"/>
      <c r="C18451"/>
      <c r="D18451"/>
      <c r="E18451"/>
      <c r="F18451"/>
      <c r="G18451"/>
      <c r="H18451" s="26"/>
      <c r="I18451" s="26"/>
      <c r="K18451"/>
      <c r="L18451"/>
      <c r="M18451"/>
      <c r="N18451"/>
      <c r="O18451"/>
      <c r="P18451"/>
      <c r="S18451"/>
      <c r="T18451" s="7"/>
    </row>
    <row r="18452" spans="1:20" x14ac:dyDescent="0.3">
      <c r="A18452" s="25"/>
      <c r="B18452"/>
      <c r="C18452"/>
      <c r="D18452"/>
      <c r="E18452"/>
      <c r="F18452"/>
      <c r="G18452"/>
      <c r="H18452" s="26"/>
      <c r="I18452" s="26"/>
      <c r="K18452"/>
      <c r="L18452"/>
      <c r="M18452"/>
      <c r="N18452"/>
      <c r="O18452"/>
      <c r="P18452"/>
      <c r="S18452"/>
    </row>
    <row r="18453" spans="1:20" x14ac:dyDescent="0.3">
      <c r="A18453" s="25"/>
      <c r="B18453"/>
      <c r="C18453"/>
      <c r="D18453"/>
      <c r="E18453"/>
      <c r="F18453"/>
      <c r="G18453"/>
      <c r="H18453" s="26"/>
      <c r="I18453" s="26"/>
      <c r="K18453"/>
      <c r="L18453"/>
      <c r="M18453"/>
      <c r="N18453"/>
      <c r="O18453"/>
      <c r="P18453"/>
      <c r="S18453"/>
    </row>
    <row r="18454" spans="1:20" x14ac:dyDescent="0.3">
      <c r="A18454" s="25"/>
      <c r="B18454"/>
      <c r="C18454"/>
      <c r="D18454"/>
      <c r="E18454"/>
      <c r="F18454"/>
      <c r="G18454"/>
      <c r="H18454"/>
      <c r="I18454"/>
      <c r="K18454"/>
      <c r="L18454"/>
      <c r="M18454"/>
      <c r="N18454"/>
      <c r="O18454"/>
      <c r="P18454"/>
      <c r="S18454"/>
    </row>
    <row r="18455" spans="1:20" x14ac:dyDescent="0.3">
      <c r="A18455" s="25"/>
      <c r="B18455"/>
      <c r="C18455"/>
      <c r="D18455"/>
      <c r="E18455"/>
      <c r="F18455"/>
      <c r="G18455"/>
      <c r="H18455"/>
      <c r="I18455"/>
      <c r="K18455"/>
      <c r="L18455"/>
      <c r="M18455"/>
      <c r="N18455"/>
      <c r="O18455"/>
      <c r="P18455"/>
      <c r="S18455"/>
    </row>
    <row r="18456" spans="1:20" x14ac:dyDescent="0.3">
      <c r="A18456" s="25"/>
      <c r="B18456"/>
      <c r="C18456"/>
      <c r="D18456"/>
      <c r="E18456"/>
      <c r="F18456"/>
      <c r="G18456"/>
      <c r="H18456"/>
      <c r="I18456"/>
      <c r="K18456"/>
      <c r="L18456"/>
      <c r="M18456"/>
      <c r="N18456"/>
      <c r="O18456"/>
      <c r="P18456"/>
      <c r="S18456"/>
    </row>
    <row r="18457" spans="1:20" x14ac:dyDescent="0.3">
      <c r="A18457" s="25"/>
      <c r="B18457"/>
      <c r="C18457"/>
      <c r="D18457"/>
      <c r="E18457"/>
      <c r="F18457"/>
      <c r="G18457"/>
      <c r="H18457" s="14"/>
      <c r="I18457" s="14"/>
      <c r="K18457"/>
      <c r="L18457"/>
      <c r="M18457"/>
      <c r="N18457"/>
      <c r="O18457"/>
      <c r="P18457"/>
      <c r="S18457"/>
      <c r="T18457" s="7"/>
    </row>
    <row r="18458" spans="1:20" x14ac:dyDescent="0.3">
      <c r="A18458" s="25"/>
      <c r="B18458"/>
      <c r="C18458"/>
      <c r="D18458"/>
      <c r="E18458"/>
      <c r="F18458"/>
      <c r="G18458"/>
      <c r="H18458" s="26"/>
      <c r="I18458" s="26"/>
      <c r="K18458"/>
      <c r="L18458"/>
      <c r="M18458"/>
      <c r="N18458"/>
      <c r="O18458"/>
      <c r="P18458"/>
      <c r="S18458"/>
    </row>
    <row r="18459" spans="1:20" x14ac:dyDescent="0.3">
      <c r="A18459" s="25"/>
      <c r="B18459"/>
      <c r="C18459"/>
      <c r="D18459"/>
      <c r="E18459"/>
      <c r="F18459"/>
      <c r="G18459"/>
      <c r="H18459" s="26"/>
      <c r="I18459" s="26"/>
      <c r="K18459"/>
      <c r="L18459"/>
      <c r="M18459"/>
      <c r="N18459"/>
      <c r="O18459"/>
      <c r="P18459"/>
      <c r="S18459"/>
    </row>
    <row r="18460" spans="1:20" x14ac:dyDescent="0.3">
      <c r="A18460" s="25"/>
      <c r="B18460"/>
      <c r="C18460"/>
      <c r="D18460"/>
      <c r="E18460"/>
      <c r="F18460"/>
      <c r="G18460"/>
      <c r="H18460" s="26"/>
      <c r="I18460" s="26"/>
      <c r="K18460"/>
      <c r="L18460"/>
      <c r="M18460"/>
      <c r="N18460"/>
      <c r="O18460"/>
      <c r="P18460"/>
      <c r="S18460"/>
    </row>
    <row r="18461" spans="1:20" x14ac:dyDescent="0.3">
      <c r="A18461" s="25"/>
      <c r="B18461"/>
      <c r="C18461"/>
      <c r="D18461"/>
      <c r="E18461"/>
      <c r="F18461"/>
      <c r="G18461"/>
      <c r="H18461" s="26"/>
      <c r="I18461" s="26"/>
      <c r="K18461"/>
      <c r="L18461"/>
      <c r="M18461"/>
      <c r="N18461"/>
      <c r="O18461"/>
      <c r="P18461"/>
      <c r="S18461"/>
    </row>
    <row r="18462" spans="1:20" x14ac:dyDescent="0.3">
      <c r="A18462" s="25"/>
      <c r="B18462"/>
      <c r="C18462"/>
      <c r="D18462"/>
      <c r="E18462"/>
      <c r="F18462"/>
      <c r="G18462"/>
      <c r="H18462" s="26"/>
      <c r="I18462" s="26"/>
      <c r="K18462"/>
      <c r="L18462"/>
      <c r="M18462"/>
      <c r="N18462"/>
      <c r="O18462"/>
      <c r="P18462"/>
      <c r="S18462"/>
    </row>
    <row r="18463" spans="1:20" x14ac:dyDescent="0.3">
      <c r="A18463" s="25"/>
      <c r="B18463"/>
      <c r="C18463"/>
      <c r="D18463"/>
      <c r="E18463"/>
      <c r="F18463"/>
      <c r="G18463"/>
      <c r="H18463" s="26"/>
      <c r="I18463" s="26"/>
      <c r="K18463"/>
      <c r="L18463"/>
      <c r="M18463"/>
      <c r="N18463"/>
      <c r="O18463"/>
      <c r="P18463"/>
      <c r="S18463"/>
      <c r="T18463" s="7"/>
    </row>
    <row r="18464" spans="1:20" x14ac:dyDescent="0.3">
      <c r="A18464" s="25"/>
      <c r="B18464"/>
      <c r="C18464"/>
      <c r="D18464"/>
      <c r="E18464"/>
      <c r="F18464"/>
      <c r="G18464"/>
      <c r="H18464" s="26"/>
      <c r="I18464" s="26"/>
      <c r="K18464"/>
      <c r="L18464"/>
      <c r="M18464"/>
      <c r="N18464"/>
      <c r="O18464"/>
      <c r="P18464"/>
      <c r="S18464"/>
    </row>
    <row r="18465" spans="1:20" x14ac:dyDescent="0.3">
      <c r="A18465" s="25"/>
      <c r="B18465"/>
      <c r="C18465"/>
      <c r="D18465"/>
      <c r="E18465"/>
      <c r="F18465"/>
      <c r="G18465"/>
      <c r="H18465" s="26"/>
      <c r="I18465" s="26"/>
      <c r="K18465"/>
      <c r="L18465"/>
      <c r="M18465"/>
      <c r="N18465"/>
      <c r="O18465"/>
      <c r="P18465"/>
      <c r="S18465"/>
    </row>
    <row r="18466" spans="1:20" x14ac:dyDescent="0.3">
      <c r="A18466" s="25"/>
      <c r="B18466"/>
      <c r="C18466"/>
      <c r="D18466"/>
      <c r="E18466"/>
      <c r="F18466"/>
      <c r="G18466"/>
      <c r="H18466"/>
      <c r="I18466" s="26"/>
      <c r="K18466"/>
      <c r="L18466"/>
      <c r="M18466"/>
      <c r="N18466"/>
      <c r="O18466"/>
      <c r="P18466"/>
      <c r="S18466"/>
    </row>
    <row r="18467" spans="1:20" x14ac:dyDescent="0.3">
      <c r="A18467" s="25"/>
      <c r="B18467"/>
      <c r="C18467"/>
      <c r="D18467"/>
      <c r="E18467"/>
      <c r="F18467"/>
      <c r="G18467"/>
      <c r="H18467"/>
      <c r="I18467" s="26"/>
      <c r="K18467"/>
      <c r="L18467"/>
      <c r="M18467"/>
      <c r="N18467"/>
      <c r="O18467"/>
      <c r="P18467"/>
      <c r="S18467"/>
    </row>
    <row r="18468" spans="1:20" x14ac:dyDescent="0.3">
      <c r="A18468" s="25"/>
      <c r="B18468"/>
      <c r="C18468"/>
      <c r="D18468"/>
      <c r="E18468"/>
      <c r="F18468"/>
      <c r="G18468"/>
      <c r="H18468"/>
      <c r="I18468" s="26"/>
      <c r="K18468"/>
      <c r="L18468"/>
      <c r="M18468"/>
      <c r="N18468"/>
      <c r="O18468"/>
      <c r="P18468"/>
      <c r="S18468"/>
    </row>
    <row r="18469" spans="1:20" x14ac:dyDescent="0.3">
      <c r="A18469" s="25"/>
      <c r="B18469"/>
      <c r="C18469"/>
      <c r="D18469"/>
      <c r="E18469"/>
      <c r="F18469"/>
      <c r="G18469"/>
      <c r="H18469"/>
      <c r="I18469" s="26"/>
      <c r="K18469"/>
      <c r="L18469"/>
      <c r="M18469"/>
      <c r="N18469"/>
      <c r="O18469"/>
      <c r="P18469"/>
      <c r="S18469"/>
      <c r="T18469" s="7"/>
    </row>
    <row r="18470" spans="1:20" x14ac:dyDescent="0.3">
      <c r="A18470" s="25"/>
      <c r="B18470"/>
      <c r="C18470"/>
      <c r="D18470"/>
      <c r="E18470"/>
      <c r="F18470"/>
      <c r="G18470"/>
      <c r="H18470" s="26"/>
      <c r="I18470" s="26"/>
      <c r="K18470"/>
      <c r="L18470"/>
      <c r="M18470"/>
      <c r="N18470"/>
      <c r="O18470"/>
      <c r="P18470"/>
      <c r="S18470"/>
    </row>
    <row r="18471" spans="1:20" x14ac:dyDescent="0.3">
      <c r="A18471" s="25"/>
      <c r="B18471"/>
      <c r="C18471"/>
      <c r="D18471"/>
      <c r="E18471"/>
      <c r="F18471"/>
      <c r="G18471"/>
      <c r="H18471" s="26"/>
      <c r="I18471" s="26"/>
      <c r="K18471"/>
      <c r="L18471"/>
      <c r="M18471"/>
      <c r="N18471"/>
      <c r="O18471"/>
      <c r="P18471"/>
      <c r="S18471"/>
    </row>
    <row r="18472" spans="1:20" x14ac:dyDescent="0.3">
      <c r="A18472" s="25"/>
      <c r="B18472"/>
      <c r="C18472"/>
      <c r="D18472"/>
      <c r="E18472"/>
      <c r="F18472"/>
      <c r="G18472"/>
      <c r="H18472" s="26"/>
      <c r="I18472" s="26"/>
      <c r="K18472"/>
      <c r="L18472"/>
      <c r="M18472"/>
      <c r="N18472"/>
      <c r="O18472"/>
      <c r="P18472"/>
      <c r="S18472"/>
    </row>
    <row r="18473" spans="1:20" x14ac:dyDescent="0.3">
      <c r="A18473" s="25"/>
      <c r="B18473"/>
      <c r="C18473"/>
      <c r="D18473"/>
      <c r="E18473"/>
      <c r="F18473"/>
      <c r="G18473"/>
      <c r="H18473" s="26"/>
      <c r="I18473" s="26"/>
      <c r="K18473"/>
      <c r="L18473"/>
      <c r="M18473"/>
      <c r="N18473"/>
      <c r="O18473"/>
      <c r="P18473"/>
      <c r="S18473"/>
    </row>
    <row r="18474" spans="1:20" x14ac:dyDescent="0.3">
      <c r="A18474" s="25"/>
      <c r="B18474"/>
      <c r="C18474"/>
      <c r="D18474"/>
      <c r="E18474"/>
      <c r="F18474"/>
      <c r="G18474"/>
      <c r="H18474" s="26"/>
      <c r="I18474" s="26"/>
      <c r="K18474"/>
      <c r="L18474"/>
      <c r="M18474"/>
      <c r="N18474"/>
      <c r="O18474"/>
      <c r="P18474"/>
      <c r="S18474"/>
    </row>
    <row r="18475" spans="1:20" x14ac:dyDescent="0.3">
      <c r="A18475" s="25"/>
      <c r="B18475"/>
      <c r="C18475"/>
      <c r="D18475"/>
      <c r="E18475"/>
      <c r="F18475"/>
      <c r="G18475"/>
      <c r="H18475" s="26"/>
      <c r="I18475" s="26"/>
      <c r="K18475"/>
      <c r="L18475"/>
      <c r="M18475"/>
      <c r="N18475"/>
      <c r="O18475"/>
      <c r="P18475"/>
      <c r="S18475"/>
    </row>
    <row r="18476" spans="1:20" x14ac:dyDescent="0.3">
      <c r="A18476" s="25"/>
      <c r="B18476"/>
      <c r="C18476"/>
      <c r="D18476"/>
      <c r="E18476"/>
      <c r="F18476"/>
      <c r="G18476"/>
      <c r="H18476" s="26"/>
      <c r="I18476" s="26"/>
      <c r="K18476"/>
      <c r="L18476"/>
      <c r="M18476"/>
      <c r="N18476"/>
      <c r="O18476"/>
      <c r="P18476"/>
      <c r="S18476"/>
      <c r="T18476" s="7"/>
    </row>
    <row r="18477" spans="1:20" x14ac:dyDescent="0.3">
      <c r="A18477" s="25"/>
      <c r="B18477"/>
      <c r="C18477"/>
      <c r="D18477"/>
      <c r="E18477"/>
      <c r="F18477"/>
      <c r="G18477"/>
      <c r="H18477" s="26"/>
      <c r="I18477" s="26"/>
      <c r="K18477"/>
      <c r="L18477"/>
      <c r="M18477"/>
      <c r="N18477"/>
      <c r="O18477"/>
      <c r="P18477"/>
      <c r="S18477"/>
    </row>
    <row r="18478" spans="1:20" x14ac:dyDescent="0.3">
      <c r="A18478" s="25"/>
      <c r="B18478"/>
      <c r="C18478"/>
      <c r="D18478"/>
      <c r="E18478"/>
      <c r="F18478"/>
      <c r="G18478"/>
      <c r="H18478" s="26"/>
      <c r="I18478" s="26"/>
      <c r="K18478"/>
      <c r="L18478"/>
      <c r="M18478"/>
      <c r="N18478"/>
      <c r="O18478"/>
      <c r="P18478"/>
      <c r="S18478"/>
    </row>
    <row r="18479" spans="1:20" x14ac:dyDescent="0.3">
      <c r="A18479" s="25"/>
      <c r="B18479"/>
      <c r="C18479"/>
      <c r="D18479"/>
      <c r="E18479"/>
      <c r="F18479"/>
      <c r="G18479"/>
      <c r="H18479" s="26"/>
      <c r="I18479" s="26"/>
      <c r="K18479"/>
      <c r="L18479"/>
      <c r="M18479"/>
      <c r="N18479"/>
      <c r="O18479"/>
      <c r="P18479"/>
      <c r="S18479"/>
    </row>
    <row r="18480" spans="1:20" x14ac:dyDescent="0.3">
      <c r="A18480" s="25"/>
      <c r="B18480"/>
      <c r="C18480"/>
      <c r="D18480"/>
      <c r="E18480"/>
      <c r="F18480"/>
      <c r="G18480"/>
      <c r="H18480" s="26"/>
      <c r="I18480" s="26"/>
      <c r="K18480"/>
      <c r="L18480"/>
      <c r="M18480"/>
      <c r="N18480"/>
      <c r="O18480"/>
      <c r="P18480"/>
      <c r="S18480"/>
    </row>
    <row r="18481" spans="1:20" x14ac:dyDescent="0.3">
      <c r="A18481" s="25"/>
      <c r="B18481"/>
      <c r="C18481"/>
      <c r="D18481"/>
      <c r="E18481"/>
      <c r="F18481"/>
      <c r="G18481"/>
      <c r="H18481" s="26"/>
      <c r="I18481" s="26"/>
      <c r="K18481"/>
      <c r="L18481"/>
      <c r="M18481"/>
      <c r="N18481"/>
      <c r="O18481"/>
      <c r="P18481"/>
      <c r="S18481"/>
    </row>
    <row r="18482" spans="1:20" x14ac:dyDescent="0.3">
      <c r="A18482" s="25"/>
      <c r="B18482"/>
      <c r="C18482"/>
      <c r="D18482"/>
      <c r="E18482"/>
      <c r="F18482"/>
      <c r="G18482"/>
      <c r="H18482" s="14"/>
      <c r="I18482" s="26"/>
      <c r="K18482"/>
      <c r="L18482"/>
      <c r="M18482"/>
      <c r="N18482"/>
      <c r="O18482"/>
      <c r="P18482"/>
      <c r="S18482"/>
      <c r="T18482" s="7"/>
    </row>
    <row r="18483" spans="1:20" x14ac:dyDescent="0.3">
      <c r="A18483" s="25"/>
      <c r="B18483"/>
      <c r="C18483"/>
      <c r="D18483"/>
      <c r="E18483"/>
      <c r="F18483"/>
      <c r="G18483"/>
      <c r="H18483" s="14"/>
      <c r="I18483" s="26"/>
      <c r="K18483"/>
      <c r="L18483"/>
      <c r="M18483"/>
      <c r="N18483"/>
      <c r="O18483"/>
      <c r="P18483"/>
      <c r="S18483"/>
      <c r="T18483" s="7"/>
    </row>
    <row r="18484" spans="1:20" x14ac:dyDescent="0.3">
      <c r="A18484" s="25"/>
      <c r="B18484"/>
      <c r="C18484"/>
      <c r="D18484"/>
      <c r="E18484"/>
      <c r="F18484"/>
      <c r="G18484"/>
      <c r="H18484"/>
      <c r="I18484" s="26"/>
      <c r="K18484"/>
      <c r="L18484"/>
      <c r="M18484"/>
      <c r="N18484"/>
      <c r="O18484"/>
      <c r="P18484"/>
      <c r="S18484"/>
    </row>
    <row r="18485" spans="1:20" x14ac:dyDescent="0.3">
      <c r="A18485" s="25"/>
      <c r="B18485"/>
      <c r="C18485"/>
      <c r="D18485"/>
      <c r="E18485"/>
      <c r="F18485"/>
      <c r="G18485"/>
      <c r="H18485"/>
      <c r="I18485" s="26"/>
      <c r="K18485"/>
      <c r="L18485"/>
      <c r="M18485"/>
      <c r="N18485"/>
      <c r="O18485"/>
      <c r="P18485"/>
      <c r="S18485"/>
    </row>
    <row r="18486" spans="1:20" x14ac:dyDescent="0.3">
      <c r="A18486" s="25"/>
      <c r="B18486"/>
      <c r="C18486"/>
      <c r="D18486"/>
      <c r="E18486"/>
      <c r="F18486"/>
      <c r="G18486"/>
      <c r="H18486" s="26"/>
      <c r="I18486" s="26"/>
      <c r="K18486"/>
      <c r="L18486"/>
      <c r="M18486"/>
      <c r="N18486"/>
      <c r="O18486"/>
      <c r="P18486"/>
      <c r="S18486"/>
    </row>
    <row r="18487" spans="1:20" x14ac:dyDescent="0.3">
      <c r="A18487" s="25"/>
      <c r="B18487"/>
      <c r="C18487"/>
      <c r="D18487"/>
      <c r="E18487"/>
      <c r="F18487"/>
      <c r="G18487"/>
      <c r="H18487" s="26"/>
      <c r="I18487" s="26"/>
      <c r="K18487"/>
      <c r="L18487"/>
      <c r="M18487"/>
      <c r="N18487"/>
      <c r="O18487"/>
      <c r="P18487"/>
      <c r="S18487"/>
    </row>
    <row r="18488" spans="1:20" x14ac:dyDescent="0.3">
      <c r="A18488" s="25"/>
      <c r="B18488"/>
      <c r="C18488"/>
      <c r="D18488"/>
      <c r="E18488"/>
      <c r="F18488"/>
      <c r="G18488"/>
      <c r="H18488" s="26"/>
      <c r="I18488" s="26"/>
      <c r="K18488"/>
      <c r="L18488"/>
      <c r="M18488"/>
      <c r="N18488"/>
      <c r="O18488"/>
      <c r="P18488"/>
      <c r="S18488"/>
    </row>
    <row r="18489" spans="1:20" x14ac:dyDescent="0.3">
      <c r="A18489" s="25"/>
      <c r="B18489"/>
      <c r="C18489"/>
      <c r="D18489"/>
      <c r="E18489"/>
      <c r="F18489"/>
      <c r="G18489"/>
      <c r="H18489" s="26"/>
      <c r="I18489" s="26"/>
      <c r="K18489"/>
      <c r="L18489"/>
      <c r="M18489"/>
      <c r="N18489"/>
      <c r="O18489"/>
      <c r="P18489"/>
      <c r="S18489"/>
    </row>
    <row r="18490" spans="1:20" x14ac:dyDescent="0.3">
      <c r="A18490" s="25"/>
      <c r="B18490"/>
      <c r="C18490"/>
      <c r="D18490"/>
      <c r="E18490"/>
      <c r="F18490"/>
      <c r="G18490"/>
      <c r="H18490" s="26"/>
      <c r="I18490" s="26"/>
      <c r="K18490"/>
      <c r="L18490"/>
      <c r="M18490"/>
      <c r="N18490"/>
      <c r="O18490"/>
      <c r="P18490"/>
      <c r="S18490"/>
    </row>
    <row r="18491" spans="1:20" x14ac:dyDescent="0.3">
      <c r="A18491" s="25"/>
      <c r="B18491"/>
      <c r="C18491"/>
      <c r="D18491"/>
      <c r="E18491"/>
      <c r="F18491"/>
      <c r="G18491"/>
      <c r="H18491" s="26"/>
      <c r="I18491" s="26"/>
      <c r="K18491"/>
      <c r="L18491"/>
      <c r="M18491"/>
      <c r="N18491"/>
      <c r="O18491"/>
      <c r="P18491"/>
      <c r="S18491"/>
    </row>
    <row r="18492" spans="1:20" x14ac:dyDescent="0.3">
      <c r="A18492" s="25"/>
      <c r="B18492"/>
      <c r="C18492"/>
      <c r="D18492"/>
      <c r="E18492"/>
      <c r="F18492"/>
      <c r="G18492"/>
      <c r="H18492" s="26"/>
      <c r="I18492" s="26"/>
      <c r="K18492"/>
      <c r="L18492"/>
      <c r="M18492"/>
      <c r="N18492"/>
      <c r="O18492"/>
      <c r="P18492"/>
      <c r="S18492"/>
    </row>
    <row r="18493" spans="1:20" x14ac:dyDescent="0.3">
      <c r="A18493" s="25"/>
      <c r="B18493"/>
      <c r="C18493"/>
      <c r="D18493"/>
      <c r="E18493"/>
      <c r="F18493"/>
      <c r="G18493"/>
      <c r="H18493" s="26"/>
      <c r="I18493" s="26"/>
      <c r="K18493"/>
      <c r="L18493"/>
      <c r="M18493"/>
      <c r="N18493"/>
      <c r="O18493"/>
      <c r="P18493"/>
      <c r="S18493"/>
    </row>
    <row r="18494" spans="1:20" x14ac:dyDescent="0.3">
      <c r="A18494" s="25"/>
      <c r="B18494"/>
      <c r="C18494"/>
      <c r="D18494"/>
      <c r="E18494"/>
      <c r="F18494"/>
      <c r="G18494"/>
      <c r="H18494" s="14"/>
      <c r="I18494" s="14"/>
      <c r="K18494"/>
      <c r="L18494"/>
      <c r="M18494"/>
      <c r="N18494"/>
      <c r="O18494"/>
      <c r="P18494"/>
      <c r="S18494"/>
      <c r="T18494" s="7"/>
    </row>
    <row r="18495" spans="1:20" x14ac:dyDescent="0.3">
      <c r="A18495" s="25"/>
      <c r="B18495"/>
      <c r="C18495"/>
      <c r="D18495"/>
      <c r="E18495"/>
      <c r="F18495"/>
      <c r="G18495"/>
      <c r="H18495" s="14"/>
      <c r="I18495" s="14"/>
      <c r="K18495"/>
      <c r="L18495"/>
      <c r="M18495"/>
      <c r="N18495"/>
      <c r="O18495"/>
      <c r="P18495"/>
      <c r="S18495"/>
      <c r="T18495" s="7"/>
    </row>
    <row r="18496" spans="1:20" x14ac:dyDescent="0.3">
      <c r="A18496" s="25"/>
      <c r="B18496"/>
      <c r="C18496"/>
      <c r="D18496"/>
      <c r="E18496"/>
      <c r="F18496"/>
      <c r="G18496"/>
      <c r="H18496" s="14"/>
      <c r="I18496" s="14"/>
      <c r="K18496"/>
      <c r="L18496"/>
      <c r="M18496"/>
      <c r="N18496"/>
      <c r="O18496"/>
      <c r="P18496"/>
      <c r="S18496"/>
    </row>
    <row r="18497" spans="1:20" x14ac:dyDescent="0.3">
      <c r="A18497" s="25"/>
      <c r="B18497"/>
      <c r="C18497"/>
      <c r="D18497"/>
      <c r="E18497"/>
      <c r="F18497"/>
      <c r="G18497"/>
      <c r="H18497" s="14"/>
      <c r="I18497" s="14"/>
      <c r="K18497"/>
      <c r="L18497"/>
      <c r="M18497"/>
      <c r="N18497"/>
      <c r="O18497"/>
      <c r="P18497"/>
      <c r="S18497"/>
      <c r="T18497" s="7"/>
    </row>
    <row r="18498" spans="1:20" x14ac:dyDescent="0.3">
      <c r="A18498" s="25"/>
      <c r="B18498"/>
      <c r="C18498"/>
      <c r="D18498"/>
      <c r="E18498"/>
      <c r="F18498"/>
      <c r="G18498"/>
      <c r="H18498" s="14"/>
      <c r="I18498" s="14"/>
      <c r="K18498"/>
      <c r="L18498"/>
      <c r="M18498"/>
      <c r="N18498"/>
      <c r="O18498"/>
      <c r="P18498"/>
      <c r="S18498"/>
    </row>
    <row r="18499" spans="1:20" x14ac:dyDescent="0.3">
      <c r="A18499" s="25"/>
      <c r="B18499"/>
      <c r="C18499"/>
      <c r="D18499"/>
      <c r="E18499"/>
      <c r="F18499"/>
      <c r="G18499"/>
      <c r="H18499" s="14"/>
      <c r="I18499" s="14"/>
      <c r="K18499"/>
      <c r="L18499"/>
      <c r="M18499"/>
      <c r="N18499"/>
      <c r="O18499"/>
      <c r="P18499"/>
      <c r="S18499"/>
    </row>
    <row r="18500" spans="1:20" x14ac:dyDescent="0.3">
      <c r="A18500" s="25"/>
      <c r="B18500"/>
      <c r="C18500"/>
      <c r="D18500"/>
      <c r="E18500"/>
      <c r="F18500"/>
      <c r="G18500"/>
      <c r="H18500" s="14"/>
      <c r="I18500" s="14"/>
      <c r="K18500"/>
      <c r="L18500"/>
      <c r="M18500"/>
      <c r="N18500"/>
      <c r="O18500"/>
      <c r="P18500"/>
      <c r="S18500"/>
    </row>
    <row r="18501" spans="1:20" x14ac:dyDescent="0.3">
      <c r="A18501" s="25"/>
      <c r="B18501"/>
      <c r="C18501"/>
      <c r="D18501"/>
      <c r="E18501"/>
      <c r="F18501"/>
      <c r="G18501"/>
      <c r="H18501" s="14"/>
      <c r="I18501" s="14"/>
      <c r="K18501"/>
      <c r="L18501"/>
      <c r="M18501"/>
      <c r="N18501"/>
      <c r="O18501"/>
      <c r="P18501"/>
      <c r="S18501"/>
      <c r="T18501" s="7"/>
    </row>
    <row r="18502" spans="1:20" x14ac:dyDescent="0.3">
      <c r="A18502" s="25"/>
      <c r="B18502"/>
      <c r="C18502"/>
      <c r="D18502"/>
      <c r="E18502"/>
      <c r="F18502"/>
      <c r="G18502"/>
      <c r="H18502" s="14"/>
      <c r="I18502" s="14"/>
      <c r="K18502"/>
      <c r="L18502"/>
      <c r="M18502"/>
      <c r="N18502"/>
      <c r="O18502"/>
      <c r="P18502"/>
      <c r="S18502"/>
    </row>
    <row r="18503" spans="1:20" x14ac:dyDescent="0.3">
      <c r="A18503" s="25"/>
      <c r="B18503"/>
      <c r="C18503"/>
      <c r="D18503"/>
      <c r="E18503"/>
      <c r="F18503"/>
      <c r="G18503"/>
      <c r="H18503" s="14"/>
      <c r="I18503" s="14"/>
      <c r="K18503"/>
      <c r="L18503"/>
      <c r="M18503"/>
      <c r="N18503"/>
      <c r="O18503"/>
      <c r="P18503"/>
      <c r="S18503"/>
    </row>
    <row r="18504" spans="1:20" x14ac:dyDescent="0.3">
      <c r="A18504" s="25"/>
      <c r="B18504"/>
      <c r="C18504"/>
      <c r="D18504"/>
      <c r="E18504"/>
      <c r="F18504"/>
      <c r="G18504"/>
      <c r="H18504" s="14"/>
      <c r="I18504" s="14"/>
      <c r="K18504"/>
      <c r="L18504"/>
      <c r="M18504"/>
      <c r="N18504"/>
      <c r="O18504"/>
      <c r="P18504"/>
      <c r="S18504"/>
    </row>
    <row r="18505" spans="1:20" x14ac:dyDescent="0.3">
      <c r="A18505" s="25"/>
      <c r="B18505"/>
      <c r="C18505"/>
      <c r="D18505"/>
      <c r="E18505"/>
      <c r="F18505"/>
      <c r="G18505"/>
      <c r="H18505" s="14"/>
      <c r="I18505" s="14"/>
      <c r="K18505"/>
      <c r="L18505"/>
      <c r="M18505"/>
      <c r="N18505"/>
      <c r="O18505"/>
      <c r="P18505"/>
      <c r="S18505"/>
    </row>
    <row r="18506" spans="1:20" x14ac:dyDescent="0.3">
      <c r="A18506" s="25"/>
      <c r="B18506"/>
      <c r="C18506"/>
      <c r="D18506"/>
      <c r="E18506"/>
      <c r="F18506"/>
      <c r="G18506"/>
      <c r="H18506" s="14"/>
      <c r="I18506" s="14"/>
      <c r="K18506"/>
      <c r="L18506"/>
      <c r="M18506"/>
      <c r="N18506"/>
      <c r="O18506"/>
      <c r="P18506"/>
      <c r="S18506"/>
    </row>
    <row r="18507" spans="1:20" x14ac:dyDescent="0.3">
      <c r="A18507" s="25"/>
      <c r="B18507"/>
      <c r="C18507"/>
      <c r="D18507"/>
      <c r="E18507"/>
      <c r="F18507"/>
      <c r="G18507"/>
      <c r="H18507" s="14"/>
      <c r="I18507" s="14"/>
      <c r="K18507"/>
      <c r="L18507"/>
      <c r="M18507"/>
      <c r="N18507"/>
      <c r="O18507"/>
      <c r="P18507"/>
      <c r="S18507"/>
    </row>
    <row r="18508" spans="1:20" x14ac:dyDescent="0.3">
      <c r="A18508" s="25"/>
      <c r="B18508"/>
      <c r="C18508"/>
      <c r="D18508"/>
      <c r="E18508"/>
      <c r="F18508"/>
      <c r="G18508"/>
      <c r="H18508" s="14"/>
      <c r="I18508" s="14"/>
      <c r="K18508"/>
      <c r="L18508"/>
      <c r="M18508"/>
      <c r="N18508"/>
      <c r="O18508"/>
      <c r="P18508"/>
      <c r="S18508"/>
    </row>
    <row r="18509" spans="1:20" x14ac:dyDescent="0.3">
      <c r="A18509" s="25"/>
      <c r="B18509"/>
      <c r="C18509"/>
      <c r="D18509"/>
      <c r="E18509"/>
      <c r="F18509"/>
      <c r="G18509"/>
      <c r="H18509" s="14"/>
      <c r="I18509" s="14"/>
      <c r="K18509"/>
      <c r="L18509"/>
      <c r="M18509"/>
      <c r="N18509"/>
      <c r="O18509"/>
      <c r="P18509"/>
      <c r="S18509"/>
      <c r="T18509" s="7"/>
    </row>
    <row r="18510" spans="1:20" x14ac:dyDescent="0.3">
      <c r="A18510" s="25"/>
      <c r="B18510"/>
      <c r="C18510"/>
      <c r="D18510"/>
      <c r="E18510"/>
      <c r="F18510"/>
      <c r="G18510"/>
      <c r="H18510" s="14"/>
      <c r="I18510" s="14"/>
      <c r="K18510"/>
      <c r="L18510"/>
      <c r="M18510"/>
      <c r="N18510"/>
      <c r="O18510"/>
      <c r="P18510"/>
      <c r="S18510"/>
    </row>
    <row r="18511" spans="1:20" x14ac:dyDescent="0.3">
      <c r="A18511" s="25"/>
      <c r="B18511"/>
      <c r="C18511"/>
      <c r="D18511"/>
      <c r="E18511"/>
      <c r="F18511"/>
      <c r="G18511"/>
      <c r="H18511"/>
      <c r="I18511"/>
      <c r="K18511"/>
      <c r="L18511"/>
      <c r="M18511"/>
      <c r="N18511"/>
      <c r="O18511"/>
      <c r="P18511"/>
      <c r="S18511"/>
    </row>
    <row r="18512" spans="1:20" x14ac:dyDescent="0.3">
      <c r="A18512" s="25"/>
      <c r="B18512"/>
      <c r="C18512"/>
      <c r="D18512"/>
      <c r="E18512"/>
      <c r="F18512"/>
      <c r="G18512"/>
      <c r="H18512"/>
      <c r="I18512"/>
      <c r="K18512"/>
      <c r="L18512"/>
      <c r="M18512"/>
      <c r="N18512"/>
      <c r="O18512"/>
      <c r="P18512"/>
      <c r="S18512"/>
    </row>
    <row r="18513" spans="1:20" x14ac:dyDescent="0.3">
      <c r="A18513" s="25"/>
      <c r="B18513"/>
      <c r="C18513"/>
      <c r="D18513"/>
      <c r="E18513"/>
      <c r="F18513"/>
      <c r="G18513"/>
      <c r="H18513" s="14"/>
      <c r="I18513" s="14"/>
      <c r="K18513"/>
      <c r="L18513"/>
      <c r="M18513"/>
      <c r="N18513"/>
      <c r="O18513"/>
      <c r="P18513"/>
      <c r="S18513"/>
      <c r="T18513" s="7"/>
    </row>
    <row r="18514" spans="1:20" x14ac:dyDescent="0.3">
      <c r="A18514" s="25"/>
      <c r="B18514"/>
      <c r="C18514"/>
      <c r="D18514"/>
      <c r="E18514"/>
      <c r="F18514"/>
      <c r="G18514"/>
      <c r="H18514"/>
      <c r="I18514"/>
      <c r="K18514"/>
      <c r="L18514"/>
      <c r="M18514"/>
      <c r="N18514"/>
      <c r="O18514"/>
      <c r="P18514"/>
      <c r="S18514"/>
    </row>
    <row r="18515" spans="1:20" x14ac:dyDescent="0.3">
      <c r="A18515" s="25"/>
      <c r="B18515"/>
      <c r="C18515"/>
      <c r="D18515"/>
      <c r="E18515"/>
      <c r="F18515"/>
      <c r="G18515"/>
      <c r="H18515" s="14"/>
      <c r="I18515" s="14"/>
      <c r="K18515"/>
      <c r="L18515"/>
      <c r="M18515"/>
      <c r="N18515"/>
      <c r="O18515"/>
      <c r="P18515"/>
      <c r="S18515"/>
      <c r="T18515" s="7"/>
    </row>
    <row r="18516" spans="1:20" x14ac:dyDescent="0.3">
      <c r="A18516" s="25"/>
      <c r="B18516"/>
      <c r="C18516"/>
      <c r="D18516"/>
      <c r="E18516"/>
      <c r="F18516"/>
      <c r="G18516"/>
      <c r="H18516" s="14"/>
      <c r="I18516" s="14"/>
      <c r="K18516"/>
      <c r="L18516"/>
      <c r="M18516"/>
      <c r="N18516"/>
      <c r="O18516"/>
      <c r="P18516"/>
      <c r="S18516"/>
      <c r="T18516" s="7"/>
    </row>
    <row r="18517" spans="1:20" x14ac:dyDescent="0.3">
      <c r="A18517" s="25"/>
      <c r="B18517"/>
      <c r="C18517"/>
      <c r="D18517"/>
      <c r="E18517"/>
      <c r="F18517"/>
      <c r="G18517"/>
      <c r="H18517" s="14"/>
      <c r="I18517" s="14"/>
      <c r="K18517"/>
      <c r="L18517"/>
      <c r="M18517"/>
      <c r="N18517"/>
      <c r="O18517"/>
      <c r="P18517"/>
      <c r="S18517"/>
      <c r="T18517" s="7"/>
    </row>
    <row r="18518" spans="1:20" x14ac:dyDescent="0.3">
      <c r="A18518" s="25"/>
      <c r="B18518"/>
      <c r="C18518"/>
      <c r="D18518"/>
      <c r="E18518"/>
      <c r="F18518"/>
      <c r="G18518"/>
      <c r="H18518"/>
      <c r="I18518"/>
      <c r="K18518"/>
      <c r="L18518"/>
      <c r="M18518"/>
      <c r="N18518"/>
      <c r="O18518"/>
      <c r="P18518"/>
      <c r="S18518"/>
    </row>
    <row r="18519" spans="1:20" x14ac:dyDescent="0.3">
      <c r="A18519" s="25"/>
      <c r="B18519"/>
      <c r="C18519"/>
      <c r="D18519"/>
      <c r="E18519"/>
      <c r="F18519"/>
      <c r="G18519"/>
      <c r="H18519"/>
      <c r="I18519"/>
      <c r="K18519"/>
      <c r="L18519"/>
      <c r="M18519"/>
      <c r="N18519"/>
      <c r="O18519"/>
      <c r="P18519"/>
      <c r="S18519"/>
    </row>
    <row r="18520" spans="1:20" x14ac:dyDescent="0.3">
      <c r="A18520" s="25"/>
      <c r="B18520"/>
      <c r="C18520"/>
      <c r="D18520"/>
      <c r="E18520"/>
      <c r="F18520"/>
      <c r="G18520"/>
      <c r="H18520"/>
      <c r="I18520"/>
      <c r="K18520"/>
      <c r="L18520"/>
      <c r="M18520"/>
      <c r="N18520"/>
      <c r="O18520"/>
      <c r="P18520"/>
      <c r="S18520"/>
    </row>
    <row r="18521" spans="1:20" x14ac:dyDescent="0.3">
      <c r="A18521" s="25"/>
      <c r="B18521"/>
      <c r="C18521"/>
      <c r="D18521"/>
      <c r="E18521"/>
      <c r="F18521"/>
      <c r="G18521"/>
      <c r="H18521" s="14"/>
      <c r="I18521" s="14"/>
      <c r="K18521"/>
      <c r="L18521"/>
      <c r="M18521"/>
      <c r="N18521"/>
      <c r="O18521"/>
      <c r="P18521"/>
      <c r="S18521"/>
      <c r="T18521" s="7"/>
    </row>
    <row r="18522" spans="1:20" x14ac:dyDescent="0.3">
      <c r="A18522" s="25"/>
      <c r="B18522"/>
      <c r="C18522"/>
      <c r="D18522"/>
      <c r="E18522"/>
      <c r="F18522"/>
      <c r="G18522"/>
      <c r="H18522" s="14"/>
      <c r="I18522" s="14"/>
      <c r="K18522"/>
      <c r="L18522"/>
      <c r="M18522"/>
      <c r="N18522"/>
      <c r="O18522"/>
      <c r="P18522"/>
      <c r="S18522"/>
      <c r="T18522" s="7"/>
    </row>
    <row r="18523" spans="1:20" x14ac:dyDescent="0.3">
      <c r="A18523" s="25"/>
      <c r="B18523"/>
      <c r="C18523"/>
      <c r="D18523"/>
      <c r="E18523"/>
      <c r="F18523"/>
      <c r="G18523"/>
      <c r="H18523" s="14"/>
      <c r="I18523" s="14"/>
      <c r="K18523"/>
      <c r="L18523"/>
      <c r="M18523"/>
      <c r="N18523"/>
      <c r="O18523"/>
      <c r="P18523"/>
      <c r="S18523"/>
    </row>
    <row r="18524" spans="1:20" x14ac:dyDescent="0.3">
      <c r="A18524" s="25"/>
      <c r="B18524"/>
      <c r="C18524"/>
      <c r="D18524"/>
      <c r="E18524"/>
      <c r="F18524"/>
      <c r="G18524"/>
      <c r="H18524" s="14"/>
      <c r="I18524" s="14"/>
      <c r="K18524"/>
      <c r="L18524"/>
      <c r="M18524"/>
      <c r="N18524"/>
      <c r="O18524"/>
      <c r="P18524"/>
      <c r="S18524"/>
    </row>
    <row r="18525" spans="1:20" x14ac:dyDescent="0.3">
      <c r="A18525" s="25"/>
      <c r="B18525"/>
      <c r="C18525"/>
      <c r="D18525"/>
      <c r="E18525"/>
      <c r="F18525"/>
      <c r="G18525"/>
      <c r="H18525" s="14"/>
      <c r="I18525" s="14"/>
      <c r="K18525"/>
      <c r="L18525"/>
      <c r="M18525"/>
      <c r="N18525"/>
      <c r="O18525"/>
      <c r="P18525"/>
      <c r="S18525"/>
    </row>
    <row r="18526" spans="1:20" x14ac:dyDescent="0.3">
      <c r="A18526" s="25"/>
      <c r="B18526"/>
      <c r="C18526"/>
      <c r="D18526"/>
      <c r="E18526"/>
      <c r="F18526"/>
      <c r="G18526"/>
      <c r="H18526" s="14"/>
      <c r="I18526" s="14"/>
      <c r="K18526"/>
      <c r="L18526"/>
      <c r="M18526"/>
      <c r="N18526"/>
      <c r="O18526"/>
      <c r="P18526"/>
      <c r="S18526"/>
      <c r="T18526" s="7"/>
    </row>
    <row r="18527" spans="1:20" x14ac:dyDescent="0.3">
      <c r="A18527" s="25"/>
      <c r="B18527"/>
      <c r="C18527"/>
      <c r="D18527"/>
      <c r="E18527"/>
      <c r="F18527"/>
      <c r="G18527"/>
      <c r="H18527" s="14"/>
      <c r="I18527" s="14"/>
      <c r="K18527"/>
      <c r="L18527"/>
      <c r="M18527"/>
      <c r="N18527"/>
      <c r="O18527"/>
      <c r="P18527"/>
      <c r="S18527"/>
    </row>
    <row r="18528" spans="1:20" x14ac:dyDescent="0.3">
      <c r="A18528" s="25"/>
      <c r="B18528"/>
      <c r="C18528"/>
      <c r="D18528"/>
      <c r="E18528"/>
      <c r="F18528"/>
      <c r="G18528"/>
      <c r="H18528" s="14"/>
      <c r="I18528" s="14"/>
      <c r="K18528"/>
      <c r="L18528"/>
      <c r="M18528"/>
      <c r="N18528"/>
      <c r="O18528"/>
      <c r="P18528"/>
      <c r="S18528"/>
    </row>
    <row r="18529" spans="1:20" x14ac:dyDescent="0.3">
      <c r="A18529" s="25"/>
      <c r="B18529"/>
      <c r="C18529"/>
      <c r="D18529"/>
      <c r="E18529"/>
      <c r="F18529"/>
      <c r="G18529"/>
      <c r="H18529" s="14"/>
      <c r="I18529" s="14"/>
      <c r="K18529"/>
      <c r="L18529"/>
      <c r="M18529"/>
      <c r="N18529"/>
      <c r="O18529"/>
      <c r="P18529"/>
      <c r="S18529"/>
    </row>
    <row r="18530" spans="1:20" x14ac:dyDescent="0.3">
      <c r="A18530" s="25"/>
      <c r="B18530"/>
      <c r="C18530"/>
      <c r="D18530"/>
      <c r="E18530"/>
      <c r="F18530"/>
      <c r="G18530"/>
      <c r="H18530" s="14"/>
      <c r="I18530" s="14"/>
      <c r="K18530"/>
      <c r="L18530"/>
      <c r="M18530"/>
      <c r="N18530"/>
      <c r="O18530"/>
      <c r="P18530"/>
      <c r="S18530"/>
    </row>
    <row r="18531" spans="1:20" x14ac:dyDescent="0.3">
      <c r="A18531" s="25"/>
      <c r="B18531"/>
      <c r="C18531"/>
      <c r="D18531"/>
      <c r="E18531"/>
      <c r="F18531"/>
      <c r="G18531"/>
      <c r="H18531" s="14"/>
      <c r="I18531" s="14"/>
      <c r="K18531"/>
      <c r="L18531"/>
      <c r="M18531"/>
      <c r="N18531"/>
      <c r="O18531"/>
      <c r="P18531"/>
      <c r="S18531"/>
    </row>
    <row r="18532" spans="1:20" x14ac:dyDescent="0.3">
      <c r="A18532" s="25"/>
      <c r="B18532"/>
      <c r="C18532"/>
      <c r="D18532"/>
      <c r="E18532"/>
      <c r="F18532"/>
      <c r="G18532"/>
      <c r="H18532" s="14"/>
      <c r="I18532" s="14"/>
      <c r="K18532"/>
      <c r="L18532"/>
      <c r="M18532"/>
      <c r="N18532"/>
      <c r="O18532"/>
      <c r="P18532"/>
      <c r="S18532"/>
    </row>
    <row r="18533" spans="1:20" x14ac:dyDescent="0.3">
      <c r="A18533" s="25"/>
      <c r="B18533"/>
      <c r="C18533"/>
      <c r="D18533"/>
      <c r="E18533"/>
      <c r="F18533"/>
      <c r="G18533"/>
      <c r="H18533" s="14"/>
      <c r="I18533" s="14"/>
      <c r="K18533"/>
      <c r="L18533"/>
      <c r="M18533"/>
      <c r="N18533"/>
      <c r="O18533"/>
      <c r="P18533"/>
      <c r="S18533"/>
    </row>
    <row r="18534" spans="1:20" x14ac:dyDescent="0.3">
      <c r="A18534" s="25"/>
      <c r="B18534"/>
      <c r="C18534"/>
      <c r="D18534"/>
      <c r="E18534"/>
      <c r="F18534"/>
      <c r="G18534"/>
      <c r="H18534" s="14"/>
      <c r="I18534" s="14"/>
      <c r="K18534"/>
      <c r="L18534"/>
      <c r="M18534"/>
      <c r="N18534"/>
      <c r="O18534"/>
      <c r="P18534"/>
      <c r="S18534"/>
      <c r="T18534" s="7"/>
    </row>
    <row r="18535" spans="1:20" x14ac:dyDescent="0.3">
      <c r="A18535" s="25"/>
      <c r="B18535"/>
      <c r="C18535"/>
      <c r="D18535"/>
      <c r="E18535"/>
      <c r="F18535"/>
      <c r="G18535"/>
      <c r="H18535" s="14"/>
      <c r="I18535" s="14"/>
      <c r="K18535"/>
      <c r="L18535"/>
      <c r="M18535"/>
      <c r="N18535"/>
      <c r="O18535"/>
      <c r="P18535"/>
      <c r="S18535"/>
    </row>
    <row r="18536" spans="1:20" x14ac:dyDescent="0.3">
      <c r="A18536" s="25"/>
      <c r="B18536"/>
      <c r="C18536"/>
      <c r="D18536"/>
      <c r="E18536"/>
      <c r="F18536"/>
      <c r="G18536"/>
      <c r="H18536"/>
      <c r="I18536"/>
      <c r="K18536"/>
      <c r="L18536"/>
      <c r="M18536"/>
      <c r="N18536"/>
      <c r="O18536"/>
      <c r="P18536"/>
      <c r="S18536"/>
    </row>
    <row r="18537" spans="1:20" x14ac:dyDescent="0.3">
      <c r="A18537" s="25"/>
      <c r="B18537"/>
      <c r="C18537"/>
      <c r="D18537"/>
      <c r="E18537"/>
      <c r="F18537"/>
      <c r="G18537"/>
      <c r="H18537"/>
      <c r="I18537"/>
      <c r="K18537"/>
      <c r="L18537"/>
      <c r="M18537"/>
      <c r="N18537"/>
      <c r="O18537"/>
      <c r="P18537"/>
      <c r="S18537"/>
    </row>
    <row r="18538" spans="1:20" x14ac:dyDescent="0.3">
      <c r="A18538" s="25"/>
      <c r="B18538"/>
      <c r="C18538"/>
      <c r="D18538"/>
      <c r="E18538"/>
      <c r="F18538"/>
      <c r="G18538"/>
      <c r="H18538"/>
      <c r="I18538"/>
      <c r="K18538"/>
      <c r="L18538"/>
      <c r="M18538"/>
      <c r="N18538"/>
      <c r="O18538"/>
      <c r="P18538"/>
      <c r="S18538"/>
    </row>
    <row r="18539" spans="1:20" x14ac:dyDescent="0.3">
      <c r="A18539" s="25"/>
      <c r="B18539"/>
      <c r="C18539"/>
      <c r="D18539"/>
      <c r="E18539"/>
      <c r="F18539"/>
      <c r="G18539"/>
      <c r="H18539"/>
      <c r="I18539"/>
      <c r="K18539"/>
      <c r="L18539"/>
      <c r="M18539"/>
      <c r="N18539"/>
      <c r="O18539"/>
      <c r="P18539"/>
      <c r="S18539"/>
    </row>
    <row r="18540" spans="1:20" x14ac:dyDescent="0.3">
      <c r="A18540" s="25"/>
      <c r="B18540"/>
      <c r="C18540"/>
      <c r="D18540"/>
      <c r="E18540"/>
      <c r="F18540"/>
      <c r="G18540"/>
      <c r="H18540"/>
      <c r="I18540"/>
      <c r="K18540"/>
      <c r="L18540"/>
      <c r="M18540"/>
      <c r="N18540"/>
      <c r="O18540"/>
      <c r="P18540"/>
      <c r="S18540"/>
    </row>
    <row r="18541" spans="1:20" x14ac:dyDescent="0.3">
      <c r="A18541" s="25"/>
      <c r="B18541"/>
      <c r="C18541"/>
      <c r="D18541"/>
      <c r="E18541"/>
      <c r="F18541"/>
      <c r="G18541"/>
      <c r="H18541"/>
      <c r="I18541"/>
      <c r="K18541"/>
      <c r="L18541"/>
      <c r="M18541"/>
      <c r="N18541"/>
      <c r="O18541"/>
      <c r="P18541"/>
      <c r="S18541"/>
    </row>
    <row r="18542" spans="1:20" x14ac:dyDescent="0.3">
      <c r="A18542" s="25"/>
      <c r="B18542"/>
      <c r="C18542"/>
      <c r="D18542"/>
      <c r="E18542"/>
      <c r="F18542"/>
      <c r="G18542"/>
      <c r="H18542"/>
      <c r="I18542"/>
      <c r="K18542"/>
      <c r="L18542"/>
      <c r="M18542"/>
      <c r="N18542"/>
      <c r="O18542"/>
      <c r="P18542"/>
      <c r="S18542"/>
    </row>
    <row r="18543" spans="1:20" x14ac:dyDescent="0.3">
      <c r="A18543" s="25"/>
      <c r="B18543"/>
      <c r="C18543"/>
      <c r="D18543"/>
      <c r="E18543"/>
      <c r="F18543"/>
      <c r="G18543"/>
      <c r="H18543"/>
      <c r="I18543"/>
      <c r="K18543"/>
      <c r="L18543"/>
      <c r="M18543"/>
      <c r="N18543"/>
      <c r="O18543"/>
      <c r="P18543"/>
      <c r="S18543"/>
    </row>
    <row r="18544" spans="1:20" x14ac:dyDescent="0.3">
      <c r="A18544" s="25"/>
      <c r="B18544"/>
      <c r="C18544"/>
      <c r="D18544"/>
      <c r="E18544"/>
      <c r="F18544"/>
      <c r="G18544"/>
      <c r="H18544"/>
      <c r="I18544"/>
      <c r="K18544"/>
      <c r="L18544"/>
      <c r="M18544"/>
      <c r="N18544"/>
      <c r="O18544"/>
      <c r="P18544"/>
      <c r="S18544"/>
    </row>
    <row r="18545" spans="1:19" x14ac:dyDescent="0.3">
      <c r="A18545" s="25"/>
      <c r="B18545"/>
      <c r="C18545"/>
      <c r="D18545"/>
      <c r="E18545"/>
      <c r="F18545"/>
      <c r="G18545"/>
      <c r="H18545"/>
      <c r="I18545" s="26"/>
      <c r="K18545"/>
      <c r="L18545"/>
      <c r="M18545"/>
      <c r="N18545"/>
      <c r="O18545"/>
      <c r="P18545"/>
      <c r="S18545"/>
    </row>
    <row r="18546" spans="1:19" x14ac:dyDescent="0.3">
      <c r="A18546" s="25"/>
      <c r="B18546"/>
      <c r="C18546"/>
      <c r="D18546"/>
      <c r="E18546"/>
      <c r="F18546"/>
      <c r="G18546"/>
      <c r="H18546"/>
      <c r="I18546" s="26"/>
      <c r="K18546"/>
      <c r="L18546"/>
      <c r="M18546"/>
      <c r="N18546"/>
      <c r="O18546"/>
      <c r="P18546"/>
      <c r="S18546"/>
    </row>
    <row r="18547" spans="1:19" x14ac:dyDescent="0.3">
      <c r="A18547" s="25"/>
      <c r="B18547"/>
      <c r="C18547"/>
      <c r="D18547"/>
      <c r="E18547"/>
      <c r="F18547"/>
      <c r="G18547"/>
      <c r="H18547"/>
      <c r="I18547" s="26"/>
      <c r="K18547"/>
      <c r="L18547"/>
      <c r="M18547"/>
      <c r="N18547"/>
      <c r="O18547"/>
      <c r="P18547"/>
      <c r="S18547"/>
    </row>
    <row r="18548" spans="1:19" x14ac:dyDescent="0.3">
      <c r="A18548" s="25"/>
      <c r="B18548"/>
      <c r="C18548"/>
      <c r="D18548"/>
      <c r="E18548"/>
      <c r="F18548"/>
      <c r="G18548"/>
      <c r="H18548"/>
      <c r="I18548"/>
      <c r="K18548"/>
      <c r="L18548"/>
      <c r="M18548"/>
      <c r="N18548"/>
      <c r="O18548"/>
      <c r="P18548"/>
      <c r="S18548"/>
    </row>
    <row r="18549" spans="1:19" x14ac:dyDescent="0.3">
      <c r="A18549" s="25"/>
      <c r="B18549"/>
      <c r="C18549"/>
      <c r="D18549"/>
      <c r="E18549"/>
      <c r="F18549"/>
      <c r="G18549"/>
      <c r="H18549"/>
      <c r="I18549"/>
      <c r="K18549"/>
      <c r="L18549"/>
      <c r="M18549"/>
      <c r="N18549"/>
      <c r="O18549"/>
      <c r="P18549"/>
      <c r="S18549"/>
    </row>
    <row r="18550" spans="1:19" x14ac:dyDescent="0.3">
      <c r="A18550" s="25"/>
      <c r="B18550"/>
      <c r="C18550"/>
      <c r="D18550"/>
      <c r="E18550"/>
      <c r="F18550"/>
      <c r="G18550"/>
      <c r="H18550"/>
      <c r="I18550"/>
      <c r="K18550"/>
      <c r="L18550"/>
      <c r="M18550"/>
      <c r="N18550"/>
      <c r="O18550"/>
      <c r="P18550"/>
      <c r="S18550"/>
    </row>
    <row r="18551" spans="1:19" x14ac:dyDescent="0.3">
      <c r="A18551" s="25"/>
      <c r="B18551"/>
      <c r="C18551"/>
      <c r="D18551"/>
      <c r="E18551"/>
      <c r="F18551"/>
      <c r="G18551"/>
      <c r="H18551"/>
      <c r="I18551"/>
      <c r="K18551"/>
      <c r="L18551"/>
      <c r="M18551"/>
      <c r="N18551"/>
      <c r="O18551"/>
      <c r="P18551"/>
      <c r="S18551"/>
    </row>
    <row r="18552" spans="1:19" x14ac:dyDescent="0.3">
      <c r="A18552" s="25"/>
      <c r="B18552"/>
      <c r="C18552"/>
      <c r="D18552"/>
      <c r="E18552"/>
      <c r="F18552"/>
      <c r="G18552"/>
      <c r="H18552" s="26"/>
      <c r="I18552" s="26"/>
      <c r="K18552"/>
      <c r="L18552"/>
      <c r="M18552"/>
      <c r="N18552"/>
      <c r="O18552"/>
      <c r="P18552"/>
      <c r="S18552"/>
    </row>
    <row r="18553" spans="1:19" x14ac:dyDescent="0.3">
      <c r="A18553" s="25"/>
      <c r="B18553"/>
      <c r="C18553"/>
      <c r="D18553"/>
      <c r="E18553"/>
      <c r="F18553"/>
      <c r="G18553"/>
      <c r="H18553" s="26"/>
      <c r="I18553" s="26"/>
      <c r="K18553"/>
      <c r="L18553"/>
      <c r="M18553"/>
      <c r="N18553"/>
      <c r="O18553"/>
      <c r="P18553"/>
      <c r="S18553"/>
    </row>
    <row r="18554" spans="1:19" x14ac:dyDescent="0.3">
      <c r="A18554" s="25"/>
      <c r="B18554"/>
      <c r="C18554"/>
      <c r="D18554"/>
      <c r="E18554"/>
      <c r="F18554"/>
      <c r="G18554"/>
      <c r="H18554" s="26"/>
      <c r="I18554" s="26"/>
      <c r="K18554"/>
      <c r="L18554"/>
      <c r="M18554"/>
      <c r="N18554"/>
      <c r="O18554"/>
      <c r="P18554"/>
      <c r="S18554"/>
    </row>
    <row r="18555" spans="1:19" x14ac:dyDescent="0.3">
      <c r="A18555" s="25"/>
      <c r="B18555"/>
      <c r="C18555"/>
      <c r="D18555"/>
      <c r="E18555"/>
      <c r="F18555"/>
      <c r="G18555"/>
      <c r="H18555" s="26"/>
      <c r="I18555" s="26"/>
      <c r="K18555"/>
      <c r="L18555"/>
      <c r="M18555"/>
      <c r="N18555"/>
      <c r="O18555"/>
      <c r="P18555"/>
      <c r="S18555"/>
    </row>
    <row r="18556" spans="1:19" x14ac:dyDescent="0.3">
      <c r="A18556" s="25"/>
      <c r="B18556"/>
      <c r="C18556"/>
      <c r="D18556"/>
      <c r="E18556"/>
      <c r="F18556"/>
      <c r="G18556"/>
      <c r="H18556"/>
      <c r="I18556"/>
      <c r="K18556"/>
      <c r="L18556"/>
      <c r="M18556"/>
      <c r="N18556"/>
      <c r="O18556"/>
      <c r="P18556"/>
      <c r="S18556"/>
    </row>
    <row r="18557" spans="1:19" x14ac:dyDescent="0.3">
      <c r="A18557" s="25"/>
      <c r="B18557"/>
      <c r="C18557"/>
      <c r="D18557"/>
      <c r="E18557"/>
      <c r="F18557"/>
      <c r="G18557"/>
      <c r="H18557"/>
      <c r="I18557"/>
      <c r="K18557"/>
      <c r="L18557"/>
      <c r="M18557"/>
      <c r="N18557"/>
      <c r="O18557"/>
      <c r="P18557"/>
      <c r="S18557"/>
    </row>
    <row r="18558" spans="1:19" x14ac:dyDescent="0.3">
      <c r="A18558" s="25"/>
      <c r="B18558"/>
      <c r="C18558"/>
      <c r="D18558"/>
      <c r="E18558"/>
      <c r="F18558"/>
      <c r="G18558"/>
      <c r="H18558"/>
      <c r="I18558"/>
      <c r="K18558"/>
      <c r="L18558"/>
      <c r="M18558"/>
      <c r="N18558"/>
      <c r="O18558"/>
      <c r="P18558"/>
      <c r="S18558"/>
    </row>
    <row r="18559" spans="1:19" x14ac:dyDescent="0.3">
      <c r="A18559" s="25"/>
      <c r="B18559"/>
      <c r="C18559"/>
      <c r="D18559"/>
      <c r="E18559"/>
      <c r="F18559"/>
      <c r="G18559"/>
      <c r="H18559"/>
      <c r="I18559"/>
      <c r="K18559"/>
      <c r="L18559"/>
      <c r="M18559"/>
      <c r="N18559"/>
      <c r="O18559"/>
      <c r="P18559"/>
      <c r="S18559"/>
    </row>
    <row r="18560" spans="1:19" x14ac:dyDescent="0.3">
      <c r="A18560" s="25"/>
      <c r="B18560"/>
      <c r="C18560"/>
      <c r="D18560"/>
      <c r="E18560"/>
      <c r="F18560"/>
      <c r="G18560"/>
      <c r="H18560"/>
      <c r="I18560"/>
      <c r="K18560"/>
      <c r="L18560"/>
      <c r="M18560"/>
      <c r="N18560"/>
      <c r="O18560"/>
      <c r="P18560"/>
      <c r="S18560"/>
    </row>
    <row r="18561" spans="1:20" x14ac:dyDescent="0.3">
      <c r="A18561" s="25"/>
      <c r="B18561"/>
      <c r="C18561"/>
      <c r="D18561"/>
      <c r="E18561"/>
      <c r="F18561"/>
      <c r="G18561"/>
      <c r="H18561"/>
      <c r="I18561"/>
      <c r="K18561"/>
      <c r="L18561"/>
      <c r="M18561"/>
      <c r="N18561"/>
      <c r="O18561"/>
      <c r="P18561"/>
      <c r="S18561"/>
    </row>
    <row r="18562" spans="1:20" x14ac:dyDescent="0.3">
      <c r="A18562" s="25"/>
      <c r="B18562"/>
      <c r="C18562"/>
      <c r="D18562"/>
      <c r="E18562"/>
      <c r="F18562"/>
      <c r="G18562"/>
      <c r="H18562"/>
      <c r="I18562"/>
      <c r="K18562"/>
      <c r="L18562"/>
      <c r="M18562"/>
      <c r="N18562"/>
      <c r="O18562"/>
      <c r="P18562"/>
      <c r="S18562"/>
    </row>
    <row r="18563" spans="1:20" x14ac:dyDescent="0.3">
      <c r="A18563" s="25"/>
      <c r="B18563"/>
      <c r="C18563"/>
      <c r="D18563"/>
      <c r="E18563"/>
      <c r="F18563"/>
      <c r="G18563"/>
      <c r="H18563"/>
      <c r="I18563"/>
      <c r="K18563"/>
      <c r="L18563"/>
      <c r="M18563"/>
      <c r="N18563"/>
      <c r="O18563"/>
      <c r="P18563"/>
      <c r="S18563"/>
    </row>
    <row r="18564" spans="1:20" x14ac:dyDescent="0.3">
      <c r="A18564" s="25"/>
      <c r="B18564"/>
      <c r="C18564"/>
      <c r="D18564"/>
      <c r="E18564"/>
      <c r="F18564"/>
      <c r="G18564"/>
      <c r="H18564"/>
      <c r="I18564"/>
      <c r="K18564"/>
      <c r="L18564"/>
      <c r="M18564"/>
      <c r="N18564"/>
      <c r="O18564"/>
      <c r="P18564"/>
      <c r="S18564"/>
    </row>
    <row r="18565" spans="1:20" x14ac:dyDescent="0.3">
      <c r="A18565" s="25"/>
      <c r="B18565"/>
      <c r="C18565"/>
      <c r="D18565"/>
      <c r="E18565"/>
      <c r="F18565"/>
      <c r="G18565"/>
      <c r="H18565"/>
      <c r="I18565"/>
      <c r="K18565"/>
      <c r="L18565"/>
      <c r="M18565"/>
      <c r="N18565"/>
      <c r="O18565"/>
      <c r="P18565"/>
      <c r="S18565"/>
    </row>
    <row r="18566" spans="1:20" x14ac:dyDescent="0.3">
      <c r="A18566" s="25"/>
      <c r="B18566"/>
      <c r="C18566"/>
      <c r="D18566"/>
      <c r="E18566"/>
      <c r="F18566"/>
      <c r="G18566"/>
      <c r="H18566"/>
      <c r="I18566"/>
      <c r="K18566"/>
      <c r="L18566"/>
      <c r="M18566"/>
      <c r="N18566"/>
      <c r="O18566"/>
      <c r="P18566"/>
      <c r="S18566"/>
    </row>
    <row r="18567" spans="1:20" x14ac:dyDescent="0.3">
      <c r="A18567" s="25"/>
      <c r="B18567"/>
      <c r="C18567"/>
      <c r="D18567"/>
      <c r="E18567"/>
      <c r="F18567"/>
      <c r="G18567"/>
      <c r="H18567"/>
      <c r="I18567"/>
      <c r="K18567"/>
      <c r="L18567"/>
      <c r="M18567"/>
      <c r="N18567"/>
      <c r="O18567"/>
      <c r="P18567"/>
      <c r="S18567"/>
    </row>
    <row r="18568" spans="1:20" x14ac:dyDescent="0.3">
      <c r="A18568" s="25"/>
      <c r="B18568"/>
      <c r="C18568"/>
      <c r="D18568"/>
      <c r="E18568"/>
      <c r="F18568"/>
      <c r="G18568"/>
      <c r="H18568"/>
      <c r="I18568"/>
      <c r="K18568"/>
      <c r="L18568"/>
      <c r="M18568"/>
      <c r="N18568"/>
      <c r="O18568"/>
      <c r="P18568"/>
      <c r="S18568"/>
    </row>
    <row r="18569" spans="1:20" x14ac:dyDescent="0.3">
      <c r="A18569" s="25"/>
      <c r="B18569"/>
      <c r="C18569"/>
      <c r="D18569"/>
      <c r="E18569"/>
      <c r="F18569"/>
      <c r="G18569"/>
      <c r="H18569"/>
      <c r="I18569"/>
      <c r="K18569"/>
      <c r="L18569"/>
      <c r="M18569"/>
      <c r="N18569"/>
      <c r="O18569"/>
      <c r="P18569"/>
      <c r="S18569"/>
    </row>
    <row r="18570" spans="1:20" x14ac:dyDescent="0.3">
      <c r="A18570" s="25"/>
      <c r="B18570"/>
      <c r="C18570"/>
      <c r="D18570"/>
      <c r="E18570"/>
      <c r="F18570"/>
      <c r="G18570"/>
      <c r="H18570"/>
      <c r="I18570"/>
      <c r="K18570"/>
      <c r="L18570"/>
      <c r="M18570"/>
      <c r="N18570"/>
      <c r="O18570"/>
      <c r="P18570"/>
      <c r="S18570"/>
    </row>
    <row r="18571" spans="1:20" x14ac:dyDescent="0.3">
      <c r="A18571" s="25"/>
      <c r="B18571"/>
      <c r="C18571"/>
      <c r="D18571"/>
      <c r="E18571"/>
      <c r="F18571"/>
      <c r="G18571"/>
      <c r="H18571"/>
      <c r="I18571"/>
      <c r="K18571"/>
      <c r="L18571"/>
      <c r="M18571"/>
      <c r="N18571"/>
      <c r="O18571"/>
      <c r="P18571"/>
      <c r="S18571"/>
    </row>
    <row r="18572" spans="1:20" x14ac:dyDescent="0.3">
      <c r="A18572" s="25"/>
      <c r="B18572"/>
      <c r="C18572"/>
      <c r="D18572"/>
      <c r="E18572"/>
      <c r="F18572"/>
      <c r="G18572"/>
      <c r="H18572"/>
      <c r="I18572"/>
      <c r="K18572"/>
      <c r="L18572"/>
      <c r="M18572"/>
      <c r="N18572"/>
      <c r="O18572"/>
      <c r="P18572"/>
      <c r="S18572"/>
    </row>
    <row r="18573" spans="1:20" x14ac:dyDescent="0.3">
      <c r="A18573" s="25"/>
      <c r="B18573"/>
      <c r="C18573"/>
      <c r="D18573"/>
      <c r="E18573"/>
      <c r="F18573"/>
      <c r="G18573"/>
      <c r="H18573"/>
      <c r="I18573"/>
      <c r="K18573"/>
      <c r="L18573"/>
      <c r="M18573"/>
      <c r="N18573"/>
      <c r="O18573"/>
      <c r="P18573"/>
      <c r="S18573"/>
    </row>
    <row r="18574" spans="1:20" x14ac:dyDescent="0.3">
      <c r="A18574" s="25"/>
      <c r="B18574"/>
      <c r="C18574"/>
      <c r="D18574"/>
      <c r="E18574"/>
      <c r="F18574"/>
      <c r="G18574"/>
      <c r="H18574"/>
      <c r="I18574"/>
      <c r="K18574"/>
      <c r="L18574"/>
      <c r="M18574"/>
      <c r="N18574"/>
      <c r="O18574"/>
      <c r="P18574"/>
      <c r="S18574"/>
    </row>
    <row r="18575" spans="1:20" x14ac:dyDescent="0.3">
      <c r="A18575" s="25"/>
      <c r="B18575"/>
      <c r="C18575"/>
      <c r="D18575"/>
      <c r="E18575"/>
      <c r="F18575"/>
      <c r="G18575"/>
      <c r="H18575"/>
      <c r="I18575"/>
      <c r="K18575"/>
      <c r="L18575"/>
      <c r="M18575"/>
      <c r="N18575"/>
      <c r="O18575"/>
      <c r="P18575"/>
      <c r="S18575"/>
      <c r="T18575" s="7"/>
    </row>
    <row r="18576" spans="1:20" x14ac:dyDescent="0.3">
      <c r="A18576" s="25"/>
      <c r="B18576"/>
      <c r="C18576"/>
      <c r="D18576"/>
      <c r="E18576"/>
      <c r="F18576"/>
      <c r="G18576"/>
      <c r="H18576" s="14"/>
      <c r="I18576" s="14"/>
      <c r="K18576"/>
      <c r="L18576"/>
      <c r="M18576"/>
      <c r="N18576"/>
      <c r="O18576"/>
      <c r="P18576"/>
      <c r="S18576"/>
      <c r="T18576" s="7"/>
    </row>
    <row r="18577" spans="1:20" x14ac:dyDescent="0.3">
      <c r="A18577" s="25"/>
      <c r="B18577"/>
      <c r="C18577"/>
      <c r="D18577"/>
      <c r="E18577"/>
      <c r="F18577"/>
      <c r="G18577"/>
      <c r="H18577" s="14"/>
      <c r="I18577" s="14"/>
      <c r="K18577"/>
      <c r="L18577"/>
      <c r="M18577"/>
      <c r="N18577"/>
      <c r="O18577"/>
      <c r="P18577"/>
      <c r="S18577"/>
      <c r="T18577" s="7"/>
    </row>
    <row r="18578" spans="1:20" x14ac:dyDescent="0.3">
      <c r="A18578" s="25"/>
      <c r="B18578"/>
      <c r="C18578"/>
      <c r="D18578"/>
      <c r="E18578"/>
      <c r="F18578"/>
      <c r="G18578"/>
      <c r="H18578"/>
      <c r="I18578"/>
      <c r="K18578"/>
      <c r="L18578"/>
      <c r="M18578"/>
      <c r="N18578"/>
      <c r="O18578"/>
      <c r="P18578"/>
      <c r="S18578"/>
    </row>
    <row r="18579" spans="1:20" x14ac:dyDescent="0.3">
      <c r="A18579" s="25"/>
      <c r="B18579"/>
      <c r="C18579"/>
      <c r="D18579"/>
      <c r="E18579"/>
      <c r="F18579"/>
      <c r="G18579"/>
      <c r="H18579"/>
      <c r="I18579"/>
      <c r="K18579"/>
      <c r="L18579"/>
      <c r="M18579"/>
      <c r="N18579"/>
      <c r="O18579"/>
      <c r="P18579"/>
      <c r="S18579"/>
    </row>
    <row r="18580" spans="1:20" x14ac:dyDescent="0.3">
      <c r="A18580" s="25"/>
      <c r="B18580"/>
      <c r="C18580"/>
      <c r="D18580"/>
      <c r="E18580"/>
      <c r="F18580"/>
      <c r="G18580"/>
      <c r="H18580"/>
      <c r="I18580"/>
      <c r="K18580"/>
      <c r="L18580"/>
      <c r="M18580"/>
      <c r="N18580"/>
      <c r="O18580"/>
      <c r="P18580"/>
      <c r="S18580"/>
    </row>
    <row r="18581" spans="1:20" x14ac:dyDescent="0.3">
      <c r="A18581" s="25"/>
      <c r="B18581"/>
      <c r="C18581"/>
      <c r="D18581"/>
      <c r="E18581"/>
      <c r="F18581"/>
      <c r="G18581"/>
      <c r="H18581" s="26"/>
      <c r="I18581" s="26"/>
      <c r="K18581"/>
      <c r="L18581"/>
      <c r="M18581"/>
      <c r="N18581"/>
      <c r="O18581"/>
      <c r="P18581"/>
      <c r="S18581"/>
    </row>
    <row r="18582" spans="1:20" x14ac:dyDescent="0.3">
      <c r="A18582" s="25"/>
      <c r="B18582"/>
      <c r="C18582"/>
      <c r="D18582"/>
      <c r="E18582"/>
      <c r="F18582"/>
      <c r="G18582"/>
      <c r="H18582" s="26"/>
      <c r="I18582" s="26"/>
      <c r="K18582"/>
      <c r="L18582"/>
      <c r="M18582"/>
      <c r="N18582"/>
      <c r="O18582"/>
      <c r="P18582"/>
      <c r="S18582"/>
    </row>
    <row r="18583" spans="1:20" x14ac:dyDescent="0.3">
      <c r="A18583" s="25"/>
      <c r="B18583"/>
      <c r="C18583"/>
      <c r="D18583"/>
      <c r="E18583"/>
      <c r="F18583"/>
      <c r="G18583"/>
      <c r="H18583" s="26"/>
      <c r="I18583" s="26"/>
      <c r="K18583"/>
      <c r="L18583"/>
      <c r="M18583"/>
      <c r="N18583"/>
      <c r="O18583"/>
      <c r="P18583"/>
      <c r="S18583"/>
    </row>
    <row r="18584" spans="1:20" x14ac:dyDescent="0.3">
      <c r="A18584" s="25"/>
      <c r="B18584"/>
      <c r="C18584"/>
      <c r="D18584"/>
      <c r="E18584"/>
      <c r="F18584"/>
      <c r="G18584"/>
      <c r="H18584" s="14"/>
      <c r="I18584" s="14"/>
      <c r="K18584"/>
      <c r="L18584"/>
      <c r="M18584"/>
      <c r="N18584"/>
      <c r="O18584"/>
      <c r="P18584"/>
      <c r="S18584"/>
      <c r="T18584" s="7"/>
    </row>
    <row r="18585" spans="1:20" x14ac:dyDescent="0.3">
      <c r="A18585" s="25"/>
      <c r="B18585"/>
      <c r="C18585"/>
      <c r="D18585"/>
      <c r="E18585"/>
      <c r="F18585"/>
      <c r="G18585"/>
      <c r="H18585"/>
      <c r="I18585"/>
      <c r="K18585"/>
      <c r="L18585"/>
      <c r="M18585"/>
      <c r="N18585"/>
      <c r="O18585"/>
      <c r="P18585"/>
      <c r="S18585"/>
    </row>
    <row r="18586" spans="1:20" x14ac:dyDescent="0.3">
      <c r="A18586" s="25"/>
      <c r="B18586"/>
      <c r="C18586"/>
      <c r="D18586"/>
      <c r="E18586"/>
      <c r="F18586"/>
      <c r="G18586"/>
      <c r="H18586"/>
      <c r="I18586"/>
      <c r="K18586"/>
      <c r="L18586"/>
      <c r="M18586"/>
      <c r="N18586"/>
      <c r="O18586"/>
      <c r="P18586"/>
      <c r="S18586"/>
    </row>
    <row r="18587" spans="1:20" x14ac:dyDescent="0.3">
      <c r="A18587" s="25"/>
      <c r="B18587"/>
      <c r="C18587"/>
      <c r="D18587"/>
      <c r="E18587"/>
      <c r="F18587"/>
      <c r="G18587"/>
      <c r="H18587" s="14"/>
      <c r="I18587"/>
      <c r="K18587"/>
      <c r="L18587"/>
      <c r="M18587"/>
      <c r="N18587"/>
      <c r="O18587"/>
      <c r="P18587"/>
      <c r="S18587"/>
    </row>
    <row r="18588" spans="1:20" x14ac:dyDescent="0.3">
      <c r="A18588" s="25"/>
      <c r="B18588"/>
      <c r="C18588"/>
      <c r="D18588"/>
      <c r="E18588"/>
      <c r="F18588"/>
      <c r="G18588"/>
      <c r="H18588"/>
      <c r="I18588"/>
      <c r="K18588"/>
      <c r="L18588"/>
      <c r="M18588"/>
      <c r="N18588"/>
      <c r="O18588"/>
      <c r="P18588"/>
      <c r="S18588"/>
    </row>
    <row r="18589" spans="1:20" x14ac:dyDescent="0.3">
      <c r="A18589" s="25"/>
      <c r="B18589"/>
      <c r="C18589"/>
      <c r="D18589"/>
      <c r="E18589"/>
      <c r="F18589"/>
      <c r="G18589"/>
      <c r="H18589"/>
      <c r="I18589"/>
      <c r="K18589"/>
      <c r="L18589"/>
      <c r="M18589"/>
      <c r="N18589"/>
      <c r="O18589"/>
      <c r="P18589"/>
      <c r="S18589"/>
    </row>
    <row r="18590" spans="1:20" x14ac:dyDescent="0.3">
      <c r="A18590" s="25"/>
      <c r="B18590"/>
      <c r="C18590"/>
      <c r="D18590"/>
      <c r="E18590"/>
      <c r="F18590"/>
      <c r="G18590"/>
      <c r="H18590"/>
      <c r="I18590"/>
      <c r="K18590"/>
      <c r="L18590"/>
      <c r="M18590"/>
      <c r="N18590"/>
      <c r="O18590"/>
      <c r="P18590"/>
      <c r="S18590"/>
    </row>
    <row r="18591" spans="1:20" x14ac:dyDescent="0.3">
      <c r="A18591" s="25"/>
      <c r="B18591"/>
      <c r="C18591"/>
      <c r="D18591"/>
      <c r="E18591"/>
      <c r="F18591"/>
      <c r="G18591"/>
      <c r="H18591"/>
      <c r="I18591"/>
      <c r="K18591"/>
      <c r="L18591"/>
      <c r="M18591"/>
      <c r="N18591"/>
      <c r="O18591"/>
      <c r="P18591"/>
      <c r="S18591"/>
    </row>
    <row r="18592" spans="1:20" x14ac:dyDescent="0.3">
      <c r="A18592" s="25"/>
      <c r="B18592"/>
      <c r="C18592"/>
      <c r="D18592"/>
      <c r="E18592"/>
      <c r="F18592"/>
      <c r="G18592"/>
      <c r="H18592" s="26"/>
      <c r="I18592" s="26"/>
      <c r="K18592"/>
      <c r="L18592"/>
      <c r="M18592"/>
      <c r="N18592"/>
      <c r="O18592"/>
      <c r="P18592"/>
      <c r="S18592"/>
    </row>
    <row r="18593" spans="1:20" x14ac:dyDescent="0.3">
      <c r="A18593" s="25"/>
      <c r="B18593"/>
      <c r="C18593"/>
      <c r="D18593"/>
      <c r="E18593"/>
      <c r="F18593"/>
      <c r="G18593"/>
      <c r="H18593" s="26"/>
      <c r="I18593" s="26"/>
      <c r="K18593"/>
      <c r="L18593"/>
      <c r="M18593"/>
      <c r="N18593"/>
      <c r="O18593"/>
      <c r="P18593"/>
      <c r="S18593"/>
    </row>
    <row r="18594" spans="1:20" x14ac:dyDescent="0.3">
      <c r="A18594" s="25"/>
      <c r="B18594"/>
      <c r="C18594"/>
      <c r="D18594"/>
      <c r="E18594"/>
      <c r="F18594"/>
      <c r="G18594"/>
      <c r="H18594" s="26"/>
      <c r="I18594" s="26"/>
      <c r="K18594"/>
      <c r="L18594"/>
      <c r="M18594"/>
      <c r="N18594"/>
      <c r="O18594"/>
      <c r="P18594"/>
      <c r="S18594"/>
    </row>
    <row r="18595" spans="1:20" x14ac:dyDescent="0.3">
      <c r="A18595" s="25"/>
      <c r="B18595"/>
      <c r="C18595"/>
      <c r="D18595"/>
      <c r="E18595"/>
      <c r="F18595"/>
      <c r="G18595"/>
      <c r="H18595" s="26"/>
      <c r="I18595" s="26"/>
      <c r="K18595"/>
      <c r="L18595"/>
      <c r="M18595"/>
      <c r="N18595"/>
      <c r="O18595"/>
      <c r="P18595"/>
      <c r="S18595"/>
    </row>
    <row r="18596" spans="1:20" x14ac:dyDescent="0.3">
      <c r="A18596" s="25"/>
      <c r="B18596"/>
      <c r="C18596"/>
      <c r="D18596"/>
      <c r="E18596"/>
      <c r="F18596"/>
      <c r="G18596"/>
      <c r="H18596"/>
      <c r="I18596"/>
      <c r="K18596"/>
      <c r="L18596"/>
      <c r="M18596"/>
      <c r="N18596"/>
      <c r="O18596"/>
      <c r="P18596"/>
      <c r="S18596"/>
    </row>
    <row r="18597" spans="1:20" x14ac:dyDescent="0.3">
      <c r="A18597" s="25"/>
      <c r="B18597"/>
      <c r="C18597"/>
      <c r="D18597"/>
      <c r="E18597"/>
      <c r="F18597"/>
      <c r="G18597"/>
      <c r="H18597"/>
      <c r="I18597" s="14"/>
      <c r="K18597"/>
      <c r="L18597"/>
      <c r="M18597"/>
      <c r="N18597"/>
      <c r="O18597"/>
      <c r="P18597"/>
      <c r="S18597"/>
    </row>
    <row r="18598" spans="1:20" x14ac:dyDescent="0.3">
      <c r="A18598" s="25"/>
      <c r="B18598"/>
      <c r="C18598"/>
      <c r="D18598"/>
      <c r="E18598"/>
      <c r="F18598"/>
      <c r="G18598"/>
      <c r="H18598"/>
      <c r="I18598"/>
      <c r="K18598"/>
      <c r="L18598"/>
      <c r="M18598"/>
      <c r="N18598"/>
      <c r="O18598"/>
      <c r="P18598"/>
      <c r="S18598"/>
    </row>
    <row r="18599" spans="1:20" x14ac:dyDescent="0.3">
      <c r="A18599" s="25"/>
      <c r="B18599"/>
      <c r="C18599"/>
      <c r="D18599"/>
      <c r="E18599"/>
      <c r="F18599"/>
      <c r="G18599"/>
      <c r="H18599" s="14"/>
      <c r="I18599" s="14"/>
      <c r="K18599"/>
      <c r="L18599"/>
      <c r="M18599"/>
      <c r="N18599"/>
      <c r="O18599"/>
      <c r="P18599"/>
      <c r="S18599"/>
    </row>
    <row r="18600" spans="1:20" x14ac:dyDescent="0.3">
      <c r="A18600" s="25"/>
      <c r="B18600"/>
      <c r="C18600"/>
      <c r="D18600"/>
      <c r="E18600"/>
      <c r="F18600"/>
      <c r="G18600"/>
      <c r="H18600" s="14"/>
      <c r="I18600" s="14"/>
      <c r="K18600"/>
      <c r="L18600"/>
      <c r="M18600"/>
      <c r="N18600"/>
      <c r="O18600"/>
      <c r="P18600"/>
      <c r="S18600"/>
      <c r="T18600" s="7"/>
    </row>
    <row r="18601" spans="1:20" x14ac:dyDescent="0.3">
      <c r="A18601" s="25"/>
      <c r="B18601"/>
      <c r="C18601"/>
      <c r="D18601"/>
      <c r="E18601"/>
      <c r="F18601"/>
      <c r="G18601"/>
      <c r="H18601" s="14"/>
      <c r="I18601" s="14"/>
      <c r="K18601"/>
      <c r="L18601"/>
      <c r="M18601"/>
      <c r="N18601"/>
      <c r="O18601"/>
      <c r="P18601"/>
      <c r="S18601"/>
    </row>
    <row r="18602" spans="1:20" x14ac:dyDescent="0.3">
      <c r="A18602" s="25"/>
      <c r="B18602"/>
      <c r="C18602"/>
      <c r="D18602"/>
      <c r="E18602"/>
      <c r="F18602"/>
      <c r="G18602"/>
      <c r="H18602"/>
      <c r="I18602"/>
      <c r="K18602"/>
      <c r="L18602"/>
      <c r="M18602"/>
      <c r="N18602"/>
      <c r="O18602"/>
      <c r="P18602"/>
      <c r="S18602"/>
    </row>
    <row r="18603" spans="1:20" x14ac:dyDescent="0.3">
      <c r="A18603" s="25"/>
      <c r="B18603"/>
      <c r="C18603"/>
      <c r="D18603"/>
      <c r="E18603"/>
      <c r="F18603"/>
      <c r="G18603"/>
      <c r="H18603" s="14"/>
      <c r="I18603" s="14"/>
      <c r="K18603"/>
      <c r="L18603"/>
      <c r="M18603"/>
      <c r="N18603"/>
      <c r="O18603"/>
      <c r="P18603"/>
      <c r="S18603"/>
      <c r="T18603" s="7"/>
    </row>
    <row r="18604" spans="1:20" x14ac:dyDescent="0.3">
      <c r="A18604" s="25"/>
      <c r="B18604"/>
      <c r="C18604"/>
      <c r="D18604"/>
      <c r="E18604"/>
      <c r="F18604"/>
      <c r="G18604"/>
      <c r="H18604"/>
      <c r="I18604"/>
      <c r="K18604"/>
      <c r="L18604"/>
      <c r="M18604"/>
      <c r="N18604"/>
      <c r="O18604"/>
      <c r="P18604"/>
      <c r="S18604"/>
    </row>
    <row r="18605" spans="1:20" x14ac:dyDescent="0.3">
      <c r="A18605" s="25"/>
      <c r="B18605"/>
      <c r="C18605"/>
      <c r="D18605"/>
      <c r="E18605"/>
      <c r="F18605"/>
      <c r="G18605"/>
      <c r="H18605" s="14"/>
      <c r="I18605" s="14"/>
      <c r="K18605"/>
      <c r="L18605"/>
      <c r="M18605"/>
      <c r="N18605"/>
      <c r="O18605"/>
      <c r="P18605"/>
      <c r="S18605"/>
      <c r="T18605" s="7"/>
    </row>
    <row r="18606" spans="1:20" x14ac:dyDescent="0.3">
      <c r="A18606" s="25"/>
      <c r="B18606"/>
      <c r="C18606"/>
      <c r="D18606"/>
      <c r="E18606"/>
      <c r="F18606"/>
      <c r="G18606"/>
      <c r="H18606"/>
      <c r="I18606"/>
      <c r="K18606"/>
      <c r="L18606"/>
      <c r="M18606"/>
      <c r="N18606"/>
      <c r="O18606"/>
      <c r="P18606"/>
      <c r="S18606"/>
    </row>
    <row r="18607" spans="1:20" x14ac:dyDescent="0.3">
      <c r="A18607" s="25"/>
      <c r="B18607"/>
      <c r="C18607"/>
      <c r="D18607"/>
      <c r="E18607"/>
      <c r="F18607"/>
      <c r="G18607"/>
      <c r="H18607"/>
      <c r="I18607"/>
      <c r="K18607"/>
      <c r="L18607"/>
      <c r="M18607"/>
      <c r="N18607"/>
      <c r="O18607"/>
      <c r="P18607"/>
      <c r="S18607"/>
    </row>
    <row r="18608" spans="1:20" x14ac:dyDescent="0.3">
      <c r="A18608" s="25"/>
      <c r="B18608"/>
      <c r="C18608"/>
      <c r="D18608"/>
      <c r="E18608"/>
      <c r="F18608"/>
      <c r="G18608"/>
      <c r="H18608"/>
      <c r="I18608"/>
      <c r="K18608"/>
      <c r="L18608"/>
      <c r="M18608"/>
      <c r="N18608"/>
      <c r="O18608"/>
      <c r="P18608"/>
      <c r="S18608"/>
    </row>
    <row r="18609" spans="1:20" x14ac:dyDescent="0.3">
      <c r="A18609" s="25"/>
      <c r="B18609"/>
      <c r="C18609"/>
      <c r="D18609"/>
      <c r="E18609"/>
      <c r="F18609"/>
      <c r="G18609"/>
      <c r="H18609"/>
      <c r="I18609"/>
      <c r="K18609"/>
      <c r="L18609"/>
      <c r="M18609"/>
      <c r="N18609"/>
      <c r="O18609"/>
      <c r="P18609"/>
      <c r="S18609"/>
    </row>
    <row r="18610" spans="1:20" x14ac:dyDescent="0.3">
      <c r="A18610" s="25"/>
      <c r="B18610"/>
      <c r="C18610"/>
      <c r="D18610"/>
      <c r="E18610"/>
      <c r="F18610"/>
      <c r="G18610"/>
      <c r="H18610" s="14"/>
      <c r="I18610" s="14"/>
      <c r="K18610"/>
      <c r="L18610"/>
      <c r="M18610"/>
      <c r="N18610"/>
      <c r="O18610"/>
      <c r="P18610"/>
      <c r="S18610"/>
      <c r="T18610" s="7"/>
    </row>
    <row r="18611" spans="1:20" x14ac:dyDescent="0.3">
      <c r="A18611" s="25"/>
      <c r="B18611"/>
      <c r="C18611"/>
      <c r="D18611"/>
      <c r="E18611"/>
      <c r="F18611"/>
      <c r="G18611"/>
      <c r="H18611"/>
      <c r="I18611"/>
      <c r="K18611"/>
      <c r="L18611"/>
      <c r="M18611"/>
      <c r="N18611"/>
      <c r="O18611"/>
      <c r="P18611"/>
      <c r="S18611"/>
    </row>
    <row r="18612" spans="1:20" x14ac:dyDescent="0.3">
      <c r="A18612" s="25"/>
      <c r="B18612"/>
      <c r="C18612"/>
      <c r="D18612"/>
      <c r="E18612"/>
      <c r="F18612"/>
      <c r="G18612"/>
      <c r="H18612"/>
      <c r="I18612"/>
      <c r="K18612"/>
      <c r="L18612"/>
      <c r="M18612"/>
      <c r="N18612"/>
      <c r="O18612"/>
      <c r="P18612"/>
      <c r="S18612"/>
    </row>
    <row r="18613" spans="1:20" x14ac:dyDescent="0.3">
      <c r="A18613" s="25"/>
      <c r="B18613"/>
      <c r="C18613"/>
      <c r="D18613"/>
      <c r="E18613"/>
      <c r="F18613"/>
      <c r="G18613"/>
      <c r="H18613"/>
      <c r="I18613"/>
      <c r="K18613"/>
      <c r="L18613"/>
      <c r="M18613"/>
      <c r="N18613"/>
      <c r="O18613"/>
      <c r="P18613"/>
      <c r="S18613"/>
    </row>
    <row r="18614" spans="1:20" x14ac:dyDescent="0.3">
      <c r="A18614" s="25"/>
      <c r="B18614"/>
      <c r="C18614"/>
      <c r="D18614"/>
      <c r="E18614"/>
      <c r="F18614"/>
      <c r="G18614"/>
      <c r="H18614"/>
      <c r="I18614"/>
      <c r="K18614"/>
      <c r="L18614"/>
      <c r="M18614"/>
      <c r="N18614"/>
      <c r="O18614"/>
      <c r="P18614"/>
      <c r="S18614"/>
    </row>
    <row r="18615" spans="1:20" x14ac:dyDescent="0.3">
      <c r="A18615" s="25"/>
      <c r="B18615"/>
      <c r="C18615"/>
      <c r="D18615"/>
      <c r="E18615"/>
      <c r="F18615"/>
      <c r="G18615"/>
      <c r="H18615"/>
      <c r="I18615"/>
      <c r="K18615"/>
      <c r="L18615"/>
      <c r="M18615"/>
      <c r="N18615"/>
      <c r="O18615"/>
      <c r="P18615"/>
      <c r="S18615"/>
    </row>
    <row r="18616" spans="1:20" x14ac:dyDescent="0.3">
      <c r="A18616" s="25"/>
      <c r="B18616"/>
      <c r="C18616"/>
      <c r="D18616"/>
      <c r="E18616"/>
      <c r="F18616"/>
      <c r="G18616"/>
      <c r="H18616"/>
      <c r="I18616"/>
      <c r="K18616"/>
      <c r="L18616"/>
      <c r="M18616"/>
      <c r="N18616"/>
      <c r="O18616"/>
      <c r="P18616"/>
      <c r="S18616"/>
    </row>
    <row r="18617" spans="1:20" x14ac:dyDescent="0.3">
      <c r="A18617" s="25"/>
      <c r="B18617"/>
      <c r="C18617"/>
      <c r="D18617"/>
      <c r="E18617"/>
      <c r="F18617"/>
      <c r="G18617"/>
      <c r="H18617"/>
      <c r="I18617"/>
      <c r="K18617"/>
      <c r="L18617"/>
      <c r="M18617"/>
      <c r="N18617"/>
      <c r="O18617"/>
      <c r="P18617"/>
      <c r="S18617"/>
    </row>
    <row r="18618" spans="1:20" x14ac:dyDescent="0.3">
      <c r="A18618" s="25"/>
      <c r="B18618"/>
      <c r="C18618"/>
      <c r="D18618"/>
      <c r="E18618"/>
      <c r="F18618"/>
      <c r="G18618"/>
      <c r="H18618"/>
      <c r="I18618"/>
      <c r="K18618"/>
      <c r="L18618"/>
      <c r="M18618"/>
      <c r="N18618"/>
      <c r="O18618"/>
      <c r="P18618"/>
      <c r="S18618"/>
      <c r="T18618" s="7"/>
    </row>
    <row r="18619" spans="1:20" x14ac:dyDescent="0.3">
      <c r="A18619" s="25"/>
      <c r="B18619"/>
      <c r="C18619"/>
      <c r="D18619"/>
      <c r="E18619"/>
      <c r="F18619"/>
      <c r="G18619"/>
      <c r="H18619" s="26"/>
      <c r="I18619" s="26"/>
      <c r="K18619"/>
      <c r="L18619"/>
      <c r="M18619"/>
      <c r="N18619"/>
      <c r="O18619"/>
      <c r="P18619"/>
      <c r="S18619"/>
    </row>
    <row r="18620" spans="1:20" x14ac:dyDescent="0.3">
      <c r="A18620" s="25"/>
      <c r="B18620"/>
      <c r="C18620"/>
      <c r="D18620"/>
      <c r="E18620"/>
      <c r="F18620"/>
      <c r="G18620"/>
      <c r="H18620" s="26"/>
      <c r="I18620" s="26"/>
      <c r="K18620"/>
      <c r="L18620"/>
      <c r="M18620"/>
      <c r="N18620"/>
      <c r="O18620"/>
      <c r="P18620"/>
      <c r="S18620"/>
      <c r="T18620" s="7"/>
    </row>
    <row r="18621" spans="1:20" x14ac:dyDescent="0.3">
      <c r="A18621" s="25"/>
      <c r="B18621"/>
      <c r="C18621"/>
      <c r="D18621"/>
      <c r="E18621"/>
      <c r="F18621"/>
      <c r="G18621"/>
      <c r="H18621" s="26"/>
      <c r="I18621" s="26"/>
      <c r="K18621"/>
      <c r="L18621"/>
      <c r="M18621"/>
      <c r="N18621"/>
      <c r="O18621"/>
      <c r="P18621"/>
      <c r="S18621"/>
      <c r="T18621" s="7"/>
    </row>
    <row r="18622" spans="1:20" x14ac:dyDescent="0.3">
      <c r="A18622" s="25"/>
      <c r="B18622"/>
      <c r="C18622"/>
      <c r="D18622"/>
      <c r="E18622"/>
      <c r="F18622"/>
      <c r="G18622"/>
      <c r="H18622" s="26"/>
      <c r="I18622" s="26"/>
      <c r="K18622"/>
      <c r="L18622"/>
      <c r="M18622"/>
      <c r="N18622"/>
      <c r="O18622"/>
      <c r="P18622"/>
      <c r="S18622"/>
      <c r="T18622" s="7"/>
    </row>
    <row r="18623" spans="1:20" x14ac:dyDescent="0.3">
      <c r="A18623" s="25"/>
      <c r="B18623"/>
      <c r="C18623"/>
      <c r="D18623"/>
      <c r="E18623"/>
      <c r="F18623"/>
      <c r="G18623"/>
      <c r="H18623" s="26"/>
      <c r="I18623" s="26"/>
      <c r="K18623"/>
      <c r="L18623"/>
      <c r="M18623"/>
      <c r="N18623"/>
      <c r="O18623"/>
      <c r="P18623"/>
      <c r="S18623"/>
      <c r="T18623" s="7"/>
    </row>
    <row r="18624" spans="1:20" x14ac:dyDescent="0.3">
      <c r="A18624" s="25"/>
      <c r="B18624"/>
      <c r="C18624"/>
      <c r="D18624"/>
      <c r="E18624"/>
      <c r="F18624"/>
      <c r="G18624"/>
      <c r="H18624" s="26"/>
      <c r="I18624" s="26"/>
      <c r="K18624"/>
      <c r="L18624"/>
      <c r="M18624"/>
      <c r="N18624"/>
      <c r="O18624"/>
      <c r="P18624"/>
      <c r="S18624"/>
      <c r="T18624" s="7"/>
    </row>
    <row r="18625" spans="1:19" x14ac:dyDescent="0.3">
      <c r="A18625" s="25"/>
      <c r="B18625"/>
      <c r="C18625"/>
      <c r="D18625"/>
      <c r="E18625"/>
      <c r="F18625"/>
      <c r="G18625"/>
      <c r="H18625" s="26"/>
      <c r="I18625" s="26"/>
      <c r="K18625"/>
      <c r="L18625"/>
      <c r="M18625"/>
      <c r="N18625"/>
      <c r="O18625"/>
      <c r="P18625"/>
      <c r="S18625"/>
    </row>
    <row r="18626" spans="1:19" x14ac:dyDescent="0.3">
      <c r="A18626" s="25"/>
      <c r="B18626"/>
      <c r="C18626"/>
      <c r="D18626"/>
      <c r="E18626"/>
      <c r="F18626"/>
      <c r="G18626"/>
      <c r="H18626"/>
      <c r="I18626" s="26"/>
      <c r="K18626"/>
      <c r="L18626"/>
      <c r="M18626"/>
      <c r="N18626"/>
      <c r="O18626"/>
      <c r="P18626"/>
      <c r="S18626"/>
    </row>
    <row r="18627" spans="1:19" x14ac:dyDescent="0.3">
      <c r="A18627" s="25"/>
      <c r="B18627"/>
      <c r="C18627"/>
      <c r="D18627"/>
      <c r="E18627"/>
      <c r="F18627"/>
      <c r="G18627"/>
      <c r="H18627" s="14"/>
      <c r="I18627" s="26"/>
      <c r="K18627"/>
      <c r="L18627"/>
      <c r="M18627"/>
      <c r="N18627"/>
      <c r="O18627"/>
      <c r="P18627"/>
      <c r="S18627"/>
    </row>
    <row r="18628" spans="1:19" x14ac:dyDescent="0.3">
      <c r="A18628" s="25"/>
      <c r="B18628"/>
      <c r="C18628"/>
      <c r="D18628"/>
      <c r="E18628"/>
      <c r="F18628"/>
      <c r="G18628"/>
      <c r="H18628"/>
      <c r="I18628" s="26"/>
      <c r="K18628"/>
      <c r="L18628"/>
      <c r="M18628"/>
      <c r="N18628"/>
      <c r="O18628"/>
      <c r="P18628"/>
      <c r="S18628"/>
    </row>
    <row r="18629" spans="1:19" x14ac:dyDescent="0.3">
      <c r="A18629" s="25"/>
      <c r="B18629"/>
      <c r="C18629"/>
      <c r="D18629"/>
      <c r="E18629"/>
      <c r="F18629"/>
      <c r="G18629"/>
      <c r="H18629"/>
      <c r="I18629" s="26"/>
      <c r="K18629"/>
      <c r="L18629"/>
      <c r="M18629"/>
      <c r="N18629"/>
      <c r="O18629"/>
      <c r="P18629"/>
      <c r="S18629"/>
    </row>
    <row r="18630" spans="1:19" x14ac:dyDescent="0.3">
      <c r="A18630" s="25"/>
      <c r="B18630"/>
      <c r="C18630"/>
      <c r="D18630"/>
      <c r="E18630"/>
      <c r="F18630"/>
      <c r="G18630"/>
      <c r="H18630"/>
      <c r="I18630" s="26"/>
      <c r="K18630"/>
      <c r="L18630"/>
      <c r="M18630"/>
      <c r="N18630"/>
      <c r="O18630"/>
      <c r="P18630"/>
      <c r="S18630"/>
    </row>
    <row r="18631" spans="1:19" x14ac:dyDescent="0.3">
      <c r="A18631" s="25"/>
      <c r="B18631"/>
      <c r="C18631"/>
      <c r="D18631"/>
      <c r="E18631"/>
      <c r="F18631"/>
      <c r="G18631"/>
      <c r="H18631"/>
      <c r="I18631" s="26"/>
      <c r="K18631"/>
      <c r="L18631"/>
      <c r="M18631"/>
      <c r="N18631"/>
      <c r="O18631"/>
      <c r="P18631"/>
      <c r="S18631"/>
    </row>
    <row r="18632" spans="1:19" x14ac:dyDescent="0.3">
      <c r="A18632" s="25"/>
      <c r="B18632"/>
      <c r="C18632"/>
      <c r="D18632"/>
      <c r="E18632"/>
      <c r="F18632"/>
      <c r="G18632"/>
      <c r="H18632"/>
      <c r="I18632" s="26"/>
      <c r="K18632"/>
      <c r="L18632"/>
      <c r="M18632"/>
      <c r="N18632"/>
      <c r="O18632"/>
      <c r="P18632"/>
      <c r="S18632"/>
    </row>
    <row r="18633" spans="1:19" x14ac:dyDescent="0.3">
      <c r="A18633" s="25"/>
      <c r="B18633"/>
      <c r="C18633"/>
      <c r="D18633"/>
      <c r="E18633"/>
      <c r="F18633"/>
      <c r="G18633"/>
      <c r="H18633"/>
      <c r="I18633"/>
      <c r="K18633"/>
      <c r="L18633"/>
      <c r="M18633"/>
      <c r="N18633"/>
      <c r="O18633"/>
      <c r="P18633"/>
      <c r="S18633"/>
    </row>
    <row r="18634" spans="1:19" x14ac:dyDescent="0.3">
      <c r="A18634" s="25"/>
      <c r="B18634"/>
      <c r="C18634"/>
      <c r="D18634"/>
      <c r="E18634"/>
      <c r="F18634"/>
      <c r="G18634"/>
      <c r="H18634"/>
      <c r="I18634"/>
      <c r="K18634"/>
      <c r="L18634"/>
      <c r="M18634"/>
      <c r="N18634"/>
      <c r="O18634"/>
      <c r="P18634"/>
      <c r="S18634"/>
    </row>
    <row r="18635" spans="1:19" x14ac:dyDescent="0.3">
      <c r="A18635" s="25"/>
      <c r="B18635"/>
      <c r="C18635"/>
      <c r="D18635"/>
      <c r="E18635"/>
      <c r="F18635"/>
      <c r="G18635"/>
      <c r="H18635" s="14"/>
      <c r="I18635"/>
      <c r="K18635"/>
      <c r="L18635"/>
      <c r="M18635"/>
      <c r="N18635"/>
      <c r="O18635"/>
      <c r="P18635"/>
      <c r="S18635"/>
    </row>
    <row r="18636" spans="1:19" x14ac:dyDescent="0.3">
      <c r="A18636" s="25"/>
      <c r="B18636"/>
      <c r="C18636"/>
      <c r="D18636"/>
      <c r="E18636"/>
      <c r="F18636"/>
      <c r="G18636"/>
      <c r="H18636" s="14"/>
      <c r="I18636"/>
      <c r="K18636"/>
      <c r="L18636"/>
      <c r="M18636"/>
      <c r="N18636"/>
      <c r="O18636"/>
      <c r="P18636"/>
      <c r="S18636"/>
    </row>
    <row r="18637" spans="1:19" x14ac:dyDescent="0.3">
      <c r="A18637" s="25"/>
      <c r="B18637"/>
      <c r="C18637"/>
      <c r="D18637"/>
      <c r="E18637"/>
      <c r="F18637"/>
      <c r="G18637"/>
      <c r="H18637"/>
      <c r="I18637"/>
      <c r="K18637"/>
      <c r="L18637"/>
      <c r="M18637"/>
      <c r="N18637"/>
      <c r="O18637"/>
      <c r="P18637"/>
      <c r="S18637"/>
    </row>
    <row r="18638" spans="1:19" x14ac:dyDescent="0.3">
      <c r="A18638" s="25"/>
      <c r="B18638"/>
      <c r="C18638"/>
      <c r="D18638"/>
      <c r="E18638"/>
      <c r="F18638"/>
      <c r="G18638"/>
      <c r="H18638"/>
      <c r="I18638"/>
      <c r="K18638"/>
      <c r="L18638"/>
      <c r="M18638"/>
      <c r="N18638"/>
      <c r="O18638"/>
      <c r="P18638"/>
      <c r="S18638"/>
    </row>
    <row r="18639" spans="1:19" x14ac:dyDescent="0.3">
      <c r="A18639" s="25"/>
      <c r="B18639"/>
      <c r="C18639"/>
      <c r="D18639"/>
      <c r="E18639"/>
      <c r="F18639"/>
      <c r="G18639"/>
      <c r="H18639"/>
      <c r="I18639"/>
      <c r="K18639"/>
      <c r="L18639"/>
      <c r="M18639"/>
      <c r="N18639"/>
      <c r="O18639"/>
      <c r="P18639"/>
      <c r="S18639"/>
    </row>
    <row r="18640" spans="1:19" x14ac:dyDescent="0.3">
      <c r="A18640" s="25"/>
      <c r="B18640"/>
      <c r="C18640"/>
      <c r="D18640"/>
      <c r="E18640"/>
      <c r="F18640"/>
      <c r="G18640"/>
      <c r="H18640" s="26"/>
      <c r="I18640" s="26"/>
      <c r="K18640"/>
      <c r="L18640"/>
      <c r="M18640"/>
      <c r="N18640"/>
      <c r="O18640"/>
      <c r="P18640"/>
      <c r="S18640"/>
    </row>
    <row r="18641" spans="1:19" x14ac:dyDescent="0.3">
      <c r="A18641" s="25"/>
      <c r="B18641"/>
      <c r="C18641"/>
      <c r="D18641"/>
      <c r="E18641"/>
      <c r="F18641"/>
      <c r="G18641"/>
      <c r="H18641" s="26"/>
      <c r="I18641" s="26"/>
      <c r="K18641"/>
      <c r="L18641"/>
      <c r="M18641"/>
      <c r="N18641"/>
      <c r="O18641"/>
      <c r="P18641"/>
      <c r="S18641"/>
    </row>
    <row r="18642" spans="1:19" x14ac:dyDescent="0.3">
      <c r="A18642" s="25"/>
      <c r="B18642"/>
      <c r="C18642"/>
      <c r="D18642"/>
      <c r="E18642"/>
      <c r="F18642"/>
      <c r="G18642"/>
      <c r="H18642" s="26"/>
      <c r="I18642" s="26"/>
      <c r="K18642"/>
      <c r="L18642"/>
      <c r="M18642"/>
      <c r="N18642"/>
      <c r="O18642"/>
      <c r="P18642"/>
      <c r="S18642"/>
    </row>
    <row r="18643" spans="1:19" x14ac:dyDescent="0.3">
      <c r="A18643" s="25"/>
      <c r="B18643"/>
      <c r="C18643"/>
      <c r="D18643"/>
      <c r="E18643"/>
      <c r="F18643"/>
      <c r="G18643"/>
      <c r="H18643" s="26"/>
      <c r="I18643" s="26"/>
      <c r="K18643"/>
      <c r="L18643"/>
      <c r="M18643"/>
      <c r="N18643"/>
      <c r="O18643"/>
      <c r="P18643"/>
      <c r="S18643"/>
    </row>
    <row r="18644" spans="1:19" x14ac:dyDescent="0.3">
      <c r="A18644" s="25"/>
      <c r="B18644"/>
      <c r="C18644"/>
      <c r="D18644"/>
      <c r="E18644"/>
      <c r="F18644"/>
      <c r="G18644"/>
      <c r="H18644" s="26"/>
      <c r="I18644" s="26"/>
      <c r="K18644"/>
      <c r="L18644"/>
      <c r="M18644"/>
      <c r="N18644"/>
      <c r="O18644"/>
      <c r="P18644"/>
      <c r="S18644"/>
    </row>
    <row r="18645" spans="1:19" x14ac:dyDescent="0.3">
      <c r="A18645" s="25"/>
      <c r="B18645"/>
      <c r="C18645"/>
      <c r="D18645"/>
      <c r="E18645"/>
      <c r="F18645"/>
      <c r="G18645"/>
      <c r="H18645" s="26"/>
      <c r="I18645" s="26"/>
      <c r="K18645"/>
      <c r="L18645"/>
      <c r="M18645"/>
      <c r="N18645"/>
      <c r="O18645"/>
      <c r="P18645"/>
      <c r="S18645"/>
    </row>
    <row r="18646" spans="1:19" x14ac:dyDescent="0.3">
      <c r="A18646" s="25"/>
      <c r="B18646"/>
      <c r="C18646"/>
      <c r="D18646"/>
      <c r="E18646"/>
      <c r="F18646"/>
      <c r="G18646"/>
      <c r="H18646" s="26"/>
      <c r="I18646" s="26"/>
      <c r="K18646"/>
      <c r="L18646"/>
      <c r="M18646"/>
      <c r="N18646"/>
      <c r="O18646"/>
      <c r="P18646"/>
      <c r="S18646"/>
    </row>
    <row r="18647" spans="1:19" x14ac:dyDescent="0.3">
      <c r="A18647" s="25"/>
      <c r="B18647"/>
      <c r="C18647"/>
      <c r="D18647"/>
      <c r="E18647"/>
      <c r="F18647"/>
      <c r="G18647"/>
      <c r="H18647" s="14"/>
      <c r="I18647"/>
      <c r="K18647"/>
      <c r="L18647"/>
      <c r="M18647"/>
      <c r="N18647"/>
      <c r="O18647"/>
      <c r="P18647"/>
      <c r="S18647"/>
    </row>
    <row r="18648" spans="1:19" x14ac:dyDescent="0.3">
      <c r="A18648" s="25"/>
      <c r="B18648"/>
      <c r="C18648"/>
      <c r="D18648"/>
      <c r="E18648"/>
      <c r="F18648"/>
      <c r="G18648"/>
      <c r="H18648"/>
      <c r="I18648"/>
      <c r="K18648"/>
      <c r="L18648"/>
      <c r="M18648"/>
      <c r="N18648"/>
      <c r="O18648"/>
      <c r="P18648"/>
      <c r="S18648"/>
    </row>
    <row r="18649" spans="1:19" x14ac:dyDescent="0.3">
      <c r="A18649" s="25"/>
      <c r="B18649"/>
      <c r="C18649"/>
      <c r="D18649"/>
      <c r="E18649"/>
      <c r="F18649"/>
      <c r="G18649"/>
      <c r="H18649"/>
      <c r="I18649"/>
      <c r="K18649"/>
      <c r="L18649"/>
      <c r="M18649"/>
      <c r="N18649"/>
      <c r="O18649"/>
      <c r="P18649"/>
      <c r="S18649"/>
    </row>
    <row r="18650" spans="1:19" x14ac:dyDescent="0.3">
      <c r="A18650" s="25"/>
      <c r="B18650"/>
      <c r="C18650"/>
      <c r="D18650"/>
      <c r="E18650"/>
      <c r="F18650"/>
      <c r="G18650"/>
      <c r="H18650"/>
      <c r="I18650"/>
      <c r="K18650"/>
      <c r="L18650"/>
      <c r="M18650"/>
      <c r="N18650"/>
      <c r="O18650"/>
      <c r="P18650"/>
      <c r="S18650"/>
    </row>
    <row r="18651" spans="1:19" x14ac:dyDescent="0.3">
      <c r="A18651" s="25"/>
      <c r="B18651"/>
      <c r="C18651"/>
      <c r="D18651"/>
      <c r="E18651"/>
      <c r="F18651"/>
      <c r="G18651"/>
      <c r="H18651"/>
      <c r="I18651"/>
      <c r="K18651"/>
      <c r="L18651"/>
      <c r="M18651"/>
      <c r="N18651"/>
      <c r="O18651"/>
      <c r="P18651"/>
      <c r="S18651"/>
    </row>
    <row r="18652" spans="1:19" x14ac:dyDescent="0.3">
      <c r="A18652" s="25"/>
      <c r="B18652"/>
      <c r="C18652"/>
      <c r="D18652"/>
      <c r="E18652"/>
      <c r="F18652"/>
      <c r="G18652"/>
      <c r="H18652"/>
      <c r="I18652"/>
      <c r="K18652"/>
      <c r="L18652"/>
      <c r="M18652"/>
      <c r="N18652"/>
      <c r="O18652"/>
      <c r="P18652"/>
      <c r="S18652"/>
    </row>
    <row r="18653" spans="1:19" x14ac:dyDescent="0.3">
      <c r="A18653" s="25"/>
      <c r="B18653"/>
      <c r="C18653"/>
      <c r="D18653"/>
      <c r="E18653"/>
      <c r="F18653"/>
      <c r="G18653"/>
      <c r="H18653"/>
      <c r="I18653"/>
      <c r="K18653"/>
      <c r="L18653"/>
      <c r="M18653"/>
      <c r="N18653"/>
      <c r="O18653"/>
      <c r="P18653"/>
      <c r="S18653"/>
    </row>
    <row r="18654" spans="1:19" x14ac:dyDescent="0.3">
      <c r="A18654" s="25"/>
      <c r="B18654"/>
      <c r="C18654"/>
      <c r="D18654"/>
      <c r="E18654"/>
      <c r="F18654"/>
      <c r="G18654"/>
      <c r="H18654" s="26"/>
      <c r="I18654" s="26"/>
      <c r="K18654"/>
      <c r="L18654"/>
      <c r="M18654"/>
      <c r="N18654"/>
      <c r="O18654"/>
      <c r="P18654"/>
      <c r="S18654"/>
    </row>
    <row r="18655" spans="1:19" x14ac:dyDescent="0.3">
      <c r="A18655" s="25"/>
      <c r="B18655"/>
      <c r="C18655"/>
      <c r="D18655"/>
      <c r="E18655"/>
      <c r="F18655"/>
      <c r="G18655"/>
      <c r="H18655" s="26"/>
      <c r="I18655" s="26"/>
      <c r="K18655"/>
      <c r="L18655"/>
      <c r="M18655"/>
      <c r="N18655"/>
      <c r="O18655"/>
      <c r="P18655"/>
      <c r="S18655"/>
    </row>
    <row r="18656" spans="1:19" x14ac:dyDescent="0.3">
      <c r="A18656" s="25"/>
      <c r="B18656"/>
      <c r="C18656"/>
      <c r="D18656"/>
      <c r="E18656"/>
      <c r="F18656"/>
      <c r="G18656"/>
      <c r="H18656" s="26"/>
      <c r="I18656" s="26"/>
      <c r="K18656"/>
      <c r="L18656"/>
      <c r="M18656"/>
      <c r="N18656"/>
      <c r="O18656"/>
      <c r="P18656"/>
      <c r="S18656"/>
    </row>
    <row r="18657" spans="1:20" x14ac:dyDescent="0.3">
      <c r="A18657" s="25"/>
      <c r="B18657"/>
      <c r="C18657"/>
      <c r="D18657"/>
      <c r="E18657"/>
      <c r="F18657"/>
      <c r="G18657"/>
      <c r="H18657" s="26"/>
      <c r="I18657" s="26"/>
      <c r="K18657"/>
      <c r="L18657"/>
      <c r="M18657"/>
      <c r="N18657"/>
      <c r="O18657"/>
      <c r="P18657"/>
      <c r="S18657"/>
    </row>
    <row r="18658" spans="1:20" x14ac:dyDescent="0.3">
      <c r="A18658" s="25"/>
      <c r="B18658"/>
      <c r="C18658"/>
      <c r="D18658"/>
      <c r="E18658"/>
      <c r="F18658"/>
      <c r="G18658"/>
      <c r="H18658" s="26"/>
      <c r="I18658" s="26"/>
      <c r="K18658"/>
      <c r="L18658"/>
      <c r="M18658"/>
      <c r="N18658"/>
      <c r="O18658"/>
      <c r="P18658"/>
      <c r="S18658"/>
    </row>
    <row r="18659" spans="1:20" x14ac:dyDescent="0.3">
      <c r="A18659" s="25"/>
      <c r="B18659"/>
      <c r="C18659"/>
      <c r="D18659"/>
      <c r="E18659"/>
      <c r="F18659"/>
      <c r="G18659"/>
      <c r="H18659" s="26"/>
      <c r="I18659" s="26"/>
      <c r="K18659"/>
      <c r="L18659"/>
      <c r="M18659"/>
      <c r="N18659"/>
      <c r="O18659"/>
      <c r="P18659"/>
      <c r="S18659"/>
    </row>
    <row r="18660" spans="1:20" x14ac:dyDescent="0.3">
      <c r="A18660" s="25"/>
      <c r="B18660"/>
      <c r="C18660"/>
      <c r="D18660"/>
      <c r="E18660"/>
      <c r="F18660"/>
      <c r="G18660"/>
      <c r="H18660" s="26"/>
      <c r="I18660" s="26"/>
      <c r="K18660"/>
      <c r="L18660"/>
      <c r="M18660"/>
      <c r="N18660"/>
      <c r="O18660"/>
      <c r="P18660"/>
      <c r="S18660"/>
    </row>
    <row r="18661" spans="1:20" x14ac:dyDescent="0.3">
      <c r="A18661" s="25"/>
      <c r="B18661"/>
      <c r="C18661"/>
      <c r="D18661"/>
      <c r="E18661"/>
      <c r="F18661"/>
      <c r="G18661"/>
      <c r="H18661" s="26"/>
      <c r="I18661" s="14"/>
      <c r="K18661"/>
      <c r="L18661"/>
      <c r="M18661"/>
      <c r="N18661"/>
      <c r="O18661"/>
      <c r="P18661"/>
      <c r="S18661"/>
    </row>
    <row r="18662" spans="1:20" x14ac:dyDescent="0.3">
      <c r="A18662" s="25"/>
      <c r="B18662"/>
      <c r="C18662"/>
      <c r="D18662"/>
      <c r="E18662"/>
      <c r="F18662"/>
      <c r="G18662"/>
      <c r="H18662" s="26"/>
      <c r="I18662" s="14"/>
      <c r="K18662"/>
      <c r="L18662"/>
      <c r="M18662"/>
      <c r="N18662"/>
      <c r="O18662"/>
      <c r="P18662"/>
      <c r="S18662"/>
    </row>
    <row r="18663" spans="1:20" x14ac:dyDescent="0.3">
      <c r="A18663" s="25"/>
      <c r="B18663"/>
      <c r="C18663"/>
      <c r="D18663"/>
      <c r="E18663"/>
      <c r="F18663"/>
      <c r="G18663"/>
      <c r="H18663" s="26"/>
      <c r="I18663" s="14"/>
      <c r="K18663"/>
      <c r="L18663"/>
      <c r="M18663"/>
      <c r="N18663"/>
      <c r="O18663"/>
      <c r="P18663"/>
      <c r="S18663"/>
      <c r="T18663" s="7"/>
    </row>
    <row r="18664" spans="1:20" x14ac:dyDescent="0.3">
      <c r="A18664" s="25"/>
      <c r="B18664"/>
      <c r="C18664"/>
      <c r="D18664"/>
      <c r="E18664"/>
      <c r="F18664"/>
      <c r="G18664"/>
      <c r="H18664" s="26"/>
      <c r="I18664" s="14"/>
      <c r="K18664"/>
      <c r="L18664"/>
      <c r="M18664"/>
      <c r="N18664"/>
      <c r="O18664"/>
      <c r="P18664"/>
      <c r="S18664"/>
    </row>
    <row r="18665" spans="1:20" x14ac:dyDescent="0.3">
      <c r="A18665" s="25"/>
      <c r="B18665"/>
      <c r="C18665"/>
      <c r="D18665"/>
      <c r="E18665"/>
      <c r="F18665"/>
      <c r="G18665"/>
      <c r="H18665" s="26"/>
      <c r="I18665" s="14"/>
      <c r="K18665"/>
      <c r="L18665"/>
      <c r="M18665"/>
      <c r="N18665"/>
      <c r="O18665"/>
      <c r="P18665"/>
      <c r="S18665"/>
    </row>
    <row r="18666" spans="1:20" x14ac:dyDescent="0.3">
      <c r="A18666" s="25"/>
      <c r="B18666"/>
      <c r="C18666"/>
      <c r="D18666"/>
      <c r="E18666"/>
      <c r="F18666"/>
      <c r="G18666"/>
      <c r="H18666" s="26"/>
      <c r="I18666" s="14"/>
      <c r="K18666"/>
      <c r="L18666"/>
      <c r="M18666"/>
      <c r="N18666"/>
      <c r="O18666"/>
      <c r="P18666"/>
      <c r="S18666"/>
    </row>
    <row r="18667" spans="1:20" x14ac:dyDescent="0.3">
      <c r="A18667" s="25"/>
      <c r="B18667"/>
      <c r="C18667"/>
      <c r="D18667"/>
      <c r="E18667"/>
      <c r="F18667"/>
      <c r="G18667"/>
      <c r="H18667" s="26"/>
      <c r="I18667" s="14"/>
      <c r="K18667"/>
      <c r="L18667"/>
      <c r="M18667"/>
      <c r="N18667"/>
      <c r="O18667"/>
      <c r="P18667"/>
      <c r="S18667"/>
    </row>
    <row r="18668" spans="1:20" x14ac:dyDescent="0.3">
      <c r="A18668" s="25"/>
      <c r="B18668"/>
      <c r="C18668"/>
      <c r="D18668"/>
      <c r="E18668"/>
      <c r="F18668"/>
      <c r="G18668"/>
      <c r="H18668" s="14"/>
      <c r="I18668" s="26"/>
      <c r="K18668"/>
      <c r="L18668"/>
      <c r="M18668"/>
      <c r="N18668"/>
      <c r="O18668"/>
      <c r="P18668"/>
      <c r="S18668"/>
    </row>
    <row r="18669" spans="1:20" x14ac:dyDescent="0.3">
      <c r="A18669" s="25"/>
      <c r="B18669"/>
      <c r="C18669"/>
      <c r="D18669"/>
      <c r="E18669"/>
      <c r="F18669"/>
      <c r="G18669"/>
      <c r="H18669" s="14"/>
      <c r="I18669" s="26"/>
      <c r="K18669"/>
      <c r="L18669"/>
      <c r="M18669"/>
      <c r="N18669"/>
      <c r="O18669"/>
      <c r="P18669"/>
      <c r="S18669"/>
    </row>
    <row r="18670" spans="1:20" x14ac:dyDescent="0.3">
      <c r="A18670" s="25"/>
      <c r="B18670"/>
      <c r="C18670"/>
      <c r="D18670"/>
      <c r="E18670"/>
      <c r="F18670"/>
      <c r="G18670"/>
      <c r="H18670" s="14"/>
      <c r="I18670" s="26"/>
      <c r="K18670"/>
      <c r="L18670"/>
      <c r="M18670"/>
      <c r="N18670"/>
      <c r="O18670"/>
      <c r="P18670"/>
      <c r="S18670"/>
    </row>
    <row r="18671" spans="1:20" x14ac:dyDescent="0.3">
      <c r="A18671" s="25"/>
      <c r="B18671"/>
      <c r="C18671"/>
      <c r="D18671"/>
      <c r="E18671"/>
      <c r="F18671"/>
      <c r="G18671"/>
      <c r="H18671" s="14"/>
      <c r="I18671" s="26"/>
      <c r="K18671"/>
      <c r="L18671"/>
      <c r="M18671"/>
      <c r="N18671"/>
      <c r="O18671"/>
      <c r="P18671"/>
      <c r="S18671"/>
    </row>
    <row r="18672" spans="1:20" x14ac:dyDescent="0.3">
      <c r="A18672" s="25"/>
      <c r="B18672"/>
      <c r="C18672"/>
      <c r="D18672"/>
      <c r="E18672"/>
      <c r="F18672"/>
      <c r="G18672"/>
      <c r="H18672" s="14"/>
      <c r="I18672" s="26"/>
      <c r="K18672"/>
      <c r="L18672"/>
      <c r="M18672"/>
      <c r="N18672"/>
      <c r="O18672"/>
      <c r="P18672"/>
      <c r="S18672"/>
    </row>
    <row r="18673" spans="1:20" x14ac:dyDescent="0.3">
      <c r="A18673" s="25"/>
      <c r="B18673"/>
      <c r="C18673"/>
      <c r="D18673"/>
      <c r="E18673"/>
      <c r="F18673"/>
      <c r="G18673"/>
      <c r="H18673"/>
      <c r="I18673" s="26"/>
      <c r="K18673"/>
      <c r="L18673"/>
      <c r="M18673"/>
      <c r="N18673"/>
      <c r="O18673"/>
      <c r="P18673"/>
      <c r="S18673"/>
    </row>
    <row r="18674" spans="1:20" x14ac:dyDescent="0.3">
      <c r="A18674" s="25"/>
      <c r="B18674"/>
      <c r="C18674"/>
      <c r="D18674"/>
      <c r="E18674"/>
      <c r="F18674"/>
      <c r="G18674"/>
      <c r="H18674"/>
      <c r="I18674" s="26"/>
      <c r="K18674"/>
      <c r="L18674"/>
      <c r="M18674"/>
      <c r="N18674"/>
      <c r="O18674"/>
      <c r="P18674"/>
      <c r="S18674"/>
    </row>
    <row r="18675" spans="1:20" x14ac:dyDescent="0.3">
      <c r="A18675" s="25"/>
      <c r="B18675"/>
      <c r="C18675"/>
      <c r="D18675"/>
      <c r="E18675"/>
      <c r="F18675"/>
      <c r="G18675"/>
      <c r="H18675"/>
      <c r="I18675"/>
      <c r="K18675"/>
      <c r="L18675"/>
      <c r="M18675"/>
      <c r="N18675"/>
      <c r="O18675"/>
      <c r="P18675"/>
      <c r="S18675"/>
    </row>
    <row r="18676" spans="1:20" x14ac:dyDescent="0.3">
      <c r="A18676" s="25"/>
      <c r="B18676"/>
      <c r="C18676"/>
      <c r="D18676"/>
      <c r="E18676"/>
      <c r="F18676"/>
      <c r="G18676"/>
      <c r="H18676"/>
      <c r="I18676"/>
      <c r="K18676"/>
      <c r="L18676"/>
      <c r="M18676"/>
      <c r="N18676"/>
      <c r="O18676"/>
      <c r="P18676"/>
      <c r="S18676"/>
    </row>
    <row r="18677" spans="1:20" x14ac:dyDescent="0.3">
      <c r="A18677" s="25"/>
      <c r="B18677"/>
      <c r="C18677"/>
      <c r="D18677"/>
      <c r="E18677"/>
      <c r="F18677"/>
      <c r="G18677"/>
      <c r="H18677"/>
      <c r="I18677"/>
      <c r="K18677"/>
      <c r="L18677"/>
      <c r="M18677"/>
      <c r="N18677"/>
      <c r="O18677"/>
      <c r="P18677"/>
      <c r="S18677"/>
    </row>
    <row r="18678" spans="1:20" x14ac:dyDescent="0.3">
      <c r="A18678" s="25"/>
      <c r="B18678"/>
      <c r="C18678"/>
      <c r="D18678"/>
      <c r="E18678"/>
      <c r="F18678"/>
      <c r="G18678"/>
      <c r="H18678"/>
      <c r="I18678"/>
      <c r="K18678"/>
      <c r="L18678"/>
      <c r="M18678"/>
      <c r="N18678"/>
      <c r="O18678"/>
      <c r="P18678"/>
      <c r="S18678"/>
    </row>
    <row r="18679" spans="1:20" x14ac:dyDescent="0.3">
      <c r="A18679" s="25"/>
      <c r="B18679"/>
      <c r="C18679"/>
      <c r="D18679"/>
      <c r="E18679"/>
      <c r="F18679"/>
      <c r="G18679"/>
      <c r="H18679"/>
      <c r="I18679"/>
      <c r="K18679"/>
      <c r="L18679"/>
      <c r="M18679"/>
      <c r="N18679"/>
      <c r="O18679"/>
      <c r="P18679"/>
      <c r="S18679"/>
    </row>
    <row r="18680" spans="1:20" x14ac:dyDescent="0.3">
      <c r="A18680" s="25"/>
      <c r="B18680"/>
      <c r="C18680"/>
      <c r="D18680"/>
      <c r="E18680"/>
      <c r="F18680"/>
      <c r="G18680"/>
      <c r="H18680" s="14"/>
      <c r="I18680" s="14"/>
      <c r="K18680"/>
      <c r="L18680"/>
      <c r="M18680"/>
      <c r="N18680"/>
      <c r="O18680"/>
      <c r="P18680"/>
      <c r="S18680"/>
      <c r="T18680" s="7"/>
    </row>
    <row r="18681" spans="1:20" x14ac:dyDescent="0.3">
      <c r="A18681" s="25"/>
      <c r="B18681"/>
      <c r="C18681"/>
      <c r="D18681"/>
      <c r="E18681"/>
      <c r="F18681"/>
      <c r="G18681"/>
      <c r="H18681"/>
      <c r="I18681"/>
      <c r="K18681"/>
      <c r="L18681"/>
      <c r="M18681"/>
      <c r="N18681"/>
      <c r="O18681"/>
      <c r="P18681"/>
      <c r="S18681"/>
    </row>
    <row r="18682" spans="1:20" x14ac:dyDescent="0.3">
      <c r="A18682" s="25"/>
      <c r="B18682"/>
      <c r="C18682"/>
      <c r="D18682"/>
      <c r="E18682"/>
      <c r="F18682"/>
      <c r="G18682"/>
      <c r="H18682" s="26"/>
      <c r="I18682" s="26"/>
      <c r="K18682"/>
      <c r="L18682"/>
      <c r="M18682"/>
      <c r="N18682"/>
      <c r="O18682"/>
      <c r="P18682"/>
      <c r="S18682"/>
    </row>
    <row r="18683" spans="1:20" x14ac:dyDescent="0.3">
      <c r="A18683" s="25"/>
      <c r="B18683"/>
      <c r="C18683"/>
      <c r="D18683"/>
      <c r="E18683"/>
      <c r="F18683"/>
      <c r="G18683"/>
      <c r="H18683" s="26"/>
      <c r="I18683" s="26"/>
      <c r="K18683"/>
      <c r="L18683"/>
      <c r="M18683"/>
      <c r="N18683"/>
      <c r="O18683"/>
      <c r="P18683"/>
      <c r="S18683"/>
    </row>
    <row r="18684" spans="1:20" x14ac:dyDescent="0.3">
      <c r="A18684" s="25"/>
      <c r="B18684"/>
      <c r="C18684"/>
      <c r="D18684"/>
      <c r="E18684"/>
      <c r="F18684"/>
      <c r="G18684"/>
      <c r="H18684" s="26"/>
      <c r="I18684" s="26"/>
      <c r="K18684"/>
      <c r="L18684"/>
      <c r="M18684"/>
      <c r="N18684"/>
      <c r="O18684"/>
      <c r="P18684"/>
      <c r="S18684"/>
    </row>
    <row r="18685" spans="1:20" x14ac:dyDescent="0.3">
      <c r="A18685" s="25"/>
      <c r="B18685"/>
      <c r="C18685"/>
      <c r="D18685"/>
      <c r="E18685"/>
      <c r="F18685"/>
      <c r="G18685"/>
      <c r="H18685" s="26"/>
      <c r="I18685" s="26"/>
      <c r="K18685"/>
      <c r="L18685"/>
      <c r="M18685"/>
      <c r="N18685"/>
      <c r="O18685"/>
      <c r="P18685"/>
      <c r="S18685"/>
      <c r="T18685" s="7"/>
    </row>
    <row r="18686" spans="1:20" x14ac:dyDescent="0.3">
      <c r="A18686" s="25"/>
      <c r="B18686"/>
      <c r="C18686"/>
      <c r="D18686"/>
      <c r="E18686"/>
      <c r="F18686"/>
      <c r="G18686"/>
      <c r="H18686" s="26"/>
      <c r="I18686" s="26"/>
      <c r="K18686"/>
      <c r="L18686"/>
      <c r="M18686"/>
      <c r="N18686"/>
      <c r="O18686"/>
      <c r="P18686"/>
      <c r="S18686"/>
    </row>
    <row r="18687" spans="1:20" x14ac:dyDescent="0.3">
      <c r="A18687" s="25"/>
      <c r="B18687"/>
      <c r="C18687"/>
      <c r="D18687"/>
      <c r="E18687"/>
      <c r="F18687"/>
      <c r="G18687"/>
      <c r="H18687" s="26"/>
      <c r="I18687" s="26"/>
      <c r="K18687"/>
      <c r="L18687"/>
      <c r="M18687"/>
      <c r="N18687"/>
      <c r="O18687"/>
      <c r="P18687"/>
      <c r="S18687"/>
    </row>
    <row r="18688" spans="1:20" x14ac:dyDescent="0.3">
      <c r="A18688" s="25"/>
      <c r="B18688"/>
      <c r="C18688"/>
      <c r="D18688"/>
      <c r="E18688"/>
      <c r="F18688"/>
      <c r="G18688"/>
      <c r="H18688" s="26"/>
      <c r="I18688" s="26"/>
      <c r="K18688"/>
      <c r="L18688"/>
      <c r="M18688"/>
      <c r="N18688"/>
      <c r="O18688"/>
      <c r="P18688"/>
      <c r="S18688"/>
    </row>
    <row r="18689" spans="1:20" x14ac:dyDescent="0.3">
      <c r="A18689" s="25"/>
      <c r="B18689"/>
      <c r="C18689"/>
      <c r="D18689"/>
      <c r="E18689"/>
      <c r="F18689"/>
      <c r="G18689"/>
      <c r="H18689" s="14"/>
      <c r="I18689" s="26"/>
      <c r="K18689"/>
      <c r="L18689"/>
      <c r="M18689"/>
      <c r="N18689"/>
      <c r="O18689"/>
      <c r="P18689"/>
      <c r="S18689"/>
      <c r="T18689" s="7"/>
    </row>
    <row r="18690" spans="1:20" x14ac:dyDescent="0.3">
      <c r="A18690" s="25"/>
      <c r="B18690"/>
      <c r="C18690"/>
      <c r="D18690"/>
      <c r="E18690"/>
      <c r="F18690"/>
      <c r="G18690"/>
      <c r="H18690"/>
      <c r="I18690" s="26"/>
      <c r="K18690"/>
      <c r="L18690"/>
      <c r="M18690"/>
      <c r="N18690"/>
      <c r="O18690"/>
      <c r="P18690"/>
      <c r="S18690"/>
    </row>
    <row r="18691" spans="1:20" x14ac:dyDescent="0.3">
      <c r="A18691" s="25"/>
      <c r="B18691"/>
      <c r="C18691"/>
      <c r="D18691"/>
      <c r="E18691"/>
      <c r="F18691"/>
      <c r="G18691"/>
      <c r="H18691"/>
      <c r="I18691" s="26"/>
      <c r="K18691"/>
      <c r="L18691"/>
      <c r="M18691"/>
      <c r="N18691"/>
      <c r="O18691"/>
      <c r="P18691"/>
      <c r="S18691"/>
    </row>
    <row r="18692" spans="1:20" x14ac:dyDescent="0.3">
      <c r="A18692" s="25"/>
      <c r="B18692"/>
      <c r="C18692"/>
      <c r="D18692"/>
      <c r="E18692"/>
      <c r="F18692"/>
      <c r="G18692"/>
      <c r="H18692"/>
      <c r="I18692" s="26"/>
      <c r="K18692"/>
      <c r="L18692"/>
      <c r="M18692"/>
      <c r="N18692"/>
      <c r="O18692"/>
      <c r="P18692"/>
      <c r="S18692"/>
    </row>
    <row r="18693" spans="1:20" x14ac:dyDescent="0.3">
      <c r="A18693" s="25"/>
      <c r="B18693"/>
      <c r="C18693"/>
      <c r="D18693"/>
      <c r="E18693"/>
      <c r="F18693"/>
      <c r="G18693"/>
      <c r="H18693"/>
      <c r="I18693" s="26"/>
      <c r="K18693"/>
      <c r="L18693"/>
      <c r="M18693"/>
      <c r="N18693"/>
      <c r="O18693"/>
      <c r="P18693"/>
      <c r="S18693"/>
    </row>
    <row r="18694" spans="1:20" x14ac:dyDescent="0.3">
      <c r="A18694" s="25"/>
      <c r="B18694"/>
      <c r="C18694"/>
      <c r="D18694"/>
      <c r="E18694"/>
      <c r="F18694"/>
      <c r="G18694"/>
      <c r="H18694"/>
      <c r="I18694" s="26"/>
      <c r="K18694"/>
      <c r="L18694"/>
      <c r="M18694"/>
      <c r="N18694"/>
      <c r="O18694"/>
      <c r="P18694"/>
      <c r="S18694"/>
    </row>
    <row r="18695" spans="1:20" x14ac:dyDescent="0.3">
      <c r="A18695" s="25"/>
      <c r="B18695"/>
      <c r="C18695"/>
      <c r="D18695"/>
      <c r="E18695"/>
      <c r="F18695"/>
      <c r="G18695"/>
      <c r="H18695"/>
      <c r="I18695" s="26"/>
      <c r="K18695"/>
      <c r="L18695"/>
      <c r="M18695"/>
      <c r="N18695"/>
      <c r="O18695"/>
      <c r="P18695"/>
      <c r="S18695"/>
    </row>
    <row r="18696" spans="1:20" x14ac:dyDescent="0.3">
      <c r="A18696" s="25"/>
      <c r="B18696"/>
      <c r="C18696"/>
      <c r="D18696"/>
      <c r="E18696"/>
      <c r="F18696"/>
      <c r="G18696"/>
      <c r="H18696"/>
      <c r="I18696"/>
      <c r="K18696"/>
      <c r="L18696"/>
      <c r="M18696"/>
      <c r="N18696"/>
      <c r="O18696"/>
      <c r="P18696"/>
      <c r="S18696"/>
    </row>
    <row r="18697" spans="1:20" x14ac:dyDescent="0.3">
      <c r="A18697" s="25"/>
      <c r="B18697"/>
      <c r="C18697"/>
      <c r="D18697"/>
      <c r="E18697"/>
      <c r="F18697"/>
      <c r="G18697"/>
      <c r="H18697"/>
      <c r="I18697"/>
      <c r="K18697"/>
      <c r="L18697"/>
      <c r="M18697"/>
      <c r="N18697"/>
      <c r="O18697"/>
      <c r="P18697"/>
      <c r="S18697"/>
    </row>
    <row r="18698" spans="1:20" x14ac:dyDescent="0.3">
      <c r="A18698" s="25"/>
      <c r="B18698"/>
      <c r="C18698"/>
      <c r="D18698"/>
      <c r="E18698"/>
      <c r="F18698"/>
      <c r="G18698"/>
      <c r="H18698"/>
      <c r="I18698"/>
      <c r="K18698"/>
      <c r="L18698"/>
      <c r="M18698"/>
      <c r="N18698"/>
      <c r="O18698"/>
      <c r="P18698"/>
      <c r="S18698"/>
    </row>
    <row r="18699" spans="1:20" x14ac:dyDescent="0.3">
      <c r="A18699" s="25"/>
      <c r="B18699"/>
      <c r="C18699"/>
      <c r="D18699"/>
      <c r="E18699"/>
      <c r="F18699"/>
      <c r="G18699"/>
      <c r="H18699"/>
      <c r="I18699"/>
      <c r="K18699"/>
      <c r="L18699"/>
      <c r="M18699"/>
      <c r="N18699"/>
      <c r="O18699"/>
      <c r="P18699"/>
      <c r="S18699"/>
    </row>
    <row r="18700" spans="1:20" x14ac:dyDescent="0.3">
      <c r="A18700" s="25"/>
      <c r="B18700"/>
      <c r="C18700"/>
      <c r="D18700"/>
      <c r="E18700"/>
      <c r="F18700"/>
      <c r="G18700"/>
      <c r="H18700"/>
      <c r="I18700"/>
      <c r="K18700"/>
      <c r="L18700"/>
      <c r="M18700"/>
      <c r="N18700"/>
      <c r="O18700"/>
      <c r="P18700"/>
      <c r="S18700"/>
    </row>
    <row r="18701" spans="1:20" x14ac:dyDescent="0.3">
      <c r="A18701" s="25"/>
      <c r="B18701"/>
      <c r="C18701"/>
      <c r="D18701"/>
      <c r="E18701"/>
      <c r="F18701"/>
      <c r="G18701"/>
      <c r="H18701"/>
      <c r="I18701"/>
      <c r="K18701"/>
      <c r="L18701"/>
      <c r="M18701"/>
      <c r="N18701"/>
      <c r="O18701"/>
      <c r="P18701"/>
      <c r="S18701"/>
    </row>
    <row r="18702" spans="1:20" x14ac:dyDescent="0.3">
      <c r="A18702" s="25"/>
      <c r="B18702"/>
      <c r="C18702"/>
      <c r="D18702"/>
      <c r="E18702"/>
      <c r="F18702"/>
      <c r="G18702"/>
      <c r="H18702"/>
      <c r="I18702"/>
      <c r="K18702"/>
      <c r="L18702"/>
      <c r="M18702"/>
      <c r="N18702"/>
      <c r="O18702"/>
      <c r="P18702"/>
      <c r="S18702"/>
    </row>
    <row r="18703" spans="1:20" x14ac:dyDescent="0.3">
      <c r="A18703" s="25"/>
      <c r="B18703"/>
      <c r="C18703"/>
      <c r="D18703"/>
      <c r="E18703"/>
      <c r="F18703"/>
      <c r="G18703"/>
      <c r="H18703" s="26"/>
      <c r="I18703" s="26"/>
      <c r="K18703"/>
      <c r="L18703"/>
      <c r="M18703"/>
      <c r="N18703"/>
      <c r="O18703"/>
      <c r="P18703"/>
      <c r="S18703"/>
    </row>
    <row r="18704" spans="1:20" x14ac:dyDescent="0.3">
      <c r="A18704" s="25"/>
      <c r="B18704"/>
      <c r="C18704"/>
      <c r="D18704"/>
      <c r="E18704"/>
      <c r="F18704"/>
      <c r="G18704"/>
      <c r="H18704" s="26"/>
      <c r="I18704" s="26"/>
      <c r="K18704"/>
      <c r="L18704"/>
      <c r="M18704"/>
      <c r="N18704"/>
      <c r="O18704"/>
      <c r="P18704"/>
      <c r="S18704"/>
      <c r="T18704" s="7"/>
    </row>
    <row r="18705" spans="1:19" x14ac:dyDescent="0.3">
      <c r="A18705" s="25"/>
      <c r="B18705"/>
      <c r="C18705"/>
      <c r="D18705"/>
      <c r="E18705"/>
      <c r="F18705"/>
      <c r="G18705"/>
      <c r="H18705" s="26"/>
      <c r="I18705" s="26"/>
      <c r="K18705"/>
      <c r="L18705"/>
      <c r="M18705"/>
      <c r="N18705"/>
      <c r="O18705"/>
      <c r="P18705"/>
      <c r="S18705"/>
    </row>
    <row r="18706" spans="1:19" x14ac:dyDescent="0.3">
      <c r="A18706" s="25"/>
      <c r="B18706"/>
      <c r="C18706"/>
      <c r="D18706"/>
      <c r="E18706"/>
      <c r="F18706"/>
      <c r="G18706"/>
      <c r="H18706" s="26"/>
      <c r="I18706" s="26"/>
      <c r="K18706"/>
      <c r="L18706"/>
      <c r="M18706"/>
      <c r="N18706"/>
      <c r="O18706"/>
      <c r="P18706"/>
      <c r="S18706"/>
    </row>
    <row r="18707" spans="1:19" x14ac:dyDescent="0.3">
      <c r="A18707" s="25"/>
      <c r="B18707"/>
      <c r="C18707"/>
      <c r="D18707"/>
      <c r="E18707"/>
      <c r="F18707"/>
      <c r="G18707"/>
      <c r="H18707" s="26"/>
      <c r="I18707" s="26"/>
      <c r="K18707"/>
      <c r="L18707"/>
      <c r="M18707"/>
      <c r="N18707"/>
      <c r="O18707"/>
      <c r="P18707"/>
      <c r="S18707"/>
    </row>
    <row r="18708" spans="1:19" x14ac:dyDescent="0.3">
      <c r="A18708" s="25"/>
      <c r="B18708"/>
      <c r="C18708"/>
      <c r="D18708"/>
      <c r="E18708"/>
      <c r="F18708"/>
      <c r="G18708"/>
      <c r="H18708" s="26"/>
      <c r="I18708" s="26"/>
      <c r="K18708"/>
      <c r="L18708"/>
      <c r="M18708"/>
      <c r="N18708"/>
      <c r="O18708"/>
      <c r="P18708"/>
      <c r="S18708"/>
    </row>
    <row r="18709" spans="1:19" x14ac:dyDescent="0.3">
      <c r="A18709" s="25"/>
      <c r="B18709"/>
      <c r="C18709"/>
      <c r="D18709"/>
      <c r="E18709"/>
      <c r="F18709"/>
      <c r="G18709"/>
      <c r="H18709" s="26"/>
      <c r="I18709" s="26"/>
      <c r="K18709"/>
      <c r="L18709"/>
      <c r="M18709"/>
      <c r="N18709"/>
      <c r="O18709"/>
      <c r="P18709"/>
      <c r="S18709"/>
    </row>
    <row r="18710" spans="1:19" x14ac:dyDescent="0.3">
      <c r="A18710" s="25"/>
      <c r="B18710"/>
      <c r="C18710"/>
      <c r="D18710"/>
      <c r="E18710"/>
      <c r="F18710"/>
      <c r="G18710"/>
      <c r="H18710" s="14"/>
      <c r="I18710"/>
      <c r="K18710"/>
      <c r="L18710"/>
      <c r="M18710"/>
      <c r="N18710"/>
      <c r="O18710"/>
      <c r="P18710"/>
      <c r="S18710"/>
    </row>
    <row r="18711" spans="1:19" x14ac:dyDescent="0.3">
      <c r="A18711" s="25"/>
      <c r="B18711"/>
      <c r="C18711"/>
      <c r="D18711"/>
      <c r="E18711"/>
      <c r="F18711"/>
      <c r="G18711"/>
      <c r="H18711"/>
      <c r="I18711"/>
      <c r="K18711"/>
      <c r="L18711"/>
      <c r="M18711"/>
      <c r="N18711"/>
      <c r="O18711"/>
      <c r="P18711"/>
      <c r="S18711"/>
    </row>
    <row r="18712" spans="1:19" x14ac:dyDescent="0.3">
      <c r="A18712" s="25"/>
      <c r="B18712"/>
      <c r="C18712"/>
      <c r="D18712"/>
      <c r="E18712"/>
      <c r="F18712"/>
      <c r="G18712"/>
      <c r="H18712"/>
      <c r="I18712"/>
      <c r="K18712"/>
      <c r="L18712"/>
      <c r="M18712"/>
      <c r="N18712"/>
      <c r="O18712"/>
      <c r="P18712"/>
      <c r="S18712"/>
    </row>
    <row r="18713" spans="1:19" x14ac:dyDescent="0.3">
      <c r="A18713" s="25"/>
      <c r="B18713"/>
      <c r="C18713"/>
      <c r="D18713"/>
      <c r="E18713"/>
      <c r="F18713"/>
      <c r="G18713"/>
      <c r="H18713"/>
      <c r="I18713"/>
      <c r="K18713"/>
      <c r="L18713"/>
      <c r="M18713"/>
      <c r="N18713"/>
      <c r="O18713"/>
      <c r="P18713"/>
      <c r="S18713"/>
    </row>
    <row r="18714" spans="1:19" x14ac:dyDescent="0.3">
      <c r="A18714" s="25"/>
      <c r="B18714"/>
      <c r="C18714"/>
      <c r="D18714"/>
      <c r="E18714"/>
      <c r="F18714"/>
      <c r="G18714"/>
      <c r="H18714"/>
      <c r="I18714"/>
      <c r="K18714"/>
      <c r="L18714"/>
      <c r="M18714"/>
      <c r="N18714"/>
      <c r="O18714"/>
      <c r="P18714"/>
      <c r="S18714"/>
    </row>
    <row r="18715" spans="1:19" x14ac:dyDescent="0.3">
      <c r="A18715" s="25"/>
      <c r="B18715"/>
      <c r="C18715"/>
      <c r="D18715"/>
      <c r="E18715"/>
      <c r="F18715"/>
      <c r="G18715"/>
      <c r="H18715"/>
      <c r="I18715"/>
      <c r="K18715"/>
      <c r="L18715"/>
      <c r="M18715"/>
      <c r="N18715"/>
      <c r="O18715"/>
      <c r="P18715"/>
      <c r="S18715"/>
    </row>
    <row r="18716" spans="1:19" x14ac:dyDescent="0.3">
      <c r="A18716" s="25"/>
      <c r="B18716"/>
      <c r="C18716"/>
      <c r="D18716"/>
      <c r="E18716"/>
      <c r="F18716"/>
      <c r="G18716"/>
      <c r="H18716"/>
      <c r="I18716"/>
      <c r="K18716"/>
      <c r="L18716"/>
      <c r="M18716"/>
      <c r="N18716"/>
      <c r="O18716"/>
      <c r="P18716"/>
      <c r="S18716"/>
    </row>
    <row r="18717" spans="1:19" x14ac:dyDescent="0.3">
      <c r="A18717" s="25"/>
      <c r="B18717"/>
      <c r="C18717"/>
      <c r="D18717"/>
      <c r="E18717"/>
      <c r="F18717"/>
      <c r="G18717"/>
      <c r="H18717" s="26"/>
      <c r="I18717" s="26"/>
      <c r="K18717"/>
      <c r="L18717"/>
      <c r="M18717"/>
      <c r="N18717"/>
      <c r="O18717"/>
      <c r="P18717"/>
      <c r="S18717"/>
    </row>
    <row r="18718" spans="1:19" x14ac:dyDescent="0.3">
      <c r="A18718" s="25"/>
      <c r="B18718"/>
      <c r="C18718"/>
      <c r="D18718"/>
      <c r="E18718"/>
      <c r="F18718"/>
      <c r="G18718"/>
      <c r="H18718" s="26"/>
      <c r="I18718" s="26"/>
      <c r="K18718"/>
      <c r="L18718"/>
      <c r="M18718"/>
      <c r="N18718"/>
      <c r="O18718"/>
      <c r="P18718"/>
      <c r="S18718"/>
    </row>
    <row r="18719" spans="1:19" x14ac:dyDescent="0.3">
      <c r="A18719" s="25"/>
      <c r="B18719"/>
      <c r="C18719"/>
      <c r="D18719"/>
      <c r="E18719"/>
      <c r="F18719"/>
      <c r="G18719"/>
      <c r="H18719" s="26"/>
      <c r="I18719" s="26"/>
      <c r="K18719"/>
      <c r="L18719"/>
      <c r="M18719"/>
      <c r="N18719"/>
      <c r="O18719"/>
      <c r="P18719"/>
      <c r="S18719"/>
    </row>
    <row r="18720" spans="1:19" x14ac:dyDescent="0.3">
      <c r="A18720" s="25"/>
      <c r="B18720"/>
      <c r="C18720"/>
      <c r="D18720"/>
      <c r="E18720"/>
      <c r="F18720"/>
      <c r="G18720"/>
      <c r="H18720" s="26"/>
      <c r="I18720" s="26"/>
      <c r="K18720"/>
      <c r="L18720"/>
      <c r="M18720"/>
      <c r="N18720"/>
      <c r="O18720"/>
      <c r="P18720"/>
      <c r="S18720"/>
    </row>
    <row r="18721" spans="1:20" x14ac:dyDescent="0.3">
      <c r="A18721" s="25"/>
      <c r="B18721"/>
      <c r="C18721"/>
      <c r="D18721"/>
      <c r="E18721"/>
      <c r="F18721"/>
      <c r="G18721"/>
      <c r="H18721" s="26"/>
      <c r="I18721" s="26"/>
      <c r="K18721"/>
      <c r="L18721"/>
      <c r="M18721"/>
      <c r="N18721"/>
      <c r="O18721"/>
      <c r="P18721"/>
      <c r="S18721"/>
    </row>
    <row r="18722" spans="1:20" x14ac:dyDescent="0.3">
      <c r="A18722" s="25"/>
      <c r="B18722"/>
      <c r="C18722"/>
      <c r="D18722"/>
      <c r="E18722"/>
      <c r="F18722"/>
      <c r="G18722"/>
      <c r="H18722" s="26"/>
      <c r="I18722" s="26"/>
      <c r="K18722"/>
      <c r="L18722"/>
      <c r="M18722"/>
      <c r="N18722"/>
      <c r="O18722"/>
      <c r="P18722"/>
      <c r="S18722"/>
    </row>
    <row r="18723" spans="1:20" x14ac:dyDescent="0.3">
      <c r="A18723" s="25"/>
      <c r="B18723"/>
      <c r="C18723"/>
      <c r="D18723"/>
      <c r="E18723"/>
      <c r="F18723"/>
      <c r="G18723"/>
      <c r="H18723" s="26"/>
      <c r="I18723" s="26"/>
      <c r="K18723"/>
      <c r="L18723"/>
      <c r="M18723"/>
      <c r="N18723"/>
      <c r="O18723"/>
      <c r="P18723"/>
      <c r="S18723"/>
    </row>
    <row r="18724" spans="1:20" x14ac:dyDescent="0.3">
      <c r="A18724" s="25"/>
      <c r="B18724"/>
      <c r="C18724"/>
      <c r="D18724"/>
      <c r="E18724"/>
      <c r="F18724"/>
      <c r="G18724"/>
      <c r="H18724"/>
      <c r="I18724"/>
      <c r="K18724"/>
      <c r="L18724"/>
      <c r="M18724"/>
      <c r="N18724"/>
      <c r="O18724"/>
      <c r="P18724"/>
      <c r="S18724"/>
    </row>
    <row r="18725" spans="1:20" x14ac:dyDescent="0.3">
      <c r="A18725" s="25"/>
      <c r="B18725"/>
      <c r="C18725"/>
      <c r="D18725"/>
      <c r="E18725"/>
      <c r="F18725"/>
      <c r="G18725"/>
      <c r="H18725"/>
      <c r="I18725"/>
      <c r="K18725"/>
      <c r="L18725"/>
      <c r="M18725"/>
      <c r="N18725"/>
      <c r="O18725"/>
      <c r="P18725"/>
      <c r="S18725"/>
    </row>
    <row r="18726" spans="1:20" x14ac:dyDescent="0.3">
      <c r="A18726" s="25"/>
      <c r="B18726"/>
      <c r="C18726"/>
      <c r="D18726"/>
      <c r="E18726"/>
      <c r="F18726"/>
      <c r="G18726"/>
      <c r="H18726"/>
      <c r="I18726" s="14"/>
      <c r="K18726"/>
      <c r="L18726"/>
      <c r="M18726"/>
      <c r="N18726"/>
      <c r="O18726"/>
      <c r="P18726"/>
      <c r="S18726"/>
    </row>
    <row r="18727" spans="1:20" x14ac:dyDescent="0.3">
      <c r="A18727" s="25"/>
      <c r="B18727"/>
      <c r="C18727"/>
      <c r="D18727"/>
      <c r="E18727"/>
      <c r="F18727"/>
      <c r="G18727"/>
      <c r="H18727"/>
      <c r="I18727" s="14"/>
      <c r="K18727"/>
      <c r="L18727"/>
      <c r="M18727"/>
      <c r="N18727"/>
      <c r="O18727"/>
      <c r="P18727"/>
      <c r="S18727"/>
    </row>
    <row r="18728" spans="1:20" x14ac:dyDescent="0.3">
      <c r="A18728" s="25"/>
      <c r="B18728"/>
      <c r="C18728"/>
      <c r="D18728"/>
      <c r="E18728"/>
      <c r="F18728"/>
      <c r="G18728"/>
      <c r="H18728"/>
      <c r="I18728" s="14"/>
      <c r="K18728"/>
      <c r="L18728"/>
      <c r="M18728"/>
      <c r="N18728"/>
      <c r="O18728"/>
      <c r="P18728"/>
      <c r="S18728"/>
    </row>
    <row r="18729" spans="1:20" x14ac:dyDescent="0.3">
      <c r="A18729" s="25"/>
      <c r="B18729"/>
      <c r="C18729"/>
      <c r="D18729"/>
      <c r="E18729"/>
      <c r="F18729"/>
      <c r="G18729"/>
      <c r="H18729"/>
      <c r="I18729" s="14"/>
      <c r="K18729"/>
      <c r="L18729"/>
      <c r="M18729"/>
      <c r="N18729"/>
      <c r="O18729"/>
      <c r="P18729"/>
      <c r="S18729"/>
    </row>
    <row r="18730" spans="1:20" x14ac:dyDescent="0.3">
      <c r="A18730" s="25"/>
      <c r="B18730"/>
      <c r="C18730"/>
      <c r="D18730"/>
      <c r="E18730"/>
      <c r="F18730"/>
      <c r="G18730"/>
      <c r="H18730"/>
      <c r="I18730" s="14"/>
      <c r="K18730"/>
      <c r="L18730"/>
      <c r="M18730"/>
      <c r="N18730"/>
      <c r="O18730"/>
      <c r="P18730"/>
      <c r="S18730"/>
    </row>
    <row r="18731" spans="1:20" x14ac:dyDescent="0.3">
      <c r="A18731" s="25"/>
      <c r="B18731"/>
      <c r="C18731"/>
      <c r="D18731"/>
      <c r="E18731"/>
      <c r="F18731"/>
      <c r="G18731"/>
      <c r="H18731"/>
      <c r="I18731" s="14"/>
      <c r="K18731"/>
      <c r="L18731"/>
      <c r="M18731"/>
      <c r="N18731"/>
      <c r="O18731"/>
      <c r="P18731"/>
      <c r="S18731"/>
    </row>
    <row r="18732" spans="1:20" x14ac:dyDescent="0.3">
      <c r="A18732" s="25"/>
      <c r="B18732"/>
      <c r="C18732"/>
      <c r="D18732"/>
      <c r="E18732"/>
      <c r="F18732"/>
      <c r="G18732"/>
      <c r="H18732"/>
      <c r="I18732" s="14"/>
      <c r="K18732"/>
      <c r="L18732"/>
      <c r="M18732"/>
      <c r="N18732"/>
      <c r="O18732"/>
      <c r="P18732"/>
      <c r="S18732"/>
    </row>
    <row r="18733" spans="1:20" x14ac:dyDescent="0.3">
      <c r="A18733" s="25"/>
      <c r="B18733"/>
      <c r="C18733"/>
      <c r="D18733"/>
      <c r="E18733"/>
      <c r="F18733"/>
      <c r="G18733"/>
      <c r="H18733"/>
      <c r="I18733"/>
      <c r="K18733"/>
      <c r="L18733"/>
      <c r="M18733"/>
      <c r="N18733"/>
      <c r="O18733"/>
      <c r="P18733"/>
      <c r="S18733"/>
    </row>
    <row r="18734" spans="1:20" x14ac:dyDescent="0.3">
      <c r="A18734" s="25"/>
      <c r="B18734"/>
      <c r="C18734"/>
      <c r="D18734"/>
      <c r="E18734"/>
      <c r="F18734"/>
      <c r="G18734"/>
      <c r="H18734"/>
      <c r="I18734"/>
      <c r="K18734"/>
      <c r="L18734"/>
      <c r="M18734"/>
      <c r="N18734"/>
      <c r="O18734"/>
      <c r="P18734"/>
      <c r="S18734"/>
    </row>
    <row r="18735" spans="1:20" x14ac:dyDescent="0.3">
      <c r="A18735" s="25"/>
      <c r="B18735"/>
      <c r="C18735"/>
      <c r="D18735"/>
      <c r="E18735"/>
      <c r="F18735"/>
      <c r="G18735"/>
      <c r="H18735"/>
      <c r="I18735"/>
      <c r="K18735"/>
      <c r="L18735"/>
      <c r="M18735"/>
      <c r="N18735"/>
      <c r="O18735"/>
      <c r="P18735"/>
      <c r="S18735"/>
    </row>
    <row r="18736" spans="1:20" x14ac:dyDescent="0.3">
      <c r="A18736" s="25"/>
      <c r="B18736"/>
      <c r="C18736"/>
      <c r="D18736"/>
      <c r="E18736"/>
      <c r="F18736"/>
      <c r="G18736"/>
      <c r="H18736" s="26"/>
      <c r="I18736" s="26"/>
      <c r="K18736"/>
      <c r="L18736"/>
      <c r="M18736"/>
      <c r="N18736"/>
      <c r="O18736"/>
      <c r="P18736"/>
      <c r="S18736"/>
      <c r="T18736" s="7"/>
    </row>
    <row r="18737" spans="1:19" x14ac:dyDescent="0.3">
      <c r="A18737" s="25"/>
      <c r="B18737"/>
      <c r="C18737"/>
      <c r="D18737"/>
      <c r="E18737"/>
      <c r="F18737"/>
      <c r="G18737"/>
      <c r="H18737" s="26"/>
      <c r="I18737" s="26"/>
      <c r="K18737"/>
      <c r="L18737"/>
      <c r="M18737"/>
      <c r="N18737"/>
      <c r="O18737"/>
      <c r="P18737"/>
      <c r="S18737"/>
    </row>
    <row r="18738" spans="1:19" x14ac:dyDescent="0.3">
      <c r="A18738" s="25"/>
      <c r="B18738"/>
      <c r="C18738"/>
      <c r="D18738"/>
      <c r="E18738"/>
      <c r="F18738"/>
      <c r="G18738"/>
      <c r="H18738" s="26"/>
      <c r="I18738" s="26"/>
      <c r="K18738"/>
      <c r="L18738"/>
      <c r="M18738"/>
      <c r="N18738"/>
      <c r="O18738"/>
      <c r="P18738"/>
      <c r="S18738"/>
    </row>
    <row r="18739" spans="1:19" x14ac:dyDescent="0.3">
      <c r="A18739" s="25"/>
      <c r="B18739"/>
      <c r="C18739"/>
      <c r="D18739"/>
      <c r="E18739"/>
      <c r="F18739"/>
      <c r="G18739"/>
      <c r="H18739" s="26"/>
      <c r="I18739" s="26"/>
      <c r="K18739"/>
      <c r="L18739"/>
      <c r="M18739"/>
      <c r="N18739"/>
      <c r="O18739"/>
      <c r="P18739"/>
      <c r="S18739"/>
    </row>
    <row r="18740" spans="1:19" x14ac:dyDescent="0.3">
      <c r="A18740" s="25"/>
      <c r="B18740"/>
      <c r="C18740"/>
      <c r="D18740"/>
      <c r="E18740"/>
      <c r="F18740"/>
      <c r="G18740"/>
      <c r="H18740" s="26"/>
      <c r="I18740" s="26"/>
      <c r="K18740"/>
      <c r="L18740"/>
      <c r="M18740"/>
      <c r="N18740"/>
      <c r="O18740"/>
      <c r="P18740"/>
      <c r="S18740"/>
    </row>
    <row r="18741" spans="1:19" x14ac:dyDescent="0.3">
      <c r="A18741" s="25"/>
      <c r="B18741"/>
      <c r="C18741"/>
      <c r="D18741"/>
      <c r="E18741"/>
      <c r="F18741"/>
      <c r="G18741"/>
      <c r="H18741" s="26"/>
      <c r="I18741" s="26"/>
      <c r="K18741"/>
      <c r="L18741"/>
      <c r="M18741"/>
      <c r="N18741"/>
      <c r="O18741"/>
      <c r="P18741"/>
      <c r="S18741"/>
    </row>
    <row r="18742" spans="1:19" x14ac:dyDescent="0.3">
      <c r="A18742" s="25"/>
      <c r="B18742"/>
      <c r="C18742"/>
      <c r="D18742"/>
      <c r="E18742"/>
      <c r="F18742"/>
      <c r="G18742"/>
      <c r="H18742" s="26"/>
      <c r="I18742" s="26"/>
      <c r="K18742"/>
      <c r="L18742"/>
      <c r="M18742"/>
      <c r="N18742"/>
      <c r="O18742"/>
      <c r="P18742"/>
      <c r="S18742"/>
    </row>
    <row r="18743" spans="1:19" x14ac:dyDescent="0.3">
      <c r="A18743" s="25"/>
      <c r="B18743"/>
      <c r="C18743"/>
      <c r="D18743"/>
      <c r="E18743"/>
      <c r="F18743"/>
      <c r="G18743"/>
      <c r="H18743" s="26"/>
      <c r="I18743" s="26"/>
      <c r="K18743"/>
      <c r="L18743"/>
      <c r="M18743"/>
      <c r="N18743"/>
      <c r="O18743"/>
      <c r="P18743"/>
      <c r="S18743"/>
    </row>
    <row r="18744" spans="1:19" x14ac:dyDescent="0.3">
      <c r="A18744" s="25"/>
      <c r="B18744"/>
      <c r="C18744"/>
      <c r="D18744"/>
      <c r="E18744"/>
      <c r="F18744"/>
      <c r="G18744"/>
      <c r="H18744" s="26"/>
      <c r="I18744" s="26"/>
      <c r="K18744"/>
      <c r="L18744"/>
      <c r="M18744"/>
      <c r="N18744"/>
      <c r="O18744"/>
      <c r="P18744"/>
      <c r="S18744"/>
    </row>
    <row r="18745" spans="1:19" x14ac:dyDescent="0.3">
      <c r="A18745" s="25"/>
      <c r="B18745"/>
      <c r="C18745"/>
      <c r="D18745"/>
      <c r="E18745"/>
      <c r="F18745"/>
      <c r="G18745"/>
      <c r="H18745" s="26"/>
      <c r="I18745" s="26"/>
      <c r="K18745"/>
      <c r="L18745"/>
      <c r="M18745"/>
      <c r="N18745"/>
      <c r="O18745"/>
      <c r="P18745"/>
      <c r="S18745"/>
    </row>
    <row r="18746" spans="1:19" x14ac:dyDescent="0.3">
      <c r="A18746" s="25"/>
      <c r="B18746"/>
      <c r="C18746"/>
      <c r="D18746"/>
      <c r="E18746"/>
      <c r="F18746"/>
      <c r="G18746"/>
      <c r="H18746" s="26"/>
      <c r="I18746" s="26"/>
      <c r="K18746"/>
      <c r="L18746"/>
      <c r="M18746"/>
      <c r="N18746"/>
      <c r="O18746"/>
      <c r="P18746"/>
      <c r="S18746"/>
    </row>
    <row r="18747" spans="1:19" x14ac:dyDescent="0.3">
      <c r="A18747" s="25"/>
      <c r="B18747"/>
      <c r="C18747"/>
      <c r="D18747"/>
      <c r="E18747"/>
      <c r="F18747"/>
      <c r="G18747"/>
      <c r="H18747" s="26"/>
      <c r="I18747" s="26"/>
      <c r="K18747"/>
      <c r="L18747"/>
      <c r="M18747"/>
      <c r="N18747"/>
      <c r="O18747"/>
      <c r="P18747"/>
      <c r="S18747"/>
    </row>
    <row r="18748" spans="1:19" x14ac:dyDescent="0.3">
      <c r="A18748" s="25"/>
      <c r="B18748"/>
      <c r="C18748"/>
      <c r="D18748"/>
      <c r="E18748"/>
      <c r="F18748"/>
      <c r="G18748"/>
      <c r="H18748" s="26"/>
      <c r="I18748" s="26"/>
      <c r="K18748"/>
      <c r="L18748"/>
      <c r="M18748"/>
      <c r="N18748"/>
      <c r="O18748"/>
      <c r="P18748"/>
      <c r="S18748"/>
    </row>
    <row r="18749" spans="1:19" x14ac:dyDescent="0.3">
      <c r="A18749" s="25"/>
      <c r="B18749"/>
      <c r="C18749"/>
      <c r="D18749"/>
      <c r="E18749"/>
      <c r="F18749"/>
      <c r="G18749"/>
      <c r="H18749" s="26"/>
      <c r="I18749" s="26"/>
      <c r="K18749"/>
      <c r="L18749"/>
      <c r="M18749"/>
      <c r="N18749"/>
      <c r="O18749"/>
      <c r="P18749"/>
      <c r="S18749"/>
    </row>
    <row r="18750" spans="1:19" x14ac:dyDescent="0.3">
      <c r="A18750" s="25"/>
      <c r="B18750"/>
      <c r="C18750"/>
      <c r="D18750"/>
      <c r="E18750"/>
      <c r="F18750"/>
      <c r="G18750"/>
      <c r="H18750" s="26"/>
      <c r="I18750" s="26"/>
      <c r="K18750"/>
      <c r="L18750"/>
      <c r="M18750"/>
      <c r="N18750"/>
      <c r="O18750"/>
      <c r="P18750"/>
      <c r="S18750"/>
    </row>
    <row r="18751" spans="1:19" x14ac:dyDescent="0.3">
      <c r="A18751" s="25"/>
      <c r="B18751"/>
      <c r="C18751"/>
      <c r="D18751"/>
      <c r="E18751"/>
      <c r="F18751"/>
      <c r="G18751"/>
      <c r="H18751" s="26"/>
      <c r="I18751" s="26"/>
      <c r="K18751"/>
      <c r="L18751"/>
      <c r="M18751"/>
      <c r="N18751"/>
      <c r="O18751"/>
      <c r="P18751"/>
      <c r="S18751"/>
    </row>
    <row r="18752" spans="1:19" x14ac:dyDescent="0.3">
      <c r="A18752" s="25"/>
      <c r="B18752"/>
      <c r="C18752"/>
      <c r="D18752"/>
      <c r="E18752"/>
      <c r="F18752"/>
      <c r="G18752"/>
      <c r="H18752" s="26"/>
      <c r="I18752" s="26"/>
      <c r="K18752"/>
      <c r="L18752"/>
      <c r="M18752"/>
      <c r="N18752"/>
      <c r="O18752"/>
      <c r="P18752"/>
      <c r="S18752"/>
    </row>
    <row r="18753" spans="1:20" x14ac:dyDescent="0.3">
      <c r="A18753" s="25"/>
      <c r="B18753"/>
      <c r="C18753"/>
      <c r="D18753"/>
      <c r="E18753"/>
      <c r="F18753"/>
      <c r="G18753"/>
      <c r="H18753" s="26"/>
      <c r="I18753" s="26"/>
      <c r="K18753"/>
      <c r="L18753"/>
      <c r="M18753"/>
      <c r="N18753"/>
      <c r="O18753"/>
      <c r="P18753"/>
      <c r="S18753"/>
    </row>
    <row r="18754" spans="1:20" x14ac:dyDescent="0.3">
      <c r="A18754" s="25"/>
      <c r="B18754"/>
      <c r="C18754"/>
      <c r="D18754"/>
      <c r="E18754"/>
      <c r="F18754"/>
      <c r="G18754"/>
      <c r="H18754" s="26"/>
      <c r="I18754" s="26"/>
      <c r="K18754"/>
      <c r="L18754"/>
      <c r="M18754"/>
      <c r="N18754"/>
      <c r="O18754"/>
      <c r="P18754"/>
      <c r="S18754"/>
    </row>
    <row r="18755" spans="1:20" x14ac:dyDescent="0.3">
      <c r="A18755" s="25"/>
      <c r="B18755"/>
      <c r="C18755"/>
      <c r="D18755"/>
      <c r="E18755"/>
      <c r="F18755"/>
      <c r="G18755"/>
      <c r="H18755" s="26"/>
      <c r="I18755" s="26"/>
      <c r="K18755"/>
      <c r="L18755"/>
      <c r="M18755"/>
      <c r="N18755"/>
      <c r="O18755"/>
      <c r="P18755"/>
      <c r="S18755"/>
    </row>
    <row r="18756" spans="1:20" x14ac:dyDescent="0.3">
      <c r="A18756" s="25"/>
      <c r="B18756"/>
      <c r="C18756"/>
      <c r="D18756"/>
      <c r="E18756"/>
      <c r="F18756"/>
      <c r="G18756"/>
      <c r="H18756" s="14"/>
      <c r="I18756" s="14"/>
      <c r="K18756"/>
      <c r="L18756"/>
      <c r="M18756"/>
      <c r="N18756"/>
      <c r="O18756"/>
      <c r="P18756"/>
      <c r="S18756"/>
    </row>
    <row r="18757" spans="1:20" x14ac:dyDescent="0.3">
      <c r="A18757" s="25"/>
      <c r="B18757"/>
      <c r="C18757"/>
      <c r="D18757"/>
      <c r="E18757"/>
      <c r="F18757"/>
      <c r="G18757"/>
      <c r="H18757" s="14"/>
      <c r="I18757" s="14"/>
      <c r="K18757"/>
      <c r="L18757"/>
      <c r="M18757"/>
      <c r="N18757"/>
      <c r="O18757"/>
      <c r="P18757"/>
      <c r="S18757"/>
      <c r="T18757" s="7"/>
    </row>
    <row r="18758" spans="1:20" x14ac:dyDescent="0.3">
      <c r="A18758" s="25"/>
      <c r="B18758"/>
      <c r="C18758"/>
      <c r="D18758"/>
      <c r="E18758"/>
      <c r="F18758"/>
      <c r="G18758"/>
      <c r="H18758" s="14"/>
      <c r="I18758" s="14"/>
      <c r="K18758"/>
      <c r="L18758"/>
      <c r="M18758"/>
      <c r="N18758"/>
      <c r="O18758"/>
      <c r="P18758"/>
      <c r="S18758"/>
    </row>
    <row r="18759" spans="1:20" x14ac:dyDescent="0.3">
      <c r="A18759" s="25"/>
      <c r="B18759"/>
      <c r="C18759"/>
      <c r="D18759"/>
      <c r="E18759"/>
      <c r="F18759"/>
      <c r="G18759"/>
      <c r="H18759" s="14"/>
      <c r="I18759" s="14"/>
      <c r="K18759"/>
      <c r="L18759"/>
      <c r="M18759"/>
      <c r="N18759"/>
      <c r="O18759"/>
      <c r="P18759"/>
      <c r="S18759"/>
    </row>
    <row r="18760" spans="1:20" x14ac:dyDescent="0.3">
      <c r="A18760" s="25"/>
      <c r="B18760"/>
      <c r="C18760"/>
      <c r="D18760"/>
      <c r="E18760"/>
      <c r="F18760"/>
      <c r="G18760"/>
      <c r="H18760" s="14"/>
      <c r="I18760" s="14"/>
      <c r="K18760"/>
      <c r="L18760"/>
      <c r="M18760"/>
      <c r="N18760"/>
      <c r="O18760"/>
      <c r="P18760"/>
      <c r="S18760"/>
    </row>
    <row r="18761" spans="1:20" x14ac:dyDescent="0.3">
      <c r="A18761" s="25"/>
      <c r="B18761"/>
      <c r="C18761"/>
      <c r="D18761"/>
      <c r="E18761"/>
      <c r="F18761"/>
      <c r="G18761"/>
      <c r="H18761" s="14"/>
      <c r="I18761" s="14"/>
      <c r="K18761"/>
      <c r="L18761"/>
      <c r="M18761"/>
      <c r="N18761"/>
      <c r="O18761"/>
      <c r="P18761"/>
      <c r="S18761"/>
    </row>
    <row r="18762" spans="1:20" x14ac:dyDescent="0.3">
      <c r="A18762" s="25"/>
      <c r="B18762"/>
      <c r="C18762"/>
      <c r="D18762"/>
      <c r="E18762"/>
      <c r="F18762"/>
      <c r="G18762"/>
      <c r="H18762" s="14"/>
      <c r="I18762" s="14"/>
      <c r="K18762"/>
      <c r="L18762"/>
      <c r="M18762"/>
      <c r="N18762"/>
      <c r="O18762"/>
      <c r="P18762"/>
      <c r="S18762"/>
    </row>
    <row r="18763" spans="1:20" x14ac:dyDescent="0.3">
      <c r="A18763" s="25"/>
      <c r="B18763"/>
      <c r="C18763"/>
      <c r="D18763"/>
      <c r="E18763"/>
      <c r="F18763"/>
      <c r="G18763"/>
      <c r="H18763" s="14"/>
      <c r="I18763" s="14"/>
      <c r="K18763"/>
      <c r="L18763"/>
      <c r="M18763"/>
      <c r="N18763"/>
      <c r="O18763"/>
      <c r="P18763"/>
      <c r="S18763"/>
    </row>
    <row r="18764" spans="1:20" x14ac:dyDescent="0.3">
      <c r="A18764" s="25"/>
      <c r="B18764"/>
      <c r="C18764"/>
      <c r="D18764"/>
      <c r="E18764"/>
      <c r="F18764"/>
      <c r="G18764"/>
      <c r="H18764" s="14"/>
      <c r="I18764" s="14"/>
      <c r="K18764"/>
      <c r="L18764"/>
      <c r="M18764"/>
      <c r="N18764"/>
      <c r="O18764"/>
      <c r="P18764"/>
      <c r="S18764"/>
    </row>
    <row r="18765" spans="1:20" x14ac:dyDescent="0.3">
      <c r="A18765" s="25"/>
      <c r="B18765"/>
      <c r="C18765"/>
      <c r="D18765"/>
      <c r="E18765"/>
      <c r="F18765"/>
      <c r="G18765"/>
      <c r="H18765" s="14"/>
      <c r="I18765" s="14"/>
      <c r="K18765"/>
      <c r="L18765"/>
      <c r="M18765"/>
      <c r="N18765"/>
      <c r="O18765"/>
      <c r="P18765"/>
      <c r="S18765"/>
    </row>
    <row r="18766" spans="1:20" x14ac:dyDescent="0.3">
      <c r="A18766" s="25"/>
      <c r="B18766"/>
      <c r="C18766"/>
      <c r="D18766"/>
      <c r="E18766"/>
      <c r="F18766"/>
      <c r="G18766"/>
      <c r="H18766" s="26"/>
      <c r="I18766" s="26"/>
      <c r="K18766"/>
      <c r="L18766"/>
      <c r="M18766"/>
      <c r="N18766"/>
      <c r="O18766"/>
      <c r="P18766"/>
      <c r="S18766"/>
    </row>
    <row r="18767" spans="1:20" x14ac:dyDescent="0.3">
      <c r="A18767" s="25"/>
      <c r="B18767"/>
      <c r="C18767"/>
      <c r="D18767"/>
      <c r="E18767"/>
      <c r="F18767"/>
      <c r="G18767"/>
      <c r="H18767" s="26"/>
      <c r="I18767" s="26"/>
      <c r="K18767"/>
      <c r="L18767"/>
      <c r="M18767"/>
      <c r="N18767"/>
      <c r="O18767"/>
      <c r="P18767"/>
      <c r="S18767"/>
    </row>
    <row r="18768" spans="1:20" x14ac:dyDescent="0.3">
      <c r="A18768" s="25"/>
      <c r="B18768"/>
      <c r="C18768"/>
      <c r="D18768"/>
      <c r="E18768"/>
      <c r="F18768"/>
      <c r="G18768"/>
      <c r="H18768" s="26"/>
      <c r="I18768" s="26"/>
      <c r="K18768"/>
      <c r="L18768"/>
      <c r="M18768"/>
      <c r="N18768"/>
      <c r="O18768"/>
      <c r="P18768"/>
      <c r="S18768"/>
    </row>
    <row r="18769" spans="1:20" x14ac:dyDescent="0.3">
      <c r="A18769" s="25"/>
      <c r="B18769"/>
      <c r="C18769"/>
      <c r="D18769"/>
      <c r="E18769"/>
      <c r="F18769"/>
      <c r="G18769"/>
      <c r="H18769" s="26"/>
      <c r="I18769" s="26"/>
      <c r="K18769"/>
      <c r="L18769"/>
      <c r="M18769"/>
      <c r="N18769"/>
      <c r="O18769"/>
      <c r="P18769"/>
      <c r="S18769"/>
      <c r="T18769" s="7"/>
    </row>
    <row r="18770" spans="1:20" x14ac:dyDescent="0.3">
      <c r="A18770" s="25"/>
      <c r="B18770"/>
      <c r="C18770"/>
      <c r="D18770"/>
      <c r="E18770"/>
      <c r="F18770"/>
      <c r="G18770"/>
      <c r="H18770" s="26"/>
      <c r="I18770" s="26"/>
      <c r="K18770"/>
      <c r="L18770"/>
      <c r="M18770"/>
      <c r="N18770"/>
      <c r="O18770"/>
      <c r="P18770"/>
      <c r="S18770"/>
    </row>
    <row r="18771" spans="1:20" x14ac:dyDescent="0.3">
      <c r="A18771" s="25"/>
      <c r="B18771"/>
      <c r="C18771"/>
      <c r="D18771"/>
      <c r="E18771"/>
      <c r="F18771"/>
      <c r="G18771"/>
      <c r="H18771" s="26"/>
      <c r="I18771" s="26"/>
      <c r="K18771"/>
      <c r="L18771"/>
      <c r="M18771"/>
      <c r="N18771"/>
      <c r="O18771"/>
      <c r="P18771"/>
      <c r="S18771"/>
    </row>
    <row r="18772" spans="1:20" x14ac:dyDescent="0.3">
      <c r="A18772" s="25"/>
      <c r="B18772"/>
      <c r="C18772"/>
      <c r="D18772"/>
      <c r="E18772"/>
      <c r="F18772"/>
      <c r="G18772"/>
      <c r="H18772" s="26"/>
      <c r="I18772" s="26"/>
      <c r="K18772"/>
      <c r="L18772"/>
      <c r="M18772"/>
      <c r="N18772"/>
      <c r="O18772"/>
      <c r="P18772"/>
      <c r="S18772"/>
    </row>
    <row r="18773" spans="1:20" x14ac:dyDescent="0.3">
      <c r="A18773" s="25"/>
      <c r="B18773"/>
      <c r="C18773"/>
      <c r="D18773"/>
      <c r="E18773"/>
      <c r="F18773"/>
      <c r="G18773"/>
      <c r="H18773" s="26"/>
      <c r="I18773" s="26"/>
      <c r="K18773"/>
      <c r="L18773"/>
      <c r="M18773"/>
      <c r="N18773"/>
      <c r="O18773"/>
      <c r="P18773"/>
      <c r="S18773"/>
      <c r="T18773" s="7"/>
    </row>
    <row r="18774" spans="1:20" x14ac:dyDescent="0.3">
      <c r="A18774" s="25"/>
      <c r="B18774"/>
      <c r="C18774"/>
      <c r="D18774"/>
      <c r="E18774"/>
      <c r="F18774"/>
      <c r="G18774"/>
      <c r="H18774" s="26"/>
      <c r="I18774" s="26"/>
      <c r="K18774"/>
      <c r="L18774"/>
      <c r="M18774"/>
      <c r="N18774"/>
      <c r="O18774"/>
      <c r="P18774"/>
      <c r="S18774"/>
      <c r="T18774" s="7"/>
    </row>
    <row r="18775" spans="1:20" x14ac:dyDescent="0.3">
      <c r="A18775" s="25"/>
      <c r="B18775"/>
      <c r="C18775"/>
      <c r="D18775"/>
      <c r="E18775"/>
      <c r="F18775"/>
      <c r="G18775"/>
      <c r="H18775" s="26"/>
      <c r="I18775" s="26"/>
      <c r="K18775"/>
      <c r="L18775"/>
      <c r="M18775"/>
      <c r="N18775"/>
      <c r="O18775"/>
      <c r="P18775"/>
      <c r="S18775"/>
    </row>
    <row r="18776" spans="1:20" x14ac:dyDescent="0.3">
      <c r="A18776" s="25"/>
      <c r="B18776"/>
      <c r="C18776"/>
      <c r="D18776"/>
      <c r="E18776"/>
      <c r="F18776"/>
      <c r="G18776"/>
      <c r="H18776" s="26"/>
      <c r="I18776" s="26"/>
      <c r="K18776"/>
      <c r="L18776"/>
      <c r="M18776"/>
      <c r="N18776"/>
      <c r="O18776"/>
      <c r="P18776"/>
      <c r="S18776"/>
    </row>
    <row r="18777" spans="1:20" x14ac:dyDescent="0.3">
      <c r="A18777" s="25"/>
      <c r="B18777"/>
      <c r="C18777"/>
      <c r="D18777"/>
      <c r="E18777"/>
      <c r="F18777"/>
      <c r="G18777"/>
      <c r="H18777" s="26"/>
      <c r="I18777" s="26"/>
      <c r="K18777"/>
      <c r="L18777"/>
      <c r="M18777"/>
      <c r="N18777"/>
      <c r="O18777"/>
      <c r="P18777"/>
      <c r="S18777"/>
    </row>
    <row r="18778" spans="1:20" x14ac:dyDescent="0.3">
      <c r="A18778" s="25"/>
      <c r="B18778"/>
      <c r="C18778"/>
      <c r="D18778"/>
      <c r="E18778"/>
      <c r="F18778"/>
      <c r="G18778"/>
      <c r="H18778" s="26"/>
      <c r="I18778" s="26"/>
      <c r="K18778"/>
      <c r="L18778"/>
      <c r="M18778"/>
      <c r="N18778"/>
      <c r="O18778"/>
      <c r="P18778"/>
      <c r="S18778"/>
    </row>
    <row r="18779" spans="1:20" x14ac:dyDescent="0.3">
      <c r="A18779" s="25"/>
      <c r="B18779"/>
      <c r="C18779"/>
      <c r="D18779"/>
      <c r="E18779"/>
      <c r="F18779"/>
      <c r="G18779"/>
      <c r="H18779" s="26"/>
      <c r="I18779" s="26"/>
      <c r="K18779"/>
      <c r="L18779"/>
      <c r="M18779"/>
      <c r="N18779"/>
      <c r="O18779"/>
      <c r="P18779"/>
      <c r="S18779"/>
    </row>
    <row r="18780" spans="1:20" x14ac:dyDescent="0.3">
      <c r="A18780" s="25"/>
      <c r="B18780"/>
      <c r="C18780"/>
      <c r="D18780"/>
      <c r="E18780"/>
      <c r="F18780"/>
      <c r="G18780"/>
      <c r="H18780" s="26"/>
      <c r="I18780" s="26"/>
      <c r="K18780"/>
      <c r="L18780"/>
      <c r="M18780"/>
      <c r="N18780"/>
      <c r="O18780"/>
      <c r="P18780"/>
      <c r="S18780"/>
    </row>
    <row r="18781" spans="1:20" x14ac:dyDescent="0.3">
      <c r="A18781" s="25"/>
      <c r="B18781"/>
      <c r="C18781"/>
      <c r="D18781"/>
      <c r="E18781"/>
      <c r="F18781"/>
      <c r="G18781"/>
      <c r="H18781" s="14"/>
      <c r="I18781" s="14"/>
      <c r="K18781"/>
      <c r="L18781"/>
      <c r="M18781"/>
      <c r="N18781"/>
      <c r="O18781"/>
      <c r="P18781"/>
      <c r="S18781"/>
    </row>
    <row r="18782" spans="1:20" x14ac:dyDescent="0.3">
      <c r="A18782" s="25"/>
      <c r="B18782"/>
      <c r="C18782"/>
      <c r="D18782"/>
      <c r="E18782"/>
      <c r="F18782"/>
      <c r="G18782"/>
      <c r="H18782" s="14"/>
      <c r="I18782" s="14"/>
      <c r="K18782"/>
      <c r="L18782"/>
      <c r="M18782"/>
      <c r="N18782"/>
      <c r="O18782"/>
      <c r="P18782"/>
      <c r="S18782"/>
    </row>
    <row r="18783" spans="1:20" x14ac:dyDescent="0.3">
      <c r="A18783" s="25"/>
      <c r="B18783"/>
      <c r="C18783"/>
      <c r="D18783"/>
      <c r="E18783"/>
      <c r="F18783"/>
      <c r="G18783"/>
      <c r="H18783" s="14"/>
      <c r="I18783" s="14"/>
      <c r="K18783"/>
      <c r="L18783"/>
      <c r="M18783"/>
      <c r="N18783"/>
      <c r="O18783"/>
      <c r="P18783"/>
      <c r="S18783"/>
    </row>
    <row r="18784" spans="1:20" x14ac:dyDescent="0.3">
      <c r="A18784" s="25"/>
      <c r="B18784"/>
      <c r="C18784"/>
      <c r="D18784"/>
      <c r="E18784"/>
      <c r="F18784"/>
      <c r="G18784"/>
      <c r="H18784" s="14"/>
      <c r="I18784" s="14"/>
      <c r="K18784"/>
      <c r="L18784"/>
      <c r="M18784"/>
      <c r="N18784"/>
      <c r="O18784"/>
      <c r="P18784"/>
      <c r="S18784"/>
    </row>
    <row r="18785" spans="1:19" x14ac:dyDescent="0.3">
      <c r="A18785" s="25"/>
      <c r="B18785"/>
      <c r="C18785"/>
      <c r="D18785"/>
      <c r="E18785"/>
      <c r="F18785"/>
      <c r="G18785"/>
      <c r="H18785" s="14"/>
      <c r="I18785" s="14"/>
      <c r="K18785"/>
      <c r="L18785"/>
      <c r="M18785"/>
      <c r="N18785"/>
      <c r="O18785"/>
      <c r="P18785"/>
      <c r="S18785"/>
    </row>
    <row r="18786" spans="1:19" x14ac:dyDescent="0.3">
      <c r="A18786" s="25"/>
      <c r="B18786"/>
      <c r="C18786"/>
      <c r="D18786"/>
      <c r="E18786"/>
      <c r="F18786"/>
      <c r="G18786"/>
      <c r="H18786"/>
      <c r="I18786"/>
      <c r="K18786"/>
      <c r="L18786"/>
      <c r="M18786"/>
      <c r="N18786"/>
      <c r="O18786"/>
      <c r="P18786"/>
      <c r="S18786"/>
    </row>
    <row r="18787" spans="1:19" x14ac:dyDescent="0.3">
      <c r="A18787" s="25"/>
      <c r="B18787"/>
      <c r="C18787"/>
      <c r="D18787"/>
      <c r="E18787"/>
      <c r="F18787"/>
      <c r="G18787"/>
      <c r="H18787"/>
      <c r="I18787"/>
      <c r="K18787"/>
      <c r="L18787"/>
      <c r="M18787"/>
      <c r="N18787"/>
      <c r="O18787"/>
      <c r="P18787"/>
      <c r="S18787"/>
    </row>
    <row r="18788" spans="1:19" x14ac:dyDescent="0.3">
      <c r="A18788" s="25"/>
      <c r="B18788"/>
      <c r="C18788"/>
      <c r="D18788"/>
      <c r="E18788"/>
      <c r="F18788"/>
      <c r="G18788"/>
      <c r="H18788"/>
      <c r="I18788"/>
      <c r="K18788"/>
      <c r="L18788"/>
      <c r="M18788"/>
      <c r="N18788"/>
      <c r="O18788"/>
      <c r="P18788"/>
      <c r="S18788"/>
    </row>
    <row r="18789" spans="1:19" x14ac:dyDescent="0.3">
      <c r="A18789" s="25"/>
      <c r="B18789"/>
      <c r="C18789"/>
      <c r="D18789"/>
      <c r="E18789"/>
      <c r="F18789"/>
      <c r="G18789"/>
      <c r="H18789"/>
      <c r="I18789"/>
      <c r="K18789"/>
      <c r="L18789"/>
      <c r="M18789"/>
      <c r="N18789"/>
      <c r="O18789"/>
      <c r="P18789"/>
      <c r="S18789"/>
    </row>
    <row r="18790" spans="1:19" x14ac:dyDescent="0.3">
      <c r="A18790" s="25"/>
      <c r="B18790"/>
      <c r="C18790"/>
      <c r="D18790"/>
      <c r="E18790"/>
      <c r="F18790"/>
      <c r="G18790"/>
      <c r="H18790"/>
      <c r="I18790"/>
      <c r="K18790"/>
      <c r="L18790"/>
      <c r="M18790"/>
      <c r="N18790"/>
      <c r="O18790"/>
      <c r="P18790"/>
      <c r="S18790"/>
    </row>
    <row r="18791" spans="1:19" x14ac:dyDescent="0.3">
      <c r="A18791" s="25"/>
      <c r="B18791"/>
      <c r="C18791"/>
      <c r="D18791"/>
      <c r="E18791"/>
      <c r="F18791"/>
      <c r="G18791"/>
      <c r="H18791" s="14"/>
      <c r="I18791" s="14"/>
      <c r="K18791"/>
      <c r="L18791"/>
      <c r="M18791"/>
      <c r="N18791"/>
      <c r="O18791"/>
      <c r="P18791"/>
      <c r="S18791"/>
    </row>
    <row r="18792" spans="1:19" x14ac:dyDescent="0.3">
      <c r="A18792" s="25"/>
      <c r="B18792"/>
      <c r="C18792"/>
      <c r="D18792"/>
      <c r="E18792"/>
      <c r="F18792"/>
      <c r="G18792"/>
      <c r="H18792" s="14"/>
      <c r="I18792" s="14"/>
      <c r="K18792"/>
      <c r="L18792"/>
      <c r="M18792"/>
      <c r="N18792"/>
      <c r="O18792"/>
      <c r="P18792"/>
      <c r="S18792"/>
    </row>
    <row r="18793" spans="1:19" x14ac:dyDescent="0.3">
      <c r="A18793" s="25"/>
      <c r="B18793"/>
      <c r="C18793"/>
      <c r="D18793"/>
      <c r="E18793"/>
      <c r="F18793"/>
      <c r="G18793"/>
      <c r="H18793" s="14"/>
      <c r="I18793" s="14"/>
      <c r="K18793"/>
      <c r="L18793"/>
      <c r="M18793"/>
      <c r="N18793"/>
      <c r="O18793"/>
      <c r="P18793"/>
      <c r="S18793"/>
    </row>
    <row r="18794" spans="1:19" x14ac:dyDescent="0.3">
      <c r="A18794" s="25"/>
      <c r="B18794"/>
      <c r="C18794"/>
      <c r="D18794"/>
      <c r="E18794"/>
      <c r="F18794"/>
      <c r="G18794"/>
      <c r="H18794" s="14"/>
      <c r="I18794" s="14"/>
      <c r="K18794"/>
      <c r="L18794"/>
      <c r="M18794"/>
      <c r="N18794"/>
      <c r="O18794"/>
      <c r="P18794"/>
      <c r="S18794"/>
    </row>
    <row r="18795" spans="1:19" x14ac:dyDescent="0.3">
      <c r="A18795" s="25"/>
      <c r="B18795"/>
      <c r="C18795"/>
      <c r="D18795"/>
      <c r="E18795"/>
      <c r="F18795"/>
      <c r="G18795"/>
      <c r="H18795" s="14"/>
      <c r="I18795" s="14"/>
      <c r="K18795"/>
      <c r="L18795"/>
      <c r="M18795"/>
      <c r="N18795"/>
      <c r="O18795"/>
      <c r="P18795"/>
      <c r="S18795"/>
    </row>
    <row r="18796" spans="1:19" x14ac:dyDescent="0.3">
      <c r="A18796" s="25"/>
      <c r="B18796"/>
      <c r="C18796"/>
      <c r="D18796"/>
      <c r="E18796"/>
      <c r="F18796"/>
      <c r="G18796"/>
      <c r="H18796" s="14"/>
      <c r="I18796" s="14"/>
      <c r="K18796"/>
      <c r="L18796"/>
      <c r="M18796"/>
      <c r="N18796"/>
      <c r="O18796"/>
      <c r="P18796"/>
      <c r="S18796"/>
    </row>
    <row r="18797" spans="1:19" x14ac:dyDescent="0.3">
      <c r="A18797" s="25"/>
      <c r="B18797"/>
      <c r="C18797"/>
      <c r="D18797"/>
      <c r="E18797"/>
      <c r="F18797"/>
      <c r="G18797"/>
      <c r="H18797" s="14"/>
      <c r="I18797" s="14"/>
      <c r="K18797"/>
      <c r="L18797"/>
      <c r="M18797"/>
      <c r="N18797"/>
      <c r="O18797"/>
      <c r="P18797"/>
      <c r="S18797"/>
    </row>
    <row r="18798" spans="1:19" x14ac:dyDescent="0.3">
      <c r="A18798" s="25"/>
      <c r="B18798"/>
      <c r="C18798"/>
      <c r="D18798"/>
      <c r="E18798"/>
      <c r="F18798"/>
      <c r="G18798"/>
      <c r="H18798" s="14"/>
      <c r="I18798" s="14"/>
      <c r="K18798"/>
      <c r="L18798"/>
      <c r="M18798"/>
      <c r="N18798"/>
      <c r="O18798"/>
      <c r="P18798"/>
      <c r="S18798"/>
    </row>
    <row r="18799" spans="1:19" x14ac:dyDescent="0.3">
      <c r="A18799" s="25"/>
      <c r="B18799"/>
      <c r="C18799"/>
      <c r="D18799"/>
      <c r="E18799"/>
      <c r="F18799"/>
      <c r="G18799"/>
      <c r="H18799" s="14"/>
      <c r="I18799" s="14"/>
      <c r="K18799"/>
      <c r="L18799"/>
      <c r="M18799"/>
      <c r="N18799"/>
      <c r="O18799"/>
      <c r="P18799"/>
      <c r="S18799"/>
    </row>
    <row r="18800" spans="1:19" x14ac:dyDescent="0.3">
      <c r="A18800" s="25"/>
      <c r="B18800"/>
      <c r="C18800"/>
      <c r="D18800"/>
      <c r="E18800"/>
      <c r="F18800"/>
      <c r="G18800"/>
      <c r="H18800" s="14"/>
      <c r="I18800" s="14"/>
      <c r="K18800"/>
      <c r="L18800"/>
      <c r="M18800"/>
      <c r="N18800"/>
      <c r="O18800"/>
      <c r="P18800"/>
      <c r="S18800"/>
    </row>
    <row r="18801" spans="1:20" x14ac:dyDescent="0.3">
      <c r="A18801" s="25"/>
      <c r="B18801"/>
      <c r="C18801"/>
      <c r="D18801"/>
      <c r="E18801"/>
      <c r="F18801"/>
      <c r="G18801"/>
      <c r="H18801" s="14"/>
      <c r="I18801" s="14"/>
      <c r="K18801"/>
      <c r="L18801"/>
      <c r="M18801"/>
      <c r="N18801"/>
      <c r="O18801"/>
      <c r="P18801"/>
      <c r="S18801"/>
    </row>
    <row r="18802" spans="1:20" x14ac:dyDescent="0.3">
      <c r="A18802" s="25"/>
      <c r="B18802"/>
      <c r="C18802"/>
      <c r="D18802"/>
      <c r="E18802"/>
      <c r="F18802"/>
      <c r="G18802"/>
      <c r="H18802" s="14"/>
      <c r="I18802" s="14"/>
      <c r="K18802"/>
      <c r="L18802"/>
      <c r="M18802"/>
      <c r="N18802"/>
      <c r="O18802"/>
      <c r="P18802"/>
      <c r="S18802"/>
    </row>
    <row r="18803" spans="1:20" x14ac:dyDescent="0.3">
      <c r="A18803" s="25"/>
      <c r="B18803"/>
      <c r="C18803"/>
      <c r="D18803"/>
      <c r="E18803"/>
      <c r="F18803"/>
      <c r="G18803"/>
      <c r="H18803" s="14"/>
      <c r="I18803" s="14"/>
      <c r="K18803"/>
      <c r="L18803"/>
      <c r="M18803"/>
      <c r="N18803"/>
      <c r="O18803"/>
      <c r="P18803"/>
      <c r="S18803"/>
    </row>
    <row r="18804" spans="1:20" x14ac:dyDescent="0.3">
      <c r="A18804" s="25"/>
      <c r="B18804"/>
      <c r="C18804"/>
      <c r="D18804"/>
      <c r="E18804"/>
      <c r="F18804"/>
      <c r="G18804"/>
      <c r="H18804" s="14"/>
      <c r="I18804" s="14"/>
      <c r="K18804"/>
      <c r="L18804"/>
      <c r="M18804"/>
      <c r="N18804"/>
      <c r="O18804"/>
      <c r="P18804"/>
      <c r="S18804"/>
    </row>
    <row r="18805" spans="1:20" x14ac:dyDescent="0.3">
      <c r="A18805" s="25"/>
      <c r="B18805"/>
      <c r="C18805"/>
      <c r="D18805"/>
      <c r="E18805"/>
      <c r="F18805"/>
      <c r="G18805"/>
      <c r="H18805" s="14"/>
      <c r="I18805" s="14"/>
      <c r="K18805"/>
      <c r="L18805"/>
      <c r="M18805"/>
      <c r="N18805"/>
      <c r="O18805"/>
      <c r="P18805"/>
      <c r="S18805"/>
    </row>
    <row r="18806" spans="1:20" x14ac:dyDescent="0.3">
      <c r="A18806" s="25"/>
      <c r="B18806"/>
      <c r="C18806"/>
      <c r="D18806"/>
      <c r="E18806"/>
      <c r="F18806"/>
      <c r="G18806"/>
      <c r="H18806" s="14"/>
      <c r="I18806" s="14"/>
      <c r="K18806"/>
      <c r="L18806"/>
      <c r="M18806"/>
      <c r="N18806"/>
      <c r="O18806"/>
      <c r="P18806"/>
      <c r="S18806"/>
      <c r="T18806" s="7"/>
    </row>
    <row r="18807" spans="1:20" x14ac:dyDescent="0.3">
      <c r="A18807" s="25"/>
      <c r="B18807"/>
      <c r="C18807"/>
      <c r="D18807"/>
      <c r="E18807"/>
      <c r="F18807"/>
      <c r="G18807"/>
      <c r="H18807"/>
      <c r="I18807"/>
      <c r="K18807"/>
      <c r="L18807"/>
      <c r="M18807"/>
      <c r="N18807"/>
      <c r="O18807"/>
      <c r="P18807"/>
      <c r="S18807"/>
    </row>
    <row r="18808" spans="1:20" x14ac:dyDescent="0.3">
      <c r="A18808" s="25"/>
      <c r="B18808"/>
      <c r="C18808"/>
      <c r="D18808"/>
      <c r="E18808"/>
      <c r="F18808"/>
      <c r="G18808"/>
      <c r="H18808" s="14"/>
      <c r="I18808" s="14"/>
      <c r="K18808"/>
      <c r="L18808"/>
      <c r="M18808"/>
      <c r="N18808"/>
      <c r="O18808"/>
      <c r="P18808"/>
      <c r="S18808"/>
      <c r="T18808" s="7"/>
    </row>
    <row r="18809" spans="1:20" x14ac:dyDescent="0.3">
      <c r="A18809" s="25"/>
      <c r="B18809"/>
      <c r="C18809"/>
      <c r="D18809"/>
      <c r="E18809"/>
      <c r="F18809"/>
      <c r="G18809"/>
      <c r="H18809" s="14"/>
      <c r="I18809" s="14"/>
      <c r="K18809"/>
      <c r="L18809"/>
      <c r="M18809"/>
      <c r="N18809"/>
      <c r="O18809"/>
      <c r="P18809"/>
      <c r="S18809"/>
      <c r="T18809" s="7"/>
    </row>
    <row r="18810" spans="1:20" x14ac:dyDescent="0.3">
      <c r="A18810" s="25"/>
      <c r="B18810"/>
      <c r="C18810"/>
      <c r="D18810"/>
      <c r="E18810"/>
      <c r="F18810"/>
      <c r="G18810"/>
      <c r="H18810"/>
      <c r="I18810"/>
      <c r="K18810"/>
      <c r="L18810"/>
      <c r="M18810"/>
      <c r="N18810"/>
      <c r="O18810"/>
      <c r="P18810"/>
      <c r="S18810"/>
    </row>
    <row r="18811" spans="1:20" x14ac:dyDescent="0.3">
      <c r="A18811" s="25"/>
      <c r="B18811"/>
      <c r="C18811"/>
      <c r="D18811"/>
      <c r="E18811"/>
      <c r="F18811"/>
      <c r="G18811"/>
      <c r="H18811" s="14"/>
      <c r="I18811" s="14"/>
      <c r="K18811"/>
      <c r="L18811"/>
      <c r="M18811"/>
      <c r="N18811"/>
      <c r="O18811"/>
      <c r="P18811"/>
      <c r="S18811"/>
      <c r="T18811" s="7"/>
    </row>
    <row r="18812" spans="1:20" x14ac:dyDescent="0.3">
      <c r="A18812" s="25"/>
      <c r="B18812"/>
      <c r="C18812"/>
      <c r="D18812"/>
      <c r="E18812"/>
      <c r="F18812"/>
      <c r="G18812"/>
      <c r="H18812" s="14"/>
      <c r="I18812" s="14"/>
      <c r="K18812"/>
      <c r="L18812"/>
      <c r="M18812"/>
      <c r="N18812"/>
      <c r="O18812"/>
      <c r="P18812"/>
      <c r="S18812"/>
    </row>
    <row r="18813" spans="1:20" x14ac:dyDescent="0.3">
      <c r="A18813" s="25"/>
      <c r="B18813"/>
      <c r="C18813"/>
      <c r="D18813"/>
      <c r="E18813"/>
      <c r="F18813"/>
      <c r="G18813"/>
      <c r="H18813" s="14"/>
      <c r="I18813" s="14"/>
      <c r="K18813"/>
      <c r="L18813"/>
      <c r="M18813"/>
      <c r="N18813"/>
      <c r="O18813"/>
      <c r="P18813"/>
      <c r="S18813"/>
    </row>
    <row r="18814" spans="1:20" x14ac:dyDescent="0.3">
      <c r="A18814" s="25"/>
      <c r="B18814"/>
      <c r="C18814"/>
      <c r="D18814"/>
      <c r="E18814"/>
      <c r="F18814"/>
      <c r="G18814"/>
      <c r="H18814" s="14"/>
      <c r="I18814" s="14"/>
      <c r="K18814"/>
      <c r="L18814"/>
      <c r="M18814"/>
      <c r="N18814"/>
      <c r="O18814"/>
      <c r="P18814"/>
      <c r="S18814"/>
    </row>
    <row r="18815" spans="1:20" x14ac:dyDescent="0.3">
      <c r="A18815" s="25"/>
      <c r="B18815"/>
      <c r="C18815"/>
      <c r="D18815"/>
      <c r="E18815"/>
      <c r="F18815"/>
      <c r="G18815"/>
      <c r="H18815" s="14"/>
      <c r="I18815" s="14"/>
      <c r="K18815"/>
      <c r="L18815"/>
      <c r="M18815"/>
      <c r="N18815"/>
      <c r="O18815"/>
      <c r="P18815"/>
      <c r="S18815"/>
    </row>
    <row r="18816" spans="1:20" x14ac:dyDescent="0.3">
      <c r="A18816" s="25"/>
      <c r="B18816"/>
      <c r="C18816"/>
      <c r="D18816"/>
      <c r="E18816"/>
      <c r="F18816"/>
      <c r="G18816"/>
      <c r="H18816"/>
      <c r="I18816"/>
      <c r="K18816"/>
      <c r="L18816"/>
      <c r="M18816"/>
      <c r="N18816"/>
      <c r="O18816"/>
      <c r="P18816"/>
      <c r="S18816"/>
    </row>
    <row r="18817" spans="1:20" x14ac:dyDescent="0.3">
      <c r="A18817" s="25"/>
      <c r="B18817"/>
      <c r="C18817"/>
      <c r="D18817"/>
      <c r="E18817"/>
      <c r="F18817"/>
      <c r="G18817"/>
      <c r="H18817"/>
      <c r="I18817"/>
      <c r="K18817"/>
      <c r="L18817"/>
      <c r="M18817"/>
      <c r="N18817"/>
      <c r="O18817"/>
      <c r="P18817"/>
      <c r="S18817"/>
    </row>
    <row r="18818" spans="1:20" x14ac:dyDescent="0.3">
      <c r="A18818" s="25"/>
      <c r="B18818"/>
      <c r="C18818"/>
      <c r="D18818"/>
      <c r="E18818"/>
      <c r="F18818"/>
      <c r="G18818"/>
      <c r="H18818"/>
      <c r="I18818"/>
      <c r="K18818"/>
      <c r="L18818"/>
      <c r="M18818"/>
      <c r="N18818"/>
      <c r="O18818"/>
      <c r="P18818"/>
      <c r="S18818"/>
    </row>
    <row r="18819" spans="1:20" x14ac:dyDescent="0.3">
      <c r="A18819" s="25"/>
      <c r="B18819"/>
      <c r="C18819"/>
      <c r="D18819"/>
      <c r="E18819"/>
      <c r="F18819"/>
      <c r="G18819"/>
      <c r="H18819"/>
      <c r="I18819"/>
      <c r="K18819"/>
      <c r="L18819"/>
      <c r="M18819"/>
      <c r="N18819"/>
      <c r="O18819"/>
      <c r="P18819"/>
      <c r="S18819"/>
    </row>
    <row r="18820" spans="1:20" x14ac:dyDescent="0.3">
      <c r="A18820" s="25"/>
      <c r="B18820"/>
      <c r="C18820"/>
      <c r="D18820"/>
      <c r="E18820"/>
      <c r="F18820"/>
      <c r="G18820"/>
      <c r="H18820"/>
      <c r="I18820"/>
      <c r="K18820"/>
      <c r="L18820"/>
      <c r="M18820"/>
      <c r="N18820"/>
      <c r="O18820"/>
      <c r="P18820"/>
      <c r="S18820"/>
    </row>
    <row r="18821" spans="1:20" x14ac:dyDescent="0.3">
      <c r="A18821" s="25"/>
      <c r="B18821"/>
      <c r="C18821"/>
      <c r="D18821"/>
      <c r="E18821"/>
      <c r="F18821"/>
      <c r="G18821"/>
      <c r="H18821" s="14"/>
      <c r="I18821" s="14"/>
      <c r="K18821"/>
      <c r="L18821"/>
      <c r="M18821"/>
      <c r="N18821"/>
      <c r="O18821"/>
      <c r="P18821"/>
      <c r="S18821"/>
    </row>
    <row r="18822" spans="1:20" x14ac:dyDescent="0.3">
      <c r="A18822" s="25"/>
      <c r="B18822"/>
      <c r="C18822"/>
      <c r="D18822"/>
      <c r="E18822"/>
      <c r="F18822"/>
      <c r="G18822"/>
      <c r="H18822" s="14"/>
      <c r="I18822" s="14"/>
      <c r="K18822"/>
      <c r="L18822"/>
      <c r="M18822"/>
      <c r="N18822"/>
      <c r="O18822"/>
      <c r="P18822"/>
      <c r="S18822"/>
    </row>
    <row r="18823" spans="1:20" x14ac:dyDescent="0.3">
      <c r="A18823" s="25"/>
      <c r="B18823"/>
      <c r="C18823"/>
      <c r="D18823"/>
      <c r="E18823"/>
      <c r="F18823"/>
      <c r="G18823"/>
      <c r="H18823" s="14"/>
      <c r="I18823" s="14"/>
      <c r="K18823"/>
      <c r="L18823"/>
      <c r="M18823"/>
      <c r="N18823"/>
      <c r="O18823"/>
      <c r="P18823"/>
      <c r="S18823"/>
    </row>
    <row r="18824" spans="1:20" x14ac:dyDescent="0.3">
      <c r="A18824" s="25"/>
      <c r="B18824"/>
      <c r="C18824"/>
      <c r="D18824"/>
      <c r="E18824"/>
      <c r="F18824"/>
      <c r="G18824"/>
      <c r="H18824" s="14"/>
      <c r="I18824" s="14"/>
      <c r="K18824"/>
      <c r="L18824"/>
      <c r="M18824"/>
      <c r="N18824"/>
      <c r="O18824"/>
      <c r="P18824"/>
      <c r="S18824"/>
    </row>
    <row r="18825" spans="1:20" x14ac:dyDescent="0.3">
      <c r="A18825" s="25"/>
      <c r="B18825"/>
      <c r="C18825"/>
      <c r="D18825"/>
      <c r="E18825"/>
      <c r="F18825"/>
      <c r="G18825"/>
      <c r="H18825" s="14"/>
      <c r="I18825" s="14"/>
      <c r="K18825"/>
      <c r="L18825"/>
      <c r="M18825"/>
      <c r="N18825"/>
      <c r="O18825"/>
      <c r="P18825"/>
      <c r="S18825"/>
    </row>
    <row r="18826" spans="1:20" x14ac:dyDescent="0.3">
      <c r="A18826" s="25"/>
      <c r="B18826"/>
      <c r="C18826"/>
      <c r="D18826"/>
      <c r="E18826"/>
      <c r="F18826"/>
      <c r="G18826"/>
      <c r="H18826"/>
      <c r="I18826"/>
      <c r="K18826"/>
      <c r="L18826"/>
      <c r="M18826"/>
      <c r="N18826"/>
      <c r="O18826"/>
      <c r="P18826"/>
      <c r="S18826"/>
    </row>
    <row r="18827" spans="1:20" x14ac:dyDescent="0.3">
      <c r="A18827" s="25"/>
      <c r="B18827"/>
      <c r="C18827"/>
      <c r="D18827"/>
      <c r="E18827"/>
      <c r="F18827"/>
      <c r="G18827"/>
      <c r="H18827"/>
      <c r="I18827"/>
      <c r="K18827"/>
      <c r="L18827"/>
      <c r="M18827"/>
      <c r="N18827"/>
      <c r="O18827"/>
      <c r="P18827"/>
      <c r="S18827"/>
    </row>
    <row r="18828" spans="1:20" x14ac:dyDescent="0.3">
      <c r="A18828" s="25"/>
      <c r="B18828"/>
      <c r="C18828"/>
      <c r="D18828"/>
      <c r="E18828"/>
      <c r="F18828"/>
      <c r="G18828"/>
      <c r="H18828" s="14"/>
      <c r="I18828" s="14"/>
      <c r="K18828"/>
      <c r="L18828"/>
      <c r="M18828"/>
      <c r="N18828"/>
      <c r="O18828"/>
      <c r="P18828"/>
      <c r="S18828"/>
      <c r="T18828" s="7"/>
    </row>
    <row r="18829" spans="1:20" x14ac:dyDescent="0.3">
      <c r="A18829" s="25"/>
      <c r="B18829"/>
      <c r="C18829"/>
      <c r="D18829"/>
      <c r="E18829"/>
      <c r="F18829"/>
      <c r="G18829"/>
      <c r="H18829"/>
      <c r="I18829"/>
      <c r="K18829"/>
      <c r="L18829"/>
      <c r="M18829"/>
      <c r="N18829"/>
      <c r="O18829"/>
      <c r="P18829"/>
      <c r="S18829"/>
    </row>
    <row r="18830" spans="1:20" x14ac:dyDescent="0.3">
      <c r="A18830" s="25"/>
      <c r="B18830"/>
      <c r="C18830"/>
      <c r="D18830"/>
      <c r="E18830"/>
      <c r="F18830"/>
      <c r="G18830"/>
      <c r="H18830"/>
      <c r="I18830"/>
      <c r="K18830"/>
      <c r="L18830"/>
      <c r="M18830"/>
      <c r="N18830"/>
      <c r="O18830"/>
      <c r="P18830"/>
      <c r="S18830"/>
    </row>
    <row r="18831" spans="1:20" x14ac:dyDescent="0.3">
      <c r="A18831" s="25"/>
      <c r="B18831"/>
      <c r="C18831"/>
      <c r="D18831"/>
      <c r="E18831"/>
      <c r="F18831"/>
      <c r="G18831"/>
      <c r="H18831"/>
      <c r="I18831"/>
      <c r="K18831"/>
      <c r="L18831"/>
      <c r="M18831"/>
      <c r="N18831"/>
      <c r="O18831"/>
      <c r="P18831"/>
      <c r="S18831"/>
    </row>
    <row r="18832" spans="1:20" x14ac:dyDescent="0.3">
      <c r="A18832" s="25"/>
      <c r="B18832"/>
      <c r="C18832"/>
      <c r="D18832"/>
      <c r="E18832"/>
      <c r="F18832"/>
      <c r="G18832"/>
      <c r="H18832"/>
      <c r="I18832"/>
      <c r="K18832"/>
      <c r="L18832"/>
      <c r="M18832"/>
      <c r="N18832"/>
      <c r="O18832"/>
      <c r="P18832"/>
      <c r="S18832"/>
    </row>
    <row r="18833" spans="1:20" x14ac:dyDescent="0.3">
      <c r="A18833" s="25"/>
      <c r="B18833"/>
      <c r="C18833"/>
      <c r="D18833"/>
      <c r="E18833"/>
      <c r="F18833"/>
      <c r="G18833"/>
      <c r="H18833"/>
      <c r="I18833"/>
      <c r="K18833"/>
      <c r="L18833"/>
      <c r="M18833"/>
      <c r="N18833"/>
      <c r="O18833"/>
      <c r="P18833"/>
      <c r="S18833"/>
    </row>
    <row r="18834" spans="1:20" x14ac:dyDescent="0.3">
      <c r="A18834" s="25"/>
      <c r="B18834"/>
      <c r="C18834"/>
      <c r="D18834"/>
      <c r="E18834"/>
      <c r="F18834"/>
      <c r="G18834"/>
      <c r="H18834"/>
      <c r="I18834"/>
      <c r="K18834"/>
      <c r="L18834"/>
      <c r="M18834"/>
      <c r="N18834"/>
      <c r="O18834"/>
      <c r="P18834"/>
      <c r="S18834"/>
    </row>
    <row r="18835" spans="1:20" x14ac:dyDescent="0.3">
      <c r="A18835" s="25"/>
      <c r="B18835"/>
      <c r="C18835"/>
      <c r="D18835"/>
      <c r="E18835"/>
      <c r="F18835"/>
      <c r="G18835"/>
      <c r="H18835"/>
      <c r="I18835"/>
      <c r="K18835"/>
      <c r="L18835"/>
      <c r="M18835"/>
      <c r="N18835"/>
      <c r="O18835"/>
      <c r="P18835"/>
      <c r="S18835"/>
    </row>
    <row r="18836" spans="1:20" x14ac:dyDescent="0.3">
      <c r="A18836" s="25"/>
      <c r="B18836"/>
      <c r="C18836"/>
      <c r="D18836"/>
      <c r="E18836"/>
      <c r="F18836"/>
      <c r="G18836"/>
      <c r="H18836"/>
      <c r="I18836"/>
      <c r="K18836"/>
      <c r="L18836"/>
      <c r="M18836"/>
      <c r="N18836"/>
      <c r="O18836"/>
      <c r="P18836"/>
      <c r="S18836"/>
    </row>
    <row r="18837" spans="1:20" x14ac:dyDescent="0.3">
      <c r="A18837" s="25"/>
      <c r="B18837"/>
      <c r="C18837"/>
      <c r="D18837"/>
      <c r="E18837"/>
      <c r="F18837"/>
      <c r="G18837"/>
      <c r="H18837"/>
      <c r="I18837"/>
      <c r="K18837"/>
      <c r="L18837"/>
      <c r="M18837"/>
      <c r="N18837"/>
      <c r="O18837"/>
      <c r="P18837"/>
      <c r="S18837"/>
    </row>
    <row r="18838" spans="1:20" x14ac:dyDescent="0.3">
      <c r="A18838" s="25"/>
      <c r="B18838"/>
      <c r="C18838"/>
      <c r="D18838"/>
      <c r="E18838"/>
      <c r="F18838"/>
      <c r="G18838"/>
      <c r="H18838"/>
      <c r="I18838"/>
      <c r="K18838"/>
      <c r="L18838"/>
      <c r="M18838"/>
      <c r="N18838"/>
      <c r="O18838"/>
      <c r="P18838"/>
      <c r="S18838"/>
    </row>
    <row r="18839" spans="1:20" x14ac:dyDescent="0.3">
      <c r="A18839" s="25"/>
      <c r="B18839"/>
      <c r="C18839"/>
      <c r="D18839"/>
      <c r="E18839"/>
      <c r="F18839"/>
      <c r="G18839"/>
      <c r="H18839"/>
      <c r="I18839"/>
      <c r="K18839"/>
      <c r="L18839"/>
      <c r="M18839"/>
      <c r="N18839"/>
      <c r="O18839"/>
      <c r="P18839"/>
      <c r="S18839"/>
    </row>
    <row r="18840" spans="1:20" x14ac:dyDescent="0.3">
      <c r="A18840" s="25"/>
      <c r="B18840"/>
      <c r="C18840"/>
      <c r="D18840"/>
      <c r="E18840"/>
      <c r="F18840"/>
      <c r="G18840"/>
      <c r="H18840"/>
      <c r="I18840"/>
      <c r="K18840"/>
      <c r="L18840"/>
      <c r="M18840"/>
      <c r="N18840"/>
      <c r="O18840"/>
      <c r="P18840"/>
      <c r="S18840"/>
    </row>
    <row r="18841" spans="1:20" x14ac:dyDescent="0.3">
      <c r="A18841" s="25"/>
      <c r="B18841"/>
      <c r="C18841"/>
      <c r="D18841"/>
      <c r="E18841"/>
      <c r="F18841"/>
      <c r="G18841"/>
      <c r="H18841"/>
      <c r="I18841" s="14"/>
      <c r="K18841"/>
      <c r="L18841"/>
      <c r="M18841"/>
      <c r="N18841"/>
      <c r="O18841"/>
      <c r="P18841"/>
      <c r="S18841"/>
    </row>
    <row r="18842" spans="1:20" x14ac:dyDescent="0.3">
      <c r="A18842" s="25"/>
      <c r="B18842"/>
      <c r="C18842"/>
      <c r="D18842"/>
      <c r="E18842"/>
      <c r="F18842"/>
      <c r="G18842"/>
      <c r="H18842"/>
      <c r="I18842" s="14"/>
      <c r="K18842"/>
      <c r="L18842"/>
      <c r="M18842"/>
      <c r="N18842"/>
      <c r="O18842"/>
      <c r="P18842"/>
      <c r="S18842"/>
    </row>
    <row r="18843" spans="1:20" x14ac:dyDescent="0.3">
      <c r="A18843" s="25"/>
      <c r="B18843"/>
      <c r="C18843"/>
      <c r="D18843"/>
      <c r="E18843"/>
      <c r="F18843"/>
      <c r="G18843"/>
      <c r="H18843"/>
      <c r="I18843" s="14"/>
      <c r="K18843"/>
      <c r="L18843"/>
      <c r="M18843"/>
      <c r="N18843"/>
      <c r="O18843"/>
      <c r="P18843"/>
      <c r="S18843"/>
    </row>
    <row r="18844" spans="1:20" x14ac:dyDescent="0.3">
      <c r="A18844" s="25"/>
      <c r="B18844"/>
      <c r="C18844"/>
      <c r="D18844"/>
      <c r="E18844"/>
      <c r="F18844"/>
      <c r="G18844"/>
      <c r="H18844" s="14"/>
      <c r="I18844" s="14"/>
      <c r="K18844"/>
      <c r="L18844"/>
      <c r="M18844"/>
      <c r="N18844"/>
      <c r="O18844"/>
      <c r="P18844"/>
      <c r="S18844"/>
    </row>
    <row r="18845" spans="1:20" x14ac:dyDescent="0.3">
      <c r="A18845" s="25"/>
      <c r="B18845"/>
      <c r="C18845"/>
      <c r="D18845"/>
      <c r="E18845"/>
      <c r="F18845"/>
      <c r="G18845"/>
      <c r="H18845"/>
      <c r="I18845" s="14"/>
      <c r="K18845"/>
      <c r="L18845"/>
      <c r="M18845"/>
      <c r="N18845"/>
      <c r="O18845"/>
      <c r="P18845"/>
      <c r="S18845"/>
    </row>
    <row r="18846" spans="1:20" x14ac:dyDescent="0.3">
      <c r="A18846" s="25"/>
      <c r="B18846"/>
      <c r="C18846"/>
      <c r="D18846"/>
      <c r="E18846"/>
      <c r="F18846"/>
      <c r="G18846"/>
      <c r="H18846" s="26"/>
      <c r="I18846" s="26"/>
      <c r="K18846"/>
      <c r="L18846"/>
      <c r="M18846"/>
      <c r="N18846"/>
      <c r="O18846"/>
      <c r="P18846"/>
      <c r="S18846"/>
    </row>
    <row r="18847" spans="1:20" x14ac:dyDescent="0.3">
      <c r="A18847" s="25"/>
      <c r="B18847"/>
      <c r="C18847"/>
      <c r="D18847"/>
      <c r="E18847"/>
      <c r="F18847"/>
      <c r="G18847"/>
      <c r="H18847" s="26"/>
      <c r="I18847" s="26"/>
      <c r="K18847"/>
      <c r="L18847"/>
      <c r="M18847"/>
      <c r="N18847"/>
      <c r="O18847"/>
      <c r="P18847"/>
      <c r="S18847"/>
      <c r="T18847" s="7"/>
    </row>
    <row r="18848" spans="1:20" x14ac:dyDescent="0.3">
      <c r="A18848" s="25"/>
      <c r="B18848"/>
      <c r="C18848"/>
      <c r="D18848"/>
      <c r="E18848"/>
      <c r="F18848"/>
      <c r="G18848"/>
      <c r="H18848" s="26"/>
      <c r="I18848" s="26"/>
      <c r="K18848"/>
      <c r="L18848"/>
      <c r="M18848"/>
      <c r="N18848"/>
      <c r="O18848"/>
      <c r="P18848"/>
      <c r="S18848"/>
    </row>
    <row r="18849" spans="1:20" x14ac:dyDescent="0.3">
      <c r="A18849" s="25"/>
      <c r="B18849"/>
      <c r="C18849"/>
      <c r="D18849"/>
      <c r="E18849"/>
      <c r="F18849"/>
      <c r="G18849"/>
      <c r="H18849" s="14"/>
      <c r="I18849" s="14"/>
      <c r="K18849"/>
      <c r="L18849"/>
      <c r="M18849"/>
      <c r="N18849"/>
      <c r="O18849"/>
      <c r="P18849"/>
      <c r="S18849"/>
    </row>
    <row r="18850" spans="1:20" x14ac:dyDescent="0.3">
      <c r="A18850" s="25"/>
      <c r="B18850"/>
      <c r="C18850"/>
      <c r="D18850"/>
      <c r="E18850"/>
      <c r="F18850"/>
      <c r="G18850"/>
      <c r="H18850" s="14"/>
      <c r="I18850" s="14"/>
      <c r="K18850"/>
      <c r="L18850"/>
      <c r="M18850"/>
      <c r="N18850"/>
      <c r="O18850"/>
      <c r="P18850"/>
      <c r="S18850"/>
    </row>
    <row r="18851" spans="1:20" x14ac:dyDescent="0.3">
      <c r="A18851" s="25"/>
      <c r="B18851"/>
      <c r="C18851"/>
      <c r="D18851"/>
      <c r="E18851"/>
      <c r="F18851"/>
      <c r="G18851"/>
      <c r="H18851" s="14"/>
      <c r="I18851" s="14"/>
      <c r="K18851"/>
      <c r="L18851"/>
      <c r="M18851"/>
      <c r="N18851"/>
      <c r="O18851"/>
      <c r="P18851"/>
      <c r="S18851"/>
      <c r="T18851" s="7"/>
    </row>
    <row r="18852" spans="1:20" x14ac:dyDescent="0.3">
      <c r="A18852" s="25"/>
      <c r="B18852"/>
      <c r="C18852"/>
      <c r="D18852"/>
      <c r="E18852"/>
      <c r="F18852"/>
      <c r="G18852"/>
      <c r="H18852" s="14"/>
      <c r="I18852" s="14"/>
      <c r="K18852"/>
      <c r="L18852"/>
      <c r="M18852"/>
      <c r="N18852"/>
      <c r="O18852"/>
      <c r="P18852"/>
      <c r="S18852"/>
      <c r="T18852" s="7"/>
    </row>
    <row r="18853" spans="1:20" x14ac:dyDescent="0.3">
      <c r="A18853" s="25"/>
      <c r="B18853"/>
      <c r="C18853"/>
      <c r="D18853"/>
      <c r="E18853"/>
      <c r="F18853"/>
      <c r="G18853"/>
      <c r="H18853" s="14"/>
      <c r="I18853" s="14"/>
      <c r="K18853"/>
      <c r="L18853"/>
      <c r="M18853"/>
      <c r="N18853"/>
      <c r="O18853"/>
      <c r="P18853"/>
      <c r="S18853"/>
      <c r="T18853" s="7"/>
    </row>
    <row r="18854" spans="1:20" x14ac:dyDescent="0.3">
      <c r="A18854" s="25"/>
      <c r="B18854"/>
      <c r="C18854"/>
      <c r="D18854"/>
      <c r="E18854"/>
      <c r="F18854"/>
      <c r="G18854"/>
      <c r="H18854"/>
      <c r="I18854"/>
      <c r="K18854"/>
      <c r="L18854"/>
      <c r="M18854"/>
      <c r="N18854"/>
      <c r="O18854"/>
      <c r="P18854"/>
      <c r="S18854"/>
    </row>
    <row r="18855" spans="1:20" x14ac:dyDescent="0.3">
      <c r="A18855" s="25"/>
      <c r="B18855"/>
      <c r="C18855"/>
      <c r="D18855"/>
      <c r="E18855"/>
      <c r="F18855"/>
      <c r="G18855"/>
      <c r="H18855" s="14"/>
      <c r="I18855" s="14"/>
      <c r="K18855"/>
      <c r="L18855"/>
      <c r="M18855"/>
      <c r="N18855"/>
      <c r="O18855"/>
      <c r="P18855"/>
      <c r="S18855"/>
    </row>
    <row r="18856" spans="1:20" x14ac:dyDescent="0.3">
      <c r="A18856" s="25"/>
      <c r="B18856"/>
      <c r="C18856"/>
      <c r="D18856"/>
      <c r="E18856"/>
      <c r="F18856"/>
      <c r="G18856"/>
      <c r="H18856" s="14"/>
      <c r="I18856" s="14"/>
      <c r="K18856"/>
      <c r="L18856"/>
      <c r="M18856"/>
      <c r="N18856"/>
      <c r="O18856"/>
      <c r="P18856"/>
      <c r="S18856"/>
    </row>
    <row r="18857" spans="1:20" x14ac:dyDescent="0.3">
      <c r="A18857" s="25"/>
      <c r="B18857"/>
      <c r="C18857"/>
      <c r="D18857"/>
      <c r="E18857"/>
      <c r="F18857"/>
      <c r="G18857"/>
      <c r="H18857" s="14"/>
      <c r="I18857" s="14"/>
      <c r="K18857"/>
      <c r="L18857"/>
      <c r="M18857"/>
      <c r="N18857"/>
      <c r="O18857"/>
      <c r="P18857"/>
      <c r="S18857"/>
    </row>
    <row r="18858" spans="1:20" x14ac:dyDescent="0.3">
      <c r="A18858" s="25"/>
      <c r="B18858"/>
      <c r="C18858"/>
      <c r="D18858"/>
      <c r="E18858"/>
      <c r="F18858"/>
      <c r="G18858"/>
      <c r="H18858" s="14"/>
      <c r="I18858" s="14"/>
      <c r="K18858"/>
      <c r="L18858"/>
      <c r="M18858"/>
      <c r="N18858"/>
      <c r="O18858"/>
      <c r="P18858"/>
      <c r="S18858"/>
    </row>
    <row r="18859" spans="1:20" x14ac:dyDescent="0.3">
      <c r="A18859" s="25"/>
      <c r="B18859"/>
      <c r="C18859"/>
      <c r="D18859"/>
      <c r="E18859"/>
      <c r="F18859"/>
      <c r="G18859"/>
      <c r="H18859" s="14"/>
      <c r="I18859" s="14"/>
      <c r="K18859"/>
      <c r="L18859"/>
      <c r="M18859"/>
      <c r="N18859"/>
      <c r="O18859"/>
      <c r="P18859"/>
      <c r="S18859"/>
    </row>
    <row r="18860" spans="1:20" x14ac:dyDescent="0.3">
      <c r="A18860" s="25"/>
      <c r="B18860"/>
      <c r="C18860"/>
      <c r="D18860"/>
      <c r="E18860"/>
      <c r="F18860"/>
      <c r="G18860"/>
      <c r="H18860" s="14"/>
      <c r="I18860" s="14"/>
      <c r="K18860"/>
      <c r="L18860"/>
      <c r="M18860"/>
      <c r="N18860"/>
      <c r="O18860"/>
      <c r="P18860"/>
      <c r="S18860"/>
    </row>
    <row r="18861" spans="1:20" x14ac:dyDescent="0.3">
      <c r="A18861" s="25"/>
      <c r="B18861"/>
      <c r="C18861"/>
      <c r="D18861"/>
      <c r="E18861"/>
      <c r="F18861"/>
      <c r="G18861"/>
      <c r="H18861" s="14"/>
      <c r="I18861" s="14"/>
      <c r="K18861"/>
      <c r="L18861"/>
      <c r="M18861"/>
      <c r="N18861"/>
      <c r="O18861"/>
      <c r="P18861"/>
      <c r="S18861"/>
    </row>
    <row r="18862" spans="1:20" x14ac:dyDescent="0.3">
      <c r="A18862" s="25"/>
      <c r="B18862"/>
      <c r="C18862"/>
      <c r="D18862"/>
      <c r="E18862"/>
      <c r="F18862"/>
      <c r="G18862"/>
      <c r="H18862" s="14"/>
      <c r="I18862" s="14"/>
      <c r="K18862"/>
      <c r="L18862"/>
      <c r="M18862"/>
      <c r="N18862"/>
      <c r="O18862"/>
      <c r="P18862"/>
      <c r="S18862"/>
    </row>
    <row r="18863" spans="1:20" x14ac:dyDescent="0.3">
      <c r="A18863" s="25"/>
      <c r="B18863"/>
      <c r="C18863"/>
      <c r="D18863"/>
      <c r="E18863"/>
      <c r="F18863"/>
      <c r="G18863"/>
      <c r="H18863"/>
      <c r="I18863"/>
      <c r="K18863"/>
      <c r="L18863"/>
      <c r="M18863"/>
      <c r="N18863"/>
      <c r="O18863"/>
      <c r="P18863"/>
      <c r="S18863"/>
    </row>
    <row r="18864" spans="1:20" x14ac:dyDescent="0.3">
      <c r="A18864" s="25"/>
      <c r="B18864"/>
      <c r="C18864"/>
      <c r="D18864"/>
      <c r="E18864"/>
      <c r="F18864"/>
      <c r="G18864"/>
      <c r="H18864"/>
      <c r="I18864"/>
      <c r="K18864"/>
      <c r="L18864"/>
      <c r="M18864"/>
      <c r="N18864"/>
      <c r="O18864"/>
      <c r="P18864"/>
      <c r="S18864"/>
    </row>
    <row r="18865" spans="1:20" x14ac:dyDescent="0.3">
      <c r="A18865" s="25"/>
      <c r="B18865"/>
      <c r="C18865"/>
      <c r="D18865"/>
      <c r="E18865"/>
      <c r="F18865"/>
      <c r="G18865"/>
      <c r="H18865"/>
      <c r="I18865"/>
      <c r="K18865"/>
      <c r="L18865"/>
      <c r="M18865"/>
      <c r="N18865"/>
      <c r="O18865"/>
      <c r="P18865"/>
      <c r="S18865"/>
    </row>
    <row r="18866" spans="1:20" x14ac:dyDescent="0.3">
      <c r="A18866" s="25"/>
      <c r="B18866"/>
      <c r="C18866"/>
      <c r="D18866"/>
      <c r="E18866"/>
      <c r="F18866"/>
      <c r="G18866"/>
      <c r="H18866"/>
      <c r="I18866"/>
      <c r="K18866"/>
      <c r="L18866"/>
      <c r="M18866"/>
      <c r="N18866"/>
      <c r="O18866"/>
      <c r="P18866"/>
      <c r="S18866"/>
    </row>
    <row r="18867" spans="1:20" x14ac:dyDescent="0.3">
      <c r="A18867" s="25"/>
      <c r="B18867"/>
      <c r="C18867"/>
      <c r="D18867"/>
      <c r="E18867"/>
      <c r="F18867"/>
      <c r="G18867"/>
      <c r="H18867"/>
      <c r="I18867"/>
      <c r="K18867"/>
      <c r="L18867"/>
      <c r="M18867"/>
      <c r="N18867"/>
      <c r="O18867"/>
      <c r="P18867"/>
      <c r="S18867"/>
    </row>
    <row r="18868" spans="1:20" x14ac:dyDescent="0.3">
      <c r="A18868" s="25"/>
      <c r="B18868"/>
      <c r="C18868"/>
      <c r="D18868"/>
      <c r="E18868"/>
      <c r="F18868"/>
      <c r="G18868"/>
      <c r="H18868"/>
      <c r="I18868"/>
      <c r="K18868"/>
      <c r="L18868"/>
      <c r="M18868"/>
      <c r="N18868"/>
      <c r="O18868"/>
      <c r="P18868"/>
      <c r="S18868"/>
    </row>
    <row r="18869" spans="1:20" x14ac:dyDescent="0.3">
      <c r="A18869" s="25"/>
      <c r="B18869"/>
      <c r="C18869"/>
      <c r="D18869"/>
      <c r="E18869"/>
      <c r="F18869"/>
      <c r="G18869"/>
      <c r="H18869"/>
      <c r="I18869"/>
      <c r="K18869"/>
      <c r="L18869"/>
      <c r="M18869"/>
      <c r="N18869"/>
      <c r="O18869"/>
      <c r="P18869"/>
      <c r="S18869"/>
    </row>
    <row r="18870" spans="1:20" x14ac:dyDescent="0.3">
      <c r="A18870" s="25"/>
      <c r="B18870"/>
      <c r="C18870"/>
      <c r="D18870"/>
      <c r="E18870"/>
      <c r="F18870"/>
      <c r="G18870"/>
      <c r="H18870"/>
      <c r="I18870"/>
      <c r="K18870"/>
      <c r="L18870"/>
      <c r="M18870"/>
      <c r="N18870"/>
      <c r="O18870"/>
      <c r="P18870"/>
      <c r="S18870"/>
    </row>
    <row r="18871" spans="1:20" x14ac:dyDescent="0.3">
      <c r="A18871" s="25"/>
      <c r="B18871"/>
      <c r="C18871"/>
      <c r="D18871"/>
      <c r="E18871"/>
      <c r="F18871"/>
      <c r="G18871"/>
      <c r="H18871" s="14"/>
      <c r="I18871" s="14"/>
      <c r="K18871"/>
      <c r="L18871"/>
      <c r="M18871"/>
      <c r="N18871"/>
      <c r="O18871"/>
      <c r="P18871"/>
      <c r="S18871"/>
      <c r="T18871" s="7"/>
    </row>
    <row r="18872" spans="1:20" x14ac:dyDescent="0.3">
      <c r="A18872" s="25"/>
      <c r="B18872"/>
      <c r="C18872"/>
      <c r="D18872"/>
      <c r="E18872"/>
      <c r="F18872"/>
      <c r="G18872"/>
      <c r="H18872" s="14"/>
      <c r="I18872" s="14"/>
      <c r="K18872"/>
      <c r="L18872"/>
      <c r="M18872"/>
      <c r="N18872"/>
      <c r="O18872"/>
      <c r="P18872"/>
      <c r="S18872"/>
      <c r="T18872" s="7"/>
    </row>
    <row r="18873" spans="1:20" x14ac:dyDescent="0.3">
      <c r="A18873" s="25"/>
      <c r="B18873"/>
      <c r="C18873"/>
      <c r="D18873"/>
      <c r="E18873"/>
      <c r="F18873"/>
      <c r="G18873"/>
      <c r="H18873" s="14"/>
      <c r="I18873" s="14"/>
      <c r="K18873"/>
      <c r="L18873"/>
      <c r="M18873"/>
      <c r="N18873"/>
      <c r="O18873"/>
      <c r="P18873"/>
      <c r="S18873"/>
    </row>
    <row r="18874" spans="1:20" x14ac:dyDescent="0.3">
      <c r="A18874" s="25"/>
      <c r="B18874"/>
      <c r="C18874"/>
      <c r="D18874"/>
      <c r="E18874"/>
      <c r="F18874"/>
      <c r="G18874"/>
      <c r="H18874" s="14"/>
      <c r="I18874" s="14"/>
      <c r="K18874"/>
      <c r="L18874"/>
      <c r="M18874"/>
      <c r="N18874"/>
      <c r="O18874"/>
      <c r="P18874"/>
      <c r="S18874"/>
    </row>
    <row r="18875" spans="1:20" x14ac:dyDescent="0.3">
      <c r="A18875" s="25"/>
      <c r="B18875"/>
      <c r="C18875"/>
      <c r="D18875"/>
      <c r="E18875"/>
      <c r="F18875"/>
      <c r="G18875"/>
      <c r="H18875" s="14"/>
      <c r="I18875" s="14"/>
      <c r="K18875"/>
      <c r="L18875"/>
      <c r="M18875"/>
      <c r="N18875"/>
      <c r="O18875"/>
      <c r="P18875"/>
      <c r="S18875"/>
      <c r="T18875" s="7"/>
    </row>
    <row r="18876" spans="1:20" x14ac:dyDescent="0.3">
      <c r="A18876" s="25"/>
      <c r="B18876"/>
      <c r="C18876"/>
      <c r="D18876"/>
      <c r="E18876"/>
      <c r="F18876"/>
      <c r="G18876"/>
      <c r="H18876" s="14"/>
      <c r="I18876" s="14"/>
      <c r="K18876"/>
      <c r="L18876"/>
      <c r="M18876"/>
      <c r="N18876"/>
      <c r="O18876"/>
      <c r="P18876"/>
      <c r="S18876"/>
    </row>
    <row r="18877" spans="1:20" x14ac:dyDescent="0.3">
      <c r="A18877" s="25"/>
      <c r="B18877"/>
      <c r="C18877"/>
      <c r="D18877"/>
      <c r="E18877"/>
      <c r="F18877"/>
      <c r="G18877"/>
      <c r="H18877" s="14"/>
      <c r="I18877" s="14"/>
      <c r="K18877"/>
      <c r="L18877"/>
      <c r="M18877"/>
      <c r="N18877"/>
      <c r="O18877"/>
      <c r="P18877"/>
      <c r="S18877"/>
      <c r="T18877" s="7"/>
    </row>
    <row r="18878" spans="1:20" x14ac:dyDescent="0.3">
      <c r="A18878" s="25"/>
      <c r="B18878"/>
      <c r="C18878"/>
      <c r="D18878"/>
      <c r="E18878"/>
      <c r="F18878"/>
      <c r="G18878"/>
      <c r="H18878" s="14"/>
      <c r="I18878" s="14"/>
      <c r="K18878"/>
      <c r="L18878"/>
      <c r="M18878"/>
      <c r="N18878"/>
      <c r="O18878"/>
      <c r="P18878"/>
      <c r="S18878"/>
      <c r="T18878" s="7"/>
    </row>
    <row r="18879" spans="1:20" x14ac:dyDescent="0.3">
      <c r="A18879" s="25"/>
      <c r="B18879"/>
      <c r="C18879"/>
      <c r="D18879"/>
      <c r="E18879"/>
      <c r="F18879"/>
      <c r="G18879"/>
      <c r="H18879"/>
      <c r="I18879" s="14"/>
      <c r="K18879"/>
      <c r="L18879"/>
      <c r="M18879"/>
      <c r="N18879"/>
      <c r="O18879"/>
      <c r="P18879"/>
      <c r="S18879"/>
    </row>
    <row r="18880" spans="1:20" x14ac:dyDescent="0.3">
      <c r="A18880" s="25"/>
      <c r="B18880"/>
      <c r="C18880"/>
      <c r="D18880"/>
      <c r="E18880"/>
      <c r="F18880"/>
      <c r="G18880"/>
      <c r="H18880"/>
      <c r="I18880" s="14"/>
      <c r="K18880"/>
      <c r="L18880"/>
      <c r="M18880"/>
      <c r="N18880"/>
      <c r="O18880"/>
      <c r="P18880"/>
      <c r="S18880"/>
    </row>
    <row r="18881" spans="1:20" x14ac:dyDescent="0.3">
      <c r="A18881" s="25"/>
      <c r="B18881"/>
      <c r="C18881"/>
      <c r="D18881"/>
      <c r="E18881"/>
      <c r="F18881"/>
      <c r="G18881"/>
      <c r="H18881" s="14"/>
      <c r="I18881" s="14"/>
      <c r="K18881"/>
      <c r="L18881"/>
      <c r="M18881"/>
      <c r="N18881"/>
      <c r="O18881"/>
      <c r="P18881"/>
      <c r="S18881"/>
      <c r="T18881" s="7"/>
    </row>
    <row r="18882" spans="1:20" x14ac:dyDescent="0.3">
      <c r="A18882" s="25"/>
      <c r="B18882"/>
      <c r="C18882"/>
      <c r="D18882"/>
      <c r="E18882"/>
      <c r="F18882"/>
      <c r="G18882"/>
      <c r="H18882" s="26"/>
      <c r="I18882" s="14"/>
      <c r="K18882"/>
      <c r="L18882"/>
      <c r="M18882"/>
      <c r="N18882"/>
      <c r="O18882"/>
      <c r="P18882"/>
      <c r="S18882"/>
      <c r="T18882" s="7"/>
    </row>
    <row r="18883" spans="1:20" x14ac:dyDescent="0.3">
      <c r="A18883" s="25"/>
      <c r="B18883"/>
      <c r="C18883"/>
      <c r="D18883"/>
      <c r="E18883"/>
      <c r="F18883"/>
      <c r="G18883"/>
      <c r="H18883" s="26"/>
      <c r="I18883" s="14"/>
      <c r="K18883"/>
      <c r="L18883"/>
      <c r="M18883"/>
      <c r="N18883"/>
      <c r="O18883"/>
      <c r="P18883"/>
      <c r="S18883"/>
      <c r="T18883" s="7"/>
    </row>
    <row r="18884" spans="1:20" x14ac:dyDescent="0.3">
      <c r="A18884" s="25"/>
      <c r="B18884"/>
      <c r="C18884"/>
      <c r="D18884"/>
      <c r="E18884"/>
      <c r="F18884"/>
      <c r="G18884"/>
      <c r="H18884"/>
      <c r="I18884"/>
      <c r="K18884"/>
      <c r="L18884"/>
      <c r="M18884"/>
      <c r="N18884"/>
      <c r="O18884"/>
      <c r="P18884"/>
      <c r="S18884"/>
    </row>
    <row r="18885" spans="1:20" x14ac:dyDescent="0.3">
      <c r="A18885" s="25"/>
      <c r="B18885"/>
      <c r="C18885"/>
      <c r="D18885"/>
      <c r="E18885"/>
      <c r="F18885"/>
      <c r="G18885"/>
      <c r="H18885"/>
      <c r="I18885"/>
      <c r="K18885"/>
      <c r="L18885"/>
      <c r="M18885"/>
      <c r="N18885"/>
      <c r="O18885"/>
      <c r="P18885"/>
      <c r="S18885"/>
    </row>
    <row r="18886" spans="1:20" x14ac:dyDescent="0.3">
      <c r="A18886" s="25"/>
      <c r="B18886"/>
      <c r="C18886"/>
      <c r="D18886"/>
      <c r="E18886"/>
      <c r="F18886"/>
      <c r="G18886"/>
      <c r="H18886"/>
      <c r="I18886"/>
      <c r="K18886"/>
      <c r="L18886"/>
      <c r="M18886"/>
      <c r="N18886"/>
      <c r="O18886"/>
      <c r="P18886"/>
      <c r="S18886"/>
    </row>
    <row r="18887" spans="1:20" x14ac:dyDescent="0.3">
      <c r="A18887" s="25"/>
      <c r="B18887"/>
      <c r="C18887"/>
      <c r="D18887"/>
      <c r="E18887"/>
      <c r="F18887"/>
      <c r="G18887"/>
      <c r="H18887"/>
      <c r="I18887"/>
      <c r="K18887"/>
      <c r="L18887"/>
      <c r="M18887"/>
      <c r="N18887"/>
      <c r="O18887"/>
      <c r="P18887"/>
      <c r="S18887"/>
    </row>
    <row r="18888" spans="1:20" x14ac:dyDescent="0.3">
      <c r="A18888" s="25"/>
      <c r="B18888"/>
      <c r="C18888"/>
      <c r="D18888"/>
      <c r="E18888"/>
      <c r="F18888"/>
      <c r="G18888"/>
      <c r="H18888"/>
      <c r="I18888"/>
      <c r="K18888"/>
      <c r="L18888"/>
      <c r="M18888"/>
      <c r="N18888"/>
      <c r="O18888"/>
      <c r="P18888"/>
      <c r="S18888"/>
    </row>
    <row r="18889" spans="1:20" x14ac:dyDescent="0.3">
      <c r="A18889" s="25"/>
      <c r="B18889"/>
      <c r="C18889"/>
      <c r="D18889"/>
      <c r="E18889"/>
      <c r="F18889"/>
      <c r="G18889"/>
      <c r="H18889"/>
      <c r="I18889"/>
      <c r="K18889"/>
      <c r="L18889"/>
      <c r="M18889"/>
      <c r="N18889"/>
      <c r="O18889"/>
      <c r="P18889"/>
      <c r="S18889"/>
    </row>
    <row r="18890" spans="1:20" x14ac:dyDescent="0.3">
      <c r="A18890" s="25"/>
      <c r="B18890"/>
      <c r="C18890"/>
      <c r="D18890"/>
      <c r="E18890"/>
      <c r="F18890"/>
      <c r="G18890"/>
      <c r="H18890"/>
      <c r="I18890" s="14"/>
      <c r="K18890"/>
      <c r="L18890"/>
      <c r="M18890"/>
      <c r="N18890"/>
      <c r="O18890"/>
      <c r="P18890"/>
      <c r="S18890"/>
    </row>
    <row r="18891" spans="1:20" x14ac:dyDescent="0.3">
      <c r="A18891" s="25"/>
      <c r="B18891"/>
      <c r="C18891"/>
      <c r="D18891"/>
      <c r="E18891"/>
      <c r="F18891"/>
      <c r="G18891"/>
      <c r="H18891"/>
      <c r="I18891"/>
      <c r="K18891"/>
      <c r="L18891"/>
      <c r="M18891"/>
      <c r="N18891"/>
      <c r="O18891"/>
      <c r="P18891"/>
      <c r="S18891"/>
    </row>
    <row r="18892" spans="1:20" x14ac:dyDescent="0.3">
      <c r="A18892" s="25"/>
      <c r="B18892"/>
      <c r="C18892"/>
      <c r="D18892"/>
      <c r="E18892"/>
      <c r="F18892"/>
      <c r="G18892"/>
      <c r="H18892"/>
      <c r="I18892"/>
      <c r="K18892"/>
      <c r="L18892"/>
      <c r="M18892"/>
      <c r="N18892"/>
      <c r="O18892"/>
      <c r="P18892"/>
      <c r="S18892"/>
    </row>
    <row r="18893" spans="1:20" x14ac:dyDescent="0.3">
      <c r="A18893" s="25"/>
      <c r="B18893"/>
      <c r="C18893"/>
      <c r="D18893"/>
      <c r="E18893"/>
      <c r="F18893"/>
      <c r="G18893"/>
      <c r="H18893" s="14"/>
      <c r="I18893"/>
      <c r="K18893"/>
      <c r="L18893"/>
      <c r="M18893"/>
      <c r="N18893"/>
      <c r="O18893"/>
      <c r="P18893"/>
      <c r="S18893"/>
      <c r="T18893" s="7"/>
    </row>
    <row r="18894" spans="1:20" x14ac:dyDescent="0.3">
      <c r="A18894" s="25"/>
      <c r="B18894"/>
      <c r="C18894"/>
      <c r="D18894"/>
      <c r="E18894"/>
      <c r="F18894"/>
      <c r="G18894"/>
      <c r="H18894" s="14"/>
      <c r="I18894" s="14"/>
      <c r="K18894"/>
      <c r="L18894"/>
      <c r="M18894"/>
      <c r="N18894"/>
      <c r="O18894"/>
      <c r="P18894"/>
      <c r="S18894"/>
      <c r="T18894" s="7"/>
    </row>
    <row r="18895" spans="1:20" x14ac:dyDescent="0.3">
      <c r="A18895" s="25"/>
      <c r="B18895"/>
      <c r="C18895"/>
      <c r="D18895"/>
      <c r="E18895"/>
      <c r="F18895"/>
      <c r="G18895"/>
      <c r="H18895"/>
      <c r="I18895"/>
      <c r="K18895"/>
      <c r="L18895"/>
      <c r="M18895"/>
      <c r="N18895"/>
      <c r="O18895"/>
      <c r="P18895"/>
      <c r="S18895"/>
    </row>
    <row r="18896" spans="1:20" x14ac:dyDescent="0.3">
      <c r="A18896" s="25"/>
      <c r="B18896"/>
      <c r="C18896"/>
      <c r="D18896"/>
      <c r="E18896"/>
      <c r="F18896"/>
      <c r="G18896"/>
      <c r="H18896"/>
      <c r="I18896"/>
      <c r="K18896"/>
      <c r="L18896"/>
      <c r="M18896"/>
      <c r="N18896"/>
      <c r="O18896"/>
      <c r="P18896"/>
      <c r="S18896"/>
    </row>
    <row r="18897" spans="1:20" x14ac:dyDescent="0.3">
      <c r="A18897" s="25"/>
      <c r="B18897"/>
      <c r="C18897"/>
      <c r="D18897"/>
      <c r="E18897"/>
      <c r="F18897"/>
      <c r="G18897"/>
      <c r="H18897"/>
      <c r="I18897"/>
      <c r="K18897"/>
      <c r="L18897"/>
      <c r="M18897"/>
      <c r="N18897"/>
      <c r="O18897"/>
      <c r="P18897"/>
      <c r="S18897"/>
    </row>
    <row r="18898" spans="1:20" x14ac:dyDescent="0.3">
      <c r="A18898" s="25"/>
      <c r="B18898"/>
      <c r="C18898"/>
      <c r="D18898"/>
      <c r="E18898"/>
      <c r="F18898"/>
      <c r="G18898"/>
      <c r="H18898"/>
      <c r="I18898"/>
      <c r="K18898"/>
      <c r="L18898"/>
      <c r="M18898"/>
      <c r="N18898"/>
      <c r="O18898"/>
      <c r="P18898"/>
      <c r="S18898"/>
    </row>
    <row r="18899" spans="1:20" x14ac:dyDescent="0.3">
      <c r="A18899" s="25"/>
      <c r="B18899"/>
      <c r="C18899"/>
      <c r="D18899"/>
      <c r="E18899"/>
      <c r="F18899"/>
      <c r="G18899"/>
      <c r="H18899"/>
      <c r="I18899"/>
      <c r="K18899"/>
      <c r="L18899"/>
      <c r="M18899"/>
      <c r="N18899"/>
      <c r="O18899"/>
      <c r="P18899"/>
      <c r="S18899"/>
    </row>
    <row r="18900" spans="1:20" x14ac:dyDescent="0.3">
      <c r="A18900" s="25"/>
      <c r="B18900"/>
      <c r="C18900"/>
      <c r="D18900"/>
      <c r="E18900"/>
      <c r="F18900"/>
      <c r="G18900"/>
      <c r="H18900" s="14"/>
      <c r="I18900" s="14"/>
      <c r="K18900"/>
      <c r="L18900"/>
      <c r="M18900"/>
      <c r="N18900"/>
      <c r="O18900"/>
      <c r="P18900"/>
      <c r="S18900"/>
      <c r="T18900" s="7"/>
    </row>
    <row r="18901" spans="1:20" x14ac:dyDescent="0.3">
      <c r="A18901" s="25"/>
      <c r="B18901"/>
      <c r="C18901"/>
      <c r="D18901"/>
      <c r="E18901"/>
      <c r="F18901"/>
      <c r="G18901"/>
      <c r="H18901" s="14"/>
      <c r="I18901" s="14"/>
      <c r="K18901"/>
      <c r="L18901"/>
      <c r="M18901"/>
      <c r="N18901"/>
      <c r="O18901"/>
      <c r="P18901"/>
      <c r="S18901"/>
      <c r="T18901" s="7"/>
    </row>
    <row r="18902" spans="1:20" x14ac:dyDescent="0.3">
      <c r="A18902" s="25"/>
      <c r="B18902"/>
      <c r="C18902"/>
      <c r="D18902"/>
      <c r="E18902"/>
      <c r="F18902"/>
      <c r="G18902"/>
      <c r="H18902"/>
      <c r="I18902"/>
      <c r="K18902"/>
      <c r="L18902"/>
      <c r="M18902"/>
      <c r="N18902"/>
      <c r="O18902"/>
      <c r="P18902"/>
      <c r="S18902"/>
    </row>
    <row r="18903" spans="1:20" x14ac:dyDescent="0.3">
      <c r="A18903" s="25"/>
      <c r="B18903"/>
      <c r="C18903"/>
      <c r="D18903"/>
      <c r="E18903"/>
      <c r="F18903"/>
      <c r="G18903"/>
      <c r="H18903"/>
      <c r="I18903"/>
      <c r="K18903"/>
      <c r="L18903"/>
      <c r="M18903"/>
      <c r="N18903"/>
      <c r="O18903"/>
      <c r="P18903"/>
      <c r="S18903"/>
    </row>
    <row r="18904" spans="1:20" x14ac:dyDescent="0.3">
      <c r="A18904" s="25"/>
      <c r="B18904"/>
      <c r="C18904"/>
      <c r="D18904"/>
      <c r="E18904"/>
      <c r="F18904"/>
      <c r="G18904"/>
      <c r="H18904"/>
      <c r="I18904"/>
      <c r="K18904"/>
      <c r="L18904"/>
      <c r="M18904"/>
      <c r="N18904"/>
      <c r="O18904"/>
      <c r="P18904"/>
      <c r="S18904"/>
    </row>
    <row r="18905" spans="1:20" x14ac:dyDescent="0.3">
      <c r="A18905" s="25"/>
      <c r="B18905"/>
      <c r="C18905"/>
      <c r="D18905"/>
      <c r="E18905"/>
      <c r="F18905"/>
      <c r="G18905"/>
      <c r="H18905" s="26"/>
      <c r="I18905" s="26"/>
      <c r="K18905"/>
      <c r="L18905"/>
      <c r="M18905"/>
      <c r="N18905"/>
      <c r="O18905"/>
      <c r="P18905"/>
      <c r="S18905"/>
    </row>
    <row r="18906" spans="1:20" x14ac:dyDescent="0.3">
      <c r="A18906" s="25"/>
      <c r="B18906"/>
      <c r="C18906"/>
      <c r="D18906"/>
      <c r="E18906"/>
      <c r="F18906"/>
      <c r="G18906"/>
      <c r="H18906" s="26"/>
      <c r="I18906" s="26"/>
      <c r="K18906"/>
      <c r="L18906"/>
      <c r="M18906"/>
      <c r="N18906"/>
      <c r="O18906"/>
      <c r="P18906"/>
      <c r="S18906"/>
    </row>
    <row r="18907" spans="1:20" x14ac:dyDescent="0.3">
      <c r="A18907" s="25"/>
      <c r="B18907"/>
      <c r="C18907"/>
      <c r="D18907"/>
      <c r="E18907"/>
      <c r="F18907"/>
      <c r="G18907"/>
      <c r="H18907" s="26"/>
      <c r="I18907" s="26"/>
      <c r="K18907"/>
      <c r="L18907"/>
      <c r="M18907"/>
      <c r="N18907"/>
      <c r="O18907"/>
      <c r="P18907"/>
      <c r="S18907"/>
    </row>
    <row r="18908" spans="1:20" x14ac:dyDescent="0.3">
      <c r="A18908" s="25"/>
      <c r="B18908"/>
      <c r="C18908"/>
      <c r="D18908"/>
      <c r="E18908"/>
      <c r="F18908"/>
      <c r="G18908"/>
      <c r="H18908" s="26"/>
      <c r="I18908" s="26"/>
      <c r="K18908"/>
      <c r="L18908"/>
      <c r="M18908"/>
      <c r="N18908"/>
      <c r="O18908"/>
      <c r="P18908"/>
      <c r="S18908"/>
    </row>
    <row r="18909" spans="1:20" x14ac:dyDescent="0.3">
      <c r="A18909" s="25"/>
      <c r="B18909"/>
      <c r="C18909"/>
      <c r="D18909"/>
      <c r="E18909"/>
      <c r="F18909"/>
      <c r="G18909"/>
      <c r="H18909" s="26"/>
      <c r="I18909" s="26"/>
      <c r="K18909"/>
      <c r="L18909"/>
      <c r="M18909"/>
      <c r="N18909"/>
      <c r="O18909"/>
      <c r="P18909"/>
      <c r="S18909"/>
    </row>
    <row r="18910" spans="1:20" x14ac:dyDescent="0.3">
      <c r="A18910" s="25"/>
      <c r="B18910"/>
      <c r="C18910"/>
      <c r="D18910"/>
      <c r="E18910"/>
      <c r="F18910"/>
      <c r="G18910"/>
      <c r="H18910" s="26"/>
      <c r="I18910" s="26"/>
      <c r="K18910"/>
      <c r="L18910"/>
      <c r="M18910"/>
      <c r="N18910"/>
      <c r="O18910"/>
      <c r="P18910"/>
      <c r="S18910"/>
    </row>
    <row r="18911" spans="1:20" x14ac:dyDescent="0.3">
      <c r="A18911" s="25"/>
      <c r="B18911"/>
      <c r="C18911"/>
      <c r="D18911"/>
      <c r="E18911"/>
      <c r="F18911"/>
      <c r="G18911"/>
      <c r="H18911" s="26"/>
      <c r="I18911" s="26"/>
      <c r="K18911"/>
      <c r="L18911"/>
      <c r="M18911"/>
      <c r="N18911"/>
      <c r="O18911"/>
      <c r="P18911"/>
      <c r="S18911"/>
    </row>
    <row r="18912" spans="1:20" x14ac:dyDescent="0.3">
      <c r="A18912" s="25"/>
      <c r="B18912"/>
      <c r="C18912"/>
      <c r="D18912"/>
      <c r="E18912"/>
      <c r="F18912"/>
      <c r="G18912"/>
      <c r="H18912" s="26"/>
      <c r="I18912" s="26"/>
      <c r="K18912"/>
      <c r="L18912"/>
      <c r="M18912"/>
      <c r="N18912"/>
      <c r="O18912"/>
      <c r="P18912"/>
      <c r="S18912"/>
    </row>
    <row r="18913" spans="1:20" x14ac:dyDescent="0.3">
      <c r="A18913" s="25"/>
      <c r="B18913"/>
      <c r="C18913"/>
      <c r="D18913"/>
      <c r="E18913"/>
      <c r="F18913"/>
      <c r="G18913"/>
      <c r="H18913" s="26"/>
      <c r="I18913" s="26"/>
      <c r="K18913"/>
      <c r="L18913"/>
      <c r="M18913"/>
      <c r="N18913"/>
      <c r="O18913"/>
      <c r="P18913"/>
      <c r="S18913"/>
    </row>
    <row r="18914" spans="1:20" x14ac:dyDescent="0.3">
      <c r="A18914" s="25"/>
      <c r="B18914"/>
      <c r="C18914"/>
      <c r="D18914"/>
      <c r="E18914"/>
      <c r="F18914"/>
      <c r="G18914"/>
      <c r="H18914" s="26"/>
      <c r="I18914" s="26"/>
      <c r="K18914"/>
      <c r="L18914"/>
      <c r="M18914"/>
      <c r="N18914"/>
      <c r="O18914"/>
      <c r="P18914"/>
      <c r="S18914"/>
    </row>
    <row r="18915" spans="1:20" x14ac:dyDescent="0.3">
      <c r="A18915" s="25"/>
      <c r="B18915"/>
      <c r="C18915"/>
      <c r="D18915"/>
      <c r="E18915"/>
      <c r="F18915"/>
      <c r="G18915"/>
      <c r="H18915" s="26"/>
      <c r="I18915" s="26"/>
      <c r="K18915"/>
      <c r="L18915"/>
      <c r="M18915"/>
      <c r="N18915"/>
      <c r="O18915"/>
      <c r="P18915"/>
      <c r="S18915"/>
    </row>
    <row r="18916" spans="1:20" x14ac:dyDescent="0.3">
      <c r="A18916" s="25"/>
      <c r="B18916"/>
      <c r="C18916"/>
      <c r="D18916"/>
      <c r="E18916"/>
      <c r="F18916"/>
      <c r="G18916"/>
      <c r="H18916" s="26"/>
      <c r="I18916" s="26"/>
      <c r="K18916"/>
      <c r="L18916"/>
      <c r="M18916"/>
      <c r="N18916"/>
      <c r="O18916"/>
      <c r="P18916"/>
      <c r="S18916"/>
    </row>
    <row r="18917" spans="1:20" x14ac:dyDescent="0.3">
      <c r="A18917" s="25"/>
      <c r="B18917"/>
      <c r="C18917"/>
      <c r="D18917"/>
      <c r="E18917"/>
      <c r="F18917"/>
      <c r="G18917"/>
      <c r="H18917" s="26"/>
      <c r="I18917" s="26"/>
      <c r="K18917"/>
      <c r="L18917"/>
      <c r="M18917"/>
      <c r="N18917"/>
      <c r="O18917"/>
      <c r="P18917"/>
      <c r="S18917"/>
    </row>
    <row r="18918" spans="1:20" x14ac:dyDescent="0.3">
      <c r="A18918" s="25"/>
      <c r="B18918"/>
      <c r="C18918"/>
      <c r="D18918"/>
      <c r="E18918"/>
      <c r="F18918"/>
      <c r="G18918"/>
      <c r="H18918" s="26"/>
      <c r="I18918" s="26"/>
      <c r="K18918"/>
      <c r="L18918"/>
      <c r="M18918"/>
      <c r="N18918"/>
      <c r="O18918"/>
      <c r="P18918"/>
      <c r="S18918"/>
      <c r="T18918" s="7"/>
    </row>
    <row r="18919" spans="1:20" x14ac:dyDescent="0.3">
      <c r="A18919" s="25"/>
      <c r="B18919"/>
      <c r="C18919"/>
      <c r="D18919"/>
      <c r="E18919"/>
      <c r="F18919"/>
      <c r="G18919"/>
      <c r="H18919" s="26"/>
      <c r="I18919" s="26"/>
      <c r="K18919"/>
      <c r="L18919"/>
      <c r="M18919"/>
      <c r="N18919"/>
      <c r="O18919"/>
      <c r="P18919"/>
      <c r="S18919"/>
      <c r="T18919" s="7"/>
    </row>
    <row r="18920" spans="1:20" x14ac:dyDescent="0.3">
      <c r="A18920" s="25"/>
      <c r="B18920"/>
      <c r="C18920"/>
      <c r="D18920"/>
      <c r="E18920"/>
      <c r="F18920"/>
      <c r="G18920"/>
      <c r="H18920"/>
      <c r="I18920"/>
      <c r="K18920"/>
      <c r="L18920"/>
      <c r="M18920"/>
      <c r="N18920"/>
      <c r="O18920"/>
      <c r="P18920"/>
      <c r="S18920"/>
    </row>
    <row r="18921" spans="1:20" x14ac:dyDescent="0.3">
      <c r="A18921" s="25"/>
      <c r="B18921"/>
      <c r="C18921"/>
      <c r="D18921"/>
      <c r="E18921"/>
      <c r="F18921"/>
      <c r="G18921"/>
      <c r="H18921" s="14"/>
      <c r="I18921" s="14"/>
      <c r="K18921"/>
      <c r="L18921"/>
      <c r="M18921"/>
      <c r="N18921"/>
      <c r="O18921"/>
      <c r="P18921"/>
      <c r="S18921"/>
    </row>
    <row r="18922" spans="1:20" x14ac:dyDescent="0.3">
      <c r="A18922" s="25"/>
      <c r="B18922"/>
      <c r="C18922"/>
      <c r="D18922"/>
      <c r="E18922"/>
      <c r="F18922"/>
      <c r="G18922"/>
      <c r="H18922" s="14"/>
      <c r="I18922" s="14"/>
      <c r="K18922"/>
      <c r="L18922"/>
      <c r="M18922"/>
      <c r="N18922"/>
      <c r="O18922"/>
      <c r="P18922"/>
      <c r="S18922"/>
    </row>
    <row r="18923" spans="1:20" x14ac:dyDescent="0.3">
      <c r="A18923" s="25"/>
      <c r="B18923"/>
      <c r="C18923"/>
      <c r="D18923"/>
      <c r="E18923"/>
      <c r="F18923"/>
      <c r="G18923"/>
      <c r="H18923" s="14"/>
      <c r="I18923" s="14"/>
      <c r="K18923"/>
      <c r="L18923"/>
      <c r="M18923"/>
      <c r="N18923"/>
      <c r="O18923"/>
      <c r="P18923"/>
      <c r="S18923"/>
      <c r="T18923" s="7"/>
    </row>
    <row r="18924" spans="1:20" x14ac:dyDescent="0.3">
      <c r="A18924" s="25"/>
      <c r="B18924"/>
      <c r="C18924"/>
      <c r="D18924"/>
      <c r="E18924"/>
      <c r="F18924"/>
      <c r="G18924"/>
      <c r="H18924" s="14"/>
      <c r="I18924" s="14"/>
      <c r="K18924"/>
      <c r="L18924"/>
      <c r="M18924"/>
      <c r="N18924"/>
      <c r="O18924"/>
      <c r="P18924"/>
      <c r="S18924"/>
      <c r="T18924" s="7"/>
    </row>
    <row r="18925" spans="1:20" x14ac:dyDescent="0.3">
      <c r="A18925" s="25"/>
      <c r="B18925"/>
      <c r="C18925"/>
      <c r="D18925"/>
      <c r="E18925"/>
      <c r="F18925"/>
      <c r="G18925"/>
      <c r="H18925" s="14"/>
      <c r="I18925" s="14"/>
      <c r="K18925"/>
      <c r="L18925"/>
      <c r="M18925"/>
      <c r="N18925"/>
      <c r="O18925"/>
      <c r="P18925"/>
      <c r="S18925"/>
    </row>
    <row r="18926" spans="1:20" x14ac:dyDescent="0.3">
      <c r="A18926" s="25"/>
      <c r="B18926"/>
      <c r="C18926"/>
      <c r="D18926"/>
      <c r="E18926"/>
      <c r="F18926"/>
      <c r="G18926"/>
      <c r="H18926" s="14"/>
      <c r="I18926" s="14"/>
      <c r="K18926"/>
      <c r="L18926"/>
      <c r="M18926"/>
      <c r="N18926"/>
      <c r="O18926"/>
      <c r="P18926"/>
      <c r="S18926"/>
      <c r="T18926" s="7"/>
    </row>
    <row r="18927" spans="1:20" x14ac:dyDescent="0.3">
      <c r="A18927" s="25"/>
      <c r="B18927"/>
      <c r="C18927"/>
      <c r="D18927"/>
      <c r="E18927"/>
      <c r="F18927"/>
      <c r="G18927"/>
      <c r="H18927"/>
      <c r="I18927"/>
      <c r="K18927"/>
      <c r="L18927"/>
      <c r="M18927"/>
      <c r="N18927"/>
      <c r="O18927"/>
      <c r="P18927"/>
      <c r="S18927"/>
    </row>
    <row r="18928" spans="1:20" x14ac:dyDescent="0.3">
      <c r="A18928" s="25"/>
      <c r="B18928"/>
      <c r="C18928"/>
      <c r="D18928"/>
      <c r="E18928"/>
      <c r="F18928"/>
      <c r="G18928"/>
      <c r="H18928"/>
      <c r="I18928"/>
      <c r="K18928"/>
      <c r="L18928"/>
      <c r="M18928"/>
      <c r="N18928"/>
      <c r="O18928"/>
      <c r="P18928"/>
      <c r="S18928"/>
    </row>
    <row r="18929" spans="1:20" x14ac:dyDescent="0.3">
      <c r="A18929" s="25"/>
      <c r="B18929"/>
      <c r="C18929"/>
      <c r="D18929"/>
      <c r="E18929"/>
      <c r="F18929"/>
      <c r="G18929"/>
      <c r="H18929"/>
      <c r="I18929"/>
      <c r="K18929"/>
      <c r="L18929"/>
      <c r="M18929"/>
      <c r="N18929"/>
      <c r="O18929"/>
      <c r="P18929"/>
      <c r="S18929"/>
    </row>
    <row r="18930" spans="1:20" x14ac:dyDescent="0.3">
      <c r="A18930" s="25"/>
      <c r="B18930"/>
      <c r="C18930"/>
      <c r="D18930"/>
      <c r="E18930"/>
      <c r="F18930"/>
      <c r="G18930"/>
      <c r="H18930"/>
      <c r="I18930"/>
      <c r="K18930"/>
      <c r="L18930"/>
      <c r="M18930"/>
      <c r="N18930"/>
      <c r="O18930"/>
      <c r="P18930"/>
      <c r="S18930"/>
    </row>
    <row r="18931" spans="1:20" x14ac:dyDescent="0.3">
      <c r="A18931" s="25"/>
      <c r="B18931"/>
      <c r="C18931"/>
      <c r="D18931"/>
      <c r="E18931"/>
      <c r="F18931"/>
      <c r="G18931"/>
      <c r="H18931"/>
      <c r="I18931"/>
      <c r="K18931"/>
      <c r="L18931"/>
      <c r="M18931"/>
      <c r="N18931"/>
      <c r="O18931"/>
      <c r="P18931"/>
      <c r="S18931"/>
    </row>
    <row r="18932" spans="1:20" x14ac:dyDescent="0.3">
      <c r="A18932" s="25"/>
      <c r="B18932"/>
      <c r="C18932"/>
      <c r="D18932"/>
      <c r="E18932"/>
      <c r="F18932"/>
      <c r="G18932"/>
      <c r="H18932" s="14"/>
      <c r="I18932" s="14"/>
      <c r="K18932"/>
      <c r="L18932"/>
      <c r="M18932"/>
      <c r="N18932"/>
      <c r="O18932"/>
      <c r="P18932"/>
      <c r="S18932"/>
      <c r="T18932" s="7"/>
    </row>
    <row r="18933" spans="1:20" x14ac:dyDescent="0.3">
      <c r="A18933" s="25"/>
      <c r="B18933"/>
      <c r="C18933"/>
      <c r="D18933"/>
      <c r="E18933"/>
      <c r="F18933"/>
      <c r="G18933"/>
      <c r="H18933"/>
      <c r="I18933"/>
      <c r="K18933"/>
      <c r="L18933"/>
      <c r="M18933"/>
      <c r="N18933"/>
      <c r="O18933"/>
      <c r="P18933"/>
      <c r="S18933"/>
    </row>
    <row r="18934" spans="1:20" x14ac:dyDescent="0.3">
      <c r="A18934" s="25"/>
      <c r="B18934"/>
      <c r="C18934"/>
      <c r="D18934"/>
      <c r="E18934"/>
      <c r="F18934"/>
      <c r="G18934"/>
      <c r="H18934" s="14"/>
      <c r="I18934" s="14"/>
      <c r="K18934"/>
      <c r="L18934"/>
      <c r="M18934"/>
      <c r="N18934"/>
      <c r="O18934"/>
      <c r="P18934"/>
      <c r="S18934"/>
      <c r="T18934" s="7"/>
    </row>
    <row r="18935" spans="1:20" x14ac:dyDescent="0.3">
      <c r="A18935" s="25"/>
      <c r="B18935"/>
      <c r="C18935"/>
      <c r="D18935"/>
      <c r="E18935"/>
      <c r="F18935"/>
      <c r="G18935"/>
      <c r="H18935"/>
      <c r="I18935"/>
      <c r="K18935"/>
      <c r="L18935"/>
      <c r="M18935"/>
      <c r="N18935"/>
      <c r="O18935"/>
      <c r="P18935"/>
      <c r="S18935"/>
    </row>
    <row r="18936" spans="1:20" x14ac:dyDescent="0.3">
      <c r="A18936" s="25"/>
      <c r="B18936"/>
      <c r="C18936"/>
      <c r="D18936"/>
      <c r="E18936"/>
      <c r="F18936"/>
      <c r="G18936"/>
      <c r="H18936"/>
      <c r="I18936"/>
      <c r="K18936"/>
      <c r="L18936"/>
      <c r="M18936"/>
      <c r="N18936"/>
      <c r="O18936"/>
      <c r="P18936"/>
      <c r="S18936"/>
    </row>
    <row r="18937" spans="1:20" x14ac:dyDescent="0.3">
      <c r="A18937" s="25"/>
      <c r="B18937"/>
      <c r="C18937"/>
      <c r="D18937"/>
      <c r="E18937"/>
      <c r="F18937"/>
      <c r="G18937"/>
      <c r="H18937"/>
      <c r="I18937"/>
      <c r="K18937"/>
      <c r="L18937"/>
      <c r="M18937"/>
      <c r="N18937"/>
      <c r="O18937"/>
      <c r="P18937"/>
      <c r="S18937"/>
    </row>
    <row r="18938" spans="1:20" x14ac:dyDescent="0.3">
      <c r="A18938" s="25"/>
      <c r="B18938"/>
      <c r="C18938"/>
      <c r="D18938"/>
      <c r="E18938"/>
      <c r="F18938"/>
      <c r="G18938"/>
      <c r="H18938"/>
      <c r="I18938"/>
      <c r="K18938"/>
      <c r="L18938"/>
      <c r="M18938"/>
      <c r="N18938"/>
      <c r="O18938"/>
      <c r="P18938"/>
      <c r="S18938"/>
    </row>
    <row r="18939" spans="1:20" x14ac:dyDescent="0.3">
      <c r="A18939" s="25"/>
      <c r="B18939"/>
      <c r="C18939"/>
      <c r="D18939"/>
      <c r="E18939"/>
      <c r="F18939"/>
      <c r="G18939"/>
      <c r="H18939" s="14"/>
      <c r="I18939" s="14"/>
      <c r="K18939"/>
      <c r="L18939"/>
      <c r="M18939"/>
      <c r="N18939"/>
      <c r="O18939"/>
      <c r="P18939"/>
      <c r="S18939"/>
    </row>
    <row r="18940" spans="1:20" x14ac:dyDescent="0.3">
      <c r="A18940" s="25"/>
      <c r="B18940"/>
      <c r="C18940"/>
      <c r="D18940"/>
      <c r="E18940"/>
      <c r="F18940"/>
      <c r="G18940"/>
      <c r="H18940" s="14"/>
      <c r="I18940" s="14"/>
      <c r="K18940"/>
      <c r="L18940"/>
      <c r="M18940"/>
      <c r="N18940"/>
      <c r="O18940"/>
      <c r="P18940"/>
      <c r="S18940"/>
    </row>
    <row r="18941" spans="1:20" x14ac:dyDescent="0.3">
      <c r="A18941" s="25"/>
      <c r="B18941"/>
      <c r="C18941"/>
      <c r="D18941"/>
      <c r="E18941"/>
      <c r="F18941"/>
      <c r="G18941"/>
      <c r="H18941" s="14"/>
      <c r="I18941" s="14"/>
      <c r="K18941"/>
      <c r="L18941"/>
      <c r="M18941"/>
      <c r="N18941"/>
      <c r="O18941"/>
      <c r="P18941"/>
      <c r="S18941"/>
    </row>
    <row r="18942" spans="1:20" x14ac:dyDescent="0.3">
      <c r="A18942" s="25"/>
      <c r="B18942"/>
      <c r="C18942"/>
      <c r="D18942"/>
      <c r="E18942"/>
      <c r="F18942"/>
      <c r="G18942"/>
      <c r="H18942" s="14"/>
      <c r="I18942" s="14"/>
      <c r="K18942"/>
      <c r="L18942"/>
      <c r="M18942"/>
      <c r="N18942"/>
      <c r="O18942"/>
      <c r="P18942"/>
      <c r="S18942"/>
    </row>
    <row r="18943" spans="1:20" x14ac:dyDescent="0.3">
      <c r="A18943" s="25"/>
      <c r="B18943"/>
      <c r="C18943"/>
      <c r="D18943"/>
      <c r="E18943"/>
      <c r="F18943"/>
      <c r="G18943"/>
      <c r="H18943" s="14"/>
      <c r="I18943" s="14"/>
      <c r="K18943"/>
      <c r="L18943"/>
      <c r="M18943"/>
      <c r="N18943"/>
      <c r="O18943"/>
      <c r="P18943"/>
      <c r="S18943"/>
    </row>
    <row r="18944" spans="1:20" x14ac:dyDescent="0.3">
      <c r="A18944" s="25"/>
      <c r="B18944"/>
      <c r="C18944"/>
      <c r="D18944"/>
      <c r="E18944"/>
      <c r="F18944"/>
      <c r="G18944"/>
      <c r="H18944" s="14"/>
      <c r="I18944" s="14"/>
      <c r="K18944"/>
      <c r="L18944"/>
      <c r="M18944"/>
      <c r="N18944"/>
      <c r="O18944"/>
      <c r="P18944"/>
      <c r="S18944"/>
    </row>
    <row r="18945" spans="1:20" x14ac:dyDescent="0.3">
      <c r="A18945" s="25"/>
      <c r="B18945"/>
      <c r="C18945"/>
      <c r="D18945"/>
      <c r="E18945"/>
      <c r="F18945"/>
      <c r="G18945"/>
      <c r="H18945"/>
      <c r="I18945"/>
      <c r="K18945"/>
      <c r="L18945"/>
      <c r="M18945"/>
      <c r="N18945"/>
      <c r="O18945"/>
      <c r="P18945"/>
      <c r="S18945"/>
    </row>
    <row r="18946" spans="1:20" x14ac:dyDescent="0.3">
      <c r="A18946" s="25"/>
      <c r="B18946"/>
      <c r="C18946"/>
      <c r="D18946"/>
      <c r="E18946"/>
      <c r="F18946"/>
      <c r="G18946"/>
      <c r="H18946"/>
      <c r="I18946"/>
      <c r="K18946"/>
      <c r="L18946"/>
      <c r="M18946"/>
      <c r="N18946"/>
      <c r="O18946"/>
      <c r="P18946"/>
      <c r="S18946"/>
    </row>
    <row r="18947" spans="1:20" x14ac:dyDescent="0.3">
      <c r="A18947" s="25"/>
      <c r="B18947"/>
      <c r="C18947"/>
      <c r="D18947"/>
      <c r="E18947"/>
      <c r="F18947"/>
      <c r="G18947"/>
      <c r="H18947"/>
      <c r="I18947"/>
      <c r="K18947"/>
      <c r="L18947"/>
      <c r="M18947"/>
      <c r="N18947"/>
      <c r="O18947"/>
      <c r="P18947"/>
      <c r="S18947"/>
    </row>
    <row r="18948" spans="1:20" x14ac:dyDescent="0.3">
      <c r="A18948" s="25"/>
      <c r="B18948"/>
      <c r="C18948"/>
      <c r="D18948"/>
      <c r="E18948"/>
      <c r="F18948"/>
      <c r="G18948"/>
      <c r="H18948"/>
      <c r="I18948"/>
      <c r="K18948"/>
      <c r="L18948"/>
      <c r="M18948"/>
      <c r="N18948"/>
      <c r="O18948"/>
      <c r="P18948"/>
      <c r="S18948"/>
    </row>
    <row r="18949" spans="1:20" x14ac:dyDescent="0.3">
      <c r="A18949" s="25"/>
      <c r="B18949"/>
      <c r="C18949"/>
      <c r="D18949"/>
      <c r="E18949"/>
      <c r="F18949"/>
      <c r="G18949"/>
      <c r="H18949"/>
      <c r="I18949"/>
      <c r="K18949"/>
      <c r="L18949"/>
      <c r="M18949"/>
      <c r="N18949"/>
      <c r="O18949"/>
      <c r="P18949"/>
      <c r="S18949"/>
    </row>
    <row r="18950" spans="1:20" x14ac:dyDescent="0.3">
      <c r="A18950" s="25"/>
      <c r="B18950"/>
      <c r="C18950"/>
      <c r="D18950"/>
      <c r="E18950"/>
      <c r="F18950"/>
      <c r="G18950"/>
      <c r="H18950"/>
      <c r="I18950"/>
      <c r="K18950"/>
      <c r="L18950"/>
      <c r="M18950"/>
      <c r="N18950"/>
      <c r="O18950"/>
      <c r="P18950"/>
      <c r="S18950"/>
    </row>
    <row r="18951" spans="1:20" x14ac:dyDescent="0.3">
      <c r="A18951" s="25"/>
      <c r="B18951"/>
      <c r="C18951"/>
      <c r="D18951"/>
      <c r="E18951"/>
      <c r="F18951"/>
      <c r="G18951"/>
      <c r="H18951"/>
      <c r="I18951"/>
      <c r="K18951"/>
      <c r="L18951"/>
      <c r="M18951"/>
      <c r="N18951"/>
      <c r="O18951"/>
      <c r="P18951"/>
      <c r="S18951"/>
    </row>
    <row r="18952" spans="1:20" x14ac:dyDescent="0.3">
      <c r="A18952" s="25"/>
      <c r="B18952"/>
      <c r="C18952"/>
      <c r="D18952"/>
      <c r="E18952"/>
      <c r="F18952"/>
      <c r="G18952"/>
      <c r="H18952"/>
      <c r="I18952" s="14"/>
      <c r="K18952"/>
      <c r="L18952"/>
      <c r="M18952"/>
      <c r="N18952"/>
      <c r="O18952"/>
      <c r="P18952"/>
      <c r="S18952"/>
    </row>
    <row r="18953" spans="1:20" x14ac:dyDescent="0.3">
      <c r="A18953" s="25"/>
      <c r="B18953"/>
      <c r="C18953"/>
      <c r="D18953"/>
      <c r="E18953"/>
      <c r="F18953"/>
      <c r="G18953"/>
      <c r="H18953" s="14"/>
      <c r="I18953" s="14"/>
      <c r="K18953"/>
      <c r="L18953"/>
      <c r="M18953"/>
      <c r="N18953"/>
      <c r="O18953"/>
      <c r="P18953"/>
      <c r="S18953"/>
      <c r="T18953" s="7"/>
    </row>
    <row r="18954" spans="1:20" x14ac:dyDescent="0.3">
      <c r="A18954" s="25"/>
      <c r="B18954"/>
      <c r="C18954"/>
      <c r="D18954"/>
      <c r="E18954"/>
      <c r="F18954"/>
      <c r="G18954"/>
      <c r="H18954"/>
      <c r="I18954"/>
      <c r="K18954"/>
      <c r="L18954"/>
      <c r="M18954"/>
      <c r="N18954"/>
      <c r="O18954"/>
      <c r="P18954"/>
      <c r="S18954"/>
    </row>
    <row r="18955" spans="1:20" x14ac:dyDescent="0.3">
      <c r="A18955" s="25"/>
      <c r="B18955"/>
      <c r="C18955"/>
      <c r="D18955"/>
      <c r="E18955"/>
      <c r="F18955"/>
      <c r="G18955"/>
      <c r="H18955" s="14"/>
      <c r="I18955"/>
      <c r="K18955"/>
      <c r="L18955"/>
      <c r="M18955"/>
      <c r="N18955"/>
      <c r="O18955"/>
      <c r="P18955"/>
      <c r="S18955"/>
    </row>
    <row r="18956" spans="1:20" x14ac:dyDescent="0.3">
      <c r="A18956" s="25"/>
      <c r="B18956"/>
      <c r="C18956"/>
      <c r="D18956"/>
      <c r="E18956"/>
      <c r="F18956"/>
      <c r="G18956"/>
      <c r="H18956"/>
      <c r="I18956"/>
      <c r="K18956"/>
      <c r="L18956"/>
      <c r="M18956"/>
      <c r="N18956"/>
      <c r="O18956"/>
      <c r="P18956"/>
      <c r="S18956"/>
    </row>
    <row r="18957" spans="1:20" x14ac:dyDescent="0.3">
      <c r="A18957" s="25"/>
      <c r="B18957"/>
      <c r="C18957"/>
      <c r="D18957"/>
      <c r="E18957"/>
      <c r="F18957"/>
      <c r="G18957"/>
      <c r="H18957"/>
      <c r="I18957"/>
      <c r="K18957"/>
      <c r="L18957"/>
      <c r="M18957"/>
      <c r="N18957"/>
      <c r="O18957"/>
      <c r="P18957"/>
      <c r="S18957"/>
    </row>
    <row r="18958" spans="1:20" x14ac:dyDescent="0.3">
      <c r="A18958" s="25"/>
      <c r="B18958"/>
      <c r="C18958"/>
      <c r="D18958"/>
      <c r="E18958"/>
      <c r="F18958"/>
      <c r="G18958"/>
      <c r="H18958"/>
      <c r="I18958"/>
      <c r="K18958"/>
      <c r="L18958"/>
      <c r="M18958"/>
      <c r="N18958"/>
      <c r="O18958"/>
      <c r="P18958"/>
      <c r="S18958"/>
    </row>
    <row r="18959" spans="1:20" x14ac:dyDescent="0.3">
      <c r="A18959" s="25"/>
      <c r="B18959"/>
      <c r="C18959"/>
      <c r="D18959"/>
      <c r="E18959"/>
      <c r="F18959"/>
      <c r="G18959"/>
      <c r="H18959" s="14"/>
      <c r="I18959"/>
      <c r="K18959"/>
      <c r="L18959"/>
      <c r="M18959"/>
      <c r="N18959"/>
      <c r="O18959"/>
      <c r="P18959"/>
      <c r="S18959"/>
    </row>
    <row r="18960" spans="1:20" x14ac:dyDescent="0.3">
      <c r="A18960" s="25"/>
      <c r="B18960"/>
      <c r="C18960"/>
      <c r="D18960"/>
      <c r="E18960"/>
      <c r="F18960"/>
      <c r="G18960"/>
      <c r="H18960"/>
      <c r="I18960"/>
      <c r="K18960"/>
      <c r="L18960"/>
      <c r="M18960"/>
      <c r="N18960"/>
      <c r="O18960"/>
      <c r="P18960"/>
      <c r="S18960"/>
    </row>
    <row r="18961" spans="1:20" x14ac:dyDescent="0.3">
      <c r="A18961" s="25"/>
      <c r="B18961"/>
      <c r="C18961"/>
      <c r="D18961"/>
      <c r="E18961"/>
      <c r="F18961"/>
      <c r="G18961"/>
      <c r="H18961"/>
      <c r="I18961"/>
      <c r="K18961"/>
      <c r="L18961"/>
      <c r="M18961"/>
      <c r="N18961"/>
      <c r="O18961"/>
      <c r="P18961"/>
      <c r="S18961"/>
    </row>
    <row r="18962" spans="1:20" x14ac:dyDescent="0.3">
      <c r="A18962" s="25"/>
      <c r="B18962"/>
      <c r="C18962"/>
      <c r="D18962"/>
      <c r="E18962"/>
      <c r="F18962"/>
      <c r="G18962"/>
      <c r="H18962" s="14"/>
      <c r="I18962" s="14"/>
      <c r="K18962"/>
      <c r="L18962"/>
      <c r="M18962"/>
      <c r="N18962"/>
      <c r="O18962"/>
      <c r="P18962"/>
      <c r="S18962"/>
      <c r="T18962" s="7"/>
    </row>
    <row r="18963" spans="1:20" x14ac:dyDescent="0.3">
      <c r="A18963" s="25"/>
      <c r="B18963"/>
      <c r="C18963"/>
      <c r="D18963"/>
      <c r="E18963"/>
      <c r="F18963"/>
      <c r="G18963"/>
      <c r="H18963" s="14"/>
      <c r="I18963" s="14"/>
      <c r="K18963"/>
      <c r="L18963"/>
      <c r="M18963"/>
      <c r="N18963"/>
      <c r="O18963"/>
      <c r="P18963"/>
      <c r="S18963"/>
      <c r="T18963" s="7"/>
    </row>
    <row r="18964" spans="1:20" x14ac:dyDescent="0.3">
      <c r="A18964" s="25"/>
      <c r="B18964"/>
      <c r="C18964"/>
      <c r="D18964"/>
      <c r="E18964"/>
      <c r="F18964"/>
      <c r="G18964"/>
      <c r="H18964"/>
      <c r="I18964"/>
      <c r="K18964"/>
      <c r="L18964"/>
      <c r="M18964"/>
      <c r="N18964"/>
      <c r="O18964"/>
      <c r="P18964"/>
      <c r="S18964"/>
    </row>
    <row r="18965" spans="1:20" x14ac:dyDescent="0.3">
      <c r="A18965" s="25"/>
      <c r="B18965"/>
      <c r="C18965"/>
      <c r="D18965"/>
      <c r="E18965"/>
      <c r="F18965"/>
      <c r="G18965"/>
      <c r="H18965"/>
      <c r="I18965"/>
      <c r="K18965"/>
      <c r="L18965"/>
      <c r="M18965"/>
      <c r="N18965"/>
      <c r="O18965"/>
      <c r="P18965"/>
      <c r="S18965"/>
    </row>
    <row r="18966" spans="1:20" x14ac:dyDescent="0.3">
      <c r="A18966" s="25"/>
      <c r="B18966"/>
      <c r="C18966"/>
      <c r="D18966"/>
      <c r="E18966"/>
      <c r="F18966"/>
      <c r="G18966"/>
      <c r="H18966"/>
      <c r="I18966"/>
      <c r="K18966"/>
      <c r="L18966"/>
      <c r="M18966"/>
      <c r="N18966"/>
      <c r="O18966"/>
      <c r="P18966"/>
      <c r="S18966"/>
    </row>
    <row r="18967" spans="1:20" x14ac:dyDescent="0.3">
      <c r="A18967" s="25"/>
      <c r="B18967"/>
      <c r="C18967"/>
      <c r="D18967"/>
      <c r="E18967"/>
      <c r="F18967"/>
      <c r="G18967"/>
      <c r="H18967"/>
      <c r="I18967"/>
      <c r="K18967"/>
      <c r="L18967"/>
      <c r="M18967"/>
      <c r="N18967"/>
      <c r="O18967"/>
      <c r="P18967"/>
      <c r="S18967"/>
    </row>
    <row r="18968" spans="1:20" x14ac:dyDescent="0.3">
      <c r="A18968" s="25"/>
      <c r="B18968"/>
      <c r="C18968"/>
      <c r="D18968"/>
      <c r="E18968"/>
      <c r="F18968"/>
      <c r="G18968"/>
      <c r="H18968" s="14"/>
      <c r="I18968" s="14"/>
      <c r="K18968"/>
      <c r="L18968"/>
      <c r="M18968"/>
      <c r="N18968"/>
      <c r="O18968"/>
      <c r="P18968"/>
      <c r="S18968"/>
    </row>
    <row r="18969" spans="1:20" x14ac:dyDescent="0.3">
      <c r="A18969" s="25"/>
      <c r="B18969"/>
      <c r="C18969"/>
      <c r="D18969"/>
      <c r="E18969"/>
      <c r="F18969"/>
      <c r="G18969"/>
      <c r="H18969" s="14"/>
      <c r="I18969" s="14"/>
      <c r="K18969"/>
      <c r="L18969"/>
      <c r="M18969"/>
      <c r="N18969"/>
      <c r="O18969"/>
      <c r="P18969"/>
      <c r="S18969"/>
    </row>
    <row r="18970" spans="1:20" x14ac:dyDescent="0.3">
      <c r="A18970" s="25"/>
      <c r="B18970"/>
      <c r="C18970"/>
      <c r="D18970"/>
      <c r="E18970"/>
      <c r="F18970"/>
      <c r="G18970"/>
      <c r="H18970" s="14"/>
      <c r="I18970" s="14"/>
      <c r="K18970"/>
      <c r="L18970"/>
      <c r="M18970"/>
      <c r="N18970"/>
      <c r="O18970"/>
      <c r="P18970"/>
      <c r="S18970"/>
      <c r="T18970" s="7"/>
    </row>
    <row r="18971" spans="1:20" x14ac:dyDescent="0.3">
      <c r="A18971" s="25"/>
      <c r="B18971"/>
      <c r="C18971"/>
      <c r="D18971"/>
      <c r="E18971"/>
      <c r="F18971"/>
      <c r="G18971"/>
      <c r="H18971" s="14"/>
      <c r="I18971" s="14"/>
      <c r="K18971"/>
      <c r="L18971"/>
      <c r="M18971"/>
      <c r="N18971"/>
      <c r="O18971"/>
      <c r="P18971"/>
      <c r="S18971"/>
    </row>
    <row r="18972" spans="1:20" x14ac:dyDescent="0.3">
      <c r="A18972" s="25"/>
      <c r="B18972"/>
      <c r="C18972"/>
      <c r="D18972"/>
      <c r="E18972"/>
      <c r="F18972"/>
      <c r="G18972"/>
      <c r="H18972" s="14"/>
      <c r="I18972" s="14"/>
      <c r="K18972"/>
      <c r="L18972"/>
      <c r="M18972"/>
      <c r="N18972"/>
      <c r="O18972"/>
      <c r="P18972"/>
      <c r="S18972"/>
    </row>
    <row r="18973" spans="1:20" x14ac:dyDescent="0.3">
      <c r="A18973" s="25"/>
      <c r="B18973"/>
      <c r="C18973"/>
      <c r="D18973"/>
      <c r="E18973"/>
      <c r="F18973"/>
      <c r="G18973"/>
      <c r="H18973" s="14"/>
      <c r="I18973" s="26"/>
      <c r="K18973"/>
      <c r="L18973"/>
      <c r="M18973"/>
      <c r="N18973"/>
      <c r="O18973"/>
      <c r="P18973"/>
      <c r="S18973"/>
      <c r="T18973" s="7"/>
    </row>
    <row r="18974" spans="1:20" x14ac:dyDescent="0.3">
      <c r="A18974" s="25"/>
      <c r="B18974"/>
      <c r="C18974"/>
      <c r="D18974"/>
      <c r="E18974"/>
      <c r="F18974"/>
      <c r="G18974"/>
      <c r="H18974"/>
      <c r="I18974" s="26"/>
      <c r="K18974"/>
      <c r="L18974"/>
      <c r="M18974"/>
      <c r="N18974"/>
      <c r="O18974"/>
      <c r="P18974"/>
      <c r="S18974"/>
    </row>
    <row r="18975" spans="1:20" x14ac:dyDescent="0.3">
      <c r="A18975" s="25"/>
      <c r="B18975"/>
      <c r="C18975"/>
      <c r="D18975"/>
      <c r="E18975"/>
      <c r="F18975"/>
      <c r="G18975"/>
      <c r="H18975"/>
      <c r="I18975" s="26"/>
      <c r="K18975"/>
      <c r="L18975"/>
      <c r="M18975"/>
      <c r="N18975"/>
      <c r="O18975"/>
      <c r="P18975"/>
      <c r="S18975"/>
    </row>
    <row r="18976" spans="1:20" x14ac:dyDescent="0.3">
      <c r="A18976" s="25"/>
      <c r="B18976"/>
      <c r="C18976"/>
      <c r="D18976"/>
      <c r="E18976"/>
      <c r="F18976"/>
      <c r="G18976"/>
      <c r="H18976" s="14"/>
      <c r="I18976" s="26"/>
      <c r="K18976"/>
      <c r="L18976"/>
      <c r="M18976"/>
      <c r="N18976"/>
      <c r="O18976"/>
      <c r="P18976"/>
      <c r="S18976"/>
    </row>
    <row r="18977" spans="1:20" x14ac:dyDescent="0.3">
      <c r="A18977" s="25"/>
      <c r="B18977"/>
      <c r="C18977"/>
      <c r="D18977"/>
      <c r="E18977"/>
      <c r="F18977"/>
      <c r="G18977"/>
      <c r="H18977" s="14"/>
      <c r="I18977" s="26"/>
      <c r="K18977"/>
      <c r="L18977"/>
      <c r="M18977"/>
      <c r="N18977"/>
      <c r="O18977"/>
      <c r="P18977"/>
      <c r="S18977"/>
    </row>
    <row r="18978" spans="1:20" x14ac:dyDescent="0.3">
      <c r="A18978" s="25"/>
      <c r="B18978"/>
      <c r="C18978"/>
      <c r="D18978"/>
      <c r="E18978"/>
      <c r="F18978"/>
      <c r="G18978"/>
      <c r="H18978" s="14"/>
      <c r="I18978" s="26"/>
      <c r="K18978"/>
      <c r="L18978"/>
      <c r="M18978"/>
      <c r="N18978"/>
      <c r="O18978"/>
      <c r="P18978"/>
      <c r="S18978"/>
    </row>
    <row r="18979" spans="1:20" x14ac:dyDescent="0.3">
      <c r="A18979" s="25"/>
      <c r="B18979"/>
      <c r="C18979"/>
      <c r="D18979"/>
      <c r="E18979"/>
      <c r="F18979"/>
      <c r="G18979"/>
      <c r="H18979" s="14"/>
      <c r="I18979" s="26"/>
      <c r="K18979"/>
      <c r="L18979"/>
      <c r="M18979"/>
      <c r="N18979"/>
      <c r="O18979"/>
      <c r="P18979"/>
      <c r="S18979"/>
    </row>
    <row r="18980" spans="1:20" x14ac:dyDescent="0.3">
      <c r="A18980" s="25"/>
      <c r="B18980"/>
      <c r="C18980"/>
      <c r="D18980"/>
      <c r="E18980"/>
      <c r="F18980"/>
      <c r="G18980"/>
      <c r="H18980" s="14"/>
      <c r="I18980" s="14"/>
      <c r="K18980"/>
      <c r="L18980"/>
      <c r="M18980"/>
      <c r="N18980"/>
      <c r="O18980"/>
      <c r="P18980"/>
      <c r="S18980"/>
    </row>
    <row r="18981" spans="1:20" x14ac:dyDescent="0.3">
      <c r="A18981" s="25"/>
      <c r="B18981"/>
      <c r="C18981"/>
      <c r="D18981"/>
      <c r="E18981"/>
      <c r="F18981"/>
      <c r="G18981"/>
      <c r="H18981"/>
      <c r="I18981"/>
      <c r="K18981"/>
      <c r="L18981"/>
      <c r="M18981"/>
      <c r="N18981"/>
      <c r="O18981"/>
      <c r="P18981"/>
      <c r="S18981"/>
    </row>
    <row r="18982" spans="1:20" x14ac:dyDescent="0.3">
      <c r="A18982" s="25"/>
      <c r="B18982"/>
      <c r="C18982"/>
      <c r="D18982"/>
      <c r="E18982"/>
      <c r="F18982"/>
      <c r="G18982"/>
      <c r="H18982"/>
      <c r="I18982"/>
      <c r="K18982"/>
      <c r="L18982"/>
      <c r="M18982"/>
      <c r="N18982"/>
      <c r="O18982"/>
      <c r="P18982"/>
      <c r="S18982"/>
    </row>
    <row r="18983" spans="1:20" x14ac:dyDescent="0.3">
      <c r="A18983" s="25"/>
      <c r="B18983"/>
      <c r="C18983"/>
      <c r="D18983"/>
      <c r="E18983"/>
      <c r="F18983"/>
      <c r="G18983"/>
      <c r="H18983" s="14"/>
      <c r="I18983" s="14"/>
      <c r="K18983"/>
      <c r="L18983"/>
      <c r="M18983"/>
      <c r="N18983"/>
      <c r="O18983"/>
      <c r="P18983"/>
      <c r="S18983"/>
      <c r="T18983" s="7"/>
    </row>
    <row r="18984" spans="1:20" x14ac:dyDescent="0.3">
      <c r="A18984" s="25"/>
      <c r="B18984"/>
      <c r="C18984"/>
      <c r="D18984"/>
      <c r="E18984"/>
      <c r="F18984"/>
      <c r="G18984"/>
      <c r="H18984"/>
      <c r="I18984"/>
      <c r="K18984"/>
      <c r="L18984"/>
      <c r="M18984"/>
      <c r="N18984"/>
      <c r="O18984"/>
      <c r="P18984"/>
      <c r="S18984"/>
    </row>
    <row r="18985" spans="1:20" x14ac:dyDescent="0.3">
      <c r="A18985" s="25"/>
      <c r="B18985"/>
      <c r="C18985"/>
      <c r="D18985"/>
      <c r="E18985"/>
      <c r="F18985"/>
      <c r="G18985"/>
      <c r="H18985"/>
      <c r="I18985"/>
      <c r="K18985"/>
      <c r="L18985"/>
      <c r="M18985"/>
      <c r="N18985"/>
      <c r="O18985"/>
      <c r="P18985"/>
      <c r="S18985"/>
    </row>
    <row r="18986" spans="1:20" x14ac:dyDescent="0.3">
      <c r="A18986" s="25"/>
      <c r="B18986"/>
      <c r="C18986"/>
      <c r="D18986"/>
      <c r="E18986"/>
      <c r="F18986"/>
      <c r="G18986"/>
      <c r="H18986"/>
      <c r="I18986"/>
      <c r="K18986"/>
      <c r="L18986"/>
      <c r="M18986"/>
      <c r="N18986"/>
      <c r="O18986"/>
      <c r="P18986"/>
      <c r="S18986"/>
      <c r="T18986" s="7"/>
    </row>
    <row r="18987" spans="1:20" x14ac:dyDescent="0.3">
      <c r="A18987" s="25"/>
      <c r="B18987"/>
      <c r="C18987"/>
      <c r="D18987"/>
      <c r="E18987"/>
      <c r="F18987"/>
      <c r="G18987"/>
      <c r="H18987"/>
      <c r="I18987"/>
      <c r="K18987"/>
      <c r="L18987"/>
      <c r="M18987"/>
      <c r="N18987"/>
      <c r="O18987"/>
      <c r="P18987"/>
      <c r="S18987"/>
    </row>
    <row r="18988" spans="1:20" x14ac:dyDescent="0.3">
      <c r="A18988" s="25"/>
      <c r="B18988"/>
      <c r="C18988"/>
      <c r="D18988"/>
      <c r="E18988"/>
      <c r="F18988"/>
      <c r="G18988"/>
      <c r="H18988"/>
      <c r="I18988"/>
      <c r="K18988"/>
      <c r="L18988"/>
      <c r="M18988"/>
      <c r="N18988"/>
      <c r="O18988"/>
      <c r="P18988"/>
      <c r="S18988"/>
    </row>
    <row r="18989" spans="1:20" x14ac:dyDescent="0.3">
      <c r="A18989" s="25"/>
      <c r="B18989"/>
      <c r="C18989"/>
      <c r="D18989"/>
      <c r="E18989"/>
      <c r="F18989"/>
      <c r="G18989"/>
      <c r="H18989"/>
      <c r="I18989"/>
      <c r="K18989"/>
      <c r="L18989"/>
      <c r="M18989"/>
      <c r="N18989"/>
      <c r="O18989"/>
      <c r="P18989"/>
      <c r="S18989"/>
    </row>
    <row r="18990" spans="1:20" x14ac:dyDescent="0.3">
      <c r="A18990" s="25"/>
      <c r="B18990"/>
      <c r="C18990"/>
      <c r="D18990"/>
      <c r="E18990"/>
      <c r="F18990"/>
      <c r="G18990"/>
      <c r="H18990"/>
      <c r="I18990" s="14"/>
      <c r="K18990"/>
      <c r="L18990"/>
      <c r="M18990"/>
      <c r="N18990"/>
      <c r="O18990"/>
      <c r="P18990"/>
      <c r="S18990"/>
    </row>
    <row r="18991" spans="1:20" x14ac:dyDescent="0.3">
      <c r="A18991" s="25"/>
      <c r="B18991"/>
      <c r="C18991"/>
      <c r="D18991"/>
      <c r="E18991"/>
      <c r="F18991"/>
      <c r="G18991"/>
      <c r="H18991"/>
      <c r="I18991"/>
      <c r="K18991"/>
      <c r="L18991"/>
      <c r="M18991"/>
      <c r="N18991"/>
      <c r="O18991"/>
      <c r="P18991"/>
      <c r="S18991"/>
    </row>
    <row r="18992" spans="1:20" x14ac:dyDescent="0.3">
      <c r="A18992" s="25"/>
      <c r="B18992"/>
      <c r="C18992"/>
      <c r="D18992"/>
      <c r="E18992"/>
      <c r="F18992"/>
      <c r="G18992"/>
      <c r="H18992"/>
      <c r="I18992"/>
      <c r="K18992"/>
      <c r="L18992"/>
      <c r="M18992"/>
      <c r="N18992"/>
      <c r="O18992"/>
      <c r="P18992"/>
      <c r="S18992"/>
    </row>
    <row r="18993" spans="1:20" x14ac:dyDescent="0.3">
      <c r="A18993" s="25"/>
      <c r="B18993"/>
      <c r="C18993"/>
      <c r="D18993"/>
      <c r="E18993"/>
      <c r="F18993"/>
      <c r="G18993"/>
      <c r="H18993"/>
      <c r="I18993"/>
      <c r="K18993"/>
      <c r="L18993"/>
      <c r="M18993"/>
      <c r="N18993"/>
      <c r="O18993"/>
      <c r="P18993"/>
      <c r="S18993"/>
    </row>
    <row r="18994" spans="1:20" x14ac:dyDescent="0.3">
      <c r="A18994" s="25"/>
      <c r="B18994"/>
      <c r="C18994"/>
      <c r="D18994"/>
      <c r="E18994"/>
      <c r="F18994"/>
      <c r="G18994"/>
      <c r="H18994"/>
      <c r="I18994"/>
      <c r="K18994"/>
      <c r="L18994"/>
      <c r="M18994"/>
      <c r="N18994"/>
      <c r="O18994"/>
      <c r="P18994"/>
      <c r="S18994"/>
    </row>
    <row r="18995" spans="1:20" x14ac:dyDescent="0.3">
      <c r="A18995" s="25"/>
      <c r="B18995"/>
      <c r="C18995"/>
      <c r="D18995"/>
      <c r="E18995"/>
      <c r="F18995"/>
      <c r="G18995"/>
      <c r="H18995"/>
      <c r="I18995"/>
      <c r="K18995"/>
      <c r="L18995"/>
      <c r="M18995"/>
      <c r="N18995"/>
      <c r="O18995"/>
      <c r="P18995"/>
      <c r="S18995"/>
    </row>
    <row r="18996" spans="1:20" x14ac:dyDescent="0.3">
      <c r="A18996" s="25"/>
      <c r="B18996"/>
      <c r="C18996"/>
      <c r="D18996"/>
      <c r="E18996"/>
      <c r="F18996"/>
      <c r="G18996"/>
      <c r="H18996"/>
      <c r="I18996"/>
      <c r="K18996"/>
      <c r="L18996"/>
      <c r="M18996"/>
      <c r="N18996"/>
      <c r="O18996"/>
      <c r="P18996"/>
      <c r="S18996"/>
    </row>
    <row r="18997" spans="1:20" x14ac:dyDescent="0.3">
      <c r="A18997" s="25"/>
      <c r="B18997"/>
      <c r="C18997"/>
      <c r="D18997"/>
      <c r="E18997"/>
      <c r="F18997"/>
      <c r="G18997"/>
      <c r="H18997"/>
      <c r="I18997"/>
      <c r="K18997"/>
      <c r="L18997"/>
      <c r="M18997"/>
      <c r="N18997"/>
      <c r="O18997"/>
      <c r="P18997"/>
      <c r="S18997"/>
    </row>
    <row r="18998" spans="1:20" x14ac:dyDescent="0.3">
      <c r="A18998" s="25"/>
      <c r="B18998"/>
      <c r="C18998"/>
      <c r="D18998"/>
      <c r="E18998"/>
      <c r="F18998"/>
      <c r="G18998"/>
      <c r="H18998"/>
      <c r="I18998"/>
      <c r="K18998"/>
      <c r="L18998"/>
      <c r="M18998"/>
      <c r="N18998"/>
      <c r="O18998"/>
      <c r="P18998"/>
      <c r="S18998"/>
    </row>
    <row r="18999" spans="1:20" x14ac:dyDescent="0.3">
      <c r="A18999" s="25"/>
      <c r="B18999"/>
      <c r="C18999"/>
      <c r="D18999"/>
      <c r="E18999"/>
      <c r="F18999"/>
      <c r="G18999"/>
      <c r="H18999"/>
      <c r="I18999"/>
      <c r="K18999"/>
      <c r="L18999"/>
      <c r="M18999"/>
      <c r="N18999"/>
      <c r="O18999"/>
      <c r="P18999"/>
      <c r="S18999"/>
    </row>
    <row r="19000" spans="1:20" x14ac:dyDescent="0.3">
      <c r="A19000" s="25"/>
      <c r="B19000"/>
      <c r="C19000"/>
      <c r="D19000"/>
      <c r="E19000"/>
      <c r="F19000"/>
      <c r="G19000"/>
      <c r="H19000"/>
      <c r="I19000"/>
      <c r="K19000"/>
      <c r="L19000"/>
      <c r="M19000"/>
      <c r="N19000"/>
      <c r="O19000"/>
      <c r="P19000"/>
      <c r="S19000"/>
    </row>
    <row r="19001" spans="1:20" x14ac:dyDescent="0.3">
      <c r="A19001" s="25"/>
      <c r="B19001"/>
      <c r="C19001"/>
      <c r="D19001"/>
      <c r="E19001"/>
      <c r="F19001"/>
      <c r="G19001"/>
      <c r="H19001"/>
      <c r="I19001"/>
      <c r="K19001"/>
      <c r="L19001"/>
      <c r="M19001"/>
      <c r="N19001"/>
      <c r="O19001"/>
      <c r="P19001"/>
      <c r="S19001"/>
    </row>
    <row r="19002" spans="1:20" x14ac:dyDescent="0.3">
      <c r="A19002" s="25"/>
      <c r="B19002"/>
      <c r="C19002"/>
      <c r="D19002"/>
      <c r="E19002"/>
      <c r="F19002"/>
      <c r="G19002"/>
      <c r="H19002"/>
      <c r="I19002"/>
      <c r="K19002"/>
      <c r="L19002"/>
      <c r="M19002"/>
      <c r="N19002"/>
      <c r="O19002"/>
      <c r="P19002"/>
      <c r="S19002"/>
    </row>
    <row r="19003" spans="1:20" x14ac:dyDescent="0.3">
      <c r="A19003" s="25"/>
      <c r="B19003"/>
      <c r="C19003"/>
      <c r="D19003"/>
      <c r="E19003"/>
      <c r="F19003"/>
      <c r="G19003"/>
      <c r="H19003" s="26"/>
      <c r="I19003" s="26"/>
      <c r="K19003"/>
      <c r="L19003"/>
      <c r="M19003"/>
      <c r="N19003"/>
      <c r="O19003"/>
      <c r="P19003"/>
      <c r="S19003"/>
    </row>
    <row r="19004" spans="1:20" x14ac:dyDescent="0.3">
      <c r="A19004" s="25"/>
      <c r="B19004"/>
      <c r="C19004"/>
      <c r="D19004"/>
      <c r="E19004"/>
      <c r="F19004"/>
      <c r="G19004"/>
      <c r="H19004" s="26"/>
      <c r="I19004" s="26"/>
      <c r="K19004"/>
      <c r="L19004"/>
      <c r="M19004"/>
      <c r="N19004"/>
      <c r="O19004"/>
      <c r="P19004"/>
      <c r="S19004"/>
    </row>
    <row r="19005" spans="1:20" x14ac:dyDescent="0.3">
      <c r="A19005" s="25"/>
      <c r="B19005"/>
      <c r="C19005"/>
      <c r="D19005"/>
      <c r="E19005"/>
      <c r="F19005"/>
      <c r="G19005"/>
      <c r="H19005" s="26"/>
      <c r="I19005" s="26"/>
      <c r="K19005"/>
      <c r="L19005"/>
      <c r="M19005"/>
      <c r="N19005"/>
      <c r="O19005"/>
      <c r="P19005"/>
      <c r="S19005"/>
    </row>
    <row r="19006" spans="1:20" x14ac:dyDescent="0.3">
      <c r="A19006" s="25"/>
      <c r="B19006"/>
      <c r="C19006"/>
      <c r="D19006"/>
      <c r="E19006"/>
      <c r="F19006"/>
      <c r="G19006"/>
      <c r="H19006" s="26"/>
      <c r="I19006" s="26"/>
      <c r="K19006"/>
      <c r="L19006"/>
      <c r="M19006"/>
      <c r="N19006"/>
      <c r="O19006"/>
      <c r="P19006"/>
      <c r="S19006"/>
    </row>
    <row r="19007" spans="1:20" x14ac:dyDescent="0.3">
      <c r="A19007" s="25"/>
      <c r="B19007"/>
      <c r="C19007"/>
      <c r="D19007"/>
      <c r="E19007"/>
      <c r="F19007"/>
      <c r="G19007"/>
      <c r="H19007" s="26"/>
      <c r="I19007" s="26"/>
      <c r="K19007"/>
      <c r="L19007"/>
      <c r="M19007"/>
      <c r="N19007"/>
      <c r="O19007"/>
      <c r="P19007"/>
      <c r="S19007"/>
    </row>
    <row r="19008" spans="1:20" x14ac:dyDescent="0.3">
      <c r="A19008" s="25"/>
      <c r="B19008"/>
      <c r="C19008"/>
      <c r="D19008"/>
      <c r="E19008"/>
      <c r="F19008"/>
      <c r="G19008"/>
      <c r="H19008" s="26"/>
      <c r="I19008" s="26"/>
      <c r="K19008"/>
      <c r="L19008"/>
      <c r="M19008"/>
      <c r="N19008"/>
      <c r="O19008"/>
      <c r="P19008"/>
      <c r="S19008"/>
      <c r="T19008" s="7"/>
    </row>
    <row r="19009" spans="1:20" x14ac:dyDescent="0.3">
      <c r="A19009" s="25"/>
      <c r="B19009"/>
      <c r="C19009"/>
      <c r="D19009"/>
      <c r="E19009"/>
      <c r="F19009"/>
      <c r="G19009"/>
      <c r="H19009" s="26"/>
      <c r="I19009" s="26"/>
      <c r="K19009"/>
      <c r="L19009"/>
      <c r="M19009"/>
      <c r="N19009"/>
      <c r="O19009"/>
      <c r="P19009"/>
      <c r="S19009"/>
    </row>
    <row r="19010" spans="1:20" x14ac:dyDescent="0.3">
      <c r="A19010" s="25"/>
      <c r="B19010"/>
      <c r="C19010"/>
      <c r="D19010"/>
      <c r="E19010"/>
      <c r="F19010"/>
      <c r="G19010"/>
      <c r="H19010" s="26"/>
      <c r="I19010" s="26"/>
      <c r="K19010"/>
      <c r="L19010"/>
      <c r="M19010"/>
      <c r="N19010"/>
      <c r="O19010"/>
      <c r="P19010"/>
      <c r="S19010"/>
    </row>
    <row r="19011" spans="1:20" x14ac:dyDescent="0.3">
      <c r="A19011" s="25"/>
      <c r="B19011"/>
      <c r="C19011"/>
      <c r="D19011"/>
      <c r="E19011"/>
      <c r="F19011"/>
      <c r="G19011"/>
      <c r="H19011" s="26"/>
      <c r="I19011" s="26"/>
      <c r="K19011"/>
      <c r="L19011"/>
      <c r="M19011"/>
      <c r="N19011"/>
      <c r="O19011"/>
      <c r="P19011"/>
      <c r="S19011"/>
      <c r="T19011" s="7"/>
    </row>
    <row r="19012" spans="1:20" x14ac:dyDescent="0.3">
      <c r="A19012" s="25"/>
      <c r="B19012"/>
      <c r="C19012"/>
      <c r="D19012"/>
      <c r="E19012"/>
      <c r="F19012"/>
      <c r="G19012"/>
      <c r="H19012" s="26"/>
      <c r="I19012" s="26"/>
      <c r="K19012"/>
      <c r="L19012"/>
      <c r="M19012"/>
      <c r="N19012"/>
      <c r="O19012"/>
      <c r="P19012"/>
      <c r="S19012"/>
      <c r="T19012" s="7"/>
    </row>
    <row r="19013" spans="1:20" x14ac:dyDescent="0.3">
      <c r="A19013" s="25"/>
      <c r="B19013"/>
      <c r="C19013"/>
      <c r="D19013"/>
      <c r="E19013"/>
      <c r="F19013"/>
      <c r="G19013"/>
      <c r="H19013" s="14"/>
      <c r="I19013" s="14"/>
      <c r="K19013"/>
      <c r="L19013"/>
      <c r="M19013"/>
      <c r="N19013"/>
      <c r="O19013"/>
      <c r="P19013"/>
      <c r="S19013"/>
    </row>
    <row r="19014" spans="1:20" x14ac:dyDescent="0.3">
      <c r="A19014" s="25"/>
      <c r="B19014"/>
      <c r="C19014"/>
      <c r="D19014"/>
      <c r="E19014"/>
      <c r="F19014"/>
      <c r="G19014"/>
      <c r="H19014" s="14"/>
      <c r="I19014" s="14"/>
      <c r="K19014"/>
      <c r="L19014"/>
      <c r="M19014"/>
      <c r="N19014"/>
      <c r="O19014"/>
      <c r="P19014"/>
      <c r="S19014"/>
    </row>
    <row r="19015" spans="1:20" x14ac:dyDescent="0.3">
      <c r="A19015" s="25"/>
      <c r="B19015"/>
      <c r="C19015"/>
      <c r="D19015"/>
      <c r="E19015"/>
      <c r="F19015"/>
      <c r="G19015"/>
      <c r="H19015" s="14"/>
      <c r="I19015" s="14"/>
      <c r="K19015"/>
      <c r="L19015"/>
      <c r="M19015"/>
      <c r="N19015"/>
      <c r="O19015"/>
      <c r="P19015"/>
      <c r="S19015"/>
      <c r="T19015" s="7"/>
    </row>
    <row r="19016" spans="1:20" x14ac:dyDescent="0.3">
      <c r="A19016" s="25"/>
      <c r="B19016"/>
      <c r="C19016"/>
      <c r="D19016"/>
      <c r="E19016"/>
      <c r="F19016"/>
      <c r="G19016"/>
      <c r="H19016" s="14"/>
      <c r="I19016" s="14"/>
      <c r="K19016"/>
      <c r="L19016"/>
      <c r="M19016"/>
      <c r="N19016"/>
      <c r="O19016"/>
      <c r="P19016"/>
      <c r="S19016"/>
    </row>
    <row r="19017" spans="1:20" x14ac:dyDescent="0.3">
      <c r="A19017" s="25"/>
      <c r="B19017"/>
      <c r="C19017"/>
      <c r="D19017"/>
      <c r="E19017"/>
      <c r="F19017"/>
      <c r="G19017"/>
      <c r="H19017" s="14"/>
      <c r="I19017" s="14"/>
      <c r="K19017"/>
      <c r="L19017"/>
      <c r="M19017"/>
      <c r="N19017"/>
      <c r="O19017"/>
      <c r="P19017"/>
      <c r="S19017"/>
    </row>
    <row r="19018" spans="1:20" x14ac:dyDescent="0.3">
      <c r="A19018" s="25"/>
      <c r="B19018"/>
      <c r="C19018"/>
      <c r="D19018"/>
      <c r="E19018"/>
      <c r="F19018"/>
      <c r="G19018"/>
      <c r="H19018" s="14"/>
      <c r="I19018" s="14"/>
      <c r="K19018"/>
      <c r="L19018"/>
      <c r="M19018"/>
      <c r="N19018"/>
      <c r="O19018"/>
      <c r="P19018"/>
      <c r="S19018"/>
    </row>
    <row r="19019" spans="1:20" x14ac:dyDescent="0.3">
      <c r="A19019" s="25"/>
      <c r="B19019"/>
      <c r="C19019"/>
      <c r="D19019"/>
      <c r="E19019"/>
      <c r="F19019"/>
      <c r="G19019"/>
      <c r="H19019" s="14"/>
      <c r="I19019" s="14"/>
      <c r="K19019"/>
      <c r="L19019"/>
      <c r="M19019"/>
      <c r="N19019"/>
      <c r="O19019"/>
      <c r="P19019"/>
      <c r="S19019"/>
    </row>
    <row r="19020" spans="1:20" x14ac:dyDescent="0.3">
      <c r="A19020" s="25"/>
      <c r="B19020"/>
      <c r="C19020"/>
      <c r="D19020"/>
      <c r="E19020"/>
      <c r="F19020"/>
      <c r="G19020"/>
      <c r="H19020" s="14"/>
      <c r="I19020"/>
      <c r="K19020"/>
      <c r="L19020"/>
      <c r="M19020"/>
      <c r="N19020"/>
      <c r="O19020"/>
      <c r="P19020"/>
      <c r="S19020"/>
      <c r="T19020" s="7"/>
    </row>
    <row r="19021" spans="1:20" x14ac:dyDescent="0.3">
      <c r="A19021" s="25"/>
      <c r="B19021"/>
      <c r="C19021"/>
      <c r="D19021"/>
      <c r="E19021"/>
      <c r="F19021"/>
      <c r="G19021"/>
      <c r="H19021"/>
      <c r="I19021"/>
      <c r="K19021"/>
      <c r="L19021"/>
      <c r="M19021"/>
      <c r="N19021"/>
      <c r="O19021"/>
      <c r="P19021"/>
      <c r="S19021"/>
    </row>
    <row r="19022" spans="1:20" x14ac:dyDescent="0.3">
      <c r="A19022" s="25"/>
      <c r="B19022"/>
      <c r="C19022"/>
      <c r="D19022"/>
      <c r="E19022"/>
      <c r="F19022"/>
      <c r="G19022"/>
      <c r="H19022"/>
      <c r="I19022"/>
      <c r="K19022"/>
      <c r="L19022"/>
      <c r="M19022"/>
      <c r="N19022"/>
      <c r="O19022"/>
      <c r="P19022"/>
      <c r="S19022"/>
    </row>
    <row r="19023" spans="1:20" x14ac:dyDescent="0.3">
      <c r="A19023" s="25"/>
      <c r="B19023"/>
      <c r="C19023"/>
      <c r="D19023"/>
      <c r="E19023"/>
      <c r="F19023"/>
      <c r="G19023"/>
      <c r="H19023" s="14"/>
      <c r="I19023" s="14"/>
      <c r="K19023"/>
      <c r="L19023"/>
      <c r="M19023"/>
      <c r="N19023"/>
      <c r="O19023"/>
      <c r="P19023"/>
      <c r="S19023"/>
      <c r="T19023" s="7"/>
    </row>
    <row r="19024" spans="1:20" x14ac:dyDescent="0.3">
      <c r="A19024" s="25"/>
      <c r="B19024"/>
      <c r="C19024"/>
      <c r="D19024"/>
      <c r="E19024"/>
      <c r="F19024"/>
      <c r="G19024"/>
      <c r="H19024"/>
      <c r="I19024"/>
      <c r="K19024"/>
      <c r="L19024"/>
      <c r="M19024"/>
      <c r="N19024"/>
      <c r="O19024"/>
      <c r="P19024"/>
      <c r="S19024"/>
    </row>
    <row r="19025" spans="1:20" x14ac:dyDescent="0.3">
      <c r="A19025" s="25"/>
      <c r="B19025"/>
      <c r="C19025"/>
      <c r="D19025"/>
      <c r="E19025"/>
      <c r="F19025"/>
      <c r="G19025"/>
      <c r="H19025"/>
      <c r="I19025"/>
      <c r="K19025"/>
      <c r="L19025"/>
      <c r="M19025"/>
      <c r="N19025"/>
      <c r="O19025"/>
      <c r="P19025"/>
      <c r="S19025"/>
    </row>
    <row r="19026" spans="1:20" x14ac:dyDescent="0.3">
      <c r="A19026" s="25"/>
      <c r="B19026"/>
      <c r="C19026"/>
      <c r="D19026"/>
      <c r="E19026"/>
      <c r="F19026"/>
      <c r="G19026"/>
      <c r="H19026"/>
      <c r="I19026"/>
      <c r="K19026"/>
      <c r="L19026"/>
      <c r="M19026"/>
      <c r="N19026"/>
      <c r="O19026"/>
      <c r="P19026"/>
      <c r="S19026"/>
    </row>
    <row r="19027" spans="1:20" x14ac:dyDescent="0.3">
      <c r="A19027" s="25"/>
      <c r="B19027"/>
      <c r="C19027"/>
      <c r="D19027"/>
      <c r="E19027"/>
      <c r="F19027"/>
      <c r="G19027"/>
      <c r="H19027"/>
      <c r="I19027"/>
      <c r="K19027"/>
      <c r="L19027"/>
      <c r="M19027"/>
      <c r="N19027"/>
      <c r="O19027"/>
      <c r="P19027"/>
      <c r="S19027"/>
    </row>
    <row r="19028" spans="1:20" x14ac:dyDescent="0.3">
      <c r="A19028" s="25"/>
      <c r="B19028"/>
      <c r="C19028"/>
      <c r="D19028"/>
      <c r="E19028"/>
      <c r="F19028"/>
      <c r="G19028"/>
      <c r="H19028" s="26"/>
      <c r="I19028" s="26"/>
      <c r="K19028"/>
      <c r="L19028"/>
      <c r="M19028"/>
      <c r="N19028"/>
      <c r="O19028"/>
      <c r="P19028"/>
      <c r="S19028"/>
    </row>
    <row r="19029" spans="1:20" x14ac:dyDescent="0.3">
      <c r="A19029" s="25"/>
      <c r="B19029"/>
      <c r="C19029"/>
      <c r="D19029"/>
      <c r="E19029"/>
      <c r="F19029"/>
      <c r="G19029"/>
      <c r="H19029" s="26"/>
      <c r="I19029" s="26"/>
      <c r="K19029"/>
      <c r="L19029"/>
      <c r="M19029"/>
      <c r="N19029"/>
      <c r="O19029"/>
      <c r="P19029"/>
      <c r="S19029"/>
      <c r="T19029" s="7"/>
    </row>
    <row r="19030" spans="1:20" x14ac:dyDescent="0.3">
      <c r="A19030" s="25"/>
      <c r="B19030"/>
      <c r="C19030"/>
      <c r="D19030"/>
      <c r="E19030"/>
      <c r="F19030"/>
      <c r="G19030"/>
      <c r="H19030" s="26"/>
      <c r="I19030" s="26"/>
      <c r="K19030"/>
      <c r="L19030"/>
      <c r="M19030"/>
      <c r="N19030"/>
      <c r="O19030"/>
      <c r="P19030"/>
      <c r="S19030"/>
    </row>
    <row r="19031" spans="1:20" x14ac:dyDescent="0.3">
      <c r="A19031" s="25"/>
      <c r="B19031"/>
      <c r="C19031"/>
      <c r="D19031"/>
      <c r="E19031"/>
      <c r="F19031"/>
      <c r="G19031"/>
      <c r="H19031" s="26"/>
      <c r="I19031" s="26"/>
      <c r="K19031"/>
      <c r="L19031"/>
      <c r="M19031"/>
      <c r="N19031"/>
      <c r="O19031"/>
      <c r="P19031"/>
      <c r="S19031"/>
    </row>
    <row r="19032" spans="1:20" x14ac:dyDescent="0.3">
      <c r="A19032" s="25"/>
      <c r="B19032"/>
      <c r="C19032"/>
      <c r="D19032"/>
      <c r="E19032"/>
      <c r="F19032"/>
      <c r="G19032"/>
      <c r="H19032" s="26"/>
      <c r="I19032" s="26"/>
      <c r="K19032"/>
      <c r="L19032"/>
      <c r="M19032"/>
      <c r="N19032"/>
      <c r="O19032"/>
      <c r="P19032"/>
      <c r="S19032"/>
    </row>
    <row r="19033" spans="1:20" x14ac:dyDescent="0.3">
      <c r="A19033" s="25"/>
      <c r="B19033"/>
      <c r="C19033"/>
      <c r="D19033"/>
      <c r="E19033"/>
      <c r="F19033"/>
      <c r="G19033"/>
      <c r="H19033" s="14"/>
      <c r="I19033" s="14"/>
      <c r="K19033"/>
      <c r="L19033"/>
      <c r="M19033"/>
      <c r="N19033"/>
      <c r="O19033"/>
      <c r="P19033"/>
      <c r="S19033"/>
    </row>
    <row r="19034" spans="1:20" x14ac:dyDescent="0.3">
      <c r="A19034" s="25"/>
      <c r="B19034"/>
      <c r="C19034"/>
      <c r="D19034"/>
      <c r="E19034"/>
      <c r="F19034"/>
      <c r="G19034"/>
      <c r="H19034" s="14"/>
      <c r="I19034" s="14"/>
      <c r="K19034"/>
      <c r="L19034"/>
      <c r="M19034"/>
      <c r="N19034"/>
      <c r="O19034"/>
      <c r="P19034"/>
      <c r="S19034"/>
    </row>
    <row r="19035" spans="1:20" x14ac:dyDescent="0.3">
      <c r="A19035" s="25"/>
      <c r="B19035"/>
      <c r="C19035"/>
      <c r="D19035"/>
      <c r="E19035"/>
      <c r="F19035"/>
      <c r="G19035"/>
      <c r="H19035"/>
      <c r="I19035"/>
      <c r="K19035"/>
      <c r="L19035"/>
      <c r="M19035"/>
      <c r="N19035"/>
      <c r="O19035"/>
      <c r="P19035"/>
      <c r="S19035"/>
    </row>
    <row r="19036" spans="1:20" x14ac:dyDescent="0.3">
      <c r="A19036" s="25"/>
      <c r="B19036"/>
      <c r="C19036"/>
      <c r="D19036"/>
      <c r="E19036"/>
      <c r="F19036"/>
      <c r="G19036"/>
      <c r="H19036" s="14"/>
      <c r="I19036" s="14"/>
      <c r="K19036"/>
      <c r="L19036"/>
      <c r="M19036"/>
      <c r="N19036"/>
      <c r="O19036"/>
      <c r="P19036"/>
      <c r="S19036"/>
      <c r="T19036" s="7"/>
    </row>
    <row r="19037" spans="1:20" x14ac:dyDescent="0.3">
      <c r="A19037" s="25"/>
      <c r="B19037"/>
      <c r="C19037"/>
      <c r="D19037"/>
      <c r="E19037"/>
      <c r="F19037"/>
      <c r="G19037"/>
      <c r="H19037"/>
      <c r="I19037"/>
      <c r="K19037"/>
      <c r="L19037"/>
      <c r="M19037"/>
      <c r="N19037"/>
      <c r="O19037"/>
      <c r="P19037"/>
      <c r="S19037"/>
    </row>
    <row r="19038" spans="1:20" x14ac:dyDescent="0.3">
      <c r="A19038" s="25"/>
      <c r="B19038"/>
      <c r="C19038"/>
      <c r="D19038"/>
      <c r="E19038"/>
      <c r="F19038"/>
      <c r="G19038"/>
      <c r="H19038" s="26"/>
      <c r="I19038" s="26"/>
      <c r="K19038"/>
      <c r="L19038"/>
      <c r="M19038"/>
      <c r="N19038"/>
      <c r="O19038"/>
      <c r="P19038"/>
      <c r="S19038"/>
    </row>
    <row r="19039" spans="1:20" x14ac:dyDescent="0.3">
      <c r="A19039" s="25"/>
      <c r="B19039"/>
      <c r="C19039"/>
      <c r="D19039"/>
      <c r="E19039"/>
      <c r="F19039"/>
      <c r="G19039"/>
      <c r="H19039" s="26"/>
      <c r="I19039" s="26"/>
      <c r="K19039"/>
      <c r="L19039"/>
      <c r="M19039"/>
      <c r="N19039"/>
      <c r="O19039"/>
      <c r="P19039"/>
      <c r="S19039"/>
    </row>
    <row r="19040" spans="1:20" x14ac:dyDescent="0.3">
      <c r="A19040" s="25"/>
      <c r="B19040"/>
      <c r="C19040"/>
      <c r="D19040"/>
      <c r="E19040"/>
      <c r="F19040"/>
      <c r="G19040"/>
      <c r="H19040" s="26"/>
      <c r="I19040" s="26"/>
      <c r="K19040"/>
      <c r="L19040"/>
      <c r="M19040"/>
      <c r="N19040"/>
      <c r="O19040"/>
      <c r="P19040"/>
      <c r="S19040"/>
    </row>
    <row r="19041" spans="1:19" x14ac:dyDescent="0.3">
      <c r="A19041" s="25"/>
      <c r="B19041"/>
      <c r="C19041"/>
      <c r="D19041"/>
      <c r="E19041"/>
      <c r="F19041"/>
      <c r="G19041"/>
      <c r="H19041" s="26"/>
      <c r="I19041" s="26"/>
      <c r="K19041"/>
      <c r="L19041"/>
      <c r="M19041"/>
      <c r="N19041"/>
      <c r="O19041"/>
      <c r="P19041"/>
      <c r="S19041"/>
    </row>
    <row r="19042" spans="1:19" x14ac:dyDescent="0.3">
      <c r="A19042" s="25"/>
      <c r="B19042"/>
      <c r="C19042"/>
      <c r="D19042"/>
      <c r="E19042"/>
      <c r="F19042"/>
      <c r="G19042"/>
      <c r="H19042" s="26"/>
      <c r="I19042" s="26"/>
      <c r="K19042"/>
      <c r="L19042"/>
      <c r="M19042"/>
      <c r="N19042"/>
      <c r="O19042"/>
      <c r="P19042"/>
      <c r="S19042"/>
    </row>
    <row r="19043" spans="1:19" x14ac:dyDescent="0.3">
      <c r="A19043" s="25"/>
      <c r="B19043"/>
      <c r="C19043"/>
      <c r="D19043"/>
      <c r="E19043"/>
      <c r="F19043"/>
      <c r="G19043"/>
      <c r="H19043" s="26"/>
      <c r="I19043" s="26"/>
      <c r="K19043"/>
      <c r="L19043"/>
      <c r="M19043"/>
      <c r="N19043"/>
      <c r="O19043"/>
      <c r="P19043"/>
      <c r="S19043"/>
    </row>
    <row r="19044" spans="1:19" x14ac:dyDescent="0.3">
      <c r="A19044" s="25"/>
      <c r="B19044"/>
      <c r="C19044"/>
      <c r="D19044"/>
      <c r="E19044"/>
      <c r="F19044"/>
      <c r="G19044"/>
      <c r="H19044" s="26"/>
      <c r="I19044" s="26"/>
      <c r="K19044"/>
      <c r="L19044"/>
      <c r="M19044"/>
      <c r="N19044"/>
      <c r="O19044"/>
      <c r="P19044"/>
      <c r="S19044"/>
    </row>
    <row r="19045" spans="1:19" x14ac:dyDescent="0.3">
      <c r="A19045" s="25"/>
      <c r="B19045"/>
      <c r="C19045"/>
      <c r="D19045"/>
      <c r="E19045"/>
      <c r="F19045"/>
      <c r="G19045"/>
      <c r="H19045" s="26"/>
      <c r="I19045" s="26"/>
      <c r="K19045"/>
      <c r="L19045"/>
      <c r="M19045"/>
      <c r="N19045"/>
      <c r="O19045"/>
      <c r="P19045"/>
      <c r="S19045"/>
    </row>
    <row r="19046" spans="1:19" x14ac:dyDescent="0.3">
      <c r="A19046" s="25"/>
      <c r="B19046"/>
      <c r="C19046"/>
      <c r="D19046"/>
      <c r="E19046"/>
      <c r="F19046"/>
      <c r="G19046"/>
      <c r="H19046" s="26"/>
      <c r="I19046" s="26"/>
      <c r="K19046"/>
      <c r="L19046"/>
      <c r="M19046"/>
      <c r="N19046"/>
      <c r="O19046"/>
      <c r="P19046"/>
      <c r="S19046"/>
    </row>
    <row r="19047" spans="1:19" x14ac:dyDescent="0.3">
      <c r="A19047" s="25"/>
      <c r="B19047"/>
      <c r="C19047"/>
      <c r="D19047"/>
      <c r="E19047"/>
      <c r="F19047"/>
      <c r="G19047"/>
      <c r="H19047" s="26"/>
      <c r="I19047" s="26"/>
      <c r="K19047"/>
      <c r="L19047"/>
      <c r="M19047"/>
      <c r="N19047"/>
      <c r="O19047"/>
      <c r="P19047"/>
      <c r="S19047"/>
    </row>
    <row r="19048" spans="1:19" x14ac:dyDescent="0.3">
      <c r="A19048" s="25"/>
      <c r="B19048"/>
      <c r="C19048"/>
      <c r="D19048"/>
      <c r="E19048"/>
      <c r="F19048"/>
      <c r="G19048"/>
      <c r="H19048" s="26"/>
      <c r="I19048" s="26"/>
      <c r="K19048"/>
      <c r="L19048"/>
      <c r="M19048"/>
      <c r="N19048"/>
      <c r="O19048"/>
      <c r="P19048"/>
      <c r="S19048"/>
    </row>
    <row r="19049" spans="1:19" x14ac:dyDescent="0.3">
      <c r="A19049" s="25"/>
      <c r="B19049"/>
      <c r="C19049"/>
      <c r="D19049"/>
      <c r="E19049"/>
      <c r="F19049"/>
      <c r="G19049"/>
      <c r="H19049" s="26"/>
      <c r="I19049" s="26"/>
      <c r="K19049"/>
      <c r="L19049"/>
      <c r="M19049"/>
      <c r="N19049"/>
      <c r="O19049"/>
      <c r="P19049"/>
      <c r="S19049"/>
    </row>
    <row r="19050" spans="1:19" x14ac:dyDescent="0.3">
      <c r="A19050" s="25"/>
      <c r="B19050"/>
      <c r="C19050"/>
      <c r="D19050"/>
      <c r="E19050"/>
      <c r="F19050"/>
      <c r="G19050"/>
      <c r="H19050" s="26"/>
      <c r="I19050" s="26"/>
      <c r="K19050"/>
      <c r="L19050"/>
      <c r="M19050"/>
      <c r="N19050"/>
      <c r="O19050"/>
      <c r="P19050"/>
      <c r="S19050"/>
    </row>
    <row r="19051" spans="1:19" x14ac:dyDescent="0.3">
      <c r="A19051" s="25"/>
      <c r="B19051"/>
      <c r="C19051"/>
      <c r="D19051"/>
      <c r="E19051"/>
      <c r="F19051"/>
      <c r="G19051"/>
      <c r="H19051" s="26"/>
      <c r="I19051" s="26"/>
      <c r="K19051"/>
      <c r="L19051"/>
      <c r="M19051"/>
      <c r="N19051"/>
      <c r="O19051"/>
      <c r="P19051"/>
      <c r="S19051"/>
    </row>
    <row r="19052" spans="1:19" x14ac:dyDescent="0.3">
      <c r="A19052" s="25"/>
      <c r="B19052"/>
      <c r="C19052"/>
      <c r="D19052"/>
      <c r="E19052"/>
      <c r="F19052"/>
      <c r="G19052"/>
      <c r="H19052" s="26"/>
      <c r="I19052" s="26"/>
      <c r="K19052"/>
      <c r="L19052"/>
      <c r="M19052"/>
      <c r="N19052"/>
      <c r="O19052"/>
      <c r="P19052"/>
      <c r="S19052"/>
    </row>
    <row r="19053" spans="1:19" x14ac:dyDescent="0.3">
      <c r="A19053" s="25"/>
      <c r="B19053"/>
      <c r="C19053"/>
      <c r="D19053"/>
      <c r="E19053"/>
      <c r="F19053"/>
      <c r="G19053"/>
      <c r="H19053"/>
      <c r="I19053"/>
      <c r="K19053"/>
      <c r="L19053"/>
      <c r="M19053"/>
      <c r="N19053"/>
      <c r="O19053"/>
      <c r="P19053"/>
      <c r="S19053"/>
    </row>
    <row r="19054" spans="1:19" x14ac:dyDescent="0.3">
      <c r="A19054" s="25"/>
      <c r="B19054"/>
      <c r="C19054"/>
      <c r="D19054"/>
      <c r="E19054"/>
      <c r="F19054"/>
      <c r="G19054"/>
      <c r="H19054"/>
      <c r="I19054"/>
      <c r="K19054"/>
      <c r="L19054"/>
      <c r="M19054"/>
      <c r="N19054"/>
      <c r="O19054"/>
      <c r="P19054"/>
      <c r="S19054"/>
    </row>
    <row r="19055" spans="1:19" x14ac:dyDescent="0.3">
      <c r="A19055" s="25"/>
      <c r="B19055"/>
      <c r="C19055"/>
      <c r="D19055"/>
      <c r="E19055"/>
      <c r="F19055"/>
      <c r="G19055"/>
      <c r="H19055" s="14"/>
      <c r="I19055" s="14"/>
      <c r="K19055"/>
      <c r="L19055"/>
      <c r="M19055"/>
      <c r="N19055"/>
      <c r="O19055"/>
      <c r="P19055"/>
      <c r="S19055"/>
    </row>
    <row r="19056" spans="1:19" x14ac:dyDescent="0.3">
      <c r="A19056" s="25"/>
      <c r="B19056"/>
      <c r="C19056"/>
      <c r="D19056"/>
      <c r="E19056"/>
      <c r="F19056"/>
      <c r="G19056"/>
      <c r="H19056" s="14"/>
      <c r="I19056" s="14"/>
      <c r="K19056"/>
      <c r="L19056"/>
      <c r="M19056"/>
      <c r="N19056"/>
      <c r="O19056"/>
      <c r="P19056"/>
      <c r="S19056"/>
    </row>
    <row r="19057" spans="1:20" x14ac:dyDescent="0.3">
      <c r="A19057" s="25"/>
      <c r="B19057"/>
      <c r="C19057"/>
      <c r="D19057"/>
      <c r="E19057"/>
      <c r="F19057"/>
      <c r="G19057"/>
      <c r="H19057" s="14"/>
      <c r="I19057" s="14"/>
      <c r="K19057"/>
      <c r="L19057"/>
      <c r="M19057"/>
      <c r="N19057"/>
      <c r="O19057"/>
      <c r="P19057"/>
      <c r="S19057"/>
    </row>
    <row r="19058" spans="1:20" x14ac:dyDescent="0.3">
      <c r="A19058" s="25"/>
      <c r="B19058"/>
      <c r="C19058"/>
      <c r="D19058"/>
      <c r="E19058"/>
      <c r="F19058"/>
      <c r="G19058"/>
      <c r="H19058" s="26"/>
      <c r="I19058" s="26"/>
      <c r="K19058"/>
      <c r="L19058"/>
      <c r="M19058"/>
      <c r="N19058"/>
      <c r="O19058"/>
      <c r="P19058"/>
      <c r="S19058"/>
    </row>
    <row r="19059" spans="1:20" x14ac:dyDescent="0.3">
      <c r="A19059" s="25"/>
      <c r="B19059"/>
      <c r="C19059"/>
      <c r="D19059"/>
      <c r="E19059"/>
      <c r="F19059"/>
      <c r="G19059"/>
      <c r="H19059" s="26"/>
      <c r="I19059" s="26"/>
      <c r="K19059"/>
      <c r="L19059"/>
      <c r="M19059"/>
      <c r="N19059"/>
      <c r="O19059"/>
      <c r="P19059"/>
      <c r="S19059"/>
    </row>
    <row r="19060" spans="1:20" x14ac:dyDescent="0.3">
      <c r="A19060" s="25"/>
      <c r="B19060"/>
      <c r="C19060"/>
      <c r="D19060"/>
      <c r="E19060"/>
      <c r="F19060"/>
      <c r="G19060"/>
      <c r="H19060" s="26"/>
      <c r="I19060" s="26"/>
      <c r="K19060"/>
      <c r="L19060"/>
      <c r="M19060"/>
      <c r="N19060"/>
      <c r="O19060"/>
      <c r="P19060"/>
      <c r="S19060"/>
    </row>
    <row r="19061" spans="1:20" x14ac:dyDescent="0.3">
      <c r="A19061" s="25"/>
      <c r="B19061"/>
      <c r="C19061"/>
      <c r="D19061"/>
      <c r="E19061"/>
      <c r="F19061"/>
      <c r="G19061"/>
      <c r="H19061" s="26"/>
      <c r="I19061" s="26"/>
      <c r="K19061"/>
      <c r="L19061"/>
      <c r="M19061"/>
      <c r="N19061"/>
      <c r="O19061"/>
      <c r="P19061"/>
      <c r="S19061"/>
    </row>
    <row r="19062" spans="1:20" x14ac:dyDescent="0.3">
      <c r="A19062" s="25"/>
      <c r="B19062"/>
      <c r="C19062"/>
      <c r="D19062"/>
      <c r="E19062"/>
      <c r="F19062"/>
      <c r="G19062"/>
      <c r="H19062" s="26"/>
      <c r="I19062" s="26"/>
      <c r="K19062"/>
      <c r="L19062"/>
      <c r="M19062"/>
      <c r="N19062"/>
      <c r="O19062"/>
      <c r="P19062"/>
      <c r="S19062"/>
    </row>
    <row r="19063" spans="1:20" x14ac:dyDescent="0.3">
      <c r="A19063" s="25"/>
      <c r="B19063"/>
      <c r="C19063"/>
      <c r="D19063"/>
      <c r="E19063"/>
      <c r="F19063"/>
      <c r="G19063"/>
      <c r="H19063" s="14"/>
      <c r="I19063" s="14"/>
      <c r="K19063"/>
      <c r="L19063"/>
      <c r="M19063"/>
      <c r="N19063"/>
      <c r="O19063"/>
      <c r="P19063"/>
      <c r="S19063"/>
    </row>
    <row r="19064" spans="1:20" x14ac:dyDescent="0.3">
      <c r="A19064" s="25"/>
      <c r="B19064"/>
      <c r="C19064"/>
      <c r="D19064"/>
      <c r="E19064"/>
      <c r="F19064"/>
      <c r="G19064"/>
      <c r="H19064" s="14"/>
      <c r="I19064" s="14"/>
      <c r="K19064"/>
      <c r="L19064"/>
      <c r="M19064"/>
      <c r="N19064"/>
      <c r="O19064"/>
      <c r="P19064"/>
      <c r="S19064"/>
    </row>
    <row r="19065" spans="1:20" x14ac:dyDescent="0.3">
      <c r="A19065" s="25"/>
      <c r="B19065"/>
      <c r="C19065"/>
      <c r="D19065"/>
      <c r="E19065"/>
      <c r="F19065"/>
      <c r="G19065"/>
      <c r="H19065" s="14"/>
      <c r="I19065" s="14"/>
      <c r="K19065"/>
      <c r="L19065"/>
      <c r="M19065"/>
      <c r="N19065"/>
      <c r="O19065"/>
      <c r="P19065"/>
      <c r="S19065"/>
      <c r="T19065" s="7"/>
    </row>
    <row r="19066" spans="1:20" x14ac:dyDescent="0.3">
      <c r="A19066" s="25"/>
      <c r="B19066"/>
      <c r="C19066"/>
      <c r="D19066"/>
      <c r="E19066"/>
      <c r="F19066"/>
      <c r="G19066"/>
      <c r="H19066" s="14"/>
      <c r="I19066" s="14"/>
      <c r="K19066"/>
      <c r="L19066"/>
      <c r="M19066"/>
      <c r="N19066"/>
      <c r="O19066"/>
      <c r="P19066"/>
      <c r="S19066"/>
    </row>
    <row r="19067" spans="1:20" x14ac:dyDescent="0.3">
      <c r="A19067" s="25"/>
      <c r="B19067"/>
      <c r="C19067"/>
      <c r="D19067"/>
      <c r="E19067"/>
      <c r="F19067"/>
      <c r="G19067"/>
      <c r="H19067"/>
      <c r="I19067"/>
      <c r="K19067"/>
      <c r="L19067"/>
      <c r="M19067"/>
      <c r="N19067"/>
      <c r="O19067"/>
      <c r="P19067"/>
      <c r="S19067"/>
    </row>
    <row r="19068" spans="1:20" x14ac:dyDescent="0.3">
      <c r="A19068" s="25"/>
      <c r="B19068"/>
      <c r="C19068"/>
      <c r="D19068"/>
      <c r="E19068"/>
      <c r="F19068"/>
      <c r="G19068"/>
      <c r="H19068" s="26"/>
      <c r="I19068" s="26"/>
      <c r="K19068"/>
      <c r="L19068"/>
      <c r="M19068"/>
      <c r="N19068"/>
      <c r="O19068"/>
      <c r="P19068"/>
      <c r="S19068"/>
    </row>
    <row r="19069" spans="1:20" x14ac:dyDescent="0.3">
      <c r="A19069" s="25"/>
      <c r="B19069"/>
      <c r="C19069"/>
      <c r="D19069"/>
      <c r="E19069"/>
      <c r="F19069"/>
      <c r="G19069"/>
      <c r="H19069" s="26"/>
      <c r="I19069" s="26"/>
      <c r="K19069"/>
      <c r="L19069"/>
      <c r="M19069"/>
      <c r="N19069"/>
      <c r="O19069"/>
      <c r="P19069"/>
      <c r="S19069"/>
      <c r="T19069" s="7"/>
    </row>
    <row r="19070" spans="1:20" x14ac:dyDescent="0.3">
      <c r="A19070" s="25"/>
      <c r="B19070"/>
      <c r="C19070"/>
      <c r="D19070"/>
      <c r="E19070"/>
      <c r="F19070"/>
      <c r="G19070"/>
      <c r="H19070" s="26"/>
      <c r="I19070" s="26"/>
      <c r="K19070"/>
      <c r="L19070"/>
      <c r="M19070"/>
      <c r="N19070"/>
      <c r="O19070"/>
      <c r="P19070"/>
      <c r="S19070"/>
      <c r="T19070" s="7"/>
    </row>
    <row r="19071" spans="1:20" x14ac:dyDescent="0.3">
      <c r="A19071" s="25"/>
      <c r="B19071"/>
      <c r="C19071"/>
      <c r="D19071"/>
      <c r="E19071"/>
      <c r="F19071"/>
      <c r="G19071"/>
      <c r="H19071" s="26"/>
      <c r="I19071" s="26"/>
      <c r="K19071"/>
      <c r="L19071"/>
      <c r="M19071"/>
      <c r="N19071"/>
      <c r="O19071"/>
      <c r="P19071"/>
      <c r="S19071"/>
    </row>
    <row r="19072" spans="1:20" x14ac:dyDescent="0.3">
      <c r="A19072" s="25"/>
      <c r="B19072"/>
      <c r="C19072"/>
      <c r="D19072"/>
      <c r="E19072"/>
      <c r="F19072"/>
      <c r="G19072"/>
      <c r="H19072" s="26"/>
      <c r="I19072" s="26"/>
      <c r="K19072"/>
      <c r="L19072"/>
      <c r="M19072"/>
      <c r="N19072"/>
      <c r="O19072"/>
      <c r="P19072"/>
      <c r="S19072"/>
      <c r="T19072" s="7"/>
    </row>
    <row r="19073" spans="1:20" x14ac:dyDescent="0.3">
      <c r="A19073" s="25"/>
      <c r="B19073"/>
      <c r="C19073"/>
      <c r="D19073"/>
      <c r="E19073"/>
      <c r="F19073"/>
      <c r="G19073"/>
      <c r="H19073" s="14"/>
      <c r="I19073" s="14"/>
      <c r="K19073"/>
      <c r="L19073"/>
      <c r="M19073"/>
      <c r="N19073"/>
      <c r="O19073"/>
      <c r="P19073"/>
      <c r="S19073"/>
    </row>
    <row r="19074" spans="1:20" x14ac:dyDescent="0.3">
      <c r="A19074" s="25"/>
      <c r="B19074"/>
      <c r="C19074"/>
      <c r="D19074"/>
      <c r="E19074"/>
      <c r="F19074"/>
      <c r="G19074"/>
      <c r="H19074" s="14"/>
      <c r="I19074" s="14"/>
      <c r="K19074"/>
      <c r="L19074"/>
      <c r="M19074"/>
      <c r="N19074"/>
      <c r="O19074"/>
      <c r="P19074"/>
      <c r="S19074"/>
      <c r="T19074" s="7"/>
    </row>
    <row r="19075" spans="1:20" x14ac:dyDescent="0.3">
      <c r="A19075" s="25"/>
      <c r="B19075"/>
      <c r="C19075"/>
      <c r="D19075"/>
      <c r="E19075"/>
      <c r="F19075"/>
      <c r="G19075"/>
      <c r="H19075" s="14"/>
      <c r="I19075" s="14"/>
      <c r="K19075"/>
      <c r="L19075"/>
      <c r="M19075"/>
      <c r="N19075"/>
      <c r="O19075"/>
      <c r="P19075"/>
      <c r="S19075"/>
    </row>
    <row r="19076" spans="1:20" x14ac:dyDescent="0.3">
      <c r="A19076" s="25"/>
      <c r="B19076"/>
      <c r="C19076"/>
      <c r="D19076"/>
      <c r="E19076"/>
      <c r="F19076"/>
      <c r="G19076"/>
      <c r="H19076" s="14"/>
      <c r="I19076" s="14"/>
      <c r="K19076"/>
      <c r="L19076"/>
      <c r="M19076"/>
      <c r="N19076"/>
      <c r="O19076"/>
      <c r="P19076"/>
      <c r="S19076"/>
    </row>
    <row r="19077" spans="1:20" x14ac:dyDescent="0.3">
      <c r="A19077" s="25"/>
      <c r="B19077"/>
      <c r="C19077"/>
      <c r="D19077"/>
      <c r="E19077"/>
      <c r="F19077"/>
      <c r="G19077"/>
      <c r="H19077" s="14"/>
      <c r="I19077" s="14"/>
      <c r="K19077"/>
      <c r="L19077"/>
      <c r="M19077"/>
      <c r="N19077"/>
      <c r="O19077"/>
      <c r="P19077"/>
      <c r="S19077"/>
    </row>
    <row r="19078" spans="1:20" x14ac:dyDescent="0.3">
      <c r="A19078" s="25"/>
      <c r="B19078"/>
      <c r="C19078"/>
      <c r="D19078"/>
      <c r="E19078"/>
      <c r="F19078"/>
      <c r="G19078"/>
      <c r="H19078" s="14"/>
      <c r="I19078" s="14"/>
      <c r="K19078"/>
      <c r="L19078"/>
      <c r="M19078"/>
      <c r="N19078"/>
      <c r="O19078"/>
      <c r="P19078"/>
      <c r="S19078"/>
    </row>
    <row r="19079" spans="1:20" x14ac:dyDescent="0.3">
      <c r="A19079" s="25"/>
      <c r="B19079"/>
      <c r="C19079"/>
      <c r="D19079"/>
      <c r="E19079"/>
      <c r="F19079"/>
      <c r="G19079"/>
      <c r="H19079"/>
      <c r="I19079"/>
      <c r="K19079"/>
      <c r="L19079"/>
      <c r="M19079"/>
      <c r="N19079"/>
      <c r="O19079"/>
      <c r="P19079"/>
      <c r="S19079"/>
    </row>
    <row r="19080" spans="1:20" x14ac:dyDescent="0.3">
      <c r="A19080" s="25"/>
      <c r="B19080"/>
      <c r="C19080"/>
      <c r="D19080"/>
      <c r="E19080"/>
      <c r="F19080"/>
      <c r="G19080"/>
      <c r="H19080"/>
      <c r="I19080"/>
      <c r="K19080"/>
      <c r="L19080"/>
      <c r="M19080"/>
      <c r="N19080"/>
      <c r="O19080"/>
      <c r="P19080"/>
      <c r="S19080"/>
    </row>
    <row r="19081" spans="1:20" x14ac:dyDescent="0.3">
      <c r="A19081" s="25"/>
      <c r="B19081"/>
      <c r="C19081"/>
      <c r="D19081"/>
      <c r="E19081"/>
      <c r="F19081"/>
      <c r="G19081"/>
      <c r="H19081"/>
      <c r="I19081"/>
      <c r="K19081"/>
      <c r="L19081"/>
      <c r="M19081"/>
      <c r="N19081"/>
      <c r="O19081"/>
      <c r="P19081"/>
      <c r="S19081"/>
      <c r="T19081" s="7"/>
    </row>
    <row r="19082" spans="1:20" x14ac:dyDescent="0.3">
      <c r="A19082" s="25"/>
      <c r="B19082"/>
      <c r="C19082"/>
      <c r="D19082"/>
      <c r="E19082"/>
      <c r="F19082"/>
      <c r="G19082"/>
      <c r="H19082" s="14"/>
      <c r="I19082" s="14"/>
      <c r="K19082"/>
      <c r="L19082"/>
      <c r="M19082"/>
      <c r="N19082"/>
      <c r="O19082"/>
      <c r="P19082"/>
      <c r="S19082"/>
      <c r="T19082" s="7"/>
    </row>
    <row r="19083" spans="1:20" x14ac:dyDescent="0.3">
      <c r="A19083" s="25"/>
      <c r="B19083"/>
      <c r="C19083"/>
      <c r="D19083"/>
      <c r="E19083"/>
      <c r="F19083"/>
      <c r="G19083"/>
      <c r="H19083" s="14"/>
      <c r="I19083" s="14"/>
      <c r="K19083"/>
      <c r="L19083"/>
      <c r="M19083"/>
      <c r="N19083"/>
      <c r="O19083"/>
      <c r="P19083"/>
      <c r="S19083"/>
      <c r="T19083" s="7"/>
    </row>
    <row r="19084" spans="1:20" x14ac:dyDescent="0.3">
      <c r="A19084" s="25"/>
      <c r="B19084"/>
      <c r="C19084"/>
      <c r="D19084"/>
      <c r="E19084"/>
      <c r="F19084"/>
      <c r="G19084"/>
      <c r="H19084" s="14"/>
      <c r="I19084" s="14"/>
      <c r="K19084"/>
      <c r="L19084"/>
      <c r="M19084"/>
      <c r="N19084"/>
      <c r="O19084"/>
      <c r="P19084"/>
      <c r="S19084"/>
      <c r="T19084" s="7"/>
    </row>
    <row r="19085" spans="1:20" x14ac:dyDescent="0.3">
      <c r="A19085" s="25"/>
      <c r="B19085"/>
      <c r="C19085"/>
      <c r="D19085"/>
      <c r="E19085"/>
      <c r="F19085"/>
      <c r="G19085"/>
      <c r="H19085"/>
      <c r="I19085"/>
      <c r="K19085"/>
      <c r="L19085"/>
      <c r="M19085"/>
      <c r="N19085"/>
      <c r="O19085"/>
      <c r="P19085"/>
      <c r="S19085"/>
    </row>
    <row r="19086" spans="1:20" x14ac:dyDescent="0.3">
      <c r="A19086" s="25"/>
      <c r="B19086"/>
      <c r="C19086"/>
      <c r="D19086"/>
      <c r="E19086"/>
      <c r="F19086"/>
      <c r="G19086"/>
      <c r="H19086"/>
      <c r="I19086"/>
      <c r="K19086"/>
      <c r="L19086"/>
      <c r="M19086"/>
      <c r="N19086"/>
      <c r="O19086"/>
      <c r="P19086"/>
      <c r="S19086"/>
    </row>
    <row r="19087" spans="1:20" x14ac:dyDescent="0.3">
      <c r="A19087" s="25"/>
      <c r="B19087"/>
      <c r="C19087"/>
      <c r="D19087"/>
      <c r="E19087"/>
      <c r="F19087"/>
      <c r="G19087"/>
      <c r="H19087" s="14"/>
      <c r="I19087" s="14"/>
      <c r="K19087"/>
      <c r="L19087"/>
      <c r="M19087"/>
      <c r="N19087"/>
      <c r="O19087"/>
      <c r="P19087"/>
      <c r="S19087"/>
    </row>
    <row r="19088" spans="1:20" x14ac:dyDescent="0.3">
      <c r="A19088" s="25"/>
      <c r="B19088"/>
      <c r="C19088"/>
      <c r="D19088"/>
      <c r="E19088"/>
      <c r="F19088"/>
      <c r="G19088"/>
      <c r="H19088" s="14"/>
      <c r="I19088" s="26"/>
      <c r="K19088"/>
      <c r="L19088"/>
      <c r="M19088"/>
      <c r="N19088"/>
      <c r="O19088"/>
      <c r="P19088"/>
      <c r="S19088"/>
    </row>
    <row r="19089" spans="1:20" x14ac:dyDescent="0.3">
      <c r="A19089" s="25"/>
      <c r="B19089"/>
      <c r="C19089"/>
      <c r="D19089"/>
      <c r="E19089"/>
      <c r="F19089"/>
      <c r="G19089"/>
      <c r="H19089" s="14"/>
      <c r="I19089" s="26"/>
      <c r="K19089"/>
      <c r="L19089"/>
      <c r="M19089"/>
      <c r="N19089"/>
      <c r="O19089"/>
      <c r="P19089"/>
      <c r="S19089"/>
    </row>
    <row r="19090" spans="1:20" x14ac:dyDescent="0.3">
      <c r="A19090" s="25"/>
      <c r="B19090"/>
      <c r="C19090"/>
      <c r="D19090"/>
      <c r="E19090"/>
      <c r="F19090"/>
      <c r="G19090"/>
      <c r="H19090" s="14"/>
      <c r="I19090" s="26"/>
      <c r="K19090"/>
      <c r="L19090"/>
      <c r="M19090"/>
      <c r="N19090"/>
      <c r="O19090"/>
      <c r="P19090"/>
      <c r="S19090"/>
    </row>
    <row r="19091" spans="1:20" x14ac:dyDescent="0.3">
      <c r="A19091" s="25"/>
      <c r="B19091"/>
      <c r="C19091"/>
      <c r="D19091"/>
      <c r="E19091"/>
      <c r="F19091"/>
      <c r="G19091"/>
      <c r="H19091"/>
      <c r="I19091" s="26"/>
      <c r="K19091"/>
      <c r="L19091"/>
      <c r="M19091"/>
      <c r="N19091"/>
      <c r="O19091"/>
      <c r="P19091"/>
      <c r="S19091"/>
    </row>
    <row r="19092" spans="1:20" x14ac:dyDescent="0.3">
      <c r="A19092" s="25"/>
      <c r="B19092"/>
      <c r="C19092"/>
      <c r="D19092"/>
      <c r="E19092"/>
      <c r="F19092"/>
      <c r="G19092"/>
      <c r="H19092"/>
      <c r="I19092" s="26"/>
      <c r="K19092"/>
      <c r="L19092"/>
      <c r="M19092"/>
      <c r="N19092"/>
      <c r="O19092"/>
      <c r="P19092"/>
      <c r="S19092"/>
    </row>
    <row r="19093" spans="1:20" x14ac:dyDescent="0.3">
      <c r="A19093" s="25"/>
      <c r="B19093"/>
      <c r="C19093"/>
      <c r="D19093"/>
      <c r="E19093"/>
      <c r="F19093"/>
      <c r="G19093"/>
      <c r="H19093" s="26"/>
      <c r="I19093" s="26"/>
      <c r="K19093"/>
      <c r="L19093"/>
      <c r="M19093"/>
      <c r="N19093"/>
      <c r="O19093"/>
      <c r="P19093"/>
      <c r="S19093"/>
    </row>
    <row r="19094" spans="1:20" x14ac:dyDescent="0.3">
      <c r="A19094" s="25"/>
      <c r="B19094"/>
      <c r="C19094"/>
      <c r="D19094"/>
      <c r="E19094"/>
      <c r="F19094"/>
      <c r="G19094"/>
      <c r="H19094" s="26"/>
      <c r="I19094" s="26"/>
      <c r="K19094"/>
      <c r="L19094"/>
      <c r="M19094"/>
      <c r="N19094"/>
      <c r="O19094"/>
      <c r="P19094"/>
      <c r="S19094"/>
    </row>
    <row r="19095" spans="1:20" x14ac:dyDescent="0.3">
      <c r="A19095" s="25"/>
      <c r="B19095"/>
      <c r="C19095"/>
      <c r="D19095"/>
      <c r="E19095"/>
      <c r="F19095"/>
      <c r="G19095"/>
      <c r="H19095" s="26"/>
      <c r="I19095" s="26"/>
      <c r="K19095"/>
      <c r="L19095"/>
      <c r="M19095"/>
      <c r="N19095"/>
      <c r="O19095"/>
      <c r="P19095"/>
      <c r="S19095"/>
    </row>
    <row r="19096" spans="1:20" x14ac:dyDescent="0.3">
      <c r="A19096" s="25"/>
      <c r="B19096"/>
      <c r="C19096"/>
      <c r="D19096"/>
      <c r="E19096"/>
      <c r="F19096"/>
      <c r="G19096"/>
      <c r="H19096" s="26"/>
      <c r="I19096" s="26"/>
      <c r="K19096"/>
      <c r="L19096"/>
      <c r="M19096"/>
      <c r="N19096"/>
      <c r="O19096"/>
      <c r="P19096"/>
      <c r="S19096"/>
    </row>
    <row r="19097" spans="1:20" x14ac:dyDescent="0.3">
      <c r="A19097" s="25"/>
      <c r="B19097"/>
      <c r="C19097"/>
      <c r="D19097"/>
      <c r="E19097"/>
      <c r="F19097"/>
      <c r="G19097"/>
      <c r="H19097" s="26"/>
      <c r="I19097" s="26"/>
      <c r="K19097"/>
      <c r="L19097"/>
      <c r="M19097"/>
      <c r="N19097"/>
      <c r="O19097"/>
      <c r="P19097"/>
      <c r="S19097"/>
      <c r="T19097" s="7"/>
    </row>
    <row r="19098" spans="1:20" x14ac:dyDescent="0.3">
      <c r="A19098" s="25"/>
      <c r="B19098"/>
      <c r="C19098"/>
      <c r="D19098"/>
      <c r="E19098"/>
      <c r="F19098"/>
      <c r="G19098"/>
      <c r="H19098" s="14"/>
      <c r="I19098" s="14"/>
      <c r="K19098"/>
      <c r="L19098"/>
      <c r="M19098"/>
      <c r="N19098"/>
      <c r="O19098"/>
      <c r="P19098"/>
      <c r="S19098"/>
    </row>
    <row r="19099" spans="1:20" x14ac:dyDescent="0.3">
      <c r="A19099" s="25"/>
      <c r="B19099"/>
      <c r="C19099"/>
      <c r="D19099"/>
      <c r="E19099"/>
      <c r="F19099"/>
      <c r="G19099"/>
      <c r="H19099"/>
      <c r="I19099"/>
      <c r="K19099"/>
      <c r="L19099"/>
      <c r="M19099"/>
      <c r="N19099"/>
      <c r="O19099"/>
      <c r="P19099"/>
      <c r="S19099"/>
    </row>
    <row r="19100" spans="1:20" x14ac:dyDescent="0.3">
      <c r="A19100" s="25"/>
      <c r="B19100"/>
      <c r="C19100"/>
      <c r="D19100"/>
      <c r="E19100"/>
      <c r="F19100"/>
      <c r="G19100"/>
      <c r="H19100" s="14"/>
      <c r="I19100"/>
      <c r="K19100"/>
      <c r="L19100"/>
      <c r="M19100"/>
      <c r="N19100"/>
      <c r="O19100"/>
      <c r="P19100"/>
      <c r="S19100"/>
    </row>
    <row r="19101" spans="1:20" x14ac:dyDescent="0.3">
      <c r="A19101" s="25"/>
      <c r="B19101"/>
      <c r="C19101"/>
      <c r="D19101"/>
      <c r="E19101"/>
      <c r="F19101"/>
      <c r="G19101"/>
      <c r="H19101"/>
      <c r="I19101"/>
      <c r="K19101"/>
      <c r="L19101"/>
      <c r="M19101"/>
      <c r="N19101"/>
      <c r="O19101"/>
      <c r="P19101"/>
      <c r="S19101"/>
    </row>
    <row r="19102" spans="1:20" x14ac:dyDescent="0.3">
      <c r="A19102" s="25"/>
      <c r="B19102"/>
      <c r="C19102"/>
      <c r="D19102"/>
      <c r="E19102"/>
      <c r="F19102"/>
      <c r="G19102"/>
      <c r="H19102" s="26"/>
      <c r="I19102" s="26"/>
      <c r="K19102"/>
      <c r="L19102"/>
      <c r="M19102"/>
      <c r="N19102"/>
      <c r="O19102"/>
      <c r="P19102"/>
      <c r="S19102"/>
    </row>
    <row r="19103" spans="1:20" x14ac:dyDescent="0.3">
      <c r="A19103" s="25"/>
      <c r="B19103"/>
      <c r="C19103"/>
      <c r="D19103"/>
      <c r="E19103"/>
      <c r="F19103"/>
      <c r="G19103"/>
      <c r="H19103" s="26"/>
      <c r="I19103" s="26"/>
      <c r="K19103"/>
      <c r="L19103"/>
      <c r="M19103"/>
      <c r="N19103"/>
      <c r="O19103"/>
      <c r="P19103"/>
      <c r="S19103"/>
    </row>
    <row r="19104" spans="1:20" x14ac:dyDescent="0.3">
      <c r="A19104" s="25"/>
      <c r="B19104"/>
      <c r="C19104"/>
      <c r="D19104"/>
      <c r="E19104"/>
      <c r="F19104"/>
      <c r="G19104"/>
      <c r="H19104" s="26"/>
      <c r="I19104" s="26"/>
      <c r="K19104"/>
      <c r="L19104"/>
      <c r="M19104"/>
      <c r="N19104"/>
      <c r="O19104"/>
      <c r="P19104"/>
      <c r="S19104"/>
    </row>
    <row r="19105" spans="1:20" x14ac:dyDescent="0.3">
      <c r="A19105" s="25"/>
      <c r="B19105"/>
      <c r="C19105"/>
      <c r="D19105"/>
      <c r="E19105"/>
      <c r="F19105"/>
      <c r="G19105"/>
      <c r="H19105" s="26"/>
      <c r="I19105" s="26"/>
      <c r="K19105"/>
      <c r="L19105"/>
      <c r="M19105"/>
      <c r="N19105"/>
      <c r="O19105"/>
      <c r="P19105"/>
      <c r="S19105"/>
    </row>
    <row r="19106" spans="1:20" x14ac:dyDescent="0.3">
      <c r="A19106" s="25"/>
      <c r="B19106"/>
      <c r="C19106"/>
      <c r="D19106"/>
      <c r="E19106"/>
      <c r="F19106"/>
      <c r="G19106"/>
      <c r="H19106" s="26"/>
      <c r="I19106" s="26"/>
      <c r="K19106"/>
      <c r="L19106"/>
      <c r="M19106"/>
      <c r="N19106"/>
      <c r="O19106"/>
      <c r="P19106"/>
      <c r="S19106"/>
    </row>
    <row r="19107" spans="1:20" x14ac:dyDescent="0.3">
      <c r="A19107" s="25"/>
      <c r="B19107"/>
      <c r="C19107"/>
      <c r="D19107"/>
      <c r="E19107"/>
      <c r="F19107"/>
      <c r="G19107"/>
      <c r="H19107" s="26"/>
      <c r="I19107" s="26"/>
      <c r="K19107"/>
      <c r="L19107"/>
      <c r="M19107"/>
      <c r="N19107"/>
      <c r="O19107"/>
      <c r="P19107"/>
      <c r="S19107"/>
    </row>
    <row r="19108" spans="1:20" x14ac:dyDescent="0.3">
      <c r="A19108" s="25"/>
      <c r="B19108"/>
      <c r="C19108"/>
      <c r="D19108"/>
      <c r="E19108"/>
      <c r="F19108"/>
      <c r="G19108"/>
      <c r="H19108" s="26"/>
      <c r="I19108" s="26"/>
      <c r="K19108"/>
      <c r="L19108"/>
      <c r="M19108"/>
      <c r="N19108"/>
      <c r="O19108"/>
      <c r="P19108"/>
      <c r="S19108"/>
    </row>
    <row r="19109" spans="1:20" x14ac:dyDescent="0.3">
      <c r="A19109" s="25"/>
      <c r="B19109"/>
      <c r="C19109"/>
      <c r="D19109"/>
      <c r="E19109"/>
      <c r="F19109"/>
      <c r="G19109"/>
      <c r="H19109" s="26"/>
      <c r="I19109" s="26"/>
      <c r="K19109"/>
      <c r="L19109"/>
      <c r="M19109"/>
      <c r="N19109"/>
      <c r="O19109"/>
      <c r="P19109"/>
      <c r="S19109"/>
    </row>
    <row r="19110" spans="1:20" x14ac:dyDescent="0.3">
      <c r="A19110" s="25"/>
      <c r="B19110"/>
      <c r="C19110"/>
      <c r="D19110"/>
      <c r="E19110"/>
      <c r="F19110"/>
      <c r="G19110"/>
      <c r="H19110" s="14"/>
      <c r="I19110" s="14"/>
      <c r="K19110"/>
      <c r="L19110"/>
      <c r="M19110"/>
      <c r="N19110"/>
      <c r="O19110"/>
      <c r="P19110"/>
      <c r="S19110"/>
      <c r="T19110" s="7"/>
    </row>
    <row r="19111" spans="1:20" x14ac:dyDescent="0.3">
      <c r="A19111" s="25"/>
      <c r="B19111"/>
      <c r="C19111"/>
      <c r="D19111"/>
      <c r="E19111"/>
      <c r="F19111"/>
      <c r="G19111"/>
      <c r="H19111"/>
      <c r="I19111"/>
      <c r="K19111"/>
      <c r="L19111"/>
      <c r="M19111"/>
      <c r="N19111"/>
      <c r="O19111"/>
      <c r="P19111"/>
      <c r="S19111"/>
    </row>
    <row r="19112" spans="1:20" x14ac:dyDescent="0.3">
      <c r="A19112" s="25"/>
      <c r="B19112"/>
      <c r="C19112"/>
      <c r="D19112"/>
      <c r="E19112"/>
      <c r="F19112"/>
      <c r="G19112"/>
      <c r="H19112"/>
      <c r="I19112"/>
      <c r="K19112"/>
      <c r="L19112"/>
      <c r="M19112"/>
      <c r="N19112"/>
      <c r="O19112"/>
      <c r="P19112"/>
      <c r="S19112"/>
    </row>
    <row r="19113" spans="1:20" x14ac:dyDescent="0.3">
      <c r="A19113" s="25"/>
      <c r="B19113"/>
      <c r="C19113"/>
      <c r="D19113"/>
      <c r="E19113"/>
      <c r="F19113"/>
      <c r="G19113"/>
      <c r="H19113"/>
      <c r="I19113"/>
      <c r="K19113"/>
      <c r="L19113"/>
      <c r="M19113"/>
      <c r="N19113"/>
      <c r="O19113"/>
      <c r="P19113"/>
      <c r="S19113"/>
    </row>
    <row r="19114" spans="1:20" x14ac:dyDescent="0.3">
      <c r="A19114" s="25"/>
      <c r="B19114"/>
      <c r="C19114"/>
      <c r="D19114"/>
      <c r="E19114"/>
      <c r="F19114"/>
      <c r="G19114"/>
      <c r="H19114"/>
      <c r="I19114"/>
      <c r="K19114"/>
      <c r="L19114"/>
      <c r="M19114"/>
      <c r="N19114"/>
      <c r="O19114"/>
      <c r="P19114"/>
      <c r="S19114"/>
    </row>
    <row r="19115" spans="1:20" x14ac:dyDescent="0.3">
      <c r="A19115" s="25"/>
      <c r="B19115"/>
      <c r="C19115"/>
      <c r="D19115"/>
      <c r="E19115"/>
      <c r="F19115"/>
      <c r="G19115"/>
      <c r="H19115"/>
      <c r="I19115"/>
      <c r="K19115"/>
      <c r="L19115"/>
      <c r="M19115"/>
      <c r="N19115"/>
      <c r="O19115"/>
      <c r="P19115"/>
      <c r="S19115"/>
    </row>
    <row r="19116" spans="1:20" x14ac:dyDescent="0.3">
      <c r="A19116" s="25"/>
      <c r="B19116"/>
      <c r="C19116"/>
      <c r="D19116"/>
      <c r="E19116"/>
      <c r="F19116"/>
      <c r="G19116"/>
      <c r="H19116"/>
      <c r="I19116"/>
      <c r="K19116"/>
      <c r="L19116"/>
      <c r="M19116"/>
      <c r="N19116"/>
      <c r="O19116"/>
      <c r="P19116"/>
      <c r="S19116"/>
    </row>
    <row r="19117" spans="1:20" x14ac:dyDescent="0.3">
      <c r="A19117" s="25"/>
      <c r="B19117"/>
      <c r="C19117"/>
      <c r="D19117"/>
      <c r="E19117"/>
      <c r="F19117"/>
      <c r="G19117"/>
      <c r="H19117"/>
      <c r="I19117"/>
      <c r="K19117"/>
      <c r="L19117"/>
      <c r="M19117"/>
      <c r="N19117"/>
      <c r="O19117"/>
      <c r="P19117"/>
      <c r="S19117"/>
    </row>
    <row r="19118" spans="1:20" x14ac:dyDescent="0.3">
      <c r="A19118" s="25"/>
      <c r="B19118"/>
      <c r="C19118"/>
      <c r="D19118"/>
      <c r="E19118"/>
      <c r="F19118"/>
      <c r="G19118"/>
      <c r="H19118" s="26"/>
      <c r="I19118" s="26"/>
      <c r="K19118"/>
      <c r="L19118"/>
      <c r="M19118"/>
      <c r="N19118"/>
      <c r="O19118"/>
      <c r="P19118"/>
      <c r="S19118"/>
    </row>
    <row r="19119" spans="1:20" x14ac:dyDescent="0.3">
      <c r="A19119" s="25"/>
      <c r="B19119"/>
      <c r="C19119"/>
      <c r="D19119"/>
      <c r="E19119"/>
      <c r="F19119"/>
      <c r="G19119"/>
      <c r="H19119" s="26"/>
      <c r="I19119" s="26"/>
      <c r="K19119"/>
      <c r="L19119"/>
      <c r="M19119"/>
      <c r="N19119"/>
      <c r="O19119"/>
      <c r="P19119"/>
      <c r="S19119"/>
    </row>
    <row r="19120" spans="1:20" x14ac:dyDescent="0.3">
      <c r="A19120" s="25"/>
      <c r="B19120"/>
      <c r="C19120"/>
      <c r="D19120"/>
      <c r="E19120"/>
      <c r="F19120"/>
      <c r="G19120"/>
      <c r="H19120" s="26"/>
      <c r="I19120" s="26"/>
      <c r="K19120"/>
      <c r="L19120"/>
      <c r="M19120"/>
      <c r="N19120"/>
      <c r="O19120"/>
      <c r="P19120"/>
      <c r="S19120"/>
    </row>
    <row r="19121" spans="1:19" x14ac:dyDescent="0.3">
      <c r="A19121" s="25"/>
      <c r="B19121"/>
      <c r="C19121"/>
      <c r="D19121"/>
      <c r="E19121"/>
      <c r="F19121"/>
      <c r="G19121"/>
      <c r="H19121" s="26"/>
      <c r="I19121" s="26"/>
      <c r="K19121"/>
      <c r="L19121"/>
      <c r="M19121"/>
      <c r="N19121"/>
      <c r="O19121"/>
      <c r="P19121"/>
      <c r="S19121"/>
    </row>
    <row r="19122" spans="1:19" x14ac:dyDescent="0.3">
      <c r="A19122" s="25"/>
      <c r="B19122"/>
      <c r="C19122"/>
      <c r="D19122"/>
      <c r="E19122"/>
      <c r="F19122"/>
      <c r="G19122"/>
      <c r="H19122" s="26"/>
      <c r="I19122" s="26"/>
      <c r="K19122"/>
      <c r="L19122"/>
      <c r="M19122"/>
      <c r="N19122"/>
      <c r="O19122"/>
      <c r="P19122"/>
      <c r="S19122"/>
    </row>
    <row r="19123" spans="1:19" x14ac:dyDescent="0.3">
      <c r="A19123" s="25"/>
      <c r="B19123"/>
      <c r="C19123"/>
      <c r="D19123"/>
      <c r="E19123"/>
      <c r="F19123"/>
      <c r="G19123"/>
      <c r="H19123" s="26"/>
      <c r="I19123" s="26"/>
      <c r="K19123"/>
      <c r="L19123"/>
      <c r="M19123"/>
      <c r="N19123"/>
      <c r="O19123"/>
      <c r="P19123"/>
      <c r="S19123"/>
    </row>
    <row r="19124" spans="1:19" x14ac:dyDescent="0.3">
      <c r="A19124" s="25"/>
      <c r="B19124"/>
      <c r="C19124"/>
      <c r="D19124"/>
      <c r="E19124"/>
      <c r="F19124"/>
      <c r="G19124"/>
      <c r="H19124" s="26"/>
      <c r="I19124" s="26"/>
      <c r="K19124"/>
      <c r="L19124"/>
      <c r="M19124"/>
      <c r="N19124"/>
      <c r="O19124"/>
      <c r="P19124"/>
      <c r="S19124"/>
    </row>
    <row r="19125" spans="1:19" x14ac:dyDescent="0.3">
      <c r="A19125" s="25"/>
      <c r="B19125"/>
      <c r="C19125"/>
      <c r="D19125"/>
      <c r="E19125"/>
      <c r="F19125"/>
      <c r="G19125"/>
      <c r="H19125" s="26"/>
      <c r="I19125" s="26"/>
      <c r="K19125"/>
      <c r="L19125"/>
      <c r="M19125"/>
      <c r="N19125"/>
      <c r="O19125"/>
      <c r="P19125"/>
      <c r="S19125"/>
    </row>
    <row r="19126" spans="1:19" x14ac:dyDescent="0.3">
      <c r="A19126" s="25"/>
      <c r="B19126"/>
      <c r="C19126"/>
      <c r="D19126"/>
      <c r="E19126"/>
      <c r="F19126"/>
      <c r="G19126"/>
      <c r="H19126" s="14"/>
      <c r="I19126" s="26"/>
      <c r="K19126"/>
      <c r="L19126"/>
      <c r="M19126"/>
      <c r="N19126"/>
      <c r="O19126"/>
      <c r="P19126"/>
      <c r="S19126"/>
    </row>
    <row r="19127" spans="1:19" x14ac:dyDescent="0.3">
      <c r="A19127" s="25"/>
      <c r="B19127"/>
      <c r="C19127"/>
      <c r="D19127"/>
      <c r="E19127"/>
      <c r="F19127"/>
      <c r="G19127"/>
      <c r="H19127" s="14"/>
      <c r="I19127" s="26"/>
      <c r="K19127"/>
      <c r="L19127"/>
      <c r="M19127"/>
      <c r="N19127"/>
      <c r="O19127"/>
      <c r="P19127"/>
      <c r="S19127"/>
    </row>
    <row r="19128" spans="1:19" x14ac:dyDescent="0.3">
      <c r="A19128" s="25"/>
      <c r="B19128"/>
      <c r="C19128"/>
      <c r="D19128"/>
      <c r="E19128"/>
      <c r="F19128"/>
      <c r="G19128"/>
      <c r="H19128" s="14"/>
      <c r="I19128" s="26"/>
      <c r="K19128"/>
      <c r="L19128"/>
      <c r="M19128"/>
      <c r="N19128"/>
      <c r="O19128"/>
      <c r="P19128"/>
      <c r="S19128"/>
    </row>
    <row r="19129" spans="1:19" x14ac:dyDescent="0.3">
      <c r="A19129" s="25"/>
      <c r="B19129"/>
      <c r="C19129"/>
      <c r="D19129"/>
      <c r="E19129"/>
      <c r="F19129"/>
      <c r="G19129"/>
      <c r="H19129"/>
      <c r="I19129" s="26"/>
      <c r="K19129"/>
      <c r="L19129"/>
      <c r="M19129"/>
      <c r="N19129"/>
      <c r="O19129"/>
      <c r="P19129"/>
      <c r="S19129"/>
    </row>
    <row r="19130" spans="1:19" x14ac:dyDescent="0.3">
      <c r="A19130" s="25"/>
      <c r="B19130"/>
      <c r="C19130"/>
      <c r="D19130"/>
      <c r="E19130"/>
      <c r="F19130"/>
      <c r="G19130"/>
      <c r="H19130"/>
      <c r="I19130"/>
      <c r="K19130"/>
      <c r="L19130"/>
      <c r="M19130"/>
      <c r="N19130"/>
      <c r="O19130"/>
      <c r="P19130"/>
      <c r="S19130"/>
    </row>
    <row r="19131" spans="1:19" x14ac:dyDescent="0.3">
      <c r="A19131" s="25"/>
      <c r="B19131"/>
      <c r="C19131"/>
      <c r="D19131"/>
      <c r="E19131"/>
      <c r="F19131"/>
      <c r="G19131"/>
      <c r="H19131"/>
      <c r="I19131"/>
      <c r="K19131"/>
      <c r="L19131"/>
      <c r="M19131"/>
      <c r="N19131"/>
      <c r="O19131"/>
      <c r="P19131"/>
      <c r="S19131"/>
    </row>
    <row r="19132" spans="1:19" x14ac:dyDescent="0.3">
      <c r="A19132" s="25"/>
      <c r="B19132"/>
      <c r="C19132"/>
      <c r="D19132"/>
      <c r="E19132"/>
      <c r="F19132"/>
      <c r="G19132"/>
      <c r="H19132"/>
      <c r="I19132"/>
      <c r="K19132"/>
      <c r="L19132"/>
      <c r="M19132"/>
      <c r="N19132"/>
      <c r="O19132"/>
      <c r="P19132"/>
      <c r="S19132"/>
    </row>
    <row r="19133" spans="1:19" x14ac:dyDescent="0.3">
      <c r="A19133" s="25"/>
      <c r="B19133"/>
      <c r="C19133"/>
      <c r="D19133"/>
      <c r="E19133"/>
      <c r="F19133"/>
      <c r="G19133"/>
      <c r="H19133" s="14"/>
      <c r="I19133" s="14"/>
      <c r="K19133"/>
      <c r="L19133"/>
      <c r="M19133"/>
      <c r="N19133"/>
      <c r="O19133"/>
      <c r="P19133"/>
      <c r="S19133"/>
    </row>
    <row r="19134" spans="1:19" x14ac:dyDescent="0.3">
      <c r="A19134" s="25"/>
      <c r="B19134"/>
      <c r="C19134"/>
      <c r="D19134"/>
      <c r="E19134"/>
      <c r="F19134"/>
      <c r="G19134"/>
      <c r="H19134" s="14"/>
      <c r="I19134" s="14"/>
      <c r="K19134"/>
      <c r="L19134"/>
      <c r="M19134"/>
      <c r="N19134"/>
      <c r="O19134"/>
      <c r="P19134"/>
      <c r="S19134"/>
    </row>
    <row r="19135" spans="1:19" x14ac:dyDescent="0.3">
      <c r="A19135" s="25"/>
      <c r="B19135"/>
      <c r="C19135"/>
      <c r="D19135"/>
      <c r="E19135"/>
      <c r="F19135"/>
      <c r="G19135"/>
      <c r="H19135" s="14"/>
      <c r="I19135" s="14"/>
      <c r="K19135"/>
      <c r="L19135"/>
      <c r="M19135"/>
      <c r="N19135"/>
      <c r="O19135"/>
      <c r="P19135"/>
      <c r="S19135"/>
    </row>
    <row r="19136" spans="1:19" x14ac:dyDescent="0.3">
      <c r="A19136" s="25"/>
      <c r="B19136"/>
      <c r="C19136"/>
      <c r="D19136"/>
      <c r="E19136"/>
      <c r="F19136"/>
      <c r="G19136"/>
      <c r="H19136" s="14"/>
      <c r="I19136" s="14"/>
      <c r="K19136"/>
      <c r="L19136"/>
      <c r="M19136"/>
      <c r="N19136"/>
      <c r="O19136"/>
      <c r="P19136"/>
      <c r="S19136"/>
    </row>
    <row r="19137" spans="1:20" x14ac:dyDescent="0.3">
      <c r="A19137" s="25"/>
      <c r="B19137"/>
      <c r="C19137"/>
      <c r="D19137"/>
      <c r="E19137"/>
      <c r="F19137"/>
      <c r="G19137"/>
      <c r="H19137"/>
      <c r="I19137" s="14"/>
      <c r="K19137"/>
      <c r="L19137"/>
      <c r="M19137"/>
      <c r="N19137"/>
      <c r="O19137"/>
      <c r="P19137"/>
      <c r="S19137"/>
    </row>
    <row r="19138" spans="1:20" x14ac:dyDescent="0.3">
      <c r="A19138" s="25"/>
      <c r="B19138"/>
      <c r="C19138"/>
      <c r="D19138"/>
      <c r="E19138"/>
      <c r="F19138"/>
      <c r="G19138"/>
      <c r="H19138" s="14"/>
      <c r="I19138" s="14"/>
      <c r="K19138"/>
      <c r="L19138"/>
      <c r="M19138"/>
      <c r="N19138"/>
      <c r="O19138"/>
      <c r="P19138"/>
      <c r="S19138"/>
      <c r="T19138" s="7"/>
    </row>
    <row r="19139" spans="1:20" x14ac:dyDescent="0.3">
      <c r="A19139" s="25"/>
      <c r="B19139"/>
      <c r="C19139"/>
      <c r="D19139"/>
      <c r="E19139"/>
      <c r="F19139"/>
      <c r="G19139"/>
      <c r="H19139"/>
      <c r="I19139"/>
      <c r="K19139"/>
      <c r="L19139"/>
      <c r="M19139"/>
      <c r="N19139"/>
      <c r="O19139"/>
      <c r="P19139"/>
      <c r="S19139"/>
    </row>
    <row r="19140" spans="1:20" x14ac:dyDescent="0.3">
      <c r="A19140" s="25"/>
      <c r="B19140"/>
      <c r="C19140"/>
      <c r="D19140"/>
      <c r="E19140"/>
      <c r="F19140"/>
      <c r="G19140"/>
      <c r="H19140"/>
      <c r="I19140"/>
      <c r="K19140"/>
      <c r="L19140"/>
      <c r="M19140"/>
      <c r="N19140"/>
      <c r="O19140"/>
      <c r="P19140"/>
      <c r="S19140"/>
    </row>
    <row r="19141" spans="1:20" x14ac:dyDescent="0.3">
      <c r="A19141" s="25"/>
      <c r="B19141"/>
      <c r="C19141"/>
      <c r="D19141"/>
      <c r="E19141"/>
      <c r="F19141"/>
      <c r="G19141"/>
      <c r="H19141" s="14"/>
      <c r="I19141" s="14"/>
      <c r="K19141"/>
      <c r="L19141"/>
      <c r="M19141"/>
      <c r="N19141"/>
      <c r="O19141"/>
      <c r="P19141"/>
      <c r="S19141"/>
    </row>
    <row r="19142" spans="1:20" x14ac:dyDescent="0.3">
      <c r="A19142" s="25"/>
      <c r="B19142"/>
      <c r="C19142"/>
      <c r="D19142"/>
      <c r="E19142"/>
      <c r="F19142"/>
      <c r="G19142"/>
      <c r="H19142" s="14"/>
      <c r="I19142" s="14"/>
      <c r="K19142"/>
      <c r="L19142"/>
      <c r="M19142"/>
      <c r="N19142"/>
      <c r="O19142"/>
      <c r="P19142"/>
      <c r="S19142"/>
    </row>
    <row r="19143" spans="1:20" x14ac:dyDescent="0.3">
      <c r="A19143" s="25"/>
      <c r="B19143"/>
      <c r="C19143"/>
      <c r="D19143"/>
      <c r="E19143"/>
      <c r="F19143"/>
      <c r="G19143"/>
      <c r="H19143" s="14"/>
      <c r="I19143" s="14"/>
      <c r="K19143"/>
      <c r="L19143"/>
      <c r="M19143"/>
      <c r="N19143"/>
      <c r="O19143"/>
      <c r="P19143"/>
      <c r="S19143"/>
    </row>
    <row r="19144" spans="1:20" x14ac:dyDescent="0.3">
      <c r="A19144" s="25"/>
      <c r="B19144"/>
      <c r="C19144"/>
      <c r="D19144"/>
      <c r="E19144"/>
      <c r="F19144"/>
      <c r="G19144"/>
      <c r="H19144" s="14"/>
      <c r="I19144" s="14"/>
      <c r="K19144"/>
      <c r="L19144"/>
      <c r="M19144"/>
      <c r="N19144"/>
      <c r="O19144"/>
      <c r="P19144"/>
      <c r="S19144"/>
      <c r="T19144" s="7"/>
    </row>
    <row r="19145" spans="1:20" x14ac:dyDescent="0.3">
      <c r="A19145" s="25"/>
      <c r="B19145"/>
      <c r="C19145"/>
      <c r="D19145"/>
      <c r="E19145"/>
      <c r="F19145"/>
      <c r="G19145"/>
      <c r="H19145" s="14"/>
      <c r="I19145" s="14"/>
      <c r="K19145"/>
      <c r="L19145"/>
      <c r="M19145"/>
      <c r="N19145"/>
      <c r="O19145"/>
      <c r="P19145"/>
      <c r="S19145"/>
    </row>
    <row r="19146" spans="1:20" x14ac:dyDescent="0.3">
      <c r="A19146" s="25"/>
      <c r="B19146"/>
      <c r="C19146"/>
      <c r="D19146"/>
      <c r="E19146"/>
      <c r="F19146"/>
      <c r="G19146"/>
      <c r="H19146" s="14"/>
      <c r="I19146" s="14"/>
      <c r="K19146"/>
      <c r="L19146"/>
      <c r="M19146"/>
      <c r="N19146"/>
      <c r="O19146"/>
      <c r="P19146"/>
      <c r="S19146"/>
    </row>
    <row r="19147" spans="1:20" x14ac:dyDescent="0.3">
      <c r="A19147" s="25"/>
      <c r="B19147"/>
      <c r="C19147"/>
      <c r="D19147"/>
      <c r="E19147"/>
      <c r="F19147"/>
      <c r="G19147"/>
      <c r="H19147" s="14"/>
      <c r="I19147" s="14"/>
      <c r="K19147"/>
      <c r="L19147"/>
      <c r="M19147"/>
      <c r="N19147"/>
      <c r="O19147"/>
      <c r="P19147"/>
      <c r="S19147"/>
    </row>
    <row r="19148" spans="1:20" x14ac:dyDescent="0.3">
      <c r="A19148" s="25"/>
      <c r="B19148"/>
      <c r="C19148"/>
      <c r="D19148"/>
      <c r="E19148"/>
      <c r="F19148"/>
      <c r="G19148"/>
      <c r="H19148" s="14"/>
      <c r="I19148" s="14"/>
      <c r="K19148"/>
      <c r="L19148"/>
      <c r="M19148"/>
      <c r="N19148"/>
      <c r="O19148"/>
      <c r="P19148"/>
      <c r="S19148"/>
    </row>
    <row r="19149" spans="1:20" x14ac:dyDescent="0.3">
      <c r="A19149" s="25"/>
      <c r="B19149"/>
      <c r="C19149"/>
      <c r="D19149"/>
      <c r="E19149"/>
      <c r="F19149"/>
      <c r="G19149"/>
      <c r="H19149"/>
      <c r="I19149"/>
      <c r="K19149"/>
      <c r="L19149"/>
      <c r="M19149"/>
      <c r="N19149"/>
      <c r="O19149"/>
      <c r="P19149"/>
      <c r="S19149"/>
    </row>
    <row r="19150" spans="1:20" x14ac:dyDescent="0.3">
      <c r="A19150" s="25"/>
      <c r="B19150"/>
      <c r="C19150"/>
      <c r="D19150"/>
      <c r="E19150"/>
      <c r="F19150"/>
      <c r="G19150"/>
      <c r="H19150" s="14"/>
      <c r="I19150" s="14"/>
      <c r="K19150"/>
      <c r="L19150"/>
      <c r="M19150"/>
      <c r="N19150"/>
      <c r="O19150"/>
      <c r="P19150"/>
      <c r="S19150"/>
      <c r="T19150" s="7"/>
    </row>
    <row r="19151" spans="1:20" x14ac:dyDescent="0.3">
      <c r="A19151" s="25"/>
      <c r="B19151"/>
      <c r="C19151"/>
      <c r="D19151"/>
      <c r="E19151"/>
      <c r="F19151"/>
      <c r="G19151"/>
      <c r="H19151" s="14"/>
      <c r="I19151" s="14"/>
      <c r="K19151"/>
      <c r="L19151"/>
      <c r="M19151"/>
      <c r="N19151"/>
      <c r="O19151"/>
      <c r="P19151"/>
      <c r="S19151"/>
      <c r="T19151" s="7"/>
    </row>
    <row r="19152" spans="1:20" x14ac:dyDescent="0.3">
      <c r="A19152" s="25"/>
      <c r="B19152"/>
      <c r="C19152"/>
      <c r="D19152"/>
      <c r="E19152"/>
      <c r="F19152"/>
      <c r="G19152"/>
      <c r="H19152"/>
      <c r="I19152"/>
      <c r="K19152"/>
      <c r="L19152"/>
      <c r="M19152"/>
      <c r="N19152"/>
      <c r="O19152"/>
      <c r="P19152"/>
      <c r="S19152"/>
    </row>
    <row r="19153" spans="1:20" x14ac:dyDescent="0.3">
      <c r="A19153" s="25"/>
      <c r="B19153"/>
      <c r="C19153"/>
      <c r="D19153"/>
      <c r="E19153"/>
      <c r="F19153"/>
      <c r="G19153"/>
      <c r="H19153"/>
      <c r="I19153"/>
      <c r="K19153"/>
      <c r="L19153"/>
      <c r="M19153"/>
      <c r="N19153"/>
      <c r="O19153"/>
      <c r="P19153"/>
      <c r="S19153"/>
    </row>
    <row r="19154" spans="1:20" x14ac:dyDescent="0.3">
      <c r="A19154" s="25"/>
      <c r="B19154"/>
      <c r="C19154"/>
      <c r="D19154"/>
      <c r="E19154"/>
      <c r="F19154"/>
      <c r="G19154"/>
      <c r="H19154"/>
      <c r="I19154"/>
      <c r="K19154"/>
      <c r="L19154"/>
      <c r="M19154"/>
      <c r="N19154"/>
      <c r="O19154"/>
      <c r="P19154"/>
      <c r="S19154"/>
    </row>
    <row r="19155" spans="1:20" x14ac:dyDescent="0.3">
      <c r="A19155" s="25"/>
      <c r="B19155"/>
      <c r="C19155"/>
      <c r="D19155"/>
      <c r="E19155"/>
      <c r="F19155"/>
      <c r="G19155"/>
      <c r="H19155"/>
      <c r="I19155"/>
      <c r="K19155"/>
      <c r="L19155"/>
      <c r="M19155"/>
      <c r="N19155"/>
      <c r="O19155"/>
      <c r="P19155"/>
      <c r="S19155"/>
    </row>
    <row r="19156" spans="1:20" x14ac:dyDescent="0.3">
      <c r="A19156" s="25"/>
      <c r="B19156"/>
      <c r="C19156"/>
      <c r="D19156"/>
      <c r="E19156"/>
      <c r="F19156"/>
      <c r="G19156"/>
      <c r="H19156"/>
      <c r="I19156"/>
      <c r="K19156"/>
      <c r="L19156"/>
      <c r="M19156"/>
      <c r="N19156"/>
      <c r="O19156"/>
      <c r="P19156"/>
      <c r="S19156"/>
    </row>
    <row r="19157" spans="1:20" x14ac:dyDescent="0.3">
      <c r="A19157" s="25"/>
      <c r="B19157"/>
      <c r="C19157"/>
      <c r="D19157"/>
      <c r="E19157"/>
      <c r="F19157"/>
      <c r="G19157"/>
      <c r="H19157"/>
      <c r="I19157"/>
      <c r="K19157"/>
      <c r="L19157"/>
      <c r="M19157"/>
      <c r="N19157"/>
      <c r="O19157"/>
      <c r="P19157"/>
      <c r="S19157"/>
    </row>
    <row r="19158" spans="1:20" x14ac:dyDescent="0.3">
      <c r="A19158" s="25"/>
      <c r="B19158"/>
      <c r="C19158"/>
      <c r="D19158"/>
      <c r="E19158"/>
      <c r="F19158"/>
      <c r="G19158"/>
      <c r="H19158"/>
      <c r="I19158"/>
      <c r="K19158"/>
      <c r="L19158"/>
      <c r="M19158"/>
      <c r="N19158"/>
      <c r="O19158"/>
      <c r="P19158"/>
      <c r="S19158"/>
    </row>
    <row r="19159" spans="1:20" x14ac:dyDescent="0.3">
      <c r="A19159" s="25"/>
      <c r="B19159"/>
      <c r="C19159"/>
      <c r="D19159"/>
      <c r="E19159"/>
      <c r="F19159"/>
      <c r="G19159"/>
      <c r="H19159"/>
      <c r="I19159"/>
      <c r="K19159"/>
      <c r="L19159"/>
      <c r="M19159"/>
      <c r="N19159"/>
      <c r="O19159"/>
      <c r="P19159"/>
      <c r="S19159"/>
    </row>
    <row r="19160" spans="1:20" x14ac:dyDescent="0.3">
      <c r="A19160" s="25"/>
      <c r="B19160"/>
      <c r="C19160"/>
      <c r="D19160"/>
      <c r="E19160"/>
      <c r="F19160"/>
      <c r="G19160"/>
      <c r="H19160"/>
      <c r="I19160"/>
      <c r="K19160"/>
      <c r="L19160"/>
      <c r="M19160"/>
      <c r="N19160"/>
      <c r="O19160"/>
      <c r="P19160"/>
      <c r="S19160"/>
    </row>
    <row r="19161" spans="1:20" x14ac:dyDescent="0.3">
      <c r="A19161" s="25"/>
      <c r="B19161"/>
      <c r="C19161"/>
      <c r="D19161"/>
      <c r="E19161"/>
      <c r="F19161"/>
      <c r="G19161"/>
      <c r="H19161" s="14"/>
      <c r="I19161" s="14"/>
      <c r="K19161"/>
      <c r="L19161"/>
      <c r="M19161"/>
      <c r="N19161"/>
      <c r="O19161"/>
      <c r="P19161"/>
      <c r="S19161"/>
      <c r="T19161" s="7"/>
    </row>
    <row r="19162" spans="1:20" x14ac:dyDescent="0.3">
      <c r="A19162" s="25"/>
      <c r="B19162"/>
      <c r="C19162"/>
      <c r="D19162"/>
      <c r="E19162"/>
      <c r="F19162"/>
      <c r="G19162"/>
      <c r="H19162" s="14"/>
      <c r="I19162" s="14"/>
      <c r="K19162"/>
      <c r="L19162"/>
      <c r="M19162"/>
      <c r="N19162"/>
      <c r="O19162"/>
      <c r="P19162"/>
      <c r="S19162"/>
      <c r="T19162" s="7"/>
    </row>
    <row r="19163" spans="1:20" x14ac:dyDescent="0.3">
      <c r="A19163" s="25"/>
      <c r="B19163"/>
      <c r="C19163"/>
      <c r="D19163"/>
      <c r="E19163"/>
      <c r="F19163"/>
      <c r="G19163"/>
      <c r="H19163"/>
      <c r="I19163"/>
      <c r="K19163"/>
      <c r="L19163"/>
      <c r="M19163"/>
      <c r="N19163"/>
      <c r="O19163"/>
      <c r="P19163"/>
      <c r="S19163"/>
    </row>
    <row r="19164" spans="1:20" x14ac:dyDescent="0.3">
      <c r="A19164" s="25"/>
      <c r="B19164"/>
      <c r="C19164"/>
      <c r="D19164"/>
      <c r="E19164"/>
      <c r="F19164"/>
      <c r="G19164"/>
      <c r="H19164"/>
      <c r="I19164"/>
      <c r="K19164"/>
      <c r="L19164"/>
      <c r="M19164"/>
      <c r="N19164"/>
      <c r="O19164"/>
      <c r="P19164"/>
      <c r="S19164"/>
    </row>
    <row r="19165" spans="1:20" x14ac:dyDescent="0.3">
      <c r="A19165" s="25"/>
      <c r="B19165"/>
      <c r="C19165"/>
      <c r="D19165"/>
      <c r="E19165"/>
      <c r="F19165"/>
      <c r="G19165"/>
      <c r="H19165"/>
      <c r="I19165"/>
      <c r="K19165"/>
      <c r="L19165"/>
      <c r="M19165"/>
      <c r="N19165"/>
      <c r="O19165"/>
      <c r="P19165"/>
      <c r="S19165"/>
    </row>
    <row r="19166" spans="1:20" x14ac:dyDescent="0.3">
      <c r="A19166" s="25"/>
      <c r="B19166"/>
      <c r="C19166"/>
      <c r="D19166"/>
      <c r="E19166"/>
      <c r="F19166"/>
      <c r="G19166"/>
      <c r="H19166"/>
      <c r="I19166"/>
      <c r="K19166"/>
      <c r="L19166"/>
      <c r="M19166"/>
      <c r="N19166"/>
      <c r="O19166"/>
      <c r="P19166"/>
      <c r="S19166"/>
    </row>
    <row r="19167" spans="1:20" x14ac:dyDescent="0.3">
      <c r="A19167" s="25"/>
      <c r="B19167"/>
      <c r="C19167"/>
      <c r="D19167"/>
      <c r="E19167"/>
      <c r="F19167"/>
      <c r="G19167"/>
      <c r="H19167"/>
      <c r="I19167"/>
      <c r="K19167"/>
      <c r="L19167"/>
      <c r="M19167"/>
      <c r="N19167"/>
      <c r="O19167"/>
      <c r="P19167"/>
      <c r="S19167"/>
    </row>
    <row r="19168" spans="1:20" x14ac:dyDescent="0.3">
      <c r="A19168" s="25"/>
      <c r="B19168"/>
      <c r="C19168"/>
      <c r="D19168"/>
      <c r="E19168"/>
      <c r="F19168"/>
      <c r="G19168"/>
      <c r="H19168" s="26"/>
      <c r="I19168" s="26"/>
      <c r="K19168"/>
      <c r="L19168"/>
      <c r="M19168"/>
      <c r="N19168"/>
      <c r="O19168"/>
      <c r="P19168"/>
      <c r="S19168"/>
      <c r="T19168" s="7"/>
    </row>
    <row r="19169" spans="1:20" x14ac:dyDescent="0.3">
      <c r="A19169" s="25"/>
      <c r="B19169"/>
      <c r="C19169"/>
      <c r="D19169"/>
      <c r="E19169"/>
      <c r="F19169"/>
      <c r="G19169"/>
      <c r="H19169" s="26"/>
      <c r="I19169" s="26"/>
      <c r="K19169"/>
      <c r="L19169"/>
      <c r="M19169"/>
      <c r="N19169"/>
      <c r="O19169"/>
      <c r="P19169"/>
      <c r="S19169"/>
    </row>
    <row r="19170" spans="1:20" x14ac:dyDescent="0.3">
      <c r="A19170" s="25"/>
      <c r="B19170"/>
      <c r="C19170"/>
      <c r="D19170"/>
      <c r="E19170"/>
      <c r="F19170"/>
      <c r="G19170"/>
      <c r="H19170" s="26"/>
      <c r="I19170" s="26"/>
      <c r="K19170"/>
      <c r="L19170"/>
      <c r="M19170"/>
      <c r="N19170"/>
      <c r="O19170"/>
      <c r="P19170"/>
      <c r="S19170"/>
    </row>
    <row r="19171" spans="1:20" x14ac:dyDescent="0.3">
      <c r="A19171" s="25"/>
      <c r="B19171"/>
      <c r="C19171"/>
      <c r="D19171"/>
      <c r="E19171"/>
      <c r="F19171"/>
      <c r="G19171"/>
      <c r="H19171" s="26"/>
      <c r="I19171" s="26"/>
      <c r="K19171"/>
      <c r="L19171"/>
      <c r="M19171"/>
      <c r="N19171"/>
      <c r="O19171"/>
      <c r="P19171"/>
      <c r="S19171"/>
      <c r="T19171" s="7"/>
    </row>
    <row r="19172" spans="1:20" x14ac:dyDescent="0.3">
      <c r="A19172" s="25"/>
      <c r="B19172"/>
      <c r="C19172"/>
      <c r="D19172"/>
      <c r="E19172"/>
      <c r="F19172"/>
      <c r="G19172"/>
      <c r="H19172" s="26"/>
      <c r="I19172" s="26"/>
      <c r="K19172"/>
      <c r="L19172"/>
      <c r="M19172"/>
      <c r="N19172"/>
      <c r="O19172"/>
      <c r="P19172"/>
      <c r="S19172"/>
      <c r="T19172" s="7"/>
    </row>
    <row r="19173" spans="1:20" x14ac:dyDescent="0.3">
      <c r="A19173" s="25"/>
      <c r="B19173"/>
      <c r="C19173"/>
      <c r="D19173"/>
      <c r="E19173"/>
      <c r="F19173"/>
      <c r="G19173"/>
      <c r="H19173" s="26"/>
      <c r="I19173" s="26"/>
      <c r="K19173"/>
      <c r="L19173"/>
      <c r="M19173"/>
      <c r="N19173"/>
      <c r="O19173"/>
      <c r="P19173"/>
      <c r="S19173"/>
    </row>
    <row r="19174" spans="1:20" x14ac:dyDescent="0.3">
      <c r="A19174" s="25"/>
      <c r="B19174"/>
      <c r="C19174"/>
      <c r="D19174"/>
      <c r="E19174"/>
      <c r="F19174"/>
      <c r="G19174"/>
      <c r="H19174" s="14"/>
      <c r="I19174" s="14"/>
      <c r="K19174"/>
      <c r="L19174"/>
      <c r="M19174"/>
      <c r="N19174"/>
      <c r="O19174"/>
      <c r="P19174"/>
      <c r="S19174"/>
      <c r="T19174" s="7"/>
    </row>
    <row r="19175" spans="1:20" x14ac:dyDescent="0.3">
      <c r="A19175" s="25"/>
      <c r="B19175"/>
      <c r="C19175"/>
      <c r="D19175"/>
      <c r="E19175"/>
      <c r="F19175"/>
      <c r="G19175"/>
      <c r="H19175"/>
      <c r="I19175"/>
      <c r="K19175"/>
      <c r="L19175"/>
      <c r="M19175"/>
      <c r="N19175"/>
      <c r="O19175"/>
      <c r="P19175"/>
      <c r="S19175"/>
    </row>
    <row r="19176" spans="1:20" x14ac:dyDescent="0.3">
      <c r="A19176" s="25"/>
      <c r="B19176"/>
      <c r="C19176"/>
      <c r="D19176"/>
      <c r="E19176"/>
      <c r="F19176"/>
      <c r="G19176"/>
      <c r="H19176"/>
      <c r="I19176"/>
      <c r="K19176"/>
      <c r="L19176"/>
      <c r="M19176"/>
      <c r="N19176"/>
      <c r="O19176"/>
      <c r="P19176"/>
      <c r="S19176"/>
    </row>
    <row r="19177" spans="1:20" x14ac:dyDescent="0.3">
      <c r="A19177" s="25"/>
      <c r="B19177"/>
      <c r="C19177"/>
      <c r="D19177"/>
      <c r="E19177"/>
      <c r="F19177"/>
      <c r="G19177"/>
      <c r="H19177"/>
      <c r="I19177"/>
      <c r="K19177"/>
      <c r="L19177"/>
      <c r="M19177"/>
      <c r="N19177"/>
      <c r="O19177"/>
      <c r="P19177"/>
      <c r="S19177"/>
    </row>
    <row r="19178" spans="1:20" x14ac:dyDescent="0.3">
      <c r="A19178" s="25"/>
      <c r="B19178"/>
      <c r="C19178"/>
      <c r="D19178"/>
      <c r="E19178"/>
      <c r="F19178"/>
      <c r="G19178"/>
      <c r="H19178" s="14"/>
      <c r="I19178" s="14"/>
      <c r="K19178"/>
      <c r="L19178"/>
      <c r="M19178"/>
      <c r="N19178"/>
      <c r="O19178"/>
      <c r="P19178"/>
      <c r="S19178"/>
      <c r="T19178" s="7"/>
    </row>
    <row r="19179" spans="1:20" x14ac:dyDescent="0.3">
      <c r="A19179" s="25"/>
      <c r="B19179"/>
      <c r="C19179"/>
      <c r="D19179"/>
      <c r="E19179"/>
      <c r="F19179"/>
      <c r="G19179"/>
      <c r="H19179" s="14"/>
      <c r="I19179" s="14"/>
      <c r="K19179"/>
      <c r="L19179"/>
      <c r="M19179"/>
      <c r="N19179"/>
      <c r="O19179"/>
      <c r="P19179"/>
      <c r="S19179"/>
    </row>
    <row r="19180" spans="1:20" x14ac:dyDescent="0.3">
      <c r="A19180" s="25"/>
      <c r="B19180"/>
      <c r="C19180"/>
      <c r="D19180"/>
      <c r="E19180"/>
      <c r="F19180"/>
      <c r="G19180"/>
      <c r="H19180" s="14"/>
      <c r="I19180" s="14"/>
      <c r="K19180"/>
      <c r="L19180"/>
      <c r="M19180"/>
      <c r="N19180"/>
      <c r="O19180"/>
      <c r="P19180"/>
      <c r="S19180"/>
    </row>
    <row r="19181" spans="1:20" x14ac:dyDescent="0.3">
      <c r="A19181" s="25"/>
      <c r="B19181"/>
      <c r="C19181"/>
      <c r="D19181"/>
      <c r="E19181"/>
      <c r="F19181"/>
      <c r="G19181"/>
      <c r="H19181" s="14"/>
      <c r="I19181" s="14"/>
      <c r="K19181"/>
      <c r="L19181"/>
      <c r="M19181"/>
      <c r="N19181"/>
      <c r="O19181"/>
      <c r="P19181"/>
      <c r="S19181"/>
    </row>
    <row r="19182" spans="1:20" x14ac:dyDescent="0.3">
      <c r="A19182" s="25"/>
      <c r="B19182"/>
      <c r="C19182"/>
      <c r="D19182"/>
      <c r="E19182"/>
      <c r="F19182"/>
      <c r="G19182"/>
      <c r="H19182" s="14"/>
      <c r="I19182" s="14"/>
      <c r="K19182"/>
      <c r="L19182"/>
      <c r="M19182"/>
      <c r="N19182"/>
      <c r="O19182"/>
      <c r="P19182"/>
      <c r="S19182"/>
    </row>
    <row r="19183" spans="1:20" x14ac:dyDescent="0.3">
      <c r="A19183" s="25"/>
      <c r="B19183"/>
      <c r="C19183"/>
      <c r="D19183"/>
      <c r="E19183"/>
      <c r="F19183"/>
      <c r="G19183"/>
      <c r="H19183"/>
      <c r="I19183"/>
      <c r="K19183"/>
      <c r="L19183"/>
      <c r="M19183"/>
      <c r="N19183"/>
      <c r="O19183"/>
      <c r="P19183"/>
      <c r="S19183"/>
    </row>
    <row r="19184" spans="1:20" x14ac:dyDescent="0.3">
      <c r="A19184" s="25"/>
      <c r="B19184"/>
      <c r="C19184"/>
      <c r="D19184"/>
      <c r="E19184"/>
      <c r="F19184"/>
      <c r="G19184"/>
      <c r="H19184"/>
      <c r="I19184"/>
      <c r="K19184"/>
      <c r="L19184"/>
      <c r="M19184"/>
      <c r="N19184"/>
      <c r="O19184"/>
      <c r="P19184"/>
      <c r="S19184"/>
    </row>
    <row r="19185" spans="1:20" x14ac:dyDescent="0.3">
      <c r="A19185" s="25"/>
      <c r="B19185"/>
      <c r="C19185"/>
      <c r="D19185"/>
      <c r="E19185"/>
      <c r="F19185"/>
      <c r="G19185"/>
      <c r="H19185"/>
      <c r="I19185"/>
      <c r="K19185"/>
      <c r="L19185"/>
      <c r="M19185"/>
      <c r="N19185"/>
      <c r="O19185"/>
      <c r="P19185"/>
      <c r="S19185"/>
    </row>
    <row r="19186" spans="1:20" x14ac:dyDescent="0.3">
      <c r="A19186" s="25"/>
      <c r="B19186"/>
      <c r="C19186"/>
      <c r="D19186"/>
      <c r="E19186"/>
      <c r="F19186"/>
      <c r="G19186"/>
      <c r="H19186" s="26"/>
      <c r="I19186" s="26"/>
      <c r="K19186"/>
      <c r="L19186"/>
      <c r="M19186"/>
      <c r="N19186"/>
      <c r="O19186"/>
      <c r="P19186"/>
      <c r="S19186"/>
    </row>
    <row r="19187" spans="1:20" x14ac:dyDescent="0.3">
      <c r="A19187" s="25"/>
      <c r="B19187"/>
      <c r="C19187"/>
      <c r="D19187"/>
      <c r="E19187"/>
      <c r="F19187"/>
      <c r="G19187"/>
      <c r="H19187" s="26"/>
      <c r="I19187" s="26"/>
      <c r="K19187"/>
      <c r="L19187"/>
      <c r="M19187"/>
      <c r="N19187"/>
      <c r="O19187"/>
      <c r="P19187"/>
      <c r="S19187"/>
      <c r="T19187" s="7"/>
    </row>
    <row r="19188" spans="1:20" x14ac:dyDescent="0.3">
      <c r="A19188" s="25"/>
      <c r="B19188"/>
      <c r="C19188"/>
      <c r="D19188"/>
      <c r="E19188"/>
      <c r="F19188"/>
      <c r="G19188"/>
      <c r="H19188" s="26"/>
      <c r="I19188" s="26"/>
      <c r="K19188"/>
      <c r="L19188"/>
      <c r="M19188"/>
      <c r="N19188"/>
      <c r="O19188"/>
      <c r="P19188"/>
      <c r="S19188"/>
    </row>
    <row r="19189" spans="1:20" x14ac:dyDescent="0.3">
      <c r="A19189" s="25"/>
      <c r="B19189"/>
      <c r="C19189"/>
      <c r="D19189"/>
      <c r="E19189"/>
      <c r="F19189"/>
      <c r="G19189"/>
      <c r="H19189" s="26"/>
      <c r="I19189" s="26"/>
      <c r="K19189"/>
      <c r="L19189"/>
      <c r="M19189"/>
      <c r="N19189"/>
      <c r="O19189"/>
      <c r="P19189"/>
      <c r="S19189"/>
    </row>
    <row r="19190" spans="1:20" x14ac:dyDescent="0.3">
      <c r="A19190" s="25"/>
      <c r="B19190"/>
      <c r="C19190"/>
      <c r="D19190"/>
      <c r="E19190"/>
      <c r="F19190"/>
      <c r="G19190"/>
      <c r="H19190" s="26"/>
      <c r="I19190" s="26"/>
      <c r="K19190"/>
      <c r="L19190"/>
      <c r="M19190"/>
      <c r="N19190"/>
      <c r="O19190"/>
      <c r="P19190"/>
      <c r="S19190"/>
    </row>
    <row r="19191" spans="1:20" x14ac:dyDescent="0.3">
      <c r="A19191" s="25"/>
      <c r="B19191"/>
      <c r="C19191"/>
      <c r="D19191"/>
      <c r="E19191"/>
      <c r="F19191"/>
      <c r="G19191"/>
      <c r="H19191" s="26"/>
      <c r="I19191" s="26"/>
      <c r="K19191"/>
      <c r="L19191"/>
      <c r="M19191"/>
      <c r="N19191"/>
      <c r="O19191"/>
      <c r="P19191"/>
      <c r="S19191"/>
    </row>
    <row r="19192" spans="1:20" x14ac:dyDescent="0.3">
      <c r="A19192" s="25"/>
      <c r="B19192"/>
      <c r="C19192"/>
      <c r="D19192"/>
      <c r="E19192"/>
      <c r="F19192"/>
      <c r="G19192"/>
      <c r="H19192" s="14"/>
      <c r="I19192" s="14"/>
      <c r="K19192"/>
      <c r="L19192"/>
      <c r="M19192"/>
      <c r="N19192"/>
      <c r="O19192"/>
      <c r="P19192"/>
      <c r="S19192"/>
    </row>
    <row r="19193" spans="1:20" x14ac:dyDescent="0.3">
      <c r="A19193" s="25"/>
      <c r="B19193"/>
      <c r="C19193"/>
      <c r="D19193"/>
      <c r="E19193"/>
      <c r="F19193"/>
      <c r="G19193"/>
      <c r="H19193" s="14"/>
      <c r="I19193" s="14"/>
      <c r="K19193"/>
      <c r="L19193"/>
      <c r="M19193"/>
      <c r="N19193"/>
      <c r="O19193"/>
      <c r="P19193"/>
      <c r="S19193"/>
    </row>
    <row r="19194" spans="1:20" x14ac:dyDescent="0.3">
      <c r="A19194" s="25"/>
      <c r="B19194"/>
      <c r="C19194"/>
      <c r="D19194"/>
      <c r="E19194"/>
      <c r="F19194"/>
      <c r="G19194"/>
      <c r="H19194" s="14"/>
      <c r="I19194" s="14"/>
      <c r="K19194"/>
      <c r="L19194"/>
      <c r="M19194"/>
      <c r="N19194"/>
      <c r="O19194"/>
      <c r="P19194"/>
      <c r="S19194"/>
    </row>
    <row r="19195" spans="1:20" x14ac:dyDescent="0.3">
      <c r="A19195" s="25"/>
      <c r="B19195"/>
      <c r="C19195"/>
      <c r="D19195"/>
      <c r="E19195"/>
      <c r="F19195"/>
      <c r="G19195"/>
      <c r="H19195" s="14"/>
      <c r="I19195" s="14"/>
      <c r="K19195"/>
      <c r="L19195"/>
      <c r="M19195"/>
      <c r="N19195"/>
      <c r="O19195"/>
      <c r="P19195"/>
      <c r="S19195"/>
    </row>
    <row r="19196" spans="1:20" x14ac:dyDescent="0.3">
      <c r="A19196" s="25"/>
      <c r="B19196"/>
      <c r="C19196"/>
      <c r="D19196"/>
      <c r="E19196"/>
      <c r="F19196"/>
      <c r="G19196"/>
      <c r="H19196" s="14"/>
      <c r="I19196" s="14"/>
      <c r="K19196"/>
      <c r="L19196"/>
      <c r="M19196"/>
      <c r="N19196"/>
      <c r="O19196"/>
      <c r="P19196"/>
      <c r="S19196"/>
    </row>
    <row r="19197" spans="1:20" x14ac:dyDescent="0.3">
      <c r="A19197" s="25"/>
      <c r="B19197"/>
      <c r="C19197"/>
      <c r="D19197"/>
      <c r="E19197"/>
      <c r="F19197"/>
      <c r="G19197"/>
      <c r="H19197" s="14"/>
      <c r="I19197" s="14"/>
      <c r="K19197"/>
      <c r="L19197"/>
      <c r="M19197"/>
      <c r="N19197"/>
      <c r="O19197"/>
      <c r="P19197"/>
      <c r="S19197"/>
    </row>
    <row r="19198" spans="1:20" x14ac:dyDescent="0.3">
      <c r="A19198" s="25"/>
      <c r="B19198"/>
      <c r="C19198"/>
      <c r="D19198"/>
      <c r="E19198"/>
      <c r="F19198"/>
      <c r="G19198"/>
      <c r="H19198"/>
      <c r="I19198"/>
      <c r="K19198"/>
      <c r="L19198"/>
      <c r="M19198"/>
      <c r="N19198"/>
      <c r="O19198"/>
      <c r="P19198"/>
      <c r="S19198"/>
    </row>
    <row r="19199" spans="1:20" x14ac:dyDescent="0.3">
      <c r="A19199" s="25"/>
      <c r="B19199"/>
      <c r="C19199"/>
      <c r="D19199"/>
      <c r="E19199"/>
      <c r="F19199"/>
      <c r="G19199"/>
      <c r="H19199"/>
      <c r="I19199"/>
      <c r="K19199"/>
      <c r="L19199"/>
      <c r="M19199"/>
      <c r="N19199"/>
      <c r="O19199"/>
      <c r="P19199"/>
      <c r="S19199"/>
    </row>
    <row r="19200" spans="1:20" x14ac:dyDescent="0.3">
      <c r="A19200" s="25"/>
      <c r="B19200"/>
      <c r="C19200"/>
      <c r="D19200"/>
      <c r="E19200"/>
      <c r="F19200"/>
      <c r="G19200"/>
      <c r="H19200"/>
      <c r="I19200"/>
      <c r="K19200"/>
      <c r="L19200"/>
      <c r="M19200"/>
      <c r="N19200"/>
      <c r="O19200"/>
      <c r="P19200"/>
      <c r="S19200"/>
    </row>
    <row r="19201" spans="1:19" x14ac:dyDescent="0.3">
      <c r="A19201" s="25"/>
      <c r="B19201"/>
      <c r="C19201"/>
      <c r="D19201"/>
      <c r="E19201"/>
      <c r="F19201"/>
      <c r="G19201"/>
      <c r="H19201"/>
      <c r="I19201"/>
      <c r="K19201"/>
      <c r="L19201"/>
      <c r="M19201"/>
      <c r="N19201"/>
      <c r="O19201"/>
      <c r="P19201"/>
      <c r="S19201"/>
    </row>
    <row r="19202" spans="1:19" x14ac:dyDescent="0.3">
      <c r="A19202" s="25"/>
      <c r="B19202"/>
      <c r="C19202"/>
      <c r="D19202"/>
      <c r="E19202"/>
      <c r="F19202"/>
      <c r="G19202"/>
      <c r="H19202" s="14"/>
      <c r="I19202" s="14"/>
      <c r="K19202"/>
      <c r="L19202"/>
      <c r="M19202"/>
      <c r="N19202"/>
      <c r="O19202"/>
      <c r="P19202"/>
      <c r="S19202"/>
    </row>
    <row r="19203" spans="1:19" x14ac:dyDescent="0.3">
      <c r="A19203" s="25"/>
      <c r="B19203"/>
      <c r="C19203"/>
      <c r="D19203"/>
      <c r="E19203"/>
      <c r="F19203"/>
      <c r="G19203"/>
      <c r="H19203" s="14"/>
      <c r="I19203" s="14"/>
      <c r="K19203"/>
      <c r="L19203"/>
      <c r="M19203"/>
      <c r="N19203"/>
      <c r="O19203"/>
      <c r="P19203"/>
      <c r="S19203"/>
    </row>
    <row r="19204" spans="1:19" x14ac:dyDescent="0.3">
      <c r="A19204" s="25"/>
      <c r="B19204"/>
      <c r="C19204"/>
      <c r="D19204"/>
      <c r="E19204"/>
      <c r="F19204"/>
      <c r="G19204"/>
      <c r="H19204" s="14"/>
      <c r="I19204" s="14"/>
      <c r="K19204"/>
      <c r="L19204"/>
      <c r="M19204"/>
      <c r="N19204"/>
      <c r="O19204"/>
      <c r="P19204"/>
      <c r="S19204"/>
    </row>
    <row r="19205" spans="1:19" x14ac:dyDescent="0.3">
      <c r="A19205" s="25"/>
      <c r="B19205"/>
      <c r="C19205"/>
      <c r="D19205"/>
      <c r="E19205"/>
      <c r="F19205"/>
      <c r="G19205"/>
      <c r="H19205" s="14"/>
      <c r="I19205" s="14"/>
      <c r="K19205"/>
      <c r="L19205"/>
      <c r="M19205"/>
      <c r="N19205"/>
      <c r="O19205"/>
      <c r="P19205"/>
      <c r="S19205"/>
    </row>
    <row r="19206" spans="1:19" x14ac:dyDescent="0.3">
      <c r="A19206" s="25"/>
      <c r="B19206"/>
      <c r="C19206"/>
      <c r="D19206"/>
      <c r="E19206"/>
      <c r="F19206"/>
      <c r="G19206"/>
      <c r="H19206"/>
      <c r="I19206"/>
      <c r="K19206"/>
      <c r="L19206"/>
      <c r="M19206"/>
      <c r="N19206"/>
      <c r="O19206"/>
      <c r="P19206"/>
      <c r="S19206"/>
    </row>
    <row r="19207" spans="1:19" x14ac:dyDescent="0.3">
      <c r="A19207" s="25"/>
      <c r="B19207"/>
      <c r="C19207"/>
      <c r="D19207"/>
      <c r="E19207"/>
      <c r="F19207"/>
      <c r="G19207"/>
      <c r="H19207"/>
      <c r="I19207"/>
      <c r="K19207"/>
      <c r="L19207"/>
      <c r="M19207"/>
      <c r="N19207"/>
      <c r="O19207"/>
      <c r="P19207"/>
      <c r="S19207"/>
    </row>
    <row r="19208" spans="1:19" x14ac:dyDescent="0.3">
      <c r="A19208" s="25"/>
      <c r="B19208"/>
      <c r="C19208"/>
      <c r="D19208"/>
      <c r="E19208"/>
      <c r="F19208"/>
      <c r="G19208"/>
      <c r="H19208"/>
      <c r="I19208"/>
      <c r="K19208"/>
      <c r="L19208"/>
      <c r="M19208"/>
      <c r="N19208"/>
      <c r="O19208"/>
      <c r="P19208"/>
      <c r="S19208"/>
    </row>
    <row r="19209" spans="1:19" x14ac:dyDescent="0.3">
      <c r="A19209" s="25"/>
      <c r="B19209"/>
      <c r="C19209"/>
      <c r="D19209"/>
      <c r="E19209"/>
      <c r="F19209"/>
      <c r="G19209"/>
      <c r="H19209"/>
      <c r="I19209"/>
      <c r="K19209"/>
      <c r="L19209"/>
      <c r="M19209"/>
      <c r="N19209"/>
      <c r="O19209"/>
      <c r="P19209"/>
      <c r="S19209"/>
    </row>
    <row r="19210" spans="1:19" x14ac:dyDescent="0.3">
      <c r="A19210" s="25"/>
      <c r="B19210"/>
      <c r="C19210"/>
      <c r="D19210"/>
      <c r="E19210"/>
      <c r="F19210"/>
      <c r="G19210"/>
      <c r="H19210" s="14"/>
      <c r="I19210" s="14"/>
      <c r="K19210"/>
      <c r="L19210"/>
      <c r="M19210"/>
      <c r="N19210"/>
      <c r="O19210"/>
      <c r="P19210"/>
      <c r="S19210"/>
    </row>
    <row r="19211" spans="1:19" x14ac:dyDescent="0.3">
      <c r="A19211" s="25"/>
      <c r="B19211"/>
      <c r="C19211"/>
      <c r="D19211"/>
      <c r="E19211"/>
      <c r="F19211"/>
      <c r="G19211"/>
      <c r="H19211" s="14"/>
      <c r="I19211" s="14"/>
      <c r="K19211"/>
      <c r="L19211"/>
      <c r="M19211"/>
      <c r="N19211"/>
      <c r="O19211"/>
      <c r="P19211"/>
      <c r="S19211"/>
    </row>
    <row r="19212" spans="1:19" x14ac:dyDescent="0.3">
      <c r="A19212" s="25"/>
      <c r="B19212"/>
      <c r="C19212"/>
      <c r="D19212"/>
      <c r="E19212"/>
      <c r="F19212"/>
      <c r="G19212"/>
      <c r="H19212" s="14"/>
      <c r="I19212" s="14"/>
      <c r="K19212"/>
      <c r="L19212"/>
      <c r="M19212"/>
      <c r="N19212"/>
      <c r="O19212"/>
      <c r="P19212"/>
      <c r="S19212"/>
    </row>
    <row r="19213" spans="1:19" x14ac:dyDescent="0.3">
      <c r="A19213" s="25"/>
      <c r="B19213"/>
      <c r="C19213"/>
      <c r="D19213"/>
      <c r="E19213"/>
      <c r="F19213"/>
      <c r="G19213"/>
      <c r="H19213" s="14"/>
      <c r="I19213" s="14"/>
      <c r="K19213"/>
      <c r="L19213"/>
      <c r="M19213"/>
      <c r="N19213"/>
      <c r="O19213"/>
      <c r="P19213"/>
      <c r="S19213"/>
    </row>
    <row r="19214" spans="1:19" x14ac:dyDescent="0.3">
      <c r="A19214" s="25"/>
      <c r="B19214"/>
      <c r="C19214"/>
      <c r="D19214"/>
      <c r="E19214"/>
      <c r="F19214"/>
      <c r="G19214"/>
      <c r="H19214" s="14"/>
      <c r="I19214" s="14"/>
      <c r="K19214"/>
      <c r="L19214"/>
      <c r="M19214"/>
      <c r="N19214"/>
      <c r="O19214"/>
      <c r="P19214"/>
      <c r="S19214"/>
    </row>
    <row r="19215" spans="1:19" x14ac:dyDescent="0.3">
      <c r="A19215" s="25"/>
      <c r="B19215"/>
      <c r="C19215"/>
      <c r="D19215"/>
      <c r="E19215"/>
      <c r="F19215"/>
      <c r="G19215"/>
      <c r="H19215" s="26"/>
      <c r="I19215" s="26"/>
      <c r="K19215"/>
      <c r="L19215"/>
      <c r="M19215"/>
      <c r="N19215"/>
      <c r="O19215"/>
      <c r="P19215"/>
      <c r="S19215"/>
    </row>
    <row r="19216" spans="1:19" x14ac:dyDescent="0.3">
      <c r="A19216" s="25"/>
      <c r="B19216"/>
      <c r="C19216"/>
      <c r="D19216"/>
      <c r="E19216"/>
      <c r="F19216"/>
      <c r="G19216"/>
      <c r="H19216" s="26"/>
      <c r="I19216" s="26"/>
      <c r="K19216"/>
      <c r="L19216"/>
      <c r="M19216"/>
      <c r="N19216"/>
      <c r="O19216"/>
      <c r="P19216"/>
      <c r="S19216"/>
    </row>
    <row r="19217" spans="1:20" x14ac:dyDescent="0.3">
      <c r="A19217" s="25"/>
      <c r="B19217"/>
      <c r="C19217"/>
      <c r="D19217"/>
      <c r="E19217"/>
      <c r="F19217"/>
      <c r="G19217"/>
      <c r="H19217" s="26"/>
      <c r="I19217" s="26"/>
      <c r="K19217"/>
      <c r="L19217"/>
      <c r="M19217"/>
      <c r="N19217"/>
      <c r="O19217"/>
      <c r="P19217"/>
      <c r="S19217"/>
    </row>
    <row r="19218" spans="1:20" x14ac:dyDescent="0.3">
      <c r="A19218" s="25"/>
      <c r="B19218"/>
      <c r="C19218"/>
      <c r="D19218"/>
      <c r="E19218"/>
      <c r="F19218"/>
      <c r="G19218"/>
      <c r="H19218" s="26"/>
      <c r="I19218" s="26"/>
      <c r="K19218"/>
      <c r="L19218"/>
      <c r="M19218"/>
      <c r="N19218"/>
      <c r="O19218"/>
      <c r="P19218"/>
      <c r="S19218"/>
      <c r="T19218" s="7"/>
    </row>
    <row r="19219" spans="1:20" x14ac:dyDescent="0.3">
      <c r="A19219" s="25"/>
      <c r="B19219"/>
      <c r="C19219"/>
      <c r="D19219"/>
      <c r="E19219"/>
      <c r="F19219"/>
      <c r="G19219"/>
      <c r="H19219" s="26"/>
      <c r="I19219" s="26"/>
      <c r="K19219"/>
      <c r="L19219"/>
      <c r="M19219"/>
      <c r="N19219"/>
      <c r="O19219"/>
      <c r="P19219"/>
      <c r="S19219"/>
    </row>
    <row r="19220" spans="1:20" x14ac:dyDescent="0.3">
      <c r="A19220" s="25"/>
      <c r="B19220"/>
      <c r="C19220"/>
      <c r="D19220"/>
      <c r="E19220"/>
      <c r="F19220"/>
      <c r="G19220"/>
      <c r="H19220" s="14"/>
      <c r="I19220" s="14"/>
      <c r="K19220"/>
      <c r="L19220"/>
      <c r="M19220"/>
      <c r="N19220"/>
      <c r="O19220"/>
      <c r="P19220"/>
      <c r="S19220"/>
    </row>
    <row r="19221" spans="1:20" x14ac:dyDescent="0.3">
      <c r="A19221" s="25"/>
      <c r="B19221"/>
      <c r="C19221"/>
      <c r="D19221"/>
      <c r="E19221"/>
      <c r="F19221"/>
      <c r="G19221"/>
      <c r="H19221" s="14"/>
      <c r="I19221" s="14"/>
      <c r="K19221"/>
      <c r="L19221"/>
      <c r="M19221"/>
      <c r="N19221"/>
      <c r="O19221"/>
      <c r="P19221"/>
      <c r="S19221"/>
    </row>
    <row r="19222" spans="1:20" x14ac:dyDescent="0.3">
      <c r="A19222" s="25"/>
      <c r="B19222"/>
      <c r="C19222"/>
      <c r="D19222"/>
      <c r="E19222"/>
      <c r="F19222"/>
      <c r="G19222"/>
      <c r="H19222" s="14"/>
      <c r="I19222" s="14"/>
      <c r="K19222"/>
      <c r="L19222"/>
      <c r="M19222"/>
      <c r="N19222"/>
      <c r="O19222"/>
      <c r="P19222"/>
      <c r="S19222"/>
      <c r="T19222" s="7"/>
    </row>
    <row r="19223" spans="1:20" x14ac:dyDescent="0.3">
      <c r="A19223" s="25"/>
      <c r="B19223"/>
      <c r="C19223"/>
      <c r="D19223"/>
      <c r="E19223"/>
      <c r="F19223"/>
      <c r="G19223"/>
      <c r="H19223" s="26"/>
      <c r="I19223" s="26"/>
      <c r="K19223"/>
      <c r="L19223"/>
      <c r="M19223"/>
      <c r="N19223"/>
      <c r="O19223"/>
      <c r="P19223"/>
      <c r="S19223"/>
      <c r="T19223" s="7"/>
    </row>
    <row r="19224" spans="1:20" x14ac:dyDescent="0.3">
      <c r="A19224" s="25"/>
      <c r="B19224"/>
      <c r="C19224"/>
      <c r="D19224"/>
      <c r="E19224"/>
      <c r="F19224"/>
      <c r="G19224"/>
      <c r="H19224" s="26"/>
      <c r="I19224" s="26"/>
      <c r="K19224"/>
      <c r="L19224"/>
      <c r="M19224"/>
      <c r="N19224"/>
      <c r="O19224"/>
      <c r="P19224"/>
      <c r="S19224"/>
    </row>
    <row r="19225" spans="1:20" x14ac:dyDescent="0.3">
      <c r="A19225" s="25"/>
      <c r="B19225"/>
      <c r="C19225"/>
      <c r="D19225"/>
      <c r="E19225"/>
      <c r="F19225"/>
      <c r="G19225"/>
      <c r="H19225" s="26"/>
      <c r="I19225" s="26"/>
      <c r="K19225"/>
      <c r="L19225"/>
      <c r="M19225"/>
      <c r="N19225"/>
      <c r="O19225"/>
      <c r="P19225"/>
      <c r="S19225"/>
    </row>
    <row r="19226" spans="1:20" x14ac:dyDescent="0.3">
      <c r="A19226" s="25"/>
      <c r="B19226"/>
      <c r="C19226"/>
      <c r="D19226"/>
      <c r="E19226"/>
      <c r="F19226"/>
      <c r="G19226"/>
      <c r="H19226" s="26"/>
      <c r="I19226" s="26"/>
      <c r="K19226"/>
      <c r="L19226"/>
      <c r="M19226"/>
      <c r="N19226"/>
      <c r="O19226"/>
      <c r="P19226"/>
      <c r="S19226"/>
    </row>
    <row r="19227" spans="1:20" x14ac:dyDescent="0.3">
      <c r="A19227" s="25"/>
      <c r="B19227"/>
      <c r="C19227"/>
      <c r="D19227"/>
      <c r="E19227"/>
      <c r="F19227"/>
      <c r="G19227"/>
      <c r="H19227" s="26"/>
      <c r="I19227" s="26"/>
      <c r="K19227"/>
      <c r="L19227"/>
      <c r="M19227"/>
      <c r="N19227"/>
      <c r="O19227"/>
      <c r="P19227"/>
      <c r="S19227"/>
    </row>
    <row r="19228" spans="1:20" x14ac:dyDescent="0.3">
      <c r="A19228" s="25"/>
      <c r="B19228"/>
      <c r="C19228"/>
      <c r="D19228"/>
      <c r="E19228"/>
      <c r="F19228"/>
      <c r="G19228"/>
      <c r="H19228"/>
      <c r="I19228"/>
      <c r="K19228"/>
      <c r="L19228"/>
      <c r="M19228"/>
      <c r="N19228"/>
      <c r="O19228"/>
      <c r="P19228"/>
      <c r="S19228"/>
    </row>
    <row r="19229" spans="1:20" x14ac:dyDescent="0.3">
      <c r="A19229" s="25"/>
      <c r="B19229"/>
      <c r="C19229"/>
      <c r="D19229"/>
      <c r="E19229"/>
      <c r="F19229"/>
      <c r="G19229"/>
      <c r="H19229"/>
      <c r="I19229"/>
      <c r="K19229"/>
      <c r="L19229"/>
      <c r="M19229"/>
      <c r="N19229"/>
      <c r="O19229"/>
      <c r="P19229"/>
      <c r="S19229"/>
      <c r="T19229" s="7"/>
    </row>
    <row r="19230" spans="1:20" x14ac:dyDescent="0.3">
      <c r="A19230" s="25"/>
      <c r="B19230"/>
      <c r="C19230"/>
      <c r="D19230"/>
      <c r="E19230"/>
      <c r="F19230"/>
      <c r="G19230"/>
      <c r="H19230" s="14"/>
      <c r="I19230" s="14"/>
      <c r="K19230"/>
      <c r="L19230"/>
      <c r="M19230"/>
      <c r="N19230"/>
      <c r="O19230"/>
      <c r="P19230"/>
      <c r="S19230"/>
    </row>
    <row r="19231" spans="1:20" x14ac:dyDescent="0.3">
      <c r="A19231" s="25"/>
      <c r="B19231"/>
      <c r="C19231"/>
      <c r="D19231"/>
      <c r="E19231"/>
      <c r="F19231"/>
      <c r="G19231"/>
      <c r="H19231" s="14"/>
      <c r="I19231" s="14"/>
      <c r="K19231"/>
      <c r="L19231"/>
      <c r="M19231"/>
      <c r="N19231"/>
      <c r="O19231"/>
      <c r="P19231"/>
      <c r="S19231"/>
      <c r="T19231" s="7"/>
    </row>
    <row r="19232" spans="1:20" x14ac:dyDescent="0.3">
      <c r="A19232" s="25"/>
      <c r="B19232"/>
      <c r="C19232"/>
      <c r="D19232"/>
      <c r="E19232"/>
      <c r="F19232"/>
      <c r="G19232"/>
      <c r="H19232" s="14"/>
      <c r="I19232" s="14"/>
      <c r="K19232"/>
      <c r="L19232"/>
      <c r="M19232"/>
      <c r="N19232"/>
      <c r="O19232"/>
      <c r="P19232"/>
      <c r="S19232"/>
    </row>
    <row r="19233" spans="1:19" x14ac:dyDescent="0.3">
      <c r="A19233" s="25"/>
      <c r="B19233"/>
      <c r="C19233"/>
      <c r="D19233"/>
      <c r="E19233"/>
      <c r="F19233"/>
      <c r="G19233"/>
      <c r="H19233" s="14"/>
      <c r="I19233" s="14"/>
      <c r="K19233"/>
      <c r="L19233"/>
      <c r="M19233"/>
      <c r="N19233"/>
      <c r="O19233"/>
      <c r="P19233"/>
      <c r="S19233"/>
    </row>
    <row r="19234" spans="1:19" x14ac:dyDescent="0.3">
      <c r="A19234" s="25"/>
      <c r="B19234"/>
      <c r="C19234"/>
      <c r="D19234"/>
      <c r="E19234"/>
      <c r="F19234"/>
      <c r="G19234"/>
      <c r="H19234" s="14"/>
      <c r="I19234" s="14"/>
      <c r="K19234"/>
      <c r="L19234"/>
      <c r="M19234"/>
      <c r="N19234"/>
      <c r="O19234"/>
      <c r="P19234"/>
      <c r="S19234"/>
    </row>
    <row r="19235" spans="1:19" x14ac:dyDescent="0.3">
      <c r="A19235" s="25"/>
      <c r="B19235"/>
      <c r="C19235"/>
      <c r="D19235"/>
      <c r="E19235"/>
      <c r="F19235"/>
      <c r="G19235"/>
      <c r="H19235"/>
      <c r="I19235"/>
      <c r="K19235"/>
      <c r="L19235"/>
      <c r="M19235"/>
      <c r="N19235"/>
      <c r="O19235"/>
      <c r="P19235"/>
      <c r="S19235"/>
    </row>
    <row r="19236" spans="1:19" x14ac:dyDescent="0.3">
      <c r="A19236" s="25"/>
      <c r="B19236"/>
      <c r="C19236"/>
      <c r="D19236"/>
      <c r="E19236"/>
      <c r="F19236"/>
      <c r="G19236"/>
      <c r="H19236"/>
      <c r="I19236"/>
      <c r="K19236"/>
      <c r="L19236"/>
      <c r="M19236"/>
      <c r="N19236"/>
      <c r="O19236"/>
      <c r="P19236"/>
      <c r="S19236"/>
    </row>
    <row r="19237" spans="1:19" x14ac:dyDescent="0.3">
      <c r="A19237" s="25"/>
      <c r="B19237"/>
      <c r="C19237"/>
      <c r="D19237"/>
      <c r="E19237"/>
      <c r="F19237"/>
      <c r="G19237"/>
      <c r="H19237"/>
      <c r="I19237"/>
      <c r="K19237"/>
      <c r="L19237"/>
      <c r="M19237"/>
      <c r="N19237"/>
      <c r="O19237"/>
      <c r="P19237"/>
      <c r="S19237"/>
    </row>
    <row r="19238" spans="1:19" x14ac:dyDescent="0.3">
      <c r="A19238" s="25"/>
      <c r="B19238"/>
      <c r="C19238"/>
      <c r="D19238"/>
      <c r="E19238"/>
      <c r="F19238"/>
      <c r="G19238"/>
      <c r="H19238"/>
      <c r="I19238"/>
      <c r="K19238"/>
      <c r="L19238"/>
      <c r="M19238"/>
      <c r="N19238"/>
      <c r="O19238"/>
      <c r="P19238"/>
      <c r="S19238"/>
    </row>
    <row r="19239" spans="1:19" x14ac:dyDescent="0.3">
      <c r="A19239" s="25"/>
      <c r="B19239"/>
      <c r="C19239"/>
      <c r="D19239"/>
      <c r="E19239"/>
      <c r="F19239"/>
      <c r="G19239"/>
      <c r="H19239"/>
      <c r="I19239"/>
      <c r="K19239"/>
      <c r="L19239"/>
      <c r="M19239"/>
      <c r="N19239"/>
      <c r="O19239"/>
      <c r="P19239"/>
      <c r="S19239"/>
    </row>
    <row r="19240" spans="1:19" x14ac:dyDescent="0.3">
      <c r="A19240" s="25"/>
      <c r="B19240"/>
      <c r="C19240"/>
      <c r="D19240"/>
      <c r="E19240"/>
      <c r="F19240"/>
      <c r="G19240"/>
      <c r="H19240"/>
      <c r="I19240"/>
      <c r="K19240"/>
      <c r="L19240"/>
      <c r="M19240"/>
      <c r="N19240"/>
      <c r="O19240"/>
      <c r="P19240"/>
      <c r="S19240"/>
    </row>
    <row r="19241" spans="1:19" x14ac:dyDescent="0.3">
      <c r="A19241" s="25"/>
      <c r="B19241"/>
      <c r="C19241"/>
      <c r="D19241"/>
      <c r="E19241"/>
      <c r="F19241"/>
      <c r="G19241"/>
      <c r="H19241"/>
      <c r="I19241"/>
      <c r="K19241"/>
      <c r="L19241"/>
      <c r="M19241"/>
      <c r="N19241"/>
      <c r="O19241"/>
      <c r="P19241"/>
      <c r="S19241"/>
    </row>
    <row r="19242" spans="1:19" x14ac:dyDescent="0.3">
      <c r="A19242" s="25"/>
      <c r="B19242"/>
      <c r="C19242"/>
      <c r="D19242"/>
      <c r="E19242"/>
      <c r="F19242"/>
      <c r="G19242"/>
      <c r="H19242" s="14"/>
      <c r="I19242"/>
      <c r="K19242"/>
      <c r="L19242"/>
      <c r="M19242"/>
      <c r="N19242"/>
      <c r="O19242"/>
      <c r="P19242"/>
      <c r="S19242"/>
    </row>
    <row r="19243" spans="1:19" x14ac:dyDescent="0.3">
      <c r="A19243" s="25"/>
      <c r="B19243"/>
      <c r="C19243"/>
      <c r="D19243"/>
      <c r="E19243"/>
      <c r="F19243"/>
      <c r="G19243"/>
      <c r="H19243" s="14"/>
      <c r="I19243" s="14"/>
      <c r="K19243"/>
      <c r="L19243"/>
      <c r="M19243"/>
      <c r="N19243"/>
      <c r="O19243"/>
      <c r="P19243"/>
      <c r="S19243"/>
    </row>
    <row r="19244" spans="1:19" x14ac:dyDescent="0.3">
      <c r="A19244" s="25"/>
      <c r="B19244"/>
      <c r="C19244"/>
      <c r="D19244"/>
      <c r="E19244"/>
      <c r="F19244"/>
      <c r="G19244"/>
      <c r="H19244" s="14"/>
      <c r="I19244" s="14"/>
      <c r="K19244"/>
      <c r="L19244"/>
      <c r="M19244"/>
      <c r="N19244"/>
      <c r="O19244"/>
      <c r="P19244"/>
      <c r="S19244"/>
    </row>
    <row r="19245" spans="1:19" x14ac:dyDescent="0.3">
      <c r="A19245" s="25"/>
      <c r="B19245"/>
      <c r="C19245"/>
      <c r="D19245"/>
      <c r="E19245"/>
      <c r="F19245"/>
      <c r="G19245"/>
      <c r="H19245" s="14"/>
      <c r="I19245" s="14"/>
      <c r="K19245"/>
      <c r="L19245"/>
      <c r="M19245"/>
      <c r="N19245"/>
      <c r="O19245"/>
      <c r="P19245"/>
      <c r="S19245"/>
    </row>
    <row r="19246" spans="1:19" x14ac:dyDescent="0.3">
      <c r="A19246" s="25"/>
      <c r="B19246"/>
      <c r="C19246"/>
      <c r="D19246"/>
      <c r="E19246"/>
      <c r="F19246"/>
      <c r="G19246"/>
      <c r="H19246" s="14"/>
      <c r="I19246" s="14"/>
      <c r="K19246"/>
      <c r="L19246"/>
      <c r="M19246"/>
      <c r="N19246"/>
      <c r="O19246"/>
      <c r="P19246"/>
      <c r="S19246"/>
    </row>
    <row r="19247" spans="1:19" x14ac:dyDescent="0.3">
      <c r="A19247" s="25"/>
      <c r="B19247"/>
      <c r="C19247"/>
      <c r="D19247"/>
      <c r="E19247"/>
      <c r="F19247"/>
      <c r="G19247"/>
      <c r="H19247" s="14"/>
      <c r="I19247" s="14"/>
      <c r="K19247"/>
      <c r="L19247"/>
      <c r="M19247"/>
      <c r="N19247"/>
      <c r="O19247"/>
      <c r="P19247"/>
      <c r="S19247"/>
    </row>
    <row r="19248" spans="1:19" x14ac:dyDescent="0.3">
      <c r="A19248" s="25"/>
      <c r="B19248"/>
      <c r="C19248"/>
      <c r="D19248"/>
      <c r="E19248"/>
      <c r="F19248"/>
      <c r="G19248"/>
      <c r="H19248" s="14"/>
      <c r="I19248" s="14"/>
      <c r="K19248"/>
      <c r="L19248"/>
      <c r="M19248"/>
      <c r="N19248"/>
      <c r="O19248"/>
      <c r="P19248"/>
      <c r="S19248"/>
    </row>
    <row r="19249" spans="1:20" x14ac:dyDescent="0.3">
      <c r="A19249" s="25"/>
      <c r="B19249"/>
      <c r="C19249"/>
      <c r="D19249"/>
      <c r="E19249"/>
      <c r="F19249"/>
      <c r="G19249"/>
      <c r="H19249" s="14"/>
      <c r="I19249" s="14"/>
      <c r="K19249"/>
      <c r="L19249"/>
      <c r="M19249"/>
      <c r="N19249"/>
      <c r="O19249"/>
      <c r="P19249"/>
      <c r="S19249"/>
    </row>
    <row r="19250" spans="1:20" x14ac:dyDescent="0.3">
      <c r="A19250" s="25"/>
      <c r="B19250"/>
      <c r="C19250"/>
      <c r="D19250"/>
      <c r="E19250"/>
      <c r="F19250"/>
      <c r="G19250"/>
      <c r="H19250" s="14"/>
      <c r="I19250" s="26"/>
      <c r="K19250"/>
      <c r="L19250"/>
      <c r="M19250"/>
      <c r="N19250"/>
      <c r="O19250"/>
      <c r="P19250"/>
      <c r="S19250"/>
    </row>
    <row r="19251" spans="1:20" x14ac:dyDescent="0.3">
      <c r="A19251" s="25"/>
      <c r="B19251"/>
      <c r="C19251"/>
      <c r="D19251"/>
      <c r="E19251"/>
      <c r="F19251"/>
      <c r="G19251"/>
      <c r="H19251"/>
      <c r="I19251" s="26"/>
      <c r="K19251"/>
      <c r="L19251"/>
      <c r="M19251"/>
      <c r="N19251"/>
      <c r="O19251"/>
      <c r="P19251"/>
      <c r="S19251"/>
    </row>
    <row r="19252" spans="1:20" x14ac:dyDescent="0.3">
      <c r="A19252" s="25"/>
      <c r="B19252"/>
      <c r="C19252"/>
      <c r="D19252"/>
      <c r="E19252"/>
      <c r="F19252"/>
      <c r="G19252"/>
      <c r="H19252"/>
      <c r="I19252" s="26"/>
      <c r="K19252"/>
      <c r="L19252"/>
      <c r="M19252"/>
      <c r="N19252"/>
      <c r="O19252"/>
      <c r="P19252"/>
      <c r="S19252"/>
    </row>
    <row r="19253" spans="1:20" x14ac:dyDescent="0.3">
      <c r="A19253" s="25"/>
      <c r="B19253"/>
      <c r="C19253"/>
      <c r="D19253"/>
      <c r="E19253"/>
      <c r="F19253"/>
      <c r="G19253"/>
      <c r="H19253"/>
      <c r="I19253" s="26"/>
      <c r="K19253"/>
      <c r="L19253"/>
      <c r="M19253"/>
      <c r="N19253"/>
      <c r="O19253"/>
      <c r="P19253"/>
      <c r="S19253"/>
    </row>
    <row r="19254" spans="1:20" x14ac:dyDescent="0.3">
      <c r="A19254" s="25"/>
      <c r="B19254"/>
      <c r="C19254"/>
      <c r="D19254"/>
      <c r="E19254"/>
      <c r="F19254"/>
      <c r="G19254"/>
      <c r="H19254" s="14"/>
      <c r="I19254" s="26"/>
      <c r="K19254"/>
      <c r="L19254"/>
      <c r="M19254"/>
      <c r="N19254"/>
      <c r="O19254"/>
      <c r="P19254"/>
      <c r="S19254"/>
      <c r="T19254" s="7"/>
    </row>
    <row r="19255" spans="1:20" x14ac:dyDescent="0.3">
      <c r="A19255" s="25"/>
      <c r="B19255"/>
      <c r="C19255"/>
      <c r="D19255"/>
      <c r="E19255"/>
      <c r="F19255"/>
      <c r="G19255"/>
      <c r="H19255"/>
      <c r="I19255" s="26"/>
      <c r="K19255"/>
      <c r="L19255"/>
      <c r="M19255"/>
      <c r="N19255"/>
      <c r="O19255"/>
      <c r="P19255"/>
      <c r="S19255"/>
    </row>
    <row r="19256" spans="1:20" x14ac:dyDescent="0.3">
      <c r="A19256" s="25"/>
      <c r="B19256"/>
      <c r="C19256"/>
      <c r="D19256"/>
      <c r="E19256"/>
      <c r="F19256"/>
      <c r="G19256"/>
      <c r="H19256"/>
      <c r="I19256" s="26"/>
      <c r="K19256"/>
      <c r="L19256"/>
      <c r="M19256"/>
      <c r="N19256"/>
      <c r="O19256"/>
      <c r="P19256"/>
      <c r="S19256"/>
    </row>
    <row r="19257" spans="1:20" x14ac:dyDescent="0.3">
      <c r="A19257" s="25"/>
      <c r="B19257"/>
      <c r="C19257"/>
      <c r="D19257"/>
      <c r="E19257"/>
      <c r="F19257"/>
      <c r="G19257"/>
      <c r="H19257" s="26"/>
      <c r="I19257" s="26"/>
      <c r="K19257"/>
      <c r="L19257"/>
      <c r="M19257"/>
      <c r="N19257"/>
      <c r="O19257"/>
      <c r="P19257"/>
      <c r="S19257"/>
    </row>
    <row r="19258" spans="1:20" x14ac:dyDescent="0.3">
      <c r="A19258" s="25"/>
      <c r="B19258"/>
      <c r="C19258"/>
      <c r="D19258"/>
      <c r="E19258"/>
      <c r="F19258"/>
      <c r="G19258"/>
      <c r="H19258" s="26"/>
      <c r="I19258" s="26"/>
      <c r="K19258"/>
      <c r="L19258"/>
      <c r="M19258"/>
      <c r="N19258"/>
      <c r="O19258"/>
      <c r="P19258"/>
      <c r="S19258"/>
    </row>
    <row r="19259" spans="1:20" x14ac:dyDescent="0.3">
      <c r="A19259" s="25"/>
      <c r="B19259"/>
      <c r="C19259"/>
      <c r="D19259"/>
      <c r="E19259"/>
      <c r="F19259"/>
      <c r="G19259"/>
      <c r="H19259" s="26"/>
      <c r="I19259" s="26"/>
      <c r="K19259"/>
      <c r="L19259"/>
      <c r="M19259"/>
      <c r="N19259"/>
      <c r="O19259"/>
      <c r="P19259"/>
      <c r="S19259"/>
    </row>
    <row r="19260" spans="1:20" x14ac:dyDescent="0.3">
      <c r="A19260" s="25"/>
      <c r="B19260"/>
      <c r="C19260"/>
      <c r="D19260"/>
      <c r="E19260"/>
      <c r="F19260"/>
      <c r="G19260"/>
      <c r="H19260" s="26"/>
      <c r="I19260" s="26"/>
      <c r="K19260"/>
      <c r="L19260"/>
      <c r="M19260"/>
      <c r="N19260"/>
      <c r="O19260"/>
      <c r="P19260"/>
      <c r="S19260"/>
      <c r="T19260" s="7"/>
    </row>
    <row r="19261" spans="1:20" x14ac:dyDescent="0.3">
      <c r="A19261" s="25"/>
      <c r="B19261"/>
      <c r="C19261"/>
      <c r="D19261"/>
      <c r="E19261"/>
      <c r="F19261"/>
      <c r="G19261"/>
      <c r="H19261" s="26"/>
      <c r="I19261" s="26"/>
      <c r="K19261"/>
      <c r="L19261"/>
      <c r="M19261"/>
      <c r="N19261"/>
      <c r="O19261"/>
      <c r="P19261"/>
      <c r="S19261"/>
      <c r="T19261" s="7"/>
    </row>
    <row r="19262" spans="1:20" x14ac:dyDescent="0.3">
      <c r="A19262" s="25"/>
      <c r="B19262"/>
      <c r="C19262"/>
      <c r="D19262"/>
      <c r="E19262"/>
      <c r="F19262"/>
      <c r="G19262"/>
      <c r="H19262" s="26"/>
      <c r="I19262" s="26"/>
      <c r="K19262"/>
      <c r="L19262"/>
      <c r="M19262"/>
      <c r="N19262"/>
      <c r="O19262"/>
      <c r="P19262"/>
      <c r="S19262"/>
    </row>
    <row r="19263" spans="1:20" x14ac:dyDescent="0.3">
      <c r="A19263" s="25"/>
      <c r="B19263"/>
      <c r="C19263"/>
      <c r="D19263"/>
      <c r="E19263"/>
      <c r="F19263"/>
      <c r="G19263"/>
      <c r="H19263" s="26"/>
      <c r="I19263" s="26"/>
      <c r="K19263"/>
      <c r="L19263"/>
      <c r="M19263"/>
      <c r="N19263"/>
      <c r="O19263"/>
      <c r="P19263"/>
      <c r="S19263"/>
    </row>
    <row r="19264" spans="1:20" x14ac:dyDescent="0.3">
      <c r="A19264" s="25"/>
      <c r="B19264"/>
      <c r="C19264"/>
      <c r="D19264"/>
      <c r="E19264"/>
      <c r="F19264"/>
      <c r="G19264"/>
      <c r="H19264"/>
      <c r="I19264"/>
      <c r="K19264"/>
      <c r="L19264"/>
      <c r="M19264"/>
      <c r="N19264"/>
      <c r="O19264"/>
      <c r="P19264"/>
      <c r="S19264"/>
    </row>
    <row r="19265" spans="1:20" x14ac:dyDescent="0.3">
      <c r="A19265" s="25"/>
      <c r="B19265"/>
      <c r="C19265"/>
      <c r="D19265"/>
      <c r="E19265"/>
      <c r="F19265"/>
      <c r="G19265"/>
      <c r="H19265"/>
      <c r="I19265"/>
      <c r="K19265"/>
      <c r="L19265"/>
      <c r="M19265"/>
      <c r="N19265"/>
      <c r="O19265"/>
      <c r="P19265"/>
      <c r="S19265"/>
    </row>
    <row r="19266" spans="1:20" x14ac:dyDescent="0.3">
      <c r="A19266" s="25"/>
      <c r="B19266"/>
      <c r="C19266"/>
      <c r="D19266"/>
      <c r="E19266"/>
      <c r="F19266"/>
      <c r="G19266"/>
      <c r="H19266"/>
      <c r="I19266"/>
      <c r="K19266"/>
      <c r="L19266"/>
      <c r="M19266"/>
      <c r="N19266"/>
      <c r="O19266"/>
      <c r="P19266"/>
      <c r="S19266"/>
    </row>
    <row r="19267" spans="1:20" x14ac:dyDescent="0.3">
      <c r="A19267" s="25"/>
      <c r="B19267"/>
      <c r="C19267"/>
      <c r="D19267"/>
      <c r="E19267"/>
      <c r="F19267"/>
      <c r="G19267"/>
      <c r="H19267"/>
      <c r="I19267"/>
      <c r="K19267"/>
      <c r="L19267"/>
      <c r="M19267"/>
      <c r="N19267"/>
      <c r="O19267"/>
      <c r="P19267"/>
      <c r="S19267"/>
    </row>
    <row r="19268" spans="1:20" x14ac:dyDescent="0.3">
      <c r="A19268" s="25"/>
      <c r="B19268"/>
      <c r="C19268"/>
      <c r="D19268"/>
      <c r="E19268"/>
      <c r="F19268"/>
      <c r="G19268"/>
      <c r="H19268"/>
      <c r="I19268"/>
      <c r="K19268"/>
      <c r="L19268"/>
      <c r="M19268"/>
      <c r="N19268"/>
      <c r="O19268"/>
      <c r="P19268"/>
      <c r="S19268"/>
    </row>
    <row r="19269" spans="1:20" x14ac:dyDescent="0.3">
      <c r="A19269" s="25"/>
      <c r="B19269"/>
      <c r="C19269"/>
      <c r="D19269"/>
      <c r="E19269"/>
      <c r="F19269"/>
      <c r="G19269"/>
      <c r="H19269"/>
      <c r="I19269"/>
      <c r="K19269"/>
      <c r="L19269"/>
      <c r="M19269"/>
      <c r="N19269"/>
      <c r="O19269"/>
      <c r="P19269"/>
      <c r="S19269"/>
    </row>
    <row r="19270" spans="1:20" x14ac:dyDescent="0.3">
      <c r="A19270" s="25"/>
      <c r="B19270"/>
      <c r="C19270"/>
      <c r="D19270"/>
      <c r="E19270"/>
      <c r="F19270"/>
      <c r="G19270"/>
      <c r="H19270"/>
      <c r="I19270"/>
      <c r="K19270"/>
      <c r="L19270"/>
      <c r="M19270"/>
      <c r="N19270"/>
      <c r="O19270"/>
      <c r="P19270"/>
      <c r="S19270"/>
    </row>
    <row r="19271" spans="1:20" x14ac:dyDescent="0.3">
      <c r="A19271" s="25"/>
      <c r="B19271"/>
      <c r="C19271"/>
      <c r="D19271"/>
      <c r="E19271"/>
      <c r="F19271"/>
      <c r="G19271"/>
      <c r="H19271" s="14"/>
      <c r="I19271" s="14"/>
      <c r="K19271"/>
      <c r="L19271"/>
      <c r="M19271"/>
      <c r="N19271"/>
      <c r="O19271"/>
      <c r="P19271"/>
      <c r="S19271"/>
      <c r="T19271" s="7"/>
    </row>
    <row r="19272" spans="1:20" x14ac:dyDescent="0.3">
      <c r="A19272" s="25"/>
      <c r="B19272"/>
      <c r="C19272"/>
      <c r="D19272"/>
      <c r="E19272"/>
      <c r="F19272"/>
      <c r="G19272"/>
      <c r="H19272" s="14"/>
      <c r="I19272" s="14"/>
      <c r="K19272"/>
      <c r="L19272"/>
      <c r="M19272"/>
      <c r="N19272"/>
      <c r="O19272"/>
      <c r="P19272"/>
      <c r="S19272"/>
      <c r="T19272" s="7"/>
    </row>
    <row r="19273" spans="1:20" x14ac:dyDescent="0.3">
      <c r="A19273" s="25"/>
      <c r="B19273"/>
      <c r="C19273"/>
      <c r="D19273"/>
      <c r="E19273"/>
      <c r="F19273"/>
      <c r="G19273"/>
      <c r="H19273"/>
      <c r="I19273"/>
      <c r="K19273"/>
      <c r="L19273"/>
      <c r="M19273"/>
      <c r="N19273"/>
      <c r="O19273"/>
      <c r="P19273"/>
      <c r="S19273"/>
    </row>
    <row r="19274" spans="1:20" x14ac:dyDescent="0.3">
      <c r="A19274" s="25"/>
      <c r="B19274"/>
      <c r="C19274"/>
      <c r="D19274"/>
      <c r="E19274"/>
      <c r="F19274"/>
      <c r="G19274"/>
      <c r="H19274" s="26"/>
      <c r="I19274" s="26"/>
      <c r="K19274"/>
      <c r="L19274"/>
      <c r="M19274"/>
      <c r="N19274"/>
      <c r="O19274"/>
      <c r="P19274"/>
      <c r="S19274"/>
    </row>
    <row r="19275" spans="1:20" x14ac:dyDescent="0.3">
      <c r="A19275" s="25"/>
      <c r="B19275"/>
      <c r="C19275"/>
      <c r="D19275"/>
      <c r="E19275"/>
      <c r="F19275"/>
      <c r="G19275"/>
      <c r="H19275" s="26"/>
      <c r="I19275" s="26"/>
      <c r="K19275"/>
      <c r="L19275"/>
      <c r="M19275"/>
      <c r="N19275"/>
      <c r="O19275"/>
      <c r="P19275"/>
      <c r="S19275"/>
    </row>
    <row r="19276" spans="1:20" x14ac:dyDescent="0.3">
      <c r="A19276" s="25"/>
      <c r="B19276"/>
      <c r="C19276"/>
      <c r="D19276"/>
      <c r="E19276"/>
      <c r="F19276"/>
      <c r="G19276"/>
      <c r="H19276" s="26"/>
      <c r="I19276" s="26"/>
      <c r="K19276"/>
      <c r="L19276"/>
      <c r="M19276"/>
      <c r="N19276"/>
      <c r="O19276"/>
      <c r="P19276"/>
      <c r="S19276"/>
    </row>
    <row r="19277" spans="1:20" x14ac:dyDescent="0.3">
      <c r="A19277" s="25"/>
      <c r="B19277"/>
      <c r="C19277"/>
      <c r="D19277"/>
      <c r="E19277"/>
      <c r="F19277"/>
      <c r="G19277"/>
      <c r="H19277" s="26"/>
      <c r="I19277" s="26"/>
      <c r="K19277"/>
      <c r="L19277"/>
      <c r="M19277"/>
      <c r="N19277"/>
      <c r="O19277"/>
      <c r="P19277"/>
      <c r="S19277"/>
    </row>
    <row r="19278" spans="1:20" x14ac:dyDescent="0.3">
      <c r="A19278" s="25"/>
      <c r="B19278"/>
      <c r="C19278"/>
      <c r="D19278"/>
      <c r="E19278"/>
      <c r="F19278"/>
      <c r="G19278"/>
      <c r="H19278" s="26"/>
      <c r="I19278" s="26"/>
      <c r="K19278"/>
      <c r="L19278"/>
      <c r="M19278"/>
      <c r="N19278"/>
      <c r="O19278"/>
      <c r="P19278"/>
      <c r="S19278"/>
    </row>
    <row r="19279" spans="1:20" x14ac:dyDescent="0.3">
      <c r="A19279" s="25"/>
      <c r="B19279"/>
      <c r="C19279"/>
      <c r="D19279"/>
      <c r="E19279"/>
      <c r="F19279"/>
      <c r="G19279"/>
      <c r="H19279" s="14"/>
      <c r="I19279" s="14"/>
      <c r="K19279"/>
      <c r="L19279"/>
      <c r="M19279"/>
      <c r="N19279"/>
      <c r="O19279"/>
      <c r="P19279"/>
      <c r="S19279"/>
      <c r="T19279" s="7"/>
    </row>
    <row r="19280" spans="1:20" x14ac:dyDescent="0.3">
      <c r="A19280" s="25"/>
      <c r="B19280"/>
      <c r="C19280"/>
      <c r="D19280"/>
      <c r="E19280"/>
      <c r="F19280"/>
      <c r="G19280"/>
      <c r="H19280"/>
      <c r="I19280"/>
      <c r="K19280"/>
      <c r="L19280"/>
      <c r="M19280"/>
      <c r="N19280"/>
      <c r="O19280"/>
      <c r="P19280"/>
      <c r="S19280"/>
    </row>
    <row r="19281" spans="1:19" x14ac:dyDescent="0.3">
      <c r="A19281" s="25"/>
      <c r="B19281"/>
      <c r="C19281"/>
      <c r="D19281"/>
      <c r="E19281"/>
      <c r="F19281"/>
      <c r="G19281"/>
      <c r="H19281"/>
      <c r="I19281" s="14"/>
      <c r="K19281"/>
      <c r="L19281"/>
      <c r="M19281"/>
      <c r="N19281"/>
      <c r="O19281"/>
      <c r="P19281"/>
      <c r="S19281"/>
    </row>
    <row r="19282" spans="1:19" x14ac:dyDescent="0.3">
      <c r="A19282" s="25"/>
      <c r="B19282"/>
      <c r="C19282"/>
      <c r="D19282"/>
      <c r="E19282"/>
      <c r="F19282"/>
      <c r="G19282"/>
      <c r="H19282"/>
      <c r="I19282"/>
      <c r="K19282"/>
      <c r="L19282"/>
      <c r="M19282"/>
      <c r="N19282"/>
      <c r="O19282"/>
      <c r="P19282"/>
      <c r="S19282"/>
    </row>
    <row r="19283" spans="1:19" x14ac:dyDescent="0.3">
      <c r="A19283" s="25"/>
      <c r="B19283"/>
      <c r="C19283"/>
      <c r="D19283"/>
      <c r="E19283"/>
      <c r="F19283"/>
      <c r="G19283"/>
      <c r="H19283"/>
      <c r="I19283" s="14"/>
      <c r="K19283"/>
      <c r="L19283"/>
      <c r="M19283"/>
      <c r="N19283"/>
      <c r="O19283"/>
      <c r="P19283"/>
      <c r="S19283"/>
    </row>
    <row r="19284" spans="1:19" x14ac:dyDescent="0.3">
      <c r="A19284" s="25"/>
      <c r="B19284"/>
      <c r="C19284"/>
      <c r="D19284"/>
      <c r="E19284"/>
      <c r="F19284"/>
      <c r="G19284"/>
      <c r="H19284"/>
      <c r="I19284"/>
      <c r="K19284"/>
      <c r="L19284"/>
      <c r="M19284"/>
      <c r="N19284"/>
      <c r="O19284"/>
      <c r="P19284"/>
      <c r="S19284"/>
    </row>
    <row r="19285" spans="1:19" x14ac:dyDescent="0.3">
      <c r="A19285" s="25"/>
      <c r="B19285"/>
      <c r="C19285"/>
      <c r="D19285"/>
      <c r="E19285"/>
      <c r="F19285"/>
      <c r="G19285"/>
      <c r="H19285"/>
      <c r="I19285"/>
      <c r="K19285"/>
      <c r="L19285"/>
      <c r="M19285"/>
      <c r="N19285"/>
      <c r="O19285"/>
      <c r="P19285"/>
      <c r="S19285"/>
    </row>
    <row r="19286" spans="1:19" x14ac:dyDescent="0.3">
      <c r="A19286" s="25"/>
      <c r="B19286"/>
      <c r="C19286"/>
      <c r="D19286"/>
      <c r="E19286"/>
      <c r="F19286"/>
      <c r="G19286"/>
      <c r="H19286" s="14"/>
      <c r="I19286" s="14"/>
      <c r="K19286"/>
      <c r="L19286"/>
      <c r="M19286"/>
      <c r="N19286"/>
      <c r="O19286"/>
      <c r="P19286"/>
      <c r="S19286"/>
    </row>
    <row r="19287" spans="1:19" x14ac:dyDescent="0.3">
      <c r="A19287" s="25"/>
      <c r="B19287"/>
      <c r="C19287"/>
      <c r="D19287"/>
      <c r="E19287"/>
      <c r="F19287"/>
      <c r="G19287"/>
      <c r="H19287" s="14"/>
      <c r="I19287" s="14"/>
      <c r="K19287"/>
      <c r="L19287"/>
      <c r="M19287"/>
      <c r="N19287"/>
      <c r="O19287"/>
      <c r="P19287"/>
      <c r="S19287"/>
    </row>
    <row r="19288" spans="1:19" x14ac:dyDescent="0.3">
      <c r="A19288" s="25"/>
      <c r="B19288"/>
      <c r="C19288"/>
      <c r="D19288"/>
      <c r="E19288"/>
      <c r="F19288"/>
      <c r="G19288"/>
      <c r="H19288" s="14"/>
      <c r="I19288" s="14"/>
      <c r="K19288"/>
      <c r="L19288"/>
      <c r="M19288"/>
      <c r="N19288"/>
      <c r="O19288"/>
      <c r="P19288"/>
      <c r="S19288"/>
    </row>
    <row r="19289" spans="1:19" x14ac:dyDescent="0.3">
      <c r="A19289" s="25"/>
      <c r="B19289"/>
      <c r="C19289"/>
      <c r="D19289"/>
      <c r="E19289"/>
      <c r="F19289"/>
      <c r="G19289"/>
      <c r="H19289"/>
      <c r="I19289"/>
      <c r="K19289"/>
      <c r="L19289"/>
      <c r="M19289"/>
      <c r="N19289"/>
      <c r="O19289"/>
      <c r="P19289"/>
      <c r="S19289"/>
    </row>
    <row r="19290" spans="1:19" x14ac:dyDescent="0.3">
      <c r="A19290" s="25"/>
      <c r="B19290"/>
      <c r="C19290"/>
      <c r="D19290"/>
      <c r="E19290"/>
      <c r="F19290"/>
      <c r="G19290"/>
      <c r="H19290"/>
      <c r="I19290"/>
      <c r="K19290"/>
      <c r="L19290"/>
      <c r="M19290"/>
      <c r="N19290"/>
      <c r="O19290"/>
      <c r="P19290"/>
      <c r="S19290"/>
    </row>
    <row r="19291" spans="1:19" x14ac:dyDescent="0.3">
      <c r="A19291" s="25"/>
      <c r="B19291"/>
      <c r="C19291"/>
      <c r="D19291"/>
      <c r="E19291"/>
      <c r="F19291"/>
      <c r="G19291"/>
      <c r="H19291"/>
      <c r="I19291"/>
      <c r="K19291"/>
      <c r="L19291"/>
      <c r="M19291"/>
      <c r="N19291"/>
      <c r="O19291"/>
      <c r="P19291"/>
      <c r="S19291"/>
    </row>
    <row r="19292" spans="1:19" x14ac:dyDescent="0.3">
      <c r="A19292" s="25"/>
      <c r="B19292"/>
      <c r="C19292"/>
      <c r="D19292"/>
      <c r="E19292"/>
      <c r="F19292"/>
      <c r="G19292"/>
      <c r="H19292"/>
      <c r="I19292"/>
      <c r="K19292"/>
      <c r="L19292"/>
      <c r="M19292"/>
      <c r="N19292"/>
      <c r="O19292"/>
      <c r="P19292"/>
      <c r="S19292"/>
    </row>
    <row r="19293" spans="1:19" x14ac:dyDescent="0.3">
      <c r="A19293" s="25"/>
      <c r="B19293"/>
      <c r="C19293"/>
      <c r="D19293"/>
      <c r="E19293"/>
      <c r="F19293"/>
      <c r="G19293"/>
      <c r="H19293"/>
      <c r="I19293"/>
      <c r="K19293"/>
      <c r="L19293"/>
      <c r="M19293"/>
      <c r="N19293"/>
      <c r="O19293"/>
      <c r="P19293"/>
      <c r="S19293"/>
    </row>
    <row r="19294" spans="1:19" x14ac:dyDescent="0.3">
      <c r="A19294" s="25"/>
      <c r="B19294"/>
      <c r="C19294"/>
      <c r="D19294"/>
      <c r="E19294"/>
      <c r="F19294"/>
      <c r="G19294"/>
      <c r="H19294"/>
      <c r="I19294"/>
      <c r="K19294"/>
      <c r="L19294"/>
      <c r="M19294"/>
      <c r="N19294"/>
      <c r="O19294"/>
      <c r="P19294"/>
      <c r="S19294"/>
    </row>
    <row r="19295" spans="1:19" x14ac:dyDescent="0.3">
      <c r="A19295" s="25"/>
      <c r="B19295"/>
      <c r="C19295"/>
      <c r="D19295"/>
      <c r="E19295"/>
      <c r="F19295"/>
      <c r="G19295"/>
      <c r="H19295"/>
      <c r="I19295"/>
      <c r="K19295"/>
      <c r="L19295"/>
      <c r="M19295"/>
      <c r="N19295"/>
      <c r="O19295"/>
      <c r="P19295"/>
      <c r="S19295"/>
    </row>
    <row r="19296" spans="1:19" x14ac:dyDescent="0.3">
      <c r="A19296" s="25"/>
      <c r="B19296"/>
      <c r="C19296"/>
      <c r="D19296"/>
      <c r="E19296"/>
      <c r="F19296"/>
      <c r="G19296"/>
      <c r="H19296"/>
      <c r="I19296"/>
      <c r="K19296"/>
      <c r="L19296"/>
      <c r="M19296"/>
      <c r="N19296"/>
      <c r="O19296"/>
      <c r="P19296"/>
      <c r="S19296"/>
    </row>
    <row r="19297" spans="1:20" x14ac:dyDescent="0.3">
      <c r="A19297" s="25"/>
      <c r="B19297"/>
      <c r="C19297"/>
      <c r="D19297"/>
      <c r="E19297"/>
      <c r="F19297"/>
      <c r="G19297"/>
      <c r="H19297"/>
      <c r="I19297"/>
      <c r="K19297"/>
      <c r="L19297"/>
      <c r="M19297"/>
      <c r="N19297"/>
      <c r="O19297"/>
      <c r="P19297"/>
      <c r="S19297"/>
    </row>
    <row r="19298" spans="1:20" x14ac:dyDescent="0.3">
      <c r="A19298" s="25"/>
      <c r="B19298"/>
      <c r="C19298"/>
      <c r="D19298"/>
      <c r="E19298"/>
      <c r="F19298"/>
      <c r="G19298"/>
      <c r="H19298" s="14"/>
      <c r="I19298" s="14"/>
      <c r="K19298"/>
      <c r="L19298"/>
      <c r="M19298"/>
      <c r="N19298"/>
      <c r="O19298"/>
      <c r="P19298"/>
      <c r="S19298"/>
    </row>
    <row r="19299" spans="1:20" x14ac:dyDescent="0.3">
      <c r="A19299" s="25"/>
      <c r="B19299"/>
      <c r="C19299"/>
      <c r="D19299"/>
      <c r="E19299"/>
      <c r="F19299"/>
      <c r="G19299"/>
      <c r="H19299" s="26"/>
      <c r="I19299" s="26"/>
      <c r="K19299"/>
      <c r="L19299"/>
      <c r="M19299"/>
      <c r="N19299"/>
      <c r="O19299"/>
      <c r="P19299"/>
      <c r="S19299"/>
    </row>
    <row r="19300" spans="1:20" x14ac:dyDescent="0.3">
      <c r="A19300" s="25"/>
      <c r="B19300"/>
      <c r="C19300"/>
      <c r="D19300"/>
      <c r="E19300"/>
      <c r="F19300"/>
      <c r="G19300"/>
      <c r="H19300" s="26"/>
      <c r="I19300" s="26"/>
      <c r="K19300"/>
      <c r="L19300"/>
      <c r="M19300"/>
      <c r="N19300"/>
      <c r="O19300"/>
      <c r="P19300"/>
      <c r="S19300"/>
    </row>
    <row r="19301" spans="1:20" x14ac:dyDescent="0.3">
      <c r="A19301" s="25"/>
      <c r="B19301"/>
      <c r="C19301"/>
      <c r="D19301"/>
      <c r="E19301"/>
      <c r="F19301"/>
      <c r="G19301"/>
      <c r="H19301" s="26"/>
      <c r="I19301" s="26"/>
      <c r="K19301"/>
      <c r="L19301"/>
      <c r="M19301"/>
      <c r="N19301"/>
      <c r="O19301"/>
      <c r="P19301"/>
      <c r="S19301"/>
    </row>
    <row r="19302" spans="1:20" x14ac:dyDescent="0.3">
      <c r="A19302" s="25"/>
      <c r="B19302"/>
      <c r="C19302"/>
      <c r="D19302"/>
      <c r="E19302"/>
      <c r="F19302"/>
      <c r="G19302"/>
      <c r="H19302" s="26"/>
      <c r="I19302" s="26"/>
      <c r="K19302"/>
      <c r="L19302"/>
      <c r="M19302"/>
      <c r="N19302"/>
      <c r="O19302"/>
      <c r="P19302"/>
      <c r="S19302"/>
    </row>
    <row r="19303" spans="1:20" x14ac:dyDescent="0.3">
      <c r="A19303" s="25"/>
      <c r="B19303"/>
      <c r="C19303"/>
      <c r="D19303"/>
      <c r="E19303"/>
      <c r="F19303"/>
      <c r="G19303"/>
      <c r="H19303"/>
      <c r="I19303"/>
      <c r="K19303"/>
      <c r="L19303"/>
      <c r="M19303"/>
      <c r="N19303"/>
      <c r="O19303"/>
      <c r="P19303"/>
      <c r="S19303"/>
    </row>
    <row r="19304" spans="1:20" x14ac:dyDescent="0.3">
      <c r="A19304" s="25"/>
      <c r="B19304"/>
      <c r="C19304"/>
      <c r="D19304"/>
      <c r="E19304"/>
      <c r="F19304"/>
      <c r="G19304"/>
      <c r="H19304" s="14"/>
      <c r="I19304" s="14"/>
      <c r="K19304"/>
      <c r="L19304"/>
      <c r="M19304"/>
      <c r="N19304"/>
      <c r="O19304"/>
      <c r="P19304"/>
      <c r="S19304"/>
    </row>
    <row r="19305" spans="1:20" x14ac:dyDescent="0.3">
      <c r="A19305" s="25"/>
      <c r="B19305"/>
      <c r="C19305"/>
      <c r="D19305"/>
      <c r="E19305"/>
      <c r="F19305"/>
      <c r="G19305"/>
      <c r="H19305" s="14"/>
      <c r="I19305" s="14"/>
      <c r="K19305"/>
      <c r="L19305"/>
      <c r="M19305"/>
      <c r="N19305"/>
      <c r="O19305"/>
      <c r="P19305"/>
      <c r="S19305"/>
    </row>
    <row r="19306" spans="1:20" x14ac:dyDescent="0.3">
      <c r="A19306" s="25"/>
      <c r="B19306"/>
      <c r="C19306"/>
      <c r="D19306"/>
      <c r="E19306"/>
      <c r="F19306"/>
      <c r="G19306"/>
      <c r="H19306" s="14"/>
      <c r="I19306" s="14"/>
      <c r="K19306"/>
      <c r="L19306"/>
      <c r="M19306"/>
      <c r="N19306"/>
      <c r="O19306"/>
      <c r="P19306"/>
      <c r="S19306"/>
    </row>
    <row r="19307" spans="1:20" x14ac:dyDescent="0.3">
      <c r="A19307" s="25"/>
      <c r="B19307"/>
      <c r="C19307"/>
      <c r="D19307"/>
      <c r="E19307"/>
      <c r="F19307"/>
      <c r="G19307"/>
      <c r="H19307" s="26"/>
      <c r="I19307" s="26"/>
      <c r="K19307"/>
      <c r="L19307"/>
      <c r="M19307"/>
      <c r="N19307"/>
      <c r="O19307"/>
      <c r="P19307"/>
      <c r="S19307"/>
    </row>
    <row r="19308" spans="1:20" x14ac:dyDescent="0.3">
      <c r="A19308" s="25"/>
      <c r="B19308"/>
      <c r="C19308"/>
      <c r="D19308"/>
      <c r="E19308"/>
      <c r="F19308"/>
      <c r="G19308"/>
      <c r="H19308" s="26"/>
      <c r="I19308" s="26"/>
      <c r="K19308"/>
      <c r="L19308"/>
      <c r="M19308"/>
      <c r="N19308"/>
      <c r="O19308"/>
      <c r="P19308"/>
      <c r="S19308"/>
    </row>
    <row r="19309" spans="1:20" x14ac:dyDescent="0.3">
      <c r="A19309" s="25"/>
      <c r="B19309"/>
      <c r="C19309"/>
      <c r="D19309"/>
      <c r="E19309"/>
      <c r="F19309"/>
      <c r="G19309"/>
      <c r="H19309" s="26"/>
      <c r="I19309" s="26"/>
      <c r="K19309"/>
      <c r="L19309"/>
      <c r="M19309"/>
      <c r="N19309"/>
      <c r="O19309"/>
      <c r="P19309"/>
      <c r="S19309"/>
    </row>
    <row r="19310" spans="1:20" x14ac:dyDescent="0.3">
      <c r="A19310" s="25"/>
      <c r="B19310"/>
      <c r="C19310"/>
      <c r="D19310"/>
      <c r="E19310"/>
      <c r="F19310"/>
      <c r="G19310"/>
      <c r="H19310" s="26"/>
      <c r="I19310" s="26"/>
      <c r="K19310"/>
      <c r="L19310"/>
      <c r="M19310"/>
      <c r="N19310"/>
      <c r="O19310"/>
      <c r="P19310"/>
      <c r="S19310"/>
    </row>
    <row r="19311" spans="1:20" x14ac:dyDescent="0.3">
      <c r="A19311" s="25"/>
      <c r="B19311"/>
      <c r="C19311"/>
      <c r="D19311"/>
      <c r="E19311"/>
      <c r="F19311"/>
      <c r="G19311"/>
      <c r="H19311" s="14"/>
      <c r="I19311" s="14"/>
      <c r="K19311"/>
      <c r="L19311"/>
      <c r="M19311"/>
      <c r="N19311"/>
      <c r="O19311"/>
      <c r="P19311"/>
      <c r="S19311"/>
    </row>
    <row r="19312" spans="1:20" x14ac:dyDescent="0.3">
      <c r="A19312" s="25"/>
      <c r="B19312"/>
      <c r="C19312"/>
      <c r="D19312"/>
      <c r="E19312"/>
      <c r="F19312"/>
      <c r="G19312"/>
      <c r="H19312" s="14"/>
      <c r="I19312" s="14"/>
      <c r="K19312"/>
      <c r="L19312"/>
      <c r="M19312"/>
      <c r="N19312"/>
      <c r="O19312"/>
      <c r="P19312"/>
      <c r="S19312"/>
      <c r="T19312" s="7"/>
    </row>
    <row r="19313" spans="1:20" x14ac:dyDescent="0.3">
      <c r="A19313" s="25"/>
      <c r="B19313"/>
      <c r="C19313"/>
      <c r="D19313"/>
      <c r="E19313"/>
      <c r="F19313"/>
      <c r="G19313"/>
      <c r="H19313"/>
      <c r="I19313"/>
      <c r="K19313"/>
      <c r="L19313"/>
      <c r="M19313"/>
      <c r="N19313"/>
      <c r="O19313"/>
      <c r="P19313"/>
      <c r="S19313"/>
    </row>
    <row r="19314" spans="1:20" x14ac:dyDescent="0.3">
      <c r="A19314" s="25"/>
      <c r="B19314"/>
      <c r="C19314"/>
      <c r="D19314"/>
      <c r="E19314"/>
      <c r="F19314"/>
      <c r="G19314"/>
      <c r="H19314"/>
      <c r="I19314"/>
      <c r="K19314"/>
      <c r="L19314"/>
      <c r="M19314"/>
      <c r="N19314"/>
      <c r="O19314"/>
      <c r="P19314"/>
      <c r="S19314"/>
    </row>
    <row r="19315" spans="1:20" x14ac:dyDescent="0.3">
      <c r="A19315" s="25"/>
      <c r="B19315"/>
      <c r="C19315"/>
      <c r="D19315"/>
      <c r="E19315"/>
      <c r="F19315"/>
      <c r="G19315"/>
      <c r="H19315" s="26"/>
      <c r="I19315" s="26"/>
      <c r="K19315"/>
      <c r="L19315"/>
      <c r="M19315"/>
      <c r="N19315"/>
      <c r="O19315"/>
      <c r="P19315"/>
      <c r="S19315"/>
    </row>
    <row r="19316" spans="1:20" x14ac:dyDescent="0.3">
      <c r="A19316" s="25"/>
      <c r="B19316"/>
      <c r="C19316"/>
      <c r="D19316"/>
      <c r="E19316"/>
      <c r="F19316"/>
      <c r="G19316"/>
      <c r="H19316" s="26"/>
      <c r="I19316" s="26"/>
      <c r="K19316"/>
      <c r="L19316"/>
      <c r="M19316"/>
      <c r="N19316"/>
      <c r="O19316"/>
      <c r="P19316"/>
      <c r="S19316"/>
    </row>
    <row r="19317" spans="1:20" x14ac:dyDescent="0.3">
      <c r="A19317" s="25"/>
      <c r="B19317"/>
      <c r="C19317"/>
      <c r="D19317"/>
      <c r="E19317"/>
      <c r="F19317"/>
      <c r="G19317"/>
      <c r="H19317" s="26"/>
      <c r="I19317" s="26"/>
      <c r="K19317"/>
      <c r="L19317"/>
      <c r="M19317"/>
      <c r="N19317"/>
      <c r="O19317"/>
      <c r="P19317"/>
      <c r="S19317"/>
    </row>
    <row r="19318" spans="1:20" x14ac:dyDescent="0.3">
      <c r="A19318" s="25"/>
      <c r="B19318"/>
      <c r="C19318"/>
      <c r="D19318"/>
      <c r="E19318"/>
      <c r="F19318"/>
      <c r="G19318"/>
      <c r="H19318" s="26"/>
      <c r="I19318" s="26"/>
      <c r="K19318"/>
      <c r="L19318"/>
      <c r="M19318"/>
      <c r="N19318"/>
      <c r="O19318"/>
      <c r="P19318"/>
      <c r="S19318"/>
    </row>
    <row r="19319" spans="1:20" x14ac:dyDescent="0.3">
      <c r="A19319" s="25"/>
      <c r="B19319"/>
      <c r="C19319"/>
      <c r="D19319"/>
      <c r="E19319"/>
      <c r="F19319"/>
      <c r="G19319"/>
      <c r="H19319" s="26"/>
      <c r="I19319" s="26"/>
      <c r="K19319"/>
      <c r="L19319"/>
      <c r="M19319"/>
      <c r="N19319"/>
      <c r="O19319"/>
      <c r="P19319"/>
      <c r="S19319"/>
    </row>
    <row r="19320" spans="1:20" x14ac:dyDescent="0.3">
      <c r="A19320" s="25"/>
      <c r="B19320"/>
      <c r="C19320"/>
      <c r="D19320"/>
      <c r="E19320"/>
      <c r="F19320"/>
      <c r="G19320"/>
      <c r="H19320" s="26"/>
      <c r="I19320" s="26"/>
      <c r="K19320"/>
      <c r="L19320"/>
      <c r="M19320"/>
      <c r="N19320"/>
      <c r="O19320"/>
      <c r="P19320"/>
      <c r="S19320"/>
    </row>
    <row r="19321" spans="1:20" x14ac:dyDescent="0.3">
      <c r="A19321" s="25"/>
      <c r="B19321"/>
      <c r="C19321"/>
      <c r="D19321"/>
      <c r="E19321"/>
      <c r="F19321"/>
      <c r="G19321"/>
      <c r="H19321" s="26"/>
      <c r="I19321" s="26"/>
      <c r="K19321"/>
      <c r="L19321"/>
      <c r="M19321"/>
      <c r="N19321"/>
      <c r="O19321"/>
      <c r="P19321"/>
      <c r="S19321"/>
    </row>
    <row r="19322" spans="1:20" x14ac:dyDescent="0.3">
      <c r="A19322" s="25"/>
      <c r="B19322"/>
      <c r="C19322"/>
      <c r="D19322"/>
      <c r="E19322"/>
      <c r="F19322"/>
      <c r="G19322"/>
      <c r="H19322" s="26"/>
      <c r="I19322" s="26"/>
      <c r="K19322"/>
      <c r="L19322"/>
      <c r="M19322"/>
      <c r="N19322"/>
      <c r="O19322"/>
      <c r="P19322"/>
      <c r="S19322"/>
    </row>
    <row r="19323" spans="1:20" x14ac:dyDescent="0.3">
      <c r="A19323" s="25"/>
      <c r="B19323"/>
      <c r="C19323"/>
      <c r="D19323"/>
      <c r="E19323"/>
      <c r="F19323"/>
      <c r="G19323"/>
      <c r="H19323"/>
      <c r="I19323"/>
      <c r="K19323"/>
      <c r="L19323"/>
      <c r="M19323"/>
      <c r="N19323"/>
      <c r="O19323"/>
      <c r="P19323"/>
      <c r="S19323"/>
    </row>
    <row r="19324" spans="1:20" x14ac:dyDescent="0.3">
      <c r="A19324" s="25"/>
      <c r="B19324"/>
      <c r="C19324"/>
      <c r="D19324"/>
      <c r="E19324"/>
      <c r="F19324"/>
      <c r="G19324"/>
      <c r="H19324"/>
      <c r="I19324"/>
      <c r="K19324"/>
      <c r="L19324"/>
      <c r="M19324"/>
      <c r="N19324"/>
      <c r="O19324"/>
      <c r="P19324"/>
      <c r="S19324"/>
    </row>
    <row r="19325" spans="1:20" x14ac:dyDescent="0.3">
      <c r="A19325" s="25"/>
      <c r="B19325"/>
      <c r="C19325"/>
      <c r="D19325"/>
      <c r="E19325"/>
      <c r="F19325"/>
      <c r="G19325"/>
      <c r="H19325" s="14"/>
      <c r="I19325" s="14"/>
      <c r="K19325"/>
      <c r="L19325"/>
      <c r="M19325"/>
      <c r="N19325"/>
      <c r="O19325"/>
      <c r="P19325"/>
      <c r="S19325"/>
      <c r="T19325" s="7"/>
    </row>
    <row r="19326" spans="1:20" x14ac:dyDescent="0.3">
      <c r="A19326" s="25"/>
      <c r="B19326"/>
      <c r="C19326"/>
      <c r="D19326"/>
      <c r="E19326"/>
      <c r="F19326"/>
      <c r="G19326"/>
      <c r="H19326"/>
      <c r="I19326"/>
      <c r="K19326"/>
      <c r="L19326"/>
      <c r="M19326"/>
      <c r="N19326"/>
      <c r="O19326"/>
      <c r="P19326"/>
      <c r="S19326"/>
    </row>
    <row r="19327" spans="1:20" x14ac:dyDescent="0.3">
      <c r="A19327" s="25"/>
      <c r="B19327"/>
      <c r="C19327"/>
      <c r="D19327"/>
      <c r="E19327"/>
      <c r="F19327"/>
      <c r="G19327"/>
      <c r="H19327"/>
      <c r="I19327"/>
      <c r="K19327"/>
      <c r="L19327"/>
      <c r="M19327"/>
      <c r="N19327"/>
      <c r="O19327"/>
      <c r="P19327"/>
      <c r="S19327"/>
    </row>
    <row r="19328" spans="1:20" x14ac:dyDescent="0.3">
      <c r="A19328" s="25"/>
      <c r="B19328"/>
      <c r="C19328"/>
      <c r="D19328"/>
      <c r="E19328"/>
      <c r="F19328"/>
      <c r="G19328"/>
      <c r="H19328" s="14"/>
      <c r="I19328" s="14"/>
      <c r="K19328"/>
      <c r="L19328"/>
      <c r="M19328"/>
      <c r="N19328"/>
      <c r="O19328"/>
      <c r="P19328"/>
      <c r="S19328"/>
    </row>
    <row r="19329" spans="1:20" x14ac:dyDescent="0.3">
      <c r="A19329" s="25"/>
      <c r="B19329"/>
      <c r="C19329"/>
      <c r="D19329"/>
      <c r="E19329"/>
      <c r="F19329"/>
      <c r="G19329"/>
      <c r="H19329" s="14"/>
      <c r="I19329" s="14"/>
      <c r="K19329"/>
      <c r="L19329"/>
      <c r="M19329"/>
      <c r="N19329"/>
      <c r="O19329"/>
      <c r="P19329"/>
      <c r="S19329"/>
    </row>
    <row r="19330" spans="1:20" x14ac:dyDescent="0.3">
      <c r="A19330" s="25"/>
      <c r="B19330"/>
      <c r="C19330"/>
      <c r="D19330"/>
      <c r="E19330"/>
      <c r="F19330"/>
      <c r="G19330"/>
      <c r="H19330" s="14"/>
      <c r="I19330" s="14"/>
      <c r="K19330"/>
      <c r="L19330"/>
      <c r="M19330"/>
      <c r="N19330"/>
      <c r="O19330"/>
      <c r="P19330"/>
      <c r="S19330"/>
    </row>
    <row r="19331" spans="1:20" x14ac:dyDescent="0.3">
      <c r="A19331" s="25"/>
      <c r="B19331"/>
      <c r="C19331"/>
      <c r="D19331"/>
      <c r="E19331"/>
      <c r="F19331"/>
      <c r="G19331"/>
      <c r="H19331" s="26"/>
      <c r="I19331" s="26"/>
      <c r="K19331"/>
      <c r="L19331"/>
      <c r="M19331"/>
      <c r="N19331"/>
      <c r="O19331"/>
      <c r="P19331"/>
      <c r="S19331"/>
      <c r="T19331" s="7"/>
    </row>
    <row r="19332" spans="1:20" x14ac:dyDescent="0.3">
      <c r="A19332" s="25"/>
      <c r="B19332"/>
      <c r="C19332"/>
      <c r="D19332"/>
      <c r="E19332"/>
      <c r="F19332"/>
      <c r="G19332"/>
      <c r="H19332" s="26"/>
      <c r="I19332" s="26"/>
      <c r="K19332"/>
      <c r="L19332"/>
      <c r="M19332"/>
      <c r="N19332"/>
      <c r="O19332"/>
      <c r="P19332"/>
      <c r="S19332"/>
    </row>
    <row r="19333" spans="1:20" x14ac:dyDescent="0.3">
      <c r="A19333" s="25"/>
      <c r="B19333"/>
      <c r="C19333"/>
      <c r="D19333"/>
      <c r="E19333"/>
      <c r="F19333"/>
      <c r="G19333"/>
      <c r="H19333" s="26"/>
      <c r="I19333" s="26"/>
      <c r="K19333"/>
      <c r="L19333"/>
      <c r="M19333"/>
      <c r="N19333"/>
      <c r="O19333"/>
      <c r="P19333"/>
      <c r="S19333"/>
    </row>
    <row r="19334" spans="1:20" x14ac:dyDescent="0.3">
      <c r="A19334" s="25"/>
      <c r="B19334"/>
      <c r="C19334"/>
      <c r="D19334"/>
      <c r="E19334"/>
      <c r="F19334"/>
      <c r="G19334"/>
      <c r="H19334" s="26"/>
      <c r="I19334" s="26"/>
      <c r="K19334"/>
      <c r="L19334"/>
      <c r="M19334"/>
      <c r="N19334"/>
      <c r="O19334"/>
      <c r="P19334"/>
      <c r="S19334"/>
    </row>
    <row r="19335" spans="1:20" x14ac:dyDescent="0.3">
      <c r="A19335" s="25"/>
      <c r="B19335"/>
      <c r="C19335"/>
      <c r="D19335"/>
      <c r="E19335"/>
      <c r="F19335"/>
      <c r="G19335"/>
      <c r="H19335"/>
      <c r="I19335" s="14"/>
      <c r="K19335"/>
      <c r="L19335"/>
      <c r="M19335"/>
      <c r="N19335"/>
      <c r="O19335"/>
      <c r="P19335"/>
      <c r="S19335"/>
    </row>
    <row r="19336" spans="1:20" x14ac:dyDescent="0.3">
      <c r="A19336" s="25"/>
      <c r="B19336"/>
      <c r="C19336"/>
      <c r="D19336"/>
      <c r="E19336"/>
      <c r="F19336"/>
      <c r="G19336"/>
      <c r="H19336"/>
      <c r="I19336" s="14"/>
      <c r="K19336"/>
      <c r="L19336"/>
      <c r="M19336"/>
      <c r="N19336"/>
      <c r="O19336"/>
      <c r="P19336"/>
      <c r="S19336"/>
    </row>
    <row r="19337" spans="1:20" x14ac:dyDescent="0.3">
      <c r="A19337" s="25"/>
      <c r="B19337"/>
      <c r="C19337"/>
      <c r="D19337"/>
      <c r="E19337"/>
      <c r="F19337"/>
      <c r="G19337"/>
      <c r="H19337"/>
      <c r="I19337" s="14"/>
      <c r="K19337"/>
      <c r="L19337"/>
      <c r="M19337"/>
      <c r="N19337"/>
      <c r="O19337"/>
      <c r="P19337"/>
      <c r="S19337"/>
    </row>
    <row r="19338" spans="1:20" x14ac:dyDescent="0.3">
      <c r="A19338" s="25"/>
      <c r="B19338"/>
      <c r="C19338"/>
      <c r="D19338"/>
      <c r="E19338"/>
      <c r="F19338"/>
      <c r="G19338"/>
      <c r="H19338"/>
      <c r="I19338" s="14"/>
      <c r="K19338"/>
      <c r="L19338"/>
      <c r="M19338"/>
      <c r="N19338"/>
      <c r="O19338"/>
      <c r="P19338"/>
      <c r="S19338"/>
    </row>
    <row r="19339" spans="1:20" x14ac:dyDescent="0.3">
      <c r="A19339" s="25"/>
      <c r="B19339"/>
      <c r="C19339"/>
      <c r="D19339"/>
      <c r="E19339"/>
      <c r="F19339"/>
      <c r="G19339"/>
      <c r="H19339" s="26"/>
      <c r="I19339" s="26"/>
      <c r="K19339"/>
      <c r="L19339"/>
      <c r="M19339"/>
      <c r="N19339"/>
      <c r="O19339"/>
      <c r="P19339"/>
      <c r="S19339"/>
    </row>
    <row r="19340" spans="1:20" x14ac:dyDescent="0.3">
      <c r="A19340" s="25"/>
      <c r="B19340"/>
      <c r="C19340"/>
      <c r="D19340"/>
      <c r="E19340"/>
      <c r="F19340"/>
      <c r="G19340"/>
      <c r="H19340" s="26"/>
      <c r="I19340" s="26"/>
      <c r="K19340"/>
      <c r="L19340"/>
      <c r="M19340"/>
      <c r="N19340"/>
      <c r="O19340"/>
      <c r="P19340"/>
      <c r="S19340"/>
    </row>
    <row r="19341" spans="1:20" x14ac:dyDescent="0.3">
      <c r="A19341" s="25"/>
      <c r="B19341"/>
      <c r="C19341"/>
      <c r="D19341"/>
      <c r="E19341"/>
      <c r="F19341"/>
      <c r="G19341"/>
      <c r="H19341" s="26"/>
      <c r="I19341" s="26"/>
      <c r="K19341"/>
      <c r="L19341"/>
      <c r="M19341"/>
      <c r="N19341"/>
      <c r="O19341"/>
      <c r="P19341"/>
      <c r="S19341"/>
    </row>
    <row r="19342" spans="1:20" x14ac:dyDescent="0.3">
      <c r="A19342" s="25"/>
      <c r="B19342"/>
      <c r="C19342"/>
      <c r="D19342"/>
      <c r="E19342"/>
      <c r="F19342"/>
      <c r="G19342"/>
      <c r="H19342" s="26"/>
      <c r="I19342" s="26"/>
      <c r="K19342"/>
      <c r="L19342"/>
      <c r="M19342"/>
      <c r="N19342"/>
      <c r="O19342"/>
      <c r="P19342"/>
      <c r="S19342"/>
    </row>
    <row r="19343" spans="1:20" x14ac:dyDescent="0.3">
      <c r="A19343" s="25"/>
      <c r="B19343"/>
      <c r="C19343"/>
      <c r="D19343"/>
      <c r="E19343"/>
      <c r="F19343"/>
      <c r="G19343"/>
      <c r="H19343"/>
      <c r="I19343"/>
      <c r="K19343"/>
      <c r="L19343"/>
      <c r="M19343"/>
      <c r="N19343"/>
      <c r="O19343"/>
      <c r="P19343"/>
      <c r="S19343"/>
    </row>
    <row r="19344" spans="1:20" x14ac:dyDescent="0.3">
      <c r="A19344" s="25"/>
      <c r="B19344"/>
      <c r="C19344"/>
      <c r="D19344"/>
      <c r="E19344"/>
      <c r="F19344"/>
      <c r="G19344"/>
      <c r="H19344"/>
      <c r="I19344" s="14"/>
      <c r="K19344"/>
      <c r="L19344"/>
      <c r="M19344"/>
      <c r="N19344"/>
      <c r="O19344"/>
      <c r="P19344"/>
      <c r="S19344"/>
    </row>
    <row r="19345" spans="1:20" x14ac:dyDescent="0.3">
      <c r="A19345" s="25"/>
      <c r="B19345"/>
      <c r="C19345"/>
      <c r="D19345"/>
      <c r="E19345"/>
      <c r="F19345"/>
      <c r="G19345"/>
      <c r="H19345"/>
      <c r="I19345"/>
      <c r="K19345"/>
      <c r="L19345"/>
      <c r="M19345"/>
      <c r="N19345"/>
      <c r="O19345"/>
      <c r="P19345"/>
      <c r="S19345"/>
    </row>
    <row r="19346" spans="1:20" x14ac:dyDescent="0.3">
      <c r="A19346" s="25"/>
      <c r="B19346"/>
      <c r="C19346"/>
      <c r="D19346"/>
      <c r="E19346"/>
      <c r="F19346"/>
      <c r="G19346"/>
      <c r="H19346"/>
      <c r="I19346"/>
      <c r="K19346"/>
      <c r="L19346"/>
      <c r="M19346"/>
      <c r="N19346"/>
      <c r="O19346"/>
      <c r="P19346"/>
      <c r="S19346"/>
    </row>
    <row r="19347" spans="1:20" x14ac:dyDescent="0.3">
      <c r="A19347" s="25"/>
      <c r="B19347"/>
      <c r="C19347"/>
      <c r="D19347"/>
      <c r="E19347"/>
      <c r="F19347"/>
      <c r="G19347"/>
      <c r="H19347" s="26"/>
      <c r="I19347" s="26"/>
      <c r="K19347"/>
      <c r="L19347"/>
      <c r="M19347"/>
      <c r="N19347"/>
      <c r="O19347"/>
      <c r="P19347"/>
      <c r="S19347"/>
    </row>
    <row r="19348" spans="1:20" x14ac:dyDescent="0.3">
      <c r="A19348" s="25"/>
      <c r="B19348"/>
      <c r="C19348"/>
      <c r="D19348"/>
      <c r="E19348"/>
      <c r="F19348"/>
      <c r="G19348"/>
      <c r="H19348" s="26"/>
      <c r="I19348" s="26"/>
      <c r="K19348"/>
      <c r="L19348"/>
      <c r="M19348"/>
      <c r="N19348"/>
      <c r="O19348"/>
      <c r="P19348"/>
      <c r="S19348"/>
    </row>
    <row r="19349" spans="1:20" x14ac:dyDescent="0.3">
      <c r="A19349" s="25"/>
      <c r="B19349"/>
      <c r="C19349"/>
      <c r="D19349"/>
      <c r="E19349"/>
      <c r="F19349"/>
      <c r="G19349"/>
      <c r="H19349" s="26"/>
      <c r="I19349" s="26"/>
      <c r="K19349"/>
      <c r="L19349"/>
      <c r="M19349"/>
      <c r="N19349"/>
      <c r="O19349"/>
      <c r="P19349"/>
      <c r="S19349"/>
      <c r="T19349" s="7"/>
    </row>
    <row r="19350" spans="1:20" x14ac:dyDescent="0.3">
      <c r="A19350" s="25"/>
      <c r="B19350"/>
      <c r="C19350"/>
      <c r="D19350"/>
      <c r="E19350"/>
      <c r="F19350"/>
      <c r="G19350"/>
      <c r="H19350" s="26"/>
      <c r="I19350" s="26"/>
      <c r="K19350"/>
      <c r="L19350"/>
      <c r="M19350"/>
      <c r="N19350"/>
      <c r="O19350"/>
      <c r="P19350"/>
      <c r="S19350"/>
      <c r="T19350" s="7"/>
    </row>
    <row r="19351" spans="1:20" x14ac:dyDescent="0.3">
      <c r="A19351" s="25"/>
      <c r="B19351"/>
      <c r="C19351"/>
      <c r="D19351"/>
      <c r="E19351"/>
      <c r="F19351"/>
      <c r="G19351"/>
      <c r="H19351" s="26"/>
      <c r="I19351" s="26"/>
      <c r="K19351"/>
      <c r="L19351"/>
      <c r="M19351"/>
      <c r="N19351"/>
      <c r="O19351"/>
      <c r="P19351"/>
      <c r="S19351"/>
      <c r="T19351" s="7"/>
    </row>
    <row r="19352" spans="1:20" x14ac:dyDescent="0.3">
      <c r="A19352" s="25"/>
      <c r="B19352"/>
      <c r="C19352"/>
      <c r="D19352"/>
      <c r="E19352"/>
      <c r="F19352"/>
      <c r="G19352"/>
      <c r="H19352" s="26"/>
      <c r="I19352" s="26"/>
      <c r="K19352"/>
      <c r="L19352"/>
      <c r="M19352"/>
      <c r="N19352"/>
      <c r="O19352"/>
      <c r="P19352"/>
      <c r="S19352"/>
    </row>
    <row r="19353" spans="1:20" x14ac:dyDescent="0.3">
      <c r="A19353" s="25"/>
      <c r="B19353"/>
      <c r="C19353"/>
      <c r="D19353"/>
      <c r="E19353"/>
      <c r="F19353"/>
      <c r="G19353"/>
      <c r="H19353" s="26"/>
      <c r="I19353" s="26"/>
      <c r="K19353"/>
      <c r="L19353"/>
      <c r="M19353"/>
      <c r="N19353"/>
      <c r="O19353"/>
      <c r="P19353"/>
      <c r="S19353"/>
      <c r="T19353" s="7"/>
    </row>
    <row r="19354" spans="1:20" x14ac:dyDescent="0.3">
      <c r="A19354" s="25"/>
      <c r="B19354"/>
      <c r="C19354"/>
      <c r="D19354"/>
      <c r="E19354"/>
      <c r="F19354"/>
      <c r="G19354"/>
      <c r="H19354" s="26"/>
      <c r="I19354" s="26"/>
      <c r="K19354"/>
      <c r="L19354"/>
      <c r="M19354"/>
      <c r="N19354"/>
      <c r="O19354"/>
      <c r="P19354"/>
      <c r="S19354"/>
      <c r="T19354" s="7"/>
    </row>
    <row r="19355" spans="1:20" x14ac:dyDescent="0.3">
      <c r="A19355" s="25"/>
      <c r="B19355"/>
      <c r="C19355"/>
      <c r="D19355"/>
      <c r="E19355"/>
      <c r="F19355"/>
      <c r="G19355"/>
      <c r="H19355"/>
      <c r="I19355"/>
      <c r="K19355"/>
      <c r="L19355"/>
      <c r="M19355"/>
      <c r="N19355"/>
      <c r="O19355"/>
      <c r="P19355"/>
      <c r="S19355"/>
    </row>
    <row r="19356" spans="1:20" x14ac:dyDescent="0.3">
      <c r="A19356" s="25"/>
      <c r="B19356"/>
      <c r="C19356"/>
      <c r="D19356"/>
      <c r="E19356"/>
      <c r="F19356"/>
      <c r="G19356"/>
      <c r="H19356"/>
      <c r="I19356"/>
      <c r="K19356"/>
      <c r="L19356"/>
      <c r="M19356"/>
      <c r="N19356"/>
      <c r="O19356"/>
      <c r="P19356"/>
      <c r="S19356"/>
    </row>
    <row r="19357" spans="1:20" x14ac:dyDescent="0.3">
      <c r="A19357" s="25"/>
      <c r="B19357"/>
      <c r="C19357"/>
      <c r="D19357"/>
      <c r="E19357"/>
      <c r="F19357"/>
      <c r="G19357"/>
      <c r="H19357"/>
      <c r="I19357"/>
      <c r="K19357"/>
      <c r="L19357"/>
      <c r="M19357"/>
      <c r="N19357"/>
      <c r="O19357"/>
      <c r="P19357"/>
      <c r="S19357"/>
    </row>
    <row r="19358" spans="1:20" x14ac:dyDescent="0.3">
      <c r="A19358" s="25"/>
      <c r="B19358"/>
      <c r="C19358"/>
      <c r="D19358"/>
      <c r="E19358"/>
      <c r="F19358"/>
      <c r="G19358"/>
      <c r="H19358"/>
      <c r="I19358"/>
      <c r="K19358"/>
      <c r="L19358"/>
      <c r="M19358"/>
      <c r="N19358"/>
      <c r="O19358"/>
      <c r="P19358"/>
      <c r="S19358"/>
    </row>
    <row r="19359" spans="1:20" x14ac:dyDescent="0.3">
      <c r="A19359" s="25"/>
      <c r="B19359"/>
      <c r="C19359"/>
      <c r="D19359"/>
      <c r="E19359"/>
      <c r="F19359"/>
      <c r="G19359"/>
      <c r="H19359" s="14"/>
      <c r="I19359" s="14"/>
      <c r="K19359"/>
      <c r="L19359"/>
      <c r="M19359"/>
      <c r="N19359"/>
      <c r="O19359"/>
      <c r="P19359"/>
      <c r="S19359"/>
      <c r="T19359" s="7"/>
    </row>
    <row r="19360" spans="1:20" x14ac:dyDescent="0.3">
      <c r="A19360" s="25"/>
      <c r="B19360"/>
      <c r="C19360"/>
      <c r="D19360"/>
      <c r="E19360"/>
      <c r="F19360"/>
      <c r="G19360"/>
      <c r="H19360"/>
      <c r="I19360"/>
      <c r="K19360"/>
      <c r="L19360"/>
      <c r="M19360"/>
      <c r="N19360"/>
      <c r="O19360"/>
      <c r="P19360"/>
      <c r="S19360"/>
    </row>
    <row r="19361" spans="1:20" x14ac:dyDescent="0.3">
      <c r="A19361" s="25"/>
      <c r="B19361"/>
      <c r="C19361"/>
      <c r="D19361"/>
      <c r="E19361"/>
      <c r="F19361"/>
      <c r="G19361"/>
      <c r="H19361"/>
      <c r="I19361"/>
      <c r="K19361"/>
      <c r="L19361"/>
      <c r="M19361"/>
      <c r="N19361"/>
      <c r="O19361"/>
      <c r="P19361"/>
      <c r="S19361"/>
    </row>
    <row r="19362" spans="1:20" x14ac:dyDescent="0.3">
      <c r="A19362" s="25"/>
      <c r="B19362"/>
      <c r="C19362"/>
      <c r="D19362"/>
      <c r="E19362"/>
      <c r="F19362"/>
      <c r="G19362"/>
      <c r="H19362"/>
      <c r="I19362"/>
      <c r="K19362"/>
      <c r="L19362"/>
      <c r="M19362"/>
      <c r="N19362"/>
      <c r="O19362"/>
      <c r="P19362"/>
      <c r="S19362"/>
    </row>
    <row r="19363" spans="1:20" x14ac:dyDescent="0.3">
      <c r="A19363" s="25"/>
      <c r="B19363"/>
      <c r="C19363"/>
      <c r="D19363"/>
      <c r="E19363"/>
      <c r="F19363"/>
      <c r="G19363"/>
      <c r="H19363" s="14"/>
      <c r="I19363" s="14"/>
      <c r="K19363"/>
      <c r="L19363"/>
      <c r="M19363"/>
      <c r="N19363"/>
      <c r="O19363"/>
      <c r="P19363"/>
      <c r="S19363"/>
      <c r="T19363" s="7"/>
    </row>
    <row r="19364" spans="1:20" x14ac:dyDescent="0.3">
      <c r="A19364" s="25"/>
      <c r="B19364"/>
      <c r="C19364"/>
      <c r="D19364"/>
      <c r="E19364"/>
      <c r="F19364"/>
      <c r="G19364"/>
      <c r="H19364" s="14"/>
      <c r="I19364" s="14"/>
      <c r="K19364"/>
      <c r="L19364"/>
      <c r="M19364"/>
      <c r="N19364"/>
      <c r="O19364"/>
      <c r="P19364"/>
      <c r="S19364"/>
      <c r="T19364" s="7"/>
    </row>
    <row r="19365" spans="1:20" x14ac:dyDescent="0.3">
      <c r="A19365" s="25"/>
      <c r="B19365"/>
      <c r="C19365"/>
      <c r="D19365"/>
      <c r="E19365"/>
      <c r="F19365"/>
      <c r="G19365"/>
      <c r="H19365"/>
      <c r="I19365"/>
      <c r="K19365"/>
      <c r="L19365"/>
      <c r="M19365"/>
      <c r="N19365"/>
      <c r="O19365"/>
      <c r="P19365"/>
      <c r="S19365"/>
    </row>
    <row r="19366" spans="1:20" x14ac:dyDescent="0.3">
      <c r="A19366" s="25"/>
      <c r="B19366"/>
      <c r="C19366"/>
      <c r="D19366"/>
      <c r="E19366"/>
      <c r="F19366"/>
      <c r="G19366"/>
      <c r="H19366"/>
      <c r="I19366"/>
      <c r="K19366"/>
      <c r="L19366"/>
      <c r="M19366"/>
      <c r="N19366"/>
      <c r="O19366"/>
      <c r="P19366"/>
      <c r="S19366"/>
    </row>
    <row r="19367" spans="1:20" x14ac:dyDescent="0.3">
      <c r="A19367" s="25"/>
      <c r="B19367"/>
      <c r="C19367"/>
      <c r="D19367"/>
      <c r="E19367"/>
      <c r="F19367"/>
      <c r="G19367"/>
      <c r="H19367"/>
      <c r="I19367"/>
      <c r="K19367"/>
      <c r="L19367"/>
      <c r="M19367"/>
      <c r="N19367"/>
      <c r="O19367"/>
      <c r="P19367"/>
      <c r="S19367"/>
    </row>
    <row r="19368" spans="1:20" x14ac:dyDescent="0.3">
      <c r="A19368" s="25"/>
      <c r="B19368"/>
      <c r="C19368"/>
      <c r="D19368"/>
      <c r="E19368"/>
      <c r="F19368"/>
      <c r="G19368"/>
      <c r="H19368"/>
      <c r="I19368"/>
      <c r="K19368"/>
      <c r="L19368"/>
      <c r="M19368"/>
      <c r="N19368"/>
      <c r="O19368"/>
      <c r="P19368"/>
      <c r="S19368"/>
    </row>
    <row r="19369" spans="1:20" x14ac:dyDescent="0.3">
      <c r="A19369" s="25"/>
      <c r="B19369"/>
      <c r="C19369"/>
      <c r="D19369"/>
      <c r="E19369"/>
      <c r="F19369"/>
      <c r="G19369"/>
      <c r="H19369" s="26"/>
      <c r="I19369" s="26"/>
      <c r="K19369"/>
      <c r="L19369"/>
      <c r="M19369"/>
      <c r="N19369"/>
      <c r="O19369"/>
      <c r="P19369"/>
      <c r="S19369"/>
      <c r="T19369" s="7"/>
    </row>
    <row r="19370" spans="1:20" x14ac:dyDescent="0.3">
      <c r="A19370" s="25"/>
      <c r="B19370"/>
      <c r="C19370"/>
      <c r="D19370"/>
      <c r="E19370"/>
      <c r="F19370"/>
      <c r="G19370"/>
      <c r="H19370" s="26"/>
      <c r="I19370" s="26"/>
      <c r="K19370"/>
      <c r="L19370"/>
      <c r="M19370"/>
      <c r="N19370"/>
      <c r="O19370"/>
      <c r="P19370"/>
      <c r="S19370"/>
      <c r="T19370" s="7"/>
    </row>
    <row r="19371" spans="1:20" x14ac:dyDescent="0.3">
      <c r="A19371" s="25"/>
      <c r="B19371"/>
      <c r="C19371"/>
      <c r="D19371"/>
      <c r="E19371"/>
      <c r="F19371"/>
      <c r="G19371"/>
      <c r="H19371" s="26"/>
      <c r="I19371" s="26"/>
      <c r="K19371"/>
      <c r="L19371"/>
      <c r="M19371"/>
      <c r="N19371"/>
      <c r="O19371"/>
      <c r="P19371"/>
      <c r="S19371"/>
      <c r="T19371" s="7"/>
    </row>
    <row r="19372" spans="1:20" x14ac:dyDescent="0.3">
      <c r="A19372" s="25"/>
      <c r="B19372"/>
      <c r="C19372"/>
      <c r="D19372"/>
      <c r="E19372"/>
      <c r="F19372"/>
      <c r="G19372"/>
      <c r="H19372" s="26"/>
      <c r="I19372" s="26"/>
      <c r="K19372"/>
      <c r="L19372"/>
      <c r="M19372"/>
      <c r="N19372"/>
      <c r="O19372"/>
      <c r="P19372"/>
      <c r="S19372"/>
    </row>
    <row r="19373" spans="1:20" x14ac:dyDescent="0.3">
      <c r="A19373" s="25"/>
      <c r="B19373"/>
      <c r="C19373"/>
      <c r="D19373"/>
      <c r="E19373"/>
      <c r="F19373"/>
      <c r="G19373"/>
      <c r="H19373"/>
      <c r="I19373"/>
      <c r="K19373"/>
      <c r="L19373"/>
      <c r="M19373"/>
      <c r="N19373"/>
      <c r="O19373"/>
      <c r="P19373"/>
      <c r="S19373"/>
    </row>
    <row r="19374" spans="1:20" x14ac:dyDescent="0.3">
      <c r="A19374" s="25"/>
      <c r="B19374"/>
      <c r="C19374"/>
      <c r="D19374"/>
      <c r="E19374"/>
      <c r="F19374"/>
      <c r="G19374"/>
      <c r="H19374"/>
      <c r="I19374"/>
      <c r="K19374"/>
      <c r="L19374"/>
      <c r="M19374"/>
      <c r="N19374"/>
      <c r="O19374"/>
      <c r="P19374"/>
      <c r="S19374"/>
    </row>
    <row r="19375" spans="1:20" x14ac:dyDescent="0.3">
      <c r="A19375" s="25"/>
      <c r="B19375"/>
      <c r="C19375"/>
      <c r="D19375"/>
      <c r="E19375"/>
      <c r="F19375"/>
      <c r="G19375"/>
      <c r="H19375" s="14"/>
      <c r="I19375" s="14"/>
      <c r="K19375"/>
      <c r="L19375"/>
      <c r="M19375"/>
      <c r="N19375"/>
      <c r="O19375"/>
      <c r="P19375"/>
      <c r="S19375"/>
      <c r="T19375" s="7"/>
    </row>
    <row r="19376" spans="1:20" x14ac:dyDescent="0.3">
      <c r="A19376" s="25"/>
      <c r="B19376"/>
      <c r="C19376"/>
      <c r="D19376"/>
      <c r="E19376"/>
      <c r="F19376"/>
      <c r="G19376"/>
      <c r="H19376"/>
      <c r="I19376"/>
      <c r="K19376"/>
      <c r="L19376"/>
      <c r="M19376"/>
      <c r="N19376"/>
      <c r="O19376"/>
      <c r="P19376"/>
      <c r="S19376"/>
    </row>
    <row r="19377" spans="1:19" x14ac:dyDescent="0.3">
      <c r="A19377" s="25"/>
      <c r="B19377"/>
      <c r="C19377"/>
      <c r="D19377"/>
      <c r="E19377"/>
      <c r="F19377"/>
      <c r="G19377"/>
      <c r="H19377" s="26"/>
      <c r="I19377" s="26"/>
      <c r="K19377"/>
      <c r="L19377"/>
      <c r="M19377"/>
      <c r="N19377"/>
      <c r="O19377"/>
      <c r="P19377"/>
      <c r="S19377"/>
    </row>
    <row r="19378" spans="1:19" x14ac:dyDescent="0.3">
      <c r="A19378" s="25"/>
      <c r="B19378"/>
      <c r="C19378"/>
      <c r="D19378"/>
      <c r="E19378"/>
      <c r="F19378"/>
      <c r="G19378"/>
      <c r="H19378" s="26"/>
      <c r="I19378" s="26"/>
      <c r="K19378"/>
      <c r="L19378"/>
      <c r="M19378"/>
      <c r="N19378"/>
      <c r="O19378"/>
      <c r="P19378"/>
      <c r="S19378"/>
    </row>
    <row r="19379" spans="1:19" x14ac:dyDescent="0.3">
      <c r="A19379" s="25"/>
      <c r="B19379"/>
      <c r="C19379"/>
      <c r="D19379"/>
      <c r="E19379"/>
      <c r="F19379"/>
      <c r="G19379"/>
      <c r="H19379" s="26"/>
      <c r="I19379" s="26"/>
      <c r="K19379"/>
      <c r="L19379"/>
      <c r="M19379"/>
      <c r="N19379"/>
      <c r="O19379"/>
      <c r="P19379"/>
      <c r="S19379"/>
    </row>
    <row r="19380" spans="1:19" x14ac:dyDescent="0.3">
      <c r="A19380" s="25"/>
      <c r="B19380"/>
      <c r="C19380"/>
      <c r="D19380"/>
      <c r="E19380"/>
      <c r="F19380"/>
      <c r="G19380"/>
      <c r="H19380" s="26"/>
      <c r="I19380" s="26"/>
      <c r="K19380"/>
      <c r="L19380"/>
      <c r="M19380"/>
      <c r="N19380"/>
      <c r="O19380"/>
      <c r="P19380"/>
      <c r="S19380"/>
    </row>
    <row r="19381" spans="1:19" x14ac:dyDescent="0.3">
      <c r="A19381" s="25"/>
      <c r="B19381"/>
      <c r="C19381"/>
      <c r="D19381"/>
      <c r="E19381"/>
      <c r="F19381"/>
      <c r="G19381"/>
      <c r="H19381"/>
      <c r="I19381"/>
      <c r="K19381"/>
      <c r="L19381"/>
      <c r="M19381"/>
      <c r="N19381"/>
      <c r="O19381"/>
      <c r="P19381"/>
      <c r="S19381"/>
    </row>
    <row r="19382" spans="1:19" x14ac:dyDescent="0.3">
      <c r="A19382" s="25"/>
      <c r="B19382"/>
      <c r="C19382"/>
      <c r="D19382"/>
      <c r="E19382"/>
      <c r="F19382"/>
      <c r="G19382"/>
      <c r="H19382"/>
      <c r="I19382"/>
      <c r="K19382"/>
      <c r="L19382"/>
      <c r="M19382"/>
      <c r="N19382"/>
      <c r="O19382"/>
      <c r="P19382"/>
      <c r="S19382"/>
    </row>
    <row r="19383" spans="1:19" x14ac:dyDescent="0.3">
      <c r="A19383" s="25"/>
      <c r="B19383"/>
      <c r="C19383"/>
      <c r="D19383"/>
      <c r="E19383"/>
      <c r="F19383"/>
      <c r="G19383"/>
      <c r="H19383"/>
      <c r="I19383"/>
      <c r="K19383"/>
      <c r="L19383"/>
      <c r="M19383"/>
      <c r="N19383"/>
      <c r="O19383"/>
      <c r="P19383"/>
      <c r="S19383"/>
    </row>
    <row r="19384" spans="1:19" x14ac:dyDescent="0.3">
      <c r="A19384" s="25"/>
      <c r="B19384"/>
      <c r="C19384"/>
      <c r="D19384"/>
      <c r="E19384"/>
      <c r="F19384"/>
      <c r="G19384"/>
      <c r="H19384"/>
      <c r="I19384"/>
      <c r="K19384"/>
      <c r="L19384"/>
      <c r="M19384"/>
      <c r="N19384"/>
      <c r="O19384"/>
      <c r="P19384"/>
      <c r="S19384"/>
    </row>
    <row r="19385" spans="1:19" x14ac:dyDescent="0.3">
      <c r="A19385" s="25"/>
      <c r="B19385"/>
      <c r="C19385"/>
      <c r="D19385"/>
      <c r="E19385"/>
      <c r="F19385"/>
      <c r="G19385"/>
      <c r="H19385" s="26"/>
      <c r="I19385" s="26"/>
      <c r="K19385"/>
      <c r="L19385"/>
      <c r="M19385"/>
      <c r="N19385"/>
      <c r="O19385"/>
      <c r="P19385"/>
      <c r="S19385"/>
    </row>
    <row r="19386" spans="1:19" x14ac:dyDescent="0.3">
      <c r="A19386" s="25"/>
      <c r="B19386"/>
      <c r="C19386"/>
      <c r="D19386"/>
      <c r="E19386"/>
      <c r="F19386"/>
      <c r="G19386"/>
      <c r="H19386" s="26"/>
      <c r="I19386" s="26"/>
      <c r="K19386"/>
      <c r="L19386"/>
      <c r="M19386"/>
      <c r="N19386"/>
      <c r="O19386"/>
      <c r="P19386"/>
      <c r="S19386"/>
    </row>
    <row r="19387" spans="1:19" x14ac:dyDescent="0.3">
      <c r="A19387" s="25"/>
      <c r="B19387"/>
      <c r="C19387"/>
      <c r="D19387"/>
      <c r="E19387"/>
      <c r="F19387"/>
      <c r="G19387"/>
      <c r="H19387" s="26"/>
      <c r="I19387" s="26"/>
      <c r="K19387"/>
      <c r="L19387"/>
      <c r="M19387"/>
      <c r="N19387"/>
      <c r="O19387"/>
      <c r="P19387"/>
      <c r="S19387"/>
    </row>
    <row r="19388" spans="1:19" x14ac:dyDescent="0.3">
      <c r="A19388" s="25"/>
      <c r="B19388"/>
      <c r="C19388"/>
      <c r="D19388"/>
      <c r="E19388"/>
      <c r="F19388"/>
      <c r="G19388"/>
      <c r="H19388" s="26"/>
      <c r="I19388" s="26"/>
      <c r="K19388"/>
      <c r="L19388"/>
      <c r="M19388"/>
      <c r="N19388"/>
      <c r="O19388"/>
      <c r="P19388"/>
      <c r="S19388"/>
    </row>
    <row r="19389" spans="1:19" x14ac:dyDescent="0.3">
      <c r="A19389" s="25"/>
      <c r="B19389"/>
      <c r="C19389"/>
      <c r="D19389"/>
      <c r="E19389"/>
      <c r="F19389"/>
      <c r="G19389"/>
      <c r="H19389" s="26"/>
      <c r="I19389" s="26"/>
      <c r="K19389"/>
      <c r="L19389"/>
      <c r="M19389"/>
      <c r="N19389"/>
      <c r="O19389"/>
      <c r="P19389"/>
      <c r="S19389"/>
    </row>
    <row r="19390" spans="1:19" x14ac:dyDescent="0.3">
      <c r="A19390" s="25"/>
      <c r="B19390"/>
      <c r="C19390"/>
      <c r="D19390"/>
      <c r="E19390"/>
      <c r="F19390"/>
      <c r="G19390"/>
      <c r="H19390" s="26"/>
      <c r="I19390" s="26"/>
      <c r="K19390"/>
      <c r="L19390"/>
      <c r="M19390"/>
      <c r="N19390"/>
      <c r="O19390"/>
      <c r="P19390"/>
      <c r="S19390"/>
    </row>
    <row r="19391" spans="1:19" x14ac:dyDescent="0.3">
      <c r="A19391" s="25"/>
      <c r="B19391"/>
      <c r="C19391"/>
      <c r="D19391"/>
      <c r="E19391"/>
      <c r="F19391"/>
      <c r="G19391"/>
      <c r="H19391" s="26"/>
      <c r="I19391" s="26"/>
      <c r="K19391"/>
      <c r="L19391"/>
      <c r="M19391"/>
      <c r="N19391"/>
      <c r="O19391"/>
      <c r="P19391"/>
      <c r="S19391"/>
    </row>
    <row r="19392" spans="1:19" x14ac:dyDescent="0.3">
      <c r="A19392" s="25"/>
      <c r="B19392"/>
      <c r="C19392"/>
      <c r="D19392"/>
      <c r="E19392"/>
      <c r="F19392"/>
      <c r="G19392"/>
      <c r="H19392" s="26"/>
      <c r="I19392" s="26"/>
      <c r="K19392"/>
      <c r="L19392"/>
      <c r="M19392"/>
      <c r="N19392"/>
      <c r="O19392"/>
      <c r="P19392"/>
      <c r="S19392"/>
    </row>
    <row r="19393" spans="1:19" x14ac:dyDescent="0.3">
      <c r="A19393" s="25"/>
      <c r="B19393"/>
      <c r="C19393"/>
      <c r="D19393"/>
      <c r="E19393"/>
      <c r="F19393"/>
      <c r="G19393"/>
      <c r="H19393"/>
      <c r="I19393"/>
      <c r="K19393"/>
      <c r="L19393"/>
      <c r="M19393"/>
      <c r="N19393"/>
      <c r="O19393"/>
      <c r="P19393"/>
      <c r="S19393"/>
    </row>
    <row r="19394" spans="1:19" x14ac:dyDescent="0.3">
      <c r="A19394" s="25"/>
      <c r="B19394"/>
      <c r="C19394"/>
      <c r="D19394"/>
      <c r="E19394"/>
      <c r="F19394"/>
      <c r="G19394"/>
      <c r="H19394"/>
      <c r="I19394"/>
      <c r="K19394"/>
      <c r="L19394"/>
      <c r="M19394"/>
      <c r="N19394"/>
      <c r="O19394"/>
      <c r="P19394"/>
      <c r="S19394"/>
    </row>
    <row r="19395" spans="1:19" x14ac:dyDescent="0.3">
      <c r="A19395" s="25"/>
      <c r="B19395"/>
      <c r="C19395"/>
      <c r="D19395"/>
      <c r="E19395"/>
      <c r="F19395"/>
      <c r="G19395"/>
      <c r="H19395"/>
      <c r="I19395"/>
      <c r="K19395"/>
      <c r="L19395"/>
      <c r="M19395"/>
      <c r="N19395"/>
      <c r="O19395"/>
      <c r="P19395"/>
      <c r="S19395"/>
    </row>
    <row r="19396" spans="1:19" x14ac:dyDescent="0.3">
      <c r="A19396" s="25"/>
      <c r="B19396"/>
      <c r="C19396"/>
      <c r="D19396"/>
      <c r="E19396"/>
      <c r="F19396"/>
      <c r="G19396"/>
      <c r="H19396"/>
      <c r="I19396"/>
      <c r="K19396"/>
      <c r="L19396"/>
      <c r="M19396"/>
      <c r="N19396"/>
      <c r="O19396"/>
      <c r="P19396"/>
      <c r="S19396"/>
    </row>
    <row r="19397" spans="1:19" x14ac:dyDescent="0.3">
      <c r="A19397" s="25"/>
      <c r="B19397"/>
      <c r="C19397"/>
      <c r="D19397"/>
      <c r="E19397"/>
      <c r="F19397"/>
      <c r="G19397"/>
      <c r="H19397"/>
      <c r="I19397"/>
      <c r="K19397"/>
      <c r="L19397"/>
      <c r="M19397"/>
      <c r="N19397"/>
      <c r="O19397"/>
      <c r="P19397"/>
      <c r="S19397"/>
    </row>
    <row r="19398" spans="1:19" x14ac:dyDescent="0.3">
      <c r="A19398" s="25"/>
      <c r="B19398"/>
      <c r="C19398"/>
      <c r="D19398"/>
      <c r="E19398"/>
      <c r="F19398"/>
      <c r="G19398"/>
      <c r="H19398"/>
      <c r="I19398"/>
      <c r="K19398"/>
      <c r="L19398"/>
      <c r="M19398"/>
      <c r="N19398"/>
      <c r="O19398"/>
      <c r="P19398"/>
      <c r="S19398"/>
    </row>
    <row r="19399" spans="1:19" x14ac:dyDescent="0.3">
      <c r="A19399" s="25"/>
      <c r="B19399"/>
      <c r="C19399"/>
      <c r="D19399"/>
      <c r="E19399"/>
      <c r="F19399"/>
      <c r="G19399"/>
      <c r="H19399"/>
      <c r="I19399"/>
      <c r="K19399"/>
      <c r="L19399"/>
      <c r="M19399"/>
      <c r="N19399"/>
      <c r="O19399"/>
      <c r="P19399"/>
      <c r="S19399"/>
    </row>
    <row r="19400" spans="1:19" x14ac:dyDescent="0.3">
      <c r="A19400" s="25"/>
      <c r="B19400"/>
      <c r="C19400"/>
      <c r="D19400"/>
      <c r="E19400"/>
      <c r="F19400"/>
      <c r="G19400"/>
      <c r="H19400"/>
      <c r="I19400"/>
      <c r="K19400"/>
      <c r="L19400"/>
      <c r="M19400"/>
      <c r="N19400"/>
      <c r="O19400"/>
      <c r="P19400"/>
      <c r="S19400"/>
    </row>
    <row r="19401" spans="1:19" x14ac:dyDescent="0.3">
      <c r="A19401" s="25"/>
      <c r="B19401"/>
      <c r="C19401"/>
      <c r="D19401"/>
      <c r="E19401"/>
      <c r="F19401"/>
      <c r="G19401"/>
      <c r="H19401"/>
      <c r="I19401"/>
      <c r="K19401"/>
      <c r="L19401"/>
      <c r="M19401"/>
      <c r="N19401"/>
      <c r="O19401"/>
      <c r="P19401"/>
      <c r="S19401"/>
    </row>
    <row r="19402" spans="1:19" x14ac:dyDescent="0.3">
      <c r="A19402" s="25"/>
      <c r="B19402"/>
      <c r="C19402"/>
      <c r="D19402"/>
      <c r="E19402"/>
      <c r="F19402"/>
      <c r="G19402"/>
      <c r="H19402"/>
      <c r="I19402"/>
      <c r="K19402"/>
      <c r="L19402"/>
      <c r="M19402"/>
      <c r="N19402"/>
      <c r="O19402"/>
      <c r="P19402"/>
      <c r="S19402"/>
    </row>
    <row r="19403" spans="1:19" x14ac:dyDescent="0.3">
      <c r="A19403" s="25"/>
      <c r="B19403"/>
      <c r="C19403"/>
      <c r="D19403"/>
      <c r="E19403"/>
      <c r="F19403"/>
      <c r="G19403"/>
      <c r="H19403"/>
      <c r="I19403"/>
      <c r="K19403"/>
      <c r="L19403"/>
      <c r="M19403"/>
      <c r="N19403"/>
      <c r="O19403"/>
      <c r="P19403"/>
      <c r="S19403"/>
    </row>
    <row r="19404" spans="1:19" x14ac:dyDescent="0.3">
      <c r="A19404" s="25"/>
      <c r="B19404"/>
      <c r="C19404"/>
      <c r="D19404"/>
      <c r="E19404"/>
      <c r="F19404"/>
      <c r="G19404"/>
      <c r="H19404"/>
      <c r="I19404"/>
      <c r="K19404"/>
      <c r="L19404"/>
      <c r="M19404"/>
      <c r="N19404"/>
      <c r="O19404"/>
      <c r="P19404"/>
      <c r="S19404"/>
    </row>
    <row r="19405" spans="1:19" x14ac:dyDescent="0.3">
      <c r="A19405" s="25"/>
      <c r="B19405"/>
      <c r="C19405"/>
      <c r="D19405"/>
      <c r="E19405"/>
      <c r="F19405"/>
      <c r="G19405"/>
      <c r="H19405"/>
      <c r="I19405"/>
      <c r="K19405"/>
      <c r="L19405"/>
      <c r="M19405"/>
      <c r="N19405"/>
      <c r="O19405"/>
      <c r="P19405"/>
      <c r="S19405"/>
    </row>
    <row r="19406" spans="1:19" x14ac:dyDescent="0.3">
      <c r="A19406" s="25"/>
      <c r="B19406"/>
      <c r="C19406"/>
      <c r="D19406"/>
      <c r="E19406"/>
      <c r="F19406"/>
      <c r="G19406"/>
      <c r="H19406"/>
      <c r="I19406"/>
      <c r="K19406"/>
      <c r="L19406"/>
      <c r="M19406"/>
      <c r="N19406"/>
      <c r="O19406"/>
      <c r="P19406"/>
      <c r="S19406"/>
    </row>
    <row r="19407" spans="1:19" x14ac:dyDescent="0.3">
      <c r="A19407" s="25"/>
      <c r="B19407"/>
      <c r="C19407"/>
      <c r="D19407"/>
      <c r="E19407"/>
      <c r="F19407"/>
      <c r="G19407"/>
      <c r="H19407"/>
      <c r="I19407" s="14"/>
      <c r="K19407"/>
      <c r="L19407"/>
      <c r="M19407"/>
      <c r="N19407"/>
      <c r="O19407"/>
      <c r="P19407"/>
      <c r="S19407"/>
    </row>
    <row r="19408" spans="1:19" x14ac:dyDescent="0.3">
      <c r="A19408" s="25"/>
      <c r="B19408"/>
      <c r="C19408"/>
      <c r="D19408"/>
      <c r="E19408"/>
      <c r="F19408"/>
      <c r="G19408"/>
      <c r="H19408"/>
      <c r="I19408"/>
      <c r="K19408"/>
      <c r="L19408"/>
      <c r="M19408"/>
      <c r="N19408"/>
      <c r="O19408"/>
      <c r="P19408"/>
      <c r="S19408"/>
    </row>
    <row r="19409" spans="1:20" x14ac:dyDescent="0.3">
      <c r="A19409" s="25"/>
      <c r="B19409"/>
      <c r="C19409"/>
      <c r="D19409"/>
      <c r="E19409"/>
      <c r="F19409"/>
      <c r="G19409"/>
      <c r="H19409"/>
      <c r="I19409"/>
      <c r="K19409"/>
      <c r="L19409"/>
      <c r="M19409"/>
      <c r="N19409"/>
      <c r="O19409"/>
      <c r="P19409"/>
      <c r="S19409"/>
    </row>
    <row r="19410" spans="1:20" x14ac:dyDescent="0.3">
      <c r="A19410" s="25"/>
      <c r="B19410"/>
      <c r="C19410"/>
      <c r="D19410"/>
      <c r="E19410"/>
      <c r="F19410"/>
      <c r="G19410"/>
      <c r="H19410" s="14"/>
      <c r="I19410" s="14"/>
      <c r="K19410"/>
      <c r="L19410"/>
      <c r="M19410"/>
      <c r="N19410"/>
      <c r="O19410"/>
      <c r="P19410"/>
      <c r="S19410"/>
      <c r="T19410" s="7"/>
    </row>
    <row r="19411" spans="1:20" x14ac:dyDescent="0.3">
      <c r="A19411" s="25"/>
      <c r="B19411"/>
      <c r="C19411"/>
      <c r="D19411"/>
      <c r="E19411"/>
      <c r="F19411"/>
      <c r="G19411"/>
      <c r="H19411"/>
      <c r="I19411"/>
      <c r="K19411"/>
      <c r="L19411"/>
      <c r="M19411"/>
      <c r="N19411"/>
      <c r="O19411"/>
      <c r="P19411"/>
      <c r="S19411"/>
    </row>
    <row r="19412" spans="1:20" x14ac:dyDescent="0.3">
      <c r="A19412" s="25"/>
      <c r="B19412"/>
      <c r="C19412"/>
      <c r="D19412"/>
      <c r="E19412"/>
      <c r="F19412"/>
      <c r="G19412"/>
      <c r="H19412"/>
      <c r="I19412"/>
      <c r="K19412"/>
      <c r="L19412"/>
      <c r="M19412"/>
      <c r="N19412"/>
      <c r="O19412"/>
      <c r="P19412"/>
      <c r="S19412"/>
    </row>
    <row r="19413" spans="1:20" x14ac:dyDescent="0.3">
      <c r="A19413" s="25"/>
      <c r="B19413"/>
      <c r="C19413"/>
      <c r="D19413"/>
      <c r="E19413"/>
      <c r="F19413"/>
      <c r="G19413"/>
      <c r="H19413" s="26"/>
      <c r="I19413" s="26"/>
      <c r="K19413"/>
      <c r="L19413"/>
      <c r="M19413"/>
      <c r="N19413"/>
      <c r="O19413"/>
      <c r="P19413"/>
      <c r="S19413"/>
    </row>
    <row r="19414" spans="1:20" x14ac:dyDescent="0.3">
      <c r="A19414" s="25"/>
      <c r="B19414"/>
      <c r="C19414"/>
      <c r="D19414"/>
      <c r="E19414"/>
      <c r="F19414"/>
      <c r="G19414"/>
      <c r="H19414" s="26"/>
      <c r="I19414" s="26"/>
      <c r="K19414"/>
      <c r="L19414"/>
      <c r="M19414"/>
      <c r="N19414"/>
      <c r="O19414"/>
      <c r="P19414"/>
      <c r="S19414"/>
    </row>
    <row r="19415" spans="1:20" x14ac:dyDescent="0.3">
      <c r="A19415" s="25"/>
      <c r="B19415"/>
      <c r="C19415"/>
      <c r="D19415"/>
      <c r="E19415"/>
      <c r="F19415"/>
      <c r="G19415"/>
      <c r="H19415" s="26"/>
      <c r="I19415" s="26"/>
      <c r="K19415"/>
      <c r="L19415"/>
      <c r="M19415"/>
      <c r="N19415"/>
      <c r="O19415"/>
      <c r="P19415"/>
      <c r="S19415"/>
    </row>
    <row r="19416" spans="1:20" x14ac:dyDescent="0.3">
      <c r="A19416" s="25"/>
      <c r="B19416"/>
      <c r="C19416"/>
      <c r="D19416"/>
      <c r="E19416"/>
      <c r="F19416"/>
      <c r="G19416"/>
      <c r="H19416" s="26"/>
      <c r="I19416" s="26"/>
      <c r="K19416"/>
      <c r="L19416"/>
      <c r="M19416"/>
      <c r="N19416"/>
      <c r="O19416"/>
      <c r="P19416"/>
      <c r="S19416"/>
    </row>
    <row r="19417" spans="1:20" x14ac:dyDescent="0.3">
      <c r="A19417" s="25"/>
      <c r="B19417"/>
      <c r="C19417"/>
      <c r="D19417"/>
      <c r="E19417"/>
      <c r="F19417"/>
      <c r="G19417"/>
      <c r="H19417"/>
      <c r="I19417"/>
      <c r="K19417"/>
      <c r="L19417"/>
      <c r="M19417"/>
      <c r="N19417"/>
      <c r="O19417"/>
      <c r="P19417"/>
      <c r="S19417"/>
    </row>
    <row r="19418" spans="1:20" x14ac:dyDescent="0.3">
      <c r="A19418" s="25"/>
      <c r="B19418"/>
      <c r="C19418"/>
      <c r="D19418"/>
      <c r="E19418"/>
      <c r="F19418"/>
      <c r="G19418"/>
      <c r="H19418"/>
      <c r="I19418"/>
      <c r="K19418"/>
      <c r="L19418"/>
      <c r="M19418"/>
      <c r="N19418"/>
      <c r="O19418"/>
      <c r="P19418"/>
      <c r="S19418"/>
    </row>
    <row r="19419" spans="1:20" x14ac:dyDescent="0.3">
      <c r="A19419" s="25"/>
      <c r="B19419"/>
      <c r="C19419"/>
      <c r="D19419"/>
      <c r="E19419"/>
      <c r="F19419"/>
      <c r="G19419"/>
      <c r="H19419"/>
      <c r="I19419"/>
      <c r="K19419"/>
      <c r="L19419"/>
      <c r="M19419"/>
      <c r="N19419"/>
      <c r="O19419"/>
      <c r="P19419"/>
      <c r="S19419"/>
    </row>
    <row r="19420" spans="1:20" x14ac:dyDescent="0.3">
      <c r="A19420" s="25"/>
      <c r="B19420"/>
      <c r="C19420"/>
      <c r="D19420"/>
      <c r="E19420"/>
      <c r="F19420"/>
      <c r="G19420"/>
      <c r="H19420"/>
      <c r="I19420"/>
      <c r="K19420"/>
      <c r="L19420"/>
      <c r="M19420"/>
      <c r="N19420"/>
      <c r="O19420"/>
      <c r="P19420"/>
      <c r="S19420"/>
    </row>
    <row r="19421" spans="1:20" x14ac:dyDescent="0.3">
      <c r="A19421" s="25"/>
      <c r="B19421"/>
      <c r="C19421"/>
      <c r="D19421"/>
      <c r="E19421"/>
      <c r="F19421"/>
      <c r="G19421"/>
      <c r="H19421" s="14"/>
      <c r="I19421" s="14"/>
      <c r="K19421"/>
      <c r="L19421"/>
      <c r="M19421"/>
      <c r="N19421"/>
      <c r="O19421"/>
      <c r="P19421"/>
      <c r="S19421"/>
      <c r="T19421" s="7"/>
    </row>
    <row r="19422" spans="1:20" x14ac:dyDescent="0.3">
      <c r="A19422" s="25"/>
      <c r="B19422"/>
      <c r="C19422"/>
      <c r="D19422"/>
      <c r="E19422"/>
      <c r="F19422"/>
      <c r="G19422"/>
      <c r="H19422" s="26"/>
      <c r="I19422" s="26"/>
      <c r="K19422"/>
      <c r="L19422"/>
      <c r="M19422"/>
      <c r="N19422"/>
      <c r="O19422"/>
      <c r="P19422"/>
      <c r="S19422"/>
      <c r="T19422" s="7"/>
    </row>
    <row r="19423" spans="1:20" x14ac:dyDescent="0.3">
      <c r="A19423" s="25"/>
      <c r="B19423"/>
      <c r="C19423"/>
      <c r="D19423"/>
      <c r="E19423"/>
      <c r="F19423"/>
      <c r="G19423"/>
      <c r="H19423" s="26"/>
      <c r="I19423" s="26"/>
      <c r="K19423"/>
      <c r="L19423"/>
      <c r="M19423"/>
      <c r="N19423"/>
      <c r="O19423"/>
      <c r="P19423"/>
      <c r="S19423"/>
    </row>
    <row r="19424" spans="1:20" x14ac:dyDescent="0.3">
      <c r="A19424" s="25"/>
      <c r="B19424"/>
      <c r="C19424"/>
      <c r="D19424"/>
      <c r="E19424"/>
      <c r="F19424"/>
      <c r="G19424"/>
      <c r="H19424" s="26"/>
      <c r="I19424" s="26"/>
      <c r="K19424"/>
      <c r="L19424"/>
      <c r="M19424"/>
      <c r="N19424"/>
      <c r="O19424"/>
      <c r="P19424"/>
      <c r="S19424"/>
    </row>
    <row r="19425" spans="1:20" x14ac:dyDescent="0.3">
      <c r="A19425" s="25"/>
      <c r="B19425"/>
      <c r="C19425"/>
      <c r="D19425"/>
      <c r="E19425"/>
      <c r="F19425"/>
      <c r="G19425"/>
      <c r="H19425" s="26"/>
      <c r="I19425" s="26"/>
      <c r="K19425"/>
      <c r="L19425"/>
      <c r="M19425"/>
      <c r="N19425"/>
      <c r="O19425"/>
      <c r="P19425"/>
      <c r="S19425"/>
      <c r="T19425" s="7"/>
    </row>
    <row r="19426" spans="1:20" x14ac:dyDescent="0.3">
      <c r="A19426" s="25"/>
      <c r="B19426"/>
      <c r="C19426"/>
      <c r="D19426"/>
      <c r="E19426"/>
      <c r="F19426"/>
      <c r="G19426"/>
      <c r="H19426" s="26"/>
      <c r="I19426" s="26"/>
      <c r="K19426"/>
      <c r="L19426"/>
      <c r="M19426"/>
      <c r="N19426"/>
      <c r="O19426"/>
      <c r="P19426"/>
      <c r="S19426"/>
    </row>
    <row r="19427" spans="1:20" x14ac:dyDescent="0.3">
      <c r="A19427" s="25"/>
      <c r="B19427"/>
      <c r="C19427"/>
      <c r="D19427"/>
      <c r="E19427"/>
      <c r="F19427"/>
      <c r="G19427"/>
      <c r="H19427"/>
      <c r="I19427"/>
      <c r="K19427"/>
      <c r="L19427"/>
      <c r="M19427"/>
      <c r="N19427"/>
      <c r="O19427"/>
      <c r="P19427"/>
      <c r="S19427"/>
    </row>
    <row r="19428" spans="1:20" x14ac:dyDescent="0.3">
      <c r="A19428" s="25"/>
      <c r="B19428"/>
      <c r="C19428"/>
      <c r="D19428"/>
      <c r="E19428"/>
      <c r="F19428"/>
      <c r="G19428"/>
      <c r="H19428" s="14"/>
      <c r="I19428" s="14"/>
      <c r="K19428"/>
      <c r="L19428"/>
      <c r="M19428"/>
      <c r="N19428"/>
      <c r="O19428"/>
      <c r="P19428"/>
      <c r="S19428"/>
      <c r="T19428" s="7"/>
    </row>
    <row r="19429" spans="1:20" x14ac:dyDescent="0.3">
      <c r="A19429" s="25"/>
      <c r="B19429"/>
      <c r="C19429"/>
      <c r="D19429"/>
      <c r="E19429"/>
      <c r="F19429"/>
      <c r="G19429"/>
      <c r="H19429"/>
      <c r="I19429"/>
      <c r="K19429"/>
      <c r="L19429"/>
      <c r="M19429"/>
      <c r="N19429"/>
      <c r="O19429"/>
      <c r="P19429"/>
      <c r="S19429"/>
    </row>
    <row r="19430" spans="1:20" x14ac:dyDescent="0.3">
      <c r="A19430" s="25"/>
      <c r="B19430"/>
      <c r="C19430"/>
      <c r="D19430"/>
      <c r="E19430"/>
      <c r="F19430"/>
      <c r="G19430"/>
      <c r="H19430"/>
      <c r="I19430"/>
      <c r="K19430"/>
      <c r="L19430"/>
      <c r="M19430"/>
      <c r="N19430"/>
      <c r="O19430"/>
      <c r="P19430"/>
      <c r="S19430"/>
    </row>
    <row r="19431" spans="1:20" x14ac:dyDescent="0.3">
      <c r="A19431" s="25"/>
      <c r="B19431"/>
      <c r="C19431"/>
      <c r="D19431"/>
      <c r="E19431"/>
      <c r="F19431"/>
      <c r="G19431"/>
      <c r="H19431"/>
      <c r="I19431"/>
      <c r="K19431"/>
      <c r="L19431"/>
      <c r="M19431"/>
      <c r="N19431"/>
      <c r="O19431"/>
      <c r="P19431"/>
      <c r="S19431"/>
    </row>
    <row r="19432" spans="1:20" x14ac:dyDescent="0.3">
      <c r="A19432" s="25"/>
      <c r="B19432"/>
      <c r="C19432"/>
      <c r="D19432"/>
      <c r="E19432"/>
      <c r="F19432"/>
      <c r="G19432"/>
      <c r="H19432" s="26"/>
      <c r="I19432" s="26"/>
      <c r="K19432"/>
      <c r="L19432"/>
      <c r="M19432"/>
      <c r="N19432"/>
      <c r="O19432"/>
      <c r="P19432"/>
      <c r="S19432"/>
    </row>
    <row r="19433" spans="1:20" x14ac:dyDescent="0.3">
      <c r="A19433" s="25"/>
      <c r="B19433"/>
      <c r="C19433"/>
      <c r="D19433"/>
      <c r="E19433"/>
      <c r="F19433"/>
      <c r="G19433"/>
      <c r="H19433" s="26"/>
      <c r="I19433" s="26"/>
      <c r="K19433"/>
      <c r="L19433"/>
      <c r="M19433"/>
      <c r="N19433"/>
      <c r="O19433"/>
      <c r="P19433"/>
      <c r="S19433"/>
    </row>
    <row r="19434" spans="1:20" x14ac:dyDescent="0.3">
      <c r="A19434" s="25"/>
      <c r="B19434"/>
      <c r="C19434"/>
      <c r="D19434"/>
      <c r="E19434"/>
      <c r="F19434"/>
      <c r="G19434"/>
      <c r="H19434" s="26"/>
      <c r="I19434" s="26"/>
      <c r="K19434"/>
      <c r="L19434"/>
      <c r="M19434"/>
      <c r="N19434"/>
      <c r="O19434"/>
      <c r="P19434"/>
      <c r="S19434"/>
      <c r="T19434" s="7"/>
    </row>
    <row r="19435" spans="1:20" x14ac:dyDescent="0.3">
      <c r="A19435" s="25"/>
      <c r="B19435"/>
      <c r="C19435"/>
      <c r="D19435"/>
      <c r="E19435"/>
      <c r="F19435"/>
      <c r="G19435"/>
      <c r="H19435" s="26"/>
      <c r="I19435" s="26"/>
      <c r="K19435"/>
      <c r="L19435"/>
      <c r="M19435"/>
      <c r="N19435"/>
      <c r="O19435"/>
      <c r="P19435"/>
      <c r="S19435"/>
    </row>
    <row r="19436" spans="1:20" x14ac:dyDescent="0.3">
      <c r="A19436" s="25"/>
      <c r="B19436"/>
      <c r="C19436"/>
      <c r="D19436"/>
      <c r="E19436"/>
      <c r="F19436"/>
      <c r="G19436"/>
      <c r="H19436" s="26"/>
      <c r="I19436" s="26"/>
      <c r="K19436"/>
      <c r="L19436"/>
      <c r="M19436"/>
      <c r="N19436"/>
      <c r="O19436"/>
      <c r="P19436"/>
      <c r="S19436"/>
    </row>
    <row r="19437" spans="1:20" x14ac:dyDescent="0.3">
      <c r="A19437" s="25"/>
      <c r="B19437"/>
      <c r="C19437"/>
      <c r="D19437"/>
      <c r="E19437"/>
      <c r="F19437"/>
      <c r="G19437"/>
      <c r="H19437" s="26"/>
      <c r="I19437" s="26"/>
      <c r="K19437"/>
      <c r="L19437"/>
      <c r="M19437"/>
      <c r="N19437"/>
      <c r="O19437"/>
      <c r="P19437"/>
      <c r="S19437"/>
    </row>
    <row r="19438" spans="1:20" x14ac:dyDescent="0.3">
      <c r="A19438" s="25"/>
      <c r="B19438"/>
      <c r="C19438"/>
      <c r="D19438"/>
      <c r="E19438"/>
      <c r="F19438"/>
      <c r="G19438"/>
      <c r="H19438" s="26"/>
      <c r="I19438" s="26"/>
      <c r="K19438"/>
      <c r="L19438"/>
      <c r="M19438"/>
      <c r="N19438"/>
      <c r="O19438"/>
      <c r="P19438"/>
      <c r="S19438"/>
    </row>
    <row r="19439" spans="1:20" x14ac:dyDescent="0.3">
      <c r="A19439" s="25"/>
      <c r="B19439"/>
      <c r="C19439"/>
      <c r="D19439"/>
      <c r="E19439"/>
      <c r="F19439"/>
      <c r="G19439"/>
      <c r="H19439" s="26"/>
      <c r="I19439" s="26"/>
      <c r="K19439"/>
      <c r="L19439"/>
      <c r="M19439"/>
      <c r="N19439"/>
      <c r="O19439"/>
      <c r="P19439"/>
      <c r="S19439"/>
    </row>
    <row r="19440" spans="1:20" x14ac:dyDescent="0.3">
      <c r="A19440" s="25"/>
      <c r="B19440"/>
      <c r="C19440"/>
      <c r="D19440"/>
      <c r="E19440"/>
      <c r="F19440"/>
      <c r="G19440"/>
      <c r="H19440" s="26"/>
      <c r="I19440" s="26"/>
      <c r="K19440"/>
      <c r="L19440"/>
      <c r="M19440"/>
      <c r="N19440"/>
      <c r="O19440"/>
      <c r="P19440"/>
      <c r="S19440"/>
    </row>
    <row r="19441" spans="1:19" x14ac:dyDescent="0.3">
      <c r="A19441" s="25"/>
      <c r="B19441"/>
      <c r="C19441"/>
      <c r="D19441"/>
      <c r="E19441"/>
      <c r="F19441"/>
      <c r="G19441"/>
      <c r="H19441" s="26"/>
      <c r="I19441" s="26"/>
      <c r="K19441"/>
      <c r="L19441"/>
      <c r="M19441"/>
      <c r="N19441"/>
      <c r="O19441"/>
      <c r="P19441"/>
      <c r="S19441"/>
    </row>
    <row r="19442" spans="1:19" x14ac:dyDescent="0.3">
      <c r="A19442" s="25"/>
      <c r="B19442"/>
      <c r="C19442"/>
      <c r="D19442"/>
      <c r="E19442"/>
      <c r="F19442"/>
      <c r="G19442"/>
      <c r="H19442"/>
      <c r="I19442"/>
      <c r="K19442"/>
      <c r="L19442"/>
      <c r="M19442"/>
      <c r="N19442"/>
      <c r="O19442"/>
      <c r="P19442"/>
      <c r="S19442"/>
    </row>
    <row r="19443" spans="1:19" x14ac:dyDescent="0.3">
      <c r="A19443" s="25"/>
      <c r="B19443"/>
      <c r="C19443"/>
      <c r="D19443"/>
      <c r="E19443"/>
      <c r="F19443"/>
      <c r="G19443"/>
      <c r="H19443"/>
      <c r="I19443"/>
      <c r="K19443"/>
      <c r="L19443"/>
      <c r="M19443"/>
      <c r="N19443"/>
      <c r="O19443"/>
      <c r="P19443"/>
      <c r="S19443"/>
    </row>
    <row r="19444" spans="1:19" x14ac:dyDescent="0.3">
      <c r="A19444" s="25"/>
      <c r="B19444"/>
      <c r="C19444"/>
      <c r="D19444"/>
      <c r="E19444"/>
      <c r="F19444"/>
      <c r="G19444"/>
      <c r="H19444"/>
      <c r="I19444"/>
      <c r="K19444"/>
      <c r="L19444"/>
      <c r="M19444"/>
      <c r="N19444"/>
      <c r="O19444"/>
      <c r="P19444"/>
      <c r="S19444"/>
    </row>
    <row r="19445" spans="1:19" x14ac:dyDescent="0.3">
      <c r="A19445" s="25"/>
      <c r="B19445"/>
      <c r="C19445"/>
      <c r="D19445"/>
      <c r="E19445"/>
      <c r="F19445"/>
      <c r="G19445"/>
      <c r="H19445"/>
      <c r="I19445"/>
      <c r="K19445"/>
      <c r="L19445"/>
      <c r="M19445"/>
      <c r="N19445"/>
      <c r="O19445"/>
      <c r="P19445"/>
      <c r="S19445"/>
    </row>
    <row r="19446" spans="1:19" x14ac:dyDescent="0.3">
      <c r="A19446" s="25"/>
      <c r="B19446"/>
      <c r="C19446"/>
      <c r="D19446"/>
      <c r="E19446"/>
      <c r="F19446"/>
      <c r="G19446"/>
      <c r="H19446" s="26"/>
      <c r="I19446" s="26"/>
      <c r="K19446"/>
      <c r="L19446"/>
      <c r="M19446"/>
      <c r="N19446"/>
      <c r="O19446"/>
      <c r="P19446"/>
      <c r="S19446"/>
    </row>
    <row r="19447" spans="1:19" x14ac:dyDescent="0.3">
      <c r="A19447" s="25"/>
      <c r="B19447"/>
      <c r="C19447"/>
      <c r="D19447"/>
      <c r="E19447"/>
      <c r="F19447"/>
      <c r="G19447"/>
      <c r="H19447" s="26"/>
      <c r="I19447" s="26"/>
      <c r="K19447"/>
      <c r="L19447"/>
      <c r="M19447"/>
      <c r="N19447"/>
      <c r="O19447"/>
      <c r="P19447"/>
      <c r="S19447"/>
    </row>
    <row r="19448" spans="1:19" x14ac:dyDescent="0.3">
      <c r="A19448" s="25"/>
      <c r="B19448"/>
      <c r="C19448"/>
      <c r="D19448"/>
      <c r="E19448"/>
      <c r="F19448"/>
      <c r="G19448"/>
      <c r="H19448" s="26"/>
      <c r="I19448" s="26"/>
      <c r="K19448"/>
      <c r="L19448"/>
      <c r="M19448"/>
      <c r="N19448"/>
      <c r="O19448"/>
      <c r="P19448"/>
      <c r="S19448"/>
    </row>
    <row r="19449" spans="1:19" x14ac:dyDescent="0.3">
      <c r="A19449" s="25"/>
      <c r="B19449"/>
      <c r="C19449"/>
      <c r="D19449"/>
      <c r="E19449"/>
      <c r="F19449"/>
      <c r="G19449"/>
      <c r="H19449" s="26"/>
      <c r="I19449" s="26"/>
      <c r="K19449"/>
      <c r="L19449"/>
      <c r="M19449"/>
      <c r="N19449"/>
      <c r="O19449"/>
      <c r="P19449"/>
      <c r="S19449"/>
    </row>
    <row r="19450" spans="1:19" x14ac:dyDescent="0.3">
      <c r="A19450" s="25"/>
      <c r="B19450"/>
      <c r="C19450"/>
      <c r="D19450"/>
      <c r="E19450"/>
      <c r="F19450"/>
      <c r="G19450"/>
      <c r="H19450" s="14"/>
      <c r="I19450" s="14"/>
      <c r="K19450"/>
      <c r="L19450"/>
      <c r="M19450"/>
      <c r="N19450"/>
      <c r="O19450"/>
      <c r="P19450"/>
      <c r="S19450"/>
    </row>
    <row r="19451" spans="1:19" x14ac:dyDescent="0.3">
      <c r="A19451" s="25"/>
      <c r="B19451"/>
      <c r="C19451"/>
      <c r="D19451"/>
      <c r="E19451"/>
      <c r="F19451"/>
      <c r="G19451"/>
      <c r="H19451" s="14"/>
      <c r="I19451" s="14"/>
      <c r="K19451"/>
      <c r="L19451"/>
      <c r="M19451"/>
      <c r="N19451"/>
      <c r="O19451"/>
      <c r="P19451"/>
      <c r="S19451"/>
    </row>
    <row r="19452" spans="1:19" x14ac:dyDescent="0.3">
      <c r="A19452" s="25"/>
      <c r="B19452"/>
      <c r="C19452"/>
      <c r="D19452"/>
      <c r="E19452"/>
      <c r="F19452"/>
      <c r="G19452"/>
      <c r="H19452" s="14"/>
      <c r="I19452" s="14"/>
      <c r="K19452"/>
      <c r="L19452"/>
      <c r="M19452"/>
      <c r="N19452"/>
      <c r="O19452"/>
      <c r="P19452"/>
      <c r="S19452"/>
    </row>
    <row r="19453" spans="1:19" x14ac:dyDescent="0.3">
      <c r="A19453" s="25"/>
      <c r="B19453"/>
      <c r="C19453"/>
      <c r="D19453"/>
      <c r="E19453"/>
      <c r="F19453"/>
      <c r="G19453"/>
      <c r="H19453" s="14"/>
      <c r="I19453" s="14"/>
      <c r="K19453"/>
      <c r="L19453"/>
      <c r="M19453"/>
      <c r="N19453"/>
      <c r="O19453"/>
      <c r="P19453"/>
      <c r="S19453"/>
    </row>
    <row r="19454" spans="1:19" x14ac:dyDescent="0.3">
      <c r="A19454" s="25"/>
      <c r="B19454"/>
      <c r="C19454"/>
      <c r="D19454"/>
      <c r="E19454"/>
      <c r="F19454"/>
      <c r="G19454"/>
      <c r="H19454" s="26"/>
      <c r="I19454" s="26"/>
      <c r="K19454"/>
      <c r="L19454"/>
      <c r="M19454"/>
      <c r="N19454"/>
      <c r="O19454"/>
      <c r="P19454"/>
      <c r="S19454"/>
    </row>
    <row r="19455" spans="1:19" x14ac:dyDescent="0.3">
      <c r="A19455" s="25"/>
      <c r="B19455"/>
      <c r="C19455"/>
      <c r="D19455"/>
      <c r="E19455"/>
      <c r="F19455"/>
      <c r="G19455"/>
      <c r="H19455" s="26"/>
      <c r="I19455" s="26"/>
      <c r="K19455"/>
      <c r="L19455"/>
      <c r="M19455"/>
      <c r="N19455"/>
      <c r="O19455"/>
      <c r="P19455"/>
      <c r="S19455"/>
    </row>
    <row r="19456" spans="1:19" x14ac:dyDescent="0.3">
      <c r="A19456" s="25"/>
      <c r="B19456"/>
      <c r="C19456"/>
      <c r="D19456"/>
      <c r="E19456"/>
      <c r="F19456"/>
      <c r="G19456"/>
      <c r="H19456" s="26"/>
      <c r="I19456" s="26"/>
      <c r="K19456"/>
      <c r="L19456"/>
      <c r="M19456"/>
      <c r="N19456"/>
      <c r="O19456"/>
      <c r="P19456"/>
      <c r="S19456"/>
    </row>
    <row r="19457" spans="1:20" x14ac:dyDescent="0.3">
      <c r="A19457" s="25"/>
      <c r="B19457"/>
      <c r="C19457"/>
      <c r="D19457"/>
      <c r="E19457"/>
      <c r="F19457"/>
      <c r="G19457"/>
      <c r="H19457" s="26"/>
      <c r="I19457" s="26"/>
      <c r="K19457"/>
      <c r="L19457"/>
      <c r="M19457"/>
      <c r="N19457"/>
      <c r="O19457"/>
      <c r="P19457"/>
      <c r="S19457"/>
    </row>
    <row r="19458" spans="1:20" x14ac:dyDescent="0.3">
      <c r="A19458" s="25"/>
      <c r="B19458"/>
      <c r="C19458"/>
      <c r="D19458"/>
      <c r="E19458"/>
      <c r="F19458"/>
      <c r="G19458"/>
      <c r="H19458" s="26"/>
      <c r="I19458" s="26"/>
      <c r="K19458"/>
      <c r="L19458"/>
      <c r="M19458"/>
      <c r="N19458"/>
      <c r="O19458"/>
      <c r="P19458"/>
      <c r="S19458"/>
    </row>
    <row r="19459" spans="1:20" x14ac:dyDescent="0.3">
      <c r="A19459" s="25"/>
      <c r="B19459"/>
      <c r="C19459"/>
      <c r="D19459"/>
      <c r="E19459"/>
      <c r="F19459"/>
      <c r="G19459"/>
      <c r="H19459" s="26"/>
      <c r="I19459" s="26"/>
      <c r="K19459"/>
      <c r="L19459"/>
      <c r="M19459"/>
      <c r="N19459"/>
      <c r="O19459"/>
      <c r="P19459"/>
      <c r="S19459"/>
    </row>
    <row r="19460" spans="1:20" x14ac:dyDescent="0.3">
      <c r="A19460" s="25"/>
      <c r="B19460"/>
      <c r="C19460"/>
      <c r="D19460"/>
      <c r="E19460"/>
      <c r="F19460"/>
      <c r="G19460"/>
      <c r="H19460" s="26"/>
      <c r="I19460" s="26"/>
      <c r="K19460"/>
      <c r="L19460"/>
      <c r="M19460"/>
      <c r="N19460"/>
      <c r="O19460"/>
      <c r="P19460"/>
      <c r="S19460"/>
      <c r="T19460" s="7"/>
    </row>
    <row r="19461" spans="1:20" x14ac:dyDescent="0.3">
      <c r="A19461" s="25"/>
      <c r="B19461"/>
      <c r="C19461"/>
      <c r="D19461"/>
      <c r="E19461"/>
      <c r="F19461"/>
      <c r="G19461"/>
      <c r="H19461" s="26"/>
      <c r="I19461" s="26"/>
      <c r="K19461"/>
      <c r="L19461"/>
      <c r="M19461"/>
      <c r="N19461"/>
      <c r="O19461"/>
      <c r="P19461"/>
      <c r="S19461"/>
      <c r="T19461" s="7"/>
    </row>
    <row r="19462" spans="1:20" x14ac:dyDescent="0.3">
      <c r="A19462" s="25"/>
      <c r="B19462"/>
      <c r="C19462"/>
      <c r="D19462"/>
      <c r="E19462"/>
      <c r="F19462"/>
      <c r="G19462"/>
      <c r="H19462" s="26"/>
      <c r="I19462" s="26"/>
      <c r="K19462"/>
      <c r="L19462"/>
      <c r="M19462"/>
      <c r="N19462"/>
      <c r="O19462"/>
      <c r="P19462"/>
      <c r="S19462"/>
    </row>
    <row r="19463" spans="1:20" x14ac:dyDescent="0.3">
      <c r="A19463" s="25"/>
      <c r="B19463"/>
      <c r="C19463"/>
      <c r="D19463"/>
      <c r="E19463"/>
      <c r="F19463"/>
      <c r="G19463"/>
      <c r="H19463" s="26"/>
      <c r="I19463" s="26"/>
      <c r="K19463"/>
      <c r="L19463"/>
      <c r="M19463"/>
      <c r="N19463"/>
      <c r="O19463"/>
      <c r="P19463"/>
      <c r="S19463"/>
    </row>
    <row r="19464" spans="1:20" x14ac:dyDescent="0.3">
      <c r="A19464" s="25"/>
      <c r="B19464"/>
      <c r="C19464"/>
      <c r="D19464"/>
      <c r="E19464"/>
      <c r="F19464"/>
      <c r="G19464"/>
      <c r="H19464" s="26"/>
      <c r="I19464" s="26"/>
      <c r="K19464"/>
      <c r="L19464"/>
      <c r="M19464"/>
      <c r="N19464"/>
      <c r="O19464"/>
      <c r="P19464"/>
      <c r="S19464"/>
      <c r="T19464" s="7"/>
    </row>
    <row r="19465" spans="1:20" x14ac:dyDescent="0.3">
      <c r="A19465" s="25"/>
      <c r="B19465"/>
      <c r="C19465"/>
      <c r="D19465"/>
      <c r="E19465"/>
      <c r="F19465"/>
      <c r="G19465"/>
      <c r="H19465" s="26"/>
      <c r="I19465" s="26"/>
      <c r="K19465"/>
      <c r="L19465"/>
      <c r="M19465"/>
      <c r="N19465"/>
      <c r="O19465"/>
      <c r="P19465"/>
      <c r="S19465"/>
    </row>
    <row r="19466" spans="1:20" x14ac:dyDescent="0.3">
      <c r="A19466" s="25"/>
      <c r="B19466"/>
      <c r="C19466"/>
      <c r="D19466"/>
      <c r="E19466"/>
      <c r="F19466"/>
      <c r="G19466"/>
      <c r="H19466" s="26"/>
      <c r="I19466" s="26"/>
      <c r="K19466"/>
      <c r="L19466"/>
      <c r="M19466"/>
      <c r="N19466"/>
      <c r="O19466"/>
      <c r="P19466"/>
      <c r="S19466"/>
    </row>
    <row r="19467" spans="1:20" x14ac:dyDescent="0.3">
      <c r="A19467" s="25"/>
      <c r="B19467"/>
      <c r="C19467"/>
      <c r="D19467"/>
      <c r="E19467"/>
      <c r="F19467"/>
      <c r="G19467"/>
      <c r="H19467" s="26"/>
      <c r="I19467" s="26"/>
      <c r="K19467"/>
      <c r="L19467"/>
      <c r="M19467"/>
      <c r="N19467"/>
      <c r="O19467"/>
      <c r="P19467"/>
      <c r="S19467"/>
    </row>
    <row r="19468" spans="1:20" x14ac:dyDescent="0.3">
      <c r="A19468" s="25"/>
      <c r="B19468"/>
      <c r="C19468"/>
      <c r="D19468"/>
      <c r="E19468"/>
      <c r="F19468"/>
      <c r="G19468"/>
      <c r="H19468" s="26"/>
      <c r="I19468" s="26"/>
      <c r="K19468"/>
      <c r="L19468"/>
      <c r="M19468"/>
      <c r="N19468"/>
      <c r="O19468"/>
      <c r="P19468"/>
      <c r="S19468"/>
    </row>
    <row r="19469" spans="1:20" x14ac:dyDescent="0.3">
      <c r="A19469" s="25"/>
      <c r="B19469"/>
      <c r="C19469"/>
      <c r="D19469"/>
      <c r="E19469"/>
      <c r="F19469"/>
      <c r="G19469"/>
      <c r="H19469"/>
      <c r="I19469"/>
      <c r="K19469"/>
      <c r="L19469"/>
      <c r="M19469"/>
      <c r="N19469"/>
      <c r="O19469"/>
      <c r="P19469"/>
      <c r="S19469"/>
    </row>
    <row r="19470" spans="1:20" x14ac:dyDescent="0.3">
      <c r="A19470" s="25"/>
      <c r="B19470"/>
      <c r="C19470"/>
      <c r="D19470"/>
      <c r="E19470"/>
      <c r="F19470"/>
      <c r="G19470"/>
      <c r="H19470"/>
      <c r="I19470"/>
      <c r="K19470"/>
      <c r="L19470"/>
      <c r="M19470"/>
      <c r="N19470"/>
      <c r="O19470"/>
      <c r="P19470"/>
      <c r="S19470"/>
    </row>
    <row r="19471" spans="1:20" x14ac:dyDescent="0.3">
      <c r="A19471" s="25"/>
      <c r="B19471"/>
      <c r="C19471"/>
      <c r="D19471"/>
      <c r="E19471"/>
      <c r="F19471"/>
      <c r="G19471"/>
      <c r="H19471"/>
      <c r="I19471"/>
      <c r="K19471"/>
      <c r="L19471"/>
      <c r="M19471"/>
      <c r="N19471"/>
      <c r="O19471"/>
      <c r="P19471"/>
      <c r="S19471"/>
    </row>
    <row r="19472" spans="1:20" x14ac:dyDescent="0.3">
      <c r="A19472" s="25"/>
      <c r="B19472"/>
      <c r="C19472"/>
      <c r="D19472"/>
      <c r="E19472"/>
      <c r="F19472"/>
      <c r="G19472"/>
      <c r="H19472"/>
      <c r="I19472"/>
      <c r="K19472"/>
      <c r="L19472"/>
      <c r="M19472"/>
      <c r="N19472"/>
      <c r="O19472"/>
      <c r="P19472"/>
      <c r="S19472"/>
    </row>
    <row r="19473" spans="1:20" x14ac:dyDescent="0.3">
      <c r="A19473" s="25"/>
      <c r="B19473"/>
      <c r="C19473"/>
      <c r="D19473"/>
      <c r="E19473"/>
      <c r="F19473"/>
      <c r="G19473"/>
      <c r="H19473"/>
      <c r="I19473"/>
      <c r="K19473"/>
      <c r="L19473"/>
      <c r="M19473"/>
      <c r="N19473"/>
      <c r="O19473"/>
      <c r="P19473"/>
      <c r="S19473"/>
    </row>
    <row r="19474" spans="1:20" x14ac:dyDescent="0.3">
      <c r="A19474" s="25"/>
      <c r="B19474"/>
      <c r="C19474"/>
      <c r="D19474"/>
      <c r="E19474"/>
      <c r="F19474"/>
      <c r="G19474"/>
      <c r="H19474" s="26"/>
      <c r="I19474" s="26"/>
      <c r="K19474"/>
      <c r="L19474"/>
      <c r="M19474"/>
      <c r="N19474"/>
      <c r="O19474"/>
      <c r="P19474"/>
      <c r="S19474"/>
    </row>
    <row r="19475" spans="1:20" x14ac:dyDescent="0.3">
      <c r="A19475" s="25"/>
      <c r="B19475"/>
      <c r="C19475"/>
      <c r="D19475"/>
      <c r="E19475"/>
      <c r="F19475"/>
      <c r="G19475"/>
      <c r="H19475" s="26"/>
      <c r="I19475" s="26"/>
      <c r="K19475"/>
      <c r="L19475"/>
      <c r="M19475"/>
      <c r="N19475"/>
      <c r="O19475"/>
      <c r="P19475"/>
      <c r="S19475"/>
    </row>
    <row r="19476" spans="1:20" x14ac:dyDescent="0.3">
      <c r="A19476" s="25"/>
      <c r="B19476"/>
      <c r="C19476"/>
      <c r="D19476"/>
      <c r="E19476"/>
      <c r="F19476"/>
      <c r="G19476"/>
      <c r="H19476" s="26"/>
      <c r="I19476" s="26"/>
      <c r="K19476"/>
      <c r="L19476"/>
      <c r="M19476"/>
      <c r="N19476"/>
      <c r="O19476"/>
      <c r="P19476"/>
      <c r="S19476"/>
    </row>
    <row r="19477" spans="1:20" x14ac:dyDescent="0.3">
      <c r="A19477" s="25"/>
      <c r="B19477"/>
      <c r="C19477"/>
      <c r="D19477"/>
      <c r="E19477"/>
      <c r="F19477"/>
      <c r="G19477"/>
      <c r="H19477" s="26"/>
      <c r="I19477" s="26"/>
      <c r="K19477"/>
      <c r="L19477"/>
      <c r="M19477"/>
      <c r="N19477"/>
      <c r="O19477"/>
      <c r="P19477"/>
      <c r="S19477"/>
    </row>
    <row r="19478" spans="1:20" x14ac:dyDescent="0.3">
      <c r="A19478" s="25"/>
      <c r="B19478"/>
      <c r="C19478"/>
      <c r="D19478"/>
      <c r="E19478"/>
      <c r="F19478"/>
      <c r="G19478"/>
      <c r="H19478" s="26"/>
      <c r="I19478" s="26"/>
      <c r="K19478"/>
      <c r="L19478"/>
      <c r="M19478"/>
      <c r="N19478"/>
      <c r="O19478"/>
      <c r="P19478"/>
      <c r="S19478"/>
    </row>
    <row r="19479" spans="1:20" x14ac:dyDescent="0.3">
      <c r="A19479" s="25"/>
      <c r="B19479"/>
      <c r="C19479"/>
      <c r="D19479"/>
      <c r="E19479"/>
      <c r="F19479"/>
      <c r="G19479"/>
      <c r="H19479"/>
      <c r="I19479"/>
      <c r="K19479"/>
      <c r="L19479"/>
      <c r="M19479"/>
      <c r="N19479"/>
      <c r="O19479"/>
      <c r="P19479"/>
      <c r="S19479"/>
    </row>
    <row r="19480" spans="1:20" x14ac:dyDescent="0.3">
      <c r="A19480" s="25"/>
      <c r="B19480"/>
      <c r="C19480"/>
      <c r="D19480"/>
      <c r="E19480"/>
      <c r="F19480"/>
      <c r="G19480"/>
      <c r="H19480"/>
      <c r="I19480"/>
      <c r="K19480"/>
      <c r="L19480"/>
      <c r="M19480"/>
      <c r="N19480"/>
      <c r="O19480"/>
      <c r="P19480"/>
      <c r="S19480"/>
    </row>
    <row r="19481" spans="1:20" x14ac:dyDescent="0.3">
      <c r="A19481" s="25"/>
      <c r="B19481"/>
      <c r="C19481"/>
      <c r="D19481"/>
      <c r="E19481"/>
      <c r="F19481"/>
      <c r="G19481"/>
      <c r="H19481"/>
      <c r="I19481"/>
      <c r="K19481"/>
      <c r="L19481"/>
      <c r="M19481"/>
      <c r="N19481"/>
      <c r="O19481"/>
      <c r="P19481"/>
      <c r="S19481"/>
    </row>
    <row r="19482" spans="1:20" x14ac:dyDescent="0.3">
      <c r="A19482" s="25"/>
      <c r="B19482"/>
      <c r="C19482"/>
      <c r="D19482"/>
      <c r="E19482"/>
      <c r="F19482"/>
      <c r="G19482"/>
      <c r="H19482"/>
      <c r="I19482"/>
      <c r="K19482"/>
      <c r="L19482"/>
      <c r="M19482"/>
      <c r="N19482"/>
      <c r="O19482"/>
      <c r="P19482"/>
      <c r="S19482"/>
    </row>
    <row r="19483" spans="1:20" x14ac:dyDescent="0.3">
      <c r="A19483" s="25"/>
      <c r="B19483"/>
      <c r="C19483"/>
      <c r="D19483"/>
      <c r="E19483"/>
      <c r="F19483"/>
      <c r="G19483"/>
      <c r="H19483" s="14"/>
      <c r="I19483" s="14"/>
      <c r="K19483"/>
      <c r="L19483"/>
      <c r="M19483"/>
      <c r="N19483"/>
      <c r="O19483"/>
      <c r="P19483"/>
      <c r="S19483"/>
      <c r="T19483" s="7"/>
    </row>
    <row r="19484" spans="1:20" x14ac:dyDescent="0.3">
      <c r="A19484" s="25"/>
      <c r="B19484"/>
      <c r="C19484"/>
      <c r="D19484"/>
      <c r="E19484"/>
      <c r="F19484"/>
      <c r="G19484"/>
      <c r="H19484"/>
      <c r="I19484"/>
      <c r="K19484"/>
      <c r="L19484"/>
      <c r="M19484"/>
      <c r="N19484"/>
      <c r="O19484"/>
      <c r="P19484"/>
      <c r="S19484"/>
    </row>
    <row r="19485" spans="1:20" x14ac:dyDescent="0.3">
      <c r="A19485" s="25"/>
      <c r="B19485"/>
      <c r="C19485"/>
      <c r="D19485"/>
      <c r="E19485"/>
      <c r="F19485"/>
      <c r="G19485"/>
      <c r="H19485"/>
      <c r="I19485"/>
      <c r="K19485"/>
      <c r="L19485"/>
      <c r="M19485"/>
      <c r="N19485"/>
      <c r="O19485"/>
      <c r="P19485"/>
      <c r="S19485"/>
    </row>
    <row r="19486" spans="1:20" x14ac:dyDescent="0.3">
      <c r="A19486" s="25"/>
      <c r="B19486"/>
      <c r="C19486"/>
      <c r="D19486"/>
      <c r="E19486"/>
      <c r="F19486"/>
      <c r="G19486"/>
      <c r="H19486"/>
      <c r="I19486"/>
      <c r="K19486"/>
      <c r="L19486"/>
      <c r="M19486"/>
      <c r="N19486"/>
      <c r="O19486"/>
      <c r="P19486"/>
      <c r="S19486"/>
    </row>
    <row r="19487" spans="1:20" x14ac:dyDescent="0.3">
      <c r="A19487" s="25"/>
      <c r="B19487"/>
      <c r="C19487"/>
      <c r="D19487"/>
      <c r="E19487"/>
      <c r="F19487"/>
      <c r="G19487"/>
      <c r="H19487" s="26"/>
      <c r="I19487" s="26"/>
      <c r="K19487"/>
      <c r="L19487"/>
      <c r="M19487"/>
      <c r="N19487"/>
      <c r="O19487"/>
      <c r="P19487"/>
      <c r="S19487"/>
    </row>
    <row r="19488" spans="1:20" x14ac:dyDescent="0.3">
      <c r="A19488" s="25"/>
      <c r="B19488"/>
      <c r="C19488"/>
      <c r="D19488"/>
      <c r="E19488"/>
      <c r="F19488"/>
      <c r="G19488"/>
      <c r="H19488" s="26"/>
      <c r="I19488" s="26"/>
      <c r="K19488"/>
      <c r="L19488"/>
      <c r="M19488"/>
      <c r="N19488"/>
      <c r="O19488"/>
      <c r="P19488"/>
      <c r="S19488"/>
    </row>
    <row r="19489" spans="1:20" x14ac:dyDescent="0.3">
      <c r="A19489" s="25"/>
      <c r="B19489"/>
      <c r="C19489"/>
      <c r="D19489"/>
      <c r="E19489"/>
      <c r="F19489"/>
      <c r="G19489"/>
      <c r="H19489" s="26"/>
      <c r="I19489" s="26"/>
      <c r="K19489"/>
      <c r="L19489"/>
      <c r="M19489"/>
      <c r="N19489"/>
      <c r="O19489"/>
      <c r="P19489"/>
      <c r="S19489"/>
    </row>
    <row r="19490" spans="1:20" x14ac:dyDescent="0.3">
      <c r="A19490" s="25"/>
      <c r="B19490"/>
      <c r="C19490"/>
      <c r="D19490"/>
      <c r="E19490"/>
      <c r="F19490"/>
      <c r="G19490"/>
      <c r="H19490" s="26"/>
      <c r="I19490" s="26"/>
      <c r="K19490"/>
      <c r="L19490"/>
      <c r="M19490"/>
      <c r="N19490"/>
      <c r="O19490"/>
      <c r="P19490"/>
      <c r="S19490"/>
    </row>
    <row r="19491" spans="1:20" x14ac:dyDescent="0.3">
      <c r="A19491" s="25"/>
      <c r="B19491"/>
      <c r="C19491"/>
      <c r="D19491"/>
      <c r="E19491"/>
      <c r="F19491"/>
      <c r="G19491"/>
      <c r="H19491" s="26"/>
      <c r="I19491" s="26"/>
      <c r="K19491"/>
      <c r="L19491"/>
      <c r="M19491"/>
      <c r="N19491"/>
      <c r="O19491"/>
      <c r="P19491"/>
      <c r="S19491"/>
      <c r="T19491" s="7"/>
    </row>
    <row r="19492" spans="1:20" x14ac:dyDescent="0.3">
      <c r="A19492" s="25"/>
      <c r="B19492"/>
      <c r="C19492"/>
      <c r="D19492"/>
      <c r="E19492"/>
      <c r="F19492"/>
      <c r="G19492"/>
      <c r="H19492" s="26"/>
      <c r="I19492" s="26"/>
      <c r="K19492"/>
      <c r="L19492"/>
      <c r="M19492"/>
      <c r="N19492"/>
      <c r="O19492"/>
      <c r="P19492"/>
      <c r="S19492"/>
    </row>
    <row r="19493" spans="1:20" x14ac:dyDescent="0.3">
      <c r="A19493" s="25"/>
      <c r="B19493"/>
      <c r="C19493"/>
      <c r="D19493"/>
      <c r="E19493"/>
      <c r="F19493"/>
      <c r="G19493"/>
      <c r="H19493" s="26"/>
      <c r="I19493" s="26"/>
      <c r="K19493"/>
      <c r="L19493"/>
      <c r="M19493"/>
      <c r="N19493"/>
      <c r="O19493"/>
      <c r="P19493"/>
      <c r="S19493"/>
    </row>
    <row r="19494" spans="1:20" x14ac:dyDescent="0.3">
      <c r="A19494" s="25"/>
      <c r="B19494"/>
      <c r="C19494"/>
      <c r="D19494"/>
      <c r="E19494"/>
      <c r="F19494"/>
      <c r="G19494"/>
      <c r="H19494" s="26"/>
      <c r="I19494" s="26"/>
      <c r="K19494"/>
      <c r="L19494"/>
      <c r="M19494"/>
      <c r="N19494"/>
      <c r="O19494"/>
      <c r="P19494"/>
      <c r="S19494"/>
      <c r="T19494" s="7"/>
    </row>
    <row r="19495" spans="1:20" x14ac:dyDescent="0.3">
      <c r="A19495" s="25"/>
      <c r="B19495"/>
      <c r="C19495"/>
      <c r="D19495"/>
      <c r="E19495"/>
      <c r="F19495"/>
      <c r="G19495"/>
      <c r="H19495"/>
      <c r="I19495"/>
      <c r="K19495"/>
      <c r="L19495"/>
      <c r="M19495"/>
      <c r="N19495"/>
      <c r="O19495"/>
      <c r="P19495"/>
      <c r="S19495"/>
    </row>
    <row r="19496" spans="1:20" x14ac:dyDescent="0.3">
      <c r="A19496" s="25"/>
      <c r="B19496"/>
      <c r="C19496"/>
      <c r="D19496"/>
      <c r="E19496"/>
      <c r="F19496"/>
      <c r="G19496"/>
      <c r="H19496"/>
      <c r="I19496"/>
      <c r="K19496"/>
      <c r="L19496"/>
      <c r="M19496"/>
      <c r="N19496"/>
      <c r="O19496"/>
      <c r="P19496"/>
      <c r="S19496"/>
    </row>
    <row r="19497" spans="1:20" x14ac:dyDescent="0.3">
      <c r="A19497" s="25"/>
      <c r="B19497"/>
      <c r="C19497"/>
      <c r="D19497"/>
      <c r="E19497"/>
      <c r="F19497"/>
      <c r="G19497"/>
      <c r="H19497" s="14"/>
      <c r="I19497" s="14"/>
      <c r="K19497"/>
      <c r="L19497"/>
      <c r="M19497"/>
      <c r="N19497"/>
      <c r="O19497"/>
      <c r="P19497"/>
      <c r="S19497"/>
    </row>
    <row r="19498" spans="1:20" x14ac:dyDescent="0.3">
      <c r="A19498" s="25"/>
      <c r="B19498"/>
      <c r="C19498"/>
      <c r="D19498"/>
      <c r="E19498"/>
      <c r="F19498"/>
      <c r="G19498"/>
      <c r="H19498" s="14"/>
      <c r="I19498" s="14"/>
      <c r="K19498"/>
      <c r="L19498"/>
      <c r="M19498"/>
      <c r="N19498"/>
      <c r="O19498"/>
      <c r="P19498"/>
      <c r="S19498"/>
    </row>
    <row r="19499" spans="1:20" x14ac:dyDescent="0.3">
      <c r="A19499" s="25"/>
      <c r="B19499"/>
      <c r="C19499"/>
      <c r="D19499"/>
      <c r="E19499"/>
      <c r="F19499"/>
      <c r="G19499"/>
      <c r="H19499" s="14"/>
      <c r="I19499" s="14"/>
      <c r="K19499"/>
      <c r="L19499"/>
      <c r="M19499"/>
      <c r="N19499"/>
      <c r="O19499"/>
      <c r="P19499"/>
      <c r="S19499"/>
    </row>
    <row r="19500" spans="1:20" x14ac:dyDescent="0.3">
      <c r="A19500" s="25"/>
      <c r="B19500"/>
      <c r="C19500"/>
      <c r="D19500"/>
      <c r="E19500"/>
      <c r="F19500"/>
      <c r="G19500"/>
      <c r="H19500" s="14"/>
      <c r="I19500" s="14"/>
      <c r="K19500"/>
      <c r="L19500"/>
      <c r="M19500"/>
      <c r="N19500"/>
      <c r="O19500"/>
      <c r="P19500"/>
      <c r="S19500"/>
    </row>
    <row r="19501" spans="1:20" x14ac:dyDescent="0.3">
      <c r="A19501" s="25"/>
      <c r="B19501"/>
      <c r="C19501"/>
      <c r="D19501"/>
      <c r="E19501"/>
      <c r="F19501"/>
      <c r="G19501"/>
      <c r="H19501"/>
      <c r="I19501"/>
      <c r="K19501"/>
      <c r="L19501"/>
      <c r="M19501"/>
      <c r="N19501"/>
      <c r="O19501"/>
      <c r="P19501"/>
      <c r="S19501"/>
    </row>
    <row r="19502" spans="1:20" x14ac:dyDescent="0.3">
      <c r="A19502" s="25"/>
      <c r="B19502"/>
      <c r="C19502"/>
      <c r="D19502"/>
      <c r="E19502"/>
      <c r="F19502"/>
      <c r="G19502"/>
      <c r="H19502"/>
      <c r="I19502"/>
      <c r="K19502"/>
      <c r="L19502"/>
      <c r="M19502"/>
      <c r="N19502"/>
      <c r="O19502"/>
      <c r="P19502"/>
      <c r="S19502"/>
    </row>
    <row r="19503" spans="1:20" x14ac:dyDescent="0.3">
      <c r="A19503" s="25"/>
      <c r="B19503"/>
      <c r="C19503"/>
      <c r="D19503"/>
      <c r="E19503"/>
      <c r="F19503"/>
      <c r="G19503"/>
      <c r="H19503"/>
      <c r="I19503"/>
      <c r="K19503"/>
      <c r="L19503"/>
      <c r="M19503"/>
      <c r="N19503"/>
      <c r="O19503"/>
      <c r="P19503"/>
      <c r="S19503"/>
    </row>
    <row r="19504" spans="1:20" x14ac:dyDescent="0.3">
      <c r="A19504" s="25"/>
      <c r="B19504"/>
      <c r="C19504"/>
      <c r="D19504"/>
      <c r="E19504"/>
      <c r="F19504"/>
      <c r="G19504"/>
      <c r="H19504"/>
      <c r="I19504"/>
      <c r="K19504"/>
      <c r="L19504"/>
      <c r="M19504"/>
      <c r="N19504"/>
      <c r="O19504"/>
      <c r="P19504"/>
      <c r="S19504"/>
    </row>
    <row r="19505" spans="1:20" x14ac:dyDescent="0.3">
      <c r="A19505" s="25"/>
      <c r="B19505"/>
      <c r="C19505"/>
      <c r="D19505"/>
      <c r="E19505"/>
      <c r="F19505"/>
      <c r="G19505"/>
      <c r="H19505"/>
      <c r="I19505"/>
      <c r="K19505"/>
      <c r="L19505"/>
      <c r="M19505"/>
      <c r="N19505"/>
      <c r="O19505"/>
      <c r="P19505"/>
      <c r="S19505"/>
    </row>
    <row r="19506" spans="1:20" x14ac:dyDescent="0.3">
      <c r="A19506" s="25"/>
      <c r="B19506"/>
      <c r="C19506"/>
      <c r="D19506"/>
      <c r="E19506"/>
      <c r="F19506"/>
      <c r="G19506"/>
      <c r="H19506"/>
      <c r="I19506"/>
      <c r="K19506"/>
      <c r="L19506"/>
      <c r="M19506"/>
      <c r="N19506"/>
      <c r="O19506"/>
      <c r="P19506"/>
      <c r="S19506"/>
    </row>
    <row r="19507" spans="1:20" x14ac:dyDescent="0.3">
      <c r="A19507" s="25"/>
      <c r="B19507"/>
      <c r="C19507"/>
      <c r="D19507"/>
      <c r="E19507"/>
      <c r="F19507"/>
      <c r="G19507"/>
      <c r="H19507"/>
      <c r="I19507"/>
      <c r="K19507"/>
      <c r="L19507"/>
      <c r="M19507"/>
      <c r="N19507"/>
      <c r="O19507"/>
      <c r="P19507"/>
      <c r="S19507"/>
    </row>
    <row r="19508" spans="1:20" x14ac:dyDescent="0.3">
      <c r="A19508" s="25"/>
      <c r="B19508"/>
      <c r="C19508"/>
      <c r="D19508"/>
      <c r="E19508"/>
      <c r="F19508"/>
      <c r="G19508"/>
      <c r="H19508"/>
      <c r="I19508"/>
      <c r="K19508"/>
      <c r="L19508"/>
      <c r="M19508"/>
      <c r="N19508"/>
      <c r="O19508"/>
      <c r="P19508"/>
      <c r="S19508"/>
    </row>
    <row r="19509" spans="1:20" x14ac:dyDescent="0.3">
      <c r="A19509" s="25"/>
      <c r="B19509"/>
      <c r="C19509"/>
      <c r="D19509"/>
      <c r="E19509"/>
      <c r="F19509"/>
      <c r="G19509"/>
      <c r="H19509"/>
      <c r="I19509"/>
      <c r="K19509"/>
      <c r="L19509"/>
      <c r="M19509"/>
      <c r="N19509"/>
      <c r="O19509"/>
      <c r="P19509"/>
      <c r="S19509"/>
    </row>
    <row r="19510" spans="1:20" x14ac:dyDescent="0.3">
      <c r="A19510" s="25"/>
      <c r="B19510"/>
      <c r="C19510"/>
      <c r="D19510"/>
      <c r="E19510"/>
      <c r="F19510"/>
      <c r="G19510"/>
      <c r="H19510"/>
      <c r="I19510"/>
      <c r="K19510"/>
      <c r="L19510"/>
      <c r="M19510"/>
      <c r="N19510"/>
      <c r="O19510"/>
      <c r="P19510"/>
      <c r="S19510"/>
    </row>
    <row r="19511" spans="1:20" x14ac:dyDescent="0.3">
      <c r="A19511" s="25"/>
      <c r="B19511"/>
      <c r="C19511"/>
      <c r="D19511"/>
      <c r="E19511"/>
      <c r="F19511"/>
      <c r="G19511"/>
      <c r="H19511"/>
      <c r="I19511"/>
      <c r="K19511"/>
      <c r="L19511"/>
      <c r="M19511"/>
      <c r="N19511"/>
      <c r="O19511"/>
      <c r="P19511"/>
      <c r="S19511"/>
    </row>
    <row r="19512" spans="1:20" x14ac:dyDescent="0.3">
      <c r="A19512" s="25"/>
      <c r="B19512"/>
      <c r="C19512"/>
      <c r="D19512"/>
      <c r="E19512"/>
      <c r="F19512"/>
      <c r="G19512"/>
      <c r="H19512"/>
      <c r="I19512"/>
      <c r="K19512"/>
      <c r="L19512"/>
      <c r="M19512"/>
      <c r="N19512"/>
      <c r="O19512"/>
      <c r="P19512"/>
      <c r="S19512"/>
    </row>
    <row r="19513" spans="1:20" x14ac:dyDescent="0.3">
      <c r="A19513" s="25"/>
      <c r="B19513"/>
      <c r="C19513"/>
      <c r="D19513"/>
      <c r="E19513"/>
      <c r="F19513"/>
      <c r="G19513"/>
      <c r="H19513"/>
      <c r="I19513"/>
      <c r="K19513"/>
      <c r="L19513"/>
      <c r="M19513"/>
      <c r="N19513"/>
      <c r="O19513"/>
      <c r="P19513"/>
      <c r="S19513"/>
    </row>
    <row r="19514" spans="1:20" x14ac:dyDescent="0.3">
      <c r="A19514" s="25"/>
      <c r="B19514"/>
      <c r="C19514"/>
      <c r="D19514"/>
      <c r="E19514"/>
      <c r="F19514"/>
      <c r="G19514"/>
      <c r="H19514"/>
      <c r="I19514"/>
      <c r="K19514"/>
      <c r="L19514"/>
      <c r="M19514"/>
      <c r="N19514"/>
      <c r="O19514"/>
      <c r="P19514"/>
      <c r="S19514"/>
    </row>
    <row r="19515" spans="1:20" x14ac:dyDescent="0.3">
      <c r="A19515" s="25"/>
      <c r="B19515"/>
      <c r="C19515"/>
      <c r="D19515"/>
      <c r="E19515"/>
      <c r="F19515"/>
      <c r="G19515"/>
      <c r="H19515"/>
      <c r="I19515"/>
      <c r="K19515"/>
      <c r="L19515"/>
      <c r="M19515"/>
      <c r="N19515"/>
      <c r="O19515"/>
      <c r="P19515"/>
      <c r="S19515"/>
    </row>
    <row r="19516" spans="1:20" x14ac:dyDescent="0.3">
      <c r="A19516" s="25"/>
      <c r="B19516"/>
      <c r="C19516"/>
      <c r="D19516"/>
      <c r="E19516"/>
      <c r="F19516"/>
      <c r="G19516"/>
      <c r="H19516"/>
      <c r="I19516"/>
      <c r="K19516"/>
      <c r="L19516"/>
      <c r="M19516"/>
      <c r="N19516"/>
      <c r="O19516"/>
      <c r="P19516"/>
      <c r="S19516"/>
    </row>
    <row r="19517" spans="1:20" x14ac:dyDescent="0.3">
      <c r="A19517" s="25"/>
      <c r="B19517"/>
      <c r="C19517"/>
      <c r="D19517"/>
      <c r="E19517"/>
      <c r="F19517"/>
      <c r="G19517"/>
      <c r="H19517" s="14"/>
      <c r="I19517" s="14"/>
      <c r="K19517"/>
      <c r="L19517"/>
      <c r="M19517"/>
      <c r="N19517"/>
      <c r="O19517"/>
      <c r="P19517"/>
      <c r="S19517"/>
      <c r="T19517" s="7"/>
    </row>
    <row r="19518" spans="1:20" x14ac:dyDescent="0.3">
      <c r="A19518" s="25"/>
      <c r="B19518"/>
      <c r="C19518"/>
      <c r="D19518"/>
      <c r="E19518"/>
      <c r="F19518"/>
      <c r="G19518"/>
      <c r="H19518" s="14"/>
      <c r="I19518" s="14"/>
      <c r="K19518"/>
      <c r="L19518"/>
      <c r="M19518"/>
      <c r="N19518"/>
      <c r="O19518"/>
      <c r="P19518"/>
      <c r="S19518"/>
      <c r="T19518" s="7"/>
    </row>
    <row r="19519" spans="1:20" x14ac:dyDescent="0.3">
      <c r="A19519" s="25"/>
      <c r="B19519"/>
      <c r="C19519"/>
      <c r="D19519"/>
      <c r="E19519"/>
      <c r="F19519"/>
      <c r="G19519"/>
      <c r="H19519"/>
      <c r="I19519"/>
      <c r="K19519"/>
      <c r="L19519"/>
      <c r="M19519"/>
      <c r="N19519"/>
      <c r="O19519"/>
      <c r="P19519"/>
      <c r="S19519"/>
    </row>
    <row r="19520" spans="1:20" x14ac:dyDescent="0.3">
      <c r="A19520" s="25"/>
      <c r="B19520"/>
      <c r="C19520"/>
      <c r="D19520"/>
      <c r="E19520"/>
      <c r="F19520"/>
      <c r="G19520"/>
      <c r="H19520" s="14"/>
      <c r="I19520" s="14"/>
      <c r="K19520"/>
      <c r="L19520"/>
      <c r="M19520"/>
      <c r="N19520"/>
      <c r="O19520"/>
      <c r="P19520"/>
      <c r="S19520"/>
      <c r="T19520" s="7"/>
    </row>
    <row r="19521" spans="1:20" x14ac:dyDescent="0.3">
      <c r="A19521" s="25"/>
      <c r="B19521"/>
      <c r="C19521"/>
      <c r="D19521"/>
      <c r="E19521"/>
      <c r="F19521"/>
      <c r="G19521"/>
      <c r="H19521" s="14"/>
      <c r="I19521" s="14"/>
      <c r="K19521"/>
      <c r="L19521"/>
      <c r="M19521"/>
      <c r="N19521"/>
      <c r="O19521"/>
      <c r="P19521"/>
      <c r="S19521"/>
      <c r="T19521" s="7"/>
    </row>
    <row r="19522" spans="1:20" x14ac:dyDescent="0.3">
      <c r="A19522" s="25"/>
      <c r="B19522"/>
      <c r="C19522"/>
      <c r="D19522"/>
      <c r="E19522"/>
      <c r="F19522"/>
      <c r="G19522"/>
      <c r="H19522"/>
      <c r="I19522"/>
      <c r="K19522"/>
      <c r="L19522"/>
      <c r="M19522"/>
      <c r="N19522"/>
      <c r="O19522"/>
      <c r="P19522"/>
      <c r="S19522"/>
    </row>
    <row r="19523" spans="1:20" x14ac:dyDescent="0.3">
      <c r="A19523" s="25"/>
      <c r="B19523"/>
      <c r="C19523"/>
      <c r="D19523"/>
      <c r="E19523"/>
      <c r="F19523"/>
      <c r="G19523"/>
      <c r="H19523"/>
      <c r="I19523"/>
      <c r="K19523"/>
      <c r="L19523"/>
      <c r="M19523"/>
      <c r="N19523"/>
      <c r="O19523"/>
      <c r="P19523"/>
      <c r="S19523"/>
    </row>
    <row r="19524" spans="1:20" x14ac:dyDescent="0.3">
      <c r="A19524" s="25"/>
      <c r="B19524"/>
      <c r="C19524"/>
      <c r="D19524"/>
      <c r="E19524"/>
      <c r="F19524"/>
      <c r="G19524"/>
      <c r="H19524"/>
      <c r="I19524"/>
      <c r="K19524"/>
      <c r="L19524"/>
      <c r="M19524"/>
      <c r="N19524"/>
      <c r="O19524"/>
      <c r="P19524"/>
      <c r="S19524"/>
    </row>
    <row r="19525" spans="1:20" x14ac:dyDescent="0.3">
      <c r="A19525" s="25"/>
      <c r="B19525"/>
      <c r="C19525"/>
      <c r="D19525"/>
      <c r="E19525"/>
      <c r="F19525"/>
      <c r="G19525"/>
      <c r="H19525"/>
      <c r="I19525"/>
      <c r="K19525"/>
      <c r="L19525"/>
      <c r="M19525"/>
      <c r="N19525"/>
      <c r="O19525"/>
      <c r="P19525"/>
      <c r="S19525"/>
    </row>
    <row r="19526" spans="1:20" x14ac:dyDescent="0.3">
      <c r="A19526" s="25"/>
      <c r="B19526"/>
      <c r="C19526"/>
      <c r="D19526"/>
      <c r="E19526"/>
      <c r="F19526"/>
      <c r="G19526"/>
      <c r="H19526"/>
      <c r="I19526"/>
      <c r="K19526"/>
      <c r="L19526"/>
      <c r="M19526"/>
      <c r="N19526"/>
      <c r="O19526"/>
      <c r="P19526"/>
      <c r="S19526"/>
    </row>
    <row r="19527" spans="1:20" x14ac:dyDescent="0.3">
      <c r="A19527" s="25"/>
      <c r="B19527"/>
      <c r="C19527"/>
      <c r="D19527"/>
      <c r="E19527"/>
      <c r="F19527"/>
      <c r="G19527"/>
      <c r="H19527"/>
      <c r="I19527"/>
      <c r="K19527"/>
      <c r="L19527"/>
      <c r="M19527"/>
      <c r="N19527"/>
      <c r="O19527"/>
      <c r="P19527"/>
      <c r="S19527"/>
    </row>
    <row r="19528" spans="1:20" x14ac:dyDescent="0.3">
      <c r="A19528" s="25"/>
      <c r="B19528"/>
      <c r="C19528"/>
      <c r="D19528"/>
      <c r="E19528"/>
      <c r="F19528"/>
      <c r="G19528"/>
      <c r="H19528" s="14"/>
      <c r="I19528" s="14"/>
      <c r="K19528"/>
      <c r="L19528"/>
      <c r="M19528"/>
      <c r="N19528"/>
      <c r="O19528"/>
      <c r="P19528"/>
      <c r="S19528"/>
      <c r="T19528" s="7"/>
    </row>
    <row r="19529" spans="1:20" x14ac:dyDescent="0.3">
      <c r="A19529" s="25"/>
      <c r="B19529"/>
      <c r="C19529"/>
      <c r="D19529"/>
      <c r="E19529"/>
      <c r="F19529"/>
      <c r="G19529"/>
      <c r="H19529" s="14"/>
      <c r="I19529" s="14"/>
      <c r="K19529"/>
      <c r="L19529"/>
      <c r="M19529"/>
      <c r="N19529"/>
      <c r="O19529"/>
      <c r="P19529"/>
      <c r="S19529"/>
    </row>
    <row r="19530" spans="1:20" x14ac:dyDescent="0.3">
      <c r="A19530" s="25"/>
      <c r="B19530"/>
      <c r="C19530"/>
      <c r="D19530"/>
      <c r="E19530"/>
      <c r="F19530"/>
      <c r="G19530"/>
      <c r="H19530" s="26"/>
      <c r="I19530" s="26"/>
      <c r="K19530"/>
      <c r="L19530"/>
      <c r="M19530"/>
      <c r="N19530"/>
      <c r="O19530"/>
      <c r="P19530"/>
      <c r="S19530"/>
    </row>
    <row r="19531" spans="1:20" x14ac:dyDescent="0.3">
      <c r="A19531" s="25"/>
      <c r="B19531"/>
      <c r="C19531"/>
      <c r="D19531"/>
      <c r="E19531"/>
      <c r="F19531"/>
      <c r="G19531"/>
      <c r="H19531" s="26"/>
      <c r="I19531" s="26"/>
      <c r="K19531"/>
      <c r="L19531"/>
      <c r="M19531"/>
      <c r="N19531"/>
      <c r="O19531"/>
      <c r="P19531"/>
      <c r="S19531"/>
      <c r="T19531" s="7"/>
    </row>
    <row r="19532" spans="1:20" x14ac:dyDescent="0.3">
      <c r="A19532" s="25"/>
      <c r="B19532"/>
      <c r="C19532"/>
      <c r="D19532"/>
      <c r="E19532"/>
      <c r="F19532"/>
      <c r="G19532"/>
      <c r="H19532" s="26"/>
      <c r="I19532" s="26"/>
      <c r="K19532"/>
      <c r="L19532"/>
      <c r="M19532"/>
      <c r="N19532"/>
      <c r="O19532"/>
      <c r="P19532"/>
      <c r="S19532"/>
    </row>
    <row r="19533" spans="1:20" x14ac:dyDescent="0.3">
      <c r="A19533" s="25"/>
      <c r="B19533"/>
      <c r="C19533"/>
      <c r="D19533"/>
      <c r="E19533"/>
      <c r="F19533"/>
      <c r="G19533"/>
      <c r="H19533" s="14"/>
      <c r="I19533" s="14"/>
      <c r="K19533"/>
      <c r="L19533"/>
      <c r="M19533"/>
      <c r="N19533"/>
      <c r="O19533"/>
      <c r="P19533"/>
      <c r="S19533"/>
    </row>
    <row r="19534" spans="1:20" x14ac:dyDescent="0.3">
      <c r="A19534" s="25"/>
      <c r="B19534"/>
      <c r="C19534"/>
      <c r="D19534"/>
      <c r="E19534"/>
      <c r="F19534"/>
      <c r="G19534"/>
      <c r="H19534"/>
      <c r="I19534"/>
      <c r="K19534"/>
      <c r="L19534"/>
      <c r="M19534"/>
      <c r="N19534"/>
      <c r="O19534"/>
      <c r="P19534"/>
      <c r="S19534"/>
    </row>
    <row r="19535" spans="1:20" x14ac:dyDescent="0.3">
      <c r="A19535" s="25"/>
      <c r="B19535"/>
      <c r="C19535"/>
      <c r="D19535"/>
      <c r="E19535"/>
      <c r="F19535"/>
      <c r="G19535"/>
      <c r="H19535"/>
      <c r="I19535"/>
      <c r="K19535"/>
      <c r="L19535"/>
      <c r="M19535"/>
      <c r="N19535"/>
      <c r="O19535"/>
      <c r="P19535"/>
      <c r="S19535"/>
    </row>
    <row r="19536" spans="1:20" x14ac:dyDescent="0.3">
      <c r="A19536" s="25"/>
      <c r="B19536"/>
      <c r="C19536"/>
      <c r="D19536"/>
      <c r="E19536"/>
      <c r="F19536"/>
      <c r="G19536"/>
      <c r="H19536"/>
      <c r="I19536"/>
      <c r="K19536"/>
      <c r="L19536"/>
      <c r="M19536"/>
      <c r="N19536"/>
      <c r="O19536"/>
      <c r="P19536"/>
      <c r="S19536"/>
    </row>
    <row r="19537" spans="1:20" x14ac:dyDescent="0.3">
      <c r="A19537" s="25"/>
      <c r="B19537"/>
      <c r="C19537"/>
      <c r="D19537"/>
      <c r="E19537"/>
      <c r="F19537"/>
      <c r="G19537"/>
      <c r="H19537"/>
      <c r="I19537"/>
      <c r="K19537"/>
      <c r="L19537"/>
      <c r="M19537"/>
      <c r="N19537"/>
      <c r="O19537"/>
      <c r="P19537"/>
      <c r="S19537"/>
    </row>
    <row r="19538" spans="1:20" x14ac:dyDescent="0.3">
      <c r="A19538" s="25"/>
      <c r="B19538"/>
      <c r="C19538"/>
      <c r="D19538"/>
      <c r="E19538"/>
      <c r="F19538"/>
      <c r="G19538"/>
      <c r="H19538"/>
      <c r="I19538"/>
      <c r="K19538"/>
      <c r="L19538"/>
      <c r="M19538"/>
      <c r="N19538"/>
      <c r="O19538"/>
      <c r="P19538"/>
      <c r="S19538"/>
    </row>
    <row r="19539" spans="1:20" x14ac:dyDescent="0.3">
      <c r="A19539" s="25"/>
      <c r="B19539"/>
      <c r="C19539"/>
      <c r="D19539"/>
      <c r="E19539"/>
      <c r="F19539"/>
      <c r="G19539"/>
      <c r="H19539"/>
      <c r="I19539"/>
      <c r="K19539"/>
      <c r="L19539"/>
      <c r="M19539"/>
      <c r="N19539"/>
      <c r="O19539"/>
      <c r="P19539"/>
      <c r="S19539"/>
    </row>
    <row r="19540" spans="1:20" x14ac:dyDescent="0.3">
      <c r="A19540" s="25"/>
      <c r="B19540"/>
      <c r="C19540"/>
      <c r="D19540"/>
      <c r="E19540"/>
      <c r="F19540"/>
      <c r="G19540"/>
      <c r="H19540"/>
      <c r="I19540"/>
      <c r="K19540"/>
      <c r="L19540"/>
      <c r="M19540"/>
      <c r="N19540"/>
      <c r="O19540"/>
      <c r="P19540"/>
      <c r="S19540"/>
    </row>
    <row r="19541" spans="1:20" x14ac:dyDescent="0.3">
      <c r="A19541" s="25"/>
      <c r="B19541"/>
      <c r="C19541"/>
      <c r="D19541"/>
      <c r="E19541"/>
      <c r="F19541"/>
      <c r="G19541"/>
      <c r="H19541" s="14"/>
      <c r="I19541" s="14"/>
      <c r="K19541"/>
      <c r="L19541"/>
      <c r="M19541"/>
      <c r="N19541"/>
      <c r="O19541"/>
      <c r="P19541"/>
      <c r="S19541"/>
      <c r="T19541" s="7"/>
    </row>
    <row r="19542" spans="1:20" x14ac:dyDescent="0.3">
      <c r="A19542" s="25"/>
      <c r="B19542"/>
      <c r="C19542"/>
      <c r="D19542"/>
      <c r="E19542"/>
      <c r="F19542"/>
      <c r="G19542"/>
      <c r="H19542" s="26"/>
      <c r="I19542" s="26"/>
      <c r="K19542"/>
      <c r="L19542"/>
      <c r="M19542"/>
      <c r="N19542"/>
      <c r="O19542"/>
      <c r="P19542"/>
      <c r="S19542"/>
    </row>
    <row r="19543" spans="1:20" x14ac:dyDescent="0.3">
      <c r="A19543" s="25"/>
      <c r="B19543"/>
      <c r="C19543"/>
      <c r="D19543"/>
      <c r="E19543"/>
      <c r="F19543"/>
      <c r="G19543"/>
      <c r="H19543" s="26"/>
      <c r="I19543" s="26"/>
      <c r="K19543"/>
      <c r="L19543"/>
      <c r="M19543"/>
      <c r="N19543"/>
      <c r="O19543"/>
      <c r="P19543"/>
      <c r="S19543"/>
      <c r="T19543" s="7"/>
    </row>
    <row r="19544" spans="1:20" x14ac:dyDescent="0.3">
      <c r="A19544" s="25"/>
      <c r="B19544"/>
      <c r="C19544"/>
      <c r="D19544"/>
      <c r="E19544"/>
      <c r="F19544"/>
      <c r="G19544"/>
      <c r="H19544" s="26"/>
      <c r="I19544" s="26"/>
      <c r="K19544"/>
      <c r="L19544"/>
      <c r="M19544"/>
      <c r="N19544"/>
      <c r="O19544"/>
      <c r="P19544"/>
      <c r="S19544"/>
    </row>
    <row r="19545" spans="1:20" x14ac:dyDescent="0.3">
      <c r="A19545" s="25"/>
      <c r="B19545"/>
      <c r="C19545"/>
      <c r="D19545"/>
      <c r="E19545"/>
      <c r="F19545"/>
      <c r="G19545"/>
      <c r="H19545"/>
      <c r="I19545"/>
      <c r="K19545"/>
      <c r="L19545"/>
      <c r="M19545"/>
      <c r="N19545"/>
      <c r="O19545"/>
      <c r="P19545"/>
      <c r="S19545"/>
    </row>
    <row r="19546" spans="1:20" x14ac:dyDescent="0.3">
      <c r="A19546" s="25"/>
      <c r="B19546"/>
      <c r="C19546"/>
      <c r="D19546"/>
      <c r="E19546"/>
      <c r="F19546"/>
      <c r="G19546"/>
      <c r="H19546"/>
      <c r="I19546"/>
      <c r="K19546"/>
      <c r="L19546"/>
      <c r="M19546"/>
      <c r="N19546"/>
      <c r="O19546"/>
      <c r="P19546"/>
      <c r="S19546"/>
    </row>
    <row r="19547" spans="1:20" x14ac:dyDescent="0.3">
      <c r="A19547" s="25"/>
      <c r="B19547"/>
      <c r="C19547"/>
      <c r="D19547"/>
      <c r="E19547"/>
      <c r="F19547"/>
      <c r="G19547"/>
      <c r="H19547"/>
      <c r="I19547"/>
      <c r="K19547"/>
      <c r="L19547"/>
      <c r="M19547"/>
      <c r="N19547"/>
      <c r="O19547"/>
      <c r="P19547"/>
      <c r="S19547"/>
    </row>
    <row r="19548" spans="1:20" x14ac:dyDescent="0.3">
      <c r="A19548" s="25"/>
      <c r="B19548"/>
      <c r="C19548"/>
      <c r="D19548"/>
      <c r="E19548"/>
      <c r="F19548"/>
      <c r="G19548"/>
      <c r="H19548" s="26"/>
      <c r="I19548" s="26"/>
      <c r="K19548"/>
      <c r="L19548"/>
      <c r="M19548"/>
      <c r="N19548"/>
      <c r="O19548"/>
      <c r="P19548"/>
      <c r="S19548"/>
      <c r="T19548" s="7"/>
    </row>
    <row r="19549" spans="1:20" x14ac:dyDescent="0.3">
      <c r="A19549" s="25"/>
      <c r="B19549"/>
      <c r="C19549"/>
      <c r="D19549"/>
      <c r="E19549"/>
      <c r="F19549"/>
      <c r="G19549"/>
      <c r="H19549" s="26"/>
      <c r="I19549" s="26"/>
      <c r="K19549"/>
      <c r="L19549"/>
      <c r="M19549"/>
      <c r="N19549"/>
      <c r="O19549"/>
      <c r="P19549"/>
      <c r="S19549"/>
    </row>
    <row r="19550" spans="1:20" x14ac:dyDescent="0.3">
      <c r="A19550" s="25"/>
      <c r="B19550"/>
      <c r="C19550"/>
      <c r="D19550"/>
      <c r="E19550"/>
      <c r="F19550"/>
      <c r="G19550"/>
      <c r="H19550" s="26"/>
      <c r="I19550" s="26"/>
      <c r="K19550"/>
      <c r="L19550"/>
      <c r="M19550"/>
      <c r="N19550"/>
      <c r="O19550"/>
      <c r="P19550"/>
      <c r="S19550"/>
      <c r="T19550" s="7"/>
    </row>
    <row r="19551" spans="1:20" x14ac:dyDescent="0.3">
      <c r="A19551" s="25"/>
      <c r="B19551"/>
      <c r="C19551"/>
      <c r="D19551"/>
      <c r="E19551"/>
      <c r="F19551"/>
      <c r="G19551"/>
      <c r="H19551" s="26"/>
      <c r="I19551" s="26"/>
      <c r="K19551"/>
      <c r="L19551"/>
      <c r="M19551"/>
      <c r="N19551"/>
      <c r="O19551"/>
      <c r="P19551"/>
      <c r="S19551"/>
    </row>
    <row r="19552" spans="1:20" x14ac:dyDescent="0.3">
      <c r="A19552" s="25"/>
      <c r="B19552"/>
      <c r="C19552"/>
      <c r="D19552"/>
      <c r="E19552"/>
      <c r="F19552"/>
      <c r="G19552"/>
      <c r="H19552" s="26"/>
      <c r="I19552" s="26"/>
      <c r="K19552"/>
      <c r="L19552"/>
      <c r="M19552"/>
      <c r="N19552"/>
      <c r="O19552"/>
      <c r="P19552"/>
      <c r="S19552"/>
    </row>
    <row r="19553" spans="1:19" x14ac:dyDescent="0.3">
      <c r="A19553" s="25"/>
      <c r="B19553"/>
      <c r="C19553"/>
      <c r="D19553"/>
      <c r="E19553"/>
      <c r="F19553"/>
      <c r="G19553"/>
      <c r="H19553" s="26"/>
      <c r="I19553" s="26"/>
      <c r="K19553"/>
      <c r="L19553"/>
      <c r="M19553"/>
      <c r="N19553"/>
      <c r="O19553"/>
      <c r="P19553"/>
      <c r="S19553"/>
    </row>
    <row r="19554" spans="1:19" x14ac:dyDescent="0.3">
      <c r="A19554" s="25"/>
      <c r="B19554"/>
      <c r="C19554"/>
      <c r="D19554"/>
      <c r="E19554"/>
      <c r="F19554"/>
      <c r="G19554"/>
      <c r="H19554" s="26"/>
      <c r="I19554" s="26"/>
      <c r="K19554"/>
      <c r="L19554"/>
      <c r="M19554"/>
      <c r="N19554"/>
      <c r="O19554"/>
      <c r="P19554"/>
      <c r="S19554"/>
    </row>
    <row r="19555" spans="1:19" x14ac:dyDescent="0.3">
      <c r="A19555" s="25"/>
      <c r="B19555"/>
      <c r="C19555"/>
      <c r="D19555"/>
      <c r="E19555"/>
      <c r="F19555"/>
      <c r="G19555"/>
      <c r="H19555" s="26"/>
      <c r="I19555" s="26"/>
      <c r="K19555"/>
      <c r="L19555"/>
      <c r="M19555"/>
      <c r="N19555"/>
      <c r="O19555"/>
      <c r="P19555"/>
      <c r="S19555"/>
    </row>
    <row r="19556" spans="1:19" x14ac:dyDescent="0.3">
      <c r="A19556" s="25"/>
      <c r="B19556"/>
      <c r="C19556"/>
      <c r="D19556"/>
      <c r="E19556"/>
      <c r="F19556"/>
      <c r="G19556"/>
      <c r="H19556" s="26"/>
      <c r="I19556" s="26"/>
      <c r="K19556"/>
      <c r="L19556"/>
      <c r="M19556"/>
      <c r="N19556"/>
      <c r="O19556"/>
      <c r="P19556"/>
      <c r="S19556"/>
    </row>
    <row r="19557" spans="1:19" x14ac:dyDescent="0.3">
      <c r="A19557" s="25"/>
      <c r="B19557"/>
      <c r="C19557"/>
      <c r="D19557"/>
      <c r="E19557"/>
      <c r="F19557"/>
      <c r="G19557"/>
      <c r="H19557" s="14"/>
      <c r="I19557" s="14"/>
      <c r="K19557"/>
      <c r="L19557"/>
      <c r="M19557"/>
      <c r="N19557"/>
      <c r="O19557"/>
      <c r="P19557"/>
      <c r="S19557"/>
    </row>
    <row r="19558" spans="1:19" x14ac:dyDescent="0.3">
      <c r="A19558" s="25"/>
      <c r="B19558"/>
      <c r="C19558"/>
      <c r="D19558"/>
      <c r="E19558"/>
      <c r="F19558"/>
      <c r="G19558"/>
      <c r="H19558" s="14"/>
      <c r="I19558" s="14"/>
      <c r="K19558"/>
      <c r="L19558"/>
      <c r="M19558"/>
      <c r="N19558"/>
      <c r="O19558"/>
      <c r="P19558"/>
      <c r="S19558"/>
    </row>
    <row r="19559" spans="1:19" x14ac:dyDescent="0.3">
      <c r="A19559" s="25"/>
      <c r="B19559"/>
      <c r="C19559"/>
      <c r="D19559"/>
      <c r="E19559"/>
      <c r="F19559"/>
      <c r="G19559"/>
      <c r="H19559" s="14"/>
      <c r="I19559" s="14"/>
      <c r="K19559"/>
      <c r="L19559"/>
      <c r="M19559"/>
      <c r="N19559"/>
      <c r="O19559"/>
      <c r="P19559"/>
      <c r="S19559"/>
    </row>
    <row r="19560" spans="1:19" x14ac:dyDescent="0.3">
      <c r="A19560" s="25"/>
      <c r="B19560"/>
      <c r="C19560"/>
      <c r="D19560"/>
      <c r="E19560"/>
      <c r="F19560"/>
      <c r="G19560"/>
      <c r="H19560" s="26"/>
      <c r="I19560" s="26"/>
      <c r="K19560"/>
      <c r="L19560"/>
      <c r="M19560"/>
      <c r="N19560"/>
      <c r="O19560"/>
      <c r="P19560"/>
      <c r="S19560"/>
    </row>
    <row r="19561" spans="1:19" x14ac:dyDescent="0.3">
      <c r="A19561" s="25"/>
      <c r="B19561"/>
      <c r="C19561"/>
      <c r="D19561"/>
      <c r="E19561"/>
      <c r="F19561"/>
      <c r="G19561"/>
      <c r="H19561" s="26"/>
      <c r="I19561" s="26"/>
      <c r="K19561"/>
      <c r="L19561"/>
      <c r="M19561"/>
      <c r="N19561"/>
      <c r="O19561"/>
      <c r="P19561"/>
      <c r="S19561"/>
    </row>
    <row r="19562" spans="1:19" x14ac:dyDescent="0.3">
      <c r="A19562" s="25"/>
      <c r="B19562"/>
      <c r="C19562"/>
      <c r="D19562"/>
      <c r="E19562"/>
      <c r="F19562"/>
      <c r="G19562"/>
      <c r="H19562" s="26"/>
      <c r="I19562" s="26"/>
      <c r="K19562"/>
      <c r="L19562"/>
      <c r="M19562"/>
      <c r="N19562"/>
      <c r="O19562"/>
      <c r="P19562"/>
      <c r="S19562"/>
    </row>
    <row r="19563" spans="1:19" x14ac:dyDescent="0.3">
      <c r="A19563" s="25"/>
      <c r="B19563"/>
      <c r="C19563"/>
      <c r="D19563"/>
      <c r="E19563"/>
      <c r="F19563"/>
      <c r="G19563"/>
      <c r="H19563" s="26"/>
      <c r="I19563" s="26"/>
      <c r="K19563"/>
      <c r="L19563"/>
      <c r="M19563"/>
      <c r="N19563"/>
      <c r="O19563"/>
      <c r="P19563"/>
      <c r="S19563"/>
    </row>
    <row r="19564" spans="1:19" x14ac:dyDescent="0.3">
      <c r="A19564" s="25"/>
      <c r="B19564"/>
      <c r="C19564"/>
      <c r="D19564"/>
      <c r="E19564"/>
      <c r="F19564"/>
      <c r="G19564"/>
      <c r="H19564" s="26"/>
      <c r="I19564" s="26"/>
      <c r="K19564"/>
      <c r="L19564"/>
      <c r="M19564"/>
      <c r="N19564"/>
      <c r="O19564"/>
      <c r="P19564"/>
      <c r="S19564"/>
    </row>
    <row r="19565" spans="1:19" x14ac:dyDescent="0.3">
      <c r="A19565" s="25"/>
      <c r="B19565"/>
      <c r="C19565"/>
      <c r="D19565"/>
      <c r="E19565"/>
      <c r="F19565"/>
      <c r="G19565"/>
      <c r="H19565" s="26"/>
      <c r="I19565" s="26"/>
      <c r="K19565"/>
      <c r="L19565"/>
      <c r="M19565"/>
      <c r="N19565"/>
      <c r="O19565"/>
      <c r="P19565"/>
      <c r="S19565"/>
    </row>
    <row r="19566" spans="1:19" x14ac:dyDescent="0.3">
      <c r="A19566" s="25"/>
      <c r="B19566"/>
      <c r="C19566"/>
      <c r="D19566"/>
      <c r="E19566"/>
      <c r="F19566"/>
      <c r="G19566"/>
      <c r="H19566" s="14"/>
      <c r="I19566" s="14"/>
      <c r="K19566"/>
      <c r="L19566"/>
      <c r="M19566"/>
      <c r="N19566"/>
      <c r="O19566"/>
      <c r="P19566"/>
      <c r="S19566"/>
    </row>
    <row r="19567" spans="1:19" x14ac:dyDescent="0.3">
      <c r="A19567" s="25"/>
      <c r="B19567"/>
      <c r="C19567"/>
      <c r="D19567"/>
      <c r="E19567"/>
      <c r="F19567"/>
      <c r="G19567"/>
      <c r="H19567"/>
      <c r="I19567"/>
      <c r="K19567"/>
      <c r="L19567"/>
      <c r="M19567"/>
      <c r="N19567"/>
      <c r="O19567"/>
      <c r="P19567"/>
      <c r="S19567"/>
    </row>
    <row r="19568" spans="1:19" x14ac:dyDescent="0.3">
      <c r="A19568" s="25"/>
      <c r="B19568"/>
      <c r="C19568"/>
      <c r="D19568"/>
      <c r="E19568"/>
      <c r="F19568"/>
      <c r="G19568"/>
      <c r="H19568"/>
      <c r="I19568"/>
      <c r="K19568"/>
      <c r="L19568"/>
      <c r="M19568"/>
      <c r="N19568"/>
      <c r="O19568"/>
      <c r="P19568"/>
      <c r="S19568"/>
    </row>
    <row r="19569" spans="1:20" x14ac:dyDescent="0.3">
      <c r="A19569" s="25"/>
      <c r="B19569"/>
      <c r="C19569"/>
      <c r="D19569"/>
      <c r="E19569"/>
      <c r="F19569"/>
      <c r="G19569"/>
      <c r="H19569"/>
      <c r="I19569"/>
      <c r="K19569"/>
      <c r="L19569"/>
      <c r="M19569"/>
      <c r="N19569"/>
      <c r="O19569"/>
      <c r="P19569"/>
      <c r="S19569"/>
    </row>
    <row r="19570" spans="1:20" x14ac:dyDescent="0.3">
      <c r="A19570" s="25"/>
      <c r="B19570"/>
      <c r="C19570"/>
      <c r="D19570"/>
      <c r="E19570"/>
      <c r="F19570"/>
      <c r="G19570"/>
      <c r="H19570"/>
      <c r="I19570"/>
      <c r="K19570"/>
      <c r="L19570"/>
      <c r="M19570"/>
      <c r="N19570"/>
      <c r="O19570"/>
      <c r="P19570"/>
      <c r="S19570"/>
    </row>
    <row r="19571" spans="1:20" x14ac:dyDescent="0.3">
      <c r="A19571" s="25"/>
      <c r="B19571"/>
      <c r="C19571"/>
      <c r="D19571"/>
      <c r="E19571"/>
      <c r="F19571"/>
      <c r="G19571"/>
      <c r="H19571" s="14"/>
      <c r="I19571" s="14"/>
      <c r="K19571"/>
      <c r="L19571"/>
      <c r="M19571"/>
      <c r="N19571"/>
      <c r="O19571"/>
      <c r="P19571"/>
      <c r="S19571"/>
      <c r="T19571" s="7"/>
    </row>
    <row r="19572" spans="1:20" x14ac:dyDescent="0.3">
      <c r="A19572" s="25"/>
      <c r="B19572"/>
      <c r="C19572"/>
      <c r="D19572"/>
      <c r="E19572"/>
      <c r="F19572"/>
      <c r="G19572"/>
      <c r="H19572" s="26"/>
      <c r="I19572" s="26"/>
      <c r="K19572"/>
      <c r="L19572"/>
      <c r="M19572"/>
      <c r="N19572"/>
      <c r="O19572"/>
      <c r="P19572"/>
      <c r="S19572"/>
    </row>
    <row r="19573" spans="1:20" x14ac:dyDescent="0.3">
      <c r="A19573" s="25"/>
      <c r="B19573"/>
      <c r="C19573"/>
      <c r="D19573"/>
      <c r="E19573"/>
      <c r="F19573"/>
      <c r="G19573"/>
      <c r="H19573" s="26"/>
      <c r="I19573" s="26"/>
      <c r="K19573"/>
      <c r="L19573"/>
      <c r="M19573"/>
      <c r="N19573"/>
      <c r="O19573"/>
      <c r="P19573"/>
      <c r="S19573"/>
    </row>
    <row r="19574" spans="1:20" x14ac:dyDescent="0.3">
      <c r="A19574" s="25"/>
      <c r="B19574"/>
      <c r="C19574"/>
      <c r="D19574"/>
      <c r="E19574"/>
      <c r="F19574"/>
      <c r="G19574"/>
      <c r="H19574" s="26"/>
      <c r="I19574" s="26"/>
      <c r="K19574"/>
      <c r="L19574"/>
      <c r="M19574"/>
      <c r="N19574"/>
      <c r="O19574"/>
      <c r="P19574"/>
      <c r="S19574"/>
      <c r="T19574" s="7"/>
    </row>
    <row r="19575" spans="1:20" x14ac:dyDescent="0.3">
      <c r="A19575" s="25"/>
      <c r="B19575"/>
      <c r="C19575"/>
      <c r="D19575"/>
      <c r="E19575"/>
      <c r="F19575"/>
      <c r="G19575"/>
      <c r="H19575"/>
      <c r="I19575"/>
      <c r="K19575"/>
      <c r="L19575"/>
      <c r="M19575"/>
      <c r="N19575"/>
      <c r="O19575"/>
      <c r="P19575"/>
      <c r="S19575"/>
    </row>
    <row r="19576" spans="1:20" x14ac:dyDescent="0.3">
      <c r="A19576" s="25"/>
      <c r="B19576"/>
      <c r="C19576"/>
      <c r="D19576"/>
      <c r="E19576"/>
      <c r="F19576"/>
      <c r="G19576"/>
      <c r="H19576"/>
      <c r="I19576"/>
      <c r="K19576"/>
      <c r="L19576"/>
      <c r="M19576"/>
      <c r="N19576"/>
      <c r="O19576"/>
      <c r="P19576"/>
      <c r="S19576"/>
    </row>
    <row r="19577" spans="1:20" x14ac:dyDescent="0.3">
      <c r="A19577" s="25"/>
      <c r="B19577"/>
      <c r="C19577"/>
      <c r="D19577"/>
      <c r="E19577"/>
      <c r="F19577"/>
      <c r="G19577"/>
      <c r="H19577"/>
      <c r="I19577"/>
      <c r="K19577"/>
      <c r="L19577"/>
      <c r="M19577"/>
      <c r="N19577"/>
      <c r="O19577"/>
      <c r="P19577"/>
      <c r="S19577"/>
    </row>
    <row r="19578" spans="1:20" x14ac:dyDescent="0.3">
      <c r="A19578" s="25"/>
      <c r="B19578"/>
      <c r="C19578"/>
      <c r="D19578"/>
      <c r="E19578"/>
      <c r="F19578"/>
      <c r="G19578"/>
      <c r="H19578"/>
      <c r="I19578" s="26"/>
      <c r="K19578"/>
      <c r="L19578"/>
      <c r="M19578"/>
      <c r="N19578"/>
      <c r="O19578"/>
      <c r="P19578"/>
      <c r="S19578"/>
    </row>
    <row r="19579" spans="1:20" x14ac:dyDescent="0.3">
      <c r="A19579" s="25"/>
      <c r="B19579"/>
      <c r="C19579"/>
      <c r="D19579"/>
      <c r="E19579"/>
      <c r="F19579"/>
      <c r="G19579"/>
      <c r="H19579"/>
      <c r="I19579" s="26"/>
      <c r="K19579"/>
      <c r="L19579"/>
      <c r="M19579"/>
      <c r="N19579"/>
      <c r="O19579"/>
      <c r="P19579"/>
      <c r="S19579"/>
    </row>
    <row r="19580" spans="1:20" x14ac:dyDescent="0.3">
      <c r="A19580" s="25"/>
      <c r="B19580"/>
      <c r="C19580"/>
      <c r="D19580"/>
      <c r="E19580"/>
      <c r="F19580"/>
      <c r="G19580"/>
      <c r="H19580"/>
      <c r="I19580" s="26"/>
      <c r="K19580"/>
      <c r="L19580"/>
      <c r="M19580"/>
      <c r="N19580"/>
      <c r="O19580"/>
      <c r="P19580"/>
      <c r="S19580"/>
    </row>
    <row r="19581" spans="1:20" x14ac:dyDescent="0.3">
      <c r="A19581" s="25"/>
      <c r="B19581"/>
      <c r="C19581"/>
      <c r="D19581"/>
      <c r="E19581"/>
      <c r="F19581"/>
      <c r="G19581"/>
      <c r="H19581"/>
      <c r="I19581" s="26"/>
      <c r="K19581"/>
      <c r="L19581"/>
      <c r="M19581"/>
      <c r="N19581"/>
      <c r="O19581"/>
      <c r="P19581"/>
      <c r="S19581"/>
    </row>
    <row r="19582" spans="1:20" x14ac:dyDescent="0.3">
      <c r="A19582" s="25"/>
      <c r="B19582"/>
      <c r="C19582"/>
      <c r="D19582"/>
      <c r="E19582"/>
      <c r="F19582"/>
      <c r="G19582"/>
      <c r="H19582" s="14"/>
      <c r="I19582" s="26"/>
      <c r="K19582"/>
      <c r="L19582"/>
      <c r="M19582"/>
      <c r="N19582"/>
      <c r="O19582"/>
      <c r="P19582"/>
      <c r="S19582"/>
    </row>
    <row r="19583" spans="1:20" x14ac:dyDescent="0.3">
      <c r="A19583" s="25"/>
      <c r="B19583"/>
      <c r="C19583"/>
      <c r="D19583"/>
      <c r="E19583"/>
      <c r="F19583"/>
      <c r="G19583"/>
      <c r="H19583"/>
      <c r="I19583" s="26"/>
      <c r="K19583"/>
      <c r="L19583"/>
      <c r="M19583"/>
      <c r="N19583"/>
      <c r="O19583"/>
      <c r="P19583"/>
      <c r="S19583"/>
    </row>
    <row r="19584" spans="1:20" x14ac:dyDescent="0.3">
      <c r="A19584" s="25"/>
      <c r="B19584"/>
      <c r="C19584"/>
      <c r="D19584"/>
      <c r="E19584"/>
      <c r="F19584"/>
      <c r="G19584"/>
      <c r="H19584"/>
      <c r="I19584"/>
      <c r="K19584"/>
      <c r="L19584"/>
      <c r="M19584"/>
      <c r="N19584"/>
      <c r="O19584"/>
      <c r="P19584"/>
      <c r="S19584"/>
    </row>
    <row r="19585" spans="1:20" x14ac:dyDescent="0.3">
      <c r="A19585" s="25"/>
      <c r="B19585"/>
      <c r="C19585"/>
      <c r="D19585"/>
      <c r="E19585"/>
      <c r="F19585"/>
      <c r="G19585"/>
      <c r="H19585"/>
      <c r="I19585"/>
      <c r="K19585"/>
      <c r="L19585"/>
      <c r="M19585"/>
      <c r="N19585"/>
      <c r="O19585"/>
      <c r="P19585"/>
      <c r="S19585"/>
    </row>
    <row r="19586" spans="1:20" x14ac:dyDescent="0.3">
      <c r="A19586" s="25"/>
      <c r="B19586"/>
      <c r="C19586"/>
      <c r="D19586"/>
      <c r="E19586"/>
      <c r="F19586"/>
      <c r="G19586"/>
      <c r="H19586"/>
      <c r="I19586"/>
      <c r="K19586"/>
      <c r="L19586"/>
      <c r="M19586"/>
      <c r="N19586"/>
      <c r="O19586"/>
      <c r="P19586"/>
      <c r="S19586"/>
    </row>
    <row r="19587" spans="1:20" x14ac:dyDescent="0.3">
      <c r="A19587" s="25"/>
      <c r="B19587"/>
      <c r="C19587"/>
      <c r="D19587"/>
      <c r="E19587"/>
      <c r="F19587"/>
      <c r="G19587"/>
      <c r="H19587"/>
      <c r="I19587"/>
      <c r="K19587"/>
      <c r="L19587"/>
      <c r="M19587"/>
      <c r="N19587"/>
      <c r="O19587"/>
      <c r="P19587"/>
      <c r="S19587"/>
    </row>
    <row r="19588" spans="1:20" x14ac:dyDescent="0.3">
      <c r="A19588" s="25"/>
      <c r="B19588"/>
      <c r="C19588"/>
      <c r="D19588"/>
      <c r="E19588"/>
      <c r="F19588"/>
      <c r="G19588"/>
      <c r="H19588"/>
      <c r="I19588"/>
      <c r="K19588"/>
      <c r="L19588"/>
      <c r="M19588"/>
      <c r="N19588"/>
      <c r="O19588"/>
      <c r="P19588"/>
      <c r="S19588"/>
    </row>
    <row r="19589" spans="1:20" x14ac:dyDescent="0.3">
      <c r="A19589" s="25"/>
      <c r="B19589"/>
      <c r="C19589"/>
      <c r="D19589"/>
      <c r="E19589"/>
      <c r="F19589"/>
      <c r="G19589"/>
      <c r="H19589"/>
      <c r="I19589"/>
      <c r="K19589"/>
      <c r="L19589"/>
      <c r="M19589"/>
      <c r="N19589"/>
      <c r="O19589"/>
      <c r="P19589"/>
      <c r="S19589"/>
    </row>
    <row r="19590" spans="1:20" x14ac:dyDescent="0.3">
      <c r="A19590" s="25"/>
      <c r="B19590"/>
      <c r="C19590"/>
      <c r="D19590"/>
      <c r="E19590"/>
      <c r="F19590"/>
      <c r="G19590"/>
      <c r="H19590"/>
      <c r="I19590"/>
      <c r="K19590"/>
      <c r="L19590"/>
      <c r="M19590"/>
      <c r="N19590"/>
      <c r="O19590"/>
      <c r="P19590"/>
      <c r="S19590"/>
    </row>
    <row r="19591" spans="1:20" x14ac:dyDescent="0.3">
      <c r="A19591" s="25"/>
      <c r="B19591"/>
      <c r="C19591"/>
      <c r="D19591"/>
      <c r="E19591"/>
      <c r="F19591"/>
      <c r="G19591"/>
      <c r="H19591"/>
      <c r="I19591"/>
      <c r="K19591"/>
      <c r="L19591"/>
      <c r="M19591"/>
      <c r="N19591"/>
      <c r="O19591"/>
      <c r="P19591"/>
      <c r="S19591"/>
    </row>
    <row r="19592" spans="1:20" x14ac:dyDescent="0.3">
      <c r="A19592" s="25"/>
      <c r="B19592"/>
      <c r="C19592"/>
      <c r="D19592"/>
      <c r="E19592"/>
      <c r="F19592"/>
      <c r="G19592"/>
      <c r="H19592"/>
      <c r="I19592"/>
      <c r="K19592"/>
      <c r="L19592"/>
      <c r="M19592"/>
      <c r="N19592"/>
      <c r="O19592"/>
      <c r="P19592"/>
      <c r="S19592"/>
    </row>
    <row r="19593" spans="1:20" x14ac:dyDescent="0.3">
      <c r="A19593" s="25"/>
      <c r="B19593"/>
      <c r="C19593"/>
      <c r="D19593"/>
      <c r="E19593"/>
      <c r="F19593"/>
      <c r="G19593"/>
      <c r="H19593"/>
      <c r="I19593"/>
      <c r="K19593"/>
      <c r="L19593"/>
      <c r="M19593"/>
      <c r="N19593"/>
      <c r="O19593"/>
      <c r="P19593"/>
      <c r="S19593"/>
    </row>
    <row r="19594" spans="1:20" x14ac:dyDescent="0.3">
      <c r="A19594" s="25"/>
      <c r="B19594"/>
      <c r="C19594"/>
      <c r="D19594"/>
      <c r="E19594"/>
      <c r="F19594"/>
      <c r="G19594"/>
      <c r="H19594"/>
      <c r="I19594"/>
      <c r="K19594"/>
      <c r="L19594"/>
      <c r="M19594"/>
      <c r="N19594"/>
      <c r="O19594"/>
      <c r="P19594"/>
      <c r="S19594"/>
    </row>
    <row r="19595" spans="1:20" x14ac:dyDescent="0.3">
      <c r="A19595" s="25"/>
      <c r="B19595"/>
      <c r="C19595"/>
      <c r="D19595"/>
      <c r="E19595"/>
      <c r="F19595"/>
      <c r="G19595"/>
      <c r="H19595"/>
      <c r="I19595"/>
      <c r="K19595"/>
      <c r="L19595"/>
      <c r="M19595"/>
      <c r="N19595"/>
      <c r="O19595"/>
      <c r="P19595"/>
      <c r="S19595"/>
    </row>
    <row r="19596" spans="1:20" x14ac:dyDescent="0.3">
      <c r="A19596" s="25"/>
      <c r="B19596"/>
      <c r="C19596"/>
      <c r="D19596"/>
      <c r="E19596"/>
      <c r="F19596"/>
      <c r="G19596"/>
      <c r="H19596"/>
      <c r="I19596" s="14"/>
      <c r="K19596"/>
      <c r="L19596"/>
      <c r="M19596"/>
      <c r="N19596"/>
      <c r="O19596"/>
      <c r="P19596"/>
      <c r="S19596"/>
    </row>
    <row r="19597" spans="1:20" x14ac:dyDescent="0.3">
      <c r="A19597" s="25"/>
      <c r="B19597"/>
      <c r="C19597"/>
      <c r="D19597"/>
      <c r="E19597"/>
      <c r="F19597"/>
      <c r="G19597"/>
      <c r="H19597" s="14"/>
      <c r="I19597" s="14"/>
      <c r="K19597"/>
      <c r="L19597"/>
      <c r="M19597"/>
      <c r="N19597"/>
      <c r="O19597"/>
      <c r="P19597"/>
      <c r="S19597"/>
      <c r="T19597" s="7"/>
    </row>
    <row r="19598" spans="1:20" x14ac:dyDescent="0.3">
      <c r="A19598" s="25"/>
      <c r="B19598"/>
      <c r="C19598"/>
      <c r="D19598"/>
      <c r="E19598"/>
      <c r="F19598"/>
      <c r="G19598"/>
      <c r="H19598"/>
      <c r="I19598"/>
      <c r="K19598"/>
      <c r="L19598"/>
      <c r="M19598"/>
      <c r="N19598"/>
      <c r="O19598"/>
      <c r="P19598"/>
      <c r="S19598"/>
    </row>
    <row r="19599" spans="1:20" x14ac:dyDescent="0.3">
      <c r="A19599" s="25"/>
      <c r="B19599"/>
      <c r="C19599"/>
      <c r="D19599"/>
      <c r="E19599"/>
      <c r="F19599"/>
      <c r="G19599"/>
      <c r="H19599"/>
      <c r="I19599"/>
      <c r="K19599"/>
      <c r="L19599"/>
      <c r="M19599"/>
      <c r="N19599"/>
      <c r="O19599"/>
      <c r="P19599"/>
      <c r="S19599"/>
    </row>
    <row r="19600" spans="1:20" x14ac:dyDescent="0.3">
      <c r="A19600" s="25"/>
      <c r="B19600"/>
      <c r="C19600"/>
      <c r="D19600"/>
      <c r="E19600"/>
      <c r="F19600"/>
      <c r="G19600"/>
      <c r="H19600"/>
      <c r="I19600"/>
      <c r="K19600"/>
      <c r="L19600"/>
      <c r="M19600"/>
      <c r="N19600"/>
      <c r="O19600"/>
      <c r="P19600"/>
      <c r="S19600"/>
    </row>
    <row r="19601" spans="1:19" x14ac:dyDescent="0.3">
      <c r="A19601" s="25"/>
      <c r="B19601"/>
      <c r="C19601"/>
      <c r="D19601"/>
      <c r="E19601"/>
      <c r="F19601"/>
      <c r="G19601"/>
      <c r="H19601"/>
      <c r="I19601"/>
      <c r="K19601"/>
      <c r="L19601"/>
      <c r="M19601"/>
      <c r="N19601"/>
      <c r="O19601"/>
      <c r="P19601"/>
      <c r="S19601"/>
    </row>
    <row r="19602" spans="1:19" x14ac:dyDescent="0.3">
      <c r="A19602" s="25"/>
      <c r="B19602"/>
      <c r="C19602"/>
      <c r="D19602"/>
      <c r="E19602"/>
      <c r="F19602"/>
      <c r="G19602"/>
      <c r="H19602"/>
      <c r="I19602"/>
      <c r="K19602"/>
      <c r="L19602"/>
      <c r="M19602"/>
      <c r="N19602"/>
      <c r="O19602"/>
      <c r="P19602"/>
      <c r="S19602"/>
    </row>
    <row r="19603" spans="1:19" x14ac:dyDescent="0.3">
      <c r="A19603" s="25"/>
      <c r="B19603"/>
      <c r="C19603"/>
      <c r="D19603"/>
      <c r="E19603"/>
      <c r="F19603"/>
      <c r="G19603"/>
      <c r="H19603"/>
      <c r="I19603"/>
      <c r="K19603"/>
      <c r="L19603"/>
      <c r="M19603"/>
      <c r="N19603"/>
      <c r="O19603"/>
      <c r="P19603"/>
      <c r="S19603"/>
    </row>
    <row r="19604" spans="1:19" x14ac:dyDescent="0.3">
      <c r="A19604" s="25"/>
      <c r="B19604"/>
      <c r="C19604"/>
      <c r="D19604"/>
      <c r="E19604"/>
      <c r="F19604"/>
      <c r="G19604"/>
      <c r="H19604"/>
      <c r="I19604"/>
      <c r="K19604"/>
      <c r="L19604"/>
      <c r="M19604"/>
      <c r="N19604"/>
      <c r="O19604"/>
      <c r="P19604"/>
      <c r="S19604"/>
    </row>
    <row r="19605" spans="1:19" x14ac:dyDescent="0.3">
      <c r="A19605" s="25"/>
      <c r="B19605"/>
      <c r="C19605"/>
      <c r="D19605"/>
      <c r="E19605"/>
      <c r="F19605"/>
      <c r="G19605"/>
      <c r="H19605"/>
      <c r="I19605"/>
      <c r="K19605"/>
      <c r="L19605"/>
      <c r="M19605"/>
      <c r="N19605"/>
      <c r="O19605"/>
      <c r="P19605"/>
      <c r="S19605"/>
    </row>
    <row r="19606" spans="1:19" x14ac:dyDescent="0.3">
      <c r="A19606" s="25"/>
      <c r="B19606"/>
      <c r="C19606"/>
      <c r="D19606"/>
      <c r="E19606"/>
      <c r="F19606"/>
      <c r="G19606"/>
      <c r="H19606"/>
      <c r="I19606"/>
      <c r="K19606"/>
      <c r="L19606"/>
      <c r="M19606"/>
      <c r="N19606"/>
      <c r="O19606"/>
      <c r="P19606"/>
      <c r="S19606"/>
    </row>
    <row r="19607" spans="1:19" x14ac:dyDescent="0.3">
      <c r="A19607" s="25"/>
      <c r="B19607"/>
      <c r="C19607"/>
      <c r="D19607"/>
      <c r="E19607"/>
      <c r="F19607"/>
      <c r="G19607"/>
      <c r="H19607"/>
      <c r="I19607"/>
      <c r="K19607"/>
      <c r="L19607"/>
      <c r="M19607"/>
      <c r="N19607"/>
      <c r="O19607"/>
      <c r="P19607"/>
      <c r="S19607"/>
    </row>
    <row r="19608" spans="1:19" x14ac:dyDescent="0.3">
      <c r="A19608" s="25"/>
      <c r="B19608"/>
      <c r="C19608"/>
      <c r="D19608"/>
      <c r="E19608"/>
      <c r="F19608"/>
      <c r="G19608"/>
      <c r="H19608"/>
      <c r="I19608"/>
      <c r="K19608"/>
      <c r="L19608"/>
      <c r="M19608"/>
      <c r="N19608"/>
      <c r="O19608"/>
      <c r="P19608"/>
      <c r="S19608"/>
    </row>
    <row r="19609" spans="1:19" x14ac:dyDescent="0.3">
      <c r="A19609" s="25"/>
      <c r="B19609"/>
      <c r="C19609"/>
      <c r="D19609"/>
      <c r="E19609"/>
      <c r="F19609"/>
      <c r="G19609"/>
      <c r="H19609"/>
      <c r="I19609"/>
      <c r="K19609"/>
      <c r="L19609"/>
      <c r="M19609"/>
      <c r="N19609"/>
      <c r="O19609"/>
      <c r="P19609"/>
      <c r="S19609"/>
    </row>
    <row r="19610" spans="1:19" x14ac:dyDescent="0.3">
      <c r="A19610" s="25"/>
      <c r="B19610"/>
      <c r="C19610"/>
      <c r="D19610"/>
      <c r="E19610"/>
      <c r="F19610"/>
      <c r="G19610"/>
      <c r="H19610"/>
      <c r="I19610"/>
      <c r="K19610"/>
      <c r="L19610"/>
      <c r="M19610"/>
      <c r="N19610"/>
      <c r="O19610"/>
      <c r="P19610"/>
      <c r="S19610"/>
    </row>
    <row r="19611" spans="1:19" x14ac:dyDescent="0.3">
      <c r="A19611" s="25"/>
      <c r="B19611"/>
      <c r="C19611"/>
      <c r="D19611"/>
      <c r="E19611"/>
      <c r="F19611"/>
      <c r="G19611"/>
      <c r="H19611"/>
      <c r="I19611"/>
      <c r="K19611"/>
      <c r="L19611"/>
      <c r="M19611"/>
      <c r="N19611"/>
      <c r="O19611"/>
      <c r="P19611"/>
      <c r="S19611"/>
    </row>
    <row r="19612" spans="1:19" x14ac:dyDescent="0.3">
      <c r="A19612" s="25"/>
      <c r="B19612"/>
      <c r="C19612"/>
      <c r="D19612"/>
      <c r="E19612"/>
      <c r="F19612"/>
      <c r="G19612"/>
      <c r="H19612"/>
      <c r="I19612"/>
      <c r="K19612"/>
      <c r="L19612"/>
      <c r="M19612"/>
      <c r="N19612"/>
      <c r="O19612"/>
      <c r="P19612"/>
      <c r="S19612"/>
    </row>
    <row r="19613" spans="1:19" x14ac:dyDescent="0.3">
      <c r="A19613" s="25"/>
      <c r="B19613"/>
      <c r="C19613"/>
      <c r="D19613"/>
      <c r="E19613"/>
      <c r="F19613"/>
      <c r="G19613"/>
      <c r="H19613"/>
      <c r="I19613"/>
      <c r="K19613"/>
      <c r="L19613"/>
      <c r="M19613"/>
      <c r="N19613"/>
      <c r="O19613"/>
      <c r="P19613"/>
      <c r="S19613"/>
    </row>
    <row r="19614" spans="1:19" x14ac:dyDescent="0.3">
      <c r="A19614" s="25"/>
      <c r="B19614"/>
      <c r="C19614"/>
      <c r="D19614"/>
      <c r="E19614"/>
      <c r="F19614"/>
      <c r="G19614"/>
      <c r="H19614"/>
      <c r="I19614"/>
      <c r="K19614"/>
      <c r="L19614"/>
      <c r="M19614"/>
      <c r="N19614"/>
      <c r="O19614"/>
      <c r="P19614"/>
      <c r="S19614"/>
    </row>
    <row r="19615" spans="1:19" x14ac:dyDescent="0.3">
      <c r="A19615" s="25"/>
      <c r="B19615"/>
      <c r="C19615"/>
      <c r="D19615"/>
      <c r="E19615"/>
      <c r="F19615"/>
      <c r="G19615"/>
      <c r="H19615"/>
      <c r="I19615"/>
      <c r="K19615"/>
      <c r="L19615"/>
      <c r="M19615"/>
      <c r="N19615"/>
      <c r="O19615"/>
      <c r="P19615"/>
      <c r="S19615"/>
    </row>
    <row r="19616" spans="1:19" x14ac:dyDescent="0.3">
      <c r="A19616" s="25"/>
      <c r="B19616"/>
      <c r="C19616"/>
      <c r="D19616"/>
      <c r="E19616"/>
      <c r="F19616"/>
      <c r="G19616"/>
      <c r="H19616"/>
      <c r="I19616"/>
      <c r="K19616"/>
      <c r="L19616"/>
      <c r="M19616"/>
      <c r="N19616"/>
      <c r="O19616"/>
      <c r="P19616"/>
      <c r="S19616"/>
    </row>
    <row r="19617" spans="1:20" x14ac:dyDescent="0.3">
      <c r="A19617" s="25"/>
      <c r="B19617"/>
      <c r="C19617"/>
      <c r="D19617"/>
      <c r="E19617"/>
      <c r="F19617"/>
      <c r="G19617"/>
      <c r="H19617"/>
      <c r="I19617"/>
      <c r="K19617"/>
      <c r="L19617"/>
      <c r="M19617"/>
      <c r="N19617"/>
      <c r="O19617"/>
      <c r="P19617"/>
      <c r="S19617"/>
    </row>
    <row r="19618" spans="1:20" x14ac:dyDescent="0.3">
      <c r="A19618" s="25"/>
      <c r="B19618"/>
      <c r="C19618"/>
      <c r="D19618"/>
      <c r="E19618"/>
      <c r="F19618"/>
      <c r="G19618"/>
      <c r="H19618" s="14"/>
      <c r="I19618" s="14"/>
      <c r="K19618"/>
      <c r="L19618"/>
      <c r="M19618"/>
      <c r="N19618"/>
      <c r="O19618"/>
      <c r="P19618"/>
      <c r="S19618"/>
      <c r="T19618" s="7"/>
    </row>
    <row r="19619" spans="1:20" x14ac:dyDescent="0.3">
      <c r="A19619" s="25"/>
      <c r="B19619"/>
      <c r="C19619"/>
      <c r="D19619"/>
      <c r="E19619"/>
      <c r="F19619"/>
      <c r="G19619"/>
      <c r="H19619"/>
      <c r="I19619"/>
      <c r="K19619"/>
      <c r="L19619"/>
      <c r="M19619"/>
      <c r="N19619"/>
      <c r="O19619"/>
      <c r="P19619"/>
      <c r="S19619"/>
    </row>
    <row r="19620" spans="1:20" x14ac:dyDescent="0.3">
      <c r="A19620" s="25"/>
      <c r="B19620"/>
      <c r="C19620"/>
      <c r="D19620"/>
      <c r="E19620"/>
      <c r="F19620"/>
      <c r="G19620"/>
      <c r="H19620" s="14"/>
      <c r="I19620" s="14"/>
      <c r="K19620"/>
      <c r="L19620"/>
      <c r="M19620"/>
      <c r="N19620"/>
      <c r="O19620"/>
      <c r="P19620"/>
      <c r="S19620"/>
      <c r="T19620" s="7"/>
    </row>
    <row r="19621" spans="1:20" x14ac:dyDescent="0.3">
      <c r="A19621" s="25"/>
      <c r="B19621"/>
      <c r="C19621"/>
      <c r="D19621"/>
      <c r="E19621"/>
      <c r="F19621"/>
      <c r="G19621"/>
      <c r="H19621"/>
      <c r="I19621"/>
      <c r="K19621"/>
      <c r="L19621"/>
      <c r="M19621"/>
      <c r="N19621"/>
      <c r="O19621"/>
      <c r="P19621"/>
      <c r="S19621"/>
    </row>
    <row r="19622" spans="1:20" x14ac:dyDescent="0.3">
      <c r="A19622" s="25"/>
      <c r="B19622"/>
      <c r="C19622"/>
      <c r="D19622"/>
      <c r="E19622"/>
      <c r="F19622"/>
      <c r="G19622"/>
      <c r="H19622"/>
      <c r="I19622"/>
      <c r="K19622"/>
      <c r="L19622"/>
      <c r="M19622"/>
      <c r="N19622"/>
      <c r="O19622"/>
      <c r="P19622"/>
      <c r="S19622"/>
    </row>
    <row r="19623" spans="1:20" x14ac:dyDescent="0.3">
      <c r="A19623" s="25"/>
      <c r="B19623"/>
      <c r="C19623"/>
      <c r="D19623"/>
      <c r="E19623"/>
      <c r="F19623"/>
      <c r="G19623"/>
      <c r="H19623"/>
      <c r="I19623"/>
      <c r="K19623"/>
      <c r="L19623"/>
      <c r="M19623"/>
      <c r="N19623"/>
      <c r="O19623"/>
      <c r="P19623"/>
      <c r="S19623"/>
    </row>
    <row r="19624" spans="1:20" x14ac:dyDescent="0.3">
      <c r="A19624" s="25"/>
      <c r="B19624"/>
      <c r="C19624"/>
      <c r="D19624"/>
      <c r="E19624"/>
      <c r="F19624"/>
      <c r="G19624"/>
      <c r="H19624"/>
      <c r="I19624"/>
      <c r="K19624"/>
      <c r="L19624"/>
      <c r="M19624"/>
      <c r="N19624"/>
      <c r="O19624"/>
      <c r="P19624"/>
      <c r="S19624"/>
    </row>
    <row r="19625" spans="1:20" x14ac:dyDescent="0.3">
      <c r="A19625" s="25"/>
      <c r="B19625"/>
      <c r="C19625"/>
      <c r="D19625"/>
      <c r="E19625"/>
      <c r="F19625"/>
      <c r="G19625"/>
      <c r="H19625"/>
      <c r="I19625" s="14"/>
      <c r="K19625"/>
      <c r="L19625"/>
      <c r="M19625"/>
      <c r="N19625"/>
      <c r="O19625"/>
      <c r="P19625"/>
      <c r="S19625"/>
    </row>
    <row r="19626" spans="1:20" x14ac:dyDescent="0.3">
      <c r="A19626" s="25"/>
      <c r="B19626"/>
      <c r="C19626"/>
      <c r="D19626"/>
      <c r="E19626"/>
      <c r="F19626"/>
      <c r="G19626"/>
      <c r="H19626"/>
      <c r="I19626"/>
      <c r="K19626"/>
      <c r="L19626"/>
      <c r="M19626"/>
      <c r="N19626"/>
      <c r="O19626"/>
      <c r="P19626"/>
      <c r="S19626"/>
    </row>
    <row r="19627" spans="1:20" x14ac:dyDescent="0.3">
      <c r="A19627" s="25"/>
      <c r="B19627"/>
      <c r="C19627"/>
      <c r="D19627"/>
      <c r="E19627"/>
      <c r="F19627"/>
      <c r="G19627"/>
      <c r="H19627"/>
      <c r="I19627"/>
      <c r="K19627"/>
      <c r="L19627"/>
      <c r="M19627"/>
      <c r="N19627"/>
      <c r="O19627"/>
      <c r="P19627"/>
      <c r="S19627"/>
    </row>
    <row r="19628" spans="1:20" x14ac:dyDescent="0.3">
      <c r="A19628" s="25"/>
      <c r="B19628"/>
      <c r="C19628"/>
      <c r="D19628"/>
      <c r="E19628"/>
      <c r="F19628"/>
      <c r="G19628"/>
      <c r="H19628"/>
      <c r="I19628"/>
      <c r="K19628"/>
      <c r="L19628"/>
      <c r="M19628"/>
      <c r="N19628"/>
      <c r="O19628"/>
      <c r="P19628"/>
      <c r="S19628"/>
    </row>
    <row r="19629" spans="1:20" x14ac:dyDescent="0.3">
      <c r="A19629" s="25"/>
      <c r="B19629"/>
      <c r="C19629"/>
      <c r="D19629"/>
      <c r="E19629"/>
      <c r="F19629"/>
      <c r="G19629"/>
      <c r="H19629"/>
      <c r="I19629"/>
      <c r="K19629"/>
      <c r="L19629"/>
      <c r="M19629"/>
      <c r="N19629"/>
      <c r="O19629"/>
      <c r="P19629"/>
      <c r="S19629"/>
    </row>
    <row r="19630" spans="1:20" x14ac:dyDescent="0.3">
      <c r="A19630" s="25"/>
      <c r="B19630"/>
      <c r="C19630"/>
      <c r="D19630"/>
      <c r="E19630"/>
      <c r="F19630"/>
      <c r="G19630"/>
      <c r="H19630"/>
      <c r="I19630"/>
      <c r="K19630"/>
      <c r="L19630"/>
      <c r="M19630"/>
      <c r="N19630"/>
      <c r="O19630"/>
      <c r="P19630"/>
      <c r="S19630"/>
    </row>
    <row r="19631" spans="1:20" x14ac:dyDescent="0.3">
      <c r="A19631" s="25"/>
      <c r="B19631"/>
      <c r="C19631"/>
      <c r="D19631"/>
      <c r="E19631"/>
      <c r="F19631"/>
      <c r="G19631"/>
      <c r="H19631" s="14"/>
      <c r="I19631" s="14"/>
      <c r="K19631"/>
      <c r="L19631"/>
      <c r="M19631"/>
      <c r="N19631"/>
      <c r="O19631"/>
      <c r="P19631"/>
      <c r="S19631"/>
      <c r="T19631" s="7"/>
    </row>
    <row r="19632" spans="1:20" x14ac:dyDescent="0.3">
      <c r="A19632" s="25"/>
      <c r="B19632"/>
      <c r="C19632"/>
      <c r="D19632"/>
      <c r="E19632"/>
      <c r="F19632"/>
      <c r="G19632"/>
      <c r="H19632"/>
      <c r="I19632"/>
      <c r="K19632"/>
      <c r="L19632"/>
      <c r="M19632"/>
      <c r="N19632"/>
      <c r="O19632"/>
      <c r="P19632"/>
      <c r="S19632"/>
    </row>
    <row r="19633" spans="1:20" x14ac:dyDescent="0.3">
      <c r="A19633" s="25"/>
      <c r="B19633"/>
      <c r="C19633"/>
      <c r="D19633"/>
      <c r="E19633"/>
      <c r="F19633"/>
      <c r="G19633"/>
      <c r="H19633"/>
      <c r="I19633"/>
      <c r="K19633"/>
      <c r="L19633"/>
      <c r="M19633"/>
      <c r="N19633"/>
      <c r="O19633"/>
      <c r="P19633"/>
      <c r="S19633"/>
    </row>
    <row r="19634" spans="1:20" x14ac:dyDescent="0.3">
      <c r="A19634" s="25"/>
      <c r="B19634"/>
      <c r="C19634"/>
      <c r="D19634"/>
      <c r="E19634"/>
      <c r="F19634"/>
      <c r="G19634"/>
      <c r="H19634"/>
      <c r="I19634"/>
      <c r="K19634"/>
      <c r="L19634"/>
      <c r="M19634"/>
      <c r="N19634"/>
      <c r="O19634"/>
      <c r="P19634"/>
      <c r="S19634"/>
    </row>
    <row r="19635" spans="1:20" x14ac:dyDescent="0.3">
      <c r="A19635" s="25"/>
      <c r="B19635"/>
      <c r="C19635"/>
      <c r="D19635"/>
      <c r="E19635"/>
      <c r="F19635"/>
      <c r="G19635"/>
      <c r="H19635" s="14"/>
      <c r="I19635"/>
      <c r="K19635"/>
      <c r="L19635"/>
      <c r="M19635"/>
      <c r="N19635"/>
      <c r="O19635"/>
      <c r="P19635"/>
      <c r="S19635"/>
    </row>
    <row r="19636" spans="1:20" x14ac:dyDescent="0.3">
      <c r="A19636" s="25"/>
      <c r="B19636"/>
      <c r="C19636"/>
      <c r="D19636"/>
      <c r="E19636"/>
      <c r="F19636"/>
      <c r="G19636"/>
      <c r="H19636"/>
      <c r="I19636"/>
      <c r="K19636"/>
      <c r="L19636"/>
      <c r="M19636"/>
      <c r="N19636"/>
      <c r="O19636"/>
      <c r="P19636"/>
      <c r="S19636"/>
    </row>
    <row r="19637" spans="1:20" x14ac:dyDescent="0.3">
      <c r="A19637" s="25"/>
      <c r="B19637"/>
      <c r="C19637"/>
      <c r="D19637"/>
      <c r="E19637"/>
      <c r="F19637"/>
      <c r="G19637"/>
      <c r="H19637"/>
      <c r="I19637"/>
      <c r="K19637"/>
      <c r="L19637"/>
      <c r="M19637"/>
      <c r="N19637"/>
      <c r="O19637"/>
      <c r="P19637"/>
      <c r="S19637"/>
    </row>
    <row r="19638" spans="1:20" x14ac:dyDescent="0.3">
      <c r="A19638" s="25"/>
      <c r="B19638"/>
      <c r="C19638"/>
      <c r="D19638"/>
      <c r="E19638"/>
      <c r="F19638"/>
      <c r="G19638"/>
      <c r="H19638"/>
      <c r="I19638"/>
      <c r="K19638"/>
      <c r="L19638"/>
      <c r="M19638"/>
      <c r="N19638"/>
      <c r="O19638"/>
      <c r="P19638"/>
      <c r="S19638"/>
    </row>
    <row r="19639" spans="1:20" x14ac:dyDescent="0.3">
      <c r="A19639" s="25"/>
      <c r="B19639"/>
      <c r="C19639"/>
      <c r="D19639"/>
      <c r="E19639"/>
      <c r="F19639"/>
      <c r="G19639"/>
      <c r="H19639"/>
      <c r="I19639" s="14"/>
      <c r="K19639"/>
      <c r="L19639"/>
      <c r="M19639"/>
      <c r="N19639"/>
      <c r="O19639"/>
      <c r="P19639"/>
      <c r="S19639"/>
    </row>
    <row r="19640" spans="1:20" x14ac:dyDescent="0.3">
      <c r="A19640" s="25"/>
      <c r="B19640"/>
      <c r="C19640"/>
      <c r="D19640"/>
      <c r="E19640"/>
      <c r="F19640"/>
      <c r="G19640"/>
      <c r="H19640"/>
      <c r="I19640" s="14"/>
      <c r="K19640"/>
      <c r="L19640"/>
      <c r="M19640"/>
      <c r="N19640"/>
      <c r="O19640"/>
      <c r="P19640"/>
      <c r="S19640"/>
    </row>
    <row r="19641" spans="1:20" x14ac:dyDescent="0.3">
      <c r="A19641" s="25"/>
      <c r="B19641"/>
      <c r="C19641"/>
      <c r="D19641"/>
      <c r="E19641"/>
      <c r="F19641"/>
      <c r="G19641"/>
      <c r="H19641"/>
      <c r="I19641" s="14"/>
      <c r="K19641"/>
      <c r="L19641"/>
      <c r="M19641"/>
      <c r="N19641"/>
      <c r="O19641"/>
      <c r="P19641"/>
      <c r="S19641"/>
    </row>
    <row r="19642" spans="1:20" x14ac:dyDescent="0.3">
      <c r="A19642" s="25"/>
      <c r="B19642"/>
      <c r="C19642"/>
      <c r="D19642"/>
      <c r="E19642"/>
      <c r="F19642"/>
      <c r="G19642"/>
      <c r="H19642"/>
      <c r="I19642"/>
      <c r="K19642"/>
      <c r="L19642"/>
      <c r="M19642"/>
      <c r="N19642"/>
      <c r="O19642"/>
      <c r="P19642"/>
      <c r="S19642"/>
    </row>
    <row r="19643" spans="1:20" x14ac:dyDescent="0.3">
      <c r="A19643" s="25"/>
      <c r="B19643"/>
      <c r="C19643"/>
      <c r="D19643"/>
      <c r="E19643"/>
      <c r="F19643"/>
      <c r="G19643"/>
      <c r="H19643"/>
      <c r="I19643"/>
      <c r="K19643"/>
      <c r="L19643"/>
      <c r="M19643"/>
      <c r="N19643"/>
      <c r="O19643"/>
      <c r="P19643"/>
      <c r="S19643"/>
    </row>
    <row r="19644" spans="1:20" x14ac:dyDescent="0.3">
      <c r="A19644" s="25"/>
      <c r="B19644"/>
      <c r="C19644"/>
      <c r="D19644"/>
      <c r="E19644"/>
      <c r="F19644"/>
      <c r="G19644"/>
      <c r="H19644"/>
      <c r="I19644"/>
      <c r="K19644"/>
      <c r="L19644"/>
      <c r="M19644"/>
      <c r="N19644"/>
      <c r="O19644"/>
      <c r="P19644"/>
      <c r="S19644"/>
    </row>
    <row r="19645" spans="1:20" x14ac:dyDescent="0.3">
      <c r="A19645" s="25"/>
      <c r="B19645"/>
      <c r="C19645"/>
      <c r="D19645"/>
      <c r="E19645"/>
      <c r="F19645"/>
      <c r="G19645"/>
      <c r="H19645" s="14"/>
      <c r="I19645" s="14"/>
      <c r="K19645"/>
      <c r="L19645"/>
      <c r="M19645"/>
      <c r="N19645"/>
      <c r="O19645"/>
      <c r="P19645"/>
      <c r="S19645"/>
      <c r="T19645" s="7"/>
    </row>
    <row r="19646" spans="1:20" x14ac:dyDescent="0.3">
      <c r="A19646" s="25"/>
      <c r="B19646"/>
      <c r="C19646"/>
      <c r="D19646"/>
      <c r="E19646"/>
      <c r="F19646"/>
      <c r="G19646"/>
      <c r="H19646" s="14"/>
      <c r="I19646" s="14"/>
      <c r="K19646"/>
      <c r="L19646"/>
      <c r="M19646"/>
      <c r="N19646"/>
      <c r="O19646"/>
      <c r="P19646"/>
      <c r="S19646"/>
    </row>
    <row r="19647" spans="1:20" x14ac:dyDescent="0.3">
      <c r="A19647" s="25"/>
      <c r="B19647"/>
      <c r="C19647"/>
      <c r="D19647"/>
      <c r="E19647"/>
      <c r="F19647"/>
      <c r="G19647"/>
      <c r="H19647" s="14"/>
      <c r="I19647" s="14"/>
      <c r="K19647"/>
      <c r="L19647"/>
      <c r="M19647"/>
      <c r="N19647"/>
      <c r="O19647"/>
      <c r="P19647"/>
      <c r="S19647"/>
    </row>
    <row r="19648" spans="1:20" x14ac:dyDescent="0.3">
      <c r="A19648" s="25"/>
      <c r="B19648"/>
      <c r="C19648"/>
      <c r="D19648"/>
      <c r="E19648"/>
      <c r="F19648"/>
      <c r="G19648"/>
      <c r="H19648" s="14"/>
      <c r="I19648" s="14"/>
      <c r="K19648"/>
      <c r="L19648"/>
      <c r="M19648"/>
      <c r="N19648"/>
      <c r="O19648"/>
      <c r="P19648"/>
      <c r="S19648"/>
    </row>
    <row r="19649" spans="1:19" x14ac:dyDescent="0.3">
      <c r="A19649" s="25"/>
      <c r="B19649"/>
      <c r="C19649"/>
      <c r="D19649"/>
      <c r="E19649"/>
      <c r="F19649"/>
      <c r="G19649"/>
      <c r="H19649"/>
      <c r="I19649" s="14"/>
      <c r="K19649"/>
      <c r="L19649"/>
      <c r="M19649"/>
      <c r="N19649"/>
      <c r="O19649"/>
      <c r="P19649"/>
      <c r="S19649"/>
    </row>
    <row r="19650" spans="1:19" x14ac:dyDescent="0.3">
      <c r="A19650" s="25"/>
      <c r="B19650"/>
      <c r="C19650"/>
      <c r="D19650"/>
      <c r="E19650"/>
      <c r="F19650"/>
      <c r="G19650"/>
      <c r="H19650"/>
      <c r="I19650"/>
      <c r="K19650"/>
      <c r="L19650"/>
      <c r="M19650"/>
      <c r="N19650"/>
      <c r="O19650"/>
      <c r="P19650"/>
      <c r="S19650"/>
    </row>
    <row r="19651" spans="1:19" x14ac:dyDescent="0.3">
      <c r="A19651" s="25"/>
      <c r="B19651"/>
      <c r="C19651"/>
      <c r="D19651"/>
      <c r="E19651"/>
      <c r="F19651"/>
      <c r="G19651"/>
      <c r="H19651"/>
      <c r="I19651"/>
      <c r="K19651"/>
      <c r="L19651"/>
      <c r="M19651"/>
      <c r="N19651"/>
      <c r="O19651"/>
      <c r="P19651"/>
      <c r="S19651"/>
    </row>
    <row r="19652" spans="1:19" x14ac:dyDescent="0.3">
      <c r="A19652" s="25"/>
      <c r="B19652"/>
      <c r="C19652"/>
      <c r="D19652"/>
      <c r="E19652"/>
      <c r="F19652"/>
      <c r="G19652"/>
      <c r="H19652"/>
      <c r="I19652"/>
      <c r="K19652"/>
      <c r="L19652"/>
      <c r="M19652"/>
      <c r="N19652"/>
      <c r="O19652"/>
      <c r="P19652"/>
      <c r="S19652"/>
    </row>
    <row r="19653" spans="1:19" x14ac:dyDescent="0.3">
      <c r="A19653" s="25"/>
      <c r="B19653"/>
      <c r="C19653"/>
      <c r="D19653"/>
      <c r="E19653"/>
      <c r="F19653"/>
      <c r="G19653"/>
      <c r="H19653"/>
      <c r="I19653"/>
      <c r="K19653"/>
      <c r="L19653"/>
      <c r="M19653"/>
      <c r="N19653"/>
      <c r="O19653"/>
      <c r="P19653"/>
      <c r="S19653"/>
    </row>
    <row r="19654" spans="1:19" x14ac:dyDescent="0.3">
      <c r="A19654" s="25"/>
      <c r="B19654"/>
      <c r="C19654"/>
      <c r="D19654"/>
      <c r="E19654"/>
      <c r="F19654"/>
      <c r="G19654"/>
      <c r="H19654"/>
      <c r="I19654"/>
      <c r="K19654"/>
      <c r="L19654"/>
      <c r="M19654"/>
      <c r="N19654"/>
      <c r="O19654"/>
      <c r="P19654"/>
      <c r="S19654"/>
    </row>
    <row r="19655" spans="1:19" x14ac:dyDescent="0.3">
      <c r="A19655" s="25"/>
      <c r="B19655"/>
      <c r="C19655"/>
      <c r="D19655"/>
      <c r="E19655"/>
      <c r="F19655"/>
      <c r="G19655"/>
      <c r="H19655" s="14"/>
      <c r="I19655" s="14"/>
      <c r="K19655"/>
      <c r="L19655"/>
      <c r="M19655"/>
      <c r="N19655"/>
      <c r="O19655"/>
      <c r="P19655"/>
      <c r="S19655"/>
    </row>
    <row r="19656" spans="1:19" x14ac:dyDescent="0.3">
      <c r="A19656" s="25"/>
      <c r="B19656"/>
      <c r="C19656"/>
      <c r="D19656"/>
      <c r="E19656"/>
      <c r="F19656"/>
      <c r="G19656"/>
      <c r="H19656"/>
      <c r="I19656" s="14"/>
      <c r="K19656"/>
      <c r="L19656"/>
      <c r="M19656"/>
      <c r="N19656"/>
      <c r="O19656"/>
      <c r="P19656"/>
      <c r="S19656"/>
    </row>
    <row r="19657" spans="1:19" x14ac:dyDescent="0.3">
      <c r="A19657" s="25"/>
      <c r="B19657"/>
      <c r="C19657"/>
      <c r="D19657"/>
      <c r="E19657"/>
      <c r="F19657"/>
      <c r="G19657"/>
      <c r="H19657" s="14"/>
      <c r="I19657" s="14"/>
      <c r="K19657"/>
      <c r="L19657"/>
      <c r="M19657"/>
      <c r="N19657"/>
      <c r="O19657"/>
      <c r="P19657"/>
      <c r="S19657"/>
    </row>
    <row r="19658" spans="1:19" x14ac:dyDescent="0.3">
      <c r="A19658" s="25"/>
      <c r="B19658"/>
      <c r="C19658"/>
      <c r="D19658"/>
      <c r="E19658"/>
      <c r="F19658"/>
      <c r="G19658"/>
      <c r="H19658" s="14"/>
      <c r="I19658" s="14"/>
      <c r="K19658"/>
      <c r="L19658"/>
      <c r="M19658"/>
      <c r="N19658"/>
      <c r="O19658"/>
      <c r="P19658"/>
      <c r="S19658"/>
    </row>
    <row r="19659" spans="1:19" x14ac:dyDescent="0.3">
      <c r="A19659" s="25"/>
      <c r="B19659"/>
      <c r="C19659"/>
      <c r="D19659"/>
      <c r="E19659"/>
      <c r="F19659"/>
      <c r="G19659"/>
      <c r="H19659" s="14"/>
      <c r="I19659" s="14"/>
      <c r="K19659"/>
      <c r="L19659"/>
      <c r="M19659"/>
      <c r="N19659"/>
      <c r="O19659"/>
      <c r="P19659"/>
      <c r="S19659"/>
    </row>
    <row r="19660" spans="1:19" x14ac:dyDescent="0.3">
      <c r="A19660" s="25"/>
      <c r="B19660"/>
      <c r="C19660"/>
      <c r="D19660"/>
      <c r="E19660"/>
      <c r="F19660"/>
      <c r="G19660"/>
      <c r="H19660" s="14"/>
      <c r="I19660" s="14"/>
      <c r="K19660"/>
      <c r="L19660"/>
      <c r="M19660"/>
      <c r="N19660"/>
      <c r="O19660"/>
      <c r="P19660"/>
      <c r="S19660"/>
    </row>
    <row r="19661" spans="1:19" x14ac:dyDescent="0.3">
      <c r="A19661" s="25"/>
      <c r="B19661"/>
      <c r="C19661"/>
      <c r="D19661"/>
      <c r="E19661"/>
      <c r="F19661"/>
      <c r="G19661"/>
      <c r="H19661"/>
      <c r="I19661"/>
      <c r="K19661"/>
      <c r="L19661"/>
      <c r="M19661"/>
      <c r="N19661"/>
      <c r="O19661"/>
      <c r="P19661"/>
      <c r="S19661"/>
    </row>
    <row r="19662" spans="1:19" x14ac:dyDescent="0.3">
      <c r="A19662" s="25"/>
      <c r="B19662"/>
      <c r="C19662"/>
      <c r="D19662"/>
      <c r="E19662"/>
      <c r="F19662"/>
      <c r="G19662"/>
      <c r="H19662"/>
      <c r="I19662"/>
      <c r="K19662"/>
      <c r="L19662"/>
      <c r="M19662"/>
      <c r="N19662"/>
      <c r="O19662"/>
      <c r="P19662"/>
      <c r="S19662"/>
    </row>
    <row r="19663" spans="1:19" x14ac:dyDescent="0.3">
      <c r="A19663" s="25"/>
      <c r="B19663"/>
      <c r="C19663"/>
      <c r="D19663"/>
      <c r="E19663"/>
      <c r="F19663"/>
      <c r="G19663"/>
      <c r="H19663"/>
      <c r="I19663" s="14"/>
      <c r="K19663"/>
      <c r="L19663"/>
      <c r="M19663"/>
      <c r="N19663"/>
      <c r="O19663"/>
      <c r="P19663"/>
      <c r="S19663"/>
    </row>
    <row r="19664" spans="1:19" x14ac:dyDescent="0.3">
      <c r="A19664" s="25"/>
      <c r="B19664"/>
      <c r="C19664"/>
      <c r="D19664"/>
      <c r="E19664"/>
      <c r="F19664"/>
      <c r="G19664"/>
      <c r="H19664"/>
      <c r="I19664"/>
      <c r="K19664"/>
      <c r="L19664"/>
      <c r="M19664"/>
      <c r="N19664"/>
      <c r="O19664"/>
      <c r="P19664"/>
      <c r="S19664"/>
    </row>
    <row r="19665" spans="1:20" x14ac:dyDescent="0.3">
      <c r="A19665" s="25"/>
      <c r="B19665"/>
      <c r="C19665"/>
      <c r="D19665"/>
      <c r="E19665"/>
      <c r="F19665"/>
      <c r="G19665"/>
      <c r="H19665" s="26"/>
      <c r="I19665" s="26"/>
      <c r="K19665"/>
      <c r="L19665"/>
      <c r="M19665"/>
      <c r="N19665"/>
      <c r="O19665"/>
      <c r="P19665"/>
      <c r="S19665"/>
      <c r="T19665" s="7"/>
    </row>
    <row r="19666" spans="1:20" x14ac:dyDescent="0.3">
      <c r="A19666" s="25"/>
      <c r="B19666"/>
      <c r="C19666"/>
      <c r="D19666"/>
      <c r="E19666"/>
      <c r="F19666"/>
      <c r="G19666"/>
      <c r="H19666" s="26"/>
      <c r="I19666" s="26"/>
      <c r="K19666"/>
      <c r="L19666"/>
      <c r="M19666"/>
      <c r="N19666"/>
      <c r="O19666"/>
      <c r="P19666"/>
      <c r="S19666"/>
    </row>
    <row r="19667" spans="1:20" x14ac:dyDescent="0.3">
      <c r="A19667" s="25"/>
      <c r="B19667"/>
      <c r="C19667"/>
      <c r="D19667"/>
      <c r="E19667"/>
      <c r="F19667"/>
      <c r="G19667"/>
      <c r="H19667" s="26"/>
      <c r="I19667" s="26"/>
      <c r="K19667"/>
      <c r="L19667"/>
      <c r="M19667"/>
      <c r="N19667"/>
      <c r="O19667"/>
      <c r="P19667"/>
      <c r="S19667"/>
      <c r="T19667" s="7"/>
    </row>
    <row r="19668" spans="1:20" x14ac:dyDescent="0.3">
      <c r="A19668" s="25"/>
      <c r="B19668"/>
      <c r="C19668"/>
      <c r="D19668"/>
      <c r="E19668"/>
      <c r="F19668"/>
      <c r="G19668"/>
      <c r="H19668" s="26"/>
      <c r="I19668" s="26"/>
      <c r="K19668"/>
      <c r="L19668"/>
      <c r="M19668"/>
      <c r="N19668"/>
      <c r="O19668"/>
      <c r="P19668"/>
      <c r="S19668"/>
    </row>
    <row r="19669" spans="1:20" x14ac:dyDescent="0.3">
      <c r="A19669" s="25"/>
      <c r="B19669"/>
      <c r="C19669"/>
      <c r="D19669"/>
      <c r="E19669"/>
      <c r="F19669"/>
      <c r="G19669"/>
      <c r="H19669"/>
      <c r="I19669"/>
      <c r="K19669"/>
      <c r="L19669"/>
      <c r="M19669"/>
      <c r="N19669"/>
      <c r="O19669"/>
      <c r="P19669"/>
      <c r="S19669"/>
    </row>
    <row r="19670" spans="1:20" x14ac:dyDescent="0.3">
      <c r="A19670" s="25"/>
      <c r="B19670"/>
      <c r="C19670"/>
      <c r="D19670"/>
      <c r="E19670"/>
      <c r="F19670"/>
      <c r="G19670"/>
      <c r="H19670"/>
      <c r="I19670"/>
      <c r="K19670"/>
      <c r="L19670"/>
      <c r="M19670"/>
      <c r="N19670"/>
      <c r="O19670"/>
      <c r="P19670"/>
      <c r="S19670"/>
    </row>
    <row r="19671" spans="1:20" x14ac:dyDescent="0.3">
      <c r="A19671" s="25"/>
      <c r="B19671"/>
      <c r="C19671"/>
      <c r="D19671"/>
      <c r="E19671"/>
      <c r="F19671"/>
      <c r="G19671"/>
      <c r="H19671"/>
      <c r="I19671"/>
      <c r="K19671"/>
      <c r="L19671"/>
      <c r="M19671"/>
      <c r="N19671"/>
      <c r="O19671"/>
      <c r="P19671"/>
      <c r="S19671"/>
    </row>
    <row r="19672" spans="1:20" x14ac:dyDescent="0.3">
      <c r="A19672" s="25"/>
      <c r="B19672"/>
      <c r="C19672"/>
      <c r="D19672"/>
      <c r="E19672"/>
      <c r="F19672"/>
      <c r="G19672"/>
      <c r="H19672"/>
      <c r="I19672"/>
      <c r="K19672"/>
      <c r="L19672"/>
      <c r="M19672"/>
      <c r="N19672"/>
      <c r="O19672"/>
      <c r="P19672"/>
      <c r="S19672"/>
    </row>
    <row r="19673" spans="1:20" x14ac:dyDescent="0.3">
      <c r="A19673" s="25"/>
      <c r="B19673"/>
      <c r="C19673"/>
      <c r="D19673"/>
      <c r="E19673"/>
      <c r="F19673"/>
      <c r="G19673"/>
      <c r="H19673" s="14"/>
      <c r="I19673" s="14"/>
      <c r="K19673"/>
      <c r="L19673"/>
      <c r="M19673"/>
      <c r="N19673"/>
      <c r="O19673"/>
      <c r="P19673"/>
      <c r="S19673"/>
    </row>
    <row r="19674" spans="1:20" x14ac:dyDescent="0.3">
      <c r="A19674" s="25"/>
      <c r="B19674"/>
      <c r="C19674"/>
      <c r="D19674"/>
      <c r="E19674"/>
      <c r="F19674"/>
      <c r="G19674"/>
      <c r="H19674" s="14"/>
      <c r="I19674" s="14"/>
      <c r="K19674"/>
      <c r="L19674"/>
      <c r="M19674"/>
      <c r="N19674"/>
      <c r="O19674"/>
      <c r="P19674"/>
      <c r="S19674"/>
    </row>
    <row r="19675" spans="1:20" x14ac:dyDescent="0.3">
      <c r="A19675" s="25"/>
      <c r="B19675"/>
      <c r="C19675"/>
      <c r="D19675"/>
      <c r="E19675"/>
      <c r="F19675"/>
      <c r="G19675"/>
      <c r="H19675" s="14"/>
      <c r="I19675" s="14"/>
      <c r="K19675"/>
      <c r="L19675"/>
      <c r="M19675"/>
      <c r="N19675"/>
      <c r="O19675"/>
      <c r="P19675"/>
      <c r="S19675"/>
    </row>
    <row r="19676" spans="1:20" x14ac:dyDescent="0.3">
      <c r="A19676" s="25"/>
      <c r="B19676"/>
      <c r="C19676"/>
      <c r="D19676"/>
      <c r="E19676"/>
      <c r="F19676"/>
      <c r="G19676"/>
      <c r="H19676"/>
      <c r="I19676"/>
      <c r="K19676"/>
      <c r="L19676"/>
      <c r="M19676"/>
      <c r="N19676"/>
      <c r="O19676"/>
      <c r="P19676"/>
      <c r="S19676"/>
    </row>
    <row r="19677" spans="1:20" x14ac:dyDescent="0.3">
      <c r="A19677" s="25"/>
      <c r="B19677"/>
      <c r="C19677"/>
      <c r="D19677"/>
      <c r="E19677"/>
      <c r="F19677"/>
      <c r="G19677"/>
      <c r="H19677" s="26"/>
      <c r="I19677" s="26"/>
      <c r="K19677"/>
      <c r="L19677"/>
      <c r="M19677"/>
      <c r="N19677"/>
      <c r="O19677"/>
      <c r="P19677"/>
      <c r="S19677"/>
      <c r="T19677" s="7"/>
    </row>
    <row r="19678" spans="1:20" x14ac:dyDescent="0.3">
      <c r="A19678" s="25"/>
      <c r="B19678"/>
      <c r="C19678"/>
      <c r="D19678"/>
      <c r="E19678"/>
      <c r="F19678"/>
      <c r="G19678"/>
      <c r="H19678" s="26"/>
      <c r="I19678" s="26"/>
      <c r="K19678"/>
      <c r="L19678"/>
      <c r="M19678"/>
      <c r="N19678"/>
      <c r="O19678"/>
      <c r="P19678"/>
      <c r="S19678"/>
    </row>
    <row r="19679" spans="1:20" x14ac:dyDescent="0.3">
      <c r="A19679" s="25"/>
      <c r="B19679"/>
      <c r="C19679"/>
      <c r="D19679"/>
      <c r="E19679"/>
      <c r="F19679"/>
      <c r="G19679"/>
      <c r="H19679" s="26"/>
      <c r="I19679" s="26"/>
      <c r="K19679"/>
      <c r="L19679"/>
      <c r="M19679"/>
      <c r="N19679"/>
      <c r="O19679"/>
      <c r="P19679"/>
      <c r="S19679"/>
    </row>
    <row r="19680" spans="1:20" x14ac:dyDescent="0.3">
      <c r="A19680" s="25"/>
      <c r="B19680"/>
      <c r="C19680"/>
      <c r="D19680"/>
      <c r="E19680"/>
      <c r="F19680"/>
      <c r="G19680"/>
      <c r="H19680" s="26"/>
      <c r="I19680" s="26"/>
      <c r="K19680"/>
      <c r="L19680"/>
      <c r="M19680"/>
      <c r="N19680"/>
      <c r="O19680"/>
      <c r="P19680"/>
      <c r="S19680"/>
    </row>
    <row r="19681" spans="1:19" x14ac:dyDescent="0.3">
      <c r="A19681" s="25"/>
      <c r="B19681"/>
      <c r="C19681"/>
      <c r="D19681"/>
      <c r="E19681"/>
      <c r="F19681"/>
      <c r="G19681"/>
      <c r="H19681"/>
      <c r="I19681"/>
      <c r="K19681"/>
      <c r="L19681"/>
      <c r="M19681"/>
      <c r="N19681"/>
      <c r="O19681"/>
      <c r="P19681"/>
      <c r="S19681"/>
    </row>
    <row r="19682" spans="1:19" x14ac:dyDescent="0.3">
      <c r="A19682" s="25"/>
      <c r="B19682"/>
      <c r="C19682"/>
      <c r="D19682"/>
      <c r="E19682"/>
      <c r="F19682"/>
      <c r="G19682"/>
      <c r="H19682"/>
      <c r="I19682"/>
      <c r="K19682"/>
      <c r="L19682"/>
      <c r="M19682"/>
      <c r="N19682"/>
      <c r="O19682"/>
      <c r="P19682"/>
      <c r="S19682"/>
    </row>
    <row r="19683" spans="1:19" x14ac:dyDescent="0.3">
      <c r="A19683" s="25"/>
      <c r="B19683"/>
      <c r="C19683"/>
      <c r="D19683"/>
      <c r="E19683"/>
      <c r="F19683"/>
      <c r="G19683"/>
      <c r="H19683"/>
      <c r="I19683"/>
      <c r="K19683"/>
      <c r="L19683"/>
      <c r="M19683"/>
      <c r="N19683"/>
      <c r="O19683"/>
      <c r="P19683"/>
      <c r="S19683"/>
    </row>
    <row r="19684" spans="1:19" x14ac:dyDescent="0.3">
      <c r="A19684" s="25"/>
      <c r="B19684"/>
      <c r="C19684"/>
      <c r="D19684"/>
      <c r="E19684"/>
      <c r="F19684"/>
      <c r="G19684"/>
      <c r="H19684"/>
      <c r="I19684" s="14"/>
      <c r="K19684"/>
      <c r="L19684"/>
      <c r="M19684"/>
      <c r="N19684"/>
      <c r="O19684"/>
      <c r="P19684"/>
      <c r="S19684"/>
    </row>
    <row r="19685" spans="1:19" x14ac:dyDescent="0.3">
      <c r="A19685" s="25"/>
      <c r="B19685"/>
      <c r="C19685"/>
      <c r="D19685"/>
      <c r="E19685"/>
      <c r="F19685"/>
      <c r="G19685"/>
      <c r="H19685"/>
      <c r="I19685"/>
      <c r="K19685"/>
      <c r="L19685"/>
      <c r="M19685"/>
      <c r="N19685"/>
      <c r="O19685"/>
      <c r="P19685"/>
      <c r="S19685"/>
    </row>
    <row r="19686" spans="1:19" x14ac:dyDescent="0.3">
      <c r="A19686" s="25"/>
      <c r="B19686"/>
      <c r="C19686"/>
      <c r="D19686"/>
      <c r="E19686"/>
      <c r="F19686"/>
      <c r="G19686"/>
      <c r="H19686"/>
      <c r="I19686"/>
      <c r="K19686"/>
      <c r="L19686"/>
      <c r="M19686"/>
      <c r="N19686"/>
      <c r="O19686"/>
      <c r="P19686"/>
      <c r="S19686"/>
    </row>
    <row r="19687" spans="1:19" x14ac:dyDescent="0.3">
      <c r="A19687" s="25"/>
      <c r="B19687"/>
      <c r="C19687"/>
      <c r="D19687"/>
      <c r="E19687"/>
      <c r="F19687"/>
      <c r="G19687"/>
      <c r="H19687"/>
      <c r="I19687"/>
      <c r="K19687"/>
      <c r="L19687"/>
      <c r="M19687"/>
      <c r="N19687"/>
      <c r="O19687"/>
      <c r="P19687"/>
      <c r="S19687"/>
    </row>
    <row r="19688" spans="1:19" x14ac:dyDescent="0.3">
      <c r="A19688" s="25"/>
      <c r="B19688"/>
      <c r="C19688"/>
      <c r="D19688"/>
      <c r="E19688"/>
      <c r="F19688"/>
      <c r="G19688"/>
      <c r="H19688"/>
      <c r="I19688"/>
      <c r="K19688"/>
      <c r="L19688"/>
      <c r="M19688"/>
      <c r="N19688"/>
      <c r="O19688"/>
      <c r="P19688"/>
      <c r="S19688"/>
    </row>
    <row r="19689" spans="1:19" x14ac:dyDescent="0.3">
      <c r="A19689" s="25"/>
      <c r="B19689"/>
      <c r="C19689"/>
      <c r="D19689"/>
      <c r="E19689"/>
      <c r="F19689"/>
      <c r="G19689"/>
      <c r="H19689"/>
      <c r="I19689"/>
      <c r="K19689"/>
      <c r="L19689"/>
      <c r="M19689"/>
      <c r="N19689"/>
      <c r="O19689"/>
      <c r="P19689"/>
      <c r="S19689"/>
    </row>
    <row r="19690" spans="1:19" x14ac:dyDescent="0.3">
      <c r="A19690" s="25"/>
      <c r="B19690"/>
      <c r="C19690"/>
      <c r="D19690"/>
      <c r="E19690"/>
      <c r="F19690"/>
      <c r="G19690"/>
      <c r="H19690"/>
      <c r="I19690"/>
      <c r="K19690"/>
      <c r="L19690"/>
      <c r="M19690"/>
      <c r="N19690"/>
      <c r="O19690"/>
      <c r="P19690"/>
      <c r="S19690"/>
    </row>
    <row r="19691" spans="1:19" x14ac:dyDescent="0.3">
      <c r="A19691" s="25"/>
      <c r="B19691"/>
      <c r="C19691"/>
      <c r="D19691"/>
      <c r="E19691"/>
      <c r="F19691"/>
      <c r="G19691"/>
      <c r="H19691"/>
      <c r="I19691" s="14"/>
      <c r="K19691"/>
      <c r="L19691"/>
      <c r="M19691"/>
      <c r="N19691"/>
      <c r="O19691"/>
      <c r="P19691"/>
      <c r="S19691"/>
    </row>
    <row r="19692" spans="1:19" x14ac:dyDescent="0.3">
      <c r="A19692" s="25"/>
      <c r="B19692"/>
      <c r="C19692"/>
      <c r="D19692"/>
      <c r="E19692"/>
      <c r="F19692"/>
      <c r="G19692"/>
      <c r="H19692" s="14"/>
      <c r="I19692" s="14"/>
      <c r="K19692"/>
      <c r="L19692"/>
      <c r="M19692"/>
      <c r="N19692"/>
      <c r="O19692"/>
      <c r="P19692"/>
      <c r="S19692"/>
    </row>
    <row r="19693" spans="1:19" x14ac:dyDescent="0.3">
      <c r="A19693" s="25"/>
      <c r="B19693"/>
      <c r="C19693"/>
      <c r="D19693"/>
      <c r="E19693"/>
      <c r="F19693"/>
      <c r="G19693"/>
      <c r="H19693" s="26"/>
      <c r="I19693" s="26"/>
      <c r="K19693"/>
      <c r="L19693"/>
      <c r="M19693"/>
      <c r="N19693"/>
      <c r="O19693"/>
      <c r="P19693"/>
      <c r="S19693"/>
    </row>
    <row r="19694" spans="1:19" x14ac:dyDescent="0.3">
      <c r="A19694" s="25"/>
      <c r="B19694"/>
      <c r="C19694"/>
      <c r="D19694"/>
      <c r="E19694"/>
      <c r="F19694"/>
      <c r="G19694"/>
      <c r="H19694" s="26"/>
      <c r="I19694" s="26"/>
      <c r="K19694"/>
      <c r="L19694"/>
      <c r="M19694"/>
      <c r="N19694"/>
      <c r="O19694"/>
      <c r="P19694"/>
      <c r="S19694"/>
    </row>
    <row r="19695" spans="1:19" x14ac:dyDescent="0.3">
      <c r="A19695" s="25"/>
      <c r="B19695"/>
      <c r="C19695"/>
      <c r="D19695"/>
      <c r="E19695"/>
      <c r="F19695"/>
      <c r="G19695"/>
      <c r="H19695" s="26"/>
      <c r="I19695" s="26"/>
      <c r="K19695"/>
      <c r="L19695"/>
      <c r="M19695"/>
      <c r="N19695"/>
      <c r="O19695"/>
      <c r="P19695"/>
      <c r="S19695"/>
    </row>
    <row r="19696" spans="1:19" x14ac:dyDescent="0.3">
      <c r="A19696" s="25"/>
      <c r="B19696"/>
      <c r="C19696"/>
      <c r="D19696"/>
      <c r="E19696"/>
      <c r="F19696"/>
      <c r="G19696"/>
      <c r="H19696" s="26"/>
      <c r="I19696" s="26"/>
      <c r="K19696"/>
      <c r="L19696"/>
      <c r="M19696"/>
      <c r="N19696"/>
      <c r="O19696"/>
      <c r="P19696"/>
      <c r="S19696"/>
    </row>
    <row r="19697" spans="1:19" x14ac:dyDescent="0.3">
      <c r="A19697" s="25"/>
      <c r="B19697"/>
      <c r="C19697"/>
      <c r="D19697"/>
      <c r="E19697"/>
      <c r="F19697"/>
      <c r="G19697"/>
      <c r="H19697" s="26"/>
      <c r="I19697" s="26"/>
      <c r="K19697"/>
      <c r="L19697"/>
      <c r="M19697"/>
      <c r="N19697"/>
      <c r="O19697"/>
      <c r="P19697"/>
      <c r="S19697"/>
    </row>
    <row r="19698" spans="1:19" x14ac:dyDescent="0.3">
      <c r="A19698" s="25"/>
      <c r="B19698"/>
      <c r="C19698"/>
      <c r="D19698"/>
      <c r="E19698"/>
      <c r="F19698"/>
      <c r="G19698"/>
      <c r="H19698" s="26"/>
      <c r="I19698" s="26"/>
      <c r="K19698"/>
      <c r="L19698"/>
      <c r="M19698"/>
      <c r="N19698"/>
      <c r="O19698"/>
      <c r="P19698"/>
      <c r="S19698"/>
    </row>
    <row r="19699" spans="1:19" x14ac:dyDescent="0.3">
      <c r="A19699" s="25"/>
      <c r="B19699"/>
      <c r="C19699"/>
      <c r="D19699"/>
      <c r="E19699"/>
      <c r="F19699"/>
      <c r="G19699"/>
      <c r="H19699" s="26"/>
      <c r="I19699" s="26"/>
      <c r="K19699"/>
      <c r="L19699"/>
      <c r="M19699"/>
      <c r="N19699"/>
      <c r="O19699"/>
      <c r="P19699"/>
      <c r="S19699"/>
    </row>
    <row r="19700" spans="1:19" x14ac:dyDescent="0.3">
      <c r="A19700" s="25"/>
      <c r="B19700"/>
      <c r="C19700"/>
      <c r="D19700"/>
      <c r="E19700"/>
      <c r="F19700"/>
      <c r="G19700"/>
      <c r="H19700" s="26"/>
      <c r="I19700" s="26"/>
      <c r="K19700"/>
      <c r="L19700"/>
      <c r="M19700"/>
      <c r="N19700"/>
      <c r="O19700"/>
      <c r="P19700"/>
      <c r="S19700"/>
    </row>
    <row r="19701" spans="1:19" x14ac:dyDescent="0.3">
      <c r="A19701" s="25"/>
      <c r="B19701"/>
      <c r="C19701"/>
      <c r="D19701"/>
      <c r="E19701"/>
      <c r="F19701"/>
      <c r="G19701"/>
      <c r="H19701"/>
      <c r="I19701" s="14"/>
      <c r="K19701"/>
      <c r="L19701"/>
      <c r="M19701"/>
      <c r="N19701"/>
      <c r="O19701"/>
      <c r="P19701"/>
      <c r="S19701"/>
    </row>
    <row r="19702" spans="1:19" x14ac:dyDescent="0.3">
      <c r="A19702" s="25"/>
      <c r="B19702"/>
      <c r="C19702"/>
      <c r="D19702"/>
      <c r="E19702"/>
      <c r="F19702"/>
      <c r="G19702"/>
      <c r="H19702"/>
      <c r="I19702"/>
      <c r="K19702"/>
      <c r="L19702"/>
      <c r="M19702"/>
      <c r="N19702"/>
      <c r="O19702"/>
      <c r="P19702"/>
      <c r="S19702"/>
    </row>
    <row r="19703" spans="1:19" x14ac:dyDescent="0.3">
      <c r="A19703" s="25"/>
      <c r="B19703"/>
      <c r="C19703"/>
      <c r="D19703"/>
      <c r="E19703"/>
      <c r="F19703"/>
      <c r="G19703"/>
      <c r="H19703" s="14"/>
      <c r="I19703" s="14"/>
      <c r="K19703"/>
      <c r="L19703"/>
      <c r="M19703"/>
      <c r="N19703"/>
      <c r="O19703"/>
      <c r="P19703"/>
      <c r="S19703"/>
    </row>
    <row r="19704" spans="1:19" x14ac:dyDescent="0.3">
      <c r="A19704" s="25"/>
      <c r="B19704"/>
      <c r="C19704"/>
      <c r="D19704"/>
      <c r="E19704"/>
      <c r="F19704"/>
      <c r="G19704"/>
      <c r="H19704"/>
      <c r="I19704" s="14"/>
      <c r="K19704"/>
      <c r="L19704"/>
      <c r="M19704"/>
      <c r="N19704"/>
      <c r="O19704"/>
      <c r="P19704"/>
      <c r="S19704"/>
    </row>
    <row r="19705" spans="1:19" x14ac:dyDescent="0.3">
      <c r="A19705" s="25"/>
      <c r="B19705"/>
      <c r="C19705"/>
      <c r="D19705"/>
      <c r="E19705"/>
      <c r="F19705"/>
      <c r="G19705"/>
      <c r="H19705"/>
      <c r="I19705" s="14"/>
      <c r="K19705"/>
      <c r="L19705"/>
      <c r="M19705"/>
      <c r="N19705"/>
      <c r="O19705"/>
      <c r="P19705"/>
      <c r="S19705"/>
    </row>
    <row r="19706" spans="1:19" x14ac:dyDescent="0.3">
      <c r="A19706" s="25"/>
      <c r="B19706"/>
      <c r="C19706"/>
      <c r="D19706"/>
      <c r="E19706"/>
      <c r="F19706"/>
      <c r="G19706"/>
      <c r="H19706" s="14"/>
      <c r="I19706" s="14"/>
      <c r="K19706"/>
      <c r="L19706"/>
      <c r="M19706"/>
      <c r="N19706"/>
      <c r="O19706"/>
      <c r="P19706"/>
      <c r="S19706"/>
    </row>
    <row r="19707" spans="1:19" x14ac:dyDescent="0.3">
      <c r="A19707" s="25"/>
      <c r="B19707"/>
      <c r="C19707"/>
      <c r="D19707"/>
      <c r="E19707"/>
      <c r="F19707"/>
      <c r="G19707"/>
      <c r="H19707"/>
      <c r="I19707"/>
      <c r="K19707"/>
      <c r="L19707"/>
      <c r="M19707"/>
      <c r="N19707"/>
      <c r="O19707"/>
      <c r="P19707"/>
      <c r="S19707"/>
    </row>
    <row r="19708" spans="1:19" x14ac:dyDescent="0.3">
      <c r="A19708" s="25"/>
      <c r="B19708"/>
      <c r="C19708"/>
      <c r="D19708"/>
      <c r="E19708"/>
      <c r="F19708"/>
      <c r="G19708"/>
      <c r="H19708"/>
      <c r="I19708"/>
      <c r="K19708"/>
      <c r="L19708"/>
      <c r="M19708"/>
      <c r="N19708"/>
      <c r="O19708"/>
      <c r="P19708"/>
      <c r="S19708"/>
    </row>
    <row r="19709" spans="1:19" x14ac:dyDescent="0.3">
      <c r="A19709" s="25"/>
      <c r="B19709"/>
      <c r="C19709"/>
      <c r="D19709"/>
      <c r="E19709"/>
      <c r="F19709"/>
      <c r="G19709"/>
      <c r="H19709" s="14"/>
      <c r="I19709" s="14"/>
      <c r="K19709"/>
      <c r="L19709"/>
      <c r="M19709"/>
      <c r="N19709"/>
      <c r="O19709"/>
      <c r="P19709"/>
      <c r="S19709"/>
    </row>
    <row r="19710" spans="1:19" x14ac:dyDescent="0.3">
      <c r="A19710" s="25"/>
      <c r="B19710"/>
      <c r="C19710"/>
      <c r="D19710"/>
      <c r="E19710"/>
      <c r="F19710"/>
      <c r="G19710"/>
      <c r="H19710"/>
      <c r="I19710"/>
      <c r="K19710"/>
      <c r="L19710"/>
      <c r="M19710"/>
      <c r="N19710"/>
      <c r="O19710"/>
      <c r="P19710"/>
      <c r="S19710"/>
    </row>
    <row r="19711" spans="1:19" x14ac:dyDescent="0.3">
      <c r="A19711" s="25"/>
      <c r="B19711"/>
      <c r="C19711"/>
      <c r="D19711"/>
      <c r="E19711"/>
      <c r="F19711"/>
      <c r="G19711"/>
      <c r="H19711" s="14"/>
      <c r="I19711" s="14"/>
      <c r="K19711"/>
      <c r="L19711"/>
      <c r="M19711"/>
      <c r="N19711"/>
      <c r="O19711"/>
      <c r="P19711"/>
      <c r="S19711"/>
    </row>
    <row r="19712" spans="1:19" x14ac:dyDescent="0.3">
      <c r="A19712" s="25"/>
      <c r="B19712"/>
      <c r="C19712"/>
      <c r="D19712"/>
      <c r="E19712"/>
      <c r="F19712"/>
      <c r="G19712"/>
      <c r="H19712"/>
      <c r="I19712"/>
      <c r="K19712"/>
      <c r="L19712"/>
      <c r="M19712"/>
      <c r="N19712"/>
      <c r="O19712"/>
      <c r="P19712"/>
      <c r="S19712"/>
    </row>
    <row r="19713" spans="1:20" x14ac:dyDescent="0.3">
      <c r="A19713" s="25"/>
      <c r="B19713"/>
      <c r="C19713"/>
      <c r="D19713"/>
      <c r="E19713"/>
      <c r="F19713"/>
      <c r="G19713"/>
      <c r="H19713"/>
      <c r="I19713"/>
      <c r="K19713"/>
      <c r="L19713"/>
      <c r="M19713"/>
      <c r="N19713"/>
      <c r="O19713"/>
      <c r="P19713"/>
      <c r="S19713"/>
    </row>
    <row r="19714" spans="1:20" x14ac:dyDescent="0.3">
      <c r="A19714" s="25"/>
      <c r="B19714"/>
      <c r="C19714"/>
      <c r="D19714"/>
      <c r="E19714"/>
      <c r="F19714"/>
      <c r="G19714"/>
      <c r="H19714"/>
      <c r="I19714"/>
      <c r="K19714"/>
      <c r="L19714"/>
      <c r="M19714"/>
      <c r="N19714"/>
      <c r="O19714"/>
      <c r="P19714"/>
      <c r="S19714"/>
    </row>
    <row r="19715" spans="1:20" x14ac:dyDescent="0.3">
      <c r="A19715" s="25"/>
      <c r="B19715"/>
      <c r="C19715"/>
      <c r="D19715"/>
      <c r="E19715"/>
      <c r="F19715"/>
      <c r="G19715"/>
      <c r="H19715"/>
      <c r="I19715"/>
      <c r="K19715"/>
      <c r="L19715"/>
      <c r="M19715"/>
      <c r="N19715"/>
      <c r="O19715"/>
      <c r="P19715"/>
      <c r="S19715"/>
    </row>
    <row r="19716" spans="1:20" x14ac:dyDescent="0.3">
      <c r="A19716" s="25"/>
      <c r="B19716"/>
      <c r="C19716"/>
      <c r="D19716"/>
      <c r="E19716"/>
      <c r="F19716"/>
      <c r="G19716"/>
      <c r="H19716"/>
      <c r="I19716"/>
      <c r="K19716"/>
      <c r="L19716"/>
      <c r="M19716"/>
      <c r="N19716"/>
      <c r="O19716"/>
      <c r="P19716"/>
      <c r="S19716"/>
    </row>
    <row r="19717" spans="1:20" x14ac:dyDescent="0.3">
      <c r="A19717" s="25"/>
      <c r="B19717"/>
      <c r="C19717"/>
      <c r="D19717"/>
      <c r="E19717"/>
      <c r="F19717"/>
      <c r="G19717"/>
      <c r="H19717"/>
      <c r="I19717"/>
      <c r="K19717"/>
      <c r="L19717"/>
      <c r="M19717"/>
      <c r="N19717"/>
      <c r="O19717"/>
      <c r="P19717"/>
      <c r="S19717"/>
    </row>
    <row r="19718" spans="1:20" x14ac:dyDescent="0.3">
      <c r="A19718" s="25"/>
      <c r="B19718"/>
      <c r="C19718"/>
      <c r="D19718"/>
      <c r="E19718"/>
      <c r="F19718"/>
      <c r="G19718"/>
      <c r="H19718" s="14"/>
      <c r="I19718" s="14"/>
      <c r="K19718"/>
      <c r="L19718"/>
      <c r="M19718"/>
      <c r="N19718"/>
      <c r="O19718"/>
      <c r="P19718"/>
      <c r="S19718"/>
    </row>
    <row r="19719" spans="1:20" x14ac:dyDescent="0.3">
      <c r="A19719" s="25"/>
      <c r="B19719"/>
      <c r="C19719"/>
      <c r="D19719"/>
      <c r="E19719"/>
      <c r="F19719"/>
      <c r="G19719"/>
      <c r="H19719"/>
      <c r="I19719"/>
      <c r="K19719"/>
      <c r="L19719"/>
      <c r="M19719"/>
      <c r="N19719"/>
      <c r="O19719"/>
      <c r="P19719"/>
      <c r="S19719"/>
    </row>
    <row r="19720" spans="1:20" x14ac:dyDescent="0.3">
      <c r="A19720" s="25"/>
      <c r="B19720"/>
      <c r="C19720"/>
      <c r="D19720"/>
      <c r="E19720"/>
      <c r="F19720"/>
      <c r="G19720"/>
      <c r="H19720"/>
      <c r="I19720"/>
      <c r="K19720"/>
      <c r="L19720"/>
      <c r="M19720"/>
      <c r="N19720"/>
      <c r="O19720"/>
      <c r="P19720"/>
      <c r="S19720"/>
    </row>
    <row r="19721" spans="1:20" x14ac:dyDescent="0.3">
      <c r="A19721" s="25"/>
      <c r="B19721"/>
      <c r="C19721"/>
      <c r="D19721"/>
      <c r="E19721"/>
      <c r="F19721"/>
      <c r="G19721"/>
      <c r="H19721" s="14"/>
      <c r="I19721" s="14"/>
      <c r="K19721"/>
      <c r="L19721"/>
      <c r="M19721"/>
      <c r="N19721"/>
      <c r="O19721"/>
      <c r="P19721"/>
      <c r="S19721"/>
    </row>
    <row r="19722" spans="1:20" x14ac:dyDescent="0.3">
      <c r="A19722" s="25"/>
      <c r="B19722"/>
      <c r="C19722"/>
      <c r="D19722"/>
      <c r="E19722"/>
      <c r="F19722"/>
      <c r="G19722"/>
      <c r="H19722"/>
      <c r="I19722"/>
      <c r="K19722"/>
      <c r="L19722"/>
      <c r="M19722"/>
      <c r="N19722"/>
      <c r="O19722"/>
      <c r="P19722"/>
      <c r="S19722"/>
    </row>
    <row r="19723" spans="1:20" x14ac:dyDescent="0.3">
      <c r="A19723" s="25"/>
      <c r="B19723"/>
      <c r="C19723"/>
      <c r="D19723"/>
      <c r="E19723"/>
      <c r="F19723"/>
      <c r="G19723"/>
      <c r="H19723"/>
      <c r="I19723" s="14"/>
      <c r="K19723"/>
      <c r="L19723"/>
      <c r="M19723"/>
      <c r="N19723"/>
      <c r="O19723"/>
      <c r="P19723"/>
      <c r="S19723"/>
    </row>
    <row r="19724" spans="1:20" x14ac:dyDescent="0.3">
      <c r="A19724" s="25"/>
      <c r="B19724"/>
      <c r="C19724"/>
      <c r="D19724"/>
      <c r="E19724"/>
      <c r="F19724"/>
      <c r="G19724"/>
      <c r="H19724" s="14"/>
      <c r="I19724" s="14"/>
      <c r="K19724"/>
      <c r="L19724"/>
      <c r="M19724"/>
      <c r="N19724"/>
      <c r="O19724"/>
      <c r="P19724"/>
      <c r="S19724"/>
      <c r="T19724" s="7"/>
    </row>
    <row r="19725" spans="1:20" x14ac:dyDescent="0.3">
      <c r="A19725" s="25"/>
      <c r="B19725"/>
      <c r="C19725"/>
      <c r="D19725"/>
      <c r="E19725"/>
      <c r="F19725"/>
      <c r="G19725"/>
      <c r="H19725"/>
      <c r="I19725"/>
      <c r="K19725"/>
      <c r="L19725"/>
      <c r="M19725"/>
      <c r="N19725"/>
      <c r="O19725"/>
      <c r="P19725"/>
      <c r="S19725"/>
    </row>
    <row r="19726" spans="1:20" x14ac:dyDescent="0.3">
      <c r="A19726" s="25"/>
      <c r="B19726"/>
      <c r="C19726"/>
      <c r="D19726"/>
      <c r="E19726"/>
      <c r="F19726"/>
      <c r="G19726"/>
      <c r="H19726"/>
      <c r="I19726" s="14"/>
      <c r="K19726"/>
      <c r="L19726"/>
      <c r="M19726"/>
      <c r="N19726"/>
      <c r="O19726"/>
      <c r="P19726"/>
      <c r="S19726"/>
    </row>
    <row r="19727" spans="1:20" x14ac:dyDescent="0.3">
      <c r="A19727" s="25"/>
      <c r="B19727"/>
      <c r="C19727"/>
      <c r="D19727"/>
      <c r="E19727"/>
      <c r="F19727"/>
      <c r="G19727"/>
      <c r="H19727"/>
      <c r="I19727" s="14"/>
      <c r="K19727"/>
      <c r="L19727"/>
      <c r="M19727"/>
      <c r="N19727"/>
      <c r="O19727"/>
      <c r="P19727"/>
      <c r="S19727"/>
    </row>
    <row r="19728" spans="1:20" x14ac:dyDescent="0.3">
      <c r="A19728" s="25"/>
      <c r="B19728"/>
      <c r="C19728"/>
      <c r="D19728"/>
      <c r="E19728"/>
      <c r="F19728"/>
      <c r="G19728"/>
      <c r="H19728"/>
      <c r="I19728"/>
      <c r="K19728"/>
      <c r="L19728"/>
      <c r="M19728"/>
      <c r="N19728"/>
      <c r="O19728"/>
      <c r="P19728"/>
      <c r="S19728"/>
    </row>
    <row r="19729" spans="1:20" x14ac:dyDescent="0.3">
      <c r="A19729" s="25"/>
      <c r="B19729"/>
      <c r="C19729"/>
      <c r="D19729"/>
      <c r="E19729"/>
      <c r="F19729"/>
      <c r="G19729"/>
      <c r="H19729" s="14"/>
      <c r="I19729" s="14"/>
      <c r="K19729"/>
      <c r="L19729"/>
      <c r="M19729"/>
      <c r="N19729"/>
      <c r="O19729"/>
      <c r="P19729"/>
      <c r="S19729"/>
      <c r="T19729" s="7"/>
    </row>
    <row r="19730" spans="1:20" x14ac:dyDescent="0.3">
      <c r="A19730" s="25"/>
      <c r="B19730"/>
      <c r="C19730"/>
      <c r="D19730"/>
      <c r="E19730"/>
      <c r="F19730"/>
      <c r="G19730"/>
      <c r="H19730" s="14"/>
      <c r="I19730" s="14"/>
      <c r="K19730"/>
      <c r="L19730"/>
      <c r="M19730"/>
      <c r="N19730"/>
      <c r="O19730"/>
      <c r="P19730"/>
      <c r="S19730"/>
    </row>
    <row r="19731" spans="1:20" x14ac:dyDescent="0.3">
      <c r="A19731" s="25"/>
      <c r="B19731"/>
      <c r="C19731"/>
      <c r="D19731"/>
      <c r="E19731"/>
      <c r="F19731"/>
      <c r="G19731"/>
      <c r="H19731" s="14"/>
      <c r="I19731" s="14"/>
      <c r="K19731"/>
      <c r="L19731"/>
      <c r="M19731"/>
      <c r="N19731"/>
      <c r="O19731"/>
      <c r="P19731"/>
      <c r="S19731"/>
    </row>
    <row r="19732" spans="1:20" x14ac:dyDescent="0.3">
      <c r="A19732" s="25"/>
      <c r="B19732"/>
      <c r="C19732"/>
      <c r="D19732"/>
      <c r="E19732"/>
      <c r="F19732"/>
      <c r="G19732"/>
      <c r="H19732"/>
      <c r="I19732"/>
      <c r="K19732"/>
      <c r="L19732"/>
      <c r="M19732"/>
      <c r="N19732"/>
      <c r="O19732"/>
      <c r="P19732"/>
      <c r="S19732"/>
    </row>
    <row r="19733" spans="1:20" x14ac:dyDescent="0.3">
      <c r="A19733" s="25"/>
      <c r="B19733"/>
      <c r="C19733"/>
      <c r="D19733"/>
      <c r="E19733"/>
      <c r="F19733"/>
      <c r="G19733"/>
      <c r="H19733"/>
      <c r="I19733"/>
      <c r="K19733"/>
      <c r="L19733"/>
      <c r="M19733"/>
      <c r="N19733"/>
      <c r="O19733"/>
      <c r="P19733"/>
      <c r="S19733"/>
    </row>
    <row r="19734" spans="1:20" x14ac:dyDescent="0.3">
      <c r="A19734" s="25"/>
      <c r="B19734"/>
      <c r="C19734"/>
      <c r="D19734"/>
      <c r="E19734"/>
      <c r="F19734"/>
      <c r="G19734"/>
      <c r="H19734" s="14"/>
      <c r="I19734" s="14"/>
      <c r="K19734"/>
      <c r="L19734"/>
      <c r="M19734"/>
      <c r="N19734"/>
      <c r="O19734"/>
      <c r="P19734"/>
      <c r="S19734"/>
      <c r="T19734" s="7"/>
    </row>
    <row r="19735" spans="1:20" x14ac:dyDescent="0.3">
      <c r="A19735" s="25"/>
      <c r="B19735"/>
      <c r="C19735"/>
      <c r="D19735"/>
      <c r="E19735"/>
      <c r="F19735"/>
      <c r="G19735"/>
      <c r="H19735" s="14"/>
      <c r="I19735" s="14"/>
      <c r="K19735"/>
      <c r="L19735"/>
      <c r="M19735"/>
      <c r="N19735"/>
      <c r="O19735"/>
      <c r="P19735"/>
      <c r="S19735"/>
      <c r="T19735" s="7"/>
    </row>
    <row r="19736" spans="1:20" x14ac:dyDescent="0.3">
      <c r="A19736" s="25"/>
      <c r="B19736"/>
      <c r="C19736"/>
      <c r="D19736"/>
      <c r="E19736"/>
      <c r="F19736"/>
      <c r="G19736"/>
      <c r="H19736"/>
      <c r="I19736"/>
      <c r="K19736"/>
      <c r="L19736"/>
      <c r="M19736"/>
      <c r="N19736"/>
      <c r="O19736"/>
      <c r="P19736"/>
      <c r="S19736"/>
    </row>
    <row r="19737" spans="1:20" x14ac:dyDescent="0.3">
      <c r="A19737" s="25"/>
      <c r="B19737"/>
      <c r="C19737"/>
      <c r="D19737"/>
      <c r="E19737"/>
      <c r="F19737"/>
      <c r="G19737"/>
      <c r="H19737"/>
      <c r="I19737"/>
      <c r="K19737"/>
      <c r="L19737"/>
      <c r="M19737"/>
      <c r="N19737"/>
      <c r="O19737"/>
      <c r="P19737"/>
      <c r="S19737"/>
    </row>
    <row r="19738" spans="1:20" x14ac:dyDescent="0.3">
      <c r="A19738" s="25"/>
      <c r="B19738"/>
      <c r="C19738"/>
      <c r="D19738"/>
      <c r="E19738"/>
      <c r="F19738"/>
      <c r="G19738"/>
      <c r="H19738"/>
      <c r="I19738"/>
      <c r="K19738"/>
      <c r="L19738"/>
      <c r="M19738"/>
      <c r="N19738"/>
      <c r="O19738"/>
      <c r="P19738"/>
      <c r="S19738"/>
    </row>
    <row r="19739" spans="1:20" x14ac:dyDescent="0.3">
      <c r="A19739" s="25"/>
      <c r="B19739"/>
      <c r="C19739"/>
      <c r="D19739"/>
      <c r="E19739"/>
      <c r="F19739"/>
      <c r="G19739"/>
      <c r="H19739"/>
      <c r="I19739"/>
      <c r="K19739"/>
      <c r="L19739"/>
      <c r="M19739"/>
      <c r="N19739"/>
      <c r="O19739"/>
      <c r="P19739"/>
      <c r="S19739"/>
    </row>
    <row r="19740" spans="1:20" x14ac:dyDescent="0.3">
      <c r="A19740" s="25"/>
      <c r="B19740"/>
      <c r="C19740"/>
      <c r="D19740"/>
      <c r="E19740"/>
      <c r="F19740"/>
      <c r="G19740"/>
      <c r="H19740"/>
      <c r="I19740" s="14"/>
      <c r="K19740"/>
      <c r="L19740"/>
      <c r="M19740"/>
      <c r="N19740"/>
      <c r="O19740"/>
      <c r="P19740"/>
      <c r="S19740"/>
    </row>
    <row r="19741" spans="1:20" x14ac:dyDescent="0.3">
      <c r="A19741" s="25"/>
      <c r="B19741"/>
      <c r="C19741"/>
      <c r="D19741"/>
      <c r="E19741"/>
      <c r="F19741"/>
      <c r="G19741"/>
      <c r="H19741"/>
      <c r="I19741"/>
      <c r="K19741"/>
      <c r="L19741"/>
      <c r="M19741"/>
      <c r="N19741"/>
      <c r="O19741"/>
      <c r="P19741"/>
      <c r="S19741"/>
    </row>
    <row r="19742" spans="1:20" x14ac:dyDescent="0.3">
      <c r="A19742" s="25"/>
      <c r="B19742"/>
      <c r="C19742"/>
      <c r="D19742"/>
      <c r="E19742"/>
      <c r="F19742"/>
      <c r="G19742"/>
      <c r="H19742"/>
      <c r="I19742"/>
      <c r="K19742"/>
      <c r="L19742"/>
      <c r="M19742"/>
      <c r="N19742"/>
      <c r="O19742"/>
      <c r="P19742"/>
      <c r="S19742"/>
    </row>
    <row r="19743" spans="1:20" x14ac:dyDescent="0.3">
      <c r="A19743" s="25"/>
      <c r="B19743"/>
      <c r="C19743"/>
      <c r="D19743"/>
      <c r="E19743"/>
      <c r="F19743"/>
      <c r="G19743"/>
      <c r="H19743" s="26"/>
      <c r="I19743" s="26"/>
      <c r="K19743"/>
      <c r="L19743"/>
      <c r="M19743"/>
      <c r="N19743"/>
      <c r="O19743"/>
      <c r="P19743"/>
      <c r="S19743"/>
    </row>
    <row r="19744" spans="1:20" x14ac:dyDescent="0.3">
      <c r="A19744" s="25"/>
      <c r="B19744"/>
      <c r="C19744"/>
      <c r="D19744"/>
      <c r="E19744"/>
      <c r="F19744"/>
      <c r="G19744"/>
      <c r="H19744" s="26"/>
      <c r="I19744" s="26"/>
      <c r="K19744"/>
      <c r="L19744"/>
      <c r="M19744"/>
      <c r="N19744"/>
      <c r="O19744"/>
      <c r="P19744"/>
      <c r="S19744"/>
    </row>
    <row r="19745" spans="1:20" x14ac:dyDescent="0.3">
      <c r="A19745" s="25"/>
      <c r="B19745"/>
      <c r="C19745"/>
      <c r="D19745"/>
      <c r="E19745"/>
      <c r="F19745"/>
      <c r="G19745"/>
      <c r="H19745" s="26"/>
      <c r="I19745" s="26"/>
      <c r="K19745"/>
      <c r="L19745"/>
      <c r="M19745"/>
      <c r="N19745"/>
      <c r="O19745"/>
      <c r="P19745"/>
      <c r="S19745"/>
    </row>
    <row r="19746" spans="1:20" x14ac:dyDescent="0.3">
      <c r="A19746" s="25"/>
      <c r="B19746"/>
      <c r="C19746"/>
      <c r="D19746"/>
      <c r="E19746"/>
      <c r="F19746"/>
      <c r="G19746"/>
      <c r="H19746" s="26"/>
      <c r="I19746" s="26"/>
      <c r="K19746"/>
      <c r="L19746"/>
      <c r="M19746"/>
      <c r="N19746"/>
      <c r="O19746"/>
      <c r="P19746"/>
      <c r="S19746"/>
      <c r="T19746" s="7"/>
    </row>
    <row r="19747" spans="1:20" x14ac:dyDescent="0.3">
      <c r="A19747" s="25"/>
      <c r="B19747"/>
      <c r="C19747"/>
      <c r="D19747"/>
      <c r="E19747"/>
      <c r="F19747"/>
      <c r="G19747"/>
      <c r="H19747" s="14"/>
      <c r="I19747" s="14"/>
      <c r="K19747"/>
      <c r="L19747"/>
      <c r="M19747"/>
      <c r="N19747"/>
      <c r="O19747"/>
      <c r="P19747"/>
      <c r="S19747"/>
    </row>
    <row r="19748" spans="1:20" x14ac:dyDescent="0.3">
      <c r="A19748" s="25"/>
      <c r="B19748"/>
      <c r="C19748"/>
      <c r="D19748"/>
      <c r="E19748"/>
      <c r="F19748"/>
      <c r="G19748"/>
      <c r="H19748" s="14"/>
      <c r="I19748" s="14"/>
      <c r="K19748"/>
      <c r="L19748"/>
      <c r="M19748"/>
      <c r="N19748"/>
      <c r="O19748"/>
      <c r="P19748"/>
      <c r="S19748"/>
    </row>
    <row r="19749" spans="1:20" x14ac:dyDescent="0.3">
      <c r="A19749" s="25"/>
      <c r="B19749"/>
      <c r="C19749"/>
      <c r="D19749"/>
      <c r="E19749"/>
      <c r="F19749"/>
      <c r="G19749"/>
      <c r="H19749" s="14"/>
      <c r="I19749" s="14"/>
      <c r="K19749"/>
      <c r="L19749"/>
      <c r="M19749"/>
      <c r="N19749"/>
      <c r="O19749"/>
      <c r="P19749"/>
      <c r="S19749"/>
    </row>
    <row r="19750" spans="1:20" x14ac:dyDescent="0.3">
      <c r="A19750" s="25"/>
      <c r="B19750"/>
      <c r="C19750"/>
      <c r="D19750"/>
      <c r="E19750"/>
      <c r="F19750"/>
      <c r="G19750"/>
      <c r="H19750"/>
      <c r="I19750"/>
      <c r="K19750"/>
      <c r="L19750"/>
      <c r="M19750"/>
      <c r="N19750"/>
      <c r="O19750"/>
      <c r="P19750"/>
      <c r="S19750"/>
    </row>
    <row r="19751" spans="1:20" x14ac:dyDescent="0.3">
      <c r="A19751" s="25"/>
      <c r="B19751"/>
      <c r="C19751"/>
      <c r="D19751"/>
      <c r="E19751"/>
      <c r="F19751"/>
      <c r="G19751"/>
      <c r="H19751"/>
      <c r="I19751"/>
      <c r="K19751"/>
      <c r="L19751"/>
      <c r="M19751"/>
      <c r="N19751"/>
      <c r="O19751"/>
      <c r="P19751"/>
      <c r="S19751"/>
    </row>
    <row r="19752" spans="1:20" x14ac:dyDescent="0.3">
      <c r="A19752" s="25"/>
      <c r="B19752"/>
      <c r="C19752"/>
      <c r="D19752"/>
      <c r="E19752"/>
      <c r="F19752"/>
      <c r="G19752"/>
      <c r="H19752"/>
      <c r="I19752"/>
      <c r="K19752"/>
      <c r="L19752"/>
      <c r="M19752"/>
      <c r="N19752"/>
      <c r="O19752"/>
      <c r="P19752"/>
      <c r="S19752"/>
    </row>
    <row r="19753" spans="1:20" x14ac:dyDescent="0.3">
      <c r="A19753" s="25"/>
      <c r="B19753"/>
      <c r="C19753"/>
      <c r="D19753"/>
      <c r="E19753"/>
      <c r="F19753"/>
      <c r="G19753"/>
      <c r="H19753"/>
      <c r="I19753"/>
      <c r="K19753"/>
      <c r="L19753"/>
      <c r="M19753"/>
      <c r="N19753"/>
      <c r="O19753"/>
      <c r="P19753"/>
      <c r="S19753"/>
    </row>
    <row r="19754" spans="1:20" x14ac:dyDescent="0.3">
      <c r="A19754" s="25"/>
      <c r="B19754"/>
      <c r="C19754"/>
      <c r="D19754"/>
      <c r="E19754"/>
      <c r="F19754"/>
      <c r="G19754"/>
      <c r="H19754"/>
      <c r="I19754"/>
      <c r="K19754"/>
      <c r="L19754"/>
      <c r="M19754"/>
      <c r="N19754"/>
      <c r="O19754"/>
      <c r="P19754"/>
      <c r="S19754"/>
    </row>
    <row r="19755" spans="1:20" x14ac:dyDescent="0.3">
      <c r="A19755" s="25"/>
      <c r="B19755"/>
      <c r="C19755"/>
      <c r="D19755"/>
      <c r="E19755"/>
      <c r="F19755"/>
      <c r="G19755"/>
      <c r="H19755"/>
      <c r="I19755" s="14"/>
      <c r="K19755"/>
      <c r="L19755"/>
      <c r="M19755"/>
      <c r="N19755"/>
      <c r="O19755"/>
      <c r="P19755"/>
      <c r="S19755"/>
    </row>
    <row r="19756" spans="1:20" x14ac:dyDescent="0.3">
      <c r="A19756" s="25"/>
      <c r="B19756"/>
      <c r="C19756"/>
      <c r="D19756"/>
      <c r="E19756"/>
      <c r="F19756"/>
      <c r="G19756"/>
      <c r="H19756"/>
      <c r="I19756"/>
      <c r="K19756"/>
      <c r="L19756"/>
      <c r="M19756"/>
      <c r="N19756"/>
      <c r="O19756"/>
      <c r="P19756"/>
      <c r="S19756"/>
    </row>
    <row r="19757" spans="1:20" x14ac:dyDescent="0.3">
      <c r="A19757" s="25"/>
      <c r="B19757"/>
      <c r="C19757"/>
      <c r="D19757"/>
      <c r="E19757"/>
      <c r="F19757"/>
      <c r="G19757"/>
      <c r="H19757" s="14"/>
      <c r="I19757" s="14"/>
      <c r="K19757"/>
      <c r="L19757"/>
      <c r="M19757"/>
      <c r="N19757"/>
      <c r="O19757"/>
      <c r="P19757"/>
      <c r="S19757"/>
    </row>
    <row r="19758" spans="1:20" x14ac:dyDescent="0.3">
      <c r="A19758" s="25"/>
      <c r="B19758"/>
      <c r="C19758"/>
      <c r="D19758"/>
      <c r="E19758"/>
      <c r="F19758"/>
      <c r="G19758"/>
      <c r="H19758" s="14"/>
      <c r="I19758" s="14"/>
      <c r="K19758"/>
      <c r="L19758"/>
      <c r="M19758"/>
      <c r="N19758"/>
      <c r="O19758"/>
      <c r="P19758"/>
      <c r="S19758"/>
      <c r="T19758" s="7"/>
    </row>
    <row r="19759" spans="1:20" x14ac:dyDescent="0.3">
      <c r="A19759" s="25"/>
      <c r="B19759"/>
      <c r="C19759"/>
      <c r="D19759"/>
      <c r="E19759"/>
      <c r="F19759"/>
      <c r="G19759"/>
      <c r="H19759"/>
      <c r="I19759"/>
      <c r="K19759"/>
      <c r="L19759"/>
      <c r="M19759"/>
      <c r="N19759"/>
      <c r="O19759"/>
      <c r="P19759"/>
      <c r="S19759"/>
    </row>
    <row r="19760" spans="1:20" x14ac:dyDescent="0.3">
      <c r="A19760" s="25"/>
      <c r="B19760"/>
      <c r="C19760"/>
      <c r="D19760"/>
      <c r="E19760"/>
      <c r="F19760"/>
      <c r="G19760"/>
      <c r="H19760"/>
      <c r="I19760"/>
      <c r="K19760"/>
      <c r="L19760"/>
      <c r="M19760"/>
      <c r="N19760"/>
      <c r="O19760"/>
      <c r="P19760"/>
      <c r="S19760"/>
    </row>
    <row r="19761" spans="1:19" x14ac:dyDescent="0.3">
      <c r="A19761" s="25"/>
      <c r="B19761"/>
      <c r="C19761"/>
      <c r="D19761"/>
      <c r="E19761"/>
      <c r="F19761"/>
      <c r="G19761"/>
      <c r="H19761"/>
      <c r="I19761"/>
      <c r="K19761"/>
      <c r="L19761"/>
      <c r="M19761"/>
      <c r="N19761"/>
      <c r="O19761"/>
      <c r="P19761"/>
      <c r="S19761"/>
    </row>
    <row r="19762" spans="1:19" x14ac:dyDescent="0.3">
      <c r="A19762" s="25"/>
      <c r="B19762"/>
      <c r="C19762"/>
      <c r="D19762"/>
      <c r="E19762"/>
      <c r="F19762"/>
      <c r="G19762"/>
      <c r="H19762" s="14"/>
      <c r="I19762" s="14"/>
      <c r="K19762"/>
      <c r="L19762"/>
      <c r="M19762"/>
      <c r="N19762"/>
      <c r="O19762"/>
      <c r="P19762"/>
      <c r="S19762"/>
    </row>
    <row r="19763" spans="1:19" x14ac:dyDescent="0.3">
      <c r="A19763" s="25"/>
      <c r="B19763"/>
      <c r="C19763"/>
      <c r="D19763"/>
      <c r="E19763"/>
      <c r="F19763"/>
      <c r="G19763"/>
      <c r="H19763" s="14"/>
      <c r="I19763" s="14"/>
      <c r="K19763"/>
      <c r="L19763"/>
      <c r="M19763"/>
      <c r="N19763"/>
      <c r="O19763"/>
      <c r="P19763"/>
      <c r="S19763"/>
    </row>
    <row r="19764" spans="1:19" x14ac:dyDescent="0.3">
      <c r="A19764" s="25"/>
      <c r="B19764"/>
      <c r="C19764"/>
      <c r="D19764"/>
      <c r="E19764"/>
      <c r="F19764"/>
      <c r="G19764"/>
      <c r="H19764" s="14"/>
      <c r="I19764" s="14"/>
      <c r="K19764"/>
      <c r="L19764"/>
      <c r="M19764"/>
      <c r="N19764"/>
      <c r="O19764"/>
      <c r="P19764"/>
      <c r="S19764"/>
    </row>
    <row r="19765" spans="1:19" x14ac:dyDescent="0.3">
      <c r="A19765" s="25"/>
      <c r="B19765"/>
      <c r="C19765"/>
      <c r="D19765"/>
      <c r="E19765"/>
      <c r="F19765"/>
      <c r="G19765"/>
      <c r="H19765" s="14"/>
      <c r="I19765" s="14"/>
      <c r="K19765"/>
      <c r="L19765"/>
      <c r="M19765"/>
      <c r="N19765"/>
      <c r="O19765"/>
      <c r="P19765"/>
      <c r="S19765"/>
    </row>
    <row r="19766" spans="1:19" x14ac:dyDescent="0.3">
      <c r="A19766" s="25"/>
      <c r="B19766"/>
      <c r="C19766"/>
      <c r="D19766"/>
      <c r="E19766"/>
      <c r="F19766"/>
      <c r="G19766"/>
      <c r="H19766"/>
      <c r="I19766"/>
      <c r="K19766"/>
      <c r="L19766"/>
      <c r="M19766"/>
      <c r="N19766"/>
      <c r="O19766"/>
      <c r="P19766"/>
      <c r="S19766"/>
    </row>
    <row r="19767" spans="1:19" x14ac:dyDescent="0.3">
      <c r="A19767" s="25"/>
      <c r="B19767"/>
      <c r="C19767"/>
      <c r="D19767"/>
      <c r="E19767"/>
      <c r="F19767"/>
      <c r="G19767"/>
      <c r="H19767"/>
      <c r="I19767"/>
      <c r="K19767"/>
      <c r="L19767"/>
      <c r="M19767"/>
      <c r="N19767"/>
      <c r="O19767"/>
      <c r="P19767"/>
      <c r="S19767"/>
    </row>
    <row r="19768" spans="1:19" x14ac:dyDescent="0.3">
      <c r="A19768" s="25"/>
      <c r="B19768"/>
      <c r="C19768"/>
      <c r="D19768"/>
      <c r="E19768"/>
      <c r="F19768"/>
      <c r="G19768"/>
      <c r="H19768"/>
      <c r="I19768"/>
      <c r="K19768"/>
      <c r="L19768"/>
      <c r="M19768"/>
      <c r="N19768"/>
      <c r="O19768"/>
      <c r="P19768"/>
      <c r="S19768"/>
    </row>
    <row r="19769" spans="1:19" x14ac:dyDescent="0.3">
      <c r="A19769" s="25"/>
      <c r="B19769"/>
      <c r="C19769"/>
      <c r="D19769"/>
      <c r="E19769"/>
      <c r="F19769"/>
      <c r="G19769"/>
      <c r="H19769"/>
      <c r="I19769"/>
      <c r="K19769"/>
      <c r="L19769"/>
      <c r="M19769"/>
      <c r="N19769"/>
      <c r="O19769"/>
      <c r="P19769"/>
      <c r="S19769"/>
    </row>
    <row r="19770" spans="1:19" x14ac:dyDescent="0.3">
      <c r="A19770" s="25"/>
      <c r="B19770"/>
      <c r="C19770"/>
      <c r="D19770"/>
      <c r="E19770"/>
      <c r="F19770"/>
      <c r="G19770"/>
      <c r="H19770"/>
      <c r="I19770"/>
      <c r="K19770"/>
      <c r="L19770"/>
      <c r="M19770"/>
      <c r="N19770"/>
      <c r="O19770"/>
      <c r="P19770"/>
      <c r="S19770"/>
    </row>
    <row r="19771" spans="1:19" x14ac:dyDescent="0.3">
      <c r="A19771" s="25"/>
      <c r="B19771"/>
      <c r="C19771"/>
      <c r="D19771"/>
      <c r="E19771"/>
      <c r="F19771"/>
      <c r="G19771"/>
      <c r="H19771"/>
      <c r="I19771"/>
      <c r="K19771"/>
      <c r="L19771"/>
      <c r="M19771"/>
      <c r="N19771"/>
      <c r="O19771"/>
      <c r="P19771"/>
      <c r="S19771"/>
    </row>
    <row r="19772" spans="1:19" x14ac:dyDescent="0.3">
      <c r="A19772" s="25"/>
      <c r="B19772"/>
      <c r="C19772"/>
      <c r="D19772"/>
      <c r="E19772"/>
      <c r="F19772"/>
      <c r="G19772"/>
      <c r="H19772"/>
      <c r="I19772"/>
      <c r="K19772"/>
      <c r="L19772"/>
      <c r="M19772"/>
      <c r="N19772"/>
      <c r="O19772"/>
      <c r="P19772"/>
      <c r="S19772"/>
    </row>
    <row r="19773" spans="1:19" x14ac:dyDescent="0.3">
      <c r="A19773" s="25"/>
      <c r="B19773"/>
      <c r="C19773"/>
      <c r="D19773"/>
      <c r="E19773"/>
      <c r="F19773"/>
      <c r="G19773"/>
      <c r="H19773"/>
      <c r="I19773"/>
      <c r="K19773"/>
      <c r="L19773"/>
      <c r="M19773"/>
      <c r="N19773"/>
      <c r="O19773"/>
      <c r="P19773"/>
      <c r="S19773"/>
    </row>
    <row r="19774" spans="1:19" x14ac:dyDescent="0.3">
      <c r="A19774" s="25"/>
      <c r="B19774"/>
      <c r="C19774"/>
      <c r="D19774"/>
      <c r="E19774"/>
      <c r="F19774"/>
      <c r="G19774"/>
      <c r="H19774" s="14"/>
      <c r="I19774" s="14"/>
      <c r="K19774"/>
      <c r="L19774"/>
      <c r="M19774"/>
      <c r="N19774"/>
      <c r="O19774"/>
      <c r="P19774"/>
      <c r="S19774"/>
    </row>
    <row r="19775" spans="1:19" x14ac:dyDescent="0.3">
      <c r="A19775" s="25"/>
      <c r="B19775"/>
      <c r="C19775"/>
      <c r="D19775"/>
      <c r="E19775"/>
      <c r="F19775"/>
      <c r="G19775"/>
      <c r="H19775" s="26"/>
      <c r="I19775" s="26"/>
      <c r="K19775"/>
      <c r="L19775"/>
      <c r="M19775"/>
      <c r="N19775"/>
      <c r="O19775"/>
      <c r="P19775"/>
      <c r="S19775"/>
    </row>
    <row r="19776" spans="1:19" x14ac:dyDescent="0.3">
      <c r="A19776" s="25"/>
      <c r="B19776"/>
      <c r="C19776"/>
      <c r="D19776"/>
      <c r="E19776"/>
      <c r="F19776"/>
      <c r="G19776"/>
      <c r="H19776" s="26"/>
      <c r="I19776" s="26"/>
      <c r="K19776"/>
      <c r="L19776"/>
      <c r="M19776"/>
      <c r="N19776"/>
      <c r="O19776"/>
      <c r="P19776"/>
      <c r="S19776"/>
    </row>
    <row r="19777" spans="1:20" x14ac:dyDescent="0.3">
      <c r="A19777" s="25"/>
      <c r="B19777"/>
      <c r="C19777"/>
      <c r="D19777"/>
      <c r="E19777"/>
      <c r="F19777"/>
      <c r="G19777"/>
      <c r="H19777" s="26"/>
      <c r="I19777" s="26"/>
      <c r="K19777"/>
      <c r="L19777"/>
      <c r="M19777"/>
      <c r="N19777"/>
      <c r="O19777"/>
      <c r="P19777"/>
      <c r="S19777"/>
    </row>
    <row r="19778" spans="1:20" x14ac:dyDescent="0.3">
      <c r="A19778" s="25"/>
      <c r="B19778"/>
      <c r="C19778"/>
      <c r="D19778"/>
      <c r="E19778"/>
      <c r="F19778"/>
      <c r="G19778"/>
      <c r="H19778" s="26"/>
      <c r="I19778" s="26"/>
      <c r="K19778"/>
      <c r="L19778"/>
      <c r="M19778"/>
      <c r="N19778"/>
      <c r="O19778"/>
      <c r="P19778"/>
      <c r="S19778"/>
    </row>
    <row r="19779" spans="1:20" x14ac:dyDescent="0.3">
      <c r="A19779" s="25"/>
      <c r="B19779"/>
      <c r="C19779"/>
      <c r="D19779"/>
      <c r="E19779"/>
      <c r="F19779"/>
      <c r="G19779"/>
      <c r="H19779" s="26"/>
      <c r="I19779" s="26"/>
      <c r="K19779"/>
      <c r="L19779"/>
      <c r="M19779"/>
      <c r="N19779"/>
      <c r="O19779"/>
      <c r="P19779"/>
      <c r="S19779"/>
    </row>
    <row r="19780" spans="1:20" x14ac:dyDescent="0.3">
      <c r="A19780" s="25"/>
      <c r="B19780"/>
      <c r="C19780"/>
      <c r="D19780"/>
      <c r="E19780"/>
      <c r="F19780"/>
      <c r="G19780"/>
      <c r="H19780" s="14"/>
      <c r="I19780" s="14"/>
      <c r="K19780"/>
      <c r="L19780"/>
      <c r="M19780"/>
      <c r="N19780"/>
      <c r="O19780"/>
      <c r="P19780"/>
      <c r="S19780"/>
    </row>
    <row r="19781" spans="1:20" x14ac:dyDescent="0.3">
      <c r="A19781" s="25"/>
      <c r="B19781"/>
      <c r="C19781"/>
      <c r="D19781"/>
      <c r="E19781"/>
      <c r="F19781"/>
      <c r="G19781"/>
      <c r="H19781" s="14"/>
      <c r="I19781" s="14"/>
      <c r="K19781"/>
      <c r="L19781"/>
      <c r="M19781"/>
      <c r="N19781"/>
      <c r="O19781"/>
      <c r="P19781"/>
      <c r="S19781"/>
    </row>
    <row r="19782" spans="1:20" x14ac:dyDescent="0.3">
      <c r="A19782" s="25"/>
      <c r="B19782"/>
      <c r="C19782"/>
      <c r="D19782"/>
      <c r="E19782"/>
      <c r="F19782"/>
      <c r="G19782"/>
      <c r="H19782" s="14"/>
      <c r="I19782" s="14"/>
      <c r="K19782"/>
      <c r="L19782"/>
      <c r="M19782"/>
      <c r="N19782"/>
      <c r="O19782"/>
      <c r="P19782"/>
      <c r="S19782"/>
    </row>
    <row r="19783" spans="1:20" x14ac:dyDescent="0.3">
      <c r="A19783" s="25"/>
      <c r="B19783"/>
      <c r="C19783"/>
      <c r="D19783"/>
      <c r="E19783"/>
      <c r="F19783"/>
      <c r="G19783"/>
      <c r="H19783" s="14"/>
      <c r="I19783" s="14"/>
      <c r="K19783"/>
      <c r="L19783"/>
      <c r="M19783"/>
      <c r="N19783"/>
      <c r="O19783"/>
      <c r="P19783"/>
      <c r="S19783"/>
    </row>
    <row r="19784" spans="1:20" x14ac:dyDescent="0.3">
      <c r="A19784" s="25"/>
      <c r="B19784"/>
      <c r="C19784"/>
      <c r="D19784"/>
      <c r="E19784"/>
      <c r="F19784"/>
      <c r="G19784"/>
      <c r="H19784" s="14"/>
      <c r="I19784" s="14"/>
      <c r="K19784"/>
      <c r="L19784"/>
      <c r="M19784"/>
      <c r="N19784"/>
      <c r="O19784"/>
      <c r="P19784"/>
      <c r="S19784"/>
    </row>
    <row r="19785" spans="1:20" x14ac:dyDescent="0.3">
      <c r="A19785" s="25"/>
      <c r="B19785"/>
      <c r="C19785"/>
      <c r="D19785"/>
      <c r="E19785"/>
      <c r="F19785"/>
      <c r="G19785"/>
      <c r="H19785"/>
      <c r="I19785"/>
      <c r="K19785"/>
      <c r="L19785"/>
      <c r="M19785"/>
      <c r="N19785"/>
      <c r="O19785"/>
      <c r="P19785"/>
      <c r="S19785"/>
    </row>
    <row r="19786" spans="1:20" x14ac:dyDescent="0.3">
      <c r="A19786" s="25"/>
      <c r="B19786"/>
      <c r="C19786"/>
      <c r="D19786"/>
      <c r="E19786"/>
      <c r="F19786"/>
      <c r="G19786"/>
      <c r="H19786"/>
      <c r="I19786"/>
      <c r="K19786"/>
      <c r="L19786"/>
      <c r="M19786"/>
      <c r="N19786"/>
      <c r="O19786"/>
      <c r="P19786"/>
      <c r="S19786"/>
    </row>
    <row r="19787" spans="1:20" x14ac:dyDescent="0.3">
      <c r="A19787" s="25"/>
      <c r="B19787"/>
      <c r="C19787"/>
      <c r="D19787"/>
      <c r="E19787"/>
      <c r="F19787"/>
      <c r="G19787"/>
      <c r="H19787" s="26"/>
      <c r="I19787" s="26"/>
      <c r="K19787"/>
      <c r="L19787"/>
      <c r="M19787"/>
      <c r="N19787"/>
      <c r="O19787"/>
      <c r="P19787"/>
      <c r="S19787"/>
    </row>
    <row r="19788" spans="1:20" x14ac:dyDescent="0.3">
      <c r="A19788" s="25"/>
      <c r="B19788"/>
      <c r="C19788"/>
      <c r="D19788"/>
      <c r="E19788"/>
      <c r="F19788"/>
      <c r="G19788"/>
      <c r="H19788" s="26"/>
      <c r="I19788" s="26"/>
      <c r="K19788"/>
      <c r="L19788"/>
      <c r="M19788"/>
      <c r="N19788"/>
      <c r="O19788"/>
      <c r="P19788"/>
      <c r="S19788"/>
    </row>
    <row r="19789" spans="1:20" x14ac:dyDescent="0.3">
      <c r="A19789" s="25"/>
      <c r="B19789"/>
      <c r="C19789"/>
      <c r="D19789"/>
      <c r="E19789"/>
      <c r="F19789"/>
      <c r="G19789"/>
      <c r="H19789" s="26"/>
      <c r="I19789" s="26"/>
      <c r="K19789"/>
      <c r="L19789"/>
      <c r="M19789"/>
      <c r="N19789"/>
      <c r="O19789"/>
      <c r="P19789"/>
      <c r="S19789"/>
    </row>
    <row r="19790" spans="1:20" x14ac:dyDescent="0.3">
      <c r="A19790" s="25"/>
      <c r="B19790"/>
      <c r="C19790"/>
      <c r="D19790"/>
      <c r="E19790"/>
      <c r="F19790"/>
      <c r="G19790"/>
      <c r="H19790" s="26"/>
      <c r="I19790" s="26"/>
      <c r="K19790"/>
      <c r="L19790"/>
      <c r="M19790"/>
      <c r="N19790"/>
      <c r="O19790"/>
      <c r="P19790"/>
      <c r="S19790"/>
      <c r="T19790" s="7"/>
    </row>
    <row r="19791" spans="1:20" x14ac:dyDescent="0.3">
      <c r="A19791" s="25"/>
      <c r="B19791"/>
      <c r="C19791"/>
      <c r="D19791"/>
      <c r="E19791"/>
      <c r="F19791"/>
      <c r="G19791"/>
      <c r="H19791"/>
      <c r="I19791"/>
      <c r="K19791"/>
      <c r="L19791"/>
      <c r="M19791"/>
      <c r="N19791"/>
      <c r="O19791"/>
      <c r="P19791"/>
      <c r="S19791"/>
    </row>
    <row r="19792" spans="1:20" x14ac:dyDescent="0.3">
      <c r="A19792" s="25"/>
      <c r="B19792"/>
      <c r="C19792"/>
      <c r="D19792"/>
      <c r="E19792"/>
      <c r="F19792"/>
      <c r="G19792"/>
      <c r="H19792"/>
      <c r="I19792"/>
      <c r="K19792"/>
      <c r="L19792"/>
      <c r="M19792"/>
      <c r="N19792"/>
      <c r="O19792"/>
      <c r="P19792"/>
      <c r="S19792"/>
    </row>
    <row r="19793" spans="1:20" x14ac:dyDescent="0.3">
      <c r="A19793" s="25"/>
      <c r="B19793"/>
      <c r="C19793"/>
      <c r="D19793"/>
      <c r="E19793"/>
      <c r="F19793"/>
      <c r="G19793"/>
      <c r="H19793"/>
      <c r="I19793"/>
      <c r="K19793"/>
      <c r="L19793"/>
      <c r="M19793"/>
      <c r="N19793"/>
      <c r="O19793"/>
      <c r="P19793"/>
      <c r="S19793"/>
    </row>
    <row r="19794" spans="1:20" x14ac:dyDescent="0.3">
      <c r="A19794" s="25"/>
      <c r="B19794"/>
      <c r="C19794"/>
      <c r="D19794"/>
      <c r="E19794"/>
      <c r="F19794"/>
      <c r="G19794"/>
      <c r="H19794" s="14"/>
      <c r="I19794" s="14"/>
      <c r="K19794"/>
      <c r="L19794"/>
      <c r="M19794"/>
      <c r="N19794"/>
      <c r="O19794"/>
      <c r="P19794"/>
      <c r="S19794"/>
    </row>
    <row r="19795" spans="1:20" x14ac:dyDescent="0.3">
      <c r="A19795" s="25"/>
      <c r="B19795"/>
      <c r="C19795"/>
      <c r="D19795"/>
      <c r="E19795"/>
      <c r="F19795"/>
      <c r="G19795"/>
      <c r="H19795" s="14"/>
      <c r="I19795" s="14"/>
      <c r="K19795"/>
      <c r="L19795"/>
      <c r="M19795"/>
      <c r="N19795"/>
      <c r="O19795"/>
      <c r="P19795"/>
      <c r="S19795"/>
    </row>
    <row r="19796" spans="1:20" x14ac:dyDescent="0.3">
      <c r="A19796" s="25"/>
      <c r="B19796"/>
      <c r="C19796"/>
      <c r="D19796"/>
      <c r="E19796"/>
      <c r="F19796"/>
      <c r="G19796"/>
      <c r="H19796" s="14"/>
      <c r="I19796" s="14"/>
      <c r="K19796"/>
      <c r="L19796"/>
      <c r="M19796"/>
      <c r="N19796"/>
      <c r="O19796"/>
      <c r="P19796"/>
      <c r="S19796"/>
    </row>
    <row r="19797" spans="1:20" x14ac:dyDescent="0.3">
      <c r="A19797" s="25"/>
      <c r="B19797"/>
      <c r="C19797"/>
      <c r="D19797"/>
      <c r="E19797"/>
      <c r="F19797"/>
      <c r="G19797"/>
      <c r="H19797" s="14"/>
      <c r="I19797" s="14"/>
      <c r="K19797"/>
      <c r="L19797"/>
      <c r="M19797"/>
      <c r="N19797"/>
      <c r="O19797"/>
      <c r="P19797"/>
      <c r="S19797"/>
    </row>
    <row r="19798" spans="1:20" x14ac:dyDescent="0.3">
      <c r="A19798" s="25"/>
      <c r="B19798"/>
      <c r="C19798"/>
      <c r="D19798"/>
      <c r="E19798"/>
      <c r="F19798"/>
      <c r="G19798"/>
      <c r="H19798" s="14"/>
      <c r="I19798" s="14"/>
      <c r="K19798"/>
      <c r="L19798"/>
      <c r="M19798"/>
      <c r="N19798"/>
      <c r="O19798"/>
      <c r="P19798"/>
      <c r="S19798"/>
    </row>
    <row r="19799" spans="1:20" x14ac:dyDescent="0.3">
      <c r="A19799" s="25"/>
      <c r="B19799"/>
      <c r="C19799"/>
      <c r="D19799"/>
      <c r="E19799"/>
      <c r="F19799"/>
      <c r="G19799"/>
      <c r="H19799" s="14"/>
      <c r="I19799" s="14"/>
      <c r="K19799"/>
      <c r="L19799"/>
      <c r="M19799"/>
      <c r="N19799"/>
      <c r="O19799"/>
      <c r="P19799"/>
      <c r="S19799"/>
    </row>
    <row r="19800" spans="1:20" x14ac:dyDescent="0.3">
      <c r="A19800" s="25"/>
      <c r="B19800"/>
      <c r="C19800"/>
      <c r="D19800"/>
      <c r="E19800"/>
      <c r="F19800"/>
      <c r="G19800"/>
      <c r="H19800" s="14"/>
      <c r="I19800" s="14"/>
      <c r="K19800"/>
      <c r="L19800"/>
      <c r="M19800"/>
      <c r="N19800"/>
      <c r="O19800"/>
      <c r="P19800"/>
      <c r="S19800"/>
    </row>
    <row r="19801" spans="1:20" x14ac:dyDescent="0.3">
      <c r="A19801" s="25"/>
      <c r="B19801"/>
      <c r="C19801"/>
      <c r="D19801"/>
      <c r="E19801"/>
      <c r="F19801"/>
      <c r="G19801"/>
      <c r="H19801" s="26"/>
      <c r="I19801" s="26"/>
      <c r="K19801"/>
      <c r="L19801"/>
      <c r="M19801"/>
      <c r="N19801"/>
      <c r="O19801"/>
      <c r="P19801"/>
      <c r="S19801"/>
    </row>
    <row r="19802" spans="1:20" x14ac:dyDescent="0.3">
      <c r="A19802" s="25"/>
      <c r="B19802"/>
      <c r="C19802"/>
      <c r="D19802"/>
      <c r="E19802"/>
      <c r="F19802"/>
      <c r="G19802"/>
      <c r="H19802" s="26"/>
      <c r="I19802" s="26"/>
      <c r="K19802"/>
      <c r="L19802"/>
      <c r="M19802"/>
      <c r="N19802"/>
      <c r="O19802"/>
      <c r="P19802"/>
      <c r="S19802"/>
    </row>
    <row r="19803" spans="1:20" x14ac:dyDescent="0.3">
      <c r="A19803" s="25"/>
      <c r="B19803"/>
      <c r="C19803"/>
      <c r="D19803"/>
      <c r="E19803"/>
      <c r="F19803"/>
      <c r="G19803"/>
      <c r="H19803" s="26"/>
      <c r="I19803" s="26"/>
      <c r="K19803"/>
      <c r="L19803"/>
      <c r="M19803"/>
      <c r="N19803"/>
      <c r="O19803"/>
      <c r="P19803"/>
      <c r="S19803"/>
    </row>
    <row r="19804" spans="1:20" x14ac:dyDescent="0.3">
      <c r="A19804" s="25"/>
      <c r="B19804"/>
      <c r="C19804"/>
      <c r="D19804"/>
      <c r="E19804"/>
      <c r="F19804"/>
      <c r="G19804"/>
      <c r="H19804" s="26"/>
      <c r="I19804" s="26"/>
      <c r="K19804"/>
      <c r="L19804"/>
      <c r="M19804"/>
      <c r="N19804"/>
      <c r="O19804"/>
      <c r="P19804"/>
      <c r="S19804"/>
    </row>
    <row r="19805" spans="1:20" x14ac:dyDescent="0.3">
      <c r="A19805" s="25"/>
      <c r="B19805"/>
      <c r="C19805"/>
      <c r="D19805"/>
      <c r="E19805"/>
      <c r="F19805"/>
      <c r="G19805"/>
      <c r="H19805" s="26"/>
      <c r="I19805" s="26"/>
      <c r="K19805"/>
      <c r="L19805"/>
      <c r="M19805"/>
      <c r="N19805"/>
      <c r="O19805"/>
      <c r="P19805"/>
      <c r="S19805"/>
    </row>
    <row r="19806" spans="1:20" x14ac:dyDescent="0.3">
      <c r="A19806" s="25"/>
      <c r="B19806"/>
      <c r="C19806"/>
      <c r="D19806"/>
      <c r="E19806"/>
      <c r="F19806"/>
      <c r="G19806"/>
      <c r="H19806" s="26"/>
      <c r="I19806" s="26"/>
      <c r="K19806"/>
      <c r="L19806"/>
      <c r="M19806"/>
      <c r="N19806"/>
      <c r="O19806"/>
      <c r="P19806"/>
      <c r="S19806"/>
    </row>
    <row r="19807" spans="1:20" x14ac:dyDescent="0.3">
      <c r="A19807" s="25"/>
      <c r="B19807"/>
      <c r="C19807"/>
      <c r="D19807"/>
      <c r="E19807"/>
      <c r="F19807"/>
      <c r="G19807"/>
      <c r="H19807" s="26"/>
      <c r="I19807" s="26"/>
      <c r="K19807"/>
      <c r="L19807"/>
      <c r="M19807"/>
      <c r="N19807"/>
      <c r="O19807"/>
      <c r="P19807"/>
      <c r="S19807"/>
      <c r="T19807" s="7"/>
    </row>
    <row r="19808" spans="1:20" x14ac:dyDescent="0.3">
      <c r="A19808" s="25"/>
      <c r="B19808"/>
      <c r="C19808"/>
      <c r="D19808"/>
      <c r="E19808"/>
      <c r="F19808"/>
      <c r="G19808"/>
      <c r="H19808" s="26"/>
      <c r="I19808" s="26"/>
      <c r="K19808"/>
      <c r="L19808"/>
      <c r="M19808"/>
      <c r="N19808"/>
      <c r="O19808"/>
      <c r="P19808"/>
      <c r="S19808"/>
    </row>
    <row r="19809" spans="1:20" x14ac:dyDescent="0.3">
      <c r="A19809" s="25"/>
      <c r="B19809"/>
      <c r="C19809"/>
      <c r="D19809"/>
      <c r="E19809"/>
      <c r="F19809"/>
      <c r="G19809"/>
      <c r="H19809" s="26"/>
      <c r="I19809" s="26"/>
      <c r="K19809"/>
      <c r="L19809"/>
      <c r="M19809"/>
      <c r="N19809"/>
      <c r="O19809"/>
      <c r="P19809"/>
      <c r="S19809"/>
    </row>
    <row r="19810" spans="1:20" x14ac:dyDescent="0.3">
      <c r="A19810" s="25"/>
      <c r="B19810"/>
      <c r="C19810"/>
      <c r="D19810"/>
      <c r="E19810"/>
      <c r="F19810"/>
      <c r="G19810"/>
      <c r="H19810" s="26"/>
      <c r="I19810" s="26"/>
      <c r="K19810"/>
      <c r="L19810"/>
      <c r="M19810"/>
      <c r="N19810"/>
      <c r="O19810"/>
      <c r="P19810"/>
      <c r="S19810"/>
    </row>
    <row r="19811" spans="1:20" x14ac:dyDescent="0.3">
      <c r="A19811" s="25"/>
      <c r="B19811"/>
      <c r="C19811"/>
      <c r="D19811"/>
      <c r="E19811"/>
      <c r="F19811"/>
      <c r="G19811"/>
      <c r="H19811" s="26"/>
      <c r="I19811" s="26"/>
      <c r="K19811"/>
      <c r="L19811"/>
      <c r="M19811"/>
      <c r="N19811"/>
      <c r="O19811"/>
      <c r="P19811"/>
      <c r="S19811"/>
    </row>
    <row r="19812" spans="1:20" x14ac:dyDescent="0.3">
      <c r="A19812" s="25"/>
      <c r="B19812"/>
      <c r="C19812"/>
      <c r="D19812"/>
      <c r="E19812"/>
      <c r="F19812"/>
      <c r="G19812"/>
      <c r="H19812" s="26"/>
      <c r="I19812" s="26"/>
      <c r="K19812"/>
      <c r="L19812"/>
      <c r="M19812"/>
      <c r="N19812"/>
      <c r="O19812"/>
      <c r="P19812"/>
      <c r="S19812"/>
    </row>
    <row r="19813" spans="1:20" x14ac:dyDescent="0.3">
      <c r="A19813" s="25"/>
      <c r="B19813"/>
      <c r="C19813"/>
      <c r="D19813"/>
      <c r="E19813"/>
      <c r="F19813"/>
      <c r="G19813"/>
      <c r="H19813" s="14"/>
      <c r="I19813" s="14"/>
      <c r="K19813"/>
      <c r="L19813"/>
      <c r="M19813"/>
      <c r="N19813"/>
      <c r="O19813"/>
      <c r="P19813"/>
      <c r="S19813"/>
    </row>
    <row r="19814" spans="1:20" x14ac:dyDescent="0.3">
      <c r="A19814" s="25"/>
      <c r="B19814"/>
      <c r="C19814"/>
      <c r="D19814"/>
      <c r="E19814"/>
      <c r="F19814"/>
      <c r="G19814"/>
      <c r="H19814" s="14"/>
      <c r="I19814" s="14"/>
      <c r="K19814"/>
      <c r="L19814"/>
      <c r="M19814"/>
      <c r="N19814"/>
      <c r="O19814"/>
      <c r="P19814"/>
      <c r="S19814"/>
      <c r="T19814" s="7"/>
    </row>
    <row r="19815" spans="1:20" x14ac:dyDescent="0.3">
      <c r="A19815" s="25"/>
      <c r="B19815"/>
      <c r="C19815"/>
      <c r="D19815"/>
      <c r="E19815"/>
      <c r="F19815"/>
      <c r="G19815"/>
      <c r="H19815" s="14"/>
      <c r="I19815" s="14"/>
      <c r="K19815"/>
      <c r="L19815"/>
      <c r="M19815"/>
      <c r="N19815"/>
      <c r="O19815"/>
      <c r="P19815"/>
      <c r="S19815"/>
      <c r="T19815" s="7"/>
    </row>
    <row r="19816" spans="1:20" x14ac:dyDescent="0.3">
      <c r="A19816" s="25"/>
      <c r="B19816"/>
      <c r="C19816"/>
      <c r="D19816"/>
      <c r="E19816"/>
      <c r="F19816"/>
      <c r="G19816"/>
      <c r="H19816" s="14"/>
      <c r="I19816" s="14"/>
      <c r="K19816"/>
      <c r="L19816"/>
      <c r="M19816"/>
      <c r="N19816"/>
      <c r="O19816"/>
      <c r="P19816"/>
      <c r="S19816"/>
    </row>
    <row r="19817" spans="1:20" x14ac:dyDescent="0.3">
      <c r="A19817" s="25"/>
      <c r="B19817"/>
      <c r="C19817"/>
      <c r="D19817"/>
      <c r="E19817"/>
      <c r="F19817"/>
      <c r="G19817"/>
      <c r="H19817" s="14"/>
      <c r="I19817" s="26"/>
      <c r="K19817"/>
      <c r="L19817"/>
      <c r="M19817"/>
      <c r="N19817"/>
      <c r="O19817"/>
      <c r="P19817"/>
      <c r="S19817"/>
      <c r="T19817" s="7"/>
    </row>
    <row r="19818" spans="1:20" x14ac:dyDescent="0.3">
      <c r="A19818" s="25"/>
      <c r="B19818"/>
      <c r="C19818"/>
      <c r="D19818"/>
      <c r="E19818"/>
      <c r="F19818"/>
      <c r="G19818"/>
      <c r="H19818" s="14"/>
      <c r="I19818" s="26"/>
      <c r="K19818"/>
      <c r="L19818"/>
      <c r="M19818"/>
      <c r="N19818"/>
      <c r="O19818"/>
      <c r="P19818"/>
      <c r="S19818"/>
    </row>
    <row r="19819" spans="1:20" x14ac:dyDescent="0.3">
      <c r="A19819" s="25"/>
      <c r="B19819"/>
      <c r="C19819"/>
      <c r="D19819"/>
      <c r="E19819"/>
      <c r="F19819"/>
      <c r="G19819"/>
      <c r="H19819" s="14"/>
      <c r="I19819" s="26"/>
      <c r="K19819"/>
      <c r="L19819"/>
      <c r="M19819"/>
      <c r="N19819"/>
      <c r="O19819"/>
      <c r="P19819"/>
      <c r="S19819"/>
    </row>
    <row r="19820" spans="1:20" x14ac:dyDescent="0.3">
      <c r="A19820" s="25"/>
      <c r="B19820"/>
      <c r="C19820"/>
      <c r="D19820"/>
      <c r="E19820"/>
      <c r="F19820"/>
      <c r="G19820"/>
      <c r="H19820" s="14"/>
      <c r="I19820" s="26"/>
      <c r="K19820"/>
      <c r="L19820"/>
      <c r="M19820"/>
      <c r="N19820"/>
      <c r="O19820"/>
      <c r="P19820"/>
      <c r="S19820"/>
    </row>
    <row r="19821" spans="1:20" x14ac:dyDescent="0.3">
      <c r="A19821" s="25"/>
      <c r="B19821"/>
      <c r="C19821"/>
      <c r="D19821"/>
      <c r="E19821"/>
      <c r="F19821"/>
      <c r="G19821"/>
      <c r="H19821" s="14"/>
      <c r="I19821" s="14"/>
      <c r="K19821"/>
      <c r="L19821"/>
      <c r="M19821"/>
      <c r="N19821"/>
      <c r="O19821"/>
      <c r="P19821"/>
      <c r="S19821"/>
    </row>
    <row r="19822" spans="1:20" x14ac:dyDescent="0.3">
      <c r="A19822" s="25"/>
      <c r="B19822"/>
      <c r="C19822"/>
      <c r="D19822"/>
      <c r="E19822"/>
      <c r="F19822"/>
      <c r="G19822"/>
      <c r="H19822" s="14"/>
      <c r="I19822" s="14"/>
      <c r="K19822"/>
      <c r="L19822"/>
      <c r="M19822"/>
      <c r="N19822"/>
      <c r="O19822"/>
      <c r="P19822"/>
      <c r="S19822"/>
      <c r="T19822" s="7"/>
    </row>
    <row r="19823" spans="1:20" x14ac:dyDescent="0.3">
      <c r="A19823" s="25"/>
      <c r="B19823"/>
      <c r="C19823"/>
      <c r="D19823"/>
      <c r="E19823"/>
      <c r="F19823"/>
      <c r="G19823"/>
      <c r="H19823" s="14"/>
      <c r="I19823" s="14"/>
      <c r="K19823"/>
      <c r="L19823"/>
      <c r="M19823"/>
      <c r="N19823"/>
      <c r="O19823"/>
      <c r="P19823"/>
      <c r="S19823"/>
    </row>
    <row r="19824" spans="1:20" x14ac:dyDescent="0.3">
      <c r="A19824" s="25"/>
      <c r="B19824"/>
      <c r="C19824"/>
      <c r="D19824"/>
      <c r="E19824"/>
      <c r="F19824"/>
      <c r="G19824"/>
      <c r="H19824" s="14"/>
      <c r="I19824" s="14"/>
      <c r="K19824"/>
      <c r="L19824"/>
      <c r="M19824"/>
      <c r="N19824"/>
      <c r="O19824"/>
      <c r="P19824"/>
      <c r="S19824"/>
      <c r="T19824" s="7"/>
    </row>
    <row r="19825" spans="1:20" x14ac:dyDescent="0.3">
      <c r="A19825" s="25"/>
      <c r="B19825"/>
      <c r="C19825"/>
      <c r="D19825"/>
      <c r="E19825"/>
      <c r="F19825"/>
      <c r="G19825"/>
      <c r="H19825"/>
      <c r="I19825" s="14"/>
      <c r="K19825"/>
      <c r="L19825"/>
      <c r="M19825"/>
      <c r="N19825"/>
      <c r="O19825"/>
      <c r="P19825"/>
      <c r="S19825"/>
    </row>
    <row r="19826" spans="1:20" x14ac:dyDescent="0.3">
      <c r="A19826" s="25"/>
      <c r="B19826"/>
      <c r="C19826"/>
      <c r="D19826"/>
      <c r="E19826"/>
      <c r="F19826"/>
      <c r="G19826"/>
      <c r="H19826"/>
      <c r="I19826" s="14"/>
      <c r="K19826"/>
      <c r="L19826"/>
      <c r="M19826"/>
      <c r="N19826"/>
      <c r="O19826"/>
      <c r="P19826"/>
      <c r="S19826"/>
    </row>
    <row r="19827" spans="1:20" x14ac:dyDescent="0.3">
      <c r="A19827" s="25"/>
      <c r="B19827"/>
      <c r="C19827"/>
      <c r="D19827"/>
      <c r="E19827"/>
      <c r="F19827"/>
      <c r="G19827"/>
      <c r="H19827" s="14"/>
      <c r="I19827" s="14"/>
      <c r="K19827"/>
      <c r="L19827"/>
      <c r="M19827"/>
      <c r="N19827"/>
      <c r="O19827"/>
      <c r="P19827"/>
      <c r="S19827"/>
      <c r="T19827" s="7"/>
    </row>
    <row r="19828" spans="1:20" x14ac:dyDescent="0.3">
      <c r="A19828" s="25"/>
      <c r="B19828"/>
      <c r="C19828"/>
      <c r="D19828"/>
      <c r="E19828"/>
      <c r="F19828"/>
      <c r="G19828"/>
      <c r="H19828"/>
      <c r="I19828" s="14"/>
      <c r="K19828"/>
      <c r="L19828"/>
      <c r="M19828"/>
      <c r="N19828"/>
      <c r="O19828"/>
      <c r="P19828"/>
      <c r="S19828"/>
    </row>
    <row r="19829" spans="1:20" x14ac:dyDescent="0.3">
      <c r="A19829" s="25"/>
      <c r="B19829"/>
      <c r="C19829"/>
      <c r="D19829"/>
      <c r="E19829"/>
      <c r="F19829"/>
      <c r="G19829"/>
      <c r="H19829"/>
      <c r="I19829" s="14"/>
      <c r="K19829"/>
      <c r="L19829"/>
      <c r="M19829"/>
      <c r="N19829"/>
      <c r="O19829"/>
      <c r="P19829"/>
      <c r="S19829"/>
    </row>
    <row r="19830" spans="1:20" x14ac:dyDescent="0.3">
      <c r="A19830" s="25"/>
      <c r="B19830"/>
      <c r="C19830"/>
      <c r="D19830"/>
      <c r="E19830"/>
      <c r="F19830"/>
      <c r="G19830"/>
      <c r="H19830"/>
      <c r="I19830"/>
      <c r="K19830"/>
      <c r="L19830"/>
      <c r="M19830"/>
      <c r="N19830"/>
      <c r="O19830"/>
      <c r="P19830"/>
      <c r="S19830"/>
    </row>
    <row r="19831" spans="1:20" x14ac:dyDescent="0.3">
      <c r="A19831" s="25"/>
      <c r="B19831"/>
      <c r="C19831"/>
      <c r="D19831"/>
      <c r="E19831"/>
      <c r="F19831"/>
      <c r="G19831"/>
      <c r="H19831"/>
      <c r="I19831"/>
      <c r="K19831"/>
      <c r="L19831"/>
      <c r="M19831"/>
      <c r="N19831"/>
      <c r="O19831"/>
      <c r="P19831"/>
      <c r="S19831"/>
    </row>
    <row r="19832" spans="1:20" x14ac:dyDescent="0.3">
      <c r="A19832" s="25"/>
      <c r="B19832"/>
      <c r="C19832"/>
      <c r="D19832"/>
      <c r="E19832"/>
      <c r="F19832"/>
      <c r="G19832"/>
      <c r="H19832"/>
      <c r="I19832"/>
      <c r="K19832"/>
      <c r="L19832"/>
      <c r="M19832"/>
      <c r="N19832"/>
      <c r="O19832"/>
      <c r="P19832"/>
      <c r="S19832"/>
    </row>
    <row r="19833" spans="1:20" x14ac:dyDescent="0.3">
      <c r="A19833" s="25"/>
      <c r="B19833"/>
      <c r="C19833"/>
      <c r="D19833"/>
      <c r="E19833"/>
      <c r="F19833"/>
      <c r="G19833"/>
      <c r="H19833"/>
      <c r="I19833"/>
      <c r="K19833"/>
      <c r="L19833"/>
      <c r="M19833"/>
      <c r="N19833"/>
      <c r="O19833"/>
      <c r="P19833"/>
      <c r="S19833"/>
    </row>
    <row r="19834" spans="1:20" x14ac:dyDescent="0.3">
      <c r="A19834" s="25"/>
      <c r="B19834"/>
      <c r="C19834"/>
      <c r="D19834"/>
      <c r="E19834"/>
      <c r="F19834"/>
      <c r="G19834"/>
      <c r="H19834" s="14"/>
      <c r="I19834" s="14"/>
      <c r="K19834"/>
      <c r="L19834"/>
      <c r="M19834"/>
      <c r="N19834"/>
      <c r="O19834"/>
      <c r="P19834"/>
      <c r="S19834"/>
    </row>
    <row r="19835" spans="1:20" x14ac:dyDescent="0.3">
      <c r="A19835" s="25"/>
      <c r="B19835"/>
      <c r="C19835"/>
      <c r="D19835"/>
      <c r="E19835"/>
      <c r="F19835"/>
      <c r="G19835"/>
      <c r="H19835" s="14"/>
      <c r="I19835" s="14"/>
      <c r="K19835"/>
      <c r="L19835"/>
      <c r="M19835"/>
      <c r="N19835"/>
      <c r="O19835"/>
      <c r="P19835"/>
      <c r="S19835"/>
    </row>
    <row r="19836" spans="1:20" x14ac:dyDescent="0.3">
      <c r="A19836" s="25"/>
      <c r="B19836"/>
      <c r="C19836"/>
      <c r="D19836"/>
      <c r="E19836"/>
      <c r="F19836"/>
      <c r="G19836"/>
      <c r="H19836" s="14"/>
      <c r="I19836" s="14"/>
      <c r="K19836"/>
      <c r="L19836"/>
      <c r="M19836"/>
      <c r="N19836"/>
      <c r="O19836"/>
      <c r="P19836"/>
      <c r="S19836"/>
    </row>
    <row r="19837" spans="1:20" x14ac:dyDescent="0.3">
      <c r="A19837" s="25"/>
      <c r="B19837"/>
      <c r="C19837"/>
      <c r="D19837"/>
      <c r="E19837"/>
      <c r="F19837"/>
      <c r="G19837"/>
      <c r="H19837" s="14"/>
      <c r="I19837" s="14"/>
      <c r="K19837"/>
      <c r="L19837"/>
      <c r="M19837"/>
      <c r="N19837"/>
      <c r="O19837"/>
      <c r="P19837"/>
      <c r="S19837"/>
      <c r="T19837" s="7"/>
    </row>
    <row r="19838" spans="1:20" x14ac:dyDescent="0.3">
      <c r="A19838" s="25"/>
      <c r="B19838"/>
      <c r="C19838"/>
      <c r="D19838"/>
      <c r="E19838"/>
      <c r="F19838"/>
      <c r="G19838"/>
      <c r="H19838"/>
      <c r="I19838" s="14"/>
      <c r="K19838"/>
      <c r="L19838"/>
      <c r="M19838"/>
      <c r="N19838"/>
      <c r="O19838"/>
      <c r="P19838"/>
      <c r="S19838"/>
    </row>
    <row r="19839" spans="1:20" x14ac:dyDescent="0.3">
      <c r="A19839" s="25"/>
      <c r="B19839"/>
      <c r="C19839"/>
      <c r="D19839"/>
      <c r="E19839"/>
      <c r="F19839"/>
      <c r="G19839"/>
      <c r="H19839"/>
      <c r="I19839"/>
      <c r="K19839"/>
      <c r="L19839"/>
      <c r="M19839"/>
      <c r="N19839"/>
      <c r="O19839"/>
      <c r="P19839"/>
      <c r="S19839"/>
    </row>
    <row r="19840" spans="1:20" x14ac:dyDescent="0.3">
      <c r="A19840" s="25"/>
      <c r="B19840"/>
      <c r="C19840"/>
      <c r="D19840"/>
      <c r="E19840"/>
      <c r="F19840"/>
      <c r="G19840"/>
      <c r="H19840"/>
      <c r="I19840"/>
      <c r="K19840"/>
      <c r="L19840"/>
      <c r="M19840"/>
      <c r="N19840"/>
      <c r="O19840"/>
      <c r="P19840"/>
      <c r="S19840"/>
    </row>
    <row r="19841" spans="1:20" x14ac:dyDescent="0.3">
      <c r="A19841" s="25"/>
      <c r="B19841"/>
      <c r="C19841"/>
      <c r="D19841"/>
      <c r="E19841"/>
      <c r="F19841"/>
      <c r="G19841"/>
      <c r="H19841" s="14"/>
      <c r="I19841" s="14"/>
      <c r="K19841"/>
      <c r="L19841"/>
      <c r="M19841"/>
      <c r="N19841"/>
      <c r="O19841"/>
      <c r="P19841"/>
      <c r="S19841"/>
    </row>
    <row r="19842" spans="1:20" x14ac:dyDescent="0.3">
      <c r="A19842" s="25"/>
      <c r="B19842"/>
      <c r="C19842"/>
      <c r="D19842"/>
      <c r="E19842"/>
      <c r="F19842"/>
      <c r="G19842"/>
      <c r="H19842" s="14"/>
      <c r="I19842" s="14"/>
      <c r="K19842"/>
      <c r="L19842"/>
      <c r="M19842"/>
      <c r="N19842"/>
      <c r="O19842"/>
      <c r="P19842"/>
      <c r="S19842"/>
    </row>
    <row r="19843" spans="1:20" x14ac:dyDescent="0.3">
      <c r="A19843" s="25"/>
      <c r="B19843"/>
      <c r="C19843"/>
      <c r="D19843"/>
      <c r="E19843"/>
      <c r="F19843"/>
      <c r="G19843"/>
      <c r="H19843" s="14"/>
      <c r="I19843" s="14"/>
      <c r="K19843"/>
      <c r="L19843"/>
      <c r="M19843"/>
      <c r="N19843"/>
      <c r="O19843"/>
      <c r="P19843"/>
      <c r="S19843"/>
    </row>
    <row r="19844" spans="1:20" x14ac:dyDescent="0.3">
      <c r="A19844" s="25"/>
      <c r="B19844"/>
      <c r="C19844"/>
      <c r="D19844"/>
      <c r="E19844"/>
      <c r="F19844"/>
      <c r="G19844"/>
      <c r="H19844" s="14"/>
      <c r="I19844" s="14"/>
      <c r="K19844"/>
      <c r="L19844"/>
      <c r="M19844"/>
      <c r="N19844"/>
      <c r="O19844"/>
      <c r="P19844"/>
      <c r="S19844"/>
    </row>
    <row r="19845" spans="1:20" x14ac:dyDescent="0.3">
      <c r="A19845" s="25"/>
      <c r="B19845"/>
      <c r="C19845"/>
      <c r="D19845"/>
      <c r="E19845"/>
      <c r="F19845"/>
      <c r="G19845"/>
      <c r="H19845"/>
      <c r="I19845" s="14"/>
      <c r="K19845"/>
      <c r="L19845"/>
      <c r="M19845"/>
      <c r="N19845"/>
      <c r="O19845"/>
      <c r="P19845"/>
      <c r="S19845"/>
    </row>
    <row r="19846" spans="1:20" x14ac:dyDescent="0.3">
      <c r="A19846" s="25"/>
      <c r="B19846"/>
      <c r="C19846"/>
      <c r="D19846"/>
      <c r="E19846"/>
      <c r="F19846"/>
      <c r="G19846"/>
      <c r="H19846" s="14"/>
      <c r="I19846" s="14"/>
      <c r="K19846"/>
      <c r="L19846"/>
      <c r="M19846"/>
      <c r="N19846"/>
      <c r="O19846"/>
      <c r="P19846"/>
      <c r="S19846"/>
    </row>
    <row r="19847" spans="1:20" x14ac:dyDescent="0.3">
      <c r="A19847" s="25"/>
      <c r="B19847"/>
      <c r="C19847"/>
      <c r="D19847"/>
      <c r="E19847"/>
      <c r="F19847"/>
      <c r="G19847"/>
      <c r="H19847"/>
      <c r="I19847" s="14"/>
      <c r="K19847"/>
      <c r="L19847"/>
      <c r="M19847"/>
      <c r="N19847"/>
      <c r="O19847"/>
      <c r="P19847"/>
      <c r="S19847"/>
    </row>
    <row r="19848" spans="1:20" x14ac:dyDescent="0.3">
      <c r="A19848" s="25"/>
      <c r="B19848"/>
      <c r="C19848"/>
      <c r="D19848"/>
      <c r="E19848"/>
      <c r="F19848"/>
      <c r="G19848"/>
      <c r="H19848" s="14"/>
      <c r="I19848" s="14"/>
      <c r="K19848"/>
      <c r="L19848"/>
      <c r="M19848"/>
      <c r="N19848"/>
      <c r="O19848"/>
      <c r="P19848"/>
      <c r="S19848"/>
    </row>
    <row r="19849" spans="1:20" x14ac:dyDescent="0.3">
      <c r="A19849" s="25"/>
      <c r="B19849"/>
      <c r="C19849"/>
      <c r="D19849"/>
      <c r="E19849"/>
      <c r="F19849"/>
      <c r="G19849"/>
      <c r="H19849" s="14"/>
      <c r="I19849" s="14"/>
      <c r="K19849"/>
      <c r="L19849"/>
      <c r="M19849"/>
      <c r="N19849"/>
      <c r="O19849"/>
      <c r="P19849"/>
      <c r="S19849"/>
    </row>
    <row r="19850" spans="1:20" x14ac:dyDescent="0.3">
      <c r="A19850" s="25"/>
      <c r="B19850"/>
      <c r="C19850"/>
      <c r="D19850"/>
      <c r="E19850"/>
      <c r="F19850"/>
      <c r="G19850"/>
      <c r="H19850" s="14"/>
      <c r="I19850" s="14"/>
      <c r="K19850"/>
      <c r="L19850"/>
      <c r="M19850"/>
      <c r="N19850"/>
      <c r="O19850"/>
      <c r="P19850"/>
      <c r="S19850"/>
    </row>
    <row r="19851" spans="1:20" x14ac:dyDescent="0.3">
      <c r="A19851" s="25"/>
      <c r="B19851"/>
      <c r="C19851"/>
      <c r="D19851"/>
      <c r="E19851"/>
      <c r="F19851"/>
      <c r="G19851"/>
      <c r="H19851"/>
      <c r="I19851"/>
      <c r="K19851"/>
      <c r="L19851"/>
      <c r="M19851"/>
      <c r="N19851"/>
      <c r="O19851"/>
      <c r="P19851"/>
      <c r="S19851"/>
    </row>
    <row r="19852" spans="1:20" x14ac:dyDescent="0.3">
      <c r="A19852" s="25"/>
      <c r="B19852"/>
      <c r="C19852"/>
      <c r="D19852"/>
      <c r="E19852"/>
      <c r="F19852"/>
      <c r="G19852"/>
      <c r="H19852" s="14"/>
      <c r="I19852" s="14"/>
      <c r="K19852"/>
      <c r="L19852"/>
      <c r="M19852"/>
      <c r="N19852"/>
      <c r="O19852"/>
      <c r="P19852"/>
      <c r="S19852"/>
      <c r="T19852" s="7"/>
    </row>
    <row r="19853" spans="1:20" x14ac:dyDescent="0.3">
      <c r="A19853" s="25"/>
      <c r="B19853"/>
      <c r="C19853"/>
      <c r="D19853"/>
      <c r="E19853"/>
      <c r="F19853"/>
      <c r="G19853"/>
      <c r="H19853" s="14"/>
      <c r="I19853" s="14"/>
      <c r="K19853"/>
      <c r="L19853"/>
      <c r="M19853"/>
      <c r="N19853"/>
      <c r="O19853"/>
      <c r="P19853"/>
      <c r="S19853"/>
      <c r="T19853" s="7"/>
    </row>
    <row r="19854" spans="1:20" x14ac:dyDescent="0.3">
      <c r="A19854" s="25"/>
      <c r="B19854"/>
      <c r="C19854"/>
      <c r="D19854"/>
      <c r="E19854"/>
      <c r="F19854"/>
      <c r="G19854"/>
      <c r="H19854"/>
      <c r="I19854" s="14"/>
      <c r="K19854"/>
      <c r="L19854"/>
      <c r="M19854"/>
      <c r="N19854"/>
      <c r="O19854"/>
      <c r="P19854"/>
      <c r="S19854"/>
    </row>
    <row r="19855" spans="1:20" x14ac:dyDescent="0.3">
      <c r="A19855" s="25"/>
      <c r="B19855"/>
      <c r="C19855"/>
      <c r="D19855"/>
      <c r="E19855"/>
      <c r="F19855"/>
      <c r="G19855"/>
      <c r="H19855"/>
      <c r="I19855" s="14"/>
      <c r="K19855"/>
      <c r="L19855"/>
      <c r="M19855"/>
      <c r="N19855"/>
      <c r="O19855"/>
      <c r="P19855"/>
      <c r="S19855"/>
    </row>
    <row r="19856" spans="1:20" x14ac:dyDescent="0.3">
      <c r="A19856" s="25"/>
      <c r="B19856"/>
      <c r="C19856"/>
      <c r="D19856"/>
      <c r="E19856"/>
      <c r="F19856"/>
      <c r="G19856"/>
      <c r="H19856"/>
      <c r="I19856" s="14"/>
      <c r="K19856"/>
      <c r="L19856"/>
      <c r="M19856"/>
      <c r="N19856"/>
      <c r="O19856"/>
      <c r="P19856"/>
      <c r="S19856"/>
    </row>
    <row r="19857" spans="1:20" x14ac:dyDescent="0.3">
      <c r="A19857" s="25"/>
      <c r="B19857"/>
      <c r="C19857"/>
      <c r="D19857"/>
      <c r="E19857"/>
      <c r="F19857"/>
      <c r="G19857"/>
      <c r="H19857" s="14"/>
      <c r="I19857" s="14"/>
      <c r="K19857"/>
      <c r="L19857"/>
      <c r="M19857"/>
      <c r="N19857"/>
      <c r="O19857"/>
      <c r="P19857"/>
      <c r="S19857"/>
    </row>
    <row r="19858" spans="1:20" x14ac:dyDescent="0.3">
      <c r="A19858" s="25"/>
      <c r="B19858"/>
      <c r="C19858"/>
      <c r="D19858"/>
      <c r="E19858"/>
      <c r="F19858"/>
      <c r="G19858"/>
      <c r="H19858" s="14"/>
      <c r="I19858" s="14"/>
      <c r="K19858"/>
      <c r="L19858"/>
      <c r="M19858"/>
      <c r="N19858"/>
      <c r="O19858"/>
      <c r="P19858"/>
      <c r="S19858"/>
    </row>
    <row r="19859" spans="1:20" x14ac:dyDescent="0.3">
      <c r="A19859" s="25"/>
      <c r="B19859"/>
      <c r="C19859"/>
      <c r="D19859"/>
      <c r="E19859"/>
      <c r="F19859"/>
      <c r="G19859"/>
      <c r="H19859" s="14"/>
      <c r="I19859" s="14"/>
      <c r="K19859"/>
      <c r="L19859"/>
      <c r="M19859"/>
      <c r="N19859"/>
      <c r="O19859"/>
      <c r="P19859"/>
      <c r="S19859"/>
    </row>
    <row r="19860" spans="1:20" x14ac:dyDescent="0.3">
      <c r="A19860" s="25"/>
      <c r="B19860"/>
      <c r="C19860"/>
      <c r="D19860"/>
      <c r="E19860"/>
      <c r="F19860"/>
      <c r="G19860"/>
      <c r="H19860" s="14"/>
      <c r="I19860" s="14"/>
      <c r="K19860"/>
      <c r="L19860"/>
      <c r="M19860"/>
      <c r="N19860"/>
      <c r="O19860"/>
      <c r="P19860"/>
      <c r="S19860"/>
      <c r="T19860" s="7"/>
    </row>
    <row r="19861" spans="1:20" x14ac:dyDescent="0.3">
      <c r="A19861" s="25"/>
      <c r="B19861"/>
      <c r="C19861"/>
      <c r="D19861"/>
      <c r="E19861"/>
      <c r="F19861"/>
      <c r="G19861"/>
      <c r="H19861" s="14"/>
      <c r="I19861" s="14"/>
      <c r="K19861"/>
      <c r="L19861"/>
      <c r="M19861"/>
      <c r="N19861"/>
      <c r="O19861"/>
      <c r="P19861"/>
      <c r="S19861"/>
    </row>
    <row r="19862" spans="1:20" x14ac:dyDescent="0.3">
      <c r="A19862" s="25"/>
      <c r="B19862"/>
      <c r="C19862"/>
      <c r="D19862"/>
      <c r="E19862"/>
      <c r="F19862"/>
      <c r="G19862"/>
      <c r="H19862" s="14"/>
      <c r="I19862" s="14"/>
      <c r="K19862"/>
      <c r="L19862"/>
      <c r="M19862"/>
      <c r="N19862"/>
      <c r="O19862"/>
      <c r="P19862"/>
      <c r="S19862"/>
    </row>
    <row r="19863" spans="1:20" x14ac:dyDescent="0.3">
      <c r="A19863" s="25"/>
      <c r="B19863"/>
      <c r="C19863"/>
      <c r="D19863"/>
      <c r="E19863"/>
      <c r="F19863"/>
      <c r="G19863"/>
      <c r="H19863" s="14"/>
      <c r="I19863" s="14"/>
      <c r="K19863"/>
      <c r="L19863"/>
      <c r="M19863"/>
      <c r="N19863"/>
      <c r="O19863"/>
      <c r="P19863"/>
      <c r="S19863"/>
    </row>
    <row r="19864" spans="1:20" x14ac:dyDescent="0.3">
      <c r="A19864" s="25"/>
      <c r="B19864"/>
      <c r="C19864"/>
      <c r="D19864"/>
      <c r="E19864"/>
      <c r="F19864"/>
      <c r="G19864"/>
      <c r="H19864" s="14"/>
      <c r="I19864" s="14"/>
      <c r="K19864"/>
      <c r="L19864"/>
      <c r="M19864"/>
      <c r="N19864"/>
      <c r="O19864"/>
      <c r="P19864"/>
      <c r="S19864"/>
    </row>
    <row r="19865" spans="1:20" x14ac:dyDescent="0.3">
      <c r="A19865" s="25"/>
      <c r="B19865"/>
      <c r="C19865"/>
      <c r="D19865"/>
      <c r="E19865"/>
      <c r="F19865"/>
      <c r="G19865"/>
      <c r="H19865"/>
      <c r="I19865"/>
      <c r="K19865"/>
      <c r="L19865"/>
      <c r="M19865"/>
      <c r="N19865"/>
      <c r="O19865"/>
      <c r="P19865"/>
      <c r="S19865"/>
    </row>
    <row r="19866" spans="1:20" x14ac:dyDescent="0.3">
      <c r="A19866" s="25"/>
      <c r="B19866"/>
      <c r="C19866"/>
      <c r="D19866"/>
      <c r="E19866"/>
      <c r="F19866"/>
      <c r="G19866"/>
      <c r="H19866"/>
      <c r="I19866" s="14"/>
      <c r="K19866"/>
      <c r="L19866"/>
      <c r="M19866"/>
      <c r="N19866"/>
      <c r="O19866"/>
      <c r="P19866"/>
      <c r="S19866"/>
    </row>
    <row r="19867" spans="1:20" x14ac:dyDescent="0.3">
      <c r="A19867" s="25"/>
      <c r="B19867"/>
      <c r="C19867"/>
      <c r="D19867"/>
      <c r="E19867"/>
      <c r="F19867"/>
      <c r="G19867"/>
      <c r="H19867"/>
      <c r="I19867"/>
      <c r="K19867"/>
      <c r="L19867"/>
      <c r="M19867"/>
      <c r="N19867"/>
      <c r="O19867"/>
      <c r="P19867"/>
      <c r="S19867"/>
    </row>
    <row r="19868" spans="1:20" x14ac:dyDescent="0.3">
      <c r="A19868" s="25"/>
      <c r="B19868"/>
      <c r="C19868"/>
      <c r="D19868"/>
      <c r="E19868"/>
      <c r="F19868"/>
      <c r="G19868"/>
      <c r="H19868" s="14"/>
      <c r="I19868" s="14"/>
      <c r="K19868"/>
      <c r="L19868"/>
      <c r="M19868"/>
      <c r="N19868"/>
      <c r="O19868"/>
      <c r="P19868"/>
      <c r="S19868"/>
      <c r="T19868" s="7"/>
    </row>
    <row r="19869" spans="1:20" x14ac:dyDescent="0.3">
      <c r="A19869" s="25"/>
      <c r="B19869"/>
      <c r="C19869"/>
      <c r="D19869"/>
      <c r="E19869"/>
      <c r="F19869"/>
      <c r="G19869"/>
      <c r="H19869" s="14"/>
      <c r="I19869" s="14"/>
      <c r="K19869"/>
      <c r="L19869"/>
      <c r="M19869"/>
      <c r="N19869"/>
      <c r="O19869"/>
      <c r="P19869"/>
      <c r="S19869"/>
    </row>
    <row r="19870" spans="1:20" x14ac:dyDescent="0.3">
      <c r="A19870" s="25"/>
      <c r="B19870"/>
      <c r="C19870"/>
      <c r="D19870"/>
      <c r="E19870"/>
      <c r="F19870"/>
      <c r="G19870"/>
      <c r="H19870"/>
      <c r="I19870" s="14"/>
      <c r="K19870"/>
      <c r="L19870"/>
      <c r="M19870"/>
      <c r="N19870"/>
      <c r="O19870"/>
      <c r="P19870"/>
      <c r="S19870"/>
    </row>
    <row r="19871" spans="1:20" x14ac:dyDescent="0.3">
      <c r="A19871" s="25"/>
      <c r="B19871"/>
      <c r="C19871"/>
      <c r="D19871"/>
      <c r="E19871"/>
      <c r="F19871"/>
      <c r="G19871"/>
      <c r="H19871" s="14"/>
      <c r="I19871" s="14"/>
      <c r="K19871"/>
      <c r="L19871"/>
      <c r="M19871"/>
      <c r="N19871"/>
      <c r="O19871"/>
      <c r="P19871"/>
      <c r="S19871"/>
      <c r="T19871" s="7"/>
    </row>
    <row r="19872" spans="1:20" x14ac:dyDescent="0.3">
      <c r="A19872" s="25"/>
      <c r="B19872"/>
      <c r="C19872"/>
      <c r="D19872"/>
      <c r="E19872"/>
      <c r="F19872"/>
      <c r="G19872"/>
      <c r="H19872"/>
      <c r="I19872"/>
      <c r="K19872"/>
      <c r="L19872"/>
      <c r="M19872"/>
      <c r="N19872"/>
      <c r="O19872"/>
      <c r="P19872"/>
      <c r="S19872"/>
    </row>
    <row r="19873" spans="1:20" x14ac:dyDescent="0.3">
      <c r="A19873" s="25"/>
      <c r="B19873"/>
      <c r="C19873"/>
      <c r="D19873"/>
      <c r="E19873"/>
      <c r="F19873"/>
      <c r="G19873"/>
      <c r="H19873" s="14"/>
      <c r="I19873" s="14"/>
      <c r="K19873"/>
      <c r="L19873"/>
      <c r="M19873"/>
      <c r="N19873"/>
      <c r="O19873"/>
      <c r="P19873"/>
      <c r="S19873"/>
    </row>
    <row r="19874" spans="1:20" x14ac:dyDescent="0.3">
      <c r="A19874" s="25"/>
      <c r="B19874"/>
      <c r="C19874"/>
      <c r="D19874"/>
      <c r="E19874"/>
      <c r="F19874"/>
      <c r="G19874"/>
      <c r="H19874" s="14"/>
      <c r="I19874" s="14"/>
      <c r="K19874"/>
      <c r="L19874"/>
      <c r="M19874"/>
      <c r="N19874"/>
      <c r="O19874"/>
      <c r="P19874"/>
      <c r="S19874"/>
    </row>
    <row r="19875" spans="1:20" x14ac:dyDescent="0.3">
      <c r="A19875" s="25"/>
      <c r="B19875"/>
      <c r="C19875"/>
      <c r="D19875"/>
      <c r="E19875"/>
      <c r="F19875"/>
      <c r="G19875"/>
      <c r="H19875" s="14"/>
      <c r="I19875" s="14"/>
      <c r="K19875"/>
      <c r="L19875"/>
      <c r="M19875"/>
      <c r="N19875"/>
      <c r="O19875"/>
      <c r="P19875"/>
      <c r="S19875"/>
      <c r="T19875" s="7"/>
    </row>
    <row r="19876" spans="1:20" x14ac:dyDescent="0.3">
      <c r="A19876" s="25"/>
      <c r="B19876"/>
      <c r="C19876"/>
      <c r="D19876"/>
      <c r="E19876"/>
      <c r="F19876"/>
      <c r="G19876"/>
      <c r="H19876" s="14"/>
      <c r="I19876" s="14"/>
      <c r="K19876"/>
      <c r="L19876"/>
      <c r="M19876"/>
      <c r="N19876"/>
      <c r="O19876"/>
      <c r="P19876"/>
      <c r="S19876"/>
      <c r="T19876" s="7"/>
    </row>
    <row r="19877" spans="1:20" x14ac:dyDescent="0.3">
      <c r="A19877" s="25"/>
      <c r="B19877"/>
      <c r="C19877"/>
      <c r="D19877"/>
      <c r="E19877"/>
      <c r="F19877"/>
      <c r="G19877"/>
      <c r="H19877" s="14"/>
      <c r="I19877" s="14"/>
      <c r="K19877"/>
      <c r="L19877"/>
      <c r="M19877"/>
      <c r="N19877"/>
      <c r="O19877"/>
      <c r="P19877"/>
      <c r="S19877"/>
      <c r="T19877" s="7"/>
    </row>
    <row r="19878" spans="1:20" x14ac:dyDescent="0.3">
      <c r="A19878" s="25"/>
      <c r="B19878"/>
      <c r="C19878"/>
      <c r="D19878"/>
      <c r="E19878"/>
      <c r="F19878"/>
      <c r="G19878"/>
      <c r="H19878" s="14"/>
      <c r="I19878" s="14"/>
      <c r="K19878"/>
      <c r="L19878"/>
      <c r="M19878"/>
      <c r="N19878"/>
      <c r="O19878"/>
      <c r="P19878"/>
      <c r="S19878"/>
    </row>
    <row r="19879" spans="1:20" x14ac:dyDescent="0.3">
      <c r="A19879" s="25"/>
      <c r="B19879"/>
      <c r="C19879"/>
      <c r="D19879"/>
      <c r="E19879"/>
      <c r="F19879"/>
      <c r="G19879"/>
      <c r="H19879" s="14"/>
      <c r="I19879" s="14"/>
      <c r="K19879"/>
      <c r="L19879"/>
      <c r="M19879"/>
      <c r="N19879"/>
      <c r="O19879"/>
      <c r="P19879"/>
      <c r="S19879"/>
    </row>
    <row r="19880" spans="1:20" x14ac:dyDescent="0.3">
      <c r="A19880" s="25"/>
      <c r="B19880"/>
      <c r="C19880"/>
      <c r="D19880"/>
      <c r="E19880"/>
      <c r="F19880"/>
      <c r="G19880"/>
      <c r="H19880" s="14"/>
      <c r="I19880" s="14"/>
      <c r="K19880"/>
      <c r="L19880"/>
      <c r="M19880"/>
      <c r="N19880"/>
      <c r="O19880"/>
      <c r="P19880"/>
      <c r="S19880"/>
    </row>
    <row r="19881" spans="1:20" x14ac:dyDescent="0.3">
      <c r="A19881" s="25"/>
      <c r="B19881"/>
      <c r="C19881"/>
      <c r="D19881"/>
      <c r="E19881"/>
      <c r="F19881"/>
      <c r="G19881"/>
      <c r="H19881" s="14"/>
      <c r="I19881" s="14"/>
      <c r="K19881"/>
      <c r="L19881"/>
      <c r="M19881"/>
      <c r="N19881"/>
      <c r="O19881"/>
      <c r="P19881"/>
      <c r="S19881"/>
    </row>
    <row r="19882" spans="1:20" x14ac:dyDescent="0.3">
      <c r="A19882" s="25"/>
      <c r="B19882"/>
      <c r="C19882"/>
      <c r="D19882"/>
      <c r="E19882"/>
      <c r="F19882"/>
      <c r="G19882"/>
      <c r="H19882" s="14"/>
      <c r="I19882" s="14"/>
      <c r="K19882"/>
      <c r="L19882"/>
      <c r="M19882"/>
      <c r="N19882"/>
      <c r="O19882"/>
      <c r="P19882"/>
      <c r="S19882"/>
      <c r="T19882" s="7"/>
    </row>
    <row r="19883" spans="1:20" x14ac:dyDescent="0.3">
      <c r="A19883" s="25"/>
      <c r="B19883"/>
      <c r="C19883"/>
      <c r="D19883"/>
      <c r="E19883"/>
      <c r="F19883"/>
      <c r="G19883"/>
      <c r="H19883" s="14"/>
      <c r="I19883" s="14"/>
      <c r="K19883"/>
      <c r="L19883"/>
      <c r="M19883"/>
      <c r="N19883"/>
      <c r="O19883"/>
      <c r="P19883"/>
      <c r="S19883"/>
      <c r="T19883" s="7"/>
    </row>
    <row r="19884" spans="1:20" x14ac:dyDescent="0.3">
      <c r="A19884" s="25"/>
      <c r="B19884"/>
      <c r="C19884"/>
      <c r="D19884"/>
      <c r="E19884"/>
      <c r="F19884"/>
      <c r="G19884"/>
      <c r="H19884" s="14"/>
      <c r="I19884" s="14"/>
      <c r="K19884"/>
      <c r="L19884"/>
      <c r="M19884"/>
      <c r="N19884"/>
      <c r="O19884"/>
      <c r="P19884"/>
      <c r="S19884"/>
    </row>
    <row r="19885" spans="1:20" x14ac:dyDescent="0.3">
      <c r="A19885" s="25"/>
      <c r="B19885"/>
      <c r="C19885"/>
      <c r="D19885"/>
      <c r="E19885"/>
      <c r="F19885"/>
      <c r="G19885"/>
      <c r="H19885" s="14"/>
      <c r="I19885" s="26"/>
      <c r="K19885"/>
      <c r="L19885"/>
      <c r="M19885"/>
      <c r="N19885"/>
      <c r="O19885"/>
      <c r="P19885"/>
      <c r="S19885"/>
    </row>
    <row r="19886" spans="1:20" x14ac:dyDescent="0.3">
      <c r="A19886" s="25"/>
      <c r="B19886"/>
      <c r="C19886"/>
      <c r="D19886"/>
      <c r="E19886"/>
      <c r="F19886"/>
      <c r="G19886"/>
      <c r="H19886" s="14"/>
      <c r="I19886" s="26"/>
      <c r="K19886"/>
      <c r="L19886"/>
      <c r="M19886"/>
      <c r="N19886"/>
      <c r="O19886"/>
      <c r="P19886"/>
      <c r="S19886"/>
    </row>
    <row r="19887" spans="1:20" x14ac:dyDescent="0.3">
      <c r="A19887" s="25"/>
      <c r="B19887"/>
      <c r="C19887"/>
      <c r="D19887"/>
      <c r="E19887"/>
      <c r="F19887"/>
      <c r="G19887"/>
      <c r="H19887" s="14"/>
      <c r="I19887" s="26"/>
      <c r="K19887"/>
      <c r="L19887"/>
      <c r="M19887"/>
      <c r="N19887"/>
      <c r="O19887"/>
      <c r="P19887"/>
      <c r="S19887"/>
    </row>
    <row r="19888" spans="1:20" x14ac:dyDescent="0.3">
      <c r="A19888" s="25"/>
      <c r="B19888"/>
      <c r="C19888"/>
      <c r="D19888"/>
      <c r="E19888"/>
      <c r="F19888"/>
      <c r="G19888"/>
      <c r="H19888" s="14"/>
      <c r="I19888" s="14"/>
      <c r="K19888"/>
      <c r="L19888"/>
      <c r="M19888"/>
      <c r="N19888"/>
      <c r="O19888"/>
      <c r="P19888"/>
      <c r="S19888"/>
      <c r="T19888" s="7"/>
    </row>
    <row r="19889" spans="1:20" x14ac:dyDescent="0.3">
      <c r="A19889" s="25"/>
      <c r="B19889"/>
      <c r="C19889"/>
      <c r="D19889"/>
      <c r="E19889"/>
      <c r="F19889"/>
      <c r="G19889"/>
      <c r="H19889" s="14"/>
      <c r="I19889" s="14"/>
      <c r="K19889"/>
      <c r="L19889"/>
      <c r="M19889"/>
      <c r="N19889"/>
      <c r="O19889"/>
      <c r="P19889"/>
      <c r="S19889"/>
      <c r="T19889" s="7"/>
    </row>
    <row r="19890" spans="1:20" x14ac:dyDescent="0.3">
      <c r="A19890" s="25"/>
      <c r="B19890"/>
      <c r="C19890"/>
      <c r="D19890"/>
      <c r="E19890"/>
      <c r="F19890"/>
      <c r="G19890"/>
      <c r="H19890" s="14"/>
      <c r="I19890" s="14"/>
      <c r="K19890"/>
      <c r="L19890"/>
      <c r="M19890"/>
      <c r="N19890"/>
      <c r="O19890"/>
      <c r="P19890"/>
      <c r="S19890"/>
      <c r="T19890" s="7"/>
    </row>
    <row r="19891" spans="1:20" x14ac:dyDescent="0.3">
      <c r="A19891" s="25"/>
      <c r="B19891"/>
      <c r="C19891"/>
      <c r="D19891"/>
      <c r="E19891"/>
      <c r="F19891"/>
      <c r="G19891"/>
      <c r="H19891"/>
      <c r="I19891"/>
      <c r="K19891"/>
      <c r="L19891"/>
      <c r="M19891"/>
      <c r="N19891"/>
      <c r="O19891"/>
      <c r="P19891"/>
      <c r="S19891"/>
    </row>
    <row r="19892" spans="1:20" x14ac:dyDescent="0.3">
      <c r="A19892" s="25"/>
      <c r="B19892"/>
      <c r="C19892"/>
      <c r="D19892"/>
      <c r="E19892"/>
      <c r="F19892"/>
      <c r="G19892"/>
      <c r="H19892"/>
      <c r="I19892" s="14"/>
      <c r="K19892"/>
      <c r="L19892"/>
      <c r="M19892"/>
      <c r="N19892"/>
      <c r="O19892"/>
      <c r="P19892"/>
      <c r="S19892"/>
    </row>
    <row r="19893" spans="1:20" x14ac:dyDescent="0.3">
      <c r="A19893" s="25"/>
      <c r="B19893"/>
      <c r="C19893"/>
      <c r="D19893"/>
      <c r="E19893"/>
      <c r="F19893"/>
      <c r="G19893"/>
      <c r="H19893"/>
      <c r="I19893"/>
      <c r="K19893"/>
      <c r="L19893"/>
      <c r="M19893"/>
      <c r="N19893"/>
      <c r="O19893"/>
      <c r="P19893"/>
      <c r="S19893"/>
    </row>
    <row r="19894" spans="1:20" x14ac:dyDescent="0.3">
      <c r="A19894" s="25"/>
      <c r="B19894"/>
      <c r="C19894"/>
      <c r="D19894"/>
      <c r="E19894"/>
      <c r="F19894"/>
      <c r="G19894"/>
      <c r="H19894" s="14"/>
      <c r="I19894" s="14"/>
      <c r="K19894"/>
      <c r="L19894"/>
      <c r="M19894"/>
      <c r="N19894"/>
      <c r="O19894"/>
      <c r="P19894"/>
      <c r="S19894"/>
      <c r="T19894" s="7"/>
    </row>
    <row r="19895" spans="1:20" x14ac:dyDescent="0.3">
      <c r="A19895" s="25"/>
      <c r="B19895"/>
      <c r="C19895"/>
      <c r="D19895"/>
      <c r="E19895"/>
      <c r="F19895"/>
      <c r="G19895"/>
      <c r="H19895" s="14"/>
      <c r="I19895" s="14"/>
      <c r="K19895"/>
      <c r="L19895"/>
      <c r="M19895"/>
      <c r="N19895"/>
      <c r="O19895"/>
      <c r="P19895"/>
      <c r="S19895"/>
      <c r="T19895" s="7"/>
    </row>
    <row r="19896" spans="1:20" x14ac:dyDescent="0.3">
      <c r="A19896" s="25"/>
      <c r="B19896"/>
      <c r="C19896"/>
      <c r="D19896"/>
      <c r="E19896"/>
      <c r="F19896"/>
      <c r="G19896"/>
      <c r="H19896"/>
      <c r="I19896"/>
      <c r="K19896"/>
      <c r="L19896"/>
      <c r="M19896"/>
      <c r="N19896"/>
      <c r="O19896"/>
      <c r="P19896"/>
      <c r="S19896"/>
    </row>
    <row r="19897" spans="1:20" x14ac:dyDescent="0.3">
      <c r="A19897" s="25"/>
      <c r="B19897"/>
      <c r="C19897"/>
      <c r="D19897"/>
      <c r="E19897"/>
      <c r="F19897"/>
      <c r="G19897"/>
      <c r="H19897" s="14"/>
      <c r="I19897" s="14"/>
      <c r="K19897"/>
      <c r="L19897"/>
      <c r="M19897"/>
      <c r="N19897"/>
      <c r="O19897"/>
      <c r="P19897"/>
      <c r="S19897"/>
    </row>
    <row r="19898" spans="1:20" x14ac:dyDescent="0.3">
      <c r="A19898" s="25"/>
      <c r="B19898"/>
      <c r="C19898"/>
      <c r="D19898"/>
      <c r="E19898"/>
      <c r="F19898"/>
      <c r="G19898"/>
      <c r="H19898" s="14"/>
      <c r="I19898" s="14"/>
      <c r="K19898"/>
      <c r="L19898"/>
      <c r="M19898"/>
      <c r="N19898"/>
      <c r="O19898"/>
      <c r="P19898"/>
      <c r="S19898"/>
    </row>
    <row r="19899" spans="1:20" x14ac:dyDescent="0.3">
      <c r="A19899" s="25"/>
      <c r="B19899"/>
      <c r="C19899"/>
      <c r="D19899"/>
      <c r="E19899"/>
      <c r="F19899"/>
      <c r="G19899"/>
      <c r="H19899" s="14"/>
      <c r="I19899" s="14"/>
      <c r="K19899"/>
      <c r="L19899"/>
      <c r="M19899"/>
      <c r="N19899"/>
      <c r="O19899"/>
      <c r="P19899"/>
      <c r="S19899"/>
    </row>
    <row r="19900" spans="1:20" x14ac:dyDescent="0.3">
      <c r="A19900" s="25"/>
      <c r="B19900"/>
      <c r="C19900"/>
      <c r="D19900"/>
      <c r="E19900"/>
      <c r="F19900"/>
      <c r="G19900"/>
      <c r="H19900" s="14"/>
      <c r="I19900" s="14"/>
      <c r="K19900"/>
      <c r="L19900"/>
      <c r="M19900"/>
      <c r="N19900"/>
      <c r="O19900"/>
      <c r="P19900"/>
      <c r="S19900"/>
    </row>
    <row r="19901" spans="1:20" x14ac:dyDescent="0.3">
      <c r="A19901" s="25"/>
      <c r="B19901"/>
      <c r="C19901"/>
      <c r="D19901"/>
      <c r="E19901"/>
      <c r="F19901"/>
      <c r="G19901"/>
      <c r="H19901" s="14"/>
      <c r="I19901" s="14"/>
      <c r="K19901"/>
      <c r="L19901"/>
      <c r="M19901"/>
      <c r="N19901"/>
      <c r="O19901"/>
      <c r="P19901"/>
      <c r="S19901"/>
    </row>
    <row r="19902" spans="1:20" x14ac:dyDescent="0.3">
      <c r="A19902" s="25"/>
      <c r="B19902"/>
      <c r="C19902"/>
      <c r="D19902"/>
      <c r="E19902"/>
      <c r="F19902"/>
      <c r="G19902"/>
      <c r="H19902" s="14"/>
      <c r="I19902" s="14"/>
      <c r="K19902"/>
      <c r="L19902"/>
      <c r="M19902"/>
      <c r="N19902"/>
      <c r="O19902"/>
      <c r="P19902"/>
      <c r="S19902"/>
    </row>
    <row r="19903" spans="1:20" x14ac:dyDescent="0.3">
      <c r="A19903" s="25"/>
      <c r="B19903"/>
      <c r="C19903"/>
      <c r="D19903"/>
      <c r="E19903"/>
      <c r="F19903"/>
      <c r="G19903"/>
      <c r="H19903" s="14"/>
      <c r="I19903" s="14"/>
      <c r="K19903"/>
      <c r="L19903"/>
      <c r="M19903"/>
      <c r="N19903"/>
      <c r="O19903"/>
      <c r="P19903"/>
      <c r="S19903"/>
    </row>
    <row r="19904" spans="1:20" x14ac:dyDescent="0.3">
      <c r="A19904" s="25"/>
      <c r="B19904"/>
      <c r="C19904"/>
      <c r="D19904"/>
      <c r="E19904"/>
      <c r="F19904"/>
      <c r="G19904"/>
      <c r="H19904" s="14"/>
      <c r="I19904" s="14"/>
      <c r="K19904"/>
      <c r="L19904"/>
      <c r="M19904"/>
      <c r="N19904"/>
      <c r="O19904"/>
      <c r="P19904"/>
      <c r="S19904"/>
    </row>
    <row r="19905" spans="1:20" x14ac:dyDescent="0.3">
      <c r="A19905" s="25"/>
      <c r="B19905"/>
      <c r="C19905"/>
      <c r="D19905"/>
      <c r="E19905"/>
      <c r="F19905"/>
      <c r="G19905"/>
      <c r="H19905" s="14"/>
      <c r="I19905" s="14"/>
      <c r="K19905"/>
      <c r="L19905"/>
      <c r="M19905"/>
      <c r="N19905"/>
      <c r="O19905"/>
      <c r="P19905"/>
      <c r="S19905"/>
    </row>
    <row r="19906" spans="1:20" x14ac:dyDescent="0.3">
      <c r="A19906" s="25"/>
      <c r="B19906"/>
      <c r="C19906"/>
      <c r="D19906"/>
      <c r="E19906"/>
      <c r="F19906"/>
      <c r="G19906"/>
      <c r="H19906" s="14"/>
      <c r="I19906" s="14"/>
      <c r="K19906"/>
      <c r="L19906"/>
      <c r="M19906"/>
      <c r="N19906"/>
      <c r="O19906"/>
      <c r="P19906"/>
      <c r="S19906"/>
      <c r="T19906" s="7"/>
    </row>
    <row r="19907" spans="1:20" x14ac:dyDescent="0.3">
      <c r="A19907" s="25"/>
      <c r="B19907"/>
      <c r="C19907"/>
      <c r="D19907"/>
      <c r="E19907"/>
      <c r="F19907"/>
      <c r="G19907"/>
      <c r="H19907" s="14"/>
      <c r="I19907" s="14"/>
      <c r="K19907"/>
      <c r="L19907"/>
      <c r="M19907"/>
      <c r="N19907"/>
      <c r="O19907"/>
      <c r="P19907"/>
      <c r="S19907"/>
    </row>
    <row r="19908" spans="1:20" x14ac:dyDescent="0.3">
      <c r="A19908" s="25"/>
      <c r="B19908"/>
      <c r="C19908"/>
      <c r="D19908"/>
      <c r="E19908"/>
      <c r="F19908"/>
      <c r="G19908"/>
      <c r="H19908" s="14"/>
      <c r="I19908" s="14"/>
      <c r="K19908"/>
      <c r="L19908"/>
      <c r="M19908"/>
      <c r="N19908"/>
      <c r="O19908"/>
      <c r="P19908"/>
      <c r="S19908"/>
    </row>
    <row r="19909" spans="1:20" x14ac:dyDescent="0.3">
      <c r="A19909" s="25"/>
      <c r="B19909"/>
      <c r="C19909"/>
      <c r="D19909"/>
      <c r="E19909"/>
      <c r="F19909"/>
      <c r="G19909"/>
      <c r="H19909" s="14"/>
      <c r="I19909" s="14"/>
      <c r="K19909"/>
      <c r="L19909"/>
      <c r="M19909"/>
      <c r="N19909"/>
      <c r="O19909"/>
      <c r="P19909"/>
      <c r="S19909"/>
    </row>
    <row r="19910" spans="1:20" x14ac:dyDescent="0.3">
      <c r="A19910" s="25"/>
      <c r="B19910"/>
      <c r="C19910"/>
      <c r="D19910"/>
      <c r="E19910"/>
      <c r="F19910"/>
      <c r="G19910"/>
      <c r="H19910" s="14"/>
      <c r="I19910" s="14"/>
      <c r="K19910"/>
      <c r="L19910"/>
      <c r="M19910"/>
      <c r="N19910"/>
      <c r="O19910"/>
      <c r="P19910"/>
      <c r="S19910"/>
      <c r="T19910" s="7"/>
    </row>
    <row r="19911" spans="1:20" x14ac:dyDescent="0.3">
      <c r="A19911" s="25"/>
      <c r="B19911"/>
      <c r="C19911"/>
      <c r="D19911"/>
      <c r="E19911"/>
      <c r="F19911"/>
      <c r="G19911"/>
      <c r="H19911" s="14"/>
      <c r="I19911" s="14"/>
      <c r="K19911"/>
      <c r="L19911"/>
      <c r="M19911"/>
      <c r="N19911"/>
      <c r="O19911"/>
      <c r="P19911"/>
      <c r="S19911"/>
    </row>
    <row r="19912" spans="1:20" x14ac:dyDescent="0.3">
      <c r="A19912" s="25"/>
      <c r="B19912"/>
      <c r="C19912"/>
      <c r="D19912"/>
      <c r="E19912"/>
      <c r="F19912"/>
      <c r="G19912"/>
      <c r="H19912" s="14"/>
      <c r="I19912" s="14"/>
      <c r="K19912"/>
      <c r="L19912"/>
      <c r="M19912"/>
      <c r="N19912"/>
      <c r="O19912"/>
      <c r="P19912"/>
      <c r="S19912"/>
    </row>
    <row r="19913" spans="1:20" x14ac:dyDescent="0.3">
      <c r="A19913" s="25"/>
      <c r="B19913"/>
      <c r="C19913"/>
      <c r="D19913"/>
      <c r="E19913"/>
      <c r="F19913"/>
      <c r="G19913"/>
      <c r="H19913"/>
      <c r="I19913"/>
      <c r="K19913"/>
      <c r="L19913"/>
      <c r="M19913"/>
      <c r="N19913"/>
      <c r="O19913"/>
      <c r="P19913"/>
      <c r="S19913"/>
    </row>
    <row r="19914" spans="1:20" x14ac:dyDescent="0.3">
      <c r="A19914" s="25"/>
      <c r="B19914"/>
      <c r="C19914"/>
      <c r="D19914"/>
      <c r="E19914"/>
      <c r="F19914"/>
      <c r="G19914"/>
      <c r="H19914"/>
      <c r="I19914"/>
      <c r="K19914"/>
      <c r="L19914"/>
      <c r="M19914"/>
      <c r="N19914"/>
      <c r="O19914"/>
      <c r="P19914"/>
      <c r="S19914"/>
    </row>
    <row r="19915" spans="1:20" x14ac:dyDescent="0.3">
      <c r="A19915" s="25"/>
      <c r="B19915"/>
      <c r="C19915"/>
      <c r="D19915"/>
      <c r="E19915"/>
      <c r="F19915"/>
      <c r="G19915"/>
      <c r="H19915"/>
      <c r="I19915"/>
      <c r="K19915"/>
      <c r="L19915"/>
      <c r="M19915"/>
      <c r="N19915"/>
      <c r="O19915"/>
      <c r="P19915"/>
      <c r="S19915"/>
    </row>
    <row r="19916" spans="1:20" x14ac:dyDescent="0.3">
      <c r="A19916" s="25"/>
      <c r="B19916"/>
      <c r="C19916"/>
      <c r="D19916"/>
      <c r="E19916"/>
      <c r="F19916"/>
      <c r="G19916"/>
      <c r="H19916" s="14"/>
      <c r="I19916" s="14"/>
      <c r="K19916"/>
      <c r="L19916"/>
      <c r="M19916"/>
      <c r="N19916"/>
      <c r="O19916"/>
      <c r="P19916"/>
      <c r="S19916"/>
      <c r="T19916" s="7"/>
    </row>
    <row r="19917" spans="1:20" x14ac:dyDescent="0.3">
      <c r="A19917" s="25"/>
      <c r="B19917"/>
      <c r="C19917"/>
      <c r="D19917"/>
      <c r="E19917"/>
      <c r="F19917"/>
      <c r="G19917"/>
      <c r="H19917" s="14"/>
      <c r="I19917" s="14"/>
      <c r="K19917"/>
      <c r="L19917"/>
      <c r="M19917"/>
      <c r="N19917"/>
      <c r="O19917"/>
      <c r="P19917"/>
      <c r="S19917"/>
    </row>
    <row r="19918" spans="1:20" x14ac:dyDescent="0.3">
      <c r="A19918" s="25"/>
      <c r="B19918"/>
      <c r="C19918"/>
      <c r="D19918"/>
      <c r="E19918"/>
      <c r="F19918"/>
      <c r="G19918"/>
      <c r="H19918" s="14"/>
      <c r="I19918" s="14"/>
      <c r="K19918"/>
      <c r="L19918"/>
      <c r="M19918"/>
      <c r="N19918"/>
      <c r="O19918"/>
      <c r="P19918"/>
      <c r="S19918"/>
    </row>
    <row r="19919" spans="1:20" x14ac:dyDescent="0.3">
      <c r="A19919" s="25"/>
      <c r="B19919"/>
      <c r="C19919"/>
      <c r="D19919"/>
      <c r="E19919"/>
      <c r="F19919"/>
      <c r="G19919"/>
      <c r="H19919" s="14"/>
      <c r="I19919" s="14"/>
      <c r="K19919"/>
      <c r="L19919"/>
      <c r="M19919"/>
      <c r="N19919"/>
      <c r="O19919"/>
      <c r="P19919"/>
      <c r="S19919"/>
    </row>
    <row r="19920" spans="1:20" x14ac:dyDescent="0.3">
      <c r="A19920" s="25"/>
      <c r="B19920"/>
      <c r="C19920"/>
      <c r="D19920"/>
      <c r="E19920"/>
      <c r="F19920"/>
      <c r="G19920"/>
      <c r="H19920" s="14"/>
      <c r="I19920" s="14"/>
      <c r="K19920"/>
      <c r="L19920"/>
      <c r="M19920"/>
      <c r="N19920"/>
      <c r="O19920"/>
      <c r="P19920"/>
      <c r="S19920"/>
    </row>
    <row r="19921" spans="1:20" x14ac:dyDescent="0.3">
      <c r="A19921" s="25"/>
      <c r="B19921"/>
      <c r="C19921"/>
      <c r="D19921"/>
      <c r="E19921"/>
      <c r="F19921"/>
      <c r="G19921"/>
      <c r="H19921" s="14"/>
      <c r="I19921" s="14"/>
      <c r="K19921"/>
      <c r="L19921"/>
      <c r="M19921"/>
      <c r="N19921"/>
      <c r="O19921"/>
      <c r="P19921"/>
      <c r="S19921"/>
    </row>
    <row r="19922" spans="1:20" x14ac:dyDescent="0.3">
      <c r="A19922" s="25"/>
      <c r="B19922"/>
      <c r="C19922"/>
      <c r="D19922"/>
      <c r="E19922"/>
      <c r="F19922"/>
      <c r="G19922"/>
      <c r="H19922" s="14"/>
      <c r="I19922" s="14"/>
      <c r="K19922"/>
      <c r="L19922"/>
      <c r="M19922"/>
      <c r="N19922"/>
      <c r="O19922"/>
      <c r="P19922"/>
      <c r="S19922"/>
    </row>
    <row r="19923" spans="1:20" x14ac:dyDescent="0.3">
      <c r="A19923" s="25"/>
      <c r="B19923"/>
      <c r="C19923"/>
      <c r="D19923"/>
      <c r="E19923"/>
      <c r="F19923"/>
      <c r="G19923"/>
      <c r="H19923" s="14"/>
      <c r="I19923" s="14"/>
      <c r="K19923"/>
      <c r="L19923"/>
      <c r="M19923"/>
      <c r="N19923"/>
      <c r="O19923"/>
      <c r="P19923"/>
      <c r="S19923"/>
    </row>
    <row r="19924" spans="1:20" x14ac:dyDescent="0.3">
      <c r="A19924" s="25"/>
      <c r="B19924"/>
      <c r="C19924"/>
      <c r="D19924"/>
      <c r="E19924"/>
      <c r="F19924"/>
      <c r="G19924"/>
      <c r="H19924" s="14"/>
      <c r="I19924" s="14"/>
      <c r="K19924"/>
      <c r="L19924"/>
      <c r="M19924"/>
      <c r="N19924"/>
      <c r="O19924"/>
      <c r="P19924"/>
      <c r="S19924"/>
    </row>
    <row r="19925" spans="1:20" x14ac:dyDescent="0.3">
      <c r="A19925" s="25"/>
      <c r="B19925"/>
      <c r="C19925"/>
      <c r="D19925"/>
      <c r="E19925"/>
      <c r="F19925"/>
      <c r="G19925"/>
      <c r="H19925" s="14"/>
      <c r="I19925" s="14"/>
      <c r="K19925"/>
      <c r="L19925"/>
      <c r="M19925"/>
      <c r="N19925"/>
      <c r="O19925"/>
      <c r="P19925"/>
      <c r="S19925"/>
    </row>
    <row r="19926" spans="1:20" x14ac:dyDescent="0.3">
      <c r="A19926" s="25"/>
      <c r="B19926"/>
      <c r="C19926"/>
      <c r="D19926"/>
      <c r="E19926"/>
      <c r="F19926"/>
      <c r="G19926"/>
      <c r="H19926"/>
      <c r="I19926"/>
      <c r="K19926"/>
      <c r="L19926"/>
      <c r="M19926"/>
      <c r="N19926"/>
      <c r="O19926"/>
      <c r="P19926"/>
      <c r="S19926"/>
    </row>
    <row r="19927" spans="1:20" x14ac:dyDescent="0.3">
      <c r="A19927" s="25"/>
      <c r="B19927"/>
      <c r="C19927"/>
      <c r="D19927"/>
      <c r="E19927"/>
      <c r="F19927"/>
      <c r="G19927"/>
      <c r="H19927" s="14"/>
      <c r="I19927" s="14"/>
      <c r="K19927"/>
      <c r="L19927"/>
      <c r="M19927"/>
      <c r="N19927"/>
      <c r="O19927"/>
      <c r="P19927"/>
      <c r="S19927"/>
      <c r="T19927" s="7"/>
    </row>
    <row r="19928" spans="1:20" x14ac:dyDescent="0.3">
      <c r="A19928" s="25"/>
      <c r="B19928"/>
      <c r="C19928"/>
      <c r="D19928"/>
      <c r="E19928"/>
      <c r="F19928"/>
      <c r="G19928"/>
      <c r="H19928" s="14"/>
      <c r="I19928" s="14"/>
      <c r="K19928"/>
      <c r="L19928"/>
      <c r="M19928"/>
      <c r="N19928"/>
      <c r="O19928"/>
      <c r="P19928"/>
      <c r="S19928"/>
      <c r="T19928" s="7"/>
    </row>
    <row r="19929" spans="1:20" x14ac:dyDescent="0.3">
      <c r="A19929" s="25"/>
      <c r="B19929"/>
      <c r="C19929"/>
      <c r="D19929"/>
      <c r="E19929"/>
      <c r="F19929"/>
      <c r="G19929"/>
      <c r="H19929" s="14"/>
      <c r="I19929" s="14"/>
      <c r="K19929"/>
      <c r="L19929"/>
      <c r="M19929"/>
      <c r="N19929"/>
      <c r="O19929"/>
      <c r="P19929"/>
      <c r="S19929"/>
      <c r="T19929" s="7"/>
    </row>
    <row r="19930" spans="1:20" x14ac:dyDescent="0.3">
      <c r="A19930" s="25"/>
      <c r="B19930"/>
      <c r="C19930"/>
      <c r="D19930"/>
      <c r="E19930"/>
      <c r="F19930"/>
      <c r="G19930"/>
      <c r="H19930" s="14"/>
      <c r="I19930" s="14"/>
      <c r="K19930"/>
      <c r="L19930"/>
      <c r="M19930"/>
      <c r="N19930"/>
      <c r="O19930"/>
      <c r="P19930"/>
      <c r="S19930"/>
      <c r="T19930" s="7"/>
    </row>
    <row r="19931" spans="1:20" x14ac:dyDescent="0.3">
      <c r="A19931" s="25"/>
      <c r="B19931"/>
      <c r="C19931"/>
      <c r="D19931"/>
      <c r="E19931"/>
      <c r="F19931"/>
      <c r="G19931"/>
      <c r="H19931"/>
      <c r="I19931"/>
      <c r="K19931"/>
      <c r="L19931"/>
      <c r="M19931"/>
      <c r="N19931"/>
      <c r="O19931"/>
      <c r="P19931"/>
      <c r="S19931"/>
    </row>
    <row r="19932" spans="1:20" x14ac:dyDescent="0.3">
      <c r="A19932" s="25"/>
      <c r="B19932"/>
      <c r="C19932"/>
      <c r="D19932"/>
      <c r="E19932"/>
      <c r="F19932"/>
      <c r="G19932"/>
      <c r="H19932"/>
      <c r="I19932" s="14"/>
      <c r="K19932"/>
      <c r="L19932"/>
      <c r="M19932"/>
      <c r="N19932"/>
      <c r="O19932"/>
      <c r="P19932"/>
      <c r="S19932"/>
    </row>
    <row r="19933" spans="1:20" x14ac:dyDescent="0.3">
      <c r="A19933" s="25"/>
      <c r="B19933"/>
      <c r="C19933"/>
      <c r="D19933"/>
      <c r="E19933"/>
      <c r="F19933"/>
      <c r="G19933"/>
      <c r="H19933" s="14"/>
      <c r="I19933" s="14"/>
      <c r="K19933"/>
      <c r="L19933"/>
      <c r="M19933"/>
      <c r="N19933"/>
      <c r="O19933"/>
      <c r="P19933"/>
      <c r="S19933"/>
    </row>
    <row r="19934" spans="1:20" x14ac:dyDescent="0.3">
      <c r="A19934" s="25"/>
      <c r="B19934"/>
      <c r="C19934"/>
      <c r="D19934"/>
      <c r="E19934"/>
      <c r="F19934"/>
      <c r="G19934"/>
      <c r="H19934" s="14"/>
      <c r="I19934" s="14"/>
      <c r="K19934"/>
      <c r="L19934"/>
      <c r="M19934"/>
      <c r="N19934"/>
      <c r="O19934"/>
      <c r="P19934"/>
      <c r="S19934"/>
    </row>
    <row r="19935" spans="1:20" x14ac:dyDescent="0.3">
      <c r="A19935" s="25"/>
      <c r="B19935"/>
      <c r="C19935"/>
      <c r="D19935"/>
      <c r="E19935"/>
      <c r="F19935"/>
      <c r="G19935"/>
      <c r="H19935" s="14"/>
      <c r="I19935" s="14"/>
      <c r="K19935"/>
      <c r="L19935"/>
      <c r="M19935"/>
      <c r="N19935"/>
      <c r="O19935"/>
      <c r="P19935"/>
      <c r="S19935"/>
    </row>
    <row r="19936" spans="1:20" x14ac:dyDescent="0.3">
      <c r="A19936" s="25"/>
      <c r="B19936"/>
      <c r="C19936"/>
      <c r="D19936"/>
      <c r="E19936"/>
      <c r="F19936"/>
      <c r="G19936"/>
      <c r="H19936" s="14"/>
      <c r="I19936" s="14"/>
      <c r="K19936"/>
      <c r="L19936"/>
      <c r="M19936"/>
      <c r="N19936"/>
      <c r="O19936"/>
      <c r="P19936"/>
      <c r="S19936"/>
    </row>
    <row r="19937" spans="1:20" x14ac:dyDescent="0.3">
      <c r="A19937" s="25"/>
      <c r="B19937"/>
      <c r="C19937"/>
      <c r="D19937"/>
      <c r="E19937"/>
      <c r="F19937"/>
      <c r="G19937"/>
      <c r="H19937" s="14"/>
      <c r="I19937" s="14"/>
      <c r="K19937"/>
      <c r="L19937"/>
      <c r="M19937"/>
      <c r="N19937"/>
      <c r="O19937"/>
      <c r="P19937"/>
      <c r="S19937"/>
    </row>
    <row r="19938" spans="1:20" x14ac:dyDescent="0.3">
      <c r="A19938" s="25"/>
      <c r="B19938"/>
      <c r="C19938"/>
      <c r="D19938"/>
      <c r="E19938"/>
      <c r="F19938"/>
      <c r="G19938"/>
      <c r="H19938" s="14"/>
      <c r="I19938" s="14"/>
      <c r="K19938"/>
      <c r="L19938"/>
      <c r="M19938"/>
      <c r="N19938"/>
      <c r="O19938"/>
      <c r="P19938"/>
      <c r="S19938"/>
      <c r="T19938" s="7"/>
    </row>
    <row r="19939" spans="1:20" x14ac:dyDescent="0.3">
      <c r="A19939" s="25"/>
      <c r="B19939"/>
      <c r="C19939"/>
      <c r="D19939"/>
      <c r="E19939"/>
      <c r="F19939"/>
      <c r="G19939"/>
      <c r="H19939" s="14"/>
      <c r="I19939" s="14"/>
      <c r="K19939"/>
      <c r="L19939"/>
      <c r="M19939"/>
      <c r="N19939"/>
      <c r="O19939"/>
      <c r="P19939"/>
      <c r="S19939"/>
    </row>
    <row r="19940" spans="1:20" x14ac:dyDescent="0.3">
      <c r="A19940" s="25"/>
      <c r="B19940"/>
      <c r="C19940"/>
      <c r="D19940"/>
      <c r="E19940"/>
      <c r="F19940"/>
      <c r="G19940"/>
      <c r="H19940" s="14"/>
      <c r="I19940" s="14"/>
      <c r="K19940"/>
      <c r="L19940"/>
      <c r="M19940"/>
      <c r="N19940"/>
      <c r="O19940"/>
      <c r="P19940"/>
      <c r="S19940"/>
    </row>
    <row r="19941" spans="1:20" x14ac:dyDescent="0.3">
      <c r="A19941" s="25"/>
      <c r="B19941"/>
      <c r="C19941"/>
      <c r="D19941"/>
      <c r="E19941"/>
      <c r="F19941"/>
      <c r="G19941"/>
      <c r="H19941" s="14"/>
      <c r="I19941" s="14"/>
      <c r="K19941"/>
      <c r="L19941"/>
      <c r="M19941"/>
      <c r="N19941"/>
      <c r="O19941"/>
      <c r="P19941"/>
      <c r="S19941"/>
    </row>
    <row r="19942" spans="1:20" x14ac:dyDescent="0.3">
      <c r="A19942" s="25"/>
      <c r="B19942"/>
      <c r="C19942"/>
      <c r="D19942"/>
      <c r="E19942"/>
      <c r="F19942"/>
      <c r="G19942"/>
      <c r="H19942" s="14"/>
      <c r="I19942" s="14"/>
      <c r="K19942"/>
      <c r="L19942"/>
      <c r="M19942"/>
      <c r="N19942"/>
      <c r="O19942"/>
      <c r="P19942"/>
      <c r="S19942"/>
    </row>
    <row r="19943" spans="1:20" x14ac:dyDescent="0.3">
      <c r="A19943" s="25"/>
      <c r="B19943"/>
      <c r="C19943"/>
      <c r="D19943"/>
      <c r="E19943"/>
      <c r="F19943"/>
      <c r="G19943"/>
      <c r="H19943" s="14"/>
      <c r="I19943" s="14"/>
      <c r="K19943"/>
      <c r="L19943"/>
      <c r="M19943"/>
      <c r="N19943"/>
      <c r="O19943"/>
      <c r="P19943"/>
      <c r="S19943"/>
    </row>
    <row r="19944" spans="1:20" x14ac:dyDescent="0.3">
      <c r="A19944" s="25"/>
      <c r="B19944"/>
      <c r="C19944"/>
      <c r="D19944"/>
      <c r="E19944"/>
      <c r="F19944"/>
      <c r="G19944"/>
      <c r="H19944" s="14"/>
      <c r="I19944" s="14"/>
      <c r="K19944"/>
      <c r="L19944"/>
      <c r="M19944"/>
      <c r="N19944"/>
      <c r="O19944"/>
      <c r="P19944"/>
      <c r="S19944"/>
    </row>
    <row r="19945" spans="1:20" x14ac:dyDescent="0.3">
      <c r="A19945" s="25"/>
      <c r="B19945"/>
      <c r="C19945"/>
      <c r="D19945"/>
      <c r="E19945"/>
      <c r="F19945"/>
      <c r="G19945"/>
      <c r="H19945"/>
      <c r="I19945" s="14"/>
      <c r="K19945"/>
      <c r="L19945"/>
      <c r="M19945"/>
      <c r="N19945"/>
      <c r="O19945"/>
      <c r="P19945"/>
      <c r="S19945"/>
    </row>
    <row r="19946" spans="1:20" x14ac:dyDescent="0.3">
      <c r="A19946" s="25"/>
      <c r="B19946"/>
      <c r="C19946"/>
      <c r="D19946"/>
      <c r="E19946"/>
      <c r="F19946"/>
      <c r="G19946"/>
      <c r="H19946" s="14"/>
      <c r="I19946" s="14"/>
      <c r="K19946"/>
      <c r="L19946"/>
      <c r="M19946"/>
      <c r="N19946"/>
      <c r="O19946"/>
      <c r="P19946"/>
      <c r="S19946"/>
      <c r="T19946" s="7"/>
    </row>
    <row r="19947" spans="1:20" x14ac:dyDescent="0.3">
      <c r="A19947" s="25"/>
      <c r="B19947"/>
      <c r="C19947"/>
      <c r="D19947"/>
      <c r="E19947"/>
      <c r="F19947"/>
      <c r="G19947"/>
      <c r="H19947"/>
      <c r="I19947" s="14"/>
      <c r="K19947"/>
      <c r="L19947"/>
      <c r="M19947"/>
      <c r="N19947"/>
      <c r="O19947"/>
      <c r="P19947"/>
      <c r="S19947"/>
    </row>
    <row r="19948" spans="1:20" x14ac:dyDescent="0.3">
      <c r="A19948" s="25"/>
      <c r="B19948"/>
      <c r="C19948"/>
      <c r="D19948"/>
      <c r="E19948"/>
      <c r="F19948"/>
      <c r="G19948"/>
      <c r="H19948"/>
      <c r="I19948"/>
      <c r="K19948"/>
      <c r="L19948"/>
      <c r="M19948"/>
      <c r="N19948"/>
      <c r="O19948"/>
      <c r="P19948"/>
      <c r="S19948"/>
    </row>
    <row r="19949" spans="1:20" x14ac:dyDescent="0.3">
      <c r="A19949" s="25"/>
      <c r="B19949"/>
      <c r="C19949"/>
      <c r="D19949"/>
      <c r="E19949"/>
      <c r="F19949"/>
      <c r="G19949"/>
      <c r="H19949"/>
      <c r="I19949"/>
      <c r="K19949"/>
      <c r="L19949"/>
      <c r="M19949"/>
      <c r="N19949"/>
      <c r="O19949"/>
      <c r="P19949"/>
      <c r="S19949"/>
    </row>
    <row r="19950" spans="1:20" x14ac:dyDescent="0.3">
      <c r="A19950" s="25"/>
      <c r="B19950"/>
      <c r="C19950"/>
      <c r="D19950"/>
      <c r="E19950"/>
      <c r="F19950"/>
      <c r="G19950"/>
      <c r="H19950"/>
      <c r="I19950"/>
      <c r="K19950"/>
      <c r="L19950"/>
      <c r="M19950"/>
      <c r="N19950"/>
      <c r="O19950"/>
      <c r="P19950"/>
      <c r="S19950"/>
    </row>
    <row r="19951" spans="1:20" x14ac:dyDescent="0.3">
      <c r="A19951" s="25"/>
      <c r="B19951"/>
      <c r="C19951"/>
      <c r="D19951"/>
      <c r="E19951"/>
      <c r="F19951"/>
      <c r="G19951"/>
      <c r="H19951"/>
      <c r="I19951"/>
      <c r="K19951"/>
      <c r="L19951"/>
      <c r="M19951"/>
      <c r="N19951"/>
      <c r="O19951"/>
      <c r="P19951"/>
      <c r="S19951"/>
    </row>
    <row r="19952" spans="1:20" x14ac:dyDescent="0.3">
      <c r="A19952" s="25"/>
      <c r="B19952"/>
      <c r="C19952"/>
      <c r="D19952"/>
      <c r="E19952"/>
      <c r="F19952"/>
      <c r="G19952"/>
      <c r="H19952"/>
      <c r="I19952"/>
      <c r="K19952"/>
      <c r="L19952"/>
      <c r="M19952"/>
      <c r="N19952"/>
      <c r="O19952"/>
      <c r="P19952"/>
      <c r="S19952"/>
    </row>
    <row r="19953" spans="1:19" x14ac:dyDescent="0.3">
      <c r="A19953" s="25"/>
      <c r="B19953"/>
      <c r="C19953"/>
      <c r="D19953"/>
      <c r="E19953"/>
      <c r="F19953"/>
      <c r="G19953"/>
      <c r="H19953" s="14"/>
      <c r="I19953" s="14"/>
      <c r="K19953"/>
      <c r="L19953"/>
      <c r="M19953"/>
      <c r="N19953"/>
      <c r="O19953"/>
      <c r="P19953"/>
      <c r="S19953"/>
    </row>
    <row r="19954" spans="1:19" x14ac:dyDescent="0.3">
      <c r="A19954" s="25"/>
      <c r="B19954"/>
      <c r="C19954"/>
      <c r="D19954"/>
      <c r="E19954"/>
      <c r="F19954"/>
      <c r="G19954"/>
      <c r="H19954" s="14"/>
      <c r="I19954" s="14"/>
      <c r="K19954"/>
      <c r="L19954"/>
      <c r="M19954"/>
      <c r="N19954"/>
      <c r="O19954"/>
      <c r="P19954"/>
      <c r="S19954"/>
    </row>
    <row r="19955" spans="1:19" x14ac:dyDescent="0.3">
      <c r="A19955" s="25"/>
      <c r="B19955"/>
      <c r="C19955"/>
      <c r="D19955"/>
      <c r="E19955"/>
      <c r="F19955"/>
      <c r="G19955"/>
      <c r="H19955" s="14"/>
      <c r="I19955" s="14"/>
      <c r="K19955"/>
      <c r="L19955"/>
      <c r="M19955"/>
      <c r="N19955"/>
      <c r="O19955"/>
      <c r="P19955"/>
      <c r="S19955"/>
    </row>
    <row r="19956" spans="1:19" x14ac:dyDescent="0.3">
      <c r="A19956" s="25"/>
      <c r="B19956"/>
      <c r="C19956"/>
      <c r="D19956"/>
      <c r="E19956"/>
      <c r="F19956"/>
      <c r="G19956"/>
      <c r="H19956" s="14"/>
      <c r="I19956" s="14"/>
      <c r="K19956"/>
      <c r="L19956"/>
      <c r="M19956"/>
      <c r="N19956"/>
      <c r="O19956"/>
      <c r="P19956"/>
      <c r="S19956"/>
    </row>
    <row r="19957" spans="1:19" x14ac:dyDescent="0.3">
      <c r="A19957" s="25"/>
      <c r="B19957"/>
      <c r="C19957"/>
      <c r="D19957"/>
      <c r="E19957"/>
      <c r="F19957"/>
      <c r="G19957"/>
      <c r="H19957" s="14"/>
      <c r="I19957" s="14"/>
      <c r="K19957"/>
      <c r="L19957"/>
      <c r="M19957"/>
      <c r="N19957"/>
      <c r="O19957"/>
      <c r="P19957"/>
      <c r="S19957"/>
    </row>
    <row r="19958" spans="1:19" x14ac:dyDescent="0.3">
      <c r="A19958" s="25"/>
      <c r="B19958"/>
      <c r="C19958"/>
      <c r="D19958"/>
      <c r="E19958"/>
      <c r="F19958"/>
      <c r="G19958"/>
      <c r="H19958" s="14"/>
      <c r="I19958" s="14"/>
      <c r="K19958"/>
      <c r="L19958"/>
      <c r="M19958"/>
      <c r="N19958"/>
      <c r="O19958"/>
      <c r="P19958"/>
      <c r="S19958"/>
    </row>
    <row r="19959" spans="1:19" x14ac:dyDescent="0.3">
      <c r="A19959" s="25"/>
      <c r="B19959"/>
      <c r="C19959"/>
      <c r="D19959"/>
      <c r="E19959"/>
      <c r="F19959"/>
      <c r="G19959"/>
      <c r="H19959" s="14"/>
      <c r="I19959" s="14"/>
      <c r="K19959"/>
      <c r="L19959"/>
      <c r="M19959"/>
      <c r="N19959"/>
      <c r="O19959"/>
      <c r="P19959"/>
      <c r="S19959"/>
    </row>
    <row r="19960" spans="1:19" x14ac:dyDescent="0.3">
      <c r="A19960" s="25"/>
      <c r="B19960"/>
      <c r="C19960"/>
      <c r="D19960"/>
      <c r="E19960"/>
      <c r="F19960"/>
      <c r="G19960"/>
      <c r="H19960" s="14"/>
      <c r="I19960" s="14"/>
      <c r="K19960"/>
      <c r="L19960"/>
      <c r="M19960"/>
      <c r="N19960"/>
      <c r="O19960"/>
      <c r="P19960"/>
      <c r="S19960"/>
    </row>
    <row r="19961" spans="1:19" x14ac:dyDescent="0.3">
      <c r="A19961" s="25"/>
      <c r="B19961"/>
      <c r="C19961"/>
      <c r="D19961"/>
      <c r="E19961"/>
      <c r="F19961"/>
      <c r="G19961"/>
      <c r="H19961" s="14"/>
      <c r="I19961" s="14"/>
      <c r="K19961"/>
      <c r="L19961"/>
      <c r="M19961"/>
      <c r="N19961"/>
      <c r="O19961"/>
      <c r="P19961"/>
      <c r="S19961"/>
    </row>
    <row r="19962" spans="1:19" x14ac:dyDescent="0.3">
      <c r="A19962" s="25"/>
      <c r="B19962"/>
      <c r="C19962"/>
      <c r="D19962"/>
      <c r="E19962"/>
      <c r="F19962"/>
      <c r="G19962"/>
      <c r="H19962" s="14"/>
      <c r="I19962" s="14"/>
      <c r="K19962"/>
      <c r="L19962"/>
      <c r="M19962"/>
      <c r="N19962"/>
      <c r="O19962"/>
      <c r="P19962"/>
      <c r="S19962"/>
    </row>
    <row r="19963" spans="1:19" x14ac:dyDescent="0.3">
      <c r="A19963" s="25"/>
      <c r="B19963"/>
      <c r="C19963"/>
      <c r="D19963"/>
      <c r="E19963"/>
      <c r="F19963"/>
      <c r="G19963"/>
      <c r="H19963" s="14"/>
      <c r="I19963" s="14"/>
      <c r="K19963"/>
      <c r="L19963"/>
      <c r="M19963"/>
      <c r="N19963"/>
      <c r="O19963"/>
      <c r="P19963"/>
      <c r="S19963"/>
    </row>
    <row r="19964" spans="1:19" x14ac:dyDescent="0.3">
      <c r="A19964" s="25"/>
      <c r="B19964"/>
      <c r="C19964"/>
      <c r="D19964"/>
      <c r="E19964"/>
      <c r="F19964"/>
      <c r="G19964"/>
      <c r="H19964" s="14"/>
      <c r="I19964" s="14"/>
      <c r="K19964"/>
      <c r="L19964"/>
      <c r="M19964"/>
      <c r="N19964"/>
      <c r="O19964"/>
      <c r="P19964"/>
      <c r="S19964"/>
    </row>
    <row r="19965" spans="1:19" x14ac:dyDescent="0.3">
      <c r="A19965" s="25"/>
      <c r="B19965"/>
      <c r="C19965"/>
      <c r="D19965"/>
      <c r="E19965"/>
      <c r="F19965"/>
      <c r="G19965"/>
      <c r="H19965" s="14"/>
      <c r="I19965" s="14"/>
      <c r="K19965"/>
      <c r="L19965"/>
      <c r="M19965"/>
      <c r="N19965"/>
      <c r="O19965"/>
      <c r="P19965"/>
      <c r="S19965"/>
    </row>
    <row r="19966" spans="1:19" x14ac:dyDescent="0.3">
      <c r="A19966" s="25"/>
      <c r="B19966"/>
      <c r="C19966"/>
      <c r="D19966"/>
      <c r="E19966"/>
      <c r="F19966"/>
      <c r="G19966"/>
      <c r="H19966" s="14"/>
      <c r="I19966" s="14"/>
      <c r="K19966"/>
      <c r="L19966"/>
      <c r="M19966"/>
      <c r="N19966"/>
      <c r="O19966"/>
      <c r="P19966"/>
      <c r="S19966"/>
    </row>
    <row r="19967" spans="1:19" x14ac:dyDescent="0.3">
      <c r="A19967" s="25"/>
      <c r="B19967"/>
      <c r="C19967"/>
      <c r="D19967"/>
      <c r="E19967"/>
      <c r="F19967"/>
      <c r="G19967"/>
      <c r="H19967"/>
      <c r="I19967"/>
      <c r="K19967"/>
      <c r="L19967"/>
      <c r="M19967"/>
      <c r="N19967"/>
      <c r="O19967"/>
      <c r="P19967"/>
      <c r="S19967"/>
    </row>
    <row r="19968" spans="1:19" x14ac:dyDescent="0.3">
      <c r="A19968" s="25"/>
      <c r="B19968"/>
      <c r="C19968"/>
      <c r="D19968"/>
      <c r="E19968"/>
      <c r="F19968"/>
      <c r="G19968"/>
      <c r="H19968"/>
      <c r="I19968"/>
      <c r="K19968"/>
      <c r="L19968"/>
      <c r="M19968"/>
      <c r="N19968"/>
      <c r="O19968"/>
      <c r="P19968"/>
      <c r="S19968"/>
    </row>
    <row r="19969" spans="1:19" x14ac:dyDescent="0.3">
      <c r="A19969" s="25"/>
      <c r="B19969"/>
      <c r="C19969"/>
      <c r="D19969"/>
      <c r="E19969"/>
      <c r="F19969"/>
      <c r="G19969"/>
      <c r="H19969" s="14"/>
      <c r="I19969" s="14"/>
      <c r="K19969"/>
      <c r="L19969"/>
      <c r="M19969"/>
      <c r="N19969"/>
      <c r="O19969"/>
      <c r="P19969"/>
      <c r="S19969"/>
    </row>
    <row r="19970" spans="1:19" x14ac:dyDescent="0.3">
      <c r="A19970" s="25"/>
      <c r="B19970"/>
      <c r="C19970"/>
      <c r="D19970"/>
      <c r="E19970"/>
      <c r="F19970"/>
      <c r="G19970"/>
      <c r="H19970" s="14"/>
      <c r="I19970" s="14"/>
      <c r="K19970"/>
      <c r="L19970"/>
      <c r="M19970"/>
      <c r="N19970"/>
      <c r="O19970"/>
      <c r="P19970"/>
      <c r="S19970"/>
    </row>
    <row r="19971" spans="1:19" x14ac:dyDescent="0.3">
      <c r="A19971" s="25"/>
      <c r="B19971"/>
      <c r="C19971"/>
      <c r="D19971"/>
      <c r="E19971"/>
      <c r="F19971"/>
      <c r="G19971"/>
      <c r="H19971"/>
      <c r="I19971" s="14"/>
      <c r="K19971"/>
      <c r="L19971"/>
      <c r="M19971"/>
      <c r="N19971"/>
      <c r="O19971"/>
      <c r="P19971"/>
      <c r="S19971"/>
    </row>
    <row r="19972" spans="1:19" x14ac:dyDescent="0.3">
      <c r="A19972" s="25"/>
      <c r="B19972"/>
      <c r="C19972"/>
      <c r="D19972"/>
      <c r="E19972"/>
      <c r="F19972"/>
      <c r="G19972"/>
      <c r="H19972"/>
      <c r="I19972"/>
      <c r="K19972"/>
      <c r="L19972"/>
      <c r="M19972"/>
      <c r="N19972"/>
      <c r="O19972"/>
      <c r="P19972"/>
      <c r="S19972"/>
    </row>
    <row r="19973" spans="1:19" x14ac:dyDescent="0.3">
      <c r="A19973" s="25"/>
      <c r="B19973"/>
      <c r="C19973"/>
      <c r="D19973"/>
      <c r="E19973"/>
      <c r="F19973"/>
      <c r="G19973"/>
      <c r="H19973" s="14"/>
      <c r="I19973" s="14"/>
      <c r="K19973"/>
      <c r="L19973"/>
      <c r="M19973"/>
      <c r="N19973"/>
      <c r="O19973"/>
      <c r="P19973"/>
      <c r="S19973"/>
    </row>
    <row r="19974" spans="1:19" x14ac:dyDescent="0.3">
      <c r="A19974" s="25"/>
      <c r="B19974"/>
      <c r="C19974"/>
      <c r="D19974"/>
      <c r="E19974"/>
      <c r="F19974"/>
      <c r="G19974"/>
      <c r="H19974" s="14"/>
      <c r="I19974" s="14"/>
      <c r="K19974"/>
      <c r="L19974"/>
      <c r="M19974"/>
      <c r="N19974"/>
      <c r="O19974"/>
      <c r="P19974"/>
      <c r="S19974"/>
    </row>
    <row r="19975" spans="1:19" x14ac:dyDescent="0.3">
      <c r="A19975" s="25"/>
      <c r="B19975"/>
      <c r="C19975"/>
      <c r="D19975"/>
      <c r="E19975"/>
      <c r="F19975"/>
      <c r="G19975"/>
      <c r="H19975" s="26"/>
      <c r="I19975" s="26"/>
      <c r="K19975"/>
      <c r="L19975"/>
      <c r="M19975"/>
      <c r="N19975"/>
      <c r="O19975"/>
      <c r="P19975"/>
      <c r="S19975"/>
    </row>
    <row r="19976" spans="1:19" x14ac:dyDescent="0.3">
      <c r="A19976" s="25"/>
      <c r="B19976"/>
      <c r="C19976"/>
      <c r="D19976"/>
      <c r="E19976"/>
      <c r="F19976"/>
      <c r="G19976"/>
      <c r="H19976" s="26"/>
      <c r="I19976" s="26"/>
      <c r="K19976"/>
      <c r="L19976"/>
      <c r="M19976"/>
      <c r="N19976"/>
      <c r="O19976"/>
      <c r="P19976"/>
      <c r="S19976"/>
    </row>
    <row r="19977" spans="1:19" x14ac:dyDescent="0.3">
      <c r="A19977" s="25"/>
      <c r="B19977"/>
      <c r="C19977"/>
      <c r="D19977"/>
      <c r="E19977"/>
      <c r="F19977"/>
      <c r="G19977"/>
      <c r="H19977" s="26"/>
      <c r="I19977" s="26"/>
      <c r="K19977"/>
      <c r="L19977"/>
      <c r="M19977"/>
      <c r="N19977"/>
      <c r="O19977"/>
      <c r="P19977"/>
      <c r="S19977"/>
    </row>
    <row r="19978" spans="1:19" x14ac:dyDescent="0.3">
      <c r="A19978" s="25"/>
      <c r="B19978"/>
      <c r="C19978"/>
      <c r="D19978"/>
      <c r="E19978"/>
      <c r="F19978"/>
      <c r="G19978"/>
      <c r="H19978" s="14"/>
      <c r="I19978" s="14"/>
      <c r="K19978"/>
      <c r="L19978"/>
      <c r="M19978"/>
      <c r="N19978"/>
      <c r="O19978"/>
      <c r="P19978"/>
      <c r="S19978"/>
    </row>
    <row r="19979" spans="1:19" x14ac:dyDescent="0.3">
      <c r="A19979" s="25"/>
      <c r="B19979"/>
      <c r="C19979"/>
      <c r="D19979"/>
      <c r="E19979"/>
      <c r="F19979"/>
      <c r="G19979"/>
      <c r="H19979" s="14"/>
      <c r="I19979" s="14"/>
      <c r="K19979"/>
      <c r="L19979"/>
      <c r="M19979"/>
      <c r="N19979"/>
      <c r="O19979"/>
      <c r="P19979"/>
      <c r="S19979"/>
    </row>
    <row r="19980" spans="1:19" x14ac:dyDescent="0.3">
      <c r="A19980" s="25"/>
      <c r="B19980"/>
      <c r="C19980"/>
      <c r="D19980"/>
      <c r="E19980"/>
      <c r="F19980"/>
      <c r="G19980"/>
      <c r="H19980" s="14"/>
      <c r="I19980" s="14"/>
      <c r="K19980"/>
      <c r="L19980"/>
      <c r="M19980"/>
      <c r="N19980"/>
      <c r="O19980"/>
      <c r="P19980"/>
      <c r="S19980"/>
    </row>
    <row r="19981" spans="1:19" x14ac:dyDescent="0.3">
      <c r="A19981" s="25"/>
      <c r="B19981"/>
      <c r="C19981"/>
      <c r="D19981"/>
      <c r="E19981"/>
      <c r="F19981"/>
      <c r="G19981"/>
      <c r="H19981" s="14"/>
      <c r="I19981" s="14"/>
      <c r="K19981"/>
      <c r="L19981"/>
      <c r="M19981"/>
      <c r="N19981"/>
      <c r="O19981"/>
      <c r="P19981"/>
      <c r="S19981"/>
    </row>
    <row r="19982" spans="1:19" x14ac:dyDescent="0.3">
      <c r="A19982" s="25"/>
      <c r="B19982"/>
      <c r="C19982"/>
      <c r="D19982"/>
      <c r="E19982"/>
      <c r="F19982"/>
      <c r="G19982"/>
      <c r="H19982" s="14"/>
      <c r="I19982" s="14"/>
      <c r="K19982"/>
      <c r="L19982"/>
      <c r="M19982"/>
      <c r="N19982"/>
      <c r="O19982"/>
      <c r="P19982"/>
      <c r="S19982"/>
    </row>
    <row r="19983" spans="1:19" x14ac:dyDescent="0.3">
      <c r="A19983" s="25"/>
      <c r="B19983"/>
      <c r="C19983"/>
      <c r="D19983"/>
      <c r="E19983"/>
      <c r="F19983"/>
      <c r="G19983"/>
      <c r="H19983" s="14"/>
      <c r="I19983" s="14"/>
      <c r="K19983"/>
      <c r="L19983"/>
      <c r="M19983"/>
      <c r="N19983"/>
      <c r="O19983"/>
      <c r="P19983"/>
      <c r="S19983"/>
    </row>
    <row r="19984" spans="1:19" x14ac:dyDescent="0.3">
      <c r="A19984" s="25"/>
      <c r="B19984"/>
      <c r="C19984"/>
      <c r="D19984"/>
      <c r="E19984"/>
      <c r="F19984"/>
      <c r="G19984"/>
      <c r="H19984" s="14"/>
      <c r="I19984" s="14"/>
      <c r="K19984"/>
      <c r="L19984"/>
      <c r="M19984"/>
      <c r="N19984"/>
      <c r="O19984"/>
      <c r="P19984"/>
      <c r="S19984"/>
    </row>
    <row r="19985" spans="1:19" x14ac:dyDescent="0.3">
      <c r="A19985" s="25"/>
      <c r="B19985"/>
      <c r="C19985"/>
      <c r="D19985"/>
      <c r="E19985"/>
      <c r="F19985"/>
      <c r="G19985"/>
      <c r="H19985" s="14"/>
      <c r="I19985" s="14"/>
      <c r="K19985"/>
      <c r="L19985"/>
      <c r="M19985"/>
      <c r="N19985"/>
      <c r="O19985"/>
      <c r="P19985"/>
      <c r="S19985"/>
    </row>
    <row r="19986" spans="1:19" x14ac:dyDescent="0.3">
      <c r="A19986" s="25"/>
      <c r="B19986"/>
      <c r="C19986"/>
      <c r="D19986"/>
      <c r="E19986"/>
      <c r="F19986"/>
      <c r="G19986"/>
      <c r="H19986"/>
      <c r="I19986" s="14"/>
      <c r="K19986"/>
      <c r="L19986"/>
      <c r="M19986"/>
      <c r="N19986"/>
      <c r="O19986"/>
      <c r="P19986"/>
      <c r="S19986"/>
    </row>
    <row r="19987" spans="1:19" x14ac:dyDescent="0.3">
      <c r="A19987" s="25"/>
      <c r="B19987"/>
      <c r="C19987"/>
      <c r="D19987"/>
      <c r="E19987"/>
      <c r="F19987"/>
      <c r="G19987"/>
      <c r="H19987"/>
      <c r="I19987" s="14"/>
      <c r="K19987"/>
      <c r="L19987"/>
      <c r="M19987"/>
      <c r="N19987"/>
      <c r="O19987"/>
      <c r="P19987"/>
      <c r="S19987"/>
    </row>
    <row r="19988" spans="1:19" x14ac:dyDescent="0.3">
      <c r="A19988" s="25"/>
      <c r="B19988"/>
      <c r="C19988"/>
      <c r="D19988"/>
      <c r="E19988"/>
      <c r="F19988"/>
      <c r="G19988"/>
      <c r="H19988" s="14"/>
      <c r="I19988" s="14"/>
      <c r="K19988"/>
      <c r="L19988"/>
      <c r="M19988"/>
      <c r="N19988"/>
      <c r="O19988"/>
      <c r="P19988"/>
      <c r="S19988"/>
    </row>
    <row r="19989" spans="1:19" x14ac:dyDescent="0.3">
      <c r="A19989" s="25"/>
      <c r="B19989"/>
      <c r="C19989"/>
      <c r="D19989"/>
      <c r="E19989"/>
      <c r="F19989"/>
      <c r="G19989"/>
      <c r="H19989" s="14"/>
      <c r="I19989" s="14"/>
      <c r="K19989"/>
      <c r="L19989"/>
      <c r="M19989"/>
      <c r="N19989"/>
      <c r="O19989"/>
      <c r="P19989"/>
      <c r="S19989"/>
    </row>
    <row r="19990" spans="1:19" x14ac:dyDescent="0.3">
      <c r="A19990" s="25"/>
      <c r="B19990"/>
      <c r="C19990"/>
      <c r="D19990"/>
      <c r="E19990"/>
      <c r="F19990"/>
      <c r="G19990"/>
      <c r="H19990"/>
      <c r="I19990" s="14"/>
      <c r="K19990"/>
      <c r="L19990"/>
      <c r="M19990"/>
      <c r="N19990"/>
      <c r="O19990"/>
      <c r="P19990"/>
      <c r="S19990"/>
    </row>
    <row r="19991" spans="1:19" x14ac:dyDescent="0.3">
      <c r="A19991" s="25"/>
      <c r="B19991"/>
      <c r="C19991"/>
      <c r="D19991"/>
      <c r="E19991"/>
      <c r="F19991"/>
      <c r="G19991"/>
      <c r="H19991"/>
      <c r="I19991"/>
      <c r="K19991"/>
      <c r="L19991"/>
      <c r="M19991"/>
      <c r="N19991"/>
      <c r="O19991"/>
      <c r="P19991"/>
      <c r="S19991"/>
    </row>
    <row r="19992" spans="1:19" x14ac:dyDescent="0.3">
      <c r="A19992" s="25"/>
      <c r="B19992"/>
      <c r="C19992"/>
      <c r="D19992"/>
      <c r="E19992"/>
      <c r="F19992"/>
      <c r="G19992"/>
      <c r="H19992" s="26"/>
      <c r="I19992" s="26"/>
      <c r="K19992"/>
      <c r="L19992"/>
      <c r="M19992"/>
      <c r="N19992"/>
      <c r="O19992"/>
      <c r="P19992"/>
      <c r="S19992"/>
    </row>
    <row r="19993" spans="1:19" x14ac:dyDescent="0.3">
      <c r="A19993" s="25"/>
      <c r="B19993"/>
      <c r="C19993"/>
      <c r="D19993"/>
      <c r="E19993"/>
      <c r="F19993"/>
      <c r="G19993"/>
      <c r="H19993" s="26"/>
      <c r="I19993" s="26"/>
      <c r="K19993"/>
      <c r="L19993"/>
      <c r="M19993"/>
      <c r="N19993"/>
      <c r="O19993"/>
      <c r="P19993"/>
      <c r="S19993"/>
    </row>
    <row r="19994" spans="1:19" x14ac:dyDescent="0.3">
      <c r="A19994" s="25"/>
      <c r="B19994"/>
      <c r="C19994"/>
      <c r="D19994"/>
      <c r="E19994"/>
      <c r="F19994"/>
      <c r="G19994"/>
      <c r="H19994" s="26"/>
      <c r="I19994" s="26"/>
      <c r="K19994"/>
      <c r="L19994"/>
      <c r="M19994"/>
      <c r="N19994"/>
      <c r="O19994"/>
      <c r="P19994"/>
      <c r="S19994"/>
    </row>
    <row r="19995" spans="1:19" x14ac:dyDescent="0.3">
      <c r="A19995" s="25"/>
      <c r="B19995"/>
      <c r="C19995"/>
      <c r="D19995"/>
      <c r="E19995"/>
      <c r="F19995"/>
      <c r="G19995"/>
      <c r="H19995" s="26"/>
      <c r="I19995" s="26"/>
      <c r="K19995"/>
      <c r="L19995"/>
      <c r="M19995"/>
      <c r="N19995"/>
      <c r="O19995"/>
      <c r="P19995"/>
      <c r="S19995"/>
    </row>
    <row r="19996" spans="1:19" x14ac:dyDescent="0.3">
      <c r="A19996" s="25"/>
      <c r="B19996"/>
      <c r="C19996"/>
      <c r="D19996"/>
      <c r="E19996"/>
      <c r="F19996"/>
      <c r="G19996"/>
      <c r="H19996" s="14"/>
      <c r="I19996" s="14"/>
      <c r="K19996"/>
      <c r="L19996"/>
      <c r="M19996"/>
      <c r="N19996"/>
      <c r="O19996"/>
      <c r="P19996"/>
      <c r="S19996"/>
    </row>
    <row r="19997" spans="1:19" x14ac:dyDescent="0.3">
      <c r="A19997" s="25"/>
      <c r="B19997"/>
      <c r="C19997"/>
      <c r="D19997"/>
      <c r="E19997"/>
      <c r="F19997"/>
      <c r="G19997"/>
      <c r="H19997" s="14"/>
      <c r="I19997" s="14"/>
      <c r="K19997"/>
      <c r="L19997"/>
      <c r="M19997"/>
      <c r="N19997"/>
      <c r="O19997"/>
      <c r="P19997"/>
      <c r="S19997"/>
    </row>
    <row r="19998" spans="1:19" x14ac:dyDescent="0.3">
      <c r="A19998" s="25"/>
      <c r="B19998"/>
      <c r="C19998"/>
      <c r="D19998"/>
      <c r="E19998"/>
      <c r="F19998"/>
      <c r="G19998"/>
      <c r="H19998" s="14"/>
      <c r="I19998" s="14"/>
      <c r="K19998"/>
      <c r="L19998"/>
      <c r="M19998"/>
      <c r="N19998"/>
      <c r="O19998"/>
      <c r="P19998"/>
      <c r="S19998"/>
    </row>
    <row r="19999" spans="1:19" x14ac:dyDescent="0.3">
      <c r="A19999" s="25"/>
      <c r="B19999"/>
      <c r="C19999"/>
      <c r="D19999"/>
      <c r="E19999"/>
      <c r="F19999"/>
      <c r="G19999"/>
      <c r="H19999" s="14"/>
      <c r="I19999" s="14"/>
      <c r="K19999"/>
      <c r="L19999"/>
      <c r="M19999"/>
      <c r="N19999"/>
      <c r="O19999"/>
      <c r="P19999"/>
      <c r="S19999"/>
    </row>
    <row r="20000" spans="1:19" x14ac:dyDescent="0.3">
      <c r="A20000" s="25"/>
      <c r="B20000"/>
      <c r="C20000"/>
      <c r="D20000"/>
      <c r="E20000"/>
      <c r="F20000"/>
      <c r="G20000"/>
      <c r="H20000" s="14"/>
      <c r="I20000" s="14"/>
      <c r="K20000"/>
      <c r="L20000"/>
      <c r="M20000"/>
      <c r="N20000"/>
      <c r="O20000"/>
      <c r="P20000"/>
      <c r="S20000"/>
    </row>
    <row r="20001" spans="1:19" x14ac:dyDescent="0.3">
      <c r="A20001" s="25"/>
      <c r="B20001"/>
      <c r="C20001"/>
      <c r="D20001"/>
      <c r="E20001"/>
      <c r="F20001"/>
      <c r="G20001"/>
      <c r="H20001" s="14"/>
      <c r="I20001" s="14"/>
      <c r="K20001"/>
      <c r="L20001"/>
      <c r="M20001"/>
      <c r="N20001"/>
      <c r="O20001"/>
      <c r="P20001"/>
      <c r="S20001"/>
    </row>
    <row r="20002" spans="1:19" x14ac:dyDescent="0.3">
      <c r="A20002" s="25"/>
      <c r="B20002"/>
      <c r="C20002"/>
      <c r="D20002"/>
      <c r="E20002"/>
      <c r="F20002"/>
      <c r="G20002"/>
      <c r="H20002" s="14"/>
      <c r="I20002" s="14"/>
      <c r="K20002"/>
      <c r="L20002"/>
      <c r="M20002"/>
      <c r="N20002"/>
      <c r="O20002"/>
      <c r="P20002"/>
      <c r="S20002"/>
    </row>
    <row r="20003" spans="1:19" x14ac:dyDescent="0.3">
      <c r="A20003" s="25"/>
      <c r="B20003"/>
      <c r="C20003"/>
      <c r="D20003"/>
      <c r="E20003"/>
      <c r="F20003"/>
      <c r="G20003"/>
      <c r="H20003" s="14"/>
      <c r="I20003" s="14"/>
      <c r="K20003"/>
      <c r="L20003"/>
      <c r="M20003"/>
      <c r="N20003"/>
      <c r="O20003"/>
      <c r="P20003"/>
      <c r="S20003"/>
    </row>
    <row r="20004" spans="1:19" x14ac:dyDescent="0.3">
      <c r="A20004" s="25"/>
      <c r="B20004"/>
      <c r="C20004"/>
      <c r="D20004"/>
      <c r="E20004"/>
      <c r="F20004"/>
      <c r="G20004"/>
      <c r="H20004" s="14"/>
      <c r="I20004" s="14"/>
      <c r="K20004"/>
      <c r="L20004"/>
      <c r="M20004"/>
      <c r="N20004"/>
      <c r="O20004"/>
      <c r="P20004"/>
      <c r="S20004"/>
    </row>
    <row r="20005" spans="1:19" x14ac:dyDescent="0.3">
      <c r="A20005" s="25"/>
      <c r="B20005"/>
      <c r="C20005"/>
      <c r="D20005"/>
      <c r="E20005"/>
      <c r="F20005"/>
      <c r="G20005"/>
      <c r="H20005" s="14"/>
      <c r="I20005" s="14"/>
      <c r="K20005"/>
      <c r="L20005"/>
      <c r="M20005"/>
      <c r="N20005"/>
      <c r="O20005"/>
      <c r="P20005"/>
      <c r="S20005"/>
    </row>
    <row r="20006" spans="1:19" x14ac:dyDescent="0.3">
      <c r="A20006" s="25"/>
      <c r="B20006"/>
      <c r="C20006"/>
      <c r="D20006"/>
      <c r="E20006"/>
      <c r="F20006"/>
      <c r="G20006"/>
      <c r="H20006" s="14"/>
      <c r="I20006" s="14"/>
      <c r="K20006"/>
      <c r="L20006"/>
      <c r="M20006"/>
      <c r="N20006"/>
      <c r="O20006"/>
      <c r="P20006"/>
      <c r="S20006"/>
    </row>
    <row r="20007" spans="1:19" x14ac:dyDescent="0.3">
      <c r="A20007" s="25"/>
      <c r="B20007"/>
      <c r="C20007"/>
      <c r="D20007"/>
      <c r="E20007"/>
      <c r="F20007"/>
      <c r="G20007"/>
      <c r="H20007" s="14"/>
      <c r="I20007" s="14"/>
      <c r="K20007"/>
      <c r="L20007"/>
      <c r="M20007"/>
      <c r="N20007"/>
      <c r="O20007"/>
      <c r="P20007"/>
      <c r="S20007"/>
    </row>
    <row r="20008" spans="1:19" x14ac:dyDescent="0.3">
      <c r="A20008" s="25"/>
      <c r="B20008"/>
      <c r="C20008"/>
      <c r="D20008"/>
      <c r="E20008"/>
      <c r="F20008"/>
      <c r="G20008"/>
      <c r="H20008" s="26"/>
      <c r="I20008" s="26"/>
      <c r="K20008"/>
      <c r="L20008"/>
      <c r="M20008"/>
      <c r="N20008"/>
      <c r="O20008"/>
      <c r="P20008"/>
      <c r="S20008"/>
    </row>
    <row r="20009" spans="1:19" x14ac:dyDescent="0.3">
      <c r="A20009" s="25"/>
      <c r="B20009"/>
      <c r="C20009"/>
      <c r="D20009"/>
      <c r="E20009"/>
      <c r="F20009"/>
      <c r="G20009"/>
      <c r="H20009" s="26"/>
      <c r="I20009" s="26"/>
      <c r="K20009"/>
      <c r="L20009"/>
      <c r="M20009"/>
      <c r="N20009"/>
      <c r="O20009"/>
      <c r="P20009"/>
      <c r="S20009"/>
    </row>
    <row r="20010" spans="1:19" x14ac:dyDescent="0.3">
      <c r="A20010" s="25"/>
      <c r="B20010"/>
      <c r="C20010"/>
      <c r="D20010"/>
      <c r="E20010"/>
      <c r="F20010"/>
      <c r="G20010"/>
      <c r="H20010" s="26"/>
      <c r="I20010" s="26"/>
      <c r="K20010"/>
      <c r="L20010"/>
      <c r="M20010"/>
      <c r="N20010"/>
      <c r="O20010"/>
      <c r="P20010"/>
      <c r="S20010"/>
    </row>
    <row r="20011" spans="1:19" x14ac:dyDescent="0.3">
      <c r="A20011" s="25"/>
      <c r="B20011"/>
      <c r="C20011"/>
      <c r="D20011"/>
      <c r="E20011"/>
      <c r="F20011"/>
      <c r="G20011"/>
      <c r="H20011" s="26"/>
      <c r="I20011" s="26"/>
      <c r="K20011"/>
      <c r="L20011"/>
      <c r="M20011"/>
      <c r="N20011"/>
      <c r="O20011"/>
      <c r="P20011"/>
      <c r="S20011"/>
    </row>
    <row r="20012" spans="1:19" x14ac:dyDescent="0.3">
      <c r="A20012" s="25"/>
      <c r="B20012"/>
      <c r="C20012"/>
      <c r="D20012"/>
      <c r="E20012"/>
      <c r="F20012"/>
      <c r="G20012"/>
      <c r="H20012"/>
      <c r="I20012"/>
      <c r="K20012"/>
      <c r="L20012"/>
      <c r="M20012"/>
      <c r="N20012"/>
      <c r="O20012"/>
      <c r="P20012"/>
      <c r="S20012"/>
    </row>
    <row r="20013" spans="1:19" x14ac:dyDescent="0.3">
      <c r="A20013" s="25"/>
      <c r="B20013"/>
      <c r="C20013"/>
      <c r="D20013"/>
      <c r="E20013"/>
      <c r="F20013"/>
      <c r="G20013"/>
      <c r="H20013"/>
      <c r="I20013"/>
      <c r="K20013"/>
      <c r="L20013"/>
      <c r="M20013"/>
      <c r="N20013"/>
      <c r="O20013"/>
      <c r="P20013"/>
      <c r="S20013"/>
    </row>
    <row r="20014" spans="1:19" x14ac:dyDescent="0.3">
      <c r="A20014" s="25"/>
      <c r="B20014"/>
      <c r="C20014"/>
      <c r="D20014"/>
      <c r="E20014"/>
      <c r="F20014"/>
      <c r="G20014"/>
      <c r="H20014"/>
      <c r="I20014"/>
      <c r="K20014"/>
      <c r="L20014"/>
      <c r="M20014"/>
      <c r="N20014"/>
      <c r="O20014"/>
      <c r="P20014"/>
      <c r="S20014"/>
    </row>
    <row r="20015" spans="1:19" x14ac:dyDescent="0.3">
      <c r="A20015" s="25"/>
      <c r="B20015"/>
      <c r="C20015"/>
      <c r="D20015"/>
      <c r="E20015"/>
      <c r="F20015"/>
      <c r="G20015"/>
      <c r="H20015"/>
      <c r="I20015" s="14"/>
      <c r="K20015"/>
      <c r="L20015"/>
      <c r="M20015"/>
      <c r="N20015"/>
      <c r="O20015"/>
      <c r="P20015"/>
      <c r="S20015"/>
    </row>
    <row r="20016" spans="1:19" x14ac:dyDescent="0.3">
      <c r="A20016" s="25"/>
      <c r="B20016"/>
      <c r="C20016"/>
      <c r="D20016"/>
      <c r="E20016"/>
      <c r="F20016"/>
      <c r="G20016"/>
      <c r="H20016"/>
      <c r="I20016"/>
      <c r="K20016"/>
      <c r="L20016"/>
      <c r="M20016"/>
      <c r="N20016"/>
      <c r="O20016"/>
      <c r="P20016"/>
      <c r="S20016"/>
    </row>
    <row r="20017" spans="1:19" x14ac:dyDescent="0.3">
      <c r="A20017" s="25"/>
      <c r="B20017"/>
      <c r="C20017"/>
      <c r="D20017"/>
      <c r="E20017"/>
      <c r="F20017"/>
      <c r="G20017"/>
      <c r="H20017" s="14"/>
      <c r="I20017" s="14"/>
      <c r="K20017"/>
      <c r="L20017"/>
      <c r="M20017"/>
      <c r="N20017"/>
      <c r="O20017"/>
      <c r="P20017"/>
      <c r="S20017"/>
    </row>
    <row r="20018" spans="1:19" x14ac:dyDescent="0.3">
      <c r="A20018" s="25"/>
      <c r="B20018"/>
      <c r="C20018"/>
      <c r="D20018"/>
      <c r="E20018"/>
      <c r="F20018"/>
      <c r="G20018"/>
      <c r="H20018" s="14"/>
      <c r="I20018" s="14"/>
      <c r="K20018"/>
      <c r="L20018"/>
      <c r="M20018"/>
      <c r="N20018"/>
      <c r="O20018"/>
      <c r="P20018"/>
      <c r="S20018"/>
    </row>
    <row r="20019" spans="1:19" x14ac:dyDescent="0.3">
      <c r="A20019" s="25"/>
      <c r="B20019"/>
      <c r="C20019"/>
      <c r="D20019"/>
      <c r="E20019"/>
      <c r="F20019"/>
      <c r="G20019"/>
      <c r="H20019" s="14"/>
      <c r="I20019" s="14"/>
      <c r="K20019"/>
      <c r="L20019"/>
      <c r="M20019"/>
      <c r="N20019"/>
      <c r="O20019"/>
      <c r="P20019"/>
      <c r="S20019"/>
    </row>
    <row r="20020" spans="1:19" x14ac:dyDescent="0.3">
      <c r="A20020" s="25"/>
      <c r="B20020"/>
      <c r="C20020"/>
      <c r="D20020"/>
      <c r="E20020"/>
      <c r="F20020"/>
      <c r="G20020"/>
      <c r="H20020" s="26"/>
      <c r="I20020" s="26"/>
      <c r="K20020"/>
      <c r="L20020"/>
      <c r="M20020"/>
      <c r="N20020"/>
      <c r="O20020"/>
      <c r="P20020"/>
      <c r="S20020"/>
    </row>
    <row r="20021" spans="1:19" x14ac:dyDescent="0.3">
      <c r="A20021" s="25"/>
      <c r="B20021"/>
      <c r="C20021"/>
      <c r="D20021"/>
      <c r="E20021"/>
      <c r="F20021"/>
      <c r="G20021"/>
      <c r="H20021" s="26"/>
      <c r="I20021" s="26"/>
      <c r="K20021"/>
      <c r="L20021"/>
      <c r="M20021"/>
      <c r="N20021"/>
      <c r="O20021"/>
      <c r="P20021"/>
      <c r="S20021"/>
    </row>
    <row r="20022" spans="1:19" x14ac:dyDescent="0.3">
      <c r="A20022" s="25"/>
      <c r="B20022"/>
      <c r="C20022"/>
      <c r="D20022"/>
      <c r="E20022"/>
      <c r="F20022"/>
      <c r="G20022"/>
      <c r="H20022" s="26"/>
      <c r="I20022" s="26"/>
      <c r="K20022"/>
      <c r="L20022"/>
      <c r="M20022"/>
      <c r="N20022"/>
      <c r="O20022"/>
      <c r="P20022"/>
      <c r="S20022"/>
    </row>
    <row r="20023" spans="1:19" x14ac:dyDescent="0.3">
      <c r="A20023" s="25"/>
      <c r="B20023"/>
      <c r="C20023"/>
      <c r="D20023"/>
      <c r="E20023"/>
      <c r="F20023"/>
      <c r="G20023"/>
      <c r="H20023" s="26"/>
      <c r="I20023" s="26"/>
      <c r="K20023"/>
      <c r="L20023"/>
      <c r="M20023"/>
      <c r="N20023"/>
      <c r="O20023"/>
      <c r="P20023"/>
      <c r="S20023"/>
    </row>
    <row r="20024" spans="1:19" x14ac:dyDescent="0.3">
      <c r="A20024" s="25"/>
      <c r="B20024"/>
      <c r="C20024"/>
      <c r="D20024"/>
      <c r="E20024"/>
      <c r="F20024"/>
      <c r="G20024"/>
      <c r="H20024" s="26"/>
      <c r="I20024" s="26"/>
      <c r="K20024"/>
      <c r="L20024"/>
      <c r="M20024"/>
      <c r="N20024"/>
      <c r="O20024"/>
      <c r="P20024"/>
      <c r="S20024"/>
    </row>
    <row r="20025" spans="1:19" x14ac:dyDescent="0.3">
      <c r="A20025" s="25"/>
      <c r="B20025"/>
      <c r="C20025"/>
      <c r="D20025"/>
      <c r="E20025"/>
      <c r="F20025"/>
      <c r="G20025"/>
      <c r="H20025" s="26"/>
      <c r="I20025" s="26"/>
      <c r="K20025"/>
      <c r="L20025"/>
      <c r="M20025"/>
      <c r="N20025"/>
      <c r="O20025"/>
      <c r="P20025"/>
      <c r="S20025"/>
    </row>
    <row r="20026" spans="1:19" x14ac:dyDescent="0.3">
      <c r="A20026" s="25"/>
      <c r="B20026"/>
      <c r="C20026"/>
      <c r="D20026"/>
      <c r="E20026"/>
      <c r="F20026"/>
      <c r="G20026"/>
      <c r="H20026" s="26"/>
      <c r="I20026" s="26"/>
      <c r="K20026"/>
      <c r="L20026"/>
      <c r="M20026"/>
      <c r="N20026"/>
      <c r="O20026"/>
      <c r="P20026"/>
      <c r="S20026"/>
    </row>
    <row r="20027" spans="1:19" x14ac:dyDescent="0.3">
      <c r="A20027" s="25"/>
      <c r="B20027"/>
      <c r="C20027"/>
      <c r="D20027"/>
      <c r="E20027"/>
      <c r="F20027"/>
      <c r="G20027"/>
      <c r="H20027" s="26"/>
      <c r="I20027" s="26"/>
      <c r="K20027"/>
      <c r="L20027"/>
      <c r="M20027"/>
      <c r="N20027"/>
      <c r="O20027"/>
      <c r="P20027"/>
      <c r="S20027"/>
    </row>
    <row r="20028" spans="1:19" x14ac:dyDescent="0.3">
      <c r="A20028" s="25"/>
      <c r="B20028"/>
      <c r="C20028"/>
      <c r="D20028"/>
      <c r="E20028"/>
      <c r="F20028"/>
      <c r="G20028"/>
      <c r="H20028" s="14"/>
      <c r="I20028" s="14"/>
      <c r="K20028"/>
      <c r="L20028"/>
      <c r="M20028"/>
      <c r="N20028"/>
      <c r="O20028"/>
      <c r="P20028"/>
      <c r="S20028"/>
    </row>
    <row r="20029" spans="1:19" x14ac:dyDescent="0.3">
      <c r="A20029" s="25"/>
      <c r="B20029"/>
      <c r="C20029"/>
      <c r="D20029"/>
      <c r="E20029"/>
      <c r="F20029"/>
      <c r="G20029"/>
      <c r="H20029"/>
      <c r="I20029" s="14"/>
      <c r="K20029"/>
      <c r="L20029"/>
      <c r="M20029"/>
      <c r="N20029"/>
      <c r="O20029"/>
      <c r="P20029"/>
      <c r="S20029"/>
    </row>
    <row r="20030" spans="1:19" x14ac:dyDescent="0.3">
      <c r="A20030" s="25"/>
      <c r="B20030"/>
      <c r="C20030"/>
      <c r="D20030"/>
      <c r="E20030"/>
      <c r="F20030"/>
      <c r="G20030"/>
      <c r="H20030" s="14"/>
      <c r="I20030" s="14"/>
      <c r="K20030"/>
      <c r="L20030"/>
      <c r="M20030"/>
      <c r="N20030"/>
      <c r="O20030"/>
      <c r="P20030"/>
      <c r="S20030"/>
    </row>
    <row r="20031" spans="1:19" x14ac:dyDescent="0.3">
      <c r="A20031" s="25"/>
      <c r="B20031"/>
      <c r="C20031"/>
      <c r="D20031"/>
      <c r="E20031"/>
      <c r="F20031"/>
      <c r="G20031"/>
      <c r="H20031"/>
      <c r="I20031" s="14"/>
      <c r="K20031"/>
      <c r="L20031"/>
      <c r="M20031"/>
      <c r="N20031"/>
      <c r="O20031"/>
      <c r="P20031"/>
      <c r="S20031"/>
    </row>
    <row r="20032" spans="1:19" x14ac:dyDescent="0.3">
      <c r="A20032" s="25"/>
      <c r="B20032"/>
      <c r="C20032"/>
      <c r="D20032"/>
      <c r="E20032"/>
      <c r="F20032"/>
      <c r="G20032"/>
      <c r="H20032" s="14"/>
      <c r="I20032" s="14"/>
      <c r="K20032"/>
      <c r="L20032"/>
      <c r="M20032"/>
      <c r="N20032"/>
      <c r="O20032"/>
      <c r="P20032"/>
      <c r="S20032"/>
    </row>
    <row r="20033" spans="1:20" x14ac:dyDescent="0.3">
      <c r="A20033" s="25"/>
      <c r="B20033"/>
      <c r="C20033"/>
      <c r="D20033"/>
      <c r="E20033"/>
      <c r="F20033"/>
      <c r="G20033"/>
      <c r="H20033" s="14"/>
      <c r="I20033" s="14"/>
      <c r="K20033"/>
      <c r="L20033"/>
      <c r="M20033"/>
      <c r="N20033"/>
      <c r="O20033"/>
      <c r="P20033"/>
      <c r="S20033"/>
    </row>
    <row r="20034" spans="1:20" x14ac:dyDescent="0.3">
      <c r="A20034" s="25"/>
      <c r="B20034"/>
      <c r="C20034"/>
      <c r="D20034"/>
      <c r="E20034"/>
      <c r="F20034"/>
      <c r="G20034"/>
      <c r="H20034" s="14"/>
      <c r="I20034" s="14"/>
      <c r="K20034"/>
      <c r="L20034"/>
      <c r="M20034"/>
      <c r="N20034"/>
      <c r="O20034"/>
      <c r="P20034"/>
      <c r="S20034"/>
    </row>
    <row r="20035" spans="1:20" x14ac:dyDescent="0.3">
      <c r="A20035" s="25"/>
      <c r="B20035"/>
      <c r="C20035"/>
      <c r="D20035"/>
      <c r="E20035"/>
      <c r="F20035"/>
      <c r="G20035"/>
      <c r="H20035" s="14"/>
      <c r="I20035" s="14"/>
      <c r="K20035"/>
      <c r="L20035"/>
      <c r="M20035"/>
      <c r="N20035"/>
      <c r="O20035"/>
      <c r="P20035"/>
      <c r="S20035"/>
    </row>
    <row r="20036" spans="1:20" x14ac:dyDescent="0.3">
      <c r="A20036" s="25"/>
      <c r="B20036"/>
      <c r="C20036"/>
      <c r="D20036"/>
      <c r="E20036"/>
      <c r="F20036"/>
      <c r="G20036"/>
      <c r="H20036" s="14"/>
      <c r="I20036" s="14"/>
      <c r="K20036"/>
      <c r="L20036"/>
      <c r="M20036"/>
      <c r="N20036"/>
      <c r="O20036"/>
      <c r="P20036"/>
      <c r="S20036"/>
    </row>
    <row r="20037" spans="1:20" x14ac:dyDescent="0.3">
      <c r="A20037" s="25"/>
      <c r="B20037"/>
      <c r="C20037"/>
      <c r="D20037"/>
      <c r="E20037"/>
      <c r="F20037"/>
      <c r="G20037"/>
      <c r="H20037" s="14"/>
      <c r="I20037" s="14"/>
      <c r="K20037"/>
      <c r="L20037"/>
      <c r="M20037"/>
      <c r="N20037"/>
      <c r="O20037"/>
      <c r="P20037"/>
      <c r="S20037"/>
    </row>
    <row r="20038" spans="1:20" x14ac:dyDescent="0.3">
      <c r="A20038" s="25"/>
      <c r="B20038"/>
      <c r="C20038"/>
      <c r="D20038"/>
      <c r="E20038"/>
      <c r="F20038"/>
      <c r="G20038"/>
      <c r="H20038"/>
      <c r="I20038"/>
      <c r="K20038"/>
      <c r="L20038"/>
      <c r="M20038"/>
      <c r="N20038"/>
      <c r="O20038"/>
      <c r="P20038"/>
      <c r="S20038"/>
    </row>
    <row r="20039" spans="1:20" x14ac:dyDescent="0.3">
      <c r="A20039" s="25"/>
      <c r="B20039"/>
      <c r="C20039"/>
      <c r="D20039"/>
      <c r="E20039"/>
      <c r="F20039"/>
      <c r="G20039"/>
      <c r="H20039"/>
      <c r="I20039"/>
      <c r="K20039"/>
      <c r="L20039"/>
      <c r="M20039"/>
      <c r="N20039"/>
      <c r="O20039"/>
      <c r="P20039"/>
      <c r="S20039"/>
    </row>
    <row r="20040" spans="1:20" x14ac:dyDescent="0.3">
      <c r="A20040" s="25"/>
      <c r="B20040"/>
      <c r="C20040"/>
      <c r="D20040"/>
      <c r="E20040"/>
      <c r="F20040"/>
      <c r="G20040"/>
      <c r="H20040" s="26"/>
      <c r="I20040" s="26"/>
      <c r="K20040"/>
      <c r="L20040"/>
      <c r="M20040"/>
      <c r="N20040"/>
      <c r="O20040"/>
      <c r="P20040"/>
      <c r="S20040"/>
      <c r="T20040" s="7"/>
    </row>
    <row r="20041" spans="1:20" x14ac:dyDescent="0.3">
      <c r="A20041" s="25"/>
      <c r="B20041"/>
      <c r="C20041"/>
      <c r="D20041"/>
      <c r="E20041"/>
      <c r="F20041"/>
      <c r="G20041"/>
      <c r="H20041" s="26"/>
      <c r="I20041" s="26"/>
      <c r="K20041"/>
      <c r="L20041"/>
      <c r="M20041"/>
      <c r="N20041"/>
      <c r="O20041"/>
      <c r="P20041"/>
      <c r="S20041"/>
    </row>
    <row r="20042" spans="1:20" x14ac:dyDescent="0.3">
      <c r="A20042" s="25"/>
      <c r="B20042"/>
      <c r="C20042"/>
      <c r="D20042"/>
      <c r="E20042"/>
      <c r="F20042"/>
      <c r="G20042"/>
      <c r="H20042" s="26"/>
      <c r="I20042" s="26"/>
      <c r="K20042"/>
      <c r="L20042"/>
      <c r="M20042"/>
      <c r="N20042"/>
      <c r="O20042"/>
      <c r="P20042"/>
      <c r="S20042"/>
    </row>
    <row r="20043" spans="1:20" x14ac:dyDescent="0.3">
      <c r="A20043" s="25"/>
      <c r="B20043"/>
      <c r="C20043"/>
      <c r="D20043"/>
      <c r="E20043"/>
      <c r="F20043"/>
      <c r="G20043"/>
      <c r="H20043" s="26"/>
      <c r="I20043" s="26"/>
      <c r="K20043"/>
      <c r="L20043"/>
      <c r="M20043"/>
      <c r="N20043"/>
      <c r="O20043"/>
      <c r="P20043"/>
      <c r="S20043"/>
    </row>
    <row r="20044" spans="1:20" x14ac:dyDescent="0.3">
      <c r="A20044" s="25"/>
      <c r="B20044"/>
      <c r="C20044"/>
      <c r="D20044"/>
      <c r="E20044"/>
      <c r="F20044"/>
      <c r="G20044"/>
      <c r="H20044" s="26"/>
      <c r="I20044" s="26"/>
      <c r="K20044"/>
      <c r="L20044"/>
      <c r="M20044"/>
      <c r="N20044"/>
      <c r="O20044"/>
      <c r="P20044"/>
      <c r="S20044"/>
    </row>
    <row r="20045" spans="1:20" x14ac:dyDescent="0.3">
      <c r="A20045" s="25"/>
      <c r="B20045"/>
      <c r="C20045"/>
      <c r="D20045"/>
      <c r="E20045"/>
      <c r="F20045"/>
      <c r="G20045"/>
      <c r="H20045" s="26"/>
      <c r="I20045" s="26"/>
      <c r="K20045"/>
      <c r="L20045"/>
      <c r="M20045"/>
      <c r="N20045"/>
      <c r="O20045"/>
      <c r="P20045"/>
      <c r="S20045"/>
    </row>
    <row r="20046" spans="1:20" x14ac:dyDescent="0.3">
      <c r="A20046" s="25"/>
      <c r="B20046"/>
      <c r="C20046"/>
      <c r="D20046"/>
      <c r="E20046"/>
      <c r="F20046"/>
      <c r="G20046"/>
      <c r="H20046" s="26"/>
      <c r="I20046" s="26"/>
      <c r="K20046"/>
      <c r="L20046"/>
      <c r="M20046"/>
      <c r="N20046"/>
      <c r="O20046"/>
      <c r="P20046"/>
      <c r="S20046"/>
    </row>
    <row r="20047" spans="1:20" x14ac:dyDescent="0.3">
      <c r="A20047" s="25"/>
      <c r="B20047"/>
      <c r="C20047"/>
      <c r="D20047"/>
      <c r="E20047"/>
      <c r="F20047"/>
      <c r="G20047"/>
      <c r="H20047" s="26"/>
      <c r="I20047" s="26"/>
      <c r="K20047"/>
      <c r="L20047"/>
      <c r="M20047"/>
      <c r="N20047"/>
      <c r="O20047"/>
      <c r="P20047"/>
      <c r="S20047"/>
    </row>
    <row r="20048" spans="1:20" x14ac:dyDescent="0.3">
      <c r="A20048" s="25"/>
      <c r="B20048"/>
      <c r="C20048"/>
      <c r="D20048"/>
      <c r="E20048"/>
      <c r="F20048"/>
      <c r="G20048"/>
      <c r="H20048"/>
      <c r="I20048" s="26"/>
      <c r="K20048"/>
      <c r="L20048"/>
      <c r="M20048"/>
      <c r="N20048"/>
      <c r="O20048"/>
      <c r="P20048"/>
      <c r="S20048"/>
    </row>
    <row r="20049" spans="1:20" x14ac:dyDescent="0.3">
      <c r="A20049" s="25"/>
      <c r="B20049"/>
      <c r="C20049"/>
      <c r="D20049"/>
      <c r="E20049"/>
      <c r="F20049"/>
      <c r="G20049"/>
      <c r="H20049"/>
      <c r="I20049" s="26"/>
      <c r="K20049"/>
      <c r="L20049"/>
      <c r="M20049"/>
      <c r="N20049"/>
      <c r="O20049"/>
      <c r="P20049"/>
      <c r="S20049"/>
    </row>
    <row r="20050" spans="1:20" x14ac:dyDescent="0.3">
      <c r="A20050" s="25"/>
      <c r="B20050"/>
      <c r="C20050"/>
      <c r="D20050"/>
      <c r="E20050"/>
      <c r="F20050"/>
      <c r="G20050"/>
      <c r="H20050" s="14"/>
      <c r="I20050" s="26"/>
      <c r="K20050"/>
      <c r="L20050"/>
      <c r="M20050"/>
      <c r="N20050"/>
      <c r="O20050"/>
      <c r="P20050"/>
      <c r="S20050"/>
      <c r="T20050" s="7"/>
    </row>
    <row r="20051" spans="1:20" x14ac:dyDescent="0.3">
      <c r="A20051" s="25"/>
      <c r="B20051"/>
      <c r="C20051"/>
      <c r="D20051"/>
      <c r="E20051"/>
      <c r="F20051"/>
      <c r="G20051"/>
      <c r="H20051"/>
      <c r="I20051" s="26"/>
      <c r="K20051"/>
      <c r="L20051"/>
      <c r="M20051"/>
      <c r="N20051"/>
      <c r="O20051"/>
      <c r="P20051"/>
      <c r="S20051"/>
    </row>
    <row r="20052" spans="1:20" x14ac:dyDescent="0.3">
      <c r="A20052" s="25"/>
      <c r="B20052"/>
      <c r="C20052"/>
      <c r="D20052"/>
      <c r="E20052"/>
      <c r="F20052"/>
      <c r="G20052"/>
      <c r="H20052"/>
      <c r="I20052"/>
      <c r="K20052"/>
      <c r="L20052"/>
      <c r="M20052"/>
      <c r="N20052"/>
      <c r="O20052"/>
      <c r="P20052"/>
      <c r="S20052"/>
    </row>
    <row r="20053" spans="1:20" x14ac:dyDescent="0.3">
      <c r="A20053" s="25"/>
      <c r="B20053"/>
      <c r="C20053"/>
      <c r="D20053"/>
      <c r="E20053"/>
      <c r="F20053"/>
      <c r="G20053"/>
      <c r="H20053"/>
      <c r="I20053"/>
      <c r="K20053"/>
      <c r="L20053"/>
      <c r="M20053"/>
      <c r="N20053"/>
      <c r="O20053"/>
      <c r="P20053"/>
      <c r="S20053"/>
    </row>
    <row r="20054" spans="1:20" x14ac:dyDescent="0.3">
      <c r="A20054" s="25"/>
      <c r="B20054"/>
      <c r="C20054"/>
      <c r="D20054"/>
      <c r="E20054"/>
      <c r="F20054"/>
      <c r="G20054"/>
      <c r="H20054"/>
      <c r="I20054"/>
      <c r="K20054"/>
      <c r="L20054"/>
      <c r="M20054"/>
      <c r="N20054"/>
      <c r="O20054"/>
      <c r="P20054"/>
      <c r="S20054"/>
    </row>
    <row r="20055" spans="1:20" x14ac:dyDescent="0.3">
      <c r="A20055" s="25"/>
      <c r="B20055"/>
      <c r="C20055"/>
      <c r="D20055"/>
      <c r="E20055"/>
      <c r="F20055"/>
      <c r="G20055"/>
      <c r="H20055"/>
      <c r="I20055" s="14"/>
      <c r="K20055"/>
      <c r="L20055"/>
      <c r="M20055"/>
      <c r="N20055"/>
      <c r="O20055"/>
      <c r="P20055"/>
      <c r="S20055"/>
    </row>
    <row r="20056" spans="1:20" x14ac:dyDescent="0.3">
      <c r="A20056" s="25"/>
      <c r="B20056"/>
      <c r="C20056"/>
      <c r="D20056"/>
      <c r="E20056"/>
      <c r="F20056"/>
      <c r="G20056"/>
      <c r="H20056" s="26"/>
      <c r="I20056" s="26"/>
      <c r="K20056"/>
      <c r="L20056"/>
      <c r="M20056"/>
      <c r="N20056"/>
      <c r="O20056"/>
      <c r="P20056"/>
      <c r="S20056"/>
    </row>
    <row r="20057" spans="1:20" x14ac:dyDescent="0.3">
      <c r="A20057" s="25"/>
      <c r="B20057"/>
      <c r="C20057"/>
      <c r="D20057"/>
      <c r="E20057"/>
      <c r="F20057"/>
      <c r="G20057"/>
      <c r="H20057" s="26"/>
      <c r="I20057" s="26"/>
      <c r="K20057"/>
      <c r="L20057"/>
      <c r="M20057"/>
      <c r="N20057"/>
      <c r="O20057"/>
      <c r="P20057"/>
      <c r="S20057"/>
    </row>
    <row r="20058" spans="1:20" x14ac:dyDescent="0.3">
      <c r="A20058" s="25"/>
      <c r="B20058"/>
      <c r="C20058"/>
      <c r="D20058"/>
      <c r="E20058"/>
      <c r="F20058"/>
      <c r="G20058"/>
      <c r="H20058" s="26"/>
      <c r="I20058" s="26"/>
      <c r="K20058"/>
      <c r="L20058"/>
      <c r="M20058"/>
      <c r="N20058"/>
      <c r="O20058"/>
      <c r="P20058"/>
      <c r="S20058"/>
    </row>
    <row r="20059" spans="1:20" x14ac:dyDescent="0.3">
      <c r="A20059" s="25"/>
      <c r="B20059"/>
      <c r="C20059"/>
      <c r="D20059"/>
      <c r="E20059"/>
      <c r="F20059"/>
      <c r="G20059"/>
      <c r="H20059" s="26"/>
      <c r="I20059" s="26"/>
      <c r="K20059"/>
      <c r="L20059"/>
      <c r="M20059"/>
      <c r="N20059"/>
      <c r="O20059"/>
      <c r="P20059"/>
      <c r="S20059"/>
    </row>
    <row r="20060" spans="1:20" x14ac:dyDescent="0.3">
      <c r="A20060" s="25"/>
      <c r="B20060"/>
      <c r="C20060"/>
      <c r="D20060"/>
      <c r="E20060"/>
      <c r="F20060"/>
      <c r="G20060"/>
      <c r="H20060" s="26"/>
      <c r="I20060" s="26"/>
      <c r="K20060"/>
      <c r="L20060"/>
      <c r="M20060"/>
      <c r="N20060"/>
      <c r="O20060"/>
      <c r="P20060"/>
      <c r="S20060"/>
    </row>
    <row r="20061" spans="1:20" x14ac:dyDescent="0.3">
      <c r="A20061" s="25"/>
      <c r="B20061"/>
      <c r="C20061"/>
      <c r="D20061"/>
      <c r="E20061"/>
      <c r="F20061"/>
      <c r="G20061"/>
      <c r="H20061" s="26"/>
      <c r="I20061" s="26"/>
      <c r="K20061"/>
      <c r="L20061"/>
      <c r="M20061"/>
      <c r="N20061"/>
      <c r="O20061"/>
      <c r="P20061"/>
      <c r="S20061"/>
    </row>
    <row r="20062" spans="1:20" x14ac:dyDescent="0.3">
      <c r="A20062" s="25"/>
      <c r="B20062"/>
      <c r="C20062"/>
      <c r="D20062"/>
      <c r="E20062"/>
      <c r="F20062"/>
      <c r="G20062"/>
      <c r="H20062" s="26"/>
      <c r="I20062" s="26"/>
      <c r="K20062"/>
      <c r="L20062"/>
      <c r="M20062"/>
      <c r="N20062"/>
      <c r="O20062"/>
      <c r="P20062"/>
      <c r="S20062"/>
      <c r="T20062" s="7"/>
    </row>
    <row r="20063" spans="1:20" x14ac:dyDescent="0.3">
      <c r="A20063" s="25"/>
      <c r="B20063"/>
      <c r="C20063"/>
      <c r="D20063"/>
      <c r="E20063"/>
      <c r="F20063"/>
      <c r="G20063"/>
      <c r="H20063" s="26"/>
      <c r="I20063" s="26"/>
      <c r="K20063"/>
      <c r="L20063"/>
      <c r="M20063"/>
      <c r="N20063"/>
      <c r="O20063"/>
      <c r="P20063"/>
      <c r="S20063"/>
    </row>
    <row r="20064" spans="1:20" x14ac:dyDescent="0.3">
      <c r="A20064" s="25"/>
      <c r="B20064"/>
      <c r="C20064"/>
      <c r="D20064"/>
      <c r="E20064"/>
      <c r="F20064"/>
      <c r="G20064"/>
      <c r="H20064" s="26"/>
      <c r="I20064" s="26"/>
      <c r="K20064"/>
      <c r="L20064"/>
      <c r="M20064"/>
      <c r="N20064"/>
      <c r="O20064"/>
      <c r="P20064"/>
      <c r="S20064"/>
    </row>
    <row r="20065" spans="1:19" x14ac:dyDescent="0.3">
      <c r="A20065" s="25"/>
      <c r="B20065"/>
      <c r="C20065"/>
      <c r="D20065"/>
      <c r="E20065"/>
      <c r="F20065"/>
      <c r="G20065"/>
      <c r="H20065" s="26"/>
      <c r="I20065" s="26"/>
      <c r="K20065"/>
      <c r="L20065"/>
      <c r="M20065"/>
      <c r="N20065"/>
      <c r="O20065"/>
      <c r="P20065"/>
      <c r="S20065"/>
    </row>
    <row r="20066" spans="1:19" x14ac:dyDescent="0.3">
      <c r="A20066" s="25"/>
      <c r="B20066"/>
      <c r="C20066"/>
      <c r="D20066"/>
      <c r="E20066"/>
      <c r="F20066"/>
      <c r="G20066"/>
      <c r="H20066" s="26"/>
      <c r="I20066" s="26"/>
      <c r="K20066"/>
      <c r="L20066"/>
      <c r="M20066"/>
      <c r="N20066"/>
      <c r="O20066"/>
      <c r="P20066"/>
      <c r="S20066"/>
    </row>
    <row r="20067" spans="1:19" x14ac:dyDescent="0.3">
      <c r="A20067" s="25"/>
      <c r="B20067"/>
      <c r="C20067"/>
      <c r="D20067"/>
      <c r="E20067"/>
      <c r="F20067"/>
      <c r="G20067"/>
      <c r="H20067" s="26"/>
      <c r="I20067" s="26"/>
      <c r="K20067"/>
      <c r="L20067"/>
      <c r="M20067"/>
      <c r="N20067"/>
      <c r="O20067"/>
      <c r="P20067"/>
      <c r="S20067"/>
    </row>
    <row r="20068" spans="1:19" x14ac:dyDescent="0.3">
      <c r="A20068" s="25"/>
      <c r="B20068"/>
      <c r="C20068"/>
      <c r="D20068"/>
      <c r="E20068"/>
      <c r="F20068"/>
      <c r="G20068"/>
      <c r="H20068"/>
      <c r="I20068" s="14"/>
      <c r="K20068"/>
      <c r="L20068"/>
      <c r="M20068"/>
      <c r="N20068"/>
      <c r="O20068"/>
      <c r="P20068"/>
      <c r="S20068"/>
    </row>
    <row r="20069" spans="1:19" x14ac:dyDescent="0.3">
      <c r="A20069" s="25"/>
      <c r="B20069"/>
      <c r="C20069"/>
      <c r="D20069"/>
      <c r="E20069"/>
      <c r="F20069"/>
      <c r="G20069"/>
      <c r="H20069"/>
      <c r="I20069"/>
      <c r="K20069"/>
      <c r="L20069"/>
      <c r="M20069"/>
      <c r="N20069"/>
      <c r="O20069"/>
      <c r="P20069"/>
      <c r="S20069"/>
    </row>
    <row r="20070" spans="1:19" x14ac:dyDescent="0.3">
      <c r="A20070" s="25"/>
      <c r="B20070"/>
      <c r="C20070"/>
      <c r="D20070"/>
      <c r="E20070"/>
      <c r="F20070"/>
      <c r="G20070"/>
      <c r="H20070"/>
      <c r="I20070"/>
      <c r="K20070"/>
      <c r="L20070"/>
      <c r="M20070"/>
      <c r="N20070"/>
      <c r="O20070"/>
      <c r="P20070"/>
      <c r="S20070"/>
    </row>
    <row r="20071" spans="1:19" x14ac:dyDescent="0.3">
      <c r="A20071" s="25"/>
      <c r="B20071"/>
      <c r="C20071"/>
      <c r="D20071"/>
      <c r="E20071"/>
      <c r="F20071"/>
      <c r="G20071"/>
      <c r="H20071"/>
      <c r="I20071"/>
      <c r="K20071"/>
      <c r="L20071"/>
      <c r="M20071"/>
      <c r="N20071"/>
      <c r="O20071"/>
      <c r="P20071"/>
      <c r="S20071"/>
    </row>
    <row r="20072" spans="1:19" x14ac:dyDescent="0.3">
      <c r="A20072" s="25"/>
      <c r="B20072"/>
      <c r="C20072"/>
      <c r="D20072"/>
      <c r="E20072"/>
      <c r="F20072"/>
      <c r="G20072"/>
      <c r="H20072"/>
      <c r="I20072" s="26"/>
      <c r="K20072"/>
      <c r="L20072"/>
      <c r="M20072"/>
      <c r="N20072"/>
      <c r="O20072"/>
      <c r="P20072"/>
      <c r="S20072"/>
    </row>
    <row r="20073" spans="1:19" x14ac:dyDescent="0.3">
      <c r="A20073" s="25"/>
      <c r="B20073"/>
      <c r="C20073"/>
      <c r="D20073"/>
      <c r="E20073"/>
      <c r="F20073"/>
      <c r="G20073"/>
      <c r="H20073"/>
      <c r="I20073" s="26"/>
      <c r="K20073"/>
      <c r="L20073"/>
      <c r="M20073"/>
      <c r="N20073"/>
      <c r="O20073"/>
      <c r="P20073"/>
      <c r="S20073"/>
    </row>
    <row r="20074" spans="1:19" x14ac:dyDescent="0.3">
      <c r="A20074" s="25"/>
      <c r="B20074"/>
      <c r="C20074"/>
      <c r="D20074"/>
      <c r="E20074"/>
      <c r="F20074"/>
      <c r="G20074"/>
      <c r="H20074"/>
      <c r="I20074" s="26"/>
      <c r="K20074"/>
      <c r="L20074"/>
      <c r="M20074"/>
      <c r="N20074"/>
      <c r="O20074"/>
      <c r="P20074"/>
      <c r="S20074"/>
    </row>
    <row r="20075" spans="1:19" x14ac:dyDescent="0.3">
      <c r="A20075" s="25"/>
      <c r="B20075"/>
      <c r="C20075"/>
      <c r="D20075"/>
      <c r="E20075"/>
      <c r="F20075"/>
      <c r="G20075"/>
      <c r="H20075"/>
      <c r="I20075" s="26"/>
      <c r="K20075"/>
      <c r="L20075"/>
      <c r="M20075"/>
      <c r="N20075"/>
      <c r="O20075"/>
      <c r="P20075"/>
      <c r="S20075"/>
    </row>
    <row r="20076" spans="1:19" x14ac:dyDescent="0.3">
      <c r="A20076" s="25"/>
      <c r="B20076"/>
      <c r="C20076"/>
      <c r="D20076"/>
      <c r="E20076"/>
      <c r="F20076"/>
      <c r="G20076"/>
      <c r="H20076"/>
      <c r="I20076"/>
      <c r="K20076"/>
      <c r="L20076"/>
      <c r="M20076"/>
      <c r="N20076"/>
      <c r="O20076"/>
      <c r="P20076"/>
      <c r="S20076"/>
    </row>
    <row r="20077" spans="1:19" x14ac:dyDescent="0.3">
      <c r="A20077" s="25"/>
      <c r="B20077"/>
      <c r="C20077"/>
      <c r="D20077"/>
      <c r="E20077"/>
      <c r="F20077"/>
      <c r="G20077"/>
      <c r="H20077"/>
      <c r="I20077" s="14"/>
      <c r="K20077"/>
      <c r="L20077"/>
      <c r="M20077"/>
      <c r="N20077"/>
      <c r="O20077"/>
      <c r="P20077"/>
      <c r="S20077"/>
    </row>
    <row r="20078" spans="1:19" x14ac:dyDescent="0.3">
      <c r="A20078" s="25"/>
      <c r="B20078"/>
      <c r="C20078"/>
      <c r="D20078"/>
      <c r="E20078"/>
      <c r="F20078"/>
      <c r="G20078"/>
      <c r="H20078"/>
      <c r="I20078"/>
      <c r="K20078"/>
      <c r="L20078"/>
      <c r="M20078"/>
      <c r="N20078"/>
      <c r="O20078"/>
      <c r="P20078"/>
      <c r="S20078"/>
    </row>
    <row r="20079" spans="1:19" x14ac:dyDescent="0.3">
      <c r="A20079" s="25"/>
      <c r="B20079"/>
      <c r="C20079"/>
      <c r="D20079"/>
      <c r="E20079"/>
      <c r="F20079"/>
      <c r="G20079"/>
      <c r="H20079"/>
      <c r="I20079"/>
      <c r="K20079"/>
      <c r="L20079"/>
      <c r="M20079"/>
      <c r="N20079"/>
      <c r="O20079"/>
      <c r="P20079"/>
      <c r="S20079"/>
    </row>
    <row r="20080" spans="1:19" x14ac:dyDescent="0.3">
      <c r="A20080" s="25"/>
      <c r="B20080"/>
      <c r="C20080"/>
      <c r="D20080"/>
      <c r="E20080"/>
      <c r="F20080"/>
      <c r="G20080"/>
      <c r="H20080" s="26"/>
      <c r="I20080" s="26"/>
      <c r="K20080"/>
      <c r="L20080"/>
      <c r="M20080"/>
      <c r="N20080"/>
      <c r="O20080"/>
      <c r="P20080"/>
      <c r="S20080"/>
    </row>
    <row r="20081" spans="1:20" x14ac:dyDescent="0.3">
      <c r="A20081" s="25"/>
      <c r="B20081"/>
      <c r="C20081"/>
      <c r="D20081"/>
      <c r="E20081"/>
      <c r="F20081"/>
      <c r="G20081"/>
      <c r="H20081" s="26"/>
      <c r="I20081" s="26"/>
      <c r="K20081"/>
      <c r="L20081"/>
      <c r="M20081"/>
      <c r="N20081"/>
      <c r="O20081"/>
      <c r="P20081"/>
      <c r="S20081"/>
    </row>
    <row r="20082" spans="1:20" x14ac:dyDescent="0.3">
      <c r="A20082" s="25"/>
      <c r="B20082"/>
      <c r="C20082"/>
      <c r="D20082"/>
      <c r="E20082"/>
      <c r="F20082"/>
      <c r="G20082"/>
      <c r="H20082" s="26"/>
      <c r="I20082" s="26"/>
      <c r="K20082"/>
      <c r="L20082"/>
      <c r="M20082"/>
      <c r="N20082"/>
      <c r="O20082"/>
      <c r="P20082"/>
      <c r="S20082"/>
      <c r="T20082" s="7"/>
    </row>
    <row r="20083" spans="1:20" x14ac:dyDescent="0.3">
      <c r="A20083" s="25"/>
      <c r="B20083"/>
      <c r="C20083"/>
      <c r="D20083"/>
      <c r="E20083"/>
      <c r="F20083"/>
      <c r="G20083"/>
      <c r="H20083" s="26"/>
      <c r="I20083" s="26"/>
      <c r="K20083"/>
      <c r="L20083"/>
      <c r="M20083"/>
      <c r="N20083"/>
      <c r="O20083"/>
      <c r="P20083"/>
      <c r="S20083"/>
      <c r="T20083" s="7"/>
    </row>
    <row r="20084" spans="1:20" x14ac:dyDescent="0.3">
      <c r="A20084" s="25"/>
      <c r="B20084"/>
      <c r="C20084"/>
      <c r="D20084"/>
      <c r="E20084"/>
      <c r="F20084"/>
      <c r="G20084"/>
      <c r="H20084"/>
      <c r="I20084"/>
      <c r="K20084"/>
      <c r="L20084"/>
      <c r="M20084"/>
      <c r="N20084"/>
      <c r="O20084"/>
      <c r="P20084"/>
      <c r="S20084"/>
    </row>
    <row r="20085" spans="1:20" x14ac:dyDescent="0.3">
      <c r="A20085" s="25"/>
      <c r="B20085"/>
      <c r="C20085"/>
      <c r="D20085"/>
      <c r="E20085"/>
      <c r="F20085"/>
      <c r="G20085"/>
      <c r="H20085"/>
      <c r="I20085"/>
      <c r="K20085"/>
      <c r="L20085"/>
      <c r="M20085"/>
      <c r="N20085"/>
      <c r="O20085"/>
      <c r="P20085"/>
      <c r="S20085"/>
    </row>
    <row r="20086" spans="1:20" x14ac:dyDescent="0.3">
      <c r="A20086" s="25"/>
      <c r="B20086"/>
      <c r="C20086"/>
      <c r="D20086"/>
      <c r="E20086"/>
      <c r="F20086"/>
      <c r="G20086"/>
      <c r="H20086"/>
      <c r="I20086" s="14"/>
      <c r="K20086"/>
      <c r="L20086"/>
      <c r="M20086"/>
      <c r="N20086"/>
      <c r="O20086"/>
      <c r="P20086"/>
      <c r="S20086"/>
    </row>
    <row r="20087" spans="1:20" x14ac:dyDescent="0.3">
      <c r="A20087" s="25"/>
      <c r="B20087"/>
      <c r="C20087"/>
      <c r="D20087"/>
      <c r="E20087"/>
      <c r="F20087"/>
      <c r="G20087"/>
      <c r="H20087"/>
      <c r="I20087" s="14"/>
      <c r="K20087"/>
      <c r="L20087"/>
      <c r="M20087"/>
      <c r="N20087"/>
      <c r="O20087"/>
      <c r="P20087"/>
      <c r="S20087"/>
    </row>
    <row r="20088" spans="1:20" x14ac:dyDescent="0.3">
      <c r="A20088" s="25"/>
      <c r="B20088"/>
      <c r="C20088"/>
      <c r="D20088"/>
      <c r="E20088"/>
      <c r="F20088"/>
      <c r="G20088"/>
      <c r="H20088"/>
      <c r="I20088" s="14"/>
      <c r="K20088"/>
      <c r="L20088"/>
      <c r="M20088"/>
      <c r="N20088"/>
      <c r="O20088"/>
      <c r="P20088"/>
      <c r="S20088"/>
    </row>
    <row r="20089" spans="1:20" x14ac:dyDescent="0.3">
      <c r="A20089" s="25"/>
      <c r="B20089"/>
      <c r="C20089"/>
      <c r="D20089"/>
      <c r="E20089"/>
      <c r="F20089"/>
      <c r="G20089"/>
      <c r="H20089"/>
      <c r="I20089" s="14"/>
      <c r="K20089"/>
      <c r="L20089"/>
      <c r="M20089"/>
      <c r="N20089"/>
      <c r="O20089"/>
      <c r="P20089"/>
      <c r="S20089"/>
    </row>
    <row r="20090" spans="1:20" x14ac:dyDescent="0.3">
      <c r="A20090" s="25"/>
      <c r="B20090"/>
      <c r="C20090"/>
      <c r="D20090"/>
      <c r="E20090"/>
      <c r="F20090"/>
      <c r="G20090"/>
      <c r="H20090" s="14"/>
      <c r="I20090" s="14"/>
      <c r="K20090"/>
      <c r="L20090"/>
      <c r="M20090"/>
      <c r="N20090"/>
      <c r="O20090"/>
      <c r="P20090"/>
      <c r="S20090"/>
    </row>
    <row r="20091" spans="1:20" x14ac:dyDescent="0.3">
      <c r="A20091" s="25"/>
      <c r="B20091"/>
      <c r="C20091"/>
      <c r="D20091"/>
      <c r="E20091"/>
      <c r="F20091"/>
      <c r="G20091"/>
      <c r="H20091" s="14"/>
      <c r="I20091" s="26"/>
      <c r="K20091"/>
      <c r="L20091"/>
      <c r="M20091"/>
      <c r="N20091"/>
      <c r="O20091"/>
      <c r="P20091"/>
      <c r="S20091"/>
    </row>
    <row r="20092" spans="1:20" x14ac:dyDescent="0.3">
      <c r="A20092" s="25"/>
      <c r="B20092"/>
      <c r="C20092"/>
      <c r="D20092"/>
      <c r="E20092"/>
      <c r="F20092"/>
      <c r="G20092"/>
      <c r="H20092" s="14"/>
      <c r="I20092" s="26"/>
      <c r="K20092"/>
      <c r="L20092"/>
      <c r="M20092"/>
      <c r="N20092"/>
      <c r="O20092"/>
      <c r="P20092"/>
      <c r="S20092"/>
      <c r="T20092" s="7"/>
    </row>
    <row r="20093" spans="1:20" x14ac:dyDescent="0.3">
      <c r="A20093" s="25"/>
      <c r="B20093"/>
      <c r="C20093"/>
      <c r="D20093"/>
      <c r="E20093"/>
      <c r="F20093"/>
      <c r="G20093"/>
      <c r="H20093" s="14"/>
      <c r="I20093" s="26"/>
      <c r="K20093"/>
      <c r="L20093"/>
      <c r="M20093"/>
      <c r="N20093"/>
      <c r="O20093"/>
      <c r="P20093"/>
      <c r="S20093"/>
    </row>
    <row r="20094" spans="1:20" x14ac:dyDescent="0.3">
      <c r="A20094" s="25"/>
      <c r="B20094"/>
      <c r="C20094"/>
      <c r="D20094"/>
      <c r="E20094"/>
      <c r="F20094"/>
      <c r="G20094"/>
      <c r="H20094" s="26"/>
      <c r="I20094" s="26"/>
      <c r="K20094"/>
      <c r="L20094"/>
      <c r="M20094"/>
      <c r="N20094"/>
      <c r="O20094"/>
      <c r="P20094"/>
      <c r="S20094"/>
    </row>
    <row r="20095" spans="1:20" x14ac:dyDescent="0.3">
      <c r="A20095" s="25"/>
      <c r="B20095"/>
      <c r="C20095"/>
      <c r="D20095"/>
      <c r="E20095"/>
      <c r="F20095"/>
      <c r="G20095"/>
      <c r="H20095" s="26"/>
      <c r="I20095" s="26"/>
      <c r="K20095"/>
      <c r="L20095"/>
      <c r="M20095"/>
      <c r="N20095"/>
      <c r="O20095"/>
      <c r="P20095"/>
      <c r="S20095"/>
    </row>
    <row r="20096" spans="1:20" x14ac:dyDescent="0.3">
      <c r="A20096" s="25"/>
      <c r="B20096"/>
      <c r="C20096"/>
      <c r="D20096"/>
      <c r="E20096"/>
      <c r="F20096"/>
      <c r="G20096"/>
      <c r="H20096" s="26"/>
      <c r="I20096" s="26"/>
      <c r="K20096"/>
      <c r="L20096"/>
      <c r="M20096"/>
      <c r="N20096"/>
      <c r="O20096"/>
      <c r="P20096"/>
      <c r="S20096"/>
      <c r="T20096" s="7"/>
    </row>
    <row r="20097" spans="1:20" x14ac:dyDescent="0.3">
      <c r="A20097" s="25"/>
      <c r="B20097"/>
      <c r="C20097"/>
      <c r="D20097"/>
      <c r="E20097"/>
      <c r="F20097"/>
      <c r="G20097"/>
      <c r="H20097"/>
      <c r="I20097"/>
      <c r="K20097"/>
      <c r="L20097"/>
      <c r="M20097"/>
      <c r="N20097"/>
      <c r="O20097"/>
      <c r="P20097"/>
      <c r="S20097"/>
    </row>
    <row r="20098" spans="1:20" x14ac:dyDescent="0.3">
      <c r="A20098" s="25"/>
      <c r="B20098"/>
      <c r="C20098"/>
      <c r="D20098"/>
      <c r="E20098"/>
      <c r="F20098"/>
      <c r="G20098"/>
      <c r="H20098"/>
      <c r="I20098"/>
      <c r="K20098"/>
      <c r="L20098"/>
      <c r="M20098"/>
      <c r="N20098"/>
      <c r="O20098"/>
      <c r="P20098"/>
      <c r="S20098"/>
    </row>
    <row r="20099" spans="1:20" x14ac:dyDescent="0.3">
      <c r="A20099" s="25"/>
      <c r="B20099"/>
      <c r="C20099"/>
      <c r="D20099"/>
      <c r="E20099"/>
      <c r="F20099"/>
      <c r="G20099"/>
      <c r="H20099"/>
      <c r="I20099"/>
      <c r="K20099"/>
      <c r="L20099"/>
      <c r="M20099"/>
      <c r="N20099"/>
      <c r="O20099"/>
      <c r="P20099"/>
      <c r="S20099"/>
    </row>
    <row r="20100" spans="1:20" x14ac:dyDescent="0.3">
      <c r="A20100" s="25"/>
      <c r="B20100"/>
      <c r="C20100"/>
      <c r="D20100"/>
      <c r="E20100"/>
      <c r="F20100"/>
      <c r="G20100"/>
      <c r="H20100"/>
      <c r="I20100" s="26"/>
      <c r="K20100"/>
      <c r="L20100"/>
      <c r="M20100"/>
      <c r="N20100"/>
      <c r="O20100"/>
      <c r="P20100"/>
      <c r="S20100"/>
    </row>
    <row r="20101" spans="1:20" x14ac:dyDescent="0.3">
      <c r="A20101" s="25"/>
      <c r="B20101"/>
      <c r="C20101"/>
      <c r="D20101"/>
      <c r="E20101"/>
      <c r="F20101"/>
      <c r="G20101"/>
      <c r="H20101"/>
      <c r="I20101" s="26"/>
      <c r="K20101"/>
      <c r="L20101"/>
      <c r="M20101"/>
      <c r="N20101"/>
      <c r="O20101"/>
      <c r="P20101"/>
      <c r="S20101"/>
    </row>
    <row r="20102" spans="1:20" x14ac:dyDescent="0.3">
      <c r="A20102" s="25"/>
      <c r="B20102"/>
      <c r="C20102"/>
      <c r="D20102"/>
      <c r="E20102"/>
      <c r="F20102"/>
      <c r="G20102"/>
      <c r="H20102"/>
      <c r="I20102" s="26"/>
      <c r="K20102"/>
      <c r="L20102"/>
      <c r="M20102"/>
      <c r="N20102"/>
      <c r="O20102"/>
      <c r="P20102"/>
      <c r="S20102"/>
    </row>
    <row r="20103" spans="1:20" x14ac:dyDescent="0.3">
      <c r="A20103" s="25"/>
      <c r="B20103"/>
      <c r="C20103"/>
      <c r="D20103"/>
      <c r="E20103"/>
      <c r="F20103"/>
      <c r="G20103"/>
      <c r="H20103" s="26"/>
      <c r="I20103" s="26"/>
      <c r="K20103"/>
      <c r="L20103"/>
      <c r="M20103"/>
      <c r="N20103"/>
      <c r="O20103"/>
      <c r="P20103"/>
      <c r="S20103"/>
    </row>
    <row r="20104" spans="1:20" x14ac:dyDescent="0.3">
      <c r="A20104" s="25"/>
      <c r="B20104"/>
      <c r="C20104"/>
      <c r="D20104"/>
      <c r="E20104"/>
      <c r="F20104"/>
      <c r="G20104"/>
      <c r="H20104" s="26"/>
      <c r="I20104" s="26"/>
      <c r="K20104"/>
      <c r="L20104"/>
      <c r="M20104"/>
      <c r="N20104"/>
      <c r="O20104"/>
      <c r="P20104"/>
      <c r="S20104"/>
    </row>
    <row r="20105" spans="1:20" x14ac:dyDescent="0.3">
      <c r="A20105" s="25"/>
      <c r="B20105"/>
      <c r="C20105"/>
      <c r="D20105"/>
      <c r="E20105"/>
      <c r="F20105"/>
      <c r="G20105"/>
      <c r="H20105" s="26"/>
      <c r="I20105" s="26"/>
      <c r="K20105"/>
      <c r="L20105"/>
      <c r="M20105"/>
      <c r="N20105"/>
      <c r="O20105"/>
      <c r="P20105"/>
      <c r="S20105"/>
    </row>
    <row r="20106" spans="1:20" x14ac:dyDescent="0.3">
      <c r="A20106" s="25"/>
      <c r="B20106"/>
      <c r="C20106"/>
      <c r="D20106"/>
      <c r="E20106"/>
      <c r="F20106"/>
      <c r="G20106"/>
      <c r="H20106" s="26"/>
      <c r="I20106" s="26"/>
      <c r="K20106"/>
      <c r="L20106"/>
      <c r="M20106"/>
      <c r="N20106"/>
      <c r="O20106"/>
      <c r="P20106"/>
      <c r="S20106"/>
      <c r="T20106" s="7"/>
    </row>
    <row r="20107" spans="1:20" x14ac:dyDescent="0.3">
      <c r="A20107" s="25"/>
      <c r="B20107"/>
      <c r="C20107"/>
      <c r="D20107"/>
      <c r="E20107"/>
      <c r="F20107"/>
      <c r="G20107"/>
      <c r="H20107" s="26"/>
      <c r="I20107" s="26"/>
      <c r="K20107"/>
      <c r="L20107"/>
      <c r="M20107"/>
      <c r="N20107"/>
      <c r="O20107"/>
      <c r="P20107"/>
      <c r="S20107"/>
    </row>
    <row r="20108" spans="1:20" x14ac:dyDescent="0.3">
      <c r="A20108" s="25"/>
      <c r="B20108"/>
      <c r="C20108"/>
      <c r="D20108"/>
      <c r="E20108"/>
      <c r="F20108"/>
      <c r="G20108"/>
      <c r="H20108" s="26"/>
      <c r="I20108" s="26"/>
      <c r="K20108"/>
      <c r="L20108"/>
      <c r="M20108"/>
      <c r="N20108"/>
      <c r="O20108"/>
      <c r="P20108"/>
      <c r="S20108"/>
    </row>
    <row r="20109" spans="1:20" x14ac:dyDescent="0.3">
      <c r="A20109" s="25"/>
      <c r="B20109"/>
      <c r="C20109"/>
      <c r="D20109"/>
      <c r="E20109"/>
      <c r="F20109"/>
      <c r="G20109"/>
      <c r="H20109" s="26"/>
      <c r="I20109" s="26"/>
      <c r="K20109"/>
      <c r="L20109"/>
      <c r="M20109"/>
      <c r="N20109"/>
      <c r="O20109"/>
      <c r="P20109"/>
      <c r="S20109"/>
    </row>
    <row r="20110" spans="1:20" x14ac:dyDescent="0.3">
      <c r="A20110" s="25"/>
      <c r="B20110"/>
      <c r="C20110"/>
      <c r="D20110"/>
      <c r="E20110"/>
      <c r="F20110"/>
      <c r="G20110"/>
      <c r="H20110" s="26"/>
      <c r="I20110" s="26"/>
      <c r="K20110"/>
      <c r="L20110"/>
      <c r="M20110"/>
      <c r="N20110"/>
      <c r="O20110"/>
      <c r="P20110"/>
      <c r="S20110"/>
    </row>
    <row r="20111" spans="1:20" x14ac:dyDescent="0.3">
      <c r="A20111" s="25"/>
      <c r="B20111"/>
      <c r="C20111"/>
      <c r="D20111"/>
      <c r="E20111"/>
      <c r="F20111"/>
      <c r="G20111"/>
      <c r="H20111"/>
      <c r="I20111"/>
      <c r="K20111"/>
      <c r="L20111"/>
      <c r="M20111"/>
      <c r="N20111"/>
      <c r="O20111"/>
      <c r="P20111"/>
      <c r="S20111"/>
    </row>
    <row r="20112" spans="1:20" x14ac:dyDescent="0.3">
      <c r="A20112" s="25"/>
      <c r="B20112"/>
      <c r="C20112"/>
      <c r="D20112"/>
      <c r="E20112"/>
      <c r="F20112"/>
      <c r="G20112"/>
      <c r="H20112"/>
      <c r="I20112"/>
      <c r="K20112"/>
      <c r="L20112"/>
      <c r="M20112"/>
      <c r="N20112"/>
      <c r="O20112"/>
      <c r="P20112"/>
      <c r="S20112"/>
    </row>
    <row r="20113" spans="1:19" x14ac:dyDescent="0.3">
      <c r="A20113" s="25"/>
      <c r="B20113"/>
      <c r="C20113"/>
      <c r="D20113"/>
      <c r="E20113"/>
      <c r="F20113"/>
      <c r="G20113"/>
      <c r="H20113"/>
      <c r="I20113"/>
      <c r="K20113"/>
      <c r="L20113"/>
      <c r="M20113"/>
      <c r="N20113"/>
      <c r="O20113"/>
      <c r="P20113"/>
      <c r="S20113"/>
    </row>
    <row r="20114" spans="1:19" x14ac:dyDescent="0.3">
      <c r="A20114" s="25"/>
      <c r="B20114"/>
      <c r="C20114"/>
      <c r="D20114"/>
      <c r="E20114"/>
      <c r="F20114"/>
      <c r="G20114"/>
      <c r="H20114"/>
      <c r="I20114"/>
      <c r="K20114"/>
      <c r="L20114"/>
      <c r="M20114"/>
      <c r="N20114"/>
      <c r="O20114"/>
      <c r="P20114"/>
      <c r="S20114"/>
    </row>
    <row r="20115" spans="1:19" x14ac:dyDescent="0.3">
      <c r="A20115" s="25"/>
      <c r="B20115"/>
      <c r="C20115"/>
      <c r="D20115"/>
      <c r="E20115"/>
      <c r="F20115"/>
      <c r="G20115"/>
      <c r="H20115"/>
      <c r="I20115"/>
      <c r="K20115"/>
      <c r="L20115"/>
      <c r="M20115"/>
      <c r="N20115"/>
      <c r="O20115"/>
      <c r="P20115"/>
      <c r="S20115"/>
    </row>
    <row r="20116" spans="1:19" x14ac:dyDescent="0.3">
      <c r="A20116" s="25"/>
      <c r="B20116"/>
      <c r="C20116"/>
      <c r="D20116"/>
      <c r="E20116"/>
      <c r="F20116"/>
      <c r="G20116"/>
      <c r="H20116"/>
      <c r="I20116"/>
      <c r="K20116"/>
      <c r="L20116"/>
      <c r="M20116"/>
      <c r="N20116"/>
      <c r="O20116"/>
      <c r="P20116"/>
      <c r="S20116"/>
    </row>
    <row r="20117" spans="1:19" x14ac:dyDescent="0.3">
      <c r="A20117" s="25"/>
      <c r="B20117"/>
      <c r="C20117"/>
      <c r="D20117"/>
      <c r="E20117"/>
      <c r="F20117"/>
      <c r="G20117"/>
      <c r="H20117"/>
      <c r="I20117"/>
      <c r="K20117"/>
      <c r="L20117"/>
      <c r="M20117"/>
      <c r="N20117"/>
      <c r="O20117"/>
      <c r="P20117"/>
      <c r="S20117"/>
    </row>
    <row r="20118" spans="1:19" x14ac:dyDescent="0.3">
      <c r="A20118" s="25"/>
      <c r="B20118"/>
      <c r="C20118"/>
      <c r="D20118"/>
      <c r="E20118"/>
      <c r="F20118"/>
      <c r="G20118"/>
      <c r="H20118"/>
      <c r="I20118"/>
      <c r="K20118"/>
      <c r="L20118"/>
      <c r="M20118"/>
      <c r="N20118"/>
      <c r="O20118"/>
      <c r="P20118"/>
      <c r="S20118"/>
    </row>
    <row r="20119" spans="1:19" x14ac:dyDescent="0.3">
      <c r="A20119" s="25"/>
      <c r="B20119"/>
      <c r="C20119"/>
      <c r="D20119"/>
      <c r="E20119"/>
      <c r="F20119"/>
      <c r="G20119"/>
      <c r="H20119" s="26"/>
      <c r="I20119" s="26"/>
      <c r="K20119"/>
      <c r="L20119"/>
      <c r="M20119"/>
      <c r="N20119"/>
      <c r="O20119"/>
      <c r="P20119"/>
      <c r="S20119"/>
    </row>
    <row r="20120" spans="1:19" x14ac:dyDescent="0.3">
      <c r="A20120" s="25"/>
      <c r="B20120"/>
      <c r="C20120"/>
      <c r="D20120"/>
      <c r="E20120"/>
      <c r="F20120"/>
      <c r="G20120"/>
      <c r="H20120" s="26"/>
      <c r="I20120" s="26"/>
      <c r="K20120"/>
      <c r="L20120"/>
      <c r="M20120"/>
      <c r="N20120"/>
      <c r="O20120"/>
      <c r="P20120"/>
      <c r="S20120"/>
    </row>
    <row r="20121" spans="1:19" x14ac:dyDescent="0.3">
      <c r="A20121" s="25"/>
      <c r="B20121"/>
      <c r="C20121"/>
      <c r="D20121"/>
      <c r="E20121"/>
      <c r="F20121"/>
      <c r="G20121"/>
      <c r="H20121" s="26"/>
      <c r="I20121" s="26"/>
      <c r="K20121"/>
      <c r="L20121"/>
      <c r="M20121"/>
      <c r="N20121"/>
      <c r="O20121"/>
      <c r="P20121"/>
      <c r="S20121"/>
    </row>
    <row r="20122" spans="1:19" x14ac:dyDescent="0.3">
      <c r="A20122" s="25"/>
      <c r="B20122"/>
      <c r="C20122"/>
      <c r="D20122"/>
      <c r="E20122"/>
      <c r="F20122"/>
      <c r="G20122"/>
      <c r="H20122" s="26"/>
      <c r="I20122" s="26"/>
      <c r="K20122"/>
      <c r="L20122"/>
      <c r="M20122"/>
      <c r="N20122"/>
      <c r="O20122"/>
      <c r="P20122"/>
      <c r="S20122"/>
    </row>
    <row r="20123" spans="1:19" x14ac:dyDescent="0.3">
      <c r="A20123" s="25"/>
      <c r="B20123"/>
      <c r="C20123"/>
      <c r="D20123"/>
      <c r="E20123"/>
      <c r="F20123"/>
      <c r="G20123"/>
      <c r="H20123" s="26"/>
      <c r="I20123" s="26"/>
      <c r="K20123"/>
      <c r="L20123"/>
      <c r="M20123"/>
      <c r="N20123"/>
      <c r="O20123"/>
      <c r="P20123"/>
      <c r="S20123"/>
    </row>
    <row r="20124" spans="1:19" x14ac:dyDescent="0.3">
      <c r="A20124" s="25"/>
      <c r="B20124"/>
      <c r="C20124"/>
      <c r="D20124"/>
      <c r="E20124"/>
      <c r="F20124"/>
      <c r="G20124"/>
      <c r="H20124" s="26"/>
      <c r="I20124" s="26"/>
      <c r="K20124"/>
      <c r="L20124"/>
      <c r="M20124"/>
      <c r="N20124"/>
      <c r="O20124"/>
      <c r="P20124"/>
      <c r="S20124"/>
    </row>
    <row r="20125" spans="1:19" x14ac:dyDescent="0.3">
      <c r="A20125" s="25"/>
      <c r="B20125"/>
      <c r="C20125"/>
      <c r="D20125"/>
      <c r="E20125"/>
      <c r="F20125"/>
      <c r="G20125"/>
      <c r="H20125" s="26"/>
      <c r="I20125" s="26"/>
      <c r="K20125"/>
      <c r="L20125"/>
      <c r="M20125"/>
      <c r="N20125"/>
      <c r="O20125"/>
      <c r="P20125"/>
      <c r="S20125"/>
    </row>
    <row r="20126" spans="1:19" x14ac:dyDescent="0.3">
      <c r="A20126" s="25"/>
      <c r="B20126"/>
      <c r="C20126"/>
      <c r="D20126"/>
      <c r="E20126"/>
      <c r="F20126"/>
      <c r="G20126"/>
      <c r="H20126" s="26"/>
      <c r="I20126" s="26"/>
      <c r="K20126"/>
      <c r="L20126"/>
      <c r="M20126"/>
      <c r="N20126"/>
      <c r="O20126"/>
      <c r="P20126"/>
      <c r="S20126"/>
    </row>
    <row r="20127" spans="1:19" x14ac:dyDescent="0.3">
      <c r="A20127" s="25"/>
      <c r="B20127"/>
      <c r="C20127"/>
      <c r="D20127"/>
      <c r="E20127"/>
      <c r="F20127"/>
      <c r="G20127"/>
      <c r="H20127" s="26"/>
      <c r="I20127" s="26"/>
      <c r="K20127"/>
      <c r="L20127"/>
      <c r="M20127"/>
      <c r="N20127"/>
      <c r="O20127"/>
      <c r="P20127"/>
      <c r="S20127"/>
    </row>
    <row r="20128" spans="1:19" x14ac:dyDescent="0.3">
      <c r="A20128" s="25"/>
      <c r="B20128"/>
      <c r="C20128"/>
      <c r="D20128"/>
      <c r="E20128"/>
      <c r="F20128"/>
      <c r="G20128"/>
      <c r="H20128" s="26"/>
      <c r="I20128" s="26"/>
      <c r="K20128"/>
      <c r="L20128"/>
      <c r="M20128"/>
      <c r="N20128"/>
      <c r="O20128"/>
      <c r="P20128"/>
      <c r="S20128"/>
    </row>
    <row r="20129" spans="1:19" x14ac:dyDescent="0.3">
      <c r="A20129" s="25"/>
      <c r="B20129"/>
      <c r="C20129"/>
      <c r="D20129"/>
      <c r="E20129"/>
      <c r="F20129"/>
      <c r="G20129"/>
      <c r="H20129" s="26"/>
      <c r="I20129" s="26"/>
      <c r="K20129"/>
      <c r="L20129"/>
      <c r="M20129"/>
      <c r="N20129"/>
      <c r="O20129"/>
      <c r="P20129"/>
      <c r="S20129"/>
    </row>
    <row r="20130" spans="1:19" x14ac:dyDescent="0.3">
      <c r="A20130" s="25"/>
      <c r="B20130"/>
      <c r="C20130"/>
      <c r="D20130"/>
      <c r="E20130"/>
      <c r="F20130"/>
      <c r="G20130"/>
      <c r="H20130" s="26"/>
      <c r="I20130" s="26"/>
      <c r="K20130"/>
      <c r="L20130"/>
      <c r="M20130"/>
      <c r="N20130"/>
      <c r="O20130"/>
      <c r="P20130"/>
      <c r="S20130"/>
    </row>
    <row r="20131" spans="1:19" x14ac:dyDescent="0.3">
      <c r="A20131" s="25"/>
      <c r="B20131"/>
      <c r="C20131"/>
      <c r="D20131"/>
      <c r="E20131"/>
      <c r="F20131"/>
      <c r="G20131"/>
      <c r="H20131" s="26"/>
      <c r="I20131" s="26"/>
      <c r="K20131"/>
      <c r="L20131"/>
      <c r="M20131"/>
      <c r="N20131"/>
      <c r="O20131"/>
      <c r="P20131"/>
      <c r="S20131"/>
    </row>
    <row r="20132" spans="1:19" x14ac:dyDescent="0.3">
      <c r="A20132" s="25"/>
      <c r="B20132"/>
      <c r="C20132"/>
      <c r="D20132"/>
      <c r="E20132"/>
      <c r="F20132"/>
      <c r="G20132"/>
      <c r="H20132" s="26"/>
      <c r="I20132" s="26"/>
      <c r="K20132"/>
      <c r="L20132"/>
      <c r="M20132"/>
      <c r="N20132"/>
      <c r="O20132"/>
      <c r="P20132"/>
      <c r="S20132"/>
    </row>
    <row r="20133" spans="1:19" x14ac:dyDescent="0.3">
      <c r="A20133" s="25"/>
      <c r="B20133"/>
      <c r="C20133"/>
      <c r="D20133"/>
      <c r="E20133"/>
      <c r="F20133"/>
      <c r="G20133"/>
      <c r="H20133" s="26"/>
      <c r="I20133" s="26"/>
      <c r="K20133"/>
      <c r="L20133"/>
      <c r="M20133"/>
      <c r="N20133"/>
      <c r="O20133"/>
      <c r="P20133"/>
      <c r="S20133"/>
    </row>
    <row r="20134" spans="1:19" x14ac:dyDescent="0.3">
      <c r="A20134" s="25"/>
      <c r="B20134"/>
      <c r="C20134"/>
      <c r="D20134"/>
      <c r="E20134"/>
      <c r="F20134"/>
      <c r="G20134"/>
      <c r="H20134" s="26"/>
      <c r="I20134" s="26"/>
      <c r="K20134"/>
      <c r="L20134"/>
      <c r="M20134"/>
      <c r="N20134"/>
      <c r="O20134"/>
      <c r="P20134"/>
      <c r="S20134"/>
    </row>
    <row r="20135" spans="1:19" x14ac:dyDescent="0.3">
      <c r="A20135" s="25"/>
      <c r="B20135"/>
      <c r="C20135"/>
      <c r="D20135"/>
      <c r="E20135"/>
      <c r="F20135"/>
      <c r="G20135"/>
      <c r="H20135" s="14"/>
      <c r="I20135" s="14"/>
      <c r="K20135"/>
      <c r="L20135"/>
      <c r="M20135"/>
      <c r="N20135"/>
      <c r="O20135"/>
      <c r="P20135"/>
      <c r="S20135"/>
    </row>
    <row r="20136" spans="1:19" x14ac:dyDescent="0.3">
      <c r="A20136" s="25"/>
      <c r="B20136"/>
      <c r="C20136"/>
      <c r="D20136"/>
      <c r="E20136"/>
      <c r="F20136"/>
      <c r="G20136"/>
      <c r="H20136" s="14"/>
      <c r="I20136" s="14"/>
      <c r="K20136"/>
      <c r="L20136"/>
      <c r="M20136"/>
      <c r="N20136"/>
      <c r="O20136"/>
      <c r="P20136"/>
      <c r="S20136"/>
    </row>
    <row r="20137" spans="1:19" x14ac:dyDescent="0.3">
      <c r="A20137" s="25"/>
      <c r="B20137"/>
      <c r="C20137"/>
      <c r="D20137"/>
      <c r="E20137"/>
      <c r="F20137"/>
      <c r="G20137"/>
      <c r="H20137"/>
      <c r="I20137"/>
      <c r="K20137"/>
      <c r="L20137"/>
      <c r="M20137"/>
      <c r="N20137"/>
      <c r="O20137"/>
      <c r="P20137"/>
      <c r="S20137"/>
    </row>
    <row r="20138" spans="1:19" x14ac:dyDescent="0.3">
      <c r="A20138" s="25"/>
      <c r="B20138"/>
      <c r="C20138"/>
      <c r="D20138"/>
      <c r="E20138"/>
      <c r="F20138"/>
      <c r="G20138"/>
      <c r="H20138" s="14"/>
      <c r="I20138" s="14"/>
      <c r="K20138"/>
      <c r="L20138"/>
      <c r="M20138"/>
      <c r="N20138"/>
      <c r="O20138"/>
      <c r="P20138"/>
      <c r="S20138"/>
    </row>
    <row r="20139" spans="1:19" x14ac:dyDescent="0.3">
      <c r="A20139" s="25"/>
      <c r="B20139"/>
      <c r="C20139"/>
      <c r="D20139"/>
      <c r="E20139"/>
      <c r="F20139"/>
      <c r="G20139"/>
      <c r="H20139"/>
      <c r="I20139"/>
      <c r="K20139"/>
      <c r="L20139"/>
      <c r="M20139"/>
      <c r="N20139"/>
      <c r="O20139"/>
      <c r="P20139"/>
      <c r="S20139"/>
    </row>
    <row r="20140" spans="1:19" x14ac:dyDescent="0.3">
      <c r="A20140" s="25"/>
      <c r="B20140"/>
      <c r="C20140"/>
      <c r="D20140"/>
      <c r="E20140"/>
      <c r="F20140"/>
      <c r="G20140"/>
      <c r="H20140" s="14"/>
      <c r="I20140" s="14"/>
      <c r="K20140"/>
      <c r="L20140"/>
      <c r="M20140"/>
      <c r="N20140"/>
      <c r="O20140"/>
      <c r="P20140"/>
      <c r="S20140"/>
    </row>
    <row r="20141" spans="1:19" x14ac:dyDescent="0.3">
      <c r="A20141" s="25"/>
      <c r="B20141"/>
      <c r="C20141"/>
      <c r="D20141"/>
      <c r="E20141"/>
      <c r="F20141"/>
      <c r="G20141"/>
      <c r="H20141" s="14"/>
      <c r="I20141" s="14"/>
      <c r="K20141"/>
      <c r="L20141"/>
      <c r="M20141"/>
      <c r="N20141"/>
      <c r="O20141"/>
      <c r="P20141"/>
      <c r="S20141"/>
    </row>
    <row r="20142" spans="1:19" x14ac:dyDescent="0.3">
      <c r="A20142" s="25"/>
      <c r="B20142"/>
      <c r="C20142"/>
      <c r="D20142"/>
      <c r="E20142"/>
      <c r="F20142"/>
      <c r="G20142"/>
      <c r="H20142" s="14"/>
      <c r="I20142" s="14"/>
      <c r="K20142"/>
      <c r="L20142"/>
      <c r="M20142"/>
      <c r="N20142"/>
      <c r="O20142"/>
      <c r="P20142"/>
      <c r="S20142"/>
    </row>
    <row r="20143" spans="1:19" x14ac:dyDescent="0.3">
      <c r="A20143" s="25"/>
      <c r="B20143"/>
      <c r="C20143"/>
      <c r="D20143"/>
      <c r="E20143"/>
      <c r="F20143"/>
      <c r="G20143"/>
      <c r="H20143" s="26"/>
      <c r="I20143" s="26"/>
      <c r="K20143"/>
      <c r="L20143"/>
      <c r="M20143"/>
      <c r="N20143"/>
      <c r="O20143"/>
      <c r="P20143"/>
      <c r="S20143"/>
    </row>
    <row r="20144" spans="1:19" x14ac:dyDescent="0.3">
      <c r="A20144" s="25"/>
      <c r="B20144"/>
      <c r="C20144"/>
      <c r="D20144"/>
      <c r="E20144"/>
      <c r="F20144"/>
      <c r="G20144"/>
      <c r="H20144" s="26"/>
      <c r="I20144" s="26"/>
      <c r="K20144"/>
      <c r="L20144"/>
      <c r="M20144"/>
      <c r="N20144"/>
      <c r="O20144"/>
      <c r="P20144"/>
      <c r="S20144"/>
    </row>
    <row r="20145" spans="1:20" x14ac:dyDescent="0.3">
      <c r="A20145" s="25"/>
      <c r="B20145"/>
      <c r="C20145"/>
      <c r="D20145"/>
      <c r="E20145"/>
      <c r="F20145"/>
      <c r="G20145"/>
      <c r="H20145" s="26"/>
      <c r="I20145" s="26"/>
      <c r="K20145"/>
      <c r="L20145"/>
      <c r="M20145"/>
      <c r="N20145"/>
      <c r="O20145"/>
      <c r="P20145"/>
      <c r="S20145"/>
    </row>
    <row r="20146" spans="1:20" x14ac:dyDescent="0.3">
      <c r="A20146" s="25"/>
      <c r="B20146"/>
      <c r="C20146"/>
      <c r="D20146"/>
      <c r="E20146"/>
      <c r="F20146"/>
      <c r="G20146"/>
      <c r="H20146" s="26"/>
      <c r="I20146" s="26"/>
      <c r="K20146"/>
      <c r="L20146"/>
      <c r="M20146"/>
      <c r="N20146"/>
      <c r="O20146"/>
      <c r="P20146"/>
      <c r="S20146"/>
    </row>
    <row r="20147" spans="1:20" x14ac:dyDescent="0.3">
      <c r="A20147" s="25"/>
      <c r="B20147"/>
      <c r="C20147"/>
      <c r="D20147"/>
      <c r="E20147"/>
      <c r="F20147"/>
      <c r="G20147"/>
      <c r="H20147" s="26"/>
      <c r="I20147" s="26"/>
      <c r="K20147"/>
      <c r="L20147"/>
      <c r="M20147"/>
      <c r="N20147"/>
      <c r="O20147"/>
      <c r="P20147"/>
      <c r="S20147"/>
    </row>
    <row r="20148" spans="1:20" x14ac:dyDescent="0.3">
      <c r="A20148" s="25"/>
      <c r="B20148"/>
      <c r="C20148"/>
      <c r="D20148"/>
      <c r="E20148"/>
      <c r="F20148"/>
      <c r="G20148"/>
      <c r="H20148" s="26"/>
      <c r="I20148" s="26"/>
      <c r="K20148"/>
      <c r="L20148"/>
      <c r="M20148"/>
      <c r="N20148"/>
      <c r="O20148"/>
      <c r="P20148"/>
      <c r="S20148"/>
    </row>
    <row r="20149" spans="1:20" x14ac:dyDescent="0.3">
      <c r="A20149" s="25"/>
      <c r="B20149"/>
      <c r="C20149"/>
      <c r="D20149"/>
      <c r="E20149"/>
      <c r="F20149"/>
      <c r="G20149"/>
      <c r="H20149" s="26"/>
      <c r="I20149" s="26"/>
      <c r="K20149"/>
      <c r="L20149"/>
      <c r="M20149"/>
      <c r="N20149"/>
      <c r="O20149"/>
      <c r="P20149"/>
      <c r="S20149"/>
    </row>
    <row r="20150" spans="1:20" x14ac:dyDescent="0.3">
      <c r="A20150" s="25"/>
      <c r="B20150"/>
      <c r="C20150"/>
      <c r="D20150"/>
      <c r="E20150"/>
      <c r="F20150"/>
      <c r="G20150"/>
      <c r="H20150" s="26"/>
      <c r="I20150" s="26"/>
      <c r="K20150"/>
      <c r="L20150"/>
      <c r="M20150"/>
      <c r="N20150"/>
      <c r="O20150"/>
      <c r="P20150"/>
      <c r="S20150"/>
    </row>
    <row r="20151" spans="1:20" x14ac:dyDescent="0.3">
      <c r="A20151" s="25"/>
      <c r="B20151"/>
      <c r="C20151"/>
      <c r="D20151"/>
      <c r="E20151"/>
      <c r="F20151"/>
      <c r="G20151"/>
      <c r="H20151" s="26"/>
      <c r="I20151" s="26"/>
      <c r="K20151"/>
      <c r="L20151"/>
      <c r="M20151"/>
      <c r="N20151"/>
      <c r="O20151"/>
      <c r="P20151"/>
      <c r="S20151"/>
    </row>
    <row r="20152" spans="1:20" x14ac:dyDescent="0.3">
      <c r="A20152" s="25"/>
      <c r="B20152"/>
      <c r="C20152"/>
      <c r="D20152"/>
      <c r="E20152"/>
      <c r="F20152"/>
      <c r="G20152"/>
      <c r="H20152" s="26"/>
      <c r="I20152" s="26"/>
      <c r="K20152"/>
      <c r="L20152"/>
      <c r="M20152"/>
      <c r="N20152"/>
      <c r="O20152"/>
      <c r="P20152"/>
      <c r="S20152"/>
    </row>
    <row r="20153" spans="1:20" x14ac:dyDescent="0.3">
      <c r="A20153" s="25"/>
      <c r="B20153"/>
      <c r="C20153"/>
      <c r="D20153"/>
      <c r="E20153"/>
      <c r="F20153"/>
      <c r="G20153"/>
      <c r="H20153" s="26"/>
      <c r="I20153" s="26"/>
      <c r="K20153"/>
      <c r="L20153"/>
      <c r="M20153"/>
      <c r="N20153"/>
      <c r="O20153"/>
      <c r="P20153"/>
      <c r="S20153"/>
      <c r="T20153" s="7"/>
    </row>
    <row r="20154" spans="1:20" x14ac:dyDescent="0.3">
      <c r="A20154" s="25"/>
      <c r="B20154"/>
      <c r="C20154"/>
      <c r="D20154"/>
      <c r="E20154"/>
      <c r="F20154"/>
      <c r="G20154"/>
      <c r="H20154" s="26"/>
      <c r="I20154" s="26"/>
      <c r="K20154"/>
      <c r="L20154"/>
      <c r="M20154"/>
      <c r="N20154"/>
      <c r="O20154"/>
      <c r="P20154"/>
      <c r="S20154"/>
    </row>
    <row r="20155" spans="1:20" x14ac:dyDescent="0.3">
      <c r="A20155" s="25"/>
      <c r="B20155"/>
      <c r="C20155"/>
      <c r="D20155"/>
      <c r="E20155"/>
      <c r="F20155"/>
      <c r="G20155"/>
      <c r="H20155" s="26"/>
      <c r="I20155" s="26"/>
      <c r="K20155"/>
      <c r="L20155"/>
      <c r="M20155"/>
      <c r="N20155"/>
      <c r="O20155"/>
      <c r="P20155"/>
      <c r="S20155"/>
    </row>
    <row r="20156" spans="1:20" x14ac:dyDescent="0.3">
      <c r="A20156" s="25"/>
      <c r="B20156"/>
      <c r="C20156"/>
      <c r="D20156"/>
      <c r="E20156"/>
      <c r="F20156"/>
      <c r="G20156"/>
      <c r="H20156" s="26"/>
      <c r="I20156" s="26"/>
      <c r="K20156"/>
      <c r="L20156"/>
      <c r="M20156"/>
      <c r="N20156"/>
      <c r="O20156"/>
      <c r="P20156"/>
      <c r="S20156"/>
    </row>
    <row r="20157" spans="1:20" x14ac:dyDescent="0.3">
      <c r="A20157" s="25"/>
      <c r="B20157"/>
      <c r="C20157"/>
      <c r="D20157"/>
      <c r="E20157"/>
      <c r="F20157"/>
      <c r="G20157"/>
      <c r="H20157" s="26"/>
      <c r="I20157" s="26"/>
      <c r="K20157"/>
      <c r="L20157"/>
      <c r="M20157"/>
      <c r="N20157"/>
      <c r="O20157"/>
      <c r="P20157"/>
      <c r="S20157"/>
    </row>
    <row r="20158" spans="1:20" x14ac:dyDescent="0.3">
      <c r="A20158" s="25"/>
      <c r="B20158"/>
      <c r="C20158"/>
      <c r="D20158"/>
      <c r="E20158"/>
      <c r="F20158"/>
      <c r="G20158"/>
      <c r="H20158" s="26"/>
      <c r="I20158" s="26"/>
      <c r="K20158"/>
      <c r="L20158"/>
      <c r="M20158"/>
      <c r="N20158"/>
      <c r="O20158"/>
      <c r="P20158"/>
      <c r="S20158"/>
    </row>
    <row r="20159" spans="1:20" x14ac:dyDescent="0.3">
      <c r="A20159" s="25"/>
      <c r="B20159"/>
      <c r="C20159"/>
      <c r="D20159"/>
      <c r="E20159"/>
      <c r="F20159"/>
      <c r="G20159"/>
      <c r="H20159" s="14"/>
      <c r="I20159" s="14"/>
      <c r="K20159"/>
      <c r="L20159"/>
      <c r="M20159"/>
      <c r="N20159"/>
      <c r="O20159"/>
      <c r="P20159"/>
      <c r="S20159"/>
      <c r="T20159" s="7"/>
    </row>
    <row r="20160" spans="1:20" x14ac:dyDescent="0.3">
      <c r="A20160" s="25"/>
      <c r="B20160"/>
      <c r="C20160"/>
      <c r="D20160"/>
      <c r="E20160"/>
      <c r="F20160"/>
      <c r="G20160"/>
      <c r="H20160" s="14"/>
      <c r="I20160" s="14"/>
      <c r="K20160"/>
      <c r="L20160"/>
      <c r="M20160"/>
      <c r="N20160"/>
      <c r="O20160"/>
      <c r="P20160"/>
      <c r="S20160"/>
    </row>
    <row r="20161" spans="1:20" x14ac:dyDescent="0.3">
      <c r="A20161" s="25"/>
      <c r="B20161"/>
      <c r="C20161"/>
      <c r="D20161"/>
      <c r="E20161"/>
      <c r="F20161"/>
      <c r="G20161"/>
      <c r="H20161" s="14"/>
      <c r="I20161" s="14"/>
      <c r="K20161"/>
      <c r="L20161"/>
      <c r="M20161"/>
      <c r="N20161"/>
      <c r="O20161"/>
      <c r="P20161"/>
      <c r="S20161"/>
    </row>
    <row r="20162" spans="1:20" x14ac:dyDescent="0.3">
      <c r="A20162" s="25"/>
      <c r="B20162"/>
      <c r="C20162"/>
      <c r="D20162"/>
      <c r="E20162"/>
      <c r="F20162"/>
      <c r="G20162"/>
      <c r="H20162" s="14"/>
      <c r="I20162" s="14"/>
      <c r="K20162"/>
      <c r="L20162"/>
      <c r="M20162"/>
      <c r="N20162"/>
      <c r="O20162"/>
      <c r="P20162"/>
      <c r="S20162"/>
    </row>
    <row r="20163" spans="1:20" x14ac:dyDescent="0.3">
      <c r="A20163" s="25"/>
      <c r="B20163"/>
      <c r="C20163"/>
      <c r="D20163"/>
      <c r="E20163"/>
      <c r="F20163"/>
      <c r="G20163"/>
      <c r="H20163" s="26"/>
      <c r="I20163" s="26"/>
      <c r="K20163"/>
      <c r="L20163"/>
      <c r="M20163"/>
      <c r="N20163"/>
      <c r="O20163"/>
      <c r="P20163"/>
      <c r="S20163"/>
      <c r="T20163" s="7"/>
    </row>
    <row r="20164" spans="1:20" x14ac:dyDescent="0.3">
      <c r="A20164" s="25"/>
      <c r="B20164"/>
      <c r="C20164"/>
      <c r="D20164"/>
      <c r="E20164"/>
      <c r="F20164"/>
      <c r="G20164"/>
      <c r="H20164" s="26"/>
      <c r="I20164" s="26"/>
      <c r="K20164"/>
      <c r="L20164"/>
      <c r="M20164"/>
      <c r="N20164"/>
      <c r="O20164"/>
      <c r="P20164"/>
      <c r="S20164"/>
      <c r="T20164" s="7"/>
    </row>
    <row r="20165" spans="1:20" x14ac:dyDescent="0.3">
      <c r="A20165" s="25"/>
      <c r="B20165"/>
      <c r="C20165"/>
      <c r="D20165"/>
      <c r="E20165"/>
      <c r="F20165"/>
      <c r="G20165"/>
      <c r="H20165" s="26"/>
      <c r="I20165" s="26"/>
      <c r="K20165"/>
      <c r="L20165"/>
      <c r="M20165"/>
      <c r="N20165"/>
      <c r="O20165"/>
      <c r="P20165"/>
      <c r="S20165"/>
      <c r="T20165" s="7"/>
    </row>
    <row r="20166" spans="1:20" x14ac:dyDescent="0.3">
      <c r="A20166" s="25"/>
      <c r="B20166"/>
      <c r="C20166"/>
      <c r="D20166"/>
      <c r="E20166"/>
      <c r="F20166"/>
      <c r="G20166"/>
      <c r="H20166" s="26"/>
      <c r="I20166" s="26"/>
      <c r="K20166"/>
      <c r="L20166"/>
      <c r="M20166"/>
      <c r="N20166"/>
      <c r="O20166"/>
      <c r="P20166"/>
      <c r="S20166"/>
      <c r="T20166" s="7"/>
    </row>
    <row r="20167" spans="1:20" x14ac:dyDescent="0.3">
      <c r="A20167" s="25"/>
      <c r="B20167"/>
      <c r="C20167"/>
      <c r="D20167"/>
      <c r="E20167"/>
      <c r="F20167"/>
      <c r="G20167"/>
      <c r="H20167" s="26"/>
      <c r="I20167" s="26"/>
      <c r="K20167"/>
      <c r="L20167"/>
      <c r="M20167"/>
      <c r="N20167"/>
      <c r="O20167"/>
      <c r="P20167"/>
      <c r="S20167"/>
      <c r="T20167" s="7"/>
    </row>
    <row r="20168" spans="1:20" x14ac:dyDescent="0.3">
      <c r="A20168" s="25"/>
      <c r="B20168"/>
      <c r="C20168"/>
      <c r="D20168"/>
      <c r="E20168"/>
      <c r="F20168"/>
      <c r="G20168"/>
      <c r="H20168" s="26"/>
      <c r="I20168" s="26"/>
      <c r="K20168"/>
      <c r="L20168"/>
      <c r="M20168"/>
      <c r="N20168"/>
      <c r="O20168"/>
      <c r="P20168"/>
      <c r="S20168"/>
    </row>
    <row r="20169" spans="1:20" x14ac:dyDescent="0.3">
      <c r="A20169" s="25"/>
      <c r="B20169"/>
      <c r="C20169"/>
      <c r="D20169"/>
      <c r="E20169"/>
      <c r="F20169"/>
      <c r="G20169"/>
      <c r="H20169" s="26"/>
      <c r="I20169" s="26"/>
      <c r="K20169"/>
      <c r="L20169"/>
      <c r="M20169"/>
      <c r="N20169"/>
      <c r="O20169"/>
      <c r="P20169"/>
      <c r="S20169"/>
    </row>
    <row r="20170" spans="1:20" x14ac:dyDescent="0.3">
      <c r="A20170" s="25"/>
      <c r="B20170"/>
      <c r="C20170"/>
      <c r="D20170"/>
      <c r="E20170"/>
      <c r="F20170"/>
      <c r="G20170"/>
      <c r="H20170" s="26"/>
      <c r="I20170" s="26"/>
      <c r="K20170"/>
      <c r="L20170"/>
      <c r="M20170"/>
      <c r="N20170"/>
      <c r="O20170"/>
      <c r="P20170"/>
      <c r="S20170"/>
    </row>
    <row r="20171" spans="1:20" x14ac:dyDescent="0.3">
      <c r="A20171" s="25"/>
      <c r="B20171"/>
      <c r="C20171"/>
      <c r="D20171"/>
      <c r="E20171"/>
      <c r="F20171"/>
      <c r="G20171"/>
      <c r="H20171"/>
      <c r="I20171"/>
      <c r="K20171"/>
      <c r="L20171"/>
      <c r="M20171"/>
      <c r="N20171"/>
      <c r="O20171"/>
      <c r="P20171"/>
      <c r="S20171"/>
    </row>
    <row r="20172" spans="1:20" x14ac:dyDescent="0.3">
      <c r="A20172" s="25"/>
      <c r="B20172"/>
      <c r="C20172"/>
      <c r="D20172"/>
      <c r="E20172"/>
      <c r="F20172"/>
      <c r="G20172"/>
      <c r="H20172"/>
      <c r="I20172"/>
      <c r="K20172"/>
      <c r="L20172"/>
      <c r="M20172"/>
      <c r="N20172"/>
      <c r="O20172"/>
      <c r="P20172"/>
      <c r="S20172"/>
    </row>
    <row r="20173" spans="1:20" x14ac:dyDescent="0.3">
      <c r="A20173" s="25"/>
      <c r="B20173"/>
      <c r="C20173"/>
      <c r="D20173"/>
      <c r="E20173"/>
      <c r="F20173"/>
      <c r="G20173"/>
      <c r="H20173"/>
      <c r="I20173"/>
      <c r="K20173"/>
      <c r="L20173"/>
      <c r="M20173"/>
      <c r="N20173"/>
      <c r="O20173"/>
      <c r="P20173"/>
      <c r="S20173"/>
    </row>
    <row r="20174" spans="1:20" x14ac:dyDescent="0.3">
      <c r="A20174" s="25"/>
      <c r="B20174"/>
      <c r="C20174"/>
      <c r="D20174"/>
      <c r="E20174"/>
      <c r="F20174"/>
      <c r="G20174"/>
      <c r="H20174" s="14"/>
      <c r="I20174" s="14"/>
      <c r="K20174"/>
      <c r="L20174"/>
      <c r="M20174"/>
      <c r="N20174"/>
      <c r="O20174"/>
      <c r="P20174"/>
      <c r="S20174"/>
    </row>
    <row r="20175" spans="1:20" x14ac:dyDescent="0.3">
      <c r="A20175" s="25"/>
      <c r="B20175"/>
      <c r="C20175"/>
      <c r="D20175"/>
      <c r="E20175"/>
      <c r="F20175"/>
      <c r="G20175"/>
      <c r="H20175"/>
      <c r="I20175"/>
      <c r="K20175"/>
      <c r="L20175"/>
      <c r="M20175"/>
      <c r="N20175"/>
      <c r="O20175"/>
      <c r="P20175"/>
      <c r="S20175"/>
    </row>
    <row r="20176" spans="1:20" x14ac:dyDescent="0.3">
      <c r="A20176" s="25"/>
      <c r="B20176"/>
      <c r="C20176"/>
      <c r="D20176"/>
      <c r="E20176"/>
      <c r="F20176"/>
      <c r="G20176"/>
      <c r="H20176"/>
      <c r="I20176"/>
      <c r="K20176"/>
      <c r="L20176"/>
      <c r="M20176"/>
      <c r="N20176"/>
      <c r="O20176"/>
      <c r="P20176"/>
      <c r="S20176"/>
    </row>
    <row r="20177" spans="1:20" x14ac:dyDescent="0.3">
      <c r="A20177" s="25"/>
      <c r="B20177"/>
      <c r="C20177"/>
      <c r="D20177"/>
      <c r="E20177"/>
      <c r="F20177"/>
      <c r="G20177"/>
      <c r="H20177" s="14"/>
      <c r="I20177" s="14"/>
      <c r="K20177"/>
      <c r="L20177"/>
      <c r="M20177"/>
      <c r="N20177"/>
      <c r="O20177"/>
      <c r="P20177"/>
      <c r="S20177"/>
    </row>
    <row r="20178" spans="1:20" x14ac:dyDescent="0.3">
      <c r="A20178" s="25"/>
      <c r="B20178"/>
      <c r="C20178"/>
      <c r="D20178"/>
      <c r="E20178"/>
      <c r="F20178"/>
      <c r="G20178"/>
      <c r="H20178"/>
      <c r="I20178" s="14"/>
      <c r="K20178"/>
      <c r="L20178"/>
      <c r="M20178"/>
      <c r="N20178"/>
      <c r="O20178"/>
      <c r="P20178"/>
      <c r="S20178"/>
    </row>
    <row r="20179" spans="1:20" x14ac:dyDescent="0.3">
      <c r="A20179" s="25"/>
      <c r="B20179"/>
      <c r="C20179"/>
      <c r="D20179"/>
      <c r="E20179"/>
      <c r="F20179"/>
      <c r="G20179"/>
      <c r="H20179" s="26"/>
      <c r="I20179" s="26"/>
      <c r="K20179"/>
      <c r="L20179"/>
      <c r="M20179"/>
      <c r="N20179"/>
      <c r="O20179"/>
      <c r="P20179"/>
      <c r="S20179"/>
      <c r="T20179" s="7"/>
    </row>
    <row r="20180" spans="1:20" x14ac:dyDescent="0.3">
      <c r="A20180" s="25"/>
      <c r="B20180"/>
      <c r="C20180"/>
      <c r="D20180"/>
      <c r="E20180"/>
      <c r="F20180"/>
      <c r="G20180"/>
      <c r="H20180" s="26"/>
      <c r="I20180" s="26"/>
      <c r="K20180"/>
      <c r="L20180"/>
      <c r="M20180"/>
      <c r="N20180"/>
      <c r="O20180"/>
      <c r="P20180"/>
      <c r="S20180"/>
    </row>
    <row r="20181" spans="1:20" x14ac:dyDescent="0.3">
      <c r="A20181" s="25"/>
      <c r="B20181"/>
      <c r="C20181"/>
      <c r="D20181"/>
      <c r="E20181"/>
      <c r="F20181"/>
      <c r="G20181"/>
      <c r="H20181" s="26"/>
      <c r="I20181" s="26"/>
      <c r="K20181"/>
      <c r="L20181"/>
      <c r="M20181"/>
      <c r="N20181"/>
      <c r="O20181"/>
      <c r="P20181"/>
      <c r="S20181"/>
    </row>
    <row r="20182" spans="1:20" x14ac:dyDescent="0.3">
      <c r="A20182" s="25"/>
      <c r="B20182"/>
      <c r="C20182"/>
      <c r="D20182"/>
      <c r="E20182"/>
      <c r="F20182"/>
      <c r="G20182"/>
      <c r="H20182" s="26"/>
      <c r="I20182" s="26"/>
      <c r="K20182"/>
      <c r="L20182"/>
      <c r="M20182"/>
      <c r="N20182"/>
      <c r="O20182"/>
      <c r="P20182"/>
      <c r="S20182"/>
    </row>
    <row r="20183" spans="1:20" x14ac:dyDescent="0.3">
      <c r="A20183" s="25"/>
      <c r="B20183"/>
      <c r="C20183"/>
      <c r="D20183"/>
      <c r="E20183"/>
      <c r="F20183"/>
      <c r="G20183"/>
      <c r="H20183" s="26"/>
      <c r="I20183" s="26"/>
      <c r="K20183"/>
      <c r="L20183"/>
      <c r="M20183"/>
      <c r="N20183"/>
      <c r="O20183"/>
      <c r="P20183"/>
      <c r="S20183"/>
      <c r="T20183" s="7"/>
    </row>
    <row r="20184" spans="1:20" x14ac:dyDescent="0.3">
      <c r="A20184" s="25"/>
      <c r="B20184"/>
      <c r="C20184"/>
      <c r="D20184"/>
      <c r="E20184"/>
      <c r="F20184"/>
      <c r="G20184"/>
      <c r="H20184" s="26"/>
      <c r="I20184" s="26"/>
      <c r="K20184"/>
      <c r="L20184"/>
      <c r="M20184"/>
      <c r="N20184"/>
      <c r="O20184"/>
      <c r="P20184"/>
      <c r="S20184"/>
    </row>
    <row r="20185" spans="1:20" x14ac:dyDescent="0.3">
      <c r="A20185" s="25"/>
      <c r="B20185"/>
      <c r="C20185"/>
      <c r="D20185"/>
      <c r="E20185"/>
      <c r="F20185"/>
      <c r="G20185"/>
      <c r="H20185" s="26"/>
      <c r="I20185" s="26"/>
      <c r="K20185"/>
      <c r="L20185"/>
      <c r="M20185"/>
      <c r="N20185"/>
      <c r="O20185"/>
      <c r="P20185"/>
      <c r="S20185"/>
    </row>
    <row r="20186" spans="1:20" x14ac:dyDescent="0.3">
      <c r="A20186" s="25"/>
      <c r="B20186"/>
      <c r="C20186"/>
      <c r="D20186"/>
      <c r="E20186"/>
      <c r="F20186"/>
      <c r="G20186"/>
      <c r="H20186" s="26"/>
      <c r="I20186" s="26"/>
      <c r="K20186"/>
      <c r="L20186"/>
      <c r="M20186"/>
      <c r="N20186"/>
      <c r="O20186"/>
      <c r="P20186"/>
      <c r="S20186"/>
    </row>
    <row r="20187" spans="1:20" x14ac:dyDescent="0.3">
      <c r="A20187" s="25"/>
      <c r="B20187"/>
      <c r="C20187"/>
      <c r="D20187"/>
      <c r="E20187"/>
      <c r="F20187"/>
      <c r="G20187"/>
      <c r="H20187" s="26"/>
      <c r="I20187" s="26"/>
      <c r="K20187"/>
      <c r="L20187"/>
      <c r="M20187"/>
      <c r="N20187"/>
      <c r="O20187"/>
      <c r="P20187"/>
      <c r="S20187"/>
    </row>
    <row r="20188" spans="1:20" x14ac:dyDescent="0.3">
      <c r="A20188" s="25"/>
      <c r="B20188"/>
      <c r="C20188"/>
      <c r="D20188"/>
      <c r="E20188"/>
      <c r="F20188"/>
      <c r="G20188"/>
      <c r="H20188" s="26"/>
      <c r="I20188" s="26"/>
      <c r="K20188"/>
      <c r="L20188"/>
      <c r="M20188"/>
      <c r="N20188"/>
      <c r="O20188"/>
      <c r="P20188"/>
      <c r="S20188"/>
    </row>
    <row r="20189" spans="1:20" x14ac:dyDescent="0.3">
      <c r="A20189" s="25"/>
      <c r="B20189"/>
      <c r="C20189"/>
      <c r="D20189"/>
      <c r="E20189"/>
      <c r="F20189"/>
      <c r="G20189"/>
      <c r="H20189" s="26"/>
      <c r="I20189" s="26"/>
      <c r="K20189"/>
      <c r="L20189"/>
      <c r="M20189"/>
      <c r="N20189"/>
      <c r="O20189"/>
      <c r="P20189"/>
      <c r="S20189"/>
      <c r="T20189" s="7"/>
    </row>
    <row r="20190" spans="1:20" x14ac:dyDescent="0.3">
      <c r="A20190" s="25"/>
      <c r="B20190"/>
      <c r="C20190"/>
      <c r="D20190"/>
      <c r="E20190"/>
      <c r="F20190"/>
      <c r="G20190"/>
      <c r="H20190" s="26"/>
      <c r="I20190" s="26"/>
      <c r="K20190"/>
      <c r="L20190"/>
      <c r="M20190"/>
      <c r="N20190"/>
      <c r="O20190"/>
      <c r="P20190"/>
      <c r="S20190"/>
    </row>
    <row r="20191" spans="1:20" x14ac:dyDescent="0.3">
      <c r="A20191" s="25"/>
      <c r="B20191"/>
      <c r="C20191"/>
      <c r="D20191"/>
      <c r="E20191"/>
      <c r="F20191"/>
      <c r="G20191"/>
      <c r="H20191" s="14"/>
      <c r="I20191" s="14"/>
      <c r="K20191"/>
      <c r="L20191"/>
      <c r="M20191"/>
      <c r="N20191"/>
      <c r="O20191"/>
      <c r="P20191"/>
      <c r="S20191"/>
    </row>
    <row r="20192" spans="1:20" x14ac:dyDescent="0.3">
      <c r="A20192" s="25"/>
      <c r="B20192"/>
      <c r="C20192"/>
      <c r="D20192"/>
      <c r="E20192"/>
      <c r="F20192"/>
      <c r="G20192"/>
      <c r="H20192" s="14"/>
      <c r="I20192" s="14"/>
      <c r="K20192"/>
      <c r="L20192"/>
      <c r="M20192"/>
      <c r="N20192"/>
      <c r="O20192"/>
      <c r="P20192"/>
      <c r="S20192"/>
    </row>
    <row r="20193" spans="1:20" x14ac:dyDescent="0.3">
      <c r="A20193" s="25"/>
      <c r="B20193"/>
      <c r="C20193"/>
      <c r="D20193"/>
      <c r="E20193"/>
      <c r="F20193"/>
      <c r="G20193"/>
      <c r="H20193" s="14"/>
      <c r="I20193" s="14"/>
      <c r="K20193"/>
      <c r="L20193"/>
      <c r="M20193"/>
      <c r="N20193"/>
      <c r="O20193"/>
      <c r="P20193"/>
      <c r="S20193"/>
    </row>
    <row r="20194" spans="1:20" x14ac:dyDescent="0.3">
      <c r="A20194" s="25"/>
      <c r="B20194"/>
      <c r="C20194"/>
      <c r="D20194"/>
      <c r="E20194"/>
      <c r="F20194"/>
      <c r="G20194"/>
      <c r="H20194"/>
      <c r="I20194"/>
      <c r="K20194"/>
      <c r="L20194"/>
      <c r="M20194"/>
      <c r="N20194"/>
      <c r="O20194"/>
      <c r="P20194"/>
      <c r="S20194"/>
    </row>
    <row r="20195" spans="1:20" x14ac:dyDescent="0.3">
      <c r="A20195" s="25"/>
      <c r="B20195"/>
      <c r="C20195"/>
      <c r="D20195"/>
      <c r="E20195"/>
      <c r="F20195"/>
      <c r="G20195"/>
      <c r="H20195" s="14"/>
      <c r="I20195" s="14"/>
      <c r="K20195"/>
      <c r="L20195"/>
      <c r="M20195"/>
      <c r="N20195"/>
      <c r="O20195"/>
      <c r="P20195"/>
      <c r="S20195"/>
    </row>
    <row r="20196" spans="1:20" x14ac:dyDescent="0.3">
      <c r="A20196" s="25"/>
      <c r="B20196"/>
      <c r="C20196"/>
      <c r="D20196"/>
      <c r="E20196"/>
      <c r="F20196"/>
      <c r="G20196"/>
      <c r="H20196"/>
      <c r="I20196"/>
      <c r="K20196"/>
      <c r="L20196"/>
      <c r="M20196"/>
      <c r="N20196"/>
      <c r="O20196"/>
      <c r="P20196"/>
      <c r="S20196"/>
    </row>
    <row r="20197" spans="1:20" x14ac:dyDescent="0.3">
      <c r="A20197" s="25"/>
      <c r="B20197"/>
      <c r="C20197"/>
      <c r="D20197"/>
      <c r="E20197"/>
      <c r="F20197"/>
      <c r="G20197"/>
      <c r="H20197" s="14"/>
      <c r="I20197" s="14"/>
      <c r="K20197"/>
      <c r="L20197"/>
      <c r="M20197"/>
      <c r="N20197"/>
      <c r="O20197"/>
      <c r="P20197"/>
      <c r="S20197"/>
      <c r="T20197" s="7"/>
    </row>
    <row r="20198" spans="1:20" x14ac:dyDescent="0.3">
      <c r="A20198" s="25"/>
      <c r="B20198"/>
      <c r="C20198"/>
      <c r="D20198"/>
      <c r="E20198"/>
      <c r="F20198"/>
      <c r="G20198"/>
      <c r="H20198" s="14"/>
      <c r="I20198" s="14"/>
      <c r="K20198"/>
      <c r="L20198"/>
      <c r="M20198"/>
      <c r="N20198"/>
      <c r="O20198"/>
      <c r="P20198"/>
      <c r="S20198"/>
    </row>
    <row r="20199" spans="1:20" x14ac:dyDescent="0.3">
      <c r="A20199" s="25"/>
      <c r="B20199"/>
      <c r="C20199"/>
      <c r="D20199"/>
      <c r="E20199"/>
      <c r="F20199"/>
      <c r="G20199"/>
      <c r="H20199" s="26"/>
      <c r="I20199" s="26"/>
      <c r="K20199"/>
      <c r="L20199"/>
      <c r="M20199"/>
      <c r="N20199"/>
      <c r="O20199"/>
      <c r="P20199"/>
      <c r="S20199"/>
    </row>
    <row r="20200" spans="1:20" x14ac:dyDescent="0.3">
      <c r="A20200" s="25"/>
      <c r="B20200"/>
      <c r="C20200"/>
      <c r="D20200"/>
      <c r="E20200"/>
      <c r="F20200"/>
      <c r="G20200"/>
      <c r="H20200" s="26"/>
      <c r="I20200" s="26"/>
      <c r="K20200"/>
      <c r="L20200"/>
      <c r="M20200"/>
      <c r="N20200"/>
      <c r="O20200"/>
      <c r="P20200"/>
      <c r="S20200"/>
    </row>
    <row r="20201" spans="1:20" x14ac:dyDescent="0.3">
      <c r="A20201" s="25"/>
      <c r="B20201"/>
      <c r="C20201"/>
      <c r="D20201"/>
      <c r="E20201"/>
      <c r="F20201"/>
      <c r="G20201"/>
      <c r="H20201" s="26"/>
      <c r="I20201" s="26"/>
      <c r="K20201"/>
      <c r="L20201"/>
      <c r="M20201"/>
      <c r="N20201"/>
      <c r="O20201"/>
      <c r="P20201"/>
      <c r="S20201"/>
    </row>
    <row r="20202" spans="1:20" x14ac:dyDescent="0.3">
      <c r="A20202" s="25"/>
      <c r="B20202"/>
      <c r="C20202"/>
      <c r="D20202"/>
      <c r="E20202"/>
      <c r="F20202"/>
      <c r="G20202"/>
      <c r="H20202" s="26"/>
      <c r="I20202" s="26"/>
      <c r="K20202"/>
      <c r="L20202"/>
      <c r="M20202"/>
      <c r="N20202"/>
      <c r="O20202"/>
      <c r="P20202"/>
      <c r="S20202"/>
    </row>
    <row r="20203" spans="1:20" x14ac:dyDescent="0.3">
      <c r="A20203" s="25"/>
      <c r="B20203"/>
      <c r="C20203"/>
      <c r="D20203"/>
      <c r="E20203"/>
      <c r="F20203"/>
      <c r="G20203"/>
      <c r="H20203" s="26"/>
      <c r="I20203" s="26"/>
      <c r="K20203"/>
      <c r="L20203"/>
      <c r="M20203"/>
      <c r="N20203"/>
      <c r="O20203"/>
      <c r="P20203"/>
      <c r="S20203"/>
    </row>
    <row r="20204" spans="1:20" x14ac:dyDescent="0.3">
      <c r="A20204" s="25"/>
      <c r="B20204"/>
      <c r="C20204"/>
      <c r="D20204"/>
      <c r="E20204"/>
      <c r="F20204"/>
      <c r="G20204"/>
      <c r="H20204" s="26"/>
      <c r="I20204" s="26"/>
      <c r="K20204"/>
      <c r="L20204"/>
      <c r="M20204"/>
      <c r="N20204"/>
      <c r="O20204"/>
      <c r="P20204"/>
      <c r="S20204"/>
    </row>
    <row r="20205" spans="1:20" x14ac:dyDescent="0.3">
      <c r="A20205" s="25"/>
      <c r="B20205"/>
      <c r="C20205"/>
      <c r="D20205"/>
      <c r="E20205"/>
      <c r="F20205"/>
      <c r="G20205"/>
      <c r="H20205" s="26"/>
      <c r="I20205" s="26"/>
      <c r="K20205"/>
      <c r="L20205"/>
      <c r="M20205"/>
      <c r="N20205"/>
      <c r="O20205"/>
      <c r="P20205"/>
      <c r="S20205"/>
    </row>
    <row r="20206" spans="1:20" x14ac:dyDescent="0.3">
      <c r="A20206" s="25"/>
      <c r="B20206"/>
      <c r="C20206"/>
      <c r="D20206"/>
      <c r="E20206"/>
      <c r="F20206"/>
      <c r="G20206"/>
      <c r="H20206" s="26"/>
      <c r="I20206" s="26"/>
      <c r="K20206"/>
      <c r="L20206"/>
      <c r="M20206"/>
      <c r="N20206"/>
      <c r="O20206"/>
      <c r="P20206"/>
      <c r="S20206"/>
    </row>
    <row r="20207" spans="1:20" x14ac:dyDescent="0.3">
      <c r="A20207" s="25"/>
      <c r="B20207"/>
      <c r="C20207"/>
      <c r="D20207"/>
      <c r="E20207"/>
      <c r="F20207"/>
      <c r="G20207"/>
      <c r="H20207" s="26"/>
      <c r="I20207" s="26"/>
      <c r="K20207"/>
      <c r="L20207"/>
      <c r="M20207"/>
      <c r="N20207"/>
      <c r="O20207"/>
      <c r="P20207"/>
      <c r="S20207"/>
    </row>
    <row r="20208" spans="1:20" x14ac:dyDescent="0.3">
      <c r="A20208" s="25"/>
      <c r="B20208"/>
      <c r="C20208"/>
      <c r="D20208"/>
      <c r="E20208"/>
      <c r="F20208"/>
      <c r="G20208"/>
      <c r="H20208" s="26"/>
      <c r="I20208" s="26"/>
      <c r="K20208"/>
      <c r="L20208"/>
      <c r="M20208"/>
      <c r="N20208"/>
      <c r="O20208"/>
      <c r="P20208"/>
      <c r="S20208"/>
    </row>
    <row r="20209" spans="1:19" x14ac:dyDescent="0.3">
      <c r="A20209" s="25"/>
      <c r="B20209"/>
      <c r="C20209"/>
      <c r="D20209"/>
      <c r="E20209"/>
      <c r="F20209"/>
      <c r="G20209"/>
      <c r="H20209" s="26"/>
      <c r="I20209" s="26"/>
      <c r="K20209"/>
      <c r="L20209"/>
      <c r="M20209"/>
      <c r="N20209"/>
      <c r="O20209"/>
      <c r="P20209"/>
      <c r="S20209"/>
    </row>
    <row r="20210" spans="1:19" x14ac:dyDescent="0.3">
      <c r="A20210" s="25"/>
      <c r="B20210"/>
      <c r="C20210"/>
      <c r="D20210"/>
      <c r="E20210"/>
      <c r="F20210"/>
      <c r="G20210"/>
      <c r="H20210" s="26"/>
      <c r="I20210" s="26"/>
      <c r="K20210"/>
      <c r="L20210"/>
      <c r="M20210"/>
      <c r="N20210"/>
      <c r="O20210"/>
      <c r="P20210"/>
      <c r="S20210"/>
    </row>
    <row r="20211" spans="1:19" x14ac:dyDescent="0.3">
      <c r="A20211" s="25"/>
      <c r="B20211"/>
      <c r="C20211"/>
      <c r="D20211"/>
      <c r="E20211"/>
      <c r="F20211"/>
      <c r="G20211"/>
      <c r="H20211" s="14"/>
      <c r="I20211" s="14"/>
      <c r="K20211"/>
      <c r="L20211"/>
      <c r="M20211"/>
      <c r="N20211"/>
      <c r="O20211"/>
      <c r="P20211"/>
      <c r="S20211"/>
    </row>
    <row r="20212" spans="1:19" x14ac:dyDescent="0.3">
      <c r="A20212" s="25"/>
      <c r="B20212"/>
      <c r="C20212"/>
      <c r="D20212"/>
      <c r="E20212"/>
      <c r="F20212"/>
      <c r="G20212"/>
      <c r="H20212" s="14"/>
      <c r="I20212" s="14"/>
      <c r="K20212"/>
      <c r="L20212"/>
      <c r="M20212"/>
      <c r="N20212"/>
      <c r="O20212"/>
      <c r="P20212"/>
      <c r="S20212"/>
    </row>
    <row r="20213" spans="1:19" x14ac:dyDescent="0.3">
      <c r="A20213" s="25"/>
      <c r="B20213"/>
      <c r="C20213"/>
      <c r="D20213"/>
      <c r="E20213"/>
      <c r="F20213"/>
      <c r="G20213"/>
      <c r="H20213" s="14"/>
      <c r="I20213" s="14"/>
      <c r="K20213"/>
      <c r="L20213"/>
      <c r="M20213"/>
      <c r="N20213"/>
      <c r="O20213"/>
      <c r="P20213"/>
      <c r="S20213"/>
    </row>
    <row r="20214" spans="1:19" x14ac:dyDescent="0.3">
      <c r="A20214" s="25"/>
      <c r="B20214"/>
      <c r="C20214"/>
      <c r="D20214"/>
      <c r="E20214"/>
      <c r="F20214"/>
      <c r="G20214"/>
      <c r="H20214" s="14"/>
      <c r="I20214" s="14"/>
      <c r="K20214"/>
      <c r="L20214"/>
      <c r="M20214"/>
      <c r="N20214"/>
      <c r="O20214"/>
      <c r="P20214"/>
      <c r="S20214"/>
    </row>
    <row r="20215" spans="1:19" x14ac:dyDescent="0.3">
      <c r="A20215" s="25"/>
      <c r="B20215"/>
      <c r="C20215"/>
      <c r="D20215"/>
      <c r="E20215"/>
      <c r="F20215"/>
      <c r="G20215"/>
      <c r="H20215" s="14"/>
      <c r="I20215" s="14"/>
      <c r="K20215"/>
      <c r="L20215"/>
      <c r="M20215"/>
      <c r="N20215"/>
      <c r="O20215"/>
      <c r="P20215"/>
      <c r="S20215"/>
    </row>
    <row r="20216" spans="1:19" x14ac:dyDescent="0.3">
      <c r="A20216" s="25"/>
      <c r="B20216"/>
      <c r="C20216"/>
      <c r="D20216"/>
      <c r="E20216"/>
      <c r="F20216"/>
      <c r="G20216"/>
      <c r="H20216"/>
      <c r="I20216"/>
      <c r="K20216"/>
      <c r="L20216"/>
      <c r="M20216"/>
      <c r="N20216"/>
      <c r="O20216"/>
      <c r="P20216"/>
      <c r="S20216"/>
    </row>
    <row r="20217" spans="1:19" x14ac:dyDescent="0.3">
      <c r="A20217" s="25"/>
      <c r="B20217"/>
      <c r="C20217"/>
      <c r="D20217"/>
      <c r="E20217"/>
      <c r="F20217"/>
      <c r="G20217"/>
      <c r="H20217"/>
      <c r="I20217"/>
      <c r="K20217"/>
      <c r="L20217"/>
      <c r="M20217"/>
      <c r="N20217"/>
      <c r="O20217"/>
      <c r="P20217"/>
      <c r="S20217"/>
    </row>
    <row r="20218" spans="1:19" x14ac:dyDescent="0.3">
      <c r="A20218" s="25"/>
      <c r="B20218"/>
      <c r="C20218"/>
      <c r="D20218"/>
      <c r="E20218"/>
      <c r="F20218"/>
      <c r="G20218"/>
      <c r="H20218"/>
      <c r="I20218" s="14"/>
      <c r="K20218"/>
      <c r="L20218"/>
      <c r="M20218"/>
      <c r="N20218"/>
      <c r="O20218"/>
      <c r="P20218"/>
      <c r="S20218"/>
    </row>
    <row r="20219" spans="1:19" x14ac:dyDescent="0.3">
      <c r="A20219" s="25"/>
      <c r="B20219"/>
      <c r="C20219"/>
      <c r="D20219"/>
      <c r="E20219"/>
      <c r="F20219"/>
      <c r="G20219"/>
      <c r="H20219" s="26"/>
      <c r="I20219" s="26"/>
      <c r="K20219"/>
      <c r="L20219"/>
      <c r="M20219"/>
      <c r="N20219"/>
      <c r="O20219"/>
      <c r="P20219"/>
      <c r="S20219"/>
    </row>
    <row r="20220" spans="1:19" x14ac:dyDescent="0.3">
      <c r="A20220" s="25"/>
      <c r="B20220"/>
      <c r="C20220"/>
      <c r="D20220"/>
      <c r="E20220"/>
      <c r="F20220"/>
      <c r="G20220"/>
      <c r="H20220" s="26"/>
      <c r="I20220" s="26"/>
      <c r="K20220"/>
      <c r="L20220"/>
      <c r="M20220"/>
      <c r="N20220"/>
      <c r="O20220"/>
      <c r="P20220"/>
      <c r="S20220"/>
    </row>
    <row r="20221" spans="1:19" x14ac:dyDescent="0.3">
      <c r="A20221" s="25"/>
      <c r="B20221"/>
      <c r="C20221"/>
      <c r="D20221"/>
      <c r="E20221"/>
      <c r="F20221"/>
      <c r="G20221"/>
      <c r="H20221" s="26"/>
      <c r="I20221" s="26"/>
      <c r="K20221"/>
      <c r="L20221"/>
      <c r="M20221"/>
      <c r="N20221"/>
      <c r="O20221"/>
      <c r="P20221"/>
      <c r="S20221"/>
    </row>
    <row r="20222" spans="1:19" x14ac:dyDescent="0.3">
      <c r="A20222" s="25"/>
      <c r="B20222"/>
      <c r="C20222"/>
      <c r="D20222"/>
      <c r="E20222"/>
      <c r="F20222"/>
      <c r="G20222"/>
      <c r="H20222" s="26"/>
      <c r="I20222" s="26"/>
      <c r="K20222"/>
      <c r="L20222"/>
      <c r="M20222"/>
      <c r="N20222"/>
      <c r="O20222"/>
      <c r="P20222"/>
      <c r="S20222"/>
    </row>
    <row r="20223" spans="1:19" x14ac:dyDescent="0.3">
      <c r="A20223" s="25"/>
      <c r="B20223"/>
      <c r="C20223"/>
      <c r="D20223"/>
      <c r="E20223"/>
      <c r="F20223"/>
      <c r="G20223"/>
      <c r="H20223" s="26"/>
      <c r="I20223" s="26"/>
      <c r="K20223"/>
      <c r="L20223"/>
      <c r="M20223"/>
      <c r="N20223"/>
      <c r="O20223"/>
      <c r="P20223"/>
      <c r="S20223"/>
    </row>
    <row r="20224" spans="1:19" x14ac:dyDescent="0.3">
      <c r="A20224" s="25"/>
      <c r="B20224"/>
      <c r="C20224"/>
      <c r="D20224"/>
      <c r="E20224"/>
      <c r="F20224"/>
      <c r="G20224"/>
      <c r="H20224" s="26"/>
      <c r="I20224" s="26"/>
      <c r="K20224"/>
      <c r="L20224"/>
      <c r="M20224"/>
      <c r="N20224"/>
      <c r="O20224"/>
      <c r="P20224"/>
      <c r="S20224"/>
    </row>
    <row r="20225" spans="1:19" x14ac:dyDescent="0.3">
      <c r="A20225" s="25"/>
      <c r="B20225"/>
      <c r="C20225"/>
      <c r="D20225"/>
      <c r="E20225"/>
      <c r="F20225"/>
      <c r="G20225"/>
      <c r="H20225" s="26"/>
      <c r="I20225" s="26"/>
      <c r="K20225"/>
      <c r="L20225"/>
      <c r="M20225"/>
      <c r="N20225"/>
      <c r="O20225"/>
      <c r="P20225"/>
      <c r="S20225"/>
    </row>
    <row r="20226" spans="1:19" x14ac:dyDescent="0.3">
      <c r="A20226" s="25"/>
      <c r="B20226"/>
      <c r="C20226"/>
      <c r="D20226"/>
      <c r="E20226"/>
      <c r="F20226"/>
      <c r="G20226"/>
      <c r="H20226" s="26"/>
      <c r="I20226" s="26"/>
      <c r="K20226"/>
      <c r="L20226"/>
      <c r="M20226"/>
      <c r="N20226"/>
      <c r="O20226"/>
      <c r="P20226"/>
      <c r="S20226"/>
    </row>
    <row r="20227" spans="1:19" x14ac:dyDescent="0.3">
      <c r="A20227" s="25"/>
      <c r="B20227"/>
      <c r="C20227"/>
      <c r="D20227"/>
      <c r="E20227"/>
      <c r="F20227"/>
      <c r="G20227"/>
      <c r="H20227" s="26"/>
      <c r="I20227" s="26"/>
      <c r="K20227"/>
      <c r="L20227"/>
      <c r="M20227"/>
      <c r="N20227"/>
      <c r="O20227"/>
      <c r="P20227"/>
      <c r="S20227"/>
    </row>
    <row r="20228" spans="1:19" x14ac:dyDescent="0.3">
      <c r="A20228" s="25"/>
      <c r="B20228"/>
      <c r="C20228"/>
      <c r="D20228"/>
      <c r="E20228"/>
      <c r="F20228"/>
      <c r="G20228"/>
      <c r="H20228" s="26"/>
      <c r="I20228" s="26"/>
      <c r="K20228"/>
      <c r="L20228"/>
      <c r="M20228"/>
      <c r="N20228"/>
      <c r="O20228"/>
      <c r="P20228"/>
      <c r="S20228"/>
    </row>
    <row r="20229" spans="1:19" x14ac:dyDescent="0.3">
      <c r="A20229" s="25"/>
      <c r="B20229"/>
      <c r="C20229"/>
      <c r="D20229"/>
      <c r="E20229"/>
      <c r="F20229"/>
      <c r="G20229"/>
      <c r="H20229" s="26"/>
      <c r="I20229" s="26"/>
      <c r="K20229"/>
      <c r="L20229"/>
      <c r="M20229"/>
      <c r="N20229"/>
      <c r="O20229"/>
      <c r="P20229"/>
      <c r="S20229"/>
    </row>
    <row r="20230" spans="1:19" x14ac:dyDescent="0.3">
      <c r="A20230" s="25"/>
      <c r="B20230"/>
      <c r="C20230"/>
      <c r="D20230"/>
      <c r="E20230"/>
      <c r="F20230"/>
      <c r="G20230"/>
      <c r="H20230" s="26"/>
      <c r="I20230" s="26"/>
      <c r="K20230"/>
      <c r="L20230"/>
      <c r="M20230"/>
      <c r="N20230"/>
      <c r="O20230"/>
      <c r="P20230"/>
      <c r="S20230"/>
    </row>
    <row r="20231" spans="1:19" x14ac:dyDescent="0.3">
      <c r="A20231" s="25"/>
      <c r="B20231"/>
      <c r="C20231"/>
      <c r="D20231"/>
      <c r="E20231"/>
      <c r="F20231"/>
      <c r="G20231"/>
      <c r="H20231" s="26"/>
      <c r="I20231" s="26"/>
      <c r="K20231"/>
      <c r="L20231"/>
      <c r="M20231"/>
      <c r="N20231"/>
      <c r="O20231"/>
      <c r="P20231"/>
      <c r="S20231"/>
    </row>
    <row r="20232" spans="1:19" x14ac:dyDescent="0.3">
      <c r="A20232" s="25"/>
      <c r="B20232"/>
      <c r="C20232"/>
      <c r="D20232"/>
      <c r="E20232"/>
      <c r="F20232"/>
      <c r="G20232"/>
      <c r="H20232"/>
      <c r="I20232"/>
      <c r="K20232"/>
      <c r="L20232"/>
      <c r="M20232"/>
      <c r="N20232"/>
      <c r="O20232"/>
      <c r="P20232"/>
      <c r="S20232"/>
    </row>
    <row r="20233" spans="1:19" x14ac:dyDescent="0.3">
      <c r="A20233" s="25"/>
      <c r="B20233"/>
      <c r="C20233"/>
      <c r="D20233"/>
      <c r="E20233"/>
      <c r="F20233"/>
      <c r="G20233"/>
      <c r="H20233"/>
      <c r="I20233"/>
      <c r="K20233"/>
      <c r="L20233"/>
      <c r="M20233"/>
      <c r="N20233"/>
      <c r="O20233"/>
      <c r="P20233"/>
      <c r="S20233"/>
    </row>
    <row r="20234" spans="1:19" x14ac:dyDescent="0.3">
      <c r="A20234" s="25"/>
      <c r="B20234"/>
      <c r="C20234"/>
      <c r="D20234"/>
      <c r="E20234"/>
      <c r="F20234"/>
      <c r="G20234"/>
      <c r="H20234" s="14"/>
      <c r="I20234" s="14"/>
      <c r="K20234"/>
      <c r="L20234"/>
      <c r="M20234"/>
      <c r="N20234"/>
      <c r="O20234"/>
      <c r="P20234"/>
      <c r="S20234"/>
    </row>
    <row r="20235" spans="1:19" x14ac:dyDescent="0.3">
      <c r="A20235" s="25"/>
      <c r="B20235"/>
      <c r="C20235"/>
      <c r="D20235"/>
      <c r="E20235"/>
      <c r="F20235"/>
      <c r="G20235"/>
      <c r="H20235" s="14"/>
      <c r="I20235" s="14"/>
      <c r="K20235"/>
      <c r="L20235"/>
      <c r="M20235"/>
      <c r="N20235"/>
      <c r="O20235"/>
      <c r="P20235"/>
      <c r="S20235"/>
    </row>
    <row r="20236" spans="1:19" x14ac:dyDescent="0.3">
      <c r="A20236" s="25"/>
      <c r="B20236"/>
      <c r="C20236"/>
      <c r="D20236"/>
      <c r="E20236"/>
      <c r="F20236"/>
      <c r="G20236"/>
      <c r="H20236" s="14"/>
      <c r="I20236" s="14"/>
      <c r="K20236"/>
      <c r="L20236"/>
      <c r="M20236"/>
      <c r="N20236"/>
      <c r="O20236"/>
      <c r="P20236"/>
      <c r="S20236"/>
    </row>
    <row r="20237" spans="1:19" x14ac:dyDescent="0.3">
      <c r="A20237" s="25"/>
      <c r="B20237"/>
      <c r="C20237"/>
      <c r="D20237"/>
      <c r="E20237"/>
      <c r="F20237"/>
      <c r="G20237"/>
      <c r="H20237"/>
      <c r="I20237"/>
      <c r="K20237"/>
      <c r="L20237"/>
      <c r="M20237"/>
      <c r="N20237"/>
      <c r="O20237"/>
      <c r="P20237"/>
      <c r="S20237"/>
    </row>
    <row r="20238" spans="1:19" x14ac:dyDescent="0.3">
      <c r="A20238" s="25"/>
      <c r="B20238"/>
      <c r="C20238"/>
      <c r="D20238"/>
      <c r="E20238"/>
      <c r="F20238"/>
      <c r="G20238"/>
      <c r="H20238"/>
      <c r="I20238" s="14"/>
      <c r="K20238"/>
      <c r="L20238"/>
      <c r="M20238"/>
      <c r="N20238"/>
      <c r="O20238"/>
      <c r="P20238"/>
      <c r="S20238"/>
    </row>
    <row r="20239" spans="1:19" x14ac:dyDescent="0.3">
      <c r="A20239" s="25"/>
      <c r="B20239"/>
      <c r="C20239"/>
      <c r="D20239"/>
      <c r="E20239"/>
      <c r="F20239"/>
      <c r="G20239"/>
      <c r="H20239" s="14"/>
      <c r="I20239" s="14"/>
      <c r="K20239"/>
      <c r="L20239"/>
      <c r="M20239"/>
      <c r="N20239"/>
      <c r="O20239"/>
      <c r="P20239"/>
      <c r="S20239"/>
    </row>
    <row r="20240" spans="1:19" x14ac:dyDescent="0.3">
      <c r="A20240" s="25"/>
      <c r="B20240"/>
      <c r="C20240"/>
      <c r="D20240"/>
      <c r="E20240"/>
      <c r="F20240"/>
      <c r="G20240"/>
      <c r="H20240" s="14"/>
      <c r="I20240" s="14"/>
      <c r="K20240"/>
      <c r="L20240"/>
      <c r="M20240"/>
      <c r="N20240"/>
      <c r="O20240"/>
      <c r="P20240"/>
      <c r="S20240"/>
    </row>
    <row r="20241" spans="1:20" x14ac:dyDescent="0.3">
      <c r="A20241" s="25"/>
      <c r="B20241"/>
      <c r="C20241"/>
      <c r="D20241"/>
      <c r="E20241"/>
      <c r="F20241"/>
      <c r="G20241"/>
      <c r="H20241"/>
      <c r="I20241"/>
      <c r="K20241"/>
      <c r="L20241"/>
      <c r="M20241"/>
      <c r="N20241"/>
      <c r="O20241"/>
      <c r="P20241"/>
      <c r="S20241"/>
    </row>
    <row r="20242" spans="1:20" x14ac:dyDescent="0.3">
      <c r="A20242" s="25"/>
      <c r="B20242"/>
      <c r="C20242"/>
      <c r="D20242"/>
      <c r="E20242"/>
      <c r="F20242"/>
      <c r="G20242"/>
      <c r="H20242" s="26"/>
      <c r="I20242" s="26"/>
      <c r="K20242"/>
      <c r="L20242"/>
      <c r="M20242"/>
      <c r="N20242"/>
      <c r="O20242"/>
      <c r="P20242"/>
      <c r="S20242"/>
    </row>
    <row r="20243" spans="1:20" x14ac:dyDescent="0.3">
      <c r="A20243" s="25"/>
      <c r="B20243"/>
      <c r="C20243"/>
      <c r="D20243"/>
      <c r="E20243"/>
      <c r="F20243"/>
      <c r="G20243"/>
      <c r="H20243" s="26"/>
      <c r="I20243" s="26"/>
      <c r="K20243"/>
      <c r="L20243"/>
      <c r="M20243"/>
      <c r="N20243"/>
      <c r="O20243"/>
      <c r="P20243"/>
      <c r="S20243"/>
    </row>
    <row r="20244" spans="1:20" x14ac:dyDescent="0.3">
      <c r="A20244" s="25"/>
      <c r="B20244"/>
      <c r="C20244"/>
      <c r="D20244"/>
      <c r="E20244"/>
      <c r="F20244"/>
      <c r="G20244"/>
      <c r="H20244" s="26"/>
      <c r="I20244" s="26"/>
      <c r="K20244"/>
      <c r="L20244"/>
      <c r="M20244"/>
      <c r="N20244"/>
      <c r="O20244"/>
      <c r="P20244"/>
      <c r="S20244"/>
      <c r="T20244" s="7"/>
    </row>
    <row r="20245" spans="1:20" x14ac:dyDescent="0.3">
      <c r="A20245" s="25"/>
      <c r="B20245"/>
      <c r="C20245"/>
      <c r="D20245"/>
      <c r="E20245"/>
      <c r="F20245"/>
      <c r="G20245"/>
      <c r="H20245" s="26"/>
      <c r="I20245" s="26"/>
      <c r="K20245"/>
      <c r="L20245"/>
      <c r="M20245"/>
      <c r="N20245"/>
      <c r="O20245"/>
      <c r="P20245"/>
      <c r="S20245"/>
      <c r="T20245" s="7"/>
    </row>
    <row r="20246" spans="1:20" x14ac:dyDescent="0.3">
      <c r="A20246" s="25"/>
      <c r="B20246"/>
      <c r="C20246"/>
      <c r="D20246"/>
      <c r="E20246"/>
      <c r="F20246"/>
      <c r="G20246"/>
      <c r="H20246" s="26"/>
      <c r="I20246" s="26"/>
      <c r="K20246"/>
      <c r="L20246"/>
      <c r="M20246"/>
      <c r="N20246"/>
      <c r="O20246"/>
      <c r="P20246"/>
      <c r="S20246"/>
    </row>
    <row r="20247" spans="1:20" x14ac:dyDescent="0.3">
      <c r="A20247" s="25"/>
      <c r="B20247"/>
      <c r="C20247"/>
      <c r="D20247"/>
      <c r="E20247"/>
      <c r="F20247"/>
      <c r="G20247"/>
      <c r="H20247" s="26"/>
      <c r="I20247" s="26"/>
      <c r="K20247"/>
      <c r="L20247"/>
      <c r="M20247"/>
      <c r="N20247"/>
      <c r="O20247"/>
      <c r="P20247"/>
      <c r="S20247"/>
      <c r="T20247" s="7"/>
    </row>
    <row r="20248" spans="1:20" x14ac:dyDescent="0.3">
      <c r="A20248" s="25"/>
      <c r="B20248"/>
      <c r="C20248"/>
      <c r="D20248"/>
      <c r="E20248"/>
      <c r="F20248"/>
      <c r="G20248"/>
      <c r="H20248" s="26"/>
      <c r="I20248" s="26"/>
      <c r="K20248"/>
      <c r="L20248"/>
      <c r="M20248"/>
      <c r="N20248"/>
      <c r="O20248"/>
      <c r="P20248"/>
      <c r="S20248"/>
      <c r="T20248" s="7"/>
    </row>
    <row r="20249" spans="1:20" x14ac:dyDescent="0.3">
      <c r="A20249" s="25"/>
      <c r="B20249"/>
      <c r="C20249"/>
      <c r="D20249"/>
      <c r="E20249"/>
      <c r="F20249"/>
      <c r="G20249"/>
      <c r="H20249" s="26"/>
      <c r="I20249" s="26"/>
      <c r="K20249"/>
      <c r="L20249"/>
      <c r="M20249"/>
      <c r="N20249"/>
      <c r="O20249"/>
      <c r="P20249"/>
      <c r="S20249"/>
      <c r="T20249" s="7"/>
    </row>
    <row r="20250" spans="1:20" x14ac:dyDescent="0.3">
      <c r="A20250" s="25"/>
      <c r="B20250"/>
      <c r="C20250"/>
      <c r="D20250"/>
      <c r="E20250"/>
      <c r="F20250"/>
      <c r="G20250"/>
      <c r="H20250" s="26"/>
      <c r="I20250" s="26"/>
      <c r="K20250"/>
      <c r="L20250"/>
      <c r="M20250"/>
      <c r="N20250"/>
      <c r="O20250"/>
      <c r="P20250"/>
      <c r="S20250"/>
      <c r="T20250" s="7"/>
    </row>
    <row r="20251" spans="1:20" x14ac:dyDescent="0.3">
      <c r="A20251" s="25"/>
      <c r="B20251"/>
      <c r="C20251"/>
      <c r="D20251"/>
      <c r="E20251"/>
      <c r="F20251"/>
      <c r="G20251"/>
      <c r="H20251" s="26"/>
      <c r="I20251" s="26"/>
      <c r="K20251"/>
      <c r="L20251"/>
      <c r="M20251"/>
      <c r="N20251"/>
      <c r="O20251"/>
      <c r="P20251"/>
      <c r="S20251"/>
    </row>
    <row r="20252" spans="1:20" x14ac:dyDescent="0.3">
      <c r="A20252" s="25"/>
      <c r="B20252"/>
      <c r="C20252"/>
      <c r="D20252"/>
      <c r="E20252"/>
      <c r="F20252"/>
      <c r="G20252"/>
      <c r="H20252" s="26"/>
      <c r="I20252" s="26"/>
      <c r="K20252"/>
      <c r="L20252"/>
      <c r="M20252"/>
      <c r="N20252"/>
      <c r="O20252"/>
      <c r="P20252"/>
      <c r="S20252"/>
    </row>
    <row r="20253" spans="1:20" x14ac:dyDescent="0.3">
      <c r="A20253" s="25"/>
      <c r="B20253"/>
      <c r="C20253"/>
      <c r="D20253"/>
      <c r="E20253"/>
      <c r="F20253"/>
      <c r="G20253"/>
      <c r="H20253" s="26"/>
      <c r="I20253" s="26"/>
      <c r="K20253"/>
      <c r="L20253"/>
      <c r="M20253"/>
      <c r="N20253"/>
      <c r="O20253"/>
      <c r="P20253"/>
      <c r="S20253"/>
    </row>
    <row r="20254" spans="1:20" x14ac:dyDescent="0.3">
      <c r="A20254" s="25"/>
      <c r="B20254"/>
      <c r="C20254"/>
      <c r="D20254"/>
      <c r="E20254"/>
      <c r="F20254"/>
      <c r="G20254"/>
      <c r="H20254" s="26"/>
      <c r="I20254" s="26"/>
      <c r="K20254"/>
      <c r="L20254"/>
      <c r="M20254"/>
      <c r="N20254"/>
      <c r="O20254"/>
      <c r="P20254"/>
      <c r="S20254"/>
    </row>
    <row r="20255" spans="1:20" x14ac:dyDescent="0.3">
      <c r="A20255" s="25"/>
      <c r="B20255"/>
      <c r="C20255"/>
      <c r="D20255"/>
      <c r="E20255"/>
      <c r="F20255"/>
      <c r="G20255"/>
      <c r="H20255" s="26"/>
      <c r="I20255" s="26"/>
      <c r="K20255"/>
      <c r="L20255"/>
      <c r="M20255"/>
      <c r="N20255"/>
      <c r="O20255"/>
      <c r="P20255"/>
      <c r="S20255"/>
    </row>
    <row r="20256" spans="1:20" x14ac:dyDescent="0.3">
      <c r="A20256" s="25"/>
      <c r="B20256"/>
      <c r="C20256"/>
      <c r="D20256"/>
      <c r="E20256"/>
      <c r="F20256"/>
      <c r="G20256"/>
      <c r="H20256"/>
      <c r="I20256" s="14"/>
      <c r="K20256"/>
      <c r="L20256"/>
      <c r="M20256"/>
      <c r="N20256"/>
      <c r="O20256"/>
      <c r="P20256"/>
      <c r="S20256"/>
    </row>
    <row r="20257" spans="1:20" x14ac:dyDescent="0.3">
      <c r="A20257" s="25"/>
      <c r="B20257"/>
      <c r="C20257"/>
      <c r="D20257"/>
      <c r="E20257"/>
      <c r="F20257"/>
      <c r="G20257"/>
      <c r="H20257"/>
      <c r="I20257" s="14"/>
      <c r="K20257"/>
      <c r="L20257"/>
      <c r="M20257"/>
      <c r="N20257"/>
      <c r="O20257"/>
      <c r="P20257"/>
      <c r="S20257"/>
    </row>
    <row r="20258" spans="1:20" x14ac:dyDescent="0.3">
      <c r="A20258" s="25"/>
      <c r="B20258"/>
      <c r="C20258"/>
      <c r="D20258"/>
      <c r="E20258"/>
      <c r="F20258"/>
      <c r="G20258"/>
      <c r="H20258" s="14"/>
      <c r="I20258" s="14"/>
      <c r="K20258"/>
      <c r="L20258"/>
      <c r="M20258"/>
      <c r="N20258"/>
      <c r="O20258"/>
      <c r="P20258"/>
      <c r="S20258"/>
      <c r="T20258" s="7"/>
    </row>
    <row r="20259" spans="1:20" x14ac:dyDescent="0.3">
      <c r="A20259" s="25"/>
      <c r="B20259"/>
      <c r="C20259"/>
      <c r="D20259"/>
      <c r="E20259"/>
      <c r="F20259"/>
      <c r="G20259"/>
      <c r="H20259" s="14"/>
      <c r="I20259" s="14"/>
      <c r="K20259"/>
      <c r="L20259"/>
      <c r="M20259"/>
      <c r="N20259"/>
      <c r="O20259"/>
      <c r="P20259"/>
      <c r="S20259"/>
    </row>
    <row r="20260" spans="1:20" x14ac:dyDescent="0.3">
      <c r="A20260" s="25"/>
      <c r="B20260"/>
      <c r="C20260"/>
      <c r="D20260"/>
      <c r="E20260"/>
      <c r="F20260"/>
      <c r="G20260"/>
      <c r="H20260"/>
      <c r="I20260" s="14"/>
      <c r="K20260"/>
      <c r="L20260"/>
      <c r="M20260"/>
      <c r="N20260"/>
      <c r="O20260"/>
      <c r="P20260"/>
      <c r="S20260"/>
    </row>
    <row r="20261" spans="1:20" x14ac:dyDescent="0.3">
      <c r="A20261" s="25"/>
      <c r="B20261"/>
      <c r="C20261"/>
      <c r="D20261"/>
      <c r="E20261"/>
      <c r="F20261"/>
      <c r="G20261"/>
      <c r="H20261"/>
      <c r="I20261"/>
      <c r="K20261"/>
      <c r="L20261"/>
      <c r="M20261"/>
      <c r="N20261"/>
      <c r="O20261"/>
      <c r="P20261"/>
      <c r="S20261"/>
    </row>
    <row r="20262" spans="1:20" x14ac:dyDescent="0.3">
      <c r="A20262" s="25"/>
      <c r="B20262"/>
      <c r="C20262"/>
      <c r="D20262"/>
      <c r="E20262"/>
      <c r="F20262"/>
      <c r="G20262"/>
      <c r="H20262"/>
      <c r="I20262"/>
      <c r="K20262"/>
      <c r="L20262"/>
      <c r="M20262"/>
      <c r="N20262"/>
      <c r="O20262"/>
      <c r="P20262"/>
      <c r="S20262"/>
    </row>
    <row r="20263" spans="1:20" x14ac:dyDescent="0.3">
      <c r="A20263" s="25"/>
      <c r="B20263"/>
      <c r="C20263"/>
      <c r="D20263"/>
      <c r="E20263"/>
      <c r="F20263"/>
      <c r="G20263"/>
      <c r="H20263"/>
      <c r="I20263" s="14"/>
      <c r="K20263"/>
      <c r="L20263"/>
      <c r="M20263"/>
      <c r="N20263"/>
      <c r="O20263"/>
      <c r="P20263"/>
      <c r="S20263"/>
    </row>
    <row r="20264" spans="1:20" x14ac:dyDescent="0.3">
      <c r="A20264" s="25"/>
      <c r="B20264"/>
      <c r="C20264"/>
      <c r="D20264"/>
      <c r="E20264"/>
      <c r="F20264"/>
      <c r="G20264"/>
      <c r="H20264" s="26"/>
      <c r="I20264" s="26"/>
      <c r="K20264"/>
      <c r="L20264"/>
      <c r="M20264"/>
      <c r="N20264"/>
      <c r="O20264"/>
      <c r="P20264"/>
      <c r="S20264"/>
    </row>
    <row r="20265" spans="1:20" x14ac:dyDescent="0.3">
      <c r="A20265" s="25"/>
      <c r="B20265"/>
      <c r="C20265"/>
      <c r="D20265"/>
      <c r="E20265"/>
      <c r="F20265"/>
      <c r="G20265"/>
      <c r="H20265" s="26"/>
      <c r="I20265" s="26"/>
      <c r="K20265"/>
      <c r="L20265"/>
      <c r="M20265"/>
      <c r="N20265"/>
      <c r="O20265"/>
      <c r="P20265"/>
      <c r="S20265"/>
    </row>
    <row r="20266" spans="1:20" x14ac:dyDescent="0.3">
      <c r="A20266" s="25"/>
      <c r="B20266"/>
      <c r="C20266"/>
      <c r="D20266"/>
      <c r="E20266"/>
      <c r="F20266"/>
      <c r="G20266"/>
      <c r="H20266" s="26"/>
      <c r="I20266" s="26"/>
      <c r="K20266"/>
      <c r="L20266"/>
      <c r="M20266"/>
      <c r="N20266"/>
      <c r="O20266"/>
      <c r="P20266"/>
      <c r="S20266"/>
    </row>
    <row r="20267" spans="1:20" x14ac:dyDescent="0.3">
      <c r="A20267" s="25"/>
      <c r="B20267"/>
      <c r="C20267"/>
      <c r="D20267"/>
      <c r="E20267"/>
      <c r="F20267"/>
      <c r="G20267"/>
      <c r="H20267" s="26"/>
      <c r="I20267" s="26"/>
      <c r="K20267"/>
      <c r="L20267"/>
      <c r="M20267"/>
      <c r="N20267"/>
      <c r="O20267"/>
      <c r="P20267"/>
      <c r="S20267"/>
    </row>
    <row r="20268" spans="1:20" x14ac:dyDescent="0.3">
      <c r="A20268" s="25"/>
      <c r="B20268"/>
      <c r="C20268"/>
      <c r="D20268"/>
      <c r="E20268"/>
      <c r="F20268"/>
      <c r="G20268"/>
      <c r="H20268" s="26"/>
      <c r="I20268" s="26"/>
      <c r="K20268"/>
      <c r="L20268"/>
      <c r="M20268"/>
      <c r="N20268"/>
      <c r="O20268"/>
      <c r="P20268"/>
      <c r="S20268"/>
    </row>
    <row r="20269" spans="1:20" x14ac:dyDescent="0.3">
      <c r="A20269" s="25"/>
      <c r="B20269"/>
      <c r="C20269"/>
      <c r="D20269"/>
      <c r="E20269"/>
      <c r="F20269"/>
      <c r="G20269"/>
      <c r="H20269" s="26"/>
      <c r="I20269" s="26"/>
      <c r="K20269"/>
      <c r="L20269"/>
      <c r="M20269"/>
      <c r="N20269"/>
      <c r="O20269"/>
      <c r="P20269"/>
      <c r="S20269"/>
    </row>
    <row r="20270" spans="1:20" x14ac:dyDescent="0.3">
      <c r="A20270" s="25"/>
      <c r="B20270"/>
      <c r="C20270"/>
      <c r="D20270"/>
      <c r="E20270"/>
      <c r="F20270"/>
      <c r="G20270"/>
      <c r="H20270" s="26"/>
      <c r="I20270" s="26"/>
      <c r="K20270"/>
      <c r="L20270"/>
      <c r="M20270"/>
      <c r="N20270"/>
      <c r="O20270"/>
      <c r="P20270"/>
      <c r="S20270"/>
    </row>
    <row r="20271" spans="1:20" x14ac:dyDescent="0.3">
      <c r="A20271" s="25"/>
      <c r="B20271"/>
      <c r="C20271"/>
      <c r="D20271"/>
      <c r="E20271"/>
      <c r="F20271"/>
      <c r="G20271"/>
      <c r="H20271" s="26"/>
      <c r="I20271" s="26"/>
      <c r="K20271"/>
      <c r="L20271"/>
      <c r="M20271"/>
      <c r="N20271"/>
      <c r="O20271"/>
      <c r="P20271"/>
      <c r="S20271"/>
    </row>
    <row r="20272" spans="1:20" x14ac:dyDescent="0.3">
      <c r="A20272" s="25"/>
      <c r="B20272"/>
      <c r="C20272"/>
      <c r="D20272"/>
      <c r="E20272"/>
      <c r="F20272"/>
      <c r="G20272"/>
      <c r="H20272"/>
      <c r="I20272"/>
      <c r="K20272"/>
      <c r="L20272"/>
      <c r="M20272"/>
      <c r="N20272"/>
      <c r="O20272"/>
      <c r="P20272"/>
      <c r="S20272"/>
    </row>
    <row r="20273" spans="1:19" x14ac:dyDescent="0.3">
      <c r="A20273" s="25"/>
      <c r="B20273"/>
      <c r="C20273"/>
      <c r="D20273"/>
      <c r="E20273"/>
      <c r="F20273"/>
      <c r="G20273"/>
      <c r="H20273" s="14"/>
      <c r="I20273" s="14"/>
      <c r="K20273"/>
      <c r="L20273"/>
      <c r="M20273"/>
      <c r="N20273"/>
      <c r="O20273"/>
      <c r="P20273"/>
      <c r="S20273"/>
    </row>
    <row r="20274" spans="1:19" x14ac:dyDescent="0.3">
      <c r="A20274" s="25"/>
      <c r="B20274"/>
      <c r="C20274"/>
      <c r="D20274"/>
      <c r="E20274"/>
      <c r="F20274"/>
      <c r="G20274"/>
      <c r="H20274" s="14"/>
      <c r="I20274" s="14"/>
      <c r="K20274"/>
      <c r="L20274"/>
      <c r="M20274"/>
      <c r="N20274"/>
      <c r="O20274"/>
      <c r="P20274"/>
      <c r="S20274"/>
    </row>
    <row r="20275" spans="1:19" x14ac:dyDescent="0.3">
      <c r="A20275" s="25"/>
      <c r="B20275"/>
      <c r="C20275"/>
      <c r="D20275"/>
      <c r="E20275"/>
      <c r="F20275"/>
      <c r="G20275"/>
      <c r="H20275" s="14"/>
      <c r="I20275" s="14"/>
      <c r="K20275"/>
      <c r="L20275"/>
      <c r="M20275"/>
      <c r="N20275"/>
      <c r="O20275"/>
      <c r="P20275"/>
      <c r="S20275"/>
    </row>
    <row r="20276" spans="1:19" x14ac:dyDescent="0.3">
      <c r="A20276" s="25"/>
      <c r="B20276"/>
      <c r="C20276"/>
      <c r="D20276"/>
      <c r="E20276"/>
      <c r="F20276"/>
      <c r="G20276"/>
      <c r="H20276"/>
      <c r="I20276"/>
      <c r="K20276"/>
      <c r="L20276"/>
      <c r="M20276"/>
      <c r="N20276"/>
      <c r="O20276"/>
      <c r="P20276"/>
      <c r="S20276"/>
    </row>
    <row r="20277" spans="1:19" x14ac:dyDescent="0.3">
      <c r="A20277" s="25"/>
      <c r="B20277"/>
      <c r="C20277"/>
      <c r="D20277"/>
      <c r="E20277"/>
      <c r="F20277"/>
      <c r="G20277"/>
      <c r="H20277"/>
      <c r="I20277"/>
      <c r="K20277"/>
      <c r="L20277"/>
      <c r="M20277"/>
      <c r="N20277"/>
      <c r="O20277"/>
      <c r="P20277"/>
      <c r="S20277"/>
    </row>
    <row r="20278" spans="1:19" x14ac:dyDescent="0.3">
      <c r="A20278" s="25"/>
      <c r="B20278"/>
      <c r="C20278"/>
      <c r="D20278"/>
      <c r="E20278"/>
      <c r="F20278"/>
      <c r="G20278"/>
      <c r="H20278" s="26"/>
      <c r="I20278" s="26"/>
      <c r="K20278"/>
      <c r="L20278"/>
      <c r="M20278"/>
      <c r="N20278"/>
      <c r="O20278"/>
      <c r="P20278"/>
      <c r="S20278"/>
    </row>
    <row r="20279" spans="1:19" x14ac:dyDescent="0.3">
      <c r="A20279" s="25"/>
      <c r="B20279"/>
      <c r="C20279"/>
      <c r="D20279"/>
      <c r="E20279"/>
      <c r="F20279"/>
      <c r="G20279"/>
      <c r="H20279" s="26"/>
      <c r="I20279" s="26"/>
      <c r="K20279"/>
      <c r="L20279"/>
      <c r="M20279"/>
      <c r="N20279"/>
      <c r="O20279"/>
      <c r="P20279"/>
      <c r="S20279"/>
    </row>
    <row r="20280" spans="1:19" x14ac:dyDescent="0.3">
      <c r="A20280" s="25"/>
      <c r="B20280"/>
      <c r="C20280"/>
      <c r="D20280"/>
      <c r="E20280"/>
      <c r="F20280"/>
      <c r="G20280"/>
      <c r="H20280" s="26"/>
      <c r="I20280" s="26"/>
      <c r="K20280"/>
      <c r="L20280"/>
      <c r="M20280"/>
      <c r="N20280"/>
      <c r="O20280"/>
      <c r="P20280"/>
      <c r="S20280"/>
    </row>
    <row r="20281" spans="1:19" x14ac:dyDescent="0.3">
      <c r="A20281" s="25"/>
      <c r="B20281"/>
      <c r="C20281"/>
      <c r="D20281"/>
      <c r="E20281"/>
      <c r="F20281"/>
      <c r="G20281"/>
      <c r="H20281" s="26"/>
      <c r="I20281" s="26"/>
      <c r="K20281"/>
      <c r="L20281"/>
      <c r="M20281"/>
      <c r="N20281"/>
      <c r="O20281"/>
      <c r="P20281"/>
      <c r="S20281"/>
    </row>
    <row r="20282" spans="1:19" x14ac:dyDescent="0.3">
      <c r="A20282" s="25"/>
      <c r="B20282"/>
      <c r="C20282"/>
      <c r="D20282"/>
      <c r="E20282"/>
      <c r="F20282"/>
      <c r="G20282"/>
      <c r="H20282" s="26"/>
      <c r="I20282" s="26"/>
      <c r="K20282"/>
      <c r="L20282"/>
      <c r="M20282"/>
      <c r="N20282"/>
      <c r="O20282"/>
      <c r="P20282"/>
      <c r="S20282"/>
    </row>
    <row r="20283" spans="1:19" x14ac:dyDescent="0.3">
      <c r="A20283" s="25"/>
      <c r="B20283"/>
      <c r="C20283"/>
      <c r="D20283"/>
      <c r="E20283"/>
      <c r="F20283"/>
      <c r="G20283"/>
      <c r="H20283" s="26"/>
      <c r="I20283" s="26"/>
      <c r="K20283"/>
      <c r="L20283"/>
      <c r="M20283"/>
      <c r="N20283"/>
      <c r="O20283"/>
      <c r="P20283"/>
      <c r="S20283"/>
    </row>
    <row r="20284" spans="1:19" x14ac:dyDescent="0.3">
      <c r="A20284" s="25"/>
      <c r="B20284"/>
      <c r="C20284"/>
      <c r="D20284"/>
      <c r="E20284"/>
      <c r="F20284"/>
      <c r="G20284"/>
      <c r="H20284" s="14"/>
      <c r="I20284" s="14"/>
      <c r="K20284"/>
      <c r="L20284"/>
      <c r="M20284"/>
      <c r="N20284"/>
      <c r="O20284"/>
      <c r="P20284"/>
      <c r="S20284"/>
    </row>
    <row r="20285" spans="1:19" x14ac:dyDescent="0.3">
      <c r="A20285" s="25"/>
      <c r="B20285"/>
      <c r="C20285"/>
      <c r="D20285"/>
      <c r="E20285"/>
      <c r="F20285"/>
      <c r="G20285"/>
      <c r="H20285" s="14"/>
      <c r="I20285" s="14"/>
      <c r="K20285"/>
      <c r="L20285"/>
      <c r="M20285"/>
      <c r="N20285"/>
      <c r="O20285"/>
      <c r="P20285"/>
      <c r="S20285"/>
    </row>
    <row r="20286" spans="1:19" x14ac:dyDescent="0.3">
      <c r="A20286" s="25"/>
      <c r="B20286"/>
      <c r="C20286"/>
      <c r="D20286"/>
      <c r="E20286"/>
      <c r="F20286"/>
      <c r="G20286"/>
      <c r="H20286" s="14"/>
      <c r="I20286" s="14"/>
      <c r="K20286"/>
      <c r="L20286"/>
      <c r="M20286"/>
      <c r="N20286"/>
      <c r="O20286"/>
      <c r="P20286"/>
      <c r="S20286"/>
    </row>
    <row r="20287" spans="1:19" x14ac:dyDescent="0.3">
      <c r="A20287" s="25"/>
      <c r="B20287"/>
      <c r="C20287"/>
      <c r="D20287"/>
      <c r="E20287"/>
      <c r="F20287"/>
      <c r="G20287"/>
      <c r="H20287" s="14"/>
      <c r="I20287" s="14"/>
      <c r="K20287"/>
      <c r="L20287"/>
      <c r="M20287"/>
      <c r="N20287"/>
      <c r="O20287"/>
      <c r="P20287"/>
      <c r="S20287"/>
    </row>
    <row r="20288" spans="1:19" x14ac:dyDescent="0.3">
      <c r="A20288" s="25"/>
      <c r="B20288"/>
      <c r="C20288"/>
      <c r="D20288"/>
      <c r="E20288"/>
      <c r="F20288"/>
      <c r="G20288"/>
      <c r="H20288"/>
      <c r="I20288" s="14"/>
      <c r="K20288"/>
      <c r="L20288"/>
      <c r="M20288"/>
      <c r="N20288"/>
      <c r="O20288"/>
      <c r="P20288"/>
      <c r="S20288"/>
    </row>
    <row r="20289" spans="1:20" x14ac:dyDescent="0.3">
      <c r="A20289" s="25"/>
      <c r="B20289"/>
      <c r="C20289"/>
      <c r="D20289"/>
      <c r="E20289"/>
      <c r="F20289"/>
      <c r="G20289"/>
      <c r="H20289"/>
      <c r="I20289"/>
      <c r="K20289"/>
      <c r="L20289"/>
      <c r="M20289"/>
      <c r="N20289"/>
      <c r="O20289"/>
      <c r="P20289"/>
      <c r="S20289"/>
    </row>
    <row r="20290" spans="1:20" x14ac:dyDescent="0.3">
      <c r="A20290" s="25"/>
      <c r="B20290"/>
      <c r="C20290"/>
      <c r="D20290"/>
      <c r="E20290"/>
      <c r="F20290"/>
      <c r="G20290"/>
      <c r="H20290" s="14"/>
      <c r="I20290" s="14"/>
      <c r="K20290"/>
      <c r="L20290"/>
      <c r="M20290"/>
      <c r="N20290"/>
      <c r="O20290"/>
      <c r="P20290"/>
      <c r="S20290"/>
      <c r="T20290" s="7"/>
    </row>
    <row r="20291" spans="1:20" x14ac:dyDescent="0.3">
      <c r="A20291" s="25"/>
      <c r="B20291"/>
      <c r="C20291"/>
      <c r="D20291"/>
      <c r="E20291"/>
      <c r="F20291"/>
      <c r="G20291"/>
      <c r="H20291" s="14"/>
      <c r="I20291" s="14"/>
      <c r="K20291"/>
      <c r="L20291"/>
      <c r="M20291"/>
      <c r="N20291"/>
      <c r="O20291"/>
      <c r="P20291"/>
      <c r="S20291"/>
      <c r="T20291" s="7"/>
    </row>
    <row r="20292" spans="1:20" x14ac:dyDescent="0.3">
      <c r="A20292" s="25"/>
      <c r="B20292"/>
      <c r="C20292"/>
      <c r="D20292"/>
      <c r="E20292"/>
      <c r="F20292"/>
      <c r="G20292"/>
      <c r="H20292" s="14"/>
      <c r="I20292" s="14"/>
      <c r="K20292"/>
      <c r="L20292"/>
      <c r="M20292"/>
      <c r="N20292"/>
      <c r="O20292"/>
      <c r="P20292"/>
      <c r="S20292"/>
      <c r="T20292" s="7"/>
    </row>
    <row r="20293" spans="1:20" x14ac:dyDescent="0.3">
      <c r="A20293" s="25"/>
      <c r="B20293"/>
      <c r="C20293"/>
      <c r="D20293"/>
      <c r="E20293"/>
      <c r="F20293"/>
      <c r="G20293"/>
      <c r="H20293"/>
      <c r="I20293" s="14"/>
      <c r="K20293"/>
      <c r="L20293"/>
      <c r="M20293"/>
      <c r="N20293"/>
      <c r="O20293"/>
      <c r="P20293"/>
      <c r="S20293"/>
    </row>
    <row r="20294" spans="1:20" x14ac:dyDescent="0.3">
      <c r="A20294" s="25"/>
      <c r="B20294"/>
      <c r="C20294"/>
      <c r="D20294"/>
      <c r="E20294"/>
      <c r="F20294"/>
      <c r="G20294"/>
      <c r="H20294"/>
      <c r="I20294"/>
      <c r="K20294"/>
      <c r="L20294"/>
      <c r="M20294"/>
      <c r="N20294"/>
      <c r="O20294"/>
      <c r="P20294"/>
      <c r="S20294"/>
    </row>
    <row r="20295" spans="1:20" x14ac:dyDescent="0.3">
      <c r="A20295" s="25"/>
      <c r="B20295"/>
      <c r="C20295"/>
      <c r="D20295"/>
      <c r="E20295"/>
      <c r="F20295"/>
      <c r="G20295"/>
      <c r="H20295"/>
      <c r="I20295" s="14"/>
      <c r="K20295"/>
      <c r="L20295"/>
      <c r="M20295"/>
      <c r="N20295"/>
      <c r="O20295"/>
      <c r="P20295"/>
      <c r="S20295"/>
    </row>
    <row r="20296" spans="1:20" x14ac:dyDescent="0.3">
      <c r="A20296" s="25"/>
      <c r="B20296"/>
      <c r="C20296"/>
      <c r="D20296"/>
      <c r="E20296"/>
      <c r="F20296"/>
      <c r="G20296"/>
      <c r="H20296"/>
      <c r="I20296"/>
      <c r="K20296"/>
      <c r="L20296"/>
      <c r="M20296"/>
      <c r="N20296"/>
      <c r="O20296"/>
      <c r="P20296"/>
      <c r="S20296"/>
    </row>
    <row r="20297" spans="1:20" x14ac:dyDescent="0.3">
      <c r="A20297" s="25"/>
      <c r="B20297"/>
      <c r="C20297"/>
      <c r="D20297"/>
      <c r="E20297"/>
      <c r="F20297"/>
      <c r="G20297"/>
      <c r="H20297"/>
      <c r="I20297"/>
      <c r="K20297"/>
      <c r="L20297"/>
      <c r="M20297"/>
      <c r="N20297"/>
      <c r="O20297"/>
      <c r="P20297"/>
      <c r="S20297"/>
    </row>
    <row r="20298" spans="1:20" x14ac:dyDescent="0.3">
      <c r="A20298" s="25"/>
      <c r="B20298"/>
      <c r="C20298"/>
      <c r="D20298"/>
      <c r="E20298"/>
      <c r="F20298"/>
      <c r="G20298"/>
      <c r="H20298"/>
      <c r="I20298"/>
      <c r="K20298"/>
      <c r="L20298"/>
      <c r="M20298"/>
      <c r="N20298"/>
      <c r="O20298"/>
      <c r="P20298"/>
      <c r="S20298"/>
    </row>
    <row r="20299" spans="1:20" x14ac:dyDescent="0.3">
      <c r="A20299" s="25"/>
      <c r="B20299"/>
      <c r="C20299"/>
      <c r="D20299"/>
      <c r="E20299"/>
      <c r="F20299"/>
      <c r="G20299"/>
      <c r="H20299"/>
      <c r="I20299" s="14"/>
      <c r="K20299"/>
      <c r="L20299"/>
      <c r="M20299"/>
      <c r="N20299"/>
      <c r="O20299"/>
      <c r="P20299"/>
      <c r="S20299"/>
    </row>
    <row r="20300" spans="1:20" x14ac:dyDescent="0.3">
      <c r="A20300" s="25"/>
      <c r="B20300"/>
      <c r="C20300"/>
      <c r="D20300"/>
      <c r="E20300"/>
      <c r="F20300"/>
      <c r="G20300"/>
      <c r="H20300" s="14"/>
      <c r="I20300" s="14"/>
      <c r="K20300"/>
      <c r="L20300"/>
      <c r="M20300"/>
      <c r="N20300"/>
      <c r="O20300"/>
      <c r="P20300"/>
      <c r="S20300"/>
    </row>
    <row r="20301" spans="1:20" x14ac:dyDescent="0.3">
      <c r="A20301" s="25"/>
      <c r="B20301"/>
      <c r="C20301"/>
      <c r="D20301"/>
      <c r="E20301"/>
      <c r="F20301"/>
      <c r="G20301"/>
      <c r="H20301" s="14"/>
      <c r="I20301" s="14"/>
      <c r="K20301"/>
      <c r="L20301"/>
      <c r="M20301"/>
      <c r="N20301"/>
      <c r="O20301"/>
      <c r="P20301"/>
      <c r="S20301"/>
    </row>
    <row r="20302" spans="1:20" x14ac:dyDescent="0.3">
      <c r="A20302" s="25"/>
      <c r="B20302"/>
      <c r="C20302"/>
      <c r="D20302"/>
      <c r="E20302"/>
      <c r="F20302"/>
      <c r="G20302"/>
      <c r="H20302" s="14"/>
      <c r="I20302" s="14"/>
      <c r="K20302"/>
      <c r="L20302"/>
      <c r="M20302"/>
      <c r="N20302"/>
      <c r="O20302"/>
      <c r="P20302"/>
      <c r="S20302"/>
    </row>
    <row r="20303" spans="1:20" x14ac:dyDescent="0.3">
      <c r="A20303" s="25"/>
      <c r="B20303"/>
      <c r="C20303"/>
      <c r="D20303"/>
      <c r="E20303"/>
      <c r="F20303"/>
      <c r="G20303"/>
      <c r="H20303" s="14"/>
      <c r="I20303" s="14"/>
      <c r="K20303"/>
      <c r="L20303"/>
      <c r="M20303"/>
      <c r="N20303"/>
      <c r="O20303"/>
      <c r="P20303"/>
      <c r="S20303"/>
    </row>
    <row r="20304" spans="1:20" x14ac:dyDescent="0.3">
      <c r="A20304" s="25"/>
      <c r="B20304"/>
      <c r="C20304"/>
      <c r="D20304"/>
      <c r="E20304"/>
      <c r="F20304"/>
      <c r="G20304"/>
      <c r="H20304"/>
      <c r="I20304"/>
      <c r="K20304"/>
      <c r="L20304"/>
      <c r="M20304"/>
      <c r="N20304"/>
      <c r="O20304"/>
      <c r="P20304"/>
      <c r="S20304"/>
    </row>
    <row r="20305" spans="1:20" x14ac:dyDescent="0.3">
      <c r="A20305" s="25"/>
      <c r="B20305"/>
      <c r="C20305"/>
      <c r="D20305"/>
      <c r="E20305"/>
      <c r="F20305"/>
      <c r="G20305"/>
      <c r="H20305"/>
      <c r="I20305" s="14"/>
      <c r="K20305"/>
      <c r="L20305"/>
      <c r="M20305"/>
      <c r="N20305"/>
      <c r="O20305"/>
      <c r="P20305"/>
      <c r="S20305"/>
    </row>
    <row r="20306" spans="1:20" x14ac:dyDescent="0.3">
      <c r="A20306" s="25"/>
      <c r="B20306"/>
      <c r="C20306"/>
      <c r="D20306"/>
      <c r="E20306"/>
      <c r="F20306"/>
      <c r="G20306"/>
      <c r="H20306"/>
      <c r="I20306"/>
      <c r="K20306"/>
      <c r="L20306"/>
      <c r="M20306"/>
      <c r="N20306"/>
      <c r="O20306"/>
      <c r="P20306"/>
      <c r="S20306"/>
    </row>
    <row r="20307" spans="1:20" x14ac:dyDescent="0.3">
      <c r="A20307" s="25"/>
      <c r="B20307"/>
      <c r="C20307"/>
      <c r="D20307"/>
      <c r="E20307"/>
      <c r="F20307"/>
      <c r="G20307"/>
      <c r="H20307"/>
      <c r="I20307"/>
      <c r="K20307"/>
      <c r="L20307"/>
      <c r="M20307"/>
      <c r="N20307"/>
      <c r="O20307"/>
      <c r="P20307"/>
      <c r="S20307"/>
    </row>
    <row r="20308" spans="1:20" x14ac:dyDescent="0.3">
      <c r="A20308" s="25"/>
      <c r="B20308"/>
      <c r="C20308"/>
      <c r="D20308"/>
      <c r="E20308"/>
      <c r="F20308"/>
      <c r="G20308"/>
      <c r="H20308"/>
      <c r="I20308" s="14"/>
      <c r="K20308"/>
      <c r="L20308"/>
      <c r="M20308"/>
      <c r="N20308"/>
      <c r="O20308"/>
      <c r="P20308"/>
      <c r="S20308"/>
    </row>
    <row r="20309" spans="1:20" x14ac:dyDescent="0.3">
      <c r="A20309" s="25"/>
      <c r="B20309"/>
      <c r="C20309"/>
      <c r="D20309"/>
      <c r="E20309"/>
      <c r="F20309"/>
      <c r="G20309"/>
      <c r="H20309" s="14"/>
      <c r="I20309" s="14"/>
      <c r="K20309"/>
      <c r="L20309"/>
      <c r="M20309"/>
      <c r="N20309"/>
      <c r="O20309"/>
      <c r="P20309"/>
      <c r="S20309"/>
    </row>
    <row r="20310" spans="1:20" x14ac:dyDescent="0.3">
      <c r="A20310" s="25"/>
      <c r="B20310"/>
      <c r="C20310"/>
      <c r="D20310"/>
      <c r="E20310"/>
      <c r="F20310"/>
      <c r="G20310"/>
      <c r="H20310"/>
      <c r="I20310" s="14"/>
      <c r="K20310"/>
      <c r="L20310"/>
      <c r="M20310"/>
      <c r="N20310"/>
      <c r="O20310"/>
      <c r="P20310"/>
      <c r="S20310"/>
    </row>
    <row r="20311" spans="1:20" x14ac:dyDescent="0.3">
      <c r="A20311" s="25"/>
      <c r="B20311"/>
      <c r="C20311"/>
      <c r="D20311"/>
      <c r="E20311"/>
      <c r="F20311"/>
      <c r="G20311"/>
      <c r="H20311"/>
      <c r="I20311" s="14"/>
      <c r="K20311"/>
      <c r="L20311"/>
      <c r="M20311"/>
      <c r="N20311"/>
      <c r="O20311"/>
      <c r="P20311"/>
      <c r="S20311"/>
    </row>
    <row r="20312" spans="1:20" x14ac:dyDescent="0.3">
      <c r="A20312" s="25"/>
      <c r="B20312"/>
      <c r="C20312"/>
      <c r="D20312"/>
      <c r="E20312"/>
      <c r="F20312"/>
      <c r="G20312"/>
      <c r="H20312" s="14"/>
      <c r="I20312" s="14"/>
      <c r="K20312"/>
      <c r="L20312"/>
      <c r="M20312"/>
      <c r="N20312"/>
      <c r="O20312"/>
      <c r="P20312"/>
      <c r="S20312"/>
    </row>
    <row r="20313" spans="1:20" x14ac:dyDescent="0.3">
      <c r="A20313" s="25"/>
      <c r="B20313"/>
      <c r="C20313"/>
      <c r="D20313"/>
      <c r="E20313"/>
      <c r="F20313"/>
      <c r="G20313"/>
      <c r="H20313" s="14"/>
      <c r="I20313" s="14"/>
      <c r="K20313"/>
      <c r="L20313"/>
      <c r="M20313"/>
      <c r="N20313"/>
      <c r="O20313"/>
      <c r="P20313"/>
      <c r="S20313"/>
      <c r="T20313" s="7"/>
    </row>
    <row r="20314" spans="1:20" x14ac:dyDescent="0.3">
      <c r="A20314" s="25"/>
      <c r="B20314"/>
      <c r="C20314"/>
      <c r="D20314"/>
      <c r="E20314"/>
      <c r="F20314"/>
      <c r="G20314"/>
      <c r="H20314" s="14"/>
      <c r="I20314" s="14"/>
      <c r="K20314"/>
      <c r="L20314"/>
      <c r="M20314"/>
      <c r="N20314"/>
      <c r="O20314"/>
      <c r="P20314"/>
      <c r="S20314"/>
      <c r="T20314" s="7"/>
    </row>
    <row r="20315" spans="1:20" x14ac:dyDescent="0.3">
      <c r="A20315" s="25"/>
      <c r="B20315"/>
      <c r="C20315"/>
      <c r="D20315"/>
      <c r="E20315"/>
      <c r="F20315"/>
      <c r="G20315"/>
      <c r="H20315" s="14"/>
      <c r="I20315" s="14"/>
      <c r="K20315"/>
      <c r="L20315"/>
      <c r="M20315"/>
      <c r="N20315"/>
      <c r="O20315"/>
      <c r="P20315"/>
      <c r="S20315"/>
    </row>
    <row r="20316" spans="1:20" x14ac:dyDescent="0.3">
      <c r="A20316" s="25"/>
      <c r="B20316"/>
      <c r="C20316"/>
      <c r="D20316"/>
      <c r="E20316"/>
      <c r="F20316"/>
      <c r="G20316"/>
      <c r="H20316"/>
      <c r="I20316"/>
      <c r="K20316"/>
      <c r="L20316"/>
      <c r="M20316"/>
      <c r="N20316"/>
      <c r="O20316"/>
      <c r="P20316"/>
      <c r="S20316"/>
    </row>
    <row r="20317" spans="1:20" x14ac:dyDescent="0.3">
      <c r="A20317" s="25"/>
      <c r="B20317"/>
      <c r="C20317"/>
      <c r="D20317"/>
      <c r="E20317"/>
      <c r="F20317"/>
      <c r="G20317"/>
      <c r="H20317"/>
      <c r="I20317"/>
      <c r="K20317"/>
      <c r="L20317"/>
      <c r="M20317"/>
      <c r="N20317"/>
      <c r="O20317"/>
      <c r="P20317"/>
      <c r="S20317"/>
    </row>
    <row r="20318" spans="1:20" x14ac:dyDescent="0.3">
      <c r="A20318" s="25"/>
      <c r="B20318"/>
      <c r="C20318"/>
      <c r="D20318"/>
      <c r="E20318"/>
      <c r="F20318"/>
      <c r="G20318"/>
      <c r="H20318"/>
      <c r="I20318" s="14"/>
      <c r="K20318"/>
      <c r="L20318"/>
      <c r="M20318"/>
      <c r="N20318"/>
      <c r="O20318"/>
      <c r="P20318"/>
      <c r="S20318"/>
    </row>
    <row r="20319" spans="1:20" x14ac:dyDescent="0.3">
      <c r="A20319" s="25"/>
      <c r="B20319"/>
      <c r="C20319"/>
      <c r="D20319"/>
      <c r="E20319"/>
      <c r="F20319"/>
      <c r="G20319"/>
      <c r="H20319" s="14"/>
      <c r="I20319" s="14"/>
      <c r="K20319"/>
      <c r="L20319"/>
      <c r="M20319"/>
      <c r="N20319"/>
      <c r="O20319"/>
      <c r="P20319"/>
      <c r="S20319"/>
    </row>
    <row r="20320" spans="1:20" x14ac:dyDescent="0.3">
      <c r="A20320" s="25"/>
      <c r="B20320"/>
      <c r="C20320"/>
      <c r="D20320"/>
      <c r="E20320"/>
      <c r="F20320"/>
      <c r="G20320"/>
      <c r="H20320" s="14"/>
      <c r="I20320" s="14"/>
      <c r="K20320"/>
      <c r="L20320"/>
      <c r="M20320"/>
      <c r="N20320"/>
      <c r="O20320"/>
      <c r="P20320"/>
      <c r="S20320"/>
    </row>
    <row r="20321" spans="1:20" x14ac:dyDescent="0.3">
      <c r="A20321" s="25"/>
      <c r="B20321"/>
      <c r="C20321"/>
      <c r="D20321"/>
      <c r="E20321"/>
      <c r="F20321"/>
      <c r="G20321"/>
      <c r="H20321" s="14"/>
      <c r="I20321" s="14"/>
      <c r="K20321"/>
      <c r="L20321"/>
      <c r="M20321"/>
      <c r="N20321"/>
      <c r="O20321"/>
      <c r="P20321"/>
      <c r="S20321"/>
    </row>
    <row r="20322" spans="1:20" x14ac:dyDescent="0.3">
      <c r="A20322" s="25"/>
      <c r="B20322"/>
      <c r="C20322"/>
      <c r="D20322"/>
      <c r="E20322"/>
      <c r="F20322"/>
      <c r="G20322"/>
      <c r="H20322" s="14"/>
      <c r="I20322" s="14"/>
      <c r="K20322"/>
      <c r="L20322"/>
      <c r="M20322"/>
      <c r="N20322"/>
      <c r="O20322"/>
      <c r="P20322"/>
      <c r="S20322"/>
      <c r="T20322" s="7"/>
    </row>
    <row r="20323" spans="1:20" x14ac:dyDescent="0.3">
      <c r="A20323" s="25"/>
      <c r="B20323"/>
      <c r="C20323"/>
      <c r="D20323"/>
      <c r="E20323"/>
      <c r="F20323"/>
      <c r="G20323"/>
      <c r="H20323" s="14"/>
      <c r="I20323" s="14"/>
      <c r="K20323"/>
      <c r="L20323"/>
      <c r="M20323"/>
      <c r="N20323"/>
      <c r="O20323"/>
      <c r="P20323"/>
      <c r="S20323"/>
    </row>
    <row r="20324" spans="1:20" x14ac:dyDescent="0.3">
      <c r="A20324" s="25"/>
      <c r="B20324"/>
      <c r="C20324"/>
      <c r="D20324"/>
      <c r="E20324"/>
      <c r="F20324"/>
      <c r="G20324"/>
      <c r="H20324"/>
      <c r="I20324" s="14"/>
      <c r="K20324"/>
      <c r="L20324"/>
      <c r="M20324"/>
      <c r="N20324"/>
      <c r="O20324"/>
      <c r="P20324"/>
      <c r="S20324"/>
    </row>
    <row r="20325" spans="1:20" x14ac:dyDescent="0.3">
      <c r="A20325" s="25"/>
      <c r="B20325"/>
      <c r="C20325"/>
      <c r="D20325"/>
      <c r="E20325"/>
      <c r="F20325"/>
      <c r="G20325"/>
      <c r="H20325" s="14"/>
      <c r="I20325" s="14"/>
      <c r="K20325"/>
      <c r="L20325"/>
      <c r="M20325"/>
      <c r="N20325"/>
      <c r="O20325"/>
      <c r="P20325"/>
      <c r="S20325"/>
      <c r="T20325" s="7"/>
    </row>
    <row r="20326" spans="1:20" x14ac:dyDescent="0.3">
      <c r="A20326" s="25"/>
      <c r="B20326"/>
      <c r="C20326"/>
      <c r="D20326"/>
      <c r="E20326"/>
      <c r="F20326"/>
      <c r="G20326"/>
      <c r="H20326" s="14"/>
      <c r="I20326" s="14"/>
      <c r="K20326"/>
      <c r="L20326"/>
      <c r="M20326"/>
      <c r="N20326"/>
      <c r="O20326"/>
      <c r="P20326"/>
      <c r="S20326"/>
    </row>
    <row r="20327" spans="1:20" x14ac:dyDescent="0.3">
      <c r="A20327" s="25"/>
      <c r="B20327"/>
      <c r="C20327"/>
      <c r="D20327"/>
      <c r="E20327"/>
      <c r="F20327"/>
      <c r="G20327"/>
      <c r="H20327" s="14"/>
      <c r="I20327" s="14"/>
      <c r="K20327"/>
      <c r="L20327"/>
      <c r="M20327"/>
      <c r="N20327"/>
      <c r="O20327"/>
      <c r="P20327"/>
      <c r="S20327"/>
    </row>
    <row r="20328" spans="1:20" x14ac:dyDescent="0.3">
      <c r="A20328" s="25"/>
      <c r="B20328"/>
      <c r="C20328"/>
      <c r="D20328"/>
      <c r="E20328"/>
      <c r="F20328"/>
      <c r="G20328"/>
      <c r="H20328" s="14"/>
      <c r="I20328" s="14"/>
      <c r="K20328"/>
      <c r="L20328"/>
      <c r="M20328"/>
      <c r="N20328"/>
      <c r="O20328"/>
      <c r="P20328"/>
      <c r="S20328"/>
    </row>
    <row r="20329" spans="1:20" x14ac:dyDescent="0.3">
      <c r="A20329" s="25"/>
      <c r="B20329"/>
      <c r="C20329"/>
      <c r="D20329"/>
      <c r="E20329"/>
      <c r="F20329"/>
      <c r="G20329"/>
      <c r="H20329" s="14"/>
      <c r="I20329" s="14"/>
      <c r="K20329"/>
      <c r="L20329"/>
      <c r="M20329"/>
      <c r="N20329"/>
      <c r="O20329"/>
      <c r="P20329"/>
      <c r="S20329"/>
      <c r="T20329" s="7"/>
    </row>
    <row r="20330" spans="1:20" x14ac:dyDescent="0.3">
      <c r="A20330" s="25"/>
      <c r="B20330"/>
      <c r="C20330"/>
      <c r="D20330"/>
      <c r="E20330"/>
      <c r="F20330"/>
      <c r="G20330"/>
      <c r="H20330"/>
      <c r="I20330"/>
      <c r="K20330"/>
      <c r="L20330"/>
      <c r="M20330"/>
      <c r="N20330"/>
      <c r="O20330"/>
      <c r="P20330"/>
      <c r="S20330"/>
    </row>
    <row r="20331" spans="1:20" x14ac:dyDescent="0.3">
      <c r="A20331" s="25"/>
      <c r="B20331"/>
      <c r="C20331"/>
      <c r="D20331"/>
      <c r="E20331"/>
      <c r="F20331"/>
      <c r="G20331"/>
      <c r="H20331"/>
      <c r="I20331"/>
      <c r="K20331"/>
      <c r="L20331"/>
      <c r="M20331"/>
      <c r="N20331"/>
      <c r="O20331"/>
      <c r="P20331"/>
      <c r="S20331"/>
    </row>
    <row r="20332" spans="1:20" x14ac:dyDescent="0.3">
      <c r="A20332" s="25"/>
      <c r="B20332"/>
      <c r="C20332"/>
      <c r="D20332"/>
      <c r="E20332"/>
      <c r="F20332"/>
      <c r="G20332"/>
      <c r="H20332"/>
      <c r="I20332" s="26"/>
      <c r="K20332"/>
      <c r="L20332"/>
      <c r="M20332"/>
      <c r="N20332"/>
      <c r="O20332"/>
      <c r="P20332"/>
      <c r="S20332"/>
    </row>
    <row r="20333" spans="1:20" x14ac:dyDescent="0.3">
      <c r="A20333" s="25"/>
      <c r="B20333"/>
      <c r="C20333"/>
      <c r="D20333"/>
      <c r="E20333"/>
      <c r="F20333"/>
      <c r="G20333"/>
      <c r="H20333"/>
      <c r="I20333" s="26"/>
      <c r="K20333"/>
      <c r="L20333"/>
      <c r="M20333"/>
      <c r="N20333"/>
      <c r="O20333"/>
      <c r="P20333"/>
      <c r="S20333"/>
    </row>
    <row r="20334" spans="1:20" x14ac:dyDescent="0.3">
      <c r="A20334" s="25"/>
      <c r="B20334"/>
      <c r="C20334"/>
      <c r="D20334"/>
      <c r="E20334"/>
      <c r="F20334"/>
      <c r="G20334"/>
      <c r="H20334" s="14"/>
      <c r="I20334" s="26"/>
      <c r="K20334"/>
      <c r="L20334"/>
      <c r="M20334"/>
      <c r="N20334"/>
      <c r="O20334"/>
      <c r="P20334"/>
      <c r="S20334"/>
    </row>
    <row r="20335" spans="1:20" x14ac:dyDescent="0.3">
      <c r="A20335" s="25"/>
      <c r="B20335"/>
      <c r="C20335"/>
      <c r="D20335"/>
      <c r="E20335"/>
      <c r="F20335"/>
      <c r="G20335"/>
      <c r="H20335" s="14"/>
      <c r="I20335" s="26"/>
      <c r="K20335"/>
      <c r="L20335"/>
      <c r="M20335"/>
      <c r="N20335"/>
      <c r="O20335"/>
      <c r="P20335"/>
      <c r="S20335"/>
    </row>
    <row r="20336" spans="1:20" x14ac:dyDescent="0.3">
      <c r="A20336" s="25"/>
      <c r="B20336"/>
      <c r="C20336"/>
      <c r="D20336"/>
      <c r="E20336"/>
      <c r="F20336"/>
      <c r="G20336"/>
      <c r="H20336" s="14"/>
      <c r="I20336" s="26"/>
      <c r="K20336"/>
      <c r="L20336"/>
      <c r="M20336"/>
      <c r="N20336"/>
      <c r="O20336"/>
      <c r="P20336"/>
      <c r="S20336"/>
    </row>
    <row r="20337" spans="1:20" x14ac:dyDescent="0.3">
      <c r="A20337" s="25"/>
      <c r="B20337"/>
      <c r="C20337"/>
      <c r="D20337"/>
      <c r="E20337"/>
      <c r="F20337"/>
      <c r="G20337"/>
      <c r="H20337" s="14"/>
      <c r="I20337" s="26"/>
      <c r="K20337"/>
      <c r="L20337"/>
      <c r="M20337"/>
      <c r="N20337"/>
      <c r="O20337"/>
      <c r="P20337"/>
      <c r="S20337"/>
    </row>
    <row r="20338" spans="1:20" x14ac:dyDescent="0.3">
      <c r="A20338" s="25"/>
      <c r="B20338"/>
      <c r="C20338"/>
      <c r="D20338"/>
      <c r="E20338"/>
      <c r="F20338"/>
      <c r="G20338"/>
      <c r="H20338" s="14"/>
      <c r="I20338" s="14"/>
      <c r="K20338"/>
      <c r="L20338"/>
      <c r="M20338"/>
      <c r="N20338"/>
      <c r="O20338"/>
      <c r="P20338"/>
      <c r="S20338"/>
      <c r="T20338" s="7"/>
    </row>
    <row r="20339" spans="1:20" x14ac:dyDescent="0.3">
      <c r="A20339" s="25"/>
      <c r="B20339"/>
      <c r="C20339"/>
      <c r="D20339"/>
      <c r="E20339"/>
      <c r="F20339"/>
      <c r="G20339"/>
      <c r="H20339"/>
      <c r="I20339"/>
      <c r="K20339"/>
      <c r="L20339"/>
      <c r="M20339"/>
      <c r="N20339"/>
      <c r="O20339"/>
      <c r="P20339"/>
      <c r="S20339"/>
    </row>
    <row r="20340" spans="1:20" x14ac:dyDescent="0.3">
      <c r="A20340" s="25"/>
      <c r="B20340"/>
      <c r="C20340"/>
      <c r="D20340"/>
      <c r="E20340"/>
      <c r="F20340"/>
      <c r="G20340"/>
      <c r="H20340"/>
      <c r="I20340"/>
      <c r="K20340"/>
      <c r="L20340"/>
      <c r="M20340"/>
      <c r="N20340"/>
      <c r="O20340"/>
      <c r="P20340"/>
      <c r="S20340"/>
    </row>
    <row r="20341" spans="1:20" x14ac:dyDescent="0.3">
      <c r="A20341" s="25"/>
      <c r="B20341"/>
      <c r="C20341"/>
      <c r="D20341"/>
      <c r="E20341"/>
      <c r="F20341"/>
      <c r="G20341"/>
      <c r="H20341"/>
      <c r="I20341"/>
      <c r="K20341"/>
      <c r="L20341"/>
      <c r="M20341"/>
      <c r="N20341"/>
      <c r="O20341"/>
      <c r="P20341"/>
      <c r="S20341"/>
    </row>
    <row r="20342" spans="1:20" x14ac:dyDescent="0.3">
      <c r="A20342" s="25"/>
      <c r="B20342"/>
      <c r="C20342"/>
      <c r="D20342"/>
      <c r="E20342"/>
      <c r="F20342"/>
      <c r="G20342"/>
      <c r="H20342" s="14"/>
      <c r="I20342" s="14"/>
      <c r="K20342"/>
      <c r="L20342"/>
      <c r="M20342"/>
      <c r="N20342"/>
      <c r="O20342"/>
      <c r="P20342"/>
      <c r="S20342"/>
    </row>
    <row r="20343" spans="1:20" x14ac:dyDescent="0.3">
      <c r="A20343" s="25"/>
      <c r="B20343"/>
      <c r="C20343"/>
      <c r="D20343"/>
      <c r="E20343"/>
      <c r="F20343"/>
      <c r="G20343"/>
      <c r="H20343" s="14"/>
      <c r="I20343" s="14"/>
      <c r="K20343"/>
      <c r="L20343"/>
      <c r="M20343"/>
      <c r="N20343"/>
      <c r="O20343"/>
      <c r="P20343"/>
      <c r="S20343"/>
    </row>
    <row r="20344" spans="1:20" x14ac:dyDescent="0.3">
      <c r="A20344" s="25"/>
      <c r="B20344"/>
      <c r="C20344"/>
      <c r="D20344"/>
      <c r="E20344"/>
      <c r="F20344"/>
      <c r="G20344"/>
      <c r="H20344" s="14"/>
      <c r="I20344" s="14"/>
      <c r="K20344"/>
      <c r="L20344"/>
      <c r="M20344"/>
      <c r="N20344"/>
      <c r="O20344"/>
      <c r="P20344"/>
      <c r="S20344"/>
    </row>
    <row r="20345" spans="1:20" x14ac:dyDescent="0.3">
      <c r="A20345" s="25"/>
      <c r="B20345"/>
      <c r="C20345"/>
      <c r="D20345"/>
      <c r="E20345"/>
      <c r="F20345"/>
      <c r="G20345"/>
      <c r="H20345" s="14"/>
      <c r="I20345" s="14"/>
      <c r="K20345"/>
      <c r="L20345"/>
      <c r="M20345"/>
      <c r="N20345"/>
      <c r="O20345"/>
      <c r="P20345"/>
      <c r="S20345"/>
    </row>
    <row r="20346" spans="1:20" x14ac:dyDescent="0.3">
      <c r="A20346" s="25"/>
      <c r="B20346"/>
      <c r="C20346"/>
      <c r="D20346"/>
      <c r="E20346"/>
      <c r="F20346"/>
      <c r="G20346"/>
      <c r="H20346"/>
      <c r="I20346"/>
      <c r="K20346"/>
      <c r="L20346"/>
      <c r="M20346"/>
      <c r="N20346"/>
      <c r="O20346"/>
      <c r="P20346"/>
      <c r="S20346"/>
    </row>
    <row r="20347" spans="1:20" x14ac:dyDescent="0.3">
      <c r="A20347" s="25"/>
      <c r="B20347"/>
      <c r="C20347"/>
      <c r="D20347"/>
      <c r="E20347"/>
      <c r="F20347"/>
      <c r="G20347"/>
      <c r="H20347"/>
      <c r="I20347"/>
      <c r="K20347"/>
      <c r="L20347"/>
      <c r="M20347"/>
      <c r="N20347"/>
      <c r="O20347"/>
      <c r="P20347"/>
      <c r="S20347"/>
    </row>
    <row r="20348" spans="1:20" x14ac:dyDescent="0.3">
      <c r="A20348" s="25"/>
      <c r="B20348"/>
      <c r="C20348"/>
      <c r="D20348"/>
      <c r="E20348"/>
      <c r="F20348"/>
      <c r="G20348"/>
      <c r="H20348"/>
      <c r="I20348"/>
      <c r="K20348"/>
      <c r="L20348"/>
      <c r="M20348"/>
      <c r="N20348"/>
      <c r="O20348"/>
      <c r="P20348"/>
      <c r="S20348"/>
    </row>
    <row r="20349" spans="1:20" x14ac:dyDescent="0.3">
      <c r="A20349" s="25"/>
      <c r="B20349"/>
      <c r="C20349"/>
      <c r="D20349"/>
      <c r="E20349"/>
      <c r="F20349"/>
      <c r="G20349"/>
      <c r="H20349"/>
      <c r="I20349"/>
      <c r="K20349"/>
      <c r="L20349"/>
      <c r="M20349"/>
      <c r="N20349"/>
      <c r="O20349"/>
      <c r="P20349"/>
      <c r="S20349"/>
    </row>
    <row r="20350" spans="1:20" x14ac:dyDescent="0.3">
      <c r="A20350" s="25"/>
      <c r="B20350"/>
      <c r="C20350"/>
      <c r="D20350"/>
      <c r="E20350"/>
      <c r="F20350"/>
      <c r="G20350"/>
      <c r="H20350"/>
      <c r="I20350"/>
      <c r="K20350"/>
      <c r="L20350"/>
      <c r="M20350"/>
      <c r="N20350"/>
      <c r="O20350"/>
      <c r="P20350"/>
      <c r="S20350"/>
    </row>
    <row r="20351" spans="1:20" x14ac:dyDescent="0.3">
      <c r="A20351" s="25"/>
      <c r="B20351"/>
      <c r="C20351"/>
      <c r="D20351"/>
      <c r="E20351"/>
      <c r="F20351"/>
      <c r="G20351"/>
      <c r="H20351"/>
      <c r="I20351"/>
      <c r="K20351"/>
      <c r="L20351"/>
      <c r="M20351"/>
      <c r="N20351"/>
      <c r="O20351"/>
      <c r="P20351"/>
      <c r="S20351"/>
    </row>
    <row r="20352" spans="1:20" x14ac:dyDescent="0.3">
      <c r="A20352" s="25"/>
      <c r="B20352"/>
      <c r="C20352"/>
      <c r="D20352"/>
      <c r="E20352"/>
      <c r="F20352"/>
      <c r="G20352"/>
      <c r="H20352"/>
      <c r="I20352"/>
      <c r="K20352"/>
      <c r="L20352"/>
      <c r="M20352"/>
      <c r="N20352"/>
      <c r="O20352"/>
      <c r="P20352"/>
      <c r="S20352"/>
    </row>
    <row r="20353" spans="1:19" x14ac:dyDescent="0.3">
      <c r="A20353" s="25"/>
      <c r="B20353"/>
      <c r="C20353"/>
      <c r="D20353"/>
      <c r="E20353"/>
      <c r="F20353"/>
      <c r="G20353"/>
      <c r="H20353"/>
      <c r="I20353"/>
      <c r="K20353"/>
      <c r="L20353"/>
      <c r="M20353"/>
      <c r="N20353"/>
      <c r="O20353"/>
      <c r="P20353"/>
      <c r="S20353"/>
    </row>
    <row r="20354" spans="1:19" x14ac:dyDescent="0.3">
      <c r="A20354" s="25"/>
      <c r="B20354"/>
      <c r="C20354"/>
      <c r="D20354"/>
      <c r="E20354"/>
      <c r="F20354"/>
      <c r="G20354"/>
      <c r="H20354" s="14"/>
      <c r="I20354" s="14"/>
      <c r="K20354"/>
      <c r="L20354"/>
      <c r="M20354"/>
      <c r="N20354"/>
      <c r="O20354"/>
      <c r="P20354"/>
      <c r="S20354"/>
    </row>
    <row r="20355" spans="1:19" x14ac:dyDescent="0.3">
      <c r="A20355" s="25"/>
      <c r="B20355"/>
      <c r="C20355"/>
      <c r="D20355"/>
      <c r="E20355"/>
      <c r="F20355"/>
      <c r="G20355"/>
      <c r="H20355" s="14"/>
      <c r="I20355" s="14"/>
      <c r="K20355"/>
      <c r="L20355"/>
      <c r="M20355"/>
      <c r="N20355"/>
      <c r="O20355"/>
      <c r="P20355"/>
      <c r="S20355"/>
    </row>
    <row r="20356" spans="1:19" x14ac:dyDescent="0.3">
      <c r="A20356" s="25"/>
      <c r="B20356"/>
      <c r="C20356"/>
      <c r="D20356"/>
      <c r="E20356"/>
      <c r="F20356"/>
      <c r="G20356"/>
      <c r="H20356" s="14"/>
      <c r="I20356" s="14"/>
      <c r="K20356"/>
      <c r="L20356"/>
      <c r="M20356"/>
      <c r="N20356"/>
      <c r="O20356"/>
      <c r="P20356"/>
      <c r="S20356"/>
    </row>
    <row r="20357" spans="1:19" x14ac:dyDescent="0.3">
      <c r="A20357" s="25"/>
      <c r="B20357"/>
      <c r="C20357"/>
      <c r="D20357"/>
      <c r="E20357"/>
      <c r="F20357"/>
      <c r="G20357"/>
      <c r="H20357" s="14"/>
      <c r="I20357" s="14"/>
      <c r="K20357"/>
      <c r="L20357"/>
      <c r="M20357"/>
      <c r="N20357"/>
      <c r="O20357"/>
      <c r="P20357"/>
      <c r="S20357"/>
    </row>
    <row r="20358" spans="1:19" x14ac:dyDescent="0.3">
      <c r="A20358" s="25"/>
      <c r="B20358"/>
      <c r="C20358"/>
      <c r="D20358"/>
      <c r="E20358"/>
      <c r="F20358"/>
      <c r="G20358"/>
      <c r="H20358"/>
      <c r="I20358"/>
      <c r="K20358"/>
      <c r="L20358"/>
      <c r="M20358"/>
      <c r="N20358"/>
      <c r="O20358"/>
      <c r="P20358"/>
      <c r="S20358"/>
    </row>
    <row r="20359" spans="1:19" x14ac:dyDescent="0.3">
      <c r="A20359" s="25"/>
      <c r="B20359"/>
      <c r="C20359"/>
      <c r="D20359"/>
      <c r="E20359"/>
      <c r="F20359"/>
      <c r="G20359"/>
      <c r="H20359"/>
      <c r="I20359"/>
      <c r="K20359"/>
      <c r="L20359"/>
      <c r="M20359"/>
      <c r="N20359"/>
      <c r="O20359"/>
      <c r="P20359"/>
      <c r="S20359"/>
    </row>
    <row r="20360" spans="1:19" x14ac:dyDescent="0.3">
      <c r="A20360" s="25"/>
      <c r="B20360"/>
      <c r="C20360"/>
      <c r="D20360"/>
      <c r="E20360"/>
      <c r="F20360"/>
      <c r="G20360"/>
      <c r="H20360"/>
      <c r="I20360"/>
      <c r="K20360"/>
      <c r="L20360"/>
      <c r="M20360"/>
      <c r="N20360"/>
      <c r="O20360"/>
      <c r="P20360"/>
      <c r="S20360"/>
    </row>
    <row r="20361" spans="1:19" x14ac:dyDescent="0.3">
      <c r="A20361" s="25"/>
      <c r="B20361"/>
      <c r="C20361"/>
      <c r="D20361"/>
      <c r="E20361"/>
      <c r="F20361"/>
      <c r="G20361"/>
      <c r="H20361" s="14"/>
      <c r="I20361" s="14"/>
      <c r="K20361"/>
      <c r="L20361"/>
      <c r="M20361"/>
      <c r="N20361"/>
      <c r="O20361"/>
      <c r="P20361"/>
      <c r="S20361"/>
    </row>
    <row r="20362" spans="1:19" x14ac:dyDescent="0.3">
      <c r="A20362" s="25"/>
      <c r="B20362"/>
      <c r="C20362"/>
      <c r="D20362"/>
      <c r="E20362"/>
      <c r="F20362"/>
      <c r="G20362"/>
      <c r="H20362" s="14"/>
      <c r="I20362" s="14"/>
      <c r="K20362"/>
      <c r="L20362"/>
      <c r="M20362"/>
      <c r="N20362"/>
      <c r="O20362"/>
      <c r="P20362"/>
      <c r="S20362"/>
    </row>
    <row r="20363" spans="1:19" x14ac:dyDescent="0.3">
      <c r="A20363" s="25"/>
      <c r="B20363"/>
      <c r="C20363"/>
      <c r="D20363"/>
      <c r="E20363"/>
      <c r="F20363"/>
      <c r="G20363"/>
      <c r="H20363" s="14"/>
      <c r="I20363" s="14"/>
      <c r="K20363"/>
      <c r="L20363"/>
      <c r="M20363"/>
      <c r="N20363"/>
      <c r="O20363"/>
      <c r="P20363"/>
      <c r="S20363"/>
    </row>
    <row r="20364" spans="1:19" x14ac:dyDescent="0.3">
      <c r="A20364" s="25"/>
      <c r="B20364"/>
      <c r="C20364"/>
      <c r="D20364"/>
      <c r="E20364"/>
      <c r="F20364"/>
      <c r="G20364"/>
      <c r="H20364" s="14"/>
      <c r="I20364" s="14"/>
      <c r="K20364"/>
      <c r="L20364"/>
      <c r="M20364"/>
      <c r="N20364"/>
      <c r="O20364"/>
      <c r="P20364"/>
      <c r="S20364"/>
    </row>
    <row r="20365" spans="1:19" x14ac:dyDescent="0.3">
      <c r="A20365" s="25"/>
      <c r="B20365"/>
      <c r="C20365"/>
      <c r="D20365"/>
      <c r="E20365"/>
      <c r="F20365"/>
      <c r="G20365"/>
      <c r="H20365"/>
      <c r="I20365"/>
      <c r="K20365"/>
      <c r="L20365"/>
      <c r="M20365"/>
      <c r="N20365"/>
      <c r="O20365"/>
      <c r="P20365"/>
      <c r="S20365"/>
    </row>
    <row r="20366" spans="1:19" x14ac:dyDescent="0.3">
      <c r="A20366" s="25"/>
      <c r="B20366"/>
      <c r="C20366"/>
      <c r="D20366"/>
      <c r="E20366"/>
      <c r="F20366"/>
      <c r="G20366"/>
      <c r="H20366" s="14"/>
      <c r="I20366" s="14"/>
      <c r="K20366"/>
      <c r="L20366"/>
      <c r="M20366"/>
      <c r="N20366"/>
      <c r="O20366"/>
      <c r="P20366"/>
      <c r="S20366"/>
    </row>
    <row r="20367" spans="1:19" x14ac:dyDescent="0.3">
      <c r="A20367" s="25"/>
      <c r="B20367"/>
      <c r="C20367"/>
      <c r="D20367"/>
      <c r="E20367"/>
      <c r="F20367"/>
      <c r="G20367"/>
      <c r="H20367" s="14"/>
      <c r="I20367" s="14"/>
      <c r="K20367"/>
      <c r="L20367"/>
      <c r="M20367"/>
      <c r="N20367"/>
      <c r="O20367"/>
      <c r="P20367"/>
      <c r="S20367"/>
    </row>
    <row r="20368" spans="1:19" x14ac:dyDescent="0.3">
      <c r="A20368" s="25"/>
      <c r="B20368"/>
      <c r="C20368"/>
      <c r="D20368"/>
      <c r="E20368"/>
      <c r="F20368"/>
      <c r="G20368"/>
      <c r="H20368" s="14"/>
      <c r="I20368" s="14"/>
      <c r="K20368"/>
      <c r="L20368"/>
      <c r="M20368"/>
      <c r="N20368"/>
      <c r="O20368"/>
      <c r="P20368"/>
      <c r="S20368"/>
    </row>
    <row r="20369" spans="1:20" x14ac:dyDescent="0.3">
      <c r="A20369" s="25"/>
      <c r="B20369"/>
      <c r="C20369"/>
      <c r="D20369"/>
      <c r="E20369"/>
      <c r="F20369"/>
      <c r="G20369"/>
      <c r="H20369" s="14"/>
      <c r="I20369" s="14"/>
      <c r="K20369"/>
      <c r="L20369"/>
      <c r="M20369"/>
      <c r="N20369"/>
      <c r="O20369"/>
      <c r="P20369"/>
      <c r="S20369"/>
    </row>
    <row r="20370" spans="1:20" x14ac:dyDescent="0.3">
      <c r="A20370" s="25"/>
      <c r="B20370"/>
      <c r="C20370"/>
      <c r="D20370"/>
      <c r="E20370"/>
      <c r="F20370"/>
      <c r="G20370"/>
      <c r="H20370"/>
      <c r="I20370"/>
      <c r="K20370"/>
      <c r="L20370"/>
      <c r="M20370"/>
      <c r="N20370"/>
      <c r="O20370"/>
      <c r="P20370"/>
      <c r="S20370"/>
      <c r="T20370" s="7"/>
    </row>
    <row r="20371" spans="1:20" x14ac:dyDescent="0.3">
      <c r="A20371" s="25"/>
      <c r="B20371"/>
      <c r="C20371"/>
      <c r="D20371"/>
      <c r="E20371"/>
      <c r="F20371"/>
      <c r="G20371"/>
      <c r="H20371"/>
      <c r="I20371"/>
      <c r="K20371"/>
      <c r="L20371"/>
      <c r="M20371"/>
      <c r="N20371"/>
      <c r="O20371"/>
      <c r="P20371"/>
      <c r="S20371"/>
    </row>
    <row r="20372" spans="1:20" x14ac:dyDescent="0.3">
      <c r="A20372" s="25"/>
      <c r="B20372"/>
      <c r="C20372"/>
      <c r="D20372"/>
      <c r="E20372"/>
      <c r="F20372"/>
      <c r="G20372"/>
      <c r="H20372"/>
      <c r="I20372" s="14"/>
      <c r="K20372"/>
      <c r="L20372"/>
      <c r="M20372"/>
      <c r="N20372"/>
      <c r="O20372"/>
      <c r="P20372"/>
      <c r="S20372"/>
    </row>
    <row r="20373" spans="1:20" x14ac:dyDescent="0.3">
      <c r="A20373" s="25"/>
      <c r="B20373"/>
      <c r="C20373"/>
      <c r="D20373"/>
      <c r="E20373"/>
      <c r="F20373"/>
      <c r="G20373"/>
      <c r="H20373"/>
      <c r="I20373" s="14"/>
      <c r="K20373"/>
      <c r="L20373"/>
      <c r="M20373"/>
      <c r="N20373"/>
      <c r="O20373"/>
      <c r="P20373"/>
      <c r="S20373"/>
    </row>
    <row r="20374" spans="1:20" x14ac:dyDescent="0.3">
      <c r="A20374" s="25"/>
      <c r="B20374"/>
      <c r="C20374"/>
      <c r="D20374"/>
      <c r="E20374"/>
      <c r="F20374"/>
      <c r="G20374"/>
      <c r="H20374"/>
      <c r="I20374" s="14"/>
      <c r="K20374"/>
      <c r="L20374"/>
      <c r="M20374"/>
      <c r="N20374"/>
      <c r="O20374"/>
      <c r="P20374"/>
      <c r="S20374"/>
    </row>
    <row r="20375" spans="1:20" x14ac:dyDescent="0.3">
      <c r="A20375" s="25"/>
      <c r="B20375"/>
      <c r="C20375"/>
      <c r="D20375"/>
      <c r="E20375"/>
      <c r="F20375"/>
      <c r="G20375"/>
      <c r="H20375"/>
      <c r="I20375" s="14"/>
      <c r="K20375"/>
      <c r="L20375"/>
      <c r="M20375"/>
      <c r="N20375"/>
      <c r="O20375"/>
      <c r="P20375"/>
      <c r="S20375"/>
    </row>
    <row r="20376" spans="1:20" x14ac:dyDescent="0.3">
      <c r="A20376" s="25"/>
      <c r="B20376"/>
      <c r="C20376"/>
      <c r="D20376"/>
      <c r="E20376"/>
      <c r="F20376"/>
      <c r="G20376"/>
      <c r="H20376"/>
      <c r="I20376"/>
      <c r="K20376"/>
      <c r="L20376"/>
      <c r="M20376"/>
      <c r="N20376"/>
      <c r="O20376"/>
      <c r="P20376"/>
      <c r="S20376"/>
    </row>
    <row r="20377" spans="1:20" x14ac:dyDescent="0.3">
      <c r="A20377" s="25"/>
      <c r="B20377"/>
      <c r="C20377"/>
      <c r="D20377"/>
      <c r="E20377"/>
      <c r="F20377"/>
      <c r="G20377"/>
      <c r="H20377" s="14"/>
      <c r="I20377" s="14"/>
      <c r="K20377"/>
      <c r="L20377"/>
      <c r="M20377"/>
      <c r="N20377"/>
      <c r="O20377"/>
      <c r="P20377"/>
      <c r="S20377"/>
    </row>
    <row r="20378" spans="1:20" x14ac:dyDescent="0.3">
      <c r="A20378" s="25"/>
      <c r="B20378"/>
      <c r="C20378"/>
      <c r="D20378"/>
      <c r="E20378"/>
      <c r="F20378"/>
      <c r="G20378"/>
      <c r="H20378" s="26"/>
      <c r="I20378" s="26"/>
      <c r="K20378"/>
      <c r="L20378"/>
      <c r="M20378"/>
      <c r="N20378"/>
      <c r="O20378"/>
      <c r="P20378"/>
      <c r="S20378"/>
      <c r="T20378" s="7"/>
    </row>
    <row r="20379" spans="1:20" x14ac:dyDescent="0.3">
      <c r="A20379" s="25"/>
      <c r="B20379"/>
      <c r="C20379"/>
      <c r="D20379"/>
      <c r="E20379"/>
      <c r="F20379"/>
      <c r="G20379"/>
      <c r="H20379" s="26"/>
      <c r="I20379" s="26"/>
      <c r="K20379"/>
      <c r="L20379"/>
      <c r="M20379"/>
      <c r="N20379"/>
      <c r="O20379"/>
      <c r="P20379"/>
      <c r="S20379"/>
      <c r="T20379" s="7"/>
    </row>
    <row r="20380" spans="1:20" x14ac:dyDescent="0.3">
      <c r="A20380" s="25"/>
      <c r="B20380"/>
      <c r="C20380"/>
      <c r="D20380"/>
      <c r="E20380"/>
      <c r="F20380"/>
      <c r="G20380"/>
      <c r="H20380" s="26"/>
      <c r="I20380" s="26"/>
      <c r="K20380"/>
      <c r="L20380"/>
      <c r="M20380"/>
      <c r="N20380"/>
      <c r="O20380"/>
      <c r="P20380"/>
      <c r="S20380"/>
    </row>
    <row r="20381" spans="1:20" x14ac:dyDescent="0.3">
      <c r="A20381" s="25"/>
      <c r="B20381"/>
      <c r="C20381"/>
      <c r="D20381"/>
      <c r="E20381"/>
      <c r="F20381"/>
      <c r="G20381"/>
      <c r="H20381" s="26"/>
      <c r="I20381" s="26"/>
      <c r="K20381"/>
      <c r="L20381"/>
      <c r="M20381"/>
      <c r="N20381"/>
      <c r="O20381"/>
      <c r="P20381"/>
      <c r="S20381"/>
    </row>
    <row r="20382" spans="1:20" x14ac:dyDescent="0.3">
      <c r="A20382" s="25"/>
      <c r="B20382"/>
      <c r="C20382"/>
      <c r="D20382"/>
      <c r="E20382"/>
      <c r="F20382"/>
      <c r="G20382"/>
      <c r="H20382" s="14"/>
      <c r="I20382" s="14"/>
      <c r="K20382"/>
      <c r="L20382"/>
      <c r="M20382"/>
      <c r="N20382"/>
      <c r="O20382"/>
      <c r="P20382"/>
      <c r="S20382"/>
    </row>
    <row r="20383" spans="1:20" x14ac:dyDescent="0.3">
      <c r="A20383" s="25"/>
      <c r="B20383"/>
      <c r="C20383"/>
      <c r="D20383"/>
      <c r="E20383"/>
      <c r="F20383"/>
      <c r="G20383"/>
      <c r="H20383" s="14"/>
      <c r="I20383" s="14"/>
      <c r="K20383"/>
      <c r="L20383"/>
      <c r="M20383"/>
      <c r="N20383"/>
      <c r="O20383"/>
      <c r="P20383"/>
      <c r="S20383"/>
    </row>
    <row r="20384" spans="1:20" x14ac:dyDescent="0.3">
      <c r="A20384" s="25"/>
      <c r="B20384"/>
      <c r="C20384"/>
      <c r="D20384"/>
      <c r="E20384"/>
      <c r="F20384"/>
      <c r="G20384"/>
      <c r="H20384" s="14"/>
      <c r="I20384" s="14"/>
      <c r="K20384"/>
      <c r="L20384"/>
      <c r="M20384"/>
      <c r="N20384"/>
      <c r="O20384"/>
      <c r="P20384"/>
      <c r="S20384"/>
    </row>
    <row r="20385" spans="1:20" x14ac:dyDescent="0.3">
      <c r="A20385" s="25"/>
      <c r="B20385"/>
      <c r="C20385"/>
      <c r="D20385"/>
      <c r="E20385"/>
      <c r="F20385"/>
      <c r="G20385"/>
      <c r="H20385" s="14"/>
      <c r="I20385" s="14"/>
      <c r="K20385"/>
      <c r="L20385"/>
      <c r="M20385"/>
      <c r="N20385"/>
      <c r="O20385"/>
      <c r="P20385"/>
      <c r="S20385"/>
    </row>
    <row r="20386" spans="1:20" x14ac:dyDescent="0.3">
      <c r="A20386" s="25"/>
      <c r="B20386"/>
      <c r="C20386"/>
      <c r="D20386"/>
      <c r="E20386"/>
      <c r="F20386"/>
      <c r="G20386"/>
      <c r="H20386" s="26"/>
      <c r="I20386" s="26"/>
      <c r="K20386"/>
      <c r="L20386"/>
      <c r="M20386"/>
      <c r="N20386"/>
      <c r="O20386"/>
      <c r="P20386"/>
      <c r="S20386"/>
    </row>
    <row r="20387" spans="1:20" x14ac:dyDescent="0.3">
      <c r="A20387" s="25"/>
      <c r="B20387"/>
      <c r="C20387"/>
      <c r="D20387"/>
      <c r="E20387"/>
      <c r="F20387"/>
      <c r="G20387"/>
      <c r="H20387" s="26"/>
      <c r="I20387" s="26"/>
      <c r="K20387"/>
      <c r="L20387"/>
      <c r="M20387"/>
      <c r="N20387"/>
      <c r="O20387"/>
      <c r="P20387"/>
      <c r="S20387"/>
    </row>
    <row r="20388" spans="1:20" x14ac:dyDescent="0.3">
      <c r="A20388" s="25"/>
      <c r="B20388"/>
      <c r="C20388"/>
      <c r="D20388"/>
      <c r="E20388"/>
      <c r="F20388"/>
      <c r="G20388"/>
      <c r="H20388" s="26"/>
      <c r="I20388" s="26"/>
      <c r="K20388"/>
      <c r="L20388"/>
      <c r="M20388"/>
      <c r="N20388"/>
      <c r="O20388"/>
      <c r="P20388"/>
      <c r="S20388"/>
    </row>
    <row r="20389" spans="1:20" x14ac:dyDescent="0.3">
      <c r="A20389" s="25"/>
      <c r="B20389"/>
      <c r="C20389"/>
      <c r="D20389"/>
      <c r="E20389"/>
      <c r="F20389"/>
      <c r="G20389"/>
      <c r="H20389" s="26"/>
      <c r="I20389" s="26"/>
      <c r="K20389"/>
      <c r="L20389"/>
      <c r="M20389"/>
      <c r="N20389"/>
      <c r="O20389"/>
      <c r="P20389"/>
      <c r="S20389"/>
    </row>
    <row r="20390" spans="1:20" x14ac:dyDescent="0.3">
      <c r="A20390" s="25"/>
      <c r="B20390"/>
      <c r="C20390"/>
      <c r="D20390"/>
      <c r="E20390"/>
      <c r="F20390"/>
      <c r="G20390"/>
      <c r="H20390" s="14"/>
      <c r="I20390" s="14"/>
      <c r="K20390"/>
      <c r="L20390"/>
      <c r="M20390"/>
      <c r="N20390"/>
      <c r="O20390"/>
      <c r="P20390"/>
      <c r="S20390"/>
    </row>
    <row r="20391" spans="1:20" x14ac:dyDescent="0.3">
      <c r="A20391" s="25"/>
      <c r="B20391"/>
      <c r="C20391"/>
      <c r="D20391"/>
      <c r="E20391"/>
      <c r="F20391"/>
      <c r="G20391"/>
      <c r="H20391" s="14"/>
      <c r="I20391" s="14"/>
      <c r="K20391"/>
      <c r="L20391"/>
      <c r="M20391"/>
      <c r="N20391"/>
      <c r="O20391"/>
      <c r="P20391"/>
      <c r="S20391"/>
    </row>
    <row r="20392" spans="1:20" x14ac:dyDescent="0.3">
      <c r="A20392" s="25"/>
      <c r="B20392"/>
      <c r="C20392"/>
      <c r="D20392"/>
      <c r="E20392"/>
      <c r="F20392"/>
      <c r="G20392"/>
      <c r="H20392" s="14"/>
      <c r="I20392" s="14"/>
      <c r="K20392"/>
      <c r="L20392"/>
      <c r="M20392"/>
      <c r="N20392"/>
      <c r="O20392"/>
      <c r="P20392"/>
      <c r="S20392"/>
    </row>
    <row r="20393" spans="1:20" x14ac:dyDescent="0.3">
      <c r="A20393" s="25"/>
      <c r="B20393"/>
      <c r="C20393"/>
      <c r="D20393"/>
      <c r="E20393"/>
      <c r="F20393"/>
      <c r="G20393"/>
      <c r="H20393" s="14"/>
      <c r="I20393" s="14"/>
      <c r="K20393"/>
      <c r="L20393"/>
      <c r="M20393"/>
      <c r="N20393"/>
      <c r="O20393"/>
      <c r="P20393"/>
      <c r="S20393"/>
      <c r="T20393" s="7"/>
    </row>
    <row r="20394" spans="1:20" x14ac:dyDescent="0.3">
      <c r="A20394" s="25"/>
      <c r="B20394"/>
      <c r="C20394"/>
      <c r="D20394"/>
      <c r="E20394"/>
      <c r="F20394"/>
      <c r="G20394"/>
      <c r="H20394" s="26"/>
      <c r="I20394" s="26"/>
      <c r="K20394"/>
      <c r="L20394"/>
      <c r="M20394"/>
      <c r="N20394"/>
      <c r="O20394"/>
      <c r="P20394"/>
      <c r="S20394"/>
    </row>
    <row r="20395" spans="1:20" x14ac:dyDescent="0.3">
      <c r="A20395" s="25"/>
      <c r="B20395"/>
      <c r="C20395"/>
      <c r="D20395"/>
      <c r="E20395"/>
      <c r="F20395"/>
      <c r="G20395"/>
      <c r="H20395" s="26"/>
      <c r="I20395" s="26"/>
      <c r="K20395"/>
      <c r="L20395"/>
      <c r="M20395"/>
      <c r="N20395"/>
      <c r="O20395"/>
      <c r="P20395"/>
      <c r="S20395"/>
      <c r="T20395" s="7"/>
    </row>
    <row r="20396" spans="1:20" x14ac:dyDescent="0.3">
      <c r="A20396" s="25"/>
      <c r="B20396"/>
      <c r="C20396"/>
      <c r="D20396"/>
      <c r="E20396"/>
      <c r="F20396"/>
      <c r="G20396"/>
      <c r="H20396" s="26"/>
      <c r="I20396" s="26"/>
      <c r="K20396"/>
      <c r="L20396"/>
      <c r="M20396"/>
      <c r="N20396"/>
      <c r="O20396"/>
      <c r="P20396"/>
      <c r="S20396"/>
      <c r="T20396" s="7"/>
    </row>
    <row r="20397" spans="1:20" x14ac:dyDescent="0.3">
      <c r="A20397" s="25"/>
      <c r="B20397"/>
      <c r="C20397"/>
      <c r="D20397"/>
      <c r="E20397"/>
      <c r="F20397"/>
      <c r="G20397"/>
      <c r="H20397" s="26"/>
      <c r="I20397" s="26"/>
      <c r="K20397"/>
      <c r="L20397"/>
      <c r="M20397"/>
      <c r="N20397"/>
      <c r="O20397"/>
      <c r="P20397"/>
      <c r="S20397"/>
      <c r="T20397" s="7"/>
    </row>
    <row r="20398" spans="1:20" x14ac:dyDescent="0.3">
      <c r="A20398" s="25"/>
      <c r="B20398"/>
      <c r="C20398"/>
      <c r="D20398"/>
      <c r="E20398"/>
      <c r="F20398"/>
      <c r="G20398"/>
      <c r="H20398" s="14"/>
      <c r="I20398" s="14"/>
      <c r="K20398"/>
      <c r="L20398"/>
      <c r="M20398"/>
      <c r="N20398"/>
      <c r="O20398"/>
      <c r="P20398"/>
      <c r="S20398"/>
      <c r="T20398" s="7"/>
    </row>
    <row r="20399" spans="1:20" x14ac:dyDescent="0.3">
      <c r="A20399" s="25"/>
      <c r="B20399"/>
      <c r="C20399"/>
      <c r="D20399"/>
      <c r="E20399"/>
      <c r="F20399"/>
      <c r="G20399"/>
      <c r="H20399" s="14"/>
      <c r="I20399" s="14"/>
      <c r="K20399"/>
      <c r="L20399"/>
      <c r="M20399"/>
      <c r="N20399"/>
      <c r="O20399"/>
      <c r="P20399"/>
      <c r="S20399"/>
    </row>
    <row r="20400" spans="1:20" x14ac:dyDescent="0.3">
      <c r="A20400" s="25"/>
      <c r="B20400"/>
      <c r="C20400"/>
      <c r="D20400"/>
      <c r="E20400"/>
      <c r="F20400"/>
      <c r="G20400"/>
      <c r="H20400"/>
      <c r="I20400" s="14"/>
      <c r="K20400"/>
      <c r="L20400"/>
      <c r="M20400"/>
      <c r="N20400"/>
      <c r="O20400"/>
      <c r="P20400"/>
      <c r="S20400"/>
    </row>
    <row r="20401" spans="1:20" x14ac:dyDescent="0.3">
      <c r="A20401" s="25"/>
      <c r="B20401"/>
      <c r="C20401"/>
      <c r="D20401"/>
      <c r="E20401"/>
      <c r="F20401"/>
      <c r="G20401"/>
      <c r="H20401" s="14"/>
      <c r="I20401" s="14"/>
      <c r="K20401"/>
      <c r="L20401"/>
      <c r="M20401"/>
      <c r="N20401"/>
      <c r="O20401"/>
      <c r="P20401"/>
      <c r="S20401"/>
    </row>
    <row r="20402" spans="1:20" x14ac:dyDescent="0.3">
      <c r="A20402" s="25"/>
      <c r="B20402"/>
      <c r="C20402"/>
      <c r="D20402"/>
      <c r="E20402"/>
      <c r="F20402"/>
      <c r="G20402"/>
      <c r="H20402" s="14"/>
      <c r="I20402" s="14"/>
      <c r="K20402"/>
      <c r="L20402"/>
      <c r="M20402"/>
      <c r="N20402"/>
      <c r="O20402"/>
      <c r="P20402"/>
      <c r="S20402"/>
    </row>
    <row r="20403" spans="1:20" x14ac:dyDescent="0.3">
      <c r="A20403" s="25"/>
      <c r="B20403"/>
      <c r="C20403"/>
      <c r="D20403"/>
      <c r="E20403"/>
      <c r="F20403"/>
      <c r="G20403"/>
      <c r="H20403"/>
      <c r="I20403"/>
      <c r="K20403"/>
      <c r="L20403"/>
      <c r="M20403"/>
      <c r="N20403"/>
      <c r="O20403"/>
      <c r="P20403"/>
      <c r="S20403"/>
    </row>
    <row r="20404" spans="1:20" x14ac:dyDescent="0.3">
      <c r="A20404" s="25"/>
      <c r="B20404"/>
      <c r="C20404"/>
      <c r="D20404"/>
      <c r="E20404"/>
      <c r="F20404"/>
      <c r="G20404"/>
      <c r="H20404" s="14"/>
      <c r="I20404" s="14"/>
      <c r="K20404"/>
      <c r="L20404"/>
      <c r="M20404"/>
      <c r="N20404"/>
      <c r="O20404"/>
      <c r="P20404"/>
      <c r="S20404"/>
    </row>
    <row r="20405" spans="1:20" x14ac:dyDescent="0.3">
      <c r="A20405" s="25"/>
      <c r="B20405"/>
      <c r="C20405"/>
      <c r="D20405"/>
      <c r="E20405"/>
      <c r="F20405"/>
      <c r="G20405"/>
      <c r="H20405" s="14"/>
      <c r="I20405" s="14"/>
      <c r="K20405"/>
      <c r="L20405"/>
      <c r="M20405"/>
      <c r="N20405"/>
      <c r="O20405"/>
      <c r="P20405"/>
      <c r="S20405"/>
      <c r="T20405" s="7"/>
    </row>
    <row r="20406" spans="1:20" x14ac:dyDescent="0.3">
      <c r="A20406" s="25"/>
      <c r="B20406"/>
      <c r="C20406"/>
      <c r="D20406"/>
      <c r="E20406"/>
      <c r="F20406"/>
      <c r="G20406"/>
      <c r="H20406" s="14"/>
      <c r="I20406" s="14"/>
      <c r="K20406"/>
      <c r="L20406"/>
      <c r="M20406"/>
      <c r="N20406"/>
      <c r="O20406"/>
      <c r="P20406"/>
      <c r="S20406"/>
    </row>
    <row r="20407" spans="1:20" x14ac:dyDescent="0.3">
      <c r="A20407" s="25"/>
      <c r="B20407"/>
      <c r="C20407"/>
      <c r="D20407"/>
      <c r="E20407"/>
      <c r="F20407"/>
      <c r="G20407"/>
      <c r="H20407" s="14"/>
      <c r="I20407" s="14"/>
      <c r="K20407"/>
      <c r="L20407"/>
      <c r="M20407"/>
      <c r="N20407"/>
      <c r="O20407"/>
      <c r="P20407"/>
      <c r="S20407"/>
    </row>
    <row r="20408" spans="1:20" x14ac:dyDescent="0.3">
      <c r="A20408" s="25"/>
      <c r="B20408"/>
      <c r="C20408"/>
      <c r="D20408"/>
      <c r="E20408"/>
      <c r="F20408"/>
      <c r="G20408"/>
      <c r="H20408" s="14"/>
      <c r="I20408" s="14"/>
      <c r="K20408"/>
      <c r="L20408"/>
      <c r="M20408"/>
      <c r="N20408"/>
      <c r="O20408"/>
      <c r="P20408"/>
      <c r="S20408"/>
    </row>
    <row r="20409" spans="1:20" x14ac:dyDescent="0.3">
      <c r="A20409" s="25"/>
      <c r="B20409"/>
      <c r="C20409"/>
      <c r="D20409"/>
      <c r="E20409"/>
      <c r="F20409"/>
      <c r="G20409"/>
      <c r="H20409"/>
      <c r="I20409"/>
      <c r="K20409"/>
      <c r="L20409"/>
      <c r="M20409"/>
      <c r="N20409"/>
      <c r="O20409"/>
      <c r="P20409"/>
      <c r="S20409"/>
    </row>
    <row r="20410" spans="1:20" x14ac:dyDescent="0.3">
      <c r="A20410" s="25"/>
      <c r="B20410"/>
      <c r="C20410"/>
      <c r="D20410"/>
      <c r="E20410"/>
      <c r="F20410"/>
      <c r="G20410"/>
      <c r="H20410" s="26"/>
      <c r="I20410" s="26"/>
      <c r="K20410"/>
      <c r="L20410"/>
      <c r="M20410"/>
      <c r="N20410"/>
      <c r="O20410"/>
      <c r="P20410"/>
      <c r="S20410"/>
      <c r="T20410" s="7"/>
    </row>
    <row r="20411" spans="1:20" x14ac:dyDescent="0.3">
      <c r="A20411" s="25"/>
      <c r="B20411"/>
      <c r="C20411"/>
      <c r="D20411"/>
      <c r="E20411"/>
      <c r="F20411"/>
      <c r="G20411"/>
      <c r="H20411" s="26"/>
      <c r="I20411" s="26"/>
      <c r="K20411"/>
      <c r="L20411"/>
      <c r="M20411"/>
      <c r="N20411"/>
      <c r="O20411"/>
      <c r="P20411"/>
      <c r="S20411"/>
    </row>
    <row r="20412" spans="1:20" x14ac:dyDescent="0.3">
      <c r="A20412" s="25"/>
      <c r="B20412"/>
      <c r="C20412"/>
      <c r="D20412"/>
      <c r="E20412"/>
      <c r="F20412"/>
      <c r="G20412"/>
      <c r="H20412" s="26"/>
      <c r="I20412" s="26"/>
      <c r="K20412"/>
      <c r="L20412"/>
      <c r="M20412"/>
      <c r="N20412"/>
      <c r="O20412"/>
      <c r="P20412"/>
      <c r="S20412"/>
    </row>
    <row r="20413" spans="1:20" x14ac:dyDescent="0.3">
      <c r="A20413" s="25"/>
      <c r="B20413"/>
      <c r="C20413"/>
      <c r="D20413"/>
      <c r="E20413"/>
      <c r="F20413"/>
      <c r="G20413"/>
      <c r="H20413" s="26"/>
      <c r="I20413" s="26"/>
      <c r="K20413"/>
      <c r="L20413"/>
      <c r="M20413"/>
      <c r="N20413"/>
      <c r="O20413"/>
      <c r="P20413"/>
      <c r="S20413"/>
    </row>
    <row r="20414" spans="1:20" x14ac:dyDescent="0.3">
      <c r="A20414" s="25"/>
      <c r="B20414"/>
      <c r="C20414"/>
      <c r="D20414"/>
      <c r="E20414"/>
      <c r="F20414"/>
      <c r="G20414"/>
      <c r="H20414" s="14"/>
      <c r="I20414" s="14"/>
      <c r="K20414"/>
      <c r="L20414"/>
      <c r="M20414"/>
      <c r="N20414"/>
      <c r="O20414"/>
      <c r="P20414"/>
      <c r="S20414"/>
    </row>
    <row r="20415" spans="1:20" x14ac:dyDescent="0.3">
      <c r="A20415" s="25"/>
      <c r="B20415"/>
      <c r="C20415"/>
      <c r="D20415"/>
      <c r="E20415"/>
      <c r="F20415"/>
      <c r="G20415"/>
      <c r="H20415" s="14"/>
      <c r="I20415" s="14"/>
      <c r="K20415"/>
      <c r="L20415"/>
      <c r="M20415"/>
      <c r="N20415"/>
      <c r="O20415"/>
      <c r="P20415"/>
      <c r="S20415"/>
    </row>
    <row r="20416" spans="1:20" x14ac:dyDescent="0.3">
      <c r="A20416" s="25"/>
      <c r="B20416"/>
      <c r="C20416"/>
      <c r="D20416"/>
      <c r="E20416"/>
      <c r="F20416"/>
      <c r="G20416"/>
      <c r="H20416" s="14"/>
      <c r="I20416" s="14"/>
      <c r="K20416"/>
      <c r="L20416"/>
      <c r="M20416"/>
      <c r="N20416"/>
      <c r="O20416"/>
      <c r="P20416"/>
      <c r="S20416"/>
    </row>
    <row r="20417" spans="1:20" x14ac:dyDescent="0.3">
      <c r="A20417" s="25"/>
      <c r="B20417"/>
      <c r="C20417"/>
      <c r="D20417"/>
      <c r="E20417"/>
      <c r="F20417"/>
      <c r="G20417"/>
      <c r="H20417" s="14"/>
      <c r="I20417" s="14"/>
      <c r="K20417"/>
      <c r="L20417"/>
      <c r="M20417"/>
      <c r="N20417"/>
      <c r="O20417"/>
      <c r="P20417"/>
      <c r="S20417"/>
    </row>
    <row r="20418" spans="1:20" x14ac:dyDescent="0.3">
      <c r="A20418" s="25"/>
      <c r="B20418"/>
      <c r="C20418"/>
      <c r="D20418"/>
      <c r="E20418"/>
      <c r="F20418"/>
      <c r="G20418"/>
      <c r="H20418" s="14"/>
      <c r="I20418" s="14"/>
      <c r="K20418"/>
      <c r="L20418"/>
      <c r="M20418"/>
      <c r="N20418"/>
      <c r="O20418"/>
      <c r="P20418"/>
      <c r="S20418"/>
    </row>
    <row r="20419" spans="1:20" x14ac:dyDescent="0.3">
      <c r="A20419" s="25"/>
      <c r="B20419"/>
      <c r="C20419"/>
      <c r="D20419"/>
      <c r="E20419"/>
      <c r="F20419"/>
      <c r="G20419"/>
      <c r="H20419" s="14"/>
      <c r="I20419" s="14"/>
      <c r="K20419"/>
      <c r="L20419"/>
      <c r="M20419"/>
      <c r="N20419"/>
      <c r="O20419"/>
      <c r="P20419"/>
      <c r="S20419"/>
    </row>
    <row r="20420" spans="1:20" x14ac:dyDescent="0.3">
      <c r="A20420" s="25"/>
      <c r="B20420"/>
      <c r="C20420"/>
      <c r="D20420"/>
      <c r="E20420"/>
      <c r="F20420"/>
      <c r="G20420"/>
      <c r="H20420"/>
      <c r="I20420" s="14"/>
      <c r="K20420"/>
      <c r="L20420"/>
      <c r="M20420"/>
      <c r="N20420"/>
      <c r="O20420"/>
      <c r="P20420"/>
      <c r="S20420"/>
    </row>
    <row r="20421" spans="1:20" x14ac:dyDescent="0.3">
      <c r="A20421" s="25"/>
      <c r="B20421"/>
      <c r="C20421"/>
      <c r="D20421"/>
      <c r="E20421"/>
      <c r="F20421"/>
      <c r="G20421"/>
      <c r="H20421" s="14"/>
      <c r="I20421" s="14"/>
      <c r="K20421"/>
      <c r="L20421"/>
      <c r="M20421"/>
      <c r="N20421"/>
      <c r="O20421"/>
      <c r="P20421"/>
      <c r="S20421"/>
      <c r="T20421" s="7"/>
    </row>
    <row r="20422" spans="1:20" x14ac:dyDescent="0.3">
      <c r="A20422" s="25"/>
      <c r="B20422"/>
      <c r="C20422"/>
      <c r="D20422"/>
      <c r="E20422"/>
      <c r="F20422"/>
      <c r="G20422"/>
      <c r="H20422" s="14"/>
      <c r="I20422" s="14"/>
      <c r="K20422"/>
      <c r="L20422"/>
      <c r="M20422"/>
      <c r="N20422"/>
      <c r="O20422"/>
      <c r="P20422"/>
      <c r="S20422"/>
    </row>
    <row r="20423" spans="1:20" x14ac:dyDescent="0.3">
      <c r="A20423" s="25"/>
      <c r="B20423"/>
      <c r="C20423"/>
      <c r="D20423"/>
      <c r="E20423"/>
      <c r="F20423"/>
      <c r="G20423"/>
      <c r="H20423" s="14"/>
      <c r="I20423" s="14"/>
      <c r="K20423"/>
      <c r="L20423"/>
      <c r="M20423"/>
      <c r="N20423"/>
      <c r="O20423"/>
      <c r="P20423"/>
      <c r="S20423"/>
    </row>
    <row r="20424" spans="1:20" x14ac:dyDescent="0.3">
      <c r="A20424" s="25"/>
      <c r="B20424"/>
      <c r="C20424"/>
      <c r="D20424"/>
      <c r="E20424"/>
      <c r="F20424"/>
      <c r="G20424"/>
      <c r="H20424"/>
      <c r="I20424"/>
      <c r="K20424"/>
      <c r="L20424"/>
      <c r="M20424"/>
      <c r="N20424"/>
      <c r="O20424"/>
      <c r="P20424"/>
      <c r="S20424"/>
    </row>
    <row r="20425" spans="1:20" x14ac:dyDescent="0.3">
      <c r="A20425" s="25"/>
      <c r="B20425"/>
      <c r="C20425"/>
      <c r="D20425"/>
      <c r="E20425"/>
      <c r="F20425"/>
      <c r="G20425"/>
      <c r="H20425" s="14"/>
      <c r="I20425" s="14"/>
      <c r="K20425"/>
      <c r="L20425"/>
      <c r="M20425"/>
      <c r="N20425"/>
      <c r="O20425"/>
      <c r="P20425"/>
      <c r="S20425"/>
    </row>
    <row r="20426" spans="1:20" x14ac:dyDescent="0.3">
      <c r="A20426" s="25"/>
      <c r="B20426"/>
      <c r="C20426"/>
      <c r="D20426"/>
      <c r="E20426"/>
      <c r="F20426"/>
      <c r="G20426"/>
      <c r="H20426" s="14"/>
      <c r="I20426" s="14"/>
      <c r="K20426"/>
      <c r="L20426"/>
      <c r="M20426"/>
      <c r="N20426"/>
      <c r="O20426"/>
      <c r="P20426"/>
      <c r="S20426"/>
    </row>
    <row r="20427" spans="1:20" x14ac:dyDescent="0.3">
      <c r="A20427" s="25"/>
      <c r="B20427"/>
      <c r="C20427"/>
      <c r="D20427"/>
      <c r="E20427"/>
      <c r="F20427"/>
      <c r="G20427"/>
      <c r="H20427" s="14"/>
      <c r="I20427" s="14"/>
      <c r="K20427"/>
      <c r="L20427"/>
      <c r="M20427"/>
      <c r="N20427"/>
      <c r="O20427"/>
      <c r="P20427"/>
      <c r="S20427"/>
    </row>
    <row r="20428" spans="1:20" x14ac:dyDescent="0.3">
      <c r="A20428" s="25"/>
      <c r="B20428"/>
      <c r="C20428"/>
      <c r="D20428"/>
      <c r="E20428"/>
      <c r="F20428"/>
      <c r="G20428"/>
      <c r="H20428" s="14"/>
      <c r="I20428" s="14"/>
      <c r="K20428"/>
      <c r="L20428"/>
      <c r="M20428"/>
      <c r="N20428"/>
      <c r="O20428"/>
      <c r="P20428"/>
      <c r="S20428"/>
    </row>
    <row r="20429" spans="1:20" x14ac:dyDescent="0.3">
      <c r="A20429" s="25"/>
      <c r="B20429"/>
      <c r="C20429"/>
      <c r="D20429"/>
      <c r="E20429"/>
      <c r="F20429"/>
      <c r="G20429"/>
      <c r="H20429"/>
      <c r="I20429"/>
      <c r="K20429"/>
      <c r="L20429"/>
      <c r="M20429"/>
      <c r="N20429"/>
      <c r="O20429"/>
      <c r="P20429"/>
      <c r="S20429"/>
    </row>
    <row r="20430" spans="1:20" x14ac:dyDescent="0.3">
      <c r="A20430" s="25"/>
      <c r="B20430"/>
      <c r="C20430"/>
      <c r="D20430"/>
      <c r="E20430"/>
      <c r="F20430"/>
      <c r="G20430"/>
      <c r="H20430"/>
      <c r="I20430" s="14"/>
      <c r="K20430"/>
      <c r="L20430"/>
      <c r="M20430"/>
      <c r="N20430"/>
      <c r="O20430"/>
      <c r="P20430"/>
      <c r="S20430"/>
    </row>
    <row r="20431" spans="1:20" x14ac:dyDescent="0.3">
      <c r="A20431" s="25"/>
      <c r="B20431"/>
      <c r="C20431"/>
      <c r="D20431"/>
      <c r="E20431"/>
      <c r="F20431"/>
      <c r="G20431"/>
      <c r="H20431"/>
      <c r="I20431"/>
      <c r="K20431"/>
      <c r="L20431"/>
      <c r="M20431"/>
      <c r="N20431"/>
      <c r="O20431"/>
      <c r="P20431"/>
      <c r="S20431"/>
    </row>
    <row r="20432" spans="1:20" x14ac:dyDescent="0.3">
      <c r="A20432" s="25"/>
      <c r="B20432"/>
      <c r="C20432"/>
      <c r="D20432"/>
      <c r="E20432"/>
      <c r="F20432"/>
      <c r="G20432"/>
      <c r="H20432" s="14"/>
      <c r="I20432" s="14"/>
      <c r="K20432"/>
      <c r="L20432"/>
      <c r="M20432"/>
      <c r="N20432"/>
      <c r="O20432"/>
      <c r="P20432"/>
      <c r="S20432"/>
      <c r="T20432" s="7"/>
    </row>
    <row r="20433" spans="1:20" x14ac:dyDescent="0.3">
      <c r="A20433" s="25"/>
      <c r="B20433"/>
      <c r="C20433"/>
      <c r="D20433"/>
      <c r="E20433"/>
      <c r="F20433"/>
      <c r="G20433"/>
      <c r="H20433" s="14"/>
      <c r="I20433" s="14"/>
      <c r="K20433"/>
      <c r="L20433"/>
      <c r="M20433"/>
      <c r="N20433"/>
      <c r="O20433"/>
      <c r="P20433"/>
      <c r="S20433"/>
      <c r="T20433" s="7"/>
    </row>
    <row r="20434" spans="1:20" x14ac:dyDescent="0.3">
      <c r="A20434" s="25"/>
      <c r="B20434"/>
      <c r="C20434"/>
      <c r="D20434"/>
      <c r="E20434"/>
      <c r="F20434"/>
      <c r="G20434"/>
      <c r="H20434" s="14"/>
      <c r="I20434" s="14"/>
      <c r="K20434"/>
      <c r="L20434"/>
      <c r="M20434"/>
      <c r="N20434"/>
      <c r="O20434"/>
      <c r="P20434"/>
      <c r="S20434"/>
      <c r="T20434" s="7"/>
    </row>
    <row r="20435" spans="1:20" x14ac:dyDescent="0.3">
      <c r="A20435" s="25"/>
      <c r="B20435"/>
      <c r="C20435"/>
      <c r="D20435"/>
      <c r="E20435"/>
      <c r="F20435"/>
      <c r="G20435"/>
      <c r="H20435" s="14"/>
      <c r="I20435" s="14"/>
      <c r="K20435"/>
      <c r="L20435"/>
      <c r="M20435"/>
      <c r="N20435"/>
      <c r="O20435"/>
      <c r="P20435"/>
      <c r="S20435"/>
    </row>
    <row r="20436" spans="1:20" x14ac:dyDescent="0.3">
      <c r="A20436" s="25"/>
      <c r="B20436"/>
      <c r="C20436"/>
      <c r="D20436"/>
      <c r="E20436"/>
      <c r="F20436"/>
      <c r="G20436"/>
      <c r="H20436" s="26"/>
      <c r="I20436" s="26"/>
      <c r="K20436"/>
      <c r="L20436"/>
      <c r="M20436"/>
      <c r="N20436"/>
      <c r="O20436"/>
      <c r="P20436"/>
      <c r="S20436"/>
      <c r="T20436" s="7"/>
    </row>
    <row r="20437" spans="1:20" x14ac:dyDescent="0.3">
      <c r="A20437" s="25"/>
      <c r="B20437"/>
      <c r="C20437"/>
      <c r="D20437"/>
      <c r="E20437"/>
      <c r="F20437"/>
      <c r="G20437"/>
      <c r="H20437" s="26"/>
      <c r="I20437" s="26"/>
      <c r="K20437"/>
      <c r="L20437"/>
      <c r="M20437"/>
      <c r="N20437"/>
      <c r="O20437"/>
      <c r="P20437"/>
      <c r="S20437"/>
      <c r="T20437" s="7"/>
    </row>
    <row r="20438" spans="1:20" x14ac:dyDescent="0.3">
      <c r="A20438" s="25"/>
      <c r="B20438"/>
      <c r="C20438"/>
      <c r="D20438"/>
      <c r="E20438"/>
      <c r="F20438"/>
      <c r="G20438"/>
      <c r="H20438" s="26"/>
      <c r="I20438" s="26"/>
      <c r="K20438"/>
      <c r="L20438"/>
      <c r="M20438"/>
      <c r="N20438"/>
      <c r="O20438"/>
      <c r="P20438"/>
      <c r="S20438"/>
      <c r="T20438" s="7"/>
    </row>
    <row r="20439" spans="1:20" x14ac:dyDescent="0.3">
      <c r="A20439" s="25"/>
      <c r="B20439"/>
      <c r="C20439"/>
      <c r="D20439"/>
      <c r="E20439"/>
      <c r="F20439"/>
      <c r="G20439"/>
      <c r="H20439" s="26"/>
      <c r="I20439" s="26"/>
      <c r="K20439"/>
      <c r="L20439"/>
      <c r="M20439"/>
      <c r="N20439"/>
      <c r="O20439"/>
      <c r="P20439"/>
      <c r="S20439"/>
    </row>
    <row r="20440" spans="1:20" x14ac:dyDescent="0.3">
      <c r="A20440" s="25"/>
      <c r="B20440"/>
      <c r="C20440"/>
      <c r="D20440"/>
      <c r="E20440"/>
      <c r="F20440"/>
      <c r="G20440"/>
      <c r="H20440" s="14"/>
      <c r="I20440" s="14"/>
      <c r="K20440"/>
      <c r="L20440"/>
      <c r="M20440"/>
      <c r="N20440"/>
      <c r="O20440"/>
      <c r="P20440"/>
      <c r="S20440"/>
    </row>
    <row r="20441" spans="1:20" x14ac:dyDescent="0.3">
      <c r="A20441" s="25"/>
      <c r="B20441"/>
      <c r="C20441"/>
      <c r="D20441"/>
      <c r="E20441"/>
      <c r="F20441"/>
      <c r="G20441"/>
      <c r="H20441"/>
      <c r="I20441"/>
      <c r="K20441"/>
      <c r="L20441"/>
      <c r="M20441"/>
      <c r="N20441"/>
      <c r="O20441"/>
      <c r="P20441"/>
      <c r="S20441"/>
    </row>
    <row r="20442" spans="1:20" x14ac:dyDescent="0.3">
      <c r="A20442" s="25"/>
      <c r="B20442"/>
      <c r="C20442"/>
      <c r="D20442"/>
      <c r="E20442"/>
      <c r="F20442"/>
      <c r="G20442"/>
      <c r="H20442" s="14"/>
      <c r="I20442" s="14"/>
      <c r="K20442"/>
      <c r="L20442"/>
      <c r="M20442"/>
      <c r="N20442"/>
      <c r="O20442"/>
      <c r="P20442"/>
      <c r="S20442"/>
      <c r="T20442" s="7"/>
    </row>
    <row r="20443" spans="1:20" x14ac:dyDescent="0.3">
      <c r="A20443" s="25"/>
      <c r="B20443"/>
      <c r="C20443"/>
      <c r="D20443"/>
      <c r="E20443"/>
      <c r="F20443"/>
      <c r="G20443"/>
      <c r="H20443" s="14"/>
      <c r="I20443" s="14"/>
      <c r="K20443"/>
      <c r="L20443"/>
      <c r="M20443"/>
      <c r="N20443"/>
      <c r="O20443"/>
      <c r="P20443"/>
      <c r="S20443"/>
      <c r="T20443" s="7"/>
    </row>
    <row r="20444" spans="1:20" x14ac:dyDescent="0.3">
      <c r="A20444" s="25"/>
      <c r="B20444"/>
      <c r="C20444"/>
      <c r="D20444"/>
      <c r="E20444"/>
      <c r="F20444"/>
      <c r="G20444"/>
      <c r="H20444" s="26"/>
      <c r="I20444" s="26"/>
      <c r="K20444"/>
      <c r="L20444"/>
      <c r="M20444"/>
      <c r="N20444"/>
      <c r="O20444"/>
      <c r="P20444"/>
      <c r="S20444"/>
      <c r="T20444" s="7"/>
    </row>
    <row r="20445" spans="1:20" x14ac:dyDescent="0.3">
      <c r="A20445" s="25"/>
      <c r="B20445"/>
      <c r="C20445"/>
      <c r="D20445"/>
      <c r="E20445"/>
      <c r="F20445"/>
      <c r="G20445"/>
      <c r="H20445" s="26"/>
      <c r="I20445" s="26"/>
      <c r="K20445"/>
      <c r="L20445"/>
      <c r="M20445"/>
      <c r="N20445"/>
      <c r="O20445"/>
      <c r="P20445"/>
      <c r="S20445"/>
      <c r="T20445" s="7"/>
    </row>
    <row r="20446" spans="1:20" x14ac:dyDescent="0.3">
      <c r="A20446" s="25"/>
      <c r="B20446"/>
      <c r="C20446"/>
      <c r="D20446"/>
      <c r="E20446"/>
      <c r="F20446"/>
      <c r="G20446"/>
      <c r="H20446" s="26"/>
      <c r="I20446" s="26"/>
      <c r="K20446"/>
      <c r="L20446"/>
      <c r="M20446"/>
      <c r="N20446"/>
      <c r="O20446"/>
      <c r="P20446"/>
      <c r="S20446"/>
    </row>
    <row r="20447" spans="1:20" x14ac:dyDescent="0.3">
      <c r="A20447" s="25"/>
      <c r="B20447"/>
      <c r="C20447"/>
      <c r="D20447"/>
      <c r="E20447"/>
      <c r="F20447"/>
      <c r="G20447"/>
      <c r="H20447" s="26"/>
      <c r="I20447" s="26"/>
      <c r="K20447"/>
      <c r="L20447"/>
      <c r="M20447"/>
      <c r="N20447"/>
      <c r="O20447"/>
      <c r="P20447"/>
      <c r="S20447"/>
    </row>
    <row r="20448" spans="1:20" x14ac:dyDescent="0.3">
      <c r="A20448" s="25"/>
      <c r="B20448"/>
      <c r="C20448"/>
      <c r="D20448"/>
      <c r="E20448"/>
      <c r="F20448"/>
      <c r="G20448"/>
      <c r="H20448" s="26"/>
      <c r="I20448" s="26"/>
      <c r="K20448"/>
      <c r="L20448"/>
      <c r="M20448"/>
      <c r="N20448"/>
      <c r="O20448"/>
      <c r="P20448"/>
      <c r="S20448"/>
    </row>
    <row r="20449" spans="1:20" x14ac:dyDescent="0.3">
      <c r="A20449" s="25"/>
      <c r="B20449"/>
      <c r="C20449"/>
      <c r="D20449"/>
      <c r="E20449"/>
      <c r="F20449"/>
      <c r="G20449"/>
      <c r="H20449" s="26"/>
      <c r="I20449" s="26"/>
      <c r="K20449"/>
      <c r="L20449"/>
      <c r="M20449"/>
      <c r="N20449"/>
      <c r="O20449"/>
      <c r="P20449"/>
      <c r="S20449"/>
      <c r="T20449" s="7"/>
    </row>
    <row r="20450" spans="1:20" x14ac:dyDescent="0.3">
      <c r="A20450" s="25"/>
      <c r="B20450"/>
      <c r="C20450"/>
      <c r="D20450"/>
      <c r="E20450"/>
      <c r="F20450"/>
      <c r="G20450"/>
      <c r="H20450" s="26"/>
      <c r="I20450" s="26"/>
      <c r="K20450"/>
      <c r="L20450"/>
      <c r="M20450"/>
      <c r="N20450"/>
      <c r="O20450"/>
      <c r="P20450"/>
      <c r="S20450"/>
    </row>
    <row r="20451" spans="1:20" x14ac:dyDescent="0.3">
      <c r="A20451" s="25"/>
      <c r="B20451"/>
      <c r="C20451"/>
      <c r="D20451"/>
      <c r="E20451"/>
      <c r="F20451"/>
      <c r="G20451"/>
      <c r="H20451" s="26"/>
      <c r="I20451" s="26"/>
      <c r="K20451"/>
      <c r="L20451"/>
      <c r="M20451"/>
      <c r="N20451"/>
      <c r="O20451"/>
      <c r="P20451"/>
      <c r="S20451"/>
    </row>
    <row r="20452" spans="1:20" x14ac:dyDescent="0.3">
      <c r="A20452" s="25"/>
      <c r="B20452"/>
      <c r="C20452"/>
      <c r="D20452"/>
      <c r="E20452"/>
      <c r="F20452"/>
      <c r="G20452"/>
      <c r="H20452" s="26"/>
      <c r="I20452" s="26"/>
      <c r="K20452"/>
      <c r="L20452"/>
      <c r="M20452"/>
      <c r="N20452"/>
      <c r="O20452"/>
      <c r="P20452"/>
      <c r="S20452"/>
      <c r="T20452" s="7"/>
    </row>
    <row r="20453" spans="1:20" x14ac:dyDescent="0.3">
      <c r="A20453" s="25"/>
      <c r="B20453"/>
      <c r="C20453"/>
      <c r="D20453"/>
      <c r="E20453"/>
      <c r="F20453"/>
      <c r="G20453"/>
      <c r="H20453" s="26"/>
      <c r="I20453" s="26"/>
      <c r="K20453"/>
      <c r="L20453"/>
      <c r="M20453"/>
      <c r="N20453"/>
      <c r="O20453"/>
      <c r="P20453"/>
      <c r="S20453"/>
    </row>
    <row r="20454" spans="1:20" x14ac:dyDescent="0.3">
      <c r="A20454" s="25"/>
      <c r="B20454"/>
      <c r="C20454"/>
      <c r="D20454"/>
      <c r="E20454"/>
      <c r="F20454"/>
      <c r="G20454"/>
      <c r="H20454" s="14"/>
      <c r="I20454" s="14"/>
      <c r="K20454"/>
      <c r="L20454"/>
      <c r="M20454"/>
      <c r="N20454"/>
      <c r="O20454"/>
      <c r="P20454"/>
      <c r="S20454"/>
    </row>
    <row r="20455" spans="1:20" x14ac:dyDescent="0.3">
      <c r="A20455" s="25"/>
      <c r="B20455"/>
      <c r="C20455"/>
      <c r="D20455"/>
      <c r="E20455"/>
      <c r="F20455"/>
      <c r="G20455"/>
      <c r="H20455" s="14"/>
      <c r="I20455" s="14"/>
      <c r="K20455"/>
      <c r="L20455"/>
      <c r="M20455"/>
      <c r="N20455"/>
      <c r="O20455"/>
      <c r="P20455"/>
      <c r="S20455"/>
    </row>
    <row r="20456" spans="1:20" x14ac:dyDescent="0.3">
      <c r="A20456" s="25"/>
      <c r="B20456"/>
      <c r="C20456"/>
      <c r="D20456"/>
      <c r="E20456"/>
      <c r="F20456"/>
      <c r="G20456"/>
      <c r="H20456" s="14"/>
      <c r="I20456" s="14"/>
      <c r="K20456"/>
      <c r="L20456"/>
      <c r="M20456"/>
      <c r="N20456"/>
      <c r="O20456"/>
      <c r="P20456"/>
      <c r="S20456"/>
    </row>
    <row r="20457" spans="1:20" x14ac:dyDescent="0.3">
      <c r="A20457" s="25"/>
      <c r="B20457"/>
      <c r="C20457"/>
      <c r="D20457"/>
      <c r="E20457"/>
      <c r="F20457"/>
      <c r="G20457"/>
      <c r="H20457" s="14"/>
      <c r="I20457" s="14"/>
      <c r="K20457"/>
      <c r="L20457"/>
      <c r="M20457"/>
      <c r="N20457"/>
      <c r="O20457"/>
      <c r="P20457"/>
      <c r="S20457"/>
    </row>
    <row r="20458" spans="1:20" x14ac:dyDescent="0.3">
      <c r="A20458" s="25"/>
      <c r="B20458"/>
      <c r="C20458"/>
      <c r="D20458"/>
      <c r="E20458"/>
      <c r="F20458"/>
      <c r="G20458"/>
      <c r="H20458" s="14"/>
      <c r="I20458" s="14"/>
      <c r="K20458"/>
      <c r="L20458"/>
      <c r="M20458"/>
      <c r="N20458"/>
      <c r="O20458"/>
      <c r="P20458"/>
      <c r="S20458"/>
    </row>
    <row r="20459" spans="1:20" x14ac:dyDescent="0.3">
      <c r="A20459" s="25"/>
      <c r="B20459"/>
      <c r="C20459"/>
      <c r="D20459"/>
      <c r="E20459"/>
      <c r="F20459"/>
      <c r="G20459"/>
      <c r="H20459" s="14"/>
      <c r="I20459" s="14"/>
      <c r="K20459"/>
      <c r="L20459"/>
      <c r="M20459"/>
      <c r="N20459"/>
      <c r="O20459"/>
      <c r="P20459"/>
      <c r="S20459"/>
    </row>
    <row r="20460" spans="1:20" x14ac:dyDescent="0.3">
      <c r="A20460" s="25"/>
      <c r="B20460"/>
      <c r="C20460"/>
      <c r="D20460"/>
      <c r="E20460"/>
      <c r="F20460"/>
      <c r="G20460"/>
      <c r="H20460" s="14"/>
      <c r="I20460" s="14"/>
      <c r="K20460"/>
      <c r="L20460"/>
      <c r="M20460"/>
      <c r="N20460"/>
      <c r="O20460"/>
      <c r="P20460"/>
      <c r="S20460"/>
      <c r="T20460" s="7"/>
    </row>
    <row r="20461" spans="1:20" x14ac:dyDescent="0.3">
      <c r="A20461" s="25"/>
      <c r="B20461"/>
      <c r="C20461"/>
      <c r="D20461"/>
      <c r="E20461"/>
      <c r="F20461"/>
      <c r="G20461"/>
      <c r="H20461" s="14"/>
      <c r="I20461" s="14"/>
      <c r="K20461"/>
      <c r="L20461"/>
      <c r="M20461"/>
      <c r="N20461"/>
      <c r="O20461"/>
      <c r="P20461"/>
      <c r="S20461"/>
      <c r="T20461" s="7"/>
    </row>
    <row r="20462" spans="1:20" x14ac:dyDescent="0.3">
      <c r="A20462" s="25"/>
      <c r="B20462"/>
      <c r="C20462"/>
      <c r="D20462"/>
      <c r="E20462"/>
      <c r="F20462"/>
      <c r="G20462"/>
      <c r="H20462" s="14"/>
      <c r="I20462" s="14"/>
      <c r="K20462"/>
      <c r="L20462"/>
      <c r="M20462"/>
      <c r="N20462"/>
      <c r="O20462"/>
      <c r="P20462"/>
      <c r="S20462"/>
      <c r="T20462" s="7"/>
    </row>
    <row r="20463" spans="1:20" x14ac:dyDescent="0.3">
      <c r="A20463" s="25"/>
      <c r="B20463"/>
      <c r="C20463"/>
      <c r="D20463"/>
      <c r="E20463"/>
      <c r="F20463"/>
      <c r="G20463"/>
      <c r="H20463"/>
      <c r="I20463"/>
      <c r="K20463"/>
      <c r="L20463"/>
      <c r="M20463"/>
      <c r="N20463"/>
      <c r="O20463"/>
      <c r="P20463"/>
      <c r="S20463"/>
    </row>
    <row r="20464" spans="1:20" x14ac:dyDescent="0.3">
      <c r="A20464" s="25"/>
      <c r="B20464"/>
      <c r="C20464"/>
      <c r="D20464"/>
      <c r="E20464"/>
      <c r="F20464"/>
      <c r="G20464"/>
      <c r="H20464" s="14"/>
      <c r="I20464" s="14"/>
      <c r="K20464"/>
      <c r="L20464"/>
      <c r="M20464"/>
      <c r="N20464"/>
      <c r="O20464"/>
      <c r="P20464"/>
      <c r="S20464"/>
    </row>
    <row r="20465" spans="1:20" x14ac:dyDescent="0.3">
      <c r="A20465" s="25"/>
      <c r="B20465"/>
      <c r="C20465"/>
      <c r="D20465"/>
      <c r="E20465"/>
      <c r="F20465"/>
      <c r="G20465"/>
      <c r="H20465" s="14"/>
      <c r="I20465" s="14"/>
      <c r="K20465"/>
      <c r="L20465"/>
      <c r="M20465"/>
      <c r="N20465"/>
      <c r="O20465"/>
      <c r="P20465"/>
      <c r="S20465"/>
    </row>
    <row r="20466" spans="1:20" x14ac:dyDescent="0.3">
      <c r="A20466" s="25"/>
      <c r="B20466"/>
      <c r="C20466"/>
      <c r="D20466"/>
      <c r="E20466"/>
      <c r="F20466"/>
      <c r="G20466"/>
      <c r="H20466" s="14"/>
      <c r="I20466" s="14"/>
      <c r="K20466"/>
      <c r="L20466"/>
      <c r="M20466"/>
      <c r="N20466"/>
      <c r="O20466"/>
      <c r="P20466"/>
      <c r="S20466"/>
      <c r="T20466" s="7"/>
    </row>
    <row r="20467" spans="1:20" x14ac:dyDescent="0.3">
      <c r="A20467" s="25"/>
      <c r="B20467"/>
      <c r="C20467"/>
      <c r="D20467"/>
      <c r="E20467"/>
      <c r="F20467"/>
      <c r="G20467"/>
      <c r="H20467" s="14"/>
      <c r="I20467" s="14"/>
      <c r="K20467"/>
      <c r="L20467"/>
      <c r="M20467"/>
      <c r="N20467"/>
      <c r="O20467"/>
      <c r="P20467"/>
      <c r="S20467"/>
    </row>
    <row r="20468" spans="1:20" x14ac:dyDescent="0.3">
      <c r="A20468" s="25"/>
      <c r="B20468"/>
      <c r="C20468"/>
      <c r="D20468"/>
      <c r="E20468"/>
      <c r="F20468"/>
      <c r="G20468"/>
      <c r="H20468" s="14"/>
      <c r="I20468" s="14"/>
      <c r="K20468"/>
      <c r="L20468"/>
      <c r="M20468"/>
      <c r="N20468"/>
      <c r="O20468"/>
      <c r="P20468"/>
      <c r="S20468"/>
    </row>
    <row r="20469" spans="1:20" x14ac:dyDescent="0.3">
      <c r="A20469" s="25"/>
      <c r="B20469"/>
      <c r="C20469"/>
      <c r="D20469"/>
      <c r="E20469"/>
      <c r="F20469"/>
      <c r="G20469"/>
      <c r="H20469"/>
      <c r="I20469"/>
      <c r="K20469"/>
      <c r="L20469"/>
      <c r="M20469"/>
      <c r="N20469"/>
      <c r="O20469"/>
      <c r="P20469"/>
      <c r="S20469"/>
    </row>
    <row r="20470" spans="1:20" x14ac:dyDescent="0.3">
      <c r="A20470" s="25"/>
      <c r="B20470"/>
      <c r="C20470"/>
      <c r="D20470"/>
      <c r="E20470"/>
      <c r="F20470"/>
      <c r="G20470"/>
      <c r="H20470"/>
      <c r="I20470"/>
      <c r="K20470"/>
      <c r="L20470"/>
      <c r="M20470"/>
      <c r="N20470"/>
      <c r="O20470"/>
      <c r="P20470"/>
      <c r="S20470"/>
    </row>
    <row r="20471" spans="1:20" x14ac:dyDescent="0.3">
      <c r="A20471" s="25"/>
      <c r="B20471"/>
      <c r="C20471"/>
      <c r="D20471"/>
      <c r="E20471"/>
      <c r="F20471"/>
      <c r="G20471"/>
      <c r="H20471"/>
      <c r="I20471"/>
      <c r="K20471"/>
      <c r="L20471"/>
      <c r="M20471"/>
      <c r="N20471"/>
      <c r="O20471"/>
      <c r="P20471"/>
      <c r="S20471"/>
    </row>
    <row r="20472" spans="1:20" x14ac:dyDescent="0.3">
      <c r="A20472" s="25"/>
      <c r="B20472"/>
      <c r="C20472"/>
      <c r="D20472"/>
      <c r="E20472"/>
      <c r="F20472"/>
      <c r="G20472"/>
      <c r="H20472" s="14"/>
      <c r="I20472" s="14"/>
      <c r="K20472"/>
      <c r="L20472"/>
      <c r="M20472"/>
      <c r="N20472"/>
      <c r="O20472"/>
      <c r="P20472"/>
      <c r="S20472"/>
      <c r="T20472" s="7"/>
    </row>
    <row r="20473" spans="1:20" x14ac:dyDescent="0.3">
      <c r="A20473" s="25"/>
      <c r="B20473"/>
      <c r="C20473"/>
      <c r="D20473"/>
      <c r="E20473"/>
      <c r="F20473"/>
      <c r="G20473"/>
      <c r="H20473" s="14"/>
      <c r="I20473" s="14"/>
      <c r="K20473"/>
      <c r="L20473"/>
      <c r="M20473"/>
      <c r="N20473"/>
      <c r="O20473"/>
      <c r="P20473"/>
      <c r="S20473"/>
    </row>
    <row r="20474" spans="1:20" x14ac:dyDescent="0.3">
      <c r="A20474" s="25"/>
      <c r="B20474"/>
      <c r="C20474"/>
      <c r="D20474"/>
      <c r="E20474"/>
      <c r="F20474"/>
      <c r="G20474"/>
      <c r="H20474"/>
      <c r="I20474" s="14"/>
      <c r="K20474"/>
      <c r="L20474"/>
      <c r="M20474"/>
      <c r="N20474"/>
      <c r="O20474"/>
      <c r="P20474"/>
      <c r="S20474"/>
    </row>
    <row r="20475" spans="1:20" x14ac:dyDescent="0.3">
      <c r="A20475" s="25"/>
      <c r="B20475"/>
      <c r="C20475"/>
      <c r="D20475"/>
      <c r="E20475"/>
      <c r="F20475"/>
      <c r="G20475"/>
      <c r="H20475" s="14"/>
      <c r="I20475" s="14"/>
      <c r="K20475"/>
      <c r="L20475"/>
      <c r="M20475"/>
      <c r="N20475"/>
      <c r="O20475"/>
      <c r="P20475"/>
      <c r="S20475"/>
      <c r="T20475" s="7"/>
    </row>
    <row r="20476" spans="1:20" x14ac:dyDescent="0.3">
      <c r="A20476" s="25"/>
      <c r="B20476"/>
      <c r="C20476"/>
      <c r="D20476"/>
      <c r="E20476"/>
      <c r="F20476"/>
      <c r="G20476"/>
      <c r="H20476" s="14"/>
      <c r="I20476" s="14"/>
      <c r="K20476"/>
      <c r="L20476"/>
      <c r="M20476"/>
      <c r="N20476"/>
      <c r="O20476"/>
      <c r="P20476"/>
      <c r="S20476"/>
    </row>
    <row r="20477" spans="1:20" x14ac:dyDescent="0.3">
      <c r="A20477" s="25"/>
      <c r="B20477"/>
      <c r="C20477"/>
      <c r="D20477"/>
      <c r="E20477"/>
      <c r="F20477"/>
      <c r="G20477"/>
      <c r="H20477" s="14"/>
      <c r="I20477" s="14"/>
      <c r="K20477"/>
      <c r="L20477"/>
      <c r="M20477"/>
      <c r="N20477"/>
      <c r="O20477"/>
      <c r="P20477"/>
      <c r="S20477"/>
    </row>
    <row r="20478" spans="1:20" x14ac:dyDescent="0.3">
      <c r="A20478" s="25"/>
      <c r="B20478"/>
      <c r="C20478"/>
      <c r="D20478"/>
      <c r="E20478"/>
      <c r="F20478"/>
      <c r="G20478"/>
      <c r="H20478" s="14"/>
      <c r="I20478" s="14"/>
      <c r="K20478"/>
      <c r="L20478"/>
      <c r="M20478"/>
      <c r="N20478"/>
      <c r="O20478"/>
      <c r="P20478"/>
      <c r="S20478"/>
    </row>
    <row r="20479" spans="1:20" x14ac:dyDescent="0.3">
      <c r="A20479" s="25"/>
      <c r="B20479"/>
      <c r="C20479"/>
      <c r="D20479"/>
      <c r="E20479"/>
      <c r="F20479"/>
      <c r="G20479"/>
      <c r="H20479" s="14"/>
      <c r="I20479" s="14"/>
      <c r="K20479"/>
      <c r="L20479"/>
      <c r="M20479"/>
      <c r="N20479"/>
      <c r="O20479"/>
      <c r="P20479"/>
      <c r="S20479"/>
    </row>
    <row r="20480" spans="1:20" x14ac:dyDescent="0.3">
      <c r="A20480" s="25"/>
      <c r="B20480"/>
      <c r="C20480"/>
      <c r="D20480"/>
      <c r="E20480"/>
      <c r="F20480"/>
      <c r="G20480"/>
      <c r="H20480" s="14"/>
      <c r="I20480" s="14"/>
      <c r="K20480"/>
      <c r="L20480"/>
      <c r="M20480"/>
      <c r="N20480"/>
      <c r="O20480"/>
      <c r="P20480"/>
      <c r="S20480"/>
    </row>
    <row r="20481" spans="1:19" x14ac:dyDescent="0.3">
      <c r="A20481" s="25"/>
      <c r="B20481"/>
      <c r="C20481"/>
      <c r="D20481"/>
      <c r="E20481"/>
      <c r="F20481"/>
      <c r="G20481"/>
      <c r="H20481"/>
      <c r="I20481"/>
      <c r="K20481"/>
      <c r="L20481"/>
      <c r="M20481"/>
      <c r="N20481"/>
      <c r="O20481"/>
      <c r="P20481"/>
      <c r="S20481"/>
    </row>
    <row r="20482" spans="1:19" x14ac:dyDescent="0.3">
      <c r="A20482" s="25"/>
      <c r="B20482"/>
      <c r="C20482"/>
      <c r="D20482"/>
      <c r="E20482"/>
      <c r="F20482"/>
      <c r="G20482"/>
      <c r="H20482"/>
      <c r="I20482"/>
      <c r="K20482"/>
      <c r="L20482"/>
      <c r="M20482"/>
      <c r="N20482"/>
      <c r="O20482"/>
      <c r="P20482"/>
      <c r="S20482"/>
    </row>
    <row r="20483" spans="1:19" x14ac:dyDescent="0.3">
      <c r="A20483" s="25"/>
      <c r="B20483"/>
      <c r="C20483"/>
      <c r="D20483"/>
      <c r="E20483"/>
      <c r="F20483"/>
      <c r="G20483"/>
      <c r="H20483"/>
      <c r="I20483" s="14"/>
      <c r="K20483"/>
      <c r="L20483"/>
      <c r="M20483"/>
      <c r="N20483"/>
      <c r="O20483"/>
      <c r="P20483"/>
      <c r="S20483"/>
    </row>
    <row r="20484" spans="1:19" x14ac:dyDescent="0.3">
      <c r="A20484" s="25"/>
      <c r="B20484"/>
      <c r="C20484"/>
      <c r="D20484"/>
      <c r="E20484"/>
      <c r="F20484"/>
      <c r="G20484"/>
      <c r="H20484" s="14"/>
      <c r="I20484" s="14"/>
      <c r="K20484"/>
      <c r="L20484"/>
      <c r="M20484"/>
      <c r="N20484"/>
      <c r="O20484"/>
      <c r="P20484"/>
      <c r="S20484"/>
    </row>
    <row r="20485" spans="1:19" x14ac:dyDescent="0.3">
      <c r="A20485" s="25"/>
      <c r="B20485"/>
      <c r="C20485"/>
      <c r="D20485"/>
      <c r="E20485"/>
      <c r="F20485"/>
      <c r="G20485"/>
      <c r="H20485" s="14"/>
      <c r="I20485" s="14"/>
      <c r="K20485"/>
      <c r="L20485"/>
      <c r="M20485"/>
      <c r="N20485"/>
      <c r="O20485"/>
      <c r="P20485"/>
      <c r="S20485"/>
    </row>
    <row r="20486" spans="1:19" x14ac:dyDescent="0.3">
      <c r="A20486" s="25"/>
      <c r="B20486"/>
      <c r="C20486"/>
      <c r="D20486"/>
      <c r="E20486"/>
      <c r="F20486"/>
      <c r="G20486"/>
      <c r="H20486" s="14"/>
      <c r="I20486" s="14"/>
      <c r="K20486"/>
      <c r="L20486"/>
      <c r="M20486"/>
      <c r="N20486"/>
      <c r="O20486"/>
      <c r="P20486"/>
      <c r="S20486"/>
    </row>
    <row r="20487" spans="1:19" x14ac:dyDescent="0.3">
      <c r="A20487" s="25"/>
      <c r="B20487"/>
      <c r="C20487"/>
      <c r="D20487"/>
      <c r="E20487"/>
      <c r="F20487"/>
      <c r="G20487"/>
      <c r="H20487" s="14"/>
      <c r="I20487" s="14"/>
      <c r="K20487"/>
      <c r="L20487"/>
      <c r="M20487"/>
      <c r="N20487"/>
      <c r="O20487"/>
      <c r="P20487"/>
      <c r="S20487"/>
    </row>
    <row r="20488" spans="1:19" x14ac:dyDescent="0.3">
      <c r="A20488" s="25"/>
      <c r="B20488"/>
      <c r="C20488"/>
      <c r="D20488"/>
      <c r="E20488"/>
      <c r="F20488"/>
      <c r="G20488"/>
      <c r="H20488" s="14"/>
      <c r="I20488" s="14"/>
      <c r="K20488"/>
      <c r="L20488"/>
      <c r="M20488"/>
      <c r="N20488"/>
      <c r="O20488"/>
      <c r="P20488"/>
      <c r="S20488"/>
    </row>
    <row r="20489" spans="1:19" x14ac:dyDescent="0.3">
      <c r="A20489" s="25"/>
      <c r="B20489"/>
      <c r="C20489"/>
      <c r="D20489"/>
      <c r="E20489"/>
      <c r="F20489"/>
      <c r="G20489"/>
      <c r="H20489"/>
      <c r="I20489"/>
      <c r="K20489"/>
      <c r="L20489"/>
      <c r="M20489"/>
      <c r="N20489"/>
      <c r="O20489"/>
      <c r="P20489"/>
      <c r="S20489"/>
    </row>
    <row r="20490" spans="1:19" x14ac:dyDescent="0.3">
      <c r="A20490" s="25"/>
      <c r="B20490"/>
      <c r="C20490"/>
      <c r="D20490"/>
      <c r="E20490"/>
      <c r="F20490"/>
      <c r="G20490"/>
      <c r="H20490" s="14"/>
      <c r="I20490" s="14"/>
      <c r="K20490"/>
      <c r="L20490"/>
      <c r="M20490"/>
      <c r="N20490"/>
      <c r="O20490"/>
      <c r="P20490"/>
      <c r="S20490"/>
    </row>
    <row r="20491" spans="1:19" x14ac:dyDescent="0.3">
      <c r="A20491" s="25"/>
      <c r="B20491"/>
      <c r="C20491"/>
      <c r="D20491"/>
      <c r="E20491"/>
      <c r="F20491"/>
      <c r="G20491"/>
      <c r="H20491" s="14"/>
      <c r="I20491" s="14"/>
      <c r="K20491"/>
      <c r="L20491"/>
      <c r="M20491"/>
      <c r="N20491"/>
      <c r="O20491"/>
      <c r="P20491"/>
      <c r="S20491"/>
    </row>
    <row r="20492" spans="1:19" x14ac:dyDescent="0.3">
      <c r="A20492" s="25"/>
      <c r="B20492"/>
      <c r="C20492"/>
      <c r="D20492"/>
      <c r="E20492"/>
      <c r="F20492"/>
      <c r="G20492"/>
      <c r="H20492"/>
      <c r="I20492"/>
      <c r="K20492"/>
      <c r="L20492"/>
      <c r="M20492"/>
      <c r="N20492"/>
      <c r="O20492"/>
      <c r="P20492"/>
      <c r="S20492"/>
    </row>
    <row r="20493" spans="1:19" x14ac:dyDescent="0.3">
      <c r="A20493" s="25"/>
      <c r="B20493"/>
      <c r="C20493"/>
      <c r="D20493"/>
      <c r="E20493"/>
      <c r="F20493"/>
      <c r="G20493"/>
      <c r="H20493"/>
      <c r="I20493"/>
      <c r="K20493"/>
      <c r="L20493"/>
      <c r="M20493"/>
      <c r="N20493"/>
      <c r="O20493"/>
      <c r="P20493"/>
      <c r="S20493"/>
    </row>
    <row r="20494" spans="1:19" x14ac:dyDescent="0.3">
      <c r="A20494" s="25"/>
      <c r="B20494"/>
      <c r="C20494"/>
      <c r="D20494"/>
      <c r="E20494"/>
      <c r="F20494"/>
      <c r="G20494"/>
      <c r="H20494"/>
      <c r="I20494"/>
      <c r="K20494"/>
      <c r="L20494"/>
      <c r="M20494"/>
      <c r="N20494"/>
      <c r="O20494"/>
      <c r="P20494"/>
      <c r="S20494"/>
    </row>
    <row r="20495" spans="1:19" x14ac:dyDescent="0.3">
      <c r="A20495" s="25"/>
      <c r="B20495"/>
      <c r="C20495"/>
      <c r="D20495"/>
      <c r="E20495"/>
      <c r="F20495"/>
      <c r="G20495"/>
      <c r="H20495"/>
      <c r="I20495"/>
      <c r="K20495"/>
      <c r="L20495"/>
      <c r="M20495"/>
      <c r="N20495"/>
      <c r="O20495"/>
      <c r="P20495"/>
      <c r="S20495"/>
    </row>
    <row r="20496" spans="1:19" x14ac:dyDescent="0.3">
      <c r="A20496" s="25"/>
      <c r="B20496"/>
      <c r="C20496"/>
      <c r="D20496"/>
      <c r="E20496"/>
      <c r="F20496"/>
      <c r="G20496"/>
      <c r="H20496"/>
      <c r="I20496"/>
      <c r="K20496"/>
      <c r="L20496"/>
      <c r="M20496"/>
      <c r="N20496"/>
      <c r="O20496"/>
      <c r="P20496"/>
      <c r="S20496"/>
    </row>
    <row r="20497" spans="1:19" x14ac:dyDescent="0.3">
      <c r="A20497" s="25"/>
      <c r="B20497"/>
      <c r="C20497"/>
      <c r="D20497"/>
      <c r="E20497"/>
      <c r="F20497"/>
      <c r="G20497"/>
      <c r="H20497" s="14"/>
      <c r="I20497" s="14"/>
      <c r="K20497"/>
      <c r="L20497"/>
      <c r="M20497"/>
      <c r="N20497"/>
      <c r="O20497"/>
      <c r="P20497"/>
      <c r="S20497"/>
    </row>
    <row r="20498" spans="1:19" x14ac:dyDescent="0.3">
      <c r="A20498" s="25"/>
      <c r="B20498"/>
      <c r="C20498"/>
      <c r="D20498"/>
      <c r="E20498"/>
      <c r="F20498"/>
      <c r="G20498"/>
      <c r="H20498" s="14"/>
      <c r="I20498" s="14"/>
      <c r="K20498"/>
      <c r="L20498"/>
      <c r="M20498"/>
      <c r="N20498"/>
      <c r="O20498"/>
      <c r="P20498"/>
      <c r="S20498"/>
    </row>
    <row r="20499" spans="1:19" x14ac:dyDescent="0.3">
      <c r="A20499" s="25"/>
      <c r="B20499"/>
      <c r="C20499"/>
      <c r="D20499"/>
      <c r="E20499"/>
      <c r="F20499"/>
      <c r="G20499"/>
      <c r="H20499" s="14"/>
      <c r="I20499" s="14"/>
      <c r="K20499"/>
      <c r="L20499"/>
      <c r="M20499"/>
      <c r="N20499"/>
      <c r="O20499"/>
      <c r="P20499"/>
      <c r="S20499"/>
    </row>
    <row r="20500" spans="1:19" x14ac:dyDescent="0.3">
      <c r="A20500" s="25"/>
      <c r="B20500"/>
      <c r="C20500"/>
      <c r="D20500"/>
      <c r="E20500"/>
      <c r="F20500"/>
      <c r="G20500"/>
      <c r="H20500" s="14"/>
      <c r="I20500" s="14"/>
      <c r="K20500"/>
      <c r="L20500"/>
      <c r="M20500"/>
      <c r="N20500"/>
      <c r="O20500"/>
      <c r="P20500"/>
      <c r="S20500"/>
    </row>
    <row r="20501" spans="1:19" x14ac:dyDescent="0.3">
      <c r="A20501" s="25"/>
      <c r="B20501"/>
      <c r="C20501"/>
      <c r="D20501"/>
      <c r="E20501"/>
      <c r="F20501"/>
      <c r="G20501"/>
      <c r="H20501" s="14"/>
      <c r="I20501" s="14"/>
      <c r="K20501"/>
      <c r="L20501"/>
      <c r="M20501"/>
      <c r="N20501"/>
      <c r="O20501"/>
      <c r="P20501"/>
      <c r="S20501"/>
    </row>
    <row r="20502" spans="1:19" x14ac:dyDescent="0.3">
      <c r="A20502" s="25"/>
      <c r="B20502"/>
      <c r="C20502"/>
      <c r="D20502"/>
      <c r="E20502"/>
      <c r="F20502"/>
      <c r="G20502"/>
      <c r="H20502" s="14"/>
      <c r="I20502" s="14"/>
      <c r="K20502"/>
      <c r="L20502"/>
      <c r="M20502"/>
      <c r="N20502"/>
      <c r="O20502"/>
      <c r="P20502"/>
      <c r="S20502"/>
    </row>
    <row r="20503" spans="1:19" x14ac:dyDescent="0.3">
      <c r="A20503" s="25"/>
      <c r="B20503"/>
      <c r="C20503"/>
      <c r="D20503"/>
      <c r="E20503"/>
      <c r="F20503"/>
      <c r="G20503"/>
      <c r="H20503" s="14"/>
      <c r="I20503" s="14"/>
      <c r="K20503"/>
      <c r="L20503"/>
      <c r="M20503"/>
      <c r="N20503"/>
      <c r="O20503"/>
      <c r="P20503"/>
      <c r="S20503"/>
    </row>
    <row r="20504" spans="1:19" x14ac:dyDescent="0.3">
      <c r="A20504" s="25"/>
      <c r="B20504"/>
      <c r="C20504"/>
      <c r="D20504"/>
      <c r="E20504"/>
      <c r="F20504"/>
      <c r="G20504"/>
      <c r="H20504" s="14"/>
      <c r="I20504" s="14"/>
      <c r="K20504"/>
      <c r="L20504"/>
      <c r="M20504"/>
      <c r="N20504"/>
      <c r="O20504"/>
      <c r="P20504"/>
      <c r="S20504"/>
    </row>
    <row r="20505" spans="1:19" x14ac:dyDescent="0.3">
      <c r="A20505" s="25"/>
      <c r="B20505"/>
      <c r="C20505"/>
      <c r="D20505"/>
      <c r="E20505"/>
      <c r="F20505"/>
      <c r="G20505"/>
      <c r="H20505"/>
      <c r="I20505" s="14"/>
      <c r="K20505"/>
      <c r="L20505"/>
      <c r="M20505"/>
      <c r="N20505"/>
      <c r="O20505"/>
      <c r="P20505"/>
      <c r="S20505"/>
    </row>
    <row r="20506" spans="1:19" x14ac:dyDescent="0.3">
      <c r="A20506" s="25"/>
      <c r="B20506"/>
      <c r="C20506"/>
      <c r="D20506"/>
      <c r="E20506"/>
      <c r="F20506"/>
      <c r="G20506"/>
      <c r="H20506" s="14"/>
      <c r="I20506" s="14"/>
      <c r="K20506"/>
      <c r="L20506"/>
      <c r="M20506"/>
      <c r="N20506"/>
      <c r="O20506"/>
      <c r="P20506"/>
      <c r="S20506"/>
    </row>
    <row r="20507" spans="1:19" x14ac:dyDescent="0.3">
      <c r="A20507" s="25"/>
      <c r="B20507"/>
      <c r="C20507"/>
      <c r="D20507"/>
      <c r="E20507"/>
      <c r="F20507"/>
      <c r="G20507"/>
      <c r="H20507" s="14"/>
      <c r="I20507" s="14"/>
      <c r="K20507"/>
      <c r="L20507"/>
      <c r="M20507"/>
      <c r="N20507"/>
      <c r="O20507"/>
      <c r="P20507"/>
      <c r="S20507"/>
    </row>
    <row r="20508" spans="1:19" x14ac:dyDescent="0.3">
      <c r="A20508" s="25"/>
      <c r="B20508"/>
      <c r="C20508"/>
      <c r="D20508"/>
      <c r="E20508"/>
      <c r="F20508"/>
      <c r="G20508"/>
      <c r="H20508"/>
      <c r="I20508"/>
      <c r="K20508"/>
      <c r="L20508"/>
      <c r="M20508"/>
      <c r="N20508"/>
      <c r="O20508"/>
      <c r="P20508"/>
      <c r="S20508"/>
    </row>
    <row r="20509" spans="1:19" x14ac:dyDescent="0.3">
      <c r="A20509" s="25"/>
      <c r="B20509"/>
      <c r="C20509"/>
      <c r="D20509"/>
      <c r="E20509"/>
      <c r="F20509"/>
      <c r="G20509"/>
      <c r="H20509" s="14"/>
      <c r="I20509" s="14"/>
      <c r="K20509"/>
      <c r="L20509"/>
      <c r="M20509"/>
      <c r="N20509"/>
      <c r="O20509"/>
      <c r="P20509"/>
      <c r="S20509"/>
    </row>
    <row r="20510" spans="1:19" x14ac:dyDescent="0.3">
      <c r="A20510" s="25"/>
      <c r="B20510"/>
      <c r="C20510"/>
      <c r="D20510"/>
      <c r="E20510"/>
      <c r="F20510"/>
      <c r="G20510"/>
      <c r="H20510" s="14"/>
      <c r="I20510" s="14"/>
      <c r="K20510"/>
      <c r="L20510"/>
      <c r="M20510"/>
      <c r="N20510"/>
      <c r="O20510"/>
      <c r="P20510"/>
      <c r="S20510"/>
    </row>
    <row r="20511" spans="1:19" x14ac:dyDescent="0.3">
      <c r="A20511" s="25"/>
      <c r="B20511"/>
      <c r="C20511"/>
      <c r="D20511"/>
      <c r="E20511"/>
      <c r="F20511"/>
      <c r="G20511"/>
      <c r="H20511" s="14"/>
      <c r="I20511" s="14"/>
      <c r="K20511"/>
      <c r="L20511"/>
      <c r="M20511"/>
      <c r="N20511"/>
      <c r="O20511"/>
      <c r="P20511"/>
      <c r="S20511"/>
    </row>
    <row r="20512" spans="1:19" x14ac:dyDescent="0.3">
      <c r="A20512" s="25"/>
      <c r="B20512"/>
      <c r="C20512"/>
      <c r="D20512"/>
      <c r="E20512"/>
      <c r="F20512"/>
      <c r="G20512"/>
      <c r="H20512" s="14"/>
      <c r="I20512" s="14"/>
      <c r="K20512"/>
      <c r="L20512"/>
      <c r="M20512"/>
      <c r="N20512"/>
      <c r="O20512"/>
      <c r="P20512"/>
      <c r="S20512"/>
    </row>
    <row r="20513" spans="1:19" x14ac:dyDescent="0.3">
      <c r="A20513" s="25"/>
      <c r="B20513"/>
      <c r="C20513"/>
      <c r="D20513"/>
      <c r="E20513"/>
      <c r="F20513"/>
      <c r="G20513"/>
      <c r="H20513" s="14"/>
      <c r="I20513" s="14"/>
      <c r="K20513"/>
      <c r="L20513"/>
      <c r="M20513"/>
      <c r="N20513"/>
      <c r="O20513"/>
      <c r="P20513"/>
      <c r="S20513"/>
    </row>
    <row r="20514" spans="1:19" x14ac:dyDescent="0.3">
      <c r="A20514" s="25"/>
      <c r="B20514"/>
      <c r="C20514"/>
      <c r="D20514"/>
      <c r="E20514"/>
      <c r="F20514"/>
      <c r="G20514"/>
      <c r="H20514"/>
      <c r="I20514" s="14"/>
      <c r="K20514"/>
      <c r="L20514"/>
      <c r="M20514"/>
      <c r="N20514"/>
      <c r="O20514"/>
      <c r="P20514"/>
      <c r="S20514"/>
    </row>
    <row r="20515" spans="1:19" x14ac:dyDescent="0.3">
      <c r="A20515" s="25"/>
      <c r="B20515"/>
      <c r="C20515"/>
      <c r="D20515"/>
      <c r="E20515"/>
      <c r="F20515"/>
      <c r="G20515"/>
      <c r="H20515" s="14"/>
      <c r="I20515" s="14"/>
      <c r="K20515"/>
      <c r="L20515"/>
      <c r="M20515"/>
      <c r="N20515"/>
      <c r="O20515"/>
      <c r="P20515"/>
      <c r="S20515"/>
    </row>
    <row r="20516" spans="1:19" x14ac:dyDescent="0.3">
      <c r="A20516" s="25"/>
      <c r="B20516"/>
      <c r="C20516"/>
      <c r="D20516"/>
      <c r="E20516"/>
      <c r="F20516"/>
      <c r="G20516"/>
      <c r="H20516" s="14"/>
      <c r="I20516" s="14"/>
      <c r="K20516"/>
      <c r="L20516"/>
      <c r="M20516"/>
      <c r="N20516"/>
      <c r="O20516"/>
      <c r="P20516"/>
      <c r="S20516"/>
    </row>
    <row r="20517" spans="1:19" x14ac:dyDescent="0.3">
      <c r="A20517" s="25"/>
      <c r="B20517"/>
      <c r="C20517"/>
      <c r="D20517"/>
      <c r="E20517"/>
      <c r="F20517"/>
      <c r="G20517"/>
      <c r="H20517"/>
      <c r="I20517" s="14"/>
      <c r="K20517"/>
      <c r="L20517"/>
      <c r="M20517"/>
      <c r="N20517"/>
      <c r="O20517"/>
      <c r="P20517"/>
      <c r="S20517"/>
    </row>
    <row r="20518" spans="1:19" x14ac:dyDescent="0.3">
      <c r="A20518" s="25"/>
      <c r="B20518"/>
      <c r="C20518"/>
      <c r="D20518"/>
      <c r="E20518"/>
      <c r="F20518"/>
      <c r="G20518"/>
      <c r="H20518"/>
      <c r="I20518"/>
      <c r="K20518"/>
      <c r="L20518"/>
      <c r="M20518"/>
      <c r="N20518"/>
      <c r="O20518"/>
      <c r="P20518"/>
      <c r="S20518"/>
    </row>
    <row r="20519" spans="1:19" x14ac:dyDescent="0.3">
      <c r="A20519" s="25"/>
      <c r="B20519"/>
      <c r="C20519"/>
      <c r="D20519"/>
      <c r="E20519"/>
      <c r="F20519"/>
      <c r="G20519"/>
      <c r="H20519" s="26"/>
      <c r="I20519" s="26"/>
      <c r="K20519"/>
      <c r="L20519"/>
      <c r="M20519"/>
      <c r="N20519"/>
      <c r="O20519"/>
      <c r="P20519"/>
      <c r="S20519"/>
    </row>
    <row r="20520" spans="1:19" x14ac:dyDescent="0.3">
      <c r="A20520" s="25"/>
      <c r="B20520"/>
      <c r="C20520"/>
      <c r="D20520"/>
      <c r="E20520"/>
      <c r="F20520"/>
      <c r="G20520"/>
      <c r="H20520" s="26"/>
      <c r="I20520" s="26"/>
      <c r="K20520"/>
      <c r="L20520"/>
      <c r="M20520"/>
      <c r="N20520"/>
      <c r="O20520"/>
      <c r="P20520"/>
      <c r="S20520"/>
    </row>
    <row r="20521" spans="1:19" x14ac:dyDescent="0.3">
      <c r="A20521" s="25"/>
      <c r="B20521"/>
      <c r="C20521"/>
      <c r="D20521"/>
      <c r="E20521"/>
      <c r="F20521"/>
      <c r="G20521"/>
      <c r="H20521" s="26"/>
      <c r="I20521" s="26"/>
      <c r="K20521"/>
      <c r="L20521"/>
      <c r="M20521"/>
      <c r="N20521"/>
      <c r="O20521"/>
      <c r="P20521"/>
      <c r="S20521"/>
    </row>
    <row r="20522" spans="1:19" x14ac:dyDescent="0.3">
      <c r="A20522" s="25"/>
      <c r="B20522"/>
      <c r="C20522"/>
      <c r="D20522"/>
      <c r="E20522"/>
      <c r="F20522"/>
      <c r="G20522"/>
      <c r="H20522" s="14"/>
      <c r="I20522" s="14"/>
      <c r="K20522"/>
      <c r="L20522"/>
      <c r="M20522"/>
      <c r="N20522"/>
      <c r="O20522"/>
      <c r="P20522"/>
      <c r="S20522"/>
    </row>
    <row r="20523" spans="1:19" x14ac:dyDescent="0.3">
      <c r="A20523" s="25"/>
      <c r="B20523"/>
      <c r="C20523"/>
      <c r="D20523"/>
      <c r="E20523"/>
      <c r="F20523"/>
      <c r="G20523"/>
      <c r="H20523" s="14"/>
      <c r="I20523" s="14"/>
      <c r="K20523"/>
      <c r="L20523"/>
      <c r="M20523"/>
      <c r="N20523"/>
      <c r="O20523"/>
      <c r="P20523"/>
      <c r="S20523"/>
    </row>
    <row r="20524" spans="1:19" x14ac:dyDescent="0.3">
      <c r="A20524" s="25"/>
      <c r="B20524"/>
      <c r="C20524"/>
      <c r="D20524"/>
      <c r="E20524"/>
      <c r="F20524"/>
      <c r="G20524"/>
      <c r="H20524"/>
      <c r="I20524" s="14"/>
      <c r="K20524"/>
      <c r="L20524"/>
      <c r="M20524"/>
      <c r="N20524"/>
      <c r="O20524"/>
      <c r="P20524"/>
      <c r="S20524"/>
    </row>
    <row r="20525" spans="1:19" x14ac:dyDescent="0.3">
      <c r="A20525" s="25"/>
      <c r="B20525"/>
      <c r="C20525"/>
      <c r="D20525"/>
      <c r="E20525"/>
      <c r="F20525"/>
      <c r="G20525"/>
      <c r="H20525"/>
      <c r="I20525"/>
      <c r="K20525"/>
      <c r="L20525"/>
      <c r="M20525"/>
      <c r="N20525"/>
      <c r="O20525"/>
      <c r="P20525"/>
      <c r="S20525"/>
    </row>
    <row r="20526" spans="1:19" x14ac:dyDescent="0.3">
      <c r="A20526" s="25"/>
      <c r="B20526"/>
      <c r="C20526"/>
      <c r="D20526"/>
      <c r="E20526"/>
      <c r="F20526"/>
      <c r="G20526"/>
      <c r="H20526"/>
      <c r="I20526" s="14"/>
      <c r="K20526"/>
      <c r="L20526"/>
      <c r="M20526"/>
      <c r="N20526"/>
      <c r="O20526"/>
      <c r="P20526"/>
      <c r="S20526"/>
    </row>
    <row r="20527" spans="1:19" x14ac:dyDescent="0.3">
      <c r="A20527" s="25"/>
      <c r="B20527"/>
      <c r="C20527"/>
      <c r="D20527"/>
      <c r="E20527"/>
      <c r="F20527"/>
      <c r="G20527"/>
      <c r="H20527" s="14"/>
      <c r="I20527" s="14"/>
      <c r="K20527"/>
      <c r="L20527"/>
      <c r="M20527"/>
      <c r="N20527"/>
      <c r="O20527"/>
      <c r="P20527"/>
      <c r="S20527"/>
    </row>
    <row r="20528" spans="1:19" x14ac:dyDescent="0.3">
      <c r="A20528" s="25"/>
      <c r="B20528"/>
      <c r="C20528"/>
      <c r="D20528"/>
      <c r="E20528"/>
      <c r="F20528"/>
      <c r="G20528"/>
      <c r="H20528" s="14"/>
      <c r="I20528" s="14"/>
      <c r="K20528"/>
      <c r="L20528"/>
      <c r="M20528"/>
      <c r="N20528"/>
      <c r="O20528"/>
      <c r="P20528"/>
      <c r="S20528"/>
    </row>
    <row r="20529" spans="1:20" x14ac:dyDescent="0.3">
      <c r="A20529" s="25"/>
      <c r="B20529"/>
      <c r="C20529"/>
      <c r="D20529"/>
      <c r="E20529"/>
      <c r="F20529"/>
      <c r="G20529"/>
      <c r="H20529"/>
      <c r="I20529"/>
      <c r="K20529"/>
      <c r="L20529"/>
      <c r="M20529"/>
      <c r="N20529"/>
      <c r="O20529"/>
      <c r="P20529"/>
      <c r="S20529"/>
    </row>
    <row r="20530" spans="1:20" x14ac:dyDescent="0.3">
      <c r="A20530" s="25"/>
      <c r="B20530"/>
      <c r="C20530"/>
      <c r="D20530"/>
      <c r="E20530"/>
      <c r="F20530"/>
      <c r="G20530"/>
      <c r="H20530" s="26"/>
      <c r="I20530" s="26"/>
      <c r="K20530"/>
      <c r="L20530"/>
      <c r="M20530"/>
      <c r="N20530"/>
      <c r="O20530"/>
      <c r="P20530"/>
      <c r="S20530"/>
    </row>
    <row r="20531" spans="1:20" x14ac:dyDescent="0.3">
      <c r="A20531" s="25"/>
      <c r="B20531"/>
      <c r="C20531"/>
      <c r="D20531"/>
      <c r="E20531"/>
      <c r="F20531"/>
      <c r="G20531"/>
      <c r="H20531" s="26"/>
      <c r="I20531" s="26"/>
      <c r="K20531"/>
      <c r="L20531"/>
      <c r="M20531"/>
      <c r="N20531"/>
      <c r="O20531"/>
      <c r="P20531"/>
      <c r="S20531"/>
    </row>
    <row r="20532" spans="1:20" x14ac:dyDescent="0.3">
      <c r="A20532" s="25"/>
      <c r="B20532"/>
      <c r="C20532"/>
      <c r="D20532"/>
      <c r="E20532"/>
      <c r="F20532"/>
      <c r="G20532"/>
      <c r="H20532" s="26"/>
      <c r="I20532" s="26"/>
      <c r="K20532"/>
      <c r="L20532"/>
      <c r="M20532"/>
      <c r="N20532"/>
      <c r="O20532"/>
      <c r="P20532"/>
      <c r="S20532"/>
    </row>
    <row r="20533" spans="1:20" x14ac:dyDescent="0.3">
      <c r="A20533" s="25"/>
      <c r="B20533"/>
      <c r="C20533"/>
      <c r="D20533"/>
      <c r="E20533"/>
      <c r="F20533"/>
      <c r="G20533"/>
      <c r="H20533" s="26"/>
      <c r="I20533" s="26"/>
      <c r="K20533"/>
      <c r="L20533"/>
      <c r="M20533"/>
      <c r="N20533"/>
      <c r="O20533"/>
      <c r="P20533"/>
      <c r="S20533"/>
      <c r="T20533" s="7"/>
    </row>
    <row r="20534" spans="1:20" x14ac:dyDescent="0.3">
      <c r="A20534" s="25"/>
      <c r="B20534"/>
      <c r="C20534"/>
      <c r="D20534"/>
      <c r="E20534"/>
      <c r="F20534"/>
      <c r="G20534"/>
      <c r="H20534" s="14"/>
      <c r="I20534" s="14"/>
      <c r="K20534"/>
      <c r="L20534"/>
      <c r="M20534"/>
      <c r="N20534"/>
      <c r="O20534"/>
      <c r="P20534"/>
      <c r="S20534"/>
    </row>
    <row r="20535" spans="1:20" x14ac:dyDescent="0.3">
      <c r="A20535" s="25"/>
      <c r="B20535"/>
      <c r="C20535"/>
      <c r="D20535"/>
      <c r="E20535"/>
      <c r="F20535"/>
      <c r="G20535"/>
      <c r="H20535" s="14"/>
      <c r="I20535" s="14"/>
      <c r="K20535"/>
      <c r="L20535"/>
      <c r="M20535"/>
      <c r="N20535"/>
      <c r="O20535"/>
      <c r="P20535"/>
      <c r="S20535"/>
      <c r="T20535" s="7"/>
    </row>
    <row r="20536" spans="1:20" x14ac:dyDescent="0.3">
      <c r="A20536" s="25"/>
      <c r="B20536"/>
      <c r="C20536"/>
      <c r="D20536"/>
      <c r="E20536"/>
      <c r="F20536"/>
      <c r="G20536"/>
      <c r="H20536" s="14"/>
      <c r="I20536" s="14"/>
      <c r="K20536"/>
      <c r="L20536"/>
      <c r="M20536"/>
      <c r="N20536"/>
      <c r="O20536"/>
      <c r="P20536"/>
      <c r="S20536"/>
      <c r="T20536" s="7"/>
    </row>
    <row r="20537" spans="1:20" x14ac:dyDescent="0.3">
      <c r="A20537" s="25"/>
      <c r="B20537"/>
      <c r="C20537"/>
      <c r="D20537"/>
      <c r="E20537"/>
      <c r="F20537"/>
      <c r="G20537"/>
      <c r="H20537" s="14"/>
      <c r="I20537" s="14"/>
      <c r="K20537"/>
      <c r="L20537"/>
      <c r="M20537"/>
      <c r="N20537"/>
      <c r="O20537"/>
      <c r="P20537"/>
      <c r="S20537"/>
    </row>
    <row r="20538" spans="1:20" x14ac:dyDescent="0.3">
      <c r="A20538" s="25"/>
      <c r="B20538"/>
      <c r="C20538"/>
      <c r="D20538"/>
      <c r="E20538"/>
      <c r="F20538"/>
      <c r="G20538"/>
      <c r="H20538" s="14"/>
      <c r="I20538" s="14"/>
      <c r="K20538"/>
      <c r="L20538"/>
      <c r="M20538"/>
      <c r="N20538"/>
      <c r="O20538"/>
      <c r="P20538"/>
      <c r="S20538"/>
    </row>
    <row r="20539" spans="1:20" x14ac:dyDescent="0.3">
      <c r="A20539" s="25"/>
      <c r="B20539"/>
      <c r="C20539"/>
      <c r="D20539"/>
      <c r="E20539"/>
      <c r="F20539"/>
      <c r="G20539"/>
      <c r="H20539" s="14"/>
      <c r="I20539" s="14"/>
      <c r="K20539"/>
      <c r="L20539"/>
      <c r="M20539"/>
      <c r="N20539"/>
      <c r="O20539"/>
      <c r="P20539"/>
      <c r="S20539"/>
    </row>
    <row r="20540" spans="1:20" x14ac:dyDescent="0.3">
      <c r="A20540" s="25"/>
      <c r="B20540"/>
      <c r="C20540"/>
      <c r="D20540"/>
      <c r="E20540"/>
      <c r="F20540"/>
      <c r="G20540"/>
      <c r="H20540"/>
      <c r="I20540"/>
      <c r="K20540"/>
      <c r="L20540"/>
      <c r="M20540"/>
      <c r="N20540"/>
      <c r="O20540"/>
      <c r="P20540"/>
      <c r="S20540"/>
    </row>
    <row r="20541" spans="1:20" x14ac:dyDescent="0.3">
      <c r="A20541" s="25"/>
      <c r="B20541"/>
      <c r="C20541"/>
      <c r="D20541"/>
      <c r="E20541"/>
      <c r="F20541"/>
      <c r="G20541"/>
      <c r="H20541" s="14"/>
      <c r="I20541" s="14"/>
      <c r="K20541"/>
      <c r="L20541"/>
      <c r="M20541"/>
      <c r="N20541"/>
      <c r="O20541"/>
      <c r="P20541"/>
      <c r="S20541"/>
    </row>
    <row r="20542" spans="1:20" x14ac:dyDescent="0.3">
      <c r="A20542" s="25"/>
      <c r="B20542"/>
      <c r="C20542"/>
      <c r="D20542"/>
      <c r="E20542"/>
      <c r="F20542"/>
      <c r="G20542"/>
      <c r="H20542" s="14"/>
      <c r="I20542" s="14"/>
      <c r="K20542"/>
      <c r="L20542"/>
      <c r="M20542"/>
      <c r="N20542"/>
      <c r="O20542"/>
      <c r="P20542"/>
      <c r="S20542"/>
    </row>
    <row r="20543" spans="1:20" x14ac:dyDescent="0.3">
      <c r="A20543" s="25"/>
      <c r="B20543"/>
      <c r="C20543"/>
      <c r="D20543"/>
      <c r="E20543"/>
      <c r="F20543"/>
      <c r="G20543"/>
      <c r="H20543" s="14"/>
      <c r="I20543" s="14"/>
      <c r="K20543"/>
      <c r="L20543"/>
      <c r="M20543"/>
      <c r="N20543"/>
      <c r="O20543"/>
      <c r="P20543"/>
      <c r="S20543"/>
    </row>
    <row r="20544" spans="1:20" x14ac:dyDescent="0.3">
      <c r="A20544" s="25"/>
      <c r="B20544"/>
      <c r="C20544"/>
      <c r="D20544"/>
      <c r="E20544"/>
      <c r="F20544"/>
      <c r="G20544"/>
      <c r="H20544" s="14"/>
      <c r="I20544" s="14"/>
      <c r="K20544"/>
      <c r="L20544"/>
      <c r="M20544"/>
      <c r="N20544"/>
      <c r="O20544"/>
      <c r="P20544"/>
      <c r="S20544"/>
    </row>
    <row r="20545" spans="1:20" x14ac:dyDescent="0.3">
      <c r="A20545" s="25"/>
      <c r="B20545"/>
      <c r="C20545"/>
      <c r="D20545"/>
      <c r="E20545"/>
      <c r="F20545"/>
      <c r="G20545"/>
      <c r="H20545"/>
      <c r="I20545"/>
      <c r="K20545"/>
      <c r="L20545"/>
      <c r="M20545"/>
      <c r="N20545"/>
      <c r="O20545"/>
      <c r="P20545"/>
      <c r="S20545"/>
    </row>
    <row r="20546" spans="1:20" x14ac:dyDescent="0.3">
      <c r="A20546" s="25"/>
      <c r="B20546"/>
      <c r="C20546"/>
      <c r="D20546"/>
      <c r="E20546"/>
      <c r="F20546"/>
      <c r="G20546"/>
      <c r="H20546" s="26"/>
      <c r="I20546" s="26"/>
      <c r="K20546"/>
      <c r="L20546"/>
      <c r="M20546"/>
      <c r="N20546"/>
      <c r="O20546"/>
      <c r="P20546"/>
      <c r="S20546"/>
      <c r="T20546" s="7"/>
    </row>
    <row r="20547" spans="1:20" x14ac:dyDescent="0.3">
      <c r="A20547" s="25"/>
      <c r="B20547"/>
      <c r="C20547"/>
      <c r="D20547"/>
      <c r="E20547"/>
      <c r="F20547"/>
      <c r="G20547"/>
      <c r="H20547" s="26"/>
      <c r="I20547" s="26"/>
      <c r="K20547"/>
      <c r="L20547"/>
      <c r="M20547"/>
      <c r="N20547"/>
      <c r="O20547"/>
      <c r="P20547"/>
      <c r="S20547"/>
    </row>
    <row r="20548" spans="1:20" x14ac:dyDescent="0.3">
      <c r="A20548" s="25"/>
      <c r="B20548"/>
      <c r="C20548"/>
      <c r="D20548"/>
      <c r="E20548"/>
      <c r="F20548"/>
      <c r="G20548"/>
      <c r="H20548" s="26"/>
      <c r="I20548" s="26"/>
      <c r="K20548"/>
      <c r="L20548"/>
      <c r="M20548"/>
      <c r="N20548"/>
      <c r="O20548"/>
      <c r="P20548"/>
      <c r="S20548"/>
    </row>
    <row r="20549" spans="1:20" x14ac:dyDescent="0.3">
      <c r="A20549" s="25"/>
      <c r="B20549"/>
      <c r="C20549"/>
      <c r="D20549"/>
      <c r="E20549"/>
      <c r="F20549"/>
      <c r="G20549"/>
      <c r="H20549" s="26"/>
      <c r="I20549" s="26"/>
      <c r="K20549"/>
      <c r="L20549"/>
      <c r="M20549"/>
      <c r="N20549"/>
      <c r="O20549"/>
      <c r="P20549"/>
      <c r="S20549"/>
    </row>
    <row r="20550" spans="1:20" x14ac:dyDescent="0.3">
      <c r="A20550" s="25"/>
      <c r="B20550"/>
      <c r="C20550"/>
      <c r="D20550"/>
      <c r="E20550"/>
      <c r="F20550"/>
      <c r="G20550"/>
      <c r="H20550"/>
      <c r="I20550"/>
      <c r="K20550"/>
      <c r="L20550"/>
      <c r="M20550"/>
      <c r="N20550"/>
      <c r="O20550"/>
      <c r="P20550"/>
      <c r="S20550"/>
    </row>
    <row r="20551" spans="1:20" x14ac:dyDescent="0.3">
      <c r="A20551" s="25"/>
      <c r="B20551"/>
      <c r="C20551"/>
      <c r="D20551"/>
      <c r="E20551"/>
      <c r="F20551"/>
      <c r="G20551"/>
      <c r="H20551" s="14"/>
      <c r="I20551" s="14"/>
      <c r="K20551"/>
      <c r="L20551"/>
      <c r="M20551"/>
      <c r="N20551"/>
      <c r="O20551"/>
      <c r="P20551"/>
      <c r="S20551"/>
    </row>
    <row r="20552" spans="1:20" x14ac:dyDescent="0.3">
      <c r="A20552" s="25"/>
      <c r="B20552"/>
      <c r="C20552"/>
      <c r="D20552"/>
      <c r="E20552"/>
      <c r="F20552"/>
      <c r="G20552"/>
      <c r="H20552" s="14"/>
      <c r="I20552" s="14"/>
      <c r="K20552"/>
      <c r="L20552"/>
      <c r="M20552"/>
      <c r="N20552"/>
      <c r="O20552"/>
      <c r="P20552"/>
      <c r="S20552"/>
    </row>
    <row r="20553" spans="1:20" x14ac:dyDescent="0.3">
      <c r="A20553" s="25"/>
      <c r="B20553"/>
      <c r="C20553"/>
      <c r="D20553"/>
      <c r="E20553"/>
      <c r="F20553"/>
      <c r="G20553"/>
      <c r="H20553" s="14"/>
      <c r="I20553" s="14"/>
      <c r="K20553"/>
      <c r="L20553"/>
      <c r="M20553"/>
      <c r="N20553"/>
      <c r="O20553"/>
      <c r="P20553"/>
      <c r="S20553"/>
      <c r="T20553" s="7"/>
    </row>
    <row r="20554" spans="1:20" x14ac:dyDescent="0.3">
      <c r="A20554" s="25"/>
      <c r="B20554"/>
      <c r="C20554"/>
      <c r="D20554"/>
      <c r="E20554"/>
      <c r="F20554"/>
      <c r="G20554"/>
      <c r="H20554"/>
      <c r="I20554"/>
      <c r="K20554"/>
      <c r="L20554"/>
      <c r="M20554"/>
      <c r="N20554"/>
      <c r="O20554"/>
      <c r="P20554"/>
      <c r="S20554"/>
    </row>
    <row r="20555" spans="1:20" x14ac:dyDescent="0.3">
      <c r="A20555" s="25"/>
      <c r="B20555"/>
      <c r="C20555"/>
      <c r="D20555"/>
      <c r="E20555"/>
      <c r="F20555"/>
      <c r="G20555"/>
      <c r="H20555"/>
      <c r="I20555"/>
      <c r="K20555"/>
      <c r="L20555"/>
      <c r="M20555"/>
      <c r="N20555"/>
      <c r="O20555"/>
      <c r="P20555"/>
      <c r="S20555"/>
    </row>
    <row r="20556" spans="1:20" x14ac:dyDescent="0.3">
      <c r="A20556" s="25"/>
      <c r="B20556"/>
      <c r="C20556"/>
      <c r="D20556"/>
      <c r="E20556"/>
      <c r="F20556"/>
      <c r="G20556"/>
      <c r="H20556"/>
      <c r="I20556"/>
      <c r="K20556"/>
      <c r="L20556"/>
      <c r="M20556"/>
      <c r="N20556"/>
      <c r="O20556"/>
      <c r="P20556"/>
      <c r="S20556"/>
    </row>
    <row r="20557" spans="1:20" x14ac:dyDescent="0.3">
      <c r="A20557" s="25"/>
      <c r="B20557"/>
      <c r="C20557"/>
      <c r="D20557"/>
      <c r="E20557"/>
      <c r="F20557"/>
      <c r="G20557"/>
      <c r="H20557"/>
      <c r="I20557" s="14"/>
      <c r="K20557"/>
      <c r="L20557"/>
      <c r="M20557"/>
      <c r="N20557"/>
      <c r="O20557"/>
      <c r="P20557"/>
      <c r="S20557"/>
    </row>
    <row r="20558" spans="1:20" x14ac:dyDescent="0.3">
      <c r="A20558" s="25"/>
      <c r="B20558"/>
      <c r="C20558"/>
      <c r="D20558"/>
      <c r="E20558"/>
      <c r="F20558"/>
      <c r="G20558"/>
      <c r="H20558" s="26"/>
      <c r="I20558" s="26"/>
      <c r="K20558"/>
      <c r="L20558"/>
      <c r="M20558"/>
      <c r="N20558"/>
      <c r="O20558"/>
      <c r="P20558"/>
      <c r="S20558"/>
    </row>
    <row r="20559" spans="1:20" x14ac:dyDescent="0.3">
      <c r="A20559" s="25"/>
      <c r="B20559"/>
      <c r="C20559"/>
      <c r="D20559"/>
      <c r="E20559"/>
      <c r="F20559"/>
      <c r="G20559"/>
      <c r="H20559" s="26"/>
      <c r="I20559" s="26"/>
      <c r="K20559"/>
      <c r="L20559"/>
      <c r="M20559"/>
      <c r="N20559"/>
      <c r="O20559"/>
      <c r="P20559"/>
      <c r="S20559"/>
    </row>
    <row r="20560" spans="1:20" x14ac:dyDescent="0.3">
      <c r="A20560" s="25"/>
      <c r="B20560"/>
      <c r="C20560"/>
      <c r="D20560"/>
      <c r="E20560"/>
      <c r="F20560"/>
      <c r="G20560"/>
      <c r="H20560" s="26"/>
      <c r="I20560" s="26"/>
      <c r="K20560"/>
      <c r="L20560"/>
      <c r="M20560"/>
      <c r="N20560"/>
      <c r="O20560"/>
      <c r="P20560"/>
      <c r="S20560"/>
    </row>
    <row r="20561" spans="1:19" x14ac:dyDescent="0.3">
      <c r="A20561" s="25"/>
      <c r="B20561"/>
      <c r="C20561"/>
      <c r="D20561"/>
      <c r="E20561"/>
      <c r="F20561"/>
      <c r="G20561"/>
      <c r="H20561" s="26"/>
      <c r="I20561" s="26"/>
      <c r="K20561"/>
      <c r="L20561"/>
      <c r="M20561"/>
      <c r="N20561"/>
      <c r="O20561"/>
      <c r="P20561"/>
      <c r="S20561"/>
    </row>
    <row r="20562" spans="1:19" x14ac:dyDescent="0.3">
      <c r="A20562" s="25"/>
      <c r="B20562"/>
      <c r="C20562"/>
      <c r="D20562"/>
      <c r="E20562"/>
      <c r="F20562"/>
      <c r="G20562"/>
      <c r="H20562"/>
      <c r="I20562"/>
      <c r="K20562"/>
      <c r="L20562"/>
      <c r="M20562"/>
      <c r="N20562"/>
      <c r="O20562"/>
      <c r="P20562"/>
      <c r="S20562"/>
    </row>
    <row r="20563" spans="1:19" x14ac:dyDescent="0.3">
      <c r="A20563" s="25"/>
      <c r="B20563"/>
      <c r="C20563"/>
      <c r="D20563"/>
      <c r="E20563"/>
      <c r="F20563"/>
      <c r="G20563"/>
      <c r="H20563"/>
      <c r="I20563"/>
      <c r="K20563"/>
      <c r="L20563"/>
      <c r="M20563"/>
      <c r="N20563"/>
      <c r="O20563"/>
      <c r="P20563"/>
      <c r="S20563"/>
    </row>
    <row r="20564" spans="1:19" x14ac:dyDescent="0.3">
      <c r="A20564" s="25"/>
      <c r="B20564"/>
      <c r="C20564"/>
      <c r="D20564"/>
      <c r="E20564"/>
      <c r="F20564"/>
      <c r="G20564"/>
      <c r="H20564"/>
      <c r="I20564" s="14"/>
      <c r="K20564"/>
      <c r="L20564"/>
      <c r="M20564"/>
      <c r="N20564"/>
      <c r="O20564"/>
      <c r="P20564"/>
      <c r="S20564"/>
    </row>
    <row r="20565" spans="1:19" x14ac:dyDescent="0.3">
      <c r="A20565" s="25"/>
      <c r="B20565"/>
      <c r="C20565"/>
      <c r="D20565"/>
      <c r="E20565"/>
      <c r="F20565"/>
      <c r="G20565"/>
      <c r="H20565" s="26"/>
      <c r="I20565" s="26"/>
      <c r="K20565"/>
      <c r="L20565"/>
      <c r="M20565"/>
      <c r="N20565"/>
      <c r="O20565"/>
      <c r="P20565"/>
      <c r="S20565"/>
    </row>
    <row r="20566" spans="1:19" x14ac:dyDescent="0.3">
      <c r="A20566" s="25"/>
      <c r="B20566"/>
      <c r="C20566"/>
      <c r="D20566"/>
      <c r="E20566"/>
      <c r="F20566"/>
      <c r="G20566"/>
      <c r="H20566" s="26"/>
      <c r="I20566" s="26"/>
      <c r="K20566"/>
      <c r="L20566"/>
      <c r="M20566"/>
      <c r="N20566"/>
      <c r="O20566"/>
      <c r="P20566"/>
      <c r="S20566"/>
    </row>
    <row r="20567" spans="1:19" x14ac:dyDescent="0.3">
      <c r="A20567" s="25"/>
      <c r="B20567"/>
      <c r="C20567"/>
      <c r="D20567"/>
      <c r="E20567"/>
      <c r="F20567"/>
      <c r="G20567"/>
      <c r="H20567" s="26"/>
      <c r="I20567" s="26"/>
      <c r="K20567"/>
      <c r="L20567"/>
      <c r="M20567"/>
      <c r="N20567"/>
      <c r="O20567"/>
      <c r="P20567"/>
      <c r="S20567"/>
    </row>
    <row r="20568" spans="1:19" x14ac:dyDescent="0.3">
      <c r="A20568" s="25"/>
      <c r="B20568"/>
      <c r="C20568"/>
      <c r="D20568"/>
      <c r="E20568"/>
      <c r="F20568"/>
      <c r="G20568"/>
      <c r="H20568"/>
      <c r="I20568"/>
      <c r="K20568"/>
      <c r="L20568"/>
      <c r="M20568"/>
      <c r="N20568"/>
      <c r="O20568"/>
      <c r="P20568"/>
      <c r="S20568"/>
    </row>
    <row r="20569" spans="1:19" x14ac:dyDescent="0.3">
      <c r="A20569" s="25"/>
      <c r="B20569"/>
      <c r="C20569"/>
      <c r="D20569"/>
      <c r="E20569"/>
      <c r="F20569"/>
      <c r="G20569"/>
      <c r="H20569"/>
      <c r="I20569"/>
      <c r="K20569"/>
      <c r="L20569"/>
      <c r="M20569"/>
      <c r="N20569"/>
      <c r="O20569"/>
      <c r="P20569"/>
      <c r="S20569"/>
    </row>
    <row r="20570" spans="1:19" x14ac:dyDescent="0.3">
      <c r="A20570" s="25"/>
      <c r="B20570"/>
      <c r="C20570"/>
      <c r="D20570"/>
      <c r="E20570"/>
      <c r="F20570"/>
      <c r="G20570"/>
      <c r="H20570" s="14"/>
      <c r="I20570" s="14"/>
      <c r="K20570"/>
      <c r="L20570"/>
      <c r="M20570"/>
      <c r="N20570"/>
      <c r="O20570"/>
      <c r="P20570"/>
      <c r="S20570"/>
    </row>
    <row r="20571" spans="1:19" x14ac:dyDescent="0.3">
      <c r="A20571" s="25"/>
      <c r="B20571"/>
      <c r="C20571"/>
      <c r="D20571"/>
      <c r="E20571"/>
      <c r="F20571"/>
      <c r="G20571"/>
      <c r="H20571" s="14"/>
      <c r="I20571"/>
      <c r="K20571"/>
      <c r="L20571"/>
      <c r="M20571"/>
      <c r="N20571"/>
      <c r="O20571"/>
      <c r="P20571"/>
      <c r="S20571"/>
    </row>
    <row r="20572" spans="1:19" x14ac:dyDescent="0.3">
      <c r="A20572" s="25"/>
      <c r="B20572"/>
      <c r="C20572"/>
      <c r="D20572"/>
      <c r="E20572"/>
      <c r="F20572"/>
      <c r="G20572"/>
      <c r="H20572" s="14"/>
      <c r="I20572" s="14"/>
      <c r="K20572"/>
      <c r="L20572"/>
      <c r="M20572"/>
      <c r="N20572"/>
      <c r="O20572"/>
      <c r="P20572"/>
      <c r="S20572"/>
    </row>
    <row r="20573" spans="1:19" x14ac:dyDescent="0.3">
      <c r="A20573" s="25"/>
      <c r="B20573"/>
      <c r="C20573"/>
      <c r="D20573"/>
      <c r="E20573"/>
      <c r="F20573"/>
      <c r="G20573"/>
      <c r="H20573" s="14"/>
      <c r="I20573" s="14"/>
      <c r="K20573"/>
      <c r="L20573"/>
      <c r="M20573"/>
      <c r="N20573"/>
      <c r="O20573"/>
      <c r="P20573"/>
      <c r="S20573"/>
    </row>
    <row r="20574" spans="1:19" x14ac:dyDescent="0.3">
      <c r="A20574" s="25"/>
      <c r="B20574"/>
      <c r="C20574"/>
      <c r="D20574"/>
      <c r="E20574"/>
      <c r="F20574"/>
      <c r="G20574"/>
      <c r="H20574" s="14"/>
      <c r="I20574" s="14"/>
      <c r="K20574"/>
      <c r="L20574"/>
      <c r="M20574"/>
      <c r="N20574"/>
      <c r="O20574"/>
      <c r="P20574"/>
      <c r="S20574"/>
    </row>
    <row r="20575" spans="1:19" x14ac:dyDescent="0.3">
      <c r="A20575" s="25"/>
      <c r="B20575"/>
      <c r="C20575"/>
      <c r="D20575"/>
      <c r="E20575"/>
      <c r="F20575"/>
      <c r="G20575"/>
      <c r="H20575" s="14"/>
      <c r="I20575" s="14"/>
      <c r="K20575"/>
      <c r="L20575"/>
      <c r="M20575"/>
      <c r="N20575"/>
      <c r="O20575"/>
      <c r="P20575"/>
      <c r="S20575"/>
    </row>
    <row r="20576" spans="1:19" x14ac:dyDescent="0.3">
      <c r="A20576" s="25"/>
      <c r="B20576"/>
      <c r="C20576"/>
      <c r="D20576"/>
      <c r="E20576"/>
      <c r="F20576"/>
      <c r="G20576"/>
      <c r="H20576" s="14"/>
      <c r="I20576" s="14"/>
      <c r="K20576"/>
      <c r="L20576"/>
      <c r="M20576"/>
      <c r="N20576"/>
      <c r="O20576"/>
      <c r="P20576"/>
      <c r="S20576"/>
    </row>
    <row r="20577" spans="1:20" x14ac:dyDescent="0.3">
      <c r="A20577" s="25"/>
      <c r="B20577"/>
      <c r="C20577"/>
      <c r="D20577"/>
      <c r="E20577"/>
      <c r="F20577"/>
      <c r="G20577"/>
      <c r="H20577" s="14"/>
      <c r="I20577" s="14"/>
      <c r="K20577"/>
      <c r="L20577"/>
      <c r="M20577"/>
      <c r="N20577"/>
      <c r="O20577"/>
      <c r="P20577"/>
      <c r="S20577"/>
      <c r="T20577" s="7"/>
    </row>
    <row r="20578" spans="1:20" x14ac:dyDescent="0.3">
      <c r="A20578" s="25"/>
      <c r="B20578"/>
      <c r="C20578"/>
      <c r="D20578"/>
      <c r="E20578"/>
      <c r="F20578"/>
      <c r="G20578"/>
      <c r="H20578"/>
      <c r="I20578" s="14"/>
      <c r="K20578"/>
      <c r="L20578"/>
      <c r="M20578"/>
      <c r="N20578"/>
      <c r="O20578"/>
      <c r="P20578"/>
      <c r="S20578"/>
    </row>
    <row r="20579" spans="1:20" x14ac:dyDescent="0.3">
      <c r="A20579" s="25"/>
      <c r="B20579"/>
      <c r="C20579"/>
      <c r="D20579"/>
      <c r="E20579"/>
      <c r="F20579"/>
      <c r="G20579"/>
      <c r="H20579"/>
      <c r="I20579" s="14"/>
      <c r="K20579"/>
      <c r="L20579"/>
      <c r="M20579"/>
      <c r="N20579"/>
      <c r="O20579"/>
      <c r="P20579"/>
      <c r="S20579"/>
    </row>
    <row r="20580" spans="1:20" x14ac:dyDescent="0.3">
      <c r="A20580" s="25"/>
      <c r="B20580"/>
      <c r="C20580"/>
      <c r="D20580"/>
      <c r="E20580"/>
      <c r="F20580"/>
      <c r="G20580"/>
      <c r="H20580" s="26"/>
      <c r="I20580" s="26"/>
      <c r="K20580"/>
      <c r="L20580"/>
      <c r="M20580"/>
      <c r="N20580"/>
      <c r="O20580"/>
      <c r="P20580"/>
      <c r="S20580"/>
    </row>
    <row r="20581" spans="1:20" x14ac:dyDescent="0.3">
      <c r="A20581" s="25"/>
      <c r="B20581"/>
      <c r="C20581"/>
      <c r="D20581"/>
      <c r="E20581"/>
      <c r="F20581"/>
      <c r="G20581"/>
      <c r="H20581" s="26"/>
      <c r="I20581" s="26"/>
      <c r="K20581"/>
      <c r="L20581"/>
      <c r="M20581"/>
      <c r="N20581"/>
      <c r="O20581"/>
      <c r="P20581"/>
      <c r="S20581"/>
    </row>
    <row r="20582" spans="1:20" x14ac:dyDescent="0.3">
      <c r="A20582" s="25"/>
      <c r="B20582"/>
      <c r="C20582"/>
      <c r="D20582"/>
      <c r="E20582"/>
      <c r="F20582"/>
      <c r="G20582"/>
      <c r="H20582" s="26"/>
      <c r="I20582" s="26"/>
      <c r="K20582"/>
      <c r="L20582"/>
      <c r="M20582"/>
      <c r="N20582"/>
      <c r="O20582"/>
      <c r="P20582"/>
      <c r="S20582"/>
    </row>
    <row r="20583" spans="1:20" x14ac:dyDescent="0.3">
      <c r="A20583" s="25"/>
      <c r="B20583"/>
      <c r="C20583"/>
      <c r="D20583"/>
      <c r="E20583"/>
      <c r="F20583"/>
      <c r="G20583"/>
      <c r="H20583" s="26"/>
      <c r="I20583" s="26"/>
      <c r="K20583"/>
      <c r="L20583"/>
      <c r="M20583"/>
      <c r="N20583"/>
      <c r="O20583"/>
      <c r="P20583"/>
      <c r="S20583"/>
    </row>
    <row r="20584" spans="1:20" x14ac:dyDescent="0.3">
      <c r="A20584" s="25"/>
      <c r="B20584"/>
      <c r="C20584"/>
      <c r="D20584"/>
      <c r="E20584"/>
      <c r="F20584"/>
      <c r="G20584"/>
      <c r="H20584" s="14"/>
      <c r="I20584" s="14"/>
      <c r="K20584"/>
      <c r="L20584"/>
      <c r="M20584"/>
      <c r="N20584"/>
      <c r="O20584"/>
      <c r="P20584"/>
      <c r="S20584"/>
      <c r="T20584" s="7"/>
    </row>
    <row r="20585" spans="1:20" x14ac:dyDescent="0.3">
      <c r="A20585" s="25"/>
      <c r="B20585"/>
      <c r="C20585"/>
      <c r="D20585"/>
      <c r="E20585"/>
      <c r="F20585"/>
      <c r="G20585"/>
      <c r="H20585" s="14"/>
      <c r="I20585" s="14"/>
      <c r="K20585"/>
      <c r="L20585"/>
      <c r="M20585"/>
      <c r="N20585"/>
      <c r="O20585"/>
      <c r="P20585"/>
      <c r="S20585"/>
      <c r="T20585" s="7"/>
    </row>
    <row r="20586" spans="1:20" x14ac:dyDescent="0.3">
      <c r="A20586" s="25"/>
      <c r="B20586"/>
      <c r="C20586"/>
      <c r="D20586"/>
      <c r="E20586"/>
      <c r="F20586"/>
      <c r="G20586"/>
      <c r="H20586" s="14"/>
      <c r="I20586" s="14"/>
      <c r="K20586"/>
      <c r="L20586"/>
      <c r="M20586"/>
      <c r="N20586"/>
      <c r="O20586"/>
      <c r="P20586"/>
      <c r="S20586"/>
      <c r="T20586" s="7"/>
    </row>
    <row r="20587" spans="1:20" x14ac:dyDescent="0.3">
      <c r="A20587" s="25"/>
      <c r="B20587"/>
      <c r="C20587"/>
      <c r="D20587"/>
      <c r="E20587"/>
      <c r="F20587"/>
      <c r="G20587"/>
      <c r="H20587" s="14"/>
      <c r="I20587" s="14"/>
      <c r="K20587"/>
      <c r="L20587"/>
      <c r="M20587"/>
      <c r="N20587"/>
      <c r="O20587"/>
      <c r="P20587"/>
      <c r="S20587"/>
      <c r="T20587" s="7"/>
    </row>
    <row r="20588" spans="1:20" x14ac:dyDescent="0.3">
      <c r="A20588" s="25"/>
      <c r="B20588"/>
      <c r="C20588"/>
      <c r="D20588"/>
      <c r="E20588"/>
      <c r="F20588"/>
      <c r="G20588"/>
      <c r="H20588" s="26"/>
      <c r="I20588" s="26"/>
      <c r="K20588"/>
      <c r="L20588"/>
      <c r="M20588"/>
      <c r="N20588"/>
      <c r="O20588"/>
      <c r="P20588"/>
      <c r="S20588"/>
      <c r="T20588" s="7"/>
    </row>
    <row r="20589" spans="1:20" x14ac:dyDescent="0.3">
      <c r="A20589" s="25"/>
      <c r="B20589"/>
      <c r="C20589"/>
      <c r="D20589"/>
      <c r="E20589"/>
      <c r="F20589"/>
      <c r="G20589"/>
      <c r="H20589" s="26"/>
      <c r="I20589" s="26"/>
      <c r="K20589"/>
      <c r="L20589"/>
      <c r="M20589"/>
      <c r="N20589"/>
      <c r="O20589"/>
      <c r="P20589"/>
      <c r="S20589"/>
      <c r="T20589" s="7"/>
    </row>
    <row r="20590" spans="1:20" x14ac:dyDescent="0.3">
      <c r="A20590" s="25"/>
      <c r="B20590"/>
      <c r="C20590"/>
      <c r="D20590"/>
      <c r="E20590"/>
      <c r="F20590"/>
      <c r="G20590"/>
      <c r="H20590" s="26"/>
      <c r="I20590" s="26"/>
      <c r="K20590"/>
      <c r="L20590"/>
      <c r="M20590"/>
      <c r="N20590"/>
      <c r="O20590"/>
      <c r="P20590"/>
      <c r="S20590"/>
    </row>
    <row r="20591" spans="1:20" x14ac:dyDescent="0.3">
      <c r="A20591" s="25"/>
      <c r="B20591"/>
      <c r="C20591"/>
      <c r="D20591"/>
      <c r="E20591"/>
      <c r="F20591"/>
      <c r="G20591"/>
      <c r="H20591" s="26"/>
      <c r="I20591" s="26"/>
      <c r="K20591"/>
      <c r="L20591"/>
      <c r="M20591"/>
      <c r="N20591"/>
      <c r="O20591"/>
      <c r="P20591"/>
      <c r="S20591"/>
    </row>
    <row r="20592" spans="1:20" x14ac:dyDescent="0.3">
      <c r="A20592" s="25"/>
      <c r="B20592"/>
      <c r="C20592"/>
      <c r="D20592"/>
      <c r="E20592"/>
      <c r="F20592"/>
      <c r="G20592"/>
      <c r="H20592"/>
      <c r="I20592" s="14"/>
      <c r="K20592"/>
      <c r="L20592"/>
      <c r="M20592"/>
      <c r="N20592"/>
      <c r="O20592"/>
      <c r="P20592"/>
      <c r="S20592"/>
    </row>
    <row r="20593" spans="1:19" x14ac:dyDescent="0.3">
      <c r="A20593" s="25"/>
      <c r="B20593"/>
      <c r="C20593"/>
      <c r="D20593"/>
      <c r="E20593"/>
      <c r="F20593"/>
      <c r="G20593"/>
      <c r="H20593"/>
      <c r="I20593" s="14"/>
      <c r="K20593"/>
      <c r="L20593"/>
      <c r="M20593"/>
      <c r="N20593"/>
      <c r="O20593"/>
      <c r="P20593"/>
      <c r="S20593"/>
    </row>
    <row r="20594" spans="1:19" x14ac:dyDescent="0.3">
      <c r="A20594" s="25"/>
      <c r="B20594"/>
      <c r="C20594"/>
      <c r="D20594"/>
      <c r="E20594"/>
      <c r="F20594"/>
      <c r="G20594"/>
      <c r="H20594" s="14"/>
      <c r="I20594" s="14"/>
      <c r="K20594"/>
      <c r="L20594"/>
      <c r="M20594"/>
      <c r="N20594"/>
      <c r="O20594"/>
      <c r="P20594"/>
      <c r="S20594"/>
    </row>
    <row r="20595" spans="1:19" x14ac:dyDescent="0.3">
      <c r="A20595" s="25"/>
      <c r="B20595"/>
      <c r="C20595"/>
      <c r="D20595"/>
      <c r="E20595"/>
      <c r="F20595"/>
      <c r="G20595"/>
      <c r="H20595" s="14"/>
      <c r="I20595" s="14"/>
      <c r="K20595"/>
      <c r="L20595"/>
      <c r="M20595"/>
      <c r="N20595"/>
      <c r="O20595"/>
      <c r="P20595"/>
      <c r="S20595"/>
    </row>
    <row r="20596" spans="1:19" x14ac:dyDescent="0.3">
      <c r="A20596" s="25"/>
      <c r="B20596"/>
      <c r="C20596"/>
      <c r="D20596"/>
      <c r="E20596"/>
      <c r="F20596"/>
      <c r="G20596"/>
      <c r="H20596"/>
      <c r="I20596"/>
      <c r="K20596"/>
      <c r="L20596"/>
      <c r="M20596"/>
      <c r="N20596"/>
      <c r="O20596"/>
      <c r="P20596"/>
      <c r="S20596"/>
    </row>
    <row r="20597" spans="1:19" x14ac:dyDescent="0.3">
      <c r="A20597" s="25"/>
      <c r="B20597"/>
      <c r="C20597"/>
      <c r="D20597"/>
      <c r="E20597"/>
      <c r="F20597"/>
      <c r="G20597"/>
      <c r="H20597"/>
      <c r="I20597"/>
      <c r="K20597"/>
      <c r="L20597"/>
      <c r="M20597"/>
      <c r="N20597"/>
      <c r="O20597"/>
      <c r="P20597"/>
      <c r="S20597"/>
    </row>
    <row r="20598" spans="1:19" x14ac:dyDescent="0.3">
      <c r="A20598" s="25"/>
      <c r="B20598"/>
      <c r="C20598"/>
      <c r="D20598"/>
      <c r="E20598"/>
      <c r="F20598"/>
      <c r="G20598"/>
      <c r="H20598" s="14"/>
      <c r="I20598" s="14"/>
      <c r="K20598"/>
      <c r="L20598"/>
      <c r="M20598"/>
      <c r="N20598"/>
      <c r="O20598"/>
      <c r="P20598"/>
      <c r="S20598"/>
    </row>
    <row r="20599" spans="1:19" x14ac:dyDescent="0.3">
      <c r="A20599" s="25"/>
      <c r="B20599"/>
      <c r="C20599"/>
      <c r="D20599"/>
      <c r="E20599"/>
      <c r="F20599"/>
      <c r="G20599"/>
      <c r="H20599"/>
      <c r="I20599"/>
      <c r="K20599"/>
      <c r="L20599"/>
      <c r="M20599"/>
      <c r="N20599"/>
      <c r="O20599"/>
      <c r="P20599"/>
      <c r="S20599"/>
    </row>
    <row r="20600" spans="1:19" x14ac:dyDescent="0.3">
      <c r="A20600" s="25"/>
      <c r="B20600"/>
      <c r="C20600"/>
      <c r="D20600"/>
      <c r="E20600"/>
      <c r="F20600"/>
      <c r="G20600"/>
      <c r="H20600" s="26"/>
      <c r="I20600" s="26"/>
      <c r="K20600"/>
      <c r="L20600"/>
      <c r="M20600"/>
      <c r="N20600"/>
      <c r="O20600"/>
      <c r="P20600"/>
      <c r="S20600"/>
    </row>
    <row r="20601" spans="1:19" x14ac:dyDescent="0.3">
      <c r="A20601" s="25"/>
      <c r="B20601"/>
      <c r="C20601"/>
      <c r="D20601"/>
      <c r="E20601"/>
      <c r="F20601"/>
      <c r="G20601"/>
      <c r="H20601" s="26"/>
      <c r="I20601" s="26"/>
      <c r="K20601"/>
      <c r="L20601"/>
      <c r="M20601"/>
      <c r="N20601"/>
      <c r="O20601"/>
      <c r="P20601"/>
      <c r="S20601"/>
    </row>
    <row r="20602" spans="1:19" x14ac:dyDescent="0.3">
      <c r="A20602" s="25"/>
      <c r="B20602"/>
      <c r="C20602"/>
      <c r="D20602"/>
      <c r="E20602"/>
      <c r="F20602"/>
      <c r="G20602"/>
      <c r="H20602" s="26"/>
      <c r="I20602" s="26"/>
      <c r="K20602"/>
      <c r="L20602"/>
      <c r="M20602"/>
      <c r="N20602"/>
      <c r="O20602"/>
      <c r="P20602"/>
      <c r="S20602"/>
    </row>
    <row r="20603" spans="1:19" x14ac:dyDescent="0.3">
      <c r="A20603" s="25"/>
      <c r="B20603"/>
      <c r="C20603"/>
      <c r="D20603"/>
      <c r="E20603"/>
      <c r="F20603"/>
      <c r="G20603"/>
      <c r="H20603" s="26"/>
      <c r="I20603" s="26"/>
      <c r="K20603"/>
      <c r="L20603"/>
      <c r="M20603"/>
      <c r="N20603"/>
      <c r="O20603"/>
      <c r="P20603"/>
      <c r="S20603"/>
    </row>
    <row r="20604" spans="1:19" x14ac:dyDescent="0.3">
      <c r="A20604" s="25"/>
      <c r="B20604"/>
      <c r="C20604"/>
      <c r="D20604"/>
      <c r="E20604"/>
      <c r="F20604"/>
      <c r="G20604"/>
      <c r="H20604" s="14"/>
      <c r="I20604" s="14"/>
      <c r="K20604"/>
      <c r="L20604"/>
      <c r="M20604"/>
      <c r="N20604"/>
      <c r="O20604"/>
      <c r="P20604"/>
      <c r="S20604"/>
    </row>
    <row r="20605" spans="1:19" x14ac:dyDescent="0.3">
      <c r="A20605" s="25"/>
      <c r="B20605"/>
      <c r="C20605"/>
      <c r="D20605"/>
      <c r="E20605"/>
      <c r="F20605"/>
      <c r="G20605"/>
      <c r="H20605" s="14"/>
      <c r="I20605" s="14"/>
      <c r="K20605"/>
      <c r="L20605"/>
      <c r="M20605"/>
      <c r="N20605"/>
      <c r="O20605"/>
      <c r="P20605"/>
      <c r="S20605"/>
    </row>
    <row r="20606" spans="1:19" x14ac:dyDescent="0.3">
      <c r="A20606" s="25"/>
      <c r="B20606"/>
      <c r="C20606"/>
      <c r="D20606"/>
      <c r="E20606"/>
      <c r="F20606"/>
      <c r="G20606"/>
      <c r="H20606" s="14"/>
      <c r="I20606" s="14"/>
      <c r="K20606"/>
      <c r="L20606"/>
      <c r="M20606"/>
      <c r="N20606"/>
      <c r="O20606"/>
      <c r="P20606"/>
      <c r="S20606"/>
    </row>
    <row r="20607" spans="1:19" x14ac:dyDescent="0.3">
      <c r="A20607" s="25"/>
      <c r="B20607"/>
      <c r="C20607"/>
      <c r="D20607"/>
      <c r="E20607"/>
      <c r="F20607"/>
      <c r="G20607"/>
      <c r="H20607" s="14"/>
      <c r="I20607" s="14"/>
      <c r="K20607"/>
      <c r="L20607"/>
      <c r="M20607"/>
      <c r="N20607"/>
      <c r="O20607"/>
      <c r="P20607"/>
      <c r="S20607"/>
    </row>
    <row r="20608" spans="1:19" x14ac:dyDescent="0.3">
      <c r="A20608" s="25"/>
      <c r="B20608"/>
      <c r="C20608"/>
      <c r="D20608"/>
      <c r="E20608"/>
      <c r="F20608"/>
      <c r="G20608"/>
      <c r="H20608" s="14"/>
      <c r="I20608" s="14"/>
      <c r="K20608"/>
      <c r="L20608"/>
      <c r="M20608"/>
      <c r="N20608"/>
      <c r="O20608"/>
      <c r="P20608"/>
      <c r="S20608"/>
    </row>
    <row r="20609" spans="1:19" x14ac:dyDescent="0.3">
      <c r="A20609" s="25"/>
      <c r="B20609"/>
      <c r="C20609"/>
      <c r="D20609"/>
      <c r="E20609"/>
      <c r="F20609"/>
      <c r="G20609"/>
      <c r="H20609"/>
      <c r="I20609" s="14"/>
      <c r="K20609"/>
      <c r="L20609"/>
      <c r="M20609"/>
      <c r="N20609"/>
      <c r="O20609"/>
      <c r="P20609"/>
      <c r="S20609"/>
    </row>
    <row r="20610" spans="1:19" x14ac:dyDescent="0.3">
      <c r="A20610" s="25"/>
      <c r="B20610"/>
      <c r="C20610"/>
      <c r="D20610"/>
      <c r="E20610"/>
      <c r="F20610"/>
      <c r="G20610"/>
      <c r="H20610" s="14"/>
      <c r="I20610" s="14"/>
      <c r="K20610"/>
      <c r="L20610"/>
      <c r="M20610"/>
      <c r="N20610"/>
      <c r="O20610"/>
      <c r="P20610"/>
      <c r="S20610"/>
    </row>
    <row r="20611" spans="1:19" x14ac:dyDescent="0.3">
      <c r="A20611" s="25"/>
      <c r="B20611"/>
      <c r="C20611"/>
      <c r="D20611"/>
      <c r="E20611"/>
      <c r="F20611"/>
      <c r="G20611"/>
      <c r="H20611"/>
      <c r="I20611"/>
      <c r="K20611"/>
      <c r="L20611"/>
      <c r="M20611"/>
      <c r="N20611"/>
      <c r="O20611"/>
      <c r="P20611"/>
      <c r="S20611"/>
    </row>
    <row r="20612" spans="1:19" x14ac:dyDescent="0.3">
      <c r="A20612" s="25"/>
      <c r="B20612"/>
      <c r="C20612"/>
      <c r="D20612"/>
      <c r="E20612"/>
      <c r="F20612"/>
      <c r="G20612"/>
      <c r="H20612" s="26"/>
      <c r="I20612" s="26"/>
      <c r="K20612"/>
      <c r="L20612"/>
      <c r="M20612"/>
      <c r="N20612"/>
      <c r="O20612"/>
      <c r="P20612"/>
      <c r="S20612"/>
    </row>
    <row r="20613" spans="1:19" x14ac:dyDescent="0.3">
      <c r="A20613" s="25"/>
      <c r="B20613"/>
      <c r="C20613"/>
      <c r="D20613"/>
      <c r="E20613"/>
      <c r="F20613"/>
      <c r="G20613"/>
      <c r="H20613" s="26"/>
      <c r="I20613" s="26"/>
      <c r="K20613"/>
      <c r="L20613"/>
      <c r="M20613"/>
      <c r="N20613"/>
      <c r="O20613"/>
      <c r="P20613"/>
      <c r="S20613"/>
    </row>
    <row r="20614" spans="1:19" x14ac:dyDescent="0.3">
      <c r="A20614" s="25"/>
      <c r="B20614"/>
      <c r="C20614"/>
      <c r="D20614"/>
      <c r="E20614"/>
      <c r="F20614"/>
      <c r="G20614"/>
      <c r="H20614" s="26"/>
      <c r="I20614" s="26"/>
      <c r="K20614"/>
      <c r="L20614"/>
      <c r="M20614"/>
      <c r="N20614"/>
      <c r="O20614"/>
      <c r="P20614"/>
      <c r="S20614"/>
    </row>
    <row r="20615" spans="1:19" x14ac:dyDescent="0.3">
      <c r="A20615" s="25"/>
      <c r="B20615"/>
      <c r="C20615"/>
      <c r="D20615"/>
      <c r="E20615"/>
      <c r="F20615"/>
      <c r="G20615"/>
      <c r="H20615" s="26"/>
      <c r="I20615" s="26"/>
      <c r="K20615"/>
      <c r="L20615"/>
      <c r="M20615"/>
      <c r="N20615"/>
      <c r="O20615"/>
      <c r="P20615"/>
      <c r="S20615"/>
    </row>
    <row r="20616" spans="1:19" x14ac:dyDescent="0.3">
      <c r="A20616" s="25"/>
      <c r="B20616"/>
      <c r="C20616"/>
      <c r="D20616"/>
      <c r="E20616"/>
      <c r="F20616"/>
      <c r="G20616"/>
      <c r="H20616" s="14"/>
      <c r="I20616" s="14"/>
      <c r="K20616"/>
      <c r="L20616"/>
      <c r="M20616"/>
      <c r="N20616"/>
      <c r="O20616"/>
      <c r="P20616"/>
      <c r="S20616"/>
    </row>
    <row r="20617" spans="1:19" x14ac:dyDescent="0.3">
      <c r="A20617" s="25"/>
      <c r="B20617"/>
      <c r="C20617"/>
      <c r="D20617"/>
      <c r="E20617"/>
      <c r="F20617"/>
      <c r="G20617"/>
      <c r="H20617"/>
      <c r="I20617"/>
      <c r="K20617"/>
      <c r="L20617"/>
      <c r="M20617"/>
      <c r="N20617"/>
      <c r="O20617"/>
      <c r="P20617"/>
      <c r="S20617"/>
    </row>
    <row r="20618" spans="1:19" x14ac:dyDescent="0.3">
      <c r="A20618" s="25"/>
      <c r="B20618"/>
      <c r="C20618"/>
      <c r="D20618"/>
      <c r="E20618"/>
      <c r="F20618"/>
      <c r="G20618"/>
      <c r="H20618" s="14"/>
      <c r="I20618" s="14"/>
      <c r="K20618"/>
      <c r="L20618"/>
      <c r="M20618"/>
      <c r="N20618"/>
      <c r="O20618"/>
      <c r="P20618"/>
      <c r="S20618"/>
    </row>
    <row r="20619" spans="1:19" x14ac:dyDescent="0.3">
      <c r="A20619" s="25"/>
      <c r="B20619"/>
      <c r="C20619"/>
      <c r="D20619"/>
      <c r="E20619"/>
      <c r="F20619"/>
      <c r="G20619"/>
      <c r="H20619" s="14"/>
      <c r="I20619" s="14"/>
      <c r="K20619"/>
      <c r="L20619"/>
      <c r="M20619"/>
      <c r="N20619"/>
      <c r="O20619"/>
      <c r="P20619"/>
      <c r="S20619"/>
    </row>
    <row r="20620" spans="1:19" x14ac:dyDescent="0.3">
      <c r="A20620" s="25"/>
      <c r="B20620"/>
      <c r="C20620"/>
      <c r="D20620"/>
      <c r="E20620"/>
      <c r="F20620"/>
      <c r="G20620"/>
      <c r="H20620" s="14"/>
      <c r="I20620" s="14"/>
      <c r="K20620"/>
      <c r="L20620"/>
      <c r="M20620"/>
      <c r="N20620"/>
      <c r="O20620"/>
      <c r="P20620"/>
      <c r="S20620"/>
    </row>
    <row r="20621" spans="1:19" x14ac:dyDescent="0.3">
      <c r="A20621" s="25"/>
      <c r="B20621"/>
      <c r="C20621"/>
      <c r="D20621"/>
      <c r="E20621"/>
      <c r="F20621"/>
      <c r="G20621"/>
      <c r="H20621"/>
      <c r="I20621"/>
      <c r="K20621"/>
      <c r="L20621"/>
      <c r="M20621"/>
      <c r="N20621"/>
      <c r="O20621"/>
      <c r="P20621"/>
      <c r="S20621"/>
    </row>
    <row r="20622" spans="1:19" x14ac:dyDescent="0.3">
      <c r="A20622" s="25"/>
      <c r="B20622"/>
      <c r="C20622"/>
      <c r="D20622"/>
      <c r="E20622"/>
      <c r="F20622"/>
      <c r="G20622"/>
      <c r="H20622"/>
      <c r="I20622" s="14"/>
      <c r="K20622"/>
      <c r="L20622"/>
      <c r="M20622"/>
      <c r="N20622"/>
      <c r="O20622"/>
      <c r="P20622"/>
      <c r="S20622"/>
    </row>
    <row r="20623" spans="1:19" x14ac:dyDescent="0.3">
      <c r="A20623" s="25"/>
      <c r="B20623"/>
      <c r="C20623"/>
      <c r="D20623"/>
      <c r="E20623"/>
      <c r="F20623"/>
      <c r="G20623"/>
      <c r="H20623"/>
      <c r="I20623" s="14"/>
      <c r="K20623"/>
      <c r="L20623"/>
      <c r="M20623"/>
      <c r="N20623"/>
      <c r="O20623"/>
      <c r="P20623"/>
      <c r="S20623"/>
    </row>
    <row r="20624" spans="1:19" x14ac:dyDescent="0.3">
      <c r="A20624" s="25"/>
      <c r="B20624"/>
      <c r="C20624"/>
      <c r="D20624"/>
      <c r="E20624"/>
      <c r="F20624"/>
      <c r="G20624"/>
      <c r="H20624" s="14"/>
      <c r="I20624" s="14"/>
      <c r="K20624"/>
      <c r="L20624"/>
      <c r="M20624"/>
      <c r="N20624"/>
      <c r="O20624"/>
      <c r="P20624"/>
      <c r="S20624"/>
    </row>
    <row r="20625" spans="1:19" x14ac:dyDescent="0.3">
      <c r="A20625" s="25"/>
      <c r="B20625"/>
      <c r="C20625"/>
      <c r="D20625"/>
      <c r="E20625"/>
      <c r="F20625"/>
      <c r="G20625"/>
      <c r="H20625" s="14"/>
      <c r="I20625" s="14"/>
      <c r="K20625"/>
      <c r="L20625"/>
      <c r="M20625"/>
      <c r="N20625"/>
      <c r="O20625"/>
      <c r="P20625"/>
      <c r="S20625"/>
    </row>
    <row r="20626" spans="1:19" x14ac:dyDescent="0.3">
      <c r="A20626" s="25"/>
      <c r="B20626"/>
      <c r="C20626"/>
      <c r="D20626"/>
      <c r="E20626"/>
      <c r="F20626"/>
      <c r="G20626"/>
      <c r="H20626" s="14"/>
      <c r="I20626" s="14"/>
      <c r="K20626"/>
      <c r="L20626"/>
      <c r="M20626"/>
      <c r="N20626"/>
      <c r="O20626"/>
      <c r="P20626"/>
      <c r="S20626"/>
    </row>
    <row r="20627" spans="1:19" x14ac:dyDescent="0.3">
      <c r="A20627" s="25"/>
      <c r="B20627"/>
      <c r="C20627"/>
      <c r="D20627"/>
      <c r="E20627"/>
      <c r="F20627"/>
      <c r="G20627"/>
      <c r="H20627" s="14"/>
      <c r="I20627" s="14"/>
      <c r="K20627"/>
      <c r="L20627"/>
      <c r="M20627"/>
      <c r="N20627"/>
      <c r="O20627"/>
      <c r="P20627"/>
      <c r="S20627"/>
    </row>
    <row r="20628" spans="1:19" x14ac:dyDescent="0.3">
      <c r="A20628" s="25"/>
      <c r="B20628"/>
      <c r="C20628"/>
      <c r="D20628"/>
      <c r="E20628"/>
      <c r="F20628"/>
      <c r="G20628"/>
      <c r="H20628" s="26"/>
      <c r="I20628" s="26"/>
      <c r="K20628"/>
      <c r="L20628"/>
      <c r="M20628"/>
      <c r="N20628"/>
      <c r="O20628"/>
      <c r="P20628"/>
      <c r="S20628"/>
    </row>
    <row r="20629" spans="1:19" x14ac:dyDescent="0.3">
      <c r="A20629" s="25"/>
      <c r="B20629"/>
      <c r="C20629"/>
      <c r="D20629"/>
      <c r="E20629"/>
      <c r="F20629"/>
      <c r="G20629"/>
      <c r="H20629" s="26"/>
      <c r="I20629" s="26"/>
      <c r="K20629"/>
      <c r="L20629"/>
      <c r="M20629"/>
      <c r="N20629"/>
      <c r="O20629"/>
      <c r="P20629"/>
      <c r="S20629"/>
    </row>
    <row r="20630" spans="1:19" x14ac:dyDescent="0.3">
      <c r="A20630" s="25"/>
      <c r="B20630"/>
      <c r="C20630"/>
      <c r="D20630"/>
      <c r="E20630"/>
      <c r="F20630"/>
      <c r="G20630"/>
      <c r="H20630" s="26"/>
      <c r="I20630" s="26"/>
      <c r="K20630"/>
      <c r="L20630"/>
      <c r="M20630"/>
      <c r="N20630"/>
      <c r="O20630"/>
      <c r="P20630"/>
      <c r="S20630"/>
    </row>
    <row r="20631" spans="1:19" x14ac:dyDescent="0.3">
      <c r="A20631" s="25"/>
      <c r="B20631"/>
      <c r="C20631"/>
      <c r="D20631"/>
      <c r="E20631"/>
      <c r="F20631"/>
      <c r="G20631"/>
      <c r="H20631" s="26"/>
      <c r="I20631" s="26"/>
      <c r="K20631"/>
      <c r="L20631"/>
      <c r="M20631"/>
      <c r="N20631"/>
      <c r="O20631"/>
      <c r="P20631"/>
      <c r="S20631"/>
    </row>
    <row r="20632" spans="1:19" x14ac:dyDescent="0.3">
      <c r="A20632" s="25"/>
      <c r="B20632"/>
      <c r="C20632"/>
      <c r="D20632"/>
      <c r="E20632"/>
      <c r="F20632"/>
      <c r="G20632"/>
      <c r="H20632"/>
      <c r="I20632"/>
      <c r="K20632"/>
      <c r="L20632"/>
      <c r="M20632"/>
      <c r="N20632"/>
      <c r="O20632"/>
      <c r="P20632"/>
      <c r="S20632"/>
    </row>
    <row r="20633" spans="1:19" x14ac:dyDescent="0.3">
      <c r="A20633" s="25"/>
      <c r="B20633"/>
      <c r="C20633"/>
      <c r="D20633"/>
      <c r="E20633"/>
      <c r="F20633"/>
      <c r="G20633"/>
      <c r="H20633" s="14"/>
      <c r="I20633" s="14"/>
      <c r="K20633"/>
      <c r="L20633"/>
      <c r="M20633"/>
      <c r="N20633"/>
      <c r="O20633"/>
      <c r="P20633"/>
      <c r="S20633"/>
    </row>
    <row r="20634" spans="1:19" x14ac:dyDescent="0.3">
      <c r="A20634" s="25"/>
      <c r="B20634"/>
      <c r="C20634"/>
      <c r="D20634"/>
      <c r="E20634"/>
      <c r="F20634"/>
      <c r="G20634"/>
      <c r="H20634"/>
      <c r="I20634" s="14"/>
      <c r="K20634"/>
      <c r="L20634"/>
      <c r="M20634"/>
      <c r="N20634"/>
      <c r="O20634"/>
      <c r="P20634"/>
      <c r="S20634"/>
    </row>
    <row r="20635" spans="1:19" x14ac:dyDescent="0.3">
      <c r="A20635" s="25"/>
      <c r="B20635"/>
      <c r="C20635"/>
      <c r="D20635"/>
      <c r="E20635"/>
      <c r="F20635"/>
      <c r="G20635"/>
      <c r="H20635" s="14"/>
      <c r="I20635" s="14"/>
      <c r="K20635"/>
      <c r="L20635"/>
      <c r="M20635"/>
      <c r="N20635"/>
      <c r="O20635"/>
      <c r="P20635"/>
      <c r="S20635"/>
    </row>
    <row r="20636" spans="1:19" x14ac:dyDescent="0.3">
      <c r="A20636" s="25"/>
      <c r="B20636"/>
      <c r="C20636"/>
      <c r="D20636"/>
      <c r="E20636"/>
      <c r="F20636"/>
      <c r="G20636"/>
      <c r="H20636" s="26"/>
      <c r="I20636" s="26"/>
      <c r="K20636"/>
      <c r="L20636"/>
      <c r="M20636"/>
      <c r="N20636"/>
      <c r="O20636"/>
      <c r="P20636"/>
      <c r="S20636"/>
    </row>
    <row r="20637" spans="1:19" x14ac:dyDescent="0.3">
      <c r="A20637" s="25"/>
      <c r="B20637"/>
      <c r="C20637"/>
      <c r="D20637"/>
      <c r="E20637"/>
      <c r="F20637"/>
      <c r="G20637"/>
      <c r="H20637" s="26"/>
      <c r="I20637" s="26"/>
      <c r="K20637"/>
      <c r="L20637"/>
      <c r="M20637"/>
      <c r="N20637"/>
      <c r="O20637"/>
      <c r="P20637"/>
      <c r="S20637"/>
    </row>
    <row r="20638" spans="1:19" x14ac:dyDescent="0.3">
      <c r="A20638" s="25"/>
      <c r="B20638"/>
      <c r="C20638"/>
      <c r="D20638"/>
      <c r="E20638"/>
      <c r="F20638"/>
      <c r="G20638"/>
      <c r="H20638" s="26"/>
      <c r="I20638" s="26"/>
      <c r="K20638"/>
      <c r="L20638"/>
      <c r="M20638"/>
      <c r="N20638"/>
      <c r="O20638"/>
      <c r="P20638"/>
      <c r="S20638"/>
    </row>
    <row r="20639" spans="1:19" x14ac:dyDescent="0.3">
      <c r="A20639" s="25"/>
      <c r="B20639"/>
      <c r="C20639"/>
      <c r="D20639"/>
      <c r="E20639"/>
      <c r="F20639"/>
      <c r="G20639"/>
      <c r="H20639" s="26"/>
      <c r="I20639" s="26"/>
      <c r="K20639"/>
      <c r="L20639"/>
      <c r="M20639"/>
      <c r="N20639"/>
      <c r="O20639"/>
      <c r="P20639"/>
      <c r="S20639"/>
    </row>
    <row r="20640" spans="1:19" x14ac:dyDescent="0.3">
      <c r="A20640" s="25"/>
      <c r="B20640"/>
      <c r="C20640"/>
      <c r="D20640"/>
      <c r="E20640"/>
      <c r="F20640"/>
      <c r="G20640"/>
      <c r="H20640"/>
      <c r="I20640"/>
      <c r="K20640"/>
      <c r="L20640"/>
      <c r="M20640"/>
      <c r="N20640"/>
      <c r="O20640"/>
      <c r="P20640"/>
      <c r="S20640"/>
    </row>
    <row r="20641" spans="1:20" x14ac:dyDescent="0.3">
      <c r="A20641" s="25"/>
      <c r="B20641"/>
      <c r="C20641"/>
      <c r="D20641"/>
      <c r="E20641"/>
      <c r="F20641"/>
      <c r="G20641"/>
      <c r="H20641"/>
      <c r="I20641" s="14"/>
      <c r="K20641"/>
      <c r="L20641"/>
      <c r="M20641"/>
      <c r="N20641"/>
      <c r="O20641"/>
      <c r="P20641"/>
      <c r="S20641"/>
    </row>
    <row r="20642" spans="1:20" x14ac:dyDescent="0.3">
      <c r="A20642" s="25"/>
      <c r="B20642"/>
      <c r="C20642"/>
      <c r="D20642"/>
      <c r="E20642"/>
      <c r="F20642"/>
      <c r="G20642"/>
      <c r="H20642"/>
      <c r="I20642"/>
      <c r="K20642"/>
      <c r="L20642"/>
      <c r="M20642"/>
      <c r="N20642"/>
      <c r="O20642"/>
      <c r="P20642"/>
      <c r="S20642"/>
    </row>
    <row r="20643" spans="1:20" x14ac:dyDescent="0.3">
      <c r="A20643" s="25"/>
      <c r="B20643"/>
      <c r="C20643"/>
      <c r="D20643"/>
      <c r="E20643"/>
      <c r="F20643"/>
      <c r="G20643"/>
      <c r="H20643"/>
      <c r="I20643"/>
      <c r="K20643"/>
      <c r="L20643"/>
      <c r="M20643"/>
      <c r="N20643"/>
      <c r="O20643"/>
      <c r="P20643"/>
      <c r="S20643"/>
    </row>
    <row r="20644" spans="1:20" x14ac:dyDescent="0.3">
      <c r="A20644" s="25"/>
      <c r="B20644"/>
      <c r="C20644"/>
      <c r="D20644"/>
      <c r="E20644"/>
      <c r="F20644"/>
      <c r="G20644"/>
      <c r="H20644" s="14"/>
      <c r="I20644" s="14"/>
      <c r="K20644"/>
      <c r="L20644"/>
      <c r="M20644"/>
      <c r="N20644"/>
      <c r="O20644"/>
      <c r="P20644"/>
      <c r="S20644"/>
      <c r="T20644" s="7"/>
    </row>
    <row r="20645" spans="1:20" x14ac:dyDescent="0.3">
      <c r="A20645" s="25"/>
      <c r="B20645"/>
      <c r="C20645"/>
      <c r="D20645"/>
      <c r="E20645"/>
      <c r="F20645"/>
      <c r="G20645"/>
      <c r="H20645" s="14"/>
      <c r="I20645" s="14"/>
      <c r="K20645"/>
      <c r="L20645"/>
      <c r="M20645"/>
      <c r="N20645"/>
      <c r="O20645"/>
      <c r="P20645"/>
      <c r="S20645"/>
    </row>
    <row r="20646" spans="1:20" x14ac:dyDescent="0.3">
      <c r="A20646" s="25"/>
      <c r="B20646"/>
      <c r="C20646"/>
      <c r="D20646"/>
      <c r="E20646"/>
      <c r="F20646"/>
      <c r="G20646"/>
      <c r="H20646"/>
      <c r="I20646"/>
      <c r="K20646"/>
      <c r="L20646"/>
      <c r="M20646"/>
      <c r="N20646"/>
      <c r="O20646"/>
      <c r="P20646"/>
      <c r="S20646"/>
    </row>
    <row r="20647" spans="1:20" x14ac:dyDescent="0.3">
      <c r="A20647" s="25"/>
      <c r="B20647"/>
      <c r="C20647"/>
      <c r="D20647"/>
      <c r="E20647"/>
      <c r="F20647"/>
      <c r="G20647"/>
      <c r="H20647"/>
      <c r="I20647" s="14"/>
      <c r="K20647"/>
      <c r="L20647"/>
      <c r="M20647"/>
      <c r="N20647"/>
      <c r="O20647"/>
      <c r="P20647"/>
      <c r="S20647"/>
    </row>
    <row r="20648" spans="1:20" x14ac:dyDescent="0.3">
      <c r="A20648" s="25"/>
      <c r="B20648"/>
      <c r="C20648"/>
      <c r="D20648"/>
      <c r="E20648"/>
      <c r="F20648"/>
      <c r="G20648"/>
      <c r="H20648"/>
      <c r="I20648" s="14"/>
      <c r="K20648"/>
      <c r="L20648"/>
      <c r="M20648"/>
      <c r="N20648"/>
      <c r="O20648"/>
      <c r="P20648"/>
      <c r="S20648"/>
    </row>
    <row r="20649" spans="1:20" x14ac:dyDescent="0.3">
      <c r="A20649" s="25"/>
      <c r="B20649"/>
      <c r="C20649"/>
      <c r="D20649"/>
      <c r="E20649"/>
      <c r="F20649"/>
      <c r="G20649"/>
      <c r="H20649"/>
      <c r="I20649"/>
      <c r="K20649"/>
      <c r="L20649"/>
      <c r="M20649"/>
      <c r="N20649"/>
      <c r="O20649"/>
      <c r="P20649"/>
      <c r="S20649"/>
    </row>
    <row r="20650" spans="1:20" x14ac:dyDescent="0.3">
      <c r="A20650" s="25"/>
      <c r="B20650"/>
      <c r="C20650"/>
      <c r="D20650"/>
      <c r="E20650"/>
      <c r="F20650"/>
      <c r="G20650"/>
      <c r="H20650" s="26"/>
      <c r="I20650" s="26"/>
      <c r="K20650"/>
      <c r="L20650"/>
      <c r="M20650"/>
      <c r="N20650"/>
      <c r="O20650"/>
      <c r="P20650"/>
      <c r="S20650"/>
    </row>
    <row r="20651" spans="1:20" x14ac:dyDescent="0.3">
      <c r="A20651" s="25"/>
      <c r="B20651"/>
      <c r="C20651"/>
      <c r="D20651"/>
      <c r="E20651"/>
      <c r="F20651"/>
      <c r="G20651"/>
      <c r="H20651" s="26"/>
      <c r="I20651" s="26"/>
      <c r="K20651"/>
      <c r="L20651"/>
      <c r="M20651"/>
      <c r="N20651"/>
      <c r="O20651"/>
      <c r="P20651"/>
      <c r="S20651"/>
      <c r="T20651" s="7"/>
    </row>
    <row r="20652" spans="1:20" x14ac:dyDescent="0.3">
      <c r="A20652" s="25"/>
      <c r="B20652"/>
      <c r="C20652"/>
      <c r="D20652"/>
      <c r="E20652"/>
      <c r="F20652"/>
      <c r="G20652"/>
      <c r="H20652" s="26"/>
      <c r="I20652" s="26"/>
      <c r="K20652"/>
      <c r="L20652"/>
      <c r="M20652"/>
      <c r="N20652"/>
      <c r="O20652"/>
      <c r="P20652"/>
      <c r="S20652"/>
    </row>
    <row r="20653" spans="1:20" x14ac:dyDescent="0.3">
      <c r="A20653" s="25"/>
      <c r="B20653"/>
      <c r="C20653"/>
      <c r="D20653"/>
      <c r="E20653"/>
      <c r="F20653"/>
      <c r="G20653"/>
      <c r="H20653" s="26"/>
      <c r="I20653" s="26"/>
      <c r="K20653"/>
      <c r="L20653"/>
      <c r="M20653"/>
      <c r="N20653"/>
      <c r="O20653"/>
      <c r="P20653"/>
      <c r="S20653"/>
    </row>
    <row r="20654" spans="1:20" x14ac:dyDescent="0.3">
      <c r="A20654" s="25"/>
      <c r="B20654"/>
      <c r="C20654"/>
      <c r="D20654"/>
      <c r="E20654"/>
      <c r="F20654"/>
      <c r="G20654"/>
      <c r="H20654" s="26"/>
      <c r="I20654" s="26"/>
      <c r="K20654"/>
      <c r="L20654"/>
      <c r="M20654"/>
      <c r="N20654"/>
      <c r="O20654"/>
      <c r="P20654"/>
      <c r="S20654"/>
    </row>
    <row r="20655" spans="1:20" x14ac:dyDescent="0.3">
      <c r="A20655" s="25"/>
      <c r="B20655"/>
      <c r="C20655"/>
      <c r="D20655"/>
      <c r="E20655"/>
      <c r="F20655"/>
      <c r="G20655"/>
      <c r="H20655"/>
      <c r="I20655"/>
      <c r="K20655"/>
      <c r="L20655"/>
      <c r="M20655"/>
      <c r="N20655"/>
      <c r="O20655"/>
      <c r="P20655"/>
      <c r="S20655"/>
    </row>
    <row r="20656" spans="1:20" x14ac:dyDescent="0.3">
      <c r="A20656" s="25"/>
      <c r="B20656"/>
      <c r="C20656"/>
      <c r="D20656"/>
      <c r="E20656"/>
      <c r="F20656"/>
      <c r="G20656"/>
      <c r="H20656"/>
      <c r="I20656"/>
      <c r="K20656"/>
      <c r="L20656"/>
      <c r="M20656"/>
      <c r="N20656"/>
      <c r="O20656"/>
      <c r="P20656"/>
      <c r="S20656"/>
    </row>
    <row r="20657" spans="1:19" x14ac:dyDescent="0.3">
      <c r="A20657" s="25"/>
      <c r="B20657"/>
      <c r="C20657"/>
      <c r="D20657"/>
      <c r="E20657"/>
      <c r="F20657"/>
      <c r="G20657"/>
      <c r="H20657"/>
      <c r="I20657"/>
      <c r="K20657"/>
      <c r="L20657"/>
      <c r="M20657"/>
      <c r="N20657"/>
      <c r="O20657"/>
      <c r="P20657"/>
      <c r="S20657"/>
    </row>
    <row r="20658" spans="1:19" x14ac:dyDescent="0.3">
      <c r="A20658" s="25"/>
      <c r="B20658"/>
      <c r="C20658"/>
      <c r="D20658"/>
      <c r="E20658"/>
      <c r="F20658"/>
      <c r="G20658"/>
      <c r="H20658"/>
      <c r="I20658"/>
      <c r="K20658"/>
      <c r="L20658"/>
      <c r="M20658"/>
      <c r="N20658"/>
      <c r="O20658"/>
      <c r="P20658"/>
      <c r="S20658"/>
    </row>
    <row r="20659" spans="1:19" x14ac:dyDescent="0.3">
      <c r="A20659" s="25"/>
      <c r="B20659"/>
      <c r="C20659"/>
      <c r="D20659"/>
      <c r="E20659"/>
      <c r="F20659"/>
      <c r="G20659"/>
      <c r="H20659" s="26"/>
      <c r="I20659" s="26"/>
      <c r="K20659"/>
      <c r="L20659"/>
      <c r="M20659"/>
      <c r="N20659"/>
      <c r="O20659"/>
      <c r="P20659"/>
      <c r="S20659"/>
    </row>
    <row r="20660" spans="1:19" x14ac:dyDescent="0.3">
      <c r="A20660" s="25"/>
      <c r="B20660"/>
      <c r="C20660"/>
      <c r="D20660"/>
      <c r="E20660"/>
      <c r="F20660"/>
      <c r="G20660"/>
      <c r="H20660" s="26"/>
      <c r="I20660" s="26"/>
      <c r="K20660"/>
      <c r="L20660"/>
      <c r="M20660"/>
      <c r="N20660"/>
      <c r="O20660"/>
      <c r="P20660"/>
      <c r="S20660"/>
    </row>
    <row r="20661" spans="1:19" x14ac:dyDescent="0.3">
      <c r="A20661" s="25"/>
      <c r="B20661"/>
      <c r="C20661"/>
      <c r="D20661"/>
      <c r="E20661"/>
      <c r="F20661"/>
      <c r="G20661"/>
      <c r="H20661" s="26"/>
      <c r="I20661" s="26"/>
      <c r="K20661"/>
      <c r="L20661"/>
      <c r="M20661"/>
      <c r="N20661"/>
      <c r="O20661"/>
      <c r="P20661"/>
      <c r="S20661"/>
    </row>
    <row r="20662" spans="1:19" x14ac:dyDescent="0.3">
      <c r="A20662" s="25"/>
      <c r="B20662"/>
      <c r="C20662"/>
      <c r="D20662"/>
      <c r="E20662"/>
      <c r="F20662"/>
      <c r="G20662"/>
      <c r="H20662" s="26"/>
      <c r="I20662" s="26"/>
      <c r="K20662"/>
      <c r="L20662"/>
      <c r="M20662"/>
      <c r="N20662"/>
      <c r="O20662"/>
      <c r="P20662"/>
      <c r="S20662"/>
    </row>
    <row r="20663" spans="1:19" x14ac:dyDescent="0.3">
      <c r="A20663" s="25"/>
      <c r="B20663"/>
      <c r="C20663"/>
      <c r="D20663"/>
      <c r="E20663"/>
      <c r="F20663"/>
      <c r="G20663"/>
      <c r="H20663"/>
      <c r="I20663"/>
      <c r="K20663"/>
      <c r="L20663"/>
      <c r="M20663"/>
      <c r="N20663"/>
      <c r="O20663"/>
      <c r="P20663"/>
      <c r="S20663"/>
    </row>
    <row r="20664" spans="1:19" x14ac:dyDescent="0.3">
      <c r="A20664" s="25"/>
      <c r="B20664"/>
      <c r="C20664"/>
      <c r="D20664"/>
      <c r="E20664"/>
      <c r="F20664"/>
      <c r="G20664"/>
      <c r="H20664"/>
      <c r="I20664"/>
      <c r="K20664"/>
      <c r="L20664"/>
      <c r="M20664"/>
      <c r="N20664"/>
      <c r="O20664"/>
      <c r="P20664"/>
      <c r="S20664"/>
    </row>
    <row r="20665" spans="1:19" x14ac:dyDescent="0.3">
      <c r="A20665" s="25"/>
      <c r="B20665"/>
      <c r="C20665"/>
      <c r="D20665"/>
      <c r="E20665"/>
      <c r="F20665"/>
      <c r="G20665"/>
      <c r="H20665"/>
      <c r="I20665" s="14"/>
      <c r="K20665"/>
      <c r="L20665"/>
      <c r="M20665"/>
      <c r="N20665"/>
      <c r="O20665"/>
      <c r="P20665"/>
      <c r="S20665"/>
    </row>
    <row r="20666" spans="1:19" x14ac:dyDescent="0.3">
      <c r="A20666" s="25"/>
      <c r="B20666"/>
      <c r="C20666"/>
      <c r="D20666"/>
      <c r="E20666"/>
      <c r="F20666"/>
      <c r="G20666"/>
      <c r="H20666"/>
      <c r="I20666"/>
      <c r="K20666"/>
      <c r="L20666"/>
      <c r="M20666"/>
      <c r="N20666"/>
      <c r="O20666"/>
      <c r="P20666"/>
      <c r="S20666"/>
    </row>
    <row r="20667" spans="1:19" x14ac:dyDescent="0.3">
      <c r="A20667" s="25"/>
      <c r="B20667"/>
      <c r="C20667"/>
      <c r="D20667"/>
      <c r="E20667"/>
      <c r="F20667"/>
      <c r="G20667"/>
      <c r="H20667"/>
      <c r="I20667"/>
      <c r="K20667"/>
      <c r="L20667"/>
      <c r="M20667"/>
      <c r="N20667"/>
      <c r="O20667"/>
      <c r="P20667"/>
      <c r="S20667"/>
    </row>
    <row r="20668" spans="1:19" x14ac:dyDescent="0.3">
      <c r="A20668" s="25"/>
      <c r="B20668"/>
      <c r="C20668"/>
      <c r="D20668"/>
      <c r="E20668"/>
      <c r="F20668"/>
      <c r="G20668"/>
      <c r="H20668"/>
      <c r="I20668"/>
      <c r="K20668"/>
      <c r="L20668"/>
      <c r="M20668"/>
      <c r="N20668"/>
      <c r="O20668"/>
      <c r="P20668"/>
      <c r="S20668"/>
    </row>
    <row r="20669" spans="1:19" x14ac:dyDescent="0.3">
      <c r="A20669" s="25"/>
      <c r="B20669"/>
      <c r="C20669"/>
      <c r="D20669"/>
      <c r="E20669"/>
      <c r="F20669"/>
      <c r="G20669"/>
      <c r="H20669"/>
      <c r="I20669"/>
      <c r="K20669"/>
      <c r="L20669"/>
      <c r="M20669"/>
      <c r="N20669"/>
      <c r="O20669"/>
      <c r="P20669"/>
      <c r="S20669"/>
    </row>
    <row r="20670" spans="1:19" x14ac:dyDescent="0.3">
      <c r="A20670" s="25"/>
      <c r="B20670"/>
      <c r="C20670"/>
      <c r="D20670"/>
      <c r="E20670"/>
      <c r="F20670"/>
      <c r="G20670"/>
      <c r="H20670"/>
      <c r="I20670" s="14"/>
      <c r="K20670"/>
      <c r="L20670"/>
      <c r="M20670"/>
      <c r="N20670"/>
      <c r="O20670"/>
      <c r="P20670"/>
      <c r="S20670"/>
    </row>
    <row r="20671" spans="1:19" x14ac:dyDescent="0.3">
      <c r="A20671" s="25"/>
      <c r="B20671"/>
      <c r="C20671"/>
      <c r="D20671"/>
      <c r="E20671"/>
      <c r="F20671"/>
      <c r="G20671"/>
      <c r="H20671" s="26"/>
      <c r="I20671" s="26"/>
      <c r="K20671"/>
      <c r="L20671"/>
      <c r="M20671"/>
      <c r="N20671"/>
      <c r="O20671"/>
      <c r="P20671"/>
      <c r="S20671"/>
    </row>
    <row r="20672" spans="1:19" x14ac:dyDescent="0.3">
      <c r="A20672" s="25"/>
      <c r="B20672"/>
      <c r="C20672"/>
      <c r="D20672"/>
      <c r="E20672"/>
      <c r="F20672"/>
      <c r="G20672"/>
      <c r="H20672" s="26"/>
      <c r="I20672" s="26"/>
      <c r="K20672"/>
      <c r="L20672"/>
      <c r="M20672"/>
      <c r="N20672"/>
      <c r="O20672"/>
      <c r="P20672"/>
      <c r="S20672"/>
    </row>
    <row r="20673" spans="1:20" x14ac:dyDescent="0.3">
      <c r="A20673" s="25"/>
      <c r="B20673"/>
      <c r="C20673"/>
      <c r="D20673"/>
      <c r="E20673"/>
      <c r="F20673"/>
      <c r="G20673"/>
      <c r="H20673" s="26"/>
      <c r="I20673" s="26"/>
      <c r="K20673"/>
      <c r="L20673"/>
      <c r="M20673"/>
      <c r="N20673"/>
      <c r="O20673"/>
      <c r="P20673"/>
      <c r="S20673"/>
      <c r="T20673" s="7"/>
    </row>
    <row r="20674" spans="1:20" x14ac:dyDescent="0.3">
      <c r="A20674" s="25"/>
      <c r="B20674"/>
      <c r="C20674"/>
      <c r="D20674"/>
      <c r="E20674"/>
      <c r="F20674"/>
      <c r="G20674"/>
      <c r="H20674" s="26"/>
      <c r="I20674" s="26"/>
      <c r="K20674"/>
      <c r="L20674"/>
      <c r="M20674"/>
      <c r="N20674"/>
      <c r="O20674"/>
      <c r="P20674"/>
      <c r="S20674"/>
      <c r="T20674" s="7"/>
    </row>
    <row r="20675" spans="1:20" x14ac:dyDescent="0.3">
      <c r="A20675" s="25"/>
      <c r="B20675"/>
      <c r="C20675"/>
      <c r="D20675"/>
      <c r="E20675"/>
      <c r="F20675"/>
      <c r="G20675"/>
      <c r="H20675" s="14"/>
      <c r="I20675" s="14"/>
      <c r="K20675"/>
      <c r="L20675"/>
      <c r="M20675"/>
      <c r="N20675"/>
      <c r="O20675"/>
      <c r="P20675"/>
      <c r="S20675"/>
    </row>
    <row r="20676" spans="1:20" x14ac:dyDescent="0.3">
      <c r="A20676" s="25"/>
      <c r="B20676"/>
      <c r="C20676"/>
      <c r="D20676"/>
      <c r="E20676"/>
      <c r="F20676"/>
      <c r="G20676"/>
      <c r="H20676"/>
      <c r="I20676" s="14"/>
      <c r="K20676"/>
      <c r="L20676"/>
      <c r="M20676"/>
      <c r="N20676"/>
      <c r="O20676"/>
      <c r="P20676"/>
      <c r="S20676"/>
    </row>
    <row r="20677" spans="1:20" x14ac:dyDescent="0.3">
      <c r="A20677" s="25"/>
      <c r="B20677"/>
      <c r="C20677"/>
      <c r="D20677"/>
      <c r="E20677"/>
      <c r="F20677"/>
      <c r="G20677"/>
      <c r="H20677" s="14"/>
      <c r="I20677" s="14"/>
      <c r="K20677"/>
      <c r="L20677"/>
      <c r="M20677"/>
      <c r="N20677"/>
      <c r="O20677"/>
      <c r="P20677"/>
      <c r="S20677"/>
      <c r="T20677" s="7"/>
    </row>
    <row r="20678" spans="1:20" x14ac:dyDescent="0.3">
      <c r="A20678" s="25"/>
      <c r="B20678"/>
      <c r="C20678"/>
      <c r="D20678"/>
      <c r="E20678"/>
      <c r="F20678"/>
      <c r="G20678"/>
      <c r="H20678" s="14"/>
      <c r="I20678" s="14"/>
      <c r="K20678"/>
      <c r="L20678"/>
      <c r="M20678"/>
      <c r="N20678"/>
      <c r="O20678"/>
      <c r="P20678"/>
      <c r="S20678"/>
    </row>
    <row r="20679" spans="1:20" x14ac:dyDescent="0.3">
      <c r="A20679" s="25"/>
      <c r="B20679"/>
      <c r="C20679"/>
      <c r="D20679"/>
      <c r="E20679"/>
      <c r="F20679"/>
      <c r="G20679"/>
      <c r="H20679" s="14"/>
      <c r="I20679" s="14"/>
      <c r="K20679"/>
      <c r="L20679"/>
      <c r="M20679"/>
      <c r="N20679"/>
      <c r="O20679"/>
      <c r="P20679"/>
      <c r="S20679"/>
    </row>
    <row r="20680" spans="1:20" x14ac:dyDescent="0.3">
      <c r="A20680" s="25"/>
      <c r="B20680"/>
      <c r="C20680"/>
      <c r="D20680"/>
      <c r="E20680"/>
      <c r="F20680"/>
      <c r="G20680"/>
      <c r="H20680" s="14"/>
      <c r="I20680" s="14"/>
      <c r="K20680"/>
      <c r="L20680"/>
      <c r="M20680"/>
      <c r="N20680"/>
      <c r="O20680"/>
      <c r="P20680"/>
      <c r="S20680"/>
      <c r="T20680" s="7"/>
    </row>
    <row r="20681" spans="1:20" x14ac:dyDescent="0.3">
      <c r="A20681" s="25"/>
      <c r="B20681"/>
      <c r="C20681"/>
      <c r="D20681"/>
      <c r="E20681"/>
      <c r="F20681"/>
      <c r="G20681"/>
      <c r="H20681"/>
      <c r="I20681" s="14"/>
      <c r="K20681"/>
      <c r="L20681"/>
      <c r="M20681"/>
      <c r="N20681"/>
      <c r="O20681"/>
      <c r="P20681"/>
      <c r="S20681"/>
    </row>
    <row r="20682" spans="1:20" x14ac:dyDescent="0.3">
      <c r="A20682" s="25"/>
      <c r="B20682"/>
      <c r="C20682"/>
      <c r="D20682"/>
      <c r="E20682"/>
      <c r="F20682"/>
      <c r="G20682"/>
      <c r="H20682"/>
      <c r="I20682"/>
      <c r="K20682"/>
      <c r="L20682"/>
      <c r="M20682"/>
      <c r="N20682"/>
      <c r="O20682"/>
      <c r="P20682"/>
      <c r="S20682"/>
    </row>
    <row r="20683" spans="1:20" x14ac:dyDescent="0.3">
      <c r="A20683" s="25"/>
      <c r="B20683"/>
      <c r="C20683"/>
      <c r="D20683"/>
      <c r="E20683"/>
      <c r="F20683"/>
      <c r="G20683"/>
      <c r="H20683" s="26"/>
      <c r="I20683" s="26"/>
      <c r="K20683"/>
      <c r="L20683"/>
      <c r="M20683"/>
      <c r="N20683"/>
      <c r="O20683"/>
      <c r="P20683"/>
      <c r="S20683"/>
    </row>
    <row r="20684" spans="1:20" x14ac:dyDescent="0.3">
      <c r="A20684" s="25"/>
      <c r="B20684"/>
      <c r="C20684"/>
      <c r="D20684"/>
      <c r="E20684"/>
      <c r="F20684"/>
      <c r="G20684"/>
      <c r="H20684" s="26"/>
      <c r="I20684" s="26"/>
      <c r="K20684"/>
      <c r="L20684"/>
      <c r="M20684"/>
      <c r="N20684"/>
      <c r="O20684"/>
      <c r="P20684"/>
      <c r="S20684"/>
    </row>
    <row r="20685" spans="1:20" x14ac:dyDescent="0.3">
      <c r="A20685" s="25"/>
      <c r="B20685"/>
      <c r="C20685"/>
      <c r="D20685"/>
      <c r="E20685"/>
      <c r="F20685"/>
      <c r="G20685"/>
      <c r="H20685" s="26"/>
      <c r="I20685" s="26"/>
      <c r="K20685"/>
      <c r="L20685"/>
      <c r="M20685"/>
      <c r="N20685"/>
      <c r="O20685"/>
      <c r="P20685"/>
      <c r="S20685"/>
    </row>
    <row r="20686" spans="1:20" x14ac:dyDescent="0.3">
      <c r="A20686" s="25"/>
      <c r="B20686"/>
      <c r="C20686"/>
      <c r="D20686"/>
      <c r="E20686"/>
      <c r="F20686"/>
      <c r="G20686"/>
      <c r="H20686" s="26"/>
      <c r="I20686" s="26"/>
      <c r="K20686"/>
      <c r="L20686"/>
      <c r="M20686"/>
      <c r="N20686"/>
      <c r="O20686"/>
      <c r="P20686"/>
      <c r="S20686"/>
    </row>
    <row r="20687" spans="1:20" x14ac:dyDescent="0.3">
      <c r="A20687" s="25"/>
      <c r="B20687"/>
      <c r="C20687"/>
      <c r="D20687"/>
      <c r="E20687"/>
      <c r="F20687"/>
      <c r="G20687"/>
      <c r="H20687"/>
      <c r="I20687"/>
      <c r="K20687"/>
      <c r="L20687"/>
      <c r="M20687"/>
      <c r="N20687"/>
      <c r="O20687"/>
      <c r="P20687"/>
      <c r="S20687"/>
    </row>
    <row r="20688" spans="1:20" x14ac:dyDescent="0.3">
      <c r="A20688" s="25"/>
      <c r="B20688"/>
      <c r="C20688"/>
      <c r="D20688"/>
      <c r="E20688"/>
      <c r="F20688"/>
      <c r="G20688"/>
      <c r="H20688"/>
      <c r="I20688"/>
      <c r="K20688"/>
      <c r="L20688"/>
      <c r="M20688"/>
      <c r="N20688"/>
      <c r="O20688"/>
      <c r="P20688"/>
      <c r="S20688"/>
    </row>
    <row r="20689" spans="1:20" x14ac:dyDescent="0.3">
      <c r="A20689" s="25"/>
      <c r="B20689"/>
      <c r="C20689"/>
      <c r="D20689"/>
      <c r="E20689"/>
      <c r="F20689"/>
      <c r="G20689"/>
      <c r="H20689"/>
      <c r="I20689"/>
      <c r="K20689"/>
      <c r="L20689"/>
      <c r="M20689"/>
      <c r="N20689"/>
      <c r="O20689"/>
      <c r="P20689"/>
      <c r="S20689"/>
    </row>
    <row r="20690" spans="1:20" x14ac:dyDescent="0.3">
      <c r="A20690" s="25"/>
      <c r="B20690"/>
      <c r="C20690"/>
      <c r="D20690"/>
      <c r="E20690"/>
      <c r="F20690"/>
      <c r="G20690"/>
      <c r="H20690"/>
      <c r="I20690"/>
      <c r="K20690"/>
      <c r="L20690"/>
      <c r="M20690"/>
      <c r="N20690"/>
      <c r="O20690"/>
      <c r="P20690"/>
      <c r="S20690"/>
    </row>
    <row r="20691" spans="1:20" x14ac:dyDescent="0.3">
      <c r="A20691" s="25"/>
      <c r="B20691"/>
      <c r="C20691"/>
      <c r="D20691"/>
      <c r="E20691"/>
      <c r="F20691"/>
      <c r="G20691"/>
      <c r="H20691"/>
      <c r="I20691" s="26"/>
      <c r="K20691"/>
      <c r="L20691"/>
      <c r="M20691"/>
      <c r="N20691"/>
      <c r="O20691"/>
      <c r="P20691"/>
      <c r="S20691"/>
    </row>
    <row r="20692" spans="1:20" x14ac:dyDescent="0.3">
      <c r="A20692" s="25"/>
      <c r="B20692"/>
      <c r="C20692"/>
      <c r="D20692"/>
      <c r="E20692"/>
      <c r="F20692"/>
      <c r="G20692"/>
      <c r="H20692"/>
      <c r="I20692" s="26"/>
      <c r="K20692"/>
      <c r="L20692"/>
      <c r="M20692"/>
      <c r="N20692"/>
      <c r="O20692"/>
      <c r="P20692"/>
      <c r="S20692"/>
    </row>
    <row r="20693" spans="1:20" x14ac:dyDescent="0.3">
      <c r="A20693" s="25"/>
      <c r="B20693"/>
      <c r="C20693"/>
      <c r="D20693"/>
      <c r="E20693"/>
      <c r="F20693"/>
      <c r="G20693"/>
      <c r="H20693"/>
      <c r="I20693" s="26"/>
      <c r="K20693"/>
      <c r="L20693"/>
      <c r="M20693"/>
      <c r="N20693"/>
      <c r="O20693"/>
      <c r="P20693"/>
      <c r="S20693"/>
    </row>
    <row r="20694" spans="1:20" x14ac:dyDescent="0.3">
      <c r="A20694" s="25"/>
      <c r="B20694"/>
      <c r="C20694"/>
      <c r="D20694"/>
      <c r="E20694"/>
      <c r="F20694"/>
      <c r="G20694"/>
      <c r="H20694"/>
      <c r="I20694" s="26"/>
      <c r="K20694"/>
      <c r="L20694"/>
      <c r="M20694"/>
      <c r="N20694"/>
      <c r="O20694"/>
      <c r="P20694"/>
      <c r="S20694"/>
    </row>
    <row r="20695" spans="1:20" x14ac:dyDescent="0.3">
      <c r="A20695" s="25"/>
      <c r="B20695"/>
      <c r="C20695"/>
      <c r="D20695"/>
      <c r="E20695"/>
      <c r="F20695"/>
      <c r="G20695"/>
      <c r="H20695" s="26"/>
      <c r="I20695" s="26"/>
      <c r="K20695"/>
      <c r="L20695"/>
      <c r="M20695"/>
      <c r="N20695"/>
      <c r="O20695"/>
      <c r="P20695"/>
      <c r="S20695"/>
    </row>
    <row r="20696" spans="1:20" x14ac:dyDescent="0.3">
      <c r="A20696" s="25"/>
      <c r="B20696"/>
      <c r="C20696"/>
      <c r="D20696"/>
      <c r="E20696"/>
      <c r="F20696"/>
      <c r="G20696"/>
      <c r="H20696" s="26"/>
      <c r="I20696" s="26"/>
      <c r="K20696"/>
      <c r="L20696"/>
      <c r="M20696"/>
      <c r="N20696"/>
      <c r="O20696"/>
      <c r="P20696"/>
      <c r="S20696"/>
      <c r="T20696" s="7"/>
    </row>
    <row r="20697" spans="1:20" x14ac:dyDescent="0.3">
      <c r="A20697" s="25"/>
      <c r="B20697"/>
      <c r="C20697"/>
      <c r="D20697"/>
      <c r="E20697"/>
      <c r="F20697"/>
      <c r="G20697"/>
      <c r="H20697" s="26"/>
      <c r="I20697" s="26"/>
      <c r="K20697"/>
      <c r="L20697"/>
      <c r="M20697"/>
      <c r="N20697"/>
      <c r="O20697"/>
      <c r="P20697"/>
      <c r="S20697"/>
      <c r="T20697" s="7"/>
    </row>
    <row r="20698" spans="1:20" x14ac:dyDescent="0.3">
      <c r="A20698" s="25"/>
      <c r="B20698"/>
      <c r="C20698"/>
      <c r="D20698"/>
      <c r="E20698"/>
      <c r="F20698"/>
      <c r="G20698"/>
      <c r="H20698" s="26"/>
      <c r="I20698" s="26"/>
      <c r="K20698"/>
      <c r="L20698"/>
      <c r="M20698"/>
      <c r="N20698"/>
      <c r="O20698"/>
      <c r="P20698"/>
      <c r="S20698"/>
    </row>
    <row r="20699" spans="1:20" x14ac:dyDescent="0.3">
      <c r="A20699" s="25"/>
      <c r="B20699"/>
      <c r="C20699"/>
      <c r="D20699"/>
      <c r="E20699"/>
      <c r="F20699"/>
      <c r="G20699"/>
      <c r="H20699" s="26"/>
      <c r="I20699" s="26"/>
      <c r="K20699"/>
      <c r="L20699"/>
      <c r="M20699"/>
      <c r="N20699"/>
      <c r="O20699"/>
      <c r="P20699"/>
      <c r="S20699"/>
    </row>
    <row r="20700" spans="1:20" x14ac:dyDescent="0.3">
      <c r="A20700" s="25"/>
      <c r="B20700"/>
      <c r="C20700"/>
      <c r="D20700"/>
      <c r="E20700"/>
      <c r="F20700"/>
      <c r="G20700"/>
      <c r="H20700" s="26"/>
      <c r="I20700" s="26"/>
      <c r="K20700"/>
      <c r="L20700"/>
      <c r="M20700"/>
      <c r="N20700"/>
      <c r="O20700"/>
      <c r="P20700"/>
      <c r="S20700"/>
      <c r="T20700" s="7"/>
    </row>
    <row r="20701" spans="1:20" x14ac:dyDescent="0.3">
      <c r="A20701" s="25"/>
      <c r="B20701"/>
      <c r="C20701"/>
      <c r="D20701"/>
      <c r="E20701"/>
      <c r="F20701"/>
      <c r="G20701"/>
      <c r="H20701" s="26"/>
      <c r="I20701" s="26"/>
      <c r="K20701"/>
      <c r="L20701"/>
      <c r="M20701"/>
      <c r="N20701"/>
      <c r="O20701"/>
      <c r="P20701"/>
      <c r="S20701"/>
    </row>
    <row r="20702" spans="1:20" x14ac:dyDescent="0.3">
      <c r="A20702" s="25"/>
      <c r="B20702"/>
      <c r="C20702"/>
      <c r="D20702"/>
      <c r="E20702"/>
      <c r="F20702"/>
      <c r="G20702"/>
      <c r="H20702" s="26"/>
      <c r="I20702" s="26"/>
      <c r="K20702"/>
      <c r="L20702"/>
      <c r="M20702"/>
      <c r="N20702"/>
      <c r="O20702"/>
      <c r="P20702"/>
      <c r="S20702"/>
    </row>
    <row r="20703" spans="1:20" x14ac:dyDescent="0.3">
      <c r="A20703" s="25"/>
      <c r="B20703"/>
      <c r="C20703"/>
      <c r="D20703"/>
      <c r="E20703"/>
      <c r="F20703"/>
      <c r="G20703"/>
      <c r="H20703" s="26"/>
      <c r="I20703" s="26"/>
      <c r="K20703"/>
      <c r="L20703"/>
      <c r="M20703"/>
      <c r="N20703"/>
      <c r="O20703"/>
      <c r="P20703"/>
      <c r="S20703"/>
    </row>
    <row r="20704" spans="1:20" x14ac:dyDescent="0.3">
      <c r="A20704" s="25"/>
      <c r="B20704"/>
      <c r="C20704"/>
      <c r="D20704"/>
      <c r="E20704"/>
      <c r="F20704"/>
      <c r="G20704"/>
      <c r="H20704" s="26"/>
      <c r="I20704" s="26"/>
      <c r="K20704"/>
      <c r="L20704"/>
      <c r="M20704"/>
      <c r="N20704"/>
      <c r="O20704"/>
      <c r="P20704"/>
      <c r="S20704"/>
      <c r="T20704" s="7"/>
    </row>
    <row r="20705" spans="1:20" x14ac:dyDescent="0.3">
      <c r="A20705" s="25"/>
      <c r="B20705"/>
      <c r="C20705"/>
      <c r="D20705"/>
      <c r="E20705"/>
      <c r="F20705"/>
      <c r="G20705"/>
      <c r="H20705" s="26"/>
      <c r="I20705" s="26"/>
      <c r="K20705"/>
      <c r="L20705"/>
      <c r="M20705"/>
      <c r="N20705"/>
      <c r="O20705"/>
      <c r="P20705"/>
      <c r="S20705"/>
    </row>
    <row r="20706" spans="1:20" x14ac:dyDescent="0.3">
      <c r="A20706" s="25"/>
      <c r="B20706"/>
      <c r="C20706"/>
      <c r="D20706"/>
      <c r="E20706"/>
      <c r="F20706"/>
      <c r="G20706"/>
      <c r="H20706" s="26"/>
      <c r="I20706" s="26"/>
      <c r="K20706"/>
      <c r="L20706"/>
      <c r="M20706"/>
      <c r="N20706"/>
      <c r="O20706"/>
      <c r="P20706"/>
      <c r="S20706"/>
      <c r="T20706" s="7"/>
    </row>
    <row r="20707" spans="1:20" x14ac:dyDescent="0.3">
      <c r="A20707" s="25"/>
      <c r="B20707"/>
      <c r="C20707"/>
      <c r="D20707"/>
      <c r="E20707"/>
      <c r="F20707"/>
      <c r="G20707"/>
      <c r="H20707"/>
      <c r="I20707" s="14"/>
      <c r="K20707"/>
      <c r="L20707"/>
      <c r="M20707"/>
      <c r="N20707"/>
      <c r="O20707"/>
      <c r="P20707"/>
      <c r="S20707"/>
    </row>
    <row r="20708" spans="1:20" x14ac:dyDescent="0.3">
      <c r="A20708" s="25"/>
      <c r="B20708"/>
      <c r="C20708"/>
      <c r="D20708"/>
      <c r="E20708"/>
      <c r="F20708"/>
      <c r="G20708"/>
      <c r="H20708" s="14"/>
      <c r="I20708" s="14"/>
      <c r="K20708"/>
      <c r="L20708"/>
      <c r="M20708"/>
      <c r="N20708"/>
      <c r="O20708"/>
      <c r="P20708"/>
      <c r="S20708"/>
      <c r="T20708" s="7"/>
    </row>
    <row r="20709" spans="1:20" x14ac:dyDescent="0.3">
      <c r="A20709" s="25"/>
      <c r="B20709"/>
      <c r="C20709"/>
      <c r="D20709"/>
      <c r="E20709"/>
      <c r="F20709"/>
      <c r="G20709"/>
      <c r="H20709"/>
      <c r="I20709" s="14"/>
      <c r="K20709"/>
      <c r="L20709"/>
      <c r="M20709"/>
      <c r="N20709"/>
      <c r="O20709"/>
      <c r="P20709"/>
      <c r="S20709"/>
    </row>
    <row r="20710" spans="1:20" x14ac:dyDescent="0.3">
      <c r="A20710" s="25"/>
      <c r="B20710"/>
      <c r="C20710"/>
      <c r="D20710"/>
      <c r="E20710"/>
      <c r="F20710"/>
      <c r="G20710"/>
      <c r="H20710" s="14"/>
      <c r="I20710" s="14"/>
      <c r="K20710"/>
      <c r="L20710"/>
      <c r="M20710"/>
      <c r="N20710"/>
      <c r="O20710"/>
      <c r="P20710"/>
      <c r="S20710"/>
      <c r="T20710" s="7"/>
    </row>
    <row r="20711" spans="1:20" x14ac:dyDescent="0.3">
      <c r="A20711" s="25"/>
      <c r="B20711"/>
      <c r="C20711"/>
      <c r="D20711"/>
      <c r="E20711"/>
      <c r="F20711"/>
      <c r="G20711"/>
      <c r="H20711" s="26"/>
      <c r="I20711" s="26"/>
      <c r="K20711"/>
      <c r="L20711"/>
      <c r="M20711"/>
      <c r="N20711"/>
      <c r="O20711"/>
      <c r="P20711"/>
      <c r="S20711"/>
      <c r="T20711" s="7"/>
    </row>
    <row r="20712" spans="1:20" x14ac:dyDescent="0.3">
      <c r="A20712" s="25"/>
      <c r="B20712"/>
      <c r="C20712"/>
      <c r="D20712"/>
      <c r="E20712"/>
      <c r="F20712"/>
      <c r="G20712"/>
      <c r="H20712" s="26"/>
      <c r="I20712" s="26"/>
      <c r="K20712"/>
      <c r="L20712"/>
      <c r="M20712"/>
      <c r="N20712"/>
      <c r="O20712"/>
      <c r="P20712"/>
      <c r="S20712"/>
    </row>
    <row r="20713" spans="1:20" x14ac:dyDescent="0.3">
      <c r="A20713" s="25"/>
      <c r="B20713"/>
      <c r="C20713"/>
      <c r="D20713"/>
      <c r="E20713"/>
      <c r="F20713"/>
      <c r="G20713"/>
      <c r="H20713" s="26"/>
      <c r="I20713" s="26"/>
      <c r="K20713"/>
      <c r="L20713"/>
      <c r="M20713"/>
      <c r="N20713"/>
      <c r="O20713"/>
      <c r="P20713"/>
      <c r="S20713"/>
      <c r="T20713" s="7"/>
    </row>
    <row r="20714" spans="1:20" x14ac:dyDescent="0.3">
      <c r="A20714" s="25"/>
      <c r="B20714"/>
      <c r="C20714"/>
      <c r="D20714"/>
      <c r="E20714"/>
      <c r="F20714"/>
      <c r="G20714"/>
      <c r="H20714" s="26"/>
      <c r="I20714" s="26"/>
      <c r="K20714"/>
      <c r="L20714"/>
      <c r="M20714"/>
      <c r="N20714"/>
      <c r="O20714"/>
      <c r="P20714"/>
      <c r="S20714"/>
      <c r="T20714" s="7"/>
    </row>
    <row r="20715" spans="1:20" x14ac:dyDescent="0.3">
      <c r="A20715" s="25"/>
      <c r="B20715"/>
      <c r="C20715"/>
      <c r="D20715"/>
      <c r="E20715"/>
      <c r="F20715"/>
      <c r="G20715"/>
      <c r="H20715" s="14"/>
      <c r="I20715" s="14"/>
      <c r="K20715"/>
      <c r="L20715"/>
      <c r="M20715"/>
      <c r="N20715"/>
      <c r="O20715"/>
      <c r="P20715"/>
      <c r="S20715"/>
    </row>
    <row r="20716" spans="1:20" x14ac:dyDescent="0.3">
      <c r="A20716" s="25"/>
      <c r="B20716"/>
      <c r="C20716"/>
      <c r="D20716"/>
      <c r="E20716"/>
      <c r="F20716"/>
      <c r="G20716"/>
      <c r="H20716" s="14"/>
      <c r="I20716" s="14"/>
      <c r="K20716"/>
      <c r="L20716"/>
      <c r="M20716"/>
      <c r="N20716"/>
      <c r="O20716"/>
      <c r="P20716"/>
      <c r="S20716"/>
    </row>
    <row r="20717" spans="1:20" x14ac:dyDescent="0.3">
      <c r="A20717" s="25"/>
      <c r="B20717"/>
      <c r="C20717"/>
      <c r="D20717"/>
      <c r="E20717"/>
      <c r="F20717"/>
      <c r="G20717"/>
      <c r="H20717" s="14"/>
      <c r="I20717" s="14"/>
      <c r="K20717"/>
      <c r="L20717"/>
      <c r="M20717"/>
      <c r="N20717"/>
      <c r="O20717"/>
      <c r="P20717"/>
      <c r="S20717"/>
    </row>
    <row r="20718" spans="1:20" x14ac:dyDescent="0.3">
      <c r="A20718" s="25"/>
      <c r="B20718"/>
      <c r="C20718"/>
      <c r="D20718"/>
      <c r="E20718"/>
      <c r="F20718"/>
      <c r="G20718"/>
      <c r="H20718" s="14"/>
      <c r="I20718" s="14"/>
      <c r="K20718"/>
      <c r="L20718"/>
      <c r="M20718"/>
      <c r="N20718"/>
      <c r="O20718"/>
      <c r="P20718"/>
      <c r="S20718"/>
    </row>
    <row r="20719" spans="1:20" x14ac:dyDescent="0.3">
      <c r="A20719" s="25"/>
      <c r="B20719"/>
      <c r="C20719"/>
      <c r="D20719"/>
      <c r="E20719"/>
      <c r="F20719"/>
      <c r="G20719"/>
      <c r="H20719"/>
      <c r="I20719"/>
      <c r="K20719"/>
      <c r="L20719"/>
      <c r="M20719"/>
      <c r="N20719"/>
      <c r="O20719"/>
      <c r="P20719"/>
      <c r="S20719"/>
    </row>
    <row r="20720" spans="1:20" x14ac:dyDescent="0.3">
      <c r="A20720" s="25"/>
      <c r="B20720"/>
      <c r="C20720"/>
      <c r="D20720"/>
      <c r="E20720"/>
      <c r="F20720"/>
      <c r="G20720"/>
      <c r="H20720"/>
      <c r="I20720"/>
      <c r="K20720"/>
      <c r="L20720"/>
      <c r="M20720"/>
      <c r="N20720"/>
      <c r="O20720"/>
      <c r="P20720"/>
      <c r="S20720"/>
    </row>
    <row r="20721" spans="1:19" x14ac:dyDescent="0.3">
      <c r="A20721" s="25"/>
      <c r="B20721"/>
      <c r="C20721"/>
      <c r="D20721"/>
      <c r="E20721"/>
      <c r="F20721"/>
      <c r="G20721"/>
      <c r="H20721"/>
      <c r="I20721"/>
      <c r="K20721"/>
      <c r="L20721"/>
      <c r="M20721"/>
      <c r="N20721"/>
      <c r="O20721"/>
      <c r="P20721"/>
      <c r="S20721"/>
    </row>
    <row r="20722" spans="1:19" x14ac:dyDescent="0.3">
      <c r="A20722" s="25"/>
      <c r="B20722"/>
      <c r="C20722"/>
      <c r="D20722"/>
      <c r="E20722"/>
      <c r="F20722"/>
      <c r="G20722"/>
      <c r="H20722" s="14"/>
      <c r="I20722" s="14"/>
      <c r="K20722"/>
      <c r="L20722"/>
      <c r="M20722"/>
      <c r="N20722"/>
      <c r="O20722"/>
      <c r="P20722"/>
      <c r="S20722"/>
    </row>
    <row r="20723" spans="1:19" x14ac:dyDescent="0.3">
      <c r="A20723" s="25"/>
      <c r="B20723"/>
      <c r="C20723"/>
      <c r="D20723"/>
      <c r="E20723"/>
      <c r="F20723"/>
      <c r="G20723"/>
      <c r="H20723" s="26"/>
      <c r="I20723" s="26"/>
      <c r="K20723"/>
      <c r="L20723"/>
      <c r="M20723"/>
      <c r="N20723"/>
      <c r="O20723"/>
      <c r="P20723"/>
      <c r="S20723"/>
    </row>
    <row r="20724" spans="1:19" x14ac:dyDescent="0.3">
      <c r="A20724" s="25"/>
      <c r="B20724"/>
      <c r="C20724"/>
      <c r="D20724"/>
      <c r="E20724"/>
      <c r="F20724"/>
      <c r="G20724"/>
      <c r="H20724" s="26"/>
      <c r="I20724" s="26"/>
      <c r="K20724"/>
      <c r="L20724"/>
      <c r="M20724"/>
      <c r="N20724"/>
      <c r="O20724"/>
      <c r="P20724"/>
      <c r="S20724"/>
    </row>
    <row r="20725" spans="1:19" x14ac:dyDescent="0.3">
      <c r="A20725" s="25"/>
      <c r="B20725"/>
      <c r="C20725"/>
      <c r="D20725"/>
      <c r="E20725"/>
      <c r="F20725"/>
      <c r="G20725"/>
      <c r="H20725" s="26"/>
      <c r="I20725" s="26"/>
      <c r="K20725"/>
      <c r="L20725"/>
      <c r="M20725"/>
      <c r="N20725"/>
      <c r="O20725"/>
      <c r="P20725"/>
      <c r="S20725"/>
    </row>
    <row r="20726" spans="1:19" x14ac:dyDescent="0.3">
      <c r="A20726" s="25"/>
      <c r="B20726"/>
      <c r="C20726"/>
      <c r="D20726"/>
      <c r="E20726"/>
      <c r="F20726"/>
      <c r="G20726"/>
      <c r="H20726" s="26"/>
      <c r="I20726" s="26"/>
      <c r="K20726"/>
      <c r="L20726"/>
      <c r="M20726"/>
      <c r="N20726"/>
      <c r="O20726"/>
      <c r="P20726"/>
      <c r="S20726"/>
    </row>
    <row r="20727" spans="1:19" x14ac:dyDescent="0.3">
      <c r="A20727" s="25"/>
      <c r="B20727"/>
      <c r="C20727"/>
      <c r="D20727"/>
      <c r="E20727"/>
      <c r="F20727"/>
      <c r="G20727"/>
      <c r="H20727" s="14"/>
      <c r="I20727" s="14"/>
      <c r="K20727"/>
      <c r="L20727"/>
      <c r="M20727"/>
      <c r="N20727"/>
      <c r="O20727"/>
      <c r="P20727"/>
      <c r="S20727"/>
    </row>
    <row r="20728" spans="1:19" x14ac:dyDescent="0.3">
      <c r="A20728" s="25"/>
      <c r="B20728"/>
      <c r="C20728"/>
      <c r="D20728"/>
      <c r="E20728"/>
      <c r="F20728"/>
      <c r="G20728"/>
      <c r="H20728" s="14"/>
      <c r="I20728" s="14"/>
      <c r="K20728"/>
      <c r="L20728"/>
      <c r="M20728"/>
      <c r="N20728"/>
      <c r="O20728"/>
      <c r="P20728"/>
      <c r="S20728"/>
    </row>
    <row r="20729" spans="1:19" x14ac:dyDescent="0.3">
      <c r="A20729" s="25"/>
      <c r="B20729"/>
      <c r="C20729"/>
      <c r="D20729"/>
      <c r="E20729"/>
      <c r="F20729"/>
      <c r="G20729"/>
      <c r="H20729" s="14"/>
      <c r="I20729" s="14"/>
      <c r="K20729"/>
      <c r="L20729"/>
      <c r="M20729"/>
      <c r="N20729"/>
      <c r="O20729"/>
      <c r="P20729"/>
      <c r="S20729"/>
    </row>
    <row r="20730" spans="1:19" x14ac:dyDescent="0.3">
      <c r="A20730" s="25"/>
      <c r="B20730"/>
      <c r="C20730"/>
      <c r="D20730"/>
      <c r="E20730"/>
      <c r="F20730"/>
      <c r="G20730"/>
      <c r="H20730" s="14"/>
      <c r="I20730" s="14"/>
      <c r="K20730"/>
      <c r="L20730"/>
      <c r="M20730"/>
      <c r="N20730"/>
      <c r="O20730"/>
      <c r="P20730"/>
      <c r="S20730"/>
    </row>
    <row r="20731" spans="1:19" x14ac:dyDescent="0.3">
      <c r="A20731" s="25"/>
      <c r="B20731"/>
      <c r="C20731"/>
      <c r="D20731"/>
      <c r="E20731"/>
      <c r="F20731"/>
      <c r="G20731"/>
      <c r="H20731" s="26"/>
      <c r="I20731" s="26"/>
      <c r="K20731"/>
      <c r="L20731"/>
      <c r="M20731"/>
      <c r="N20731"/>
      <c r="O20731"/>
      <c r="P20731"/>
      <c r="S20731"/>
    </row>
    <row r="20732" spans="1:19" x14ac:dyDescent="0.3">
      <c r="A20732" s="25"/>
      <c r="B20732"/>
      <c r="C20732"/>
      <c r="D20732"/>
      <c r="E20732"/>
      <c r="F20732"/>
      <c r="G20732"/>
      <c r="H20732" s="26"/>
      <c r="I20732" s="26"/>
      <c r="K20732"/>
      <c r="L20732"/>
      <c r="M20732"/>
      <c r="N20732"/>
      <c r="O20732"/>
      <c r="P20732"/>
      <c r="S20732"/>
    </row>
    <row r="20733" spans="1:19" x14ac:dyDescent="0.3">
      <c r="A20733" s="25"/>
      <c r="B20733"/>
      <c r="C20733"/>
      <c r="D20733"/>
      <c r="E20733"/>
      <c r="F20733"/>
      <c r="G20733"/>
      <c r="H20733" s="26"/>
      <c r="I20733" s="26"/>
      <c r="K20733"/>
      <c r="L20733"/>
      <c r="M20733"/>
      <c r="N20733"/>
      <c r="O20733"/>
      <c r="P20733"/>
      <c r="S20733"/>
    </row>
    <row r="20734" spans="1:19" x14ac:dyDescent="0.3">
      <c r="A20734" s="25"/>
      <c r="B20734"/>
      <c r="C20734"/>
      <c r="D20734"/>
      <c r="E20734"/>
      <c r="F20734"/>
      <c r="G20734"/>
      <c r="H20734" s="26"/>
      <c r="I20734" s="26"/>
      <c r="K20734"/>
      <c r="L20734"/>
      <c r="M20734"/>
      <c r="N20734"/>
      <c r="O20734"/>
      <c r="P20734"/>
      <c r="S20734"/>
    </row>
    <row r="20735" spans="1:19" x14ac:dyDescent="0.3">
      <c r="A20735" s="25"/>
      <c r="B20735"/>
      <c r="C20735"/>
      <c r="D20735"/>
      <c r="E20735"/>
      <c r="F20735"/>
      <c r="G20735"/>
      <c r="H20735"/>
      <c r="I20735" s="14"/>
      <c r="K20735"/>
      <c r="L20735"/>
      <c r="M20735"/>
      <c r="N20735"/>
      <c r="O20735"/>
      <c r="P20735"/>
      <c r="S20735"/>
    </row>
    <row r="20736" spans="1:19" x14ac:dyDescent="0.3">
      <c r="A20736" s="25"/>
      <c r="B20736"/>
      <c r="C20736"/>
      <c r="D20736"/>
      <c r="E20736"/>
      <c r="F20736"/>
      <c r="G20736"/>
      <c r="H20736"/>
      <c r="I20736"/>
      <c r="K20736"/>
      <c r="L20736"/>
      <c r="M20736"/>
      <c r="N20736"/>
      <c r="O20736"/>
      <c r="P20736"/>
      <c r="S20736"/>
    </row>
    <row r="20737" spans="1:19" x14ac:dyDescent="0.3">
      <c r="A20737" s="25"/>
      <c r="B20737"/>
      <c r="C20737"/>
      <c r="D20737"/>
      <c r="E20737"/>
      <c r="F20737"/>
      <c r="G20737"/>
      <c r="H20737" s="14"/>
      <c r="I20737" s="14"/>
      <c r="K20737"/>
      <c r="L20737"/>
      <c r="M20737"/>
      <c r="N20737"/>
      <c r="O20737"/>
      <c r="P20737"/>
      <c r="S20737"/>
    </row>
    <row r="20738" spans="1:19" x14ac:dyDescent="0.3">
      <c r="A20738" s="25"/>
      <c r="B20738"/>
      <c r="C20738"/>
      <c r="D20738"/>
      <c r="E20738"/>
      <c r="F20738"/>
      <c r="G20738"/>
      <c r="H20738" s="14"/>
      <c r="I20738" s="14"/>
      <c r="K20738"/>
      <c r="L20738"/>
      <c r="M20738"/>
      <c r="N20738"/>
      <c r="O20738"/>
      <c r="P20738"/>
      <c r="S20738"/>
    </row>
    <row r="20739" spans="1:19" x14ac:dyDescent="0.3">
      <c r="A20739" s="25"/>
      <c r="B20739"/>
      <c r="C20739"/>
      <c r="D20739"/>
      <c r="E20739"/>
      <c r="F20739"/>
      <c r="G20739"/>
      <c r="H20739" s="14"/>
      <c r="I20739" s="14"/>
      <c r="K20739"/>
      <c r="L20739"/>
      <c r="M20739"/>
      <c r="N20739"/>
      <c r="O20739"/>
      <c r="P20739"/>
      <c r="S20739"/>
    </row>
    <row r="20740" spans="1:19" x14ac:dyDescent="0.3">
      <c r="A20740" s="25"/>
      <c r="B20740"/>
      <c r="C20740"/>
      <c r="D20740"/>
      <c r="E20740"/>
      <c r="F20740"/>
      <c r="G20740"/>
      <c r="H20740" s="14"/>
      <c r="I20740" s="14"/>
      <c r="K20740"/>
      <c r="L20740"/>
      <c r="M20740"/>
      <c r="N20740"/>
      <c r="O20740"/>
      <c r="P20740"/>
      <c r="S20740"/>
    </row>
    <row r="20741" spans="1:19" x14ac:dyDescent="0.3">
      <c r="A20741" s="25"/>
      <c r="B20741"/>
      <c r="C20741"/>
      <c r="D20741"/>
      <c r="E20741"/>
      <c r="F20741"/>
      <c r="G20741"/>
      <c r="H20741" s="14"/>
      <c r="I20741" s="14"/>
      <c r="K20741"/>
      <c r="L20741"/>
      <c r="M20741"/>
      <c r="N20741"/>
      <c r="O20741"/>
      <c r="P20741"/>
      <c r="S20741"/>
    </row>
    <row r="20742" spans="1:19" x14ac:dyDescent="0.3">
      <c r="A20742" s="25"/>
      <c r="B20742"/>
      <c r="C20742"/>
      <c r="D20742"/>
      <c r="E20742"/>
      <c r="F20742"/>
      <c r="G20742"/>
      <c r="H20742" s="14"/>
      <c r="I20742" s="14"/>
      <c r="K20742"/>
      <c r="L20742"/>
      <c r="M20742"/>
      <c r="N20742"/>
      <c r="O20742"/>
      <c r="P20742"/>
      <c r="S20742"/>
    </row>
    <row r="20743" spans="1:19" x14ac:dyDescent="0.3">
      <c r="A20743" s="25"/>
      <c r="B20743"/>
      <c r="C20743"/>
      <c r="D20743"/>
      <c r="E20743"/>
      <c r="F20743"/>
      <c r="G20743"/>
      <c r="H20743" s="26"/>
      <c r="I20743" s="26"/>
      <c r="K20743"/>
      <c r="L20743"/>
      <c r="M20743"/>
      <c r="N20743"/>
      <c r="O20743"/>
      <c r="P20743"/>
      <c r="S20743"/>
    </row>
    <row r="20744" spans="1:19" x14ac:dyDescent="0.3">
      <c r="A20744" s="25"/>
      <c r="B20744"/>
      <c r="C20744"/>
      <c r="D20744"/>
      <c r="E20744"/>
      <c r="F20744"/>
      <c r="G20744"/>
      <c r="H20744" s="26"/>
      <c r="I20744" s="26"/>
      <c r="K20744"/>
      <c r="L20744"/>
      <c r="M20744"/>
      <c r="N20744"/>
      <c r="O20744"/>
      <c r="P20744"/>
      <c r="S20744"/>
    </row>
    <row r="20745" spans="1:19" x14ac:dyDescent="0.3">
      <c r="A20745" s="25"/>
      <c r="B20745"/>
      <c r="C20745"/>
      <c r="D20745"/>
      <c r="E20745"/>
      <c r="F20745"/>
      <c r="G20745"/>
      <c r="H20745" s="26"/>
      <c r="I20745" s="26"/>
      <c r="K20745"/>
      <c r="L20745"/>
      <c r="M20745"/>
      <c r="N20745"/>
      <c r="O20745"/>
      <c r="P20745"/>
      <c r="S20745"/>
    </row>
    <row r="20746" spans="1:19" x14ac:dyDescent="0.3">
      <c r="A20746" s="25"/>
      <c r="B20746"/>
      <c r="C20746"/>
      <c r="D20746"/>
      <c r="E20746"/>
      <c r="F20746"/>
      <c r="G20746"/>
      <c r="H20746" s="26"/>
      <c r="I20746" s="26"/>
      <c r="K20746"/>
      <c r="L20746"/>
      <c r="M20746"/>
      <c r="N20746"/>
      <c r="O20746"/>
      <c r="P20746"/>
      <c r="S20746"/>
    </row>
    <row r="20747" spans="1:19" x14ac:dyDescent="0.3">
      <c r="A20747" s="25"/>
      <c r="B20747"/>
      <c r="C20747"/>
      <c r="D20747"/>
      <c r="E20747"/>
      <c r="F20747"/>
      <c r="G20747"/>
      <c r="H20747" s="26"/>
      <c r="I20747" s="26"/>
      <c r="K20747"/>
      <c r="L20747"/>
      <c r="M20747"/>
      <c r="N20747"/>
      <c r="O20747"/>
      <c r="P20747"/>
      <c r="S20747"/>
    </row>
    <row r="20748" spans="1:19" x14ac:dyDescent="0.3">
      <c r="A20748" s="25"/>
      <c r="B20748"/>
      <c r="C20748"/>
      <c r="D20748"/>
      <c r="E20748"/>
      <c r="F20748"/>
      <c r="G20748"/>
      <c r="H20748" s="26"/>
      <c r="I20748" s="26"/>
      <c r="K20748"/>
      <c r="L20748"/>
      <c r="M20748"/>
      <c r="N20748"/>
      <c r="O20748"/>
      <c r="P20748"/>
      <c r="S20748"/>
    </row>
    <row r="20749" spans="1:19" x14ac:dyDescent="0.3">
      <c r="A20749" s="25"/>
      <c r="B20749"/>
      <c r="C20749"/>
      <c r="D20749"/>
      <c r="E20749"/>
      <c r="F20749"/>
      <c r="G20749"/>
      <c r="H20749" s="26"/>
      <c r="I20749" s="26"/>
      <c r="K20749"/>
      <c r="L20749"/>
      <c r="M20749"/>
      <c r="N20749"/>
      <c r="O20749"/>
      <c r="P20749"/>
      <c r="S20749"/>
    </row>
    <row r="20750" spans="1:19" x14ac:dyDescent="0.3">
      <c r="A20750" s="25"/>
      <c r="B20750"/>
      <c r="C20750"/>
      <c r="D20750"/>
      <c r="E20750"/>
      <c r="F20750"/>
      <c r="G20750"/>
      <c r="H20750" s="26"/>
      <c r="I20750" s="26"/>
      <c r="K20750"/>
      <c r="L20750"/>
      <c r="M20750"/>
      <c r="N20750"/>
      <c r="O20750"/>
      <c r="P20750"/>
      <c r="S20750"/>
    </row>
    <row r="20751" spans="1:19" x14ac:dyDescent="0.3">
      <c r="A20751" s="25"/>
      <c r="B20751"/>
      <c r="C20751"/>
      <c r="D20751"/>
      <c r="E20751"/>
      <c r="F20751"/>
      <c r="G20751"/>
      <c r="H20751"/>
      <c r="I20751"/>
      <c r="K20751"/>
      <c r="L20751"/>
      <c r="M20751"/>
      <c r="N20751"/>
      <c r="O20751"/>
      <c r="P20751"/>
      <c r="S20751"/>
    </row>
    <row r="20752" spans="1:19" x14ac:dyDescent="0.3">
      <c r="A20752" s="25"/>
      <c r="B20752"/>
      <c r="C20752"/>
      <c r="D20752"/>
      <c r="E20752"/>
      <c r="F20752"/>
      <c r="G20752"/>
      <c r="H20752" s="14"/>
      <c r="I20752" s="14"/>
      <c r="K20752"/>
      <c r="L20752"/>
      <c r="M20752"/>
      <c r="N20752"/>
      <c r="O20752"/>
      <c r="P20752"/>
      <c r="S20752"/>
    </row>
    <row r="20753" spans="1:20" x14ac:dyDescent="0.3">
      <c r="A20753" s="25"/>
      <c r="B20753"/>
      <c r="C20753"/>
      <c r="D20753"/>
      <c r="E20753"/>
      <c r="F20753"/>
      <c r="G20753"/>
      <c r="H20753" s="14"/>
      <c r="I20753" s="14"/>
      <c r="K20753"/>
      <c r="L20753"/>
      <c r="M20753"/>
      <c r="N20753"/>
      <c r="O20753"/>
      <c r="P20753"/>
      <c r="S20753"/>
    </row>
    <row r="20754" spans="1:20" x14ac:dyDescent="0.3">
      <c r="A20754" s="25"/>
      <c r="B20754"/>
      <c r="C20754"/>
      <c r="D20754"/>
      <c r="E20754"/>
      <c r="F20754"/>
      <c r="G20754"/>
      <c r="H20754" s="14"/>
      <c r="I20754" s="14"/>
      <c r="K20754"/>
      <c r="L20754"/>
      <c r="M20754"/>
      <c r="N20754"/>
      <c r="O20754"/>
      <c r="P20754"/>
      <c r="S20754"/>
    </row>
    <row r="20755" spans="1:20" x14ac:dyDescent="0.3">
      <c r="A20755" s="25"/>
      <c r="B20755"/>
      <c r="C20755"/>
      <c r="D20755"/>
      <c r="E20755"/>
      <c r="F20755"/>
      <c r="G20755"/>
      <c r="H20755" s="26"/>
      <c r="I20755" s="26"/>
      <c r="K20755"/>
      <c r="L20755"/>
      <c r="M20755"/>
      <c r="N20755"/>
      <c r="O20755"/>
      <c r="P20755"/>
      <c r="S20755"/>
    </row>
    <row r="20756" spans="1:20" x14ac:dyDescent="0.3">
      <c r="A20756" s="25"/>
      <c r="B20756"/>
      <c r="C20756"/>
      <c r="D20756"/>
      <c r="E20756"/>
      <c r="F20756"/>
      <c r="G20756"/>
      <c r="H20756" s="26"/>
      <c r="I20756" s="26"/>
      <c r="K20756"/>
      <c r="L20756"/>
      <c r="M20756"/>
      <c r="N20756"/>
      <c r="O20756"/>
      <c r="P20756"/>
      <c r="S20756"/>
    </row>
    <row r="20757" spans="1:20" x14ac:dyDescent="0.3">
      <c r="A20757" s="25"/>
      <c r="B20757"/>
      <c r="C20757"/>
      <c r="D20757"/>
      <c r="E20757"/>
      <c r="F20757"/>
      <c r="G20757"/>
      <c r="H20757" s="26"/>
      <c r="I20757" s="26"/>
      <c r="K20757"/>
      <c r="L20757"/>
      <c r="M20757"/>
      <c r="N20757"/>
      <c r="O20757"/>
      <c r="P20757"/>
      <c r="S20757"/>
      <c r="T20757" s="7"/>
    </row>
    <row r="20758" spans="1:20" x14ac:dyDescent="0.3">
      <c r="A20758" s="25"/>
      <c r="B20758"/>
      <c r="C20758"/>
      <c r="D20758"/>
      <c r="E20758"/>
      <c r="F20758"/>
      <c r="G20758"/>
      <c r="H20758" s="26"/>
      <c r="I20758" s="26"/>
      <c r="K20758"/>
      <c r="L20758"/>
      <c r="M20758"/>
      <c r="N20758"/>
      <c r="O20758"/>
      <c r="P20758"/>
      <c r="S20758"/>
      <c r="T20758" s="7"/>
    </row>
    <row r="20759" spans="1:20" x14ac:dyDescent="0.3">
      <c r="A20759" s="25"/>
      <c r="B20759"/>
      <c r="C20759"/>
      <c r="D20759"/>
      <c r="E20759"/>
      <c r="F20759"/>
      <c r="G20759"/>
      <c r="H20759" s="14"/>
      <c r="I20759" s="14"/>
      <c r="K20759"/>
      <c r="L20759"/>
      <c r="M20759"/>
      <c r="N20759"/>
      <c r="O20759"/>
      <c r="P20759"/>
      <c r="S20759"/>
    </row>
    <row r="20760" spans="1:20" x14ac:dyDescent="0.3">
      <c r="A20760" s="25"/>
      <c r="B20760"/>
      <c r="C20760"/>
      <c r="D20760"/>
      <c r="E20760"/>
      <c r="F20760"/>
      <c r="G20760"/>
      <c r="H20760"/>
      <c r="I20760"/>
      <c r="K20760"/>
      <c r="L20760"/>
      <c r="M20760"/>
      <c r="N20760"/>
      <c r="O20760"/>
      <c r="P20760"/>
      <c r="S20760"/>
    </row>
    <row r="20761" spans="1:20" x14ac:dyDescent="0.3">
      <c r="A20761" s="25"/>
      <c r="B20761"/>
      <c r="C20761"/>
      <c r="D20761"/>
      <c r="E20761"/>
      <c r="F20761"/>
      <c r="G20761"/>
      <c r="H20761"/>
      <c r="I20761"/>
      <c r="K20761"/>
      <c r="L20761"/>
      <c r="M20761"/>
      <c r="N20761"/>
      <c r="O20761"/>
      <c r="P20761"/>
      <c r="S20761"/>
    </row>
    <row r="20762" spans="1:20" x14ac:dyDescent="0.3">
      <c r="A20762" s="25"/>
      <c r="B20762"/>
      <c r="C20762"/>
      <c r="D20762"/>
      <c r="E20762"/>
      <c r="F20762"/>
      <c r="G20762"/>
      <c r="H20762"/>
      <c r="I20762"/>
      <c r="K20762"/>
      <c r="L20762"/>
      <c r="M20762"/>
      <c r="N20762"/>
      <c r="O20762"/>
      <c r="P20762"/>
      <c r="S20762"/>
    </row>
    <row r="20763" spans="1:20" x14ac:dyDescent="0.3">
      <c r="A20763" s="25"/>
      <c r="B20763"/>
      <c r="C20763"/>
      <c r="D20763"/>
      <c r="E20763"/>
      <c r="F20763"/>
      <c r="G20763"/>
      <c r="H20763"/>
      <c r="I20763"/>
      <c r="K20763"/>
      <c r="L20763"/>
      <c r="M20763"/>
      <c r="N20763"/>
      <c r="O20763"/>
      <c r="P20763"/>
      <c r="S20763"/>
    </row>
    <row r="20764" spans="1:20" x14ac:dyDescent="0.3">
      <c r="A20764" s="25"/>
      <c r="B20764"/>
      <c r="C20764"/>
      <c r="D20764"/>
      <c r="E20764"/>
      <c r="F20764"/>
      <c r="G20764"/>
      <c r="H20764"/>
      <c r="I20764"/>
      <c r="K20764"/>
      <c r="L20764"/>
      <c r="M20764"/>
      <c r="N20764"/>
      <c r="O20764"/>
      <c r="P20764"/>
      <c r="S20764"/>
    </row>
    <row r="20765" spans="1:20" x14ac:dyDescent="0.3">
      <c r="A20765" s="25"/>
      <c r="B20765"/>
      <c r="C20765"/>
      <c r="D20765"/>
      <c r="E20765"/>
      <c r="F20765"/>
      <c r="G20765"/>
      <c r="H20765"/>
      <c r="I20765" s="14"/>
      <c r="K20765"/>
      <c r="L20765"/>
      <c r="M20765"/>
      <c r="N20765"/>
      <c r="O20765"/>
      <c r="P20765"/>
      <c r="S20765"/>
    </row>
    <row r="20766" spans="1:20" x14ac:dyDescent="0.3">
      <c r="A20766" s="25"/>
      <c r="B20766"/>
      <c r="C20766"/>
      <c r="D20766"/>
      <c r="E20766"/>
      <c r="F20766"/>
      <c r="G20766"/>
      <c r="H20766"/>
      <c r="I20766"/>
      <c r="K20766"/>
      <c r="L20766"/>
      <c r="M20766"/>
      <c r="N20766"/>
      <c r="O20766"/>
      <c r="P20766"/>
      <c r="S20766"/>
    </row>
    <row r="20767" spans="1:20" x14ac:dyDescent="0.3">
      <c r="A20767" s="25"/>
      <c r="B20767"/>
      <c r="C20767"/>
      <c r="D20767"/>
      <c r="E20767"/>
      <c r="F20767"/>
      <c r="G20767"/>
      <c r="H20767" s="14"/>
      <c r="I20767" s="14"/>
      <c r="K20767"/>
      <c r="L20767"/>
      <c r="M20767"/>
      <c r="N20767"/>
      <c r="O20767"/>
      <c r="P20767"/>
      <c r="S20767"/>
      <c r="T20767" s="7"/>
    </row>
    <row r="20768" spans="1:20" x14ac:dyDescent="0.3">
      <c r="A20768" s="25"/>
      <c r="B20768"/>
      <c r="C20768"/>
      <c r="D20768"/>
      <c r="E20768"/>
      <c r="F20768"/>
      <c r="G20768"/>
      <c r="H20768" s="14"/>
      <c r="I20768" s="14"/>
      <c r="K20768"/>
      <c r="L20768"/>
      <c r="M20768"/>
      <c r="N20768"/>
      <c r="O20768"/>
      <c r="P20768"/>
      <c r="S20768"/>
    </row>
    <row r="20769" spans="1:20" x14ac:dyDescent="0.3">
      <c r="A20769" s="25"/>
      <c r="B20769"/>
      <c r="C20769"/>
      <c r="D20769"/>
      <c r="E20769"/>
      <c r="F20769"/>
      <c r="G20769"/>
      <c r="H20769" s="14"/>
      <c r="I20769" s="14"/>
      <c r="K20769"/>
      <c r="L20769"/>
      <c r="M20769"/>
      <c r="N20769"/>
      <c r="O20769"/>
      <c r="P20769"/>
      <c r="S20769"/>
      <c r="T20769" s="7"/>
    </row>
    <row r="20770" spans="1:20" x14ac:dyDescent="0.3">
      <c r="A20770" s="25"/>
      <c r="B20770"/>
      <c r="C20770"/>
      <c r="D20770"/>
      <c r="E20770"/>
      <c r="F20770"/>
      <c r="G20770"/>
      <c r="H20770" s="14"/>
      <c r="I20770" s="14"/>
      <c r="K20770"/>
      <c r="L20770"/>
      <c r="M20770"/>
      <c r="N20770"/>
      <c r="O20770"/>
      <c r="P20770"/>
      <c r="S20770"/>
    </row>
    <row r="20771" spans="1:20" x14ac:dyDescent="0.3">
      <c r="A20771" s="25"/>
      <c r="B20771"/>
      <c r="C20771"/>
      <c r="D20771"/>
      <c r="E20771"/>
      <c r="F20771"/>
      <c r="G20771"/>
      <c r="H20771" s="14"/>
      <c r="I20771" s="14"/>
      <c r="K20771"/>
      <c r="L20771"/>
      <c r="M20771"/>
      <c r="N20771"/>
      <c r="O20771"/>
      <c r="P20771"/>
      <c r="S20771"/>
    </row>
    <row r="20772" spans="1:20" x14ac:dyDescent="0.3">
      <c r="A20772" s="25"/>
      <c r="B20772"/>
      <c r="C20772"/>
      <c r="D20772"/>
      <c r="E20772"/>
      <c r="F20772"/>
      <c r="G20772"/>
      <c r="H20772" s="14"/>
      <c r="I20772" s="14"/>
      <c r="K20772"/>
      <c r="L20772"/>
      <c r="M20772"/>
      <c r="N20772"/>
      <c r="O20772"/>
      <c r="P20772"/>
      <c r="S20772"/>
    </row>
    <row r="20773" spans="1:20" x14ac:dyDescent="0.3">
      <c r="A20773" s="25"/>
      <c r="B20773"/>
      <c r="C20773"/>
      <c r="D20773"/>
      <c r="E20773"/>
      <c r="F20773"/>
      <c r="G20773"/>
      <c r="H20773"/>
      <c r="I20773"/>
      <c r="K20773"/>
      <c r="L20773"/>
      <c r="M20773"/>
      <c r="N20773"/>
      <c r="O20773"/>
      <c r="P20773"/>
      <c r="S20773"/>
    </row>
    <row r="20774" spans="1:20" x14ac:dyDescent="0.3">
      <c r="A20774" s="25"/>
      <c r="B20774"/>
      <c r="C20774"/>
      <c r="D20774"/>
      <c r="E20774"/>
      <c r="F20774"/>
      <c r="G20774"/>
      <c r="H20774" s="14"/>
      <c r="I20774" s="14"/>
      <c r="K20774"/>
      <c r="L20774"/>
      <c r="M20774"/>
      <c r="N20774"/>
      <c r="O20774"/>
      <c r="P20774"/>
      <c r="S20774"/>
    </row>
    <row r="20775" spans="1:20" x14ac:dyDescent="0.3">
      <c r="A20775" s="25"/>
      <c r="B20775"/>
      <c r="C20775"/>
      <c r="D20775"/>
      <c r="E20775"/>
      <c r="F20775"/>
      <c r="G20775"/>
      <c r="H20775" s="14"/>
      <c r="I20775" s="14"/>
      <c r="K20775"/>
      <c r="L20775"/>
      <c r="M20775"/>
      <c r="N20775"/>
      <c r="O20775"/>
      <c r="P20775"/>
      <c r="S20775"/>
    </row>
    <row r="20776" spans="1:20" x14ac:dyDescent="0.3">
      <c r="A20776" s="25"/>
      <c r="B20776"/>
      <c r="C20776"/>
      <c r="D20776"/>
      <c r="E20776"/>
      <c r="F20776"/>
      <c r="G20776"/>
      <c r="H20776"/>
      <c r="I20776" s="14"/>
      <c r="K20776"/>
      <c r="L20776"/>
      <c r="M20776"/>
      <c r="N20776"/>
      <c r="O20776"/>
      <c r="P20776"/>
      <c r="S20776"/>
    </row>
    <row r="20777" spans="1:20" x14ac:dyDescent="0.3">
      <c r="A20777" s="25"/>
      <c r="B20777"/>
      <c r="C20777"/>
      <c r="D20777"/>
      <c r="E20777"/>
      <c r="F20777"/>
      <c r="G20777"/>
      <c r="H20777" s="26"/>
      <c r="I20777" s="26"/>
      <c r="K20777"/>
      <c r="L20777"/>
      <c r="M20777"/>
      <c r="N20777"/>
      <c r="O20777"/>
      <c r="P20777"/>
      <c r="S20777"/>
    </row>
    <row r="20778" spans="1:20" x14ac:dyDescent="0.3">
      <c r="A20778" s="25"/>
      <c r="B20778"/>
      <c r="C20778"/>
      <c r="D20778"/>
      <c r="E20778"/>
      <c r="F20778"/>
      <c r="G20778"/>
      <c r="H20778" s="26"/>
      <c r="I20778" s="26"/>
      <c r="K20778"/>
      <c r="L20778"/>
      <c r="M20778"/>
      <c r="N20778"/>
      <c r="O20778"/>
      <c r="P20778"/>
      <c r="S20778"/>
    </row>
    <row r="20779" spans="1:20" x14ac:dyDescent="0.3">
      <c r="A20779" s="25"/>
      <c r="B20779"/>
      <c r="C20779"/>
      <c r="D20779"/>
      <c r="E20779"/>
      <c r="F20779"/>
      <c r="G20779"/>
      <c r="H20779" s="26"/>
      <c r="I20779" s="26"/>
      <c r="K20779"/>
      <c r="L20779"/>
      <c r="M20779"/>
      <c r="N20779"/>
      <c r="O20779"/>
      <c r="P20779"/>
      <c r="S20779"/>
    </row>
    <row r="20780" spans="1:20" x14ac:dyDescent="0.3">
      <c r="A20780" s="25"/>
      <c r="B20780"/>
      <c r="C20780"/>
      <c r="D20780"/>
      <c r="E20780"/>
      <c r="F20780"/>
      <c r="G20780"/>
      <c r="H20780" s="26"/>
      <c r="I20780" s="26"/>
      <c r="K20780"/>
      <c r="L20780"/>
      <c r="M20780"/>
      <c r="N20780"/>
      <c r="O20780"/>
      <c r="P20780"/>
      <c r="S20780"/>
    </row>
    <row r="20781" spans="1:20" x14ac:dyDescent="0.3">
      <c r="A20781" s="25"/>
      <c r="B20781"/>
      <c r="C20781"/>
      <c r="D20781"/>
      <c r="E20781"/>
      <c r="F20781"/>
      <c r="G20781"/>
      <c r="H20781" s="26"/>
      <c r="I20781" s="26"/>
      <c r="K20781"/>
      <c r="L20781"/>
      <c r="M20781"/>
      <c r="N20781"/>
      <c r="O20781"/>
      <c r="P20781"/>
      <c r="S20781"/>
    </row>
    <row r="20782" spans="1:20" x14ac:dyDescent="0.3">
      <c r="A20782" s="25"/>
      <c r="B20782"/>
      <c r="C20782"/>
      <c r="D20782"/>
      <c r="E20782"/>
      <c r="F20782"/>
      <c r="G20782"/>
      <c r="H20782" s="26"/>
      <c r="I20782" s="26"/>
      <c r="K20782"/>
      <c r="L20782"/>
      <c r="M20782"/>
      <c r="N20782"/>
      <c r="O20782"/>
      <c r="P20782"/>
      <c r="S20782"/>
    </row>
    <row r="20783" spans="1:20" x14ac:dyDescent="0.3">
      <c r="A20783" s="25"/>
      <c r="B20783"/>
      <c r="C20783"/>
      <c r="D20783"/>
      <c r="E20783"/>
      <c r="F20783"/>
      <c r="G20783"/>
      <c r="H20783"/>
      <c r="I20783"/>
      <c r="K20783"/>
      <c r="L20783"/>
      <c r="M20783"/>
      <c r="N20783"/>
      <c r="O20783"/>
      <c r="P20783"/>
      <c r="S20783"/>
    </row>
    <row r="20784" spans="1:20" x14ac:dyDescent="0.3">
      <c r="A20784" s="25"/>
      <c r="B20784"/>
      <c r="C20784"/>
      <c r="D20784"/>
      <c r="E20784"/>
      <c r="F20784"/>
      <c r="G20784"/>
      <c r="H20784"/>
      <c r="I20784"/>
      <c r="K20784"/>
      <c r="L20784"/>
      <c r="M20784"/>
      <c r="N20784"/>
      <c r="O20784"/>
      <c r="P20784"/>
      <c r="S20784"/>
    </row>
    <row r="20785" spans="1:20" x14ac:dyDescent="0.3">
      <c r="A20785" s="25"/>
      <c r="B20785"/>
      <c r="C20785"/>
      <c r="D20785"/>
      <c r="E20785"/>
      <c r="F20785"/>
      <c r="G20785"/>
      <c r="H20785" s="14"/>
      <c r="I20785" s="14"/>
      <c r="K20785"/>
      <c r="L20785"/>
      <c r="M20785"/>
      <c r="N20785"/>
      <c r="O20785"/>
      <c r="P20785"/>
      <c r="S20785"/>
      <c r="T20785" s="7"/>
    </row>
    <row r="20786" spans="1:20" x14ac:dyDescent="0.3">
      <c r="A20786" s="25"/>
      <c r="B20786"/>
      <c r="C20786"/>
      <c r="D20786"/>
      <c r="E20786"/>
      <c r="F20786"/>
      <c r="G20786"/>
      <c r="H20786" s="14"/>
      <c r="I20786" s="14"/>
      <c r="K20786"/>
      <c r="L20786"/>
      <c r="M20786"/>
      <c r="N20786"/>
      <c r="O20786"/>
      <c r="P20786"/>
      <c r="S20786"/>
    </row>
    <row r="20787" spans="1:20" x14ac:dyDescent="0.3">
      <c r="A20787" s="25"/>
      <c r="B20787"/>
      <c r="C20787"/>
      <c r="D20787"/>
      <c r="E20787"/>
      <c r="F20787"/>
      <c r="G20787"/>
      <c r="H20787" s="26"/>
      <c r="I20787" s="26"/>
      <c r="K20787"/>
      <c r="L20787"/>
      <c r="M20787"/>
      <c r="N20787"/>
      <c r="O20787"/>
      <c r="P20787"/>
      <c r="S20787"/>
    </row>
    <row r="20788" spans="1:20" x14ac:dyDescent="0.3">
      <c r="A20788" s="25"/>
      <c r="B20788"/>
      <c r="C20788"/>
      <c r="D20788"/>
      <c r="E20788"/>
      <c r="F20788"/>
      <c r="G20788"/>
      <c r="H20788" s="26"/>
      <c r="I20788" s="26"/>
      <c r="K20788"/>
      <c r="L20788"/>
      <c r="M20788"/>
      <c r="N20788"/>
      <c r="O20788"/>
      <c r="P20788"/>
      <c r="S20788"/>
    </row>
    <row r="20789" spans="1:20" x14ac:dyDescent="0.3">
      <c r="A20789" s="25"/>
      <c r="B20789"/>
      <c r="C20789"/>
      <c r="D20789"/>
      <c r="E20789"/>
      <c r="F20789"/>
      <c r="G20789"/>
      <c r="H20789" s="26"/>
      <c r="I20789" s="26"/>
      <c r="K20789"/>
      <c r="L20789"/>
      <c r="M20789"/>
      <c r="N20789"/>
      <c r="O20789"/>
      <c r="P20789"/>
      <c r="S20789"/>
    </row>
    <row r="20790" spans="1:20" x14ac:dyDescent="0.3">
      <c r="A20790" s="25"/>
      <c r="B20790"/>
      <c r="C20790"/>
      <c r="D20790"/>
      <c r="E20790"/>
      <c r="F20790"/>
      <c r="G20790"/>
      <c r="H20790" s="26"/>
      <c r="I20790" s="26"/>
      <c r="K20790"/>
      <c r="L20790"/>
      <c r="M20790"/>
      <c r="N20790"/>
      <c r="O20790"/>
      <c r="P20790"/>
      <c r="S20790"/>
    </row>
    <row r="20791" spans="1:20" x14ac:dyDescent="0.3">
      <c r="A20791" s="25"/>
      <c r="B20791"/>
      <c r="C20791"/>
      <c r="D20791"/>
      <c r="E20791"/>
      <c r="F20791"/>
      <c r="G20791"/>
      <c r="H20791"/>
      <c r="I20791" s="14"/>
      <c r="K20791"/>
      <c r="L20791"/>
      <c r="M20791"/>
      <c r="N20791"/>
      <c r="O20791"/>
      <c r="P20791"/>
      <c r="S20791"/>
    </row>
    <row r="20792" spans="1:20" x14ac:dyDescent="0.3">
      <c r="A20792" s="25"/>
      <c r="B20792"/>
      <c r="C20792"/>
      <c r="D20792"/>
      <c r="E20792"/>
      <c r="F20792"/>
      <c r="G20792"/>
      <c r="H20792" s="14"/>
      <c r="I20792" s="14"/>
      <c r="K20792"/>
      <c r="L20792"/>
      <c r="M20792"/>
      <c r="N20792"/>
      <c r="O20792"/>
      <c r="P20792"/>
      <c r="S20792"/>
      <c r="T20792" s="7"/>
    </row>
    <row r="20793" spans="1:20" x14ac:dyDescent="0.3">
      <c r="A20793" s="25"/>
      <c r="B20793"/>
      <c r="C20793"/>
      <c r="D20793"/>
      <c r="E20793"/>
      <c r="F20793"/>
      <c r="G20793"/>
      <c r="H20793" s="14"/>
      <c r="I20793" s="14"/>
      <c r="K20793"/>
      <c r="L20793"/>
      <c r="M20793"/>
      <c r="N20793"/>
      <c r="O20793"/>
      <c r="P20793"/>
      <c r="S20793"/>
      <c r="T20793" s="7"/>
    </row>
    <row r="20794" spans="1:20" x14ac:dyDescent="0.3">
      <c r="A20794" s="25"/>
      <c r="B20794"/>
      <c r="C20794"/>
      <c r="D20794"/>
      <c r="E20794"/>
      <c r="F20794"/>
      <c r="G20794"/>
      <c r="H20794"/>
      <c r="I20794"/>
      <c r="K20794"/>
      <c r="L20794"/>
      <c r="M20794"/>
      <c r="N20794"/>
      <c r="O20794"/>
      <c r="P20794"/>
      <c r="S20794"/>
    </row>
    <row r="20795" spans="1:20" x14ac:dyDescent="0.3">
      <c r="A20795" s="25"/>
      <c r="B20795"/>
      <c r="C20795"/>
      <c r="D20795"/>
      <c r="E20795"/>
      <c r="F20795"/>
      <c r="G20795"/>
      <c r="H20795" s="14"/>
      <c r="I20795" s="14"/>
      <c r="K20795"/>
      <c r="L20795"/>
      <c r="M20795"/>
      <c r="N20795"/>
      <c r="O20795"/>
      <c r="P20795"/>
      <c r="S20795"/>
    </row>
    <row r="20796" spans="1:20" x14ac:dyDescent="0.3">
      <c r="A20796" s="25"/>
      <c r="B20796"/>
      <c r="C20796"/>
      <c r="D20796"/>
      <c r="E20796"/>
      <c r="F20796"/>
      <c r="G20796"/>
      <c r="H20796" s="14"/>
      <c r="I20796" s="14"/>
      <c r="K20796"/>
      <c r="L20796"/>
      <c r="M20796"/>
      <c r="N20796"/>
      <c r="O20796"/>
      <c r="P20796"/>
      <c r="S20796"/>
    </row>
    <row r="20797" spans="1:20" x14ac:dyDescent="0.3">
      <c r="A20797" s="25"/>
      <c r="B20797"/>
      <c r="C20797"/>
      <c r="D20797"/>
      <c r="E20797"/>
      <c r="F20797"/>
      <c r="G20797"/>
      <c r="H20797"/>
      <c r="I20797"/>
      <c r="K20797"/>
      <c r="L20797"/>
      <c r="M20797"/>
      <c r="N20797"/>
      <c r="O20797"/>
      <c r="P20797"/>
      <c r="S20797"/>
    </row>
    <row r="20798" spans="1:20" x14ac:dyDescent="0.3">
      <c r="A20798" s="25"/>
      <c r="B20798"/>
      <c r="C20798"/>
      <c r="D20798"/>
      <c r="E20798"/>
      <c r="F20798"/>
      <c r="G20798"/>
      <c r="H20798" s="14"/>
      <c r="I20798" s="14"/>
      <c r="K20798"/>
      <c r="L20798"/>
      <c r="M20798"/>
      <c r="N20798"/>
      <c r="O20798"/>
      <c r="P20798"/>
      <c r="S20798"/>
    </row>
    <row r="20799" spans="1:20" x14ac:dyDescent="0.3">
      <c r="A20799" s="25"/>
      <c r="B20799"/>
      <c r="C20799"/>
      <c r="D20799"/>
      <c r="E20799"/>
      <c r="F20799"/>
      <c r="G20799"/>
      <c r="H20799" s="26"/>
      <c r="I20799" s="26"/>
      <c r="K20799"/>
      <c r="L20799"/>
      <c r="M20799"/>
      <c r="N20799"/>
      <c r="O20799"/>
      <c r="P20799"/>
      <c r="S20799"/>
      <c r="T20799" s="7"/>
    </row>
    <row r="20800" spans="1:20" x14ac:dyDescent="0.3">
      <c r="A20800" s="25"/>
      <c r="B20800"/>
      <c r="C20800"/>
      <c r="D20800"/>
      <c r="E20800"/>
      <c r="F20800"/>
      <c r="G20800"/>
      <c r="H20800" s="26"/>
      <c r="I20800" s="26"/>
      <c r="K20800"/>
      <c r="L20800"/>
      <c r="M20800"/>
      <c r="N20800"/>
      <c r="O20800"/>
      <c r="P20800"/>
      <c r="S20800"/>
    </row>
    <row r="20801" spans="1:20" x14ac:dyDescent="0.3">
      <c r="A20801" s="25"/>
      <c r="B20801"/>
      <c r="C20801"/>
      <c r="D20801"/>
      <c r="E20801"/>
      <c r="F20801"/>
      <c r="G20801"/>
      <c r="H20801" s="26"/>
      <c r="I20801" s="26"/>
      <c r="K20801"/>
      <c r="L20801"/>
      <c r="M20801"/>
      <c r="N20801"/>
      <c r="O20801"/>
      <c r="P20801"/>
      <c r="S20801"/>
    </row>
    <row r="20802" spans="1:20" x14ac:dyDescent="0.3">
      <c r="A20802" s="25"/>
      <c r="B20802"/>
      <c r="C20802"/>
      <c r="D20802"/>
      <c r="E20802"/>
      <c r="F20802"/>
      <c r="G20802"/>
      <c r="H20802" s="26"/>
      <c r="I20802" s="26"/>
      <c r="K20802"/>
      <c r="L20802"/>
      <c r="M20802"/>
      <c r="N20802"/>
      <c r="O20802"/>
      <c r="P20802"/>
      <c r="S20802"/>
    </row>
    <row r="20803" spans="1:20" x14ac:dyDescent="0.3">
      <c r="A20803" s="25"/>
      <c r="B20803"/>
      <c r="C20803"/>
      <c r="D20803"/>
      <c r="E20803"/>
      <c r="F20803"/>
      <c r="G20803"/>
      <c r="H20803"/>
      <c r="I20803"/>
      <c r="K20803"/>
      <c r="L20803"/>
      <c r="M20803"/>
      <c r="N20803"/>
      <c r="O20803"/>
      <c r="P20803"/>
      <c r="S20803"/>
    </row>
    <row r="20804" spans="1:20" x14ac:dyDescent="0.3">
      <c r="A20804" s="25"/>
      <c r="B20804"/>
      <c r="C20804"/>
      <c r="D20804"/>
      <c r="E20804"/>
      <c r="F20804"/>
      <c r="G20804"/>
      <c r="H20804"/>
      <c r="I20804"/>
      <c r="K20804"/>
      <c r="L20804"/>
      <c r="M20804"/>
      <c r="N20804"/>
      <c r="O20804"/>
      <c r="P20804"/>
      <c r="S20804"/>
    </row>
    <row r="20805" spans="1:20" x14ac:dyDescent="0.3">
      <c r="A20805" s="25"/>
      <c r="B20805"/>
      <c r="C20805"/>
      <c r="D20805"/>
      <c r="E20805"/>
      <c r="F20805"/>
      <c r="G20805"/>
      <c r="H20805"/>
      <c r="I20805"/>
      <c r="K20805"/>
      <c r="L20805"/>
      <c r="M20805"/>
      <c r="N20805"/>
      <c r="O20805"/>
      <c r="P20805"/>
      <c r="S20805"/>
    </row>
    <row r="20806" spans="1:20" x14ac:dyDescent="0.3">
      <c r="A20806" s="25"/>
      <c r="B20806"/>
      <c r="C20806"/>
      <c r="D20806"/>
      <c r="E20806"/>
      <c r="F20806"/>
      <c r="G20806"/>
      <c r="H20806"/>
      <c r="I20806"/>
      <c r="K20806"/>
      <c r="L20806"/>
      <c r="M20806"/>
      <c r="N20806"/>
      <c r="O20806"/>
      <c r="P20806"/>
      <c r="S20806"/>
    </row>
    <row r="20807" spans="1:20" x14ac:dyDescent="0.3">
      <c r="A20807" s="25"/>
      <c r="B20807"/>
      <c r="C20807"/>
      <c r="D20807"/>
      <c r="E20807"/>
      <c r="F20807"/>
      <c r="G20807"/>
      <c r="H20807"/>
      <c r="I20807" s="14"/>
      <c r="K20807"/>
      <c r="L20807"/>
      <c r="M20807"/>
      <c r="N20807"/>
      <c r="O20807"/>
      <c r="P20807"/>
      <c r="S20807"/>
    </row>
    <row r="20808" spans="1:20" x14ac:dyDescent="0.3">
      <c r="A20808" s="25"/>
      <c r="B20808"/>
      <c r="C20808"/>
      <c r="D20808"/>
      <c r="E20808"/>
      <c r="F20808"/>
      <c r="G20808"/>
      <c r="H20808"/>
      <c r="I20808"/>
      <c r="K20808"/>
      <c r="L20808"/>
      <c r="M20808"/>
      <c r="N20808"/>
      <c r="O20808"/>
      <c r="P20808"/>
      <c r="S20808"/>
    </row>
    <row r="20809" spans="1:20" x14ac:dyDescent="0.3">
      <c r="A20809" s="25"/>
      <c r="B20809"/>
      <c r="C20809"/>
      <c r="D20809"/>
      <c r="E20809"/>
      <c r="F20809"/>
      <c r="G20809"/>
      <c r="H20809" s="14"/>
      <c r="I20809" s="14"/>
      <c r="K20809"/>
      <c r="L20809"/>
      <c r="M20809"/>
      <c r="N20809"/>
      <c r="O20809"/>
      <c r="P20809"/>
      <c r="S20809"/>
    </row>
    <row r="20810" spans="1:20" x14ac:dyDescent="0.3">
      <c r="A20810" s="25"/>
      <c r="B20810"/>
      <c r="C20810"/>
      <c r="D20810"/>
      <c r="E20810"/>
      <c r="F20810"/>
      <c r="G20810"/>
      <c r="H20810" s="14"/>
      <c r="I20810" s="14"/>
      <c r="K20810"/>
      <c r="L20810"/>
      <c r="M20810"/>
      <c r="N20810"/>
      <c r="O20810"/>
      <c r="P20810"/>
      <c r="S20810"/>
      <c r="T20810" s="7"/>
    </row>
    <row r="20811" spans="1:20" x14ac:dyDescent="0.3">
      <c r="A20811" s="25"/>
      <c r="B20811"/>
      <c r="C20811"/>
      <c r="D20811"/>
      <c r="E20811"/>
      <c r="F20811"/>
      <c r="G20811"/>
      <c r="H20811"/>
      <c r="I20811"/>
      <c r="K20811"/>
      <c r="L20811"/>
      <c r="M20811"/>
      <c r="N20811"/>
      <c r="O20811"/>
      <c r="P20811"/>
      <c r="S20811"/>
    </row>
    <row r="20812" spans="1:20" x14ac:dyDescent="0.3">
      <c r="A20812" s="25"/>
      <c r="B20812"/>
      <c r="C20812"/>
      <c r="D20812"/>
      <c r="E20812"/>
      <c r="F20812"/>
      <c r="G20812"/>
      <c r="H20812"/>
      <c r="I20812"/>
      <c r="K20812"/>
      <c r="L20812"/>
      <c r="M20812"/>
      <c r="N20812"/>
      <c r="O20812"/>
      <c r="P20812"/>
      <c r="S20812"/>
    </row>
    <row r="20813" spans="1:20" x14ac:dyDescent="0.3">
      <c r="A20813" s="25"/>
      <c r="B20813"/>
      <c r="C20813"/>
      <c r="D20813"/>
      <c r="E20813"/>
      <c r="F20813"/>
      <c r="G20813"/>
      <c r="H20813"/>
      <c r="I20813"/>
      <c r="K20813"/>
      <c r="L20813"/>
      <c r="M20813"/>
      <c r="N20813"/>
      <c r="O20813"/>
      <c r="P20813"/>
      <c r="S20813"/>
    </row>
    <row r="20814" spans="1:20" x14ac:dyDescent="0.3">
      <c r="A20814" s="25"/>
      <c r="B20814"/>
      <c r="C20814"/>
      <c r="D20814"/>
      <c r="E20814"/>
      <c r="F20814"/>
      <c r="G20814"/>
      <c r="H20814"/>
      <c r="I20814"/>
      <c r="K20814"/>
      <c r="L20814"/>
      <c r="M20814"/>
      <c r="N20814"/>
      <c r="O20814"/>
      <c r="P20814"/>
      <c r="S20814"/>
    </row>
    <row r="20815" spans="1:20" x14ac:dyDescent="0.3">
      <c r="A20815" s="25"/>
      <c r="B20815"/>
      <c r="C20815"/>
      <c r="D20815"/>
      <c r="E20815"/>
      <c r="F20815"/>
      <c r="G20815"/>
      <c r="H20815"/>
      <c r="I20815"/>
      <c r="K20815"/>
      <c r="L20815"/>
      <c r="M20815"/>
      <c r="N20815"/>
      <c r="O20815"/>
      <c r="P20815"/>
      <c r="S20815"/>
    </row>
    <row r="20816" spans="1:20" x14ac:dyDescent="0.3">
      <c r="A20816" s="25"/>
      <c r="B20816"/>
      <c r="C20816"/>
      <c r="D20816"/>
      <c r="E20816"/>
      <c r="F20816"/>
      <c r="G20816"/>
      <c r="H20816"/>
      <c r="I20816"/>
      <c r="K20816"/>
      <c r="L20816"/>
      <c r="M20816"/>
      <c r="N20816"/>
      <c r="O20816"/>
      <c r="P20816"/>
      <c r="S20816"/>
    </row>
    <row r="20817" spans="1:19" x14ac:dyDescent="0.3">
      <c r="A20817" s="25"/>
      <c r="B20817"/>
      <c r="C20817"/>
      <c r="D20817"/>
      <c r="E20817"/>
      <c r="F20817"/>
      <c r="G20817"/>
      <c r="H20817"/>
      <c r="I20817"/>
      <c r="K20817"/>
      <c r="L20817"/>
      <c r="M20817"/>
      <c r="N20817"/>
      <c r="O20817"/>
      <c r="P20817"/>
      <c r="S20817"/>
    </row>
    <row r="20818" spans="1:19" x14ac:dyDescent="0.3">
      <c r="A20818" s="25"/>
      <c r="B20818"/>
      <c r="C20818"/>
      <c r="D20818"/>
      <c r="E20818"/>
      <c r="F20818"/>
      <c r="G20818"/>
      <c r="H20818"/>
      <c r="I20818"/>
      <c r="K20818"/>
      <c r="L20818"/>
      <c r="M20818"/>
      <c r="N20818"/>
      <c r="O20818"/>
      <c r="P20818"/>
      <c r="S20818"/>
    </row>
    <row r="20819" spans="1:19" x14ac:dyDescent="0.3">
      <c r="A20819" s="25"/>
      <c r="B20819"/>
      <c r="C20819"/>
      <c r="D20819"/>
      <c r="E20819"/>
      <c r="F20819"/>
      <c r="G20819"/>
      <c r="H20819"/>
      <c r="I20819"/>
      <c r="K20819"/>
      <c r="L20819"/>
      <c r="M20819"/>
      <c r="N20819"/>
      <c r="O20819"/>
      <c r="P20819"/>
      <c r="S20819"/>
    </row>
    <row r="20820" spans="1:19" x14ac:dyDescent="0.3">
      <c r="A20820" s="25"/>
      <c r="B20820"/>
      <c r="C20820"/>
      <c r="D20820"/>
      <c r="E20820"/>
      <c r="F20820"/>
      <c r="G20820"/>
      <c r="H20820"/>
      <c r="I20820"/>
      <c r="K20820"/>
      <c r="L20820"/>
      <c r="M20820"/>
      <c r="N20820"/>
      <c r="O20820"/>
      <c r="P20820"/>
      <c r="S20820"/>
    </row>
    <row r="20821" spans="1:19" x14ac:dyDescent="0.3">
      <c r="A20821" s="25"/>
      <c r="B20821"/>
      <c r="C20821"/>
      <c r="D20821"/>
      <c r="E20821"/>
      <c r="F20821"/>
      <c r="G20821"/>
      <c r="H20821"/>
      <c r="I20821"/>
      <c r="K20821"/>
      <c r="L20821"/>
      <c r="M20821"/>
      <c r="N20821"/>
      <c r="O20821"/>
      <c r="P20821"/>
      <c r="S20821"/>
    </row>
    <row r="20822" spans="1:19" x14ac:dyDescent="0.3">
      <c r="A20822" s="25"/>
      <c r="B20822"/>
      <c r="C20822"/>
      <c r="D20822"/>
      <c r="E20822"/>
      <c r="F20822"/>
      <c r="G20822"/>
      <c r="H20822"/>
      <c r="I20822"/>
      <c r="K20822"/>
      <c r="L20822"/>
      <c r="M20822"/>
      <c r="N20822"/>
      <c r="O20822"/>
      <c r="P20822"/>
      <c r="S20822"/>
    </row>
    <row r="20823" spans="1:19" x14ac:dyDescent="0.3">
      <c r="A20823" s="25"/>
      <c r="B20823"/>
      <c r="C20823"/>
      <c r="D20823"/>
      <c r="E20823"/>
      <c r="F20823"/>
      <c r="G20823"/>
      <c r="H20823"/>
      <c r="I20823"/>
      <c r="K20823"/>
      <c r="L20823"/>
      <c r="M20823"/>
      <c r="N20823"/>
      <c r="O20823"/>
      <c r="P20823"/>
      <c r="S20823"/>
    </row>
    <row r="20824" spans="1:19" x14ac:dyDescent="0.3">
      <c r="A20824" s="25"/>
      <c r="B20824"/>
      <c r="C20824"/>
      <c r="D20824"/>
      <c r="E20824"/>
      <c r="F20824"/>
      <c r="G20824"/>
      <c r="H20824"/>
      <c r="I20824"/>
      <c r="K20824"/>
      <c r="L20824"/>
      <c r="M20824"/>
      <c r="N20824"/>
      <c r="O20824"/>
      <c r="P20824"/>
      <c r="S20824"/>
    </row>
    <row r="20825" spans="1:19" x14ac:dyDescent="0.3">
      <c r="A20825" s="25"/>
      <c r="B20825"/>
      <c r="C20825"/>
      <c r="D20825"/>
      <c r="E20825"/>
      <c r="F20825"/>
      <c r="G20825"/>
      <c r="H20825"/>
      <c r="I20825"/>
      <c r="K20825"/>
      <c r="L20825"/>
      <c r="M20825"/>
      <c r="N20825"/>
      <c r="O20825"/>
      <c r="P20825"/>
      <c r="S20825"/>
    </row>
    <row r="20826" spans="1:19" x14ac:dyDescent="0.3">
      <c r="A20826" s="25"/>
      <c r="B20826"/>
      <c r="C20826"/>
      <c r="D20826"/>
      <c r="E20826"/>
      <c r="F20826"/>
      <c r="G20826"/>
      <c r="H20826"/>
      <c r="I20826"/>
      <c r="K20826"/>
      <c r="L20826"/>
      <c r="M20826"/>
      <c r="N20826"/>
      <c r="O20826"/>
      <c r="P20826"/>
      <c r="S20826"/>
    </row>
    <row r="20827" spans="1:19" x14ac:dyDescent="0.3">
      <c r="A20827" s="25"/>
      <c r="B20827"/>
      <c r="C20827"/>
      <c r="D20827"/>
      <c r="E20827"/>
      <c r="F20827"/>
      <c r="G20827"/>
      <c r="H20827"/>
      <c r="I20827"/>
      <c r="K20827"/>
      <c r="L20827"/>
      <c r="M20827"/>
      <c r="N20827"/>
      <c r="O20827"/>
      <c r="P20827"/>
      <c r="S20827"/>
    </row>
    <row r="20828" spans="1:19" x14ac:dyDescent="0.3">
      <c r="A20828" s="25"/>
      <c r="B20828"/>
      <c r="C20828"/>
      <c r="D20828"/>
      <c r="E20828"/>
      <c r="F20828"/>
      <c r="G20828"/>
      <c r="H20828"/>
      <c r="I20828"/>
      <c r="K20828"/>
      <c r="L20828"/>
      <c r="M20828"/>
      <c r="N20828"/>
      <c r="O20828"/>
      <c r="P20828"/>
      <c r="S20828"/>
    </row>
    <row r="20829" spans="1:19" x14ac:dyDescent="0.3">
      <c r="A20829" s="25"/>
      <c r="B20829"/>
      <c r="C20829"/>
      <c r="D20829"/>
      <c r="E20829"/>
      <c r="F20829"/>
      <c r="G20829"/>
      <c r="H20829"/>
      <c r="I20829" s="14"/>
      <c r="K20829"/>
      <c r="L20829"/>
      <c r="M20829"/>
      <c r="N20829"/>
      <c r="O20829"/>
      <c r="P20829"/>
      <c r="S20829"/>
    </row>
    <row r="20830" spans="1:19" x14ac:dyDescent="0.3">
      <c r="A20830" s="25"/>
      <c r="B20830"/>
      <c r="C20830"/>
      <c r="D20830"/>
      <c r="E20830"/>
      <c r="F20830"/>
      <c r="G20830"/>
      <c r="H20830"/>
      <c r="I20830" s="14"/>
      <c r="K20830"/>
      <c r="L20830"/>
      <c r="M20830"/>
      <c r="N20830"/>
      <c r="O20830"/>
      <c r="P20830"/>
      <c r="S20830"/>
    </row>
    <row r="20831" spans="1:19" x14ac:dyDescent="0.3">
      <c r="A20831" s="25"/>
      <c r="B20831"/>
      <c r="C20831"/>
      <c r="D20831"/>
      <c r="E20831"/>
      <c r="F20831"/>
      <c r="G20831"/>
      <c r="H20831"/>
      <c r="I20831" s="14"/>
      <c r="K20831"/>
      <c r="L20831"/>
      <c r="M20831"/>
      <c r="N20831"/>
      <c r="O20831"/>
      <c r="P20831"/>
      <c r="S20831"/>
    </row>
    <row r="20832" spans="1:19" x14ac:dyDescent="0.3">
      <c r="A20832" s="25"/>
      <c r="B20832"/>
      <c r="C20832"/>
      <c r="D20832"/>
      <c r="E20832"/>
      <c r="F20832"/>
      <c r="G20832"/>
      <c r="H20832"/>
      <c r="I20832" s="14"/>
      <c r="K20832"/>
      <c r="L20832"/>
      <c r="M20832"/>
      <c r="N20832"/>
      <c r="O20832"/>
      <c r="P20832"/>
      <c r="S20832"/>
    </row>
    <row r="20833" spans="1:20" x14ac:dyDescent="0.3">
      <c r="A20833" s="25"/>
      <c r="B20833"/>
      <c r="C20833"/>
      <c r="D20833"/>
      <c r="E20833"/>
      <c r="F20833"/>
      <c r="G20833"/>
      <c r="H20833"/>
      <c r="I20833" s="14"/>
      <c r="K20833"/>
      <c r="L20833"/>
      <c r="M20833"/>
      <c r="N20833"/>
      <c r="O20833"/>
      <c r="P20833"/>
      <c r="S20833"/>
    </row>
    <row r="20834" spans="1:20" x14ac:dyDescent="0.3">
      <c r="A20834" s="25"/>
      <c r="B20834"/>
      <c r="C20834"/>
      <c r="D20834"/>
      <c r="E20834"/>
      <c r="F20834"/>
      <c r="G20834"/>
      <c r="H20834"/>
      <c r="I20834"/>
      <c r="K20834"/>
      <c r="L20834"/>
      <c r="M20834"/>
      <c r="N20834"/>
      <c r="O20834"/>
      <c r="P20834"/>
      <c r="S20834"/>
    </row>
    <row r="20835" spans="1:20" x14ac:dyDescent="0.3">
      <c r="A20835" s="25"/>
      <c r="B20835"/>
      <c r="C20835"/>
      <c r="D20835"/>
      <c r="E20835"/>
      <c r="F20835"/>
      <c r="G20835"/>
      <c r="H20835"/>
      <c r="I20835"/>
      <c r="K20835"/>
      <c r="L20835"/>
      <c r="M20835"/>
      <c r="N20835"/>
      <c r="O20835"/>
      <c r="P20835"/>
      <c r="S20835"/>
    </row>
    <row r="20836" spans="1:20" x14ac:dyDescent="0.3">
      <c r="A20836" s="25"/>
      <c r="B20836"/>
      <c r="C20836"/>
      <c r="D20836"/>
      <c r="E20836"/>
      <c r="F20836"/>
      <c r="G20836"/>
      <c r="H20836"/>
      <c r="I20836"/>
      <c r="K20836"/>
      <c r="L20836"/>
      <c r="M20836"/>
      <c r="N20836"/>
      <c r="O20836"/>
      <c r="P20836"/>
      <c r="S20836"/>
    </row>
    <row r="20837" spans="1:20" x14ac:dyDescent="0.3">
      <c r="A20837" s="25"/>
      <c r="B20837"/>
      <c r="C20837"/>
      <c r="D20837"/>
      <c r="E20837"/>
      <c r="F20837"/>
      <c r="G20837"/>
      <c r="H20837"/>
      <c r="I20837" s="14"/>
      <c r="K20837"/>
      <c r="L20837"/>
      <c r="M20837"/>
      <c r="N20837"/>
      <c r="O20837"/>
      <c r="P20837"/>
      <c r="S20837"/>
    </row>
    <row r="20838" spans="1:20" x14ac:dyDescent="0.3">
      <c r="A20838" s="25"/>
      <c r="B20838"/>
      <c r="C20838"/>
      <c r="D20838"/>
      <c r="E20838"/>
      <c r="F20838"/>
      <c r="G20838"/>
      <c r="H20838" s="14"/>
      <c r="I20838" s="14"/>
      <c r="K20838"/>
      <c r="L20838"/>
      <c r="M20838"/>
      <c r="N20838"/>
      <c r="O20838"/>
      <c r="P20838"/>
      <c r="S20838"/>
    </row>
    <row r="20839" spans="1:20" x14ac:dyDescent="0.3">
      <c r="A20839" s="25"/>
      <c r="B20839"/>
      <c r="C20839"/>
      <c r="D20839"/>
      <c r="E20839"/>
      <c r="F20839"/>
      <c r="G20839"/>
      <c r="H20839" s="14"/>
      <c r="I20839" s="14"/>
      <c r="K20839"/>
      <c r="L20839"/>
      <c r="M20839"/>
      <c r="N20839"/>
      <c r="O20839"/>
      <c r="P20839"/>
      <c r="S20839"/>
    </row>
    <row r="20840" spans="1:20" x14ac:dyDescent="0.3">
      <c r="A20840" s="25"/>
      <c r="B20840"/>
      <c r="C20840"/>
      <c r="D20840"/>
      <c r="E20840"/>
      <c r="F20840"/>
      <c r="G20840"/>
      <c r="H20840" s="14"/>
      <c r="I20840" s="14"/>
      <c r="K20840"/>
      <c r="L20840"/>
      <c r="M20840"/>
      <c r="N20840"/>
      <c r="O20840"/>
      <c r="P20840"/>
      <c r="S20840"/>
    </row>
    <row r="20841" spans="1:20" x14ac:dyDescent="0.3">
      <c r="A20841" s="25"/>
      <c r="B20841"/>
      <c r="C20841"/>
      <c r="D20841"/>
      <c r="E20841"/>
      <c r="F20841"/>
      <c r="G20841"/>
      <c r="H20841" s="14"/>
      <c r="I20841" s="14"/>
      <c r="K20841"/>
      <c r="L20841"/>
      <c r="M20841"/>
      <c r="N20841"/>
      <c r="O20841"/>
      <c r="P20841"/>
      <c r="S20841"/>
    </row>
    <row r="20842" spans="1:20" x14ac:dyDescent="0.3">
      <c r="A20842" s="25"/>
      <c r="B20842"/>
      <c r="C20842"/>
      <c r="D20842"/>
      <c r="E20842"/>
      <c r="F20842"/>
      <c r="G20842"/>
      <c r="H20842"/>
      <c r="I20842"/>
      <c r="K20842"/>
      <c r="L20842"/>
      <c r="M20842"/>
      <c r="N20842"/>
      <c r="O20842"/>
      <c r="P20842"/>
      <c r="S20842"/>
    </row>
    <row r="20843" spans="1:20" x14ac:dyDescent="0.3">
      <c r="A20843" s="25"/>
      <c r="B20843"/>
      <c r="C20843"/>
      <c r="D20843"/>
      <c r="E20843"/>
      <c r="F20843"/>
      <c r="G20843"/>
      <c r="H20843" s="14"/>
      <c r="I20843" s="14"/>
      <c r="K20843"/>
      <c r="L20843"/>
      <c r="M20843"/>
      <c r="N20843"/>
      <c r="O20843"/>
      <c r="P20843"/>
      <c r="S20843"/>
    </row>
    <row r="20844" spans="1:20" x14ac:dyDescent="0.3">
      <c r="A20844" s="25"/>
      <c r="B20844"/>
      <c r="C20844"/>
      <c r="D20844"/>
      <c r="E20844"/>
      <c r="F20844"/>
      <c r="G20844"/>
      <c r="H20844" s="14"/>
      <c r="I20844" s="14"/>
      <c r="K20844"/>
      <c r="L20844"/>
      <c r="M20844"/>
      <c r="N20844"/>
      <c r="O20844"/>
      <c r="P20844"/>
      <c r="S20844"/>
      <c r="T20844" s="7"/>
    </row>
    <row r="20845" spans="1:20" x14ac:dyDescent="0.3">
      <c r="A20845" s="25"/>
      <c r="B20845"/>
      <c r="C20845"/>
      <c r="D20845"/>
      <c r="E20845"/>
      <c r="F20845"/>
      <c r="G20845"/>
      <c r="H20845" s="14"/>
      <c r="I20845" s="14"/>
      <c r="K20845"/>
      <c r="L20845"/>
      <c r="M20845"/>
      <c r="N20845"/>
      <c r="O20845"/>
      <c r="P20845"/>
      <c r="S20845"/>
    </row>
    <row r="20846" spans="1:20" x14ac:dyDescent="0.3">
      <c r="A20846" s="25"/>
      <c r="B20846"/>
      <c r="C20846"/>
      <c r="D20846"/>
      <c r="E20846"/>
      <c r="F20846"/>
      <c r="G20846"/>
      <c r="H20846" s="14"/>
      <c r="I20846" s="14"/>
      <c r="K20846"/>
      <c r="L20846"/>
      <c r="M20846"/>
      <c r="N20846"/>
      <c r="O20846"/>
      <c r="P20846"/>
      <c r="S20846"/>
    </row>
    <row r="20847" spans="1:20" x14ac:dyDescent="0.3">
      <c r="A20847" s="25"/>
      <c r="B20847"/>
      <c r="C20847"/>
      <c r="D20847"/>
      <c r="E20847"/>
      <c r="F20847"/>
      <c r="G20847"/>
      <c r="H20847" s="14"/>
      <c r="I20847" s="14"/>
      <c r="K20847"/>
      <c r="L20847"/>
      <c r="M20847"/>
      <c r="N20847"/>
      <c r="O20847"/>
      <c r="P20847"/>
      <c r="S20847"/>
    </row>
    <row r="20848" spans="1:20" x14ac:dyDescent="0.3">
      <c r="A20848" s="25"/>
      <c r="B20848"/>
      <c r="C20848"/>
      <c r="D20848"/>
      <c r="E20848"/>
      <c r="F20848"/>
      <c r="G20848"/>
      <c r="H20848" s="14"/>
      <c r="I20848" s="14"/>
      <c r="K20848"/>
      <c r="L20848"/>
      <c r="M20848"/>
      <c r="N20848"/>
      <c r="O20848"/>
      <c r="P20848"/>
      <c r="S20848"/>
    </row>
    <row r="20849" spans="1:19" x14ac:dyDescent="0.3">
      <c r="A20849" s="25"/>
      <c r="B20849"/>
      <c r="C20849"/>
      <c r="D20849"/>
      <c r="E20849"/>
      <c r="F20849"/>
      <c r="G20849"/>
      <c r="H20849" s="14"/>
      <c r="I20849" s="14"/>
      <c r="K20849"/>
      <c r="L20849"/>
      <c r="M20849"/>
      <c r="N20849"/>
      <c r="O20849"/>
      <c r="P20849"/>
      <c r="S20849"/>
    </row>
    <row r="20850" spans="1:19" x14ac:dyDescent="0.3">
      <c r="A20850" s="25"/>
      <c r="B20850"/>
      <c r="C20850"/>
      <c r="D20850"/>
      <c r="E20850"/>
      <c r="F20850"/>
      <c r="G20850"/>
      <c r="H20850" s="14"/>
      <c r="I20850" s="14"/>
      <c r="K20850"/>
      <c r="L20850"/>
      <c r="M20850"/>
      <c r="N20850"/>
      <c r="O20850"/>
      <c r="P20850"/>
      <c r="S20850"/>
    </row>
    <row r="20851" spans="1:19" x14ac:dyDescent="0.3">
      <c r="A20851" s="25"/>
      <c r="B20851"/>
      <c r="C20851"/>
      <c r="D20851"/>
      <c r="E20851"/>
      <c r="F20851"/>
      <c r="G20851"/>
      <c r="H20851" s="14"/>
      <c r="I20851" s="14"/>
      <c r="K20851"/>
      <c r="L20851"/>
      <c r="M20851"/>
      <c r="N20851"/>
      <c r="O20851"/>
      <c r="P20851"/>
      <c r="S20851"/>
    </row>
    <row r="20852" spans="1:19" x14ac:dyDescent="0.3">
      <c r="A20852" s="25"/>
      <c r="B20852"/>
      <c r="C20852"/>
      <c r="D20852"/>
      <c r="E20852"/>
      <c r="F20852"/>
      <c r="G20852"/>
      <c r="H20852" s="26"/>
      <c r="I20852" s="26"/>
      <c r="K20852"/>
      <c r="L20852"/>
      <c r="M20852"/>
      <c r="N20852"/>
      <c r="O20852"/>
      <c r="P20852"/>
      <c r="S20852"/>
    </row>
    <row r="20853" spans="1:19" x14ac:dyDescent="0.3">
      <c r="A20853" s="25"/>
      <c r="B20853"/>
      <c r="C20853"/>
      <c r="D20853"/>
      <c r="E20853"/>
      <c r="F20853"/>
      <c r="G20853"/>
      <c r="H20853" s="26"/>
      <c r="I20853" s="26"/>
      <c r="K20853"/>
      <c r="L20853"/>
      <c r="M20853"/>
      <c r="N20853"/>
      <c r="O20853"/>
      <c r="P20853"/>
      <c r="S20853"/>
    </row>
    <row r="20854" spans="1:19" x14ac:dyDescent="0.3">
      <c r="A20854" s="25"/>
      <c r="B20854"/>
      <c r="C20854"/>
      <c r="D20854"/>
      <c r="E20854"/>
      <c r="F20854"/>
      <c r="G20854"/>
      <c r="H20854" s="26"/>
      <c r="I20854" s="26"/>
      <c r="K20854"/>
      <c r="L20854"/>
      <c r="M20854"/>
      <c r="N20854"/>
      <c r="O20854"/>
      <c r="P20854"/>
      <c r="S20854"/>
    </row>
    <row r="20855" spans="1:19" x14ac:dyDescent="0.3">
      <c r="A20855" s="25"/>
      <c r="B20855"/>
      <c r="C20855"/>
      <c r="D20855"/>
      <c r="E20855"/>
      <c r="F20855"/>
      <c r="G20855"/>
      <c r="H20855" s="26"/>
      <c r="I20855" s="26"/>
      <c r="K20855"/>
      <c r="L20855"/>
      <c r="M20855"/>
      <c r="N20855"/>
      <c r="O20855"/>
      <c r="P20855"/>
      <c r="S20855"/>
    </row>
    <row r="20856" spans="1:19" x14ac:dyDescent="0.3">
      <c r="A20856" s="25"/>
      <c r="B20856"/>
      <c r="C20856"/>
      <c r="D20856"/>
      <c r="E20856"/>
      <c r="F20856"/>
      <c r="G20856"/>
      <c r="H20856" s="26"/>
      <c r="I20856" s="26"/>
      <c r="K20856"/>
      <c r="L20856"/>
      <c r="M20856"/>
      <c r="N20856"/>
      <c r="O20856"/>
      <c r="P20856"/>
      <c r="S20856"/>
    </row>
    <row r="20857" spans="1:19" x14ac:dyDescent="0.3">
      <c r="A20857" s="25"/>
      <c r="B20857"/>
      <c r="C20857"/>
      <c r="D20857"/>
      <c r="E20857"/>
      <c r="F20857"/>
      <c r="G20857"/>
      <c r="H20857" s="26"/>
      <c r="I20857" s="26"/>
      <c r="K20857"/>
      <c r="L20857"/>
      <c r="M20857"/>
      <c r="N20857"/>
      <c r="O20857"/>
      <c r="P20857"/>
      <c r="S20857"/>
    </row>
    <row r="20858" spans="1:19" x14ac:dyDescent="0.3">
      <c r="A20858" s="25"/>
      <c r="B20858"/>
      <c r="C20858"/>
      <c r="D20858"/>
      <c r="E20858"/>
      <c r="F20858"/>
      <c r="G20858"/>
      <c r="H20858" s="14"/>
      <c r="I20858" s="14"/>
      <c r="K20858"/>
      <c r="L20858"/>
      <c r="M20858"/>
      <c r="N20858"/>
      <c r="O20858"/>
      <c r="P20858"/>
      <c r="S20858"/>
    </row>
    <row r="20859" spans="1:19" x14ac:dyDescent="0.3">
      <c r="A20859" s="25"/>
      <c r="B20859"/>
      <c r="C20859"/>
      <c r="D20859"/>
      <c r="E20859"/>
      <c r="F20859"/>
      <c r="G20859"/>
      <c r="H20859" s="14"/>
      <c r="I20859" s="14"/>
      <c r="K20859"/>
      <c r="L20859"/>
      <c r="M20859"/>
      <c r="N20859"/>
      <c r="O20859"/>
      <c r="P20859"/>
      <c r="S20859"/>
    </row>
    <row r="20860" spans="1:19" x14ac:dyDescent="0.3">
      <c r="A20860" s="25"/>
      <c r="B20860"/>
      <c r="C20860"/>
      <c r="D20860"/>
      <c r="E20860"/>
      <c r="F20860"/>
      <c r="G20860"/>
      <c r="H20860"/>
      <c r="I20860"/>
      <c r="K20860"/>
      <c r="L20860"/>
      <c r="M20860"/>
      <c r="N20860"/>
      <c r="O20860"/>
      <c r="P20860"/>
      <c r="S20860"/>
    </row>
    <row r="20861" spans="1:19" x14ac:dyDescent="0.3">
      <c r="A20861" s="25"/>
      <c r="B20861"/>
      <c r="C20861"/>
      <c r="D20861"/>
      <c r="E20861"/>
      <c r="F20861"/>
      <c r="G20861"/>
      <c r="H20861" s="14"/>
      <c r="I20861" s="14"/>
      <c r="K20861"/>
      <c r="L20861"/>
      <c r="M20861"/>
      <c r="N20861"/>
      <c r="O20861"/>
      <c r="P20861"/>
      <c r="S20861"/>
    </row>
    <row r="20862" spans="1:19" x14ac:dyDescent="0.3">
      <c r="A20862" s="25"/>
      <c r="B20862"/>
      <c r="C20862"/>
      <c r="D20862"/>
      <c r="E20862"/>
      <c r="F20862"/>
      <c r="G20862"/>
      <c r="H20862" s="14"/>
      <c r="I20862" s="14"/>
      <c r="K20862"/>
      <c r="L20862"/>
      <c r="M20862"/>
      <c r="N20862"/>
      <c r="O20862"/>
      <c r="P20862"/>
      <c r="S20862"/>
    </row>
    <row r="20863" spans="1:19" x14ac:dyDescent="0.3">
      <c r="A20863" s="25"/>
      <c r="B20863"/>
      <c r="C20863"/>
      <c r="D20863"/>
      <c r="E20863"/>
      <c r="F20863"/>
      <c r="G20863"/>
      <c r="H20863" s="14"/>
      <c r="I20863" s="14"/>
      <c r="K20863"/>
      <c r="L20863"/>
      <c r="M20863"/>
      <c r="N20863"/>
      <c r="O20863"/>
      <c r="P20863"/>
      <c r="S20863"/>
    </row>
    <row r="20864" spans="1:19" x14ac:dyDescent="0.3">
      <c r="A20864" s="25"/>
      <c r="B20864"/>
      <c r="C20864"/>
      <c r="D20864"/>
      <c r="E20864"/>
      <c r="F20864"/>
      <c r="G20864"/>
      <c r="H20864" s="14"/>
      <c r="I20864" s="14"/>
      <c r="K20864"/>
      <c r="L20864"/>
      <c r="M20864"/>
      <c r="N20864"/>
      <c r="O20864"/>
      <c r="P20864"/>
      <c r="S20864"/>
    </row>
    <row r="20865" spans="1:20" x14ac:dyDescent="0.3">
      <c r="A20865" s="25"/>
      <c r="B20865"/>
      <c r="C20865"/>
      <c r="D20865"/>
      <c r="E20865"/>
      <c r="F20865"/>
      <c r="G20865"/>
      <c r="H20865" s="14"/>
      <c r="I20865" s="14"/>
      <c r="K20865"/>
      <c r="L20865"/>
      <c r="M20865"/>
      <c r="N20865"/>
      <c r="O20865"/>
      <c r="P20865"/>
      <c r="S20865"/>
    </row>
    <row r="20866" spans="1:20" x14ac:dyDescent="0.3">
      <c r="A20866" s="25"/>
      <c r="B20866"/>
      <c r="C20866"/>
      <c r="D20866"/>
      <c r="E20866"/>
      <c r="F20866"/>
      <c r="G20866"/>
      <c r="H20866" s="14"/>
      <c r="I20866" s="14"/>
      <c r="K20866"/>
      <c r="L20866"/>
      <c r="M20866"/>
      <c r="N20866"/>
      <c r="O20866"/>
      <c r="P20866"/>
      <c r="S20866"/>
    </row>
    <row r="20867" spans="1:20" x14ac:dyDescent="0.3">
      <c r="A20867" s="25"/>
      <c r="B20867"/>
      <c r="C20867"/>
      <c r="D20867"/>
      <c r="E20867"/>
      <c r="F20867"/>
      <c r="G20867"/>
      <c r="H20867" s="14"/>
      <c r="I20867" s="14"/>
      <c r="K20867"/>
      <c r="L20867"/>
      <c r="M20867"/>
      <c r="N20867"/>
      <c r="O20867"/>
      <c r="P20867"/>
      <c r="S20867"/>
      <c r="T20867" s="7"/>
    </row>
    <row r="20868" spans="1:20" x14ac:dyDescent="0.3">
      <c r="A20868" s="25"/>
      <c r="B20868"/>
      <c r="C20868"/>
      <c r="D20868"/>
      <c r="E20868"/>
      <c r="F20868"/>
      <c r="G20868"/>
      <c r="H20868" s="14"/>
      <c r="I20868" s="14"/>
      <c r="K20868"/>
      <c r="L20868"/>
      <c r="M20868"/>
      <c r="N20868"/>
      <c r="O20868"/>
      <c r="P20868"/>
      <c r="S20868"/>
      <c r="T20868" s="7"/>
    </row>
    <row r="20869" spans="1:20" x14ac:dyDescent="0.3">
      <c r="A20869" s="25"/>
      <c r="B20869"/>
      <c r="C20869"/>
      <c r="D20869"/>
      <c r="E20869"/>
      <c r="F20869"/>
      <c r="G20869"/>
      <c r="H20869" s="14"/>
      <c r="I20869" s="14"/>
      <c r="K20869"/>
      <c r="L20869"/>
      <c r="M20869"/>
      <c r="N20869"/>
      <c r="O20869"/>
      <c r="P20869"/>
      <c r="S20869"/>
    </row>
    <row r="20870" spans="1:20" x14ac:dyDescent="0.3">
      <c r="A20870" s="25"/>
      <c r="B20870"/>
      <c r="C20870"/>
      <c r="D20870"/>
      <c r="E20870"/>
      <c r="F20870"/>
      <c r="G20870"/>
      <c r="H20870" s="14"/>
      <c r="I20870" s="14"/>
      <c r="K20870"/>
      <c r="L20870"/>
      <c r="M20870"/>
      <c r="N20870"/>
      <c r="O20870"/>
      <c r="P20870"/>
      <c r="S20870"/>
    </row>
    <row r="20871" spans="1:20" x14ac:dyDescent="0.3">
      <c r="A20871" s="25"/>
      <c r="B20871"/>
      <c r="C20871"/>
      <c r="D20871"/>
      <c r="E20871"/>
      <c r="F20871"/>
      <c r="G20871"/>
      <c r="H20871"/>
      <c r="I20871"/>
      <c r="K20871"/>
      <c r="L20871"/>
      <c r="M20871"/>
      <c r="N20871"/>
      <c r="O20871"/>
      <c r="P20871"/>
      <c r="S20871"/>
    </row>
    <row r="20872" spans="1:20" x14ac:dyDescent="0.3">
      <c r="A20872" s="25"/>
      <c r="B20872"/>
      <c r="C20872"/>
      <c r="D20872"/>
      <c r="E20872"/>
      <c r="F20872"/>
      <c r="G20872"/>
      <c r="H20872"/>
      <c r="I20872" s="14"/>
      <c r="K20872"/>
      <c r="L20872"/>
      <c r="M20872"/>
      <c r="N20872"/>
      <c r="O20872"/>
      <c r="P20872"/>
      <c r="S20872"/>
    </row>
    <row r="20873" spans="1:20" x14ac:dyDescent="0.3">
      <c r="A20873" s="25"/>
      <c r="B20873"/>
      <c r="C20873"/>
      <c r="D20873"/>
      <c r="E20873"/>
      <c r="F20873"/>
      <c r="G20873"/>
      <c r="H20873"/>
      <c r="I20873"/>
      <c r="K20873"/>
      <c r="L20873"/>
      <c r="M20873"/>
      <c r="N20873"/>
      <c r="O20873"/>
      <c r="P20873"/>
      <c r="S20873"/>
    </row>
    <row r="20874" spans="1:20" x14ac:dyDescent="0.3">
      <c r="A20874" s="25"/>
      <c r="B20874"/>
      <c r="C20874"/>
      <c r="D20874"/>
      <c r="E20874"/>
      <c r="F20874"/>
      <c r="G20874"/>
      <c r="H20874"/>
      <c r="I20874"/>
      <c r="K20874"/>
      <c r="L20874"/>
      <c r="M20874"/>
      <c r="N20874"/>
      <c r="O20874"/>
      <c r="P20874"/>
      <c r="S20874"/>
    </row>
    <row r="20875" spans="1:20" x14ac:dyDescent="0.3">
      <c r="A20875" s="25"/>
      <c r="B20875"/>
      <c r="C20875"/>
      <c r="D20875"/>
      <c r="E20875"/>
      <c r="F20875"/>
      <c r="G20875"/>
      <c r="H20875" s="14"/>
      <c r="I20875" s="14"/>
      <c r="K20875"/>
      <c r="L20875"/>
      <c r="M20875"/>
      <c r="N20875"/>
      <c r="O20875"/>
      <c r="P20875"/>
      <c r="S20875"/>
      <c r="T20875" s="7"/>
    </row>
    <row r="20876" spans="1:20" x14ac:dyDescent="0.3">
      <c r="A20876" s="25"/>
      <c r="B20876"/>
      <c r="C20876"/>
      <c r="D20876"/>
      <c r="E20876"/>
      <c r="F20876"/>
      <c r="G20876"/>
      <c r="H20876" s="14"/>
      <c r="I20876" s="14"/>
      <c r="K20876"/>
      <c r="L20876"/>
      <c r="M20876"/>
      <c r="N20876"/>
      <c r="O20876"/>
      <c r="P20876"/>
      <c r="S20876"/>
    </row>
    <row r="20877" spans="1:20" x14ac:dyDescent="0.3">
      <c r="A20877" s="25"/>
      <c r="B20877"/>
      <c r="C20877"/>
      <c r="D20877"/>
      <c r="E20877"/>
      <c r="F20877"/>
      <c r="G20877"/>
      <c r="H20877"/>
      <c r="I20877"/>
      <c r="K20877"/>
      <c r="L20877"/>
      <c r="M20877"/>
      <c r="N20877"/>
      <c r="O20877"/>
      <c r="P20877"/>
      <c r="S20877"/>
    </row>
    <row r="20878" spans="1:20" x14ac:dyDescent="0.3">
      <c r="A20878" s="25"/>
      <c r="B20878"/>
      <c r="C20878"/>
      <c r="D20878"/>
      <c r="E20878"/>
      <c r="F20878"/>
      <c r="G20878"/>
      <c r="H20878" s="14"/>
      <c r="I20878" s="14"/>
      <c r="K20878"/>
      <c r="L20878"/>
      <c r="M20878"/>
      <c r="N20878"/>
      <c r="O20878"/>
      <c r="P20878"/>
      <c r="S20878"/>
      <c r="T20878" s="7"/>
    </row>
    <row r="20879" spans="1:20" x14ac:dyDescent="0.3">
      <c r="A20879" s="25"/>
      <c r="B20879"/>
      <c r="C20879"/>
      <c r="D20879"/>
      <c r="E20879"/>
      <c r="F20879"/>
      <c r="G20879"/>
      <c r="H20879"/>
      <c r="I20879"/>
      <c r="K20879"/>
      <c r="L20879"/>
      <c r="M20879"/>
      <c r="N20879"/>
      <c r="O20879"/>
      <c r="P20879"/>
      <c r="S20879"/>
      <c r="T20879" s="7"/>
    </row>
    <row r="20880" spans="1:20" x14ac:dyDescent="0.3">
      <c r="A20880" s="25"/>
      <c r="B20880"/>
      <c r="C20880"/>
      <c r="D20880"/>
      <c r="E20880"/>
      <c r="F20880"/>
      <c r="G20880"/>
      <c r="H20880" s="14"/>
      <c r="I20880" s="14"/>
      <c r="K20880"/>
      <c r="L20880"/>
      <c r="M20880"/>
      <c r="N20880"/>
      <c r="O20880"/>
      <c r="P20880"/>
      <c r="S20880"/>
    </row>
    <row r="20881" spans="1:20" x14ac:dyDescent="0.3">
      <c r="A20881" s="25"/>
      <c r="B20881"/>
      <c r="C20881"/>
      <c r="D20881"/>
      <c r="E20881"/>
      <c r="F20881"/>
      <c r="G20881"/>
      <c r="H20881" s="14"/>
      <c r="I20881" s="14"/>
      <c r="K20881"/>
      <c r="L20881"/>
      <c r="M20881"/>
      <c r="N20881"/>
      <c r="O20881"/>
      <c r="P20881"/>
      <c r="S20881"/>
      <c r="T20881" s="7"/>
    </row>
    <row r="20882" spans="1:20" x14ac:dyDescent="0.3">
      <c r="A20882" s="25"/>
      <c r="B20882"/>
      <c r="C20882"/>
      <c r="D20882"/>
      <c r="E20882"/>
      <c r="F20882"/>
      <c r="G20882"/>
      <c r="H20882"/>
      <c r="I20882" s="14"/>
      <c r="K20882"/>
      <c r="L20882"/>
      <c r="M20882"/>
      <c r="N20882"/>
      <c r="O20882"/>
      <c r="P20882"/>
      <c r="S20882"/>
    </row>
    <row r="20883" spans="1:20" x14ac:dyDescent="0.3">
      <c r="A20883" s="25"/>
      <c r="B20883"/>
      <c r="C20883"/>
      <c r="D20883"/>
      <c r="E20883"/>
      <c r="F20883"/>
      <c r="G20883"/>
      <c r="H20883"/>
      <c r="I20883" s="14"/>
      <c r="K20883"/>
      <c r="L20883"/>
      <c r="M20883"/>
      <c r="N20883"/>
      <c r="O20883"/>
      <c r="P20883"/>
      <c r="S20883"/>
    </row>
    <row r="20884" spans="1:20" x14ac:dyDescent="0.3">
      <c r="A20884" s="25"/>
      <c r="B20884"/>
      <c r="C20884"/>
      <c r="D20884"/>
      <c r="E20884"/>
      <c r="F20884"/>
      <c r="G20884"/>
      <c r="H20884" s="14"/>
      <c r="I20884" s="14"/>
      <c r="K20884"/>
      <c r="L20884"/>
      <c r="M20884"/>
      <c r="N20884"/>
      <c r="O20884"/>
      <c r="P20884"/>
      <c r="S20884"/>
      <c r="T20884" s="7"/>
    </row>
    <row r="20885" spans="1:20" x14ac:dyDescent="0.3">
      <c r="A20885" s="25"/>
      <c r="B20885"/>
      <c r="C20885"/>
      <c r="D20885"/>
      <c r="E20885"/>
      <c r="F20885"/>
      <c r="G20885"/>
      <c r="H20885" s="14"/>
      <c r="I20885" s="14"/>
      <c r="K20885"/>
      <c r="L20885"/>
      <c r="M20885"/>
      <c r="N20885"/>
      <c r="O20885"/>
      <c r="P20885"/>
      <c r="S20885"/>
    </row>
    <row r="20886" spans="1:20" x14ac:dyDescent="0.3">
      <c r="A20886" s="25"/>
      <c r="B20886"/>
      <c r="C20886"/>
      <c r="D20886"/>
      <c r="E20886"/>
      <c r="F20886"/>
      <c r="G20886"/>
      <c r="H20886"/>
      <c r="I20886" s="14"/>
      <c r="K20886"/>
      <c r="L20886"/>
      <c r="M20886"/>
      <c r="N20886"/>
      <c r="O20886"/>
      <c r="P20886"/>
      <c r="S20886"/>
    </row>
    <row r="20887" spans="1:20" x14ac:dyDescent="0.3">
      <c r="A20887" s="25"/>
      <c r="B20887"/>
      <c r="C20887"/>
      <c r="D20887"/>
      <c r="E20887"/>
      <c r="F20887"/>
      <c r="G20887"/>
      <c r="H20887" s="14"/>
      <c r="I20887" s="14"/>
      <c r="K20887"/>
      <c r="L20887"/>
      <c r="M20887"/>
      <c r="N20887"/>
      <c r="O20887"/>
      <c r="P20887"/>
      <c r="S20887"/>
    </row>
    <row r="20888" spans="1:20" x14ac:dyDescent="0.3">
      <c r="A20888" s="25"/>
      <c r="B20888"/>
      <c r="C20888"/>
      <c r="D20888"/>
      <c r="E20888"/>
      <c r="F20888"/>
      <c r="G20888"/>
      <c r="H20888" s="14"/>
      <c r="I20888" s="14"/>
      <c r="K20888"/>
      <c r="L20888"/>
      <c r="M20888"/>
      <c r="N20888"/>
      <c r="O20888"/>
      <c r="P20888"/>
      <c r="S20888"/>
    </row>
    <row r="20889" spans="1:20" x14ac:dyDescent="0.3">
      <c r="A20889" s="25"/>
      <c r="B20889"/>
      <c r="C20889"/>
      <c r="D20889"/>
      <c r="E20889"/>
      <c r="F20889"/>
      <c r="G20889"/>
      <c r="H20889"/>
      <c r="I20889" s="14"/>
      <c r="K20889"/>
      <c r="L20889"/>
      <c r="M20889"/>
      <c r="N20889"/>
      <c r="O20889"/>
      <c r="P20889"/>
      <c r="S20889"/>
    </row>
    <row r="20890" spans="1:20" x14ac:dyDescent="0.3">
      <c r="A20890" s="25"/>
      <c r="B20890"/>
      <c r="C20890"/>
      <c r="D20890"/>
      <c r="E20890"/>
      <c r="F20890"/>
      <c r="G20890"/>
      <c r="H20890" s="14"/>
      <c r="I20890" s="14"/>
      <c r="K20890"/>
      <c r="L20890"/>
      <c r="M20890"/>
      <c r="N20890"/>
      <c r="O20890"/>
      <c r="P20890"/>
      <c r="S20890"/>
    </row>
    <row r="20891" spans="1:20" x14ac:dyDescent="0.3">
      <c r="A20891" s="25"/>
      <c r="B20891"/>
      <c r="C20891"/>
      <c r="D20891"/>
      <c r="E20891"/>
      <c r="F20891"/>
      <c r="G20891"/>
      <c r="H20891" s="14"/>
      <c r="I20891" s="14"/>
      <c r="K20891"/>
      <c r="L20891"/>
      <c r="M20891"/>
      <c r="N20891"/>
      <c r="O20891"/>
      <c r="P20891"/>
      <c r="S20891"/>
      <c r="T20891" s="7"/>
    </row>
    <row r="20892" spans="1:20" x14ac:dyDescent="0.3">
      <c r="A20892" s="25"/>
      <c r="B20892"/>
      <c r="C20892"/>
      <c r="D20892"/>
      <c r="E20892"/>
      <c r="F20892"/>
      <c r="G20892"/>
      <c r="H20892" s="14"/>
      <c r="I20892" s="14"/>
      <c r="K20892"/>
      <c r="L20892"/>
      <c r="M20892"/>
      <c r="N20892"/>
      <c r="O20892"/>
      <c r="P20892"/>
      <c r="S20892"/>
    </row>
    <row r="20893" spans="1:20" x14ac:dyDescent="0.3">
      <c r="A20893" s="25"/>
      <c r="B20893"/>
      <c r="C20893"/>
      <c r="D20893"/>
      <c r="E20893"/>
      <c r="F20893"/>
      <c r="G20893"/>
      <c r="H20893" s="14"/>
      <c r="I20893" s="14"/>
      <c r="K20893"/>
      <c r="L20893"/>
      <c r="M20893"/>
      <c r="N20893"/>
      <c r="O20893"/>
      <c r="P20893"/>
      <c r="S20893"/>
    </row>
    <row r="20894" spans="1:20" x14ac:dyDescent="0.3">
      <c r="A20894" s="25"/>
      <c r="B20894"/>
      <c r="C20894"/>
      <c r="D20894"/>
      <c r="E20894"/>
      <c r="F20894"/>
      <c r="G20894"/>
      <c r="H20894" s="14"/>
      <c r="I20894" s="14"/>
      <c r="K20894"/>
      <c r="L20894"/>
      <c r="M20894"/>
      <c r="N20894"/>
      <c r="O20894"/>
      <c r="P20894"/>
      <c r="S20894"/>
      <c r="T20894" s="7"/>
    </row>
    <row r="20895" spans="1:20" x14ac:dyDescent="0.3">
      <c r="A20895" s="25"/>
      <c r="B20895"/>
      <c r="C20895"/>
      <c r="D20895"/>
      <c r="E20895"/>
      <c r="F20895"/>
      <c r="G20895"/>
      <c r="H20895" s="14"/>
      <c r="I20895" s="14"/>
      <c r="K20895"/>
      <c r="L20895"/>
      <c r="M20895"/>
      <c r="N20895"/>
      <c r="O20895"/>
      <c r="P20895"/>
      <c r="S20895"/>
    </row>
    <row r="20896" spans="1:20" x14ac:dyDescent="0.3">
      <c r="A20896" s="25"/>
      <c r="B20896"/>
      <c r="C20896"/>
      <c r="D20896"/>
      <c r="E20896"/>
      <c r="F20896"/>
      <c r="G20896"/>
      <c r="H20896" s="14"/>
      <c r="I20896" s="14"/>
      <c r="K20896"/>
      <c r="L20896"/>
      <c r="M20896"/>
      <c r="N20896"/>
      <c r="O20896"/>
      <c r="P20896"/>
      <c r="S20896"/>
    </row>
    <row r="20897" spans="1:20" x14ac:dyDescent="0.3">
      <c r="A20897" s="25"/>
      <c r="B20897"/>
      <c r="C20897"/>
      <c r="D20897"/>
      <c r="E20897"/>
      <c r="F20897"/>
      <c r="G20897"/>
      <c r="H20897"/>
      <c r="I20897" s="14"/>
      <c r="K20897"/>
      <c r="L20897"/>
      <c r="M20897"/>
      <c r="N20897"/>
      <c r="O20897"/>
      <c r="P20897"/>
      <c r="S20897"/>
    </row>
    <row r="20898" spans="1:20" x14ac:dyDescent="0.3">
      <c r="A20898" s="25"/>
      <c r="B20898"/>
      <c r="C20898"/>
      <c r="D20898"/>
      <c r="E20898"/>
      <c r="F20898"/>
      <c r="G20898"/>
      <c r="H20898"/>
      <c r="I20898"/>
      <c r="K20898"/>
      <c r="L20898"/>
      <c r="M20898"/>
      <c r="N20898"/>
      <c r="O20898"/>
      <c r="P20898"/>
      <c r="S20898"/>
    </row>
    <row r="20899" spans="1:20" x14ac:dyDescent="0.3">
      <c r="A20899" s="25"/>
      <c r="B20899"/>
      <c r="C20899"/>
      <c r="D20899"/>
      <c r="E20899"/>
      <c r="F20899"/>
      <c r="G20899"/>
      <c r="H20899"/>
      <c r="I20899"/>
      <c r="K20899"/>
      <c r="L20899"/>
      <c r="M20899"/>
      <c r="N20899"/>
      <c r="O20899"/>
      <c r="P20899"/>
      <c r="S20899"/>
    </row>
    <row r="20900" spans="1:20" x14ac:dyDescent="0.3">
      <c r="A20900" s="25"/>
      <c r="B20900"/>
      <c r="C20900"/>
      <c r="D20900"/>
      <c r="E20900"/>
      <c r="F20900"/>
      <c r="G20900"/>
      <c r="H20900" s="14"/>
      <c r="I20900" s="14"/>
      <c r="K20900"/>
      <c r="L20900"/>
      <c r="M20900"/>
      <c r="N20900"/>
      <c r="O20900"/>
      <c r="P20900"/>
      <c r="S20900"/>
      <c r="T20900" s="7"/>
    </row>
    <row r="20901" spans="1:20" x14ac:dyDescent="0.3">
      <c r="A20901" s="25"/>
      <c r="B20901"/>
      <c r="C20901"/>
      <c r="D20901"/>
      <c r="E20901"/>
      <c r="F20901"/>
      <c r="G20901"/>
      <c r="H20901"/>
      <c r="I20901"/>
      <c r="K20901"/>
      <c r="L20901"/>
      <c r="M20901"/>
      <c r="N20901"/>
      <c r="O20901"/>
      <c r="P20901"/>
      <c r="S20901"/>
    </row>
    <row r="20902" spans="1:20" x14ac:dyDescent="0.3">
      <c r="A20902" s="25"/>
      <c r="B20902"/>
      <c r="C20902"/>
      <c r="D20902"/>
      <c r="E20902"/>
      <c r="F20902"/>
      <c r="G20902"/>
      <c r="H20902" s="14"/>
      <c r="I20902" s="14"/>
      <c r="K20902"/>
      <c r="L20902"/>
      <c r="M20902"/>
      <c r="N20902"/>
      <c r="O20902"/>
      <c r="P20902"/>
      <c r="S20902"/>
    </row>
    <row r="20903" spans="1:20" x14ac:dyDescent="0.3">
      <c r="A20903" s="25"/>
      <c r="B20903"/>
      <c r="C20903"/>
      <c r="D20903"/>
      <c r="E20903"/>
      <c r="F20903"/>
      <c r="G20903"/>
      <c r="H20903" s="14"/>
      <c r="I20903" s="14"/>
      <c r="K20903"/>
      <c r="L20903"/>
      <c r="M20903"/>
      <c r="N20903"/>
      <c r="O20903"/>
      <c r="P20903"/>
      <c r="S20903"/>
    </row>
    <row r="20904" spans="1:20" x14ac:dyDescent="0.3">
      <c r="A20904" s="25"/>
      <c r="B20904"/>
      <c r="C20904"/>
      <c r="D20904"/>
      <c r="E20904"/>
      <c r="F20904"/>
      <c r="G20904"/>
      <c r="H20904" s="14"/>
      <c r="I20904" s="14"/>
      <c r="K20904"/>
      <c r="L20904"/>
      <c r="M20904"/>
      <c r="N20904"/>
      <c r="O20904"/>
      <c r="P20904"/>
      <c r="S20904"/>
    </row>
    <row r="20905" spans="1:20" x14ac:dyDescent="0.3">
      <c r="A20905" s="25"/>
      <c r="B20905"/>
      <c r="C20905"/>
      <c r="D20905"/>
      <c r="E20905"/>
      <c r="F20905"/>
      <c r="G20905"/>
      <c r="H20905" s="14"/>
      <c r="I20905" s="14"/>
      <c r="K20905"/>
      <c r="L20905"/>
      <c r="M20905"/>
      <c r="N20905"/>
      <c r="O20905"/>
      <c r="P20905"/>
      <c r="S20905"/>
      <c r="T20905" s="7"/>
    </row>
    <row r="20906" spans="1:20" x14ac:dyDescent="0.3">
      <c r="A20906" s="25"/>
      <c r="B20906"/>
      <c r="C20906"/>
      <c r="D20906"/>
      <c r="E20906"/>
      <c r="F20906"/>
      <c r="G20906"/>
      <c r="H20906" s="14"/>
      <c r="I20906" s="14"/>
      <c r="K20906"/>
      <c r="L20906"/>
      <c r="M20906"/>
      <c r="N20906"/>
      <c r="O20906"/>
      <c r="P20906"/>
      <c r="S20906"/>
    </row>
    <row r="20907" spans="1:20" x14ac:dyDescent="0.3">
      <c r="A20907" s="25"/>
      <c r="B20907"/>
      <c r="C20907"/>
      <c r="D20907"/>
      <c r="E20907"/>
      <c r="F20907"/>
      <c r="G20907"/>
      <c r="H20907" s="14"/>
      <c r="I20907" s="14"/>
      <c r="K20907"/>
      <c r="L20907"/>
      <c r="M20907"/>
      <c r="N20907"/>
      <c r="O20907"/>
      <c r="P20907"/>
      <c r="S20907"/>
    </row>
    <row r="20908" spans="1:20" x14ac:dyDescent="0.3">
      <c r="A20908" s="25"/>
      <c r="B20908"/>
      <c r="C20908"/>
      <c r="D20908"/>
      <c r="E20908"/>
      <c r="F20908"/>
      <c r="G20908"/>
      <c r="H20908"/>
      <c r="I20908" s="14"/>
      <c r="K20908"/>
      <c r="L20908"/>
      <c r="M20908"/>
      <c r="N20908"/>
      <c r="O20908"/>
      <c r="P20908"/>
      <c r="S20908"/>
    </row>
    <row r="20909" spans="1:20" x14ac:dyDescent="0.3">
      <c r="A20909" s="25"/>
      <c r="B20909"/>
      <c r="C20909"/>
      <c r="D20909"/>
      <c r="E20909"/>
      <c r="F20909"/>
      <c r="G20909"/>
      <c r="H20909"/>
      <c r="I20909"/>
      <c r="K20909"/>
      <c r="L20909"/>
      <c r="M20909"/>
      <c r="N20909"/>
      <c r="O20909"/>
      <c r="P20909"/>
      <c r="S20909"/>
    </row>
    <row r="20910" spans="1:20" x14ac:dyDescent="0.3">
      <c r="A20910" s="25"/>
      <c r="B20910"/>
      <c r="C20910"/>
      <c r="D20910"/>
      <c r="E20910"/>
      <c r="F20910"/>
      <c r="G20910"/>
      <c r="H20910" s="14"/>
      <c r="I20910" s="14"/>
      <c r="K20910"/>
      <c r="L20910"/>
      <c r="M20910"/>
      <c r="N20910"/>
      <c r="O20910"/>
      <c r="P20910"/>
      <c r="S20910"/>
      <c r="T20910" s="7"/>
    </row>
    <row r="20911" spans="1:20" x14ac:dyDescent="0.3">
      <c r="A20911" s="25"/>
      <c r="B20911"/>
      <c r="C20911"/>
      <c r="D20911"/>
      <c r="E20911"/>
      <c r="F20911"/>
      <c r="G20911"/>
      <c r="H20911" s="14"/>
      <c r="I20911" s="14"/>
      <c r="K20911"/>
      <c r="L20911"/>
      <c r="M20911"/>
      <c r="N20911"/>
      <c r="O20911"/>
      <c r="P20911"/>
      <c r="S20911"/>
    </row>
    <row r="20912" spans="1:20" x14ac:dyDescent="0.3">
      <c r="A20912" s="25"/>
      <c r="B20912"/>
      <c r="C20912"/>
      <c r="D20912"/>
      <c r="E20912"/>
      <c r="F20912"/>
      <c r="G20912"/>
      <c r="H20912"/>
      <c r="I20912" s="14"/>
      <c r="K20912"/>
      <c r="L20912"/>
      <c r="M20912"/>
      <c r="N20912"/>
      <c r="O20912"/>
      <c r="P20912"/>
      <c r="S20912"/>
    </row>
    <row r="20913" spans="1:20" x14ac:dyDescent="0.3">
      <c r="A20913" s="25"/>
      <c r="B20913"/>
      <c r="C20913"/>
      <c r="D20913"/>
      <c r="E20913"/>
      <c r="F20913"/>
      <c r="G20913"/>
      <c r="H20913" s="14"/>
      <c r="I20913" s="14"/>
      <c r="K20913"/>
      <c r="L20913"/>
      <c r="M20913"/>
      <c r="N20913"/>
      <c r="O20913"/>
      <c r="P20913"/>
      <c r="S20913"/>
    </row>
    <row r="20914" spans="1:20" x14ac:dyDescent="0.3">
      <c r="A20914" s="25"/>
      <c r="B20914"/>
      <c r="C20914"/>
      <c r="D20914"/>
      <c r="E20914"/>
      <c r="F20914"/>
      <c r="G20914"/>
      <c r="H20914" s="14"/>
      <c r="I20914" s="14"/>
      <c r="K20914"/>
      <c r="L20914"/>
      <c r="M20914"/>
      <c r="N20914"/>
      <c r="O20914"/>
      <c r="P20914"/>
      <c r="S20914"/>
    </row>
    <row r="20915" spans="1:20" x14ac:dyDescent="0.3">
      <c r="A20915" s="25"/>
      <c r="B20915"/>
      <c r="C20915"/>
      <c r="D20915"/>
      <c r="E20915"/>
      <c r="F20915"/>
      <c r="G20915"/>
      <c r="H20915" s="14"/>
      <c r="I20915" s="14"/>
      <c r="K20915"/>
      <c r="L20915"/>
      <c r="M20915"/>
      <c r="N20915"/>
      <c r="O20915"/>
      <c r="P20915"/>
      <c r="S20915"/>
      <c r="T20915" s="7"/>
    </row>
    <row r="20916" spans="1:20" x14ac:dyDescent="0.3">
      <c r="A20916" s="25"/>
      <c r="B20916"/>
      <c r="C20916"/>
      <c r="D20916"/>
      <c r="E20916"/>
      <c r="F20916"/>
      <c r="G20916"/>
      <c r="H20916" s="14"/>
      <c r="I20916" s="14"/>
      <c r="K20916"/>
      <c r="L20916"/>
      <c r="M20916"/>
      <c r="N20916"/>
      <c r="O20916"/>
      <c r="P20916"/>
      <c r="S20916"/>
      <c r="T20916" s="7"/>
    </row>
    <row r="20917" spans="1:20" x14ac:dyDescent="0.3">
      <c r="A20917" s="25"/>
      <c r="B20917"/>
      <c r="C20917"/>
      <c r="D20917"/>
      <c r="E20917"/>
      <c r="F20917"/>
      <c r="G20917"/>
      <c r="H20917" s="14"/>
      <c r="I20917" s="14"/>
      <c r="K20917"/>
      <c r="L20917"/>
      <c r="M20917"/>
      <c r="N20917"/>
      <c r="O20917"/>
      <c r="P20917"/>
      <c r="S20917"/>
      <c r="T20917" s="7"/>
    </row>
    <row r="20918" spans="1:20" x14ac:dyDescent="0.3">
      <c r="A20918" s="25"/>
      <c r="B20918"/>
      <c r="C20918"/>
      <c r="D20918"/>
      <c r="E20918"/>
      <c r="F20918"/>
      <c r="G20918"/>
      <c r="H20918" s="14"/>
      <c r="I20918" s="14"/>
      <c r="K20918"/>
      <c r="L20918"/>
      <c r="M20918"/>
      <c r="N20918"/>
      <c r="O20918"/>
      <c r="P20918"/>
      <c r="S20918"/>
      <c r="T20918" s="7"/>
    </row>
    <row r="20919" spans="1:20" x14ac:dyDescent="0.3">
      <c r="A20919" s="25"/>
      <c r="B20919"/>
      <c r="C20919"/>
      <c r="D20919"/>
      <c r="E20919"/>
      <c r="F20919"/>
      <c r="G20919"/>
      <c r="H20919" s="14"/>
      <c r="I20919" s="14"/>
      <c r="K20919"/>
      <c r="L20919"/>
      <c r="M20919"/>
      <c r="N20919"/>
      <c r="O20919"/>
      <c r="P20919"/>
      <c r="S20919"/>
      <c r="T20919" s="7"/>
    </row>
    <row r="20920" spans="1:20" x14ac:dyDescent="0.3">
      <c r="A20920" s="25"/>
      <c r="B20920"/>
      <c r="C20920"/>
      <c r="D20920"/>
      <c r="E20920"/>
      <c r="F20920"/>
      <c r="G20920"/>
      <c r="H20920"/>
      <c r="I20920"/>
      <c r="K20920"/>
      <c r="L20920"/>
      <c r="M20920"/>
      <c r="N20920"/>
      <c r="O20920"/>
      <c r="P20920"/>
      <c r="S20920"/>
    </row>
    <row r="20921" spans="1:20" x14ac:dyDescent="0.3">
      <c r="A20921" s="25"/>
      <c r="B20921"/>
      <c r="C20921"/>
      <c r="D20921"/>
      <c r="E20921"/>
      <c r="F20921"/>
      <c r="G20921"/>
      <c r="H20921"/>
      <c r="I20921"/>
      <c r="K20921"/>
      <c r="L20921"/>
      <c r="M20921"/>
      <c r="N20921"/>
      <c r="O20921"/>
      <c r="P20921"/>
      <c r="S20921"/>
    </row>
    <row r="20922" spans="1:20" x14ac:dyDescent="0.3">
      <c r="A20922" s="25"/>
      <c r="B20922"/>
      <c r="C20922"/>
      <c r="D20922"/>
      <c r="E20922"/>
      <c r="F20922"/>
      <c r="G20922"/>
      <c r="H20922"/>
      <c r="I20922" s="14"/>
      <c r="K20922"/>
      <c r="L20922"/>
      <c r="M20922"/>
      <c r="N20922"/>
      <c r="O20922"/>
      <c r="P20922"/>
      <c r="S20922"/>
    </row>
    <row r="20923" spans="1:20" x14ac:dyDescent="0.3">
      <c r="A20923" s="25"/>
      <c r="B20923"/>
      <c r="C20923"/>
      <c r="D20923"/>
      <c r="E20923"/>
      <c r="F20923"/>
      <c r="G20923"/>
      <c r="H20923" s="14"/>
      <c r="I20923" s="14"/>
      <c r="K20923"/>
      <c r="L20923"/>
      <c r="M20923"/>
      <c r="N20923"/>
      <c r="O20923"/>
      <c r="P20923"/>
      <c r="S20923"/>
      <c r="T20923" s="7"/>
    </row>
    <row r="20924" spans="1:20" x14ac:dyDescent="0.3">
      <c r="A20924" s="25"/>
      <c r="B20924"/>
      <c r="C20924"/>
      <c r="D20924"/>
      <c r="E20924"/>
      <c r="F20924"/>
      <c r="G20924"/>
      <c r="H20924"/>
      <c r="I20924"/>
      <c r="K20924"/>
      <c r="L20924"/>
      <c r="M20924"/>
      <c r="N20924"/>
      <c r="O20924"/>
      <c r="P20924"/>
      <c r="S20924"/>
    </row>
    <row r="20925" spans="1:20" x14ac:dyDescent="0.3">
      <c r="A20925" s="25"/>
      <c r="B20925"/>
      <c r="C20925"/>
      <c r="D20925"/>
      <c r="E20925"/>
      <c r="F20925"/>
      <c r="G20925"/>
      <c r="H20925"/>
      <c r="I20925"/>
      <c r="K20925"/>
      <c r="L20925"/>
      <c r="M20925"/>
      <c r="N20925"/>
      <c r="O20925"/>
      <c r="P20925"/>
      <c r="S20925"/>
    </row>
    <row r="20926" spans="1:20" x14ac:dyDescent="0.3">
      <c r="A20926" s="25"/>
      <c r="B20926"/>
      <c r="C20926"/>
      <c r="D20926"/>
      <c r="E20926"/>
      <c r="F20926"/>
      <c r="G20926"/>
      <c r="H20926"/>
      <c r="I20926"/>
      <c r="K20926"/>
      <c r="L20926"/>
      <c r="M20926"/>
      <c r="N20926"/>
      <c r="O20926"/>
      <c r="P20926"/>
      <c r="S20926"/>
    </row>
    <row r="20927" spans="1:20" x14ac:dyDescent="0.3">
      <c r="A20927" s="25"/>
      <c r="B20927"/>
      <c r="C20927"/>
      <c r="D20927"/>
      <c r="E20927"/>
      <c r="F20927"/>
      <c r="G20927"/>
      <c r="H20927" s="14"/>
      <c r="I20927" s="14"/>
      <c r="K20927"/>
      <c r="L20927"/>
      <c r="M20927"/>
      <c r="N20927"/>
      <c r="O20927"/>
      <c r="P20927"/>
      <c r="S20927"/>
      <c r="T20927" s="7"/>
    </row>
    <row r="20928" spans="1:20" x14ac:dyDescent="0.3">
      <c r="A20928" s="25"/>
      <c r="B20928"/>
      <c r="C20928"/>
      <c r="D20928"/>
      <c r="E20928"/>
      <c r="F20928"/>
      <c r="G20928"/>
      <c r="H20928"/>
      <c r="I20928" s="14"/>
      <c r="K20928"/>
      <c r="L20928"/>
      <c r="M20928"/>
      <c r="N20928"/>
      <c r="O20928"/>
      <c r="P20928"/>
      <c r="S20928"/>
    </row>
    <row r="20929" spans="1:20" x14ac:dyDescent="0.3">
      <c r="A20929" s="25"/>
      <c r="B20929"/>
      <c r="C20929"/>
      <c r="D20929"/>
      <c r="E20929"/>
      <c r="F20929"/>
      <c r="G20929"/>
      <c r="H20929"/>
      <c r="I20929"/>
      <c r="K20929"/>
      <c r="L20929"/>
      <c r="M20929"/>
      <c r="N20929"/>
      <c r="O20929"/>
      <c r="P20929"/>
      <c r="S20929"/>
    </row>
    <row r="20930" spans="1:20" x14ac:dyDescent="0.3">
      <c r="A20930" s="25"/>
      <c r="B20930"/>
      <c r="C20930"/>
      <c r="D20930"/>
      <c r="E20930"/>
      <c r="F20930"/>
      <c r="G20930"/>
      <c r="H20930" s="14"/>
      <c r="I20930" s="14"/>
      <c r="K20930"/>
      <c r="L20930"/>
      <c r="M20930"/>
      <c r="N20930"/>
      <c r="O20930"/>
      <c r="P20930"/>
      <c r="S20930"/>
    </row>
    <row r="20931" spans="1:20" x14ac:dyDescent="0.3">
      <c r="A20931" s="25"/>
      <c r="B20931"/>
      <c r="C20931"/>
      <c r="D20931"/>
      <c r="E20931"/>
      <c r="F20931"/>
      <c r="G20931"/>
      <c r="H20931" s="14"/>
      <c r="I20931" s="14"/>
      <c r="K20931"/>
      <c r="L20931"/>
      <c r="M20931"/>
      <c r="N20931"/>
      <c r="O20931"/>
      <c r="P20931"/>
      <c r="S20931"/>
    </row>
    <row r="20932" spans="1:20" x14ac:dyDescent="0.3">
      <c r="A20932" s="25"/>
      <c r="B20932"/>
      <c r="C20932"/>
      <c r="D20932"/>
      <c r="E20932"/>
      <c r="F20932"/>
      <c r="G20932"/>
      <c r="H20932"/>
      <c r="I20932" s="14"/>
      <c r="K20932"/>
      <c r="L20932"/>
      <c r="M20932"/>
      <c r="N20932"/>
      <c r="O20932"/>
      <c r="P20932"/>
      <c r="S20932"/>
    </row>
    <row r="20933" spans="1:20" x14ac:dyDescent="0.3">
      <c r="A20933" s="25"/>
      <c r="B20933"/>
      <c r="C20933"/>
      <c r="D20933"/>
      <c r="E20933"/>
      <c r="F20933"/>
      <c r="G20933"/>
      <c r="H20933"/>
      <c r="I20933"/>
      <c r="K20933"/>
      <c r="L20933"/>
      <c r="M20933"/>
      <c r="N20933"/>
      <c r="O20933"/>
      <c r="P20933"/>
      <c r="S20933"/>
    </row>
    <row r="20934" spans="1:20" x14ac:dyDescent="0.3">
      <c r="A20934" s="25"/>
      <c r="B20934"/>
      <c r="C20934"/>
      <c r="D20934"/>
      <c r="E20934"/>
      <c r="F20934"/>
      <c r="G20934"/>
      <c r="H20934"/>
      <c r="I20934"/>
      <c r="K20934"/>
      <c r="L20934"/>
      <c r="M20934"/>
      <c r="N20934"/>
      <c r="O20934"/>
      <c r="P20934"/>
      <c r="S20934"/>
    </row>
    <row r="20935" spans="1:20" x14ac:dyDescent="0.3">
      <c r="A20935" s="25"/>
      <c r="B20935"/>
      <c r="C20935"/>
      <c r="D20935"/>
      <c r="E20935"/>
      <c r="F20935"/>
      <c r="G20935"/>
      <c r="H20935" s="14"/>
      <c r="I20935" s="14"/>
      <c r="K20935"/>
      <c r="L20935"/>
      <c r="M20935"/>
      <c r="N20935"/>
      <c r="O20935"/>
      <c r="P20935"/>
      <c r="S20935"/>
    </row>
    <row r="20936" spans="1:20" x14ac:dyDescent="0.3">
      <c r="A20936" s="25"/>
      <c r="B20936"/>
      <c r="C20936"/>
      <c r="D20936"/>
      <c r="E20936"/>
      <c r="F20936"/>
      <c r="G20936"/>
      <c r="H20936"/>
      <c r="I20936"/>
      <c r="K20936"/>
      <c r="L20936"/>
      <c r="M20936"/>
      <c r="N20936"/>
      <c r="O20936"/>
      <c r="P20936"/>
      <c r="S20936"/>
    </row>
    <row r="20937" spans="1:20" x14ac:dyDescent="0.3">
      <c r="A20937" s="25"/>
      <c r="B20937"/>
      <c r="C20937"/>
      <c r="D20937"/>
      <c r="E20937"/>
      <c r="F20937"/>
      <c r="G20937"/>
      <c r="H20937"/>
      <c r="I20937"/>
      <c r="K20937"/>
      <c r="L20937"/>
      <c r="M20937"/>
      <c r="N20937"/>
      <c r="O20937"/>
      <c r="P20937"/>
      <c r="S20937"/>
    </row>
    <row r="20938" spans="1:20" x14ac:dyDescent="0.3">
      <c r="A20938" s="25"/>
      <c r="B20938"/>
      <c r="C20938"/>
      <c r="D20938"/>
      <c r="E20938"/>
      <c r="F20938"/>
      <c r="G20938"/>
      <c r="H20938" s="14"/>
      <c r="I20938" s="14"/>
      <c r="K20938"/>
      <c r="L20938"/>
      <c r="M20938"/>
      <c r="N20938"/>
      <c r="O20938"/>
      <c r="P20938"/>
      <c r="S20938"/>
    </row>
    <row r="20939" spans="1:20" x14ac:dyDescent="0.3">
      <c r="A20939" s="25"/>
      <c r="B20939"/>
      <c r="C20939"/>
      <c r="D20939"/>
      <c r="E20939"/>
      <c r="F20939"/>
      <c r="G20939"/>
      <c r="H20939"/>
      <c r="I20939" s="14"/>
      <c r="K20939"/>
      <c r="L20939"/>
      <c r="M20939"/>
      <c r="N20939"/>
      <c r="O20939"/>
      <c r="P20939"/>
      <c r="S20939"/>
    </row>
    <row r="20940" spans="1:20" x14ac:dyDescent="0.3">
      <c r="A20940" s="25"/>
      <c r="B20940"/>
      <c r="C20940"/>
      <c r="D20940"/>
      <c r="E20940"/>
      <c r="F20940"/>
      <c r="G20940"/>
      <c r="H20940" s="14"/>
      <c r="I20940" s="14"/>
      <c r="K20940"/>
      <c r="L20940"/>
      <c r="M20940"/>
      <c r="N20940"/>
      <c r="O20940"/>
      <c r="P20940"/>
      <c r="S20940"/>
      <c r="T20940" s="7"/>
    </row>
    <row r="20941" spans="1:20" x14ac:dyDescent="0.3">
      <c r="A20941" s="25"/>
      <c r="B20941"/>
      <c r="C20941"/>
      <c r="D20941"/>
      <c r="E20941"/>
      <c r="F20941"/>
      <c r="G20941"/>
      <c r="H20941"/>
      <c r="I20941"/>
      <c r="K20941"/>
      <c r="L20941"/>
      <c r="M20941"/>
      <c r="N20941"/>
      <c r="O20941"/>
      <c r="P20941"/>
      <c r="S20941"/>
    </row>
    <row r="20942" spans="1:20" x14ac:dyDescent="0.3">
      <c r="A20942" s="25"/>
      <c r="B20942"/>
      <c r="C20942"/>
      <c r="D20942"/>
      <c r="E20942"/>
      <c r="F20942"/>
      <c r="G20942"/>
      <c r="H20942"/>
      <c r="I20942"/>
      <c r="K20942"/>
      <c r="L20942"/>
      <c r="M20942"/>
      <c r="N20942"/>
      <c r="O20942"/>
      <c r="P20942"/>
      <c r="S20942"/>
    </row>
    <row r="20943" spans="1:20" x14ac:dyDescent="0.3">
      <c r="A20943" s="25"/>
      <c r="B20943"/>
      <c r="C20943"/>
      <c r="D20943"/>
      <c r="E20943"/>
      <c r="F20943"/>
      <c r="G20943"/>
      <c r="H20943"/>
      <c r="I20943"/>
      <c r="K20943"/>
      <c r="L20943"/>
      <c r="M20943"/>
      <c r="N20943"/>
      <c r="O20943"/>
      <c r="P20943"/>
      <c r="S20943"/>
    </row>
    <row r="20944" spans="1:20" x14ac:dyDescent="0.3">
      <c r="A20944" s="25"/>
      <c r="B20944"/>
      <c r="C20944"/>
      <c r="D20944"/>
      <c r="E20944"/>
      <c r="F20944"/>
      <c r="G20944"/>
      <c r="H20944" s="14"/>
      <c r="I20944" s="14"/>
      <c r="K20944"/>
      <c r="L20944"/>
      <c r="M20944"/>
      <c r="N20944"/>
      <c r="O20944"/>
      <c r="P20944"/>
      <c r="S20944"/>
      <c r="T20944" s="7"/>
    </row>
    <row r="20945" spans="1:20" x14ac:dyDescent="0.3">
      <c r="A20945" s="25"/>
      <c r="B20945"/>
      <c r="C20945"/>
      <c r="D20945"/>
      <c r="E20945"/>
      <c r="F20945"/>
      <c r="G20945"/>
      <c r="H20945"/>
      <c r="I20945"/>
      <c r="K20945"/>
      <c r="L20945"/>
      <c r="M20945"/>
      <c r="N20945"/>
      <c r="O20945"/>
      <c r="P20945"/>
      <c r="S20945"/>
    </row>
    <row r="20946" spans="1:20" x14ac:dyDescent="0.3">
      <c r="A20946" s="25"/>
      <c r="B20946"/>
      <c r="C20946"/>
      <c r="D20946"/>
      <c r="E20946"/>
      <c r="F20946"/>
      <c r="G20946"/>
      <c r="H20946"/>
      <c r="I20946"/>
      <c r="K20946"/>
      <c r="L20946"/>
      <c r="M20946"/>
      <c r="N20946"/>
      <c r="O20946"/>
      <c r="P20946"/>
      <c r="S20946"/>
    </row>
    <row r="20947" spans="1:20" x14ac:dyDescent="0.3">
      <c r="A20947" s="25"/>
      <c r="B20947"/>
      <c r="C20947"/>
      <c r="D20947"/>
      <c r="E20947"/>
      <c r="F20947"/>
      <c r="G20947"/>
      <c r="H20947"/>
      <c r="I20947"/>
      <c r="K20947"/>
      <c r="L20947"/>
      <c r="M20947"/>
      <c r="N20947"/>
      <c r="O20947"/>
      <c r="P20947"/>
      <c r="S20947"/>
    </row>
    <row r="20948" spans="1:20" x14ac:dyDescent="0.3">
      <c r="A20948" s="25"/>
      <c r="B20948"/>
      <c r="C20948"/>
      <c r="D20948"/>
      <c r="E20948"/>
      <c r="F20948"/>
      <c r="G20948"/>
      <c r="H20948"/>
      <c r="I20948"/>
      <c r="K20948"/>
      <c r="L20948"/>
      <c r="M20948"/>
      <c r="N20948"/>
      <c r="O20948"/>
      <c r="P20948"/>
      <c r="S20948"/>
    </row>
    <row r="20949" spans="1:20" x14ac:dyDescent="0.3">
      <c r="A20949" s="25"/>
      <c r="B20949"/>
      <c r="C20949"/>
      <c r="D20949"/>
      <c r="E20949"/>
      <c r="F20949"/>
      <c r="G20949"/>
      <c r="H20949"/>
      <c r="I20949"/>
      <c r="K20949"/>
      <c r="L20949"/>
      <c r="M20949"/>
      <c r="N20949"/>
      <c r="O20949"/>
      <c r="P20949"/>
      <c r="S20949"/>
    </row>
    <row r="20950" spans="1:20" x14ac:dyDescent="0.3">
      <c r="A20950" s="25"/>
      <c r="B20950"/>
      <c r="C20950"/>
      <c r="D20950"/>
      <c r="E20950"/>
      <c r="F20950"/>
      <c r="G20950"/>
      <c r="H20950"/>
      <c r="I20950"/>
      <c r="K20950"/>
      <c r="L20950"/>
      <c r="M20950"/>
      <c r="N20950"/>
      <c r="O20950"/>
      <c r="P20950"/>
      <c r="S20950"/>
    </row>
    <row r="20951" spans="1:20" x14ac:dyDescent="0.3">
      <c r="A20951" s="25"/>
      <c r="B20951"/>
      <c r="C20951"/>
      <c r="D20951"/>
      <c r="E20951"/>
      <c r="F20951"/>
      <c r="G20951"/>
      <c r="H20951" s="14"/>
      <c r="I20951" s="14"/>
      <c r="K20951"/>
      <c r="L20951"/>
      <c r="M20951"/>
      <c r="N20951"/>
      <c r="O20951"/>
      <c r="P20951"/>
      <c r="S20951"/>
      <c r="T20951" s="7"/>
    </row>
    <row r="20952" spans="1:20" x14ac:dyDescent="0.3">
      <c r="A20952" s="25"/>
      <c r="B20952"/>
      <c r="C20952"/>
      <c r="D20952"/>
      <c r="E20952"/>
      <c r="F20952"/>
      <c r="G20952"/>
      <c r="H20952"/>
      <c r="I20952" s="14"/>
      <c r="K20952"/>
      <c r="L20952"/>
      <c r="M20952"/>
      <c r="N20952"/>
      <c r="O20952"/>
      <c r="P20952"/>
      <c r="S20952"/>
    </row>
    <row r="20953" spans="1:20" x14ac:dyDescent="0.3">
      <c r="A20953" s="25"/>
      <c r="B20953"/>
      <c r="C20953"/>
      <c r="D20953"/>
      <c r="E20953"/>
      <c r="F20953"/>
      <c r="G20953"/>
      <c r="H20953"/>
      <c r="I20953"/>
      <c r="K20953"/>
      <c r="L20953"/>
      <c r="M20953"/>
      <c r="N20953"/>
      <c r="O20953"/>
      <c r="P20953"/>
      <c r="S20953"/>
    </row>
    <row r="20954" spans="1:20" x14ac:dyDescent="0.3">
      <c r="A20954" s="25"/>
      <c r="B20954"/>
      <c r="C20954"/>
      <c r="D20954"/>
      <c r="E20954"/>
      <c r="F20954"/>
      <c r="G20954"/>
      <c r="H20954"/>
      <c r="I20954"/>
      <c r="K20954"/>
      <c r="L20954"/>
      <c r="M20954"/>
      <c r="N20954"/>
      <c r="O20954"/>
      <c r="P20954"/>
      <c r="S20954"/>
    </row>
    <row r="20955" spans="1:20" x14ac:dyDescent="0.3">
      <c r="A20955" s="25"/>
      <c r="B20955"/>
      <c r="C20955"/>
      <c r="D20955"/>
      <c r="E20955"/>
      <c r="F20955"/>
      <c r="G20955"/>
      <c r="H20955"/>
      <c r="I20955"/>
      <c r="K20955"/>
      <c r="L20955"/>
      <c r="M20955"/>
      <c r="N20955"/>
      <c r="O20955"/>
      <c r="P20955"/>
      <c r="S20955"/>
    </row>
    <row r="20956" spans="1:20" x14ac:dyDescent="0.3">
      <c r="A20956" s="25"/>
      <c r="B20956"/>
      <c r="C20956"/>
      <c r="D20956"/>
      <c r="E20956"/>
      <c r="F20956"/>
      <c r="G20956"/>
      <c r="H20956"/>
      <c r="I20956"/>
      <c r="K20956"/>
      <c r="L20956"/>
      <c r="M20956"/>
      <c r="N20956"/>
      <c r="O20956"/>
      <c r="P20956"/>
      <c r="S20956"/>
    </row>
    <row r="20957" spans="1:20" x14ac:dyDescent="0.3">
      <c r="A20957" s="25"/>
      <c r="B20957"/>
      <c r="C20957"/>
      <c r="D20957"/>
      <c r="E20957"/>
      <c r="F20957"/>
      <c r="G20957"/>
      <c r="H20957"/>
      <c r="I20957"/>
      <c r="K20957"/>
      <c r="L20957"/>
      <c r="M20957"/>
      <c r="N20957"/>
      <c r="O20957"/>
      <c r="P20957"/>
      <c r="S20957"/>
    </row>
    <row r="20958" spans="1:20" x14ac:dyDescent="0.3">
      <c r="A20958" s="25"/>
      <c r="B20958"/>
      <c r="C20958"/>
      <c r="D20958"/>
      <c r="E20958"/>
      <c r="F20958"/>
      <c r="G20958"/>
      <c r="H20958"/>
      <c r="I20958" s="26"/>
      <c r="K20958"/>
      <c r="L20958"/>
      <c r="M20958"/>
      <c r="N20958"/>
      <c r="O20958"/>
      <c r="P20958"/>
      <c r="S20958"/>
    </row>
    <row r="20959" spans="1:20" x14ac:dyDescent="0.3">
      <c r="A20959" s="25"/>
      <c r="B20959"/>
      <c r="C20959"/>
      <c r="D20959"/>
      <c r="E20959"/>
      <c r="F20959"/>
      <c r="G20959"/>
      <c r="H20959"/>
      <c r="I20959" s="26"/>
      <c r="K20959"/>
      <c r="L20959"/>
      <c r="M20959"/>
      <c r="N20959"/>
      <c r="O20959"/>
      <c r="P20959"/>
      <c r="S20959"/>
    </row>
    <row r="20960" spans="1:20" x14ac:dyDescent="0.3">
      <c r="A20960" s="25"/>
      <c r="B20960"/>
      <c r="C20960"/>
      <c r="D20960"/>
      <c r="E20960"/>
      <c r="F20960"/>
      <c r="G20960"/>
      <c r="H20960"/>
      <c r="I20960" s="26"/>
      <c r="K20960"/>
      <c r="L20960"/>
      <c r="M20960"/>
      <c r="N20960"/>
      <c r="O20960"/>
      <c r="P20960"/>
      <c r="S20960"/>
    </row>
    <row r="20961" spans="1:20" x14ac:dyDescent="0.3">
      <c r="A20961" s="25"/>
      <c r="B20961"/>
      <c r="C20961"/>
      <c r="D20961"/>
      <c r="E20961"/>
      <c r="F20961"/>
      <c r="G20961"/>
      <c r="H20961"/>
      <c r="I20961" s="26"/>
      <c r="K20961"/>
      <c r="L20961"/>
      <c r="M20961"/>
      <c r="N20961"/>
      <c r="O20961"/>
      <c r="P20961"/>
      <c r="S20961"/>
    </row>
    <row r="20962" spans="1:20" x14ac:dyDescent="0.3">
      <c r="A20962" s="25"/>
      <c r="B20962"/>
      <c r="C20962"/>
      <c r="D20962"/>
      <c r="E20962"/>
      <c r="F20962"/>
      <c r="G20962"/>
      <c r="H20962"/>
      <c r="I20962" s="26"/>
      <c r="K20962"/>
      <c r="L20962"/>
      <c r="M20962"/>
      <c r="N20962"/>
      <c r="O20962"/>
      <c r="P20962"/>
      <c r="S20962"/>
    </row>
    <row r="20963" spans="1:20" x14ac:dyDescent="0.3">
      <c r="A20963" s="25"/>
      <c r="B20963"/>
      <c r="C20963"/>
      <c r="D20963"/>
      <c r="E20963"/>
      <c r="F20963"/>
      <c r="G20963"/>
      <c r="H20963" s="14"/>
      <c r="I20963" s="26"/>
      <c r="K20963"/>
      <c r="L20963"/>
      <c r="M20963"/>
      <c r="N20963"/>
      <c r="O20963"/>
      <c r="P20963"/>
      <c r="S20963"/>
    </row>
    <row r="20964" spans="1:20" x14ac:dyDescent="0.3">
      <c r="A20964" s="25"/>
      <c r="B20964"/>
      <c r="C20964"/>
      <c r="D20964"/>
      <c r="E20964"/>
      <c r="F20964"/>
      <c r="G20964"/>
      <c r="H20964" s="26"/>
      <c r="I20964" s="26"/>
      <c r="K20964"/>
      <c r="L20964"/>
      <c r="M20964"/>
      <c r="N20964"/>
      <c r="O20964"/>
      <c r="P20964"/>
      <c r="S20964"/>
    </row>
    <row r="20965" spans="1:20" x14ac:dyDescent="0.3">
      <c r="A20965" s="25"/>
      <c r="B20965"/>
      <c r="C20965"/>
      <c r="D20965"/>
      <c r="E20965"/>
      <c r="F20965"/>
      <c r="G20965"/>
      <c r="H20965" s="26"/>
      <c r="I20965" s="26"/>
      <c r="K20965"/>
      <c r="L20965"/>
      <c r="M20965"/>
      <c r="N20965"/>
      <c r="O20965"/>
      <c r="P20965"/>
      <c r="S20965"/>
      <c r="T20965" s="7"/>
    </row>
    <row r="20966" spans="1:20" x14ac:dyDescent="0.3">
      <c r="A20966" s="25"/>
      <c r="B20966"/>
      <c r="C20966"/>
      <c r="D20966"/>
      <c r="E20966"/>
      <c r="F20966"/>
      <c r="G20966"/>
      <c r="H20966" s="26"/>
      <c r="I20966" s="26"/>
      <c r="K20966"/>
      <c r="L20966"/>
      <c r="M20966"/>
      <c r="N20966"/>
      <c r="O20966"/>
      <c r="P20966"/>
      <c r="S20966"/>
    </row>
    <row r="20967" spans="1:20" x14ac:dyDescent="0.3">
      <c r="A20967" s="25"/>
      <c r="B20967"/>
      <c r="C20967"/>
      <c r="D20967"/>
      <c r="E20967"/>
      <c r="F20967"/>
      <c r="G20967"/>
      <c r="H20967" s="26"/>
      <c r="I20967" s="26"/>
      <c r="K20967"/>
      <c r="L20967"/>
      <c r="M20967"/>
      <c r="N20967"/>
      <c r="O20967"/>
      <c r="P20967"/>
      <c r="S20967"/>
    </row>
    <row r="20968" spans="1:20" x14ac:dyDescent="0.3">
      <c r="A20968" s="25"/>
      <c r="B20968"/>
      <c r="C20968"/>
      <c r="D20968"/>
      <c r="E20968"/>
      <c r="F20968"/>
      <c r="G20968"/>
      <c r="H20968" s="26"/>
      <c r="I20968" s="26"/>
      <c r="K20968"/>
      <c r="L20968"/>
      <c r="M20968"/>
      <c r="N20968"/>
      <c r="O20968"/>
      <c r="P20968"/>
      <c r="S20968"/>
    </row>
    <row r="20969" spans="1:20" x14ac:dyDescent="0.3">
      <c r="A20969" s="25"/>
      <c r="B20969"/>
      <c r="C20969"/>
      <c r="D20969"/>
      <c r="E20969"/>
      <c r="F20969"/>
      <c r="G20969"/>
      <c r="H20969" s="26"/>
      <c r="I20969" s="26"/>
      <c r="K20969"/>
      <c r="L20969"/>
      <c r="M20969"/>
      <c r="N20969"/>
      <c r="O20969"/>
      <c r="P20969"/>
      <c r="S20969"/>
    </row>
    <row r="20970" spans="1:20" x14ac:dyDescent="0.3">
      <c r="A20970" s="25"/>
      <c r="B20970"/>
      <c r="C20970"/>
      <c r="D20970"/>
      <c r="E20970"/>
      <c r="F20970"/>
      <c r="G20970"/>
      <c r="H20970"/>
      <c r="I20970"/>
      <c r="K20970"/>
      <c r="L20970"/>
      <c r="M20970"/>
      <c r="N20970"/>
      <c r="O20970"/>
      <c r="P20970"/>
      <c r="S20970"/>
    </row>
    <row r="20971" spans="1:20" x14ac:dyDescent="0.3">
      <c r="A20971" s="25"/>
      <c r="B20971"/>
      <c r="C20971"/>
      <c r="D20971"/>
      <c r="E20971"/>
      <c r="F20971"/>
      <c r="G20971"/>
      <c r="H20971" s="14"/>
      <c r="I20971" s="14"/>
      <c r="K20971"/>
      <c r="L20971"/>
      <c r="M20971"/>
      <c r="N20971"/>
      <c r="O20971"/>
      <c r="P20971"/>
      <c r="S20971"/>
      <c r="T20971" s="7"/>
    </row>
    <row r="20972" spans="1:20" x14ac:dyDescent="0.3">
      <c r="A20972" s="25"/>
      <c r="B20972"/>
      <c r="C20972"/>
      <c r="D20972"/>
      <c r="E20972"/>
      <c r="F20972"/>
      <c r="G20972"/>
      <c r="H20972" s="14"/>
      <c r="I20972" s="14"/>
      <c r="K20972"/>
      <c r="L20972"/>
      <c r="M20972"/>
      <c r="N20972"/>
      <c r="O20972"/>
      <c r="P20972"/>
      <c r="S20972"/>
      <c r="T20972" s="7"/>
    </row>
    <row r="20973" spans="1:20" x14ac:dyDescent="0.3">
      <c r="A20973" s="25"/>
      <c r="B20973"/>
      <c r="C20973"/>
      <c r="D20973"/>
      <c r="E20973"/>
      <c r="F20973"/>
      <c r="G20973"/>
      <c r="H20973"/>
      <c r="I20973"/>
      <c r="K20973"/>
      <c r="L20973"/>
      <c r="M20973"/>
      <c r="N20973"/>
      <c r="O20973"/>
      <c r="P20973"/>
      <c r="S20973"/>
    </row>
    <row r="20974" spans="1:20" x14ac:dyDescent="0.3">
      <c r="A20974" s="25"/>
      <c r="B20974"/>
      <c r="C20974"/>
      <c r="D20974"/>
      <c r="E20974"/>
      <c r="F20974"/>
      <c r="G20974"/>
      <c r="H20974"/>
      <c r="I20974"/>
      <c r="K20974"/>
      <c r="L20974"/>
      <c r="M20974"/>
      <c r="N20974"/>
      <c r="O20974"/>
      <c r="P20974"/>
      <c r="S20974"/>
    </row>
    <row r="20975" spans="1:20" x14ac:dyDescent="0.3">
      <c r="A20975" s="25"/>
      <c r="B20975"/>
      <c r="C20975"/>
      <c r="D20975"/>
      <c r="E20975"/>
      <c r="F20975"/>
      <c r="G20975"/>
      <c r="H20975"/>
      <c r="I20975"/>
      <c r="K20975"/>
      <c r="L20975"/>
      <c r="M20975"/>
      <c r="N20975"/>
      <c r="O20975"/>
      <c r="P20975"/>
      <c r="S20975"/>
    </row>
    <row r="20976" spans="1:20" x14ac:dyDescent="0.3">
      <c r="A20976" s="25"/>
      <c r="B20976"/>
      <c r="C20976"/>
      <c r="D20976"/>
      <c r="E20976"/>
      <c r="F20976"/>
      <c r="G20976"/>
      <c r="H20976" s="26"/>
      <c r="I20976" s="26"/>
      <c r="K20976"/>
      <c r="L20976"/>
      <c r="M20976"/>
      <c r="N20976"/>
      <c r="O20976"/>
      <c r="P20976"/>
      <c r="S20976"/>
    </row>
    <row r="20977" spans="1:20" x14ac:dyDescent="0.3">
      <c r="A20977" s="25"/>
      <c r="B20977"/>
      <c r="C20977"/>
      <c r="D20977"/>
      <c r="E20977"/>
      <c r="F20977"/>
      <c r="G20977"/>
      <c r="H20977" s="26"/>
      <c r="I20977" s="26"/>
      <c r="K20977"/>
      <c r="L20977"/>
      <c r="M20977"/>
      <c r="N20977"/>
      <c r="O20977"/>
      <c r="P20977"/>
      <c r="S20977"/>
    </row>
    <row r="20978" spans="1:20" x14ac:dyDescent="0.3">
      <c r="A20978" s="25"/>
      <c r="B20978"/>
      <c r="C20978"/>
      <c r="D20978"/>
      <c r="E20978"/>
      <c r="F20978"/>
      <c r="G20978"/>
      <c r="H20978" s="26"/>
      <c r="I20978" s="26"/>
      <c r="K20978"/>
      <c r="L20978"/>
      <c r="M20978"/>
      <c r="N20978"/>
      <c r="O20978"/>
      <c r="P20978"/>
      <c r="S20978"/>
      <c r="T20978" s="7"/>
    </row>
    <row r="20979" spans="1:20" x14ac:dyDescent="0.3">
      <c r="A20979" s="25"/>
      <c r="B20979"/>
      <c r="C20979"/>
      <c r="D20979"/>
      <c r="E20979"/>
      <c r="F20979"/>
      <c r="G20979"/>
      <c r="H20979" s="26"/>
      <c r="I20979" s="26"/>
      <c r="K20979"/>
      <c r="L20979"/>
      <c r="M20979"/>
      <c r="N20979"/>
      <c r="O20979"/>
      <c r="P20979"/>
      <c r="S20979"/>
    </row>
    <row r="20980" spans="1:20" x14ac:dyDescent="0.3">
      <c r="A20980" s="25"/>
      <c r="B20980"/>
      <c r="C20980"/>
      <c r="D20980"/>
      <c r="E20980"/>
      <c r="F20980"/>
      <c r="G20980"/>
      <c r="H20980" s="26"/>
      <c r="I20980" s="26"/>
      <c r="K20980"/>
      <c r="L20980"/>
      <c r="M20980"/>
      <c r="N20980"/>
      <c r="O20980"/>
      <c r="P20980"/>
      <c r="S20980"/>
    </row>
    <row r="20981" spans="1:20" x14ac:dyDescent="0.3">
      <c r="A20981" s="25"/>
      <c r="B20981"/>
      <c r="C20981"/>
      <c r="D20981"/>
      <c r="E20981"/>
      <c r="F20981"/>
      <c r="G20981"/>
      <c r="H20981" s="26"/>
      <c r="I20981" s="26"/>
      <c r="K20981"/>
      <c r="L20981"/>
      <c r="M20981"/>
      <c r="N20981"/>
      <c r="O20981"/>
      <c r="P20981"/>
      <c r="S20981"/>
    </row>
    <row r="20982" spans="1:20" x14ac:dyDescent="0.3">
      <c r="A20982" s="25"/>
      <c r="B20982"/>
      <c r="C20982"/>
      <c r="D20982"/>
      <c r="E20982"/>
      <c r="F20982"/>
      <c r="G20982"/>
      <c r="H20982" s="14"/>
      <c r="I20982" s="14"/>
      <c r="K20982"/>
      <c r="L20982"/>
      <c r="M20982"/>
      <c r="N20982"/>
      <c r="O20982"/>
      <c r="P20982"/>
      <c r="S20982"/>
    </row>
    <row r="20983" spans="1:20" x14ac:dyDescent="0.3">
      <c r="A20983" s="25"/>
      <c r="B20983"/>
      <c r="C20983"/>
      <c r="D20983"/>
      <c r="E20983"/>
      <c r="F20983"/>
      <c r="G20983"/>
      <c r="H20983" s="14"/>
      <c r="I20983" s="14"/>
      <c r="K20983"/>
      <c r="L20983"/>
      <c r="M20983"/>
      <c r="N20983"/>
      <c r="O20983"/>
      <c r="P20983"/>
      <c r="S20983"/>
    </row>
    <row r="20984" spans="1:20" x14ac:dyDescent="0.3">
      <c r="A20984" s="25"/>
      <c r="B20984"/>
      <c r="C20984"/>
      <c r="D20984"/>
      <c r="E20984"/>
      <c r="F20984"/>
      <c r="G20984"/>
      <c r="H20984" s="14"/>
      <c r="I20984" s="14"/>
      <c r="K20984"/>
      <c r="L20984"/>
      <c r="M20984"/>
      <c r="N20984"/>
      <c r="O20984"/>
      <c r="P20984"/>
      <c r="S20984"/>
    </row>
    <row r="20985" spans="1:20" x14ac:dyDescent="0.3">
      <c r="A20985" s="25"/>
      <c r="B20985"/>
      <c r="C20985"/>
      <c r="D20985"/>
      <c r="E20985"/>
      <c r="F20985"/>
      <c r="G20985"/>
      <c r="H20985" s="14"/>
      <c r="I20985" s="14"/>
      <c r="K20985"/>
      <c r="L20985"/>
      <c r="M20985"/>
      <c r="N20985"/>
      <c r="O20985"/>
      <c r="P20985"/>
      <c r="S20985"/>
    </row>
    <row r="20986" spans="1:20" x14ac:dyDescent="0.3">
      <c r="A20986" s="25"/>
      <c r="B20986"/>
      <c r="C20986"/>
      <c r="D20986"/>
      <c r="E20986"/>
      <c r="F20986"/>
      <c r="G20986"/>
      <c r="H20986" s="14"/>
      <c r="I20986" s="14"/>
      <c r="K20986"/>
      <c r="L20986"/>
      <c r="M20986"/>
      <c r="N20986"/>
      <c r="O20986"/>
      <c r="P20986"/>
      <c r="S20986"/>
    </row>
    <row r="20987" spans="1:20" x14ac:dyDescent="0.3">
      <c r="A20987" s="25"/>
      <c r="B20987"/>
      <c r="C20987"/>
      <c r="D20987"/>
      <c r="E20987"/>
      <c r="F20987"/>
      <c r="G20987"/>
      <c r="H20987" s="14"/>
      <c r="I20987" s="14"/>
      <c r="K20987"/>
      <c r="L20987"/>
      <c r="M20987"/>
      <c r="N20987"/>
      <c r="O20987"/>
      <c r="P20987"/>
      <c r="S20987"/>
    </row>
    <row r="20988" spans="1:20" x14ac:dyDescent="0.3">
      <c r="A20988" s="25"/>
      <c r="B20988"/>
      <c r="C20988"/>
      <c r="D20988"/>
      <c r="E20988"/>
      <c r="F20988"/>
      <c r="G20988"/>
      <c r="H20988" s="26"/>
      <c r="I20988" s="26"/>
      <c r="K20988"/>
      <c r="L20988"/>
      <c r="M20988"/>
      <c r="N20988"/>
      <c r="O20988"/>
      <c r="P20988"/>
      <c r="S20988"/>
    </row>
    <row r="20989" spans="1:20" x14ac:dyDescent="0.3">
      <c r="A20989" s="25"/>
      <c r="B20989"/>
      <c r="C20989"/>
      <c r="D20989"/>
      <c r="E20989"/>
      <c r="F20989"/>
      <c r="G20989"/>
      <c r="H20989" s="26"/>
      <c r="I20989" s="26"/>
      <c r="K20989"/>
      <c r="L20989"/>
      <c r="M20989"/>
      <c r="N20989"/>
      <c r="O20989"/>
      <c r="P20989"/>
      <c r="S20989"/>
    </row>
    <row r="20990" spans="1:20" x14ac:dyDescent="0.3">
      <c r="A20990" s="25"/>
      <c r="B20990"/>
      <c r="C20990"/>
      <c r="D20990"/>
      <c r="E20990"/>
      <c r="F20990"/>
      <c r="G20990"/>
      <c r="H20990" s="26"/>
      <c r="I20990" s="26"/>
      <c r="K20990"/>
      <c r="L20990"/>
      <c r="M20990"/>
      <c r="N20990"/>
      <c r="O20990"/>
      <c r="P20990"/>
      <c r="S20990"/>
    </row>
    <row r="20991" spans="1:20" x14ac:dyDescent="0.3">
      <c r="A20991" s="25"/>
      <c r="B20991"/>
      <c r="C20991"/>
      <c r="D20991"/>
      <c r="E20991"/>
      <c r="F20991"/>
      <c r="G20991"/>
      <c r="H20991" s="26"/>
      <c r="I20991" s="26"/>
      <c r="K20991"/>
      <c r="L20991"/>
      <c r="M20991"/>
      <c r="N20991"/>
      <c r="O20991"/>
      <c r="P20991"/>
      <c r="S20991"/>
    </row>
    <row r="20992" spans="1:20" x14ac:dyDescent="0.3">
      <c r="A20992" s="25"/>
      <c r="B20992"/>
      <c r="C20992"/>
      <c r="D20992"/>
      <c r="E20992"/>
      <c r="F20992"/>
      <c r="G20992"/>
      <c r="H20992" s="26"/>
      <c r="I20992" s="26"/>
      <c r="K20992"/>
      <c r="L20992"/>
      <c r="M20992"/>
      <c r="N20992"/>
      <c r="O20992"/>
      <c r="P20992"/>
      <c r="S20992"/>
    </row>
    <row r="20993" spans="1:19" x14ac:dyDescent="0.3">
      <c r="A20993" s="25"/>
      <c r="B20993"/>
      <c r="C20993"/>
      <c r="D20993"/>
      <c r="E20993"/>
      <c r="F20993"/>
      <c r="G20993"/>
      <c r="H20993" s="26"/>
      <c r="I20993" s="26"/>
      <c r="K20993"/>
      <c r="L20993"/>
      <c r="M20993"/>
      <c r="N20993"/>
      <c r="O20993"/>
      <c r="P20993"/>
      <c r="S20993"/>
    </row>
    <row r="20994" spans="1:19" x14ac:dyDescent="0.3">
      <c r="A20994" s="25"/>
      <c r="B20994"/>
      <c r="C20994"/>
      <c r="D20994"/>
      <c r="E20994"/>
      <c r="F20994"/>
      <c r="G20994"/>
      <c r="H20994" s="26"/>
      <c r="I20994" s="26"/>
      <c r="K20994"/>
      <c r="L20994"/>
      <c r="M20994"/>
      <c r="N20994"/>
      <c r="O20994"/>
      <c r="P20994"/>
      <c r="S20994"/>
    </row>
    <row r="20995" spans="1:19" x14ac:dyDescent="0.3">
      <c r="A20995" s="25"/>
      <c r="B20995"/>
      <c r="C20995"/>
      <c r="D20995"/>
      <c r="E20995"/>
      <c r="F20995"/>
      <c r="G20995"/>
      <c r="H20995" s="26"/>
      <c r="I20995" s="26"/>
      <c r="K20995"/>
      <c r="L20995"/>
      <c r="M20995"/>
      <c r="N20995"/>
      <c r="O20995"/>
      <c r="P20995"/>
      <c r="S20995"/>
    </row>
    <row r="20996" spans="1:19" x14ac:dyDescent="0.3">
      <c r="A20996" s="25"/>
      <c r="B20996"/>
      <c r="C20996"/>
      <c r="D20996"/>
      <c r="E20996"/>
      <c r="F20996"/>
      <c r="G20996"/>
      <c r="H20996" s="26"/>
      <c r="I20996" s="26"/>
      <c r="K20996"/>
      <c r="L20996"/>
      <c r="M20996"/>
      <c r="N20996"/>
      <c r="O20996"/>
      <c r="P20996"/>
      <c r="S20996"/>
    </row>
    <row r="20997" spans="1:19" x14ac:dyDescent="0.3">
      <c r="A20997" s="25"/>
      <c r="B20997"/>
      <c r="C20997"/>
      <c r="D20997"/>
      <c r="E20997"/>
      <c r="F20997"/>
      <c r="G20997"/>
      <c r="H20997" s="26"/>
      <c r="I20997" s="26"/>
      <c r="K20997"/>
      <c r="L20997"/>
      <c r="M20997"/>
      <c r="N20997"/>
      <c r="O20997"/>
      <c r="P20997"/>
      <c r="S20997"/>
    </row>
    <row r="20998" spans="1:19" x14ac:dyDescent="0.3">
      <c r="A20998" s="25"/>
      <c r="B20998"/>
      <c r="C20998"/>
      <c r="D20998"/>
      <c r="E20998"/>
      <c r="F20998"/>
      <c r="G20998"/>
      <c r="H20998" s="26"/>
      <c r="I20998" s="26"/>
      <c r="K20998"/>
      <c r="L20998"/>
      <c r="M20998"/>
      <c r="N20998"/>
      <c r="O20998"/>
      <c r="P20998"/>
      <c r="S20998"/>
    </row>
    <row r="20999" spans="1:19" x14ac:dyDescent="0.3">
      <c r="A20999" s="25"/>
      <c r="B20999"/>
      <c r="C20999"/>
      <c r="D20999"/>
      <c r="E20999"/>
      <c r="F20999"/>
      <c r="G20999"/>
      <c r="H20999" s="26"/>
      <c r="I20999" s="26"/>
      <c r="K20999"/>
      <c r="L20999"/>
      <c r="M20999"/>
      <c r="N20999"/>
      <c r="O20999"/>
      <c r="P20999"/>
      <c r="S20999"/>
    </row>
    <row r="21000" spans="1:19" x14ac:dyDescent="0.3">
      <c r="A21000" s="25"/>
      <c r="B21000"/>
      <c r="C21000"/>
      <c r="D21000"/>
      <c r="E21000"/>
      <c r="F21000"/>
      <c r="G21000"/>
      <c r="H21000" s="14"/>
      <c r="I21000" s="14"/>
      <c r="K21000"/>
      <c r="L21000"/>
      <c r="M21000"/>
      <c r="N21000"/>
      <c r="O21000"/>
      <c r="P21000"/>
      <c r="S21000"/>
    </row>
    <row r="21001" spans="1:19" x14ac:dyDescent="0.3">
      <c r="A21001" s="25"/>
      <c r="B21001"/>
      <c r="C21001"/>
      <c r="D21001"/>
      <c r="E21001"/>
      <c r="F21001"/>
      <c r="G21001"/>
      <c r="H21001" s="14"/>
      <c r="I21001" s="14"/>
      <c r="K21001"/>
      <c r="L21001"/>
      <c r="M21001"/>
      <c r="N21001"/>
      <c r="O21001"/>
      <c r="P21001"/>
      <c r="S21001"/>
    </row>
    <row r="21002" spans="1:19" x14ac:dyDescent="0.3">
      <c r="A21002" s="25"/>
      <c r="B21002"/>
      <c r="C21002"/>
      <c r="D21002"/>
      <c r="E21002"/>
      <c r="F21002"/>
      <c r="G21002"/>
      <c r="H21002" s="14"/>
      <c r="I21002" s="14"/>
      <c r="K21002"/>
      <c r="L21002"/>
      <c r="M21002"/>
      <c r="N21002"/>
      <c r="O21002"/>
      <c r="P21002"/>
      <c r="S21002"/>
    </row>
    <row r="21003" spans="1:19" x14ac:dyDescent="0.3">
      <c r="A21003" s="25"/>
      <c r="B21003"/>
      <c r="C21003"/>
      <c r="D21003"/>
      <c r="E21003"/>
      <c r="F21003"/>
      <c r="G21003"/>
      <c r="H21003"/>
      <c r="I21003" s="14"/>
      <c r="K21003"/>
      <c r="L21003"/>
      <c r="M21003"/>
      <c r="N21003"/>
      <c r="O21003"/>
      <c r="P21003"/>
      <c r="S21003"/>
    </row>
    <row r="21004" spans="1:19" x14ac:dyDescent="0.3">
      <c r="A21004" s="25"/>
      <c r="B21004"/>
      <c r="C21004"/>
      <c r="D21004"/>
      <c r="E21004"/>
      <c r="F21004"/>
      <c r="G21004"/>
      <c r="H21004"/>
      <c r="I21004"/>
      <c r="K21004"/>
      <c r="L21004"/>
      <c r="M21004"/>
      <c r="N21004"/>
      <c r="O21004"/>
      <c r="P21004"/>
      <c r="S21004"/>
    </row>
    <row r="21005" spans="1:19" x14ac:dyDescent="0.3">
      <c r="A21005" s="25"/>
      <c r="B21005"/>
      <c r="C21005"/>
      <c r="D21005"/>
      <c r="E21005"/>
      <c r="F21005"/>
      <c r="G21005"/>
      <c r="H21005"/>
      <c r="I21005"/>
      <c r="K21005"/>
      <c r="L21005"/>
      <c r="M21005"/>
      <c r="N21005"/>
      <c r="O21005"/>
      <c r="P21005"/>
      <c r="S21005"/>
    </row>
    <row r="21006" spans="1:19" x14ac:dyDescent="0.3">
      <c r="A21006" s="25"/>
      <c r="B21006"/>
      <c r="C21006"/>
      <c r="D21006"/>
      <c r="E21006"/>
      <c r="F21006"/>
      <c r="G21006"/>
      <c r="H21006" s="14"/>
      <c r="I21006" s="14"/>
      <c r="K21006"/>
      <c r="L21006"/>
      <c r="M21006"/>
      <c r="N21006"/>
      <c r="O21006"/>
      <c r="P21006"/>
      <c r="S21006"/>
    </row>
    <row r="21007" spans="1:19" x14ac:dyDescent="0.3">
      <c r="A21007" s="25"/>
      <c r="B21007"/>
      <c r="C21007"/>
      <c r="D21007"/>
      <c r="E21007"/>
      <c r="F21007"/>
      <c r="G21007"/>
      <c r="H21007" s="14"/>
      <c r="I21007" s="14"/>
      <c r="K21007"/>
      <c r="L21007"/>
      <c r="M21007"/>
      <c r="N21007"/>
      <c r="O21007"/>
      <c r="P21007"/>
      <c r="S21007"/>
    </row>
    <row r="21008" spans="1:19" x14ac:dyDescent="0.3">
      <c r="A21008" s="25"/>
      <c r="B21008"/>
      <c r="C21008"/>
      <c r="D21008"/>
      <c r="E21008"/>
      <c r="F21008"/>
      <c r="G21008"/>
      <c r="H21008" s="14"/>
      <c r="I21008" s="14"/>
      <c r="K21008"/>
      <c r="L21008"/>
      <c r="M21008"/>
      <c r="N21008"/>
      <c r="O21008"/>
      <c r="P21008"/>
      <c r="S21008"/>
    </row>
    <row r="21009" spans="1:19" x14ac:dyDescent="0.3">
      <c r="A21009" s="25"/>
      <c r="B21009"/>
      <c r="C21009"/>
      <c r="D21009"/>
      <c r="E21009"/>
      <c r="F21009"/>
      <c r="G21009"/>
      <c r="H21009" s="14"/>
      <c r="I21009" s="14"/>
      <c r="K21009"/>
      <c r="L21009"/>
      <c r="M21009"/>
      <c r="N21009"/>
      <c r="O21009"/>
      <c r="P21009"/>
      <c r="S21009"/>
    </row>
    <row r="21010" spans="1:19" x14ac:dyDescent="0.3">
      <c r="A21010" s="25"/>
      <c r="B21010"/>
      <c r="C21010"/>
      <c r="D21010"/>
      <c r="E21010"/>
      <c r="F21010"/>
      <c r="G21010"/>
      <c r="H21010" s="14"/>
      <c r="I21010" s="14"/>
      <c r="K21010"/>
      <c r="L21010"/>
      <c r="M21010"/>
      <c r="N21010"/>
      <c r="O21010"/>
      <c r="P21010"/>
      <c r="S21010"/>
    </row>
    <row r="21011" spans="1:19" x14ac:dyDescent="0.3">
      <c r="A21011" s="25"/>
      <c r="B21011"/>
      <c r="C21011"/>
      <c r="D21011"/>
      <c r="E21011"/>
      <c r="F21011"/>
      <c r="G21011"/>
      <c r="H21011" s="14"/>
      <c r="I21011" s="14"/>
      <c r="K21011"/>
      <c r="L21011"/>
      <c r="M21011"/>
      <c r="N21011"/>
      <c r="O21011"/>
      <c r="P21011"/>
      <c r="S21011"/>
    </row>
    <row r="21012" spans="1:19" x14ac:dyDescent="0.3">
      <c r="A21012" s="25"/>
      <c r="B21012"/>
      <c r="C21012"/>
      <c r="D21012"/>
      <c r="E21012"/>
      <c r="F21012"/>
      <c r="G21012"/>
      <c r="H21012" s="14"/>
      <c r="I21012" s="14"/>
      <c r="K21012"/>
      <c r="L21012"/>
      <c r="M21012"/>
      <c r="N21012"/>
      <c r="O21012"/>
      <c r="P21012"/>
      <c r="S21012"/>
    </row>
    <row r="21013" spans="1:19" x14ac:dyDescent="0.3">
      <c r="A21013" s="25"/>
      <c r="B21013"/>
      <c r="C21013"/>
      <c r="D21013"/>
      <c r="E21013"/>
      <c r="F21013"/>
      <c r="G21013"/>
      <c r="H21013" s="14"/>
      <c r="I21013"/>
      <c r="K21013"/>
      <c r="L21013"/>
      <c r="M21013"/>
      <c r="N21013"/>
      <c r="O21013"/>
      <c r="P21013"/>
      <c r="S21013"/>
    </row>
    <row r="21014" spans="1:19" x14ac:dyDescent="0.3">
      <c r="A21014" s="25"/>
      <c r="B21014"/>
      <c r="C21014"/>
      <c r="D21014"/>
      <c r="E21014"/>
      <c r="F21014"/>
      <c r="G21014"/>
      <c r="H21014" s="14"/>
      <c r="I21014" s="14"/>
      <c r="K21014"/>
      <c r="L21014"/>
      <c r="M21014"/>
      <c r="N21014"/>
      <c r="O21014"/>
      <c r="P21014"/>
      <c r="S21014"/>
    </row>
    <row r="21015" spans="1:19" x14ac:dyDescent="0.3">
      <c r="A21015" s="25"/>
      <c r="B21015"/>
      <c r="C21015"/>
      <c r="D21015"/>
      <c r="E21015"/>
      <c r="F21015"/>
      <c r="G21015"/>
      <c r="H21015" s="14"/>
      <c r="I21015" s="14"/>
      <c r="K21015"/>
      <c r="L21015"/>
      <c r="M21015"/>
      <c r="N21015"/>
      <c r="O21015"/>
      <c r="P21015"/>
      <c r="S21015"/>
    </row>
    <row r="21016" spans="1:19" x14ac:dyDescent="0.3">
      <c r="A21016" s="25"/>
      <c r="B21016"/>
      <c r="C21016"/>
      <c r="D21016"/>
      <c r="E21016"/>
      <c r="F21016"/>
      <c r="G21016"/>
      <c r="H21016" s="14"/>
      <c r="I21016" s="14"/>
      <c r="K21016"/>
      <c r="L21016"/>
      <c r="M21016"/>
      <c r="N21016"/>
      <c r="O21016"/>
      <c r="P21016"/>
      <c r="S21016"/>
    </row>
    <row r="21017" spans="1:19" x14ac:dyDescent="0.3">
      <c r="A21017" s="25"/>
      <c r="B21017"/>
      <c r="C21017"/>
      <c r="D21017"/>
      <c r="E21017"/>
      <c r="F21017"/>
      <c r="G21017"/>
      <c r="H21017" s="14"/>
      <c r="I21017" s="14"/>
      <c r="K21017"/>
      <c r="L21017"/>
      <c r="M21017"/>
      <c r="N21017"/>
      <c r="O21017"/>
      <c r="P21017"/>
      <c r="S21017"/>
    </row>
    <row r="21018" spans="1:19" x14ac:dyDescent="0.3">
      <c r="A21018" s="25"/>
      <c r="B21018"/>
      <c r="C21018"/>
      <c r="D21018"/>
      <c r="E21018"/>
      <c r="F21018"/>
      <c r="G21018"/>
      <c r="H21018" s="26"/>
      <c r="I21018" s="26"/>
      <c r="K21018"/>
      <c r="L21018"/>
      <c r="M21018"/>
      <c r="N21018"/>
      <c r="O21018"/>
      <c r="P21018"/>
      <c r="S21018"/>
    </row>
    <row r="21019" spans="1:19" x14ac:dyDescent="0.3">
      <c r="A21019" s="25"/>
      <c r="B21019"/>
      <c r="C21019"/>
      <c r="D21019"/>
      <c r="E21019"/>
      <c r="F21019"/>
      <c r="G21019"/>
      <c r="H21019" s="26"/>
      <c r="I21019" s="26"/>
      <c r="K21019"/>
      <c r="L21019"/>
      <c r="M21019"/>
      <c r="N21019"/>
      <c r="O21019"/>
      <c r="P21019"/>
      <c r="S21019"/>
    </row>
    <row r="21020" spans="1:19" x14ac:dyDescent="0.3">
      <c r="A21020" s="25"/>
      <c r="B21020"/>
      <c r="C21020"/>
      <c r="D21020"/>
      <c r="E21020"/>
      <c r="F21020"/>
      <c r="G21020"/>
      <c r="H21020" s="26"/>
      <c r="I21020" s="26"/>
      <c r="K21020"/>
      <c r="L21020"/>
      <c r="M21020"/>
      <c r="N21020"/>
      <c r="O21020"/>
      <c r="P21020"/>
      <c r="S21020"/>
    </row>
    <row r="21021" spans="1:19" x14ac:dyDescent="0.3">
      <c r="A21021" s="25"/>
      <c r="B21021"/>
      <c r="C21021"/>
      <c r="D21021"/>
      <c r="E21021"/>
      <c r="F21021"/>
      <c r="G21021"/>
      <c r="H21021" s="26"/>
      <c r="I21021" s="26"/>
      <c r="K21021"/>
      <c r="L21021"/>
      <c r="M21021"/>
      <c r="N21021"/>
      <c r="O21021"/>
      <c r="P21021"/>
      <c r="S21021"/>
    </row>
    <row r="21022" spans="1:19" x14ac:dyDescent="0.3">
      <c r="A21022" s="25"/>
      <c r="B21022"/>
      <c r="C21022"/>
      <c r="D21022"/>
      <c r="E21022"/>
      <c r="F21022"/>
      <c r="G21022"/>
      <c r="H21022" s="26"/>
      <c r="I21022" s="26"/>
      <c r="K21022"/>
      <c r="L21022"/>
      <c r="M21022"/>
      <c r="N21022"/>
      <c r="O21022"/>
      <c r="P21022"/>
      <c r="S21022"/>
    </row>
    <row r="21023" spans="1:19" x14ac:dyDescent="0.3">
      <c r="A21023" s="25"/>
      <c r="B21023"/>
      <c r="C21023"/>
      <c r="D21023"/>
      <c r="E21023"/>
      <c r="F21023"/>
      <c r="G21023"/>
      <c r="H21023" s="26"/>
      <c r="I21023" s="26"/>
      <c r="K21023"/>
      <c r="L21023"/>
      <c r="M21023"/>
      <c r="N21023"/>
      <c r="O21023"/>
      <c r="P21023"/>
      <c r="S21023"/>
    </row>
    <row r="21024" spans="1:19" x14ac:dyDescent="0.3">
      <c r="A21024" s="25"/>
      <c r="B21024"/>
      <c r="C21024"/>
      <c r="D21024"/>
      <c r="E21024"/>
      <c r="F21024"/>
      <c r="G21024"/>
      <c r="H21024" s="14"/>
      <c r="I21024" s="14"/>
      <c r="K21024"/>
      <c r="L21024"/>
      <c r="M21024"/>
      <c r="N21024"/>
      <c r="O21024"/>
      <c r="P21024"/>
      <c r="S21024"/>
    </row>
    <row r="21025" spans="1:19" x14ac:dyDescent="0.3">
      <c r="A21025" s="25"/>
      <c r="B21025"/>
      <c r="C21025"/>
      <c r="D21025"/>
      <c r="E21025"/>
      <c r="F21025"/>
      <c r="G21025"/>
      <c r="H21025"/>
      <c r="I21025"/>
      <c r="K21025"/>
      <c r="L21025"/>
      <c r="M21025"/>
      <c r="N21025"/>
      <c r="O21025"/>
      <c r="P21025"/>
      <c r="S21025"/>
    </row>
    <row r="21026" spans="1:19" x14ac:dyDescent="0.3">
      <c r="A21026" s="25"/>
      <c r="B21026"/>
      <c r="C21026"/>
      <c r="D21026"/>
      <c r="E21026"/>
      <c r="F21026"/>
      <c r="G21026"/>
      <c r="H21026"/>
      <c r="I21026"/>
      <c r="K21026"/>
      <c r="L21026"/>
      <c r="M21026"/>
      <c r="N21026"/>
      <c r="O21026"/>
      <c r="P21026"/>
      <c r="S21026"/>
    </row>
    <row r="21027" spans="1:19" x14ac:dyDescent="0.3">
      <c r="A21027" s="25"/>
      <c r="B21027"/>
      <c r="C21027"/>
      <c r="D21027"/>
      <c r="E21027"/>
      <c r="F21027"/>
      <c r="G21027"/>
      <c r="H21027"/>
      <c r="I21027"/>
      <c r="K21027"/>
      <c r="L21027"/>
      <c r="M21027"/>
      <c r="N21027"/>
      <c r="O21027"/>
      <c r="P21027"/>
      <c r="S21027"/>
    </row>
    <row r="21028" spans="1:19" x14ac:dyDescent="0.3">
      <c r="A21028" s="25"/>
      <c r="B21028"/>
      <c r="C21028"/>
      <c r="D21028"/>
      <c r="E21028"/>
      <c r="F21028"/>
      <c r="G21028"/>
      <c r="H21028"/>
      <c r="I21028"/>
      <c r="K21028"/>
      <c r="L21028"/>
      <c r="M21028"/>
      <c r="N21028"/>
      <c r="O21028"/>
      <c r="P21028"/>
      <c r="S21028"/>
    </row>
    <row r="21029" spans="1:19" x14ac:dyDescent="0.3">
      <c r="A21029" s="25"/>
      <c r="B21029"/>
      <c r="C21029"/>
      <c r="D21029"/>
      <c r="E21029"/>
      <c r="F21029"/>
      <c r="G21029"/>
      <c r="H21029"/>
      <c r="I21029"/>
      <c r="K21029"/>
      <c r="L21029"/>
      <c r="M21029"/>
      <c r="N21029"/>
      <c r="O21029"/>
      <c r="P21029"/>
      <c r="S21029"/>
    </row>
    <row r="21030" spans="1:19" x14ac:dyDescent="0.3">
      <c r="A21030" s="25"/>
      <c r="B21030"/>
      <c r="C21030"/>
      <c r="D21030"/>
      <c r="E21030"/>
      <c r="F21030"/>
      <c r="G21030"/>
      <c r="H21030"/>
      <c r="I21030" s="14"/>
      <c r="K21030"/>
      <c r="L21030"/>
      <c r="M21030"/>
      <c r="N21030"/>
      <c r="O21030"/>
      <c r="P21030"/>
      <c r="S21030"/>
    </row>
    <row r="21031" spans="1:19" x14ac:dyDescent="0.3">
      <c r="A21031" s="25"/>
      <c r="B21031"/>
      <c r="C21031"/>
      <c r="D21031"/>
      <c r="E21031"/>
      <c r="F21031"/>
      <c r="G21031"/>
      <c r="H21031" s="14"/>
      <c r="I21031" s="14"/>
      <c r="K21031"/>
      <c r="L21031"/>
      <c r="M21031"/>
      <c r="N21031"/>
      <c r="O21031"/>
      <c r="P21031"/>
      <c r="S21031"/>
    </row>
    <row r="21032" spans="1:19" x14ac:dyDescent="0.3">
      <c r="A21032" s="25"/>
      <c r="B21032"/>
      <c r="C21032"/>
      <c r="D21032"/>
      <c r="E21032"/>
      <c r="F21032"/>
      <c r="G21032"/>
      <c r="H21032" s="14"/>
      <c r="I21032" s="14"/>
      <c r="K21032"/>
      <c r="L21032"/>
      <c r="M21032"/>
      <c r="N21032"/>
      <c r="O21032"/>
      <c r="P21032"/>
      <c r="S21032"/>
    </row>
    <row r="21033" spans="1:19" x14ac:dyDescent="0.3">
      <c r="A21033" s="25"/>
      <c r="B21033"/>
      <c r="C21033"/>
      <c r="D21033"/>
      <c r="E21033"/>
      <c r="F21033"/>
      <c r="G21033"/>
      <c r="H21033" s="14"/>
      <c r="I21033" s="14"/>
      <c r="K21033"/>
      <c r="L21033"/>
      <c r="M21033"/>
      <c r="N21033"/>
      <c r="O21033"/>
      <c r="P21033"/>
      <c r="S21033"/>
    </row>
    <row r="21034" spans="1:19" x14ac:dyDescent="0.3">
      <c r="A21034" s="25"/>
      <c r="B21034"/>
      <c r="C21034"/>
      <c r="D21034"/>
      <c r="E21034"/>
      <c r="F21034"/>
      <c r="G21034"/>
      <c r="H21034" s="14"/>
      <c r="I21034" s="14"/>
      <c r="K21034"/>
      <c r="L21034"/>
      <c r="M21034"/>
      <c r="N21034"/>
      <c r="O21034"/>
      <c r="P21034"/>
      <c r="S21034"/>
    </row>
    <row r="21035" spans="1:19" x14ac:dyDescent="0.3">
      <c r="A21035" s="25"/>
      <c r="B21035"/>
      <c r="C21035"/>
      <c r="D21035"/>
      <c r="E21035"/>
      <c r="F21035"/>
      <c r="G21035"/>
      <c r="H21035" s="14"/>
      <c r="I21035" s="14"/>
      <c r="K21035"/>
      <c r="L21035"/>
      <c r="M21035"/>
      <c r="N21035"/>
      <c r="O21035"/>
      <c r="P21035"/>
      <c r="S21035"/>
    </row>
    <row r="21036" spans="1:19" x14ac:dyDescent="0.3">
      <c r="A21036" s="25"/>
      <c r="B21036"/>
      <c r="C21036"/>
      <c r="D21036"/>
      <c r="E21036"/>
      <c r="F21036"/>
      <c r="G21036"/>
      <c r="H21036" s="14"/>
      <c r="I21036" s="14"/>
      <c r="K21036"/>
      <c r="L21036"/>
      <c r="M21036"/>
      <c r="N21036"/>
      <c r="O21036"/>
      <c r="P21036"/>
      <c r="S21036"/>
    </row>
    <row r="21037" spans="1:19" x14ac:dyDescent="0.3">
      <c r="A21037" s="25"/>
      <c r="B21037"/>
      <c r="C21037"/>
      <c r="D21037"/>
      <c r="E21037"/>
      <c r="F21037"/>
      <c r="G21037"/>
      <c r="H21037"/>
      <c r="I21037"/>
      <c r="K21037"/>
      <c r="L21037"/>
      <c r="M21037"/>
      <c r="N21037"/>
      <c r="O21037"/>
      <c r="P21037"/>
      <c r="S21037"/>
    </row>
    <row r="21038" spans="1:19" x14ac:dyDescent="0.3">
      <c r="A21038" s="25"/>
      <c r="B21038"/>
      <c r="C21038"/>
      <c r="D21038"/>
      <c r="E21038"/>
      <c r="F21038"/>
      <c r="G21038"/>
      <c r="H21038"/>
      <c r="I21038"/>
      <c r="K21038"/>
      <c r="L21038"/>
      <c r="M21038"/>
      <c r="N21038"/>
      <c r="O21038"/>
      <c r="P21038"/>
      <c r="S21038"/>
    </row>
    <row r="21039" spans="1:19" x14ac:dyDescent="0.3">
      <c r="A21039" s="25"/>
      <c r="B21039"/>
      <c r="C21039"/>
      <c r="D21039"/>
      <c r="E21039"/>
      <c r="F21039"/>
      <c r="G21039"/>
      <c r="H21039" s="14"/>
      <c r="I21039" s="14"/>
      <c r="K21039"/>
      <c r="L21039"/>
      <c r="M21039"/>
      <c r="N21039"/>
      <c r="O21039"/>
      <c r="P21039"/>
      <c r="S21039"/>
    </row>
    <row r="21040" spans="1:19" x14ac:dyDescent="0.3">
      <c r="A21040" s="25"/>
      <c r="B21040"/>
      <c r="C21040"/>
      <c r="D21040"/>
      <c r="E21040"/>
      <c r="F21040"/>
      <c r="G21040"/>
      <c r="H21040"/>
      <c r="I21040" s="14"/>
      <c r="K21040"/>
      <c r="L21040"/>
      <c r="M21040"/>
      <c r="N21040"/>
      <c r="O21040"/>
      <c r="P21040"/>
      <c r="S21040"/>
    </row>
    <row r="21041" spans="1:19" x14ac:dyDescent="0.3">
      <c r="A21041" s="25"/>
      <c r="B21041"/>
      <c r="C21041"/>
      <c r="D21041"/>
      <c r="E21041"/>
      <c r="F21041"/>
      <c r="G21041"/>
      <c r="H21041"/>
      <c r="I21041"/>
      <c r="K21041"/>
      <c r="L21041"/>
      <c r="M21041"/>
      <c r="N21041"/>
      <c r="O21041"/>
      <c r="P21041"/>
      <c r="S21041"/>
    </row>
    <row r="21042" spans="1:19" x14ac:dyDescent="0.3">
      <c r="A21042" s="25"/>
      <c r="B21042"/>
      <c r="C21042"/>
      <c r="D21042"/>
      <c r="E21042"/>
      <c r="F21042"/>
      <c r="G21042"/>
      <c r="H21042"/>
      <c r="I21042" s="14"/>
      <c r="K21042"/>
      <c r="L21042"/>
      <c r="M21042"/>
      <c r="N21042"/>
      <c r="O21042"/>
      <c r="P21042"/>
      <c r="S21042"/>
    </row>
    <row r="21043" spans="1:19" x14ac:dyDescent="0.3">
      <c r="A21043" s="25"/>
      <c r="B21043"/>
      <c r="C21043"/>
      <c r="D21043"/>
      <c r="E21043"/>
      <c r="F21043"/>
      <c r="G21043"/>
      <c r="H21043" s="14"/>
      <c r="I21043" s="14"/>
      <c r="K21043"/>
      <c r="L21043"/>
      <c r="M21043"/>
      <c r="N21043"/>
      <c r="O21043"/>
      <c r="P21043"/>
      <c r="S21043"/>
    </row>
    <row r="21044" spans="1:19" x14ac:dyDescent="0.3">
      <c r="A21044" s="25"/>
      <c r="B21044"/>
      <c r="C21044"/>
      <c r="D21044"/>
      <c r="E21044"/>
      <c r="F21044"/>
      <c r="G21044"/>
      <c r="H21044" s="14"/>
      <c r="I21044" s="14"/>
      <c r="K21044"/>
      <c r="L21044"/>
      <c r="M21044"/>
      <c r="N21044"/>
      <c r="O21044"/>
      <c r="P21044"/>
      <c r="S21044"/>
    </row>
    <row r="21045" spans="1:19" x14ac:dyDescent="0.3">
      <c r="A21045" s="25"/>
      <c r="B21045"/>
      <c r="C21045"/>
      <c r="D21045"/>
      <c r="E21045"/>
      <c r="F21045"/>
      <c r="G21045"/>
      <c r="H21045" s="14"/>
      <c r="I21045" s="14"/>
      <c r="K21045"/>
      <c r="L21045"/>
      <c r="M21045"/>
      <c r="N21045"/>
      <c r="O21045"/>
      <c r="P21045"/>
      <c r="S21045"/>
    </row>
    <row r="21046" spans="1:19" x14ac:dyDescent="0.3">
      <c r="A21046" s="25"/>
      <c r="B21046"/>
      <c r="C21046"/>
      <c r="D21046"/>
      <c r="E21046"/>
      <c r="F21046"/>
      <c r="G21046"/>
      <c r="H21046" s="14"/>
      <c r="I21046" s="14"/>
      <c r="K21046"/>
      <c r="L21046"/>
      <c r="M21046"/>
      <c r="N21046"/>
      <c r="O21046"/>
      <c r="P21046"/>
      <c r="S21046"/>
    </row>
    <row r="21047" spans="1:19" x14ac:dyDescent="0.3">
      <c r="A21047" s="25"/>
      <c r="B21047"/>
      <c r="C21047"/>
      <c r="D21047"/>
      <c r="E21047"/>
      <c r="F21047"/>
      <c r="G21047"/>
      <c r="H21047" s="14"/>
      <c r="I21047" s="14"/>
      <c r="K21047"/>
      <c r="L21047"/>
      <c r="M21047"/>
      <c r="N21047"/>
      <c r="O21047"/>
      <c r="P21047"/>
      <c r="S21047"/>
    </row>
    <row r="21048" spans="1:19" x14ac:dyDescent="0.3">
      <c r="A21048" s="25"/>
      <c r="B21048"/>
      <c r="C21048"/>
      <c r="D21048"/>
      <c r="E21048"/>
      <c r="F21048"/>
      <c r="G21048"/>
      <c r="H21048" s="14"/>
      <c r="I21048" s="14"/>
      <c r="K21048"/>
      <c r="L21048"/>
      <c r="M21048"/>
      <c r="N21048"/>
      <c r="O21048"/>
      <c r="P21048"/>
      <c r="S21048"/>
    </row>
    <row r="21049" spans="1:19" x14ac:dyDescent="0.3">
      <c r="A21049" s="25"/>
      <c r="B21049"/>
      <c r="C21049"/>
      <c r="D21049"/>
      <c r="E21049"/>
      <c r="F21049"/>
      <c r="G21049"/>
      <c r="H21049" s="14"/>
      <c r="I21049" s="14"/>
      <c r="K21049"/>
      <c r="L21049"/>
      <c r="M21049"/>
      <c r="N21049"/>
      <c r="O21049"/>
      <c r="P21049"/>
      <c r="S21049"/>
    </row>
    <row r="21050" spans="1:19" x14ac:dyDescent="0.3">
      <c r="A21050" s="25"/>
      <c r="B21050"/>
      <c r="C21050"/>
      <c r="D21050"/>
      <c r="E21050"/>
      <c r="F21050"/>
      <c r="G21050"/>
      <c r="H21050" s="14"/>
      <c r="I21050" s="14"/>
      <c r="K21050"/>
      <c r="L21050"/>
      <c r="M21050"/>
      <c r="N21050"/>
      <c r="O21050"/>
      <c r="P21050"/>
      <c r="S21050"/>
    </row>
    <row r="21051" spans="1:19" x14ac:dyDescent="0.3">
      <c r="A21051" s="25"/>
      <c r="B21051"/>
      <c r="C21051"/>
      <c r="D21051"/>
      <c r="E21051"/>
      <c r="F21051"/>
      <c r="G21051"/>
      <c r="H21051"/>
      <c r="I21051" s="14"/>
      <c r="K21051"/>
      <c r="L21051"/>
      <c r="M21051"/>
      <c r="N21051"/>
      <c r="O21051"/>
      <c r="P21051"/>
      <c r="S21051"/>
    </row>
    <row r="21052" spans="1:19" x14ac:dyDescent="0.3">
      <c r="A21052" s="25"/>
      <c r="B21052"/>
      <c r="C21052"/>
      <c r="D21052"/>
      <c r="E21052"/>
      <c r="F21052"/>
      <c r="G21052"/>
      <c r="H21052" s="14"/>
      <c r="I21052" s="14"/>
      <c r="K21052"/>
      <c r="L21052"/>
      <c r="M21052"/>
      <c r="N21052"/>
      <c r="O21052"/>
      <c r="P21052"/>
      <c r="S21052"/>
    </row>
    <row r="21053" spans="1:19" x14ac:dyDescent="0.3">
      <c r="A21053" s="25"/>
      <c r="B21053"/>
      <c r="C21053"/>
      <c r="D21053"/>
      <c r="E21053"/>
      <c r="F21053"/>
      <c r="G21053"/>
      <c r="H21053" s="14"/>
      <c r="I21053" s="14"/>
      <c r="K21053"/>
      <c r="L21053"/>
      <c r="M21053"/>
      <c r="N21053"/>
      <c r="O21053"/>
      <c r="P21053"/>
      <c r="S21053"/>
    </row>
    <row r="21054" spans="1:19" x14ac:dyDescent="0.3">
      <c r="A21054" s="25"/>
      <c r="B21054"/>
      <c r="C21054"/>
      <c r="D21054"/>
      <c r="E21054"/>
      <c r="F21054"/>
      <c r="G21054"/>
      <c r="H21054" s="14"/>
      <c r="I21054" s="14"/>
      <c r="K21054"/>
      <c r="L21054"/>
      <c r="M21054"/>
      <c r="N21054"/>
      <c r="O21054"/>
      <c r="P21054"/>
      <c r="S21054"/>
    </row>
    <row r="21055" spans="1:19" x14ac:dyDescent="0.3">
      <c r="A21055" s="25"/>
      <c r="B21055"/>
      <c r="C21055"/>
      <c r="D21055"/>
      <c r="E21055"/>
      <c r="F21055"/>
      <c r="G21055"/>
      <c r="H21055"/>
      <c r="I21055"/>
      <c r="K21055"/>
      <c r="L21055"/>
      <c r="M21055"/>
      <c r="N21055"/>
      <c r="O21055"/>
      <c r="P21055"/>
      <c r="S21055"/>
    </row>
    <row r="21056" spans="1:19" x14ac:dyDescent="0.3">
      <c r="A21056" s="25"/>
      <c r="B21056"/>
      <c r="C21056"/>
      <c r="D21056"/>
      <c r="E21056"/>
      <c r="F21056"/>
      <c r="G21056"/>
      <c r="H21056"/>
      <c r="I21056"/>
      <c r="K21056"/>
      <c r="L21056"/>
      <c r="M21056"/>
      <c r="N21056"/>
      <c r="O21056"/>
      <c r="P21056"/>
      <c r="S21056"/>
    </row>
    <row r="21057" spans="1:20" x14ac:dyDescent="0.3">
      <c r="A21057" s="25"/>
      <c r="B21057"/>
      <c r="C21057"/>
      <c r="D21057"/>
      <c r="E21057"/>
      <c r="F21057"/>
      <c r="G21057"/>
      <c r="H21057" s="14"/>
      <c r="I21057" s="14"/>
      <c r="K21057"/>
      <c r="L21057"/>
      <c r="M21057"/>
      <c r="N21057"/>
      <c r="O21057"/>
      <c r="P21057"/>
      <c r="S21057"/>
    </row>
    <row r="21058" spans="1:20" x14ac:dyDescent="0.3">
      <c r="A21058" s="25"/>
      <c r="B21058"/>
      <c r="C21058"/>
      <c r="D21058"/>
      <c r="E21058"/>
      <c r="F21058"/>
      <c r="G21058"/>
      <c r="H21058" s="14"/>
      <c r="I21058" s="14"/>
      <c r="K21058"/>
      <c r="L21058"/>
      <c r="M21058"/>
      <c r="N21058"/>
      <c r="O21058"/>
      <c r="P21058"/>
      <c r="S21058"/>
    </row>
    <row r="21059" spans="1:20" x14ac:dyDescent="0.3">
      <c r="A21059" s="25"/>
      <c r="B21059"/>
      <c r="C21059"/>
      <c r="D21059"/>
      <c r="E21059"/>
      <c r="F21059"/>
      <c r="G21059"/>
      <c r="H21059" s="14"/>
      <c r="I21059" s="14"/>
      <c r="K21059"/>
      <c r="L21059"/>
      <c r="M21059"/>
      <c r="N21059"/>
      <c r="O21059"/>
      <c r="P21059"/>
      <c r="S21059"/>
    </row>
    <row r="21060" spans="1:20" x14ac:dyDescent="0.3">
      <c r="A21060" s="25"/>
      <c r="B21060"/>
      <c r="C21060"/>
      <c r="D21060"/>
      <c r="E21060"/>
      <c r="F21060"/>
      <c r="G21060"/>
      <c r="H21060"/>
      <c r="I21060" s="14"/>
      <c r="K21060"/>
      <c r="L21060"/>
      <c r="M21060"/>
      <c r="N21060"/>
      <c r="O21060"/>
      <c r="P21060"/>
      <c r="S21060"/>
    </row>
    <row r="21061" spans="1:20" x14ac:dyDescent="0.3">
      <c r="A21061" s="25"/>
      <c r="B21061"/>
      <c r="C21061"/>
      <c r="D21061"/>
      <c r="E21061"/>
      <c r="F21061"/>
      <c r="G21061"/>
      <c r="H21061" s="14"/>
      <c r="I21061" s="14"/>
      <c r="K21061"/>
      <c r="L21061"/>
      <c r="M21061"/>
      <c r="N21061"/>
      <c r="O21061"/>
      <c r="P21061"/>
      <c r="S21061"/>
    </row>
    <row r="21062" spans="1:20" x14ac:dyDescent="0.3">
      <c r="A21062" s="25"/>
      <c r="B21062"/>
      <c r="C21062"/>
      <c r="D21062"/>
      <c r="E21062"/>
      <c r="F21062"/>
      <c r="G21062"/>
      <c r="H21062" s="14"/>
      <c r="I21062" s="14"/>
      <c r="K21062"/>
      <c r="L21062"/>
      <c r="M21062"/>
      <c r="N21062"/>
      <c r="O21062"/>
      <c r="P21062"/>
      <c r="S21062"/>
    </row>
    <row r="21063" spans="1:20" x14ac:dyDescent="0.3">
      <c r="A21063" s="25"/>
      <c r="B21063"/>
      <c r="C21063"/>
      <c r="D21063"/>
      <c r="E21063"/>
      <c r="F21063"/>
      <c r="G21063"/>
      <c r="H21063" s="14"/>
      <c r="I21063" s="14"/>
      <c r="K21063"/>
      <c r="L21063"/>
      <c r="M21063"/>
      <c r="N21063"/>
      <c r="O21063"/>
      <c r="P21063"/>
      <c r="S21063"/>
    </row>
    <row r="21064" spans="1:20" x14ac:dyDescent="0.3">
      <c r="A21064" s="25"/>
      <c r="B21064"/>
      <c r="C21064"/>
      <c r="D21064"/>
      <c r="E21064"/>
      <c r="F21064"/>
      <c r="G21064"/>
      <c r="H21064" s="14"/>
      <c r="I21064" s="14"/>
      <c r="K21064"/>
      <c r="L21064"/>
      <c r="M21064"/>
      <c r="N21064"/>
      <c r="O21064"/>
      <c r="P21064"/>
      <c r="S21064"/>
    </row>
    <row r="21065" spans="1:20" x14ac:dyDescent="0.3">
      <c r="A21065" s="25"/>
      <c r="B21065"/>
      <c r="C21065"/>
      <c r="D21065"/>
      <c r="E21065"/>
      <c r="F21065"/>
      <c r="G21065"/>
      <c r="H21065" s="14"/>
      <c r="I21065" s="14"/>
      <c r="K21065"/>
      <c r="L21065"/>
      <c r="M21065"/>
      <c r="N21065"/>
      <c r="O21065"/>
      <c r="P21065"/>
      <c r="S21065"/>
    </row>
    <row r="21066" spans="1:20" x14ac:dyDescent="0.3">
      <c r="A21066" s="25"/>
      <c r="B21066"/>
      <c r="C21066"/>
      <c r="D21066"/>
      <c r="E21066"/>
      <c r="F21066"/>
      <c r="G21066"/>
      <c r="H21066" s="14"/>
      <c r="I21066" s="14"/>
      <c r="K21066"/>
      <c r="L21066"/>
      <c r="M21066"/>
      <c r="N21066"/>
      <c r="O21066"/>
      <c r="P21066"/>
      <c r="S21066"/>
    </row>
    <row r="21067" spans="1:20" x14ac:dyDescent="0.3">
      <c r="A21067" s="25"/>
      <c r="B21067"/>
      <c r="C21067"/>
      <c r="D21067"/>
      <c r="E21067"/>
      <c r="F21067"/>
      <c r="G21067"/>
      <c r="H21067" s="14"/>
      <c r="I21067" s="14"/>
      <c r="K21067"/>
      <c r="L21067"/>
      <c r="M21067"/>
      <c r="N21067"/>
      <c r="O21067"/>
      <c r="P21067"/>
      <c r="S21067"/>
      <c r="T21067" s="7"/>
    </row>
    <row r="21068" spans="1:20" x14ac:dyDescent="0.3">
      <c r="A21068" s="25"/>
      <c r="B21068"/>
      <c r="C21068"/>
      <c r="D21068"/>
      <c r="E21068"/>
      <c r="F21068"/>
      <c r="G21068"/>
      <c r="H21068"/>
      <c r="I21068" s="14"/>
      <c r="K21068"/>
      <c r="L21068"/>
      <c r="M21068"/>
      <c r="N21068"/>
      <c r="O21068"/>
      <c r="P21068"/>
      <c r="S21068"/>
    </row>
    <row r="21069" spans="1:20" x14ac:dyDescent="0.3">
      <c r="A21069" s="25"/>
      <c r="B21069"/>
      <c r="C21069"/>
      <c r="D21069"/>
      <c r="E21069"/>
      <c r="F21069"/>
      <c r="G21069"/>
      <c r="H21069"/>
      <c r="I21069"/>
      <c r="K21069"/>
      <c r="L21069"/>
      <c r="M21069"/>
      <c r="N21069"/>
      <c r="O21069"/>
      <c r="P21069"/>
      <c r="S21069"/>
    </row>
    <row r="21070" spans="1:20" x14ac:dyDescent="0.3">
      <c r="A21070" s="25"/>
      <c r="B21070"/>
      <c r="C21070"/>
      <c r="D21070"/>
      <c r="E21070"/>
      <c r="F21070"/>
      <c r="G21070"/>
      <c r="H21070"/>
      <c r="I21070" s="14"/>
      <c r="K21070"/>
      <c r="L21070"/>
      <c r="M21070"/>
      <c r="N21070"/>
      <c r="O21070"/>
      <c r="P21070"/>
      <c r="S21070"/>
    </row>
    <row r="21071" spans="1:20" x14ac:dyDescent="0.3">
      <c r="A21071" s="25"/>
      <c r="B21071"/>
      <c r="C21071"/>
      <c r="D21071"/>
      <c r="E21071"/>
      <c r="F21071"/>
      <c r="G21071"/>
      <c r="H21071"/>
      <c r="I21071"/>
      <c r="K21071"/>
      <c r="L21071"/>
      <c r="M21071"/>
      <c r="N21071"/>
      <c r="O21071"/>
      <c r="P21071"/>
      <c r="S21071"/>
    </row>
    <row r="21072" spans="1:20" x14ac:dyDescent="0.3">
      <c r="A21072" s="25"/>
      <c r="B21072"/>
      <c r="C21072"/>
      <c r="D21072"/>
      <c r="E21072"/>
      <c r="F21072"/>
      <c r="G21072"/>
      <c r="H21072"/>
      <c r="I21072" s="14"/>
      <c r="K21072"/>
      <c r="L21072"/>
      <c r="M21072"/>
      <c r="N21072"/>
      <c r="O21072"/>
      <c r="P21072"/>
      <c r="S21072"/>
    </row>
    <row r="21073" spans="1:19" x14ac:dyDescent="0.3">
      <c r="A21073" s="25"/>
      <c r="B21073"/>
      <c r="C21073"/>
      <c r="D21073"/>
      <c r="E21073"/>
      <c r="F21073"/>
      <c r="G21073"/>
      <c r="H21073" s="14"/>
      <c r="I21073" s="14"/>
      <c r="K21073"/>
      <c r="L21073"/>
      <c r="M21073"/>
      <c r="N21073"/>
      <c r="O21073"/>
      <c r="P21073"/>
      <c r="S21073"/>
    </row>
    <row r="21074" spans="1:19" x14ac:dyDescent="0.3">
      <c r="A21074" s="25"/>
      <c r="B21074"/>
      <c r="C21074"/>
      <c r="D21074"/>
      <c r="E21074"/>
      <c r="F21074"/>
      <c r="G21074"/>
      <c r="H21074" s="14"/>
      <c r="I21074" s="14"/>
      <c r="K21074"/>
      <c r="L21074"/>
      <c r="M21074"/>
      <c r="N21074"/>
      <c r="O21074"/>
      <c r="P21074"/>
      <c r="S21074"/>
    </row>
    <row r="21075" spans="1:19" x14ac:dyDescent="0.3">
      <c r="A21075" s="25"/>
      <c r="B21075"/>
      <c r="C21075"/>
      <c r="D21075"/>
      <c r="E21075"/>
      <c r="F21075"/>
      <c r="G21075"/>
      <c r="H21075" s="14"/>
      <c r="I21075" s="14"/>
      <c r="K21075"/>
      <c r="L21075"/>
      <c r="M21075"/>
      <c r="N21075"/>
      <c r="O21075"/>
      <c r="P21075"/>
      <c r="S21075"/>
    </row>
    <row r="21076" spans="1:19" x14ac:dyDescent="0.3">
      <c r="A21076" s="25"/>
      <c r="B21076"/>
      <c r="C21076"/>
      <c r="D21076"/>
      <c r="E21076"/>
      <c r="F21076"/>
      <c r="G21076"/>
      <c r="H21076" s="14"/>
      <c r="I21076" s="14"/>
      <c r="K21076"/>
      <c r="L21076"/>
      <c r="M21076"/>
      <c r="N21076"/>
      <c r="O21076"/>
      <c r="P21076"/>
      <c r="S21076"/>
    </row>
    <row r="21077" spans="1:19" x14ac:dyDescent="0.3">
      <c r="A21077" s="25"/>
      <c r="B21077"/>
      <c r="C21077"/>
      <c r="D21077"/>
      <c r="E21077"/>
      <c r="F21077"/>
      <c r="G21077"/>
      <c r="H21077" s="14"/>
      <c r="I21077" s="14"/>
      <c r="K21077"/>
      <c r="L21077"/>
      <c r="M21077"/>
      <c r="N21077"/>
      <c r="O21077"/>
      <c r="P21077"/>
      <c r="S21077"/>
    </row>
    <row r="21078" spans="1:19" x14ac:dyDescent="0.3">
      <c r="A21078" s="25"/>
      <c r="B21078"/>
      <c r="C21078"/>
      <c r="D21078"/>
      <c r="E21078"/>
      <c r="F21078"/>
      <c r="G21078"/>
      <c r="H21078" s="14"/>
      <c r="I21078" s="14"/>
      <c r="K21078"/>
      <c r="L21078"/>
      <c r="M21078"/>
      <c r="N21078"/>
      <c r="O21078"/>
      <c r="P21078"/>
      <c r="S21078"/>
    </row>
    <row r="21079" spans="1:19" x14ac:dyDescent="0.3">
      <c r="A21079" s="25"/>
      <c r="B21079"/>
      <c r="C21079"/>
      <c r="D21079"/>
      <c r="E21079"/>
      <c r="F21079"/>
      <c r="G21079"/>
      <c r="H21079" s="14"/>
      <c r="I21079" s="14"/>
      <c r="K21079"/>
      <c r="L21079"/>
      <c r="M21079"/>
      <c r="N21079"/>
      <c r="O21079"/>
      <c r="P21079"/>
      <c r="S21079"/>
    </row>
    <row r="21080" spans="1:19" x14ac:dyDescent="0.3">
      <c r="A21080" s="25"/>
      <c r="B21080"/>
      <c r="C21080"/>
      <c r="D21080"/>
      <c r="E21080"/>
      <c r="F21080"/>
      <c r="G21080"/>
      <c r="H21080" s="14"/>
      <c r="I21080" s="26"/>
      <c r="K21080"/>
      <c r="L21080"/>
      <c r="M21080"/>
      <c r="N21080"/>
      <c r="O21080"/>
      <c r="P21080"/>
      <c r="S21080"/>
    </row>
    <row r="21081" spans="1:19" x14ac:dyDescent="0.3">
      <c r="A21081" s="25"/>
      <c r="B21081"/>
      <c r="C21081"/>
      <c r="D21081"/>
      <c r="E21081"/>
      <c r="F21081"/>
      <c r="G21081"/>
      <c r="H21081" s="14"/>
      <c r="I21081" s="26"/>
      <c r="K21081"/>
      <c r="L21081"/>
      <c r="M21081"/>
      <c r="N21081"/>
      <c r="O21081"/>
      <c r="P21081"/>
      <c r="S21081"/>
    </row>
    <row r="21082" spans="1:19" x14ac:dyDescent="0.3">
      <c r="A21082" s="25"/>
      <c r="B21082"/>
      <c r="C21082"/>
      <c r="D21082"/>
      <c r="E21082"/>
      <c r="F21082"/>
      <c r="G21082"/>
      <c r="H21082" s="14"/>
      <c r="I21082" s="26"/>
      <c r="K21082"/>
      <c r="L21082"/>
      <c r="M21082"/>
      <c r="N21082"/>
      <c r="O21082"/>
      <c r="P21082"/>
      <c r="S21082"/>
    </row>
    <row r="21083" spans="1:19" x14ac:dyDescent="0.3">
      <c r="A21083" s="25"/>
      <c r="B21083"/>
      <c r="C21083"/>
      <c r="D21083"/>
      <c r="E21083"/>
      <c r="F21083"/>
      <c r="G21083"/>
      <c r="H21083"/>
      <c r="I21083"/>
      <c r="K21083"/>
      <c r="L21083"/>
      <c r="M21083"/>
      <c r="N21083"/>
      <c r="O21083"/>
      <c r="P21083"/>
      <c r="S21083"/>
    </row>
    <row r="21084" spans="1:19" x14ac:dyDescent="0.3">
      <c r="A21084" s="25"/>
      <c r="B21084"/>
      <c r="C21084"/>
      <c r="D21084"/>
      <c r="E21084"/>
      <c r="F21084"/>
      <c r="G21084"/>
      <c r="H21084"/>
      <c r="I21084" s="14"/>
      <c r="K21084"/>
      <c r="L21084"/>
      <c r="M21084"/>
      <c r="N21084"/>
      <c r="O21084"/>
      <c r="P21084"/>
      <c r="S21084"/>
    </row>
    <row r="21085" spans="1:19" x14ac:dyDescent="0.3">
      <c r="A21085" s="25"/>
      <c r="B21085"/>
      <c r="C21085"/>
      <c r="D21085"/>
      <c r="E21085"/>
      <c r="F21085"/>
      <c r="G21085"/>
      <c r="H21085"/>
      <c r="I21085" s="14"/>
      <c r="K21085"/>
      <c r="L21085"/>
      <c r="M21085"/>
      <c r="N21085"/>
      <c r="O21085"/>
      <c r="P21085"/>
      <c r="S21085"/>
    </row>
    <row r="21086" spans="1:19" x14ac:dyDescent="0.3">
      <c r="A21086" s="25"/>
      <c r="B21086"/>
      <c r="C21086"/>
      <c r="D21086"/>
      <c r="E21086"/>
      <c r="F21086"/>
      <c r="G21086"/>
      <c r="H21086"/>
      <c r="I21086" s="14"/>
      <c r="K21086"/>
      <c r="L21086"/>
      <c r="M21086"/>
      <c r="N21086"/>
      <c r="O21086"/>
      <c r="P21086"/>
      <c r="S21086"/>
    </row>
    <row r="21087" spans="1:19" x14ac:dyDescent="0.3">
      <c r="A21087" s="25"/>
      <c r="B21087"/>
      <c r="C21087"/>
      <c r="D21087"/>
      <c r="E21087"/>
      <c r="F21087"/>
      <c r="G21087"/>
      <c r="H21087"/>
      <c r="I21087" s="14"/>
      <c r="K21087"/>
      <c r="L21087"/>
      <c r="M21087"/>
      <c r="N21087"/>
      <c r="O21087"/>
      <c r="P21087"/>
      <c r="S21087"/>
    </row>
    <row r="21088" spans="1:19" x14ac:dyDescent="0.3">
      <c r="A21088" s="25"/>
      <c r="B21088"/>
      <c r="C21088"/>
      <c r="D21088"/>
      <c r="E21088"/>
      <c r="F21088"/>
      <c r="G21088"/>
      <c r="H21088"/>
      <c r="I21088" s="14"/>
      <c r="K21088"/>
      <c r="L21088"/>
      <c r="M21088"/>
      <c r="N21088"/>
      <c r="O21088"/>
      <c r="P21088"/>
      <c r="S21088"/>
    </row>
    <row r="21089" spans="1:20" x14ac:dyDescent="0.3">
      <c r="A21089" s="25"/>
      <c r="B21089"/>
      <c r="C21089"/>
      <c r="D21089"/>
      <c r="E21089"/>
      <c r="F21089"/>
      <c r="G21089"/>
      <c r="H21089"/>
      <c r="I21089" s="14"/>
      <c r="K21089"/>
      <c r="L21089"/>
      <c r="M21089"/>
      <c r="N21089"/>
      <c r="O21089"/>
      <c r="P21089"/>
      <c r="S21089"/>
    </row>
    <row r="21090" spans="1:20" x14ac:dyDescent="0.3">
      <c r="A21090" s="25"/>
      <c r="B21090"/>
      <c r="C21090"/>
      <c r="D21090"/>
      <c r="E21090"/>
      <c r="F21090"/>
      <c r="G21090"/>
      <c r="H21090"/>
      <c r="I21090" s="14"/>
      <c r="K21090"/>
      <c r="L21090"/>
      <c r="M21090"/>
      <c r="N21090"/>
      <c r="O21090"/>
      <c r="P21090"/>
      <c r="S21090"/>
    </row>
    <row r="21091" spans="1:20" x14ac:dyDescent="0.3">
      <c r="A21091" s="25"/>
      <c r="B21091"/>
      <c r="C21091"/>
      <c r="D21091"/>
      <c r="E21091"/>
      <c r="F21091"/>
      <c r="G21091"/>
      <c r="H21091"/>
      <c r="I21091"/>
      <c r="K21091"/>
      <c r="L21091"/>
      <c r="M21091"/>
      <c r="N21091"/>
      <c r="O21091"/>
      <c r="P21091"/>
      <c r="S21091"/>
    </row>
    <row r="21092" spans="1:20" x14ac:dyDescent="0.3">
      <c r="A21092" s="25"/>
      <c r="B21092"/>
      <c r="C21092"/>
      <c r="D21092"/>
      <c r="E21092"/>
      <c r="F21092"/>
      <c r="G21092"/>
      <c r="H21092"/>
      <c r="I21092"/>
      <c r="K21092"/>
      <c r="L21092"/>
      <c r="M21092"/>
      <c r="N21092"/>
      <c r="O21092"/>
      <c r="P21092"/>
      <c r="S21092"/>
    </row>
    <row r="21093" spans="1:20" x14ac:dyDescent="0.3">
      <c r="A21093" s="25"/>
      <c r="B21093"/>
      <c r="C21093"/>
      <c r="D21093"/>
      <c r="E21093"/>
      <c r="F21093"/>
      <c r="G21093"/>
      <c r="H21093" s="14"/>
      <c r="I21093" s="14"/>
      <c r="K21093"/>
      <c r="L21093"/>
      <c r="M21093"/>
      <c r="N21093"/>
      <c r="O21093"/>
      <c r="P21093"/>
      <c r="S21093"/>
    </row>
    <row r="21094" spans="1:20" x14ac:dyDescent="0.3">
      <c r="A21094" s="25"/>
      <c r="B21094"/>
      <c r="C21094"/>
      <c r="D21094"/>
      <c r="E21094"/>
      <c r="F21094"/>
      <c r="G21094"/>
      <c r="H21094"/>
      <c r="I21094" s="14"/>
      <c r="K21094"/>
      <c r="L21094"/>
      <c r="M21094"/>
      <c r="N21094"/>
      <c r="O21094"/>
      <c r="P21094"/>
      <c r="S21094"/>
    </row>
    <row r="21095" spans="1:20" x14ac:dyDescent="0.3">
      <c r="A21095" s="25"/>
      <c r="B21095"/>
      <c r="C21095"/>
      <c r="D21095"/>
      <c r="E21095"/>
      <c r="F21095"/>
      <c r="G21095"/>
      <c r="H21095"/>
      <c r="I21095" s="14"/>
      <c r="K21095"/>
      <c r="L21095"/>
      <c r="M21095"/>
      <c r="N21095"/>
      <c r="O21095"/>
      <c r="P21095"/>
      <c r="S21095"/>
    </row>
    <row r="21096" spans="1:20" x14ac:dyDescent="0.3">
      <c r="A21096" s="25"/>
      <c r="B21096"/>
      <c r="C21096"/>
      <c r="D21096"/>
      <c r="E21096"/>
      <c r="F21096"/>
      <c r="G21096"/>
      <c r="H21096" s="26"/>
      <c r="I21096" s="26"/>
      <c r="K21096"/>
      <c r="L21096"/>
      <c r="M21096"/>
      <c r="N21096"/>
      <c r="O21096"/>
      <c r="P21096"/>
      <c r="S21096"/>
    </row>
    <row r="21097" spans="1:20" x14ac:dyDescent="0.3">
      <c r="A21097" s="25"/>
      <c r="B21097"/>
      <c r="C21097"/>
      <c r="D21097"/>
      <c r="E21097"/>
      <c r="F21097"/>
      <c r="G21097"/>
      <c r="H21097" s="26"/>
      <c r="I21097" s="26"/>
      <c r="K21097"/>
      <c r="L21097"/>
      <c r="M21097"/>
      <c r="N21097"/>
      <c r="O21097"/>
      <c r="P21097"/>
      <c r="S21097"/>
    </row>
    <row r="21098" spans="1:20" x14ac:dyDescent="0.3">
      <c r="A21098" s="25"/>
      <c r="B21098"/>
      <c r="C21098"/>
      <c r="D21098"/>
      <c r="E21098"/>
      <c r="F21098"/>
      <c r="G21098"/>
      <c r="H21098" s="26"/>
      <c r="I21098" s="26"/>
      <c r="K21098"/>
      <c r="L21098"/>
      <c r="M21098"/>
      <c r="N21098"/>
      <c r="O21098"/>
      <c r="P21098"/>
      <c r="S21098"/>
    </row>
    <row r="21099" spans="1:20" x14ac:dyDescent="0.3">
      <c r="A21099" s="25"/>
      <c r="B21099"/>
      <c r="C21099"/>
      <c r="D21099"/>
      <c r="E21099"/>
      <c r="F21099"/>
      <c r="G21099"/>
      <c r="H21099" s="26"/>
      <c r="I21099" s="26"/>
      <c r="K21099"/>
      <c r="L21099"/>
      <c r="M21099"/>
      <c r="N21099"/>
      <c r="O21099"/>
      <c r="P21099"/>
      <c r="S21099"/>
      <c r="T21099" s="7"/>
    </row>
    <row r="21100" spans="1:20" x14ac:dyDescent="0.3">
      <c r="A21100" s="25"/>
      <c r="B21100"/>
      <c r="C21100"/>
      <c r="D21100"/>
      <c r="E21100"/>
      <c r="F21100"/>
      <c r="G21100"/>
      <c r="H21100" s="26"/>
      <c r="I21100" s="26"/>
      <c r="K21100"/>
      <c r="L21100"/>
      <c r="M21100"/>
      <c r="N21100"/>
      <c r="O21100"/>
      <c r="P21100"/>
      <c r="S21100"/>
    </row>
    <row r="21101" spans="1:20" x14ac:dyDescent="0.3">
      <c r="A21101" s="25"/>
      <c r="B21101"/>
      <c r="C21101"/>
      <c r="D21101"/>
      <c r="E21101"/>
      <c r="F21101"/>
      <c r="G21101"/>
      <c r="H21101"/>
      <c r="I21101" s="14"/>
      <c r="K21101"/>
      <c r="L21101"/>
      <c r="M21101"/>
      <c r="N21101"/>
      <c r="O21101"/>
      <c r="P21101"/>
      <c r="S21101"/>
    </row>
    <row r="21102" spans="1:20" x14ac:dyDescent="0.3">
      <c r="A21102" s="25"/>
      <c r="B21102"/>
      <c r="C21102"/>
      <c r="D21102"/>
      <c r="E21102"/>
      <c r="F21102"/>
      <c r="G21102"/>
      <c r="H21102" s="14"/>
      <c r="I21102" s="14"/>
      <c r="K21102"/>
      <c r="L21102"/>
      <c r="M21102"/>
      <c r="N21102"/>
      <c r="O21102"/>
      <c r="P21102"/>
      <c r="S21102"/>
      <c r="T21102" s="7"/>
    </row>
    <row r="21103" spans="1:20" x14ac:dyDescent="0.3">
      <c r="A21103" s="25"/>
      <c r="B21103"/>
      <c r="C21103"/>
      <c r="D21103"/>
      <c r="E21103"/>
      <c r="F21103"/>
      <c r="G21103"/>
      <c r="H21103" s="14"/>
      <c r="I21103" s="14"/>
      <c r="K21103"/>
      <c r="L21103"/>
      <c r="M21103"/>
      <c r="N21103"/>
      <c r="O21103"/>
      <c r="P21103"/>
      <c r="S21103"/>
    </row>
    <row r="21104" spans="1:20" x14ac:dyDescent="0.3">
      <c r="A21104" s="25"/>
      <c r="B21104"/>
      <c r="C21104"/>
      <c r="D21104"/>
      <c r="E21104"/>
      <c r="F21104"/>
      <c r="G21104"/>
      <c r="H21104"/>
      <c r="I21104"/>
      <c r="K21104"/>
      <c r="L21104"/>
      <c r="M21104"/>
      <c r="N21104"/>
      <c r="O21104"/>
      <c r="P21104"/>
      <c r="S21104"/>
    </row>
    <row r="21105" spans="1:20" x14ac:dyDescent="0.3">
      <c r="A21105" s="25"/>
      <c r="B21105"/>
      <c r="C21105"/>
      <c r="D21105"/>
      <c r="E21105"/>
      <c r="F21105"/>
      <c r="G21105"/>
      <c r="H21105"/>
      <c r="I21105" s="14"/>
      <c r="K21105"/>
      <c r="L21105"/>
      <c r="M21105"/>
      <c r="N21105"/>
      <c r="O21105"/>
      <c r="P21105"/>
      <c r="S21105"/>
    </row>
    <row r="21106" spans="1:20" x14ac:dyDescent="0.3">
      <c r="A21106" s="25"/>
      <c r="B21106"/>
      <c r="C21106"/>
      <c r="D21106"/>
      <c r="E21106"/>
      <c r="F21106"/>
      <c r="G21106"/>
      <c r="H21106" s="14"/>
      <c r="I21106" s="14"/>
      <c r="K21106"/>
      <c r="L21106"/>
      <c r="M21106"/>
      <c r="N21106"/>
      <c r="O21106"/>
      <c r="P21106"/>
      <c r="S21106"/>
      <c r="T21106" s="7"/>
    </row>
    <row r="21107" spans="1:20" x14ac:dyDescent="0.3">
      <c r="A21107" s="25"/>
      <c r="B21107"/>
      <c r="C21107"/>
      <c r="D21107"/>
      <c r="E21107"/>
      <c r="F21107"/>
      <c r="G21107"/>
      <c r="H21107" s="14"/>
      <c r="I21107" s="14"/>
      <c r="K21107"/>
      <c r="L21107"/>
      <c r="M21107"/>
      <c r="N21107"/>
      <c r="O21107"/>
      <c r="P21107"/>
      <c r="S21107"/>
      <c r="T21107" s="7"/>
    </row>
    <row r="21108" spans="1:20" x14ac:dyDescent="0.3">
      <c r="A21108" s="25"/>
      <c r="B21108"/>
      <c r="C21108"/>
      <c r="D21108"/>
      <c r="E21108"/>
      <c r="F21108"/>
      <c r="G21108"/>
      <c r="H21108" s="14"/>
      <c r="I21108" s="14"/>
      <c r="K21108"/>
      <c r="L21108"/>
      <c r="M21108"/>
      <c r="N21108"/>
      <c r="O21108"/>
      <c r="P21108"/>
      <c r="S21108"/>
      <c r="T21108" s="7"/>
    </row>
    <row r="21109" spans="1:20" x14ac:dyDescent="0.3">
      <c r="A21109" s="25"/>
      <c r="B21109"/>
      <c r="C21109"/>
      <c r="D21109"/>
      <c r="E21109"/>
      <c r="F21109"/>
      <c r="G21109"/>
      <c r="H21109"/>
      <c r="I21109" s="14"/>
      <c r="K21109"/>
      <c r="L21109"/>
      <c r="M21109"/>
      <c r="N21109"/>
      <c r="O21109"/>
      <c r="P21109"/>
      <c r="S21109"/>
    </row>
    <row r="21110" spans="1:20" x14ac:dyDescent="0.3">
      <c r="A21110" s="25"/>
      <c r="B21110"/>
      <c r="C21110"/>
      <c r="D21110"/>
      <c r="E21110"/>
      <c r="F21110"/>
      <c r="G21110"/>
      <c r="H21110"/>
      <c r="I21110" s="14"/>
      <c r="K21110"/>
      <c r="L21110"/>
      <c r="M21110"/>
      <c r="N21110"/>
      <c r="O21110"/>
      <c r="P21110"/>
      <c r="S21110"/>
    </row>
    <row r="21111" spans="1:20" x14ac:dyDescent="0.3">
      <c r="A21111" s="25"/>
      <c r="B21111"/>
      <c r="C21111"/>
      <c r="D21111"/>
      <c r="E21111"/>
      <c r="F21111"/>
      <c r="G21111"/>
      <c r="H21111"/>
      <c r="I21111"/>
      <c r="K21111"/>
      <c r="L21111"/>
      <c r="M21111"/>
      <c r="N21111"/>
      <c r="O21111"/>
      <c r="P21111"/>
      <c r="S21111"/>
    </row>
    <row r="21112" spans="1:20" x14ac:dyDescent="0.3">
      <c r="A21112" s="25"/>
      <c r="B21112"/>
      <c r="C21112"/>
      <c r="D21112"/>
      <c r="E21112"/>
      <c r="F21112"/>
      <c r="G21112"/>
      <c r="H21112"/>
      <c r="I21112"/>
      <c r="K21112"/>
      <c r="L21112"/>
      <c r="M21112"/>
      <c r="N21112"/>
      <c r="O21112"/>
      <c r="P21112"/>
      <c r="S21112"/>
    </row>
    <row r="21113" spans="1:20" x14ac:dyDescent="0.3">
      <c r="A21113" s="25"/>
      <c r="B21113"/>
      <c r="C21113"/>
      <c r="D21113"/>
      <c r="E21113"/>
      <c r="F21113"/>
      <c r="G21113"/>
      <c r="H21113" s="14"/>
      <c r="I21113" s="14"/>
      <c r="K21113"/>
      <c r="L21113"/>
      <c r="M21113"/>
      <c r="N21113"/>
      <c r="O21113"/>
      <c r="P21113"/>
      <c r="S21113"/>
    </row>
    <row r="21114" spans="1:20" x14ac:dyDescent="0.3">
      <c r="A21114" s="25"/>
      <c r="B21114"/>
      <c r="C21114"/>
      <c r="D21114"/>
      <c r="E21114"/>
      <c r="F21114"/>
      <c r="G21114"/>
      <c r="H21114" s="26"/>
      <c r="I21114" s="26"/>
      <c r="K21114"/>
      <c r="L21114"/>
      <c r="M21114"/>
      <c r="N21114"/>
      <c r="O21114"/>
      <c r="P21114"/>
      <c r="S21114"/>
    </row>
    <row r="21115" spans="1:20" x14ac:dyDescent="0.3">
      <c r="A21115" s="25"/>
      <c r="B21115"/>
      <c r="C21115"/>
      <c r="D21115"/>
      <c r="E21115"/>
      <c r="F21115"/>
      <c r="G21115"/>
      <c r="H21115" s="26"/>
      <c r="I21115" s="26"/>
      <c r="K21115"/>
      <c r="L21115"/>
      <c r="M21115"/>
      <c r="N21115"/>
      <c r="O21115"/>
      <c r="P21115"/>
      <c r="S21115"/>
    </row>
    <row r="21116" spans="1:20" x14ac:dyDescent="0.3">
      <c r="A21116" s="25"/>
      <c r="B21116"/>
      <c r="C21116"/>
      <c r="D21116"/>
      <c r="E21116"/>
      <c r="F21116"/>
      <c r="G21116"/>
      <c r="H21116" s="26"/>
      <c r="I21116" s="26"/>
      <c r="K21116"/>
      <c r="L21116"/>
      <c r="M21116"/>
      <c r="N21116"/>
      <c r="O21116"/>
      <c r="P21116"/>
      <c r="S21116"/>
    </row>
    <row r="21117" spans="1:20" x14ac:dyDescent="0.3">
      <c r="A21117" s="25"/>
      <c r="B21117"/>
      <c r="C21117"/>
      <c r="D21117"/>
      <c r="E21117"/>
      <c r="F21117"/>
      <c r="G21117"/>
      <c r="H21117" s="26"/>
      <c r="I21117" s="26"/>
      <c r="K21117"/>
      <c r="L21117"/>
      <c r="M21117"/>
      <c r="N21117"/>
      <c r="O21117"/>
      <c r="P21117"/>
      <c r="S21117"/>
    </row>
    <row r="21118" spans="1:20" x14ac:dyDescent="0.3">
      <c r="A21118" s="25"/>
      <c r="B21118"/>
      <c r="C21118"/>
      <c r="D21118"/>
      <c r="E21118"/>
      <c r="F21118"/>
      <c r="G21118"/>
      <c r="H21118" s="26"/>
      <c r="I21118" s="26"/>
      <c r="K21118"/>
      <c r="L21118"/>
      <c r="M21118"/>
      <c r="N21118"/>
      <c r="O21118"/>
      <c r="P21118"/>
      <c r="S21118"/>
    </row>
    <row r="21119" spans="1:20" x14ac:dyDescent="0.3">
      <c r="A21119" s="25"/>
      <c r="B21119"/>
      <c r="C21119"/>
      <c r="D21119"/>
      <c r="E21119"/>
      <c r="F21119"/>
      <c r="G21119"/>
      <c r="H21119" s="26"/>
      <c r="I21119" s="26"/>
      <c r="K21119"/>
      <c r="L21119"/>
      <c r="M21119"/>
      <c r="N21119"/>
      <c r="O21119"/>
      <c r="P21119"/>
      <c r="S21119"/>
      <c r="T21119" s="7"/>
    </row>
    <row r="21120" spans="1:20" x14ac:dyDescent="0.3">
      <c r="A21120" s="25"/>
      <c r="B21120"/>
      <c r="C21120"/>
      <c r="D21120"/>
      <c r="E21120"/>
      <c r="F21120"/>
      <c r="G21120"/>
      <c r="H21120" s="26"/>
      <c r="I21120" s="26"/>
      <c r="K21120"/>
      <c r="L21120"/>
      <c r="M21120"/>
      <c r="N21120"/>
      <c r="O21120"/>
      <c r="P21120"/>
      <c r="S21120"/>
      <c r="T21120" s="7"/>
    </row>
    <row r="21121" spans="1:19" x14ac:dyDescent="0.3">
      <c r="A21121" s="25"/>
      <c r="B21121"/>
      <c r="C21121"/>
      <c r="D21121"/>
      <c r="E21121"/>
      <c r="F21121"/>
      <c r="G21121"/>
      <c r="H21121" s="26"/>
      <c r="I21121" s="26"/>
      <c r="K21121"/>
      <c r="L21121"/>
      <c r="M21121"/>
      <c r="N21121"/>
      <c r="O21121"/>
      <c r="P21121"/>
      <c r="S21121"/>
    </row>
    <row r="21122" spans="1:19" x14ac:dyDescent="0.3">
      <c r="A21122" s="25"/>
      <c r="B21122"/>
      <c r="C21122"/>
      <c r="D21122"/>
      <c r="E21122"/>
      <c r="F21122"/>
      <c r="G21122"/>
      <c r="H21122" s="14"/>
      <c r="I21122" s="14"/>
      <c r="K21122"/>
      <c r="L21122"/>
      <c r="M21122"/>
      <c r="N21122"/>
      <c r="O21122"/>
      <c r="P21122"/>
      <c r="S21122"/>
    </row>
    <row r="21123" spans="1:19" x14ac:dyDescent="0.3">
      <c r="A21123" s="25"/>
      <c r="B21123"/>
      <c r="C21123"/>
      <c r="D21123"/>
      <c r="E21123"/>
      <c r="F21123"/>
      <c r="G21123"/>
      <c r="H21123"/>
      <c r="I21123"/>
      <c r="K21123"/>
      <c r="L21123"/>
      <c r="M21123"/>
      <c r="N21123"/>
      <c r="O21123"/>
      <c r="P21123"/>
      <c r="S21123"/>
    </row>
    <row r="21124" spans="1:19" x14ac:dyDescent="0.3">
      <c r="A21124" s="25"/>
      <c r="B21124"/>
      <c r="C21124"/>
      <c r="D21124"/>
      <c r="E21124"/>
      <c r="F21124"/>
      <c r="G21124"/>
      <c r="H21124"/>
      <c r="I21124"/>
      <c r="K21124"/>
      <c r="L21124"/>
      <c r="M21124"/>
      <c r="N21124"/>
      <c r="O21124"/>
      <c r="P21124"/>
      <c r="S21124"/>
    </row>
    <row r="21125" spans="1:19" x14ac:dyDescent="0.3">
      <c r="A21125" s="25"/>
      <c r="B21125"/>
      <c r="C21125"/>
      <c r="D21125"/>
      <c r="E21125"/>
      <c r="F21125"/>
      <c r="G21125"/>
      <c r="H21125" s="14"/>
      <c r="I21125" s="14"/>
      <c r="K21125"/>
      <c r="L21125"/>
      <c r="M21125"/>
      <c r="N21125"/>
      <c r="O21125"/>
      <c r="P21125"/>
      <c r="S21125"/>
    </row>
    <row r="21126" spans="1:19" x14ac:dyDescent="0.3">
      <c r="A21126" s="25"/>
      <c r="B21126"/>
      <c r="C21126"/>
      <c r="D21126"/>
      <c r="E21126"/>
      <c r="F21126"/>
      <c r="G21126"/>
      <c r="H21126" s="14"/>
      <c r="I21126" s="14"/>
      <c r="K21126"/>
      <c r="L21126"/>
      <c r="M21126"/>
      <c r="N21126"/>
      <c r="O21126"/>
      <c r="P21126"/>
      <c r="S21126"/>
    </row>
    <row r="21127" spans="1:19" x14ac:dyDescent="0.3">
      <c r="A21127" s="25"/>
      <c r="B21127"/>
      <c r="C21127"/>
      <c r="D21127"/>
      <c r="E21127"/>
      <c r="F21127"/>
      <c r="G21127"/>
      <c r="H21127" s="14"/>
      <c r="I21127" s="14"/>
      <c r="K21127"/>
      <c r="L21127"/>
      <c r="M21127"/>
      <c r="N21127"/>
      <c r="O21127"/>
      <c r="P21127"/>
      <c r="S21127"/>
    </row>
    <row r="21128" spans="1:19" x14ac:dyDescent="0.3">
      <c r="A21128" s="25"/>
      <c r="B21128"/>
      <c r="C21128"/>
      <c r="D21128"/>
      <c r="E21128"/>
      <c r="F21128"/>
      <c r="G21128"/>
      <c r="H21128" s="14"/>
      <c r="I21128" s="14"/>
      <c r="K21128"/>
      <c r="L21128"/>
      <c r="M21128"/>
      <c r="N21128"/>
      <c r="O21128"/>
      <c r="P21128"/>
      <c r="S21128"/>
    </row>
    <row r="21129" spans="1:19" x14ac:dyDescent="0.3">
      <c r="A21129" s="25"/>
      <c r="B21129"/>
      <c r="C21129"/>
      <c r="D21129"/>
      <c r="E21129"/>
      <c r="F21129"/>
      <c r="G21129"/>
      <c r="H21129" s="14"/>
      <c r="I21129" s="14"/>
      <c r="K21129"/>
      <c r="L21129"/>
      <c r="M21129"/>
      <c r="N21129"/>
      <c r="O21129"/>
      <c r="P21129"/>
      <c r="S21129"/>
    </row>
    <row r="21130" spans="1:19" x14ac:dyDescent="0.3">
      <c r="A21130" s="25"/>
      <c r="B21130"/>
      <c r="C21130"/>
      <c r="D21130"/>
      <c r="E21130"/>
      <c r="F21130"/>
      <c r="G21130"/>
      <c r="H21130" s="14"/>
      <c r="I21130" s="14"/>
      <c r="K21130"/>
      <c r="L21130"/>
      <c r="M21130"/>
      <c r="N21130"/>
      <c r="O21130"/>
      <c r="P21130"/>
      <c r="S21130"/>
    </row>
    <row r="21131" spans="1:19" x14ac:dyDescent="0.3">
      <c r="A21131" s="25"/>
      <c r="B21131"/>
      <c r="C21131"/>
      <c r="D21131"/>
      <c r="E21131"/>
      <c r="F21131"/>
      <c r="G21131"/>
      <c r="H21131" s="14"/>
      <c r="I21131" s="14"/>
      <c r="K21131"/>
      <c r="L21131"/>
      <c r="M21131"/>
      <c r="N21131"/>
      <c r="O21131"/>
      <c r="P21131"/>
      <c r="S21131"/>
    </row>
    <row r="21132" spans="1:19" x14ac:dyDescent="0.3">
      <c r="A21132" s="25"/>
      <c r="B21132"/>
      <c r="C21132"/>
      <c r="D21132"/>
      <c r="E21132"/>
      <c r="F21132"/>
      <c r="G21132"/>
      <c r="H21132" s="14"/>
      <c r="I21132" s="14"/>
      <c r="K21132"/>
      <c r="L21132"/>
      <c r="M21132"/>
      <c r="N21132"/>
      <c r="O21132"/>
      <c r="P21132"/>
      <c r="S21132"/>
    </row>
    <row r="21133" spans="1:19" x14ac:dyDescent="0.3">
      <c r="A21133" s="25"/>
      <c r="B21133"/>
      <c r="C21133"/>
      <c r="D21133"/>
      <c r="E21133"/>
      <c r="F21133"/>
      <c r="G21133"/>
      <c r="H21133" s="14"/>
      <c r="I21133" s="14"/>
      <c r="K21133"/>
      <c r="L21133"/>
      <c r="M21133"/>
      <c r="N21133"/>
      <c r="O21133"/>
      <c r="P21133"/>
      <c r="S21133"/>
    </row>
    <row r="21134" spans="1:19" x14ac:dyDescent="0.3">
      <c r="A21134" s="25"/>
      <c r="B21134"/>
      <c r="C21134"/>
      <c r="D21134"/>
      <c r="E21134"/>
      <c r="F21134"/>
      <c r="G21134"/>
      <c r="H21134" s="14"/>
      <c r="I21134" s="14"/>
      <c r="K21134"/>
      <c r="L21134"/>
      <c r="M21134"/>
      <c r="N21134"/>
      <c r="O21134"/>
      <c r="P21134"/>
      <c r="S21134"/>
    </row>
    <row r="21135" spans="1:19" x14ac:dyDescent="0.3">
      <c r="A21135" s="25"/>
      <c r="B21135"/>
      <c r="C21135"/>
      <c r="D21135"/>
      <c r="E21135"/>
      <c r="F21135"/>
      <c r="G21135"/>
      <c r="H21135" s="14"/>
      <c r="I21135" s="14"/>
      <c r="K21135"/>
      <c r="L21135"/>
      <c r="M21135"/>
      <c r="N21135"/>
      <c r="O21135"/>
      <c r="P21135"/>
      <c r="S21135"/>
    </row>
    <row r="21136" spans="1:19" x14ac:dyDescent="0.3">
      <c r="A21136" s="25"/>
      <c r="B21136"/>
      <c r="C21136"/>
      <c r="D21136"/>
      <c r="E21136"/>
      <c r="F21136"/>
      <c r="G21136"/>
      <c r="H21136" s="14"/>
      <c r="I21136" s="14"/>
      <c r="K21136"/>
      <c r="L21136"/>
      <c r="M21136"/>
      <c r="N21136"/>
      <c r="O21136"/>
      <c r="P21136"/>
      <c r="S21136"/>
    </row>
    <row r="21137" spans="1:20" x14ac:dyDescent="0.3">
      <c r="A21137" s="25"/>
      <c r="B21137"/>
      <c r="C21137"/>
      <c r="D21137"/>
      <c r="E21137"/>
      <c r="F21137"/>
      <c r="G21137"/>
      <c r="H21137"/>
      <c r="I21137" s="14"/>
      <c r="K21137"/>
      <c r="L21137"/>
      <c r="M21137"/>
      <c r="N21137"/>
      <c r="O21137"/>
      <c r="P21137"/>
      <c r="S21137"/>
    </row>
    <row r="21138" spans="1:20" x14ac:dyDescent="0.3">
      <c r="A21138" s="25"/>
      <c r="B21138"/>
      <c r="C21138"/>
      <c r="D21138"/>
      <c r="E21138"/>
      <c r="F21138"/>
      <c r="G21138"/>
      <c r="H21138" s="14"/>
      <c r="I21138" s="14"/>
      <c r="K21138"/>
      <c r="L21138"/>
      <c r="M21138"/>
      <c r="N21138"/>
      <c r="O21138"/>
      <c r="P21138"/>
      <c r="S21138"/>
      <c r="T21138" s="7"/>
    </row>
    <row r="21139" spans="1:20" x14ac:dyDescent="0.3">
      <c r="A21139" s="25"/>
      <c r="B21139"/>
      <c r="C21139"/>
      <c r="D21139"/>
      <c r="E21139"/>
      <c r="F21139"/>
      <c r="G21139"/>
      <c r="H21139" s="14"/>
      <c r="I21139" s="14"/>
      <c r="K21139"/>
      <c r="L21139"/>
      <c r="M21139"/>
      <c r="N21139"/>
      <c r="O21139"/>
      <c r="P21139"/>
      <c r="S21139"/>
      <c r="T21139" s="7"/>
    </row>
    <row r="21140" spans="1:20" x14ac:dyDescent="0.3">
      <c r="A21140" s="25"/>
      <c r="B21140"/>
      <c r="C21140"/>
      <c r="D21140"/>
      <c r="E21140"/>
      <c r="F21140"/>
      <c r="G21140"/>
      <c r="H21140"/>
      <c r="I21140"/>
      <c r="K21140"/>
      <c r="L21140"/>
      <c r="M21140"/>
      <c r="N21140"/>
      <c r="O21140"/>
      <c r="P21140"/>
      <c r="S21140"/>
    </row>
    <row r="21141" spans="1:20" x14ac:dyDescent="0.3">
      <c r="A21141" s="25"/>
      <c r="B21141"/>
      <c r="C21141"/>
      <c r="D21141"/>
      <c r="E21141"/>
      <c r="F21141"/>
      <c r="G21141"/>
      <c r="H21141" s="14"/>
      <c r="I21141" s="14"/>
      <c r="K21141"/>
      <c r="L21141"/>
      <c r="M21141"/>
      <c r="N21141"/>
      <c r="O21141"/>
      <c r="P21141"/>
      <c r="S21141"/>
    </row>
    <row r="21142" spans="1:20" x14ac:dyDescent="0.3">
      <c r="A21142" s="25"/>
      <c r="B21142"/>
      <c r="C21142"/>
      <c r="D21142"/>
      <c r="E21142"/>
      <c r="F21142"/>
      <c r="G21142"/>
      <c r="H21142" s="14"/>
      <c r="I21142" s="14"/>
      <c r="K21142"/>
      <c r="L21142"/>
      <c r="M21142"/>
      <c r="N21142"/>
      <c r="O21142"/>
      <c r="P21142"/>
      <c r="S21142"/>
    </row>
    <row r="21143" spans="1:20" x14ac:dyDescent="0.3">
      <c r="A21143" s="25"/>
      <c r="B21143"/>
      <c r="C21143"/>
      <c r="D21143"/>
      <c r="E21143"/>
      <c r="F21143"/>
      <c r="G21143"/>
      <c r="H21143" s="14"/>
      <c r="I21143" s="14"/>
      <c r="K21143"/>
      <c r="L21143"/>
      <c r="M21143"/>
      <c r="N21143"/>
      <c r="O21143"/>
      <c r="P21143"/>
      <c r="S21143"/>
    </row>
    <row r="21144" spans="1:20" x14ac:dyDescent="0.3">
      <c r="A21144" s="25"/>
      <c r="B21144"/>
      <c r="C21144"/>
      <c r="D21144"/>
      <c r="E21144"/>
      <c r="F21144"/>
      <c r="G21144"/>
      <c r="H21144" s="26"/>
      <c r="I21144" s="26"/>
      <c r="K21144"/>
      <c r="L21144"/>
      <c r="M21144"/>
      <c r="N21144"/>
      <c r="O21144"/>
      <c r="P21144"/>
      <c r="S21144"/>
    </row>
    <row r="21145" spans="1:20" x14ac:dyDescent="0.3">
      <c r="A21145" s="25"/>
      <c r="B21145"/>
      <c r="C21145"/>
      <c r="D21145"/>
      <c r="E21145"/>
      <c r="F21145"/>
      <c r="G21145"/>
      <c r="H21145" s="26"/>
      <c r="I21145" s="26"/>
      <c r="K21145"/>
      <c r="L21145"/>
      <c r="M21145"/>
      <c r="N21145"/>
      <c r="O21145"/>
      <c r="P21145"/>
      <c r="S21145"/>
    </row>
    <row r="21146" spans="1:20" x14ac:dyDescent="0.3">
      <c r="A21146" s="25"/>
      <c r="B21146"/>
      <c r="C21146"/>
      <c r="D21146"/>
      <c r="E21146"/>
      <c r="F21146"/>
      <c r="G21146"/>
      <c r="H21146" s="26"/>
      <c r="I21146" s="26"/>
      <c r="K21146"/>
      <c r="L21146"/>
      <c r="M21146"/>
      <c r="N21146"/>
      <c r="O21146"/>
      <c r="P21146"/>
      <c r="S21146"/>
    </row>
    <row r="21147" spans="1:20" x14ac:dyDescent="0.3">
      <c r="A21147" s="25"/>
      <c r="B21147"/>
      <c r="C21147"/>
      <c r="D21147"/>
      <c r="E21147"/>
      <c r="F21147"/>
      <c r="G21147"/>
      <c r="H21147" s="26"/>
      <c r="I21147" s="26"/>
      <c r="K21147"/>
      <c r="L21147"/>
      <c r="M21147"/>
      <c r="N21147"/>
      <c r="O21147"/>
      <c r="P21147"/>
      <c r="S21147"/>
    </row>
    <row r="21148" spans="1:20" x14ac:dyDescent="0.3">
      <c r="A21148" s="25"/>
      <c r="B21148"/>
      <c r="C21148"/>
      <c r="D21148"/>
      <c r="E21148"/>
      <c r="F21148"/>
      <c r="G21148"/>
      <c r="H21148" s="14"/>
      <c r="I21148" s="14"/>
      <c r="K21148"/>
      <c r="L21148"/>
      <c r="M21148"/>
      <c r="N21148"/>
      <c r="O21148"/>
      <c r="P21148"/>
      <c r="S21148"/>
      <c r="T21148" s="7"/>
    </row>
    <row r="21149" spans="1:20" x14ac:dyDescent="0.3">
      <c r="A21149" s="25"/>
      <c r="B21149"/>
      <c r="C21149"/>
      <c r="D21149"/>
      <c r="E21149"/>
      <c r="F21149"/>
      <c r="G21149"/>
      <c r="H21149"/>
      <c r="I21149"/>
      <c r="K21149"/>
      <c r="L21149"/>
      <c r="M21149"/>
      <c r="N21149"/>
      <c r="O21149"/>
      <c r="P21149"/>
      <c r="S21149"/>
    </row>
    <row r="21150" spans="1:20" x14ac:dyDescent="0.3">
      <c r="A21150" s="25"/>
      <c r="B21150"/>
      <c r="C21150"/>
      <c r="D21150"/>
      <c r="E21150"/>
      <c r="F21150"/>
      <c r="G21150"/>
      <c r="H21150"/>
      <c r="I21150"/>
      <c r="K21150"/>
      <c r="L21150"/>
      <c r="M21150"/>
      <c r="N21150"/>
      <c r="O21150"/>
      <c r="P21150"/>
      <c r="S21150"/>
    </row>
    <row r="21151" spans="1:20" x14ac:dyDescent="0.3">
      <c r="A21151" s="25"/>
      <c r="B21151"/>
      <c r="C21151"/>
      <c r="D21151"/>
      <c r="E21151"/>
      <c r="F21151"/>
      <c r="G21151"/>
      <c r="H21151" s="14"/>
      <c r="I21151" s="14"/>
      <c r="K21151"/>
      <c r="L21151"/>
      <c r="M21151"/>
      <c r="N21151"/>
      <c r="O21151"/>
      <c r="P21151"/>
      <c r="S21151"/>
      <c r="T21151" s="7"/>
    </row>
    <row r="21152" spans="1:20" x14ac:dyDescent="0.3">
      <c r="A21152" s="25"/>
      <c r="B21152"/>
      <c r="C21152"/>
      <c r="D21152"/>
      <c r="E21152"/>
      <c r="F21152"/>
      <c r="G21152"/>
      <c r="H21152"/>
      <c r="I21152"/>
      <c r="K21152"/>
      <c r="L21152"/>
      <c r="M21152"/>
      <c r="N21152"/>
      <c r="O21152"/>
      <c r="P21152"/>
      <c r="S21152"/>
    </row>
    <row r="21153" spans="1:20" x14ac:dyDescent="0.3">
      <c r="A21153" s="25"/>
      <c r="B21153"/>
      <c r="C21153"/>
      <c r="D21153"/>
      <c r="E21153"/>
      <c r="F21153"/>
      <c r="G21153"/>
      <c r="H21153" s="14"/>
      <c r="I21153" s="14"/>
      <c r="K21153"/>
      <c r="L21153"/>
      <c r="M21153"/>
      <c r="N21153"/>
      <c r="O21153"/>
      <c r="P21153"/>
      <c r="S21153"/>
      <c r="T21153" s="7"/>
    </row>
    <row r="21154" spans="1:20" x14ac:dyDescent="0.3">
      <c r="A21154" s="25"/>
      <c r="B21154"/>
      <c r="C21154"/>
      <c r="D21154"/>
      <c r="E21154"/>
      <c r="F21154"/>
      <c r="G21154"/>
      <c r="H21154"/>
      <c r="I21154" s="14"/>
      <c r="K21154"/>
      <c r="L21154"/>
      <c r="M21154"/>
      <c r="N21154"/>
      <c r="O21154"/>
      <c r="P21154"/>
      <c r="S21154"/>
    </row>
    <row r="21155" spans="1:20" x14ac:dyDescent="0.3">
      <c r="A21155" s="25"/>
      <c r="B21155"/>
      <c r="C21155"/>
      <c r="D21155"/>
      <c r="E21155"/>
      <c r="F21155"/>
      <c r="G21155"/>
      <c r="H21155"/>
      <c r="I21155"/>
      <c r="K21155"/>
      <c r="L21155"/>
      <c r="M21155"/>
      <c r="N21155"/>
      <c r="O21155"/>
      <c r="P21155"/>
      <c r="S21155"/>
    </row>
    <row r="21156" spans="1:20" x14ac:dyDescent="0.3">
      <c r="A21156" s="25"/>
      <c r="B21156"/>
      <c r="C21156"/>
      <c r="D21156"/>
      <c r="E21156"/>
      <c r="F21156"/>
      <c r="G21156"/>
      <c r="H21156"/>
      <c r="I21156"/>
      <c r="K21156"/>
      <c r="L21156"/>
      <c r="M21156"/>
      <c r="N21156"/>
      <c r="O21156"/>
      <c r="P21156"/>
      <c r="S21156"/>
    </row>
    <row r="21157" spans="1:20" x14ac:dyDescent="0.3">
      <c r="A21157" s="25"/>
      <c r="B21157"/>
      <c r="C21157"/>
      <c r="D21157"/>
      <c r="E21157"/>
      <c r="F21157"/>
      <c r="G21157"/>
      <c r="H21157" s="14"/>
      <c r="I21157" s="14"/>
      <c r="K21157"/>
      <c r="L21157"/>
      <c r="M21157"/>
      <c r="N21157"/>
      <c r="O21157"/>
      <c r="P21157"/>
      <c r="S21157"/>
    </row>
    <row r="21158" spans="1:20" x14ac:dyDescent="0.3">
      <c r="A21158" s="25"/>
      <c r="B21158"/>
      <c r="C21158"/>
      <c r="D21158"/>
      <c r="E21158"/>
      <c r="F21158"/>
      <c r="G21158"/>
      <c r="H21158"/>
      <c r="I21158"/>
      <c r="K21158"/>
      <c r="L21158"/>
      <c r="M21158"/>
      <c r="N21158"/>
      <c r="O21158"/>
      <c r="P21158"/>
      <c r="S21158"/>
    </row>
    <row r="21159" spans="1:20" x14ac:dyDescent="0.3">
      <c r="A21159" s="25"/>
      <c r="B21159"/>
      <c r="C21159"/>
      <c r="D21159"/>
      <c r="E21159"/>
      <c r="F21159"/>
      <c r="G21159"/>
      <c r="H21159"/>
      <c r="I21159"/>
      <c r="K21159"/>
      <c r="L21159"/>
      <c r="M21159"/>
      <c r="N21159"/>
      <c r="O21159"/>
      <c r="P21159"/>
      <c r="S21159"/>
    </row>
    <row r="21160" spans="1:20" x14ac:dyDescent="0.3">
      <c r="A21160" s="25"/>
      <c r="B21160"/>
      <c r="C21160"/>
      <c r="D21160"/>
      <c r="E21160"/>
      <c r="F21160"/>
      <c r="G21160"/>
      <c r="H21160" s="14"/>
      <c r="I21160" s="14"/>
      <c r="K21160"/>
      <c r="L21160"/>
      <c r="M21160"/>
      <c r="N21160"/>
      <c r="O21160"/>
      <c r="P21160"/>
      <c r="S21160"/>
    </row>
    <row r="21161" spans="1:20" x14ac:dyDescent="0.3">
      <c r="A21161" s="25"/>
      <c r="B21161"/>
      <c r="C21161"/>
      <c r="D21161"/>
      <c r="E21161"/>
      <c r="F21161"/>
      <c r="G21161"/>
      <c r="H21161"/>
      <c r="I21161"/>
      <c r="K21161"/>
      <c r="L21161"/>
      <c r="M21161"/>
      <c r="N21161"/>
      <c r="O21161"/>
      <c r="P21161"/>
      <c r="S21161"/>
    </row>
    <row r="21162" spans="1:20" x14ac:dyDescent="0.3">
      <c r="A21162" s="25"/>
      <c r="B21162"/>
      <c r="C21162"/>
      <c r="D21162"/>
      <c r="E21162"/>
      <c r="F21162"/>
      <c r="G21162"/>
      <c r="H21162"/>
      <c r="I21162"/>
      <c r="K21162"/>
      <c r="L21162"/>
      <c r="M21162"/>
      <c r="N21162"/>
      <c r="O21162"/>
      <c r="P21162"/>
      <c r="S21162"/>
    </row>
    <row r="21163" spans="1:20" x14ac:dyDescent="0.3">
      <c r="A21163" s="25"/>
      <c r="B21163"/>
      <c r="C21163"/>
      <c r="D21163"/>
      <c r="E21163"/>
      <c r="F21163"/>
      <c r="G21163"/>
      <c r="H21163"/>
      <c r="I21163"/>
      <c r="K21163"/>
      <c r="L21163"/>
      <c r="M21163"/>
      <c r="N21163"/>
      <c r="O21163"/>
      <c r="P21163"/>
      <c r="S21163"/>
    </row>
    <row r="21164" spans="1:20" x14ac:dyDescent="0.3">
      <c r="A21164" s="25"/>
      <c r="B21164"/>
      <c r="C21164"/>
      <c r="D21164"/>
      <c r="E21164"/>
      <c r="F21164"/>
      <c r="G21164"/>
      <c r="H21164"/>
      <c r="I21164"/>
      <c r="K21164"/>
      <c r="L21164"/>
      <c r="M21164"/>
      <c r="N21164"/>
      <c r="O21164"/>
      <c r="P21164"/>
      <c r="S21164"/>
    </row>
    <row r="21165" spans="1:20" x14ac:dyDescent="0.3">
      <c r="A21165" s="25"/>
      <c r="B21165"/>
      <c r="C21165"/>
      <c r="D21165"/>
      <c r="E21165"/>
      <c r="F21165"/>
      <c r="G21165"/>
      <c r="H21165"/>
      <c r="I21165"/>
      <c r="K21165"/>
      <c r="L21165"/>
      <c r="M21165"/>
      <c r="N21165"/>
      <c r="O21165"/>
      <c r="P21165"/>
      <c r="S21165"/>
    </row>
    <row r="21166" spans="1:20" x14ac:dyDescent="0.3">
      <c r="A21166" s="25"/>
      <c r="B21166"/>
      <c r="C21166"/>
      <c r="D21166"/>
      <c r="E21166"/>
      <c r="F21166"/>
      <c r="G21166"/>
      <c r="H21166"/>
      <c r="I21166"/>
      <c r="K21166"/>
      <c r="L21166"/>
      <c r="M21166"/>
      <c r="N21166"/>
      <c r="O21166"/>
      <c r="P21166"/>
      <c r="S21166"/>
    </row>
    <row r="21167" spans="1:20" x14ac:dyDescent="0.3">
      <c r="A21167" s="25"/>
      <c r="B21167"/>
      <c r="C21167"/>
      <c r="D21167"/>
      <c r="E21167"/>
      <c r="F21167"/>
      <c r="G21167"/>
      <c r="H21167"/>
      <c r="I21167" s="14"/>
      <c r="K21167"/>
      <c r="L21167"/>
      <c r="M21167"/>
      <c r="N21167"/>
      <c r="O21167"/>
      <c r="P21167"/>
      <c r="S21167"/>
    </row>
    <row r="21168" spans="1:20" x14ac:dyDescent="0.3">
      <c r="A21168" s="25"/>
      <c r="B21168"/>
      <c r="C21168"/>
      <c r="D21168"/>
      <c r="E21168"/>
      <c r="F21168"/>
      <c r="G21168"/>
      <c r="H21168" s="14"/>
      <c r="I21168" s="14"/>
      <c r="K21168"/>
      <c r="L21168"/>
      <c r="M21168"/>
      <c r="N21168"/>
      <c r="O21168"/>
      <c r="P21168"/>
      <c r="S21168"/>
    </row>
    <row r="21169" spans="1:20" x14ac:dyDescent="0.3">
      <c r="A21169" s="25"/>
      <c r="B21169"/>
      <c r="C21169"/>
      <c r="D21169"/>
      <c r="E21169"/>
      <c r="F21169"/>
      <c r="G21169"/>
      <c r="H21169" s="14"/>
      <c r="I21169" s="14"/>
      <c r="K21169"/>
      <c r="L21169"/>
      <c r="M21169"/>
      <c r="N21169"/>
      <c r="O21169"/>
      <c r="P21169"/>
      <c r="S21169"/>
    </row>
    <row r="21170" spans="1:20" x14ac:dyDescent="0.3">
      <c r="A21170" s="25"/>
      <c r="B21170"/>
      <c r="C21170"/>
      <c r="D21170"/>
      <c r="E21170"/>
      <c r="F21170"/>
      <c r="G21170"/>
      <c r="H21170" s="14"/>
      <c r="I21170" s="14"/>
      <c r="K21170"/>
      <c r="L21170"/>
      <c r="M21170"/>
      <c r="N21170"/>
      <c r="O21170"/>
      <c r="P21170"/>
      <c r="S21170"/>
    </row>
    <row r="21171" spans="1:20" x14ac:dyDescent="0.3">
      <c r="A21171" s="25"/>
      <c r="B21171"/>
      <c r="C21171"/>
      <c r="D21171"/>
      <c r="E21171"/>
      <c r="F21171"/>
      <c r="G21171"/>
      <c r="H21171"/>
      <c r="I21171"/>
      <c r="K21171"/>
      <c r="L21171"/>
      <c r="M21171"/>
      <c r="N21171"/>
      <c r="O21171"/>
      <c r="P21171"/>
      <c r="S21171"/>
    </row>
    <row r="21172" spans="1:20" x14ac:dyDescent="0.3">
      <c r="A21172" s="25"/>
      <c r="B21172"/>
      <c r="C21172"/>
      <c r="D21172"/>
      <c r="E21172"/>
      <c r="F21172"/>
      <c r="G21172"/>
      <c r="H21172" s="14"/>
      <c r="I21172" s="14"/>
      <c r="K21172"/>
      <c r="L21172"/>
      <c r="M21172"/>
      <c r="N21172"/>
      <c r="O21172"/>
      <c r="P21172"/>
      <c r="S21172"/>
    </row>
    <row r="21173" spans="1:20" x14ac:dyDescent="0.3">
      <c r="A21173" s="25"/>
      <c r="B21173"/>
      <c r="C21173"/>
      <c r="D21173"/>
      <c r="E21173"/>
      <c r="F21173"/>
      <c r="G21173"/>
      <c r="H21173"/>
      <c r="I21173" s="14"/>
      <c r="K21173"/>
      <c r="L21173"/>
      <c r="M21173"/>
      <c r="N21173"/>
      <c r="O21173"/>
      <c r="P21173"/>
      <c r="S21173"/>
    </row>
    <row r="21174" spans="1:20" x14ac:dyDescent="0.3">
      <c r="A21174" s="25"/>
      <c r="B21174"/>
      <c r="C21174"/>
      <c r="D21174"/>
      <c r="E21174"/>
      <c r="F21174"/>
      <c r="G21174"/>
      <c r="H21174" s="14"/>
      <c r="I21174" s="14"/>
      <c r="K21174"/>
      <c r="L21174"/>
      <c r="M21174"/>
      <c r="N21174"/>
      <c r="O21174"/>
      <c r="P21174"/>
      <c r="S21174"/>
    </row>
    <row r="21175" spans="1:20" x14ac:dyDescent="0.3">
      <c r="A21175" s="25"/>
      <c r="B21175"/>
      <c r="C21175"/>
      <c r="D21175"/>
      <c r="E21175"/>
      <c r="F21175"/>
      <c r="G21175"/>
      <c r="H21175" s="14"/>
      <c r="I21175" s="14"/>
      <c r="K21175"/>
      <c r="L21175"/>
      <c r="M21175"/>
      <c r="N21175"/>
      <c r="O21175"/>
      <c r="P21175"/>
      <c r="S21175"/>
    </row>
    <row r="21176" spans="1:20" x14ac:dyDescent="0.3">
      <c r="A21176" s="25"/>
      <c r="B21176"/>
      <c r="C21176"/>
      <c r="D21176"/>
      <c r="E21176"/>
      <c r="F21176"/>
      <c r="G21176"/>
      <c r="H21176"/>
      <c r="I21176"/>
      <c r="K21176"/>
      <c r="L21176"/>
      <c r="M21176"/>
      <c r="N21176"/>
      <c r="O21176"/>
      <c r="P21176"/>
      <c r="S21176"/>
    </row>
    <row r="21177" spans="1:20" x14ac:dyDescent="0.3">
      <c r="A21177" s="25"/>
      <c r="B21177"/>
      <c r="C21177"/>
      <c r="D21177"/>
      <c r="E21177"/>
      <c r="F21177"/>
      <c r="G21177"/>
      <c r="H21177"/>
      <c r="I21177" s="14"/>
      <c r="K21177"/>
      <c r="L21177"/>
      <c r="M21177"/>
      <c r="N21177"/>
      <c r="O21177"/>
      <c r="P21177"/>
      <c r="S21177"/>
    </row>
    <row r="21178" spans="1:20" x14ac:dyDescent="0.3">
      <c r="A21178" s="25"/>
      <c r="B21178"/>
      <c r="C21178"/>
      <c r="D21178"/>
      <c r="E21178"/>
      <c r="F21178"/>
      <c r="G21178"/>
      <c r="H21178"/>
      <c r="I21178" s="14"/>
      <c r="K21178"/>
      <c r="L21178"/>
      <c r="M21178"/>
      <c r="N21178"/>
      <c r="O21178"/>
      <c r="P21178"/>
      <c r="S21178"/>
    </row>
    <row r="21179" spans="1:20" x14ac:dyDescent="0.3">
      <c r="A21179" s="25"/>
      <c r="B21179"/>
      <c r="C21179"/>
      <c r="D21179"/>
      <c r="E21179"/>
      <c r="F21179"/>
      <c r="G21179"/>
      <c r="H21179"/>
      <c r="I21179" s="14"/>
      <c r="K21179"/>
      <c r="L21179"/>
      <c r="M21179"/>
      <c r="N21179"/>
      <c r="O21179"/>
      <c r="P21179"/>
      <c r="S21179"/>
    </row>
    <row r="21180" spans="1:20" x14ac:dyDescent="0.3">
      <c r="A21180" s="25"/>
      <c r="B21180"/>
      <c r="C21180"/>
      <c r="D21180"/>
      <c r="E21180"/>
      <c r="F21180"/>
      <c r="G21180"/>
      <c r="H21180" s="14"/>
      <c r="I21180" s="14"/>
      <c r="K21180"/>
      <c r="L21180"/>
      <c r="M21180"/>
      <c r="N21180"/>
      <c r="O21180"/>
      <c r="P21180"/>
      <c r="S21180"/>
      <c r="T21180" s="7"/>
    </row>
    <row r="21181" spans="1:20" x14ac:dyDescent="0.3">
      <c r="A21181" s="25"/>
      <c r="B21181"/>
      <c r="C21181"/>
      <c r="D21181"/>
      <c r="E21181"/>
      <c r="F21181"/>
      <c r="G21181"/>
      <c r="H21181"/>
      <c r="I21181"/>
      <c r="K21181"/>
      <c r="L21181"/>
      <c r="M21181"/>
      <c r="N21181"/>
      <c r="O21181"/>
      <c r="P21181"/>
      <c r="S21181"/>
    </row>
    <row r="21182" spans="1:20" x14ac:dyDescent="0.3">
      <c r="A21182" s="25"/>
      <c r="B21182"/>
      <c r="C21182"/>
      <c r="D21182"/>
      <c r="E21182"/>
      <c r="F21182"/>
      <c r="G21182"/>
      <c r="H21182"/>
      <c r="I21182"/>
      <c r="K21182"/>
      <c r="L21182"/>
      <c r="M21182"/>
      <c r="N21182"/>
      <c r="O21182"/>
      <c r="P21182"/>
      <c r="S21182"/>
    </row>
    <row r="21183" spans="1:20" x14ac:dyDescent="0.3">
      <c r="A21183" s="25"/>
      <c r="B21183"/>
      <c r="C21183"/>
      <c r="D21183"/>
      <c r="E21183"/>
      <c r="F21183"/>
      <c r="G21183"/>
      <c r="H21183"/>
      <c r="I21183"/>
      <c r="K21183"/>
      <c r="L21183"/>
      <c r="M21183"/>
      <c r="N21183"/>
      <c r="O21183"/>
      <c r="P21183"/>
      <c r="S21183"/>
    </row>
    <row r="21184" spans="1:20" x14ac:dyDescent="0.3">
      <c r="A21184" s="25"/>
      <c r="B21184"/>
      <c r="C21184"/>
      <c r="D21184"/>
      <c r="E21184"/>
      <c r="F21184"/>
      <c r="G21184"/>
      <c r="H21184"/>
      <c r="I21184" s="14"/>
      <c r="K21184"/>
      <c r="L21184"/>
      <c r="M21184"/>
      <c r="N21184"/>
      <c r="O21184"/>
      <c r="P21184"/>
      <c r="S21184"/>
    </row>
    <row r="21185" spans="1:19" x14ac:dyDescent="0.3">
      <c r="A21185" s="25"/>
      <c r="B21185"/>
      <c r="C21185"/>
      <c r="D21185"/>
      <c r="E21185"/>
      <c r="F21185"/>
      <c r="G21185"/>
      <c r="H21185"/>
      <c r="I21185" s="14"/>
      <c r="K21185"/>
      <c r="L21185"/>
      <c r="M21185"/>
      <c r="N21185"/>
      <c r="O21185"/>
      <c r="P21185"/>
      <c r="S21185"/>
    </row>
    <row r="21186" spans="1:19" x14ac:dyDescent="0.3">
      <c r="A21186" s="25"/>
      <c r="B21186"/>
      <c r="C21186"/>
      <c r="D21186"/>
      <c r="E21186"/>
      <c r="F21186"/>
      <c r="G21186"/>
      <c r="H21186"/>
      <c r="I21186"/>
      <c r="K21186"/>
      <c r="L21186"/>
      <c r="M21186"/>
      <c r="N21186"/>
      <c r="O21186"/>
      <c r="P21186"/>
      <c r="S21186"/>
    </row>
    <row r="21187" spans="1:19" x14ac:dyDescent="0.3">
      <c r="A21187" s="25"/>
      <c r="B21187"/>
      <c r="C21187"/>
      <c r="D21187"/>
      <c r="E21187"/>
      <c r="F21187"/>
      <c r="G21187"/>
      <c r="H21187" s="14"/>
      <c r="I21187" s="14"/>
      <c r="K21187"/>
      <c r="L21187"/>
      <c r="M21187"/>
      <c r="N21187"/>
      <c r="O21187"/>
      <c r="P21187"/>
      <c r="S21187"/>
    </row>
    <row r="21188" spans="1:19" x14ac:dyDescent="0.3">
      <c r="A21188" s="25"/>
      <c r="B21188"/>
      <c r="C21188"/>
      <c r="D21188"/>
      <c r="E21188"/>
      <c r="F21188"/>
      <c r="G21188"/>
      <c r="H21188"/>
      <c r="I21188"/>
      <c r="K21188"/>
      <c r="L21188"/>
      <c r="M21188"/>
      <c r="N21188"/>
      <c r="O21188"/>
      <c r="P21188"/>
      <c r="S21188"/>
    </row>
    <row r="21189" spans="1:19" x14ac:dyDescent="0.3">
      <c r="A21189" s="25"/>
      <c r="B21189"/>
      <c r="C21189"/>
      <c r="D21189"/>
      <c r="E21189"/>
      <c r="F21189"/>
      <c r="G21189"/>
      <c r="H21189"/>
      <c r="I21189" s="14"/>
      <c r="K21189"/>
      <c r="L21189"/>
      <c r="M21189"/>
      <c r="N21189"/>
      <c r="O21189"/>
      <c r="P21189"/>
      <c r="S21189"/>
    </row>
    <row r="21190" spans="1:19" x14ac:dyDescent="0.3">
      <c r="A21190" s="25"/>
      <c r="B21190"/>
      <c r="C21190"/>
      <c r="D21190"/>
      <c r="E21190"/>
      <c r="F21190"/>
      <c r="G21190"/>
      <c r="H21190"/>
      <c r="I21190" s="14"/>
      <c r="K21190"/>
      <c r="L21190"/>
      <c r="M21190"/>
      <c r="N21190"/>
      <c r="O21190"/>
      <c r="P21190"/>
      <c r="S21190"/>
    </row>
    <row r="21191" spans="1:19" x14ac:dyDescent="0.3">
      <c r="A21191" s="25"/>
      <c r="B21191"/>
      <c r="C21191"/>
      <c r="D21191"/>
      <c r="E21191"/>
      <c r="F21191"/>
      <c r="G21191"/>
      <c r="H21191"/>
      <c r="I21191"/>
      <c r="K21191"/>
      <c r="L21191"/>
      <c r="M21191"/>
      <c r="N21191"/>
      <c r="O21191"/>
      <c r="P21191"/>
      <c r="S21191"/>
    </row>
    <row r="21192" spans="1:19" x14ac:dyDescent="0.3">
      <c r="A21192" s="25"/>
      <c r="B21192"/>
      <c r="C21192"/>
      <c r="D21192"/>
      <c r="E21192"/>
      <c r="F21192"/>
      <c r="G21192"/>
      <c r="H21192" s="14"/>
      <c r="I21192" s="14"/>
      <c r="K21192"/>
      <c r="L21192"/>
      <c r="M21192"/>
      <c r="N21192"/>
      <c r="O21192"/>
      <c r="P21192"/>
      <c r="S21192"/>
    </row>
    <row r="21193" spans="1:19" x14ac:dyDescent="0.3">
      <c r="A21193" s="25"/>
      <c r="B21193"/>
      <c r="C21193"/>
      <c r="D21193"/>
      <c r="E21193"/>
      <c r="F21193"/>
      <c r="G21193"/>
      <c r="H21193" s="14"/>
      <c r="I21193" s="14"/>
      <c r="K21193"/>
      <c r="L21193"/>
      <c r="M21193"/>
      <c r="N21193"/>
      <c r="O21193"/>
      <c r="P21193"/>
      <c r="S21193"/>
    </row>
    <row r="21194" spans="1:19" x14ac:dyDescent="0.3">
      <c r="A21194" s="25"/>
      <c r="B21194"/>
      <c r="C21194"/>
      <c r="D21194"/>
      <c r="E21194"/>
      <c r="F21194"/>
      <c r="G21194"/>
      <c r="H21194" s="14"/>
      <c r="I21194" s="14"/>
      <c r="K21194"/>
      <c r="L21194"/>
      <c r="M21194"/>
      <c r="N21194"/>
      <c r="O21194"/>
      <c r="P21194"/>
      <c r="S21194"/>
    </row>
    <row r="21195" spans="1:19" x14ac:dyDescent="0.3">
      <c r="A21195" s="25"/>
      <c r="B21195"/>
      <c r="C21195"/>
      <c r="D21195"/>
      <c r="E21195"/>
      <c r="F21195"/>
      <c r="G21195"/>
      <c r="H21195"/>
      <c r="I21195"/>
      <c r="K21195"/>
      <c r="L21195"/>
      <c r="M21195"/>
      <c r="N21195"/>
      <c r="O21195"/>
      <c r="P21195"/>
      <c r="S21195"/>
    </row>
    <row r="21196" spans="1:19" x14ac:dyDescent="0.3">
      <c r="A21196" s="25"/>
      <c r="B21196"/>
      <c r="C21196"/>
      <c r="D21196"/>
      <c r="E21196"/>
      <c r="F21196"/>
      <c r="G21196"/>
      <c r="H21196"/>
      <c r="I21196"/>
      <c r="K21196"/>
      <c r="L21196"/>
      <c r="M21196"/>
      <c r="N21196"/>
      <c r="O21196"/>
      <c r="P21196"/>
      <c r="S21196"/>
    </row>
    <row r="21197" spans="1:19" x14ac:dyDescent="0.3">
      <c r="A21197" s="25"/>
      <c r="B21197"/>
      <c r="C21197"/>
      <c r="D21197"/>
      <c r="E21197"/>
      <c r="F21197"/>
      <c r="G21197"/>
      <c r="H21197"/>
      <c r="I21197" s="14"/>
      <c r="K21197"/>
      <c r="L21197"/>
      <c r="M21197"/>
      <c r="N21197"/>
      <c r="O21197"/>
      <c r="P21197"/>
      <c r="S21197"/>
    </row>
    <row r="21198" spans="1:19" x14ac:dyDescent="0.3">
      <c r="A21198" s="25"/>
      <c r="B21198"/>
      <c r="C21198"/>
      <c r="D21198"/>
      <c r="E21198"/>
      <c r="F21198"/>
      <c r="G21198"/>
      <c r="H21198" s="14"/>
      <c r="I21198" s="14"/>
      <c r="K21198"/>
      <c r="L21198"/>
      <c r="M21198"/>
      <c r="N21198"/>
      <c r="O21198"/>
      <c r="P21198"/>
      <c r="S21198"/>
    </row>
    <row r="21199" spans="1:19" x14ac:dyDescent="0.3">
      <c r="A21199" s="25"/>
      <c r="B21199"/>
      <c r="C21199"/>
      <c r="D21199"/>
      <c r="E21199"/>
      <c r="F21199"/>
      <c r="G21199"/>
      <c r="H21199" s="14"/>
      <c r="I21199" s="14"/>
      <c r="K21199"/>
      <c r="L21199"/>
      <c r="M21199"/>
      <c r="N21199"/>
      <c r="O21199"/>
      <c r="P21199"/>
      <c r="S21199"/>
    </row>
    <row r="21200" spans="1:19" x14ac:dyDescent="0.3">
      <c r="A21200" s="25"/>
      <c r="B21200"/>
      <c r="C21200"/>
      <c r="D21200"/>
      <c r="E21200"/>
      <c r="F21200"/>
      <c r="G21200"/>
      <c r="H21200" s="14"/>
      <c r="I21200" s="14"/>
      <c r="K21200"/>
      <c r="L21200"/>
      <c r="M21200"/>
      <c r="N21200"/>
      <c r="O21200"/>
      <c r="P21200"/>
      <c r="S21200"/>
    </row>
    <row r="21201" spans="1:20" x14ac:dyDescent="0.3">
      <c r="A21201" s="25"/>
      <c r="B21201"/>
      <c r="C21201"/>
      <c r="D21201"/>
      <c r="E21201"/>
      <c r="F21201"/>
      <c r="G21201"/>
      <c r="H21201" s="14"/>
      <c r="I21201" s="14"/>
      <c r="K21201"/>
      <c r="L21201"/>
      <c r="M21201"/>
      <c r="N21201"/>
      <c r="O21201"/>
      <c r="P21201"/>
      <c r="S21201"/>
    </row>
    <row r="21202" spans="1:20" x14ac:dyDescent="0.3">
      <c r="A21202" s="25"/>
      <c r="B21202"/>
      <c r="C21202"/>
      <c r="D21202"/>
      <c r="E21202"/>
      <c r="F21202"/>
      <c r="G21202"/>
      <c r="H21202" s="14"/>
      <c r="I21202" s="14"/>
      <c r="K21202"/>
      <c r="L21202"/>
      <c r="M21202"/>
      <c r="N21202"/>
      <c r="O21202"/>
      <c r="P21202"/>
      <c r="S21202"/>
    </row>
    <row r="21203" spans="1:20" x14ac:dyDescent="0.3">
      <c r="A21203" s="25"/>
      <c r="B21203"/>
      <c r="C21203"/>
      <c r="D21203"/>
      <c r="E21203"/>
      <c r="F21203"/>
      <c r="G21203"/>
      <c r="H21203" s="14"/>
      <c r="I21203" s="14"/>
      <c r="K21203"/>
      <c r="L21203"/>
      <c r="M21203"/>
      <c r="N21203"/>
      <c r="O21203"/>
      <c r="P21203"/>
      <c r="S21203"/>
    </row>
    <row r="21204" spans="1:20" x14ac:dyDescent="0.3">
      <c r="A21204" s="25"/>
      <c r="B21204"/>
      <c r="C21204"/>
      <c r="D21204"/>
      <c r="E21204"/>
      <c r="F21204"/>
      <c r="G21204"/>
      <c r="H21204" s="14"/>
      <c r="I21204" s="14"/>
      <c r="K21204"/>
      <c r="L21204"/>
      <c r="M21204"/>
      <c r="N21204"/>
      <c r="O21204"/>
      <c r="P21204"/>
      <c r="S21204"/>
      <c r="T21204" s="7"/>
    </row>
    <row r="21205" spans="1:20" x14ac:dyDescent="0.3">
      <c r="A21205" s="25"/>
      <c r="B21205"/>
      <c r="C21205"/>
      <c r="D21205"/>
      <c r="E21205"/>
      <c r="F21205"/>
      <c r="G21205"/>
      <c r="H21205"/>
      <c r="I21205"/>
      <c r="K21205"/>
      <c r="L21205"/>
      <c r="M21205"/>
      <c r="N21205"/>
      <c r="O21205"/>
      <c r="P21205"/>
      <c r="S21205"/>
    </row>
    <row r="21206" spans="1:20" x14ac:dyDescent="0.3">
      <c r="A21206" s="25"/>
      <c r="B21206"/>
      <c r="C21206"/>
      <c r="D21206"/>
      <c r="E21206"/>
      <c r="F21206"/>
      <c r="G21206"/>
      <c r="H21206"/>
      <c r="I21206" s="14"/>
      <c r="K21206"/>
      <c r="L21206"/>
      <c r="M21206"/>
      <c r="N21206"/>
      <c r="O21206"/>
      <c r="P21206"/>
      <c r="S21206"/>
    </row>
    <row r="21207" spans="1:20" x14ac:dyDescent="0.3">
      <c r="A21207" s="25"/>
      <c r="B21207"/>
      <c r="C21207"/>
      <c r="D21207"/>
      <c r="E21207"/>
      <c r="F21207"/>
      <c r="G21207"/>
      <c r="H21207"/>
      <c r="I21207" s="14"/>
      <c r="K21207"/>
      <c r="L21207"/>
      <c r="M21207"/>
      <c r="N21207"/>
      <c r="O21207"/>
      <c r="P21207"/>
      <c r="S21207"/>
    </row>
    <row r="21208" spans="1:20" x14ac:dyDescent="0.3">
      <c r="A21208" s="25"/>
      <c r="B21208"/>
      <c r="C21208"/>
      <c r="D21208"/>
      <c r="E21208"/>
      <c r="F21208"/>
      <c r="G21208"/>
      <c r="H21208"/>
      <c r="I21208" s="14"/>
      <c r="K21208"/>
      <c r="L21208"/>
      <c r="M21208"/>
      <c r="N21208"/>
      <c r="O21208"/>
      <c r="P21208"/>
      <c r="S21208"/>
    </row>
    <row r="21209" spans="1:20" x14ac:dyDescent="0.3">
      <c r="A21209" s="25"/>
      <c r="B21209"/>
      <c r="C21209"/>
      <c r="D21209"/>
      <c r="E21209"/>
      <c r="F21209"/>
      <c r="G21209"/>
      <c r="H21209"/>
      <c r="I21209"/>
      <c r="K21209"/>
      <c r="L21209"/>
      <c r="M21209"/>
      <c r="N21209"/>
      <c r="O21209"/>
      <c r="P21209"/>
      <c r="S21209"/>
    </row>
    <row r="21210" spans="1:20" x14ac:dyDescent="0.3">
      <c r="A21210" s="25"/>
      <c r="B21210"/>
      <c r="C21210"/>
      <c r="D21210"/>
      <c r="E21210"/>
      <c r="F21210"/>
      <c r="G21210"/>
      <c r="H21210" s="14"/>
      <c r="I21210" s="14"/>
      <c r="K21210"/>
      <c r="L21210"/>
      <c r="M21210"/>
      <c r="N21210"/>
      <c r="O21210"/>
      <c r="P21210"/>
      <c r="S21210"/>
    </row>
    <row r="21211" spans="1:20" x14ac:dyDescent="0.3">
      <c r="A21211" s="25"/>
      <c r="B21211"/>
      <c r="C21211"/>
      <c r="D21211"/>
      <c r="E21211"/>
      <c r="F21211"/>
      <c r="G21211"/>
      <c r="H21211"/>
      <c r="I21211"/>
      <c r="K21211"/>
      <c r="L21211"/>
      <c r="M21211"/>
      <c r="N21211"/>
      <c r="O21211"/>
      <c r="P21211"/>
      <c r="S21211"/>
    </row>
    <row r="21212" spans="1:20" x14ac:dyDescent="0.3">
      <c r="A21212" s="25"/>
      <c r="B21212"/>
      <c r="C21212"/>
      <c r="D21212"/>
      <c r="E21212"/>
      <c r="F21212"/>
      <c r="G21212"/>
      <c r="H21212" s="14"/>
      <c r="I21212" s="14"/>
      <c r="K21212"/>
      <c r="L21212"/>
      <c r="M21212"/>
      <c r="N21212"/>
      <c r="O21212"/>
      <c r="P21212"/>
      <c r="S21212"/>
    </row>
    <row r="21213" spans="1:20" x14ac:dyDescent="0.3">
      <c r="A21213" s="25"/>
      <c r="B21213"/>
      <c r="C21213"/>
      <c r="D21213"/>
      <c r="E21213"/>
      <c r="F21213"/>
      <c r="G21213"/>
      <c r="H21213" s="14"/>
      <c r="I21213" s="14"/>
      <c r="K21213"/>
      <c r="L21213"/>
      <c r="M21213"/>
      <c r="N21213"/>
      <c r="O21213"/>
      <c r="P21213"/>
      <c r="S21213"/>
    </row>
    <row r="21214" spans="1:20" x14ac:dyDescent="0.3">
      <c r="A21214" s="25"/>
      <c r="B21214"/>
      <c r="C21214"/>
      <c r="D21214"/>
      <c r="E21214"/>
      <c r="F21214"/>
      <c r="G21214"/>
      <c r="H21214" s="14"/>
      <c r="I21214" s="14"/>
      <c r="K21214"/>
      <c r="L21214"/>
      <c r="M21214"/>
      <c r="N21214"/>
      <c r="O21214"/>
      <c r="P21214"/>
      <c r="S21214"/>
      <c r="T21214" s="7"/>
    </row>
    <row r="21215" spans="1:20" x14ac:dyDescent="0.3">
      <c r="A21215" s="25"/>
      <c r="B21215"/>
      <c r="C21215"/>
      <c r="D21215"/>
      <c r="E21215"/>
      <c r="F21215"/>
      <c r="G21215"/>
      <c r="H21215"/>
      <c r="I21215" s="14"/>
      <c r="K21215"/>
      <c r="L21215"/>
      <c r="M21215"/>
      <c r="N21215"/>
      <c r="O21215"/>
      <c r="P21215"/>
      <c r="S21215"/>
    </row>
    <row r="21216" spans="1:20" x14ac:dyDescent="0.3">
      <c r="A21216" s="25"/>
      <c r="B21216"/>
      <c r="C21216"/>
      <c r="D21216"/>
      <c r="E21216"/>
      <c r="F21216"/>
      <c r="G21216"/>
      <c r="H21216"/>
      <c r="I21216"/>
      <c r="K21216"/>
      <c r="L21216"/>
      <c r="M21216"/>
      <c r="N21216"/>
      <c r="O21216"/>
      <c r="P21216"/>
      <c r="S21216"/>
    </row>
    <row r="21217" spans="1:19" x14ac:dyDescent="0.3">
      <c r="A21217" s="25"/>
      <c r="B21217"/>
      <c r="C21217"/>
      <c r="D21217"/>
      <c r="E21217"/>
      <c r="F21217"/>
      <c r="G21217"/>
      <c r="H21217"/>
      <c r="I21217" s="14"/>
      <c r="K21217"/>
      <c r="L21217"/>
      <c r="M21217"/>
      <c r="N21217"/>
      <c r="O21217"/>
      <c r="P21217"/>
      <c r="S21217"/>
    </row>
    <row r="21218" spans="1:19" x14ac:dyDescent="0.3">
      <c r="A21218" s="25"/>
      <c r="B21218"/>
      <c r="C21218"/>
      <c r="D21218"/>
      <c r="E21218"/>
      <c r="F21218"/>
      <c r="G21218"/>
      <c r="H21218"/>
      <c r="I21218"/>
      <c r="K21218"/>
      <c r="L21218"/>
      <c r="M21218"/>
      <c r="N21218"/>
      <c r="O21218"/>
      <c r="P21218"/>
      <c r="S21218"/>
    </row>
    <row r="21219" spans="1:19" x14ac:dyDescent="0.3">
      <c r="A21219" s="25"/>
      <c r="B21219"/>
      <c r="C21219"/>
      <c r="D21219"/>
      <c r="E21219"/>
      <c r="F21219"/>
      <c r="G21219"/>
      <c r="H21219"/>
      <c r="I21219"/>
      <c r="K21219"/>
      <c r="L21219"/>
      <c r="M21219"/>
      <c r="N21219"/>
      <c r="O21219"/>
      <c r="P21219"/>
      <c r="S21219"/>
    </row>
    <row r="21220" spans="1:19" x14ac:dyDescent="0.3">
      <c r="A21220" s="25"/>
      <c r="B21220"/>
      <c r="C21220"/>
      <c r="D21220"/>
      <c r="E21220"/>
      <c r="F21220"/>
      <c r="G21220"/>
      <c r="H21220"/>
      <c r="I21220" s="14"/>
      <c r="K21220"/>
      <c r="L21220"/>
      <c r="M21220"/>
      <c r="N21220"/>
      <c r="O21220"/>
      <c r="P21220"/>
      <c r="S21220"/>
    </row>
    <row r="21221" spans="1:19" x14ac:dyDescent="0.3">
      <c r="A21221" s="25"/>
      <c r="B21221"/>
      <c r="C21221"/>
      <c r="D21221"/>
      <c r="E21221"/>
      <c r="F21221"/>
      <c r="G21221"/>
      <c r="H21221"/>
      <c r="I21221"/>
      <c r="K21221"/>
      <c r="L21221"/>
      <c r="M21221"/>
      <c r="N21221"/>
      <c r="O21221"/>
      <c r="P21221"/>
      <c r="S21221"/>
    </row>
    <row r="21222" spans="1:19" x14ac:dyDescent="0.3">
      <c r="A21222" s="25"/>
      <c r="B21222"/>
      <c r="C21222"/>
      <c r="D21222"/>
      <c r="E21222"/>
      <c r="F21222"/>
      <c r="G21222"/>
      <c r="H21222" s="14"/>
      <c r="I21222" s="14"/>
      <c r="K21222"/>
      <c r="L21222"/>
      <c r="M21222"/>
      <c r="N21222"/>
      <c r="O21222"/>
      <c r="P21222"/>
      <c r="S21222"/>
    </row>
    <row r="21223" spans="1:19" x14ac:dyDescent="0.3">
      <c r="A21223" s="25"/>
      <c r="B21223"/>
      <c r="C21223"/>
      <c r="D21223"/>
      <c r="E21223"/>
      <c r="F21223"/>
      <c r="G21223"/>
      <c r="H21223"/>
      <c r="I21223" s="14"/>
      <c r="K21223"/>
      <c r="L21223"/>
      <c r="M21223"/>
      <c r="N21223"/>
      <c r="O21223"/>
      <c r="P21223"/>
      <c r="S21223"/>
    </row>
    <row r="21224" spans="1:19" x14ac:dyDescent="0.3">
      <c r="A21224" s="25"/>
      <c r="B21224"/>
      <c r="C21224"/>
      <c r="D21224"/>
      <c r="E21224"/>
      <c r="F21224"/>
      <c r="G21224"/>
      <c r="H21224"/>
      <c r="I21224"/>
      <c r="K21224"/>
      <c r="L21224"/>
      <c r="M21224"/>
      <c r="N21224"/>
      <c r="O21224"/>
      <c r="P21224"/>
      <c r="S21224"/>
    </row>
    <row r="21225" spans="1:19" x14ac:dyDescent="0.3">
      <c r="A21225" s="25"/>
      <c r="B21225"/>
      <c r="C21225"/>
      <c r="D21225"/>
      <c r="E21225"/>
      <c r="F21225"/>
      <c r="G21225"/>
      <c r="H21225" s="14"/>
      <c r="I21225" s="14"/>
      <c r="K21225"/>
      <c r="L21225"/>
      <c r="M21225"/>
      <c r="N21225"/>
      <c r="O21225"/>
      <c r="P21225"/>
      <c r="S21225"/>
    </row>
    <row r="21226" spans="1:19" x14ac:dyDescent="0.3">
      <c r="A21226" s="25"/>
      <c r="B21226"/>
      <c r="C21226"/>
      <c r="D21226"/>
      <c r="E21226"/>
      <c r="F21226"/>
      <c r="G21226"/>
      <c r="H21226"/>
      <c r="I21226"/>
      <c r="K21226"/>
      <c r="L21226"/>
      <c r="M21226"/>
      <c r="N21226"/>
      <c r="O21226"/>
      <c r="P21226"/>
      <c r="S21226"/>
    </row>
    <row r="21227" spans="1:19" x14ac:dyDescent="0.3">
      <c r="A21227" s="25"/>
      <c r="B21227"/>
      <c r="C21227"/>
      <c r="D21227"/>
      <c r="E21227"/>
      <c r="F21227"/>
      <c r="G21227"/>
      <c r="H21227"/>
      <c r="I21227" s="14"/>
      <c r="K21227"/>
      <c r="L21227"/>
      <c r="M21227"/>
      <c r="N21227"/>
      <c r="O21227"/>
      <c r="P21227"/>
      <c r="S21227"/>
    </row>
    <row r="21228" spans="1:19" x14ac:dyDescent="0.3">
      <c r="A21228" s="25"/>
      <c r="B21228"/>
      <c r="C21228"/>
      <c r="D21228"/>
      <c r="E21228"/>
      <c r="F21228"/>
      <c r="G21228"/>
      <c r="H21228" s="26"/>
      <c r="I21228" s="26"/>
      <c r="K21228"/>
      <c r="L21228"/>
      <c r="M21228"/>
      <c r="N21228"/>
      <c r="O21228"/>
      <c r="P21228"/>
      <c r="S21228"/>
    </row>
    <row r="21229" spans="1:19" x14ac:dyDescent="0.3">
      <c r="A21229" s="25"/>
      <c r="B21229"/>
      <c r="C21229"/>
      <c r="D21229"/>
      <c r="E21229"/>
      <c r="F21229"/>
      <c r="G21229"/>
      <c r="H21229" s="26"/>
      <c r="I21229" s="26"/>
      <c r="K21229"/>
      <c r="L21229"/>
      <c r="M21229"/>
      <c r="N21229"/>
      <c r="O21229"/>
      <c r="P21229"/>
      <c r="S21229"/>
    </row>
    <row r="21230" spans="1:19" x14ac:dyDescent="0.3">
      <c r="A21230" s="25"/>
      <c r="B21230"/>
      <c r="C21230"/>
      <c r="D21230"/>
      <c r="E21230"/>
      <c r="F21230"/>
      <c r="G21230"/>
      <c r="H21230" s="26"/>
      <c r="I21230" s="26"/>
      <c r="K21230"/>
      <c r="L21230"/>
      <c r="M21230"/>
      <c r="N21230"/>
      <c r="O21230"/>
      <c r="P21230"/>
      <c r="S21230"/>
    </row>
    <row r="21231" spans="1:19" x14ac:dyDescent="0.3">
      <c r="A21231" s="25"/>
      <c r="B21231"/>
      <c r="C21231"/>
      <c r="D21231"/>
      <c r="E21231"/>
      <c r="F21231"/>
      <c r="G21231"/>
      <c r="H21231" s="26"/>
      <c r="I21231" s="26"/>
      <c r="K21231"/>
      <c r="L21231"/>
      <c r="M21231"/>
      <c r="N21231"/>
      <c r="O21231"/>
      <c r="P21231"/>
      <c r="S21231"/>
    </row>
    <row r="21232" spans="1:19" x14ac:dyDescent="0.3">
      <c r="A21232" s="25"/>
      <c r="B21232"/>
      <c r="C21232"/>
      <c r="D21232"/>
      <c r="E21232"/>
      <c r="F21232"/>
      <c r="G21232"/>
      <c r="H21232" s="26"/>
      <c r="I21232" s="26"/>
      <c r="K21232"/>
      <c r="L21232"/>
      <c r="M21232"/>
      <c r="N21232"/>
      <c r="O21232"/>
      <c r="P21232"/>
      <c r="S21232"/>
    </row>
    <row r="21233" spans="1:20" x14ac:dyDescent="0.3">
      <c r="A21233" s="25"/>
      <c r="B21233"/>
      <c r="C21233"/>
      <c r="D21233"/>
      <c r="E21233"/>
      <c r="F21233"/>
      <c r="G21233"/>
      <c r="H21233" s="26"/>
      <c r="I21233" s="26"/>
      <c r="K21233"/>
      <c r="L21233"/>
      <c r="M21233"/>
      <c r="N21233"/>
      <c r="O21233"/>
      <c r="P21233"/>
      <c r="S21233"/>
    </row>
    <row r="21234" spans="1:20" x14ac:dyDescent="0.3">
      <c r="A21234" s="25"/>
      <c r="B21234"/>
      <c r="C21234"/>
      <c r="D21234"/>
      <c r="E21234"/>
      <c r="F21234"/>
      <c r="G21234"/>
      <c r="H21234" s="26"/>
      <c r="I21234" s="26"/>
      <c r="K21234"/>
      <c r="L21234"/>
      <c r="M21234"/>
      <c r="N21234"/>
      <c r="O21234"/>
      <c r="P21234"/>
      <c r="S21234"/>
      <c r="T21234" s="7"/>
    </row>
    <row r="21235" spans="1:20" x14ac:dyDescent="0.3">
      <c r="A21235" s="25"/>
      <c r="B21235"/>
      <c r="C21235"/>
      <c r="D21235"/>
      <c r="E21235"/>
      <c r="F21235"/>
      <c r="G21235"/>
      <c r="H21235" s="26"/>
      <c r="I21235" s="26"/>
      <c r="K21235"/>
      <c r="L21235"/>
      <c r="M21235"/>
      <c r="N21235"/>
      <c r="O21235"/>
      <c r="P21235"/>
      <c r="S21235"/>
      <c r="T21235" s="7"/>
    </row>
    <row r="21236" spans="1:20" x14ac:dyDescent="0.3">
      <c r="A21236" s="25"/>
      <c r="B21236"/>
      <c r="C21236"/>
      <c r="D21236"/>
      <c r="E21236"/>
      <c r="F21236"/>
      <c r="G21236"/>
      <c r="H21236" s="26"/>
      <c r="I21236" s="26"/>
      <c r="K21236"/>
      <c r="L21236"/>
      <c r="M21236"/>
      <c r="N21236"/>
      <c r="O21236"/>
      <c r="P21236"/>
      <c r="S21236"/>
      <c r="T21236" s="7"/>
    </row>
    <row r="21237" spans="1:20" x14ac:dyDescent="0.3">
      <c r="A21237" s="25"/>
      <c r="B21237"/>
      <c r="C21237"/>
      <c r="D21237"/>
      <c r="E21237"/>
      <c r="F21237"/>
      <c r="G21237"/>
      <c r="H21237" s="26"/>
      <c r="I21237" s="26"/>
      <c r="K21237"/>
      <c r="L21237"/>
      <c r="M21237"/>
      <c r="N21237"/>
      <c r="O21237"/>
      <c r="P21237"/>
      <c r="S21237"/>
    </row>
    <row r="21238" spans="1:20" x14ac:dyDescent="0.3">
      <c r="A21238" s="25"/>
      <c r="B21238"/>
      <c r="C21238"/>
      <c r="D21238"/>
      <c r="E21238"/>
      <c r="F21238"/>
      <c r="G21238"/>
      <c r="H21238" s="26"/>
      <c r="I21238" s="26"/>
      <c r="K21238"/>
      <c r="L21238"/>
      <c r="M21238"/>
      <c r="N21238"/>
      <c r="O21238"/>
      <c r="P21238"/>
      <c r="S21238"/>
    </row>
    <row r="21239" spans="1:20" x14ac:dyDescent="0.3">
      <c r="A21239" s="25"/>
      <c r="B21239"/>
      <c r="C21239"/>
      <c r="D21239"/>
      <c r="E21239"/>
      <c r="F21239"/>
      <c r="G21239"/>
      <c r="H21239" s="26"/>
      <c r="I21239" s="26"/>
      <c r="K21239"/>
      <c r="L21239"/>
      <c r="M21239"/>
      <c r="N21239"/>
      <c r="O21239"/>
      <c r="P21239"/>
      <c r="S21239"/>
    </row>
    <row r="21240" spans="1:20" x14ac:dyDescent="0.3">
      <c r="A21240" s="25"/>
      <c r="B21240"/>
      <c r="C21240"/>
      <c r="D21240"/>
      <c r="E21240"/>
      <c r="F21240"/>
      <c r="G21240"/>
      <c r="H21240" s="14"/>
      <c r="I21240" s="14"/>
      <c r="K21240"/>
      <c r="L21240"/>
      <c r="M21240"/>
      <c r="N21240"/>
      <c r="O21240"/>
      <c r="P21240"/>
      <c r="S21240"/>
      <c r="T21240" s="7"/>
    </row>
    <row r="21241" spans="1:20" x14ac:dyDescent="0.3">
      <c r="A21241" s="25"/>
      <c r="B21241"/>
      <c r="C21241"/>
      <c r="D21241"/>
      <c r="E21241"/>
      <c r="F21241"/>
      <c r="G21241"/>
      <c r="H21241" s="14"/>
      <c r="I21241" s="14"/>
      <c r="K21241"/>
      <c r="L21241"/>
      <c r="M21241"/>
      <c r="N21241"/>
      <c r="O21241"/>
      <c r="P21241"/>
      <c r="S21241"/>
      <c r="T21241" s="7"/>
    </row>
    <row r="21242" spans="1:20" x14ac:dyDescent="0.3">
      <c r="A21242" s="25"/>
      <c r="B21242"/>
      <c r="C21242"/>
      <c r="D21242"/>
      <c r="E21242"/>
      <c r="F21242"/>
      <c r="G21242"/>
      <c r="H21242"/>
      <c r="I21242" s="14"/>
      <c r="K21242"/>
      <c r="L21242"/>
      <c r="M21242"/>
      <c r="N21242"/>
      <c r="O21242"/>
      <c r="P21242"/>
      <c r="S21242"/>
    </row>
    <row r="21243" spans="1:20" x14ac:dyDescent="0.3">
      <c r="A21243" s="25"/>
      <c r="B21243"/>
      <c r="C21243"/>
      <c r="D21243"/>
      <c r="E21243"/>
      <c r="F21243"/>
      <c r="G21243"/>
      <c r="H21243"/>
      <c r="I21243" s="14"/>
      <c r="K21243"/>
      <c r="L21243"/>
      <c r="M21243"/>
      <c r="N21243"/>
      <c r="O21243"/>
      <c r="P21243"/>
      <c r="S21243"/>
    </row>
    <row r="21244" spans="1:20" x14ac:dyDescent="0.3">
      <c r="A21244" s="25"/>
      <c r="B21244"/>
      <c r="C21244"/>
      <c r="D21244"/>
      <c r="E21244"/>
      <c r="F21244"/>
      <c r="G21244"/>
      <c r="H21244"/>
      <c r="I21244"/>
      <c r="K21244"/>
      <c r="L21244"/>
      <c r="M21244"/>
      <c r="N21244"/>
      <c r="O21244"/>
      <c r="P21244"/>
      <c r="S21244"/>
    </row>
    <row r="21245" spans="1:20" x14ac:dyDescent="0.3">
      <c r="A21245" s="25"/>
      <c r="B21245"/>
      <c r="C21245"/>
      <c r="D21245"/>
      <c r="E21245"/>
      <c r="F21245"/>
      <c r="G21245"/>
      <c r="H21245" s="14"/>
      <c r="I21245" s="14"/>
      <c r="K21245"/>
      <c r="L21245"/>
      <c r="M21245"/>
      <c r="N21245"/>
      <c r="O21245"/>
      <c r="P21245"/>
      <c r="S21245"/>
    </row>
    <row r="21246" spans="1:20" x14ac:dyDescent="0.3">
      <c r="A21246" s="25"/>
      <c r="B21246"/>
      <c r="C21246"/>
      <c r="D21246"/>
      <c r="E21246"/>
      <c r="F21246"/>
      <c r="G21246"/>
      <c r="H21246" s="26"/>
      <c r="I21246" s="26"/>
      <c r="K21246"/>
      <c r="L21246"/>
      <c r="M21246"/>
      <c r="N21246"/>
      <c r="O21246"/>
      <c r="P21246"/>
      <c r="S21246"/>
    </row>
    <row r="21247" spans="1:20" x14ac:dyDescent="0.3">
      <c r="A21247" s="25"/>
      <c r="B21247"/>
      <c r="C21247"/>
      <c r="D21247"/>
      <c r="E21247"/>
      <c r="F21247"/>
      <c r="G21247"/>
      <c r="H21247" s="26"/>
      <c r="I21247" s="26"/>
      <c r="K21247"/>
      <c r="L21247"/>
      <c r="M21247"/>
      <c r="N21247"/>
      <c r="O21247"/>
      <c r="P21247"/>
      <c r="S21247"/>
    </row>
    <row r="21248" spans="1:20" x14ac:dyDescent="0.3">
      <c r="A21248" s="25"/>
      <c r="B21248"/>
      <c r="C21248"/>
      <c r="D21248"/>
      <c r="E21248"/>
      <c r="F21248"/>
      <c r="G21248"/>
      <c r="H21248" s="26"/>
      <c r="I21248" s="26"/>
      <c r="K21248"/>
      <c r="L21248"/>
      <c r="M21248"/>
      <c r="N21248"/>
      <c r="O21248"/>
      <c r="P21248"/>
      <c r="S21248"/>
      <c r="T21248" s="7"/>
    </row>
    <row r="21249" spans="1:20" x14ac:dyDescent="0.3">
      <c r="A21249" s="25"/>
      <c r="B21249"/>
      <c r="C21249"/>
      <c r="D21249"/>
      <c r="E21249"/>
      <c r="F21249"/>
      <c r="G21249"/>
      <c r="H21249" s="26"/>
      <c r="I21249" s="26"/>
      <c r="K21249"/>
      <c r="L21249"/>
      <c r="M21249"/>
      <c r="N21249"/>
      <c r="O21249"/>
      <c r="P21249"/>
      <c r="S21249"/>
      <c r="T21249" s="7"/>
    </row>
    <row r="21250" spans="1:20" x14ac:dyDescent="0.3">
      <c r="A21250" s="25"/>
      <c r="B21250"/>
      <c r="C21250"/>
      <c r="D21250"/>
      <c r="E21250"/>
      <c r="F21250"/>
      <c r="G21250"/>
      <c r="H21250" s="26"/>
      <c r="I21250" s="26"/>
      <c r="K21250"/>
      <c r="L21250"/>
      <c r="M21250"/>
      <c r="N21250"/>
      <c r="O21250"/>
      <c r="P21250"/>
      <c r="S21250"/>
      <c r="T21250" s="7"/>
    </row>
    <row r="21251" spans="1:20" x14ac:dyDescent="0.3">
      <c r="A21251" s="25"/>
      <c r="B21251"/>
      <c r="C21251"/>
      <c r="D21251"/>
      <c r="E21251"/>
      <c r="F21251"/>
      <c r="G21251"/>
      <c r="H21251" s="26"/>
      <c r="I21251" s="26"/>
      <c r="K21251"/>
      <c r="L21251"/>
      <c r="M21251"/>
      <c r="N21251"/>
      <c r="O21251"/>
      <c r="P21251"/>
      <c r="S21251"/>
    </row>
    <row r="21252" spans="1:20" x14ac:dyDescent="0.3">
      <c r="A21252" s="25"/>
      <c r="B21252"/>
      <c r="C21252"/>
      <c r="D21252"/>
      <c r="E21252"/>
      <c r="F21252"/>
      <c r="G21252"/>
      <c r="H21252" s="14"/>
      <c r="I21252" s="14"/>
      <c r="K21252"/>
      <c r="L21252"/>
      <c r="M21252"/>
      <c r="N21252"/>
      <c r="O21252"/>
      <c r="P21252"/>
      <c r="S21252"/>
      <c r="T21252" s="7"/>
    </row>
    <row r="21253" spans="1:20" x14ac:dyDescent="0.3">
      <c r="A21253" s="25"/>
      <c r="B21253"/>
      <c r="C21253"/>
      <c r="D21253"/>
      <c r="E21253"/>
      <c r="F21253"/>
      <c r="G21253"/>
      <c r="H21253"/>
      <c r="I21253" s="14"/>
      <c r="K21253"/>
      <c r="L21253"/>
      <c r="M21253"/>
      <c r="N21253"/>
      <c r="O21253"/>
      <c r="P21253"/>
      <c r="S21253"/>
    </row>
    <row r="21254" spans="1:20" x14ac:dyDescent="0.3">
      <c r="A21254" s="25"/>
      <c r="B21254"/>
      <c r="C21254"/>
      <c r="D21254"/>
      <c r="E21254"/>
      <c r="F21254"/>
      <c r="G21254"/>
      <c r="H21254" s="14"/>
      <c r="I21254" s="14"/>
      <c r="K21254"/>
      <c r="L21254"/>
      <c r="M21254"/>
      <c r="N21254"/>
      <c r="O21254"/>
      <c r="P21254"/>
      <c r="S21254"/>
    </row>
    <row r="21255" spans="1:20" x14ac:dyDescent="0.3">
      <c r="A21255" s="25"/>
      <c r="B21255"/>
      <c r="C21255"/>
      <c r="D21255"/>
      <c r="E21255"/>
      <c r="F21255"/>
      <c r="G21255"/>
      <c r="H21255"/>
      <c r="I21255" s="14"/>
      <c r="K21255"/>
      <c r="L21255"/>
      <c r="M21255"/>
      <c r="N21255"/>
      <c r="O21255"/>
      <c r="P21255"/>
      <c r="S21255"/>
    </row>
    <row r="21256" spans="1:20" x14ac:dyDescent="0.3">
      <c r="A21256" s="25"/>
      <c r="B21256"/>
      <c r="C21256"/>
      <c r="D21256"/>
      <c r="E21256"/>
      <c r="F21256"/>
      <c r="G21256"/>
      <c r="H21256" s="14"/>
      <c r="I21256" s="14"/>
      <c r="K21256"/>
      <c r="L21256"/>
      <c r="M21256"/>
      <c r="N21256"/>
      <c r="O21256"/>
      <c r="P21256"/>
      <c r="S21256"/>
    </row>
    <row r="21257" spans="1:20" x14ac:dyDescent="0.3">
      <c r="A21257" s="25"/>
      <c r="B21257"/>
      <c r="C21257"/>
      <c r="D21257"/>
      <c r="E21257"/>
      <c r="F21257"/>
      <c r="G21257"/>
      <c r="H21257" s="26"/>
      <c r="I21257" s="26"/>
      <c r="K21257"/>
      <c r="L21257"/>
      <c r="M21257"/>
      <c r="N21257"/>
      <c r="O21257"/>
      <c r="P21257"/>
      <c r="S21257"/>
    </row>
    <row r="21258" spans="1:20" x14ac:dyDescent="0.3">
      <c r="A21258" s="25"/>
      <c r="B21258"/>
      <c r="C21258"/>
      <c r="D21258"/>
      <c r="E21258"/>
      <c r="F21258"/>
      <c r="G21258"/>
      <c r="H21258" s="26"/>
      <c r="I21258" s="26"/>
      <c r="K21258"/>
      <c r="L21258"/>
      <c r="M21258"/>
      <c r="N21258"/>
      <c r="O21258"/>
      <c r="P21258"/>
      <c r="S21258"/>
    </row>
    <row r="21259" spans="1:20" x14ac:dyDescent="0.3">
      <c r="A21259" s="25"/>
      <c r="B21259"/>
      <c r="C21259"/>
      <c r="D21259"/>
      <c r="E21259"/>
      <c r="F21259"/>
      <c r="G21259"/>
      <c r="H21259" s="26"/>
      <c r="I21259" s="26"/>
      <c r="K21259"/>
      <c r="L21259"/>
      <c r="M21259"/>
      <c r="N21259"/>
      <c r="O21259"/>
      <c r="P21259"/>
      <c r="S21259"/>
    </row>
    <row r="21260" spans="1:20" x14ac:dyDescent="0.3">
      <c r="A21260" s="25"/>
      <c r="B21260"/>
      <c r="C21260"/>
      <c r="D21260"/>
      <c r="E21260"/>
      <c r="F21260"/>
      <c r="G21260"/>
      <c r="H21260" s="26"/>
      <c r="I21260" s="26"/>
      <c r="K21260"/>
      <c r="L21260"/>
      <c r="M21260"/>
      <c r="N21260"/>
      <c r="O21260"/>
      <c r="P21260"/>
      <c r="S21260"/>
      <c r="T21260" s="7"/>
    </row>
    <row r="21261" spans="1:20" x14ac:dyDescent="0.3">
      <c r="A21261" s="25"/>
      <c r="B21261"/>
      <c r="C21261"/>
      <c r="D21261"/>
      <c r="E21261"/>
      <c r="F21261"/>
      <c r="G21261"/>
      <c r="H21261" s="26"/>
      <c r="I21261" s="26"/>
      <c r="K21261"/>
      <c r="L21261"/>
      <c r="M21261"/>
      <c r="N21261"/>
      <c r="O21261"/>
      <c r="P21261"/>
      <c r="S21261"/>
    </row>
    <row r="21262" spans="1:20" x14ac:dyDescent="0.3">
      <c r="A21262" s="25"/>
      <c r="B21262"/>
      <c r="C21262"/>
      <c r="D21262"/>
      <c r="E21262"/>
      <c r="F21262"/>
      <c r="G21262"/>
      <c r="H21262" s="26"/>
      <c r="I21262" s="14"/>
      <c r="K21262"/>
      <c r="L21262"/>
      <c r="M21262"/>
      <c r="N21262"/>
      <c r="O21262"/>
      <c r="P21262"/>
      <c r="S21262"/>
    </row>
    <row r="21263" spans="1:20" x14ac:dyDescent="0.3">
      <c r="A21263" s="25"/>
      <c r="B21263"/>
      <c r="C21263"/>
      <c r="D21263"/>
      <c r="E21263"/>
      <c r="F21263"/>
      <c r="G21263"/>
      <c r="H21263" s="26"/>
      <c r="I21263" s="14"/>
      <c r="K21263"/>
      <c r="L21263"/>
      <c r="M21263"/>
      <c r="N21263"/>
      <c r="O21263"/>
      <c r="P21263"/>
      <c r="S21263"/>
      <c r="T21263" s="7"/>
    </row>
    <row r="21264" spans="1:20" x14ac:dyDescent="0.3">
      <c r="A21264" s="25"/>
      <c r="B21264"/>
      <c r="C21264"/>
      <c r="D21264"/>
      <c r="E21264"/>
      <c r="F21264"/>
      <c r="G21264"/>
      <c r="H21264" s="26"/>
      <c r="I21264" s="14"/>
      <c r="K21264"/>
      <c r="L21264"/>
      <c r="M21264"/>
      <c r="N21264"/>
      <c r="O21264"/>
      <c r="P21264"/>
      <c r="S21264"/>
    </row>
    <row r="21265" spans="1:20" x14ac:dyDescent="0.3">
      <c r="A21265" s="25"/>
      <c r="B21265"/>
      <c r="C21265"/>
      <c r="D21265"/>
      <c r="E21265"/>
      <c r="F21265"/>
      <c r="G21265"/>
      <c r="H21265" s="26"/>
      <c r="I21265" s="14"/>
      <c r="K21265"/>
      <c r="L21265"/>
      <c r="M21265"/>
      <c r="N21265"/>
      <c r="O21265"/>
      <c r="P21265"/>
      <c r="S21265"/>
    </row>
    <row r="21266" spans="1:20" x14ac:dyDescent="0.3">
      <c r="A21266" s="25"/>
      <c r="B21266"/>
      <c r="C21266"/>
      <c r="D21266"/>
      <c r="E21266"/>
      <c r="F21266"/>
      <c r="G21266"/>
      <c r="H21266" s="26"/>
      <c r="I21266" s="14"/>
      <c r="K21266"/>
      <c r="L21266"/>
      <c r="M21266"/>
      <c r="N21266"/>
      <c r="O21266"/>
      <c r="P21266"/>
      <c r="S21266"/>
    </row>
    <row r="21267" spans="1:20" x14ac:dyDescent="0.3">
      <c r="A21267" s="25"/>
      <c r="B21267"/>
      <c r="C21267"/>
      <c r="D21267"/>
      <c r="E21267"/>
      <c r="F21267"/>
      <c r="G21267"/>
      <c r="H21267" s="26"/>
      <c r="I21267" s="26"/>
      <c r="K21267"/>
      <c r="L21267"/>
      <c r="M21267"/>
      <c r="N21267"/>
      <c r="O21267"/>
      <c r="P21267"/>
      <c r="S21267"/>
      <c r="T21267" s="7"/>
    </row>
    <row r="21268" spans="1:20" x14ac:dyDescent="0.3">
      <c r="A21268" s="25"/>
      <c r="B21268"/>
      <c r="C21268"/>
      <c r="D21268"/>
      <c r="E21268"/>
      <c r="F21268"/>
      <c r="G21268"/>
      <c r="H21268" s="26"/>
      <c r="I21268" s="26"/>
      <c r="K21268"/>
      <c r="L21268"/>
      <c r="M21268"/>
      <c r="N21268"/>
      <c r="O21268"/>
      <c r="P21268"/>
      <c r="S21268"/>
    </row>
    <row r="21269" spans="1:20" x14ac:dyDescent="0.3">
      <c r="A21269" s="25"/>
      <c r="B21269"/>
      <c r="C21269"/>
      <c r="D21269"/>
      <c r="E21269"/>
      <c r="F21269"/>
      <c r="G21269"/>
      <c r="H21269" s="26"/>
      <c r="I21269" s="26"/>
      <c r="K21269"/>
      <c r="L21269"/>
      <c r="M21269"/>
      <c r="N21269"/>
      <c r="O21269"/>
      <c r="P21269"/>
      <c r="S21269"/>
    </row>
    <row r="21270" spans="1:20" x14ac:dyDescent="0.3">
      <c r="A21270" s="25"/>
      <c r="B21270"/>
      <c r="C21270"/>
      <c r="D21270"/>
      <c r="E21270"/>
      <c r="F21270"/>
      <c r="G21270"/>
      <c r="H21270" s="26"/>
      <c r="I21270" s="26"/>
      <c r="K21270"/>
      <c r="L21270"/>
      <c r="M21270"/>
      <c r="N21270"/>
      <c r="O21270"/>
      <c r="P21270"/>
      <c r="S21270"/>
    </row>
    <row r="21271" spans="1:20" x14ac:dyDescent="0.3">
      <c r="A21271" s="25"/>
      <c r="B21271"/>
      <c r="C21271"/>
      <c r="D21271"/>
      <c r="E21271"/>
      <c r="F21271"/>
      <c r="G21271"/>
      <c r="H21271" s="26"/>
      <c r="I21271" s="26"/>
      <c r="K21271"/>
      <c r="L21271"/>
      <c r="M21271"/>
      <c r="N21271"/>
      <c r="O21271"/>
      <c r="P21271"/>
      <c r="S21271"/>
      <c r="T21271" s="7"/>
    </row>
    <row r="21272" spans="1:20" x14ac:dyDescent="0.3">
      <c r="A21272" s="25"/>
      <c r="B21272"/>
      <c r="C21272"/>
      <c r="D21272"/>
      <c r="E21272"/>
      <c r="F21272"/>
      <c r="G21272"/>
      <c r="H21272"/>
      <c r="I21272" s="26"/>
      <c r="K21272"/>
      <c r="L21272"/>
      <c r="M21272"/>
      <c r="N21272"/>
      <c r="O21272"/>
      <c r="P21272"/>
      <c r="S21272"/>
    </row>
    <row r="21273" spans="1:20" x14ac:dyDescent="0.3">
      <c r="A21273" s="25"/>
      <c r="B21273"/>
      <c r="C21273"/>
      <c r="D21273"/>
      <c r="E21273"/>
      <c r="F21273"/>
      <c r="G21273"/>
      <c r="H21273"/>
      <c r="I21273" s="26"/>
      <c r="K21273"/>
      <c r="L21273"/>
      <c r="M21273"/>
      <c r="N21273"/>
      <c r="O21273"/>
      <c r="P21273"/>
      <c r="S21273"/>
    </row>
    <row r="21274" spans="1:20" x14ac:dyDescent="0.3">
      <c r="A21274" s="25"/>
      <c r="B21274"/>
      <c r="C21274"/>
      <c r="D21274"/>
      <c r="E21274"/>
      <c r="F21274"/>
      <c r="G21274"/>
      <c r="H21274"/>
      <c r="I21274" s="26"/>
      <c r="K21274"/>
      <c r="L21274"/>
      <c r="M21274"/>
      <c r="N21274"/>
      <c r="O21274"/>
      <c r="P21274"/>
      <c r="S21274"/>
    </row>
    <row r="21275" spans="1:20" x14ac:dyDescent="0.3">
      <c r="A21275" s="25"/>
      <c r="B21275"/>
      <c r="C21275"/>
      <c r="D21275"/>
      <c r="E21275"/>
      <c r="F21275"/>
      <c r="G21275"/>
      <c r="H21275"/>
      <c r="I21275" s="26"/>
      <c r="K21275"/>
      <c r="L21275"/>
      <c r="M21275"/>
      <c r="N21275"/>
      <c r="O21275"/>
      <c r="P21275"/>
      <c r="S21275"/>
    </row>
    <row r="21276" spans="1:20" x14ac:dyDescent="0.3">
      <c r="A21276" s="25"/>
      <c r="B21276"/>
      <c r="C21276"/>
      <c r="D21276"/>
      <c r="E21276"/>
      <c r="F21276"/>
      <c r="G21276"/>
      <c r="H21276"/>
      <c r="I21276" s="14"/>
      <c r="K21276"/>
      <c r="L21276"/>
      <c r="M21276"/>
      <c r="N21276"/>
      <c r="O21276"/>
      <c r="P21276"/>
      <c r="S21276"/>
    </row>
    <row r="21277" spans="1:20" x14ac:dyDescent="0.3">
      <c r="A21277" s="25"/>
      <c r="B21277"/>
      <c r="C21277"/>
      <c r="D21277"/>
      <c r="E21277"/>
      <c r="F21277"/>
      <c r="G21277"/>
      <c r="H21277" s="14"/>
      <c r="I21277" s="14"/>
      <c r="K21277"/>
      <c r="L21277"/>
      <c r="M21277"/>
      <c r="N21277"/>
      <c r="O21277"/>
      <c r="P21277"/>
      <c r="S21277"/>
    </row>
    <row r="21278" spans="1:20" x14ac:dyDescent="0.3">
      <c r="A21278" s="25"/>
      <c r="B21278"/>
      <c r="C21278"/>
      <c r="D21278"/>
      <c r="E21278"/>
      <c r="F21278"/>
      <c r="G21278"/>
      <c r="H21278" s="14"/>
      <c r="I21278" s="14"/>
      <c r="K21278"/>
      <c r="L21278"/>
      <c r="M21278"/>
      <c r="N21278"/>
      <c r="O21278"/>
      <c r="P21278"/>
      <c r="S21278"/>
    </row>
    <row r="21279" spans="1:20" x14ac:dyDescent="0.3">
      <c r="A21279" s="25"/>
      <c r="B21279"/>
      <c r="C21279"/>
      <c r="D21279"/>
      <c r="E21279"/>
      <c r="F21279"/>
      <c r="G21279"/>
      <c r="H21279" s="14"/>
      <c r="I21279" s="14"/>
      <c r="K21279"/>
      <c r="L21279"/>
      <c r="M21279"/>
      <c r="N21279"/>
      <c r="O21279"/>
      <c r="P21279"/>
      <c r="S21279"/>
    </row>
    <row r="21280" spans="1:20" x14ac:dyDescent="0.3">
      <c r="A21280" s="25"/>
      <c r="B21280"/>
      <c r="C21280"/>
      <c r="D21280"/>
      <c r="E21280"/>
      <c r="F21280"/>
      <c r="G21280"/>
      <c r="H21280" s="14"/>
      <c r="I21280" s="14"/>
      <c r="K21280"/>
      <c r="L21280"/>
      <c r="M21280"/>
      <c r="N21280"/>
      <c r="O21280"/>
      <c r="P21280"/>
      <c r="S21280"/>
    </row>
    <row r="21281" spans="1:20" x14ac:dyDescent="0.3">
      <c r="A21281" s="25"/>
      <c r="B21281"/>
      <c r="C21281"/>
      <c r="D21281"/>
      <c r="E21281"/>
      <c r="F21281"/>
      <c r="G21281"/>
      <c r="H21281" s="14"/>
      <c r="I21281" s="14"/>
      <c r="K21281"/>
      <c r="L21281"/>
      <c r="M21281"/>
      <c r="N21281"/>
      <c r="O21281"/>
      <c r="P21281"/>
      <c r="S21281"/>
    </row>
    <row r="21282" spans="1:20" x14ac:dyDescent="0.3">
      <c r="A21282" s="25"/>
      <c r="B21282"/>
      <c r="C21282"/>
      <c r="D21282"/>
      <c r="E21282"/>
      <c r="F21282"/>
      <c r="G21282"/>
      <c r="H21282" s="26"/>
      <c r="I21282" s="26"/>
      <c r="K21282"/>
      <c r="L21282"/>
      <c r="M21282"/>
      <c r="N21282"/>
      <c r="O21282"/>
      <c r="P21282"/>
      <c r="S21282"/>
    </row>
    <row r="21283" spans="1:20" x14ac:dyDescent="0.3">
      <c r="A21283" s="25"/>
      <c r="B21283"/>
      <c r="C21283"/>
      <c r="D21283"/>
      <c r="E21283"/>
      <c r="F21283"/>
      <c r="G21283"/>
      <c r="H21283" s="26"/>
      <c r="I21283" s="26"/>
      <c r="K21283"/>
      <c r="L21283"/>
      <c r="M21283"/>
      <c r="N21283"/>
      <c r="O21283"/>
      <c r="P21283"/>
      <c r="S21283"/>
    </row>
    <row r="21284" spans="1:20" x14ac:dyDescent="0.3">
      <c r="A21284" s="25"/>
      <c r="B21284"/>
      <c r="C21284"/>
      <c r="D21284"/>
      <c r="E21284"/>
      <c r="F21284"/>
      <c r="G21284"/>
      <c r="H21284" s="26"/>
      <c r="I21284" s="26"/>
      <c r="K21284"/>
      <c r="L21284"/>
      <c r="M21284"/>
      <c r="N21284"/>
      <c r="O21284"/>
      <c r="P21284"/>
      <c r="S21284"/>
    </row>
    <row r="21285" spans="1:20" x14ac:dyDescent="0.3">
      <c r="A21285" s="25"/>
      <c r="B21285"/>
      <c r="C21285"/>
      <c r="D21285"/>
      <c r="E21285"/>
      <c r="F21285"/>
      <c r="G21285"/>
      <c r="H21285" s="26"/>
      <c r="I21285" s="26"/>
      <c r="K21285"/>
      <c r="L21285"/>
      <c r="M21285"/>
      <c r="N21285"/>
      <c r="O21285"/>
      <c r="P21285"/>
      <c r="S21285"/>
    </row>
    <row r="21286" spans="1:20" x14ac:dyDescent="0.3">
      <c r="A21286" s="25"/>
      <c r="B21286"/>
      <c r="C21286"/>
      <c r="D21286"/>
      <c r="E21286"/>
      <c r="F21286"/>
      <c r="G21286"/>
      <c r="H21286" s="26"/>
      <c r="I21286" s="26"/>
      <c r="K21286"/>
      <c r="L21286"/>
      <c r="M21286"/>
      <c r="N21286"/>
      <c r="O21286"/>
      <c r="P21286"/>
      <c r="S21286"/>
    </row>
    <row r="21287" spans="1:20" x14ac:dyDescent="0.3">
      <c r="A21287" s="25"/>
      <c r="B21287"/>
      <c r="C21287"/>
      <c r="D21287"/>
      <c r="E21287"/>
      <c r="F21287"/>
      <c r="G21287"/>
      <c r="H21287" s="26"/>
      <c r="I21287" s="26"/>
      <c r="K21287"/>
      <c r="L21287"/>
      <c r="M21287"/>
      <c r="N21287"/>
      <c r="O21287"/>
      <c r="P21287"/>
      <c r="S21287"/>
    </row>
    <row r="21288" spans="1:20" x14ac:dyDescent="0.3">
      <c r="A21288" s="25"/>
      <c r="B21288"/>
      <c r="C21288"/>
      <c r="D21288"/>
      <c r="E21288"/>
      <c r="F21288"/>
      <c r="G21288"/>
      <c r="H21288"/>
      <c r="I21288" s="14"/>
      <c r="K21288"/>
      <c r="L21288"/>
      <c r="M21288"/>
      <c r="N21288"/>
      <c r="O21288"/>
      <c r="P21288"/>
      <c r="S21288"/>
    </row>
    <row r="21289" spans="1:20" x14ac:dyDescent="0.3">
      <c r="A21289" s="25"/>
      <c r="B21289"/>
      <c r="C21289"/>
      <c r="D21289"/>
      <c r="E21289"/>
      <c r="F21289"/>
      <c r="G21289"/>
      <c r="H21289" s="14"/>
      <c r="I21289" s="14"/>
      <c r="K21289"/>
      <c r="L21289"/>
      <c r="M21289"/>
      <c r="N21289"/>
      <c r="O21289"/>
      <c r="P21289"/>
      <c r="S21289"/>
    </row>
    <row r="21290" spans="1:20" x14ac:dyDescent="0.3">
      <c r="A21290" s="25"/>
      <c r="B21290"/>
      <c r="C21290"/>
      <c r="D21290"/>
      <c r="E21290"/>
      <c r="F21290"/>
      <c r="G21290"/>
      <c r="H21290"/>
      <c r="I21290" s="14"/>
      <c r="K21290"/>
      <c r="L21290"/>
      <c r="M21290"/>
      <c r="N21290"/>
      <c r="O21290"/>
      <c r="P21290"/>
      <c r="S21290"/>
    </row>
    <row r="21291" spans="1:20" x14ac:dyDescent="0.3">
      <c r="A21291" s="25"/>
      <c r="B21291"/>
      <c r="C21291"/>
      <c r="D21291"/>
      <c r="E21291"/>
      <c r="F21291"/>
      <c r="G21291"/>
      <c r="H21291" s="14"/>
      <c r="I21291" s="14"/>
      <c r="K21291"/>
      <c r="L21291"/>
      <c r="M21291"/>
      <c r="N21291"/>
      <c r="O21291"/>
      <c r="P21291"/>
      <c r="S21291"/>
    </row>
    <row r="21292" spans="1:20" x14ac:dyDescent="0.3">
      <c r="A21292" s="25"/>
      <c r="B21292"/>
      <c r="C21292"/>
      <c r="D21292"/>
      <c r="E21292"/>
      <c r="F21292"/>
      <c r="G21292"/>
      <c r="H21292"/>
      <c r="I21292" s="14"/>
      <c r="K21292"/>
      <c r="L21292"/>
      <c r="M21292"/>
      <c r="N21292"/>
      <c r="O21292"/>
      <c r="P21292"/>
      <c r="S21292"/>
    </row>
    <row r="21293" spans="1:20" x14ac:dyDescent="0.3">
      <c r="A21293" s="25"/>
      <c r="B21293"/>
      <c r="C21293"/>
      <c r="D21293"/>
      <c r="E21293"/>
      <c r="F21293"/>
      <c r="G21293"/>
      <c r="H21293"/>
      <c r="I21293"/>
      <c r="K21293"/>
      <c r="L21293"/>
      <c r="M21293"/>
      <c r="N21293"/>
      <c r="O21293"/>
      <c r="P21293"/>
      <c r="S21293"/>
    </row>
    <row r="21294" spans="1:20" x14ac:dyDescent="0.3">
      <c r="A21294" s="25"/>
      <c r="B21294"/>
      <c r="C21294"/>
      <c r="D21294"/>
      <c r="E21294"/>
      <c r="F21294"/>
      <c r="G21294"/>
      <c r="H21294" s="26"/>
      <c r="I21294" s="26"/>
      <c r="K21294"/>
      <c r="L21294"/>
      <c r="M21294"/>
      <c r="N21294"/>
      <c r="O21294"/>
      <c r="P21294"/>
      <c r="S21294"/>
      <c r="T21294" s="7"/>
    </row>
    <row r="21295" spans="1:20" x14ac:dyDescent="0.3">
      <c r="A21295" s="25"/>
      <c r="B21295"/>
      <c r="C21295"/>
      <c r="D21295"/>
      <c r="E21295"/>
      <c r="F21295"/>
      <c r="G21295"/>
      <c r="H21295" s="26"/>
      <c r="I21295" s="26"/>
      <c r="K21295"/>
      <c r="L21295"/>
      <c r="M21295"/>
      <c r="N21295"/>
      <c r="O21295"/>
      <c r="P21295"/>
      <c r="S21295"/>
      <c r="T21295" s="7"/>
    </row>
    <row r="21296" spans="1:20" x14ac:dyDescent="0.3">
      <c r="A21296" s="25"/>
      <c r="B21296"/>
      <c r="C21296"/>
      <c r="D21296"/>
      <c r="E21296"/>
      <c r="F21296"/>
      <c r="G21296"/>
      <c r="H21296" s="26"/>
      <c r="I21296" s="26"/>
      <c r="K21296"/>
      <c r="L21296"/>
      <c r="M21296"/>
      <c r="N21296"/>
      <c r="O21296"/>
      <c r="P21296"/>
      <c r="S21296"/>
    </row>
    <row r="21297" spans="1:20" x14ac:dyDescent="0.3">
      <c r="A21297" s="25"/>
      <c r="B21297"/>
      <c r="C21297"/>
      <c r="D21297"/>
      <c r="E21297"/>
      <c r="F21297"/>
      <c r="G21297"/>
      <c r="H21297" s="26"/>
      <c r="I21297" s="26"/>
      <c r="K21297"/>
      <c r="L21297"/>
      <c r="M21297"/>
      <c r="N21297"/>
      <c r="O21297"/>
      <c r="P21297"/>
      <c r="S21297"/>
    </row>
    <row r="21298" spans="1:20" x14ac:dyDescent="0.3">
      <c r="A21298" s="25"/>
      <c r="B21298"/>
      <c r="C21298"/>
      <c r="D21298"/>
      <c r="E21298"/>
      <c r="F21298"/>
      <c r="G21298"/>
      <c r="H21298" s="26"/>
      <c r="I21298" s="26"/>
      <c r="K21298"/>
      <c r="L21298"/>
      <c r="M21298"/>
      <c r="N21298"/>
      <c r="O21298"/>
      <c r="P21298"/>
      <c r="S21298"/>
      <c r="T21298" s="7"/>
    </row>
    <row r="21299" spans="1:20" x14ac:dyDescent="0.3">
      <c r="A21299" s="25"/>
      <c r="B21299"/>
      <c r="C21299"/>
      <c r="D21299"/>
      <c r="E21299"/>
      <c r="F21299"/>
      <c r="G21299"/>
      <c r="H21299" s="26"/>
      <c r="I21299" s="26"/>
      <c r="K21299"/>
      <c r="L21299"/>
      <c r="M21299"/>
      <c r="N21299"/>
      <c r="O21299"/>
      <c r="P21299"/>
      <c r="S21299"/>
    </row>
    <row r="21300" spans="1:20" x14ac:dyDescent="0.3">
      <c r="A21300" s="25"/>
      <c r="B21300"/>
      <c r="C21300"/>
      <c r="D21300"/>
      <c r="E21300"/>
      <c r="F21300"/>
      <c r="G21300"/>
      <c r="H21300" s="14"/>
      <c r="I21300" s="26"/>
      <c r="K21300"/>
      <c r="L21300"/>
      <c r="M21300"/>
      <c r="N21300"/>
      <c r="O21300"/>
      <c r="P21300"/>
      <c r="S21300"/>
    </row>
    <row r="21301" spans="1:20" x14ac:dyDescent="0.3">
      <c r="A21301" s="25"/>
      <c r="B21301"/>
      <c r="C21301"/>
      <c r="D21301"/>
      <c r="E21301"/>
      <c r="F21301"/>
      <c r="G21301"/>
      <c r="H21301" s="14"/>
      <c r="I21301" s="26"/>
      <c r="K21301"/>
      <c r="L21301"/>
      <c r="M21301"/>
      <c r="N21301"/>
      <c r="O21301"/>
      <c r="P21301"/>
      <c r="S21301"/>
    </row>
    <row r="21302" spans="1:20" x14ac:dyDescent="0.3">
      <c r="A21302" s="25"/>
      <c r="B21302"/>
      <c r="C21302"/>
      <c r="D21302"/>
      <c r="E21302"/>
      <c r="F21302"/>
      <c r="G21302"/>
      <c r="H21302" s="14"/>
      <c r="I21302" s="26"/>
      <c r="K21302"/>
      <c r="L21302"/>
      <c r="M21302"/>
      <c r="N21302"/>
      <c r="O21302"/>
      <c r="P21302"/>
      <c r="S21302"/>
    </row>
    <row r="21303" spans="1:20" x14ac:dyDescent="0.3">
      <c r="A21303" s="25"/>
      <c r="B21303"/>
      <c r="C21303"/>
      <c r="D21303"/>
      <c r="E21303"/>
      <c r="F21303"/>
      <c r="G21303"/>
      <c r="H21303" s="14"/>
      <c r="I21303" s="26"/>
      <c r="K21303"/>
      <c r="L21303"/>
      <c r="M21303"/>
      <c r="N21303"/>
      <c r="O21303"/>
      <c r="P21303"/>
      <c r="S21303"/>
    </row>
    <row r="21304" spans="1:20" x14ac:dyDescent="0.3">
      <c r="A21304" s="25"/>
      <c r="B21304"/>
      <c r="C21304"/>
      <c r="D21304"/>
      <c r="E21304"/>
      <c r="F21304"/>
      <c r="G21304"/>
      <c r="H21304" s="14"/>
      <c r="I21304" s="26"/>
      <c r="K21304"/>
      <c r="L21304"/>
      <c r="M21304"/>
      <c r="N21304"/>
      <c r="O21304"/>
      <c r="P21304"/>
      <c r="S21304"/>
    </row>
    <row r="21305" spans="1:20" x14ac:dyDescent="0.3">
      <c r="A21305" s="25"/>
      <c r="B21305"/>
      <c r="C21305"/>
      <c r="D21305"/>
      <c r="E21305"/>
      <c r="F21305"/>
      <c r="G21305"/>
      <c r="H21305"/>
      <c r="I21305" s="26"/>
      <c r="K21305"/>
      <c r="L21305"/>
      <c r="M21305"/>
      <c r="N21305"/>
      <c r="O21305"/>
      <c r="P21305"/>
      <c r="S21305"/>
    </row>
    <row r="21306" spans="1:20" x14ac:dyDescent="0.3">
      <c r="A21306" s="25"/>
      <c r="B21306"/>
      <c r="C21306"/>
      <c r="D21306"/>
      <c r="E21306"/>
      <c r="F21306"/>
      <c r="G21306"/>
      <c r="H21306"/>
      <c r="I21306"/>
      <c r="K21306"/>
      <c r="L21306"/>
      <c r="M21306"/>
      <c r="N21306"/>
      <c r="O21306"/>
      <c r="P21306"/>
      <c r="S21306"/>
    </row>
    <row r="21307" spans="1:20" x14ac:dyDescent="0.3">
      <c r="A21307" s="25"/>
      <c r="B21307"/>
      <c r="C21307"/>
      <c r="D21307"/>
      <c r="E21307"/>
      <c r="F21307"/>
      <c r="G21307"/>
      <c r="H21307"/>
      <c r="I21307"/>
      <c r="K21307"/>
      <c r="L21307"/>
      <c r="M21307"/>
      <c r="N21307"/>
      <c r="O21307"/>
      <c r="P21307"/>
      <c r="S21307"/>
    </row>
    <row r="21308" spans="1:20" x14ac:dyDescent="0.3">
      <c r="A21308" s="25"/>
      <c r="B21308"/>
      <c r="C21308"/>
      <c r="D21308"/>
      <c r="E21308"/>
      <c r="F21308"/>
      <c r="G21308"/>
      <c r="H21308" s="14"/>
      <c r="I21308" s="14"/>
      <c r="K21308"/>
      <c r="L21308"/>
      <c r="M21308"/>
      <c r="N21308"/>
      <c r="O21308"/>
      <c r="P21308"/>
      <c r="S21308"/>
    </row>
    <row r="21309" spans="1:20" x14ac:dyDescent="0.3">
      <c r="A21309" s="25"/>
      <c r="B21309"/>
      <c r="C21309"/>
      <c r="D21309"/>
      <c r="E21309"/>
      <c r="F21309"/>
      <c r="G21309"/>
      <c r="H21309"/>
      <c r="I21309"/>
      <c r="K21309"/>
      <c r="L21309"/>
      <c r="M21309"/>
      <c r="N21309"/>
      <c r="O21309"/>
      <c r="P21309"/>
      <c r="S21309"/>
    </row>
    <row r="21310" spans="1:20" x14ac:dyDescent="0.3">
      <c r="A21310" s="25"/>
      <c r="B21310"/>
      <c r="C21310"/>
      <c r="D21310"/>
      <c r="E21310"/>
      <c r="F21310"/>
      <c r="G21310"/>
      <c r="H21310" s="14"/>
      <c r="I21310" s="14"/>
      <c r="K21310"/>
      <c r="L21310"/>
      <c r="M21310"/>
      <c r="N21310"/>
      <c r="O21310"/>
      <c r="P21310"/>
      <c r="S21310"/>
    </row>
    <row r="21311" spans="1:20" x14ac:dyDescent="0.3">
      <c r="A21311" s="25"/>
      <c r="B21311"/>
      <c r="C21311"/>
      <c r="D21311"/>
      <c r="E21311"/>
      <c r="F21311"/>
      <c r="G21311"/>
      <c r="H21311"/>
      <c r="I21311"/>
      <c r="K21311"/>
      <c r="L21311"/>
      <c r="M21311"/>
      <c r="N21311"/>
      <c r="O21311"/>
      <c r="P21311"/>
      <c r="S21311"/>
    </row>
    <row r="21312" spans="1:20" x14ac:dyDescent="0.3">
      <c r="A21312" s="25"/>
      <c r="B21312"/>
      <c r="C21312"/>
      <c r="D21312"/>
      <c r="E21312"/>
      <c r="F21312"/>
      <c r="G21312"/>
      <c r="H21312" s="26"/>
      <c r="I21312" s="26"/>
      <c r="K21312"/>
      <c r="L21312"/>
      <c r="M21312"/>
      <c r="N21312"/>
      <c r="O21312"/>
      <c r="P21312"/>
      <c r="S21312"/>
      <c r="T21312" s="7"/>
    </row>
    <row r="21313" spans="1:20" x14ac:dyDescent="0.3">
      <c r="A21313" s="25"/>
      <c r="B21313"/>
      <c r="C21313"/>
      <c r="D21313"/>
      <c r="E21313"/>
      <c r="F21313"/>
      <c r="G21313"/>
      <c r="H21313" s="26"/>
      <c r="I21313" s="26"/>
      <c r="K21313"/>
      <c r="L21313"/>
      <c r="M21313"/>
      <c r="N21313"/>
      <c r="O21313"/>
      <c r="P21313"/>
      <c r="S21313"/>
    </row>
    <row r="21314" spans="1:20" x14ac:dyDescent="0.3">
      <c r="A21314" s="25"/>
      <c r="B21314"/>
      <c r="C21314"/>
      <c r="D21314"/>
      <c r="E21314"/>
      <c r="F21314"/>
      <c r="G21314"/>
      <c r="H21314" s="26"/>
      <c r="I21314" s="26"/>
      <c r="K21314"/>
      <c r="L21314"/>
      <c r="M21314"/>
      <c r="N21314"/>
      <c r="O21314"/>
      <c r="P21314"/>
      <c r="S21314"/>
    </row>
    <row r="21315" spans="1:20" x14ac:dyDescent="0.3">
      <c r="A21315" s="25"/>
      <c r="B21315"/>
      <c r="C21315"/>
      <c r="D21315"/>
      <c r="E21315"/>
      <c r="F21315"/>
      <c r="G21315"/>
      <c r="H21315" s="26"/>
      <c r="I21315" s="26"/>
      <c r="K21315"/>
      <c r="L21315"/>
      <c r="M21315"/>
      <c r="N21315"/>
      <c r="O21315"/>
      <c r="P21315"/>
      <c r="S21315"/>
    </row>
    <row r="21316" spans="1:20" x14ac:dyDescent="0.3">
      <c r="A21316" s="25"/>
      <c r="B21316"/>
      <c r="C21316"/>
      <c r="D21316"/>
      <c r="E21316"/>
      <c r="F21316"/>
      <c r="G21316"/>
      <c r="H21316" s="26"/>
      <c r="I21316" s="26"/>
      <c r="K21316"/>
      <c r="L21316"/>
      <c r="M21316"/>
      <c r="N21316"/>
      <c r="O21316"/>
      <c r="P21316"/>
      <c r="S21316"/>
    </row>
    <row r="21317" spans="1:20" x14ac:dyDescent="0.3">
      <c r="A21317" s="25"/>
      <c r="B21317"/>
      <c r="C21317"/>
      <c r="D21317"/>
      <c r="E21317"/>
      <c r="F21317"/>
      <c r="G21317"/>
      <c r="H21317" s="26"/>
      <c r="I21317" s="26"/>
      <c r="K21317"/>
      <c r="L21317"/>
      <c r="M21317"/>
      <c r="N21317"/>
      <c r="O21317"/>
      <c r="P21317"/>
      <c r="S21317"/>
      <c r="T21317" s="7"/>
    </row>
    <row r="21318" spans="1:20" x14ac:dyDescent="0.3">
      <c r="A21318" s="25"/>
      <c r="B21318"/>
      <c r="C21318"/>
      <c r="D21318"/>
      <c r="E21318"/>
      <c r="F21318"/>
      <c r="G21318"/>
      <c r="H21318" s="14"/>
      <c r="I21318" s="14"/>
      <c r="K21318"/>
      <c r="L21318"/>
      <c r="M21318"/>
      <c r="N21318"/>
      <c r="O21318"/>
      <c r="P21318"/>
      <c r="S21318"/>
    </row>
    <row r="21319" spans="1:20" x14ac:dyDescent="0.3">
      <c r="A21319" s="25"/>
      <c r="B21319"/>
      <c r="C21319"/>
      <c r="D21319"/>
      <c r="E21319"/>
      <c r="F21319"/>
      <c r="G21319"/>
      <c r="H21319" s="14"/>
      <c r="I21319" s="14"/>
      <c r="K21319"/>
      <c r="L21319"/>
      <c r="M21319"/>
      <c r="N21319"/>
      <c r="O21319"/>
      <c r="P21319"/>
      <c r="S21319"/>
    </row>
    <row r="21320" spans="1:20" x14ac:dyDescent="0.3">
      <c r="A21320" s="25"/>
      <c r="B21320"/>
      <c r="C21320"/>
      <c r="D21320"/>
      <c r="E21320"/>
      <c r="F21320"/>
      <c r="G21320"/>
      <c r="H21320"/>
      <c r="I21320"/>
      <c r="K21320"/>
      <c r="L21320"/>
      <c r="M21320"/>
      <c r="N21320"/>
      <c r="O21320"/>
      <c r="P21320"/>
      <c r="S21320"/>
    </row>
    <row r="21321" spans="1:20" x14ac:dyDescent="0.3">
      <c r="A21321" s="25"/>
      <c r="B21321"/>
      <c r="C21321"/>
      <c r="D21321"/>
      <c r="E21321"/>
      <c r="F21321"/>
      <c r="G21321"/>
      <c r="H21321"/>
      <c r="I21321"/>
      <c r="K21321"/>
      <c r="L21321"/>
      <c r="M21321"/>
      <c r="N21321"/>
      <c r="O21321"/>
      <c r="P21321"/>
      <c r="S21321"/>
    </row>
    <row r="21322" spans="1:20" x14ac:dyDescent="0.3">
      <c r="A21322" s="25"/>
      <c r="B21322"/>
      <c r="C21322"/>
      <c r="D21322"/>
      <c r="E21322"/>
      <c r="F21322"/>
      <c r="G21322"/>
      <c r="H21322"/>
      <c r="I21322"/>
      <c r="K21322"/>
      <c r="L21322"/>
      <c r="M21322"/>
      <c r="N21322"/>
      <c r="O21322"/>
      <c r="P21322"/>
      <c r="S21322"/>
    </row>
    <row r="21323" spans="1:20" x14ac:dyDescent="0.3">
      <c r="A21323" s="25"/>
      <c r="B21323"/>
      <c r="C21323"/>
      <c r="D21323"/>
      <c r="E21323"/>
      <c r="F21323"/>
      <c r="G21323"/>
      <c r="H21323"/>
      <c r="I21323"/>
      <c r="K21323"/>
      <c r="L21323"/>
      <c r="M21323"/>
      <c r="N21323"/>
      <c r="O21323"/>
      <c r="P21323"/>
      <c r="S21323"/>
    </row>
    <row r="21324" spans="1:20" x14ac:dyDescent="0.3">
      <c r="A21324" s="25"/>
      <c r="B21324"/>
      <c r="C21324"/>
      <c r="D21324"/>
      <c r="E21324"/>
      <c r="F21324"/>
      <c r="G21324"/>
      <c r="H21324" s="26"/>
      <c r="I21324" s="26"/>
      <c r="K21324"/>
      <c r="L21324"/>
      <c r="M21324"/>
      <c r="N21324"/>
      <c r="O21324"/>
      <c r="P21324"/>
      <c r="S21324"/>
    </row>
    <row r="21325" spans="1:20" x14ac:dyDescent="0.3">
      <c r="A21325" s="25"/>
      <c r="B21325"/>
      <c r="C21325"/>
      <c r="D21325"/>
      <c r="E21325"/>
      <c r="F21325"/>
      <c r="G21325"/>
      <c r="H21325" s="26"/>
      <c r="I21325" s="26"/>
      <c r="K21325"/>
      <c r="L21325"/>
      <c r="M21325"/>
      <c r="N21325"/>
      <c r="O21325"/>
      <c r="P21325"/>
      <c r="S21325"/>
    </row>
    <row r="21326" spans="1:20" x14ac:dyDescent="0.3">
      <c r="A21326" s="25"/>
      <c r="B21326"/>
      <c r="C21326"/>
      <c r="D21326"/>
      <c r="E21326"/>
      <c r="F21326"/>
      <c r="G21326"/>
      <c r="H21326" s="26"/>
      <c r="I21326" s="26"/>
      <c r="K21326"/>
      <c r="L21326"/>
      <c r="M21326"/>
      <c r="N21326"/>
      <c r="O21326"/>
      <c r="P21326"/>
      <c r="S21326"/>
    </row>
    <row r="21327" spans="1:20" x14ac:dyDescent="0.3">
      <c r="A21327" s="25"/>
      <c r="B21327"/>
      <c r="C21327"/>
      <c r="D21327"/>
      <c r="E21327"/>
      <c r="F21327"/>
      <c r="G21327"/>
      <c r="H21327" s="26"/>
      <c r="I21327" s="26"/>
      <c r="K21327"/>
      <c r="L21327"/>
      <c r="M21327"/>
      <c r="N21327"/>
      <c r="O21327"/>
      <c r="P21327"/>
      <c r="S21327"/>
      <c r="T21327" s="7"/>
    </row>
    <row r="21328" spans="1:20" x14ac:dyDescent="0.3">
      <c r="A21328" s="25"/>
      <c r="B21328"/>
      <c r="C21328"/>
      <c r="D21328"/>
      <c r="E21328"/>
      <c r="F21328"/>
      <c r="G21328"/>
      <c r="H21328" s="26"/>
      <c r="I21328" s="26"/>
      <c r="K21328"/>
      <c r="L21328"/>
      <c r="M21328"/>
      <c r="N21328"/>
      <c r="O21328"/>
      <c r="P21328"/>
      <c r="S21328"/>
      <c r="T21328" s="7"/>
    </row>
    <row r="21329" spans="1:20" x14ac:dyDescent="0.3">
      <c r="A21329" s="25"/>
      <c r="B21329"/>
      <c r="C21329"/>
      <c r="D21329"/>
      <c r="E21329"/>
      <c r="F21329"/>
      <c r="G21329"/>
      <c r="H21329" s="26"/>
      <c r="I21329" s="26"/>
      <c r="K21329"/>
      <c r="L21329"/>
      <c r="M21329"/>
      <c r="N21329"/>
      <c r="O21329"/>
      <c r="P21329"/>
      <c r="S21329"/>
      <c r="T21329" s="7"/>
    </row>
    <row r="21330" spans="1:20" x14ac:dyDescent="0.3">
      <c r="A21330" s="25"/>
      <c r="B21330"/>
      <c r="C21330"/>
      <c r="D21330"/>
      <c r="E21330"/>
      <c r="F21330"/>
      <c r="G21330"/>
      <c r="H21330"/>
      <c r="I21330"/>
      <c r="K21330"/>
      <c r="L21330"/>
      <c r="M21330"/>
      <c r="N21330"/>
      <c r="O21330"/>
      <c r="P21330"/>
      <c r="S21330"/>
    </row>
    <row r="21331" spans="1:20" x14ac:dyDescent="0.3">
      <c r="A21331" s="25"/>
      <c r="B21331"/>
      <c r="C21331"/>
      <c r="D21331"/>
      <c r="E21331"/>
      <c r="F21331"/>
      <c r="G21331"/>
      <c r="H21331"/>
      <c r="I21331"/>
      <c r="K21331"/>
      <c r="L21331"/>
      <c r="M21331"/>
      <c r="N21331"/>
      <c r="O21331"/>
      <c r="P21331"/>
      <c r="S21331"/>
    </row>
    <row r="21332" spans="1:20" x14ac:dyDescent="0.3">
      <c r="A21332" s="25"/>
      <c r="B21332"/>
      <c r="C21332"/>
      <c r="D21332"/>
      <c r="E21332"/>
      <c r="F21332"/>
      <c r="G21332"/>
      <c r="H21332"/>
      <c r="I21332"/>
      <c r="K21332"/>
      <c r="L21332"/>
      <c r="M21332"/>
      <c r="N21332"/>
      <c r="O21332"/>
      <c r="P21332"/>
      <c r="S21332"/>
    </row>
    <row r="21333" spans="1:20" x14ac:dyDescent="0.3">
      <c r="A21333" s="25"/>
      <c r="B21333"/>
      <c r="C21333"/>
      <c r="D21333"/>
      <c r="E21333"/>
      <c r="F21333"/>
      <c r="G21333"/>
      <c r="H21333"/>
      <c r="I21333" s="14"/>
      <c r="K21333"/>
      <c r="L21333"/>
      <c r="M21333"/>
      <c r="N21333"/>
      <c r="O21333"/>
      <c r="P21333"/>
      <c r="S21333"/>
    </row>
    <row r="21334" spans="1:20" x14ac:dyDescent="0.3">
      <c r="A21334" s="25"/>
      <c r="B21334"/>
      <c r="C21334"/>
      <c r="D21334"/>
      <c r="E21334"/>
      <c r="F21334"/>
      <c r="G21334"/>
      <c r="H21334" s="14"/>
      <c r="I21334" s="14"/>
      <c r="K21334"/>
      <c r="L21334"/>
      <c r="M21334"/>
      <c r="N21334"/>
      <c r="O21334"/>
      <c r="P21334"/>
      <c r="S21334"/>
      <c r="T21334" s="7"/>
    </row>
    <row r="21335" spans="1:20" x14ac:dyDescent="0.3">
      <c r="A21335" s="25"/>
      <c r="B21335"/>
      <c r="C21335"/>
      <c r="D21335"/>
      <c r="E21335"/>
      <c r="F21335"/>
      <c r="G21335"/>
      <c r="H21335" s="14"/>
      <c r="I21335" s="14"/>
      <c r="K21335"/>
      <c r="L21335"/>
      <c r="M21335"/>
      <c r="N21335"/>
      <c r="O21335"/>
      <c r="P21335"/>
      <c r="S21335"/>
      <c r="T21335" s="7"/>
    </row>
    <row r="21336" spans="1:20" x14ac:dyDescent="0.3">
      <c r="A21336" s="25"/>
      <c r="B21336"/>
      <c r="C21336"/>
      <c r="D21336"/>
      <c r="E21336"/>
      <c r="F21336"/>
      <c r="G21336"/>
      <c r="H21336"/>
      <c r="I21336" s="26"/>
      <c r="K21336"/>
      <c r="L21336"/>
      <c r="M21336"/>
      <c r="N21336"/>
      <c r="O21336"/>
      <c r="P21336"/>
      <c r="S21336"/>
    </row>
    <row r="21337" spans="1:20" x14ac:dyDescent="0.3">
      <c r="A21337" s="25"/>
      <c r="B21337"/>
      <c r="C21337"/>
      <c r="D21337"/>
      <c r="E21337"/>
      <c r="F21337"/>
      <c r="G21337"/>
      <c r="H21337" s="14"/>
      <c r="I21337" s="26"/>
      <c r="K21337"/>
      <c r="L21337"/>
      <c r="M21337"/>
      <c r="N21337"/>
      <c r="O21337"/>
      <c r="P21337"/>
      <c r="S21337"/>
    </row>
    <row r="21338" spans="1:20" x14ac:dyDescent="0.3">
      <c r="A21338" s="25"/>
      <c r="B21338"/>
      <c r="C21338"/>
      <c r="D21338"/>
      <c r="E21338"/>
      <c r="F21338"/>
      <c r="G21338"/>
      <c r="H21338" s="14"/>
      <c r="I21338" s="26"/>
      <c r="K21338"/>
      <c r="L21338"/>
      <c r="M21338"/>
      <c r="N21338"/>
      <c r="O21338"/>
      <c r="P21338"/>
      <c r="S21338"/>
    </row>
    <row r="21339" spans="1:20" x14ac:dyDescent="0.3">
      <c r="A21339" s="25"/>
      <c r="B21339"/>
      <c r="C21339"/>
      <c r="D21339"/>
      <c r="E21339"/>
      <c r="F21339"/>
      <c r="G21339"/>
      <c r="H21339" s="14"/>
      <c r="I21339" s="26"/>
      <c r="K21339"/>
      <c r="L21339"/>
      <c r="M21339"/>
      <c r="N21339"/>
      <c r="O21339"/>
      <c r="P21339"/>
      <c r="S21339"/>
    </row>
    <row r="21340" spans="1:20" x14ac:dyDescent="0.3">
      <c r="A21340" s="25"/>
      <c r="B21340"/>
      <c r="C21340"/>
      <c r="D21340"/>
      <c r="E21340"/>
      <c r="F21340"/>
      <c r="G21340"/>
      <c r="H21340" s="14"/>
      <c r="I21340" s="14"/>
      <c r="K21340"/>
      <c r="L21340"/>
      <c r="M21340"/>
      <c r="N21340"/>
      <c r="O21340"/>
      <c r="P21340"/>
      <c r="S21340"/>
    </row>
    <row r="21341" spans="1:20" x14ac:dyDescent="0.3">
      <c r="A21341" s="25"/>
      <c r="B21341"/>
      <c r="C21341"/>
      <c r="D21341"/>
      <c r="E21341"/>
      <c r="F21341"/>
      <c r="G21341"/>
      <c r="H21341"/>
      <c r="I21341"/>
      <c r="K21341"/>
      <c r="L21341"/>
      <c r="M21341"/>
      <c r="N21341"/>
      <c r="O21341"/>
      <c r="P21341"/>
      <c r="S21341"/>
    </row>
    <row r="21342" spans="1:20" x14ac:dyDescent="0.3">
      <c r="A21342" s="25"/>
      <c r="B21342"/>
      <c r="C21342"/>
      <c r="D21342"/>
      <c r="E21342"/>
      <c r="F21342"/>
      <c r="G21342"/>
      <c r="H21342" s="14"/>
      <c r="I21342" s="14"/>
      <c r="K21342"/>
      <c r="L21342"/>
      <c r="M21342"/>
      <c r="N21342"/>
      <c r="O21342"/>
      <c r="P21342"/>
      <c r="S21342"/>
    </row>
    <row r="21343" spans="1:20" x14ac:dyDescent="0.3">
      <c r="A21343" s="25"/>
      <c r="B21343"/>
      <c r="C21343"/>
      <c r="D21343"/>
      <c r="E21343"/>
      <c r="F21343"/>
      <c r="G21343"/>
      <c r="H21343" s="14"/>
      <c r="I21343" s="14"/>
      <c r="K21343"/>
      <c r="L21343"/>
      <c r="M21343"/>
      <c r="N21343"/>
      <c r="O21343"/>
      <c r="P21343"/>
      <c r="S21343"/>
    </row>
    <row r="21344" spans="1:20" x14ac:dyDescent="0.3">
      <c r="A21344" s="25"/>
      <c r="B21344"/>
      <c r="C21344"/>
      <c r="D21344"/>
      <c r="E21344"/>
      <c r="F21344"/>
      <c r="G21344"/>
      <c r="H21344" s="14"/>
      <c r="I21344" s="26"/>
      <c r="K21344"/>
      <c r="L21344"/>
      <c r="M21344"/>
      <c r="N21344"/>
      <c r="O21344"/>
      <c r="P21344"/>
      <c r="S21344"/>
    </row>
    <row r="21345" spans="1:20" x14ac:dyDescent="0.3">
      <c r="A21345" s="25"/>
      <c r="B21345"/>
      <c r="C21345"/>
      <c r="D21345"/>
      <c r="E21345"/>
      <c r="F21345"/>
      <c r="G21345"/>
      <c r="H21345" s="14"/>
      <c r="I21345" s="26"/>
      <c r="K21345"/>
      <c r="L21345"/>
      <c r="M21345"/>
      <c r="N21345"/>
      <c r="O21345"/>
      <c r="P21345"/>
      <c r="S21345"/>
    </row>
    <row r="21346" spans="1:20" x14ac:dyDescent="0.3">
      <c r="A21346" s="25"/>
      <c r="B21346"/>
      <c r="C21346"/>
      <c r="D21346"/>
      <c r="E21346"/>
      <c r="F21346"/>
      <c r="G21346"/>
      <c r="H21346" s="14"/>
      <c r="I21346" s="26"/>
      <c r="K21346"/>
      <c r="L21346"/>
      <c r="M21346"/>
      <c r="N21346"/>
      <c r="O21346"/>
      <c r="P21346"/>
      <c r="S21346"/>
    </row>
    <row r="21347" spans="1:20" x14ac:dyDescent="0.3">
      <c r="A21347" s="25"/>
      <c r="B21347"/>
      <c r="C21347"/>
      <c r="D21347"/>
      <c r="E21347"/>
      <c r="F21347"/>
      <c r="G21347"/>
      <c r="H21347" s="14"/>
      <c r="I21347" s="26"/>
      <c r="K21347"/>
      <c r="L21347"/>
      <c r="M21347"/>
      <c r="N21347"/>
      <c r="O21347"/>
      <c r="P21347"/>
      <c r="S21347"/>
    </row>
    <row r="21348" spans="1:20" x14ac:dyDescent="0.3">
      <c r="A21348" s="25"/>
      <c r="B21348"/>
      <c r="C21348"/>
      <c r="D21348"/>
      <c r="E21348"/>
      <c r="F21348"/>
      <c r="G21348"/>
      <c r="H21348" s="14"/>
      <c r="I21348" s="14"/>
      <c r="K21348"/>
      <c r="L21348"/>
      <c r="M21348"/>
      <c r="N21348"/>
      <c r="O21348"/>
      <c r="P21348"/>
      <c r="S21348"/>
      <c r="T21348" s="7"/>
    </row>
    <row r="21349" spans="1:20" x14ac:dyDescent="0.3">
      <c r="A21349" s="25"/>
      <c r="B21349"/>
      <c r="C21349"/>
      <c r="D21349"/>
      <c r="E21349"/>
      <c r="F21349"/>
      <c r="G21349"/>
      <c r="H21349" s="14"/>
      <c r="I21349" s="14"/>
      <c r="K21349"/>
      <c r="L21349"/>
      <c r="M21349"/>
      <c r="N21349"/>
      <c r="O21349"/>
      <c r="P21349"/>
      <c r="S21349"/>
    </row>
    <row r="21350" spans="1:20" x14ac:dyDescent="0.3">
      <c r="A21350" s="25"/>
      <c r="B21350"/>
      <c r="C21350"/>
      <c r="D21350"/>
      <c r="E21350"/>
      <c r="F21350"/>
      <c r="G21350"/>
      <c r="H21350"/>
      <c r="I21350" s="14"/>
      <c r="K21350"/>
      <c r="L21350"/>
      <c r="M21350"/>
      <c r="N21350"/>
      <c r="O21350"/>
      <c r="P21350"/>
      <c r="S21350"/>
    </row>
    <row r="21351" spans="1:20" x14ac:dyDescent="0.3">
      <c r="A21351" s="25"/>
      <c r="B21351"/>
      <c r="C21351"/>
      <c r="D21351"/>
      <c r="E21351"/>
      <c r="F21351"/>
      <c r="G21351"/>
      <c r="H21351"/>
      <c r="I21351"/>
      <c r="K21351"/>
      <c r="L21351"/>
      <c r="M21351"/>
      <c r="N21351"/>
      <c r="O21351"/>
      <c r="P21351"/>
      <c r="S21351"/>
    </row>
    <row r="21352" spans="1:20" x14ac:dyDescent="0.3">
      <c r="A21352" s="25"/>
      <c r="B21352"/>
      <c r="C21352"/>
      <c r="D21352"/>
      <c r="E21352"/>
      <c r="F21352"/>
      <c r="G21352"/>
      <c r="H21352"/>
      <c r="I21352"/>
      <c r="K21352"/>
      <c r="L21352"/>
      <c r="M21352"/>
      <c r="N21352"/>
      <c r="O21352"/>
      <c r="P21352"/>
      <c r="S21352"/>
    </row>
    <row r="21353" spans="1:20" x14ac:dyDescent="0.3">
      <c r="A21353" s="25"/>
      <c r="B21353"/>
      <c r="C21353"/>
      <c r="D21353"/>
      <c r="E21353"/>
      <c r="F21353"/>
      <c r="G21353"/>
      <c r="H21353" s="14"/>
      <c r="I21353" s="14"/>
      <c r="K21353"/>
      <c r="L21353"/>
      <c r="M21353"/>
      <c r="N21353"/>
      <c r="O21353"/>
      <c r="P21353"/>
      <c r="S21353"/>
    </row>
    <row r="21354" spans="1:20" x14ac:dyDescent="0.3">
      <c r="A21354" s="25"/>
      <c r="B21354"/>
      <c r="C21354"/>
      <c r="D21354"/>
      <c r="E21354"/>
      <c r="F21354"/>
      <c r="G21354"/>
      <c r="H21354" s="14"/>
      <c r="I21354" s="14"/>
      <c r="K21354"/>
      <c r="L21354"/>
      <c r="M21354"/>
      <c r="N21354"/>
      <c r="O21354"/>
      <c r="P21354"/>
      <c r="S21354"/>
    </row>
    <row r="21355" spans="1:20" x14ac:dyDescent="0.3">
      <c r="A21355" s="25"/>
      <c r="B21355"/>
      <c r="C21355"/>
      <c r="D21355"/>
      <c r="E21355"/>
      <c r="F21355"/>
      <c r="G21355"/>
      <c r="H21355"/>
      <c r="I21355"/>
      <c r="K21355"/>
      <c r="L21355"/>
      <c r="M21355"/>
      <c r="N21355"/>
      <c r="O21355"/>
      <c r="P21355"/>
      <c r="S21355"/>
    </row>
    <row r="21356" spans="1:20" x14ac:dyDescent="0.3">
      <c r="A21356" s="25"/>
      <c r="B21356"/>
      <c r="C21356"/>
      <c r="D21356"/>
      <c r="E21356"/>
      <c r="F21356"/>
      <c r="G21356"/>
      <c r="H21356"/>
      <c r="I21356" s="26"/>
      <c r="K21356"/>
      <c r="L21356"/>
      <c r="M21356"/>
      <c r="N21356"/>
      <c r="O21356"/>
      <c r="P21356"/>
      <c r="S21356"/>
    </row>
    <row r="21357" spans="1:20" x14ac:dyDescent="0.3">
      <c r="A21357" s="25"/>
      <c r="B21357"/>
      <c r="C21357"/>
      <c r="D21357"/>
      <c r="E21357"/>
      <c r="F21357"/>
      <c r="G21357"/>
      <c r="H21357"/>
      <c r="I21357" s="26"/>
      <c r="K21357"/>
      <c r="L21357"/>
      <c r="M21357"/>
      <c r="N21357"/>
      <c r="O21357"/>
      <c r="P21357"/>
      <c r="S21357"/>
    </row>
    <row r="21358" spans="1:20" x14ac:dyDescent="0.3">
      <c r="A21358" s="25"/>
      <c r="B21358"/>
      <c r="C21358"/>
      <c r="D21358"/>
      <c r="E21358"/>
      <c r="F21358"/>
      <c r="G21358"/>
      <c r="H21358" s="14"/>
      <c r="I21358" s="26"/>
      <c r="K21358"/>
      <c r="L21358"/>
      <c r="M21358"/>
      <c r="N21358"/>
      <c r="O21358"/>
      <c r="P21358"/>
      <c r="S21358"/>
    </row>
    <row r="21359" spans="1:20" x14ac:dyDescent="0.3">
      <c r="A21359" s="25"/>
      <c r="B21359"/>
      <c r="C21359"/>
      <c r="D21359"/>
      <c r="E21359"/>
      <c r="F21359"/>
      <c r="G21359"/>
      <c r="H21359" s="14"/>
      <c r="I21359" s="26"/>
      <c r="K21359"/>
      <c r="L21359"/>
      <c r="M21359"/>
      <c r="N21359"/>
      <c r="O21359"/>
      <c r="P21359"/>
      <c r="S21359"/>
      <c r="T21359" s="7"/>
    </row>
    <row r="21360" spans="1:20" x14ac:dyDescent="0.3">
      <c r="A21360" s="25"/>
      <c r="B21360"/>
      <c r="C21360"/>
      <c r="D21360"/>
      <c r="E21360"/>
      <c r="F21360"/>
      <c r="G21360"/>
      <c r="H21360" s="14"/>
      <c r="I21360" s="14"/>
      <c r="K21360"/>
      <c r="L21360"/>
      <c r="M21360"/>
      <c r="N21360"/>
      <c r="O21360"/>
      <c r="P21360"/>
      <c r="S21360"/>
    </row>
    <row r="21361" spans="1:20" x14ac:dyDescent="0.3">
      <c r="A21361" s="25"/>
      <c r="B21361"/>
      <c r="C21361"/>
      <c r="D21361"/>
      <c r="E21361"/>
      <c r="F21361"/>
      <c r="G21361"/>
      <c r="H21361" s="14"/>
      <c r="I21361" s="14"/>
      <c r="K21361"/>
      <c r="L21361"/>
      <c r="M21361"/>
      <c r="N21361"/>
      <c r="O21361"/>
      <c r="P21361"/>
      <c r="S21361"/>
    </row>
    <row r="21362" spans="1:20" x14ac:dyDescent="0.3">
      <c r="A21362" s="25"/>
      <c r="B21362"/>
      <c r="C21362"/>
      <c r="D21362"/>
      <c r="E21362"/>
      <c r="F21362"/>
      <c r="G21362"/>
      <c r="H21362" s="14"/>
      <c r="I21362" s="14"/>
      <c r="K21362"/>
      <c r="L21362"/>
      <c r="M21362"/>
      <c r="N21362"/>
      <c r="O21362"/>
      <c r="P21362"/>
      <c r="S21362"/>
    </row>
    <row r="21363" spans="1:20" x14ac:dyDescent="0.3">
      <c r="A21363" s="25"/>
      <c r="B21363"/>
      <c r="C21363"/>
      <c r="D21363"/>
      <c r="E21363"/>
      <c r="F21363"/>
      <c r="G21363"/>
      <c r="H21363" s="14"/>
      <c r="I21363" s="14"/>
      <c r="K21363"/>
      <c r="L21363"/>
      <c r="M21363"/>
      <c r="N21363"/>
      <c r="O21363"/>
      <c r="P21363"/>
      <c r="S21363"/>
      <c r="T21363" s="7"/>
    </row>
    <row r="21364" spans="1:20" x14ac:dyDescent="0.3">
      <c r="A21364" s="25"/>
      <c r="B21364"/>
      <c r="C21364"/>
      <c r="D21364"/>
      <c r="E21364"/>
      <c r="F21364"/>
      <c r="G21364"/>
      <c r="H21364" s="26"/>
      <c r="I21364" s="26"/>
      <c r="K21364"/>
      <c r="L21364"/>
      <c r="M21364"/>
      <c r="N21364"/>
      <c r="O21364"/>
      <c r="P21364"/>
      <c r="S21364"/>
    </row>
    <row r="21365" spans="1:20" x14ac:dyDescent="0.3">
      <c r="A21365" s="25"/>
      <c r="B21365"/>
      <c r="C21365"/>
      <c r="D21365"/>
      <c r="E21365"/>
      <c r="F21365"/>
      <c r="G21365"/>
      <c r="H21365" s="26"/>
      <c r="I21365" s="26"/>
      <c r="K21365"/>
      <c r="L21365"/>
      <c r="M21365"/>
      <c r="N21365"/>
      <c r="O21365"/>
      <c r="P21365"/>
      <c r="S21365"/>
    </row>
    <row r="21366" spans="1:20" x14ac:dyDescent="0.3">
      <c r="A21366" s="25"/>
      <c r="B21366"/>
      <c r="C21366"/>
      <c r="D21366"/>
      <c r="E21366"/>
      <c r="F21366"/>
      <c r="G21366"/>
      <c r="H21366" s="26"/>
      <c r="I21366" s="26"/>
      <c r="K21366"/>
      <c r="L21366"/>
      <c r="M21366"/>
      <c r="N21366"/>
      <c r="O21366"/>
      <c r="P21366"/>
      <c r="S21366"/>
    </row>
    <row r="21367" spans="1:20" x14ac:dyDescent="0.3">
      <c r="A21367" s="25"/>
      <c r="B21367"/>
      <c r="C21367"/>
      <c r="D21367"/>
      <c r="E21367"/>
      <c r="F21367"/>
      <c r="G21367"/>
      <c r="H21367" s="26"/>
      <c r="I21367" s="26"/>
      <c r="K21367"/>
      <c r="L21367"/>
      <c r="M21367"/>
      <c r="N21367"/>
      <c r="O21367"/>
      <c r="P21367"/>
      <c r="S21367"/>
    </row>
    <row r="21368" spans="1:20" x14ac:dyDescent="0.3">
      <c r="A21368" s="25"/>
      <c r="B21368"/>
      <c r="C21368"/>
      <c r="D21368"/>
      <c r="E21368"/>
      <c r="F21368"/>
      <c r="G21368"/>
      <c r="H21368"/>
      <c r="I21368" s="26"/>
      <c r="K21368"/>
      <c r="L21368"/>
      <c r="M21368"/>
      <c r="N21368"/>
      <c r="O21368"/>
      <c r="P21368"/>
      <c r="S21368"/>
    </row>
    <row r="21369" spans="1:20" x14ac:dyDescent="0.3">
      <c r="A21369" s="25"/>
      <c r="B21369"/>
      <c r="C21369"/>
      <c r="D21369"/>
      <c r="E21369"/>
      <c r="F21369"/>
      <c r="G21369"/>
      <c r="H21369" s="14"/>
      <c r="I21369" s="26"/>
      <c r="K21369"/>
      <c r="L21369"/>
      <c r="M21369"/>
      <c r="N21369"/>
      <c r="O21369"/>
      <c r="P21369"/>
      <c r="S21369"/>
    </row>
    <row r="21370" spans="1:20" x14ac:dyDescent="0.3">
      <c r="A21370" s="25"/>
      <c r="B21370"/>
      <c r="C21370"/>
      <c r="D21370"/>
      <c r="E21370"/>
      <c r="F21370"/>
      <c r="G21370"/>
      <c r="H21370"/>
      <c r="I21370" s="26"/>
      <c r="K21370"/>
      <c r="L21370"/>
      <c r="M21370"/>
      <c r="N21370"/>
      <c r="O21370"/>
      <c r="P21370"/>
      <c r="S21370"/>
    </row>
    <row r="21371" spans="1:20" x14ac:dyDescent="0.3">
      <c r="A21371" s="25"/>
      <c r="B21371"/>
      <c r="C21371"/>
      <c r="D21371"/>
      <c r="E21371"/>
      <c r="F21371"/>
      <c r="G21371"/>
      <c r="H21371" s="14"/>
      <c r="I21371" s="26"/>
      <c r="K21371"/>
      <c r="L21371"/>
      <c r="M21371"/>
      <c r="N21371"/>
      <c r="O21371"/>
      <c r="P21371"/>
      <c r="S21371"/>
      <c r="T21371" s="7"/>
    </row>
    <row r="21372" spans="1:20" x14ac:dyDescent="0.3">
      <c r="A21372" s="25"/>
      <c r="B21372"/>
      <c r="C21372"/>
      <c r="D21372"/>
      <c r="E21372"/>
      <c r="F21372"/>
      <c r="G21372"/>
      <c r="H21372" s="14"/>
      <c r="I21372" s="14"/>
      <c r="K21372"/>
      <c r="L21372"/>
      <c r="M21372"/>
      <c r="N21372"/>
      <c r="O21372"/>
      <c r="P21372"/>
      <c r="S21372"/>
      <c r="T21372" s="7"/>
    </row>
    <row r="21373" spans="1:20" x14ac:dyDescent="0.3">
      <c r="A21373" s="25"/>
      <c r="B21373"/>
      <c r="C21373"/>
      <c r="D21373"/>
      <c r="E21373"/>
      <c r="F21373"/>
      <c r="G21373"/>
      <c r="H21373"/>
      <c r="I21373" s="14"/>
      <c r="K21373"/>
      <c r="L21373"/>
      <c r="M21373"/>
      <c r="N21373"/>
      <c r="O21373"/>
      <c r="P21373"/>
      <c r="S21373"/>
    </row>
    <row r="21374" spans="1:20" x14ac:dyDescent="0.3">
      <c r="A21374" s="25"/>
      <c r="B21374"/>
      <c r="C21374"/>
      <c r="D21374"/>
      <c r="E21374"/>
      <c r="F21374"/>
      <c r="G21374"/>
      <c r="H21374"/>
      <c r="I21374"/>
      <c r="K21374"/>
      <c r="L21374"/>
      <c r="M21374"/>
      <c r="N21374"/>
      <c r="O21374"/>
      <c r="P21374"/>
      <c r="S21374"/>
    </row>
    <row r="21375" spans="1:20" x14ac:dyDescent="0.3">
      <c r="A21375" s="25"/>
      <c r="B21375"/>
      <c r="C21375"/>
      <c r="D21375"/>
      <c r="E21375"/>
      <c r="F21375"/>
      <c r="G21375"/>
      <c r="H21375" s="14"/>
      <c r="I21375" s="14"/>
      <c r="K21375"/>
      <c r="L21375"/>
      <c r="M21375"/>
      <c r="N21375"/>
      <c r="O21375"/>
      <c r="P21375"/>
      <c r="S21375"/>
      <c r="T21375" s="7"/>
    </row>
    <row r="21376" spans="1:20" x14ac:dyDescent="0.3">
      <c r="A21376" s="25"/>
      <c r="B21376"/>
      <c r="C21376"/>
      <c r="D21376"/>
      <c r="E21376"/>
      <c r="F21376"/>
      <c r="G21376"/>
      <c r="H21376" s="26"/>
      <c r="I21376" s="26"/>
      <c r="K21376"/>
      <c r="L21376"/>
      <c r="M21376"/>
      <c r="N21376"/>
      <c r="O21376"/>
      <c r="P21376"/>
      <c r="S21376"/>
      <c r="T21376" s="7"/>
    </row>
    <row r="21377" spans="1:19" x14ac:dyDescent="0.3">
      <c r="A21377" s="25"/>
      <c r="B21377"/>
      <c r="C21377"/>
      <c r="D21377"/>
      <c r="E21377"/>
      <c r="F21377"/>
      <c r="G21377"/>
      <c r="H21377" s="26"/>
      <c r="I21377" s="26"/>
      <c r="K21377"/>
      <c r="L21377"/>
      <c r="M21377"/>
      <c r="N21377"/>
      <c r="O21377"/>
      <c r="P21377"/>
      <c r="S21377"/>
    </row>
    <row r="21378" spans="1:19" x14ac:dyDescent="0.3">
      <c r="A21378" s="25"/>
      <c r="B21378"/>
      <c r="C21378"/>
      <c r="D21378"/>
      <c r="E21378"/>
      <c r="F21378"/>
      <c r="G21378"/>
      <c r="H21378" s="26"/>
      <c r="I21378" s="26"/>
      <c r="K21378"/>
      <c r="L21378"/>
      <c r="M21378"/>
      <c r="N21378"/>
      <c r="O21378"/>
      <c r="P21378"/>
      <c r="S21378"/>
    </row>
    <row r="21379" spans="1:19" x14ac:dyDescent="0.3">
      <c r="A21379" s="25"/>
      <c r="B21379"/>
      <c r="C21379"/>
      <c r="D21379"/>
      <c r="E21379"/>
      <c r="F21379"/>
      <c r="G21379"/>
      <c r="H21379" s="26"/>
      <c r="I21379" s="26"/>
      <c r="K21379"/>
      <c r="L21379"/>
      <c r="M21379"/>
      <c r="N21379"/>
      <c r="O21379"/>
      <c r="P21379"/>
      <c r="S21379"/>
    </row>
    <row r="21380" spans="1:19" x14ac:dyDescent="0.3">
      <c r="A21380" s="25"/>
      <c r="B21380"/>
      <c r="C21380"/>
      <c r="D21380"/>
      <c r="E21380"/>
      <c r="F21380"/>
      <c r="G21380"/>
      <c r="H21380" s="26"/>
      <c r="I21380" s="26"/>
      <c r="K21380"/>
      <c r="L21380"/>
      <c r="M21380"/>
      <c r="N21380"/>
      <c r="O21380"/>
      <c r="P21380"/>
      <c r="S21380"/>
    </row>
    <row r="21381" spans="1:19" x14ac:dyDescent="0.3">
      <c r="A21381" s="25"/>
      <c r="B21381"/>
      <c r="C21381"/>
      <c r="D21381"/>
      <c r="E21381"/>
      <c r="F21381"/>
      <c r="G21381"/>
      <c r="H21381" s="26"/>
      <c r="I21381" s="26"/>
      <c r="K21381"/>
      <c r="L21381"/>
      <c r="M21381"/>
      <c r="N21381"/>
      <c r="O21381"/>
      <c r="P21381"/>
      <c r="S21381"/>
    </row>
    <row r="21382" spans="1:19" x14ac:dyDescent="0.3">
      <c r="A21382" s="25"/>
      <c r="B21382"/>
      <c r="C21382"/>
      <c r="D21382"/>
      <c r="E21382"/>
      <c r="F21382"/>
      <c r="G21382"/>
      <c r="H21382" s="26"/>
      <c r="I21382" s="26"/>
      <c r="K21382"/>
      <c r="L21382"/>
      <c r="M21382"/>
      <c r="N21382"/>
      <c r="O21382"/>
      <c r="P21382"/>
      <c r="S21382"/>
    </row>
    <row r="21383" spans="1:19" x14ac:dyDescent="0.3">
      <c r="A21383" s="25"/>
      <c r="B21383"/>
      <c r="C21383"/>
      <c r="D21383"/>
      <c r="E21383"/>
      <c r="F21383"/>
      <c r="G21383"/>
      <c r="H21383" s="26"/>
      <c r="I21383" s="26"/>
      <c r="K21383"/>
      <c r="L21383"/>
      <c r="M21383"/>
      <c r="N21383"/>
      <c r="O21383"/>
      <c r="P21383"/>
      <c r="S21383"/>
    </row>
    <row r="21384" spans="1:19" x14ac:dyDescent="0.3">
      <c r="A21384" s="25"/>
      <c r="B21384"/>
      <c r="C21384"/>
      <c r="D21384"/>
      <c r="E21384"/>
      <c r="F21384"/>
      <c r="G21384"/>
      <c r="H21384" s="26"/>
      <c r="I21384" s="26"/>
      <c r="K21384"/>
      <c r="L21384"/>
      <c r="M21384"/>
      <c r="N21384"/>
      <c r="O21384"/>
      <c r="P21384"/>
      <c r="S21384"/>
    </row>
    <row r="21385" spans="1:19" x14ac:dyDescent="0.3">
      <c r="A21385" s="25"/>
      <c r="B21385"/>
      <c r="C21385"/>
      <c r="D21385"/>
      <c r="E21385"/>
      <c r="F21385"/>
      <c r="G21385"/>
      <c r="H21385" s="26"/>
      <c r="I21385" s="26"/>
      <c r="K21385"/>
      <c r="L21385"/>
      <c r="M21385"/>
      <c r="N21385"/>
      <c r="O21385"/>
      <c r="P21385"/>
      <c r="S21385"/>
    </row>
    <row r="21386" spans="1:19" x14ac:dyDescent="0.3">
      <c r="A21386" s="25"/>
      <c r="B21386"/>
      <c r="C21386"/>
      <c r="D21386"/>
      <c r="E21386"/>
      <c r="F21386"/>
      <c r="G21386"/>
      <c r="H21386" s="26"/>
      <c r="I21386" s="26"/>
      <c r="K21386"/>
      <c r="L21386"/>
      <c r="M21386"/>
      <c r="N21386"/>
      <c r="O21386"/>
      <c r="P21386"/>
      <c r="S21386"/>
    </row>
    <row r="21387" spans="1:19" x14ac:dyDescent="0.3">
      <c r="A21387" s="25"/>
      <c r="B21387"/>
      <c r="C21387"/>
      <c r="D21387"/>
      <c r="E21387"/>
      <c r="F21387"/>
      <c r="G21387"/>
      <c r="H21387" s="26"/>
      <c r="I21387" s="26"/>
      <c r="K21387"/>
      <c r="L21387"/>
      <c r="M21387"/>
      <c r="N21387"/>
      <c r="O21387"/>
      <c r="P21387"/>
      <c r="S21387"/>
    </row>
    <row r="21388" spans="1:19" x14ac:dyDescent="0.3">
      <c r="A21388" s="25"/>
      <c r="B21388"/>
      <c r="C21388"/>
      <c r="D21388"/>
      <c r="E21388"/>
      <c r="F21388"/>
      <c r="G21388"/>
      <c r="H21388" s="14"/>
      <c r="I21388" s="14"/>
      <c r="K21388"/>
      <c r="L21388"/>
      <c r="M21388"/>
      <c r="N21388"/>
      <c r="O21388"/>
      <c r="P21388"/>
      <c r="S21388"/>
    </row>
    <row r="21389" spans="1:19" x14ac:dyDescent="0.3">
      <c r="A21389" s="25"/>
      <c r="B21389"/>
      <c r="C21389"/>
      <c r="D21389"/>
      <c r="E21389"/>
      <c r="F21389"/>
      <c r="G21389"/>
      <c r="H21389" s="14"/>
      <c r="I21389" s="14"/>
      <c r="K21389"/>
      <c r="L21389"/>
      <c r="M21389"/>
      <c r="N21389"/>
      <c r="O21389"/>
      <c r="P21389"/>
      <c r="S21389"/>
    </row>
    <row r="21390" spans="1:19" x14ac:dyDescent="0.3">
      <c r="A21390" s="25"/>
      <c r="B21390"/>
      <c r="C21390"/>
      <c r="D21390"/>
      <c r="E21390"/>
      <c r="F21390"/>
      <c r="G21390"/>
      <c r="H21390" s="14"/>
      <c r="I21390" s="14"/>
      <c r="K21390"/>
      <c r="L21390"/>
      <c r="M21390"/>
      <c r="N21390"/>
      <c r="O21390"/>
      <c r="P21390"/>
      <c r="S21390"/>
    </row>
    <row r="21391" spans="1:19" x14ac:dyDescent="0.3">
      <c r="A21391" s="25"/>
      <c r="B21391"/>
      <c r="C21391"/>
      <c r="D21391"/>
      <c r="E21391"/>
      <c r="F21391"/>
      <c r="G21391"/>
      <c r="H21391" s="14"/>
      <c r="I21391" s="14"/>
      <c r="K21391"/>
      <c r="L21391"/>
      <c r="M21391"/>
      <c r="N21391"/>
      <c r="O21391"/>
      <c r="P21391"/>
      <c r="S21391"/>
    </row>
    <row r="21392" spans="1:19" x14ac:dyDescent="0.3">
      <c r="A21392" s="25"/>
      <c r="B21392"/>
      <c r="C21392"/>
      <c r="D21392"/>
      <c r="E21392"/>
      <c r="F21392"/>
      <c r="G21392"/>
      <c r="H21392" s="26"/>
      <c r="I21392" s="26"/>
      <c r="K21392"/>
      <c r="L21392"/>
      <c r="M21392"/>
      <c r="N21392"/>
      <c r="O21392"/>
      <c r="P21392"/>
      <c r="S21392"/>
    </row>
    <row r="21393" spans="1:20" x14ac:dyDescent="0.3">
      <c r="A21393" s="25"/>
      <c r="B21393"/>
      <c r="C21393"/>
      <c r="D21393"/>
      <c r="E21393"/>
      <c r="F21393"/>
      <c r="G21393"/>
      <c r="H21393" s="26"/>
      <c r="I21393" s="26"/>
      <c r="K21393"/>
      <c r="L21393"/>
      <c r="M21393"/>
      <c r="N21393"/>
      <c r="O21393"/>
      <c r="P21393"/>
      <c r="S21393"/>
      <c r="T21393" s="7"/>
    </row>
    <row r="21394" spans="1:20" x14ac:dyDescent="0.3">
      <c r="A21394" s="25"/>
      <c r="B21394"/>
      <c r="C21394"/>
      <c r="D21394"/>
      <c r="E21394"/>
      <c r="F21394"/>
      <c r="G21394"/>
      <c r="H21394" s="26"/>
      <c r="I21394" s="26"/>
      <c r="K21394"/>
      <c r="L21394"/>
      <c r="M21394"/>
      <c r="N21394"/>
      <c r="O21394"/>
      <c r="P21394"/>
      <c r="S21394"/>
    </row>
    <row r="21395" spans="1:20" x14ac:dyDescent="0.3">
      <c r="A21395" s="25"/>
      <c r="B21395"/>
      <c r="C21395"/>
      <c r="D21395"/>
      <c r="E21395"/>
      <c r="F21395"/>
      <c r="G21395"/>
      <c r="H21395" s="26"/>
      <c r="I21395" s="26"/>
      <c r="K21395"/>
      <c r="L21395"/>
      <c r="M21395"/>
      <c r="N21395"/>
      <c r="O21395"/>
      <c r="P21395"/>
      <c r="S21395"/>
    </row>
    <row r="21396" spans="1:20" x14ac:dyDescent="0.3">
      <c r="A21396" s="25"/>
      <c r="B21396"/>
      <c r="C21396"/>
      <c r="D21396"/>
      <c r="E21396"/>
      <c r="F21396"/>
      <c r="G21396"/>
      <c r="H21396" s="26"/>
      <c r="I21396" s="26"/>
      <c r="K21396"/>
      <c r="L21396"/>
      <c r="M21396"/>
      <c r="N21396"/>
      <c r="O21396"/>
      <c r="P21396"/>
      <c r="S21396"/>
      <c r="T21396" s="7"/>
    </row>
    <row r="21397" spans="1:20" x14ac:dyDescent="0.3">
      <c r="A21397" s="25"/>
      <c r="B21397"/>
      <c r="C21397"/>
      <c r="D21397"/>
      <c r="E21397"/>
      <c r="F21397"/>
      <c r="G21397"/>
      <c r="H21397" s="26"/>
      <c r="I21397" s="26"/>
      <c r="K21397"/>
      <c r="L21397"/>
      <c r="M21397"/>
      <c r="N21397"/>
      <c r="O21397"/>
      <c r="P21397"/>
      <c r="S21397"/>
    </row>
    <row r="21398" spans="1:20" x14ac:dyDescent="0.3">
      <c r="A21398" s="25"/>
      <c r="B21398"/>
      <c r="C21398"/>
      <c r="D21398"/>
      <c r="E21398"/>
      <c r="F21398"/>
      <c r="G21398"/>
      <c r="H21398" s="26"/>
      <c r="I21398" s="26"/>
      <c r="K21398"/>
      <c r="L21398"/>
      <c r="M21398"/>
      <c r="N21398"/>
      <c r="O21398"/>
      <c r="P21398"/>
      <c r="S21398"/>
    </row>
    <row r="21399" spans="1:20" x14ac:dyDescent="0.3">
      <c r="A21399" s="25"/>
      <c r="B21399"/>
      <c r="C21399"/>
      <c r="D21399"/>
      <c r="E21399"/>
      <c r="F21399"/>
      <c r="G21399"/>
      <c r="H21399" s="26"/>
      <c r="I21399" s="26"/>
      <c r="K21399"/>
      <c r="L21399"/>
      <c r="M21399"/>
      <c r="N21399"/>
      <c r="O21399"/>
      <c r="P21399"/>
      <c r="S21399"/>
    </row>
    <row r="21400" spans="1:20" x14ac:dyDescent="0.3">
      <c r="A21400" s="25"/>
      <c r="B21400"/>
      <c r="C21400"/>
      <c r="D21400"/>
      <c r="E21400"/>
      <c r="F21400"/>
      <c r="G21400"/>
      <c r="H21400" s="14"/>
      <c r="I21400" s="14"/>
      <c r="K21400"/>
      <c r="L21400"/>
      <c r="M21400"/>
      <c r="N21400"/>
      <c r="O21400"/>
      <c r="P21400"/>
      <c r="S21400"/>
    </row>
    <row r="21401" spans="1:20" x14ac:dyDescent="0.3">
      <c r="A21401" s="25"/>
      <c r="B21401"/>
      <c r="C21401"/>
      <c r="D21401"/>
      <c r="E21401"/>
      <c r="F21401"/>
      <c r="G21401"/>
      <c r="H21401" s="14"/>
      <c r="I21401" s="14"/>
      <c r="K21401"/>
      <c r="L21401"/>
      <c r="M21401"/>
      <c r="N21401"/>
      <c r="O21401"/>
      <c r="P21401"/>
      <c r="S21401"/>
    </row>
    <row r="21402" spans="1:20" x14ac:dyDescent="0.3">
      <c r="A21402" s="25"/>
      <c r="B21402"/>
      <c r="C21402"/>
      <c r="D21402"/>
      <c r="E21402"/>
      <c r="F21402"/>
      <c r="G21402"/>
      <c r="H21402" s="14"/>
      <c r="I21402" s="14"/>
      <c r="K21402"/>
      <c r="L21402"/>
      <c r="M21402"/>
      <c r="N21402"/>
      <c r="O21402"/>
      <c r="P21402"/>
      <c r="S21402"/>
    </row>
    <row r="21403" spans="1:20" x14ac:dyDescent="0.3">
      <c r="A21403" s="25"/>
      <c r="B21403"/>
      <c r="C21403"/>
      <c r="D21403"/>
      <c r="E21403"/>
      <c r="F21403"/>
      <c r="G21403"/>
      <c r="H21403" s="14"/>
      <c r="I21403" s="14"/>
      <c r="K21403"/>
      <c r="L21403"/>
      <c r="M21403"/>
      <c r="N21403"/>
      <c r="O21403"/>
      <c r="P21403"/>
      <c r="S21403"/>
    </row>
    <row r="21404" spans="1:20" x14ac:dyDescent="0.3">
      <c r="A21404" s="25"/>
      <c r="B21404"/>
      <c r="C21404"/>
      <c r="D21404"/>
      <c r="E21404"/>
      <c r="F21404"/>
      <c r="G21404"/>
      <c r="H21404" s="14"/>
      <c r="I21404" s="14"/>
      <c r="K21404"/>
      <c r="L21404"/>
      <c r="M21404"/>
      <c r="N21404"/>
      <c r="O21404"/>
      <c r="P21404"/>
      <c r="S21404"/>
    </row>
    <row r="21405" spans="1:20" x14ac:dyDescent="0.3">
      <c r="A21405" s="25"/>
      <c r="B21405"/>
      <c r="C21405"/>
      <c r="D21405"/>
      <c r="E21405"/>
      <c r="F21405"/>
      <c r="G21405"/>
      <c r="H21405" s="14"/>
      <c r="I21405" s="14"/>
      <c r="K21405"/>
      <c r="L21405"/>
      <c r="M21405"/>
      <c r="N21405"/>
      <c r="O21405"/>
      <c r="P21405"/>
      <c r="S21405"/>
    </row>
    <row r="21406" spans="1:20" x14ac:dyDescent="0.3">
      <c r="A21406" s="25"/>
      <c r="B21406"/>
      <c r="C21406"/>
      <c r="D21406"/>
      <c r="E21406"/>
      <c r="F21406"/>
      <c r="G21406"/>
      <c r="H21406" s="14"/>
      <c r="I21406" s="14"/>
      <c r="K21406"/>
      <c r="L21406"/>
      <c r="M21406"/>
      <c r="N21406"/>
      <c r="O21406"/>
      <c r="P21406"/>
      <c r="S21406"/>
      <c r="T21406" s="7"/>
    </row>
    <row r="21407" spans="1:20" x14ac:dyDescent="0.3">
      <c r="A21407" s="25"/>
      <c r="B21407"/>
      <c r="C21407"/>
      <c r="D21407"/>
      <c r="E21407"/>
      <c r="F21407"/>
      <c r="G21407"/>
      <c r="H21407" s="14"/>
      <c r="I21407" s="14"/>
      <c r="K21407"/>
      <c r="L21407"/>
      <c r="M21407"/>
      <c r="N21407"/>
      <c r="O21407"/>
      <c r="P21407"/>
      <c r="S21407"/>
    </row>
    <row r="21408" spans="1:20" x14ac:dyDescent="0.3">
      <c r="A21408" s="25"/>
      <c r="B21408"/>
      <c r="C21408"/>
      <c r="D21408"/>
      <c r="E21408"/>
      <c r="F21408"/>
      <c r="G21408"/>
      <c r="H21408" s="14"/>
      <c r="I21408" s="14"/>
      <c r="K21408"/>
      <c r="L21408"/>
      <c r="M21408"/>
      <c r="N21408"/>
      <c r="O21408"/>
      <c r="P21408"/>
      <c r="S21408"/>
      <c r="T21408" s="7"/>
    </row>
    <row r="21409" spans="1:20" x14ac:dyDescent="0.3">
      <c r="A21409" s="25"/>
      <c r="B21409"/>
      <c r="C21409"/>
      <c r="D21409"/>
      <c r="E21409"/>
      <c r="F21409"/>
      <c r="G21409"/>
      <c r="H21409" s="14"/>
      <c r="I21409" s="14"/>
      <c r="K21409"/>
      <c r="L21409"/>
      <c r="M21409"/>
      <c r="N21409"/>
      <c r="O21409"/>
      <c r="P21409"/>
      <c r="S21409"/>
    </row>
    <row r="21410" spans="1:20" x14ac:dyDescent="0.3">
      <c r="A21410" s="25"/>
      <c r="B21410"/>
      <c r="C21410"/>
      <c r="D21410"/>
      <c r="E21410"/>
      <c r="F21410"/>
      <c r="G21410"/>
      <c r="H21410" s="14"/>
      <c r="I21410" s="14"/>
      <c r="K21410"/>
      <c r="L21410"/>
      <c r="M21410"/>
      <c r="N21410"/>
      <c r="O21410"/>
      <c r="P21410"/>
      <c r="S21410"/>
      <c r="T21410" s="7"/>
    </row>
    <row r="21411" spans="1:20" x14ac:dyDescent="0.3">
      <c r="A21411" s="25"/>
      <c r="B21411"/>
      <c r="C21411"/>
      <c r="D21411"/>
      <c r="E21411"/>
      <c r="F21411"/>
      <c r="G21411"/>
      <c r="H21411"/>
      <c r="I21411" s="14"/>
      <c r="K21411"/>
      <c r="L21411"/>
      <c r="M21411"/>
      <c r="N21411"/>
      <c r="O21411"/>
      <c r="P21411"/>
      <c r="S21411"/>
    </row>
    <row r="21412" spans="1:20" x14ac:dyDescent="0.3">
      <c r="A21412" s="25"/>
      <c r="B21412"/>
      <c r="C21412"/>
      <c r="D21412"/>
      <c r="E21412"/>
      <c r="F21412"/>
      <c r="G21412"/>
      <c r="H21412"/>
      <c r="I21412" s="14"/>
      <c r="K21412"/>
      <c r="L21412"/>
      <c r="M21412"/>
      <c r="N21412"/>
      <c r="O21412"/>
      <c r="P21412"/>
      <c r="S21412"/>
    </row>
    <row r="21413" spans="1:20" x14ac:dyDescent="0.3">
      <c r="A21413" s="25"/>
      <c r="B21413"/>
      <c r="C21413"/>
      <c r="D21413"/>
      <c r="E21413"/>
      <c r="F21413"/>
      <c r="G21413"/>
      <c r="H21413" s="14"/>
      <c r="I21413" s="14"/>
      <c r="K21413"/>
      <c r="L21413"/>
      <c r="M21413"/>
      <c r="N21413"/>
      <c r="O21413"/>
      <c r="P21413"/>
      <c r="S21413"/>
    </row>
    <row r="21414" spans="1:20" x14ac:dyDescent="0.3">
      <c r="A21414" s="25"/>
      <c r="B21414"/>
      <c r="C21414"/>
      <c r="D21414"/>
      <c r="E21414"/>
      <c r="F21414"/>
      <c r="G21414"/>
      <c r="H21414" s="14"/>
      <c r="I21414" s="14"/>
      <c r="K21414"/>
      <c r="L21414"/>
      <c r="M21414"/>
      <c r="N21414"/>
      <c r="O21414"/>
      <c r="P21414"/>
      <c r="S21414"/>
      <c r="T21414" s="7"/>
    </row>
    <row r="21415" spans="1:20" x14ac:dyDescent="0.3">
      <c r="A21415" s="25"/>
      <c r="B21415"/>
      <c r="C21415"/>
      <c r="D21415"/>
      <c r="E21415"/>
      <c r="F21415"/>
      <c r="G21415"/>
      <c r="H21415"/>
      <c r="I21415"/>
      <c r="K21415"/>
      <c r="L21415"/>
      <c r="M21415"/>
      <c r="N21415"/>
      <c r="O21415"/>
      <c r="P21415"/>
      <c r="S21415"/>
    </row>
    <row r="21416" spans="1:20" x14ac:dyDescent="0.3">
      <c r="A21416" s="25"/>
      <c r="B21416"/>
      <c r="C21416"/>
      <c r="D21416"/>
      <c r="E21416"/>
      <c r="F21416"/>
      <c r="G21416"/>
      <c r="H21416"/>
      <c r="I21416"/>
      <c r="K21416"/>
      <c r="L21416"/>
      <c r="M21416"/>
      <c r="N21416"/>
      <c r="O21416"/>
      <c r="P21416"/>
      <c r="S21416"/>
    </row>
    <row r="21417" spans="1:20" x14ac:dyDescent="0.3">
      <c r="A21417" s="25"/>
      <c r="B21417"/>
      <c r="C21417"/>
      <c r="D21417"/>
      <c r="E21417"/>
      <c r="F21417"/>
      <c r="G21417"/>
      <c r="H21417" s="14"/>
      <c r="I21417" s="14"/>
      <c r="K21417"/>
      <c r="L21417"/>
      <c r="M21417"/>
      <c r="N21417"/>
      <c r="O21417"/>
      <c r="P21417"/>
      <c r="S21417"/>
      <c r="T21417" s="7"/>
    </row>
    <row r="21418" spans="1:20" x14ac:dyDescent="0.3">
      <c r="A21418" s="25"/>
      <c r="B21418"/>
      <c r="C21418"/>
      <c r="D21418"/>
      <c r="E21418"/>
      <c r="F21418"/>
      <c r="G21418"/>
      <c r="H21418" s="14"/>
      <c r="I21418" s="14"/>
      <c r="K21418"/>
      <c r="L21418"/>
      <c r="M21418"/>
      <c r="N21418"/>
      <c r="O21418"/>
      <c r="P21418"/>
      <c r="S21418"/>
      <c r="T21418" s="7"/>
    </row>
    <row r="21419" spans="1:20" x14ac:dyDescent="0.3">
      <c r="A21419" s="25"/>
      <c r="B21419"/>
      <c r="C21419"/>
      <c r="D21419"/>
      <c r="E21419"/>
      <c r="F21419"/>
      <c r="G21419"/>
      <c r="H21419" s="14"/>
      <c r="I21419" s="14"/>
      <c r="K21419"/>
      <c r="L21419"/>
      <c r="M21419"/>
      <c r="N21419"/>
      <c r="O21419"/>
      <c r="P21419"/>
      <c r="S21419"/>
      <c r="T21419" s="7"/>
    </row>
    <row r="21420" spans="1:20" x14ac:dyDescent="0.3">
      <c r="A21420" s="25"/>
      <c r="B21420"/>
      <c r="C21420"/>
      <c r="D21420"/>
      <c r="E21420"/>
      <c r="F21420"/>
      <c r="G21420"/>
      <c r="H21420" s="14"/>
      <c r="I21420" s="14"/>
      <c r="K21420"/>
      <c r="L21420"/>
      <c r="M21420"/>
      <c r="N21420"/>
      <c r="O21420"/>
      <c r="P21420"/>
      <c r="S21420"/>
      <c r="T21420" s="7"/>
    </row>
    <row r="21421" spans="1:20" x14ac:dyDescent="0.3">
      <c r="A21421" s="25"/>
      <c r="B21421"/>
      <c r="C21421"/>
      <c r="D21421"/>
      <c r="E21421"/>
      <c r="F21421"/>
      <c r="G21421"/>
      <c r="H21421" s="14"/>
      <c r="I21421" s="14"/>
      <c r="K21421"/>
      <c r="L21421"/>
      <c r="M21421"/>
      <c r="N21421"/>
      <c r="O21421"/>
      <c r="P21421"/>
      <c r="S21421"/>
      <c r="T21421" s="7"/>
    </row>
    <row r="21422" spans="1:20" x14ac:dyDescent="0.3">
      <c r="A21422" s="25"/>
      <c r="B21422"/>
      <c r="C21422"/>
      <c r="D21422"/>
      <c r="E21422"/>
      <c r="F21422"/>
      <c r="G21422"/>
      <c r="H21422" s="14"/>
      <c r="I21422" s="14"/>
      <c r="K21422"/>
      <c r="L21422"/>
      <c r="M21422"/>
      <c r="N21422"/>
      <c r="O21422"/>
      <c r="P21422"/>
      <c r="S21422"/>
    </row>
    <row r="21423" spans="1:20" x14ac:dyDescent="0.3">
      <c r="A21423" s="25"/>
      <c r="B21423"/>
      <c r="C21423"/>
      <c r="D21423"/>
      <c r="E21423"/>
      <c r="F21423"/>
      <c r="G21423"/>
      <c r="H21423" s="14"/>
      <c r="I21423" s="14"/>
      <c r="K21423"/>
      <c r="L21423"/>
      <c r="M21423"/>
      <c r="N21423"/>
      <c r="O21423"/>
      <c r="P21423"/>
      <c r="S21423"/>
    </row>
    <row r="21424" spans="1:20" x14ac:dyDescent="0.3">
      <c r="A21424" s="25"/>
      <c r="B21424"/>
      <c r="C21424"/>
      <c r="D21424"/>
      <c r="E21424"/>
      <c r="F21424"/>
      <c r="G21424"/>
      <c r="H21424" s="14"/>
      <c r="I21424" s="14"/>
      <c r="K21424"/>
      <c r="L21424"/>
      <c r="M21424"/>
      <c r="N21424"/>
      <c r="O21424"/>
      <c r="P21424"/>
      <c r="S21424"/>
    </row>
    <row r="21425" spans="1:20" x14ac:dyDescent="0.3">
      <c r="A21425" s="25"/>
      <c r="B21425"/>
      <c r="C21425"/>
      <c r="D21425"/>
      <c r="E21425"/>
      <c r="F21425"/>
      <c r="G21425"/>
      <c r="H21425" s="14"/>
      <c r="I21425" s="14"/>
      <c r="K21425"/>
      <c r="L21425"/>
      <c r="M21425"/>
      <c r="N21425"/>
      <c r="O21425"/>
      <c r="P21425"/>
      <c r="S21425"/>
    </row>
    <row r="21426" spans="1:20" x14ac:dyDescent="0.3">
      <c r="A21426" s="25"/>
      <c r="B21426"/>
      <c r="C21426"/>
      <c r="D21426"/>
      <c r="E21426"/>
      <c r="F21426"/>
      <c r="G21426"/>
      <c r="H21426" s="14"/>
      <c r="I21426" s="14"/>
      <c r="K21426"/>
      <c r="L21426"/>
      <c r="M21426"/>
      <c r="N21426"/>
      <c r="O21426"/>
      <c r="P21426"/>
      <c r="S21426"/>
    </row>
    <row r="21427" spans="1:20" x14ac:dyDescent="0.3">
      <c r="A21427" s="25"/>
      <c r="B21427"/>
      <c r="C21427"/>
      <c r="D21427"/>
      <c r="E21427"/>
      <c r="F21427"/>
      <c r="G21427"/>
      <c r="H21427" s="14"/>
      <c r="I21427" s="14"/>
      <c r="K21427"/>
      <c r="L21427"/>
      <c r="M21427"/>
      <c r="N21427"/>
      <c r="O21427"/>
      <c r="P21427"/>
      <c r="S21427"/>
    </row>
    <row r="21428" spans="1:20" x14ac:dyDescent="0.3">
      <c r="A21428" s="25"/>
      <c r="B21428"/>
      <c r="C21428"/>
      <c r="D21428"/>
      <c r="E21428"/>
      <c r="F21428"/>
      <c r="G21428"/>
      <c r="H21428" s="14"/>
      <c r="I21428" s="14"/>
      <c r="K21428"/>
      <c r="L21428"/>
      <c r="M21428"/>
      <c r="N21428"/>
      <c r="O21428"/>
      <c r="P21428"/>
      <c r="S21428"/>
    </row>
    <row r="21429" spans="1:20" x14ac:dyDescent="0.3">
      <c r="A21429" s="25"/>
      <c r="B21429"/>
      <c r="C21429"/>
      <c r="D21429"/>
      <c r="E21429"/>
      <c r="F21429"/>
      <c r="G21429"/>
      <c r="H21429" s="14"/>
      <c r="I21429" s="14"/>
      <c r="K21429"/>
      <c r="L21429"/>
      <c r="M21429"/>
      <c r="N21429"/>
      <c r="O21429"/>
      <c r="P21429"/>
      <c r="S21429"/>
    </row>
    <row r="21430" spans="1:20" x14ac:dyDescent="0.3">
      <c r="A21430" s="25"/>
      <c r="B21430"/>
      <c r="C21430"/>
      <c r="D21430"/>
      <c r="E21430"/>
      <c r="F21430"/>
      <c r="G21430"/>
      <c r="H21430" s="14"/>
      <c r="I21430" s="14"/>
      <c r="K21430"/>
      <c r="L21430"/>
      <c r="M21430"/>
      <c r="N21430"/>
      <c r="O21430"/>
      <c r="P21430"/>
      <c r="S21430"/>
    </row>
    <row r="21431" spans="1:20" x14ac:dyDescent="0.3">
      <c r="A21431" s="25"/>
      <c r="B21431"/>
      <c r="C21431"/>
      <c r="D21431"/>
      <c r="E21431"/>
      <c r="F21431"/>
      <c r="G21431"/>
      <c r="H21431" s="14"/>
      <c r="I21431" s="14"/>
      <c r="K21431"/>
      <c r="L21431"/>
      <c r="M21431"/>
      <c r="N21431"/>
      <c r="O21431"/>
      <c r="P21431"/>
      <c r="S21431"/>
    </row>
    <row r="21432" spans="1:20" x14ac:dyDescent="0.3">
      <c r="A21432" s="25"/>
      <c r="B21432"/>
      <c r="C21432"/>
      <c r="D21432"/>
      <c r="E21432"/>
      <c r="F21432"/>
      <c r="G21432"/>
      <c r="H21432" s="14"/>
      <c r="I21432" s="14"/>
      <c r="K21432"/>
      <c r="L21432"/>
      <c r="M21432"/>
      <c r="N21432"/>
      <c r="O21432"/>
      <c r="P21432"/>
      <c r="S21432"/>
    </row>
    <row r="21433" spans="1:20" x14ac:dyDescent="0.3">
      <c r="A21433" s="25"/>
      <c r="B21433"/>
      <c r="C21433"/>
      <c r="D21433"/>
      <c r="E21433"/>
      <c r="F21433"/>
      <c r="G21433"/>
      <c r="H21433"/>
      <c r="I21433"/>
      <c r="K21433"/>
      <c r="L21433"/>
      <c r="M21433"/>
      <c r="N21433"/>
      <c r="O21433"/>
      <c r="P21433"/>
      <c r="S21433"/>
    </row>
    <row r="21434" spans="1:20" x14ac:dyDescent="0.3">
      <c r="A21434" s="25"/>
      <c r="B21434"/>
      <c r="C21434"/>
      <c r="D21434"/>
      <c r="E21434"/>
      <c r="F21434"/>
      <c r="G21434"/>
      <c r="H21434"/>
      <c r="I21434"/>
      <c r="K21434"/>
      <c r="L21434"/>
      <c r="M21434"/>
      <c r="N21434"/>
      <c r="O21434"/>
      <c r="P21434"/>
      <c r="S21434"/>
    </row>
    <row r="21435" spans="1:20" x14ac:dyDescent="0.3">
      <c r="A21435" s="25"/>
      <c r="B21435"/>
      <c r="C21435"/>
      <c r="D21435"/>
      <c r="E21435"/>
      <c r="F21435"/>
      <c r="G21435"/>
      <c r="H21435" s="14"/>
      <c r="I21435" s="14"/>
      <c r="K21435"/>
      <c r="L21435"/>
      <c r="M21435"/>
      <c r="N21435"/>
      <c r="O21435"/>
      <c r="P21435"/>
      <c r="S21435"/>
      <c r="T21435" s="7"/>
    </row>
    <row r="21436" spans="1:20" x14ac:dyDescent="0.3">
      <c r="A21436" s="25"/>
      <c r="B21436"/>
      <c r="C21436"/>
      <c r="D21436"/>
      <c r="E21436"/>
      <c r="F21436"/>
      <c r="G21436"/>
      <c r="H21436"/>
      <c r="I21436"/>
      <c r="K21436"/>
      <c r="L21436"/>
      <c r="M21436"/>
      <c r="N21436"/>
      <c r="O21436"/>
      <c r="P21436"/>
      <c r="S21436"/>
    </row>
    <row r="21437" spans="1:20" x14ac:dyDescent="0.3">
      <c r="A21437" s="25"/>
      <c r="B21437"/>
      <c r="C21437"/>
      <c r="D21437"/>
      <c r="E21437"/>
      <c r="F21437"/>
      <c r="G21437"/>
      <c r="H21437"/>
      <c r="I21437" s="14"/>
      <c r="K21437"/>
      <c r="L21437"/>
      <c r="M21437"/>
      <c r="N21437"/>
      <c r="O21437"/>
      <c r="P21437"/>
      <c r="S21437"/>
    </row>
    <row r="21438" spans="1:20" x14ac:dyDescent="0.3">
      <c r="A21438" s="25"/>
      <c r="B21438"/>
      <c r="C21438"/>
      <c r="D21438"/>
      <c r="E21438"/>
      <c r="F21438"/>
      <c r="G21438"/>
      <c r="H21438"/>
      <c r="I21438"/>
      <c r="K21438"/>
      <c r="L21438"/>
      <c r="M21438"/>
      <c r="N21438"/>
      <c r="O21438"/>
      <c r="P21438"/>
      <c r="S21438"/>
    </row>
    <row r="21439" spans="1:20" x14ac:dyDescent="0.3">
      <c r="A21439" s="25"/>
      <c r="B21439"/>
      <c r="C21439"/>
      <c r="D21439"/>
      <c r="E21439"/>
      <c r="F21439"/>
      <c r="G21439"/>
      <c r="H21439"/>
      <c r="I21439" s="14"/>
      <c r="K21439"/>
      <c r="L21439"/>
      <c r="M21439"/>
      <c r="N21439"/>
      <c r="O21439"/>
      <c r="P21439"/>
      <c r="S21439"/>
    </row>
    <row r="21440" spans="1:20" x14ac:dyDescent="0.3">
      <c r="A21440" s="25"/>
      <c r="B21440"/>
      <c r="C21440"/>
      <c r="D21440"/>
      <c r="E21440"/>
      <c r="F21440"/>
      <c r="G21440"/>
      <c r="H21440"/>
      <c r="I21440" s="14"/>
      <c r="K21440"/>
      <c r="L21440"/>
      <c r="M21440"/>
      <c r="N21440"/>
      <c r="O21440"/>
      <c r="P21440"/>
      <c r="S21440"/>
    </row>
    <row r="21441" spans="1:20" x14ac:dyDescent="0.3">
      <c r="A21441" s="25"/>
      <c r="B21441"/>
      <c r="C21441"/>
      <c r="D21441"/>
      <c r="E21441"/>
      <c r="F21441"/>
      <c r="G21441"/>
      <c r="H21441" s="14"/>
      <c r="I21441" s="14"/>
      <c r="K21441"/>
      <c r="L21441"/>
      <c r="M21441"/>
      <c r="N21441"/>
      <c r="O21441"/>
      <c r="P21441"/>
      <c r="S21441"/>
      <c r="T21441" s="7"/>
    </row>
    <row r="21442" spans="1:20" x14ac:dyDescent="0.3">
      <c r="A21442" s="25"/>
      <c r="B21442"/>
      <c r="C21442"/>
      <c r="D21442"/>
      <c r="E21442"/>
      <c r="F21442"/>
      <c r="G21442"/>
      <c r="H21442"/>
      <c r="I21442" s="14"/>
      <c r="K21442"/>
      <c r="L21442"/>
      <c r="M21442"/>
      <c r="N21442"/>
      <c r="O21442"/>
      <c r="P21442"/>
      <c r="S21442"/>
    </row>
    <row r="21443" spans="1:20" x14ac:dyDescent="0.3">
      <c r="A21443" s="25"/>
      <c r="B21443"/>
      <c r="C21443"/>
      <c r="D21443"/>
      <c r="E21443"/>
      <c r="F21443"/>
      <c r="G21443"/>
      <c r="H21443"/>
      <c r="I21443" s="14"/>
      <c r="K21443"/>
      <c r="L21443"/>
      <c r="M21443"/>
      <c r="N21443"/>
      <c r="O21443"/>
      <c r="P21443"/>
      <c r="S21443"/>
    </row>
    <row r="21444" spans="1:20" x14ac:dyDescent="0.3">
      <c r="A21444" s="25"/>
      <c r="B21444"/>
      <c r="C21444"/>
      <c r="D21444"/>
      <c r="E21444"/>
      <c r="F21444"/>
      <c r="G21444"/>
      <c r="H21444" s="14"/>
      <c r="I21444" s="14"/>
      <c r="K21444"/>
      <c r="L21444"/>
      <c r="M21444"/>
      <c r="N21444"/>
      <c r="O21444"/>
      <c r="P21444"/>
      <c r="S21444"/>
      <c r="T21444" s="7"/>
    </row>
    <row r="21445" spans="1:20" x14ac:dyDescent="0.3">
      <c r="A21445" s="25"/>
      <c r="B21445"/>
      <c r="C21445"/>
      <c r="D21445"/>
      <c r="E21445"/>
      <c r="F21445"/>
      <c r="G21445"/>
      <c r="H21445"/>
      <c r="I21445"/>
      <c r="K21445"/>
      <c r="L21445"/>
      <c r="M21445"/>
      <c r="N21445"/>
      <c r="O21445"/>
      <c r="P21445"/>
      <c r="S21445"/>
    </row>
    <row r="21446" spans="1:20" x14ac:dyDescent="0.3">
      <c r="A21446" s="25"/>
      <c r="B21446"/>
      <c r="C21446"/>
      <c r="D21446"/>
      <c r="E21446"/>
      <c r="F21446"/>
      <c r="G21446"/>
      <c r="H21446"/>
      <c r="I21446"/>
      <c r="K21446"/>
      <c r="L21446"/>
      <c r="M21446"/>
      <c r="N21446"/>
      <c r="O21446"/>
      <c r="P21446"/>
      <c r="S21446"/>
    </row>
    <row r="21447" spans="1:20" x14ac:dyDescent="0.3">
      <c r="A21447" s="25"/>
      <c r="B21447"/>
      <c r="C21447"/>
      <c r="D21447"/>
      <c r="E21447"/>
      <c r="F21447"/>
      <c r="G21447"/>
      <c r="H21447"/>
      <c r="I21447"/>
      <c r="K21447"/>
      <c r="L21447"/>
      <c r="M21447"/>
      <c r="N21447"/>
      <c r="O21447"/>
      <c r="P21447"/>
      <c r="S21447"/>
    </row>
    <row r="21448" spans="1:20" x14ac:dyDescent="0.3">
      <c r="A21448" s="25"/>
      <c r="B21448"/>
      <c r="C21448"/>
      <c r="D21448"/>
      <c r="E21448"/>
      <c r="F21448"/>
      <c r="G21448"/>
      <c r="H21448"/>
      <c r="I21448"/>
      <c r="K21448"/>
      <c r="L21448"/>
      <c r="M21448"/>
      <c r="N21448"/>
      <c r="O21448"/>
      <c r="P21448"/>
      <c r="S21448"/>
    </row>
    <row r="21449" spans="1:20" x14ac:dyDescent="0.3">
      <c r="A21449" s="25"/>
      <c r="B21449"/>
      <c r="C21449"/>
      <c r="D21449"/>
      <c r="E21449"/>
      <c r="F21449"/>
      <c r="G21449"/>
      <c r="H21449"/>
      <c r="I21449"/>
      <c r="K21449"/>
      <c r="L21449"/>
      <c r="M21449"/>
      <c r="N21449"/>
      <c r="O21449"/>
      <c r="P21449"/>
      <c r="S21449"/>
    </row>
    <row r="21450" spans="1:20" x14ac:dyDescent="0.3">
      <c r="A21450" s="25"/>
      <c r="B21450"/>
      <c r="C21450"/>
      <c r="D21450"/>
      <c r="E21450"/>
      <c r="F21450"/>
      <c r="G21450"/>
      <c r="H21450"/>
      <c r="I21450"/>
      <c r="K21450"/>
      <c r="L21450"/>
      <c r="M21450"/>
      <c r="N21450"/>
      <c r="O21450"/>
      <c r="P21450"/>
      <c r="S21450"/>
    </row>
    <row r="21451" spans="1:20" x14ac:dyDescent="0.3">
      <c r="A21451" s="25"/>
      <c r="B21451"/>
      <c r="C21451"/>
      <c r="D21451"/>
      <c r="E21451"/>
      <c r="F21451"/>
      <c r="G21451"/>
      <c r="H21451"/>
      <c r="I21451" s="14"/>
      <c r="K21451"/>
      <c r="L21451"/>
      <c r="M21451"/>
      <c r="N21451"/>
      <c r="O21451"/>
      <c r="P21451"/>
      <c r="S21451"/>
    </row>
    <row r="21452" spans="1:20" x14ac:dyDescent="0.3">
      <c r="A21452" s="25"/>
      <c r="B21452"/>
      <c r="C21452"/>
      <c r="D21452"/>
      <c r="E21452"/>
      <c r="F21452"/>
      <c r="G21452"/>
      <c r="H21452"/>
      <c r="I21452" s="14"/>
      <c r="K21452"/>
      <c r="L21452"/>
      <c r="M21452"/>
      <c r="N21452"/>
      <c r="O21452"/>
      <c r="P21452"/>
      <c r="S21452"/>
    </row>
    <row r="21453" spans="1:20" x14ac:dyDescent="0.3">
      <c r="A21453" s="25"/>
      <c r="B21453"/>
      <c r="C21453"/>
      <c r="D21453"/>
      <c r="E21453"/>
      <c r="F21453"/>
      <c r="G21453"/>
      <c r="H21453" s="14"/>
      <c r="I21453" s="14"/>
      <c r="K21453"/>
      <c r="L21453"/>
      <c r="M21453"/>
      <c r="N21453"/>
      <c r="O21453"/>
      <c r="P21453"/>
      <c r="S21453"/>
      <c r="T21453" s="7"/>
    </row>
    <row r="21454" spans="1:20" x14ac:dyDescent="0.3">
      <c r="A21454" s="25"/>
      <c r="B21454"/>
      <c r="C21454"/>
      <c r="D21454"/>
      <c r="E21454"/>
      <c r="F21454"/>
      <c r="G21454"/>
      <c r="H21454" s="14"/>
      <c r="I21454" s="14"/>
      <c r="K21454"/>
      <c r="L21454"/>
      <c r="M21454"/>
      <c r="N21454"/>
      <c r="O21454"/>
      <c r="P21454"/>
      <c r="S21454"/>
      <c r="T21454" s="7"/>
    </row>
    <row r="21455" spans="1:20" x14ac:dyDescent="0.3">
      <c r="A21455" s="25"/>
      <c r="B21455"/>
      <c r="C21455"/>
      <c r="D21455"/>
      <c r="E21455"/>
      <c r="F21455"/>
      <c r="G21455"/>
      <c r="H21455" s="14"/>
      <c r="I21455" s="14"/>
      <c r="K21455"/>
      <c r="L21455"/>
      <c r="M21455"/>
      <c r="N21455"/>
      <c r="O21455"/>
      <c r="P21455"/>
      <c r="S21455"/>
    </row>
    <row r="21456" spans="1:20" x14ac:dyDescent="0.3">
      <c r="A21456" s="25"/>
      <c r="B21456"/>
      <c r="C21456"/>
      <c r="D21456"/>
      <c r="E21456"/>
      <c r="F21456"/>
      <c r="G21456"/>
      <c r="H21456" s="14"/>
      <c r="I21456" s="14"/>
      <c r="K21456"/>
      <c r="L21456"/>
      <c r="M21456"/>
      <c r="N21456"/>
      <c r="O21456"/>
      <c r="P21456"/>
      <c r="S21456"/>
    </row>
    <row r="21457" spans="1:20" x14ac:dyDescent="0.3">
      <c r="A21457" s="25"/>
      <c r="B21457"/>
      <c r="C21457"/>
      <c r="D21457"/>
      <c r="E21457"/>
      <c r="F21457"/>
      <c r="G21457"/>
      <c r="H21457" s="14"/>
      <c r="I21457" s="14"/>
      <c r="K21457"/>
      <c r="L21457"/>
      <c r="M21457"/>
      <c r="N21457"/>
      <c r="O21457"/>
      <c r="P21457"/>
      <c r="S21457"/>
      <c r="T21457" s="7"/>
    </row>
    <row r="21458" spans="1:20" x14ac:dyDescent="0.3">
      <c r="A21458" s="25"/>
      <c r="B21458"/>
      <c r="C21458"/>
      <c r="D21458"/>
      <c r="E21458"/>
      <c r="F21458"/>
      <c r="G21458"/>
      <c r="H21458" s="14"/>
      <c r="I21458" s="14"/>
      <c r="K21458"/>
      <c r="L21458"/>
      <c r="M21458"/>
      <c r="N21458"/>
      <c r="O21458"/>
      <c r="P21458"/>
      <c r="S21458"/>
    </row>
    <row r="21459" spans="1:20" x14ac:dyDescent="0.3">
      <c r="A21459" s="25"/>
      <c r="B21459"/>
      <c r="C21459"/>
      <c r="D21459"/>
      <c r="E21459"/>
      <c r="F21459"/>
      <c r="G21459"/>
      <c r="H21459" s="14"/>
      <c r="I21459" s="14"/>
      <c r="K21459"/>
      <c r="L21459"/>
      <c r="M21459"/>
      <c r="N21459"/>
      <c r="O21459"/>
      <c r="P21459"/>
      <c r="S21459"/>
    </row>
    <row r="21460" spans="1:20" x14ac:dyDescent="0.3">
      <c r="A21460" s="25"/>
      <c r="B21460"/>
      <c r="C21460"/>
      <c r="D21460"/>
      <c r="E21460"/>
      <c r="F21460"/>
      <c r="G21460"/>
      <c r="H21460" s="14"/>
      <c r="I21460" s="14"/>
      <c r="K21460"/>
      <c r="L21460"/>
      <c r="M21460"/>
      <c r="N21460"/>
      <c r="O21460"/>
      <c r="P21460"/>
      <c r="S21460"/>
    </row>
    <row r="21461" spans="1:20" x14ac:dyDescent="0.3">
      <c r="A21461" s="25"/>
      <c r="B21461"/>
      <c r="C21461"/>
      <c r="D21461"/>
      <c r="E21461"/>
      <c r="F21461"/>
      <c r="G21461"/>
      <c r="H21461" s="14"/>
      <c r="I21461" s="14"/>
      <c r="K21461"/>
      <c r="L21461"/>
      <c r="M21461"/>
      <c r="N21461"/>
      <c r="O21461"/>
      <c r="P21461"/>
      <c r="S21461"/>
    </row>
    <row r="21462" spans="1:20" x14ac:dyDescent="0.3">
      <c r="A21462" s="25"/>
      <c r="B21462"/>
      <c r="C21462"/>
      <c r="D21462"/>
      <c r="E21462"/>
      <c r="F21462"/>
      <c r="G21462"/>
      <c r="H21462" s="14"/>
      <c r="I21462" s="14"/>
      <c r="K21462"/>
      <c r="L21462"/>
      <c r="M21462"/>
      <c r="N21462"/>
      <c r="O21462"/>
      <c r="P21462"/>
      <c r="S21462"/>
    </row>
    <row r="21463" spans="1:20" x14ac:dyDescent="0.3">
      <c r="A21463" s="25"/>
      <c r="B21463"/>
      <c r="C21463"/>
      <c r="D21463"/>
      <c r="E21463"/>
      <c r="F21463"/>
      <c r="G21463"/>
      <c r="H21463" s="14"/>
      <c r="I21463" s="14"/>
      <c r="K21463"/>
      <c r="L21463"/>
      <c r="M21463"/>
      <c r="N21463"/>
      <c r="O21463"/>
      <c r="P21463"/>
      <c r="S21463"/>
    </row>
    <row r="21464" spans="1:20" x14ac:dyDescent="0.3">
      <c r="A21464" s="25"/>
      <c r="B21464"/>
      <c r="C21464"/>
      <c r="D21464"/>
      <c r="E21464"/>
      <c r="F21464"/>
      <c r="G21464"/>
      <c r="H21464" s="14"/>
      <c r="I21464" s="14"/>
      <c r="K21464"/>
      <c r="L21464"/>
      <c r="M21464"/>
      <c r="N21464"/>
      <c r="O21464"/>
      <c r="P21464"/>
      <c r="S21464"/>
    </row>
    <row r="21465" spans="1:20" x14ac:dyDescent="0.3">
      <c r="A21465" s="25"/>
      <c r="B21465"/>
      <c r="C21465"/>
      <c r="D21465"/>
      <c r="E21465"/>
      <c r="F21465"/>
      <c r="G21465"/>
      <c r="H21465" s="14"/>
      <c r="I21465" s="14"/>
      <c r="K21465"/>
      <c r="L21465"/>
      <c r="M21465"/>
      <c r="N21465"/>
      <c r="O21465"/>
      <c r="P21465"/>
      <c r="S21465"/>
    </row>
    <row r="21466" spans="1:20" x14ac:dyDescent="0.3">
      <c r="A21466" s="25"/>
      <c r="B21466"/>
      <c r="C21466"/>
      <c r="D21466"/>
      <c r="E21466"/>
      <c r="F21466"/>
      <c r="G21466"/>
      <c r="H21466" s="14"/>
      <c r="I21466" s="14"/>
      <c r="K21466"/>
      <c r="L21466"/>
      <c r="M21466"/>
      <c r="N21466"/>
      <c r="O21466"/>
      <c r="P21466"/>
      <c r="S21466"/>
    </row>
    <row r="21467" spans="1:20" x14ac:dyDescent="0.3">
      <c r="A21467" s="25"/>
      <c r="B21467"/>
      <c r="C21467"/>
      <c r="D21467"/>
      <c r="E21467"/>
      <c r="F21467"/>
      <c r="G21467"/>
      <c r="H21467" s="14"/>
      <c r="I21467" s="14"/>
      <c r="K21467"/>
      <c r="L21467"/>
      <c r="M21467"/>
      <c r="N21467"/>
      <c r="O21467"/>
      <c r="P21467"/>
      <c r="S21467"/>
    </row>
    <row r="21468" spans="1:20" x14ac:dyDescent="0.3">
      <c r="A21468" s="25"/>
      <c r="B21468"/>
      <c r="C21468"/>
      <c r="D21468"/>
      <c r="E21468"/>
      <c r="F21468"/>
      <c r="G21468"/>
      <c r="H21468" s="14"/>
      <c r="I21468" s="14"/>
      <c r="K21468"/>
      <c r="L21468"/>
      <c r="M21468"/>
      <c r="N21468"/>
      <c r="O21468"/>
      <c r="P21468"/>
      <c r="S21468"/>
    </row>
    <row r="21469" spans="1:20" x14ac:dyDescent="0.3">
      <c r="A21469" s="25"/>
      <c r="B21469"/>
      <c r="C21469"/>
      <c r="D21469"/>
      <c r="E21469"/>
      <c r="F21469"/>
      <c r="G21469"/>
      <c r="H21469" s="14"/>
      <c r="I21469" s="14"/>
      <c r="K21469"/>
      <c r="L21469"/>
      <c r="M21469"/>
      <c r="N21469"/>
      <c r="O21469"/>
      <c r="P21469"/>
      <c r="S21469"/>
    </row>
    <row r="21470" spans="1:20" x14ac:dyDescent="0.3">
      <c r="A21470" s="25"/>
      <c r="B21470"/>
      <c r="C21470"/>
      <c r="D21470"/>
      <c r="E21470"/>
      <c r="F21470"/>
      <c r="G21470"/>
      <c r="H21470" s="14"/>
      <c r="I21470" s="14"/>
      <c r="K21470"/>
      <c r="L21470"/>
      <c r="M21470"/>
      <c r="N21470"/>
      <c r="O21470"/>
      <c r="P21470"/>
      <c r="S21470"/>
    </row>
    <row r="21471" spans="1:20" x14ac:dyDescent="0.3">
      <c r="A21471" s="25"/>
      <c r="B21471"/>
      <c r="C21471"/>
      <c r="D21471"/>
      <c r="E21471"/>
      <c r="F21471"/>
      <c r="G21471"/>
      <c r="H21471" s="14"/>
      <c r="I21471" s="14"/>
      <c r="K21471"/>
      <c r="L21471"/>
      <c r="M21471"/>
      <c r="N21471"/>
      <c r="O21471"/>
      <c r="P21471"/>
      <c r="S21471"/>
    </row>
    <row r="21472" spans="1:20" x14ac:dyDescent="0.3">
      <c r="A21472" s="25"/>
      <c r="B21472"/>
      <c r="C21472"/>
      <c r="D21472"/>
      <c r="E21472"/>
      <c r="F21472"/>
      <c r="G21472"/>
      <c r="H21472" s="14"/>
      <c r="I21472" s="14"/>
      <c r="K21472"/>
      <c r="L21472"/>
      <c r="M21472"/>
      <c r="N21472"/>
      <c r="O21472"/>
      <c r="P21472"/>
      <c r="S21472"/>
    </row>
    <row r="21473" spans="1:20" x14ac:dyDescent="0.3">
      <c r="A21473" s="25"/>
      <c r="B21473"/>
      <c r="C21473"/>
      <c r="D21473"/>
      <c r="E21473"/>
      <c r="F21473"/>
      <c r="G21473"/>
      <c r="H21473" s="14"/>
      <c r="I21473" s="14"/>
      <c r="K21473"/>
      <c r="L21473"/>
      <c r="M21473"/>
      <c r="N21473"/>
      <c r="O21473"/>
      <c r="P21473"/>
      <c r="S21473"/>
    </row>
    <row r="21474" spans="1:20" x14ac:dyDescent="0.3">
      <c r="A21474" s="25"/>
      <c r="B21474"/>
      <c r="C21474"/>
      <c r="D21474"/>
      <c r="E21474"/>
      <c r="F21474"/>
      <c r="G21474"/>
      <c r="H21474" s="14"/>
      <c r="I21474" s="14"/>
      <c r="K21474"/>
      <c r="L21474"/>
      <c r="M21474"/>
      <c r="N21474"/>
      <c r="O21474"/>
      <c r="P21474"/>
      <c r="S21474"/>
    </row>
    <row r="21475" spans="1:20" x14ac:dyDescent="0.3">
      <c r="A21475" s="25"/>
      <c r="B21475"/>
      <c r="C21475"/>
      <c r="D21475"/>
      <c r="E21475"/>
      <c r="F21475"/>
      <c r="G21475"/>
      <c r="H21475" s="14"/>
      <c r="I21475" s="14"/>
      <c r="K21475"/>
      <c r="L21475"/>
      <c r="M21475"/>
      <c r="N21475"/>
      <c r="O21475"/>
      <c r="P21475"/>
      <c r="S21475"/>
    </row>
    <row r="21476" spans="1:20" x14ac:dyDescent="0.3">
      <c r="A21476" s="25"/>
      <c r="B21476"/>
      <c r="C21476"/>
      <c r="D21476"/>
      <c r="E21476"/>
      <c r="F21476"/>
      <c r="G21476"/>
      <c r="H21476" s="14"/>
      <c r="I21476" s="14"/>
      <c r="K21476"/>
      <c r="L21476"/>
      <c r="M21476"/>
      <c r="N21476"/>
      <c r="O21476"/>
      <c r="P21476"/>
      <c r="S21476"/>
    </row>
    <row r="21477" spans="1:20" x14ac:dyDescent="0.3">
      <c r="A21477" s="25"/>
      <c r="B21477"/>
      <c r="C21477"/>
      <c r="D21477"/>
      <c r="E21477"/>
      <c r="F21477"/>
      <c r="G21477"/>
      <c r="H21477" s="14"/>
      <c r="I21477" s="14"/>
      <c r="K21477"/>
      <c r="L21477"/>
      <c r="M21477"/>
      <c r="N21477"/>
      <c r="O21477"/>
      <c r="P21477"/>
      <c r="S21477"/>
    </row>
    <row r="21478" spans="1:20" x14ac:dyDescent="0.3">
      <c r="A21478" s="25"/>
      <c r="B21478"/>
      <c r="C21478"/>
      <c r="D21478"/>
      <c r="E21478"/>
      <c r="F21478"/>
      <c r="G21478"/>
      <c r="H21478" s="14"/>
      <c r="I21478" s="14"/>
      <c r="K21478"/>
      <c r="L21478"/>
      <c r="M21478"/>
      <c r="N21478"/>
      <c r="O21478"/>
      <c r="P21478"/>
      <c r="S21478"/>
    </row>
    <row r="21479" spans="1:20" x14ac:dyDescent="0.3">
      <c r="A21479" s="25"/>
      <c r="B21479"/>
      <c r="C21479"/>
      <c r="D21479"/>
      <c r="E21479"/>
      <c r="F21479"/>
      <c r="G21479"/>
      <c r="H21479" s="14"/>
      <c r="I21479" s="14"/>
      <c r="K21479"/>
      <c r="L21479"/>
      <c r="M21479"/>
      <c r="N21479"/>
      <c r="O21479"/>
      <c r="P21479"/>
      <c r="S21479"/>
    </row>
    <row r="21480" spans="1:20" x14ac:dyDescent="0.3">
      <c r="A21480" s="25"/>
      <c r="B21480"/>
      <c r="C21480"/>
      <c r="D21480"/>
      <c r="E21480"/>
      <c r="F21480"/>
      <c r="G21480"/>
      <c r="H21480" s="14"/>
      <c r="I21480" s="14"/>
      <c r="K21480"/>
      <c r="L21480"/>
      <c r="M21480"/>
      <c r="N21480"/>
      <c r="O21480"/>
      <c r="P21480"/>
      <c r="S21480"/>
    </row>
    <row r="21481" spans="1:20" x14ac:dyDescent="0.3">
      <c r="A21481" s="25"/>
      <c r="B21481"/>
      <c r="C21481"/>
      <c r="D21481"/>
      <c r="E21481"/>
      <c r="F21481"/>
      <c r="G21481"/>
      <c r="H21481"/>
      <c r="I21481" s="14"/>
      <c r="K21481"/>
      <c r="L21481"/>
      <c r="M21481"/>
      <c r="N21481"/>
      <c r="O21481"/>
      <c r="P21481"/>
      <c r="S21481"/>
    </row>
    <row r="21482" spans="1:20" x14ac:dyDescent="0.3">
      <c r="A21482" s="25"/>
      <c r="B21482"/>
      <c r="C21482"/>
      <c r="D21482"/>
      <c r="E21482"/>
      <c r="F21482"/>
      <c r="G21482"/>
      <c r="H21482"/>
      <c r="I21482"/>
      <c r="K21482"/>
      <c r="L21482"/>
      <c r="M21482"/>
      <c r="N21482"/>
      <c r="O21482"/>
      <c r="P21482"/>
      <c r="S21482"/>
    </row>
    <row r="21483" spans="1:20" x14ac:dyDescent="0.3">
      <c r="A21483" s="25"/>
      <c r="B21483"/>
      <c r="C21483"/>
      <c r="D21483"/>
      <c r="E21483"/>
      <c r="F21483"/>
      <c r="G21483"/>
      <c r="H21483"/>
      <c r="I21483"/>
      <c r="K21483"/>
      <c r="L21483"/>
      <c r="M21483"/>
      <c r="N21483"/>
      <c r="O21483"/>
      <c r="P21483"/>
      <c r="S21483"/>
    </row>
    <row r="21484" spans="1:20" x14ac:dyDescent="0.3">
      <c r="A21484" s="25"/>
      <c r="B21484"/>
      <c r="C21484"/>
      <c r="D21484"/>
      <c r="E21484"/>
      <c r="F21484"/>
      <c r="G21484"/>
      <c r="H21484"/>
      <c r="I21484"/>
      <c r="K21484"/>
      <c r="L21484"/>
      <c r="M21484"/>
      <c r="N21484"/>
      <c r="O21484"/>
      <c r="P21484"/>
      <c r="S21484"/>
    </row>
    <row r="21485" spans="1:20" x14ac:dyDescent="0.3">
      <c r="A21485" s="25"/>
      <c r="B21485"/>
      <c r="C21485"/>
      <c r="D21485"/>
      <c r="E21485"/>
      <c r="F21485"/>
      <c r="G21485"/>
      <c r="H21485" s="14"/>
      <c r="I21485" s="14"/>
      <c r="K21485"/>
      <c r="L21485"/>
      <c r="M21485"/>
      <c r="N21485"/>
      <c r="O21485"/>
      <c r="P21485"/>
      <c r="S21485"/>
    </row>
    <row r="21486" spans="1:20" x14ac:dyDescent="0.3">
      <c r="A21486" s="25"/>
      <c r="B21486"/>
      <c r="C21486"/>
      <c r="D21486"/>
      <c r="E21486"/>
      <c r="F21486"/>
      <c r="G21486"/>
      <c r="H21486"/>
      <c r="I21486"/>
      <c r="K21486"/>
      <c r="L21486"/>
      <c r="M21486"/>
      <c r="N21486"/>
      <c r="O21486"/>
      <c r="P21486"/>
      <c r="S21486"/>
    </row>
    <row r="21487" spans="1:20" x14ac:dyDescent="0.3">
      <c r="A21487" s="25"/>
      <c r="B21487"/>
      <c r="C21487"/>
      <c r="D21487"/>
      <c r="E21487"/>
      <c r="F21487"/>
      <c r="G21487"/>
      <c r="H21487"/>
      <c r="I21487"/>
      <c r="K21487"/>
      <c r="L21487"/>
      <c r="M21487"/>
      <c r="N21487"/>
      <c r="O21487"/>
      <c r="P21487"/>
      <c r="S21487"/>
      <c r="T21487" s="7"/>
    </row>
    <row r="21488" spans="1:20" x14ac:dyDescent="0.3">
      <c r="A21488" s="25"/>
      <c r="B21488"/>
      <c r="C21488"/>
      <c r="D21488"/>
      <c r="E21488"/>
      <c r="F21488"/>
      <c r="G21488"/>
      <c r="H21488" s="14"/>
      <c r="I21488" s="14"/>
      <c r="K21488"/>
      <c r="L21488"/>
      <c r="M21488"/>
      <c r="N21488"/>
      <c r="O21488"/>
      <c r="P21488"/>
      <c r="S21488"/>
    </row>
    <row r="21489" spans="1:20" x14ac:dyDescent="0.3">
      <c r="A21489" s="25"/>
      <c r="B21489"/>
      <c r="C21489"/>
      <c r="D21489"/>
      <c r="E21489"/>
      <c r="F21489"/>
      <c r="G21489"/>
      <c r="H21489" s="14"/>
      <c r="I21489" s="14"/>
      <c r="K21489"/>
      <c r="L21489"/>
      <c r="M21489"/>
      <c r="N21489"/>
      <c r="O21489"/>
      <c r="P21489"/>
      <c r="S21489"/>
    </row>
    <row r="21490" spans="1:20" x14ac:dyDescent="0.3">
      <c r="A21490" s="25"/>
      <c r="B21490"/>
      <c r="C21490"/>
      <c r="D21490"/>
      <c r="E21490"/>
      <c r="F21490"/>
      <c r="G21490"/>
      <c r="H21490" s="14"/>
      <c r="I21490" s="14"/>
      <c r="K21490"/>
      <c r="L21490"/>
      <c r="M21490"/>
      <c r="N21490"/>
      <c r="O21490"/>
      <c r="P21490"/>
      <c r="S21490"/>
      <c r="T21490" s="7"/>
    </row>
    <row r="21491" spans="1:20" x14ac:dyDescent="0.3">
      <c r="A21491" s="25"/>
      <c r="B21491"/>
      <c r="C21491"/>
      <c r="D21491"/>
      <c r="E21491"/>
      <c r="F21491"/>
      <c r="G21491"/>
      <c r="H21491" s="14"/>
      <c r="I21491" s="14"/>
      <c r="K21491"/>
      <c r="L21491"/>
      <c r="M21491"/>
      <c r="N21491"/>
      <c r="O21491"/>
      <c r="P21491"/>
      <c r="S21491"/>
      <c r="T21491" s="7"/>
    </row>
    <row r="21492" spans="1:20" x14ac:dyDescent="0.3">
      <c r="A21492" s="25"/>
      <c r="B21492"/>
      <c r="C21492"/>
      <c r="D21492"/>
      <c r="E21492"/>
      <c r="F21492"/>
      <c r="G21492"/>
      <c r="H21492" s="14"/>
      <c r="I21492" s="14"/>
      <c r="K21492"/>
      <c r="L21492"/>
      <c r="M21492"/>
      <c r="N21492"/>
      <c r="O21492"/>
      <c r="P21492"/>
      <c r="S21492"/>
      <c r="T21492" s="7"/>
    </row>
    <row r="21493" spans="1:20" x14ac:dyDescent="0.3">
      <c r="A21493" s="25"/>
      <c r="B21493"/>
      <c r="C21493"/>
      <c r="D21493"/>
      <c r="E21493"/>
      <c r="F21493"/>
      <c r="G21493"/>
      <c r="H21493" s="14"/>
      <c r="I21493" s="14"/>
      <c r="K21493"/>
      <c r="L21493"/>
      <c r="M21493"/>
      <c r="N21493"/>
      <c r="O21493"/>
      <c r="P21493"/>
      <c r="S21493"/>
    </row>
    <row r="21494" spans="1:20" x14ac:dyDescent="0.3">
      <c r="A21494" s="25"/>
      <c r="B21494"/>
      <c r="C21494"/>
      <c r="D21494"/>
      <c r="E21494"/>
      <c r="F21494"/>
      <c r="G21494"/>
      <c r="H21494" s="14"/>
      <c r="I21494" s="14"/>
      <c r="K21494"/>
      <c r="L21494"/>
      <c r="M21494"/>
      <c r="N21494"/>
      <c r="O21494"/>
      <c r="P21494"/>
      <c r="S21494"/>
    </row>
    <row r="21495" spans="1:20" x14ac:dyDescent="0.3">
      <c r="A21495" s="25"/>
      <c r="B21495"/>
      <c r="C21495"/>
      <c r="D21495"/>
      <c r="E21495"/>
      <c r="F21495"/>
      <c r="G21495"/>
      <c r="H21495" s="14"/>
      <c r="I21495" s="14"/>
      <c r="K21495"/>
      <c r="L21495"/>
      <c r="M21495"/>
      <c r="N21495"/>
      <c r="O21495"/>
      <c r="P21495"/>
      <c r="S21495"/>
    </row>
    <row r="21496" spans="1:20" x14ac:dyDescent="0.3">
      <c r="A21496" s="25"/>
      <c r="B21496"/>
      <c r="C21496"/>
      <c r="D21496"/>
      <c r="E21496"/>
      <c r="F21496"/>
      <c r="G21496"/>
      <c r="H21496" s="14"/>
      <c r="I21496" s="14"/>
      <c r="K21496"/>
      <c r="L21496"/>
      <c r="M21496"/>
      <c r="N21496"/>
      <c r="O21496"/>
      <c r="P21496"/>
      <c r="S21496"/>
      <c r="T21496" s="7"/>
    </row>
    <row r="21497" spans="1:20" x14ac:dyDescent="0.3">
      <c r="A21497" s="25"/>
      <c r="B21497"/>
      <c r="C21497"/>
      <c r="D21497"/>
      <c r="E21497"/>
      <c r="F21497"/>
      <c r="G21497"/>
      <c r="H21497" s="14"/>
      <c r="I21497" s="14"/>
      <c r="K21497"/>
      <c r="L21497"/>
      <c r="M21497"/>
      <c r="N21497"/>
      <c r="O21497"/>
      <c r="P21497"/>
      <c r="S21497"/>
    </row>
    <row r="21498" spans="1:20" x14ac:dyDescent="0.3">
      <c r="A21498" s="25"/>
      <c r="B21498"/>
      <c r="C21498"/>
      <c r="D21498"/>
      <c r="E21498"/>
      <c r="F21498"/>
      <c r="G21498"/>
      <c r="H21498" s="14"/>
      <c r="I21498" s="14"/>
      <c r="K21498"/>
      <c r="L21498"/>
      <c r="M21498"/>
      <c r="N21498"/>
      <c r="O21498"/>
      <c r="P21498"/>
      <c r="S21498"/>
    </row>
    <row r="21499" spans="1:20" x14ac:dyDescent="0.3">
      <c r="A21499" s="25"/>
      <c r="B21499"/>
      <c r="C21499"/>
      <c r="D21499"/>
      <c r="E21499"/>
      <c r="F21499"/>
      <c r="G21499"/>
      <c r="H21499" s="14"/>
      <c r="I21499" s="14"/>
      <c r="K21499"/>
      <c r="L21499"/>
      <c r="M21499"/>
      <c r="N21499"/>
      <c r="O21499"/>
      <c r="P21499"/>
      <c r="S21499"/>
    </row>
    <row r="21500" spans="1:20" x14ac:dyDescent="0.3">
      <c r="A21500" s="25"/>
      <c r="B21500"/>
      <c r="C21500"/>
      <c r="D21500"/>
      <c r="E21500"/>
      <c r="F21500"/>
      <c r="G21500"/>
      <c r="H21500" s="14"/>
      <c r="I21500" s="14"/>
      <c r="K21500"/>
      <c r="L21500"/>
      <c r="M21500"/>
      <c r="N21500"/>
      <c r="O21500"/>
      <c r="P21500"/>
      <c r="S21500"/>
    </row>
    <row r="21501" spans="1:20" x14ac:dyDescent="0.3">
      <c r="A21501" s="25"/>
      <c r="B21501"/>
      <c r="C21501"/>
      <c r="D21501"/>
      <c r="E21501"/>
      <c r="F21501"/>
      <c r="G21501"/>
      <c r="H21501" s="14"/>
      <c r="I21501" s="14"/>
      <c r="K21501"/>
      <c r="L21501"/>
      <c r="M21501"/>
      <c r="N21501"/>
      <c r="O21501"/>
      <c r="P21501"/>
      <c r="S21501"/>
    </row>
    <row r="21502" spans="1:20" x14ac:dyDescent="0.3">
      <c r="A21502" s="25"/>
      <c r="B21502"/>
      <c r="C21502"/>
      <c r="D21502"/>
      <c r="E21502"/>
      <c r="F21502"/>
      <c r="G21502"/>
      <c r="H21502" s="14"/>
      <c r="I21502" s="14"/>
      <c r="K21502"/>
      <c r="L21502"/>
      <c r="M21502"/>
      <c r="N21502"/>
      <c r="O21502"/>
      <c r="P21502"/>
      <c r="S21502"/>
    </row>
    <row r="21503" spans="1:20" x14ac:dyDescent="0.3">
      <c r="A21503" s="25"/>
      <c r="B21503"/>
      <c r="C21503"/>
      <c r="D21503"/>
      <c r="E21503"/>
      <c r="F21503"/>
      <c r="G21503"/>
      <c r="H21503" s="14"/>
      <c r="I21503" s="14"/>
      <c r="K21503"/>
      <c r="L21503"/>
      <c r="M21503"/>
      <c r="N21503"/>
      <c r="O21503"/>
      <c r="P21503"/>
      <c r="S21503"/>
    </row>
    <row r="21504" spans="1:20" x14ac:dyDescent="0.3">
      <c r="A21504" s="25"/>
      <c r="B21504"/>
      <c r="C21504"/>
      <c r="D21504"/>
      <c r="E21504"/>
      <c r="F21504"/>
      <c r="G21504"/>
      <c r="H21504" s="14"/>
      <c r="I21504" s="14"/>
      <c r="K21504"/>
      <c r="L21504"/>
      <c r="M21504"/>
      <c r="N21504"/>
      <c r="O21504"/>
      <c r="P21504"/>
      <c r="S21504"/>
    </row>
    <row r="21505" spans="1:20" x14ac:dyDescent="0.3">
      <c r="A21505" s="25"/>
      <c r="B21505"/>
      <c r="C21505"/>
      <c r="D21505"/>
      <c r="E21505"/>
      <c r="F21505"/>
      <c r="G21505"/>
      <c r="H21505"/>
      <c r="I21505"/>
      <c r="K21505"/>
      <c r="L21505"/>
      <c r="M21505"/>
      <c r="N21505"/>
      <c r="O21505"/>
      <c r="P21505"/>
      <c r="S21505"/>
    </row>
    <row r="21506" spans="1:20" x14ac:dyDescent="0.3">
      <c r="A21506" s="25"/>
      <c r="B21506"/>
      <c r="C21506"/>
      <c r="D21506"/>
      <c r="E21506"/>
      <c r="F21506"/>
      <c r="G21506"/>
      <c r="H21506" s="14"/>
      <c r="I21506" s="14"/>
      <c r="K21506"/>
      <c r="L21506"/>
      <c r="M21506"/>
      <c r="N21506"/>
      <c r="O21506"/>
      <c r="P21506"/>
      <c r="S21506"/>
      <c r="T21506" s="7"/>
    </row>
    <row r="21507" spans="1:20" x14ac:dyDescent="0.3">
      <c r="A21507" s="25"/>
      <c r="B21507"/>
      <c r="C21507"/>
      <c r="D21507"/>
      <c r="E21507"/>
      <c r="F21507"/>
      <c r="G21507"/>
      <c r="H21507" s="14"/>
      <c r="I21507" s="14"/>
      <c r="K21507"/>
      <c r="L21507"/>
      <c r="M21507"/>
      <c r="N21507"/>
      <c r="O21507"/>
      <c r="P21507"/>
      <c r="S21507"/>
    </row>
    <row r="21508" spans="1:20" x14ac:dyDescent="0.3">
      <c r="A21508" s="25"/>
      <c r="B21508"/>
      <c r="C21508"/>
      <c r="D21508"/>
      <c r="E21508"/>
      <c r="F21508"/>
      <c r="G21508"/>
      <c r="H21508" s="14"/>
      <c r="I21508" s="26"/>
      <c r="K21508"/>
      <c r="L21508"/>
      <c r="M21508"/>
      <c r="N21508"/>
      <c r="O21508"/>
      <c r="P21508"/>
      <c r="S21508"/>
    </row>
    <row r="21509" spans="1:20" x14ac:dyDescent="0.3">
      <c r="A21509" s="25"/>
      <c r="B21509"/>
      <c r="C21509"/>
      <c r="D21509"/>
      <c r="E21509"/>
      <c r="F21509"/>
      <c r="G21509"/>
      <c r="H21509" s="14"/>
      <c r="I21509" s="26"/>
      <c r="K21509"/>
      <c r="L21509"/>
      <c r="M21509"/>
      <c r="N21509"/>
      <c r="O21509"/>
      <c r="P21509"/>
      <c r="S21509"/>
    </row>
    <row r="21510" spans="1:20" x14ac:dyDescent="0.3">
      <c r="A21510" s="25"/>
      <c r="B21510"/>
      <c r="C21510"/>
      <c r="D21510"/>
      <c r="E21510"/>
      <c r="F21510"/>
      <c r="G21510"/>
      <c r="H21510" s="14"/>
      <c r="I21510" s="26"/>
      <c r="K21510"/>
      <c r="L21510"/>
      <c r="M21510"/>
      <c r="N21510"/>
      <c r="O21510"/>
      <c r="P21510"/>
      <c r="S21510"/>
      <c r="T21510" s="7"/>
    </row>
    <row r="21511" spans="1:20" x14ac:dyDescent="0.3">
      <c r="A21511" s="25"/>
      <c r="B21511"/>
      <c r="C21511"/>
      <c r="D21511"/>
      <c r="E21511"/>
      <c r="F21511"/>
      <c r="G21511"/>
      <c r="H21511"/>
      <c r="I21511" s="26"/>
      <c r="K21511"/>
      <c r="L21511"/>
      <c r="M21511"/>
      <c r="N21511"/>
      <c r="O21511"/>
      <c r="P21511"/>
      <c r="S21511"/>
    </row>
    <row r="21512" spans="1:20" x14ac:dyDescent="0.3">
      <c r="A21512" s="25"/>
      <c r="B21512"/>
      <c r="C21512"/>
      <c r="D21512"/>
      <c r="E21512"/>
      <c r="F21512"/>
      <c r="G21512"/>
      <c r="H21512"/>
      <c r="I21512" s="26"/>
      <c r="K21512"/>
      <c r="L21512"/>
      <c r="M21512"/>
      <c r="N21512"/>
      <c r="O21512"/>
      <c r="P21512"/>
      <c r="S21512"/>
    </row>
    <row r="21513" spans="1:20" x14ac:dyDescent="0.3">
      <c r="A21513" s="25"/>
      <c r="B21513"/>
      <c r="C21513"/>
      <c r="D21513"/>
      <c r="E21513"/>
      <c r="F21513"/>
      <c r="G21513"/>
      <c r="H21513"/>
      <c r="I21513" s="26"/>
      <c r="K21513"/>
      <c r="L21513"/>
      <c r="M21513"/>
      <c r="N21513"/>
      <c r="O21513"/>
      <c r="P21513"/>
      <c r="S21513"/>
    </row>
    <row r="21514" spans="1:20" x14ac:dyDescent="0.3">
      <c r="A21514" s="25"/>
      <c r="B21514"/>
      <c r="C21514"/>
      <c r="D21514"/>
      <c r="E21514"/>
      <c r="F21514"/>
      <c r="G21514"/>
      <c r="H21514"/>
      <c r="I21514"/>
      <c r="K21514"/>
      <c r="L21514"/>
      <c r="M21514"/>
      <c r="N21514"/>
      <c r="O21514"/>
      <c r="P21514"/>
      <c r="S21514"/>
    </row>
    <row r="21515" spans="1:20" x14ac:dyDescent="0.3">
      <c r="A21515" s="25"/>
      <c r="B21515"/>
      <c r="C21515"/>
      <c r="D21515"/>
      <c r="E21515"/>
      <c r="F21515"/>
      <c r="G21515"/>
      <c r="H21515" s="14"/>
      <c r="I21515" s="14"/>
      <c r="K21515"/>
      <c r="L21515"/>
      <c r="M21515"/>
      <c r="N21515"/>
      <c r="O21515"/>
      <c r="P21515"/>
      <c r="S21515"/>
    </row>
    <row r="21516" spans="1:20" x14ac:dyDescent="0.3">
      <c r="A21516" s="25"/>
      <c r="B21516"/>
      <c r="C21516"/>
      <c r="D21516"/>
      <c r="E21516"/>
      <c r="F21516"/>
      <c r="G21516"/>
      <c r="H21516"/>
      <c r="I21516"/>
      <c r="K21516"/>
      <c r="L21516"/>
      <c r="M21516"/>
      <c r="N21516"/>
      <c r="O21516"/>
      <c r="P21516"/>
      <c r="S21516"/>
    </row>
    <row r="21517" spans="1:20" x14ac:dyDescent="0.3">
      <c r="A21517" s="25"/>
      <c r="B21517"/>
      <c r="C21517"/>
      <c r="D21517"/>
      <c r="E21517"/>
      <c r="F21517"/>
      <c r="G21517"/>
      <c r="H21517"/>
      <c r="I21517"/>
      <c r="K21517"/>
      <c r="L21517"/>
      <c r="M21517"/>
      <c r="N21517"/>
      <c r="O21517"/>
      <c r="P21517"/>
      <c r="S21517"/>
    </row>
    <row r="21518" spans="1:20" x14ac:dyDescent="0.3">
      <c r="A21518" s="25"/>
      <c r="B21518"/>
      <c r="C21518"/>
      <c r="D21518"/>
      <c r="E21518"/>
      <c r="F21518"/>
      <c r="G21518"/>
      <c r="H21518" s="14"/>
      <c r="I21518" s="14"/>
      <c r="K21518"/>
      <c r="L21518"/>
      <c r="M21518"/>
      <c r="N21518"/>
      <c r="O21518"/>
      <c r="P21518"/>
      <c r="S21518"/>
    </row>
    <row r="21519" spans="1:20" x14ac:dyDescent="0.3">
      <c r="A21519" s="25"/>
      <c r="B21519"/>
      <c r="C21519"/>
      <c r="D21519"/>
      <c r="E21519"/>
      <c r="F21519"/>
      <c r="G21519"/>
      <c r="H21519" s="14"/>
      <c r="I21519" s="14"/>
      <c r="K21519"/>
      <c r="L21519"/>
      <c r="M21519"/>
      <c r="N21519"/>
      <c r="O21519"/>
      <c r="P21519"/>
      <c r="S21519"/>
    </row>
    <row r="21520" spans="1:20" x14ac:dyDescent="0.3">
      <c r="A21520" s="25"/>
      <c r="B21520"/>
      <c r="C21520"/>
      <c r="D21520"/>
      <c r="E21520"/>
      <c r="F21520"/>
      <c r="G21520"/>
      <c r="H21520" s="14"/>
      <c r="I21520" s="14"/>
      <c r="K21520"/>
      <c r="L21520"/>
      <c r="M21520"/>
      <c r="N21520"/>
      <c r="O21520"/>
      <c r="P21520"/>
      <c r="S21520"/>
      <c r="T21520" s="7"/>
    </row>
    <row r="21521" spans="1:20" x14ac:dyDescent="0.3">
      <c r="A21521" s="25"/>
      <c r="B21521"/>
      <c r="C21521"/>
      <c r="D21521"/>
      <c r="E21521"/>
      <c r="F21521"/>
      <c r="G21521"/>
      <c r="H21521"/>
      <c r="I21521" s="14"/>
      <c r="K21521"/>
      <c r="L21521"/>
      <c r="M21521"/>
      <c r="N21521"/>
      <c r="O21521"/>
      <c r="P21521"/>
      <c r="S21521"/>
    </row>
    <row r="21522" spans="1:20" x14ac:dyDescent="0.3">
      <c r="A21522" s="25"/>
      <c r="B21522"/>
      <c r="C21522"/>
      <c r="D21522"/>
      <c r="E21522"/>
      <c r="F21522"/>
      <c r="G21522"/>
      <c r="H21522" s="14"/>
      <c r="I21522" s="14"/>
      <c r="K21522"/>
      <c r="L21522"/>
      <c r="M21522"/>
      <c r="N21522"/>
      <c r="O21522"/>
      <c r="P21522"/>
      <c r="S21522"/>
    </row>
    <row r="21523" spans="1:20" x14ac:dyDescent="0.3">
      <c r="A21523" s="25"/>
      <c r="B21523"/>
      <c r="C21523"/>
      <c r="D21523"/>
      <c r="E21523"/>
      <c r="F21523"/>
      <c r="G21523"/>
      <c r="H21523" s="14"/>
      <c r="I21523" s="14"/>
      <c r="K21523"/>
      <c r="L21523"/>
      <c r="M21523"/>
      <c r="N21523"/>
      <c r="O21523"/>
      <c r="P21523"/>
      <c r="S21523"/>
    </row>
    <row r="21524" spans="1:20" x14ac:dyDescent="0.3">
      <c r="A21524" s="25"/>
      <c r="B21524"/>
      <c r="C21524"/>
      <c r="D21524"/>
      <c r="E21524"/>
      <c r="F21524"/>
      <c r="G21524"/>
      <c r="H21524" s="14"/>
      <c r="I21524" s="14"/>
      <c r="K21524"/>
      <c r="L21524"/>
      <c r="M21524"/>
      <c r="N21524"/>
      <c r="O21524"/>
      <c r="P21524"/>
      <c r="S21524"/>
    </row>
    <row r="21525" spans="1:20" x14ac:dyDescent="0.3">
      <c r="A21525" s="25"/>
      <c r="B21525"/>
      <c r="C21525"/>
      <c r="D21525"/>
      <c r="E21525"/>
      <c r="F21525"/>
      <c r="G21525"/>
      <c r="H21525"/>
      <c r="I21525"/>
      <c r="K21525"/>
      <c r="L21525"/>
      <c r="M21525"/>
      <c r="N21525"/>
      <c r="O21525"/>
      <c r="P21525"/>
      <c r="S21525"/>
    </row>
    <row r="21526" spans="1:20" x14ac:dyDescent="0.3">
      <c r="A21526" s="25"/>
      <c r="B21526"/>
      <c r="C21526"/>
      <c r="D21526"/>
      <c r="E21526"/>
      <c r="F21526"/>
      <c r="G21526"/>
      <c r="H21526"/>
      <c r="I21526"/>
      <c r="K21526"/>
      <c r="L21526"/>
      <c r="M21526"/>
      <c r="N21526"/>
      <c r="O21526"/>
      <c r="P21526"/>
      <c r="S21526"/>
    </row>
    <row r="21527" spans="1:20" x14ac:dyDescent="0.3">
      <c r="A21527" s="25"/>
      <c r="B21527"/>
      <c r="C21527"/>
      <c r="D21527"/>
      <c r="E21527"/>
      <c r="F21527"/>
      <c r="G21527"/>
      <c r="H21527"/>
      <c r="I21527"/>
      <c r="K21527"/>
      <c r="L21527"/>
      <c r="M21527"/>
      <c r="N21527"/>
      <c r="O21527"/>
      <c r="P21527"/>
      <c r="S21527"/>
    </row>
    <row r="21528" spans="1:20" x14ac:dyDescent="0.3">
      <c r="A21528" s="25"/>
      <c r="B21528"/>
      <c r="C21528"/>
      <c r="D21528"/>
      <c r="E21528"/>
      <c r="F21528"/>
      <c r="G21528"/>
      <c r="H21528"/>
      <c r="I21528" s="14"/>
      <c r="K21528"/>
      <c r="L21528"/>
      <c r="M21528"/>
      <c r="N21528"/>
      <c r="O21528"/>
      <c r="P21528"/>
      <c r="S21528"/>
    </row>
    <row r="21529" spans="1:20" x14ac:dyDescent="0.3">
      <c r="A21529" s="25"/>
      <c r="B21529"/>
      <c r="C21529"/>
      <c r="D21529"/>
      <c r="E21529"/>
      <c r="F21529"/>
      <c r="G21529"/>
      <c r="H21529"/>
      <c r="I21529" s="14"/>
      <c r="K21529"/>
      <c r="L21529"/>
      <c r="M21529"/>
      <c r="N21529"/>
      <c r="O21529"/>
      <c r="P21529"/>
      <c r="S21529"/>
    </row>
    <row r="21530" spans="1:20" x14ac:dyDescent="0.3">
      <c r="A21530" s="25"/>
      <c r="B21530"/>
      <c r="C21530"/>
      <c r="D21530"/>
      <c r="E21530"/>
      <c r="F21530"/>
      <c r="G21530"/>
      <c r="H21530" s="14"/>
      <c r="I21530" s="14"/>
      <c r="K21530"/>
      <c r="L21530"/>
      <c r="M21530"/>
      <c r="N21530"/>
      <c r="O21530"/>
      <c r="P21530"/>
      <c r="S21530"/>
    </row>
    <row r="21531" spans="1:20" x14ac:dyDescent="0.3">
      <c r="A21531" s="25"/>
      <c r="B21531"/>
      <c r="C21531"/>
      <c r="D21531"/>
      <c r="E21531"/>
      <c r="F21531"/>
      <c r="G21531"/>
      <c r="H21531" s="14"/>
      <c r="I21531" s="14"/>
      <c r="K21531"/>
      <c r="L21531"/>
      <c r="M21531"/>
      <c r="N21531"/>
      <c r="O21531"/>
      <c r="P21531"/>
      <c r="S21531"/>
    </row>
    <row r="21532" spans="1:20" x14ac:dyDescent="0.3">
      <c r="A21532" s="25"/>
      <c r="B21532"/>
      <c r="C21532"/>
      <c r="D21532"/>
      <c r="E21532"/>
      <c r="F21532"/>
      <c r="G21532"/>
      <c r="H21532" s="14"/>
      <c r="I21532" s="14"/>
      <c r="K21532"/>
      <c r="L21532"/>
      <c r="M21532"/>
      <c r="N21532"/>
      <c r="O21532"/>
      <c r="P21532"/>
      <c r="S21532"/>
    </row>
    <row r="21533" spans="1:20" x14ac:dyDescent="0.3">
      <c r="A21533" s="25"/>
      <c r="B21533"/>
      <c r="C21533"/>
      <c r="D21533"/>
      <c r="E21533"/>
      <c r="F21533"/>
      <c r="G21533"/>
      <c r="H21533" s="14"/>
      <c r="I21533" s="14"/>
      <c r="K21533"/>
      <c r="L21533"/>
      <c r="M21533"/>
      <c r="N21533"/>
      <c r="O21533"/>
      <c r="P21533"/>
      <c r="S21533"/>
    </row>
    <row r="21534" spans="1:20" x14ac:dyDescent="0.3">
      <c r="A21534" s="25"/>
      <c r="B21534"/>
      <c r="C21534"/>
      <c r="D21534"/>
      <c r="E21534"/>
      <c r="F21534"/>
      <c r="G21534"/>
      <c r="H21534" s="14"/>
      <c r="I21534" s="14"/>
      <c r="K21534"/>
      <c r="L21534"/>
      <c r="M21534"/>
      <c r="N21534"/>
      <c r="O21534"/>
      <c r="P21534"/>
      <c r="S21534"/>
    </row>
    <row r="21535" spans="1:20" x14ac:dyDescent="0.3">
      <c r="A21535" s="25"/>
      <c r="B21535"/>
      <c r="C21535"/>
      <c r="D21535"/>
      <c r="E21535"/>
      <c r="F21535"/>
      <c r="G21535"/>
      <c r="H21535"/>
      <c r="I21535" s="14"/>
      <c r="K21535"/>
      <c r="L21535"/>
      <c r="M21535"/>
      <c r="N21535"/>
      <c r="O21535"/>
      <c r="P21535"/>
      <c r="S21535"/>
    </row>
    <row r="21536" spans="1:20" x14ac:dyDescent="0.3">
      <c r="A21536" s="25"/>
      <c r="B21536"/>
      <c r="C21536"/>
      <c r="D21536"/>
      <c r="E21536"/>
      <c r="F21536"/>
      <c r="G21536"/>
      <c r="H21536" s="14"/>
      <c r="I21536" s="14"/>
      <c r="K21536"/>
      <c r="L21536"/>
      <c r="M21536"/>
      <c r="N21536"/>
      <c r="O21536"/>
      <c r="P21536"/>
      <c r="S21536"/>
      <c r="T21536" s="7"/>
    </row>
    <row r="21537" spans="1:20" x14ac:dyDescent="0.3">
      <c r="A21537" s="25"/>
      <c r="B21537"/>
      <c r="C21537"/>
      <c r="D21537"/>
      <c r="E21537"/>
      <c r="F21537"/>
      <c r="G21537"/>
      <c r="H21537"/>
      <c r="I21537" s="14"/>
      <c r="K21537"/>
      <c r="L21537"/>
      <c r="M21537"/>
      <c r="N21537"/>
      <c r="O21537"/>
      <c r="P21537"/>
      <c r="S21537"/>
    </row>
    <row r="21538" spans="1:20" x14ac:dyDescent="0.3">
      <c r="A21538" s="25"/>
      <c r="B21538"/>
      <c r="C21538"/>
      <c r="D21538"/>
      <c r="E21538"/>
      <c r="F21538"/>
      <c r="G21538"/>
      <c r="H21538" s="14"/>
      <c r="I21538" s="14"/>
      <c r="K21538"/>
      <c r="L21538"/>
      <c r="M21538"/>
      <c r="N21538"/>
      <c r="O21538"/>
      <c r="P21538"/>
      <c r="S21538"/>
      <c r="T21538" s="7"/>
    </row>
    <row r="21539" spans="1:20" x14ac:dyDescent="0.3">
      <c r="A21539" s="25"/>
      <c r="B21539"/>
      <c r="C21539"/>
      <c r="D21539"/>
      <c r="E21539"/>
      <c r="F21539"/>
      <c r="G21539"/>
      <c r="H21539" s="14"/>
      <c r="I21539" s="14"/>
      <c r="K21539"/>
      <c r="L21539"/>
      <c r="M21539"/>
      <c r="N21539"/>
      <c r="O21539"/>
      <c r="P21539"/>
      <c r="S21539"/>
    </row>
    <row r="21540" spans="1:20" x14ac:dyDescent="0.3">
      <c r="A21540" s="25"/>
      <c r="B21540"/>
      <c r="C21540"/>
      <c r="D21540"/>
      <c r="E21540"/>
      <c r="F21540"/>
      <c r="G21540"/>
      <c r="H21540" s="14"/>
      <c r="I21540" s="14"/>
      <c r="K21540"/>
      <c r="L21540"/>
      <c r="M21540"/>
      <c r="N21540"/>
      <c r="O21540"/>
      <c r="P21540"/>
      <c r="S21540"/>
    </row>
    <row r="21541" spans="1:20" x14ac:dyDescent="0.3">
      <c r="A21541" s="25"/>
      <c r="B21541"/>
      <c r="C21541"/>
      <c r="D21541"/>
      <c r="E21541"/>
      <c r="F21541"/>
      <c r="G21541"/>
      <c r="H21541" s="14"/>
      <c r="I21541" s="14"/>
      <c r="K21541"/>
      <c r="L21541"/>
      <c r="M21541"/>
      <c r="N21541"/>
      <c r="O21541"/>
      <c r="P21541"/>
      <c r="S21541"/>
      <c r="T21541" s="7"/>
    </row>
    <row r="21542" spans="1:20" x14ac:dyDescent="0.3">
      <c r="A21542" s="25"/>
      <c r="B21542"/>
      <c r="C21542"/>
      <c r="D21542"/>
      <c r="E21542"/>
      <c r="F21542"/>
      <c r="G21542"/>
      <c r="H21542" s="14"/>
      <c r="I21542" s="14"/>
      <c r="K21542"/>
      <c r="L21542"/>
      <c r="M21542"/>
      <c r="N21542"/>
      <c r="O21542"/>
      <c r="P21542"/>
      <c r="S21542"/>
    </row>
    <row r="21543" spans="1:20" x14ac:dyDescent="0.3">
      <c r="A21543" s="25"/>
      <c r="B21543"/>
      <c r="C21543"/>
      <c r="D21543"/>
      <c r="E21543"/>
      <c r="F21543"/>
      <c r="G21543"/>
      <c r="H21543" s="14"/>
      <c r="I21543" s="14"/>
      <c r="K21543"/>
      <c r="L21543"/>
      <c r="M21543"/>
      <c r="N21543"/>
      <c r="O21543"/>
      <c r="P21543"/>
      <c r="S21543"/>
    </row>
    <row r="21544" spans="1:20" x14ac:dyDescent="0.3">
      <c r="A21544" s="25"/>
      <c r="B21544"/>
      <c r="C21544"/>
      <c r="D21544"/>
      <c r="E21544"/>
      <c r="F21544"/>
      <c r="G21544"/>
      <c r="H21544" s="14"/>
      <c r="I21544" s="14"/>
      <c r="K21544"/>
      <c r="L21544"/>
      <c r="M21544"/>
      <c r="N21544"/>
      <c r="O21544"/>
      <c r="P21544"/>
      <c r="S21544"/>
    </row>
    <row r="21545" spans="1:20" x14ac:dyDescent="0.3">
      <c r="A21545" s="25"/>
      <c r="B21545"/>
      <c r="C21545"/>
      <c r="D21545"/>
      <c r="E21545"/>
      <c r="F21545"/>
      <c r="G21545"/>
      <c r="H21545" s="14"/>
      <c r="I21545" s="14"/>
      <c r="K21545"/>
      <c r="L21545"/>
      <c r="M21545"/>
      <c r="N21545"/>
      <c r="O21545"/>
      <c r="P21545"/>
      <c r="S21545"/>
    </row>
    <row r="21546" spans="1:20" x14ac:dyDescent="0.3">
      <c r="A21546" s="25"/>
      <c r="B21546"/>
      <c r="C21546"/>
      <c r="D21546"/>
      <c r="E21546"/>
      <c r="F21546"/>
      <c r="G21546"/>
      <c r="H21546" s="14"/>
      <c r="I21546" s="14"/>
      <c r="K21546"/>
      <c r="L21546"/>
      <c r="M21546"/>
      <c r="N21546"/>
      <c r="O21546"/>
      <c r="P21546"/>
      <c r="S21546"/>
    </row>
    <row r="21547" spans="1:20" x14ac:dyDescent="0.3">
      <c r="A21547" s="25"/>
      <c r="B21547"/>
      <c r="C21547"/>
      <c r="D21547"/>
      <c r="E21547"/>
      <c r="F21547"/>
      <c r="G21547"/>
      <c r="H21547" s="14"/>
      <c r="I21547" s="14"/>
      <c r="K21547"/>
      <c r="L21547"/>
      <c r="M21547"/>
      <c r="N21547"/>
      <c r="O21547"/>
      <c r="P21547"/>
      <c r="S21547"/>
    </row>
    <row r="21548" spans="1:20" x14ac:dyDescent="0.3">
      <c r="A21548" s="25"/>
      <c r="B21548"/>
      <c r="C21548"/>
      <c r="D21548"/>
      <c r="E21548"/>
      <c r="F21548"/>
      <c r="G21548"/>
      <c r="H21548" s="14"/>
      <c r="I21548" s="14"/>
      <c r="K21548"/>
      <c r="L21548"/>
      <c r="M21548"/>
      <c r="N21548"/>
      <c r="O21548"/>
      <c r="P21548"/>
      <c r="S21548"/>
    </row>
    <row r="21549" spans="1:20" x14ac:dyDescent="0.3">
      <c r="A21549" s="25"/>
      <c r="B21549"/>
      <c r="C21549"/>
      <c r="D21549"/>
      <c r="E21549"/>
      <c r="F21549"/>
      <c r="G21549"/>
      <c r="H21549" s="14"/>
      <c r="I21549" s="14"/>
      <c r="K21549"/>
      <c r="L21549"/>
      <c r="M21549"/>
      <c r="N21549"/>
      <c r="O21549"/>
      <c r="P21549"/>
      <c r="S21549"/>
    </row>
    <row r="21550" spans="1:20" x14ac:dyDescent="0.3">
      <c r="A21550" s="25"/>
      <c r="B21550"/>
      <c r="C21550"/>
      <c r="D21550"/>
      <c r="E21550"/>
      <c r="F21550"/>
      <c r="G21550"/>
      <c r="H21550" s="14"/>
      <c r="I21550" s="14"/>
      <c r="K21550"/>
      <c r="L21550"/>
      <c r="M21550"/>
      <c r="N21550"/>
      <c r="O21550"/>
      <c r="P21550"/>
      <c r="S21550"/>
    </row>
    <row r="21551" spans="1:20" x14ac:dyDescent="0.3">
      <c r="A21551" s="25"/>
      <c r="B21551"/>
      <c r="C21551"/>
      <c r="D21551"/>
      <c r="E21551"/>
      <c r="F21551"/>
      <c r="G21551"/>
      <c r="H21551" s="14"/>
      <c r="I21551" s="14"/>
      <c r="K21551"/>
      <c r="L21551"/>
      <c r="M21551"/>
      <c r="N21551"/>
      <c r="O21551"/>
      <c r="P21551"/>
      <c r="S21551"/>
    </row>
    <row r="21552" spans="1:20" x14ac:dyDescent="0.3">
      <c r="A21552" s="25"/>
      <c r="B21552"/>
      <c r="C21552"/>
      <c r="D21552"/>
      <c r="E21552"/>
      <c r="F21552"/>
      <c r="G21552"/>
      <c r="H21552" s="26"/>
      <c r="I21552" s="26"/>
      <c r="K21552"/>
      <c r="L21552"/>
      <c r="M21552"/>
      <c r="N21552"/>
      <c r="O21552"/>
      <c r="P21552"/>
      <c r="S21552"/>
    </row>
    <row r="21553" spans="1:20" x14ac:dyDescent="0.3">
      <c r="A21553" s="25"/>
      <c r="B21553"/>
      <c r="C21553"/>
      <c r="D21553"/>
      <c r="E21553"/>
      <c r="F21553"/>
      <c r="G21553"/>
      <c r="H21553" s="26"/>
      <c r="I21553" s="26"/>
      <c r="K21553"/>
      <c r="L21553"/>
      <c r="M21553"/>
      <c r="N21553"/>
      <c r="O21553"/>
      <c r="P21553"/>
      <c r="S21553"/>
    </row>
    <row r="21554" spans="1:20" x14ac:dyDescent="0.3">
      <c r="A21554" s="25"/>
      <c r="B21554"/>
      <c r="C21554"/>
      <c r="D21554"/>
      <c r="E21554"/>
      <c r="F21554"/>
      <c r="G21554"/>
      <c r="H21554" s="26"/>
      <c r="I21554" s="26"/>
      <c r="K21554"/>
      <c r="L21554"/>
      <c r="M21554"/>
      <c r="N21554"/>
      <c r="O21554"/>
      <c r="P21554"/>
      <c r="S21554"/>
      <c r="T21554" s="7"/>
    </row>
    <row r="21555" spans="1:20" x14ac:dyDescent="0.3">
      <c r="A21555" s="25"/>
      <c r="B21555"/>
      <c r="C21555"/>
      <c r="D21555"/>
      <c r="E21555"/>
      <c r="F21555"/>
      <c r="G21555"/>
      <c r="H21555" s="26"/>
      <c r="I21555" s="26"/>
      <c r="K21555"/>
      <c r="L21555"/>
      <c r="M21555"/>
      <c r="N21555"/>
      <c r="O21555"/>
      <c r="P21555"/>
      <c r="S21555"/>
    </row>
    <row r="21556" spans="1:20" x14ac:dyDescent="0.3">
      <c r="A21556" s="25"/>
      <c r="B21556"/>
      <c r="C21556"/>
      <c r="D21556"/>
      <c r="E21556"/>
      <c r="F21556"/>
      <c r="G21556"/>
      <c r="H21556" s="26"/>
      <c r="I21556" s="26"/>
      <c r="K21556"/>
      <c r="L21556"/>
      <c r="M21556"/>
      <c r="N21556"/>
      <c r="O21556"/>
      <c r="P21556"/>
      <c r="S21556"/>
    </row>
    <row r="21557" spans="1:20" x14ac:dyDescent="0.3">
      <c r="A21557" s="25"/>
      <c r="B21557"/>
      <c r="C21557"/>
      <c r="D21557"/>
      <c r="E21557"/>
      <c r="F21557"/>
      <c r="G21557"/>
      <c r="H21557" s="26"/>
      <c r="I21557" s="26"/>
      <c r="K21557"/>
      <c r="L21557"/>
      <c r="M21557"/>
      <c r="N21557"/>
      <c r="O21557"/>
      <c r="P21557"/>
      <c r="S21557"/>
    </row>
    <row r="21558" spans="1:20" x14ac:dyDescent="0.3">
      <c r="A21558" s="25"/>
      <c r="B21558"/>
      <c r="C21558"/>
      <c r="D21558"/>
      <c r="E21558"/>
      <c r="F21558"/>
      <c r="G21558"/>
      <c r="H21558" s="26"/>
      <c r="I21558" s="26"/>
      <c r="K21558"/>
      <c r="L21558"/>
      <c r="M21558"/>
      <c r="N21558"/>
      <c r="O21558"/>
      <c r="P21558"/>
      <c r="S21558"/>
    </row>
    <row r="21559" spans="1:20" x14ac:dyDescent="0.3">
      <c r="A21559" s="25"/>
      <c r="B21559"/>
      <c r="C21559"/>
      <c r="D21559"/>
      <c r="E21559"/>
      <c r="F21559"/>
      <c r="G21559"/>
      <c r="H21559" s="14"/>
      <c r="I21559" s="14"/>
      <c r="K21559"/>
      <c r="L21559"/>
      <c r="M21559"/>
      <c r="N21559"/>
      <c r="O21559"/>
      <c r="P21559"/>
      <c r="S21559"/>
    </row>
    <row r="21560" spans="1:20" x14ac:dyDescent="0.3">
      <c r="A21560" s="25"/>
      <c r="B21560"/>
      <c r="C21560"/>
      <c r="D21560"/>
      <c r="E21560"/>
      <c r="F21560"/>
      <c r="G21560"/>
      <c r="H21560" s="14"/>
      <c r="I21560"/>
      <c r="K21560"/>
      <c r="L21560"/>
      <c r="M21560"/>
      <c r="N21560"/>
      <c r="O21560"/>
      <c r="P21560"/>
      <c r="S21560"/>
    </row>
    <row r="21561" spans="1:20" x14ac:dyDescent="0.3">
      <c r="A21561" s="25"/>
      <c r="B21561"/>
      <c r="C21561"/>
      <c r="D21561"/>
      <c r="E21561"/>
      <c r="F21561"/>
      <c r="G21561"/>
      <c r="H21561" s="14"/>
      <c r="I21561" s="14"/>
      <c r="K21561"/>
      <c r="L21561"/>
      <c r="M21561"/>
      <c r="N21561"/>
      <c r="O21561"/>
      <c r="P21561"/>
      <c r="S21561"/>
    </row>
    <row r="21562" spans="1:20" x14ac:dyDescent="0.3">
      <c r="A21562" s="25"/>
      <c r="B21562"/>
      <c r="C21562"/>
      <c r="D21562"/>
      <c r="E21562"/>
      <c r="F21562"/>
      <c r="G21562"/>
      <c r="H21562" s="14"/>
      <c r="I21562" s="14"/>
      <c r="K21562"/>
      <c r="L21562"/>
      <c r="M21562"/>
      <c r="N21562"/>
      <c r="O21562"/>
      <c r="P21562"/>
      <c r="S21562"/>
    </row>
    <row r="21563" spans="1:20" x14ac:dyDescent="0.3">
      <c r="A21563" s="25"/>
      <c r="B21563"/>
      <c r="C21563"/>
      <c r="D21563"/>
      <c r="E21563"/>
      <c r="F21563"/>
      <c r="G21563"/>
      <c r="H21563" s="14"/>
      <c r="I21563" s="14"/>
      <c r="K21563"/>
      <c r="L21563"/>
      <c r="M21563"/>
      <c r="N21563"/>
      <c r="O21563"/>
      <c r="P21563"/>
      <c r="S21563"/>
      <c r="T21563" s="7"/>
    </row>
    <row r="21564" spans="1:20" x14ac:dyDescent="0.3">
      <c r="A21564" s="25"/>
      <c r="B21564"/>
      <c r="C21564"/>
      <c r="D21564"/>
      <c r="E21564"/>
      <c r="F21564"/>
      <c r="G21564"/>
      <c r="H21564" s="14"/>
      <c r="I21564" s="14"/>
      <c r="K21564"/>
      <c r="L21564"/>
      <c r="M21564"/>
      <c r="N21564"/>
      <c r="O21564"/>
      <c r="P21564"/>
      <c r="S21564"/>
    </row>
    <row r="21565" spans="1:20" x14ac:dyDescent="0.3">
      <c r="A21565" s="25"/>
      <c r="B21565"/>
      <c r="C21565"/>
      <c r="D21565"/>
      <c r="E21565"/>
      <c r="F21565"/>
      <c r="G21565"/>
      <c r="H21565" s="14"/>
      <c r="I21565" s="14"/>
      <c r="K21565"/>
      <c r="L21565"/>
      <c r="M21565"/>
      <c r="N21565"/>
      <c r="O21565"/>
      <c r="P21565"/>
      <c r="S21565"/>
    </row>
    <row r="21566" spans="1:20" x14ac:dyDescent="0.3">
      <c r="A21566" s="25"/>
      <c r="B21566"/>
      <c r="C21566"/>
      <c r="D21566"/>
      <c r="E21566"/>
      <c r="F21566"/>
      <c r="G21566"/>
      <c r="H21566" s="14"/>
      <c r="I21566" s="14"/>
      <c r="K21566"/>
      <c r="L21566"/>
      <c r="M21566"/>
      <c r="N21566"/>
      <c r="O21566"/>
      <c r="P21566"/>
      <c r="S21566"/>
    </row>
    <row r="21567" spans="1:20" x14ac:dyDescent="0.3">
      <c r="A21567" s="25"/>
      <c r="B21567"/>
      <c r="C21567"/>
      <c r="D21567"/>
      <c r="E21567"/>
      <c r="F21567"/>
      <c r="G21567"/>
      <c r="H21567" s="14"/>
      <c r="I21567" s="14"/>
      <c r="K21567"/>
      <c r="L21567"/>
      <c r="M21567"/>
      <c r="N21567"/>
      <c r="O21567"/>
      <c r="P21567"/>
      <c r="S21567"/>
    </row>
    <row r="21568" spans="1:20" x14ac:dyDescent="0.3">
      <c r="A21568" s="25"/>
      <c r="B21568"/>
      <c r="C21568"/>
      <c r="D21568"/>
      <c r="E21568"/>
      <c r="F21568"/>
      <c r="G21568"/>
      <c r="H21568" s="14"/>
      <c r="I21568" s="14"/>
      <c r="K21568"/>
      <c r="L21568"/>
      <c r="M21568"/>
      <c r="N21568"/>
      <c r="O21568"/>
      <c r="P21568"/>
      <c r="S21568"/>
    </row>
    <row r="21569" spans="1:20" x14ac:dyDescent="0.3">
      <c r="A21569" s="25"/>
      <c r="B21569"/>
      <c r="C21569"/>
      <c r="D21569"/>
      <c r="E21569"/>
      <c r="F21569"/>
      <c r="G21569"/>
      <c r="H21569" s="14"/>
      <c r="I21569" s="14"/>
      <c r="K21569"/>
      <c r="L21569"/>
      <c r="M21569"/>
      <c r="N21569"/>
      <c r="O21569"/>
      <c r="P21569"/>
      <c r="S21569"/>
    </row>
    <row r="21570" spans="1:20" x14ac:dyDescent="0.3">
      <c r="A21570" s="25"/>
      <c r="B21570"/>
      <c r="C21570"/>
      <c r="D21570"/>
      <c r="E21570"/>
      <c r="F21570"/>
      <c r="G21570"/>
      <c r="H21570" s="26"/>
      <c r="I21570" s="26"/>
      <c r="K21570"/>
      <c r="L21570"/>
      <c r="M21570"/>
      <c r="N21570"/>
      <c r="O21570"/>
      <c r="P21570"/>
      <c r="S21570"/>
    </row>
    <row r="21571" spans="1:20" x14ac:dyDescent="0.3">
      <c r="A21571" s="25"/>
      <c r="B21571"/>
      <c r="C21571"/>
      <c r="D21571"/>
      <c r="E21571"/>
      <c r="F21571"/>
      <c r="G21571"/>
      <c r="H21571" s="26"/>
      <c r="I21571" s="26"/>
      <c r="K21571"/>
      <c r="L21571"/>
      <c r="M21571"/>
      <c r="N21571"/>
      <c r="O21571"/>
      <c r="P21571"/>
      <c r="S21571"/>
    </row>
    <row r="21572" spans="1:20" x14ac:dyDescent="0.3">
      <c r="A21572" s="25"/>
      <c r="B21572"/>
      <c r="C21572"/>
      <c r="D21572"/>
      <c r="E21572"/>
      <c r="F21572"/>
      <c r="G21572"/>
      <c r="H21572" s="26"/>
      <c r="I21572" s="26"/>
      <c r="K21572"/>
      <c r="L21572"/>
      <c r="M21572"/>
      <c r="N21572"/>
      <c r="O21572"/>
      <c r="P21572"/>
      <c r="S21572"/>
    </row>
    <row r="21573" spans="1:20" x14ac:dyDescent="0.3">
      <c r="A21573" s="25"/>
      <c r="B21573"/>
      <c r="C21573"/>
      <c r="D21573"/>
      <c r="E21573"/>
      <c r="F21573"/>
      <c r="G21573"/>
      <c r="H21573" s="26"/>
      <c r="I21573" s="26"/>
      <c r="K21573"/>
      <c r="L21573"/>
      <c r="M21573"/>
      <c r="N21573"/>
      <c r="O21573"/>
      <c r="P21573"/>
      <c r="S21573"/>
      <c r="T21573" s="7"/>
    </row>
    <row r="21574" spans="1:20" x14ac:dyDescent="0.3">
      <c r="A21574" s="25"/>
      <c r="B21574"/>
      <c r="C21574"/>
      <c r="D21574"/>
      <c r="E21574"/>
      <c r="F21574"/>
      <c r="G21574"/>
      <c r="H21574" s="14"/>
      <c r="I21574" s="14"/>
      <c r="K21574"/>
      <c r="L21574"/>
      <c r="M21574"/>
      <c r="N21574"/>
      <c r="O21574"/>
      <c r="P21574"/>
      <c r="S21574"/>
      <c r="T21574" s="7"/>
    </row>
    <row r="21575" spans="1:20" x14ac:dyDescent="0.3">
      <c r="A21575" s="25"/>
      <c r="B21575"/>
      <c r="C21575"/>
      <c r="D21575"/>
      <c r="E21575"/>
      <c r="F21575"/>
      <c r="G21575"/>
      <c r="H21575" s="14"/>
      <c r="I21575" s="14"/>
      <c r="K21575"/>
      <c r="L21575"/>
      <c r="M21575"/>
      <c r="N21575"/>
      <c r="O21575"/>
      <c r="P21575"/>
      <c r="S21575"/>
      <c r="T21575" s="7"/>
    </row>
    <row r="21576" spans="1:20" x14ac:dyDescent="0.3">
      <c r="A21576" s="25"/>
      <c r="B21576"/>
      <c r="C21576"/>
      <c r="D21576"/>
      <c r="E21576"/>
      <c r="F21576"/>
      <c r="G21576"/>
      <c r="H21576" s="14"/>
      <c r="I21576" s="14"/>
      <c r="K21576"/>
      <c r="L21576"/>
      <c r="M21576"/>
      <c r="N21576"/>
      <c r="O21576"/>
      <c r="P21576"/>
      <c r="S21576"/>
    </row>
    <row r="21577" spans="1:20" x14ac:dyDescent="0.3">
      <c r="A21577" s="25"/>
      <c r="B21577"/>
      <c r="C21577"/>
      <c r="D21577"/>
      <c r="E21577"/>
      <c r="F21577"/>
      <c r="G21577"/>
      <c r="H21577" s="14"/>
      <c r="I21577" s="14"/>
      <c r="K21577"/>
      <c r="L21577"/>
      <c r="M21577"/>
      <c r="N21577"/>
      <c r="O21577"/>
      <c r="P21577"/>
      <c r="S21577"/>
    </row>
    <row r="21578" spans="1:20" x14ac:dyDescent="0.3">
      <c r="A21578" s="25"/>
      <c r="B21578"/>
      <c r="C21578"/>
      <c r="D21578"/>
      <c r="E21578"/>
      <c r="F21578"/>
      <c r="G21578"/>
      <c r="H21578" s="14"/>
      <c r="I21578" s="14"/>
      <c r="K21578"/>
      <c r="L21578"/>
      <c r="M21578"/>
      <c r="N21578"/>
      <c r="O21578"/>
      <c r="P21578"/>
      <c r="S21578"/>
    </row>
    <row r="21579" spans="1:20" x14ac:dyDescent="0.3">
      <c r="A21579" s="25"/>
      <c r="B21579"/>
      <c r="C21579"/>
      <c r="D21579"/>
      <c r="E21579"/>
      <c r="F21579"/>
      <c r="G21579"/>
      <c r="H21579" s="14"/>
      <c r="I21579" s="14"/>
      <c r="K21579"/>
      <c r="L21579"/>
      <c r="M21579"/>
      <c r="N21579"/>
      <c r="O21579"/>
      <c r="P21579"/>
      <c r="S21579"/>
    </row>
    <row r="21580" spans="1:20" x14ac:dyDescent="0.3">
      <c r="A21580" s="25"/>
      <c r="B21580"/>
      <c r="C21580"/>
      <c r="D21580"/>
      <c r="E21580"/>
      <c r="F21580"/>
      <c r="G21580"/>
      <c r="H21580"/>
      <c r="I21580" s="14"/>
      <c r="K21580"/>
      <c r="L21580"/>
      <c r="M21580"/>
      <c r="N21580"/>
      <c r="O21580"/>
      <c r="P21580"/>
      <c r="S21580"/>
    </row>
    <row r="21581" spans="1:20" x14ac:dyDescent="0.3">
      <c r="A21581" s="25"/>
      <c r="B21581"/>
      <c r="C21581"/>
      <c r="D21581"/>
      <c r="E21581"/>
      <c r="F21581"/>
      <c r="G21581"/>
      <c r="H21581"/>
      <c r="I21581" s="14"/>
      <c r="K21581"/>
      <c r="L21581"/>
      <c r="M21581"/>
      <c r="N21581"/>
      <c r="O21581"/>
      <c r="P21581"/>
      <c r="S21581"/>
    </row>
    <row r="21582" spans="1:20" x14ac:dyDescent="0.3">
      <c r="A21582" s="25"/>
      <c r="B21582"/>
      <c r="C21582"/>
      <c r="D21582"/>
      <c r="E21582"/>
      <c r="F21582"/>
      <c r="G21582"/>
      <c r="H21582"/>
      <c r="I21582" s="14"/>
      <c r="K21582"/>
      <c r="L21582"/>
      <c r="M21582"/>
      <c r="N21582"/>
      <c r="O21582"/>
      <c r="P21582"/>
      <c r="S21582"/>
    </row>
    <row r="21583" spans="1:20" x14ac:dyDescent="0.3">
      <c r="A21583" s="25"/>
      <c r="B21583"/>
      <c r="C21583"/>
      <c r="D21583"/>
      <c r="E21583"/>
      <c r="F21583"/>
      <c r="G21583"/>
      <c r="H21583"/>
      <c r="I21583" s="14"/>
      <c r="K21583"/>
      <c r="L21583"/>
      <c r="M21583"/>
      <c r="N21583"/>
      <c r="O21583"/>
      <c r="P21583"/>
      <c r="S21583"/>
    </row>
    <row r="21584" spans="1:20" x14ac:dyDescent="0.3">
      <c r="A21584" s="25"/>
      <c r="B21584"/>
      <c r="C21584"/>
      <c r="D21584"/>
      <c r="E21584"/>
      <c r="F21584"/>
      <c r="G21584"/>
      <c r="H21584"/>
      <c r="I21584" s="14"/>
      <c r="K21584"/>
      <c r="L21584"/>
      <c r="M21584"/>
      <c r="N21584"/>
      <c r="O21584"/>
      <c r="P21584"/>
      <c r="S21584"/>
    </row>
    <row r="21585" spans="1:20" x14ac:dyDescent="0.3">
      <c r="A21585" s="25"/>
      <c r="B21585"/>
      <c r="C21585"/>
      <c r="D21585"/>
      <c r="E21585"/>
      <c r="F21585"/>
      <c r="G21585"/>
      <c r="H21585"/>
      <c r="I21585" s="14"/>
      <c r="K21585"/>
      <c r="L21585"/>
      <c r="M21585"/>
      <c r="N21585"/>
      <c r="O21585"/>
      <c r="P21585"/>
      <c r="S21585"/>
    </row>
    <row r="21586" spans="1:20" x14ac:dyDescent="0.3">
      <c r="A21586" s="25"/>
      <c r="B21586"/>
      <c r="C21586"/>
      <c r="D21586"/>
      <c r="E21586"/>
      <c r="F21586"/>
      <c r="G21586"/>
      <c r="H21586"/>
      <c r="I21586" s="14"/>
      <c r="K21586"/>
      <c r="L21586"/>
      <c r="M21586"/>
      <c r="N21586"/>
      <c r="O21586"/>
      <c r="P21586"/>
      <c r="S21586"/>
    </row>
    <row r="21587" spans="1:20" x14ac:dyDescent="0.3">
      <c r="A21587" s="25"/>
      <c r="B21587"/>
      <c r="C21587"/>
      <c r="D21587"/>
      <c r="E21587"/>
      <c r="F21587"/>
      <c r="G21587"/>
      <c r="H21587" s="14"/>
      <c r="I21587" s="14"/>
      <c r="K21587"/>
      <c r="L21587"/>
      <c r="M21587"/>
      <c r="N21587"/>
      <c r="O21587"/>
      <c r="P21587"/>
      <c r="S21587"/>
    </row>
    <row r="21588" spans="1:20" x14ac:dyDescent="0.3">
      <c r="A21588" s="25"/>
      <c r="B21588"/>
      <c r="C21588"/>
      <c r="D21588"/>
      <c r="E21588"/>
      <c r="F21588"/>
      <c r="G21588"/>
      <c r="H21588"/>
      <c r="I21588" s="14"/>
      <c r="K21588"/>
      <c r="L21588"/>
      <c r="M21588"/>
      <c r="N21588"/>
      <c r="O21588"/>
      <c r="P21588"/>
      <c r="S21588"/>
    </row>
    <row r="21589" spans="1:20" x14ac:dyDescent="0.3">
      <c r="A21589" s="25"/>
      <c r="B21589"/>
      <c r="C21589"/>
      <c r="D21589"/>
      <c r="E21589"/>
      <c r="F21589"/>
      <c r="G21589"/>
      <c r="H21589"/>
      <c r="I21589"/>
      <c r="K21589"/>
      <c r="L21589"/>
      <c r="M21589"/>
      <c r="N21589"/>
      <c r="O21589"/>
      <c r="P21589"/>
      <c r="S21589"/>
    </row>
    <row r="21590" spans="1:20" x14ac:dyDescent="0.3">
      <c r="A21590" s="25"/>
      <c r="B21590"/>
      <c r="C21590"/>
      <c r="D21590"/>
      <c r="E21590"/>
      <c r="F21590"/>
      <c r="G21590"/>
      <c r="H21590" s="14"/>
      <c r="I21590" s="14"/>
      <c r="K21590"/>
      <c r="L21590"/>
      <c r="M21590"/>
      <c r="N21590"/>
      <c r="O21590"/>
      <c r="P21590"/>
      <c r="S21590"/>
    </row>
    <row r="21591" spans="1:20" x14ac:dyDescent="0.3">
      <c r="A21591" s="25"/>
      <c r="B21591"/>
      <c r="C21591"/>
      <c r="D21591"/>
      <c r="E21591"/>
      <c r="F21591"/>
      <c r="G21591"/>
      <c r="H21591" s="14"/>
      <c r="I21591" s="14"/>
      <c r="K21591"/>
      <c r="L21591"/>
      <c r="M21591"/>
      <c r="N21591"/>
      <c r="O21591"/>
      <c r="P21591"/>
      <c r="S21591"/>
    </row>
    <row r="21592" spans="1:20" x14ac:dyDescent="0.3">
      <c r="A21592" s="25"/>
      <c r="B21592"/>
      <c r="C21592"/>
      <c r="D21592"/>
      <c r="E21592"/>
      <c r="F21592"/>
      <c r="G21592"/>
      <c r="H21592" s="14"/>
      <c r="I21592" s="14"/>
      <c r="K21592"/>
      <c r="L21592"/>
      <c r="M21592"/>
      <c r="N21592"/>
      <c r="O21592"/>
      <c r="P21592"/>
      <c r="S21592"/>
    </row>
    <row r="21593" spans="1:20" x14ac:dyDescent="0.3">
      <c r="A21593" s="25"/>
      <c r="B21593"/>
      <c r="C21593"/>
      <c r="D21593"/>
      <c r="E21593"/>
      <c r="F21593"/>
      <c r="G21593"/>
      <c r="H21593" s="14"/>
      <c r="I21593" s="14"/>
      <c r="K21593"/>
      <c r="L21593"/>
      <c r="M21593"/>
      <c r="N21593"/>
      <c r="O21593"/>
      <c r="P21593"/>
      <c r="S21593"/>
    </row>
    <row r="21594" spans="1:20" x14ac:dyDescent="0.3">
      <c r="A21594" s="25"/>
      <c r="B21594"/>
      <c r="C21594"/>
      <c r="D21594"/>
      <c r="E21594"/>
      <c r="F21594"/>
      <c r="G21594"/>
      <c r="H21594"/>
      <c r="I21594"/>
      <c r="K21594"/>
      <c r="L21594"/>
      <c r="M21594"/>
      <c r="N21594"/>
      <c r="O21594"/>
      <c r="P21594"/>
      <c r="S21594"/>
    </row>
    <row r="21595" spans="1:20" x14ac:dyDescent="0.3">
      <c r="A21595" s="25"/>
      <c r="B21595"/>
      <c r="C21595"/>
      <c r="D21595"/>
      <c r="E21595"/>
      <c r="F21595"/>
      <c r="G21595"/>
      <c r="H21595"/>
      <c r="I21595"/>
      <c r="K21595"/>
      <c r="L21595"/>
      <c r="M21595"/>
      <c r="N21595"/>
      <c r="O21595"/>
      <c r="P21595"/>
      <c r="S21595"/>
    </row>
    <row r="21596" spans="1:20" x14ac:dyDescent="0.3">
      <c r="A21596" s="25"/>
      <c r="B21596"/>
      <c r="C21596"/>
      <c r="D21596"/>
      <c r="E21596"/>
      <c r="F21596"/>
      <c r="G21596"/>
      <c r="H21596"/>
      <c r="I21596" s="14"/>
      <c r="K21596"/>
      <c r="L21596"/>
      <c r="M21596"/>
      <c r="N21596"/>
      <c r="O21596"/>
      <c r="P21596"/>
      <c r="S21596"/>
    </row>
    <row r="21597" spans="1:20" x14ac:dyDescent="0.3">
      <c r="A21597" s="25"/>
      <c r="B21597"/>
      <c r="C21597"/>
      <c r="D21597"/>
      <c r="E21597"/>
      <c r="F21597"/>
      <c r="G21597"/>
      <c r="H21597" s="26"/>
      <c r="I21597" s="26"/>
      <c r="K21597"/>
      <c r="L21597"/>
      <c r="M21597"/>
      <c r="N21597"/>
      <c r="O21597"/>
      <c r="P21597"/>
      <c r="S21597"/>
    </row>
    <row r="21598" spans="1:20" x14ac:dyDescent="0.3">
      <c r="A21598" s="25"/>
      <c r="B21598"/>
      <c r="C21598"/>
      <c r="D21598"/>
      <c r="E21598"/>
      <c r="F21598"/>
      <c r="G21598"/>
      <c r="H21598" s="26"/>
      <c r="I21598" s="26"/>
      <c r="K21598"/>
      <c r="L21598"/>
      <c r="M21598"/>
      <c r="N21598"/>
      <c r="O21598"/>
      <c r="P21598"/>
      <c r="S21598"/>
    </row>
    <row r="21599" spans="1:20" x14ac:dyDescent="0.3">
      <c r="A21599" s="25"/>
      <c r="B21599"/>
      <c r="C21599"/>
      <c r="D21599"/>
      <c r="E21599"/>
      <c r="F21599"/>
      <c r="G21599"/>
      <c r="H21599" s="26"/>
      <c r="I21599" s="26"/>
      <c r="K21599"/>
      <c r="L21599"/>
      <c r="M21599"/>
      <c r="N21599"/>
      <c r="O21599"/>
      <c r="P21599"/>
      <c r="S21599"/>
      <c r="T21599" s="7"/>
    </row>
    <row r="21600" spans="1:20" x14ac:dyDescent="0.3">
      <c r="A21600" s="25"/>
      <c r="B21600"/>
      <c r="C21600"/>
      <c r="D21600"/>
      <c r="E21600"/>
      <c r="F21600"/>
      <c r="G21600"/>
      <c r="H21600" s="26"/>
      <c r="I21600" s="26"/>
      <c r="K21600"/>
      <c r="L21600"/>
      <c r="M21600"/>
      <c r="N21600"/>
      <c r="O21600"/>
      <c r="P21600"/>
      <c r="S21600"/>
      <c r="T21600" s="7"/>
    </row>
    <row r="21601" spans="1:20" x14ac:dyDescent="0.3">
      <c r="A21601" s="25"/>
      <c r="B21601"/>
      <c r="C21601"/>
      <c r="D21601"/>
      <c r="E21601"/>
      <c r="F21601"/>
      <c r="G21601"/>
      <c r="H21601" s="26"/>
      <c r="I21601" s="26"/>
      <c r="K21601"/>
      <c r="L21601"/>
      <c r="M21601"/>
      <c r="N21601"/>
      <c r="O21601"/>
      <c r="P21601"/>
      <c r="S21601"/>
    </row>
    <row r="21602" spans="1:20" x14ac:dyDescent="0.3">
      <c r="A21602" s="25"/>
      <c r="B21602"/>
      <c r="C21602"/>
      <c r="D21602"/>
      <c r="E21602"/>
      <c r="F21602"/>
      <c r="G21602"/>
      <c r="H21602" s="14"/>
      <c r="I21602" s="14"/>
      <c r="K21602"/>
      <c r="L21602"/>
      <c r="M21602"/>
      <c r="N21602"/>
      <c r="O21602"/>
      <c r="P21602"/>
      <c r="S21602"/>
    </row>
    <row r="21603" spans="1:20" x14ac:dyDescent="0.3">
      <c r="A21603" s="25"/>
      <c r="B21603"/>
      <c r="C21603"/>
      <c r="D21603"/>
      <c r="E21603"/>
      <c r="F21603"/>
      <c r="G21603"/>
      <c r="H21603" s="14"/>
      <c r="I21603" s="14"/>
      <c r="K21603"/>
      <c r="L21603"/>
      <c r="M21603"/>
      <c r="N21603"/>
      <c r="O21603"/>
      <c r="P21603"/>
      <c r="S21603"/>
    </row>
    <row r="21604" spans="1:20" x14ac:dyDescent="0.3">
      <c r="A21604" s="25"/>
      <c r="B21604"/>
      <c r="C21604"/>
      <c r="D21604"/>
      <c r="E21604"/>
      <c r="F21604"/>
      <c r="G21604"/>
      <c r="H21604" s="14"/>
      <c r="I21604" s="14"/>
      <c r="K21604"/>
      <c r="L21604"/>
      <c r="M21604"/>
      <c r="N21604"/>
      <c r="O21604"/>
      <c r="P21604"/>
      <c r="S21604"/>
    </row>
    <row r="21605" spans="1:20" x14ac:dyDescent="0.3">
      <c r="A21605" s="25"/>
      <c r="B21605"/>
      <c r="C21605"/>
      <c r="D21605"/>
      <c r="E21605"/>
      <c r="F21605"/>
      <c r="G21605"/>
      <c r="H21605" s="14"/>
      <c r="I21605" s="14"/>
      <c r="K21605"/>
      <c r="L21605"/>
      <c r="M21605"/>
      <c r="N21605"/>
      <c r="O21605"/>
      <c r="P21605"/>
      <c r="S21605"/>
    </row>
    <row r="21606" spans="1:20" x14ac:dyDescent="0.3">
      <c r="A21606" s="25"/>
      <c r="B21606"/>
      <c r="C21606"/>
      <c r="D21606"/>
      <c r="E21606"/>
      <c r="F21606"/>
      <c r="G21606"/>
      <c r="H21606" s="14"/>
      <c r="I21606" s="14"/>
      <c r="K21606"/>
      <c r="L21606"/>
      <c r="M21606"/>
      <c r="N21606"/>
      <c r="O21606"/>
      <c r="P21606"/>
      <c r="S21606"/>
      <c r="T21606" s="7"/>
    </row>
    <row r="21607" spans="1:20" x14ac:dyDescent="0.3">
      <c r="A21607" s="25"/>
      <c r="B21607"/>
      <c r="C21607"/>
      <c r="D21607"/>
      <c r="E21607"/>
      <c r="F21607"/>
      <c r="G21607"/>
      <c r="H21607" s="14"/>
      <c r="I21607" s="14"/>
      <c r="K21607"/>
      <c r="L21607"/>
      <c r="M21607"/>
      <c r="N21607"/>
      <c r="O21607"/>
      <c r="P21607"/>
      <c r="S21607"/>
    </row>
    <row r="21608" spans="1:20" x14ac:dyDescent="0.3">
      <c r="A21608" s="25"/>
      <c r="B21608"/>
      <c r="C21608"/>
      <c r="D21608"/>
      <c r="E21608"/>
      <c r="F21608"/>
      <c r="G21608"/>
      <c r="H21608"/>
      <c r="I21608"/>
      <c r="K21608"/>
      <c r="L21608"/>
      <c r="M21608"/>
      <c r="N21608"/>
      <c r="O21608"/>
      <c r="P21608"/>
      <c r="S21608"/>
    </row>
    <row r="21609" spans="1:20" x14ac:dyDescent="0.3">
      <c r="A21609" s="25"/>
      <c r="B21609"/>
      <c r="C21609"/>
      <c r="D21609"/>
      <c r="E21609"/>
      <c r="F21609"/>
      <c r="G21609"/>
      <c r="H21609"/>
      <c r="I21609"/>
      <c r="K21609"/>
      <c r="L21609"/>
      <c r="M21609"/>
      <c r="N21609"/>
      <c r="O21609"/>
      <c r="P21609"/>
      <c r="S21609"/>
    </row>
    <row r="21610" spans="1:20" x14ac:dyDescent="0.3">
      <c r="A21610" s="25"/>
      <c r="B21610"/>
      <c r="C21610"/>
      <c r="D21610"/>
      <c r="E21610"/>
      <c r="F21610"/>
      <c r="G21610"/>
      <c r="H21610"/>
      <c r="I21610"/>
      <c r="K21610"/>
      <c r="L21610"/>
      <c r="M21610"/>
      <c r="N21610"/>
      <c r="O21610"/>
      <c r="P21610"/>
      <c r="S21610"/>
    </row>
    <row r="21611" spans="1:20" x14ac:dyDescent="0.3">
      <c r="A21611" s="25"/>
      <c r="B21611"/>
      <c r="C21611"/>
      <c r="D21611"/>
      <c r="E21611"/>
      <c r="F21611"/>
      <c r="G21611"/>
      <c r="H21611"/>
      <c r="I21611"/>
      <c r="K21611"/>
      <c r="L21611"/>
      <c r="M21611"/>
      <c r="N21611"/>
      <c r="O21611"/>
      <c r="P21611"/>
      <c r="S21611"/>
    </row>
    <row r="21612" spans="1:20" x14ac:dyDescent="0.3">
      <c r="A21612" s="25"/>
      <c r="B21612"/>
      <c r="C21612"/>
      <c r="D21612"/>
      <c r="E21612"/>
      <c r="F21612"/>
      <c r="G21612"/>
      <c r="H21612" s="26"/>
      <c r="I21612" s="26"/>
      <c r="K21612"/>
      <c r="L21612"/>
      <c r="M21612"/>
      <c r="N21612"/>
      <c r="O21612"/>
      <c r="P21612"/>
      <c r="S21612"/>
    </row>
    <row r="21613" spans="1:20" x14ac:dyDescent="0.3">
      <c r="A21613" s="25"/>
      <c r="B21613"/>
      <c r="C21613"/>
      <c r="D21613"/>
      <c r="E21613"/>
      <c r="F21613"/>
      <c r="G21613"/>
      <c r="H21613" s="26"/>
      <c r="I21613" s="26"/>
      <c r="K21613"/>
      <c r="L21613"/>
      <c r="M21613"/>
      <c r="N21613"/>
      <c r="O21613"/>
      <c r="P21613"/>
      <c r="S21613"/>
    </row>
    <row r="21614" spans="1:20" x14ac:dyDescent="0.3">
      <c r="A21614" s="25"/>
      <c r="B21614"/>
      <c r="C21614"/>
      <c r="D21614"/>
      <c r="E21614"/>
      <c r="F21614"/>
      <c r="G21614"/>
      <c r="H21614" s="26"/>
      <c r="I21614" s="26"/>
      <c r="K21614"/>
      <c r="L21614"/>
      <c r="M21614"/>
      <c r="N21614"/>
      <c r="O21614"/>
      <c r="P21614"/>
      <c r="S21614"/>
    </row>
    <row r="21615" spans="1:20" x14ac:dyDescent="0.3">
      <c r="A21615" s="25"/>
      <c r="B21615"/>
      <c r="C21615"/>
      <c r="D21615"/>
      <c r="E21615"/>
      <c r="F21615"/>
      <c r="G21615"/>
      <c r="H21615" s="26"/>
      <c r="I21615" s="26"/>
      <c r="K21615"/>
      <c r="L21615"/>
      <c r="M21615"/>
      <c r="N21615"/>
      <c r="O21615"/>
      <c r="P21615"/>
      <c r="S21615"/>
    </row>
    <row r="21616" spans="1:20" x14ac:dyDescent="0.3">
      <c r="A21616" s="25"/>
      <c r="B21616"/>
      <c r="C21616"/>
      <c r="D21616"/>
      <c r="E21616"/>
      <c r="F21616"/>
      <c r="G21616"/>
      <c r="H21616" s="26"/>
      <c r="I21616" s="26"/>
      <c r="K21616"/>
      <c r="L21616"/>
      <c r="M21616"/>
      <c r="N21616"/>
      <c r="O21616"/>
      <c r="P21616"/>
      <c r="S21616"/>
    </row>
    <row r="21617" spans="1:20" x14ac:dyDescent="0.3">
      <c r="A21617" s="25"/>
      <c r="B21617"/>
      <c r="C21617"/>
      <c r="D21617"/>
      <c r="E21617"/>
      <c r="F21617"/>
      <c r="G21617"/>
      <c r="H21617" s="26"/>
      <c r="I21617" s="26"/>
      <c r="K21617"/>
      <c r="L21617"/>
      <c r="M21617"/>
      <c r="N21617"/>
      <c r="O21617"/>
      <c r="P21617"/>
      <c r="S21617"/>
    </row>
    <row r="21618" spans="1:20" x14ac:dyDescent="0.3">
      <c r="A21618" s="25"/>
      <c r="B21618"/>
      <c r="C21618"/>
      <c r="D21618"/>
      <c r="E21618"/>
      <c r="F21618"/>
      <c r="G21618"/>
      <c r="H21618" s="26"/>
      <c r="I21618" s="26"/>
      <c r="K21618"/>
      <c r="L21618"/>
      <c r="M21618"/>
      <c r="N21618"/>
      <c r="O21618"/>
      <c r="P21618"/>
      <c r="S21618"/>
    </row>
    <row r="21619" spans="1:20" x14ac:dyDescent="0.3">
      <c r="A21619" s="25"/>
      <c r="B21619"/>
      <c r="C21619"/>
      <c r="D21619"/>
      <c r="E21619"/>
      <c r="F21619"/>
      <c r="G21619"/>
      <c r="H21619" s="26"/>
      <c r="I21619" s="26"/>
      <c r="K21619"/>
      <c r="L21619"/>
      <c r="M21619"/>
      <c r="N21619"/>
      <c r="O21619"/>
      <c r="P21619"/>
      <c r="S21619"/>
    </row>
    <row r="21620" spans="1:20" x14ac:dyDescent="0.3">
      <c r="A21620" s="25"/>
      <c r="B21620"/>
      <c r="C21620"/>
      <c r="D21620"/>
      <c r="E21620"/>
      <c r="F21620"/>
      <c r="G21620"/>
      <c r="H21620" s="26"/>
      <c r="I21620" s="26"/>
      <c r="K21620"/>
      <c r="L21620"/>
      <c r="M21620"/>
      <c r="N21620"/>
      <c r="O21620"/>
      <c r="P21620"/>
      <c r="S21620"/>
    </row>
    <row r="21621" spans="1:20" x14ac:dyDescent="0.3">
      <c r="A21621" s="25"/>
      <c r="B21621"/>
      <c r="C21621"/>
      <c r="D21621"/>
      <c r="E21621"/>
      <c r="F21621"/>
      <c r="G21621"/>
      <c r="H21621" s="26"/>
      <c r="I21621" s="26"/>
      <c r="K21621"/>
      <c r="L21621"/>
      <c r="M21621"/>
      <c r="N21621"/>
      <c r="O21621"/>
      <c r="P21621"/>
      <c r="S21621"/>
    </row>
    <row r="21622" spans="1:20" x14ac:dyDescent="0.3">
      <c r="A21622" s="25"/>
      <c r="B21622"/>
      <c r="C21622"/>
      <c r="D21622"/>
      <c r="E21622"/>
      <c r="F21622"/>
      <c r="G21622"/>
      <c r="H21622" s="14"/>
      <c r="I21622" s="14"/>
      <c r="K21622"/>
      <c r="L21622"/>
      <c r="M21622"/>
      <c r="N21622"/>
      <c r="O21622"/>
      <c r="P21622"/>
      <c r="S21622"/>
      <c r="T21622" s="7"/>
    </row>
    <row r="21623" spans="1:20" x14ac:dyDescent="0.3">
      <c r="A21623" s="25"/>
      <c r="B21623"/>
      <c r="C21623"/>
      <c r="D21623"/>
      <c r="E21623"/>
      <c r="F21623"/>
      <c r="G21623"/>
      <c r="H21623" s="14"/>
      <c r="I21623" s="14"/>
      <c r="K21623"/>
      <c r="L21623"/>
      <c r="M21623"/>
      <c r="N21623"/>
      <c r="O21623"/>
      <c r="P21623"/>
      <c r="S21623"/>
      <c r="T21623" s="7"/>
    </row>
    <row r="21624" spans="1:20" x14ac:dyDescent="0.3">
      <c r="A21624" s="25"/>
      <c r="B21624"/>
      <c r="C21624"/>
      <c r="D21624"/>
      <c r="E21624"/>
      <c r="F21624"/>
      <c r="G21624"/>
      <c r="H21624" s="14"/>
      <c r="I21624" s="14"/>
      <c r="K21624"/>
      <c r="L21624"/>
      <c r="M21624"/>
      <c r="N21624"/>
      <c r="O21624"/>
      <c r="P21624"/>
      <c r="S21624"/>
      <c r="T21624" s="7"/>
    </row>
    <row r="21625" spans="1:20" x14ac:dyDescent="0.3">
      <c r="A21625" s="25"/>
      <c r="B21625"/>
      <c r="C21625"/>
      <c r="D21625"/>
      <c r="E21625"/>
      <c r="F21625"/>
      <c r="G21625"/>
      <c r="H21625"/>
      <c r="I21625"/>
      <c r="K21625"/>
      <c r="L21625"/>
      <c r="M21625"/>
      <c r="N21625"/>
      <c r="O21625"/>
      <c r="P21625"/>
      <c r="S21625"/>
    </row>
    <row r="21626" spans="1:20" x14ac:dyDescent="0.3">
      <c r="A21626" s="25"/>
      <c r="B21626"/>
      <c r="C21626"/>
      <c r="D21626"/>
      <c r="E21626"/>
      <c r="F21626"/>
      <c r="G21626"/>
      <c r="H21626"/>
      <c r="I21626"/>
      <c r="K21626"/>
      <c r="L21626"/>
      <c r="M21626"/>
      <c r="N21626"/>
      <c r="O21626"/>
      <c r="P21626"/>
      <c r="S21626"/>
    </row>
    <row r="21627" spans="1:20" x14ac:dyDescent="0.3">
      <c r="A21627" s="25"/>
      <c r="B21627"/>
      <c r="C21627"/>
      <c r="D21627"/>
      <c r="E21627"/>
      <c r="F21627"/>
      <c r="G21627"/>
      <c r="H21627" s="14"/>
      <c r="I21627" s="14"/>
      <c r="K21627"/>
      <c r="L21627"/>
      <c r="M21627"/>
      <c r="N21627"/>
      <c r="O21627"/>
      <c r="P21627"/>
      <c r="S21627"/>
      <c r="T21627" s="7"/>
    </row>
    <row r="21628" spans="1:20" x14ac:dyDescent="0.3">
      <c r="A21628" s="25"/>
      <c r="B21628"/>
      <c r="C21628"/>
      <c r="D21628"/>
      <c r="E21628"/>
      <c r="F21628"/>
      <c r="G21628"/>
      <c r="H21628"/>
      <c r="I21628"/>
      <c r="K21628"/>
      <c r="L21628"/>
      <c r="M21628"/>
      <c r="N21628"/>
      <c r="O21628"/>
      <c r="P21628"/>
      <c r="S21628"/>
    </row>
    <row r="21629" spans="1:20" x14ac:dyDescent="0.3">
      <c r="A21629" s="25"/>
      <c r="B21629"/>
      <c r="C21629"/>
      <c r="D21629"/>
      <c r="E21629"/>
      <c r="F21629"/>
      <c r="G21629"/>
      <c r="H21629" s="14"/>
      <c r="I21629" s="14"/>
      <c r="K21629"/>
      <c r="L21629"/>
      <c r="M21629"/>
      <c r="N21629"/>
      <c r="O21629"/>
      <c r="P21629"/>
      <c r="S21629"/>
    </row>
    <row r="21630" spans="1:20" x14ac:dyDescent="0.3">
      <c r="A21630" s="25"/>
      <c r="B21630"/>
      <c r="C21630"/>
      <c r="D21630"/>
      <c r="E21630"/>
      <c r="F21630"/>
      <c r="G21630"/>
      <c r="H21630"/>
      <c r="I21630"/>
      <c r="K21630"/>
      <c r="L21630"/>
      <c r="M21630"/>
      <c r="N21630"/>
      <c r="O21630"/>
      <c r="P21630"/>
      <c r="S21630"/>
    </row>
    <row r="21631" spans="1:20" x14ac:dyDescent="0.3">
      <c r="A21631" s="25"/>
      <c r="B21631"/>
      <c r="C21631"/>
      <c r="D21631"/>
      <c r="E21631"/>
      <c r="F21631"/>
      <c r="G21631"/>
      <c r="H21631"/>
      <c r="I21631"/>
      <c r="K21631"/>
      <c r="L21631"/>
      <c r="M21631"/>
      <c r="N21631"/>
      <c r="O21631"/>
      <c r="P21631"/>
      <c r="S21631"/>
    </row>
    <row r="21632" spans="1:20" x14ac:dyDescent="0.3">
      <c r="A21632" s="25"/>
      <c r="B21632"/>
      <c r="C21632"/>
      <c r="D21632"/>
      <c r="E21632"/>
      <c r="F21632"/>
      <c r="G21632"/>
      <c r="H21632"/>
      <c r="I21632" s="14"/>
      <c r="K21632"/>
      <c r="L21632"/>
      <c r="M21632"/>
      <c r="N21632"/>
      <c r="O21632"/>
      <c r="P21632"/>
      <c r="S21632"/>
    </row>
    <row r="21633" spans="1:20" x14ac:dyDescent="0.3">
      <c r="A21633" s="25"/>
      <c r="B21633"/>
      <c r="C21633"/>
      <c r="D21633"/>
      <c r="E21633"/>
      <c r="F21633"/>
      <c r="G21633"/>
      <c r="H21633"/>
      <c r="I21633"/>
      <c r="K21633"/>
      <c r="L21633"/>
      <c r="M21633"/>
      <c r="N21633"/>
      <c r="O21633"/>
      <c r="P21633"/>
      <c r="S21633"/>
    </row>
    <row r="21634" spans="1:20" x14ac:dyDescent="0.3">
      <c r="A21634" s="25"/>
      <c r="B21634"/>
      <c r="C21634"/>
      <c r="D21634"/>
      <c r="E21634"/>
      <c r="F21634"/>
      <c r="G21634"/>
      <c r="H21634" s="14"/>
      <c r="I21634" s="14"/>
      <c r="K21634"/>
      <c r="L21634"/>
      <c r="M21634"/>
      <c r="N21634"/>
      <c r="O21634"/>
      <c r="P21634"/>
      <c r="S21634"/>
      <c r="T21634" s="7"/>
    </row>
    <row r="21635" spans="1:20" x14ac:dyDescent="0.3">
      <c r="A21635" s="25"/>
      <c r="B21635"/>
      <c r="C21635"/>
      <c r="D21635"/>
      <c r="E21635"/>
      <c r="F21635"/>
      <c r="G21635"/>
      <c r="H21635" s="14"/>
      <c r="I21635" s="14"/>
      <c r="K21635"/>
      <c r="L21635"/>
      <c r="M21635"/>
      <c r="N21635"/>
      <c r="O21635"/>
      <c r="P21635"/>
      <c r="S21635"/>
      <c r="T21635" s="7"/>
    </row>
    <row r="21636" spans="1:20" x14ac:dyDescent="0.3">
      <c r="A21636" s="25"/>
      <c r="B21636"/>
      <c r="C21636"/>
      <c r="D21636"/>
      <c r="E21636"/>
      <c r="F21636"/>
      <c r="G21636"/>
      <c r="H21636"/>
      <c r="I21636"/>
      <c r="K21636"/>
      <c r="L21636"/>
      <c r="M21636"/>
      <c r="N21636"/>
      <c r="O21636"/>
      <c r="P21636"/>
      <c r="S21636"/>
    </row>
    <row r="21637" spans="1:20" x14ac:dyDescent="0.3">
      <c r="A21637" s="25"/>
      <c r="B21637"/>
      <c r="C21637"/>
      <c r="D21637"/>
      <c r="E21637"/>
      <c r="F21637"/>
      <c r="G21637"/>
      <c r="H21637"/>
      <c r="I21637"/>
      <c r="K21637"/>
      <c r="L21637"/>
      <c r="M21637"/>
      <c r="N21637"/>
      <c r="O21637"/>
      <c r="P21637"/>
      <c r="S21637"/>
    </row>
    <row r="21638" spans="1:20" x14ac:dyDescent="0.3">
      <c r="A21638" s="25"/>
      <c r="B21638"/>
      <c r="C21638"/>
      <c r="D21638"/>
      <c r="E21638"/>
      <c r="F21638"/>
      <c r="G21638"/>
      <c r="H21638" s="14"/>
      <c r="I21638" s="14"/>
      <c r="K21638"/>
      <c r="L21638"/>
      <c r="M21638"/>
      <c r="N21638"/>
      <c r="O21638"/>
      <c r="P21638"/>
      <c r="S21638"/>
      <c r="T21638" s="7"/>
    </row>
    <row r="21639" spans="1:20" x14ac:dyDescent="0.3">
      <c r="A21639" s="25"/>
      <c r="B21639"/>
      <c r="C21639"/>
      <c r="D21639"/>
      <c r="E21639"/>
      <c r="F21639"/>
      <c r="G21639"/>
      <c r="H21639" s="26"/>
      <c r="I21639" s="26"/>
      <c r="K21639"/>
      <c r="L21639"/>
      <c r="M21639"/>
      <c r="N21639"/>
      <c r="O21639"/>
      <c r="P21639"/>
      <c r="S21639"/>
      <c r="T21639" s="7"/>
    </row>
    <row r="21640" spans="1:20" x14ac:dyDescent="0.3">
      <c r="A21640" s="25"/>
      <c r="B21640"/>
      <c r="C21640"/>
      <c r="D21640"/>
      <c r="E21640"/>
      <c r="F21640"/>
      <c r="G21640"/>
      <c r="H21640" s="26"/>
      <c r="I21640" s="26"/>
      <c r="K21640"/>
      <c r="L21640"/>
      <c r="M21640"/>
      <c r="N21640"/>
      <c r="O21640"/>
      <c r="P21640"/>
      <c r="S21640"/>
    </row>
    <row r="21641" spans="1:20" x14ac:dyDescent="0.3">
      <c r="A21641" s="25"/>
      <c r="B21641"/>
      <c r="C21641"/>
      <c r="D21641"/>
      <c r="E21641"/>
      <c r="F21641"/>
      <c r="G21641"/>
      <c r="H21641" s="26"/>
      <c r="I21641" s="26"/>
      <c r="K21641"/>
      <c r="L21641"/>
      <c r="M21641"/>
      <c r="N21641"/>
      <c r="O21641"/>
      <c r="P21641"/>
      <c r="S21641"/>
    </row>
    <row r="21642" spans="1:20" x14ac:dyDescent="0.3">
      <c r="A21642" s="25"/>
      <c r="B21642"/>
      <c r="C21642"/>
      <c r="D21642"/>
      <c r="E21642"/>
      <c r="F21642"/>
      <c r="G21642"/>
      <c r="H21642" s="26"/>
      <c r="I21642" s="26"/>
      <c r="K21642"/>
      <c r="L21642"/>
      <c r="M21642"/>
      <c r="N21642"/>
      <c r="O21642"/>
      <c r="P21642"/>
      <c r="S21642"/>
    </row>
    <row r="21643" spans="1:20" x14ac:dyDescent="0.3">
      <c r="A21643" s="25"/>
      <c r="B21643"/>
      <c r="C21643"/>
      <c r="D21643"/>
      <c r="E21643"/>
      <c r="F21643"/>
      <c r="G21643"/>
      <c r="H21643" s="26"/>
      <c r="I21643" s="26"/>
      <c r="K21643"/>
      <c r="L21643"/>
      <c r="M21643"/>
      <c r="N21643"/>
      <c r="O21643"/>
      <c r="P21643"/>
      <c r="S21643"/>
    </row>
    <row r="21644" spans="1:20" x14ac:dyDescent="0.3">
      <c r="A21644" s="25"/>
      <c r="B21644"/>
      <c r="C21644"/>
      <c r="D21644"/>
      <c r="E21644"/>
      <c r="F21644"/>
      <c r="G21644"/>
      <c r="H21644" s="26"/>
      <c r="I21644" s="26"/>
      <c r="K21644"/>
      <c r="L21644"/>
      <c r="M21644"/>
      <c r="N21644"/>
      <c r="O21644"/>
      <c r="P21644"/>
      <c r="S21644"/>
    </row>
    <row r="21645" spans="1:20" x14ac:dyDescent="0.3">
      <c r="A21645" s="25"/>
      <c r="B21645"/>
      <c r="C21645"/>
      <c r="D21645"/>
      <c r="E21645"/>
      <c r="F21645"/>
      <c r="G21645"/>
      <c r="H21645"/>
      <c r="I21645" s="26"/>
      <c r="K21645"/>
      <c r="L21645"/>
      <c r="M21645"/>
      <c r="N21645"/>
      <c r="O21645"/>
      <c r="P21645"/>
      <c r="S21645"/>
    </row>
    <row r="21646" spans="1:20" x14ac:dyDescent="0.3">
      <c r="A21646" s="25"/>
      <c r="B21646"/>
      <c r="C21646"/>
      <c r="D21646"/>
      <c r="E21646"/>
      <c r="F21646"/>
      <c r="G21646"/>
      <c r="H21646" s="14"/>
      <c r="I21646" s="26"/>
      <c r="K21646"/>
      <c r="L21646"/>
      <c r="M21646"/>
      <c r="N21646"/>
      <c r="O21646"/>
      <c r="P21646"/>
      <c r="S21646"/>
      <c r="T21646" s="7"/>
    </row>
    <row r="21647" spans="1:20" x14ac:dyDescent="0.3">
      <c r="A21647" s="25"/>
      <c r="B21647"/>
      <c r="C21647"/>
      <c r="D21647"/>
      <c r="E21647"/>
      <c r="F21647"/>
      <c r="G21647"/>
      <c r="H21647"/>
      <c r="I21647" s="26"/>
      <c r="K21647"/>
      <c r="L21647"/>
      <c r="M21647"/>
      <c r="N21647"/>
      <c r="O21647"/>
      <c r="P21647"/>
      <c r="S21647"/>
    </row>
    <row r="21648" spans="1:20" x14ac:dyDescent="0.3">
      <c r="A21648" s="25"/>
      <c r="B21648"/>
      <c r="C21648"/>
      <c r="D21648"/>
      <c r="E21648"/>
      <c r="F21648"/>
      <c r="G21648"/>
      <c r="H21648" s="14"/>
      <c r="I21648" s="26"/>
      <c r="K21648"/>
      <c r="L21648"/>
      <c r="M21648"/>
      <c r="N21648"/>
      <c r="O21648"/>
      <c r="P21648"/>
      <c r="S21648"/>
      <c r="T21648" s="7"/>
    </row>
    <row r="21649" spans="1:19" x14ac:dyDescent="0.3">
      <c r="A21649" s="25"/>
      <c r="B21649"/>
      <c r="C21649"/>
      <c r="D21649"/>
      <c r="E21649"/>
      <c r="F21649"/>
      <c r="G21649"/>
      <c r="H21649" s="14"/>
      <c r="I21649" s="26"/>
      <c r="K21649"/>
      <c r="L21649"/>
      <c r="M21649"/>
      <c r="N21649"/>
      <c r="O21649"/>
      <c r="P21649"/>
      <c r="S21649"/>
    </row>
    <row r="21650" spans="1:19" x14ac:dyDescent="0.3">
      <c r="A21650" s="25"/>
      <c r="B21650"/>
      <c r="C21650"/>
      <c r="D21650"/>
      <c r="E21650"/>
      <c r="F21650"/>
      <c r="G21650"/>
      <c r="H21650" s="14"/>
      <c r="I21650" s="26"/>
      <c r="K21650"/>
      <c r="L21650"/>
      <c r="M21650"/>
      <c r="N21650"/>
      <c r="O21650"/>
      <c r="P21650"/>
      <c r="S21650"/>
    </row>
    <row r="21651" spans="1:19" x14ac:dyDescent="0.3">
      <c r="A21651" s="25"/>
      <c r="B21651"/>
      <c r="C21651"/>
      <c r="D21651"/>
      <c r="E21651"/>
      <c r="F21651"/>
      <c r="G21651"/>
      <c r="H21651" s="26"/>
      <c r="I21651" s="26"/>
      <c r="K21651"/>
      <c r="L21651"/>
      <c r="M21651"/>
      <c r="N21651"/>
      <c r="O21651"/>
      <c r="P21651"/>
      <c r="S21651"/>
    </row>
    <row r="21652" spans="1:19" x14ac:dyDescent="0.3">
      <c r="A21652" s="25"/>
      <c r="B21652"/>
      <c r="C21652"/>
      <c r="D21652"/>
      <c r="E21652"/>
      <c r="F21652"/>
      <c r="G21652"/>
      <c r="H21652" s="26"/>
      <c r="I21652" s="26"/>
      <c r="K21652"/>
      <c r="L21652"/>
      <c r="M21652"/>
      <c r="N21652"/>
      <c r="O21652"/>
      <c r="P21652"/>
      <c r="S21652"/>
    </row>
    <row r="21653" spans="1:19" x14ac:dyDescent="0.3">
      <c r="A21653" s="25"/>
      <c r="B21653"/>
      <c r="C21653"/>
      <c r="D21653"/>
      <c r="E21653"/>
      <c r="F21653"/>
      <c r="G21653"/>
      <c r="H21653" s="26"/>
      <c r="I21653" s="26"/>
      <c r="K21653"/>
      <c r="L21653"/>
      <c r="M21653"/>
      <c r="N21653"/>
      <c r="O21653"/>
      <c r="P21653"/>
      <c r="S21653"/>
    </row>
    <row r="21654" spans="1:19" x14ac:dyDescent="0.3">
      <c r="A21654" s="25"/>
      <c r="B21654"/>
      <c r="C21654"/>
      <c r="D21654"/>
      <c r="E21654"/>
      <c r="F21654"/>
      <c r="G21654"/>
      <c r="H21654" s="26"/>
      <c r="I21654" s="26"/>
      <c r="K21654"/>
      <c r="L21654"/>
      <c r="M21654"/>
      <c r="N21654"/>
      <c r="O21654"/>
      <c r="P21654"/>
      <c r="S21654"/>
    </row>
    <row r="21655" spans="1:19" x14ac:dyDescent="0.3">
      <c r="A21655" s="25"/>
      <c r="B21655"/>
      <c r="C21655"/>
      <c r="D21655"/>
      <c r="E21655"/>
      <c r="F21655"/>
      <c r="G21655"/>
      <c r="H21655" s="26"/>
      <c r="I21655" s="26"/>
      <c r="K21655"/>
      <c r="L21655"/>
      <c r="M21655"/>
      <c r="N21655"/>
      <c r="O21655"/>
      <c r="P21655"/>
      <c r="S21655"/>
    </row>
    <row r="21656" spans="1:19" x14ac:dyDescent="0.3">
      <c r="A21656" s="25"/>
      <c r="B21656"/>
      <c r="C21656"/>
      <c r="D21656"/>
      <c r="E21656"/>
      <c r="F21656"/>
      <c r="G21656"/>
      <c r="H21656" s="26"/>
      <c r="I21656" s="26"/>
      <c r="K21656"/>
      <c r="L21656"/>
      <c r="M21656"/>
      <c r="N21656"/>
      <c r="O21656"/>
      <c r="P21656"/>
      <c r="S21656"/>
    </row>
    <row r="21657" spans="1:19" x14ac:dyDescent="0.3">
      <c r="A21657" s="25"/>
      <c r="B21657"/>
      <c r="C21657"/>
      <c r="D21657"/>
      <c r="E21657"/>
      <c r="F21657"/>
      <c r="G21657"/>
      <c r="H21657" s="26"/>
      <c r="I21657" s="26"/>
      <c r="K21657"/>
      <c r="L21657"/>
      <c r="M21657"/>
      <c r="N21657"/>
      <c r="O21657"/>
      <c r="P21657"/>
      <c r="S21657"/>
    </row>
    <row r="21658" spans="1:19" x14ac:dyDescent="0.3">
      <c r="A21658" s="25"/>
      <c r="B21658"/>
      <c r="C21658"/>
      <c r="D21658"/>
      <c r="E21658"/>
      <c r="F21658"/>
      <c r="G21658"/>
      <c r="H21658" s="26"/>
      <c r="I21658" s="26"/>
      <c r="K21658"/>
      <c r="L21658"/>
      <c r="M21658"/>
      <c r="N21658"/>
      <c r="O21658"/>
      <c r="P21658"/>
      <c r="S21658"/>
    </row>
    <row r="21659" spans="1:19" x14ac:dyDescent="0.3">
      <c r="A21659" s="25"/>
      <c r="B21659"/>
      <c r="C21659"/>
      <c r="D21659"/>
      <c r="E21659"/>
      <c r="F21659"/>
      <c r="G21659"/>
      <c r="H21659" s="26"/>
      <c r="I21659" s="26"/>
      <c r="K21659"/>
      <c r="L21659"/>
      <c r="M21659"/>
      <c r="N21659"/>
      <c r="O21659"/>
      <c r="P21659"/>
      <c r="S21659"/>
    </row>
    <row r="21660" spans="1:19" x14ac:dyDescent="0.3">
      <c r="A21660" s="25"/>
      <c r="B21660"/>
      <c r="C21660"/>
      <c r="D21660"/>
      <c r="E21660"/>
      <c r="F21660"/>
      <c r="G21660"/>
      <c r="H21660" s="26"/>
      <c r="I21660" s="26"/>
      <c r="K21660"/>
      <c r="L21660"/>
      <c r="M21660"/>
      <c r="N21660"/>
      <c r="O21660"/>
      <c r="P21660"/>
      <c r="S21660"/>
    </row>
    <row r="21661" spans="1:19" x14ac:dyDescent="0.3">
      <c r="A21661" s="25"/>
      <c r="B21661"/>
      <c r="C21661"/>
      <c r="D21661"/>
      <c r="E21661"/>
      <c r="F21661"/>
      <c r="G21661"/>
      <c r="H21661" s="26"/>
      <c r="I21661" s="26"/>
      <c r="K21661"/>
      <c r="L21661"/>
      <c r="M21661"/>
      <c r="N21661"/>
      <c r="O21661"/>
      <c r="P21661"/>
      <c r="S21661"/>
    </row>
    <row r="21662" spans="1:19" x14ac:dyDescent="0.3">
      <c r="A21662" s="25"/>
      <c r="B21662"/>
      <c r="C21662"/>
      <c r="D21662"/>
      <c r="E21662"/>
      <c r="F21662"/>
      <c r="G21662"/>
      <c r="H21662" s="26"/>
      <c r="I21662" s="26"/>
      <c r="K21662"/>
      <c r="L21662"/>
      <c r="M21662"/>
      <c r="N21662"/>
      <c r="O21662"/>
      <c r="P21662"/>
      <c r="S21662"/>
    </row>
    <row r="21663" spans="1:19" x14ac:dyDescent="0.3">
      <c r="A21663" s="25"/>
      <c r="B21663"/>
      <c r="C21663"/>
      <c r="D21663"/>
      <c r="E21663"/>
      <c r="F21663"/>
      <c r="G21663"/>
      <c r="H21663"/>
      <c r="I21663"/>
      <c r="K21663"/>
      <c r="L21663"/>
      <c r="M21663"/>
      <c r="N21663"/>
      <c r="O21663"/>
      <c r="P21663"/>
      <c r="S21663"/>
    </row>
    <row r="21664" spans="1:19" x14ac:dyDescent="0.3">
      <c r="A21664" s="25"/>
      <c r="B21664"/>
      <c r="C21664"/>
      <c r="D21664"/>
      <c r="E21664"/>
      <c r="F21664"/>
      <c r="G21664"/>
      <c r="H21664"/>
      <c r="I21664"/>
      <c r="K21664"/>
      <c r="L21664"/>
      <c r="M21664"/>
      <c r="N21664"/>
      <c r="O21664"/>
      <c r="P21664"/>
      <c r="S21664"/>
    </row>
    <row r="21665" spans="1:19" x14ac:dyDescent="0.3">
      <c r="A21665" s="25"/>
      <c r="B21665"/>
      <c r="C21665"/>
      <c r="D21665"/>
      <c r="E21665"/>
      <c r="F21665"/>
      <c r="G21665"/>
      <c r="H21665" s="14"/>
      <c r="I21665" s="14"/>
      <c r="K21665"/>
      <c r="L21665"/>
      <c r="M21665"/>
      <c r="N21665"/>
      <c r="O21665"/>
      <c r="P21665"/>
      <c r="S21665"/>
    </row>
    <row r="21666" spans="1:19" x14ac:dyDescent="0.3">
      <c r="A21666" s="25"/>
      <c r="B21666"/>
      <c r="C21666"/>
      <c r="D21666"/>
      <c r="E21666"/>
      <c r="F21666"/>
      <c r="G21666"/>
      <c r="H21666"/>
      <c r="I21666" s="14"/>
      <c r="K21666"/>
      <c r="L21666"/>
      <c r="M21666"/>
      <c r="N21666"/>
      <c r="O21666"/>
      <c r="P21666"/>
      <c r="S21666"/>
    </row>
    <row r="21667" spans="1:19" x14ac:dyDescent="0.3">
      <c r="A21667" s="25"/>
      <c r="B21667"/>
      <c r="C21667"/>
      <c r="D21667"/>
      <c r="E21667"/>
      <c r="F21667"/>
      <c r="G21667"/>
      <c r="H21667" s="14"/>
      <c r="I21667" s="14"/>
      <c r="K21667"/>
      <c r="L21667"/>
      <c r="M21667"/>
      <c r="N21667"/>
      <c r="O21667"/>
      <c r="P21667"/>
      <c r="S21667"/>
    </row>
    <row r="21668" spans="1:19" x14ac:dyDescent="0.3">
      <c r="A21668" s="25"/>
      <c r="B21668"/>
      <c r="C21668"/>
      <c r="D21668"/>
      <c r="E21668"/>
      <c r="F21668"/>
      <c r="G21668"/>
      <c r="H21668"/>
      <c r="I21668"/>
      <c r="K21668"/>
      <c r="L21668"/>
      <c r="M21668"/>
      <c r="N21668"/>
      <c r="O21668"/>
      <c r="P21668"/>
      <c r="S21668"/>
    </row>
    <row r="21669" spans="1:19" x14ac:dyDescent="0.3">
      <c r="A21669" s="25"/>
      <c r="B21669"/>
      <c r="C21669"/>
      <c r="D21669"/>
      <c r="E21669"/>
      <c r="F21669"/>
      <c r="G21669"/>
      <c r="H21669"/>
      <c r="I21669" s="14"/>
      <c r="K21669"/>
      <c r="L21669"/>
      <c r="M21669"/>
      <c r="N21669"/>
      <c r="O21669"/>
      <c r="P21669"/>
      <c r="S21669"/>
    </row>
    <row r="21670" spans="1:19" x14ac:dyDescent="0.3">
      <c r="A21670" s="25"/>
      <c r="B21670"/>
      <c r="C21670"/>
      <c r="D21670"/>
      <c r="E21670"/>
      <c r="F21670"/>
      <c r="G21670"/>
      <c r="H21670" s="14"/>
      <c r="I21670" s="14"/>
      <c r="K21670"/>
      <c r="L21670"/>
      <c r="M21670"/>
      <c r="N21670"/>
      <c r="O21670"/>
      <c r="P21670"/>
      <c r="S21670"/>
    </row>
    <row r="21671" spans="1:19" x14ac:dyDescent="0.3">
      <c r="A21671" s="25"/>
      <c r="B21671"/>
      <c r="C21671"/>
      <c r="D21671"/>
      <c r="E21671"/>
      <c r="F21671"/>
      <c r="G21671"/>
      <c r="H21671"/>
      <c r="I21671"/>
      <c r="K21671"/>
      <c r="L21671"/>
      <c r="M21671"/>
      <c r="N21671"/>
      <c r="O21671"/>
      <c r="P21671"/>
      <c r="S21671"/>
    </row>
    <row r="21672" spans="1:19" x14ac:dyDescent="0.3">
      <c r="A21672" s="25"/>
      <c r="B21672"/>
      <c r="C21672"/>
      <c r="D21672"/>
      <c r="E21672"/>
      <c r="F21672"/>
      <c r="G21672"/>
      <c r="H21672"/>
      <c r="I21672" s="14"/>
      <c r="K21672"/>
      <c r="L21672"/>
      <c r="M21672"/>
      <c r="N21672"/>
      <c r="O21672"/>
      <c r="P21672"/>
      <c r="S21672"/>
    </row>
    <row r="21673" spans="1:19" x14ac:dyDescent="0.3">
      <c r="A21673" s="25"/>
      <c r="B21673"/>
      <c r="C21673"/>
      <c r="D21673"/>
      <c r="E21673"/>
      <c r="F21673"/>
      <c r="G21673"/>
      <c r="H21673"/>
      <c r="I21673" s="14"/>
      <c r="K21673"/>
      <c r="L21673"/>
      <c r="M21673"/>
      <c r="N21673"/>
      <c r="O21673"/>
      <c r="P21673"/>
      <c r="S21673"/>
    </row>
    <row r="21674" spans="1:19" x14ac:dyDescent="0.3">
      <c r="A21674" s="25"/>
      <c r="B21674"/>
      <c r="C21674"/>
      <c r="D21674"/>
      <c r="E21674"/>
      <c r="F21674"/>
      <c r="G21674"/>
      <c r="H21674" s="14"/>
      <c r="I21674" s="14"/>
      <c r="K21674"/>
      <c r="L21674"/>
      <c r="M21674"/>
      <c r="N21674"/>
      <c r="O21674"/>
      <c r="P21674"/>
      <c r="S21674"/>
    </row>
    <row r="21675" spans="1:19" x14ac:dyDescent="0.3">
      <c r="A21675" s="25"/>
      <c r="B21675"/>
      <c r="C21675"/>
      <c r="D21675"/>
      <c r="E21675"/>
      <c r="F21675"/>
      <c r="G21675"/>
      <c r="H21675" s="26"/>
      <c r="I21675" s="26"/>
      <c r="K21675"/>
      <c r="L21675"/>
      <c r="M21675"/>
      <c r="N21675"/>
      <c r="O21675"/>
      <c r="P21675"/>
      <c r="S21675"/>
    </row>
    <row r="21676" spans="1:19" x14ac:dyDescent="0.3">
      <c r="A21676" s="25"/>
      <c r="B21676"/>
      <c r="C21676"/>
      <c r="D21676"/>
      <c r="E21676"/>
      <c r="F21676"/>
      <c r="G21676"/>
      <c r="H21676" s="26"/>
      <c r="I21676" s="26"/>
      <c r="K21676"/>
      <c r="L21676"/>
      <c r="M21676"/>
      <c r="N21676"/>
      <c r="O21676"/>
      <c r="P21676"/>
      <c r="S21676"/>
    </row>
    <row r="21677" spans="1:19" x14ac:dyDescent="0.3">
      <c r="A21677" s="25"/>
      <c r="B21677"/>
      <c r="C21677"/>
      <c r="D21677"/>
      <c r="E21677"/>
      <c r="F21677"/>
      <c r="G21677"/>
      <c r="H21677" s="26"/>
      <c r="I21677" s="26"/>
      <c r="K21677"/>
      <c r="L21677"/>
      <c r="M21677"/>
      <c r="N21677"/>
      <c r="O21677"/>
      <c r="P21677"/>
      <c r="S21677"/>
    </row>
    <row r="21678" spans="1:19" x14ac:dyDescent="0.3">
      <c r="A21678" s="25"/>
      <c r="B21678"/>
      <c r="C21678"/>
      <c r="D21678"/>
      <c r="E21678"/>
      <c r="F21678"/>
      <c r="G21678"/>
      <c r="H21678" s="26"/>
      <c r="I21678" s="26"/>
      <c r="K21678"/>
      <c r="L21678"/>
      <c r="M21678"/>
      <c r="N21678"/>
      <c r="O21678"/>
      <c r="P21678"/>
      <c r="S21678"/>
    </row>
    <row r="21679" spans="1:19" x14ac:dyDescent="0.3">
      <c r="A21679" s="25"/>
      <c r="B21679"/>
      <c r="C21679"/>
      <c r="D21679"/>
      <c r="E21679"/>
      <c r="F21679"/>
      <c r="G21679"/>
      <c r="H21679" s="26"/>
      <c r="I21679" s="26"/>
      <c r="K21679"/>
      <c r="L21679"/>
      <c r="M21679"/>
      <c r="N21679"/>
      <c r="O21679"/>
      <c r="P21679"/>
      <c r="S21679"/>
    </row>
    <row r="21680" spans="1:19" x14ac:dyDescent="0.3">
      <c r="A21680" s="25"/>
      <c r="B21680"/>
      <c r="C21680"/>
      <c r="D21680"/>
      <c r="E21680"/>
      <c r="F21680"/>
      <c r="G21680"/>
      <c r="H21680" s="26"/>
      <c r="I21680" s="26"/>
      <c r="K21680"/>
      <c r="L21680"/>
      <c r="M21680"/>
      <c r="N21680"/>
      <c r="O21680"/>
      <c r="P21680"/>
      <c r="S21680"/>
    </row>
    <row r="21681" spans="1:20" x14ac:dyDescent="0.3">
      <c r="A21681" s="25"/>
      <c r="B21681"/>
      <c r="C21681"/>
      <c r="D21681"/>
      <c r="E21681"/>
      <c r="F21681"/>
      <c r="G21681"/>
      <c r="H21681" s="26"/>
      <c r="I21681" s="26"/>
      <c r="K21681"/>
      <c r="L21681"/>
      <c r="M21681"/>
      <c r="N21681"/>
      <c r="O21681"/>
      <c r="P21681"/>
      <c r="S21681"/>
    </row>
    <row r="21682" spans="1:20" x14ac:dyDescent="0.3">
      <c r="A21682" s="25"/>
      <c r="B21682"/>
      <c r="C21682"/>
      <c r="D21682"/>
      <c r="E21682"/>
      <c r="F21682"/>
      <c r="G21682"/>
      <c r="H21682" s="26"/>
      <c r="I21682" s="26"/>
      <c r="K21682"/>
      <c r="L21682"/>
      <c r="M21682"/>
      <c r="N21682"/>
      <c r="O21682"/>
      <c r="P21682"/>
      <c r="S21682"/>
    </row>
    <row r="21683" spans="1:20" x14ac:dyDescent="0.3">
      <c r="A21683" s="25"/>
      <c r="B21683"/>
      <c r="C21683"/>
      <c r="D21683"/>
      <c r="E21683"/>
      <c r="F21683"/>
      <c r="G21683"/>
      <c r="H21683" s="26"/>
      <c r="I21683" s="26"/>
      <c r="K21683"/>
      <c r="L21683"/>
      <c r="M21683"/>
      <c r="N21683"/>
      <c r="O21683"/>
      <c r="P21683"/>
      <c r="S21683"/>
    </row>
    <row r="21684" spans="1:20" x14ac:dyDescent="0.3">
      <c r="A21684" s="25"/>
      <c r="B21684"/>
      <c r="C21684"/>
      <c r="D21684"/>
      <c r="E21684"/>
      <c r="F21684"/>
      <c r="G21684"/>
      <c r="H21684" s="26"/>
      <c r="I21684" s="26"/>
      <c r="K21684"/>
      <c r="L21684"/>
      <c r="M21684"/>
      <c r="N21684"/>
      <c r="O21684"/>
      <c r="P21684"/>
      <c r="S21684"/>
    </row>
    <row r="21685" spans="1:20" x14ac:dyDescent="0.3">
      <c r="A21685" s="25"/>
      <c r="B21685"/>
      <c r="C21685"/>
      <c r="D21685"/>
      <c r="E21685"/>
      <c r="F21685"/>
      <c r="G21685"/>
      <c r="H21685" s="26"/>
      <c r="I21685" s="26"/>
      <c r="K21685"/>
      <c r="L21685"/>
      <c r="M21685"/>
      <c r="N21685"/>
      <c r="O21685"/>
      <c r="P21685"/>
      <c r="S21685"/>
    </row>
    <row r="21686" spans="1:20" x14ac:dyDescent="0.3">
      <c r="A21686" s="25"/>
      <c r="B21686"/>
      <c r="C21686"/>
      <c r="D21686"/>
      <c r="E21686"/>
      <c r="F21686"/>
      <c r="G21686"/>
      <c r="H21686" s="26"/>
      <c r="I21686" s="26"/>
      <c r="K21686"/>
      <c r="L21686"/>
      <c r="M21686"/>
      <c r="N21686"/>
      <c r="O21686"/>
      <c r="P21686"/>
      <c r="S21686"/>
    </row>
    <row r="21687" spans="1:20" x14ac:dyDescent="0.3">
      <c r="A21687" s="25"/>
      <c r="B21687"/>
      <c r="C21687"/>
      <c r="D21687"/>
      <c r="E21687"/>
      <c r="F21687"/>
      <c r="G21687"/>
      <c r="H21687"/>
      <c r="I21687"/>
      <c r="K21687"/>
      <c r="L21687"/>
      <c r="M21687"/>
      <c r="N21687"/>
      <c r="O21687"/>
      <c r="P21687"/>
      <c r="S21687"/>
    </row>
    <row r="21688" spans="1:20" x14ac:dyDescent="0.3">
      <c r="A21688" s="25"/>
      <c r="B21688"/>
      <c r="C21688"/>
      <c r="D21688"/>
      <c r="E21688"/>
      <c r="F21688"/>
      <c r="G21688"/>
      <c r="H21688" s="14"/>
      <c r="I21688" s="14"/>
      <c r="K21688"/>
      <c r="L21688"/>
      <c r="M21688"/>
      <c r="N21688"/>
      <c r="O21688"/>
      <c r="P21688"/>
      <c r="S21688"/>
    </row>
    <row r="21689" spans="1:20" x14ac:dyDescent="0.3">
      <c r="A21689" s="25"/>
      <c r="B21689"/>
      <c r="C21689"/>
      <c r="D21689"/>
      <c r="E21689"/>
      <c r="F21689"/>
      <c r="G21689"/>
      <c r="H21689" s="14"/>
      <c r="I21689" s="14"/>
      <c r="K21689"/>
      <c r="L21689"/>
      <c r="M21689"/>
      <c r="N21689"/>
      <c r="O21689"/>
      <c r="P21689"/>
      <c r="S21689"/>
      <c r="T21689" s="7"/>
    </row>
    <row r="21690" spans="1:20" x14ac:dyDescent="0.3">
      <c r="A21690" s="25"/>
      <c r="B21690"/>
      <c r="C21690"/>
      <c r="D21690"/>
      <c r="E21690"/>
      <c r="F21690"/>
      <c r="G21690"/>
      <c r="H21690" s="14"/>
      <c r="I21690" s="14"/>
      <c r="K21690"/>
      <c r="L21690"/>
      <c r="M21690"/>
      <c r="N21690"/>
      <c r="O21690"/>
      <c r="P21690"/>
      <c r="S21690"/>
    </row>
    <row r="21691" spans="1:20" x14ac:dyDescent="0.3">
      <c r="A21691" s="25"/>
      <c r="B21691"/>
      <c r="C21691"/>
      <c r="D21691"/>
      <c r="E21691"/>
      <c r="F21691"/>
      <c r="G21691"/>
      <c r="H21691" s="14"/>
      <c r="I21691" s="14"/>
      <c r="K21691"/>
      <c r="L21691"/>
      <c r="M21691"/>
      <c r="N21691"/>
      <c r="O21691"/>
      <c r="P21691"/>
      <c r="S21691"/>
    </row>
    <row r="21692" spans="1:20" x14ac:dyDescent="0.3">
      <c r="A21692" s="25"/>
      <c r="B21692"/>
      <c r="C21692"/>
      <c r="D21692"/>
      <c r="E21692"/>
      <c r="F21692"/>
      <c r="G21692"/>
      <c r="H21692"/>
      <c r="I21692"/>
      <c r="K21692"/>
      <c r="L21692"/>
      <c r="M21692"/>
      <c r="N21692"/>
      <c r="O21692"/>
      <c r="P21692"/>
      <c r="S21692"/>
    </row>
    <row r="21693" spans="1:20" x14ac:dyDescent="0.3">
      <c r="A21693" s="25"/>
      <c r="B21693"/>
      <c r="C21693"/>
      <c r="D21693"/>
      <c r="E21693"/>
      <c r="F21693"/>
      <c r="G21693"/>
      <c r="H21693"/>
      <c r="I21693" s="26"/>
      <c r="K21693"/>
      <c r="L21693"/>
      <c r="M21693"/>
      <c r="N21693"/>
      <c r="O21693"/>
      <c r="P21693"/>
      <c r="S21693"/>
    </row>
    <row r="21694" spans="1:20" x14ac:dyDescent="0.3">
      <c r="A21694" s="25"/>
      <c r="B21694"/>
      <c r="C21694"/>
      <c r="D21694"/>
      <c r="E21694"/>
      <c r="F21694"/>
      <c r="G21694"/>
      <c r="H21694"/>
      <c r="I21694" s="26"/>
      <c r="K21694"/>
      <c r="L21694"/>
      <c r="M21694"/>
      <c r="N21694"/>
      <c r="O21694"/>
      <c r="P21694"/>
      <c r="S21694"/>
    </row>
    <row r="21695" spans="1:20" x14ac:dyDescent="0.3">
      <c r="A21695" s="25"/>
      <c r="B21695"/>
      <c r="C21695"/>
      <c r="D21695"/>
      <c r="E21695"/>
      <c r="F21695"/>
      <c r="G21695"/>
      <c r="H21695" s="14"/>
      <c r="I21695" s="26"/>
      <c r="K21695"/>
      <c r="L21695"/>
      <c r="M21695"/>
      <c r="N21695"/>
      <c r="O21695"/>
      <c r="P21695"/>
      <c r="S21695"/>
    </row>
    <row r="21696" spans="1:20" x14ac:dyDescent="0.3">
      <c r="A21696" s="25"/>
      <c r="B21696"/>
      <c r="C21696"/>
      <c r="D21696"/>
      <c r="E21696"/>
      <c r="F21696"/>
      <c r="G21696"/>
      <c r="H21696" s="14"/>
      <c r="I21696" s="26"/>
      <c r="K21696"/>
      <c r="L21696"/>
      <c r="M21696"/>
      <c r="N21696"/>
      <c r="O21696"/>
      <c r="P21696"/>
      <c r="S21696"/>
    </row>
    <row r="21697" spans="1:19" x14ac:dyDescent="0.3">
      <c r="A21697" s="25"/>
      <c r="B21697"/>
      <c r="C21697"/>
      <c r="D21697"/>
      <c r="E21697"/>
      <c r="F21697"/>
      <c r="G21697"/>
      <c r="H21697" s="14"/>
      <c r="I21697" s="26"/>
      <c r="K21697"/>
      <c r="L21697"/>
      <c r="M21697"/>
      <c r="N21697"/>
      <c r="O21697"/>
      <c r="P21697"/>
      <c r="S21697"/>
    </row>
    <row r="21698" spans="1:19" x14ac:dyDescent="0.3">
      <c r="A21698" s="25"/>
      <c r="B21698"/>
      <c r="C21698"/>
      <c r="D21698"/>
      <c r="E21698"/>
      <c r="F21698"/>
      <c r="G21698"/>
      <c r="H21698"/>
      <c r="I21698" s="26"/>
      <c r="K21698"/>
      <c r="L21698"/>
      <c r="M21698"/>
      <c r="N21698"/>
      <c r="O21698"/>
      <c r="P21698"/>
      <c r="S21698"/>
    </row>
    <row r="21699" spans="1:19" x14ac:dyDescent="0.3">
      <c r="A21699" s="25"/>
      <c r="B21699"/>
      <c r="C21699"/>
      <c r="D21699"/>
      <c r="E21699"/>
      <c r="F21699"/>
      <c r="G21699"/>
      <c r="H21699"/>
      <c r="I21699"/>
      <c r="K21699"/>
      <c r="L21699"/>
      <c r="M21699"/>
      <c r="N21699"/>
      <c r="O21699"/>
      <c r="P21699"/>
      <c r="S21699"/>
    </row>
    <row r="21700" spans="1:19" x14ac:dyDescent="0.3">
      <c r="A21700" s="25"/>
      <c r="B21700"/>
      <c r="C21700"/>
      <c r="D21700"/>
      <c r="E21700"/>
      <c r="F21700"/>
      <c r="G21700"/>
      <c r="H21700" s="14"/>
      <c r="I21700" s="14"/>
      <c r="K21700"/>
      <c r="L21700"/>
      <c r="M21700"/>
      <c r="N21700"/>
      <c r="O21700"/>
      <c r="P21700"/>
      <c r="S21700"/>
    </row>
    <row r="21701" spans="1:19" x14ac:dyDescent="0.3">
      <c r="A21701" s="25"/>
      <c r="B21701"/>
      <c r="C21701"/>
      <c r="D21701"/>
      <c r="E21701"/>
      <c r="F21701"/>
      <c r="G21701"/>
      <c r="H21701" s="14"/>
      <c r="I21701" s="14"/>
      <c r="K21701"/>
      <c r="L21701"/>
      <c r="M21701"/>
      <c r="N21701"/>
      <c r="O21701"/>
      <c r="P21701"/>
      <c r="S21701"/>
    </row>
    <row r="21702" spans="1:19" x14ac:dyDescent="0.3">
      <c r="A21702" s="25"/>
      <c r="B21702"/>
      <c r="C21702"/>
      <c r="D21702"/>
      <c r="E21702"/>
      <c r="F21702"/>
      <c r="G21702"/>
      <c r="H21702" s="14"/>
      <c r="I21702" s="14"/>
      <c r="K21702"/>
      <c r="L21702"/>
      <c r="M21702"/>
      <c r="N21702"/>
      <c r="O21702"/>
      <c r="P21702"/>
      <c r="S21702"/>
    </row>
    <row r="21703" spans="1:19" x14ac:dyDescent="0.3">
      <c r="A21703" s="25"/>
      <c r="B21703"/>
      <c r="C21703"/>
      <c r="D21703"/>
      <c r="E21703"/>
      <c r="F21703"/>
      <c r="G21703"/>
      <c r="H21703" s="14"/>
      <c r="I21703" s="14"/>
      <c r="K21703"/>
      <c r="L21703"/>
      <c r="M21703"/>
      <c r="N21703"/>
      <c r="O21703"/>
      <c r="P21703"/>
      <c r="S21703"/>
    </row>
    <row r="21704" spans="1:19" x14ac:dyDescent="0.3">
      <c r="A21704" s="25"/>
      <c r="B21704"/>
      <c r="C21704"/>
      <c r="D21704"/>
      <c r="E21704"/>
      <c r="F21704"/>
      <c r="G21704"/>
      <c r="H21704" s="14"/>
      <c r="I21704" s="14"/>
      <c r="K21704"/>
      <c r="L21704"/>
      <c r="M21704"/>
      <c r="N21704"/>
      <c r="O21704"/>
      <c r="P21704"/>
      <c r="S21704"/>
    </row>
    <row r="21705" spans="1:19" x14ac:dyDescent="0.3">
      <c r="A21705" s="25"/>
      <c r="B21705"/>
      <c r="C21705"/>
      <c r="D21705"/>
      <c r="E21705"/>
      <c r="F21705"/>
      <c r="G21705"/>
      <c r="H21705" s="14"/>
      <c r="I21705" s="26"/>
      <c r="K21705"/>
      <c r="L21705"/>
      <c r="M21705"/>
      <c r="N21705"/>
      <c r="O21705"/>
      <c r="P21705"/>
      <c r="S21705"/>
    </row>
    <row r="21706" spans="1:19" x14ac:dyDescent="0.3">
      <c r="A21706" s="25"/>
      <c r="B21706"/>
      <c r="C21706"/>
      <c r="D21706"/>
      <c r="E21706"/>
      <c r="F21706"/>
      <c r="G21706"/>
      <c r="H21706" s="14"/>
      <c r="I21706" s="26"/>
      <c r="K21706"/>
      <c r="L21706"/>
      <c r="M21706"/>
      <c r="N21706"/>
      <c r="O21706"/>
      <c r="P21706"/>
      <c r="S21706"/>
    </row>
    <row r="21707" spans="1:19" x14ac:dyDescent="0.3">
      <c r="A21707" s="25"/>
      <c r="B21707"/>
      <c r="C21707"/>
      <c r="D21707"/>
      <c r="E21707"/>
      <c r="F21707"/>
      <c r="G21707"/>
      <c r="H21707"/>
      <c r="I21707" s="26"/>
      <c r="K21707"/>
      <c r="L21707"/>
      <c r="M21707"/>
      <c r="N21707"/>
      <c r="O21707"/>
      <c r="P21707"/>
      <c r="S21707"/>
    </row>
    <row r="21708" spans="1:19" x14ac:dyDescent="0.3">
      <c r="A21708" s="25"/>
      <c r="B21708"/>
      <c r="C21708"/>
      <c r="D21708"/>
      <c r="E21708"/>
      <c r="F21708"/>
      <c r="G21708"/>
      <c r="H21708"/>
      <c r="I21708" s="26"/>
      <c r="K21708"/>
      <c r="L21708"/>
      <c r="M21708"/>
      <c r="N21708"/>
      <c r="O21708"/>
      <c r="P21708"/>
      <c r="S21708"/>
    </row>
    <row r="21709" spans="1:19" x14ac:dyDescent="0.3">
      <c r="A21709" s="25"/>
      <c r="B21709"/>
      <c r="C21709"/>
      <c r="D21709"/>
      <c r="E21709"/>
      <c r="F21709"/>
      <c r="G21709"/>
      <c r="H21709"/>
      <c r="I21709" s="26"/>
      <c r="K21709"/>
      <c r="L21709"/>
      <c r="M21709"/>
      <c r="N21709"/>
      <c r="O21709"/>
      <c r="P21709"/>
      <c r="S21709"/>
    </row>
    <row r="21710" spans="1:19" x14ac:dyDescent="0.3">
      <c r="A21710" s="25"/>
      <c r="B21710"/>
      <c r="C21710"/>
      <c r="D21710"/>
      <c r="E21710"/>
      <c r="F21710"/>
      <c r="G21710"/>
      <c r="H21710" s="14"/>
      <c r="I21710" s="26"/>
      <c r="K21710"/>
      <c r="L21710"/>
      <c r="M21710"/>
      <c r="N21710"/>
      <c r="O21710"/>
      <c r="P21710"/>
      <c r="S21710"/>
    </row>
    <row r="21711" spans="1:19" x14ac:dyDescent="0.3">
      <c r="A21711" s="25"/>
      <c r="B21711"/>
      <c r="C21711"/>
      <c r="D21711"/>
      <c r="E21711"/>
      <c r="F21711"/>
      <c r="G21711"/>
      <c r="H21711" s="26"/>
      <c r="I21711" s="26"/>
      <c r="K21711"/>
      <c r="L21711"/>
      <c r="M21711"/>
      <c r="N21711"/>
      <c r="O21711"/>
      <c r="P21711"/>
      <c r="S21711"/>
    </row>
    <row r="21712" spans="1:19" x14ac:dyDescent="0.3">
      <c r="A21712" s="25"/>
      <c r="B21712"/>
      <c r="C21712"/>
      <c r="D21712"/>
      <c r="E21712"/>
      <c r="F21712"/>
      <c r="G21712"/>
      <c r="H21712" s="26"/>
      <c r="I21712" s="26"/>
      <c r="K21712"/>
      <c r="L21712"/>
      <c r="M21712"/>
      <c r="N21712"/>
      <c r="O21712"/>
      <c r="P21712"/>
      <c r="S21712"/>
    </row>
    <row r="21713" spans="1:20" x14ac:dyDescent="0.3">
      <c r="A21713" s="25"/>
      <c r="B21713"/>
      <c r="C21713"/>
      <c r="D21713"/>
      <c r="E21713"/>
      <c r="F21713"/>
      <c r="G21713"/>
      <c r="H21713" s="26"/>
      <c r="I21713" s="26"/>
      <c r="K21713"/>
      <c r="L21713"/>
      <c r="M21713"/>
      <c r="N21713"/>
      <c r="O21713"/>
      <c r="P21713"/>
      <c r="S21713"/>
    </row>
    <row r="21714" spans="1:20" x14ac:dyDescent="0.3">
      <c r="A21714" s="25"/>
      <c r="B21714"/>
      <c r="C21714"/>
      <c r="D21714"/>
      <c r="E21714"/>
      <c r="F21714"/>
      <c r="G21714"/>
      <c r="H21714" s="26"/>
      <c r="I21714" s="26"/>
      <c r="K21714"/>
      <c r="L21714"/>
      <c r="M21714"/>
      <c r="N21714"/>
      <c r="O21714"/>
      <c r="P21714"/>
      <c r="S21714"/>
    </row>
    <row r="21715" spans="1:20" x14ac:dyDescent="0.3">
      <c r="A21715" s="25"/>
      <c r="B21715"/>
      <c r="C21715"/>
      <c r="D21715"/>
      <c r="E21715"/>
      <c r="F21715"/>
      <c r="G21715"/>
      <c r="H21715" s="26"/>
      <c r="I21715" s="26"/>
      <c r="K21715"/>
      <c r="L21715"/>
      <c r="M21715"/>
      <c r="N21715"/>
      <c r="O21715"/>
      <c r="P21715"/>
      <c r="S21715"/>
    </row>
    <row r="21716" spans="1:20" x14ac:dyDescent="0.3">
      <c r="A21716" s="25"/>
      <c r="B21716"/>
      <c r="C21716"/>
      <c r="D21716"/>
      <c r="E21716"/>
      <c r="F21716"/>
      <c r="G21716"/>
      <c r="H21716" s="26"/>
      <c r="I21716" s="26"/>
      <c r="K21716"/>
      <c r="L21716"/>
      <c r="M21716"/>
      <c r="N21716"/>
      <c r="O21716"/>
      <c r="P21716"/>
      <c r="S21716"/>
    </row>
    <row r="21717" spans="1:20" x14ac:dyDescent="0.3">
      <c r="A21717" s="25"/>
      <c r="B21717"/>
      <c r="C21717"/>
      <c r="D21717"/>
      <c r="E21717"/>
      <c r="F21717"/>
      <c r="G21717"/>
      <c r="H21717" s="26"/>
      <c r="I21717" s="26"/>
      <c r="K21717"/>
      <c r="L21717"/>
      <c r="M21717"/>
      <c r="N21717"/>
      <c r="O21717"/>
      <c r="P21717"/>
      <c r="S21717"/>
    </row>
    <row r="21718" spans="1:20" x14ac:dyDescent="0.3">
      <c r="A21718" s="25"/>
      <c r="B21718"/>
      <c r="C21718"/>
      <c r="D21718"/>
      <c r="E21718"/>
      <c r="F21718"/>
      <c r="G21718"/>
      <c r="H21718" s="26"/>
      <c r="I21718" s="26"/>
      <c r="K21718"/>
      <c r="L21718"/>
      <c r="M21718"/>
      <c r="N21718"/>
      <c r="O21718"/>
      <c r="P21718"/>
      <c r="S21718"/>
    </row>
    <row r="21719" spans="1:20" x14ac:dyDescent="0.3">
      <c r="A21719" s="25"/>
      <c r="B21719"/>
      <c r="C21719"/>
      <c r="D21719"/>
      <c r="E21719"/>
      <c r="F21719"/>
      <c r="G21719"/>
      <c r="H21719" s="26"/>
      <c r="I21719" s="26"/>
      <c r="K21719"/>
      <c r="L21719"/>
      <c r="M21719"/>
      <c r="N21719"/>
      <c r="O21719"/>
      <c r="P21719"/>
      <c r="S21719"/>
    </row>
    <row r="21720" spans="1:20" x14ac:dyDescent="0.3">
      <c r="A21720" s="25"/>
      <c r="B21720"/>
      <c r="C21720"/>
      <c r="D21720"/>
      <c r="E21720"/>
      <c r="F21720"/>
      <c r="G21720"/>
      <c r="H21720" s="26"/>
      <c r="I21720" s="26"/>
      <c r="K21720"/>
      <c r="L21720"/>
      <c r="M21720"/>
      <c r="N21720"/>
      <c r="O21720"/>
      <c r="P21720"/>
      <c r="S21720"/>
      <c r="T21720" s="7"/>
    </row>
    <row r="21721" spans="1:20" x14ac:dyDescent="0.3">
      <c r="A21721" s="25"/>
      <c r="B21721"/>
      <c r="C21721"/>
      <c r="D21721"/>
      <c r="E21721"/>
      <c r="F21721"/>
      <c r="G21721"/>
      <c r="H21721" s="26"/>
      <c r="I21721" s="26"/>
      <c r="K21721"/>
      <c r="L21721"/>
      <c r="M21721"/>
      <c r="N21721"/>
      <c r="O21721"/>
      <c r="P21721"/>
      <c r="S21721"/>
      <c r="T21721" s="7"/>
    </row>
    <row r="21722" spans="1:20" x14ac:dyDescent="0.3">
      <c r="A21722" s="25"/>
      <c r="B21722"/>
      <c r="C21722"/>
      <c r="D21722"/>
      <c r="E21722"/>
      <c r="F21722"/>
      <c r="G21722"/>
      <c r="H21722" s="26"/>
      <c r="I21722" s="26"/>
      <c r="K21722"/>
      <c r="L21722"/>
      <c r="M21722"/>
      <c r="N21722"/>
      <c r="O21722"/>
      <c r="P21722"/>
      <c r="S21722"/>
      <c r="T21722" s="7"/>
    </row>
    <row r="21723" spans="1:20" x14ac:dyDescent="0.3">
      <c r="A21723" s="25"/>
      <c r="B21723"/>
      <c r="C21723"/>
      <c r="D21723"/>
      <c r="E21723"/>
      <c r="F21723"/>
      <c r="G21723"/>
      <c r="H21723" s="26"/>
      <c r="I21723" s="26"/>
      <c r="K21723"/>
      <c r="L21723"/>
      <c r="M21723"/>
      <c r="N21723"/>
      <c r="O21723"/>
      <c r="P21723"/>
      <c r="S21723"/>
    </row>
    <row r="21724" spans="1:20" x14ac:dyDescent="0.3">
      <c r="A21724" s="25"/>
      <c r="B21724"/>
      <c r="C21724"/>
      <c r="D21724"/>
      <c r="E21724"/>
      <c r="F21724"/>
      <c r="G21724"/>
      <c r="H21724" s="26"/>
      <c r="I21724" s="26"/>
      <c r="K21724"/>
      <c r="L21724"/>
      <c r="M21724"/>
      <c r="N21724"/>
      <c r="O21724"/>
      <c r="P21724"/>
      <c r="S21724"/>
    </row>
    <row r="21725" spans="1:20" x14ac:dyDescent="0.3">
      <c r="A21725" s="25"/>
      <c r="B21725"/>
      <c r="C21725"/>
      <c r="D21725"/>
      <c r="E21725"/>
      <c r="F21725"/>
      <c r="G21725"/>
      <c r="H21725" s="26"/>
      <c r="I21725" s="26"/>
      <c r="K21725"/>
      <c r="L21725"/>
      <c r="M21725"/>
      <c r="N21725"/>
      <c r="O21725"/>
      <c r="P21725"/>
      <c r="S21725"/>
    </row>
    <row r="21726" spans="1:20" x14ac:dyDescent="0.3">
      <c r="A21726" s="25"/>
      <c r="B21726"/>
      <c r="C21726"/>
      <c r="D21726"/>
      <c r="E21726"/>
      <c r="F21726"/>
      <c r="G21726"/>
      <c r="H21726" s="26"/>
      <c r="I21726" s="26"/>
      <c r="K21726"/>
      <c r="L21726"/>
      <c r="M21726"/>
      <c r="N21726"/>
      <c r="O21726"/>
      <c r="P21726"/>
      <c r="S21726"/>
    </row>
    <row r="21727" spans="1:20" x14ac:dyDescent="0.3">
      <c r="A21727" s="25"/>
      <c r="B21727"/>
      <c r="C21727"/>
      <c r="D21727"/>
      <c r="E21727"/>
      <c r="F21727"/>
      <c r="G21727"/>
      <c r="H21727" s="26"/>
      <c r="I21727" s="26"/>
      <c r="K21727"/>
      <c r="L21727"/>
      <c r="M21727"/>
      <c r="N21727"/>
      <c r="O21727"/>
      <c r="P21727"/>
      <c r="S21727"/>
    </row>
    <row r="21728" spans="1:20" x14ac:dyDescent="0.3">
      <c r="A21728" s="25"/>
      <c r="B21728"/>
      <c r="C21728"/>
      <c r="D21728"/>
      <c r="E21728"/>
      <c r="F21728"/>
      <c r="G21728"/>
      <c r="H21728" s="26"/>
      <c r="I21728" s="26"/>
      <c r="K21728"/>
      <c r="L21728"/>
      <c r="M21728"/>
      <c r="N21728"/>
      <c r="O21728"/>
      <c r="P21728"/>
      <c r="S21728"/>
    </row>
    <row r="21729" spans="1:20" x14ac:dyDescent="0.3">
      <c r="A21729" s="25"/>
      <c r="B21729"/>
      <c r="C21729"/>
      <c r="D21729"/>
      <c r="E21729"/>
      <c r="F21729"/>
      <c r="G21729"/>
      <c r="H21729" s="26"/>
      <c r="I21729" s="26"/>
      <c r="K21729"/>
      <c r="L21729"/>
      <c r="M21729"/>
      <c r="N21729"/>
      <c r="O21729"/>
      <c r="P21729"/>
      <c r="S21729"/>
    </row>
    <row r="21730" spans="1:20" x14ac:dyDescent="0.3">
      <c r="A21730" s="25"/>
      <c r="B21730"/>
      <c r="C21730"/>
      <c r="D21730"/>
      <c r="E21730"/>
      <c r="F21730"/>
      <c r="G21730"/>
      <c r="H21730" s="26"/>
      <c r="I21730" s="26"/>
      <c r="K21730"/>
      <c r="L21730"/>
      <c r="M21730"/>
      <c r="N21730"/>
      <c r="O21730"/>
      <c r="P21730"/>
      <c r="S21730"/>
    </row>
    <row r="21731" spans="1:20" x14ac:dyDescent="0.3">
      <c r="A21731" s="25"/>
      <c r="B21731"/>
      <c r="C21731"/>
      <c r="D21731"/>
      <c r="E21731"/>
      <c r="F21731"/>
      <c r="G21731"/>
      <c r="H21731" s="26"/>
      <c r="I21731" s="26"/>
      <c r="K21731"/>
      <c r="L21731"/>
      <c r="M21731"/>
      <c r="N21731"/>
      <c r="O21731"/>
      <c r="P21731"/>
      <c r="S21731"/>
    </row>
    <row r="21732" spans="1:20" x14ac:dyDescent="0.3">
      <c r="A21732" s="25"/>
      <c r="B21732"/>
      <c r="C21732"/>
      <c r="D21732"/>
      <c r="E21732"/>
      <c r="F21732"/>
      <c r="G21732"/>
      <c r="H21732" s="26"/>
      <c r="I21732" s="26"/>
      <c r="K21732"/>
      <c r="L21732"/>
      <c r="M21732"/>
      <c r="N21732"/>
      <c r="O21732"/>
      <c r="P21732"/>
      <c r="S21732"/>
    </row>
    <row r="21733" spans="1:20" x14ac:dyDescent="0.3">
      <c r="A21733" s="25"/>
      <c r="B21733"/>
      <c r="C21733"/>
      <c r="D21733"/>
      <c r="E21733"/>
      <c r="F21733"/>
      <c r="G21733"/>
      <c r="H21733" s="26"/>
      <c r="I21733" s="26"/>
      <c r="K21733"/>
      <c r="L21733"/>
      <c r="M21733"/>
      <c r="N21733"/>
      <c r="O21733"/>
      <c r="P21733"/>
      <c r="S21733"/>
    </row>
    <row r="21734" spans="1:20" x14ac:dyDescent="0.3">
      <c r="A21734" s="25"/>
      <c r="B21734"/>
      <c r="C21734"/>
      <c r="D21734"/>
      <c r="E21734"/>
      <c r="F21734"/>
      <c r="G21734"/>
      <c r="H21734" s="26"/>
      <c r="I21734" s="26"/>
      <c r="K21734"/>
      <c r="L21734"/>
      <c r="M21734"/>
      <c r="N21734"/>
      <c r="O21734"/>
      <c r="P21734"/>
      <c r="S21734"/>
    </row>
    <row r="21735" spans="1:20" x14ac:dyDescent="0.3">
      <c r="A21735" s="25"/>
      <c r="B21735"/>
      <c r="C21735"/>
      <c r="D21735"/>
      <c r="E21735"/>
      <c r="F21735"/>
      <c r="G21735"/>
      <c r="H21735"/>
      <c r="I21735"/>
      <c r="K21735"/>
      <c r="L21735"/>
      <c r="M21735"/>
      <c r="N21735"/>
      <c r="O21735"/>
      <c r="P21735"/>
      <c r="S21735"/>
    </row>
    <row r="21736" spans="1:20" x14ac:dyDescent="0.3">
      <c r="A21736" s="25"/>
      <c r="B21736"/>
      <c r="C21736"/>
      <c r="D21736"/>
      <c r="E21736"/>
      <c r="F21736"/>
      <c r="G21736"/>
      <c r="H21736" s="14"/>
      <c r="I21736" s="14"/>
      <c r="K21736"/>
      <c r="L21736"/>
      <c r="M21736"/>
      <c r="N21736"/>
      <c r="O21736"/>
      <c r="P21736"/>
      <c r="S21736"/>
    </row>
    <row r="21737" spans="1:20" x14ac:dyDescent="0.3">
      <c r="A21737" s="25"/>
      <c r="B21737"/>
      <c r="C21737"/>
      <c r="D21737"/>
      <c r="E21737"/>
      <c r="F21737"/>
      <c r="G21737"/>
      <c r="H21737" s="14"/>
      <c r="I21737" s="14"/>
      <c r="K21737"/>
      <c r="L21737"/>
      <c r="M21737"/>
      <c r="N21737"/>
      <c r="O21737"/>
      <c r="P21737"/>
      <c r="S21737"/>
      <c r="T21737" s="7"/>
    </row>
    <row r="21738" spans="1:20" x14ac:dyDescent="0.3">
      <c r="A21738" s="25"/>
      <c r="B21738"/>
      <c r="C21738"/>
      <c r="D21738"/>
      <c r="E21738"/>
      <c r="F21738"/>
      <c r="G21738"/>
      <c r="H21738"/>
      <c r="I21738"/>
      <c r="K21738"/>
      <c r="L21738"/>
      <c r="M21738"/>
      <c r="N21738"/>
      <c r="O21738"/>
      <c r="P21738"/>
      <c r="S21738"/>
    </row>
    <row r="21739" spans="1:20" x14ac:dyDescent="0.3">
      <c r="A21739" s="25"/>
      <c r="B21739"/>
      <c r="C21739"/>
      <c r="D21739"/>
      <c r="E21739"/>
      <c r="F21739"/>
      <c r="G21739"/>
      <c r="H21739"/>
      <c r="I21739"/>
      <c r="K21739"/>
      <c r="L21739"/>
      <c r="M21739"/>
      <c r="N21739"/>
      <c r="O21739"/>
      <c r="P21739"/>
      <c r="S21739"/>
    </row>
    <row r="21740" spans="1:20" x14ac:dyDescent="0.3">
      <c r="A21740" s="25"/>
      <c r="B21740"/>
      <c r="C21740"/>
      <c r="D21740"/>
      <c r="E21740"/>
      <c r="F21740"/>
      <c r="G21740"/>
      <c r="H21740"/>
      <c r="I21740" s="14"/>
      <c r="K21740"/>
      <c r="L21740"/>
      <c r="M21740"/>
      <c r="N21740"/>
      <c r="O21740"/>
      <c r="P21740"/>
      <c r="S21740"/>
    </row>
    <row r="21741" spans="1:20" x14ac:dyDescent="0.3">
      <c r="A21741" s="25"/>
      <c r="B21741"/>
      <c r="C21741"/>
      <c r="D21741"/>
      <c r="E21741"/>
      <c r="F21741"/>
      <c r="G21741"/>
      <c r="H21741" s="14"/>
      <c r="I21741" s="14"/>
      <c r="K21741"/>
      <c r="L21741"/>
      <c r="M21741"/>
      <c r="N21741"/>
      <c r="O21741"/>
      <c r="P21741"/>
      <c r="S21741"/>
    </row>
    <row r="21742" spans="1:20" x14ac:dyDescent="0.3">
      <c r="A21742" s="25"/>
      <c r="B21742"/>
      <c r="C21742"/>
      <c r="D21742"/>
      <c r="E21742"/>
      <c r="F21742"/>
      <c r="G21742"/>
      <c r="H21742"/>
      <c r="I21742" s="14"/>
      <c r="K21742"/>
      <c r="L21742"/>
      <c r="M21742"/>
      <c r="N21742"/>
      <c r="O21742"/>
      <c r="P21742"/>
      <c r="S21742"/>
    </row>
    <row r="21743" spans="1:20" x14ac:dyDescent="0.3">
      <c r="A21743" s="25"/>
      <c r="B21743"/>
      <c r="C21743"/>
      <c r="D21743"/>
      <c r="E21743"/>
      <c r="F21743"/>
      <c r="G21743"/>
      <c r="H21743"/>
      <c r="I21743"/>
      <c r="K21743"/>
      <c r="L21743"/>
      <c r="M21743"/>
      <c r="N21743"/>
      <c r="O21743"/>
      <c r="P21743"/>
      <c r="S21743"/>
    </row>
    <row r="21744" spans="1:20" x14ac:dyDescent="0.3">
      <c r="A21744" s="25"/>
      <c r="B21744"/>
      <c r="C21744"/>
      <c r="D21744"/>
      <c r="E21744"/>
      <c r="F21744"/>
      <c r="G21744"/>
      <c r="H21744"/>
      <c r="I21744"/>
      <c r="K21744"/>
      <c r="L21744"/>
      <c r="M21744"/>
      <c r="N21744"/>
      <c r="O21744"/>
      <c r="P21744"/>
      <c r="S21744"/>
    </row>
    <row r="21745" spans="1:20" x14ac:dyDescent="0.3">
      <c r="A21745" s="25"/>
      <c r="B21745"/>
      <c r="C21745"/>
      <c r="D21745"/>
      <c r="E21745"/>
      <c r="F21745"/>
      <c r="G21745"/>
      <c r="H21745"/>
      <c r="I21745"/>
      <c r="K21745"/>
      <c r="L21745"/>
      <c r="M21745"/>
      <c r="N21745"/>
      <c r="O21745"/>
      <c r="P21745"/>
      <c r="S21745"/>
    </row>
    <row r="21746" spans="1:20" x14ac:dyDescent="0.3">
      <c r="A21746" s="25"/>
      <c r="B21746"/>
      <c r="C21746"/>
      <c r="D21746"/>
      <c r="E21746"/>
      <c r="F21746"/>
      <c r="G21746"/>
      <c r="H21746"/>
      <c r="I21746"/>
      <c r="K21746"/>
      <c r="L21746"/>
      <c r="M21746"/>
      <c r="N21746"/>
      <c r="O21746"/>
      <c r="P21746"/>
      <c r="S21746"/>
    </row>
    <row r="21747" spans="1:20" x14ac:dyDescent="0.3">
      <c r="A21747" s="25"/>
      <c r="B21747"/>
      <c r="C21747"/>
      <c r="D21747"/>
      <c r="E21747"/>
      <c r="F21747"/>
      <c r="G21747"/>
      <c r="H21747" s="26"/>
      <c r="I21747" s="26"/>
      <c r="K21747"/>
      <c r="L21747"/>
      <c r="M21747"/>
      <c r="N21747"/>
      <c r="O21747"/>
      <c r="P21747"/>
      <c r="S21747"/>
    </row>
    <row r="21748" spans="1:20" x14ac:dyDescent="0.3">
      <c r="A21748" s="25"/>
      <c r="B21748"/>
      <c r="C21748"/>
      <c r="D21748"/>
      <c r="E21748"/>
      <c r="F21748"/>
      <c r="G21748"/>
      <c r="H21748" s="26"/>
      <c r="I21748" s="26"/>
      <c r="K21748"/>
      <c r="L21748"/>
      <c r="M21748"/>
      <c r="N21748"/>
      <c r="O21748"/>
      <c r="P21748"/>
      <c r="S21748"/>
    </row>
    <row r="21749" spans="1:20" x14ac:dyDescent="0.3">
      <c r="A21749" s="25"/>
      <c r="B21749"/>
      <c r="C21749"/>
      <c r="D21749"/>
      <c r="E21749"/>
      <c r="F21749"/>
      <c r="G21749"/>
      <c r="H21749" s="26"/>
      <c r="I21749" s="26"/>
      <c r="K21749"/>
      <c r="L21749"/>
      <c r="M21749"/>
      <c r="N21749"/>
      <c r="O21749"/>
      <c r="P21749"/>
      <c r="S21749"/>
    </row>
    <row r="21750" spans="1:20" x14ac:dyDescent="0.3">
      <c r="A21750" s="25"/>
      <c r="B21750"/>
      <c r="C21750"/>
      <c r="D21750"/>
      <c r="E21750"/>
      <c r="F21750"/>
      <c r="G21750"/>
      <c r="H21750" s="26"/>
      <c r="I21750" s="26"/>
      <c r="K21750"/>
      <c r="L21750"/>
      <c r="M21750"/>
      <c r="N21750"/>
      <c r="O21750"/>
      <c r="P21750"/>
      <c r="S21750"/>
    </row>
    <row r="21751" spans="1:20" x14ac:dyDescent="0.3">
      <c r="A21751" s="25"/>
      <c r="B21751"/>
      <c r="C21751"/>
      <c r="D21751"/>
      <c r="E21751"/>
      <c r="F21751"/>
      <c r="G21751"/>
      <c r="H21751" s="26"/>
      <c r="I21751" s="26"/>
      <c r="K21751"/>
      <c r="L21751"/>
      <c r="M21751"/>
      <c r="N21751"/>
      <c r="O21751"/>
      <c r="P21751"/>
      <c r="S21751"/>
    </row>
    <row r="21752" spans="1:20" x14ac:dyDescent="0.3">
      <c r="A21752" s="25"/>
      <c r="B21752"/>
      <c r="C21752"/>
      <c r="D21752"/>
      <c r="E21752"/>
      <c r="F21752"/>
      <c r="G21752"/>
      <c r="H21752" s="26"/>
      <c r="I21752" s="26"/>
      <c r="K21752"/>
      <c r="L21752"/>
      <c r="M21752"/>
      <c r="N21752"/>
      <c r="O21752"/>
      <c r="P21752"/>
      <c r="S21752"/>
    </row>
    <row r="21753" spans="1:20" x14ac:dyDescent="0.3">
      <c r="A21753" s="25"/>
      <c r="B21753"/>
      <c r="C21753"/>
      <c r="D21753"/>
      <c r="E21753"/>
      <c r="F21753"/>
      <c r="G21753"/>
      <c r="H21753" s="26"/>
      <c r="I21753" s="26"/>
      <c r="K21753"/>
      <c r="L21753"/>
      <c r="M21753"/>
      <c r="N21753"/>
      <c r="O21753"/>
      <c r="P21753"/>
      <c r="S21753"/>
    </row>
    <row r="21754" spans="1:20" x14ac:dyDescent="0.3">
      <c r="A21754" s="25"/>
      <c r="B21754"/>
      <c r="C21754"/>
      <c r="D21754"/>
      <c r="E21754"/>
      <c r="F21754"/>
      <c r="G21754"/>
      <c r="H21754" s="26"/>
      <c r="I21754" s="26"/>
      <c r="K21754"/>
      <c r="L21754"/>
      <c r="M21754"/>
      <c r="N21754"/>
      <c r="O21754"/>
      <c r="P21754"/>
      <c r="S21754"/>
    </row>
    <row r="21755" spans="1:20" x14ac:dyDescent="0.3">
      <c r="A21755" s="25"/>
      <c r="B21755"/>
      <c r="C21755"/>
      <c r="D21755"/>
      <c r="E21755"/>
      <c r="F21755"/>
      <c r="G21755"/>
      <c r="H21755" s="26"/>
      <c r="I21755" s="26"/>
      <c r="K21755"/>
      <c r="L21755"/>
      <c r="M21755"/>
      <c r="N21755"/>
      <c r="O21755"/>
      <c r="P21755"/>
      <c r="S21755"/>
      <c r="T21755" s="7"/>
    </row>
    <row r="21756" spans="1:20" x14ac:dyDescent="0.3">
      <c r="A21756" s="25"/>
      <c r="B21756"/>
      <c r="C21756"/>
      <c r="D21756"/>
      <c r="E21756"/>
      <c r="F21756"/>
      <c r="G21756"/>
      <c r="H21756" s="26"/>
      <c r="I21756" s="26"/>
      <c r="K21756"/>
      <c r="L21756"/>
      <c r="M21756"/>
      <c r="N21756"/>
      <c r="O21756"/>
      <c r="P21756"/>
      <c r="S21756"/>
    </row>
    <row r="21757" spans="1:20" x14ac:dyDescent="0.3">
      <c r="A21757" s="25"/>
      <c r="B21757"/>
      <c r="C21757"/>
      <c r="D21757"/>
      <c r="E21757"/>
      <c r="F21757"/>
      <c r="G21757"/>
      <c r="H21757" s="26"/>
      <c r="I21757" s="26"/>
      <c r="K21757"/>
      <c r="L21757"/>
      <c r="M21757"/>
      <c r="N21757"/>
      <c r="O21757"/>
      <c r="P21757"/>
      <c r="S21757"/>
    </row>
    <row r="21758" spans="1:20" x14ac:dyDescent="0.3">
      <c r="A21758" s="25"/>
      <c r="B21758"/>
      <c r="C21758"/>
      <c r="D21758"/>
      <c r="E21758"/>
      <c r="F21758"/>
      <c r="G21758"/>
      <c r="H21758" s="26"/>
      <c r="I21758" s="26"/>
      <c r="K21758"/>
      <c r="L21758"/>
      <c r="M21758"/>
      <c r="N21758"/>
      <c r="O21758"/>
      <c r="P21758"/>
      <c r="S21758"/>
    </row>
    <row r="21759" spans="1:20" x14ac:dyDescent="0.3">
      <c r="A21759" s="25"/>
      <c r="B21759"/>
      <c r="C21759"/>
      <c r="D21759"/>
      <c r="E21759"/>
      <c r="F21759"/>
      <c r="G21759"/>
      <c r="H21759"/>
      <c r="I21759" s="14"/>
      <c r="K21759"/>
      <c r="L21759"/>
      <c r="M21759"/>
      <c r="N21759"/>
      <c r="O21759"/>
      <c r="P21759"/>
      <c r="S21759"/>
    </row>
    <row r="21760" spans="1:20" x14ac:dyDescent="0.3">
      <c r="A21760" s="25"/>
      <c r="B21760"/>
      <c r="C21760"/>
      <c r="D21760"/>
      <c r="E21760"/>
      <c r="F21760"/>
      <c r="G21760"/>
      <c r="H21760" s="14"/>
      <c r="I21760" s="14"/>
      <c r="K21760"/>
      <c r="L21760"/>
      <c r="M21760"/>
      <c r="N21760"/>
      <c r="O21760"/>
      <c r="P21760"/>
      <c r="S21760"/>
    </row>
    <row r="21761" spans="1:20" x14ac:dyDescent="0.3">
      <c r="A21761" s="25"/>
      <c r="B21761"/>
      <c r="C21761"/>
      <c r="D21761"/>
      <c r="E21761"/>
      <c r="F21761"/>
      <c r="G21761"/>
      <c r="H21761" s="14"/>
      <c r="I21761" s="14"/>
      <c r="K21761"/>
      <c r="L21761"/>
      <c r="M21761"/>
      <c r="N21761"/>
      <c r="O21761"/>
      <c r="P21761"/>
      <c r="S21761"/>
      <c r="T21761" s="7"/>
    </row>
    <row r="21762" spans="1:20" x14ac:dyDescent="0.3">
      <c r="A21762" s="25"/>
      <c r="B21762"/>
      <c r="C21762"/>
      <c r="D21762"/>
      <c r="E21762"/>
      <c r="F21762"/>
      <c r="G21762"/>
      <c r="H21762"/>
      <c r="I21762"/>
      <c r="K21762"/>
      <c r="L21762"/>
      <c r="M21762"/>
      <c r="N21762"/>
      <c r="O21762"/>
      <c r="P21762"/>
      <c r="S21762"/>
    </row>
    <row r="21763" spans="1:20" x14ac:dyDescent="0.3">
      <c r="A21763" s="25"/>
      <c r="B21763"/>
      <c r="C21763"/>
      <c r="D21763"/>
      <c r="E21763"/>
      <c r="F21763"/>
      <c r="G21763"/>
      <c r="H21763"/>
      <c r="I21763"/>
      <c r="K21763"/>
      <c r="L21763"/>
      <c r="M21763"/>
      <c r="N21763"/>
      <c r="O21763"/>
      <c r="P21763"/>
      <c r="S21763"/>
    </row>
    <row r="21764" spans="1:20" x14ac:dyDescent="0.3">
      <c r="A21764" s="25"/>
      <c r="B21764"/>
      <c r="C21764"/>
      <c r="D21764"/>
      <c r="E21764"/>
      <c r="F21764"/>
      <c r="G21764"/>
      <c r="H21764" s="14"/>
      <c r="I21764" s="14"/>
      <c r="K21764"/>
      <c r="L21764"/>
      <c r="M21764"/>
      <c r="N21764"/>
      <c r="O21764"/>
      <c r="P21764"/>
      <c r="S21764"/>
    </row>
    <row r="21765" spans="1:20" x14ac:dyDescent="0.3">
      <c r="A21765" s="25"/>
      <c r="B21765"/>
      <c r="C21765"/>
      <c r="D21765"/>
      <c r="E21765"/>
      <c r="F21765"/>
      <c r="G21765"/>
      <c r="H21765" s="14"/>
      <c r="I21765" s="14"/>
      <c r="K21765"/>
      <c r="L21765"/>
      <c r="M21765"/>
      <c r="N21765"/>
      <c r="O21765"/>
      <c r="P21765"/>
      <c r="S21765"/>
    </row>
    <row r="21766" spans="1:20" x14ac:dyDescent="0.3">
      <c r="A21766" s="25"/>
      <c r="B21766"/>
      <c r="C21766"/>
      <c r="D21766"/>
      <c r="E21766"/>
      <c r="F21766"/>
      <c r="G21766"/>
      <c r="H21766"/>
      <c r="I21766"/>
      <c r="K21766"/>
      <c r="L21766"/>
      <c r="M21766"/>
      <c r="N21766"/>
      <c r="O21766"/>
      <c r="P21766"/>
      <c r="S21766"/>
    </row>
    <row r="21767" spans="1:20" x14ac:dyDescent="0.3">
      <c r="A21767" s="25"/>
      <c r="B21767"/>
      <c r="C21767"/>
      <c r="D21767"/>
      <c r="E21767"/>
      <c r="F21767"/>
      <c r="G21767"/>
      <c r="H21767" s="14"/>
      <c r="I21767" s="14"/>
      <c r="K21767"/>
      <c r="L21767"/>
      <c r="M21767"/>
      <c r="N21767"/>
      <c r="O21767"/>
      <c r="P21767"/>
      <c r="S21767"/>
    </row>
    <row r="21768" spans="1:20" x14ac:dyDescent="0.3">
      <c r="A21768" s="25"/>
      <c r="B21768"/>
      <c r="C21768"/>
      <c r="D21768"/>
      <c r="E21768"/>
      <c r="F21768"/>
      <c r="G21768"/>
      <c r="H21768" s="14"/>
      <c r="I21768" s="14"/>
      <c r="K21768"/>
      <c r="L21768"/>
      <c r="M21768"/>
      <c r="N21768"/>
      <c r="O21768"/>
      <c r="P21768"/>
      <c r="S21768"/>
    </row>
    <row r="21769" spans="1:20" x14ac:dyDescent="0.3">
      <c r="A21769" s="25"/>
      <c r="B21769"/>
      <c r="C21769"/>
      <c r="D21769"/>
      <c r="E21769"/>
      <c r="F21769"/>
      <c r="G21769"/>
      <c r="H21769" s="14"/>
      <c r="I21769" s="14"/>
      <c r="K21769"/>
      <c r="L21769"/>
      <c r="M21769"/>
      <c r="N21769"/>
      <c r="O21769"/>
      <c r="P21769"/>
      <c r="S21769"/>
    </row>
    <row r="21770" spans="1:20" x14ac:dyDescent="0.3">
      <c r="A21770" s="25"/>
      <c r="B21770"/>
      <c r="C21770"/>
      <c r="D21770"/>
      <c r="E21770"/>
      <c r="F21770"/>
      <c r="G21770"/>
      <c r="H21770"/>
      <c r="I21770"/>
      <c r="K21770"/>
      <c r="L21770"/>
      <c r="M21770"/>
      <c r="N21770"/>
      <c r="O21770"/>
      <c r="P21770"/>
      <c r="S21770"/>
    </row>
    <row r="21771" spans="1:20" x14ac:dyDescent="0.3">
      <c r="A21771" s="25"/>
      <c r="B21771"/>
      <c r="C21771"/>
      <c r="D21771"/>
      <c r="E21771"/>
      <c r="F21771"/>
      <c r="G21771"/>
      <c r="H21771"/>
      <c r="I21771"/>
      <c r="K21771"/>
      <c r="L21771"/>
      <c r="M21771"/>
      <c r="N21771"/>
      <c r="O21771"/>
      <c r="P21771"/>
      <c r="S21771"/>
    </row>
    <row r="21772" spans="1:20" x14ac:dyDescent="0.3">
      <c r="A21772" s="25"/>
      <c r="B21772"/>
      <c r="C21772"/>
      <c r="D21772"/>
      <c r="E21772"/>
      <c r="F21772"/>
      <c r="G21772"/>
      <c r="H21772" s="26"/>
      <c r="I21772" s="26"/>
      <c r="K21772"/>
      <c r="L21772"/>
      <c r="M21772"/>
      <c r="N21772"/>
      <c r="O21772"/>
      <c r="P21772"/>
      <c r="S21772"/>
      <c r="T21772" s="7"/>
    </row>
    <row r="21773" spans="1:20" x14ac:dyDescent="0.3">
      <c r="A21773" s="25"/>
      <c r="B21773"/>
      <c r="C21773"/>
      <c r="D21773"/>
      <c r="E21773"/>
      <c r="F21773"/>
      <c r="G21773"/>
      <c r="H21773" s="26"/>
      <c r="I21773" s="26"/>
      <c r="K21773"/>
      <c r="L21773"/>
      <c r="M21773"/>
      <c r="N21773"/>
      <c r="O21773"/>
      <c r="P21773"/>
      <c r="S21773"/>
    </row>
    <row r="21774" spans="1:20" x14ac:dyDescent="0.3">
      <c r="A21774" s="25"/>
      <c r="B21774"/>
      <c r="C21774"/>
      <c r="D21774"/>
      <c r="E21774"/>
      <c r="F21774"/>
      <c r="G21774"/>
      <c r="H21774" s="26"/>
      <c r="I21774" s="26"/>
      <c r="K21774"/>
      <c r="L21774"/>
      <c r="M21774"/>
      <c r="N21774"/>
      <c r="O21774"/>
      <c r="P21774"/>
      <c r="S21774"/>
    </row>
    <row r="21775" spans="1:20" x14ac:dyDescent="0.3">
      <c r="A21775" s="25"/>
      <c r="B21775"/>
      <c r="C21775"/>
      <c r="D21775"/>
      <c r="E21775"/>
      <c r="F21775"/>
      <c r="G21775"/>
      <c r="H21775"/>
      <c r="I21775"/>
      <c r="K21775"/>
      <c r="L21775"/>
      <c r="M21775"/>
      <c r="N21775"/>
      <c r="O21775"/>
      <c r="P21775"/>
      <c r="S21775"/>
    </row>
    <row r="21776" spans="1:20" x14ac:dyDescent="0.3">
      <c r="A21776" s="25"/>
      <c r="B21776"/>
      <c r="C21776"/>
      <c r="D21776"/>
      <c r="E21776"/>
      <c r="F21776"/>
      <c r="G21776"/>
      <c r="H21776"/>
      <c r="I21776" s="14"/>
      <c r="K21776"/>
      <c r="L21776"/>
      <c r="M21776"/>
      <c r="N21776"/>
      <c r="O21776"/>
      <c r="P21776"/>
      <c r="S21776"/>
    </row>
    <row r="21777" spans="1:20" x14ac:dyDescent="0.3">
      <c r="A21777" s="25"/>
      <c r="B21777"/>
      <c r="C21777"/>
      <c r="D21777"/>
      <c r="E21777"/>
      <c r="F21777"/>
      <c r="G21777"/>
      <c r="H21777" s="26"/>
      <c r="I21777" s="26"/>
      <c r="K21777"/>
      <c r="L21777"/>
      <c r="M21777"/>
      <c r="N21777"/>
      <c r="O21777"/>
      <c r="P21777"/>
      <c r="S21777"/>
    </row>
    <row r="21778" spans="1:20" x14ac:dyDescent="0.3">
      <c r="A21778" s="25"/>
      <c r="B21778"/>
      <c r="C21778"/>
      <c r="D21778"/>
      <c r="E21778"/>
      <c r="F21778"/>
      <c r="G21778"/>
      <c r="H21778" s="26"/>
      <c r="I21778" s="26"/>
      <c r="K21778"/>
      <c r="L21778"/>
      <c r="M21778"/>
      <c r="N21778"/>
      <c r="O21778"/>
      <c r="P21778"/>
      <c r="S21778"/>
      <c r="T21778" s="7"/>
    </row>
    <row r="21779" spans="1:20" x14ac:dyDescent="0.3">
      <c r="A21779" s="25"/>
      <c r="B21779"/>
      <c r="C21779"/>
      <c r="D21779"/>
      <c r="E21779"/>
      <c r="F21779"/>
      <c r="G21779"/>
      <c r="H21779"/>
      <c r="I21779" s="14"/>
      <c r="K21779"/>
      <c r="L21779"/>
      <c r="M21779"/>
      <c r="N21779"/>
      <c r="O21779"/>
      <c r="P21779"/>
      <c r="S21779"/>
    </row>
    <row r="21780" spans="1:20" x14ac:dyDescent="0.3">
      <c r="A21780" s="25"/>
      <c r="B21780"/>
      <c r="C21780"/>
      <c r="D21780"/>
      <c r="E21780"/>
      <c r="F21780"/>
      <c r="G21780"/>
      <c r="H21780" s="14"/>
      <c r="I21780" s="14"/>
      <c r="K21780"/>
      <c r="L21780"/>
      <c r="M21780"/>
      <c r="N21780"/>
      <c r="O21780"/>
      <c r="P21780"/>
      <c r="S21780"/>
      <c r="T21780" s="7"/>
    </row>
    <row r="21781" spans="1:20" x14ac:dyDescent="0.3">
      <c r="A21781" s="25"/>
      <c r="B21781"/>
      <c r="C21781"/>
      <c r="D21781"/>
      <c r="E21781"/>
      <c r="F21781"/>
      <c r="G21781"/>
      <c r="H21781"/>
      <c r="I21781"/>
      <c r="K21781"/>
      <c r="L21781"/>
      <c r="M21781"/>
      <c r="N21781"/>
      <c r="O21781"/>
      <c r="P21781"/>
      <c r="S21781"/>
    </row>
    <row r="21782" spans="1:20" x14ac:dyDescent="0.3">
      <c r="A21782" s="25"/>
      <c r="B21782"/>
      <c r="C21782"/>
      <c r="D21782"/>
      <c r="E21782"/>
      <c r="F21782"/>
      <c r="G21782"/>
      <c r="H21782"/>
      <c r="I21782"/>
      <c r="K21782"/>
      <c r="L21782"/>
      <c r="M21782"/>
      <c r="N21782"/>
      <c r="O21782"/>
      <c r="P21782"/>
      <c r="S21782"/>
    </row>
    <row r="21783" spans="1:20" x14ac:dyDescent="0.3">
      <c r="A21783" s="25"/>
      <c r="B21783"/>
      <c r="C21783"/>
      <c r="D21783"/>
      <c r="E21783"/>
      <c r="F21783"/>
      <c r="G21783"/>
      <c r="H21783" s="14"/>
      <c r="I21783" s="14"/>
      <c r="K21783"/>
      <c r="L21783"/>
      <c r="M21783"/>
      <c r="N21783"/>
      <c r="O21783"/>
      <c r="P21783"/>
      <c r="S21783"/>
    </row>
    <row r="21784" spans="1:20" x14ac:dyDescent="0.3">
      <c r="A21784" s="25"/>
      <c r="B21784"/>
      <c r="C21784"/>
      <c r="D21784"/>
      <c r="E21784"/>
      <c r="F21784"/>
      <c r="G21784"/>
      <c r="H21784"/>
      <c r="I21784"/>
      <c r="K21784"/>
      <c r="L21784"/>
      <c r="M21784"/>
      <c r="N21784"/>
      <c r="O21784"/>
      <c r="P21784"/>
      <c r="S21784"/>
    </row>
    <row r="21785" spans="1:20" x14ac:dyDescent="0.3">
      <c r="A21785" s="25"/>
      <c r="B21785"/>
      <c r="C21785"/>
      <c r="D21785"/>
      <c r="E21785"/>
      <c r="F21785"/>
      <c r="G21785"/>
      <c r="H21785" s="14"/>
      <c r="I21785" s="14"/>
      <c r="K21785"/>
      <c r="L21785"/>
      <c r="M21785"/>
      <c r="N21785"/>
      <c r="O21785"/>
      <c r="P21785"/>
      <c r="S21785"/>
      <c r="T21785" s="7"/>
    </row>
    <row r="21786" spans="1:20" x14ac:dyDescent="0.3">
      <c r="A21786" s="25"/>
      <c r="B21786"/>
      <c r="C21786"/>
      <c r="D21786"/>
      <c r="E21786"/>
      <c r="F21786"/>
      <c r="G21786"/>
      <c r="H21786"/>
      <c r="I21786" s="26"/>
      <c r="K21786"/>
      <c r="L21786"/>
      <c r="M21786"/>
      <c r="N21786"/>
      <c r="O21786"/>
      <c r="P21786"/>
      <c r="S21786"/>
    </row>
    <row r="21787" spans="1:20" x14ac:dyDescent="0.3">
      <c r="A21787" s="25"/>
      <c r="B21787"/>
      <c r="C21787"/>
      <c r="D21787"/>
      <c r="E21787"/>
      <c r="F21787"/>
      <c r="G21787"/>
      <c r="H21787"/>
      <c r="I21787" s="26"/>
      <c r="K21787"/>
      <c r="L21787"/>
      <c r="M21787"/>
      <c r="N21787"/>
      <c r="O21787"/>
      <c r="P21787"/>
      <c r="S21787"/>
    </row>
    <row r="21788" spans="1:20" x14ac:dyDescent="0.3">
      <c r="A21788" s="25"/>
      <c r="B21788"/>
      <c r="C21788"/>
      <c r="D21788"/>
      <c r="E21788"/>
      <c r="F21788"/>
      <c r="G21788"/>
      <c r="H21788" s="14"/>
      <c r="I21788" s="26"/>
      <c r="K21788"/>
      <c r="L21788"/>
      <c r="M21788"/>
      <c r="N21788"/>
      <c r="O21788"/>
      <c r="P21788"/>
      <c r="S21788"/>
    </row>
    <row r="21789" spans="1:20" x14ac:dyDescent="0.3">
      <c r="A21789" s="25"/>
      <c r="B21789"/>
      <c r="C21789"/>
      <c r="D21789"/>
      <c r="E21789"/>
      <c r="F21789"/>
      <c r="G21789"/>
      <c r="H21789" s="14"/>
      <c r="I21789" s="26"/>
      <c r="K21789"/>
      <c r="L21789"/>
      <c r="M21789"/>
      <c r="N21789"/>
      <c r="O21789"/>
      <c r="P21789"/>
      <c r="S21789"/>
    </row>
    <row r="21790" spans="1:20" x14ac:dyDescent="0.3">
      <c r="A21790" s="25"/>
      <c r="B21790"/>
      <c r="C21790"/>
      <c r="D21790"/>
      <c r="E21790"/>
      <c r="F21790"/>
      <c r="G21790"/>
      <c r="H21790" s="14"/>
      <c r="I21790" s="26"/>
      <c r="K21790"/>
      <c r="L21790"/>
      <c r="M21790"/>
      <c r="N21790"/>
      <c r="O21790"/>
      <c r="P21790"/>
      <c r="S21790"/>
    </row>
    <row r="21791" spans="1:20" x14ac:dyDescent="0.3">
      <c r="A21791" s="25"/>
      <c r="B21791"/>
      <c r="C21791"/>
      <c r="D21791"/>
      <c r="E21791"/>
      <c r="F21791"/>
      <c r="G21791"/>
      <c r="H21791" s="14"/>
      <c r="I21791" s="26"/>
      <c r="K21791"/>
      <c r="L21791"/>
      <c r="M21791"/>
      <c r="N21791"/>
      <c r="O21791"/>
      <c r="P21791"/>
      <c r="S21791"/>
    </row>
    <row r="21792" spans="1:20" x14ac:dyDescent="0.3">
      <c r="A21792" s="25"/>
      <c r="B21792"/>
      <c r="C21792"/>
      <c r="D21792"/>
      <c r="E21792"/>
      <c r="F21792"/>
      <c r="G21792"/>
      <c r="H21792" s="26"/>
      <c r="I21792" s="26"/>
      <c r="K21792"/>
      <c r="L21792"/>
      <c r="M21792"/>
      <c r="N21792"/>
      <c r="O21792"/>
      <c r="P21792"/>
      <c r="S21792"/>
    </row>
    <row r="21793" spans="1:19" x14ac:dyDescent="0.3">
      <c r="A21793" s="25"/>
      <c r="B21793"/>
      <c r="C21793"/>
      <c r="D21793"/>
      <c r="E21793"/>
      <c r="F21793"/>
      <c r="G21793"/>
      <c r="H21793" s="26"/>
      <c r="I21793" s="26"/>
      <c r="K21793"/>
      <c r="L21793"/>
      <c r="M21793"/>
      <c r="N21793"/>
      <c r="O21793"/>
      <c r="P21793"/>
      <c r="S21793"/>
    </row>
    <row r="21794" spans="1:19" x14ac:dyDescent="0.3">
      <c r="A21794" s="25"/>
      <c r="B21794"/>
      <c r="C21794"/>
      <c r="D21794"/>
      <c r="E21794"/>
      <c r="F21794"/>
      <c r="G21794"/>
      <c r="H21794" s="26"/>
      <c r="I21794" s="26"/>
      <c r="K21794"/>
      <c r="L21794"/>
      <c r="M21794"/>
      <c r="N21794"/>
      <c r="O21794"/>
      <c r="P21794"/>
      <c r="S21794"/>
    </row>
    <row r="21795" spans="1:19" x14ac:dyDescent="0.3">
      <c r="A21795" s="25"/>
      <c r="B21795"/>
      <c r="C21795"/>
      <c r="D21795"/>
      <c r="E21795"/>
      <c r="F21795"/>
      <c r="G21795"/>
      <c r="H21795" s="26"/>
      <c r="I21795" s="26"/>
      <c r="K21795"/>
      <c r="L21795"/>
      <c r="M21795"/>
      <c r="N21795"/>
      <c r="O21795"/>
      <c r="P21795"/>
      <c r="S21795"/>
    </row>
    <row r="21796" spans="1:19" x14ac:dyDescent="0.3">
      <c r="A21796" s="25"/>
      <c r="B21796"/>
      <c r="C21796"/>
      <c r="D21796"/>
      <c r="E21796"/>
      <c r="F21796"/>
      <c r="G21796"/>
      <c r="H21796" s="26"/>
      <c r="I21796" s="26"/>
      <c r="K21796"/>
      <c r="L21796"/>
      <c r="M21796"/>
      <c r="N21796"/>
      <c r="O21796"/>
      <c r="P21796"/>
      <c r="S21796"/>
    </row>
    <row r="21797" spans="1:19" x14ac:dyDescent="0.3">
      <c r="A21797" s="25"/>
      <c r="B21797"/>
      <c r="C21797"/>
      <c r="D21797"/>
      <c r="E21797"/>
      <c r="F21797"/>
      <c r="G21797"/>
      <c r="H21797" s="26"/>
      <c r="I21797" s="26"/>
      <c r="K21797"/>
      <c r="L21797"/>
      <c r="M21797"/>
      <c r="N21797"/>
      <c r="O21797"/>
      <c r="P21797"/>
      <c r="S21797"/>
    </row>
    <row r="21798" spans="1:19" x14ac:dyDescent="0.3">
      <c r="A21798" s="25"/>
      <c r="B21798"/>
      <c r="C21798"/>
      <c r="D21798"/>
      <c r="E21798"/>
      <c r="F21798"/>
      <c r="G21798"/>
      <c r="H21798" s="26"/>
      <c r="I21798" s="26"/>
      <c r="K21798"/>
      <c r="L21798"/>
      <c r="M21798"/>
      <c r="N21798"/>
      <c r="O21798"/>
      <c r="P21798"/>
      <c r="S21798"/>
    </row>
    <row r="21799" spans="1:19" x14ac:dyDescent="0.3">
      <c r="A21799" s="25"/>
      <c r="B21799"/>
      <c r="C21799"/>
      <c r="D21799"/>
      <c r="E21799"/>
      <c r="F21799"/>
      <c r="G21799"/>
      <c r="H21799" s="26"/>
      <c r="I21799" s="26"/>
      <c r="K21799"/>
      <c r="L21799"/>
      <c r="M21799"/>
      <c r="N21799"/>
      <c r="O21799"/>
      <c r="P21799"/>
      <c r="S21799"/>
    </row>
    <row r="21800" spans="1:19" x14ac:dyDescent="0.3">
      <c r="A21800" s="25"/>
      <c r="B21800"/>
      <c r="C21800"/>
      <c r="D21800"/>
      <c r="E21800"/>
      <c r="F21800"/>
      <c r="G21800"/>
      <c r="H21800" s="26"/>
      <c r="I21800" s="26"/>
      <c r="K21800"/>
      <c r="L21800"/>
      <c r="M21800"/>
      <c r="N21800"/>
      <c r="O21800"/>
      <c r="P21800"/>
      <c r="S21800"/>
    </row>
    <row r="21801" spans="1:19" x14ac:dyDescent="0.3">
      <c r="A21801" s="25"/>
      <c r="B21801"/>
      <c r="C21801"/>
      <c r="D21801"/>
      <c r="E21801"/>
      <c r="F21801"/>
      <c r="G21801"/>
      <c r="H21801" s="26"/>
      <c r="I21801" s="26"/>
      <c r="K21801"/>
      <c r="L21801"/>
      <c r="M21801"/>
      <c r="N21801"/>
      <c r="O21801"/>
      <c r="P21801"/>
      <c r="S21801"/>
    </row>
    <row r="21802" spans="1:19" x14ac:dyDescent="0.3">
      <c r="A21802" s="25"/>
      <c r="B21802"/>
      <c r="C21802"/>
      <c r="D21802"/>
      <c r="E21802"/>
      <c r="F21802"/>
      <c r="G21802"/>
      <c r="H21802" s="26"/>
      <c r="I21802" s="26"/>
      <c r="K21802"/>
      <c r="L21802"/>
      <c r="M21802"/>
      <c r="N21802"/>
      <c r="O21802"/>
      <c r="P21802"/>
      <c r="S21802"/>
    </row>
    <row r="21803" spans="1:19" x14ac:dyDescent="0.3">
      <c r="A21803" s="25"/>
      <c r="B21803"/>
      <c r="C21803"/>
      <c r="D21803"/>
      <c r="E21803"/>
      <c r="F21803"/>
      <c r="G21803"/>
      <c r="H21803" s="26"/>
      <c r="I21803" s="26"/>
      <c r="K21803"/>
      <c r="L21803"/>
      <c r="M21803"/>
      <c r="N21803"/>
      <c r="O21803"/>
      <c r="P21803"/>
      <c r="S21803"/>
    </row>
    <row r="21804" spans="1:19" x14ac:dyDescent="0.3">
      <c r="A21804" s="25"/>
      <c r="B21804"/>
      <c r="C21804"/>
      <c r="D21804"/>
      <c r="E21804"/>
      <c r="F21804"/>
      <c r="G21804"/>
      <c r="H21804" s="26"/>
      <c r="I21804" s="26"/>
      <c r="K21804"/>
      <c r="L21804"/>
      <c r="M21804"/>
      <c r="N21804"/>
      <c r="O21804"/>
      <c r="P21804"/>
      <c r="S21804"/>
    </row>
    <row r="21805" spans="1:19" x14ac:dyDescent="0.3">
      <c r="A21805" s="25"/>
      <c r="B21805"/>
      <c r="C21805"/>
      <c r="D21805"/>
      <c r="E21805"/>
      <c r="F21805"/>
      <c r="G21805"/>
      <c r="H21805" s="26"/>
      <c r="I21805" s="26"/>
      <c r="K21805"/>
      <c r="L21805"/>
      <c r="M21805"/>
      <c r="N21805"/>
      <c r="O21805"/>
      <c r="P21805"/>
      <c r="S21805"/>
    </row>
    <row r="21806" spans="1:19" x14ac:dyDescent="0.3">
      <c r="A21806" s="25"/>
      <c r="B21806"/>
      <c r="C21806"/>
      <c r="D21806"/>
      <c r="E21806"/>
      <c r="F21806"/>
      <c r="G21806"/>
      <c r="H21806" s="26"/>
      <c r="I21806" s="26"/>
      <c r="K21806"/>
      <c r="L21806"/>
      <c r="M21806"/>
      <c r="N21806"/>
      <c r="O21806"/>
      <c r="P21806"/>
      <c r="S21806"/>
    </row>
    <row r="21807" spans="1:19" x14ac:dyDescent="0.3">
      <c r="A21807" s="25"/>
      <c r="B21807"/>
      <c r="C21807"/>
      <c r="D21807"/>
      <c r="E21807"/>
      <c r="F21807"/>
      <c r="G21807"/>
      <c r="H21807" s="26"/>
      <c r="I21807" s="26"/>
      <c r="K21807"/>
      <c r="L21807"/>
      <c r="M21807"/>
      <c r="N21807"/>
      <c r="O21807"/>
      <c r="P21807"/>
      <c r="S21807"/>
    </row>
    <row r="21808" spans="1:19" x14ac:dyDescent="0.3">
      <c r="A21808" s="25"/>
      <c r="B21808"/>
      <c r="C21808"/>
      <c r="D21808"/>
      <c r="E21808"/>
      <c r="F21808"/>
      <c r="G21808"/>
      <c r="H21808" s="26"/>
      <c r="I21808" s="26"/>
      <c r="K21808"/>
      <c r="L21808"/>
      <c r="M21808"/>
      <c r="N21808"/>
      <c r="O21808"/>
      <c r="P21808"/>
      <c r="S21808"/>
    </row>
    <row r="21809" spans="1:19" x14ac:dyDescent="0.3">
      <c r="A21809" s="25"/>
      <c r="B21809"/>
      <c r="C21809"/>
      <c r="D21809"/>
      <c r="E21809"/>
      <c r="F21809"/>
      <c r="G21809"/>
      <c r="H21809" s="26"/>
      <c r="I21809" s="26"/>
      <c r="K21809"/>
      <c r="L21809"/>
      <c r="M21809"/>
      <c r="N21809"/>
      <c r="O21809"/>
      <c r="P21809"/>
      <c r="S21809"/>
    </row>
    <row r="21810" spans="1:19" x14ac:dyDescent="0.3">
      <c r="A21810" s="25"/>
      <c r="B21810"/>
      <c r="C21810"/>
      <c r="D21810"/>
      <c r="E21810"/>
      <c r="F21810"/>
      <c r="G21810"/>
      <c r="H21810" s="26"/>
      <c r="I21810" s="14"/>
      <c r="K21810"/>
      <c r="L21810"/>
      <c r="M21810"/>
      <c r="N21810"/>
      <c r="O21810"/>
      <c r="P21810"/>
      <c r="S21810"/>
    </row>
    <row r="21811" spans="1:19" x14ac:dyDescent="0.3">
      <c r="A21811" s="25"/>
      <c r="B21811"/>
      <c r="C21811"/>
      <c r="D21811"/>
      <c r="E21811"/>
      <c r="F21811"/>
      <c r="G21811"/>
      <c r="H21811" s="26"/>
      <c r="I21811" s="14"/>
      <c r="K21811"/>
      <c r="L21811"/>
      <c r="M21811"/>
      <c r="N21811"/>
      <c r="O21811"/>
      <c r="P21811"/>
      <c r="S21811"/>
    </row>
    <row r="21812" spans="1:19" x14ac:dyDescent="0.3">
      <c r="A21812" s="25"/>
      <c r="B21812"/>
      <c r="C21812"/>
      <c r="D21812"/>
      <c r="E21812"/>
      <c r="F21812"/>
      <c r="G21812"/>
      <c r="H21812" s="26"/>
      <c r="I21812"/>
      <c r="K21812"/>
      <c r="L21812"/>
      <c r="M21812"/>
      <c r="N21812"/>
      <c r="O21812"/>
      <c r="P21812"/>
      <c r="S21812"/>
    </row>
    <row r="21813" spans="1:19" x14ac:dyDescent="0.3">
      <c r="A21813" s="25"/>
      <c r="B21813"/>
      <c r="C21813"/>
      <c r="D21813"/>
      <c r="E21813"/>
      <c r="F21813"/>
      <c r="G21813"/>
      <c r="H21813" s="26"/>
      <c r="I21813" s="14"/>
      <c r="K21813"/>
      <c r="L21813"/>
      <c r="M21813"/>
      <c r="N21813"/>
      <c r="O21813"/>
      <c r="P21813"/>
      <c r="S21813"/>
    </row>
    <row r="21814" spans="1:19" x14ac:dyDescent="0.3">
      <c r="A21814" s="25"/>
      <c r="B21814"/>
      <c r="C21814"/>
      <c r="D21814"/>
      <c r="E21814"/>
      <c r="F21814"/>
      <c r="G21814"/>
      <c r="H21814" s="26"/>
      <c r="I21814" s="14"/>
      <c r="K21814"/>
      <c r="L21814"/>
      <c r="M21814"/>
      <c r="N21814"/>
      <c r="O21814"/>
      <c r="P21814"/>
      <c r="S21814"/>
    </row>
    <row r="21815" spans="1:19" x14ac:dyDescent="0.3">
      <c r="A21815" s="25"/>
      <c r="B21815"/>
      <c r="C21815"/>
      <c r="D21815"/>
      <c r="E21815"/>
      <c r="F21815"/>
      <c r="G21815"/>
      <c r="H21815" s="26"/>
      <c r="I21815" s="14"/>
      <c r="K21815"/>
      <c r="L21815"/>
      <c r="M21815"/>
      <c r="N21815"/>
      <c r="O21815"/>
      <c r="P21815"/>
      <c r="S21815"/>
    </row>
    <row r="21816" spans="1:19" x14ac:dyDescent="0.3">
      <c r="A21816" s="25"/>
      <c r="B21816"/>
      <c r="C21816"/>
      <c r="D21816"/>
      <c r="E21816"/>
      <c r="F21816"/>
      <c r="G21816"/>
      <c r="H21816" s="26"/>
      <c r="I21816" s="26"/>
      <c r="K21816"/>
      <c r="L21816"/>
      <c r="M21816"/>
      <c r="N21816"/>
      <c r="O21816"/>
      <c r="P21816"/>
      <c r="S21816"/>
    </row>
    <row r="21817" spans="1:19" x14ac:dyDescent="0.3">
      <c r="A21817" s="25"/>
      <c r="B21817"/>
      <c r="C21817"/>
      <c r="D21817"/>
      <c r="E21817"/>
      <c r="F21817"/>
      <c r="G21817"/>
      <c r="H21817" s="26"/>
      <c r="I21817" s="26"/>
      <c r="K21817"/>
      <c r="L21817"/>
      <c r="M21817"/>
      <c r="N21817"/>
      <c r="O21817"/>
      <c r="P21817"/>
      <c r="S21817"/>
    </row>
    <row r="21818" spans="1:19" x14ac:dyDescent="0.3">
      <c r="A21818" s="25"/>
      <c r="B21818"/>
      <c r="C21818"/>
      <c r="D21818"/>
      <c r="E21818"/>
      <c r="F21818"/>
      <c r="G21818"/>
      <c r="H21818" s="26"/>
      <c r="I21818" s="26"/>
      <c r="K21818"/>
      <c r="L21818"/>
      <c r="M21818"/>
      <c r="N21818"/>
      <c r="O21818"/>
      <c r="P21818"/>
      <c r="S21818"/>
    </row>
    <row r="21819" spans="1:19" x14ac:dyDescent="0.3">
      <c r="A21819" s="25"/>
      <c r="B21819"/>
      <c r="C21819"/>
      <c r="D21819"/>
      <c r="E21819"/>
      <c r="F21819"/>
      <c r="G21819"/>
      <c r="H21819" s="26"/>
      <c r="I21819" s="26"/>
      <c r="K21819"/>
      <c r="L21819"/>
      <c r="M21819"/>
      <c r="N21819"/>
      <c r="O21819"/>
      <c r="P21819"/>
      <c r="S21819"/>
    </row>
    <row r="21820" spans="1:19" x14ac:dyDescent="0.3">
      <c r="A21820" s="25"/>
      <c r="B21820"/>
      <c r="C21820"/>
      <c r="D21820"/>
      <c r="E21820"/>
      <c r="F21820"/>
      <c r="G21820"/>
      <c r="H21820" s="26"/>
      <c r="I21820" s="26"/>
      <c r="K21820"/>
      <c r="L21820"/>
      <c r="M21820"/>
      <c r="N21820"/>
      <c r="O21820"/>
      <c r="P21820"/>
      <c r="S21820"/>
    </row>
    <row r="21821" spans="1:19" x14ac:dyDescent="0.3">
      <c r="A21821" s="25"/>
      <c r="B21821"/>
      <c r="C21821"/>
      <c r="D21821"/>
      <c r="E21821"/>
      <c r="F21821"/>
      <c r="G21821"/>
      <c r="H21821" s="26"/>
      <c r="I21821" s="26"/>
      <c r="K21821"/>
      <c r="L21821"/>
      <c r="M21821"/>
      <c r="N21821"/>
      <c r="O21821"/>
      <c r="P21821"/>
      <c r="S21821"/>
    </row>
    <row r="21822" spans="1:19" x14ac:dyDescent="0.3">
      <c r="A21822" s="25"/>
      <c r="B21822"/>
      <c r="C21822"/>
      <c r="D21822"/>
      <c r="E21822"/>
      <c r="F21822"/>
      <c r="G21822"/>
      <c r="H21822" s="26"/>
      <c r="I21822" s="26"/>
      <c r="K21822"/>
      <c r="L21822"/>
      <c r="M21822"/>
      <c r="N21822"/>
      <c r="O21822"/>
      <c r="P21822"/>
      <c r="S21822"/>
    </row>
    <row r="21823" spans="1:19" x14ac:dyDescent="0.3">
      <c r="A21823" s="25"/>
      <c r="B21823"/>
      <c r="C21823"/>
      <c r="D21823"/>
      <c r="E21823"/>
      <c r="F21823"/>
      <c r="G21823"/>
      <c r="H21823" s="26"/>
      <c r="I21823" s="26"/>
      <c r="K21823"/>
      <c r="L21823"/>
      <c r="M21823"/>
      <c r="N21823"/>
      <c r="O21823"/>
      <c r="P21823"/>
      <c r="S21823"/>
    </row>
    <row r="21824" spans="1:19" x14ac:dyDescent="0.3">
      <c r="A21824" s="25"/>
      <c r="B21824"/>
      <c r="C21824"/>
      <c r="D21824"/>
      <c r="E21824"/>
      <c r="F21824"/>
      <c r="G21824"/>
      <c r="H21824" s="26"/>
      <c r="I21824" s="26"/>
      <c r="K21824"/>
      <c r="L21824"/>
      <c r="M21824"/>
      <c r="N21824"/>
      <c r="O21824"/>
      <c r="P21824"/>
      <c r="S21824"/>
    </row>
    <row r="21825" spans="1:20" x14ac:dyDescent="0.3">
      <c r="A21825" s="25"/>
      <c r="B21825"/>
      <c r="C21825"/>
      <c r="D21825"/>
      <c r="E21825"/>
      <c r="F21825"/>
      <c r="G21825"/>
      <c r="H21825" s="26"/>
      <c r="I21825" s="26"/>
      <c r="K21825"/>
      <c r="L21825"/>
      <c r="M21825"/>
      <c r="N21825"/>
      <c r="O21825"/>
      <c r="P21825"/>
      <c r="S21825"/>
    </row>
    <row r="21826" spans="1:20" x14ac:dyDescent="0.3">
      <c r="A21826" s="25"/>
      <c r="B21826"/>
      <c r="C21826"/>
      <c r="D21826"/>
      <c r="E21826"/>
      <c r="F21826"/>
      <c r="G21826"/>
      <c r="H21826" s="26"/>
      <c r="I21826" s="26"/>
      <c r="K21826"/>
      <c r="L21826"/>
      <c r="M21826"/>
      <c r="N21826"/>
      <c r="O21826"/>
      <c r="P21826"/>
      <c r="S21826"/>
    </row>
    <row r="21827" spans="1:20" x14ac:dyDescent="0.3">
      <c r="A21827" s="25"/>
      <c r="B21827"/>
      <c r="C21827"/>
      <c r="D21827"/>
      <c r="E21827"/>
      <c r="F21827"/>
      <c r="G21827"/>
      <c r="H21827" s="26"/>
      <c r="I21827" s="26"/>
      <c r="K21827"/>
      <c r="L21827"/>
      <c r="M21827"/>
      <c r="N21827"/>
      <c r="O21827"/>
      <c r="P21827"/>
      <c r="S21827"/>
    </row>
    <row r="21828" spans="1:20" x14ac:dyDescent="0.3">
      <c r="A21828" s="25"/>
      <c r="B21828"/>
      <c r="C21828"/>
      <c r="D21828"/>
      <c r="E21828"/>
      <c r="F21828"/>
      <c r="G21828"/>
      <c r="H21828" s="26"/>
      <c r="I21828" s="26"/>
      <c r="K21828"/>
      <c r="L21828"/>
      <c r="M21828"/>
      <c r="N21828"/>
      <c r="O21828"/>
      <c r="P21828"/>
      <c r="S21828"/>
      <c r="T21828" s="7"/>
    </row>
    <row r="21829" spans="1:20" x14ac:dyDescent="0.3">
      <c r="A21829" s="25"/>
      <c r="B21829"/>
      <c r="C21829"/>
      <c r="D21829"/>
      <c r="E21829"/>
      <c r="F21829"/>
      <c r="G21829"/>
      <c r="H21829" s="26"/>
      <c r="I21829" s="26"/>
      <c r="K21829"/>
      <c r="L21829"/>
      <c r="M21829"/>
      <c r="N21829"/>
      <c r="O21829"/>
      <c r="P21829"/>
      <c r="S21829"/>
    </row>
    <row r="21830" spans="1:20" x14ac:dyDescent="0.3">
      <c r="A21830" s="25"/>
      <c r="B21830"/>
      <c r="C21830"/>
      <c r="D21830"/>
      <c r="E21830"/>
      <c r="F21830"/>
      <c r="G21830"/>
      <c r="H21830" s="26"/>
      <c r="I21830" s="26"/>
      <c r="K21830"/>
      <c r="L21830"/>
      <c r="M21830"/>
      <c r="N21830"/>
      <c r="O21830"/>
      <c r="P21830"/>
      <c r="S21830"/>
    </row>
    <row r="21831" spans="1:20" x14ac:dyDescent="0.3">
      <c r="A21831" s="25"/>
      <c r="B21831"/>
      <c r="C21831"/>
      <c r="D21831"/>
      <c r="E21831"/>
      <c r="F21831"/>
      <c r="G21831"/>
      <c r="H21831" s="26"/>
      <c r="I21831" s="26"/>
      <c r="K21831"/>
      <c r="L21831"/>
      <c r="M21831"/>
      <c r="N21831"/>
      <c r="O21831"/>
      <c r="P21831"/>
      <c r="S21831"/>
    </row>
    <row r="21832" spans="1:20" x14ac:dyDescent="0.3">
      <c r="A21832" s="25"/>
      <c r="B21832"/>
      <c r="C21832"/>
      <c r="D21832"/>
      <c r="E21832"/>
      <c r="F21832"/>
      <c r="G21832"/>
      <c r="H21832" s="26"/>
      <c r="I21832" s="26"/>
      <c r="K21832"/>
      <c r="L21832"/>
      <c r="M21832"/>
      <c r="N21832"/>
      <c r="O21832"/>
      <c r="P21832"/>
      <c r="S21832"/>
    </row>
    <row r="21833" spans="1:20" x14ac:dyDescent="0.3">
      <c r="A21833" s="25"/>
      <c r="B21833"/>
      <c r="C21833"/>
      <c r="D21833"/>
      <c r="E21833"/>
      <c r="F21833"/>
      <c r="G21833"/>
      <c r="H21833" s="26"/>
      <c r="I21833" s="26"/>
      <c r="K21833"/>
      <c r="L21833"/>
      <c r="M21833"/>
      <c r="N21833"/>
      <c r="O21833"/>
      <c r="P21833"/>
      <c r="S21833"/>
    </row>
    <row r="21834" spans="1:20" x14ac:dyDescent="0.3">
      <c r="A21834" s="25"/>
      <c r="B21834"/>
      <c r="C21834"/>
      <c r="D21834"/>
      <c r="E21834"/>
      <c r="F21834"/>
      <c r="G21834"/>
      <c r="H21834" s="14"/>
      <c r="I21834" s="26"/>
      <c r="K21834"/>
      <c r="L21834"/>
      <c r="M21834"/>
      <c r="N21834"/>
      <c r="O21834"/>
      <c r="P21834"/>
      <c r="S21834"/>
    </row>
    <row r="21835" spans="1:20" x14ac:dyDescent="0.3">
      <c r="A21835" s="25"/>
      <c r="B21835"/>
      <c r="C21835"/>
      <c r="D21835"/>
      <c r="E21835"/>
      <c r="F21835"/>
      <c r="G21835"/>
      <c r="H21835"/>
      <c r="I21835" s="26"/>
      <c r="K21835"/>
      <c r="L21835"/>
      <c r="M21835"/>
      <c r="N21835"/>
      <c r="O21835"/>
      <c r="P21835"/>
      <c r="S21835"/>
    </row>
    <row r="21836" spans="1:20" x14ac:dyDescent="0.3">
      <c r="A21836" s="25"/>
      <c r="B21836"/>
      <c r="C21836"/>
      <c r="D21836"/>
      <c r="E21836"/>
      <c r="F21836"/>
      <c r="G21836"/>
      <c r="H21836" s="14"/>
      <c r="I21836" s="26"/>
      <c r="K21836"/>
      <c r="L21836"/>
      <c r="M21836"/>
      <c r="N21836"/>
      <c r="O21836"/>
      <c r="P21836"/>
      <c r="S21836"/>
    </row>
    <row r="21837" spans="1:20" x14ac:dyDescent="0.3">
      <c r="A21837" s="25"/>
      <c r="B21837"/>
      <c r="C21837"/>
      <c r="D21837"/>
      <c r="E21837"/>
      <c r="F21837"/>
      <c r="G21837"/>
      <c r="H21837"/>
      <c r="I21837" s="26"/>
      <c r="K21837"/>
      <c r="L21837"/>
      <c r="M21837"/>
      <c r="N21837"/>
      <c r="O21837"/>
      <c r="P21837"/>
      <c r="S21837"/>
    </row>
    <row r="21838" spans="1:20" x14ac:dyDescent="0.3">
      <c r="A21838" s="25"/>
      <c r="B21838"/>
      <c r="C21838"/>
      <c r="D21838"/>
      <c r="E21838"/>
      <c r="F21838"/>
      <c r="G21838"/>
      <c r="H21838"/>
      <c r="I21838" s="26"/>
      <c r="K21838"/>
      <c r="L21838"/>
      <c r="M21838"/>
      <c r="N21838"/>
      <c r="O21838"/>
      <c r="P21838"/>
      <c r="S21838"/>
    </row>
    <row r="21839" spans="1:20" x14ac:dyDescent="0.3">
      <c r="A21839" s="25"/>
      <c r="B21839"/>
      <c r="C21839"/>
      <c r="D21839"/>
      <c r="E21839"/>
      <c r="F21839"/>
      <c r="G21839"/>
      <c r="H21839" s="14"/>
      <c r="I21839" s="26"/>
      <c r="K21839"/>
      <c r="L21839"/>
      <c r="M21839"/>
      <c r="N21839"/>
      <c r="O21839"/>
      <c r="P21839"/>
      <c r="S21839"/>
    </row>
    <row r="21840" spans="1:20" x14ac:dyDescent="0.3">
      <c r="A21840" s="25"/>
      <c r="B21840"/>
      <c r="C21840"/>
      <c r="D21840"/>
      <c r="E21840"/>
      <c r="F21840"/>
      <c r="G21840"/>
      <c r="H21840"/>
      <c r="I21840"/>
      <c r="K21840"/>
      <c r="L21840"/>
      <c r="M21840"/>
      <c r="N21840"/>
      <c r="O21840"/>
      <c r="P21840"/>
      <c r="S21840"/>
    </row>
    <row r="21841" spans="1:20" x14ac:dyDescent="0.3">
      <c r="A21841" s="25"/>
      <c r="B21841"/>
      <c r="C21841"/>
      <c r="D21841"/>
      <c r="E21841"/>
      <c r="F21841"/>
      <c r="G21841"/>
      <c r="H21841" s="14"/>
      <c r="I21841" s="14"/>
      <c r="K21841"/>
      <c r="L21841"/>
      <c r="M21841"/>
      <c r="N21841"/>
      <c r="O21841"/>
      <c r="P21841"/>
      <c r="S21841"/>
      <c r="T21841" s="7"/>
    </row>
    <row r="21842" spans="1:20" x14ac:dyDescent="0.3">
      <c r="A21842" s="25"/>
      <c r="B21842"/>
      <c r="C21842"/>
      <c r="D21842"/>
      <c r="E21842"/>
      <c r="F21842"/>
      <c r="G21842"/>
      <c r="H21842"/>
      <c r="I21842"/>
      <c r="K21842"/>
      <c r="L21842"/>
      <c r="M21842"/>
      <c r="N21842"/>
      <c r="O21842"/>
      <c r="P21842"/>
      <c r="S21842"/>
    </row>
    <row r="21843" spans="1:20" x14ac:dyDescent="0.3">
      <c r="A21843" s="25"/>
      <c r="B21843"/>
      <c r="C21843"/>
      <c r="D21843"/>
      <c r="E21843"/>
      <c r="F21843"/>
      <c r="G21843"/>
      <c r="H21843" s="14"/>
      <c r="I21843" s="14"/>
      <c r="K21843"/>
      <c r="L21843"/>
      <c r="M21843"/>
      <c r="N21843"/>
      <c r="O21843"/>
      <c r="P21843"/>
      <c r="S21843"/>
      <c r="T21843" s="7"/>
    </row>
    <row r="21844" spans="1:20" x14ac:dyDescent="0.3">
      <c r="A21844" s="25"/>
      <c r="B21844"/>
      <c r="C21844"/>
      <c r="D21844"/>
      <c r="E21844"/>
      <c r="F21844"/>
      <c r="G21844"/>
      <c r="H21844"/>
      <c r="I21844"/>
      <c r="K21844"/>
      <c r="L21844"/>
      <c r="M21844"/>
      <c r="N21844"/>
      <c r="O21844"/>
      <c r="P21844"/>
      <c r="S21844"/>
    </row>
    <row r="21845" spans="1:20" x14ac:dyDescent="0.3">
      <c r="A21845" s="25"/>
      <c r="B21845"/>
      <c r="C21845"/>
      <c r="D21845"/>
      <c r="E21845"/>
      <c r="F21845"/>
      <c r="G21845"/>
      <c r="H21845"/>
      <c r="I21845" s="14"/>
      <c r="K21845"/>
      <c r="L21845"/>
      <c r="M21845"/>
      <c r="N21845"/>
      <c r="O21845"/>
      <c r="P21845"/>
      <c r="S21845"/>
    </row>
    <row r="21846" spans="1:20" x14ac:dyDescent="0.3">
      <c r="A21846" s="25"/>
      <c r="B21846"/>
      <c r="C21846"/>
      <c r="D21846"/>
      <c r="E21846"/>
      <c r="F21846"/>
      <c r="G21846"/>
      <c r="H21846"/>
      <c r="I21846" s="14"/>
      <c r="K21846"/>
      <c r="L21846"/>
      <c r="M21846"/>
      <c r="N21846"/>
      <c r="O21846"/>
      <c r="P21846"/>
      <c r="S21846"/>
    </row>
    <row r="21847" spans="1:20" x14ac:dyDescent="0.3">
      <c r="A21847" s="25"/>
      <c r="B21847"/>
      <c r="C21847"/>
      <c r="D21847"/>
      <c r="E21847"/>
      <c r="F21847"/>
      <c r="G21847"/>
      <c r="H21847" s="14"/>
      <c r="I21847" s="14"/>
      <c r="K21847"/>
      <c r="L21847"/>
      <c r="M21847"/>
      <c r="N21847"/>
      <c r="O21847"/>
      <c r="P21847"/>
      <c r="S21847"/>
    </row>
    <row r="21848" spans="1:20" x14ac:dyDescent="0.3">
      <c r="A21848" s="25"/>
      <c r="B21848"/>
      <c r="C21848"/>
      <c r="D21848"/>
      <c r="E21848"/>
      <c r="F21848"/>
      <c r="G21848"/>
      <c r="H21848"/>
      <c r="I21848" s="14"/>
      <c r="K21848"/>
      <c r="L21848"/>
      <c r="M21848"/>
      <c r="N21848"/>
      <c r="O21848"/>
      <c r="P21848"/>
      <c r="S21848"/>
    </row>
    <row r="21849" spans="1:20" x14ac:dyDescent="0.3">
      <c r="A21849" s="25"/>
      <c r="B21849"/>
      <c r="C21849"/>
      <c r="D21849"/>
      <c r="E21849"/>
      <c r="F21849"/>
      <c r="G21849"/>
      <c r="H21849"/>
      <c r="I21849" s="14"/>
      <c r="K21849"/>
      <c r="L21849"/>
      <c r="M21849"/>
      <c r="N21849"/>
      <c r="O21849"/>
      <c r="P21849"/>
      <c r="S21849"/>
    </row>
    <row r="21850" spans="1:20" x14ac:dyDescent="0.3">
      <c r="A21850" s="25"/>
      <c r="B21850"/>
      <c r="C21850"/>
      <c r="D21850"/>
      <c r="E21850"/>
      <c r="F21850"/>
      <c r="G21850"/>
      <c r="H21850"/>
      <c r="I21850" s="14"/>
      <c r="K21850"/>
      <c r="L21850"/>
      <c r="M21850"/>
      <c r="N21850"/>
      <c r="O21850"/>
      <c r="P21850"/>
      <c r="S21850"/>
    </row>
    <row r="21851" spans="1:20" x14ac:dyDescent="0.3">
      <c r="A21851" s="25"/>
      <c r="B21851"/>
      <c r="C21851"/>
      <c r="D21851"/>
      <c r="E21851"/>
      <c r="F21851"/>
      <c r="G21851"/>
      <c r="H21851" s="14"/>
      <c r="I21851" s="14"/>
      <c r="K21851"/>
      <c r="L21851"/>
      <c r="M21851"/>
      <c r="N21851"/>
      <c r="O21851"/>
      <c r="P21851"/>
      <c r="S21851"/>
      <c r="T21851" s="7"/>
    </row>
    <row r="21852" spans="1:20" x14ac:dyDescent="0.3">
      <c r="A21852" s="25"/>
      <c r="B21852"/>
      <c r="C21852"/>
      <c r="D21852"/>
      <c r="E21852"/>
      <c r="F21852"/>
      <c r="G21852"/>
      <c r="H21852"/>
      <c r="I21852"/>
      <c r="K21852"/>
      <c r="L21852"/>
      <c r="M21852"/>
      <c r="N21852"/>
      <c r="O21852"/>
      <c r="P21852"/>
      <c r="S21852"/>
    </row>
    <row r="21853" spans="1:20" x14ac:dyDescent="0.3">
      <c r="A21853" s="25"/>
      <c r="B21853"/>
      <c r="C21853"/>
      <c r="D21853"/>
      <c r="E21853"/>
      <c r="F21853"/>
      <c r="G21853"/>
      <c r="H21853"/>
      <c r="I21853" s="14"/>
      <c r="K21853"/>
      <c r="L21853"/>
      <c r="M21853"/>
      <c r="N21853"/>
      <c r="O21853"/>
      <c r="P21853"/>
      <c r="S21853"/>
    </row>
    <row r="21854" spans="1:20" x14ac:dyDescent="0.3">
      <c r="A21854" s="25"/>
      <c r="B21854"/>
      <c r="C21854"/>
      <c r="D21854"/>
      <c r="E21854"/>
      <c r="F21854"/>
      <c r="G21854"/>
      <c r="H21854" s="14"/>
      <c r="I21854" s="14"/>
      <c r="K21854"/>
      <c r="L21854"/>
      <c r="M21854"/>
      <c r="N21854"/>
      <c r="O21854"/>
      <c r="P21854"/>
      <c r="S21854"/>
    </row>
    <row r="21855" spans="1:20" x14ac:dyDescent="0.3">
      <c r="A21855" s="25"/>
      <c r="B21855"/>
      <c r="C21855"/>
      <c r="D21855"/>
      <c r="E21855"/>
      <c r="F21855"/>
      <c r="G21855"/>
      <c r="H21855" s="14"/>
      <c r="I21855" s="14"/>
      <c r="K21855"/>
      <c r="L21855"/>
      <c r="M21855"/>
      <c r="N21855"/>
      <c r="O21855"/>
      <c r="P21855"/>
      <c r="S21855"/>
    </row>
    <row r="21856" spans="1:20" x14ac:dyDescent="0.3">
      <c r="A21856" s="25"/>
      <c r="B21856"/>
      <c r="C21856"/>
      <c r="D21856"/>
      <c r="E21856"/>
      <c r="F21856"/>
      <c r="G21856"/>
      <c r="H21856"/>
      <c r="I21856" s="14"/>
      <c r="K21856"/>
      <c r="L21856"/>
      <c r="M21856"/>
      <c r="N21856"/>
      <c r="O21856"/>
      <c r="P21856"/>
      <c r="S21856"/>
    </row>
    <row r="21857" spans="1:19" x14ac:dyDescent="0.3">
      <c r="A21857" s="25"/>
      <c r="B21857"/>
      <c r="C21857"/>
      <c r="D21857"/>
      <c r="E21857"/>
      <c r="F21857"/>
      <c r="G21857"/>
      <c r="H21857"/>
      <c r="I21857"/>
      <c r="K21857"/>
      <c r="L21857"/>
      <c r="M21857"/>
      <c r="N21857"/>
      <c r="O21857"/>
      <c r="P21857"/>
      <c r="S21857"/>
    </row>
    <row r="21858" spans="1:19" x14ac:dyDescent="0.3">
      <c r="A21858" s="25"/>
      <c r="B21858"/>
      <c r="C21858"/>
      <c r="D21858"/>
      <c r="E21858"/>
      <c r="F21858"/>
      <c r="G21858"/>
      <c r="H21858"/>
      <c r="I21858"/>
      <c r="K21858"/>
      <c r="L21858"/>
      <c r="M21858"/>
      <c r="N21858"/>
      <c r="O21858"/>
      <c r="P21858"/>
      <c r="S21858"/>
    </row>
    <row r="21859" spans="1:19" x14ac:dyDescent="0.3">
      <c r="A21859" s="25"/>
      <c r="B21859"/>
      <c r="C21859"/>
      <c r="D21859"/>
      <c r="E21859"/>
      <c r="F21859"/>
      <c r="G21859"/>
      <c r="H21859"/>
      <c r="I21859"/>
      <c r="K21859"/>
      <c r="L21859"/>
      <c r="M21859"/>
      <c r="N21859"/>
      <c r="O21859"/>
      <c r="P21859"/>
      <c r="S21859"/>
    </row>
    <row r="21860" spans="1:19" x14ac:dyDescent="0.3">
      <c r="A21860" s="25"/>
      <c r="B21860"/>
      <c r="C21860"/>
      <c r="D21860"/>
      <c r="E21860"/>
      <c r="F21860"/>
      <c r="G21860"/>
      <c r="H21860" s="26"/>
      <c r="I21860" s="26"/>
      <c r="K21860"/>
      <c r="L21860"/>
      <c r="M21860"/>
      <c r="N21860"/>
      <c r="O21860"/>
      <c r="P21860"/>
      <c r="S21860"/>
    </row>
    <row r="21861" spans="1:19" x14ac:dyDescent="0.3">
      <c r="A21861" s="25"/>
      <c r="B21861"/>
      <c r="C21861"/>
      <c r="D21861"/>
      <c r="E21861"/>
      <c r="F21861"/>
      <c r="G21861"/>
      <c r="H21861" s="26"/>
      <c r="I21861" s="26"/>
      <c r="K21861"/>
      <c r="L21861"/>
      <c r="M21861"/>
      <c r="N21861"/>
      <c r="O21861"/>
      <c r="P21861"/>
      <c r="S21861"/>
    </row>
    <row r="21862" spans="1:19" x14ac:dyDescent="0.3">
      <c r="A21862" s="25"/>
      <c r="B21862"/>
      <c r="C21862"/>
      <c r="D21862"/>
      <c r="E21862"/>
      <c r="F21862"/>
      <c r="G21862"/>
      <c r="H21862" s="26"/>
      <c r="I21862" s="26"/>
      <c r="K21862"/>
      <c r="L21862"/>
      <c r="M21862"/>
      <c r="N21862"/>
      <c r="O21862"/>
      <c r="P21862"/>
      <c r="S21862"/>
    </row>
    <row r="21863" spans="1:19" x14ac:dyDescent="0.3">
      <c r="A21863" s="25"/>
      <c r="B21863"/>
      <c r="C21863"/>
      <c r="D21863"/>
      <c r="E21863"/>
      <c r="F21863"/>
      <c r="G21863"/>
      <c r="H21863" s="26"/>
      <c r="I21863" s="26"/>
      <c r="K21863"/>
      <c r="L21863"/>
      <c r="M21863"/>
      <c r="N21863"/>
      <c r="O21863"/>
      <c r="P21863"/>
      <c r="S21863"/>
    </row>
    <row r="21864" spans="1:19" x14ac:dyDescent="0.3">
      <c r="A21864" s="25"/>
      <c r="B21864"/>
      <c r="C21864"/>
      <c r="D21864"/>
      <c r="E21864"/>
      <c r="F21864"/>
      <c r="G21864"/>
      <c r="H21864" s="26"/>
      <c r="I21864" s="26"/>
      <c r="K21864"/>
      <c r="L21864"/>
      <c r="M21864"/>
      <c r="N21864"/>
      <c r="O21864"/>
      <c r="P21864"/>
      <c r="S21864"/>
    </row>
    <row r="21865" spans="1:19" x14ac:dyDescent="0.3">
      <c r="A21865" s="25"/>
      <c r="B21865"/>
      <c r="C21865"/>
      <c r="D21865"/>
      <c r="E21865"/>
      <c r="F21865"/>
      <c r="G21865"/>
      <c r="H21865"/>
      <c r="I21865"/>
      <c r="K21865"/>
      <c r="L21865"/>
      <c r="M21865"/>
      <c r="N21865"/>
      <c r="O21865"/>
      <c r="P21865"/>
      <c r="S21865"/>
    </row>
    <row r="21866" spans="1:19" x14ac:dyDescent="0.3">
      <c r="A21866" s="25"/>
      <c r="B21866"/>
      <c r="C21866"/>
      <c r="D21866"/>
      <c r="E21866"/>
      <c r="F21866"/>
      <c r="G21866"/>
      <c r="H21866" s="14"/>
      <c r="I21866" s="14"/>
      <c r="K21866"/>
      <c r="L21866"/>
      <c r="M21866"/>
      <c r="N21866"/>
      <c r="O21866"/>
      <c r="P21866"/>
      <c r="S21866"/>
    </row>
    <row r="21867" spans="1:19" x14ac:dyDescent="0.3">
      <c r="A21867" s="25"/>
      <c r="B21867"/>
      <c r="C21867"/>
      <c r="D21867"/>
      <c r="E21867"/>
      <c r="F21867"/>
      <c r="G21867"/>
      <c r="H21867" s="14"/>
      <c r="I21867" s="14"/>
      <c r="K21867"/>
      <c r="L21867"/>
      <c r="M21867"/>
      <c r="N21867"/>
      <c r="O21867"/>
      <c r="P21867"/>
      <c r="S21867"/>
    </row>
    <row r="21868" spans="1:19" x14ac:dyDescent="0.3">
      <c r="A21868" s="25"/>
      <c r="B21868"/>
      <c r="C21868"/>
      <c r="D21868"/>
      <c r="E21868"/>
      <c r="F21868"/>
      <c r="G21868"/>
      <c r="H21868" s="14"/>
      <c r="I21868" s="14"/>
      <c r="K21868"/>
      <c r="L21868"/>
      <c r="M21868"/>
      <c r="N21868"/>
      <c r="O21868"/>
      <c r="P21868"/>
      <c r="S21868"/>
    </row>
    <row r="21869" spans="1:19" x14ac:dyDescent="0.3">
      <c r="A21869" s="25"/>
      <c r="B21869"/>
      <c r="C21869"/>
      <c r="D21869"/>
      <c r="E21869"/>
      <c r="F21869"/>
      <c r="G21869"/>
      <c r="H21869" s="14"/>
      <c r="I21869" s="14"/>
      <c r="K21869"/>
      <c r="L21869"/>
      <c r="M21869"/>
      <c r="N21869"/>
      <c r="O21869"/>
      <c r="P21869"/>
      <c r="S21869"/>
    </row>
    <row r="21870" spans="1:19" x14ac:dyDescent="0.3">
      <c r="A21870" s="25"/>
      <c r="B21870"/>
      <c r="C21870"/>
      <c r="D21870"/>
      <c r="E21870"/>
      <c r="F21870"/>
      <c r="G21870"/>
      <c r="H21870"/>
      <c r="I21870"/>
      <c r="K21870"/>
      <c r="L21870"/>
      <c r="M21870"/>
      <c r="N21870"/>
      <c r="O21870"/>
      <c r="P21870"/>
      <c r="S21870"/>
    </row>
    <row r="21871" spans="1:19" x14ac:dyDescent="0.3">
      <c r="A21871" s="25"/>
      <c r="B21871"/>
      <c r="C21871"/>
      <c r="D21871"/>
      <c r="E21871"/>
      <c r="F21871"/>
      <c r="G21871"/>
      <c r="H21871" s="26"/>
      <c r="I21871" s="26"/>
      <c r="K21871"/>
      <c r="L21871"/>
      <c r="M21871"/>
      <c r="N21871"/>
      <c r="O21871"/>
      <c r="P21871"/>
      <c r="S21871"/>
    </row>
    <row r="21872" spans="1:19" x14ac:dyDescent="0.3">
      <c r="A21872" s="25"/>
      <c r="B21872"/>
      <c r="C21872"/>
      <c r="D21872"/>
      <c r="E21872"/>
      <c r="F21872"/>
      <c r="G21872"/>
      <c r="H21872" s="26"/>
      <c r="I21872" s="26"/>
      <c r="K21872"/>
      <c r="L21872"/>
      <c r="M21872"/>
      <c r="N21872"/>
      <c r="O21872"/>
      <c r="P21872"/>
      <c r="S21872"/>
    </row>
    <row r="21873" spans="1:20" x14ac:dyDescent="0.3">
      <c r="A21873" s="25"/>
      <c r="B21873"/>
      <c r="C21873"/>
      <c r="D21873"/>
      <c r="E21873"/>
      <c r="F21873"/>
      <c r="G21873"/>
      <c r="H21873" s="26"/>
      <c r="I21873" s="26"/>
      <c r="K21873"/>
      <c r="L21873"/>
      <c r="M21873"/>
      <c r="N21873"/>
      <c r="O21873"/>
      <c r="P21873"/>
      <c r="S21873"/>
    </row>
    <row r="21874" spans="1:20" x14ac:dyDescent="0.3">
      <c r="A21874" s="25"/>
      <c r="B21874"/>
      <c r="C21874"/>
      <c r="D21874"/>
      <c r="E21874"/>
      <c r="F21874"/>
      <c r="G21874"/>
      <c r="H21874" s="26"/>
      <c r="I21874" s="26"/>
      <c r="K21874"/>
      <c r="L21874"/>
      <c r="M21874"/>
      <c r="N21874"/>
      <c r="O21874"/>
      <c r="P21874"/>
      <c r="S21874"/>
    </row>
    <row r="21875" spans="1:20" x14ac:dyDescent="0.3">
      <c r="A21875" s="25"/>
      <c r="B21875"/>
      <c r="C21875"/>
      <c r="D21875"/>
      <c r="E21875"/>
      <c r="F21875"/>
      <c r="G21875"/>
      <c r="H21875" s="26"/>
      <c r="I21875" s="26"/>
      <c r="K21875"/>
      <c r="L21875"/>
      <c r="M21875"/>
      <c r="N21875"/>
      <c r="O21875"/>
      <c r="P21875"/>
      <c r="S21875"/>
    </row>
    <row r="21876" spans="1:20" x14ac:dyDescent="0.3">
      <c r="A21876" s="25"/>
      <c r="B21876"/>
      <c r="C21876"/>
      <c r="D21876"/>
      <c r="E21876"/>
      <c r="F21876"/>
      <c r="G21876"/>
      <c r="H21876" s="26"/>
      <c r="I21876" s="26"/>
      <c r="K21876"/>
      <c r="L21876"/>
      <c r="M21876"/>
      <c r="N21876"/>
      <c r="O21876"/>
      <c r="P21876"/>
      <c r="S21876"/>
    </row>
    <row r="21877" spans="1:20" x14ac:dyDescent="0.3">
      <c r="A21877" s="25"/>
      <c r="B21877"/>
      <c r="C21877"/>
      <c r="D21877"/>
      <c r="E21877"/>
      <c r="F21877"/>
      <c r="G21877"/>
      <c r="H21877" s="14"/>
      <c r="I21877" s="14"/>
      <c r="K21877"/>
      <c r="L21877"/>
      <c r="M21877"/>
      <c r="N21877"/>
      <c r="O21877"/>
      <c r="P21877"/>
      <c r="S21877"/>
    </row>
    <row r="21878" spans="1:20" x14ac:dyDescent="0.3">
      <c r="A21878" s="25"/>
      <c r="B21878"/>
      <c r="C21878"/>
      <c r="D21878"/>
      <c r="E21878"/>
      <c r="F21878"/>
      <c r="G21878"/>
      <c r="H21878" s="14"/>
      <c r="I21878" s="14"/>
      <c r="K21878"/>
      <c r="L21878"/>
      <c r="M21878"/>
      <c r="N21878"/>
      <c r="O21878"/>
      <c r="P21878"/>
      <c r="S21878"/>
      <c r="T21878" s="7"/>
    </row>
    <row r="21879" spans="1:20" x14ac:dyDescent="0.3">
      <c r="A21879" s="25"/>
      <c r="B21879"/>
      <c r="C21879"/>
      <c r="D21879"/>
      <c r="E21879"/>
      <c r="F21879"/>
      <c r="G21879"/>
      <c r="H21879" s="14"/>
      <c r="I21879" s="14"/>
      <c r="K21879"/>
      <c r="L21879"/>
      <c r="M21879"/>
      <c r="N21879"/>
      <c r="O21879"/>
      <c r="P21879"/>
      <c r="S21879"/>
    </row>
    <row r="21880" spans="1:20" x14ac:dyDescent="0.3">
      <c r="A21880" s="25"/>
      <c r="B21880"/>
      <c r="C21880"/>
      <c r="D21880"/>
      <c r="E21880"/>
      <c r="F21880"/>
      <c r="G21880"/>
      <c r="H21880"/>
      <c r="I21880" s="14"/>
      <c r="K21880"/>
      <c r="L21880"/>
      <c r="M21880"/>
      <c r="N21880"/>
      <c r="O21880"/>
      <c r="P21880"/>
      <c r="S21880"/>
    </row>
    <row r="21881" spans="1:20" x14ac:dyDescent="0.3">
      <c r="A21881" s="25"/>
      <c r="B21881"/>
      <c r="C21881"/>
      <c r="D21881"/>
      <c r="E21881"/>
      <c r="F21881"/>
      <c r="G21881"/>
      <c r="H21881" s="14"/>
      <c r="I21881" s="14"/>
      <c r="K21881"/>
      <c r="L21881"/>
      <c r="M21881"/>
      <c r="N21881"/>
      <c r="O21881"/>
      <c r="P21881"/>
      <c r="S21881"/>
    </row>
    <row r="21882" spans="1:20" x14ac:dyDescent="0.3">
      <c r="A21882" s="25"/>
      <c r="B21882"/>
      <c r="C21882"/>
      <c r="D21882"/>
      <c r="E21882"/>
      <c r="F21882"/>
      <c r="G21882"/>
      <c r="H21882" s="14"/>
      <c r="I21882" s="14"/>
      <c r="K21882"/>
      <c r="L21882"/>
      <c r="M21882"/>
      <c r="N21882"/>
      <c r="O21882"/>
      <c r="P21882"/>
      <c r="S21882"/>
    </row>
    <row r="21883" spans="1:20" x14ac:dyDescent="0.3">
      <c r="A21883" s="25"/>
      <c r="B21883"/>
      <c r="C21883"/>
      <c r="D21883"/>
      <c r="E21883"/>
      <c r="F21883"/>
      <c r="G21883"/>
      <c r="H21883" s="14"/>
      <c r="I21883" s="14"/>
      <c r="K21883"/>
      <c r="L21883"/>
      <c r="M21883"/>
      <c r="N21883"/>
      <c r="O21883"/>
      <c r="P21883"/>
      <c r="S21883"/>
      <c r="T21883" s="7"/>
    </row>
    <row r="21884" spans="1:20" x14ac:dyDescent="0.3">
      <c r="A21884" s="25"/>
      <c r="B21884"/>
      <c r="C21884"/>
      <c r="D21884"/>
      <c r="E21884"/>
      <c r="F21884"/>
      <c r="G21884"/>
      <c r="H21884" s="14"/>
      <c r="I21884" s="14"/>
      <c r="K21884"/>
      <c r="L21884"/>
      <c r="M21884"/>
      <c r="N21884"/>
      <c r="O21884"/>
      <c r="P21884"/>
      <c r="S21884"/>
    </row>
    <row r="21885" spans="1:20" x14ac:dyDescent="0.3">
      <c r="A21885" s="25"/>
      <c r="B21885"/>
      <c r="C21885"/>
      <c r="D21885"/>
      <c r="E21885"/>
      <c r="F21885"/>
      <c r="G21885"/>
      <c r="H21885"/>
      <c r="I21885" s="14"/>
      <c r="K21885"/>
      <c r="L21885"/>
      <c r="M21885"/>
      <c r="N21885"/>
      <c r="O21885"/>
      <c r="P21885"/>
      <c r="S21885"/>
    </row>
    <row r="21886" spans="1:20" x14ac:dyDescent="0.3">
      <c r="A21886" s="25"/>
      <c r="B21886"/>
      <c r="C21886"/>
      <c r="D21886"/>
      <c r="E21886"/>
      <c r="F21886"/>
      <c r="G21886"/>
      <c r="H21886"/>
      <c r="I21886" s="14"/>
      <c r="K21886"/>
      <c r="L21886"/>
      <c r="M21886"/>
      <c r="N21886"/>
      <c r="O21886"/>
      <c r="P21886"/>
      <c r="S21886"/>
    </row>
    <row r="21887" spans="1:20" x14ac:dyDescent="0.3">
      <c r="A21887" s="25"/>
      <c r="B21887"/>
      <c r="C21887"/>
      <c r="D21887"/>
      <c r="E21887"/>
      <c r="F21887"/>
      <c r="G21887"/>
      <c r="H21887"/>
      <c r="I21887"/>
      <c r="K21887"/>
      <c r="L21887"/>
      <c r="M21887"/>
      <c r="N21887"/>
      <c r="O21887"/>
      <c r="P21887"/>
      <c r="S21887"/>
    </row>
    <row r="21888" spans="1:20" x14ac:dyDescent="0.3">
      <c r="A21888" s="25"/>
      <c r="B21888"/>
      <c r="C21888"/>
      <c r="D21888"/>
      <c r="E21888"/>
      <c r="F21888"/>
      <c r="G21888"/>
      <c r="H21888"/>
      <c r="I21888"/>
      <c r="K21888"/>
      <c r="L21888"/>
      <c r="M21888"/>
      <c r="N21888"/>
      <c r="O21888"/>
      <c r="P21888"/>
      <c r="S21888"/>
    </row>
    <row r="21889" spans="1:20" x14ac:dyDescent="0.3">
      <c r="A21889" s="25"/>
      <c r="B21889"/>
      <c r="C21889"/>
      <c r="D21889"/>
      <c r="E21889"/>
      <c r="F21889"/>
      <c r="G21889"/>
      <c r="H21889"/>
      <c r="I21889"/>
      <c r="K21889"/>
      <c r="L21889"/>
      <c r="M21889"/>
      <c r="N21889"/>
      <c r="O21889"/>
      <c r="P21889"/>
      <c r="S21889"/>
    </row>
    <row r="21890" spans="1:20" x14ac:dyDescent="0.3">
      <c r="A21890" s="25"/>
      <c r="B21890"/>
      <c r="C21890"/>
      <c r="D21890"/>
      <c r="E21890"/>
      <c r="F21890"/>
      <c r="G21890"/>
      <c r="H21890" s="14"/>
      <c r="I21890" s="14"/>
      <c r="K21890"/>
      <c r="L21890"/>
      <c r="M21890"/>
      <c r="N21890"/>
      <c r="O21890"/>
      <c r="P21890"/>
      <c r="S21890"/>
    </row>
    <row r="21891" spans="1:20" x14ac:dyDescent="0.3">
      <c r="A21891" s="25"/>
      <c r="B21891"/>
      <c r="C21891"/>
      <c r="D21891"/>
      <c r="E21891"/>
      <c r="F21891"/>
      <c r="G21891"/>
      <c r="H21891" s="14"/>
      <c r="I21891" s="14"/>
      <c r="K21891"/>
      <c r="L21891"/>
      <c r="M21891"/>
      <c r="N21891"/>
      <c r="O21891"/>
      <c r="P21891"/>
      <c r="S21891"/>
    </row>
    <row r="21892" spans="1:20" x14ac:dyDescent="0.3">
      <c r="A21892" s="25"/>
      <c r="B21892"/>
      <c r="C21892"/>
      <c r="D21892"/>
      <c r="E21892"/>
      <c r="F21892"/>
      <c r="G21892"/>
      <c r="H21892" s="14"/>
      <c r="I21892" s="14"/>
      <c r="K21892"/>
      <c r="L21892"/>
      <c r="M21892"/>
      <c r="N21892"/>
      <c r="O21892"/>
      <c r="P21892"/>
      <c r="S21892"/>
    </row>
    <row r="21893" spans="1:20" x14ac:dyDescent="0.3">
      <c r="A21893" s="25"/>
      <c r="B21893"/>
      <c r="C21893"/>
      <c r="D21893"/>
      <c r="E21893"/>
      <c r="F21893"/>
      <c r="G21893"/>
      <c r="H21893" s="14"/>
      <c r="I21893" s="14"/>
      <c r="K21893"/>
      <c r="L21893"/>
      <c r="M21893"/>
      <c r="N21893"/>
      <c r="O21893"/>
      <c r="P21893"/>
      <c r="S21893"/>
    </row>
    <row r="21894" spans="1:20" x14ac:dyDescent="0.3">
      <c r="A21894" s="25"/>
      <c r="B21894"/>
      <c r="C21894"/>
      <c r="D21894"/>
      <c r="E21894"/>
      <c r="F21894"/>
      <c r="G21894"/>
      <c r="H21894" s="14"/>
      <c r="I21894" s="14"/>
      <c r="K21894"/>
      <c r="L21894"/>
      <c r="M21894"/>
      <c r="N21894"/>
      <c r="O21894"/>
      <c r="P21894"/>
      <c r="S21894"/>
    </row>
    <row r="21895" spans="1:20" x14ac:dyDescent="0.3">
      <c r="A21895" s="25"/>
      <c r="B21895"/>
      <c r="C21895"/>
      <c r="D21895"/>
      <c r="E21895"/>
      <c r="F21895"/>
      <c r="G21895"/>
      <c r="H21895" s="14"/>
      <c r="I21895" s="14"/>
      <c r="K21895"/>
      <c r="L21895"/>
      <c r="M21895"/>
      <c r="N21895"/>
      <c r="O21895"/>
      <c r="P21895"/>
      <c r="S21895"/>
    </row>
    <row r="21896" spans="1:20" x14ac:dyDescent="0.3">
      <c r="A21896" s="25"/>
      <c r="B21896"/>
      <c r="C21896"/>
      <c r="D21896"/>
      <c r="E21896"/>
      <c r="F21896"/>
      <c r="G21896"/>
      <c r="H21896" s="14"/>
      <c r="I21896" s="14"/>
      <c r="K21896"/>
      <c r="L21896"/>
      <c r="M21896"/>
      <c r="N21896"/>
      <c r="O21896"/>
      <c r="P21896"/>
      <c r="S21896"/>
    </row>
    <row r="21897" spans="1:20" x14ac:dyDescent="0.3">
      <c r="A21897" s="25"/>
      <c r="B21897"/>
      <c r="C21897"/>
      <c r="D21897"/>
      <c r="E21897"/>
      <c r="F21897"/>
      <c r="G21897"/>
      <c r="H21897" s="14"/>
      <c r="I21897" s="14"/>
      <c r="K21897"/>
      <c r="L21897"/>
      <c r="M21897"/>
      <c r="N21897"/>
      <c r="O21897"/>
      <c r="P21897"/>
      <c r="S21897"/>
      <c r="T21897" s="7"/>
    </row>
    <row r="21898" spans="1:20" x14ac:dyDescent="0.3">
      <c r="A21898" s="25"/>
      <c r="B21898"/>
      <c r="C21898"/>
      <c r="D21898"/>
      <c r="E21898"/>
      <c r="F21898"/>
      <c r="G21898"/>
      <c r="H21898"/>
      <c r="I21898" s="14"/>
      <c r="K21898"/>
      <c r="L21898"/>
      <c r="M21898"/>
      <c r="N21898"/>
      <c r="O21898"/>
      <c r="P21898"/>
      <c r="S21898"/>
    </row>
    <row r="21899" spans="1:20" x14ac:dyDescent="0.3">
      <c r="A21899" s="25"/>
      <c r="B21899"/>
      <c r="C21899"/>
      <c r="D21899"/>
      <c r="E21899"/>
      <c r="F21899"/>
      <c r="G21899"/>
      <c r="H21899"/>
      <c r="I21899"/>
      <c r="K21899"/>
      <c r="L21899"/>
      <c r="M21899"/>
      <c r="N21899"/>
      <c r="O21899"/>
      <c r="P21899"/>
      <c r="S21899"/>
    </row>
    <row r="21900" spans="1:20" x14ac:dyDescent="0.3">
      <c r="A21900" s="25"/>
      <c r="B21900"/>
      <c r="C21900"/>
      <c r="D21900"/>
      <c r="E21900"/>
      <c r="F21900"/>
      <c r="G21900"/>
      <c r="H21900" s="14"/>
      <c r="I21900" s="14"/>
      <c r="K21900"/>
      <c r="L21900"/>
      <c r="M21900"/>
      <c r="N21900"/>
      <c r="O21900"/>
      <c r="P21900"/>
      <c r="S21900"/>
    </row>
    <row r="21901" spans="1:20" x14ac:dyDescent="0.3">
      <c r="A21901" s="25"/>
      <c r="B21901"/>
      <c r="C21901"/>
      <c r="D21901"/>
      <c r="E21901"/>
      <c r="F21901"/>
      <c r="G21901"/>
      <c r="H21901"/>
      <c r="I21901" s="26"/>
      <c r="K21901"/>
      <c r="L21901"/>
      <c r="M21901"/>
      <c r="N21901"/>
      <c r="O21901"/>
      <c r="P21901"/>
      <c r="S21901"/>
    </row>
    <row r="21902" spans="1:20" x14ac:dyDescent="0.3">
      <c r="A21902" s="25"/>
      <c r="B21902"/>
      <c r="C21902"/>
      <c r="D21902"/>
      <c r="E21902"/>
      <c r="F21902"/>
      <c r="G21902"/>
      <c r="H21902" s="14"/>
      <c r="I21902" s="26"/>
      <c r="K21902"/>
      <c r="L21902"/>
      <c r="M21902"/>
      <c r="N21902"/>
      <c r="O21902"/>
      <c r="P21902"/>
      <c r="S21902"/>
    </row>
    <row r="21903" spans="1:20" x14ac:dyDescent="0.3">
      <c r="A21903" s="25"/>
      <c r="B21903"/>
      <c r="C21903"/>
      <c r="D21903"/>
      <c r="E21903"/>
      <c r="F21903"/>
      <c r="G21903"/>
      <c r="H21903" s="14"/>
      <c r="I21903" s="26"/>
      <c r="K21903"/>
      <c r="L21903"/>
      <c r="M21903"/>
      <c r="N21903"/>
      <c r="O21903"/>
      <c r="P21903"/>
      <c r="S21903"/>
    </row>
    <row r="21904" spans="1:20" x14ac:dyDescent="0.3">
      <c r="A21904" s="25"/>
      <c r="B21904"/>
      <c r="C21904"/>
      <c r="D21904"/>
      <c r="E21904"/>
      <c r="F21904"/>
      <c r="G21904"/>
      <c r="H21904" s="14"/>
      <c r="I21904" s="26"/>
      <c r="K21904"/>
      <c r="L21904"/>
      <c r="M21904"/>
      <c r="N21904"/>
      <c r="O21904"/>
      <c r="P21904"/>
      <c r="S21904"/>
    </row>
    <row r="21905" spans="1:19" x14ac:dyDescent="0.3">
      <c r="A21905" s="25"/>
      <c r="B21905"/>
      <c r="C21905"/>
      <c r="D21905"/>
      <c r="E21905"/>
      <c r="F21905"/>
      <c r="G21905"/>
      <c r="H21905" s="26"/>
      <c r="I21905" s="26"/>
      <c r="K21905"/>
      <c r="L21905"/>
      <c r="M21905"/>
      <c r="N21905"/>
      <c r="O21905"/>
      <c r="P21905"/>
      <c r="S21905"/>
    </row>
    <row r="21906" spans="1:19" x14ac:dyDescent="0.3">
      <c r="A21906" s="25"/>
      <c r="B21906"/>
      <c r="C21906"/>
      <c r="D21906"/>
      <c r="E21906"/>
      <c r="F21906"/>
      <c r="G21906"/>
      <c r="H21906" s="26"/>
      <c r="I21906" s="26"/>
      <c r="K21906"/>
      <c r="L21906"/>
      <c r="M21906"/>
      <c r="N21906"/>
      <c r="O21906"/>
      <c r="P21906"/>
      <c r="S21906"/>
    </row>
    <row r="21907" spans="1:19" x14ac:dyDescent="0.3">
      <c r="A21907" s="25"/>
      <c r="B21907"/>
      <c r="C21907"/>
      <c r="D21907"/>
      <c r="E21907"/>
      <c r="F21907"/>
      <c r="G21907"/>
      <c r="H21907" s="26"/>
      <c r="I21907" s="26"/>
      <c r="K21907"/>
      <c r="L21907"/>
      <c r="M21907"/>
      <c r="N21907"/>
      <c r="O21907"/>
      <c r="P21907"/>
      <c r="S21907"/>
    </row>
    <row r="21908" spans="1:19" x14ac:dyDescent="0.3">
      <c r="A21908" s="25"/>
      <c r="B21908"/>
      <c r="C21908"/>
      <c r="D21908"/>
      <c r="E21908"/>
      <c r="F21908"/>
      <c r="G21908"/>
      <c r="H21908" s="26"/>
      <c r="I21908" s="26"/>
      <c r="K21908"/>
      <c r="L21908"/>
      <c r="M21908"/>
      <c r="N21908"/>
      <c r="O21908"/>
      <c r="P21908"/>
      <c r="S21908"/>
    </row>
    <row r="21909" spans="1:19" x14ac:dyDescent="0.3">
      <c r="A21909" s="25"/>
      <c r="B21909"/>
      <c r="C21909"/>
      <c r="D21909"/>
      <c r="E21909"/>
      <c r="F21909"/>
      <c r="G21909"/>
      <c r="H21909"/>
      <c r="I21909"/>
      <c r="K21909"/>
      <c r="L21909"/>
      <c r="M21909"/>
      <c r="N21909"/>
      <c r="O21909"/>
      <c r="P21909"/>
      <c r="S21909"/>
    </row>
    <row r="21910" spans="1:19" x14ac:dyDescent="0.3">
      <c r="A21910" s="25"/>
      <c r="B21910"/>
      <c r="C21910"/>
      <c r="D21910"/>
      <c r="E21910"/>
      <c r="F21910"/>
      <c r="G21910"/>
      <c r="H21910"/>
      <c r="I21910" s="14"/>
      <c r="K21910"/>
      <c r="L21910"/>
      <c r="M21910"/>
      <c r="N21910"/>
      <c r="O21910"/>
      <c r="P21910"/>
      <c r="S21910"/>
    </row>
    <row r="21911" spans="1:19" x14ac:dyDescent="0.3">
      <c r="A21911" s="25"/>
      <c r="B21911"/>
      <c r="C21911"/>
      <c r="D21911"/>
      <c r="E21911"/>
      <c r="F21911"/>
      <c r="G21911"/>
      <c r="H21911" s="14"/>
      <c r="I21911" s="14"/>
      <c r="K21911"/>
      <c r="L21911"/>
      <c r="M21911"/>
      <c r="N21911"/>
      <c r="O21911"/>
      <c r="P21911"/>
      <c r="S21911"/>
    </row>
    <row r="21912" spans="1:19" x14ac:dyDescent="0.3">
      <c r="A21912" s="25"/>
      <c r="B21912"/>
      <c r="C21912"/>
      <c r="D21912"/>
      <c r="E21912"/>
      <c r="F21912"/>
      <c r="G21912"/>
      <c r="H21912"/>
      <c r="I21912"/>
      <c r="K21912"/>
      <c r="L21912"/>
      <c r="M21912"/>
      <c r="N21912"/>
      <c r="O21912"/>
      <c r="P21912"/>
      <c r="S21912"/>
    </row>
    <row r="21913" spans="1:19" x14ac:dyDescent="0.3">
      <c r="A21913" s="25"/>
      <c r="B21913"/>
      <c r="C21913"/>
      <c r="D21913"/>
      <c r="E21913"/>
      <c r="F21913"/>
      <c r="G21913"/>
      <c r="H21913" s="14"/>
      <c r="I21913" s="14"/>
      <c r="K21913"/>
      <c r="L21913"/>
      <c r="M21913"/>
      <c r="N21913"/>
      <c r="O21913"/>
      <c r="P21913"/>
      <c r="S21913"/>
    </row>
    <row r="21914" spans="1:19" x14ac:dyDescent="0.3">
      <c r="A21914" s="25"/>
      <c r="B21914"/>
      <c r="C21914"/>
      <c r="D21914"/>
      <c r="E21914"/>
      <c r="F21914"/>
      <c r="G21914"/>
      <c r="H21914" s="14"/>
      <c r="I21914" s="14"/>
      <c r="K21914"/>
      <c r="L21914"/>
      <c r="M21914"/>
      <c r="N21914"/>
      <c r="O21914"/>
      <c r="P21914"/>
      <c r="S21914"/>
    </row>
    <row r="21915" spans="1:19" x14ac:dyDescent="0.3">
      <c r="A21915" s="25"/>
      <c r="B21915"/>
      <c r="C21915"/>
      <c r="D21915"/>
      <c r="E21915"/>
      <c r="F21915"/>
      <c r="G21915"/>
      <c r="H21915" s="14"/>
      <c r="I21915" s="14"/>
      <c r="K21915"/>
      <c r="L21915"/>
      <c r="M21915"/>
      <c r="N21915"/>
      <c r="O21915"/>
      <c r="P21915"/>
      <c r="S21915"/>
    </row>
    <row r="21916" spans="1:19" x14ac:dyDescent="0.3">
      <c r="A21916" s="25"/>
      <c r="B21916"/>
      <c r="C21916"/>
      <c r="D21916"/>
      <c r="E21916"/>
      <c r="F21916"/>
      <c r="G21916"/>
      <c r="H21916" s="14"/>
      <c r="I21916" s="14"/>
      <c r="K21916"/>
      <c r="L21916"/>
      <c r="M21916"/>
      <c r="N21916"/>
      <c r="O21916"/>
      <c r="P21916"/>
      <c r="S21916"/>
    </row>
    <row r="21917" spans="1:19" x14ac:dyDescent="0.3">
      <c r="A21917" s="25"/>
      <c r="B21917"/>
      <c r="C21917"/>
      <c r="D21917"/>
      <c r="E21917"/>
      <c r="F21917"/>
      <c r="G21917"/>
      <c r="H21917" s="14"/>
      <c r="I21917" s="14"/>
      <c r="K21917"/>
      <c r="L21917"/>
      <c r="M21917"/>
      <c r="N21917"/>
      <c r="O21917"/>
      <c r="P21917"/>
      <c r="S21917"/>
    </row>
    <row r="21918" spans="1:19" x14ac:dyDescent="0.3">
      <c r="A21918" s="25"/>
      <c r="B21918"/>
      <c r="C21918"/>
      <c r="D21918"/>
      <c r="E21918"/>
      <c r="F21918"/>
      <c r="G21918"/>
      <c r="H21918" s="14"/>
      <c r="I21918" s="14"/>
      <c r="K21918"/>
      <c r="L21918"/>
      <c r="M21918"/>
      <c r="N21918"/>
      <c r="O21918"/>
      <c r="P21918"/>
      <c r="S21918"/>
    </row>
    <row r="21919" spans="1:19" x14ac:dyDescent="0.3">
      <c r="A21919" s="25"/>
      <c r="B21919"/>
      <c r="C21919"/>
      <c r="D21919"/>
      <c r="E21919"/>
      <c r="F21919"/>
      <c r="G21919"/>
      <c r="H21919" s="14"/>
      <c r="I21919" s="14"/>
      <c r="K21919"/>
      <c r="L21919"/>
      <c r="M21919"/>
      <c r="N21919"/>
      <c r="O21919"/>
      <c r="P21919"/>
      <c r="S21919"/>
    </row>
    <row r="21920" spans="1:19" x14ac:dyDescent="0.3">
      <c r="A21920" s="25"/>
      <c r="B21920"/>
      <c r="C21920"/>
      <c r="D21920"/>
      <c r="E21920"/>
      <c r="F21920"/>
      <c r="G21920"/>
      <c r="H21920"/>
      <c r="I21920"/>
      <c r="K21920"/>
      <c r="L21920"/>
      <c r="M21920"/>
      <c r="N21920"/>
      <c r="O21920"/>
      <c r="P21920"/>
      <c r="S21920"/>
    </row>
    <row r="21921" spans="1:19" x14ac:dyDescent="0.3">
      <c r="A21921" s="25"/>
      <c r="B21921"/>
      <c r="C21921"/>
      <c r="D21921"/>
      <c r="E21921"/>
      <c r="F21921"/>
      <c r="G21921"/>
      <c r="H21921" s="14"/>
      <c r="I21921" s="14"/>
      <c r="K21921"/>
      <c r="L21921"/>
      <c r="M21921"/>
      <c r="N21921"/>
      <c r="O21921"/>
      <c r="P21921"/>
      <c r="S21921"/>
    </row>
    <row r="21922" spans="1:19" x14ac:dyDescent="0.3">
      <c r="A21922" s="25"/>
      <c r="B21922"/>
      <c r="C21922"/>
      <c r="D21922"/>
      <c r="E21922"/>
      <c r="F21922"/>
      <c r="G21922"/>
      <c r="H21922"/>
      <c r="I21922" s="14"/>
      <c r="K21922"/>
      <c r="L21922"/>
      <c r="M21922"/>
      <c r="N21922"/>
      <c r="O21922"/>
      <c r="P21922"/>
      <c r="S21922"/>
    </row>
    <row r="21923" spans="1:19" x14ac:dyDescent="0.3">
      <c r="A21923" s="25"/>
      <c r="B21923"/>
      <c r="C21923"/>
      <c r="D21923"/>
      <c r="E21923"/>
      <c r="F21923"/>
      <c r="G21923"/>
      <c r="H21923"/>
      <c r="I21923"/>
      <c r="K21923"/>
      <c r="L21923"/>
      <c r="M21923"/>
      <c r="N21923"/>
      <c r="O21923"/>
      <c r="P21923"/>
      <c r="S21923"/>
    </row>
    <row r="21924" spans="1:19" x14ac:dyDescent="0.3">
      <c r="A21924" s="25"/>
      <c r="B21924"/>
      <c r="C21924"/>
      <c r="D21924"/>
      <c r="E21924"/>
      <c r="F21924"/>
      <c r="G21924"/>
      <c r="H21924"/>
      <c r="I21924"/>
      <c r="K21924"/>
      <c r="L21924"/>
      <c r="M21924"/>
      <c r="N21924"/>
      <c r="O21924"/>
      <c r="P21924"/>
      <c r="S21924"/>
    </row>
    <row r="21925" spans="1:19" x14ac:dyDescent="0.3">
      <c r="A21925" s="25"/>
      <c r="B21925"/>
      <c r="C21925"/>
      <c r="D21925"/>
      <c r="E21925"/>
      <c r="F21925"/>
      <c r="G21925"/>
      <c r="H21925"/>
      <c r="I21925"/>
      <c r="K21925"/>
      <c r="L21925"/>
      <c r="M21925"/>
      <c r="N21925"/>
      <c r="O21925"/>
      <c r="P21925"/>
      <c r="S21925"/>
    </row>
    <row r="21926" spans="1:19" x14ac:dyDescent="0.3">
      <c r="A21926" s="25"/>
      <c r="B21926"/>
      <c r="C21926"/>
      <c r="D21926"/>
      <c r="E21926"/>
      <c r="F21926"/>
      <c r="G21926"/>
      <c r="H21926"/>
      <c r="I21926" s="14"/>
      <c r="K21926"/>
      <c r="L21926"/>
      <c r="M21926"/>
      <c r="N21926"/>
      <c r="O21926"/>
      <c r="P21926"/>
      <c r="S21926"/>
    </row>
    <row r="21927" spans="1:19" x14ac:dyDescent="0.3">
      <c r="A21927" s="25"/>
      <c r="B21927"/>
      <c r="C21927"/>
      <c r="D21927"/>
      <c r="E21927"/>
      <c r="F21927"/>
      <c r="G21927"/>
      <c r="H21927" s="14"/>
      <c r="I21927" s="14"/>
      <c r="K21927"/>
      <c r="L21927"/>
      <c r="M21927"/>
      <c r="N21927"/>
      <c r="O21927"/>
      <c r="P21927"/>
      <c r="S21927"/>
    </row>
    <row r="21928" spans="1:19" x14ac:dyDescent="0.3">
      <c r="A21928" s="25"/>
      <c r="B21928"/>
      <c r="C21928"/>
      <c r="D21928"/>
      <c r="E21928"/>
      <c r="F21928"/>
      <c r="G21928"/>
      <c r="H21928"/>
      <c r="I21928" s="14"/>
      <c r="K21928"/>
      <c r="L21928"/>
      <c r="M21928"/>
      <c r="N21928"/>
      <c r="O21928"/>
      <c r="P21928"/>
      <c r="S21928"/>
    </row>
    <row r="21929" spans="1:19" x14ac:dyDescent="0.3">
      <c r="A21929" s="25"/>
      <c r="B21929"/>
      <c r="C21929"/>
      <c r="D21929"/>
      <c r="E21929"/>
      <c r="F21929"/>
      <c r="G21929"/>
      <c r="H21929" s="14"/>
      <c r="I21929" s="14"/>
      <c r="K21929"/>
      <c r="L21929"/>
      <c r="M21929"/>
      <c r="N21929"/>
      <c r="O21929"/>
      <c r="P21929"/>
      <c r="S21929"/>
    </row>
    <row r="21930" spans="1:19" x14ac:dyDescent="0.3">
      <c r="A21930" s="25"/>
      <c r="B21930"/>
      <c r="C21930"/>
      <c r="D21930"/>
      <c r="E21930"/>
      <c r="F21930"/>
      <c r="G21930"/>
      <c r="H21930"/>
      <c r="I21930" s="14"/>
      <c r="K21930"/>
      <c r="L21930"/>
      <c r="M21930"/>
      <c r="N21930"/>
      <c r="O21930"/>
      <c r="P21930"/>
      <c r="S21930"/>
    </row>
    <row r="21931" spans="1:19" x14ac:dyDescent="0.3">
      <c r="A21931" s="25"/>
      <c r="B21931"/>
      <c r="C21931"/>
      <c r="D21931"/>
      <c r="E21931"/>
      <c r="F21931"/>
      <c r="G21931"/>
      <c r="H21931"/>
      <c r="I21931" s="14"/>
      <c r="K21931"/>
      <c r="L21931"/>
      <c r="M21931"/>
      <c r="N21931"/>
      <c r="O21931"/>
      <c r="P21931"/>
      <c r="S21931"/>
    </row>
    <row r="21932" spans="1:19" x14ac:dyDescent="0.3">
      <c r="A21932" s="25"/>
      <c r="B21932"/>
      <c r="C21932"/>
      <c r="D21932"/>
      <c r="E21932"/>
      <c r="F21932"/>
      <c r="G21932"/>
      <c r="H21932" s="14"/>
      <c r="I21932" s="14"/>
      <c r="K21932"/>
      <c r="L21932"/>
      <c r="M21932"/>
      <c r="N21932"/>
      <c r="O21932"/>
      <c r="P21932"/>
      <c r="S21932"/>
    </row>
    <row r="21933" spans="1:19" x14ac:dyDescent="0.3">
      <c r="A21933" s="25"/>
      <c r="B21933"/>
      <c r="C21933"/>
      <c r="D21933"/>
      <c r="E21933"/>
      <c r="F21933"/>
      <c r="G21933"/>
      <c r="H21933"/>
      <c r="I21933"/>
      <c r="K21933"/>
      <c r="L21933"/>
      <c r="M21933"/>
      <c r="N21933"/>
      <c r="O21933"/>
      <c r="P21933"/>
      <c r="S21933"/>
    </row>
    <row r="21934" spans="1:19" x14ac:dyDescent="0.3">
      <c r="A21934" s="25"/>
      <c r="B21934"/>
      <c r="C21934"/>
      <c r="D21934"/>
      <c r="E21934"/>
      <c r="F21934"/>
      <c r="G21934"/>
      <c r="H21934"/>
      <c r="I21934"/>
      <c r="K21934"/>
      <c r="L21934"/>
      <c r="M21934"/>
      <c r="N21934"/>
      <c r="O21934"/>
      <c r="P21934"/>
      <c r="S21934"/>
    </row>
    <row r="21935" spans="1:19" x14ac:dyDescent="0.3">
      <c r="A21935" s="25"/>
      <c r="B21935"/>
      <c r="C21935"/>
      <c r="D21935"/>
      <c r="E21935"/>
      <c r="F21935"/>
      <c r="G21935"/>
      <c r="H21935"/>
      <c r="I21935"/>
      <c r="K21935"/>
      <c r="L21935"/>
      <c r="M21935"/>
      <c r="N21935"/>
      <c r="O21935"/>
      <c r="P21935"/>
      <c r="S21935"/>
    </row>
    <row r="21936" spans="1:19" x14ac:dyDescent="0.3">
      <c r="A21936" s="25"/>
      <c r="B21936"/>
      <c r="C21936"/>
      <c r="D21936"/>
      <c r="E21936"/>
      <c r="F21936"/>
      <c r="G21936"/>
      <c r="H21936"/>
      <c r="I21936" s="26"/>
      <c r="K21936"/>
      <c r="L21936"/>
      <c r="M21936"/>
      <c r="N21936"/>
      <c r="O21936"/>
      <c r="P21936"/>
      <c r="S21936"/>
    </row>
    <row r="21937" spans="1:20" x14ac:dyDescent="0.3">
      <c r="A21937" s="25"/>
      <c r="B21937"/>
      <c r="C21937"/>
      <c r="D21937"/>
      <c r="E21937"/>
      <c r="F21937"/>
      <c r="G21937"/>
      <c r="H21937"/>
      <c r="I21937" s="26"/>
      <c r="K21937"/>
      <c r="L21937"/>
      <c r="M21937"/>
      <c r="N21937"/>
      <c r="O21937"/>
      <c r="P21937"/>
      <c r="S21937"/>
    </row>
    <row r="21938" spans="1:20" x14ac:dyDescent="0.3">
      <c r="A21938" s="25"/>
      <c r="B21938"/>
      <c r="C21938"/>
      <c r="D21938"/>
      <c r="E21938"/>
      <c r="F21938"/>
      <c r="G21938"/>
      <c r="H21938" s="14"/>
      <c r="I21938" s="26"/>
      <c r="K21938"/>
      <c r="L21938"/>
      <c r="M21938"/>
      <c r="N21938"/>
      <c r="O21938"/>
      <c r="P21938"/>
      <c r="S21938"/>
    </row>
    <row r="21939" spans="1:20" x14ac:dyDescent="0.3">
      <c r="A21939" s="25"/>
      <c r="B21939"/>
      <c r="C21939"/>
      <c r="D21939"/>
      <c r="E21939"/>
      <c r="F21939"/>
      <c r="G21939"/>
      <c r="H21939"/>
      <c r="I21939" s="26"/>
      <c r="K21939"/>
      <c r="L21939"/>
      <c r="M21939"/>
      <c r="N21939"/>
      <c r="O21939"/>
      <c r="P21939"/>
      <c r="S21939"/>
    </row>
    <row r="21940" spans="1:20" x14ac:dyDescent="0.3">
      <c r="A21940" s="25"/>
      <c r="B21940"/>
      <c r="C21940"/>
      <c r="D21940"/>
      <c r="E21940"/>
      <c r="F21940"/>
      <c r="G21940"/>
      <c r="H21940"/>
      <c r="I21940" s="26"/>
      <c r="K21940"/>
      <c r="L21940"/>
      <c r="M21940"/>
      <c r="N21940"/>
      <c r="O21940"/>
      <c r="P21940"/>
      <c r="S21940"/>
    </row>
    <row r="21941" spans="1:20" x14ac:dyDescent="0.3">
      <c r="A21941" s="25"/>
      <c r="B21941"/>
      <c r="C21941"/>
      <c r="D21941"/>
      <c r="E21941"/>
      <c r="F21941"/>
      <c r="G21941"/>
      <c r="H21941"/>
      <c r="I21941"/>
      <c r="K21941"/>
      <c r="L21941"/>
      <c r="M21941"/>
      <c r="N21941"/>
      <c r="O21941"/>
      <c r="P21941"/>
      <c r="S21941"/>
    </row>
    <row r="21942" spans="1:20" x14ac:dyDescent="0.3">
      <c r="A21942" s="25"/>
      <c r="B21942"/>
      <c r="C21942"/>
      <c r="D21942"/>
      <c r="E21942"/>
      <c r="F21942"/>
      <c r="G21942"/>
      <c r="H21942"/>
      <c r="I21942"/>
      <c r="K21942"/>
      <c r="L21942"/>
      <c r="M21942"/>
      <c r="N21942"/>
      <c r="O21942"/>
      <c r="P21942"/>
      <c r="S21942"/>
    </row>
    <row r="21943" spans="1:20" x14ac:dyDescent="0.3">
      <c r="A21943" s="25"/>
      <c r="B21943"/>
      <c r="C21943"/>
      <c r="D21943"/>
      <c r="E21943"/>
      <c r="F21943"/>
      <c r="G21943"/>
      <c r="H21943" s="14"/>
      <c r="I21943" s="14"/>
      <c r="K21943"/>
      <c r="L21943"/>
      <c r="M21943"/>
      <c r="N21943"/>
      <c r="O21943"/>
      <c r="P21943"/>
      <c r="S21943"/>
    </row>
    <row r="21944" spans="1:20" x14ac:dyDescent="0.3">
      <c r="A21944" s="25"/>
      <c r="B21944"/>
      <c r="C21944"/>
      <c r="D21944"/>
      <c r="E21944"/>
      <c r="F21944"/>
      <c r="G21944"/>
      <c r="H21944"/>
      <c r="I21944"/>
      <c r="K21944"/>
      <c r="L21944"/>
      <c r="M21944"/>
      <c r="N21944"/>
      <c r="O21944"/>
      <c r="P21944"/>
      <c r="S21944"/>
    </row>
    <row r="21945" spans="1:20" x14ac:dyDescent="0.3">
      <c r="A21945" s="25"/>
      <c r="B21945"/>
      <c r="C21945"/>
      <c r="D21945"/>
      <c r="E21945"/>
      <c r="F21945"/>
      <c r="G21945"/>
      <c r="H21945" s="26"/>
      <c r="I21945" s="26"/>
      <c r="K21945"/>
      <c r="L21945"/>
      <c r="M21945"/>
      <c r="N21945"/>
      <c r="O21945"/>
      <c r="P21945"/>
      <c r="S21945"/>
      <c r="T21945" s="7"/>
    </row>
    <row r="21946" spans="1:20" x14ac:dyDescent="0.3">
      <c r="A21946" s="25"/>
      <c r="B21946"/>
      <c r="C21946"/>
      <c r="D21946"/>
      <c r="E21946"/>
      <c r="F21946"/>
      <c r="G21946"/>
      <c r="H21946" s="26"/>
      <c r="I21946" s="26"/>
      <c r="K21946"/>
      <c r="L21946"/>
      <c r="M21946"/>
      <c r="N21946"/>
      <c r="O21946"/>
      <c r="P21946"/>
      <c r="S21946"/>
    </row>
    <row r="21947" spans="1:20" x14ac:dyDescent="0.3">
      <c r="A21947" s="25"/>
      <c r="B21947"/>
      <c r="C21947"/>
      <c r="D21947"/>
      <c r="E21947"/>
      <c r="F21947"/>
      <c r="G21947"/>
      <c r="H21947" s="26"/>
      <c r="I21947" s="26"/>
      <c r="K21947"/>
      <c r="L21947"/>
      <c r="M21947"/>
      <c r="N21947"/>
      <c r="O21947"/>
      <c r="P21947"/>
      <c r="S21947"/>
      <c r="T21947" s="7"/>
    </row>
    <row r="21948" spans="1:20" x14ac:dyDescent="0.3">
      <c r="A21948" s="25"/>
      <c r="B21948"/>
      <c r="C21948"/>
      <c r="D21948"/>
      <c r="E21948"/>
      <c r="F21948"/>
      <c r="G21948"/>
      <c r="H21948" s="26"/>
      <c r="I21948" s="26"/>
      <c r="K21948"/>
      <c r="L21948"/>
      <c r="M21948"/>
      <c r="N21948"/>
      <c r="O21948"/>
      <c r="P21948"/>
      <c r="S21948"/>
    </row>
    <row r="21949" spans="1:20" x14ac:dyDescent="0.3">
      <c r="A21949" s="25"/>
      <c r="B21949"/>
      <c r="C21949"/>
      <c r="D21949"/>
      <c r="E21949"/>
      <c r="F21949"/>
      <c r="G21949"/>
      <c r="H21949" s="14"/>
      <c r="I21949" s="14"/>
      <c r="K21949"/>
      <c r="L21949"/>
      <c r="M21949"/>
      <c r="N21949"/>
      <c r="O21949"/>
      <c r="P21949"/>
      <c r="S21949"/>
    </row>
    <row r="21950" spans="1:20" x14ac:dyDescent="0.3">
      <c r="A21950" s="25"/>
      <c r="B21950"/>
      <c r="C21950"/>
      <c r="D21950"/>
      <c r="E21950"/>
      <c r="F21950"/>
      <c r="G21950"/>
      <c r="H21950" s="14"/>
      <c r="I21950" s="14"/>
      <c r="K21950"/>
      <c r="L21950"/>
      <c r="M21950"/>
      <c r="N21950"/>
      <c r="O21950"/>
      <c r="P21950"/>
      <c r="S21950"/>
      <c r="T21950" s="7"/>
    </row>
    <row r="21951" spans="1:20" x14ac:dyDescent="0.3">
      <c r="A21951" s="25"/>
      <c r="B21951"/>
      <c r="C21951"/>
      <c r="D21951"/>
      <c r="E21951"/>
      <c r="F21951"/>
      <c r="G21951"/>
      <c r="H21951" s="14"/>
      <c r="I21951" s="14"/>
      <c r="K21951"/>
      <c r="L21951"/>
      <c r="M21951"/>
      <c r="N21951"/>
      <c r="O21951"/>
      <c r="P21951"/>
      <c r="S21951"/>
    </row>
    <row r="21952" spans="1:20" x14ac:dyDescent="0.3">
      <c r="A21952" s="25"/>
      <c r="B21952"/>
      <c r="C21952"/>
      <c r="D21952"/>
      <c r="E21952"/>
      <c r="F21952"/>
      <c r="G21952"/>
      <c r="H21952" s="14"/>
      <c r="I21952" s="14"/>
      <c r="K21952"/>
      <c r="L21952"/>
      <c r="M21952"/>
      <c r="N21952"/>
      <c r="O21952"/>
      <c r="P21952"/>
      <c r="S21952"/>
    </row>
    <row r="21953" spans="1:20" x14ac:dyDescent="0.3">
      <c r="A21953" s="25"/>
      <c r="B21953"/>
      <c r="C21953"/>
      <c r="D21953"/>
      <c r="E21953"/>
      <c r="F21953"/>
      <c r="G21953"/>
      <c r="H21953" s="14"/>
      <c r="I21953" s="14"/>
      <c r="K21953"/>
      <c r="L21953"/>
      <c r="M21953"/>
      <c r="N21953"/>
      <c r="O21953"/>
      <c r="P21953"/>
      <c r="S21953"/>
    </row>
    <row r="21954" spans="1:20" x14ac:dyDescent="0.3">
      <c r="A21954" s="25"/>
      <c r="B21954"/>
      <c r="C21954"/>
      <c r="D21954"/>
      <c r="E21954"/>
      <c r="F21954"/>
      <c r="G21954"/>
      <c r="H21954" s="14"/>
      <c r="I21954" s="14"/>
      <c r="K21954"/>
      <c r="L21954"/>
      <c r="M21954"/>
      <c r="N21954"/>
      <c r="O21954"/>
      <c r="P21954"/>
      <c r="S21954"/>
    </row>
    <row r="21955" spans="1:20" x14ac:dyDescent="0.3">
      <c r="A21955" s="25"/>
      <c r="B21955"/>
      <c r="C21955"/>
      <c r="D21955"/>
      <c r="E21955"/>
      <c r="F21955"/>
      <c r="G21955"/>
      <c r="H21955" s="14"/>
      <c r="I21955" s="14"/>
      <c r="K21955"/>
      <c r="L21955"/>
      <c r="M21955"/>
      <c r="N21955"/>
      <c r="O21955"/>
      <c r="P21955"/>
      <c r="S21955"/>
    </row>
    <row r="21956" spans="1:20" x14ac:dyDescent="0.3">
      <c r="A21956" s="25"/>
      <c r="B21956"/>
      <c r="C21956"/>
      <c r="D21956"/>
      <c r="E21956"/>
      <c r="F21956"/>
      <c r="G21956"/>
      <c r="H21956" s="14"/>
      <c r="I21956" s="14"/>
      <c r="K21956"/>
      <c r="L21956"/>
      <c r="M21956"/>
      <c r="N21956"/>
      <c r="O21956"/>
      <c r="P21956"/>
      <c r="S21956"/>
    </row>
    <row r="21957" spans="1:20" x14ac:dyDescent="0.3">
      <c r="A21957" s="25"/>
      <c r="B21957"/>
      <c r="C21957"/>
      <c r="D21957"/>
      <c r="E21957"/>
      <c r="F21957"/>
      <c r="G21957"/>
      <c r="H21957" s="14"/>
      <c r="I21957" s="14"/>
      <c r="K21957"/>
      <c r="L21957"/>
      <c r="M21957"/>
      <c r="N21957"/>
      <c r="O21957"/>
      <c r="P21957"/>
      <c r="S21957"/>
    </row>
    <row r="21958" spans="1:20" x14ac:dyDescent="0.3">
      <c r="A21958" s="25"/>
      <c r="B21958"/>
      <c r="C21958"/>
      <c r="D21958"/>
      <c r="E21958"/>
      <c r="F21958"/>
      <c r="G21958"/>
      <c r="H21958" s="14"/>
      <c r="I21958" s="14"/>
      <c r="K21958"/>
      <c r="L21958"/>
      <c r="M21958"/>
      <c r="N21958"/>
      <c r="O21958"/>
      <c r="P21958"/>
      <c r="S21958"/>
    </row>
    <row r="21959" spans="1:20" x14ac:dyDescent="0.3">
      <c r="A21959" s="25"/>
      <c r="B21959"/>
      <c r="C21959"/>
      <c r="D21959"/>
      <c r="E21959"/>
      <c r="F21959"/>
      <c r="G21959"/>
      <c r="H21959" s="26"/>
      <c r="I21959" s="26"/>
      <c r="K21959"/>
      <c r="L21959"/>
      <c r="M21959"/>
      <c r="N21959"/>
      <c r="O21959"/>
      <c r="P21959"/>
      <c r="S21959"/>
    </row>
    <row r="21960" spans="1:20" x14ac:dyDescent="0.3">
      <c r="A21960" s="25"/>
      <c r="B21960"/>
      <c r="C21960"/>
      <c r="D21960"/>
      <c r="E21960"/>
      <c r="F21960"/>
      <c r="G21960"/>
      <c r="H21960" s="26"/>
      <c r="I21960" s="26"/>
      <c r="K21960"/>
      <c r="L21960"/>
      <c r="M21960"/>
      <c r="N21960"/>
      <c r="O21960"/>
      <c r="P21960"/>
      <c r="S21960"/>
      <c r="T21960" s="7"/>
    </row>
    <row r="21961" spans="1:20" x14ac:dyDescent="0.3">
      <c r="A21961" s="25"/>
      <c r="B21961"/>
      <c r="C21961"/>
      <c r="D21961"/>
      <c r="E21961"/>
      <c r="F21961"/>
      <c r="G21961"/>
      <c r="H21961" s="26"/>
      <c r="I21961" s="26"/>
      <c r="K21961"/>
      <c r="L21961"/>
      <c r="M21961"/>
      <c r="N21961"/>
      <c r="O21961"/>
      <c r="P21961"/>
      <c r="S21961"/>
    </row>
    <row r="21962" spans="1:20" x14ac:dyDescent="0.3">
      <c r="A21962" s="25"/>
      <c r="B21962"/>
      <c r="C21962"/>
      <c r="D21962"/>
      <c r="E21962"/>
      <c r="F21962"/>
      <c r="G21962"/>
      <c r="H21962" s="26"/>
      <c r="I21962" s="26"/>
      <c r="K21962"/>
      <c r="L21962"/>
      <c r="M21962"/>
      <c r="N21962"/>
      <c r="O21962"/>
      <c r="P21962"/>
      <c r="S21962"/>
    </row>
    <row r="21963" spans="1:20" x14ac:dyDescent="0.3">
      <c r="A21963" s="25"/>
      <c r="B21963"/>
      <c r="C21963"/>
      <c r="D21963"/>
      <c r="E21963"/>
      <c r="F21963"/>
      <c r="G21963"/>
      <c r="H21963" s="26"/>
      <c r="I21963" s="26"/>
      <c r="K21963"/>
      <c r="L21963"/>
      <c r="M21963"/>
      <c r="N21963"/>
      <c r="O21963"/>
      <c r="P21963"/>
      <c r="S21963"/>
    </row>
    <row r="21964" spans="1:20" x14ac:dyDescent="0.3">
      <c r="A21964" s="25"/>
      <c r="B21964"/>
      <c r="C21964"/>
      <c r="D21964"/>
      <c r="E21964"/>
      <c r="F21964"/>
      <c r="G21964"/>
      <c r="H21964"/>
      <c r="I21964"/>
      <c r="K21964"/>
      <c r="L21964"/>
      <c r="M21964"/>
      <c r="N21964"/>
      <c r="O21964"/>
      <c r="P21964"/>
      <c r="S21964"/>
    </row>
    <row r="21965" spans="1:20" x14ac:dyDescent="0.3">
      <c r="A21965" s="25"/>
      <c r="B21965"/>
      <c r="C21965"/>
      <c r="D21965"/>
      <c r="E21965"/>
      <c r="F21965"/>
      <c r="G21965"/>
      <c r="H21965"/>
      <c r="I21965"/>
      <c r="K21965"/>
      <c r="L21965"/>
      <c r="M21965"/>
      <c r="N21965"/>
      <c r="O21965"/>
      <c r="P21965"/>
      <c r="S21965"/>
    </row>
    <row r="21966" spans="1:20" x14ac:dyDescent="0.3">
      <c r="A21966" s="25"/>
      <c r="B21966"/>
      <c r="C21966"/>
      <c r="D21966"/>
      <c r="E21966"/>
      <c r="F21966"/>
      <c r="G21966"/>
      <c r="H21966"/>
      <c r="I21966"/>
      <c r="K21966"/>
      <c r="L21966"/>
      <c r="M21966"/>
      <c r="N21966"/>
      <c r="O21966"/>
      <c r="P21966"/>
      <c r="S21966"/>
    </row>
    <row r="21967" spans="1:20" x14ac:dyDescent="0.3">
      <c r="A21967" s="25"/>
      <c r="B21967"/>
      <c r="C21967"/>
      <c r="D21967"/>
      <c r="E21967"/>
      <c r="F21967"/>
      <c r="G21967"/>
      <c r="H21967" s="14"/>
      <c r="I21967" s="14"/>
      <c r="K21967"/>
      <c r="L21967"/>
      <c r="M21967"/>
      <c r="N21967"/>
      <c r="O21967"/>
      <c r="P21967"/>
      <c r="S21967"/>
      <c r="T21967" s="7"/>
    </row>
    <row r="21968" spans="1:20" x14ac:dyDescent="0.3">
      <c r="A21968" s="25"/>
      <c r="B21968"/>
      <c r="C21968"/>
      <c r="D21968"/>
      <c r="E21968"/>
      <c r="F21968"/>
      <c r="G21968"/>
      <c r="H21968"/>
      <c r="I21968"/>
      <c r="K21968"/>
      <c r="L21968"/>
      <c r="M21968"/>
      <c r="N21968"/>
      <c r="O21968"/>
      <c r="P21968"/>
      <c r="S21968"/>
    </row>
    <row r="21969" spans="1:20" x14ac:dyDescent="0.3">
      <c r="A21969" s="25"/>
      <c r="B21969"/>
      <c r="C21969"/>
      <c r="D21969"/>
      <c r="E21969"/>
      <c r="F21969"/>
      <c r="G21969"/>
      <c r="H21969" s="14"/>
      <c r="I21969" s="14"/>
      <c r="K21969"/>
      <c r="L21969"/>
      <c r="M21969"/>
      <c r="N21969"/>
      <c r="O21969"/>
      <c r="P21969"/>
      <c r="S21969"/>
      <c r="T21969" s="7"/>
    </row>
    <row r="21970" spans="1:20" x14ac:dyDescent="0.3">
      <c r="A21970" s="25"/>
      <c r="B21970"/>
      <c r="C21970"/>
      <c r="D21970"/>
      <c r="E21970"/>
      <c r="F21970"/>
      <c r="G21970"/>
      <c r="H21970" s="14"/>
      <c r="I21970" s="14"/>
      <c r="K21970"/>
      <c r="L21970"/>
      <c r="M21970"/>
      <c r="N21970"/>
      <c r="O21970"/>
      <c r="P21970"/>
      <c r="S21970"/>
      <c r="T21970" s="7"/>
    </row>
    <row r="21971" spans="1:20" x14ac:dyDescent="0.3">
      <c r="A21971" s="25"/>
      <c r="B21971"/>
      <c r="C21971"/>
      <c r="D21971"/>
      <c r="E21971"/>
      <c r="F21971"/>
      <c r="G21971"/>
      <c r="H21971" s="14"/>
      <c r="I21971" s="14"/>
      <c r="K21971"/>
      <c r="L21971"/>
      <c r="M21971"/>
      <c r="N21971"/>
      <c r="O21971"/>
      <c r="P21971"/>
      <c r="S21971"/>
      <c r="T21971" s="7"/>
    </row>
    <row r="21972" spans="1:20" x14ac:dyDescent="0.3">
      <c r="A21972" s="25"/>
      <c r="B21972"/>
      <c r="C21972"/>
      <c r="D21972"/>
      <c r="E21972"/>
      <c r="F21972"/>
      <c r="G21972"/>
      <c r="H21972" s="14"/>
      <c r="I21972" s="14"/>
      <c r="K21972"/>
      <c r="L21972"/>
      <c r="M21972"/>
      <c r="N21972"/>
      <c r="O21972"/>
      <c r="P21972"/>
      <c r="S21972"/>
      <c r="T21972" s="7"/>
    </row>
    <row r="21973" spans="1:20" x14ac:dyDescent="0.3">
      <c r="A21973" s="25"/>
      <c r="B21973"/>
      <c r="C21973"/>
      <c r="D21973"/>
      <c r="E21973"/>
      <c r="F21973"/>
      <c r="G21973"/>
      <c r="H21973"/>
      <c r="I21973"/>
      <c r="K21973"/>
      <c r="L21973"/>
      <c r="M21973"/>
      <c r="N21973"/>
      <c r="O21973"/>
      <c r="P21973"/>
      <c r="S21973"/>
    </row>
    <row r="21974" spans="1:20" x14ac:dyDescent="0.3">
      <c r="A21974" s="25"/>
      <c r="B21974"/>
      <c r="C21974"/>
      <c r="D21974"/>
      <c r="E21974"/>
      <c r="F21974"/>
      <c r="G21974"/>
      <c r="H21974"/>
      <c r="I21974"/>
      <c r="K21974"/>
      <c r="L21974"/>
      <c r="M21974"/>
      <c r="N21974"/>
      <c r="O21974"/>
      <c r="P21974"/>
      <c r="S21974"/>
    </row>
    <row r="21975" spans="1:20" x14ac:dyDescent="0.3">
      <c r="A21975" s="25"/>
      <c r="B21975"/>
      <c r="C21975"/>
      <c r="D21975"/>
      <c r="E21975"/>
      <c r="F21975"/>
      <c r="G21975"/>
      <c r="H21975"/>
      <c r="I21975"/>
      <c r="K21975"/>
      <c r="L21975"/>
      <c r="M21975"/>
      <c r="N21975"/>
      <c r="O21975"/>
      <c r="P21975"/>
      <c r="S21975"/>
    </row>
    <row r="21976" spans="1:20" x14ac:dyDescent="0.3">
      <c r="A21976" s="25"/>
      <c r="B21976"/>
      <c r="C21976"/>
      <c r="D21976"/>
      <c r="E21976"/>
      <c r="F21976"/>
      <c r="G21976"/>
      <c r="H21976"/>
      <c r="I21976"/>
      <c r="K21976"/>
      <c r="L21976"/>
      <c r="M21976"/>
      <c r="N21976"/>
      <c r="O21976"/>
      <c r="P21976"/>
      <c r="S21976"/>
    </row>
    <row r="21977" spans="1:20" x14ac:dyDescent="0.3">
      <c r="A21977" s="25"/>
      <c r="B21977"/>
      <c r="C21977"/>
      <c r="D21977"/>
      <c r="E21977"/>
      <c r="F21977"/>
      <c r="G21977"/>
      <c r="H21977" s="14"/>
      <c r="I21977" s="14"/>
      <c r="K21977"/>
      <c r="L21977"/>
      <c r="M21977"/>
      <c r="N21977"/>
      <c r="O21977"/>
      <c r="P21977"/>
      <c r="S21977"/>
    </row>
    <row r="21978" spans="1:20" x14ac:dyDescent="0.3">
      <c r="A21978" s="25"/>
      <c r="B21978"/>
      <c r="C21978"/>
      <c r="D21978"/>
      <c r="E21978"/>
      <c r="F21978"/>
      <c r="G21978"/>
      <c r="H21978"/>
      <c r="I21978" s="26"/>
      <c r="K21978"/>
      <c r="L21978"/>
      <c r="M21978"/>
      <c r="N21978"/>
      <c r="O21978"/>
      <c r="P21978"/>
      <c r="S21978"/>
    </row>
    <row r="21979" spans="1:20" x14ac:dyDescent="0.3">
      <c r="A21979" s="25"/>
      <c r="B21979"/>
      <c r="C21979"/>
      <c r="D21979"/>
      <c r="E21979"/>
      <c r="F21979"/>
      <c r="G21979"/>
      <c r="H21979"/>
      <c r="I21979" s="26"/>
      <c r="K21979"/>
      <c r="L21979"/>
      <c r="M21979"/>
      <c r="N21979"/>
      <c r="O21979"/>
      <c r="P21979"/>
      <c r="S21979"/>
    </row>
    <row r="21980" spans="1:20" x14ac:dyDescent="0.3">
      <c r="A21980" s="25"/>
      <c r="B21980"/>
      <c r="C21980"/>
      <c r="D21980"/>
      <c r="E21980"/>
      <c r="F21980"/>
      <c r="G21980"/>
      <c r="H21980" s="14"/>
      <c r="I21980" s="26"/>
      <c r="K21980"/>
      <c r="L21980"/>
      <c r="M21980"/>
      <c r="N21980"/>
      <c r="O21980"/>
      <c r="P21980"/>
      <c r="S21980"/>
    </row>
    <row r="21981" spans="1:20" x14ac:dyDescent="0.3">
      <c r="A21981" s="25"/>
      <c r="B21981"/>
      <c r="C21981"/>
      <c r="D21981"/>
      <c r="E21981"/>
      <c r="F21981"/>
      <c r="G21981"/>
      <c r="H21981" s="14"/>
      <c r="I21981" s="26"/>
      <c r="K21981"/>
      <c r="L21981"/>
      <c r="M21981"/>
      <c r="N21981"/>
      <c r="O21981"/>
      <c r="P21981"/>
      <c r="S21981"/>
    </row>
    <row r="21982" spans="1:20" x14ac:dyDescent="0.3">
      <c r="A21982" s="25"/>
      <c r="B21982"/>
      <c r="C21982"/>
      <c r="D21982"/>
      <c r="E21982"/>
      <c r="F21982"/>
      <c r="G21982"/>
      <c r="H21982"/>
      <c r="I21982" s="26"/>
      <c r="K21982"/>
      <c r="L21982"/>
      <c r="M21982"/>
      <c r="N21982"/>
      <c r="O21982"/>
      <c r="P21982"/>
      <c r="S21982"/>
    </row>
    <row r="21983" spans="1:20" x14ac:dyDescent="0.3">
      <c r="A21983" s="25"/>
      <c r="B21983"/>
      <c r="C21983"/>
      <c r="D21983"/>
      <c r="E21983"/>
      <c r="F21983"/>
      <c r="G21983"/>
      <c r="H21983"/>
      <c r="I21983" s="26"/>
      <c r="K21983"/>
      <c r="L21983"/>
      <c r="M21983"/>
      <c r="N21983"/>
      <c r="O21983"/>
      <c r="P21983"/>
      <c r="S21983"/>
    </row>
    <row r="21984" spans="1:20" x14ac:dyDescent="0.3">
      <c r="A21984" s="25"/>
      <c r="B21984"/>
      <c r="C21984"/>
      <c r="D21984"/>
      <c r="E21984"/>
      <c r="F21984"/>
      <c r="G21984"/>
      <c r="H21984"/>
      <c r="I21984"/>
      <c r="K21984"/>
      <c r="L21984"/>
      <c r="M21984"/>
      <c r="N21984"/>
      <c r="O21984"/>
      <c r="P21984"/>
      <c r="S21984"/>
    </row>
    <row r="21985" spans="1:20" x14ac:dyDescent="0.3">
      <c r="A21985" s="25"/>
      <c r="B21985"/>
      <c r="C21985"/>
      <c r="D21985"/>
      <c r="E21985"/>
      <c r="F21985"/>
      <c r="G21985"/>
      <c r="H21985"/>
      <c r="I21985"/>
      <c r="K21985"/>
      <c r="L21985"/>
      <c r="M21985"/>
      <c r="N21985"/>
      <c r="O21985"/>
      <c r="P21985"/>
      <c r="S21985"/>
    </row>
    <row r="21986" spans="1:20" x14ac:dyDescent="0.3">
      <c r="A21986" s="25"/>
      <c r="B21986"/>
      <c r="C21986"/>
      <c r="D21986"/>
      <c r="E21986"/>
      <c r="F21986"/>
      <c r="G21986"/>
      <c r="H21986"/>
      <c r="I21986"/>
      <c r="K21986"/>
      <c r="L21986"/>
      <c r="M21986"/>
      <c r="N21986"/>
      <c r="O21986"/>
      <c r="P21986"/>
      <c r="S21986"/>
    </row>
    <row r="21987" spans="1:20" x14ac:dyDescent="0.3">
      <c r="A21987" s="25"/>
      <c r="B21987"/>
      <c r="C21987"/>
      <c r="D21987"/>
      <c r="E21987"/>
      <c r="F21987"/>
      <c r="G21987"/>
      <c r="H21987"/>
      <c r="I21987"/>
      <c r="K21987"/>
      <c r="L21987"/>
      <c r="M21987"/>
      <c r="N21987"/>
      <c r="O21987"/>
      <c r="P21987"/>
      <c r="S21987"/>
    </row>
    <row r="21988" spans="1:20" x14ac:dyDescent="0.3">
      <c r="A21988" s="25"/>
      <c r="B21988"/>
      <c r="C21988"/>
      <c r="D21988"/>
      <c r="E21988"/>
      <c r="F21988"/>
      <c r="G21988"/>
      <c r="H21988"/>
      <c r="I21988" s="14"/>
      <c r="K21988"/>
      <c r="L21988"/>
      <c r="M21988"/>
      <c r="N21988"/>
      <c r="O21988"/>
      <c r="P21988"/>
      <c r="S21988"/>
    </row>
    <row r="21989" spans="1:20" x14ac:dyDescent="0.3">
      <c r="A21989" s="25"/>
      <c r="B21989"/>
      <c r="C21989"/>
      <c r="D21989"/>
      <c r="E21989"/>
      <c r="F21989"/>
      <c r="G21989"/>
      <c r="H21989" s="14"/>
      <c r="I21989" s="14"/>
      <c r="K21989"/>
      <c r="L21989"/>
      <c r="M21989"/>
      <c r="N21989"/>
      <c r="O21989"/>
      <c r="P21989"/>
      <c r="S21989"/>
    </row>
    <row r="21990" spans="1:20" x14ac:dyDescent="0.3">
      <c r="A21990" s="25"/>
      <c r="B21990"/>
      <c r="C21990"/>
      <c r="D21990"/>
      <c r="E21990"/>
      <c r="F21990"/>
      <c r="G21990"/>
      <c r="H21990"/>
      <c r="I21990" s="14"/>
      <c r="K21990"/>
      <c r="L21990"/>
      <c r="M21990"/>
      <c r="N21990"/>
      <c r="O21990"/>
      <c r="P21990"/>
      <c r="S21990"/>
    </row>
    <row r="21991" spans="1:20" x14ac:dyDescent="0.3">
      <c r="A21991" s="25"/>
      <c r="B21991"/>
      <c r="C21991"/>
      <c r="D21991"/>
      <c r="E21991"/>
      <c r="F21991"/>
      <c r="G21991"/>
      <c r="H21991" s="14"/>
      <c r="I21991" s="14"/>
      <c r="K21991"/>
      <c r="L21991"/>
      <c r="M21991"/>
      <c r="N21991"/>
      <c r="O21991"/>
      <c r="P21991"/>
      <c r="S21991"/>
    </row>
    <row r="21992" spans="1:20" x14ac:dyDescent="0.3">
      <c r="A21992" s="25"/>
      <c r="B21992"/>
      <c r="C21992"/>
      <c r="D21992"/>
      <c r="E21992"/>
      <c r="F21992"/>
      <c r="G21992"/>
      <c r="H21992"/>
      <c r="I21992"/>
      <c r="K21992"/>
      <c r="L21992"/>
      <c r="M21992"/>
      <c r="N21992"/>
      <c r="O21992"/>
      <c r="P21992"/>
      <c r="S21992"/>
    </row>
    <row r="21993" spans="1:20" x14ac:dyDescent="0.3">
      <c r="A21993" s="25"/>
      <c r="B21993"/>
      <c r="C21993"/>
      <c r="D21993"/>
      <c r="E21993"/>
      <c r="F21993"/>
      <c r="G21993"/>
      <c r="H21993"/>
      <c r="I21993"/>
      <c r="K21993"/>
      <c r="L21993"/>
      <c r="M21993"/>
      <c r="N21993"/>
      <c r="O21993"/>
      <c r="P21993"/>
      <c r="S21993"/>
    </row>
    <row r="21994" spans="1:20" x14ac:dyDescent="0.3">
      <c r="A21994" s="25"/>
      <c r="B21994"/>
      <c r="C21994"/>
      <c r="D21994"/>
      <c r="E21994"/>
      <c r="F21994"/>
      <c r="G21994"/>
      <c r="H21994" s="14"/>
      <c r="I21994" s="14"/>
      <c r="K21994"/>
      <c r="L21994"/>
      <c r="M21994"/>
      <c r="N21994"/>
      <c r="O21994"/>
      <c r="P21994"/>
      <c r="S21994"/>
    </row>
    <row r="21995" spans="1:20" x14ac:dyDescent="0.3">
      <c r="A21995" s="25"/>
      <c r="B21995"/>
      <c r="C21995"/>
      <c r="D21995"/>
      <c r="E21995"/>
      <c r="F21995"/>
      <c r="G21995"/>
      <c r="H21995" s="14"/>
      <c r="I21995" s="14"/>
      <c r="K21995"/>
      <c r="L21995"/>
      <c r="M21995"/>
      <c r="N21995"/>
      <c r="O21995"/>
      <c r="P21995"/>
      <c r="S21995"/>
      <c r="T21995" s="7"/>
    </row>
    <row r="21996" spans="1:20" x14ac:dyDescent="0.3">
      <c r="A21996" s="25"/>
      <c r="B21996"/>
      <c r="C21996"/>
      <c r="D21996"/>
      <c r="E21996"/>
      <c r="F21996"/>
      <c r="G21996"/>
      <c r="H21996" s="14"/>
      <c r="I21996" s="14"/>
      <c r="K21996"/>
      <c r="L21996"/>
      <c r="M21996"/>
      <c r="N21996"/>
      <c r="O21996"/>
      <c r="P21996"/>
      <c r="S21996"/>
      <c r="T21996" s="7"/>
    </row>
    <row r="21997" spans="1:20" x14ac:dyDescent="0.3">
      <c r="A21997" s="25"/>
      <c r="B21997"/>
      <c r="C21997"/>
      <c r="D21997"/>
      <c r="E21997"/>
      <c r="F21997"/>
      <c r="G21997"/>
      <c r="H21997" s="14"/>
      <c r="I21997" s="14"/>
      <c r="K21997"/>
      <c r="L21997"/>
      <c r="M21997"/>
      <c r="N21997"/>
      <c r="O21997"/>
      <c r="P21997"/>
      <c r="S21997"/>
      <c r="T21997" s="7"/>
    </row>
    <row r="21998" spans="1:20" x14ac:dyDescent="0.3">
      <c r="A21998" s="25"/>
      <c r="B21998"/>
      <c r="C21998"/>
      <c r="D21998"/>
      <c r="E21998"/>
      <c r="F21998"/>
      <c r="G21998"/>
      <c r="H21998" s="14"/>
      <c r="I21998" s="14"/>
      <c r="K21998"/>
      <c r="L21998"/>
      <c r="M21998"/>
      <c r="N21998"/>
      <c r="O21998"/>
      <c r="P21998"/>
      <c r="S21998"/>
    </row>
    <row r="21999" spans="1:20" x14ac:dyDescent="0.3">
      <c r="A21999" s="25"/>
      <c r="B21999"/>
      <c r="C21999"/>
      <c r="D21999"/>
      <c r="E21999"/>
      <c r="F21999"/>
      <c r="G21999"/>
      <c r="H21999"/>
      <c r="I21999" s="14"/>
      <c r="K21999"/>
      <c r="L21999"/>
      <c r="M21999"/>
      <c r="N21999"/>
      <c r="O21999"/>
      <c r="P21999"/>
      <c r="S21999"/>
    </row>
    <row r="22000" spans="1:20" x14ac:dyDescent="0.3">
      <c r="A22000" s="25"/>
      <c r="B22000"/>
      <c r="C22000"/>
      <c r="D22000"/>
      <c r="E22000"/>
      <c r="F22000"/>
      <c r="G22000"/>
      <c r="H22000"/>
      <c r="I22000"/>
      <c r="K22000"/>
      <c r="L22000"/>
      <c r="M22000"/>
      <c r="N22000"/>
      <c r="O22000"/>
      <c r="P22000"/>
      <c r="S22000"/>
    </row>
    <row r="22001" spans="1:19" x14ac:dyDescent="0.3">
      <c r="A22001" s="25"/>
      <c r="B22001"/>
      <c r="C22001"/>
      <c r="D22001"/>
      <c r="E22001"/>
      <c r="F22001"/>
      <c r="G22001"/>
      <c r="H22001"/>
      <c r="I22001"/>
      <c r="K22001"/>
      <c r="L22001"/>
      <c r="M22001"/>
      <c r="N22001"/>
      <c r="O22001"/>
      <c r="P22001"/>
      <c r="S22001"/>
    </row>
    <row r="22002" spans="1:19" x14ac:dyDescent="0.3">
      <c r="A22002" s="25"/>
      <c r="B22002"/>
      <c r="C22002"/>
      <c r="D22002"/>
      <c r="E22002"/>
      <c r="F22002"/>
      <c r="G22002"/>
      <c r="H22002"/>
      <c r="I22002"/>
      <c r="K22002"/>
      <c r="L22002"/>
      <c r="M22002"/>
      <c r="N22002"/>
      <c r="O22002"/>
      <c r="P22002"/>
      <c r="S22002"/>
    </row>
    <row r="22003" spans="1:19" x14ac:dyDescent="0.3">
      <c r="A22003" s="25"/>
      <c r="B22003"/>
      <c r="C22003"/>
      <c r="D22003"/>
      <c r="E22003"/>
      <c r="F22003"/>
      <c r="G22003"/>
      <c r="H22003" s="14"/>
      <c r="I22003" s="14"/>
      <c r="K22003"/>
      <c r="L22003"/>
      <c r="M22003"/>
      <c r="N22003"/>
      <c r="O22003"/>
      <c r="P22003"/>
      <c r="S22003"/>
    </row>
    <row r="22004" spans="1:19" x14ac:dyDescent="0.3">
      <c r="A22004" s="25"/>
      <c r="B22004"/>
      <c r="C22004"/>
      <c r="D22004"/>
      <c r="E22004"/>
      <c r="F22004"/>
      <c r="G22004"/>
      <c r="H22004" s="14"/>
      <c r="I22004" s="14"/>
      <c r="K22004"/>
      <c r="L22004"/>
      <c r="M22004"/>
      <c r="N22004"/>
      <c r="O22004"/>
      <c r="P22004"/>
      <c r="S22004"/>
    </row>
    <row r="22005" spans="1:19" x14ac:dyDescent="0.3">
      <c r="A22005" s="25"/>
      <c r="B22005"/>
      <c r="C22005"/>
      <c r="D22005"/>
      <c r="E22005"/>
      <c r="F22005"/>
      <c r="G22005"/>
      <c r="H22005" s="14"/>
      <c r="I22005" s="14"/>
      <c r="K22005"/>
      <c r="L22005"/>
      <c r="M22005"/>
      <c r="N22005"/>
      <c r="O22005"/>
      <c r="P22005"/>
      <c r="S22005"/>
    </row>
    <row r="22006" spans="1:19" x14ac:dyDescent="0.3">
      <c r="A22006" s="25"/>
      <c r="B22006"/>
      <c r="C22006"/>
      <c r="D22006"/>
      <c r="E22006"/>
      <c r="F22006"/>
      <c r="G22006"/>
      <c r="H22006" s="14"/>
      <c r="I22006" s="14"/>
      <c r="K22006"/>
      <c r="L22006"/>
      <c r="M22006"/>
      <c r="N22006"/>
      <c r="O22006"/>
      <c r="P22006"/>
      <c r="S22006"/>
    </row>
    <row r="22007" spans="1:19" x14ac:dyDescent="0.3">
      <c r="A22007" s="25"/>
      <c r="B22007"/>
      <c r="C22007"/>
      <c r="D22007"/>
      <c r="E22007"/>
      <c r="F22007"/>
      <c r="G22007"/>
      <c r="H22007"/>
      <c r="I22007"/>
      <c r="K22007"/>
      <c r="L22007"/>
      <c r="M22007"/>
      <c r="N22007"/>
      <c r="O22007"/>
      <c r="P22007"/>
      <c r="S22007"/>
    </row>
    <row r="22008" spans="1:19" x14ac:dyDescent="0.3">
      <c r="A22008" s="25"/>
      <c r="B22008"/>
      <c r="C22008"/>
      <c r="D22008"/>
      <c r="E22008"/>
      <c r="F22008"/>
      <c r="G22008"/>
      <c r="H22008"/>
      <c r="I22008"/>
      <c r="K22008"/>
      <c r="L22008"/>
      <c r="M22008"/>
      <c r="N22008"/>
      <c r="O22008"/>
      <c r="P22008"/>
      <c r="S22008"/>
    </row>
    <row r="22009" spans="1:19" x14ac:dyDescent="0.3">
      <c r="A22009" s="25"/>
      <c r="B22009"/>
      <c r="C22009"/>
      <c r="D22009"/>
      <c r="E22009"/>
      <c r="F22009"/>
      <c r="G22009"/>
      <c r="H22009"/>
      <c r="I22009" s="14"/>
      <c r="K22009"/>
      <c r="L22009"/>
      <c r="M22009"/>
      <c r="N22009"/>
      <c r="O22009"/>
      <c r="P22009"/>
      <c r="S22009"/>
    </row>
    <row r="22010" spans="1:19" x14ac:dyDescent="0.3">
      <c r="A22010" s="25"/>
      <c r="B22010"/>
      <c r="C22010"/>
      <c r="D22010"/>
      <c r="E22010"/>
      <c r="F22010"/>
      <c r="G22010"/>
      <c r="H22010"/>
      <c r="I22010"/>
      <c r="K22010"/>
      <c r="L22010"/>
      <c r="M22010"/>
      <c r="N22010"/>
      <c r="O22010"/>
      <c r="P22010"/>
      <c r="S22010"/>
    </row>
    <row r="22011" spans="1:19" x14ac:dyDescent="0.3">
      <c r="A22011" s="25"/>
      <c r="B22011"/>
      <c r="C22011"/>
      <c r="D22011"/>
      <c r="E22011"/>
      <c r="F22011"/>
      <c r="G22011"/>
      <c r="H22011"/>
      <c r="I22011" s="14"/>
      <c r="K22011"/>
      <c r="L22011"/>
      <c r="M22011"/>
      <c r="N22011"/>
      <c r="O22011"/>
      <c r="P22011"/>
      <c r="S22011"/>
    </row>
    <row r="22012" spans="1:19" x14ac:dyDescent="0.3">
      <c r="A22012" s="25"/>
      <c r="B22012"/>
      <c r="C22012"/>
      <c r="D22012"/>
      <c r="E22012"/>
      <c r="F22012"/>
      <c r="G22012"/>
      <c r="H22012"/>
      <c r="I22012"/>
      <c r="K22012"/>
      <c r="L22012"/>
      <c r="M22012"/>
      <c r="N22012"/>
      <c r="O22012"/>
      <c r="P22012"/>
      <c r="S22012"/>
    </row>
    <row r="22013" spans="1:19" x14ac:dyDescent="0.3">
      <c r="A22013" s="25"/>
      <c r="B22013"/>
      <c r="C22013"/>
      <c r="D22013"/>
      <c r="E22013"/>
      <c r="F22013"/>
      <c r="G22013"/>
      <c r="H22013"/>
      <c r="I22013"/>
      <c r="K22013"/>
      <c r="L22013"/>
      <c r="M22013"/>
      <c r="N22013"/>
      <c r="O22013"/>
      <c r="P22013"/>
      <c r="S22013"/>
    </row>
    <row r="22014" spans="1:19" x14ac:dyDescent="0.3">
      <c r="A22014" s="25"/>
      <c r="B22014"/>
      <c r="C22014"/>
      <c r="D22014"/>
      <c r="E22014"/>
      <c r="F22014"/>
      <c r="G22014"/>
      <c r="H22014"/>
      <c r="I22014"/>
      <c r="K22014"/>
      <c r="L22014"/>
      <c r="M22014"/>
      <c r="N22014"/>
      <c r="O22014"/>
      <c r="P22014"/>
      <c r="S22014"/>
    </row>
    <row r="22015" spans="1:19" x14ac:dyDescent="0.3">
      <c r="A22015" s="25"/>
      <c r="B22015"/>
      <c r="C22015"/>
      <c r="D22015"/>
      <c r="E22015"/>
      <c r="F22015"/>
      <c r="G22015"/>
      <c r="H22015"/>
      <c r="I22015"/>
      <c r="K22015"/>
      <c r="L22015"/>
      <c r="M22015"/>
      <c r="N22015"/>
      <c r="O22015"/>
      <c r="P22015"/>
      <c r="S22015"/>
    </row>
    <row r="22016" spans="1:19" x14ac:dyDescent="0.3">
      <c r="A22016" s="25"/>
      <c r="B22016"/>
      <c r="C22016"/>
      <c r="D22016"/>
      <c r="E22016"/>
      <c r="F22016"/>
      <c r="G22016"/>
      <c r="H22016" s="14"/>
      <c r="I22016" s="14"/>
      <c r="K22016"/>
      <c r="L22016"/>
      <c r="M22016"/>
      <c r="N22016"/>
      <c r="O22016"/>
      <c r="P22016"/>
      <c r="S22016"/>
    </row>
    <row r="22017" spans="1:20" x14ac:dyDescent="0.3">
      <c r="A22017" s="25"/>
      <c r="B22017"/>
      <c r="C22017"/>
      <c r="D22017"/>
      <c r="E22017"/>
      <c r="F22017"/>
      <c r="G22017"/>
      <c r="H22017" s="14"/>
      <c r="I22017" s="14"/>
      <c r="K22017"/>
      <c r="L22017"/>
      <c r="M22017"/>
      <c r="N22017"/>
      <c r="O22017"/>
      <c r="P22017"/>
      <c r="S22017"/>
    </row>
    <row r="22018" spans="1:20" x14ac:dyDescent="0.3">
      <c r="A22018" s="25"/>
      <c r="B22018"/>
      <c r="C22018"/>
      <c r="D22018"/>
      <c r="E22018"/>
      <c r="F22018"/>
      <c r="G22018"/>
      <c r="H22018"/>
      <c r="I22018" s="14"/>
      <c r="K22018"/>
      <c r="L22018"/>
      <c r="M22018"/>
      <c r="N22018"/>
      <c r="O22018"/>
      <c r="P22018"/>
      <c r="S22018"/>
    </row>
    <row r="22019" spans="1:20" x14ac:dyDescent="0.3">
      <c r="A22019" s="25"/>
      <c r="B22019"/>
      <c r="C22019"/>
      <c r="D22019"/>
      <c r="E22019"/>
      <c r="F22019"/>
      <c r="G22019"/>
      <c r="H22019"/>
      <c r="I22019"/>
      <c r="K22019"/>
      <c r="L22019"/>
      <c r="M22019"/>
      <c r="N22019"/>
      <c r="O22019"/>
      <c r="P22019"/>
      <c r="S22019"/>
    </row>
    <row r="22020" spans="1:20" x14ac:dyDescent="0.3">
      <c r="A22020" s="25"/>
      <c r="B22020"/>
      <c r="C22020"/>
      <c r="D22020"/>
      <c r="E22020"/>
      <c r="F22020"/>
      <c r="G22020"/>
      <c r="H22020"/>
      <c r="I22020"/>
      <c r="K22020"/>
      <c r="L22020"/>
      <c r="M22020"/>
      <c r="N22020"/>
      <c r="O22020"/>
      <c r="P22020"/>
      <c r="S22020"/>
    </row>
    <row r="22021" spans="1:20" x14ac:dyDescent="0.3">
      <c r="A22021" s="25"/>
      <c r="B22021"/>
      <c r="C22021"/>
      <c r="D22021"/>
      <c r="E22021"/>
      <c r="F22021"/>
      <c r="G22021"/>
      <c r="H22021"/>
      <c r="I22021"/>
      <c r="K22021"/>
      <c r="L22021"/>
      <c r="M22021"/>
      <c r="N22021"/>
      <c r="O22021"/>
      <c r="P22021"/>
      <c r="S22021"/>
    </row>
    <row r="22022" spans="1:20" x14ac:dyDescent="0.3">
      <c r="A22022" s="25"/>
      <c r="B22022"/>
      <c r="C22022"/>
      <c r="D22022"/>
      <c r="E22022"/>
      <c r="F22022"/>
      <c r="G22022"/>
      <c r="H22022"/>
      <c r="I22022"/>
      <c r="K22022"/>
      <c r="L22022"/>
      <c r="M22022"/>
      <c r="N22022"/>
      <c r="O22022"/>
      <c r="P22022"/>
      <c r="S22022"/>
    </row>
    <row r="22023" spans="1:20" x14ac:dyDescent="0.3">
      <c r="A22023" s="25"/>
      <c r="B22023"/>
      <c r="C22023"/>
      <c r="D22023"/>
      <c r="E22023"/>
      <c r="F22023"/>
      <c r="G22023"/>
      <c r="H22023"/>
      <c r="I22023"/>
      <c r="K22023"/>
      <c r="L22023"/>
      <c r="M22023"/>
      <c r="N22023"/>
      <c r="O22023"/>
      <c r="P22023"/>
      <c r="S22023"/>
    </row>
    <row r="22024" spans="1:20" x14ac:dyDescent="0.3">
      <c r="A22024" s="25"/>
      <c r="B22024"/>
      <c r="C22024"/>
      <c r="D22024"/>
      <c r="E22024"/>
      <c r="F22024"/>
      <c r="G22024"/>
      <c r="H22024"/>
      <c r="I22024"/>
      <c r="K22024"/>
      <c r="L22024"/>
      <c r="M22024"/>
      <c r="N22024"/>
      <c r="O22024"/>
      <c r="P22024"/>
      <c r="S22024"/>
    </row>
    <row r="22025" spans="1:20" x14ac:dyDescent="0.3">
      <c r="A22025" s="25"/>
      <c r="B22025"/>
      <c r="C22025"/>
      <c r="D22025"/>
      <c r="E22025"/>
      <c r="F22025"/>
      <c r="G22025"/>
      <c r="H22025" s="14"/>
      <c r="I22025" s="14"/>
      <c r="K22025"/>
      <c r="L22025"/>
      <c r="M22025"/>
      <c r="N22025"/>
      <c r="O22025"/>
      <c r="P22025"/>
      <c r="S22025"/>
    </row>
    <row r="22026" spans="1:20" x14ac:dyDescent="0.3">
      <c r="A22026" s="25"/>
      <c r="B22026"/>
      <c r="C22026"/>
      <c r="D22026"/>
      <c r="E22026"/>
      <c r="F22026"/>
      <c r="G22026"/>
      <c r="H22026" s="14"/>
      <c r="I22026" s="14"/>
      <c r="K22026"/>
      <c r="L22026"/>
      <c r="M22026"/>
      <c r="N22026"/>
      <c r="O22026"/>
      <c r="P22026"/>
      <c r="S22026"/>
    </row>
    <row r="22027" spans="1:20" x14ac:dyDescent="0.3">
      <c r="A22027" s="25"/>
      <c r="B22027"/>
      <c r="C22027"/>
      <c r="D22027"/>
      <c r="E22027"/>
      <c r="F22027"/>
      <c r="G22027"/>
      <c r="H22027" s="14"/>
      <c r="I22027" s="14"/>
      <c r="K22027"/>
      <c r="L22027"/>
      <c r="M22027"/>
      <c r="N22027"/>
      <c r="O22027"/>
      <c r="P22027"/>
      <c r="S22027"/>
    </row>
    <row r="22028" spans="1:20" x14ac:dyDescent="0.3">
      <c r="A22028" s="25"/>
      <c r="B22028"/>
      <c r="C22028"/>
      <c r="D22028"/>
      <c r="E22028"/>
      <c r="F22028"/>
      <c r="G22028"/>
      <c r="H22028" s="14"/>
      <c r="I22028" s="14"/>
      <c r="K22028"/>
      <c r="L22028"/>
      <c r="M22028"/>
      <c r="N22028"/>
      <c r="O22028"/>
      <c r="P22028"/>
      <c r="S22028"/>
    </row>
    <row r="22029" spans="1:20" x14ac:dyDescent="0.3">
      <c r="A22029" s="25"/>
      <c r="B22029"/>
      <c r="C22029"/>
      <c r="D22029"/>
      <c r="E22029"/>
      <c r="F22029"/>
      <c r="G22029"/>
      <c r="H22029" s="14"/>
      <c r="I22029" s="14"/>
      <c r="K22029"/>
      <c r="L22029"/>
      <c r="M22029"/>
      <c r="N22029"/>
      <c r="O22029"/>
      <c r="P22029"/>
      <c r="S22029"/>
    </row>
    <row r="22030" spans="1:20" x14ac:dyDescent="0.3">
      <c r="A22030" s="25"/>
      <c r="B22030"/>
      <c r="C22030"/>
      <c r="D22030"/>
      <c r="E22030"/>
      <c r="F22030"/>
      <c r="G22030"/>
      <c r="H22030" s="14"/>
      <c r="I22030" s="14"/>
      <c r="K22030"/>
      <c r="L22030"/>
      <c r="M22030"/>
      <c r="N22030"/>
      <c r="O22030"/>
      <c r="P22030"/>
      <c r="S22030"/>
    </row>
    <row r="22031" spans="1:20" x14ac:dyDescent="0.3">
      <c r="A22031" s="25"/>
      <c r="B22031"/>
      <c r="C22031"/>
      <c r="D22031"/>
      <c r="E22031"/>
      <c r="F22031"/>
      <c r="G22031"/>
      <c r="H22031" s="14"/>
      <c r="I22031" s="14"/>
      <c r="K22031"/>
      <c r="L22031"/>
      <c r="M22031"/>
      <c r="N22031"/>
      <c r="O22031"/>
      <c r="P22031"/>
      <c r="S22031"/>
      <c r="T22031" s="7"/>
    </row>
    <row r="22032" spans="1:20" x14ac:dyDescent="0.3">
      <c r="A22032" s="25"/>
      <c r="B22032"/>
      <c r="C22032"/>
      <c r="D22032"/>
      <c r="E22032"/>
      <c r="F22032"/>
      <c r="G22032"/>
      <c r="H22032" s="14"/>
      <c r="I22032" s="14"/>
      <c r="K22032"/>
      <c r="L22032"/>
      <c r="M22032"/>
      <c r="N22032"/>
      <c r="O22032"/>
      <c r="P22032"/>
      <c r="S22032"/>
      <c r="T22032" s="7"/>
    </row>
    <row r="22033" spans="1:20" x14ac:dyDescent="0.3">
      <c r="A22033" s="25"/>
      <c r="B22033"/>
      <c r="C22033"/>
      <c r="D22033"/>
      <c r="E22033"/>
      <c r="F22033"/>
      <c r="G22033"/>
      <c r="H22033" s="14"/>
      <c r="I22033" s="14"/>
      <c r="K22033"/>
      <c r="L22033"/>
      <c r="M22033"/>
      <c r="N22033"/>
      <c r="O22033"/>
      <c r="P22033"/>
      <c r="S22033"/>
      <c r="T22033" s="7"/>
    </row>
    <row r="22034" spans="1:20" x14ac:dyDescent="0.3">
      <c r="A22034" s="25"/>
      <c r="B22034"/>
      <c r="C22034"/>
      <c r="D22034"/>
      <c r="E22034"/>
      <c r="F22034"/>
      <c r="G22034"/>
      <c r="H22034"/>
      <c r="I22034"/>
      <c r="K22034"/>
      <c r="L22034"/>
      <c r="M22034"/>
      <c r="N22034"/>
      <c r="O22034"/>
      <c r="P22034"/>
      <c r="S22034"/>
    </row>
    <row r="22035" spans="1:20" x14ac:dyDescent="0.3">
      <c r="A22035" s="25"/>
      <c r="B22035"/>
      <c r="C22035"/>
      <c r="D22035"/>
      <c r="E22035"/>
      <c r="F22035"/>
      <c r="G22035"/>
      <c r="H22035"/>
      <c r="I22035"/>
      <c r="K22035"/>
      <c r="L22035"/>
      <c r="M22035"/>
      <c r="N22035"/>
      <c r="O22035"/>
      <c r="P22035"/>
      <c r="S22035"/>
    </row>
    <row r="22036" spans="1:20" x14ac:dyDescent="0.3">
      <c r="A22036" s="25"/>
      <c r="B22036"/>
      <c r="C22036"/>
      <c r="D22036"/>
      <c r="E22036"/>
      <c r="F22036"/>
      <c r="G22036"/>
      <c r="H22036" s="14"/>
      <c r="I22036" s="14"/>
      <c r="K22036"/>
      <c r="L22036"/>
      <c r="M22036"/>
      <c r="N22036"/>
      <c r="O22036"/>
      <c r="P22036"/>
      <c r="S22036"/>
    </row>
    <row r="22037" spans="1:20" x14ac:dyDescent="0.3">
      <c r="A22037" s="25"/>
      <c r="B22037"/>
      <c r="C22037"/>
      <c r="D22037"/>
      <c r="E22037"/>
      <c r="F22037"/>
      <c r="G22037"/>
      <c r="H22037"/>
      <c r="I22037"/>
      <c r="K22037"/>
      <c r="L22037"/>
      <c r="M22037"/>
      <c r="N22037"/>
      <c r="O22037"/>
      <c r="P22037"/>
      <c r="S22037"/>
    </row>
    <row r="22038" spans="1:20" x14ac:dyDescent="0.3">
      <c r="A22038" s="25"/>
      <c r="B22038"/>
      <c r="C22038"/>
      <c r="D22038"/>
      <c r="E22038"/>
      <c r="F22038"/>
      <c r="G22038"/>
      <c r="H22038" s="14"/>
      <c r="I22038" s="14"/>
      <c r="K22038"/>
      <c r="L22038"/>
      <c r="M22038"/>
      <c r="N22038"/>
      <c r="O22038"/>
      <c r="P22038"/>
      <c r="S22038"/>
    </row>
    <row r="22039" spans="1:20" x14ac:dyDescent="0.3">
      <c r="A22039" s="25"/>
      <c r="B22039"/>
      <c r="C22039"/>
      <c r="D22039"/>
      <c r="E22039"/>
      <c r="F22039"/>
      <c r="G22039"/>
      <c r="H22039"/>
      <c r="I22039"/>
      <c r="K22039"/>
      <c r="L22039"/>
      <c r="M22039"/>
      <c r="N22039"/>
      <c r="O22039"/>
      <c r="P22039"/>
      <c r="S22039"/>
    </row>
    <row r="22040" spans="1:20" x14ac:dyDescent="0.3">
      <c r="A22040" s="25"/>
      <c r="B22040"/>
      <c r="C22040"/>
      <c r="D22040"/>
      <c r="E22040"/>
      <c r="F22040"/>
      <c r="G22040"/>
      <c r="H22040"/>
      <c r="I22040"/>
      <c r="K22040"/>
      <c r="L22040"/>
      <c r="M22040"/>
      <c r="N22040"/>
      <c r="O22040"/>
      <c r="P22040"/>
      <c r="S22040"/>
    </row>
    <row r="22041" spans="1:20" x14ac:dyDescent="0.3">
      <c r="A22041" s="25"/>
      <c r="B22041"/>
      <c r="C22041"/>
      <c r="D22041"/>
      <c r="E22041"/>
      <c r="F22041"/>
      <c r="G22041"/>
      <c r="H22041"/>
      <c r="I22041"/>
      <c r="K22041"/>
      <c r="L22041"/>
      <c r="M22041"/>
      <c r="N22041"/>
      <c r="O22041"/>
      <c r="P22041"/>
      <c r="S22041"/>
    </row>
    <row r="22042" spans="1:20" x14ac:dyDescent="0.3">
      <c r="A22042" s="25"/>
      <c r="B22042"/>
      <c r="C22042"/>
      <c r="D22042"/>
      <c r="E22042"/>
      <c r="F22042"/>
      <c r="G22042"/>
      <c r="H22042"/>
      <c r="I22042"/>
      <c r="K22042"/>
      <c r="L22042"/>
      <c r="M22042"/>
      <c r="N22042"/>
      <c r="O22042"/>
      <c r="P22042"/>
      <c r="S22042"/>
    </row>
    <row r="22043" spans="1:20" x14ac:dyDescent="0.3">
      <c r="A22043" s="25"/>
      <c r="B22043"/>
      <c r="C22043"/>
      <c r="D22043"/>
      <c r="E22043"/>
      <c r="F22043"/>
      <c r="G22043"/>
      <c r="H22043"/>
      <c r="I22043"/>
      <c r="K22043"/>
      <c r="L22043"/>
      <c r="M22043"/>
      <c r="N22043"/>
      <c r="O22043"/>
      <c r="P22043"/>
      <c r="S22043"/>
    </row>
    <row r="22044" spans="1:20" x14ac:dyDescent="0.3">
      <c r="A22044" s="25"/>
      <c r="B22044"/>
      <c r="C22044"/>
      <c r="D22044"/>
      <c r="E22044"/>
      <c r="F22044"/>
      <c r="G22044"/>
      <c r="H22044"/>
      <c r="I22044"/>
      <c r="K22044"/>
      <c r="L22044"/>
      <c r="M22044"/>
      <c r="N22044"/>
      <c r="O22044"/>
      <c r="P22044"/>
      <c r="S22044"/>
    </row>
    <row r="22045" spans="1:20" x14ac:dyDescent="0.3">
      <c r="A22045" s="25"/>
      <c r="B22045"/>
      <c r="C22045"/>
      <c r="D22045"/>
      <c r="E22045"/>
      <c r="F22045"/>
      <c r="G22045"/>
      <c r="H22045" s="14"/>
      <c r="I22045" s="14"/>
      <c r="K22045"/>
      <c r="L22045"/>
      <c r="M22045"/>
      <c r="N22045"/>
      <c r="O22045"/>
      <c r="P22045"/>
      <c r="S22045"/>
    </row>
    <row r="22046" spans="1:20" x14ac:dyDescent="0.3">
      <c r="A22046" s="25"/>
      <c r="B22046"/>
      <c r="C22046"/>
      <c r="D22046"/>
      <c r="E22046"/>
      <c r="F22046"/>
      <c r="G22046"/>
      <c r="H22046"/>
      <c r="I22046" s="14"/>
      <c r="K22046"/>
      <c r="L22046"/>
      <c r="M22046"/>
      <c r="N22046"/>
      <c r="O22046"/>
      <c r="P22046"/>
      <c r="S22046"/>
    </row>
    <row r="22047" spans="1:20" x14ac:dyDescent="0.3">
      <c r="A22047" s="25"/>
      <c r="B22047"/>
      <c r="C22047"/>
      <c r="D22047"/>
      <c r="E22047"/>
      <c r="F22047"/>
      <c r="G22047"/>
      <c r="H22047"/>
      <c r="I22047" s="14"/>
      <c r="K22047"/>
      <c r="L22047"/>
      <c r="M22047"/>
      <c r="N22047"/>
      <c r="O22047"/>
      <c r="P22047"/>
      <c r="S22047"/>
    </row>
    <row r="22048" spans="1:20" x14ac:dyDescent="0.3">
      <c r="A22048" s="25"/>
      <c r="B22048"/>
      <c r="C22048"/>
      <c r="D22048"/>
      <c r="E22048"/>
      <c r="F22048"/>
      <c r="G22048"/>
      <c r="H22048" s="14"/>
      <c r="I22048" s="14"/>
      <c r="K22048"/>
      <c r="L22048"/>
      <c r="M22048"/>
      <c r="N22048"/>
      <c r="O22048"/>
      <c r="P22048"/>
      <c r="S22048"/>
      <c r="T22048" s="7"/>
    </row>
    <row r="22049" spans="1:20" x14ac:dyDescent="0.3">
      <c r="A22049" s="25"/>
      <c r="B22049"/>
      <c r="C22049"/>
      <c r="D22049"/>
      <c r="E22049"/>
      <c r="F22049"/>
      <c r="G22049"/>
      <c r="H22049"/>
      <c r="I22049" s="14"/>
      <c r="K22049"/>
      <c r="L22049"/>
      <c r="M22049"/>
      <c r="N22049"/>
      <c r="O22049"/>
      <c r="P22049"/>
      <c r="S22049"/>
    </row>
    <row r="22050" spans="1:20" x14ac:dyDescent="0.3">
      <c r="A22050" s="25"/>
      <c r="B22050"/>
      <c r="C22050"/>
      <c r="D22050"/>
      <c r="E22050"/>
      <c r="F22050"/>
      <c r="G22050"/>
      <c r="H22050"/>
      <c r="I22050" s="14"/>
      <c r="K22050"/>
      <c r="L22050"/>
      <c r="M22050"/>
      <c r="N22050"/>
      <c r="O22050"/>
      <c r="P22050"/>
      <c r="S22050"/>
    </row>
    <row r="22051" spans="1:20" x14ac:dyDescent="0.3">
      <c r="A22051" s="25"/>
      <c r="B22051"/>
      <c r="C22051"/>
      <c r="D22051"/>
      <c r="E22051"/>
      <c r="F22051"/>
      <c r="G22051"/>
      <c r="H22051" s="14"/>
      <c r="I22051" s="14"/>
      <c r="K22051"/>
      <c r="L22051"/>
      <c r="M22051"/>
      <c r="N22051"/>
      <c r="O22051"/>
      <c r="P22051"/>
      <c r="S22051"/>
      <c r="T22051" s="7"/>
    </row>
    <row r="22052" spans="1:20" x14ac:dyDescent="0.3">
      <c r="A22052" s="25"/>
      <c r="B22052"/>
      <c r="C22052"/>
      <c r="D22052"/>
      <c r="E22052"/>
      <c r="F22052"/>
      <c r="G22052"/>
      <c r="H22052" s="14"/>
      <c r="I22052" s="14"/>
      <c r="K22052"/>
      <c r="L22052"/>
      <c r="M22052"/>
      <c r="N22052"/>
      <c r="O22052"/>
      <c r="P22052"/>
      <c r="S22052"/>
    </row>
    <row r="22053" spans="1:20" x14ac:dyDescent="0.3">
      <c r="A22053" s="25"/>
      <c r="B22053"/>
      <c r="C22053"/>
      <c r="D22053"/>
      <c r="E22053"/>
      <c r="F22053"/>
      <c r="G22053"/>
      <c r="H22053" s="14"/>
      <c r="I22053" s="14"/>
      <c r="K22053"/>
      <c r="L22053"/>
      <c r="M22053"/>
      <c r="N22053"/>
      <c r="O22053"/>
      <c r="P22053"/>
      <c r="S22053"/>
    </row>
    <row r="22054" spans="1:20" x14ac:dyDescent="0.3">
      <c r="A22054" s="25"/>
      <c r="B22054"/>
      <c r="C22054"/>
      <c r="D22054"/>
      <c r="E22054"/>
      <c r="F22054"/>
      <c r="G22054"/>
      <c r="H22054" s="14"/>
      <c r="I22054" s="14"/>
      <c r="K22054"/>
      <c r="L22054"/>
      <c r="M22054"/>
      <c r="N22054"/>
      <c r="O22054"/>
      <c r="P22054"/>
      <c r="S22054"/>
      <c r="T22054" s="7"/>
    </row>
    <row r="22055" spans="1:20" x14ac:dyDescent="0.3">
      <c r="A22055" s="25"/>
      <c r="B22055"/>
      <c r="C22055"/>
      <c r="D22055"/>
      <c r="E22055"/>
      <c r="F22055"/>
      <c r="G22055"/>
      <c r="H22055"/>
      <c r="I22055"/>
      <c r="K22055"/>
      <c r="L22055"/>
      <c r="M22055"/>
      <c r="N22055"/>
      <c r="O22055"/>
      <c r="P22055"/>
      <c r="S22055"/>
    </row>
    <row r="22056" spans="1:20" x14ac:dyDescent="0.3">
      <c r="A22056" s="25"/>
      <c r="B22056"/>
      <c r="C22056"/>
      <c r="D22056"/>
      <c r="E22056"/>
      <c r="F22056"/>
      <c r="G22056"/>
      <c r="H22056"/>
      <c r="I22056"/>
      <c r="K22056"/>
      <c r="L22056"/>
      <c r="M22056"/>
      <c r="N22056"/>
      <c r="O22056"/>
      <c r="P22056"/>
      <c r="S22056"/>
    </row>
    <row r="22057" spans="1:20" x14ac:dyDescent="0.3">
      <c r="A22057" s="25"/>
      <c r="B22057"/>
      <c r="C22057"/>
      <c r="D22057"/>
      <c r="E22057"/>
      <c r="F22057"/>
      <c r="G22057"/>
      <c r="H22057"/>
      <c r="I22057"/>
      <c r="K22057"/>
      <c r="L22057"/>
      <c r="M22057"/>
      <c r="N22057"/>
      <c r="O22057"/>
      <c r="P22057"/>
      <c r="S22057"/>
    </row>
    <row r="22058" spans="1:20" x14ac:dyDescent="0.3">
      <c r="A22058" s="25"/>
      <c r="B22058"/>
      <c r="C22058"/>
      <c r="D22058"/>
      <c r="E22058"/>
      <c r="F22058"/>
      <c r="G22058"/>
      <c r="H22058"/>
      <c r="I22058"/>
      <c r="K22058"/>
      <c r="L22058"/>
      <c r="M22058"/>
      <c r="N22058"/>
      <c r="O22058"/>
      <c r="P22058"/>
      <c r="S22058"/>
    </row>
    <row r="22059" spans="1:20" x14ac:dyDescent="0.3">
      <c r="A22059" s="25"/>
      <c r="B22059"/>
      <c r="C22059"/>
      <c r="D22059"/>
      <c r="E22059"/>
      <c r="F22059"/>
      <c r="G22059"/>
      <c r="H22059"/>
      <c r="I22059"/>
      <c r="K22059"/>
      <c r="L22059"/>
      <c r="M22059"/>
      <c r="N22059"/>
      <c r="O22059"/>
      <c r="P22059"/>
      <c r="S22059"/>
    </row>
    <row r="22060" spans="1:20" x14ac:dyDescent="0.3">
      <c r="A22060" s="25"/>
      <c r="B22060"/>
      <c r="C22060"/>
      <c r="D22060"/>
      <c r="E22060"/>
      <c r="F22060"/>
      <c r="G22060"/>
      <c r="H22060"/>
      <c r="I22060"/>
      <c r="K22060"/>
      <c r="L22060"/>
      <c r="M22060"/>
      <c r="N22060"/>
      <c r="O22060"/>
      <c r="P22060"/>
      <c r="S22060"/>
    </row>
    <row r="22061" spans="1:20" x14ac:dyDescent="0.3">
      <c r="A22061" s="25"/>
      <c r="B22061"/>
      <c r="C22061"/>
      <c r="D22061"/>
      <c r="E22061"/>
      <c r="F22061"/>
      <c r="G22061"/>
      <c r="H22061"/>
      <c r="I22061"/>
      <c r="K22061"/>
      <c r="L22061"/>
      <c r="M22061"/>
      <c r="N22061"/>
      <c r="O22061"/>
      <c r="P22061"/>
      <c r="S22061"/>
    </row>
    <row r="22062" spans="1:20" x14ac:dyDescent="0.3">
      <c r="A22062" s="25"/>
      <c r="B22062"/>
      <c r="C22062"/>
      <c r="D22062"/>
      <c r="E22062"/>
      <c r="F22062"/>
      <c r="G22062"/>
      <c r="H22062"/>
      <c r="I22062" s="14"/>
      <c r="K22062"/>
      <c r="L22062"/>
      <c r="M22062"/>
      <c r="N22062"/>
      <c r="O22062"/>
      <c r="P22062"/>
      <c r="S22062"/>
    </row>
    <row r="22063" spans="1:20" x14ac:dyDescent="0.3">
      <c r="A22063" s="25"/>
      <c r="B22063"/>
      <c r="C22063"/>
      <c r="D22063"/>
      <c r="E22063"/>
      <c r="F22063"/>
      <c r="G22063"/>
      <c r="H22063"/>
      <c r="I22063"/>
      <c r="K22063"/>
      <c r="L22063"/>
      <c r="M22063"/>
      <c r="N22063"/>
      <c r="O22063"/>
      <c r="P22063"/>
      <c r="S22063"/>
    </row>
    <row r="22064" spans="1:20" x14ac:dyDescent="0.3">
      <c r="A22064" s="25"/>
      <c r="B22064"/>
      <c r="C22064"/>
      <c r="D22064"/>
      <c r="E22064"/>
      <c r="F22064"/>
      <c r="G22064"/>
      <c r="H22064" s="14"/>
      <c r="I22064" s="14"/>
      <c r="K22064"/>
      <c r="L22064"/>
      <c r="M22064"/>
      <c r="N22064"/>
      <c r="O22064"/>
      <c r="P22064"/>
      <c r="S22064"/>
    </row>
    <row r="22065" spans="1:20" x14ac:dyDescent="0.3">
      <c r="A22065" s="25"/>
      <c r="B22065"/>
      <c r="C22065"/>
      <c r="D22065"/>
      <c r="E22065"/>
      <c r="F22065"/>
      <c r="G22065"/>
      <c r="H22065" s="14"/>
      <c r="I22065" s="14"/>
      <c r="K22065"/>
      <c r="L22065"/>
      <c r="M22065"/>
      <c r="N22065"/>
      <c r="O22065"/>
      <c r="P22065"/>
      <c r="S22065"/>
      <c r="T22065" s="7"/>
    </row>
    <row r="22066" spans="1:20" x14ac:dyDescent="0.3">
      <c r="A22066" s="25"/>
      <c r="B22066"/>
      <c r="C22066"/>
      <c r="D22066"/>
      <c r="E22066"/>
      <c r="F22066"/>
      <c r="G22066"/>
      <c r="H22066"/>
      <c r="I22066"/>
      <c r="K22066"/>
      <c r="L22066"/>
      <c r="M22066"/>
      <c r="N22066"/>
      <c r="O22066"/>
      <c r="P22066"/>
      <c r="S22066"/>
    </row>
    <row r="22067" spans="1:20" x14ac:dyDescent="0.3">
      <c r="A22067" s="25"/>
      <c r="B22067"/>
      <c r="C22067"/>
      <c r="D22067"/>
      <c r="E22067"/>
      <c r="F22067"/>
      <c r="G22067"/>
      <c r="H22067"/>
      <c r="I22067"/>
      <c r="K22067"/>
      <c r="L22067"/>
      <c r="M22067"/>
      <c r="N22067"/>
      <c r="O22067"/>
      <c r="P22067"/>
      <c r="S22067"/>
    </row>
    <row r="22068" spans="1:20" x14ac:dyDescent="0.3">
      <c r="A22068" s="25"/>
      <c r="B22068"/>
      <c r="C22068"/>
      <c r="D22068"/>
      <c r="E22068"/>
      <c r="F22068"/>
      <c r="G22068"/>
      <c r="H22068" s="14"/>
      <c r="I22068" s="14"/>
      <c r="K22068"/>
      <c r="L22068"/>
      <c r="M22068"/>
      <c r="N22068"/>
      <c r="O22068"/>
      <c r="P22068"/>
      <c r="S22068"/>
    </row>
    <row r="22069" spans="1:20" x14ac:dyDescent="0.3">
      <c r="A22069" s="25"/>
      <c r="B22069"/>
      <c r="C22069"/>
      <c r="D22069"/>
      <c r="E22069"/>
      <c r="F22069"/>
      <c r="G22069"/>
      <c r="H22069" s="14"/>
      <c r="I22069" s="14"/>
      <c r="K22069"/>
      <c r="L22069"/>
      <c r="M22069"/>
      <c r="N22069"/>
      <c r="O22069"/>
      <c r="P22069"/>
      <c r="S22069"/>
    </row>
    <row r="22070" spans="1:20" x14ac:dyDescent="0.3">
      <c r="A22070" s="25"/>
      <c r="B22070"/>
      <c r="C22070"/>
      <c r="D22070"/>
      <c r="E22070"/>
      <c r="F22070"/>
      <c r="G22070"/>
      <c r="H22070" s="14"/>
      <c r="I22070" s="14"/>
      <c r="K22070"/>
      <c r="L22070"/>
      <c r="M22070"/>
      <c r="N22070"/>
      <c r="O22070"/>
      <c r="P22070"/>
      <c r="S22070"/>
    </row>
    <row r="22071" spans="1:20" x14ac:dyDescent="0.3">
      <c r="A22071" s="25"/>
      <c r="B22071"/>
      <c r="C22071"/>
      <c r="D22071"/>
      <c r="E22071"/>
      <c r="F22071"/>
      <c r="G22071"/>
      <c r="H22071" s="14"/>
      <c r="I22071" s="14"/>
      <c r="K22071"/>
      <c r="L22071"/>
      <c r="M22071"/>
      <c r="N22071"/>
      <c r="O22071"/>
      <c r="P22071"/>
      <c r="S22071"/>
    </row>
    <row r="22072" spans="1:20" x14ac:dyDescent="0.3">
      <c r="A22072" s="25"/>
      <c r="B22072"/>
      <c r="C22072"/>
      <c r="D22072"/>
      <c r="E22072"/>
      <c r="F22072"/>
      <c r="G22072"/>
      <c r="H22072" s="14"/>
      <c r="I22072" s="14"/>
      <c r="K22072"/>
      <c r="L22072"/>
      <c r="M22072"/>
      <c r="N22072"/>
      <c r="O22072"/>
      <c r="P22072"/>
      <c r="S22072"/>
    </row>
    <row r="22073" spans="1:20" x14ac:dyDescent="0.3">
      <c r="A22073" s="25"/>
      <c r="B22073"/>
      <c r="C22073"/>
      <c r="D22073"/>
      <c r="E22073"/>
      <c r="F22073"/>
      <c r="G22073"/>
      <c r="H22073" s="14"/>
      <c r="I22073" s="14"/>
      <c r="K22073"/>
      <c r="L22073"/>
      <c r="M22073"/>
      <c r="N22073"/>
      <c r="O22073"/>
      <c r="P22073"/>
      <c r="S22073"/>
    </row>
    <row r="22074" spans="1:20" x14ac:dyDescent="0.3">
      <c r="A22074" s="25"/>
      <c r="B22074"/>
      <c r="C22074"/>
      <c r="D22074"/>
      <c r="E22074"/>
      <c r="F22074"/>
      <c r="G22074"/>
      <c r="H22074" s="14"/>
      <c r="I22074" s="14"/>
      <c r="K22074"/>
      <c r="L22074"/>
      <c r="M22074"/>
      <c r="N22074"/>
      <c r="O22074"/>
      <c r="P22074"/>
      <c r="S22074"/>
    </row>
    <row r="22075" spans="1:20" x14ac:dyDescent="0.3">
      <c r="A22075" s="25"/>
      <c r="B22075"/>
      <c r="C22075"/>
      <c r="D22075"/>
      <c r="E22075"/>
      <c r="F22075"/>
      <c r="G22075"/>
      <c r="H22075" s="14"/>
      <c r="I22075" s="14"/>
      <c r="K22075"/>
      <c r="L22075"/>
      <c r="M22075"/>
      <c r="N22075"/>
      <c r="O22075"/>
      <c r="P22075"/>
      <c r="S22075"/>
    </row>
    <row r="22076" spans="1:20" x14ac:dyDescent="0.3">
      <c r="A22076" s="25"/>
      <c r="B22076"/>
      <c r="C22076"/>
      <c r="D22076"/>
      <c r="E22076"/>
      <c r="F22076"/>
      <c r="G22076"/>
      <c r="H22076" s="14"/>
      <c r="I22076" s="14"/>
      <c r="K22076"/>
      <c r="L22076"/>
      <c r="M22076"/>
      <c r="N22076"/>
      <c r="O22076"/>
      <c r="P22076"/>
      <c r="S22076"/>
    </row>
    <row r="22077" spans="1:20" x14ac:dyDescent="0.3">
      <c r="A22077" s="25"/>
      <c r="B22077"/>
      <c r="C22077"/>
      <c r="D22077"/>
      <c r="E22077"/>
      <c r="F22077"/>
      <c r="G22077"/>
      <c r="H22077" s="14"/>
      <c r="I22077" s="14"/>
      <c r="K22077"/>
      <c r="L22077"/>
      <c r="M22077"/>
      <c r="N22077"/>
      <c r="O22077"/>
      <c r="P22077"/>
      <c r="S22077"/>
    </row>
    <row r="22078" spans="1:20" x14ac:dyDescent="0.3">
      <c r="A22078" s="25"/>
      <c r="B22078"/>
      <c r="C22078"/>
      <c r="D22078"/>
      <c r="E22078"/>
      <c r="F22078"/>
      <c r="G22078"/>
      <c r="H22078"/>
      <c r="I22078"/>
      <c r="K22078"/>
      <c r="L22078"/>
      <c r="M22078"/>
      <c r="N22078"/>
      <c r="O22078"/>
      <c r="P22078"/>
      <c r="S22078"/>
    </row>
    <row r="22079" spans="1:20" x14ac:dyDescent="0.3">
      <c r="A22079" s="25"/>
      <c r="B22079"/>
      <c r="C22079"/>
      <c r="D22079"/>
      <c r="E22079"/>
      <c r="F22079"/>
      <c r="G22079"/>
      <c r="H22079"/>
      <c r="I22079"/>
      <c r="K22079"/>
      <c r="L22079"/>
      <c r="M22079"/>
      <c r="N22079"/>
      <c r="O22079"/>
      <c r="P22079"/>
      <c r="S22079"/>
    </row>
    <row r="22080" spans="1:20" x14ac:dyDescent="0.3">
      <c r="A22080" s="25"/>
      <c r="B22080"/>
      <c r="C22080"/>
      <c r="D22080"/>
      <c r="E22080"/>
      <c r="F22080"/>
      <c r="G22080"/>
      <c r="H22080"/>
      <c r="I22080"/>
      <c r="K22080"/>
      <c r="L22080"/>
      <c r="M22080"/>
      <c r="N22080"/>
      <c r="O22080"/>
      <c r="P22080"/>
      <c r="S22080"/>
    </row>
    <row r="22081" spans="1:19" x14ac:dyDescent="0.3">
      <c r="A22081" s="25"/>
      <c r="B22081"/>
      <c r="C22081"/>
      <c r="D22081"/>
      <c r="E22081"/>
      <c r="F22081"/>
      <c r="G22081"/>
      <c r="H22081"/>
      <c r="I22081"/>
      <c r="K22081"/>
      <c r="L22081"/>
      <c r="M22081"/>
      <c r="N22081"/>
      <c r="O22081"/>
      <c r="P22081"/>
      <c r="S22081"/>
    </row>
    <row r="22082" spans="1:19" x14ac:dyDescent="0.3">
      <c r="A22082" s="25"/>
      <c r="B22082"/>
      <c r="C22082"/>
      <c r="D22082"/>
      <c r="E22082"/>
      <c r="F22082"/>
      <c r="G22082"/>
      <c r="H22082"/>
      <c r="I22082"/>
      <c r="K22082"/>
      <c r="L22082"/>
      <c r="M22082"/>
      <c r="N22082"/>
      <c r="O22082"/>
      <c r="P22082"/>
      <c r="S22082"/>
    </row>
    <row r="22083" spans="1:19" x14ac:dyDescent="0.3">
      <c r="A22083" s="25"/>
      <c r="B22083"/>
      <c r="C22083"/>
      <c r="D22083"/>
      <c r="E22083"/>
      <c r="F22083"/>
      <c r="G22083"/>
      <c r="H22083"/>
      <c r="I22083"/>
      <c r="K22083"/>
      <c r="L22083"/>
      <c r="M22083"/>
      <c r="N22083"/>
      <c r="O22083"/>
      <c r="P22083"/>
      <c r="S22083"/>
    </row>
    <row r="22084" spans="1:19" x14ac:dyDescent="0.3">
      <c r="A22084" s="25"/>
      <c r="B22084"/>
      <c r="C22084"/>
      <c r="D22084"/>
      <c r="E22084"/>
      <c r="F22084"/>
      <c r="G22084"/>
      <c r="H22084"/>
      <c r="I22084"/>
      <c r="K22084"/>
      <c r="L22084"/>
      <c r="M22084"/>
      <c r="N22084"/>
      <c r="O22084"/>
      <c r="P22084"/>
      <c r="S22084"/>
    </row>
    <row r="22085" spans="1:19" x14ac:dyDescent="0.3">
      <c r="A22085" s="25"/>
      <c r="B22085"/>
      <c r="C22085"/>
      <c r="D22085"/>
      <c r="E22085"/>
      <c r="F22085"/>
      <c r="G22085"/>
      <c r="H22085"/>
      <c r="I22085"/>
      <c r="K22085"/>
      <c r="L22085"/>
      <c r="M22085"/>
      <c r="N22085"/>
      <c r="O22085"/>
      <c r="P22085"/>
      <c r="S22085"/>
    </row>
    <row r="22086" spans="1:19" x14ac:dyDescent="0.3">
      <c r="A22086" s="25"/>
      <c r="B22086"/>
      <c r="C22086"/>
      <c r="D22086"/>
      <c r="E22086"/>
      <c r="F22086"/>
      <c r="G22086"/>
      <c r="H22086" s="14"/>
      <c r="I22086" s="14"/>
      <c r="K22086"/>
      <c r="L22086"/>
      <c r="M22086"/>
      <c r="N22086"/>
      <c r="O22086"/>
      <c r="P22086"/>
      <c r="S22086"/>
    </row>
    <row r="22087" spans="1:19" x14ac:dyDescent="0.3">
      <c r="A22087" s="25"/>
      <c r="B22087"/>
      <c r="C22087"/>
      <c r="D22087"/>
      <c r="E22087"/>
      <c r="F22087"/>
      <c r="G22087"/>
      <c r="H22087" s="14"/>
      <c r="I22087" s="14"/>
      <c r="K22087"/>
      <c r="L22087"/>
      <c r="M22087"/>
      <c r="N22087"/>
      <c r="O22087"/>
      <c r="P22087"/>
      <c r="S22087"/>
    </row>
    <row r="22088" spans="1:19" x14ac:dyDescent="0.3">
      <c r="A22088" s="25"/>
      <c r="B22088"/>
      <c r="C22088"/>
      <c r="D22088"/>
      <c r="E22088"/>
      <c r="F22088"/>
      <c r="G22088"/>
      <c r="H22088" s="14"/>
      <c r="I22088" s="14"/>
      <c r="K22088"/>
      <c r="L22088"/>
      <c r="M22088"/>
      <c r="N22088"/>
      <c r="O22088"/>
      <c r="P22088"/>
      <c r="S22088"/>
    </row>
    <row r="22089" spans="1:19" x14ac:dyDescent="0.3">
      <c r="A22089" s="25"/>
      <c r="B22089"/>
      <c r="C22089"/>
      <c r="D22089"/>
      <c r="E22089"/>
      <c r="F22089"/>
      <c r="G22089"/>
      <c r="H22089"/>
      <c r="I22089"/>
      <c r="K22089"/>
      <c r="L22089"/>
      <c r="M22089"/>
      <c r="N22089"/>
      <c r="O22089"/>
      <c r="P22089"/>
      <c r="S22089"/>
    </row>
    <row r="22090" spans="1:19" x14ac:dyDescent="0.3">
      <c r="A22090" s="25"/>
      <c r="B22090"/>
      <c r="C22090"/>
      <c r="D22090"/>
      <c r="E22090"/>
      <c r="F22090"/>
      <c r="G22090"/>
      <c r="H22090"/>
      <c r="I22090"/>
      <c r="K22090"/>
      <c r="L22090"/>
      <c r="M22090"/>
      <c r="N22090"/>
      <c r="O22090"/>
      <c r="P22090"/>
      <c r="S22090"/>
    </row>
    <row r="22091" spans="1:19" x14ac:dyDescent="0.3">
      <c r="A22091" s="25"/>
      <c r="B22091"/>
      <c r="C22091"/>
      <c r="D22091"/>
      <c r="E22091"/>
      <c r="F22091"/>
      <c r="G22091"/>
      <c r="H22091"/>
      <c r="I22091"/>
      <c r="K22091"/>
      <c r="L22091"/>
      <c r="M22091"/>
      <c r="N22091"/>
      <c r="O22091"/>
      <c r="P22091"/>
      <c r="S22091"/>
    </row>
    <row r="22092" spans="1:19" x14ac:dyDescent="0.3">
      <c r="A22092" s="25"/>
      <c r="B22092"/>
      <c r="C22092"/>
      <c r="D22092"/>
      <c r="E22092"/>
      <c r="F22092"/>
      <c r="G22092"/>
      <c r="H22092"/>
      <c r="I22092" s="14"/>
      <c r="K22092"/>
      <c r="L22092"/>
      <c r="M22092"/>
      <c r="N22092"/>
      <c r="O22092"/>
      <c r="P22092"/>
      <c r="S22092"/>
    </row>
    <row r="22093" spans="1:19" x14ac:dyDescent="0.3">
      <c r="A22093" s="25"/>
      <c r="B22093"/>
      <c r="C22093"/>
      <c r="D22093"/>
      <c r="E22093"/>
      <c r="F22093"/>
      <c r="G22093"/>
      <c r="H22093" s="14"/>
      <c r="I22093" s="14"/>
      <c r="K22093"/>
      <c r="L22093"/>
      <c r="M22093"/>
      <c r="N22093"/>
      <c r="O22093"/>
      <c r="P22093"/>
      <c r="S22093"/>
    </row>
    <row r="22094" spans="1:19" x14ac:dyDescent="0.3">
      <c r="A22094" s="25"/>
      <c r="B22094"/>
      <c r="C22094"/>
      <c r="D22094"/>
      <c r="E22094"/>
      <c r="F22094"/>
      <c r="G22094"/>
      <c r="H22094" s="14"/>
      <c r="I22094" s="14"/>
      <c r="K22094"/>
      <c r="L22094"/>
      <c r="M22094"/>
      <c r="N22094"/>
      <c r="O22094"/>
      <c r="P22094"/>
      <c r="S22094"/>
    </row>
    <row r="22095" spans="1:19" x14ac:dyDescent="0.3">
      <c r="A22095" s="25"/>
      <c r="B22095"/>
      <c r="C22095"/>
      <c r="D22095"/>
      <c r="E22095"/>
      <c r="F22095"/>
      <c r="G22095"/>
      <c r="H22095" s="14"/>
      <c r="I22095" s="14"/>
      <c r="K22095"/>
      <c r="L22095"/>
      <c r="M22095"/>
      <c r="N22095"/>
      <c r="O22095"/>
      <c r="P22095"/>
      <c r="S22095"/>
    </row>
    <row r="22096" spans="1:19" x14ac:dyDescent="0.3">
      <c r="A22096" s="25"/>
      <c r="B22096"/>
      <c r="C22096"/>
      <c r="D22096"/>
      <c r="E22096"/>
      <c r="F22096"/>
      <c r="G22096"/>
      <c r="H22096" s="14"/>
      <c r="I22096" s="14"/>
      <c r="K22096"/>
      <c r="L22096"/>
      <c r="M22096"/>
      <c r="N22096"/>
      <c r="O22096"/>
      <c r="P22096"/>
      <c r="S22096"/>
    </row>
    <row r="22097" spans="1:20" x14ac:dyDescent="0.3">
      <c r="A22097" s="25"/>
      <c r="B22097"/>
      <c r="C22097"/>
      <c r="D22097"/>
      <c r="E22097"/>
      <c r="F22097"/>
      <c r="G22097"/>
      <c r="H22097" s="14"/>
      <c r="I22097" s="14"/>
      <c r="K22097"/>
      <c r="L22097"/>
      <c r="M22097"/>
      <c r="N22097"/>
      <c r="O22097"/>
      <c r="P22097"/>
      <c r="S22097"/>
    </row>
    <row r="22098" spans="1:20" x14ac:dyDescent="0.3">
      <c r="A22098" s="25"/>
      <c r="B22098"/>
      <c r="C22098"/>
      <c r="D22098"/>
      <c r="E22098"/>
      <c r="F22098"/>
      <c r="G22098"/>
      <c r="H22098"/>
      <c r="I22098"/>
      <c r="K22098"/>
      <c r="L22098"/>
      <c r="M22098"/>
      <c r="N22098"/>
      <c r="O22098"/>
      <c r="P22098"/>
      <c r="S22098"/>
    </row>
    <row r="22099" spans="1:20" x14ac:dyDescent="0.3">
      <c r="A22099" s="25"/>
      <c r="B22099"/>
      <c r="C22099"/>
      <c r="D22099"/>
      <c r="E22099"/>
      <c r="F22099"/>
      <c r="G22099"/>
      <c r="H22099" s="14"/>
      <c r="I22099" s="14"/>
      <c r="K22099"/>
      <c r="L22099"/>
      <c r="M22099"/>
      <c r="N22099"/>
      <c r="O22099"/>
      <c r="P22099"/>
      <c r="S22099"/>
    </row>
    <row r="22100" spans="1:20" x14ac:dyDescent="0.3">
      <c r="A22100" s="25"/>
      <c r="B22100"/>
      <c r="C22100"/>
      <c r="D22100"/>
      <c r="E22100"/>
      <c r="F22100"/>
      <c r="G22100"/>
      <c r="H22100" s="14"/>
      <c r="I22100" s="14"/>
      <c r="K22100"/>
      <c r="L22100"/>
      <c r="M22100"/>
      <c r="N22100"/>
      <c r="O22100"/>
      <c r="P22100"/>
      <c r="S22100"/>
      <c r="T22100" s="7"/>
    </row>
    <row r="22101" spans="1:20" x14ac:dyDescent="0.3">
      <c r="A22101" s="25"/>
      <c r="B22101"/>
      <c r="C22101"/>
      <c r="D22101"/>
      <c r="E22101"/>
      <c r="F22101"/>
      <c r="G22101"/>
      <c r="H22101"/>
      <c r="I22101"/>
      <c r="K22101"/>
      <c r="L22101"/>
      <c r="M22101"/>
      <c r="N22101"/>
      <c r="O22101"/>
      <c r="P22101"/>
      <c r="S22101"/>
    </row>
    <row r="22102" spans="1:20" x14ac:dyDescent="0.3">
      <c r="A22102" s="25"/>
      <c r="B22102"/>
      <c r="C22102"/>
      <c r="D22102"/>
      <c r="E22102"/>
      <c r="F22102"/>
      <c r="G22102"/>
      <c r="H22102" s="14"/>
      <c r="I22102" s="26"/>
      <c r="K22102"/>
      <c r="L22102"/>
      <c r="M22102"/>
      <c r="N22102"/>
      <c r="O22102"/>
      <c r="P22102"/>
      <c r="S22102"/>
    </row>
    <row r="22103" spans="1:20" x14ac:dyDescent="0.3">
      <c r="A22103" s="25"/>
      <c r="B22103"/>
      <c r="C22103"/>
      <c r="D22103"/>
      <c r="E22103"/>
      <c r="F22103"/>
      <c r="G22103"/>
      <c r="H22103" s="14"/>
      <c r="I22103" s="26"/>
      <c r="K22103"/>
      <c r="L22103"/>
      <c r="M22103"/>
      <c r="N22103"/>
      <c r="O22103"/>
      <c r="P22103"/>
      <c r="S22103"/>
      <c r="T22103" s="7"/>
    </row>
    <row r="22104" spans="1:20" x14ac:dyDescent="0.3">
      <c r="A22104" s="25"/>
      <c r="B22104"/>
      <c r="C22104"/>
      <c r="D22104"/>
      <c r="E22104"/>
      <c r="F22104"/>
      <c r="G22104"/>
      <c r="H22104" s="14"/>
      <c r="I22104" s="26"/>
      <c r="K22104"/>
      <c r="L22104"/>
      <c r="M22104"/>
      <c r="N22104"/>
      <c r="O22104"/>
      <c r="P22104"/>
      <c r="S22104"/>
    </row>
    <row r="22105" spans="1:20" x14ac:dyDescent="0.3">
      <c r="A22105" s="25"/>
      <c r="B22105"/>
      <c r="C22105"/>
      <c r="D22105"/>
      <c r="E22105"/>
      <c r="F22105"/>
      <c r="G22105"/>
      <c r="H22105" s="14"/>
      <c r="I22105" s="26"/>
      <c r="K22105"/>
      <c r="L22105"/>
      <c r="M22105"/>
      <c r="N22105"/>
      <c r="O22105"/>
      <c r="P22105"/>
      <c r="S22105"/>
    </row>
    <row r="22106" spans="1:20" x14ac:dyDescent="0.3">
      <c r="A22106" s="25"/>
      <c r="B22106"/>
      <c r="C22106"/>
      <c r="D22106"/>
      <c r="E22106"/>
      <c r="F22106"/>
      <c r="G22106"/>
      <c r="H22106" s="14"/>
      <c r="I22106" s="26"/>
      <c r="K22106"/>
      <c r="L22106"/>
      <c r="M22106"/>
      <c r="N22106"/>
      <c r="O22106"/>
      <c r="P22106"/>
      <c r="S22106"/>
    </row>
    <row r="22107" spans="1:20" x14ac:dyDescent="0.3">
      <c r="A22107" s="25"/>
      <c r="B22107"/>
      <c r="C22107"/>
      <c r="D22107"/>
      <c r="E22107"/>
      <c r="F22107"/>
      <c r="G22107"/>
      <c r="H22107"/>
      <c r="I22107" s="26"/>
      <c r="K22107"/>
      <c r="L22107"/>
      <c r="M22107"/>
      <c r="N22107"/>
      <c r="O22107"/>
      <c r="P22107"/>
      <c r="S22107"/>
    </row>
    <row r="22108" spans="1:20" x14ac:dyDescent="0.3">
      <c r="A22108" s="25"/>
      <c r="B22108"/>
      <c r="C22108"/>
      <c r="D22108"/>
      <c r="E22108"/>
      <c r="F22108"/>
      <c r="G22108"/>
      <c r="H22108"/>
      <c r="I22108" s="14"/>
      <c r="K22108"/>
      <c r="L22108"/>
      <c r="M22108"/>
      <c r="N22108"/>
      <c r="O22108"/>
      <c r="P22108"/>
      <c r="S22108"/>
    </row>
    <row r="22109" spans="1:20" x14ac:dyDescent="0.3">
      <c r="A22109" s="25"/>
      <c r="B22109"/>
      <c r="C22109"/>
      <c r="D22109"/>
      <c r="E22109"/>
      <c r="F22109"/>
      <c r="G22109"/>
      <c r="H22109" s="14"/>
      <c r="I22109" s="14"/>
      <c r="K22109"/>
      <c r="L22109"/>
      <c r="M22109"/>
      <c r="N22109"/>
      <c r="O22109"/>
      <c r="P22109"/>
      <c r="S22109"/>
    </row>
    <row r="22110" spans="1:20" x14ac:dyDescent="0.3">
      <c r="A22110" s="25"/>
      <c r="B22110"/>
      <c r="C22110"/>
      <c r="D22110"/>
      <c r="E22110"/>
      <c r="F22110"/>
      <c r="G22110"/>
      <c r="H22110" s="14"/>
      <c r="I22110" s="14"/>
      <c r="K22110"/>
      <c r="L22110"/>
      <c r="M22110"/>
      <c r="N22110"/>
      <c r="O22110"/>
      <c r="P22110"/>
      <c r="S22110"/>
    </row>
    <row r="22111" spans="1:20" x14ac:dyDescent="0.3">
      <c r="A22111" s="25"/>
      <c r="B22111"/>
      <c r="C22111"/>
      <c r="D22111"/>
      <c r="E22111"/>
      <c r="F22111"/>
      <c r="G22111"/>
      <c r="H22111"/>
      <c r="I22111" s="26"/>
      <c r="K22111"/>
      <c r="L22111"/>
      <c r="M22111"/>
      <c r="N22111"/>
      <c r="O22111"/>
      <c r="P22111"/>
      <c r="S22111"/>
    </row>
    <row r="22112" spans="1:20" x14ac:dyDescent="0.3">
      <c r="A22112" s="25"/>
      <c r="B22112"/>
      <c r="C22112"/>
      <c r="D22112"/>
      <c r="E22112"/>
      <c r="F22112"/>
      <c r="G22112"/>
      <c r="H22112"/>
      <c r="I22112" s="26"/>
      <c r="K22112"/>
      <c r="L22112"/>
      <c r="M22112"/>
      <c r="N22112"/>
      <c r="O22112"/>
      <c r="P22112"/>
      <c r="S22112"/>
    </row>
    <row r="22113" spans="1:20" x14ac:dyDescent="0.3">
      <c r="A22113" s="25"/>
      <c r="B22113"/>
      <c r="C22113"/>
      <c r="D22113"/>
      <c r="E22113"/>
      <c r="F22113"/>
      <c r="G22113"/>
      <c r="H22113"/>
      <c r="I22113" s="26"/>
      <c r="K22113"/>
      <c r="L22113"/>
      <c r="M22113"/>
      <c r="N22113"/>
      <c r="O22113"/>
      <c r="P22113"/>
      <c r="S22113"/>
    </row>
    <row r="22114" spans="1:20" x14ac:dyDescent="0.3">
      <c r="A22114" s="25"/>
      <c r="B22114"/>
      <c r="C22114"/>
      <c r="D22114"/>
      <c r="E22114"/>
      <c r="F22114"/>
      <c r="G22114"/>
      <c r="H22114"/>
      <c r="I22114" s="14"/>
      <c r="K22114"/>
      <c r="L22114"/>
      <c r="M22114"/>
      <c r="N22114"/>
      <c r="O22114"/>
      <c r="P22114"/>
      <c r="S22114"/>
    </row>
    <row r="22115" spans="1:20" x14ac:dyDescent="0.3">
      <c r="A22115" s="25"/>
      <c r="B22115"/>
      <c r="C22115"/>
      <c r="D22115"/>
      <c r="E22115"/>
      <c r="F22115"/>
      <c r="G22115"/>
      <c r="H22115"/>
      <c r="I22115"/>
      <c r="K22115"/>
      <c r="L22115"/>
      <c r="M22115"/>
      <c r="N22115"/>
      <c r="O22115"/>
      <c r="P22115"/>
      <c r="S22115"/>
    </row>
    <row r="22116" spans="1:20" x14ac:dyDescent="0.3">
      <c r="A22116" s="25"/>
      <c r="B22116"/>
      <c r="C22116"/>
      <c r="D22116"/>
      <c r="E22116"/>
      <c r="F22116"/>
      <c r="G22116"/>
      <c r="H22116" s="14"/>
      <c r="I22116" s="14"/>
      <c r="K22116"/>
      <c r="L22116"/>
      <c r="M22116"/>
      <c r="N22116"/>
      <c r="O22116"/>
      <c r="P22116"/>
      <c r="S22116"/>
    </row>
    <row r="22117" spans="1:20" x14ac:dyDescent="0.3">
      <c r="A22117" s="25"/>
      <c r="B22117"/>
      <c r="C22117"/>
      <c r="D22117"/>
      <c r="E22117"/>
      <c r="F22117"/>
      <c r="G22117"/>
      <c r="H22117" s="14"/>
      <c r="I22117" s="26"/>
      <c r="K22117"/>
      <c r="L22117"/>
      <c r="M22117"/>
      <c r="N22117"/>
      <c r="O22117"/>
      <c r="P22117"/>
      <c r="S22117"/>
      <c r="T22117" s="7"/>
    </row>
    <row r="22118" spans="1:20" x14ac:dyDescent="0.3">
      <c r="A22118" s="25"/>
      <c r="B22118"/>
      <c r="C22118"/>
      <c r="D22118"/>
      <c r="E22118"/>
      <c r="F22118"/>
      <c r="G22118"/>
      <c r="H22118" s="14"/>
      <c r="I22118" s="26"/>
      <c r="K22118"/>
      <c r="L22118"/>
      <c r="M22118"/>
      <c r="N22118"/>
      <c r="O22118"/>
      <c r="P22118"/>
      <c r="S22118"/>
    </row>
    <row r="22119" spans="1:20" x14ac:dyDescent="0.3">
      <c r="A22119" s="25"/>
      <c r="B22119"/>
      <c r="C22119"/>
      <c r="D22119"/>
      <c r="E22119"/>
      <c r="F22119"/>
      <c r="G22119"/>
      <c r="H22119" s="14"/>
      <c r="I22119" s="26"/>
      <c r="K22119"/>
      <c r="L22119"/>
      <c r="M22119"/>
      <c r="N22119"/>
      <c r="O22119"/>
      <c r="P22119"/>
      <c r="S22119"/>
    </row>
    <row r="22120" spans="1:20" x14ac:dyDescent="0.3">
      <c r="A22120" s="25"/>
      <c r="B22120"/>
      <c r="C22120"/>
      <c r="D22120"/>
      <c r="E22120"/>
      <c r="F22120"/>
      <c r="G22120"/>
      <c r="H22120" s="14"/>
      <c r="I22120" s="14"/>
      <c r="K22120"/>
      <c r="L22120"/>
      <c r="M22120"/>
      <c r="N22120"/>
      <c r="O22120"/>
      <c r="P22120"/>
      <c r="S22120"/>
    </row>
    <row r="22121" spans="1:20" x14ac:dyDescent="0.3">
      <c r="A22121" s="25"/>
      <c r="B22121"/>
      <c r="C22121"/>
      <c r="D22121"/>
      <c r="E22121"/>
      <c r="F22121"/>
      <c r="G22121"/>
      <c r="H22121" s="14"/>
      <c r="I22121" s="14"/>
      <c r="K22121"/>
      <c r="L22121"/>
      <c r="M22121"/>
      <c r="N22121"/>
      <c r="O22121"/>
      <c r="P22121"/>
      <c r="S22121"/>
    </row>
    <row r="22122" spans="1:20" x14ac:dyDescent="0.3">
      <c r="A22122" s="25"/>
      <c r="B22122"/>
      <c r="C22122"/>
      <c r="D22122"/>
      <c r="E22122"/>
      <c r="F22122"/>
      <c r="G22122"/>
      <c r="H22122" s="14"/>
      <c r="I22122" s="14"/>
      <c r="K22122"/>
      <c r="L22122"/>
      <c r="M22122"/>
      <c r="N22122"/>
      <c r="O22122"/>
      <c r="P22122"/>
      <c r="S22122"/>
    </row>
    <row r="22123" spans="1:20" x14ac:dyDescent="0.3">
      <c r="A22123" s="25"/>
      <c r="B22123"/>
      <c r="C22123"/>
      <c r="D22123"/>
      <c r="E22123"/>
      <c r="F22123"/>
      <c r="G22123"/>
      <c r="H22123" s="26"/>
      <c r="I22123" s="26"/>
      <c r="K22123"/>
      <c r="L22123"/>
      <c r="M22123"/>
      <c r="N22123"/>
      <c r="O22123"/>
      <c r="P22123"/>
      <c r="S22123"/>
    </row>
    <row r="22124" spans="1:20" x14ac:dyDescent="0.3">
      <c r="A22124" s="25"/>
      <c r="B22124"/>
      <c r="C22124"/>
      <c r="D22124"/>
      <c r="E22124"/>
      <c r="F22124"/>
      <c r="G22124"/>
      <c r="H22124" s="26"/>
      <c r="I22124" s="26"/>
      <c r="K22124"/>
      <c r="L22124"/>
      <c r="M22124"/>
      <c r="N22124"/>
      <c r="O22124"/>
      <c r="P22124"/>
      <c r="S22124"/>
    </row>
    <row r="22125" spans="1:20" x14ac:dyDescent="0.3">
      <c r="A22125" s="25"/>
      <c r="B22125"/>
      <c r="C22125"/>
      <c r="D22125"/>
      <c r="E22125"/>
      <c r="F22125"/>
      <c r="G22125"/>
      <c r="H22125" s="26"/>
      <c r="I22125" s="26"/>
      <c r="K22125"/>
      <c r="L22125"/>
      <c r="M22125"/>
      <c r="N22125"/>
      <c r="O22125"/>
      <c r="P22125"/>
      <c r="S22125"/>
      <c r="T22125" s="7"/>
    </row>
    <row r="22126" spans="1:20" x14ac:dyDescent="0.3">
      <c r="A22126" s="25"/>
      <c r="B22126"/>
      <c r="C22126"/>
      <c r="D22126"/>
      <c r="E22126"/>
      <c r="F22126"/>
      <c r="G22126"/>
      <c r="H22126" s="26"/>
      <c r="I22126" s="26"/>
      <c r="K22126"/>
      <c r="L22126"/>
      <c r="M22126"/>
      <c r="N22126"/>
      <c r="O22126"/>
      <c r="P22126"/>
      <c r="S22126"/>
    </row>
    <row r="22127" spans="1:20" x14ac:dyDescent="0.3">
      <c r="A22127" s="25"/>
      <c r="B22127"/>
      <c r="C22127"/>
      <c r="D22127"/>
      <c r="E22127"/>
      <c r="F22127"/>
      <c r="G22127"/>
      <c r="H22127" s="26"/>
      <c r="I22127" s="26"/>
      <c r="K22127"/>
      <c r="L22127"/>
      <c r="M22127"/>
      <c r="N22127"/>
      <c r="O22127"/>
      <c r="P22127"/>
      <c r="S22127"/>
    </row>
    <row r="22128" spans="1:20" x14ac:dyDescent="0.3">
      <c r="A22128" s="25"/>
      <c r="B22128"/>
      <c r="C22128"/>
      <c r="D22128"/>
      <c r="E22128"/>
      <c r="F22128"/>
      <c r="G22128"/>
      <c r="H22128" s="26"/>
      <c r="I22128" s="26"/>
      <c r="K22128"/>
      <c r="L22128"/>
      <c r="M22128"/>
      <c r="N22128"/>
      <c r="O22128"/>
      <c r="P22128"/>
      <c r="S22128"/>
    </row>
    <row r="22129" spans="1:20" x14ac:dyDescent="0.3">
      <c r="A22129" s="25"/>
      <c r="B22129"/>
      <c r="C22129"/>
      <c r="D22129"/>
      <c r="E22129"/>
      <c r="F22129"/>
      <c r="G22129"/>
      <c r="H22129"/>
      <c r="I22129" s="14"/>
      <c r="K22129"/>
      <c r="L22129"/>
      <c r="M22129"/>
      <c r="N22129"/>
      <c r="O22129"/>
      <c r="P22129"/>
      <c r="S22129"/>
    </row>
    <row r="22130" spans="1:20" x14ac:dyDescent="0.3">
      <c r="A22130" s="25"/>
      <c r="B22130"/>
      <c r="C22130"/>
      <c r="D22130"/>
      <c r="E22130"/>
      <c r="F22130"/>
      <c r="G22130"/>
      <c r="H22130"/>
      <c r="I22130"/>
      <c r="K22130"/>
      <c r="L22130"/>
      <c r="M22130"/>
      <c r="N22130"/>
      <c r="O22130"/>
      <c r="P22130"/>
      <c r="S22130"/>
    </row>
    <row r="22131" spans="1:20" x14ac:dyDescent="0.3">
      <c r="A22131" s="25"/>
      <c r="B22131"/>
      <c r="C22131"/>
      <c r="D22131"/>
      <c r="E22131"/>
      <c r="F22131"/>
      <c r="G22131"/>
      <c r="H22131" s="14"/>
      <c r="I22131" s="14"/>
      <c r="K22131"/>
      <c r="L22131"/>
      <c r="M22131"/>
      <c r="N22131"/>
      <c r="O22131"/>
      <c r="P22131"/>
      <c r="S22131"/>
      <c r="T22131" s="7"/>
    </row>
    <row r="22132" spans="1:20" x14ac:dyDescent="0.3">
      <c r="A22132" s="25"/>
      <c r="B22132"/>
      <c r="C22132"/>
      <c r="D22132"/>
      <c r="E22132"/>
      <c r="F22132"/>
      <c r="G22132"/>
      <c r="H22132" s="26"/>
      <c r="I22132" s="26"/>
      <c r="K22132"/>
      <c r="L22132"/>
      <c r="M22132"/>
      <c r="N22132"/>
      <c r="O22132"/>
      <c r="P22132"/>
      <c r="S22132"/>
      <c r="T22132" s="7"/>
    </row>
    <row r="22133" spans="1:20" x14ac:dyDescent="0.3">
      <c r="A22133" s="25"/>
      <c r="B22133"/>
      <c r="C22133"/>
      <c r="D22133"/>
      <c r="E22133"/>
      <c r="F22133"/>
      <c r="G22133"/>
      <c r="H22133" s="26"/>
      <c r="I22133" s="26"/>
      <c r="K22133"/>
      <c r="L22133"/>
      <c r="M22133"/>
      <c r="N22133"/>
      <c r="O22133"/>
      <c r="P22133"/>
      <c r="S22133"/>
    </row>
    <row r="22134" spans="1:20" x14ac:dyDescent="0.3">
      <c r="A22134" s="25"/>
      <c r="B22134"/>
      <c r="C22134"/>
      <c r="D22134"/>
      <c r="E22134"/>
      <c r="F22134"/>
      <c r="G22134"/>
      <c r="H22134" s="26"/>
      <c r="I22134" s="26"/>
      <c r="K22134"/>
      <c r="L22134"/>
      <c r="M22134"/>
      <c r="N22134"/>
      <c r="O22134"/>
      <c r="P22134"/>
      <c r="S22134"/>
    </row>
    <row r="22135" spans="1:20" x14ac:dyDescent="0.3">
      <c r="A22135" s="25"/>
      <c r="B22135"/>
      <c r="C22135"/>
      <c r="D22135"/>
      <c r="E22135"/>
      <c r="F22135"/>
      <c r="G22135"/>
      <c r="H22135" s="14"/>
      <c r="I22135" s="26"/>
      <c r="K22135"/>
      <c r="L22135"/>
      <c r="M22135"/>
      <c r="N22135"/>
      <c r="O22135"/>
      <c r="P22135"/>
      <c r="S22135"/>
      <c r="T22135" s="7"/>
    </row>
    <row r="22136" spans="1:20" x14ac:dyDescent="0.3">
      <c r="A22136" s="25"/>
      <c r="B22136"/>
      <c r="C22136"/>
      <c r="D22136"/>
      <c r="E22136"/>
      <c r="F22136"/>
      <c r="G22136"/>
      <c r="H22136" s="14"/>
      <c r="I22136" s="26"/>
      <c r="K22136"/>
      <c r="L22136"/>
      <c r="M22136"/>
      <c r="N22136"/>
      <c r="O22136"/>
      <c r="P22136"/>
      <c r="S22136"/>
      <c r="T22136" s="7"/>
    </row>
    <row r="22137" spans="1:20" x14ac:dyDescent="0.3">
      <c r="A22137" s="25"/>
      <c r="B22137"/>
      <c r="C22137"/>
      <c r="D22137"/>
      <c r="E22137"/>
      <c r="F22137"/>
      <c r="G22137"/>
      <c r="H22137"/>
      <c r="I22137" s="26"/>
      <c r="K22137"/>
      <c r="L22137"/>
      <c r="M22137"/>
      <c r="N22137"/>
      <c r="O22137"/>
      <c r="P22137"/>
      <c r="S22137"/>
    </row>
    <row r="22138" spans="1:20" x14ac:dyDescent="0.3">
      <c r="A22138" s="25"/>
      <c r="B22138"/>
      <c r="C22138"/>
      <c r="D22138"/>
      <c r="E22138"/>
      <c r="F22138"/>
      <c r="G22138"/>
      <c r="H22138"/>
      <c r="I22138"/>
      <c r="K22138"/>
      <c r="L22138"/>
      <c r="M22138"/>
      <c r="N22138"/>
      <c r="O22138"/>
      <c r="P22138"/>
      <c r="S22138"/>
    </row>
    <row r="22139" spans="1:20" x14ac:dyDescent="0.3">
      <c r="A22139" s="25"/>
      <c r="B22139"/>
      <c r="C22139"/>
      <c r="D22139"/>
      <c r="E22139"/>
      <c r="F22139"/>
      <c r="G22139"/>
      <c r="H22139" s="14"/>
      <c r="I22139" s="14"/>
      <c r="K22139"/>
      <c r="L22139"/>
      <c r="M22139"/>
      <c r="N22139"/>
      <c r="O22139"/>
      <c r="P22139"/>
      <c r="S22139"/>
    </row>
    <row r="22140" spans="1:20" x14ac:dyDescent="0.3">
      <c r="A22140" s="25"/>
      <c r="B22140"/>
      <c r="C22140"/>
      <c r="D22140"/>
      <c r="E22140"/>
      <c r="F22140"/>
      <c r="G22140"/>
      <c r="H22140" s="26"/>
      <c r="I22140" s="26"/>
      <c r="K22140"/>
      <c r="L22140"/>
      <c r="M22140"/>
      <c r="N22140"/>
      <c r="O22140"/>
      <c r="P22140"/>
      <c r="S22140"/>
    </row>
    <row r="22141" spans="1:20" x14ac:dyDescent="0.3">
      <c r="A22141" s="25"/>
      <c r="B22141"/>
      <c r="C22141"/>
      <c r="D22141"/>
      <c r="E22141"/>
      <c r="F22141"/>
      <c r="G22141"/>
      <c r="H22141" s="26"/>
      <c r="I22141" s="26"/>
      <c r="K22141"/>
      <c r="L22141"/>
      <c r="M22141"/>
      <c r="N22141"/>
      <c r="O22141"/>
      <c r="P22141"/>
      <c r="S22141"/>
    </row>
    <row r="22142" spans="1:20" x14ac:dyDescent="0.3">
      <c r="A22142" s="25"/>
      <c r="B22142"/>
      <c r="C22142"/>
      <c r="D22142"/>
      <c r="E22142"/>
      <c r="F22142"/>
      <c r="G22142"/>
      <c r="H22142" s="14"/>
      <c r="I22142" s="14"/>
      <c r="K22142"/>
      <c r="L22142"/>
      <c r="M22142"/>
      <c r="N22142"/>
      <c r="O22142"/>
      <c r="P22142"/>
      <c r="S22142"/>
    </row>
    <row r="22143" spans="1:20" x14ac:dyDescent="0.3">
      <c r="A22143" s="25"/>
      <c r="B22143"/>
      <c r="C22143"/>
      <c r="D22143"/>
      <c r="E22143"/>
      <c r="F22143"/>
      <c r="G22143"/>
      <c r="H22143"/>
      <c r="I22143" s="14"/>
      <c r="K22143"/>
      <c r="L22143"/>
      <c r="M22143"/>
      <c r="N22143"/>
      <c r="O22143"/>
      <c r="P22143"/>
      <c r="S22143"/>
    </row>
    <row r="22144" spans="1:20" x14ac:dyDescent="0.3">
      <c r="A22144" s="25"/>
      <c r="B22144"/>
      <c r="C22144"/>
      <c r="D22144"/>
      <c r="E22144"/>
      <c r="F22144"/>
      <c r="G22144"/>
      <c r="H22144" s="26"/>
      <c r="I22144" s="26"/>
      <c r="K22144"/>
      <c r="L22144"/>
      <c r="M22144"/>
      <c r="N22144"/>
      <c r="O22144"/>
      <c r="P22144"/>
      <c r="S22144"/>
      <c r="T22144" s="7"/>
    </row>
    <row r="22145" spans="1:20" x14ac:dyDescent="0.3">
      <c r="A22145" s="25"/>
      <c r="B22145"/>
      <c r="C22145"/>
      <c r="D22145"/>
      <c r="E22145"/>
      <c r="F22145"/>
      <c r="G22145"/>
      <c r="H22145" s="26"/>
      <c r="I22145" s="26"/>
      <c r="K22145"/>
      <c r="L22145"/>
      <c r="M22145"/>
      <c r="N22145"/>
      <c r="O22145"/>
      <c r="P22145"/>
      <c r="S22145"/>
    </row>
    <row r="22146" spans="1:20" x14ac:dyDescent="0.3">
      <c r="A22146" s="25"/>
      <c r="B22146"/>
      <c r="C22146"/>
      <c r="D22146"/>
      <c r="E22146"/>
      <c r="F22146"/>
      <c r="G22146"/>
      <c r="H22146"/>
      <c r="I22146"/>
      <c r="K22146"/>
      <c r="L22146"/>
      <c r="M22146"/>
      <c r="N22146"/>
      <c r="O22146"/>
      <c r="P22146"/>
      <c r="S22146"/>
    </row>
    <row r="22147" spans="1:20" x14ac:dyDescent="0.3">
      <c r="A22147" s="25"/>
      <c r="B22147"/>
      <c r="C22147"/>
      <c r="D22147"/>
      <c r="E22147"/>
      <c r="F22147"/>
      <c r="G22147"/>
      <c r="H22147"/>
      <c r="I22147"/>
      <c r="K22147"/>
      <c r="L22147"/>
      <c r="M22147"/>
      <c r="N22147"/>
      <c r="O22147"/>
      <c r="P22147"/>
      <c r="S22147"/>
    </row>
    <row r="22148" spans="1:20" x14ac:dyDescent="0.3">
      <c r="A22148" s="25"/>
      <c r="B22148"/>
      <c r="C22148"/>
      <c r="D22148"/>
      <c r="E22148"/>
      <c r="F22148"/>
      <c r="G22148"/>
      <c r="H22148"/>
      <c r="I22148" s="14"/>
      <c r="K22148"/>
      <c r="L22148"/>
      <c r="M22148"/>
      <c r="N22148"/>
      <c r="O22148"/>
      <c r="P22148"/>
      <c r="S22148"/>
      <c r="T22148" s="7"/>
    </row>
    <row r="22149" spans="1:20" x14ac:dyDescent="0.3">
      <c r="A22149" s="25"/>
      <c r="B22149"/>
      <c r="C22149"/>
      <c r="D22149"/>
      <c r="E22149"/>
      <c r="F22149"/>
      <c r="G22149"/>
      <c r="H22149"/>
      <c r="I22149"/>
      <c r="K22149"/>
      <c r="L22149"/>
      <c r="M22149"/>
      <c r="N22149"/>
      <c r="O22149"/>
      <c r="P22149"/>
      <c r="S22149"/>
    </row>
    <row r="22150" spans="1:20" x14ac:dyDescent="0.3">
      <c r="A22150" s="25"/>
      <c r="B22150"/>
      <c r="C22150"/>
      <c r="D22150"/>
      <c r="E22150"/>
      <c r="F22150"/>
      <c r="G22150"/>
      <c r="H22150"/>
      <c r="I22150"/>
      <c r="K22150"/>
      <c r="L22150"/>
      <c r="M22150"/>
      <c r="N22150"/>
      <c r="O22150"/>
      <c r="P22150"/>
      <c r="S22150"/>
    </row>
    <row r="22151" spans="1:20" x14ac:dyDescent="0.3">
      <c r="A22151" s="25"/>
      <c r="B22151"/>
      <c r="C22151"/>
      <c r="D22151"/>
      <c r="E22151"/>
      <c r="F22151"/>
      <c r="G22151"/>
      <c r="H22151"/>
      <c r="I22151"/>
      <c r="K22151"/>
      <c r="L22151"/>
      <c r="M22151"/>
      <c r="N22151"/>
      <c r="O22151"/>
      <c r="P22151"/>
      <c r="S22151"/>
    </row>
    <row r="22152" spans="1:20" x14ac:dyDescent="0.3">
      <c r="A22152" s="25"/>
      <c r="B22152"/>
      <c r="C22152"/>
      <c r="D22152"/>
      <c r="E22152"/>
      <c r="F22152"/>
      <c r="G22152"/>
      <c r="H22152" s="26"/>
      <c r="I22152" s="26"/>
      <c r="K22152"/>
      <c r="L22152"/>
      <c r="M22152"/>
      <c r="N22152"/>
      <c r="O22152"/>
      <c r="P22152"/>
      <c r="S22152"/>
    </row>
    <row r="22153" spans="1:20" x14ac:dyDescent="0.3">
      <c r="A22153" s="25"/>
      <c r="B22153"/>
      <c r="C22153"/>
      <c r="D22153"/>
      <c r="E22153"/>
      <c r="F22153"/>
      <c r="G22153"/>
      <c r="H22153" s="26"/>
      <c r="I22153" s="26"/>
      <c r="K22153"/>
      <c r="L22153"/>
      <c r="M22153"/>
      <c r="N22153"/>
      <c r="O22153"/>
      <c r="P22153"/>
      <c r="S22153"/>
    </row>
    <row r="22154" spans="1:20" x14ac:dyDescent="0.3">
      <c r="A22154" s="25"/>
      <c r="B22154"/>
      <c r="C22154"/>
      <c r="D22154"/>
      <c r="E22154"/>
      <c r="F22154"/>
      <c r="G22154"/>
      <c r="H22154" s="26"/>
      <c r="I22154" s="26"/>
      <c r="K22154"/>
      <c r="L22154"/>
      <c r="M22154"/>
      <c r="N22154"/>
      <c r="O22154"/>
      <c r="P22154"/>
      <c r="S22154"/>
    </row>
    <row r="22155" spans="1:20" x14ac:dyDescent="0.3">
      <c r="A22155" s="25"/>
      <c r="B22155"/>
      <c r="C22155"/>
      <c r="D22155"/>
      <c r="E22155"/>
      <c r="F22155"/>
      <c r="G22155"/>
      <c r="H22155" s="26"/>
      <c r="I22155" s="26"/>
      <c r="K22155"/>
      <c r="L22155"/>
      <c r="M22155"/>
      <c r="N22155"/>
      <c r="O22155"/>
      <c r="P22155"/>
      <c r="S22155"/>
      <c r="T22155" s="7"/>
    </row>
    <row r="22156" spans="1:20" x14ac:dyDescent="0.3">
      <c r="A22156" s="25"/>
      <c r="B22156"/>
      <c r="C22156"/>
      <c r="D22156"/>
      <c r="E22156"/>
      <c r="F22156"/>
      <c r="G22156"/>
      <c r="H22156" s="26"/>
      <c r="I22156" s="26"/>
      <c r="K22156"/>
      <c r="L22156"/>
      <c r="M22156"/>
      <c r="N22156"/>
      <c r="O22156"/>
      <c r="P22156"/>
      <c r="S22156"/>
    </row>
    <row r="22157" spans="1:20" x14ac:dyDescent="0.3">
      <c r="A22157" s="25"/>
      <c r="B22157"/>
      <c r="C22157"/>
      <c r="D22157"/>
      <c r="E22157"/>
      <c r="F22157"/>
      <c r="G22157"/>
      <c r="H22157" s="26"/>
      <c r="I22157" s="26"/>
      <c r="K22157"/>
      <c r="L22157"/>
      <c r="M22157"/>
      <c r="N22157"/>
      <c r="O22157"/>
      <c r="P22157"/>
      <c r="S22157"/>
    </row>
    <row r="22158" spans="1:20" x14ac:dyDescent="0.3">
      <c r="A22158" s="25"/>
      <c r="B22158"/>
      <c r="C22158"/>
      <c r="D22158"/>
      <c r="E22158"/>
      <c r="F22158"/>
      <c r="G22158"/>
      <c r="H22158"/>
      <c r="I22158"/>
      <c r="K22158"/>
      <c r="L22158"/>
      <c r="M22158"/>
      <c r="N22158"/>
      <c r="O22158"/>
      <c r="P22158"/>
      <c r="S22158"/>
    </row>
    <row r="22159" spans="1:20" x14ac:dyDescent="0.3">
      <c r="A22159" s="25"/>
      <c r="B22159"/>
      <c r="C22159"/>
      <c r="D22159"/>
      <c r="E22159"/>
      <c r="F22159"/>
      <c r="G22159"/>
      <c r="H22159"/>
      <c r="I22159"/>
      <c r="K22159"/>
      <c r="L22159"/>
      <c r="M22159"/>
      <c r="N22159"/>
      <c r="O22159"/>
      <c r="P22159"/>
      <c r="S22159"/>
    </row>
    <row r="22160" spans="1:20" x14ac:dyDescent="0.3">
      <c r="A22160" s="25"/>
      <c r="B22160"/>
      <c r="C22160"/>
      <c r="D22160"/>
      <c r="E22160"/>
      <c r="F22160"/>
      <c r="G22160"/>
      <c r="H22160"/>
      <c r="I22160"/>
      <c r="K22160"/>
      <c r="L22160"/>
      <c r="M22160"/>
      <c r="N22160"/>
      <c r="O22160"/>
      <c r="P22160"/>
      <c r="S22160"/>
    </row>
    <row r="22161" spans="1:20" x14ac:dyDescent="0.3">
      <c r="A22161" s="25"/>
      <c r="B22161"/>
      <c r="C22161"/>
      <c r="D22161"/>
      <c r="E22161"/>
      <c r="F22161"/>
      <c r="G22161"/>
      <c r="H22161"/>
      <c r="I22161"/>
      <c r="K22161"/>
      <c r="L22161"/>
      <c r="M22161"/>
      <c r="N22161"/>
      <c r="O22161"/>
      <c r="P22161"/>
      <c r="S22161"/>
    </row>
    <row r="22162" spans="1:20" x14ac:dyDescent="0.3">
      <c r="A22162" s="25"/>
      <c r="B22162"/>
      <c r="C22162"/>
      <c r="D22162"/>
      <c r="E22162"/>
      <c r="F22162"/>
      <c r="G22162"/>
      <c r="H22162"/>
      <c r="I22162"/>
      <c r="K22162"/>
      <c r="L22162"/>
      <c r="M22162"/>
      <c r="N22162"/>
      <c r="O22162"/>
      <c r="P22162"/>
      <c r="S22162"/>
    </row>
    <row r="22163" spans="1:20" x14ac:dyDescent="0.3">
      <c r="A22163" s="25"/>
      <c r="B22163"/>
      <c r="C22163"/>
      <c r="D22163"/>
      <c r="E22163"/>
      <c r="F22163"/>
      <c r="G22163"/>
      <c r="H22163"/>
      <c r="I22163"/>
      <c r="K22163"/>
      <c r="L22163"/>
      <c r="M22163"/>
      <c r="N22163"/>
      <c r="O22163"/>
      <c r="P22163"/>
      <c r="S22163"/>
    </row>
    <row r="22164" spans="1:20" x14ac:dyDescent="0.3">
      <c r="A22164" s="25"/>
      <c r="B22164"/>
      <c r="C22164"/>
      <c r="D22164"/>
      <c r="E22164"/>
      <c r="F22164"/>
      <c r="G22164"/>
      <c r="H22164" s="26"/>
      <c r="I22164" s="26"/>
      <c r="K22164"/>
      <c r="L22164"/>
      <c r="M22164"/>
      <c r="N22164"/>
      <c r="O22164"/>
      <c r="P22164"/>
      <c r="S22164"/>
    </row>
    <row r="22165" spans="1:20" x14ac:dyDescent="0.3">
      <c r="A22165" s="25"/>
      <c r="B22165"/>
      <c r="C22165"/>
      <c r="D22165"/>
      <c r="E22165"/>
      <c r="F22165"/>
      <c r="G22165"/>
      <c r="H22165" s="26"/>
      <c r="I22165" s="26"/>
      <c r="K22165"/>
      <c r="L22165"/>
      <c r="M22165"/>
      <c r="N22165"/>
      <c r="O22165"/>
      <c r="P22165"/>
      <c r="S22165"/>
    </row>
    <row r="22166" spans="1:20" x14ac:dyDescent="0.3">
      <c r="A22166" s="25"/>
      <c r="B22166"/>
      <c r="C22166"/>
      <c r="D22166"/>
      <c r="E22166"/>
      <c r="F22166"/>
      <c r="G22166"/>
      <c r="H22166" s="26"/>
      <c r="I22166" s="26"/>
      <c r="K22166"/>
      <c r="L22166"/>
      <c r="M22166"/>
      <c r="N22166"/>
      <c r="O22166"/>
      <c r="P22166"/>
      <c r="S22166"/>
    </row>
    <row r="22167" spans="1:20" x14ac:dyDescent="0.3">
      <c r="A22167" s="25"/>
      <c r="B22167"/>
      <c r="C22167"/>
      <c r="D22167"/>
      <c r="E22167"/>
      <c r="F22167"/>
      <c r="G22167"/>
      <c r="H22167" s="26"/>
      <c r="I22167" s="26"/>
      <c r="K22167"/>
      <c r="L22167"/>
      <c r="M22167"/>
      <c r="N22167"/>
      <c r="O22167"/>
      <c r="P22167"/>
      <c r="S22167"/>
    </row>
    <row r="22168" spans="1:20" x14ac:dyDescent="0.3">
      <c r="A22168" s="25"/>
      <c r="B22168"/>
      <c r="C22168"/>
      <c r="D22168"/>
      <c r="E22168"/>
      <c r="F22168"/>
      <c r="G22168"/>
      <c r="H22168" s="26"/>
      <c r="I22168" s="26"/>
      <c r="K22168"/>
      <c r="L22168"/>
      <c r="M22168"/>
      <c r="N22168"/>
      <c r="O22168"/>
      <c r="P22168"/>
      <c r="S22168"/>
      <c r="T22168" s="7"/>
    </row>
    <row r="22169" spans="1:20" x14ac:dyDescent="0.3">
      <c r="A22169" s="25"/>
      <c r="B22169"/>
      <c r="C22169"/>
      <c r="D22169"/>
      <c r="E22169"/>
      <c r="F22169"/>
      <c r="G22169"/>
      <c r="H22169" s="26"/>
      <c r="I22169" s="26"/>
      <c r="K22169"/>
      <c r="L22169"/>
      <c r="M22169"/>
      <c r="N22169"/>
      <c r="O22169"/>
      <c r="P22169"/>
      <c r="S22169"/>
    </row>
    <row r="22170" spans="1:20" x14ac:dyDescent="0.3">
      <c r="A22170" s="25"/>
      <c r="B22170"/>
      <c r="C22170"/>
      <c r="D22170"/>
      <c r="E22170"/>
      <c r="F22170"/>
      <c r="G22170"/>
      <c r="H22170" s="14"/>
      <c r="I22170" s="14"/>
      <c r="K22170"/>
      <c r="L22170"/>
      <c r="M22170"/>
      <c r="N22170"/>
      <c r="O22170"/>
      <c r="P22170"/>
      <c r="S22170"/>
    </row>
    <row r="22171" spans="1:20" x14ac:dyDescent="0.3">
      <c r="A22171" s="25"/>
      <c r="B22171"/>
      <c r="C22171"/>
      <c r="D22171"/>
      <c r="E22171"/>
      <c r="F22171"/>
      <c r="G22171"/>
      <c r="H22171" s="14"/>
      <c r="I22171" s="14"/>
      <c r="K22171"/>
      <c r="L22171"/>
      <c r="M22171"/>
      <c r="N22171"/>
      <c r="O22171"/>
      <c r="P22171"/>
      <c r="S22171"/>
    </row>
    <row r="22172" spans="1:20" x14ac:dyDescent="0.3">
      <c r="A22172" s="25"/>
      <c r="B22172"/>
      <c r="C22172"/>
      <c r="D22172"/>
      <c r="E22172"/>
      <c r="F22172"/>
      <c r="G22172"/>
      <c r="H22172" s="14"/>
      <c r="I22172" s="14"/>
      <c r="K22172"/>
      <c r="L22172"/>
      <c r="M22172"/>
      <c r="N22172"/>
      <c r="O22172"/>
      <c r="P22172"/>
      <c r="S22172"/>
    </row>
    <row r="22173" spans="1:20" x14ac:dyDescent="0.3">
      <c r="A22173" s="25"/>
      <c r="B22173"/>
      <c r="C22173"/>
      <c r="D22173"/>
      <c r="E22173"/>
      <c r="F22173"/>
      <c r="G22173"/>
      <c r="H22173" s="14"/>
      <c r="I22173" s="14"/>
      <c r="K22173"/>
      <c r="L22173"/>
      <c r="M22173"/>
      <c r="N22173"/>
      <c r="O22173"/>
      <c r="P22173"/>
      <c r="S22173"/>
    </row>
    <row r="22174" spans="1:20" x14ac:dyDescent="0.3">
      <c r="A22174" s="25"/>
      <c r="B22174"/>
      <c r="C22174"/>
      <c r="D22174"/>
      <c r="E22174"/>
      <c r="F22174"/>
      <c r="G22174"/>
      <c r="H22174" s="14"/>
      <c r="I22174" s="14"/>
      <c r="K22174"/>
      <c r="L22174"/>
      <c r="M22174"/>
      <c r="N22174"/>
      <c r="O22174"/>
      <c r="P22174"/>
      <c r="S22174"/>
    </row>
    <row r="22175" spans="1:20" x14ac:dyDescent="0.3">
      <c r="A22175" s="25"/>
      <c r="B22175"/>
      <c r="C22175"/>
      <c r="D22175"/>
      <c r="E22175"/>
      <c r="F22175"/>
      <c r="G22175"/>
      <c r="H22175" s="14"/>
      <c r="I22175" s="14"/>
      <c r="K22175"/>
      <c r="L22175"/>
      <c r="M22175"/>
      <c r="N22175"/>
      <c r="O22175"/>
      <c r="P22175"/>
      <c r="S22175"/>
    </row>
    <row r="22176" spans="1:20" x14ac:dyDescent="0.3">
      <c r="A22176" s="25"/>
      <c r="B22176"/>
      <c r="C22176"/>
      <c r="D22176"/>
      <c r="E22176"/>
      <c r="F22176"/>
      <c r="G22176"/>
      <c r="H22176" s="26"/>
      <c r="I22176" s="26"/>
      <c r="K22176"/>
      <c r="L22176"/>
      <c r="M22176"/>
      <c r="N22176"/>
      <c r="O22176"/>
      <c r="P22176"/>
      <c r="S22176"/>
    </row>
    <row r="22177" spans="1:19" x14ac:dyDescent="0.3">
      <c r="A22177" s="25"/>
      <c r="B22177"/>
      <c r="C22177"/>
      <c r="D22177"/>
      <c r="E22177"/>
      <c r="F22177"/>
      <c r="G22177"/>
      <c r="H22177" s="26"/>
      <c r="I22177" s="26"/>
      <c r="K22177"/>
      <c r="L22177"/>
      <c r="M22177"/>
      <c r="N22177"/>
      <c r="O22177"/>
      <c r="P22177"/>
      <c r="S22177"/>
    </row>
    <row r="22178" spans="1:19" x14ac:dyDescent="0.3">
      <c r="A22178" s="25"/>
      <c r="B22178"/>
      <c r="C22178"/>
      <c r="D22178"/>
      <c r="E22178"/>
      <c r="F22178"/>
      <c r="G22178"/>
      <c r="H22178" s="26"/>
      <c r="I22178" s="26"/>
      <c r="K22178"/>
      <c r="L22178"/>
      <c r="M22178"/>
      <c r="N22178"/>
      <c r="O22178"/>
      <c r="P22178"/>
      <c r="S22178"/>
    </row>
    <row r="22179" spans="1:19" x14ac:dyDescent="0.3">
      <c r="A22179" s="25"/>
      <c r="B22179"/>
      <c r="C22179"/>
      <c r="D22179"/>
      <c r="E22179"/>
      <c r="F22179"/>
      <c r="G22179"/>
      <c r="H22179" s="26"/>
      <c r="I22179" s="26"/>
      <c r="K22179"/>
      <c r="L22179"/>
      <c r="M22179"/>
      <c r="N22179"/>
      <c r="O22179"/>
      <c r="P22179"/>
      <c r="S22179"/>
    </row>
    <row r="22180" spans="1:19" x14ac:dyDescent="0.3">
      <c r="A22180" s="25"/>
      <c r="B22180"/>
      <c r="C22180"/>
      <c r="D22180"/>
      <c r="E22180"/>
      <c r="F22180"/>
      <c r="G22180"/>
      <c r="H22180" s="26"/>
      <c r="I22180" s="26"/>
      <c r="K22180"/>
      <c r="L22180"/>
      <c r="M22180"/>
      <c r="N22180"/>
      <c r="O22180"/>
      <c r="P22180"/>
      <c r="S22180"/>
    </row>
    <row r="22181" spans="1:19" x14ac:dyDescent="0.3">
      <c r="A22181" s="25"/>
      <c r="B22181"/>
      <c r="C22181"/>
      <c r="D22181"/>
      <c r="E22181"/>
      <c r="F22181"/>
      <c r="G22181"/>
      <c r="H22181" s="26"/>
      <c r="I22181" s="26"/>
      <c r="K22181"/>
      <c r="L22181"/>
      <c r="M22181"/>
      <c r="N22181"/>
      <c r="O22181"/>
      <c r="P22181"/>
      <c r="S22181"/>
    </row>
    <row r="22182" spans="1:19" x14ac:dyDescent="0.3">
      <c r="A22182" s="25"/>
      <c r="B22182"/>
      <c r="C22182"/>
      <c r="D22182"/>
      <c r="E22182"/>
      <c r="F22182"/>
      <c r="G22182"/>
      <c r="H22182" s="14"/>
      <c r="I22182" s="14"/>
      <c r="K22182"/>
      <c r="L22182"/>
      <c r="M22182"/>
      <c r="N22182"/>
      <c r="O22182"/>
      <c r="P22182"/>
      <c r="S22182"/>
    </row>
    <row r="22183" spans="1:19" x14ac:dyDescent="0.3">
      <c r="A22183" s="25"/>
      <c r="B22183"/>
      <c r="C22183"/>
      <c r="D22183"/>
      <c r="E22183"/>
      <c r="F22183"/>
      <c r="G22183"/>
      <c r="H22183"/>
      <c r="I22183"/>
      <c r="K22183"/>
      <c r="L22183"/>
      <c r="M22183"/>
      <c r="N22183"/>
      <c r="O22183"/>
      <c r="P22183"/>
      <c r="S22183"/>
    </row>
    <row r="22184" spans="1:19" x14ac:dyDescent="0.3">
      <c r="A22184" s="25"/>
      <c r="B22184"/>
      <c r="C22184"/>
      <c r="D22184"/>
      <c r="E22184"/>
      <c r="F22184"/>
      <c r="G22184"/>
      <c r="H22184"/>
      <c r="I22184"/>
      <c r="K22184"/>
      <c r="L22184"/>
      <c r="M22184"/>
      <c r="N22184"/>
      <c r="O22184"/>
      <c r="P22184"/>
      <c r="S22184"/>
    </row>
    <row r="22185" spans="1:19" x14ac:dyDescent="0.3">
      <c r="A22185" s="25"/>
      <c r="B22185"/>
      <c r="C22185"/>
      <c r="D22185"/>
      <c r="E22185"/>
      <c r="F22185"/>
      <c r="G22185"/>
      <c r="H22185" s="14"/>
      <c r="I22185" s="14"/>
      <c r="K22185"/>
      <c r="L22185"/>
      <c r="M22185"/>
      <c r="N22185"/>
      <c r="O22185"/>
      <c r="P22185"/>
      <c r="S22185"/>
    </row>
    <row r="22186" spans="1:19" x14ac:dyDescent="0.3">
      <c r="A22186" s="25"/>
      <c r="B22186"/>
      <c r="C22186"/>
      <c r="D22186"/>
      <c r="E22186"/>
      <c r="F22186"/>
      <c r="G22186"/>
      <c r="H22186"/>
      <c r="I22186" s="14"/>
      <c r="K22186"/>
      <c r="L22186"/>
      <c r="M22186"/>
      <c r="N22186"/>
      <c r="O22186"/>
      <c r="P22186"/>
      <c r="S22186"/>
    </row>
    <row r="22187" spans="1:19" x14ac:dyDescent="0.3">
      <c r="A22187" s="25"/>
      <c r="B22187"/>
      <c r="C22187"/>
      <c r="D22187"/>
      <c r="E22187"/>
      <c r="F22187"/>
      <c r="G22187"/>
      <c r="H22187"/>
      <c r="I22187"/>
      <c r="K22187"/>
      <c r="L22187"/>
      <c r="M22187"/>
      <c r="N22187"/>
      <c r="O22187"/>
      <c r="P22187"/>
      <c r="S22187"/>
    </row>
    <row r="22188" spans="1:19" x14ac:dyDescent="0.3">
      <c r="A22188" s="25"/>
      <c r="B22188"/>
      <c r="C22188"/>
      <c r="D22188"/>
      <c r="E22188"/>
      <c r="F22188"/>
      <c r="G22188"/>
      <c r="H22188"/>
      <c r="I22188" s="14"/>
      <c r="K22188"/>
      <c r="L22188"/>
      <c r="M22188"/>
      <c r="N22188"/>
      <c r="O22188"/>
      <c r="P22188"/>
      <c r="S22188"/>
    </row>
    <row r="22189" spans="1:19" x14ac:dyDescent="0.3">
      <c r="A22189" s="25"/>
      <c r="B22189"/>
      <c r="C22189"/>
      <c r="D22189"/>
      <c r="E22189"/>
      <c r="F22189"/>
      <c r="G22189"/>
      <c r="H22189" s="14"/>
      <c r="I22189" s="14"/>
      <c r="K22189"/>
      <c r="L22189"/>
      <c r="M22189"/>
      <c r="N22189"/>
      <c r="O22189"/>
      <c r="P22189"/>
      <c r="S22189"/>
    </row>
    <row r="22190" spans="1:19" x14ac:dyDescent="0.3">
      <c r="A22190" s="25"/>
      <c r="B22190"/>
      <c r="C22190"/>
      <c r="D22190"/>
      <c r="E22190"/>
      <c r="F22190"/>
      <c r="G22190"/>
      <c r="H22190" s="14"/>
      <c r="I22190" s="14"/>
      <c r="K22190"/>
      <c r="L22190"/>
      <c r="M22190"/>
      <c r="N22190"/>
      <c r="O22190"/>
      <c r="P22190"/>
      <c r="S22190"/>
    </row>
    <row r="22191" spans="1:19" x14ac:dyDescent="0.3">
      <c r="A22191" s="25"/>
      <c r="B22191"/>
      <c r="C22191"/>
      <c r="D22191"/>
      <c r="E22191"/>
      <c r="F22191"/>
      <c r="G22191"/>
      <c r="H22191" s="14"/>
      <c r="I22191" s="14"/>
      <c r="K22191"/>
      <c r="L22191"/>
      <c r="M22191"/>
      <c r="N22191"/>
      <c r="O22191"/>
      <c r="P22191"/>
      <c r="S22191"/>
    </row>
    <row r="22192" spans="1:19" x14ac:dyDescent="0.3">
      <c r="A22192" s="25"/>
      <c r="B22192"/>
      <c r="C22192"/>
      <c r="D22192"/>
      <c r="E22192"/>
      <c r="F22192"/>
      <c r="G22192"/>
      <c r="H22192" s="14"/>
      <c r="I22192" s="14"/>
      <c r="K22192"/>
      <c r="L22192"/>
      <c r="M22192"/>
      <c r="N22192"/>
      <c r="O22192"/>
      <c r="P22192"/>
      <c r="S22192"/>
    </row>
    <row r="22193" spans="1:19" x14ac:dyDescent="0.3">
      <c r="A22193" s="25"/>
      <c r="B22193"/>
      <c r="C22193"/>
      <c r="D22193"/>
      <c r="E22193"/>
      <c r="F22193"/>
      <c r="G22193"/>
      <c r="H22193" s="14"/>
      <c r="I22193" s="14"/>
      <c r="K22193"/>
      <c r="L22193"/>
      <c r="M22193"/>
      <c r="N22193"/>
      <c r="O22193"/>
      <c r="P22193"/>
      <c r="S22193"/>
    </row>
    <row r="22194" spans="1:19" x14ac:dyDescent="0.3">
      <c r="A22194" s="25"/>
      <c r="B22194"/>
      <c r="C22194"/>
      <c r="D22194"/>
      <c r="E22194"/>
      <c r="F22194"/>
      <c r="G22194"/>
      <c r="H22194" s="14"/>
      <c r="I22194" s="14"/>
      <c r="K22194"/>
      <c r="L22194"/>
      <c r="M22194"/>
      <c r="N22194"/>
      <c r="O22194"/>
      <c r="P22194"/>
      <c r="S22194"/>
    </row>
    <row r="22195" spans="1:19" x14ac:dyDescent="0.3">
      <c r="A22195" s="25"/>
      <c r="B22195"/>
      <c r="C22195"/>
      <c r="D22195"/>
      <c r="E22195"/>
      <c r="F22195"/>
      <c r="G22195"/>
      <c r="H22195" s="14"/>
      <c r="I22195" s="14"/>
      <c r="K22195"/>
      <c r="L22195"/>
      <c r="M22195"/>
      <c r="N22195"/>
      <c r="O22195"/>
      <c r="P22195"/>
      <c r="S22195"/>
    </row>
    <row r="22196" spans="1:19" x14ac:dyDescent="0.3">
      <c r="A22196" s="25"/>
      <c r="B22196"/>
      <c r="C22196"/>
      <c r="D22196"/>
      <c r="E22196"/>
      <c r="F22196"/>
      <c r="G22196"/>
      <c r="H22196" s="14"/>
      <c r="I22196" s="14"/>
      <c r="K22196"/>
      <c r="L22196"/>
      <c r="M22196"/>
      <c r="N22196"/>
      <c r="O22196"/>
      <c r="P22196"/>
      <c r="S22196"/>
    </row>
    <row r="22197" spans="1:19" x14ac:dyDescent="0.3">
      <c r="A22197" s="25"/>
      <c r="B22197"/>
      <c r="C22197"/>
      <c r="D22197"/>
      <c r="E22197"/>
      <c r="F22197"/>
      <c r="G22197"/>
      <c r="H22197" s="14"/>
      <c r="I22197" s="14"/>
      <c r="K22197"/>
      <c r="L22197"/>
      <c r="M22197"/>
      <c r="N22197"/>
      <c r="O22197"/>
      <c r="P22197"/>
      <c r="S22197"/>
    </row>
    <row r="22198" spans="1:19" x14ac:dyDescent="0.3">
      <c r="A22198" s="25"/>
      <c r="B22198"/>
      <c r="C22198"/>
      <c r="D22198"/>
      <c r="E22198"/>
      <c r="F22198"/>
      <c r="G22198"/>
      <c r="H22198" s="14"/>
      <c r="I22198" s="14"/>
      <c r="K22198"/>
      <c r="L22198"/>
      <c r="M22198"/>
      <c r="N22198"/>
      <c r="O22198"/>
      <c r="P22198"/>
      <c r="S22198"/>
    </row>
    <row r="22199" spans="1:19" x14ac:dyDescent="0.3">
      <c r="A22199" s="25"/>
      <c r="B22199"/>
      <c r="C22199"/>
      <c r="D22199"/>
      <c r="E22199"/>
      <c r="F22199"/>
      <c r="G22199"/>
      <c r="H22199" s="14"/>
      <c r="I22199" s="14"/>
      <c r="K22199"/>
      <c r="L22199"/>
      <c r="M22199"/>
      <c r="N22199"/>
      <c r="O22199"/>
      <c r="P22199"/>
      <c r="S22199"/>
    </row>
    <row r="22200" spans="1:19" x14ac:dyDescent="0.3">
      <c r="A22200" s="25"/>
      <c r="B22200"/>
      <c r="C22200"/>
      <c r="D22200"/>
      <c r="E22200"/>
      <c r="F22200"/>
      <c r="G22200"/>
      <c r="H22200" s="14"/>
      <c r="I22200" s="14"/>
      <c r="K22200"/>
      <c r="L22200"/>
      <c r="M22200"/>
      <c r="N22200"/>
      <c r="O22200"/>
      <c r="P22200"/>
      <c r="S22200"/>
    </row>
    <row r="22201" spans="1:19" x14ac:dyDescent="0.3">
      <c r="A22201" s="25"/>
      <c r="B22201"/>
      <c r="C22201"/>
      <c r="D22201"/>
      <c r="E22201"/>
      <c r="F22201"/>
      <c r="G22201"/>
      <c r="H22201"/>
      <c r="I22201" s="14"/>
      <c r="K22201"/>
      <c r="L22201"/>
      <c r="M22201"/>
      <c r="N22201"/>
      <c r="O22201"/>
      <c r="P22201"/>
      <c r="S22201"/>
    </row>
    <row r="22202" spans="1:19" x14ac:dyDescent="0.3">
      <c r="A22202" s="25"/>
      <c r="B22202"/>
      <c r="C22202"/>
      <c r="D22202"/>
      <c r="E22202"/>
      <c r="F22202"/>
      <c r="G22202"/>
      <c r="H22202"/>
      <c r="I22202"/>
      <c r="K22202"/>
      <c r="L22202"/>
      <c r="M22202"/>
      <c r="N22202"/>
      <c r="O22202"/>
      <c r="P22202"/>
      <c r="S22202"/>
    </row>
    <row r="22203" spans="1:19" x14ac:dyDescent="0.3">
      <c r="A22203" s="25"/>
      <c r="B22203"/>
      <c r="C22203"/>
      <c r="D22203"/>
      <c r="E22203"/>
      <c r="F22203"/>
      <c r="G22203"/>
      <c r="H22203"/>
      <c r="I22203"/>
      <c r="K22203"/>
      <c r="L22203"/>
      <c r="M22203"/>
      <c r="N22203"/>
      <c r="O22203"/>
      <c r="P22203"/>
      <c r="S22203"/>
    </row>
    <row r="22204" spans="1:19" x14ac:dyDescent="0.3">
      <c r="A22204" s="25"/>
      <c r="B22204"/>
      <c r="C22204"/>
      <c r="D22204"/>
      <c r="E22204"/>
      <c r="F22204"/>
      <c r="G22204"/>
      <c r="H22204"/>
      <c r="I22204" s="14"/>
      <c r="K22204"/>
      <c r="L22204"/>
      <c r="M22204"/>
      <c r="N22204"/>
      <c r="O22204"/>
      <c r="P22204"/>
      <c r="S22204"/>
    </row>
    <row r="22205" spans="1:19" x14ac:dyDescent="0.3">
      <c r="A22205" s="25"/>
      <c r="B22205"/>
      <c r="C22205"/>
      <c r="D22205"/>
      <c r="E22205"/>
      <c r="F22205"/>
      <c r="G22205"/>
      <c r="H22205"/>
      <c r="I22205"/>
      <c r="K22205"/>
      <c r="L22205"/>
      <c r="M22205"/>
      <c r="N22205"/>
      <c r="O22205"/>
      <c r="P22205"/>
      <c r="S22205"/>
    </row>
    <row r="22206" spans="1:19" x14ac:dyDescent="0.3">
      <c r="A22206" s="25"/>
      <c r="B22206"/>
      <c r="C22206"/>
      <c r="D22206"/>
      <c r="E22206"/>
      <c r="F22206"/>
      <c r="G22206"/>
      <c r="H22206" s="14"/>
      <c r="I22206" s="14"/>
      <c r="K22206"/>
      <c r="L22206"/>
      <c r="M22206"/>
      <c r="N22206"/>
      <c r="O22206"/>
      <c r="P22206"/>
      <c r="S22206"/>
    </row>
    <row r="22207" spans="1:19" x14ac:dyDescent="0.3">
      <c r="A22207" s="25"/>
      <c r="B22207"/>
      <c r="C22207"/>
      <c r="D22207"/>
      <c r="E22207"/>
      <c r="F22207"/>
      <c r="G22207"/>
      <c r="H22207"/>
      <c r="I22207"/>
      <c r="K22207"/>
      <c r="L22207"/>
      <c r="M22207"/>
      <c r="N22207"/>
      <c r="O22207"/>
      <c r="P22207"/>
      <c r="S22207"/>
    </row>
    <row r="22208" spans="1:19" x14ac:dyDescent="0.3">
      <c r="A22208" s="25"/>
      <c r="B22208"/>
      <c r="C22208"/>
      <c r="D22208"/>
      <c r="E22208"/>
      <c r="F22208"/>
      <c r="G22208"/>
      <c r="H22208"/>
      <c r="I22208"/>
      <c r="K22208"/>
      <c r="L22208"/>
      <c r="M22208"/>
      <c r="N22208"/>
      <c r="O22208"/>
      <c r="P22208"/>
      <c r="S22208"/>
    </row>
    <row r="22209" spans="1:19" x14ac:dyDescent="0.3">
      <c r="A22209" s="25"/>
      <c r="B22209"/>
      <c r="C22209"/>
      <c r="D22209"/>
      <c r="E22209"/>
      <c r="F22209"/>
      <c r="G22209"/>
      <c r="H22209" s="14"/>
      <c r="I22209" s="14"/>
      <c r="K22209"/>
      <c r="L22209"/>
      <c r="M22209"/>
      <c r="N22209"/>
      <c r="O22209"/>
      <c r="P22209"/>
      <c r="S22209"/>
    </row>
    <row r="22210" spans="1:19" x14ac:dyDescent="0.3">
      <c r="A22210" s="25"/>
      <c r="B22210"/>
      <c r="C22210"/>
      <c r="D22210"/>
      <c r="E22210"/>
      <c r="F22210"/>
      <c r="G22210"/>
      <c r="H22210"/>
      <c r="I22210" s="14"/>
      <c r="K22210"/>
      <c r="L22210"/>
      <c r="M22210"/>
      <c r="N22210"/>
      <c r="O22210"/>
      <c r="P22210"/>
      <c r="S22210"/>
    </row>
    <row r="22211" spans="1:19" x14ac:dyDescent="0.3">
      <c r="A22211" s="25"/>
      <c r="B22211"/>
      <c r="C22211"/>
      <c r="D22211"/>
      <c r="E22211"/>
      <c r="F22211"/>
      <c r="G22211"/>
      <c r="H22211"/>
      <c r="I22211"/>
      <c r="K22211"/>
      <c r="L22211"/>
      <c r="M22211"/>
      <c r="N22211"/>
      <c r="O22211"/>
      <c r="P22211"/>
      <c r="S22211"/>
    </row>
    <row r="22212" spans="1:19" x14ac:dyDescent="0.3">
      <c r="A22212" s="25"/>
      <c r="B22212"/>
      <c r="C22212"/>
      <c r="D22212"/>
      <c r="E22212"/>
      <c r="F22212"/>
      <c r="G22212"/>
      <c r="H22212"/>
      <c r="I22212" s="14"/>
      <c r="K22212"/>
      <c r="L22212"/>
      <c r="M22212"/>
      <c r="N22212"/>
      <c r="O22212"/>
      <c r="P22212"/>
      <c r="S22212"/>
    </row>
    <row r="22213" spans="1:19" x14ac:dyDescent="0.3">
      <c r="A22213" s="25"/>
      <c r="B22213"/>
      <c r="C22213"/>
      <c r="D22213"/>
      <c r="E22213"/>
      <c r="F22213"/>
      <c r="G22213"/>
      <c r="H22213" s="14"/>
      <c r="I22213" s="14"/>
      <c r="K22213"/>
      <c r="L22213"/>
      <c r="M22213"/>
      <c r="N22213"/>
      <c r="O22213"/>
      <c r="P22213"/>
      <c r="S22213"/>
    </row>
    <row r="22214" spans="1:19" x14ac:dyDescent="0.3">
      <c r="A22214" s="25"/>
      <c r="B22214"/>
      <c r="C22214"/>
      <c r="D22214"/>
      <c r="E22214"/>
      <c r="F22214"/>
      <c r="G22214"/>
      <c r="H22214" s="26"/>
      <c r="I22214" s="26"/>
      <c r="K22214"/>
      <c r="L22214"/>
      <c r="M22214"/>
      <c r="N22214"/>
      <c r="O22214"/>
      <c r="P22214"/>
      <c r="S22214"/>
    </row>
    <row r="22215" spans="1:19" x14ac:dyDescent="0.3">
      <c r="A22215" s="25"/>
      <c r="B22215"/>
      <c r="C22215"/>
      <c r="D22215"/>
      <c r="E22215"/>
      <c r="F22215"/>
      <c r="G22215"/>
      <c r="H22215" s="26"/>
      <c r="I22215" s="26"/>
      <c r="K22215"/>
      <c r="L22215"/>
      <c r="M22215"/>
      <c r="N22215"/>
      <c r="O22215"/>
      <c r="P22215"/>
      <c r="S22215"/>
    </row>
    <row r="22216" spans="1:19" x14ac:dyDescent="0.3">
      <c r="A22216" s="25"/>
      <c r="B22216"/>
      <c r="C22216"/>
      <c r="D22216"/>
      <c r="E22216"/>
      <c r="F22216"/>
      <c r="G22216"/>
      <c r="H22216" s="26"/>
      <c r="I22216" s="26"/>
      <c r="K22216"/>
      <c r="L22216"/>
      <c r="M22216"/>
      <c r="N22216"/>
      <c r="O22216"/>
      <c r="P22216"/>
      <c r="S22216"/>
    </row>
    <row r="22217" spans="1:19" x14ac:dyDescent="0.3">
      <c r="A22217" s="25"/>
      <c r="B22217"/>
      <c r="C22217"/>
      <c r="D22217"/>
      <c r="E22217"/>
      <c r="F22217"/>
      <c r="G22217"/>
      <c r="H22217" s="26"/>
      <c r="I22217" s="26"/>
      <c r="K22217"/>
      <c r="L22217"/>
      <c r="M22217"/>
      <c r="N22217"/>
      <c r="O22217"/>
      <c r="P22217"/>
      <c r="S22217"/>
    </row>
    <row r="22218" spans="1:19" x14ac:dyDescent="0.3">
      <c r="A22218" s="25"/>
      <c r="B22218"/>
      <c r="C22218"/>
      <c r="D22218"/>
      <c r="E22218"/>
      <c r="F22218"/>
      <c r="G22218"/>
      <c r="H22218" s="26"/>
      <c r="I22218" s="26"/>
      <c r="K22218"/>
      <c r="L22218"/>
      <c r="M22218"/>
      <c r="N22218"/>
      <c r="O22218"/>
      <c r="P22218"/>
      <c r="S22218"/>
    </row>
    <row r="22219" spans="1:19" x14ac:dyDescent="0.3">
      <c r="A22219" s="25"/>
      <c r="B22219"/>
      <c r="C22219"/>
      <c r="D22219"/>
      <c r="E22219"/>
      <c r="F22219"/>
      <c r="G22219"/>
      <c r="H22219" s="26"/>
      <c r="I22219" s="26"/>
      <c r="K22219"/>
      <c r="L22219"/>
      <c r="M22219"/>
      <c r="N22219"/>
      <c r="O22219"/>
      <c r="P22219"/>
      <c r="S22219"/>
    </row>
    <row r="22220" spans="1:19" x14ac:dyDescent="0.3">
      <c r="A22220" s="25"/>
      <c r="B22220"/>
      <c r="C22220"/>
      <c r="D22220"/>
      <c r="E22220"/>
      <c r="F22220"/>
      <c r="G22220"/>
      <c r="H22220" s="26"/>
      <c r="I22220" s="26"/>
      <c r="K22220"/>
      <c r="L22220"/>
      <c r="M22220"/>
      <c r="N22220"/>
      <c r="O22220"/>
      <c r="P22220"/>
      <c r="S22220"/>
    </row>
    <row r="22221" spans="1:19" x14ac:dyDescent="0.3">
      <c r="A22221" s="25"/>
      <c r="B22221"/>
      <c r="C22221"/>
      <c r="D22221"/>
      <c r="E22221"/>
      <c r="F22221"/>
      <c r="G22221"/>
      <c r="H22221" s="26"/>
      <c r="I22221" s="26"/>
      <c r="K22221"/>
      <c r="L22221"/>
      <c r="M22221"/>
      <c r="N22221"/>
      <c r="O22221"/>
      <c r="P22221"/>
      <c r="S22221"/>
    </row>
    <row r="22222" spans="1:19" x14ac:dyDescent="0.3">
      <c r="A22222" s="25"/>
      <c r="B22222"/>
      <c r="C22222"/>
      <c r="D22222"/>
      <c r="E22222"/>
      <c r="F22222"/>
      <c r="G22222"/>
      <c r="H22222" s="26"/>
      <c r="I22222" s="26"/>
      <c r="K22222"/>
      <c r="L22222"/>
      <c r="M22222"/>
      <c r="N22222"/>
      <c r="O22222"/>
      <c r="P22222"/>
      <c r="S22222"/>
    </row>
    <row r="22223" spans="1:19" x14ac:dyDescent="0.3">
      <c r="A22223" s="25"/>
      <c r="B22223"/>
      <c r="C22223"/>
      <c r="D22223"/>
      <c r="E22223"/>
      <c r="F22223"/>
      <c r="G22223"/>
      <c r="H22223" s="26"/>
      <c r="I22223" s="26"/>
      <c r="K22223"/>
      <c r="L22223"/>
      <c r="M22223"/>
      <c r="N22223"/>
      <c r="O22223"/>
      <c r="P22223"/>
      <c r="S22223"/>
    </row>
    <row r="22224" spans="1:19" x14ac:dyDescent="0.3">
      <c r="A22224" s="25"/>
      <c r="B22224"/>
      <c r="C22224"/>
      <c r="D22224"/>
      <c r="E22224"/>
      <c r="F22224"/>
      <c r="G22224"/>
      <c r="H22224" s="26"/>
      <c r="I22224" s="26"/>
      <c r="K22224"/>
      <c r="L22224"/>
      <c r="M22224"/>
      <c r="N22224"/>
      <c r="O22224"/>
      <c r="P22224"/>
      <c r="S22224"/>
    </row>
    <row r="22225" spans="1:19" x14ac:dyDescent="0.3">
      <c r="A22225" s="25"/>
      <c r="B22225"/>
      <c r="C22225"/>
      <c r="D22225"/>
      <c r="E22225"/>
      <c r="F22225"/>
      <c r="G22225"/>
      <c r="H22225" s="26"/>
      <c r="I22225" s="26"/>
      <c r="K22225"/>
      <c r="L22225"/>
      <c r="M22225"/>
      <c r="N22225"/>
      <c r="O22225"/>
      <c r="P22225"/>
      <c r="S22225"/>
    </row>
    <row r="22226" spans="1:19" x14ac:dyDescent="0.3">
      <c r="A22226" s="25"/>
      <c r="B22226"/>
      <c r="C22226"/>
      <c r="D22226"/>
      <c r="E22226"/>
      <c r="F22226"/>
      <c r="G22226"/>
      <c r="H22226" s="14"/>
      <c r="I22226" s="14"/>
      <c r="K22226"/>
      <c r="L22226"/>
      <c r="M22226"/>
      <c r="N22226"/>
      <c r="O22226"/>
      <c r="P22226"/>
      <c r="S22226"/>
    </row>
    <row r="22227" spans="1:19" x14ac:dyDescent="0.3">
      <c r="A22227" s="25"/>
      <c r="B22227"/>
      <c r="C22227"/>
      <c r="D22227"/>
      <c r="E22227"/>
      <c r="F22227"/>
      <c r="G22227"/>
      <c r="H22227" s="14"/>
      <c r="I22227" s="14"/>
      <c r="K22227"/>
      <c r="L22227"/>
      <c r="M22227"/>
      <c r="N22227"/>
      <c r="O22227"/>
      <c r="P22227"/>
      <c r="S22227"/>
    </row>
    <row r="22228" spans="1:19" x14ac:dyDescent="0.3">
      <c r="A22228" s="25"/>
      <c r="B22228"/>
      <c r="C22228"/>
      <c r="D22228"/>
      <c r="E22228"/>
      <c r="F22228"/>
      <c r="G22228"/>
      <c r="H22228" s="14"/>
      <c r="I22228" s="14"/>
      <c r="K22228"/>
      <c r="L22228"/>
      <c r="M22228"/>
      <c r="N22228"/>
      <c r="O22228"/>
      <c r="P22228"/>
      <c r="S22228"/>
    </row>
    <row r="22229" spans="1:19" x14ac:dyDescent="0.3">
      <c r="A22229" s="25"/>
      <c r="B22229"/>
      <c r="C22229"/>
      <c r="D22229"/>
      <c r="E22229"/>
      <c r="F22229"/>
      <c r="G22229"/>
      <c r="H22229"/>
      <c r="I22229" s="14"/>
      <c r="K22229"/>
      <c r="L22229"/>
      <c r="M22229"/>
      <c r="N22229"/>
      <c r="O22229"/>
      <c r="P22229"/>
      <c r="S22229"/>
    </row>
    <row r="22230" spans="1:19" x14ac:dyDescent="0.3">
      <c r="A22230" s="25"/>
      <c r="B22230"/>
      <c r="C22230"/>
      <c r="D22230"/>
      <c r="E22230"/>
      <c r="F22230"/>
      <c r="G22230"/>
      <c r="H22230"/>
      <c r="I22230"/>
      <c r="K22230"/>
      <c r="L22230"/>
      <c r="M22230"/>
      <c r="N22230"/>
      <c r="O22230"/>
      <c r="P22230"/>
      <c r="S22230"/>
    </row>
    <row r="22231" spans="1:19" x14ac:dyDescent="0.3">
      <c r="A22231" s="25"/>
      <c r="B22231"/>
      <c r="C22231"/>
      <c r="D22231"/>
      <c r="E22231"/>
      <c r="F22231"/>
      <c r="G22231"/>
      <c r="H22231"/>
      <c r="I22231" s="14"/>
      <c r="K22231"/>
      <c r="L22231"/>
      <c r="M22231"/>
      <c r="N22231"/>
      <c r="O22231"/>
      <c r="P22231"/>
      <c r="S22231"/>
    </row>
    <row r="22232" spans="1:19" x14ac:dyDescent="0.3">
      <c r="A22232" s="25"/>
      <c r="B22232"/>
      <c r="C22232"/>
      <c r="D22232"/>
      <c r="E22232"/>
      <c r="F22232"/>
      <c r="G22232"/>
      <c r="H22232"/>
      <c r="I22232"/>
      <c r="K22232"/>
      <c r="L22232"/>
      <c r="M22232"/>
      <c r="N22232"/>
      <c r="O22232"/>
      <c r="P22232"/>
      <c r="S22232"/>
    </row>
    <row r="22233" spans="1:19" x14ac:dyDescent="0.3">
      <c r="A22233" s="25"/>
      <c r="B22233"/>
      <c r="C22233"/>
      <c r="D22233"/>
      <c r="E22233"/>
      <c r="F22233"/>
      <c r="G22233"/>
      <c r="H22233"/>
      <c r="I22233" s="14"/>
      <c r="K22233"/>
      <c r="L22233"/>
      <c r="M22233"/>
      <c r="N22233"/>
      <c r="O22233"/>
      <c r="P22233"/>
      <c r="S22233"/>
    </row>
    <row r="22234" spans="1:19" x14ac:dyDescent="0.3">
      <c r="A22234" s="25"/>
      <c r="B22234"/>
      <c r="C22234"/>
      <c r="D22234"/>
      <c r="E22234"/>
      <c r="F22234"/>
      <c r="G22234"/>
      <c r="H22234"/>
      <c r="I22234" s="14"/>
      <c r="K22234"/>
      <c r="L22234"/>
      <c r="M22234"/>
      <c r="N22234"/>
      <c r="O22234"/>
      <c r="P22234"/>
      <c r="S22234"/>
    </row>
    <row r="22235" spans="1:19" x14ac:dyDescent="0.3">
      <c r="A22235" s="25"/>
      <c r="B22235"/>
      <c r="C22235"/>
      <c r="D22235"/>
      <c r="E22235"/>
      <c r="F22235"/>
      <c r="G22235"/>
      <c r="H22235"/>
      <c r="I22235" s="14"/>
      <c r="K22235"/>
      <c r="L22235"/>
      <c r="M22235"/>
      <c r="N22235"/>
      <c r="O22235"/>
      <c r="P22235"/>
      <c r="S22235"/>
    </row>
    <row r="22236" spans="1:19" x14ac:dyDescent="0.3">
      <c r="A22236" s="25"/>
      <c r="B22236"/>
      <c r="C22236"/>
      <c r="D22236"/>
      <c r="E22236"/>
      <c r="F22236"/>
      <c r="G22236"/>
      <c r="H22236"/>
      <c r="I22236"/>
      <c r="K22236"/>
      <c r="L22236"/>
      <c r="M22236"/>
      <c r="N22236"/>
      <c r="O22236"/>
      <c r="P22236"/>
      <c r="S22236"/>
    </row>
    <row r="22237" spans="1:19" x14ac:dyDescent="0.3">
      <c r="A22237" s="25"/>
      <c r="B22237"/>
      <c r="C22237"/>
      <c r="D22237"/>
      <c r="E22237"/>
      <c r="F22237"/>
      <c r="G22237"/>
      <c r="H22237"/>
      <c r="I22237"/>
      <c r="K22237"/>
      <c r="L22237"/>
      <c r="M22237"/>
      <c r="N22237"/>
      <c r="O22237"/>
      <c r="P22237"/>
      <c r="S22237"/>
    </row>
    <row r="22238" spans="1:19" x14ac:dyDescent="0.3">
      <c r="A22238" s="25"/>
      <c r="B22238"/>
      <c r="C22238"/>
      <c r="D22238"/>
      <c r="E22238"/>
      <c r="F22238"/>
      <c r="G22238"/>
      <c r="H22238" s="14"/>
      <c r="I22238" s="14"/>
      <c r="K22238"/>
      <c r="L22238"/>
      <c r="M22238"/>
      <c r="N22238"/>
      <c r="O22238"/>
      <c r="P22238"/>
      <c r="S22238"/>
    </row>
    <row r="22239" spans="1:19" x14ac:dyDescent="0.3">
      <c r="A22239" s="25"/>
      <c r="B22239"/>
      <c r="C22239"/>
      <c r="D22239"/>
      <c r="E22239"/>
      <c r="F22239"/>
      <c r="G22239"/>
      <c r="H22239" s="14"/>
      <c r="I22239" s="14"/>
      <c r="K22239"/>
      <c r="L22239"/>
      <c r="M22239"/>
      <c r="N22239"/>
      <c r="O22239"/>
      <c r="P22239"/>
      <c r="S22239"/>
    </row>
    <row r="22240" spans="1:19" x14ac:dyDescent="0.3">
      <c r="A22240" s="25"/>
      <c r="B22240"/>
      <c r="C22240"/>
      <c r="D22240"/>
      <c r="E22240"/>
      <c r="F22240"/>
      <c r="G22240"/>
      <c r="H22240" s="14"/>
      <c r="I22240" s="14"/>
      <c r="K22240"/>
      <c r="L22240"/>
      <c r="M22240"/>
      <c r="N22240"/>
      <c r="O22240"/>
      <c r="P22240"/>
      <c r="S22240"/>
    </row>
    <row r="22241" spans="1:20" x14ac:dyDescent="0.3">
      <c r="A22241" s="25"/>
      <c r="B22241"/>
      <c r="C22241"/>
      <c r="D22241"/>
      <c r="E22241"/>
      <c r="F22241"/>
      <c r="G22241"/>
      <c r="H22241" s="14"/>
      <c r="I22241" s="14"/>
      <c r="K22241"/>
      <c r="L22241"/>
      <c r="M22241"/>
      <c r="N22241"/>
      <c r="O22241"/>
      <c r="P22241"/>
      <c r="S22241"/>
    </row>
    <row r="22242" spans="1:20" x14ac:dyDescent="0.3">
      <c r="A22242" s="25"/>
      <c r="B22242"/>
      <c r="C22242"/>
      <c r="D22242"/>
      <c r="E22242"/>
      <c r="F22242"/>
      <c r="G22242"/>
      <c r="H22242" s="14"/>
      <c r="I22242" s="14"/>
      <c r="K22242"/>
      <c r="L22242"/>
      <c r="M22242"/>
      <c r="N22242"/>
      <c r="O22242"/>
      <c r="P22242"/>
      <c r="S22242"/>
    </row>
    <row r="22243" spans="1:20" x14ac:dyDescent="0.3">
      <c r="A22243" s="25"/>
      <c r="B22243"/>
      <c r="C22243"/>
      <c r="D22243"/>
      <c r="E22243"/>
      <c r="F22243"/>
      <c r="G22243"/>
      <c r="H22243" s="14"/>
      <c r="I22243" s="14"/>
      <c r="K22243"/>
      <c r="L22243"/>
      <c r="M22243"/>
      <c r="N22243"/>
      <c r="O22243"/>
      <c r="P22243"/>
      <c r="S22243"/>
      <c r="T22243" s="7"/>
    </row>
    <row r="22244" spans="1:20" x14ac:dyDescent="0.3">
      <c r="A22244" s="25"/>
      <c r="B22244"/>
      <c r="C22244"/>
      <c r="D22244"/>
      <c r="E22244"/>
      <c r="F22244"/>
      <c r="G22244"/>
      <c r="H22244" s="14"/>
      <c r="I22244" s="14"/>
      <c r="K22244"/>
      <c r="L22244"/>
      <c r="M22244"/>
      <c r="N22244"/>
      <c r="O22244"/>
      <c r="P22244"/>
      <c r="S22244"/>
    </row>
    <row r="22245" spans="1:20" x14ac:dyDescent="0.3">
      <c r="A22245" s="25"/>
      <c r="B22245"/>
      <c r="C22245"/>
      <c r="D22245"/>
      <c r="E22245"/>
      <c r="F22245"/>
      <c r="G22245"/>
      <c r="H22245" s="14"/>
      <c r="I22245" s="14"/>
      <c r="K22245"/>
      <c r="L22245"/>
      <c r="M22245"/>
      <c r="N22245"/>
      <c r="O22245"/>
      <c r="P22245"/>
      <c r="S22245"/>
    </row>
    <row r="22246" spans="1:20" x14ac:dyDescent="0.3">
      <c r="A22246" s="25"/>
      <c r="B22246"/>
      <c r="C22246"/>
      <c r="D22246"/>
      <c r="E22246"/>
      <c r="F22246"/>
      <c r="G22246"/>
      <c r="H22246" s="14"/>
      <c r="I22246" s="14"/>
      <c r="K22246"/>
      <c r="L22246"/>
      <c r="M22246"/>
      <c r="N22246"/>
      <c r="O22246"/>
      <c r="P22246"/>
      <c r="S22246"/>
    </row>
    <row r="22247" spans="1:20" x14ac:dyDescent="0.3">
      <c r="A22247" s="25"/>
      <c r="B22247"/>
      <c r="C22247"/>
      <c r="D22247"/>
      <c r="E22247"/>
      <c r="F22247"/>
      <c r="G22247"/>
      <c r="H22247" s="14"/>
      <c r="I22247" s="14"/>
      <c r="K22247"/>
      <c r="L22247"/>
      <c r="M22247"/>
      <c r="N22247"/>
      <c r="O22247"/>
      <c r="P22247"/>
      <c r="S22247"/>
    </row>
    <row r="22248" spans="1:20" x14ac:dyDescent="0.3">
      <c r="A22248" s="25"/>
      <c r="B22248"/>
      <c r="C22248"/>
      <c r="D22248"/>
      <c r="E22248"/>
      <c r="F22248"/>
      <c r="G22248"/>
      <c r="H22248" s="14"/>
      <c r="I22248" s="14"/>
      <c r="K22248"/>
      <c r="L22248"/>
      <c r="M22248"/>
      <c r="N22248"/>
      <c r="O22248"/>
      <c r="P22248"/>
      <c r="S22248"/>
    </row>
    <row r="22249" spans="1:20" x14ac:dyDescent="0.3">
      <c r="A22249" s="25"/>
      <c r="B22249"/>
      <c r="C22249"/>
      <c r="D22249"/>
      <c r="E22249"/>
      <c r="F22249"/>
      <c r="G22249"/>
      <c r="H22249" s="14"/>
      <c r="I22249" s="14"/>
      <c r="K22249"/>
      <c r="L22249"/>
      <c r="M22249"/>
      <c r="N22249"/>
      <c r="O22249"/>
      <c r="P22249"/>
      <c r="S22249"/>
    </row>
    <row r="22250" spans="1:20" x14ac:dyDescent="0.3">
      <c r="A22250" s="25"/>
      <c r="B22250"/>
      <c r="C22250"/>
      <c r="D22250"/>
      <c r="E22250"/>
      <c r="F22250"/>
      <c r="G22250"/>
      <c r="H22250" s="14"/>
      <c r="I22250" s="14"/>
      <c r="K22250"/>
      <c r="L22250"/>
      <c r="M22250"/>
      <c r="N22250"/>
      <c r="O22250"/>
      <c r="P22250"/>
      <c r="S22250"/>
    </row>
    <row r="22251" spans="1:20" x14ac:dyDescent="0.3">
      <c r="A22251" s="25"/>
      <c r="B22251"/>
      <c r="C22251"/>
      <c r="D22251"/>
      <c r="E22251"/>
      <c r="F22251"/>
      <c r="G22251"/>
      <c r="H22251" s="14"/>
      <c r="I22251" s="14"/>
      <c r="K22251"/>
      <c r="L22251"/>
      <c r="M22251"/>
      <c r="N22251"/>
      <c r="O22251"/>
      <c r="P22251"/>
      <c r="S22251"/>
    </row>
    <row r="22252" spans="1:20" x14ac:dyDescent="0.3">
      <c r="A22252" s="25"/>
      <c r="B22252"/>
      <c r="C22252"/>
      <c r="D22252"/>
      <c r="E22252"/>
      <c r="F22252"/>
      <c r="G22252"/>
      <c r="H22252" s="14"/>
      <c r="I22252" s="14"/>
      <c r="K22252"/>
      <c r="L22252"/>
      <c r="M22252"/>
      <c r="N22252"/>
      <c r="O22252"/>
      <c r="P22252"/>
      <c r="S22252"/>
    </row>
    <row r="22253" spans="1:20" x14ac:dyDescent="0.3">
      <c r="A22253" s="25"/>
      <c r="B22253"/>
      <c r="C22253"/>
      <c r="D22253"/>
      <c r="E22253"/>
      <c r="F22253"/>
      <c r="G22253"/>
      <c r="H22253" s="14"/>
      <c r="I22253" s="14"/>
      <c r="K22253"/>
      <c r="L22253"/>
      <c r="M22253"/>
      <c r="N22253"/>
      <c r="O22253"/>
      <c r="P22253"/>
      <c r="S22253"/>
    </row>
    <row r="22254" spans="1:20" x14ac:dyDescent="0.3">
      <c r="A22254" s="25"/>
      <c r="B22254"/>
      <c r="C22254"/>
      <c r="D22254"/>
      <c r="E22254"/>
      <c r="F22254"/>
      <c r="G22254"/>
      <c r="H22254" s="14"/>
      <c r="I22254" s="14"/>
      <c r="K22254"/>
      <c r="L22254"/>
      <c r="M22254"/>
      <c r="N22254"/>
      <c r="O22254"/>
      <c r="P22254"/>
      <c r="S22254"/>
    </row>
    <row r="22255" spans="1:20" x14ac:dyDescent="0.3">
      <c r="A22255" s="25"/>
      <c r="B22255"/>
      <c r="C22255"/>
      <c r="D22255"/>
      <c r="E22255"/>
      <c r="F22255"/>
      <c r="G22255"/>
      <c r="H22255"/>
      <c r="I22255"/>
      <c r="K22255"/>
      <c r="L22255"/>
      <c r="M22255"/>
      <c r="N22255"/>
      <c r="O22255"/>
      <c r="P22255"/>
      <c r="S22255"/>
    </row>
    <row r="22256" spans="1:20" x14ac:dyDescent="0.3">
      <c r="A22256" s="25"/>
      <c r="B22256"/>
      <c r="C22256"/>
      <c r="D22256"/>
      <c r="E22256"/>
      <c r="F22256"/>
      <c r="G22256"/>
      <c r="H22256"/>
      <c r="I22256"/>
      <c r="K22256"/>
      <c r="L22256"/>
      <c r="M22256"/>
      <c r="N22256"/>
      <c r="O22256"/>
      <c r="P22256"/>
      <c r="S22256"/>
    </row>
    <row r="22257" spans="1:20" x14ac:dyDescent="0.3">
      <c r="A22257" s="25"/>
      <c r="B22257"/>
      <c r="C22257"/>
      <c r="D22257"/>
      <c r="E22257"/>
      <c r="F22257"/>
      <c r="G22257"/>
      <c r="H22257"/>
      <c r="I22257"/>
      <c r="K22257"/>
      <c r="L22257"/>
      <c r="M22257"/>
      <c r="N22257"/>
      <c r="O22257"/>
      <c r="P22257"/>
      <c r="S22257"/>
    </row>
    <row r="22258" spans="1:20" x14ac:dyDescent="0.3">
      <c r="A22258" s="25"/>
      <c r="B22258"/>
      <c r="C22258"/>
      <c r="D22258"/>
      <c r="E22258"/>
      <c r="F22258"/>
      <c r="G22258"/>
      <c r="H22258"/>
      <c r="I22258" s="14"/>
      <c r="K22258"/>
      <c r="L22258"/>
      <c r="M22258"/>
      <c r="N22258"/>
      <c r="O22258"/>
      <c r="P22258"/>
      <c r="S22258"/>
    </row>
    <row r="22259" spans="1:20" x14ac:dyDescent="0.3">
      <c r="A22259" s="25"/>
      <c r="B22259"/>
      <c r="C22259"/>
      <c r="D22259"/>
      <c r="E22259"/>
      <c r="F22259"/>
      <c r="G22259"/>
      <c r="H22259"/>
      <c r="I22259" s="14"/>
      <c r="K22259"/>
      <c r="L22259"/>
      <c r="M22259"/>
      <c r="N22259"/>
      <c r="O22259"/>
      <c r="P22259"/>
      <c r="S22259"/>
    </row>
    <row r="22260" spans="1:20" x14ac:dyDescent="0.3">
      <c r="A22260" s="25"/>
      <c r="B22260"/>
      <c r="C22260"/>
      <c r="D22260"/>
      <c r="E22260"/>
      <c r="F22260"/>
      <c r="G22260"/>
      <c r="H22260" s="14"/>
      <c r="I22260" s="14"/>
      <c r="K22260"/>
      <c r="L22260"/>
      <c r="M22260"/>
      <c r="N22260"/>
      <c r="O22260"/>
      <c r="P22260"/>
      <c r="S22260"/>
      <c r="T22260" s="7"/>
    </row>
    <row r="22261" spans="1:20" x14ac:dyDescent="0.3">
      <c r="A22261" s="25"/>
      <c r="B22261"/>
      <c r="C22261"/>
      <c r="D22261"/>
      <c r="E22261"/>
      <c r="F22261"/>
      <c r="G22261"/>
      <c r="H22261"/>
      <c r="I22261" s="14"/>
      <c r="K22261"/>
      <c r="L22261"/>
      <c r="M22261"/>
      <c r="N22261"/>
      <c r="O22261"/>
      <c r="P22261"/>
      <c r="S22261"/>
    </row>
    <row r="22262" spans="1:20" x14ac:dyDescent="0.3">
      <c r="A22262" s="25"/>
      <c r="B22262"/>
      <c r="C22262"/>
      <c r="D22262"/>
      <c r="E22262"/>
      <c r="F22262"/>
      <c r="G22262"/>
      <c r="H22262"/>
      <c r="I22262" s="14"/>
      <c r="K22262"/>
      <c r="L22262"/>
      <c r="M22262"/>
      <c r="N22262"/>
      <c r="O22262"/>
      <c r="P22262"/>
      <c r="S22262"/>
    </row>
    <row r="22263" spans="1:20" x14ac:dyDescent="0.3">
      <c r="A22263" s="25"/>
      <c r="B22263"/>
      <c r="C22263"/>
      <c r="D22263"/>
      <c r="E22263"/>
      <c r="F22263"/>
      <c r="G22263"/>
      <c r="H22263"/>
      <c r="I22263" s="14"/>
      <c r="K22263"/>
      <c r="L22263"/>
      <c r="M22263"/>
      <c r="N22263"/>
      <c r="O22263"/>
      <c r="P22263"/>
      <c r="S22263"/>
    </row>
    <row r="22264" spans="1:20" x14ac:dyDescent="0.3">
      <c r="A22264" s="25"/>
      <c r="B22264"/>
      <c r="C22264"/>
      <c r="D22264"/>
      <c r="E22264"/>
      <c r="F22264"/>
      <c r="G22264"/>
      <c r="H22264"/>
      <c r="I22264"/>
      <c r="K22264"/>
      <c r="L22264"/>
      <c r="M22264"/>
      <c r="N22264"/>
      <c r="O22264"/>
      <c r="P22264"/>
      <c r="S22264"/>
    </row>
    <row r="22265" spans="1:20" x14ac:dyDescent="0.3">
      <c r="A22265" s="25"/>
      <c r="B22265"/>
      <c r="C22265"/>
      <c r="D22265"/>
      <c r="E22265"/>
      <c r="F22265"/>
      <c r="G22265"/>
      <c r="H22265"/>
      <c r="I22265"/>
      <c r="K22265"/>
      <c r="L22265"/>
      <c r="M22265"/>
      <c r="N22265"/>
      <c r="O22265"/>
      <c r="P22265"/>
      <c r="S22265"/>
    </row>
    <row r="22266" spans="1:20" x14ac:dyDescent="0.3">
      <c r="A22266" s="25"/>
      <c r="B22266"/>
      <c r="C22266"/>
      <c r="D22266"/>
      <c r="E22266"/>
      <c r="F22266"/>
      <c r="G22266"/>
      <c r="H22266"/>
      <c r="I22266"/>
      <c r="K22266"/>
      <c r="L22266"/>
      <c r="M22266"/>
      <c r="N22266"/>
      <c r="O22266"/>
      <c r="P22266"/>
      <c r="S22266"/>
    </row>
    <row r="22267" spans="1:20" x14ac:dyDescent="0.3">
      <c r="A22267" s="25"/>
      <c r="B22267"/>
      <c r="C22267"/>
      <c r="D22267"/>
      <c r="E22267"/>
      <c r="F22267"/>
      <c r="G22267"/>
      <c r="H22267" s="14"/>
      <c r="I22267" s="14"/>
      <c r="K22267"/>
      <c r="L22267"/>
      <c r="M22267"/>
      <c r="N22267"/>
      <c r="O22267"/>
      <c r="P22267"/>
      <c r="S22267"/>
      <c r="T22267" s="7"/>
    </row>
    <row r="22268" spans="1:20" x14ac:dyDescent="0.3">
      <c r="A22268" s="25"/>
      <c r="B22268"/>
      <c r="C22268"/>
      <c r="D22268"/>
      <c r="E22268"/>
      <c r="F22268"/>
      <c r="G22268"/>
      <c r="H22268"/>
      <c r="I22268"/>
      <c r="K22268"/>
      <c r="L22268"/>
      <c r="M22268"/>
      <c r="N22268"/>
      <c r="O22268"/>
      <c r="P22268"/>
      <c r="S22268"/>
    </row>
    <row r="22269" spans="1:20" x14ac:dyDescent="0.3">
      <c r="A22269" s="25"/>
      <c r="B22269"/>
      <c r="C22269"/>
      <c r="D22269"/>
      <c r="E22269"/>
      <c r="F22269"/>
      <c r="G22269"/>
      <c r="H22269" s="14"/>
      <c r="I22269" s="14"/>
      <c r="K22269"/>
      <c r="L22269"/>
      <c r="M22269"/>
      <c r="N22269"/>
      <c r="O22269"/>
      <c r="P22269"/>
      <c r="S22269"/>
    </row>
    <row r="22270" spans="1:20" x14ac:dyDescent="0.3">
      <c r="A22270" s="25"/>
      <c r="B22270"/>
      <c r="C22270"/>
      <c r="D22270"/>
      <c r="E22270"/>
      <c r="F22270"/>
      <c r="G22270"/>
      <c r="H22270"/>
      <c r="I22270"/>
      <c r="K22270"/>
      <c r="L22270"/>
      <c r="M22270"/>
      <c r="N22270"/>
      <c r="O22270"/>
      <c r="P22270"/>
      <c r="S22270"/>
    </row>
    <row r="22271" spans="1:20" x14ac:dyDescent="0.3">
      <c r="A22271" s="25"/>
      <c r="B22271"/>
      <c r="C22271"/>
      <c r="D22271"/>
      <c r="E22271"/>
      <c r="F22271"/>
      <c r="G22271"/>
      <c r="H22271"/>
      <c r="I22271"/>
      <c r="K22271"/>
      <c r="L22271"/>
      <c r="M22271"/>
      <c r="N22271"/>
      <c r="O22271"/>
      <c r="P22271"/>
      <c r="S22271"/>
    </row>
    <row r="22272" spans="1:20" x14ac:dyDescent="0.3">
      <c r="A22272" s="25"/>
      <c r="B22272"/>
      <c r="C22272"/>
      <c r="D22272"/>
      <c r="E22272"/>
      <c r="F22272"/>
      <c r="G22272"/>
      <c r="H22272"/>
      <c r="I22272" s="14"/>
      <c r="K22272"/>
      <c r="L22272"/>
      <c r="M22272"/>
      <c r="N22272"/>
      <c r="O22272"/>
      <c r="P22272"/>
      <c r="S22272"/>
    </row>
    <row r="22273" spans="1:19" x14ac:dyDescent="0.3">
      <c r="A22273" s="25"/>
      <c r="B22273"/>
      <c r="C22273"/>
      <c r="D22273"/>
      <c r="E22273"/>
      <c r="F22273"/>
      <c r="G22273"/>
      <c r="H22273"/>
      <c r="I22273" s="14"/>
      <c r="K22273"/>
      <c r="L22273"/>
      <c r="M22273"/>
      <c r="N22273"/>
      <c r="O22273"/>
      <c r="P22273"/>
      <c r="S22273"/>
    </row>
    <row r="22274" spans="1:19" x14ac:dyDescent="0.3">
      <c r="A22274" s="25"/>
      <c r="B22274"/>
      <c r="C22274"/>
      <c r="D22274"/>
      <c r="E22274"/>
      <c r="F22274"/>
      <c r="G22274"/>
      <c r="H22274"/>
      <c r="I22274"/>
      <c r="K22274"/>
      <c r="L22274"/>
      <c r="M22274"/>
      <c r="N22274"/>
      <c r="O22274"/>
      <c r="P22274"/>
      <c r="S22274"/>
    </row>
    <row r="22275" spans="1:19" x14ac:dyDescent="0.3">
      <c r="A22275" s="25"/>
      <c r="B22275"/>
      <c r="C22275"/>
      <c r="D22275"/>
      <c r="E22275"/>
      <c r="F22275"/>
      <c r="G22275"/>
      <c r="H22275"/>
      <c r="I22275"/>
      <c r="K22275"/>
      <c r="L22275"/>
      <c r="M22275"/>
      <c r="N22275"/>
      <c r="O22275"/>
      <c r="P22275"/>
      <c r="S22275"/>
    </row>
    <row r="22276" spans="1:19" x14ac:dyDescent="0.3">
      <c r="A22276" s="25"/>
      <c r="B22276"/>
      <c r="C22276"/>
      <c r="D22276"/>
      <c r="E22276"/>
      <c r="F22276"/>
      <c r="G22276"/>
      <c r="H22276" s="14"/>
      <c r="I22276" s="14"/>
      <c r="K22276"/>
      <c r="L22276"/>
      <c r="M22276"/>
      <c r="N22276"/>
      <c r="O22276"/>
      <c r="P22276"/>
      <c r="S22276"/>
    </row>
    <row r="22277" spans="1:19" x14ac:dyDescent="0.3">
      <c r="A22277" s="25"/>
      <c r="B22277"/>
      <c r="C22277"/>
      <c r="D22277"/>
      <c r="E22277"/>
      <c r="F22277"/>
      <c r="G22277"/>
      <c r="H22277"/>
      <c r="I22277" s="14"/>
      <c r="K22277"/>
      <c r="L22277"/>
      <c r="M22277"/>
      <c r="N22277"/>
      <c r="O22277"/>
      <c r="P22277"/>
      <c r="S22277"/>
    </row>
    <row r="22278" spans="1:19" x14ac:dyDescent="0.3">
      <c r="A22278" s="25"/>
      <c r="B22278"/>
      <c r="C22278"/>
      <c r="D22278"/>
      <c r="E22278"/>
      <c r="F22278"/>
      <c r="G22278"/>
      <c r="H22278"/>
      <c r="I22278"/>
      <c r="K22278"/>
      <c r="L22278"/>
      <c r="M22278"/>
      <c r="N22278"/>
      <c r="O22278"/>
      <c r="P22278"/>
      <c r="S22278"/>
    </row>
    <row r="22279" spans="1:19" x14ac:dyDescent="0.3">
      <c r="A22279" s="25"/>
      <c r="B22279"/>
      <c r="C22279"/>
      <c r="D22279"/>
      <c r="E22279"/>
      <c r="F22279"/>
      <c r="G22279"/>
      <c r="H22279"/>
      <c r="I22279"/>
      <c r="K22279"/>
      <c r="L22279"/>
      <c r="M22279"/>
      <c r="N22279"/>
      <c r="O22279"/>
      <c r="P22279"/>
      <c r="S22279"/>
    </row>
    <row r="22280" spans="1:19" x14ac:dyDescent="0.3">
      <c r="A22280" s="25"/>
      <c r="B22280"/>
      <c r="C22280"/>
      <c r="D22280"/>
      <c r="E22280"/>
      <c r="F22280"/>
      <c r="G22280"/>
      <c r="H22280"/>
      <c r="I22280"/>
      <c r="K22280"/>
      <c r="L22280"/>
      <c r="M22280"/>
      <c r="N22280"/>
      <c r="O22280"/>
      <c r="P22280"/>
      <c r="S22280"/>
    </row>
    <row r="22281" spans="1:19" x14ac:dyDescent="0.3">
      <c r="A22281" s="25"/>
      <c r="B22281"/>
      <c r="C22281"/>
      <c r="D22281"/>
      <c r="E22281"/>
      <c r="F22281"/>
      <c r="G22281"/>
      <c r="H22281" s="14"/>
      <c r="I22281" s="14"/>
      <c r="K22281"/>
      <c r="L22281"/>
      <c r="M22281"/>
      <c r="N22281"/>
      <c r="O22281"/>
      <c r="P22281"/>
      <c r="S22281"/>
    </row>
    <row r="22282" spans="1:19" x14ac:dyDescent="0.3">
      <c r="A22282" s="25"/>
      <c r="B22282"/>
      <c r="C22282"/>
      <c r="D22282"/>
      <c r="E22282"/>
      <c r="F22282"/>
      <c r="G22282"/>
      <c r="H22282" s="14"/>
      <c r="I22282" s="14"/>
      <c r="K22282"/>
      <c r="L22282"/>
      <c r="M22282"/>
      <c r="N22282"/>
      <c r="O22282"/>
      <c r="P22282"/>
      <c r="S22282"/>
    </row>
    <row r="22283" spans="1:19" x14ac:dyDescent="0.3">
      <c r="A22283" s="25"/>
      <c r="B22283"/>
      <c r="C22283"/>
      <c r="D22283"/>
      <c r="E22283"/>
      <c r="F22283"/>
      <c r="G22283"/>
      <c r="H22283" s="14"/>
      <c r="I22283" s="14"/>
      <c r="K22283"/>
      <c r="L22283"/>
      <c r="M22283"/>
      <c r="N22283"/>
      <c r="O22283"/>
      <c r="P22283"/>
      <c r="S22283"/>
    </row>
    <row r="22284" spans="1:19" x14ac:dyDescent="0.3">
      <c r="A22284" s="25"/>
      <c r="B22284"/>
      <c r="C22284"/>
      <c r="D22284"/>
      <c r="E22284"/>
      <c r="F22284"/>
      <c r="G22284"/>
      <c r="H22284" s="14"/>
      <c r="I22284" s="14"/>
      <c r="K22284"/>
      <c r="L22284"/>
      <c r="M22284"/>
      <c r="N22284"/>
      <c r="O22284"/>
      <c r="P22284"/>
      <c r="S22284"/>
    </row>
    <row r="22285" spans="1:19" x14ac:dyDescent="0.3">
      <c r="A22285" s="25"/>
      <c r="B22285"/>
      <c r="C22285"/>
      <c r="D22285"/>
      <c r="E22285"/>
      <c r="F22285"/>
      <c r="G22285"/>
      <c r="H22285" s="14"/>
      <c r="I22285" s="14"/>
      <c r="K22285"/>
      <c r="L22285"/>
      <c r="M22285"/>
      <c r="N22285"/>
      <c r="O22285"/>
      <c r="P22285"/>
      <c r="S22285"/>
    </row>
    <row r="22286" spans="1:19" x14ac:dyDescent="0.3">
      <c r="A22286" s="25"/>
      <c r="B22286"/>
      <c r="C22286"/>
      <c r="D22286"/>
      <c r="E22286"/>
      <c r="F22286"/>
      <c r="G22286"/>
      <c r="H22286" s="14"/>
      <c r="I22286" s="14"/>
      <c r="K22286"/>
      <c r="L22286"/>
      <c r="M22286"/>
      <c r="N22286"/>
      <c r="O22286"/>
      <c r="P22286"/>
      <c r="S22286"/>
    </row>
    <row r="22287" spans="1:19" x14ac:dyDescent="0.3">
      <c r="A22287" s="25"/>
      <c r="B22287"/>
      <c r="C22287"/>
      <c r="D22287"/>
      <c r="E22287"/>
      <c r="F22287"/>
      <c r="G22287"/>
      <c r="H22287" s="14"/>
      <c r="I22287" s="14"/>
      <c r="K22287"/>
      <c r="L22287"/>
      <c r="M22287"/>
      <c r="N22287"/>
      <c r="O22287"/>
      <c r="P22287"/>
      <c r="S22287"/>
    </row>
    <row r="22288" spans="1:19" x14ac:dyDescent="0.3">
      <c r="A22288" s="25"/>
      <c r="B22288"/>
      <c r="C22288"/>
      <c r="D22288"/>
      <c r="E22288"/>
      <c r="F22288"/>
      <c r="G22288"/>
      <c r="H22288" s="14"/>
      <c r="I22288" s="14"/>
      <c r="K22288"/>
      <c r="L22288"/>
      <c r="M22288"/>
      <c r="N22288"/>
      <c r="O22288"/>
      <c r="P22288"/>
      <c r="S22288"/>
    </row>
    <row r="22289" spans="1:20" x14ac:dyDescent="0.3">
      <c r="A22289" s="25"/>
      <c r="B22289"/>
      <c r="C22289"/>
      <c r="D22289"/>
      <c r="E22289"/>
      <c r="F22289"/>
      <c r="G22289"/>
      <c r="H22289"/>
      <c r="I22289" s="14"/>
      <c r="K22289"/>
      <c r="L22289"/>
      <c r="M22289"/>
      <c r="N22289"/>
      <c r="O22289"/>
      <c r="P22289"/>
      <c r="S22289"/>
    </row>
    <row r="22290" spans="1:20" x14ac:dyDescent="0.3">
      <c r="A22290" s="25"/>
      <c r="B22290"/>
      <c r="C22290"/>
      <c r="D22290"/>
      <c r="E22290"/>
      <c r="F22290"/>
      <c r="G22290"/>
      <c r="H22290" s="14"/>
      <c r="I22290" s="14"/>
      <c r="K22290"/>
      <c r="L22290"/>
      <c r="M22290"/>
      <c r="N22290"/>
      <c r="O22290"/>
      <c r="P22290"/>
      <c r="S22290"/>
    </row>
    <row r="22291" spans="1:20" x14ac:dyDescent="0.3">
      <c r="A22291" s="25"/>
      <c r="B22291"/>
      <c r="C22291"/>
      <c r="D22291"/>
      <c r="E22291"/>
      <c r="F22291"/>
      <c r="G22291"/>
      <c r="H22291"/>
      <c r="I22291"/>
      <c r="K22291"/>
      <c r="L22291"/>
      <c r="M22291"/>
      <c r="N22291"/>
      <c r="O22291"/>
      <c r="P22291"/>
      <c r="S22291"/>
    </row>
    <row r="22292" spans="1:20" x14ac:dyDescent="0.3">
      <c r="A22292" s="25"/>
      <c r="B22292"/>
      <c r="C22292"/>
      <c r="D22292"/>
      <c r="E22292"/>
      <c r="F22292"/>
      <c r="G22292"/>
      <c r="H22292"/>
      <c r="I22292"/>
      <c r="K22292"/>
      <c r="L22292"/>
      <c r="M22292"/>
      <c r="N22292"/>
      <c r="O22292"/>
      <c r="P22292"/>
      <c r="S22292"/>
    </row>
    <row r="22293" spans="1:20" x14ac:dyDescent="0.3">
      <c r="A22293" s="25"/>
      <c r="B22293"/>
      <c r="C22293"/>
      <c r="D22293"/>
      <c r="E22293"/>
      <c r="F22293"/>
      <c r="G22293"/>
      <c r="H22293"/>
      <c r="I22293" s="14"/>
      <c r="K22293"/>
      <c r="L22293"/>
      <c r="M22293"/>
      <c r="N22293"/>
      <c r="O22293"/>
      <c r="P22293"/>
      <c r="S22293"/>
    </row>
    <row r="22294" spans="1:20" x14ac:dyDescent="0.3">
      <c r="A22294" s="25"/>
      <c r="B22294"/>
      <c r="C22294"/>
      <c r="D22294"/>
      <c r="E22294"/>
      <c r="F22294"/>
      <c r="G22294"/>
      <c r="H22294"/>
      <c r="I22294"/>
      <c r="K22294"/>
      <c r="L22294"/>
      <c r="M22294"/>
      <c r="N22294"/>
      <c r="O22294"/>
      <c r="P22294"/>
      <c r="S22294"/>
    </row>
    <row r="22295" spans="1:20" x14ac:dyDescent="0.3">
      <c r="A22295" s="25"/>
      <c r="B22295"/>
      <c r="C22295"/>
      <c r="D22295"/>
      <c r="E22295"/>
      <c r="F22295"/>
      <c r="G22295"/>
      <c r="H22295"/>
      <c r="I22295"/>
      <c r="K22295"/>
      <c r="L22295"/>
      <c r="M22295"/>
      <c r="N22295"/>
      <c r="O22295"/>
      <c r="P22295"/>
      <c r="S22295"/>
    </row>
    <row r="22296" spans="1:20" x14ac:dyDescent="0.3">
      <c r="A22296" s="25"/>
      <c r="B22296"/>
      <c r="C22296"/>
      <c r="D22296"/>
      <c r="E22296"/>
      <c r="F22296"/>
      <c r="G22296"/>
      <c r="H22296" s="14"/>
      <c r="I22296" s="14"/>
      <c r="K22296"/>
      <c r="L22296"/>
      <c r="M22296"/>
      <c r="N22296"/>
      <c r="O22296"/>
      <c r="P22296"/>
      <c r="S22296"/>
    </row>
    <row r="22297" spans="1:20" x14ac:dyDescent="0.3">
      <c r="A22297" s="25"/>
      <c r="B22297"/>
      <c r="C22297"/>
      <c r="D22297"/>
      <c r="E22297"/>
      <c r="F22297"/>
      <c r="G22297"/>
      <c r="H22297"/>
      <c r="I22297"/>
      <c r="K22297"/>
      <c r="L22297"/>
      <c r="M22297"/>
      <c r="N22297"/>
      <c r="O22297"/>
      <c r="P22297"/>
      <c r="S22297"/>
    </row>
    <row r="22298" spans="1:20" x14ac:dyDescent="0.3">
      <c r="A22298" s="25"/>
      <c r="B22298"/>
      <c r="C22298"/>
      <c r="D22298"/>
      <c r="E22298"/>
      <c r="F22298"/>
      <c r="G22298"/>
      <c r="H22298" s="14"/>
      <c r="I22298" s="14"/>
      <c r="K22298"/>
      <c r="L22298"/>
      <c r="M22298"/>
      <c r="N22298"/>
      <c r="O22298"/>
      <c r="P22298"/>
      <c r="S22298"/>
      <c r="T22298" s="7"/>
    </row>
    <row r="22299" spans="1:20" x14ac:dyDescent="0.3">
      <c r="A22299" s="25"/>
      <c r="B22299"/>
      <c r="C22299"/>
      <c r="D22299"/>
      <c r="E22299"/>
      <c r="F22299"/>
      <c r="G22299"/>
      <c r="H22299"/>
      <c r="I22299" s="14"/>
      <c r="K22299"/>
      <c r="L22299"/>
      <c r="M22299"/>
      <c r="N22299"/>
      <c r="O22299"/>
      <c r="P22299"/>
      <c r="S22299"/>
    </row>
    <row r="22300" spans="1:20" x14ac:dyDescent="0.3">
      <c r="A22300" s="25"/>
      <c r="B22300"/>
      <c r="C22300"/>
      <c r="D22300"/>
      <c r="E22300"/>
      <c r="F22300"/>
      <c r="G22300"/>
      <c r="H22300"/>
      <c r="I22300"/>
      <c r="K22300"/>
      <c r="L22300"/>
      <c r="M22300"/>
      <c r="N22300"/>
      <c r="O22300"/>
      <c r="P22300"/>
      <c r="S22300"/>
    </row>
    <row r="22301" spans="1:20" x14ac:dyDescent="0.3">
      <c r="A22301" s="25"/>
      <c r="B22301"/>
      <c r="C22301"/>
      <c r="D22301"/>
      <c r="E22301"/>
      <c r="F22301"/>
      <c r="G22301"/>
      <c r="H22301" s="14"/>
      <c r="I22301" s="14"/>
      <c r="K22301"/>
      <c r="L22301"/>
      <c r="M22301"/>
      <c r="N22301"/>
      <c r="O22301"/>
      <c r="P22301"/>
      <c r="S22301"/>
    </row>
    <row r="22302" spans="1:20" x14ac:dyDescent="0.3">
      <c r="A22302" s="25"/>
      <c r="B22302"/>
      <c r="C22302"/>
      <c r="D22302"/>
      <c r="E22302"/>
      <c r="F22302"/>
      <c r="G22302"/>
      <c r="H22302" s="14"/>
      <c r="I22302" s="14"/>
      <c r="K22302"/>
      <c r="L22302"/>
      <c r="M22302"/>
      <c r="N22302"/>
      <c r="O22302"/>
      <c r="P22302"/>
      <c r="S22302"/>
      <c r="T22302" s="7"/>
    </row>
    <row r="22303" spans="1:20" x14ac:dyDescent="0.3">
      <c r="A22303" s="25"/>
      <c r="B22303"/>
      <c r="C22303"/>
      <c r="D22303"/>
      <c r="E22303"/>
      <c r="F22303"/>
      <c r="G22303"/>
      <c r="H22303" s="14"/>
      <c r="I22303" s="14"/>
      <c r="K22303"/>
      <c r="L22303"/>
      <c r="M22303"/>
      <c r="N22303"/>
      <c r="O22303"/>
      <c r="P22303"/>
      <c r="S22303"/>
    </row>
    <row r="22304" spans="1:20" x14ac:dyDescent="0.3">
      <c r="A22304" s="25"/>
      <c r="B22304"/>
      <c r="C22304"/>
      <c r="D22304"/>
      <c r="E22304"/>
      <c r="F22304"/>
      <c r="G22304"/>
      <c r="H22304" s="14"/>
      <c r="I22304" s="14"/>
      <c r="K22304"/>
      <c r="L22304"/>
      <c r="M22304"/>
      <c r="N22304"/>
      <c r="O22304"/>
      <c r="P22304"/>
      <c r="S22304"/>
    </row>
    <row r="22305" spans="1:20" x14ac:dyDescent="0.3">
      <c r="A22305" s="25"/>
      <c r="B22305"/>
      <c r="C22305"/>
      <c r="D22305"/>
      <c r="E22305"/>
      <c r="F22305"/>
      <c r="G22305"/>
      <c r="H22305" s="14"/>
      <c r="I22305" s="14"/>
      <c r="K22305"/>
      <c r="L22305"/>
      <c r="M22305"/>
      <c r="N22305"/>
      <c r="O22305"/>
      <c r="P22305"/>
      <c r="S22305"/>
    </row>
    <row r="22306" spans="1:20" x14ac:dyDescent="0.3">
      <c r="A22306" s="25"/>
      <c r="B22306"/>
      <c r="C22306"/>
      <c r="D22306"/>
      <c r="E22306"/>
      <c r="F22306"/>
      <c r="G22306"/>
      <c r="H22306" s="14"/>
      <c r="I22306" s="14"/>
      <c r="K22306"/>
      <c r="L22306"/>
      <c r="M22306"/>
      <c r="N22306"/>
      <c r="O22306"/>
      <c r="P22306"/>
      <c r="S22306"/>
    </row>
    <row r="22307" spans="1:20" x14ac:dyDescent="0.3">
      <c r="A22307" s="25"/>
      <c r="B22307"/>
      <c r="C22307"/>
      <c r="D22307"/>
      <c r="E22307"/>
      <c r="F22307"/>
      <c r="G22307"/>
      <c r="H22307"/>
      <c r="I22307"/>
      <c r="K22307"/>
      <c r="L22307"/>
      <c r="M22307"/>
      <c r="N22307"/>
      <c r="O22307"/>
      <c r="P22307"/>
      <c r="S22307"/>
    </row>
    <row r="22308" spans="1:20" x14ac:dyDescent="0.3">
      <c r="A22308" s="25"/>
      <c r="B22308"/>
      <c r="C22308"/>
      <c r="D22308"/>
      <c r="E22308"/>
      <c r="F22308"/>
      <c r="G22308"/>
      <c r="H22308"/>
      <c r="I22308"/>
      <c r="K22308"/>
      <c r="L22308"/>
      <c r="M22308"/>
      <c r="N22308"/>
      <c r="O22308"/>
      <c r="P22308"/>
      <c r="S22308"/>
    </row>
    <row r="22309" spans="1:20" x14ac:dyDescent="0.3">
      <c r="A22309" s="25"/>
      <c r="B22309"/>
      <c r="C22309"/>
      <c r="D22309"/>
      <c r="E22309"/>
      <c r="F22309"/>
      <c r="G22309"/>
      <c r="H22309"/>
      <c r="I22309"/>
      <c r="K22309"/>
      <c r="L22309"/>
      <c r="M22309"/>
      <c r="N22309"/>
      <c r="O22309"/>
      <c r="P22309"/>
      <c r="S22309"/>
    </row>
    <row r="22310" spans="1:20" x14ac:dyDescent="0.3">
      <c r="A22310" s="25"/>
      <c r="B22310"/>
      <c r="C22310"/>
      <c r="D22310"/>
      <c r="E22310"/>
      <c r="F22310"/>
      <c r="G22310"/>
      <c r="H22310"/>
      <c r="I22310" s="14"/>
      <c r="K22310"/>
      <c r="L22310"/>
      <c r="M22310"/>
      <c r="N22310"/>
      <c r="O22310"/>
      <c r="P22310"/>
      <c r="S22310"/>
    </row>
    <row r="22311" spans="1:20" x14ac:dyDescent="0.3">
      <c r="A22311" s="25"/>
      <c r="B22311"/>
      <c r="C22311"/>
      <c r="D22311"/>
      <c r="E22311"/>
      <c r="F22311"/>
      <c r="G22311"/>
      <c r="H22311"/>
      <c r="I22311"/>
      <c r="K22311"/>
      <c r="L22311"/>
      <c r="M22311"/>
      <c r="N22311"/>
      <c r="O22311"/>
      <c r="P22311"/>
      <c r="S22311"/>
    </row>
    <row r="22312" spans="1:20" x14ac:dyDescent="0.3">
      <c r="A22312" s="25"/>
      <c r="B22312"/>
      <c r="C22312"/>
      <c r="D22312"/>
      <c r="E22312"/>
      <c r="F22312"/>
      <c r="G22312"/>
      <c r="H22312" s="14"/>
      <c r="I22312" s="14"/>
      <c r="K22312"/>
      <c r="L22312"/>
      <c r="M22312"/>
      <c r="N22312"/>
      <c r="O22312"/>
      <c r="P22312"/>
      <c r="S22312"/>
    </row>
    <row r="22313" spans="1:20" x14ac:dyDescent="0.3">
      <c r="A22313" s="25"/>
      <c r="B22313"/>
      <c r="C22313"/>
      <c r="D22313"/>
      <c r="E22313"/>
      <c r="F22313"/>
      <c r="G22313"/>
      <c r="H22313" s="14"/>
      <c r="I22313" s="26"/>
      <c r="K22313"/>
      <c r="L22313"/>
      <c r="M22313"/>
      <c r="N22313"/>
      <c r="O22313"/>
      <c r="P22313"/>
      <c r="S22313"/>
      <c r="T22313" s="7"/>
    </row>
    <row r="22314" spans="1:20" x14ac:dyDescent="0.3">
      <c r="A22314" s="25"/>
      <c r="B22314"/>
      <c r="C22314"/>
      <c r="D22314"/>
      <c r="E22314"/>
      <c r="F22314"/>
      <c r="G22314"/>
      <c r="H22314"/>
      <c r="I22314" s="26"/>
      <c r="K22314"/>
      <c r="L22314"/>
      <c r="M22314"/>
      <c r="N22314"/>
      <c r="O22314"/>
      <c r="P22314"/>
      <c r="S22314"/>
    </row>
    <row r="22315" spans="1:20" x14ac:dyDescent="0.3">
      <c r="A22315" s="25"/>
      <c r="B22315"/>
      <c r="C22315"/>
      <c r="D22315"/>
      <c r="E22315"/>
      <c r="F22315"/>
      <c r="G22315"/>
      <c r="H22315"/>
      <c r="I22315" s="26"/>
      <c r="K22315"/>
      <c r="L22315"/>
      <c r="M22315"/>
      <c r="N22315"/>
      <c r="O22315"/>
      <c r="P22315"/>
      <c r="S22315"/>
    </row>
    <row r="22316" spans="1:20" x14ac:dyDescent="0.3">
      <c r="A22316" s="25"/>
      <c r="B22316"/>
      <c r="C22316"/>
      <c r="D22316"/>
      <c r="E22316"/>
      <c r="F22316"/>
      <c r="G22316"/>
      <c r="H22316"/>
      <c r="I22316" s="26"/>
      <c r="K22316"/>
      <c r="L22316"/>
      <c r="M22316"/>
      <c r="N22316"/>
      <c r="O22316"/>
      <c r="P22316"/>
      <c r="S22316"/>
    </row>
    <row r="22317" spans="1:20" x14ac:dyDescent="0.3">
      <c r="A22317" s="25"/>
      <c r="B22317"/>
      <c r="C22317"/>
      <c r="D22317"/>
      <c r="E22317"/>
      <c r="F22317"/>
      <c r="G22317"/>
      <c r="H22317"/>
      <c r="I22317" s="26"/>
      <c r="K22317"/>
      <c r="L22317"/>
      <c r="M22317"/>
      <c r="N22317"/>
      <c r="O22317"/>
      <c r="P22317"/>
      <c r="S22317"/>
    </row>
    <row r="22318" spans="1:20" x14ac:dyDescent="0.3">
      <c r="A22318" s="25"/>
      <c r="B22318"/>
      <c r="C22318"/>
      <c r="D22318"/>
      <c r="E22318"/>
      <c r="F22318"/>
      <c r="G22318"/>
      <c r="H22318"/>
      <c r="I22318" s="26"/>
      <c r="K22318"/>
      <c r="L22318"/>
      <c r="M22318"/>
      <c r="N22318"/>
      <c r="O22318"/>
      <c r="P22318"/>
      <c r="S22318"/>
    </row>
    <row r="22319" spans="1:20" x14ac:dyDescent="0.3">
      <c r="A22319" s="25"/>
      <c r="B22319"/>
      <c r="C22319"/>
      <c r="D22319"/>
      <c r="E22319"/>
      <c r="F22319"/>
      <c r="G22319"/>
      <c r="H22319"/>
      <c r="I22319" s="26"/>
      <c r="K22319"/>
      <c r="L22319"/>
      <c r="M22319"/>
      <c r="N22319"/>
      <c r="O22319"/>
      <c r="P22319"/>
      <c r="S22319"/>
    </row>
    <row r="22320" spans="1:20" x14ac:dyDescent="0.3">
      <c r="A22320" s="25"/>
      <c r="B22320"/>
      <c r="C22320"/>
      <c r="D22320"/>
      <c r="E22320"/>
      <c r="F22320"/>
      <c r="G22320"/>
      <c r="H22320"/>
      <c r="I22320" s="26"/>
      <c r="K22320"/>
      <c r="L22320"/>
      <c r="M22320"/>
      <c r="N22320"/>
      <c r="O22320"/>
      <c r="P22320"/>
      <c r="S22320"/>
    </row>
    <row r="22321" spans="1:20" x14ac:dyDescent="0.3">
      <c r="A22321" s="25"/>
      <c r="B22321"/>
      <c r="C22321"/>
      <c r="D22321"/>
      <c r="E22321"/>
      <c r="F22321"/>
      <c r="G22321"/>
      <c r="H22321" s="14"/>
      <c r="I22321" s="14"/>
      <c r="K22321"/>
      <c r="L22321"/>
      <c r="M22321"/>
      <c r="N22321"/>
      <c r="O22321"/>
      <c r="P22321"/>
      <c r="S22321"/>
    </row>
    <row r="22322" spans="1:20" x14ac:dyDescent="0.3">
      <c r="A22322" s="25"/>
      <c r="B22322"/>
      <c r="C22322"/>
      <c r="D22322"/>
      <c r="E22322"/>
      <c r="F22322"/>
      <c r="G22322"/>
      <c r="H22322" s="14"/>
      <c r="I22322" s="14"/>
      <c r="K22322"/>
      <c r="L22322"/>
      <c r="M22322"/>
      <c r="N22322"/>
      <c r="O22322"/>
      <c r="P22322"/>
      <c r="S22322"/>
    </row>
    <row r="22323" spans="1:20" x14ac:dyDescent="0.3">
      <c r="A22323" s="25"/>
      <c r="B22323"/>
      <c r="C22323"/>
      <c r="D22323"/>
      <c r="E22323"/>
      <c r="F22323"/>
      <c r="G22323"/>
      <c r="H22323"/>
      <c r="I22323"/>
      <c r="K22323"/>
      <c r="L22323"/>
      <c r="M22323"/>
      <c r="N22323"/>
      <c r="O22323"/>
      <c r="P22323"/>
      <c r="S22323"/>
    </row>
    <row r="22324" spans="1:20" x14ac:dyDescent="0.3">
      <c r="A22324" s="25"/>
      <c r="B22324"/>
      <c r="C22324"/>
      <c r="D22324"/>
      <c r="E22324"/>
      <c r="F22324"/>
      <c r="G22324"/>
      <c r="H22324"/>
      <c r="I22324"/>
      <c r="K22324"/>
      <c r="L22324"/>
      <c r="M22324"/>
      <c r="N22324"/>
      <c r="O22324"/>
      <c r="P22324"/>
      <c r="S22324"/>
    </row>
    <row r="22325" spans="1:20" x14ac:dyDescent="0.3">
      <c r="A22325" s="25"/>
      <c r="B22325"/>
      <c r="C22325"/>
      <c r="D22325"/>
      <c r="E22325"/>
      <c r="F22325"/>
      <c r="G22325"/>
      <c r="H22325"/>
      <c r="I22325"/>
      <c r="K22325"/>
      <c r="L22325"/>
      <c r="M22325"/>
      <c r="N22325"/>
      <c r="O22325"/>
      <c r="P22325"/>
      <c r="S22325"/>
    </row>
    <row r="22326" spans="1:20" x14ac:dyDescent="0.3">
      <c r="A22326" s="25"/>
      <c r="B22326"/>
      <c r="C22326"/>
      <c r="D22326"/>
      <c r="E22326"/>
      <c r="F22326"/>
      <c r="G22326"/>
      <c r="H22326"/>
      <c r="I22326" s="14"/>
      <c r="K22326"/>
      <c r="L22326"/>
      <c r="M22326"/>
      <c r="N22326"/>
      <c r="O22326"/>
      <c r="P22326"/>
      <c r="S22326"/>
    </row>
    <row r="22327" spans="1:20" x14ac:dyDescent="0.3">
      <c r="A22327" s="25"/>
      <c r="B22327"/>
      <c r="C22327"/>
      <c r="D22327"/>
      <c r="E22327"/>
      <c r="F22327"/>
      <c r="G22327"/>
      <c r="H22327"/>
      <c r="I22327"/>
      <c r="K22327"/>
      <c r="L22327"/>
      <c r="M22327"/>
      <c r="N22327"/>
      <c r="O22327"/>
      <c r="P22327"/>
      <c r="S22327"/>
    </row>
    <row r="22328" spans="1:20" x14ac:dyDescent="0.3">
      <c r="A22328" s="25"/>
      <c r="B22328"/>
      <c r="C22328"/>
      <c r="D22328"/>
      <c r="E22328"/>
      <c r="F22328"/>
      <c r="G22328"/>
      <c r="H22328"/>
      <c r="I22328"/>
      <c r="K22328"/>
      <c r="L22328"/>
      <c r="M22328"/>
      <c r="N22328"/>
      <c r="O22328"/>
      <c r="P22328"/>
      <c r="S22328"/>
    </row>
    <row r="22329" spans="1:20" x14ac:dyDescent="0.3">
      <c r="A22329" s="25"/>
      <c r="B22329"/>
      <c r="C22329"/>
      <c r="D22329"/>
      <c r="E22329"/>
      <c r="F22329"/>
      <c r="G22329"/>
      <c r="H22329"/>
      <c r="I22329"/>
      <c r="K22329"/>
      <c r="L22329"/>
      <c r="M22329"/>
      <c r="N22329"/>
      <c r="O22329"/>
      <c r="P22329"/>
      <c r="S22329"/>
    </row>
    <row r="22330" spans="1:20" x14ac:dyDescent="0.3">
      <c r="A22330" s="25"/>
      <c r="B22330"/>
      <c r="C22330"/>
      <c r="D22330"/>
      <c r="E22330"/>
      <c r="F22330"/>
      <c r="G22330"/>
      <c r="H22330"/>
      <c r="I22330"/>
      <c r="K22330"/>
      <c r="L22330"/>
      <c r="M22330"/>
      <c r="N22330"/>
      <c r="O22330"/>
      <c r="P22330"/>
      <c r="S22330"/>
    </row>
    <row r="22331" spans="1:20" x14ac:dyDescent="0.3">
      <c r="A22331" s="25"/>
      <c r="B22331"/>
      <c r="C22331"/>
      <c r="D22331"/>
      <c r="E22331"/>
      <c r="F22331"/>
      <c r="G22331"/>
      <c r="H22331"/>
      <c r="I22331"/>
      <c r="K22331"/>
      <c r="L22331"/>
      <c r="M22331"/>
      <c r="N22331"/>
      <c r="O22331"/>
      <c r="P22331"/>
      <c r="S22331"/>
    </row>
    <row r="22332" spans="1:20" x14ac:dyDescent="0.3">
      <c r="A22332" s="25"/>
      <c r="B22332"/>
      <c r="C22332"/>
      <c r="D22332"/>
      <c r="E22332"/>
      <c r="F22332"/>
      <c r="G22332"/>
      <c r="H22332"/>
      <c r="I22332" s="14"/>
      <c r="K22332"/>
      <c r="L22332"/>
      <c r="M22332"/>
      <c r="N22332"/>
      <c r="O22332"/>
      <c r="P22332"/>
      <c r="S22332"/>
    </row>
    <row r="22333" spans="1:20" x14ac:dyDescent="0.3">
      <c r="A22333" s="25"/>
      <c r="B22333"/>
      <c r="C22333"/>
      <c r="D22333"/>
      <c r="E22333"/>
      <c r="F22333"/>
      <c r="G22333"/>
      <c r="H22333" s="14"/>
      <c r="I22333" s="14"/>
      <c r="K22333"/>
      <c r="L22333"/>
      <c r="M22333"/>
      <c r="N22333"/>
      <c r="O22333"/>
      <c r="P22333"/>
      <c r="S22333"/>
      <c r="T22333" s="7"/>
    </row>
    <row r="22334" spans="1:20" x14ac:dyDescent="0.3">
      <c r="A22334" s="25"/>
      <c r="B22334"/>
      <c r="C22334"/>
      <c r="D22334"/>
      <c r="E22334"/>
      <c r="F22334"/>
      <c r="G22334"/>
      <c r="H22334" s="14"/>
      <c r="I22334" s="14"/>
      <c r="K22334"/>
      <c r="L22334"/>
      <c r="M22334"/>
      <c r="N22334"/>
      <c r="O22334"/>
      <c r="P22334"/>
      <c r="S22334"/>
      <c r="T22334" s="7"/>
    </row>
    <row r="22335" spans="1:20" x14ac:dyDescent="0.3">
      <c r="A22335" s="25"/>
      <c r="B22335"/>
      <c r="C22335"/>
      <c r="D22335"/>
      <c r="E22335"/>
      <c r="F22335"/>
      <c r="G22335"/>
      <c r="H22335" s="14"/>
      <c r="I22335" s="14"/>
      <c r="K22335"/>
      <c r="L22335"/>
      <c r="M22335"/>
      <c r="N22335"/>
      <c r="O22335"/>
      <c r="P22335"/>
      <c r="S22335"/>
      <c r="T22335" s="7"/>
    </row>
    <row r="22336" spans="1:20" x14ac:dyDescent="0.3">
      <c r="A22336" s="25"/>
      <c r="B22336"/>
      <c r="C22336"/>
      <c r="D22336"/>
      <c r="E22336"/>
      <c r="F22336"/>
      <c r="G22336"/>
      <c r="H22336" s="26"/>
      <c r="I22336" s="26"/>
      <c r="K22336"/>
      <c r="L22336"/>
      <c r="M22336"/>
      <c r="N22336"/>
      <c r="O22336"/>
      <c r="P22336"/>
      <c r="S22336"/>
    </row>
    <row r="22337" spans="1:20" x14ac:dyDescent="0.3">
      <c r="A22337" s="25"/>
      <c r="B22337"/>
      <c r="C22337"/>
      <c r="D22337"/>
      <c r="E22337"/>
      <c r="F22337"/>
      <c r="G22337"/>
      <c r="H22337" s="26"/>
      <c r="I22337" s="26"/>
      <c r="K22337"/>
      <c r="L22337"/>
      <c r="M22337"/>
      <c r="N22337"/>
      <c r="O22337"/>
      <c r="P22337"/>
      <c r="S22337"/>
    </row>
    <row r="22338" spans="1:20" x14ac:dyDescent="0.3">
      <c r="A22338" s="25"/>
      <c r="B22338"/>
      <c r="C22338"/>
      <c r="D22338"/>
      <c r="E22338"/>
      <c r="F22338"/>
      <c r="G22338"/>
      <c r="H22338" s="26"/>
      <c r="I22338" s="26"/>
      <c r="K22338"/>
      <c r="L22338"/>
      <c r="M22338"/>
      <c r="N22338"/>
      <c r="O22338"/>
      <c r="P22338"/>
      <c r="S22338"/>
      <c r="T22338" s="7"/>
    </row>
    <row r="22339" spans="1:20" x14ac:dyDescent="0.3">
      <c r="A22339" s="25"/>
      <c r="B22339"/>
      <c r="C22339"/>
      <c r="D22339"/>
      <c r="E22339"/>
      <c r="F22339"/>
      <c r="G22339"/>
      <c r="H22339" s="26"/>
      <c r="I22339" s="26"/>
      <c r="K22339"/>
      <c r="L22339"/>
      <c r="M22339"/>
      <c r="N22339"/>
      <c r="O22339"/>
      <c r="P22339"/>
      <c r="S22339"/>
      <c r="T22339" s="7"/>
    </row>
    <row r="22340" spans="1:20" x14ac:dyDescent="0.3">
      <c r="A22340" s="25"/>
      <c r="B22340"/>
      <c r="C22340"/>
      <c r="D22340"/>
      <c r="E22340"/>
      <c r="F22340"/>
      <c r="G22340"/>
      <c r="H22340" s="26"/>
      <c r="I22340" s="26"/>
      <c r="K22340"/>
      <c r="L22340"/>
      <c r="M22340"/>
      <c r="N22340"/>
      <c r="O22340"/>
      <c r="P22340"/>
      <c r="S22340"/>
      <c r="T22340" s="7"/>
    </row>
    <row r="22341" spans="1:20" x14ac:dyDescent="0.3">
      <c r="A22341" s="25"/>
      <c r="B22341"/>
      <c r="C22341"/>
      <c r="D22341"/>
      <c r="E22341"/>
      <c r="F22341"/>
      <c r="G22341"/>
      <c r="H22341" s="26"/>
      <c r="I22341" s="26"/>
      <c r="K22341"/>
      <c r="L22341"/>
      <c r="M22341"/>
      <c r="N22341"/>
      <c r="O22341"/>
      <c r="P22341"/>
      <c r="S22341"/>
      <c r="T22341" s="7"/>
    </row>
    <row r="22342" spans="1:20" x14ac:dyDescent="0.3">
      <c r="A22342" s="25"/>
      <c r="B22342"/>
      <c r="C22342"/>
      <c r="D22342"/>
      <c r="E22342"/>
      <c r="F22342"/>
      <c r="G22342"/>
      <c r="H22342" s="26"/>
      <c r="I22342" s="26"/>
      <c r="K22342"/>
      <c r="L22342"/>
      <c r="M22342"/>
      <c r="N22342"/>
      <c r="O22342"/>
      <c r="P22342"/>
      <c r="S22342"/>
    </row>
    <row r="22343" spans="1:20" x14ac:dyDescent="0.3">
      <c r="A22343" s="25"/>
      <c r="B22343"/>
      <c r="C22343"/>
      <c r="D22343"/>
      <c r="E22343"/>
      <c r="F22343"/>
      <c r="G22343"/>
      <c r="H22343" s="26"/>
      <c r="I22343" s="26"/>
      <c r="K22343"/>
      <c r="L22343"/>
      <c r="M22343"/>
      <c r="N22343"/>
      <c r="O22343"/>
      <c r="P22343"/>
      <c r="S22343"/>
    </row>
    <row r="22344" spans="1:20" x14ac:dyDescent="0.3">
      <c r="A22344" s="25"/>
      <c r="B22344"/>
      <c r="C22344"/>
      <c r="D22344"/>
      <c r="E22344"/>
      <c r="F22344"/>
      <c r="G22344"/>
      <c r="H22344" s="26"/>
      <c r="I22344" s="26"/>
      <c r="K22344"/>
      <c r="L22344"/>
      <c r="M22344"/>
      <c r="N22344"/>
      <c r="O22344"/>
      <c r="P22344"/>
      <c r="S22344"/>
    </row>
    <row r="22345" spans="1:20" x14ac:dyDescent="0.3">
      <c r="A22345" s="25"/>
      <c r="B22345"/>
      <c r="C22345"/>
      <c r="D22345"/>
      <c r="E22345"/>
      <c r="F22345"/>
      <c r="G22345"/>
      <c r="H22345" s="26"/>
      <c r="I22345" s="26"/>
      <c r="K22345"/>
      <c r="L22345"/>
      <c r="M22345"/>
      <c r="N22345"/>
      <c r="O22345"/>
      <c r="P22345"/>
      <c r="S22345"/>
    </row>
    <row r="22346" spans="1:20" x14ac:dyDescent="0.3">
      <c r="A22346" s="25"/>
      <c r="B22346"/>
      <c r="C22346"/>
      <c r="D22346"/>
      <c r="E22346"/>
      <c r="F22346"/>
      <c r="G22346"/>
      <c r="H22346" s="14"/>
      <c r="I22346" s="14"/>
      <c r="K22346"/>
      <c r="L22346"/>
      <c r="M22346"/>
      <c r="N22346"/>
      <c r="O22346"/>
      <c r="P22346"/>
      <c r="S22346"/>
    </row>
    <row r="22347" spans="1:20" x14ac:dyDescent="0.3">
      <c r="A22347" s="25"/>
      <c r="B22347"/>
      <c r="C22347"/>
      <c r="D22347"/>
      <c r="E22347"/>
      <c r="F22347"/>
      <c r="G22347"/>
      <c r="H22347"/>
      <c r="I22347"/>
      <c r="K22347"/>
      <c r="L22347"/>
      <c r="M22347"/>
      <c r="N22347"/>
      <c r="O22347"/>
      <c r="P22347"/>
      <c r="S22347"/>
    </row>
    <row r="22348" spans="1:20" x14ac:dyDescent="0.3">
      <c r="A22348" s="25"/>
      <c r="B22348"/>
      <c r="C22348"/>
      <c r="D22348"/>
      <c r="E22348"/>
      <c r="F22348"/>
      <c r="G22348"/>
      <c r="H22348" s="14"/>
      <c r="I22348" s="14"/>
      <c r="K22348"/>
      <c r="L22348"/>
      <c r="M22348"/>
      <c r="N22348"/>
      <c r="O22348"/>
      <c r="P22348"/>
      <c r="S22348"/>
    </row>
    <row r="22349" spans="1:20" x14ac:dyDescent="0.3">
      <c r="A22349" s="25"/>
      <c r="B22349"/>
      <c r="C22349"/>
      <c r="D22349"/>
      <c r="E22349"/>
      <c r="F22349"/>
      <c r="G22349"/>
      <c r="H22349"/>
      <c r="I22349"/>
      <c r="K22349"/>
      <c r="L22349"/>
      <c r="M22349"/>
      <c r="N22349"/>
      <c r="O22349"/>
      <c r="P22349"/>
      <c r="S22349"/>
    </row>
    <row r="22350" spans="1:20" x14ac:dyDescent="0.3">
      <c r="A22350" s="25"/>
      <c r="B22350"/>
      <c r="C22350"/>
      <c r="D22350"/>
      <c r="E22350"/>
      <c r="F22350"/>
      <c r="G22350"/>
      <c r="H22350"/>
      <c r="I22350"/>
      <c r="K22350"/>
      <c r="L22350"/>
      <c r="M22350"/>
      <c r="N22350"/>
      <c r="O22350"/>
      <c r="P22350"/>
      <c r="S22350"/>
    </row>
    <row r="22351" spans="1:20" x14ac:dyDescent="0.3">
      <c r="A22351" s="25"/>
      <c r="B22351"/>
      <c r="C22351"/>
      <c r="D22351"/>
      <c r="E22351"/>
      <c r="F22351"/>
      <c r="G22351"/>
      <c r="H22351" s="14"/>
      <c r="I22351" s="14"/>
      <c r="K22351"/>
      <c r="L22351"/>
      <c r="M22351"/>
      <c r="N22351"/>
      <c r="O22351"/>
      <c r="P22351"/>
      <c r="S22351"/>
    </row>
    <row r="22352" spans="1:20" x14ac:dyDescent="0.3">
      <c r="A22352" s="25"/>
      <c r="B22352"/>
      <c r="C22352"/>
      <c r="D22352"/>
      <c r="E22352"/>
      <c r="F22352"/>
      <c r="G22352"/>
      <c r="H22352"/>
      <c r="I22352" s="14"/>
      <c r="K22352"/>
      <c r="L22352"/>
      <c r="M22352"/>
      <c r="N22352"/>
      <c r="O22352"/>
      <c r="P22352"/>
      <c r="S22352"/>
    </row>
    <row r="22353" spans="1:20" x14ac:dyDescent="0.3">
      <c r="A22353" s="25"/>
      <c r="B22353"/>
      <c r="C22353"/>
      <c r="D22353"/>
      <c r="E22353"/>
      <c r="F22353"/>
      <c r="G22353"/>
      <c r="H22353"/>
      <c r="I22353" s="14"/>
      <c r="K22353"/>
      <c r="L22353"/>
      <c r="M22353"/>
      <c r="N22353"/>
      <c r="O22353"/>
      <c r="P22353"/>
      <c r="S22353"/>
    </row>
    <row r="22354" spans="1:20" x14ac:dyDescent="0.3">
      <c r="A22354" s="25"/>
      <c r="B22354"/>
      <c r="C22354"/>
      <c r="D22354"/>
      <c r="E22354"/>
      <c r="F22354"/>
      <c r="G22354"/>
      <c r="H22354" s="14"/>
      <c r="I22354" s="14"/>
      <c r="K22354"/>
      <c r="L22354"/>
      <c r="M22354"/>
      <c r="N22354"/>
      <c r="O22354"/>
      <c r="P22354"/>
      <c r="S22354"/>
    </row>
    <row r="22355" spans="1:20" x14ac:dyDescent="0.3">
      <c r="A22355" s="25"/>
      <c r="B22355"/>
      <c r="C22355"/>
      <c r="D22355"/>
      <c r="E22355"/>
      <c r="F22355"/>
      <c r="G22355"/>
      <c r="H22355"/>
      <c r="I22355" s="14"/>
      <c r="K22355"/>
      <c r="L22355"/>
      <c r="M22355"/>
      <c r="N22355"/>
      <c r="O22355"/>
      <c r="P22355"/>
      <c r="S22355"/>
    </row>
    <row r="22356" spans="1:20" x14ac:dyDescent="0.3">
      <c r="A22356" s="25"/>
      <c r="B22356"/>
      <c r="C22356"/>
      <c r="D22356"/>
      <c r="E22356"/>
      <c r="F22356"/>
      <c r="G22356"/>
      <c r="H22356"/>
      <c r="I22356" s="14"/>
      <c r="K22356"/>
      <c r="L22356"/>
      <c r="M22356"/>
      <c r="N22356"/>
      <c r="O22356"/>
      <c r="P22356"/>
      <c r="S22356"/>
    </row>
    <row r="22357" spans="1:20" x14ac:dyDescent="0.3">
      <c r="A22357" s="25"/>
      <c r="B22357"/>
      <c r="C22357"/>
      <c r="D22357"/>
      <c r="E22357"/>
      <c r="F22357"/>
      <c r="G22357"/>
      <c r="H22357" s="14"/>
      <c r="I22357" s="14"/>
      <c r="K22357"/>
      <c r="L22357"/>
      <c r="M22357"/>
      <c r="N22357"/>
      <c r="O22357"/>
      <c r="P22357"/>
      <c r="S22357"/>
    </row>
    <row r="22358" spans="1:20" x14ac:dyDescent="0.3">
      <c r="A22358" s="25"/>
      <c r="B22358"/>
      <c r="C22358"/>
      <c r="D22358"/>
      <c r="E22358"/>
      <c r="F22358"/>
      <c r="G22358"/>
      <c r="H22358"/>
      <c r="I22358" s="14"/>
      <c r="K22358"/>
      <c r="L22358"/>
      <c r="M22358"/>
      <c r="N22358"/>
      <c r="O22358"/>
      <c r="P22358"/>
      <c r="S22358"/>
    </row>
    <row r="22359" spans="1:20" x14ac:dyDescent="0.3">
      <c r="A22359" s="25"/>
      <c r="B22359"/>
      <c r="C22359"/>
      <c r="D22359"/>
      <c r="E22359"/>
      <c r="F22359"/>
      <c r="G22359"/>
      <c r="H22359"/>
      <c r="I22359" s="14"/>
      <c r="K22359"/>
      <c r="L22359"/>
      <c r="M22359"/>
      <c r="N22359"/>
      <c r="O22359"/>
      <c r="P22359"/>
      <c r="S22359"/>
    </row>
    <row r="22360" spans="1:20" x14ac:dyDescent="0.3">
      <c r="A22360" s="25"/>
      <c r="B22360"/>
      <c r="C22360"/>
      <c r="D22360"/>
      <c r="E22360"/>
      <c r="F22360"/>
      <c r="G22360"/>
      <c r="H22360" s="14"/>
      <c r="I22360" s="14"/>
      <c r="K22360"/>
      <c r="L22360"/>
      <c r="M22360"/>
      <c r="N22360"/>
      <c r="O22360"/>
      <c r="P22360"/>
      <c r="S22360"/>
      <c r="T22360" s="7"/>
    </row>
    <row r="22361" spans="1:20" x14ac:dyDescent="0.3">
      <c r="A22361" s="25"/>
      <c r="B22361"/>
      <c r="C22361"/>
      <c r="D22361"/>
      <c r="E22361"/>
      <c r="F22361"/>
      <c r="G22361"/>
      <c r="H22361" s="26"/>
      <c r="I22361" s="26"/>
      <c r="K22361"/>
      <c r="L22361"/>
      <c r="M22361"/>
      <c r="N22361"/>
      <c r="O22361"/>
      <c r="P22361"/>
      <c r="S22361"/>
    </row>
    <row r="22362" spans="1:20" x14ac:dyDescent="0.3">
      <c r="A22362" s="25"/>
      <c r="B22362"/>
      <c r="C22362"/>
      <c r="D22362"/>
      <c r="E22362"/>
      <c r="F22362"/>
      <c r="G22362"/>
      <c r="H22362" s="26"/>
      <c r="I22362" s="26"/>
      <c r="K22362"/>
      <c r="L22362"/>
      <c r="M22362"/>
      <c r="N22362"/>
      <c r="O22362"/>
      <c r="P22362"/>
      <c r="S22362"/>
      <c r="T22362" s="7"/>
    </row>
    <row r="22363" spans="1:20" x14ac:dyDescent="0.3">
      <c r="A22363" s="25"/>
      <c r="B22363"/>
      <c r="C22363"/>
      <c r="D22363"/>
      <c r="E22363"/>
      <c r="F22363"/>
      <c r="G22363"/>
      <c r="H22363" s="26"/>
      <c r="I22363" s="26"/>
      <c r="K22363"/>
      <c r="L22363"/>
      <c r="M22363"/>
      <c r="N22363"/>
      <c r="O22363"/>
      <c r="P22363"/>
      <c r="S22363"/>
    </row>
    <row r="22364" spans="1:20" x14ac:dyDescent="0.3">
      <c r="A22364" s="25"/>
      <c r="B22364"/>
      <c r="C22364"/>
      <c r="D22364"/>
      <c r="E22364"/>
      <c r="F22364"/>
      <c r="G22364"/>
      <c r="H22364" s="26"/>
      <c r="I22364" s="26"/>
      <c r="K22364"/>
      <c r="L22364"/>
      <c r="M22364"/>
      <c r="N22364"/>
      <c r="O22364"/>
      <c r="P22364"/>
      <c r="S22364"/>
    </row>
    <row r="22365" spans="1:20" x14ac:dyDescent="0.3">
      <c r="A22365" s="25"/>
      <c r="B22365"/>
      <c r="C22365"/>
      <c r="D22365"/>
      <c r="E22365"/>
      <c r="F22365"/>
      <c r="G22365"/>
      <c r="H22365" s="26"/>
      <c r="I22365" s="26"/>
      <c r="K22365"/>
      <c r="L22365"/>
      <c r="M22365"/>
      <c r="N22365"/>
      <c r="O22365"/>
      <c r="P22365"/>
      <c r="S22365"/>
      <c r="T22365" s="7"/>
    </row>
    <row r="22366" spans="1:20" x14ac:dyDescent="0.3">
      <c r="A22366" s="25"/>
      <c r="B22366"/>
      <c r="C22366"/>
      <c r="D22366"/>
      <c r="E22366"/>
      <c r="F22366"/>
      <c r="G22366"/>
      <c r="H22366"/>
      <c r="I22366" s="14"/>
      <c r="K22366"/>
      <c r="L22366"/>
      <c r="M22366"/>
      <c r="N22366"/>
      <c r="O22366"/>
      <c r="P22366"/>
      <c r="S22366"/>
    </row>
    <row r="22367" spans="1:20" x14ac:dyDescent="0.3">
      <c r="A22367" s="25"/>
      <c r="B22367"/>
      <c r="C22367"/>
      <c r="D22367"/>
      <c r="E22367"/>
      <c r="F22367"/>
      <c r="G22367"/>
      <c r="H22367"/>
      <c r="I22367" s="14"/>
      <c r="K22367"/>
      <c r="L22367"/>
      <c r="M22367"/>
      <c r="N22367"/>
      <c r="O22367"/>
      <c r="P22367"/>
      <c r="S22367"/>
    </row>
    <row r="22368" spans="1:20" x14ac:dyDescent="0.3">
      <c r="A22368" s="25"/>
      <c r="B22368"/>
      <c r="C22368"/>
      <c r="D22368"/>
      <c r="E22368"/>
      <c r="F22368"/>
      <c r="G22368"/>
      <c r="H22368" s="14"/>
      <c r="I22368" s="14"/>
      <c r="K22368"/>
      <c r="L22368"/>
      <c r="M22368"/>
      <c r="N22368"/>
      <c r="O22368"/>
      <c r="P22368"/>
      <c r="S22368"/>
    </row>
    <row r="22369" spans="1:20" x14ac:dyDescent="0.3">
      <c r="A22369" s="25"/>
      <c r="B22369"/>
      <c r="C22369"/>
      <c r="D22369"/>
      <c r="E22369"/>
      <c r="F22369"/>
      <c r="G22369"/>
      <c r="H22369"/>
      <c r="I22369"/>
      <c r="K22369"/>
      <c r="L22369"/>
      <c r="M22369"/>
      <c r="N22369"/>
      <c r="O22369"/>
      <c r="P22369"/>
      <c r="S22369"/>
    </row>
    <row r="22370" spans="1:20" x14ac:dyDescent="0.3">
      <c r="A22370" s="25"/>
      <c r="B22370"/>
      <c r="C22370"/>
      <c r="D22370"/>
      <c r="E22370"/>
      <c r="F22370"/>
      <c r="G22370"/>
      <c r="H22370" s="26"/>
      <c r="I22370" s="26"/>
      <c r="K22370"/>
      <c r="L22370"/>
      <c r="M22370"/>
      <c r="N22370"/>
      <c r="O22370"/>
      <c r="P22370"/>
      <c r="S22370"/>
    </row>
    <row r="22371" spans="1:20" x14ac:dyDescent="0.3">
      <c r="A22371" s="25"/>
      <c r="B22371"/>
      <c r="C22371"/>
      <c r="D22371"/>
      <c r="E22371"/>
      <c r="F22371"/>
      <c r="G22371"/>
      <c r="H22371" s="26"/>
      <c r="I22371" s="26"/>
      <c r="K22371"/>
      <c r="L22371"/>
      <c r="M22371"/>
      <c r="N22371"/>
      <c r="O22371"/>
      <c r="P22371"/>
      <c r="S22371"/>
    </row>
    <row r="22372" spans="1:20" x14ac:dyDescent="0.3">
      <c r="A22372" s="25"/>
      <c r="B22372"/>
      <c r="C22372"/>
      <c r="D22372"/>
      <c r="E22372"/>
      <c r="F22372"/>
      <c r="G22372"/>
      <c r="H22372" s="26"/>
      <c r="I22372" s="26"/>
      <c r="K22372"/>
      <c r="L22372"/>
      <c r="M22372"/>
      <c r="N22372"/>
      <c r="O22372"/>
      <c r="P22372"/>
      <c r="S22372"/>
    </row>
    <row r="22373" spans="1:20" x14ac:dyDescent="0.3">
      <c r="A22373" s="25"/>
      <c r="B22373"/>
      <c r="C22373"/>
      <c r="D22373"/>
      <c r="E22373"/>
      <c r="F22373"/>
      <c r="G22373"/>
      <c r="H22373" s="26"/>
      <c r="I22373" s="26"/>
      <c r="K22373"/>
      <c r="L22373"/>
      <c r="M22373"/>
      <c r="N22373"/>
      <c r="O22373"/>
      <c r="P22373"/>
      <c r="S22373"/>
    </row>
    <row r="22374" spans="1:20" x14ac:dyDescent="0.3">
      <c r="A22374" s="25"/>
      <c r="B22374"/>
      <c r="C22374"/>
      <c r="D22374"/>
      <c r="E22374"/>
      <c r="F22374"/>
      <c r="G22374"/>
      <c r="H22374"/>
      <c r="I22374" s="14"/>
      <c r="K22374"/>
      <c r="L22374"/>
      <c r="M22374"/>
      <c r="N22374"/>
      <c r="O22374"/>
      <c r="P22374"/>
      <c r="S22374"/>
    </row>
    <row r="22375" spans="1:20" x14ac:dyDescent="0.3">
      <c r="A22375" s="25"/>
      <c r="B22375"/>
      <c r="C22375"/>
      <c r="D22375"/>
      <c r="E22375"/>
      <c r="F22375"/>
      <c r="G22375"/>
      <c r="H22375"/>
      <c r="I22375" s="14"/>
      <c r="K22375"/>
      <c r="L22375"/>
      <c r="M22375"/>
      <c r="N22375"/>
      <c r="O22375"/>
      <c r="P22375"/>
      <c r="S22375"/>
    </row>
    <row r="22376" spans="1:20" x14ac:dyDescent="0.3">
      <c r="A22376" s="25"/>
      <c r="B22376"/>
      <c r="C22376"/>
      <c r="D22376"/>
      <c r="E22376"/>
      <c r="F22376"/>
      <c r="G22376"/>
      <c r="H22376"/>
      <c r="I22376" s="14"/>
      <c r="K22376"/>
      <c r="L22376"/>
      <c r="M22376"/>
      <c r="N22376"/>
      <c r="O22376"/>
      <c r="P22376"/>
      <c r="S22376"/>
    </row>
    <row r="22377" spans="1:20" x14ac:dyDescent="0.3">
      <c r="A22377" s="25"/>
      <c r="B22377"/>
      <c r="C22377"/>
      <c r="D22377"/>
      <c r="E22377"/>
      <c r="F22377"/>
      <c r="G22377"/>
      <c r="H22377" s="14"/>
      <c r="I22377" s="14"/>
      <c r="K22377"/>
      <c r="L22377"/>
      <c r="M22377"/>
      <c r="N22377"/>
      <c r="O22377"/>
      <c r="P22377"/>
      <c r="S22377"/>
      <c r="T22377" s="7"/>
    </row>
    <row r="22378" spans="1:20" x14ac:dyDescent="0.3">
      <c r="A22378" s="25"/>
      <c r="B22378"/>
      <c r="C22378"/>
      <c r="D22378"/>
      <c r="E22378"/>
      <c r="F22378"/>
      <c r="G22378"/>
      <c r="H22378"/>
      <c r="I22378" s="14"/>
      <c r="K22378"/>
      <c r="L22378"/>
      <c r="M22378"/>
      <c r="N22378"/>
      <c r="O22378"/>
      <c r="P22378"/>
      <c r="S22378"/>
    </row>
    <row r="22379" spans="1:20" x14ac:dyDescent="0.3">
      <c r="A22379" s="25"/>
      <c r="B22379"/>
      <c r="C22379"/>
      <c r="D22379"/>
      <c r="E22379"/>
      <c r="F22379"/>
      <c r="G22379"/>
      <c r="H22379" s="14"/>
      <c r="I22379" s="14"/>
      <c r="K22379"/>
      <c r="L22379"/>
      <c r="M22379"/>
      <c r="N22379"/>
      <c r="O22379"/>
      <c r="P22379"/>
      <c r="S22379"/>
    </row>
    <row r="22380" spans="1:20" x14ac:dyDescent="0.3">
      <c r="A22380" s="25"/>
      <c r="B22380"/>
      <c r="C22380"/>
      <c r="D22380"/>
      <c r="E22380"/>
      <c r="F22380"/>
      <c r="G22380"/>
      <c r="H22380" s="14"/>
      <c r="I22380" s="14"/>
      <c r="K22380"/>
      <c r="L22380"/>
      <c r="M22380"/>
      <c r="N22380"/>
      <c r="O22380"/>
      <c r="P22380"/>
      <c r="S22380"/>
    </row>
    <row r="22381" spans="1:20" x14ac:dyDescent="0.3">
      <c r="A22381" s="25"/>
      <c r="B22381"/>
      <c r="C22381"/>
      <c r="D22381"/>
      <c r="E22381"/>
      <c r="F22381"/>
      <c r="G22381"/>
      <c r="H22381" s="14"/>
      <c r="I22381" s="14"/>
      <c r="K22381"/>
      <c r="L22381"/>
      <c r="M22381"/>
      <c r="N22381"/>
      <c r="O22381"/>
      <c r="P22381"/>
      <c r="S22381"/>
      <c r="T22381" s="7"/>
    </row>
    <row r="22382" spans="1:20" x14ac:dyDescent="0.3">
      <c r="A22382" s="25"/>
      <c r="B22382"/>
      <c r="C22382"/>
      <c r="D22382"/>
      <c r="E22382"/>
      <c r="F22382"/>
      <c r="G22382"/>
      <c r="H22382" s="14"/>
      <c r="I22382" s="14"/>
      <c r="K22382"/>
      <c r="L22382"/>
      <c r="M22382"/>
      <c r="N22382"/>
      <c r="O22382"/>
      <c r="P22382"/>
      <c r="S22382"/>
    </row>
    <row r="22383" spans="1:20" x14ac:dyDescent="0.3">
      <c r="A22383" s="25"/>
      <c r="B22383"/>
      <c r="C22383"/>
      <c r="D22383"/>
      <c r="E22383"/>
      <c r="F22383"/>
      <c r="G22383"/>
      <c r="H22383" s="14"/>
      <c r="I22383" s="14"/>
      <c r="K22383"/>
      <c r="L22383"/>
      <c r="M22383"/>
      <c r="N22383"/>
      <c r="O22383"/>
      <c r="P22383"/>
      <c r="S22383"/>
    </row>
    <row r="22384" spans="1:20" x14ac:dyDescent="0.3">
      <c r="A22384" s="25"/>
      <c r="B22384"/>
      <c r="C22384"/>
      <c r="D22384"/>
      <c r="E22384"/>
      <c r="F22384"/>
      <c r="G22384"/>
      <c r="H22384" s="26"/>
      <c r="I22384" s="26"/>
      <c r="K22384"/>
      <c r="L22384"/>
      <c r="M22384"/>
      <c r="N22384"/>
      <c r="O22384"/>
      <c r="P22384"/>
      <c r="S22384"/>
    </row>
    <row r="22385" spans="1:20" x14ac:dyDescent="0.3">
      <c r="A22385" s="25"/>
      <c r="B22385"/>
      <c r="C22385"/>
      <c r="D22385"/>
      <c r="E22385"/>
      <c r="F22385"/>
      <c r="G22385"/>
      <c r="H22385" s="26"/>
      <c r="I22385" s="26"/>
      <c r="K22385"/>
      <c r="L22385"/>
      <c r="M22385"/>
      <c r="N22385"/>
      <c r="O22385"/>
      <c r="P22385"/>
      <c r="S22385"/>
    </row>
    <row r="22386" spans="1:20" x14ac:dyDescent="0.3">
      <c r="A22386" s="25"/>
      <c r="B22386"/>
      <c r="C22386"/>
      <c r="D22386"/>
      <c r="E22386"/>
      <c r="F22386"/>
      <c r="G22386"/>
      <c r="H22386" s="26"/>
      <c r="I22386" s="26"/>
      <c r="K22386"/>
      <c r="L22386"/>
      <c r="M22386"/>
      <c r="N22386"/>
      <c r="O22386"/>
      <c r="P22386"/>
      <c r="S22386"/>
    </row>
    <row r="22387" spans="1:20" x14ac:dyDescent="0.3">
      <c r="A22387" s="25"/>
      <c r="B22387"/>
      <c r="C22387"/>
      <c r="D22387"/>
      <c r="E22387"/>
      <c r="F22387"/>
      <c r="G22387"/>
      <c r="H22387" s="26"/>
      <c r="I22387" s="26"/>
      <c r="K22387"/>
      <c r="L22387"/>
      <c r="M22387"/>
      <c r="N22387"/>
      <c r="O22387"/>
      <c r="P22387"/>
      <c r="S22387"/>
    </row>
    <row r="22388" spans="1:20" x14ac:dyDescent="0.3">
      <c r="A22388" s="25"/>
      <c r="B22388"/>
      <c r="C22388"/>
      <c r="D22388"/>
      <c r="E22388"/>
      <c r="F22388"/>
      <c r="G22388"/>
      <c r="H22388" s="26"/>
      <c r="I22388" s="26"/>
      <c r="K22388"/>
      <c r="L22388"/>
      <c r="M22388"/>
      <c r="N22388"/>
      <c r="O22388"/>
      <c r="P22388"/>
      <c r="S22388"/>
    </row>
    <row r="22389" spans="1:20" x14ac:dyDescent="0.3">
      <c r="A22389" s="25"/>
      <c r="B22389"/>
      <c r="C22389"/>
      <c r="D22389"/>
      <c r="E22389"/>
      <c r="F22389"/>
      <c r="G22389"/>
      <c r="H22389" s="14"/>
      <c r="I22389" s="14"/>
      <c r="K22389"/>
      <c r="L22389"/>
      <c r="M22389"/>
      <c r="N22389"/>
      <c r="O22389"/>
      <c r="P22389"/>
      <c r="S22389"/>
    </row>
    <row r="22390" spans="1:20" x14ac:dyDescent="0.3">
      <c r="A22390" s="25"/>
      <c r="B22390"/>
      <c r="C22390"/>
      <c r="D22390"/>
      <c r="E22390"/>
      <c r="F22390"/>
      <c r="G22390"/>
      <c r="H22390" s="14"/>
      <c r="I22390" s="14"/>
      <c r="K22390"/>
      <c r="L22390"/>
      <c r="M22390"/>
      <c r="N22390"/>
      <c r="O22390"/>
      <c r="P22390"/>
      <c r="S22390"/>
    </row>
    <row r="22391" spans="1:20" x14ac:dyDescent="0.3">
      <c r="A22391" s="25"/>
      <c r="B22391"/>
      <c r="C22391"/>
      <c r="D22391"/>
      <c r="E22391"/>
      <c r="F22391"/>
      <c r="G22391"/>
      <c r="H22391"/>
      <c r="I22391"/>
      <c r="K22391"/>
      <c r="L22391"/>
      <c r="M22391"/>
      <c r="N22391"/>
      <c r="O22391"/>
      <c r="P22391"/>
      <c r="S22391"/>
    </row>
    <row r="22392" spans="1:20" x14ac:dyDescent="0.3">
      <c r="A22392" s="25"/>
      <c r="B22392"/>
      <c r="C22392"/>
      <c r="D22392"/>
      <c r="E22392"/>
      <c r="F22392"/>
      <c r="G22392"/>
      <c r="H22392"/>
      <c r="I22392" s="14"/>
      <c r="K22392"/>
      <c r="L22392"/>
      <c r="M22392"/>
      <c r="N22392"/>
      <c r="O22392"/>
      <c r="P22392"/>
      <c r="S22392"/>
    </row>
    <row r="22393" spans="1:20" x14ac:dyDescent="0.3">
      <c r="A22393" s="25"/>
      <c r="B22393"/>
      <c r="C22393"/>
      <c r="D22393"/>
      <c r="E22393"/>
      <c r="F22393"/>
      <c r="G22393"/>
      <c r="H22393"/>
      <c r="I22393" s="14"/>
      <c r="K22393"/>
      <c r="L22393"/>
      <c r="M22393"/>
      <c r="N22393"/>
      <c r="O22393"/>
      <c r="P22393"/>
      <c r="S22393"/>
    </row>
    <row r="22394" spans="1:20" x14ac:dyDescent="0.3">
      <c r="A22394" s="25"/>
      <c r="B22394"/>
      <c r="C22394"/>
      <c r="D22394"/>
      <c r="E22394"/>
      <c r="F22394"/>
      <c r="G22394"/>
      <c r="H22394" s="14"/>
      <c r="I22394" s="14"/>
      <c r="K22394"/>
      <c r="L22394"/>
      <c r="M22394"/>
      <c r="N22394"/>
      <c r="O22394"/>
      <c r="P22394"/>
      <c r="S22394"/>
      <c r="T22394" s="7"/>
    </row>
    <row r="22395" spans="1:20" x14ac:dyDescent="0.3">
      <c r="A22395" s="25"/>
      <c r="B22395"/>
      <c r="C22395"/>
      <c r="D22395"/>
      <c r="E22395"/>
      <c r="F22395"/>
      <c r="G22395"/>
      <c r="H22395"/>
      <c r="I22395"/>
      <c r="K22395"/>
      <c r="L22395"/>
      <c r="M22395"/>
      <c r="N22395"/>
      <c r="O22395"/>
      <c r="P22395"/>
      <c r="S22395"/>
    </row>
    <row r="22396" spans="1:20" x14ac:dyDescent="0.3">
      <c r="A22396" s="25"/>
      <c r="B22396"/>
      <c r="C22396"/>
      <c r="D22396"/>
      <c r="E22396"/>
      <c r="F22396"/>
      <c r="G22396"/>
      <c r="H22396" s="14"/>
      <c r="I22396" s="14"/>
      <c r="K22396"/>
      <c r="L22396"/>
      <c r="M22396"/>
      <c r="N22396"/>
      <c r="O22396"/>
      <c r="P22396"/>
      <c r="S22396"/>
      <c r="T22396" s="7"/>
    </row>
    <row r="22397" spans="1:20" x14ac:dyDescent="0.3">
      <c r="A22397" s="25"/>
      <c r="B22397"/>
      <c r="C22397"/>
      <c r="D22397"/>
      <c r="E22397"/>
      <c r="F22397"/>
      <c r="G22397"/>
      <c r="H22397" s="14"/>
      <c r="I22397" s="14"/>
      <c r="K22397"/>
      <c r="L22397"/>
      <c r="M22397"/>
      <c r="N22397"/>
      <c r="O22397"/>
      <c r="P22397"/>
      <c r="S22397"/>
      <c r="T22397" s="7"/>
    </row>
    <row r="22398" spans="1:20" x14ac:dyDescent="0.3">
      <c r="A22398" s="25"/>
      <c r="B22398"/>
      <c r="C22398"/>
      <c r="D22398"/>
      <c r="E22398"/>
      <c r="F22398"/>
      <c r="G22398"/>
      <c r="H22398"/>
      <c r="I22398" s="14"/>
      <c r="K22398"/>
      <c r="L22398"/>
      <c r="M22398"/>
      <c r="N22398"/>
      <c r="O22398"/>
      <c r="P22398"/>
      <c r="S22398"/>
    </row>
    <row r="22399" spans="1:20" x14ac:dyDescent="0.3">
      <c r="A22399" s="25"/>
      <c r="B22399"/>
      <c r="C22399"/>
      <c r="D22399"/>
      <c r="E22399"/>
      <c r="F22399"/>
      <c r="G22399"/>
      <c r="H22399"/>
      <c r="I22399"/>
      <c r="K22399"/>
      <c r="L22399"/>
      <c r="M22399"/>
      <c r="N22399"/>
      <c r="O22399"/>
      <c r="P22399"/>
      <c r="S22399"/>
    </row>
    <row r="22400" spans="1:20" x14ac:dyDescent="0.3">
      <c r="A22400" s="25"/>
      <c r="B22400"/>
      <c r="C22400"/>
      <c r="D22400"/>
      <c r="E22400"/>
      <c r="F22400"/>
      <c r="G22400"/>
      <c r="H22400" s="14"/>
      <c r="I22400" s="14"/>
      <c r="K22400"/>
      <c r="L22400"/>
      <c r="M22400"/>
      <c r="N22400"/>
      <c r="O22400"/>
      <c r="P22400"/>
      <c r="S22400"/>
      <c r="T22400" s="7"/>
    </row>
    <row r="22401" spans="1:20" x14ac:dyDescent="0.3">
      <c r="A22401" s="25"/>
      <c r="B22401"/>
      <c r="C22401"/>
      <c r="D22401"/>
      <c r="E22401"/>
      <c r="F22401"/>
      <c r="G22401"/>
      <c r="H22401" s="14"/>
      <c r="I22401" s="14"/>
      <c r="K22401"/>
      <c r="L22401"/>
      <c r="M22401"/>
      <c r="N22401"/>
      <c r="O22401"/>
      <c r="P22401"/>
      <c r="S22401"/>
    </row>
    <row r="22402" spans="1:20" x14ac:dyDescent="0.3">
      <c r="A22402" s="25"/>
      <c r="B22402"/>
      <c r="C22402"/>
      <c r="D22402"/>
      <c r="E22402"/>
      <c r="F22402"/>
      <c r="G22402"/>
      <c r="H22402" s="14"/>
      <c r="I22402" s="14"/>
      <c r="K22402"/>
      <c r="L22402"/>
      <c r="M22402"/>
      <c r="N22402"/>
      <c r="O22402"/>
      <c r="P22402"/>
      <c r="S22402"/>
    </row>
    <row r="22403" spans="1:20" x14ac:dyDescent="0.3">
      <c r="A22403" s="25"/>
      <c r="B22403"/>
      <c r="C22403"/>
      <c r="D22403"/>
      <c r="E22403"/>
      <c r="F22403"/>
      <c r="G22403"/>
      <c r="H22403" s="14"/>
      <c r="I22403" s="14"/>
      <c r="K22403"/>
      <c r="L22403"/>
      <c r="M22403"/>
      <c r="N22403"/>
      <c r="O22403"/>
      <c r="P22403"/>
      <c r="S22403"/>
      <c r="T22403" s="7"/>
    </row>
    <row r="22404" spans="1:20" x14ac:dyDescent="0.3">
      <c r="A22404" s="25"/>
      <c r="B22404"/>
      <c r="C22404"/>
      <c r="D22404"/>
      <c r="E22404"/>
      <c r="F22404"/>
      <c r="G22404"/>
      <c r="H22404" s="14"/>
      <c r="I22404" s="14"/>
      <c r="K22404"/>
      <c r="L22404"/>
      <c r="M22404"/>
      <c r="N22404"/>
      <c r="O22404"/>
      <c r="P22404"/>
      <c r="S22404"/>
      <c r="T22404" s="7"/>
    </row>
    <row r="22405" spans="1:20" x14ac:dyDescent="0.3">
      <c r="A22405" s="25"/>
      <c r="B22405"/>
      <c r="C22405"/>
      <c r="D22405"/>
      <c r="E22405"/>
      <c r="F22405"/>
      <c r="G22405"/>
      <c r="H22405" s="14"/>
      <c r="I22405" s="14"/>
      <c r="K22405"/>
      <c r="L22405"/>
      <c r="M22405"/>
      <c r="N22405"/>
      <c r="O22405"/>
      <c r="P22405"/>
      <c r="S22405"/>
      <c r="T22405" s="7"/>
    </row>
    <row r="22406" spans="1:20" x14ac:dyDescent="0.3">
      <c r="A22406" s="25"/>
      <c r="B22406"/>
      <c r="C22406"/>
      <c r="D22406"/>
      <c r="E22406"/>
      <c r="F22406"/>
      <c r="G22406"/>
      <c r="H22406" s="14"/>
      <c r="I22406" s="14"/>
      <c r="K22406"/>
      <c r="L22406"/>
      <c r="M22406"/>
      <c r="N22406"/>
      <c r="O22406"/>
      <c r="P22406"/>
      <c r="S22406"/>
    </row>
    <row r="22407" spans="1:20" x14ac:dyDescent="0.3">
      <c r="A22407" s="25"/>
      <c r="B22407"/>
      <c r="C22407"/>
      <c r="D22407"/>
      <c r="E22407"/>
      <c r="F22407"/>
      <c r="G22407"/>
      <c r="H22407" s="14"/>
      <c r="I22407" s="14"/>
      <c r="K22407"/>
      <c r="L22407"/>
      <c r="M22407"/>
      <c r="N22407"/>
      <c r="O22407"/>
      <c r="P22407"/>
      <c r="S22407"/>
    </row>
    <row r="22408" spans="1:20" x14ac:dyDescent="0.3">
      <c r="A22408" s="25"/>
      <c r="B22408"/>
      <c r="C22408"/>
      <c r="D22408"/>
      <c r="E22408"/>
      <c r="F22408"/>
      <c r="G22408"/>
      <c r="H22408" s="14"/>
      <c r="I22408" s="14"/>
      <c r="K22408"/>
      <c r="L22408"/>
      <c r="M22408"/>
      <c r="N22408"/>
      <c r="O22408"/>
      <c r="P22408"/>
      <c r="S22408"/>
    </row>
    <row r="22409" spans="1:20" x14ac:dyDescent="0.3">
      <c r="A22409" s="25"/>
      <c r="B22409"/>
      <c r="C22409"/>
      <c r="D22409"/>
      <c r="E22409"/>
      <c r="F22409"/>
      <c r="G22409"/>
      <c r="H22409" s="14"/>
      <c r="I22409" s="14"/>
      <c r="K22409"/>
      <c r="L22409"/>
      <c r="M22409"/>
      <c r="N22409"/>
      <c r="O22409"/>
      <c r="P22409"/>
      <c r="S22409"/>
    </row>
    <row r="22410" spans="1:20" x14ac:dyDescent="0.3">
      <c r="A22410" s="25"/>
      <c r="B22410"/>
      <c r="C22410"/>
      <c r="D22410"/>
      <c r="E22410"/>
      <c r="F22410"/>
      <c r="G22410"/>
      <c r="H22410" s="14"/>
      <c r="I22410" s="14"/>
      <c r="K22410"/>
      <c r="L22410"/>
      <c r="M22410"/>
      <c r="N22410"/>
      <c r="O22410"/>
      <c r="P22410"/>
      <c r="S22410"/>
    </row>
    <row r="22411" spans="1:20" x14ac:dyDescent="0.3">
      <c r="A22411" s="25"/>
      <c r="B22411"/>
      <c r="C22411"/>
      <c r="D22411"/>
      <c r="E22411"/>
      <c r="F22411"/>
      <c r="G22411"/>
      <c r="H22411" s="14"/>
      <c r="I22411" s="14"/>
      <c r="K22411"/>
      <c r="L22411"/>
      <c r="M22411"/>
      <c r="N22411"/>
      <c r="O22411"/>
      <c r="P22411"/>
      <c r="S22411"/>
    </row>
    <row r="22412" spans="1:20" x14ac:dyDescent="0.3">
      <c r="A22412" s="25"/>
      <c r="B22412"/>
      <c r="C22412"/>
      <c r="D22412"/>
      <c r="E22412"/>
      <c r="F22412"/>
      <c r="G22412"/>
      <c r="H22412" s="14"/>
      <c r="I22412" s="14"/>
      <c r="K22412"/>
      <c r="L22412"/>
      <c r="M22412"/>
      <c r="N22412"/>
      <c r="O22412"/>
      <c r="P22412"/>
      <c r="S22412"/>
      <c r="T22412" s="7"/>
    </row>
    <row r="22413" spans="1:20" x14ac:dyDescent="0.3">
      <c r="A22413" s="25"/>
      <c r="B22413"/>
      <c r="C22413"/>
      <c r="D22413"/>
      <c r="E22413"/>
      <c r="F22413"/>
      <c r="G22413"/>
      <c r="H22413" s="14"/>
      <c r="I22413" s="14"/>
      <c r="K22413"/>
      <c r="L22413"/>
      <c r="M22413"/>
      <c r="N22413"/>
      <c r="O22413"/>
      <c r="P22413"/>
      <c r="S22413"/>
    </row>
    <row r="22414" spans="1:20" x14ac:dyDescent="0.3">
      <c r="A22414" s="25"/>
      <c r="B22414"/>
      <c r="C22414"/>
      <c r="D22414"/>
      <c r="E22414"/>
      <c r="F22414"/>
      <c r="G22414"/>
      <c r="H22414" s="14"/>
      <c r="I22414" s="14"/>
      <c r="K22414"/>
      <c r="L22414"/>
      <c r="M22414"/>
      <c r="N22414"/>
      <c r="O22414"/>
      <c r="P22414"/>
      <c r="S22414"/>
    </row>
    <row r="22415" spans="1:20" x14ac:dyDescent="0.3">
      <c r="A22415" s="25"/>
      <c r="B22415"/>
      <c r="C22415"/>
      <c r="D22415"/>
      <c r="E22415"/>
      <c r="F22415"/>
      <c r="G22415"/>
      <c r="H22415"/>
      <c r="I22415" s="14"/>
      <c r="K22415"/>
      <c r="L22415"/>
      <c r="M22415"/>
      <c r="N22415"/>
      <c r="O22415"/>
      <c r="P22415"/>
      <c r="S22415"/>
    </row>
    <row r="22416" spans="1:20" x14ac:dyDescent="0.3">
      <c r="A22416" s="25"/>
      <c r="B22416"/>
      <c r="C22416"/>
      <c r="D22416"/>
      <c r="E22416"/>
      <c r="F22416"/>
      <c r="G22416"/>
      <c r="H22416"/>
      <c r="I22416"/>
      <c r="K22416"/>
      <c r="L22416"/>
      <c r="M22416"/>
      <c r="N22416"/>
      <c r="O22416"/>
      <c r="P22416"/>
      <c r="S22416"/>
    </row>
    <row r="22417" spans="1:20" x14ac:dyDescent="0.3">
      <c r="A22417" s="25"/>
      <c r="B22417"/>
      <c r="C22417"/>
      <c r="D22417"/>
      <c r="E22417"/>
      <c r="F22417"/>
      <c r="G22417"/>
      <c r="H22417" s="14"/>
      <c r="I22417" s="14"/>
      <c r="K22417"/>
      <c r="L22417"/>
      <c r="M22417"/>
      <c r="N22417"/>
      <c r="O22417"/>
      <c r="P22417"/>
      <c r="S22417"/>
      <c r="T22417" s="7"/>
    </row>
    <row r="22418" spans="1:20" x14ac:dyDescent="0.3">
      <c r="A22418" s="25"/>
      <c r="B22418"/>
      <c r="C22418"/>
      <c r="D22418"/>
      <c r="E22418"/>
      <c r="F22418"/>
      <c r="G22418"/>
      <c r="H22418"/>
      <c r="I22418"/>
      <c r="K22418"/>
      <c r="L22418"/>
      <c r="M22418"/>
      <c r="N22418"/>
      <c r="O22418"/>
      <c r="P22418"/>
      <c r="S22418"/>
    </row>
    <row r="22419" spans="1:20" x14ac:dyDescent="0.3">
      <c r="A22419" s="25"/>
      <c r="B22419"/>
      <c r="C22419"/>
      <c r="D22419"/>
      <c r="E22419"/>
      <c r="F22419"/>
      <c r="G22419"/>
      <c r="H22419"/>
      <c r="I22419"/>
      <c r="K22419"/>
      <c r="L22419"/>
      <c r="M22419"/>
      <c r="N22419"/>
      <c r="O22419"/>
      <c r="P22419"/>
      <c r="S22419"/>
    </row>
    <row r="22420" spans="1:20" x14ac:dyDescent="0.3">
      <c r="A22420" s="25"/>
      <c r="B22420"/>
      <c r="C22420"/>
      <c r="D22420"/>
      <c r="E22420"/>
      <c r="F22420"/>
      <c r="G22420"/>
      <c r="H22420" s="14"/>
      <c r="I22420" s="14"/>
      <c r="K22420"/>
      <c r="L22420"/>
      <c r="M22420"/>
      <c r="N22420"/>
      <c r="O22420"/>
      <c r="P22420"/>
      <c r="S22420"/>
    </row>
    <row r="22421" spans="1:20" x14ac:dyDescent="0.3">
      <c r="A22421" s="25"/>
      <c r="B22421"/>
      <c r="C22421"/>
      <c r="D22421"/>
      <c r="E22421"/>
      <c r="F22421"/>
      <c r="G22421"/>
      <c r="H22421" s="14"/>
      <c r="I22421" s="14"/>
      <c r="K22421"/>
      <c r="L22421"/>
      <c r="M22421"/>
      <c r="N22421"/>
      <c r="O22421"/>
      <c r="P22421"/>
      <c r="S22421"/>
    </row>
    <row r="22422" spans="1:20" x14ac:dyDescent="0.3">
      <c r="A22422" s="25"/>
      <c r="B22422"/>
      <c r="C22422"/>
      <c r="D22422"/>
      <c r="E22422"/>
      <c r="F22422"/>
      <c r="G22422"/>
      <c r="H22422" s="14"/>
      <c r="I22422" s="14"/>
      <c r="K22422"/>
      <c r="L22422"/>
      <c r="M22422"/>
      <c r="N22422"/>
      <c r="O22422"/>
      <c r="P22422"/>
      <c r="S22422"/>
    </row>
    <row r="22423" spans="1:20" x14ac:dyDescent="0.3">
      <c r="A22423" s="25"/>
      <c r="B22423"/>
      <c r="C22423"/>
      <c r="D22423"/>
      <c r="E22423"/>
      <c r="F22423"/>
      <c r="G22423"/>
      <c r="H22423" s="14"/>
      <c r="I22423" s="14"/>
      <c r="K22423"/>
      <c r="L22423"/>
      <c r="M22423"/>
      <c r="N22423"/>
      <c r="O22423"/>
      <c r="P22423"/>
      <c r="S22423"/>
    </row>
    <row r="22424" spans="1:20" x14ac:dyDescent="0.3">
      <c r="A22424" s="25"/>
      <c r="B22424"/>
      <c r="C22424"/>
      <c r="D22424"/>
      <c r="E22424"/>
      <c r="F22424"/>
      <c r="G22424"/>
      <c r="H22424"/>
      <c r="I22424"/>
      <c r="K22424"/>
      <c r="L22424"/>
      <c r="M22424"/>
      <c r="N22424"/>
      <c r="O22424"/>
      <c r="P22424"/>
      <c r="S22424"/>
    </row>
    <row r="22425" spans="1:20" x14ac:dyDescent="0.3">
      <c r="A22425" s="25"/>
      <c r="B22425"/>
      <c r="C22425"/>
      <c r="D22425"/>
      <c r="E22425"/>
      <c r="F22425"/>
      <c r="G22425"/>
      <c r="H22425"/>
      <c r="I22425"/>
      <c r="K22425"/>
      <c r="L22425"/>
      <c r="M22425"/>
      <c r="N22425"/>
      <c r="O22425"/>
      <c r="P22425"/>
      <c r="S22425"/>
    </row>
    <row r="22426" spans="1:20" x14ac:dyDescent="0.3">
      <c r="A22426" s="25"/>
      <c r="B22426"/>
      <c r="C22426"/>
      <c r="D22426"/>
      <c r="E22426"/>
      <c r="F22426"/>
      <c r="G22426"/>
      <c r="H22426" s="14"/>
      <c r="I22426" s="14"/>
      <c r="K22426"/>
      <c r="L22426"/>
      <c r="M22426"/>
      <c r="N22426"/>
      <c r="O22426"/>
      <c r="P22426"/>
      <c r="S22426"/>
      <c r="T22426" s="7"/>
    </row>
    <row r="22427" spans="1:20" x14ac:dyDescent="0.3">
      <c r="A22427" s="25"/>
      <c r="B22427"/>
      <c r="C22427"/>
      <c r="D22427"/>
      <c r="E22427"/>
      <c r="F22427"/>
      <c r="G22427"/>
      <c r="H22427" s="14"/>
      <c r="I22427" s="14"/>
      <c r="K22427"/>
      <c r="L22427"/>
      <c r="M22427"/>
      <c r="N22427"/>
      <c r="O22427"/>
      <c r="P22427"/>
      <c r="S22427"/>
      <c r="T22427" s="7"/>
    </row>
    <row r="22428" spans="1:20" x14ac:dyDescent="0.3">
      <c r="A22428" s="25"/>
      <c r="B22428"/>
      <c r="C22428"/>
      <c r="D22428"/>
      <c r="E22428"/>
      <c r="F22428"/>
      <c r="G22428"/>
      <c r="H22428" s="14"/>
      <c r="I22428" s="14"/>
      <c r="K22428"/>
      <c r="L22428"/>
      <c r="M22428"/>
      <c r="N22428"/>
      <c r="O22428"/>
      <c r="P22428"/>
      <c r="S22428"/>
      <c r="T22428" s="7"/>
    </row>
    <row r="22429" spans="1:20" x14ac:dyDescent="0.3">
      <c r="A22429" s="25"/>
      <c r="B22429"/>
      <c r="C22429"/>
      <c r="D22429"/>
      <c r="E22429"/>
      <c r="F22429"/>
      <c r="G22429"/>
      <c r="H22429" s="14"/>
      <c r="I22429" s="14"/>
      <c r="K22429"/>
      <c r="L22429"/>
      <c r="M22429"/>
      <c r="N22429"/>
      <c r="O22429"/>
      <c r="P22429"/>
      <c r="S22429"/>
      <c r="T22429" s="7"/>
    </row>
    <row r="22430" spans="1:20" x14ac:dyDescent="0.3">
      <c r="A22430" s="25"/>
      <c r="B22430"/>
      <c r="C22430"/>
      <c r="D22430"/>
      <c r="E22430"/>
      <c r="F22430"/>
      <c r="G22430"/>
      <c r="H22430" s="14"/>
      <c r="I22430" s="14"/>
      <c r="K22430"/>
      <c r="L22430"/>
      <c r="M22430"/>
      <c r="N22430"/>
      <c r="O22430"/>
      <c r="P22430"/>
      <c r="S22430"/>
      <c r="T22430" s="7"/>
    </row>
    <row r="22431" spans="1:20" x14ac:dyDescent="0.3">
      <c r="A22431" s="25"/>
      <c r="B22431"/>
      <c r="C22431"/>
      <c r="D22431"/>
      <c r="E22431"/>
      <c r="F22431"/>
      <c r="G22431"/>
      <c r="H22431" s="14"/>
      <c r="I22431" s="14"/>
      <c r="K22431"/>
      <c r="L22431"/>
      <c r="M22431"/>
      <c r="N22431"/>
      <c r="O22431"/>
      <c r="P22431"/>
      <c r="S22431"/>
    </row>
    <row r="22432" spans="1:20" x14ac:dyDescent="0.3">
      <c r="A22432" s="25"/>
      <c r="B22432"/>
      <c r="C22432"/>
      <c r="D22432"/>
      <c r="E22432"/>
      <c r="F22432"/>
      <c r="G22432"/>
      <c r="H22432" s="14"/>
      <c r="I22432"/>
      <c r="K22432"/>
      <c r="L22432"/>
      <c r="M22432"/>
      <c r="N22432"/>
      <c r="O22432"/>
      <c r="P22432"/>
      <c r="S22432"/>
    </row>
    <row r="22433" spans="1:20" x14ac:dyDescent="0.3">
      <c r="A22433" s="25"/>
      <c r="B22433"/>
      <c r="C22433"/>
      <c r="D22433"/>
      <c r="E22433"/>
      <c r="F22433"/>
      <c r="G22433"/>
      <c r="H22433" s="26"/>
      <c r="I22433" s="26"/>
      <c r="K22433"/>
      <c r="L22433"/>
      <c r="M22433"/>
      <c r="N22433"/>
      <c r="O22433"/>
      <c r="P22433"/>
      <c r="S22433"/>
    </row>
    <row r="22434" spans="1:20" x14ac:dyDescent="0.3">
      <c r="A22434" s="25"/>
      <c r="B22434"/>
      <c r="C22434"/>
      <c r="D22434"/>
      <c r="E22434"/>
      <c r="F22434"/>
      <c r="G22434"/>
      <c r="H22434" s="26"/>
      <c r="I22434" s="26"/>
      <c r="K22434"/>
      <c r="L22434"/>
      <c r="M22434"/>
      <c r="N22434"/>
      <c r="O22434"/>
      <c r="P22434"/>
      <c r="S22434"/>
      <c r="T22434" s="7"/>
    </row>
    <row r="22435" spans="1:20" x14ac:dyDescent="0.3">
      <c r="A22435" s="25"/>
      <c r="B22435"/>
      <c r="C22435"/>
      <c r="D22435"/>
      <c r="E22435"/>
      <c r="F22435"/>
      <c r="G22435"/>
      <c r="H22435" s="26"/>
      <c r="I22435" s="26"/>
      <c r="K22435"/>
      <c r="L22435"/>
      <c r="M22435"/>
      <c r="N22435"/>
      <c r="O22435"/>
      <c r="P22435"/>
      <c r="S22435"/>
    </row>
    <row r="22436" spans="1:20" x14ac:dyDescent="0.3">
      <c r="A22436" s="25"/>
      <c r="B22436"/>
      <c r="C22436"/>
      <c r="D22436"/>
      <c r="E22436"/>
      <c r="F22436"/>
      <c r="G22436"/>
      <c r="H22436" s="26"/>
      <c r="I22436" s="26"/>
      <c r="K22436"/>
      <c r="L22436"/>
      <c r="M22436"/>
      <c r="N22436"/>
      <c r="O22436"/>
      <c r="P22436"/>
      <c r="S22436"/>
    </row>
    <row r="22437" spans="1:20" x14ac:dyDescent="0.3">
      <c r="A22437" s="25"/>
      <c r="B22437"/>
      <c r="C22437"/>
      <c r="D22437"/>
      <c r="E22437"/>
      <c r="F22437"/>
      <c r="G22437"/>
      <c r="H22437" s="26"/>
      <c r="I22437" s="26"/>
      <c r="K22437"/>
      <c r="L22437"/>
      <c r="M22437"/>
      <c r="N22437"/>
      <c r="O22437"/>
      <c r="P22437"/>
      <c r="S22437"/>
    </row>
    <row r="22438" spans="1:20" x14ac:dyDescent="0.3">
      <c r="A22438" s="25"/>
      <c r="B22438"/>
      <c r="C22438"/>
      <c r="D22438"/>
      <c r="E22438"/>
      <c r="F22438"/>
      <c r="G22438"/>
      <c r="H22438" s="26"/>
      <c r="I22438" s="26"/>
      <c r="K22438"/>
      <c r="L22438"/>
      <c r="M22438"/>
      <c r="N22438"/>
      <c r="O22438"/>
      <c r="P22438"/>
      <c r="S22438"/>
    </row>
    <row r="22439" spans="1:20" x14ac:dyDescent="0.3">
      <c r="A22439" s="25"/>
      <c r="B22439"/>
      <c r="C22439"/>
      <c r="D22439"/>
      <c r="E22439"/>
      <c r="F22439"/>
      <c r="G22439"/>
      <c r="H22439" s="26"/>
      <c r="I22439" s="26"/>
      <c r="K22439"/>
      <c r="L22439"/>
      <c r="M22439"/>
      <c r="N22439"/>
      <c r="O22439"/>
      <c r="P22439"/>
      <c r="S22439"/>
    </row>
    <row r="22440" spans="1:20" x14ac:dyDescent="0.3">
      <c r="A22440" s="25"/>
      <c r="B22440"/>
      <c r="C22440"/>
      <c r="D22440"/>
      <c r="E22440"/>
      <c r="F22440"/>
      <c r="G22440"/>
      <c r="H22440" s="26"/>
      <c r="I22440" s="26"/>
      <c r="K22440"/>
      <c r="L22440"/>
      <c r="M22440"/>
      <c r="N22440"/>
      <c r="O22440"/>
      <c r="P22440"/>
      <c r="S22440"/>
    </row>
    <row r="22441" spans="1:20" x14ac:dyDescent="0.3">
      <c r="A22441" s="25"/>
      <c r="B22441"/>
      <c r="C22441"/>
      <c r="D22441"/>
      <c r="E22441"/>
      <c r="F22441"/>
      <c r="G22441"/>
      <c r="H22441" s="26"/>
      <c r="I22441" s="26"/>
      <c r="K22441"/>
      <c r="L22441"/>
      <c r="M22441"/>
      <c r="N22441"/>
      <c r="O22441"/>
      <c r="P22441"/>
      <c r="S22441"/>
    </row>
    <row r="22442" spans="1:20" x14ac:dyDescent="0.3">
      <c r="A22442" s="25"/>
      <c r="B22442"/>
      <c r="C22442"/>
      <c r="D22442"/>
      <c r="E22442"/>
      <c r="F22442"/>
      <c r="G22442"/>
      <c r="H22442" s="26"/>
      <c r="I22442" s="26"/>
      <c r="K22442"/>
      <c r="L22442"/>
      <c r="M22442"/>
      <c r="N22442"/>
      <c r="O22442"/>
      <c r="P22442"/>
      <c r="S22442"/>
      <c r="T22442" s="7"/>
    </row>
    <row r="22443" spans="1:20" x14ac:dyDescent="0.3">
      <c r="A22443" s="25"/>
      <c r="B22443"/>
      <c r="C22443"/>
      <c r="D22443"/>
      <c r="E22443"/>
      <c r="F22443"/>
      <c r="G22443"/>
      <c r="H22443" s="26"/>
      <c r="I22443" s="26"/>
      <c r="K22443"/>
      <c r="L22443"/>
      <c r="M22443"/>
      <c r="N22443"/>
      <c r="O22443"/>
      <c r="P22443"/>
      <c r="S22443"/>
      <c r="T22443" s="7"/>
    </row>
    <row r="22444" spans="1:20" x14ac:dyDescent="0.3">
      <c r="A22444" s="25"/>
      <c r="B22444"/>
      <c r="C22444"/>
      <c r="D22444"/>
      <c r="E22444"/>
      <c r="F22444"/>
      <c r="G22444"/>
      <c r="H22444" s="26"/>
      <c r="I22444" s="26"/>
      <c r="K22444"/>
      <c r="L22444"/>
      <c r="M22444"/>
      <c r="N22444"/>
      <c r="O22444"/>
      <c r="P22444"/>
      <c r="S22444"/>
    </row>
    <row r="22445" spans="1:20" x14ac:dyDescent="0.3">
      <c r="A22445" s="25"/>
      <c r="B22445"/>
      <c r="C22445"/>
      <c r="D22445"/>
      <c r="E22445"/>
      <c r="F22445"/>
      <c r="G22445"/>
      <c r="H22445"/>
      <c r="I22445" s="14"/>
      <c r="K22445"/>
      <c r="L22445"/>
      <c r="M22445"/>
      <c r="N22445"/>
      <c r="O22445"/>
      <c r="P22445"/>
      <c r="S22445"/>
    </row>
    <row r="22446" spans="1:20" x14ac:dyDescent="0.3">
      <c r="A22446" s="25"/>
      <c r="B22446"/>
      <c r="C22446"/>
      <c r="D22446"/>
      <c r="E22446"/>
      <c r="F22446"/>
      <c r="G22446"/>
      <c r="H22446"/>
      <c r="I22446"/>
      <c r="K22446"/>
      <c r="L22446"/>
      <c r="M22446"/>
      <c r="N22446"/>
      <c r="O22446"/>
      <c r="P22446"/>
      <c r="S22446"/>
    </row>
    <row r="22447" spans="1:20" x14ac:dyDescent="0.3">
      <c r="A22447" s="25"/>
      <c r="B22447"/>
      <c r="C22447"/>
      <c r="D22447"/>
      <c r="E22447"/>
      <c r="F22447"/>
      <c r="G22447"/>
      <c r="H22447" s="14"/>
      <c r="I22447" s="14"/>
      <c r="K22447"/>
      <c r="L22447"/>
      <c r="M22447"/>
      <c r="N22447"/>
      <c r="O22447"/>
      <c r="P22447"/>
      <c r="S22447"/>
    </row>
    <row r="22448" spans="1:20" x14ac:dyDescent="0.3">
      <c r="A22448" s="25"/>
      <c r="B22448"/>
      <c r="C22448"/>
      <c r="D22448"/>
      <c r="E22448"/>
      <c r="F22448"/>
      <c r="G22448"/>
      <c r="H22448" s="14"/>
      <c r="I22448" s="14"/>
      <c r="K22448"/>
      <c r="L22448"/>
      <c r="M22448"/>
      <c r="N22448"/>
      <c r="O22448"/>
      <c r="P22448"/>
      <c r="S22448"/>
    </row>
    <row r="22449" spans="1:19" x14ac:dyDescent="0.3">
      <c r="A22449" s="25"/>
      <c r="B22449"/>
      <c r="C22449"/>
      <c r="D22449"/>
      <c r="E22449"/>
      <c r="F22449"/>
      <c r="G22449"/>
      <c r="H22449" s="14"/>
      <c r="I22449" s="14"/>
      <c r="K22449"/>
      <c r="L22449"/>
      <c r="M22449"/>
      <c r="N22449"/>
      <c r="O22449"/>
      <c r="P22449"/>
      <c r="S22449"/>
    </row>
    <row r="22450" spans="1:19" x14ac:dyDescent="0.3">
      <c r="A22450" s="25"/>
      <c r="B22450"/>
      <c r="C22450"/>
      <c r="D22450"/>
      <c r="E22450"/>
      <c r="F22450"/>
      <c r="G22450"/>
      <c r="H22450" s="14"/>
      <c r="I22450" s="14"/>
      <c r="K22450"/>
      <c r="L22450"/>
      <c r="M22450"/>
      <c r="N22450"/>
      <c r="O22450"/>
      <c r="P22450"/>
      <c r="S22450"/>
    </row>
    <row r="22451" spans="1:19" x14ac:dyDescent="0.3">
      <c r="A22451" s="25"/>
      <c r="B22451"/>
      <c r="C22451"/>
      <c r="D22451"/>
      <c r="E22451"/>
      <c r="F22451"/>
      <c r="G22451"/>
      <c r="H22451" s="14"/>
      <c r="I22451" s="14"/>
      <c r="K22451"/>
      <c r="L22451"/>
      <c r="M22451"/>
      <c r="N22451"/>
      <c r="O22451"/>
      <c r="P22451"/>
      <c r="S22451"/>
    </row>
    <row r="22452" spans="1:19" x14ac:dyDescent="0.3">
      <c r="A22452" s="25"/>
      <c r="B22452"/>
      <c r="C22452"/>
      <c r="D22452"/>
      <c r="E22452"/>
      <c r="F22452"/>
      <c r="G22452"/>
      <c r="H22452" s="14"/>
      <c r="I22452" s="14"/>
      <c r="K22452"/>
      <c r="L22452"/>
      <c r="M22452"/>
      <c r="N22452"/>
      <c r="O22452"/>
      <c r="P22452"/>
      <c r="S22452"/>
    </row>
    <row r="22453" spans="1:19" x14ac:dyDescent="0.3">
      <c r="A22453" s="25"/>
      <c r="B22453"/>
      <c r="C22453"/>
      <c r="D22453"/>
      <c r="E22453"/>
      <c r="F22453"/>
      <c r="G22453"/>
      <c r="H22453" s="14"/>
      <c r="I22453" s="14"/>
      <c r="K22453"/>
      <c r="L22453"/>
      <c r="M22453"/>
      <c r="N22453"/>
      <c r="O22453"/>
      <c r="P22453"/>
      <c r="S22453"/>
    </row>
    <row r="22454" spans="1:19" x14ac:dyDescent="0.3">
      <c r="A22454" s="25"/>
      <c r="B22454"/>
      <c r="C22454"/>
      <c r="D22454"/>
      <c r="E22454"/>
      <c r="F22454"/>
      <c r="G22454"/>
      <c r="H22454" s="14"/>
      <c r="I22454" s="14"/>
      <c r="K22454"/>
      <c r="L22454"/>
      <c r="M22454"/>
      <c r="N22454"/>
      <c r="O22454"/>
      <c r="P22454"/>
      <c r="S22454"/>
    </row>
    <row r="22455" spans="1:19" x14ac:dyDescent="0.3">
      <c r="A22455" s="25"/>
      <c r="B22455"/>
      <c r="C22455"/>
      <c r="D22455"/>
      <c r="E22455"/>
      <c r="F22455"/>
      <c r="G22455"/>
      <c r="H22455"/>
      <c r="I22455" s="14"/>
      <c r="K22455"/>
      <c r="L22455"/>
      <c r="M22455"/>
      <c r="N22455"/>
      <c r="O22455"/>
      <c r="P22455"/>
      <c r="S22455"/>
    </row>
    <row r="22456" spans="1:19" x14ac:dyDescent="0.3">
      <c r="A22456" s="25"/>
      <c r="B22456"/>
      <c r="C22456"/>
      <c r="D22456"/>
      <c r="E22456"/>
      <c r="F22456"/>
      <c r="G22456"/>
      <c r="H22456"/>
      <c r="I22456" s="14"/>
      <c r="K22456"/>
      <c r="L22456"/>
      <c r="M22456"/>
      <c r="N22456"/>
      <c r="O22456"/>
      <c r="P22456"/>
      <c r="S22456"/>
    </row>
    <row r="22457" spans="1:19" x14ac:dyDescent="0.3">
      <c r="A22457" s="25"/>
      <c r="B22457"/>
      <c r="C22457"/>
      <c r="D22457"/>
      <c r="E22457"/>
      <c r="F22457"/>
      <c r="G22457"/>
      <c r="H22457" s="26"/>
      <c r="I22457" s="26"/>
      <c r="K22457"/>
      <c r="L22457"/>
      <c r="M22457"/>
      <c r="N22457"/>
      <c r="O22457"/>
      <c r="P22457"/>
      <c r="S22457"/>
    </row>
    <row r="22458" spans="1:19" x14ac:dyDescent="0.3">
      <c r="A22458" s="25"/>
      <c r="B22458"/>
      <c r="C22458"/>
      <c r="D22458"/>
      <c r="E22458"/>
      <c r="F22458"/>
      <c r="G22458"/>
      <c r="H22458" s="26"/>
      <c r="I22458" s="26"/>
      <c r="K22458"/>
      <c r="L22458"/>
      <c r="M22458"/>
      <c r="N22458"/>
      <c r="O22458"/>
      <c r="P22458"/>
      <c r="S22458"/>
    </row>
    <row r="22459" spans="1:19" x14ac:dyDescent="0.3">
      <c r="A22459" s="25"/>
      <c r="B22459"/>
      <c r="C22459"/>
      <c r="D22459"/>
      <c r="E22459"/>
      <c r="F22459"/>
      <c r="G22459"/>
      <c r="H22459" s="26"/>
      <c r="I22459" s="26"/>
      <c r="K22459"/>
      <c r="L22459"/>
      <c r="M22459"/>
      <c r="N22459"/>
      <c r="O22459"/>
      <c r="P22459"/>
      <c r="S22459"/>
    </row>
    <row r="22460" spans="1:19" x14ac:dyDescent="0.3">
      <c r="A22460" s="25"/>
      <c r="B22460"/>
      <c r="C22460"/>
      <c r="D22460"/>
      <c r="E22460"/>
      <c r="F22460"/>
      <c r="G22460"/>
      <c r="H22460" s="26"/>
      <c r="I22460" s="26"/>
      <c r="K22460"/>
      <c r="L22460"/>
      <c r="M22460"/>
      <c r="N22460"/>
      <c r="O22460"/>
      <c r="P22460"/>
      <c r="S22460"/>
    </row>
    <row r="22461" spans="1:19" x14ac:dyDescent="0.3">
      <c r="A22461" s="25"/>
      <c r="B22461"/>
      <c r="C22461"/>
      <c r="D22461"/>
      <c r="E22461"/>
      <c r="F22461"/>
      <c r="G22461"/>
      <c r="H22461" s="26"/>
      <c r="I22461" s="26"/>
      <c r="K22461"/>
      <c r="L22461"/>
      <c r="M22461"/>
      <c r="N22461"/>
      <c r="O22461"/>
      <c r="P22461"/>
      <c r="S22461"/>
    </row>
    <row r="22462" spans="1:19" x14ac:dyDescent="0.3">
      <c r="A22462" s="25"/>
      <c r="B22462"/>
      <c r="C22462"/>
      <c r="D22462"/>
      <c r="E22462"/>
      <c r="F22462"/>
      <c r="G22462"/>
      <c r="H22462" s="26"/>
      <c r="I22462" s="26"/>
      <c r="K22462"/>
      <c r="L22462"/>
      <c r="M22462"/>
      <c r="N22462"/>
      <c r="O22462"/>
      <c r="P22462"/>
      <c r="S22462"/>
    </row>
    <row r="22463" spans="1:19" x14ac:dyDescent="0.3">
      <c r="A22463" s="25"/>
      <c r="B22463"/>
      <c r="C22463"/>
      <c r="D22463"/>
      <c r="E22463"/>
      <c r="F22463"/>
      <c r="G22463"/>
      <c r="H22463" s="26"/>
      <c r="I22463" s="26"/>
      <c r="K22463"/>
      <c r="L22463"/>
      <c r="M22463"/>
      <c r="N22463"/>
      <c r="O22463"/>
      <c r="P22463"/>
      <c r="S22463"/>
    </row>
    <row r="22464" spans="1:19" x14ac:dyDescent="0.3">
      <c r="A22464" s="25"/>
      <c r="B22464"/>
      <c r="C22464"/>
      <c r="D22464"/>
      <c r="E22464"/>
      <c r="F22464"/>
      <c r="G22464"/>
      <c r="H22464" s="26"/>
      <c r="I22464" s="26"/>
      <c r="K22464"/>
      <c r="L22464"/>
      <c r="M22464"/>
      <c r="N22464"/>
      <c r="O22464"/>
      <c r="P22464"/>
      <c r="S22464"/>
    </row>
    <row r="22465" spans="1:19" x14ac:dyDescent="0.3">
      <c r="A22465" s="25"/>
      <c r="B22465"/>
      <c r="C22465"/>
      <c r="D22465"/>
      <c r="E22465"/>
      <c r="F22465"/>
      <c r="G22465"/>
      <c r="H22465" s="26"/>
      <c r="I22465" s="26"/>
      <c r="K22465"/>
      <c r="L22465"/>
      <c r="M22465"/>
      <c r="N22465"/>
      <c r="O22465"/>
      <c r="P22465"/>
      <c r="S22465"/>
    </row>
    <row r="22466" spans="1:19" x14ac:dyDescent="0.3">
      <c r="A22466" s="25"/>
      <c r="B22466"/>
      <c r="C22466"/>
      <c r="D22466"/>
      <c r="E22466"/>
      <c r="F22466"/>
      <c r="G22466"/>
      <c r="H22466" s="26"/>
      <c r="I22466" s="26"/>
      <c r="K22466"/>
      <c r="L22466"/>
      <c r="M22466"/>
      <c r="N22466"/>
      <c r="O22466"/>
      <c r="P22466"/>
      <c r="S22466"/>
    </row>
    <row r="22467" spans="1:19" x14ac:dyDescent="0.3">
      <c r="A22467" s="25"/>
      <c r="B22467"/>
      <c r="C22467"/>
      <c r="D22467"/>
      <c r="E22467"/>
      <c r="F22467"/>
      <c r="G22467"/>
      <c r="H22467" s="26"/>
      <c r="I22467" s="26"/>
      <c r="K22467"/>
      <c r="L22467"/>
      <c r="M22467"/>
      <c r="N22467"/>
      <c r="O22467"/>
      <c r="P22467"/>
      <c r="S22467"/>
    </row>
    <row r="22468" spans="1:19" x14ac:dyDescent="0.3">
      <c r="A22468" s="25"/>
      <c r="B22468"/>
      <c r="C22468"/>
      <c r="D22468"/>
      <c r="E22468"/>
      <c r="F22468"/>
      <c r="G22468"/>
      <c r="H22468" s="26"/>
      <c r="I22468" s="26"/>
      <c r="K22468"/>
      <c r="L22468"/>
      <c r="M22468"/>
      <c r="N22468"/>
      <c r="O22468"/>
      <c r="P22468"/>
      <c r="S22468"/>
    </row>
    <row r="22469" spans="1:19" x14ac:dyDescent="0.3">
      <c r="A22469" s="25"/>
      <c r="B22469"/>
      <c r="C22469"/>
      <c r="D22469"/>
      <c r="E22469"/>
      <c r="F22469"/>
      <c r="G22469"/>
      <c r="H22469"/>
      <c r="I22469" s="14"/>
      <c r="K22469"/>
      <c r="L22469"/>
      <c r="M22469"/>
      <c r="N22469"/>
      <c r="O22469"/>
      <c r="P22469"/>
      <c r="S22469"/>
    </row>
    <row r="22470" spans="1:19" x14ac:dyDescent="0.3">
      <c r="A22470" s="25"/>
      <c r="B22470"/>
      <c r="C22470"/>
      <c r="D22470"/>
      <c r="E22470"/>
      <c r="F22470"/>
      <c r="G22470"/>
      <c r="H22470" s="14"/>
      <c r="I22470" s="14"/>
      <c r="K22470"/>
      <c r="L22470"/>
      <c r="M22470"/>
      <c r="N22470"/>
      <c r="O22470"/>
      <c r="P22470"/>
      <c r="S22470"/>
    </row>
    <row r="22471" spans="1:19" x14ac:dyDescent="0.3">
      <c r="A22471" s="25"/>
      <c r="B22471"/>
      <c r="C22471"/>
      <c r="D22471"/>
      <c r="E22471"/>
      <c r="F22471"/>
      <c r="G22471"/>
      <c r="H22471" s="14"/>
      <c r="I22471" s="14"/>
      <c r="K22471"/>
      <c r="L22471"/>
      <c r="M22471"/>
      <c r="N22471"/>
      <c r="O22471"/>
      <c r="P22471"/>
      <c r="S22471"/>
    </row>
    <row r="22472" spans="1:19" x14ac:dyDescent="0.3">
      <c r="A22472" s="25"/>
      <c r="B22472"/>
      <c r="C22472"/>
      <c r="D22472"/>
      <c r="E22472"/>
      <c r="F22472"/>
      <c r="G22472"/>
      <c r="H22472" s="14"/>
      <c r="I22472" s="14"/>
      <c r="K22472"/>
      <c r="L22472"/>
      <c r="M22472"/>
      <c r="N22472"/>
      <c r="O22472"/>
      <c r="P22472"/>
      <c r="S22472"/>
    </row>
    <row r="22473" spans="1:19" x14ac:dyDescent="0.3">
      <c r="A22473" s="25"/>
      <c r="B22473"/>
      <c r="C22473"/>
      <c r="D22473"/>
      <c r="E22473"/>
      <c r="F22473"/>
      <c r="G22473"/>
      <c r="H22473"/>
      <c r="I22473" s="14"/>
      <c r="K22473"/>
      <c r="L22473"/>
      <c r="M22473"/>
      <c r="N22473"/>
      <c r="O22473"/>
      <c r="P22473"/>
      <c r="S22473"/>
    </row>
    <row r="22474" spans="1:19" x14ac:dyDescent="0.3">
      <c r="A22474" s="25"/>
      <c r="B22474"/>
      <c r="C22474"/>
      <c r="D22474"/>
      <c r="E22474"/>
      <c r="F22474"/>
      <c r="G22474"/>
      <c r="H22474"/>
      <c r="I22474" s="14"/>
      <c r="K22474"/>
      <c r="L22474"/>
      <c r="M22474"/>
      <c r="N22474"/>
      <c r="O22474"/>
      <c r="P22474"/>
      <c r="S22474"/>
    </row>
    <row r="22475" spans="1:19" x14ac:dyDescent="0.3">
      <c r="A22475" s="25"/>
      <c r="B22475"/>
      <c r="C22475"/>
      <c r="D22475"/>
      <c r="E22475"/>
      <c r="F22475"/>
      <c r="G22475"/>
      <c r="H22475"/>
      <c r="I22475"/>
      <c r="K22475"/>
      <c r="L22475"/>
      <c r="M22475"/>
      <c r="N22475"/>
      <c r="O22475"/>
      <c r="P22475"/>
      <c r="S22475"/>
    </row>
    <row r="22476" spans="1:19" x14ac:dyDescent="0.3">
      <c r="A22476" s="25"/>
      <c r="B22476"/>
      <c r="C22476"/>
      <c r="D22476"/>
      <c r="E22476"/>
      <c r="F22476"/>
      <c r="G22476"/>
      <c r="H22476"/>
      <c r="I22476"/>
      <c r="K22476"/>
      <c r="L22476"/>
      <c r="M22476"/>
      <c r="N22476"/>
      <c r="O22476"/>
      <c r="P22476"/>
      <c r="S22476"/>
    </row>
    <row r="22477" spans="1:19" x14ac:dyDescent="0.3">
      <c r="A22477" s="25"/>
      <c r="B22477"/>
      <c r="C22477"/>
      <c r="D22477"/>
      <c r="E22477"/>
      <c r="F22477"/>
      <c r="G22477"/>
      <c r="H22477" s="14"/>
      <c r="I22477" s="14"/>
      <c r="K22477"/>
      <c r="L22477"/>
      <c r="M22477"/>
      <c r="N22477"/>
      <c r="O22477"/>
      <c r="P22477"/>
      <c r="S22477"/>
    </row>
    <row r="22478" spans="1:19" x14ac:dyDescent="0.3">
      <c r="A22478" s="25"/>
      <c r="B22478"/>
      <c r="C22478"/>
      <c r="D22478"/>
      <c r="E22478"/>
      <c r="F22478"/>
      <c r="G22478"/>
      <c r="H22478"/>
      <c r="I22478"/>
      <c r="K22478"/>
      <c r="L22478"/>
      <c r="M22478"/>
      <c r="N22478"/>
      <c r="O22478"/>
      <c r="P22478"/>
      <c r="S22478"/>
    </row>
    <row r="22479" spans="1:19" x14ac:dyDescent="0.3">
      <c r="A22479" s="25"/>
      <c r="B22479"/>
      <c r="C22479"/>
      <c r="D22479"/>
      <c r="E22479"/>
      <c r="F22479"/>
      <c r="G22479"/>
      <c r="H22479"/>
      <c r="I22479"/>
      <c r="K22479"/>
      <c r="L22479"/>
      <c r="M22479"/>
      <c r="N22479"/>
      <c r="O22479"/>
      <c r="P22479"/>
      <c r="S22479"/>
    </row>
    <row r="22480" spans="1:19" x14ac:dyDescent="0.3">
      <c r="A22480" s="25"/>
      <c r="B22480"/>
      <c r="C22480"/>
      <c r="D22480"/>
      <c r="E22480"/>
      <c r="F22480"/>
      <c r="G22480"/>
      <c r="H22480" s="14"/>
      <c r="I22480" s="14"/>
      <c r="K22480"/>
      <c r="L22480"/>
      <c r="M22480"/>
      <c r="N22480"/>
      <c r="O22480"/>
      <c r="P22480"/>
      <c r="S22480"/>
    </row>
    <row r="22481" spans="1:20" x14ac:dyDescent="0.3">
      <c r="A22481" s="25"/>
      <c r="B22481"/>
      <c r="C22481"/>
      <c r="D22481"/>
      <c r="E22481"/>
      <c r="F22481"/>
      <c r="G22481"/>
      <c r="H22481"/>
      <c r="I22481"/>
      <c r="K22481"/>
      <c r="L22481"/>
      <c r="M22481"/>
      <c r="N22481"/>
      <c r="O22481"/>
      <c r="P22481"/>
      <c r="S22481"/>
    </row>
    <row r="22482" spans="1:20" x14ac:dyDescent="0.3">
      <c r="A22482" s="25"/>
      <c r="B22482"/>
      <c r="C22482"/>
      <c r="D22482"/>
      <c r="E22482"/>
      <c r="F22482"/>
      <c r="G22482"/>
      <c r="H22482"/>
      <c r="I22482" s="14"/>
      <c r="K22482"/>
      <c r="L22482"/>
      <c r="M22482"/>
      <c r="N22482"/>
      <c r="O22482"/>
      <c r="P22482"/>
      <c r="S22482"/>
    </row>
    <row r="22483" spans="1:20" x14ac:dyDescent="0.3">
      <c r="A22483" s="25"/>
      <c r="B22483"/>
      <c r="C22483"/>
      <c r="D22483"/>
      <c r="E22483"/>
      <c r="F22483"/>
      <c r="G22483"/>
      <c r="H22483" s="14"/>
      <c r="I22483" s="14"/>
      <c r="K22483"/>
      <c r="L22483"/>
      <c r="M22483"/>
      <c r="N22483"/>
      <c r="O22483"/>
      <c r="P22483"/>
      <c r="S22483"/>
    </row>
    <row r="22484" spans="1:20" x14ac:dyDescent="0.3">
      <c r="A22484" s="25"/>
      <c r="B22484"/>
      <c r="C22484"/>
      <c r="D22484"/>
      <c r="E22484"/>
      <c r="F22484"/>
      <c r="G22484"/>
      <c r="H22484"/>
      <c r="I22484"/>
      <c r="K22484"/>
      <c r="L22484"/>
      <c r="M22484"/>
      <c r="N22484"/>
      <c r="O22484"/>
      <c r="P22484"/>
      <c r="S22484"/>
    </row>
    <row r="22485" spans="1:20" x14ac:dyDescent="0.3">
      <c r="A22485" s="25"/>
      <c r="B22485"/>
      <c r="C22485"/>
      <c r="D22485"/>
      <c r="E22485"/>
      <c r="F22485"/>
      <c r="G22485"/>
      <c r="H22485" s="14"/>
      <c r="I22485" s="14"/>
      <c r="K22485"/>
      <c r="L22485"/>
      <c r="M22485"/>
      <c r="N22485"/>
      <c r="O22485"/>
      <c r="P22485"/>
      <c r="S22485"/>
    </row>
    <row r="22486" spans="1:20" x14ac:dyDescent="0.3">
      <c r="A22486" s="25"/>
      <c r="B22486"/>
      <c r="C22486"/>
      <c r="D22486"/>
      <c r="E22486"/>
      <c r="F22486"/>
      <c r="G22486"/>
      <c r="H22486" s="14"/>
      <c r="I22486" s="14"/>
      <c r="K22486"/>
      <c r="L22486"/>
      <c r="M22486"/>
      <c r="N22486"/>
      <c r="O22486"/>
      <c r="P22486"/>
      <c r="S22486"/>
    </row>
    <row r="22487" spans="1:20" x14ac:dyDescent="0.3">
      <c r="A22487" s="25"/>
      <c r="B22487"/>
      <c r="C22487"/>
      <c r="D22487"/>
      <c r="E22487"/>
      <c r="F22487"/>
      <c r="G22487"/>
      <c r="H22487" s="14"/>
      <c r="I22487" s="14"/>
      <c r="K22487"/>
      <c r="L22487"/>
      <c r="M22487"/>
      <c r="N22487"/>
      <c r="O22487"/>
      <c r="P22487"/>
      <c r="S22487"/>
    </row>
    <row r="22488" spans="1:20" x14ac:dyDescent="0.3">
      <c r="A22488" s="25"/>
      <c r="B22488"/>
      <c r="C22488"/>
      <c r="D22488"/>
      <c r="E22488"/>
      <c r="F22488"/>
      <c r="G22488"/>
      <c r="H22488" s="14"/>
      <c r="I22488" s="14"/>
      <c r="K22488"/>
      <c r="L22488"/>
      <c r="M22488"/>
      <c r="N22488"/>
      <c r="O22488"/>
      <c r="P22488"/>
      <c r="S22488"/>
    </row>
    <row r="22489" spans="1:20" x14ac:dyDescent="0.3">
      <c r="A22489" s="25"/>
      <c r="B22489"/>
      <c r="C22489"/>
      <c r="D22489"/>
      <c r="E22489"/>
      <c r="F22489"/>
      <c r="G22489"/>
      <c r="H22489" s="14"/>
      <c r="I22489" s="14"/>
      <c r="K22489"/>
      <c r="L22489"/>
      <c r="M22489"/>
      <c r="N22489"/>
      <c r="O22489"/>
      <c r="P22489"/>
      <c r="S22489"/>
    </row>
    <row r="22490" spans="1:20" x14ac:dyDescent="0.3">
      <c r="A22490" s="25"/>
      <c r="B22490"/>
      <c r="C22490"/>
      <c r="D22490"/>
      <c r="E22490"/>
      <c r="F22490"/>
      <c r="G22490"/>
      <c r="H22490" s="14"/>
      <c r="I22490" s="14"/>
      <c r="K22490"/>
      <c r="L22490"/>
      <c r="M22490"/>
      <c r="N22490"/>
      <c r="O22490"/>
      <c r="P22490"/>
      <c r="S22490"/>
    </row>
    <row r="22491" spans="1:20" x14ac:dyDescent="0.3">
      <c r="A22491" s="25"/>
      <c r="B22491"/>
      <c r="C22491"/>
      <c r="D22491"/>
      <c r="E22491"/>
      <c r="F22491"/>
      <c r="G22491"/>
      <c r="H22491" s="14"/>
      <c r="I22491" s="14"/>
      <c r="K22491"/>
      <c r="L22491"/>
      <c r="M22491"/>
      <c r="N22491"/>
      <c r="O22491"/>
      <c r="P22491"/>
      <c r="S22491"/>
    </row>
    <row r="22492" spans="1:20" x14ac:dyDescent="0.3">
      <c r="A22492" s="25"/>
      <c r="B22492"/>
      <c r="C22492"/>
      <c r="D22492"/>
      <c r="E22492"/>
      <c r="F22492"/>
      <c r="G22492"/>
      <c r="H22492" s="14"/>
      <c r="I22492" s="14"/>
      <c r="K22492"/>
      <c r="L22492"/>
      <c r="M22492"/>
      <c r="N22492"/>
      <c r="O22492"/>
      <c r="P22492"/>
      <c r="S22492"/>
    </row>
    <row r="22493" spans="1:20" x14ac:dyDescent="0.3">
      <c r="A22493" s="25"/>
      <c r="B22493"/>
      <c r="C22493"/>
      <c r="D22493"/>
      <c r="E22493"/>
      <c r="F22493"/>
      <c r="G22493"/>
      <c r="H22493"/>
      <c r="I22493" s="14"/>
      <c r="K22493"/>
      <c r="L22493"/>
      <c r="M22493"/>
      <c r="N22493"/>
      <c r="O22493"/>
      <c r="P22493"/>
      <c r="S22493"/>
    </row>
    <row r="22494" spans="1:20" x14ac:dyDescent="0.3">
      <c r="A22494" s="25"/>
      <c r="B22494"/>
      <c r="C22494"/>
      <c r="D22494"/>
      <c r="E22494"/>
      <c r="F22494"/>
      <c r="G22494"/>
      <c r="H22494"/>
      <c r="I22494" s="14"/>
      <c r="K22494"/>
      <c r="L22494"/>
      <c r="M22494"/>
      <c r="N22494"/>
      <c r="O22494"/>
      <c r="P22494"/>
      <c r="S22494"/>
    </row>
    <row r="22495" spans="1:20" x14ac:dyDescent="0.3">
      <c r="A22495" s="25"/>
      <c r="B22495"/>
      <c r="C22495"/>
      <c r="D22495"/>
      <c r="E22495"/>
      <c r="F22495"/>
      <c r="G22495"/>
      <c r="H22495"/>
      <c r="I22495" s="14"/>
      <c r="K22495"/>
      <c r="L22495"/>
      <c r="M22495"/>
      <c r="N22495"/>
      <c r="O22495"/>
      <c r="P22495"/>
      <c r="S22495"/>
    </row>
    <row r="22496" spans="1:20" x14ac:dyDescent="0.3">
      <c r="A22496" s="25"/>
      <c r="B22496"/>
      <c r="C22496"/>
      <c r="D22496"/>
      <c r="E22496"/>
      <c r="F22496"/>
      <c r="G22496"/>
      <c r="H22496" s="14"/>
      <c r="I22496" s="14"/>
      <c r="K22496"/>
      <c r="L22496"/>
      <c r="M22496"/>
      <c r="N22496"/>
      <c r="O22496"/>
      <c r="P22496"/>
      <c r="S22496"/>
      <c r="T22496" s="7"/>
    </row>
    <row r="22497" spans="1:19" x14ac:dyDescent="0.3">
      <c r="A22497" s="25"/>
      <c r="B22497"/>
      <c r="C22497"/>
      <c r="D22497"/>
      <c r="E22497"/>
      <c r="F22497"/>
      <c r="G22497"/>
      <c r="H22497"/>
      <c r="I22497"/>
      <c r="K22497"/>
      <c r="L22497"/>
      <c r="M22497"/>
      <c r="N22497"/>
      <c r="O22497"/>
      <c r="P22497"/>
      <c r="S22497"/>
    </row>
    <row r="22498" spans="1:19" x14ac:dyDescent="0.3">
      <c r="A22498" s="25"/>
      <c r="B22498"/>
      <c r="C22498"/>
      <c r="D22498"/>
      <c r="E22498"/>
      <c r="F22498"/>
      <c r="G22498"/>
      <c r="H22498" s="14"/>
      <c r="I22498" s="14"/>
      <c r="K22498"/>
      <c r="L22498"/>
      <c r="M22498"/>
      <c r="N22498"/>
      <c r="O22498"/>
      <c r="P22498"/>
      <c r="S22498"/>
    </row>
    <row r="22499" spans="1:19" x14ac:dyDescent="0.3">
      <c r="A22499" s="25"/>
      <c r="B22499"/>
      <c r="C22499"/>
      <c r="D22499"/>
      <c r="E22499"/>
      <c r="F22499"/>
      <c r="G22499"/>
      <c r="H22499" s="14"/>
      <c r="I22499" s="14"/>
      <c r="K22499"/>
      <c r="L22499"/>
      <c r="M22499"/>
      <c r="N22499"/>
      <c r="O22499"/>
      <c r="P22499"/>
      <c r="S22499"/>
    </row>
    <row r="22500" spans="1:19" x14ac:dyDescent="0.3">
      <c r="A22500" s="25"/>
      <c r="B22500"/>
      <c r="C22500"/>
      <c r="D22500"/>
      <c r="E22500"/>
      <c r="F22500"/>
      <c r="G22500"/>
      <c r="H22500"/>
      <c r="I22500"/>
      <c r="K22500"/>
      <c r="L22500"/>
      <c r="M22500"/>
      <c r="N22500"/>
      <c r="O22500"/>
      <c r="P22500"/>
      <c r="S22500"/>
    </row>
    <row r="22501" spans="1:19" x14ac:dyDescent="0.3">
      <c r="A22501" s="25"/>
      <c r="B22501"/>
      <c r="C22501"/>
      <c r="D22501"/>
      <c r="E22501"/>
      <c r="F22501"/>
      <c r="G22501"/>
      <c r="H22501"/>
      <c r="I22501" s="14"/>
      <c r="K22501"/>
      <c r="L22501"/>
      <c r="M22501"/>
      <c r="N22501"/>
      <c r="O22501"/>
      <c r="P22501"/>
      <c r="S22501"/>
    </row>
    <row r="22502" spans="1:19" x14ac:dyDescent="0.3">
      <c r="A22502" s="25"/>
      <c r="B22502"/>
      <c r="C22502"/>
      <c r="D22502"/>
      <c r="E22502"/>
      <c r="F22502"/>
      <c r="G22502"/>
      <c r="H22502"/>
      <c r="I22502"/>
      <c r="K22502"/>
      <c r="L22502"/>
      <c r="M22502"/>
      <c r="N22502"/>
      <c r="O22502"/>
      <c r="P22502"/>
      <c r="S22502"/>
    </row>
    <row r="22503" spans="1:19" x14ac:dyDescent="0.3">
      <c r="A22503" s="25"/>
      <c r="B22503"/>
      <c r="C22503"/>
      <c r="D22503"/>
      <c r="E22503"/>
      <c r="F22503"/>
      <c r="G22503"/>
      <c r="H22503"/>
      <c r="I22503"/>
      <c r="K22503"/>
      <c r="L22503"/>
      <c r="M22503"/>
      <c r="N22503"/>
      <c r="O22503"/>
      <c r="P22503"/>
      <c r="S22503"/>
    </row>
    <row r="22504" spans="1:19" x14ac:dyDescent="0.3">
      <c r="A22504" s="25"/>
      <c r="B22504"/>
      <c r="C22504"/>
      <c r="D22504"/>
      <c r="E22504"/>
      <c r="F22504"/>
      <c r="G22504"/>
      <c r="H22504"/>
      <c r="I22504" s="14"/>
      <c r="K22504"/>
      <c r="L22504"/>
      <c r="M22504"/>
      <c r="N22504"/>
      <c r="O22504"/>
      <c r="P22504"/>
      <c r="S22504"/>
    </row>
    <row r="22505" spans="1:19" x14ac:dyDescent="0.3">
      <c r="A22505" s="25"/>
      <c r="B22505"/>
      <c r="C22505"/>
      <c r="D22505"/>
      <c r="E22505"/>
      <c r="F22505"/>
      <c r="G22505"/>
      <c r="H22505"/>
      <c r="I22505" s="14"/>
      <c r="K22505"/>
      <c r="L22505"/>
      <c r="M22505"/>
      <c r="N22505"/>
      <c r="O22505"/>
      <c r="P22505"/>
      <c r="S22505"/>
    </row>
    <row r="22506" spans="1:19" x14ac:dyDescent="0.3">
      <c r="A22506" s="25"/>
      <c r="B22506"/>
      <c r="C22506"/>
      <c r="D22506"/>
      <c r="E22506"/>
      <c r="F22506"/>
      <c r="G22506"/>
      <c r="H22506" s="14"/>
      <c r="I22506" s="14"/>
      <c r="K22506"/>
      <c r="L22506"/>
      <c r="M22506"/>
      <c r="N22506"/>
      <c r="O22506"/>
      <c r="P22506"/>
      <c r="S22506"/>
    </row>
    <row r="22507" spans="1:19" x14ac:dyDescent="0.3">
      <c r="A22507" s="25"/>
      <c r="B22507"/>
      <c r="C22507"/>
      <c r="D22507"/>
      <c r="E22507"/>
      <c r="F22507"/>
      <c r="G22507"/>
      <c r="H22507" s="14"/>
      <c r="I22507" s="14"/>
      <c r="K22507"/>
      <c r="L22507"/>
      <c r="M22507"/>
      <c r="N22507"/>
      <c r="O22507"/>
      <c r="P22507"/>
      <c r="S22507"/>
    </row>
    <row r="22508" spans="1:19" x14ac:dyDescent="0.3">
      <c r="A22508" s="25"/>
      <c r="B22508"/>
      <c r="C22508"/>
      <c r="D22508"/>
      <c r="E22508"/>
      <c r="F22508"/>
      <c r="G22508"/>
      <c r="H22508" s="14"/>
      <c r="I22508" s="14"/>
      <c r="K22508"/>
      <c r="L22508"/>
      <c r="M22508"/>
      <c r="N22508"/>
      <c r="O22508"/>
      <c r="P22508"/>
      <c r="S22508"/>
    </row>
    <row r="22509" spans="1:19" x14ac:dyDescent="0.3">
      <c r="A22509" s="25"/>
      <c r="B22509"/>
      <c r="C22509"/>
      <c r="D22509"/>
      <c r="E22509"/>
      <c r="F22509"/>
      <c r="G22509"/>
      <c r="H22509"/>
      <c r="I22509"/>
      <c r="K22509"/>
      <c r="L22509"/>
      <c r="M22509"/>
      <c r="N22509"/>
      <c r="O22509"/>
      <c r="P22509"/>
      <c r="S22509"/>
    </row>
    <row r="22510" spans="1:19" x14ac:dyDescent="0.3">
      <c r="A22510" s="25"/>
      <c r="B22510"/>
      <c r="C22510"/>
      <c r="D22510"/>
      <c r="E22510"/>
      <c r="F22510"/>
      <c r="G22510"/>
      <c r="H22510"/>
      <c r="I22510" s="14"/>
      <c r="K22510"/>
      <c r="L22510"/>
      <c r="M22510"/>
      <c r="N22510"/>
      <c r="O22510"/>
      <c r="P22510"/>
      <c r="S22510"/>
    </row>
    <row r="22511" spans="1:19" x14ac:dyDescent="0.3">
      <c r="A22511" s="25"/>
      <c r="B22511"/>
      <c r="C22511"/>
      <c r="D22511"/>
      <c r="E22511"/>
      <c r="F22511"/>
      <c r="G22511"/>
      <c r="H22511" s="26"/>
      <c r="I22511" s="26"/>
      <c r="K22511"/>
      <c r="L22511"/>
      <c r="M22511"/>
      <c r="N22511"/>
      <c r="O22511"/>
      <c r="P22511"/>
      <c r="S22511"/>
    </row>
    <row r="22512" spans="1:19" x14ac:dyDescent="0.3">
      <c r="A22512" s="25"/>
      <c r="B22512"/>
      <c r="C22512"/>
      <c r="D22512"/>
      <c r="E22512"/>
      <c r="F22512"/>
      <c r="G22512"/>
      <c r="H22512" s="26"/>
      <c r="I22512" s="26"/>
      <c r="K22512"/>
      <c r="L22512"/>
      <c r="M22512"/>
      <c r="N22512"/>
      <c r="O22512"/>
      <c r="P22512"/>
      <c r="S22512"/>
    </row>
    <row r="22513" spans="1:19" x14ac:dyDescent="0.3">
      <c r="A22513" s="25"/>
      <c r="B22513"/>
      <c r="C22513"/>
      <c r="D22513"/>
      <c r="E22513"/>
      <c r="F22513"/>
      <c r="G22513"/>
      <c r="H22513" s="26"/>
      <c r="I22513" s="26"/>
      <c r="K22513"/>
      <c r="L22513"/>
      <c r="M22513"/>
      <c r="N22513"/>
      <c r="O22513"/>
      <c r="P22513"/>
      <c r="S22513"/>
    </row>
    <row r="22514" spans="1:19" x14ac:dyDescent="0.3">
      <c r="A22514" s="25"/>
      <c r="B22514"/>
      <c r="C22514"/>
      <c r="D22514"/>
      <c r="E22514"/>
      <c r="F22514"/>
      <c r="G22514"/>
      <c r="H22514" s="26"/>
      <c r="I22514" s="26"/>
      <c r="K22514"/>
      <c r="L22514"/>
      <c r="M22514"/>
      <c r="N22514"/>
      <c r="O22514"/>
      <c r="P22514"/>
      <c r="S22514"/>
    </row>
    <row r="22515" spans="1:19" x14ac:dyDescent="0.3">
      <c r="A22515" s="25"/>
      <c r="B22515"/>
      <c r="C22515"/>
      <c r="D22515"/>
      <c r="E22515"/>
      <c r="F22515"/>
      <c r="G22515"/>
      <c r="H22515" s="26"/>
      <c r="I22515" s="26"/>
      <c r="K22515"/>
      <c r="L22515"/>
      <c r="M22515"/>
      <c r="N22515"/>
      <c r="O22515"/>
      <c r="P22515"/>
      <c r="S22515"/>
    </row>
    <row r="22516" spans="1:19" x14ac:dyDescent="0.3">
      <c r="A22516" s="25"/>
      <c r="B22516"/>
      <c r="C22516"/>
      <c r="D22516"/>
      <c r="E22516"/>
      <c r="F22516"/>
      <c r="G22516"/>
      <c r="H22516" s="26"/>
      <c r="I22516" s="26"/>
      <c r="K22516"/>
      <c r="L22516"/>
      <c r="M22516"/>
      <c r="N22516"/>
      <c r="O22516"/>
      <c r="P22516"/>
      <c r="S22516"/>
    </row>
    <row r="22517" spans="1:19" x14ac:dyDescent="0.3">
      <c r="A22517" s="25"/>
      <c r="B22517"/>
      <c r="C22517"/>
      <c r="D22517"/>
      <c r="E22517"/>
      <c r="F22517"/>
      <c r="G22517"/>
      <c r="H22517" s="26"/>
      <c r="I22517" s="26"/>
      <c r="K22517"/>
      <c r="L22517"/>
      <c r="M22517"/>
      <c r="N22517"/>
      <c r="O22517"/>
      <c r="P22517"/>
      <c r="S22517"/>
    </row>
    <row r="22518" spans="1:19" x14ac:dyDescent="0.3">
      <c r="A22518" s="25"/>
      <c r="B22518"/>
      <c r="C22518"/>
      <c r="D22518"/>
      <c r="E22518"/>
      <c r="F22518"/>
      <c r="G22518"/>
      <c r="H22518" s="26"/>
      <c r="I22518" s="26"/>
      <c r="K22518"/>
      <c r="L22518"/>
      <c r="M22518"/>
      <c r="N22518"/>
      <c r="O22518"/>
      <c r="P22518"/>
      <c r="S22518"/>
    </row>
    <row r="22519" spans="1:19" x14ac:dyDescent="0.3">
      <c r="A22519" s="25"/>
      <c r="B22519"/>
      <c r="C22519"/>
      <c r="D22519"/>
      <c r="E22519"/>
      <c r="F22519"/>
      <c r="G22519"/>
      <c r="H22519" s="26"/>
      <c r="I22519" s="26"/>
      <c r="K22519"/>
      <c r="L22519"/>
      <c r="M22519"/>
      <c r="N22519"/>
      <c r="O22519"/>
      <c r="P22519"/>
      <c r="S22519"/>
    </row>
    <row r="22520" spans="1:19" x14ac:dyDescent="0.3">
      <c r="A22520" s="25"/>
      <c r="B22520"/>
      <c r="C22520"/>
      <c r="D22520"/>
      <c r="E22520"/>
      <c r="F22520"/>
      <c r="G22520"/>
      <c r="H22520" s="26"/>
      <c r="I22520" s="26"/>
      <c r="K22520"/>
      <c r="L22520"/>
      <c r="M22520"/>
      <c r="N22520"/>
      <c r="O22520"/>
      <c r="P22520"/>
      <c r="S22520"/>
    </row>
    <row r="22521" spans="1:19" x14ac:dyDescent="0.3">
      <c r="A22521" s="25"/>
      <c r="B22521"/>
      <c r="C22521"/>
      <c r="D22521"/>
      <c r="E22521"/>
      <c r="F22521"/>
      <c r="G22521"/>
      <c r="H22521" s="26"/>
      <c r="I22521" s="26"/>
      <c r="K22521"/>
      <c r="L22521"/>
      <c r="M22521"/>
      <c r="N22521"/>
      <c r="O22521"/>
      <c r="P22521"/>
      <c r="S22521"/>
    </row>
    <row r="22522" spans="1:19" x14ac:dyDescent="0.3">
      <c r="A22522" s="25"/>
      <c r="B22522"/>
      <c r="C22522"/>
      <c r="D22522"/>
      <c r="E22522"/>
      <c r="F22522"/>
      <c r="G22522"/>
      <c r="H22522" s="26"/>
      <c r="I22522" s="26"/>
      <c r="K22522"/>
      <c r="L22522"/>
      <c r="M22522"/>
      <c r="N22522"/>
      <c r="O22522"/>
      <c r="P22522"/>
      <c r="S22522"/>
    </row>
    <row r="22523" spans="1:19" x14ac:dyDescent="0.3">
      <c r="A22523" s="25"/>
      <c r="B22523"/>
      <c r="C22523"/>
      <c r="D22523"/>
      <c r="E22523"/>
      <c r="F22523"/>
      <c r="G22523"/>
      <c r="H22523"/>
      <c r="I22523"/>
      <c r="K22523"/>
      <c r="L22523"/>
      <c r="M22523"/>
      <c r="N22523"/>
      <c r="O22523"/>
      <c r="P22523"/>
      <c r="S22523"/>
    </row>
    <row r="22524" spans="1:19" x14ac:dyDescent="0.3">
      <c r="A22524" s="25"/>
      <c r="B22524"/>
      <c r="C22524"/>
      <c r="D22524"/>
      <c r="E22524"/>
      <c r="F22524"/>
      <c r="G22524"/>
      <c r="H22524"/>
      <c r="I22524" s="14"/>
      <c r="K22524"/>
      <c r="L22524"/>
      <c r="M22524"/>
      <c r="N22524"/>
      <c r="O22524"/>
      <c r="P22524"/>
      <c r="S22524"/>
    </row>
    <row r="22525" spans="1:19" x14ac:dyDescent="0.3">
      <c r="A22525" s="25"/>
      <c r="B22525"/>
      <c r="C22525"/>
      <c r="D22525"/>
      <c r="E22525"/>
      <c r="F22525"/>
      <c r="G22525"/>
      <c r="H22525" s="14"/>
      <c r="I22525" s="14"/>
      <c r="K22525"/>
      <c r="L22525"/>
      <c r="M22525"/>
      <c r="N22525"/>
      <c r="O22525"/>
      <c r="P22525"/>
      <c r="S22525"/>
    </row>
    <row r="22526" spans="1:19" x14ac:dyDescent="0.3">
      <c r="A22526" s="25"/>
      <c r="B22526"/>
      <c r="C22526"/>
      <c r="D22526"/>
      <c r="E22526"/>
      <c r="F22526"/>
      <c r="G22526"/>
      <c r="H22526" s="14"/>
      <c r="I22526" s="14"/>
      <c r="K22526"/>
      <c r="L22526"/>
      <c r="M22526"/>
      <c r="N22526"/>
      <c r="O22526"/>
      <c r="P22526"/>
      <c r="S22526"/>
    </row>
    <row r="22527" spans="1:19" x14ac:dyDescent="0.3">
      <c r="A22527" s="25"/>
      <c r="B22527"/>
      <c r="C22527"/>
      <c r="D22527"/>
      <c r="E22527"/>
      <c r="F22527"/>
      <c r="G22527"/>
      <c r="H22527" s="14"/>
      <c r="I22527" s="14"/>
      <c r="K22527"/>
      <c r="L22527"/>
      <c r="M22527"/>
      <c r="N22527"/>
      <c r="O22527"/>
      <c r="P22527"/>
      <c r="S22527"/>
    </row>
    <row r="22528" spans="1:19" x14ac:dyDescent="0.3">
      <c r="A22528" s="25"/>
      <c r="B22528"/>
      <c r="C22528"/>
      <c r="D22528"/>
      <c r="E22528"/>
      <c r="F22528"/>
      <c r="G22528"/>
      <c r="H22528"/>
      <c r="I22528" s="14"/>
      <c r="K22528"/>
      <c r="L22528"/>
      <c r="M22528"/>
      <c r="N22528"/>
      <c r="O22528"/>
      <c r="P22528"/>
      <c r="S22528"/>
    </row>
    <row r="22529" spans="1:20" x14ac:dyDescent="0.3">
      <c r="A22529" s="25"/>
      <c r="B22529"/>
      <c r="C22529"/>
      <c r="D22529"/>
      <c r="E22529"/>
      <c r="F22529"/>
      <c r="G22529"/>
      <c r="H22529"/>
      <c r="I22529"/>
      <c r="K22529"/>
      <c r="L22529"/>
      <c r="M22529"/>
      <c r="N22529"/>
      <c r="O22529"/>
      <c r="P22529"/>
      <c r="S22529"/>
    </row>
    <row r="22530" spans="1:20" x14ac:dyDescent="0.3">
      <c r="A22530" s="25"/>
      <c r="B22530"/>
      <c r="C22530"/>
      <c r="D22530"/>
      <c r="E22530"/>
      <c r="F22530"/>
      <c r="G22530"/>
      <c r="H22530" s="14"/>
      <c r="I22530" s="14"/>
      <c r="K22530"/>
      <c r="L22530"/>
      <c r="M22530"/>
      <c r="N22530"/>
      <c r="O22530"/>
      <c r="P22530"/>
      <c r="S22530"/>
    </row>
    <row r="22531" spans="1:20" x14ac:dyDescent="0.3">
      <c r="A22531" s="25"/>
      <c r="B22531"/>
      <c r="C22531"/>
      <c r="D22531"/>
      <c r="E22531"/>
      <c r="F22531"/>
      <c r="G22531"/>
      <c r="H22531"/>
      <c r="I22531"/>
      <c r="K22531"/>
      <c r="L22531"/>
      <c r="M22531"/>
      <c r="N22531"/>
      <c r="O22531"/>
      <c r="P22531"/>
      <c r="S22531"/>
    </row>
    <row r="22532" spans="1:20" x14ac:dyDescent="0.3">
      <c r="A22532" s="25"/>
      <c r="B22532"/>
      <c r="C22532"/>
      <c r="D22532"/>
      <c r="E22532"/>
      <c r="F22532"/>
      <c r="G22532"/>
      <c r="H22532"/>
      <c r="I22532"/>
      <c r="K22532"/>
      <c r="L22532"/>
      <c r="M22532"/>
      <c r="N22532"/>
      <c r="O22532"/>
      <c r="P22532"/>
      <c r="S22532"/>
    </row>
    <row r="22533" spans="1:20" x14ac:dyDescent="0.3">
      <c r="A22533" s="25"/>
      <c r="B22533"/>
      <c r="C22533"/>
      <c r="D22533"/>
      <c r="E22533"/>
      <c r="F22533"/>
      <c r="G22533"/>
      <c r="H22533"/>
      <c r="I22533"/>
      <c r="K22533"/>
      <c r="L22533"/>
      <c r="M22533"/>
      <c r="N22533"/>
      <c r="O22533"/>
      <c r="P22533"/>
      <c r="S22533"/>
    </row>
    <row r="22534" spans="1:20" x14ac:dyDescent="0.3">
      <c r="A22534" s="25"/>
      <c r="B22534"/>
      <c r="C22534"/>
      <c r="D22534"/>
      <c r="E22534"/>
      <c r="F22534"/>
      <c r="G22534"/>
      <c r="H22534"/>
      <c r="I22534"/>
      <c r="K22534"/>
      <c r="L22534"/>
      <c r="M22534"/>
      <c r="N22534"/>
      <c r="O22534"/>
      <c r="P22534"/>
      <c r="S22534"/>
    </row>
    <row r="22535" spans="1:20" x14ac:dyDescent="0.3">
      <c r="A22535" s="25"/>
      <c r="B22535"/>
      <c r="C22535"/>
      <c r="D22535"/>
      <c r="E22535"/>
      <c r="F22535"/>
      <c r="G22535"/>
      <c r="H22535"/>
      <c r="I22535"/>
      <c r="K22535"/>
      <c r="L22535"/>
      <c r="M22535"/>
      <c r="N22535"/>
      <c r="O22535"/>
      <c r="P22535"/>
      <c r="S22535"/>
    </row>
    <row r="22536" spans="1:20" x14ac:dyDescent="0.3">
      <c r="A22536" s="25"/>
      <c r="B22536"/>
      <c r="C22536"/>
      <c r="D22536"/>
      <c r="E22536"/>
      <c r="F22536"/>
      <c r="G22536"/>
      <c r="H22536"/>
      <c r="I22536" s="14"/>
      <c r="K22536"/>
      <c r="L22536"/>
      <c r="M22536"/>
      <c r="N22536"/>
      <c r="O22536"/>
      <c r="P22536"/>
      <c r="S22536"/>
    </row>
    <row r="22537" spans="1:20" x14ac:dyDescent="0.3">
      <c r="A22537" s="25"/>
      <c r="B22537"/>
      <c r="C22537"/>
      <c r="D22537"/>
      <c r="E22537"/>
      <c r="F22537"/>
      <c r="G22537"/>
      <c r="H22537"/>
      <c r="I22537" s="14"/>
      <c r="K22537"/>
      <c r="L22537"/>
      <c r="M22537"/>
      <c r="N22537"/>
      <c r="O22537"/>
      <c r="P22537"/>
      <c r="S22537"/>
    </row>
    <row r="22538" spans="1:20" x14ac:dyDescent="0.3">
      <c r="A22538" s="25"/>
      <c r="B22538"/>
      <c r="C22538"/>
      <c r="D22538"/>
      <c r="E22538"/>
      <c r="F22538"/>
      <c r="G22538"/>
      <c r="H22538"/>
      <c r="I22538"/>
      <c r="K22538"/>
      <c r="L22538"/>
      <c r="M22538"/>
      <c r="N22538"/>
      <c r="O22538"/>
      <c r="P22538"/>
      <c r="S22538"/>
    </row>
    <row r="22539" spans="1:20" x14ac:dyDescent="0.3">
      <c r="A22539" s="25"/>
      <c r="B22539"/>
      <c r="C22539"/>
      <c r="D22539"/>
      <c r="E22539"/>
      <c r="F22539"/>
      <c r="G22539"/>
      <c r="H22539" s="14"/>
      <c r="I22539" s="14"/>
      <c r="K22539"/>
      <c r="L22539"/>
      <c r="M22539"/>
      <c r="N22539"/>
      <c r="O22539"/>
      <c r="P22539"/>
      <c r="S22539"/>
    </row>
    <row r="22540" spans="1:20" x14ac:dyDescent="0.3">
      <c r="A22540" s="25"/>
      <c r="B22540"/>
      <c r="C22540"/>
      <c r="D22540"/>
      <c r="E22540"/>
      <c r="F22540"/>
      <c r="G22540"/>
      <c r="H22540"/>
      <c r="I22540" s="14"/>
      <c r="K22540"/>
      <c r="L22540"/>
      <c r="M22540"/>
      <c r="N22540"/>
      <c r="O22540"/>
      <c r="P22540"/>
      <c r="S22540"/>
    </row>
    <row r="22541" spans="1:20" x14ac:dyDescent="0.3">
      <c r="A22541" s="25"/>
      <c r="B22541"/>
      <c r="C22541"/>
      <c r="D22541"/>
      <c r="E22541"/>
      <c r="F22541"/>
      <c r="G22541"/>
      <c r="H22541" s="14"/>
      <c r="I22541" s="14"/>
      <c r="K22541"/>
      <c r="L22541"/>
      <c r="M22541"/>
      <c r="N22541"/>
      <c r="O22541"/>
      <c r="P22541"/>
      <c r="S22541"/>
    </row>
    <row r="22542" spans="1:20" x14ac:dyDescent="0.3">
      <c r="A22542" s="25"/>
      <c r="B22542"/>
      <c r="C22542"/>
      <c r="D22542"/>
      <c r="E22542"/>
      <c r="F22542"/>
      <c r="G22542"/>
      <c r="H22542" s="14"/>
      <c r="I22542" s="14"/>
      <c r="K22542"/>
      <c r="L22542"/>
      <c r="M22542"/>
      <c r="N22542"/>
      <c r="O22542"/>
      <c r="P22542"/>
      <c r="S22542"/>
    </row>
    <row r="22543" spans="1:20" x14ac:dyDescent="0.3">
      <c r="A22543" s="25"/>
      <c r="B22543"/>
      <c r="C22543"/>
      <c r="D22543"/>
      <c r="E22543"/>
      <c r="F22543"/>
      <c r="G22543"/>
      <c r="H22543" s="14"/>
      <c r="I22543" s="14"/>
      <c r="K22543"/>
      <c r="L22543"/>
      <c r="M22543"/>
      <c r="N22543"/>
      <c r="O22543"/>
      <c r="P22543"/>
      <c r="S22543"/>
      <c r="T22543" s="7"/>
    </row>
    <row r="22544" spans="1:20" x14ac:dyDescent="0.3">
      <c r="A22544" s="25"/>
      <c r="B22544"/>
      <c r="C22544"/>
      <c r="D22544"/>
      <c r="E22544"/>
      <c r="F22544"/>
      <c r="G22544"/>
      <c r="H22544"/>
      <c r="I22544"/>
      <c r="K22544"/>
      <c r="L22544"/>
      <c r="M22544"/>
      <c r="N22544"/>
      <c r="O22544"/>
      <c r="P22544"/>
      <c r="S22544"/>
    </row>
    <row r="22545" spans="1:20" x14ac:dyDescent="0.3">
      <c r="A22545" s="25"/>
      <c r="B22545"/>
      <c r="C22545"/>
      <c r="D22545"/>
      <c r="E22545"/>
      <c r="F22545"/>
      <c r="G22545"/>
      <c r="H22545" s="14"/>
      <c r="I22545" s="14"/>
      <c r="K22545"/>
      <c r="L22545"/>
      <c r="M22545"/>
      <c r="N22545"/>
      <c r="O22545"/>
      <c r="P22545"/>
      <c r="S22545"/>
    </row>
    <row r="22546" spans="1:20" x14ac:dyDescent="0.3">
      <c r="A22546" s="25"/>
      <c r="B22546"/>
      <c r="C22546"/>
      <c r="D22546"/>
      <c r="E22546"/>
      <c r="F22546"/>
      <c r="G22546"/>
      <c r="H22546" s="14"/>
      <c r="I22546" s="14"/>
      <c r="K22546"/>
      <c r="L22546"/>
      <c r="M22546"/>
      <c r="N22546"/>
      <c r="O22546"/>
      <c r="P22546"/>
      <c r="S22546"/>
    </row>
    <row r="22547" spans="1:20" x14ac:dyDescent="0.3">
      <c r="A22547" s="25"/>
      <c r="B22547"/>
      <c r="C22547"/>
      <c r="D22547"/>
      <c r="E22547"/>
      <c r="F22547"/>
      <c r="G22547"/>
      <c r="H22547" s="14"/>
      <c r="I22547" s="14"/>
      <c r="K22547"/>
      <c r="L22547"/>
      <c r="M22547"/>
      <c r="N22547"/>
      <c r="O22547"/>
      <c r="P22547"/>
      <c r="S22547"/>
    </row>
    <row r="22548" spans="1:20" x14ac:dyDescent="0.3">
      <c r="A22548" s="25"/>
      <c r="B22548"/>
      <c r="C22548"/>
      <c r="D22548"/>
      <c r="E22548"/>
      <c r="F22548"/>
      <c r="G22548"/>
      <c r="H22548" s="14"/>
      <c r="I22548" s="14"/>
      <c r="K22548"/>
      <c r="L22548"/>
      <c r="M22548"/>
      <c r="N22548"/>
      <c r="O22548"/>
      <c r="P22548"/>
      <c r="S22548"/>
    </row>
    <row r="22549" spans="1:20" x14ac:dyDescent="0.3">
      <c r="A22549" s="25"/>
      <c r="B22549"/>
      <c r="C22549"/>
      <c r="D22549"/>
      <c r="E22549"/>
      <c r="F22549"/>
      <c r="G22549"/>
      <c r="H22549" s="14"/>
      <c r="I22549" s="14"/>
      <c r="K22549"/>
      <c r="L22549"/>
      <c r="M22549"/>
      <c r="N22549"/>
      <c r="O22549"/>
      <c r="P22549"/>
      <c r="S22549"/>
      <c r="T22549" s="7"/>
    </row>
    <row r="22550" spans="1:20" x14ac:dyDescent="0.3">
      <c r="A22550" s="25"/>
      <c r="B22550"/>
      <c r="C22550"/>
      <c r="D22550"/>
      <c r="E22550"/>
      <c r="F22550"/>
      <c r="G22550"/>
      <c r="H22550" s="26"/>
      <c r="I22550" s="26"/>
      <c r="K22550"/>
      <c r="L22550"/>
      <c r="M22550"/>
      <c r="N22550"/>
      <c r="O22550"/>
      <c r="P22550"/>
      <c r="S22550"/>
    </row>
    <row r="22551" spans="1:20" x14ac:dyDescent="0.3">
      <c r="A22551" s="25"/>
      <c r="B22551"/>
      <c r="C22551"/>
      <c r="D22551"/>
      <c r="E22551"/>
      <c r="F22551"/>
      <c r="G22551"/>
      <c r="H22551" s="26"/>
      <c r="I22551" s="26"/>
      <c r="K22551"/>
      <c r="L22551"/>
      <c r="M22551"/>
      <c r="N22551"/>
      <c r="O22551"/>
      <c r="P22551"/>
      <c r="S22551"/>
    </row>
    <row r="22552" spans="1:20" x14ac:dyDescent="0.3">
      <c r="A22552" s="25"/>
      <c r="B22552"/>
      <c r="C22552"/>
      <c r="D22552"/>
      <c r="E22552"/>
      <c r="F22552"/>
      <c r="G22552"/>
      <c r="H22552" s="26"/>
      <c r="I22552" s="26"/>
      <c r="K22552"/>
      <c r="L22552"/>
      <c r="M22552"/>
      <c r="N22552"/>
      <c r="O22552"/>
      <c r="P22552"/>
      <c r="S22552"/>
      <c r="T22552" s="7"/>
    </row>
    <row r="22553" spans="1:20" x14ac:dyDescent="0.3">
      <c r="A22553" s="25"/>
      <c r="B22553"/>
      <c r="C22553"/>
      <c r="D22553"/>
      <c r="E22553"/>
      <c r="F22553"/>
      <c r="G22553"/>
      <c r="H22553" s="26"/>
      <c r="I22553" s="26"/>
      <c r="K22553"/>
      <c r="L22553"/>
      <c r="M22553"/>
      <c r="N22553"/>
      <c r="O22553"/>
      <c r="P22553"/>
      <c r="S22553"/>
    </row>
    <row r="22554" spans="1:20" x14ac:dyDescent="0.3">
      <c r="A22554" s="25"/>
      <c r="B22554"/>
      <c r="C22554"/>
      <c r="D22554"/>
      <c r="E22554"/>
      <c r="F22554"/>
      <c r="G22554"/>
      <c r="H22554" s="26"/>
      <c r="I22554" s="26"/>
      <c r="K22554"/>
      <c r="L22554"/>
      <c r="M22554"/>
      <c r="N22554"/>
      <c r="O22554"/>
      <c r="P22554"/>
      <c r="S22554"/>
    </row>
    <row r="22555" spans="1:20" x14ac:dyDescent="0.3">
      <c r="A22555" s="25"/>
      <c r="B22555"/>
      <c r="C22555"/>
      <c r="D22555"/>
      <c r="E22555"/>
      <c r="F22555"/>
      <c r="G22555"/>
      <c r="H22555" s="26"/>
      <c r="I22555" s="26"/>
      <c r="K22555"/>
      <c r="L22555"/>
      <c r="M22555"/>
      <c r="N22555"/>
      <c r="O22555"/>
      <c r="P22555"/>
      <c r="S22555"/>
      <c r="T22555" s="7"/>
    </row>
    <row r="22556" spans="1:20" x14ac:dyDescent="0.3">
      <c r="A22556" s="25"/>
      <c r="B22556"/>
      <c r="C22556"/>
      <c r="D22556"/>
      <c r="E22556"/>
      <c r="F22556"/>
      <c r="G22556"/>
      <c r="H22556" s="26"/>
      <c r="I22556" s="26"/>
      <c r="K22556"/>
      <c r="L22556"/>
      <c r="M22556"/>
      <c r="N22556"/>
      <c r="O22556"/>
      <c r="P22556"/>
      <c r="S22556"/>
    </row>
    <row r="22557" spans="1:20" x14ac:dyDescent="0.3">
      <c r="A22557" s="25"/>
      <c r="B22557"/>
      <c r="C22557"/>
      <c r="D22557"/>
      <c r="E22557"/>
      <c r="F22557"/>
      <c r="G22557"/>
      <c r="H22557"/>
      <c r="I22557"/>
      <c r="K22557"/>
      <c r="L22557"/>
      <c r="M22557"/>
      <c r="N22557"/>
      <c r="O22557"/>
      <c r="P22557"/>
      <c r="S22557"/>
    </row>
    <row r="22558" spans="1:20" x14ac:dyDescent="0.3">
      <c r="A22558" s="25"/>
      <c r="B22558"/>
      <c r="C22558"/>
      <c r="D22558"/>
      <c r="E22558"/>
      <c r="F22558"/>
      <c r="G22558"/>
      <c r="H22558"/>
      <c r="I22558" s="14"/>
      <c r="K22558"/>
      <c r="L22558"/>
      <c r="M22558"/>
      <c r="N22558"/>
      <c r="O22558"/>
      <c r="P22558"/>
      <c r="S22558"/>
    </row>
    <row r="22559" spans="1:20" x14ac:dyDescent="0.3">
      <c r="A22559" s="25"/>
      <c r="B22559"/>
      <c r="C22559"/>
      <c r="D22559"/>
      <c r="E22559"/>
      <c r="F22559"/>
      <c r="G22559"/>
      <c r="H22559"/>
      <c r="I22559"/>
      <c r="K22559"/>
      <c r="L22559"/>
      <c r="M22559"/>
      <c r="N22559"/>
      <c r="O22559"/>
      <c r="P22559"/>
      <c r="S22559"/>
    </row>
    <row r="22560" spans="1:20" x14ac:dyDescent="0.3">
      <c r="A22560" s="25"/>
      <c r="B22560"/>
      <c r="C22560"/>
      <c r="D22560"/>
      <c r="E22560"/>
      <c r="F22560"/>
      <c r="G22560"/>
      <c r="H22560"/>
      <c r="I22560"/>
      <c r="K22560"/>
      <c r="L22560"/>
      <c r="M22560"/>
      <c r="N22560"/>
      <c r="O22560"/>
      <c r="P22560"/>
      <c r="S22560"/>
    </row>
    <row r="22561" spans="1:20" x14ac:dyDescent="0.3">
      <c r="A22561" s="25"/>
      <c r="B22561"/>
      <c r="C22561"/>
      <c r="D22561"/>
      <c r="E22561"/>
      <c r="F22561"/>
      <c r="G22561"/>
      <c r="H22561"/>
      <c r="I22561"/>
      <c r="K22561"/>
      <c r="L22561"/>
      <c r="M22561"/>
      <c r="N22561"/>
      <c r="O22561"/>
      <c r="P22561"/>
      <c r="S22561"/>
    </row>
    <row r="22562" spans="1:20" x14ac:dyDescent="0.3">
      <c r="A22562" s="25"/>
      <c r="B22562"/>
      <c r="C22562"/>
      <c r="D22562"/>
      <c r="E22562"/>
      <c r="F22562"/>
      <c r="G22562"/>
      <c r="H22562"/>
      <c r="I22562"/>
      <c r="K22562"/>
      <c r="L22562"/>
      <c r="M22562"/>
      <c r="N22562"/>
      <c r="O22562"/>
      <c r="P22562"/>
      <c r="S22562"/>
    </row>
    <row r="22563" spans="1:20" x14ac:dyDescent="0.3">
      <c r="A22563" s="25"/>
      <c r="B22563"/>
      <c r="C22563"/>
      <c r="D22563"/>
      <c r="E22563"/>
      <c r="F22563"/>
      <c r="G22563"/>
      <c r="H22563"/>
      <c r="I22563"/>
      <c r="K22563"/>
      <c r="L22563"/>
      <c r="M22563"/>
      <c r="N22563"/>
      <c r="O22563"/>
      <c r="P22563"/>
      <c r="S22563"/>
    </row>
    <row r="22564" spans="1:20" x14ac:dyDescent="0.3">
      <c r="A22564" s="25"/>
      <c r="B22564"/>
      <c r="C22564"/>
      <c r="D22564"/>
      <c r="E22564"/>
      <c r="F22564"/>
      <c r="G22564"/>
      <c r="H22564" s="14"/>
      <c r="I22564" s="14"/>
      <c r="K22564"/>
      <c r="L22564"/>
      <c r="M22564"/>
      <c r="N22564"/>
      <c r="O22564"/>
      <c r="P22564"/>
      <c r="S22564"/>
    </row>
    <row r="22565" spans="1:20" x14ac:dyDescent="0.3">
      <c r="A22565" s="25"/>
      <c r="B22565"/>
      <c r="C22565"/>
      <c r="D22565"/>
      <c r="E22565"/>
      <c r="F22565"/>
      <c r="G22565"/>
      <c r="H22565" s="14"/>
      <c r="I22565" s="14"/>
      <c r="K22565"/>
      <c r="L22565"/>
      <c r="M22565"/>
      <c r="N22565"/>
      <c r="O22565"/>
      <c r="P22565"/>
      <c r="S22565"/>
    </row>
    <row r="22566" spans="1:20" x14ac:dyDescent="0.3">
      <c r="A22566" s="25"/>
      <c r="B22566"/>
      <c r="C22566"/>
      <c r="D22566"/>
      <c r="E22566"/>
      <c r="F22566"/>
      <c r="G22566"/>
      <c r="H22566" s="14"/>
      <c r="I22566" s="14"/>
      <c r="K22566"/>
      <c r="L22566"/>
      <c r="M22566"/>
      <c r="N22566"/>
      <c r="O22566"/>
      <c r="P22566"/>
      <c r="S22566"/>
    </row>
    <row r="22567" spans="1:20" x14ac:dyDescent="0.3">
      <c r="A22567" s="25"/>
      <c r="B22567"/>
      <c r="C22567"/>
      <c r="D22567"/>
      <c r="E22567"/>
      <c r="F22567"/>
      <c r="G22567"/>
      <c r="H22567" s="14"/>
      <c r="I22567" s="14"/>
      <c r="K22567"/>
      <c r="L22567"/>
      <c r="M22567"/>
      <c r="N22567"/>
      <c r="O22567"/>
      <c r="P22567"/>
      <c r="S22567"/>
    </row>
    <row r="22568" spans="1:20" x14ac:dyDescent="0.3">
      <c r="A22568" s="25"/>
      <c r="B22568"/>
      <c r="C22568"/>
      <c r="D22568"/>
      <c r="E22568"/>
      <c r="F22568"/>
      <c r="G22568"/>
      <c r="H22568" s="14"/>
      <c r="I22568" s="14"/>
      <c r="K22568"/>
      <c r="L22568"/>
      <c r="M22568"/>
      <c r="N22568"/>
      <c r="O22568"/>
      <c r="P22568"/>
      <c r="S22568"/>
    </row>
    <row r="22569" spans="1:20" x14ac:dyDescent="0.3">
      <c r="A22569" s="25"/>
      <c r="B22569"/>
      <c r="C22569"/>
      <c r="D22569"/>
      <c r="E22569"/>
      <c r="F22569"/>
      <c r="G22569"/>
      <c r="H22569" s="26"/>
      <c r="I22569" s="26"/>
      <c r="K22569"/>
      <c r="L22569"/>
      <c r="M22569"/>
      <c r="N22569"/>
      <c r="O22569"/>
      <c r="P22569"/>
      <c r="S22569"/>
    </row>
    <row r="22570" spans="1:20" x14ac:dyDescent="0.3">
      <c r="A22570" s="25"/>
      <c r="B22570"/>
      <c r="C22570"/>
      <c r="D22570"/>
      <c r="E22570"/>
      <c r="F22570"/>
      <c r="G22570"/>
      <c r="H22570" s="26"/>
      <c r="I22570" s="26"/>
      <c r="K22570"/>
      <c r="L22570"/>
      <c r="M22570"/>
      <c r="N22570"/>
      <c r="O22570"/>
      <c r="P22570"/>
      <c r="S22570"/>
    </row>
    <row r="22571" spans="1:20" x14ac:dyDescent="0.3">
      <c r="A22571" s="25"/>
      <c r="B22571"/>
      <c r="C22571"/>
      <c r="D22571"/>
      <c r="E22571"/>
      <c r="F22571"/>
      <c r="G22571"/>
      <c r="H22571" s="26"/>
      <c r="I22571" s="26"/>
      <c r="K22571"/>
      <c r="L22571"/>
      <c r="M22571"/>
      <c r="N22571"/>
      <c r="O22571"/>
      <c r="P22571"/>
      <c r="S22571"/>
    </row>
    <row r="22572" spans="1:20" x14ac:dyDescent="0.3">
      <c r="A22572" s="25"/>
      <c r="B22572"/>
      <c r="C22572"/>
      <c r="D22572"/>
      <c r="E22572"/>
      <c r="F22572"/>
      <c r="G22572"/>
      <c r="H22572" s="26"/>
      <c r="I22572" s="26"/>
      <c r="K22572"/>
      <c r="L22572"/>
      <c r="M22572"/>
      <c r="N22572"/>
      <c r="O22572"/>
      <c r="P22572"/>
      <c r="S22572"/>
    </row>
    <row r="22573" spans="1:20" x14ac:dyDescent="0.3">
      <c r="A22573" s="25"/>
      <c r="B22573"/>
      <c r="C22573"/>
      <c r="D22573"/>
      <c r="E22573"/>
      <c r="F22573"/>
      <c r="G22573"/>
      <c r="H22573" s="26"/>
      <c r="I22573" s="26"/>
      <c r="K22573"/>
      <c r="L22573"/>
      <c r="M22573"/>
      <c r="N22573"/>
      <c r="O22573"/>
      <c r="P22573"/>
      <c r="S22573"/>
      <c r="T22573" s="7"/>
    </row>
    <row r="22574" spans="1:20" x14ac:dyDescent="0.3">
      <c r="A22574" s="25"/>
      <c r="B22574"/>
      <c r="C22574"/>
      <c r="D22574"/>
      <c r="E22574"/>
      <c r="F22574"/>
      <c r="G22574"/>
      <c r="H22574" s="26"/>
      <c r="I22574" s="26"/>
      <c r="K22574"/>
      <c r="L22574"/>
      <c r="M22574"/>
      <c r="N22574"/>
      <c r="O22574"/>
      <c r="P22574"/>
      <c r="S22574"/>
      <c r="T22574" s="7"/>
    </row>
    <row r="22575" spans="1:20" x14ac:dyDescent="0.3">
      <c r="A22575" s="25"/>
      <c r="B22575"/>
      <c r="C22575"/>
      <c r="D22575"/>
      <c r="E22575"/>
      <c r="F22575"/>
      <c r="G22575"/>
      <c r="H22575" s="14"/>
      <c r="I22575" s="14"/>
      <c r="K22575"/>
      <c r="L22575"/>
      <c r="M22575"/>
      <c r="N22575"/>
      <c r="O22575"/>
      <c r="P22575"/>
      <c r="S22575"/>
    </row>
    <row r="22576" spans="1:20" x14ac:dyDescent="0.3">
      <c r="A22576" s="25"/>
      <c r="B22576"/>
      <c r="C22576"/>
      <c r="D22576"/>
      <c r="E22576"/>
      <c r="F22576"/>
      <c r="G22576"/>
      <c r="H22576" s="14"/>
      <c r="I22576" s="14"/>
      <c r="K22576"/>
      <c r="L22576"/>
      <c r="M22576"/>
      <c r="N22576"/>
      <c r="O22576"/>
      <c r="P22576"/>
      <c r="S22576"/>
    </row>
    <row r="22577" spans="1:20" x14ac:dyDescent="0.3">
      <c r="A22577" s="25"/>
      <c r="B22577"/>
      <c r="C22577"/>
      <c r="D22577"/>
      <c r="E22577"/>
      <c r="F22577"/>
      <c r="G22577"/>
      <c r="H22577" s="14"/>
      <c r="I22577" s="14"/>
      <c r="K22577"/>
      <c r="L22577"/>
      <c r="M22577"/>
      <c r="N22577"/>
      <c r="O22577"/>
      <c r="P22577"/>
      <c r="S22577"/>
      <c r="T22577" s="7"/>
    </row>
    <row r="22578" spans="1:20" x14ac:dyDescent="0.3">
      <c r="A22578" s="25"/>
      <c r="B22578"/>
      <c r="C22578"/>
      <c r="D22578"/>
      <c r="E22578"/>
      <c r="F22578"/>
      <c r="G22578"/>
      <c r="H22578" s="14"/>
      <c r="I22578" s="14"/>
      <c r="K22578"/>
      <c r="L22578"/>
      <c r="M22578"/>
      <c r="N22578"/>
      <c r="O22578"/>
      <c r="P22578"/>
      <c r="S22578"/>
    </row>
    <row r="22579" spans="1:20" x14ac:dyDescent="0.3">
      <c r="A22579" s="25"/>
      <c r="B22579"/>
      <c r="C22579"/>
      <c r="D22579"/>
      <c r="E22579"/>
      <c r="F22579"/>
      <c r="G22579"/>
      <c r="H22579"/>
      <c r="I22579" s="14"/>
      <c r="K22579"/>
      <c r="L22579"/>
      <c r="M22579"/>
      <c r="N22579"/>
      <c r="O22579"/>
      <c r="P22579"/>
      <c r="S22579"/>
    </row>
    <row r="22580" spans="1:20" x14ac:dyDescent="0.3">
      <c r="A22580" s="25"/>
      <c r="B22580"/>
      <c r="C22580"/>
      <c r="D22580"/>
      <c r="E22580"/>
      <c r="F22580"/>
      <c r="G22580"/>
      <c r="H22580"/>
      <c r="I22580"/>
      <c r="K22580"/>
      <c r="L22580"/>
      <c r="M22580"/>
      <c r="N22580"/>
      <c r="O22580"/>
      <c r="P22580"/>
      <c r="S22580"/>
    </row>
    <row r="22581" spans="1:20" x14ac:dyDescent="0.3">
      <c r="A22581" s="25"/>
      <c r="B22581"/>
      <c r="C22581"/>
      <c r="D22581"/>
      <c r="E22581"/>
      <c r="F22581"/>
      <c r="G22581"/>
      <c r="H22581"/>
      <c r="I22581" s="14"/>
      <c r="K22581"/>
      <c r="L22581"/>
      <c r="M22581"/>
      <c r="N22581"/>
      <c r="O22581"/>
      <c r="P22581"/>
      <c r="S22581"/>
    </row>
    <row r="22582" spans="1:20" x14ac:dyDescent="0.3">
      <c r="A22582" s="25"/>
      <c r="B22582"/>
      <c r="C22582"/>
      <c r="D22582"/>
      <c r="E22582"/>
      <c r="F22582"/>
      <c r="G22582"/>
      <c r="H22582"/>
      <c r="I22582"/>
      <c r="K22582"/>
      <c r="L22582"/>
      <c r="M22582"/>
      <c r="N22582"/>
      <c r="O22582"/>
      <c r="P22582"/>
      <c r="S22582"/>
    </row>
    <row r="22583" spans="1:20" x14ac:dyDescent="0.3">
      <c r="A22583" s="25"/>
      <c r="B22583"/>
      <c r="C22583"/>
      <c r="D22583"/>
      <c r="E22583"/>
      <c r="F22583"/>
      <c r="G22583"/>
      <c r="H22583"/>
      <c r="I22583"/>
      <c r="K22583"/>
      <c r="L22583"/>
      <c r="M22583"/>
      <c r="N22583"/>
      <c r="O22583"/>
      <c r="P22583"/>
      <c r="S22583"/>
    </row>
    <row r="22584" spans="1:20" x14ac:dyDescent="0.3">
      <c r="A22584" s="25"/>
      <c r="B22584"/>
      <c r="C22584"/>
      <c r="D22584"/>
      <c r="E22584"/>
      <c r="F22584"/>
      <c r="G22584"/>
      <c r="H22584" s="14"/>
      <c r="I22584" s="14"/>
      <c r="K22584"/>
      <c r="L22584"/>
      <c r="M22584"/>
      <c r="N22584"/>
      <c r="O22584"/>
      <c r="P22584"/>
      <c r="S22584"/>
    </row>
    <row r="22585" spans="1:20" x14ac:dyDescent="0.3">
      <c r="A22585" s="25"/>
      <c r="B22585"/>
      <c r="C22585"/>
      <c r="D22585"/>
      <c r="E22585"/>
      <c r="F22585"/>
      <c r="G22585"/>
      <c r="H22585" s="14"/>
      <c r="I22585" s="14"/>
      <c r="K22585"/>
      <c r="L22585"/>
      <c r="M22585"/>
      <c r="N22585"/>
      <c r="O22585"/>
      <c r="P22585"/>
      <c r="S22585"/>
    </row>
    <row r="22586" spans="1:20" x14ac:dyDescent="0.3">
      <c r="A22586" s="25"/>
      <c r="B22586"/>
      <c r="C22586"/>
      <c r="D22586"/>
      <c r="E22586"/>
      <c r="F22586"/>
      <c r="G22586"/>
      <c r="H22586" s="14"/>
      <c r="I22586" s="14"/>
      <c r="K22586"/>
      <c r="L22586"/>
      <c r="M22586"/>
      <c r="N22586"/>
      <c r="O22586"/>
      <c r="P22586"/>
      <c r="S22586"/>
    </row>
    <row r="22587" spans="1:20" x14ac:dyDescent="0.3">
      <c r="A22587" s="25"/>
      <c r="B22587"/>
      <c r="C22587"/>
      <c r="D22587"/>
      <c r="E22587"/>
      <c r="F22587"/>
      <c r="G22587"/>
      <c r="H22587" s="14"/>
      <c r="I22587" s="14"/>
      <c r="K22587"/>
      <c r="L22587"/>
      <c r="M22587"/>
      <c r="N22587"/>
      <c r="O22587"/>
      <c r="P22587"/>
      <c r="S22587"/>
    </row>
    <row r="22588" spans="1:20" x14ac:dyDescent="0.3">
      <c r="A22588" s="25"/>
      <c r="B22588"/>
      <c r="C22588"/>
      <c r="D22588"/>
      <c r="E22588"/>
      <c r="F22588"/>
      <c r="G22588"/>
      <c r="H22588" s="14"/>
      <c r="I22588" s="14"/>
      <c r="K22588"/>
      <c r="L22588"/>
      <c r="M22588"/>
      <c r="N22588"/>
      <c r="O22588"/>
      <c r="P22588"/>
      <c r="S22588"/>
    </row>
    <row r="22589" spans="1:20" x14ac:dyDescent="0.3">
      <c r="A22589" s="25"/>
      <c r="B22589"/>
      <c r="C22589"/>
      <c r="D22589"/>
      <c r="E22589"/>
      <c r="F22589"/>
      <c r="G22589"/>
      <c r="H22589"/>
      <c r="I22589"/>
      <c r="K22589"/>
      <c r="L22589"/>
      <c r="M22589"/>
      <c r="N22589"/>
      <c r="O22589"/>
      <c r="P22589"/>
      <c r="S22589"/>
    </row>
    <row r="22590" spans="1:20" x14ac:dyDescent="0.3">
      <c r="A22590" s="25"/>
      <c r="B22590"/>
      <c r="C22590"/>
      <c r="D22590"/>
      <c r="E22590"/>
      <c r="F22590"/>
      <c r="G22590"/>
      <c r="H22590"/>
      <c r="I22590"/>
      <c r="K22590"/>
      <c r="L22590"/>
      <c r="M22590"/>
      <c r="N22590"/>
      <c r="O22590"/>
      <c r="P22590"/>
      <c r="S22590"/>
    </row>
    <row r="22591" spans="1:20" x14ac:dyDescent="0.3">
      <c r="A22591" s="25"/>
      <c r="B22591"/>
      <c r="C22591"/>
      <c r="D22591"/>
      <c r="E22591"/>
      <c r="F22591"/>
      <c r="G22591"/>
      <c r="H22591"/>
      <c r="I22591" s="14"/>
      <c r="K22591"/>
      <c r="L22591"/>
      <c r="M22591"/>
      <c r="N22591"/>
      <c r="O22591"/>
      <c r="P22591"/>
      <c r="S22591"/>
    </row>
    <row r="22592" spans="1:20" x14ac:dyDescent="0.3">
      <c r="A22592" s="25"/>
      <c r="B22592"/>
      <c r="C22592"/>
      <c r="D22592"/>
      <c r="E22592"/>
      <c r="F22592"/>
      <c r="G22592"/>
      <c r="H22592" s="14"/>
      <c r="I22592" s="14"/>
      <c r="K22592"/>
      <c r="L22592"/>
      <c r="M22592"/>
      <c r="N22592"/>
      <c r="O22592"/>
      <c r="P22592"/>
      <c r="S22592"/>
    </row>
    <row r="22593" spans="1:19" x14ac:dyDescent="0.3">
      <c r="A22593" s="25"/>
      <c r="B22593"/>
      <c r="C22593"/>
      <c r="D22593"/>
      <c r="E22593"/>
      <c r="F22593"/>
      <c r="G22593"/>
      <c r="H22593" s="14"/>
      <c r="I22593" s="14"/>
      <c r="K22593"/>
      <c r="L22593"/>
      <c r="M22593"/>
      <c r="N22593"/>
      <c r="O22593"/>
      <c r="P22593"/>
      <c r="S22593"/>
    </row>
    <row r="22594" spans="1:19" x14ac:dyDescent="0.3">
      <c r="A22594" s="25"/>
      <c r="B22594"/>
      <c r="C22594"/>
      <c r="D22594"/>
      <c r="E22594"/>
      <c r="F22594"/>
      <c r="G22594"/>
      <c r="H22594" s="14"/>
      <c r="I22594" s="14"/>
      <c r="K22594"/>
      <c r="L22594"/>
      <c r="M22594"/>
      <c r="N22594"/>
      <c r="O22594"/>
      <c r="P22594"/>
      <c r="S22594"/>
    </row>
    <row r="22595" spans="1:19" x14ac:dyDescent="0.3">
      <c r="A22595" s="25"/>
      <c r="B22595"/>
      <c r="C22595"/>
      <c r="D22595"/>
      <c r="E22595"/>
      <c r="F22595"/>
      <c r="G22595"/>
      <c r="H22595"/>
      <c r="I22595"/>
      <c r="K22595"/>
      <c r="L22595"/>
      <c r="M22595"/>
      <c r="N22595"/>
      <c r="O22595"/>
      <c r="P22595"/>
      <c r="S22595"/>
    </row>
    <row r="22596" spans="1:19" x14ac:dyDescent="0.3">
      <c r="A22596" s="25"/>
      <c r="B22596"/>
      <c r="C22596"/>
      <c r="D22596"/>
      <c r="E22596"/>
      <c r="F22596"/>
      <c r="G22596"/>
      <c r="H22596"/>
      <c r="I22596"/>
      <c r="K22596"/>
      <c r="L22596"/>
      <c r="M22596"/>
      <c r="N22596"/>
      <c r="O22596"/>
      <c r="P22596"/>
      <c r="S22596"/>
    </row>
    <row r="22597" spans="1:19" x14ac:dyDescent="0.3">
      <c r="A22597" s="25"/>
      <c r="B22597"/>
      <c r="C22597"/>
      <c r="D22597"/>
      <c r="E22597"/>
      <c r="F22597"/>
      <c r="G22597"/>
      <c r="H22597"/>
      <c r="I22597" s="14"/>
      <c r="K22597"/>
      <c r="L22597"/>
      <c r="M22597"/>
      <c r="N22597"/>
      <c r="O22597"/>
      <c r="P22597"/>
      <c r="S22597"/>
    </row>
    <row r="22598" spans="1:19" x14ac:dyDescent="0.3">
      <c r="A22598" s="25"/>
      <c r="B22598"/>
      <c r="C22598"/>
      <c r="D22598"/>
      <c r="E22598"/>
      <c r="F22598"/>
      <c r="G22598"/>
      <c r="H22598" s="14"/>
      <c r="I22598" s="14"/>
      <c r="K22598"/>
      <c r="L22598"/>
      <c r="M22598"/>
      <c r="N22598"/>
      <c r="O22598"/>
      <c r="P22598"/>
      <c r="S22598"/>
    </row>
    <row r="22599" spans="1:19" x14ac:dyDescent="0.3">
      <c r="A22599" s="25"/>
      <c r="B22599"/>
      <c r="C22599"/>
      <c r="D22599"/>
      <c r="E22599"/>
      <c r="F22599"/>
      <c r="G22599"/>
      <c r="H22599"/>
      <c r="I22599"/>
      <c r="K22599"/>
      <c r="L22599"/>
      <c r="M22599"/>
      <c r="N22599"/>
      <c r="O22599"/>
      <c r="P22599"/>
      <c r="S22599"/>
    </row>
    <row r="22600" spans="1:19" x14ac:dyDescent="0.3">
      <c r="A22600" s="25"/>
      <c r="B22600"/>
      <c r="C22600"/>
      <c r="D22600"/>
      <c r="E22600"/>
      <c r="F22600"/>
      <c r="G22600"/>
      <c r="H22600"/>
      <c r="I22600"/>
      <c r="K22600"/>
      <c r="L22600"/>
      <c r="M22600"/>
      <c r="N22600"/>
      <c r="O22600"/>
      <c r="P22600"/>
      <c r="S22600"/>
    </row>
    <row r="22601" spans="1:19" x14ac:dyDescent="0.3">
      <c r="A22601" s="25"/>
      <c r="B22601"/>
      <c r="C22601"/>
      <c r="D22601"/>
      <c r="E22601"/>
      <c r="F22601"/>
      <c r="G22601"/>
      <c r="H22601"/>
      <c r="I22601"/>
      <c r="K22601"/>
      <c r="L22601"/>
      <c r="M22601"/>
      <c r="N22601"/>
      <c r="O22601"/>
      <c r="P22601"/>
      <c r="S22601"/>
    </row>
    <row r="22602" spans="1:19" x14ac:dyDescent="0.3">
      <c r="A22602" s="25"/>
      <c r="B22602"/>
      <c r="C22602"/>
      <c r="D22602"/>
      <c r="E22602"/>
      <c r="F22602"/>
      <c r="G22602"/>
      <c r="H22602"/>
      <c r="I22602"/>
      <c r="K22602"/>
      <c r="L22602"/>
      <c r="M22602"/>
      <c r="N22602"/>
      <c r="O22602"/>
      <c r="P22602"/>
      <c r="S22602"/>
    </row>
    <row r="22603" spans="1:19" x14ac:dyDescent="0.3">
      <c r="A22603" s="25"/>
      <c r="B22603"/>
      <c r="C22603"/>
      <c r="D22603"/>
      <c r="E22603"/>
      <c r="F22603"/>
      <c r="G22603"/>
      <c r="H22603"/>
      <c r="I22603"/>
      <c r="K22603"/>
      <c r="L22603"/>
      <c r="M22603"/>
      <c r="N22603"/>
      <c r="O22603"/>
      <c r="P22603"/>
      <c r="S22603"/>
    </row>
    <row r="22604" spans="1:19" x14ac:dyDescent="0.3">
      <c r="A22604" s="25"/>
      <c r="B22604"/>
      <c r="C22604"/>
      <c r="D22604"/>
      <c r="E22604"/>
      <c r="F22604"/>
      <c r="G22604"/>
      <c r="H22604"/>
      <c r="I22604"/>
      <c r="K22604"/>
      <c r="L22604"/>
      <c r="M22604"/>
      <c r="N22604"/>
      <c r="O22604"/>
      <c r="P22604"/>
      <c r="S22604"/>
    </row>
    <row r="22605" spans="1:19" x14ac:dyDescent="0.3">
      <c r="A22605" s="25"/>
      <c r="B22605"/>
      <c r="C22605"/>
      <c r="D22605"/>
      <c r="E22605"/>
      <c r="F22605"/>
      <c r="G22605"/>
      <c r="H22605"/>
      <c r="I22605" s="26"/>
      <c r="K22605"/>
      <c r="L22605"/>
      <c r="M22605"/>
      <c r="N22605"/>
      <c r="O22605"/>
      <c r="P22605"/>
      <c r="S22605"/>
    </row>
    <row r="22606" spans="1:19" x14ac:dyDescent="0.3">
      <c r="A22606" s="25"/>
      <c r="B22606"/>
      <c r="C22606"/>
      <c r="D22606"/>
      <c r="E22606"/>
      <c r="F22606"/>
      <c r="G22606"/>
      <c r="H22606"/>
      <c r="I22606" s="26"/>
      <c r="K22606"/>
      <c r="L22606"/>
      <c r="M22606"/>
      <c r="N22606"/>
      <c r="O22606"/>
      <c r="P22606"/>
      <c r="S22606"/>
    </row>
    <row r="22607" spans="1:19" x14ac:dyDescent="0.3">
      <c r="A22607" s="25"/>
      <c r="B22607"/>
      <c r="C22607"/>
      <c r="D22607"/>
      <c r="E22607"/>
      <c r="F22607"/>
      <c r="G22607"/>
      <c r="H22607"/>
      <c r="I22607" s="26"/>
      <c r="K22607"/>
      <c r="L22607"/>
      <c r="M22607"/>
      <c r="N22607"/>
      <c r="O22607"/>
      <c r="P22607"/>
      <c r="S22607"/>
    </row>
    <row r="22608" spans="1:19" x14ac:dyDescent="0.3">
      <c r="A22608" s="25"/>
      <c r="B22608"/>
      <c r="C22608"/>
      <c r="D22608"/>
      <c r="E22608"/>
      <c r="F22608"/>
      <c r="G22608"/>
      <c r="H22608"/>
      <c r="I22608" s="26"/>
      <c r="K22608"/>
      <c r="L22608"/>
      <c r="M22608"/>
      <c r="N22608"/>
      <c r="O22608"/>
      <c r="P22608"/>
      <c r="S22608"/>
    </row>
    <row r="22609" spans="1:19" x14ac:dyDescent="0.3">
      <c r="A22609" s="25"/>
      <c r="B22609"/>
      <c r="C22609"/>
      <c r="D22609"/>
      <c r="E22609"/>
      <c r="F22609"/>
      <c r="G22609"/>
      <c r="H22609"/>
      <c r="I22609" s="26"/>
      <c r="K22609"/>
      <c r="L22609"/>
      <c r="M22609"/>
      <c r="N22609"/>
      <c r="O22609"/>
      <c r="P22609"/>
      <c r="S22609"/>
    </row>
    <row r="22610" spans="1:19" x14ac:dyDescent="0.3">
      <c r="A22610" s="25"/>
      <c r="B22610"/>
      <c r="C22610"/>
      <c r="D22610"/>
      <c r="E22610"/>
      <c r="F22610"/>
      <c r="G22610"/>
      <c r="H22610"/>
      <c r="I22610" s="26"/>
      <c r="K22610"/>
      <c r="L22610"/>
      <c r="M22610"/>
      <c r="N22610"/>
      <c r="O22610"/>
      <c r="P22610"/>
      <c r="S22610"/>
    </row>
    <row r="22611" spans="1:19" x14ac:dyDescent="0.3">
      <c r="A22611" s="25"/>
      <c r="B22611"/>
      <c r="C22611"/>
      <c r="D22611"/>
      <c r="E22611"/>
      <c r="F22611"/>
      <c r="G22611"/>
      <c r="H22611"/>
      <c r="I22611"/>
      <c r="K22611"/>
      <c r="L22611"/>
      <c r="M22611"/>
      <c r="N22611"/>
      <c r="O22611"/>
      <c r="P22611"/>
      <c r="S22611"/>
    </row>
    <row r="22612" spans="1:19" x14ac:dyDescent="0.3">
      <c r="A22612" s="25"/>
      <c r="B22612"/>
      <c r="C22612"/>
      <c r="D22612"/>
      <c r="E22612"/>
      <c r="F22612"/>
      <c r="G22612"/>
      <c r="H22612"/>
      <c r="I22612"/>
      <c r="K22612"/>
      <c r="L22612"/>
      <c r="M22612"/>
      <c r="N22612"/>
      <c r="O22612"/>
      <c r="P22612"/>
      <c r="S22612"/>
    </row>
    <row r="22613" spans="1:19" x14ac:dyDescent="0.3">
      <c r="A22613" s="25"/>
      <c r="B22613"/>
      <c r="C22613"/>
      <c r="D22613"/>
      <c r="E22613"/>
      <c r="F22613"/>
      <c r="G22613"/>
      <c r="H22613"/>
      <c r="I22613"/>
      <c r="K22613"/>
      <c r="L22613"/>
      <c r="M22613"/>
      <c r="N22613"/>
      <c r="O22613"/>
      <c r="P22613"/>
      <c r="S22613"/>
    </row>
    <row r="22614" spans="1:19" x14ac:dyDescent="0.3">
      <c r="A22614" s="25"/>
      <c r="B22614"/>
      <c r="C22614"/>
      <c r="D22614"/>
      <c r="E22614"/>
      <c r="F22614"/>
      <c r="G22614"/>
      <c r="H22614"/>
      <c r="I22614"/>
      <c r="K22614"/>
      <c r="L22614"/>
      <c r="M22614"/>
      <c r="N22614"/>
      <c r="O22614"/>
      <c r="P22614"/>
      <c r="S22614"/>
    </row>
    <row r="22615" spans="1:19" x14ac:dyDescent="0.3">
      <c r="A22615" s="25"/>
      <c r="B22615"/>
      <c r="C22615"/>
      <c r="D22615"/>
      <c r="E22615"/>
      <c r="F22615"/>
      <c r="G22615"/>
      <c r="H22615"/>
      <c r="I22615"/>
      <c r="K22615"/>
      <c r="L22615"/>
      <c r="M22615"/>
      <c r="N22615"/>
      <c r="O22615"/>
      <c r="P22615"/>
      <c r="S22615"/>
    </row>
    <row r="22616" spans="1:19" x14ac:dyDescent="0.3">
      <c r="A22616" s="25"/>
      <c r="B22616"/>
      <c r="C22616"/>
      <c r="D22616"/>
      <c r="E22616"/>
      <c r="F22616"/>
      <c r="G22616"/>
      <c r="H22616"/>
      <c r="I22616"/>
      <c r="K22616"/>
      <c r="L22616"/>
      <c r="M22616"/>
      <c r="N22616"/>
      <c r="O22616"/>
      <c r="P22616"/>
      <c r="S22616"/>
    </row>
    <row r="22617" spans="1:19" x14ac:dyDescent="0.3">
      <c r="A22617" s="25"/>
      <c r="B22617"/>
      <c r="C22617"/>
      <c r="D22617"/>
      <c r="E22617"/>
      <c r="F22617"/>
      <c r="G22617"/>
      <c r="H22617"/>
      <c r="I22617"/>
      <c r="K22617"/>
      <c r="L22617"/>
      <c r="M22617"/>
      <c r="N22617"/>
      <c r="O22617"/>
      <c r="P22617"/>
      <c r="S22617"/>
    </row>
    <row r="22618" spans="1:19" x14ac:dyDescent="0.3">
      <c r="A22618" s="25"/>
      <c r="B22618"/>
      <c r="C22618"/>
      <c r="D22618"/>
      <c r="E22618"/>
      <c r="F22618"/>
      <c r="G22618"/>
      <c r="H22618"/>
      <c r="I22618"/>
      <c r="K22618"/>
      <c r="L22618"/>
      <c r="M22618"/>
      <c r="N22618"/>
      <c r="O22618"/>
      <c r="P22618"/>
      <c r="S22618"/>
    </row>
    <row r="22619" spans="1:19" x14ac:dyDescent="0.3">
      <c r="A22619" s="25"/>
      <c r="B22619"/>
      <c r="C22619"/>
      <c r="D22619"/>
      <c r="E22619"/>
      <c r="F22619"/>
      <c r="G22619"/>
      <c r="H22619"/>
      <c r="I22619"/>
      <c r="K22619"/>
      <c r="L22619"/>
      <c r="M22619"/>
      <c r="N22619"/>
      <c r="O22619"/>
      <c r="P22619"/>
      <c r="S22619"/>
    </row>
    <row r="22620" spans="1:19" x14ac:dyDescent="0.3">
      <c r="A22620" s="25"/>
      <c r="B22620"/>
      <c r="C22620"/>
      <c r="D22620"/>
      <c r="E22620"/>
      <c r="F22620"/>
      <c r="G22620"/>
      <c r="H22620"/>
      <c r="I22620"/>
      <c r="K22620"/>
      <c r="L22620"/>
      <c r="M22620"/>
      <c r="N22620"/>
      <c r="O22620"/>
      <c r="P22620"/>
      <c r="S22620"/>
    </row>
    <row r="22621" spans="1:19" x14ac:dyDescent="0.3">
      <c r="A22621" s="25"/>
      <c r="B22621"/>
      <c r="C22621"/>
      <c r="D22621"/>
      <c r="E22621"/>
      <c r="F22621"/>
      <c r="G22621"/>
      <c r="H22621"/>
      <c r="I22621"/>
      <c r="K22621"/>
      <c r="L22621"/>
      <c r="M22621"/>
      <c r="N22621"/>
      <c r="O22621"/>
      <c r="P22621"/>
      <c r="S22621"/>
    </row>
    <row r="22622" spans="1:19" x14ac:dyDescent="0.3">
      <c r="A22622" s="25"/>
      <c r="B22622"/>
      <c r="C22622"/>
      <c r="D22622"/>
      <c r="E22622"/>
      <c r="F22622"/>
      <c r="G22622"/>
      <c r="H22622"/>
      <c r="I22622"/>
      <c r="K22622"/>
      <c r="L22622"/>
      <c r="M22622"/>
      <c r="N22622"/>
      <c r="O22622"/>
      <c r="P22622"/>
      <c r="S22622"/>
    </row>
    <row r="22623" spans="1:19" x14ac:dyDescent="0.3">
      <c r="A22623" s="25"/>
      <c r="B22623"/>
      <c r="C22623"/>
      <c r="D22623"/>
      <c r="E22623"/>
      <c r="F22623"/>
      <c r="G22623"/>
      <c r="H22623"/>
      <c r="I22623" s="26"/>
      <c r="K22623"/>
      <c r="L22623"/>
      <c r="M22623"/>
      <c r="N22623"/>
      <c r="O22623"/>
      <c r="P22623"/>
      <c r="S22623"/>
    </row>
    <row r="22624" spans="1:19" x14ac:dyDescent="0.3">
      <c r="A22624" s="25"/>
      <c r="B22624"/>
      <c r="C22624"/>
      <c r="D22624"/>
      <c r="E22624"/>
      <c r="F22624"/>
      <c r="G22624"/>
      <c r="H22624"/>
      <c r="I22624" s="26"/>
      <c r="K22624"/>
      <c r="L22624"/>
      <c r="M22624"/>
      <c r="N22624"/>
      <c r="O22624"/>
      <c r="P22624"/>
      <c r="S22624"/>
    </row>
    <row r="22625" spans="1:19" x14ac:dyDescent="0.3">
      <c r="A22625" s="25"/>
      <c r="B22625"/>
      <c r="C22625"/>
      <c r="D22625"/>
      <c r="E22625"/>
      <c r="F22625"/>
      <c r="G22625"/>
      <c r="H22625" s="14"/>
      <c r="I22625" s="26"/>
      <c r="K22625"/>
      <c r="L22625"/>
      <c r="M22625"/>
      <c r="N22625"/>
      <c r="O22625"/>
      <c r="P22625"/>
      <c r="S22625"/>
    </row>
    <row r="22626" spans="1:19" x14ac:dyDescent="0.3">
      <c r="A22626" s="25"/>
      <c r="B22626"/>
      <c r="C22626"/>
      <c r="D22626"/>
      <c r="E22626"/>
      <c r="F22626"/>
      <c r="G22626"/>
      <c r="H22626" s="14"/>
      <c r="I22626" s="26"/>
      <c r="K22626"/>
      <c r="L22626"/>
      <c r="M22626"/>
      <c r="N22626"/>
      <c r="O22626"/>
      <c r="P22626"/>
      <c r="S22626"/>
    </row>
    <row r="22627" spans="1:19" x14ac:dyDescent="0.3">
      <c r="A22627" s="25"/>
      <c r="B22627"/>
      <c r="C22627"/>
      <c r="D22627"/>
      <c r="E22627"/>
      <c r="F22627"/>
      <c r="G22627"/>
      <c r="H22627" s="14"/>
      <c r="I22627" s="26"/>
      <c r="K22627"/>
      <c r="L22627"/>
      <c r="M22627"/>
      <c r="N22627"/>
      <c r="O22627"/>
      <c r="P22627"/>
      <c r="S22627"/>
    </row>
    <row r="22628" spans="1:19" x14ac:dyDescent="0.3">
      <c r="A22628" s="25"/>
      <c r="B22628"/>
      <c r="C22628"/>
      <c r="D22628"/>
      <c r="E22628"/>
      <c r="F22628"/>
      <c r="G22628"/>
      <c r="H22628" s="14"/>
      <c r="I22628" s="26"/>
      <c r="K22628"/>
      <c r="L22628"/>
      <c r="M22628"/>
      <c r="N22628"/>
      <c r="O22628"/>
      <c r="P22628"/>
      <c r="S22628"/>
    </row>
    <row r="22629" spans="1:19" x14ac:dyDescent="0.3">
      <c r="A22629" s="25"/>
      <c r="B22629"/>
      <c r="C22629"/>
      <c r="D22629"/>
      <c r="E22629"/>
      <c r="F22629"/>
      <c r="G22629"/>
      <c r="H22629" s="14"/>
      <c r="I22629" s="14"/>
      <c r="K22629"/>
      <c r="L22629"/>
      <c r="M22629"/>
      <c r="N22629"/>
      <c r="O22629"/>
      <c r="P22629"/>
      <c r="S22629"/>
    </row>
    <row r="22630" spans="1:19" x14ac:dyDescent="0.3">
      <c r="A22630" s="25"/>
      <c r="B22630"/>
      <c r="C22630"/>
      <c r="D22630"/>
      <c r="E22630"/>
      <c r="F22630"/>
      <c r="G22630"/>
      <c r="H22630" s="14"/>
      <c r="I22630" s="14"/>
      <c r="K22630"/>
      <c r="L22630"/>
      <c r="M22630"/>
      <c r="N22630"/>
      <c r="O22630"/>
      <c r="P22630"/>
      <c r="S22630"/>
    </row>
    <row r="22631" spans="1:19" x14ac:dyDescent="0.3">
      <c r="A22631" s="25"/>
      <c r="B22631"/>
      <c r="C22631"/>
      <c r="D22631"/>
      <c r="E22631"/>
      <c r="F22631"/>
      <c r="G22631"/>
      <c r="H22631" s="14"/>
      <c r="I22631" s="14"/>
      <c r="K22631"/>
      <c r="L22631"/>
      <c r="M22631"/>
      <c r="N22631"/>
      <c r="O22631"/>
      <c r="P22631"/>
      <c r="S22631"/>
    </row>
    <row r="22632" spans="1:19" x14ac:dyDescent="0.3">
      <c r="A22632" s="25"/>
      <c r="B22632"/>
      <c r="C22632"/>
      <c r="D22632"/>
      <c r="E22632"/>
      <c r="F22632"/>
      <c r="G22632"/>
      <c r="H22632" s="14"/>
      <c r="I22632" s="14"/>
      <c r="K22632"/>
      <c r="L22632"/>
      <c r="M22632"/>
      <c r="N22632"/>
      <c r="O22632"/>
      <c r="P22632"/>
      <c r="S22632"/>
    </row>
    <row r="22633" spans="1:19" x14ac:dyDescent="0.3">
      <c r="A22633" s="25"/>
      <c r="B22633"/>
      <c r="C22633"/>
      <c r="D22633"/>
      <c r="E22633"/>
      <c r="F22633"/>
      <c r="G22633"/>
      <c r="H22633"/>
      <c r="I22633"/>
      <c r="K22633"/>
      <c r="L22633"/>
      <c r="M22633"/>
      <c r="N22633"/>
      <c r="O22633"/>
      <c r="P22633"/>
      <c r="S22633"/>
    </row>
    <row r="22634" spans="1:19" x14ac:dyDescent="0.3">
      <c r="A22634" s="25"/>
      <c r="B22634"/>
      <c r="C22634"/>
      <c r="D22634"/>
      <c r="E22634"/>
      <c r="F22634"/>
      <c r="G22634"/>
      <c r="H22634"/>
      <c r="I22634"/>
      <c r="K22634"/>
      <c r="L22634"/>
      <c r="M22634"/>
      <c r="N22634"/>
      <c r="O22634"/>
      <c r="P22634"/>
      <c r="S22634"/>
    </row>
    <row r="22635" spans="1:19" x14ac:dyDescent="0.3">
      <c r="A22635" s="25"/>
      <c r="B22635"/>
      <c r="C22635"/>
      <c r="D22635"/>
      <c r="E22635"/>
      <c r="F22635"/>
      <c r="G22635"/>
      <c r="H22635"/>
      <c r="I22635"/>
      <c r="K22635"/>
      <c r="L22635"/>
      <c r="M22635"/>
      <c r="N22635"/>
      <c r="O22635"/>
      <c r="P22635"/>
      <c r="S22635"/>
    </row>
    <row r="22636" spans="1:19" x14ac:dyDescent="0.3">
      <c r="A22636" s="25"/>
      <c r="B22636"/>
      <c r="C22636"/>
      <c r="D22636"/>
      <c r="E22636"/>
      <c r="F22636"/>
      <c r="G22636"/>
      <c r="H22636"/>
      <c r="I22636"/>
      <c r="K22636"/>
      <c r="L22636"/>
      <c r="M22636"/>
      <c r="N22636"/>
      <c r="O22636"/>
      <c r="P22636"/>
      <c r="S22636"/>
    </row>
    <row r="22637" spans="1:19" x14ac:dyDescent="0.3">
      <c r="A22637" s="25"/>
      <c r="B22637"/>
      <c r="C22637"/>
      <c r="D22637"/>
      <c r="E22637"/>
      <c r="F22637"/>
      <c r="G22637"/>
      <c r="H22637"/>
      <c r="I22637"/>
      <c r="K22637"/>
      <c r="L22637"/>
      <c r="M22637"/>
      <c r="N22637"/>
      <c r="O22637"/>
      <c r="P22637"/>
      <c r="S22637"/>
    </row>
    <row r="22638" spans="1:19" x14ac:dyDescent="0.3">
      <c r="A22638" s="25"/>
      <c r="B22638"/>
      <c r="C22638"/>
      <c r="D22638"/>
      <c r="E22638"/>
      <c r="F22638"/>
      <c r="G22638"/>
      <c r="H22638"/>
      <c r="I22638"/>
      <c r="K22638"/>
      <c r="L22638"/>
      <c r="M22638"/>
      <c r="N22638"/>
      <c r="O22638"/>
      <c r="P22638"/>
      <c r="S22638"/>
    </row>
    <row r="22639" spans="1:19" x14ac:dyDescent="0.3">
      <c r="A22639" s="25"/>
      <c r="B22639"/>
      <c r="C22639"/>
      <c r="D22639"/>
      <c r="E22639"/>
      <c r="F22639"/>
      <c r="G22639"/>
      <c r="H22639"/>
      <c r="I22639"/>
      <c r="K22639"/>
      <c r="L22639"/>
      <c r="M22639"/>
      <c r="N22639"/>
      <c r="O22639"/>
      <c r="P22639"/>
      <c r="S22639"/>
    </row>
    <row r="22640" spans="1:19" x14ac:dyDescent="0.3">
      <c r="A22640" s="25"/>
      <c r="B22640"/>
      <c r="C22640"/>
      <c r="D22640"/>
      <c r="E22640"/>
      <c r="F22640"/>
      <c r="G22640"/>
      <c r="H22640"/>
      <c r="I22640"/>
      <c r="K22640"/>
      <c r="L22640"/>
      <c r="M22640"/>
      <c r="N22640"/>
      <c r="O22640"/>
      <c r="P22640"/>
      <c r="S22640"/>
    </row>
    <row r="22641" spans="1:19" x14ac:dyDescent="0.3">
      <c r="A22641" s="25"/>
      <c r="B22641"/>
      <c r="C22641"/>
      <c r="D22641"/>
      <c r="E22641"/>
      <c r="F22641"/>
      <c r="G22641"/>
      <c r="H22641"/>
      <c r="I22641" s="26"/>
      <c r="K22641"/>
      <c r="L22641"/>
      <c r="M22641"/>
      <c r="N22641"/>
      <c r="O22641"/>
      <c r="P22641"/>
      <c r="S22641"/>
    </row>
    <row r="22642" spans="1:19" x14ac:dyDescent="0.3">
      <c r="A22642" s="25"/>
      <c r="B22642"/>
      <c r="C22642"/>
      <c r="D22642"/>
      <c r="E22642"/>
      <c r="F22642"/>
      <c r="G22642"/>
      <c r="H22642"/>
      <c r="I22642" s="26"/>
      <c r="K22642"/>
      <c r="L22642"/>
      <c r="M22642"/>
      <c r="N22642"/>
      <c r="O22642"/>
      <c r="P22642"/>
      <c r="S22642"/>
    </row>
    <row r="22643" spans="1:19" x14ac:dyDescent="0.3">
      <c r="A22643" s="25"/>
      <c r="B22643"/>
      <c r="C22643"/>
      <c r="D22643"/>
      <c r="E22643"/>
      <c r="F22643"/>
      <c r="G22643"/>
      <c r="H22643"/>
      <c r="I22643" s="26"/>
      <c r="K22643"/>
      <c r="L22643"/>
      <c r="M22643"/>
      <c r="N22643"/>
      <c r="O22643"/>
      <c r="P22643"/>
      <c r="S22643"/>
    </row>
    <row r="22644" spans="1:19" x14ac:dyDescent="0.3">
      <c r="A22644" s="25"/>
      <c r="B22644"/>
      <c r="C22644"/>
      <c r="D22644"/>
      <c r="E22644"/>
      <c r="F22644"/>
      <c r="G22644"/>
      <c r="H22644"/>
      <c r="I22644" s="26"/>
      <c r="K22644"/>
      <c r="L22644"/>
      <c r="M22644"/>
      <c r="N22644"/>
      <c r="O22644"/>
      <c r="P22644"/>
      <c r="S22644"/>
    </row>
    <row r="22645" spans="1:19" x14ac:dyDescent="0.3">
      <c r="A22645" s="25"/>
      <c r="B22645"/>
      <c r="C22645"/>
      <c r="D22645"/>
      <c r="E22645"/>
      <c r="F22645"/>
      <c r="G22645"/>
      <c r="H22645"/>
      <c r="I22645" s="26"/>
      <c r="K22645"/>
      <c r="L22645"/>
      <c r="M22645"/>
      <c r="N22645"/>
      <c r="O22645"/>
      <c r="P22645"/>
      <c r="S22645"/>
    </row>
    <row r="22646" spans="1:19" x14ac:dyDescent="0.3">
      <c r="A22646" s="25"/>
      <c r="B22646"/>
      <c r="C22646"/>
      <c r="D22646"/>
      <c r="E22646"/>
      <c r="F22646"/>
      <c r="G22646"/>
      <c r="H22646"/>
      <c r="I22646" s="26"/>
      <c r="K22646"/>
      <c r="L22646"/>
      <c r="M22646"/>
      <c r="N22646"/>
      <c r="O22646"/>
      <c r="P22646"/>
      <c r="S22646"/>
    </row>
    <row r="22647" spans="1:19" x14ac:dyDescent="0.3">
      <c r="A22647" s="25"/>
      <c r="B22647"/>
      <c r="C22647"/>
      <c r="D22647"/>
      <c r="E22647"/>
      <c r="F22647"/>
      <c r="G22647"/>
      <c r="H22647"/>
      <c r="I22647"/>
      <c r="K22647"/>
      <c r="L22647"/>
      <c r="M22647"/>
      <c r="N22647"/>
      <c r="O22647"/>
      <c r="P22647"/>
      <c r="S22647"/>
    </row>
    <row r="22648" spans="1:19" x14ac:dyDescent="0.3">
      <c r="A22648" s="25"/>
      <c r="B22648"/>
      <c r="C22648"/>
      <c r="D22648"/>
      <c r="E22648"/>
      <c r="F22648"/>
      <c r="G22648"/>
      <c r="H22648"/>
      <c r="I22648"/>
      <c r="K22648"/>
      <c r="L22648"/>
      <c r="M22648"/>
      <c r="N22648"/>
      <c r="O22648"/>
      <c r="P22648"/>
      <c r="S22648"/>
    </row>
    <row r="22649" spans="1:19" x14ac:dyDescent="0.3">
      <c r="A22649" s="25"/>
      <c r="B22649"/>
      <c r="C22649"/>
      <c r="D22649"/>
      <c r="E22649"/>
      <c r="F22649"/>
      <c r="G22649"/>
      <c r="H22649"/>
      <c r="I22649"/>
      <c r="K22649"/>
      <c r="L22649"/>
      <c r="M22649"/>
      <c r="N22649"/>
      <c r="O22649"/>
      <c r="P22649"/>
      <c r="S22649"/>
    </row>
    <row r="22650" spans="1:19" x14ac:dyDescent="0.3">
      <c r="A22650" s="25"/>
      <c r="B22650"/>
      <c r="C22650"/>
      <c r="D22650"/>
      <c r="E22650"/>
      <c r="F22650"/>
      <c r="G22650"/>
      <c r="H22650"/>
      <c r="I22650"/>
      <c r="K22650"/>
      <c r="L22650"/>
      <c r="M22650"/>
      <c r="N22650"/>
      <c r="O22650"/>
      <c r="P22650"/>
      <c r="S22650"/>
    </row>
    <row r="22651" spans="1:19" x14ac:dyDescent="0.3">
      <c r="A22651" s="25"/>
      <c r="B22651"/>
      <c r="C22651"/>
      <c r="D22651"/>
      <c r="E22651"/>
      <c r="F22651"/>
      <c r="G22651"/>
      <c r="H22651"/>
      <c r="I22651" s="14"/>
      <c r="K22651"/>
      <c r="L22651"/>
      <c r="M22651"/>
      <c r="N22651"/>
      <c r="O22651"/>
      <c r="P22651"/>
      <c r="S22651"/>
    </row>
    <row r="22652" spans="1:19" x14ac:dyDescent="0.3">
      <c r="A22652" s="25"/>
      <c r="B22652"/>
      <c r="C22652"/>
      <c r="D22652"/>
      <c r="E22652"/>
      <c r="F22652"/>
      <c r="G22652"/>
      <c r="H22652"/>
      <c r="I22652" s="14"/>
      <c r="K22652"/>
      <c r="L22652"/>
      <c r="M22652"/>
      <c r="N22652"/>
      <c r="O22652"/>
      <c r="P22652"/>
      <c r="S22652"/>
    </row>
    <row r="22653" spans="1:19" x14ac:dyDescent="0.3">
      <c r="A22653" s="25"/>
      <c r="B22653"/>
      <c r="C22653"/>
      <c r="D22653"/>
      <c r="E22653"/>
      <c r="F22653"/>
      <c r="G22653"/>
      <c r="H22653"/>
      <c r="I22653" s="14"/>
      <c r="K22653"/>
      <c r="L22653"/>
      <c r="M22653"/>
      <c r="N22653"/>
      <c r="O22653"/>
      <c r="P22653"/>
      <c r="S22653"/>
    </row>
    <row r="22654" spans="1:19" x14ac:dyDescent="0.3">
      <c r="A22654" s="25"/>
      <c r="B22654"/>
      <c r="C22654"/>
      <c r="D22654"/>
      <c r="E22654"/>
      <c r="F22654"/>
      <c r="G22654"/>
      <c r="H22654"/>
      <c r="I22654" s="14"/>
      <c r="K22654"/>
      <c r="L22654"/>
      <c r="M22654"/>
      <c r="N22654"/>
      <c r="O22654"/>
      <c r="P22654"/>
      <c r="S22654"/>
    </row>
    <row r="22655" spans="1:19" x14ac:dyDescent="0.3">
      <c r="A22655" s="25"/>
      <c r="B22655"/>
      <c r="C22655"/>
      <c r="D22655"/>
      <c r="E22655"/>
      <c r="F22655"/>
      <c r="G22655"/>
      <c r="H22655"/>
      <c r="I22655" s="14"/>
      <c r="K22655"/>
      <c r="L22655"/>
      <c r="M22655"/>
      <c r="N22655"/>
      <c r="O22655"/>
      <c r="P22655"/>
      <c r="S22655"/>
    </row>
    <row r="22656" spans="1:19" x14ac:dyDescent="0.3">
      <c r="A22656" s="25"/>
      <c r="B22656"/>
      <c r="C22656"/>
      <c r="D22656"/>
      <c r="E22656"/>
      <c r="F22656"/>
      <c r="G22656"/>
      <c r="H22656"/>
      <c r="I22656" s="14"/>
      <c r="K22656"/>
      <c r="L22656"/>
      <c r="M22656"/>
      <c r="N22656"/>
      <c r="O22656"/>
      <c r="P22656"/>
      <c r="S22656"/>
    </row>
    <row r="22657" spans="1:19" x14ac:dyDescent="0.3">
      <c r="A22657" s="25"/>
      <c r="B22657"/>
      <c r="C22657"/>
      <c r="D22657"/>
      <c r="E22657"/>
      <c r="F22657"/>
      <c r="G22657"/>
      <c r="H22657"/>
      <c r="I22657"/>
      <c r="K22657"/>
      <c r="L22657"/>
      <c r="M22657"/>
      <c r="N22657"/>
      <c r="O22657"/>
      <c r="P22657"/>
      <c r="S22657"/>
    </row>
    <row r="22658" spans="1:19" x14ac:dyDescent="0.3">
      <c r="A22658" s="25"/>
      <c r="B22658"/>
      <c r="C22658"/>
      <c r="D22658"/>
      <c r="E22658"/>
      <c r="F22658"/>
      <c r="G22658"/>
      <c r="H22658"/>
      <c r="I22658"/>
      <c r="K22658"/>
      <c r="L22658"/>
      <c r="M22658"/>
      <c r="N22658"/>
      <c r="O22658"/>
      <c r="P22658"/>
      <c r="S22658"/>
    </row>
    <row r="22659" spans="1:19" x14ac:dyDescent="0.3">
      <c r="A22659" s="25"/>
      <c r="B22659"/>
      <c r="C22659"/>
      <c r="D22659"/>
      <c r="E22659"/>
      <c r="F22659"/>
      <c r="G22659"/>
      <c r="H22659"/>
      <c r="I22659"/>
      <c r="K22659"/>
      <c r="L22659"/>
      <c r="M22659"/>
      <c r="N22659"/>
      <c r="O22659"/>
      <c r="P22659"/>
      <c r="S22659"/>
    </row>
    <row r="22660" spans="1:19" x14ac:dyDescent="0.3">
      <c r="A22660" s="25"/>
      <c r="B22660"/>
      <c r="C22660"/>
      <c r="D22660"/>
      <c r="E22660"/>
      <c r="F22660"/>
      <c r="G22660"/>
      <c r="H22660"/>
      <c r="I22660"/>
      <c r="K22660"/>
      <c r="L22660"/>
      <c r="M22660"/>
      <c r="N22660"/>
      <c r="O22660"/>
      <c r="P22660"/>
      <c r="S22660"/>
    </row>
    <row r="22661" spans="1:19" x14ac:dyDescent="0.3">
      <c r="A22661" s="25"/>
      <c r="B22661"/>
      <c r="C22661"/>
      <c r="D22661"/>
      <c r="E22661"/>
      <c r="F22661"/>
      <c r="G22661"/>
      <c r="H22661"/>
      <c r="I22661"/>
      <c r="K22661"/>
      <c r="L22661"/>
      <c r="M22661"/>
      <c r="N22661"/>
      <c r="O22661"/>
      <c r="P22661"/>
      <c r="S22661"/>
    </row>
    <row r="22662" spans="1:19" x14ac:dyDescent="0.3">
      <c r="A22662" s="25"/>
      <c r="B22662"/>
      <c r="C22662"/>
      <c r="D22662"/>
      <c r="E22662"/>
      <c r="F22662"/>
      <c r="G22662"/>
      <c r="H22662"/>
      <c r="I22662"/>
      <c r="K22662"/>
      <c r="L22662"/>
      <c r="M22662"/>
      <c r="N22662"/>
      <c r="O22662"/>
      <c r="P22662"/>
      <c r="S22662"/>
    </row>
    <row r="22663" spans="1:19" x14ac:dyDescent="0.3">
      <c r="A22663" s="25"/>
      <c r="B22663"/>
      <c r="C22663"/>
      <c r="D22663"/>
      <c r="E22663"/>
      <c r="F22663"/>
      <c r="G22663"/>
      <c r="H22663"/>
      <c r="I22663"/>
      <c r="K22663"/>
      <c r="L22663"/>
      <c r="M22663"/>
      <c r="N22663"/>
      <c r="O22663"/>
      <c r="P22663"/>
      <c r="S22663"/>
    </row>
    <row r="22664" spans="1:19" x14ac:dyDescent="0.3">
      <c r="A22664" s="25"/>
      <c r="B22664"/>
      <c r="C22664"/>
      <c r="D22664"/>
      <c r="E22664"/>
      <c r="F22664"/>
      <c r="G22664"/>
      <c r="H22664"/>
      <c r="I22664"/>
      <c r="K22664"/>
      <c r="L22664"/>
      <c r="M22664"/>
      <c r="N22664"/>
      <c r="O22664"/>
      <c r="P22664"/>
      <c r="S22664"/>
    </row>
    <row r="22665" spans="1:19" x14ac:dyDescent="0.3">
      <c r="A22665" s="25"/>
      <c r="B22665"/>
      <c r="C22665"/>
      <c r="D22665"/>
      <c r="E22665"/>
      <c r="F22665"/>
      <c r="G22665"/>
      <c r="H22665"/>
      <c r="I22665"/>
      <c r="K22665"/>
      <c r="L22665"/>
      <c r="M22665"/>
      <c r="N22665"/>
      <c r="O22665"/>
      <c r="P22665"/>
      <c r="S22665"/>
    </row>
    <row r="22666" spans="1:19" x14ac:dyDescent="0.3">
      <c r="A22666" s="25"/>
      <c r="B22666"/>
      <c r="C22666"/>
      <c r="D22666"/>
      <c r="E22666"/>
      <c r="F22666"/>
      <c r="G22666"/>
      <c r="H22666"/>
      <c r="I22666"/>
      <c r="K22666"/>
      <c r="L22666"/>
      <c r="M22666"/>
      <c r="N22666"/>
      <c r="O22666"/>
      <c r="P22666"/>
      <c r="S22666"/>
    </row>
    <row r="22667" spans="1:19" x14ac:dyDescent="0.3">
      <c r="A22667" s="25"/>
      <c r="B22667"/>
      <c r="C22667"/>
      <c r="D22667"/>
      <c r="E22667"/>
      <c r="F22667"/>
      <c r="G22667"/>
      <c r="H22667"/>
      <c r="I22667"/>
      <c r="K22667"/>
      <c r="L22667"/>
      <c r="M22667"/>
      <c r="N22667"/>
      <c r="O22667"/>
      <c r="P22667"/>
      <c r="S22667"/>
    </row>
    <row r="22668" spans="1:19" x14ac:dyDescent="0.3">
      <c r="A22668" s="25"/>
      <c r="B22668"/>
      <c r="C22668"/>
      <c r="D22668"/>
      <c r="E22668"/>
      <c r="F22668"/>
      <c r="G22668"/>
      <c r="H22668"/>
      <c r="I22668"/>
      <c r="K22668"/>
      <c r="L22668"/>
      <c r="M22668"/>
      <c r="N22668"/>
      <c r="O22668"/>
      <c r="P22668"/>
      <c r="S22668"/>
    </row>
    <row r="22669" spans="1:19" x14ac:dyDescent="0.3">
      <c r="A22669" s="25"/>
      <c r="B22669"/>
      <c r="C22669"/>
      <c r="D22669"/>
      <c r="E22669"/>
      <c r="F22669"/>
      <c r="G22669"/>
      <c r="H22669" s="26"/>
      <c r="I22669" s="26"/>
      <c r="K22669"/>
      <c r="L22669"/>
      <c r="M22669"/>
      <c r="N22669"/>
      <c r="O22669"/>
      <c r="P22669"/>
      <c r="S22669"/>
    </row>
    <row r="22670" spans="1:19" x14ac:dyDescent="0.3">
      <c r="A22670" s="25"/>
      <c r="B22670"/>
      <c r="C22670"/>
      <c r="D22670"/>
      <c r="E22670"/>
      <c r="F22670"/>
      <c r="G22670"/>
      <c r="H22670" s="26"/>
      <c r="I22670" s="26"/>
      <c r="K22670"/>
      <c r="L22670"/>
      <c r="M22670"/>
      <c r="N22670"/>
      <c r="O22670"/>
      <c r="P22670"/>
      <c r="S22670"/>
    </row>
    <row r="22671" spans="1:19" x14ac:dyDescent="0.3">
      <c r="A22671" s="25"/>
      <c r="B22671"/>
      <c r="C22671"/>
      <c r="D22671"/>
      <c r="E22671"/>
      <c r="F22671"/>
      <c r="G22671"/>
      <c r="H22671" s="26"/>
      <c r="I22671" s="26"/>
      <c r="K22671"/>
      <c r="L22671"/>
      <c r="M22671"/>
      <c r="N22671"/>
      <c r="O22671"/>
      <c r="P22671"/>
      <c r="S22671"/>
    </row>
    <row r="22672" spans="1:19" x14ac:dyDescent="0.3">
      <c r="A22672" s="25"/>
      <c r="B22672"/>
      <c r="C22672"/>
      <c r="D22672"/>
      <c r="E22672"/>
      <c r="F22672"/>
      <c r="G22672"/>
      <c r="H22672" s="26"/>
      <c r="I22672" s="26"/>
      <c r="K22672"/>
      <c r="L22672"/>
      <c r="M22672"/>
      <c r="N22672"/>
      <c r="O22672"/>
      <c r="P22672"/>
      <c r="S22672"/>
    </row>
    <row r="22673" spans="1:19" x14ac:dyDescent="0.3">
      <c r="A22673" s="25"/>
      <c r="B22673"/>
      <c r="C22673"/>
      <c r="D22673"/>
      <c r="E22673"/>
      <c r="F22673"/>
      <c r="G22673"/>
      <c r="H22673" s="26"/>
      <c r="I22673" s="26"/>
      <c r="K22673"/>
      <c r="L22673"/>
      <c r="M22673"/>
      <c r="N22673"/>
      <c r="O22673"/>
      <c r="P22673"/>
      <c r="S22673"/>
    </row>
    <row r="22674" spans="1:19" x14ac:dyDescent="0.3">
      <c r="A22674" s="25"/>
      <c r="B22674"/>
      <c r="C22674"/>
      <c r="D22674"/>
      <c r="E22674"/>
      <c r="F22674"/>
      <c r="G22674"/>
      <c r="H22674" s="26"/>
      <c r="I22674" s="26"/>
      <c r="K22674"/>
      <c r="L22674"/>
      <c r="M22674"/>
      <c r="N22674"/>
      <c r="O22674"/>
      <c r="P22674"/>
      <c r="S22674"/>
    </row>
    <row r="22675" spans="1:19" x14ac:dyDescent="0.3">
      <c r="A22675" s="25"/>
      <c r="B22675"/>
      <c r="C22675"/>
      <c r="D22675"/>
      <c r="E22675"/>
      <c r="F22675"/>
      <c r="G22675"/>
      <c r="H22675" s="26"/>
      <c r="I22675" s="26"/>
      <c r="K22675"/>
      <c r="L22675"/>
      <c r="M22675"/>
      <c r="N22675"/>
      <c r="O22675"/>
      <c r="P22675"/>
      <c r="S22675"/>
    </row>
    <row r="22676" spans="1:19" x14ac:dyDescent="0.3">
      <c r="A22676" s="25"/>
      <c r="B22676"/>
      <c r="C22676"/>
      <c r="D22676"/>
      <c r="E22676"/>
      <c r="F22676"/>
      <c r="G22676"/>
      <c r="H22676" s="26"/>
      <c r="I22676" s="26"/>
      <c r="K22676"/>
      <c r="L22676"/>
      <c r="M22676"/>
      <c r="N22676"/>
      <c r="O22676"/>
      <c r="P22676"/>
      <c r="S22676"/>
    </row>
    <row r="22677" spans="1:19" x14ac:dyDescent="0.3">
      <c r="A22677" s="25"/>
      <c r="B22677"/>
      <c r="C22677"/>
      <c r="D22677"/>
      <c r="E22677"/>
      <c r="F22677"/>
      <c r="G22677"/>
      <c r="H22677" s="26"/>
      <c r="I22677" s="26"/>
      <c r="K22677"/>
      <c r="L22677"/>
      <c r="M22677"/>
      <c r="N22677"/>
      <c r="O22677"/>
      <c r="P22677"/>
      <c r="S22677"/>
    </row>
    <row r="22678" spans="1:19" x14ac:dyDescent="0.3">
      <c r="A22678" s="25"/>
      <c r="B22678"/>
      <c r="C22678"/>
      <c r="D22678"/>
      <c r="E22678"/>
      <c r="F22678"/>
      <c r="G22678"/>
      <c r="H22678" s="26"/>
      <c r="I22678" s="26"/>
      <c r="K22678"/>
      <c r="L22678"/>
      <c r="M22678"/>
      <c r="N22678"/>
      <c r="O22678"/>
      <c r="P22678"/>
      <c r="S22678"/>
    </row>
    <row r="22679" spans="1:19" x14ac:dyDescent="0.3">
      <c r="A22679" s="25"/>
      <c r="B22679"/>
      <c r="C22679"/>
      <c r="D22679"/>
      <c r="E22679"/>
      <c r="F22679"/>
      <c r="G22679"/>
      <c r="H22679" s="26"/>
      <c r="I22679" s="26"/>
      <c r="K22679"/>
      <c r="L22679"/>
      <c r="M22679"/>
      <c r="N22679"/>
      <c r="O22679"/>
      <c r="P22679"/>
      <c r="S22679"/>
    </row>
    <row r="22680" spans="1:19" x14ac:dyDescent="0.3">
      <c r="A22680" s="25"/>
      <c r="B22680"/>
      <c r="C22680"/>
      <c r="D22680"/>
      <c r="E22680"/>
      <c r="F22680"/>
      <c r="G22680"/>
      <c r="H22680" s="26"/>
      <c r="I22680" s="26"/>
      <c r="K22680"/>
      <c r="L22680"/>
      <c r="M22680"/>
      <c r="N22680"/>
      <c r="O22680"/>
      <c r="P22680"/>
      <c r="S22680"/>
    </row>
    <row r="22681" spans="1:19" x14ac:dyDescent="0.3">
      <c r="A22681" s="25"/>
      <c r="B22681"/>
      <c r="C22681"/>
      <c r="D22681"/>
      <c r="E22681"/>
      <c r="F22681"/>
      <c r="G22681"/>
      <c r="H22681" s="26"/>
      <c r="I22681" s="26"/>
      <c r="K22681"/>
      <c r="L22681"/>
      <c r="M22681"/>
      <c r="N22681"/>
      <c r="O22681"/>
      <c r="P22681"/>
      <c r="S22681"/>
    </row>
    <row r="22682" spans="1:19" x14ac:dyDescent="0.3">
      <c r="A22682" s="25"/>
      <c r="B22682"/>
      <c r="C22682"/>
      <c r="D22682"/>
      <c r="E22682"/>
      <c r="F22682"/>
      <c r="G22682"/>
      <c r="H22682" s="26"/>
      <c r="I22682" s="26"/>
      <c r="K22682"/>
      <c r="L22682"/>
      <c r="M22682"/>
      <c r="N22682"/>
      <c r="O22682"/>
      <c r="P22682"/>
      <c r="S22682"/>
    </row>
    <row r="22683" spans="1:19" x14ac:dyDescent="0.3">
      <c r="A22683" s="25"/>
      <c r="B22683"/>
      <c r="C22683"/>
      <c r="D22683"/>
      <c r="E22683"/>
      <c r="F22683"/>
      <c r="G22683"/>
      <c r="H22683"/>
      <c r="I22683"/>
      <c r="K22683"/>
      <c r="L22683"/>
      <c r="M22683"/>
      <c r="N22683"/>
      <c r="O22683"/>
      <c r="P22683"/>
      <c r="S22683"/>
    </row>
    <row r="22684" spans="1:19" x14ac:dyDescent="0.3">
      <c r="A22684" s="25"/>
      <c r="B22684"/>
      <c r="C22684"/>
      <c r="D22684"/>
      <c r="E22684"/>
      <c r="F22684"/>
      <c r="G22684"/>
      <c r="H22684"/>
      <c r="I22684"/>
      <c r="K22684"/>
      <c r="L22684"/>
      <c r="M22684"/>
      <c r="N22684"/>
      <c r="O22684"/>
      <c r="P22684"/>
      <c r="S22684"/>
    </row>
    <row r="22685" spans="1:19" x14ac:dyDescent="0.3">
      <c r="A22685" s="25"/>
      <c r="B22685"/>
      <c r="C22685"/>
      <c r="D22685"/>
      <c r="E22685"/>
      <c r="F22685"/>
      <c r="G22685"/>
      <c r="H22685"/>
      <c r="I22685"/>
      <c r="K22685"/>
      <c r="L22685"/>
      <c r="M22685"/>
      <c r="N22685"/>
      <c r="O22685"/>
      <c r="P22685"/>
      <c r="S22685"/>
    </row>
    <row r="22686" spans="1:19" x14ac:dyDescent="0.3">
      <c r="A22686" s="25"/>
      <c r="B22686"/>
      <c r="C22686"/>
      <c r="D22686"/>
      <c r="E22686"/>
      <c r="F22686"/>
      <c r="G22686"/>
      <c r="H22686"/>
      <c r="I22686"/>
      <c r="K22686"/>
      <c r="L22686"/>
      <c r="M22686"/>
      <c r="N22686"/>
      <c r="O22686"/>
      <c r="P22686"/>
      <c r="S22686"/>
    </row>
    <row r="22687" spans="1:19" x14ac:dyDescent="0.3">
      <c r="A22687" s="25"/>
      <c r="B22687"/>
      <c r="C22687"/>
      <c r="D22687"/>
      <c r="E22687"/>
      <c r="F22687"/>
      <c r="G22687"/>
      <c r="H22687"/>
      <c r="I22687"/>
      <c r="K22687"/>
      <c r="L22687"/>
      <c r="M22687"/>
      <c r="N22687"/>
      <c r="O22687"/>
      <c r="P22687"/>
      <c r="S22687"/>
    </row>
    <row r="22688" spans="1:19" x14ac:dyDescent="0.3">
      <c r="A22688" s="25"/>
      <c r="B22688"/>
      <c r="C22688"/>
      <c r="D22688"/>
      <c r="E22688"/>
      <c r="F22688"/>
      <c r="G22688"/>
      <c r="H22688"/>
      <c r="I22688"/>
      <c r="K22688"/>
      <c r="L22688"/>
      <c r="M22688"/>
      <c r="N22688"/>
      <c r="O22688"/>
      <c r="P22688"/>
      <c r="S22688"/>
    </row>
    <row r="22689" spans="1:19" x14ac:dyDescent="0.3">
      <c r="A22689" s="25"/>
      <c r="B22689"/>
      <c r="C22689"/>
      <c r="D22689"/>
      <c r="E22689"/>
      <c r="F22689"/>
      <c r="G22689"/>
      <c r="H22689"/>
      <c r="I22689"/>
      <c r="K22689"/>
      <c r="L22689"/>
      <c r="M22689"/>
      <c r="N22689"/>
      <c r="O22689"/>
      <c r="P22689"/>
      <c r="S22689"/>
    </row>
    <row r="22690" spans="1:19" x14ac:dyDescent="0.3">
      <c r="A22690" s="25"/>
      <c r="B22690"/>
      <c r="C22690"/>
      <c r="D22690"/>
      <c r="E22690"/>
      <c r="F22690"/>
      <c r="G22690"/>
      <c r="H22690"/>
      <c r="I22690"/>
      <c r="K22690"/>
      <c r="L22690"/>
      <c r="M22690"/>
      <c r="N22690"/>
      <c r="O22690"/>
      <c r="P22690"/>
      <c r="S22690"/>
    </row>
    <row r="22691" spans="1:19" x14ac:dyDescent="0.3">
      <c r="A22691" s="25"/>
      <c r="B22691"/>
      <c r="C22691"/>
      <c r="D22691"/>
      <c r="E22691"/>
      <c r="F22691"/>
      <c r="G22691"/>
      <c r="H22691"/>
      <c r="I22691"/>
      <c r="K22691"/>
      <c r="L22691"/>
      <c r="M22691"/>
      <c r="N22691"/>
      <c r="O22691"/>
      <c r="P22691"/>
      <c r="S22691"/>
    </row>
    <row r="22692" spans="1:19" x14ac:dyDescent="0.3">
      <c r="A22692" s="25"/>
      <c r="B22692"/>
      <c r="C22692"/>
      <c r="D22692"/>
      <c r="E22692"/>
      <c r="F22692"/>
      <c r="G22692"/>
      <c r="H22692"/>
      <c r="I22692"/>
      <c r="K22692"/>
      <c r="L22692"/>
      <c r="M22692"/>
      <c r="N22692"/>
      <c r="O22692"/>
      <c r="P22692"/>
      <c r="S22692"/>
    </row>
    <row r="22693" spans="1:19" x14ac:dyDescent="0.3">
      <c r="A22693" s="25"/>
      <c r="B22693"/>
      <c r="C22693"/>
      <c r="D22693"/>
      <c r="E22693"/>
      <c r="F22693"/>
      <c r="G22693"/>
      <c r="H22693"/>
      <c r="I22693"/>
      <c r="K22693"/>
      <c r="L22693"/>
      <c r="M22693"/>
      <c r="N22693"/>
      <c r="O22693"/>
      <c r="P22693"/>
      <c r="S22693"/>
    </row>
    <row r="22694" spans="1:19" x14ac:dyDescent="0.3">
      <c r="A22694" s="25"/>
      <c r="B22694"/>
      <c r="C22694"/>
      <c r="D22694"/>
      <c r="E22694"/>
      <c r="F22694"/>
      <c r="G22694"/>
      <c r="H22694"/>
      <c r="I22694"/>
      <c r="K22694"/>
      <c r="L22694"/>
      <c r="M22694"/>
      <c r="N22694"/>
      <c r="O22694"/>
      <c r="P22694"/>
      <c r="S22694"/>
    </row>
    <row r="22695" spans="1:19" x14ac:dyDescent="0.3">
      <c r="A22695" s="25"/>
      <c r="B22695"/>
      <c r="C22695"/>
      <c r="D22695"/>
      <c r="E22695"/>
      <c r="F22695"/>
      <c r="G22695"/>
      <c r="H22695"/>
      <c r="I22695"/>
      <c r="K22695"/>
      <c r="L22695"/>
      <c r="M22695"/>
      <c r="N22695"/>
      <c r="O22695"/>
      <c r="P22695"/>
      <c r="S22695"/>
    </row>
    <row r="22696" spans="1:19" x14ac:dyDescent="0.3">
      <c r="A22696" s="25"/>
      <c r="B22696"/>
      <c r="C22696"/>
      <c r="D22696"/>
      <c r="E22696"/>
      <c r="F22696"/>
      <c r="G22696"/>
      <c r="H22696"/>
      <c r="I22696"/>
      <c r="K22696"/>
      <c r="L22696"/>
      <c r="M22696"/>
      <c r="N22696"/>
      <c r="O22696"/>
      <c r="P22696"/>
      <c r="S22696"/>
    </row>
    <row r="22697" spans="1:19" x14ac:dyDescent="0.3">
      <c r="A22697" s="25"/>
      <c r="B22697"/>
      <c r="C22697"/>
      <c r="D22697"/>
      <c r="E22697"/>
      <c r="F22697"/>
      <c r="G22697"/>
      <c r="H22697" s="26"/>
      <c r="I22697"/>
      <c r="K22697"/>
      <c r="L22697"/>
      <c r="M22697"/>
      <c r="N22697"/>
      <c r="O22697"/>
      <c r="P22697"/>
      <c r="S22697"/>
    </row>
    <row r="22698" spans="1:19" x14ac:dyDescent="0.3">
      <c r="A22698" s="25"/>
      <c r="B22698"/>
      <c r="C22698"/>
      <c r="D22698"/>
      <c r="E22698"/>
      <c r="F22698"/>
      <c r="G22698"/>
      <c r="H22698" s="26"/>
      <c r="I22698"/>
      <c r="K22698"/>
      <c r="L22698"/>
      <c r="M22698"/>
      <c r="N22698"/>
      <c r="O22698"/>
      <c r="P22698"/>
      <c r="S22698"/>
    </row>
    <row r="22699" spans="1:19" x14ac:dyDescent="0.3">
      <c r="A22699" s="25"/>
      <c r="B22699"/>
      <c r="C22699"/>
      <c r="D22699"/>
      <c r="E22699"/>
      <c r="F22699"/>
      <c r="G22699"/>
      <c r="H22699" s="26"/>
      <c r="I22699"/>
      <c r="K22699"/>
      <c r="L22699"/>
      <c r="M22699"/>
      <c r="N22699"/>
      <c r="O22699"/>
      <c r="P22699"/>
      <c r="S22699"/>
    </row>
    <row r="22700" spans="1:19" x14ac:dyDescent="0.3">
      <c r="A22700" s="25"/>
      <c r="B22700"/>
      <c r="C22700"/>
      <c r="D22700"/>
      <c r="E22700"/>
      <c r="F22700"/>
      <c r="G22700"/>
      <c r="H22700" s="26"/>
      <c r="I22700"/>
      <c r="K22700"/>
      <c r="L22700"/>
      <c r="M22700"/>
      <c r="N22700"/>
      <c r="O22700"/>
      <c r="P22700"/>
      <c r="S22700"/>
    </row>
    <row r="22701" spans="1:19" x14ac:dyDescent="0.3">
      <c r="A22701" s="25"/>
      <c r="B22701"/>
      <c r="C22701"/>
      <c r="D22701"/>
      <c r="E22701"/>
      <c r="F22701"/>
      <c r="G22701"/>
      <c r="H22701" s="26"/>
      <c r="I22701"/>
      <c r="K22701"/>
      <c r="L22701"/>
      <c r="M22701"/>
      <c r="N22701"/>
      <c r="O22701"/>
      <c r="P22701"/>
      <c r="S22701"/>
    </row>
    <row r="22702" spans="1:19" x14ac:dyDescent="0.3">
      <c r="A22702" s="25"/>
      <c r="B22702"/>
      <c r="C22702"/>
      <c r="D22702"/>
      <c r="E22702"/>
      <c r="F22702"/>
      <c r="G22702"/>
      <c r="H22702" s="26"/>
      <c r="I22702"/>
      <c r="K22702"/>
      <c r="L22702"/>
      <c r="M22702"/>
      <c r="N22702"/>
      <c r="O22702"/>
      <c r="P22702"/>
      <c r="S22702"/>
    </row>
    <row r="22703" spans="1:19" x14ac:dyDescent="0.3">
      <c r="A22703" s="25"/>
      <c r="B22703"/>
      <c r="C22703"/>
      <c r="D22703"/>
      <c r="E22703"/>
      <c r="F22703"/>
      <c r="G22703"/>
      <c r="H22703" s="26"/>
      <c r="I22703"/>
      <c r="K22703"/>
      <c r="L22703"/>
      <c r="M22703"/>
      <c r="N22703"/>
      <c r="O22703"/>
      <c r="P22703"/>
      <c r="S22703"/>
    </row>
    <row r="22704" spans="1:19" x14ac:dyDescent="0.3">
      <c r="A22704" s="25"/>
      <c r="B22704"/>
      <c r="C22704"/>
      <c r="D22704"/>
      <c r="E22704"/>
      <c r="F22704"/>
      <c r="G22704"/>
      <c r="H22704" s="26"/>
      <c r="I22704" s="26"/>
      <c r="K22704"/>
      <c r="L22704"/>
      <c r="M22704"/>
      <c r="N22704"/>
      <c r="O22704"/>
      <c r="P22704"/>
      <c r="S22704"/>
    </row>
    <row r="22705" spans="1:19" x14ac:dyDescent="0.3">
      <c r="A22705" s="25"/>
      <c r="B22705"/>
      <c r="C22705"/>
      <c r="D22705"/>
      <c r="E22705"/>
      <c r="F22705"/>
      <c r="G22705"/>
      <c r="H22705" s="26"/>
      <c r="I22705" s="26"/>
      <c r="K22705"/>
      <c r="L22705"/>
      <c r="M22705"/>
      <c r="N22705"/>
      <c r="O22705"/>
      <c r="P22705"/>
      <c r="S22705"/>
    </row>
    <row r="22706" spans="1:19" x14ac:dyDescent="0.3">
      <c r="A22706" s="25"/>
      <c r="B22706"/>
      <c r="C22706"/>
      <c r="D22706"/>
      <c r="E22706"/>
      <c r="F22706"/>
      <c r="G22706"/>
      <c r="H22706" s="26"/>
      <c r="I22706" s="26"/>
      <c r="K22706"/>
      <c r="L22706"/>
      <c r="M22706"/>
      <c r="N22706"/>
      <c r="O22706"/>
      <c r="P22706"/>
      <c r="S22706"/>
    </row>
    <row r="22707" spans="1:19" x14ac:dyDescent="0.3">
      <c r="A22707" s="25"/>
      <c r="B22707"/>
      <c r="C22707"/>
      <c r="D22707"/>
      <c r="E22707"/>
      <c r="F22707"/>
      <c r="G22707"/>
      <c r="H22707" s="26"/>
      <c r="I22707" s="26"/>
      <c r="K22707"/>
      <c r="L22707"/>
      <c r="M22707"/>
      <c r="N22707"/>
      <c r="O22707"/>
      <c r="P22707"/>
      <c r="S22707"/>
    </row>
    <row r="22708" spans="1:19" x14ac:dyDescent="0.3">
      <c r="A22708" s="25"/>
      <c r="B22708"/>
      <c r="C22708"/>
      <c r="D22708"/>
      <c r="E22708"/>
      <c r="F22708"/>
      <c r="G22708"/>
      <c r="H22708" s="26"/>
      <c r="I22708" s="26"/>
      <c r="K22708"/>
      <c r="L22708"/>
      <c r="M22708"/>
      <c r="N22708"/>
      <c r="O22708"/>
      <c r="P22708"/>
      <c r="S22708"/>
    </row>
    <row r="22709" spans="1:19" x14ac:dyDescent="0.3">
      <c r="A22709" s="25"/>
      <c r="B22709"/>
      <c r="C22709"/>
      <c r="D22709"/>
      <c r="E22709"/>
      <c r="F22709"/>
      <c r="G22709"/>
      <c r="H22709" s="26"/>
      <c r="I22709" s="26"/>
      <c r="K22709"/>
      <c r="L22709"/>
      <c r="M22709"/>
      <c r="N22709"/>
      <c r="O22709"/>
      <c r="P22709"/>
      <c r="S22709"/>
    </row>
    <row r="22710" spans="1:19" x14ac:dyDescent="0.3">
      <c r="A22710" s="25"/>
      <c r="B22710"/>
      <c r="C22710"/>
      <c r="D22710"/>
      <c r="E22710"/>
      <c r="F22710"/>
      <c r="G22710"/>
      <c r="H22710" s="26"/>
      <c r="I22710" s="26"/>
      <c r="K22710"/>
      <c r="L22710"/>
      <c r="M22710"/>
      <c r="N22710"/>
      <c r="O22710"/>
      <c r="P22710"/>
      <c r="S22710"/>
    </row>
    <row r="22711" spans="1:19" x14ac:dyDescent="0.3">
      <c r="A22711" s="25"/>
      <c r="B22711"/>
      <c r="C22711"/>
      <c r="D22711"/>
      <c r="E22711"/>
      <c r="F22711"/>
      <c r="G22711"/>
      <c r="H22711"/>
      <c r="I22711"/>
      <c r="K22711"/>
      <c r="L22711"/>
      <c r="M22711"/>
      <c r="N22711"/>
      <c r="O22711"/>
      <c r="P22711"/>
      <c r="S22711"/>
    </row>
    <row r="22712" spans="1:19" x14ac:dyDescent="0.3">
      <c r="A22712" s="25"/>
      <c r="B22712"/>
      <c r="C22712"/>
      <c r="D22712"/>
      <c r="E22712"/>
      <c r="F22712"/>
      <c r="G22712"/>
      <c r="H22712"/>
      <c r="I22712"/>
      <c r="K22712"/>
      <c r="L22712"/>
      <c r="M22712"/>
      <c r="N22712"/>
      <c r="O22712"/>
      <c r="P22712"/>
      <c r="S22712"/>
    </row>
    <row r="22713" spans="1:19" x14ac:dyDescent="0.3">
      <c r="A22713" s="25"/>
      <c r="B22713"/>
      <c r="C22713"/>
      <c r="D22713"/>
      <c r="E22713"/>
      <c r="F22713"/>
      <c r="G22713"/>
      <c r="H22713"/>
      <c r="I22713"/>
      <c r="K22713"/>
      <c r="L22713"/>
      <c r="M22713"/>
      <c r="N22713"/>
      <c r="O22713"/>
      <c r="P22713"/>
      <c r="S22713"/>
    </row>
    <row r="22714" spans="1:19" x14ac:dyDescent="0.3">
      <c r="A22714" s="25"/>
      <c r="B22714"/>
      <c r="C22714"/>
      <c r="D22714"/>
      <c r="E22714"/>
      <c r="F22714"/>
      <c r="G22714"/>
      <c r="H22714"/>
      <c r="I22714"/>
      <c r="K22714"/>
      <c r="L22714"/>
      <c r="M22714"/>
      <c r="N22714"/>
      <c r="O22714"/>
      <c r="P22714"/>
      <c r="S22714"/>
    </row>
    <row r="22715" spans="1:19" x14ac:dyDescent="0.3">
      <c r="A22715" s="25"/>
      <c r="B22715"/>
      <c r="C22715"/>
      <c r="D22715"/>
      <c r="E22715"/>
      <c r="F22715"/>
      <c r="G22715"/>
      <c r="H22715"/>
      <c r="I22715"/>
      <c r="K22715"/>
      <c r="L22715"/>
      <c r="M22715"/>
      <c r="N22715"/>
      <c r="O22715"/>
      <c r="P22715"/>
      <c r="S22715"/>
    </row>
    <row r="22716" spans="1:19" x14ac:dyDescent="0.3">
      <c r="A22716" s="25"/>
      <c r="B22716"/>
      <c r="C22716"/>
      <c r="D22716"/>
      <c r="E22716"/>
      <c r="F22716"/>
      <c r="G22716"/>
      <c r="H22716"/>
      <c r="I22716"/>
      <c r="K22716"/>
      <c r="L22716"/>
      <c r="M22716"/>
      <c r="N22716"/>
      <c r="O22716"/>
      <c r="P22716"/>
      <c r="S22716"/>
    </row>
    <row r="22717" spans="1:19" x14ac:dyDescent="0.3">
      <c r="A22717" s="25"/>
      <c r="B22717"/>
      <c r="C22717"/>
      <c r="D22717"/>
      <c r="E22717"/>
      <c r="F22717"/>
      <c r="G22717"/>
      <c r="H22717"/>
      <c r="I22717"/>
      <c r="K22717"/>
      <c r="L22717"/>
      <c r="M22717"/>
      <c r="N22717"/>
      <c r="O22717"/>
      <c r="P22717"/>
      <c r="S22717"/>
    </row>
    <row r="22718" spans="1:19" x14ac:dyDescent="0.3">
      <c r="A22718" s="25"/>
      <c r="B22718"/>
      <c r="C22718"/>
      <c r="D22718"/>
      <c r="E22718"/>
      <c r="F22718"/>
      <c r="G22718"/>
      <c r="H22718"/>
      <c r="I22718"/>
      <c r="K22718"/>
      <c r="L22718"/>
      <c r="M22718"/>
      <c r="N22718"/>
      <c r="O22718"/>
      <c r="P22718"/>
      <c r="S22718"/>
    </row>
    <row r="22719" spans="1:19" x14ac:dyDescent="0.3">
      <c r="A22719" s="25"/>
      <c r="B22719"/>
      <c r="C22719"/>
      <c r="D22719"/>
      <c r="E22719"/>
      <c r="F22719"/>
      <c r="G22719"/>
      <c r="H22719" s="26"/>
      <c r="I22719" s="26"/>
      <c r="K22719"/>
      <c r="L22719"/>
      <c r="M22719"/>
      <c r="N22719"/>
      <c r="O22719"/>
      <c r="P22719"/>
      <c r="S22719"/>
    </row>
    <row r="22720" spans="1:19" x14ac:dyDescent="0.3">
      <c r="A22720" s="25"/>
      <c r="B22720"/>
      <c r="C22720"/>
      <c r="D22720"/>
      <c r="E22720"/>
      <c r="F22720"/>
      <c r="G22720"/>
      <c r="H22720" s="26"/>
      <c r="I22720" s="26"/>
      <c r="K22720"/>
      <c r="L22720"/>
      <c r="M22720"/>
      <c r="N22720"/>
      <c r="O22720"/>
      <c r="P22720"/>
      <c r="S22720"/>
    </row>
    <row r="22721" spans="1:19" x14ac:dyDescent="0.3">
      <c r="A22721" s="25"/>
      <c r="B22721"/>
      <c r="C22721"/>
      <c r="D22721"/>
      <c r="E22721"/>
      <c r="F22721"/>
      <c r="G22721"/>
      <c r="H22721" s="26"/>
      <c r="I22721" s="26"/>
      <c r="K22721"/>
      <c r="L22721"/>
      <c r="M22721"/>
      <c r="N22721"/>
      <c r="O22721"/>
      <c r="P22721"/>
      <c r="S22721"/>
    </row>
    <row r="22722" spans="1:19" x14ac:dyDescent="0.3">
      <c r="A22722" s="25"/>
      <c r="B22722"/>
      <c r="C22722"/>
      <c r="D22722"/>
      <c r="E22722"/>
      <c r="F22722"/>
      <c r="G22722"/>
      <c r="H22722" s="26"/>
      <c r="I22722" s="26"/>
      <c r="K22722"/>
      <c r="L22722"/>
      <c r="M22722"/>
      <c r="N22722"/>
      <c r="O22722"/>
      <c r="P22722"/>
      <c r="S22722"/>
    </row>
    <row r="22723" spans="1:19" x14ac:dyDescent="0.3">
      <c r="A22723" s="25"/>
      <c r="B22723"/>
      <c r="C22723"/>
      <c r="D22723"/>
      <c r="E22723"/>
      <c r="F22723"/>
      <c r="G22723"/>
      <c r="H22723"/>
      <c r="I22723"/>
      <c r="K22723"/>
      <c r="L22723"/>
      <c r="M22723"/>
      <c r="N22723"/>
      <c r="O22723"/>
      <c r="P22723"/>
      <c r="S22723"/>
    </row>
    <row r="22724" spans="1:19" x14ac:dyDescent="0.3">
      <c r="A22724" s="25"/>
      <c r="B22724"/>
      <c r="C22724"/>
      <c r="D22724"/>
      <c r="E22724"/>
      <c r="F22724"/>
      <c r="G22724"/>
      <c r="H22724"/>
      <c r="I22724"/>
      <c r="K22724"/>
      <c r="L22724"/>
      <c r="M22724"/>
      <c r="N22724"/>
      <c r="O22724"/>
      <c r="P22724"/>
      <c r="S22724"/>
    </row>
    <row r="22725" spans="1:19" x14ac:dyDescent="0.3">
      <c r="A22725" s="25"/>
      <c r="B22725"/>
      <c r="C22725"/>
      <c r="D22725"/>
      <c r="E22725"/>
      <c r="F22725"/>
      <c r="G22725"/>
      <c r="H22725"/>
      <c r="I22725"/>
      <c r="K22725"/>
      <c r="L22725"/>
      <c r="M22725"/>
      <c r="N22725"/>
      <c r="O22725"/>
      <c r="P22725"/>
      <c r="S22725"/>
    </row>
    <row r="22726" spans="1:19" x14ac:dyDescent="0.3">
      <c r="A22726" s="25"/>
      <c r="B22726"/>
      <c r="C22726"/>
      <c r="D22726"/>
      <c r="E22726"/>
      <c r="F22726"/>
      <c r="G22726"/>
      <c r="H22726"/>
      <c r="I22726"/>
      <c r="K22726"/>
      <c r="L22726"/>
      <c r="M22726"/>
      <c r="N22726"/>
      <c r="O22726"/>
      <c r="P22726"/>
      <c r="S22726"/>
    </row>
    <row r="22727" spans="1:19" x14ac:dyDescent="0.3">
      <c r="A22727" s="25"/>
      <c r="B22727"/>
      <c r="C22727"/>
      <c r="D22727"/>
      <c r="E22727"/>
      <c r="F22727"/>
      <c r="G22727"/>
      <c r="H22727"/>
      <c r="I22727"/>
      <c r="K22727"/>
      <c r="L22727"/>
      <c r="M22727"/>
      <c r="N22727"/>
      <c r="O22727"/>
      <c r="P22727"/>
      <c r="S22727"/>
    </row>
    <row r="22728" spans="1:19" x14ac:dyDescent="0.3">
      <c r="A22728" s="25"/>
      <c r="B22728"/>
      <c r="C22728"/>
      <c r="D22728"/>
      <c r="E22728"/>
      <c r="F22728"/>
      <c r="G22728"/>
      <c r="H22728"/>
      <c r="I22728"/>
      <c r="K22728"/>
      <c r="L22728"/>
      <c r="M22728"/>
      <c r="N22728"/>
      <c r="O22728"/>
      <c r="P22728"/>
      <c r="S22728"/>
    </row>
    <row r="22729" spans="1:19" x14ac:dyDescent="0.3">
      <c r="A22729" s="25"/>
      <c r="B22729"/>
      <c r="C22729"/>
      <c r="D22729"/>
      <c r="E22729"/>
      <c r="F22729"/>
      <c r="G22729"/>
      <c r="H22729"/>
      <c r="I22729"/>
      <c r="K22729"/>
      <c r="L22729"/>
      <c r="M22729"/>
      <c r="N22729"/>
      <c r="O22729"/>
      <c r="P22729"/>
      <c r="S22729"/>
    </row>
    <row r="22730" spans="1:19" x14ac:dyDescent="0.3">
      <c r="A22730" s="25"/>
      <c r="B22730"/>
      <c r="C22730"/>
      <c r="D22730"/>
      <c r="E22730"/>
      <c r="F22730"/>
      <c r="G22730"/>
      <c r="H22730"/>
      <c r="I22730"/>
      <c r="K22730"/>
      <c r="L22730"/>
      <c r="M22730"/>
      <c r="N22730"/>
      <c r="O22730"/>
      <c r="P22730"/>
      <c r="S22730"/>
    </row>
    <row r="22731" spans="1:19" x14ac:dyDescent="0.3">
      <c r="A22731" s="25"/>
      <c r="B22731"/>
      <c r="C22731"/>
      <c r="D22731"/>
      <c r="E22731"/>
      <c r="F22731"/>
      <c r="G22731"/>
      <c r="H22731"/>
      <c r="I22731"/>
      <c r="K22731"/>
      <c r="L22731"/>
      <c r="M22731"/>
      <c r="N22731"/>
      <c r="O22731"/>
      <c r="P22731"/>
      <c r="S22731"/>
    </row>
    <row r="22732" spans="1:19" x14ac:dyDescent="0.3">
      <c r="A22732" s="25"/>
      <c r="B22732"/>
      <c r="C22732"/>
      <c r="D22732"/>
      <c r="E22732"/>
      <c r="F22732"/>
      <c r="G22732"/>
      <c r="H22732"/>
      <c r="I22732"/>
      <c r="K22732"/>
      <c r="L22732"/>
      <c r="M22732"/>
      <c r="N22732"/>
      <c r="O22732"/>
      <c r="P22732"/>
      <c r="S22732"/>
    </row>
    <row r="22733" spans="1:19" x14ac:dyDescent="0.3">
      <c r="A22733" s="25"/>
      <c r="B22733"/>
      <c r="C22733"/>
      <c r="D22733"/>
      <c r="E22733"/>
      <c r="F22733"/>
      <c r="G22733"/>
      <c r="H22733"/>
      <c r="I22733"/>
      <c r="K22733"/>
      <c r="L22733"/>
      <c r="M22733"/>
      <c r="N22733"/>
      <c r="O22733"/>
      <c r="P22733"/>
      <c r="S22733"/>
    </row>
    <row r="22734" spans="1:19" x14ac:dyDescent="0.3">
      <c r="A22734" s="25"/>
      <c r="B22734"/>
      <c r="C22734"/>
      <c r="D22734"/>
      <c r="E22734"/>
      <c r="F22734"/>
      <c r="G22734"/>
      <c r="H22734"/>
      <c r="I22734"/>
      <c r="K22734"/>
      <c r="L22734"/>
      <c r="M22734"/>
      <c r="N22734"/>
      <c r="O22734"/>
      <c r="P22734"/>
      <c r="S22734"/>
    </row>
    <row r="22735" spans="1:19" x14ac:dyDescent="0.3">
      <c r="A22735" s="25"/>
      <c r="B22735"/>
      <c r="C22735"/>
      <c r="D22735"/>
      <c r="E22735"/>
      <c r="F22735"/>
      <c r="G22735"/>
      <c r="H22735"/>
      <c r="I22735"/>
      <c r="K22735"/>
      <c r="L22735"/>
      <c r="M22735"/>
      <c r="N22735"/>
      <c r="O22735"/>
      <c r="P22735"/>
      <c r="S22735"/>
    </row>
    <row r="22736" spans="1:19" x14ac:dyDescent="0.3">
      <c r="A22736" s="25"/>
      <c r="B22736"/>
      <c r="C22736"/>
      <c r="D22736"/>
      <c r="E22736"/>
      <c r="F22736"/>
      <c r="G22736"/>
      <c r="H22736"/>
      <c r="I22736"/>
      <c r="K22736"/>
      <c r="L22736"/>
      <c r="M22736"/>
      <c r="N22736"/>
      <c r="O22736"/>
      <c r="P22736"/>
      <c r="S22736"/>
    </row>
    <row r="22737" spans="1:19" x14ac:dyDescent="0.3">
      <c r="A22737" s="25"/>
      <c r="B22737"/>
      <c r="C22737"/>
      <c r="D22737"/>
      <c r="E22737"/>
      <c r="F22737"/>
      <c r="G22737"/>
      <c r="H22737"/>
      <c r="I22737"/>
      <c r="K22737"/>
      <c r="L22737"/>
      <c r="M22737"/>
      <c r="N22737"/>
      <c r="O22737"/>
      <c r="P22737"/>
      <c r="S22737"/>
    </row>
    <row r="22738" spans="1:19" x14ac:dyDescent="0.3">
      <c r="A22738" s="25"/>
      <c r="B22738"/>
      <c r="C22738"/>
      <c r="D22738"/>
      <c r="E22738"/>
      <c r="F22738"/>
      <c r="G22738"/>
      <c r="H22738"/>
      <c r="I22738"/>
      <c r="K22738"/>
      <c r="L22738"/>
      <c r="M22738"/>
      <c r="N22738"/>
      <c r="O22738"/>
      <c r="P22738"/>
      <c r="S22738"/>
    </row>
    <row r="22739" spans="1:19" x14ac:dyDescent="0.3">
      <c r="A22739" s="25"/>
      <c r="B22739"/>
      <c r="C22739"/>
      <c r="D22739"/>
      <c r="E22739"/>
      <c r="F22739"/>
      <c r="G22739"/>
      <c r="H22739"/>
      <c r="I22739"/>
      <c r="K22739"/>
      <c r="L22739"/>
      <c r="M22739"/>
      <c r="N22739"/>
      <c r="O22739"/>
      <c r="P22739"/>
      <c r="S22739"/>
    </row>
    <row r="22740" spans="1:19" x14ac:dyDescent="0.3">
      <c r="A22740" s="25"/>
      <c r="B22740"/>
      <c r="C22740"/>
      <c r="D22740"/>
      <c r="E22740"/>
      <c r="F22740"/>
      <c r="G22740"/>
      <c r="H22740"/>
      <c r="I22740"/>
      <c r="K22740"/>
      <c r="L22740"/>
      <c r="M22740"/>
      <c r="N22740"/>
      <c r="O22740"/>
      <c r="P22740"/>
      <c r="S22740"/>
    </row>
    <row r="22741" spans="1:19" x14ac:dyDescent="0.3">
      <c r="A22741" s="25"/>
      <c r="B22741"/>
      <c r="C22741"/>
      <c r="D22741"/>
      <c r="E22741"/>
      <c r="F22741"/>
      <c r="G22741"/>
      <c r="H22741"/>
      <c r="I22741"/>
      <c r="K22741"/>
      <c r="L22741"/>
      <c r="M22741"/>
      <c r="N22741"/>
      <c r="O22741"/>
      <c r="P22741"/>
      <c r="S22741"/>
    </row>
    <row r="22742" spans="1:19" x14ac:dyDescent="0.3">
      <c r="A22742" s="25"/>
      <c r="B22742"/>
      <c r="C22742"/>
      <c r="D22742"/>
      <c r="E22742"/>
      <c r="F22742"/>
      <c r="G22742"/>
      <c r="H22742"/>
      <c r="I22742"/>
      <c r="K22742"/>
      <c r="L22742"/>
      <c r="M22742"/>
      <c r="N22742"/>
      <c r="O22742"/>
      <c r="P22742"/>
      <c r="S22742"/>
    </row>
    <row r="22743" spans="1:19" x14ac:dyDescent="0.3">
      <c r="A22743" s="25"/>
      <c r="B22743"/>
      <c r="C22743"/>
      <c r="D22743"/>
      <c r="E22743"/>
      <c r="F22743"/>
      <c r="G22743"/>
      <c r="H22743"/>
      <c r="I22743"/>
      <c r="K22743"/>
      <c r="L22743"/>
      <c r="M22743"/>
      <c r="N22743"/>
      <c r="O22743"/>
      <c r="P22743"/>
      <c r="S22743"/>
    </row>
    <row r="22744" spans="1:19" x14ac:dyDescent="0.3">
      <c r="A22744" s="25"/>
      <c r="B22744"/>
      <c r="C22744"/>
      <c r="D22744"/>
      <c r="E22744"/>
      <c r="F22744"/>
      <c r="G22744"/>
      <c r="H22744"/>
      <c r="I22744"/>
      <c r="K22744"/>
      <c r="L22744"/>
      <c r="M22744"/>
      <c r="N22744"/>
      <c r="O22744"/>
      <c r="P22744"/>
      <c r="S22744"/>
    </row>
    <row r="22745" spans="1:19" x14ac:dyDescent="0.3">
      <c r="A22745" s="25"/>
      <c r="B22745"/>
      <c r="C22745"/>
      <c r="D22745"/>
      <c r="E22745"/>
      <c r="F22745"/>
      <c r="G22745"/>
      <c r="H22745"/>
      <c r="I22745"/>
      <c r="K22745"/>
      <c r="L22745"/>
      <c r="M22745"/>
      <c r="N22745"/>
      <c r="O22745"/>
      <c r="P22745"/>
      <c r="S22745"/>
    </row>
    <row r="22746" spans="1:19" x14ac:dyDescent="0.3">
      <c r="A22746" s="25"/>
      <c r="B22746"/>
      <c r="C22746"/>
      <c r="D22746"/>
      <c r="E22746"/>
      <c r="F22746"/>
      <c r="G22746"/>
      <c r="H22746"/>
      <c r="I22746"/>
      <c r="K22746"/>
      <c r="L22746"/>
      <c r="M22746"/>
      <c r="N22746"/>
      <c r="O22746"/>
      <c r="P22746"/>
      <c r="S22746"/>
    </row>
    <row r="22747" spans="1:19" x14ac:dyDescent="0.3">
      <c r="A22747" s="25"/>
      <c r="B22747"/>
      <c r="C22747"/>
      <c r="D22747"/>
      <c r="E22747"/>
      <c r="F22747"/>
      <c r="G22747"/>
      <c r="H22747"/>
      <c r="I22747"/>
      <c r="K22747"/>
      <c r="L22747"/>
      <c r="M22747"/>
      <c r="N22747"/>
      <c r="O22747"/>
      <c r="P22747"/>
      <c r="S22747"/>
    </row>
    <row r="22748" spans="1:19" x14ac:dyDescent="0.3">
      <c r="A22748" s="25"/>
      <c r="B22748"/>
      <c r="C22748"/>
      <c r="D22748"/>
      <c r="E22748"/>
      <c r="F22748"/>
      <c r="G22748"/>
      <c r="H22748"/>
      <c r="I22748"/>
      <c r="K22748"/>
      <c r="L22748"/>
      <c r="M22748"/>
      <c r="N22748"/>
      <c r="O22748"/>
      <c r="P22748"/>
      <c r="S22748"/>
    </row>
    <row r="22749" spans="1:19" x14ac:dyDescent="0.3">
      <c r="A22749" s="25"/>
      <c r="B22749"/>
      <c r="C22749"/>
      <c r="D22749"/>
      <c r="E22749"/>
      <c r="F22749"/>
      <c r="G22749"/>
      <c r="H22749"/>
      <c r="I22749"/>
      <c r="K22749"/>
      <c r="L22749"/>
      <c r="M22749"/>
      <c r="N22749"/>
      <c r="O22749"/>
      <c r="P22749"/>
      <c r="S22749"/>
    </row>
    <row r="22750" spans="1:19" x14ac:dyDescent="0.3">
      <c r="A22750" s="25"/>
      <c r="B22750"/>
      <c r="C22750"/>
      <c r="D22750"/>
      <c r="E22750"/>
      <c r="F22750"/>
      <c r="G22750"/>
      <c r="H22750"/>
      <c r="I22750"/>
      <c r="K22750"/>
      <c r="L22750"/>
      <c r="M22750"/>
      <c r="N22750"/>
      <c r="O22750"/>
      <c r="P22750"/>
      <c r="S22750"/>
    </row>
    <row r="22751" spans="1:19" x14ac:dyDescent="0.3">
      <c r="A22751" s="25"/>
      <c r="B22751"/>
      <c r="C22751"/>
      <c r="D22751"/>
      <c r="E22751"/>
      <c r="F22751"/>
      <c r="G22751"/>
      <c r="H22751"/>
      <c r="I22751"/>
      <c r="K22751"/>
      <c r="L22751"/>
      <c r="M22751"/>
      <c r="N22751"/>
      <c r="O22751"/>
      <c r="P22751"/>
      <c r="S22751"/>
    </row>
    <row r="22752" spans="1:19" x14ac:dyDescent="0.3">
      <c r="A22752" s="25"/>
      <c r="B22752"/>
      <c r="C22752"/>
      <c r="D22752"/>
      <c r="E22752"/>
      <c r="F22752"/>
      <c r="G22752"/>
      <c r="H22752"/>
      <c r="I22752"/>
      <c r="K22752"/>
      <c r="L22752"/>
      <c r="M22752"/>
      <c r="N22752"/>
      <c r="O22752"/>
      <c r="P22752"/>
      <c r="S22752"/>
    </row>
    <row r="22753" spans="1:19" x14ac:dyDescent="0.3">
      <c r="A22753" s="25"/>
      <c r="B22753"/>
      <c r="C22753"/>
      <c r="D22753"/>
      <c r="E22753"/>
      <c r="F22753"/>
      <c r="G22753"/>
      <c r="H22753"/>
      <c r="I22753"/>
      <c r="K22753"/>
      <c r="L22753"/>
      <c r="M22753"/>
      <c r="N22753"/>
      <c r="O22753"/>
      <c r="P22753"/>
      <c r="S22753"/>
    </row>
    <row r="22754" spans="1:19" x14ac:dyDescent="0.3">
      <c r="A22754" s="25"/>
      <c r="B22754"/>
      <c r="C22754"/>
      <c r="D22754"/>
      <c r="E22754"/>
      <c r="F22754"/>
      <c r="G22754"/>
      <c r="H22754" s="26"/>
      <c r="I22754" s="26"/>
      <c r="K22754"/>
      <c r="L22754"/>
      <c r="M22754"/>
      <c r="N22754"/>
      <c r="O22754"/>
      <c r="P22754"/>
      <c r="S22754"/>
    </row>
    <row r="22755" spans="1:19" x14ac:dyDescent="0.3">
      <c r="A22755" s="25"/>
      <c r="B22755"/>
      <c r="C22755"/>
      <c r="D22755"/>
      <c r="E22755"/>
      <c r="F22755"/>
      <c r="G22755"/>
      <c r="H22755" s="26"/>
      <c r="I22755" s="26"/>
      <c r="K22755"/>
      <c r="L22755"/>
      <c r="M22755"/>
      <c r="N22755"/>
      <c r="O22755"/>
      <c r="P22755"/>
      <c r="S22755"/>
    </row>
    <row r="22756" spans="1:19" x14ac:dyDescent="0.3">
      <c r="A22756" s="25"/>
      <c r="B22756"/>
      <c r="C22756"/>
      <c r="D22756"/>
      <c r="E22756"/>
      <c r="F22756"/>
      <c r="G22756"/>
      <c r="H22756" s="26"/>
      <c r="I22756" s="26"/>
      <c r="K22756"/>
      <c r="L22756"/>
      <c r="M22756"/>
      <c r="N22756"/>
      <c r="O22756"/>
      <c r="P22756"/>
      <c r="S22756"/>
    </row>
    <row r="22757" spans="1:19" x14ac:dyDescent="0.3">
      <c r="A22757" s="25"/>
      <c r="B22757"/>
      <c r="C22757"/>
      <c r="D22757"/>
      <c r="E22757"/>
      <c r="F22757"/>
      <c r="G22757"/>
      <c r="H22757" s="26"/>
      <c r="I22757" s="26"/>
      <c r="K22757"/>
      <c r="L22757"/>
      <c r="M22757"/>
      <c r="N22757"/>
      <c r="O22757"/>
      <c r="P22757"/>
      <c r="S22757"/>
    </row>
    <row r="22758" spans="1:19" x14ac:dyDescent="0.3">
      <c r="A22758" s="25"/>
      <c r="B22758"/>
      <c r="C22758"/>
      <c r="D22758"/>
      <c r="E22758"/>
      <c r="F22758"/>
      <c r="G22758"/>
      <c r="H22758" s="26"/>
      <c r="I22758" s="26"/>
      <c r="K22758"/>
      <c r="L22758"/>
      <c r="M22758"/>
      <c r="N22758"/>
      <c r="O22758"/>
      <c r="P22758"/>
      <c r="S22758"/>
    </row>
    <row r="22759" spans="1:19" x14ac:dyDescent="0.3">
      <c r="A22759" s="25"/>
      <c r="B22759"/>
      <c r="C22759"/>
      <c r="D22759"/>
      <c r="E22759"/>
      <c r="F22759"/>
      <c r="G22759"/>
      <c r="H22759" s="26"/>
      <c r="I22759" s="26"/>
      <c r="K22759"/>
      <c r="L22759"/>
      <c r="M22759"/>
      <c r="N22759"/>
      <c r="O22759"/>
      <c r="P22759"/>
      <c r="S22759"/>
    </row>
    <row r="22760" spans="1:19" x14ac:dyDescent="0.3">
      <c r="A22760" s="25"/>
      <c r="B22760"/>
      <c r="C22760"/>
      <c r="D22760"/>
      <c r="E22760"/>
      <c r="F22760"/>
      <c r="G22760"/>
      <c r="H22760" s="26"/>
      <c r="I22760" s="26"/>
      <c r="K22760"/>
      <c r="L22760"/>
      <c r="M22760"/>
      <c r="N22760"/>
      <c r="O22760"/>
      <c r="P22760"/>
      <c r="S22760"/>
    </row>
    <row r="22761" spans="1:19" x14ac:dyDescent="0.3">
      <c r="A22761" s="25"/>
      <c r="B22761"/>
      <c r="C22761"/>
      <c r="D22761"/>
      <c r="E22761"/>
      <c r="F22761"/>
      <c r="G22761"/>
      <c r="H22761"/>
      <c r="I22761"/>
      <c r="K22761"/>
      <c r="L22761"/>
      <c r="M22761"/>
      <c r="N22761"/>
      <c r="O22761"/>
      <c r="P22761"/>
      <c r="S22761"/>
    </row>
    <row r="22762" spans="1:19" x14ac:dyDescent="0.3">
      <c r="A22762" s="25"/>
      <c r="B22762"/>
      <c r="C22762"/>
      <c r="D22762"/>
      <c r="E22762"/>
      <c r="F22762"/>
      <c r="G22762"/>
      <c r="H22762"/>
      <c r="I22762"/>
      <c r="K22762"/>
      <c r="L22762"/>
      <c r="M22762"/>
      <c r="N22762"/>
      <c r="O22762"/>
      <c r="P22762"/>
      <c r="S22762"/>
    </row>
    <row r="22763" spans="1:19" x14ac:dyDescent="0.3">
      <c r="A22763" s="25"/>
      <c r="B22763"/>
      <c r="C22763"/>
      <c r="D22763"/>
      <c r="E22763"/>
      <c r="F22763"/>
      <c r="G22763"/>
      <c r="H22763"/>
      <c r="I22763"/>
      <c r="K22763"/>
      <c r="L22763"/>
      <c r="M22763"/>
      <c r="N22763"/>
      <c r="O22763"/>
      <c r="P22763"/>
      <c r="S22763"/>
    </row>
    <row r="22764" spans="1:19" x14ac:dyDescent="0.3">
      <c r="A22764" s="25"/>
      <c r="B22764"/>
      <c r="C22764"/>
      <c r="D22764"/>
      <c r="E22764"/>
      <c r="F22764"/>
      <c r="G22764"/>
      <c r="H22764"/>
      <c r="I22764"/>
      <c r="K22764"/>
      <c r="L22764"/>
      <c r="M22764"/>
      <c r="N22764"/>
      <c r="O22764"/>
      <c r="P22764"/>
      <c r="S22764"/>
    </row>
    <row r="22765" spans="1:19" x14ac:dyDescent="0.3">
      <c r="A22765" s="25"/>
      <c r="B22765"/>
      <c r="C22765"/>
      <c r="D22765"/>
      <c r="E22765"/>
      <c r="F22765"/>
      <c r="G22765"/>
      <c r="H22765"/>
      <c r="I22765"/>
      <c r="K22765"/>
      <c r="L22765"/>
      <c r="M22765"/>
      <c r="N22765"/>
      <c r="O22765"/>
      <c r="P22765"/>
      <c r="S22765"/>
    </row>
    <row r="22766" spans="1:19" x14ac:dyDescent="0.3">
      <c r="A22766" s="25"/>
      <c r="B22766"/>
      <c r="C22766"/>
      <c r="D22766"/>
      <c r="E22766"/>
      <c r="F22766"/>
      <c r="G22766"/>
      <c r="H22766"/>
      <c r="I22766"/>
      <c r="K22766"/>
      <c r="L22766"/>
      <c r="M22766"/>
      <c r="N22766"/>
      <c r="O22766"/>
      <c r="P22766"/>
      <c r="S22766"/>
    </row>
    <row r="22767" spans="1:19" x14ac:dyDescent="0.3">
      <c r="A22767" s="25"/>
      <c r="B22767"/>
      <c r="C22767"/>
      <c r="D22767"/>
      <c r="E22767"/>
      <c r="F22767"/>
      <c r="G22767"/>
      <c r="H22767"/>
      <c r="I22767"/>
      <c r="K22767"/>
      <c r="L22767"/>
      <c r="M22767"/>
      <c r="N22767"/>
      <c r="O22767"/>
      <c r="P22767"/>
      <c r="S22767"/>
    </row>
    <row r="22768" spans="1:19" x14ac:dyDescent="0.3">
      <c r="A22768" s="25"/>
      <c r="B22768"/>
      <c r="C22768"/>
      <c r="D22768"/>
      <c r="E22768"/>
      <c r="F22768"/>
      <c r="G22768"/>
      <c r="H22768"/>
      <c r="I22768"/>
      <c r="K22768"/>
      <c r="L22768"/>
      <c r="M22768"/>
      <c r="N22768"/>
      <c r="O22768"/>
      <c r="P22768"/>
      <c r="S22768"/>
    </row>
    <row r="22769" spans="1:19" x14ac:dyDescent="0.3">
      <c r="A22769" s="25"/>
      <c r="B22769"/>
      <c r="C22769"/>
      <c r="D22769"/>
      <c r="E22769"/>
      <c r="F22769"/>
      <c r="G22769"/>
      <c r="H22769"/>
      <c r="I22769"/>
      <c r="K22769"/>
      <c r="L22769"/>
      <c r="M22769"/>
      <c r="N22769"/>
      <c r="O22769"/>
      <c r="P22769"/>
      <c r="S22769"/>
    </row>
    <row r="22770" spans="1:19" x14ac:dyDescent="0.3">
      <c r="A22770" s="25"/>
      <c r="B22770"/>
      <c r="C22770"/>
      <c r="D22770"/>
      <c r="E22770"/>
      <c r="F22770"/>
      <c r="G22770"/>
      <c r="H22770"/>
      <c r="I22770"/>
      <c r="K22770"/>
      <c r="L22770"/>
      <c r="M22770"/>
      <c r="N22770"/>
      <c r="O22770"/>
      <c r="P22770"/>
      <c r="S22770"/>
    </row>
    <row r="22771" spans="1:19" x14ac:dyDescent="0.3">
      <c r="A22771" s="25"/>
      <c r="B22771"/>
      <c r="C22771"/>
      <c r="D22771"/>
      <c r="E22771"/>
      <c r="F22771"/>
      <c r="G22771"/>
      <c r="H22771"/>
      <c r="I22771"/>
      <c r="K22771"/>
      <c r="L22771"/>
      <c r="M22771"/>
      <c r="N22771"/>
      <c r="O22771"/>
      <c r="P22771"/>
      <c r="S22771"/>
    </row>
    <row r="22772" spans="1:19" x14ac:dyDescent="0.3">
      <c r="A22772" s="25"/>
      <c r="B22772"/>
      <c r="C22772"/>
      <c r="D22772"/>
      <c r="E22772"/>
      <c r="F22772"/>
      <c r="G22772"/>
      <c r="H22772"/>
      <c r="I22772"/>
      <c r="K22772"/>
      <c r="L22772"/>
      <c r="M22772"/>
      <c r="N22772"/>
      <c r="O22772"/>
      <c r="P22772"/>
      <c r="S22772"/>
    </row>
    <row r="22773" spans="1:19" x14ac:dyDescent="0.3">
      <c r="A22773" s="25"/>
      <c r="B22773"/>
      <c r="C22773"/>
      <c r="D22773"/>
      <c r="E22773"/>
      <c r="F22773"/>
      <c r="G22773"/>
      <c r="H22773"/>
      <c r="I22773"/>
      <c r="K22773"/>
      <c r="L22773"/>
      <c r="M22773"/>
      <c r="N22773"/>
      <c r="O22773"/>
      <c r="P22773"/>
      <c r="S22773"/>
    </row>
    <row r="22774" spans="1:19" x14ac:dyDescent="0.3">
      <c r="A22774" s="25"/>
      <c r="B22774"/>
      <c r="C22774"/>
      <c r="D22774"/>
      <c r="E22774"/>
      <c r="F22774"/>
      <c r="G22774"/>
      <c r="H22774"/>
      <c r="I22774"/>
      <c r="K22774"/>
      <c r="L22774"/>
      <c r="M22774"/>
      <c r="N22774"/>
      <c r="O22774"/>
      <c r="P22774"/>
      <c r="S22774"/>
    </row>
    <row r="22775" spans="1:19" x14ac:dyDescent="0.3">
      <c r="A22775" s="25"/>
      <c r="B22775"/>
      <c r="C22775"/>
      <c r="D22775"/>
      <c r="E22775"/>
      <c r="F22775"/>
      <c r="G22775"/>
      <c r="H22775"/>
      <c r="I22775"/>
      <c r="K22775"/>
      <c r="L22775"/>
      <c r="M22775"/>
      <c r="N22775"/>
      <c r="O22775"/>
      <c r="P22775"/>
      <c r="S22775"/>
    </row>
    <row r="22776" spans="1:19" x14ac:dyDescent="0.3">
      <c r="A22776" s="25"/>
      <c r="B22776"/>
      <c r="C22776"/>
      <c r="D22776"/>
      <c r="E22776"/>
      <c r="F22776"/>
      <c r="G22776"/>
      <c r="H22776"/>
      <c r="I22776"/>
      <c r="K22776"/>
      <c r="L22776"/>
      <c r="M22776"/>
      <c r="N22776"/>
      <c r="O22776"/>
      <c r="P22776"/>
      <c r="S22776"/>
    </row>
    <row r="22777" spans="1:19" x14ac:dyDescent="0.3">
      <c r="A22777" s="25"/>
      <c r="B22777"/>
      <c r="C22777"/>
      <c r="D22777"/>
      <c r="E22777"/>
      <c r="F22777"/>
      <c r="G22777"/>
      <c r="H22777" s="14"/>
      <c r="I22777" s="14"/>
      <c r="K22777"/>
      <c r="L22777"/>
      <c r="M22777"/>
      <c r="N22777"/>
      <c r="O22777"/>
      <c r="P22777"/>
      <c r="S22777"/>
    </row>
    <row r="22778" spans="1:19" x14ac:dyDescent="0.3">
      <c r="A22778" s="25"/>
      <c r="B22778"/>
      <c r="C22778"/>
      <c r="D22778"/>
      <c r="E22778"/>
      <c r="F22778"/>
      <c r="G22778"/>
      <c r="H22778" s="14"/>
      <c r="I22778" s="14"/>
      <c r="K22778"/>
      <c r="L22778"/>
      <c r="M22778"/>
      <c r="N22778"/>
      <c r="O22778"/>
      <c r="P22778"/>
      <c r="S22778"/>
    </row>
    <row r="22779" spans="1:19" x14ac:dyDescent="0.3">
      <c r="A22779" s="25"/>
      <c r="B22779"/>
      <c r="C22779"/>
      <c r="D22779"/>
      <c r="E22779"/>
      <c r="F22779"/>
      <c r="G22779"/>
      <c r="H22779" s="14"/>
      <c r="I22779" s="14"/>
      <c r="K22779"/>
      <c r="L22779"/>
      <c r="M22779"/>
      <c r="N22779"/>
      <c r="O22779"/>
      <c r="P22779"/>
      <c r="S22779"/>
    </row>
    <row r="22780" spans="1:19" x14ac:dyDescent="0.3">
      <c r="A22780" s="25"/>
      <c r="B22780"/>
      <c r="C22780"/>
      <c r="D22780"/>
      <c r="E22780"/>
      <c r="F22780"/>
      <c r="G22780"/>
      <c r="H22780" s="14"/>
      <c r="I22780" s="14"/>
      <c r="K22780"/>
      <c r="L22780"/>
      <c r="M22780"/>
      <c r="N22780"/>
      <c r="O22780"/>
      <c r="P22780"/>
      <c r="S22780"/>
    </row>
    <row r="22781" spans="1:19" x14ac:dyDescent="0.3">
      <c r="A22781" s="25"/>
      <c r="B22781"/>
      <c r="C22781"/>
      <c r="D22781"/>
      <c r="E22781"/>
      <c r="F22781"/>
      <c r="G22781"/>
      <c r="H22781" s="14"/>
      <c r="I22781" s="14"/>
      <c r="K22781"/>
      <c r="L22781"/>
      <c r="M22781"/>
      <c r="N22781"/>
      <c r="O22781"/>
      <c r="P22781"/>
      <c r="S22781"/>
    </row>
    <row r="22782" spans="1:19" x14ac:dyDescent="0.3">
      <c r="A22782" s="25"/>
      <c r="B22782"/>
      <c r="C22782"/>
      <c r="D22782"/>
      <c r="E22782"/>
      <c r="F22782"/>
      <c r="G22782"/>
      <c r="H22782" s="14"/>
      <c r="I22782" s="14"/>
      <c r="K22782"/>
      <c r="L22782"/>
      <c r="M22782"/>
      <c r="N22782"/>
      <c r="O22782"/>
      <c r="P22782"/>
      <c r="S22782"/>
    </row>
    <row r="22783" spans="1:19" x14ac:dyDescent="0.3">
      <c r="A22783" s="25"/>
      <c r="B22783"/>
      <c r="C22783"/>
      <c r="D22783"/>
      <c r="E22783"/>
      <c r="F22783"/>
      <c r="G22783"/>
      <c r="H22783" s="14"/>
      <c r="I22783" s="14"/>
      <c r="K22783"/>
      <c r="L22783"/>
      <c r="M22783"/>
      <c r="N22783"/>
      <c r="O22783"/>
      <c r="P22783"/>
      <c r="S22783"/>
    </row>
    <row r="22784" spans="1:19" x14ac:dyDescent="0.3">
      <c r="A22784" s="25"/>
      <c r="B22784"/>
      <c r="C22784"/>
      <c r="D22784"/>
      <c r="E22784"/>
      <c r="F22784"/>
      <c r="G22784"/>
      <c r="H22784" s="14"/>
      <c r="I22784" s="14"/>
      <c r="K22784"/>
      <c r="L22784"/>
      <c r="M22784"/>
      <c r="N22784"/>
      <c r="O22784"/>
      <c r="P22784"/>
      <c r="S22784"/>
    </row>
    <row r="22785" spans="1:19" x14ac:dyDescent="0.3">
      <c r="A22785" s="25"/>
      <c r="B22785"/>
      <c r="C22785"/>
      <c r="D22785"/>
      <c r="E22785"/>
      <c r="F22785"/>
      <c r="G22785"/>
      <c r="H22785" s="14"/>
      <c r="I22785" s="14"/>
      <c r="K22785"/>
      <c r="L22785"/>
      <c r="M22785"/>
      <c r="N22785"/>
      <c r="O22785"/>
      <c r="P22785"/>
      <c r="S22785"/>
    </row>
    <row r="22786" spans="1:19" x14ac:dyDescent="0.3">
      <c r="A22786" s="25"/>
      <c r="B22786"/>
      <c r="C22786"/>
      <c r="D22786"/>
      <c r="E22786"/>
      <c r="F22786"/>
      <c r="G22786"/>
      <c r="H22786" s="14"/>
      <c r="I22786" s="14"/>
      <c r="K22786"/>
      <c r="L22786"/>
      <c r="M22786"/>
      <c r="N22786"/>
      <c r="O22786"/>
      <c r="P22786"/>
      <c r="S22786"/>
    </row>
    <row r="22787" spans="1:19" x14ac:dyDescent="0.3">
      <c r="A22787" s="25"/>
      <c r="B22787"/>
      <c r="C22787"/>
      <c r="D22787"/>
      <c r="E22787"/>
      <c r="F22787"/>
      <c r="G22787"/>
      <c r="H22787" s="14"/>
      <c r="I22787" s="14"/>
      <c r="K22787"/>
      <c r="L22787"/>
      <c r="M22787"/>
      <c r="N22787"/>
      <c r="O22787"/>
      <c r="P22787"/>
      <c r="S22787"/>
    </row>
    <row r="22788" spans="1:19" x14ac:dyDescent="0.3">
      <c r="A22788" s="25"/>
      <c r="B22788"/>
      <c r="C22788"/>
      <c r="D22788"/>
      <c r="E22788"/>
      <c r="F22788"/>
      <c r="G22788"/>
      <c r="H22788" s="14"/>
      <c r="I22788" s="14"/>
      <c r="K22788"/>
      <c r="L22788"/>
      <c r="M22788"/>
      <c r="N22788"/>
      <c r="O22788"/>
      <c r="P22788"/>
      <c r="S22788"/>
    </row>
    <row r="22789" spans="1:19" x14ac:dyDescent="0.3">
      <c r="A22789" s="25"/>
      <c r="B22789"/>
      <c r="C22789"/>
      <c r="D22789"/>
      <c r="E22789"/>
      <c r="F22789"/>
      <c r="G22789"/>
      <c r="H22789" s="14"/>
      <c r="I22789" s="14"/>
      <c r="K22789"/>
      <c r="L22789"/>
      <c r="M22789"/>
      <c r="N22789"/>
      <c r="O22789"/>
      <c r="P22789"/>
      <c r="S22789"/>
    </row>
    <row r="22790" spans="1:19" x14ac:dyDescent="0.3">
      <c r="A22790" s="25"/>
      <c r="B22790"/>
      <c r="C22790"/>
      <c r="D22790"/>
      <c r="E22790"/>
      <c r="F22790"/>
      <c r="G22790"/>
      <c r="H22790" s="14"/>
      <c r="I22790" s="14"/>
      <c r="K22790"/>
      <c r="L22790"/>
      <c r="M22790"/>
      <c r="N22790"/>
      <c r="O22790"/>
      <c r="P22790"/>
      <c r="S22790"/>
    </row>
    <row r="22791" spans="1:19" x14ac:dyDescent="0.3">
      <c r="A22791" s="25"/>
      <c r="B22791"/>
      <c r="C22791"/>
      <c r="D22791"/>
      <c r="E22791"/>
      <c r="F22791"/>
      <c r="G22791"/>
      <c r="H22791" s="14"/>
      <c r="I22791" s="14"/>
      <c r="K22791"/>
      <c r="L22791"/>
      <c r="M22791"/>
      <c r="N22791"/>
      <c r="O22791"/>
      <c r="P22791"/>
      <c r="S22791"/>
    </row>
    <row r="22792" spans="1:19" x14ac:dyDescent="0.3">
      <c r="A22792" s="25"/>
      <c r="B22792"/>
      <c r="C22792"/>
      <c r="D22792"/>
      <c r="E22792"/>
      <c r="F22792"/>
      <c r="G22792"/>
      <c r="H22792"/>
      <c r="I22792"/>
      <c r="K22792"/>
      <c r="L22792"/>
      <c r="M22792"/>
      <c r="N22792"/>
      <c r="O22792"/>
      <c r="P22792"/>
      <c r="S22792"/>
    </row>
    <row r="22793" spans="1:19" x14ac:dyDescent="0.3">
      <c r="A22793" s="25"/>
      <c r="B22793"/>
      <c r="C22793"/>
      <c r="D22793"/>
      <c r="E22793"/>
      <c r="F22793"/>
      <c r="G22793"/>
      <c r="H22793"/>
      <c r="I22793"/>
      <c r="K22793"/>
      <c r="L22793"/>
      <c r="M22793"/>
      <c r="N22793"/>
      <c r="O22793"/>
      <c r="P22793"/>
      <c r="S22793"/>
    </row>
    <row r="22794" spans="1:19" x14ac:dyDescent="0.3">
      <c r="A22794" s="25"/>
      <c r="B22794"/>
      <c r="C22794"/>
      <c r="D22794"/>
      <c r="E22794"/>
      <c r="F22794"/>
      <c r="G22794"/>
      <c r="H22794"/>
      <c r="I22794"/>
      <c r="K22794"/>
      <c r="L22794"/>
      <c r="M22794"/>
      <c r="N22794"/>
      <c r="O22794"/>
      <c r="P22794"/>
      <c r="S22794"/>
    </row>
    <row r="22795" spans="1:19" x14ac:dyDescent="0.3">
      <c r="A22795" s="25"/>
      <c r="B22795"/>
      <c r="C22795"/>
      <c r="D22795"/>
      <c r="E22795"/>
      <c r="F22795"/>
      <c r="G22795"/>
      <c r="H22795"/>
      <c r="I22795"/>
      <c r="K22795"/>
      <c r="L22795"/>
      <c r="M22795"/>
      <c r="N22795"/>
      <c r="O22795"/>
      <c r="P22795"/>
      <c r="S22795"/>
    </row>
    <row r="22796" spans="1:19" x14ac:dyDescent="0.3">
      <c r="A22796" s="25"/>
      <c r="B22796"/>
      <c r="C22796"/>
      <c r="D22796"/>
      <c r="E22796"/>
      <c r="F22796"/>
      <c r="G22796"/>
      <c r="H22796"/>
      <c r="I22796"/>
      <c r="K22796"/>
      <c r="L22796"/>
      <c r="M22796"/>
      <c r="N22796"/>
      <c r="O22796"/>
      <c r="P22796"/>
      <c r="S22796"/>
    </row>
    <row r="22797" spans="1:19" x14ac:dyDescent="0.3">
      <c r="A22797" s="25"/>
      <c r="B22797"/>
      <c r="C22797"/>
      <c r="D22797"/>
      <c r="E22797"/>
      <c r="F22797"/>
      <c r="G22797"/>
      <c r="H22797"/>
      <c r="I22797"/>
      <c r="K22797"/>
      <c r="L22797"/>
      <c r="M22797"/>
      <c r="N22797"/>
      <c r="O22797"/>
      <c r="P22797"/>
      <c r="S22797"/>
    </row>
    <row r="22798" spans="1:19" x14ac:dyDescent="0.3">
      <c r="A22798" s="25"/>
      <c r="B22798"/>
      <c r="C22798"/>
      <c r="D22798"/>
      <c r="E22798"/>
      <c r="F22798"/>
      <c r="G22798"/>
      <c r="H22798"/>
      <c r="I22798"/>
      <c r="K22798"/>
      <c r="L22798"/>
      <c r="M22798"/>
      <c r="N22798"/>
      <c r="O22798"/>
      <c r="P22798"/>
      <c r="S22798"/>
    </row>
    <row r="22799" spans="1:19" x14ac:dyDescent="0.3">
      <c r="A22799" s="25"/>
      <c r="B22799"/>
      <c r="C22799"/>
      <c r="D22799"/>
      <c r="E22799"/>
      <c r="F22799"/>
      <c r="G22799"/>
      <c r="H22799"/>
      <c r="I22799"/>
      <c r="K22799"/>
      <c r="L22799"/>
      <c r="M22799"/>
      <c r="N22799"/>
      <c r="O22799"/>
      <c r="P22799"/>
      <c r="S22799"/>
    </row>
    <row r="22800" spans="1:19" x14ac:dyDescent="0.3">
      <c r="A22800" s="25"/>
      <c r="B22800"/>
      <c r="C22800"/>
      <c r="D22800"/>
      <c r="E22800"/>
      <c r="F22800"/>
      <c r="G22800"/>
      <c r="H22800"/>
      <c r="I22800"/>
      <c r="K22800"/>
      <c r="L22800"/>
      <c r="M22800"/>
      <c r="N22800"/>
      <c r="O22800"/>
      <c r="P22800"/>
      <c r="S22800"/>
    </row>
    <row r="22801" spans="1:19" x14ac:dyDescent="0.3">
      <c r="A22801" s="25"/>
      <c r="B22801"/>
      <c r="C22801"/>
      <c r="D22801"/>
      <c r="E22801"/>
      <c r="F22801"/>
      <c r="G22801"/>
      <c r="H22801"/>
      <c r="I22801"/>
      <c r="K22801"/>
      <c r="L22801"/>
      <c r="M22801"/>
      <c r="N22801"/>
      <c r="O22801"/>
      <c r="P22801"/>
      <c r="S22801"/>
    </row>
    <row r="22802" spans="1:19" x14ac:dyDescent="0.3">
      <c r="A22802" s="25"/>
      <c r="B22802"/>
      <c r="C22802"/>
      <c r="D22802"/>
      <c r="E22802"/>
      <c r="F22802"/>
      <c r="G22802"/>
      <c r="H22802"/>
      <c r="I22802"/>
      <c r="K22802"/>
      <c r="L22802"/>
      <c r="M22802"/>
      <c r="N22802"/>
      <c r="O22802"/>
      <c r="P22802"/>
      <c r="S22802"/>
    </row>
    <row r="22803" spans="1:19" x14ac:dyDescent="0.3">
      <c r="A22803" s="25"/>
      <c r="B22803"/>
      <c r="C22803"/>
      <c r="D22803"/>
      <c r="E22803"/>
      <c r="F22803"/>
      <c r="G22803"/>
      <c r="H22803"/>
      <c r="I22803"/>
      <c r="K22803"/>
      <c r="L22803"/>
      <c r="M22803"/>
      <c r="N22803"/>
      <c r="O22803"/>
      <c r="P22803"/>
      <c r="S22803"/>
    </row>
    <row r="22804" spans="1:19" x14ac:dyDescent="0.3">
      <c r="A22804" s="25"/>
      <c r="B22804"/>
      <c r="C22804"/>
      <c r="D22804"/>
      <c r="E22804"/>
      <c r="F22804"/>
      <c r="G22804"/>
      <c r="H22804"/>
      <c r="I22804"/>
      <c r="K22804"/>
      <c r="L22804"/>
      <c r="M22804"/>
      <c r="N22804"/>
      <c r="O22804"/>
      <c r="P22804"/>
      <c r="S22804"/>
    </row>
    <row r="22805" spans="1:19" x14ac:dyDescent="0.3">
      <c r="A22805" s="25"/>
      <c r="B22805"/>
      <c r="C22805"/>
      <c r="D22805"/>
      <c r="E22805"/>
      <c r="F22805"/>
      <c r="G22805"/>
      <c r="H22805"/>
      <c r="I22805"/>
      <c r="K22805"/>
      <c r="L22805"/>
      <c r="M22805"/>
      <c r="N22805"/>
      <c r="O22805"/>
      <c r="P22805"/>
      <c r="S22805"/>
    </row>
    <row r="22806" spans="1:19" x14ac:dyDescent="0.3">
      <c r="A22806" s="25"/>
      <c r="B22806"/>
      <c r="C22806"/>
      <c r="D22806"/>
      <c r="E22806"/>
      <c r="F22806"/>
      <c r="G22806"/>
      <c r="H22806"/>
      <c r="I22806"/>
      <c r="K22806"/>
      <c r="L22806"/>
      <c r="M22806"/>
      <c r="N22806"/>
      <c r="O22806"/>
      <c r="P22806"/>
      <c r="S22806"/>
    </row>
    <row r="22807" spans="1:19" x14ac:dyDescent="0.3">
      <c r="A22807" s="25"/>
      <c r="B22807"/>
      <c r="C22807"/>
      <c r="D22807"/>
      <c r="E22807"/>
      <c r="F22807"/>
      <c r="G22807"/>
      <c r="H22807" s="14"/>
      <c r="I22807" s="14"/>
      <c r="K22807"/>
      <c r="L22807"/>
      <c r="M22807"/>
      <c r="N22807"/>
      <c r="O22807"/>
      <c r="P22807"/>
      <c r="S22807"/>
    </row>
    <row r="22808" spans="1:19" x14ac:dyDescent="0.3">
      <c r="A22808" s="25"/>
      <c r="B22808"/>
      <c r="C22808"/>
      <c r="D22808"/>
      <c r="E22808"/>
      <c r="F22808"/>
      <c r="G22808"/>
      <c r="H22808" s="14"/>
      <c r="I22808" s="14"/>
      <c r="K22808"/>
      <c r="L22808"/>
      <c r="M22808"/>
      <c r="N22808"/>
      <c r="O22808"/>
      <c r="P22808"/>
      <c r="S22808"/>
    </row>
    <row r="22809" spans="1:19" x14ac:dyDescent="0.3">
      <c r="A22809" s="25"/>
      <c r="B22809"/>
      <c r="C22809"/>
      <c r="D22809"/>
      <c r="E22809"/>
      <c r="F22809"/>
      <c r="G22809"/>
      <c r="H22809" s="14"/>
      <c r="I22809" s="14"/>
      <c r="K22809"/>
      <c r="L22809"/>
      <c r="M22809"/>
      <c r="N22809"/>
      <c r="O22809"/>
      <c r="P22809"/>
      <c r="S22809"/>
    </row>
    <row r="22810" spans="1:19" x14ac:dyDescent="0.3">
      <c r="A22810" s="25"/>
      <c r="B22810"/>
      <c r="C22810"/>
      <c r="D22810"/>
      <c r="E22810"/>
      <c r="F22810"/>
      <c r="G22810"/>
      <c r="H22810" s="14"/>
      <c r="I22810" s="14"/>
      <c r="K22810"/>
      <c r="L22810"/>
      <c r="M22810"/>
      <c r="N22810"/>
      <c r="O22810"/>
      <c r="P22810"/>
      <c r="S22810"/>
    </row>
    <row r="22811" spans="1:19" x14ac:dyDescent="0.3">
      <c r="A22811" s="25"/>
      <c r="B22811"/>
      <c r="C22811"/>
      <c r="D22811"/>
      <c r="E22811"/>
      <c r="F22811"/>
      <c r="G22811"/>
      <c r="H22811" s="14"/>
      <c r="I22811" s="14"/>
      <c r="K22811"/>
      <c r="L22811"/>
      <c r="M22811"/>
      <c r="N22811"/>
      <c r="O22811"/>
      <c r="P22811"/>
      <c r="S22811"/>
    </row>
    <row r="22812" spans="1:19" x14ac:dyDescent="0.3">
      <c r="A22812" s="25"/>
      <c r="B22812"/>
      <c r="C22812"/>
      <c r="D22812"/>
      <c r="E22812"/>
      <c r="F22812"/>
      <c r="G22812"/>
      <c r="H22812" s="14"/>
      <c r="I22812" s="14"/>
      <c r="K22812"/>
      <c r="L22812"/>
      <c r="M22812"/>
      <c r="N22812"/>
      <c r="O22812"/>
      <c r="P22812"/>
      <c r="S22812"/>
    </row>
    <row r="22813" spans="1:19" x14ac:dyDescent="0.3">
      <c r="A22813" s="25"/>
      <c r="B22813"/>
      <c r="C22813"/>
      <c r="D22813"/>
      <c r="E22813"/>
      <c r="F22813"/>
      <c r="G22813"/>
      <c r="H22813" s="14"/>
      <c r="I22813" s="14"/>
      <c r="K22813"/>
      <c r="L22813"/>
      <c r="M22813"/>
      <c r="N22813"/>
      <c r="O22813"/>
      <c r="P22813"/>
      <c r="S22813"/>
    </row>
    <row r="22814" spans="1:19" x14ac:dyDescent="0.3">
      <c r="A22814" s="25"/>
      <c r="B22814"/>
      <c r="C22814"/>
      <c r="D22814"/>
      <c r="E22814"/>
      <c r="F22814"/>
      <c r="G22814"/>
      <c r="H22814" s="14"/>
      <c r="I22814" s="14"/>
      <c r="K22814"/>
      <c r="L22814"/>
      <c r="M22814"/>
      <c r="N22814"/>
      <c r="O22814"/>
      <c r="P22814"/>
      <c r="S22814"/>
    </row>
    <row r="22815" spans="1:19" x14ac:dyDescent="0.3">
      <c r="A22815" s="25"/>
      <c r="B22815"/>
      <c r="C22815"/>
      <c r="D22815"/>
      <c r="E22815"/>
      <c r="F22815"/>
      <c r="G22815"/>
      <c r="H22815" s="14"/>
      <c r="I22815" s="14"/>
      <c r="K22815"/>
      <c r="L22815"/>
      <c r="M22815"/>
      <c r="N22815"/>
      <c r="O22815"/>
      <c r="P22815"/>
      <c r="S22815"/>
    </row>
    <row r="22816" spans="1:19" x14ac:dyDescent="0.3">
      <c r="A22816" s="25"/>
      <c r="B22816"/>
      <c r="C22816"/>
      <c r="D22816"/>
      <c r="E22816"/>
      <c r="F22816"/>
      <c r="G22816"/>
      <c r="H22816" s="14"/>
      <c r="I22816" s="14"/>
      <c r="K22816"/>
      <c r="L22816"/>
      <c r="M22816"/>
      <c r="N22816"/>
      <c r="O22816"/>
      <c r="P22816"/>
      <c r="S22816"/>
    </row>
    <row r="22817" spans="1:19" x14ac:dyDescent="0.3">
      <c r="A22817" s="25"/>
      <c r="B22817"/>
      <c r="C22817"/>
      <c r="D22817"/>
      <c r="E22817"/>
      <c r="F22817"/>
      <c r="G22817"/>
      <c r="H22817" s="14"/>
      <c r="I22817" s="14"/>
      <c r="K22817"/>
      <c r="L22817"/>
      <c r="M22817"/>
      <c r="N22817"/>
      <c r="O22817"/>
      <c r="P22817"/>
      <c r="S22817"/>
    </row>
    <row r="22818" spans="1:19" x14ac:dyDescent="0.3">
      <c r="A22818" s="25"/>
      <c r="B22818"/>
      <c r="C22818"/>
      <c r="D22818"/>
      <c r="E22818"/>
      <c r="F22818"/>
      <c r="G22818"/>
      <c r="H22818" s="14"/>
      <c r="I22818" s="14"/>
      <c r="K22818"/>
      <c r="L22818"/>
      <c r="M22818"/>
      <c r="N22818"/>
      <c r="O22818"/>
      <c r="P22818"/>
      <c r="S22818"/>
    </row>
    <row r="22819" spans="1:19" x14ac:dyDescent="0.3">
      <c r="A22819" s="25"/>
      <c r="B22819"/>
      <c r="C22819"/>
      <c r="D22819"/>
      <c r="E22819"/>
      <c r="F22819"/>
      <c r="G22819"/>
      <c r="H22819" s="14"/>
      <c r="I22819" s="14"/>
      <c r="K22819"/>
      <c r="L22819"/>
      <c r="M22819"/>
      <c r="N22819"/>
      <c r="O22819"/>
      <c r="P22819"/>
      <c r="S22819"/>
    </row>
    <row r="22820" spans="1:19" x14ac:dyDescent="0.3">
      <c r="A22820" s="25"/>
      <c r="B22820"/>
      <c r="C22820"/>
      <c r="D22820"/>
      <c r="E22820"/>
      <c r="F22820"/>
      <c r="G22820"/>
      <c r="H22820" s="14"/>
      <c r="I22820" s="14"/>
      <c r="K22820"/>
      <c r="L22820"/>
      <c r="M22820"/>
      <c r="N22820"/>
      <c r="O22820"/>
      <c r="P22820"/>
      <c r="S22820"/>
    </row>
    <row r="22821" spans="1:19" x14ac:dyDescent="0.3">
      <c r="A22821" s="25"/>
      <c r="B22821"/>
      <c r="C22821"/>
      <c r="D22821"/>
      <c r="E22821"/>
      <c r="F22821"/>
      <c r="G22821"/>
      <c r="H22821" s="14"/>
      <c r="I22821" s="14"/>
      <c r="K22821"/>
      <c r="L22821"/>
      <c r="M22821"/>
      <c r="N22821"/>
      <c r="O22821"/>
      <c r="P22821"/>
      <c r="S22821"/>
    </row>
    <row r="22822" spans="1:19" x14ac:dyDescent="0.3">
      <c r="A22822" s="25"/>
      <c r="B22822"/>
      <c r="C22822"/>
      <c r="D22822"/>
      <c r="E22822"/>
      <c r="F22822"/>
      <c r="G22822"/>
      <c r="H22822"/>
      <c r="I22822"/>
      <c r="K22822"/>
      <c r="L22822"/>
      <c r="M22822"/>
      <c r="N22822"/>
      <c r="O22822"/>
      <c r="P22822"/>
      <c r="S22822"/>
    </row>
    <row r="22823" spans="1:19" x14ac:dyDescent="0.3">
      <c r="A22823" s="25"/>
      <c r="B22823"/>
      <c r="C22823"/>
      <c r="D22823"/>
      <c r="E22823"/>
      <c r="F22823"/>
      <c r="G22823"/>
      <c r="H22823"/>
      <c r="I22823"/>
      <c r="K22823"/>
      <c r="L22823"/>
      <c r="M22823"/>
      <c r="N22823"/>
      <c r="O22823"/>
      <c r="P22823"/>
      <c r="S22823"/>
    </row>
    <row r="22824" spans="1:19" x14ac:dyDescent="0.3">
      <c r="A22824" s="25"/>
      <c r="B22824"/>
      <c r="C22824"/>
      <c r="D22824"/>
      <c r="E22824"/>
      <c r="F22824"/>
      <c r="G22824"/>
      <c r="H22824"/>
      <c r="I22824"/>
      <c r="K22824"/>
      <c r="L22824"/>
      <c r="M22824"/>
      <c r="N22824"/>
      <c r="O22824"/>
      <c r="P22824"/>
      <c r="S22824"/>
    </row>
    <row r="22825" spans="1:19" x14ac:dyDescent="0.3">
      <c r="A22825" s="25"/>
      <c r="B22825"/>
      <c r="C22825"/>
      <c r="D22825"/>
      <c r="E22825"/>
      <c r="F22825"/>
      <c r="G22825"/>
      <c r="H22825" s="14"/>
      <c r="I22825" s="14"/>
      <c r="K22825"/>
      <c r="L22825"/>
      <c r="M22825"/>
      <c r="N22825"/>
      <c r="O22825"/>
      <c r="P22825"/>
      <c r="S22825"/>
    </row>
    <row r="22826" spans="1:19" x14ac:dyDescent="0.3">
      <c r="A22826" s="25"/>
      <c r="B22826"/>
      <c r="C22826"/>
      <c r="D22826"/>
      <c r="E22826"/>
      <c r="F22826"/>
      <c r="G22826"/>
      <c r="H22826" s="14"/>
      <c r="I22826" s="14"/>
      <c r="K22826"/>
      <c r="L22826"/>
      <c r="M22826"/>
      <c r="N22826"/>
      <c r="O22826"/>
      <c r="P22826"/>
      <c r="S22826"/>
    </row>
    <row r="22827" spans="1:19" x14ac:dyDescent="0.3">
      <c r="A22827" s="25"/>
      <c r="B22827"/>
      <c r="C22827"/>
      <c r="D22827"/>
      <c r="E22827"/>
      <c r="F22827"/>
      <c r="G22827"/>
      <c r="H22827" s="14"/>
      <c r="I22827" s="14"/>
      <c r="K22827"/>
      <c r="L22827"/>
      <c r="M22827"/>
      <c r="N22827"/>
      <c r="O22827"/>
      <c r="P22827"/>
      <c r="S22827"/>
    </row>
    <row r="22828" spans="1:19" x14ac:dyDescent="0.3">
      <c r="A22828" s="25"/>
      <c r="B22828"/>
      <c r="C22828"/>
      <c r="D22828"/>
      <c r="E22828"/>
      <c r="F22828"/>
      <c r="G22828"/>
      <c r="H22828" s="14"/>
      <c r="I22828" s="14"/>
      <c r="K22828"/>
      <c r="L22828"/>
      <c r="M22828"/>
      <c r="N22828"/>
      <c r="O22828"/>
      <c r="P22828"/>
      <c r="S22828"/>
    </row>
    <row r="22829" spans="1:19" x14ac:dyDescent="0.3">
      <c r="A22829" s="25"/>
      <c r="B22829"/>
      <c r="C22829"/>
      <c r="D22829"/>
      <c r="E22829"/>
      <c r="F22829"/>
      <c r="G22829"/>
      <c r="H22829" s="14"/>
      <c r="I22829" s="14"/>
      <c r="K22829"/>
      <c r="L22829"/>
      <c r="M22829"/>
      <c r="N22829"/>
      <c r="O22829"/>
      <c r="P22829"/>
      <c r="S22829"/>
    </row>
    <row r="22830" spans="1:19" x14ac:dyDescent="0.3">
      <c r="A22830" s="25"/>
      <c r="B22830"/>
      <c r="C22830"/>
      <c r="D22830"/>
      <c r="E22830"/>
      <c r="F22830"/>
      <c r="G22830"/>
      <c r="H22830" s="14"/>
      <c r="I22830" s="14"/>
      <c r="K22830"/>
      <c r="L22830"/>
      <c r="M22830"/>
      <c r="N22830"/>
      <c r="O22830"/>
      <c r="P22830"/>
      <c r="S22830"/>
    </row>
    <row r="22831" spans="1:19" x14ac:dyDescent="0.3">
      <c r="A22831" s="25"/>
      <c r="B22831"/>
      <c r="C22831"/>
      <c r="D22831"/>
      <c r="E22831"/>
      <c r="F22831"/>
      <c r="G22831"/>
      <c r="H22831" s="14"/>
      <c r="I22831" s="14"/>
      <c r="K22831"/>
      <c r="L22831"/>
      <c r="M22831"/>
      <c r="N22831"/>
      <c r="O22831"/>
      <c r="P22831"/>
      <c r="S22831"/>
    </row>
    <row r="22832" spans="1:19" x14ac:dyDescent="0.3">
      <c r="A22832" s="25"/>
      <c r="B22832"/>
      <c r="C22832"/>
      <c r="D22832"/>
      <c r="E22832"/>
      <c r="F22832"/>
      <c r="G22832"/>
      <c r="H22832" s="14"/>
      <c r="I22832" s="14"/>
      <c r="K22832"/>
      <c r="L22832"/>
      <c r="M22832"/>
      <c r="N22832"/>
      <c r="O22832"/>
      <c r="P22832"/>
      <c r="S22832"/>
    </row>
    <row r="22833" spans="1:19" x14ac:dyDescent="0.3">
      <c r="A22833" s="25"/>
      <c r="B22833"/>
      <c r="C22833"/>
      <c r="D22833"/>
      <c r="E22833"/>
      <c r="F22833"/>
      <c r="G22833"/>
      <c r="H22833" s="26"/>
      <c r="I22833" s="26"/>
      <c r="K22833"/>
      <c r="L22833"/>
      <c r="M22833"/>
      <c r="N22833"/>
      <c r="O22833"/>
      <c r="P22833"/>
      <c r="S22833"/>
    </row>
    <row r="22834" spans="1:19" x14ac:dyDescent="0.3">
      <c r="A22834" s="25"/>
      <c r="B22834"/>
      <c r="C22834"/>
      <c r="D22834"/>
      <c r="E22834"/>
      <c r="F22834"/>
      <c r="G22834"/>
      <c r="H22834" s="26"/>
      <c r="I22834" s="26"/>
      <c r="K22834"/>
      <c r="L22834"/>
      <c r="M22834"/>
      <c r="N22834"/>
      <c r="O22834"/>
      <c r="P22834"/>
      <c r="S22834"/>
    </row>
    <row r="22835" spans="1:19" x14ac:dyDescent="0.3">
      <c r="A22835" s="25"/>
      <c r="B22835"/>
      <c r="C22835"/>
      <c r="D22835"/>
      <c r="E22835"/>
      <c r="F22835"/>
      <c r="G22835"/>
      <c r="H22835" s="26"/>
      <c r="I22835" s="26"/>
      <c r="K22835"/>
      <c r="L22835"/>
      <c r="M22835"/>
      <c r="N22835"/>
      <c r="O22835"/>
      <c r="P22835"/>
      <c r="S22835"/>
    </row>
    <row r="22836" spans="1:19" x14ac:dyDescent="0.3">
      <c r="A22836" s="25"/>
      <c r="B22836"/>
      <c r="C22836"/>
      <c r="D22836"/>
      <c r="E22836"/>
      <c r="F22836"/>
      <c r="G22836"/>
      <c r="H22836" s="26"/>
      <c r="I22836" s="26"/>
      <c r="K22836"/>
      <c r="L22836"/>
      <c r="M22836"/>
      <c r="N22836"/>
      <c r="O22836"/>
      <c r="P22836"/>
      <c r="S22836"/>
    </row>
    <row r="22837" spans="1:19" x14ac:dyDescent="0.3">
      <c r="A22837" s="25"/>
      <c r="B22837"/>
      <c r="C22837"/>
      <c r="D22837"/>
      <c r="E22837"/>
      <c r="F22837"/>
      <c r="G22837"/>
      <c r="H22837"/>
      <c r="I22837"/>
      <c r="K22837"/>
      <c r="L22837"/>
      <c r="M22837"/>
      <c r="N22837"/>
      <c r="O22837"/>
      <c r="P22837"/>
      <c r="S22837"/>
    </row>
    <row r="22838" spans="1:19" x14ac:dyDescent="0.3">
      <c r="A22838" s="25"/>
      <c r="B22838"/>
      <c r="C22838"/>
      <c r="D22838"/>
      <c r="E22838"/>
      <c r="F22838"/>
      <c r="G22838"/>
      <c r="H22838"/>
      <c r="I22838"/>
      <c r="K22838"/>
      <c r="L22838"/>
      <c r="M22838"/>
      <c r="N22838"/>
      <c r="O22838"/>
      <c r="P22838"/>
      <c r="S22838"/>
    </row>
    <row r="22839" spans="1:19" x14ac:dyDescent="0.3">
      <c r="A22839" s="25"/>
      <c r="B22839"/>
      <c r="C22839"/>
      <c r="D22839"/>
      <c r="E22839"/>
      <c r="F22839"/>
      <c r="G22839"/>
      <c r="H22839"/>
      <c r="I22839"/>
      <c r="K22839"/>
      <c r="L22839"/>
      <c r="M22839"/>
      <c r="N22839"/>
      <c r="O22839"/>
      <c r="P22839"/>
      <c r="S22839"/>
    </row>
    <row r="22840" spans="1:19" x14ac:dyDescent="0.3">
      <c r="A22840" s="25"/>
      <c r="B22840"/>
      <c r="C22840"/>
      <c r="D22840"/>
      <c r="E22840"/>
      <c r="F22840"/>
      <c r="G22840"/>
      <c r="H22840"/>
      <c r="I22840"/>
      <c r="K22840"/>
      <c r="L22840"/>
      <c r="M22840"/>
      <c r="N22840"/>
      <c r="O22840"/>
      <c r="P22840"/>
      <c r="S22840"/>
    </row>
    <row r="22841" spans="1:19" x14ac:dyDescent="0.3">
      <c r="A22841" s="25"/>
      <c r="B22841"/>
      <c r="C22841"/>
      <c r="D22841"/>
      <c r="E22841"/>
      <c r="F22841"/>
      <c r="G22841"/>
      <c r="H22841"/>
      <c r="I22841"/>
      <c r="K22841"/>
      <c r="L22841"/>
      <c r="M22841"/>
      <c r="N22841"/>
      <c r="O22841"/>
      <c r="P22841"/>
      <c r="S22841"/>
    </row>
    <row r="22842" spans="1:19" x14ac:dyDescent="0.3">
      <c r="A22842" s="25"/>
      <c r="B22842"/>
      <c r="C22842"/>
      <c r="D22842"/>
      <c r="E22842"/>
      <c r="F22842"/>
      <c r="G22842"/>
      <c r="H22842"/>
      <c r="I22842"/>
      <c r="K22842"/>
      <c r="L22842"/>
      <c r="M22842"/>
      <c r="N22842"/>
      <c r="O22842"/>
      <c r="P22842"/>
      <c r="S22842"/>
    </row>
    <row r="22843" spans="1:19" x14ac:dyDescent="0.3">
      <c r="A22843" s="25"/>
      <c r="B22843"/>
      <c r="C22843"/>
      <c r="D22843"/>
      <c r="E22843"/>
      <c r="F22843"/>
      <c r="G22843"/>
      <c r="H22843" s="26"/>
      <c r="I22843" s="26"/>
      <c r="K22843"/>
      <c r="L22843"/>
      <c r="M22843"/>
      <c r="N22843"/>
      <c r="O22843"/>
      <c r="P22843"/>
      <c r="S22843"/>
    </row>
    <row r="22844" spans="1:19" x14ac:dyDescent="0.3">
      <c r="A22844" s="25"/>
      <c r="B22844"/>
      <c r="C22844"/>
      <c r="D22844"/>
      <c r="E22844"/>
      <c r="F22844"/>
      <c r="G22844"/>
      <c r="H22844" s="26"/>
      <c r="I22844" s="26"/>
      <c r="K22844"/>
      <c r="L22844"/>
      <c r="M22844"/>
      <c r="N22844"/>
      <c r="O22844"/>
      <c r="P22844"/>
      <c r="S22844"/>
    </row>
    <row r="22845" spans="1:19" x14ac:dyDescent="0.3">
      <c r="A22845" s="25"/>
      <c r="B22845"/>
      <c r="C22845"/>
      <c r="D22845"/>
      <c r="E22845"/>
      <c r="F22845"/>
      <c r="G22845"/>
      <c r="H22845" s="26"/>
      <c r="I22845" s="26"/>
      <c r="K22845"/>
      <c r="L22845"/>
      <c r="M22845"/>
      <c r="N22845"/>
      <c r="O22845"/>
      <c r="P22845"/>
      <c r="S22845"/>
    </row>
    <row r="22846" spans="1:19" x14ac:dyDescent="0.3">
      <c r="A22846" s="25"/>
      <c r="B22846"/>
      <c r="C22846"/>
      <c r="D22846"/>
      <c r="E22846"/>
      <c r="F22846"/>
      <c r="G22846"/>
      <c r="H22846" s="26"/>
      <c r="I22846" s="26"/>
      <c r="K22846"/>
      <c r="L22846"/>
      <c r="M22846"/>
      <c r="N22846"/>
      <c r="O22846"/>
      <c r="P22846"/>
      <c r="S22846"/>
    </row>
    <row r="22847" spans="1:19" x14ac:dyDescent="0.3">
      <c r="A22847" s="25"/>
      <c r="B22847"/>
      <c r="C22847"/>
      <c r="D22847"/>
      <c r="E22847"/>
      <c r="F22847"/>
      <c r="G22847"/>
      <c r="H22847" s="26"/>
      <c r="I22847" s="26"/>
      <c r="K22847"/>
      <c r="L22847"/>
      <c r="M22847"/>
      <c r="N22847"/>
      <c r="O22847"/>
      <c r="P22847"/>
      <c r="S22847"/>
    </row>
    <row r="22848" spans="1:19" x14ac:dyDescent="0.3">
      <c r="A22848" s="25"/>
      <c r="B22848"/>
      <c r="C22848"/>
      <c r="D22848"/>
      <c r="E22848"/>
      <c r="F22848"/>
      <c r="G22848"/>
      <c r="H22848" s="26"/>
      <c r="I22848" s="26"/>
      <c r="K22848"/>
      <c r="L22848"/>
      <c r="M22848"/>
      <c r="N22848"/>
      <c r="O22848"/>
      <c r="P22848"/>
      <c r="S22848"/>
    </row>
    <row r="22849" spans="1:19" x14ac:dyDescent="0.3">
      <c r="A22849" s="25"/>
      <c r="B22849"/>
      <c r="C22849"/>
      <c r="D22849"/>
      <c r="E22849"/>
      <c r="F22849"/>
      <c r="G22849"/>
      <c r="H22849"/>
      <c r="I22849"/>
      <c r="K22849"/>
      <c r="L22849"/>
      <c r="M22849"/>
      <c r="N22849"/>
      <c r="O22849"/>
      <c r="P22849"/>
      <c r="S22849"/>
    </row>
    <row r="22850" spans="1:19" x14ac:dyDescent="0.3">
      <c r="A22850" s="25"/>
      <c r="B22850"/>
      <c r="C22850"/>
      <c r="D22850"/>
      <c r="E22850"/>
      <c r="F22850"/>
      <c r="G22850"/>
      <c r="H22850"/>
      <c r="I22850"/>
      <c r="K22850"/>
      <c r="L22850"/>
      <c r="M22850"/>
      <c r="N22850"/>
      <c r="O22850"/>
      <c r="P22850"/>
      <c r="S22850"/>
    </row>
    <row r="22851" spans="1:19" x14ac:dyDescent="0.3">
      <c r="A22851" s="25"/>
      <c r="B22851"/>
      <c r="C22851"/>
      <c r="D22851"/>
      <c r="E22851"/>
      <c r="F22851"/>
      <c r="G22851"/>
      <c r="H22851"/>
      <c r="I22851"/>
      <c r="K22851"/>
      <c r="L22851"/>
      <c r="M22851"/>
      <c r="N22851"/>
      <c r="O22851"/>
      <c r="P22851"/>
      <c r="S22851"/>
    </row>
    <row r="22852" spans="1:19" x14ac:dyDescent="0.3">
      <c r="A22852" s="25"/>
      <c r="B22852"/>
      <c r="C22852"/>
      <c r="D22852"/>
      <c r="E22852"/>
      <c r="F22852"/>
      <c r="G22852"/>
      <c r="H22852"/>
      <c r="I22852"/>
      <c r="K22852"/>
      <c r="L22852"/>
      <c r="M22852"/>
      <c r="N22852"/>
      <c r="O22852"/>
      <c r="P22852"/>
      <c r="S22852"/>
    </row>
    <row r="22853" spans="1:19" x14ac:dyDescent="0.3">
      <c r="A22853" s="25"/>
      <c r="B22853"/>
      <c r="C22853"/>
      <c r="D22853"/>
      <c r="E22853"/>
      <c r="F22853"/>
      <c r="G22853"/>
      <c r="H22853"/>
      <c r="I22853"/>
      <c r="K22853"/>
      <c r="L22853"/>
      <c r="M22853"/>
      <c r="N22853"/>
      <c r="O22853"/>
      <c r="P22853"/>
      <c r="S22853"/>
    </row>
    <row r="22854" spans="1:19" x14ac:dyDescent="0.3">
      <c r="A22854" s="25"/>
      <c r="B22854"/>
      <c r="C22854"/>
      <c r="D22854"/>
      <c r="E22854"/>
      <c r="F22854"/>
      <c r="G22854"/>
      <c r="H22854" s="26"/>
      <c r="I22854" s="26"/>
      <c r="K22854"/>
      <c r="L22854"/>
      <c r="M22854"/>
      <c r="N22854"/>
      <c r="O22854"/>
      <c r="P22854"/>
      <c r="S22854"/>
    </row>
    <row r="22855" spans="1:19" x14ac:dyDescent="0.3">
      <c r="A22855" s="25"/>
      <c r="B22855"/>
      <c r="C22855"/>
      <c r="D22855"/>
      <c r="E22855"/>
      <c r="F22855"/>
      <c r="G22855"/>
      <c r="H22855" s="26"/>
      <c r="I22855" s="26"/>
      <c r="K22855"/>
      <c r="L22855"/>
      <c r="M22855"/>
      <c r="N22855"/>
      <c r="O22855"/>
      <c r="P22855"/>
      <c r="S22855"/>
    </row>
    <row r="22856" spans="1:19" x14ac:dyDescent="0.3">
      <c r="A22856" s="25"/>
      <c r="B22856"/>
      <c r="C22856"/>
      <c r="D22856"/>
      <c r="E22856"/>
      <c r="F22856"/>
      <c r="G22856"/>
      <c r="H22856" s="26"/>
      <c r="I22856" s="26"/>
      <c r="K22856"/>
      <c r="L22856"/>
      <c r="M22856"/>
      <c r="N22856"/>
      <c r="O22856"/>
      <c r="P22856"/>
      <c r="S22856"/>
    </row>
    <row r="22857" spans="1:19" x14ac:dyDescent="0.3">
      <c r="A22857" s="25"/>
      <c r="B22857"/>
      <c r="C22857"/>
      <c r="D22857"/>
      <c r="E22857"/>
      <c r="F22857"/>
      <c r="G22857"/>
      <c r="H22857" s="26"/>
      <c r="I22857" s="26"/>
      <c r="K22857"/>
      <c r="L22857"/>
      <c r="M22857"/>
      <c r="N22857"/>
      <c r="O22857"/>
      <c r="P22857"/>
      <c r="S22857"/>
    </row>
    <row r="22858" spans="1:19" x14ac:dyDescent="0.3">
      <c r="A22858" s="25"/>
      <c r="B22858"/>
      <c r="C22858"/>
      <c r="D22858"/>
      <c r="E22858"/>
      <c r="F22858"/>
      <c r="G22858"/>
      <c r="H22858" s="26"/>
      <c r="I22858" s="26"/>
      <c r="K22858"/>
      <c r="L22858"/>
      <c r="M22858"/>
      <c r="N22858"/>
      <c r="O22858"/>
      <c r="P22858"/>
      <c r="S22858"/>
    </row>
    <row r="22859" spans="1:19" x14ac:dyDescent="0.3">
      <c r="A22859" s="25"/>
      <c r="B22859"/>
      <c r="C22859"/>
      <c r="D22859"/>
      <c r="E22859"/>
      <c r="F22859"/>
      <c r="G22859"/>
      <c r="H22859"/>
      <c r="I22859"/>
      <c r="K22859"/>
      <c r="L22859"/>
      <c r="M22859"/>
      <c r="N22859"/>
      <c r="O22859"/>
      <c r="P22859"/>
      <c r="S22859"/>
    </row>
    <row r="22860" spans="1:19" x14ac:dyDescent="0.3">
      <c r="A22860" s="25"/>
      <c r="B22860"/>
      <c r="C22860"/>
      <c r="D22860"/>
      <c r="E22860"/>
      <c r="F22860"/>
      <c r="G22860"/>
      <c r="H22860"/>
      <c r="I22860"/>
      <c r="K22860"/>
      <c r="L22860"/>
      <c r="M22860"/>
      <c r="N22860"/>
      <c r="O22860"/>
      <c r="P22860"/>
      <c r="S22860"/>
    </row>
    <row r="22861" spans="1:19" x14ac:dyDescent="0.3">
      <c r="A22861" s="25"/>
      <c r="B22861"/>
      <c r="C22861"/>
      <c r="D22861"/>
      <c r="E22861"/>
      <c r="F22861"/>
      <c r="G22861"/>
      <c r="H22861"/>
      <c r="I22861"/>
      <c r="K22861"/>
      <c r="L22861"/>
      <c r="M22861"/>
      <c r="N22861"/>
      <c r="O22861"/>
      <c r="P22861"/>
      <c r="S22861"/>
    </row>
    <row r="22862" spans="1:19" x14ac:dyDescent="0.3">
      <c r="A22862" s="25"/>
      <c r="B22862"/>
      <c r="C22862"/>
      <c r="D22862"/>
      <c r="E22862"/>
      <c r="F22862"/>
      <c r="G22862"/>
      <c r="H22862" s="26"/>
      <c r="I22862" s="26"/>
      <c r="K22862"/>
      <c r="L22862"/>
      <c r="M22862"/>
      <c r="N22862"/>
      <c r="O22862"/>
      <c r="P22862"/>
      <c r="S22862"/>
    </row>
    <row r="22863" spans="1:19" x14ac:dyDescent="0.3">
      <c r="A22863" s="25"/>
      <c r="B22863"/>
      <c r="C22863"/>
      <c r="D22863"/>
      <c r="E22863"/>
      <c r="F22863"/>
      <c r="G22863"/>
      <c r="H22863" s="26"/>
      <c r="I22863" s="26"/>
      <c r="K22863"/>
      <c r="L22863"/>
      <c r="M22863"/>
      <c r="N22863"/>
      <c r="O22863"/>
      <c r="P22863"/>
      <c r="S22863"/>
    </row>
    <row r="22864" spans="1:19" x14ac:dyDescent="0.3">
      <c r="A22864" s="25"/>
      <c r="B22864"/>
      <c r="C22864"/>
      <c r="D22864"/>
      <c r="E22864"/>
      <c r="F22864"/>
      <c r="G22864"/>
      <c r="H22864" s="26"/>
      <c r="I22864" s="26"/>
      <c r="K22864"/>
      <c r="L22864"/>
      <c r="M22864"/>
      <c r="N22864"/>
      <c r="O22864"/>
      <c r="P22864"/>
      <c r="S22864"/>
    </row>
    <row r="22865" spans="1:19" x14ac:dyDescent="0.3">
      <c r="A22865" s="25"/>
      <c r="B22865"/>
      <c r="C22865"/>
      <c r="D22865"/>
      <c r="E22865"/>
      <c r="F22865"/>
      <c r="G22865"/>
      <c r="H22865"/>
      <c r="I22865"/>
      <c r="K22865"/>
      <c r="L22865"/>
      <c r="M22865"/>
      <c r="N22865"/>
      <c r="O22865"/>
      <c r="P22865"/>
      <c r="S22865"/>
    </row>
    <row r="22866" spans="1:19" x14ac:dyDescent="0.3">
      <c r="A22866" s="25"/>
      <c r="B22866"/>
      <c r="C22866"/>
      <c r="D22866"/>
      <c r="E22866"/>
      <c r="F22866"/>
      <c r="G22866"/>
      <c r="H22866"/>
      <c r="I22866"/>
      <c r="K22866"/>
      <c r="L22866"/>
      <c r="M22866"/>
      <c r="N22866"/>
      <c r="O22866"/>
      <c r="P22866"/>
      <c r="S22866"/>
    </row>
    <row r="22867" spans="1:19" x14ac:dyDescent="0.3">
      <c r="A22867" s="25"/>
      <c r="B22867"/>
      <c r="C22867"/>
      <c r="D22867"/>
      <c r="E22867"/>
      <c r="F22867"/>
      <c r="G22867"/>
      <c r="H22867"/>
      <c r="I22867"/>
      <c r="K22867"/>
      <c r="L22867"/>
      <c r="M22867"/>
      <c r="N22867"/>
      <c r="O22867"/>
      <c r="P22867"/>
      <c r="S22867"/>
    </row>
    <row r="22868" spans="1:19" x14ac:dyDescent="0.3">
      <c r="A22868" s="25"/>
      <c r="B22868"/>
      <c r="C22868"/>
      <c r="D22868"/>
      <c r="E22868"/>
      <c r="F22868"/>
      <c r="G22868"/>
      <c r="H22868"/>
      <c r="I22868"/>
      <c r="K22868"/>
      <c r="L22868"/>
      <c r="M22868"/>
      <c r="N22868"/>
      <c r="O22868"/>
      <c r="P22868"/>
      <c r="S22868"/>
    </row>
    <row r="22869" spans="1:19" x14ac:dyDescent="0.3">
      <c r="A22869" s="25"/>
      <c r="B22869"/>
      <c r="C22869"/>
      <c r="D22869"/>
      <c r="E22869"/>
      <c r="F22869"/>
      <c r="G22869"/>
      <c r="H22869"/>
      <c r="I22869"/>
      <c r="K22869"/>
      <c r="L22869"/>
      <c r="M22869"/>
      <c r="N22869"/>
      <c r="O22869"/>
      <c r="P22869"/>
      <c r="S22869"/>
    </row>
    <row r="22870" spans="1:19" x14ac:dyDescent="0.3">
      <c r="A22870" s="25"/>
      <c r="B22870"/>
      <c r="C22870"/>
      <c r="D22870"/>
      <c r="E22870"/>
      <c r="F22870"/>
      <c r="G22870"/>
      <c r="H22870"/>
      <c r="I22870"/>
      <c r="K22870"/>
      <c r="L22870"/>
      <c r="M22870"/>
      <c r="N22870"/>
      <c r="O22870"/>
      <c r="P22870"/>
      <c r="S22870"/>
    </row>
    <row r="22871" spans="1:19" x14ac:dyDescent="0.3">
      <c r="A22871" s="25"/>
      <c r="B22871"/>
      <c r="C22871"/>
      <c r="D22871"/>
      <c r="E22871"/>
      <c r="F22871"/>
      <c r="G22871"/>
      <c r="H22871"/>
      <c r="I22871"/>
      <c r="K22871"/>
      <c r="L22871"/>
      <c r="M22871"/>
      <c r="N22871"/>
      <c r="O22871"/>
      <c r="P22871"/>
      <c r="S22871"/>
    </row>
    <row r="22872" spans="1:19" x14ac:dyDescent="0.3">
      <c r="A22872" s="25"/>
      <c r="B22872"/>
      <c r="C22872"/>
      <c r="D22872"/>
      <c r="E22872"/>
      <c r="F22872"/>
      <c r="G22872"/>
      <c r="H22872"/>
      <c r="I22872"/>
      <c r="K22872"/>
      <c r="L22872"/>
      <c r="M22872"/>
      <c r="N22872"/>
      <c r="O22872"/>
      <c r="P22872"/>
      <c r="S22872"/>
    </row>
    <row r="22873" spans="1:19" x14ac:dyDescent="0.3">
      <c r="A22873" s="25"/>
      <c r="B22873"/>
      <c r="C22873"/>
      <c r="D22873"/>
      <c r="E22873"/>
      <c r="F22873"/>
      <c r="G22873"/>
      <c r="H22873"/>
      <c r="I22873"/>
      <c r="K22873"/>
      <c r="L22873"/>
      <c r="M22873"/>
      <c r="N22873"/>
      <c r="O22873"/>
      <c r="P22873"/>
      <c r="S22873"/>
    </row>
    <row r="22874" spans="1:19" x14ac:dyDescent="0.3">
      <c r="A22874" s="25"/>
      <c r="B22874"/>
      <c r="C22874"/>
      <c r="D22874"/>
      <c r="E22874"/>
      <c r="F22874"/>
      <c r="G22874"/>
      <c r="H22874"/>
      <c r="I22874"/>
      <c r="K22874"/>
      <c r="L22874"/>
      <c r="M22874"/>
      <c r="N22874"/>
      <c r="O22874"/>
      <c r="P22874"/>
      <c r="S22874"/>
    </row>
    <row r="22875" spans="1:19" x14ac:dyDescent="0.3">
      <c r="A22875" s="25"/>
      <c r="B22875"/>
      <c r="C22875"/>
      <c r="D22875"/>
      <c r="E22875"/>
      <c r="F22875"/>
      <c r="G22875"/>
      <c r="H22875"/>
      <c r="I22875"/>
      <c r="K22875"/>
      <c r="L22875"/>
      <c r="M22875"/>
      <c r="N22875"/>
      <c r="O22875"/>
      <c r="P22875"/>
      <c r="S22875"/>
    </row>
    <row r="22876" spans="1:19" x14ac:dyDescent="0.3">
      <c r="A22876" s="25"/>
      <c r="B22876"/>
      <c r="C22876"/>
      <c r="D22876"/>
      <c r="E22876"/>
      <c r="F22876"/>
      <c r="G22876"/>
      <c r="H22876"/>
      <c r="I22876"/>
      <c r="K22876"/>
      <c r="L22876"/>
      <c r="M22876"/>
      <c r="N22876"/>
      <c r="O22876"/>
      <c r="P22876"/>
      <c r="S22876"/>
    </row>
    <row r="22877" spans="1:19" x14ac:dyDescent="0.3">
      <c r="A22877" s="25"/>
      <c r="B22877"/>
      <c r="C22877"/>
      <c r="D22877"/>
      <c r="E22877"/>
      <c r="F22877"/>
      <c r="G22877"/>
      <c r="H22877"/>
      <c r="I22877"/>
      <c r="K22877"/>
      <c r="L22877"/>
      <c r="M22877"/>
      <c r="N22877"/>
      <c r="O22877"/>
      <c r="P22877"/>
      <c r="S22877"/>
    </row>
    <row r="22878" spans="1:19" x14ac:dyDescent="0.3">
      <c r="A22878" s="25"/>
      <c r="B22878"/>
      <c r="C22878"/>
      <c r="D22878"/>
      <c r="E22878"/>
      <c r="F22878"/>
      <c r="G22878"/>
      <c r="H22878"/>
      <c r="I22878"/>
      <c r="K22878"/>
      <c r="L22878"/>
      <c r="M22878"/>
      <c r="N22878"/>
      <c r="O22878"/>
      <c r="P22878"/>
      <c r="S22878"/>
    </row>
    <row r="22879" spans="1:19" x14ac:dyDescent="0.3">
      <c r="A22879" s="25"/>
      <c r="B22879"/>
      <c r="C22879"/>
      <c r="D22879"/>
      <c r="E22879"/>
      <c r="F22879"/>
      <c r="G22879"/>
      <c r="H22879"/>
      <c r="I22879"/>
      <c r="K22879"/>
      <c r="L22879"/>
      <c r="M22879"/>
      <c r="N22879"/>
      <c r="O22879"/>
      <c r="P22879"/>
      <c r="S22879"/>
    </row>
    <row r="22880" spans="1:19" x14ac:dyDescent="0.3">
      <c r="A22880" s="25"/>
      <c r="B22880"/>
      <c r="C22880"/>
      <c r="D22880"/>
      <c r="E22880"/>
      <c r="F22880"/>
      <c r="G22880"/>
      <c r="H22880"/>
      <c r="I22880"/>
      <c r="K22880"/>
      <c r="L22880"/>
      <c r="M22880"/>
      <c r="N22880"/>
      <c r="O22880"/>
      <c r="P22880"/>
      <c r="S22880"/>
    </row>
    <row r="22881" spans="1:19" x14ac:dyDescent="0.3">
      <c r="A22881" s="25"/>
      <c r="B22881"/>
      <c r="C22881"/>
      <c r="D22881"/>
      <c r="E22881"/>
      <c r="F22881"/>
      <c r="G22881"/>
      <c r="H22881"/>
      <c r="I22881"/>
      <c r="K22881"/>
      <c r="L22881"/>
      <c r="M22881"/>
      <c r="N22881"/>
      <c r="O22881"/>
      <c r="P22881"/>
      <c r="S22881"/>
    </row>
    <row r="22882" spans="1:19" x14ac:dyDescent="0.3">
      <c r="A22882" s="25"/>
      <c r="B22882"/>
      <c r="C22882"/>
      <c r="D22882"/>
      <c r="E22882"/>
      <c r="F22882"/>
      <c r="G22882"/>
      <c r="H22882"/>
      <c r="I22882"/>
      <c r="K22882"/>
      <c r="L22882"/>
      <c r="M22882"/>
      <c r="N22882"/>
      <c r="O22882"/>
      <c r="P22882"/>
      <c r="S22882"/>
    </row>
    <row r="22883" spans="1:19" x14ac:dyDescent="0.3">
      <c r="A22883" s="25"/>
      <c r="B22883"/>
      <c r="C22883"/>
      <c r="D22883"/>
      <c r="E22883"/>
      <c r="F22883"/>
      <c r="G22883"/>
      <c r="H22883"/>
      <c r="I22883"/>
      <c r="K22883"/>
      <c r="L22883"/>
      <c r="M22883"/>
      <c r="N22883"/>
      <c r="O22883"/>
      <c r="P22883"/>
      <c r="S22883"/>
    </row>
    <row r="22884" spans="1:19" x14ac:dyDescent="0.3">
      <c r="A22884" s="25"/>
      <c r="B22884"/>
      <c r="C22884"/>
      <c r="D22884"/>
      <c r="E22884"/>
      <c r="F22884"/>
      <c r="G22884"/>
      <c r="H22884"/>
      <c r="I22884"/>
      <c r="K22884"/>
      <c r="L22884"/>
      <c r="M22884"/>
      <c r="N22884"/>
      <c r="O22884"/>
      <c r="P22884"/>
      <c r="S22884"/>
    </row>
    <row r="22885" spans="1:19" x14ac:dyDescent="0.3">
      <c r="A22885" s="25"/>
      <c r="B22885"/>
      <c r="C22885"/>
      <c r="D22885"/>
      <c r="E22885"/>
      <c r="F22885"/>
      <c r="G22885"/>
      <c r="H22885"/>
      <c r="I22885"/>
      <c r="K22885"/>
      <c r="L22885"/>
      <c r="M22885"/>
      <c r="N22885"/>
      <c r="O22885"/>
      <c r="P22885"/>
      <c r="S22885"/>
    </row>
    <row r="22886" spans="1:19" x14ac:dyDescent="0.3">
      <c r="A22886" s="25"/>
      <c r="B22886"/>
      <c r="C22886"/>
      <c r="D22886"/>
      <c r="E22886"/>
      <c r="F22886"/>
      <c r="G22886"/>
      <c r="H22886"/>
      <c r="I22886"/>
      <c r="K22886"/>
      <c r="L22886"/>
      <c r="M22886"/>
      <c r="N22886"/>
      <c r="O22886"/>
      <c r="P22886"/>
      <c r="S22886"/>
    </row>
    <row r="22887" spans="1:19" x14ac:dyDescent="0.3">
      <c r="A22887" s="25"/>
      <c r="B22887"/>
      <c r="C22887"/>
      <c r="D22887"/>
      <c r="E22887"/>
      <c r="F22887"/>
      <c r="G22887"/>
      <c r="H22887"/>
      <c r="I22887"/>
      <c r="K22887"/>
      <c r="L22887"/>
      <c r="M22887"/>
      <c r="N22887"/>
      <c r="O22887"/>
      <c r="P22887"/>
      <c r="S22887"/>
    </row>
    <row r="22888" spans="1:19" x14ac:dyDescent="0.3">
      <c r="A22888" s="25"/>
      <c r="B22888"/>
      <c r="C22888"/>
      <c r="D22888"/>
      <c r="E22888"/>
      <c r="F22888"/>
      <c r="G22888"/>
      <c r="H22888"/>
      <c r="I22888"/>
      <c r="K22888"/>
      <c r="L22888"/>
      <c r="M22888"/>
      <c r="N22888"/>
      <c r="O22888"/>
      <c r="P22888"/>
      <c r="S22888"/>
    </row>
    <row r="22889" spans="1:19" x14ac:dyDescent="0.3">
      <c r="A22889" s="25"/>
      <c r="B22889"/>
      <c r="C22889"/>
      <c r="D22889"/>
      <c r="E22889"/>
      <c r="F22889"/>
      <c r="G22889"/>
      <c r="H22889"/>
      <c r="I22889"/>
      <c r="K22889"/>
      <c r="L22889"/>
      <c r="M22889"/>
      <c r="N22889"/>
      <c r="O22889"/>
      <c r="P22889"/>
      <c r="S22889"/>
    </row>
    <row r="22890" spans="1:19" x14ac:dyDescent="0.3">
      <c r="A22890" s="25"/>
      <c r="B22890"/>
      <c r="C22890"/>
      <c r="D22890"/>
      <c r="E22890"/>
      <c r="F22890"/>
      <c r="G22890"/>
      <c r="H22890"/>
      <c r="I22890"/>
      <c r="K22890"/>
      <c r="L22890"/>
      <c r="M22890"/>
      <c r="N22890"/>
      <c r="O22890"/>
      <c r="P22890"/>
      <c r="S22890"/>
    </row>
    <row r="22891" spans="1:19" x14ac:dyDescent="0.3">
      <c r="A22891" s="25"/>
      <c r="B22891"/>
      <c r="C22891"/>
      <c r="D22891"/>
      <c r="E22891"/>
      <c r="F22891"/>
      <c r="G22891"/>
      <c r="H22891"/>
      <c r="I22891"/>
      <c r="K22891"/>
      <c r="L22891"/>
      <c r="M22891"/>
      <c r="N22891"/>
      <c r="O22891"/>
      <c r="P22891"/>
      <c r="S22891"/>
    </row>
    <row r="22892" spans="1:19" x14ac:dyDescent="0.3">
      <c r="A22892" s="25"/>
      <c r="B22892"/>
      <c r="C22892"/>
      <c r="D22892"/>
      <c r="E22892"/>
      <c r="F22892"/>
      <c r="G22892"/>
      <c r="H22892"/>
      <c r="I22892"/>
      <c r="K22892"/>
      <c r="L22892"/>
      <c r="M22892"/>
      <c r="N22892"/>
      <c r="O22892"/>
      <c r="P22892"/>
      <c r="S22892"/>
    </row>
    <row r="22893" spans="1:19" x14ac:dyDescent="0.3">
      <c r="A22893" s="25"/>
      <c r="B22893"/>
      <c r="C22893"/>
      <c r="D22893"/>
      <c r="E22893"/>
      <c r="F22893"/>
      <c r="G22893"/>
      <c r="H22893"/>
      <c r="I22893"/>
      <c r="K22893"/>
      <c r="L22893"/>
      <c r="M22893"/>
      <c r="N22893"/>
      <c r="O22893"/>
      <c r="P22893"/>
      <c r="S22893"/>
    </row>
    <row r="22894" spans="1:19" x14ac:dyDescent="0.3">
      <c r="A22894" s="25"/>
      <c r="B22894"/>
      <c r="C22894"/>
      <c r="D22894"/>
      <c r="E22894"/>
      <c r="F22894"/>
      <c r="G22894"/>
      <c r="H22894"/>
      <c r="I22894"/>
      <c r="K22894"/>
      <c r="L22894"/>
      <c r="M22894"/>
      <c r="N22894"/>
      <c r="O22894"/>
      <c r="P22894"/>
      <c r="S22894"/>
    </row>
    <row r="22895" spans="1:19" x14ac:dyDescent="0.3">
      <c r="A22895" s="25"/>
      <c r="B22895"/>
      <c r="C22895"/>
      <c r="D22895"/>
      <c r="E22895"/>
      <c r="F22895"/>
      <c r="G22895"/>
      <c r="H22895" s="26"/>
      <c r="I22895" s="26"/>
      <c r="K22895"/>
      <c r="L22895"/>
      <c r="M22895"/>
      <c r="N22895"/>
      <c r="O22895"/>
      <c r="P22895"/>
      <c r="S22895"/>
    </row>
    <row r="22896" spans="1:19" x14ac:dyDescent="0.3">
      <c r="A22896" s="25"/>
      <c r="B22896"/>
      <c r="C22896"/>
      <c r="D22896"/>
      <c r="E22896"/>
      <c r="F22896"/>
      <c r="G22896"/>
      <c r="H22896" s="26"/>
      <c r="I22896" s="26"/>
      <c r="K22896"/>
      <c r="L22896"/>
      <c r="M22896"/>
      <c r="N22896"/>
      <c r="O22896"/>
      <c r="P22896"/>
      <c r="S22896"/>
    </row>
    <row r="22897" spans="1:19" x14ac:dyDescent="0.3">
      <c r="A22897" s="25"/>
      <c r="B22897"/>
      <c r="C22897"/>
      <c r="D22897"/>
      <c r="E22897"/>
      <c r="F22897"/>
      <c r="G22897"/>
      <c r="H22897" s="26"/>
      <c r="I22897" s="26"/>
      <c r="K22897"/>
      <c r="L22897"/>
      <c r="M22897"/>
      <c r="N22897"/>
      <c r="O22897"/>
      <c r="P22897"/>
      <c r="S22897"/>
    </row>
    <row r="22898" spans="1:19" x14ac:dyDescent="0.3">
      <c r="A22898" s="25"/>
      <c r="B22898"/>
      <c r="C22898"/>
      <c r="D22898"/>
      <c r="E22898"/>
      <c r="F22898"/>
      <c r="G22898"/>
      <c r="H22898" s="26"/>
      <c r="I22898" s="26"/>
      <c r="K22898"/>
      <c r="L22898"/>
      <c r="M22898"/>
      <c r="N22898"/>
      <c r="O22898"/>
      <c r="P22898"/>
      <c r="S22898"/>
    </row>
    <row r="22899" spans="1:19" x14ac:dyDescent="0.3">
      <c r="A22899" s="25"/>
      <c r="B22899"/>
      <c r="C22899"/>
      <c r="D22899"/>
      <c r="E22899"/>
      <c r="F22899"/>
      <c r="G22899"/>
      <c r="H22899" s="26"/>
      <c r="I22899" s="26"/>
      <c r="K22899"/>
      <c r="L22899"/>
      <c r="M22899"/>
      <c r="N22899"/>
      <c r="O22899"/>
      <c r="P22899"/>
      <c r="S22899"/>
    </row>
    <row r="22900" spans="1:19" x14ac:dyDescent="0.3">
      <c r="A22900" s="25"/>
      <c r="B22900"/>
      <c r="C22900"/>
      <c r="D22900"/>
      <c r="E22900"/>
      <c r="F22900"/>
      <c r="G22900"/>
      <c r="H22900" s="26"/>
      <c r="I22900" s="26"/>
      <c r="K22900"/>
      <c r="L22900"/>
      <c r="M22900"/>
      <c r="N22900"/>
      <c r="O22900"/>
      <c r="P22900"/>
      <c r="S22900"/>
    </row>
    <row r="22901" spans="1:19" x14ac:dyDescent="0.3">
      <c r="A22901" s="25"/>
      <c r="B22901"/>
      <c r="C22901"/>
      <c r="D22901"/>
      <c r="E22901"/>
      <c r="F22901"/>
      <c r="G22901"/>
      <c r="H22901" s="26"/>
      <c r="I22901" s="26"/>
      <c r="K22901"/>
      <c r="L22901"/>
      <c r="M22901"/>
      <c r="N22901"/>
      <c r="O22901"/>
      <c r="P22901"/>
      <c r="S22901"/>
    </row>
    <row r="22902" spans="1:19" x14ac:dyDescent="0.3">
      <c r="A22902" s="25"/>
      <c r="B22902"/>
      <c r="C22902"/>
      <c r="D22902"/>
      <c r="E22902"/>
      <c r="F22902"/>
      <c r="G22902"/>
      <c r="H22902" s="26"/>
      <c r="I22902" s="26"/>
      <c r="K22902"/>
      <c r="L22902"/>
      <c r="M22902"/>
      <c r="N22902"/>
      <c r="O22902"/>
      <c r="P22902"/>
      <c r="S22902"/>
    </row>
    <row r="22903" spans="1:19" x14ac:dyDescent="0.3">
      <c r="A22903" s="25"/>
      <c r="B22903"/>
      <c r="C22903"/>
      <c r="D22903"/>
      <c r="E22903"/>
      <c r="F22903"/>
      <c r="G22903"/>
      <c r="H22903"/>
      <c r="I22903"/>
      <c r="K22903"/>
      <c r="L22903"/>
      <c r="M22903"/>
      <c r="N22903"/>
      <c r="O22903"/>
      <c r="P22903"/>
      <c r="S22903"/>
    </row>
    <row r="22904" spans="1:19" x14ac:dyDescent="0.3">
      <c r="A22904" s="25"/>
      <c r="B22904"/>
      <c r="C22904"/>
      <c r="D22904"/>
      <c r="E22904"/>
      <c r="F22904"/>
      <c r="G22904"/>
      <c r="H22904"/>
      <c r="I22904"/>
      <c r="K22904"/>
      <c r="L22904"/>
      <c r="M22904"/>
      <c r="N22904"/>
      <c r="O22904"/>
      <c r="P22904"/>
      <c r="S22904"/>
    </row>
    <row r="22905" spans="1:19" x14ac:dyDescent="0.3">
      <c r="A22905" s="25"/>
      <c r="B22905"/>
      <c r="C22905"/>
      <c r="D22905"/>
      <c r="E22905"/>
      <c r="F22905"/>
      <c r="G22905"/>
      <c r="H22905"/>
      <c r="I22905"/>
      <c r="K22905"/>
      <c r="L22905"/>
      <c r="M22905"/>
      <c r="N22905"/>
      <c r="O22905"/>
      <c r="P22905"/>
      <c r="S22905"/>
    </row>
    <row r="22906" spans="1:19" x14ac:dyDescent="0.3">
      <c r="A22906" s="25"/>
      <c r="B22906"/>
      <c r="C22906"/>
      <c r="D22906"/>
      <c r="E22906"/>
      <c r="F22906"/>
      <c r="G22906"/>
      <c r="H22906"/>
      <c r="I22906"/>
      <c r="K22906"/>
      <c r="L22906"/>
      <c r="M22906"/>
      <c r="N22906"/>
      <c r="O22906"/>
      <c r="P22906"/>
      <c r="S22906"/>
    </row>
    <row r="22907" spans="1:19" x14ac:dyDescent="0.3">
      <c r="A22907" s="25"/>
      <c r="B22907"/>
      <c r="C22907"/>
      <c r="D22907"/>
      <c r="E22907"/>
      <c r="F22907"/>
      <c r="G22907"/>
      <c r="H22907"/>
      <c r="I22907"/>
      <c r="K22907"/>
      <c r="L22907"/>
      <c r="M22907"/>
      <c r="N22907"/>
      <c r="O22907"/>
      <c r="P22907"/>
      <c r="S22907"/>
    </row>
    <row r="22908" spans="1:19" x14ac:dyDescent="0.3">
      <c r="A22908" s="25"/>
      <c r="B22908"/>
      <c r="C22908"/>
      <c r="D22908"/>
      <c r="E22908"/>
      <c r="F22908"/>
      <c r="G22908"/>
      <c r="H22908"/>
      <c r="I22908"/>
      <c r="K22908"/>
      <c r="L22908"/>
      <c r="M22908"/>
      <c r="N22908"/>
      <c r="O22908"/>
      <c r="P22908"/>
      <c r="S22908"/>
    </row>
    <row r="22909" spans="1:19" x14ac:dyDescent="0.3">
      <c r="A22909" s="25"/>
      <c r="B22909"/>
      <c r="C22909"/>
      <c r="D22909"/>
      <c r="E22909"/>
      <c r="F22909"/>
      <c r="G22909"/>
      <c r="H22909"/>
      <c r="I22909"/>
      <c r="K22909"/>
      <c r="L22909"/>
      <c r="M22909"/>
      <c r="N22909"/>
      <c r="O22909"/>
      <c r="P22909"/>
      <c r="S22909"/>
    </row>
    <row r="22910" spans="1:19" x14ac:dyDescent="0.3">
      <c r="A22910" s="25"/>
      <c r="B22910"/>
      <c r="C22910"/>
      <c r="D22910"/>
      <c r="E22910"/>
      <c r="F22910"/>
      <c r="G22910"/>
      <c r="H22910"/>
      <c r="I22910"/>
      <c r="K22910"/>
      <c r="L22910"/>
      <c r="M22910"/>
      <c r="N22910"/>
      <c r="O22910"/>
      <c r="P22910"/>
      <c r="S22910"/>
    </row>
    <row r="22911" spans="1:19" x14ac:dyDescent="0.3">
      <c r="A22911" s="25"/>
      <c r="B22911"/>
      <c r="C22911"/>
      <c r="D22911"/>
      <c r="E22911"/>
      <c r="F22911"/>
      <c r="G22911"/>
      <c r="H22911"/>
      <c r="I22911"/>
      <c r="K22911"/>
      <c r="L22911"/>
      <c r="M22911"/>
      <c r="N22911"/>
      <c r="O22911"/>
      <c r="P22911"/>
      <c r="S22911"/>
    </row>
    <row r="22912" spans="1:19" x14ac:dyDescent="0.3">
      <c r="A22912" s="25"/>
      <c r="B22912"/>
      <c r="C22912"/>
      <c r="D22912"/>
      <c r="E22912"/>
      <c r="F22912"/>
      <c r="G22912"/>
      <c r="H22912"/>
      <c r="I22912"/>
      <c r="K22912"/>
      <c r="L22912"/>
      <c r="M22912"/>
      <c r="N22912"/>
      <c r="O22912"/>
      <c r="P22912"/>
      <c r="S22912"/>
    </row>
    <row r="22913" spans="1:19" x14ac:dyDescent="0.3">
      <c r="A22913" s="25"/>
      <c r="B22913"/>
      <c r="C22913"/>
      <c r="D22913"/>
      <c r="E22913"/>
      <c r="F22913"/>
      <c r="G22913"/>
      <c r="H22913"/>
      <c r="I22913"/>
      <c r="K22913"/>
      <c r="L22913"/>
      <c r="M22913"/>
      <c r="N22913"/>
      <c r="O22913"/>
      <c r="P22913"/>
      <c r="S22913"/>
    </row>
    <row r="22914" spans="1:19" x14ac:dyDescent="0.3">
      <c r="A22914" s="25"/>
      <c r="B22914"/>
      <c r="C22914"/>
      <c r="D22914"/>
      <c r="E22914"/>
      <c r="F22914"/>
      <c r="G22914"/>
      <c r="H22914"/>
      <c r="I22914"/>
      <c r="K22914"/>
      <c r="L22914"/>
      <c r="M22914"/>
      <c r="N22914"/>
      <c r="O22914"/>
      <c r="P22914"/>
      <c r="S22914"/>
    </row>
    <row r="22915" spans="1:19" x14ac:dyDescent="0.3">
      <c r="A22915" s="25"/>
      <c r="B22915"/>
      <c r="C22915"/>
      <c r="D22915"/>
      <c r="E22915"/>
      <c r="F22915"/>
      <c r="G22915"/>
      <c r="H22915"/>
      <c r="I22915"/>
      <c r="K22915"/>
      <c r="L22915"/>
      <c r="M22915"/>
      <c r="N22915"/>
      <c r="O22915"/>
      <c r="P22915"/>
      <c r="S22915"/>
    </row>
    <row r="22916" spans="1:19" x14ac:dyDescent="0.3">
      <c r="A22916" s="25"/>
      <c r="B22916"/>
      <c r="C22916"/>
      <c r="D22916"/>
      <c r="E22916"/>
      <c r="F22916"/>
      <c r="G22916"/>
      <c r="H22916"/>
      <c r="I22916"/>
      <c r="K22916"/>
      <c r="L22916"/>
      <c r="M22916"/>
      <c r="N22916"/>
      <c r="O22916"/>
      <c r="P22916"/>
      <c r="S22916"/>
    </row>
    <row r="22917" spans="1:19" x14ac:dyDescent="0.3">
      <c r="A22917" s="25"/>
      <c r="B22917"/>
      <c r="C22917"/>
      <c r="D22917"/>
      <c r="E22917"/>
      <c r="F22917"/>
      <c r="G22917"/>
      <c r="H22917"/>
      <c r="I22917"/>
      <c r="K22917"/>
      <c r="L22917"/>
      <c r="M22917"/>
      <c r="N22917"/>
      <c r="O22917"/>
      <c r="P22917"/>
      <c r="S22917"/>
    </row>
    <row r="22918" spans="1:19" x14ac:dyDescent="0.3">
      <c r="A22918" s="25"/>
      <c r="B22918"/>
      <c r="C22918"/>
      <c r="D22918"/>
      <c r="E22918"/>
      <c r="F22918"/>
      <c r="G22918"/>
      <c r="H22918"/>
      <c r="I22918"/>
      <c r="K22918"/>
      <c r="L22918"/>
      <c r="M22918"/>
      <c r="N22918"/>
      <c r="O22918"/>
      <c r="P22918"/>
      <c r="S22918"/>
    </row>
    <row r="22919" spans="1:19" x14ac:dyDescent="0.3">
      <c r="A22919" s="25"/>
      <c r="B22919"/>
      <c r="C22919"/>
      <c r="D22919"/>
      <c r="E22919"/>
      <c r="F22919"/>
      <c r="G22919"/>
      <c r="H22919"/>
      <c r="I22919"/>
      <c r="K22919"/>
      <c r="L22919"/>
      <c r="M22919"/>
      <c r="N22919"/>
      <c r="O22919"/>
      <c r="P22919"/>
      <c r="S22919"/>
    </row>
    <row r="22920" spans="1:19" x14ac:dyDescent="0.3">
      <c r="A22920" s="25"/>
      <c r="B22920"/>
      <c r="C22920"/>
      <c r="D22920"/>
      <c r="E22920"/>
      <c r="F22920"/>
      <c r="G22920"/>
      <c r="H22920"/>
      <c r="I22920" s="14"/>
      <c r="K22920"/>
      <c r="L22920"/>
      <c r="M22920"/>
      <c r="N22920"/>
      <c r="O22920"/>
      <c r="P22920"/>
      <c r="S22920"/>
    </row>
    <row r="22921" spans="1:19" x14ac:dyDescent="0.3">
      <c r="A22921" s="25"/>
      <c r="B22921"/>
      <c r="C22921"/>
      <c r="D22921"/>
      <c r="E22921"/>
      <c r="F22921"/>
      <c r="G22921"/>
      <c r="H22921"/>
      <c r="I22921" s="26"/>
      <c r="K22921"/>
      <c r="L22921"/>
      <c r="M22921"/>
      <c r="N22921"/>
      <c r="O22921"/>
      <c r="P22921"/>
      <c r="S22921"/>
    </row>
    <row r="22922" spans="1:19" x14ac:dyDescent="0.3">
      <c r="A22922" s="25"/>
      <c r="B22922"/>
      <c r="C22922"/>
      <c r="D22922"/>
      <c r="E22922"/>
      <c r="F22922"/>
      <c r="G22922"/>
      <c r="H22922"/>
      <c r="I22922" s="26"/>
      <c r="K22922"/>
      <c r="L22922"/>
      <c r="M22922"/>
      <c r="N22922"/>
      <c r="O22922"/>
      <c r="P22922"/>
      <c r="S22922"/>
    </row>
    <row r="22923" spans="1:19" x14ac:dyDescent="0.3">
      <c r="A22923" s="25"/>
      <c r="B22923"/>
      <c r="C22923"/>
      <c r="D22923"/>
      <c r="E22923"/>
      <c r="F22923"/>
      <c r="G22923"/>
      <c r="H22923"/>
      <c r="I22923" s="26"/>
      <c r="K22923"/>
      <c r="L22923"/>
      <c r="M22923"/>
      <c r="N22923"/>
      <c r="O22923"/>
      <c r="P22923"/>
      <c r="S22923"/>
    </row>
    <row r="22924" spans="1:19" x14ac:dyDescent="0.3">
      <c r="A22924" s="25"/>
      <c r="B22924"/>
      <c r="C22924"/>
      <c r="D22924"/>
      <c r="E22924"/>
      <c r="F22924"/>
      <c r="G22924"/>
      <c r="H22924"/>
      <c r="I22924" s="26"/>
      <c r="K22924"/>
      <c r="L22924"/>
      <c r="M22924"/>
      <c r="N22924"/>
      <c r="O22924"/>
      <c r="P22924"/>
      <c r="S22924"/>
    </row>
    <row r="22925" spans="1:19" x14ac:dyDescent="0.3">
      <c r="A22925" s="25"/>
      <c r="B22925"/>
      <c r="C22925"/>
      <c r="D22925"/>
      <c r="E22925"/>
      <c r="F22925"/>
      <c r="G22925"/>
      <c r="H22925" s="14"/>
      <c r="I22925" s="26"/>
      <c r="K22925"/>
      <c r="L22925"/>
      <c r="M22925"/>
      <c r="N22925"/>
      <c r="O22925"/>
      <c r="P22925"/>
      <c r="S22925"/>
    </row>
    <row r="22926" spans="1:19" x14ac:dyDescent="0.3">
      <c r="A22926" s="25"/>
      <c r="B22926"/>
      <c r="C22926"/>
      <c r="D22926"/>
      <c r="E22926"/>
      <c r="F22926"/>
      <c r="G22926"/>
      <c r="H22926" s="14"/>
      <c r="I22926" s="26"/>
      <c r="K22926"/>
      <c r="L22926"/>
      <c r="M22926"/>
      <c r="N22926"/>
      <c r="O22926"/>
      <c r="P22926"/>
      <c r="S22926"/>
    </row>
    <row r="22927" spans="1:19" x14ac:dyDescent="0.3">
      <c r="A22927" s="25"/>
      <c r="B22927"/>
      <c r="C22927"/>
      <c r="D22927"/>
      <c r="E22927"/>
      <c r="F22927"/>
      <c r="G22927"/>
      <c r="H22927" s="14"/>
      <c r="I22927" s="14"/>
      <c r="K22927"/>
      <c r="L22927"/>
      <c r="M22927"/>
      <c r="N22927"/>
      <c r="O22927"/>
      <c r="P22927"/>
      <c r="S22927"/>
    </row>
    <row r="22928" spans="1:19" x14ac:dyDescent="0.3">
      <c r="A22928" s="25"/>
      <c r="B22928"/>
      <c r="C22928"/>
      <c r="D22928"/>
      <c r="E22928"/>
      <c r="F22928"/>
      <c r="G22928"/>
      <c r="H22928" s="14"/>
      <c r="I22928" s="14"/>
      <c r="K22928"/>
      <c r="L22928"/>
      <c r="M22928"/>
      <c r="N22928"/>
      <c r="O22928"/>
      <c r="P22928"/>
      <c r="S22928"/>
    </row>
    <row r="22929" spans="1:19" x14ac:dyDescent="0.3">
      <c r="A22929" s="25"/>
      <c r="B22929"/>
      <c r="C22929"/>
      <c r="D22929"/>
      <c r="E22929"/>
      <c r="F22929"/>
      <c r="G22929"/>
      <c r="H22929" s="14"/>
      <c r="I22929" s="14"/>
      <c r="K22929"/>
      <c r="L22929"/>
      <c r="M22929"/>
      <c r="N22929"/>
      <c r="O22929"/>
      <c r="P22929"/>
      <c r="S22929"/>
    </row>
    <row r="22930" spans="1:19" x14ac:dyDescent="0.3">
      <c r="A22930" s="25"/>
      <c r="B22930"/>
      <c r="C22930"/>
      <c r="D22930"/>
      <c r="E22930"/>
      <c r="F22930"/>
      <c r="G22930"/>
      <c r="H22930"/>
      <c r="I22930"/>
      <c r="K22930"/>
      <c r="L22930"/>
      <c r="M22930"/>
      <c r="N22930"/>
      <c r="O22930"/>
      <c r="P22930"/>
      <c r="S22930"/>
    </row>
    <row r="22931" spans="1:19" x14ac:dyDescent="0.3">
      <c r="A22931" s="25"/>
      <c r="B22931"/>
      <c r="C22931"/>
      <c r="D22931"/>
      <c r="E22931"/>
      <c r="F22931"/>
      <c r="G22931"/>
      <c r="H22931"/>
      <c r="I22931"/>
      <c r="K22931"/>
      <c r="L22931"/>
      <c r="M22931"/>
      <c r="N22931"/>
      <c r="O22931"/>
      <c r="P22931"/>
      <c r="S22931"/>
    </row>
    <row r="22932" spans="1:19" x14ac:dyDescent="0.3">
      <c r="A22932" s="25"/>
      <c r="B22932"/>
      <c r="C22932"/>
      <c r="D22932"/>
      <c r="E22932"/>
      <c r="F22932"/>
      <c r="G22932"/>
      <c r="H22932"/>
      <c r="I22932"/>
      <c r="K22932"/>
      <c r="L22932"/>
      <c r="M22932"/>
      <c r="N22932"/>
      <c r="O22932"/>
      <c r="P22932"/>
      <c r="S22932"/>
    </row>
    <row r="22933" spans="1:19" x14ac:dyDescent="0.3">
      <c r="A22933" s="25"/>
      <c r="B22933"/>
      <c r="C22933"/>
      <c r="D22933"/>
      <c r="E22933"/>
      <c r="F22933"/>
      <c r="G22933"/>
      <c r="H22933"/>
      <c r="I22933"/>
      <c r="K22933"/>
      <c r="L22933"/>
      <c r="M22933"/>
      <c r="N22933"/>
      <c r="O22933"/>
      <c r="P22933"/>
      <c r="S22933"/>
    </row>
    <row r="22934" spans="1:19" x14ac:dyDescent="0.3">
      <c r="A22934" s="25"/>
      <c r="B22934"/>
      <c r="C22934"/>
      <c r="D22934"/>
      <c r="E22934"/>
      <c r="F22934"/>
      <c r="G22934"/>
      <c r="H22934"/>
      <c r="I22934"/>
      <c r="K22934"/>
      <c r="L22934"/>
      <c r="M22934"/>
      <c r="N22934"/>
      <c r="O22934"/>
      <c r="P22934"/>
      <c r="S22934"/>
    </row>
    <row r="22935" spans="1:19" x14ac:dyDescent="0.3">
      <c r="A22935" s="25"/>
      <c r="B22935"/>
      <c r="C22935"/>
      <c r="D22935"/>
      <c r="E22935"/>
      <c r="F22935"/>
      <c r="G22935"/>
      <c r="H22935" s="14"/>
      <c r="I22935" s="14"/>
      <c r="K22935"/>
      <c r="L22935"/>
      <c r="M22935"/>
      <c r="N22935"/>
      <c r="O22935"/>
      <c r="P22935"/>
      <c r="S22935"/>
    </row>
    <row r="22936" spans="1:19" x14ac:dyDescent="0.3">
      <c r="A22936" s="25"/>
      <c r="B22936"/>
      <c r="C22936"/>
      <c r="D22936"/>
      <c r="E22936"/>
      <c r="F22936"/>
      <c r="G22936"/>
      <c r="H22936" s="14"/>
      <c r="I22936" s="14"/>
      <c r="K22936"/>
      <c r="L22936"/>
      <c r="M22936"/>
      <c r="N22936"/>
      <c r="O22936"/>
      <c r="P22936"/>
      <c r="S22936"/>
    </row>
    <row r="22937" spans="1:19" x14ac:dyDescent="0.3">
      <c r="A22937" s="25"/>
      <c r="B22937"/>
      <c r="C22937"/>
      <c r="D22937"/>
      <c r="E22937"/>
      <c r="F22937"/>
      <c r="G22937"/>
      <c r="H22937" s="14"/>
      <c r="I22937" s="14"/>
      <c r="K22937"/>
      <c r="L22937"/>
      <c r="M22937"/>
      <c r="N22937"/>
      <c r="O22937"/>
      <c r="P22937"/>
      <c r="S22937"/>
    </row>
    <row r="22938" spans="1:19" x14ac:dyDescent="0.3">
      <c r="A22938" s="25"/>
      <c r="B22938"/>
      <c r="C22938"/>
      <c r="D22938"/>
      <c r="E22938"/>
      <c r="F22938"/>
      <c r="G22938"/>
      <c r="H22938" s="14"/>
      <c r="I22938" s="14"/>
      <c r="K22938"/>
      <c r="L22938"/>
      <c r="M22938"/>
      <c r="N22938"/>
      <c r="O22938"/>
      <c r="P22938"/>
      <c r="S22938"/>
    </row>
    <row r="22939" spans="1:19" x14ac:dyDescent="0.3">
      <c r="A22939" s="25"/>
      <c r="B22939"/>
      <c r="C22939"/>
      <c r="D22939"/>
      <c r="E22939"/>
      <c r="F22939"/>
      <c r="G22939"/>
      <c r="H22939" s="14"/>
      <c r="I22939" s="14"/>
      <c r="K22939"/>
      <c r="L22939"/>
      <c r="M22939"/>
      <c r="N22939"/>
      <c r="O22939"/>
      <c r="P22939"/>
      <c r="S22939"/>
    </row>
    <row r="22940" spans="1:19" x14ac:dyDescent="0.3">
      <c r="A22940" s="25"/>
      <c r="B22940"/>
      <c r="C22940"/>
      <c r="D22940"/>
      <c r="E22940"/>
      <c r="F22940"/>
      <c r="G22940"/>
      <c r="H22940"/>
      <c r="I22940"/>
      <c r="K22940"/>
      <c r="L22940"/>
      <c r="M22940"/>
      <c r="N22940"/>
      <c r="O22940"/>
      <c r="P22940"/>
      <c r="S22940"/>
    </row>
    <row r="22941" spans="1:19" x14ac:dyDescent="0.3">
      <c r="A22941" s="25"/>
      <c r="B22941"/>
      <c r="C22941"/>
      <c r="D22941"/>
      <c r="E22941"/>
      <c r="F22941"/>
      <c r="G22941"/>
      <c r="H22941"/>
      <c r="I22941"/>
      <c r="K22941"/>
      <c r="L22941"/>
      <c r="M22941"/>
      <c r="N22941"/>
      <c r="O22941"/>
      <c r="P22941"/>
      <c r="S22941"/>
    </row>
    <row r="22942" spans="1:19" x14ac:dyDescent="0.3">
      <c r="A22942" s="25"/>
      <c r="B22942"/>
      <c r="C22942"/>
      <c r="D22942"/>
      <c r="E22942"/>
      <c r="F22942"/>
      <c r="G22942"/>
      <c r="H22942"/>
      <c r="I22942"/>
      <c r="K22942"/>
      <c r="L22942"/>
      <c r="M22942"/>
      <c r="N22942"/>
      <c r="O22942"/>
      <c r="P22942"/>
      <c r="S22942"/>
    </row>
    <row r="22943" spans="1:19" x14ac:dyDescent="0.3">
      <c r="A22943" s="25"/>
      <c r="B22943"/>
      <c r="C22943"/>
      <c r="D22943"/>
      <c r="E22943"/>
      <c r="F22943"/>
      <c r="G22943"/>
      <c r="H22943"/>
      <c r="I22943"/>
      <c r="K22943"/>
      <c r="L22943"/>
      <c r="M22943"/>
      <c r="N22943"/>
      <c r="O22943"/>
      <c r="P22943"/>
      <c r="S22943"/>
    </row>
    <row r="22944" spans="1:19" x14ac:dyDescent="0.3">
      <c r="A22944" s="25"/>
      <c r="B22944"/>
      <c r="C22944"/>
      <c r="D22944"/>
      <c r="E22944"/>
      <c r="F22944"/>
      <c r="G22944"/>
      <c r="H22944"/>
      <c r="I22944"/>
      <c r="K22944"/>
      <c r="L22944"/>
      <c r="M22944"/>
      <c r="N22944"/>
      <c r="O22944"/>
      <c r="P22944"/>
      <c r="S22944"/>
    </row>
    <row r="22945" spans="1:19" x14ac:dyDescent="0.3">
      <c r="A22945" s="25"/>
      <c r="B22945"/>
      <c r="C22945"/>
      <c r="D22945"/>
      <c r="E22945"/>
      <c r="F22945"/>
      <c r="G22945"/>
      <c r="H22945"/>
      <c r="I22945"/>
      <c r="K22945"/>
      <c r="L22945"/>
      <c r="M22945"/>
      <c r="N22945"/>
      <c r="O22945"/>
      <c r="P22945"/>
      <c r="S22945"/>
    </row>
    <row r="22946" spans="1:19" x14ac:dyDescent="0.3">
      <c r="A22946" s="25"/>
      <c r="B22946"/>
      <c r="C22946"/>
      <c r="D22946"/>
      <c r="E22946"/>
      <c r="F22946"/>
      <c r="G22946"/>
      <c r="H22946"/>
      <c r="I22946"/>
      <c r="K22946"/>
      <c r="L22946"/>
      <c r="M22946"/>
      <c r="N22946"/>
      <c r="O22946"/>
      <c r="P22946"/>
      <c r="S22946"/>
    </row>
    <row r="22947" spans="1:19" x14ac:dyDescent="0.3">
      <c r="A22947" s="25"/>
      <c r="B22947"/>
      <c r="C22947"/>
      <c r="D22947"/>
      <c r="E22947"/>
      <c r="F22947"/>
      <c r="G22947"/>
      <c r="H22947"/>
      <c r="I22947"/>
      <c r="K22947"/>
      <c r="L22947"/>
      <c r="M22947"/>
      <c r="N22947"/>
      <c r="O22947"/>
      <c r="P22947"/>
      <c r="S22947"/>
    </row>
    <row r="22948" spans="1:19" x14ac:dyDescent="0.3">
      <c r="A22948" s="25"/>
      <c r="B22948"/>
      <c r="C22948"/>
      <c r="D22948"/>
      <c r="E22948"/>
      <c r="F22948"/>
      <c r="G22948"/>
      <c r="H22948"/>
      <c r="I22948"/>
      <c r="K22948"/>
      <c r="L22948"/>
      <c r="M22948"/>
      <c r="N22948"/>
      <c r="O22948"/>
      <c r="P22948"/>
      <c r="S22948"/>
    </row>
    <row r="22949" spans="1:19" x14ac:dyDescent="0.3">
      <c r="A22949" s="25"/>
      <c r="B22949"/>
      <c r="C22949"/>
      <c r="D22949"/>
      <c r="E22949"/>
      <c r="F22949"/>
      <c r="G22949"/>
      <c r="H22949"/>
      <c r="I22949"/>
      <c r="K22949"/>
      <c r="L22949"/>
      <c r="M22949"/>
      <c r="N22949"/>
      <c r="O22949"/>
      <c r="P22949"/>
      <c r="S22949"/>
    </row>
    <row r="22950" spans="1:19" x14ac:dyDescent="0.3">
      <c r="A22950" s="25"/>
      <c r="B22950"/>
      <c r="C22950"/>
      <c r="D22950"/>
      <c r="E22950"/>
      <c r="F22950"/>
      <c r="G22950"/>
      <c r="H22950"/>
      <c r="I22950"/>
      <c r="K22950"/>
      <c r="L22950"/>
      <c r="M22950"/>
      <c r="N22950"/>
      <c r="O22950"/>
      <c r="P22950"/>
      <c r="S22950"/>
    </row>
    <row r="22951" spans="1:19" x14ac:dyDescent="0.3">
      <c r="A22951" s="25"/>
      <c r="B22951"/>
      <c r="C22951"/>
      <c r="D22951"/>
      <c r="E22951"/>
      <c r="F22951"/>
      <c r="G22951"/>
      <c r="H22951"/>
      <c r="I22951"/>
      <c r="K22951"/>
      <c r="L22951"/>
      <c r="M22951"/>
      <c r="N22951"/>
      <c r="O22951"/>
      <c r="P22951"/>
      <c r="S22951"/>
    </row>
    <row r="22952" spans="1:19" x14ac:dyDescent="0.3">
      <c r="A22952" s="25"/>
      <c r="B22952"/>
      <c r="C22952"/>
      <c r="D22952"/>
      <c r="E22952"/>
      <c r="F22952"/>
      <c r="G22952"/>
      <c r="H22952"/>
      <c r="I22952"/>
      <c r="K22952"/>
      <c r="L22952"/>
      <c r="M22952"/>
      <c r="N22952"/>
      <c r="O22952"/>
      <c r="P22952"/>
      <c r="S22952"/>
    </row>
    <row r="22953" spans="1:19" x14ac:dyDescent="0.3">
      <c r="A22953" s="25"/>
      <c r="B22953"/>
      <c r="C22953"/>
      <c r="D22953"/>
      <c r="E22953"/>
      <c r="F22953"/>
      <c r="G22953"/>
      <c r="H22953"/>
      <c r="I22953"/>
      <c r="K22953"/>
      <c r="L22953"/>
      <c r="M22953"/>
      <c r="N22953"/>
      <c r="O22953"/>
      <c r="P22953"/>
      <c r="S22953"/>
    </row>
    <row r="22954" spans="1:19" x14ac:dyDescent="0.3">
      <c r="A22954" s="25"/>
      <c r="B22954"/>
      <c r="C22954"/>
      <c r="D22954"/>
      <c r="E22954"/>
      <c r="F22954"/>
      <c r="G22954"/>
      <c r="H22954"/>
      <c r="I22954"/>
      <c r="K22954"/>
      <c r="L22954"/>
      <c r="M22954"/>
      <c r="N22954"/>
      <c r="O22954"/>
      <c r="P22954"/>
      <c r="S22954"/>
    </row>
    <row r="22955" spans="1:19" x14ac:dyDescent="0.3">
      <c r="A22955" s="25"/>
      <c r="B22955"/>
      <c r="C22955"/>
      <c r="D22955"/>
      <c r="E22955"/>
      <c r="F22955"/>
      <c r="G22955"/>
      <c r="H22955"/>
      <c r="I22955"/>
      <c r="K22955"/>
      <c r="L22955"/>
      <c r="M22955"/>
      <c r="N22955"/>
      <c r="O22955"/>
      <c r="P22955"/>
      <c r="S22955"/>
    </row>
    <row r="22956" spans="1:19" x14ac:dyDescent="0.3">
      <c r="A22956" s="25"/>
      <c r="B22956"/>
      <c r="C22956"/>
      <c r="D22956"/>
      <c r="E22956"/>
      <c r="F22956"/>
      <c r="G22956"/>
      <c r="H22956"/>
      <c r="I22956"/>
      <c r="K22956"/>
      <c r="L22956"/>
      <c r="M22956"/>
      <c r="N22956"/>
      <c r="O22956"/>
      <c r="P22956"/>
      <c r="S22956"/>
    </row>
    <row r="22957" spans="1:19" x14ac:dyDescent="0.3">
      <c r="A22957" s="25"/>
      <c r="B22957"/>
      <c r="C22957"/>
      <c r="D22957"/>
      <c r="E22957"/>
      <c r="F22957"/>
      <c r="G22957"/>
      <c r="H22957"/>
      <c r="I22957"/>
      <c r="K22957"/>
      <c r="L22957"/>
      <c r="M22957"/>
      <c r="N22957"/>
      <c r="O22957"/>
      <c r="P22957"/>
      <c r="S22957"/>
    </row>
    <row r="22958" spans="1:19" x14ac:dyDescent="0.3">
      <c r="A22958" s="25"/>
      <c r="B22958"/>
      <c r="C22958"/>
      <c r="D22958"/>
      <c r="E22958"/>
      <c r="F22958"/>
      <c r="G22958"/>
      <c r="H22958"/>
      <c r="I22958"/>
      <c r="K22958"/>
      <c r="L22958"/>
      <c r="M22958"/>
      <c r="N22958"/>
      <c r="O22958"/>
      <c r="P22958"/>
      <c r="S22958"/>
    </row>
    <row r="22959" spans="1:19" x14ac:dyDescent="0.3">
      <c r="A22959" s="25"/>
      <c r="B22959"/>
      <c r="C22959"/>
      <c r="D22959"/>
      <c r="E22959"/>
      <c r="F22959"/>
      <c r="G22959"/>
      <c r="H22959"/>
      <c r="I22959"/>
      <c r="K22959"/>
      <c r="L22959"/>
      <c r="M22959"/>
      <c r="N22959"/>
      <c r="O22959"/>
      <c r="P22959"/>
      <c r="S22959"/>
    </row>
    <row r="22960" spans="1:19" x14ac:dyDescent="0.3">
      <c r="A22960" s="25"/>
      <c r="B22960"/>
      <c r="C22960"/>
      <c r="D22960"/>
      <c r="E22960"/>
      <c r="F22960"/>
      <c r="G22960"/>
      <c r="H22960"/>
      <c r="I22960"/>
      <c r="K22960"/>
      <c r="L22960"/>
      <c r="M22960"/>
      <c r="N22960"/>
      <c r="O22960"/>
      <c r="P22960"/>
      <c r="S22960"/>
    </row>
    <row r="22961" spans="1:19" x14ac:dyDescent="0.3">
      <c r="A22961" s="25"/>
      <c r="B22961"/>
      <c r="C22961"/>
      <c r="D22961"/>
      <c r="E22961"/>
      <c r="F22961"/>
      <c r="G22961"/>
      <c r="H22961"/>
      <c r="I22961"/>
      <c r="K22961"/>
      <c r="L22961"/>
      <c r="M22961"/>
      <c r="N22961"/>
      <c r="O22961"/>
      <c r="P22961"/>
      <c r="S22961"/>
    </row>
    <row r="22962" spans="1:19" x14ac:dyDescent="0.3">
      <c r="A22962" s="25"/>
      <c r="B22962"/>
      <c r="C22962"/>
      <c r="D22962"/>
      <c r="E22962"/>
      <c r="F22962"/>
      <c r="G22962"/>
      <c r="H22962"/>
      <c r="I22962"/>
      <c r="K22962"/>
      <c r="L22962"/>
      <c r="M22962"/>
      <c r="N22962"/>
      <c r="O22962"/>
      <c r="P22962"/>
      <c r="S22962"/>
    </row>
    <row r="22963" spans="1:19" x14ac:dyDescent="0.3">
      <c r="A22963" s="25"/>
      <c r="B22963"/>
      <c r="C22963"/>
      <c r="D22963"/>
      <c r="E22963"/>
      <c r="F22963"/>
      <c r="G22963"/>
      <c r="H22963"/>
      <c r="I22963"/>
      <c r="K22963"/>
      <c r="L22963"/>
      <c r="M22963"/>
      <c r="N22963"/>
      <c r="O22963"/>
      <c r="P22963"/>
      <c r="S22963"/>
    </row>
    <row r="22964" spans="1:19" x14ac:dyDescent="0.3">
      <c r="A22964" s="25"/>
      <c r="B22964"/>
      <c r="C22964"/>
      <c r="D22964"/>
      <c r="E22964"/>
      <c r="F22964"/>
      <c r="G22964"/>
      <c r="H22964"/>
      <c r="I22964"/>
      <c r="K22964"/>
      <c r="L22964"/>
      <c r="M22964"/>
      <c r="N22964"/>
      <c r="O22964"/>
      <c r="P22964"/>
      <c r="S22964"/>
    </row>
    <row r="22965" spans="1:19" x14ac:dyDescent="0.3">
      <c r="A22965" s="25"/>
      <c r="B22965"/>
      <c r="C22965"/>
      <c r="D22965"/>
      <c r="E22965"/>
      <c r="F22965"/>
      <c r="G22965"/>
      <c r="H22965"/>
      <c r="I22965"/>
      <c r="K22965"/>
      <c r="L22965"/>
      <c r="M22965"/>
      <c r="N22965"/>
      <c r="O22965"/>
      <c r="P22965"/>
      <c r="S22965"/>
    </row>
    <row r="22966" spans="1:19" x14ac:dyDescent="0.3">
      <c r="A22966" s="25"/>
      <c r="B22966"/>
      <c r="C22966"/>
      <c r="D22966"/>
      <c r="E22966"/>
      <c r="F22966"/>
      <c r="G22966"/>
      <c r="H22966"/>
      <c r="I22966"/>
      <c r="K22966"/>
      <c r="L22966"/>
      <c r="M22966"/>
      <c r="N22966"/>
      <c r="O22966"/>
      <c r="P22966"/>
      <c r="S22966"/>
    </row>
    <row r="22967" spans="1:19" x14ac:dyDescent="0.3">
      <c r="A22967" s="25"/>
      <c r="B22967"/>
      <c r="C22967"/>
      <c r="D22967"/>
      <c r="E22967"/>
      <c r="F22967"/>
      <c r="G22967"/>
      <c r="H22967"/>
      <c r="I22967"/>
      <c r="K22967"/>
      <c r="L22967"/>
      <c r="M22967"/>
      <c r="N22967"/>
      <c r="O22967"/>
      <c r="P22967"/>
      <c r="S22967"/>
    </row>
    <row r="22968" spans="1:19" x14ac:dyDescent="0.3">
      <c r="A22968" s="25"/>
      <c r="B22968"/>
      <c r="C22968"/>
      <c r="D22968"/>
      <c r="E22968"/>
      <c r="F22968"/>
      <c r="G22968"/>
      <c r="H22968"/>
      <c r="I22968"/>
      <c r="K22968"/>
      <c r="L22968"/>
      <c r="M22968"/>
      <c r="N22968"/>
      <c r="O22968"/>
      <c r="P22968"/>
      <c r="S22968"/>
    </row>
    <row r="22969" spans="1:19" x14ac:dyDescent="0.3">
      <c r="A22969" s="25"/>
      <c r="B22969"/>
      <c r="C22969"/>
      <c r="D22969"/>
      <c r="E22969"/>
      <c r="F22969"/>
      <c r="G22969"/>
      <c r="H22969"/>
      <c r="I22969"/>
      <c r="K22969"/>
      <c r="L22969"/>
      <c r="M22969"/>
      <c r="N22969"/>
      <c r="O22969"/>
      <c r="P22969"/>
      <c r="S22969"/>
    </row>
    <row r="22970" spans="1:19" x14ac:dyDescent="0.3">
      <c r="A22970" s="25"/>
      <c r="B22970"/>
      <c r="C22970"/>
      <c r="D22970"/>
      <c r="E22970"/>
      <c r="F22970"/>
      <c r="G22970"/>
      <c r="H22970"/>
      <c r="I22970"/>
      <c r="K22970"/>
      <c r="L22970"/>
      <c r="M22970"/>
      <c r="N22970"/>
      <c r="O22970"/>
      <c r="P22970"/>
      <c r="S22970"/>
    </row>
    <row r="22971" spans="1:19" x14ac:dyDescent="0.3">
      <c r="A22971" s="25"/>
      <c r="B22971"/>
      <c r="C22971"/>
      <c r="D22971"/>
      <c r="E22971"/>
      <c r="F22971"/>
      <c r="G22971"/>
      <c r="H22971"/>
      <c r="I22971"/>
      <c r="K22971"/>
      <c r="L22971"/>
      <c r="M22971"/>
      <c r="N22971"/>
      <c r="O22971"/>
      <c r="P22971"/>
      <c r="S22971"/>
    </row>
    <row r="22972" spans="1:19" x14ac:dyDescent="0.3">
      <c r="A22972" s="25"/>
      <c r="B22972"/>
      <c r="C22972"/>
      <c r="D22972"/>
      <c r="E22972"/>
      <c r="F22972"/>
      <c r="G22972"/>
      <c r="H22972"/>
      <c r="I22972"/>
      <c r="K22972"/>
      <c r="L22972"/>
      <c r="M22972"/>
      <c r="N22972"/>
      <c r="O22972"/>
      <c r="P22972"/>
      <c r="S22972"/>
    </row>
    <row r="22973" spans="1:19" x14ac:dyDescent="0.3">
      <c r="A22973" s="25"/>
      <c r="B22973"/>
      <c r="C22973"/>
      <c r="D22973"/>
      <c r="E22973"/>
      <c r="F22973"/>
      <c r="G22973"/>
      <c r="H22973"/>
      <c r="I22973"/>
      <c r="K22973"/>
      <c r="L22973"/>
      <c r="M22973"/>
      <c r="N22973"/>
      <c r="O22973"/>
      <c r="P22973"/>
      <c r="S22973"/>
    </row>
    <row r="22974" spans="1:19" x14ac:dyDescent="0.3">
      <c r="A22974" s="25"/>
      <c r="B22974"/>
      <c r="C22974"/>
      <c r="D22974"/>
      <c r="E22974"/>
      <c r="F22974"/>
      <c r="G22974"/>
      <c r="H22974"/>
      <c r="I22974"/>
      <c r="K22974"/>
      <c r="L22974"/>
      <c r="M22974"/>
      <c r="N22974"/>
      <c r="O22974"/>
      <c r="P22974"/>
      <c r="S22974"/>
    </row>
    <row r="22975" spans="1:19" x14ac:dyDescent="0.3">
      <c r="A22975" s="25"/>
      <c r="B22975"/>
      <c r="C22975"/>
      <c r="D22975"/>
      <c r="E22975"/>
      <c r="F22975"/>
      <c r="G22975"/>
      <c r="H22975"/>
      <c r="I22975"/>
      <c r="K22975"/>
      <c r="L22975"/>
      <c r="M22975"/>
      <c r="N22975"/>
      <c r="O22975"/>
      <c r="P22975"/>
      <c r="S22975"/>
    </row>
    <row r="22976" spans="1:19" x14ac:dyDescent="0.3">
      <c r="A22976" s="25"/>
      <c r="B22976"/>
      <c r="C22976"/>
      <c r="D22976"/>
      <c r="E22976"/>
      <c r="F22976"/>
      <c r="G22976"/>
      <c r="H22976"/>
      <c r="I22976"/>
      <c r="K22976"/>
      <c r="L22976"/>
      <c r="M22976"/>
      <c r="N22976"/>
      <c r="O22976"/>
      <c r="P22976"/>
      <c r="S22976"/>
    </row>
    <row r="22977" spans="1:19" x14ac:dyDescent="0.3">
      <c r="A22977" s="25"/>
      <c r="B22977"/>
      <c r="C22977"/>
      <c r="D22977"/>
      <c r="E22977"/>
      <c r="F22977"/>
      <c r="G22977"/>
      <c r="H22977"/>
      <c r="I22977"/>
      <c r="K22977"/>
      <c r="L22977"/>
      <c r="M22977"/>
      <c r="N22977"/>
      <c r="O22977"/>
      <c r="P22977"/>
      <c r="S22977"/>
    </row>
    <row r="22978" spans="1:19" x14ac:dyDescent="0.3">
      <c r="A22978" s="25"/>
      <c r="B22978"/>
      <c r="C22978"/>
      <c r="D22978"/>
      <c r="E22978"/>
      <c r="F22978"/>
      <c r="G22978"/>
      <c r="H22978"/>
      <c r="I22978"/>
      <c r="K22978"/>
      <c r="L22978"/>
      <c r="M22978"/>
      <c r="N22978"/>
      <c r="O22978"/>
      <c r="P22978"/>
      <c r="S22978"/>
    </row>
    <row r="22979" spans="1:19" x14ac:dyDescent="0.3">
      <c r="A22979" s="25"/>
      <c r="B22979"/>
      <c r="C22979"/>
      <c r="D22979"/>
      <c r="E22979"/>
      <c r="F22979"/>
      <c r="G22979"/>
      <c r="H22979"/>
      <c r="I22979"/>
      <c r="K22979"/>
      <c r="L22979"/>
      <c r="M22979"/>
      <c r="N22979"/>
      <c r="O22979"/>
      <c r="P22979"/>
      <c r="S22979"/>
    </row>
    <row r="22980" spans="1:19" x14ac:dyDescent="0.3">
      <c r="A22980" s="25"/>
      <c r="B22980"/>
      <c r="C22980"/>
      <c r="D22980"/>
      <c r="E22980"/>
      <c r="F22980"/>
      <c r="G22980"/>
      <c r="H22980"/>
      <c r="I22980"/>
      <c r="K22980"/>
      <c r="L22980"/>
      <c r="M22980"/>
      <c r="N22980"/>
      <c r="O22980"/>
      <c r="P22980"/>
      <c r="S22980"/>
    </row>
    <row r="22981" spans="1:19" x14ac:dyDescent="0.3">
      <c r="A22981" s="25"/>
      <c r="B22981"/>
      <c r="C22981"/>
      <c r="D22981"/>
      <c r="E22981"/>
      <c r="F22981"/>
      <c r="G22981"/>
      <c r="H22981"/>
      <c r="I22981"/>
      <c r="K22981"/>
      <c r="L22981"/>
      <c r="M22981"/>
      <c r="N22981"/>
      <c r="O22981"/>
      <c r="P22981"/>
      <c r="S22981"/>
    </row>
    <row r="22982" spans="1:19" x14ac:dyDescent="0.3">
      <c r="A22982" s="25"/>
      <c r="B22982"/>
      <c r="C22982"/>
      <c r="D22982"/>
      <c r="E22982"/>
      <c r="F22982"/>
      <c r="G22982"/>
      <c r="H22982"/>
      <c r="I22982"/>
      <c r="K22982"/>
      <c r="L22982"/>
      <c r="M22982"/>
      <c r="N22982"/>
      <c r="O22982"/>
      <c r="P22982"/>
      <c r="S22982"/>
    </row>
    <row r="22983" spans="1:19" x14ac:dyDescent="0.3">
      <c r="A22983" s="25"/>
      <c r="B22983"/>
      <c r="C22983"/>
      <c r="D22983"/>
      <c r="E22983"/>
      <c r="F22983"/>
      <c r="G22983"/>
      <c r="H22983"/>
      <c r="I22983"/>
      <c r="K22983"/>
      <c r="L22983"/>
      <c r="M22983"/>
      <c r="N22983"/>
      <c r="O22983"/>
      <c r="P22983"/>
      <c r="S22983"/>
    </row>
    <row r="22984" spans="1:19" x14ac:dyDescent="0.3">
      <c r="A22984" s="25"/>
      <c r="B22984"/>
      <c r="C22984"/>
      <c r="D22984"/>
      <c r="E22984"/>
      <c r="F22984"/>
      <c r="G22984"/>
      <c r="H22984"/>
      <c r="I22984"/>
      <c r="K22984"/>
      <c r="L22984"/>
      <c r="M22984"/>
      <c r="N22984"/>
      <c r="O22984"/>
      <c r="P22984"/>
      <c r="S22984"/>
    </row>
    <row r="22985" spans="1:19" x14ac:dyDescent="0.3">
      <c r="A22985" s="25"/>
      <c r="B22985"/>
      <c r="C22985"/>
      <c r="D22985"/>
      <c r="E22985"/>
      <c r="F22985"/>
      <c r="G22985"/>
      <c r="H22985" s="14"/>
      <c r="I22985" s="14"/>
      <c r="K22985"/>
      <c r="L22985"/>
      <c r="M22985"/>
      <c r="N22985"/>
      <c r="O22985"/>
      <c r="P22985"/>
      <c r="S22985"/>
    </row>
    <row r="22986" spans="1:19" x14ac:dyDescent="0.3">
      <c r="A22986" s="25"/>
      <c r="B22986"/>
      <c r="C22986"/>
      <c r="D22986"/>
      <c r="E22986"/>
      <c r="F22986"/>
      <c r="G22986"/>
      <c r="H22986"/>
      <c r="I22986"/>
      <c r="K22986"/>
      <c r="L22986"/>
      <c r="M22986"/>
      <c r="N22986"/>
      <c r="O22986"/>
      <c r="P22986"/>
      <c r="S22986"/>
    </row>
    <row r="22987" spans="1:19" x14ac:dyDescent="0.3">
      <c r="A22987" s="25"/>
      <c r="B22987"/>
      <c r="C22987"/>
      <c r="D22987"/>
      <c r="E22987"/>
      <c r="F22987"/>
      <c r="G22987"/>
      <c r="H22987"/>
      <c r="I22987"/>
      <c r="K22987"/>
      <c r="L22987"/>
      <c r="M22987"/>
      <c r="N22987"/>
      <c r="O22987"/>
      <c r="P22987"/>
      <c r="S22987"/>
    </row>
    <row r="22988" spans="1:19" x14ac:dyDescent="0.3">
      <c r="A22988" s="25"/>
      <c r="B22988"/>
      <c r="C22988"/>
      <c r="D22988"/>
      <c r="E22988"/>
      <c r="F22988"/>
      <c r="G22988"/>
      <c r="H22988"/>
      <c r="I22988"/>
      <c r="K22988"/>
      <c r="L22988"/>
      <c r="M22988"/>
      <c r="N22988"/>
      <c r="O22988"/>
      <c r="P22988"/>
      <c r="S22988"/>
    </row>
    <row r="22989" spans="1:19" x14ac:dyDescent="0.3">
      <c r="A22989" s="25"/>
      <c r="B22989"/>
      <c r="C22989"/>
      <c r="D22989"/>
      <c r="E22989"/>
      <c r="F22989"/>
      <c r="G22989"/>
      <c r="H22989"/>
      <c r="I22989"/>
      <c r="K22989"/>
      <c r="L22989"/>
      <c r="M22989"/>
      <c r="N22989"/>
      <c r="O22989"/>
      <c r="P22989"/>
      <c r="S22989"/>
    </row>
    <row r="22990" spans="1:19" x14ac:dyDescent="0.3">
      <c r="A22990" s="25"/>
      <c r="B22990"/>
      <c r="C22990"/>
      <c r="D22990"/>
      <c r="E22990"/>
      <c r="F22990"/>
      <c r="G22990"/>
      <c r="H22990"/>
      <c r="I22990"/>
      <c r="K22990"/>
      <c r="L22990"/>
      <c r="M22990"/>
      <c r="N22990"/>
      <c r="O22990"/>
      <c r="P22990"/>
      <c r="S22990"/>
    </row>
    <row r="22991" spans="1:19" x14ac:dyDescent="0.3">
      <c r="A22991" s="25"/>
      <c r="B22991"/>
      <c r="C22991"/>
      <c r="D22991"/>
      <c r="E22991"/>
      <c r="F22991"/>
      <c r="G22991"/>
      <c r="H22991" s="14"/>
      <c r="I22991" s="14"/>
      <c r="K22991"/>
      <c r="L22991"/>
      <c r="M22991"/>
      <c r="N22991"/>
      <c r="O22991"/>
      <c r="P22991"/>
      <c r="S22991"/>
    </row>
    <row r="22992" spans="1:19" x14ac:dyDescent="0.3">
      <c r="A22992" s="25"/>
      <c r="B22992"/>
      <c r="C22992"/>
      <c r="D22992"/>
      <c r="E22992"/>
      <c r="F22992"/>
      <c r="G22992"/>
      <c r="H22992" s="14"/>
      <c r="I22992" s="14"/>
      <c r="K22992"/>
      <c r="L22992"/>
      <c r="M22992"/>
      <c r="N22992"/>
      <c r="O22992"/>
      <c r="P22992"/>
      <c r="S22992"/>
    </row>
    <row r="22993" spans="1:19" x14ac:dyDescent="0.3">
      <c r="A22993" s="25"/>
      <c r="B22993"/>
      <c r="C22993"/>
      <c r="D22993"/>
      <c r="E22993"/>
      <c r="F22993"/>
      <c r="G22993"/>
      <c r="H22993" s="14"/>
      <c r="I22993" s="14"/>
      <c r="K22993"/>
      <c r="L22993"/>
      <c r="M22993"/>
      <c r="N22993"/>
      <c r="O22993"/>
      <c r="P22993"/>
      <c r="S22993"/>
    </row>
    <row r="22994" spans="1:19" x14ac:dyDescent="0.3">
      <c r="A22994" s="25"/>
      <c r="B22994"/>
      <c r="C22994"/>
      <c r="D22994"/>
      <c r="E22994"/>
      <c r="F22994"/>
      <c r="G22994"/>
      <c r="H22994" s="14"/>
      <c r="I22994" s="14"/>
      <c r="K22994"/>
      <c r="L22994"/>
      <c r="M22994"/>
      <c r="N22994"/>
      <c r="O22994"/>
      <c r="P22994"/>
      <c r="S22994"/>
    </row>
    <row r="22995" spans="1:19" x14ac:dyDescent="0.3">
      <c r="A22995" s="25"/>
      <c r="B22995"/>
      <c r="C22995"/>
      <c r="D22995"/>
      <c r="E22995"/>
      <c r="F22995"/>
      <c r="G22995"/>
      <c r="H22995" s="14"/>
      <c r="I22995" s="14"/>
      <c r="K22995"/>
      <c r="L22995"/>
      <c r="M22995"/>
      <c r="N22995"/>
      <c r="O22995"/>
      <c r="P22995"/>
      <c r="S22995"/>
    </row>
    <row r="22996" spans="1:19" x14ac:dyDescent="0.3">
      <c r="A22996" s="25"/>
      <c r="B22996"/>
      <c r="C22996"/>
      <c r="D22996"/>
      <c r="E22996"/>
      <c r="F22996"/>
      <c r="G22996"/>
      <c r="H22996"/>
      <c r="I22996"/>
      <c r="K22996"/>
      <c r="L22996"/>
      <c r="M22996"/>
      <c r="N22996"/>
      <c r="O22996"/>
      <c r="P22996"/>
      <c r="S22996"/>
    </row>
    <row r="22997" spans="1:19" x14ac:dyDescent="0.3">
      <c r="A22997" s="25"/>
      <c r="B22997"/>
      <c r="C22997"/>
      <c r="D22997"/>
      <c r="E22997"/>
      <c r="F22997"/>
      <c r="G22997"/>
      <c r="H22997"/>
      <c r="I22997"/>
      <c r="K22997"/>
      <c r="L22997"/>
      <c r="M22997"/>
      <c r="N22997"/>
      <c r="O22997"/>
      <c r="P22997"/>
      <c r="S22997"/>
    </row>
    <row r="22998" spans="1:19" x14ac:dyDescent="0.3">
      <c r="A22998" s="25"/>
      <c r="B22998"/>
      <c r="C22998"/>
      <c r="D22998"/>
      <c r="E22998"/>
      <c r="F22998"/>
      <c r="G22998"/>
      <c r="H22998"/>
      <c r="I22998"/>
      <c r="K22998"/>
      <c r="L22998"/>
      <c r="M22998"/>
      <c r="N22998"/>
      <c r="O22998"/>
      <c r="P22998"/>
      <c r="S22998"/>
    </row>
    <row r="22999" spans="1:19" x14ac:dyDescent="0.3">
      <c r="A22999" s="25"/>
      <c r="B22999"/>
      <c r="C22999"/>
      <c r="D22999"/>
      <c r="E22999"/>
      <c r="F22999"/>
      <c r="G22999"/>
      <c r="H22999"/>
      <c r="I22999"/>
      <c r="K22999"/>
      <c r="L22999"/>
      <c r="M22999"/>
      <c r="N22999"/>
      <c r="O22999"/>
      <c r="P22999"/>
      <c r="S22999"/>
    </row>
    <row r="23000" spans="1:19" x14ac:dyDescent="0.3">
      <c r="A23000" s="25"/>
      <c r="B23000"/>
      <c r="C23000"/>
      <c r="D23000"/>
      <c r="E23000"/>
      <c r="F23000"/>
      <c r="G23000"/>
      <c r="H23000"/>
      <c r="I23000"/>
      <c r="K23000"/>
      <c r="L23000"/>
      <c r="M23000"/>
      <c r="N23000"/>
      <c r="O23000"/>
      <c r="P23000"/>
      <c r="S23000"/>
    </row>
    <row r="23001" spans="1:19" x14ac:dyDescent="0.3">
      <c r="A23001" s="25"/>
      <c r="B23001"/>
      <c r="C23001"/>
      <c r="D23001"/>
      <c r="E23001"/>
      <c r="F23001"/>
      <c r="G23001"/>
      <c r="H23001" s="14"/>
      <c r="I23001" s="14"/>
      <c r="K23001"/>
      <c r="L23001"/>
      <c r="M23001"/>
      <c r="N23001"/>
      <c r="O23001"/>
      <c r="P23001"/>
      <c r="S23001"/>
    </row>
    <row r="23002" spans="1:19" x14ac:dyDescent="0.3">
      <c r="A23002" s="25"/>
      <c r="B23002"/>
      <c r="C23002"/>
      <c r="D23002"/>
      <c r="E23002"/>
      <c r="F23002"/>
      <c r="G23002"/>
      <c r="H23002" s="14"/>
      <c r="I23002" s="14"/>
      <c r="K23002"/>
      <c r="L23002"/>
      <c r="M23002"/>
      <c r="N23002"/>
      <c r="O23002"/>
      <c r="P23002"/>
      <c r="S23002"/>
    </row>
    <row r="23003" spans="1:19" x14ac:dyDescent="0.3">
      <c r="A23003" s="25"/>
      <c r="B23003"/>
      <c r="C23003"/>
      <c r="D23003"/>
      <c r="E23003"/>
      <c r="F23003"/>
      <c r="G23003"/>
      <c r="H23003" s="14"/>
      <c r="I23003" s="14"/>
      <c r="K23003"/>
      <c r="L23003"/>
      <c r="M23003"/>
      <c r="N23003"/>
      <c r="O23003"/>
      <c r="P23003"/>
      <c r="S23003"/>
    </row>
    <row r="23004" spans="1:19" x14ac:dyDescent="0.3">
      <c r="A23004" s="25"/>
      <c r="B23004"/>
      <c r="C23004"/>
      <c r="D23004"/>
      <c r="E23004"/>
      <c r="F23004"/>
      <c r="G23004"/>
      <c r="H23004" s="14"/>
      <c r="I23004" s="14"/>
      <c r="K23004"/>
      <c r="L23004"/>
      <c r="M23004"/>
      <c r="N23004"/>
      <c r="O23004"/>
      <c r="P23004"/>
      <c r="S23004"/>
    </row>
    <row r="23005" spans="1:19" x14ac:dyDescent="0.3">
      <c r="A23005" s="25"/>
      <c r="B23005"/>
      <c r="C23005"/>
      <c r="D23005"/>
      <c r="E23005"/>
      <c r="F23005"/>
      <c r="G23005"/>
      <c r="H23005" s="14"/>
      <c r="I23005" s="14"/>
      <c r="K23005"/>
      <c r="L23005"/>
      <c r="M23005"/>
      <c r="N23005"/>
      <c r="O23005"/>
      <c r="P23005"/>
      <c r="S23005"/>
    </row>
    <row r="23006" spans="1:19" x14ac:dyDescent="0.3">
      <c r="A23006" s="25"/>
      <c r="B23006"/>
      <c r="C23006"/>
      <c r="D23006"/>
      <c r="E23006"/>
      <c r="F23006"/>
      <c r="G23006"/>
      <c r="H23006"/>
      <c r="I23006"/>
      <c r="K23006"/>
      <c r="L23006"/>
      <c r="M23006"/>
      <c r="N23006"/>
      <c r="O23006"/>
      <c r="P23006"/>
      <c r="S23006"/>
    </row>
    <row r="23007" spans="1:19" x14ac:dyDescent="0.3">
      <c r="A23007" s="25"/>
      <c r="B23007"/>
      <c r="C23007"/>
      <c r="D23007"/>
      <c r="E23007"/>
      <c r="F23007"/>
      <c r="G23007"/>
      <c r="H23007"/>
      <c r="I23007"/>
      <c r="K23007"/>
      <c r="L23007"/>
      <c r="M23007"/>
      <c r="N23007"/>
      <c r="O23007"/>
      <c r="P23007"/>
      <c r="S23007"/>
    </row>
    <row r="23008" spans="1:19" x14ac:dyDescent="0.3">
      <c r="A23008" s="25"/>
      <c r="B23008"/>
      <c r="C23008"/>
      <c r="D23008"/>
      <c r="E23008"/>
      <c r="F23008"/>
      <c r="G23008"/>
      <c r="H23008"/>
      <c r="I23008"/>
      <c r="K23008"/>
      <c r="L23008"/>
      <c r="M23008"/>
      <c r="N23008"/>
      <c r="O23008"/>
      <c r="P23008"/>
      <c r="S23008"/>
    </row>
    <row r="23009" spans="1:19" x14ac:dyDescent="0.3">
      <c r="A23009" s="25"/>
      <c r="B23009"/>
      <c r="C23009"/>
      <c r="D23009"/>
      <c r="E23009"/>
      <c r="F23009"/>
      <c r="G23009"/>
      <c r="H23009"/>
      <c r="I23009"/>
      <c r="K23009"/>
      <c r="L23009"/>
      <c r="M23009"/>
      <c r="N23009"/>
      <c r="O23009"/>
      <c r="P23009"/>
      <c r="S23009"/>
    </row>
    <row r="23010" spans="1:19" x14ac:dyDescent="0.3">
      <c r="A23010" s="25"/>
      <c r="B23010"/>
      <c r="C23010"/>
      <c r="D23010"/>
      <c r="E23010"/>
      <c r="F23010"/>
      <c r="G23010"/>
      <c r="H23010"/>
      <c r="I23010"/>
      <c r="K23010"/>
      <c r="L23010"/>
      <c r="M23010"/>
      <c r="N23010"/>
      <c r="O23010"/>
      <c r="P23010"/>
      <c r="S23010"/>
    </row>
    <row r="23011" spans="1:19" x14ac:dyDescent="0.3">
      <c r="A23011" s="25"/>
      <c r="B23011"/>
      <c r="C23011"/>
      <c r="D23011"/>
      <c r="E23011"/>
      <c r="F23011"/>
      <c r="G23011"/>
      <c r="H23011" s="14"/>
      <c r="I23011" s="14"/>
      <c r="K23011"/>
      <c r="L23011"/>
      <c r="M23011"/>
      <c r="N23011"/>
      <c r="O23011"/>
      <c r="P23011"/>
      <c r="S23011"/>
    </row>
    <row r="23012" spans="1:19" x14ac:dyDescent="0.3">
      <c r="A23012" s="25"/>
      <c r="B23012"/>
      <c r="C23012"/>
      <c r="D23012"/>
      <c r="E23012"/>
      <c r="F23012"/>
      <c r="G23012"/>
      <c r="H23012" s="14"/>
      <c r="I23012" s="14"/>
      <c r="K23012"/>
      <c r="L23012"/>
      <c r="M23012"/>
      <c r="N23012"/>
      <c r="O23012"/>
      <c r="P23012"/>
      <c r="S23012"/>
    </row>
    <row r="23013" spans="1:19" x14ac:dyDescent="0.3">
      <c r="A23013" s="25"/>
      <c r="B23013"/>
      <c r="C23013"/>
      <c r="D23013"/>
      <c r="E23013"/>
      <c r="F23013"/>
      <c r="G23013"/>
      <c r="H23013" s="14"/>
      <c r="I23013" s="14"/>
      <c r="K23013"/>
      <c r="L23013"/>
      <c r="M23013"/>
      <c r="N23013"/>
      <c r="O23013"/>
      <c r="P23013"/>
      <c r="S23013"/>
    </row>
    <row r="23014" spans="1:19" x14ac:dyDescent="0.3">
      <c r="A23014" s="25"/>
      <c r="B23014"/>
      <c r="C23014"/>
      <c r="D23014"/>
      <c r="E23014"/>
      <c r="F23014"/>
      <c r="G23014"/>
      <c r="H23014" s="14"/>
      <c r="I23014" s="14"/>
      <c r="K23014"/>
      <c r="L23014"/>
      <c r="M23014"/>
      <c r="N23014"/>
      <c r="O23014"/>
      <c r="P23014"/>
      <c r="S23014"/>
    </row>
    <row r="23015" spans="1:19" x14ac:dyDescent="0.3">
      <c r="A23015" s="25"/>
      <c r="B23015"/>
      <c r="C23015"/>
      <c r="D23015"/>
      <c r="E23015"/>
      <c r="F23015"/>
      <c r="G23015"/>
      <c r="H23015" s="14"/>
      <c r="I23015" s="14"/>
      <c r="K23015"/>
      <c r="L23015"/>
      <c r="M23015"/>
      <c r="N23015"/>
      <c r="O23015"/>
      <c r="P23015"/>
      <c r="S23015"/>
    </row>
    <row r="23016" spans="1:19" x14ac:dyDescent="0.3">
      <c r="A23016" s="25"/>
      <c r="B23016"/>
      <c r="C23016"/>
      <c r="D23016"/>
      <c r="E23016"/>
      <c r="F23016"/>
      <c r="G23016"/>
      <c r="H23016"/>
      <c r="I23016" s="14"/>
      <c r="K23016"/>
      <c r="L23016"/>
      <c r="M23016"/>
      <c r="N23016"/>
      <c r="O23016"/>
      <c r="P23016"/>
      <c r="S23016"/>
    </row>
    <row r="23017" spans="1:19" x14ac:dyDescent="0.3">
      <c r="A23017" s="25"/>
      <c r="B23017"/>
      <c r="C23017"/>
      <c r="D23017"/>
      <c r="E23017"/>
      <c r="F23017"/>
      <c r="G23017"/>
      <c r="H23017"/>
      <c r="I23017" s="14"/>
      <c r="K23017"/>
      <c r="L23017"/>
      <c r="M23017"/>
      <c r="N23017"/>
      <c r="O23017"/>
      <c r="P23017"/>
      <c r="S23017"/>
    </row>
    <row r="23018" spans="1:19" x14ac:dyDescent="0.3">
      <c r="A23018" s="25"/>
      <c r="B23018"/>
      <c r="C23018"/>
      <c r="D23018"/>
      <c r="E23018"/>
      <c r="F23018"/>
      <c r="G23018"/>
      <c r="H23018"/>
      <c r="I23018" s="14"/>
      <c r="K23018"/>
      <c r="L23018"/>
      <c r="M23018"/>
      <c r="N23018"/>
      <c r="O23018"/>
      <c r="P23018"/>
      <c r="S23018"/>
    </row>
    <row r="23019" spans="1:19" x14ac:dyDescent="0.3">
      <c r="A23019" s="25"/>
      <c r="B23019"/>
      <c r="C23019"/>
      <c r="D23019"/>
      <c r="E23019"/>
      <c r="F23019"/>
      <c r="G23019"/>
      <c r="H23019"/>
      <c r="I23019" s="14"/>
      <c r="K23019"/>
      <c r="L23019"/>
      <c r="M23019"/>
      <c r="N23019"/>
      <c r="O23019"/>
      <c r="P23019"/>
      <c r="S23019"/>
    </row>
    <row r="23020" spans="1:19" x14ac:dyDescent="0.3">
      <c r="A23020" s="25"/>
      <c r="B23020"/>
      <c r="C23020"/>
      <c r="D23020"/>
      <c r="E23020"/>
      <c r="F23020"/>
      <c r="G23020"/>
      <c r="H23020"/>
      <c r="I23020" s="14"/>
      <c r="K23020"/>
      <c r="L23020"/>
      <c r="M23020"/>
      <c r="N23020"/>
      <c r="O23020"/>
      <c r="P23020"/>
      <c r="S23020"/>
    </row>
    <row r="23021" spans="1:19" x14ac:dyDescent="0.3">
      <c r="A23021" s="25"/>
      <c r="B23021"/>
      <c r="C23021"/>
      <c r="D23021"/>
      <c r="E23021"/>
      <c r="F23021"/>
      <c r="G23021"/>
      <c r="H23021"/>
      <c r="I23021"/>
      <c r="K23021"/>
      <c r="L23021"/>
      <c r="M23021"/>
      <c r="N23021"/>
      <c r="O23021"/>
      <c r="P23021"/>
      <c r="S23021"/>
    </row>
    <row r="23022" spans="1:19" x14ac:dyDescent="0.3">
      <c r="A23022" s="25"/>
      <c r="B23022"/>
      <c r="C23022"/>
      <c r="D23022"/>
      <c r="E23022"/>
      <c r="F23022"/>
      <c r="G23022"/>
      <c r="H23022"/>
      <c r="I23022"/>
      <c r="K23022"/>
      <c r="L23022"/>
      <c r="M23022"/>
      <c r="N23022"/>
      <c r="O23022"/>
      <c r="P23022"/>
      <c r="S23022"/>
    </row>
    <row r="23023" spans="1:19" x14ac:dyDescent="0.3">
      <c r="A23023" s="25"/>
      <c r="B23023"/>
      <c r="C23023"/>
      <c r="D23023"/>
      <c r="E23023"/>
      <c r="F23023"/>
      <c r="G23023"/>
      <c r="H23023"/>
      <c r="I23023"/>
      <c r="K23023"/>
      <c r="L23023"/>
      <c r="M23023"/>
      <c r="N23023"/>
      <c r="O23023"/>
      <c r="P23023"/>
      <c r="S23023"/>
    </row>
    <row r="23024" spans="1:19" x14ac:dyDescent="0.3">
      <c r="A23024" s="25"/>
      <c r="B23024"/>
      <c r="C23024"/>
      <c r="D23024"/>
      <c r="E23024"/>
      <c r="F23024"/>
      <c r="G23024"/>
      <c r="H23024"/>
      <c r="I23024"/>
      <c r="K23024"/>
      <c r="L23024"/>
      <c r="M23024"/>
      <c r="N23024"/>
      <c r="O23024"/>
      <c r="P23024"/>
      <c r="S23024"/>
    </row>
    <row r="23025" spans="1:19" x14ac:dyDescent="0.3">
      <c r="A23025" s="25"/>
      <c r="B23025"/>
      <c r="C23025"/>
      <c r="D23025"/>
      <c r="E23025"/>
      <c r="F23025"/>
      <c r="G23025"/>
      <c r="H23025"/>
      <c r="I23025"/>
      <c r="K23025"/>
      <c r="L23025"/>
      <c r="M23025"/>
      <c r="N23025"/>
      <c r="O23025"/>
      <c r="P23025"/>
      <c r="S23025"/>
    </row>
    <row r="23026" spans="1:19" x14ac:dyDescent="0.3">
      <c r="A23026" s="25"/>
      <c r="B23026"/>
      <c r="C23026"/>
      <c r="D23026"/>
      <c r="E23026"/>
      <c r="F23026"/>
      <c r="G23026"/>
      <c r="H23026" s="14"/>
      <c r="I23026" s="14"/>
      <c r="K23026"/>
      <c r="L23026"/>
      <c r="M23026"/>
      <c r="N23026"/>
      <c r="O23026"/>
      <c r="P23026"/>
      <c r="S23026"/>
    </row>
    <row r="23027" spans="1:19" x14ac:dyDescent="0.3">
      <c r="A23027" s="25"/>
      <c r="B23027"/>
      <c r="C23027"/>
      <c r="D23027"/>
      <c r="E23027"/>
      <c r="F23027"/>
      <c r="G23027"/>
      <c r="H23027" s="14"/>
      <c r="I23027" s="14"/>
      <c r="K23027"/>
      <c r="L23027"/>
      <c r="M23027"/>
      <c r="N23027"/>
      <c r="O23027"/>
      <c r="P23027"/>
      <c r="S23027"/>
    </row>
    <row r="23028" spans="1:19" x14ac:dyDescent="0.3">
      <c r="A23028" s="25"/>
      <c r="B23028"/>
      <c r="C23028"/>
      <c r="D23028"/>
      <c r="E23028"/>
      <c r="F23028"/>
      <c r="G23028"/>
      <c r="H23028" s="14"/>
      <c r="I23028" s="14"/>
      <c r="K23028"/>
      <c r="L23028"/>
      <c r="M23028"/>
      <c r="N23028"/>
      <c r="O23028"/>
      <c r="P23028"/>
      <c r="S23028"/>
    </row>
    <row r="23029" spans="1:19" x14ac:dyDescent="0.3">
      <c r="A23029" s="25"/>
      <c r="B23029"/>
      <c r="C23029"/>
      <c r="D23029"/>
      <c r="E23029"/>
      <c r="F23029"/>
      <c r="G23029"/>
      <c r="H23029" s="14"/>
      <c r="I23029" s="14"/>
      <c r="K23029"/>
      <c r="L23029"/>
      <c r="M23029"/>
      <c r="N23029"/>
      <c r="O23029"/>
      <c r="P23029"/>
      <c r="S23029"/>
    </row>
    <row r="23030" spans="1:19" x14ac:dyDescent="0.3">
      <c r="A23030" s="25"/>
      <c r="B23030"/>
      <c r="C23030"/>
      <c r="D23030"/>
      <c r="E23030"/>
      <c r="F23030"/>
      <c r="G23030"/>
      <c r="H23030" s="14"/>
      <c r="I23030" s="14"/>
      <c r="K23030"/>
      <c r="L23030"/>
      <c r="M23030"/>
      <c r="N23030"/>
      <c r="O23030"/>
      <c r="P23030"/>
      <c r="S23030"/>
    </row>
    <row r="23031" spans="1:19" x14ac:dyDescent="0.3">
      <c r="A23031" s="25"/>
      <c r="B23031"/>
      <c r="C23031"/>
      <c r="D23031"/>
      <c r="E23031"/>
      <c r="F23031"/>
      <c r="G23031"/>
      <c r="H23031"/>
      <c r="I23031"/>
      <c r="K23031"/>
      <c r="L23031"/>
      <c r="M23031"/>
      <c r="N23031"/>
      <c r="O23031"/>
      <c r="P23031"/>
      <c r="S23031"/>
    </row>
    <row r="23032" spans="1:19" x14ac:dyDescent="0.3">
      <c r="A23032" s="25"/>
      <c r="B23032"/>
      <c r="C23032"/>
      <c r="D23032"/>
      <c r="E23032"/>
      <c r="F23032"/>
      <c r="G23032"/>
      <c r="H23032"/>
      <c r="I23032"/>
      <c r="K23032"/>
      <c r="L23032"/>
      <c r="M23032"/>
      <c r="N23032"/>
      <c r="O23032"/>
      <c r="P23032"/>
      <c r="S23032"/>
    </row>
    <row r="23033" spans="1:19" x14ac:dyDescent="0.3">
      <c r="A23033" s="25"/>
      <c r="B23033"/>
      <c r="C23033"/>
      <c r="D23033"/>
      <c r="E23033"/>
      <c r="F23033"/>
      <c r="G23033"/>
      <c r="H23033"/>
      <c r="I23033"/>
      <c r="K23033"/>
      <c r="L23033"/>
      <c r="M23033"/>
      <c r="N23033"/>
      <c r="O23033"/>
      <c r="P23033"/>
      <c r="S23033"/>
    </row>
    <row r="23034" spans="1:19" x14ac:dyDescent="0.3">
      <c r="A23034" s="25"/>
      <c r="B23034"/>
      <c r="C23034"/>
      <c r="D23034"/>
      <c r="E23034"/>
      <c r="F23034"/>
      <c r="G23034"/>
      <c r="H23034"/>
      <c r="I23034"/>
      <c r="K23034"/>
      <c r="L23034"/>
      <c r="M23034"/>
      <c r="N23034"/>
      <c r="O23034"/>
      <c r="P23034"/>
      <c r="S23034"/>
    </row>
    <row r="23035" spans="1:19" x14ac:dyDescent="0.3">
      <c r="A23035" s="25"/>
      <c r="B23035"/>
      <c r="C23035"/>
      <c r="D23035"/>
      <c r="E23035"/>
      <c r="F23035"/>
      <c r="G23035"/>
      <c r="H23035"/>
      <c r="I23035"/>
      <c r="K23035"/>
      <c r="L23035"/>
      <c r="M23035"/>
      <c r="N23035"/>
      <c r="O23035"/>
      <c r="P23035"/>
      <c r="S23035"/>
    </row>
    <row r="23036" spans="1:19" x14ac:dyDescent="0.3">
      <c r="A23036" s="25"/>
      <c r="B23036"/>
      <c r="C23036"/>
      <c r="D23036"/>
      <c r="E23036"/>
      <c r="F23036"/>
      <c r="G23036"/>
      <c r="H23036"/>
      <c r="I23036"/>
      <c r="K23036"/>
      <c r="L23036"/>
      <c r="M23036"/>
      <c r="N23036"/>
      <c r="O23036"/>
      <c r="P23036"/>
      <c r="S23036"/>
    </row>
    <row r="23037" spans="1:19" x14ac:dyDescent="0.3">
      <c r="A23037" s="25"/>
      <c r="B23037"/>
      <c r="C23037"/>
      <c r="D23037"/>
      <c r="E23037"/>
      <c r="F23037"/>
      <c r="G23037"/>
      <c r="H23037"/>
      <c r="I23037"/>
      <c r="K23037"/>
      <c r="L23037"/>
      <c r="M23037"/>
      <c r="N23037"/>
      <c r="O23037"/>
      <c r="P23037"/>
      <c r="S23037"/>
    </row>
    <row r="23038" spans="1:19" x14ac:dyDescent="0.3">
      <c r="A23038" s="25"/>
      <c r="B23038"/>
      <c r="C23038"/>
      <c r="D23038"/>
      <c r="E23038"/>
      <c r="F23038"/>
      <c r="G23038"/>
      <c r="H23038"/>
      <c r="I23038"/>
      <c r="K23038"/>
      <c r="L23038"/>
      <c r="M23038"/>
      <c r="N23038"/>
      <c r="O23038"/>
      <c r="P23038"/>
      <c r="S23038"/>
    </row>
    <row r="23039" spans="1:19" x14ac:dyDescent="0.3">
      <c r="A23039" s="25"/>
      <c r="B23039"/>
      <c r="C23039"/>
      <c r="D23039"/>
      <c r="E23039"/>
      <c r="F23039"/>
      <c r="G23039"/>
      <c r="H23039"/>
      <c r="I23039"/>
      <c r="K23039"/>
      <c r="L23039"/>
      <c r="M23039"/>
      <c r="N23039"/>
      <c r="O23039"/>
      <c r="P23039"/>
      <c r="S23039"/>
    </row>
    <row r="23040" spans="1:19" x14ac:dyDescent="0.3">
      <c r="A23040" s="25"/>
      <c r="B23040"/>
      <c r="C23040"/>
      <c r="D23040"/>
      <c r="E23040"/>
      <c r="F23040"/>
      <c r="G23040"/>
      <c r="H23040"/>
      <c r="I23040"/>
      <c r="K23040"/>
      <c r="L23040"/>
      <c r="M23040"/>
      <c r="N23040"/>
      <c r="O23040"/>
      <c r="P23040"/>
      <c r="S23040"/>
    </row>
    <row r="23041" spans="1:19" x14ac:dyDescent="0.3">
      <c r="A23041" s="25"/>
      <c r="B23041"/>
      <c r="C23041"/>
      <c r="D23041"/>
      <c r="E23041"/>
      <c r="F23041"/>
      <c r="G23041"/>
      <c r="H23041"/>
      <c r="I23041"/>
      <c r="K23041"/>
      <c r="L23041"/>
      <c r="M23041"/>
      <c r="N23041"/>
      <c r="O23041"/>
      <c r="P23041"/>
      <c r="S23041"/>
    </row>
    <row r="23042" spans="1:19" x14ac:dyDescent="0.3">
      <c r="A23042" s="25"/>
      <c r="B23042"/>
      <c r="C23042"/>
      <c r="D23042"/>
      <c r="E23042"/>
      <c r="F23042"/>
      <c r="G23042"/>
      <c r="H23042"/>
      <c r="I23042"/>
      <c r="K23042"/>
      <c r="L23042"/>
      <c r="M23042"/>
      <c r="N23042"/>
      <c r="O23042"/>
      <c r="P23042"/>
      <c r="S23042"/>
    </row>
    <row r="23043" spans="1:19" x14ac:dyDescent="0.3">
      <c r="A23043" s="25"/>
      <c r="B23043"/>
      <c r="C23043"/>
      <c r="D23043"/>
      <c r="E23043"/>
      <c r="F23043"/>
      <c r="G23043"/>
      <c r="H23043"/>
      <c r="I23043"/>
      <c r="K23043"/>
      <c r="L23043"/>
      <c r="M23043"/>
      <c r="N23043"/>
      <c r="O23043"/>
      <c r="P23043"/>
      <c r="S23043"/>
    </row>
    <row r="23044" spans="1:19" x14ac:dyDescent="0.3">
      <c r="A23044" s="25"/>
      <c r="B23044"/>
      <c r="C23044"/>
      <c r="D23044"/>
      <c r="E23044"/>
      <c r="F23044"/>
      <c r="G23044"/>
      <c r="H23044"/>
      <c r="I23044"/>
      <c r="K23044"/>
      <c r="L23044"/>
      <c r="M23044"/>
      <c r="N23044"/>
      <c r="O23044"/>
      <c r="P23044"/>
      <c r="S23044"/>
    </row>
    <row r="23045" spans="1:19" x14ac:dyDescent="0.3">
      <c r="A23045" s="25"/>
      <c r="B23045"/>
      <c r="C23045"/>
      <c r="D23045"/>
      <c r="E23045"/>
      <c r="F23045"/>
      <c r="G23045"/>
      <c r="H23045"/>
      <c r="I23045"/>
      <c r="K23045"/>
      <c r="L23045"/>
      <c r="M23045"/>
      <c r="N23045"/>
      <c r="O23045"/>
      <c r="P23045"/>
      <c r="S23045"/>
    </row>
    <row r="23046" spans="1:19" x14ac:dyDescent="0.3">
      <c r="A23046" s="25"/>
      <c r="B23046"/>
      <c r="C23046"/>
      <c r="D23046"/>
      <c r="E23046"/>
      <c r="F23046"/>
      <c r="G23046"/>
      <c r="H23046"/>
      <c r="I23046"/>
      <c r="K23046"/>
      <c r="L23046"/>
      <c r="M23046"/>
      <c r="N23046"/>
      <c r="O23046"/>
      <c r="P23046"/>
      <c r="S23046"/>
    </row>
    <row r="23047" spans="1:19" x14ac:dyDescent="0.3">
      <c r="A23047" s="25"/>
      <c r="B23047"/>
      <c r="C23047"/>
      <c r="D23047"/>
      <c r="E23047"/>
      <c r="F23047"/>
      <c r="G23047"/>
      <c r="H23047" s="26"/>
      <c r="I23047" s="26"/>
      <c r="K23047"/>
      <c r="L23047"/>
      <c r="M23047"/>
      <c r="N23047"/>
      <c r="O23047"/>
      <c r="P23047"/>
      <c r="S23047"/>
    </row>
    <row r="23048" spans="1:19" x14ac:dyDescent="0.3">
      <c r="A23048" s="25"/>
      <c r="B23048"/>
      <c r="C23048"/>
      <c r="D23048"/>
      <c r="E23048"/>
      <c r="F23048"/>
      <c r="G23048"/>
      <c r="H23048" s="26"/>
      <c r="I23048" s="26"/>
      <c r="K23048"/>
      <c r="L23048"/>
      <c r="M23048"/>
      <c r="N23048"/>
      <c r="O23048"/>
      <c r="P23048"/>
      <c r="S23048"/>
    </row>
    <row r="23049" spans="1:19" x14ac:dyDescent="0.3">
      <c r="A23049" s="25"/>
      <c r="B23049"/>
      <c r="C23049"/>
      <c r="D23049"/>
      <c r="E23049"/>
      <c r="F23049"/>
      <c r="G23049"/>
      <c r="H23049" s="26"/>
      <c r="I23049" s="26"/>
      <c r="K23049"/>
      <c r="L23049"/>
      <c r="M23049"/>
      <c r="N23049"/>
      <c r="O23049"/>
      <c r="P23049"/>
      <c r="S23049"/>
    </row>
    <row r="23050" spans="1:19" x14ac:dyDescent="0.3">
      <c r="A23050" s="25"/>
      <c r="B23050"/>
      <c r="C23050"/>
      <c r="D23050"/>
      <c r="E23050"/>
      <c r="F23050"/>
      <c r="G23050"/>
      <c r="H23050" s="26"/>
      <c r="I23050" s="26"/>
      <c r="K23050"/>
      <c r="L23050"/>
      <c r="M23050"/>
      <c r="N23050"/>
      <c r="O23050"/>
      <c r="P23050"/>
      <c r="S23050"/>
    </row>
    <row r="23051" spans="1:19" x14ac:dyDescent="0.3">
      <c r="A23051" s="25"/>
      <c r="B23051"/>
      <c r="C23051"/>
      <c r="D23051"/>
      <c r="E23051"/>
      <c r="F23051"/>
      <c r="G23051"/>
      <c r="H23051" s="26"/>
      <c r="I23051" s="26"/>
      <c r="K23051"/>
      <c r="L23051"/>
      <c r="M23051"/>
      <c r="N23051"/>
      <c r="O23051"/>
      <c r="P23051"/>
      <c r="S23051"/>
    </row>
    <row r="23052" spans="1:19" x14ac:dyDescent="0.3">
      <c r="A23052" s="25"/>
      <c r="B23052"/>
      <c r="C23052"/>
      <c r="D23052"/>
      <c r="E23052"/>
      <c r="F23052"/>
      <c r="G23052"/>
      <c r="H23052" s="26"/>
      <c r="I23052" s="26"/>
      <c r="K23052"/>
      <c r="L23052"/>
      <c r="M23052"/>
      <c r="N23052"/>
      <c r="O23052"/>
      <c r="P23052"/>
      <c r="S23052"/>
    </row>
    <row r="23053" spans="1:19" x14ac:dyDescent="0.3">
      <c r="A23053" s="25"/>
      <c r="B23053"/>
      <c r="C23053"/>
      <c r="D23053"/>
      <c r="E23053"/>
      <c r="F23053"/>
      <c r="G23053"/>
      <c r="H23053" s="26"/>
      <c r="I23053" s="26"/>
      <c r="K23053"/>
      <c r="L23053"/>
      <c r="M23053"/>
      <c r="N23053"/>
      <c r="O23053"/>
      <c r="P23053"/>
      <c r="S23053"/>
    </row>
    <row r="23054" spans="1:19" x14ac:dyDescent="0.3">
      <c r="A23054" s="25"/>
      <c r="B23054"/>
      <c r="C23054"/>
      <c r="D23054"/>
      <c r="E23054"/>
      <c r="F23054"/>
      <c r="G23054"/>
      <c r="H23054" s="26"/>
      <c r="I23054" s="26"/>
      <c r="K23054"/>
      <c r="L23054"/>
      <c r="M23054"/>
      <c r="N23054"/>
      <c r="O23054"/>
      <c r="P23054"/>
      <c r="S23054"/>
    </row>
    <row r="23055" spans="1:19" x14ac:dyDescent="0.3">
      <c r="A23055" s="25"/>
      <c r="B23055"/>
      <c r="C23055"/>
      <c r="D23055"/>
      <c r="E23055"/>
      <c r="F23055"/>
      <c r="G23055"/>
      <c r="H23055" s="26"/>
      <c r="I23055" s="26"/>
      <c r="K23055"/>
      <c r="L23055"/>
      <c r="M23055"/>
      <c r="N23055"/>
      <c r="O23055"/>
      <c r="P23055"/>
      <c r="S23055"/>
    </row>
    <row r="23056" spans="1:19" x14ac:dyDescent="0.3">
      <c r="A23056" s="25"/>
      <c r="B23056"/>
      <c r="C23056"/>
      <c r="D23056"/>
      <c r="E23056"/>
      <c r="F23056"/>
      <c r="G23056"/>
      <c r="H23056" s="26"/>
      <c r="I23056" s="26"/>
      <c r="K23056"/>
      <c r="L23056"/>
      <c r="M23056"/>
      <c r="N23056"/>
      <c r="O23056"/>
      <c r="P23056"/>
      <c r="S23056"/>
    </row>
    <row r="23057" spans="1:19" x14ac:dyDescent="0.3">
      <c r="A23057" s="25"/>
      <c r="B23057"/>
      <c r="C23057"/>
      <c r="D23057"/>
      <c r="E23057"/>
      <c r="F23057"/>
      <c r="G23057"/>
      <c r="H23057" s="26"/>
      <c r="I23057" s="26"/>
      <c r="K23057"/>
      <c r="L23057"/>
      <c r="M23057"/>
      <c r="N23057"/>
      <c r="O23057"/>
      <c r="P23057"/>
      <c r="S23057"/>
    </row>
    <row r="23058" spans="1:19" x14ac:dyDescent="0.3">
      <c r="A23058" s="25"/>
      <c r="B23058"/>
      <c r="C23058"/>
      <c r="D23058"/>
      <c r="E23058"/>
      <c r="F23058"/>
      <c r="G23058"/>
      <c r="H23058" s="26"/>
      <c r="I23058" s="26"/>
      <c r="K23058"/>
      <c r="L23058"/>
      <c r="M23058"/>
      <c r="N23058"/>
      <c r="O23058"/>
      <c r="P23058"/>
      <c r="S23058"/>
    </row>
    <row r="23059" spans="1:19" x14ac:dyDescent="0.3">
      <c r="A23059" s="25"/>
      <c r="B23059"/>
      <c r="C23059"/>
      <c r="D23059"/>
      <c r="E23059"/>
      <c r="F23059"/>
      <c r="G23059"/>
      <c r="H23059" s="26"/>
      <c r="I23059" s="26"/>
      <c r="K23059"/>
      <c r="L23059"/>
      <c r="M23059"/>
      <c r="N23059"/>
      <c r="O23059"/>
      <c r="P23059"/>
      <c r="S23059"/>
    </row>
    <row r="23060" spans="1:19" x14ac:dyDescent="0.3">
      <c r="A23060" s="25"/>
      <c r="B23060"/>
      <c r="C23060"/>
      <c r="D23060"/>
      <c r="E23060"/>
      <c r="F23060"/>
      <c r="G23060"/>
      <c r="H23060" s="26"/>
      <c r="I23060" s="26"/>
      <c r="K23060"/>
      <c r="L23060"/>
      <c r="M23060"/>
      <c r="N23060"/>
      <c r="O23060"/>
      <c r="P23060"/>
      <c r="S23060"/>
    </row>
    <row r="23061" spans="1:19" x14ac:dyDescent="0.3">
      <c r="A23061" s="25"/>
      <c r="B23061"/>
      <c r="C23061"/>
      <c r="D23061"/>
      <c r="E23061"/>
      <c r="F23061"/>
      <c r="G23061"/>
      <c r="H23061" s="26"/>
      <c r="I23061" s="26"/>
      <c r="K23061"/>
      <c r="L23061"/>
      <c r="M23061"/>
      <c r="N23061"/>
      <c r="O23061"/>
      <c r="P23061"/>
      <c r="S23061"/>
    </row>
    <row r="23062" spans="1:19" x14ac:dyDescent="0.3">
      <c r="A23062" s="25"/>
      <c r="B23062"/>
      <c r="C23062"/>
      <c r="D23062"/>
      <c r="E23062"/>
      <c r="F23062"/>
      <c r="G23062"/>
      <c r="H23062"/>
      <c r="I23062"/>
      <c r="K23062"/>
      <c r="L23062"/>
      <c r="M23062"/>
      <c r="N23062"/>
      <c r="O23062"/>
      <c r="P23062"/>
      <c r="S23062"/>
    </row>
    <row r="23063" spans="1:19" x14ac:dyDescent="0.3">
      <c r="A23063" s="25"/>
      <c r="B23063"/>
      <c r="C23063"/>
      <c r="D23063"/>
      <c r="E23063"/>
      <c r="F23063"/>
      <c r="G23063"/>
      <c r="H23063"/>
      <c r="I23063"/>
      <c r="K23063"/>
      <c r="L23063"/>
      <c r="M23063"/>
      <c r="N23063"/>
      <c r="O23063"/>
      <c r="P23063"/>
      <c r="S23063"/>
    </row>
    <row r="23064" spans="1:19" x14ac:dyDescent="0.3">
      <c r="A23064" s="25"/>
      <c r="B23064"/>
      <c r="C23064"/>
      <c r="D23064"/>
      <c r="E23064"/>
      <c r="F23064"/>
      <c r="G23064"/>
      <c r="H23064"/>
      <c r="I23064"/>
      <c r="K23064"/>
      <c r="L23064"/>
      <c r="M23064"/>
      <c r="N23064"/>
      <c r="O23064"/>
      <c r="P23064"/>
      <c r="S23064"/>
    </row>
    <row r="23065" spans="1:19" x14ac:dyDescent="0.3">
      <c r="A23065" s="25"/>
      <c r="B23065"/>
      <c r="C23065"/>
      <c r="D23065"/>
      <c r="E23065"/>
      <c r="F23065"/>
      <c r="G23065"/>
      <c r="H23065"/>
      <c r="I23065"/>
      <c r="K23065"/>
      <c r="L23065"/>
      <c r="M23065"/>
      <c r="N23065"/>
      <c r="O23065"/>
      <c r="P23065"/>
      <c r="S23065"/>
    </row>
    <row r="23066" spans="1:19" x14ac:dyDescent="0.3">
      <c r="A23066" s="25"/>
      <c r="B23066"/>
      <c r="C23066"/>
      <c r="D23066"/>
      <c r="E23066"/>
      <c r="F23066"/>
      <c r="G23066"/>
      <c r="H23066"/>
      <c r="I23066"/>
      <c r="K23066"/>
      <c r="L23066"/>
      <c r="M23066"/>
      <c r="N23066"/>
      <c r="O23066"/>
      <c r="P23066"/>
      <c r="S23066"/>
    </row>
    <row r="23067" spans="1:19" x14ac:dyDescent="0.3">
      <c r="A23067" s="25"/>
      <c r="B23067"/>
      <c r="C23067"/>
      <c r="D23067"/>
      <c r="E23067"/>
      <c r="F23067"/>
      <c r="G23067"/>
      <c r="H23067"/>
      <c r="I23067"/>
      <c r="K23067"/>
      <c r="L23067"/>
      <c r="M23067"/>
      <c r="N23067"/>
      <c r="O23067"/>
      <c r="P23067"/>
      <c r="S23067"/>
    </row>
    <row r="23068" spans="1:19" x14ac:dyDescent="0.3">
      <c r="A23068" s="25"/>
      <c r="B23068"/>
      <c r="C23068"/>
      <c r="D23068"/>
      <c r="E23068"/>
      <c r="F23068"/>
      <c r="G23068"/>
      <c r="H23068"/>
      <c r="I23068"/>
      <c r="K23068"/>
      <c r="L23068"/>
      <c r="M23068"/>
      <c r="N23068"/>
      <c r="O23068"/>
      <c r="P23068"/>
      <c r="S23068"/>
    </row>
    <row r="23069" spans="1:19" x14ac:dyDescent="0.3">
      <c r="A23069" s="25"/>
      <c r="B23069"/>
      <c r="C23069"/>
      <c r="D23069"/>
      <c r="E23069"/>
      <c r="F23069"/>
      <c r="G23069"/>
      <c r="H23069"/>
      <c r="I23069"/>
      <c r="K23069"/>
      <c r="L23069"/>
      <c r="M23069"/>
      <c r="N23069"/>
      <c r="O23069"/>
      <c r="P23069"/>
      <c r="S23069"/>
    </row>
    <row r="23070" spans="1:19" x14ac:dyDescent="0.3">
      <c r="A23070" s="25"/>
      <c r="B23070"/>
      <c r="C23070"/>
      <c r="D23070"/>
      <c r="E23070"/>
      <c r="F23070"/>
      <c r="G23070"/>
      <c r="H23070"/>
      <c r="I23070"/>
      <c r="K23070"/>
      <c r="L23070"/>
      <c r="M23070"/>
      <c r="N23070"/>
      <c r="O23070"/>
      <c r="P23070"/>
      <c r="S23070"/>
    </row>
    <row r="23071" spans="1:19" x14ac:dyDescent="0.3">
      <c r="A23071" s="25"/>
      <c r="B23071"/>
      <c r="C23071"/>
      <c r="D23071"/>
      <c r="E23071"/>
      <c r="F23071"/>
      <c r="G23071"/>
      <c r="H23071"/>
      <c r="I23071"/>
      <c r="K23071"/>
      <c r="L23071"/>
      <c r="M23071"/>
      <c r="N23071"/>
      <c r="O23071"/>
      <c r="P23071"/>
      <c r="S23071"/>
    </row>
    <row r="23072" spans="1:19" x14ac:dyDescent="0.3">
      <c r="A23072" s="25"/>
      <c r="B23072"/>
      <c r="C23072"/>
      <c r="D23072"/>
      <c r="E23072"/>
      <c r="F23072"/>
      <c r="G23072"/>
      <c r="H23072"/>
      <c r="I23072"/>
      <c r="K23072"/>
      <c r="L23072"/>
      <c r="M23072"/>
      <c r="N23072"/>
      <c r="O23072"/>
      <c r="P23072"/>
      <c r="S23072"/>
    </row>
    <row r="23073" spans="1:19" x14ac:dyDescent="0.3">
      <c r="A23073" s="25"/>
      <c r="B23073"/>
      <c r="C23073"/>
      <c r="D23073"/>
      <c r="E23073"/>
      <c r="F23073"/>
      <c r="G23073"/>
      <c r="H23073"/>
      <c r="I23073"/>
      <c r="K23073"/>
      <c r="L23073"/>
      <c r="M23073"/>
      <c r="N23073"/>
      <c r="O23073"/>
      <c r="P23073"/>
      <c r="S23073"/>
    </row>
    <row r="23074" spans="1:19" x14ac:dyDescent="0.3">
      <c r="A23074" s="25"/>
      <c r="B23074"/>
      <c r="C23074"/>
      <c r="D23074"/>
      <c r="E23074"/>
      <c r="F23074"/>
      <c r="G23074"/>
      <c r="H23074"/>
      <c r="I23074"/>
      <c r="K23074"/>
      <c r="L23074"/>
      <c r="M23074"/>
      <c r="N23074"/>
      <c r="O23074"/>
      <c r="P23074"/>
      <c r="S23074"/>
    </row>
    <row r="23075" spans="1:19" x14ac:dyDescent="0.3">
      <c r="A23075" s="25"/>
      <c r="B23075"/>
      <c r="C23075"/>
      <c r="D23075"/>
      <c r="E23075"/>
      <c r="F23075"/>
      <c r="G23075"/>
      <c r="H23075"/>
      <c r="I23075"/>
      <c r="K23075"/>
      <c r="L23075"/>
      <c r="M23075"/>
      <c r="N23075"/>
      <c r="O23075"/>
      <c r="P23075"/>
      <c r="S23075"/>
    </row>
    <row r="23076" spans="1:19" x14ac:dyDescent="0.3">
      <c r="A23076" s="25"/>
      <c r="B23076"/>
      <c r="C23076"/>
      <c r="D23076"/>
      <c r="E23076"/>
      <c r="F23076"/>
      <c r="G23076"/>
      <c r="H23076" s="14"/>
      <c r="I23076" s="14"/>
      <c r="K23076"/>
      <c r="L23076"/>
      <c r="M23076"/>
      <c r="N23076"/>
      <c r="O23076"/>
      <c r="P23076"/>
      <c r="S23076"/>
    </row>
    <row r="23077" spans="1:19" x14ac:dyDescent="0.3">
      <c r="A23077" s="25"/>
      <c r="B23077"/>
      <c r="C23077"/>
      <c r="D23077"/>
      <c r="E23077"/>
      <c r="F23077"/>
      <c r="G23077"/>
      <c r="H23077" s="26"/>
      <c r="I23077" s="26"/>
      <c r="K23077"/>
      <c r="L23077"/>
      <c r="M23077"/>
      <c r="N23077"/>
      <c r="O23077"/>
      <c r="P23077"/>
      <c r="S23077"/>
    </row>
    <row r="23078" spans="1:19" x14ac:dyDescent="0.3">
      <c r="A23078" s="25"/>
      <c r="B23078"/>
      <c r="C23078"/>
      <c r="D23078"/>
      <c r="E23078"/>
      <c r="F23078"/>
      <c r="G23078"/>
      <c r="H23078" s="26"/>
      <c r="I23078" s="26"/>
      <c r="K23078"/>
      <c r="L23078"/>
      <c r="M23078"/>
      <c r="N23078"/>
      <c r="O23078"/>
      <c r="P23078"/>
      <c r="S23078"/>
    </row>
    <row r="23079" spans="1:19" x14ac:dyDescent="0.3">
      <c r="A23079" s="25"/>
      <c r="B23079"/>
      <c r="C23079"/>
      <c r="D23079"/>
      <c r="E23079"/>
      <c r="F23079"/>
      <c r="G23079"/>
      <c r="H23079" s="26"/>
      <c r="I23079" s="26"/>
      <c r="K23079"/>
      <c r="L23079"/>
      <c r="M23079"/>
      <c r="N23079"/>
      <c r="O23079"/>
      <c r="P23079"/>
      <c r="S23079"/>
    </row>
    <row r="23080" spans="1:19" x14ac:dyDescent="0.3">
      <c r="A23080" s="25"/>
      <c r="B23080"/>
      <c r="C23080"/>
      <c r="D23080"/>
      <c r="E23080"/>
      <c r="F23080"/>
      <c r="G23080"/>
      <c r="H23080" s="26"/>
      <c r="I23080" s="26"/>
      <c r="K23080"/>
      <c r="L23080"/>
      <c r="M23080"/>
      <c r="N23080"/>
      <c r="O23080"/>
      <c r="P23080"/>
      <c r="S23080"/>
    </row>
    <row r="23081" spans="1:19" x14ac:dyDescent="0.3">
      <c r="A23081" s="25"/>
      <c r="B23081"/>
      <c r="C23081"/>
      <c r="D23081"/>
      <c r="E23081"/>
      <c r="F23081"/>
      <c r="G23081"/>
      <c r="H23081" s="26"/>
      <c r="I23081" s="26"/>
      <c r="K23081"/>
      <c r="L23081"/>
      <c r="M23081"/>
      <c r="N23081"/>
      <c r="O23081"/>
      <c r="P23081"/>
      <c r="S23081"/>
    </row>
    <row r="23082" spans="1:19" x14ac:dyDescent="0.3">
      <c r="A23082" s="25"/>
      <c r="B23082"/>
      <c r="C23082"/>
      <c r="D23082"/>
      <c r="E23082"/>
      <c r="F23082"/>
      <c r="G23082"/>
      <c r="H23082" s="26"/>
      <c r="I23082" s="26"/>
      <c r="K23082"/>
      <c r="L23082"/>
      <c r="M23082"/>
      <c r="N23082"/>
      <c r="O23082"/>
      <c r="P23082"/>
      <c r="S23082"/>
    </row>
    <row r="23083" spans="1:19" x14ac:dyDescent="0.3">
      <c r="A23083" s="25"/>
      <c r="B23083"/>
      <c r="C23083"/>
      <c r="D23083"/>
      <c r="E23083"/>
      <c r="F23083"/>
      <c r="G23083"/>
      <c r="H23083" s="26"/>
      <c r="I23083" s="26"/>
      <c r="K23083"/>
      <c r="L23083"/>
      <c r="M23083"/>
      <c r="N23083"/>
      <c r="O23083"/>
      <c r="P23083"/>
      <c r="S23083"/>
    </row>
    <row r="23084" spans="1:19" x14ac:dyDescent="0.3">
      <c r="A23084" s="25"/>
      <c r="B23084"/>
      <c r="C23084"/>
      <c r="D23084"/>
      <c r="E23084"/>
      <c r="F23084"/>
      <c r="G23084"/>
      <c r="H23084" s="26"/>
      <c r="I23084" s="26"/>
      <c r="K23084"/>
      <c r="L23084"/>
      <c r="M23084"/>
      <c r="N23084"/>
      <c r="O23084"/>
      <c r="P23084"/>
      <c r="S23084"/>
    </row>
    <row r="23085" spans="1:19" x14ac:dyDescent="0.3">
      <c r="A23085" s="25"/>
      <c r="B23085"/>
      <c r="C23085"/>
      <c r="D23085"/>
      <c r="E23085"/>
      <c r="F23085"/>
      <c r="G23085"/>
      <c r="H23085" s="26"/>
      <c r="I23085" s="26"/>
      <c r="K23085"/>
      <c r="L23085"/>
      <c r="M23085"/>
      <c r="N23085"/>
      <c r="O23085"/>
      <c r="P23085"/>
      <c r="S23085"/>
    </row>
    <row r="23086" spans="1:19" x14ac:dyDescent="0.3">
      <c r="A23086" s="25"/>
      <c r="B23086"/>
      <c r="C23086"/>
      <c r="D23086"/>
      <c r="E23086"/>
      <c r="F23086"/>
      <c r="G23086"/>
      <c r="H23086" s="26"/>
      <c r="I23086" s="26"/>
      <c r="K23086"/>
      <c r="L23086"/>
      <c r="M23086"/>
      <c r="N23086"/>
      <c r="O23086"/>
      <c r="P23086"/>
      <c r="S23086"/>
    </row>
    <row r="23087" spans="1:19" x14ac:dyDescent="0.3">
      <c r="A23087" s="25"/>
      <c r="B23087"/>
      <c r="C23087"/>
      <c r="D23087"/>
      <c r="E23087"/>
      <c r="F23087"/>
      <c r="G23087"/>
      <c r="H23087" s="26"/>
      <c r="I23087" s="26"/>
      <c r="K23087"/>
      <c r="L23087"/>
      <c r="M23087"/>
      <c r="N23087"/>
      <c r="O23087"/>
      <c r="P23087"/>
      <c r="S23087"/>
    </row>
    <row r="23088" spans="1:19" x14ac:dyDescent="0.3">
      <c r="A23088" s="25"/>
      <c r="B23088"/>
      <c r="C23088"/>
      <c r="D23088"/>
      <c r="E23088"/>
      <c r="F23088"/>
      <c r="G23088"/>
      <c r="H23088" s="26"/>
      <c r="I23088" s="26"/>
      <c r="K23088"/>
      <c r="L23088"/>
      <c r="M23088"/>
      <c r="N23088"/>
      <c r="O23088"/>
      <c r="P23088"/>
      <c r="S23088"/>
    </row>
    <row r="23089" spans="1:19" x14ac:dyDescent="0.3">
      <c r="A23089" s="25"/>
      <c r="B23089"/>
      <c r="C23089"/>
      <c r="D23089"/>
      <c r="E23089"/>
      <c r="F23089"/>
      <c r="G23089"/>
      <c r="H23089" s="26"/>
      <c r="I23089" s="26"/>
      <c r="K23089"/>
      <c r="L23089"/>
      <c r="M23089"/>
      <c r="N23089"/>
      <c r="O23089"/>
      <c r="P23089"/>
      <c r="S23089"/>
    </row>
    <row r="23090" spans="1:19" x14ac:dyDescent="0.3">
      <c r="A23090" s="25"/>
      <c r="B23090"/>
      <c r="C23090"/>
      <c r="D23090"/>
      <c r="E23090"/>
      <c r="F23090"/>
      <c r="G23090"/>
      <c r="H23090" s="26"/>
      <c r="I23090" s="26"/>
      <c r="K23090"/>
      <c r="L23090"/>
      <c r="M23090"/>
      <c r="N23090"/>
      <c r="O23090"/>
      <c r="P23090"/>
      <c r="S23090"/>
    </row>
    <row r="23091" spans="1:19" x14ac:dyDescent="0.3">
      <c r="A23091" s="25"/>
      <c r="B23091"/>
      <c r="C23091"/>
      <c r="D23091"/>
      <c r="E23091"/>
      <c r="F23091"/>
      <c r="G23091"/>
      <c r="H23091" s="26"/>
      <c r="I23091" s="26"/>
      <c r="K23091"/>
      <c r="L23091"/>
      <c r="M23091"/>
      <c r="N23091"/>
      <c r="O23091"/>
      <c r="P23091"/>
      <c r="S23091"/>
    </row>
    <row r="23092" spans="1:19" x14ac:dyDescent="0.3">
      <c r="A23092" s="25"/>
      <c r="B23092"/>
      <c r="C23092"/>
      <c r="D23092"/>
      <c r="E23092"/>
      <c r="F23092"/>
      <c r="G23092"/>
      <c r="H23092" s="14"/>
      <c r="I23092" s="14"/>
      <c r="K23092"/>
      <c r="L23092"/>
      <c r="M23092"/>
      <c r="N23092"/>
      <c r="O23092"/>
      <c r="P23092"/>
      <c r="S23092"/>
    </row>
    <row r="23093" spans="1:19" x14ac:dyDescent="0.3">
      <c r="A23093" s="25"/>
      <c r="B23093"/>
      <c r="C23093"/>
      <c r="D23093"/>
      <c r="E23093"/>
      <c r="F23093"/>
      <c r="G23093"/>
      <c r="H23093" s="14"/>
      <c r="I23093" s="14"/>
      <c r="K23093"/>
      <c r="L23093"/>
      <c r="M23093"/>
      <c r="N23093"/>
      <c r="O23093"/>
      <c r="P23093"/>
      <c r="S23093"/>
    </row>
    <row r="23094" spans="1:19" x14ac:dyDescent="0.3">
      <c r="A23094" s="25"/>
      <c r="B23094"/>
      <c r="C23094"/>
      <c r="D23094"/>
      <c r="E23094"/>
      <c r="F23094"/>
      <c r="G23094"/>
      <c r="H23094" s="14"/>
      <c r="I23094" s="14"/>
      <c r="K23094"/>
      <c r="L23094"/>
      <c r="M23094"/>
      <c r="N23094"/>
      <c r="O23094"/>
      <c r="P23094"/>
      <c r="S23094"/>
    </row>
    <row r="23095" spans="1:19" x14ac:dyDescent="0.3">
      <c r="A23095" s="25"/>
      <c r="B23095"/>
      <c r="C23095"/>
      <c r="D23095"/>
      <c r="E23095"/>
      <c r="F23095"/>
      <c r="G23095"/>
      <c r="H23095" s="26"/>
      <c r="I23095" s="26"/>
      <c r="K23095"/>
      <c r="L23095"/>
      <c r="M23095"/>
      <c r="N23095"/>
      <c r="O23095"/>
      <c r="P23095"/>
      <c r="S23095"/>
    </row>
    <row r="23096" spans="1:19" x14ac:dyDescent="0.3">
      <c r="A23096" s="25"/>
      <c r="B23096"/>
      <c r="C23096"/>
      <c r="D23096"/>
      <c r="E23096"/>
      <c r="F23096"/>
      <c r="G23096"/>
      <c r="H23096" s="26"/>
      <c r="I23096" s="26"/>
      <c r="K23096"/>
      <c r="L23096"/>
      <c r="M23096"/>
      <c r="N23096"/>
      <c r="O23096"/>
      <c r="P23096"/>
      <c r="S23096"/>
    </row>
    <row r="23097" spans="1:19" x14ac:dyDescent="0.3">
      <c r="A23097" s="25"/>
      <c r="B23097"/>
      <c r="C23097"/>
      <c r="D23097"/>
      <c r="E23097"/>
      <c r="F23097"/>
      <c r="G23097"/>
      <c r="H23097" s="26"/>
      <c r="I23097" s="26"/>
      <c r="K23097"/>
      <c r="L23097"/>
      <c r="M23097"/>
      <c r="N23097"/>
      <c r="O23097"/>
      <c r="P23097"/>
      <c r="S23097"/>
    </row>
    <row r="23098" spans="1:19" x14ac:dyDescent="0.3">
      <c r="A23098" s="25"/>
      <c r="B23098"/>
      <c r="C23098"/>
      <c r="D23098"/>
      <c r="E23098"/>
      <c r="F23098"/>
      <c r="G23098"/>
      <c r="H23098" s="26"/>
      <c r="I23098" s="26"/>
      <c r="K23098"/>
      <c r="L23098"/>
      <c r="M23098"/>
      <c r="N23098"/>
      <c r="O23098"/>
      <c r="P23098"/>
      <c r="S23098"/>
    </row>
    <row r="23099" spans="1:19" x14ac:dyDescent="0.3">
      <c r="A23099" s="25"/>
      <c r="B23099"/>
      <c r="C23099"/>
      <c r="D23099"/>
      <c r="E23099"/>
      <c r="F23099"/>
      <c r="G23099"/>
      <c r="H23099" s="26"/>
      <c r="I23099" s="26"/>
      <c r="K23099"/>
      <c r="L23099"/>
      <c r="M23099"/>
      <c r="N23099"/>
      <c r="O23099"/>
      <c r="P23099"/>
      <c r="S23099"/>
    </row>
    <row r="23100" spans="1:19" x14ac:dyDescent="0.3">
      <c r="A23100" s="25"/>
      <c r="B23100"/>
      <c r="C23100"/>
      <c r="D23100"/>
      <c r="E23100"/>
      <c r="F23100"/>
      <c r="G23100"/>
      <c r="H23100" s="26"/>
      <c r="I23100" s="26"/>
      <c r="K23100"/>
      <c r="L23100"/>
      <c r="M23100"/>
      <c r="N23100"/>
      <c r="O23100"/>
      <c r="P23100"/>
      <c r="S23100"/>
    </row>
    <row r="23101" spans="1:19" x14ac:dyDescent="0.3">
      <c r="A23101" s="25"/>
      <c r="B23101"/>
      <c r="C23101"/>
      <c r="D23101"/>
      <c r="E23101"/>
      <c r="F23101"/>
      <c r="G23101"/>
      <c r="H23101" s="26"/>
      <c r="I23101" s="26"/>
      <c r="K23101"/>
      <c r="L23101"/>
      <c r="M23101"/>
      <c r="N23101"/>
      <c r="O23101"/>
      <c r="P23101"/>
      <c r="S23101"/>
    </row>
    <row r="23102" spans="1:19" x14ac:dyDescent="0.3">
      <c r="A23102" s="25"/>
      <c r="B23102"/>
      <c r="C23102"/>
      <c r="D23102"/>
      <c r="E23102"/>
      <c r="F23102"/>
      <c r="G23102"/>
      <c r="H23102" s="26"/>
      <c r="I23102" s="26"/>
      <c r="K23102"/>
      <c r="L23102"/>
      <c r="M23102"/>
      <c r="N23102"/>
      <c r="O23102"/>
      <c r="P23102"/>
      <c r="S23102"/>
    </row>
    <row r="23103" spans="1:19" x14ac:dyDescent="0.3">
      <c r="A23103" s="25"/>
      <c r="B23103"/>
      <c r="C23103"/>
      <c r="D23103"/>
      <c r="E23103"/>
      <c r="F23103"/>
      <c r="G23103"/>
      <c r="H23103" s="26"/>
      <c r="I23103" s="26"/>
      <c r="K23103"/>
      <c r="L23103"/>
      <c r="M23103"/>
      <c r="N23103"/>
      <c r="O23103"/>
      <c r="P23103"/>
      <c r="S23103"/>
    </row>
    <row r="23104" spans="1:19" x14ac:dyDescent="0.3">
      <c r="A23104" s="25"/>
      <c r="B23104"/>
      <c r="C23104"/>
      <c r="D23104"/>
      <c r="E23104"/>
      <c r="F23104"/>
      <c r="G23104"/>
      <c r="H23104"/>
      <c r="I23104"/>
      <c r="K23104"/>
      <c r="L23104"/>
      <c r="M23104"/>
      <c r="N23104"/>
      <c r="O23104"/>
      <c r="P23104"/>
      <c r="S23104"/>
    </row>
    <row r="23105" spans="1:19" x14ac:dyDescent="0.3">
      <c r="A23105" s="25"/>
      <c r="B23105"/>
      <c r="C23105"/>
      <c r="D23105"/>
      <c r="E23105"/>
      <c r="F23105"/>
      <c r="G23105"/>
      <c r="H23105"/>
      <c r="I23105"/>
      <c r="K23105"/>
      <c r="L23105"/>
      <c r="M23105"/>
      <c r="N23105"/>
      <c r="O23105"/>
      <c r="P23105"/>
      <c r="S23105"/>
    </row>
    <row r="23106" spans="1:19" x14ac:dyDescent="0.3">
      <c r="A23106" s="25"/>
      <c r="B23106"/>
      <c r="C23106"/>
      <c r="D23106"/>
      <c r="E23106"/>
      <c r="F23106"/>
      <c r="G23106"/>
      <c r="H23106"/>
      <c r="I23106"/>
      <c r="K23106"/>
      <c r="L23106"/>
      <c r="M23106"/>
      <c r="N23106"/>
      <c r="O23106"/>
      <c r="P23106"/>
      <c r="S23106"/>
    </row>
    <row r="23107" spans="1:19" x14ac:dyDescent="0.3">
      <c r="A23107" s="25"/>
      <c r="B23107"/>
      <c r="C23107"/>
      <c r="D23107"/>
      <c r="E23107"/>
      <c r="F23107"/>
      <c r="G23107"/>
      <c r="H23107"/>
      <c r="I23107"/>
      <c r="K23107"/>
      <c r="L23107"/>
      <c r="M23107"/>
      <c r="N23107"/>
      <c r="O23107"/>
      <c r="P23107"/>
      <c r="S23107"/>
    </row>
    <row r="23108" spans="1:19" x14ac:dyDescent="0.3">
      <c r="A23108" s="25"/>
      <c r="B23108"/>
      <c r="C23108"/>
      <c r="D23108"/>
      <c r="E23108"/>
      <c r="F23108"/>
      <c r="G23108"/>
      <c r="H23108"/>
      <c r="I23108"/>
      <c r="K23108"/>
      <c r="L23108"/>
      <c r="M23108"/>
      <c r="N23108"/>
      <c r="O23108"/>
      <c r="P23108"/>
      <c r="S23108"/>
    </row>
    <row r="23109" spans="1:19" x14ac:dyDescent="0.3">
      <c r="A23109" s="25"/>
      <c r="B23109"/>
      <c r="C23109"/>
      <c r="D23109"/>
      <c r="E23109"/>
      <c r="F23109"/>
      <c r="G23109"/>
      <c r="H23109"/>
      <c r="I23109"/>
      <c r="K23109"/>
      <c r="L23109"/>
      <c r="M23109"/>
      <c r="N23109"/>
      <c r="O23109"/>
      <c r="P23109"/>
      <c r="S23109"/>
    </row>
    <row r="23110" spans="1:19" x14ac:dyDescent="0.3">
      <c r="A23110" s="25"/>
      <c r="B23110"/>
      <c r="C23110"/>
      <c r="D23110"/>
      <c r="E23110"/>
      <c r="F23110"/>
      <c r="G23110"/>
      <c r="H23110" s="14"/>
      <c r="I23110" s="14"/>
      <c r="K23110"/>
      <c r="L23110"/>
      <c r="M23110"/>
      <c r="N23110"/>
      <c r="O23110"/>
      <c r="P23110"/>
      <c r="S23110"/>
    </row>
    <row r="23111" spans="1:19" x14ac:dyDescent="0.3">
      <c r="A23111" s="25"/>
      <c r="B23111"/>
      <c r="C23111"/>
      <c r="D23111"/>
      <c r="E23111"/>
      <c r="F23111"/>
      <c r="G23111"/>
      <c r="H23111" s="14"/>
      <c r="I23111" s="14"/>
      <c r="K23111"/>
      <c r="L23111"/>
      <c r="M23111"/>
      <c r="N23111"/>
      <c r="O23111"/>
      <c r="P23111"/>
      <c r="S23111"/>
    </row>
    <row r="23112" spans="1:19" x14ac:dyDescent="0.3">
      <c r="A23112" s="25"/>
      <c r="B23112"/>
      <c r="C23112"/>
      <c r="D23112"/>
      <c r="E23112"/>
      <c r="F23112"/>
      <c r="G23112"/>
      <c r="H23112" s="14"/>
      <c r="I23112" s="14"/>
      <c r="K23112"/>
      <c r="L23112"/>
      <c r="M23112"/>
      <c r="N23112"/>
      <c r="O23112"/>
      <c r="P23112"/>
      <c r="S23112"/>
    </row>
    <row r="23113" spans="1:19" x14ac:dyDescent="0.3">
      <c r="A23113" s="25"/>
      <c r="B23113"/>
      <c r="C23113"/>
      <c r="D23113"/>
      <c r="E23113"/>
      <c r="F23113"/>
      <c r="G23113"/>
      <c r="H23113" s="14"/>
      <c r="I23113" s="14"/>
      <c r="K23113"/>
      <c r="L23113"/>
      <c r="M23113"/>
      <c r="N23113"/>
      <c r="O23113"/>
      <c r="P23113"/>
      <c r="S23113"/>
    </row>
    <row r="23114" spans="1:19" x14ac:dyDescent="0.3">
      <c r="A23114" s="25"/>
      <c r="B23114"/>
      <c r="C23114"/>
      <c r="D23114"/>
      <c r="E23114"/>
      <c r="F23114"/>
      <c r="G23114"/>
      <c r="H23114" s="14"/>
      <c r="I23114" s="14"/>
      <c r="K23114"/>
      <c r="L23114"/>
      <c r="M23114"/>
      <c r="N23114"/>
      <c r="O23114"/>
      <c r="P23114"/>
      <c r="S23114"/>
    </row>
    <row r="23115" spans="1:19" x14ac:dyDescent="0.3">
      <c r="A23115" s="25"/>
      <c r="B23115"/>
      <c r="C23115"/>
      <c r="D23115"/>
      <c r="E23115"/>
      <c r="F23115"/>
      <c r="G23115"/>
      <c r="H23115" s="14"/>
      <c r="I23115" s="14"/>
      <c r="K23115"/>
      <c r="L23115"/>
      <c r="M23115"/>
      <c r="N23115"/>
      <c r="O23115"/>
      <c r="P23115"/>
      <c r="S23115"/>
    </row>
    <row r="23116" spans="1:19" x14ac:dyDescent="0.3">
      <c r="A23116" s="25"/>
      <c r="B23116"/>
      <c r="C23116"/>
      <c r="D23116"/>
      <c r="E23116"/>
      <c r="F23116"/>
      <c r="G23116"/>
      <c r="H23116"/>
      <c r="I23116"/>
      <c r="K23116"/>
      <c r="L23116"/>
      <c r="M23116"/>
      <c r="N23116"/>
      <c r="O23116"/>
      <c r="P23116"/>
      <c r="S23116"/>
    </row>
    <row r="23117" spans="1:19" x14ac:dyDescent="0.3">
      <c r="A23117" s="25"/>
      <c r="B23117"/>
      <c r="C23117"/>
      <c r="D23117"/>
      <c r="E23117"/>
      <c r="F23117"/>
      <c r="G23117"/>
      <c r="H23117"/>
      <c r="I23117"/>
      <c r="K23117"/>
      <c r="L23117"/>
      <c r="M23117"/>
      <c r="N23117"/>
      <c r="O23117"/>
      <c r="P23117"/>
      <c r="S23117"/>
    </row>
    <row r="23118" spans="1:19" x14ac:dyDescent="0.3">
      <c r="A23118" s="25"/>
      <c r="B23118"/>
      <c r="C23118"/>
      <c r="D23118"/>
      <c r="E23118"/>
      <c r="F23118"/>
      <c r="G23118"/>
      <c r="H23118"/>
      <c r="I23118"/>
      <c r="K23118"/>
      <c r="L23118"/>
      <c r="M23118"/>
      <c r="N23118"/>
      <c r="O23118"/>
      <c r="P23118"/>
      <c r="S23118"/>
    </row>
    <row r="23119" spans="1:19" x14ac:dyDescent="0.3">
      <c r="A23119" s="25"/>
      <c r="B23119"/>
      <c r="C23119"/>
      <c r="D23119"/>
      <c r="E23119"/>
      <c r="F23119"/>
      <c r="G23119"/>
      <c r="H23119"/>
      <c r="I23119"/>
      <c r="K23119"/>
      <c r="L23119"/>
      <c r="M23119"/>
      <c r="N23119"/>
      <c r="O23119"/>
      <c r="P23119"/>
      <c r="S23119"/>
    </row>
    <row r="23120" spans="1:19" x14ac:dyDescent="0.3">
      <c r="A23120" s="25"/>
      <c r="B23120"/>
      <c r="C23120"/>
      <c r="D23120"/>
      <c r="E23120"/>
      <c r="F23120"/>
      <c r="G23120"/>
      <c r="H23120"/>
      <c r="I23120"/>
      <c r="K23120"/>
      <c r="L23120"/>
      <c r="M23120"/>
      <c r="N23120"/>
      <c r="O23120"/>
      <c r="P23120"/>
      <c r="S23120"/>
    </row>
    <row r="23121" spans="1:19" x14ac:dyDescent="0.3">
      <c r="A23121" s="25"/>
      <c r="B23121"/>
      <c r="C23121"/>
      <c r="D23121"/>
      <c r="E23121"/>
      <c r="F23121"/>
      <c r="G23121"/>
      <c r="H23121"/>
      <c r="I23121"/>
      <c r="K23121"/>
      <c r="L23121"/>
      <c r="M23121"/>
      <c r="N23121"/>
      <c r="O23121"/>
      <c r="P23121"/>
      <c r="S23121"/>
    </row>
    <row r="23122" spans="1:19" x14ac:dyDescent="0.3">
      <c r="A23122" s="25"/>
      <c r="B23122"/>
      <c r="C23122"/>
      <c r="D23122"/>
      <c r="E23122"/>
      <c r="F23122"/>
      <c r="G23122"/>
      <c r="H23122" s="14"/>
      <c r="I23122" s="14"/>
      <c r="K23122"/>
      <c r="L23122"/>
      <c r="M23122"/>
      <c r="N23122"/>
      <c r="O23122"/>
      <c r="P23122"/>
      <c r="S23122"/>
    </row>
    <row r="23123" spans="1:19" x14ac:dyDescent="0.3">
      <c r="A23123" s="25"/>
      <c r="B23123"/>
      <c r="C23123"/>
      <c r="D23123"/>
      <c r="E23123"/>
      <c r="F23123"/>
      <c r="G23123"/>
      <c r="H23123" s="14"/>
      <c r="I23123" s="14"/>
      <c r="K23123"/>
      <c r="L23123"/>
      <c r="M23123"/>
      <c r="N23123"/>
      <c r="O23123"/>
      <c r="P23123"/>
      <c r="S23123"/>
    </row>
    <row r="23124" spans="1:19" x14ac:dyDescent="0.3">
      <c r="A23124" s="25"/>
      <c r="B23124"/>
      <c r="C23124"/>
      <c r="D23124"/>
      <c r="E23124"/>
      <c r="F23124"/>
      <c r="G23124"/>
      <c r="H23124" s="14"/>
      <c r="I23124" s="14"/>
      <c r="K23124"/>
      <c r="L23124"/>
      <c r="M23124"/>
      <c r="N23124"/>
      <c r="O23124"/>
      <c r="P23124"/>
      <c r="S23124"/>
    </row>
    <row r="23125" spans="1:19" x14ac:dyDescent="0.3">
      <c r="A23125" s="25"/>
      <c r="B23125"/>
      <c r="C23125"/>
      <c r="D23125"/>
      <c r="E23125"/>
      <c r="F23125"/>
      <c r="G23125"/>
      <c r="H23125" s="14"/>
      <c r="I23125" s="14"/>
      <c r="K23125"/>
      <c r="L23125"/>
      <c r="M23125"/>
      <c r="N23125"/>
      <c r="O23125"/>
      <c r="P23125"/>
      <c r="S23125"/>
    </row>
    <row r="23126" spans="1:19" x14ac:dyDescent="0.3">
      <c r="A23126" s="25"/>
      <c r="B23126"/>
      <c r="C23126"/>
      <c r="D23126"/>
      <c r="E23126"/>
      <c r="F23126"/>
      <c r="G23126"/>
      <c r="H23126" s="14"/>
      <c r="I23126" s="14"/>
      <c r="K23126"/>
      <c r="L23126"/>
      <c r="M23126"/>
      <c r="N23126"/>
      <c r="O23126"/>
      <c r="P23126"/>
      <c r="S23126"/>
    </row>
    <row r="23127" spans="1:19" x14ac:dyDescent="0.3">
      <c r="A23127" s="25"/>
      <c r="B23127"/>
      <c r="C23127"/>
      <c r="D23127"/>
      <c r="E23127"/>
      <c r="F23127"/>
      <c r="G23127"/>
      <c r="H23127" s="14"/>
      <c r="I23127" s="14"/>
      <c r="K23127"/>
      <c r="L23127"/>
      <c r="M23127"/>
      <c r="N23127"/>
      <c r="O23127"/>
      <c r="P23127"/>
      <c r="S23127"/>
    </row>
    <row r="23128" spans="1:19" x14ac:dyDescent="0.3">
      <c r="A23128" s="25"/>
      <c r="B23128"/>
      <c r="C23128"/>
      <c r="D23128"/>
      <c r="E23128"/>
      <c r="F23128"/>
      <c r="G23128"/>
      <c r="H23128" s="14"/>
      <c r="I23128" s="14"/>
      <c r="K23128"/>
      <c r="L23128"/>
      <c r="M23128"/>
      <c r="N23128"/>
      <c r="O23128"/>
      <c r="P23128"/>
      <c r="S23128"/>
    </row>
    <row r="23129" spans="1:19" x14ac:dyDescent="0.3">
      <c r="A23129" s="25"/>
      <c r="B23129"/>
      <c r="C23129"/>
      <c r="D23129"/>
      <c r="E23129"/>
      <c r="F23129"/>
      <c r="G23129"/>
      <c r="H23129" s="14"/>
      <c r="I23129" s="14"/>
      <c r="K23129"/>
      <c r="L23129"/>
      <c r="M23129"/>
      <c r="N23129"/>
      <c r="O23129"/>
      <c r="P23129"/>
      <c r="S23129"/>
    </row>
    <row r="23130" spans="1:19" x14ac:dyDescent="0.3">
      <c r="A23130" s="25"/>
      <c r="B23130"/>
      <c r="C23130"/>
      <c r="D23130"/>
      <c r="E23130"/>
      <c r="F23130"/>
      <c r="G23130"/>
      <c r="H23130" s="14"/>
      <c r="I23130" s="14"/>
      <c r="K23130"/>
      <c r="L23130"/>
      <c r="M23130"/>
      <c r="N23130"/>
      <c r="O23130"/>
      <c r="P23130"/>
      <c r="S23130"/>
    </row>
    <row r="23131" spans="1:19" x14ac:dyDescent="0.3">
      <c r="A23131" s="25"/>
      <c r="B23131"/>
      <c r="C23131"/>
      <c r="D23131"/>
      <c r="E23131"/>
      <c r="F23131"/>
      <c r="G23131"/>
      <c r="H23131" s="14"/>
      <c r="I23131" s="14"/>
      <c r="K23131"/>
      <c r="L23131"/>
      <c r="M23131"/>
      <c r="N23131"/>
      <c r="O23131"/>
      <c r="P23131"/>
      <c r="S23131"/>
    </row>
    <row r="23132" spans="1:19" x14ac:dyDescent="0.3">
      <c r="A23132" s="25"/>
      <c r="B23132"/>
      <c r="C23132"/>
      <c r="D23132"/>
      <c r="E23132"/>
      <c r="F23132"/>
      <c r="G23132"/>
      <c r="H23132" s="14"/>
      <c r="I23132" s="14"/>
      <c r="K23132"/>
      <c r="L23132"/>
      <c r="M23132"/>
      <c r="N23132"/>
      <c r="O23132"/>
      <c r="P23132"/>
      <c r="S23132"/>
    </row>
    <row r="23133" spans="1:19" x14ac:dyDescent="0.3">
      <c r="A23133" s="25"/>
      <c r="B23133"/>
      <c r="C23133"/>
      <c r="D23133"/>
      <c r="E23133"/>
      <c r="F23133"/>
      <c r="G23133"/>
      <c r="H23133" s="14"/>
      <c r="I23133" s="14"/>
      <c r="K23133"/>
      <c r="L23133"/>
      <c r="M23133"/>
      <c r="N23133"/>
      <c r="O23133"/>
      <c r="P23133"/>
      <c r="S23133"/>
    </row>
    <row r="23134" spans="1:19" x14ac:dyDescent="0.3">
      <c r="A23134" s="25"/>
      <c r="B23134"/>
      <c r="C23134"/>
      <c r="D23134"/>
      <c r="E23134"/>
      <c r="F23134"/>
      <c r="G23134"/>
      <c r="H23134"/>
      <c r="I23134"/>
      <c r="K23134"/>
      <c r="L23134"/>
      <c r="M23134"/>
      <c r="N23134"/>
      <c r="O23134"/>
      <c r="P23134"/>
      <c r="S23134"/>
    </row>
    <row r="23135" spans="1:19" x14ac:dyDescent="0.3">
      <c r="A23135" s="25"/>
      <c r="B23135"/>
      <c r="C23135"/>
      <c r="D23135"/>
      <c r="E23135"/>
      <c r="F23135"/>
      <c r="G23135"/>
      <c r="H23135"/>
      <c r="I23135"/>
      <c r="K23135"/>
      <c r="L23135"/>
      <c r="M23135"/>
      <c r="N23135"/>
      <c r="O23135"/>
      <c r="P23135"/>
      <c r="S23135"/>
    </row>
    <row r="23136" spans="1:19" x14ac:dyDescent="0.3">
      <c r="A23136" s="25"/>
      <c r="B23136"/>
      <c r="C23136"/>
      <c r="D23136"/>
      <c r="E23136"/>
      <c r="F23136"/>
      <c r="G23136"/>
      <c r="H23136"/>
      <c r="I23136"/>
      <c r="K23136"/>
      <c r="L23136"/>
      <c r="M23136"/>
      <c r="N23136"/>
      <c r="O23136"/>
      <c r="P23136"/>
      <c r="S23136"/>
    </row>
    <row r="23137" spans="1:19" x14ac:dyDescent="0.3">
      <c r="A23137" s="25"/>
      <c r="B23137"/>
      <c r="C23137"/>
      <c r="D23137"/>
      <c r="E23137"/>
      <c r="F23137"/>
      <c r="G23137"/>
      <c r="H23137"/>
      <c r="I23137"/>
      <c r="K23137"/>
      <c r="L23137"/>
      <c r="M23137"/>
      <c r="N23137"/>
      <c r="O23137"/>
      <c r="P23137"/>
      <c r="S23137"/>
    </row>
    <row r="23138" spans="1:19" x14ac:dyDescent="0.3">
      <c r="A23138" s="25"/>
      <c r="B23138"/>
      <c r="C23138"/>
      <c r="D23138"/>
      <c r="E23138"/>
      <c r="F23138"/>
      <c r="G23138"/>
      <c r="H23138"/>
      <c r="I23138" s="14"/>
      <c r="K23138"/>
      <c r="L23138"/>
      <c r="M23138"/>
      <c r="N23138"/>
      <c r="O23138"/>
      <c r="P23138"/>
      <c r="S23138"/>
    </row>
    <row r="23139" spans="1:19" x14ac:dyDescent="0.3">
      <c r="A23139" s="25"/>
      <c r="B23139"/>
      <c r="C23139"/>
      <c r="D23139"/>
      <c r="E23139"/>
      <c r="F23139"/>
      <c r="G23139"/>
      <c r="H23139"/>
      <c r="I23139" s="14"/>
      <c r="K23139"/>
      <c r="L23139"/>
      <c r="M23139"/>
      <c r="N23139"/>
      <c r="O23139"/>
      <c r="P23139"/>
      <c r="S23139"/>
    </row>
    <row r="23140" spans="1:19" x14ac:dyDescent="0.3">
      <c r="A23140" s="25"/>
      <c r="B23140"/>
      <c r="C23140"/>
      <c r="D23140"/>
      <c r="E23140"/>
      <c r="F23140"/>
      <c r="G23140"/>
      <c r="H23140"/>
      <c r="I23140" s="14"/>
      <c r="K23140"/>
      <c r="L23140"/>
      <c r="M23140"/>
      <c r="N23140"/>
      <c r="O23140"/>
      <c r="P23140"/>
      <c r="S23140"/>
    </row>
    <row r="23141" spans="1:19" x14ac:dyDescent="0.3">
      <c r="A23141" s="25"/>
      <c r="B23141"/>
      <c r="C23141"/>
      <c r="D23141"/>
      <c r="E23141"/>
      <c r="F23141"/>
      <c r="G23141"/>
      <c r="H23141"/>
      <c r="I23141" s="14"/>
      <c r="K23141"/>
      <c r="L23141"/>
      <c r="M23141"/>
      <c r="N23141"/>
      <c r="O23141"/>
      <c r="P23141"/>
      <c r="S23141"/>
    </row>
    <row r="23142" spans="1:19" x14ac:dyDescent="0.3">
      <c r="A23142" s="25"/>
      <c r="B23142"/>
      <c r="C23142"/>
      <c r="D23142"/>
      <c r="E23142"/>
      <c r="F23142"/>
      <c r="G23142"/>
      <c r="H23142" s="14"/>
      <c r="I23142" s="14"/>
      <c r="K23142"/>
      <c r="L23142"/>
      <c r="M23142"/>
      <c r="N23142"/>
      <c r="O23142"/>
      <c r="P23142"/>
      <c r="S23142"/>
    </row>
    <row r="23143" spans="1:19" x14ac:dyDescent="0.3">
      <c r="A23143" s="25"/>
      <c r="B23143"/>
      <c r="C23143"/>
      <c r="D23143"/>
      <c r="E23143"/>
      <c r="F23143"/>
      <c r="G23143"/>
      <c r="H23143" s="14"/>
      <c r="I23143" s="14"/>
      <c r="K23143"/>
      <c r="L23143"/>
      <c r="M23143"/>
      <c r="N23143"/>
      <c r="O23143"/>
      <c r="P23143"/>
      <c r="S23143"/>
    </row>
    <row r="23144" spans="1:19" x14ac:dyDescent="0.3">
      <c r="A23144" s="25"/>
      <c r="B23144"/>
      <c r="C23144"/>
      <c r="D23144"/>
      <c r="E23144"/>
      <c r="F23144"/>
      <c r="G23144"/>
      <c r="H23144" s="14"/>
      <c r="I23144" s="14"/>
      <c r="K23144"/>
      <c r="L23144"/>
      <c r="M23144"/>
      <c r="N23144"/>
      <c r="O23144"/>
      <c r="P23144"/>
      <c r="S23144"/>
    </row>
    <row r="23145" spans="1:19" x14ac:dyDescent="0.3">
      <c r="A23145" s="25"/>
      <c r="B23145"/>
      <c r="C23145"/>
      <c r="D23145"/>
      <c r="E23145"/>
      <c r="F23145"/>
      <c r="G23145"/>
      <c r="H23145" s="14"/>
      <c r="I23145" s="14"/>
      <c r="K23145"/>
      <c r="L23145"/>
      <c r="M23145"/>
      <c r="N23145"/>
      <c r="O23145"/>
      <c r="P23145"/>
      <c r="S23145"/>
    </row>
    <row r="23146" spans="1:19" x14ac:dyDescent="0.3">
      <c r="A23146" s="25"/>
      <c r="B23146"/>
      <c r="C23146"/>
      <c r="D23146"/>
      <c r="E23146"/>
      <c r="F23146"/>
      <c r="G23146"/>
      <c r="H23146" s="14"/>
      <c r="I23146" s="14"/>
      <c r="K23146"/>
      <c r="L23146"/>
      <c r="M23146"/>
      <c r="N23146"/>
      <c r="O23146"/>
      <c r="P23146"/>
      <c r="S23146"/>
    </row>
    <row r="23147" spans="1:19" x14ac:dyDescent="0.3">
      <c r="A23147" s="25"/>
      <c r="B23147"/>
      <c r="C23147"/>
      <c r="D23147"/>
      <c r="E23147"/>
      <c r="F23147"/>
      <c r="G23147"/>
      <c r="H23147" s="14"/>
      <c r="I23147" s="14"/>
      <c r="K23147"/>
      <c r="L23147"/>
      <c r="M23147"/>
      <c r="N23147"/>
      <c r="O23147"/>
      <c r="P23147"/>
      <c r="S23147"/>
    </row>
    <row r="23148" spans="1:19" x14ac:dyDescent="0.3">
      <c r="A23148" s="25"/>
      <c r="B23148"/>
      <c r="C23148"/>
      <c r="D23148"/>
      <c r="E23148"/>
      <c r="F23148"/>
      <c r="G23148"/>
      <c r="H23148" s="14"/>
      <c r="I23148" s="14"/>
      <c r="K23148"/>
      <c r="L23148"/>
      <c r="M23148"/>
      <c r="N23148"/>
      <c r="O23148"/>
      <c r="P23148"/>
      <c r="S23148"/>
    </row>
    <row r="23149" spans="1:19" x14ac:dyDescent="0.3">
      <c r="A23149" s="25"/>
      <c r="B23149"/>
      <c r="C23149"/>
      <c r="D23149"/>
      <c r="E23149"/>
      <c r="F23149"/>
      <c r="G23149"/>
      <c r="H23149" s="14"/>
      <c r="I23149" s="14"/>
      <c r="K23149"/>
      <c r="L23149"/>
      <c r="M23149"/>
      <c r="N23149"/>
      <c r="O23149"/>
      <c r="P23149"/>
      <c r="S23149"/>
    </row>
    <row r="23150" spans="1:19" x14ac:dyDescent="0.3">
      <c r="A23150" s="25"/>
      <c r="B23150"/>
      <c r="C23150"/>
      <c r="D23150"/>
      <c r="E23150"/>
      <c r="F23150"/>
      <c r="G23150"/>
      <c r="H23150" s="14"/>
      <c r="I23150" s="14"/>
      <c r="K23150"/>
      <c r="L23150"/>
      <c r="M23150"/>
      <c r="N23150"/>
      <c r="O23150"/>
      <c r="P23150"/>
      <c r="S23150"/>
    </row>
    <row r="23151" spans="1:19" x14ac:dyDescent="0.3">
      <c r="A23151" s="25"/>
      <c r="B23151"/>
      <c r="C23151"/>
      <c r="D23151"/>
      <c r="E23151"/>
      <c r="F23151"/>
      <c r="G23151"/>
      <c r="H23151" s="14"/>
      <c r="I23151" s="14"/>
      <c r="K23151"/>
      <c r="L23151"/>
      <c r="M23151"/>
      <c r="N23151"/>
      <c r="O23151"/>
      <c r="P23151"/>
      <c r="S23151"/>
    </row>
    <row r="23152" spans="1:19" x14ac:dyDescent="0.3">
      <c r="A23152" s="25"/>
      <c r="B23152"/>
      <c r="C23152"/>
      <c r="D23152"/>
      <c r="E23152"/>
      <c r="F23152"/>
      <c r="G23152"/>
      <c r="H23152" s="14"/>
      <c r="I23152" s="14"/>
      <c r="K23152"/>
      <c r="L23152"/>
      <c r="M23152"/>
      <c r="N23152"/>
      <c r="O23152"/>
      <c r="P23152"/>
      <c r="S23152"/>
    </row>
    <row r="23153" spans="1:19" x14ac:dyDescent="0.3">
      <c r="A23153" s="25"/>
      <c r="B23153"/>
      <c r="C23153"/>
      <c r="D23153"/>
      <c r="E23153"/>
      <c r="F23153"/>
      <c r="G23153"/>
      <c r="H23153" s="14"/>
      <c r="I23153" s="14"/>
      <c r="K23153"/>
      <c r="L23153"/>
      <c r="M23153"/>
      <c r="N23153"/>
      <c r="O23153"/>
      <c r="P23153"/>
      <c r="S23153"/>
    </row>
    <row r="23154" spans="1:19" x14ac:dyDescent="0.3">
      <c r="A23154" s="25"/>
      <c r="B23154"/>
      <c r="C23154"/>
      <c r="D23154"/>
      <c r="E23154"/>
      <c r="F23154"/>
      <c r="G23154"/>
      <c r="H23154"/>
      <c r="I23154"/>
      <c r="K23154"/>
      <c r="L23154"/>
      <c r="M23154"/>
      <c r="N23154"/>
      <c r="O23154"/>
      <c r="P23154"/>
      <c r="S23154"/>
    </row>
    <row r="23155" spans="1:19" x14ac:dyDescent="0.3">
      <c r="A23155" s="25"/>
      <c r="B23155"/>
      <c r="C23155"/>
      <c r="D23155"/>
      <c r="E23155"/>
      <c r="F23155"/>
      <c r="G23155"/>
      <c r="H23155"/>
      <c r="I23155"/>
      <c r="K23155"/>
      <c r="L23155"/>
      <c r="M23155"/>
      <c r="N23155"/>
      <c r="O23155"/>
      <c r="P23155"/>
      <c r="S23155"/>
    </row>
    <row r="23156" spans="1:19" x14ac:dyDescent="0.3">
      <c r="A23156" s="25"/>
      <c r="B23156"/>
      <c r="C23156"/>
      <c r="D23156"/>
      <c r="E23156"/>
      <c r="F23156"/>
      <c r="G23156"/>
      <c r="H23156"/>
      <c r="I23156"/>
      <c r="K23156"/>
      <c r="L23156"/>
      <c r="M23156"/>
      <c r="N23156"/>
      <c r="O23156"/>
      <c r="P23156"/>
      <c r="S23156"/>
    </row>
    <row r="23157" spans="1:19" x14ac:dyDescent="0.3">
      <c r="A23157" s="25"/>
      <c r="B23157"/>
      <c r="C23157"/>
      <c r="D23157"/>
      <c r="E23157"/>
      <c r="F23157"/>
      <c r="G23157"/>
      <c r="H23157"/>
      <c r="I23157"/>
      <c r="K23157"/>
      <c r="L23157"/>
      <c r="M23157"/>
      <c r="N23157"/>
      <c r="O23157"/>
      <c r="P23157"/>
      <c r="S23157"/>
    </row>
    <row r="23158" spans="1:19" x14ac:dyDescent="0.3">
      <c r="A23158" s="25"/>
      <c r="B23158"/>
      <c r="C23158"/>
      <c r="D23158"/>
      <c r="E23158"/>
      <c r="F23158"/>
      <c r="G23158"/>
      <c r="H23158"/>
      <c r="I23158"/>
      <c r="K23158"/>
      <c r="L23158"/>
      <c r="M23158"/>
      <c r="N23158"/>
      <c r="O23158"/>
      <c r="P23158"/>
      <c r="S23158"/>
    </row>
    <row r="23159" spans="1:19" x14ac:dyDescent="0.3">
      <c r="A23159" s="25"/>
      <c r="B23159"/>
      <c r="C23159"/>
      <c r="D23159"/>
      <c r="E23159"/>
      <c r="F23159"/>
      <c r="G23159"/>
      <c r="H23159"/>
      <c r="I23159"/>
      <c r="K23159"/>
      <c r="L23159"/>
      <c r="M23159"/>
      <c r="N23159"/>
      <c r="O23159"/>
      <c r="P23159"/>
      <c r="S23159"/>
    </row>
    <row r="23160" spans="1:19" x14ac:dyDescent="0.3">
      <c r="A23160" s="25"/>
      <c r="B23160"/>
      <c r="C23160"/>
      <c r="D23160"/>
      <c r="E23160"/>
      <c r="F23160"/>
      <c r="G23160"/>
      <c r="H23160"/>
      <c r="I23160"/>
      <c r="K23160"/>
      <c r="L23160"/>
      <c r="M23160"/>
      <c r="N23160"/>
      <c r="O23160"/>
      <c r="P23160"/>
      <c r="S23160"/>
    </row>
    <row r="23161" spans="1:19" x14ac:dyDescent="0.3">
      <c r="A23161" s="25"/>
      <c r="B23161"/>
      <c r="C23161"/>
      <c r="D23161"/>
      <c r="E23161"/>
      <c r="F23161"/>
      <c r="G23161"/>
      <c r="H23161"/>
      <c r="I23161"/>
      <c r="K23161"/>
      <c r="L23161"/>
      <c r="M23161"/>
      <c r="N23161"/>
      <c r="O23161"/>
      <c r="P23161"/>
      <c r="S23161"/>
    </row>
    <row r="23162" spans="1:19" x14ac:dyDescent="0.3">
      <c r="A23162" s="25"/>
      <c r="B23162"/>
      <c r="C23162"/>
      <c r="D23162"/>
      <c r="E23162"/>
      <c r="F23162"/>
      <c r="G23162"/>
      <c r="H23162" s="14"/>
      <c r="I23162" s="14"/>
      <c r="K23162"/>
      <c r="L23162"/>
      <c r="M23162"/>
      <c r="N23162"/>
      <c r="O23162"/>
      <c r="P23162"/>
      <c r="S23162"/>
    </row>
    <row r="23163" spans="1:19" x14ac:dyDescent="0.3">
      <c r="A23163" s="25"/>
      <c r="B23163"/>
      <c r="C23163"/>
      <c r="D23163"/>
      <c r="E23163"/>
      <c r="F23163"/>
      <c r="G23163"/>
      <c r="H23163" s="14"/>
      <c r="I23163" s="14"/>
      <c r="K23163"/>
      <c r="L23163"/>
      <c r="M23163"/>
      <c r="N23163"/>
      <c r="O23163"/>
      <c r="P23163"/>
      <c r="S23163"/>
    </row>
    <row r="23164" spans="1:19" x14ac:dyDescent="0.3">
      <c r="A23164" s="25"/>
      <c r="B23164"/>
      <c r="C23164"/>
      <c r="D23164"/>
      <c r="E23164"/>
      <c r="F23164"/>
      <c r="G23164"/>
      <c r="H23164" s="14"/>
      <c r="I23164" s="14"/>
      <c r="K23164"/>
      <c r="L23164"/>
      <c r="M23164"/>
      <c r="N23164"/>
      <c r="O23164"/>
      <c r="P23164"/>
      <c r="S23164"/>
    </row>
    <row r="23165" spans="1:19" x14ac:dyDescent="0.3">
      <c r="A23165" s="25"/>
      <c r="B23165"/>
      <c r="C23165"/>
      <c r="D23165"/>
      <c r="E23165"/>
      <c r="F23165"/>
      <c r="G23165"/>
      <c r="H23165" s="14"/>
      <c r="I23165" s="14"/>
      <c r="K23165"/>
      <c r="L23165"/>
      <c r="M23165"/>
      <c r="N23165"/>
      <c r="O23165"/>
      <c r="P23165"/>
      <c r="S23165"/>
    </row>
    <row r="23166" spans="1:19" x14ac:dyDescent="0.3">
      <c r="A23166" s="25"/>
      <c r="B23166"/>
      <c r="C23166"/>
      <c r="D23166"/>
      <c r="E23166"/>
      <c r="F23166"/>
      <c r="G23166"/>
      <c r="H23166"/>
      <c r="I23166"/>
      <c r="K23166"/>
      <c r="L23166"/>
      <c r="M23166"/>
      <c r="N23166"/>
      <c r="O23166"/>
      <c r="P23166"/>
      <c r="S23166"/>
    </row>
    <row r="23167" spans="1:19" x14ac:dyDescent="0.3">
      <c r="A23167" s="25"/>
      <c r="B23167"/>
      <c r="C23167"/>
      <c r="D23167"/>
      <c r="E23167"/>
      <c r="F23167"/>
      <c r="G23167"/>
      <c r="H23167"/>
      <c r="I23167"/>
      <c r="K23167"/>
      <c r="L23167"/>
      <c r="M23167"/>
      <c r="N23167"/>
      <c r="O23167"/>
      <c r="P23167"/>
      <c r="S23167"/>
    </row>
    <row r="23168" spans="1:19" x14ac:dyDescent="0.3">
      <c r="A23168" s="25"/>
      <c r="B23168"/>
      <c r="C23168"/>
      <c r="D23168"/>
      <c r="E23168"/>
      <c r="F23168"/>
      <c r="G23168"/>
      <c r="H23168"/>
      <c r="I23168"/>
      <c r="K23168"/>
      <c r="L23168"/>
      <c r="M23168"/>
      <c r="N23168"/>
      <c r="O23168"/>
      <c r="P23168"/>
      <c r="S23168"/>
    </row>
    <row r="23169" spans="1:19" x14ac:dyDescent="0.3">
      <c r="A23169" s="25"/>
      <c r="B23169"/>
      <c r="C23169"/>
      <c r="D23169"/>
      <c r="E23169"/>
      <c r="F23169"/>
      <c r="G23169"/>
      <c r="H23169"/>
      <c r="I23169"/>
      <c r="K23169"/>
      <c r="L23169"/>
      <c r="M23169"/>
      <c r="N23169"/>
      <c r="O23169"/>
      <c r="P23169"/>
      <c r="S23169"/>
    </row>
    <row r="23170" spans="1:19" x14ac:dyDescent="0.3">
      <c r="A23170" s="25"/>
      <c r="B23170"/>
      <c r="C23170"/>
      <c r="D23170"/>
      <c r="E23170"/>
      <c r="F23170"/>
      <c r="G23170"/>
      <c r="H23170"/>
      <c r="I23170"/>
      <c r="K23170"/>
      <c r="L23170"/>
      <c r="M23170"/>
      <c r="N23170"/>
      <c r="O23170"/>
      <c r="P23170"/>
      <c r="S23170"/>
    </row>
    <row r="23171" spans="1:19" x14ac:dyDescent="0.3">
      <c r="A23171" s="25"/>
      <c r="B23171"/>
      <c r="C23171"/>
      <c r="D23171"/>
      <c r="E23171"/>
      <c r="F23171"/>
      <c r="G23171"/>
      <c r="H23171"/>
      <c r="I23171"/>
      <c r="K23171"/>
      <c r="L23171"/>
      <c r="M23171"/>
      <c r="N23171"/>
      <c r="O23171"/>
      <c r="P23171"/>
      <c r="S23171"/>
    </row>
    <row r="23172" spans="1:19" x14ac:dyDescent="0.3">
      <c r="A23172" s="25"/>
      <c r="B23172"/>
      <c r="C23172"/>
      <c r="D23172"/>
      <c r="E23172"/>
      <c r="F23172"/>
      <c r="G23172"/>
      <c r="H23172"/>
      <c r="I23172"/>
      <c r="K23172"/>
      <c r="L23172"/>
      <c r="M23172"/>
      <c r="N23172"/>
      <c r="O23172"/>
      <c r="P23172"/>
      <c r="S23172"/>
    </row>
    <row r="23173" spans="1:19" x14ac:dyDescent="0.3">
      <c r="A23173" s="25"/>
      <c r="B23173"/>
      <c r="C23173"/>
      <c r="D23173"/>
      <c r="E23173"/>
      <c r="F23173"/>
      <c r="G23173"/>
      <c r="H23173"/>
      <c r="I23173"/>
      <c r="K23173"/>
      <c r="L23173"/>
      <c r="M23173"/>
      <c r="N23173"/>
      <c r="O23173"/>
      <c r="P23173"/>
      <c r="S23173"/>
    </row>
    <row r="23174" spans="1:19" x14ac:dyDescent="0.3">
      <c r="A23174" s="25"/>
      <c r="B23174"/>
      <c r="C23174"/>
      <c r="D23174"/>
      <c r="E23174"/>
      <c r="F23174"/>
      <c r="G23174"/>
      <c r="H23174"/>
      <c r="I23174"/>
      <c r="K23174"/>
      <c r="L23174"/>
      <c r="M23174"/>
      <c r="N23174"/>
      <c r="O23174"/>
      <c r="P23174"/>
      <c r="S23174"/>
    </row>
    <row r="23175" spans="1:19" x14ac:dyDescent="0.3">
      <c r="A23175" s="25"/>
      <c r="B23175"/>
      <c r="C23175"/>
      <c r="D23175"/>
      <c r="E23175"/>
      <c r="F23175"/>
      <c r="G23175"/>
      <c r="H23175"/>
      <c r="I23175"/>
      <c r="K23175"/>
      <c r="L23175"/>
      <c r="M23175"/>
      <c r="N23175"/>
      <c r="O23175"/>
      <c r="P23175"/>
      <c r="S23175"/>
    </row>
    <row r="23176" spans="1:19" x14ac:dyDescent="0.3">
      <c r="A23176" s="25"/>
      <c r="B23176"/>
      <c r="C23176"/>
      <c r="D23176"/>
      <c r="E23176"/>
      <c r="F23176"/>
      <c r="G23176"/>
      <c r="H23176"/>
      <c r="I23176"/>
      <c r="K23176"/>
      <c r="L23176"/>
      <c r="M23176"/>
      <c r="N23176"/>
      <c r="O23176"/>
      <c r="P23176"/>
      <c r="S23176"/>
    </row>
    <row r="23177" spans="1:19" x14ac:dyDescent="0.3">
      <c r="A23177" s="25"/>
      <c r="B23177"/>
      <c r="C23177"/>
      <c r="D23177"/>
      <c r="E23177"/>
      <c r="F23177"/>
      <c r="G23177"/>
      <c r="H23177"/>
      <c r="I23177"/>
      <c r="K23177"/>
      <c r="L23177"/>
      <c r="M23177"/>
      <c r="N23177"/>
      <c r="O23177"/>
      <c r="P23177"/>
      <c r="S23177"/>
    </row>
    <row r="23178" spans="1:19" x14ac:dyDescent="0.3">
      <c r="A23178" s="25"/>
      <c r="B23178"/>
      <c r="C23178"/>
      <c r="D23178"/>
      <c r="E23178"/>
      <c r="F23178"/>
      <c r="G23178"/>
      <c r="H23178"/>
      <c r="I23178" s="14"/>
      <c r="K23178"/>
      <c r="L23178"/>
      <c r="M23178"/>
      <c r="N23178"/>
      <c r="O23178"/>
      <c r="P23178"/>
      <c r="S23178"/>
    </row>
    <row r="23179" spans="1:19" x14ac:dyDescent="0.3">
      <c r="A23179" s="25"/>
      <c r="B23179"/>
      <c r="C23179"/>
      <c r="D23179"/>
      <c r="E23179"/>
      <c r="F23179"/>
      <c r="G23179"/>
      <c r="H23179"/>
      <c r="I23179" s="14"/>
      <c r="K23179"/>
      <c r="L23179"/>
      <c r="M23179"/>
      <c r="N23179"/>
      <c r="O23179"/>
      <c r="P23179"/>
      <c r="S23179"/>
    </row>
    <row r="23180" spans="1:19" x14ac:dyDescent="0.3">
      <c r="A23180" s="25"/>
      <c r="B23180"/>
      <c r="C23180"/>
      <c r="D23180"/>
      <c r="E23180"/>
      <c r="F23180"/>
      <c r="G23180"/>
      <c r="H23180"/>
      <c r="I23180" s="14"/>
      <c r="K23180"/>
      <c r="L23180"/>
      <c r="M23180"/>
      <c r="N23180"/>
      <c r="O23180"/>
      <c r="P23180"/>
      <c r="S23180"/>
    </row>
    <row r="23181" spans="1:19" x14ac:dyDescent="0.3">
      <c r="A23181" s="25"/>
      <c r="B23181"/>
      <c r="C23181"/>
      <c r="D23181"/>
      <c r="E23181"/>
      <c r="F23181"/>
      <c r="G23181"/>
      <c r="H23181"/>
      <c r="I23181" s="14"/>
      <c r="K23181"/>
      <c r="L23181"/>
      <c r="M23181"/>
      <c r="N23181"/>
      <c r="O23181"/>
      <c r="P23181"/>
      <c r="S23181"/>
    </row>
    <row r="23182" spans="1:19" x14ac:dyDescent="0.3">
      <c r="A23182" s="25"/>
      <c r="B23182"/>
      <c r="C23182"/>
      <c r="D23182"/>
      <c r="E23182"/>
      <c r="F23182"/>
      <c r="G23182"/>
      <c r="H23182" s="14"/>
      <c r="I23182" s="14"/>
      <c r="K23182"/>
      <c r="L23182"/>
      <c r="M23182"/>
      <c r="N23182"/>
      <c r="O23182"/>
      <c r="P23182"/>
      <c r="S23182"/>
    </row>
    <row r="23183" spans="1:19" x14ac:dyDescent="0.3">
      <c r="A23183" s="25"/>
      <c r="B23183"/>
      <c r="C23183"/>
      <c r="D23183"/>
      <c r="E23183"/>
      <c r="F23183"/>
      <c r="G23183"/>
      <c r="H23183" s="14"/>
      <c r="I23183" s="14"/>
      <c r="K23183"/>
      <c r="L23183"/>
      <c r="M23183"/>
      <c r="N23183"/>
      <c r="O23183"/>
      <c r="P23183"/>
      <c r="S23183"/>
    </row>
    <row r="23184" spans="1:19" x14ac:dyDescent="0.3">
      <c r="A23184" s="25"/>
      <c r="B23184"/>
      <c r="C23184"/>
      <c r="D23184"/>
      <c r="E23184"/>
      <c r="F23184"/>
      <c r="G23184"/>
      <c r="H23184" s="14"/>
      <c r="I23184" s="14"/>
      <c r="K23184"/>
      <c r="L23184"/>
      <c r="M23184"/>
      <c r="N23184"/>
      <c r="O23184"/>
      <c r="P23184"/>
      <c r="S23184"/>
    </row>
    <row r="23185" spans="1:19" x14ac:dyDescent="0.3">
      <c r="A23185" s="25"/>
      <c r="B23185"/>
      <c r="C23185"/>
      <c r="D23185"/>
      <c r="E23185"/>
      <c r="F23185"/>
      <c r="G23185"/>
      <c r="H23185" s="14"/>
      <c r="I23185" s="14"/>
      <c r="K23185"/>
      <c r="L23185"/>
      <c r="M23185"/>
      <c r="N23185"/>
      <c r="O23185"/>
      <c r="P23185"/>
      <c r="S23185"/>
    </row>
    <row r="23186" spans="1:19" x14ac:dyDescent="0.3">
      <c r="A23186" s="25"/>
      <c r="B23186"/>
      <c r="C23186"/>
      <c r="D23186"/>
      <c r="E23186"/>
      <c r="F23186"/>
      <c r="G23186"/>
      <c r="H23186" s="14"/>
      <c r="I23186" s="14"/>
      <c r="K23186"/>
      <c r="L23186"/>
      <c r="M23186"/>
      <c r="N23186"/>
      <c r="O23186"/>
      <c r="P23186"/>
      <c r="S23186"/>
    </row>
    <row r="23187" spans="1:19" x14ac:dyDescent="0.3">
      <c r="A23187" s="25"/>
      <c r="B23187"/>
      <c r="C23187"/>
      <c r="D23187"/>
      <c r="E23187"/>
      <c r="F23187"/>
      <c r="G23187"/>
      <c r="H23187" s="14"/>
      <c r="I23187" s="14"/>
      <c r="K23187"/>
      <c r="L23187"/>
      <c r="M23187"/>
      <c r="N23187"/>
      <c r="O23187"/>
      <c r="P23187"/>
      <c r="S23187"/>
    </row>
    <row r="23188" spans="1:19" x14ac:dyDescent="0.3">
      <c r="A23188" s="25"/>
      <c r="B23188"/>
      <c r="C23188"/>
      <c r="D23188"/>
      <c r="E23188"/>
      <c r="F23188"/>
      <c r="G23188"/>
      <c r="H23188" s="14"/>
      <c r="I23188" s="14"/>
      <c r="K23188"/>
      <c r="L23188"/>
      <c r="M23188"/>
      <c r="N23188"/>
      <c r="O23188"/>
      <c r="P23188"/>
      <c r="S23188"/>
    </row>
    <row r="23189" spans="1:19" x14ac:dyDescent="0.3">
      <c r="A23189" s="25"/>
      <c r="B23189"/>
      <c r="C23189"/>
      <c r="D23189"/>
      <c r="E23189"/>
      <c r="F23189"/>
      <c r="G23189"/>
      <c r="H23189" s="14"/>
      <c r="I23189" s="14"/>
      <c r="K23189"/>
      <c r="L23189"/>
      <c r="M23189"/>
      <c r="N23189"/>
      <c r="O23189"/>
      <c r="P23189"/>
      <c r="S23189"/>
    </row>
    <row r="23190" spans="1:19" x14ac:dyDescent="0.3">
      <c r="A23190" s="25"/>
      <c r="B23190"/>
      <c r="C23190"/>
      <c r="D23190"/>
      <c r="E23190"/>
      <c r="F23190"/>
      <c r="G23190"/>
      <c r="H23190" s="14"/>
      <c r="I23190" s="26"/>
      <c r="K23190"/>
      <c r="L23190"/>
      <c r="M23190"/>
      <c r="N23190"/>
      <c r="O23190"/>
      <c r="P23190"/>
      <c r="S23190"/>
    </row>
    <row r="23191" spans="1:19" x14ac:dyDescent="0.3">
      <c r="A23191" s="25"/>
      <c r="B23191"/>
      <c r="C23191"/>
      <c r="D23191"/>
      <c r="E23191"/>
      <c r="F23191"/>
      <c r="G23191"/>
      <c r="H23191" s="14"/>
      <c r="I23191" s="26"/>
      <c r="K23191"/>
      <c r="L23191"/>
      <c r="M23191"/>
      <c r="N23191"/>
      <c r="O23191"/>
      <c r="P23191"/>
      <c r="S23191"/>
    </row>
    <row r="23192" spans="1:19" x14ac:dyDescent="0.3">
      <c r="A23192" s="25"/>
      <c r="B23192"/>
      <c r="C23192"/>
      <c r="D23192"/>
      <c r="E23192"/>
      <c r="F23192"/>
      <c r="G23192"/>
      <c r="H23192" s="14"/>
      <c r="I23192" s="26"/>
      <c r="K23192"/>
      <c r="L23192"/>
      <c r="M23192"/>
      <c r="N23192"/>
      <c r="O23192"/>
      <c r="P23192"/>
      <c r="S23192"/>
    </row>
    <row r="23193" spans="1:19" x14ac:dyDescent="0.3">
      <c r="A23193" s="25"/>
      <c r="B23193"/>
      <c r="C23193"/>
      <c r="D23193"/>
      <c r="E23193"/>
      <c r="F23193"/>
      <c r="G23193"/>
      <c r="H23193" s="14"/>
      <c r="I23193" s="26"/>
      <c r="K23193"/>
      <c r="L23193"/>
      <c r="M23193"/>
      <c r="N23193"/>
      <c r="O23193"/>
      <c r="P23193"/>
      <c r="S23193"/>
    </row>
    <row r="23194" spans="1:19" x14ac:dyDescent="0.3">
      <c r="A23194" s="25"/>
      <c r="B23194"/>
      <c r="C23194"/>
      <c r="D23194"/>
      <c r="E23194"/>
      <c r="F23194"/>
      <c r="G23194"/>
      <c r="H23194"/>
      <c r="I23194" s="26"/>
      <c r="K23194"/>
      <c r="L23194"/>
      <c r="M23194"/>
      <c r="N23194"/>
      <c r="O23194"/>
      <c r="P23194"/>
      <c r="S23194"/>
    </row>
    <row r="23195" spans="1:19" x14ac:dyDescent="0.3">
      <c r="A23195" s="25"/>
      <c r="B23195"/>
      <c r="C23195"/>
      <c r="D23195"/>
      <c r="E23195"/>
      <c r="F23195"/>
      <c r="G23195"/>
      <c r="H23195" s="26"/>
      <c r="I23195" s="26"/>
      <c r="K23195"/>
      <c r="L23195"/>
      <c r="M23195"/>
      <c r="N23195"/>
      <c r="O23195"/>
      <c r="P23195"/>
      <c r="S23195"/>
    </row>
    <row r="23196" spans="1:19" x14ac:dyDescent="0.3">
      <c r="A23196" s="25"/>
      <c r="B23196"/>
      <c r="C23196"/>
      <c r="D23196"/>
      <c r="E23196"/>
      <c r="F23196"/>
      <c r="G23196"/>
      <c r="H23196" s="26"/>
      <c r="I23196" s="26"/>
      <c r="K23196"/>
      <c r="L23196"/>
      <c r="M23196"/>
      <c r="N23196"/>
      <c r="O23196"/>
      <c r="P23196"/>
      <c r="S23196"/>
    </row>
    <row r="23197" spans="1:19" x14ac:dyDescent="0.3">
      <c r="A23197" s="25"/>
      <c r="B23197"/>
      <c r="C23197"/>
      <c r="D23197"/>
      <c r="E23197"/>
      <c r="F23197"/>
      <c r="G23197"/>
      <c r="H23197" s="26"/>
      <c r="I23197" s="26"/>
      <c r="K23197"/>
      <c r="L23197"/>
      <c r="M23197"/>
      <c r="N23197"/>
      <c r="O23197"/>
      <c r="P23197"/>
      <c r="S23197"/>
    </row>
    <row r="23198" spans="1:19" x14ac:dyDescent="0.3">
      <c r="A23198" s="25"/>
      <c r="B23198"/>
      <c r="C23198"/>
      <c r="D23198"/>
      <c r="E23198"/>
      <c r="F23198"/>
      <c r="G23198"/>
      <c r="H23198" s="26"/>
      <c r="I23198" s="26"/>
      <c r="K23198"/>
      <c r="L23198"/>
      <c r="M23198"/>
      <c r="N23198"/>
      <c r="O23198"/>
      <c r="P23198"/>
      <c r="S23198"/>
    </row>
    <row r="23199" spans="1:19" x14ac:dyDescent="0.3">
      <c r="A23199" s="25"/>
      <c r="B23199"/>
      <c r="C23199"/>
      <c r="D23199"/>
      <c r="E23199"/>
      <c r="F23199"/>
      <c r="G23199"/>
      <c r="H23199" s="26"/>
      <c r="I23199" s="26"/>
      <c r="K23199"/>
      <c r="L23199"/>
      <c r="M23199"/>
      <c r="N23199"/>
      <c r="O23199"/>
      <c r="P23199"/>
      <c r="S23199"/>
    </row>
    <row r="23200" spans="1:19" x14ac:dyDescent="0.3">
      <c r="A23200" s="25"/>
      <c r="B23200"/>
      <c r="C23200"/>
      <c r="D23200"/>
      <c r="E23200"/>
      <c r="F23200"/>
      <c r="G23200"/>
      <c r="H23200"/>
      <c r="I23200"/>
      <c r="K23200"/>
      <c r="L23200"/>
      <c r="M23200"/>
      <c r="N23200"/>
      <c r="O23200"/>
      <c r="P23200"/>
      <c r="S23200"/>
    </row>
    <row r="23201" spans="1:19" x14ac:dyDescent="0.3">
      <c r="A23201" s="25"/>
      <c r="B23201"/>
      <c r="C23201"/>
      <c r="D23201"/>
      <c r="E23201"/>
      <c r="F23201"/>
      <c r="G23201"/>
      <c r="H23201"/>
      <c r="I23201"/>
      <c r="K23201"/>
      <c r="L23201"/>
      <c r="M23201"/>
      <c r="N23201"/>
      <c r="O23201"/>
      <c r="P23201"/>
      <c r="S23201"/>
    </row>
    <row r="23202" spans="1:19" x14ac:dyDescent="0.3">
      <c r="A23202" s="25"/>
      <c r="B23202"/>
      <c r="C23202"/>
      <c r="D23202"/>
      <c r="E23202"/>
      <c r="F23202"/>
      <c r="G23202"/>
      <c r="H23202" s="14"/>
      <c r="I23202" s="14"/>
      <c r="K23202"/>
      <c r="L23202"/>
      <c r="M23202"/>
      <c r="N23202"/>
      <c r="O23202"/>
      <c r="P23202"/>
      <c r="S23202"/>
    </row>
    <row r="23203" spans="1:19" x14ac:dyDescent="0.3">
      <c r="A23203" s="25"/>
      <c r="B23203"/>
      <c r="C23203"/>
      <c r="D23203"/>
      <c r="E23203"/>
      <c r="F23203"/>
      <c r="G23203"/>
      <c r="H23203" s="14"/>
      <c r="I23203" s="14"/>
      <c r="K23203"/>
      <c r="L23203"/>
      <c r="M23203"/>
      <c r="N23203"/>
      <c r="O23203"/>
      <c r="P23203"/>
      <c r="S23203"/>
    </row>
    <row r="23204" spans="1:19" x14ac:dyDescent="0.3">
      <c r="A23204" s="25"/>
      <c r="B23204"/>
      <c r="C23204"/>
      <c r="D23204"/>
      <c r="E23204"/>
      <c r="F23204"/>
      <c r="G23204"/>
      <c r="H23204" s="14"/>
      <c r="I23204" s="14"/>
      <c r="K23204"/>
      <c r="L23204"/>
      <c r="M23204"/>
      <c r="N23204"/>
      <c r="O23204"/>
      <c r="P23204"/>
      <c r="S23204"/>
    </row>
    <row r="23205" spans="1:19" x14ac:dyDescent="0.3">
      <c r="A23205" s="25"/>
      <c r="B23205"/>
      <c r="C23205"/>
      <c r="D23205"/>
      <c r="E23205"/>
      <c r="F23205"/>
      <c r="G23205"/>
      <c r="H23205" s="26"/>
      <c r="I23205" s="26"/>
      <c r="K23205"/>
      <c r="L23205"/>
      <c r="M23205"/>
      <c r="N23205"/>
      <c r="O23205"/>
      <c r="P23205"/>
      <c r="S23205"/>
    </row>
    <row r="23206" spans="1:19" x14ac:dyDescent="0.3">
      <c r="A23206" s="25"/>
      <c r="B23206"/>
      <c r="C23206"/>
      <c r="D23206"/>
      <c r="E23206"/>
      <c r="F23206"/>
      <c r="G23206"/>
      <c r="H23206" s="26"/>
      <c r="I23206" s="26"/>
      <c r="K23206"/>
      <c r="L23206"/>
      <c r="M23206"/>
      <c r="N23206"/>
      <c r="O23206"/>
      <c r="P23206"/>
      <c r="S23206"/>
    </row>
    <row r="23207" spans="1:19" x14ac:dyDescent="0.3">
      <c r="A23207" s="25"/>
      <c r="B23207"/>
      <c r="C23207"/>
      <c r="D23207"/>
      <c r="E23207"/>
      <c r="F23207"/>
      <c r="G23207"/>
      <c r="H23207" s="26"/>
      <c r="I23207" s="26"/>
      <c r="K23207"/>
      <c r="L23207"/>
      <c r="M23207"/>
      <c r="N23207"/>
      <c r="O23207"/>
      <c r="P23207"/>
      <c r="S23207"/>
    </row>
    <row r="23208" spans="1:19" x14ac:dyDescent="0.3">
      <c r="A23208" s="25"/>
      <c r="B23208"/>
      <c r="C23208"/>
      <c r="D23208"/>
      <c r="E23208"/>
      <c r="F23208"/>
      <c r="G23208"/>
      <c r="H23208" s="26"/>
      <c r="I23208" s="26"/>
      <c r="K23208"/>
      <c r="L23208"/>
      <c r="M23208"/>
      <c r="N23208"/>
      <c r="O23208"/>
      <c r="P23208"/>
      <c r="S23208"/>
    </row>
    <row r="23209" spans="1:19" x14ac:dyDescent="0.3">
      <c r="A23209" s="25"/>
      <c r="B23209"/>
      <c r="C23209"/>
      <c r="D23209"/>
      <c r="E23209"/>
      <c r="F23209"/>
      <c r="G23209"/>
      <c r="H23209" s="26"/>
      <c r="I23209" s="26"/>
      <c r="K23209"/>
      <c r="L23209"/>
      <c r="M23209"/>
      <c r="N23209"/>
      <c r="O23209"/>
      <c r="P23209"/>
      <c r="S23209"/>
    </row>
    <row r="23210" spans="1:19" x14ac:dyDescent="0.3">
      <c r="A23210" s="25"/>
      <c r="B23210"/>
      <c r="C23210"/>
      <c r="D23210"/>
      <c r="E23210"/>
      <c r="F23210"/>
      <c r="G23210"/>
      <c r="H23210"/>
      <c r="I23210"/>
      <c r="K23210"/>
      <c r="L23210"/>
      <c r="M23210"/>
      <c r="N23210"/>
      <c r="O23210"/>
      <c r="P23210"/>
      <c r="S23210"/>
    </row>
    <row r="23211" spans="1:19" x14ac:dyDescent="0.3">
      <c r="A23211" s="25"/>
      <c r="B23211"/>
      <c r="C23211"/>
      <c r="D23211"/>
      <c r="E23211"/>
      <c r="F23211"/>
      <c r="G23211"/>
      <c r="H23211"/>
      <c r="I23211"/>
      <c r="K23211"/>
      <c r="L23211"/>
      <c r="M23211"/>
      <c r="N23211"/>
      <c r="O23211"/>
      <c r="P23211"/>
      <c r="S23211"/>
    </row>
    <row r="23212" spans="1:19" x14ac:dyDescent="0.3">
      <c r="A23212" s="25"/>
      <c r="B23212"/>
      <c r="C23212"/>
      <c r="D23212"/>
      <c r="E23212"/>
      <c r="F23212"/>
      <c r="G23212"/>
      <c r="H23212"/>
      <c r="I23212"/>
      <c r="K23212"/>
      <c r="L23212"/>
      <c r="M23212"/>
      <c r="N23212"/>
      <c r="O23212"/>
      <c r="P23212"/>
      <c r="S23212"/>
    </row>
    <row r="23213" spans="1:19" x14ac:dyDescent="0.3">
      <c r="A23213" s="25"/>
      <c r="B23213"/>
      <c r="C23213"/>
      <c r="D23213"/>
      <c r="E23213"/>
      <c r="F23213"/>
      <c r="G23213"/>
      <c r="H23213"/>
      <c r="I23213"/>
      <c r="K23213"/>
      <c r="L23213"/>
      <c r="M23213"/>
      <c r="N23213"/>
      <c r="O23213"/>
      <c r="P23213"/>
      <c r="S23213"/>
    </row>
    <row r="23214" spans="1:19" x14ac:dyDescent="0.3">
      <c r="A23214" s="25"/>
      <c r="B23214"/>
      <c r="C23214"/>
      <c r="D23214"/>
      <c r="E23214"/>
      <c r="F23214"/>
      <c r="G23214"/>
      <c r="H23214"/>
      <c r="I23214"/>
      <c r="K23214"/>
      <c r="L23214"/>
      <c r="M23214"/>
      <c r="N23214"/>
      <c r="O23214"/>
      <c r="P23214"/>
      <c r="S23214"/>
    </row>
    <row r="23215" spans="1:19" x14ac:dyDescent="0.3">
      <c r="A23215" s="25"/>
      <c r="B23215"/>
      <c r="C23215"/>
      <c r="D23215"/>
      <c r="E23215"/>
      <c r="F23215"/>
      <c r="G23215"/>
      <c r="H23215"/>
      <c r="I23215"/>
      <c r="K23215"/>
      <c r="L23215"/>
      <c r="M23215"/>
      <c r="N23215"/>
      <c r="O23215"/>
      <c r="P23215"/>
      <c r="S23215"/>
    </row>
    <row r="23216" spans="1:19" x14ac:dyDescent="0.3">
      <c r="A23216" s="25"/>
      <c r="B23216"/>
      <c r="C23216"/>
      <c r="D23216"/>
      <c r="E23216"/>
      <c r="F23216"/>
      <c r="G23216"/>
      <c r="H23216"/>
      <c r="I23216"/>
      <c r="K23216"/>
      <c r="L23216"/>
      <c r="M23216"/>
      <c r="N23216"/>
      <c r="O23216"/>
      <c r="P23216"/>
      <c r="S23216"/>
    </row>
    <row r="23217" spans="1:19" x14ac:dyDescent="0.3">
      <c r="A23217" s="25"/>
      <c r="B23217"/>
      <c r="C23217"/>
      <c r="D23217"/>
      <c r="E23217"/>
      <c r="F23217"/>
      <c r="G23217"/>
      <c r="H23217"/>
      <c r="I23217"/>
      <c r="K23217"/>
      <c r="L23217"/>
      <c r="M23217"/>
      <c r="N23217"/>
      <c r="O23217"/>
      <c r="P23217"/>
      <c r="S23217"/>
    </row>
    <row r="23218" spans="1:19" x14ac:dyDescent="0.3">
      <c r="A23218" s="25"/>
      <c r="B23218"/>
      <c r="C23218"/>
      <c r="D23218"/>
      <c r="E23218"/>
      <c r="F23218"/>
      <c r="G23218"/>
      <c r="H23218"/>
      <c r="I23218"/>
      <c r="K23218"/>
      <c r="L23218"/>
      <c r="M23218"/>
      <c r="N23218"/>
      <c r="O23218"/>
      <c r="P23218"/>
      <c r="S23218"/>
    </row>
    <row r="23219" spans="1:19" x14ac:dyDescent="0.3">
      <c r="A23219" s="25"/>
      <c r="B23219"/>
      <c r="C23219"/>
      <c r="D23219"/>
      <c r="E23219"/>
      <c r="F23219"/>
      <c r="G23219"/>
      <c r="H23219"/>
      <c r="I23219"/>
      <c r="K23219"/>
      <c r="L23219"/>
      <c r="M23219"/>
      <c r="N23219"/>
      <c r="O23219"/>
      <c r="P23219"/>
      <c r="S23219"/>
    </row>
    <row r="23220" spans="1:19" x14ac:dyDescent="0.3">
      <c r="A23220" s="25"/>
      <c r="B23220"/>
      <c r="C23220"/>
      <c r="D23220"/>
      <c r="E23220"/>
      <c r="F23220"/>
      <c r="G23220"/>
      <c r="H23220"/>
      <c r="I23220"/>
      <c r="K23220"/>
      <c r="L23220"/>
      <c r="M23220"/>
      <c r="N23220"/>
      <c r="O23220"/>
      <c r="P23220"/>
      <c r="S23220"/>
    </row>
    <row r="23221" spans="1:19" x14ac:dyDescent="0.3">
      <c r="A23221" s="25"/>
      <c r="B23221"/>
      <c r="C23221"/>
      <c r="D23221"/>
      <c r="E23221"/>
      <c r="F23221"/>
      <c r="G23221"/>
      <c r="H23221"/>
      <c r="I23221"/>
      <c r="K23221"/>
      <c r="L23221"/>
      <c r="M23221"/>
      <c r="N23221"/>
      <c r="O23221"/>
      <c r="P23221"/>
      <c r="S23221"/>
    </row>
    <row r="23222" spans="1:19" x14ac:dyDescent="0.3">
      <c r="A23222" s="25"/>
      <c r="B23222"/>
      <c r="C23222"/>
      <c r="D23222"/>
      <c r="E23222"/>
      <c r="F23222"/>
      <c r="G23222"/>
      <c r="H23222"/>
      <c r="I23222"/>
      <c r="K23222"/>
      <c r="L23222"/>
      <c r="M23222"/>
      <c r="N23222"/>
      <c r="O23222"/>
      <c r="P23222"/>
      <c r="S23222"/>
    </row>
    <row r="23223" spans="1:19" x14ac:dyDescent="0.3">
      <c r="A23223" s="25"/>
      <c r="B23223"/>
      <c r="C23223"/>
      <c r="D23223"/>
      <c r="E23223"/>
      <c r="F23223"/>
      <c r="G23223"/>
      <c r="H23223"/>
      <c r="I23223"/>
      <c r="K23223"/>
      <c r="L23223"/>
      <c r="M23223"/>
      <c r="N23223"/>
      <c r="O23223"/>
      <c r="P23223"/>
      <c r="S23223"/>
    </row>
    <row r="23224" spans="1:19" x14ac:dyDescent="0.3">
      <c r="A23224" s="25"/>
      <c r="B23224"/>
      <c r="C23224"/>
      <c r="D23224"/>
      <c r="E23224"/>
      <c r="F23224"/>
      <c r="G23224"/>
      <c r="H23224"/>
      <c r="I23224"/>
      <c r="K23224"/>
      <c r="L23224"/>
      <c r="M23224"/>
      <c r="N23224"/>
      <c r="O23224"/>
      <c r="P23224"/>
      <c r="S23224"/>
    </row>
    <row r="23225" spans="1:19" x14ac:dyDescent="0.3">
      <c r="A23225" s="25"/>
      <c r="B23225"/>
      <c r="C23225"/>
      <c r="D23225"/>
      <c r="E23225"/>
      <c r="F23225"/>
      <c r="G23225"/>
      <c r="H23225"/>
      <c r="I23225"/>
      <c r="K23225"/>
      <c r="L23225"/>
      <c r="M23225"/>
      <c r="N23225"/>
      <c r="O23225"/>
      <c r="P23225"/>
      <c r="S23225"/>
    </row>
    <row r="23226" spans="1:19" x14ac:dyDescent="0.3">
      <c r="A23226" s="25"/>
      <c r="B23226"/>
      <c r="C23226"/>
      <c r="D23226"/>
      <c r="E23226"/>
      <c r="F23226"/>
      <c r="G23226"/>
      <c r="H23226" s="14"/>
      <c r="I23226" s="14"/>
      <c r="K23226"/>
      <c r="L23226"/>
      <c r="M23226"/>
      <c r="N23226"/>
      <c r="O23226"/>
      <c r="P23226"/>
      <c r="S23226"/>
    </row>
    <row r="23227" spans="1:19" x14ac:dyDescent="0.3">
      <c r="A23227" s="25"/>
      <c r="B23227"/>
      <c r="C23227"/>
      <c r="D23227"/>
      <c r="E23227"/>
      <c r="F23227"/>
      <c r="G23227"/>
      <c r="H23227" s="14"/>
      <c r="I23227" s="14"/>
      <c r="K23227"/>
      <c r="L23227"/>
      <c r="M23227"/>
      <c r="N23227"/>
      <c r="O23227"/>
      <c r="P23227"/>
      <c r="S23227"/>
    </row>
    <row r="23228" spans="1:19" x14ac:dyDescent="0.3">
      <c r="A23228" s="25"/>
      <c r="B23228"/>
      <c r="C23228"/>
      <c r="D23228"/>
      <c r="E23228"/>
      <c r="F23228"/>
      <c r="G23228"/>
      <c r="H23228" s="14"/>
      <c r="I23228" s="14"/>
      <c r="K23228"/>
      <c r="L23228"/>
      <c r="M23228"/>
      <c r="N23228"/>
      <c r="O23228"/>
      <c r="P23228"/>
      <c r="S23228"/>
    </row>
    <row r="23229" spans="1:19" x14ac:dyDescent="0.3">
      <c r="A23229" s="25"/>
      <c r="B23229"/>
      <c r="C23229"/>
      <c r="D23229"/>
      <c r="E23229"/>
      <c r="F23229"/>
      <c r="G23229"/>
      <c r="H23229" s="14"/>
      <c r="I23229" s="14"/>
      <c r="K23229"/>
      <c r="L23229"/>
      <c r="M23229"/>
      <c r="N23229"/>
      <c r="O23229"/>
      <c r="P23229"/>
      <c r="S23229"/>
    </row>
    <row r="23230" spans="1:19" x14ac:dyDescent="0.3">
      <c r="A23230" s="25"/>
      <c r="B23230"/>
      <c r="C23230"/>
      <c r="D23230"/>
      <c r="E23230"/>
      <c r="F23230"/>
      <c r="G23230"/>
      <c r="H23230"/>
      <c r="I23230"/>
      <c r="K23230"/>
      <c r="L23230"/>
      <c r="M23230"/>
      <c r="N23230"/>
      <c r="O23230"/>
      <c r="P23230"/>
      <c r="S23230"/>
    </row>
    <row r="23231" spans="1:19" x14ac:dyDescent="0.3">
      <c r="A23231" s="25"/>
      <c r="B23231"/>
      <c r="C23231"/>
      <c r="D23231"/>
      <c r="E23231"/>
      <c r="F23231"/>
      <c r="G23231"/>
      <c r="H23231"/>
      <c r="I23231"/>
      <c r="K23231"/>
      <c r="L23231"/>
      <c r="M23231"/>
      <c r="N23231"/>
      <c r="O23231"/>
      <c r="P23231"/>
      <c r="S23231"/>
    </row>
    <row r="23232" spans="1:19" x14ac:dyDescent="0.3">
      <c r="A23232" s="25"/>
      <c r="B23232"/>
      <c r="C23232"/>
      <c r="D23232"/>
      <c r="E23232"/>
      <c r="F23232"/>
      <c r="G23232"/>
      <c r="H23232"/>
      <c r="I23232"/>
      <c r="K23232"/>
      <c r="L23232"/>
      <c r="M23232"/>
      <c r="N23232"/>
      <c r="O23232"/>
      <c r="P23232"/>
      <c r="S23232"/>
    </row>
    <row r="23233" spans="1:19" x14ac:dyDescent="0.3">
      <c r="A23233" s="25"/>
      <c r="B23233"/>
      <c r="C23233"/>
      <c r="D23233"/>
      <c r="E23233"/>
      <c r="F23233"/>
      <c r="G23233"/>
      <c r="H23233"/>
      <c r="I23233"/>
      <c r="K23233"/>
      <c r="L23233"/>
      <c r="M23233"/>
      <c r="N23233"/>
      <c r="O23233"/>
      <c r="P23233"/>
      <c r="S23233"/>
    </row>
    <row r="23234" spans="1:19" x14ac:dyDescent="0.3">
      <c r="A23234" s="25"/>
      <c r="B23234"/>
      <c r="C23234"/>
      <c r="D23234"/>
      <c r="E23234"/>
      <c r="F23234"/>
      <c r="G23234"/>
      <c r="H23234"/>
      <c r="I23234" s="14"/>
      <c r="K23234"/>
      <c r="L23234"/>
      <c r="M23234"/>
      <c r="N23234"/>
      <c r="O23234"/>
      <c r="P23234"/>
      <c r="S23234"/>
    </row>
    <row r="23235" spans="1:19" x14ac:dyDescent="0.3">
      <c r="A23235" s="25"/>
      <c r="B23235"/>
      <c r="C23235"/>
      <c r="D23235"/>
      <c r="E23235"/>
      <c r="F23235"/>
      <c r="G23235"/>
      <c r="H23235"/>
      <c r="I23235" s="14"/>
      <c r="K23235"/>
      <c r="L23235"/>
      <c r="M23235"/>
      <c r="N23235"/>
      <c r="O23235"/>
      <c r="P23235"/>
      <c r="S23235"/>
    </row>
    <row r="23236" spans="1:19" x14ac:dyDescent="0.3">
      <c r="A23236" s="25"/>
      <c r="B23236"/>
      <c r="C23236"/>
      <c r="D23236"/>
      <c r="E23236"/>
      <c r="F23236"/>
      <c r="G23236"/>
      <c r="H23236"/>
      <c r="I23236" s="14"/>
      <c r="K23236"/>
      <c r="L23236"/>
      <c r="M23236"/>
      <c r="N23236"/>
      <c r="O23236"/>
      <c r="P23236"/>
      <c r="S23236"/>
    </row>
    <row r="23237" spans="1:19" x14ac:dyDescent="0.3">
      <c r="A23237" s="25"/>
      <c r="B23237"/>
      <c r="C23237"/>
      <c r="D23237"/>
      <c r="E23237"/>
      <c r="F23237"/>
      <c r="G23237"/>
      <c r="H23237"/>
      <c r="I23237" s="14"/>
      <c r="K23237"/>
      <c r="L23237"/>
      <c r="M23237"/>
      <c r="N23237"/>
      <c r="O23237"/>
      <c r="P23237"/>
      <c r="S23237"/>
    </row>
    <row r="23238" spans="1:19" x14ac:dyDescent="0.3">
      <c r="A23238" s="25"/>
      <c r="B23238"/>
      <c r="C23238"/>
      <c r="D23238"/>
      <c r="E23238"/>
      <c r="F23238"/>
      <c r="G23238"/>
      <c r="H23238" s="14"/>
      <c r="I23238" s="14"/>
      <c r="K23238"/>
      <c r="L23238"/>
      <c r="M23238"/>
      <c r="N23238"/>
      <c r="O23238"/>
      <c r="P23238"/>
      <c r="S23238"/>
    </row>
    <row r="23239" spans="1:19" x14ac:dyDescent="0.3">
      <c r="A23239" s="25"/>
      <c r="B23239"/>
      <c r="C23239"/>
      <c r="D23239"/>
      <c r="E23239"/>
      <c r="F23239"/>
      <c r="G23239"/>
      <c r="H23239" s="14"/>
      <c r="I23239" s="14"/>
      <c r="K23239"/>
      <c r="L23239"/>
      <c r="M23239"/>
      <c r="N23239"/>
      <c r="O23239"/>
      <c r="P23239"/>
      <c r="S23239"/>
    </row>
    <row r="23240" spans="1:19" x14ac:dyDescent="0.3">
      <c r="A23240" s="25"/>
      <c r="B23240"/>
      <c r="C23240"/>
      <c r="D23240"/>
      <c r="E23240"/>
      <c r="F23240"/>
      <c r="G23240"/>
      <c r="H23240" s="14"/>
      <c r="I23240" s="14"/>
      <c r="K23240"/>
      <c r="L23240"/>
      <c r="M23240"/>
      <c r="N23240"/>
      <c r="O23240"/>
      <c r="P23240"/>
      <c r="S23240"/>
    </row>
    <row r="23241" spans="1:19" x14ac:dyDescent="0.3">
      <c r="A23241" s="25"/>
      <c r="B23241"/>
      <c r="C23241"/>
      <c r="D23241"/>
      <c r="E23241"/>
      <c r="F23241"/>
      <c r="G23241"/>
      <c r="H23241" s="14"/>
      <c r="I23241" s="14"/>
      <c r="K23241"/>
      <c r="L23241"/>
      <c r="M23241"/>
      <c r="N23241"/>
      <c r="O23241"/>
      <c r="P23241"/>
      <c r="S23241"/>
    </row>
    <row r="23242" spans="1:19" x14ac:dyDescent="0.3">
      <c r="A23242" s="25"/>
      <c r="B23242"/>
      <c r="C23242"/>
      <c r="D23242"/>
      <c r="E23242"/>
      <c r="F23242"/>
      <c r="G23242"/>
      <c r="H23242" s="14"/>
      <c r="I23242" s="14"/>
      <c r="K23242"/>
      <c r="L23242"/>
      <c r="M23242"/>
      <c r="N23242"/>
      <c r="O23242"/>
      <c r="P23242"/>
      <c r="S23242"/>
    </row>
    <row r="23243" spans="1:19" x14ac:dyDescent="0.3">
      <c r="A23243" s="25"/>
      <c r="B23243"/>
      <c r="C23243"/>
      <c r="D23243"/>
      <c r="E23243"/>
      <c r="F23243"/>
      <c r="G23243"/>
      <c r="H23243" s="14"/>
      <c r="I23243" s="14"/>
      <c r="K23243"/>
      <c r="L23243"/>
      <c r="M23243"/>
      <c r="N23243"/>
      <c r="O23243"/>
      <c r="P23243"/>
      <c r="S23243"/>
    </row>
    <row r="23244" spans="1:19" x14ac:dyDescent="0.3">
      <c r="A23244" s="25"/>
      <c r="B23244"/>
      <c r="C23244"/>
      <c r="D23244"/>
      <c r="E23244"/>
      <c r="F23244"/>
      <c r="G23244"/>
      <c r="H23244" s="14"/>
      <c r="I23244" s="14"/>
      <c r="K23244"/>
      <c r="L23244"/>
      <c r="M23244"/>
      <c r="N23244"/>
      <c r="O23244"/>
      <c r="P23244"/>
      <c r="S23244"/>
    </row>
    <row r="23245" spans="1:19" x14ac:dyDescent="0.3">
      <c r="A23245" s="25"/>
      <c r="B23245"/>
      <c r="C23245"/>
      <c r="D23245"/>
      <c r="E23245"/>
      <c r="F23245"/>
      <c r="G23245"/>
      <c r="H23245" s="14"/>
      <c r="I23245" s="14"/>
      <c r="K23245"/>
      <c r="L23245"/>
      <c r="M23245"/>
      <c r="N23245"/>
      <c r="O23245"/>
      <c r="P23245"/>
      <c r="S23245"/>
    </row>
    <row r="23246" spans="1:19" x14ac:dyDescent="0.3">
      <c r="A23246" s="25"/>
      <c r="B23246"/>
      <c r="C23246"/>
      <c r="D23246"/>
      <c r="E23246"/>
      <c r="F23246"/>
      <c r="G23246"/>
      <c r="H23246" s="14"/>
      <c r="I23246" s="14"/>
      <c r="K23246"/>
      <c r="L23246"/>
      <c r="M23246"/>
      <c r="N23246"/>
      <c r="O23246"/>
      <c r="P23246"/>
      <c r="S23246"/>
    </row>
    <row r="23247" spans="1:19" x14ac:dyDescent="0.3">
      <c r="A23247" s="25"/>
      <c r="B23247"/>
      <c r="C23247"/>
      <c r="D23247"/>
      <c r="E23247"/>
      <c r="F23247"/>
      <c r="G23247"/>
      <c r="H23247" s="14"/>
      <c r="I23247" s="14"/>
      <c r="K23247"/>
      <c r="L23247"/>
      <c r="M23247"/>
      <c r="N23247"/>
      <c r="O23247"/>
      <c r="P23247"/>
      <c r="S23247"/>
    </row>
    <row r="23248" spans="1:19" x14ac:dyDescent="0.3">
      <c r="A23248" s="25"/>
      <c r="B23248"/>
      <c r="C23248"/>
      <c r="D23248"/>
      <c r="E23248"/>
      <c r="F23248"/>
      <c r="G23248"/>
      <c r="H23248" s="14"/>
      <c r="I23248" s="14"/>
      <c r="K23248"/>
      <c r="L23248"/>
      <c r="M23248"/>
      <c r="N23248"/>
      <c r="O23248"/>
      <c r="P23248"/>
      <c r="S23248"/>
    </row>
    <row r="23249" spans="1:19" x14ac:dyDescent="0.3">
      <c r="A23249" s="25"/>
      <c r="B23249"/>
      <c r="C23249"/>
      <c r="D23249"/>
      <c r="E23249"/>
      <c r="F23249"/>
      <c r="G23249"/>
      <c r="H23249" s="14"/>
      <c r="I23249" s="14"/>
      <c r="K23249"/>
      <c r="L23249"/>
      <c r="M23249"/>
      <c r="N23249"/>
      <c r="O23249"/>
      <c r="P23249"/>
      <c r="S23249"/>
    </row>
    <row r="23250" spans="1:19" x14ac:dyDescent="0.3">
      <c r="A23250" s="25"/>
      <c r="B23250"/>
      <c r="C23250"/>
      <c r="D23250"/>
      <c r="E23250"/>
      <c r="F23250"/>
      <c r="G23250"/>
      <c r="H23250"/>
      <c r="I23250"/>
      <c r="K23250"/>
      <c r="L23250"/>
      <c r="M23250"/>
      <c r="N23250"/>
      <c r="O23250"/>
      <c r="P23250"/>
      <c r="S23250"/>
    </row>
    <row r="23251" spans="1:19" x14ac:dyDescent="0.3">
      <c r="A23251" s="25"/>
      <c r="B23251"/>
      <c r="C23251"/>
      <c r="D23251"/>
      <c r="E23251"/>
      <c r="F23251"/>
      <c r="G23251"/>
      <c r="H23251"/>
      <c r="I23251"/>
      <c r="K23251"/>
      <c r="L23251"/>
      <c r="M23251"/>
      <c r="N23251"/>
      <c r="O23251"/>
      <c r="P23251"/>
      <c r="S23251"/>
    </row>
    <row r="23252" spans="1:19" x14ac:dyDescent="0.3">
      <c r="A23252" s="25"/>
      <c r="B23252"/>
      <c r="C23252"/>
      <c r="D23252"/>
      <c r="E23252"/>
      <c r="F23252"/>
      <c r="G23252"/>
      <c r="H23252"/>
      <c r="I23252"/>
      <c r="K23252"/>
      <c r="L23252"/>
      <c r="M23252"/>
      <c r="N23252"/>
      <c r="O23252"/>
      <c r="P23252"/>
      <c r="S23252"/>
    </row>
    <row r="23253" spans="1:19" x14ac:dyDescent="0.3">
      <c r="A23253" s="25"/>
      <c r="B23253"/>
      <c r="C23253"/>
      <c r="D23253"/>
      <c r="E23253"/>
      <c r="F23253"/>
      <c r="G23253"/>
      <c r="H23253"/>
      <c r="I23253"/>
      <c r="K23253"/>
      <c r="L23253"/>
      <c r="M23253"/>
      <c r="N23253"/>
      <c r="O23253"/>
      <c r="P23253"/>
      <c r="S23253"/>
    </row>
    <row r="23254" spans="1:19" x14ac:dyDescent="0.3">
      <c r="A23254" s="25"/>
      <c r="B23254"/>
      <c r="C23254"/>
      <c r="D23254"/>
      <c r="E23254"/>
      <c r="F23254"/>
      <c r="G23254"/>
      <c r="H23254"/>
      <c r="I23254"/>
      <c r="K23254"/>
      <c r="L23254"/>
      <c r="M23254"/>
      <c r="N23254"/>
      <c r="O23254"/>
      <c r="P23254"/>
      <c r="S23254"/>
    </row>
    <row r="23255" spans="1:19" x14ac:dyDescent="0.3">
      <c r="A23255" s="25"/>
      <c r="B23255"/>
      <c r="C23255"/>
      <c r="D23255"/>
      <c r="E23255"/>
      <c r="F23255"/>
      <c r="G23255"/>
      <c r="H23255"/>
      <c r="I23255"/>
      <c r="K23255"/>
      <c r="L23255"/>
      <c r="M23255"/>
      <c r="N23255"/>
      <c r="O23255"/>
      <c r="P23255"/>
      <c r="S23255"/>
    </row>
    <row r="23256" spans="1:19" x14ac:dyDescent="0.3">
      <c r="A23256" s="25"/>
      <c r="B23256"/>
      <c r="C23256"/>
      <c r="D23256"/>
      <c r="E23256"/>
      <c r="F23256"/>
      <c r="G23256"/>
      <c r="H23256"/>
      <c r="I23256"/>
      <c r="K23256"/>
      <c r="L23256"/>
      <c r="M23256"/>
      <c r="N23256"/>
      <c r="O23256"/>
      <c r="P23256"/>
      <c r="S23256"/>
    </row>
    <row r="23257" spans="1:19" x14ac:dyDescent="0.3">
      <c r="A23257" s="25"/>
      <c r="B23257"/>
      <c r="C23257"/>
      <c r="D23257"/>
      <c r="E23257"/>
      <c r="F23257"/>
      <c r="G23257"/>
      <c r="H23257"/>
      <c r="I23257"/>
      <c r="K23257"/>
      <c r="L23257"/>
      <c r="M23257"/>
      <c r="N23257"/>
      <c r="O23257"/>
      <c r="P23257"/>
      <c r="S23257"/>
    </row>
    <row r="23258" spans="1:19" x14ac:dyDescent="0.3">
      <c r="A23258" s="25"/>
      <c r="B23258"/>
      <c r="C23258"/>
      <c r="D23258"/>
      <c r="E23258"/>
      <c r="F23258"/>
      <c r="G23258"/>
      <c r="H23258" s="14"/>
      <c r="I23258" s="14"/>
      <c r="K23258"/>
      <c r="L23258"/>
      <c r="M23258"/>
      <c r="N23258"/>
      <c r="O23258"/>
      <c r="P23258"/>
      <c r="S23258"/>
    </row>
    <row r="23259" spans="1:19" x14ac:dyDescent="0.3">
      <c r="A23259" s="25"/>
      <c r="B23259"/>
      <c r="C23259"/>
      <c r="D23259"/>
      <c r="E23259"/>
      <c r="F23259"/>
      <c r="G23259"/>
      <c r="H23259" s="26"/>
      <c r="I23259" s="26"/>
      <c r="K23259"/>
      <c r="L23259"/>
      <c r="M23259"/>
      <c r="N23259"/>
      <c r="O23259"/>
      <c r="P23259"/>
      <c r="S23259"/>
    </row>
    <row r="23260" spans="1:19" x14ac:dyDescent="0.3">
      <c r="A23260" s="25"/>
      <c r="B23260"/>
      <c r="C23260"/>
      <c r="D23260"/>
      <c r="E23260"/>
      <c r="F23260"/>
      <c r="G23260"/>
      <c r="H23260" s="26"/>
      <c r="I23260" s="26"/>
      <c r="K23260"/>
      <c r="L23260"/>
      <c r="M23260"/>
      <c r="N23260"/>
      <c r="O23260"/>
      <c r="P23260"/>
      <c r="S23260"/>
    </row>
    <row r="23261" spans="1:19" x14ac:dyDescent="0.3">
      <c r="A23261" s="25"/>
      <c r="B23261"/>
      <c r="C23261"/>
      <c r="D23261"/>
      <c r="E23261"/>
      <c r="F23261"/>
      <c r="G23261"/>
      <c r="H23261" s="14"/>
      <c r="I23261" s="14"/>
      <c r="K23261"/>
      <c r="L23261"/>
      <c r="M23261"/>
      <c r="N23261"/>
      <c r="O23261"/>
      <c r="P23261"/>
      <c r="S23261"/>
    </row>
    <row r="23262" spans="1:19" x14ac:dyDescent="0.3">
      <c r="A23262" s="25"/>
      <c r="B23262"/>
      <c r="C23262"/>
      <c r="D23262"/>
      <c r="E23262"/>
      <c r="F23262"/>
      <c r="G23262"/>
      <c r="H23262"/>
      <c r="I23262"/>
      <c r="K23262"/>
      <c r="L23262"/>
      <c r="M23262"/>
      <c r="N23262"/>
      <c r="O23262"/>
      <c r="P23262"/>
      <c r="S23262"/>
    </row>
    <row r="23263" spans="1:19" x14ac:dyDescent="0.3">
      <c r="A23263" s="25"/>
      <c r="B23263"/>
      <c r="C23263"/>
      <c r="D23263"/>
      <c r="E23263"/>
      <c r="F23263"/>
      <c r="G23263"/>
      <c r="H23263"/>
      <c r="I23263"/>
      <c r="K23263"/>
      <c r="L23263"/>
      <c r="M23263"/>
      <c r="N23263"/>
      <c r="O23263"/>
      <c r="P23263"/>
      <c r="S23263"/>
    </row>
    <row r="23264" spans="1:19" x14ac:dyDescent="0.3">
      <c r="A23264" s="25"/>
      <c r="B23264"/>
      <c r="C23264"/>
      <c r="D23264"/>
      <c r="E23264"/>
      <c r="F23264"/>
      <c r="G23264"/>
      <c r="H23264"/>
      <c r="I23264"/>
      <c r="K23264"/>
      <c r="L23264"/>
      <c r="M23264"/>
      <c r="N23264"/>
      <c r="O23264"/>
      <c r="P23264"/>
      <c r="S23264"/>
    </row>
    <row r="23265" spans="1:19" x14ac:dyDescent="0.3">
      <c r="A23265" s="25"/>
      <c r="B23265"/>
      <c r="C23265"/>
      <c r="D23265"/>
      <c r="E23265"/>
      <c r="F23265"/>
      <c r="G23265"/>
      <c r="H23265"/>
      <c r="I23265"/>
      <c r="K23265"/>
      <c r="L23265"/>
      <c r="M23265"/>
      <c r="N23265"/>
      <c r="O23265"/>
      <c r="P23265"/>
      <c r="S23265"/>
    </row>
    <row r="23266" spans="1:19" x14ac:dyDescent="0.3">
      <c r="A23266" s="25"/>
      <c r="B23266"/>
      <c r="C23266"/>
      <c r="D23266"/>
      <c r="E23266"/>
      <c r="F23266"/>
      <c r="G23266"/>
      <c r="H23266"/>
      <c r="I23266"/>
      <c r="K23266"/>
      <c r="L23266"/>
      <c r="M23266"/>
      <c r="N23266"/>
      <c r="O23266"/>
      <c r="P23266"/>
      <c r="S23266"/>
    </row>
    <row r="23267" spans="1:19" x14ac:dyDescent="0.3">
      <c r="A23267" s="25"/>
      <c r="B23267"/>
      <c r="C23267"/>
      <c r="D23267"/>
      <c r="E23267"/>
      <c r="F23267"/>
      <c r="G23267"/>
      <c r="H23267" s="26"/>
      <c r="I23267" s="26"/>
      <c r="K23267"/>
      <c r="L23267"/>
      <c r="M23267"/>
      <c r="N23267"/>
      <c r="O23267"/>
      <c r="P23267"/>
      <c r="S23267"/>
    </row>
    <row r="23268" spans="1:19" x14ac:dyDescent="0.3">
      <c r="A23268" s="25"/>
      <c r="B23268"/>
      <c r="C23268"/>
      <c r="D23268"/>
      <c r="E23268"/>
      <c r="F23268"/>
      <c r="G23268"/>
      <c r="H23268" s="26"/>
      <c r="I23268" s="26"/>
      <c r="K23268"/>
      <c r="L23268"/>
      <c r="M23268"/>
      <c r="N23268"/>
      <c r="O23268"/>
      <c r="P23268"/>
      <c r="S23268"/>
    </row>
    <row r="23269" spans="1:19" x14ac:dyDescent="0.3">
      <c r="A23269" s="25"/>
      <c r="B23269"/>
      <c r="C23269"/>
      <c r="D23269"/>
      <c r="E23269"/>
      <c r="F23269"/>
      <c r="G23269"/>
      <c r="H23269" s="26"/>
      <c r="I23269" s="26"/>
      <c r="K23269"/>
      <c r="L23269"/>
      <c r="M23269"/>
      <c r="N23269"/>
      <c r="O23269"/>
      <c r="P23269"/>
      <c r="S23269"/>
    </row>
    <row r="23270" spans="1:19" x14ac:dyDescent="0.3">
      <c r="A23270" s="25"/>
      <c r="B23270"/>
      <c r="C23270"/>
      <c r="D23270"/>
      <c r="E23270"/>
      <c r="F23270"/>
      <c r="G23270"/>
      <c r="H23270" s="26"/>
      <c r="I23270" s="26"/>
      <c r="K23270"/>
      <c r="L23270"/>
      <c r="M23270"/>
      <c r="N23270"/>
      <c r="O23270"/>
      <c r="P23270"/>
      <c r="S23270"/>
    </row>
    <row r="23271" spans="1:19" x14ac:dyDescent="0.3">
      <c r="A23271" s="25"/>
      <c r="B23271"/>
      <c r="C23271"/>
      <c r="D23271"/>
      <c r="E23271"/>
      <c r="F23271"/>
      <c r="G23271"/>
      <c r="H23271" s="26"/>
      <c r="I23271" s="26"/>
      <c r="K23271"/>
      <c r="L23271"/>
      <c r="M23271"/>
      <c r="N23271"/>
      <c r="O23271"/>
      <c r="P23271"/>
      <c r="S23271"/>
    </row>
    <row r="23272" spans="1:19" x14ac:dyDescent="0.3">
      <c r="A23272" s="25"/>
      <c r="B23272"/>
      <c r="C23272"/>
      <c r="D23272"/>
      <c r="E23272"/>
      <c r="F23272"/>
      <c r="G23272"/>
      <c r="H23272" s="26"/>
      <c r="I23272" s="26"/>
      <c r="K23272"/>
      <c r="L23272"/>
      <c r="M23272"/>
      <c r="N23272"/>
      <c r="O23272"/>
      <c r="P23272"/>
      <c r="S23272"/>
    </row>
    <row r="23273" spans="1:19" x14ac:dyDescent="0.3">
      <c r="A23273" s="25"/>
      <c r="B23273"/>
      <c r="C23273"/>
      <c r="D23273"/>
      <c r="E23273"/>
      <c r="F23273"/>
      <c r="G23273"/>
      <c r="H23273" s="14"/>
      <c r="I23273" s="14"/>
      <c r="K23273"/>
      <c r="L23273"/>
      <c r="M23273"/>
      <c r="N23273"/>
      <c r="O23273"/>
      <c r="P23273"/>
      <c r="S23273"/>
    </row>
    <row r="23274" spans="1:19" x14ac:dyDescent="0.3">
      <c r="A23274" s="25"/>
      <c r="B23274"/>
      <c r="C23274"/>
      <c r="D23274"/>
      <c r="E23274"/>
      <c r="F23274"/>
      <c r="G23274"/>
      <c r="H23274" s="14"/>
      <c r="I23274" s="14"/>
      <c r="K23274"/>
      <c r="L23274"/>
      <c r="M23274"/>
      <c r="N23274"/>
      <c r="O23274"/>
      <c r="P23274"/>
      <c r="S23274"/>
    </row>
    <row r="23275" spans="1:19" x14ac:dyDescent="0.3">
      <c r="A23275" s="25"/>
      <c r="B23275"/>
      <c r="C23275"/>
      <c r="D23275"/>
      <c r="E23275"/>
      <c r="F23275"/>
      <c r="G23275"/>
      <c r="H23275" s="14"/>
      <c r="I23275" s="14"/>
      <c r="K23275"/>
      <c r="L23275"/>
      <c r="M23275"/>
      <c r="N23275"/>
      <c r="O23275"/>
      <c r="P23275"/>
      <c r="S23275"/>
    </row>
    <row r="23276" spans="1:19" x14ac:dyDescent="0.3">
      <c r="A23276" s="25"/>
      <c r="B23276"/>
      <c r="C23276"/>
      <c r="D23276"/>
      <c r="E23276"/>
      <c r="F23276"/>
      <c r="G23276"/>
      <c r="H23276" s="14"/>
      <c r="I23276" s="14"/>
      <c r="K23276"/>
      <c r="L23276"/>
      <c r="M23276"/>
      <c r="N23276"/>
      <c r="O23276"/>
      <c r="P23276"/>
      <c r="S23276"/>
    </row>
    <row r="23277" spans="1:19" x14ac:dyDescent="0.3">
      <c r="A23277" s="25"/>
      <c r="B23277"/>
      <c r="C23277"/>
      <c r="D23277"/>
      <c r="E23277"/>
      <c r="F23277"/>
      <c r="G23277"/>
      <c r="H23277" s="14"/>
      <c r="I23277" s="14"/>
      <c r="K23277"/>
      <c r="L23277"/>
      <c r="M23277"/>
      <c r="N23277"/>
      <c r="O23277"/>
      <c r="P23277"/>
      <c r="S23277"/>
    </row>
    <row r="23278" spans="1:19" x14ac:dyDescent="0.3">
      <c r="A23278" s="25"/>
      <c r="B23278"/>
      <c r="C23278"/>
      <c r="D23278"/>
      <c r="E23278"/>
      <c r="F23278"/>
      <c r="G23278"/>
      <c r="H23278" s="14"/>
      <c r="I23278" s="14"/>
      <c r="K23278"/>
      <c r="L23278"/>
      <c r="M23278"/>
      <c r="N23278"/>
      <c r="O23278"/>
      <c r="P23278"/>
      <c r="S23278"/>
    </row>
    <row r="23279" spans="1:19" x14ac:dyDescent="0.3">
      <c r="A23279" s="25"/>
      <c r="B23279"/>
      <c r="C23279"/>
      <c r="D23279"/>
      <c r="E23279"/>
      <c r="F23279"/>
      <c r="G23279"/>
      <c r="H23279" s="26"/>
      <c r="I23279" s="26"/>
      <c r="K23279"/>
      <c r="L23279"/>
      <c r="M23279"/>
      <c r="N23279"/>
      <c r="O23279"/>
      <c r="P23279"/>
      <c r="S23279"/>
    </row>
    <row r="23280" spans="1:19" x14ac:dyDescent="0.3">
      <c r="A23280" s="25"/>
      <c r="B23280"/>
      <c r="C23280"/>
      <c r="D23280"/>
      <c r="E23280"/>
      <c r="F23280"/>
      <c r="G23280"/>
      <c r="H23280" s="26"/>
      <c r="I23280" s="26"/>
      <c r="K23280"/>
      <c r="L23280"/>
      <c r="M23280"/>
      <c r="N23280"/>
      <c r="O23280"/>
      <c r="P23280"/>
      <c r="S23280"/>
    </row>
    <row r="23281" spans="1:19" x14ac:dyDescent="0.3">
      <c r="A23281" s="25"/>
      <c r="B23281"/>
      <c r="C23281"/>
      <c r="D23281"/>
      <c r="E23281"/>
      <c r="F23281"/>
      <c r="G23281"/>
      <c r="H23281" s="26"/>
      <c r="I23281" s="26"/>
      <c r="K23281"/>
      <c r="L23281"/>
      <c r="M23281"/>
      <c r="N23281"/>
      <c r="O23281"/>
      <c r="P23281"/>
      <c r="S23281"/>
    </row>
    <row r="23282" spans="1:19" x14ac:dyDescent="0.3">
      <c r="A23282" s="25"/>
      <c r="B23282"/>
      <c r="C23282"/>
      <c r="D23282"/>
      <c r="E23282"/>
      <c r="F23282"/>
      <c r="G23282"/>
      <c r="H23282" s="26"/>
      <c r="I23282" s="26"/>
      <c r="K23282"/>
      <c r="L23282"/>
      <c r="M23282"/>
      <c r="N23282"/>
      <c r="O23282"/>
      <c r="P23282"/>
      <c r="S23282"/>
    </row>
    <row r="23283" spans="1:19" x14ac:dyDescent="0.3">
      <c r="A23283" s="25"/>
      <c r="B23283"/>
      <c r="C23283"/>
      <c r="D23283"/>
      <c r="E23283"/>
      <c r="F23283"/>
      <c r="G23283"/>
      <c r="H23283" s="26"/>
      <c r="I23283" s="26"/>
      <c r="K23283"/>
      <c r="L23283"/>
      <c r="M23283"/>
      <c r="N23283"/>
      <c r="O23283"/>
      <c r="P23283"/>
      <c r="S23283"/>
    </row>
    <row r="23284" spans="1:19" x14ac:dyDescent="0.3">
      <c r="A23284" s="25"/>
      <c r="B23284"/>
      <c r="C23284"/>
      <c r="D23284"/>
      <c r="E23284"/>
      <c r="F23284"/>
      <c r="G23284"/>
      <c r="H23284" s="26"/>
      <c r="I23284" s="26"/>
      <c r="K23284"/>
      <c r="L23284"/>
      <c r="M23284"/>
      <c r="N23284"/>
      <c r="O23284"/>
      <c r="P23284"/>
      <c r="S23284"/>
    </row>
    <row r="23285" spans="1:19" x14ac:dyDescent="0.3">
      <c r="A23285" s="25"/>
      <c r="B23285"/>
      <c r="C23285"/>
      <c r="D23285"/>
      <c r="E23285"/>
      <c r="F23285"/>
      <c r="G23285"/>
      <c r="H23285" s="14"/>
      <c r="I23285" s="14"/>
      <c r="K23285"/>
      <c r="L23285"/>
      <c r="M23285"/>
      <c r="N23285"/>
      <c r="O23285"/>
      <c r="P23285"/>
      <c r="S23285"/>
    </row>
    <row r="23286" spans="1:19" x14ac:dyDescent="0.3">
      <c r="A23286" s="25"/>
      <c r="B23286"/>
      <c r="C23286"/>
      <c r="D23286"/>
      <c r="E23286"/>
      <c r="F23286"/>
      <c r="G23286"/>
      <c r="H23286" s="14"/>
      <c r="I23286" s="14"/>
      <c r="K23286"/>
      <c r="L23286"/>
      <c r="M23286"/>
      <c r="N23286"/>
      <c r="O23286"/>
      <c r="P23286"/>
      <c r="S23286"/>
    </row>
    <row r="23287" spans="1:19" x14ac:dyDescent="0.3">
      <c r="A23287" s="25"/>
      <c r="B23287"/>
      <c r="C23287"/>
      <c r="D23287"/>
      <c r="E23287"/>
      <c r="F23287"/>
      <c r="G23287"/>
      <c r="H23287" s="14"/>
      <c r="I23287" s="14"/>
      <c r="K23287"/>
      <c r="L23287"/>
      <c r="M23287"/>
      <c r="N23287"/>
      <c r="O23287"/>
      <c r="P23287"/>
      <c r="S23287"/>
    </row>
    <row r="23288" spans="1:19" x14ac:dyDescent="0.3">
      <c r="A23288" s="25"/>
      <c r="B23288"/>
      <c r="C23288"/>
      <c r="D23288"/>
      <c r="E23288"/>
      <c r="F23288"/>
      <c r="G23288"/>
      <c r="H23288" s="14"/>
      <c r="I23288" s="14"/>
      <c r="K23288"/>
      <c r="L23288"/>
      <c r="M23288"/>
      <c r="N23288"/>
      <c r="O23288"/>
      <c r="P23288"/>
      <c r="S23288"/>
    </row>
    <row r="23289" spans="1:19" x14ac:dyDescent="0.3">
      <c r="A23289" s="25"/>
      <c r="B23289"/>
      <c r="C23289"/>
      <c r="D23289"/>
      <c r="E23289"/>
      <c r="F23289"/>
      <c r="G23289"/>
      <c r="H23289" s="14"/>
      <c r="I23289" s="14"/>
      <c r="K23289"/>
      <c r="L23289"/>
      <c r="M23289"/>
      <c r="N23289"/>
      <c r="O23289"/>
      <c r="P23289"/>
      <c r="S23289"/>
    </row>
    <row r="23290" spans="1:19" x14ac:dyDescent="0.3">
      <c r="A23290" s="25"/>
      <c r="B23290"/>
      <c r="C23290"/>
      <c r="D23290"/>
      <c r="E23290"/>
      <c r="F23290"/>
      <c r="G23290"/>
      <c r="H23290"/>
      <c r="I23290"/>
      <c r="K23290"/>
      <c r="L23290"/>
      <c r="M23290"/>
      <c r="N23290"/>
      <c r="O23290"/>
      <c r="P23290"/>
      <c r="S23290"/>
    </row>
    <row r="23291" spans="1:19" x14ac:dyDescent="0.3">
      <c r="A23291" s="25"/>
      <c r="B23291"/>
      <c r="C23291"/>
      <c r="D23291"/>
      <c r="E23291"/>
      <c r="F23291"/>
      <c r="G23291"/>
      <c r="H23291" s="26"/>
      <c r="I23291" s="26"/>
      <c r="K23291"/>
      <c r="L23291"/>
      <c r="M23291"/>
      <c r="N23291"/>
      <c r="O23291"/>
      <c r="P23291"/>
      <c r="S23291"/>
    </row>
    <row r="23292" spans="1:19" x14ac:dyDescent="0.3">
      <c r="A23292" s="25"/>
      <c r="B23292"/>
      <c r="C23292"/>
      <c r="D23292"/>
      <c r="E23292"/>
      <c r="F23292"/>
      <c r="G23292"/>
      <c r="H23292" s="26"/>
      <c r="I23292" s="26"/>
      <c r="K23292"/>
      <c r="L23292"/>
      <c r="M23292"/>
      <c r="N23292"/>
      <c r="O23292"/>
      <c r="P23292"/>
      <c r="S23292"/>
    </row>
    <row r="23293" spans="1:19" x14ac:dyDescent="0.3">
      <c r="A23293" s="25"/>
      <c r="B23293"/>
      <c r="C23293"/>
      <c r="D23293"/>
      <c r="E23293"/>
      <c r="F23293"/>
      <c r="G23293"/>
      <c r="H23293" s="26"/>
      <c r="I23293" s="26"/>
      <c r="K23293"/>
      <c r="L23293"/>
      <c r="M23293"/>
      <c r="N23293"/>
      <c r="O23293"/>
      <c r="P23293"/>
      <c r="S23293"/>
    </row>
    <row r="23294" spans="1:19" x14ac:dyDescent="0.3">
      <c r="A23294" s="25"/>
      <c r="B23294"/>
      <c r="C23294"/>
      <c r="D23294"/>
      <c r="E23294"/>
      <c r="F23294"/>
      <c r="G23294"/>
      <c r="H23294" s="26"/>
      <c r="I23294" s="26"/>
      <c r="K23294"/>
      <c r="L23294"/>
      <c r="M23294"/>
      <c r="N23294"/>
      <c r="O23294"/>
      <c r="P23294"/>
      <c r="S23294"/>
    </row>
    <row r="23295" spans="1:19" x14ac:dyDescent="0.3">
      <c r="A23295" s="25"/>
      <c r="B23295"/>
      <c r="C23295"/>
      <c r="D23295"/>
      <c r="E23295"/>
      <c r="F23295"/>
      <c r="G23295"/>
      <c r="H23295" s="26"/>
      <c r="I23295" s="26"/>
      <c r="K23295"/>
      <c r="L23295"/>
      <c r="M23295"/>
      <c r="N23295"/>
      <c r="O23295"/>
      <c r="P23295"/>
      <c r="S23295"/>
    </row>
    <row r="23296" spans="1:19" x14ac:dyDescent="0.3">
      <c r="A23296" s="25"/>
      <c r="B23296"/>
      <c r="C23296"/>
      <c r="D23296"/>
      <c r="E23296"/>
      <c r="F23296"/>
      <c r="G23296"/>
      <c r="H23296" s="26"/>
      <c r="I23296" s="26"/>
      <c r="K23296"/>
      <c r="L23296"/>
      <c r="M23296"/>
      <c r="N23296"/>
      <c r="O23296"/>
      <c r="P23296"/>
      <c r="S23296"/>
    </row>
    <row r="23297" spans="1:19" x14ac:dyDescent="0.3">
      <c r="A23297" s="25"/>
      <c r="B23297"/>
      <c r="C23297"/>
      <c r="D23297"/>
      <c r="E23297"/>
      <c r="F23297"/>
      <c r="G23297"/>
      <c r="H23297"/>
      <c r="I23297" s="26"/>
      <c r="K23297"/>
      <c r="L23297"/>
      <c r="M23297"/>
      <c r="N23297"/>
      <c r="O23297"/>
      <c r="P23297"/>
      <c r="S23297"/>
    </row>
    <row r="23298" spans="1:19" x14ac:dyDescent="0.3">
      <c r="A23298" s="25"/>
      <c r="B23298"/>
      <c r="C23298"/>
      <c r="D23298"/>
      <c r="E23298"/>
      <c r="F23298"/>
      <c r="G23298"/>
      <c r="H23298" s="14"/>
      <c r="I23298" s="26"/>
      <c r="K23298"/>
      <c r="L23298"/>
      <c r="M23298"/>
      <c r="N23298"/>
      <c r="O23298"/>
      <c r="P23298"/>
      <c r="S23298"/>
    </row>
    <row r="23299" spans="1:19" x14ac:dyDescent="0.3">
      <c r="A23299" s="25"/>
      <c r="B23299"/>
      <c r="C23299"/>
      <c r="D23299"/>
      <c r="E23299"/>
      <c r="F23299"/>
      <c r="G23299"/>
      <c r="H23299" s="14"/>
      <c r="I23299" s="26"/>
      <c r="K23299"/>
      <c r="L23299"/>
      <c r="M23299"/>
      <c r="N23299"/>
      <c r="O23299"/>
      <c r="P23299"/>
      <c r="S23299"/>
    </row>
    <row r="23300" spans="1:19" x14ac:dyDescent="0.3">
      <c r="A23300" s="25"/>
      <c r="B23300"/>
      <c r="C23300"/>
      <c r="D23300"/>
      <c r="E23300"/>
      <c r="F23300"/>
      <c r="G23300"/>
      <c r="H23300" s="14"/>
      <c r="I23300" s="26"/>
      <c r="K23300"/>
      <c r="L23300"/>
      <c r="M23300"/>
      <c r="N23300"/>
      <c r="O23300"/>
      <c r="P23300"/>
      <c r="S23300"/>
    </row>
    <row r="23301" spans="1:19" x14ac:dyDescent="0.3">
      <c r="A23301" s="25"/>
      <c r="B23301"/>
      <c r="C23301"/>
      <c r="D23301"/>
      <c r="E23301"/>
      <c r="F23301"/>
      <c r="G23301"/>
      <c r="H23301" s="14"/>
      <c r="I23301" s="26"/>
      <c r="K23301"/>
      <c r="L23301"/>
      <c r="M23301"/>
      <c r="N23301"/>
      <c r="O23301"/>
      <c r="P23301"/>
      <c r="S23301"/>
    </row>
    <row r="23302" spans="1:19" x14ac:dyDescent="0.3">
      <c r="A23302" s="25"/>
      <c r="B23302"/>
      <c r="C23302"/>
      <c r="D23302"/>
      <c r="E23302"/>
      <c r="F23302"/>
      <c r="G23302"/>
      <c r="H23302" s="14"/>
      <c r="I23302" s="14"/>
      <c r="K23302"/>
      <c r="L23302"/>
      <c r="M23302"/>
      <c r="N23302"/>
      <c r="O23302"/>
      <c r="P23302"/>
      <c r="S23302"/>
    </row>
    <row r="23303" spans="1:19" x14ac:dyDescent="0.3">
      <c r="A23303" s="25"/>
      <c r="B23303"/>
      <c r="C23303"/>
      <c r="D23303"/>
      <c r="E23303"/>
      <c r="F23303"/>
      <c r="G23303"/>
      <c r="H23303" s="14"/>
      <c r="I23303" s="14"/>
      <c r="K23303"/>
      <c r="L23303"/>
      <c r="M23303"/>
      <c r="N23303"/>
      <c r="O23303"/>
      <c r="P23303"/>
      <c r="S23303"/>
    </row>
    <row r="23304" spans="1:19" x14ac:dyDescent="0.3">
      <c r="A23304" s="25"/>
      <c r="B23304"/>
      <c r="C23304"/>
      <c r="D23304"/>
      <c r="E23304"/>
      <c r="F23304"/>
      <c r="G23304"/>
      <c r="H23304" s="14"/>
      <c r="I23304" s="14"/>
      <c r="K23304"/>
      <c r="L23304"/>
      <c r="M23304"/>
      <c r="N23304"/>
      <c r="O23304"/>
      <c r="P23304"/>
      <c r="S23304"/>
    </row>
    <row r="23305" spans="1:19" x14ac:dyDescent="0.3">
      <c r="A23305" s="25"/>
      <c r="B23305"/>
      <c r="C23305"/>
      <c r="D23305"/>
      <c r="E23305"/>
      <c r="F23305"/>
      <c r="G23305"/>
      <c r="H23305" s="14"/>
      <c r="I23305" s="14"/>
      <c r="K23305"/>
      <c r="L23305"/>
      <c r="M23305"/>
      <c r="N23305"/>
      <c r="O23305"/>
      <c r="P23305"/>
      <c r="S23305"/>
    </row>
    <row r="23306" spans="1:19" x14ac:dyDescent="0.3">
      <c r="A23306" s="25"/>
      <c r="B23306"/>
      <c r="C23306"/>
      <c r="D23306"/>
      <c r="E23306"/>
      <c r="F23306"/>
      <c r="G23306"/>
      <c r="H23306"/>
      <c r="I23306" s="14"/>
      <c r="K23306"/>
      <c r="L23306"/>
      <c r="M23306"/>
      <c r="N23306"/>
      <c r="O23306"/>
      <c r="P23306"/>
      <c r="S23306"/>
    </row>
    <row r="23307" spans="1:19" x14ac:dyDescent="0.3">
      <c r="A23307" s="25"/>
      <c r="B23307"/>
      <c r="C23307"/>
      <c r="D23307"/>
      <c r="E23307"/>
      <c r="F23307"/>
      <c r="G23307"/>
      <c r="H23307" s="26"/>
      <c r="I23307" s="26"/>
      <c r="K23307"/>
      <c r="L23307"/>
      <c r="M23307"/>
      <c r="N23307"/>
      <c r="O23307"/>
      <c r="P23307"/>
      <c r="S23307"/>
    </row>
    <row r="23308" spans="1:19" x14ac:dyDescent="0.3">
      <c r="A23308" s="25"/>
      <c r="B23308"/>
      <c r="C23308"/>
      <c r="D23308"/>
      <c r="E23308"/>
      <c r="F23308"/>
      <c r="G23308"/>
      <c r="H23308" s="26"/>
      <c r="I23308" s="26"/>
      <c r="K23308"/>
      <c r="L23308"/>
      <c r="M23308"/>
      <c r="N23308"/>
      <c r="O23308"/>
      <c r="P23308"/>
      <c r="S23308"/>
    </row>
    <row r="23309" spans="1:19" x14ac:dyDescent="0.3">
      <c r="A23309" s="25"/>
      <c r="B23309"/>
      <c r="C23309"/>
      <c r="D23309"/>
      <c r="E23309"/>
      <c r="F23309"/>
      <c r="G23309"/>
      <c r="H23309" s="26"/>
      <c r="I23309" s="26"/>
      <c r="K23309"/>
      <c r="L23309"/>
      <c r="M23309"/>
      <c r="N23309"/>
      <c r="O23309"/>
      <c r="P23309"/>
      <c r="S23309"/>
    </row>
    <row r="23310" spans="1:19" x14ac:dyDescent="0.3">
      <c r="A23310" s="25"/>
      <c r="B23310"/>
      <c r="C23310"/>
      <c r="D23310"/>
      <c r="E23310"/>
      <c r="F23310"/>
      <c r="G23310"/>
      <c r="H23310" s="26"/>
      <c r="I23310" s="26"/>
      <c r="K23310"/>
      <c r="L23310"/>
      <c r="M23310"/>
      <c r="N23310"/>
      <c r="O23310"/>
      <c r="P23310"/>
      <c r="S23310"/>
    </row>
    <row r="23311" spans="1:19" x14ac:dyDescent="0.3">
      <c r="A23311" s="25"/>
      <c r="B23311"/>
      <c r="C23311"/>
      <c r="D23311"/>
      <c r="E23311"/>
      <c r="F23311"/>
      <c r="G23311"/>
      <c r="H23311" s="26"/>
      <c r="I23311" s="26"/>
      <c r="K23311"/>
      <c r="L23311"/>
      <c r="M23311"/>
      <c r="N23311"/>
      <c r="O23311"/>
      <c r="P23311"/>
      <c r="S23311"/>
    </row>
    <row r="23312" spans="1:19" x14ac:dyDescent="0.3">
      <c r="A23312" s="25"/>
      <c r="B23312"/>
      <c r="C23312"/>
      <c r="D23312"/>
      <c r="E23312"/>
      <c r="F23312"/>
      <c r="G23312"/>
      <c r="H23312"/>
      <c r="I23312"/>
      <c r="K23312"/>
      <c r="L23312"/>
      <c r="M23312"/>
      <c r="N23312"/>
      <c r="O23312"/>
      <c r="P23312"/>
      <c r="S23312"/>
    </row>
    <row r="23313" spans="1:19" x14ac:dyDescent="0.3">
      <c r="A23313" s="25"/>
      <c r="B23313"/>
      <c r="C23313"/>
      <c r="D23313"/>
      <c r="E23313"/>
      <c r="F23313"/>
      <c r="G23313"/>
      <c r="H23313" s="14"/>
      <c r="I23313" s="14"/>
      <c r="K23313"/>
      <c r="L23313"/>
      <c r="M23313"/>
      <c r="N23313"/>
      <c r="O23313"/>
      <c r="P23313"/>
      <c r="S23313"/>
    </row>
    <row r="23314" spans="1:19" x14ac:dyDescent="0.3">
      <c r="A23314" s="25"/>
      <c r="B23314"/>
      <c r="C23314"/>
      <c r="D23314"/>
      <c r="E23314"/>
      <c r="F23314"/>
      <c r="G23314"/>
      <c r="H23314" s="14"/>
      <c r="I23314" s="14"/>
      <c r="K23314"/>
      <c r="L23314"/>
      <c r="M23314"/>
      <c r="N23314"/>
      <c r="O23314"/>
      <c r="P23314"/>
      <c r="S23314"/>
    </row>
    <row r="23315" spans="1:19" x14ac:dyDescent="0.3">
      <c r="A23315" s="25"/>
      <c r="B23315"/>
      <c r="C23315"/>
      <c r="D23315"/>
      <c r="E23315"/>
      <c r="F23315"/>
      <c r="G23315"/>
      <c r="H23315" s="14"/>
      <c r="I23315" s="14"/>
      <c r="K23315"/>
      <c r="L23315"/>
      <c r="M23315"/>
      <c r="N23315"/>
      <c r="O23315"/>
      <c r="P23315"/>
      <c r="S23315"/>
    </row>
    <row r="23316" spans="1:19" x14ac:dyDescent="0.3">
      <c r="A23316" s="25"/>
      <c r="B23316"/>
      <c r="C23316"/>
      <c r="D23316"/>
      <c r="E23316"/>
      <c r="F23316"/>
      <c r="G23316"/>
      <c r="H23316" s="14"/>
      <c r="I23316" s="14"/>
      <c r="K23316"/>
      <c r="L23316"/>
      <c r="M23316"/>
      <c r="N23316"/>
      <c r="O23316"/>
      <c r="P23316"/>
      <c r="S23316"/>
    </row>
    <row r="23317" spans="1:19" x14ac:dyDescent="0.3">
      <c r="A23317" s="25"/>
      <c r="B23317"/>
      <c r="C23317"/>
      <c r="D23317"/>
      <c r="E23317"/>
      <c r="F23317"/>
      <c r="G23317"/>
      <c r="H23317" s="14"/>
      <c r="I23317" s="14"/>
      <c r="K23317"/>
      <c r="L23317"/>
      <c r="M23317"/>
      <c r="N23317"/>
      <c r="O23317"/>
      <c r="P23317"/>
      <c r="S23317"/>
    </row>
    <row r="23318" spans="1:19" x14ac:dyDescent="0.3">
      <c r="A23318" s="25"/>
      <c r="B23318"/>
      <c r="C23318"/>
      <c r="D23318"/>
      <c r="E23318"/>
      <c r="F23318"/>
      <c r="G23318"/>
      <c r="H23318" s="14"/>
      <c r="I23318" s="14"/>
      <c r="K23318"/>
      <c r="L23318"/>
      <c r="M23318"/>
      <c r="N23318"/>
      <c r="O23318"/>
      <c r="P23318"/>
      <c r="S23318"/>
    </row>
    <row r="23319" spans="1:19" x14ac:dyDescent="0.3">
      <c r="A23319" s="25"/>
      <c r="B23319"/>
      <c r="C23319"/>
      <c r="D23319"/>
      <c r="E23319"/>
      <c r="F23319"/>
      <c r="G23319"/>
      <c r="H23319" s="14"/>
      <c r="I23319" s="14"/>
      <c r="K23319"/>
      <c r="L23319"/>
      <c r="M23319"/>
      <c r="N23319"/>
      <c r="O23319"/>
      <c r="P23319"/>
      <c r="S23319"/>
    </row>
    <row r="23320" spans="1:19" x14ac:dyDescent="0.3">
      <c r="A23320" s="25"/>
      <c r="B23320"/>
      <c r="C23320"/>
      <c r="D23320"/>
      <c r="E23320"/>
      <c r="F23320"/>
      <c r="G23320"/>
      <c r="H23320" s="14"/>
      <c r="I23320" s="14"/>
      <c r="K23320"/>
      <c r="L23320"/>
      <c r="M23320"/>
      <c r="N23320"/>
      <c r="O23320"/>
      <c r="P23320"/>
      <c r="S23320"/>
    </row>
    <row r="23321" spans="1:19" x14ac:dyDescent="0.3">
      <c r="A23321" s="25"/>
      <c r="B23321"/>
      <c r="C23321"/>
      <c r="D23321"/>
      <c r="E23321"/>
      <c r="F23321"/>
      <c r="G23321"/>
      <c r="H23321" s="14"/>
      <c r="I23321" s="14"/>
      <c r="K23321"/>
      <c r="L23321"/>
      <c r="M23321"/>
      <c r="N23321"/>
      <c r="O23321"/>
      <c r="P23321"/>
      <c r="S23321"/>
    </row>
    <row r="23322" spans="1:19" x14ac:dyDescent="0.3">
      <c r="A23322" s="25"/>
      <c r="B23322"/>
      <c r="C23322"/>
      <c r="D23322"/>
      <c r="E23322"/>
      <c r="F23322"/>
      <c r="G23322"/>
      <c r="H23322"/>
      <c r="I23322"/>
      <c r="K23322"/>
      <c r="L23322"/>
      <c r="M23322"/>
      <c r="N23322"/>
      <c r="O23322"/>
      <c r="P23322"/>
      <c r="S23322"/>
    </row>
    <row r="23323" spans="1:19" x14ac:dyDescent="0.3">
      <c r="A23323" s="25"/>
      <c r="B23323"/>
      <c r="C23323"/>
      <c r="D23323"/>
      <c r="E23323"/>
      <c r="F23323"/>
      <c r="G23323"/>
      <c r="H23323"/>
      <c r="I23323"/>
      <c r="K23323"/>
      <c r="L23323"/>
      <c r="M23323"/>
      <c r="N23323"/>
      <c r="O23323"/>
      <c r="P23323"/>
      <c r="S23323"/>
    </row>
    <row r="23324" spans="1:19" x14ac:dyDescent="0.3">
      <c r="A23324" s="25"/>
      <c r="B23324"/>
      <c r="C23324"/>
      <c r="D23324"/>
      <c r="E23324"/>
      <c r="F23324"/>
      <c r="G23324"/>
      <c r="H23324"/>
      <c r="I23324"/>
      <c r="K23324"/>
      <c r="L23324"/>
      <c r="M23324"/>
      <c r="N23324"/>
      <c r="O23324"/>
      <c r="P23324"/>
      <c r="S23324"/>
    </row>
    <row r="23325" spans="1:19" x14ac:dyDescent="0.3">
      <c r="A23325" s="25"/>
      <c r="B23325"/>
      <c r="C23325"/>
      <c r="D23325"/>
      <c r="E23325"/>
      <c r="F23325"/>
      <c r="G23325"/>
      <c r="H23325"/>
      <c r="I23325"/>
      <c r="K23325"/>
      <c r="L23325"/>
      <c r="M23325"/>
      <c r="N23325"/>
      <c r="O23325"/>
      <c r="P23325"/>
      <c r="S23325"/>
    </row>
    <row r="23326" spans="1:19" x14ac:dyDescent="0.3">
      <c r="A23326" s="25"/>
      <c r="B23326"/>
      <c r="C23326"/>
      <c r="D23326"/>
      <c r="E23326"/>
      <c r="F23326"/>
      <c r="G23326"/>
      <c r="H23326"/>
      <c r="I23326"/>
      <c r="K23326"/>
      <c r="L23326"/>
      <c r="M23326"/>
      <c r="N23326"/>
      <c r="O23326"/>
      <c r="P23326"/>
      <c r="S23326"/>
    </row>
    <row r="23327" spans="1:19" x14ac:dyDescent="0.3">
      <c r="A23327" s="25"/>
      <c r="B23327"/>
      <c r="C23327"/>
      <c r="D23327"/>
      <c r="E23327"/>
      <c r="F23327"/>
      <c r="G23327"/>
      <c r="H23327"/>
      <c r="I23327"/>
      <c r="K23327"/>
      <c r="L23327"/>
      <c r="M23327"/>
      <c r="N23327"/>
      <c r="O23327"/>
      <c r="P23327"/>
      <c r="S23327"/>
    </row>
    <row r="23328" spans="1:19" x14ac:dyDescent="0.3">
      <c r="A23328" s="25"/>
      <c r="B23328"/>
      <c r="C23328"/>
      <c r="D23328"/>
      <c r="E23328"/>
      <c r="F23328"/>
      <c r="G23328"/>
      <c r="H23328" s="14"/>
      <c r="I23328" s="14"/>
      <c r="K23328"/>
      <c r="L23328"/>
      <c r="M23328"/>
      <c r="N23328"/>
      <c r="O23328"/>
      <c r="P23328"/>
      <c r="S23328"/>
    </row>
    <row r="23329" spans="1:19" x14ac:dyDescent="0.3">
      <c r="A23329" s="25"/>
      <c r="B23329"/>
      <c r="C23329"/>
      <c r="D23329"/>
      <c r="E23329"/>
      <c r="F23329"/>
      <c r="G23329"/>
      <c r="H23329" s="14"/>
      <c r="I23329" s="14"/>
      <c r="K23329"/>
      <c r="L23329"/>
      <c r="M23329"/>
      <c r="N23329"/>
      <c r="O23329"/>
      <c r="P23329"/>
      <c r="S23329"/>
    </row>
    <row r="23330" spans="1:19" x14ac:dyDescent="0.3">
      <c r="A23330" s="25"/>
      <c r="B23330"/>
      <c r="C23330"/>
      <c r="D23330"/>
      <c r="E23330"/>
      <c r="F23330"/>
      <c r="G23330"/>
      <c r="H23330" s="14"/>
      <c r="I23330" s="14"/>
      <c r="K23330"/>
      <c r="L23330"/>
      <c r="M23330"/>
      <c r="N23330"/>
      <c r="O23330"/>
      <c r="P23330"/>
      <c r="S23330"/>
    </row>
    <row r="23331" spans="1:19" x14ac:dyDescent="0.3">
      <c r="A23331" s="25"/>
      <c r="B23331"/>
      <c r="C23331"/>
      <c r="D23331"/>
      <c r="E23331"/>
      <c r="F23331"/>
      <c r="G23331"/>
      <c r="H23331"/>
      <c r="I23331"/>
      <c r="K23331"/>
      <c r="L23331"/>
      <c r="M23331"/>
      <c r="N23331"/>
      <c r="O23331"/>
      <c r="P23331"/>
      <c r="S23331"/>
    </row>
    <row r="23332" spans="1:19" x14ac:dyDescent="0.3">
      <c r="A23332" s="25"/>
      <c r="B23332"/>
      <c r="C23332"/>
      <c r="D23332"/>
      <c r="E23332"/>
      <c r="F23332"/>
      <c r="G23332"/>
      <c r="H23332"/>
      <c r="I23332"/>
      <c r="K23332"/>
      <c r="L23332"/>
      <c r="M23332"/>
      <c r="N23332"/>
      <c r="O23332"/>
      <c r="P23332"/>
      <c r="S23332"/>
    </row>
    <row r="23333" spans="1:19" x14ac:dyDescent="0.3">
      <c r="A23333" s="25"/>
      <c r="B23333"/>
      <c r="C23333"/>
      <c r="D23333"/>
      <c r="E23333"/>
      <c r="F23333"/>
      <c r="G23333"/>
      <c r="H23333" s="26"/>
      <c r="I23333" s="26"/>
      <c r="K23333"/>
      <c r="L23333"/>
      <c r="M23333"/>
      <c r="N23333"/>
      <c r="O23333"/>
      <c r="P23333"/>
      <c r="S23333"/>
    </row>
    <row r="23334" spans="1:19" x14ac:dyDescent="0.3">
      <c r="A23334" s="25"/>
      <c r="B23334"/>
      <c r="C23334"/>
      <c r="D23334"/>
      <c r="E23334"/>
      <c r="F23334"/>
      <c r="G23334"/>
      <c r="H23334" s="26"/>
      <c r="I23334" s="26"/>
      <c r="K23334"/>
      <c r="L23334"/>
      <c r="M23334"/>
      <c r="N23334"/>
      <c r="O23334"/>
      <c r="P23334"/>
      <c r="S23334"/>
    </row>
    <row r="23335" spans="1:19" x14ac:dyDescent="0.3">
      <c r="A23335" s="25"/>
      <c r="B23335"/>
      <c r="C23335"/>
      <c r="D23335"/>
      <c r="E23335"/>
      <c r="F23335"/>
      <c r="G23335"/>
      <c r="H23335" s="26"/>
      <c r="I23335" s="26"/>
      <c r="K23335"/>
      <c r="L23335"/>
      <c r="M23335"/>
      <c r="N23335"/>
      <c r="O23335"/>
      <c r="P23335"/>
      <c r="S23335"/>
    </row>
    <row r="23336" spans="1:19" x14ac:dyDescent="0.3">
      <c r="A23336" s="25"/>
      <c r="B23336"/>
      <c r="C23336"/>
      <c r="D23336"/>
      <c r="E23336"/>
      <c r="F23336"/>
      <c r="G23336"/>
      <c r="H23336" s="26"/>
      <c r="I23336" s="26"/>
      <c r="K23336"/>
      <c r="L23336"/>
      <c r="M23336"/>
      <c r="N23336"/>
      <c r="O23336"/>
      <c r="P23336"/>
      <c r="S23336"/>
    </row>
    <row r="23337" spans="1:19" x14ac:dyDescent="0.3">
      <c r="A23337" s="25"/>
      <c r="B23337"/>
      <c r="C23337"/>
      <c r="D23337"/>
      <c r="E23337"/>
      <c r="F23337"/>
      <c r="G23337"/>
      <c r="H23337" s="14"/>
      <c r="I23337" s="14"/>
      <c r="K23337"/>
      <c r="L23337"/>
      <c r="M23337"/>
      <c r="N23337"/>
      <c r="O23337"/>
      <c r="P23337"/>
      <c r="S23337"/>
    </row>
    <row r="23338" spans="1:19" x14ac:dyDescent="0.3">
      <c r="A23338" s="25"/>
      <c r="B23338"/>
      <c r="C23338"/>
      <c r="D23338"/>
      <c r="E23338"/>
      <c r="F23338"/>
      <c r="G23338"/>
      <c r="H23338" s="14"/>
      <c r="I23338" s="14"/>
      <c r="K23338"/>
      <c r="L23338"/>
      <c r="M23338"/>
      <c r="N23338"/>
      <c r="O23338"/>
      <c r="P23338"/>
      <c r="S23338"/>
    </row>
    <row r="23339" spans="1:19" x14ac:dyDescent="0.3">
      <c r="A23339" s="25"/>
      <c r="B23339"/>
      <c r="C23339"/>
      <c r="D23339"/>
      <c r="E23339"/>
      <c r="F23339"/>
      <c r="G23339"/>
      <c r="H23339" s="14"/>
      <c r="I23339" s="14"/>
      <c r="K23339"/>
      <c r="L23339"/>
      <c r="M23339"/>
      <c r="N23339"/>
      <c r="O23339"/>
      <c r="P23339"/>
      <c r="S23339"/>
    </row>
    <row r="23340" spans="1:19" x14ac:dyDescent="0.3">
      <c r="A23340" s="25"/>
      <c r="B23340"/>
      <c r="C23340"/>
      <c r="D23340"/>
      <c r="E23340"/>
      <c r="F23340"/>
      <c r="G23340"/>
      <c r="H23340" s="14"/>
      <c r="I23340" s="14"/>
      <c r="K23340"/>
      <c r="L23340"/>
      <c r="M23340"/>
      <c r="N23340"/>
      <c r="O23340"/>
      <c r="P23340"/>
      <c r="S23340"/>
    </row>
    <row r="23341" spans="1:19" x14ac:dyDescent="0.3">
      <c r="A23341" s="25"/>
      <c r="B23341"/>
      <c r="C23341"/>
      <c r="D23341"/>
      <c r="E23341"/>
      <c r="F23341"/>
      <c r="G23341"/>
      <c r="H23341" s="14"/>
      <c r="I23341" s="14"/>
      <c r="K23341"/>
      <c r="L23341"/>
      <c r="M23341"/>
      <c r="N23341"/>
      <c r="O23341"/>
      <c r="P23341"/>
      <c r="S23341"/>
    </row>
    <row r="23342" spans="1:19" x14ac:dyDescent="0.3">
      <c r="A23342" s="25"/>
      <c r="B23342"/>
      <c r="C23342"/>
      <c r="D23342"/>
      <c r="E23342"/>
      <c r="F23342"/>
      <c r="G23342"/>
      <c r="H23342"/>
      <c r="I23342"/>
      <c r="K23342"/>
      <c r="L23342"/>
      <c r="M23342"/>
      <c r="N23342"/>
      <c r="O23342"/>
      <c r="P23342"/>
      <c r="S23342"/>
    </row>
    <row r="23343" spans="1:19" x14ac:dyDescent="0.3">
      <c r="A23343" s="25"/>
      <c r="B23343"/>
      <c r="C23343"/>
      <c r="D23343"/>
      <c r="E23343"/>
      <c r="F23343"/>
      <c r="G23343"/>
      <c r="H23343"/>
      <c r="I23343"/>
      <c r="K23343"/>
      <c r="L23343"/>
      <c r="M23343"/>
      <c r="N23343"/>
      <c r="O23343"/>
      <c r="P23343"/>
      <c r="S23343"/>
    </row>
    <row r="23344" spans="1:19" x14ac:dyDescent="0.3">
      <c r="A23344" s="25"/>
      <c r="B23344"/>
      <c r="C23344"/>
      <c r="D23344"/>
      <c r="E23344"/>
      <c r="F23344"/>
      <c r="G23344"/>
      <c r="H23344"/>
      <c r="I23344"/>
      <c r="K23344"/>
      <c r="L23344"/>
      <c r="M23344"/>
      <c r="N23344"/>
      <c r="O23344"/>
      <c r="P23344"/>
      <c r="S23344"/>
    </row>
    <row r="23345" spans="1:19" x14ac:dyDescent="0.3">
      <c r="A23345" s="25"/>
      <c r="B23345"/>
      <c r="C23345"/>
      <c r="D23345"/>
      <c r="E23345"/>
      <c r="F23345"/>
      <c r="G23345"/>
      <c r="H23345"/>
      <c r="I23345"/>
      <c r="K23345"/>
      <c r="L23345"/>
      <c r="M23345"/>
      <c r="N23345"/>
      <c r="O23345"/>
      <c r="P23345"/>
      <c r="S23345"/>
    </row>
    <row r="23346" spans="1:19" x14ac:dyDescent="0.3">
      <c r="A23346" s="25"/>
      <c r="B23346"/>
      <c r="C23346"/>
      <c r="D23346"/>
      <c r="E23346"/>
      <c r="F23346"/>
      <c r="G23346"/>
      <c r="H23346"/>
      <c r="I23346"/>
      <c r="K23346"/>
      <c r="L23346"/>
      <c r="M23346"/>
      <c r="N23346"/>
      <c r="O23346"/>
      <c r="P23346"/>
      <c r="S23346"/>
    </row>
    <row r="23347" spans="1:19" x14ac:dyDescent="0.3">
      <c r="A23347" s="25"/>
      <c r="B23347"/>
      <c r="C23347"/>
      <c r="D23347"/>
      <c r="E23347"/>
      <c r="F23347"/>
      <c r="G23347"/>
      <c r="H23347" s="14"/>
      <c r="I23347" s="14"/>
      <c r="K23347"/>
      <c r="L23347"/>
      <c r="M23347"/>
      <c r="N23347"/>
      <c r="O23347"/>
      <c r="P23347"/>
      <c r="S23347"/>
    </row>
    <row r="23348" spans="1:19" x14ac:dyDescent="0.3">
      <c r="A23348" s="25"/>
      <c r="B23348"/>
      <c r="C23348"/>
      <c r="D23348"/>
      <c r="E23348"/>
      <c r="F23348"/>
      <c r="G23348"/>
      <c r="H23348" s="14"/>
      <c r="I23348" s="14"/>
      <c r="K23348"/>
      <c r="L23348"/>
      <c r="M23348"/>
      <c r="N23348"/>
      <c r="O23348"/>
      <c r="P23348"/>
      <c r="S23348"/>
    </row>
    <row r="23349" spans="1:19" x14ac:dyDescent="0.3">
      <c r="A23349" s="25"/>
      <c r="B23349"/>
      <c r="C23349"/>
      <c r="D23349"/>
      <c r="E23349"/>
      <c r="F23349"/>
      <c r="G23349"/>
      <c r="H23349" s="14"/>
      <c r="I23349" s="14"/>
      <c r="K23349"/>
      <c r="L23349"/>
      <c r="M23349"/>
      <c r="N23349"/>
      <c r="O23349"/>
      <c r="P23349"/>
      <c r="S23349"/>
    </row>
    <row r="23350" spans="1:19" x14ac:dyDescent="0.3">
      <c r="A23350" s="25"/>
      <c r="B23350"/>
      <c r="C23350"/>
      <c r="D23350"/>
      <c r="E23350"/>
      <c r="F23350"/>
      <c r="G23350"/>
      <c r="H23350" s="14"/>
      <c r="I23350" s="14"/>
      <c r="K23350"/>
      <c r="L23350"/>
      <c r="M23350"/>
      <c r="N23350"/>
      <c r="O23350"/>
      <c r="P23350"/>
      <c r="S23350"/>
    </row>
    <row r="23351" spans="1:19" x14ac:dyDescent="0.3">
      <c r="A23351" s="25"/>
      <c r="B23351"/>
      <c r="C23351"/>
      <c r="D23351"/>
      <c r="E23351"/>
      <c r="F23351"/>
      <c r="G23351"/>
      <c r="H23351" s="14"/>
      <c r="I23351" s="14"/>
      <c r="K23351"/>
      <c r="L23351"/>
      <c r="M23351"/>
      <c r="N23351"/>
      <c r="O23351"/>
      <c r="P23351"/>
      <c r="S23351"/>
    </row>
    <row r="23352" spans="1:19" x14ac:dyDescent="0.3">
      <c r="A23352" s="25"/>
      <c r="B23352"/>
      <c r="C23352"/>
      <c r="D23352"/>
      <c r="E23352"/>
      <c r="F23352"/>
      <c r="G23352"/>
      <c r="H23352" s="14"/>
      <c r="I23352" s="14"/>
      <c r="K23352"/>
      <c r="L23352"/>
      <c r="M23352"/>
      <c r="N23352"/>
      <c r="O23352"/>
      <c r="P23352"/>
      <c r="S23352"/>
    </row>
    <row r="23353" spans="1:19" x14ac:dyDescent="0.3">
      <c r="A23353" s="25"/>
      <c r="B23353"/>
      <c r="C23353"/>
      <c r="D23353"/>
      <c r="E23353"/>
      <c r="F23353"/>
      <c r="G23353"/>
      <c r="H23353" s="14"/>
      <c r="I23353" s="14"/>
      <c r="K23353"/>
      <c r="L23353"/>
      <c r="M23353"/>
      <c r="N23353"/>
      <c r="O23353"/>
      <c r="P23353"/>
      <c r="S23353"/>
    </row>
    <row r="23354" spans="1:19" x14ac:dyDescent="0.3">
      <c r="A23354" s="25"/>
      <c r="B23354"/>
      <c r="C23354"/>
      <c r="D23354"/>
      <c r="E23354"/>
      <c r="F23354"/>
      <c r="G23354"/>
      <c r="H23354" s="14"/>
      <c r="I23354" s="14"/>
      <c r="K23354"/>
      <c r="L23354"/>
      <c r="M23354"/>
      <c r="N23354"/>
      <c r="O23354"/>
      <c r="P23354"/>
      <c r="S23354"/>
    </row>
    <row r="23355" spans="1:19" x14ac:dyDescent="0.3">
      <c r="A23355" s="25"/>
      <c r="B23355"/>
      <c r="C23355"/>
      <c r="D23355"/>
      <c r="E23355"/>
      <c r="F23355"/>
      <c r="G23355"/>
      <c r="H23355" s="14"/>
      <c r="I23355" s="14"/>
      <c r="K23355"/>
      <c r="L23355"/>
      <c r="M23355"/>
      <c r="N23355"/>
      <c r="O23355"/>
      <c r="P23355"/>
      <c r="S23355"/>
    </row>
    <row r="23356" spans="1:19" x14ac:dyDescent="0.3">
      <c r="A23356" s="25"/>
      <c r="B23356"/>
      <c r="C23356"/>
      <c r="D23356"/>
      <c r="E23356"/>
      <c r="F23356"/>
      <c r="G23356"/>
      <c r="H23356" s="14"/>
      <c r="I23356" s="14"/>
      <c r="K23356"/>
      <c r="L23356"/>
      <c r="M23356"/>
      <c r="N23356"/>
      <c r="O23356"/>
      <c r="P23356"/>
      <c r="S23356"/>
    </row>
    <row r="23357" spans="1:19" x14ac:dyDescent="0.3">
      <c r="A23357" s="25"/>
      <c r="B23357"/>
      <c r="C23357"/>
      <c r="D23357"/>
      <c r="E23357"/>
      <c r="F23357"/>
      <c r="G23357"/>
      <c r="H23357" s="26"/>
      <c r="I23357" s="26"/>
      <c r="K23357"/>
      <c r="L23357"/>
      <c r="M23357"/>
      <c r="N23357"/>
      <c r="O23357"/>
      <c r="P23357"/>
      <c r="S23357"/>
    </row>
    <row r="23358" spans="1:19" x14ac:dyDescent="0.3">
      <c r="A23358" s="25"/>
      <c r="B23358"/>
      <c r="C23358"/>
      <c r="D23358"/>
      <c r="E23358"/>
      <c r="F23358"/>
      <c r="G23358"/>
      <c r="H23358" s="26"/>
      <c r="I23358" s="26"/>
      <c r="K23358"/>
      <c r="L23358"/>
      <c r="M23358"/>
      <c r="N23358"/>
      <c r="O23358"/>
      <c r="P23358"/>
      <c r="S23358"/>
    </row>
    <row r="23359" spans="1:19" x14ac:dyDescent="0.3">
      <c r="A23359" s="25"/>
      <c r="B23359"/>
      <c r="C23359"/>
      <c r="D23359"/>
      <c r="E23359"/>
      <c r="F23359"/>
      <c r="G23359"/>
      <c r="H23359" s="26"/>
      <c r="I23359" s="26"/>
      <c r="K23359"/>
      <c r="L23359"/>
      <c r="M23359"/>
      <c r="N23359"/>
      <c r="O23359"/>
      <c r="P23359"/>
      <c r="S23359"/>
    </row>
    <row r="23360" spans="1:19" x14ac:dyDescent="0.3">
      <c r="A23360" s="25"/>
      <c r="B23360"/>
      <c r="C23360"/>
      <c r="D23360"/>
      <c r="E23360"/>
      <c r="F23360"/>
      <c r="G23360"/>
      <c r="H23360" s="14"/>
      <c r="I23360" s="14"/>
      <c r="K23360"/>
      <c r="L23360"/>
      <c r="M23360"/>
      <c r="N23360"/>
      <c r="O23360"/>
      <c r="P23360"/>
      <c r="S23360"/>
    </row>
    <row r="23361" spans="1:19" x14ac:dyDescent="0.3">
      <c r="A23361" s="25"/>
      <c r="B23361"/>
      <c r="C23361"/>
      <c r="D23361"/>
      <c r="E23361"/>
      <c r="F23361"/>
      <c r="G23361"/>
      <c r="H23361" s="14"/>
      <c r="I23361" s="14"/>
      <c r="K23361"/>
      <c r="L23361"/>
      <c r="M23361"/>
      <c r="N23361"/>
      <c r="O23361"/>
      <c r="P23361"/>
      <c r="S23361"/>
    </row>
    <row r="23362" spans="1:19" x14ac:dyDescent="0.3">
      <c r="A23362" s="25"/>
      <c r="B23362"/>
      <c r="C23362"/>
      <c r="D23362"/>
      <c r="E23362"/>
      <c r="F23362"/>
      <c r="G23362"/>
      <c r="H23362" s="14"/>
      <c r="I23362" s="14"/>
      <c r="K23362"/>
      <c r="L23362"/>
      <c r="M23362"/>
      <c r="N23362"/>
      <c r="O23362"/>
      <c r="P23362"/>
      <c r="S23362"/>
    </row>
    <row r="23363" spans="1:19" x14ac:dyDescent="0.3">
      <c r="A23363" s="25"/>
      <c r="B23363"/>
      <c r="C23363"/>
      <c r="D23363"/>
      <c r="E23363"/>
      <c r="F23363"/>
      <c r="G23363"/>
      <c r="H23363" s="14"/>
      <c r="I23363" s="14"/>
      <c r="K23363"/>
      <c r="L23363"/>
      <c r="M23363"/>
      <c r="N23363"/>
      <c r="O23363"/>
      <c r="P23363"/>
      <c r="S23363"/>
    </row>
    <row r="23364" spans="1:19" x14ac:dyDescent="0.3">
      <c r="A23364" s="25"/>
      <c r="B23364"/>
      <c r="C23364"/>
      <c r="D23364"/>
      <c r="E23364"/>
      <c r="F23364"/>
      <c r="G23364"/>
      <c r="H23364" s="14"/>
      <c r="I23364" s="14"/>
      <c r="K23364"/>
      <c r="L23364"/>
      <c r="M23364"/>
      <c r="N23364"/>
      <c r="O23364"/>
      <c r="P23364"/>
      <c r="S23364"/>
    </row>
    <row r="23365" spans="1:19" x14ac:dyDescent="0.3">
      <c r="A23365" s="25"/>
      <c r="B23365"/>
      <c r="C23365"/>
      <c r="D23365"/>
      <c r="E23365"/>
      <c r="F23365"/>
      <c r="G23365"/>
      <c r="H23365"/>
      <c r="I23365"/>
      <c r="K23365"/>
      <c r="L23365"/>
      <c r="M23365"/>
      <c r="N23365"/>
      <c r="O23365"/>
      <c r="P23365"/>
      <c r="S23365"/>
    </row>
    <row r="23366" spans="1:19" x14ac:dyDescent="0.3">
      <c r="A23366" s="25"/>
      <c r="B23366"/>
      <c r="C23366"/>
      <c r="D23366"/>
      <c r="E23366"/>
      <c r="F23366"/>
      <c r="G23366"/>
      <c r="H23366" s="26"/>
      <c r="I23366" s="26"/>
      <c r="K23366"/>
      <c r="L23366"/>
      <c r="M23366"/>
      <c r="N23366"/>
      <c r="O23366"/>
      <c r="P23366"/>
      <c r="S23366"/>
    </row>
    <row r="23367" spans="1:19" x14ac:dyDescent="0.3">
      <c r="A23367" s="25"/>
      <c r="B23367"/>
      <c r="C23367"/>
      <c r="D23367"/>
      <c r="E23367"/>
      <c r="F23367"/>
      <c r="G23367"/>
      <c r="H23367" s="26"/>
      <c r="I23367" s="26"/>
      <c r="K23367"/>
      <c r="L23367"/>
      <c r="M23367"/>
      <c r="N23367"/>
      <c r="O23367"/>
      <c r="P23367"/>
      <c r="S23367"/>
    </row>
    <row r="23368" spans="1:19" x14ac:dyDescent="0.3">
      <c r="A23368" s="25"/>
      <c r="B23368"/>
      <c r="C23368"/>
      <c r="D23368"/>
      <c r="E23368"/>
      <c r="F23368"/>
      <c r="G23368"/>
      <c r="H23368"/>
      <c r="I23368"/>
      <c r="K23368"/>
      <c r="L23368"/>
      <c r="M23368"/>
      <c r="N23368"/>
      <c r="O23368"/>
      <c r="P23368"/>
      <c r="S23368"/>
    </row>
    <row r="23369" spans="1:19" x14ac:dyDescent="0.3">
      <c r="A23369" s="25"/>
      <c r="B23369"/>
      <c r="C23369"/>
      <c r="D23369"/>
      <c r="E23369"/>
      <c r="F23369"/>
      <c r="G23369"/>
      <c r="H23369"/>
      <c r="I23369"/>
      <c r="K23369"/>
      <c r="L23369"/>
      <c r="M23369"/>
      <c r="N23369"/>
      <c r="O23369"/>
      <c r="P23369"/>
      <c r="S23369"/>
    </row>
    <row r="23370" spans="1:19" x14ac:dyDescent="0.3">
      <c r="A23370" s="25"/>
      <c r="B23370"/>
      <c r="C23370"/>
      <c r="D23370"/>
      <c r="E23370"/>
      <c r="F23370"/>
      <c r="G23370"/>
      <c r="H23370" s="26"/>
      <c r="I23370" s="26"/>
      <c r="K23370"/>
      <c r="L23370"/>
      <c r="M23370"/>
      <c r="N23370"/>
      <c r="O23370"/>
      <c r="P23370"/>
      <c r="S23370"/>
    </row>
    <row r="23371" spans="1:19" x14ac:dyDescent="0.3">
      <c r="A23371" s="25"/>
      <c r="B23371"/>
      <c r="C23371"/>
      <c r="D23371"/>
      <c r="E23371"/>
      <c r="F23371"/>
      <c r="G23371"/>
      <c r="H23371" s="26"/>
      <c r="I23371" s="26"/>
      <c r="K23371"/>
      <c r="L23371"/>
      <c r="M23371"/>
      <c r="N23371"/>
      <c r="O23371"/>
      <c r="P23371"/>
      <c r="S23371"/>
    </row>
    <row r="23372" spans="1:19" x14ac:dyDescent="0.3">
      <c r="A23372" s="25"/>
      <c r="B23372"/>
      <c r="C23372"/>
      <c r="D23372"/>
      <c r="E23372"/>
      <c r="F23372"/>
      <c r="G23372"/>
      <c r="H23372" s="26"/>
      <c r="I23372" s="26"/>
      <c r="K23372"/>
      <c r="L23372"/>
      <c r="M23372"/>
      <c r="N23372"/>
      <c r="O23372"/>
      <c r="P23372"/>
      <c r="S23372"/>
    </row>
    <row r="23373" spans="1:19" x14ac:dyDescent="0.3">
      <c r="A23373" s="25"/>
      <c r="B23373"/>
      <c r="C23373"/>
      <c r="D23373"/>
      <c r="E23373"/>
      <c r="F23373"/>
      <c r="G23373"/>
      <c r="H23373" s="26"/>
      <c r="I23373" s="26"/>
      <c r="K23373"/>
      <c r="L23373"/>
      <c r="M23373"/>
      <c r="N23373"/>
      <c r="O23373"/>
      <c r="P23373"/>
      <c r="S23373"/>
    </row>
    <row r="23374" spans="1:19" x14ac:dyDescent="0.3">
      <c r="A23374" s="25"/>
      <c r="B23374"/>
      <c r="C23374"/>
      <c r="D23374"/>
      <c r="E23374"/>
      <c r="F23374"/>
      <c r="G23374"/>
      <c r="H23374" s="26"/>
      <c r="I23374" s="26"/>
      <c r="K23374"/>
      <c r="L23374"/>
      <c r="M23374"/>
      <c r="N23374"/>
      <c r="O23374"/>
      <c r="P23374"/>
      <c r="S23374"/>
    </row>
    <row r="23375" spans="1:19" x14ac:dyDescent="0.3">
      <c r="A23375" s="25"/>
      <c r="B23375"/>
      <c r="C23375"/>
      <c r="D23375"/>
      <c r="E23375"/>
      <c r="F23375"/>
      <c r="G23375"/>
      <c r="H23375" s="26"/>
      <c r="I23375" s="26"/>
      <c r="K23375"/>
      <c r="L23375"/>
      <c r="M23375"/>
      <c r="N23375"/>
      <c r="O23375"/>
      <c r="P23375"/>
      <c r="S23375"/>
    </row>
    <row r="23376" spans="1:19" x14ac:dyDescent="0.3">
      <c r="A23376" s="25"/>
      <c r="B23376"/>
      <c r="C23376"/>
      <c r="D23376"/>
      <c r="E23376"/>
      <c r="F23376"/>
      <c r="G23376"/>
      <c r="H23376"/>
      <c r="I23376"/>
      <c r="K23376"/>
      <c r="L23376"/>
      <c r="M23376"/>
      <c r="N23376"/>
      <c r="O23376"/>
      <c r="P23376"/>
      <c r="S23376"/>
    </row>
    <row r="23377" spans="1:19" x14ac:dyDescent="0.3">
      <c r="A23377" s="25"/>
      <c r="B23377"/>
      <c r="C23377"/>
      <c r="D23377"/>
      <c r="E23377"/>
      <c r="F23377"/>
      <c r="G23377"/>
      <c r="H23377"/>
      <c r="I23377"/>
      <c r="K23377"/>
      <c r="L23377"/>
      <c r="M23377"/>
      <c r="N23377"/>
      <c r="O23377"/>
      <c r="P23377"/>
      <c r="S23377"/>
    </row>
    <row r="23378" spans="1:19" x14ac:dyDescent="0.3">
      <c r="A23378" s="25"/>
      <c r="B23378"/>
      <c r="C23378"/>
      <c r="D23378"/>
      <c r="E23378"/>
      <c r="F23378"/>
      <c r="G23378"/>
      <c r="H23378"/>
      <c r="I23378"/>
      <c r="K23378"/>
      <c r="L23378"/>
      <c r="M23378"/>
      <c r="N23378"/>
      <c r="O23378"/>
      <c r="P23378"/>
      <c r="S23378"/>
    </row>
    <row r="23379" spans="1:19" x14ac:dyDescent="0.3">
      <c r="A23379" s="25"/>
      <c r="B23379"/>
      <c r="C23379"/>
      <c r="D23379"/>
      <c r="E23379"/>
      <c r="F23379"/>
      <c r="G23379"/>
      <c r="H23379" s="26"/>
      <c r="I23379" s="26"/>
      <c r="K23379"/>
      <c r="L23379"/>
      <c r="M23379"/>
      <c r="N23379"/>
      <c r="O23379"/>
      <c r="P23379"/>
      <c r="S23379"/>
    </row>
    <row r="23380" spans="1:19" x14ac:dyDescent="0.3">
      <c r="A23380" s="25"/>
      <c r="B23380"/>
      <c r="C23380"/>
      <c r="D23380"/>
      <c r="E23380"/>
      <c r="F23380"/>
      <c r="G23380"/>
      <c r="H23380" s="26"/>
      <c r="I23380" s="26"/>
      <c r="K23380"/>
      <c r="L23380"/>
      <c r="M23380"/>
      <c r="N23380"/>
      <c r="O23380"/>
      <c r="P23380"/>
      <c r="S23380"/>
    </row>
    <row r="23381" spans="1:19" x14ac:dyDescent="0.3">
      <c r="A23381" s="25"/>
      <c r="B23381"/>
      <c r="C23381"/>
      <c r="D23381"/>
      <c r="E23381"/>
      <c r="F23381"/>
      <c r="G23381"/>
      <c r="H23381" s="26"/>
      <c r="I23381" s="26"/>
      <c r="K23381"/>
      <c r="L23381"/>
      <c r="M23381"/>
      <c r="N23381"/>
      <c r="O23381"/>
      <c r="P23381"/>
      <c r="S23381"/>
    </row>
    <row r="23382" spans="1:19" x14ac:dyDescent="0.3">
      <c r="A23382" s="25"/>
      <c r="B23382"/>
      <c r="C23382"/>
      <c r="D23382"/>
      <c r="E23382"/>
      <c r="F23382"/>
      <c r="G23382"/>
      <c r="H23382" s="26"/>
      <c r="I23382" s="26"/>
      <c r="K23382"/>
      <c r="L23382"/>
      <c r="M23382"/>
      <c r="N23382"/>
      <c r="O23382"/>
      <c r="P23382"/>
      <c r="S23382"/>
    </row>
    <row r="23383" spans="1:19" x14ac:dyDescent="0.3">
      <c r="A23383" s="25"/>
      <c r="B23383"/>
      <c r="C23383"/>
      <c r="D23383"/>
      <c r="E23383"/>
      <c r="F23383"/>
      <c r="G23383"/>
      <c r="H23383" s="26"/>
      <c r="I23383" s="26"/>
      <c r="K23383"/>
      <c r="L23383"/>
      <c r="M23383"/>
      <c r="N23383"/>
      <c r="O23383"/>
      <c r="P23383"/>
      <c r="S23383"/>
    </row>
    <row r="23384" spans="1:19" x14ac:dyDescent="0.3">
      <c r="A23384" s="25"/>
      <c r="B23384"/>
      <c r="C23384"/>
      <c r="D23384"/>
      <c r="E23384"/>
      <c r="F23384"/>
      <c r="G23384"/>
      <c r="H23384" s="26"/>
      <c r="I23384" s="26"/>
      <c r="K23384"/>
      <c r="L23384"/>
      <c r="M23384"/>
      <c r="N23384"/>
      <c r="O23384"/>
      <c r="P23384"/>
      <c r="S23384"/>
    </row>
    <row r="23385" spans="1:19" x14ac:dyDescent="0.3">
      <c r="A23385" s="25"/>
      <c r="B23385"/>
      <c r="C23385"/>
      <c r="D23385"/>
      <c r="E23385"/>
      <c r="F23385"/>
      <c r="G23385"/>
      <c r="H23385" s="14"/>
      <c r="I23385" s="14"/>
      <c r="K23385"/>
      <c r="L23385"/>
      <c r="M23385"/>
      <c r="N23385"/>
      <c r="O23385"/>
      <c r="P23385"/>
      <c r="S23385"/>
    </row>
    <row r="23386" spans="1:19" x14ac:dyDescent="0.3">
      <c r="A23386" s="25"/>
      <c r="B23386"/>
      <c r="C23386"/>
      <c r="D23386"/>
      <c r="E23386"/>
      <c r="F23386"/>
      <c r="G23386"/>
      <c r="H23386" s="14"/>
      <c r="I23386" s="14"/>
      <c r="K23386"/>
      <c r="L23386"/>
      <c r="M23386"/>
      <c r="N23386"/>
      <c r="O23386"/>
      <c r="P23386"/>
      <c r="S23386"/>
    </row>
    <row r="23387" spans="1:19" x14ac:dyDescent="0.3">
      <c r="A23387" s="25"/>
      <c r="B23387"/>
      <c r="C23387"/>
      <c r="D23387"/>
      <c r="E23387"/>
      <c r="F23387"/>
      <c r="G23387"/>
      <c r="H23387" s="14"/>
      <c r="I23387" s="14"/>
      <c r="K23387"/>
      <c r="L23387"/>
      <c r="M23387"/>
      <c r="N23387"/>
      <c r="O23387"/>
      <c r="P23387"/>
      <c r="S23387"/>
    </row>
    <row r="23388" spans="1:19" x14ac:dyDescent="0.3">
      <c r="A23388" s="25"/>
      <c r="B23388"/>
      <c r="C23388"/>
      <c r="D23388"/>
      <c r="E23388"/>
      <c r="F23388"/>
      <c r="G23388"/>
      <c r="H23388"/>
      <c r="I23388"/>
      <c r="K23388"/>
      <c r="L23388"/>
      <c r="M23388"/>
      <c r="N23388"/>
      <c r="O23388"/>
      <c r="P23388"/>
      <c r="S23388"/>
    </row>
    <row r="23389" spans="1:19" x14ac:dyDescent="0.3">
      <c r="A23389" s="25"/>
      <c r="B23389"/>
      <c r="C23389"/>
      <c r="D23389"/>
      <c r="E23389"/>
      <c r="F23389"/>
      <c r="G23389"/>
      <c r="H23389"/>
      <c r="I23389"/>
      <c r="K23389"/>
      <c r="L23389"/>
      <c r="M23389"/>
      <c r="N23389"/>
      <c r="O23389"/>
      <c r="P23389"/>
      <c r="S23389"/>
    </row>
    <row r="23390" spans="1:19" x14ac:dyDescent="0.3">
      <c r="A23390" s="25"/>
      <c r="B23390"/>
      <c r="C23390"/>
      <c r="D23390"/>
      <c r="E23390"/>
      <c r="F23390"/>
      <c r="G23390"/>
      <c r="H23390"/>
      <c r="I23390"/>
      <c r="K23390"/>
      <c r="L23390"/>
      <c r="M23390"/>
      <c r="N23390"/>
      <c r="O23390"/>
      <c r="P23390"/>
      <c r="S23390"/>
    </row>
    <row r="23391" spans="1:19" x14ac:dyDescent="0.3">
      <c r="A23391" s="25"/>
      <c r="B23391"/>
      <c r="C23391"/>
      <c r="D23391"/>
      <c r="E23391"/>
      <c r="F23391"/>
      <c r="G23391"/>
      <c r="H23391" s="26"/>
      <c r="I23391" s="26"/>
      <c r="K23391"/>
      <c r="L23391"/>
      <c r="M23391"/>
      <c r="N23391"/>
      <c r="O23391"/>
      <c r="P23391"/>
      <c r="S23391"/>
    </row>
    <row r="23392" spans="1:19" x14ac:dyDescent="0.3">
      <c r="A23392" s="25"/>
      <c r="B23392"/>
      <c r="C23392"/>
      <c r="D23392"/>
      <c r="E23392"/>
      <c r="F23392"/>
      <c r="G23392"/>
      <c r="H23392" s="26"/>
      <c r="I23392" s="26"/>
      <c r="K23392"/>
      <c r="L23392"/>
      <c r="M23392"/>
      <c r="N23392"/>
      <c r="O23392"/>
      <c r="P23392"/>
      <c r="S23392"/>
    </row>
    <row r="23393" spans="1:19" x14ac:dyDescent="0.3">
      <c r="A23393" s="25"/>
      <c r="B23393"/>
      <c r="C23393"/>
      <c r="D23393"/>
      <c r="E23393"/>
      <c r="F23393"/>
      <c r="G23393"/>
      <c r="H23393" s="26"/>
      <c r="I23393" s="26"/>
      <c r="K23393"/>
      <c r="L23393"/>
      <c r="M23393"/>
      <c r="N23393"/>
      <c r="O23393"/>
      <c r="P23393"/>
      <c r="S23393"/>
    </row>
    <row r="23394" spans="1:19" x14ac:dyDescent="0.3">
      <c r="A23394" s="25"/>
      <c r="B23394"/>
      <c r="C23394"/>
      <c r="D23394"/>
      <c r="E23394"/>
      <c r="F23394"/>
      <c r="G23394"/>
      <c r="H23394" s="26"/>
      <c r="I23394" s="26"/>
      <c r="K23394"/>
      <c r="L23394"/>
      <c r="M23394"/>
      <c r="N23394"/>
      <c r="O23394"/>
      <c r="P23394"/>
      <c r="S23394"/>
    </row>
    <row r="23395" spans="1:19" x14ac:dyDescent="0.3">
      <c r="A23395" s="25"/>
      <c r="B23395"/>
      <c r="C23395"/>
      <c r="D23395"/>
      <c r="E23395"/>
      <c r="F23395"/>
      <c r="G23395"/>
      <c r="H23395" s="26"/>
      <c r="I23395" s="26"/>
      <c r="K23395"/>
      <c r="L23395"/>
      <c r="M23395"/>
      <c r="N23395"/>
      <c r="O23395"/>
      <c r="P23395"/>
      <c r="S23395"/>
    </row>
    <row r="23396" spans="1:19" x14ac:dyDescent="0.3">
      <c r="A23396" s="25"/>
      <c r="B23396"/>
      <c r="C23396"/>
      <c r="D23396"/>
      <c r="E23396"/>
      <c r="F23396"/>
      <c r="G23396"/>
      <c r="H23396" s="26"/>
      <c r="I23396" s="26"/>
      <c r="K23396"/>
      <c r="L23396"/>
      <c r="M23396"/>
      <c r="N23396"/>
      <c r="O23396"/>
      <c r="P23396"/>
      <c r="S23396"/>
    </row>
    <row r="23397" spans="1:19" x14ac:dyDescent="0.3">
      <c r="A23397" s="25"/>
      <c r="B23397"/>
      <c r="C23397"/>
      <c r="D23397"/>
      <c r="E23397"/>
      <c r="F23397"/>
      <c r="G23397"/>
      <c r="H23397" s="14"/>
      <c r="I23397" s="14"/>
      <c r="K23397"/>
      <c r="L23397"/>
      <c r="M23397"/>
      <c r="N23397"/>
      <c r="O23397"/>
      <c r="P23397"/>
      <c r="S23397"/>
    </row>
    <row r="23398" spans="1:19" x14ac:dyDescent="0.3">
      <c r="A23398" s="25"/>
      <c r="B23398"/>
      <c r="C23398"/>
      <c r="D23398"/>
      <c r="E23398"/>
      <c r="F23398"/>
      <c r="G23398"/>
      <c r="H23398" s="14"/>
      <c r="I23398" s="14"/>
      <c r="K23398"/>
      <c r="L23398"/>
      <c r="M23398"/>
      <c r="N23398"/>
      <c r="O23398"/>
      <c r="P23398"/>
      <c r="S23398"/>
    </row>
    <row r="23399" spans="1:19" x14ac:dyDescent="0.3">
      <c r="A23399" s="25"/>
      <c r="B23399"/>
      <c r="C23399"/>
      <c r="D23399"/>
      <c r="E23399"/>
      <c r="F23399"/>
      <c r="G23399"/>
      <c r="H23399" s="14"/>
      <c r="I23399" s="14"/>
      <c r="K23399"/>
      <c r="L23399"/>
      <c r="M23399"/>
      <c r="N23399"/>
      <c r="O23399"/>
      <c r="P23399"/>
      <c r="S23399"/>
    </row>
    <row r="23400" spans="1:19" x14ac:dyDescent="0.3">
      <c r="A23400" s="25"/>
      <c r="B23400"/>
      <c r="C23400"/>
      <c r="D23400"/>
      <c r="E23400"/>
      <c r="F23400"/>
      <c r="G23400"/>
      <c r="H23400"/>
      <c r="I23400"/>
      <c r="K23400"/>
      <c r="L23400"/>
      <c r="M23400"/>
      <c r="N23400"/>
      <c r="O23400"/>
      <c r="P23400"/>
      <c r="S23400"/>
    </row>
    <row r="23401" spans="1:19" x14ac:dyDescent="0.3">
      <c r="A23401" s="25"/>
      <c r="B23401"/>
      <c r="C23401"/>
      <c r="D23401"/>
      <c r="E23401"/>
      <c r="F23401"/>
      <c r="G23401"/>
      <c r="H23401"/>
      <c r="I23401"/>
      <c r="K23401"/>
      <c r="L23401"/>
      <c r="M23401"/>
      <c r="N23401"/>
      <c r="O23401"/>
      <c r="P23401"/>
      <c r="S23401"/>
    </row>
    <row r="23402" spans="1:19" x14ac:dyDescent="0.3">
      <c r="A23402" s="25"/>
      <c r="B23402"/>
      <c r="C23402"/>
      <c r="D23402"/>
      <c r="E23402"/>
      <c r="F23402"/>
      <c r="G23402"/>
      <c r="H23402"/>
      <c r="I23402"/>
      <c r="K23402"/>
      <c r="L23402"/>
      <c r="M23402"/>
      <c r="N23402"/>
      <c r="O23402"/>
      <c r="P23402"/>
      <c r="S23402"/>
    </row>
    <row r="23403" spans="1:19" x14ac:dyDescent="0.3">
      <c r="A23403" s="25"/>
      <c r="B23403"/>
      <c r="C23403"/>
      <c r="D23403"/>
      <c r="E23403"/>
      <c r="F23403"/>
      <c r="G23403"/>
      <c r="H23403" s="26"/>
      <c r="I23403" s="26"/>
      <c r="K23403"/>
      <c r="L23403"/>
      <c r="M23403"/>
      <c r="N23403"/>
      <c r="O23403"/>
      <c r="P23403"/>
      <c r="S23403"/>
    </row>
    <row r="23404" spans="1:19" x14ac:dyDescent="0.3">
      <c r="A23404" s="25"/>
      <c r="B23404"/>
      <c r="C23404"/>
      <c r="D23404"/>
      <c r="E23404"/>
      <c r="F23404"/>
      <c r="G23404"/>
      <c r="H23404" s="26"/>
      <c r="I23404" s="26"/>
      <c r="K23404"/>
      <c r="L23404"/>
      <c r="M23404"/>
      <c r="N23404"/>
      <c r="O23404"/>
      <c r="P23404"/>
      <c r="S23404"/>
    </row>
    <row r="23405" spans="1:19" x14ac:dyDescent="0.3">
      <c r="A23405" s="25"/>
      <c r="B23405"/>
      <c r="C23405"/>
      <c r="D23405"/>
      <c r="E23405"/>
      <c r="F23405"/>
      <c r="G23405"/>
      <c r="H23405" s="26"/>
      <c r="I23405" s="26"/>
      <c r="K23405"/>
      <c r="L23405"/>
      <c r="M23405"/>
      <c r="N23405"/>
      <c r="O23405"/>
      <c r="P23405"/>
      <c r="S23405"/>
    </row>
    <row r="23406" spans="1:19" x14ac:dyDescent="0.3">
      <c r="A23406" s="25"/>
      <c r="B23406"/>
      <c r="C23406"/>
      <c r="D23406"/>
      <c r="E23406"/>
      <c r="F23406"/>
      <c r="G23406"/>
      <c r="H23406" s="26"/>
      <c r="I23406" s="26"/>
      <c r="K23406"/>
      <c r="L23406"/>
      <c r="M23406"/>
      <c r="N23406"/>
      <c r="O23406"/>
      <c r="P23406"/>
      <c r="S23406"/>
    </row>
    <row r="23407" spans="1:19" x14ac:dyDescent="0.3">
      <c r="A23407" s="25"/>
      <c r="B23407"/>
      <c r="C23407"/>
      <c r="D23407"/>
      <c r="E23407"/>
      <c r="F23407"/>
      <c r="G23407"/>
      <c r="H23407" s="26"/>
      <c r="I23407" s="26"/>
      <c r="K23407"/>
      <c r="L23407"/>
      <c r="M23407"/>
      <c r="N23407"/>
      <c r="O23407"/>
      <c r="P23407"/>
      <c r="S23407"/>
    </row>
    <row r="23408" spans="1:19" x14ac:dyDescent="0.3">
      <c r="A23408" s="25"/>
      <c r="B23408"/>
      <c r="C23408"/>
      <c r="D23408"/>
      <c r="E23408"/>
      <c r="F23408"/>
      <c r="G23408"/>
      <c r="H23408" s="26"/>
      <c r="I23408" s="26"/>
      <c r="K23408"/>
      <c r="L23408"/>
      <c r="M23408"/>
      <c r="N23408"/>
      <c r="O23408"/>
      <c r="P23408"/>
      <c r="S23408"/>
    </row>
    <row r="23409" spans="1:19" x14ac:dyDescent="0.3">
      <c r="A23409" s="25"/>
      <c r="B23409"/>
      <c r="C23409"/>
      <c r="D23409"/>
      <c r="E23409"/>
      <c r="F23409"/>
      <c r="G23409"/>
      <c r="H23409" s="26"/>
      <c r="I23409" s="26"/>
      <c r="K23409"/>
      <c r="L23409"/>
      <c r="M23409"/>
      <c r="N23409"/>
      <c r="O23409"/>
      <c r="P23409"/>
      <c r="S23409"/>
    </row>
    <row r="23410" spans="1:19" x14ac:dyDescent="0.3">
      <c r="A23410" s="25"/>
      <c r="B23410"/>
      <c r="C23410"/>
      <c r="D23410"/>
      <c r="E23410"/>
      <c r="F23410"/>
      <c r="G23410"/>
      <c r="H23410" s="26"/>
      <c r="I23410" s="26"/>
      <c r="K23410"/>
      <c r="L23410"/>
      <c r="M23410"/>
      <c r="N23410"/>
      <c r="O23410"/>
      <c r="P23410"/>
      <c r="S23410"/>
    </row>
    <row r="23411" spans="1:19" x14ac:dyDescent="0.3">
      <c r="A23411" s="25"/>
      <c r="B23411"/>
      <c r="C23411"/>
      <c r="D23411"/>
      <c r="E23411"/>
      <c r="F23411"/>
      <c r="G23411"/>
      <c r="H23411" s="26"/>
      <c r="I23411" s="26"/>
      <c r="K23411"/>
      <c r="L23411"/>
      <c r="M23411"/>
      <c r="N23411"/>
      <c r="O23411"/>
      <c r="P23411"/>
      <c r="S23411"/>
    </row>
    <row r="23412" spans="1:19" x14ac:dyDescent="0.3">
      <c r="A23412" s="25"/>
      <c r="B23412"/>
      <c r="C23412"/>
      <c r="D23412"/>
      <c r="E23412"/>
      <c r="F23412"/>
      <c r="G23412"/>
      <c r="H23412" s="26"/>
      <c r="I23412" s="26"/>
      <c r="K23412"/>
      <c r="L23412"/>
      <c r="M23412"/>
      <c r="N23412"/>
      <c r="O23412"/>
      <c r="P23412"/>
      <c r="S23412"/>
    </row>
    <row r="23413" spans="1:19" x14ac:dyDescent="0.3">
      <c r="A23413" s="25"/>
      <c r="B23413"/>
      <c r="C23413"/>
      <c r="D23413"/>
      <c r="E23413"/>
      <c r="F23413"/>
      <c r="G23413"/>
      <c r="H23413" s="26"/>
      <c r="I23413" s="26"/>
      <c r="K23413"/>
      <c r="L23413"/>
      <c r="M23413"/>
      <c r="N23413"/>
      <c r="O23413"/>
      <c r="P23413"/>
      <c r="S23413"/>
    </row>
    <row r="23414" spans="1:19" x14ac:dyDescent="0.3">
      <c r="A23414" s="25"/>
      <c r="B23414"/>
      <c r="C23414"/>
      <c r="D23414"/>
      <c r="E23414"/>
      <c r="F23414"/>
      <c r="G23414"/>
      <c r="H23414" s="26"/>
      <c r="I23414" s="26"/>
      <c r="K23414"/>
      <c r="L23414"/>
      <c r="M23414"/>
      <c r="N23414"/>
      <c r="O23414"/>
      <c r="P23414"/>
      <c r="S23414"/>
    </row>
    <row r="23415" spans="1:19" x14ac:dyDescent="0.3">
      <c r="A23415" s="25"/>
      <c r="B23415"/>
      <c r="C23415"/>
      <c r="D23415"/>
      <c r="E23415"/>
      <c r="F23415"/>
      <c r="G23415"/>
      <c r="H23415" s="14"/>
      <c r="I23415" s="14"/>
      <c r="K23415"/>
      <c r="L23415"/>
      <c r="M23415"/>
      <c r="N23415"/>
      <c r="O23415"/>
      <c r="P23415"/>
      <c r="S23415"/>
    </row>
    <row r="23416" spans="1:19" x14ac:dyDescent="0.3">
      <c r="A23416" s="25"/>
      <c r="B23416"/>
      <c r="C23416"/>
      <c r="D23416"/>
      <c r="E23416"/>
      <c r="F23416"/>
      <c r="G23416"/>
      <c r="H23416"/>
      <c r="I23416" s="14"/>
      <c r="K23416"/>
      <c r="L23416"/>
      <c r="M23416"/>
      <c r="N23416"/>
      <c r="O23416"/>
      <c r="P23416"/>
      <c r="S23416"/>
    </row>
    <row r="23417" spans="1:19" x14ac:dyDescent="0.3">
      <c r="A23417" s="25"/>
      <c r="B23417"/>
      <c r="C23417"/>
      <c r="D23417"/>
      <c r="E23417"/>
      <c r="F23417"/>
      <c r="G23417"/>
      <c r="H23417"/>
      <c r="I23417" s="14"/>
      <c r="K23417"/>
      <c r="L23417"/>
      <c r="M23417"/>
      <c r="N23417"/>
      <c r="O23417"/>
      <c r="P23417"/>
      <c r="S23417"/>
    </row>
    <row r="23418" spans="1:19" x14ac:dyDescent="0.3">
      <c r="A23418" s="25"/>
      <c r="B23418"/>
      <c r="C23418"/>
      <c r="D23418"/>
      <c r="E23418"/>
      <c r="F23418"/>
      <c r="G23418"/>
      <c r="H23418"/>
      <c r="I23418" s="14"/>
      <c r="K23418"/>
      <c r="L23418"/>
      <c r="M23418"/>
      <c r="N23418"/>
      <c r="O23418"/>
      <c r="P23418"/>
      <c r="S23418"/>
    </row>
    <row r="23419" spans="1:19" x14ac:dyDescent="0.3">
      <c r="A23419" s="25"/>
      <c r="B23419"/>
      <c r="C23419"/>
      <c r="D23419"/>
      <c r="E23419"/>
      <c r="F23419"/>
      <c r="G23419"/>
      <c r="H23419"/>
      <c r="I23419" s="26"/>
      <c r="K23419"/>
      <c r="L23419"/>
      <c r="M23419"/>
      <c r="N23419"/>
      <c r="O23419"/>
      <c r="P23419"/>
      <c r="S23419"/>
    </row>
    <row r="23420" spans="1:19" x14ac:dyDescent="0.3">
      <c r="A23420" s="25"/>
      <c r="B23420"/>
      <c r="C23420"/>
      <c r="D23420"/>
      <c r="E23420"/>
      <c r="F23420"/>
      <c r="G23420"/>
      <c r="H23420"/>
      <c r="I23420" s="26"/>
      <c r="K23420"/>
      <c r="L23420"/>
      <c r="M23420"/>
      <c r="N23420"/>
      <c r="O23420"/>
      <c r="P23420"/>
      <c r="S23420"/>
    </row>
    <row r="23421" spans="1:19" x14ac:dyDescent="0.3">
      <c r="A23421" s="25"/>
      <c r="B23421"/>
      <c r="C23421"/>
      <c r="D23421"/>
      <c r="E23421"/>
      <c r="F23421"/>
      <c r="G23421"/>
      <c r="H23421" s="14"/>
      <c r="I23421" s="26"/>
      <c r="K23421"/>
      <c r="L23421"/>
      <c r="M23421"/>
      <c r="N23421"/>
      <c r="O23421"/>
      <c r="P23421"/>
      <c r="S23421"/>
    </row>
    <row r="23422" spans="1:19" x14ac:dyDescent="0.3">
      <c r="A23422" s="25"/>
      <c r="B23422"/>
      <c r="C23422"/>
      <c r="D23422"/>
      <c r="E23422"/>
      <c r="F23422"/>
      <c r="G23422"/>
      <c r="H23422" s="14"/>
      <c r="I23422" s="26"/>
      <c r="K23422"/>
      <c r="L23422"/>
      <c r="M23422"/>
      <c r="N23422"/>
      <c r="O23422"/>
      <c r="P23422"/>
      <c r="S23422"/>
    </row>
    <row r="23423" spans="1:19" x14ac:dyDescent="0.3">
      <c r="A23423" s="25"/>
      <c r="B23423"/>
      <c r="C23423"/>
      <c r="D23423"/>
      <c r="E23423"/>
      <c r="F23423"/>
      <c r="G23423"/>
      <c r="H23423" s="26"/>
      <c r="I23423" s="26"/>
      <c r="K23423"/>
      <c r="L23423"/>
      <c r="M23423"/>
      <c r="N23423"/>
      <c r="O23423"/>
      <c r="P23423"/>
      <c r="S23423"/>
    </row>
    <row r="23424" spans="1:19" x14ac:dyDescent="0.3">
      <c r="A23424" s="25"/>
      <c r="B23424"/>
      <c r="C23424"/>
      <c r="D23424"/>
      <c r="E23424"/>
      <c r="F23424"/>
      <c r="G23424"/>
      <c r="H23424" s="26"/>
      <c r="I23424" s="26"/>
      <c r="K23424"/>
      <c r="L23424"/>
      <c r="M23424"/>
      <c r="N23424"/>
      <c r="O23424"/>
      <c r="P23424"/>
      <c r="S23424"/>
    </row>
    <row r="23425" spans="1:19" x14ac:dyDescent="0.3">
      <c r="A23425" s="25"/>
      <c r="B23425"/>
      <c r="C23425"/>
      <c r="D23425"/>
      <c r="E23425"/>
      <c r="F23425"/>
      <c r="G23425"/>
      <c r="H23425" s="26"/>
      <c r="I23425" s="26"/>
      <c r="K23425"/>
      <c r="L23425"/>
      <c r="M23425"/>
      <c r="N23425"/>
      <c r="O23425"/>
      <c r="P23425"/>
      <c r="S23425"/>
    </row>
    <row r="23426" spans="1:19" x14ac:dyDescent="0.3">
      <c r="A23426" s="25"/>
      <c r="B23426"/>
      <c r="C23426"/>
      <c r="D23426"/>
      <c r="E23426"/>
      <c r="F23426"/>
      <c r="G23426"/>
      <c r="H23426" s="26"/>
      <c r="I23426" s="26"/>
      <c r="K23426"/>
      <c r="L23426"/>
      <c r="M23426"/>
      <c r="N23426"/>
      <c r="O23426"/>
      <c r="P23426"/>
      <c r="S23426"/>
    </row>
    <row r="23427" spans="1:19" x14ac:dyDescent="0.3">
      <c r="A23427" s="25"/>
      <c r="B23427"/>
      <c r="C23427"/>
      <c r="D23427"/>
      <c r="E23427"/>
      <c r="F23427"/>
      <c r="G23427"/>
      <c r="H23427" s="26"/>
      <c r="I23427" s="26"/>
      <c r="K23427"/>
      <c r="L23427"/>
      <c r="M23427"/>
      <c r="N23427"/>
      <c r="O23427"/>
      <c r="P23427"/>
      <c r="S23427"/>
    </row>
    <row r="23428" spans="1:19" x14ac:dyDescent="0.3">
      <c r="A23428" s="25"/>
      <c r="B23428"/>
      <c r="C23428"/>
      <c r="D23428"/>
      <c r="E23428"/>
      <c r="F23428"/>
      <c r="G23428"/>
      <c r="H23428" s="26"/>
      <c r="I23428" s="26"/>
      <c r="K23428"/>
      <c r="L23428"/>
      <c r="M23428"/>
      <c r="N23428"/>
      <c r="O23428"/>
      <c r="P23428"/>
      <c r="S23428"/>
    </row>
    <row r="23429" spans="1:19" x14ac:dyDescent="0.3">
      <c r="A23429" s="25"/>
      <c r="B23429"/>
      <c r="C23429"/>
      <c r="D23429"/>
      <c r="E23429"/>
      <c r="F23429"/>
      <c r="G23429"/>
      <c r="H23429" s="26"/>
      <c r="I23429" s="26"/>
      <c r="K23429"/>
      <c r="L23429"/>
      <c r="M23429"/>
      <c r="N23429"/>
      <c r="O23429"/>
      <c r="P23429"/>
      <c r="S23429"/>
    </row>
    <row r="23430" spans="1:19" x14ac:dyDescent="0.3">
      <c r="A23430" s="25"/>
      <c r="B23430"/>
      <c r="C23430"/>
      <c r="D23430"/>
      <c r="E23430"/>
      <c r="F23430"/>
      <c r="G23430"/>
      <c r="H23430" s="26"/>
      <c r="I23430" s="26"/>
      <c r="K23430"/>
      <c r="L23430"/>
      <c r="M23430"/>
      <c r="N23430"/>
      <c r="O23430"/>
      <c r="P23430"/>
      <c r="S23430"/>
    </row>
    <row r="23431" spans="1:19" x14ac:dyDescent="0.3">
      <c r="A23431" s="25"/>
      <c r="B23431"/>
      <c r="C23431"/>
      <c r="D23431"/>
      <c r="E23431"/>
      <c r="F23431"/>
      <c r="G23431"/>
      <c r="H23431" s="26"/>
      <c r="I23431" s="26"/>
      <c r="K23431"/>
      <c r="L23431"/>
      <c r="M23431"/>
      <c r="N23431"/>
      <c r="O23431"/>
      <c r="P23431"/>
      <c r="S23431"/>
    </row>
    <row r="23432" spans="1:19" x14ac:dyDescent="0.3">
      <c r="A23432" s="25"/>
      <c r="B23432"/>
      <c r="C23432"/>
      <c r="D23432"/>
      <c r="E23432"/>
      <c r="F23432"/>
      <c r="G23432"/>
      <c r="H23432" s="26"/>
      <c r="I23432" s="26"/>
      <c r="K23432"/>
      <c r="L23432"/>
      <c r="M23432"/>
      <c r="N23432"/>
      <c r="O23432"/>
      <c r="P23432"/>
      <c r="S23432"/>
    </row>
    <row r="23433" spans="1:19" x14ac:dyDescent="0.3">
      <c r="A23433" s="25"/>
      <c r="B23433"/>
      <c r="C23433"/>
      <c r="D23433"/>
      <c r="E23433"/>
      <c r="F23433"/>
      <c r="G23433"/>
      <c r="H23433" s="26"/>
      <c r="I23433" s="26"/>
      <c r="K23433"/>
      <c r="L23433"/>
      <c r="M23433"/>
      <c r="N23433"/>
      <c r="O23433"/>
      <c r="P23433"/>
      <c r="S23433"/>
    </row>
    <row r="23434" spans="1:19" x14ac:dyDescent="0.3">
      <c r="A23434" s="25"/>
      <c r="B23434"/>
      <c r="C23434"/>
      <c r="D23434"/>
      <c r="E23434"/>
      <c r="F23434"/>
      <c r="G23434"/>
      <c r="H23434" s="26"/>
      <c r="I23434" s="26"/>
      <c r="K23434"/>
      <c r="L23434"/>
      <c r="M23434"/>
      <c r="N23434"/>
      <c r="O23434"/>
      <c r="P23434"/>
      <c r="S23434"/>
    </row>
    <row r="23435" spans="1:19" x14ac:dyDescent="0.3">
      <c r="A23435" s="25"/>
      <c r="B23435"/>
      <c r="C23435"/>
      <c r="D23435"/>
      <c r="E23435"/>
      <c r="F23435"/>
      <c r="G23435"/>
      <c r="H23435" s="14"/>
      <c r="I23435" s="14"/>
      <c r="K23435"/>
      <c r="L23435"/>
      <c r="M23435"/>
      <c r="N23435"/>
      <c r="O23435"/>
      <c r="P23435"/>
      <c r="S23435"/>
    </row>
    <row r="23436" spans="1:19" x14ac:dyDescent="0.3">
      <c r="A23436" s="25"/>
      <c r="B23436"/>
      <c r="C23436"/>
      <c r="D23436"/>
      <c r="E23436"/>
      <c r="F23436"/>
      <c r="G23436"/>
      <c r="H23436" s="14"/>
      <c r="I23436" s="14"/>
      <c r="K23436"/>
      <c r="L23436"/>
      <c r="M23436"/>
      <c r="N23436"/>
      <c r="O23436"/>
      <c r="P23436"/>
      <c r="S23436"/>
    </row>
    <row r="23437" spans="1:19" x14ac:dyDescent="0.3">
      <c r="A23437" s="25"/>
      <c r="B23437"/>
      <c r="C23437"/>
      <c r="D23437"/>
      <c r="E23437"/>
      <c r="F23437"/>
      <c r="G23437"/>
      <c r="H23437" s="14"/>
      <c r="I23437" s="14"/>
      <c r="K23437"/>
      <c r="L23437"/>
      <c r="M23437"/>
      <c r="N23437"/>
      <c r="O23437"/>
      <c r="P23437"/>
      <c r="S23437"/>
    </row>
    <row r="23438" spans="1:19" x14ac:dyDescent="0.3">
      <c r="A23438" s="25"/>
      <c r="B23438"/>
      <c r="C23438"/>
      <c r="D23438"/>
      <c r="E23438"/>
      <c r="F23438"/>
      <c r="G23438"/>
      <c r="H23438" s="14"/>
      <c r="I23438" s="14"/>
      <c r="K23438"/>
      <c r="L23438"/>
      <c r="M23438"/>
      <c r="N23438"/>
      <c r="O23438"/>
      <c r="P23438"/>
      <c r="S23438"/>
    </row>
    <row r="23439" spans="1:19" x14ac:dyDescent="0.3">
      <c r="A23439" s="25"/>
      <c r="B23439"/>
      <c r="C23439"/>
      <c r="D23439"/>
      <c r="E23439"/>
      <c r="F23439"/>
      <c r="G23439"/>
      <c r="H23439" s="14"/>
      <c r="I23439" s="14"/>
      <c r="K23439"/>
      <c r="L23439"/>
      <c r="M23439"/>
      <c r="N23439"/>
      <c r="O23439"/>
      <c r="P23439"/>
      <c r="S23439"/>
    </row>
    <row r="23440" spans="1:19" x14ac:dyDescent="0.3">
      <c r="A23440" s="25"/>
      <c r="B23440"/>
      <c r="C23440"/>
      <c r="D23440"/>
      <c r="E23440"/>
      <c r="F23440"/>
      <c r="G23440"/>
      <c r="H23440" s="14"/>
      <c r="I23440" s="14"/>
      <c r="K23440"/>
      <c r="L23440"/>
      <c r="M23440"/>
      <c r="N23440"/>
      <c r="O23440"/>
      <c r="P23440"/>
      <c r="S23440"/>
    </row>
    <row r="23441" spans="1:19" x14ac:dyDescent="0.3">
      <c r="A23441" s="25"/>
      <c r="B23441"/>
      <c r="C23441"/>
      <c r="D23441"/>
      <c r="E23441"/>
      <c r="F23441"/>
      <c r="G23441"/>
      <c r="H23441"/>
      <c r="I23441"/>
      <c r="K23441"/>
      <c r="L23441"/>
      <c r="M23441"/>
      <c r="N23441"/>
      <c r="O23441"/>
      <c r="P23441"/>
      <c r="S23441"/>
    </row>
    <row r="23442" spans="1:19" x14ac:dyDescent="0.3">
      <c r="A23442" s="25"/>
      <c r="B23442"/>
      <c r="C23442"/>
      <c r="D23442"/>
      <c r="E23442"/>
      <c r="F23442"/>
      <c r="G23442"/>
      <c r="H23442"/>
      <c r="I23442"/>
      <c r="K23442"/>
      <c r="L23442"/>
      <c r="M23442"/>
      <c r="N23442"/>
      <c r="O23442"/>
      <c r="P23442"/>
      <c r="S23442"/>
    </row>
    <row r="23443" spans="1:19" x14ac:dyDescent="0.3">
      <c r="A23443" s="25"/>
      <c r="B23443"/>
      <c r="C23443"/>
      <c r="D23443"/>
      <c r="E23443"/>
      <c r="F23443"/>
      <c r="G23443"/>
      <c r="H23443" s="26"/>
      <c r="I23443" s="26"/>
      <c r="K23443"/>
      <c r="L23443"/>
      <c r="M23443"/>
      <c r="N23443"/>
      <c r="O23443"/>
      <c r="P23443"/>
      <c r="S23443"/>
    </row>
    <row r="23444" spans="1:19" x14ac:dyDescent="0.3">
      <c r="A23444" s="25"/>
      <c r="B23444"/>
      <c r="C23444"/>
      <c r="D23444"/>
      <c r="E23444"/>
      <c r="F23444"/>
      <c r="G23444"/>
      <c r="H23444" s="26"/>
      <c r="I23444" s="26"/>
      <c r="K23444"/>
      <c r="L23444"/>
      <c r="M23444"/>
      <c r="N23444"/>
      <c r="O23444"/>
      <c r="P23444"/>
      <c r="S23444"/>
    </row>
    <row r="23445" spans="1:19" x14ac:dyDescent="0.3">
      <c r="A23445" s="25"/>
      <c r="B23445"/>
      <c r="C23445"/>
      <c r="D23445"/>
      <c r="E23445"/>
      <c r="F23445"/>
      <c r="G23445"/>
      <c r="H23445" s="26"/>
      <c r="I23445" s="26"/>
      <c r="K23445"/>
      <c r="L23445"/>
      <c r="M23445"/>
      <c r="N23445"/>
      <c r="O23445"/>
      <c r="P23445"/>
      <c r="S23445"/>
    </row>
    <row r="23446" spans="1:19" x14ac:dyDescent="0.3">
      <c r="A23446" s="25"/>
      <c r="B23446"/>
      <c r="C23446"/>
      <c r="D23446"/>
      <c r="E23446"/>
      <c r="F23446"/>
      <c r="G23446"/>
      <c r="H23446" s="26"/>
      <c r="I23446" s="26"/>
      <c r="K23446"/>
      <c r="L23446"/>
      <c r="M23446"/>
      <c r="N23446"/>
      <c r="O23446"/>
      <c r="P23446"/>
      <c r="S23446"/>
    </row>
    <row r="23447" spans="1:19" x14ac:dyDescent="0.3">
      <c r="A23447" s="25"/>
      <c r="B23447"/>
      <c r="C23447"/>
      <c r="D23447"/>
      <c r="E23447"/>
      <c r="F23447"/>
      <c r="G23447"/>
      <c r="H23447" s="14"/>
      <c r="I23447"/>
      <c r="K23447"/>
      <c r="L23447"/>
      <c r="M23447"/>
      <c r="N23447"/>
      <c r="O23447"/>
      <c r="P23447"/>
      <c r="S23447"/>
    </row>
    <row r="23448" spans="1:19" x14ac:dyDescent="0.3">
      <c r="A23448" s="25"/>
      <c r="B23448"/>
      <c r="C23448"/>
      <c r="D23448"/>
      <c r="E23448"/>
      <c r="F23448"/>
      <c r="G23448"/>
      <c r="H23448" s="14"/>
      <c r="I23448"/>
      <c r="K23448"/>
      <c r="L23448"/>
      <c r="M23448"/>
      <c r="N23448"/>
      <c r="O23448"/>
      <c r="P23448"/>
      <c r="S23448"/>
    </row>
    <row r="23449" spans="1:19" x14ac:dyDescent="0.3">
      <c r="A23449" s="25"/>
      <c r="B23449"/>
      <c r="C23449"/>
      <c r="D23449"/>
      <c r="E23449"/>
      <c r="F23449"/>
      <c r="G23449"/>
      <c r="H23449" s="14"/>
      <c r="I23449" s="14"/>
      <c r="K23449"/>
      <c r="L23449"/>
      <c r="M23449"/>
      <c r="N23449"/>
      <c r="O23449"/>
      <c r="P23449"/>
      <c r="S23449"/>
    </row>
    <row r="23450" spans="1:19" x14ac:dyDescent="0.3">
      <c r="A23450" s="25"/>
      <c r="B23450"/>
      <c r="C23450"/>
      <c r="D23450"/>
      <c r="E23450"/>
      <c r="F23450"/>
      <c r="G23450"/>
      <c r="H23450" s="14"/>
      <c r="I23450" s="14"/>
      <c r="K23450"/>
      <c r="L23450"/>
      <c r="M23450"/>
      <c r="N23450"/>
      <c r="O23450"/>
      <c r="P23450"/>
      <c r="S23450"/>
    </row>
    <row r="23451" spans="1:19" x14ac:dyDescent="0.3">
      <c r="A23451" s="25"/>
      <c r="B23451"/>
      <c r="C23451"/>
      <c r="D23451"/>
      <c r="E23451"/>
      <c r="F23451"/>
      <c r="G23451"/>
      <c r="H23451" s="14"/>
      <c r="I23451" s="14"/>
      <c r="K23451"/>
      <c r="L23451"/>
      <c r="M23451"/>
      <c r="N23451"/>
      <c r="O23451"/>
      <c r="P23451"/>
      <c r="S23451"/>
    </row>
    <row r="23452" spans="1:19" x14ac:dyDescent="0.3">
      <c r="A23452" s="25"/>
      <c r="B23452"/>
      <c r="C23452"/>
      <c r="D23452"/>
      <c r="E23452"/>
      <c r="F23452"/>
      <c r="G23452"/>
      <c r="H23452" s="14"/>
      <c r="I23452" s="14"/>
      <c r="K23452"/>
      <c r="L23452"/>
      <c r="M23452"/>
      <c r="N23452"/>
      <c r="O23452"/>
      <c r="P23452"/>
      <c r="S23452"/>
    </row>
    <row r="23453" spans="1:19" x14ac:dyDescent="0.3">
      <c r="A23453" s="25"/>
      <c r="B23453"/>
      <c r="C23453"/>
      <c r="D23453"/>
      <c r="E23453"/>
      <c r="F23453"/>
      <c r="G23453"/>
      <c r="H23453" s="14"/>
      <c r="I23453" s="14"/>
      <c r="K23453"/>
      <c r="L23453"/>
      <c r="M23453"/>
      <c r="N23453"/>
      <c r="O23453"/>
      <c r="P23453"/>
      <c r="S23453"/>
    </row>
    <row r="23454" spans="1:19" x14ac:dyDescent="0.3">
      <c r="A23454" s="25"/>
      <c r="B23454"/>
      <c r="C23454"/>
      <c r="D23454"/>
      <c r="E23454"/>
      <c r="F23454"/>
      <c r="G23454"/>
      <c r="H23454" s="14"/>
      <c r="I23454" s="14"/>
      <c r="K23454"/>
      <c r="L23454"/>
      <c r="M23454"/>
      <c r="N23454"/>
      <c r="O23454"/>
      <c r="P23454"/>
      <c r="S23454"/>
    </row>
    <row r="23455" spans="1:19" x14ac:dyDescent="0.3">
      <c r="A23455" s="25"/>
      <c r="B23455"/>
      <c r="C23455"/>
      <c r="D23455"/>
      <c r="E23455"/>
      <c r="F23455"/>
      <c r="G23455"/>
      <c r="H23455" s="14"/>
      <c r="I23455" s="14"/>
      <c r="K23455"/>
      <c r="L23455"/>
      <c r="M23455"/>
      <c r="N23455"/>
      <c r="O23455"/>
      <c r="P23455"/>
      <c r="S23455"/>
    </row>
    <row r="23456" spans="1:19" x14ac:dyDescent="0.3">
      <c r="A23456" s="25"/>
      <c r="B23456"/>
      <c r="C23456"/>
      <c r="D23456"/>
      <c r="E23456"/>
      <c r="F23456"/>
      <c r="G23456"/>
      <c r="H23456" s="14"/>
      <c r="I23456" s="14"/>
      <c r="K23456"/>
      <c r="L23456"/>
      <c r="M23456"/>
      <c r="N23456"/>
      <c r="O23456"/>
      <c r="P23456"/>
      <c r="S23456"/>
    </row>
    <row r="23457" spans="1:19" x14ac:dyDescent="0.3">
      <c r="A23457" s="25"/>
      <c r="B23457"/>
      <c r="C23457"/>
      <c r="D23457"/>
      <c r="E23457"/>
      <c r="F23457"/>
      <c r="G23457"/>
      <c r="H23457" s="14"/>
      <c r="I23457" s="14"/>
      <c r="K23457"/>
      <c r="L23457"/>
      <c r="M23457"/>
      <c r="N23457"/>
      <c r="O23457"/>
      <c r="P23457"/>
      <c r="S23457"/>
    </row>
    <row r="23458" spans="1:19" x14ac:dyDescent="0.3">
      <c r="A23458" s="25"/>
      <c r="B23458"/>
      <c r="C23458"/>
      <c r="D23458"/>
      <c r="E23458"/>
      <c r="F23458"/>
      <c r="G23458"/>
      <c r="H23458" s="14"/>
      <c r="I23458" s="14"/>
      <c r="K23458"/>
      <c r="L23458"/>
      <c r="M23458"/>
      <c r="N23458"/>
      <c r="O23458"/>
      <c r="P23458"/>
      <c r="S23458"/>
    </row>
    <row r="23459" spans="1:19" x14ac:dyDescent="0.3">
      <c r="A23459" s="25"/>
      <c r="B23459"/>
      <c r="C23459"/>
      <c r="D23459"/>
      <c r="E23459"/>
      <c r="F23459"/>
      <c r="G23459"/>
      <c r="H23459" s="14"/>
      <c r="I23459" s="26"/>
      <c r="K23459"/>
      <c r="L23459"/>
      <c r="M23459"/>
      <c r="N23459"/>
      <c r="O23459"/>
      <c r="P23459"/>
      <c r="S23459"/>
    </row>
    <row r="23460" spans="1:19" x14ac:dyDescent="0.3">
      <c r="A23460" s="25"/>
      <c r="B23460"/>
      <c r="C23460"/>
      <c r="D23460"/>
      <c r="E23460"/>
      <c r="F23460"/>
      <c r="G23460"/>
      <c r="H23460" s="14"/>
      <c r="I23460" s="26"/>
      <c r="K23460"/>
      <c r="L23460"/>
      <c r="M23460"/>
      <c r="N23460"/>
      <c r="O23460"/>
      <c r="P23460"/>
      <c r="S23460"/>
    </row>
    <row r="23461" spans="1:19" x14ac:dyDescent="0.3">
      <c r="A23461" s="25"/>
      <c r="B23461"/>
      <c r="C23461"/>
      <c r="D23461"/>
      <c r="E23461"/>
      <c r="F23461"/>
      <c r="G23461"/>
      <c r="H23461" s="14"/>
      <c r="I23461" s="26"/>
      <c r="K23461"/>
      <c r="L23461"/>
      <c r="M23461"/>
      <c r="N23461"/>
      <c r="O23461"/>
      <c r="P23461"/>
      <c r="S23461"/>
    </row>
    <row r="23462" spans="1:19" x14ac:dyDescent="0.3">
      <c r="A23462" s="25"/>
      <c r="B23462"/>
      <c r="C23462"/>
      <c r="D23462"/>
      <c r="E23462"/>
      <c r="F23462"/>
      <c r="G23462"/>
      <c r="H23462" s="14"/>
      <c r="I23462" s="26"/>
      <c r="K23462"/>
      <c r="L23462"/>
      <c r="M23462"/>
      <c r="N23462"/>
      <c r="O23462"/>
      <c r="P23462"/>
      <c r="S23462"/>
    </row>
    <row r="23463" spans="1:19" x14ac:dyDescent="0.3">
      <c r="A23463" s="25"/>
      <c r="B23463"/>
      <c r="C23463"/>
      <c r="D23463"/>
      <c r="E23463"/>
      <c r="F23463"/>
      <c r="G23463"/>
      <c r="H23463" s="26"/>
      <c r="I23463" s="26"/>
      <c r="K23463"/>
      <c r="L23463"/>
      <c r="M23463"/>
      <c r="N23463"/>
      <c r="O23463"/>
      <c r="P23463"/>
      <c r="S23463"/>
    </row>
    <row r="23464" spans="1:19" x14ac:dyDescent="0.3">
      <c r="A23464" s="25"/>
      <c r="B23464"/>
      <c r="C23464"/>
      <c r="D23464"/>
      <c r="E23464"/>
      <c r="F23464"/>
      <c r="G23464"/>
      <c r="H23464" s="26"/>
      <c r="I23464" s="26"/>
      <c r="K23464"/>
      <c r="L23464"/>
      <c r="M23464"/>
      <c r="N23464"/>
      <c r="O23464"/>
      <c r="P23464"/>
      <c r="S23464"/>
    </row>
    <row r="23465" spans="1:19" x14ac:dyDescent="0.3">
      <c r="A23465" s="25"/>
      <c r="B23465"/>
      <c r="C23465"/>
      <c r="D23465"/>
      <c r="E23465"/>
      <c r="F23465"/>
      <c r="G23465"/>
      <c r="H23465" s="26"/>
      <c r="I23465" s="26"/>
      <c r="K23465"/>
      <c r="L23465"/>
      <c r="M23465"/>
      <c r="N23465"/>
      <c r="O23465"/>
      <c r="P23465"/>
      <c r="S23465"/>
    </row>
    <row r="23466" spans="1:19" x14ac:dyDescent="0.3">
      <c r="A23466" s="25"/>
      <c r="B23466"/>
      <c r="C23466"/>
      <c r="D23466"/>
      <c r="E23466"/>
      <c r="F23466"/>
      <c r="G23466"/>
      <c r="H23466" s="26"/>
      <c r="I23466" s="26"/>
      <c r="K23466"/>
      <c r="L23466"/>
      <c r="M23466"/>
      <c r="N23466"/>
      <c r="O23466"/>
      <c r="P23466"/>
      <c r="S23466"/>
    </row>
    <row r="23467" spans="1:19" x14ac:dyDescent="0.3">
      <c r="A23467" s="25"/>
      <c r="B23467"/>
      <c r="C23467"/>
      <c r="D23467"/>
      <c r="E23467"/>
      <c r="F23467"/>
      <c r="G23467"/>
      <c r="H23467" s="26"/>
      <c r="I23467" s="26"/>
      <c r="K23467"/>
      <c r="L23467"/>
      <c r="M23467"/>
      <c r="N23467"/>
      <c r="O23467"/>
      <c r="P23467"/>
      <c r="S23467"/>
    </row>
    <row r="23468" spans="1:19" x14ac:dyDescent="0.3">
      <c r="A23468" s="25"/>
      <c r="B23468"/>
      <c r="C23468"/>
      <c r="D23468"/>
      <c r="E23468"/>
      <c r="F23468"/>
      <c r="G23468"/>
      <c r="H23468" s="26"/>
      <c r="I23468" s="26"/>
      <c r="K23468"/>
      <c r="L23468"/>
      <c r="M23468"/>
      <c r="N23468"/>
      <c r="O23468"/>
      <c r="P23468"/>
      <c r="S23468"/>
    </row>
    <row r="23469" spans="1:19" x14ac:dyDescent="0.3">
      <c r="A23469" s="25"/>
      <c r="B23469"/>
      <c r="C23469"/>
      <c r="D23469"/>
      <c r="E23469"/>
      <c r="F23469"/>
      <c r="G23469"/>
      <c r="H23469" s="26"/>
      <c r="I23469" s="26"/>
      <c r="K23469"/>
      <c r="L23469"/>
      <c r="M23469"/>
      <c r="N23469"/>
      <c r="O23469"/>
      <c r="P23469"/>
      <c r="S23469"/>
    </row>
    <row r="23470" spans="1:19" x14ac:dyDescent="0.3">
      <c r="A23470" s="25"/>
      <c r="B23470"/>
      <c r="C23470"/>
      <c r="D23470"/>
      <c r="E23470"/>
      <c r="F23470"/>
      <c r="G23470"/>
      <c r="H23470" s="26"/>
      <c r="I23470" s="26"/>
      <c r="K23470"/>
      <c r="L23470"/>
      <c r="M23470"/>
      <c r="N23470"/>
      <c r="O23470"/>
      <c r="P23470"/>
      <c r="S23470"/>
    </row>
    <row r="23471" spans="1:19" x14ac:dyDescent="0.3">
      <c r="A23471" s="25"/>
      <c r="B23471"/>
      <c r="C23471"/>
      <c r="D23471"/>
      <c r="E23471"/>
      <c r="F23471"/>
      <c r="G23471"/>
      <c r="H23471" s="26"/>
      <c r="I23471" s="26"/>
      <c r="K23471"/>
      <c r="L23471"/>
      <c r="M23471"/>
      <c r="N23471"/>
      <c r="O23471"/>
      <c r="P23471"/>
      <c r="S23471"/>
    </row>
    <row r="23472" spans="1:19" x14ac:dyDescent="0.3">
      <c r="A23472" s="25"/>
      <c r="B23472"/>
      <c r="C23472"/>
      <c r="D23472"/>
      <c r="E23472"/>
      <c r="F23472"/>
      <c r="G23472"/>
      <c r="H23472" s="26"/>
      <c r="I23472" s="26"/>
      <c r="K23472"/>
      <c r="L23472"/>
      <c r="M23472"/>
      <c r="N23472"/>
      <c r="O23472"/>
      <c r="P23472"/>
      <c r="S23472"/>
    </row>
    <row r="23473" spans="1:19" x14ac:dyDescent="0.3">
      <c r="A23473" s="25"/>
      <c r="B23473"/>
      <c r="C23473"/>
      <c r="D23473"/>
      <c r="E23473"/>
      <c r="F23473"/>
      <c r="G23473"/>
      <c r="H23473" s="26"/>
      <c r="I23473" s="26"/>
      <c r="K23473"/>
      <c r="L23473"/>
      <c r="M23473"/>
      <c r="N23473"/>
      <c r="O23473"/>
      <c r="P23473"/>
      <c r="S23473"/>
    </row>
    <row r="23474" spans="1:19" x14ac:dyDescent="0.3">
      <c r="A23474" s="25"/>
      <c r="B23474"/>
      <c r="C23474"/>
      <c r="D23474"/>
      <c r="E23474"/>
      <c r="F23474"/>
      <c r="G23474"/>
      <c r="H23474" s="26"/>
      <c r="I23474" s="26"/>
      <c r="K23474"/>
      <c r="L23474"/>
      <c r="M23474"/>
      <c r="N23474"/>
      <c r="O23474"/>
      <c r="P23474"/>
      <c r="S23474"/>
    </row>
    <row r="23475" spans="1:19" x14ac:dyDescent="0.3">
      <c r="A23475" s="25"/>
      <c r="B23475"/>
      <c r="C23475"/>
      <c r="D23475"/>
      <c r="E23475"/>
      <c r="F23475"/>
      <c r="G23475"/>
      <c r="H23475" s="14"/>
      <c r="I23475" s="14"/>
      <c r="K23475"/>
      <c r="L23475"/>
      <c r="M23475"/>
      <c r="N23475"/>
      <c r="O23475"/>
      <c r="P23475"/>
      <c r="S23475"/>
    </row>
    <row r="23476" spans="1:19" x14ac:dyDescent="0.3">
      <c r="A23476" s="25"/>
      <c r="B23476"/>
      <c r="C23476"/>
      <c r="D23476"/>
      <c r="E23476"/>
      <c r="F23476"/>
      <c r="G23476"/>
      <c r="H23476" s="14"/>
      <c r="I23476" s="14"/>
      <c r="K23476"/>
      <c r="L23476"/>
      <c r="M23476"/>
      <c r="N23476"/>
      <c r="O23476"/>
      <c r="P23476"/>
      <c r="S23476"/>
    </row>
    <row r="23477" spans="1:19" x14ac:dyDescent="0.3">
      <c r="A23477" s="25"/>
      <c r="B23477"/>
      <c r="C23477"/>
      <c r="D23477"/>
      <c r="E23477"/>
      <c r="F23477"/>
      <c r="G23477"/>
      <c r="H23477" s="14"/>
      <c r="I23477" s="14"/>
      <c r="K23477"/>
      <c r="L23477"/>
      <c r="M23477"/>
      <c r="N23477"/>
      <c r="O23477"/>
      <c r="P23477"/>
      <c r="S23477"/>
    </row>
    <row r="23478" spans="1:19" x14ac:dyDescent="0.3">
      <c r="A23478" s="25"/>
      <c r="B23478"/>
      <c r="C23478"/>
      <c r="D23478"/>
      <c r="E23478"/>
      <c r="F23478"/>
      <c r="G23478"/>
      <c r="H23478" s="14"/>
      <c r="I23478" s="14"/>
      <c r="K23478"/>
      <c r="L23478"/>
      <c r="M23478"/>
      <c r="N23478"/>
      <c r="O23478"/>
      <c r="P23478"/>
      <c r="S23478"/>
    </row>
    <row r="23479" spans="1:19" x14ac:dyDescent="0.3">
      <c r="A23479" s="25"/>
      <c r="B23479"/>
      <c r="C23479"/>
      <c r="D23479"/>
      <c r="E23479"/>
      <c r="F23479"/>
      <c r="G23479"/>
      <c r="H23479" s="14"/>
      <c r="I23479" s="14"/>
      <c r="K23479"/>
      <c r="L23479"/>
      <c r="M23479"/>
      <c r="N23479"/>
      <c r="O23479"/>
      <c r="P23479"/>
      <c r="S23479"/>
    </row>
    <row r="23480" spans="1:19" x14ac:dyDescent="0.3">
      <c r="A23480" s="25"/>
      <c r="B23480"/>
      <c r="C23480"/>
      <c r="D23480"/>
      <c r="E23480"/>
      <c r="F23480"/>
      <c r="G23480"/>
      <c r="H23480" s="14"/>
      <c r="I23480" s="14"/>
      <c r="K23480"/>
      <c r="L23480"/>
      <c r="M23480"/>
      <c r="N23480"/>
      <c r="O23480"/>
      <c r="P23480"/>
      <c r="S23480"/>
    </row>
    <row r="23481" spans="1:19" x14ac:dyDescent="0.3">
      <c r="A23481" s="25"/>
      <c r="B23481"/>
      <c r="C23481"/>
      <c r="D23481"/>
      <c r="E23481"/>
      <c r="F23481"/>
      <c r="G23481"/>
      <c r="H23481" s="14"/>
      <c r="I23481" s="14"/>
      <c r="K23481"/>
      <c r="L23481"/>
      <c r="M23481"/>
      <c r="N23481"/>
      <c r="O23481"/>
      <c r="P23481"/>
      <c r="S23481"/>
    </row>
    <row r="23482" spans="1:19" x14ac:dyDescent="0.3">
      <c r="A23482" s="25"/>
      <c r="B23482"/>
      <c r="C23482"/>
      <c r="D23482"/>
      <c r="E23482"/>
      <c r="F23482"/>
      <c r="G23482"/>
      <c r="H23482" s="14"/>
      <c r="I23482" s="14"/>
      <c r="K23482"/>
      <c r="L23482"/>
      <c r="M23482"/>
      <c r="N23482"/>
      <c r="O23482"/>
      <c r="P23482"/>
      <c r="S23482"/>
    </row>
    <row r="23483" spans="1:19" x14ac:dyDescent="0.3">
      <c r="A23483" s="25"/>
      <c r="B23483"/>
      <c r="C23483"/>
      <c r="D23483"/>
      <c r="E23483"/>
      <c r="F23483"/>
      <c r="G23483"/>
      <c r="H23483" s="26"/>
      <c r="I23483" s="26"/>
      <c r="K23483"/>
      <c r="L23483"/>
      <c r="M23483"/>
      <c r="N23483"/>
      <c r="O23483"/>
      <c r="P23483"/>
      <c r="S23483"/>
    </row>
    <row r="23484" spans="1:19" x14ac:dyDescent="0.3">
      <c r="A23484" s="25"/>
      <c r="B23484"/>
      <c r="C23484"/>
      <c r="D23484"/>
      <c r="E23484"/>
      <c r="F23484"/>
      <c r="G23484"/>
      <c r="H23484" s="26"/>
      <c r="I23484" s="26"/>
      <c r="K23484"/>
      <c r="L23484"/>
      <c r="M23484"/>
      <c r="N23484"/>
      <c r="O23484"/>
      <c r="P23484"/>
      <c r="S23484"/>
    </row>
    <row r="23485" spans="1:19" x14ac:dyDescent="0.3">
      <c r="A23485" s="25"/>
      <c r="B23485"/>
      <c r="C23485"/>
      <c r="D23485"/>
      <c r="E23485"/>
      <c r="F23485"/>
      <c r="G23485"/>
      <c r="H23485" s="26"/>
      <c r="I23485" s="26"/>
      <c r="K23485"/>
      <c r="L23485"/>
      <c r="M23485"/>
      <c r="N23485"/>
      <c r="O23485"/>
      <c r="P23485"/>
      <c r="S23485"/>
    </row>
    <row r="23486" spans="1:19" x14ac:dyDescent="0.3">
      <c r="A23486" s="25"/>
      <c r="B23486"/>
      <c r="C23486"/>
      <c r="D23486"/>
      <c r="E23486"/>
      <c r="F23486"/>
      <c r="G23486"/>
      <c r="H23486" s="26"/>
      <c r="I23486" s="26"/>
      <c r="K23486"/>
      <c r="L23486"/>
      <c r="M23486"/>
      <c r="N23486"/>
      <c r="O23486"/>
      <c r="P23486"/>
      <c r="S23486"/>
    </row>
    <row r="23487" spans="1:19" x14ac:dyDescent="0.3">
      <c r="A23487" s="25"/>
      <c r="B23487"/>
      <c r="C23487"/>
      <c r="D23487"/>
      <c r="E23487"/>
      <c r="F23487"/>
      <c r="G23487"/>
      <c r="H23487" s="14"/>
      <c r="I23487" s="14"/>
      <c r="K23487"/>
      <c r="L23487"/>
      <c r="M23487"/>
      <c r="N23487"/>
      <c r="O23487"/>
      <c r="P23487"/>
      <c r="S23487"/>
    </row>
    <row r="23488" spans="1:19" x14ac:dyDescent="0.3">
      <c r="A23488" s="25"/>
      <c r="B23488"/>
      <c r="C23488"/>
      <c r="D23488"/>
      <c r="E23488"/>
      <c r="F23488"/>
      <c r="G23488"/>
      <c r="H23488"/>
      <c r="I23488"/>
      <c r="K23488"/>
      <c r="L23488"/>
      <c r="M23488"/>
      <c r="N23488"/>
      <c r="O23488"/>
      <c r="P23488"/>
      <c r="S23488"/>
    </row>
    <row r="23489" spans="1:19" x14ac:dyDescent="0.3">
      <c r="A23489" s="25"/>
      <c r="B23489"/>
      <c r="C23489"/>
      <c r="D23489"/>
      <c r="E23489"/>
      <c r="F23489"/>
      <c r="G23489"/>
      <c r="H23489"/>
      <c r="I23489"/>
      <c r="K23489"/>
      <c r="L23489"/>
      <c r="M23489"/>
      <c r="N23489"/>
      <c r="O23489"/>
      <c r="P23489"/>
      <c r="S23489"/>
    </row>
    <row r="23490" spans="1:19" x14ac:dyDescent="0.3">
      <c r="A23490" s="25"/>
      <c r="B23490"/>
      <c r="C23490"/>
      <c r="D23490"/>
      <c r="E23490"/>
      <c r="F23490"/>
      <c r="G23490"/>
      <c r="H23490"/>
      <c r="I23490"/>
      <c r="K23490"/>
      <c r="L23490"/>
      <c r="M23490"/>
      <c r="N23490"/>
      <c r="O23490"/>
      <c r="P23490"/>
      <c r="S23490"/>
    </row>
    <row r="23491" spans="1:19" x14ac:dyDescent="0.3">
      <c r="A23491" s="25"/>
      <c r="B23491"/>
      <c r="C23491"/>
      <c r="D23491"/>
      <c r="E23491"/>
      <c r="F23491"/>
      <c r="G23491"/>
      <c r="H23491"/>
      <c r="I23491"/>
      <c r="K23491"/>
      <c r="L23491"/>
      <c r="M23491"/>
      <c r="N23491"/>
      <c r="O23491"/>
      <c r="P23491"/>
      <c r="S23491"/>
    </row>
    <row r="23492" spans="1:19" x14ac:dyDescent="0.3">
      <c r="A23492" s="25"/>
      <c r="B23492"/>
      <c r="C23492"/>
      <c r="D23492"/>
      <c r="E23492"/>
      <c r="F23492"/>
      <c r="G23492"/>
      <c r="H23492"/>
      <c r="I23492"/>
      <c r="K23492"/>
      <c r="L23492"/>
      <c r="M23492"/>
      <c r="N23492"/>
      <c r="O23492"/>
      <c r="P23492"/>
      <c r="S23492"/>
    </row>
    <row r="23493" spans="1:19" x14ac:dyDescent="0.3">
      <c r="A23493" s="25"/>
      <c r="B23493"/>
      <c r="C23493"/>
      <c r="D23493"/>
      <c r="E23493"/>
      <c r="F23493"/>
      <c r="G23493"/>
      <c r="H23493"/>
      <c r="I23493"/>
      <c r="K23493"/>
      <c r="L23493"/>
      <c r="M23493"/>
      <c r="N23493"/>
      <c r="O23493"/>
      <c r="P23493"/>
      <c r="S23493"/>
    </row>
    <row r="23494" spans="1:19" x14ac:dyDescent="0.3">
      <c r="A23494" s="25"/>
      <c r="B23494"/>
      <c r="C23494"/>
      <c r="D23494"/>
      <c r="E23494"/>
      <c r="F23494"/>
      <c r="G23494"/>
      <c r="H23494"/>
      <c r="I23494"/>
      <c r="K23494"/>
      <c r="L23494"/>
      <c r="M23494"/>
      <c r="N23494"/>
      <c r="O23494"/>
      <c r="P23494"/>
      <c r="S23494"/>
    </row>
    <row r="23495" spans="1:19" x14ac:dyDescent="0.3">
      <c r="A23495" s="25"/>
      <c r="B23495"/>
      <c r="C23495"/>
      <c r="D23495"/>
      <c r="E23495"/>
      <c r="F23495"/>
      <c r="G23495"/>
      <c r="H23495"/>
      <c r="I23495"/>
      <c r="K23495"/>
      <c r="L23495"/>
      <c r="M23495"/>
      <c r="N23495"/>
      <c r="O23495"/>
      <c r="P23495"/>
      <c r="S23495"/>
    </row>
    <row r="23496" spans="1:19" x14ac:dyDescent="0.3">
      <c r="A23496" s="25"/>
      <c r="B23496"/>
      <c r="C23496"/>
      <c r="D23496"/>
      <c r="E23496"/>
      <c r="F23496"/>
      <c r="G23496"/>
      <c r="H23496"/>
      <c r="I23496"/>
      <c r="K23496"/>
      <c r="L23496"/>
      <c r="M23496"/>
      <c r="N23496"/>
      <c r="O23496"/>
      <c r="P23496"/>
      <c r="S23496"/>
    </row>
    <row r="23497" spans="1:19" x14ac:dyDescent="0.3">
      <c r="A23497" s="25"/>
      <c r="B23497"/>
      <c r="C23497"/>
      <c r="D23497"/>
      <c r="E23497"/>
      <c r="F23497"/>
      <c r="G23497"/>
      <c r="H23497"/>
      <c r="I23497"/>
      <c r="K23497"/>
      <c r="L23497"/>
      <c r="M23497"/>
      <c r="N23497"/>
      <c r="O23497"/>
      <c r="P23497"/>
      <c r="S23497"/>
    </row>
    <row r="23498" spans="1:19" x14ac:dyDescent="0.3">
      <c r="A23498" s="25"/>
      <c r="B23498"/>
      <c r="C23498"/>
      <c r="D23498"/>
      <c r="E23498"/>
      <c r="F23498"/>
      <c r="G23498"/>
      <c r="H23498" s="14"/>
      <c r="I23498" s="14"/>
      <c r="K23498"/>
      <c r="L23498"/>
      <c r="M23498"/>
      <c r="N23498"/>
      <c r="O23498"/>
      <c r="P23498"/>
      <c r="S23498"/>
    </row>
    <row r="23499" spans="1:19" x14ac:dyDescent="0.3">
      <c r="A23499" s="25"/>
      <c r="B23499"/>
      <c r="C23499"/>
      <c r="D23499"/>
      <c r="E23499"/>
      <c r="F23499"/>
      <c r="G23499"/>
      <c r="H23499" s="14"/>
      <c r="I23499" s="14"/>
      <c r="K23499"/>
      <c r="L23499"/>
      <c r="M23499"/>
      <c r="N23499"/>
      <c r="O23499"/>
      <c r="P23499"/>
      <c r="S23499"/>
    </row>
    <row r="23500" spans="1:19" x14ac:dyDescent="0.3">
      <c r="A23500" s="25"/>
      <c r="B23500"/>
      <c r="C23500"/>
      <c r="D23500"/>
      <c r="E23500"/>
      <c r="F23500"/>
      <c r="G23500"/>
      <c r="H23500" s="14"/>
      <c r="I23500" s="14"/>
      <c r="K23500"/>
      <c r="L23500"/>
      <c r="M23500"/>
      <c r="N23500"/>
      <c r="O23500"/>
      <c r="P23500"/>
      <c r="S23500"/>
    </row>
    <row r="23501" spans="1:19" x14ac:dyDescent="0.3">
      <c r="A23501" s="25"/>
      <c r="B23501"/>
      <c r="C23501"/>
      <c r="D23501"/>
      <c r="E23501"/>
      <c r="F23501"/>
      <c r="G23501"/>
      <c r="H23501" s="14"/>
      <c r="I23501" s="14"/>
      <c r="K23501"/>
      <c r="L23501"/>
      <c r="M23501"/>
      <c r="N23501"/>
      <c r="O23501"/>
      <c r="P23501"/>
      <c r="S23501"/>
    </row>
    <row r="23502" spans="1:19" x14ac:dyDescent="0.3">
      <c r="A23502" s="25"/>
      <c r="B23502"/>
      <c r="C23502"/>
      <c r="D23502"/>
      <c r="E23502"/>
      <c r="F23502"/>
      <c r="G23502"/>
      <c r="H23502" s="14"/>
      <c r="I23502" s="14"/>
      <c r="K23502"/>
      <c r="L23502"/>
      <c r="M23502"/>
      <c r="N23502"/>
      <c r="O23502"/>
      <c r="P23502"/>
      <c r="S23502"/>
    </row>
    <row r="23503" spans="1:19" x14ac:dyDescent="0.3">
      <c r="A23503" s="25"/>
      <c r="B23503"/>
      <c r="C23503"/>
      <c r="D23503"/>
      <c r="E23503"/>
      <c r="F23503"/>
      <c r="G23503"/>
      <c r="H23503" s="14"/>
      <c r="I23503" s="14"/>
      <c r="K23503"/>
      <c r="L23503"/>
      <c r="M23503"/>
      <c r="N23503"/>
      <c r="O23503"/>
      <c r="P23503"/>
      <c r="S23503"/>
    </row>
    <row r="23504" spans="1:19" x14ac:dyDescent="0.3">
      <c r="A23504" s="25"/>
      <c r="B23504"/>
      <c r="C23504"/>
      <c r="D23504"/>
      <c r="E23504"/>
      <c r="F23504"/>
      <c r="G23504"/>
      <c r="H23504" s="14"/>
      <c r="I23504" s="14"/>
      <c r="K23504"/>
      <c r="L23504"/>
      <c r="M23504"/>
      <c r="N23504"/>
      <c r="O23504"/>
      <c r="P23504"/>
      <c r="S23504"/>
    </row>
    <row r="23505" spans="1:19" x14ac:dyDescent="0.3">
      <c r="A23505" s="25"/>
      <c r="B23505"/>
      <c r="C23505"/>
      <c r="D23505"/>
      <c r="E23505"/>
      <c r="F23505"/>
      <c r="G23505"/>
      <c r="H23505" s="14"/>
      <c r="I23505" s="14"/>
      <c r="K23505"/>
      <c r="L23505"/>
      <c r="M23505"/>
      <c r="N23505"/>
      <c r="O23505"/>
      <c r="P23505"/>
      <c r="S23505"/>
    </row>
    <row r="23506" spans="1:19" x14ac:dyDescent="0.3">
      <c r="A23506" s="25"/>
      <c r="B23506"/>
      <c r="C23506"/>
      <c r="D23506"/>
      <c r="E23506"/>
      <c r="F23506"/>
      <c r="G23506"/>
      <c r="H23506" s="14"/>
      <c r="I23506" s="14"/>
      <c r="K23506"/>
      <c r="L23506"/>
      <c r="M23506"/>
      <c r="N23506"/>
      <c r="O23506"/>
      <c r="P23506"/>
      <c r="S23506"/>
    </row>
    <row r="23507" spans="1:19" x14ac:dyDescent="0.3">
      <c r="A23507" s="25"/>
      <c r="B23507"/>
      <c r="C23507"/>
      <c r="D23507"/>
      <c r="E23507"/>
      <c r="F23507"/>
      <c r="G23507"/>
      <c r="H23507" s="26"/>
      <c r="I23507" s="26"/>
      <c r="K23507"/>
      <c r="L23507"/>
      <c r="M23507"/>
      <c r="N23507"/>
      <c r="O23507"/>
      <c r="P23507"/>
      <c r="S23507"/>
    </row>
    <row r="23508" spans="1:19" x14ac:dyDescent="0.3">
      <c r="A23508" s="25"/>
      <c r="B23508"/>
      <c r="C23508"/>
      <c r="D23508"/>
      <c r="E23508"/>
      <c r="F23508"/>
      <c r="G23508"/>
      <c r="H23508" s="26"/>
      <c r="I23508" s="26"/>
      <c r="K23508"/>
      <c r="L23508"/>
      <c r="M23508"/>
      <c r="N23508"/>
      <c r="O23508"/>
      <c r="P23508"/>
      <c r="S23508"/>
    </row>
    <row r="23509" spans="1:19" x14ac:dyDescent="0.3">
      <c r="A23509" s="25"/>
      <c r="B23509"/>
      <c r="C23509"/>
      <c r="D23509"/>
      <c r="E23509"/>
      <c r="F23509"/>
      <c r="G23509"/>
      <c r="H23509" s="26"/>
      <c r="I23509" s="26"/>
      <c r="K23509"/>
      <c r="L23509"/>
      <c r="M23509"/>
      <c r="N23509"/>
      <c r="O23509"/>
      <c r="P23509"/>
      <c r="S23509"/>
    </row>
    <row r="23510" spans="1:19" x14ac:dyDescent="0.3">
      <c r="A23510" s="25"/>
      <c r="B23510"/>
      <c r="C23510"/>
      <c r="D23510"/>
      <c r="E23510"/>
      <c r="F23510"/>
      <c r="G23510"/>
      <c r="H23510" s="26"/>
      <c r="I23510" s="26"/>
      <c r="K23510"/>
      <c r="L23510"/>
      <c r="M23510"/>
      <c r="N23510"/>
      <c r="O23510"/>
      <c r="P23510"/>
      <c r="S23510"/>
    </row>
    <row r="23511" spans="1:19" x14ac:dyDescent="0.3">
      <c r="A23511" s="25"/>
      <c r="B23511"/>
      <c r="C23511"/>
      <c r="D23511"/>
      <c r="E23511"/>
      <c r="F23511"/>
      <c r="G23511"/>
      <c r="H23511"/>
      <c r="I23511"/>
      <c r="K23511"/>
      <c r="L23511"/>
      <c r="M23511"/>
      <c r="N23511"/>
      <c r="O23511"/>
      <c r="P23511"/>
      <c r="S23511"/>
    </row>
    <row r="23512" spans="1:19" x14ac:dyDescent="0.3">
      <c r="A23512" s="25"/>
      <c r="B23512"/>
      <c r="C23512"/>
      <c r="D23512"/>
      <c r="E23512"/>
      <c r="F23512"/>
      <c r="G23512"/>
      <c r="H23512"/>
      <c r="I23512"/>
      <c r="K23512"/>
      <c r="L23512"/>
      <c r="M23512"/>
      <c r="N23512"/>
      <c r="O23512"/>
      <c r="P23512"/>
      <c r="S23512"/>
    </row>
    <row r="23513" spans="1:19" x14ac:dyDescent="0.3">
      <c r="A23513" s="25"/>
      <c r="B23513"/>
      <c r="C23513"/>
      <c r="D23513"/>
      <c r="E23513"/>
      <c r="F23513"/>
      <c r="G23513"/>
      <c r="H23513"/>
      <c r="I23513"/>
      <c r="K23513"/>
      <c r="L23513"/>
      <c r="M23513"/>
      <c r="N23513"/>
      <c r="O23513"/>
      <c r="P23513"/>
      <c r="S23513"/>
    </row>
    <row r="23514" spans="1:19" x14ac:dyDescent="0.3">
      <c r="A23514" s="25"/>
      <c r="B23514"/>
      <c r="C23514"/>
      <c r="D23514"/>
      <c r="E23514"/>
      <c r="F23514"/>
      <c r="G23514"/>
      <c r="H23514"/>
      <c r="I23514"/>
      <c r="K23514"/>
      <c r="L23514"/>
      <c r="M23514"/>
      <c r="N23514"/>
      <c r="O23514"/>
      <c r="P23514"/>
      <c r="S23514"/>
    </row>
    <row r="23515" spans="1:19" x14ac:dyDescent="0.3">
      <c r="A23515" s="25"/>
      <c r="B23515"/>
      <c r="C23515"/>
      <c r="D23515"/>
      <c r="E23515"/>
      <c r="F23515"/>
      <c r="G23515"/>
      <c r="H23515"/>
      <c r="I23515" s="26"/>
      <c r="K23515"/>
      <c r="L23515"/>
      <c r="M23515"/>
      <c r="N23515"/>
      <c r="O23515"/>
      <c r="P23515"/>
      <c r="S23515"/>
    </row>
    <row r="23516" spans="1:19" x14ac:dyDescent="0.3">
      <c r="A23516" s="25"/>
      <c r="B23516"/>
      <c r="C23516"/>
      <c r="D23516"/>
      <c r="E23516"/>
      <c r="F23516"/>
      <c r="G23516"/>
      <c r="H23516"/>
      <c r="I23516" s="26"/>
      <c r="K23516"/>
      <c r="L23516"/>
      <c r="M23516"/>
      <c r="N23516"/>
      <c r="O23516"/>
      <c r="P23516"/>
      <c r="S23516"/>
    </row>
    <row r="23517" spans="1:19" x14ac:dyDescent="0.3">
      <c r="A23517" s="25"/>
      <c r="B23517"/>
      <c r="C23517"/>
      <c r="D23517"/>
      <c r="E23517"/>
      <c r="F23517"/>
      <c r="G23517"/>
      <c r="H23517"/>
      <c r="I23517" s="26"/>
      <c r="K23517"/>
      <c r="L23517"/>
      <c r="M23517"/>
      <c r="N23517"/>
      <c r="O23517"/>
      <c r="P23517"/>
      <c r="S23517"/>
    </row>
    <row r="23518" spans="1:19" x14ac:dyDescent="0.3">
      <c r="A23518" s="25"/>
      <c r="B23518"/>
      <c r="C23518"/>
      <c r="D23518"/>
      <c r="E23518"/>
      <c r="F23518"/>
      <c r="G23518"/>
      <c r="H23518"/>
      <c r="I23518" s="26"/>
      <c r="K23518"/>
      <c r="L23518"/>
      <c r="M23518"/>
      <c r="N23518"/>
      <c r="O23518"/>
      <c r="P23518"/>
      <c r="S23518"/>
    </row>
    <row r="23519" spans="1:19" x14ac:dyDescent="0.3">
      <c r="A23519" s="25"/>
      <c r="B23519"/>
      <c r="C23519"/>
      <c r="D23519"/>
      <c r="E23519"/>
      <c r="F23519"/>
      <c r="G23519"/>
      <c r="H23519" s="26"/>
      <c r="I23519" s="26"/>
      <c r="K23519"/>
      <c r="L23519"/>
      <c r="M23519"/>
      <c r="N23519"/>
      <c r="O23519"/>
      <c r="P23519"/>
      <c r="S23519"/>
    </row>
    <row r="23520" spans="1:19" x14ac:dyDescent="0.3">
      <c r="A23520" s="25"/>
      <c r="B23520"/>
      <c r="C23520"/>
      <c r="D23520"/>
      <c r="E23520"/>
      <c r="F23520"/>
      <c r="G23520"/>
      <c r="H23520" s="26"/>
      <c r="I23520" s="26"/>
      <c r="K23520"/>
      <c r="L23520"/>
      <c r="M23520"/>
      <c r="N23520"/>
      <c r="O23520"/>
      <c r="P23520"/>
      <c r="S23520"/>
    </row>
    <row r="23521" spans="1:19" x14ac:dyDescent="0.3">
      <c r="A23521" s="25"/>
      <c r="B23521"/>
      <c r="C23521"/>
      <c r="D23521"/>
      <c r="E23521"/>
      <c r="F23521"/>
      <c r="G23521"/>
      <c r="H23521" s="26"/>
      <c r="I23521" s="26"/>
      <c r="K23521"/>
      <c r="L23521"/>
      <c r="M23521"/>
      <c r="N23521"/>
      <c r="O23521"/>
      <c r="P23521"/>
      <c r="S23521"/>
    </row>
    <row r="23522" spans="1:19" x14ac:dyDescent="0.3">
      <c r="A23522" s="25"/>
      <c r="B23522"/>
      <c r="C23522"/>
      <c r="D23522"/>
      <c r="E23522"/>
      <c r="F23522"/>
      <c r="G23522"/>
      <c r="H23522" s="26"/>
      <c r="I23522" s="26"/>
      <c r="K23522"/>
      <c r="L23522"/>
      <c r="M23522"/>
      <c r="N23522"/>
      <c r="O23522"/>
      <c r="P23522"/>
      <c r="S23522"/>
    </row>
    <row r="23523" spans="1:19" x14ac:dyDescent="0.3">
      <c r="A23523" s="25"/>
      <c r="B23523"/>
      <c r="C23523"/>
      <c r="D23523"/>
      <c r="E23523"/>
      <c r="F23523"/>
      <c r="G23523"/>
      <c r="H23523" s="26"/>
      <c r="I23523" s="26"/>
      <c r="K23523"/>
      <c r="L23523"/>
      <c r="M23523"/>
      <c r="N23523"/>
      <c r="O23523"/>
      <c r="P23523"/>
      <c r="S23523"/>
    </row>
    <row r="23524" spans="1:19" x14ac:dyDescent="0.3">
      <c r="A23524" s="25"/>
      <c r="B23524"/>
      <c r="C23524"/>
      <c r="D23524"/>
      <c r="E23524"/>
      <c r="F23524"/>
      <c r="G23524"/>
      <c r="H23524" s="26"/>
      <c r="I23524" s="26"/>
      <c r="K23524"/>
      <c r="L23524"/>
      <c r="M23524"/>
      <c r="N23524"/>
      <c r="O23524"/>
      <c r="P23524"/>
      <c r="S23524"/>
    </row>
    <row r="23525" spans="1:19" x14ac:dyDescent="0.3">
      <c r="A23525" s="25"/>
      <c r="B23525"/>
      <c r="C23525"/>
      <c r="D23525"/>
      <c r="E23525"/>
      <c r="F23525"/>
      <c r="G23525"/>
      <c r="H23525" s="26"/>
      <c r="I23525" s="26"/>
      <c r="K23525"/>
      <c r="L23525"/>
      <c r="M23525"/>
      <c r="N23525"/>
      <c r="O23525"/>
      <c r="P23525"/>
      <c r="S23525"/>
    </row>
    <row r="23526" spans="1:19" x14ac:dyDescent="0.3">
      <c r="A23526" s="25"/>
      <c r="B23526"/>
      <c r="C23526"/>
      <c r="D23526"/>
      <c r="E23526"/>
      <c r="F23526"/>
      <c r="G23526"/>
      <c r="H23526" s="26"/>
      <c r="I23526" s="26"/>
      <c r="K23526"/>
      <c r="L23526"/>
      <c r="M23526"/>
      <c r="N23526"/>
      <c r="O23526"/>
      <c r="P23526"/>
      <c r="S23526"/>
    </row>
    <row r="23527" spans="1:19" x14ac:dyDescent="0.3">
      <c r="A23527" s="25"/>
      <c r="B23527"/>
      <c r="C23527"/>
      <c r="D23527"/>
      <c r="E23527"/>
      <c r="F23527"/>
      <c r="G23527"/>
      <c r="H23527" s="26"/>
      <c r="I23527" s="26"/>
      <c r="K23527"/>
      <c r="L23527"/>
      <c r="M23527"/>
      <c r="N23527"/>
      <c r="O23527"/>
      <c r="P23527"/>
      <c r="S23527"/>
    </row>
    <row r="23528" spans="1:19" x14ac:dyDescent="0.3">
      <c r="A23528" s="25"/>
      <c r="B23528"/>
      <c r="C23528"/>
      <c r="D23528"/>
      <c r="E23528"/>
      <c r="F23528"/>
      <c r="G23528"/>
      <c r="H23528" s="26"/>
      <c r="I23528" s="26"/>
      <c r="K23528"/>
      <c r="L23528"/>
      <c r="M23528"/>
      <c r="N23528"/>
      <c r="O23528"/>
      <c r="P23528"/>
      <c r="S23528"/>
    </row>
    <row r="23529" spans="1:19" x14ac:dyDescent="0.3">
      <c r="A23529" s="25"/>
      <c r="B23529"/>
      <c r="C23529"/>
      <c r="D23529"/>
      <c r="E23529"/>
      <c r="F23529"/>
      <c r="G23529"/>
      <c r="H23529" s="26"/>
      <c r="I23529" s="26"/>
      <c r="K23529"/>
      <c r="L23529"/>
      <c r="M23529"/>
      <c r="N23529"/>
      <c r="O23529"/>
      <c r="P23529"/>
      <c r="S23529"/>
    </row>
    <row r="23530" spans="1:19" x14ac:dyDescent="0.3">
      <c r="A23530" s="25"/>
      <c r="B23530"/>
      <c r="C23530"/>
      <c r="D23530"/>
      <c r="E23530"/>
      <c r="F23530"/>
      <c r="G23530"/>
      <c r="H23530" s="26"/>
      <c r="I23530" s="26"/>
      <c r="K23530"/>
      <c r="L23530"/>
      <c r="M23530"/>
      <c r="N23530"/>
      <c r="O23530"/>
      <c r="P23530"/>
      <c r="S23530"/>
    </row>
    <row r="23531" spans="1:19" x14ac:dyDescent="0.3">
      <c r="A23531" s="25"/>
      <c r="B23531"/>
      <c r="C23531"/>
      <c r="D23531"/>
      <c r="E23531"/>
      <c r="F23531"/>
      <c r="G23531"/>
      <c r="H23531"/>
      <c r="I23531"/>
      <c r="K23531"/>
      <c r="L23531"/>
      <c r="M23531"/>
      <c r="N23531"/>
      <c r="O23531"/>
      <c r="P23531"/>
      <c r="S23531"/>
    </row>
    <row r="23532" spans="1:19" x14ac:dyDescent="0.3">
      <c r="A23532" s="25"/>
      <c r="B23532"/>
      <c r="C23532"/>
      <c r="D23532"/>
      <c r="E23532"/>
      <c r="F23532"/>
      <c r="G23532"/>
      <c r="H23532"/>
      <c r="I23532"/>
      <c r="K23532"/>
      <c r="L23532"/>
      <c r="M23532"/>
      <c r="N23532"/>
      <c r="O23532"/>
      <c r="P23532"/>
      <c r="S23532"/>
    </row>
    <row r="23533" spans="1:19" x14ac:dyDescent="0.3">
      <c r="A23533" s="25"/>
      <c r="B23533"/>
      <c r="C23533"/>
      <c r="D23533"/>
      <c r="E23533"/>
      <c r="F23533"/>
      <c r="G23533"/>
      <c r="H23533"/>
      <c r="I23533"/>
      <c r="K23533"/>
      <c r="L23533"/>
      <c r="M23533"/>
      <c r="N23533"/>
      <c r="O23533"/>
      <c r="P23533"/>
      <c r="S23533"/>
    </row>
    <row r="23534" spans="1:19" x14ac:dyDescent="0.3">
      <c r="A23534" s="25"/>
      <c r="B23534"/>
      <c r="C23534"/>
      <c r="D23534"/>
      <c r="E23534"/>
      <c r="F23534"/>
      <c r="G23534"/>
      <c r="H23534"/>
      <c r="I23534"/>
      <c r="K23534"/>
      <c r="L23534"/>
      <c r="M23534"/>
      <c r="N23534"/>
      <c r="O23534"/>
      <c r="P23534"/>
      <c r="S23534"/>
    </row>
    <row r="23535" spans="1:19" x14ac:dyDescent="0.3">
      <c r="A23535" s="25"/>
      <c r="B23535"/>
      <c r="C23535"/>
      <c r="D23535"/>
      <c r="E23535"/>
      <c r="F23535"/>
      <c r="G23535"/>
      <c r="H23535"/>
      <c r="I23535"/>
      <c r="K23535"/>
      <c r="L23535"/>
      <c r="M23535"/>
      <c r="N23535"/>
      <c r="O23535"/>
      <c r="P23535"/>
      <c r="S23535"/>
    </row>
    <row r="23536" spans="1:19" x14ac:dyDescent="0.3">
      <c r="A23536" s="25"/>
      <c r="B23536"/>
      <c r="C23536"/>
      <c r="D23536"/>
      <c r="E23536"/>
      <c r="F23536"/>
      <c r="G23536"/>
      <c r="H23536"/>
      <c r="I23536"/>
      <c r="K23536"/>
      <c r="L23536"/>
      <c r="M23536"/>
      <c r="N23536"/>
      <c r="O23536"/>
      <c r="P23536"/>
      <c r="S23536"/>
    </row>
    <row r="23537" spans="1:19" x14ac:dyDescent="0.3">
      <c r="A23537" s="25"/>
      <c r="B23537"/>
      <c r="C23537"/>
      <c r="D23537"/>
      <c r="E23537"/>
      <c r="F23537"/>
      <c r="G23537"/>
      <c r="H23537"/>
      <c r="I23537"/>
      <c r="K23537"/>
      <c r="L23537"/>
      <c r="M23537"/>
      <c r="N23537"/>
      <c r="O23537"/>
      <c r="P23537"/>
      <c r="S23537"/>
    </row>
    <row r="23538" spans="1:19" x14ac:dyDescent="0.3">
      <c r="A23538" s="25"/>
      <c r="B23538"/>
      <c r="C23538"/>
      <c r="D23538"/>
      <c r="E23538"/>
      <c r="F23538"/>
      <c r="G23538"/>
      <c r="H23538"/>
      <c r="I23538"/>
      <c r="K23538"/>
      <c r="L23538"/>
      <c r="M23538"/>
      <c r="N23538"/>
      <c r="O23538"/>
      <c r="P23538"/>
      <c r="S23538"/>
    </row>
    <row r="23539" spans="1:19" x14ac:dyDescent="0.3">
      <c r="A23539" s="25"/>
      <c r="B23539"/>
      <c r="C23539"/>
      <c r="D23539"/>
      <c r="E23539"/>
      <c r="F23539"/>
      <c r="G23539"/>
      <c r="H23539" s="26"/>
      <c r="I23539" s="26"/>
      <c r="K23539"/>
      <c r="L23539"/>
      <c r="M23539"/>
      <c r="N23539"/>
      <c r="O23539"/>
      <c r="P23539"/>
      <c r="S23539"/>
    </row>
    <row r="23540" spans="1:19" x14ac:dyDescent="0.3">
      <c r="A23540" s="25"/>
      <c r="B23540"/>
      <c r="C23540"/>
      <c r="D23540"/>
      <c r="E23540"/>
      <c r="F23540"/>
      <c r="G23540"/>
      <c r="H23540" s="26"/>
      <c r="I23540" s="26"/>
      <c r="K23540"/>
      <c r="L23540"/>
      <c r="M23540"/>
      <c r="N23540"/>
      <c r="O23540"/>
      <c r="P23540"/>
      <c r="S23540"/>
    </row>
    <row r="23541" spans="1:19" x14ac:dyDescent="0.3">
      <c r="A23541" s="25"/>
      <c r="B23541"/>
      <c r="C23541"/>
      <c r="D23541"/>
      <c r="E23541"/>
      <c r="F23541"/>
      <c r="G23541"/>
      <c r="H23541" s="26"/>
      <c r="I23541" s="26"/>
      <c r="K23541"/>
      <c r="L23541"/>
      <c r="M23541"/>
      <c r="N23541"/>
      <c r="O23541"/>
      <c r="P23541"/>
      <c r="S23541"/>
    </row>
    <row r="23542" spans="1:19" x14ac:dyDescent="0.3">
      <c r="A23542" s="25"/>
      <c r="B23542"/>
      <c r="C23542"/>
      <c r="D23542"/>
      <c r="E23542"/>
      <c r="F23542"/>
      <c r="G23542"/>
      <c r="H23542" s="26"/>
      <c r="I23542" s="26"/>
      <c r="K23542"/>
      <c r="L23542"/>
      <c r="M23542"/>
      <c r="N23542"/>
      <c r="O23542"/>
      <c r="P23542"/>
      <c r="S23542"/>
    </row>
    <row r="23543" spans="1:19" x14ac:dyDescent="0.3">
      <c r="A23543" s="25"/>
      <c r="B23543"/>
      <c r="C23543"/>
      <c r="D23543"/>
      <c r="E23543"/>
      <c r="F23543"/>
      <c r="G23543"/>
      <c r="H23543" s="14"/>
      <c r="I23543" s="14"/>
      <c r="K23543"/>
      <c r="L23543"/>
      <c r="M23543"/>
      <c r="N23543"/>
      <c r="O23543"/>
      <c r="P23543"/>
      <c r="S23543"/>
    </row>
    <row r="23544" spans="1:19" x14ac:dyDescent="0.3">
      <c r="A23544" s="25"/>
      <c r="B23544"/>
      <c r="C23544"/>
      <c r="D23544"/>
      <c r="E23544"/>
      <c r="F23544"/>
      <c r="G23544"/>
      <c r="H23544" s="14"/>
      <c r="I23544" s="14"/>
      <c r="K23544"/>
      <c r="L23544"/>
      <c r="M23544"/>
      <c r="N23544"/>
      <c r="O23544"/>
      <c r="P23544"/>
      <c r="S23544"/>
    </row>
    <row r="23545" spans="1:19" x14ac:dyDescent="0.3">
      <c r="A23545" s="25"/>
      <c r="B23545"/>
      <c r="C23545"/>
      <c r="D23545"/>
      <c r="E23545"/>
      <c r="F23545"/>
      <c r="G23545"/>
      <c r="H23545" s="14"/>
      <c r="I23545" s="14"/>
      <c r="K23545"/>
      <c r="L23545"/>
      <c r="M23545"/>
      <c r="N23545"/>
      <c r="O23545"/>
      <c r="P23545"/>
      <c r="S23545"/>
    </row>
    <row r="23546" spans="1:19" x14ac:dyDescent="0.3">
      <c r="A23546" s="25"/>
      <c r="B23546"/>
      <c r="C23546"/>
      <c r="D23546"/>
      <c r="E23546"/>
      <c r="F23546"/>
      <c r="G23546"/>
      <c r="H23546" s="14"/>
      <c r="I23546" s="14"/>
      <c r="K23546"/>
      <c r="L23546"/>
      <c r="M23546"/>
      <c r="N23546"/>
      <c r="O23546"/>
      <c r="P23546"/>
      <c r="S23546"/>
    </row>
    <row r="23547" spans="1:19" x14ac:dyDescent="0.3">
      <c r="A23547" s="25"/>
      <c r="B23547"/>
      <c r="C23547"/>
      <c r="D23547"/>
      <c r="E23547"/>
      <c r="F23547"/>
      <c r="G23547"/>
      <c r="H23547" s="14"/>
      <c r="I23547" s="14"/>
      <c r="K23547"/>
      <c r="L23547"/>
      <c r="M23547"/>
      <c r="N23547"/>
      <c r="O23547"/>
      <c r="P23547"/>
      <c r="S23547"/>
    </row>
    <row r="23548" spans="1:19" x14ac:dyDescent="0.3">
      <c r="A23548" s="25"/>
      <c r="B23548"/>
      <c r="C23548"/>
      <c r="D23548"/>
      <c r="E23548"/>
      <c r="F23548"/>
      <c r="G23548"/>
      <c r="H23548" s="14"/>
      <c r="I23548" s="14"/>
      <c r="K23548"/>
      <c r="L23548"/>
      <c r="M23548"/>
      <c r="N23548"/>
      <c r="O23548"/>
      <c r="P23548"/>
      <c r="S23548"/>
    </row>
    <row r="23549" spans="1:19" x14ac:dyDescent="0.3">
      <c r="A23549" s="25"/>
      <c r="B23549"/>
      <c r="C23549"/>
      <c r="D23549"/>
      <c r="E23549"/>
      <c r="F23549"/>
      <c r="G23549"/>
      <c r="H23549" s="14"/>
      <c r="I23549" s="14"/>
      <c r="K23549"/>
      <c r="L23549"/>
      <c r="M23549"/>
      <c r="N23549"/>
      <c r="O23549"/>
      <c r="P23549"/>
      <c r="S23549"/>
    </row>
    <row r="23550" spans="1:19" x14ac:dyDescent="0.3">
      <c r="A23550" s="25"/>
      <c r="B23550"/>
      <c r="C23550"/>
      <c r="D23550"/>
      <c r="E23550"/>
      <c r="F23550"/>
      <c r="G23550"/>
      <c r="H23550" s="14"/>
      <c r="I23550" s="14"/>
      <c r="K23550"/>
      <c r="L23550"/>
      <c r="M23550"/>
      <c r="N23550"/>
      <c r="O23550"/>
      <c r="P23550"/>
      <c r="S23550"/>
    </row>
    <row r="23551" spans="1:19" x14ac:dyDescent="0.3">
      <c r="A23551" s="25"/>
      <c r="B23551"/>
      <c r="C23551"/>
      <c r="D23551"/>
      <c r="E23551"/>
      <c r="F23551"/>
      <c r="G23551"/>
      <c r="H23551" s="26"/>
      <c r="I23551" s="26"/>
      <c r="K23551"/>
      <c r="L23551"/>
      <c r="M23551"/>
      <c r="N23551"/>
      <c r="O23551"/>
      <c r="P23551"/>
      <c r="S23551"/>
    </row>
    <row r="23552" spans="1:19" x14ac:dyDescent="0.3">
      <c r="A23552" s="25"/>
      <c r="B23552"/>
      <c r="C23552"/>
      <c r="D23552"/>
      <c r="E23552"/>
      <c r="F23552"/>
      <c r="G23552"/>
      <c r="H23552" s="26"/>
      <c r="I23552" s="26"/>
      <c r="K23552"/>
      <c r="L23552"/>
      <c r="M23552"/>
      <c r="N23552"/>
      <c r="O23552"/>
      <c r="P23552"/>
      <c r="S23552"/>
    </row>
    <row r="23553" spans="1:19" x14ac:dyDescent="0.3">
      <c r="A23553" s="25"/>
      <c r="B23553"/>
      <c r="C23553"/>
      <c r="D23553"/>
      <c r="E23553"/>
      <c r="F23553"/>
      <c r="G23553"/>
      <c r="H23553" s="26"/>
      <c r="I23553" s="26"/>
      <c r="K23553"/>
      <c r="L23553"/>
      <c r="M23553"/>
      <c r="N23553"/>
      <c r="O23553"/>
      <c r="P23553"/>
      <c r="S23553"/>
    </row>
    <row r="23554" spans="1:19" x14ac:dyDescent="0.3">
      <c r="A23554" s="25"/>
      <c r="B23554"/>
      <c r="C23554"/>
      <c r="D23554"/>
      <c r="E23554"/>
      <c r="F23554"/>
      <c r="G23554"/>
      <c r="H23554" s="26"/>
      <c r="I23554" s="26"/>
      <c r="K23554"/>
      <c r="L23554"/>
      <c r="M23554"/>
      <c r="N23554"/>
      <c r="O23554"/>
      <c r="P23554"/>
      <c r="S23554"/>
    </row>
    <row r="23555" spans="1:19" x14ac:dyDescent="0.3">
      <c r="A23555" s="25"/>
      <c r="B23555"/>
      <c r="C23555"/>
      <c r="D23555"/>
      <c r="E23555"/>
      <c r="F23555"/>
      <c r="G23555"/>
      <c r="H23555" s="26"/>
      <c r="I23555" s="26"/>
      <c r="K23555"/>
      <c r="L23555"/>
      <c r="M23555"/>
      <c r="N23555"/>
      <c r="O23555"/>
      <c r="P23555"/>
      <c r="S23555"/>
    </row>
    <row r="23556" spans="1:19" x14ac:dyDescent="0.3">
      <c r="A23556" s="25"/>
      <c r="B23556"/>
      <c r="C23556"/>
      <c r="D23556"/>
      <c r="E23556"/>
      <c r="F23556"/>
      <c r="G23556"/>
      <c r="H23556" s="26"/>
      <c r="I23556" s="26"/>
      <c r="K23556"/>
      <c r="L23556"/>
      <c r="M23556"/>
      <c r="N23556"/>
      <c r="O23556"/>
      <c r="P23556"/>
      <c r="S23556"/>
    </row>
    <row r="23557" spans="1:19" x14ac:dyDescent="0.3">
      <c r="A23557" s="25"/>
      <c r="B23557"/>
      <c r="C23557"/>
      <c r="D23557"/>
      <c r="E23557"/>
      <c r="F23557"/>
      <c r="G23557"/>
      <c r="H23557" s="26"/>
      <c r="I23557" s="26"/>
      <c r="K23557"/>
      <c r="L23557"/>
      <c r="M23557"/>
      <c r="N23557"/>
      <c r="O23557"/>
      <c r="P23557"/>
      <c r="S23557"/>
    </row>
    <row r="23558" spans="1:19" x14ac:dyDescent="0.3">
      <c r="A23558" s="25"/>
      <c r="B23558"/>
      <c r="C23558"/>
      <c r="D23558"/>
      <c r="E23558"/>
      <c r="F23558"/>
      <c r="G23558"/>
      <c r="H23558" s="26"/>
      <c r="I23558" s="26"/>
      <c r="K23558"/>
      <c r="L23558"/>
      <c r="M23558"/>
      <c r="N23558"/>
      <c r="O23558"/>
      <c r="P23558"/>
      <c r="S23558"/>
    </row>
    <row r="23559" spans="1:19" x14ac:dyDescent="0.3">
      <c r="A23559" s="25"/>
      <c r="B23559"/>
      <c r="C23559"/>
      <c r="D23559"/>
      <c r="E23559"/>
      <c r="F23559"/>
      <c r="G23559"/>
      <c r="H23559" s="26"/>
      <c r="I23559" s="26"/>
      <c r="K23559"/>
      <c r="L23559"/>
      <c r="M23559"/>
      <c r="N23559"/>
      <c r="O23559"/>
      <c r="P23559"/>
      <c r="S23559"/>
    </row>
    <row r="23560" spans="1:19" x14ac:dyDescent="0.3">
      <c r="A23560" s="25"/>
      <c r="B23560"/>
      <c r="C23560"/>
      <c r="D23560"/>
      <c r="E23560"/>
      <c r="F23560"/>
      <c r="G23560"/>
      <c r="H23560" s="26"/>
      <c r="I23560" s="26"/>
      <c r="K23560"/>
      <c r="L23560"/>
      <c r="M23560"/>
      <c r="N23560"/>
      <c r="O23560"/>
      <c r="P23560"/>
      <c r="S23560"/>
    </row>
    <row r="23561" spans="1:19" x14ac:dyDescent="0.3">
      <c r="A23561" s="25"/>
      <c r="B23561"/>
      <c r="C23561"/>
      <c r="D23561"/>
      <c r="E23561"/>
      <c r="F23561"/>
      <c r="G23561"/>
      <c r="H23561" s="26"/>
      <c r="I23561" s="26"/>
      <c r="K23561"/>
      <c r="L23561"/>
      <c r="M23561"/>
      <c r="N23561"/>
      <c r="O23561"/>
      <c r="P23561"/>
      <c r="S23561"/>
    </row>
    <row r="23562" spans="1:19" x14ac:dyDescent="0.3">
      <c r="A23562" s="25"/>
      <c r="B23562"/>
      <c r="C23562"/>
      <c r="D23562"/>
      <c r="E23562"/>
      <c r="F23562"/>
      <c r="G23562"/>
      <c r="H23562" s="26"/>
      <c r="I23562" s="26"/>
      <c r="K23562"/>
      <c r="L23562"/>
      <c r="M23562"/>
      <c r="N23562"/>
      <c r="O23562"/>
      <c r="P23562"/>
      <c r="S23562"/>
    </row>
    <row r="23563" spans="1:19" x14ac:dyDescent="0.3">
      <c r="A23563" s="25"/>
      <c r="B23563"/>
      <c r="C23563"/>
      <c r="D23563"/>
      <c r="E23563"/>
      <c r="F23563"/>
      <c r="G23563"/>
      <c r="H23563" s="26"/>
      <c r="I23563" s="26"/>
      <c r="K23563"/>
      <c r="L23563"/>
      <c r="M23563"/>
      <c r="N23563"/>
      <c r="O23563"/>
      <c r="P23563"/>
      <c r="S23563"/>
    </row>
    <row r="23564" spans="1:19" x14ac:dyDescent="0.3">
      <c r="A23564" s="25"/>
      <c r="B23564"/>
      <c r="C23564"/>
      <c r="D23564"/>
      <c r="E23564"/>
      <c r="F23564"/>
      <c r="G23564"/>
      <c r="H23564" s="26"/>
      <c r="I23564" s="26"/>
      <c r="K23564"/>
      <c r="L23564"/>
      <c r="M23564"/>
      <c r="N23564"/>
      <c r="O23564"/>
      <c r="P23564"/>
      <c r="S23564"/>
    </row>
    <row r="23565" spans="1:19" x14ac:dyDescent="0.3">
      <c r="A23565" s="25"/>
      <c r="B23565"/>
      <c r="C23565"/>
      <c r="D23565"/>
      <c r="E23565"/>
      <c r="F23565"/>
      <c r="G23565"/>
      <c r="H23565" s="26"/>
      <c r="I23565" s="26"/>
      <c r="K23565"/>
      <c r="L23565"/>
      <c r="M23565"/>
      <c r="N23565"/>
      <c r="O23565"/>
      <c r="P23565"/>
      <c r="S23565"/>
    </row>
    <row r="23566" spans="1:19" x14ac:dyDescent="0.3">
      <c r="A23566" s="25"/>
      <c r="B23566"/>
      <c r="C23566"/>
      <c r="D23566"/>
      <c r="E23566"/>
      <c r="F23566"/>
      <c r="G23566"/>
      <c r="H23566" s="26"/>
      <c r="I23566" s="26"/>
      <c r="K23566"/>
      <c r="L23566"/>
      <c r="M23566"/>
      <c r="N23566"/>
      <c r="O23566"/>
      <c r="P23566"/>
      <c r="S23566"/>
    </row>
    <row r="23567" spans="1:19" x14ac:dyDescent="0.3">
      <c r="A23567" s="25"/>
      <c r="B23567"/>
      <c r="C23567"/>
      <c r="D23567"/>
      <c r="E23567"/>
      <c r="F23567"/>
      <c r="G23567"/>
      <c r="H23567" s="26"/>
      <c r="I23567" s="26"/>
      <c r="K23567"/>
      <c r="L23567"/>
      <c r="M23567"/>
      <c r="N23567"/>
      <c r="O23567"/>
      <c r="P23567"/>
      <c r="S23567"/>
    </row>
    <row r="23568" spans="1:19" x14ac:dyDescent="0.3">
      <c r="A23568" s="25"/>
      <c r="B23568"/>
      <c r="C23568"/>
      <c r="D23568"/>
      <c r="E23568"/>
      <c r="F23568"/>
      <c r="G23568"/>
      <c r="H23568" s="26"/>
      <c r="I23568" s="26"/>
      <c r="K23568"/>
      <c r="L23568"/>
      <c r="M23568"/>
      <c r="N23568"/>
      <c r="O23568"/>
      <c r="P23568"/>
      <c r="S23568"/>
    </row>
    <row r="23569" spans="1:19" x14ac:dyDescent="0.3">
      <c r="A23569" s="25"/>
      <c r="B23569"/>
      <c r="C23569"/>
      <c r="D23569"/>
      <c r="E23569"/>
      <c r="F23569"/>
      <c r="G23569"/>
      <c r="H23569" s="26"/>
      <c r="I23569" s="26"/>
      <c r="K23569"/>
      <c r="L23569"/>
      <c r="M23569"/>
      <c r="N23569"/>
      <c r="O23569"/>
      <c r="P23569"/>
      <c r="S23569"/>
    </row>
    <row r="23570" spans="1:19" x14ac:dyDescent="0.3">
      <c r="A23570" s="25"/>
      <c r="B23570"/>
      <c r="C23570"/>
      <c r="D23570"/>
      <c r="E23570"/>
      <c r="F23570"/>
      <c r="G23570"/>
      <c r="H23570" s="26"/>
      <c r="I23570" s="26"/>
      <c r="K23570"/>
      <c r="L23570"/>
      <c r="M23570"/>
      <c r="N23570"/>
      <c r="O23570"/>
      <c r="P23570"/>
      <c r="S23570"/>
    </row>
    <row r="23571" spans="1:19" x14ac:dyDescent="0.3">
      <c r="A23571" s="25"/>
      <c r="B23571"/>
      <c r="C23571"/>
      <c r="D23571"/>
      <c r="E23571"/>
      <c r="F23571"/>
      <c r="G23571"/>
      <c r="H23571"/>
      <c r="I23571"/>
      <c r="K23571"/>
      <c r="L23571"/>
      <c r="M23571"/>
      <c r="N23571"/>
      <c r="O23571"/>
      <c r="P23571"/>
      <c r="S23571"/>
    </row>
    <row r="23572" spans="1:19" x14ac:dyDescent="0.3">
      <c r="A23572" s="25"/>
      <c r="B23572"/>
      <c r="C23572"/>
      <c r="D23572"/>
      <c r="E23572"/>
      <c r="F23572"/>
      <c r="G23572"/>
      <c r="H23572"/>
      <c r="I23572"/>
      <c r="K23572"/>
      <c r="L23572"/>
      <c r="M23572"/>
      <c r="N23572"/>
      <c r="O23572"/>
      <c r="P23572"/>
      <c r="S23572"/>
    </row>
    <row r="23573" spans="1:19" x14ac:dyDescent="0.3">
      <c r="A23573" s="25"/>
      <c r="B23573"/>
      <c r="C23573"/>
      <c r="D23573"/>
      <c r="E23573"/>
      <c r="F23573"/>
      <c r="G23573"/>
      <c r="H23573"/>
      <c r="I23573"/>
      <c r="K23573"/>
      <c r="L23573"/>
      <c r="M23573"/>
      <c r="N23573"/>
      <c r="O23573"/>
      <c r="P23573"/>
      <c r="S23573"/>
    </row>
    <row r="23574" spans="1:19" x14ac:dyDescent="0.3">
      <c r="A23574" s="25"/>
      <c r="B23574"/>
      <c r="C23574"/>
      <c r="D23574"/>
      <c r="E23574"/>
      <c r="F23574"/>
      <c r="G23574"/>
      <c r="H23574"/>
      <c r="I23574"/>
      <c r="K23574"/>
      <c r="L23574"/>
      <c r="M23574"/>
      <c r="N23574"/>
      <c r="O23574"/>
      <c r="P23574"/>
      <c r="S23574"/>
    </row>
    <row r="23575" spans="1:19" x14ac:dyDescent="0.3">
      <c r="A23575" s="25"/>
      <c r="B23575"/>
      <c r="C23575"/>
      <c r="D23575"/>
      <c r="E23575"/>
      <c r="F23575"/>
      <c r="G23575"/>
      <c r="H23575" s="14"/>
      <c r="I23575" s="14"/>
      <c r="K23575"/>
      <c r="L23575"/>
      <c r="M23575"/>
      <c r="N23575"/>
      <c r="O23575"/>
      <c r="P23575"/>
      <c r="S23575"/>
    </row>
    <row r="23576" spans="1:19" x14ac:dyDescent="0.3">
      <c r="A23576" s="25"/>
      <c r="B23576"/>
      <c r="C23576"/>
      <c r="D23576"/>
      <c r="E23576"/>
      <c r="F23576"/>
      <c r="G23576"/>
      <c r="H23576" s="14"/>
      <c r="I23576" s="14"/>
      <c r="K23576"/>
      <c r="L23576"/>
      <c r="M23576"/>
      <c r="N23576"/>
      <c r="O23576"/>
      <c r="P23576"/>
      <c r="S23576"/>
    </row>
    <row r="23577" spans="1:19" x14ac:dyDescent="0.3">
      <c r="A23577" s="25"/>
      <c r="B23577"/>
      <c r="C23577"/>
      <c r="D23577"/>
      <c r="E23577"/>
      <c r="F23577"/>
      <c r="G23577"/>
      <c r="H23577" s="14"/>
      <c r="I23577" s="14"/>
      <c r="K23577"/>
      <c r="L23577"/>
      <c r="M23577"/>
      <c r="N23577"/>
      <c r="O23577"/>
      <c r="P23577"/>
      <c r="S23577"/>
    </row>
    <row r="23578" spans="1:19" x14ac:dyDescent="0.3">
      <c r="A23578" s="25"/>
      <c r="B23578"/>
      <c r="C23578"/>
      <c r="D23578"/>
      <c r="E23578"/>
      <c r="F23578"/>
      <c r="G23578"/>
      <c r="H23578" s="14"/>
      <c r="I23578" s="14"/>
      <c r="K23578"/>
      <c r="L23578"/>
      <c r="M23578"/>
      <c r="N23578"/>
      <c r="O23578"/>
      <c r="P23578"/>
      <c r="S23578"/>
    </row>
    <row r="23579" spans="1:19" x14ac:dyDescent="0.3">
      <c r="A23579" s="25"/>
      <c r="B23579"/>
      <c r="C23579"/>
      <c r="D23579"/>
      <c r="E23579"/>
      <c r="F23579"/>
      <c r="G23579"/>
      <c r="H23579" s="26"/>
      <c r="I23579" s="26"/>
      <c r="K23579"/>
      <c r="L23579"/>
      <c r="M23579"/>
      <c r="N23579"/>
      <c r="O23579"/>
      <c r="P23579"/>
      <c r="S23579"/>
    </row>
    <row r="23580" spans="1:19" x14ac:dyDescent="0.3">
      <c r="A23580" s="25"/>
      <c r="B23580"/>
      <c r="C23580"/>
      <c r="D23580"/>
      <c r="E23580"/>
      <c r="F23580"/>
      <c r="G23580"/>
      <c r="H23580" s="26"/>
      <c r="I23580" s="26"/>
      <c r="K23580"/>
      <c r="L23580"/>
      <c r="M23580"/>
      <c r="N23580"/>
      <c r="O23580"/>
      <c r="P23580"/>
      <c r="S23580"/>
    </row>
    <row r="23581" spans="1:19" x14ac:dyDescent="0.3">
      <c r="A23581" s="25"/>
      <c r="B23581"/>
      <c r="C23581"/>
      <c r="D23581"/>
      <c r="E23581"/>
      <c r="F23581"/>
      <c r="G23581"/>
      <c r="H23581" s="26"/>
      <c r="I23581" s="26"/>
      <c r="K23581"/>
      <c r="L23581"/>
      <c r="M23581"/>
      <c r="N23581"/>
      <c r="O23581"/>
      <c r="P23581"/>
      <c r="S23581"/>
    </row>
    <row r="23582" spans="1:19" x14ac:dyDescent="0.3">
      <c r="A23582" s="25"/>
      <c r="B23582"/>
      <c r="C23582"/>
      <c r="D23582"/>
      <c r="E23582"/>
      <c r="F23582"/>
      <c r="G23582"/>
      <c r="H23582" s="26"/>
      <c r="I23582" s="26"/>
      <c r="K23582"/>
      <c r="L23582"/>
      <c r="M23582"/>
      <c r="N23582"/>
      <c r="O23582"/>
      <c r="P23582"/>
      <c r="S23582"/>
    </row>
    <row r="23583" spans="1:19" x14ac:dyDescent="0.3">
      <c r="A23583" s="25"/>
      <c r="B23583"/>
      <c r="C23583"/>
      <c r="D23583"/>
      <c r="E23583"/>
      <c r="F23583"/>
      <c r="G23583"/>
      <c r="H23583" s="26"/>
      <c r="I23583" s="26"/>
      <c r="K23583"/>
      <c r="L23583"/>
      <c r="M23583"/>
      <c r="N23583"/>
      <c r="O23583"/>
      <c r="P23583"/>
      <c r="S23583"/>
    </row>
    <row r="23584" spans="1:19" x14ac:dyDescent="0.3">
      <c r="A23584" s="25"/>
      <c r="B23584"/>
      <c r="C23584"/>
      <c r="D23584"/>
      <c r="E23584"/>
      <c r="F23584"/>
      <c r="G23584"/>
      <c r="H23584" s="26"/>
      <c r="I23584" s="26"/>
      <c r="K23584"/>
      <c r="L23584"/>
      <c r="M23584"/>
      <c r="N23584"/>
      <c r="O23584"/>
      <c r="P23584"/>
      <c r="S23584"/>
    </row>
    <row r="23585" spans="1:19" x14ac:dyDescent="0.3">
      <c r="A23585" s="25"/>
      <c r="B23585"/>
      <c r="C23585"/>
      <c r="D23585"/>
      <c r="E23585"/>
      <c r="F23585"/>
      <c r="G23585"/>
      <c r="H23585" s="26"/>
      <c r="I23585" s="26"/>
      <c r="K23585"/>
      <c r="L23585"/>
      <c r="M23585"/>
      <c r="N23585"/>
      <c r="O23585"/>
      <c r="P23585"/>
      <c r="S23585"/>
    </row>
    <row r="23586" spans="1:19" x14ac:dyDescent="0.3">
      <c r="A23586" s="25"/>
      <c r="B23586"/>
      <c r="C23586"/>
      <c r="D23586"/>
      <c r="E23586"/>
      <c r="F23586"/>
      <c r="G23586"/>
      <c r="H23586" s="26"/>
      <c r="I23586" s="26"/>
      <c r="K23586"/>
      <c r="L23586"/>
      <c r="M23586"/>
      <c r="N23586"/>
      <c r="O23586"/>
      <c r="P23586"/>
      <c r="S23586"/>
    </row>
    <row r="23587" spans="1:19" x14ac:dyDescent="0.3">
      <c r="A23587" s="25"/>
      <c r="B23587"/>
      <c r="C23587"/>
      <c r="D23587"/>
      <c r="E23587"/>
      <c r="F23587"/>
      <c r="G23587"/>
      <c r="H23587"/>
      <c r="I23587" s="26"/>
      <c r="K23587"/>
      <c r="L23587"/>
      <c r="M23587"/>
      <c r="N23587"/>
      <c r="O23587"/>
      <c r="P23587"/>
      <c r="S23587"/>
    </row>
    <row r="23588" spans="1:19" x14ac:dyDescent="0.3">
      <c r="A23588" s="25"/>
      <c r="B23588"/>
      <c r="C23588"/>
      <c r="D23588"/>
      <c r="E23588"/>
      <c r="F23588"/>
      <c r="G23588"/>
      <c r="H23588"/>
      <c r="I23588" s="26"/>
      <c r="K23588"/>
      <c r="L23588"/>
      <c r="M23588"/>
      <c r="N23588"/>
      <c r="O23588"/>
      <c r="P23588"/>
      <c r="S23588"/>
    </row>
    <row r="23589" spans="1:19" x14ac:dyDescent="0.3">
      <c r="A23589" s="25"/>
      <c r="B23589"/>
      <c r="C23589"/>
      <c r="D23589"/>
      <c r="E23589"/>
      <c r="F23589"/>
      <c r="G23589"/>
      <c r="H23589"/>
      <c r="I23589" s="26"/>
      <c r="K23589"/>
      <c r="L23589"/>
      <c r="M23589"/>
      <c r="N23589"/>
      <c r="O23589"/>
      <c r="P23589"/>
      <c r="S23589"/>
    </row>
    <row r="23590" spans="1:19" x14ac:dyDescent="0.3">
      <c r="A23590" s="25"/>
      <c r="B23590"/>
      <c r="C23590"/>
      <c r="D23590"/>
      <c r="E23590"/>
      <c r="F23590"/>
      <c r="G23590"/>
      <c r="H23590"/>
      <c r="I23590" s="26"/>
      <c r="K23590"/>
      <c r="L23590"/>
      <c r="M23590"/>
      <c r="N23590"/>
      <c r="O23590"/>
      <c r="P23590"/>
      <c r="S23590"/>
    </row>
    <row r="23591" spans="1:19" x14ac:dyDescent="0.3">
      <c r="A23591" s="25"/>
      <c r="B23591"/>
      <c r="C23591"/>
      <c r="D23591"/>
      <c r="E23591"/>
      <c r="F23591"/>
      <c r="G23591"/>
      <c r="H23591"/>
      <c r="I23591"/>
      <c r="K23591"/>
      <c r="L23591"/>
      <c r="M23591"/>
      <c r="N23591"/>
      <c r="O23591"/>
      <c r="P23591"/>
      <c r="S23591"/>
    </row>
    <row r="23592" spans="1:19" x14ac:dyDescent="0.3">
      <c r="A23592" s="25"/>
      <c r="B23592"/>
      <c r="C23592"/>
      <c r="D23592"/>
      <c r="E23592"/>
      <c r="F23592"/>
      <c r="G23592"/>
      <c r="H23592"/>
      <c r="I23592"/>
      <c r="K23592"/>
      <c r="L23592"/>
      <c r="M23592"/>
      <c r="N23592"/>
      <c r="O23592"/>
      <c r="P23592"/>
      <c r="S23592"/>
    </row>
    <row r="23593" spans="1:19" x14ac:dyDescent="0.3">
      <c r="A23593" s="25"/>
      <c r="B23593"/>
      <c r="C23593"/>
      <c r="D23593"/>
      <c r="E23593"/>
      <c r="F23593"/>
      <c r="G23593"/>
      <c r="H23593"/>
      <c r="I23593"/>
      <c r="K23593"/>
      <c r="L23593"/>
      <c r="M23593"/>
      <c r="N23593"/>
      <c r="O23593"/>
      <c r="P23593"/>
      <c r="S23593"/>
    </row>
    <row r="23594" spans="1:19" x14ac:dyDescent="0.3">
      <c r="A23594" s="25"/>
      <c r="B23594"/>
      <c r="C23594"/>
      <c r="D23594"/>
      <c r="E23594"/>
      <c r="F23594"/>
      <c r="G23594"/>
      <c r="H23594" s="26"/>
      <c r="I23594" s="26"/>
      <c r="K23594"/>
      <c r="L23594"/>
      <c r="M23594"/>
      <c r="N23594"/>
      <c r="O23594"/>
      <c r="P23594"/>
      <c r="S23594"/>
    </row>
    <row r="23595" spans="1:19" x14ac:dyDescent="0.3">
      <c r="A23595" s="25"/>
      <c r="B23595"/>
      <c r="C23595"/>
      <c r="D23595"/>
      <c r="E23595"/>
      <c r="F23595"/>
      <c r="G23595"/>
      <c r="H23595" s="26"/>
      <c r="I23595" s="26"/>
      <c r="K23595"/>
      <c r="L23595"/>
      <c r="M23595"/>
      <c r="N23595"/>
      <c r="O23595"/>
      <c r="P23595"/>
      <c r="S23595"/>
    </row>
    <row r="23596" spans="1:19" x14ac:dyDescent="0.3">
      <c r="A23596" s="25"/>
      <c r="B23596"/>
      <c r="C23596"/>
      <c r="D23596"/>
      <c r="E23596"/>
      <c r="F23596"/>
      <c r="G23596"/>
      <c r="H23596" s="26"/>
      <c r="I23596" s="26"/>
      <c r="K23596"/>
      <c r="L23596"/>
      <c r="M23596"/>
      <c r="N23596"/>
      <c r="O23596"/>
      <c r="P23596"/>
      <c r="S23596"/>
    </row>
    <row r="23597" spans="1:19" x14ac:dyDescent="0.3">
      <c r="A23597" s="25"/>
      <c r="B23597"/>
      <c r="C23597"/>
      <c r="D23597"/>
      <c r="E23597"/>
      <c r="F23597"/>
      <c r="G23597"/>
      <c r="H23597" s="26"/>
      <c r="I23597" s="26"/>
      <c r="K23597"/>
      <c r="L23597"/>
      <c r="M23597"/>
      <c r="N23597"/>
      <c r="O23597"/>
      <c r="P23597"/>
      <c r="S23597"/>
    </row>
    <row r="23598" spans="1:19" x14ac:dyDescent="0.3">
      <c r="A23598" s="25"/>
      <c r="B23598"/>
      <c r="C23598"/>
      <c r="D23598"/>
      <c r="E23598"/>
      <c r="F23598"/>
      <c r="G23598"/>
      <c r="H23598" s="26"/>
      <c r="I23598" s="26"/>
      <c r="K23598"/>
      <c r="L23598"/>
      <c r="M23598"/>
      <c r="N23598"/>
      <c r="O23598"/>
      <c r="P23598"/>
      <c r="S23598"/>
    </row>
    <row r="23599" spans="1:19" x14ac:dyDescent="0.3">
      <c r="A23599" s="25"/>
      <c r="B23599"/>
      <c r="C23599"/>
      <c r="D23599"/>
      <c r="E23599"/>
      <c r="F23599"/>
      <c r="G23599"/>
      <c r="H23599" s="26"/>
      <c r="I23599" s="26"/>
      <c r="K23599"/>
      <c r="L23599"/>
      <c r="M23599"/>
      <c r="N23599"/>
      <c r="O23599"/>
      <c r="P23599"/>
      <c r="S23599"/>
    </row>
    <row r="23600" spans="1:19" x14ac:dyDescent="0.3">
      <c r="A23600" s="25"/>
      <c r="B23600"/>
      <c r="C23600"/>
      <c r="D23600"/>
      <c r="E23600"/>
      <c r="F23600"/>
      <c r="G23600"/>
      <c r="H23600" s="26"/>
      <c r="I23600" s="26"/>
      <c r="K23600"/>
      <c r="L23600"/>
      <c r="M23600"/>
      <c r="N23600"/>
      <c r="O23600"/>
      <c r="P23600"/>
      <c r="S23600"/>
    </row>
    <row r="23601" spans="1:19" x14ac:dyDescent="0.3">
      <c r="A23601" s="25"/>
      <c r="B23601"/>
      <c r="C23601"/>
      <c r="D23601"/>
      <c r="E23601"/>
      <c r="F23601"/>
      <c r="G23601"/>
      <c r="H23601" s="26"/>
      <c r="I23601" s="26"/>
      <c r="K23601"/>
      <c r="L23601"/>
      <c r="M23601"/>
      <c r="N23601"/>
      <c r="O23601"/>
      <c r="P23601"/>
      <c r="S23601"/>
    </row>
    <row r="23602" spans="1:19" x14ac:dyDescent="0.3">
      <c r="A23602" s="25"/>
      <c r="B23602"/>
      <c r="C23602"/>
      <c r="D23602"/>
      <c r="E23602"/>
      <c r="F23602"/>
      <c r="G23602"/>
      <c r="H23602" s="26"/>
      <c r="I23602" s="26"/>
      <c r="K23602"/>
      <c r="L23602"/>
      <c r="M23602"/>
      <c r="N23602"/>
      <c r="O23602"/>
      <c r="P23602"/>
      <c r="S23602"/>
    </row>
    <row r="23603" spans="1:19" x14ac:dyDescent="0.3">
      <c r="A23603" s="25"/>
      <c r="B23603"/>
      <c r="C23603"/>
      <c r="D23603"/>
      <c r="E23603"/>
      <c r="F23603"/>
      <c r="G23603"/>
      <c r="H23603" s="14"/>
      <c r="I23603" s="14"/>
      <c r="K23603"/>
      <c r="L23603"/>
      <c r="M23603"/>
      <c r="N23603"/>
      <c r="O23603"/>
      <c r="P23603"/>
      <c r="S23603"/>
    </row>
    <row r="23604" spans="1:19" x14ac:dyDescent="0.3">
      <c r="A23604" s="25"/>
      <c r="B23604"/>
      <c r="C23604"/>
      <c r="D23604"/>
      <c r="E23604"/>
      <c r="F23604"/>
      <c r="G23604"/>
      <c r="H23604" s="14"/>
      <c r="I23604" s="14"/>
      <c r="K23604"/>
      <c r="L23604"/>
      <c r="M23604"/>
      <c r="N23604"/>
      <c r="O23604"/>
      <c r="P23604"/>
      <c r="S23604"/>
    </row>
    <row r="23605" spans="1:19" x14ac:dyDescent="0.3">
      <c r="A23605" s="25"/>
      <c r="B23605"/>
      <c r="C23605"/>
      <c r="D23605"/>
      <c r="E23605"/>
      <c r="F23605"/>
      <c r="G23605"/>
      <c r="H23605" s="14"/>
      <c r="I23605" s="14"/>
      <c r="K23605"/>
      <c r="L23605"/>
      <c r="M23605"/>
      <c r="N23605"/>
      <c r="O23605"/>
      <c r="P23605"/>
      <c r="S23605"/>
    </row>
    <row r="23606" spans="1:19" x14ac:dyDescent="0.3">
      <c r="A23606" s="25"/>
      <c r="B23606"/>
      <c r="C23606"/>
      <c r="D23606"/>
      <c r="E23606"/>
      <c r="F23606"/>
      <c r="G23606"/>
      <c r="H23606"/>
      <c r="I23606"/>
      <c r="K23606"/>
      <c r="L23606"/>
      <c r="M23606"/>
      <c r="N23606"/>
      <c r="O23606"/>
      <c r="P23606"/>
      <c r="S23606"/>
    </row>
    <row r="23607" spans="1:19" x14ac:dyDescent="0.3">
      <c r="A23607" s="25"/>
      <c r="B23607"/>
      <c r="C23607"/>
      <c r="D23607"/>
      <c r="E23607"/>
      <c r="F23607"/>
      <c r="G23607"/>
      <c r="H23607"/>
      <c r="I23607"/>
      <c r="K23607"/>
      <c r="L23607"/>
      <c r="M23607"/>
      <c r="N23607"/>
      <c r="O23607"/>
      <c r="P23607"/>
      <c r="S23607"/>
    </row>
    <row r="23608" spans="1:19" x14ac:dyDescent="0.3">
      <c r="A23608" s="25"/>
      <c r="B23608"/>
      <c r="C23608"/>
      <c r="D23608"/>
      <c r="E23608"/>
      <c r="F23608"/>
      <c r="G23608"/>
      <c r="H23608"/>
      <c r="I23608"/>
      <c r="K23608"/>
      <c r="L23608"/>
      <c r="M23608"/>
      <c r="N23608"/>
      <c r="O23608"/>
      <c r="P23608"/>
      <c r="S23608"/>
    </row>
    <row r="23609" spans="1:19" x14ac:dyDescent="0.3">
      <c r="A23609" s="25"/>
      <c r="B23609"/>
      <c r="C23609"/>
      <c r="D23609"/>
      <c r="E23609"/>
      <c r="F23609"/>
      <c r="G23609"/>
      <c r="H23609" s="26"/>
      <c r="I23609" s="26"/>
      <c r="K23609"/>
      <c r="L23609"/>
      <c r="M23609"/>
      <c r="N23609"/>
      <c r="O23609"/>
      <c r="P23609"/>
      <c r="S23609"/>
    </row>
    <row r="23610" spans="1:19" x14ac:dyDescent="0.3">
      <c r="A23610" s="25"/>
      <c r="B23610"/>
      <c r="C23610"/>
      <c r="D23610"/>
      <c r="E23610"/>
      <c r="F23610"/>
      <c r="G23610"/>
      <c r="H23610" s="26"/>
      <c r="I23610" s="26"/>
      <c r="K23610"/>
      <c r="L23610"/>
      <c r="M23610"/>
      <c r="N23610"/>
      <c r="O23610"/>
      <c r="P23610"/>
      <c r="S23610"/>
    </row>
    <row r="23611" spans="1:19" x14ac:dyDescent="0.3">
      <c r="A23611" s="25"/>
      <c r="B23611"/>
      <c r="C23611"/>
      <c r="D23611"/>
      <c r="E23611"/>
      <c r="F23611"/>
      <c r="G23611"/>
      <c r="H23611" s="26"/>
      <c r="I23611" s="26"/>
      <c r="K23611"/>
      <c r="L23611"/>
      <c r="M23611"/>
      <c r="N23611"/>
      <c r="O23611"/>
      <c r="P23611"/>
      <c r="S23611"/>
    </row>
    <row r="23612" spans="1:19" x14ac:dyDescent="0.3">
      <c r="A23612" s="25"/>
      <c r="B23612"/>
      <c r="C23612"/>
      <c r="D23612"/>
      <c r="E23612"/>
      <c r="F23612"/>
      <c r="G23612"/>
      <c r="H23612" s="14"/>
      <c r="I23612" s="14"/>
      <c r="K23612"/>
      <c r="L23612"/>
      <c r="M23612"/>
      <c r="N23612"/>
      <c r="O23612"/>
      <c r="P23612"/>
      <c r="S23612"/>
    </row>
    <row r="23613" spans="1:19" x14ac:dyDescent="0.3">
      <c r="A23613" s="25"/>
      <c r="B23613"/>
      <c r="C23613"/>
      <c r="D23613"/>
      <c r="E23613"/>
      <c r="F23613"/>
      <c r="G23613"/>
      <c r="H23613" s="14"/>
      <c r="I23613" s="14"/>
      <c r="K23613"/>
      <c r="L23613"/>
      <c r="M23613"/>
      <c r="N23613"/>
      <c r="O23613"/>
      <c r="P23613"/>
      <c r="S23613"/>
    </row>
    <row r="23614" spans="1:19" x14ac:dyDescent="0.3">
      <c r="A23614" s="25"/>
      <c r="B23614"/>
      <c r="C23614"/>
      <c r="D23614"/>
      <c r="E23614"/>
      <c r="F23614"/>
      <c r="G23614"/>
      <c r="H23614" s="14"/>
      <c r="I23614" s="14"/>
      <c r="K23614"/>
      <c r="L23614"/>
      <c r="M23614"/>
      <c r="N23614"/>
      <c r="O23614"/>
      <c r="P23614"/>
      <c r="S23614"/>
    </row>
    <row r="23615" spans="1:19" x14ac:dyDescent="0.3">
      <c r="A23615" s="25"/>
      <c r="B23615"/>
      <c r="C23615"/>
      <c r="D23615"/>
      <c r="E23615"/>
      <c r="F23615"/>
      <c r="G23615"/>
      <c r="H23615" s="14"/>
      <c r="I23615" s="14"/>
      <c r="K23615"/>
      <c r="L23615"/>
      <c r="M23615"/>
      <c r="N23615"/>
      <c r="O23615"/>
      <c r="P23615"/>
      <c r="S23615"/>
    </row>
    <row r="23616" spans="1:19" x14ac:dyDescent="0.3">
      <c r="A23616" s="25"/>
      <c r="B23616"/>
      <c r="C23616"/>
      <c r="D23616"/>
      <c r="E23616"/>
      <c r="F23616"/>
      <c r="G23616"/>
      <c r="H23616" s="14"/>
      <c r="I23616" s="14"/>
      <c r="K23616"/>
      <c r="L23616"/>
      <c r="M23616"/>
      <c r="N23616"/>
      <c r="O23616"/>
      <c r="P23616"/>
      <c r="S23616"/>
    </row>
    <row r="23617" spans="1:19" x14ac:dyDescent="0.3">
      <c r="A23617" s="25"/>
      <c r="B23617"/>
      <c r="C23617"/>
      <c r="D23617"/>
      <c r="E23617"/>
      <c r="F23617"/>
      <c r="G23617"/>
      <c r="H23617" s="14"/>
      <c r="I23617" s="14"/>
      <c r="K23617"/>
      <c r="L23617"/>
      <c r="M23617"/>
      <c r="N23617"/>
      <c r="O23617"/>
      <c r="P23617"/>
      <c r="S23617"/>
    </row>
    <row r="23618" spans="1:19" x14ac:dyDescent="0.3">
      <c r="A23618" s="25"/>
      <c r="B23618"/>
      <c r="C23618"/>
      <c r="D23618"/>
      <c r="E23618"/>
      <c r="F23618"/>
      <c r="G23618"/>
      <c r="H23618" s="26"/>
      <c r="I23618" s="26"/>
      <c r="K23618"/>
      <c r="L23618"/>
      <c r="M23618"/>
      <c r="N23618"/>
      <c r="O23618"/>
      <c r="P23618"/>
      <c r="S23618"/>
    </row>
    <row r="23619" spans="1:19" x14ac:dyDescent="0.3">
      <c r="A23619" s="25"/>
      <c r="B23619"/>
      <c r="C23619"/>
      <c r="D23619"/>
      <c r="E23619"/>
      <c r="F23619"/>
      <c r="G23619"/>
      <c r="H23619" s="26"/>
      <c r="I23619" s="26"/>
      <c r="K23619"/>
      <c r="L23619"/>
      <c r="M23619"/>
      <c r="N23619"/>
      <c r="O23619"/>
      <c r="P23619"/>
      <c r="S23619"/>
    </row>
    <row r="23620" spans="1:19" x14ac:dyDescent="0.3">
      <c r="A23620" s="25"/>
      <c r="B23620"/>
      <c r="C23620"/>
      <c r="D23620"/>
      <c r="E23620"/>
      <c r="F23620"/>
      <c r="G23620"/>
      <c r="H23620" s="26"/>
      <c r="I23620" s="26"/>
      <c r="K23620"/>
      <c r="L23620"/>
      <c r="M23620"/>
      <c r="N23620"/>
      <c r="O23620"/>
      <c r="P23620"/>
      <c r="S23620"/>
    </row>
    <row r="23621" spans="1:19" x14ac:dyDescent="0.3">
      <c r="A23621" s="25"/>
      <c r="B23621"/>
      <c r="C23621"/>
      <c r="D23621"/>
      <c r="E23621"/>
      <c r="F23621"/>
      <c r="G23621"/>
      <c r="H23621" s="26"/>
      <c r="I23621" s="26"/>
      <c r="K23621"/>
      <c r="L23621"/>
      <c r="M23621"/>
      <c r="N23621"/>
      <c r="O23621"/>
      <c r="P23621"/>
      <c r="S23621"/>
    </row>
    <row r="23622" spans="1:19" x14ac:dyDescent="0.3">
      <c r="A23622" s="25"/>
      <c r="B23622"/>
      <c r="C23622"/>
      <c r="D23622"/>
      <c r="E23622"/>
      <c r="F23622"/>
      <c r="G23622"/>
      <c r="H23622" s="26"/>
      <c r="I23622" s="26"/>
      <c r="K23622"/>
      <c r="L23622"/>
      <c r="M23622"/>
      <c r="N23622"/>
      <c r="O23622"/>
      <c r="P23622"/>
      <c r="S23622"/>
    </row>
    <row r="23623" spans="1:19" x14ac:dyDescent="0.3">
      <c r="A23623" s="25"/>
      <c r="B23623"/>
      <c r="C23623"/>
      <c r="D23623"/>
      <c r="E23623"/>
      <c r="F23623"/>
      <c r="G23623"/>
      <c r="H23623"/>
      <c r="I23623"/>
      <c r="K23623"/>
      <c r="L23623"/>
      <c r="M23623"/>
      <c r="N23623"/>
      <c r="O23623"/>
      <c r="P23623"/>
      <c r="S23623"/>
    </row>
    <row r="23624" spans="1:19" x14ac:dyDescent="0.3">
      <c r="A23624" s="25"/>
      <c r="B23624"/>
      <c r="C23624"/>
      <c r="D23624"/>
      <c r="E23624"/>
      <c r="F23624"/>
      <c r="G23624"/>
      <c r="H23624" s="14"/>
      <c r="I23624" s="14"/>
      <c r="K23624"/>
      <c r="L23624"/>
      <c r="M23624"/>
      <c r="N23624"/>
      <c r="O23624"/>
      <c r="P23624"/>
      <c r="S23624"/>
    </row>
    <row r="23625" spans="1:19" x14ac:dyDescent="0.3">
      <c r="A23625" s="25"/>
      <c r="B23625"/>
      <c r="C23625"/>
      <c r="D23625"/>
      <c r="E23625"/>
      <c r="F23625"/>
      <c r="G23625"/>
      <c r="H23625" s="14"/>
      <c r="I23625" s="14"/>
      <c r="K23625"/>
      <c r="L23625"/>
      <c r="M23625"/>
      <c r="N23625"/>
      <c r="O23625"/>
      <c r="P23625"/>
      <c r="S23625"/>
    </row>
    <row r="23626" spans="1:19" x14ac:dyDescent="0.3">
      <c r="A23626" s="25"/>
      <c r="B23626"/>
      <c r="C23626"/>
      <c r="D23626"/>
      <c r="E23626"/>
      <c r="F23626"/>
      <c r="G23626"/>
      <c r="H23626" s="14"/>
      <c r="I23626" s="14"/>
      <c r="K23626"/>
      <c r="L23626"/>
      <c r="M23626"/>
      <c r="N23626"/>
      <c r="O23626"/>
      <c r="P23626"/>
      <c r="S23626"/>
    </row>
    <row r="23627" spans="1:19" x14ac:dyDescent="0.3">
      <c r="A23627" s="25"/>
      <c r="B23627"/>
      <c r="C23627"/>
      <c r="D23627"/>
      <c r="E23627"/>
      <c r="F23627"/>
      <c r="G23627"/>
      <c r="H23627" s="14"/>
      <c r="I23627" s="14"/>
      <c r="K23627"/>
      <c r="L23627"/>
      <c r="M23627"/>
      <c r="N23627"/>
      <c r="O23627"/>
      <c r="P23627"/>
      <c r="S23627"/>
    </row>
    <row r="23628" spans="1:19" x14ac:dyDescent="0.3">
      <c r="A23628" s="25"/>
      <c r="B23628"/>
      <c r="C23628"/>
      <c r="D23628"/>
      <c r="E23628"/>
      <c r="F23628"/>
      <c r="G23628"/>
      <c r="H23628" s="26"/>
      <c r="I23628" s="26"/>
      <c r="K23628"/>
      <c r="L23628"/>
      <c r="M23628"/>
      <c r="N23628"/>
      <c r="O23628"/>
      <c r="P23628"/>
      <c r="S23628"/>
    </row>
    <row r="23629" spans="1:19" x14ac:dyDescent="0.3">
      <c r="A23629" s="25"/>
      <c r="B23629"/>
      <c r="C23629"/>
      <c r="D23629"/>
      <c r="E23629"/>
      <c r="F23629"/>
      <c r="G23629"/>
      <c r="H23629" s="26"/>
      <c r="I23629" s="26"/>
      <c r="K23629"/>
      <c r="L23629"/>
      <c r="M23629"/>
      <c r="N23629"/>
      <c r="O23629"/>
      <c r="P23629"/>
      <c r="S23629"/>
    </row>
    <row r="23630" spans="1:19" x14ac:dyDescent="0.3">
      <c r="A23630" s="25"/>
      <c r="B23630"/>
      <c r="C23630"/>
      <c r="D23630"/>
      <c r="E23630"/>
      <c r="F23630"/>
      <c r="G23630"/>
      <c r="H23630" s="26"/>
      <c r="I23630" s="26"/>
      <c r="K23630"/>
      <c r="L23630"/>
      <c r="M23630"/>
      <c r="N23630"/>
      <c r="O23630"/>
      <c r="P23630"/>
      <c r="S23630"/>
    </row>
    <row r="23631" spans="1:19" x14ac:dyDescent="0.3">
      <c r="A23631" s="25"/>
      <c r="B23631"/>
      <c r="C23631"/>
      <c r="D23631"/>
      <c r="E23631"/>
      <c r="F23631"/>
      <c r="G23631"/>
      <c r="H23631" s="26"/>
      <c r="I23631" s="26"/>
      <c r="K23631"/>
      <c r="L23631"/>
      <c r="M23631"/>
      <c r="N23631"/>
      <c r="O23631"/>
      <c r="P23631"/>
      <c r="S23631"/>
    </row>
    <row r="23632" spans="1:19" x14ac:dyDescent="0.3">
      <c r="A23632" s="25"/>
      <c r="B23632"/>
      <c r="C23632"/>
      <c r="D23632"/>
      <c r="E23632"/>
      <c r="F23632"/>
      <c r="G23632"/>
      <c r="H23632" s="26"/>
      <c r="I23632" s="26"/>
      <c r="K23632"/>
      <c r="L23632"/>
      <c r="M23632"/>
      <c r="N23632"/>
      <c r="O23632"/>
      <c r="P23632"/>
      <c r="S23632"/>
    </row>
    <row r="23633" spans="1:19" x14ac:dyDescent="0.3">
      <c r="A23633" s="25"/>
      <c r="B23633"/>
      <c r="C23633"/>
      <c r="D23633"/>
      <c r="E23633"/>
      <c r="F23633"/>
      <c r="G23633"/>
      <c r="H23633" s="26"/>
      <c r="I23633" s="26"/>
      <c r="K23633"/>
      <c r="L23633"/>
      <c r="M23633"/>
      <c r="N23633"/>
      <c r="O23633"/>
      <c r="P23633"/>
      <c r="S23633"/>
    </row>
    <row r="23634" spans="1:19" x14ac:dyDescent="0.3">
      <c r="A23634" s="25"/>
      <c r="B23634"/>
      <c r="C23634"/>
      <c r="D23634"/>
      <c r="E23634"/>
      <c r="F23634"/>
      <c r="G23634"/>
      <c r="H23634" s="26"/>
      <c r="I23634" s="26"/>
      <c r="K23634"/>
      <c r="L23634"/>
      <c r="M23634"/>
      <c r="N23634"/>
      <c r="O23634"/>
      <c r="P23634"/>
      <c r="S23634"/>
    </row>
    <row r="23635" spans="1:19" x14ac:dyDescent="0.3">
      <c r="A23635" s="25"/>
      <c r="B23635"/>
      <c r="C23635"/>
      <c r="D23635"/>
      <c r="E23635"/>
      <c r="F23635"/>
      <c r="G23635"/>
      <c r="H23635" s="26"/>
      <c r="I23635" s="26"/>
      <c r="K23635"/>
      <c r="L23635"/>
      <c r="M23635"/>
      <c r="N23635"/>
      <c r="O23635"/>
      <c r="P23635"/>
      <c r="S23635"/>
    </row>
    <row r="23636" spans="1:19" x14ac:dyDescent="0.3">
      <c r="A23636" s="25"/>
      <c r="B23636"/>
      <c r="C23636"/>
      <c r="D23636"/>
      <c r="E23636"/>
      <c r="F23636"/>
      <c r="G23636"/>
      <c r="H23636" s="26"/>
      <c r="I23636" s="26"/>
      <c r="K23636"/>
      <c r="L23636"/>
      <c r="M23636"/>
      <c r="N23636"/>
      <c r="O23636"/>
      <c r="P23636"/>
      <c r="S23636"/>
    </row>
    <row r="23637" spans="1:19" x14ac:dyDescent="0.3">
      <c r="A23637" s="25"/>
      <c r="B23637"/>
      <c r="C23637"/>
      <c r="D23637"/>
      <c r="E23637"/>
      <c r="F23637"/>
      <c r="G23637"/>
      <c r="H23637" s="26"/>
      <c r="I23637" s="26"/>
      <c r="K23637"/>
      <c r="L23637"/>
      <c r="M23637"/>
      <c r="N23637"/>
      <c r="O23637"/>
      <c r="P23637"/>
      <c r="S23637"/>
    </row>
    <row r="23638" spans="1:19" x14ac:dyDescent="0.3">
      <c r="A23638" s="25"/>
      <c r="B23638"/>
      <c r="C23638"/>
      <c r="D23638"/>
      <c r="E23638"/>
      <c r="F23638"/>
      <c r="G23638"/>
      <c r="H23638" s="26"/>
      <c r="I23638" s="26"/>
      <c r="K23638"/>
      <c r="L23638"/>
      <c r="M23638"/>
      <c r="N23638"/>
      <c r="O23638"/>
      <c r="P23638"/>
      <c r="S23638"/>
    </row>
    <row r="23639" spans="1:19" x14ac:dyDescent="0.3">
      <c r="A23639" s="25"/>
      <c r="B23639"/>
      <c r="C23639"/>
      <c r="D23639"/>
      <c r="E23639"/>
      <c r="F23639"/>
      <c r="G23639"/>
      <c r="H23639" s="26"/>
      <c r="I23639" s="26"/>
      <c r="K23639"/>
      <c r="L23639"/>
      <c r="M23639"/>
      <c r="N23639"/>
      <c r="O23639"/>
      <c r="P23639"/>
      <c r="S23639"/>
    </row>
    <row r="23640" spans="1:19" x14ac:dyDescent="0.3">
      <c r="A23640" s="25"/>
      <c r="B23640"/>
      <c r="C23640"/>
      <c r="D23640"/>
      <c r="E23640"/>
      <c r="F23640"/>
      <c r="G23640"/>
      <c r="H23640" s="26"/>
      <c r="I23640" s="26"/>
      <c r="K23640"/>
      <c r="L23640"/>
      <c r="M23640"/>
      <c r="N23640"/>
      <c r="O23640"/>
      <c r="P23640"/>
      <c r="S23640"/>
    </row>
    <row r="23641" spans="1:19" x14ac:dyDescent="0.3">
      <c r="A23641" s="25"/>
      <c r="B23641"/>
      <c r="C23641"/>
      <c r="D23641"/>
      <c r="E23641"/>
      <c r="F23641"/>
      <c r="G23641"/>
      <c r="H23641" s="26"/>
      <c r="I23641" s="26"/>
      <c r="K23641"/>
      <c r="L23641"/>
      <c r="M23641"/>
      <c r="N23641"/>
      <c r="O23641"/>
      <c r="P23641"/>
      <c r="S23641"/>
    </row>
    <row r="23642" spans="1:19" x14ac:dyDescent="0.3">
      <c r="A23642" s="25"/>
      <c r="B23642"/>
      <c r="C23642"/>
      <c r="D23642"/>
      <c r="E23642"/>
      <c r="F23642"/>
      <c r="G23642"/>
      <c r="H23642" s="26"/>
      <c r="I23642" s="26"/>
      <c r="K23642"/>
      <c r="L23642"/>
      <c r="M23642"/>
      <c r="N23642"/>
      <c r="O23642"/>
      <c r="P23642"/>
      <c r="S23642"/>
    </row>
    <row r="23643" spans="1:19" x14ac:dyDescent="0.3">
      <c r="A23643" s="25"/>
      <c r="B23643"/>
      <c r="C23643"/>
      <c r="D23643"/>
      <c r="E23643"/>
      <c r="F23643"/>
      <c r="G23643"/>
      <c r="H23643" s="26"/>
      <c r="I23643" s="26"/>
      <c r="K23643"/>
      <c r="L23643"/>
      <c r="M23643"/>
      <c r="N23643"/>
      <c r="O23643"/>
      <c r="P23643"/>
      <c r="S23643"/>
    </row>
    <row r="23644" spans="1:19" x14ac:dyDescent="0.3">
      <c r="A23644" s="25"/>
      <c r="B23644"/>
      <c r="C23644"/>
      <c r="D23644"/>
      <c r="E23644"/>
      <c r="F23644"/>
      <c r="G23644"/>
      <c r="H23644" s="26"/>
      <c r="I23644" s="26"/>
      <c r="K23644"/>
      <c r="L23644"/>
      <c r="M23644"/>
      <c r="N23644"/>
      <c r="O23644"/>
      <c r="P23644"/>
      <c r="S23644"/>
    </row>
    <row r="23645" spans="1:19" x14ac:dyDescent="0.3">
      <c r="A23645" s="25"/>
      <c r="B23645"/>
      <c r="C23645"/>
      <c r="D23645"/>
      <c r="E23645"/>
      <c r="F23645"/>
      <c r="G23645"/>
      <c r="H23645" s="26"/>
      <c r="I23645" s="26"/>
      <c r="K23645"/>
      <c r="L23645"/>
      <c r="M23645"/>
      <c r="N23645"/>
      <c r="O23645"/>
      <c r="P23645"/>
      <c r="S23645"/>
    </row>
    <row r="23646" spans="1:19" x14ac:dyDescent="0.3">
      <c r="A23646" s="25"/>
      <c r="B23646"/>
      <c r="C23646"/>
      <c r="D23646"/>
      <c r="E23646"/>
      <c r="F23646"/>
      <c r="G23646"/>
      <c r="H23646"/>
      <c r="I23646"/>
      <c r="K23646"/>
      <c r="L23646"/>
      <c r="M23646"/>
      <c r="N23646"/>
      <c r="O23646"/>
      <c r="P23646"/>
      <c r="S23646"/>
    </row>
    <row r="23647" spans="1:19" x14ac:dyDescent="0.3">
      <c r="A23647" s="25"/>
      <c r="B23647"/>
      <c r="C23647"/>
      <c r="D23647"/>
      <c r="E23647"/>
      <c r="F23647"/>
      <c r="G23647"/>
      <c r="H23647"/>
      <c r="I23647"/>
      <c r="K23647"/>
      <c r="L23647"/>
      <c r="M23647"/>
      <c r="N23647"/>
      <c r="O23647"/>
      <c r="P23647"/>
      <c r="S23647"/>
    </row>
    <row r="23648" spans="1:19" x14ac:dyDescent="0.3">
      <c r="A23648" s="25"/>
      <c r="B23648"/>
      <c r="C23648"/>
      <c r="D23648"/>
      <c r="E23648"/>
      <c r="F23648"/>
      <c r="G23648"/>
      <c r="H23648"/>
      <c r="I23648"/>
      <c r="K23648"/>
      <c r="L23648"/>
      <c r="M23648"/>
      <c r="N23648"/>
      <c r="O23648"/>
      <c r="P23648"/>
      <c r="S23648"/>
    </row>
    <row r="23649" spans="1:19" x14ac:dyDescent="0.3">
      <c r="A23649" s="25"/>
      <c r="B23649"/>
      <c r="C23649"/>
      <c r="D23649"/>
      <c r="E23649"/>
      <c r="F23649"/>
      <c r="G23649"/>
      <c r="H23649"/>
      <c r="I23649"/>
      <c r="K23649"/>
      <c r="L23649"/>
      <c r="M23649"/>
      <c r="N23649"/>
      <c r="O23649"/>
      <c r="P23649"/>
      <c r="S23649"/>
    </row>
    <row r="23650" spans="1:19" x14ac:dyDescent="0.3">
      <c r="A23650" s="25"/>
      <c r="B23650"/>
      <c r="C23650"/>
      <c r="D23650"/>
      <c r="E23650"/>
      <c r="F23650"/>
      <c r="G23650"/>
      <c r="H23650"/>
      <c r="I23650"/>
      <c r="K23650"/>
      <c r="L23650"/>
      <c r="M23650"/>
      <c r="N23650"/>
      <c r="O23650"/>
      <c r="P23650"/>
      <c r="S23650"/>
    </row>
    <row r="23651" spans="1:19" x14ac:dyDescent="0.3">
      <c r="A23651" s="25"/>
      <c r="B23651"/>
      <c r="C23651"/>
      <c r="D23651"/>
      <c r="E23651"/>
      <c r="F23651"/>
      <c r="G23651"/>
      <c r="H23651"/>
      <c r="I23651"/>
      <c r="K23651"/>
      <c r="L23651"/>
      <c r="M23651"/>
      <c r="N23651"/>
      <c r="O23651"/>
      <c r="P23651"/>
      <c r="S23651"/>
    </row>
    <row r="23652" spans="1:19" x14ac:dyDescent="0.3">
      <c r="A23652" s="25"/>
      <c r="B23652"/>
      <c r="C23652"/>
      <c r="D23652"/>
      <c r="E23652"/>
      <c r="F23652"/>
      <c r="G23652"/>
      <c r="H23652" s="14"/>
      <c r="I23652" s="14"/>
      <c r="K23652"/>
      <c r="L23652"/>
      <c r="M23652"/>
      <c r="N23652"/>
      <c r="O23652"/>
      <c r="P23652"/>
      <c r="S23652"/>
    </row>
    <row r="23653" spans="1:19" x14ac:dyDescent="0.3">
      <c r="A23653" s="25"/>
      <c r="B23653"/>
      <c r="C23653"/>
      <c r="D23653"/>
      <c r="E23653"/>
      <c r="F23653"/>
      <c r="G23653"/>
      <c r="H23653" s="14"/>
      <c r="I23653" s="14"/>
      <c r="K23653"/>
      <c r="L23653"/>
      <c r="M23653"/>
      <c r="N23653"/>
      <c r="O23653"/>
      <c r="P23653"/>
      <c r="S23653"/>
    </row>
    <row r="23654" spans="1:19" x14ac:dyDescent="0.3">
      <c r="A23654" s="25"/>
      <c r="B23654"/>
      <c r="C23654"/>
      <c r="D23654"/>
      <c r="E23654"/>
      <c r="F23654"/>
      <c r="G23654"/>
      <c r="H23654" s="26"/>
      <c r="I23654" s="26"/>
      <c r="K23654"/>
      <c r="L23654"/>
      <c r="M23654"/>
      <c r="N23654"/>
      <c r="O23654"/>
      <c r="P23654"/>
      <c r="S23654"/>
    </row>
    <row r="23655" spans="1:19" x14ac:dyDescent="0.3">
      <c r="A23655" s="25"/>
      <c r="B23655"/>
      <c r="C23655"/>
      <c r="D23655"/>
      <c r="E23655"/>
      <c r="F23655"/>
      <c r="G23655"/>
      <c r="H23655" s="26"/>
      <c r="I23655" s="26"/>
      <c r="K23655"/>
      <c r="L23655"/>
      <c r="M23655"/>
      <c r="N23655"/>
      <c r="O23655"/>
      <c r="P23655"/>
      <c r="S23655"/>
    </row>
    <row r="23656" spans="1:19" x14ac:dyDescent="0.3">
      <c r="A23656" s="25"/>
      <c r="B23656"/>
      <c r="C23656"/>
      <c r="D23656"/>
      <c r="E23656"/>
      <c r="F23656"/>
      <c r="G23656"/>
      <c r="H23656" s="26"/>
      <c r="I23656" s="26"/>
      <c r="K23656"/>
      <c r="L23656"/>
      <c r="M23656"/>
      <c r="N23656"/>
      <c r="O23656"/>
      <c r="P23656"/>
      <c r="S23656"/>
    </row>
    <row r="23657" spans="1:19" x14ac:dyDescent="0.3">
      <c r="A23657" s="25"/>
      <c r="B23657"/>
      <c r="C23657"/>
      <c r="D23657"/>
      <c r="E23657"/>
      <c r="F23657"/>
      <c r="G23657"/>
      <c r="H23657"/>
      <c r="I23657"/>
      <c r="K23657"/>
      <c r="L23657"/>
      <c r="M23657"/>
      <c r="N23657"/>
      <c r="O23657"/>
      <c r="P23657"/>
      <c r="S23657"/>
    </row>
    <row r="23658" spans="1:19" x14ac:dyDescent="0.3">
      <c r="A23658" s="25"/>
      <c r="B23658"/>
      <c r="C23658"/>
      <c r="D23658"/>
      <c r="E23658"/>
      <c r="F23658"/>
      <c r="G23658"/>
      <c r="H23658"/>
      <c r="I23658"/>
      <c r="K23658"/>
      <c r="L23658"/>
      <c r="M23658"/>
      <c r="N23658"/>
      <c r="O23658"/>
      <c r="P23658"/>
      <c r="S23658"/>
    </row>
    <row r="23659" spans="1:19" x14ac:dyDescent="0.3">
      <c r="A23659" s="25"/>
      <c r="B23659"/>
      <c r="C23659"/>
      <c r="D23659"/>
      <c r="E23659"/>
      <c r="F23659"/>
      <c r="G23659"/>
      <c r="H23659"/>
      <c r="I23659"/>
      <c r="K23659"/>
      <c r="L23659"/>
      <c r="M23659"/>
      <c r="N23659"/>
      <c r="O23659"/>
      <c r="P23659"/>
      <c r="S23659"/>
    </row>
    <row r="23660" spans="1:19" x14ac:dyDescent="0.3">
      <c r="A23660" s="25"/>
      <c r="B23660"/>
      <c r="C23660"/>
      <c r="D23660"/>
      <c r="E23660"/>
      <c r="F23660"/>
      <c r="G23660"/>
      <c r="H23660" s="26"/>
      <c r="I23660" s="26"/>
      <c r="K23660"/>
      <c r="L23660"/>
      <c r="M23660"/>
      <c r="N23660"/>
      <c r="O23660"/>
      <c r="P23660"/>
      <c r="S23660"/>
    </row>
    <row r="23661" spans="1:19" x14ac:dyDescent="0.3">
      <c r="A23661" s="25"/>
      <c r="B23661"/>
      <c r="C23661"/>
      <c r="D23661"/>
      <c r="E23661"/>
      <c r="F23661"/>
      <c r="G23661"/>
      <c r="H23661" s="26"/>
      <c r="I23661" s="26"/>
      <c r="K23661"/>
      <c r="L23661"/>
      <c r="M23661"/>
      <c r="N23661"/>
      <c r="O23661"/>
      <c r="P23661"/>
      <c r="S23661"/>
    </row>
    <row r="23662" spans="1:19" x14ac:dyDescent="0.3">
      <c r="A23662" s="25"/>
      <c r="B23662"/>
      <c r="C23662"/>
      <c r="D23662"/>
      <c r="E23662"/>
      <c r="F23662"/>
      <c r="G23662"/>
      <c r="H23662" s="26"/>
      <c r="I23662" s="26"/>
      <c r="K23662"/>
      <c r="L23662"/>
      <c r="M23662"/>
      <c r="N23662"/>
      <c r="O23662"/>
      <c r="P23662"/>
      <c r="S23662"/>
    </row>
    <row r="23663" spans="1:19" x14ac:dyDescent="0.3">
      <c r="A23663" s="25"/>
      <c r="B23663"/>
      <c r="C23663"/>
      <c r="D23663"/>
      <c r="E23663"/>
      <c r="F23663"/>
      <c r="G23663"/>
      <c r="H23663" s="14"/>
      <c r="I23663" s="14"/>
      <c r="K23663"/>
      <c r="L23663"/>
      <c r="M23663"/>
      <c r="N23663"/>
      <c r="O23663"/>
      <c r="P23663"/>
      <c r="S23663"/>
    </row>
    <row r="23664" spans="1:19" x14ac:dyDescent="0.3">
      <c r="A23664" s="25"/>
      <c r="B23664"/>
      <c r="C23664"/>
      <c r="D23664"/>
      <c r="E23664"/>
      <c r="F23664"/>
      <c r="G23664"/>
      <c r="H23664" s="14"/>
      <c r="I23664" s="14"/>
      <c r="K23664"/>
      <c r="L23664"/>
      <c r="M23664"/>
      <c r="N23664"/>
      <c r="O23664"/>
      <c r="P23664"/>
      <c r="S23664"/>
    </row>
    <row r="23665" spans="1:19" x14ac:dyDescent="0.3">
      <c r="A23665" s="25"/>
      <c r="B23665"/>
      <c r="C23665"/>
      <c r="D23665"/>
      <c r="E23665"/>
      <c r="F23665"/>
      <c r="G23665"/>
      <c r="H23665" s="14"/>
      <c r="I23665" s="14"/>
      <c r="K23665"/>
      <c r="L23665"/>
      <c r="M23665"/>
      <c r="N23665"/>
      <c r="O23665"/>
      <c r="P23665"/>
      <c r="S23665"/>
    </row>
    <row r="23666" spans="1:19" x14ac:dyDescent="0.3">
      <c r="A23666" s="25"/>
      <c r="B23666"/>
      <c r="C23666"/>
      <c r="D23666"/>
      <c r="E23666"/>
      <c r="F23666"/>
      <c r="G23666"/>
      <c r="H23666" s="26"/>
      <c r="I23666" s="26"/>
      <c r="K23666"/>
      <c r="L23666"/>
      <c r="M23666"/>
      <c r="N23666"/>
      <c r="O23666"/>
      <c r="P23666"/>
      <c r="S23666"/>
    </row>
    <row r="23667" spans="1:19" x14ac:dyDescent="0.3">
      <c r="A23667" s="25"/>
      <c r="B23667"/>
      <c r="C23667"/>
      <c r="D23667"/>
      <c r="E23667"/>
      <c r="F23667"/>
      <c r="G23667"/>
      <c r="H23667" s="26"/>
      <c r="I23667" s="26"/>
      <c r="K23667"/>
      <c r="L23667"/>
      <c r="M23667"/>
      <c r="N23667"/>
      <c r="O23667"/>
      <c r="P23667"/>
      <c r="S23667"/>
    </row>
    <row r="23668" spans="1:19" x14ac:dyDescent="0.3">
      <c r="A23668" s="25"/>
      <c r="B23668"/>
      <c r="C23668"/>
      <c r="D23668"/>
      <c r="E23668"/>
      <c r="F23668"/>
      <c r="G23668"/>
      <c r="H23668" s="26"/>
      <c r="I23668" s="26"/>
      <c r="K23668"/>
      <c r="L23668"/>
      <c r="M23668"/>
      <c r="N23668"/>
      <c r="O23668"/>
      <c r="P23668"/>
      <c r="S23668"/>
    </row>
    <row r="23669" spans="1:19" x14ac:dyDescent="0.3">
      <c r="A23669" s="25"/>
      <c r="B23669"/>
      <c r="C23669"/>
      <c r="D23669"/>
      <c r="E23669"/>
      <c r="F23669"/>
      <c r="G23669"/>
      <c r="H23669" s="14"/>
      <c r="I23669" s="14"/>
      <c r="K23669"/>
      <c r="L23669"/>
      <c r="M23669"/>
      <c r="N23669"/>
      <c r="O23669"/>
      <c r="P23669"/>
      <c r="S23669"/>
    </row>
    <row r="23670" spans="1:19" x14ac:dyDescent="0.3">
      <c r="A23670" s="25"/>
      <c r="B23670"/>
      <c r="C23670"/>
      <c r="D23670"/>
      <c r="E23670"/>
      <c r="F23670"/>
      <c r="G23670"/>
      <c r="H23670" s="14"/>
      <c r="I23670" s="14"/>
      <c r="K23670"/>
      <c r="L23670"/>
      <c r="M23670"/>
      <c r="N23670"/>
      <c r="O23670"/>
      <c r="P23670"/>
      <c r="S23670"/>
    </row>
    <row r="23671" spans="1:19" x14ac:dyDescent="0.3">
      <c r="A23671" s="25"/>
      <c r="B23671"/>
      <c r="C23671"/>
      <c r="D23671"/>
      <c r="E23671"/>
      <c r="F23671"/>
      <c r="G23671"/>
      <c r="H23671" s="14"/>
      <c r="I23671" s="14"/>
      <c r="K23671"/>
      <c r="L23671"/>
      <c r="M23671"/>
      <c r="N23671"/>
      <c r="O23671"/>
      <c r="P23671"/>
      <c r="S23671"/>
    </row>
    <row r="23672" spans="1:19" x14ac:dyDescent="0.3">
      <c r="A23672" s="25"/>
      <c r="B23672"/>
      <c r="C23672"/>
      <c r="D23672"/>
      <c r="E23672"/>
      <c r="F23672"/>
      <c r="G23672"/>
      <c r="H23672" s="26"/>
      <c r="I23672" s="26"/>
      <c r="K23672"/>
      <c r="L23672"/>
      <c r="M23672"/>
      <c r="N23672"/>
      <c r="O23672"/>
      <c r="P23672"/>
      <c r="S23672"/>
    </row>
    <row r="23673" spans="1:19" x14ac:dyDescent="0.3">
      <c r="A23673" s="25"/>
      <c r="B23673"/>
      <c r="C23673"/>
      <c r="D23673"/>
      <c r="E23673"/>
      <c r="F23673"/>
      <c r="G23673"/>
      <c r="H23673" s="26"/>
      <c r="I23673" s="26"/>
      <c r="K23673"/>
      <c r="L23673"/>
      <c r="M23673"/>
      <c r="N23673"/>
      <c r="O23673"/>
      <c r="P23673"/>
      <c r="S23673"/>
    </row>
    <row r="23674" spans="1:19" x14ac:dyDescent="0.3">
      <c r="A23674" s="25"/>
      <c r="B23674"/>
      <c r="C23674"/>
      <c r="D23674"/>
      <c r="E23674"/>
      <c r="F23674"/>
      <c r="G23674"/>
      <c r="H23674" s="26"/>
      <c r="I23674" s="26"/>
      <c r="K23674"/>
      <c r="L23674"/>
      <c r="M23674"/>
      <c r="N23674"/>
      <c r="O23674"/>
      <c r="P23674"/>
      <c r="S23674"/>
    </row>
    <row r="23675" spans="1:19" x14ac:dyDescent="0.3">
      <c r="A23675" s="25"/>
      <c r="B23675"/>
      <c r="C23675"/>
      <c r="D23675"/>
      <c r="E23675"/>
      <c r="F23675"/>
      <c r="G23675"/>
      <c r="H23675"/>
      <c r="I23675" s="14"/>
      <c r="K23675"/>
      <c r="L23675"/>
      <c r="M23675"/>
      <c r="N23675"/>
      <c r="O23675"/>
      <c r="P23675"/>
      <c r="S23675"/>
    </row>
    <row r="23676" spans="1:19" x14ac:dyDescent="0.3">
      <c r="A23676" s="25"/>
      <c r="B23676"/>
      <c r="C23676"/>
      <c r="D23676"/>
      <c r="E23676"/>
      <c r="F23676"/>
      <c r="G23676"/>
      <c r="H23676"/>
      <c r="I23676" s="14"/>
      <c r="K23676"/>
      <c r="L23676"/>
      <c r="M23676"/>
      <c r="N23676"/>
      <c r="O23676"/>
      <c r="P23676"/>
      <c r="S23676"/>
    </row>
    <row r="23677" spans="1:19" x14ac:dyDescent="0.3">
      <c r="A23677" s="25"/>
      <c r="B23677"/>
      <c r="C23677"/>
      <c r="D23677"/>
      <c r="E23677"/>
      <c r="F23677"/>
      <c r="G23677"/>
      <c r="H23677"/>
      <c r="I23677" s="14"/>
      <c r="K23677"/>
      <c r="L23677"/>
      <c r="M23677"/>
      <c r="N23677"/>
      <c r="O23677"/>
      <c r="P23677"/>
      <c r="S23677"/>
    </row>
    <row r="23678" spans="1:19" x14ac:dyDescent="0.3">
      <c r="A23678" s="25"/>
      <c r="B23678"/>
      <c r="C23678"/>
      <c r="D23678"/>
      <c r="E23678"/>
      <c r="F23678"/>
      <c r="G23678"/>
      <c r="H23678" s="26"/>
      <c r="I23678" s="26"/>
      <c r="K23678"/>
      <c r="L23678"/>
      <c r="M23678"/>
      <c r="N23678"/>
      <c r="O23678"/>
      <c r="P23678"/>
      <c r="S23678"/>
    </row>
    <row r="23679" spans="1:19" x14ac:dyDescent="0.3">
      <c r="A23679" s="25"/>
      <c r="B23679"/>
      <c r="C23679"/>
      <c r="D23679"/>
      <c r="E23679"/>
      <c r="F23679"/>
      <c r="G23679"/>
      <c r="H23679" s="26"/>
      <c r="I23679" s="26"/>
      <c r="K23679"/>
      <c r="L23679"/>
      <c r="M23679"/>
      <c r="N23679"/>
      <c r="O23679"/>
      <c r="P23679"/>
      <c r="S23679"/>
    </row>
    <row r="23680" spans="1:19" x14ac:dyDescent="0.3">
      <c r="A23680" s="25"/>
      <c r="B23680"/>
      <c r="C23680"/>
      <c r="D23680"/>
      <c r="E23680"/>
      <c r="F23680"/>
      <c r="G23680"/>
      <c r="H23680" s="26"/>
      <c r="I23680" s="26"/>
      <c r="K23680"/>
      <c r="L23680"/>
      <c r="M23680"/>
      <c r="N23680"/>
      <c r="O23680"/>
      <c r="P23680"/>
      <c r="S23680"/>
    </row>
    <row r="23681" spans="1:19" x14ac:dyDescent="0.3">
      <c r="A23681" s="25"/>
      <c r="B23681"/>
      <c r="C23681"/>
      <c r="D23681"/>
      <c r="E23681"/>
      <c r="F23681"/>
      <c r="G23681"/>
      <c r="H23681" s="14"/>
      <c r="I23681" s="14"/>
      <c r="K23681"/>
      <c r="L23681"/>
      <c r="M23681"/>
      <c r="N23681"/>
      <c r="O23681"/>
      <c r="P23681"/>
      <c r="S23681"/>
    </row>
    <row r="23682" spans="1:19" x14ac:dyDescent="0.3">
      <c r="A23682" s="25"/>
      <c r="B23682"/>
      <c r="C23682"/>
      <c r="D23682"/>
      <c r="E23682"/>
      <c r="F23682"/>
      <c r="G23682"/>
      <c r="H23682"/>
      <c r="I23682"/>
      <c r="K23682"/>
      <c r="L23682"/>
      <c r="M23682"/>
      <c r="N23682"/>
      <c r="O23682"/>
      <c r="P23682"/>
      <c r="S23682"/>
    </row>
    <row r="23683" spans="1:19" x14ac:dyDescent="0.3">
      <c r="A23683" s="25"/>
      <c r="B23683"/>
      <c r="C23683"/>
      <c r="D23683"/>
      <c r="E23683"/>
      <c r="F23683"/>
      <c r="G23683"/>
      <c r="H23683"/>
      <c r="I23683"/>
      <c r="K23683"/>
      <c r="L23683"/>
      <c r="M23683"/>
      <c r="N23683"/>
      <c r="O23683"/>
      <c r="P23683"/>
      <c r="S23683"/>
    </row>
    <row r="23684" spans="1:19" x14ac:dyDescent="0.3">
      <c r="A23684" s="25"/>
      <c r="B23684"/>
      <c r="C23684"/>
      <c r="D23684"/>
      <c r="E23684"/>
      <c r="F23684"/>
      <c r="G23684"/>
      <c r="H23684" s="26"/>
      <c r="I23684" s="26"/>
      <c r="K23684"/>
      <c r="L23684"/>
      <c r="M23684"/>
      <c r="N23684"/>
      <c r="O23684"/>
      <c r="P23684"/>
      <c r="S23684"/>
    </row>
    <row r="23685" spans="1:19" x14ac:dyDescent="0.3">
      <c r="A23685" s="25"/>
      <c r="B23685"/>
      <c r="C23685"/>
      <c r="D23685"/>
      <c r="E23685"/>
      <c r="F23685"/>
      <c r="G23685"/>
      <c r="H23685" s="26"/>
      <c r="I23685" s="26"/>
      <c r="K23685"/>
      <c r="L23685"/>
      <c r="M23685"/>
      <c r="N23685"/>
      <c r="O23685"/>
      <c r="P23685"/>
      <c r="S23685"/>
    </row>
    <row r="23686" spans="1:19" x14ac:dyDescent="0.3">
      <c r="A23686" s="25"/>
      <c r="B23686"/>
      <c r="C23686"/>
      <c r="D23686"/>
      <c r="E23686"/>
      <c r="F23686"/>
      <c r="G23686"/>
      <c r="H23686" s="26"/>
      <c r="I23686" s="26"/>
      <c r="K23686"/>
      <c r="L23686"/>
      <c r="M23686"/>
      <c r="N23686"/>
      <c r="O23686"/>
      <c r="P23686"/>
      <c r="S23686"/>
    </row>
    <row r="23687" spans="1:19" x14ac:dyDescent="0.3">
      <c r="A23687" s="25"/>
      <c r="B23687"/>
      <c r="C23687"/>
      <c r="D23687"/>
      <c r="E23687"/>
      <c r="F23687"/>
      <c r="G23687"/>
      <c r="H23687" s="26"/>
      <c r="I23687" s="26"/>
      <c r="K23687"/>
      <c r="L23687"/>
      <c r="M23687"/>
      <c r="N23687"/>
      <c r="O23687"/>
      <c r="P23687"/>
      <c r="S23687"/>
    </row>
    <row r="23688" spans="1:19" x14ac:dyDescent="0.3">
      <c r="A23688" s="25"/>
      <c r="B23688"/>
      <c r="C23688"/>
      <c r="D23688"/>
      <c r="E23688"/>
      <c r="F23688"/>
      <c r="G23688"/>
      <c r="H23688" s="26"/>
      <c r="I23688" s="26"/>
      <c r="K23688"/>
      <c r="L23688"/>
      <c r="M23688"/>
      <c r="N23688"/>
      <c r="O23688"/>
      <c r="P23688"/>
      <c r="S23688"/>
    </row>
    <row r="23689" spans="1:19" x14ac:dyDescent="0.3">
      <c r="A23689" s="25"/>
      <c r="B23689"/>
      <c r="C23689"/>
      <c r="D23689"/>
      <c r="E23689"/>
      <c r="F23689"/>
      <c r="G23689"/>
      <c r="H23689" s="26"/>
      <c r="I23689" s="26"/>
      <c r="K23689"/>
      <c r="L23689"/>
      <c r="M23689"/>
      <c r="N23689"/>
      <c r="O23689"/>
      <c r="P23689"/>
      <c r="S23689"/>
    </row>
    <row r="23690" spans="1:19" x14ac:dyDescent="0.3">
      <c r="A23690" s="25"/>
      <c r="B23690"/>
      <c r="C23690"/>
      <c r="D23690"/>
      <c r="E23690"/>
      <c r="F23690"/>
      <c r="G23690"/>
      <c r="H23690" s="26"/>
      <c r="I23690" s="26"/>
      <c r="K23690"/>
      <c r="L23690"/>
      <c r="M23690"/>
      <c r="N23690"/>
      <c r="O23690"/>
      <c r="P23690"/>
      <c r="S23690"/>
    </row>
    <row r="23691" spans="1:19" x14ac:dyDescent="0.3">
      <c r="A23691" s="25"/>
      <c r="B23691"/>
      <c r="C23691"/>
      <c r="D23691"/>
      <c r="E23691"/>
      <c r="F23691"/>
      <c r="G23691"/>
      <c r="H23691" s="26"/>
      <c r="I23691" s="26"/>
      <c r="K23691"/>
      <c r="L23691"/>
      <c r="M23691"/>
      <c r="N23691"/>
      <c r="O23691"/>
      <c r="P23691"/>
      <c r="S23691"/>
    </row>
    <row r="23692" spans="1:19" x14ac:dyDescent="0.3">
      <c r="A23692" s="25"/>
      <c r="B23692"/>
      <c r="C23692"/>
      <c r="D23692"/>
      <c r="E23692"/>
      <c r="F23692"/>
      <c r="G23692"/>
      <c r="H23692" s="26"/>
      <c r="I23692" s="26"/>
      <c r="K23692"/>
      <c r="L23692"/>
      <c r="M23692"/>
      <c r="N23692"/>
      <c r="O23692"/>
      <c r="P23692"/>
      <c r="S23692"/>
    </row>
    <row r="23693" spans="1:19" x14ac:dyDescent="0.3">
      <c r="A23693" s="25"/>
      <c r="B23693"/>
      <c r="C23693"/>
      <c r="D23693"/>
      <c r="E23693"/>
      <c r="F23693"/>
      <c r="G23693"/>
      <c r="H23693" s="26"/>
      <c r="I23693" s="26"/>
      <c r="K23693"/>
      <c r="L23693"/>
      <c r="M23693"/>
      <c r="N23693"/>
      <c r="O23693"/>
      <c r="P23693"/>
      <c r="S23693"/>
    </row>
    <row r="23694" spans="1:19" x14ac:dyDescent="0.3">
      <c r="A23694" s="25"/>
      <c r="B23694"/>
      <c r="C23694"/>
      <c r="D23694"/>
      <c r="E23694"/>
      <c r="F23694"/>
      <c r="G23694"/>
      <c r="H23694" s="26"/>
      <c r="I23694" s="26"/>
      <c r="K23694"/>
      <c r="L23694"/>
      <c r="M23694"/>
      <c r="N23694"/>
      <c r="O23694"/>
      <c r="P23694"/>
      <c r="S23694"/>
    </row>
    <row r="23695" spans="1:19" x14ac:dyDescent="0.3">
      <c r="A23695" s="25"/>
      <c r="B23695"/>
      <c r="C23695"/>
      <c r="D23695"/>
      <c r="E23695"/>
      <c r="F23695"/>
      <c r="G23695"/>
      <c r="H23695" s="26"/>
      <c r="I23695" s="26"/>
      <c r="K23695"/>
      <c r="L23695"/>
      <c r="M23695"/>
      <c r="N23695"/>
      <c r="O23695"/>
      <c r="P23695"/>
      <c r="S23695"/>
    </row>
    <row r="23696" spans="1:19" x14ac:dyDescent="0.3">
      <c r="A23696" s="25"/>
      <c r="B23696"/>
      <c r="C23696"/>
      <c r="D23696"/>
      <c r="E23696"/>
      <c r="F23696"/>
      <c r="G23696"/>
      <c r="H23696" s="26"/>
      <c r="I23696" s="26"/>
      <c r="K23696"/>
      <c r="L23696"/>
      <c r="M23696"/>
      <c r="N23696"/>
      <c r="O23696"/>
      <c r="P23696"/>
      <c r="S23696"/>
    </row>
    <row r="23697" spans="1:19" x14ac:dyDescent="0.3">
      <c r="A23697" s="25"/>
      <c r="B23697"/>
      <c r="C23697"/>
      <c r="D23697"/>
      <c r="E23697"/>
      <c r="F23697"/>
      <c r="G23697"/>
      <c r="H23697" s="14"/>
      <c r="I23697" s="26"/>
      <c r="K23697"/>
      <c r="L23697"/>
      <c r="M23697"/>
      <c r="N23697"/>
      <c r="O23697"/>
      <c r="P23697"/>
      <c r="S23697"/>
    </row>
    <row r="23698" spans="1:19" x14ac:dyDescent="0.3">
      <c r="A23698" s="25"/>
      <c r="B23698"/>
      <c r="C23698"/>
      <c r="D23698"/>
      <c r="E23698"/>
      <c r="F23698"/>
      <c r="G23698"/>
      <c r="H23698" s="14"/>
      <c r="I23698" s="26"/>
      <c r="K23698"/>
      <c r="L23698"/>
      <c r="M23698"/>
      <c r="N23698"/>
      <c r="O23698"/>
      <c r="P23698"/>
      <c r="S23698"/>
    </row>
    <row r="23699" spans="1:19" x14ac:dyDescent="0.3">
      <c r="A23699" s="25"/>
      <c r="B23699"/>
      <c r="C23699"/>
      <c r="D23699"/>
      <c r="E23699"/>
      <c r="F23699"/>
      <c r="G23699"/>
      <c r="H23699" s="14"/>
      <c r="I23699" s="26"/>
      <c r="K23699"/>
      <c r="L23699"/>
      <c r="M23699"/>
      <c r="N23699"/>
      <c r="O23699"/>
      <c r="P23699"/>
      <c r="S23699"/>
    </row>
    <row r="23700" spans="1:19" x14ac:dyDescent="0.3">
      <c r="A23700" s="25"/>
      <c r="B23700"/>
      <c r="C23700"/>
      <c r="D23700"/>
      <c r="E23700"/>
      <c r="F23700"/>
      <c r="G23700"/>
      <c r="H23700" s="14"/>
      <c r="I23700" s="26"/>
      <c r="K23700"/>
      <c r="L23700"/>
      <c r="M23700"/>
      <c r="N23700"/>
      <c r="O23700"/>
      <c r="P23700"/>
      <c r="S23700"/>
    </row>
    <row r="23701" spans="1:19" x14ac:dyDescent="0.3">
      <c r="A23701" s="25"/>
      <c r="B23701"/>
      <c r="C23701"/>
      <c r="D23701"/>
      <c r="E23701"/>
      <c r="F23701"/>
      <c r="G23701"/>
      <c r="H23701" s="14"/>
      <c r="I23701" s="26"/>
      <c r="K23701"/>
      <c r="L23701"/>
      <c r="M23701"/>
      <c r="N23701"/>
      <c r="O23701"/>
      <c r="P23701"/>
      <c r="S23701"/>
    </row>
    <row r="23702" spans="1:19" x14ac:dyDescent="0.3">
      <c r="A23702" s="25"/>
      <c r="B23702"/>
      <c r="C23702"/>
      <c r="D23702"/>
      <c r="E23702"/>
      <c r="F23702"/>
      <c r="G23702"/>
      <c r="H23702" s="26"/>
      <c r="I23702" s="26"/>
      <c r="K23702"/>
      <c r="L23702"/>
      <c r="M23702"/>
      <c r="N23702"/>
      <c r="O23702"/>
      <c r="P23702"/>
      <c r="S23702"/>
    </row>
    <row r="23703" spans="1:19" x14ac:dyDescent="0.3">
      <c r="A23703" s="25"/>
      <c r="B23703"/>
      <c r="C23703"/>
      <c r="D23703"/>
      <c r="E23703"/>
      <c r="F23703"/>
      <c r="G23703"/>
      <c r="H23703" s="26"/>
      <c r="I23703" s="26"/>
      <c r="K23703"/>
      <c r="L23703"/>
      <c r="M23703"/>
      <c r="N23703"/>
      <c r="O23703"/>
      <c r="P23703"/>
      <c r="S23703"/>
    </row>
    <row r="23704" spans="1:19" x14ac:dyDescent="0.3">
      <c r="A23704" s="25"/>
      <c r="B23704"/>
      <c r="C23704"/>
      <c r="D23704"/>
      <c r="E23704"/>
      <c r="F23704"/>
      <c r="G23704"/>
      <c r="H23704" s="26"/>
      <c r="I23704" s="26"/>
      <c r="K23704"/>
      <c r="L23704"/>
      <c r="M23704"/>
      <c r="N23704"/>
      <c r="O23704"/>
      <c r="P23704"/>
      <c r="S23704"/>
    </row>
    <row r="23705" spans="1:19" x14ac:dyDescent="0.3">
      <c r="A23705" s="25"/>
      <c r="B23705"/>
      <c r="C23705"/>
      <c r="D23705"/>
      <c r="E23705"/>
      <c r="F23705"/>
      <c r="G23705"/>
      <c r="H23705" s="26"/>
      <c r="I23705" s="26"/>
      <c r="K23705"/>
      <c r="L23705"/>
      <c r="M23705"/>
      <c r="N23705"/>
      <c r="O23705"/>
      <c r="P23705"/>
      <c r="S23705"/>
    </row>
    <row r="23706" spans="1:19" x14ac:dyDescent="0.3">
      <c r="A23706" s="25"/>
      <c r="B23706"/>
      <c r="C23706"/>
      <c r="D23706"/>
      <c r="E23706"/>
      <c r="F23706"/>
      <c r="G23706"/>
      <c r="H23706" s="14"/>
      <c r="I23706" s="14"/>
      <c r="K23706"/>
      <c r="L23706"/>
      <c r="M23706"/>
      <c r="N23706"/>
      <c r="O23706"/>
      <c r="P23706"/>
      <c r="S23706"/>
    </row>
    <row r="23707" spans="1:19" x14ac:dyDescent="0.3">
      <c r="A23707" s="25"/>
      <c r="B23707"/>
      <c r="C23707"/>
      <c r="D23707"/>
      <c r="E23707"/>
      <c r="F23707"/>
      <c r="G23707"/>
      <c r="H23707" s="14"/>
      <c r="I23707" s="14"/>
      <c r="K23707"/>
      <c r="L23707"/>
      <c r="M23707"/>
      <c r="N23707"/>
      <c r="O23707"/>
      <c r="P23707"/>
      <c r="S23707"/>
    </row>
    <row r="23708" spans="1:19" x14ac:dyDescent="0.3">
      <c r="A23708" s="25"/>
      <c r="B23708"/>
      <c r="C23708"/>
      <c r="D23708"/>
      <c r="E23708"/>
      <c r="F23708"/>
      <c r="G23708"/>
      <c r="H23708" s="14"/>
      <c r="I23708" s="14"/>
      <c r="K23708"/>
      <c r="L23708"/>
      <c r="M23708"/>
      <c r="N23708"/>
      <c r="O23708"/>
      <c r="P23708"/>
      <c r="S23708"/>
    </row>
    <row r="23709" spans="1:19" x14ac:dyDescent="0.3">
      <c r="A23709" s="25"/>
      <c r="B23709"/>
      <c r="C23709"/>
      <c r="D23709"/>
      <c r="E23709"/>
      <c r="F23709"/>
      <c r="G23709"/>
      <c r="H23709" s="14"/>
      <c r="I23709" s="14"/>
      <c r="K23709"/>
      <c r="L23709"/>
      <c r="M23709"/>
      <c r="N23709"/>
      <c r="O23709"/>
      <c r="P23709"/>
      <c r="S23709"/>
    </row>
    <row r="23710" spans="1:19" x14ac:dyDescent="0.3">
      <c r="A23710" s="25"/>
      <c r="B23710"/>
      <c r="C23710"/>
      <c r="D23710"/>
      <c r="E23710"/>
      <c r="F23710"/>
      <c r="G23710"/>
      <c r="H23710" s="26"/>
      <c r="I23710" s="14"/>
      <c r="K23710"/>
      <c r="L23710"/>
      <c r="M23710"/>
      <c r="N23710"/>
      <c r="O23710"/>
      <c r="P23710"/>
      <c r="S23710"/>
    </row>
    <row r="23711" spans="1:19" x14ac:dyDescent="0.3">
      <c r="A23711" s="25"/>
      <c r="B23711"/>
      <c r="C23711"/>
      <c r="D23711"/>
      <c r="E23711"/>
      <c r="F23711"/>
      <c r="G23711"/>
      <c r="H23711" s="26"/>
      <c r="I23711" s="14"/>
      <c r="K23711"/>
      <c r="L23711"/>
      <c r="M23711"/>
      <c r="N23711"/>
      <c r="O23711"/>
      <c r="P23711"/>
      <c r="S23711"/>
    </row>
    <row r="23712" spans="1:19" x14ac:dyDescent="0.3">
      <c r="A23712" s="25"/>
      <c r="B23712"/>
      <c r="C23712"/>
      <c r="D23712"/>
      <c r="E23712"/>
      <c r="F23712"/>
      <c r="G23712"/>
      <c r="H23712" s="26"/>
      <c r="I23712" s="14"/>
      <c r="K23712"/>
      <c r="L23712"/>
      <c r="M23712"/>
      <c r="N23712"/>
      <c r="O23712"/>
      <c r="P23712"/>
      <c r="S23712"/>
    </row>
    <row r="23713" spans="1:19" x14ac:dyDescent="0.3">
      <c r="A23713" s="25"/>
      <c r="B23713"/>
      <c r="C23713"/>
      <c r="D23713"/>
      <c r="E23713"/>
      <c r="F23713"/>
      <c r="G23713"/>
      <c r="H23713" s="26"/>
      <c r="I23713" s="14"/>
      <c r="K23713"/>
      <c r="L23713"/>
      <c r="M23713"/>
      <c r="N23713"/>
      <c r="O23713"/>
      <c r="P23713"/>
      <c r="S23713"/>
    </row>
    <row r="23714" spans="1:19" x14ac:dyDescent="0.3">
      <c r="A23714" s="25"/>
      <c r="B23714"/>
      <c r="C23714"/>
      <c r="D23714"/>
      <c r="E23714"/>
      <c r="F23714"/>
      <c r="G23714"/>
      <c r="H23714" s="26"/>
      <c r="I23714" s="26"/>
      <c r="K23714"/>
      <c r="L23714"/>
      <c r="M23714"/>
      <c r="N23714"/>
      <c r="O23714"/>
      <c r="P23714"/>
      <c r="S23714"/>
    </row>
    <row r="23715" spans="1:19" x14ac:dyDescent="0.3">
      <c r="A23715" s="25"/>
      <c r="B23715"/>
      <c r="C23715"/>
      <c r="D23715"/>
      <c r="E23715"/>
      <c r="F23715"/>
      <c r="G23715"/>
      <c r="H23715" s="26"/>
      <c r="I23715" s="26"/>
      <c r="K23715"/>
      <c r="L23715"/>
      <c r="M23715"/>
      <c r="N23715"/>
      <c r="O23715"/>
      <c r="P23715"/>
      <c r="S23715"/>
    </row>
    <row r="23716" spans="1:19" x14ac:dyDescent="0.3">
      <c r="A23716" s="25"/>
      <c r="B23716"/>
      <c r="C23716"/>
      <c r="D23716"/>
      <c r="E23716"/>
      <c r="F23716"/>
      <c r="G23716"/>
      <c r="H23716" s="26"/>
      <c r="I23716" s="26"/>
      <c r="K23716"/>
      <c r="L23716"/>
      <c r="M23716"/>
      <c r="N23716"/>
      <c r="O23716"/>
      <c r="P23716"/>
      <c r="S23716"/>
    </row>
    <row r="23717" spans="1:19" x14ac:dyDescent="0.3">
      <c r="A23717" s="25"/>
      <c r="B23717"/>
      <c r="C23717"/>
      <c r="D23717"/>
      <c r="E23717"/>
      <c r="F23717"/>
      <c r="G23717"/>
      <c r="H23717" s="26"/>
      <c r="I23717" s="26"/>
      <c r="K23717"/>
      <c r="L23717"/>
      <c r="M23717"/>
      <c r="N23717"/>
      <c r="O23717"/>
      <c r="P23717"/>
      <c r="S23717"/>
    </row>
    <row r="23718" spans="1:19" x14ac:dyDescent="0.3">
      <c r="A23718" s="25"/>
      <c r="B23718"/>
      <c r="C23718"/>
      <c r="D23718"/>
      <c r="E23718"/>
      <c r="F23718"/>
      <c r="G23718"/>
      <c r="H23718" s="26"/>
      <c r="I23718" s="26"/>
      <c r="K23718"/>
      <c r="L23718"/>
      <c r="M23718"/>
      <c r="N23718"/>
      <c r="O23718"/>
      <c r="P23718"/>
      <c r="S23718"/>
    </row>
    <row r="23719" spans="1:19" x14ac:dyDescent="0.3">
      <c r="A23719" s="25"/>
      <c r="B23719"/>
      <c r="C23719"/>
      <c r="D23719"/>
      <c r="E23719"/>
      <c r="F23719"/>
      <c r="G23719"/>
      <c r="H23719" s="26"/>
      <c r="I23719" s="26"/>
      <c r="K23719"/>
      <c r="L23719"/>
      <c r="M23719"/>
      <c r="N23719"/>
      <c r="O23719"/>
      <c r="P23719"/>
      <c r="S23719"/>
    </row>
    <row r="23720" spans="1:19" x14ac:dyDescent="0.3">
      <c r="A23720" s="25"/>
      <c r="B23720"/>
      <c r="C23720"/>
      <c r="D23720"/>
      <c r="E23720"/>
      <c r="F23720"/>
      <c r="G23720"/>
      <c r="H23720" s="26"/>
      <c r="I23720" s="26"/>
      <c r="K23720"/>
      <c r="L23720"/>
      <c r="M23720"/>
      <c r="N23720"/>
      <c r="O23720"/>
      <c r="P23720"/>
      <c r="S23720"/>
    </row>
    <row r="23721" spans="1:19" x14ac:dyDescent="0.3">
      <c r="A23721" s="25"/>
      <c r="B23721"/>
      <c r="C23721"/>
      <c r="D23721"/>
      <c r="E23721"/>
      <c r="F23721"/>
      <c r="G23721"/>
      <c r="H23721" s="26"/>
      <c r="I23721" s="26"/>
      <c r="K23721"/>
      <c r="L23721"/>
      <c r="M23721"/>
      <c r="N23721"/>
      <c r="O23721"/>
      <c r="P23721"/>
      <c r="S23721"/>
    </row>
    <row r="23722" spans="1:19" x14ac:dyDescent="0.3">
      <c r="A23722" s="25"/>
      <c r="B23722"/>
      <c r="C23722"/>
      <c r="D23722"/>
      <c r="E23722"/>
      <c r="F23722"/>
      <c r="G23722"/>
      <c r="H23722" s="14"/>
      <c r="I23722" s="14"/>
      <c r="K23722"/>
      <c r="L23722"/>
      <c r="M23722"/>
      <c r="N23722"/>
      <c r="O23722"/>
      <c r="P23722"/>
      <c r="S23722"/>
    </row>
    <row r="23723" spans="1:19" x14ac:dyDescent="0.3">
      <c r="A23723" s="25"/>
      <c r="B23723"/>
      <c r="C23723"/>
      <c r="D23723"/>
      <c r="E23723"/>
      <c r="F23723"/>
      <c r="G23723"/>
      <c r="H23723" s="14"/>
      <c r="I23723" s="14"/>
      <c r="K23723"/>
      <c r="L23723"/>
      <c r="M23723"/>
      <c r="N23723"/>
      <c r="O23723"/>
      <c r="P23723"/>
      <c r="S23723"/>
    </row>
    <row r="23724" spans="1:19" x14ac:dyDescent="0.3">
      <c r="A23724" s="25"/>
      <c r="B23724"/>
      <c r="C23724"/>
      <c r="D23724"/>
      <c r="E23724"/>
      <c r="F23724"/>
      <c r="G23724"/>
      <c r="H23724" s="14"/>
      <c r="I23724" s="14"/>
      <c r="K23724"/>
      <c r="L23724"/>
      <c r="M23724"/>
      <c r="N23724"/>
      <c r="O23724"/>
      <c r="P23724"/>
      <c r="S23724"/>
    </row>
    <row r="23725" spans="1:19" x14ac:dyDescent="0.3">
      <c r="A23725" s="25"/>
      <c r="B23725"/>
      <c r="C23725"/>
      <c r="D23725"/>
      <c r="E23725"/>
      <c r="F23725"/>
      <c r="G23725"/>
      <c r="H23725" s="14"/>
      <c r="I23725" s="14"/>
      <c r="K23725"/>
      <c r="L23725"/>
      <c r="M23725"/>
      <c r="N23725"/>
      <c r="O23725"/>
      <c r="P23725"/>
      <c r="S23725"/>
    </row>
    <row r="23726" spans="1:19" x14ac:dyDescent="0.3">
      <c r="A23726" s="25"/>
      <c r="B23726"/>
      <c r="C23726"/>
      <c r="D23726"/>
      <c r="E23726"/>
      <c r="F23726"/>
      <c r="G23726"/>
      <c r="H23726" s="26"/>
      <c r="I23726" s="14"/>
      <c r="K23726"/>
      <c r="L23726"/>
      <c r="M23726"/>
      <c r="N23726"/>
      <c r="O23726"/>
      <c r="P23726"/>
      <c r="S23726"/>
    </row>
    <row r="23727" spans="1:19" x14ac:dyDescent="0.3">
      <c r="A23727" s="25"/>
      <c r="B23727"/>
      <c r="C23727"/>
      <c r="D23727"/>
      <c r="E23727"/>
      <c r="F23727"/>
      <c r="G23727"/>
      <c r="H23727" s="26"/>
      <c r="I23727" s="14"/>
      <c r="K23727"/>
      <c r="L23727"/>
      <c r="M23727"/>
      <c r="N23727"/>
      <c r="O23727"/>
      <c r="P23727"/>
      <c r="S23727"/>
    </row>
    <row r="23728" spans="1:19" x14ac:dyDescent="0.3">
      <c r="A23728" s="25"/>
      <c r="B23728"/>
      <c r="C23728"/>
      <c r="D23728"/>
      <c r="E23728"/>
      <c r="F23728"/>
      <c r="G23728"/>
      <c r="H23728" s="26"/>
      <c r="I23728" s="14"/>
      <c r="K23728"/>
      <c r="L23728"/>
      <c r="M23728"/>
      <c r="N23728"/>
      <c r="O23728"/>
      <c r="P23728"/>
      <c r="S23728"/>
    </row>
    <row r="23729" spans="1:19" x14ac:dyDescent="0.3">
      <c r="A23729" s="25"/>
      <c r="B23729"/>
      <c r="C23729"/>
      <c r="D23729"/>
      <c r="E23729"/>
      <c r="F23729"/>
      <c r="G23729"/>
      <c r="H23729" s="26"/>
      <c r="I23729" s="14"/>
      <c r="K23729"/>
      <c r="L23729"/>
      <c r="M23729"/>
      <c r="N23729"/>
      <c r="O23729"/>
      <c r="P23729"/>
      <c r="S23729"/>
    </row>
    <row r="23730" spans="1:19" x14ac:dyDescent="0.3">
      <c r="A23730" s="25"/>
      <c r="B23730"/>
      <c r="C23730"/>
      <c r="D23730"/>
      <c r="E23730"/>
      <c r="F23730"/>
      <c r="G23730"/>
      <c r="H23730" s="26"/>
      <c r="I23730" s="26"/>
      <c r="K23730"/>
      <c r="L23730"/>
      <c r="M23730"/>
      <c r="N23730"/>
      <c r="O23730"/>
      <c r="P23730"/>
      <c r="S23730"/>
    </row>
    <row r="23731" spans="1:19" x14ac:dyDescent="0.3">
      <c r="A23731" s="25"/>
      <c r="B23731"/>
      <c r="C23731"/>
      <c r="D23731"/>
      <c r="E23731"/>
      <c r="F23731"/>
      <c r="G23731"/>
      <c r="H23731" s="26"/>
      <c r="I23731" s="26"/>
      <c r="K23731"/>
      <c r="L23731"/>
      <c r="M23731"/>
      <c r="N23731"/>
      <c r="O23731"/>
      <c r="P23731"/>
      <c r="S23731"/>
    </row>
    <row r="23732" spans="1:19" x14ac:dyDescent="0.3">
      <c r="A23732" s="25"/>
      <c r="B23732"/>
      <c r="C23732"/>
      <c r="D23732"/>
      <c r="E23732"/>
      <c r="F23732"/>
      <c r="G23732"/>
      <c r="H23732" s="26"/>
      <c r="I23732" s="26"/>
      <c r="K23732"/>
      <c r="L23732"/>
      <c r="M23732"/>
      <c r="N23732"/>
      <c r="O23732"/>
      <c r="P23732"/>
      <c r="S23732"/>
    </row>
    <row r="23733" spans="1:19" x14ac:dyDescent="0.3">
      <c r="A23733" s="25"/>
      <c r="B23733"/>
      <c r="C23733"/>
      <c r="D23733"/>
      <c r="E23733"/>
      <c r="F23733"/>
      <c r="G23733"/>
      <c r="H23733" s="26"/>
      <c r="I23733" s="26"/>
      <c r="K23733"/>
      <c r="L23733"/>
      <c r="M23733"/>
      <c r="N23733"/>
      <c r="O23733"/>
      <c r="P23733"/>
      <c r="S23733"/>
    </row>
    <row r="23734" spans="1:19" x14ac:dyDescent="0.3">
      <c r="A23734" s="25"/>
      <c r="B23734"/>
      <c r="C23734"/>
      <c r="D23734"/>
      <c r="E23734"/>
      <c r="F23734"/>
      <c r="G23734"/>
      <c r="H23734" s="26"/>
      <c r="I23734" s="26"/>
      <c r="K23734"/>
      <c r="L23734"/>
      <c r="M23734"/>
      <c r="N23734"/>
      <c r="O23734"/>
      <c r="P23734"/>
      <c r="S23734"/>
    </row>
    <row r="23735" spans="1:19" x14ac:dyDescent="0.3">
      <c r="A23735" s="25"/>
      <c r="B23735"/>
      <c r="C23735"/>
      <c r="D23735"/>
      <c r="E23735"/>
      <c r="F23735"/>
      <c r="G23735"/>
      <c r="H23735" s="26"/>
      <c r="I23735" s="26"/>
      <c r="K23735"/>
      <c r="L23735"/>
      <c r="M23735"/>
      <c r="N23735"/>
      <c r="O23735"/>
      <c r="P23735"/>
      <c r="S23735"/>
    </row>
    <row r="23736" spans="1:19" x14ac:dyDescent="0.3">
      <c r="A23736" s="25"/>
      <c r="B23736"/>
      <c r="C23736"/>
      <c r="D23736"/>
      <c r="E23736"/>
      <c r="F23736"/>
      <c r="G23736"/>
      <c r="H23736" s="26"/>
      <c r="I23736" s="26"/>
      <c r="K23736"/>
      <c r="L23736"/>
      <c r="M23736"/>
      <c r="N23736"/>
      <c r="O23736"/>
      <c r="P23736"/>
      <c r="S23736"/>
    </row>
    <row r="23737" spans="1:19" x14ac:dyDescent="0.3">
      <c r="A23737" s="25"/>
      <c r="B23737"/>
      <c r="C23737"/>
      <c r="D23737"/>
      <c r="E23737"/>
      <c r="F23737"/>
      <c r="G23737"/>
      <c r="H23737" s="26"/>
      <c r="I23737" s="26"/>
      <c r="K23737"/>
      <c r="L23737"/>
      <c r="M23737"/>
      <c r="N23737"/>
      <c r="O23737"/>
      <c r="P23737"/>
      <c r="S23737"/>
    </row>
    <row r="23738" spans="1:19" x14ac:dyDescent="0.3">
      <c r="A23738" s="25"/>
      <c r="B23738"/>
      <c r="C23738"/>
      <c r="D23738"/>
      <c r="E23738"/>
      <c r="F23738"/>
      <c r="G23738"/>
      <c r="H23738" s="26"/>
      <c r="I23738" s="26"/>
      <c r="K23738"/>
      <c r="L23738"/>
      <c r="M23738"/>
      <c r="N23738"/>
      <c r="O23738"/>
      <c r="P23738"/>
      <c r="S23738"/>
    </row>
    <row r="23739" spans="1:19" x14ac:dyDescent="0.3">
      <c r="A23739" s="25"/>
      <c r="B23739"/>
      <c r="C23739"/>
      <c r="D23739"/>
      <c r="E23739"/>
      <c r="F23739"/>
      <c r="G23739"/>
      <c r="H23739" s="26"/>
      <c r="I23739" s="26"/>
      <c r="K23739"/>
      <c r="L23739"/>
      <c r="M23739"/>
      <c r="N23739"/>
      <c r="O23739"/>
      <c r="P23739"/>
      <c r="S23739"/>
    </row>
    <row r="23740" spans="1:19" x14ac:dyDescent="0.3">
      <c r="A23740" s="25"/>
      <c r="B23740"/>
      <c r="C23740"/>
      <c r="D23740"/>
      <c r="E23740"/>
      <c r="F23740"/>
      <c r="G23740"/>
      <c r="H23740" s="26"/>
      <c r="I23740" s="26"/>
      <c r="K23740"/>
      <c r="L23740"/>
      <c r="M23740"/>
      <c r="N23740"/>
      <c r="O23740"/>
      <c r="P23740"/>
      <c r="S23740"/>
    </row>
    <row r="23741" spans="1:19" x14ac:dyDescent="0.3">
      <c r="A23741" s="25"/>
      <c r="B23741"/>
      <c r="C23741"/>
      <c r="D23741"/>
      <c r="E23741"/>
      <c r="F23741"/>
      <c r="G23741"/>
      <c r="H23741" s="26"/>
      <c r="I23741" s="26"/>
      <c r="K23741"/>
      <c r="L23741"/>
      <c r="M23741"/>
      <c r="N23741"/>
      <c r="O23741"/>
      <c r="P23741"/>
      <c r="S23741"/>
    </row>
    <row r="23742" spans="1:19" x14ac:dyDescent="0.3">
      <c r="A23742" s="25"/>
      <c r="B23742"/>
      <c r="C23742"/>
      <c r="D23742"/>
      <c r="E23742"/>
      <c r="F23742"/>
      <c r="G23742"/>
      <c r="H23742" s="26"/>
      <c r="I23742" s="26"/>
      <c r="K23742"/>
      <c r="L23742"/>
      <c r="M23742"/>
      <c r="N23742"/>
      <c r="O23742"/>
      <c r="P23742"/>
      <c r="S23742"/>
    </row>
    <row r="23743" spans="1:19" x14ac:dyDescent="0.3">
      <c r="A23743" s="25"/>
      <c r="B23743"/>
      <c r="C23743"/>
      <c r="D23743"/>
      <c r="E23743"/>
      <c r="F23743"/>
      <c r="G23743"/>
      <c r="H23743" s="26"/>
      <c r="I23743" s="26"/>
      <c r="K23743"/>
      <c r="L23743"/>
      <c r="M23743"/>
      <c r="N23743"/>
      <c r="O23743"/>
      <c r="P23743"/>
      <c r="S23743"/>
    </row>
    <row r="23744" spans="1:19" x14ac:dyDescent="0.3">
      <c r="A23744" s="25"/>
      <c r="B23744"/>
      <c r="C23744"/>
      <c r="D23744"/>
      <c r="E23744"/>
      <c r="F23744"/>
      <c r="G23744"/>
      <c r="H23744"/>
      <c r="I23744" s="14"/>
      <c r="K23744"/>
      <c r="L23744"/>
      <c r="M23744"/>
      <c r="N23744"/>
      <c r="O23744"/>
      <c r="P23744"/>
      <c r="S23744"/>
    </row>
    <row r="23745" spans="1:19" x14ac:dyDescent="0.3">
      <c r="A23745" s="25"/>
      <c r="B23745"/>
      <c r="C23745"/>
      <c r="D23745"/>
      <c r="E23745"/>
      <c r="F23745"/>
      <c r="G23745"/>
      <c r="H23745"/>
      <c r="I23745" s="14"/>
      <c r="K23745"/>
      <c r="L23745"/>
      <c r="M23745"/>
      <c r="N23745"/>
      <c r="O23745"/>
      <c r="P23745"/>
      <c r="S23745"/>
    </row>
    <row r="23746" spans="1:19" x14ac:dyDescent="0.3">
      <c r="A23746" s="25"/>
      <c r="B23746"/>
      <c r="C23746"/>
      <c r="D23746"/>
      <c r="E23746"/>
      <c r="F23746"/>
      <c r="G23746"/>
      <c r="H23746"/>
      <c r="I23746" s="14"/>
      <c r="K23746"/>
      <c r="L23746"/>
      <c r="M23746"/>
      <c r="N23746"/>
      <c r="O23746"/>
      <c r="P23746"/>
      <c r="S23746"/>
    </row>
    <row r="23747" spans="1:19" x14ac:dyDescent="0.3">
      <c r="A23747" s="25"/>
      <c r="B23747"/>
      <c r="C23747"/>
      <c r="D23747"/>
      <c r="E23747"/>
      <c r="F23747"/>
      <c r="G23747"/>
      <c r="H23747"/>
      <c r="I23747" s="14"/>
      <c r="K23747"/>
      <c r="L23747"/>
      <c r="M23747"/>
      <c r="N23747"/>
      <c r="O23747"/>
      <c r="P23747"/>
      <c r="S23747"/>
    </row>
    <row r="23748" spans="1:19" x14ac:dyDescent="0.3">
      <c r="A23748" s="25"/>
      <c r="B23748"/>
      <c r="C23748"/>
      <c r="D23748"/>
      <c r="E23748"/>
      <c r="F23748"/>
      <c r="G23748"/>
      <c r="H23748"/>
      <c r="I23748" s="14"/>
      <c r="K23748"/>
      <c r="L23748"/>
      <c r="M23748"/>
      <c r="N23748"/>
      <c r="O23748"/>
      <c r="P23748"/>
      <c r="S23748"/>
    </row>
    <row r="23749" spans="1:19" x14ac:dyDescent="0.3">
      <c r="A23749" s="25"/>
      <c r="B23749"/>
      <c r="C23749"/>
      <c r="D23749"/>
      <c r="E23749"/>
      <c r="F23749"/>
      <c r="G23749"/>
      <c r="H23749" s="26"/>
      <c r="I23749" s="14"/>
      <c r="K23749"/>
      <c r="L23749"/>
      <c r="M23749"/>
      <c r="N23749"/>
      <c r="O23749"/>
      <c r="P23749"/>
      <c r="S23749"/>
    </row>
    <row r="23750" spans="1:19" x14ac:dyDescent="0.3">
      <c r="A23750" s="25"/>
      <c r="B23750"/>
      <c r="C23750"/>
      <c r="D23750"/>
      <c r="E23750"/>
      <c r="F23750"/>
      <c r="G23750"/>
      <c r="H23750" s="26"/>
      <c r="I23750" s="14"/>
      <c r="K23750"/>
      <c r="L23750"/>
      <c r="M23750"/>
      <c r="N23750"/>
      <c r="O23750"/>
      <c r="P23750"/>
      <c r="S23750"/>
    </row>
    <row r="23751" spans="1:19" x14ac:dyDescent="0.3">
      <c r="A23751" s="25"/>
      <c r="B23751"/>
      <c r="C23751"/>
      <c r="D23751"/>
      <c r="E23751"/>
      <c r="F23751"/>
      <c r="G23751"/>
      <c r="H23751" s="26"/>
      <c r="I23751"/>
      <c r="K23751"/>
      <c r="L23751"/>
      <c r="M23751"/>
      <c r="N23751"/>
      <c r="O23751"/>
      <c r="P23751"/>
      <c r="S23751"/>
    </row>
    <row r="23752" spans="1:19" x14ac:dyDescent="0.3">
      <c r="A23752" s="25"/>
      <c r="B23752"/>
      <c r="C23752"/>
      <c r="D23752"/>
      <c r="E23752"/>
      <c r="F23752"/>
      <c r="G23752"/>
      <c r="H23752" s="26"/>
      <c r="I23752"/>
      <c r="K23752"/>
      <c r="L23752"/>
      <c r="M23752"/>
      <c r="N23752"/>
      <c r="O23752"/>
      <c r="P23752"/>
      <c r="S23752"/>
    </row>
    <row r="23753" spans="1:19" x14ac:dyDescent="0.3">
      <c r="A23753" s="25"/>
      <c r="B23753"/>
      <c r="C23753"/>
      <c r="D23753"/>
      <c r="E23753"/>
      <c r="F23753"/>
      <c r="G23753"/>
      <c r="H23753" s="26"/>
      <c r="I23753"/>
      <c r="K23753"/>
      <c r="L23753"/>
      <c r="M23753"/>
      <c r="N23753"/>
      <c r="O23753"/>
      <c r="P23753"/>
      <c r="S23753"/>
    </row>
    <row r="23754" spans="1:19" x14ac:dyDescent="0.3">
      <c r="A23754" s="25"/>
      <c r="B23754"/>
      <c r="C23754"/>
      <c r="D23754"/>
      <c r="E23754"/>
      <c r="F23754"/>
      <c r="G23754"/>
      <c r="H23754" s="26"/>
      <c r="I23754" s="26"/>
      <c r="K23754"/>
      <c r="L23754"/>
      <c r="M23754"/>
      <c r="N23754"/>
      <c r="O23754"/>
      <c r="P23754"/>
      <c r="S23754"/>
    </row>
    <row r="23755" spans="1:19" x14ac:dyDescent="0.3">
      <c r="A23755" s="25"/>
      <c r="B23755"/>
      <c r="C23755"/>
      <c r="D23755"/>
      <c r="E23755"/>
      <c r="F23755"/>
      <c r="G23755"/>
      <c r="H23755" s="26"/>
      <c r="I23755" s="26"/>
      <c r="K23755"/>
      <c r="L23755"/>
      <c r="M23755"/>
      <c r="N23755"/>
      <c r="O23755"/>
      <c r="P23755"/>
      <c r="S23755"/>
    </row>
    <row r="23756" spans="1:19" x14ac:dyDescent="0.3">
      <c r="A23756" s="25"/>
      <c r="B23756"/>
      <c r="C23756"/>
      <c r="D23756"/>
      <c r="E23756"/>
      <c r="F23756"/>
      <c r="G23756"/>
      <c r="H23756" s="26"/>
      <c r="I23756" s="26"/>
      <c r="K23756"/>
      <c r="L23756"/>
      <c r="M23756"/>
      <c r="N23756"/>
      <c r="O23756"/>
      <c r="P23756"/>
      <c r="S23756"/>
    </row>
    <row r="23757" spans="1:19" x14ac:dyDescent="0.3">
      <c r="A23757" s="25"/>
      <c r="B23757"/>
      <c r="C23757"/>
      <c r="D23757"/>
      <c r="E23757"/>
      <c r="F23757"/>
      <c r="G23757"/>
      <c r="H23757" s="26"/>
      <c r="I23757" s="26"/>
      <c r="K23757"/>
      <c r="L23757"/>
      <c r="M23757"/>
      <c r="N23757"/>
      <c r="O23757"/>
      <c r="P23757"/>
      <c r="S23757"/>
    </row>
    <row r="23758" spans="1:19" x14ac:dyDescent="0.3">
      <c r="A23758" s="25"/>
      <c r="B23758"/>
      <c r="C23758"/>
      <c r="D23758"/>
      <c r="E23758"/>
      <c r="F23758"/>
      <c r="G23758"/>
      <c r="H23758" s="26"/>
      <c r="I23758" s="26"/>
      <c r="K23758"/>
      <c r="L23758"/>
      <c r="M23758"/>
      <c r="N23758"/>
      <c r="O23758"/>
      <c r="P23758"/>
      <c r="S23758"/>
    </row>
    <row r="23759" spans="1:19" x14ac:dyDescent="0.3">
      <c r="A23759" s="25"/>
      <c r="B23759"/>
      <c r="C23759"/>
      <c r="D23759"/>
      <c r="E23759"/>
      <c r="F23759"/>
      <c r="G23759"/>
      <c r="H23759" s="26"/>
      <c r="I23759" s="26"/>
      <c r="K23759"/>
      <c r="L23759"/>
      <c r="M23759"/>
      <c r="N23759"/>
      <c r="O23759"/>
      <c r="P23759"/>
      <c r="S23759"/>
    </row>
    <row r="23760" spans="1:19" x14ac:dyDescent="0.3">
      <c r="A23760" s="25"/>
      <c r="B23760"/>
      <c r="C23760"/>
      <c r="D23760"/>
      <c r="E23760"/>
      <c r="F23760"/>
      <c r="G23760"/>
      <c r="H23760" s="26"/>
      <c r="I23760" s="26"/>
      <c r="K23760"/>
      <c r="L23760"/>
      <c r="M23760"/>
      <c r="N23760"/>
      <c r="O23760"/>
      <c r="P23760"/>
      <c r="S23760"/>
    </row>
    <row r="23761" spans="1:19" x14ac:dyDescent="0.3">
      <c r="A23761" s="25"/>
      <c r="B23761"/>
      <c r="C23761"/>
      <c r="D23761"/>
      <c r="E23761"/>
      <c r="F23761"/>
      <c r="G23761"/>
      <c r="H23761" s="26"/>
      <c r="I23761" s="26"/>
      <c r="K23761"/>
      <c r="L23761"/>
      <c r="M23761"/>
      <c r="N23761"/>
      <c r="O23761"/>
      <c r="P23761"/>
      <c r="S23761"/>
    </row>
    <row r="23762" spans="1:19" x14ac:dyDescent="0.3">
      <c r="A23762" s="25"/>
      <c r="B23762"/>
      <c r="C23762"/>
      <c r="D23762"/>
      <c r="E23762"/>
      <c r="F23762"/>
      <c r="G23762"/>
      <c r="H23762" s="26"/>
      <c r="I23762" s="26"/>
      <c r="K23762"/>
      <c r="L23762"/>
      <c r="M23762"/>
      <c r="N23762"/>
      <c r="O23762"/>
      <c r="P23762"/>
      <c r="S23762"/>
    </row>
    <row r="23763" spans="1:19" x14ac:dyDescent="0.3">
      <c r="A23763" s="25"/>
      <c r="B23763"/>
      <c r="C23763"/>
      <c r="D23763"/>
      <c r="E23763"/>
      <c r="F23763"/>
      <c r="G23763"/>
      <c r="H23763" s="26"/>
      <c r="I23763" s="26"/>
      <c r="K23763"/>
      <c r="L23763"/>
      <c r="M23763"/>
      <c r="N23763"/>
      <c r="O23763"/>
      <c r="P23763"/>
      <c r="S23763"/>
    </row>
    <row r="23764" spans="1:19" x14ac:dyDescent="0.3">
      <c r="A23764" s="25"/>
      <c r="B23764"/>
      <c r="C23764"/>
      <c r="D23764"/>
      <c r="E23764"/>
      <c r="F23764"/>
      <c r="G23764"/>
      <c r="H23764" s="26"/>
      <c r="I23764" s="26"/>
      <c r="K23764"/>
      <c r="L23764"/>
      <c r="M23764"/>
      <c r="N23764"/>
      <c r="O23764"/>
      <c r="P23764"/>
      <c r="S23764"/>
    </row>
    <row r="23765" spans="1:19" x14ac:dyDescent="0.3">
      <c r="A23765" s="25"/>
      <c r="B23765"/>
      <c r="C23765"/>
      <c r="D23765"/>
      <c r="E23765"/>
      <c r="F23765"/>
      <c r="G23765"/>
      <c r="H23765" s="26"/>
      <c r="I23765" s="26"/>
      <c r="K23765"/>
      <c r="L23765"/>
      <c r="M23765"/>
      <c r="N23765"/>
      <c r="O23765"/>
      <c r="P23765"/>
      <c r="S23765"/>
    </row>
    <row r="23766" spans="1:19" x14ac:dyDescent="0.3">
      <c r="A23766" s="25"/>
      <c r="B23766"/>
      <c r="C23766"/>
      <c r="D23766"/>
      <c r="E23766"/>
      <c r="F23766"/>
      <c r="G23766"/>
      <c r="H23766" s="26"/>
      <c r="I23766" s="26"/>
      <c r="K23766"/>
      <c r="L23766"/>
      <c r="M23766"/>
      <c r="N23766"/>
      <c r="O23766"/>
      <c r="P23766"/>
      <c r="S23766"/>
    </row>
    <row r="23767" spans="1:19" x14ac:dyDescent="0.3">
      <c r="A23767" s="25"/>
      <c r="B23767"/>
      <c r="C23767"/>
      <c r="D23767"/>
      <c r="E23767"/>
      <c r="F23767"/>
      <c r="G23767"/>
      <c r="H23767" s="26"/>
      <c r="I23767" s="26"/>
      <c r="K23767"/>
      <c r="L23767"/>
      <c r="M23767"/>
      <c r="N23767"/>
      <c r="O23767"/>
      <c r="P23767"/>
      <c r="S23767"/>
    </row>
    <row r="23768" spans="1:19" x14ac:dyDescent="0.3">
      <c r="A23768" s="25"/>
      <c r="B23768"/>
      <c r="C23768"/>
      <c r="D23768"/>
      <c r="E23768"/>
      <c r="F23768"/>
      <c r="G23768"/>
      <c r="H23768" s="26"/>
      <c r="I23768" s="26"/>
      <c r="K23768"/>
      <c r="L23768"/>
      <c r="M23768"/>
      <c r="N23768"/>
      <c r="O23768"/>
      <c r="P23768"/>
      <c r="S23768"/>
    </row>
    <row r="23769" spans="1:19" x14ac:dyDescent="0.3">
      <c r="A23769" s="25"/>
      <c r="B23769"/>
      <c r="C23769"/>
      <c r="D23769"/>
      <c r="E23769"/>
      <c r="F23769"/>
      <c r="G23769"/>
      <c r="H23769" s="14"/>
      <c r="I23769" s="14"/>
      <c r="K23769"/>
      <c r="L23769"/>
      <c r="M23769"/>
      <c r="N23769"/>
      <c r="O23769"/>
      <c r="P23769"/>
      <c r="S23769"/>
    </row>
    <row r="23770" spans="1:19" x14ac:dyDescent="0.3">
      <c r="A23770" s="25"/>
      <c r="B23770"/>
      <c r="C23770"/>
      <c r="D23770"/>
      <c r="E23770"/>
      <c r="F23770"/>
      <c r="G23770"/>
      <c r="H23770" s="14"/>
      <c r="I23770" s="14"/>
      <c r="K23770"/>
      <c r="L23770"/>
      <c r="M23770"/>
      <c r="N23770"/>
      <c r="O23770"/>
      <c r="P23770"/>
      <c r="S23770"/>
    </row>
    <row r="23771" spans="1:19" x14ac:dyDescent="0.3">
      <c r="A23771" s="25"/>
      <c r="B23771"/>
      <c r="C23771"/>
      <c r="D23771"/>
      <c r="E23771"/>
      <c r="F23771"/>
      <c r="G23771"/>
      <c r="H23771" s="14"/>
      <c r="I23771" s="14"/>
      <c r="K23771"/>
      <c r="L23771"/>
      <c r="M23771"/>
      <c r="N23771"/>
      <c r="O23771"/>
      <c r="P23771"/>
      <c r="S23771"/>
    </row>
    <row r="23772" spans="1:19" x14ac:dyDescent="0.3">
      <c r="A23772" s="25"/>
      <c r="B23772"/>
      <c r="C23772"/>
      <c r="D23772"/>
      <c r="E23772"/>
      <c r="F23772"/>
      <c r="G23772"/>
      <c r="H23772"/>
      <c r="I23772" s="14"/>
      <c r="K23772"/>
      <c r="L23772"/>
      <c r="M23772"/>
      <c r="N23772"/>
      <c r="O23772"/>
      <c r="P23772"/>
      <c r="S23772"/>
    </row>
    <row r="23773" spans="1:19" x14ac:dyDescent="0.3">
      <c r="A23773" s="25"/>
      <c r="B23773"/>
      <c r="C23773"/>
      <c r="D23773"/>
      <c r="E23773"/>
      <c r="F23773"/>
      <c r="G23773"/>
      <c r="H23773"/>
      <c r="I23773" s="14"/>
      <c r="K23773"/>
      <c r="L23773"/>
      <c r="M23773"/>
      <c r="N23773"/>
      <c r="O23773"/>
      <c r="P23773"/>
      <c r="S23773"/>
    </row>
    <row r="23774" spans="1:19" x14ac:dyDescent="0.3">
      <c r="A23774" s="25"/>
      <c r="B23774"/>
      <c r="C23774"/>
      <c r="D23774"/>
      <c r="E23774"/>
      <c r="F23774"/>
      <c r="G23774"/>
      <c r="H23774"/>
      <c r="I23774" s="14"/>
      <c r="K23774"/>
      <c r="L23774"/>
      <c r="M23774"/>
      <c r="N23774"/>
      <c r="O23774"/>
      <c r="P23774"/>
      <c r="S23774"/>
    </row>
    <row r="23775" spans="1:19" x14ac:dyDescent="0.3">
      <c r="A23775" s="25"/>
      <c r="B23775"/>
      <c r="C23775"/>
      <c r="D23775"/>
      <c r="E23775"/>
      <c r="F23775"/>
      <c r="G23775"/>
      <c r="H23775"/>
      <c r="I23775" s="14"/>
      <c r="K23775"/>
      <c r="L23775"/>
      <c r="M23775"/>
      <c r="N23775"/>
      <c r="O23775"/>
      <c r="P23775"/>
      <c r="S23775"/>
    </row>
    <row r="23776" spans="1:19" x14ac:dyDescent="0.3">
      <c r="A23776" s="25"/>
      <c r="B23776"/>
      <c r="C23776"/>
      <c r="D23776"/>
      <c r="E23776"/>
      <c r="F23776"/>
      <c r="G23776"/>
      <c r="H23776"/>
      <c r="I23776" s="14"/>
      <c r="K23776"/>
      <c r="L23776"/>
      <c r="M23776"/>
      <c r="N23776"/>
      <c r="O23776"/>
      <c r="P23776"/>
      <c r="S23776"/>
    </row>
    <row r="23777" spans="1:19" x14ac:dyDescent="0.3">
      <c r="A23777" s="25"/>
      <c r="B23777"/>
      <c r="C23777"/>
      <c r="D23777"/>
      <c r="E23777"/>
      <c r="F23777"/>
      <c r="G23777"/>
      <c r="H23777"/>
      <c r="I23777" s="14"/>
      <c r="K23777"/>
      <c r="L23777"/>
      <c r="M23777"/>
      <c r="N23777"/>
      <c r="O23777"/>
      <c r="P23777"/>
      <c r="S23777"/>
    </row>
    <row r="23778" spans="1:19" x14ac:dyDescent="0.3">
      <c r="A23778" s="25"/>
      <c r="B23778"/>
      <c r="C23778"/>
      <c r="D23778"/>
      <c r="E23778"/>
      <c r="F23778"/>
      <c r="G23778"/>
      <c r="H23778"/>
      <c r="I23778" s="14"/>
      <c r="K23778"/>
      <c r="L23778"/>
      <c r="M23778"/>
      <c r="N23778"/>
      <c r="O23778"/>
      <c r="P23778"/>
      <c r="S23778"/>
    </row>
    <row r="23779" spans="1:19" x14ac:dyDescent="0.3">
      <c r="A23779" s="25"/>
      <c r="B23779"/>
      <c r="C23779"/>
      <c r="D23779"/>
      <c r="E23779"/>
      <c r="F23779"/>
      <c r="G23779"/>
      <c r="H23779" s="26"/>
      <c r="I23779" s="26"/>
      <c r="K23779"/>
      <c r="L23779"/>
      <c r="M23779"/>
      <c r="N23779"/>
      <c r="O23779"/>
      <c r="P23779"/>
      <c r="S23779"/>
    </row>
    <row r="23780" spans="1:19" x14ac:dyDescent="0.3">
      <c r="A23780" s="25"/>
      <c r="B23780"/>
      <c r="C23780"/>
      <c r="D23780"/>
      <c r="E23780"/>
      <c r="F23780"/>
      <c r="G23780"/>
      <c r="H23780" s="26"/>
      <c r="I23780" s="26"/>
      <c r="K23780"/>
      <c r="L23780"/>
      <c r="M23780"/>
      <c r="N23780"/>
      <c r="O23780"/>
      <c r="P23780"/>
      <c r="S23780"/>
    </row>
    <row r="23781" spans="1:19" x14ac:dyDescent="0.3">
      <c r="A23781" s="25"/>
      <c r="B23781"/>
      <c r="C23781"/>
      <c r="D23781"/>
      <c r="E23781"/>
      <c r="F23781"/>
      <c r="G23781"/>
      <c r="H23781" s="26"/>
      <c r="I23781" s="26"/>
      <c r="K23781"/>
      <c r="L23781"/>
      <c r="M23781"/>
      <c r="N23781"/>
      <c r="O23781"/>
      <c r="P23781"/>
      <c r="S23781"/>
    </row>
    <row r="23782" spans="1:19" x14ac:dyDescent="0.3">
      <c r="A23782" s="25"/>
      <c r="B23782"/>
      <c r="C23782"/>
      <c r="D23782"/>
      <c r="E23782"/>
      <c r="F23782"/>
      <c r="G23782"/>
      <c r="H23782" s="26"/>
      <c r="I23782" s="26"/>
      <c r="K23782"/>
      <c r="L23782"/>
      <c r="M23782"/>
      <c r="N23782"/>
      <c r="O23782"/>
      <c r="P23782"/>
      <c r="S23782"/>
    </row>
    <row r="23783" spans="1:19" x14ac:dyDescent="0.3">
      <c r="A23783" s="25"/>
      <c r="B23783"/>
      <c r="C23783"/>
      <c r="D23783"/>
      <c r="E23783"/>
      <c r="F23783"/>
      <c r="G23783"/>
      <c r="H23783" s="26"/>
      <c r="I23783" s="26"/>
      <c r="K23783"/>
      <c r="L23783"/>
      <c r="M23783"/>
      <c r="N23783"/>
      <c r="O23783"/>
      <c r="P23783"/>
      <c r="S23783"/>
    </row>
    <row r="23784" spans="1:19" x14ac:dyDescent="0.3">
      <c r="A23784" s="25"/>
      <c r="B23784"/>
      <c r="C23784"/>
      <c r="D23784"/>
      <c r="E23784"/>
      <c r="F23784"/>
      <c r="G23784"/>
      <c r="H23784" s="26"/>
      <c r="I23784" s="26"/>
      <c r="K23784"/>
      <c r="L23784"/>
      <c r="M23784"/>
      <c r="N23784"/>
      <c r="O23784"/>
      <c r="P23784"/>
      <c r="S23784"/>
    </row>
    <row r="23785" spans="1:19" x14ac:dyDescent="0.3">
      <c r="A23785" s="25"/>
      <c r="B23785"/>
      <c r="C23785"/>
      <c r="D23785"/>
      <c r="E23785"/>
      <c r="F23785"/>
      <c r="G23785"/>
      <c r="H23785" s="26"/>
      <c r="I23785" s="26"/>
      <c r="K23785"/>
      <c r="L23785"/>
      <c r="M23785"/>
      <c r="N23785"/>
      <c r="O23785"/>
      <c r="P23785"/>
      <c r="S23785"/>
    </row>
    <row r="23786" spans="1:19" x14ac:dyDescent="0.3">
      <c r="A23786" s="25"/>
      <c r="B23786"/>
      <c r="C23786"/>
      <c r="D23786"/>
      <c r="E23786"/>
      <c r="F23786"/>
      <c r="G23786"/>
      <c r="H23786" s="26"/>
      <c r="I23786" s="26"/>
      <c r="K23786"/>
      <c r="L23786"/>
      <c r="M23786"/>
      <c r="N23786"/>
      <c r="O23786"/>
      <c r="P23786"/>
      <c r="S23786"/>
    </row>
    <row r="23787" spans="1:19" x14ac:dyDescent="0.3">
      <c r="A23787" s="25"/>
      <c r="B23787"/>
      <c r="C23787"/>
      <c r="D23787"/>
      <c r="E23787"/>
      <c r="F23787"/>
      <c r="G23787"/>
      <c r="H23787" s="26"/>
      <c r="I23787" s="26"/>
      <c r="K23787"/>
      <c r="L23787"/>
      <c r="M23787"/>
      <c r="N23787"/>
      <c r="O23787"/>
      <c r="P23787"/>
      <c r="S23787"/>
    </row>
    <row r="23788" spans="1:19" x14ac:dyDescent="0.3">
      <c r="A23788" s="25"/>
      <c r="B23788"/>
      <c r="C23788"/>
      <c r="D23788"/>
      <c r="E23788"/>
      <c r="F23788"/>
      <c r="G23788"/>
      <c r="H23788" s="26"/>
      <c r="I23788" s="26"/>
      <c r="K23788"/>
      <c r="L23788"/>
      <c r="M23788"/>
      <c r="N23788"/>
      <c r="O23788"/>
      <c r="P23788"/>
      <c r="S23788"/>
    </row>
    <row r="23789" spans="1:19" x14ac:dyDescent="0.3">
      <c r="A23789" s="25"/>
      <c r="B23789"/>
      <c r="C23789"/>
      <c r="D23789"/>
      <c r="E23789"/>
      <c r="F23789"/>
      <c r="G23789"/>
      <c r="H23789" s="26"/>
      <c r="I23789" s="26"/>
      <c r="K23789"/>
      <c r="L23789"/>
      <c r="M23789"/>
      <c r="N23789"/>
      <c r="O23789"/>
      <c r="P23789"/>
      <c r="S23789"/>
    </row>
    <row r="23790" spans="1:19" x14ac:dyDescent="0.3">
      <c r="A23790" s="25"/>
      <c r="B23790"/>
      <c r="C23790"/>
      <c r="D23790"/>
      <c r="E23790"/>
      <c r="F23790"/>
      <c r="G23790"/>
      <c r="H23790"/>
      <c r="I23790"/>
      <c r="K23790"/>
      <c r="L23790"/>
      <c r="M23790"/>
      <c r="N23790"/>
      <c r="O23790"/>
      <c r="P23790"/>
      <c r="S23790"/>
    </row>
    <row r="23791" spans="1:19" x14ac:dyDescent="0.3">
      <c r="A23791" s="25"/>
      <c r="B23791"/>
      <c r="C23791"/>
      <c r="D23791"/>
      <c r="E23791"/>
      <c r="F23791"/>
      <c r="G23791"/>
      <c r="H23791" s="14"/>
      <c r="I23791" s="14"/>
      <c r="K23791"/>
      <c r="L23791"/>
      <c r="M23791"/>
      <c r="N23791"/>
      <c r="O23791"/>
      <c r="P23791"/>
      <c r="S23791"/>
    </row>
    <row r="23792" spans="1:19" x14ac:dyDescent="0.3">
      <c r="A23792" s="25"/>
      <c r="B23792"/>
      <c r="C23792"/>
      <c r="D23792"/>
      <c r="E23792"/>
      <c r="F23792"/>
      <c r="G23792"/>
      <c r="H23792" s="14"/>
      <c r="I23792" s="14"/>
      <c r="K23792"/>
      <c r="L23792"/>
      <c r="M23792"/>
      <c r="N23792"/>
      <c r="O23792"/>
      <c r="P23792"/>
      <c r="S23792"/>
    </row>
    <row r="23793" spans="1:19" x14ac:dyDescent="0.3">
      <c r="A23793" s="25"/>
      <c r="B23793"/>
      <c r="C23793"/>
      <c r="D23793"/>
      <c r="E23793"/>
      <c r="F23793"/>
      <c r="G23793"/>
      <c r="H23793" s="14"/>
      <c r="I23793" s="14"/>
      <c r="K23793"/>
      <c r="L23793"/>
      <c r="M23793"/>
      <c r="N23793"/>
      <c r="O23793"/>
      <c r="P23793"/>
      <c r="S23793"/>
    </row>
    <row r="23794" spans="1:19" x14ac:dyDescent="0.3">
      <c r="A23794" s="25"/>
      <c r="B23794"/>
      <c r="C23794"/>
      <c r="D23794"/>
      <c r="E23794"/>
      <c r="F23794"/>
      <c r="G23794"/>
      <c r="H23794" s="14"/>
      <c r="I23794" s="14"/>
      <c r="K23794"/>
      <c r="L23794"/>
      <c r="M23794"/>
      <c r="N23794"/>
      <c r="O23794"/>
      <c r="P23794"/>
      <c r="S23794"/>
    </row>
    <row r="23795" spans="1:19" x14ac:dyDescent="0.3">
      <c r="A23795" s="25"/>
      <c r="B23795"/>
      <c r="C23795"/>
      <c r="D23795"/>
      <c r="E23795"/>
      <c r="F23795"/>
      <c r="G23795"/>
      <c r="H23795" s="14"/>
      <c r="I23795" s="14"/>
      <c r="K23795"/>
      <c r="L23795"/>
      <c r="M23795"/>
      <c r="N23795"/>
      <c r="O23795"/>
      <c r="P23795"/>
      <c r="S23795"/>
    </row>
    <row r="23796" spans="1:19" x14ac:dyDescent="0.3">
      <c r="A23796" s="25"/>
      <c r="B23796"/>
      <c r="C23796"/>
      <c r="D23796"/>
      <c r="E23796"/>
      <c r="F23796"/>
      <c r="G23796"/>
      <c r="H23796" s="14"/>
      <c r="I23796" s="14"/>
      <c r="K23796"/>
      <c r="L23796"/>
      <c r="M23796"/>
      <c r="N23796"/>
      <c r="O23796"/>
      <c r="P23796"/>
      <c r="S23796"/>
    </row>
    <row r="23797" spans="1:19" x14ac:dyDescent="0.3">
      <c r="A23797" s="25"/>
      <c r="B23797"/>
      <c r="C23797"/>
      <c r="D23797"/>
      <c r="E23797"/>
      <c r="F23797"/>
      <c r="G23797"/>
      <c r="H23797" s="14"/>
      <c r="I23797" s="14"/>
      <c r="K23797"/>
      <c r="L23797"/>
      <c r="M23797"/>
      <c r="N23797"/>
      <c r="O23797"/>
      <c r="P23797"/>
      <c r="S23797"/>
    </row>
    <row r="23798" spans="1:19" x14ac:dyDescent="0.3">
      <c r="A23798" s="25"/>
      <c r="B23798"/>
      <c r="C23798"/>
      <c r="D23798"/>
      <c r="E23798"/>
      <c r="F23798"/>
      <c r="G23798"/>
      <c r="H23798" s="14"/>
      <c r="I23798" s="14"/>
      <c r="K23798"/>
      <c r="L23798"/>
      <c r="M23798"/>
      <c r="N23798"/>
      <c r="O23798"/>
      <c r="P23798"/>
      <c r="S23798"/>
    </row>
    <row r="23799" spans="1:19" x14ac:dyDescent="0.3">
      <c r="A23799" s="25"/>
      <c r="B23799"/>
      <c r="C23799"/>
      <c r="D23799"/>
      <c r="E23799"/>
      <c r="F23799"/>
      <c r="G23799"/>
      <c r="H23799" s="14"/>
      <c r="I23799" s="14"/>
      <c r="K23799"/>
      <c r="L23799"/>
      <c r="M23799"/>
      <c r="N23799"/>
      <c r="O23799"/>
      <c r="P23799"/>
      <c r="S23799"/>
    </row>
    <row r="23800" spans="1:19" x14ac:dyDescent="0.3">
      <c r="A23800" s="25"/>
      <c r="B23800"/>
      <c r="C23800"/>
      <c r="D23800"/>
      <c r="E23800"/>
      <c r="F23800"/>
      <c r="G23800"/>
      <c r="H23800" s="14"/>
      <c r="I23800" s="14"/>
      <c r="K23800"/>
      <c r="L23800"/>
      <c r="M23800"/>
      <c r="N23800"/>
      <c r="O23800"/>
      <c r="P23800"/>
      <c r="S23800"/>
    </row>
    <row r="23801" spans="1:19" x14ac:dyDescent="0.3">
      <c r="A23801" s="25"/>
      <c r="B23801"/>
      <c r="C23801"/>
      <c r="D23801"/>
      <c r="E23801"/>
      <c r="F23801"/>
      <c r="G23801"/>
      <c r="H23801" s="26"/>
      <c r="I23801" s="26"/>
      <c r="K23801"/>
      <c r="L23801"/>
      <c r="M23801"/>
      <c r="N23801"/>
      <c r="O23801"/>
      <c r="P23801"/>
      <c r="S23801"/>
    </row>
    <row r="23802" spans="1:19" x14ac:dyDescent="0.3">
      <c r="A23802" s="25"/>
      <c r="B23802"/>
      <c r="C23802"/>
      <c r="D23802"/>
      <c r="E23802"/>
      <c r="F23802"/>
      <c r="G23802"/>
      <c r="H23802" s="26"/>
      <c r="I23802" s="26"/>
      <c r="K23802"/>
      <c r="L23802"/>
      <c r="M23802"/>
      <c r="N23802"/>
      <c r="O23802"/>
      <c r="P23802"/>
      <c r="S23802"/>
    </row>
    <row r="23803" spans="1:19" x14ac:dyDescent="0.3">
      <c r="A23803" s="25"/>
      <c r="B23803"/>
      <c r="C23803"/>
      <c r="D23803"/>
      <c r="E23803"/>
      <c r="F23803"/>
      <c r="G23803"/>
      <c r="H23803" s="26"/>
      <c r="I23803" s="26"/>
      <c r="K23803"/>
      <c r="L23803"/>
      <c r="M23803"/>
      <c r="N23803"/>
      <c r="O23803"/>
      <c r="P23803"/>
      <c r="S23803"/>
    </row>
    <row r="23804" spans="1:19" x14ac:dyDescent="0.3">
      <c r="A23804" s="25"/>
      <c r="B23804"/>
      <c r="C23804"/>
      <c r="D23804"/>
      <c r="E23804"/>
      <c r="F23804"/>
      <c r="G23804"/>
      <c r="H23804" s="26"/>
      <c r="I23804" s="26"/>
      <c r="K23804"/>
      <c r="L23804"/>
      <c r="M23804"/>
      <c r="N23804"/>
      <c r="O23804"/>
      <c r="P23804"/>
      <c r="S23804"/>
    </row>
    <row r="23805" spans="1:19" x14ac:dyDescent="0.3">
      <c r="A23805" s="25"/>
      <c r="B23805"/>
      <c r="C23805"/>
      <c r="D23805"/>
      <c r="E23805"/>
      <c r="F23805"/>
      <c r="G23805"/>
      <c r="H23805" s="26"/>
      <c r="I23805" s="26"/>
      <c r="K23805"/>
      <c r="L23805"/>
      <c r="M23805"/>
      <c r="N23805"/>
      <c r="O23805"/>
      <c r="P23805"/>
      <c r="S23805"/>
    </row>
    <row r="23806" spans="1:19" x14ac:dyDescent="0.3">
      <c r="A23806" s="25"/>
      <c r="B23806"/>
      <c r="C23806"/>
      <c r="D23806"/>
      <c r="E23806"/>
      <c r="F23806"/>
      <c r="G23806"/>
      <c r="H23806" s="26"/>
      <c r="I23806" s="26"/>
      <c r="K23806"/>
      <c r="L23806"/>
      <c r="M23806"/>
      <c r="N23806"/>
      <c r="O23806"/>
      <c r="P23806"/>
      <c r="S23806"/>
    </row>
    <row r="23807" spans="1:19" x14ac:dyDescent="0.3">
      <c r="A23807" s="25"/>
      <c r="B23807"/>
      <c r="C23807"/>
      <c r="D23807"/>
      <c r="E23807"/>
      <c r="F23807"/>
      <c r="G23807"/>
      <c r="H23807" s="26"/>
      <c r="I23807" s="26"/>
      <c r="K23807"/>
      <c r="L23807"/>
      <c r="M23807"/>
      <c r="N23807"/>
      <c r="O23807"/>
      <c r="P23807"/>
      <c r="S23807"/>
    </row>
    <row r="23808" spans="1:19" x14ac:dyDescent="0.3">
      <c r="A23808" s="25"/>
      <c r="B23808"/>
      <c r="C23808"/>
      <c r="D23808"/>
      <c r="E23808"/>
      <c r="F23808"/>
      <c r="G23808"/>
      <c r="H23808" s="26"/>
      <c r="I23808" s="26"/>
      <c r="K23808"/>
      <c r="L23808"/>
      <c r="M23808"/>
      <c r="N23808"/>
      <c r="O23808"/>
      <c r="P23808"/>
      <c r="S23808"/>
    </row>
    <row r="23809" spans="1:19" x14ac:dyDescent="0.3">
      <c r="A23809" s="25"/>
      <c r="B23809"/>
      <c r="C23809"/>
      <c r="D23809"/>
      <c r="E23809"/>
      <c r="F23809"/>
      <c r="G23809"/>
      <c r="H23809" s="26"/>
      <c r="I23809" s="26"/>
      <c r="K23809"/>
      <c r="L23809"/>
      <c r="M23809"/>
      <c r="N23809"/>
      <c r="O23809"/>
      <c r="P23809"/>
      <c r="S23809"/>
    </row>
    <row r="23810" spans="1:19" x14ac:dyDescent="0.3">
      <c r="A23810" s="25"/>
      <c r="B23810"/>
      <c r="C23810"/>
      <c r="D23810"/>
      <c r="E23810"/>
      <c r="F23810"/>
      <c r="G23810"/>
      <c r="H23810" s="26"/>
      <c r="I23810" s="26"/>
      <c r="K23810"/>
      <c r="L23810"/>
      <c r="M23810"/>
      <c r="N23810"/>
      <c r="O23810"/>
      <c r="P23810"/>
      <c r="S23810"/>
    </row>
    <row r="23811" spans="1:19" x14ac:dyDescent="0.3">
      <c r="A23811" s="25"/>
      <c r="B23811"/>
      <c r="C23811"/>
      <c r="D23811"/>
      <c r="E23811"/>
      <c r="F23811"/>
      <c r="G23811"/>
      <c r="H23811" s="26"/>
      <c r="I23811" s="26"/>
      <c r="K23811"/>
      <c r="L23811"/>
      <c r="M23811"/>
      <c r="N23811"/>
      <c r="O23811"/>
      <c r="P23811"/>
      <c r="S23811"/>
    </row>
    <row r="23812" spans="1:19" x14ac:dyDescent="0.3">
      <c r="A23812" s="25"/>
      <c r="B23812"/>
      <c r="C23812"/>
      <c r="D23812"/>
      <c r="E23812"/>
      <c r="F23812"/>
      <c r="G23812"/>
      <c r="H23812" s="14"/>
      <c r="I23812" s="14"/>
      <c r="K23812"/>
      <c r="L23812"/>
      <c r="M23812"/>
      <c r="N23812"/>
      <c r="O23812"/>
      <c r="P23812"/>
      <c r="S23812"/>
    </row>
    <row r="23813" spans="1:19" x14ac:dyDescent="0.3">
      <c r="A23813" s="25"/>
      <c r="B23813"/>
      <c r="C23813"/>
      <c r="D23813"/>
      <c r="E23813"/>
      <c r="F23813"/>
      <c r="G23813"/>
      <c r="H23813" s="14"/>
      <c r="I23813" s="14"/>
      <c r="K23813"/>
      <c r="L23813"/>
      <c r="M23813"/>
      <c r="N23813"/>
      <c r="O23813"/>
      <c r="P23813"/>
      <c r="S23813"/>
    </row>
    <row r="23814" spans="1:19" x14ac:dyDescent="0.3">
      <c r="A23814" s="25"/>
      <c r="B23814"/>
      <c r="C23814"/>
      <c r="D23814"/>
      <c r="E23814"/>
      <c r="F23814"/>
      <c r="G23814"/>
      <c r="H23814" s="14"/>
      <c r="I23814" s="14"/>
      <c r="K23814"/>
      <c r="L23814"/>
      <c r="M23814"/>
      <c r="N23814"/>
      <c r="O23814"/>
      <c r="P23814"/>
      <c r="S23814"/>
    </row>
    <row r="23815" spans="1:19" x14ac:dyDescent="0.3">
      <c r="A23815" s="25"/>
      <c r="B23815"/>
      <c r="C23815"/>
      <c r="D23815"/>
      <c r="E23815"/>
      <c r="F23815"/>
      <c r="G23815"/>
      <c r="H23815"/>
      <c r="I23815"/>
      <c r="K23815"/>
      <c r="L23815"/>
      <c r="M23815"/>
      <c r="N23815"/>
      <c r="O23815"/>
      <c r="P23815"/>
      <c r="S23815"/>
    </row>
    <row r="23816" spans="1:19" x14ac:dyDescent="0.3">
      <c r="A23816" s="25"/>
      <c r="B23816"/>
      <c r="C23816"/>
      <c r="D23816"/>
      <c r="E23816"/>
      <c r="F23816"/>
      <c r="G23816"/>
      <c r="H23816"/>
      <c r="I23816"/>
      <c r="K23816"/>
      <c r="L23816"/>
      <c r="M23816"/>
      <c r="N23816"/>
      <c r="O23816"/>
      <c r="P23816"/>
      <c r="S23816"/>
    </row>
    <row r="23817" spans="1:19" x14ac:dyDescent="0.3">
      <c r="A23817" s="25"/>
      <c r="B23817"/>
      <c r="C23817"/>
      <c r="D23817"/>
      <c r="E23817"/>
      <c r="F23817"/>
      <c r="G23817"/>
      <c r="H23817"/>
      <c r="I23817"/>
      <c r="K23817"/>
      <c r="L23817"/>
      <c r="M23817"/>
      <c r="N23817"/>
      <c r="O23817"/>
      <c r="P23817"/>
      <c r="S23817"/>
    </row>
    <row r="23818" spans="1:19" x14ac:dyDescent="0.3">
      <c r="A23818" s="25"/>
      <c r="B23818"/>
      <c r="C23818"/>
      <c r="D23818"/>
      <c r="E23818"/>
      <c r="F23818"/>
      <c r="G23818"/>
      <c r="H23818"/>
      <c r="I23818"/>
      <c r="K23818"/>
      <c r="L23818"/>
      <c r="M23818"/>
      <c r="N23818"/>
      <c r="O23818"/>
      <c r="P23818"/>
      <c r="S23818"/>
    </row>
    <row r="23819" spans="1:19" x14ac:dyDescent="0.3">
      <c r="A23819" s="25"/>
      <c r="B23819"/>
      <c r="C23819"/>
      <c r="D23819"/>
      <c r="E23819"/>
      <c r="F23819"/>
      <c r="G23819"/>
      <c r="H23819"/>
      <c r="I23819" s="14"/>
      <c r="K23819"/>
      <c r="L23819"/>
      <c r="M23819"/>
      <c r="N23819"/>
      <c r="O23819"/>
      <c r="P23819"/>
      <c r="S23819"/>
    </row>
    <row r="23820" spans="1:19" x14ac:dyDescent="0.3">
      <c r="A23820" s="25"/>
      <c r="B23820"/>
      <c r="C23820"/>
      <c r="D23820"/>
      <c r="E23820"/>
      <c r="F23820"/>
      <c r="G23820"/>
      <c r="H23820"/>
      <c r="I23820" s="14"/>
      <c r="K23820"/>
      <c r="L23820"/>
      <c r="M23820"/>
      <c r="N23820"/>
      <c r="O23820"/>
      <c r="P23820"/>
      <c r="S23820"/>
    </row>
    <row r="23821" spans="1:19" x14ac:dyDescent="0.3">
      <c r="A23821" s="25"/>
      <c r="B23821"/>
      <c r="C23821"/>
      <c r="D23821"/>
      <c r="E23821"/>
      <c r="F23821"/>
      <c r="G23821"/>
      <c r="H23821"/>
      <c r="I23821" s="14"/>
      <c r="K23821"/>
      <c r="L23821"/>
      <c r="M23821"/>
      <c r="N23821"/>
      <c r="O23821"/>
      <c r="P23821"/>
      <c r="S23821"/>
    </row>
    <row r="23822" spans="1:19" x14ac:dyDescent="0.3">
      <c r="A23822" s="25"/>
      <c r="B23822"/>
      <c r="C23822"/>
      <c r="D23822"/>
      <c r="E23822"/>
      <c r="F23822"/>
      <c r="G23822"/>
      <c r="H23822"/>
      <c r="I23822" s="14"/>
      <c r="K23822"/>
      <c r="L23822"/>
      <c r="M23822"/>
      <c r="N23822"/>
      <c r="O23822"/>
      <c r="P23822"/>
      <c r="S23822"/>
    </row>
    <row r="23823" spans="1:19" x14ac:dyDescent="0.3">
      <c r="A23823" s="25"/>
      <c r="B23823"/>
      <c r="C23823"/>
      <c r="D23823"/>
      <c r="E23823"/>
      <c r="F23823"/>
      <c r="G23823"/>
      <c r="H23823" s="26"/>
      <c r="I23823" s="26"/>
      <c r="K23823"/>
      <c r="L23823"/>
      <c r="M23823"/>
      <c r="N23823"/>
      <c r="O23823"/>
      <c r="P23823"/>
      <c r="S23823"/>
    </row>
    <row r="23824" spans="1:19" x14ac:dyDescent="0.3">
      <c r="A23824" s="25"/>
      <c r="B23824"/>
      <c r="C23824"/>
      <c r="D23824"/>
      <c r="E23824"/>
      <c r="F23824"/>
      <c r="G23824"/>
      <c r="H23824" s="26"/>
      <c r="I23824" s="26"/>
      <c r="K23824"/>
      <c r="L23824"/>
      <c r="M23824"/>
      <c r="N23824"/>
      <c r="O23824"/>
      <c r="P23824"/>
      <c r="S23824"/>
    </row>
    <row r="23825" spans="1:19" x14ac:dyDescent="0.3">
      <c r="A23825" s="25"/>
      <c r="B23825"/>
      <c r="C23825"/>
      <c r="D23825"/>
      <c r="E23825"/>
      <c r="F23825"/>
      <c r="G23825"/>
      <c r="H23825" s="26"/>
      <c r="I23825" s="26"/>
      <c r="K23825"/>
      <c r="L23825"/>
      <c r="M23825"/>
      <c r="N23825"/>
      <c r="O23825"/>
      <c r="P23825"/>
      <c r="S23825"/>
    </row>
    <row r="23826" spans="1:19" x14ac:dyDescent="0.3">
      <c r="A23826" s="25"/>
      <c r="B23826"/>
      <c r="C23826"/>
      <c r="D23826"/>
      <c r="E23826"/>
      <c r="F23826"/>
      <c r="G23826"/>
      <c r="H23826" s="26"/>
      <c r="I23826" s="26"/>
      <c r="K23826"/>
      <c r="L23826"/>
      <c r="M23826"/>
      <c r="N23826"/>
      <c r="O23826"/>
      <c r="P23826"/>
      <c r="S23826"/>
    </row>
    <row r="23827" spans="1:19" x14ac:dyDescent="0.3">
      <c r="A23827" s="25"/>
      <c r="B23827"/>
      <c r="C23827"/>
      <c r="D23827"/>
      <c r="E23827"/>
      <c r="F23827"/>
      <c r="G23827"/>
      <c r="H23827" s="26"/>
      <c r="I23827" s="26"/>
      <c r="K23827"/>
      <c r="L23827"/>
      <c r="M23827"/>
      <c r="N23827"/>
      <c r="O23827"/>
      <c r="P23827"/>
      <c r="S23827"/>
    </row>
    <row r="23828" spans="1:19" x14ac:dyDescent="0.3">
      <c r="A23828" s="25"/>
      <c r="B23828"/>
      <c r="C23828"/>
      <c r="D23828"/>
      <c r="E23828"/>
      <c r="F23828"/>
      <c r="G23828"/>
      <c r="H23828" s="26"/>
      <c r="I23828" s="26"/>
      <c r="K23828"/>
      <c r="L23828"/>
      <c r="M23828"/>
      <c r="N23828"/>
      <c r="O23828"/>
      <c r="P23828"/>
      <c r="S23828"/>
    </row>
    <row r="23829" spans="1:19" x14ac:dyDescent="0.3">
      <c r="A23829" s="25"/>
      <c r="B23829"/>
      <c r="C23829"/>
      <c r="D23829"/>
      <c r="E23829"/>
      <c r="F23829"/>
      <c r="G23829"/>
      <c r="H23829" s="26"/>
      <c r="I23829" s="26"/>
      <c r="K23829"/>
      <c r="L23829"/>
      <c r="M23829"/>
      <c r="N23829"/>
      <c r="O23829"/>
      <c r="P23829"/>
      <c r="S23829"/>
    </row>
    <row r="23830" spans="1:19" x14ac:dyDescent="0.3">
      <c r="A23830" s="25"/>
      <c r="B23830"/>
      <c r="C23830"/>
      <c r="D23830"/>
      <c r="E23830"/>
      <c r="F23830"/>
      <c r="G23830"/>
      <c r="H23830" s="26"/>
      <c r="I23830" s="26"/>
      <c r="K23830"/>
      <c r="L23830"/>
      <c r="M23830"/>
      <c r="N23830"/>
      <c r="O23830"/>
      <c r="P23830"/>
      <c r="S23830"/>
    </row>
    <row r="23831" spans="1:19" x14ac:dyDescent="0.3">
      <c r="A23831" s="25"/>
      <c r="B23831"/>
      <c r="C23831"/>
      <c r="D23831"/>
      <c r="E23831"/>
      <c r="F23831"/>
      <c r="G23831"/>
      <c r="H23831" s="26"/>
      <c r="I23831" s="26"/>
      <c r="K23831"/>
      <c r="L23831"/>
      <c r="M23831"/>
      <c r="N23831"/>
      <c r="O23831"/>
      <c r="P23831"/>
      <c r="S23831"/>
    </row>
    <row r="23832" spans="1:19" x14ac:dyDescent="0.3">
      <c r="A23832" s="25"/>
      <c r="B23832"/>
      <c r="C23832"/>
      <c r="D23832"/>
      <c r="E23832"/>
      <c r="F23832"/>
      <c r="G23832"/>
      <c r="H23832" s="26"/>
      <c r="I23832" s="26"/>
      <c r="K23832"/>
      <c r="L23832"/>
      <c r="M23832"/>
      <c r="N23832"/>
      <c r="O23832"/>
      <c r="P23832"/>
      <c r="S23832"/>
    </row>
    <row r="23833" spans="1:19" x14ac:dyDescent="0.3">
      <c r="A23833" s="25"/>
      <c r="B23833"/>
      <c r="C23833"/>
      <c r="D23833"/>
      <c r="E23833"/>
      <c r="F23833"/>
      <c r="G23833"/>
      <c r="H23833" s="26"/>
      <c r="I23833" s="26"/>
      <c r="K23833"/>
      <c r="L23833"/>
      <c r="M23833"/>
      <c r="N23833"/>
      <c r="O23833"/>
      <c r="P23833"/>
      <c r="S23833"/>
    </row>
    <row r="23834" spans="1:19" x14ac:dyDescent="0.3">
      <c r="A23834" s="25"/>
      <c r="B23834"/>
      <c r="C23834"/>
      <c r="D23834"/>
      <c r="E23834"/>
      <c r="F23834"/>
      <c r="G23834"/>
      <c r="H23834" s="26"/>
      <c r="I23834" s="26"/>
      <c r="K23834"/>
      <c r="L23834"/>
      <c r="M23834"/>
      <c r="N23834"/>
      <c r="O23834"/>
      <c r="P23834"/>
      <c r="S23834"/>
    </row>
    <row r="23835" spans="1:19" x14ac:dyDescent="0.3">
      <c r="A23835" s="25"/>
      <c r="B23835"/>
      <c r="C23835"/>
      <c r="D23835"/>
      <c r="E23835"/>
      <c r="F23835"/>
      <c r="G23835"/>
      <c r="H23835" s="26"/>
      <c r="I23835" s="26"/>
      <c r="K23835"/>
      <c r="L23835"/>
      <c r="M23835"/>
      <c r="N23835"/>
      <c r="O23835"/>
      <c r="P23835"/>
      <c r="S23835"/>
    </row>
    <row r="23836" spans="1:19" x14ac:dyDescent="0.3">
      <c r="A23836" s="25"/>
      <c r="B23836"/>
      <c r="C23836"/>
      <c r="D23836"/>
      <c r="E23836"/>
      <c r="F23836"/>
      <c r="G23836"/>
      <c r="H23836" s="26"/>
      <c r="I23836" s="26"/>
      <c r="K23836"/>
      <c r="L23836"/>
      <c r="M23836"/>
      <c r="N23836"/>
      <c r="O23836"/>
      <c r="P23836"/>
      <c r="S23836"/>
    </row>
    <row r="23837" spans="1:19" x14ac:dyDescent="0.3">
      <c r="A23837" s="25"/>
      <c r="B23837"/>
      <c r="C23837"/>
      <c r="D23837"/>
      <c r="E23837"/>
      <c r="F23837"/>
      <c r="G23837"/>
      <c r="H23837" s="26"/>
      <c r="I23837" s="26"/>
      <c r="K23837"/>
      <c r="L23837"/>
      <c r="M23837"/>
      <c r="N23837"/>
      <c r="O23837"/>
      <c r="P23837"/>
      <c r="S23837"/>
    </row>
    <row r="23838" spans="1:19" x14ac:dyDescent="0.3">
      <c r="A23838" s="25"/>
      <c r="B23838"/>
      <c r="C23838"/>
      <c r="D23838"/>
      <c r="E23838"/>
      <c r="F23838"/>
      <c r="G23838"/>
      <c r="H23838" s="26"/>
      <c r="I23838" s="26"/>
      <c r="K23838"/>
      <c r="L23838"/>
      <c r="M23838"/>
      <c r="N23838"/>
      <c r="O23838"/>
      <c r="P23838"/>
      <c r="S23838"/>
    </row>
    <row r="23839" spans="1:19" x14ac:dyDescent="0.3">
      <c r="A23839" s="25"/>
      <c r="B23839"/>
      <c r="C23839"/>
      <c r="D23839"/>
      <c r="E23839"/>
      <c r="F23839"/>
      <c r="G23839"/>
      <c r="H23839" s="26"/>
      <c r="I23839" s="26"/>
      <c r="K23839"/>
      <c r="L23839"/>
      <c r="M23839"/>
      <c r="N23839"/>
      <c r="O23839"/>
      <c r="P23839"/>
      <c r="S23839"/>
    </row>
    <row r="23840" spans="1:19" x14ac:dyDescent="0.3">
      <c r="A23840" s="25"/>
      <c r="B23840"/>
      <c r="C23840"/>
      <c r="D23840"/>
      <c r="E23840"/>
      <c r="F23840"/>
      <c r="G23840"/>
      <c r="H23840" s="26"/>
      <c r="I23840" s="26"/>
      <c r="K23840"/>
      <c r="L23840"/>
      <c r="M23840"/>
      <c r="N23840"/>
      <c r="O23840"/>
      <c r="P23840"/>
      <c r="S23840"/>
    </row>
    <row r="23841" spans="1:19" x14ac:dyDescent="0.3">
      <c r="A23841" s="25"/>
      <c r="B23841"/>
      <c r="C23841"/>
      <c r="D23841"/>
      <c r="E23841"/>
      <c r="F23841"/>
      <c r="G23841"/>
      <c r="H23841" s="26"/>
      <c r="I23841" s="26"/>
      <c r="K23841"/>
      <c r="L23841"/>
      <c r="M23841"/>
      <c r="N23841"/>
      <c r="O23841"/>
      <c r="P23841"/>
      <c r="S23841"/>
    </row>
    <row r="23842" spans="1:19" x14ac:dyDescent="0.3">
      <c r="A23842" s="25"/>
      <c r="B23842"/>
      <c r="C23842"/>
      <c r="D23842"/>
      <c r="E23842"/>
      <c r="F23842"/>
      <c r="G23842"/>
      <c r="H23842" s="26"/>
      <c r="I23842" s="26"/>
      <c r="K23842"/>
      <c r="L23842"/>
      <c r="M23842"/>
      <c r="N23842"/>
      <c r="O23842"/>
      <c r="P23842"/>
      <c r="S23842"/>
    </row>
    <row r="23843" spans="1:19" x14ac:dyDescent="0.3">
      <c r="A23843" s="25"/>
      <c r="B23843"/>
      <c r="C23843"/>
      <c r="D23843"/>
      <c r="E23843"/>
      <c r="F23843"/>
      <c r="G23843"/>
      <c r="H23843" s="26"/>
      <c r="I23843" s="26"/>
      <c r="K23843"/>
      <c r="L23843"/>
      <c r="M23843"/>
      <c r="N23843"/>
      <c r="O23843"/>
      <c r="P23843"/>
      <c r="S23843"/>
    </row>
    <row r="23844" spans="1:19" x14ac:dyDescent="0.3">
      <c r="A23844" s="25"/>
      <c r="B23844"/>
      <c r="C23844"/>
      <c r="D23844"/>
      <c r="E23844"/>
      <c r="F23844"/>
      <c r="G23844"/>
      <c r="H23844" s="26"/>
      <c r="I23844" s="26"/>
      <c r="K23844"/>
      <c r="L23844"/>
      <c r="M23844"/>
      <c r="N23844"/>
      <c r="O23844"/>
      <c r="P23844"/>
      <c r="S23844"/>
    </row>
    <row r="23845" spans="1:19" x14ac:dyDescent="0.3">
      <c r="A23845" s="25"/>
      <c r="B23845"/>
      <c r="C23845"/>
      <c r="D23845"/>
      <c r="E23845"/>
      <c r="F23845"/>
      <c r="G23845"/>
      <c r="H23845" s="14"/>
      <c r="I23845" s="14"/>
      <c r="K23845"/>
      <c r="L23845"/>
      <c r="M23845"/>
      <c r="N23845"/>
      <c r="O23845"/>
      <c r="P23845"/>
      <c r="S23845"/>
    </row>
    <row r="23846" spans="1:19" x14ac:dyDescent="0.3">
      <c r="A23846" s="25"/>
      <c r="B23846"/>
      <c r="C23846"/>
      <c r="D23846"/>
      <c r="E23846"/>
      <c r="F23846"/>
      <c r="G23846"/>
      <c r="H23846" s="14"/>
      <c r="I23846" s="14"/>
      <c r="K23846"/>
      <c r="L23846"/>
      <c r="M23846"/>
      <c r="N23846"/>
      <c r="O23846"/>
      <c r="P23846"/>
      <c r="S23846"/>
    </row>
    <row r="23847" spans="1:19" x14ac:dyDescent="0.3">
      <c r="A23847" s="25"/>
      <c r="B23847"/>
      <c r="C23847"/>
      <c r="D23847"/>
      <c r="E23847"/>
      <c r="F23847"/>
      <c r="G23847"/>
      <c r="H23847" s="14"/>
      <c r="I23847" s="14"/>
      <c r="K23847"/>
      <c r="L23847"/>
      <c r="M23847"/>
      <c r="N23847"/>
      <c r="O23847"/>
      <c r="P23847"/>
      <c r="S23847"/>
    </row>
    <row r="23848" spans="1:19" x14ac:dyDescent="0.3">
      <c r="A23848" s="25"/>
      <c r="B23848"/>
      <c r="C23848"/>
      <c r="D23848"/>
      <c r="E23848"/>
      <c r="F23848"/>
      <c r="G23848"/>
      <c r="H23848" s="14"/>
      <c r="I23848" s="14"/>
      <c r="K23848"/>
      <c r="L23848"/>
      <c r="M23848"/>
      <c r="N23848"/>
      <c r="O23848"/>
      <c r="P23848"/>
      <c r="S23848"/>
    </row>
    <row r="23849" spans="1:19" x14ac:dyDescent="0.3">
      <c r="A23849" s="25"/>
      <c r="B23849"/>
      <c r="C23849"/>
      <c r="D23849"/>
      <c r="E23849"/>
      <c r="F23849"/>
      <c r="G23849"/>
      <c r="H23849" s="14"/>
      <c r="I23849" s="14"/>
      <c r="K23849"/>
      <c r="L23849"/>
      <c r="M23849"/>
      <c r="N23849"/>
      <c r="O23849"/>
      <c r="P23849"/>
      <c r="S23849"/>
    </row>
    <row r="23850" spans="1:19" x14ac:dyDescent="0.3">
      <c r="A23850" s="25"/>
      <c r="B23850"/>
      <c r="C23850"/>
      <c r="D23850"/>
      <c r="E23850"/>
      <c r="F23850"/>
      <c r="G23850"/>
      <c r="H23850" s="14"/>
      <c r="I23850" s="14"/>
      <c r="K23850"/>
      <c r="L23850"/>
      <c r="M23850"/>
      <c r="N23850"/>
      <c r="O23850"/>
      <c r="P23850"/>
      <c r="S23850"/>
    </row>
    <row r="23851" spans="1:19" x14ac:dyDescent="0.3">
      <c r="A23851" s="25"/>
      <c r="B23851"/>
      <c r="C23851"/>
      <c r="D23851"/>
      <c r="E23851"/>
      <c r="F23851"/>
      <c r="G23851"/>
      <c r="H23851"/>
      <c r="I23851" s="14"/>
      <c r="K23851"/>
      <c r="L23851"/>
      <c r="M23851"/>
      <c r="N23851"/>
      <c r="O23851"/>
      <c r="P23851"/>
      <c r="S23851"/>
    </row>
    <row r="23852" spans="1:19" x14ac:dyDescent="0.3">
      <c r="A23852" s="25"/>
      <c r="B23852"/>
      <c r="C23852"/>
      <c r="D23852"/>
      <c r="E23852"/>
      <c r="F23852"/>
      <c r="G23852"/>
      <c r="H23852"/>
      <c r="I23852" s="14"/>
      <c r="K23852"/>
      <c r="L23852"/>
      <c r="M23852"/>
      <c r="N23852"/>
      <c r="O23852"/>
      <c r="P23852"/>
      <c r="S23852"/>
    </row>
    <row r="23853" spans="1:19" x14ac:dyDescent="0.3">
      <c r="A23853" s="25"/>
      <c r="B23853"/>
      <c r="C23853"/>
      <c r="D23853"/>
      <c r="E23853"/>
      <c r="F23853"/>
      <c r="G23853"/>
      <c r="H23853"/>
      <c r="I23853" s="14"/>
      <c r="K23853"/>
      <c r="L23853"/>
      <c r="M23853"/>
      <c r="N23853"/>
      <c r="O23853"/>
      <c r="P23853"/>
      <c r="S23853"/>
    </row>
    <row r="23854" spans="1:19" x14ac:dyDescent="0.3">
      <c r="A23854" s="25"/>
      <c r="B23854"/>
      <c r="C23854"/>
      <c r="D23854"/>
      <c r="E23854"/>
      <c r="F23854"/>
      <c r="G23854"/>
      <c r="H23854"/>
      <c r="I23854" s="14"/>
      <c r="K23854"/>
      <c r="L23854"/>
      <c r="M23854"/>
      <c r="N23854"/>
      <c r="O23854"/>
      <c r="P23854"/>
      <c r="S23854"/>
    </row>
    <row r="23855" spans="1:19" x14ac:dyDescent="0.3">
      <c r="A23855" s="25"/>
      <c r="B23855"/>
      <c r="C23855"/>
      <c r="D23855"/>
      <c r="E23855"/>
      <c r="F23855"/>
      <c r="G23855"/>
      <c r="H23855" s="14"/>
      <c r="I23855" s="14"/>
      <c r="K23855"/>
      <c r="L23855"/>
      <c r="M23855"/>
      <c r="N23855"/>
      <c r="O23855"/>
      <c r="P23855"/>
      <c r="S23855"/>
    </row>
    <row r="23856" spans="1:19" x14ac:dyDescent="0.3">
      <c r="A23856" s="25"/>
      <c r="B23856"/>
      <c r="C23856"/>
      <c r="D23856"/>
      <c r="E23856"/>
      <c r="F23856"/>
      <c r="G23856"/>
      <c r="H23856" s="26"/>
      <c r="I23856" s="26"/>
      <c r="K23856"/>
      <c r="L23856"/>
      <c r="M23856"/>
      <c r="N23856"/>
      <c r="O23856"/>
      <c r="P23856"/>
      <c r="S23856"/>
    </row>
    <row r="23857" spans="1:19" x14ac:dyDescent="0.3">
      <c r="A23857" s="25"/>
      <c r="B23857"/>
      <c r="C23857"/>
      <c r="D23857"/>
      <c r="E23857"/>
      <c r="F23857"/>
      <c r="G23857"/>
      <c r="H23857" s="26"/>
      <c r="I23857" s="26"/>
      <c r="K23857"/>
      <c r="L23857"/>
      <c r="M23857"/>
      <c r="N23857"/>
      <c r="O23857"/>
      <c r="P23857"/>
      <c r="S23857"/>
    </row>
    <row r="23858" spans="1:19" x14ac:dyDescent="0.3">
      <c r="A23858" s="25"/>
      <c r="B23858"/>
      <c r="C23858"/>
      <c r="D23858"/>
      <c r="E23858"/>
      <c r="F23858"/>
      <c r="G23858"/>
      <c r="H23858" s="26"/>
      <c r="I23858" s="26"/>
      <c r="K23858"/>
      <c r="L23858"/>
      <c r="M23858"/>
      <c r="N23858"/>
      <c r="O23858"/>
      <c r="P23858"/>
      <c r="S23858"/>
    </row>
    <row r="23859" spans="1:19" x14ac:dyDescent="0.3">
      <c r="A23859" s="25"/>
      <c r="B23859"/>
      <c r="C23859"/>
      <c r="D23859"/>
      <c r="E23859"/>
      <c r="F23859"/>
      <c r="G23859"/>
      <c r="H23859" s="26"/>
      <c r="I23859" s="26"/>
      <c r="K23859"/>
      <c r="L23859"/>
      <c r="M23859"/>
      <c r="N23859"/>
      <c r="O23859"/>
      <c r="P23859"/>
      <c r="S23859"/>
    </row>
    <row r="23860" spans="1:19" x14ac:dyDescent="0.3">
      <c r="A23860" s="25"/>
      <c r="B23860"/>
      <c r="C23860"/>
      <c r="D23860"/>
      <c r="E23860"/>
      <c r="F23860"/>
      <c r="G23860"/>
      <c r="H23860" s="26"/>
      <c r="I23860" s="26"/>
      <c r="K23860"/>
      <c r="L23860"/>
      <c r="M23860"/>
      <c r="N23860"/>
      <c r="O23860"/>
      <c r="P23860"/>
      <c r="S23860"/>
    </row>
    <row r="23861" spans="1:19" x14ac:dyDescent="0.3">
      <c r="A23861" s="25"/>
      <c r="B23861"/>
      <c r="C23861"/>
      <c r="D23861"/>
      <c r="E23861"/>
      <c r="F23861"/>
      <c r="G23861"/>
      <c r="H23861" s="26"/>
      <c r="I23861" s="26"/>
      <c r="K23861"/>
      <c r="L23861"/>
      <c r="M23861"/>
      <c r="N23861"/>
      <c r="O23861"/>
      <c r="P23861"/>
      <c r="S23861"/>
    </row>
    <row r="23862" spans="1:19" x14ac:dyDescent="0.3">
      <c r="A23862" s="25"/>
      <c r="B23862"/>
      <c r="C23862"/>
      <c r="D23862"/>
      <c r="E23862"/>
      <c r="F23862"/>
      <c r="G23862"/>
      <c r="H23862" s="26"/>
      <c r="I23862" s="26"/>
      <c r="K23862"/>
      <c r="L23862"/>
      <c r="M23862"/>
      <c r="N23862"/>
      <c r="O23862"/>
      <c r="P23862"/>
      <c r="S23862"/>
    </row>
    <row r="23863" spans="1:19" x14ac:dyDescent="0.3">
      <c r="A23863" s="25"/>
      <c r="B23863"/>
      <c r="C23863"/>
      <c r="D23863"/>
      <c r="E23863"/>
      <c r="F23863"/>
      <c r="G23863"/>
      <c r="H23863" s="26"/>
      <c r="I23863" s="26"/>
      <c r="K23863"/>
      <c r="L23863"/>
      <c r="M23863"/>
      <c r="N23863"/>
      <c r="O23863"/>
      <c r="P23863"/>
      <c r="S23863"/>
    </row>
    <row r="23864" spans="1:19" x14ac:dyDescent="0.3">
      <c r="A23864" s="25"/>
      <c r="B23864"/>
      <c r="C23864"/>
      <c r="D23864"/>
      <c r="E23864"/>
      <c r="F23864"/>
      <c r="G23864"/>
      <c r="H23864" s="26"/>
      <c r="I23864" s="26"/>
      <c r="K23864"/>
      <c r="L23864"/>
      <c r="M23864"/>
      <c r="N23864"/>
      <c r="O23864"/>
      <c r="P23864"/>
      <c r="S23864"/>
    </row>
    <row r="23865" spans="1:19" x14ac:dyDescent="0.3">
      <c r="A23865" s="25"/>
      <c r="B23865"/>
      <c r="C23865"/>
      <c r="D23865"/>
      <c r="E23865"/>
      <c r="F23865"/>
      <c r="G23865"/>
      <c r="H23865" s="26"/>
      <c r="I23865" s="26"/>
      <c r="K23865"/>
      <c r="L23865"/>
      <c r="M23865"/>
      <c r="N23865"/>
      <c r="O23865"/>
      <c r="P23865"/>
      <c r="S23865"/>
    </row>
    <row r="23866" spans="1:19" x14ac:dyDescent="0.3">
      <c r="A23866" s="25"/>
      <c r="B23866"/>
      <c r="C23866"/>
      <c r="D23866"/>
      <c r="E23866"/>
      <c r="F23866"/>
      <c r="G23866"/>
      <c r="H23866" s="14"/>
      <c r="I23866" s="14"/>
      <c r="K23866"/>
      <c r="L23866"/>
      <c r="M23866"/>
      <c r="N23866"/>
      <c r="O23866"/>
      <c r="P23866"/>
      <c r="S23866"/>
    </row>
    <row r="23867" spans="1:19" x14ac:dyDescent="0.3">
      <c r="A23867" s="25"/>
      <c r="B23867"/>
      <c r="C23867"/>
      <c r="D23867"/>
      <c r="E23867"/>
      <c r="F23867"/>
      <c r="G23867"/>
      <c r="H23867"/>
      <c r="I23867" s="14"/>
      <c r="K23867"/>
      <c r="L23867"/>
      <c r="M23867"/>
      <c r="N23867"/>
      <c r="O23867"/>
      <c r="P23867"/>
      <c r="S23867"/>
    </row>
    <row r="23868" spans="1:19" x14ac:dyDescent="0.3">
      <c r="A23868" s="25"/>
      <c r="B23868"/>
      <c r="C23868"/>
      <c r="D23868"/>
      <c r="E23868"/>
      <c r="F23868"/>
      <c r="G23868"/>
      <c r="H23868"/>
      <c r="I23868" s="14"/>
      <c r="K23868"/>
      <c r="L23868"/>
      <c r="M23868"/>
      <c r="N23868"/>
      <c r="O23868"/>
      <c r="P23868"/>
      <c r="S23868"/>
    </row>
    <row r="23869" spans="1:19" x14ac:dyDescent="0.3">
      <c r="A23869" s="25"/>
      <c r="B23869"/>
      <c r="C23869"/>
      <c r="D23869"/>
      <c r="E23869"/>
      <c r="F23869"/>
      <c r="G23869"/>
      <c r="H23869"/>
      <c r="I23869" s="14"/>
      <c r="K23869"/>
      <c r="L23869"/>
      <c r="M23869"/>
      <c r="N23869"/>
      <c r="O23869"/>
      <c r="P23869"/>
      <c r="S23869"/>
    </row>
    <row r="23870" spans="1:19" x14ac:dyDescent="0.3">
      <c r="A23870" s="25"/>
      <c r="B23870"/>
      <c r="C23870"/>
      <c r="D23870"/>
      <c r="E23870"/>
      <c r="F23870"/>
      <c r="G23870"/>
      <c r="H23870" s="14"/>
      <c r="I23870" s="14"/>
      <c r="K23870"/>
      <c r="L23870"/>
      <c r="M23870"/>
      <c r="N23870"/>
      <c r="O23870"/>
      <c r="P23870"/>
      <c r="S23870"/>
    </row>
    <row r="23871" spans="1:19" x14ac:dyDescent="0.3">
      <c r="A23871" s="25"/>
      <c r="B23871"/>
      <c r="C23871"/>
      <c r="D23871"/>
      <c r="E23871"/>
      <c r="F23871"/>
      <c r="G23871"/>
      <c r="H23871" s="14"/>
      <c r="I23871" s="14"/>
      <c r="K23871"/>
      <c r="L23871"/>
      <c r="M23871"/>
      <c r="N23871"/>
      <c r="O23871"/>
      <c r="P23871"/>
      <c r="S23871"/>
    </row>
    <row r="23872" spans="1:19" x14ac:dyDescent="0.3">
      <c r="A23872" s="25"/>
      <c r="B23872"/>
      <c r="C23872"/>
      <c r="D23872"/>
      <c r="E23872"/>
      <c r="F23872"/>
      <c r="G23872"/>
      <c r="H23872" s="14"/>
      <c r="I23872" s="14"/>
      <c r="K23872"/>
      <c r="L23872"/>
      <c r="M23872"/>
      <c r="N23872"/>
      <c r="O23872"/>
      <c r="P23872"/>
      <c r="S23872"/>
    </row>
    <row r="23873" spans="1:19" x14ac:dyDescent="0.3">
      <c r="A23873" s="25"/>
      <c r="B23873"/>
      <c r="C23873"/>
      <c r="D23873"/>
      <c r="E23873"/>
      <c r="F23873"/>
      <c r="G23873"/>
      <c r="H23873" s="14"/>
      <c r="I23873" s="14"/>
      <c r="K23873"/>
      <c r="L23873"/>
      <c r="M23873"/>
      <c r="N23873"/>
      <c r="O23873"/>
      <c r="P23873"/>
      <c r="S23873"/>
    </row>
    <row r="23874" spans="1:19" x14ac:dyDescent="0.3">
      <c r="A23874" s="25"/>
      <c r="B23874"/>
      <c r="C23874"/>
      <c r="D23874"/>
      <c r="E23874"/>
      <c r="F23874"/>
      <c r="G23874"/>
      <c r="H23874"/>
      <c r="I23874" s="14"/>
      <c r="K23874"/>
      <c r="L23874"/>
      <c r="M23874"/>
      <c r="N23874"/>
      <c r="O23874"/>
      <c r="P23874"/>
      <c r="S23874"/>
    </row>
    <row r="23875" spans="1:19" x14ac:dyDescent="0.3">
      <c r="A23875" s="25"/>
      <c r="B23875"/>
      <c r="C23875"/>
      <c r="D23875"/>
      <c r="E23875"/>
      <c r="F23875"/>
      <c r="G23875"/>
      <c r="H23875"/>
      <c r="I23875" s="14"/>
      <c r="K23875"/>
      <c r="L23875"/>
      <c r="M23875"/>
      <c r="N23875"/>
      <c r="O23875"/>
      <c r="P23875"/>
      <c r="S23875"/>
    </row>
    <row r="23876" spans="1:19" x14ac:dyDescent="0.3">
      <c r="A23876" s="25"/>
      <c r="B23876"/>
      <c r="C23876"/>
      <c r="D23876"/>
      <c r="E23876"/>
      <c r="F23876"/>
      <c r="G23876"/>
      <c r="H23876"/>
      <c r="I23876" s="14"/>
      <c r="K23876"/>
      <c r="L23876"/>
      <c r="M23876"/>
      <c r="N23876"/>
      <c r="O23876"/>
      <c r="P23876"/>
      <c r="S23876"/>
    </row>
    <row r="23877" spans="1:19" x14ac:dyDescent="0.3">
      <c r="A23877" s="25"/>
      <c r="B23877"/>
      <c r="C23877"/>
      <c r="D23877"/>
      <c r="E23877"/>
      <c r="F23877"/>
      <c r="G23877"/>
      <c r="H23877"/>
      <c r="I23877" s="14"/>
      <c r="K23877"/>
      <c r="L23877"/>
      <c r="M23877"/>
      <c r="N23877"/>
      <c r="O23877"/>
      <c r="P23877"/>
      <c r="S23877"/>
    </row>
    <row r="23878" spans="1:19" x14ac:dyDescent="0.3">
      <c r="A23878" s="25"/>
      <c r="B23878"/>
      <c r="C23878"/>
      <c r="D23878"/>
      <c r="E23878"/>
      <c r="F23878"/>
      <c r="G23878"/>
      <c r="H23878" s="14"/>
      <c r="I23878" s="14"/>
      <c r="K23878"/>
      <c r="L23878"/>
      <c r="M23878"/>
      <c r="N23878"/>
      <c r="O23878"/>
      <c r="P23878"/>
      <c r="S23878"/>
    </row>
    <row r="23879" spans="1:19" x14ac:dyDescent="0.3">
      <c r="A23879" s="25"/>
      <c r="B23879"/>
      <c r="C23879"/>
      <c r="D23879"/>
      <c r="E23879"/>
      <c r="F23879"/>
      <c r="G23879"/>
      <c r="H23879" s="14"/>
      <c r="I23879" s="14"/>
      <c r="K23879"/>
      <c r="L23879"/>
      <c r="M23879"/>
      <c r="N23879"/>
      <c r="O23879"/>
      <c r="P23879"/>
      <c r="S23879"/>
    </row>
    <row r="23880" spans="1:19" x14ac:dyDescent="0.3">
      <c r="A23880" s="25"/>
      <c r="B23880"/>
      <c r="C23880"/>
      <c r="D23880"/>
      <c r="E23880"/>
      <c r="F23880"/>
      <c r="G23880"/>
      <c r="H23880" s="14"/>
      <c r="I23880" s="14"/>
      <c r="K23880"/>
      <c r="L23880"/>
      <c r="M23880"/>
      <c r="N23880"/>
      <c r="O23880"/>
      <c r="P23880"/>
      <c r="S23880"/>
    </row>
    <row r="23881" spans="1:19" x14ac:dyDescent="0.3">
      <c r="A23881" s="25"/>
      <c r="B23881"/>
      <c r="C23881"/>
      <c r="D23881"/>
      <c r="E23881"/>
      <c r="F23881"/>
      <c r="G23881"/>
      <c r="H23881" s="14"/>
      <c r="I23881" s="14"/>
      <c r="K23881"/>
      <c r="L23881"/>
      <c r="M23881"/>
      <c r="N23881"/>
      <c r="O23881"/>
      <c r="P23881"/>
      <c r="S23881"/>
    </row>
    <row r="23882" spans="1:19" x14ac:dyDescent="0.3">
      <c r="A23882" s="25"/>
      <c r="B23882"/>
      <c r="C23882"/>
      <c r="D23882"/>
      <c r="E23882"/>
      <c r="F23882"/>
      <c r="G23882"/>
      <c r="H23882" s="26"/>
      <c r="I23882" s="26"/>
      <c r="K23882"/>
      <c r="L23882"/>
      <c r="M23882"/>
      <c r="N23882"/>
      <c r="O23882"/>
      <c r="P23882"/>
      <c r="S23882"/>
    </row>
    <row r="23883" spans="1:19" x14ac:dyDescent="0.3">
      <c r="A23883" s="25"/>
      <c r="B23883"/>
      <c r="C23883"/>
      <c r="D23883"/>
      <c r="E23883"/>
      <c r="F23883"/>
      <c r="G23883"/>
      <c r="H23883" s="26"/>
      <c r="I23883" s="26"/>
      <c r="K23883"/>
      <c r="L23883"/>
      <c r="M23883"/>
      <c r="N23883"/>
      <c r="O23883"/>
      <c r="P23883"/>
      <c r="S23883"/>
    </row>
    <row r="23884" spans="1:19" x14ac:dyDescent="0.3">
      <c r="A23884" s="25"/>
      <c r="B23884"/>
      <c r="C23884"/>
      <c r="D23884"/>
      <c r="E23884"/>
      <c r="F23884"/>
      <c r="G23884"/>
      <c r="H23884" s="26"/>
      <c r="I23884" s="26"/>
      <c r="K23884"/>
      <c r="L23884"/>
      <c r="M23884"/>
      <c r="N23884"/>
      <c r="O23884"/>
      <c r="P23884"/>
      <c r="S23884"/>
    </row>
    <row r="23885" spans="1:19" x14ac:dyDescent="0.3">
      <c r="A23885" s="25"/>
      <c r="B23885"/>
      <c r="C23885"/>
      <c r="D23885"/>
      <c r="E23885"/>
      <c r="F23885"/>
      <c r="G23885"/>
      <c r="H23885" s="26"/>
      <c r="I23885" s="26"/>
      <c r="K23885"/>
      <c r="L23885"/>
      <c r="M23885"/>
      <c r="N23885"/>
      <c r="O23885"/>
      <c r="P23885"/>
      <c r="S23885"/>
    </row>
    <row r="23886" spans="1:19" x14ac:dyDescent="0.3">
      <c r="A23886" s="25"/>
      <c r="B23886"/>
      <c r="C23886"/>
      <c r="D23886"/>
      <c r="E23886"/>
      <c r="F23886"/>
      <c r="G23886"/>
      <c r="H23886" s="26"/>
      <c r="I23886" s="26"/>
      <c r="K23886"/>
      <c r="L23886"/>
      <c r="M23886"/>
      <c r="N23886"/>
      <c r="O23886"/>
      <c r="P23886"/>
      <c r="S23886"/>
    </row>
    <row r="23887" spans="1:19" x14ac:dyDescent="0.3">
      <c r="A23887" s="25"/>
      <c r="B23887"/>
      <c r="C23887"/>
      <c r="D23887"/>
      <c r="E23887"/>
      <c r="F23887"/>
      <c r="G23887"/>
      <c r="H23887" s="14"/>
      <c r="I23887" s="14"/>
      <c r="K23887"/>
      <c r="L23887"/>
      <c r="M23887"/>
      <c r="N23887"/>
      <c r="O23887"/>
      <c r="P23887"/>
      <c r="S23887"/>
    </row>
    <row r="23888" spans="1:19" x14ac:dyDescent="0.3">
      <c r="A23888" s="25"/>
      <c r="B23888"/>
      <c r="C23888"/>
      <c r="D23888"/>
      <c r="E23888"/>
      <c r="F23888"/>
      <c r="G23888"/>
      <c r="H23888" s="14"/>
      <c r="I23888" s="14"/>
      <c r="K23888"/>
      <c r="L23888"/>
      <c r="M23888"/>
      <c r="N23888"/>
      <c r="O23888"/>
      <c r="P23888"/>
      <c r="S23888"/>
    </row>
    <row r="23889" spans="1:19" x14ac:dyDescent="0.3">
      <c r="A23889" s="25"/>
      <c r="B23889"/>
      <c r="C23889"/>
      <c r="D23889"/>
      <c r="E23889"/>
      <c r="F23889"/>
      <c r="G23889"/>
      <c r="H23889" s="14"/>
      <c r="I23889" s="14"/>
      <c r="K23889"/>
      <c r="L23889"/>
      <c r="M23889"/>
      <c r="N23889"/>
      <c r="O23889"/>
      <c r="P23889"/>
      <c r="S23889"/>
    </row>
    <row r="23890" spans="1:19" x14ac:dyDescent="0.3">
      <c r="A23890" s="25"/>
      <c r="B23890"/>
      <c r="C23890"/>
      <c r="D23890"/>
      <c r="E23890"/>
      <c r="F23890"/>
      <c r="G23890"/>
      <c r="H23890"/>
      <c r="I23890"/>
      <c r="K23890"/>
      <c r="L23890"/>
      <c r="M23890"/>
      <c r="N23890"/>
      <c r="O23890"/>
      <c r="P23890"/>
      <c r="S23890"/>
    </row>
    <row r="23891" spans="1:19" x14ac:dyDescent="0.3">
      <c r="A23891" s="25"/>
      <c r="B23891"/>
      <c r="C23891"/>
      <c r="D23891"/>
      <c r="E23891"/>
      <c r="F23891"/>
      <c r="G23891"/>
      <c r="H23891"/>
      <c r="I23891"/>
      <c r="K23891"/>
      <c r="L23891"/>
      <c r="M23891"/>
      <c r="N23891"/>
      <c r="O23891"/>
      <c r="P23891"/>
      <c r="S23891"/>
    </row>
    <row r="23892" spans="1:19" x14ac:dyDescent="0.3">
      <c r="A23892" s="25"/>
      <c r="B23892"/>
      <c r="C23892"/>
      <c r="D23892"/>
      <c r="E23892"/>
      <c r="F23892"/>
      <c r="G23892"/>
      <c r="H23892" s="26"/>
      <c r="I23892" s="26"/>
      <c r="K23892"/>
      <c r="L23892"/>
      <c r="M23892"/>
      <c r="N23892"/>
      <c r="O23892"/>
      <c r="P23892"/>
      <c r="S23892"/>
    </row>
    <row r="23893" spans="1:19" x14ac:dyDescent="0.3">
      <c r="A23893" s="25"/>
      <c r="B23893"/>
      <c r="C23893"/>
      <c r="D23893"/>
      <c r="E23893"/>
      <c r="F23893"/>
      <c r="G23893"/>
      <c r="H23893" s="26"/>
      <c r="I23893" s="26"/>
      <c r="K23893"/>
      <c r="L23893"/>
      <c r="M23893"/>
      <c r="N23893"/>
      <c r="O23893"/>
      <c r="P23893"/>
      <c r="S23893"/>
    </row>
    <row r="23894" spans="1:19" x14ac:dyDescent="0.3">
      <c r="A23894" s="25"/>
      <c r="B23894"/>
      <c r="C23894"/>
      <c r="D23894"/>
      <c r="E23894"/>
      <c r="F23894"/>
      <c r="G23894"/>
      <c r="H23894" s="26"/>
      <c r="I23894" s="26"/>
      <c r="K23894"/>
      <c r="L23894"/>
      <c r="M23894"/>
      <c r="N23894"/>
      <c r="O23894"/>
      <c r="P23894"/>
      <c r="S23894"/>
    </row>
    <row r="23895" spans="1:19" x14ac:dyDescent="0.3">
      <c r="A23895" s="25"/>
      <c r="B23895"/>
      <c r="C23895"/>
      <c r="D23895"/>
      <c r="E23895"/>
      <c r="F23895"/>
      <c r="G23895"/>
      <c r="H23895" s="26"/>
      <c r="I23895" s="26"/>
      <c r="K23895"/>
      <c r="L23895"/>
      <c r="M23895"/>
      <c r="N23895"/>
      <c r="O23895"/>
      <c r="P23895"/>
      <c r="S23895"/>
    </row>
    <row r="23896" spans="1:19" x14ac:dyDescent="0.3">
      <c r="A23896" s="25"/>
      <c r="B23896"/>
      <c r="C23896"/>
      <c r="D23896"/>
      <c r="E23896"/>
      <c r="F23896"/>
      <c r="G23896"/>
      <c r="H23896" s="26"/>
      <c r="I23896" s="26"/>
      <c r="K23896"/>
      <c r="L23896"/>
      <c r="M23896"/>
      <c r="N23896"/>
      <c r="O23896"/>
      <c r="P23896"/>
      <c r="S23896"/>
    </row>
    <row r="23897" spans="1:19" x14ac:dyDescent="0.3">
      <c r="A23897" s="25"/>
      <c r="B23897"/>
      <c r="C23897"/>
      <c r="D23897"/>
      <c r="E23897"/>
      <c r="F23897"/>
      <c r="G23897"/>
      <c r="H23897" s="26"/>
      <c r="I23897" s="26"/>
      <c r="K23897"/>
      <c r="L23897"/>
      <c r="M23897"/>
      <c r="N23897"/>
      <c r="O23897"/>
      <c r="P23897"/>
      <c r="S23897"/>
    </row>
    <row r="23898" spans="1:19" x14ac:dyDescent="0.3">
      <c r="A23898" s="25"/>
      <c r="B23898"/>
      <c r="C23898"/>
      <c r="D23898"/>
      <c r="E23898"/>
      <c r="F23898"/>
      <c r="G23898"/>
      <c r="H23898" s="26"/>
      <c r="I23898" s="26"/>
      <c r="K23898"/>
      <c r="L23898"/>
      <c r="M23898"/>
      <c r="N23898"/>
      <c r="O23898"/>
      <c r="P23898"/>
      <c r="S23898"/>
    </row>
    <row r="23899" spans="1:19" x14ac:dyDescent="0.3">
      <c r="A23899" s="25"/>
      <c r="B23899"/>
      <c r="C23899"/>
      <c r="D23899"/>
      <c r="E23899"/>
      <c r="F23899"/>
      <c r="G23899"/>
      <c r="H23899" s="26"/>
      <c r="I23899" s="26"/>
      <c r="K23899"/>
      <c r="L23899"/>
      <c r="M23899"/>
      <c r="N23899"/>
      <c r="O23899"/>
      <c r="P23899"/>
      <c r="S23899"/>
    </row>
    <row r="23900" spans="1:19" x14ac:dyDescent="0.3">
      <c r="A23900" s="25"/>
      <c r="B23900"/>
      <c r="C23900"/>
      <c r="D23900"/>
      <c r="E23900"/>
      <c r="F23900"/>
      <c r="G23900"/>
      <c r="H23900" s="26"/>
      <c r="I23900" s="26"/>
      <c r="K23900"/>
      <c r="L23900"/>
      <c r="M23900"/>
      <c r="N23900"/>
      <c r="O23900"/>
      <c r="P23900"/>
      <c r="S23900"/>
    </row>
    <row r="23901" spans="1:19" x14ac:dyDescent="0.3">
      <c r="A23901" s="25"/>
      <c r="B23901"/>
      <c r="C23901"/>
      <c r="D23901"/>
      <c r="E23901"/>
      <c r="F23901"/>
      <c r="G23901"/>
      <c r="H23901" s="14"/>
      <c r="I23901" s="14"/>
      <c r="K23901"/>
      <c r="L23901"/>
      <c r="M23901"/>
      <c r="N23901"/>
      <c r="O23901"/>
      <c r="P23901"/>
      <c r="S23901"/>
    </row>
    <row r="23902" spans="1:19" x14ac:dyDescent="0.3">
      <c r="A23902" s="25"/>
      <c r="B23902"/>
      <c r="C23902"/>
      <c r="D23902"/>
      <c r="E23902"/>
      <c r="F23902"/>
      <c r="G23902"/>
      <c r="H23902" s="14"/>
      <c r="I23902" s="14"/>
      <c r="K23902"/>
      <c r="L23902"/>
      <c r="M23902"/>
      <c r="N23902"/>
      <c r="O23902"/>
      <c r="P23902"/>
      <c r="S23902"/>
    </row>
    <row r="23903" spans="1:19" x14ac:dyDescent="0.3">
      <c r="A23903" s="25"/>
      <c r="B23903"/>
      <c r="C23903"/>
      <c r="D23903"/>
      <c r="E23903"/>
      <c r="F23903"/>
      <c r="G23903"/>
      <c r="H23903" s="14"/>
      <c r="I23903" s="14"/>
      <c r="K23903"/>
      <c r="L23903"/>
      <c r="M23903"/>
      <c r="N23903"/>
      <c r="O23903"/>
      <c r="P23903"/>
      <c r="S23903"/>
    </row>
    <row r="23904" spans="1:19" x14ac:dyDescent="0.3">
      <c r="A23904" s="25"/>
      <c r="B23904"/>
      <c r="C23904"/>
      <c r="D23904"/>
      <c r="E23904"/>
      <c r="F23904"/>
      <c r="G23904"/>
      <c r="H23904" s="14"/>
      <c r="I23904" s="14"/>
      <c r="K23904"/>
      <c r="L23904"/>
      <c r="M23904"/>
      <c r="N23904"/>
      <c r="O23904"/>
      <c r="P23904"/>
      <c r="S23904"/>
    </row>
    <row r="23905" spans="1:19" x14ac:dyDescent="0.3">
      <c r="A23905" s="25"/>
      <c r="B23905"/>
      <c r="C23905"/>
      <c r="D23905"/>
      <c r="E23905"/>
      <c r="F23905"/>
      <c r="G23905"/>
      <c r="H23905" s="26"/>
      <c r="I23905" s="26"/>
      <c r="K23905"/>
      <c r="L23905"/>
      <c r="M23905"/>
      <c r="N23905"/>
      <c r="O23905"/>
      <c r="P23905"/>
      <c r="S23905"/>
    </row>
    <row r="23906" spans="1:19" x14ac:dyDescent="0.3">
      <c r="A23906" s="25"/>
      <c r="B23906"/>
      <c r="C23906"/>
      <c r="D23906"/>
      <c r="E23906"/>
      <c r="F23906"/>
      <c r="G23906"/>
      <c r="H23906" s="26"/>
      <c r="I23906" s="26"/>
      <c r="K23906"/>
      <c r="L23906"/>
      <c r="M23906"/>
      <c r="N23906"/>
      <c r="O23906"/>
      <c r="P23906"/>
      <c r="S23906"/>
    </row>
    <row r="23907" spans="1:19" x14ac:dyDescent="0.3">
      <c r="A23907" s="25"/>
      <c r="B23907"/>
      <c r="C23907"/>
      <c r="D23907"/>
      <c r="E23907"/>
      <c r="F23907"/>
      <c r="G23907"/>
      <c r="H23907" s="26"/>
      <c r="I23907" s="26"/>
      <c r="K23907"/>
      <c r="L23907"/>
      <c r="M23907"/>
      <c r="N23907"/>
      <c r="O23907"/>
      <c r="P23907"/>
      <c r="S23907"/>
    </row>
    <row r="23908" spans="1:19" x14ac:dyDescent="0.3">
      <c r="A23908" s="25"/>
      <c r="B23908"/>
      <c r="C23908"/>
      <c r="D23908"/>
      <c r="E23908"/>
      <c r="F23908"/>
      <c r="G23908"/>
      <c r="H23908" s="26"/>
      <c r="I23908" s="26"/>
      <c r="K23908"/>
      <c r="L23908"/>
      <c r="M23908"/>
      <c r="N23908"/>
      <c r="O23908"/>
      <c r="P23908"/>
      <c r="S23908"/>
    </row>
    <row r="23909" spans="1:19" x14ac:dyDescent="0.3">
      <c r="A23909" s="25"/>
      <c r="B23909"/>
      <c r="C23909"/>
      <c r="D23909"/>
      <c r="E23909"/>
      <c r="F23909"/>
      <c r="G23909"/>
      <c r="H23909"/>
      <c r="I23909"/>
      <c r="K23909"/>
      <c r="L23909"/>
      <c r="M23909"/>
      <c r="N23909"/>
      <c r="O23909"/>
      <c r="P23909"/>
      <c r="S23909"/>
    </row>
    <row r="23910" spans="1:19" x14ac:dyDescent="0.3">
      <c r="A23910" s="25"/>
      <c r="B23910"/>
      <c r="C23910"/>
      <c r="D23910"/>
      <c r="E23910"/>
      <c r="F23910"/>
      <c r="G23910"/>
      <c r="H23910" s="14"/>
      <c r="I23910"/>
      <c r="K23910"/>
      <c r="L23910"/>
      <c r="M23910"/>
      <c r="N23910"/>
      <c r="O23910"/>
      <c r="P23910"/>
      <c r="S23910"/>
    </row>
    <row r="23911" spans="1:19" x14ac:dyDescent="0.3">
      <c r="A23911" s="25"/>
      <c r="B23911"/>
      <c r="C23911"/>
      <c r="D23911"/>
      <c r="E23911"/>
      <c r="F23911"/>
      <c r="G23911"/>
      <c r="H23911" s="14"/>
      <c r="I23911"/>
      <c r="K23911"/>
      <c r="L23911"/>
      <c r="M23911"/>
      <c r="N23911"/>
      <c r="O23911"/>
      <c r="P23911"/>
      <c r="S23911"/>
    </row>
    <row r="23912" spans="1:19" x14ac:dyDescent="0.3">
      <c r="A23912" s="25"/>
      <c r="B23912"/>
      <c r="C23912"/>
      <c r="D23912"/>
      <c r="E23912"/>
      <c r="F23912"/>
      <c r="G23912"/>
      <c r="H23912" s="14"/>
      <c r="I23912"/>
      <c r="K23912"/>
      <c r="L23912"/>
      <c r="M23912"/>
      <c r="N23912"/>
      <c r="O23912"/>
      <c r="P23912"/>
      <c r="S23912"/>
    </row>
    <row r="23913" spans="1:19" x14ac:dyDescent="0.3">
      <c r="A23913" s="25"/>
      <c r="B23913"/>
      <c r="C23913"/>
      <c r="D23913"/>
      <c r="E23913"/>
      <c r="F23913"/>
      <c r="G23913"/>
      <c r="H23913" s="14"/>
      <c r="I23913"/>
      <c r="K23913"/>
      <c r="L23913"/>
      <c r="M23913"/>
      <c r="N23913"/>
      <c r="O23913"/>
      <c r="P23913"/>
      <c r="S23913"/>
    </row>
    <row r="23914" spans="1:19" x14ac:dyDescent="0.3">
      <c r="A23914" s="25"/>
      <c r="B23914"/>
      <c r="C23914"/>
      <c r="D23914"/>
      <c r="E23914"/>
      <c r="F23914"/>
      <c r="G23914"/>
      <c r="H23914" s="14"/>
      <c r="I23914" s="14"/>
      <c r="K23914"/>
      <c r="L23914"/>
      <c r="M23914"/>
      <c r="N23914"/>
      <c r="O23914"/>
      <c r="P23914"/>
      <c r="S23914"/>
    </row>
    <row r="23915" spans="1:19" x14ac:dyDescent="0.3">
      <c r="A23915" s="25"/>
      <c r="B23915"/>
      <c r="C23915"/>
      <c r="D23915"/>
      <c r="E23915"/>
      <c r="F23915"/>
      <c r="G23915"/>
      <c r="H23915" s="14"/>
      <c r="I23915" s="14"/>
      <c r="K23915"/>
      <c r="L23915"/>
      <c r="M23915"/>
      <c r="N23915"/>
      <c r="O23915"/>
      <c r="P23915"/>
      <c r="S23915"/>
    </row>
    <row r="23916" spans="1:19" x14ac:dyDescent="0.3">
      <c r="A23916" s="25"/>
      <c r="B23916"/>
      <c r="C23916"/>
      <c r="D23916"/>
      <c r="E23916"/>
      <c r="F23916"/>
      <c r="G23916"/>
      <c r="H23916" s="14"/>
      <c r="I23916" s="14"/>
      <c r="K23916"/>
      <c r="L23916"/>
      <c r="M23916"/>
      <c r="N23916"/>
      <c r="O23916"/>
      <c r="P23916"/>
      <c r="S23916"/>
    </row>
    <row r="23917" spans="1:19" x14ac:dyDescent="0.3">
      <c r="A23917" s="25"/>
      <c r="B23917"/>
      <c r="C23917"/>
      <c r="D23917"/>
      <c r="E23917"/>
      <c r="F23917"/>
      <c r="G23917"/>
      <c r="H23917" s="14"/>
      <c r="I23917" s="14"/>
      <c r="K23917"/>
      <c r="L23917"/>
      <c r="M23917"/>
      <c r="N23917"/>
      <c r="O23917"/>
      <c r="P23917"/>
      <c r="S23917"/>
    </row>
    <row r="23918" spans="1:19" x14ac:dyDescent="0.3">
      <c r="A23918" s="25"/>
      <c r="B23918"/>
      <c r="C23918"/>
      <c r="D23918"/>
      <c r="E23918"/>
      <c r="F23918"/>
      <c r="G23918"/>
      <c r="H23918" s="14"/>
      <c r="I23918" s="14"/>
      <c r="K23918"/>
      <c r="L23918"/>
      <c r="M23918"/>
      <c r="N23918"/>
      <c r="O23918"/>
      <c r="P23918"/>
      <c r="S23918"/>
    </row>
    <row r="23919" spans="1:19" x14ac:dyDescent="0.3">
      <c r="A23919" s="25"/>
      <c r="B23919"/>
      <c r="C23919"/>
      <c r="D23919"/>
      <c r="E23919"/>
      <c r="F23919"/>
      <c r="G23919"/>
      <c r="H23919" s="14"/>
      <c r="I23919" s="14"/>
      <c r="K23919"/>
      <c r="L23919"/>
      <c r="M23919"/>
      <c r="N23919"/>
      <c r="O23919"/>
      <c r="P23919"/>
      <c r="S23919"/>
    </row>
    <row r="23920" spans="1:19" x14ac:dyDescent="0.3">
      <c r="A23920" s="25"/>
      <c r="B23920"/>
      <c r="C23920"/>
      <c r="D23920"/>
      <c r="E23920"/>
      <c r="F23920"/>
      <c r="G23920"/>
      <c r="H23920" s="14"/>
      <c r="I23920" s="14"/>
      <c r="K23920"/>
      <c r="L23920"/>
      <c r="M23920"/>
      <c r="N23920"/>
      <c r="O23920"/>
      <c r="P23920"/>
      <c r="S23920"/>
    </row>
    <row r="23921" spans="1:19" x14ac:dyDescent="0.3">
      <c r="A23921" s="25"/>
      <c r="B23921"/>
      <c r="C23921"/>
      <c r="D23921"/>
      <c r="E23921"/>
      <c r="F23921"/>
      <c r="G23921"/>
      <c r="H23921" s="14"/>
      <c r="I23921" s="14"/>
      <c r="K23921"/>
      <c r="L23921"/>
      <c r="M23921"/>
      <c r="N23921"/>
      <c r="O23921"/>
      <c r="P23921"/>
      <c r="S23921"/>
    </row>
    <row r="23922" spans="1:19" x14ac:dyDescent="0.3">
      <c r="A23922" s="25"/>
      <c r="B23922"/>
      <c r="C23922"/>
      <c r="D23922"/>
      <c r="E23922"/>
      <c r="F23922"/>
      <c r="G23922"/>
      <c r="H23922"/>
      <c r="I23922" s="14"/>
      <c r="K23922"/>
      <c r="L23922"/>
      <c r="M23922"/>
      <c r="N23922"/>
      <c r="O23922"/>
      <c r="P23922"/>
      <c r="S23922"/>
    </row>
    <row r="23923" spans="1:19" x14ac:dyDescent="0.3">
      <c r="A23923" s="25"/>
      <c r="B23923"/>
      <c r="C23923"/>
      <c r="D23923"/>
      <c r="E23923"/>
      <c r="F23923"/>
      <c r="G23923"/>
      <c r="H23923"/>
      <c r="I23923" s="14"/>
      <c r="K23923"/>
      <c r="L23923"/>
      <c r="M23923"/>
      <c r="N23923"/>
      <c r="O23923"/>
      <c r="P23923"/>
      <c r="S23923"/>
    </row>
    <row r="23924" spans="1:19" x14ac:dyDescent="0.3">
      <c r="A23924" s="25"/>
      <c r="B23924"/>
      <c r="C23924"/>
      <c r="D23924"/>
      <c r="E23924"/>
      <c r="F23924"/>
      <c r="G23924"/>
      <c r="H23924"/>
      <c r="I23924" s="14"/>
      <c r="K23924"/>
      <c r="L23924"/>
      <c r="M23924"/>
      <c r="N23924"/>
      <c r="O23924"/>
      <c r="P23924"/>
      <c r="S23924"/>
    </row>
    <row r="23925" spans="1:19" x14ac:dyDescent="0.3">
      <c r="A23925" s="25"/>
      <c r="B23925"/>
      <c r="C23925"/>
      <c r="D23925"/>
      <c r="E23925"/>
      <c r="F23925"/>
      <c r="G23925"/>
      <c r="H23925"/>
      <c r="I23925" s="14"/>
      <c r="K23925"/>
      <c r="L23925"/>
      <c r="M23925"/>
      <c r="N23925"/>
      <c r="O23925"/>
      <c r="P23925"/>
      <c r="S23925"/>
    </row>
    <row r="23926" spans="1:19" x14ac:dyDescent="0.3">
      <c r="A23926" s="25"/>
      <c r="B23926"/>
      <c r="C23926"/>
      <c r="D23926"/>
      <c r="E23926"/>
      <c r="F23926"/>
      <c r="G23926"/>
      <c r="H23926"/>
      <c r="I23926"/>
      <c r="K23926"/>
      <c r="L23926"/>
      <c r="M23926"/>
      <c r="N23926"/>
      <c r="O23926"/>
      <c r="P23926"/>
      <c r="S23926"/>
    </row>
    <row r="23927" spans="1:19" x14ac:dyDescent="0.3">
      <c r="A23927" s="25"/>
      <c r="B23927"/>
      <c r="C23927"/>
      <c r="D23927"/>
      <c r="E23927"/>
      <c r="F23927"/>
      <c r="G23927"/>
      <c r="H23927"/>
      <c r="I23927"/>
      <c r="K23927"/>
      <c r="L23927"/>
      <c r="M23927"/>
      <c r="N23927"/>
      <c r="O23927"/>
      <c r="P23927"/>
      <c r="S23927"/>
    </row>
    <row r="23928" spans="1:19" x14ac:dyDescent="0.3">
      <c r="A23928" s="25"/>
      <c r="B23928"/>
      <c r="C23928"/>
      <c r="D23928"/>
      <c r="E23928"/>
      <c r="F23928"/>
      <c r="G23928"/>
      <c r="H23928"/>
      <c r="I23928"/>
      <c r="K23928"/>
      <c r="L23928"/>
      <c r="M23928"/>
      <c r="N23928"/>
      <c r="O23928"/>
      <c r="P23928"/>
      <c r="S23928"/>
    </row>
    <row r="23929" spans="1:19" x14ac:dyDescent="0.3">
      <c r="A23929" s="25"/>
      <c r="B23929"/>
      <c r="C23929"/>
      <c r="D23929"/>
      <c r="E23929"/>
      <c r="F23929"/>
      <c r="G23929"/>
      <c r="H23929"/>
      <c r="I23929"/>
      <c r="K23929"/>
      <c r="L23929"/>
      <c r="M23929"/>
      <c r="N23929"/>
      <c r="O23929"/>
      <c r="P23929"/>
      <c r="S23929"/>
    </row>
    <row r="23930" spans="1:19" x14ac:dyDescent="0.3">
      <c r="A23930" s="25"/>
      <c r="B23930"/>
      <c r="C23930"/>
      <c r="D23930"/>
      <c r="E23930"/>
      <c r="F23930"/>
      <c r="G23930"/>
      <c r="H23930" s="14"/>
      <c r="I23930" s="14"/>
      <c r="K23930"/>
      <c r="L23930"/>
      <c r="M23930"/>
      <c r="N23930"/>
      <c r="O23930"/>
      <c r="P23930"/>
      <c r="S23930"/>
    </row>
    <row r="23931" spans="1:19" x14ac:dyDescent="0.3">
      <c r="A23931" s="25"/>
      <c r="B23931"/>
      <c r="C23931"/>
      <c r="D23931"/>
      <c r="E23931"/>
      <c r="F23931"/>
      <c r="G23931"/>
      <c r="H23931" s="14"/>
      <c r="I23931" s="14"/>
      <c r="K23931"/>
      <c r="L23931"/>
      <c r="M23931"/>
      <c r="N23931"/>
      <c r="O23931"/>
      <c r="P23931"/>
      <c r="S23931"/>
    </row>
    <row r="23932" spans="1:19" x14ac:dyDescent="0.3">
      <c r="A23932" s="25"/>
      <c r="B23932"/>
      <c r="C23932"/>
      <c r="D23932"/>
      <c r="E23932"/>
      <c r="F23932"/>
      <c r="G23932"/>
      <c r="H23932" s="14"/>
      <c r="I23932" s="14"/>
      <c r="K23932"/>
      <c r="L23932"/>
      <c r="M23932"/>
      <c r="N23932"/>
      <c r="O23932"/>
      <c r="P23932"/>
      <c r="S23932"/>
    </row>
    <row r="23933" spans="1:19" x14ac:dyDescent="0.3">
      <c r="A23933" s="25"/>
      <c r="B23933"/>
      <c r="C23933"/>
      <c r="D23933"/>
      <c r="E23933"/>
      <c r="F23933"/>
      <c r="G23933"/>
      <c r="H23933" s="26"/>
      <c r="I23933" s="26"/>
      <c r="K23933"/>
      <c r="L23933"/>
      <c r="M23933"/>
      <c r="N23933"/>
      <c r="O23933"/>
      <c r="P23933"/>
      <c r="S23933"/>
    </row>
    <row r="23934" spans="1:19" x14ac:dyDescent="0.3">
      <c r="A23934" s="25"/>
      <c r="B23934"/>
      <c r="C23934"/>
      <c r="D23934"/>
      <c r="E23934"/>
      <c r="F23934"/>
      <c r="G23934"/>
      <c r="H23934" s="26"/>
      <c r="I23934" s="26"/>
      <c r="K23934"/>
      <c r="L23934"/>
      <c r="M23934"/>
      <c r="N23934"/>
      <c r="O23934"/>
      <c r="P23934"/>
      <c r="S23934"/>
    </row>
    <row r="23935" spans="1:19" x14ac:dyDescent="0.3">
      <c r="A23935" s="25"/>
      <c r="B23935"/>
      <c r="C23935"/>
      <c r="D23935"/>
      <c r="E23935"/>
      <c r="F23935"/>
      <c r="G23935"/>
      <c r="H23935" s="26"/>
      <c r="I23935" s="26"/>
      <c r="K23935"/>
      <c r="L23935"/>
      <c r="M23935"/>
      <c r="N23935"/>
      <c r="O23935"/>
      <c r="P23935"/>
      <c r="S23935"/>
    </row>
    <row r="23936" spans="1:19" x14ac:dyDescent="0.3">
      <c r="A23936" s="25"/>
      <c r="B23936"/>
      <c r="C23936"/>
      <c r="D23936"/>
      <c r="E23936"/>
      <c r="F23936"/>
      <c r="G23936"/>
      <c r="H23936" s="14"/>
      <c r="I23936" s="14"/>
      <c r="K23936"/>
      <c r="L23936"/>
      <c r="M23936"/>
      <c r="N23936"/>
      <c r="O23936"/>
      <c r="P23936"/>
      <c r="S23936"/>
    </row>
    <row r="23937" spans="1:19" x14ac:dyDescent="0.3">
      <c r="A23937" s="25"/>
      <c r="B23937"/>
      <c r="C23937"/>
      <c r="D23937"/>
      <c r="E23937"/>
      <c r="F23937"/>
      <c r="G23937"/>
      <c r="H23937" s="14"/>
      <c r="I23937" s="14"/>
      <c r="K23937"/>
      <c r="L23937"/>
      <c r="M23937"/>
      <c r="N23937"/>
      <c r="O23937"/>
      <c r="P23937"/>
      <c r="S23937"/>
    </row>
    <row r="23938" spans="1:19" x14ac:dyDescent="0.3">
      <c r="A23938" s="25"/>
      <c r="B23938"/>
      <c r="C23938"/>
      <c r="D23938"/>
      <c r="E23938"/>
      <c r="F23938"/>
      <c r="G23938"/>
      <c r="H23938" s="14"/>
      <c r="I23938" s="14"/>
      <c r="K23938"/>
      <c r="L23938"/>
      <c r="M23938"/>
      <c r="N23938"/>
      <c r="O23938"/>
      <c r="P23938"/>
      <c r="S23938"/>
    </row>
    <row r="23939" spans="1:19" x14ac:dyDescent="0.3">
      <c r="A23939" s="25"/>
      <c r="B23939"/>
      <c r="C23939"/>
      <c r="D23939"/>
      <c r="E23939"/>
      <c r="F23939"/>
      <c r="G23939"/>
      <c r="H23939" s="14"/>
      <c r="I23939" s="14"/>
      <c r="K23939"/>
      <c r="L23939"/>
      <c r="M23939"/>
      <c r="N23939"/>
      <c r="O23939"/>
      <c r="P23939"/>
      <c r="S23939"/>
    </row>
    <row r="23940" spans="1:19" x14ac:dyDescent="0.3">
      <c r="A23940" s="25"/>
      <c r="B23940"/>
      <c r="C23940"/>
      <c r="D23940"/>
      <c r="E23940"/>
      <c r="F23940"/>
      <c r="G23940"/>
      <c r="H23940" s="14"/>
      <c r="I23940" s="14"/>
      <c r="K23940"/>
      <c r="L23940"/>
      <c r="M23940"/>
      <c r="N23940"/>
      <c r="O23940"/>
      <c r="P23940"/>
      <c r="S23940"/>
    </row>
    <row r="23941" spans="1:19" x14ac:dyDescent="0.3">
      <c r="A23941" s="25"/>
      <c r="B23941"/>
      <c r="C23941"/>
      <c r="D23941"/>
      <c r="E23941"/>
      <c r="F23941"/>
      <c r="G23941"/>
      <c r="H23941" s="14"/>
      <c r="I23941" s="14"/>
      <c r="K23941"/>
      <c r="L23941"/>
      <c r="M23941"/>
      <c r="N23941"/>
      <c r="O23941"/>
      <c r="P23941"/>
      <c r="S23941"/>
    </row>
    <row r="23942" spans="1:19" x14ac:dyDescent="0.3">
      <c r="A23942" s="25"/>
      <c r="B23942"/>
      <c r="C23942"/>
      <c r="D23942"/>
      <c r="E23942"/>
      <c r="F23942"/>
      <c r="G23942"/>
      <c r="H23942"/>
      <c r="I23942"/>
      <c r="K23942"/>
      <c r="L23942"/>
      <c r="M23942"/>
      <c r="N23942"/>
      <c r="O23942"/>
      <c r="P23942"/>
      <c r="S23942"/>
    </row>
    <row r="23943" spans="1:19" x14ac:dyDescent="0.3">
      <c r="A23943" s="25"/>
      <c r="B23943"/>
      <c r="C23943"/>
      <c r="D23943"/>
      <c r="E23943"/>
      <c r="F23943"/>
      <c r="G23943"/>
      <c r="H23943"/>
      <c r="I23943"/>
      <c r="K23943"/>
      <c r="L23943"/>
      <c r="M23943"/>
      <c r="N23943"/>
      <c r="O23943"/>
      <c r="P23943"/>
      <c r="S23943"/>
    </row>
    <row r="23944" spans="1:19" x14ac:dyDescent="0.3">
      <c r="A23944" s="25"/>
      <c r="B23944"/>
      <c r="C23944"/>
      <c r="D23944"/>
      <c r="E23944"/>
      <c r="F23944"/>
      <c r="G23944"/>
      <c r="H23944" s="26"/>
      <c r="I23944" s="26"/>
      <c r="K23944"/>
      <c r="L23944"/>
      <c r="M23944"/>
      <c r="N23944"/>
      <c r="O23944"/>
      <c r="P23944"/>
      <c r="S23944"/>
    </row>
    <row r="23945" spans="1:19" x14ac:dyDescent="0.3">
      <c r="A23945" s="25"/>
      <c r="B23945"/>
      <c r="C23945"/>
      <c r="D23945"/>
      <c r="E23945"/>
      <c r="F23945"/>
      <c r="G23945"/>
      <c r="H23945" s="26"/>
      <c r="I23945" s="26"/>
      <c r="K23945"/>
      <c r="L23945"/>
      <c r="M23945"/>
      <c r="N23945"/>
      <c r="O23945"/>
      <c r="P23945"/>
      <c r="S23945"/>
    </row>
    <row r="23946" spans="1:19" x14ac:dyDescent="0.3">
      <c r="A23946" s="25"/>
      <c r="B23946"/>
      <c r="C23946"/>
      <c r="D23946"/>
      <c r="E23946"/>
      <c r="F23946"/>
      <c r="G23946"/>
      <c r="H23946" s="26"/>
      <c r="I23946" s="26"/>
      <c r="K23946"/>
      <c r="L23946"/>
      <c r="M23946"/>
      <c r="N23946"/>
      <c r="O23946"/>
      <c r="P23946"/>
      <c r="S23946"/>
    </row>
    <row r="23947" spans="1:19" x14ac:dyDescent="0.3">
      <c r="A23947" s="25"/>
      <c r="B23947"/>
      <c r="C23947"/>
      <c r="D23947"/>
      <c r="E23947"/>
      <c r="F23947"/>
      <c r="G23947"/>
      <c r="H23947" s="26"/>
      <c r="I23947" s="26"/>
      <c r="K23947"/>
      <c r="L23947"/>
      <c r="M23947"/>
      <c r="N23947"/>
      <c r="O23947"/>
      <c r="P23947"/>
      <c r="S23947"/>
    </row>
    <row r="23948" spans="1:19" x14ac:dyDescent="0.3">
      <c r="A23948" s="25"/>
      <c r="B23948"/>
      <c r="C23948"/>
      <c r="D23948"/>
      <c r="E23948"/>
      <c r="F23948"/>
      <c r="G23948"/>
      <c r="H23948" s="26"/>
      <c r="I23948" s="26"/>
      <c r="K23948"/>
      <c r="L23948"/>
      <c r="M23948"/>
      <c r="N23948"/>
      <c r="O23948"/>
      <c r="P23948"/>
      <c r="S23948"/>
    </row>
    <row r="23949" spans="1:19" x14ac:dyDescent="0.3">
      <c r="A23949" s="25"/>
      <c r="B23949"/>
      <c r="C23949"/>
      <c r="D23949"/>
      <c r="E23949"/>
      <c r="F23949"/>
      <c r="G23949"/>
      <c r="H23949" s="26"/>
      <c r="I23949" s="26"/>
      <c r="K23949"/>
      <c r="L23949"/>
      <c r="M23949"/>
      <c r="N23949"/>
      <c r="O23949"/>
      <c r="P23949"/>
      <c r="S23949"/>
    </row>
    <row r="23950" spans="1:19" x14ac:dyDescent="0.3">
      <c r="A23950" s="25"/>
      <c r="B23950"/>
      <c r="C23950"/>
      <c r="D23950"/>
      <c r="E23950"/>
      <c r="F23950"/>
      <c r="G23950"/>
      <c r="H23950" s="26"/>
      <c r="I23950" s="26"/>
      <c r="K23950"/>
      <c r="L23950"/>
      <c r="M23950"/>
      <c r="N23950"/>
      <c r="O23950"/>
      <c r="P23950"/>
      <c r="S23950"/>
    </row>
    <row r="23951" spans="1:19" x14ac:dyDescent="0.3">
      <c r="A23951" s="25"/>
      <c r="B23951"/>
      <c r="C23951"/>
      <c r="D23951"/>
      <c r="E23951"/>
      <c r="F23951"/>
      <c r="G23951"/>
      <c r="H23951" s="26"/>
      <c r="I23951" s="26"/>
      <c r="K23951"/>
      <c r="L23951"/>
      <c r="M23951"/>
      <c r="N23951"/>
      <c r="O23951"/>
      <c r="P23951"/>
      <c r="S23951"/>
    </row>
    <row r="23952" spans="1:19" x14ac:dyDescent="0.3">
      <c r="A23952" s="25"/>
      <c r="B23952"/>
      <c r="C23952"/>
      <c r="D23952"/>
      <c r="E23952"/>
      <c r="F23952"/>
      <c r="G23952"/>
      <c r="H23952" s="26"/>
      <c r="I23952" s="26"/>
      <c r="K23952"/>
      <c r="L23952"/>
      <c r="M23952"/>
      <c r="N23952"/>
      <c r="O23952"/>
      <c r="P23952"/>
      <c r="S23952"/>
    </row>
    <row r="23953" spans="1:19" x14ac:dyDescent="0.3">
      <c r="A23953" s="25"/>
      <c r="B23953"/>
      <c r="C23953"/>
      <c r="D23953"/>
      <c r="E23953"/>
      <c r="F23953"/>
      <c r="G23953"/>
      <c r="H23953" s="26"/>
      <c r="I23953" s="26"/>
      <c r="K23953"/>
      <c r="L23953"/>
      <c r="M23953"/>
      <c r="N23953"/>
      <c r="O23953"/>
      <c r="P23953"/>
      <c r="S23953"/>
    </row>
    <row r="23954" spans="1:19" x14ac:dyDescent="0.3">
      <c r="A23954" s="25"/>
      <c r="B23954"/>
      <c r="C23954"/>
      <c r="D23954"/>
      <c r="E23954"/>
      <c r="F23954"/>
      <c r="G23954"/>
      <c r="H23954"/>
      <c r="I23954" s="26"/>
      <c r="K23954"/>
      <c r="L23954"/>
      <c r="M23954"/>
      <c r="N23954"/>
      <c r="O23954"/>
      <c r="P23954"/>
      <c r="S23954"/>
    </row>
    <row r="23955" spans="1:19" x14ac:dyDescent="0.3">
      <c r="A23955" s="25"/>
      <c r="B23955"/>
      <c r="C23955"/>
      <c r="D23955"/>
      <c r="E23955"/>
      <c r="F23955"/>
      <c r="G23955"/>
      <c r="H23955"/>
      <c r="I23955" s="26"/>
      <c r="K23955"/>
      <c r="L23955"/>
      <c r="M23955"/>
      <c r="N23955"/>
      <c r="O23955"/>
      <c r="P23955"/>
      <c r="S23955"/>
    </row>
    <row r="23956" spans="1:19" x14ac:dyDescent="0.3">
      <c r="A23956" s="25"/>
      <c r="B23956"/>
      <c r="C23956"/>
      <c r="D23956"/>
      <c r="E23956"/>
      <c r="F23956"/>
      <c r="G23956"/>
      <c r="H23956"/>
      <c r="I23956" s="26"/>
      <c r="K23956"/>
      <c r="L23956"/>
      <c r="M23956"/>
      <c r="N23956"/>
      <c r="O23956"/>
      <c r="P23956"/>
      <c r="S23956"/>
    </row>
    <row r="23957" spans="1:19" x14ac:dyDescent="0.3">
      <c r="A23957" s="25"/>
      <c r="B23957"/>
      <c r="C23957"/>
      <c r="D23957"/>
      <c r="E23957"/>
      <c r="F23957"/>
      <c r="G23957"/>
      <c r="H23957" s="14"/>
      <c r="I23957" s="26"/>
      <c r="K23957"/>
      <c r="L23957"/>
      <c r="M23957"/>
      <c r="N23957"/>
      <c r="O23957"/>
      <c r="P23957"/>
      <c r="S23957"/>
    </row>
    <row r="23958" spans="1:19" x14ac:dyDescent="0.3">
      <c r="A23958" s="25"/>
      <c r="B23958"/>
      <c r="C23958"/>
      <c r="D23958"/>
      <c r="E23958"/>
      <c r="F23958"/>
      <c r="G23958"/>
      <c r="H23958" s="14"/>
      <c r="I23958" s="26"/>
      <c r="K23958"/>
      <c r="L23958"/>
      <c r="M23958"/>
      <c r="N23958"/>
      <c r="O23958"/>
      <c r="P23958"/>
      <c r="S23958"/>
    </row>
    <row r="23959" spans="1:19" x14ac:dyDescent="0.3">
      <c r="A23959" s="25"/>
      <c r="B23959"/>
      <c r="C23959"/>
      <c r="D23959"/>
      <c r="E23959"/>
      <c r="F23959"/>
      <c r="G23959"/>
      <c r="H23959" s="14"/>
      <c r="I23959" s="26"/>
      <c r="K23959"/>
      <c r="L23959"/>
      <c r="M23959"/>
      <c r="N23959"/>
      <c r="O23959"/>
      <c r="P23959"/>
      <c r="S23959"/>
    </row>
    <row r="23960" spans="1:19" x14ac:dyDescent="0.3">
      <c r="A23960" s="25"/>
      <c r="B23960"/>
      <c r="C23960"/>
      <c r="D23960"/>
      <c r="E23960"/>
      <c r="F23960"/>
      <c r="G23960"/>
      <c r="H23960" s="26"/>
      <c r="I23960" s="26"/>
      <c r="K23960"/>
      <c r="L23960"/>
      <c r="M23960"/>
      <c r="N23960"/>
      <c r="O23960"/>
      <c r="P23960"/>
      <c r="S23960"/>
    </row>
    <row r="23961" spans="1:19" x14ac:dyDescent="0.3">
      <c r="A23961" s="25"/>
      <c r="B23961"/>
      <c r="C23961"/>
      <c r="D23961"/>
      <c r="E23961"/>
      <c r="F23961"/>
      <c r="G23961"/>
      <c r="H23961" s="26"/>
      <c r="I23961" s="26"/>
      <c r="K23961"/>
      <c r="L23961"/>
      <c r="M23961"/>
      <c r="N23961"/>
      <c r="O23961"/>
      <c r="P23961"/>
      <c r="S23961"/>
    </row>
    <row r="23962" spans="1:19" x14ac:dyDescent="0.3">
      <c r="A23962" s="25"/>
      <c r="B23962"/>
      <c r="C23962"/>
      <c r="D23962"/>
      <c r="E23962"/>
      <c r="F23962"/>
      <c r="G23962"/>
      <c r="H23962" s="26"/>
      <c r="I23962" s="26"/>
      <c r="K23962"/>
      <c r="L23962"/>
      <c r="M23962"/>
      <c r="N23962"/>
      <c r="O23962"/>
      <c r="P23962"/>
      <c r="S23962"/>
    </row>
    <row r="23963" spans="1:19" x14ac:dyDescent="0.3">
      <c r="A23963" s="25"/>
      <c r="B23963"/>
      <c r="C23963"/>
      <c r="D23963"/>
      <c r="E23963"/>
      <c r="F23963"/>
      <c r="G23963"/>
      <c r="H23963"/>
      <c r="I23963" s="14"/>
      <c r="K23963"/>
      <c r="L23963"/>
      <c r="M23963"/>
      <c r="N23963"/>
      <c r="O23963"/>
      <c r="P23963"/>
      <c r="S23963"/>
    </row>
    <row r="23964" spans="1:19" x14ac:dyDescent="0.3">
      <c r="A23964" s="25"/>
      <c r="B23964"/>
      <c r="C23964"/>
      <c r="D23964"/>
      <c r="E23964"/>
      <c r="F23964"/>
      <c r="G23964"/>
      <c r="H23964"/>
      <c r="I23964" s="14"/>
      <c r="K23964"/>
      <c r="L23964"/>
      <c r="M23964"/>
      <c r="N23964"/>
      <c r="O23964"/>
      <c r="P23964"/>
      <c r="S23964"/>
    </row>
    <row r="23965" spans="1:19" x14ac:dyDescent="0.3">
      <c r="A23965" s="25"/>
      <c r="B23965"/>
      <c r="C23965"/>
      <c r="D23965"/>
      <c r="E23965"/>
      <c r="F23965"/>
      <c r="G23965"/>
      <c r="H23965" s="14"/>
      <c r="I23965" s="14"/>
      <c r="K23965"/>
      <c r="L23965"/>
      <c r="M23965"/>
      <c r="N23965"/>
      <c r="O23965"/>
      <c r="P23965"/>
      <c r="S23965"/>
    </row>
    <row r="23966" spans="1:19" x14ac:dyDescent="0.3">
      <c r="A23966" s="25"/>
      <c r="B23966"/>
      <c r="C23966"/>
      <c r="D23966"/>
      <c r="E23966"/>
      <c r="F23966"/>
      <c r="G23966"/>
      <c r="H23966" s="26"/>
      <c r="I23966" s="26"/>
      <c r="K23966"/>
      <c r="L23966"/>
      <c r="M23966"/>
      <c r="N23966"/>
      <c r="O23966"/>
      <c r="P23966"/>
      <c r="S23966"/>
    </row>
    <row r="23967" spans="1:19" x14ac:dyDescent="0.3">
      <c r="A23967" s="25"/>
      <c r="B23967"/>
      <c r="C23967"/>
      <c r="D23967"/>
      <c r="E23967"/>
      <c r="F23967"/>
      <c r="G23967"/>
      <c r="H23967" s="26"/>
      <c r="I23967" s="26"/>
      <c r="K23967"/>
      <c r="L23967"/>
      <c r="M23967"/>
      <c r="N23967"/>
      <c r="O23967"/>
      <c r="P23967"/>
      <c r="S23967"/>
    </row>
    <row r="23968" spans="1:19" x14ac:dyDescent="0.3">
      <c r="A23968" s="25"/>
      <c r="B23968"/>
      <c r="C23968"/>
      <c r="D23968"/>
      <c r="E23968"/>
      <c r="F23968"/>
      <c r="G23968"/>
      <c r="H23968" s="26"/>
      <c r="I23968" s="26"/>
      <c r="K23968"/>
      <c r="L23968"/>
      <c r="M23968"/>
      <c r="N23968"/>
      <c r="O23968"/>
      <c r="P23968"/>
      <c r="S23968"/>
    </row>
    <row r="23969" spans="1:19" x14ac:dyDescent="0.3">
      <c r="A23969" s="25"/>
      <c r="B23969"/>
      <c r="C23969"/>
      <c r="D23969"/>
      <c r="E23969"/>
      <c r="F23969"/>
      <c r="G23969"/>
      <c r="H23969" s="14"/>
      <c r="I23969" s="14"/>
      <c r="K23969"/>
      <c r="L23969"/>
      <c r="M23969"/>
      <c r="N23969"/>
      <c r="O23969"/>
      <c r="P23969"/>
      <c r="S23969"/>
    </row>
    <row r="23970" spans="1:19" x14ac:dyDescent="0.3">
      <c r="A23970" s="25"/>
      <c r="B23970"/>
      <c r="C23970"/>
      <c r="D23970"/>
      <c r="E23970"/>
      <c r="F23970"/>
      <c r="G23970"/>
      <c r="H23970" s="14"/>
      <c r="I23970" s="14"/>
      <c r="K23970"/>
      <c r="L23970"/>
      <c r="M23970"/>
      <c r="N23970"/>
      <c r="O23970"/>
      <c r="P23970"/>
      <c r="S23970"/>
    </row>
    <row r="23971" spans="1:19" x14ac:dyDescent="0.3">
      <c r="A23971" s="25"/>
      <c r="B23971"/>
      <c r="C23971"/>
      <c r="D23971"/>
      <c r="E23971"/>
      <c r="F23971"/>
      <c r="G23971"/>
      <c r="H23971"/>
      <c r="I23971" s="14"/>
      <c r="K23971"/>
      <c r="L23971"/>
      <c r="M23971"/>
      <c r="N23971"/>
      <c r="O23971"/>
      <c r="P23971"/>
      <c r="S23971"/>
    </row>
    <row r="23972" spans="1:19" x14ac:dyDescent="0.3">
      <c r="A23972" s="25"/>
      <c r="B23972"/>
      <c r="C23972"/>
      <c r="D23972"/>
      <c r="E23972"/>
      <c r="F23972"/>
      <c r="G23972"/>
      <c r="H23972" s="26"/>
      <c r="I23972" s="26"/>
      <c r="K23972"/>
      <c r="L23972"/>
      <c r="M23972"/>
      <c r="N23972"/>
      <c r="O23972"/>
      <c r="P23972"/>
      <c r="S23972"/>
    </row>
    <row r="23973" spans="1:19" x14ac:dyDescent="0.3">
      <c r="A23973" s="25"/>
      <c r="B23973"/>
      <c r="C23973"/>
      <c r="D23973"/>
      <c r="E23973"/>
      <c r="F23973"/>
      <c r="G23973"/>
      <c r="H23973" s="26"/>
      <c r="I23973" s="26"/>
      <c r="K23973"/>
      <c r="L23973"/>
      <c r="M23973"/>
      <c r="N23973"/>
      <c r="O23973"/>
      <c r="P23973"/>
      <c r="S23973"/>
    </row>
    <row r="23974" spans="1:19" x14ac:dyDescent="0.3">
      <c r="A23974" s="25"/>
      <c r="B23974"/>
      <c r="C23974"/>
      <c r="D23974"/>
      <c r="E23974"/>
      <c r="F23974"/>
      <c r="G23974"/>
      <c r="H23974" s="26"/>
      <c r="I23974" s="26"/>
      <c r="K23974"/>
      <c r="L23974"/>
      <c r="M23974"/>
      <c r="N23974"/>
      <c r="O23974"/>
      <c r="P23974"/>
      <c r="S23974"/>
    </row>
    <row r="23975" spans="1:19" x14ac:dyDescent="0.3">
      <c r="A23975" s="25"/>
      <c r="B23975"/>
      <c r="C23975"/>
      <c r="D23975"/>
      <c r="E23975"/>
      <c r="F23975"/>
      <c r="G23975"/>
      <c r="H23975"/>
      <c r="I23975" s="26"/>
      <c r="K23975"/>
      <c r="L23975"/>
      <c r="M23975"/>
      <c r="N23975"/>
      <c r="O23975"/>
      <c r="P23975"/>
      <c r="S23975"/>
    </row>
    <row r="23976" spans="1:19" x14ac:dyDescent="0.3">
      <c r="A23976" s="25"/>
      <c r="B23976"/>
      <c r="C23976"/>
      <c r="D23976"/>
      <c r="E23976"/>
      <c r="F23976"/>
      <c r="G23976"/>
      <c r="H23976"/>
      <c r="I23976" s="26"/>
      <c r="K23976"/>
      <c r="L23976"/>
      <c r="M23976"/>
      <c r="N23976"/>
      <c r="O23976"/>
      <c r="P23976"/>
      <c r="S23976"/>
    </row>
    <row r="23977" spans="1:19" x14ac:dyDescent="0.3">
      <c r="A23977" s="25"/>
      <c r="B23977"/>
      <c r="C23977"/>
      <c r="D23977"/>
      <c r="E23977"/>
      <c r="F23977"/>
      <c r="G23977"/>
      <c r="H23977" s="14"/>
      <c r="I23977" s="26"/>
      <c r="K23977"/>
      <c r="L23977"/>
      <c r="M23977"/>
      <c r="N23977"/>
      <c r="O23977"/>
      <c r="P23977"/>
      <c r="S23977"/>
    </row>
    <row r="23978" spans="1:19" x14ac:dyDescent="0.3">
      <c r="A23978" s="25"/>
      <c r="B23978"/>
      <c r="C23978"/>
      <c r="D23978"/>
      <c r="E23978"/>
      <c r="F23978"/>
      <c r="G23978"/>
      <c r="H23978" s="26"/>
      <c r="I23978" s="26"/>
      <c r="K23978"/>
      <c r="L23978"/>
      <c r="M23978"/>
      <c r="N23978"/>
      <c r="O23978"/>
      <c r="P23978"/>
      <c r="S23978"/>
    </row>
    <row r="23979" spans="1:19" x14ac:dyDescent="0.3">
      <c r="A23979" s="25"/>
      <c r="B23979"/>
      <c r="C23979"/>
      <c r="D23979"/>
      <c r="E23979"/>
      <c r="F23979"/>
      <c r="G23979"/>
      <c r="H23979" s="26"/>
      <c r="I23979" s="26"/>
      <c r="K23979"/>
      <c r="L23979"/>
      <c r="M23979"/>
      <c r="N23979"/>
      <c r="O23979"/>
      <c r="P23979"/>
      <c r="S23979"/>
    </row>
    <row r="23980" spans="1:19" x14ac:dyDescent="0.3">
      <c r="A23980" s="25"/>
      <c r="B23980"/>
      <c r="C23980"/>
      <c r="D23980"/>
      <c r="E23980"/>
      <c r="F23980"/>
      <c r="G23980"/>
      <c r="H23980" s="26"/>
      <c r="I23980" s="26"/>
      <c r="K23980"/>
      <c r="L23980"/>
      <c r="M23980"/>
      <c r="N23980"/>
      <c r="O23980"/>
      <c r="P23980"/>
      <c r="S23980"/>
    </row>
    <row r="23981" spans="1:19" x14ac:dyDescent="0.3">
      <c r="A23981" s="25"/>
      <c r="B23981"/>
      <c r="C23981"/>
      <c r="D23981"/>
      <c r="E23981"/>
      <c r="F23981"/>
      <c r="G23981"/>
      <c r="H23981" s="26"/>
      <c r="I23981" s="26"/>
      <c r="K23981"/>
      <c r="L23981"/>
      <c r="M23981"/>
      <c r="N23981"/>
      <c r="O23981"/>
      <c r="P23981"/>
      <c r="S23981"/>
    </row>
    <row r="23982" spans="1:19" x14ac:dyDescent="0.3">
      <c r="A23982" s="25"/>
      <c r="B23982"/>
      <c r="C23982"/>
      <c r="D23982"/>
      <c r="E23982"/>
      <c r="F23982"/>
      <c r="G23982"/>
      <c r="H23982" s="26"/>
      <c r="I23982" s="26"/>
      <c r="K23982"/>
      <c r="L23982"/>
      <c r="M23982"/>
      <c r="N23982"/>
      <c r="O23982"/>
      <c r="P23982"/>
      <c r="S23982"/>
    </row>
    <row r="23983" spans="1:19" x14ac:dyDescent="0.3">
      <c r="A23983" s="25"/>
      <c r="B23983"/>
      <c r="C23983"/>
      <c r="D23983"/>
      <c r="E23983"/>
      <c r="F23983"/>
      <c r="G23983"/>
      <c r="H23983" s="26"/>
      <c r="I23983" s="26"/>
      <c r="K23983"/>
      <c r="L23983"/>
      <c r="M23983"/>
      <c r="N23983"/>
      <c r="O23983"/>
      <c r="P23983"/>
      <c r="S23983"/>
    </row>
    <row r="23984" spans="1:19" x14ac:dyDescent="0.3">
      <c r="A23984" s="25"/>
      <c r="B23984"/>
      <c r="C23984"/>
      <c r="D23984"/>
      <c r="E23984"/>
      <c r="F23984"/>
      <c r="G23984"/>
      <c r="H23984" s="26"/>
      <c r="I23984" s="26"/>
      <c r="K23984"/>
      <c r="L23984"/>
      <c r="M23984"/>
      <c r="N23984"/>
      <c r="O23984"/>
      <c r="P23984"/>
      <c r="S23984"/>
    </row>
    <row r="23985" spans="1:19" x14ac:dyDescent="0.3">
      <c r="A23985" s="25"/>
      <c r="B23985"/>
      <c r="C23985"/>
      <c r="D23985"/>
      <c r="E23985"/>
      <c r="F23985"/>
      <c r="G23985"/>
      <c r="H23985" s="26"/>
      <c r="I23985" s="26"/>
      <c r="K23985"/>
      <c r="L23985"/>
      <c r="M23985"/>
      <c r="N23985"/>
      <c r="O23985"/>
      <c r="P23985"/>
      <c r="S23985"/>
    </row>
    <row r="23986" spans="1:19" x14ac:dyDescent="0.3">
      <c r="A23986" s="25"/>
      <c r="B23986"/>
      <c r="C23986"/>
      <c r="D23986"/>
      <c r="E23986"/>
      <c r="F23986"/>
      <c r="G23986"/>
      <c r="H23986" s="26"/>
      <c r="I23986" s="26"/>
      <c r="K23986"/>
      <c r="L23986"/>
      <c r="M23986"/>
      <c r="N23986"/>
      <c r="O23986"/>
      <c r="P23986"/>
      <c r="S23986"/>
    </row>
    <row r="23987" spans="1:19" x14ac:dyDescent="0.3">
      <c r="A23987" s="25"/>
      <c r="B23987"/>
      <c r="C23987"/>
      <c r="D23987"/>
      <c r="E23987"/>
      <c r="F23987"/>
      <c r="G23987"/>
      <c r="H23987" s="26"/>
      <c r="I23987" s="26"/>
      <c r="K23987"/>
      <c r="L23987"/>
      <c r="M23987"/>
      <c r="N23987"/>
      <c r="O23987"/>
      <c r="P23987"/>
      <c r="S23987"/>
    </row>
    <row r="23988" spans="1:19" x14ac:dyDescent="0.3">
      <c r="A23988" s="25"/>
      <c r="B23988"/>
      <c r="C23988"/>
      <c r="D23988"/>
      <c r="E23988"/>
      <c r="F23988"/>
      <c r="G23988"/>
      <c r="H23988" s="26"/>
      <c r="I23988" s="26"/>
      <c r="K23988"/>
      <c r="L23988"/>
      <c r="M23988"/>
      <c r="N23988"/>
      <c r="O23988"/>
      <c r="P23988"/>
      <c r="S23988"/>
    </row>
    <row r="23989" spans="1:19" x14ac:dyDescent="0.3">
      <c r="A23989" s="25"/>
      <c r="B23989"/>
      <c r="C23989"/>
      <c r="D23989"/>
      <c r="E23989"/>
      <c r="F23989"/>
      <c r="G23989"/>
      <c r="H23989" s="26"/>
      <c r="I23989" s="26"/>
      <c r="K23989"/>
      <c r="L23989"/>
      <c r="M23989"/>
      <c r="N23989"/>
      <c r="O23989"/>
      <c r="P23989"/>
      <c r="S23989"/>
    </row>
    <row r="23990" spans="1:19" x14ac:dyDescent="0.3">
      <c r="A23990" s="25"/>
      <c r="B23990"/>
      <c r="C23990"/>
      <c r="D23990"/>
      <c r="E23990"/>
      <c r="F23990"/>
      <c r="G23990"/>
      <c r="H23990" s="26"/>
      <c r="I23990" s="26"/>
      <c r="K23990"/>
      <c r="L23990"/>
      <c r="M23990"/>
      <c r="N23990"/>
      <c r="O23990"/>
      <c r="P23990"/>
      <c r="S23990"/>
    </row>
    <row r="23991" spans="1:19" x14ac:dyDescent="0.3">
      <c r="A23991" s="25"/>
      <c r="B23991"/>
      <c r="C23991"/>
      <c r="D23991"/>
      <c r="E23991"/>
      <c r="F23991"/>
      <c r="G23991"/>
      <c r="H23991" s="26"/>
      <c r="I23991" s="26"/>
      <c r="K23991"/>
      <c r="L23991"/>
      <c r="M23991"/>
      <c r="N23991"/>
      <c r="O23991"/>
      <c r="P23991"/>
      <c r="S23991"/>
    </row>
    <row r="23992" spans="1:19" x14ac:dyDescent="0.3">
      <c r="A23992" s="25"/>
      <c r="B23992"/>
      <c r="C23992"/>
      <c r="D23992"/>
      <c r="E23992"/>
      <c r="F23992"/>
      <c r="G23992"/>
      <c r="H23992" s="26"/>
      <c r="I23992" s="26"/>
      <c r="K23992"/>
      <c r="L23992"/>
      <c r="M23992"/>
      <c r="N23992"/>
      <c r="O23992"/>
      <c r="P23992"/>
      <c r="S23992"/>
    </row>
    <row r="23993" spans="1:19" x14ac:dyDescent="0.3">
      <c r="A23993" s="25"/>
      <c r="B23993"/>
      <c r="C23993"/>
      <c r="D23993"/>
      <c r="E23993"/>
      <c r="F23993"/>
      <c r="G23993"/>
      <c r="H23993" s="26"/>
      <c r="I23993" s="26"/>
      <c r="K23993"/>
      <c r="L23993"/>
      <c r="M23993"/>
      <c r="N23993"/>
      <c r="O23993"/>
      <c r="P23993"/>
      <c r="S23993"/>
    </row>
    <row r="23994" spans="1:19" x14ac:dyDescent="0.3">
      <c r="A23994" s="25"/>
      <c r="B23994"/>
      <c r="C23994"/>
      <c r="D23994"/>
      <c r="E23994"/>
      <c r="F23994"/>
      <c r="G23994"/>
      <c r="H23994" s="26"/>
      <c r="I23994" s="26"/>
      <c r="K23994"/>
      <c r="L23994"/>
      <c r="M23994"/>
      <c r="N23994"/>
      <c r="O23994"/>
      <c r="P23994"/>
      <c r="S23994"/>
    </row>
    <row r="23995" spans="1:19" x14ac:dyDescent="0.3">
      <c r="A23995" s="25"/>
      <c r="B23995"/>
      <c r="C23995"/>
      <c r="D23995"/>
      <c r="E23995"/>
      <c r="F23995"/>
      <c r="G23995"/>
      <c r="H23995" s="26"/>
      <c r="I23995" s="26"/>
      <c r="K23995"/>
      <c r="L23995"/>
      <c r="M23995"/>
      <c r="N23995"/>
      <c r="O23995"/>
      <c r="P23995"/>
      <c r="S23995"/>
    </row>
    <row r="23996" spans="1:19" x14ac:dyDescent="0.3">
      <c r="A23996" s="25"/>
      <c r="B23996"/>
      <c r="C23996"/>
      <c r="D23996"/>
      <c r="E23996"/>
      <c r="F23996"/>
      <c r="G23996"/>
      <c r="H23996" s="26"/>
      <c r="I23996" s="26"/>
      <c r="K23996"/>
      <c r="L23996"/>
      <c r="M23996"/>
      <c r="N23996"/>
      <c r="O23996"/>
      <c r="P23996"/>
      <c r="S23996"/>
    </row>
    <row r="23997" spans="1:19" x14ac:dyDescent="0.3">
      <c r="A23997" s="25"/>
      <c r="B23997"/>
      <c r="C23997"/>
      <c r="D23997"/>
      <c r="E23997"/>
      <c r="F23997"/>
      <c r="G23997"/>
      <c r="H23997" s="26"/>
      <c r="I23997" s="26"/>
      <c r="K23997"/>
      <c r="L23997"/>
      <c r="M23997"/>
      <c r="N23997"/>
      <c r="O23997"/>
      <c r="P23997"/>
      <c r="S23997"/>
    </row>
    <row r="23998" spans="1:19" x14ac:dyDescent="0.3">
      <c r="A23998" s="25"/>
      <c r="B23998"/>
      <c r="C23998"/>
      <c r="D23998"/>
      <c r="E23998"/>
      <c r="F23998"/>
      <c r="G23998"/>
      <c r="H23998" s="26"/>
      <c r="I23998" s="26"/>
      <c r="K23998"/>
      <c r="L23998"/>
      <c r="M23998"/>
      <c r="N23998"/>
      <c r="O23998"/>
      <c r="P23998"/>
      <c r="S23998"/>
    </row>
    <row r="23999" spans="1:19" x14ac:dyDescent="0.3">
      <c r="A23999" s="25"/>
      <c r="B23999"/>
      <c r="C23999"/>
      <c r="D23999"/>
      <c r="E23999"/>
      <c r="F23999"/>
      <c r="G23999"/>
      <c r="H23999" s="26"/>
      <c r="I23999" s="26"/>
      <c r="K23999"/>
      <c r="L23999"/>
      <c r="M23999"/>
      <c r="N23999"/>
      <c r="O23999"/>
      <c r="P23999"/>
      <c r="S23999"/>
    </row>
    <row r="24000" spans="1:19" x14ac:dyDescent="0.3">
      <c r="A24000" s="25"/>
      <c r="B24000"/>
      <c r="C24000"/>
      <c r="D24000"/>
      <c r="E24000"/>
      <c r="F24000"/>
      <c r="G24000"/>
      <c r="H24000" s="26"/>
      <c r="I24000" s="26"/>
      <c r="K24000"/>
      <c r="L24000"/>
      <c r="M24000"/>
      <c r="N24000"/>
      <c r="O24000"/>
      <c r="P24000"/>
      <c r="S24000"/>
    </row>
    <row r="24001" spans="1:19" x14ac:dyDescent="0.3">
      <c r="A24001" s="25"/>
      <c r="B24001"/>
      <c r="C24001"/>
      <c r="D24001"/>
      <c r="E24001"/>
      <c r="F24001"/>
      <c r="G24001"/>
      <c r="H24001" s="26"/>
      <c r="I24001" s="26"/>
      <c r="K24001"/>
      <c r="L24001"/>
      <c r="M24001"/>
      <c r="N24001"/>
      <c r="O24001"/>
      <c r="P24001"/>
      <c r="S24001"/>
    </row>
    <row r="24002" spans="1:19" x14ac:dyDescent="0.3">
      <c r="A24002" s="25"/>
      <c r="B24002"/>
      <c r="C24002"/>
      <c r="D24002"/>
      <c r="E24002"/>
      <c r="F24002"/>
      <c r="G24002"/>
      <c r="H24002" s="26"/>
      <c r="I24002" s="26"/>
      <c r="K24002"/>
      <c r="L24002"/>
      <c r="M24002"/>
      <c r="N24002"/>
      <c r="O24002"/>
      <c r="P24002"/>
      <c r="S24002"/>
    </row>
    <row r="24003" spans="1:19" x14ac:dyDescent="0.3">
      <c r="A24003" s="25"/>
      <c r="B24003"/>
      <c r="C24003"/>
      <c r="D24003"/>
      <c r="E24003"/>
      <c r="F24003"/>
      <c r="G24003"/>
      <c r="H24003" s="26"/>
      <c r="I24003" s="26"/>
      <c r="K24003"/>
      <c r="L24003"/>
      <c r="M24003"/>
      <c r="N24003"/>
      <c r="O24003"/>
      <c r="P24003"/>
      <c r="S24003"/>
    </row>
    <row r="24004" spans="1:19" x14ac:dyDescent="0.3">
      <c r="A24004" s="25"/>
      <c r="B24004"/>
      <c r="C24004"/>
      <c r="D24004"/>
      <c r="E24004"/>
      <c r="F24004"/>
      <c r="G24004"/>
      <c r="H24004" s="26"/>
      <c r="I24004" s="26"/>
      <c r="K24004"/>
      <c r="L24004"/>
      <c r="M24004"/>
      <c r="N24004"/>
      <c r="O24004"/>
      <c r="P24004"/>
      <c r="S24004"/>
    </row>
    <row r="24005" spans="1:19" x14ac:dyDescent="0.3">
      <c r="A24005" s="25"/>
      <c r="B24005"/>
      <c r="C24005"/>
      <c r="D24005"/>
      <c r="E24005"/>
      <c r="F24005"/>
      <c r="G24005"/>
      <c r="H24005" s="26"/>
      <c r="I24005" s="26"/>
      <c r="K24005"/>
      <c r="L24005"/>
      <c r="M24005"/>
      <c r="N24005"/>
      <c r="O24005"/>
      <c r="P24005"/>
      <c r="S24005"/>
    </row>
    <row r="24006" spans="1:19" x14ac:dyDescent="0.3">
      <c r="A24006" s="25"/>
      <c r="B24006"/>
      <c r="C24006"/>
      <c r="D24006"/>
      <c r="E24006"/>
      <c r="F24006"/>
      <c r="G24006"/>
      <c r="H24006" s="26"/>
      <c r="I24006" s="26"/>
      <c r="K24006"/>
      <c r="L24006"/>
      <c r="M24006"/>
      <c r="N24006"/>
      <c r="O24006"/>
      <c r="P24006"/>
      <c r="S24006"/>
    </row>
    <row r="24007" spans="1:19" x14ac:dyDescent="0.3">
      <c r="A24007" s="25"/>
      <c r="B24007"/>
      <c r="C24007"/>
      <c r="D24007"/>
      <c r="E24007"/>
      <c r="F24007"/>
      <c r="G24007"/>
      <c r="H24007" s="26"/>
      <c r="I24007" s="26"/>
      <c r="K24007"/>
      <c r="L24007"/>
      <c r="M24007"/>
      <c r="N24007"/>
      <c r="O24007"/>
      <c r="P24007"/>
      <c r="S24007"/>
    </row>
    <row r="24008" spans="1:19" x14ac:dyDescent="0.3">
      <c r="A24008" s="25"/>
      <c r="B24008"/>
      <c r="C24008"/>
      <c r="D24008"/>
      <c r="E24008"/>
      <c r="F24008"/>
      <c r="G24008"/>
      <c r="H24008" s="26"/>
      <c r="I24008" s="26"/>
      <c r="K24008"/>
      <c r="L24008"/>
      <c r="M24008"/>
      <c r="N24008"/>
      <c r="O24008"/>
      <c r="P24008"/>
      <c r="S24008"/>
    </row>
    <row r="24009" spans="1:19" x14ac:dyDescent="0.3">
      <c r="A24009" s="25"/>
      <c r="B24009"/>
      <c r="C24009"/>
      <c r="D24009"/>
      <c r="E24009"/>
      <c r="F24009"/>
      <c r="G24009"/>
      <c r="H24009" s="26"/>
      <c r="I24009" s="26"/>
      <c r="K24009"/>
      <c r="L24009"/>
      <c r="M24009"/>
      <c r="N24009"/>
      <c r="O24009"/>
      <c r="P24009"/>
      <c r="S24009"/>
    </row>
    <row r="24010" spans="1:19" x14ac:dyDescent="0.3">
      <c r="A24010" s="25"/>
      <c r="B24010"/>
      <c r="C24010"/>
      <c r="D24010"/>
      <c r="E24010"/>
      <c r="F24010"/>
      <c r="G24010"/>
      <c r="H24010" s="26"/>
      <c r="I24010" s="26"/>
      <c r="K24010"/>
      <c r="L24010"/>
      <c r="M24010"/>
      <c r="N24010"/>
      <c r="O24010"/>
      <c r="P24010"/>
      <c r="S24010"/>
    </row>
    <row r="24011" spans="1:19" x14ac:dyDescent="0.3">
      <c r="A24011" s="25"/>
      <c r="B24011"/>
      <c r="C24011"/>
      <c r="D24011"/>
      <c r="E24011"/>
      <c r="F24011"/>
      <c r="G24011"/>
      <c r="H24011" s="26"/>
      <c r="I24011" s="26"/>
      <c r="K24011"/>
      <c r="L24011"/>
      <c r="M24011"/>
      <c r="N24011"/>
      <c r="O24011"/>
      <c r="P24011"/>
      <c r="S24011"/>
    </row>
    <row r="24012" spans="1:19" x14ac:dyDescent="0.3">
      <c r="A24012" s="25"/>
      <c r="B24012"/>
      <c r="C24012"/>
      <c r="D24012"/>
      <c r="E24012"/>
      <c r="F24012"/>
      <c r="G24012"/>
      <c r="H24012" s="26"/>
      <c r="I24012" s="26"/>
      <c r="K24012"/>
      <c r="L24012"/>
      <c r="M24012"/>
      <c r="N24012"/>
      <c r="O24012"/>
      <c r="P24012"/>
      <c r="S24012"/>
    </row>
    <row r="24013" spans="1:19" x14ac:dyDescent="0.3">
      <c r="A24013" s="25"/>
      <c r="B24013"/>
      <c r="C24013"/>
      <c r="D24013"/>
      <c r="E24013"/>
      <c r="F24013"/>
      <c r="G24013"/>
      <c r="H24013" s="26"/>
      <c r="I24013" s="26"/>
      <c r="K24013"/>
      <c r="L24013"/>
      <c r="M24013"/>
      <c r="N24013"/>
      <c r="O24013"/>
      <c r="P24013"/>
      <c r="S24013"/>
    </row>
    <row r="24014" spans="1:19" x14ac:dyDescent="0.3">
      <c r="A24014" s="25"/>
      <c r="B24014"/>
      <c r="C24014"/>
      <c r="D24014"/>
      <c r="E24014"/>
      <c r="F24014"/>
      <c r="G24014"/>
      <c r="H24014" s="14"/>
      <c r="I24014" s="26"/>
      <c r="K24014"/>
      <c r="L24014"/>
      <c r="M24014"/>
      <c r="N24014"/>
      <c r="O24014"/>
      <c r="P24014"/>
      <c r="S24014"/>
    </row>
    <row r="24015" spans="1:19" x14ac:dyDescent="0.3">
      <c r="A24015" s="25"/>
      <c r="B24015"/>
      <c r="C24015"/>
      <c r="D24015"/>
      <c r="E24015"/>
      <c r="F24015"/>
      <c r="G24015"/>
      <c r="H24015" s="14"/>
      <c r="I24015" s="26"/>
      <c r="K24015"/>
      <c r="L24015"/>
      <c r="M24015"/>
      <c r="N24015"/>
      <c r="O24015"/>
      <c r="P24015"/>
      <c r="S24015"/>
    </row>
    <row r="24016" spans="1:19" x14ac:dyDescent="0.3">
      <c r="A24016" s="25"/>
      <c r="B24016"/>
      <c r="C24016"/>
      <c r="D24016"/>
      <c r="E24016"/>
      <c r="F24016"/>
      <c r="G24016"/>
      <c r="H24016" s="14"/>
      <c r="I24016" s="26"/>
      <c r="K24016"/>
      <c r="L24016"/>
      <c r="M24016"/>
      <c r="N24016"/>
      <c r="O24016"/>
      <c r="P24016"/>
      <c r="S24016"/>
    </row>
    <row r="24017" spans="1:19" x14ac:dyDescent="0.3">
      <c r="A24017" s="25"/>
      <c r="B24017"/>
      <c r="C24017"/>
      <c r="D24017"/>
      <c r="E24017"/>
      <c r="F24017"/>
      <c r="G24017"/>
      <c r="H24017"/>
      <c r="I24017" s="26"/>
      <c r="K24017"/>
      <c r="L24017"/>
      <c r="M24017"/>
      <c r="N24017"/>
      <c r="O24017"/>
      <c r="P24017"/>
      <c r="S24017"/>
    </row>
    <row r="24018" spans="1:19" x14ac:dyDescent="0.3">
      <c r="A24018" s="25"/>
      <c r="B24018"/>
      <c r="C24018"/>
      <c r="D24018"/>
      <c r="E24018"/>
      <c r="F24018"/>
      <c r="G24018"/>
      <c r="H24018"/>
      <c r="I24018" s="26"/>
      <c r="K24018"/>
      <c r="L24018"/>
      <c r="M24018"/>
      <c r="N24018"/>
      <c r="O24018"/>
      <c r="P24018"/>
      <c r="S24018"/>
    </row>
    <row r="24019" spans="1:19" x14ac:dyDescent="0.3">
      <c r="A24019" s="25"/>
      <c r="B24019"/>
      <c r="C24019"/>
      <c r="D24019"/>
      <c r="E24019"/>
      <c r="F24019"/>
      <c r="G24019"/>
      <c r="H24019"/>
      <c r="I24019" s="26"/>
      <c r="K24019"/>
      <c r="L24019"/>
      <c r="M24019"/>
      <c r="N24019"/>
      <c r="O24019"/>
      <c r="P24019"/>
      <c r="S24019"/>
    </row>
    <row r="24020" spans="1:19" x14ac:dyDescent="0.3">
      <c r="A24020" s="25"/>
      <c r="B24020"/>
      <c r="C24020"/>
      <c r="D24020"/>
      <c r="E24020"/>
      <c r="F24020"/>
      <c r="G24020"/>
      <c r="H24020"/>
      <c r="I24020" s="26"/>
      <c r="K24020"/>
      <c r="L24020"/>
      <c r="M24020"/>
      <c r="N24020"/>
      <c r="O24020"/>
      <c r="P24020"/>
      <c r="S24020"/>
    </row>
    <row r="24021" spans="1:19" x14ac:dyDescent="0.3">
      <c r="A24021" s="25"/>
      <c r="B24021"/>
      <c r="C24021"/>
      <c r="D24021"/>
      <c r="E24021"/>
      <c r="F24021"/>
      <c r="G24021"/>
      <c r="H24021"/>
      <c r="I24021" s="26"/>
      <c r="K24021"/>
      <c r="L24021"/>
      <c r="M24021"/>
      <c r="N24021"/>
      <c r="O24021"/>
      <c r="P24021"/>
      <c r="S24021"/>
    </row>
    <row r="24022" spans="1:19" x14ac:dyDescent="0.3">
      <c r="A24022" s="25"/>
      <c r="B24022"/>
      <c r="C24022"/>
      <c r="D24022"/>
      <c r="E24022"/>
      <c r="F24022"/>
      <c r="G24022"/>
      <c r="H24022"/>
      <c r="I24022" s="26"/>
      <c r="K24022"/>
      <c r="L24022"/>
      <c r="M24022"/>
      <c r="N24022"/>
      <c r="O24022"/>
      <c r="P24022"/>
      <c r="S24022"/>
    </row>
    <row r="24023" spans="1:19" x14ac:dyDescent="0.3">
      <c r="A24023" s="25"/>
      <c r="B24023"/>
      <c r="C24023"/>
      <c r="D24023"/>
      <c r="E24023"/>
      <c r="F24023"/>
      <c r="G24023"/>
      <c r="H24023" s="26"/>
      <c r="I24023" s="26"/>
      <c r="K24023"/>
      <c r="L24023"/>
      <c r="M24023"/>
      <c r="N24023"/>
      <c r="O24023"/>
      <c r="P24023"/>
      <c r="S24023"/>
    </row>
    <row r="24024" spans="1:19" x14ac:dyDescent="0.3">
      <c r="A24024" s="25"/>
      <c r="B24024"/>
      <c r="C24024"/>
      <c r="D24024"/>
      <c r="E24024"/>
      <c r="F24024"/>
      <c r="G24024"/>
      <c r="H24024" s="26"/>
      <c r="I24024" s="26"/>
      <c r="K24024"/>
      <c r="L24024"/>
      <c r="M24024"/>
      <c r="N24024"/>
      <c r="O24024"/>
      <c r="P24024"/>
      <c r="S24024"/>
    </row>
    <row r="24025" spans="1:19" x14ac:dyDescent="0.3">
      <c r="A24025" s="25"/>
      <c r="B24025"/>
      <c r="C24025"/>
      <c r="D24025"/>
      <c r="E24025"/>
      <c r="F24025"/>
      <c r="G24025"/>
      <c r="H24025" s="26"/>
      <c r="I24025" s="26"/>
      <c r="K24025"/>
      <c r="L24025"/>
      <c r="M24025"/>
      <c r="N24025"/>
      <c r="O24025"/>
      <c r="P24025"/>
      <c r="S24025"/>
    </row>
    <row r="24026" spans="1:19" x14ac:dyDescent="0.3">
      <c r="A24026" s="25"/>
      <c r="B24026"/>
      <c r="C24026"/>
      <c r="D24026"/>
      <c r="E24026"/>
      <c r="F24026"/>
      <c r="G24026"/>
      <c r="H24026" s="14"/>
      <c r="I24026" s="26"/>
      <c r="K24026"/>
      <c r="L24026"/>
      <c r="M24026"/>
      <c r="N24026"/>
      <c r="O24026"/>
      <c r="P24026"/>
      <c r="S24026"/>
    </row>
    <row r="24027" spans="1:19" x14ac:dyDescent="0.3">
      <c r="A24027" s="25"/>
      <c r="B24027"/>
      <c r="C24027"/>
      <c r="D24027"/>
      <c r="E24027"/>
      <c r="F24027"/>
      <c r="G24027"/>
      <c r="H24027" s="14"/>
      <c r="I24027" s="26"/>
      <c r="K24027"/>
      <c r="L24027"/>
      <c r="M24027"/>
      <c r="N24027"/>
      <c r="O24027"/>
      <c r="P24027"/>
      <c r="S24027"/>
    </row>
    <row r="24028" spans="1:19" x14ac:dyDescent="0.3">
      <c r="A24028" s="25"/>
      <c r="B24028"/>
      <c r="C24028"/>
      <c r="D24028"/>
      <c r="E24028"/>
      <c r="F24028"/>
      <c r="G24028"/>
      <c r="H24028" s="14"/>
      <c r="I24028" s="26"/>
      <c r="K24028"/>
      <c r="L24028"/>
      <c r="M24028"/>
      <c r="N24028"/>
      <c r="O24028"/>
      <c r="P24028"/>
      <c r="S24028"/>
    </row>
    <row r="24029" spans="1:19" x14ac:dyDescent="0.3">
      <c r="A24029" s="25"/>
      <c r="B24029"/>
      <c r="C24029"/>
      <c r="D24029"/>
      <c r="E24029"/>
      <c r="F24029"/>
      <c r="G24029"/>
      <c r="H24029" s="14"/>
      <c r="I24029" s="26"/>
      <c r="K24029"/>
      <c r="L24029"/>
      <c r="M24029"/>
      <c r="N24029"/>
      <c r="O24029"/>
      <c r="P24029"/>
      <c r="S24029"/>
    </row>
    <row r="24030" spans="1:19" x14ac:dyDescent="0.3">
      <c r="A24030" s="25"/>
      <c r="B24030"/>
      <c r="C24030"/>
      <c r="D24030"/>
      <c r="E24030"/>
      <c r="F24030"/>
      <c r="G24030"/>
      <c r="H24030" s="14"/>
      <c r="I24030" s="26"/>
      <c r="K24030"/>
      <c r="L24030"/>
      <c r="M24030"/>
      <c r="N24030"/>
      <c r="O24030"/>
      <c r="P24030"/>
      <c r="S24030"/>
    </row>
    <row r="24031" spans="1:19" x14ac:dyDescent="0.3">
      <c r="A24031" s="25"/>
      <c r="B24031"/>
      <c r="C24031"/>
      <c r="D24031"/>
      <c r="E24031"/>
      <c r="F24031"/>
      <c r="G24031"/>
      <c r="H24031" s="14"/>
      <c r="I24031" s="26"/>
      <c r="K24031"/>
      <c r="L24031"/>
      <c r="M24031"/>
      <c r="N24031"/>
      <c r="O24031"/>
      <c r="P24031"/>
      <c r="S24031"/>
    </row>
    <row r="24032" spans="1:19" x14ac:dyDescent="0.3">
      <c r="A24032" s="25"/>
      <c r="B24032"/>
      <c r="C24032"/>
      <c r="D24032"/>
      <c r="E24032"/>
      <c r="F24032"/>
      <c r="G24032"/>
      <c r="H24032" s="14"/>
      <c r="I24032" s="26"/>
      <c r="K24032"/>
      <c r="L24032"/>
      <c r="M24032"/>
      <c r="N24032"/>
      <c r="O24032"/>
      <c r="P24032"/>
      <c r="S24032"/>
    </row>
    <row r="24033" spans="1:19" x14ac:dyDescent="0.3">
      <c r="A24033" s="25"/>
      <c r="B24033"/>
      <c r="C24033"/>
      <c r="D24033"/>
      <c r="E24033"/>
      <c r="F24033"/>
      <c r="G24033"/>
      <c r="H24033" s="14"/>
      <c r="I24033" s="14"/>
      <c r="K24033"/>
      <c r="L24033"/>
      <c r="M24033"/>
      <c r="N24033"/>
      <c r="O24033"/>
      <c r="P24033"/>
      <c r="S24033"/>
    </row>
    <row r="24034" spans="1:19" x14ac:dyDescent="0.3">
      <c r="A24034" s="25"/>
      <c r="B24034"/>
      <c r="C24034"/>
      <c r="D24034"/>
      <c r="E24034"/>
      <c r="F24034"/>
      <c r="G24034"/>
      <c r="H24034" s="14"/>
      <c r="I24034" s="14"/>
      <c r="K24034"/>
      <c r="L24034"/>
      <c r="M24034"/>
      <c r="N24034"/>
      <c r="O24034"/>
      <c r="P24034"/>
      <c r="S24034"/>
    </row>
    <row r="24035" spans="1:19" x14ac:dyDescent="0.3">
      <c r="A24035" s="25"/>
      <c r="B24035"/>
      <c r="C24035"/>
      <c r="D24035"/>
      <c r="E24035"/>
      <c r="F24035"/>
      <c r="G24035"/>
      <c r="H24035" s="14"/>
      <c r="I24035" s="14"/>
      <c r="K24035"/>
      <c r="L24035"/>
      <c r="M24035"/>
      <c r="N24035"/>
      <c r="O24035"/>
      <c r="P24035"/>
      <c r="S24035"/>
    </row>
    <row r="24036" spans="1:19" x14ac:dyDescent="0.3">
      <c r="A24036" s="25"/>
      <c r="B24036"/>
      <c r="C24036"/>
      <c r="D24036"/>
      <c r="E24036"/>
      <c r="F24036"/>
      <c r="G24036"/>
      <c r="H24036" s="14"/>
      <c r="I24036" s="14"/>
      <c r="K24036"/>
      <c r="L24036"/>
      <c r="M24036"/>
      <c r="N24036"/>
      <c r="O24036"/>
      <c r="P24036"/>
      <c r="S24036"/>
    </row>
    <row r="24037" spans="1:19" x14ac:dyDescent="0.3">
      <c r="A24037" s="25"/>
      <c r="B24037"/>
      <c r="C24037"/>
      <c r="D24037"/>
      <c r="E24037"/>
      <c r="F24037"/>
      <c r="G24037"/>
      <c r="H24037" s="14"/>
      <c r="I24037" s="14"/>
      <c r="K24037"/>
      <c r="L24037"/>
      <c r="M24037"/>
      <c r="N24037"/>
      <c r="O24037"/>
      <c r="P24037"/>
      <c r="S24037"/>
    </row>
    <row r="24038" spans="1:19" x14ac:dyDescent="0.3">
      <c r="A24038" s="25"/>
      <c r="B24038"/>
      <c r="C24038"/>
      <c r="D24038"/>
      <c r="E24038"/>
      <c r="F24038"/>
      <c r="G24038"/>
      <c r="H24038" s="14"/>
      <c r="I24038" s="14"/>
      <c r="K24038"/>
      <c r="L24038"/>
      <c r="M24038"/>
      <c r="N24038"/>
      <c r="O24038"/>
      <c r="P24038"/>
      <c r="S24038"/>
    </row>
    <row r="24039" spans="1:19" x14ac:dyDescent="0.3">
      <c r="A24039" s="25"/>
      <c r="B24039"/>
      <c r="C24039"/>
      <c r="D24039"/>
      <c r="E24039"/>
      <c r="F24039"/>
      <c r="G24039"/>
      <c r="H24039" s="14"/>
      <c r="I24039" s="14"/>
      <c r="K24039"/>
      <c r="L24039"/>
      <c r="M24039"/>
      <c r="N24039"/>
      <c r="O24039"/>
      <c r="P24039"/>
      <c r="S24039"/>
    </row>
    <row r="24040" spans="1:19" x14ac:dyDescent="0.3">
      <c r="A24040" s="25"/>
      <c r="B24040"/>
      <c r="C24040"/>
      <c r="D24040"/>
      <c r="E24040"/>
      <c r="F24040"/>
      <c r="G24040"/>
      <c r="H24040" s="14"/>
      <c r="I24040" s="14"/>
      <c r="K24040"/>
      <c r="L24040"/>
      <c r="M24040"/>
      <c r="N24040"/>
      <c r="O24040"/>
      <c r="P24040"/>
      <c r="S24040"/>
    </row>
    <row r="24041" spans="1:19" x14ac:dyDescent="0.3">
      <c r="A24041" s="25"/>
      <c r="B24041"/>
      <c r="C24041"/>
      <c r="D24041"/>
      <c r="E24041"/>
      <c r="F24041"/>
      <c r="G24041"/>
      <c r="H24041" s="14"/>
      <c r="I24041" s="14"/>
      <c r="K24041"/>
      <c r="L24041"/>
      <c r="M24041"/>
      <c r="N24041"/>
      <c r="O24041"/>
      <c r="P24041"/>
      <c r="S24041"/>
    </row>
    <row r="24042" spans="1:19" x14ac:dyDescent="0.3">
      <c r="A24042" s="25"/>
      <c r="B24042"/>
      <c r="C24042"/>
      <c r="D24042"/>
      <c r="E24042"/>
      <c r="F24042"/>
      <c r="G24042"/>
      <c r="H24042" s="14"/>
      <c r="I24042" s="14"/>
      <c r="K24042"/>
      <c r="L24042"/>
      <c r="M24042"/>
      <c r="N24042"/>
      <c r="O24042"/>
      <c r="P24042"/>
      <c r="S24042"/>
    </row>
    <row r="24043" spans="1:19" x14ac:dyDescent="0.3">
      <c r="A24043" s="25"/>
      <c r="B24043"/>
      <c r="C24043"/>
      <c r="D24043"/>
      <c r="E24043"/>
      <c r="F24043"/>
      <c r="G24043"/>
      <c r="H24043" s="14"/>
      <c r="I24043" s="14"/>
      <c r="K24043"/>
      <c r="L24043"/>
      <c r="M24043"/>
      <c r="N24043"/>
      <c r="O24043"/>
      <c r="P24043"/>
      <c r="S24043"/>
    </row>
    <row r="24044" spans="1:19" x14ac:dyDescent="0.3">
      <c r="A24044" s="25"/>
      <c r="B24044"/>
      <c r="C24044"/>
      <c r="D24044"/>
      <c r="E24044"/>
      <c r="F24044"/>
      <c r="G24044"/>
      <c r="H24044" s="14"/>
      <c r="I24044" s="14"/>
      <c r="K24044"/>
      <c r="L24044"/>
      <c r="M24044"/>
      <c r="N24044"/>
      <c r="O24044"/>
      <c r="P24044"/>
      <c r="S24044"/>
    </row>
    <row r="24045" spans="1:19" x14ac:dyDescent="0.3">
      <c r="A24045" s="25"/>
      <c r="B24045"/>
      <c r="C24045"/>
      <c r="D24045"/>
      <c r="E24045"/>
      <c r="F24045"/>
      <c r="G24045"/>
      <c r="H24045" s="14"/>
      <c r="I24045" s="14"/>
      <c r="K24045"/>
      <c r="L24045"/>
      <c r="M24045"/>
      <c r="N24045"/>
      <c r="O24045"/>
      <c r="P24045"/>
      <c r="S24045"/>
    </row>
    <row r="24046" spans="1:19" x14ac:dyDescent="0.3">
      <c r="A24046" s="25"/>
      <c r="B24046"/>
      <c r="C24046"/>
      <c r="D24046"/>
      <c r="E24046"/>
      <c r="F24046"/>
      <c r="G24046"/>
      <c r="H24046" s="14"/>
      <c r="I24046" s="14"/>
      <c r="K24046"/>
      <c r="L24046"/>
      <c r="M24046"/>
      <c r="N24046"/>
      <c r="O24046"/>
      <c r="P24046"/>
      <c r="S24046"/>
    </row>
    <row r="24047" spans="1:19" x14ac:dyDescent="0.3">
      <c r="A24047" s="25"/>
      <c r="B24047"/>
      <c r="C24047"/>
      <c r="D24047"/>
      <c r="E24047"/>
      <c r="F24047"/>
      <c r="G24047"/>
      <c r="H24047" s="26"/>
      <c r="I24047" s="26"/>
      <c r="K24047"/>
      <c r="L24047"/>
      <c r="M24047"/>
      <c r="N24047"/>
      <c r="O24047"/>
      <c r="P24047"/>
      <c r="S24047"/>
    </row>
    <row r="24048" spans="1:19" x14ac:dyDescent="0.3">
      <c r="A24048" s="25"/>
      <c r="B24048"/>
      <c r="C24048"/>
      <c r="D24048"/>
      <c r="E24048"/>
      <c r="F24048"/>
      <c r="G24048"/>
      <c r="H24048" s="26"/>
      <c r="I24048" s="26"/>
      <c r="K24048"/>
      <c r="L24048"/>
      <c r="M24048"/>
      <c r="N24048"/>
      <c r="O24048"/>
      <c r="P24048"/>
      <c r="S24048"/>
    </row>
    <row r="24049" spans="1:19" x14ac:dyDescent="0.3">
      <c r="A24049" s="25"/>
      <c r="B24049"/>
      <c r="C24049"/>
      <c r="D24049"/>
      <c r="E24049"/>
      <c r="F24049"/>
      <c r="G24049"/>
      <c r="H24049" s="26"/>
      <c r="I24049" s="26"/>
      <c r="K24049"/>
      <c r="L24049"/>
      <c r="M24049"/>
      <c r="N24049"/>
      <c r="O24049"/>
      <c r="P24049"/>
      <c r="S24049"/>
    </row>
    <row r="24050" spans="1:19" x14ac:dyDescent="0.3">
      <c r="A24050" s="25"/>
      <c r="B24050"/>
      <c r="C24050"/>
      <c r="D24050"/>
      <c r="E24050"/>
      <c r="F24050"/>
      <c r="G24050"/>
      <c r="H24050" s="26"/>
      <c r="I24050" s="26"/>
      <c r="K24050"/>
      <c r="L24050"/>
      <c r="M24050"/>
      <c r="N24050"/>
      <c r="O24050"/>
      <c r="P24050"/>
      <c r="S24050"/>
    </row>
    <row r="24051" spans="1:19" x14ac:dyDescent="0.3">
      <c r="A24051" s="25"/>
      <c r="B24051"/>
      <c r="C24051"/>
      <c r="D24051"/>
      <c r="E24051"/>
      <c r="F24051"/>
      <c r="G24051"/>
      <c r="H24051" s="26"/>
      <c r="I24051" s="26"/>
      <c r="K24051"/>
      <c r="L24051"/>
      <c r="M24051"/>
      <c r="N24051"/>
      <c r="O24051"/>
      <c r="P24051"/>
      <c r="S24051"/>
    </row>
    <row r="24052" spans="1:19" x14ac:dyDescent="0.3">
      <c r="A24052" s="25"/>
      <c r="B24052"/>
      <c r="C24052"/>
      <c r="D24052"/>
      <c r="E24052"/>
      <c r="F24052"/>
      <c r="G24052"/>
      <c r="H24052" s="26"/>
      <c r="I24052" s="26"/>
      <c r="K24052"/>
      <c r="L24052"/>
      <c r="M24052"/>
      <c r="N24052"/>
      <c r="O24052"/>
      <c r="P24052"/>
      <c r="S24052"/>
    </row>
    <row r="24053" spans="1:19" x14ac:dyDescent="0.3">
      <c r="A24053" s="25"/>
      <c r="B24053"/>
      <c r="C24053"/>
      <c r="D24053"/>
      <c r="E24053"/>
      <c r="F24053"/>
      <c r="G24053"/>
      <c r="H24053" s="26"/>
      <c r="I24053" s="26"/>
      <c r="K24053"/>
      <c r="L24053"/>
      <c r="M24053"/>
      <c r="N24053"/>
      <c r="O24053"/>
      <c r="P24053"/>
      <c r="S24053"/>
    </row>
    <row r="24054" spans="1:19" x14ac:dyDescent="0.3">
      <c r="A24054" s="25"/>
      <c r="B24054"/>
      <c r="C24054"/>
      <c r="D24054"/>
      <c r="E24054"/>
      <c r="F24054"/>
      <c r="G24054"/>
      <c r="H24054" s="14"/>
      <c r="I24054" s="26"/>
      <c r="K24054"/>
      <c r="L24054"/>
      <c r="M24054"/>
      <c r="N24054"/>
      <c r="O24054"/>
      <c r="P24054"/>
      <c r="S24054"/>
    </row>
    <row r="24055" spans="1:19" x14ac:dyDescent="0.3">
      <c r="A24055" s="25"/>
      <c r="B24055"/>
      <c r="C24055"/>
      <c r="D24055"/>
      <c r="E24055"/>
      <c r="F24055"/>
      <c r="G24055"/>
      <c r="H24055" s="14"/>
      <c r="I24055" s="26"/>
      <c r="K24055"/>
      <c r="L24055"/>
      <c r="M24055"/>
      <c r="N24055"/>
      <c r="O24055"/>
      <c r="P24055"/>
      <c r="S24055"/>
    </row>
    <row r="24056" spans="1:19" x14ac:dyDescent="0.3">
      <c r="A24056" s="25"/>
      <c r="B24056"/>
      <c r="C24056"/>
      <c r="D24056"/>
      <c r="E24056"/>
      <c r="F24056"/>
      <c r="G24056"/>
      <c r="H24056" s="14"/>
      <c r="I24056" s="26"/>
      <c r="K24056"/>
      <c r="L24056"/>
      <c r="M24056"/>
      <c r="N24056"/>
      <c r="O24056"/>
      <c r="P24056"/>
      <c r="S24056"/>
    </row>
    <row r="24057" spans="1:19" x14ac:dyDescent="0.3">
      <c r="A24057" s="25"/>
      <c r="B24057"/>
      <c r="C24057"/>
      <c r="D24057"/>
      <c r="E24057"/>
      <c r="F24057"/>
      <c r="G24057"/>
      <c r="H24057" s="14"/>
      <c r="I24057" s="26"/>
      <c r="K24057"/>
      <c r="L24057"/>
      <c r="M24057"/>
      <c r="N24057"/>
      <c r="O24057"/>
      <c r="P24057"/>
      <c r="S24057"/>
    </row>
    <row r="24058" spans="1:19" x14ac:dyDescent="0.3">
      <c r="A24058" s="25"/>
      <c r="B24058"/>
      <c r="C24058"/>
      <c r="D24058"/>
      <c r="E24058"/>
      <c r="F24058"/>
      <c r="G24058"/>
      <c r="H24058" s="14"/>
      <c r="I24058" s="26"/>
      <c r="K24058"/>
      <c r="L24058"/>
      <c r="M24058"/>
      <c r="N24058"/>
      <c r="O24058"/>
      <c r="P24058"/>
      <c r="S24058"/>
    </row>
    <row r="24059" spans="1:19" x14ac:dyDescent="0.3">
      <c r="A24059" s="25"/>
      <c r="B24059"/>
      <c r="C24059"/>
      <c r="D24059"/>
      <c r="E24059"/>
      <c r="F24059"/>
      <c r="G24059"/>
      <c r="H24059" s="14"/>
      <c r="I24059" s="26"/>
      <c r="K24059"/>
      <c r="L24059"/>
      <c r="M24059"/>
      <c r="N24059"/>
      <c r="O24059"/>
      <c r="P24059"/>
      <c r="S24059"/>
    </row>
    <row r="24060" spans="1:19" x14ac:dyDescent="0.3">
      <c r="A24060" s="25"/>
      <c r="B24060"/>
      <c r="C24060"/>
      <c r="D24060"/>
      <c r="E24060"/>
      <c r="F24060"/>
      <c r="G24060"/>
      <c r="H24060" s="14"/>
      <c r="I24060" s="26"/>
      <c r="K24060"/>
      <c r="L24060"/>
      <c r="M24060"/>
      <c r="N24060"/>
      <c r="O24060"/>
      <c r="P24060"/>
      <c r="S24060"/>
    </row>
    <row r="24061" spans="1:19" x14ac:dyDescent="0.3">
      <c r="A24061" s="25"/>
      <c r="B24061"/>
      <c r="C24061"/>
      <c r="D24061"/>
      <c r="E24061"/>
      <c r="F24061"/>
      <c r="G24061"/>
      <c r="H24061" s="14"/>
      <c r="I24061" s="26"/>
      <c r="K24061"/>
      <c r="L24061"/>
      <c r="M24061"/>
      <c r="N24061"/>
      <c r="O24061"/>
      <c r="P24061"/>
      <c r="S24061"/>
    </row>
    <row r="24062" spans="1:19" x14ac:dyDescent="0.3">
      <c r="A24062" s="25"/>
      <c r="B24062"/>
      <c r="C24062"/>
      <c r="D24062"/>
      <c r="E24062"/>
      <c r="F24062"/>
      <c r="G24062"/>
      <c r="H24062" s="14"/>
      <c r="I24062" s="26"/>
      <c r="K24062"/>
      <c r="L24062"/>
      <c r="M24062"/>
      <c r="N24062"/>
      <c r="O24062"/>
      <c r="P24062"/>
      <c r="S24062"/>
    </row>
    <row r="24063" spans="1:19" x14ac:dyDescent="0.3">
      <c r="A24063" s="25"/>
      <c r="B24063"/>
      <c r="C24063"/>
      <c r="D24063"/>
      <c r="E24063"/>
      <c r="F24063"/>
      <c r="G24063"/>
      <c r="H24063" s="14"/>
      <c r="I24063" s="26"/>
      <c r="K24063"/>
      <c r="L24063"/>
      <c r="M24063"/>
      <c r="N24063"/>
      <c r="O24063"/>
      <c r="P24063"/>
      <c r="S24063"/>
    </row>
    <row r="24064" spans="1:19" x14ac:dyDescent="0.3">
      <c r="A24064" s="25"/>
      <c r="B24064"/>
      <c r="C24064"/>
      <c r="D24064"/>
      <c r="E24064"/>
      <c r="F24064"/>
      <c r="G24064"/>
      <c r="H24064" s="14"/>
      <c r="I24064" s="26"/>
      <c r="K24064"/>
      <c r="L24064"/>
      <c r="M24064"/>
      <c r="N24064"/>
      <c r="O24064"/>
      <c r="P24064"/>
      <c r="S24064"/>
    </row>
    <row r="24065" spans="1:19" x14ac:dyDescent="0.3">
      <c r="A24065" s="25"/>
      <c r="B24065"/>
      <c r="C24065"/>
      <c r="D24065"/>
      <c r="E24065"/>
      <c r="F24065"/>
      <c r="G24065"/>
      <c r="H24065" s="14"/>
      <c r="I24065" s="26"/>
      <c r="K24065"/>
      <c r="L24065"/>
      <c r="M24065"/>
      <c r="N24065"/>
      <c r="O24065"/>
      <c r="P24065"/>
      <c r="S24065"/>
    </row>
    <row r="24066" spans="1:19" x14ac:dyDescent="0.3">
      <c r="A24066" s="25"/>
      <c r="B24066"/>
      <c r="C24066"/>
      <c r="D24066"/>
      <c r="E24066"/>
      <c r="F24066"/>
      <c r="G24066"/>
      <c r="H24066" s="14"/>
      <c r="I24066" s="26"/>
      <c r="K24066"/>
      <c r="L24066"/>
      <c r="M24066"/>
      <c r="N24066"/>
      <c r="O24066"/>
      <c r="P24066"/>
      <c r="S24066"/>
    </row>
    <row r="24067" spans="1:19" x14ac:dyDescent="0.3">
      <c r="A24067" s="25"/>
      <c r="B24067"/>
      <c r="C24067"/>
      <c r="D24067"/>
      <c r="E24067"/>
      <c r="F24067"/>
      <c r="G24067"/>
      <c r="H24067" s="14"/>
      <c r="I24067" s="14"/>
      <c r="K24067"/>
      <c r="L24067"/>
      <c r="M24067"/>
      <c r="N24067"/>
      <c r="O24067"/>
      <c r="P24067"/>
      <c r="S24067"/>
    </row>
    <row r="24068" spans="1:19" x14ac:dyDescent="0.3">
      <c r="A24068" s="25"/>
      <c r="B24068"/>
      <c r="C24068"/>
      <c r="D24068"/>
      <c r="E24068"/>
      <c r="F24068"/>
      <c r="G24068"/>
      <c r="H24068" s="14"/>
      <c r="I24068" s="14"/>
      <c r="K24068"/>
      <c r="L24068"/>
      <c r="M24068"/>
      <c r="N24068"/>
      <c r="O24068"/>
      <c r="P24068"/>
      <c r="S24068"/>
    </row>
    <row r="24069" spans="1:19" x14ac:dyDescent="0.3">
      <c r="A24069" s="25"/>
      <c r="B24069"/>
      <c r="C24069"/>
      <c r="D24069"/>
      <c r="E24069"/>
      <c r="F24069"/>
      <c r="G24069"/>
      <c r="H24069" s="14"/>
      <c r="I24069" s="14"/>
      <c r="K24069"/>
      <c r="L24069"/>
      <c r="M24069"/>
      <c r="N24069"/>
      <c r="O24069"/>
      <c r="P24069"/>
      <c r="S24069"/>
    </row>
    <row r="24070" spans="1:19" x14ac:dyDescent="0.3">
      <c r="A24070" s="25"/>
      <c r="B24070"/>
      <c r="C24070"/>
      <c r="D24070"/>
      <c r="E24070"/>
      <c r="F24070"/>
      <c r="G24070"/>
      <c r="H24070" s="14"/>
      <c r="I24070" s="14"/>
      <c r="K24070"/>
      <c r="L24070"/>
      <c r="M24070"/>
      <c r="N24070"/>
      <c r="O24070"/>
      <c r="P24070"/>
      <c r="S24070"/>
    </row>
    <row r="24071" spans="1:19" x14ac:dyDescent="0.3">
      <c r="A24071" s="25"/>
      <c r="B24071"/>
      <c r="C24071"/>
      <c r="D24071"/>
      <c r="E24071"/>
      <c r="F24071"/>
      <c r="G24071"/>
      <c r="H24071" s="14"/>
      <c r="I24071" s="14"/>
      <c r="K24071"/>
      <c r="L24071"/>
      <c r="M24071"/>
      <c r="N24071"/>
      <c r="O24071"/>
      <c r="P24071"/>
      <c r="S24071"/>
    </row>
    <row r="24072" spans="1:19" x14ac:dyDescent="0.3">
      <c r="A24072" s="25"/>
      <c r="B24072"/>
      <c r="C24072"/>
      <c r="D24072"/>
      <c r="E24072"/>
      <c r="F24072"/>
      <c r="G24072"/>
      <c r="H24072"/>
      <c r="I24072" s="14"/>
      <c r="K24072"/>
      <c r="L24072"/>
      <c r="M24072"/>
      <c r="N24072"/>
      <c r="O24072"/>
      <c r="P24072"/>
      <c r="S24072"/>
    </row>
    <row r="24073" spans="1:19" x14ac:dyDescent="0.3">
      <c r="A24073" s="25"/>
      <c r="B24073"/>
      <c r="C24073"/>
      <c r="D24073"/>
      <c r="E24073"/>
      <c r="F24073"/>
      <c r="G24073"/>
      <c r="H24073" s="26"/>
      <c r="I24073" s="26"/>
      <c r="K24073"/>
      <c r="L24073"/>
      <c r="M24073"/>
      <c r="N24073"/>
      <c r="O24073"/>
      <c r="P24073"/>
      <c r="S24073"/>
    </row>
    <row r="24074" spans="1:19" x14ac:dyDescent="0.3">
      <c r="A24074" s="25"/>
      <c r="B24074"/>
      <c r="C24074"/>
      <c r="D24074"/>
      <c r="E24074"/>
      <c r="F24074"/>
      <c r="G24074"/>
      <c r="H24074" s="26"/>
      <c r="I24074" s="26"/>
      <c r="K24074"/>
      <c r="L24074"/>
      <c r="M24074"/>
      <c r="N24074"/>
      <c r="O24074"/>
      <c r="P24074"/>
      <c r="S24074"/>
    </row>
    <row r="24075" spans="1:19" x14ac:dyDescent="0.3">
      <c r="A24075" s="25"/>
      <c r="B24075"/>
      <c r="C24075"/>
      <c r="D24075"/>
      <c r="E24075"/>
      <c r="F24075"/>
      <c r="G24075"/>
      <c r="H24075" s="26"/>
      <c r="I24075" s="26"/>
      <c r="K24075"/>
      <c r="L24075"/>
      <c r="M24075"/>
      <c r="N24075"/>
      <c r="O24075"/>
      <c r="P24075"/>
      <c r="S24075"/>
    </row>
    <row r="24076" spans="1:19" x14ac:dyDescent="0.3">
      <c r="A24076" s="25"/>
      <c r="B24076"/>
      <c r="C24076"/>
      <c r="D24076"/>
      <c r="E24076"/>
      <c r="F24076"/>
      <c r="G24076"/>
      <c r="H24076" s="26"/>
      <c r="I24076" s="26"/>
      <c r="K24076"/>
      <c r="L24076"/>
      <c r="M24076"/>
      <c r="N24076"/>
      <c r="O24076"/>
      <c r="P24076"/>
      <c r="S24076"/>
    </row>
    <row r="24077" spans="1:19" x14ac:dyDescent="0.3">
      <c r="A24077" s="25"/>
      <c r="B24077"/>
      <c r="C24077"/>
      <c r="D24077"/>
      <c r="E24077"/>
      <c r="F24077"/>
      <c r="G24077"/>
      <c r="H24077" s="26"/>
      <c r="I24077" s="26"/>
      <c r="K24077"/>
      <c r="L24077"/>
      <c r="M24077"/>
      <c r="N24077"/>
      <c r="O24077"/>
      <c r="P24077"/>
      <c r="S24077"/>
    </row>
    <row r="24078" spans="1:19" x14ac:dyDescent="0.3">
      <c r="A24078" s="25"/>
      <c r="B24078"/>
      <c r="C24078"/>
      <c r="D24078"/>
      <c r="E24078"/>
      <c r="F24078"/>
      <c r="G24078"/>
      <c r="H24078" s="26"/>
      <c r="I24078" s="26"/>
      <c r="K24078"/>
      <c r="L24078"/>
      <c r="M24078"/>
      <c r="N24078"/>
      <c r="O24078"/>
      <c r="P24078"/>
      <c r="S24078"/>
    </row>
    <row r="24079" spans="1:19" x14ac:dyDescent="0.3">
      <c r="A24079" s="25"/>
      <c r="B24079"/>
      <c r="C24079"/>
      <c r="D24079"/>
      <c r="E24079"/>
      <c r="F24079"/>
      <c r="G24079"/>
      <c r="H24079" s="26"/>
      <c r="I24079" s="26"/>
      <c r="K24079"/>
      <c r="L24079"/>
      <c r="M24079"/>
      <c r="N24079"/>
      <c r="O24079"/>
      <c r="P24079"/>
      <c r="S24079"/>
    </row>
    <row r="24080" spans="1:19" x14ac:dyDescent="0.3">
      <c r="A24080" s="25"/>
      <c r="B24080"/>
      <c r="C24080"/>
      <c r="D24080"/>
      <c r="E24080"/>
      <c r="F24080"/>
      <c r="G24080"/>
      <c r="H24080" s="26"/>
      <c r="I24080" s="26"/>
      <c r="K24080"/>
      <c r="L24080"/>
      <c r="M24080"/>
      <c r="N24080"/>
      <c r="O24080"/>
      <c r="P24080"/>
      <c r="S24080"/>
    </row>
    <row r="24081" spans="1:19" x14ac:dyDescent="0.3">
      <c r="A24081" s="25"/>
      <c r="B24081"/>
      <c r="C24081"/>
      <c r="D24081"/>
      <c r="E24081"/>
      <c r="F24081"/>
      <c r="G24081"/>
      <c r="H24081" s="26"/>
      <c r="I24081" s="26"/>
      <c r="K24081"/>
      <c r="L24081"/>
      <c r="M24081"/>
      <c r="N24081"/>
      <c r="O24081"/>
      <c r="P24081"/>
      <c r="S24081"/>
    </row>
    <row r="24082" spans="1:19" x14ac:dyDescent="0.3">
      <c r="A24082" s="25"/>
      <c r="B24082"/>
      <c r="C24082"/>
      <c r="D24082"/>
      <c r="E24082"/>
      <c r="F24082"/>
      <c r="G24082"/>
      <c r="H24082" s="26"/>
      <c r="I24082" s="26"/>
      <c r="K24082"/>
      <c r="L24082"/>
      <c r="M24082"/>
      <c r="N24082"/>
      <c r="O24082"/>
      <c r="P24082"/>
      <c r="S24082"/>
    </row>
    <row r="24083" spans="1:19" x14ac:dyDescent="0.3">
      <c r="A24083" s="25"/>
      <c r="B24083"/>
      <c r="C24083"/>
      <c r="D24083"/>
      <c r="E24083"/>
      <c r="F24083"/>
      <c r="G24083"/>
      <c r="H24083" s="26"/>
      <c r="I24083" s="26"/>
      <c r="K24083"/>
      <c r="L24083"/>
      <c r="M24083"/>
      <c r="N24083"/>
      <c r="O24083"/>
      <c r="P24083"/>
      <c r="S24083"/>
    </row>
    <row r="24084" spans="1:19" x14ac:dyDescent="0.3">
      <c r="A24084" s="25"/>
      <c r="B24084"/>
      <c r="C24084"/>
      <c r="D24084"/>
      <c r="E24084"/>
      <c r="F24084"/>
      <c r="G24084"/>
      <c r="H24084" s="26"/>
      <c r="I24084" s="26"/>
      <c r="K24084"/>
      <c r="L24084"/>
      <c r="M24084"/>
      <c r="N24084"/>
      <c r="O24084"/>
      <c r="P24084"/>
      <c r="S24084"/>
    </row>
    <row r="24085" spans="1:19" x14ac:dyDescent="0.3">
      <c r="A24085" s="25"/>
      <c r="B24085"/>
      <c r="C24085"/>
      <c r="D24085"/>
      <c r="E24085"/>
      <c r="F24085"/>
      <c r="G24085"/>
      <c r="H24085" s="26"/>
      <c r="I24085" s="26"/>
      <c r="K24085"/>
      <c r="L24085"/>
      <c r="M24085"/>
      <c r="N24085"/>
      <c r="O24085"/>
      <c r="P24085"/>
      <c r="S24085"/>
    </row>
    <row r="24086" spans="1:19" x14ac:dyDescent="0.3">
      <c r="A24086" s="25"/>
      <c r="B24086"/>
      <c r="C24086"/>
      <c r="D24086"/>
      <c r="E24086"/>
      <c r="F24086"/>
      <c r="G24086"/>
      <c r="H24086" s="26"/>
      <c r="I24086" s="26"/>
      <c r="K24086"/>
      <c r="L24086"/>
      <c r="M24086"/>
      <c r="N24086"/>
      <c r="O24086"/>
      <c r="P24086"/>
      <c r="S24086"/>
    </row>
    <row r="24087" spans="1:19" x14ac:dyDescent="0.3">
      <c r="A24087" s="25"/>
      <c r="B24087"/>
      <c r="C24087"/>
      <c r="D24087"/>
      <c r="E24087"/>
      <c r="F24087"/>
      <c r="G24087"/>
      <c r="H24087" s="14"/>
      <c r="I24087" s="26"/>
      <c r="K24087"/>
      <c r="L24087"/>
      <c r="M24087"/>
      <c r="N24087"/>
      <c r="O24087"/>
      <c r="P24087"/>
      <c r="S24087"/>
    </row>
    <row r="24088" spans="1:19" x14ac:dyDescent="0.3">
      <c r="A24088" s="25"/>
      <c r="B24088"/>
      <c r="C24088"/>
      <c r="D24088"/>
      <c r="E24088"/>
      <c r="F24088"/>
      <c r="G24088"/>
      <c r="H24088" s="14"/>
      <c r="I24088" s="26"/>
      <c r="K24088"/>
      <c r="L24088"/>
      <c r="M24088"/>
      <c r="N24088"/>
      <c r="O24088"/>
      <c r="P24088"/>
      <c r="S24088"/>
    </row>
    <row r="24089" spans="1:19" x14ac:dyDescent="0.3">
      <c r="A24089" s="25"/>
      <c r="B24089"/>
      <c r="C24089"/>
      <c r="D24089"/>
      <c r="E24089"/>
      <c r="F24089"/>
      <c r="G24089"/>
      <c r="H24089" s="14"/>
      <c r="I24089" s="26"/>
      <c r="K24089"/>
      <c r="L24089"/>
      <c r="M24089"/>
      <c r="N24089"/>
      <c r="O24089"/>
      <c r="P24089"/>
      <c r="S24089"/>
    </row>
    <row r="24090" spans="1:19" x14ac:dyDescent="0.3">
      <c r="A24090" s="25"/>
      <c r="B24090"/>
      <c r="C24090"/>
      <c r="D24090"/>
      <c r="E24090"/>
      <c r="F24090"/>
      <c r="G24090"/>
      <c r="H24090" s="14"/>
      <c r="I24090" s="26"/>
      <c r="K24090"/>
      <c r="L24090"/>
      <c r="M24090"/>
      <c r="N24090"/>
      <c r="O24090"/>
      <c r="P24090"/>
      <c r="S24090"/>
    </row>
    <row r="24091" spans="1:19" x14ac:dyDescent="0.3">
      <c r="A24091" s="25"/>
      <c r="B24091"/>
      <c r="C24091"/>
      <c r="D24091"/>
      <c r="E24091"/>
      <c r="F24091"/>
      <c r="G24091"/>
      <c r="H24091" s="14"/>
      <c r="I24091" s="26"/>
      <c r="K24091"/>
      <c r="L24091"/>
      <c r="M24091"/>
      <c r="N24091"/>
      <c r="O24091"/>
      <c r="P24091"/>
      <c r="S24091"/>
    </row>
    <row r="24092" spans="1:19" x14ac:dyDescent="0.3">
      <c r="A24092" s="25"/>
      <c r="B24092"/>
      <c r="C24092"/>
      <c r="D24092"/>
      <c r="E24092"/>
      <c r="F24092"/>
      <c r="G24092"/>
      <c r="H24092" s="14"/>
      <c r="I24092" s="26"/>
      <c r="K24092"/>
      <c r="L24092"/>
      <c r="M24092"/>
      <c r="N24092"/>
      <c r="O24092"/>
      <c r="P24092"/>
      <c r="S24092"/>
    </row>
    <row r="24093" spans="1:19" x14ac:dyDescent="0.3">
      <c r="A24093" s="25"/>
      <c r="B24093"/>
      <c r="C24093"/>
      <c r="D24093"/>
      <c r="E24093"/>
      <c r="F24093"/>
      <c r="G24093"/>
      <c r="H24093" s="26"/>
      <c r="I24093" s="26"/>
      <c r="K24093"/>
      <c r="L24093"/>
      <c r="M24093"/>
      <c r="N24093"/>
      <c r="O24093"/>
      <c r="P24093"/>
      <c r="S24093"/>
    </row>
    <row r="24094" spans="1:19" x14ac:dyDescent="0.3">
      <c r="A24094" s="25"/>
      <c r="B24094"/>
      <c r="C24094"/>
      <c r="D24094"/>
      <c r="E24094"/>
      <c r="F24094"/>
      <c r="G24094"/>
      <c r="H24094" s="26"/>
      <c r="I24094" s="26"/>
      <c r="K24094"/>
      <c r="L24094"/>
      <c r="M24094"/>
      <c r="N24094"/>
      <c r="O24094"/>
      <c r="P24094"/>
      <c r="S24094"/>
    </row>
    <row r="24095" spans="1:19" x14ac:dyDescent="0.3">
      <c r="A24095" s="25"/>
      <c r="B24095"/>
      <c r="C24095"/>
      <c r="D24095"/>
      <c r="E24095"/>
      <c r="F24095"/>
      <c r="G24095"/>
      <c r="H24095" s="26"/>
      <c r="I24095" s="26"/>
      <c r="K24095"/>
      <c r="L24095"/>
      <c r="M24095"/>
      <c r="N24095"/>
      <c r="O24095"/>
      <c r="P24095"/>
      <c r="S24095"/>
    </row>
    <row r="24096" spans="1:19" x14ac:dyDescent="0.3">
      <c r="A24096" s="25"/>
      <c r="B24096"/>
      <c r="C24096"/>
      <c r="D24096"/>
      <c r="E24096"/>
      <c r="F24096"/>
      <c r="G24096"/>
      <c r="H24096" s="26"/>
      <c r="I24096" s="26"/>
      <c r="K24096"/>
      <c r="L24096"/>
      <c r="M24096"/>
      <c r="N24096"/>
      <c r="O24096"/>
      <c r="P24096"/>
      <c r="S24096"/>
    </row>
    <row r="24097" spans="1:19" x14ac:dyDescent="0.3">
      <c r="A24097" s="25"/>
      <c r="B24097"/>
      <c r="C24097"/>
      <c r="D24097"/>
      <c r="E24097"/>
      <c r="F24097"/>
      <c r="G24097"/>
      <c r="H24097"/>
      <c r="I24097" s="14"/>
      <c r="K24097"/>
      <c r="L24097"/>
      <c r="M24097"/>
      <c r="N24097"/>
      <c r="O24097"/>
      <c r="P24097"/>
      <c r="S24097"/>
    </row>
    <row r="24098" spans="1:19" x14ac:dyDescent="0.3">
      <c r="A24098" s="25"/>
      <c r="B24098"/>
      <c r="C24098"/>
      <c r="D24098"/>
      <c r="E24098"/>
      <c r="F24098"/>
      <c r="G24098"/>
      <c r="H24098" s="14"/>
      <c r="I24098" s="14"/>
      <c r="K24098"/>
      <c r="L24098"/>
      <c r="M24098"/>
      <c r="N24098"/>
      <c r="O24098"/>
      <c r="P24098"/>
      <c r="S24098"/>
    </row>
    <row r="24099" spans="1:19" x14ac:dyDescent="0.3">
      <c r="A24099" s="25"/>
      <c r="B24099"/>
      <c r="C24099"/>
      <c r="D24099"/>
      <c r="E24099"/>
      <c r="F24099"/>
      <c r="G24099"/>
      <c r="H24099" s="14"/>
      <c r="I24099" s="14"/>
      <c r="K24099"/>
      <c r="L24099"/>
      <c r="M24099"/>
      <c r="N24099"/>
      <c r="O24099"/>
      <c r="P24099"/>
      <c r="S24099"/>
    </row>
    <row r="24100" spans="1:19" x14ac:dyDescent="0.3">
      <c r="A24100" s="25"/>
      <c r="B24100"/>
      <c r="C24100"/>
      <c r="D24100"/>
      <c r="E24100"/>
      <c r="F24100"/>
      <c r="G24100"/>
      <c r="H24100" s="14"/>
      <c r="I24100" s="14"/>
      <c r="K24100"/>
      <c r="L24100"/>
      <c r="M24100"/>
      <c r="N24100"/>
      <c r="O24100"/>
      <c r="P24100"/>
      <c r="S24100"/>
    </row>
    <row r="24101" spans="1:19" x14ac:dyDescent="0.3">
      <c r="A24101" s="25"/>
      <c r="B24101"/>
      <c r="C24101"/>
      <c r="D24101"/>
      <c r="E24101"/>
      <c r="F24101"/>
      <c r="G24101"/>
      <c r="H24101" s="14"/>
      <c r="I24101" s="26"/>
      <c r="K24101"/>
      <c r="L24101"/>
      <c r="M24101"/>
      <c r="N24101"/>
      <c r="O24101"/>
      <c r="P24101"/>
      <c r="S24101"/>
    </row>
    <row r="24102" spans="1:19" x14ac:dyDescent="0.3">
      <c r="A24102" s="25"/>
      <c r="B24102"/>
      <c r="C24102"/>
      <c r="D24102"/>
      <c r="E24102"/>
      <c r="F24102"/>
      <c r="G24102"/>
      <c r="H24102" s="14"/>
      <c r="I24102" s="26"/>
      <c r="K24102"/>
      <c r="L24102"/>
      <c r="M24102"/>
      <c r="N24102"/>
      <c r="O24102"/>
      <c r="P24102"/>
      <c r="S24102"/>
    </row>
    <row r="24103" spans="1:19" x14ac:dyDescent="0.3">
      <c r="A24103" s="25"/>
      <c r="B24103"/>
      <c r="C24103"/>
      <c r="D24103"/>
      <c r="E24103"/>
      <c r="F24103"/>
      <c r="G24103"/>
      <c r="H24103" s="14"/>
      <c r="I24103" s="26"/>
      <c r="K24103"/>
      <c r="L24103"/>
      <c r="M24103"/>
      <c r="N24103"/>
      <c r="O24103"/>
      <c r="P24103"/>
      <c r="S24103"/>
    </row>
    <row r="24104" spans="1:19" x14ac:dyDescent="0.3">
      <c r="A24104" s="25"/>
      <c r="B24104"/>
      <c r="C24104"/>
      <c r="D24104"/>
      <c r="E24104"/>
      <c r="F24104"/>
      <c r="G24104"/>
      <c r="H24104" s="14"/>
      <c r="I24104" s="26"/>
      <c r="K24104"/>
      <c r="L24104"/>
      <c r="M24104"/>
      <c r="N24104"/>
      <c r="O24104"/>
      <c r="P24104"/>
      <c r="S24104"/>
    </row>
    <row r="24105" spans="1:19" x14ac:dyDescent="0.3">
      <c r="A24105" s="25"/>
      <c r="B24105"/>
      <c r="C24105"/>
      <c r="D24105"/>
      <c r="E24105"/>
      <c r="F24105"/>
      <c r="G24105"/>
      <c r="H24105" s="26"/>
      <c r="I24105" s="26"/>
      <c r="K24105"/>
      <c r="L24105"/>
      <c r="M24105"/>
      <c r="N24105"/>
      <c r="O24105"/>
      <c r="P24105"/>
      <c r="S24105"/>
    </row>
    <row r="24106" spans="1:19" x14ac:dyDescent="0.3">
      <c r="A24106" s="25"/>
      <c r="B24106"/>
      <c r="C24106"/>
      <c r="D24106"/>
      <c r="E24106"/>
      <c r="F24106"/>
      <c r="G24106"/>
      <c r="H24106" s="26"/>
      <c r="I24106" s="26"/>
      <c r="K24106"/>
      <c r="L24106"/>
      <c r="M24106"/>
      <c r="N24106"/>
      <c r="O24106"/>
      <c r="P24106"/>
      <c r="S24106"/>
    </row>
    <row r="24107" spans="1:19" x14ac:dyDescent="0.3">
      <c r="A24107" s="25"/>
      <c r="B24107"/>
      <c r="C24107"/>
      <c r="D24107"/>
      <c r="E24107"/>
      <c r="F24107"/>
      <c r="G24107"/>
      <c r="H24107" s="26"/>
      <c r="I24107" s="26"/>
      <c r="K24107"/>
      <c r="L24107"/>
      <c r="M24107"/>
      <c r="N24107"/>
      <c r="O24107"/>
      <c r="P24107"/>
      <c r="S24107"/>
    </row>
    <row r="24108" spans="1:19" x14ac:dyDescent="0.3">
      <c r="A24108" s="25"/>
      <c r="B24108"/>
      <c r="C24108"/>
      <c r="D24108"/>
      <c r="E24108"/>
      <c r="F24108"/>
      <c r="G24108"/>
      <c r="H24108" s="14"/>
      <c r="I24108" s="14"/>
      <c r="K24108"/>
      <c r="L24108"/>
      <c r="M24108"/>
      <c r="N24108"/>
      <c r="O24108"/>
      <c r="P24108"/>
      <c r="S24108"/>
    </row>
    <row r="24109" spans="1:19" x14ac:dyDescent="0.3">
      <c r="A24109" s="25"/>
      <c r="B24109"/>
      <c r="C24109"/>
      <c r="D24109"/>
      <c r="E24109"/>
      <c r="F24109"/>
      <c r="G24109"/>
      <c r="H24109" s="14"/>
      <c r="I24109" s="14"/>
      <c r="K24109"/>
      <c r="L24109"/>
      <c r="M24109"/>
      <c r="N24109"/>
      <c r="O24109"/>
      <c r="P24109"/>
      <c r="S24109"/>
    </row>
    <row r="24110" spans="1:19" x14ac:dyDescent="0.3">
      <c r="A24110" s="25"/>
      <c r="B24110"/>
      <c r="C24110"/>
      <c r="D24110"/>
      <c r="E24110"/>
      <c r="F24110"/>
      <c r="G24110"/>
      <c r="H24110" s="14"/>
      <c r="I24110" s="14"/>
      <c r="K24110"/>
      <c r="L24110"/>
      <c r="M24110"/>
      <c r="N24110"/>
      <c r="O24110"/>
      <c r="P24110"/>
      <c r="S24110"/>
    </row>
    <row r="24111" spans="1:19" x14ac:dyDescent="0.3">
      <c r="A24111" s="25"/>
      <c r="B24111"/>
      <c r="C24111"/>
      <c r="D24111"/>
      <c r="E24111"/>
      <c r="F24111"/>
      <c r="G24111"/>
      <c r="H24111" s="26"/>
      <c r="I24111" s="26"/>
      <c r="K24111"/>
      <c r="L24111"/>
      <c r="M24111"/>
      <c r="N24111"/>
      <c r="O24111"/>
      <c r="P24111"/>
      <c r="S24111"/>
    </row>
    <row r="24112" spans="1:19" x14ac:dyDescent="0.3">
      <c r="A24112" s="25"/>
      <c r="B24112"/>
      <c r="C24112"/>
      <c r="D24112"/>
      <c r="E24112"/>
      <c r="F24112"/>
      <c r="G24112"/>
      <c r="H24112" s="26"/>
      <c r="I24112" s="26"/>
      <c r="K24112"/>
      <c r="L24112"/>
      <c r="M24112"/>
      <c r="N24112"/>
      <c r="O24112"/>
      <c r="P24112"/>
      <c r="S24112"/>
    </row>
    <row r="24113" spans="1:19" x14ac:dyDescent="0.3">
      <c r="A24113" s="25"/>
      <c r="B24113"/>
      <c r="C24113"/>
      <c r="D24113"/>
      <c r="E24113"/>
      <c r="F24113"/>
      <c r="G24113"/>
      <c r="H24113" s="26"/>
      <c r="I24113" s="26"/>
      <c r="K24113"/>
      <c r="L24113"/>
      <c r="M24113"/>
      <c r="N24113"/>
      <c r="O24113"/>
      <c r="P24113"/>
      <c r="S24113"/>
    </row>
    <row r="24114" spans="1:19" x14ac:dyDescent="0.3">
      <c r="A24114" s="25"/>
      <c r="B24114"/>
      <c r="C24114"/>
      <c r="D24114"/>
      <c r="E24114"/>
      <c r="F24114"/>
      <c r="G24114"/>
      <c r="H24114" s="26"/>
      <c r="I24114" s="26"/>
      <c r="K24114"/>
      <c r="L24114"/>
      <c r="M24114"/>
      <c r="N24114"/>
      <c r="O24114"/>
      <c r="P24114"/>
      <c r="S24114"/>
    </row>
    <row r="24115" spans="1:19" x14ac:dyDescent="0.3">
      <c r="A24115" s="25"/>
      <c r="B24115"/>
      <c r="C24115"/>
      <c r="D24115"/>
      <c r="E24115"/>
      <c r="F24115"/>
      <c r="G24115"/>
      <c r="H24115" s="14"/>
      <c r="I24115"/>
      <c r="K24115"/>
      <c r="L24115"/>
      <c r="M24115"/>
      <c r="N24115"/>
      <c r="O24115"/>
      <c r="P24115"/>
      <c r="S24115"/>
    </row>
    <row r="24116" spans="1:19" x14ac:dyDescent="0.3">
      <c r="A24116" s="25"/>
      <c r="B24116"/>
      <c r="C24116"/>
      <c r="D24116"/>
      <c r="E24116"/>
      <c r="F24116"/>
      <c r="G24116"/>
      <c r="H24116" s="14"/>
      <c r="I24116"/>
      <c r="K24116"/>
      <c r="L24116"/>
      <c r="M24116"/>
      <c r="N24116"/>
      <c r="O24116"/>
      <c r="P24116"/>
      <c r="S24116"/>
    </row>
    <row r="24117" spans="1:19" x14ac:dyDescent="0.3">
      <c r="A24117" s="25"/>
      <c r="B24117"/>
      <c r="C24117"/>
      <c r="D24117"/>
      <c r="E24117"/>
      <c r="F24117"/>
      <c r="G24117"/>
      <c r="H24117" s="26"/>
      <c r="I24117" s="26"/>
      <c r="K24117"/>
      <c r="L24117"/>
      <c r="M24117"/>
      <c r="N24117"/>
      <c r="O24117"/>
      <c r="P24117"/>
      <c r="S24117"/>
    </row>
    <row r="24118" spans="1:19" x14ac:dyDescent="0.3">
      <c r="A24118" s="25"/>
      <c r="B24118"/>
      <c r="C24118"/>
      <c r="D24118"/>
      <c r="E24118"/>
      <c r="F24118"/>
      <c r="G24118"/>
      <c r="H24118" s="26"/>
      <c r="I24118" s="26"/>
      <c r="K24118"/>
      <c r="L24118"/>
      <c r="M24118"/>
      <c r="N24118"/>
      <c r="O24118"/>
      <c r="P24118"/>
      <c r="S24118"/>
    </row>
    <row r="24119" spans="1:19" x14ac:dyDescent="0.3">
      <c r="A24119" s="25"/>
      <c r="B24119"/>
      <c r="C24119"/>
      <c r="D24119"/>
      <c r="E24119"/>
      <c r="F24119"/>
      <c r="G24119"/>
      <c r="H24119" s="26"/>
      <c r="I24119" s="26"/>
      <c r="K24119"/>
      <c r="L24119"/>
      <c r="M24119"/>
      <c r="N24119"/>
      <c r="O24119"/>
      <c r="P24119"/>
      <c r="S24119"/>
    </row>
    <row r="24120" spans="1:19" x14ac:dyDescent="0.3">
      <c r="A24120" s="25"/>
      <c r="B24120"/>
      <c r="C24120"/>
      <c r="D24120"/>
      <c r="E24120"/>
      <c r="F24120"/>
      <c r="G24120"/>
      <c r="H24120" s="26"/>
      <c r="I24120" s="26"/>
      <c r="K24120"/>
      <c r="L24120"/>
      <c r="M24120"/>
      <c r="N24120"/>
      <c r="O24120"/>
      <c r="P24120"/>
      <c r="S24120"/>
    </row>
    <row r="24121" spans="1:19" x14ac:dyDescent="0.3">
      <c r="A24121" s="25"/>
      <c r="B24121"/>
      <c r="C24121"/>
      <c r="D24121"/>
      <c r="E24121"/>
      <c r="F24121"/>
      <c r="G24121"/>
      <c r="H24121" s="26"/>
      <c r="I24121" s="26"/>
      <c r="K24121"/>
      <c r="L24121"/>
      <c r="M24121"/>
      <c r="N24121"/>
      <c r="O24121"/>
      <c r="P24121"/>
      <c r="S24121"/>
    </row>
    <row r="24122" spans="1:19" x14ac:dyDescent="0.3">
      <c r="A24122" s="25"/>
      <c r="B24122"/>
      <c r="C24122"/>
      <c r="D24122"/>
      <c r="E24122"/>
      <c r="F24122"/>
      <c r="G24122"/>
      <c r="H24122" s="26"/>
      <c r="I24122" s="26"/>
      <c r="K24122"/>
      <c r="L24122"/>
      <c r="M24122"/>
      <c r="N24122"/>
      <c r="O24122"/>
      <c r="P24122"/>
      <c r="S24122"/>
    </row>
    <row r="24123" spans="1:19" x14ac:dyDescent="0.3">
      <c r="A24123" s="25"/>
      <c r="B24123"/>
      <c r="C24123"/>
      <c r="D24123"/>
      <c r="E24123"/>
      <c r="F24123"/>
      <c r="G24123"/>
      <c r="H24123" s="26"/>
      <c r="I24123" s="26"/>
      <c r="K24123"/>
      <c r="L24123"/>
      <c r="M24123"/>
      <c r="N24123"/>
      <c r="O24123"/>
      <c r="P24123"/>
      <c r="S24123"/>
    </row>
    <row r="24124" spans="1:19" x14ac:dyDescent="0.3">
      <c r="A24124" s="25"/>
      <c r="B24124"/>
      <c r="C24124"/>
      <c r="D24124"/>
      <c r="E24124"/>
      <c r="F24124"/>
      <c r="G24124"/>
      <c r="H24124" s="26"/>
      <c r="I24124" s="26"/>
      <c r="K24124"/>
      <c r="L24124"/>
      <c r="M24124"/>
      <c r="N24124"/>
      <c r="O24124"/>
      <c r="P24124"/>
      <c r="S24124"/>
    </row>
    <row r="24125" spans="1:19" x14ac:dyDescent="0.3">
      <c r="A24125" s="25"/>
      <c r="B24125"/>
      <c r="C24125"/>
      <c r="D24125"/>
      <c r="E24125"/>
      <c r="F24125"/>
      <c r="G24125"/>
      <c r="H24125" s="26"/>
      <c r="I24125" s="26"/>
      <c r="K24125"/>
      <c r="L24125"/>
      <c r="M24125"/>
      <c r="N24125"/>
      <c r="O24125"/>
      <c r="P24125"/>
      <c r="S24125"/>
    </row>
    <row r="24126" spans="1:19" x14ac:dyDescent="0.3">
      <c r="A24126" s="25"/>
      <c r="B24126"/>
      <c r="C24126"/>
      <c r="D24126"/>
      <c r="E24126"/>
      <c r="F24126"/>
      <c r="G24126"/>
      <c r="H24126" s="26"/>
      <c r="I24126" s="26"/>
      <c r="K24126"/>
      <c r="L24126"/>
      <c r="M24126"/>
      <c r="N24126"/>
      <c r="O24126"/>
      <c r="P24126"/>
      <c r="S24126"/>
    </row>
    <row r="24127" spans="1:19" x14ac:dyDescent="0.3">
      <c r="A24127" s="25"/>
      <c r="B24127"/>
      <c r="C24127"/>
      <c r="D24127"/>
      <c r="E24127"/>
      <c r="F24127"/>
      <c r="G24127"/>
      <c r="H24127" s="26"/>
      <c r="I24127" s="26"/>
      <c r="K24127"/>
      <c r="L24127"/>
      <c r="M24127"/>
      <c r="N24127"/>
      <c r="O24127"/>
      <c r="P24127"/>
      <c r="S24127"/>
    </row>
    <row r="24128" spans="1:19" x14ac:dyDescent="0.3">
      <c r="A24128" s="25"/>
      <c r="B24128"/>
      <c r="C24128"/>
      <c r="D24128"/>
      <c r="E24128"/>
      <c r="F24128"/>
      <c r="G24128"/>
      <c r="H24128" s="26"/>
      <c r="I24128" s="26"/>
      <c r="K24128"/>
      <c r="L24128"/>
      <c r="M24128"/>
      <c r="N24128"/>
      <c r="O24128"/>
      <c r="P24128"/>
      <c r="S24128"/>
    </row>
    <row r="24129" spans="1:19" x14ac:dyDescent="0.3">
      <c r="A24129" s="25"/>
      <c r="B24129"/>
      <c r="C24129"/>
      <c r="D24129"/>
      <c r="E24129"/>
      <c r="F24129"/>
      <c r="G24129"/>
      <c r="H24129" s="26"/>
      <c r="I24129" s="26"/>
      <c r="K24129"/>
      <c r="L24129"/>
      <c r="M24129"/>
      <c r="N24129"/>
      <c r="O24129"/>
      <c r="P24129"/>
      <c r="S24129"/>
    </row>
    <row r="24130" spans="1:19" x14ac:dyDescent="0.3">
      <c r="A24130" s="25"/>
      <c r="B24130"/>
      <c r="C24130"/>
      <c r="D24130"/>
      <c r="E24130"/>
      <c r="F24130"/>
      <c r="G24130"/>
      <c r="H24130" s="26"/>
      <c r="I24130" s="26"/>
      <c r="K24130"/>
      <c r="L24130"/>
      <c r="M24130"/>
      <c r="N24130"/>
      <c r="O24130"/>
      <c r="P24130"/>
      <c r="S24130"/>
    </row>
    <row r="24131" spans="1:19" x14ac:dyDescent="0.3">
      <c r="A24131" s="25"/>
      <c r="B24131"/>
      <c r="C24131"/>
      <c r="D24131"/>
      <c r="E24131"/>
      <c r="F24131"/>
      <c r="G24131"/>
      <c r="H24131" s="26"/>
      <c r="I24131" s="26"/>
      <c r="K24131"/>
      <c r="L24131"/>
      <c r="M24131"/>
      <c r="N24131"/>
      <c r="O24131"/>
      <c r="P24131"/>
      <c r="S24131"/>
    </row>
    <row r="24132" spans="1:19" x14ac:dyDescent="0.3">
      <c r="A24132" s="25"/>
      <c r="B24132"/>
      <c r="C24132"/>
      <c r="D24132"/>
      <c r="E24132"/>
      <c r="F24132"/>
      <c r="G24132"/>
      <c r="H24132" s="26"/>
      <c r="I24132" s="26"/>
      <c r="K24132"/>
      <c r="L24132"/>
      <c r="M24132"/>
      <c r="N24132"/>
      <c r="O24132"/>
      <c r="P24132"/>
      <c r="S24132"/>
    </row>
    <row r="24133" spans="1:19" x14ac:dyDescent="0.3">
      <c r="A24133" s="25"/>
      <c r="B24133"/>
      <c r="C24133"/>
      <c r="D24133"/>
      <c r="E24133"/>
      <c r="F24133"/>
      <c r="G24133"/>
      <c r="H24133" s="26"/>
      <c r="I24133" s="26"/>
      <c r="K24133"/>
      <c r="L24133"/>
      <c r="M24133"/>
      <c r="N24133"/>
      <c r="O24133"/>
      <c r="P24133"/>
      <c r="S24133"/>
    </row>
    <row r="24134" spans="1:19" x14ac:dyDescent="0.3">
      <c r="A24134" s="25"/>
      <c r="B24134"/>
      <c r="C24134"/>
      <c r="D24134"/>
      <c r="E24134"/>
      <c r="F24134"/>
      <c r="G24134"/>
      <c r="H24134" s="26"/>
      <c r="I24134" s="26"/>
      <c r="K24134"/>
      <c r="L24134"/>
      <c r="M24134"/>
      <c r="N24134"/>
      <c r="O24134"/>
      <c r="P24134"/>
      <c r="S24134"/>
    </row>
    <row r="24135" spans="1:19" x14ac:dyDescent="0.3">
      <c r="A24135" s="25"/>
      <c r="B24135"/>
      <c r="C24135"/>
      <c r="D24135"/>
      <c r="E24135"/>
      <c r="F24135"/>
      <c r="G24135"/>
      <c r="H24135" s="26"/>
      <c r="I24135" s="26"/>
      <c r="K24135"/>
      <c r="L24135"/>
      <c r="M24135"/>
      <c r="N24135"/>
      <c r="O24135"/>
      <c r="P24135"/>
      <c r="S24135"/>
    </row>
    <row r="24136" spans="1:19" x14ac:dyDescent="0.3">
      <c r="A24136" s="25"/>
      <c r="B24136"/>
      <c r="C24136"/>
      <c r="D24136"/>
      <c r="E24136"/>
      <c r="F24136"/>
      <c r="G24136"/>
      <c r="H24136" s="14"/>
      <c r="I24136" s="26"/>
      <c r="K24136"/>
      <c r="L24136"/>
      <c r="M24136"/>
      <c r="N24136"/>
      <c r="O24136"/>
      <c r="P24136"/>
      <c r="S24136"/>
    </row>
    <row r="24137" spans="1:19" x14ac:dyDescent="0.3">
      <c r="A24137" s="25"/>
      <c r="B24137"/>
      <c r="C24137"/>
      <c r="D24137"/>
      <c r="E24137"/>
      <c r="F24137"/>
      <c r="G24137"/>
      <c r="H24137" s="14"/>
      <c r="I24137" s="26"/>
      <c r="K24137"/>
      <c r="L24137"/>
      <c r="M24137"/>
      <c r="N24137"/>
      <c r="O24137"/>
      <c r="P24137"/>
      <c r="S24137"/>
    </row>
    <row r="24138" spans="1:19" x14ac:dyDescent="0.3">
      <c r="A24138" s="25"/>
      <c r="B24138"/>
      <c r="C24138"/>
      <c r="D24138"/>
      <c r="E24138"/>
      <c r="F24138"/>
      <c r="G24138"/>
      <c r="H24138" s="14"/>
      <c r="I24138" s="26"/>
      <c r="K24138"/>
      <c r="L24138"/>
      <c r="M24138"/>
      <c r="N24138"/>
      <c r="O24138"/>
      <c r="P24138"/>
      <c r="S24138"/>
    </row>
    <row r="24139" spans="1:19" x14ac:dyDescent="0.3">
      <c r="A24139" s="25"/>
      <c r="B24139"/>
      <c r="C24139"/>
      <c r="D24139"/>
      <c r="E24139"/>
      <c r="F24139"/>
      <c r="G24139"/>
      <c r="H24139" s="14"/>
      <c r="I24139" s="26"/>
      <c r="K24139"/>
      <c r="L24139"/>
      <c r="M24139"/>
      <c r="N24139"/>
      <c r="O24139"/>
      <c r="P24139"/>
      <c r="S24139"/>
    </row>
    <row r="24140" spans="1:19" x14ac:dyDescent="0.3">
      <c r="A24140" s="25"/>
      <c r="B24140"/>
      <c r="C24140"/>
      <c r="D24140"/>
      <c r="E24140"/>
      <c r="F24140"/>
      <c r="G24140"/>
      <c r="H24140" s="26"/>
      <c r="I24140" s="26"/>
      <c r="K24140"/>
      <c r="L24140"/>
      <c r="M24140"/>
      <c r="N24140"/>
      <c r="O24140"/>
      <c r="P24140"/>
      <c r="S24140"/>
    </row>
    <row r="24141" spans="1:19" x14ac:dyDescent="0.3">
      <c r="A24141" s="25"/>
      <c r="B24141"/>
      <c r="C24141"/>
      <c r="D24141"/>
      <c r="E24141"/>
      <c r="F24141"/>
      <c r="G24141"/>
      <c r="H24141" s="26"/>
      <c r="I24141" s="26"/>
      <c r="K24141"/>
      <c r="L24141"/>
      <c r="M24141"/>
      <c r="N24141"/>
      <c r="O24141"/>
      <c r="P24141"/>
      <c r="S24141"/>
    </row>
    <row r="24142" spans="1:19" x14ac:dyDescent="0.3">
      <c r="A24142" s="25"/>
      <c r="B24142"/>
      <c r="C24142"/>
      <c r="D24142"/>
      <c r="E24142"/>
      <c r="F24142"/>
      <c r="G24142"/>
      <c r="H24142" s="26"/>
      <c r="I24142" s="26"/>
      <c r="K24142"/>
      <c r="L24142"/>
      <c r="M24142"/>
      <c r="N24142"/>
      <c r="O24142"/>
      <c r="P24142"/>
      <c r="S24142"/>
    </row>
    <row r="24143" spans="1:19" x14ac:dyDescent="0.3">
      <c r="A24143" s="25"/>
      <c r="B24143"/>
      <c r="C24143"/>
      <c r="D24143"/>
      <c r="E24143"/>
      <c r="F24143"/>
      <c r="G24143"/>
      <c r="H24143" s="26"/>
      <c r="I24143" s="26"/>
      <c r="K24143"/>
      <c r="L24143"/>
      <c r="M24143"/>
      <c r="N24143"/>
      <c r="O24143"/>
      <c r="P24143"/>
      <c r="S24143"/>
    </row>
    <row r="24144" spans="1:19" x14ac:dyDescent="0.3">
      <c r="A24144" s="25"/>
      <c r="B24144"/>
      <c r="C24144"/>
      <c r="D24144"/>
      <c r="E24144"/>
      <c r="F24144"/>
      <c r="G24144"/>
      <c r="H24144" s="26"/>
      <c r="I24144" s="26"/>
      <c r="K24144"/>
      <c r="L24144"/>
      <c r="M24144"/>
      <c r="N24144"/>
      <c r="O24144"/>
      <c r="P24144"/>
      <c r="S24144"/>
    </row>
    <row r="24145" spans="1:19" x14ac:dyDescent="0.3">
      <c r="A24145" s="25"/>
      <c r="B24145"/>
      <c r="C24145"/>
      <c r="D24145"/>
      <c r="E24145"/>
      <c r="F24145"/>
      <c r="G24145"/>
      <c r="H24145" s="26"/>
      <c r="I24145" s="26"/>
      <c r="K24145"/>
      <c r="L24145"/>
      <c r="M24145"/>
      <c r="N24145"/>
      <c r="O24145"/>
      <c r="P24145"/>
      <c r="S24145"/>
    </row>
    <row r="24146" spans="1:19" x14ac:dyDescent="0.3">
      <c r="A24146" s="25"/>
      <c r="B24146"/>
      <c r="C24146"/>
      <c r="D24146"/>
      <c r="E24146"/>
      <c r="F24146"/>
      <c r="G24146"/>
      <c r="H24146"/>
      <c r="I24146"/>
      <c r="K24146"/>
      <c r="L24146"/>
      <c r="M24146"/>
      <c r="N24146"/>
      <c r="O24146"/>
      <c r="P24146"/>
      <c r="S24146"/>
    </row>
    <row r="24147" spans="1:19" x14ac:dyDescent="0.3">
      <c r="A24147" s="25"/>
      <c r="B24147"/>
      <c r="C24147"/>
      <c r="D24147"/>
      <c r="E24147"/>
      <c r="F24147"/>
      <c r="G24147"/>
      <c r="H24147"/>
      <c r="I24147"/>
      <c r="K24147"/>
      <c r="L24147"/>
      <c r="M24147"/>
      <c r="N24147"/>
      <c r="O24147"/>
      <c r="P24147"/>
      <c r="S24147"/>
    </row>
    <row r="24148" spans="1:19" x14ac:dyDescent="0.3">
      <c r="A24148" s="25"/>
      <c r="B24148"/>
      <c r="C24148"/>
      <c r="D24148"/>
      <c r="E24148"/>
      <c r="F24148"/>
      <c r="G24148"/>
      <c r="H24148" s="14"/>
      <c r="I24148" s="14"/>
      <c r="K24148"/>
      <c r="L24148"/>
      <c r="M24148"/>
      <c r="N24148"/>
      <c r="O24148"/>
      <c r="P24148"/>
      <c r="S24148"/>
    </row>
    <row r="24149" spans="1:19" x14ac:dyDescent="0.3">
      <c r="A24149" s="25"/>
      <c r="B24149"/>
      <c r="C24149"/>
      <c r="D24149"/>
      <c r="E24149"/>
      <c r="F24149"/>
      <c r="G24149"/>
      <c r="H24149" s="26"/>
      <c r="I24149" s="26"/>
      <c r="K24149"/>
      <c r="L24149"/>
      <c r="M24149"/>
      <c r="N24149"/>
      <c r="O24149"/>
      <c r="P24149"/>
      <c r="S24149"/>
    </row>
    <row r="24150" spans="1:19" x14ac:dyDescent="0.3">
      <c r="A24150" s="25"/>
      <c r="B24150"/>
      <c r="C24150"/>
      <c r="D24150"/>
      <c r="E24150"/>
      <c r="F24150"/>
      <c r="G24150"/>
      <c r="H24150" s="26"/>
      <c r="I24150" s="26"/>
      <c r="K24150"/>
      <c r="L24150"/>
      <c r="M24150"/>
      <c r="N24150"/>
      <c r="O24150"/>
      <c r="P24150"/>
      <c r="S24150"/>
    </row>
    <row r="24151" spans="1:19" x14ac:dyDescent="0.3">
      <c r="A24151" s="25"/>
      <c r="B24151"/>
      <c r="C24151"/>
      <c r="D24151"/>
      <c r="E24151"/>
      <c r="F24151"/>
      <c r="G24151"/>
      <c r="H24151" s="26"/>
      <c r="I24151" s="26"/>
      <c r="K24151"/>
      <c r="L24151"/>
      <c r="M24151"/>
      <c r="N24151"/>
      <c r="O24151"/>
      <c r="P24151"/>
      <c r="S24151"/>
    </row>
    <row r="24152" spans="1:19" x14ac:dyDescent="0.3">
      <c r="A24152" s="25"/>
      <c r="B24152"/>
      <c r="C24152"/>
      <c r="D24152"/>
      <c r="E24152"/>
      <c r="F24152"/>
      <c r="G24152"/>
      <c r="H24152" s="14"/>
      <c r="I24152" s="26"/>
      <c r="K24152"/>
      <c r="L24152"/>
      <c r="M24152"/>
      <c r="N24152"/>
      <c r="O24152"/>
      <c r="P24152"/>
      <c r="S24152"/>
    </row>
    <row r="24153" spans="1:19" x14ac:dyDescent="0.3">
      <c r="A24153" s="25"/>
      <c r="B24153"/>
      <c r="C24153"/>
      <c r="D24153"/>
      <c r="E24153"/>
      <c r="F24153"/>
      <c r="G24153"/>
      <c r="H24153" s="14"/>
      <c r="I24153" s="26"/>
      <c r="K24153"/>
      <c r="L24153"/>
      <c r="M24153"/>
      <c r="N24153"/>
      <c r="O24153"/>
      <c r="P24153"/>
      <c r="S24153"/>
    </row>
    <row r="24154" spans="1:19" x14ac:dyDescent="0.3">
      <c r="A24154" s="25"/>
      <c r="B24154"/>
      <c r="C24154"/>
      <c r="D24154"/>
      <c r="E24154"/>
      <c r="F24154"/>
      <c r="G24154"/>
      <c r="H24154" s="14"/>
      <c r="I24154" s="26"/>
      <c r="K24154"/>
      <c r="L24154"/>
      <c r="M24154"/>
      <c r="N24154"/>
      <c r="O24154"/>
      <c r="P24154"/>
      <c r="S24154"/>
    </row>
    <row r="24155" spans="1:19" x14ac:dyDescent="0.3">
      <c r="A24155" s="25"/>
      <c r="B24155"/>
      <c r="C24155"/>
      <c r="D24155"/>
      <c r="E24155"/>
      <c r="F24155"/>
      <c r="G24155"/>
      <c r="H24155" s="26"/>
      <c r="I24155" s="26"/>
      <c r="K24155"/>
      <c r="L24155"/>
      <c r="M24155"/>
      <c r="N24155"/>
      <c r="O24155"/>
      <c r="P24155"/>
      <c r="S24155"/>
    </row>
    <row r="24156" spans="1:19" x14ac:dyDescent="0.3">
      <c r="A24156" s="25"/>
      <c r="B24156"/>
      <c r="C24156"/>
      <c r="D24156"/>
      <c r="E24156"/>
      <c r="F24156"/>
      <c r="G24156"/>
      <c r="H24156" s="26"/>
      <c r="I24156" s="26"/>
      <c r="K24156"/>
      <c r="L24156"/>
      <c r="M24156"/>
      <c r="N24156"/>
      <c r="O24156"/>
      <c r="P24156"/>
      <c r="S24156"/>
    </row>
    <row r="24157" spans="1:19" x14ac:dyDescent="0.3">
      <c r="A24157" s="25"/>
      <c r="B24157"/>
      <c r="C24157"/>
      <c r="D24157"/>
      <c r="E24157"/>
      <c r="F24157"/>
      <c r="G24157"/>
      <c r="H24157" s="26"/>
      <c r="I24157" s="26"/>
      <c r="K24157"/>
      <c r="L24157"/>
      <c r="M24157"/>
      <c r="N24157"/>
      <c r="O24157"/>
      <c r="P24157"/>
      <c r="S24157"/>
    </row>
    <row r="24158" spans="1:19" x14ac:dyDescent="0.3">
      <c r="A24158" s="25"/>
      <c r="B24158"/>
      <c r="C24158"/>
      <c r="D24158"/>
      <c r="E24158"/>
      <c r="F24158"/>
      <c r="G24158"/>
      <c r="H24158" s="26"/>
      <c r="I24158" s="26"/>
      <c r="K24158"/>
      <c r="L24158"/>
      <c r="M24158"/>
      <c r="N24158"/>
      <c r="O24158"/>
      <c r="P24158"/>
      <c r="S24158"/>
    </row>
    <row r="24159" spans="1:19" x14ac:dyDescent="0.3">
      <c r="A24159" s="25"/>
      <c r="B24159"/>
      <c r="C24159"/>
      <c r="D24159"/>
      <c r="E24159"/>
      <c r="F24159"/>
      <c r="G24159"/>
      <c r="H24159"/>
      <c r="I24159" s="26"/>
      <c r="K24159"/>
      <c r="L24159"/>
      <c r="M24159"/>
      <c r="N24159"/>
      <c r="O24159"/>
      <c r="P24159"/>
      <c r="S24159"/>
    </row>
    <row r="24160" spans="1:19" x14ac:dyDescent="0.3">
      <c r="A24160" s="25"/>
      <c r="B24160"/>
      <c r="C24160"/>
      <c r="D24160"/>
      <c r="E24160"/>
      <c r="F24160"/>
      <c r="G24160"/>
      <c r="H24160" s="14"/>
      <c r="I24160" s="26"/>
      <c r="K24160"/>
      <c r="L24160"/>
      <c r="M24160"/>
      <c r="N24160"/>
      <c r="O24160"/>
      <c r="P24160"/>
      <c r="S24160"/>
    </row>
    <row r="24161" spans="1:19" x14ac:dyDescent="0.3">
      <c r="A24161" s="25"/>
      <c r="B24161"/>
      <c r="C24161"/>
      <c r="D24161"/>
      <c r="E24161"/>
      <c r="F24161"/>
      <c r="G24161"/>
      <c r="H24161" s="14"/>
      <c r="I24161" s="26"/>
      <c r="K24161"/>
      <c r="L24161"/>
      <c r="M24161"/>
      <c r="N24161"/>
      <c r="O24161"/>
      <c r="P24161"/>
      <c r="S24161"/>
    </row>
    <row r="24162" spans="1:19" x14ac:dyDescent="0.3">
      <c r="A24162" s="25"/>
      <c r="B24162"/>
      <c r="C24162"/>
      <c r="D24162"/>
      <c r="E24162"/>
      <c r="F24162"/>
      <c r="G24162"/>
      <c r="H24162" s="14"/>
      <c r="I24162" s="26"/>
      <c r="K24162"/>
      <c r="L24162"/>
      <c r="M24162"/>
      <c r="N24162"/>
      <c r="O24162"/>
      <c r="P24162"/>
      <c r="S24162"/>
    </row>
    <row r="24163" spans="1:19" x14ac:dyDescent="0.3">
      <c r="A24163" s="25"/>
      <c r="B24163"/>
      <c r="C24163"/>
      <c r="D24163"/>
      <c r="E24163"/>
      <c r="F24163"/>
      <c r="G24163"/>
      <c r="H24163" s="26"/>
      <c r="I24163" s="26"/>
      <c r="K24163"/>
      <c r="L24163"/>
      <c r="M24163"/>
      <c r="N24163"/>
      <c r="O24163"/>
      <c r="P24163"/>
      <c r="S24163"/>
    </row>
    <row r="24164" spans="1:19" x14ac:dyDescent="0.3">
      <c r="A24164" s="25"/>
      <c r="B24164"/>
      <c r="C24164"/>
      <c r="D24164"/>
      <c r="E24164"/>
      <c r="F24164"/>
      <c r="G24164"/>
      <c r="H24164" s="26"/>
      <c r="I24164" s="26"/>
      <c r="K24164"/>
      <c r="L24164"/>
      <c r="M24164"/>
      <c r="N24164"/>
      <c r="O24164"/>
      <c r="P24164"/>
      <c r="S24164"/>
    </row>
    <row r="24165" spans="1:19" x14ac:dyDescent="0.3">
      <c r="A24165" s="25"/>
      <c r="B24165"/>
      <c r="C24165"/>
      <c r="D24165"/>
      <c r="E24165"/>
      <c r="F24165"/>
      <c r="G24165"/>
      <c r="H24165" s="26"/>
      <c r="I24165" s="26"/>
      <c r="K24165"/>
      <c r="L24165"/>
      <c r="M24165"/>
      <c r="N24165"/>
      <c r="O24165"/>
      <c r="P24165"/>
      <c r="S24165"/>
    </row>
    <row r="24166" spans="1:19" x14ac:dyDescent="0.3">
      <c r="A24166" s="25"/>
      <c r="B24166"/>
      <c r="C24166"/>
      <c r="D24166"/>
      <c r="E24166"/>
      <c r="F24166"/>
      <c r="G24166"/>
      <c r="H24166" s="26"/>
      <c r="I24166" s="26"/>
      <c r="K24166"/>
      <c r="L24166"/>
      <c r="M24166"/>
      <c r="N24166"/>
      <c r="O24166"/>
      <c r="P24166"/>
      <c r="S24166"/>
    </row>
    <row r="24167" spans="1:19" x14ac:dyDescent="0.3">
      <c r="A24167" s="25"/>
      <c r="B24167"/>
      <c r="C24167"/>
      <c r="D24167"/>
      <c r="E24167"/>
      <c r="F24167"/>
      <c r="G24167"/>
      <c r="H24167"/>
      <c r="I24167"/>
      <c r="K24167"/>
      <c r="L24167"/>
      <c r="M24167"/>
      <c r="N24167"/>
      <c r="O24167"/>
      <c r="P24167"/>
      <c r="S24167"/>
    </row>
    <row r="24168" spans="1:19" x14ac:dyDescent="0.3">
      <c r="A24168" s="25"/>
      <c r="B24168"/>
      <c r="C24168"/>
      <c r="D24168"/>
      <c r="E24168"/>
      <c r="F24168"/>
      <c r="G24168"/>
      <c r="H24168"/>
      <c r="I24168"/>
      <c r="K24168"/>
      <c r="L24168"/>
      <c r="M24168"/>
      <c r="N24168"/>
      <c r="O24168"/>
      <c r="P24168"/>
      <c r="S24168"/>
    </row>
    <row r="24169" spans="1:19" x14ac:dyDescent="0.3">
      <c r="A24169" s="25"/>
      <c r="B24169"/>
      <c r="C24169"/>
      <c r="D24169"/>
      <c r="E24169"/>
      <c r="F24169"/>
      <c r="G24169"/>
      <c r="H24169" s="14"/>
      <c r="I24169" s="14"/>
      <c r="K24169"/>
      <c r="L24169"/>
      <c r="M24169"/>
      <c r="N24169"/>
      <c r="O24169"/>
      <c r="P24169"/>
      <c r="S24169"/>
    </row>
    <row r="24170" spans="1:19" x14ac:dyDescent="0.3">
      <c r="A24170" s="25"/>
      <c r="B24170"/>
      <c r="C24170"/>
      <c r="D24170"/>
      <c r="E24170"/>
      <c r="F24170"/>
      <c r="G24170"/>
      <c r="H24170" s="14"/>
      <c r="I24170" s="14"/>
      <c r="K24170"/>
      <c r="L24170"/>
      <c r="M24170"/>
      <c r="N24170"/>
      <c r="O24170"/>
      <c r="P24170"/>
      <c r="S24170"/>
    </row>
    <row r="24171" spans="1:19" x14ac:dyDescent="0.3">
      <c r="A24171" s="25"/>
      <c r="B24171"/>
      <c r="C24171"/>
      <c r="D24171"/>
      <c r="E24171"/>
      <c r="F24171"/>
      <c r="G24171"/>
      <c r="H24171" s="26"/>
      <c r="I24171" s="26"/>
      <c r="K24171"/>
      <c r="L24171"/>
      <c r="M24171"/>
      <c r="N24171"/>
      <c r="O24171"/>
      <c r="P24171"/>
      <c r="S24171"/>
    </row>
    <row r="24172" spans="1:19" x14ac:dyDescent="0.3">
      <c r="A24172" s="25"/>
      <c r="B24172"/>
      <c r="C24172"/>
      <c r="D24172"/>
      <c r="E24172"/>
      <c r="F24172"/>
      <c r="G24172"/>
      <c r="H24172" s="26"/>
      <c r="I24172" s="26"/>
      <c r="K24172"/>
      <c r="L24172"/>
      <c r="M24172"/>
      <c r="N24172"/>
      <c r="O24172"/>
      <c r="P24172"/>
      <c r="S24172"/>
    </row>
    <row r="24173" spans="1:19" x14ac:dyDescent="0.3">
      <c r="A24173" s="25"/>
      <c r="B24173"/>
      <c r="C24173"/>
      <c r="D24173"/>
      <c r="E24173"/>
      <c r="F24173"/>
      <c r="G24173"/>
      <c r="H24173" s="26"/>
      <c r="I24173" s="26"/>
      <c r="K24173"/>
      <c r="L24173"/>
      <c r="M24173"/>
      <c r="N24173"/>
      <c r="O24173"/>
      <c r="P24173"/>
      <c r="S24173"/>
    </row>
    <row r="24174" spans="1:19" x14ac:dyDescent="0.3">
      <c r="A24174" s="25"/>
      <c r="B24174"/>
      <c r="C24174"/>
      <c r="D24174"/>
      <c r="E24174"/>
      <c r="F24174"/>
      <c r="G24174"/>
      <c r="H24174" s="26"/>
      <c r="I24174" s="26"/>
      <c r="K24174"/>
      <c r="L24174"/>
      <c r="M24174"/>
      <c r="N24174"/>
      <c r="O24174"/>
      <c r="P24174"/>
      <c r="S24174"/>
    </row>
    <row r="24175" spans="1:19" x14ac:dyDescent="0.3">
      <c r="A24175" s="25"/>
      <c r="B24175"/>
      <c r="C24175"/>
      <c r="D24175"/>
      <c r="E24175"/>
      <c r="F24175"/>
      <c r="G24175"/>
      <c r="H24175"/>
      <c r="I24175"/>
      <c r="K24175"/>
      <c r="L24175"/>
      <c r="M24175"/>
      <c r="N24175"/>
      <c r="O24175"/>
      <c r="P24175"/>
      <c r="S24175"/>
    </row>
    <row r="24176" spans="1:19" x14ac:dyDescent="0.3">
      <c r="A24176" s="25"/>
      <c r="B24176"/>
      <c r="C24176"/>
      <c r="D24176"/>
      <c r="E24176"/>
      <c r="F24176"/>
      <c r="G24176"/>
      <c r="H24176"/>
      <c r="I24176"/>
      <c r="K24176"/>
      <c r="L24176"/>
      <c r="M24176"/>
      <c r="N24176"/>
      <c r="O24176"/>
      <c r="P24176"/>
      <c r="S24176"/>
    </row>
    <row r="24177" spans="1:19" x14ac:dyDescent="0.3">
      <c r="A24177" s="25"/>
      <c r="B24177"/>
      <c r="C24177"/>
      <c r="D24177"/>
      <c r="E24177"/>
      <c r="F24177"/>
      <c r="G24177"/>
      <c r="H24177" s="14"/>
      <c r="I24177" s="14"/>
      <c r="K24177"/>
      <c r="L24177"/>
      <c r="M24177"/>
      <c r="N24177"/>
      <c r="O24177"/>
      <c r="P24177"/>
      <c r="S24177"/>
    </row>
    <row r="24178" spans="1:19" x14ac:dyDescent="0.3">
      <c r="A24178" s="25"/>
      <c r="B24178"/>
      <c r="C24178"/>
      <c r="D24178"/>
      <c r="E24178"/>
      <c r="F24178"/>
      <c r="G24178"/>
      <c r="H24178" s="14"/>
      <c r="I24178" s="14"/>
      <c r="K24178"/>
      <c r="L24178"/>
      <c r="M24178"/>
      <c r="N24178"/>
      <c r="O24178"/>
      <c r="P24178"/>
      <c r="S24178"/>
    </row>
    <row r="24179" spans="1:19" x14ac:dyDescent="0.3">
      <c r="A24179" s="25"/>
      <c r="B24179"/>
      <c r="C24179"/>
      <c r="D24179"/>
      <c r="E24179"/>
      <c r="F24179"/>
      <c r="G24179"/>
      <c r="H24179" s="26"/>
      <c r="I24179" s="26"/>
      <c r="K24179"/>
      <c r="L24179"/>
      <c r="M24179"/>
      <c r="N24179"/>
      <c r="O24179"/>
      <c r="P24179"/>
      <c r="S24179"/>
    </row>
    <row r="24180" spans="1:19" x14ac:dyDescent="0.3">
      <c r="A24180" s="25"/>
      <c r="B24180"/>
      <c r="C24180"/>
      <c r="D24180"/>
      <c r="E24180"/>
      <c r="F24180"/>
      <c r="G24180"/>
      <c r="H24180" s="26"/>
      <c r="I24180" s="26"/>
      <c r="K24180"/>
      <c r="L24180"/>
      <c r="M24180"/>
      <c r="N24180"/>
      <c r="O24180"/>
      <c r="P24180"/>
      <c r="S24180"/>
    </row>
    <row r="24181" spans="1:19" x14ac:dyDescent="0.3">
      <c r="A24181" s="25"/>
      <c r="B24181"/>
      <c r="C24181"/>
      <c r="D24181"/>
      <c r="E24181"/>
      <c r="F24181"/>
      <c r="G24181"/>
      <c r="H24181" s="26"/>
      <c r="I24181" s="26"/>
      <c r="K24181"/>
      <c r="L24181"/>
      <c r="M24181"/>
      <c r="N24181"/>
      <c r="O24181"/>
      <c r="P24181"/>
      <c r="S24181"/>
    </row>
    <row r="24182" spans="1:19" x14ac:dyDescent="0.3">
      <c r="A24182" s="25"/>
      <c r="B24182"/>
      <c r="C24182"/>
      <c r="D24182"/>
      <c r="E24182"/>
      <c r="F24182"/>
      <c r="G24182"/>
      <c r="H24182" s="26"/>
      <c r="I24182" s="26"/>
      <c r="K24182"/>
      <c r="L24182"/>
      <c r="M24182"/>
      <c r="N24182"/>
      <c r="O24182"/>
      <c r="P24182"/>
      <c r="S24182"/>
    </row>
    <row r="24183" spans="1:19" x14ac:dyDescent="0.3">
      <c r="A24183" s="25"/>
      <c r="B24183"/>
      <c r="C24183"/>
      <c r="D24183"/>
      <c r="E24183"/>
      <c r="F24183"/>
      <c r="G24183"/>
      <c r="H24183" s="26"/>
      <c r="I24183" s="26"/>
      <c r="K24183"/>
      <c r="L24183"/>
      <c r="M24183"/>
      <c r="N24183"/>
      <c r="O24183"/>
      <c r="P24183"/>
      <c r="S24183"/>
    </row>
    <row r="24184" spans="1:19" x14ac:dyDescent="0.3">
      <c r="A24184" s="25"/>
      <c r="B24184"/>
      <c r="C24184"/>
      <c r="D24184"/>
      <c r="E24184"/>
      <c r="F24184"/>
      <c r="G24184"/>
      <c r="H24184" s="26"/>
      <c r="I24184" s="26"/>
      <c r="K24184"/>
      <c r="L24184"/>
      <c r="M24184"/>
      <c r="N24184"/>
      <c r="O24184"/>
      <c r="P24184"/>
      <c r="S24184"/>
    </row>
    <row r="24185" spans="1:19" x14ac:dyDescent="0.3">
      <c r="A24185" s="25"/>
      <c r="B24185"/>
      <c r="C24185"/>
      <c r="D24185"/>
      <c r="E24185"/>
      <c r="F24185"/>
      <c r="G24185"/>
      <c r="H24185" s="26"/>
      <c r="I24185" s="26"/>
      <c r="K24185"/>
      <c r="L24185"/>
      <c r="M24185"/>
      <c r="N24185"/>
      <c r="O24185"/>
      <c r="P24185"/>
      <c r="S24185"/>
    </row>
    <row r="24186" spans="1:19" x14ac:dyDescent="0.3">
      <c r="A24186" s="25"/>
      <c r="B24186"/>
      <c r="C24186"/>
      <c r="D24186"/>
      <c r="E24186"/>
      <c r="F24186"/>
      <c r="G24186"/>
      <c r="H24186" s="26"/>
      <c r="I24186" s="26"/>
      <c r="K24186"/>
      <c r="L24186"/>
      <c r="M24186"/>
      <c r="N24186"/>
      <c r="O24186"/>
      <c r="P24186"/>
      <c r="S24186"/>
    </row>
    <row r="24187" spans="1:19" x14ac:dyDescent="0.3">
      <c r="A24187" s="25"/>
      <c r="B24187"/>
      <c r="C24187"/>
      <c r="D24187"/>
      <c r="E24187"/>
      <c r="F24187"/>
      <c r="G24187"/>
      <c r="H24187" s="26"/>
      <c r="I24187" s="26"/>
      <c r="K24187"/>
      <c r="L24187"/>
      <c r="M24187"/>
      <c r="N24187"/>
      <c r="O24187"/>
      <c r="P24187"/>
      <c r="S24187"/>
    </row>
    <row r="24188" spans="1:19" x14ac:dyDescent="0.3">
      <c r="A24188" s="25"/>
      <c r="B24188"/>
      <c r="C24188"/>
      <c r="D24188"/>
      <c r="E24188"/>
      <c r="F24188"/>
      <c r="G24188"/>
      <c r="H24188" s="26"/>
      <c r="I24188" s="26"/>
      <c r="K24188"/>
      <c r="L24188"/>
      <c r="M24188"/>
      <c r="N24188"/>
      <c r="O24188"/>
      <c r="P24188"/>
      <c r="S24188"/>
    </row>
    <row r="24189" spans="1:19" x14ac:dyDescent="0.3">
      <c r="A24189" s="25"/>
      <c r="B24189"/>
      <c r="C24189"/>
      <c r="D24189"/>
      <c r="E24189"/>
      <c r="F24189"/>
      <c r="G24189"/>
      <c r="H24189" s="26"/>
      <c r="I24189" s="26"/>
      <c r="K24189"/>
      <c r="L24189"/>
      <c r="M24189"/>
      <c r="N24189"/>
      <c r="O24189"/>
      <c r="P24189"/>
      <c r="S24189"/>
    </row>
    <row r="24190" spans="1:19" x14ac:dyDescent="0.3">
      <c r="A24190" s="25"/>
      <c r="B24190"/>
      <c r="C24190"/>
      <c r="D24190"/>
      <c r="E24190"/>
      <c r="F24190"/>
      <c r="G24190"/>
      <c r="H24190" s="26"/>
      <c r="I24190" s="26"/>
      <c r="K24190"/>
      <c r="L24190"/>
      <c r="M24190"/>
      <c r="N24190"/>
      <c r="O24190"/>
      <c r="P24190"/>
      <c r="S24190"/>
    </row>
    <row r="24191" spans="1:19" x14ac:dyDescent="0.3">
      <c r="A24191" s="25"/>
      <c r="B24191"/>
      <c r="C24191"/>
      <c r="D24191"/>
      <c r="E24191"/>
      <c r="F24191"/>
      <c r="G24191"/>
      <c r="H24191" s="14"/>
      <c r="I24191" s="14"/>
      <c r="K24191"/>
      <c r="L24191"/>
      <c r="M24191"/>
      <c r="N24191"/>
      <c r="O24191"/>
      <c r="P24191"/>
      <c r="S24191"/>
    </row>
    <row r="24192" spans="1:19" x14ac:dyDescent="0.3">
      <c r="A24192" s="25"/>
      <c r="B24192"/>
      <c r="C24192"/>
      <c r="D24192"/>
      <c r="E24192"/>
      <c r="F24192"/>
      <c r="G24192"/>
      <c r="H24192" s="14"/>
      <c r="I24192" s="14"/>
      <c r="K24192"/>
      <c r="L24192"/>
      <c r="M24192"/>
      <c r="N24192"/>
      <c r="O24192"/>
      <c r="P24192"/>
      <c r="S24192"/>
    </row>
    <row r="24193" spans="1:19" x14ac:dyDescent="0.3">
      <c r="A24193" s="25"/>
      <c r="B24193"/>
      <c r="C24193"/>
      <c r="D24193"/>
      <c r="E24193"/>
      <c r="F24193"/>
      <c r="G24193"/>
      <c r="H24193" s="14"/>
      <c r="I24193" s="14"/>
      <c r="K24193"/>
      <c r="L24193"/>
      <c r="M24193"/>
      <c r="N24193"/>
      <c r="O24193"/>
      <c r="P24193"/>
      <c r="S24193"/>
    </row>
    <row r="24194" spans="1:19" x14ac:dyDescent="0.3">
      <c r="A24194" s="25"/>
      <c r="B24194"/>
      <c r="C24194"/>
      <c r="D24194"/>
      <c r="E24194"/>
      <c r="F24194"/>
      <c r="G24194"/>
      <c r="H24194" s="14"/>
      <c r="I24194" s="14"/>
      <c r="K24194"/>
      <c r="L24194"/>
      <c r="M24194"/>
      <c r="N24194"/>
      <c r="O24194"/>
      <c r="P24194"/>
      <c r="S24194"/>
    </row>
    <row r="24195" spans="1:19" x14ac:dyDescent="0.3">
      <c r="A24195" s="25"/>
      <c r="B24195"/>
      <c r="C24195"/>
      <c r="D24195"/>
      <c r="E24195"/>
      <c r="F24195"/>
      <c r="G24195"/>
      <c r="H24195" s="26"/>
      <c r="I24195" s="14"/>
      <c r="K24195"/>
      <c r="L24195"/>
      <c r="M24195"/>
      <c r="N24195"/>
      <c r="O24195"/>
      <c r="P24195"/>
      <c r="S24195"/>
    </row>
    <row r="24196" spans="1:19" x14ac:dyDescent="0.3">
      <c r="A24196" s="25"/>
      <c r="B24196"/>
      <c r="C24196"/>
      <c r="D24196"/>
      <c r="E24196"/>
      <c r="F24196"/>
      <c r="G24196"/>
      <c r="H24196" s="26"/>
      <c r="I24196" s="14"/>
      <c r="K24196"/>
      <c r="L24196"/>
      <c r="M24196"/>
      <c r="N24196"/>
      <c r="O24196"/>
      <c r="P24196"/>
      <c r="S24196"/>
    </row>
    <row r="24197" spans="1:19" x14ac:dyDescent="0.3">
      <c r="A24197" s="25"/>
      <c r="B24197"/>
      <c r="C24197"/>
      <c r="D24197"/>
      <c r="E24197"/>
      <c r="F24197"/>
      <c r="G24197"/>
      <c r="H24197" s="26"/>
      <c r="I24197" s="14"/>
      <c r="K24197"/>
      <c r="L24197"/>
      <c r="M24197"/>
      <c r="N24197"/>
      <c r="O24197"/>
      <c r="P24197"/>
      <c r="S24197"/>
    </row>
    <row r="24198" spans="1:19" x14ac:dyDescent="0.3">
      <c r="A24198" s="25"/>
      <c r="B24198"/>
      <c r="C24198"/>
      <c r="D24198"/>
      <c r="E24198"/>
      <c r="F24198"/>
      <c r="G24198"/>
      <c r="H24198" s="26"/>
      <c r="I24198" s="14"/>
      <c r="K24198"/>
      <c r="L24198"/>
      <c r="M24198"/>
      <c r="N24198"/>
      <c r="O24198"/>
      <c r="P24198"/>
      <c r="S24198"/>
    </row>
    <row r="24199" spans="1:19" x14ac:dyDescent="0.3">
      <c r="A24199" s="25"/>
      <c r="B24199"/>
      <c r="C24199"/>
      <c r="D24199"/>
      <c r="E24199"/>
      <c r="F24199"/>
      <c r="G24199"/>
      <c r="H24199" s="26"/>
      <c r="I24199" s="26"/>
      <c r="K24199"/>
      <c r="L24199"/>
      <c r="M24199"/>
      <c r="N24199"/>
      <c r="O24199"/>
      <c r="P24199"/>
      <c r="S24199"/>
    </row>
    <row r="24200" spans="1:19" x14ac:dyDescent="0.3">
      <c r="A24200" s="25"/>
      <c r="B24200"/>
      <c r="C24200"/>
      <c r="D24200"/>
      <c r="E24200"/>
      <c r="F24200"/>
      <c r="G24200"/>
      <c r="H24200" s="26"/>
      <c r="I24200" s="26"/>
      <c r="K24200"/>
      <c r="L24200"/>
      <c r="M24200"/>
      <c r="N24200"/>
      <c r="O24200"/>
      <c r="P24200"/>
      <c r="S24200"/>
    </row>
    <row r="24201" spans="1:19" x14ac:dyDescent="0.3">
      <c r="A24201" s="25"/>
      <c r="B24201"/>
      <c r="C24201"/>
      <c r="D24201"/>
      <c r="E24201"/>
      <c r="F24201"/>
      <c r="G24201"/>
      <c r="H24201" s="26"/>
      <c r="I24201" s="26"/>
      <c r="K24201"/>
      <c r="L24201"/>
      <c r="M24201"/>
      <c r="N24201"/>
      <c r="O24201"/>
      <c r="P24201"/>
      <c r="S24201"/>
    </row>
    <row r="24202" spans="1:19" x14ac:dyDescent="0.3">
      <c r="A24202" s="25"/>
      <c r="B24202"/>
      <c r="C24202"/>
      <c r="D24202"/>
      <c r="E24202"/>
      <c r="F24202"/>
      <c r="G24202"/>
      <c r="H24202" s="26"/>
      <c r="I24202" s="26"/>
      <c r="K24202"/>
      <c r="L24202"/>
      <c r="M24202"/>
      <c r="N24202"/>
      <c r="O24202"/>
      <c r="P24202"/>
      <c r="S24202"/>
    </row>
    <row r="24203" spans="1:19" x14ac:dyDescent="0.3">
      <c r="A24203" s="25"/>
      <c r="B24203"/>
      <c r="C24203"/>
      <c r="D24203"/>
      <c r="E24203"/>
      <c r="F24203"/>
      <c r="G24203"/>
      <c r="H24203" s="26"/>
      <c r="I24203" s="26"/>
      <c r="K24203"/>
      <c r="L24203"/>
      <c r="M24203"/>
      <c r="N24203"/>
      <c r="O24203"/>
      <c r="P24203"/>
      <c r="S24203"/>
    </row>
    <row r="24204" spans="1:19" x14ac:dyDescent="0.3">
      <c r="A24204" s="25"/>
      <c r="B24204"/>
      <c r="C24204"/>
      <c r="D24204"/>
      <c r="E24204"/>
      <c r="F24204"/>
      <c r="G24204"/>
      <c r="H24204" s="26"/>
      <c r="I24204" s="26"/>
      <c r="K24204"/>
      <c r="L24204"/>
      <c r="M24204"/>
      <c r="N24204"/>
      <c r="O24204"/>
      <c r="P24204"/>
      <c r="S24204"/>
    </row>
    <row r="24205" spans="1:19" x14ac:dyDescent="0.3">
      <c r="A24205" s="25"/>
      <c r="B24205"/>
      <c r="C24205"/>
      <c r="D24205"/>
      <c r="E24205"/>
      <c r="F24205"/>
      <c r="G24205"/>
      <c r="H24205" s="26"/>
      <c r="I24205" s="26"/>
      <c r="K24205"/>
      <c r="L24205"/>
      <c r="M24205"/>
      <c r="N24205"/>
      <c r="O24205"/>
      <c r="P24205"/>
      <c r="S24205"/>
    </row>
    <row r="24206" spans="1:19" x14ac:dyDescent="0.3">
      <c r="A24206" s="25"/>
      <c r="B24206"/>
      <c r="C24206"/>
      <c r="D24206"/>
      <c r="E24206"/>
      <c r="F24206"/>
      <c r="G24206"/>
      <c r="H24206" s="26"/>
      <c r="I24206" s="26"/>
      <c r="K24206"/>
      <c r="L24206"/>
      <c r="M24206"/>
      <c r="N24206"/>
      <c r="O24206"/>
      <c r="P24206"/>
      <c r="S24206"/>
    </row>
    <row r="24207" spans="1:19" x14ac:dyDescent="0.3">
      <c r="A24207" s="25"/>
      <c r="B24207"/>
      <c r="C24207"/>
      <c r="D24207"/>
      <c r="E24207"/>
      <c r="F24207"/>
      <c r="G24207"/>
      <c r="H24207"/>
      <c r="I24207" s="26"/>
      <c r="K24207"/>
      <c r="L24207"/>
      <c r="M24207"/>
      <c r="N24207"/>
      <c r="O24207"/>
      <c r="P24207"/>
      <c r="S24207"/>
    </row>
    <row r="24208" spans="1:19" x14ac:dyDescent="0.3">
      <c r="A24208" s="25"/>
      <c r="B24208"/>
      <c r="C24208"/>
      <c r="D24208"/>
      <c r="E24208"/>
      <c r="F24208"/>
      <c r="G24208"/>
      <c r="H24208"/>
      <c r="I24208" s="26"/>
      <c r="K24208"/>
      <c r="L24208"/>
      <c r="M24208"/>
      <c r="N24208"/>
      <c r="O24208"/>
      <c r="P24208"/>
      <c r="S24208"/>
    </row>
    <row r="24209" spans="1:19" x14ac:dyDescent="0.3">
      <c r="A24209" s="25"/>
      <c r="B24209"/>
      <c r="C24209"/>
      <c r="D24209"/>
      <c r="E24209"/>
      <c r="F24209"/>
      <c r="G24209"/>
      <c r="H24209" s="14"/>
      <c r="I24209" s="26"/>
      <c r="K24209"/>
      <c r="L24209"/>
      <c r="M24209"/>
      <c r="N24209"/>
      <c r="O24209"/>
      <c r="P24209"/>
      <c r="S24209"/>
    </row>
    <row r="24210" spans="1:19" x14ac:dyDescent="0.3">
      <c r="A24210" s="25"/>
      <c r="B24210"/>
      <c r="C24210"/>
      <c r="D24210"/>
      <c r="E24210"/>
      <c r="F24210"/>
      <c r="G24210"/>
      <c r="H24210" s="14"/>
      <c r="I24210" s="26"/>
      <c r="K24210"/>
      <c r="L24210"/>
      <c r="M24210"/>
      <c r="N24210"/>
      <c r="O24210"/>
      <c r="P24210"/>
      <c r="S24210"/>
    </row>
    <row r="24211" spans="1:19" x14ac:dyDescent="0.3">
      <c r="A24211" s="25"/>
      <c r="B24211"/>
      <c r="C24211"/>
      <c r="D24211"/>
      <c r="E24211"/>
      <c r="F24211"/>
      <c r="G24211"/>
      <c r="H24211" s="14"/>
      <c r="I24211" s="14"/>
      <c r="K24211"/>
      <c r="L24211"/>
      <c r="M24211"/>
      <c r="N24211"/>
      <c r="O24211"/>
      <c r="P24211"/>
      <c r="S24211"/>
    </row>
    <row r="24212" spans="1:19" x14ac:dyDescent="0.3">
      <c r="A24212" s="25"/>
      <c r="B24212"/>
      <c r="C24212"/>
      <c r="D24212"/>
      <c r="E24212"/>
      <c r="F24212"/>
      <c r="G24212"/>
      <c r="H24212" s="14"/>
      <c r="I24212" s="14"/>
      <c r="K24212"/>
      <c r="L24212"/>
      <c r="M24212"/>
      <c r="N24212"/>
      <c r="O24212"/>
      <c r="P24212"/>
      <c r="S24212"/>
    </row>
    <row r="24213" spans="1:19" x14ac:dyDescent="0.3">
      <c r="A24213" s="25"/>
      <c r="B24213"/>
      <c r="C24213"/>
      <c r="D24213"/>
      <c r="E24213"/>
      <c r="F24213"/>
      <c r="G24213"/>
      <c r="H24213" s="14"/>
      <c r="I24213" s="14"/>
      <c r="K24213"/>
      <c r="L24213"/>
      <c r="M24213"/>
      <c r="N24213"/>
      <c r="O24213"/>
      <c r="P24213"/>
      <c r="S24213"/>
    </row>
    <row r="24214" spans="1:19" x14ac:dyDescent="0.3">
      <c r="A24214" s="25"/>
      <c r="B24214"/>
      <c r="C24214"/>
      <c r="D24214"/>
      <c r="E24214"/>
      <c r="F24214"/>
      <c r="G24214"/>
      <c r="H24214" s="14"/>
      <c r="I24214" s="14"/>
      <c r="K24214"/>
      <c r="L24214"/>
      <c r="M24214"/>
      <c r="N24214"/>
      <c r="O24214"/>
      <c r="P24214"/>
      <c r="S24214"/>
    </row>
    <row r="24215" spans="1:19" x14ac:dyDescent="0.3">
      <c r="A24215" s="25"/>
      <c r="B24215"/>
      <c r="C24215"/>
      <c r="D24215"/>
      <c r="E24215"/>
      <c r="F24215"/>
      <c r="G24215"/>
      <c r="H24215" s="26"/>
      <c r="I24215" s="26"/>
      <c r="K24215"/>
      <c r="L24215"/>
      <c r="M24215"/>
      <c r="N24215"/>
      <c r="O24215"/>
      <c r="P24215"/>
      <c r="S24215"/>
    </row>
    <row r="24216" spans="1:19" x14ac:dyDescent="0.3">
      <c r="A24216" s="25"/>
      <c r="B24216"/>
      <c r="C24216"/>
      <c r="D24216"/>
      <c r="E24216"/>
      <c r="F24216"/>
      <c r="G24216"/>
      <c r="H24216" s="26"/>
      <c r="I24216" s="26"/>
      <c r="K24216"/>
      <c r="L24216"/>
      <c r="M24216"/>
      <c r="N24216"/>
      <c r="O24216"/>
      <c r="P24216"/>
      <c r="S24216"/>
    </row>
    <row r="24217" spans="1:19" x14ac:dyDescent="0.3">
      <c r="A24217" s="25"/>
      <c r="B24217"/>
      <c r="C24217"/>
      <c r="D24217"/>
      <c r="E24217"/>
      <c r="F24217"/>
      <c r="G24217"/>
      <c r="H24217" s="26"/>
      <c r="I24217" s="26"/>
      <c r="K24217"/>
      <c r="L24217"/>
      <c r="M24217"/>
      <c r="N24217"/>
      <c r="O24217"/>
      <c r="P24217"/>
      <c r="S24217"/>
    </row>
    <row r="24218" spans="1:19" x14ac:dyDescent="0.3">
      <c r="A24218" s="25"/>
      <c r="B24218"/>
      <c r="C24218"/>
      <c r="D24218"/>
      <c r="E24218"/>
      <c r="F24218"/>
      <c r="G24218"/>
      <c r="H24218" s="26"/>
      <c r="I24218" s="26"/>
      <c r="K24218"/>
      <c r="L24218"/>
      <c r="M24218"/>
      <c r="N24218"/>
      <c r="O24218"/>
      <c r="P24218"/>
      <c r="S24218"/>
    </row>
    <row r="24219" spans="1:19" x14ac:dyDescent="0.3">
      <c r="A24219" s="25"/>
      <c r="B24219"/>
      <c r="C24219"/>
      <c r="D24219"/>
      <c r="E24219"/>
      <c r="F24219"/>
      <c r="G24219"/>
      <c r="H24219" s="26"/>
      <c r="I24219" s="26"/>
      <c r="K24219"/>
      <c r="L24219"/>
      <c r="M24219"/>
      <c r="N24219"/>
      <c r="O24219"/>
      <c r="P24219"/>
      <c r="S24219"/>
    </row>
    <row r="24220" spans="1:19" x14ac:dyDescent="0.3">
      <c r="A24220" s="25"/>
      <c r="B24220"/>
      <c r="C24220"/>
      <c r="D24220"/>
      <c r="E24220"/>
      <c r="F24220"/>
      <c r="G24220"/>
      <c r="H24220" s="26"/>
      <c r="I24220" s="26"/>
      <c r="K24220"/>
      <c r="L24220"/>
      <c r="M24220"/>
      <c r="N24220"/>
      <c r="O24220"/>
      <c r="P24220"/>
      <c r="S24220"/>
    </row>
    <row r="24221" spans="1:19" x14ac:dyDescent="0.3">
      <c r="A24221" s="25"/>
      <c r="B24221"/>
      <c r="C24221"/>
      <c r="D24221"/>
      <c r="E24221"/>
      <c r="F24221"/>
      <c r="G24221"/>
      <c r="H24221" s="26"/>
      <c r="I24221" s="26"/>
      <c r="K24221"/>
      <c r="L24221"/>
      <c r="M24221"/>
      <c r="N24221"/>
      <c r="O24221"/>
      <c r="P24221"/>
      <c r="S24221"/>
    </row>
    <row r="24222" spans="1:19" x14ac:dyDescent="0.3">
      <c r="A24222" s="25"/>
      <c r="B24222"/>
      <c r="C24222"/>
      <c r="D24222"/>
      <c r="E24222"/>
      <c r="F24222"/>
      <c r="G24222"/>
      <c r="H24222" s="26"/>
      <c r="I24222" s="26"/>
      <c r="K24222"/>
      <c r="L24222"/>
      <c r="M24222"/>
      <c r="N24222"/>
      <c r="O24222"/>
      <c r="P24222"/>
      <c r="S24222"/>
    </row>
    <row r="24223" spans="1:19" x14ac:dyDescent="0.3">
      <c r="A24223" s="25"/>
      <c r="B24223"/>
      <c r="C24223"/>
      <c r="D24223"/>
      <c r="E24223"/>
      <c r="F24223"/>
      <c r="G24223"/>
      <c r="H24223" s="26"/>
      <c r="I24223" s="26"/>
      <c r="K24223"/>
      <c r="L24223"/>
      <c r="M24223"/>
      <c r="N24223"/>
      <c r="O24223"/>
      <c r="P24223"/>
      <c r="S24223"/>
    </row>
    <row r="24224" spans="1:19" x14ac:dyDescent="0.3">
      <c r="A24224" s="25"/>
      <c r="B24224"/>
      <c r="C24224"/>
      <c r="D24224"/>
      <c r="E24224"/>
      <c r="F24224"/>
      <c r="G24224"/>
      <c r="H24224" s="26"/>
      <c r="I24224" s="26"/>
      <c r="K24224"/>
      <c r="L24224"/>
      <c r="M24224"/>
      <c r="N24224"/>
      <c r="O24224"/>
      <c r="P24224"/>
      <c r="S24224"/>
    </row>
    <row r="24225" spans="1:19" x14ac:dyDescent="0.3">
      <c r="A24225" s="25"/>
      <c r="B24225"/>
      <c r="C24225"/>
      <c r="D24225"/>
      <c r="E24225"/>
      <c r="F24225"/>
      <c r="G24225"/>
      <c r="H24225" s="26"/>
      <c r="I24225" s="26"/>
      <c r="K24225"/>
      <c r="L24225"/>
      <c r="M24225"/>
      <c r="N24225"/>
      <c r="O24225"/>
      <c r="P24225"/>
      <c r="S24225"/>
    </row>
    <row r="24226" spans="1:19" x14ac:dyDescent="0.3">
      <c r="A24226" s="25"/>
      <c r="B24226"/>
      <c r="C24226"/>
      <c r="D24226"/>
      <c r="E24226"/>
      <c r="F24226"/>
      <c r="G24226"/>
      <c r="H24226" s="26"/>
      <c r="I24226" s="26"/>
      <c r="K24226"/>
      <c r="L24226"/>
      <c r="M24226"/>
      <c r="N24226"/>
      <c r="O24226"/>
      <c r="P24226"/>
      <c r="S24226"/>
    </row>
    <row r="24227" spans="1:19" x14ac:dyDescent="0.3">
      <c r="A24227" s="25"/>
      <c r="B24227"/>
      <c r="C24227"/>
      <c r="D24227"/>
      <c r="E24227"/>
      <c r="F24227"/>
      <c r="G24227"/>
      <c r="H24227"/>
      <c r="I24227" s="14"/>
      <c r="K24227"/>
      <c r="L24227"/>
      <c r="M24227"/>
      <c r="N24227"/>
      <c r="O24227"/>
      <c r="P24227"/>
      <c r="S24227"/>
    </row>
    <row r="24228" spans="1:19" x14ac:dyDescent="0.3">
      <c r="A24228" s="25"/>
      <c r="B24228"/>
      <c r="C24228"/>
      <c r="D24228"/>
      <c r="E24228"/>
      <c r="F24228"/>
      <c r="G24228"/>
      <c r="H24228"/>
      <c r="I24228"/>
      <c r="K24228"/>
      <c r="L24228"/>
      <c r="M24228"/>
      <c r="N24228"/>
      <c r="O24228"/>
      <c r="P24228"/>
      <c r="S24228"/>
    </row>
    <row r="24229" spans="1:19" x14ac:dyDescent="0.3">
      <c r="A24229" s="25"/>
      <c r="B24229"/>
      <c r="C24229"/>
      <c r="D24229"/>
      <c r="E24229"/>
      <c r="F24229"/>
      <c r="G24229"/>
      <c r="H24229"/>
      <c r="I24229"/>
      <c r="K24229"/>
      <c r="L24229"/>
      <c r="M24229"/>
      <c r="N24229"/>
      <c r="O24229"/>
      <c r="P24229"/>
      <c r="S24229"/>
    </row>
    <row r="24230" spans="1:19" x14ac:dyDescent="0.3">
      <c r="A24230" s="25"/>
      <c r="B24230"/>
      <c r="C24230"/>
      <c r="D24230"/>
      <c r="E24230"/>
      <c r="F24230"/>
      <c r="G24230"/>
      <c r="H24230"/>
      <c r="I24230"/>
      <c r="K24230"/>
      <c r="L24230"/>
      <c r="M24230"/>
      <c r="N24230"/>
      <c r="O24230"/>
      <c r="P24230"/>
      <c r="S24230"/>
    </row>
    <row r="24231" spans="1:19" x14ac:dyDescent="0.3">
      <c r="A24231" s="25"/>
      <c r="B24231"/>
      <c r="C24231"/>
      <c r="D24231"/>
      <c r="E24231"/>
      <c r="F24231"/>
      <c r="G24231"/>
      <c r="H24231"/>
      <c r="I24231"/>
      <c r="K24231"/>
      <c r="L24231"/>
      <c r="M24231"/>
      <c r="N24231"/>
      <c r="O24231"/>
      <c r="P24231"/>
      <c r="S24231"/>
    </row>
    <row r="24232" spans="1:19" x14ac:dyDescent="0.3">
      <c r="A24232" s="25"/>
      <c r="B24232"/>
      <c r="C24232"/>
      <c r="D24232"/>
      <c r="E24232"/>
      <c r="F24232"/>
      <c r="G24232"/>
      <c r="H24232" s="14"/>
      <c r="I24232"/>
      <c r="K24232"/>
      <c r="L24232"/>
      <c r="M24232"/>
      <c r="N24232"/>
      <c r="O24232"/>
      <c r="P24232"/>
      <c r="S24232"/>
    </row>
    <row r="24233" spans="1:19" x14ac:dyDescent="0.3">
      <c r="A24233" s="25"/>
      <c r="B24233"/>
      <c r="C24233"/>
      <c r="D24233"/>
      <c r="E24233"/>
      <c r="F24233"/>
      <c r="G24233"/>
      <c r="H24233" s="26"/>
      <c r="I24233" s="26"/>
      <c r="K24233"/>
      <c r="L24233"/>
      <c r="M24233"/>
      <c r="N24233"/>
      <c r="O24233"/>
      <c r="P24233"/>
      <c r="S24233"/>
    </row>
    <row r="24234" spans="1:19" x14ac:dyDescent="0.3">
      <c r="A24234" s="25"/>
      <c r="B24234"/>
      <c r="C24234"/>
      <c r="D24234"/>
      <c r="E24234"/>
      <c r="F24234"/>
      <c r="G24234"/>
      <c r="H24234" s="26"/>
      <c r="I24234" s="26"/>
      <c r="K24234"/>
      <c r="L24234"/>
      <c r="M24234"/>
      <c r="N24234"/>
      <c r="O24234"/>
      <c r="P24234"/>
      <c r="S24234"/>
    </row>
    <row r="24235" spans="1:19" x14ac:dyDescent="0.3">
      <c r="A24235" s="25"/>
      <c r="B24235"/>
      <c r="C24235"/>
      <c r="D24235"/>
      <c r="E24235"/>
      <c r="F24235"/>
      <c r="G24235"/>
      <c r="H24235" s="26"/>
      <c r="I24235" s="26"/>
      <c r="K24235"/>
      <c r="L24235"/>
      <c r="M24235"/>
      <c r="N24235"/>
      <c r="O24235"/>
      <c r="P24235"/>
      <c r="S24235"/>
    </row>
    <row r="24236" spans="1:19" x14ac:dyDescent="0.3">
      <c r="A24236" s="25"/>
      <c r="B24236"/>
      <c r="C24236"/>
      <c r="D24236"/>
      <c r="E24236"/>
      <c r="F24236"/>
      <c r="G24236"/>
      <c r="H24236"/>
      <c r="I24236"/>
      <c r="K24236"/>
      <c r="L24236"/>
      <c r="M24236"/>
      <c r="N24236"/>
      <c r="O24236"/>
      <c r="P24236"/>
      <c r="S24236"/>
    </row>
    <row r="24237" spans="1:19" x14ac:dyDescent="0.3">
      <c r="A24237" s="25"/>
      <c r="B24237"/>
      <c r="C24237"/>
      <c r="D24237"/>
      <c r="E24237"/>
      <c r="F24237"/>
      <c r="G24237"/>
      <c r="H24237"/>
      <c r="I24237"/>
      <c r="K24237"/>
      <c r="L24237"/>
      <c r="M24237"/>
      <c r="N24237"/>
      <c r="O24237"/>
      <c r="P24237"/>
      <c r="S24237"/>
    </row>
    <row r="24238" spans="1:19" x14ac:dyDescent="0.3">
      <c r="A24238" s="25"/>
      <c r="B24238"/>
      <c r="C24238"/>
      <c r="D24238"/>
      <c r="E24238"/>
      <c r="F24238"/>
      <c r="G24238"/>
      <c r="H24238"/>
      <c r="I24238"/>
      <c r="K24238"/>
      <c r="L24238"/>
      <c r="M24238"/>
      <c r="N24238"/>
      <c r="O24238"/>
      <c r="P24238"/>
      <c r="S24238"/>
    </row>
    <row r="24239" spans="1:19" x14ac:dyDescent="0.3">
      <c r="A24239" s="25"/>
      <c r="B24239"/>
      <c r="C24239"/>
      <c r="D24239"/>
      <c r="E24239"/>
      <c r="F24239"/>
      <c r="G24239"/>
      <c r="H24239"/>
      <c r="I24239"/>
      <c r="K24239"/>
      <c r="L24239"/>
      <c r="M24239"/>
      <c r="N24239"/>
      <c r="O24239"/>
      <c r="P24239"/>
      <c r="S24239"/>
    </row>
    <row r="24240" spans="1:19" x14ac:dyDescent="0.3">
      <c r="A24240" s="25"/>
      <c r="B24240"/>
      <c r="C24240"/>
      <c r="D24240"/>
      <c r="E24240"/>
      <c r="F24240"/>
      <c r="G24240"/>
      <c r="H24240"/>
      <c r="I24240"/>
      <c r="K24240"/>
      <c r="L24240"/>
      <c r="M24240"/>
      <c r="N24240"/>
      <c r="O24240"/>
      <c r="P24240"/>
      <c r="S24240"/>
    </row>
    <row r="24241" spans="1:19" x14ac:dyDescent="0.3">
      <c r="A24241" s="25"/>
      <c r="B24241"/>
      <c r="C24241"/>
      <c r="D24241"/>
      <c r="E24241"/>
      <c r="F24241"/>
      <c r="G24241"/>
      <c r="H24241"/>
      <c r="I24241"/>
      <c r="K24241"/>
      <c r="L24241"/>
      <c r="M24241"/>
      <c r="N24241"/>
      <c r="O24241"/>
      <c r="P24241"/>
      <c r="S24241"/>
    </row>
    <row r="24242" spans="1:19" x14ac:dyDescent="0.3">
      <c r="A24242" s="25"/>
      <c r="B24242"/>
      <c r="C24242"/>
      <c r="D24242"/>
      <c r="E24242"/>
      <c r="F24242"/>
      <c r="G24242"/>
      <c r="H24242" s="26"/>
      <c r="I24242" s="26"/>
      <c r="K24242"/>
      <c r="L24242"/>
      <c r="M24242"/>
      <c r="N24242"/>
      <c r="O24242"/>
      <c r="P24242"/>
      <c r="S24242"/>
    </row>
    <row r="24243" spans="1:19" x14ac:dyDescent="0.3">
      <c r="A24243" s="25"/>
      <c r="B24243"/>
      <c r="C24243"/>
      <c r="D24243"/>
      <c r="E24243"/>
      <c r="F24243"/>
      <c r="G24243"/>
      <c r="H24243" s="26"/>
      <c r="I24243" s="26"/>
      <c r="K24243"/>
      <c r="L24243"/>
      <c r="M24243"/>
      <c r="N24243"/>
      <c r="O24243"/>
      <c r="P24243"/>
      <c r="S24243"/>
    </row>
    <row r="24244" spans="1:19" x14ac:dyDescent="0.3">
      <c r="A24244" s="25"/>
      <c r="B24244"/>
      <c r="C24244"/>
      <c r="D24244"/>
      <c r="E24244"/>
      <c r="F24244"/>
      <c r="G24244"/>
      <c r="H24244" s="26"/>
      <c r="I24244" s="26"/>
      <c r="K24244"/>
      <c r="L24244"/>
      <c r="M24244"/>
      <c r="N24244"/>
      <c r="O24244"/>
      <c r="P24244"/>
      <c r="S24244"/>
    </row>
    <row r="24245" spans="1:19" x14ac:dyDescent="0.3">
      <c r="A24245" s="25"/>
      <c r="B24245"/>
      <c r="C24245"/>
      <c r="D24245"/>
      <c r="E24245"/>
      <c r="F24245"/>
      <c r="G24245"/>
      <c r="H24245"/>
      <c r="I24245"/>
      <c r="K24245"/>
      <c r="L24245"/>
      <c r="M24245"/>
      <c r="N24245"/>
      <c r="O24245"/>
      <c r="P24245"/>
      <c r="S24245"/>
    </row>
    <row r="24246" spans="1:19" x14ac:dyDescent="0.3">
      <c r="A24246" s="25"/>
      <c r="B24246"/>
      <c r="C24246"/>
      <c r="D24246"/>
      <c r="E24246"/>
      <c r="F24246"/>
      <c r="G24246"/>
      <c r="H24246"/>
      <c r="I24246"/>
      <c r="K24246"/>
      <c r="L24246"/>
      <c r="M24246"/>
      <c r="N24246"/>
      <c r="O24246"/>
      <c r="P24246"/>
      <c r="S24246"/>
    </row>
    <row r="24247" spans="1:19" x14ac:dyDescent="0.3">
      <c r="A24247" s="25"/>
      <c r="B24247"/>
      <c r="C24247"/>
      <c r="D24247"/>
      <c r="E24247"/>
      <c r="F24247"/>
      <c r="G24247"/>
      <c r="H24247"/>
      <c r="I24247"/>
      <c r="K24247"/>
      <c r="L24247"/>
      <c r="M24247"/>
      <c r="N24247"/>
      <c r="O24247"/>
      <c r="P24247"/>
      <c r="S24247"/>
    </row>
    <row r="24248" spans="1:19" x14ac:dyDescent="0.3">
      <c r="A24248" s="25"/>
      <c r="B24248"/>
      <c r="C24248"/>
      <c r="D24248"/>
      <c r="E24248"/>
      <c r="F24248"/>
      <c r="G24248"/>
      <c r="H24248"/>
      <c r="I24248" s="26"/>
      <c r="K24248"/>
      <c r="L24248"/>
      <c r="M24248"/>
      <c r="N24248"/>
      <c r="O24248"/>
      <c r="P24248"/>
      <c r="S24248"/>
    </row>
    <row r="24249" spans="1:19" x14ac:dyDescent="0.3">
      <c r="A24249" s="25"/>
      <c r="B24249"/>
      <c r="C24249"/>
      <c r="D24249"/>
      <c r="E24249"/>
      <c r="F24249"/>
      <c r="G24249"/>
      <c r="H24249"/>
      <c r="I24249" s="26"/>
      <c r="K24249"/>
      <c r="L24249"/>
      <c r="M24249"/>
      <c r="N24249"/>
      <c r="O24249"/>
      <c r="P24249"/>
      <c r="S24249"/>
    </row>
    <row r="24250" spans="1:19" x14ac:dyDescent="0.3">
      <c r="A24250" s="25"/>
      <c r="B24250"/>
      <c r="C24250"/>
      <c r="D24250"/>
      <c r="E24250"/>
      <c r="F24250"/>
      <c r="G24250"/>
      <c r="H24250" s="26"/>
      <c r="I24250" s="26"/>
      <c r="K24250"/>
      <c r="L24250"/>
      <c r="M24250"/>
      <c r="N24250"/>
      <c r="O24250"/>
      <c r="P24250"/>
      <c r="S24250"/>
    </row>
    <row r="24251" spans="1:19" x14ac:dyDescent="0.3">
      <c r="A24251" s="25"/>
      <c r="B24251"/>
      <c r="C24251"/>
      <c r="D24251"/>
      <c r="E24251"/>
      <c r="F24251"/>
      <c r="G24251"/>
      <c r="H24251" s="26"/>
      <c r="I24251" s="26"/>
      <c r="K24251"/>
      <c r="L24251"/>
      <c r="M24251"/>
      <c r="N24251"/>
      <c r="O24251"/>
      <c r="P24251"/>
      <c r="S24251"/>
    </row>
    <row r="24252" spans="1:19" x14ac:dyDescent="0.3">
      <c r="A24252" s="25"/>
      <c r="B24252"/>
      <c r="C24252"/>
      <c r="D24252"/>
      <c r="E24252"/>
      <c r="F24252"/>
      <c r="G24252"/>
      <c r="H24252" s="26"/>
      <c r="I24252" s="26"/>
      <c r="K24252"/>
      <c r="L24252"/>
      <c r="M24252"/>
      <c r="N24252"/>
      <c r="O24252"/>
      <c r="P24252"/>
      <c r="S24252"/>
    </row>
    <row r="24253" spans="1:19" x14ac:dyDescent="0.3">
      <c r="A24253" s="25"/>
      <c r="B24253"/>
      <c r="C24253"/>
      <c r="D24253"/>
      <c r="E24253"/>
      <c r="F24253"/>
      <c r="G24253"/>
      <c r="H24253" s="26"/>
      <c r="I24253" s="26"/>
      <c r="K24253"/>
      <c r="L24253"/>
      <c r="M24253"/>
      <c r="N24253"/>
      <c r="O24253"/>
      <c r="P24253"/>
      <c r="S24253"/>
    </row>
    <row r="24254" spans="1:19" x14ac:dyDescent="0.3">
      <c r="A24254" s="25"/>
      <c r="B24254"/>
      <c r="C24254"/>
      <c r="D24254"/>
      <c r="E24254"/>
      <c r="F24254"/>
      <c r="G24254"/>
      <c r="H24254" s="26"/>
      <c r="I24254" s="26"/>
      <c r="K24254"/>
      <c r="L24254"/>
      <c r="M24254"/>
      <c r="N24254"/>
      <c r="O24254"/>
      <c r="P24254"/>
      <c r="S24254"/>
    </row>
    <row r="24255" spans="1:19" x14ac:dyDescent="0.3">
      <c r="A24255" s="25"/>
      <c r="B24255"/>
      <c r="C24255"/>
      <c r="D24255"/>
      <c r="E24255"/>
      <c r="F24255"/>
      <c r="G24255"/>
      <c r="H24255" s="26"/>
      <c r="I24255" s="26"/>
      <c r="K24255"/>
      <c r="L24255"/>
      <c r="M24255"/>
      <c r="N24255"/>
      <c r="O24255"/>
      <c r="P24255"/>
      <c r="S24255"/>
    </row>
    <row r="24256" spans="1:19" x14ac:dyDescent="0.3">
      <c r="A24256" s="25"/>
      <c r="B24256"/>
      <c r="C24256"/>
      <c r="D24256"/>
      <c r="E24256"/>
      <c r="F24256"/>
      <c r="G24256"/>
      <c r="H24256" s="14"/>
      <c r="I24256" s="26"/>
      <c r="K24256"/>
      <c r="L24256"/>
      <c r="M24256"/>
      <c r="N24256"/>
      <c r="O24256"/>
      <c r="P24256"/>
      <c r="S24256"/>
    </row>
    <row r="24257" spans="1:19" x14ac:dyDescent="0.3">
      <c r="A24257" s="25"/>
      <c r="B24257"/>
      <c r="C24257"/>
      <c r="D24257"/>
      <c r="E24257"/>
      <c r="F24257"/>
      <c r="G24257"/>
      <c r="H24257" s="14"/>
      <c r="I24257" s="26"/>
      <c r="K24257"/>
      <c r="L24257"/>
      <c r="M24257"/>
      <c r="N24257"/>
      <c r="O24257"/>
      <c r="P24257"/>
      <c r="S24257"/>
    </row>
    <row r="24258" spans="1:19" x14ac:dyDescent="0.3">
      <c r="A24258" s="25"/>
      <c r="B24258"/>
      <c r="C24258"/>
      <c r="D24258"/>
      <c r="E24258"/>
      <c r="F24258"/>
      <c r="G24258"/>
      <c r="H24258" s="14"/>
      <c r="I24258" s="26"/>
      <c r="K24258"/>
      <c r="L24258"/>
      <c r="M24258"/>
      <c r="N24258"/>
      <c r="O24258"/>
      <c r="P24258"/>
      <c r="S24258"/>
    </row>
    <row r="24259" spans="1:19" x14ac:dyDescent="0.3">
      <c r="A24259" s="25"/>
      <c r="B24259"/>
      <c r="C24259"/>
      <c r="D24259"/>
      <c r="E24259"/>
      <c r="F24259"/>
      <c r="G24259"/>
      <c r="H24259" s="14"/>
      <c r="I24259" s="26"/>
      <c r="K24259"/>
      <c r="L24259"/>
      <c r="M24259"/>
      <c r="N24259"/>
      <c r="O24259"/>
      <c r="P24259"/>
      <c r="S24259"/>
    </row>
    <row r="24260" spans="1:19" x14ac:dyDescent="0.3">
      <c r="A24260" s="25"/>
      <c r="B24260"/>
      <c r="C24260"/>
      <c r="D24260"/>
      <c r="E24260"/>
      <c r="F24260"/>
      <c r="G24260"/>
      <c r="H24260" s="14"/>
      <c r="I24260" s="26"/>
      <c r="K24260"/>
      <c r="L24260"/>
      <c r="M24260"/>
      <c r="N24260"/>
      <c r="O24260"/>
      <c r="P24260"/>
      <c r="S24260"/>
    </row>
    <row r="24261" spans="1:19" x14ac:dyDescent="0.3">
      <c r="A24261" s="25"/>
      <c r="B24261"/>
      <c r="C24261"/>
      <c r="D24261"/>
      <c r="E24261"/>
      <c r="F24261"/>
      <c r="G24261"/>
      <c r="H24261" s="14"/>
      <c r="I24261" s="26"/>
      <c r="K24261"/>
      <c r="L24261"/>
      <c r="M24261"/>
      <c r="N24261"/>
      <c r="O24261"/>
      <c r="P24261"/>
      <c r="S24261"/>
    </row>
    <row r="24262" spans="1:19" x14ac:dyDescent="0.3">
      <c r="A24262" s="25"/>
      <c r="B24262"/>
      <c r="C24262"/>
      <c r="D24262"/>
      <c r="E24262"/>
      <c r="F24262"/>
      <c r="G24262"/>
      <c r="H24262" s="26"/>
      <c r="I24262" s="26"/>
      <c r="K24262"/>
      <c r="L24262"/>
      <c r="M24262"/>
      <c r="N24262"/>
      <c r="O24262"/>
      <c r="P24262"/>
      <c r="S24262"/>
    </row>
    <row r="24263" spans="1:19" x14ac:dyDescent="0.3">
      <c r="A24263" s="25"/>
      <c r="B24263"/>
      <c r="C24263"/>
      <c r="D24263"/>
      <c r="E24263"/>
      <c r="F24263"/>
      <c r="G24263"/>
      <c r="H24263" s="26"/>
      <c r="I24263" s="26"/>
      <c r="K24263"/>
      <c r="L24263"/>
      <c r="M24263"/>
      <c r="N24263"/>
      <c r="O24263"/>
      <c r="P24263"/>
      <c r="S24263"/>
    </row>
    <row r="24264" spans="1:19" x14ac:dyDescent="0.3">
      <c r="A24264" s="25"/>
      <c r="B24264"/>
      <c r="C24264"/>
      <c r="D24264"/>
      <c r="E24264"/>
      <c r="F24264"/>
      <c r="G24264"/>
      <c r="H24264" s="26"/>
      <c r="I24264" s="26"/>
      <c r="K24264"/>
      <c r="L24264"/>
      <c r="M24264"/>
      <c r="N24264"/>
      <c r="O24264"/>
      <c r="P24264"/>
      <c r="S24264"/>
    </row>
    <row r="24265" spans="1:19" x14ac:dyDescent="0.3">
      <c r="A24265" s="25"/>
      <c r="B24265"/>
      <c r="C24265"/>
      <c r="D24265"/>
      <c r="E24265"/>
      <c r="F24265"/>
      <c r="G24265"/>
      <c r="H24265" s="26"/>
      <c r="I24265" s="26"/>
      <c r="K24265"/>
      <c r="L24265"/>
      <c r="M24265"/>
      <c r="N24265"/>
      <c r="O24265"/>
      <c r="P24265"/>
      <c r="S24265"/>
    </row>
    <row r="24266" spans="1:19" x14ac:dyDescent="0.3">
      <c r="A24266" s="25"/>
      <c r="B24266"/>
      <c r="C24266"/>
      <c r="D24266"/>
      <c r="E24266"/>
      <c r="F24266"/>
      <c r="G24266"/>
      <c r="H24266" s="26"/>
      <c r="I24266" s="26"/>
      <c r="K24266"/>
      <c r="L24266"/>
      <c r="M24266"/>
      <c r="N24266"/>
      <c r="O24266"/>
      <c r="P24266"/>
      <c r="S24266"/>
    </row>
    <row r="24267" spans="1:19" x14ac:dyDescent="0.3">
      <c r="A24267" s="25"/>
      <c r="B24267"/>
      <c r="C24267"/>
      <c r="D24267"/>
      <c r="E24267"/>
      <c r="F24267"/>
      <c r="G24267"/>
      <c r="H24267" s="26"/>
      <c r="I24267" s="26"/>
      <c r="K24267"/>
      <c r="L24267"/>
      <c r="M24267"/>
      <c r="N24267"/>
      <c r="O24267"/>
      <c r="P24267"/>
      <c r="S24267"/>
    </row>
    <row r="24268" spans="1:19" x14ac:dyDescent="0.3">
      <c r="A24268" s="25"/>
      <c r="B24268"/>
      <c r="C24268"/>
      <c r="D24268"/>
      <c r="E24268"/>
      <c r="F24268"/>
      <c r="G24268"/>
      <c r="H24268"/>
      <c r="I24268"/>
      <c r="K24268"/>
      <c r="L24268"/>
      <c r="M24268"/>
      <c r="N24268"/>
      <c r="O24268"/>
      <c r="P24268"/>
      <c r="S24268"/>
    </row>
    <row r="24269" spans="1:19" x14ac:dyDescent="0.3">
      <c r="A24269" s="25"/>
      <c r="B24269"/>
      <c r="C24269"/>
      <c r="D24269"/>
      <c r="E24269"/>
      <c r="F24269"/>
      <c r="G24269"/>
      <c r="H24269"/>
      <c r="I24269"/>
      <c r="K24269"/>
      <c r="L24269"/>
      <c r="M24269"/>
      <c r="N24269"/>
      <c r="O24269"/>
      <c r="P24269"/>
      <c r="S24269"/>
    </row>
    <row r="24270" spans="1:19" x14ac:dyDescent="0.3">
      <c r="A24270" s="25"/>
      <c r="B24270"/>
      <c r="C24270"/>
      <c r="D24270"/>
      <c r="E24270"/>
      <c r="F24270"/>
      <c r="G24270"/>
      <c r="H24270" s="14"/>
      <c r="I24270" s="14"/>
      <c r="K24270"/>
      <c r="L24270"/>
      <c r="M24270"/>
      <c r="N24270"/>
      <c r="O24270"/>
      <c r="P24270"/>
      <c r="S24270"/>
    </row>
    <row r="24271" spans="1:19" x14ac:dyDescent="0.3">
      <c r="A24271" s="25"/>
      <c r="B24271"/>
      <c r="C24271"/>
      <c r="D24271"/>
      <c r="E24271"/>
      <c r="F24271"/>
      <c r="G24271"/>
      <c r="H24271" s="14"/>
      <c r="I24271" s="14"/>
      <c r="K24271"/>
      <c r="L24271"/>
      <c r="M24271"/>
      <c r="N24271"/>
      <c r="O24271"/>
      <c r="P24271"/>
      <c r="S24271"/>
    </row>
    <row r="24272" spans="1:19" x14ac:dyDescent="0.3">
      <c r="A24272" s="25"/>
      <c r="B24272"/>
      <c r="C24272"/>
      <c r="D24272"/>
      <c r="E24272"/>
      <c r="F24272"/>
      <c r="G24272"/>
      <c r="H24272" s="14"/>
      <c r="I24272" s="14"/>
      <c r="K24272"/>
      <c r="L24272"/>
      <c r="M24272"/>
      <c r="N24272"/>
      <c r="O24272"/>
      <c r="P24272"/>
      <c r="S24272"/>
    </row>
    <row r="24273" spans="1:19" x14ac:dyDescent="0.3">
      <c r="A24273" s="25"/>
      <c r="B24273"/>
      <c r="C24273"/>
      <c r="D24273"/>
      <c r="E24273"/>
      <c r="F24273"/>
      <c r="G24273"/>
      <c r="H24273" s="14"/>
      <c r="I24273" s="14"/>
      <c r="K24273"/>
      <c r="L24273"/>
      <c r="M24273"/>
      <c r="N24273"/>
      <c r="O24273"/>
      <c r="P24273"/>
      <c r="S24273"/>
    </row>
    <row r="24274" spans="1:19" x14ac:dyDescent="0.3">
      <c r="A24274" s="25"/>
      <c r="B24274"/>
      <c r="C24274"/>
      <c r="D24274"/>
      <c r="E24274"/>
      <c r="F24274"/>
      <c r="G24274"/>
      <c r="H24274" s="26"/>
      <c r="I24274" s="26"/>
      <c r="K24274"/>
      <c r="L24274"/>
      <c r="M24274"/>
      <c r="N24274"/>
      <c r="O24274"/>
      <c r="P24274"/>
      <c r="S24274"/>
    </row>
    <row r="24275" spans="1:19" x14ac:dyDescent="0.3">
      <c r="A24275" s="25"/>
      <c r="B24275"/>
      <c r="C24275"/>
      <c r="D24275"/>
      <c r="E24275"/>
      <c r="F24275"/>
      <c r="G24275"/>
      <c r="H24275" s="26"/>
      <c r="I24275" s="26"/>
      <c r="K24275"/>
      <c r="L24275"/>
      <c r="M24275"/>
      <c r="N24275"/>
      <c r="O24275"/>
      <c r="P24275"/>
      <c r="S24275"/>
    </row>
    <row r="24276" spans="1:19" x14ac:dyDescent="0.3">
      <c r="A24276" s="25"/>
      <c r="B24276"/>
      <c r="C24276"/>
      <c r="D24276"/>
      <c r="E24276"/>
      <c r="F24276"/>
      <c r="G24276"/>
      <c r="H24276" s="26"/>
      <c r="I24276" s="26"/>
      <c r="K24276"/>
      <c r="L24276"/>
      <c r="M24276"/>
      <c r="N24276"/>
      <c r="O24276"/>
      <c r="P24276"/>
      <c r="S24276"/>
    </row>
    <row r="24277" spans="1:19" x14ac:dyDescent="0.3">
      <c r="A24277" s="25"/>
      <c r="B24277"/>
      <c r="C24277"/>
      <c r="D24277"/>
      <c r="E24277"/>
      <c r="F24277"/>
      <c r="G24277"/>
      <c r="H24277" s="26"/>
      <c r="I24277" s="26"/>
      <c r="K24277"/>
      <c r="L24277"/>
      <c r="M24277"/>
      <c r="N24277"/>
      <c r="O24277"/>
      <c r="P24277"/>
      <c r="S24277"/>
    </row>
    <row r="24278" spans="1:19" x14ac:dyDescent="0.3">
      <c r="A24278" s="25"/>
      <c r="B24278"/>
      <c r="C24278"/>
      <c r="D24278"/>
      <c r="E24278"/>
      <c r="F24278"/>
      <c r="G24278"/>
      <c r="H24278" s="26"/>
      <c r="I24278" s="26"/>
      <c r="K24278"/>
      <c r="L24278"/>
      <c r="M24278"/>
      <c r="N24278"/>
      <c r="O24278"/>
      <c r="P24278"/>
      <c r="S24278"/>
    </row>
    <row r="24279" spans="1:19" x14ac:dyDescent="0.3">
      <c r="A24279" s="25"/>
      <c r="B24279"/>
      <c r="C24279"/>
      <c r="D24279"/>
      <c r="E24279"/>
      <c r="F24279"/>
      <c r="G24279"/>
      <c r="H24279" s="26"/>
      <c r="I24279" s="26"/>
      <c r="K24279"/>
      <c r="L24279"/>
      <c r="M24279"/>
      <c r="N24279"/>
      <c r="O24279"/>
      <c r="P24279"/>
      <c r="S24279"/>
    </row>
    <row r="24280" spans="1:19" x14ac:dyDescent="0.3">
      <c r="A24280" s="25"/>
      <c r="B24280"/>
      <c r="C24280"/>
      <c r="D24280"/>
      <c r="E24280"/>
      <c r="F24280"/>
      <c r="G24280"/>
      <c r="H24280" s="26"/>
      <c r="I24280" s="26"/>
      <c r="K24280"/>
      <c r="L24280"/>
      <c r="M24280"/>
      <c r="N24280"/>
      <c r="O24280"/>
      <c r="P24280"/>
      <c r="S24280"/>
    </row>
    <row r="24281" spans="1:19" x14ac:dyDescent="0.3">
      <c r="A24281" s="25"/>
      <c r="B24281"/>
      <c r="C24281"/>
      <c r="D24281"/>
      <c r="E24281"/>
      <c r="F24281"/>
      <c r="G24281"/>
      <c r="H24281" s="26"/>
      <c r="I24281" s="26"/>
      <c r="K24281"/>
      <c r="L24281"/>
      <c r="M24281"/>
      <c r="N24281"/>
      <c r="O24281"/>
      <c r="P24281"/>
      <c r="S24281"/>
    </row>
    <row r="24282" spans="1:19" x14ac:dyDescent="0.3">
      <c r="A24282" s="25"/>
      <c r="B24282"/>
      <c r="C24282"/>
      <c r="D24282"/>
      <c r="E24282"/>
      <c r="F24282"/>
      <c r="G24282"/>
      <c r="H24282" s="26"/>
      <c r="I24282" s="26"/>
      <c r="K24282"/>
      <c r="L24282"/>
      <c r="M24282"/>
      <c r="N24282"/>
      <c r="O24282"/>
      <c r="P24282"/>
      <c r="S24282"/>
    </row>
    <row r="24283" spans="1:19" x14ac:dyDescent="0.3">
      <c r="A24283" s="25"/>
      <c r="B24283"/>
      <c r="C24283"/>
      <c r="D24283"/>
      <c r="E24283"/>
      <c r="F24283"/>
      <c r="G24283"/>
      <c r="H24283" s="26"/>
      <c r="I24283" s="26"/>
      <c r="K24283"/>
      <c r="L24283"/>
      <c r="M24283"/>
      <c r="N24283"/>
      <c r="O24283"/>
      <c r="P24283"/>
      <c r="S24283"/>
    </row>
    <row r="24284" spans="1:19" x14ac:dyDescent="0.3">
      <c r="A24284" s="25"/>
      <c r="B24284"/>
      <c r="C24284"/>
      <c r="D24284"/>
      <c r="E24284"/>
      <c r="F24284"/>
      <c r="G24284"/>
      <c r="H24284" s="26"/>
      <c r="I24284" s="26"/>
      <c r="K24284"/>
      <c r="L24284"/>
      <c r="M24284"/>
      <c r="N24284"/>
      <c r="O24284"/>
      <c r="P24284"/>
      <c r="S24284"/>
    </row>
    <row r="24285" spans="1:19" x14ac:dyDescent="0.3">
      <c r="A24285" s="25"/>
      <c r="B24285"/>
      <c r="C24285"/>
      <c r="D24285"/>
      <c r="E24285"/>
      <c r="F24285"/>
      <c r="G24285"/>
      <c r="H24285" s="26"/>
      <c r="I24285" s="26"/>
      <c r="K24285"/>
      <c r="L24285"/>
      <c r="M24285"/>
      <c r="N24285"/>
      <c r="O24285"/>
      <c r="P24285"/>
      <c r="S24285"/>
    </row>
    <row r="24286" spans="1:19" x14ac:dyDescent="0.3">
      <c r="A24286" s="25"/>
      <c r="B24286"/>
      <c r="C24286"/>
      <c r="D24286"/>
      <c r="E24286"/>
      <c r="F24286"/>
      <c r="G24286"/>
      <c r="H24286" s="26"/>
      <c r="I24286" s="26"/>
      <c r="K24286"/>
      <c r="L24286"/>
      <c r="M24286"/>
      <c r="N24286"/>
      <c r="O24286"/>
      <c r="P24286"/>
      <c r="S24286"/>
    </row>
    <row r="24287" spans="1:19" x14ac:dyDescent="0.3">
      <c r="A24287" s="25"/>
      <c r="B24287"/>
      <c r="C24287"/>
      <c r="D24287"/>
      <c r="E24287"/>
      <c r="F24287"/>
      <c r="G24287"/>
      <c r="H24287" s="26"/>
      <c r="I24287" s="26"/>
      <c r="K24287"/>
      <c r="L24287"/>
      <c r="M24287"/>
      <c r="N24287"/>
      <c r="O24287"/>
      <c r="P24287"/>
      <c r="S24287"/>
    </row>
    <row r="24288" spans="1:19" x14ac:dyDescent="0.3">
      <c r="A24288" s="25"/>
      <c r="B24288"/>
      <c r="C24288"/>
      <c r="D24288"/>
      <c r="E24288"/>
      <c r="F24288"/>
      <c r="G24288"/>
      <c r="H24288" s="26"/>
      <c r="I24288" s="26"/>
      <c r="K24288"/>
      <c r="L24288"/>
      <c r="M24288"/>
      <c r="N24288"/>
      <c r="O24288"/>
      <c r="P24288"/>
      <c r="S24288"/>
    </row>
    <row r="24289" spans="1:19" x14ac:dyDescent="0.3">
      <c r="A24289" s="25"/>
      <c r="B24289"/>
      <c r="C24289"/>
      <c r="D24289"/>
      <c r="E24289"/>
      <c r="F24289"/>
      <c r="G24289"/>
      <c r="H24289" s="26"/>
      <c r="I24289" s="26"/>
      <c r="K24289"/>
      <c r="L24289"/>
      <c r="M24289"/>
      <c r="N24289"/>
      <c r="O24289"/>
      <c r="P24289"/>
      <c r="S24289"/>
    </row>
    <row r="24290" spans="1:19" x14ac:dyDescent="0.3">
      <c r="A24290" s="25"/>
      <c r="B24290"/>
      <c r="C24290"/>
      <c r="D24290"/>
      <c r="E24290"/>
      <c r="F24290"/>
      <c r="G24290"/>
      <c r="H24290" s="26"/>
      <c r="I24290" s="26"/>
      <c r="K24290"/>
      <c r="L24290"/>
      <c r="M24290"/>
      <c r="N24290"/>
      <c r="O24290"/>
      <c r="P24290"/>
      <c r="S24290"/>
    </row>
    <row r="24291" spans="1:19" x14ac:dyDescent="0.3">
      <c r="A24291" s="25"/>
      <c r="B24291"/>
      <c r="C24291"/>
      <c r="D24291"/>
      <c r="E24291"/>
      <c r="F24291"/>
      <c r="G24291"/>
      <c r="H24291" s="26"/>
      <c r="I24291" s="26"/>
      <c r="K24291"/>
      <c r="L24291"/>
      <c r="M24291"/>
      <c r="N24291"/>
      <c r="O24291"/>
      <c r="P24291"/>
      <c r="S24291"/>
    </row>
    <row r="24292" spans="1:19" x14ac:dyDescent="0.3">
      <c r="A24292" s="25"/>
      <c r="B24292"/>
      <c r="C24292"/>
      <c r="D24292"/>
      <c r="E24292"/>
      <c r="F24292"/>
      <c r="G24292"/>
      <c r="H24292" s="14"/>
      <c r="I24292" s="26"/>
      <c r="K24292"/>
      <c r="L24292"/>
      <c r="M24292"/>
      <c r="N24292"/>
      <c r="O24292"/>
      <c r="P24292"/>
      <c r="S24292"/>
    </row>
    <row r="24293" spans="1:19" x14ac:dyDescent="0.3">
      <c r="A24293" s="25"/>
      <c r="B24293"/>
      <c r="C24293"/>
      <c r="D24293"/>
      <c r="E24293"/>
      <c r="F24293"/>
      <c r="G24293"/>
      <c r="H24293" s="14"/>
      <c r="I24293" s="26"/>
      <c r="K24293"/>
      <c r="L24293"/>
      <c r="M24293"/>
      <c r="N24293"/>
      <c r="O24293"/>
      <c r="P24293"/>
      <c r="S24293"/>
    </row>
    <row r="24294" spans="1:19" x14ac:dyDescent="0.3">
      <c r="A24294" s="25"/>
      <c r="B24294"/>
      <c r="C24294"/>
      <c r="D24294"/>
      <c r="E24294"/>
      <c r="F24294"/>
      <c r="G24294"/>
      <c r="H24294" s="14"/>
      <c r="I24294" s="26"/>
      <c r="K24294"/>
      <c r="L24294"/>
      <c r="M24294"/>
      <c r="N24294"/>
      <c r="O24294"/>
      <c r="P24294"/>
      <c r="S24294"/>
    </row>
    <row r="24295" spans="1:19" x14ac:dyDescent="0.3">
      <c r="A24295" s="25"/>
      <c r="B24295"/>
      <c r="C24295"/>
      <c r="D24295"/>
      <c r="E24295"/>
      <c r="F24295"/>
      <c r="G24295"/>
      <c r="H24295" s="14"/>
      <c r="I24295" s="26"/>
      <c r="K24295"/>
      <c r="L24295"/>
      <c r="M24295"/>
      <c r="N24295"/>
      <c r="O24295"/>
      <c r="P24295"/>
      <c r="S24295"/>
    </row>
    <row r="24296" spans="1:19" x14ac:dyDescent="0.3">
      <c r="A24296" s="25"/>
      <c r="B24296"/>
      <c r="C24296"/>
      <c r="D24296"/>
      <c r="E24296"/>
      <c r="F24296"/>
      <c r="G24296"/>
      <c r="H24296" s="14"/>
      <c r="I24296" s="26"/>
      <c r="K24296"/>
      <c r="L24296"/>
      <c r="M24296"/>
      <c r="N24296"/>
      <c r="O24296"/>
      <c r="P24296"/>
      <c r="S24296"/>
    </row>
    <row r="24297" spans="1:19" x14ac:dyDescent="0.3">
      <c r="A24297" s="25"/>
      <c r="B24297"/>
      <c r="C24297"/>
      <c r="D24297"/>
      <c r="E24297"/>
      <c r="F24297"/>
      <c r="G24297"/>
      <c r="H24297" s="14"/>
      <c r="I24297" s="26"/>
      <c r="K24297"/>
      <c r="L24297"/>
      <c r="M24297"/>
      <c r="N24297"/>
      <c r="O24297"/>
      <c r="P24297"/>
      <c r="S24297"/>
    </row>
    <row r="24298" spans="1:19" x14ac:dyDescent="0.3">
      <c r="A24298" s="25"/>
      <c r="B24298"/>
      <c r="C24298"/>
      <c r="D24298"/>
      <c r="E24298"/>
      <c r="F24298"/>
      <c r="G24298"/>
      <c r="H24298" s="26"/>
      <c r="I24298" s="26"/>
      <c r="K24298"/>
      <c r="L24298"/>
      <c r="M24298"/>
      <c r="N24298"/>
      <c r="O24298"/>
      <c r="P24298"/>
      <c r="S24298"/>
    </row>
    <row r="24299" spans="1:19" x14ac:dyDescent="0.3">
      <c r="A24299" s="25"/>
      <c r="B24299"/>
      <c r="C24299"/>
      <c r="D24299"/>
      <c r="E24299"/>
      <c r="F24299"/>
      <c r="G24299"/>
      <c r="H24299" s="26"/>
      <c r="I24299" s="26"/>
      <c r="K24299"/>
      <c r="L24299"/>
      <c r="M24299"/>
      <c r="N24299"/>
      <c r="O24299"/>
      <c r="P24299"/>
      <c r="S24299"/>
    </row>
    <row r="24300" spans="1:19" x14ac:dyDescent="0.3">
      <c r="A24300" s="25"/>
      <c r="B24300"/>
      <c r="C24300"/>
      <c r="D24300"/>
      <c r="E24300"/>
      <c r="F24300"/>
      <c r="G24300"/>
      <c r="H24300" s="26"/>
      <c r="I24300" s="26"/>
      <c r="K24300"/>
      <c r="L24300"/>
      <c r="M24300"/>
      <c r="N24300"/>
      <c r="O24300"/>
      <c r="P24300"/>
      <c r="S24300"/>
    </row>
    <row r="24301" spans="1:19" x14ac:dyDescent="0.3">
      <c r="A24301" s="25"/>
      <c r="B24301"/>
      <c r="C24301"/>
      <c r="D24301"/>
      <c r="E24301"/>
      <c r="F24301"/>
      <c r="G24301"/>
      <c r="H24301" s="26"/>
      <c r="I24301" s="26"/>
      <c r="K24301"/>
      <c r="L24301"/>
      <c r="M24301"/>
      <c r="N24301"/>
      <c r="O24301"/>
      <c r="P24301"/>
      <c r="S24301"/>
    </row>
    <row r="24302" spans="1:19" x14ac:dyDescent="0.3">
      <c r="A24302" s="25"/>
      <c r="B24302"/>
      <c r="C24302"/>
      <c r="D24302"/>
      <c r="E24302"/>
      <c r="F24302"/>
      <c r="G24302"/>
      <c r="H24302" s="26"/>
      <c r="I24302" s="26"/>
      <c r="K24302"/>
      <c r="L24302"/>
      <c r="M24302"/>
      <c r="N24302"/>
      <c r="O24302"/>
      <c r="P24302"/>
      <c r="S24302"/>
    </row>
    <row r="24303" spans="1:19" x14ac:dyDescent="0.3">
      <c r="A24303" s="25"/>
      <c r="B24303"/>
      <c r="C24303"/>
      <c r="D24303"/>
      <c r="E24303"/>
      <c r="F24303"/>
      <c r="G24303"/>
      <c r="H24303" s="26"/>
      <c r="I24303" s="26"/>
      <c r="K24303"/>
      <c r="L24303"/>
      <c r="M24303"/>
      <c r="N24303"/>
      <c r="O24303"/>
      <c r="P24303"/>
      <c r="S24303"/>
    </row>
    <row r="24304" spans="1:19" x14ac:dyDescent="0.3">
      <c r="A24304" s="25"/>
      <c r="B24304"/>
      <c r="C24304"/>
      <c r="D24304"/>
      <c r="E24304"/>
      <c r="F24304"/>
      <c r="G24304"/>
      <c r="H24304" s="14"/>
      <c r="I24304" s="14"/>
      <c r="K24304"/>
      <c r="L24304"/>
      <c r="M24304"/>
      <c r="N24304"/>
      <c r="O24304"/>
      <c r="P24304"/>
      <c r="S24304"/>
    </row>
    <row r="24305" spans="1:19" x14ac:dyDescent="0.3">
      <c r="A24305" s="25"/>
      <c r="B24305"/>
      <c r="C24305"/>
      <c r="D24305"/>
      <c r="E24305"/>
      <c r="F24305"/>
      <c r="G24305"/>
      <c r="H24305" s="14"/>
      <c r="I24305" s="14"/>
      <c r="K24305"/>
      <c r="L24305"/>
      <c r="M24305"/>
      <c r="N24305"/>
      <c r="O24305"/>
      <c r="P24305"/>
      <c r="S24305"/>
    </row>
    <row r="24306" spans="1:19" x14ac:dyDescent="0.3">
      <c r="A24306" s="25"/>
      <c r="B24306"/>
      <c r="C24306"/>
      <c r="D24306"/>
      <c r="E24306"/>
      <c r="F24306"/>
      <c r="G24306"/>
      <c r="H24306"/>
      <c r="I24306"/>
      <c r="K24306"/>
      <c r="L24306"/>
      <c r="M24306"/>
      <c r="N24306"/>
      <c r="O24306"/>
      <c r="P24306"/>
      <c r="S24306"/>
    </row>
    <row r="24307" spans="1:19" x14ac:dyDescent="0.3">
      <c r="A24307" s="25"/>
      <c r="B24307"/>
      <c r="C24307"/>
      <c r="D24307"/>
      <c r="E24307"/>
      <c r="F24307"/>
      <c r="G24307"/>
      <c r="H24307"/>
      <c r="I24307"/>
      <c r="K24307"/>
      <c r="L24307"/>
      <c r="M24307"/>
      <c r="N24307"/>
      <c r="O24307"/>
      <c r="P24307"/>
      <c r="S24307"/>
    </row>
    <row r="24308" spans="1:19" x14ac:dyDescent="0.3">
      <c r="A24308" s="25"/>
      <c r="B24308"/>
      <c r="C24308"/>
      <c r="D24308"/>
      <c r="E24308"/>
      <c r="F24308"/>
      <c r="G24308"/>
      <c r="H24308"/>
      <c r="I24308"/>
      <c r="K24308"/>
      <c r="L24308"/>
      <c r="M24308"/>
      <c r="N24308"/>
      <c r="O24308"/>
      <c r="P24308"/>
      <c r="S24308"/>
    </row>
    <row r="24309" spans="1:19" x14ac:dyDescent="0.3">
      <c r="A24309" s="25"/>
      <c r="B24309"/>
      <c r="C24309"/>
      <c r="D24309"/>
      <c r="E24309"/>
      <c r="F24309"/>
      <c r="G24309"/>
      <c r="H24309"/>
      <c r="I24309"/>
      <c r="K24309"/>
      <c r="L24309"/>
      <c r="M24309"/>
      <c r="N24309"/>
      <c r="O24309"/>
      <c r="P24309"/>
      <c r="S24309"/>
    </row>
    <row r="24310" spans="1:19" x14ac:dyDescent="0.3">
      <c r="A24310" s="25"/>
      <c r="B24310"/>
      <c r="C24310"/>
      <c r="D24310"/>
      <c r="E24310"/>
      <c r="F24310"/>
      <c r="G24310"/>
      <c r="H24310" s="26"/>
      <c r="I24310" s="26"/>
      <c r="K24310"/>
      <c r="L24310"/>
      <c r="M24310"/>
      <c r="N24310"/>
      <c r="O24310"/>
      <c r="P24310"/>
      <c r="S24310"/>
    </row>
    <row r="24311" spans="1:19" x14ac:dyDescent="0.3">
      <c r="A24311" s="25"/>
      <c r="B24311"/>
      <c r="C24311"/>
      <c r="D24311"/>
      <c r="E24311"/>
      <c r="F24311"/>
      <c r="G24311"/>
      <c r="H24311" s="26"/>
      <c r="I24311" s="26"/>
      <c r="K24311"/>
      <c r="L24311"/>
      <c r="M24311"/>
      <c r="N24311"/>
      <c r="O24311"/>
      <c r="P24311"/>
      <c r="S24311"/>
    </row>
    <row r="24312" spans="1:19" x14ac:dyDescent="0.3">
      <c r="A24312" s="25"/>
      <c r="B24312"/>
      <c r="C24312"/>
      <c r="D24312"/>
      <c r="E24312"/>
      <c r="F24312"/>
      <c r="G24312"/>
      <c r="H24312" s="26"/>
      <c r="I24312" s="26"/>
      <c r="K24312"/>
      <c r="L24312"/>
      <c r="M24312"/>
      <c r="N24312"/>
      <c r="O24312"/>
      <c r="P24312"/>
      <c r="S24312"/>
    </row>
    <row r="24313" spans="1:19" x14ac:dyDescent="0.3">
      <c r="A24313" s="25"/>
      <c r="B24313"/>
      <c r="C24313"/>
      <c r="D24313"/>
      <c r="E24313"/>
      <c r="F24313"/>
      <c r="G24313"/>
      <c r="H24313" s="26"/>
      <c r="I24313" s="26"/>
      <c r="K24313"/>
      <c r="L24313"/>
      <c r="M24313"/>
      <c r="N24313"/>
      <c r="O24313"/>
      <c r="P24313"/>
      <c r="S24313"/>
    </row>
    <row r="24314" spans="1:19" x14ac:dyDescent="0.3">
      <c r="A24314" s="25"/>
      <c r="B24314"/>
      <c r="C24314"/>
      <c r="D24314"/>
      <c r="E24314"/>
      <c r="F24314"/>
      <c r="G24314"/>
      <c r="H24314" s="26"/>
      <c r="I24314" s="26"/>
      <c r="K24314"/>
      <c r="L24314"/>
      <c r="M24314"/>
      <c r="N24314"/>
      <c r="O24314"/>
      <c r="P24314"/>
      <c r="S24314"/>
    </row>
    <row r="24315" spans="1:19" x14ac:dyDescent="0.3">
      <c r="A24315" s="25"/>
      <c r="B24315"/>
      <c r="C24315"/>
      <c r="D24315"/>
      <c r="E24315"/>
      <c r="F24315"/>
      <c r="G24315"/>
      <c r="H24315" s="26"/>
      <c r="I24315" s="26"/>
      <c r="K24315"/>
      <c r="L24315"/>
      <c r="M24315"/>
      <c r="N24315"/>
      <c r="O24315"/>
      <c r="P24315"/>
      <c r="S24315"/>
    </row>
    <row r="24316" spans="1:19" x14ac:dyDescent="0.3">
      <c r="A24316" s="25"/>
      <c r="B24316"/>
      <c r="C24316"/>
      <c r="D24316"/>
      <c r="E24316"/>
      <c r="F24316"/>
      <c r="G24316"/>
      <c r="H24316" s="26"/>
      <c r="I24316" s="26"/>
      <c r="K24316"/>
      <c r="L24316"/>
      <c r="M24316"/>
      <c r="N24316"/>
      <c r="O24316"/>
      <c r="P24316"/>
      <c r="S24316"/>
    </row>
    <row r="24317" spans="1:19" x14ac:dyDescent="0.3">
      <c r="A24317" s="25"/>
      <c r="B24317"/>
      <c r="C24317"/>
      <c r="D24317"/>
      <c r="E24317"/>
      <c r="F24317"/>
      <c r="G24317"/>
      <c r="H24317" s="26"/>
      <c r="I24317" s="26"/>
      <c r="K24317"/>
      <c r="L24317"/>
      <c r="M24317"/>
      <c r="N24317"/>
      <c r="O24317"/>
      <c r="P24317"/>
      <c r="S24317"/>
    </row>
    <row r="24318" spans="1:19" x14ac:dyDescent="0.3">
      <c r="A24318" s="25"/>
      <c r="B24318"/>
      <c r="C24318"/>
      <c r="D24318"/>
      <c r="E24318"/>
      <c r="F24318"/>
      <c r="G24318"/>
      <c r="H24318" s="26"/>
      <c r="I24318" s="26"/>
      <c r="K24318"/>
      <c r="L24318"/>
      <c r="M24318"/>
      <c r="N24318"/>
      <c r="O24318"/>
      <c r="P24318"/>
      <c r="S24318"/>
    </row>
    <row r="24319" spans="1:19" x14ac:dyDescent="0.3">
      <c r="A24319" s="25"/>
      <c r="B24319"/>
      <c r="C24319"/>
      <c r="D24319"/>
      <c r="E24319"/>
      <c r="F24319"/>
      <c r="G24319"/>
      <c r="H24319" s="26"/>
      <c r="I24319" s="26"/>
      <c r="K24319"/>
      <c r="L24319"/>
      <c r="M24319"/>
      <c r="N24319"/>
      <c r="O24319"/>
      <c r="P24319"/>
      <c r="S24319"/>
    </row>
    <row r="24320" spans="1:19" x14ac:dyDescent="0.3">
      <c r="A24320" s="25"/>
      <c r="B24320"/>
      <c r="C24320"/>
      <c r="D24320"/>
      <c r="E24320"/>
      <c r="F24320"/>
      <c r="G24320"/>
      <c r="H24320" s="26"/>
      <c r="I24320" s="26"/>
      <c r="K24320"/>
      <c r="L24320"/>
      <c r="M24320"/>
      <c r="N24320"/>
      <c r="O24320"/>
      <c r="P24320"/>
      <c r="S24320"/>
    </row>
    <row r="24321" spans="1:19" x14ac:dyDescent="0.3">
      <c r="A24321" s="25"/>
      <c r="B24321"/>
      <c r="C24321"/>
      <c r="D24321"/>
      <c r="E24321"/>
      <c r="F24321"/>
      <c r="G24321"/>
      <c r="H24321" s="26"/>
      <c r="I24321" s="26"/>
      <c r="K24321"/>
      <c r="L24321"/>
      <c r="M24321"/>
      <c r="N24321"/>
      <c r="O24321"/>
      <c r="P24321"/>
      <c r="S24321"/>
    </row>
    <row r="24322" spans="1:19" x14ac:dyDescent="0.3">
      <c r="A24322" s="25"/>
      <c r="B24322"/>
      <c r="C24322"/>
      <c r="D24322"/>
      <c r="E24322"/>
      <c r="F24322"/>
      <c r="G24322"/>
      <c r="H24322" s="26"/>
      <c r="I24322" s="26"/>
      <c r="K24322"/>
      <c r="L24322"/>
      <c r="M24322"/>
      <c r="N24322"/>
      <c r="O24322"/>
      <c r="P24322"/>
      <c r="S24322"/>
    </row>
    <row r="24323" spans="1:19" x14ac:dyDescent="0.3">
      <c r="A24323" s="25"/>
      <c r="B24323"/>
      <c r="C24323"/>
      <c r="D24323"/>
      <c r="E24323"/>
      <c r="F24323"/>
      <c r="G24323"/>
      <c r="H24323" s="26"/>
      <c r="I24323" s="26"/>
      <c r="K24323"/>
      <c r="L24323"/>
      <c r="M24323"/>
      <c r="N24323"/>
      <c r="O24323"/>
      <c r="P24323"/>
      <c r="S24323"/>
    </row>
    <row r="24324" spans="1:19" x14ac:dyDescent="0.3">
      <c r="A24324" s="25"/>
      <c r="B24324"/>
      <c r="C24324"/>
      <c r="D24324"/>
      <c r="E24324"/>
      <c r="F24324"/>
      <c r="G24324"/>
      <c r="H24324" s="26"/>
      <c r="I24324" s="26"/>
      <c r="K24324"/>
      <c r="L24324"/>
      <c r="M24324"/>
      <c r="N24324"/>
      <c r="O24324"/>
      <c r="P24324"/>
      <c r="S24324"/>
    </row>
    <row r="24325" spans="1:19" x14ac:dyDescent="0.3">
      <c r="A24325" s="25"/>
      <c r="B24325"/>
      <c r="C24325"/>
      <c r="D24325"/>
      <c r="E24325"/>
      <c r="F24325"/>
      <c r="G24325"/>
      <c r="H24325" s="26"/>
      <c r="I24325" s="26"/>
      <c r="K24325"/>
      <c r="L24325"/>
      <c r="M24325"/>
      <c r="N24325"/>
      <c r="O24325"/>
      <c r="P24325"/>
      <c r="S24325"/>
    </row>
    <row r="24326" spans="1:19" x14ac:dyDescent="0.3">
      <c r="A24326" s="25"/>
      <c r="B24326"/>
      <c r="C24326"/>
      <c r="D24326"/>
      <c r="E24326"/>
      <c r="F24326"/>
      <c r="G24326"/>
      <c r="H24326" s="26"/>
      <c r="I24326" s="26"/>
      <c r="K24326"/>
      <c r="L24326"/>
      <c r="M24326"/>
      <c r="N24326"/>
      <c r="O24326"/>
      <c r="P24326"/>
      <c r="S24326"/>
    </row>
    <row r="24327" spans="1:19" x14ac:dyDescent="0.3">
      <c r="A24327" s="25"/>
      <c r="B24327"/>
      <c r="C24327"/>
      <c r="D24327"/>
      <c r="E24327"/>
      <c r="F24327"/>
      <c r="G24327"/>
      <c r="H24327" s="26"/>
      <c r="I24327" s="26"/>
      <c r="K24327"/>
      <c r="L24327"/>
      <c r="M24327"/>
      <c r="N24327"/>
      <c r="O24327"/>
      <c r="P24327"/>
      <c r="S24327"/>
    </row>
    <row r="24328" spans="1:19" x14ac:dyDescent="0.3">
      <c r="A24328" s="25"/>
      <c r="B24328"/>
      <c r="C24328"/>
      <c r="D24328"/>
      <c r="E24328"/>
      <c r="F24328"/>
      <c r="G24328"/>
      <c r="H24328" s="26"/>
      <c r="I24328" s="26"/>
      <c r="K24328"/>
      <c r="L24328"/>
      <c r="M24328"/>
      <c r="N24328"/>
      <c r="O24328"/>
      <c r="P24328"/>
      <c r="S24328"/>
    </row>
    <row r="24329" spans="1:19" x14ac:dyDescent="0.3">
      <c r="A24329" s="25"/>
      <c r="B24329"/>
      <c r="C24329"/>
      <c r="D24329"/>
      <c r="E24329"/>
      <c r="F24329"/>
      <c r="G24329"/>
      <c r="H24329" s="26"/>
      <c r="I24329" s="26"/>
      <c r="K24329"/>
      <c r="L24329"/>
      <c r="M24329"/>
      <c r="N24329"/>
      <c r="O24329"/>
      <c r="P24329"/>
      <c r="S24329"/>
    </row>
    <row r="24330" spans="1:19" x14ac:dyDescent="0.3">
      <c r="A24330" s="25"/>
      <c r="B24330"/>
      <c r="C24330"/>
      <c r="D24330"/>
      <c r="E24330"/>
      <c r="F24330"/>
      <c r="G24330"/>
      <c r="H24330" s="26"/>
      <c r="I24330" s="26"/>
      <c r="K24330"/>
      <c r="L24330"/>
      <c r="M24330"/>
      <c r="N24330"/>
      <c r="O24330"/>
      <c r="P24330"/>
      <c r="S24330"/>
    </row>
    <row r="24331" spans="1:19" x14ac:dyDescent="0.3">
      <c r="A24331" s="25"/>
      <c r="B24331"/>
      <c r="C24331"/>
      <c r="D24331"/>
      <c r="E24331"/>
      <c r="F24331"/>
      <c r="G24331"/>
      <c r="H24331" s="26"/>
      <c r="I24331" s="26"/>
      <c r="K24331"/>
      <c r="L24331"/>
      <c r="M24331"/>
      <c r="N24331"/>
      <c r="O24331"/>
      <c r="P24331"/>
      <c r="S24331"/>
    </row>
    <row r="24332" spans="1:19" x14ac:dyDescent="0.3">
      <c r="A24332" s="25"/>
      <c r="B24332"/>
      <c r="C24332"/>
      <c r="D24332"/>
      <c r="E24332"/>
      <c r="F24332"/>
      <c r="G24332"/>
      <c r="H24332" s="26"/>
      <c r="I24332" s="26"/>
      <c r="K24332"/>
      <c r="L24332"/>
      <c r="M24332"/>
      <c r="N24332"/>
      <c r="O24332"/>
      <c r="P24332"/>
      <c r="S24332"/>
    </row>
    <row r="24333" spans="1:19" x14ac:dyDescent="0.3">
      <c r="A24333" s="25"/>
      <c r="B24333"/>
      <c r="C24333"/>
      <c r="D24333"/>
      <c r="E24333"/>
      <c r="F24333"/>
      <c r="G24333"/>
      <c r="H24333" s="26"/>
      <c r="I24333" s="26"/>
      <c r="K24333"/>
      <c r="L24333"/>
      <c r="M24333"/>
      <c r="N24333"/>
      <c r="O24333"/>
      <c r="P24333"/>
      <c r="S24333"/>
    </row>
    <row r="24334" spans="1:19" x14ac:dyDescent="0.3">
      <c r="A24334" s="25"/>
      <c r="B24334"/>
      <c r="C24334"/>
      <c r="D24334"/>
      <c r="E24334"/>
      <c r="F24334"/>
      <c r="G24334"/>
      <c r="H24334" s="26"/>
      <c r="I24334" s="26"/>
      <c r="K24334"/>
      <c r="L24334"/>
      <c r="M24334"/>
      <c r="N24334"/>
      <c r="O24334"/>
      <c r="P24334"/>
      <c r="S24334"/>
    </row>
    <row r="24335" spans="1:19" x14ac:dyDescent="0.3">
      <c r="A24335" s="25"/>
      <c r="B24335"/>
      <c r="C24335"/>
      <c r="D24335"/>
      <c r="E24335"/>
      <c r="F24335"/>
      <c r="G24335"/>
      <c r="H24335" s="26"/>
      <c r="I24335" s="14"/>
      <c r="K24335"/>
      <c r="L24335"/>
      <c r="M24335"/>
      <c r="N24335"/>
      <c r="O24335"/>
      <c r="P24335"/>
      <c r="S24335"/>
    </row>
    <row r="24336" spans="1:19" x14ac:dyDescent="0.3">
      <c r="A24336" s="25"/>
      <c r="B24336"/>
      <c r="C24336"/>
      <c r="D24336"/>
      <c r="E24336"/>
      <c r="F24336"/>
      <c r="G24336"/>
      <c r="H24336" s="26"/>
      <c r="I24336" s="14"/>
      <c r="K24336"/>
      <c r="L24336"/>
      <c r="M24336"/>
      <c r="N24336"/>
      <c r="O24336"/>
      <c r="P24336"/>
      <c r="S24336"/>
    </row>
    <row r="24337" spans="1:19" x14ac:dyDescent="0.3">
      <c r="A24337" s="25"/>
      <c r="B24337"/>
      <c r="C24337"/>
      <c r="D24337"/>
      <c r="E24337"/>
      <c r="F24337"/>
      <c r="G24337"/>
      <c r="H24337" s="26"/>
      <c r="I24337" s="14"/>
      <c r="K24337"/>
      <c r="L24337"/>
      <c r="M24337"/>
      <c r="N24337"/>
      <c r="O24337"/>
      <c r="P24337"/>
      <c r="S24337"/>
    </row>
    <row r="24338" spans="1:19" x14ac:dyDescent="0.3">
      <c r="A24338" s="25"/>
      <c r="B24338"/>
      <c r="C24338"/>
      <c r="D24338"/>
      <c r="E24338"/>
      <c r="F24338"/>
      <c r="G24338"/>
      <c r="H24338" s="26"/>
      <c r="I24338" s="14"/>
      <c r="K24338"/>
      <c r="L24338"/>
      <c r="M24338"/>
      <c r="N24338"/>
      <c r="O24338"/>
      <c r="P24338"/>
      <c r="S24338"/>
    </row>
    <row r="24339" spans="1:19" x14ac:dyDescent="0.3">
      <c r="A24339" s="25"/>
      <c r="B24339"/>
      <c r="C24339"/>
      <c r="D24339"/>
      <c r="E24339"/>
      <c r="F24339"/>
      <c r="G24339"/>
      <c r="H24339" s="26"/>
      <c r="I24339" s="14"/>
      <c r="K24339"/>
      <c r="L24339"/>
      <c r="M24339"/>
      <c r="N24339"/>
      <c r="O24339"/>
      <c r="P24339"/>
      <c r="S24339"/>
    </row>
    <row r="24340" spans="1:19" x14ac:dyDescent="0.3">
      <c r="A24340" s="25"/>
      <c r="B24340"/>
      <c r="C24340"/>
      <c r="D24340"/>
      <c r="E24340"/>
      <c r="F24340"/>
      <c r="G24340"/>
      <c r="H24340" s="26"/>
      <c r="I24340" s="14"/>
      <c r="K24340"/>
      <c r="L24340"/>
      <c r="M24340"/>
      <c r="N24340"/>
      <c r="O24340"/>
      <c r="P24340"/>
      <c r="S24340"/>
    </row>
    <row r="24341" spans="1:19" x14ac:dyDescent="0.3">
      <c r="A24341" s="25"/>
      <c r="B24341"/>
      <c r="C24341"/>
      <c r="D24341"/>
      <c r="E24341"/>
      <c r="F24341"/>
      <c r="G24341"/>
      <c r="H24341" s="26"/>
      <c r="I24341" s="26"/>
      <c r="K24341"/>
      <c r="L24341"/>
      <c r="M24341"/>
      <c r="N24341"/>
      <c r="O24341"/>
      <c r="P24341"/>
      <c r="S24341"/>
    </row>
    <row r="24342" spans="1:19" x14ac:dyDescent="0.3">
      <c r="A24342" s="25"/>
      <c r="B24342"/>
      <c r="C24342"/>
      <c r="D24342"/>
      <c r="E24342"/>
      <c r="F24342"/>
      <c r="G24342"/>
      <c r="H24342" s="26"/>
      <c r="I24342" s="26"/>
      <c r="K24342"/>
      <c r="L24342"/>
      <c r="M24342"/>
      <c r="N24342"/>
      <c r="O24342"/>
      <c r="P24342"/>
      <c r="S24342"/>
    </row>
    <row r="24343" spans="1:19" x14ac:dyDescent="0.3">
      <c r="A24343" s="25"/>
      <c r="B24343"/>
      <c r="C24343"/>
      <c r="D24343"/>
      <c r="E24343"/>
      <c r="F24343"/>
      <c r="G24343"/>
      <c r="H24343" s="26"/>
      <c r="I24343" s="26"/>
      <c r="K24343"/>
      <c r="L24343"/>
      <c r="M24343"/>
      <c r="N24343"/>
      <c r="O24343"/>
      <c r="P24343"/>
      <c r="S24343"/>
    </row>
    <row r="24344" spans="1:19" x14ac:dyDescent="0.3">
      <c r="A24344" s="25"/>
      <c r="B24344"/>
      <c r="C24344"/>
      <c r="D24344"/>
      <c r="E24344"/>
      <c r="F24344"/>
      <c r="G24344"/>
      <c r="H24344" s="26"/>
      <c r="I24344" s="26"/>
      <c r="K24344"/>
      <c r="L24344"/>
      <c r="M24344"/>
      <c r="N24344"/>
      <c r="O24344"/>
      <c r="P24344"/>
      <c r="S24344"/>
    </row>
    <row r="24345" spans="1:19" x14ac:dyDescent="0.3">
      <c r="A24345" s="25"/>
      <c r="B24345"/>
      <c r="C24345"/>
      <c r="D24345"/>
      <c r="E24345"/>
      <c r="F24345"/>
      <c r="G24345"/>
      <c r="H24345" s="26"/>
      <c r="I24345" s="26"/>
      <c r="K24345"/>
      <c r="L24345"/>
      <c r="M24345"/>
      <c r="N24345"/>
      <c r="O24345"/>
      <c r="P24345"/>
      <c r="S24345"/>
    </row>
    <row r="24346" spans="1:19" x14ac:dyDescent="0.3">
      <c r="A24346" s="25"/>
      <c r="B24346"/>
      <c r="C24346"/>
      <c r="D24346"/>
      <c r="E24346"/>
      <c r="F24346"/>
      <c r="G24346"/>
      <c r="H24346" s="26"/>
      <c r="I24346" s="26"/>
      <c r="K24346"/>
      <c r="L24346"/>
      <c r="M24346"/>
      <c r="N24346"/>
      <c r="O24346"/>
      <c r="P24346"/>
      <c r="S24346"/>
    </row>
    <row r="24347" spans="1:19" x14ac:dyDescent="0.3">
      <c r="A24347" s="25"/>
      <c r="B24347"/>
      <c r="C24347"/>
      <c r="D24347"/>
      <c r="E24347"/>
      <c r="F24347"/>
      <c r="G24347"/>
      <c r="H24347" s="26"/>
      <c r="I24347" s="26"/>
      <c r="K24347"/>
      <c r="L24347"/>
      <c r="M24347"/>
      <c r="N24347"/>
      <c r="O24347"/>
      <c r="P24347"/>
      <c r="S24347"/>
    </row>
    <row r="24348" spans="1:19" x14ac:dyDescent="0.3">
      <c r="A24348" s="25"/>
      <c r="B24348"/>
      <c r="C24348"/>
      <c r="D24348"/>
      <c r="E24348"/>
      <c r="F24348"/>
      <c r="G24348"/>
      <c r="H24348" s="26"/>
      <c r="I24348" s="26"/>
      <c r="K24348"/>
      <c r="L24348"/>
      <c r="M24348"/>
      <c r="N24348"/>
      <c r="O24348"/>
      <c r="P24348"/>
      <c r="S24348"/>
    </row>
    <row r="24349" spans="1:19" x14ac:dyDescent="0.3">
      <c r="A24349" s="25"/>
      <c r="B24349"/>
      <c r="C24349"/>
      <c r="D24349"/>
      <c r="E24349"/>
      <c r="F24349"/>
      <c r="G24349"/>
      <c r="H24349" s="26"/>
      <c r="I24349" s="26"/>
      <c r="K24349"/>
      <c r="L24349"/>
      <c r="M24349"/>
      <c r="N24349"/>
      <c r="O24349"/>
      <c r="P24349"/>
      <c r="S24349"/>
    </row>
    <row r="24350" spans="1:19" x14ac:dyDescent="0.3">
      <c r="A24350" s="25"/>
      <c r="B24350"/>
      <c r="C24350"/>
      <c r="D24350"/>
      <c r="E24350"/>
      <c r="F24350"/>
      <c r="G24350"/>
      <c r="H24350" s="26"/>
      <c r="I24350" s="26"/>
      <c r="K24350"/>
      <c r="L24350"/>
      <c r="M24350"/>
      <c r="N24350"/>
      <c r="O24350"/>
      <c r="P24350"/>
      <c r="S24350"/>
    </row>
    <row r="24351" spans="1:19" x14ac:dyDescent="0.3">
      <c r="A24351" s="25"/>
      <c r="B24351"/>
      <c r="C24351"/>
      <c r="D24351"/>
      <c r="E24351"/>
      <c r="F24351"/>
      <c r="G24351"/>
      <c r="H24351" s="26"/>
      <c r="I24351" s="26"/>
      <c r="K24351"/>
      <c r="L24351"/>
      <c r="M24351"/>
      <c r="N24351"/>
      <c r="O24351"/>
      <c r="P24351"/>
      <c r="S24351"/>
    </row>
    <row r="24352" spans="1:19" x14ac:dyDescent="0.3">
      <c r="A24352" s="25"/>
      <c r="B24352"/>
      <c r="C24352"/>
      <c r="D24352"/>
      <c r="E24352"/>
      <c r="F24352"/>
      <c r="G24352"/>
      <c r="H24352" s="26"/>
      <c r="I24352" s="26"/>
      <c r="K24352"/>
      <c r="L24352"/>
      <c r="M24352"/>
      <c r="N24352"/>
      <c r="O24352"/>
      <c r="P24352"/>
      <c r="S24352"/>
    </row>
    <row r="24353" spans="1:19" x14ac:dyDescent="0.3">
      <c r="A24353" s="25"/>
      <c r="B24353"/>
      <c r="C24353"/>
      <c r="D24353"/>
      <c r="E24353"/>
      <c r="F24353"/>
      <c r="G24353"/>
      <c r="H24353" s="26"/>
      <c r="I24353" s="26"/>
      <c r="K24353"/>
      <c r="L24353"/>
      <c r="M24353"/>
      <c r="N24353"/>
      <c r="O24353"/>
      <c r="P24353"/>
      <c r="S24353"/>
    </row>
    <row r="24354" spans="1:19" x14ac:dyDescent="0.3">
      <c r="A24354" s="25"/>
      <c r="B24354"/>
      <c r="C24354"/>
      <c r="D24354"/>
      <c r="E24354"/>
      <c r="F24354"/>
      <c r="G24354"/>
      <c r="H24354" s="26"/>
      <c r="I24354" s="26"/>
      <c r="K24354"/>
      <c r="L24354"/>
      <c r="M24354"/>
      <c r="N24354"/>
      <c r="O24354"/>
      <c r="P24354"/>
      <c r="S24354"/>
    </row>
    <row r="24355" spans="1:19" x14ac:dyDescent="0.3">
      <c r="A24355" s="25"/>
      <c r="B24355"/>
      <c r="C24355"/>
      <c r="D24355"/>
      <c r="E24355"/>
      <c r="F24355"/>
      <c r="G24355"/>
      <c r="H24355" s="26"/>
      <c r="I24355" s="26"/>
      <c r="K24355"/>
      <c r="L24355"/>
      <c r="M24355"/>
      <c r="N24355"/>
      <c r="O24355"/>
      <c r="P24355"/>
      <c r="S24355"/>
    </row>
    <row r="24356" spans="1:19" x14ac:dyDescent="0.3">
      <c r="A24356" s="25"/>
      <c r="B24356"/>
      <c r="C24356"/>
      <c r="D24356"/>
      <c r="E24356"/>
      <c r="F24356"/>
      <c r="G24356"/>
      <c r="H24356" s="26"/>
      <c r="I24356" s="26"/>
      <c r="K24356"/>
      <c r="L24356"/>
      <c r="M24356"/>
      <c r="N24356"/>
      <c r="O24356"/>
      <c r="P24356"/>
      <c r="S24356"/>
    </row>
    <row r="24357" spans="1:19" x14ac:dyDescent="0.3">
      <c r="A24357" s="25"/>
      <c r="B24357"/>
      <c r="C24357"/>
      <c r="D24357"/>
      <c r="E24357"/>
      <c r="F24357"/>
      <c r="G24357"/>
      <c r="H24357" s="26"/>
      <c r="I24357" s="26"/>
      <c r="K24357"/>
      <c r="L24357"/>
      <c r="M24357"/>
      <c r="N24357"/>
      <c r="O24357"/>
      <c r="P24357"/>
      <c r="S24357"/>
    </row>
    <row r="24358" spans="1:19" x14ac:dyDescent="0.3">
      <c r="A24358" s="25"/>
      <c r="B24358"/>
      <c r="C24358"/>
      <c r="D24358"/>
      <c r="E24358"/>
      <c r="F24358"/>
      <c r="G24358"/>
      <c r="H24358" s="26"/>
      <c r="I24358" s="26"/>
      <c r="K24358"/>
      <c r="L24358"/>
      <c r="M24358"/>
      <c r="N24358"/>
      <c r="O24358"/>
      <c r="P24358"/>
      <c r="S24358"/>
    </row>
    <row r="24359" spans="1:19" x14ac:dyDescent="0.3">
      <c r="A24359" s="25"/>
      <c r="B24359"/>
      <c r="C24359"/>
      <c r="D24359"/>
      <c r="E24359"/>
      <c r="F24359"/>
      <c r="G24359"/>
      <c r="H24359"/>
      <c r="I24359" s="26"/>
      <c r="K24359"/>
      <c r="L24359"/>
      <c r="M24359"/>
      <c r="N24359"/>
      <c r="O24359"/>
      <c r="P24359"/>
      <c r="S24359"/>
    </row>
    <row r="24360" spans="1:19" x14ac:dyDescent="0.3">
      <c r="A24360" s="25"/>
      <c r="B24360"/>
      <c r="C24360"/>
      <c r="D24360"/>
      <c r="E24360"/>
      <c r="F24360"/>
      <c r="G24360"/>
      <c r="H24360"/>
      <c r="I24360" s="26"/>
      <c r="K24360"/>
      <c r="L24360"/>
      <c r="M24360"/>
      <c r="N24360"/>
      <c r="O24360"/>
      <c r="P24360"/>
      <c r="S24360"/>
    </row>
    <row r="24361" spans="1:19" x14ac:dyDescent="0.3">
      <c r="A24361" s="25"/>
      <c r="B24361"/>
      <c r="C24361"/>
      <c r="D24361"/>
      <c r="E24361"/>
      <c r="F24361"/>
      <c r="G24361"/>
      <c r="H24361"/>
      <c r="I24361" s="26"/>
      <c r="K24361"/>
      <c r="L24361"/>
      <c r="M24361"/>
      <c r="N24361"/>
      <c r="O24361"/>
      <c r="P24361"/>
      <c r="S24361"/>
    </row>
    <row r="24362" spans="1:19" x14ac:dyDescent="0.3">
      <c r="A24362" s="25"/>
      <c r="B24362"/>
      <c r="C24362"/>
      <c r="D24362"/>
      <c r="E24362"/>
      <c r="F24362"/>
      <c r="G24362"/>
      <c r="H24362"/>
      <c r="I24362" s="26"/>
      <c r="K24362"/>
      <c r="L24362"/>
      <c r="M24362"/>
      <c r="N24362"/>
      <c r="O24362"/>
      <c r="P24362"/>
      <c r="S24362"/>
    </row>
    <row r="24363" spans="1:19" x14ac:dyDescent="0.3">
      <c r="A24363" s="25"/>
      <c r="B24363"/>
      <c r="C24363"/>
      <c r="D24363"/>
      <c r="E24363"/>
      <c r="F24363"/>
      <c r="G24363"/>
      <c r="H24363"/>
      <c r="I24363" s="26"/>
      <c r="K24363"/>
      <c r="L24363"/>
      <c r="M24363"/>
      <c r="N24363"/>
      <c r="O24363"/>
      <c r="P24363"/>
      <c r="S24363"/>
    </row>
    <row r="24364" spans="1:19" x14ac:dyDescent="0.3">
      <c r="A24364" s="25"/>
      <c r="B24364"/>
      <c r="C24364"/>
      <c r="D24364"/>
      <c r="E24364"/>
      <c r="F24364"/>
      <c r="G24364"/>
      <c r="H24364"/>
      <c r="I24364" s="26"/>
      <c r="K24364"/>
      <c r="L24364"/>
      <c r="M24364"/>
      <c r="N24364"/>
      <c r="O24364"/>
      <c r="P24364"/>
      <c r="S24364"/>
    </row>
    <row r="24365" spans="1:19" x14ac:dyDescent="0.3">
      <c r="A24365" s="25"/>
      <c r="B24365"/>
      <c r="C24365"/>
      <c r="D24365"/>
      <c r="E24365"/>
      <c r="F24365"/>
      <c r="G24365"/>
      <c r="H24365" s="26"/>
      <c r="I24365" s="26"/>
      <c r="K24365"/>
      <c r="L24365"/>
      <c r="M24365"/>
      <c r="N24365"/>
      <c r="O24365"/>
      <c r="P24365"/>
      <c r="S24365"/>
    </row>
    <row r="24366" spans="1:19" x14ac:dyDescent="0.3">
      <c r="A24366" s="25"/>
      <c r="B24366"/>
      <c r="C24366"/>
      <c r="D24366"/>
      <c r="E24366"/>
      <c r="F24366"/>
      <c r="G24366"/>
      <c r="H24366" s="26"/>
      <c r="I24366" s="26"/>
      <c r="K24366"/>
      <c r="L24366"/>
      <c r="M24366"/>
      <c r="N24366"/>
      <c r="O24366"/>
      <c r="P24366"/>
      <c r="S24366"/>
    </row>
    <row r="24367" spans="1:19" x14ac:dyDescent="0.3">
      <c r="A24367" s="25"/>
      <c r="B24367"/>
      <c r="C24367"/>
      <c r="D24367"/>
      <c r="E24367"/>
      <c r="F24367"/>
      <c r="G24367"/>
      <c r="H24367" s="26"/>
      <c r="I24367" s="26"/>
      <c r="K24367"/>
      <c r="L24367"/>
      <c r="M24367"/>
      <c r="N24367"/>
      <c r="O24367"/>
      <c r="P24367"/>
      <c r="S24367"/>
    </row>
    <row r="24368" spans="1:19" x14ac:dyDescent="0.3">
      <c r="A24368" s="25"/>
      <c r="B24368"/>
      <c r="C24368"/>
      <c r="D24368"/>
      <c r="E24368"/>
      <c r="F24368"/>
      <c r="G24368"/>
      <c r="H24368" s="26"/>
      <c r="I24368" s="26"/>
      <c r="K24368"/>
      <c r="L24368"/>
      <c r="M24368"/>
      <c r="N24368"/>
      <c r="O24368"/>
      <c r="P24368"/>
      <c r="S24368"/>
    </row>
    <row r="24369" spans="1:19" x14ac:dyDescent="0.3">
      <c r="A24369" s="25"/>
      <c r="B24369"/>
      <c r="C24369"/>
      <c r="D24369"/>
      <c r="E24369"/>
      <c r="F24369"/>
      <c r="G24369"/>
      <c r="H24369" s="26"/>
      <c r="I24369" s="26"/>
      <c r="K24369"/>
      <c r="L24369"/>
      <c r="M24369"/>
      <c r="N24369"/>
      <c r="O24369"/>
      <c r="P24369"/>
      <c r="S24369"/>
    </row>
    <row r="24370" spans="1:19" x14ac:dyDescent="0.3">
      <c r="A24370" s="25"/>
      <c r="B24370"/>
      <c r="C24370"/>
      <c r="D24370"/>
      <c r="E24370"/>
      <c r="F24370"/>
      <c r="G24370"/>
      <c r="H24370" s="26"/>
      <c r="I24370" s="26"/>
      <c r="K24370"/>
      <c r="L24370"/>
      <c r="M24370"/>
      <c r="N24370"/>
      <c r="O24370"/>
      <c r="P24370"/>
      <c r="S24370"/>
    </row>
    <row r="24371" spans="1:19" x14ac:dyDescent="0.3">
      <c r="A24371" s="25"/>
      <c r="B24371"/>
      <c r="C24371"/>
      <c r="D24371"/>
      <c r="E24371"/>
      <c r="F24371"/>
      <c r="G24371"/>
      <c r="H24371" s="26"/>
      <c r="I24371" s="26"/>
      <c r="K24371"/>
      <c r="L24371"/>
      <c r="M24371"/>
      <c r="N24371"/>
      <c r="O24371"/>
      <c r="P24371"/>
      <c r="S24371"/>
    </row>
    <row r="24372" spans="1:19" x14ac:dyDescent="0.3">
      <c r="A24372" s="25"/>
      <c r="B24372"/>
      <c r="C24372"/>
      <c r="D24372"/>
      <c r="E24372"/>
      <c r="F24372"/>
      <c r="G24372"/>
      <c r="H24372" s="26"/>
      <c r="I24372" s="26"/>
      <c r="K24372"/>
      <c r="L24372"/>
      <c r="M24372"/>
      <c r="N24372"/>
      <c r="O24372"/>
      <c r="P24372"/>
      <c r="S24372"/>
    </row>
    <row r="24373" spans="1:19" x14ac:dyDescent="0.3">
      <c r="A24373" s="25"/>
      <c r="B24373"/>
      <c r="C24373"/>
      <c r="D24373"/>
      <c r="E24373"/>
      <c r="F24373"/>
      <c r="G24373"/>
      <c r="H24373" s="26"/>
      <c r="I24373" s="26"/>
      <c r="K24373"/>
      <c r="L24373"/>
      <c r="M24373"/>
      <c r="N24373"/>
      <c r="O24373"/>
      <c r="P24373"/>
      <c r="S24373"/>
    </row>
    <row r="24374" spans="1:19" x14ac:dyDescent="0.3">
      <c r="A24374" s="25"/>
      <c r="B24374"/>
      <c r="C24374"/>
      <c r="D24374"/>
      <c r="E24374"/>
      <c r="F24374"/>
      <c r="G24374"/>
      <c r="H24374" s="26"/>
      <c r="I24374" s="26"/>
      <c r="K24374"/>
      <c r="L24374"/>
      <c r="M24374"/>
      <c r="N24374"/>
      <c r="O24374"/>
      <c r="P24374"/>
      <c r="S24374"/>
    </row>
    <row r="24375" spans="1:19" x14ac:dyDescent="0.3">
      <c r="A24375" s="25"/>
      <c r="B24375"/>
      <c r="C24375"/>
      <c r="D24375"/>
      <c r="E24375"/>
      <c r="F24375"/>
      <c r="G24375"/>
      <c r="H24375" s="26"/>
      <c r="I24375"/>
      <c r="K24375"/>
      <c r="L24375"/>
      <c r="M24375"/>
      <c r="N24375"/>
      <c r="O24375"/>
      <c r="P24375"/>
      <c r="S24375"/>
    </row>
    <row r="24376" spans="1:19" x14ac:dyDescent="0.3">
      <c r="A24376" s="25"/>
      <c r="B24376"/>
      <c r="C24376"/>
      <c r="D24376"/>
      <c r="E24376"/>
      <c r="F24376"/>
      <c r="G24376"/>
      <c r="H24376" s="26"/>
      <c r="I24376"/>
      <c r="K24376"/>
      <c r="L24376"/>
      <c r="M24376"/>
      <c r="N24376"/>
      <c r="O24376"/>
      <c r="P24376"/>
      <c r="S24376"/>
    </row>
    <row r="24377" spans="1:19" x14ac:dyDescent="0.3">
      <c r="A24377" s="25"/>
      <c r="B24377"/>
      <c r="C24377"/>
      <c r="D24377"/>
      <c r="E24377"/>
      <c r="F24377"/>
      <c r="G24377"/>
      <c r="H24377" s="26"/>
      <c r="I24377"/>
      <c r="K24377"/>
      <c r="L24377"/>
      <c r="M24377"/>
      <c r="N24377"/>
      <c r="O24377"/>
      <c r="P24377"/>
      <c r="S24377"/>
    </row>
    <row r="24378" spans="1:19" x14ac:dyDescent="0.3">
      <c r="A24378" s="25"/>
      <c r="B24378"/>
      <c r="C24378"/>
      <c r="D24378"/>
      <c r="E24378"/>
      <c r="F24378"/>
      <c r="G24378"/>
      <c r="H24378" s="26"/>
      <c r="I24378"/>
      <c r="K24378"/>
      <c r="L24378"/>
      <c r="M24378"/>
      <c r="N24378"/>
      <c r="O24378"/>
      <c r="P24378"/>
      <c r="S24378"/>
    </row>
    <row r="24379" spans="1:19" x14ac:dyDescent="0.3">
      <c r="A24379" s="25"/>
      <c r="B24379"/>
      <c r="C24379"/>
      <c r="D24379"/>
      <c r="E24379"/>
      <c r="F24379"/>
      <c r="G24379"/>
      <c r="H24379" s="26"/>
      <c r="I24379"/>
      <c r="K24379"/>
      <c r="L24379"/>
      <c r="M24379"/>
      <c r="N24379"/>
      <c r="O24379"/>
      <c r="P24379"/>
      <c r="S24379"/>
    </row>
    <row r="24380" spans="1:19" x14ac:dyDescent="0.3">
      <c r="A24380" s="25"/>
      <c r="B24380"/>
      <c r="C24380"/>
      <c r="D24380"/>
      <c r="E24380"/>
      <c r="F24380"/>
      <c r="G24380"/>
      <c r="H24380" s="26"/>
      <c r="I24380" s="26"/>
      <c r="K24380"/>
      <c r="L24380"/>
      <c r="M24380"/>
      <c r="N24380"/>
      <c r="O24380"/>
      <c r="P24380"/>
      <c r="S24380"/>
    </row>
    <row r="24381" spans="1:19" x14ac:dyDescent="0.3">
      <c r="A24381" s="25"/>
      <c r="B24381"/>
      <c r="C24381"/>
      <c r="D24381"/>
      <c r="E24381"/>
      <c r="F24381"/>
      <c r="G24381"/>
      <c r="H24381" s="26"/>
      <c r="I24381" s="26"/>
      <c r="K24381"/>
      <c r="L24381"/>
      <c r="M24381"/>
      <c r="N24381"/>
      <c r="O24381"/>
      <c r="P24381"/>
      <c r="S24381"/>
    </row>
    <row r="24382" spans="1:19" x14ac:dyDescent="0.3">
      <c r="A24382" s="25"/>
      <c r="B24382"/>
      <c r="C24382"/>
      <c r="D24382"/>
      <c r="E24382"/>
      <c r="F24382"/>
      <c r="G24382"/>
      <c r="H24382" s="26"/>
      <c r="I24382" s="26"/>
      <c r="K24382"/>
      <c r="L24382"/>
      <c r="M24382"/>
      <c r="N24382"/>
      <c r="O24382"/>
      <c r="P24382"/>
      <c r="S24382"/>
    </row>
    <row r="24383" spans="1:19" x14ac:dyDescent="0.3">
      <c r="A24383" s="25"/>
      <c r="B24383"/>
      <c r="C24383"/>
      <c r="D24383"/>
      <c r="E24383"/>
      <c r="F24383"/>
      <c r="G24383"/>
      <c r="H24383" s="26"/>
      <c r="I24383" s="26"/>
      <c r="K24383"/>
      <c r="L24383"/>
      <c r="M24383"/>
      <c r="N24383"/>
      <c r="O24383"/>
      <c r="P24383"/>
      <c r="S24383"/>
    </row>
    <row r="24384" spans="1:19" x14ac:dyDescent="0.3">
      <c r="A24384" s="25"/>
      <c r="B24384"/>
      <c r="C24384"/>
      <c r="D24384"/>
      <c r="E24384"/>
      <c r="F24384"/>
      <c r="G24384"/>
      <c r="H24384" s="26"/>
      <c r="I24384" s="26"/>
      <c r="K24384"/>
      <c r="L24384"/>
      <c r="M24384"/>
      <c r="N24384"/>
      <c r="O24384"/>
      <c r="P24384"/>
      <c r="S24384"/>
    </row>
    <row r="24385" spans="1:19" x14ac:dyDescent="0.3">
      <c r="A24385" s="25"/>
      <c r="B24385"/>
      <c r="C24385"/>
      <c r="D24385"/>
      <c r="E24385"/>
      <c r="F24385"/>
      <c r="G24385"/>
      <c r="H24385"/>
      <c r="I24385" s="26"/>
      <c r="K24385"/>
      <c r="L24385"/>
      <c r="M24385"/>
      <c r="N24385"/>
      <c r="O24385"/>
      <c r="P24385"/>
      <c r="S24385"/>
    </row>
    <row r="24386" spans="1:19" x14ac:dyDescent="0.3">
      <c r="A24386" s="25"/>
      <c r="B24386"/>
      <c r="C24386"/>
      <c r="D24386"/>
      <c r="E24386"/>
      <c r="F24386"/>
      <c r="G24386"/>
      <c r="H24386"/>
      <c r="I24386" s="26"/>
      <c r="K24386"/>
      <c r="L24386"/>
      <c r="M24386"/>
      <c r="N24386"/>
      <c r="O24386"/>
      <c r="P24386"/>
      <c r="S24386"/>
    </row>
    <row r="24387" spans="1:19" x14ac:dyDescent="0.3">
      <c r="A24387" s="25"/>
      <c r="B24387"/>
      <c r="C24387"/>
      <c r="D24387"/>
      <c r="E24387"/>
      <c r="F24387"/>
      <c r="G24387"/>
      <c r="H24387"/>
      <c r="I24387" s="26"/>
      <c r="K24387"/>
      <c r="L24387"/>
      <c r="M24387"/>
      <c r="N24387"/>
      <c r="O24387"/>
      <c r="P24387"/>
      <c r="S24387"/>
    </row>
    <row r="24388" spans="1:19" x14ac:dyDescent="0.3">
      <c r="A24388" s="25"/>
      <c r="B24388"/>
      <c r="C24388"/>
      <c r="D24388"/>
      <c r="E24388"/>
      <c r="F24388"/>
      <c r="G24388"/>
      <c r="H24388"/>
      <c r="I24388" s="26"/>
      <c r="K24388"/>
      <c r="L24388"/>
      <c r="M24388"/>
      <c r="N24388"/>
      <c r="O24388"/>
      <c r="P24388"/>
      <c r="S24388"/>
    </row>
    <row r="24389" spans="1:19" x14ac:dyDescent="0.3">
      <c r="A24389" s="25"/>
      <c r="B24389"/>
      <c r="C24389"/>
      <c r="D24389"/>
      <c r="E24389"/>
      <c r="F24389"/>
      <c r="G24389"/>
      <c r="H24389"/>
      <c r="I24389" s="26"/>
      <c r="K24389"/>
      <c r="L24389"/>
      <c r="M24389"/>
      <c r="N24389"/>
      <c r="O24389"/>
      <c r="P24389"/>
      <c r="S24389"/>
    </row>
    <row r="24390" spans="1:19" x14ac:dyDescent="0.3">
      <c r="A24390" s="25"/>
      <c r="B24390"/>
      <c r="C24390"/>
      <c r="D24390"/>
      <c r="E24390"/>
      <c r="F24390"/>
      <c r="G24390"/>
      <c r="H24390" s="26"/>
      <c r="I24390" s="26"/>
      <c r="K24390"/>
      <c r="L24390"/>
      <c r="M24390"/>
      <c r="N24390"/>
      <c r="O24390"/>
      <c r="P24390"/>
      <c r="S24390"/>
    </row>
    <row r="24391" spans="1:19" x14ac:dyDescent="0.3">
      <c r="A24391" s="25"/>
      <c r="B24391"/>
      <c r="C24391"/>
      <c r="D24391"/>
      <c r="E24391"/>
      <c r="F24391"/>
      <c r="G24391"/>
      <c r="H24391" s="26"/>
      <c r="I24391" s="26"/>
      <c r="K24391"/>
      <c r="L24391"/>
      <c r="M24391"/>
      <c r="N24391"/>
      <c r="O24391"/>
      <c r="P24391"/>
      <c r="S24391"/>
    </row>
    <row r="24392" spans="1:19" x14ac:dyDescent="0.3">
      <c r="A24392" s="25"/>
      <c r="B24392"/>
      <c r="C24392"/>
      <c r="D24392"/>
      <c r="E24392"/>
      <c r="F24392"/>
      <c r="G24392"/>
      <c r="H24392" s="26"/>
      <c r="I24392" s="26"/>
      <c r="K24392"/>
      <c r="L24392"/>
      <c r="M24392"/>
      <c r="N24392"/>
      <c r="O24392"/>
      <c r="P24392"/>
      <c r="S24392"/>
    </row>
    <row r="24393" spans="1:19" x14ac:dyDescent="0.3">
      <c r="A24393" s="25"/>
      <c r="B24393"/>
      <c r="C24393"/>
      <c r="D24393"/>
      <c r="E24393"/>
      <c r="F24393"/>
      <c r="G24393"/>
      <c r="H24393" s="26"/>
      <c r="I24393" s="26"/>
      <c r="K24393"/>
      <c r="L24393"/>
      <c r="M24393"/>
      <c r="N24393"/>
      <c r="O24393"/>
      <c r="P24393"/>
      <c r="S24393"/>
    </row>
    <row r="24394" spans="1:19" x14ac:dyDescent="0.3">
      <c r="A24394" s="25"/>
      <c r="B24394"/>
      <c r="C24394"/>
      <c r="D24394"/>
      <c r="E24394"/>
      <c r="F24394"/>
      <c r="G24394"/>
      <c r="H24394" s="26"/>
      <c r="I24394" s="26"/>
      <c r="K24394"/>
      <c r="L24394"/>
      <c r="M24394"/>
      <c r="N24394"/>
      <c r="O24394"/>
      <c r="P24394"/>
      <c r="S24394"/>
    </row>
    <row r="24395" spans="1:19" x14ac:dyDescent="0.3">
      <c r="A24395" s="25"/>
      <c r="B24395"/>
      <c r="C24395"/>
      <c r="D24395"/>
      <c r="E24395"/>
      <c r="F24395"/>
      <c r="G24395"/>
      <c r="H24395" s="26"/>
      <c r="I24395" s="26"/>
      <c r="K24395"/>
      <c r="L24395"/>
      <c r="M24395"/>
      <c r="N24395"/>
      <c r="O24395"/>
      <c r="P24395"/>
      <c r="S24395"/>
    </row>
    <row r="24396" spans="1:19" x14ac:dyDescent="0.3">
      <c r="A24396" s="25"/>
      <c r="B24396"/>
      <c r="C24396"/>
      <c r="D24396"/>
      <c r="E24396"/>
      <c r="F24396"/>
      <c r="G24396"/>
      <c r="H24396" s="26"/>
      <c r="I24396" s="26"/>
      <c r="K24396"/>
      <c r="L24396"/>
      <c r="M24396"/>
      <c r="N24396"/>
      <c r="O24396"/>
      <c r="P24396"/>
      <c r="S24396"/>
    </row>
    <row r="24397" spans="1:19" x14ac:dyDescent="0.3">
      <c r="A24397" s="25"/>
      <c r="B24397"/>
      <c r="C24397"/>
      <c r="D24397"/>
      <c r="E24397"/>
      <c r="F24397"/>
      <c r="G24397"/>
      <c r="H24397" s="26"/>
      <c r="I24397" s="26"/>
      <c r="K24397"/>
      <c r="L24397"/>
      <c r="M24397"/>
      <c r="N24397"/>
      <c r="O24397"/>
      <c r="P24397"/>
      <c r="S24397"/>
    </row>
    <row r="24398" spans="1:19" x14ac:dyDescent="0.3">
      <c r="A24398" s="25"/>
      <c r="B24398"/>
      <c r="C24398"/>
      <c r="D24398"/>
      <c r="E24398"/>
      <c r="F24398"/>
      <c r="G24398"/>
      <c r="H24398" s="26"/>
      <c r="I24398" s="26"/>
      <c r="K24398"/>
      <c r="L24398"/>
      <c r="M24398"/>
      <c r="N24398"/>
      <c r="O24398"/>
      <c r="P24398"/>
      <c r="S24398"/>
    </row>
    <row r="24399" spans="1:19" x14ac:dyDescent="0.3">
      <c r="A24399" s="25"/>
      <c r="B24399"/>
      <c r="C24399"/>
      <c r="D24399"/>
      <c r="E24399"/>
      <c r="F24399"/>
      <c r="G24399"/>
      <c r="H24399" s="26"/>
      <c r="I24399" s="26"/>
      <c r="K24399"/>
      <c r="L24399"/>
      <c r="M24399"/>
      <c r="N24399"/>
      <c r="O24399"/>
      <c r="P24399"/>
      <c r="S24399"/>
    </row>
    <row r="24400" spans="1:19" x14ac:dyDescent="0.3">
      <c r="A24400" s="25"/>
      <c r="B24400"/>
      <c r="C24400"/>
      <c r="D24400"/>
      <c r="E24400"/>
      <c r="F24400"/>
      <c r="G24400"/>
      <c r="H24400" s="26"/>
      <c r="I24400" s="26"/>
      <c r="K24400"/>
      <c r="L24400"/>
      <c r="M24400"/>
      <c r="N24400"/>
      <c r="O24400"/>
      <c r="P24400"/>
      <c r="S24400"/>
    </row>
    <row r="24401" spans="1:19" x14ac:dyDescent="0.3">
      <c r="A24401" s="25"/>
      <c r="B24401"/>
      <c r="C24401"/>
      <c r="D24401"/>
      <c r="E24401"/>
      <c r="F24401"/>
      <c r="G24401"/>
      <c r="H24401" s="26"/>
      <c r="I24401" s="26"/>
      <c r="K24401"/>
      <c r="L24401"/>
      <c r="M24401"/>
      <c r="N24401"/>
      <c r="O24401"/>
      <c r="P24401"/>
      <c r="S24401"/>
    </row>
    <row r="24402" spans="1:19" x14ac:dyDescent="0.3">
      <c r="A24402" s="25"/>
      <c r="B24402"/>
      <c r="C24402"/>
      <c r="D24402"/>
      <c r="E24402"/>
      <c r="F24402"/>
      <c r="G24402"/>
      <c r="H24402" s="26"/>
      <c r="I24402" s="26"/>
      <c r="K24402"/>
      <c r="L24402"/>
      <c r="M24402"/>
      <c r="N24402"/>
      <c r="O24402"/>
      <c r="P24402"/>
      <c r="S24402"/>
    </row>
    <row r="24403" spans="1:19" x14ac:dyDescent="0.3">
      <c r="A24403" s="25"/>
      <c r="B24403"/>
      <c r="C24403"/>
      <c r="D24403"/>
      <c r="E24403"/>
      <c r="F24403"/>
      <c r="G24403"/>
      <c r="H24403" s="26"/>
      <c r="I24403" s="26"/>
      <c r="K24403"/>
      <c r="L24403"/>
      <c r="M24403"/>
      <c r="N24403"/>
      <c r="O24403"/>
      <c r="P24403"/>
      <c r="S24403"/>
    </row>
    <row r="24404" spans="1:19" x14ac:dyDescent="0.3">
      <c r="A24404" s="25"/>
      <c r="B24404"/>
      <c r="C24404"/>
      <c r="D24404"/>
      <c r="E24404"/>
      <c r="F24404"/>
      <c r="G24404"/>
      <c r="H24404" s="26"/>
      <c r="I24404" s="26"/>
      <c r="K24404"/>
      <c r="L24404"/>
      <c r="M24404"/>
      <c r="N24404"/>
      <c r="O24404"/>
      <c r="P24404"/>
      <c r="S24404"/>
    </row>
    <row r="24405" spans="1:19" x14ac:dyDescent="0.3">
      <c r="A24405" s="25"/>
      <c r="B24405"/>
      <c r="C24405"/>
      <c r="D24405"/>
      <c r="E24405"/>
      <c r="F24405"/>
      <c r="G24405"/>
      <c r="H24405" s="26"/>
      <c r="I24405" s="14"/>
      <c r="K24405"/>
      <c r="L24405"/>
      <c r="M24405"/>
      <c r="N24405"/>
      <c r="O24405"/>
      <c r="P24405"/>
      <c r="S24405"/>
    </row>
    <row r="24406" spans="1:19" x14ac:dyDescent="0.3">
      <c r="A24406" s="25"/>
      <c r="B24406"/>
      <c r="C24406"/>
      <c r="D24406"/>
      <c r="E24406"/>
      <c r="F24406"/>
      <c r="G24406"/>
      <c r="H24406" s="26"/>
      <c r="I24406" s="14"/>
      <c r="K24406"/>
      <c r="L24406"/>
      <c r="M24406"/>
      <c r="N24406"/>
      <c r="O24406"/>
      <c r="P24406"/>
      <c r="S24406"/>
    </row>
    <row r="24407" spans="1:19" x14ac:dyDescent="0.3">
      <c r="A24407" s="25"/>
      <c r="B24407"/>
      <c r="C24407"/>
      <c r="D24407"/>
      <c r="E24407"/>
      <c r="F24407"/>
      <c r="G24407"/>
      <c r="H24407" s="26"/>
      <c r="I24407" s="14"/>
      <c r="K24407"/>
      <c r="L24407"/>
      <c r="M24407"/>
      <c r="N24407"/>
      <c r="O24407"/>
      <c r="P24407"/>
      <c r="S24407"/>
    </row>
    <row r="24408" spans="1:19" x14ac:dyDescent="0.3">
      <c r="A24408" s="25"/>
      <c r="B24408"/>
      <c r="C24408"/>
      <c r="D24408"/>
      <c r="E24408"/>
      <c r="F24408"/>
      <c r="G24408"/>
      <c r="H24408" s="26"/>
      <c r="I24408"/>
      <c r="K24408"/>
      <c r="L24408"/>
      <c r="M24408"/>
      <c r="N24408"/>
      <c r="O24408"/>
      <c r="P24408"/>
      <c r="S24408"/>
    </row>
    <row r="24409" spans="1:19" x14ac:dyDescent="0.3">
      <c r="A24409" s="25"/>
      <c r="B24409"/>
      <c r="C24409"/>
      <c r="D24409"/>
      <c r="E24409"/>
      <c r="F24409"/>
      <c r="G24409"/>
      <c r="H24409" s="26"/>
      <c r="I24409"/>
      <c r="K24409"/>
      <c r="L24409"/>
      <c r="M24409"/>
      <c r="N24409"/>
      <c r="O24409"/>
      <c r="P24409"/>
      <c r="S24409"/>
    </row>
    <row r="24410" spans="1:19" x14ac:dyDescent="0.3">
      <c r="A24410" s="25"/>
      <c r="B24410"/>
      <c r="C24410"/>
      <c r="D24410"/>
      <c r="E24410"/>
      <c r="F24410"/>
      <c r="G24410"/>
      <c r="H24410" s="26"/>
      <c r="I24410" s="26"/>
      <c r="K24410"/>
      <c r="L24410"/>
      <c r="M24410"/>
      <c r="N24410"/>
      <c r="O24410"/>
      <c r="P24410"/>
      <c r="S24410"/>
    </row>
    <row r="24411" spans="1:19" x14ac:dyDescent="0.3">
      <c r="A24411" s="25"/>
      <c r="B24411"/>
      <c r="C24411"/>
      <c r="D24411"/>
      <c r="E24411"/>
      <c r="F24411"/>
      <c r="G24411"/>
      <c r="H24411" s="26"/>
      <c r="I24411" s="26"/>
      <c r="K24411"/>
      <c r="L24411"/>
      <c r="M24411"/>
      <c r="N24411"/>
      <c r="O24411"/>
      <c r="P24411"/>
      <c r="S24411"/>
    </row>
    <row r="24412" spans="1:19" x14ac:dyDescent="0.3">
      <c r="A24412" s="25"/>
      <c r="B24412"/>
      <c r="C24412"/>
      <c r="D24412"/>
      <c r="E24412"/>
      <c r="F24412"/>
      <c r="G24412"/>
      <c r="H24412" s="26"/>
      <c r="I24412" s="26"/>
      <c r="K24412"/>
      <c r="L24412"/>
      <c r="M24412"/>
      <c r="N24412"/>
      <c r="O24412"/>
      <c r="P24412"/>
      <c r="S24412"/>
    </row>
    <row r="24413" spans="1:19" x14ac:dyDescent="0.3">
      <c r="A24413" s="25"/>
      <c r="B24413"/>
      <c r="C24413"/>
      <c r="D24413"/>
      <c r="E24413"/>
      <c r="F24413"/>
      <c r="G24413"/>
      <c r="H24413" s="26"/>
      <c r="I24413" s="26"/>
      <c r="K24413"/>
      <c r="L24413"/>
      <c r="M24413"/>
      <c r="N24413"/>
      <c r="O24413"/>
      <c r="P24413"/>
      <c r="S24413"/>
    </row>
    <row r="24414" spans="1:19" x14ac:dyDescent="0.3">
      <c r="A24414" s="25"/>
      <c r="B24414"/>
      <c r="C24414"/>
      <c r="D24414"/>
      <c r="E24414"/>
      <c r="F24414"/>
      <c r="G24414"/>
      <c r="H24414" s="26"/>
      <c r="I24414" s="26"/>
      <c r="K24414"/>
      <c r="L24414"/>
      <c r="M24414"/>
      <c r="N24414"/>
      <c r="O24414"/>
      <c r="P24414"/>
      <c r="S24414"/>
    </row>
    <row r="24415" spans="1:19" x14ac:dyDescent="0.3">
      <c r="A24415" s="25"/>
      <c r="B24415"/>
      <c r="C24415"/>
      <c r="D24415"/>
      <c r="E24415"/>
      <c r="F24415"/>
      <c r="G24415"/>
      <c r="H24415" s="26"/>
      <c r="I24415" s="26"/>
      <c r="K24415"/>
      <c r="L24415"/>
      <c r="M24415"/>
      <c r="N24415"/>
      <c r="O24415"/>
      <c r="P24415"/>
      <c r="S24415"/>
    </row>
    <row r="24416" spans="1:19" x14ac:dyDescent="0.3">
      <c r="A24416" s="25"/>
      <c r="B24416"/>
      <c r="C24416"/>
      <c r="D24416"/>
      <c r="E24416"/>
      <c r="F24416"/>
      <c r="G24416"/>
      <c r="H24416" s="26"/>
      <c r="I24416" s="26"/>
      <c r="K24416"/>
      <c r="L24416"/>
      <c r="M24416"/>
      <c r="N24416"/>
      <c r="O24416"/>
      <c r="P24416"/>
      <c r="S24416"/>
    </row>
    <row r="24417" spans="1:19" x14ac:dyDescent="0.3">
      <c r="A24417" s="25"/>
      <c r="B24417"/>
      <c r="C24417"/>
      <c r="D24417"/>
      <c r="E24417"/>
      <c r="F24417"/>
      <c r="G24417"/>
      <c r="H24417" s="26"/>
      <c r="I24417" s="26"/>
      <c r="K24417"/>
      <c r="L24417"/>
      <c r="M24417"/>
      <c r="N24417"/>
      <c r="O24417"/>
      <c r="P24417"/>
      <c r="S24417"/>
    </row>
    <row r="24418" spans="1:19" x14ac:dyDescent="0.3">
      <c r="A24418" s="25"/>
      <c r="B24418"/>
      <c r="C24418"/>
      <c r="D24418"/>
      <c r="E24418"/>
      <c r="F24418"/>
      <c r="G24418"/>
      <c r="H24418" s="26"/>
      <c r="I24418" s="26"/>
      <c r="K24418"/>
      <c r="L24418"/>
      <c r="M24418"/>
      <c r="N24418"/>
      <c r="O24418"/>
      <c r="P24418"/>
      <c r="S24418"/>
    </row>
    <row r="24419" spans="1:19" x14ac:dyDescent="0.3">
      <c r="A24419" s="25"/>
      <c r="B24419"/>
      <c r="C24419"/>
      <c r="D24419"/>
      <c r="E24419"/>
      <c r="F24419"/>
      <c r="G24419"/>
      <c r="H24419" s="26"/>
      <c r="I24419" s="26"/>
      <c r="K24419"/>
      <c r="L24419"/>
      <c r="M24419"/>
      <c r="N24419"/>
      <c r="O24419"/>
      <c r="P24419"/>
      <c r="S24419"/>
    </row>
    <row r="24420" spans="1:19" x14ac:dyDescent="0.3">
      <c r="A24420" s="25"/>
      <c r="B24420"/>
      <c r="C24420"/>
      <c r="D24420"/>
      <c r="E24420"/>
      <c r="F24420"/>
      <c r="G24420"/>
      <c r="H24420"/>
      <c r="I24420" s="26"/>
      <c r="K24420"/>
      <c r="L24420"/>
      <c r="M24420"/>
      <c r="N24420"/>
      <c r="O24420"/>
      <c r="P24420"/>
      <c r="S24420"/>
    </row>
    <row r="24421" spans="1:19" x14ac:dyDescent="0.3">
      <c r="A24421" s="25"/>
      <c r="B24421"/>
      <c r="C24421"/>
      <c r="D24421"/>
      <c r="E24421"/>
      <c r="F24421"/>
      <c r="G24421"/>
      <c r="H24421"/>
      <c r="I24421" s="26"/>
      <c r="K24421"/>
      <c r="L24421"/>
      <c r="M24421"/>
      <c r="N24421"/>
      <c r="O24421"/>
      <c r="P24421"/>
      <c r="S24421"/>
    </row>
    <row r="24422" spans="1:19" x14ac:dyDescent="0.3">
      <c r="A24422" s="25"/>
      <c r="B24422"/>
      <c r="C24422"/>
      <c r="D24422"/>
      <c r="E24422"/>
      <c r="F24422"/>
      <c r="G24422"/>
      <c r="H24422"/>
      <c r="I24422" s="26"/>
      <c r="K24422"/>
      <c r="L24422"/>
      <c r="M24422"/>
      <c r="N24422"/>
      <c r="O24422"/>
      <c r="P24422"/>
      <c r="S24422"/>
    </row>
    <row r="24423" spans="1:19" x14ac:dyDescent="0.3">
      <c r="A24423" s="25"/>
      <c r="B24423"/>
      <c r="C24423"/>
      <c r="D24423"/>
      <c r="E24423"/>
      <c r="F24423"/>
      <c r="G24423"/>
      <c r="H24423"/>
      <c r="I24423" s="26"/>
      <c r="K24423"/>
      <c r="L24423"/>
      <c r="M24423"/>
      <c r="N24423"/>
      <c r="O24423"/>
      <c r="P24423"/>
      <c r="S24423"/>
    </row>
    <row r="24424" spans="1:19" x14ac:dyDescent="0.3">
      <c r="A24424" s="25"/>
      <c r="B24424"/>
      <c r="C24424"/>
      <c r="D24424"/>
      <c r="E24424"/>
      <c r="F24424"/>
      <c r="G24424"/>
      <c r="H24424" s="14"/>
      <c r="I24424" s="26"/>
      <c r="K24424"/>
      <c r="L24424"/>
      <c r="M24424"/>
      <c r="N24424"/>
      <c r="O24424"/>
      <c r="P24424"/>
      <c r="S24424"/>
    </row>
    <row r="24425" spans="1:19" x14ac:dyDescent="0.3">
      <c r="A24425" s="25"/>
      <c r="B24425"/>
      <c r="C24425"/>
      <c r="D24425"/>
      <c r="E24425"/>
      <c r="F24425"/>
      <c r="G24425"/>
      <c r="H24425" s="14"/>
      <c r="I24425" s="26"/>
      <c r="K24425"/>
      <c r="L24425"/>
      <c r="M24425"/>
      <c r="N24425"/>
      <c r="O24425"/>
      <c r="P24425"/>
      <c r="S24425"/>
    </row>
    <row r="24426" spans="1:19" x14ac:dyDescent="0.3">
      <c r="A24426" s="25"/>
      <c r="B24426"/>
      <c r="C24426"/>
      <c r="D24426"/>
      <c r="E24426"/>
      <c r="F24426"/>
      <c r="G24426"/>
      <c r="H24426" s="14"/>
      <c r="I24426" s="26"/>
      <c r="K24426"/>
      <c r="L24426"/>
      <c r="M24426"/>
      <c r="N24426"/>
      <c r="O24426"/>
      <c r="P24426"/>
      <c r="S24426"/>
    </row>
    <row r="24427" spans="1:19" x14ac:dyDescent="0.3">
      <c r="A24427" s="25"/>
      <c r="B24427"/>
      <c r="C24427"/>
      <c r="D24427"/>
      <c r="E24427"/>
      <c r="F24427"/>
      <c r="G24427"/>
      <c r="H24427" s="26"/>
      <c r="I24427" s="26"/>
      <c r="K24427"/>
      <c r="L24427"/>
      <c r="M24427"/>
      <c r="N24427"/>
      <c r="O24427"/>
      <c r="P24427"/>
      <c r="S24427"/>
    </row>
    <row r="24428" spans="1:19" x14ac:dyDescent="0.3">
      <c r="A24428" s="25"/>
      <c r="B24428"/>
      <c r="C24428"/>
      <c r="D24428"/>
      <c r="E24428"/>
      <c r="F24428"/>
      <c r="G24428"/>
      <c r="H24428" s="26"/>
      <c r="I24428" s="26"/>
      <c r="K24428"/>
      <c r="L24428"/>
      <c r="M24428"/>
      <c r="N24428"/>
      <c r="O24428"/>
      <c r="P24428"/>
      <c r="S24428"/>
    </row>
    <row r="24429" spans="1:19" x14ac:dyDescent="0.3">
      <c r="A24429" s="25"/>
      <c r="B24429"/>
      <c r="C24429"/>
      <c r="D24429"/>
      <c r="E24429"/>
      <c r="F24429"/>
      <c r="G24429"/>
      <c r="H24429" s="26"/>
      <c r="I24429" s="26"/>
      <c r="K24429"/>
      <c r="L24429"/>
      <c r="M24429"/>
      <c r="N24429"/>
      <c r="O24429"/>
      <c r="P24429"/>
      <c r="S24429"/>
    </row>
    <row r="24430" spans="1:19" x14ac:dyDescent="0.3">
      <c r="A24430" s="25"/>
      <c r="B24430"/>
      <c r="C24430"/>
      <c r="D24430"/>
      <c r="E24430"/>
      <c r="F24430"/>
      <c r="G24430"/>
      <c r="H24430" s="26"/>
      <c r="I24430" s="26"/>
      <c r="K24430"/>
      <c r="L24430"/>
      <c r="M24430"/>
      <c r="N24430"/>
      <c r="O24430"/>
      <c r="P24430"/>
      <c r="S24430"/>
    </row>
    <row r="24431" spans="1:19" x14ac:dyDescent="0.3">
      <c r="A24431" s="25"/>
      <c r="B24431"/>
      <c r="C24431"/>
      <c r="D24431"/>
      <c r="E24431"/>
      <c r="F24431"/>
      <c r="G24431"/>
      <c r="H24431" s="26"/>
      <c r="I24431" s="26"/>
      <c r="K24431"/>
      <c r="L24431"/>
      <c r="M24431"/>
      <c r="N24431"/>
      <c r="O24431"/>
      <c r="P24431"/>
      <c r="S24431"/>
    </row>
    <row r="24432" spans="1:19" x14ac:dyDescent="0.3">
      <c r="A24432" s="25"/>
      <c r="B24432"/>
      <c r="C24432"/>
      <c r="D24432"/>
      <c r="E24432"/>
      <c r="F24432"/>
      <c r="G24432"/>
      <c r="H24432" s="26"/>
      <c r="I24432" s="26"/>
      <c r="K24432"/>
      <c r="L24432"/>
      <c r="M24432"/>
      <c r="N24432"/>
      <c r="O24432"/>
      <c r="P24432"/>
      <c r="S24432"/>
    </row>
    <row r="24433" spans="1:19" x14ac:dyDescent="0.3">
      <c r="A24433" s="25"/>
      <c r="B24433"/>
      <c r="C24433"/>
      <c r="D24433"/>
      <c r="E24433"/>
      <c r="F24433"/>
      <c r="G24433"/>
      <c r="H24433" s="26"/>
      <c r="I24433" s="26"/>
      <c r="K24433"/>
      <c r="L24433"/>
      <c r="M24433"/>
      <c r="N24433"/>
      <c r="O24433"/>
      <c r="P24433"/>
      <c r="S24433"/>
    </row>
    <row r="24434" spans="1:19" x14ac:dyDescent="0.3">
      <c r="A24434" s="25"/>
      <c r="B24434"/>
      <c r="C24434"/>
      <c r="D24434"/>
      <c r="E24434"/>
      <c r="F24434"/>
      <c r="G24434"/>
      <c r="H24434" s="26"/>
      <c r="I24434" s="26"/>
      <c r="K24434"/>
      <c r="L24434"/>
      <c r="M24434"/>
      <c r="N24434"/>
      <c r="O24434"/>
      <c r="P24434"/>
      <c r="S24434"/>
    </row>
    <row r="24435" spans="1:19" x14ac:dyDescent="0.3">
      <c r="A24435" s="25"/>
      <c r="B24435"/>
      <c r="C24435"/>
      <c r="D24435"/>
      <c r="E24435"/>
      <c r="F24435"/>
      <c r="G24435"/>
      <c r="H24435" s="26"/>
      <c r="I24435" s="26"/>
      <c r="K24435"/>
      <c r="L24435"/>
      <c r="M24435"/>
      <c r="N24435"/>
      <c r="O24435"/>
      <c r="P24435"/>
      <c r="S24435"/>
    </row>
    <row r="24436" spans="1:19" x14ac:dyDescent="0.3">
      <c r="A24436" s="25"/>
      <c r="B24436"/>
      <c r="C24436"/>
      <c r="D24436"/>
      <c r="E24436"/>
      <c r="F24436"/>
      <c r="G24436"/>
      <c r="H24436"/>
      <c r="I24436"/>
      <c r="K24436"/>
      <c r="L24436"/>
      <c r="M24436"/>
      <c r="N24436"/>
      <c r="O24436"/>
      <c r="P24436"/>
      <c r="S24436"/>
    </row>
    <row r="24437" spans="1:19" x14ac:dyDescent="0.3">
      <c r="A24437" s="25"/>
      <c r="B24437"/>
      <c r="C24437"/>
      <c r="D24437"/>
      <c r="E24437"/>
      <c r="F24437"/>
      <c r="G24437"/>
      <c r="H24437"/>
      <c r="I24437" s="14"/>
      <c r="K24437"/>
      <c r="L24437"/>
      <c r="M24437"/>
      <c r="N24437"/>
      <c r="O24437"/>
      <c r="P24437"/>
      <c r="S24437"/>
    </row>
    <row r="24438" spans="1:19" x14ac:dyDescent="0.3">
      <c r="A24438" s="25"/>
      <c r="B24438"/>
      <c r="C24438"/>
      <c r="D24438"/>
      <c r="E24438"/>
      <c r="F24438"/>
      <c r="G24438"/>
      <c r="H24438"/>
      <c r="I24438" s="14"/>
      <c r="K24438"/>
      <c r="L24438"/>
      <c r="M24438"/>
      <c r="N24438"/>
      <c r="O24438"/>
      <c r="P24438"/>
      <c r="S24438"/>
    </row>
    <row r="24439" spans="1:19" x14ac:dyDescent="0.3">
      <c r="A24439" s="25"/>
      <c r="B24439"/>
      <c r="C24439"/>
      <c r="D24439"/>
      <c r="E24439"/>
      <c r="F24439"/>
      <c r="G24439"/>
      <c r="H24439"/>
      <c r="I24439" s="14"/>
      <c r="K24439"/>
      <c r="L24439"/>
      <c r="M24439"/>
      <c r="N24439"/>
      <c r="O24439"/>
      <c r="P24439"/>
      <c r="S24439"/>
    </row>
    <row r="24440" spans="1:19" x14ac:dyDescent="0.3">
      <c r="A24440" s="25"/>
      <c r="B24440"/>
      <c r="C24440"/>
      <c r="D24440"/>
      <c r="E24440"/>
      <c r="F24440"/>
      <c r="G24440"/>
      <c r="H24440" s="26"/>
      <c r="I24440" s="26"/>
      <c r="K24440"/>
      <c r="L24440"/>
      <c r="M24440"/>
      <c r="N24440"/>
      <c r="O24440"/>
      <c r="P24440"/>
      <c r="S24440"/>
    </row>
    <row r="24441" spans="1:19" x14ac:dyDescent="0.3">
      <c r="A24441" s="25"/>
      <c r="B24441"/>
      <c r="C24441"/>
      <c r="D24441"/>
      <c r="E24441"/>
      <c r="F24441"/>
      <c r="G24441"/>
      <c r="H24441" s="26"/>
      <c r="I24441" s="26"/>
      <c r="K24441"/>
      <c r="L24441"/>
      <c r="M24441"/>
      <c r="N24441"/>
      <c r="O24441"/>
      <c r="P24441"/>
      <c r="S24441"/>
    </row>
    <row r="24442" spans="1:19" x14ac:dyDescent="0.3">
      <c r="A24442" s="25"/>
      <c r="B24442"/>
      <c r="C24442"/>
      <c r="D24442"/>
      <c r="E24442"/>
      <c r="F24442"/>
      <c r="G24442"/>
      <c r="H24442" s="26"/>
      <c r="I24442" s="26"/>
      <c r="K24442"/>
      <c r="L24442"/>
      <c r="M24442"/>
      <c r="N24442"/>
      <c r="O24442"/>
      <c r="P24442"/>
      <c r="S24442"/>
    </row>
    <row r="24443" spans="1:19" x14ac:dyDescent="0.3">
      <c r="A24443" s="25"/>
      <c r="B24443"/>
      <c r="C24443"/>
      <c r="D24443"/>
      <c r="E24443"/>
      <c r="F24443"/>
      <c r="G24443"/>
      <c r="H24443" s="26"/>
      <c r="I24443" s="26"/>
      <c r="K24443"/>
      <c r="L24443"/>
      <c r="M24443"/>
      <c r="N24443"/>
      <c r="O24443"/>
      <c r="P24443"/>
      <c r="S24443"/>
    </row>
    <row r="24444" spans="1:19" x14ac:dyDescent="0.3">
      <c r="A24444" s="25"/>
      <c r="B24444"/>
      <c r="C24444"/>
      <c r="D24444"/>
      <c r="E24444"/>
      <c r="F24444"/>
      <c r="G24444"/>
      <c r="H24444" s="26"/>
      <c r="I24444" s="26"/>
      <c r="K24444"/>
      <c r="L24444"/>
      <c r="M24444"/>
      <c r="N24444"/>
      <c r="O24444"/>
      <c r="P24444"/>
      <c r="S24444"/>
    </row>
    <row r="24445" spans="1:19" x14ac:dyDescent="0.3">
      <c r="A24445" s="25"/>
      <c r="B24445"/>
      <c r="C24445"/>
      <c r="D24445"/>
      <c r="E24445"/>
      <c r="F24445"/>
      <c r="G24445"/>
      <c r="H24445" s="26"/>
      <c r="I24445" s="26"/>
      <c r="K24445"/>
      <c r="L24445"/>
      <c r="M24445"/>
      <c r="N24445"/>
      <c r="O24445"/>
      <c r="P24445"/>
      <c r="S24445"/>
    </row>
    <row r="24446" spans="1:19" x14ac:dyDescent="0.3">
      <c r="A24446" s="25"/>
      <c r="B24446"/>
      <c r="C24446"/>
      <c r="D24446"/>
      <c r="E24446"/>
      <c r="F24446"/>
      <c r="G24446"/>
      <c r="H24446" s="26"/>
      <c r="I24446" s="26"/>
      <c r="K24446"/>
      <c r="L24446"/>
      <c r="M24446"/>
      <c r="N24446"/>
      <c r="O24446"/>
      <c r="P24446"/>
      <c r="S24446"/>
    </row>
    <row r="24447" spans="1:19" x14ac:dyDescent="0.3">
      <c r="A24447" s="25"/>
      <c r="B24447"/>
      <c r="C24447"/>
      <c r="D24447"/>
      <c r="E24447"/>
      <c r="F24447"/>
      <c r="G24447"/>
      <c r="H24447" s="26"/>
      <c r="I24447" s="26"/>
      <c r="K24447"/>
      <c r="L24447"/>
      <c r="M24447"/>
      <c r="N24447"/>
      <c r="O24447"/>
      <c r="P24447"/>
      <c r="S24447"/>
    </row>
    <row r="24448" spans="1:19" x14ac:dyDescent="0.3">
      <c r="A24448" s="25"/>
      <c r="B24448"/>
      <c r="C24448"/>
      <c r="D24448"/>
      <c r="E24448"/>
      <c r="F24448"/>
      <c r="G24448"/>
      <c r="H24448"/>
      <c r="I24448" s="26"/>
      <c r="K24448"/>
      <c r="L24448"/>
      <c r="M24448"/>
      <c r="N24448"/>
      <c r="O24448"/>
      <c r="P24448"/>
      <c r="S24448"/>
    </row>
    <row r="24449" spans="1:19" x14ac:dyDescent="0.3">
      <c r="A24449" s="25"/>
      <c r="B24449"/>
      <c r="C24449"/>
      <c r="D24449"/>
      <c r="E24449"/>
      <c r="F24449"/>
      <c r="G24449"/>
      <c r="H24449"/>
      <c r="I24449" s="26"/>
      <c r="K24449"/>
      <c r="L24449"/>
      <c r="M24449"/>
      <c r="N24449"/>
      <c r="O24449"/>
      <c r="P24449"/>
      <c r="S24449"/>
    </row>
    <row r="24450" spans="1:19" x14ac:dyDescent="0.3">
      <c r="A24450" s="25"/>
      <c r="B24450"/>
      <c r="C24450"/>
      <c r="D24450"/>
      <c r="E24450"/>
      <c r="F24450"/>
      <c r="G24450"/>
      <c r="H24450" s="14"/>
      <c r="I24450" s="26"/>
      <c r="K24450"/>
      <c r="L24450"/>
      <c r="M24450"/>
      <c r="N24450"/>
      <c r="O24450"/>
      <c r="P24450"/>
      <c r="S24450"/>
    </row>
    <row r="24451" spans="1:19" x14ac:dyDescent="0.3">
      <c r="A24451" s="25"/>
      <c r="B24451"/>
      <c r="C24451"/>
      <c r="D24451"/>
      <c r="E24451"/>
      <c r="F24451"/>
      <c r="G24451"/>
      <c r="H24451"/>
      <c r="I24451" s="26"/>
      <c r="K24451"/>
      <c r="L24451"/>
      <c r="M24451"/>
      <c r="N24451"/>
      <c r="O24451"/>
      <c r="P24451"/>
      <c r="S24451"/>
    </row>
    <row r="24452" spans="1:19" x14ac:dyDescent="0.3">
      <c r="A24452" s="25"/>
      <c r="B24452"/>
      <c r="C24452"/>
      <c r="D24452"/>
      <c r="E24452"/>
      <c r="F24452"/>
      <c r="G24452"/>
      <c r="H24452" s="26"/>
      <c r="I24452" s="26"/>
      <c r="K24452"/>
      <c r="L24452"/>
      <c r="M24452"/>
      <c r="N24452"/>
      <c r="O24452"/>
      <c r="P24452"/>
      <c r="S24452"/>
    </row>
    <row r="24453" spans="1:19" x14ac:dyDescent="0.3">
      <c r="A24453" s="25"/>
      <c r="B24453"/>
      <c r="C24453"/>
      <c r="D24453"/>
      <c r="E24453"/>
      <c r="F24453"/>
      <c r="G24453"/>
      <c r="H24453" s="26"/>
      <c r="I24453" s="26"/>
      <c r="K24453"/>
      <c r="L24453"/>
      <c r="M24453"/>
      <c r="N24453"/>
      <c r="O24453"/>
      <c r="P24453"/>
      <c r="S24453"/>
    </row>
    <row r="24454" spans="1:19" x14ac:dyDescent="0.3">
      <c r="A24454" s="25"/>
      <c r="B24454"/>
      <c r="C24454"/>
      <c r="D24454"/>
      <c r="E24454"/>
      <c r="F24454"/>
      <c r="G24454"/>
      <c r="H24454" s="26"/>
      <c r="I24454" s="26"/>
      <c r="K24454"/>
      <c r="L24454"/>
      <c r="M24454"/>
      <c r="N24454"/>
      <c r="O24454"/>
      <c r="P24454"/>
      <c r="S24454"/>
    </row>
    <row r="24455" spans="1:19" x14ac:dyDescent="0.3">
      <c r="A24455" s="25"/>
      <c r="B24455"/>
      <c r="C24455"/>
      <c r="D24455"/>
      <c r="E24455"/>
      <c r="F24455"/>
      <c r="G24455"/>
      <c r="H24455" s="26"/>
      <c r="I24455" s="26"/>
      <c r="K24455"/>
      <c r="L24455"/>
      <c r="M24455"/>
      <c r="N24455"/>
      <c r="O24455"/>
      <c r="P24455"/>
      <c r="S24455"/>
    </row>
    <row r="24456" spans="1:19" x14ac:dyDescent="0.3">
      <c r="A24456" s="25"/>
      <c r="B24456"/>
      <c r="C24456"/>
      <c r="D24456"/>
      <c r="E24456"/>
      <c r="F24456"/>
      <c r="G24456"/>
      <c r="H24456" s="26"/>
      <c r="I24456" s="26"/>
      <c r="K24456"/>
      <c r="L24456"/>
      <c r="M24456"/>
      <c r="N24456"/>
      <c r="O24456"/>
      <c r="P24456"/>
      <c r="S24456"/>
    </row>
    <row r="24457" spans="1:19" x14ac:dyDescent="0.3">
      <c r="A24457" s="25"/>
      <c r="B24457"/>
      <c r="C24457"/>
      <c r="D24457"/>
      <c r="E24457"/>
      <c r="F24457"/>
      <c r="G24457"/>
      <c r="H24457" s="26"/>
      <c r="I24457" s="26"/>
      <c r="K24457"/>
      <c r="L24457"/>
      <c r="M24457"/>
      <c r="N24457"/>
      <c r="O24457"/>
      <c r="P24457"/>
      <c r="S24457"/>
    </row>
    <row r="24458" spans="1:19" x14ac:dyDescent="0.3">
      <c r="A24458" s="25"/>
      <c r="B24458"/>
      <c r="C24458"/>
      <c r="D24458"/>
      <c r="E24458"/>
      <c r="F24458"/>
      <c r="G24458"/>
      <c r="H24458"/>
      <c r="I24458"/>
      <c r="K24458"/>
      <c r="L24458"/>
      <c r="M24458"/>
      <c r="N24458"/>
      <c r="O24458"/>
      <c r="P24458"/>
      <c r="S24458"/>
    </row>
    <row r="24459" spans="1:19" x14ac:dyDescent="0.3">
      <c r="A24459" s="25"/>
      <c r="B24459"/>
      <c r="C24459"/>
      <c r="D24459"/>
      <c r="E24459"/>
      <c r="F24459"/>
      <c r="G24459"/>
      <c r="H24459"/>
      <c r="I24459"/>
      <c r="K24459"/>
      <c r="L24459"/>
      <c r="M24459"/>
      <c r="N24459"/>
      <c r="O24459"/>
      <c r="P24459"/>
      <c r="S24459"/>
    </row>
    <row r="24460" spans="1:19" x14ac:dyDescent="0.3">
      <c r="A24460" s="25"/>
      <c r="B24460"/>
      <c r="C24460"/>
      <c r="D24460"/>
      <c r="E24460"/>
      <c r="F24460"/>
      <c r="G24460"/>
      <c r="H24460"/>
      <c r="I24460"/>
      <c r="K24460"/>
      <c r="L24460"/>
      <c r="M24460"/>
      <c r="N24460"/>
      <c r="O24460"/>
      <c r="P24460"/>
      <c r="S24460"/>
    </row>
    <row r="24461" spans="1:19" x14ac:dyDescent="0.3">
      <c r="A24461" s="25"/>
      <c r="B24461"/>
      <c r="C24461"/>
      <c r="D24461"/>
      <c r="E24461"/>
      <c r="F24461"/>
      <c r="G24461"/>
      <c r="H24461" s="26"/>
      <c r="I24461" s="26"/>
      <c r="K24461"/>
      <c r="L24461"/>
      <c r="M24461"/>
      <c r="N24461"/>
      <c r="O24461"/>
      <c r="P24461"/>
      <c r="S24461"/>
    </row>
    <row r="24462" spans="1:19" x14ac:dyDescent="0.3">
      <c r="A24462" s="25"/>
      <c r="B24462"/>
      <c r="C24462"/>
      <c r="D24462"/>
      <c r="E24462"/>
      <c r="F24462"/>
      <c r="G24462"/>
      <c r="H24462" s="26"/>
      <c r="I24462" s="26"/>
      <c r="K24462"/>
      <c r="L24462"/>
      <c r="M24462"/>
      <c r="N24462"/>
      <c r="O24462"/>
      <c r="P24462"/>
      <c r="S24462"/>
    </row>
    <row r="24463" spans="1:19" x14ac:dyDescent="0.3">
      <c r="A24463" s="25"/>
      <c r="B24463"/>
      <c r="C24463"/>
      <c r="D24463"/>
      <c r="E24463"/>
      <c r="F24463"/>
      <c r="G24463"/>
      <c r="H24463" s="26"/>
      <c r="I24463" s="26"/>
      <c r="K24463"/>
      <c r="L24463"/>
      <c r="M24463"/>
      <c r="N24463"/>
      <c r="O24463"/>
      <c r="P24463"/>
      <c r="S24463"/>
    </row>
    <row r="24464" spans="1:19" x14ac:dyDescent="0.3">
      <c r="A24464" s="25"/>
      <c r="B24464"/>
      <c r="C24464"/>
      <c r="D24464"/>
      <c r="E24464"/>
      <c r="F24464"/>
      <c r="G24464"/>
      <c r="H24464" s="26"/>
      <c r="I24464" s="26"/>
      <c r="K24464"/>
      <c r="L24464"/>
      <c r="M24464"/>
      <c r="N24464"/>
      <c r="O24464"/>
      <c r="P24464"/>
      <c r="S24464"/>
    </row>
    <row r="24465" spans="1:19" x14ac:dyDescent="0.3">
      <c r="A24465" s="25"/>
      <c r="B24465"/>
      <c r="C24465"/>
      <c r="D24465"/>
      <c r="E24465"/>
      <c r="F24465"/>
      <c r="G24465"/>
      <c r="H24465"/>
      <c r="I24465"/>
      <c r="K24465"/>
      <c r="L24465"/>
      <c r="M24465"/>
      <c r="N24465"/>
      <c r="O24465"/>
      <c r="P24465"/>
      <c r="S24465"/>
    </row>
    <row r="24466" spans="1:19" x14ac:dyDescent="0.3">
      <c r="A24466" s="25"/>
      <c r="B24466"/>
      <c r="C24466"/>
      <c r="D24466"/>
      <c r="E24466"/>
      <c r="F24466"/>
      <c r="G24466"/>
      <c r="H24466"/>
      <c r="I24466"/>
      <c r="K24466"/>
      <c r="L24466"/>
      <c r="M24466"/>
      <c r="N24466"/>
      <c r="O24466"/>
      <c r="P24466"/>
      <c r="S24466"/>
    </row>
    <row r="24467" spans="1:19" x14ac:dyDescent="0.3">
      <c r="A24467" s="25"/>
      <c r="B24467"/>
      <c r="C24467"/>
      <c r="D24467"/>
      <c r="E24467"/>
      <c r="F24467"/>
      <c r="G24467"/>
      <c r="H24467"/>
      <c r="I24467"/>
      <c r="K24467"/>
      <c r="L24467"/>
      <c r="M24467"/>
      <c r="N24467"/>
      <c r="O24467"/>
      <c r="P24467"/>
      <c r="S24467"/>
    </row>
    <row r="24468" spans="1:19" x14ac:dyDescent="0.3">
      <c r="A24468" s="25"/>
      <c r="B24468"/>
      <c r="C24468"/>
      <c r="D24468"/>
      <c r="E24468"/>
      <c r="F24468"/>
      <c r="G24468"/>
      <c r="H24468"/>
      <c r="I24468"/>
      <c r="K24468"/>
      <c r="L24468"/>
      <c r="M24468"/>
      <c r="N24468"/>
      <c r="O24468"/>
      <c r="P24468"/>
      <c r="S24468"/>
    </row>
    <row r="24469" spans="1:19" x14ac:dyDescent="0.3">
      <c r="A24469" s="25"/>
      <c r="B24469"/>
      <c r="C24469"/>
      <c r="D24469"/>
      <c r="E24469"/>
      <c r="F24469"/>
      <c r="G24469"/>
      <c r="H24469" s="26"/>
      <c r="I24469" s="26"/>
      <c r="K24469"/>
      <c r="L24469"/>
      <c r="M24469"/>
      <c r="N24469"/>
      <c r="O24469"/>
      <c r="P24469"/>
      <c r="S24469"/>
    </row>
    <row r="24470" spans="1:19" x14ac:dyDescent="0.3">
      <c r="A24470" s="25"/>
      <c r="B24470"/>
      <c r="C24470"/>
      <c r="D24470"/>
      <c r="E24470"/>
      <c r="F24470"/>
      <c r="G24470"/>
      <c r="H24470" s="26"/>
      <c r="I24470" s="26"/>
      <c r="K24470"/>
      <c r="L24470"/>
      <c r="M24470"/>
      <c r="N24470"/>
      <c r="O24470"/>
      <c r="P24470"/>
      <c r="S24470"/>
    </row>
    <row r="24471" spans="1:19" x14ac:dyDescent="0.3">
      <c r="A24471" s="25"/>
      <c r="B24471"/>
      <c r="C24471"/>
      <c r="D24471"/>
      <c r="E24471"/>
      <c r="F24471"/>
      <c r="G24471"/>
      <c r="H24471" s="26"/>
      <c r="I24471" s="26"/>
      <c r="K24471"/>
      <c r="L24471"/>
      <c r="M24471"/>
      <c r="N24471"/>
      <c r="O24471"/>
      <c r="P24471"/>
      <c r="S24471"/>
    </row>
    <row r="24472" spans="1:19" x14ac:dyDescent="0.3">
      <c r="A24472" s="25"/>
      <c r="B24472"/>
      <c r="C24472"/>
      <c r="D24472"/>
      <c r="E24472"/>
      <c r="F24472"/>
      <c r="G24472"/>
      <c r="H24472" s="26"/>
      <c r="I24472" s="26"/>
      <c r="K24472"/>
      <c r="L24472"/>
      <c r="M24472"/>
      <c r="N24472"/>
      <c r="O24472"/>
      <c r="P24472"/>
      <c r="S24472"/>
    </row>
    <row r="24473" spans="1:19" x14ac:dyDescent="0.3">
      <c r="A24473" s="25"/>
      <c r="B24473"/>
      <c r="C24473"/>
      <c r="D24473"/>
      <c r="E24473"/>
      <c r="F24473"/>
      <c r="G24473"/>
      <c r="H24473" s="26"/>
      <c r="I24473" s="26"/>
      <c r="K24473"/>
      <c r="L24473"/>
      <c r="M24473"/>
      <c r="N24473"/>
      <c r="O24473"/>
      <c r="P24473"/>
      <c r="S24473"/>
    </row>
    <row r="24474" spans="1:19" x14ac:dyDescent="0.3">
      <c r="A24474" s="25"/>
      <c r="B24474"/>
      <c r="C24474"/>
      <c r="D24474"/>
      <c r="E24474"/>
      <c r="F24474"/>
      <c r="G24474"/>
      <c r="H24474" s="26"/>
      <c r="I24474" s="26"/>
      <c r="K24474"/>
      <c r="L24474"/>
      <c r="M24474"/>
      <c r="N24474"/>
      <c r="O24474"/>
      <c r="P24474"/>
      <c r="S24474"/>
    </row>
    <row r="24475" spans="1:19" x14ac:dyDescent="0.3">
      <c r="A24475" s="25"/>
      <c r="B24475"/>
      <c r="C24475"/>
      <c r="D24475"/>
      <c r="E24475"/>
      <c r="F24475"/>
      <c r="G24475"/>
      <c r="H24475" s="26"/>
      <c r="I24475" s="26"/>
      <c r="K24475"/>
      <c r="L24475"/>
      <c r="M24475"/>
      <c r="N24475"/>
      <c r="O24475"/>
      <c r="P24475"/>
      <c r="S24475"/>
    </row>
    <row r="24476" spans="1:19" x14ac:dyDescent="0.3">
      <c r="A24476" s="25"/>
      <c r="B24476"/>
      <c r="C24476"/>
      <c r="D24476"/>
      <c r="E24476"/>
      <c r="F24476"/>
      <c r="G24476"/>
      <c r="H24476" s="26"/>
      <c r="I24476" s="26"/>
      <c r="K24476"/>
      <c r="L24476"/>
      <c r="M24476"/>
      <c r="N24476"/>
      <c r="O24476"/>
      <c r="P24476"/>
      <c r="S24476"/>
    </row>
    <row r="24477" spans="1:19" x14ac:dyDescent="0.3">
      <c r="A24477" s="25"/>
      <c r="B24477"/>
      <c r="C24477"/>
      <c r="D24477"/>
      <c r="E24477"/>
      <c r="F24477"/>
      <c r="G24477"/>
      <c r="H24477"/>
      <c r="I24477"/>
      <c r="K24477"/>
      <c r="L24477"/>
      <c r="M24477"/>
      <c r="N24477"/>
      <c r="O24477"/>
      <c r="P24477"/>
      <c r="S24477"/>
    </row>
    <row r="24478" spans="1:19" x14ac:dyDescent="0.3">
      <c r="A24478" s="25"/>
      <c r="B24478"/>
      <c r="C24478"/>
      <c r="D24478"/>
      <c r="E24478"/>
      <c r="F24478"/>
      <c r="G24478"/>
      <c r="H24478"/>
      <c r="I24478"/>
      <c r="K24478"/>
      <c r="L24478"/>
      <c r="M24478"/>
      <c r="N24478"/>
      <c r="O24478"/>
      <c r="P24478"/>
      <c r="S24478"/>
    </row>
    <row r="24479" spans="1:19" x14ac:dyDescent="0.3">
      <c r="A24479" s="25"/>
      <c r="B24479"/>
      <c r="C24479"/>
      <c r="D24479"/>
      <c r="E24479"/>
      <c r="F24479"/>
      <c r="G24479"/>
      <c r="H24479"/>
      <c r="I24479"/>
      <c r="K24479"/>
      <c r="L24479"/>
      <c r="M24479"/>
      <c r="N24479"/>
      <c r="O24479"/>
      <c r="P24479"/>
      <c r="S24479"/>
    </row>
    <row r="24480" spans="1:19" x14ac:dyDescent="0.3">
      <c r="A24480" s="25"/>
      <c r="B24480"/>
      <c r="C24480"/>
      <c r="D24480"/>
      <c r="E24480"/>
      <c r="F24480"/>
      <c r="G24480"/>
      <c r="H24480"/>
      <c r="I24480"/>
      <c r="K24480"/>
      <c r="L24480"/>
      <c r="M24480"/>
      <c r="N24480"/>
      <c r="O24480"/>
      <c r="P24480"/>
      <c r="S24480"/>
    </row>
    <row r="24481" spans="1:19" x14ac:dyDescent="0.3">
      <c r="A24481" s="25"/>
      <c r="B24481"/>
      <c r="C24481"/>
      <c r="D24481"/>
      <c r="E24481"/>
      <c r="F24481"/>
      <c r="G24481"/>
      <c r="H24481" s="26"/>
      <c r="I24481" s="26"/>
      <c r="K24481"/>
      <c r="L24481"/>
      <c r="M24481"/>
      <c r="N24481"/>
      <c r="O24481"/>
      <c r="P24481"/>
      <c r="S24481"/>
    </row>
    <row r="24482" spans="1:19" x14ac:dyDescent="0.3">
      <c r="A24482" s="25"/>
      <c r="B24482"/>
      <c r="C24482"/>
      <c r="D24482"/>
      <c r="E24482"/>
      <c r="F24482"/>
      <c r="G24482"/>
      <c r="H24482" s="26"/>
      <c r="I24482" s="26"/>
      <c r="K24482"/>
      <c r="L24482"/>
      <c r="M24482"/>
      <c r="N24482"/>
      <c r="O24482"/>
      <c r="P24482"/>
      <c r="S24482"/>
    </row>
    <row r="24483" spans="1:19" x14ac:dyDescent="0.3">
      <c r="A24483" s="25"/>
      <c r="B24483"/>
      <c r="C24483"/>
      <c r="D24483"/>
      <c r="E24483"/>
      <c r="F24483"/>
      <c r="G24483"/>
      <c r="H24483" s="26"/>
      <c r="I24483" s="26"/>
      <c r="K24483"/>
      <c r="L24483"/>
      <c r="M24483"/>
      <c r="N24483"/>
      <c r="O24483"/>
      <c r="P24483"/>
      <c r="S24483"/>
    </row>
    <row r="24484" spans="1:19" x14ac:dyDescent="0.3">
      <c r="A24484" s="25"/>
      <c r="B24484"/>
      <c r="C24484"/>
      <c r="D24484"/>
      <c r="E24484"/>
      <c r="F24484"/>
      <c r="G24484"/>
      <c r="H24484" s="26"/>
      <c r="I24484" s="26"/>
      <c r="K24484"/>
      <c r="L24484"/>
      <c r="M24484"/>
      <c r="N24484"/>
      <c r="O24484"/>
      <c r="P24484"/>
      <c r="S24484"/>
    </row>
    <row r="24485" spans="1:19" x14ac:dyDescent="0.3">
      <c r="A24485" s="25"/>
      <c r="B24485"/>
      <c r="C24485"/>
      <c r="D24485"/>
      <c r="E24485"/>
      <c r="F24485"/>
      <c r="G24485"/>
      <c r="H24485" s="26"/>
      <c r="I24485" s="26"/>
      <c r="K24485"/>
      <c r="L24485"/>
      <c r="M24485"/>
      <c r="N24485"/>
      <c r="O24485"/>
      <c r="P24485"/>
      <c r="S24485"/>
    </row>
    <row r="24486" spans="1:19" x14ac:dyDescent="0.3">
      <c r="A24486" s="25"/>
      <c r="B24486"/>
      <c r="C24486"/>
      <c r="D24486"/>
      <c r="E24486"/>
      <c r="F24486"/>
      <c r="G24486"/>
      <c r="H24486" s="26"/>
      <c r="I24486" s="26"/>
      <c r="K24486"/>
      <c r="L24486"/>
      <c r="M24486"/>
      <c r="N24486"/>
      <c r="O24486"/>
      <c r="P24486"/>
      <c r="S24486"/>
    </row>
    <row r="24487" spans="1:19" x14ac:dyDescent="0.3">
      <c r="A24487" s="25"/>
      <c r="B24487"/>
      <c r="C24487"/>
      <c r="D24487"/>
      <c r="E24487"/>
      <c r="F24487"/>
      <c r="G24487"/>
      <c r="H24487" s="26"/>
      <c r="I24487" s="26"/>
      <c r="K24487"/>
      <c r="L24487"/>
      <c r="M24487"/>
      <c r="N24487"/>
      <c r="O24487"/>
      <c r="P24487"/>
      <c r="S24487"/>
    </row>
    <row r="24488" spans="1:19" x14ac:dyDescent="0.3">
      <c r="A24488" s="25"/>
      <c r="B24488"/>
      <c r="C24488"/>
      <c r="D24488"/>
      <c r="E24488"/>
      <c r="F24488"/>
      <c r="G24488"/>
      <c r="H24488" s="26"/>
      <c r="I24488" s="26"/>
      <c r="K24488"/>
      <c r="L24488"/>
      <c r="M24488"/>
      <c r="N24488"/>
      <c r="O24488"/>
      <c r="P24488"/>
      <c r="S24488"/>
    </row>
    <row r="24489" spans="1:19" x14ac:dyDescent="0.3">
      <c r="A24489" s="25"/>
      <c r="B24489"/>
      <c r="C24489"/>
      <c r="D24489"/>
      <c r="E24489"/>
      <c r="F24489"/>
      <c r="G24489"/>
      <c r="H24489"/>
      <c r="I24489" s="26"/>
      <c r="K24489"/>
      <c r="L24489"/>
      <c r="M24489"/>
      <c r="N24489"/>
      <c r="O24489"/>
      <c r="P24489"/>
      <c r="S24489"/>
    </row>
    <row r="24490" spans="1:19" x14ac:dyDescent="0.3">
      <c r="A24490" s="25"/>
      <c r="B24490"/>
      <c r="C24490"/>
      <c r="D24490"/>
      <c r="E24490"/>
      <c r="F24490"/>
      <c r="G24490"/>
      <c r="H24490"/>
      <c r="I24490" s="26"/>
      <c r="K24490"/>
      <c r="L24490"/>
      <c r="M24490"/>
      <c r="N24490"/>
      <c r="O24490"/>
      <c r="P24490"/>
      <c r="S24490"/>
    </row>
    <row r="24491" spans="1:19" x14ac:dyDescent="0.3">
      <c r="A24491" s="25"/>
      <c r="B24491"/>
      <c r="C24491"/>
      <c r="D24491"/>
      <c r="E24491"/>
      <c r="F24491"/>
      <c r="G24491"/>
      <c r="H24491"/>
      <c r="I24491" s="26"/>
      <c r="K24491"/>
      <c r="L24491"/>
      <c r="M24491"/>
      <c r="N24491"/>
      <c r="O24491"/>
      <c r="P24491"/>
      <c r="S24491"/>
    </row>
    <row r="24492" spans="1:19" x14ac:dyDescent="0.3">
      <c r="A24492" s="25"/>
      <c r="B24492"/>
      <c r="C24492"/>
      <c r="D24492"/>
      <c r="E24492"/>
      <c r="F24492"/>
      <c r="G24492"/>
      <c r="H24492"/>
      <c r="I24492" s="26"/>
      <c r="K24492"/>
      <c r="L24492"/>
      <c r="M24492"/>
      <c r="N24492"/>
      <c r="O24492"/>
      <c r="P24492"/>
      <c r="S24492"/>
    </row>
    <row r="24493" spans="1:19" x14ac:dyDescent="0.3">
      <c r="A24493" s="25"/>
      <c r="B24493"/>
      <c r="C24493"/>
      <c r="D24493"/>
      <c r="E24493"/>
      <c r="F24493"/>
      <c r="G24493"/>
      <c r="H24493" s="26"/>
      <c r="I24493" s="26"/>
      <c r="K24493"/>
      <c r="L24493"/>
      <c r="M24493"/>
      <c r="N24493"/>
      <c r="O24493"/>
      <c r="P24493"/>
      <c r="S24493"/>
    </row>
    <row r="24494" spans="1:19" x14ac:dyDescent="0.3">
      <c r="A24494" s="25"/>
      <c r="B24494"/>
      <c r="C24494"/>
      <c r="D24494"/>
      <c r="E24494"/>
      <c r="F24494"/>
      <c r="G24494"/>
      <c r="H24494" s="26"/>
      <c r="I24494" s="26"/>
      <c r="K24494"/>
      <c r="L24494"/>
      <c r="M24494"/>
      <c r="N24494"/>
      <c r="O24494"/>
      <c r="P24494"/>
      <c r="S24494"/>
    </row>
    <row r="24495" spans="1:19" x14ac:dyDescent="0.3">
      <c r="A24495" s="25"/>
      <c r="B24495"/>
      <c r="C24495"/>
      <c r="D24495"/>
      <c r="E24495"/>
      <c r="F24495"/>
      <c r="G24495"/>
      <c r="H24495" s="26"/>
      <c r="I24495" s="26"/>
      <c r="K24495"/>
      <c r="L24495"/>
      <c r="M24495"/>
      <c r="N24495"/>
      <c r="O24495"/>
      <c r="P24495"/>
      <c r="S24495"/>
    </row>
    <row r="24496" spans="1:19" x14ac:dyDescent="0.3">
      <c r="A24496" s="25"/>
      <c r="B24496"/>
      <c r="C24496"/>
      <c r="D24496"/>
      <c r="E24496"/>
      <c r="F24496"/>
      <c r="G24496"/>
      <c r="H24496" s="26"/>
      <c r="I24496" s="26"/>
      <c r="K24496"/>
      <c r="L24496"/>
      <c r="M24496"/>
      <c r="N24496"/>
      <c r="O24496"/>
      <c r="P24496"/>
      <c r="S24496"/>
    </row>
    <row r="24497" spans="1:19" x14ac:dyDescent="0.3">
      <c r="A24497" s="25"/>
      <c r="B24497"/>
      <c r="C24497"/>
      <c r="D24497"/>
      <c r="E24497"/>
      <c r="F24497"/>
      <c r="G24497"/>
      <c r="H24497"/>
      <c r="I24497"/>
      <c r="K24497"/>
      <c r="L24497"/>
      <c r="M24497"/>
      <c r="N24497"/>
      <c r="O24497"/>
      <c r="P24497"/>
      <c r="S24497"/>
    </row>
    <row r="24498" spans="1:19" x14ac:dyDescent="0.3">
      <c r="A24498" s="25"/>
      <c r="B24498"/>
      <c r="C24498"/>
      <c r="D24498"/>
      <c r="E24498"/>
      <c r="F24498"/>
      <c r="G24498"/>
      <c r="H24498"/>
      <c r="I24498"/>
      <c r="K24498"/>
      <c r="L24498"/>
      <c r="M24498"/>
      <c r="N24498"/>
      <c r="O24498"/>
      <c r="P24498"/>
      <c r="S24498"/>
    </row>
    <row r="24499" spans="1:19" x14ac:dyDescent="0.3">
      <c r="A24499" s="25"/>
      <c r="B24499"/>
      <c r="C24499"/>
      <c r="D24499"/>
      <c r="E24499"/>
      <c r="F24499"/>
      <c r="G24499"/>
      <c r="H24499"/>
      <c r="I24499"/>
      <c r="K24499"/>
      <c r="L24499"/>
      <c r="M24499"/>
      <c r="N24499"/>
      <c r="O24499"/>
      <c r="P24499"/>
      <c r="S24499"/>
    </row>
    <row r="24500" spans="1:19" x14ac:dyDescent="0.3">
      <c r="A24500" s="25"/>
      <c r="B24500"/>
      <c r="C24500"/>
      <c r="D24500"/>
      <c r="E24500"/>
      <c r="F24500"/>
      <c r="G24500"/>
      <c r="H24500"/>
      <c r="I24500"/>
      <c r="K24500"/>
      <c r="L24500"/>
      <c r="M24500"/>
      <c r="N24500"/>
      <c r="O24500"/>
      <c r="P24500"/>
      <c r="S24500"/>
    </row>
    <row r="24501" spans="1:19" x14ac:dyDescent="0.3">
      <c r="A24501" s="25"/>
      <c r="B24501"/>
      <c r="C24501"/>
      <c r="D24501"/>
      <c r="E24501"/>
      <c r="F24501"/>
      <c r="G24501"/>
      <c r="H24501" s="26"/>
      <c r="I24501" s="26"/>
      <c r="K24501"/>
      <c r="L24501"/>
      <c r="M24501"/>
      <c r="N24501"/>
      <c r="O24501"/>
      <c r="P24501"/>
      <c r="S24501"/>
    </row>
    <row r="24502" spans="1:19" x14ac:dyDescent="0.3">
      <c r="A24502" s="25"/>
      <c r="B24502"/>
      <c r="C24502"/>
      <c r="D24502"/>
      <c r="E24502"/>
      <c r="F24502"/>
      <c r="G24502"/>
      <c r="H24502" s="26"/>
      <c r="I24502" s="26"/>
      <c r="K24502"/>
      <c r="L24502"/>
      <c r="M24502"/>
      <c r="N24502"/>
      <c r="O24502"/>
      <c r="P24502"/>
      <c r="S24502"/>
    </row>
    <row r="24503" spans="1:19" x14ac:dyDescent="0.3">
      <c r="A24503" s="25"/>
      <c r="B24503"/>
      <c r="C24503"/>
      <c r="D24503"/>
      <c r="E24503"/>
      <c r="F24503"/>
      <c r="G24503"/>
      <c r="H24503" s="26"/>
      <c r="I24503" s="26"/>
      <c r="K24503"/>
      <c r="L24503"/>
      <c r="M24503"/>
      <c r="N24503"/>
      <c r="O24503"/>
      <c r="P24503"/>
      <c r="S24503"/>
    </row>
    <row r="24504" spans="1:19" x14ac:dyDescent="0.3">
      <c r="A24504" s="25"/>
      <c r="B24504"/>
      <c r="C24504"/>
      <c r="D24504"/>
      <c r="E24504"/>
      <c r="F24504"/>
      <c r="G24504"/>
      <c r="H24504" s="26"/>
      <c r="I24504" s="26"/>
      <c r="K24504"/>
      <c r="L24504"/>
      <c r="M24504"/>
      <c r="N24504"/>
      <c r="O24504"/>
      <c r="P24504"/>
      <c r="S24504"/>
    </row>
    <row r="24505" spans="1:19" x14ac:dyDescent="0.3">
      <c r="A24505" s="25"/>
      <c r="B24505"/>
      <c r="C24505"/>
      <c r="D24505"/>
      <c r="E24505"/>
      <c r="F24505"/>
      <c r="G24505"/>
      <c r="H24505" s="26"/>
      <c r="I24505" s="26"/>
      <c r="K24505"/>
      <c r="L24505"/>
      <c r="M24505"/>
      <c r="N24505"/>
      <c r="O24505"/>
      <c r="P24505"/>
      <c r="S24505"/>
    </row>
    <row r="24506" spans="1:19" x14ac:dyDescent="0.3">
      <c r="A24506" s="25"/>
      <c r="B24506"/>
      <c r="C24506"/>
      <c r="D24506"/>
      <c r="E24506"/>
      <c r="F24506"/>
      <c r="G24506"/>
      <c r="H24506" s="26"/>
      <c r="I24506" s="26"/>
      <c r="K24506"/>
      <c r="L24506"/>
      <c r="M24506"/>
      <c r="N24506"/>
      <c r="O24506"/>
      <c r="P24506"/>
      <c r="S24506"/>
    </row>
    <row r="24507" spans="1:19" x14ac:dyDescent="0.3">
      <c r="A24507" s="25"/>
      <c r="B24507"/>
      <c r="C24507"/>
      <c r="D24507"/>
      <c r="E24507"/>
      <c r="F24507"/>
      <c r="G24507"/>
      <c r="H24507" s="26"/>
      <c r="I24507" s="26"/>
      <c r="K24507"/>
      <c r="L24507"/>
      <c r="M24507"/>
      <c r="N24507"/>
      <c r="O24507"/>
      <c r="P24507"/>
      <c r="S24507"/>
    </row>
    <row r="24508" spans="1:19" x14ac:dyDescent="0.3">
      <c r="A24508" s="25"/>
      <c r="B24508"/>
      <c r="C24508"/>
      <c r="D24508"/>
      <c r="E24508"/>
      <c r="F24508"/>
      <c r="G24508"/>
      <c r="H24508" s="26"/>
      <c r="I24508" s="26"/>
      <c r="K24508"/>
      <c r="L24508"/>
      <c r="M24508"/>
      <c r="N24508"/>
      <c r="O24508"/>
      <c r="P24508"/>
      <c r="S24508"/>
    </row>
    <row r="24509" spans="1:19" x14ac:dyDescent="0.3">
      <c r="A24509" s="25"/>
      <c r="B24509"/>
      <c r="C24509"/>
      <c r="D24509"/>
      <c r="E24509"/>
      <c r="F24509"/>
      <c r="G24509"/>
      <c r="H24509" s="26"/>
      <c r="I24509" s="26"/>
      <c r="K24509"/>
      <c r="L24509"/>
      <c r="M24509"/>
      <c r="N24509"/>
      <c r="O24509"/>
      <c r="P24509"/>
      <c r="S24509"/>
    </row>
    <row r="24510" spans="1:19" x14ac:dyDescent="0.3">
      <c r="A24510" s="25"/>
      <c r="B24510"/>
      <c r="C24510"/>
      <c r="D24510"/>
      <c r="E24510"/>
      <c r="F24510"/>
      <c r="G24510"/>
      <c r="H24510" s="26"/>
      <c r="I24510" s="26"/>
      <c r="K24510"/>
      <c r="L24510"/>
      <c r="M24510"/>
      <c r="N24510"/>
      <c r="O24510"/>
      <c r="P24510"/>
      <c r="S24510"/>
    </row>
    <row r="24511" spans="1:19" x14ac:dyDescent="0.3">
      <c r="A24511" s="25"/>
      <c r="B24511"/>
      <c r="C24511"/>
      <c r="D24511"/>
      <c r="E24511"/>
      <c r="F24511"/>
      <c r="G24511"/>
      <c r="H24511" s="26"/>
      <c r="I24511" s="26"/>
      <c r="K24511"/>
      <c r="L24511"/>
      <c r="M24511"/>
      <c r="N24511"/>
      <c r="O24511"/>
      <c r="P24511"/>
      <c r="S24511"/>
    </row>
    <row r="24512" spans="1:19" x14ac:dyDescent="0.3">
      <c r="A24512" s="25"/>
      <c r="B24512"/>
      <c r="C24512"/>
      <c r="D24512"/>
      <c r="E24512"/>
      <c r="F24512"/>
      <c r="G24512"/>
      <c r="H24512" s="26"/>
      <c r="I24512" s="26"/>
      <c r="K24512"/>
      <c r="L24512"/>
      <c r="M24512"/>
      <c r="N24512"/>
      <c r="O24512"/>
      <c r="P24512"/>
      <c r="S24512"/>
    </row>
    <row r="24513" spans="1:19" x14ac:dyDescent="0.3">
      <c r="A24513" s="25"/>
      <c r="B24513"/>
      <c r="C24513"/>
      <c r="D24513"/>
      <c r="E24513"/>
      <c r="F24513"/>
      <c r="G24513"/>
      <c r="H24513" s="26"/>
      <c r="I24513" s="26"/>
      <c r="K24513"/>
      <c r="L24513"/>
      <c r="M24513"/>
      <c r="N24513"/>
      <c r="O24513"/>
      <c r="P24513"/>
      <c r="S24513"/>
    </row>
    <row r="24514" spans="1:19" x14ac:dyDescent="0.3">
      <c r="A24514" s="25"/>
      <c r="B24514"/>
      <c r="C24514"/>
      <c r="D24514"/>
      <c r="E24514"/>
      <c r="F24514"/>
      <c r="G24514"/>
      <c r="H24514" s="26"/>
      <c r="I24514" s="26"/>
      <c r="K24514"/>
      <c r="L24514"/>
      <c r="M24514"/>
      <c r="N24514"/>
      <c r="O24514"/>
      <c r="P24514"/>
      <c r="S24514"/>
    </row>
    <row r="24515" spans="1:19" x14ac:dyDescent="0.3">
      <c r="A24515" s="25"/>
      <c r="B24515"/>
      <c r="C24515"/>
      <c r="D24515"/>
      <c r="E24515"/>
      <c r="F24515"/>
      <c r="G24515"/>
      <c r="H24515" s="26"/>
      <c r="I24515" s="26"/>
      <c r="K24515"/>
      <c r="L24515"/>
      <c r="M24515"/>
      <c r="N24515"/>
      <c r="O24515"/>
      <c r="P24515"/>
      <c r="S24515"/>
    </row>
    <row r="24516" spans="1:19" x14ac:dyDescent="0.3">
      <c r="A24516" s="25"/>
      <c r="B24516"/>
      <c r="C24516"/>
      <c r="D24516"/>
      <c r="E24516"/>
      <c r="F24516"/>
      <c r="G24516"/>
      <c r="H24516"/>
      <c r="I24516" s="26"/>
      <c r="K24516"/>
      <c r="L24516"/>
      <c r="M24516"/>
      <c r="N24516"/>
      <c r="O24516"/>
      <c r="P24516"/>
      <c r="S24516"/>
    </row>
    <row r="24517" spans="1:19" x14ac:dyDescent="0.3">
      <c r="A24517" s="25"/>
      <c r="B24517"/>
      <c r="C24517"/>
      <c r="D24517"/>
      <c r="E24517"/>
      <c r="F24517"/>
      <c r="G24517"/>
      <c r="H24517"/>
      <c r="I24517" s="26"/>
      <c r="K24517"/>
      <c r="L24517"/>
      <c r="M24517"/>
      <c r="N24517"/>
      <c r="O24517"/>
      <c r="P24517"/>
      <c r="S24517"/>
    </row>
    <row r="24518" spans="1:19" x14ac:dyDescent="0.3">
      <c r="A24518" s="25"/>
      <c r="B24518"/>
      <c r="C24518"/>
      <c r="D24518"/>
      <c r="E24518"/>
      <c r="F24518"/>
      <c r="G24518"/>
      <c r="H24518"/>
      <c r="I24518" s="26"/>
      <c r="K24518"/>
      <c r="L24518"/>
      <c r="M24518"/>
      <c r="N24518"/>
      <c r="O24518"/>
      <c r="P24518"/>
      <c r="S24518"/>
    </row>
    <row r="24519" spans="1:19" x14ac:dyDescent="0.3">
      <c r="A24519" s="25"/>
      <c r="B24519"/>
      <c r="C24519"/>
      <c r="D24519"/>
      <c r="E24519"/>
      <c r="F24519"/>
      <c r="G24519"/>
      <c r="H24519"/>
      <c r="I24519" s="26"/>
      <c r="K24519"/>
      <c r="L24519"/>
      <c r="M24519"/>
      <c r="N24519"/>
      <c r="O24519"/>
      <c r="P24519"/>
      <c r="S24519"/>
    </row>
    <row r="24520" spans="1:19" x14ac:dyDescent="0.3">
      <c r="A24520" s="25"/>
      <c r="B24520"/>
      <c r="C24520"/>
      <c r="D24520"/>
      <c r="E24520"/>
      <c r="F24520"/>
      <c r="G24520"/>
      <c r="H24520"/>
      <c r="I24520"/>
      <c r="K24520"/>
      <c r="L24520"/>
      <c r="M24520"/>
      <c r="N24520"/>
      <c r="O24520"/>
      <c r="P24520"/>
      <c r="S24520"/>
    </row>
    <row r="24521" spans="1:19" x14ac:dyDescent="0.3">
      <c r="A24521" s="25"/>
      <c r="B24521"/>
      <c r="C24521"/>
      <c r="D24521"/>
      <c r="E24521"/>
      <c r="F24521"/>
      <c r="G24521"/>
      <c r="H24521"/>
      <c r="I24521"/>
      <c r="K24521"/>
      <c r="L24521"/>
      <c r="M24521"/>
      <c r="N24521"/>
      <c r="O24521"/>
      <c r="P24521"/>
      <c r="S24521"/>
    </row>
    <row r="24522" spans="1:19" x14ac:dyDescent="0.3">
      <c r="A24522" s="25"/>
      <c r="B24522"/>
      <c r="C24522"/>
      <c r="D24522"/>
      <c r="E24522"/>
      <c r="F24522"/>
      <c r="G24522"/>
      <c r="H24522"/>
      <c r="I24522"/>
      <c r="K24522"/>
      <c r="L24522"/>
      <c r="M24522"/>
      <c r="N24522"/>
      <c r="O24522"/>
      <c r="P24522"/>
      <c r="S24522"/>
    </row>
    <row r="24523" spans="1:19" x14ac:dyDescent="0.3">
      <c r="A24523" s="25"/>
      <c r="B24523"/>
      <c r="C24523"/>
      <c r="D24523"/>
      <c r="E24523"/>
      <c r="F24523"/>
      <c r="G24523"/>
      <c r="H24523" s="14"/>
      <c r="I24523" s="14"/>
      <c r="K24523"/>
      <c r="L24523"/>
      <c r="M24523"/>
      <c r="N24523"/>
      <c r="O24523"/>
      <c r="P24523"/>
      <c r="S24523"/>
    </row>
    <row r="24524" spans="1:19" x14ac:dyDescent="0.3">
      <c r="A24524" s="25"/>
      <c r="B24524"/>
      <c r="C24524"/>
      <c r="D24524"/>
      <c r="E24524"/>
      <c r="F24524"/>
      <c r="G24524"/>
      <c r="H24524" s="26"/>
      <c r="I24524" s="14"/>
      <c r="K24524"/>
      <c r="L24524"/>
      <c r="M24524"/>
      <c r="N24524"/>
      <c r="O24524"/>
      <c r="P24524"/>
      <c r="S24524"/>
    </row>
    <row r="24525" spans="1:19" x14ac:dyDescent="0.3">
      <c r="A24525" s="25"/>
      <c r="B24525"/>
      <c r="C24525"/>
      <c r="D24525"/>
      <c r="E24525"/>
      <c r="F24525"/>
      <c r="G24525"/>
      <c r="H24525" s="26"/>
      <c r="I24525" s="14"/>
      <c r="K24525"/>
      <c r="L24525"/>
      <c r="M24525"/>
      <c r="N24525"/>
      <c r="O24525"/>
      <c r="P24525"/>
      <c r="S24525"/>
    </row>
    <row r="24526" spans="1:19" x14ac:dyDescent="0.3">
      <c r="A24526" s="25"/>
      <c r="B24526"/>
      <c r="C24526"/>
      <c r="D24526"/>
      <c r="E24526"/>
      <c r="F24526"/>
      <c r="G24526"/>
      <c r="H24526" s="26"/>
      <c r="I24526" s="14"/>
      <c r="K24526"/>
      <c r="L24526"/>
      <c r="M24526"/>
      <c r="N24526"/>
      <c r="O24526"/>
      <c r="P24526"/>
      <c r="S24526"/>
    </row>
    <row r="24527" spans="1:19" x14ac:dyDescent="0.3">
      <c r="A24527" s="25"/>
      <c r="B24527"/>
      <c r="C24527"/>
      <c r="D24527"/>
      <c r="E24527"/>
      <c r="F24527"/>
      <c r="G24527"/>
      <c r="H24527" s="26"/>
      <c r="I24527" s="14"/>
      <c r="K24527"/>
      <c r="L24527"/>
      <c r="M24527"/>
      <c r="N24527"/>
      <c r="O24527"/>
      <c r="P24527"/>
      <c r="S24527"/>
    </row>
    <row r="24528" spans="1:19" x14ac:dyDescent="0.3">
      <c r="A24528" s="25"/>
      <c r="B24528"/>
      <c r="C24528"/>
      <c r="D24528"/>
      <c r="E24528"/>
      <c r="F24528"/>
      <c r="G24528"/>
      <c r="H24528" s="14"/>
      <c r="I24528" s="14"/>
      <c r="K24528"/>
      <c r="L24528"/>
      <c r="M24528"/>
      <c r="N24528"/>
      <c r="O24528"/>
      <c r="P24528"/>
      <c r="S24528"/>
    </row>
    <row r="24529" spans="1:19" x14ac:dyDescent="0.3">
      <c r="A24529" s="25"/>
      <c r="B24529"/>
      <c r="C24529"/>
      <c r="D24529"/>
      <c r="E24529"/>
      <c r="F24529"/>
      <c r="G24529"/>
      <c r="H24529" s="14"/>
      <c r="I24529" s="14"/>
      <c r="K24529"/>
      <c r="L24529"/>
      <c r="M24529"/>
      <c r="N24529"/>
      <c r="O24529"/>
      <c r="P24529"/>
      <c r="S24529"/>
    </row>
    <row r="24530" spans="1:19" x14ac:dyDescent="0.3">
      <c r="A24530" s="25"/>
      <c r="B24530"/>
      <c r="C24530"/>
      <c r="D24530"/>
      <c r="E24530"/>
      <c r="F24530"/>
      <c r="G24530"/>
      <c r="H24530" s="14"/>
      <c r="I24530" s="14"/>
      <c r="K24530"/>
      <c r="L24530"/>
      <c r="M24530"/>
      <c r="N24530"/>
      <c r="O24530"/>
      <c r="P24530"/>
      <c r="S24530"/>
    </row>
    <row r="24531" spans="1:19" x14ac:dyDescent="0.3">
      <c r="A24531" s="25"/>
      <c r="B24531"/>
      <c r="C24531"/>
      <c r="D24531"/>
      <c r="E24531"/>
      <c r="F24531"/>
      <c r="G24531"/>
      <c r="H24531" s="14"/>
      <c r="I24531" s="14"/>
      <c r="K24531"/>
      <c r="L24531"/>
      <c r="M24531"/>
      <c r="N24531"/>
      <c r="O24531"/>
      <c r="P24531"/>
      <c r="S24531"/>
    </row>
    <row r="24532" spans="1:19" x14ac:dyDescent="0.3">
      <c r="A24532" s="25"/>
      <c r="B24532"/>
      <c r="C24532"/>
      <c r="D24532"/>
      <c r="E24532"/>
      <c r="F24532"/>
      <c r="G24532"/>
      <c r="H24532"/>
      <c r="I24532"/>
      <c r="K24532"/>
      <c r="L24532"/>
      <c r="M24532"/>
      <c r="N24532"/>
      <c r="O24532"/>
      <c r="P24532"/>
      <c r="S24532"/>
    </row>
    <row r="24533" spans="1:19" x14ac:dyDescent="0.3">
      <c r="A24533" s="25"/>
      <c r="B24533"/>
      <c r="C24533"/>
      <c r="D24533"/>
      <c r="E24533"/>
      <c r="F24533"/>
      <c r="G24533"/>
      <c r="H24533"/>
      <c r="I24533"/>
      <c r="K24533"/>
      <c r="L24533"/>
      <c r="M24533"/>
      <c r="N24533"/>
      <c r="O24533"/>
      <c r="P24533"/>
      <c r="S24533"/>
    </row>
    <row r="24534" spans="1:19" x14ac:dyDescent="0.3">
      <c r="A24534" s="25"/>
      <c r="B24534"/>
      <c r="C24534"/>
      <c r="D24534"/>
      <c r="E24534"/>
      <c r="F24534"/>
      <c r="G24534"/>
      <c r="H24534"/>
      <c r="I24534"/>
      <c r="K24534"/>
      <c r="L24534"/>
      <c r="M24534"/>
      <c r="N24534"/>
      <c r="O24534"/>
      <c r="P24534"/>
      <c r="S24534"/>
    </row>
    <row r="24535" spans="1:19" x14ac:dyDescent="0.3">
      <c r="A24535" s="25"/>
      <c r="B24535"/>
      <c r="C24535"/>
      <c r="D24535"/>
      <c r="E24535"/>
      <c r="F24535"/>
      <c r="G24535"/>
      <c r="H24535"/>
      <c r="I24535"/>
      <c r="K24535"/>
      <c r="L24535"/>
      <c r="M24535"/>
      <c r="N24535"/>
      <c r="O24535"/>
      <c r="P24535"/>
      <c r="S24535"/>
    </row>
    <row r="24536" spans="1:19" x14ac:dyDescent="0.3">
      <c r="A24536" s="25"/>
      <c r="B24536"/>
      <c r="C24536"/>
      <c r="D24536"/>
      <c r="E24536"/>
      <c r="F24536"/>
      <c r="G24536"/>
      <c r="H24536"/>
      <c r="I24536"/>
      <c r="K24536"/>
      <c r="L24536"/>
      <c r="M24536"/>
      <c r="N24536"/>
      <c r="O24536"/>
      <c r="P24536"/>
      <c r="S24536"/>
    </row>
    <row r="24537" spans="1:19" x14ac:dyDescent="0.3">
      <c r="A24537" s="25"/>
      <c r="B24537"/>
      <c r="C24537"/>
      <c r="D24537"/>
      <c r="E24537"/>
      <c r="F24537"/>
      <c r="G24537"/>
      <c r="H24537"/>
      <c r="I24537"/>
      <c r="K24537"/>
      <c r="L24537"/>
      <c r="M24537"/>
      <c r="N24537"/>
      <c r="O24537"/>
      <c r="P24537"/>
      <c r="S24537"/>
    </row>
    <row r="24538" spans="1:19" x14ac:dyDescent="0.3">
      <c r="A24538" s="25"/>
      <c r="B24538"/>
      <c r="C24538"/>
      <c r="D24538"/>
      <c r="E24538"/>
      <c r="F24538"/>
      <c r="G24538"/>
      <c r="H24538"/>
      <c r="I24538" s="14"/>
      <c r="K24538"/>
      <c r="L24538"/>
      <c r="M24538"/>
      <c r="N24538"/>
      <c r="O24538"/>
      <c r="P24538"/>
      <c r="S24538"/>
    </row>
    <row r="24539" spans="1:19" x14ac:dyDescent="0.3">
      <c r="A24539" s="25"/>
      <c r="B24539"/>
      <c r="C24539"/>
      <c r="D24539"/>
      <c r="E24539"/>
      <c r="F24539"/>
      <c r="G24539"/>
      <c r="H24539"/>
      <c r="I24539" s="14"/>
      <c r="K24539"/>
      <c r="L24539"/>
      <c r="M24539"/>
      <c r="N24539"/>
      <c r="O24539"/>
      <c r="P24539"/>
      <c r="S24539"/>
    </row>
    <row r="24540" spans="1:19" x14ac:dyDescent="0.3">
      <c r="A24540" s="25"/>
      <c r="B24540"/>
      <c r="C24540"/>
      <c r="D24540"/>
      <c r="E24540"/>
      <c r="F24540"/>
      <c r="G24540"/>
      <c r="H24540"/>
      <c r="I24540" s="14"/>
      <c r="K24540"/>
      <c r="L24540"/>
      <c r="M24540"/>
      <c r="N24540"/>
      <c r="O24540"/>
      <c r="P24540"/>
      <c r="S24540"/>
    </row>
    <row r="24541" spans="1:19" x14ac:dyDescent="0.3">
      <c r="A24541" s="25"/>
      <c r="B24541"/>
      <c r="C24541"/>
      <c r="D24541"/>
      <c r="E24541"/>
      <c r="F24541"/>
      <c r="G24541"/>
      <c r="H24541"/>
      <c r="I24541" s="14"/>
      <c r="K24541"/>
      <c r="L24541"/>
      <c r="M24541"/>
      <c r="N24541"/>
      <c r="O24541"/>
      <c r="P24541"/>
      <c r="S24541"/>
    </row>
    <row r="24542" spans="1:19" x14ac:dyDescent="0.3">
      <c r="A24542" s="25"/>
      <c r="B24542"/>
      <c r="C24542"/>
      <c r="D24542"/>
      <c r="E24542"/>
      <c r="F24542"/>
      <c r="G24542"/>
      <c r="H24542"/>
      <c r="I24542" s="14"/>
      <c r="K24542"/>
      <c r="L24542"/>
      <c r="M24542"/>
      <c r="N24542"/>
      <c r="O24542"/>
      <c r="P24542"/>
      <c r="S24542"/>
    </row>
    <row r="24543" spans="1:19" x14ac:dyDescent="0.3">
      <c r="A24543" s="25"/>
      <c r="B24543"/>
      <c r="C24543"/>
      <c r="D24543"/>
      <c r="E24543"/>
      <c r="F24543"/>
      <c r="G24543"/>
      <c r="H24543"/>
      <c r="I24543" s="14"/>
      <c r="K24543"/>
      <c r="L24543"/>
      <c r="M24543"/>
      <c r="N24543"/>
      <c r="O24543"/>
      <c r="P24543"/>
      <c r="S24543"/>
    </row>
    <row r="24544" spans="1:19" x14ac:dyDescent="0.3">
      <c r="A24544" s="25"/>
      <c r="B24544"/>
      <c r="C24544"/>
      <c r="D24544"/>
      <c r="E24544"/>
      <c r="F24544"/>
      <c r="G24544"/>
      <c r="H24544"/>
      <c r="I24544"/>
      <c r="K24544"/>
      <c r="L24544"/>
      <c r="M24544"/>
      <c r="N24544"/>
      <c r="O24544"/>
      <c r="P24544"/>
      <c r="S24544"/>
    </row>
    <row r="24545" spans="1:19" x14ac:dyDescent="0.3">
      <c r="A24545" s="25"/>
      <c r="B24545"/>
      <c r="C24545"/>
      <c r="D24545"/>
      <c r="E24545"/>
      <c r="F24545"/>
      <c r="G24545"/>
      <c r="H24545"/>
      <c r="I24545"/>
      <c r="K24545"/>
      <c r="L24545"/>
      <c r="M24545"/>
      <c r="N24545"/>
      <c r="O24545"/>
      <c r="P24545"/>
      <c r="S24545"/>
    </row>
    <row r="24546" spans="1:19" x14ac:dyDescent="0.3">
      <c r="A24546" s="25"/>
      <c r="B24546"/>
      <c r="C24546"/>
      <c r="D24546"/>
      <c r="E24546"/>
      <c r="F24546"/>
      <c r="G24546"/>
      <c r="H24546" s="26"/>
      <c r="I24546" s="26"/>
      <c r="K24546"/>
      <c r="L24546"/>
      <c r="M24546"/>
      <c r="N24546"/>
      <c r="O24546"/>
      <c r="P24546"/>
      <c r="S24546"/>
    </row>
    <row r="24547" spans="1:19" x14ac:dyDescent="0.3">
      <c r="A24547" s="25"/>
      <c r="B24547"/>
      <c r="C24547"/>
      <c r="D24547"/>
      <c r="E24547"/>
      <c r="F24547"/>
      <c r="G24547"/>
      <c r="H24547" s="26"/>
      <c r="I24547" s="26"/>
      <c r="K24547"/>
      <c r="L24547"/>
      <c r="M24547"/>
      <c r="N24547"/>
      <c r="O24547"/>
      <c r="P24547"/>
      <c r="S24547"/>
    </row>
    <row r="24548" spans="1:19" x14ac:dyDescent="0.3">
      <c r="A24548" s="25"/>
      <c r="B24548"/>
      <c r="C24548"/>
      <c r="D24548"/>
      <c r="E24548"/>
      <c r="F24548"/>
      <c r="G24548"/>
      <c r="H24548" s="26"/>
      <c r="I24548" s="26"/>
      <c r="K24548"/>
      <c r="L24548"/>
      <c r="M24548"/>
      <c r="N24548"/>
      <c r="O24548"/>
      <c r="P24548"/>
      <c r="S24548"/>
    </row>
    <row r="24549" spans="1:19" x14ac:dyDescent="0.3">
      <c r="A24549" s="25"/>
      <c r="B24549"/>
      <c r="C24549"/>
      <c r="D24549"/>
      <c r="E24549"/>
      <c r="F24549"/>
      <c r="G24549"/>
      <c r="H24549" s="26"/>
      <c r="I24549" s="26"/>
      <c r="K24549"/>
      <c r="L24549"/>
      <c r="M24549"/>
      <c r="N24549"/>
      <c r="O24549"/>
      <c r="P24549"/>
      <c r="S24549"/>
    </row>
    <row r="24550" spans="1:19" x14ac:dyDescent="0.3">
      <c r="A24550" s="25"/>
      <c r="B24550"/>
      <c r="C24550"/>
      <c r="D24550"/>
      <c r="E24550"/>
      <c r="F24550"/>
      <c r="G24550"/>
      <c r="H24550" s="26"/>
      <c r="I24550" s="26"/>
      <c r="K24550"/>
      <c r="L24550"/>
      <c r="M24550"/>
      <c r="N24550"/>
      <c r="O24550"/>
      <c r="P24550"/>
      <c r="S24550"/>
    </row>
    <row r="24551" spans="1:19" x14ac:dyDescent="0.3">
      <c r="A24551" s="25"/>
      <c r="B24551"/>
      <c r="C24551"/>
      <c r="D24551"/>
      <c r="E24551"/>
      <c r="F24551"/>
      <c r="G24551"/>
      <c r="H24551" s="26"/>
      <c r="I24551" s="26"/>
      <c r="K24551"/>
      <c r="L24551"/>
      <c r="M24551"/>
      <c r="N24551"/>
      <c r="O24551"/>
      <c r="P24551"/>
      <c r="S24551"/>
    </row>
    <row r="24552" spans="1:19" x14ac:dyDescent="0.3">
      <c r="A24552" s="25"/>
      <c r="B24552"/>
      <c r="C24552"/>
      <c r="D24552"/>
      <c r="E24552"/>
      <c r="F24552"/>
      <c r="G24552"/>
      <c r="H24552" s="26"/>
      <c r="I24552" s="26"/>
      <c r="K24552"/>
      <c r="L24552"/>
      <c r="M24552"/>
      <c r="N24552"/>
      <c r="O24552"/>
      <c r="P24552"/>
      <c r="S24552"/>
    </row>
    <row r="24553" spans="1:19" x14ac:dyDescent="0.3">
      <c r="A24553" s="25"/>
      <c r="B24553"/>
      <c r="C24553"/>
      <c r="D24553"/>
      <c r="E24553"/>
      <c r="F24553"/>
      <c r="G24553"/>
      <c r="H24553" s="26"/>
      <c r="I24553" s="26"/>
      <c r="K24553"/>
      <c r="L24553"/>
      <c r="M24553"/>
      <c r="N24553"/>
      <c r="O24553"/>
      <c r="P24553"/>
      <c r="S24553"/>
    </row>
    <row r="24554" spans="1:19" x14ac:dyDescent="0.3">
      <c r="A24554" s="25"/>
      <c r="B24554"/>
      <c r="C24554"/>
      <c r="D24554"/>
      <c r="E24554"/>
      <c r="F24554"/>
      <c r="G24554"/>
      <c r="H24554" s="14"/>
      <c r="I24554" s="14"/>
      <c r="K24554"/>
      <c r="L24554"/>
      <c r="M24554"/>
      <c r="N24554"/>
      <c r="O24554"/>
      <c r="P24554"/>
      <c r="S24554"/>
    </row>
    <row r="24555" spans="1:19" x14ac:dyDescent="0.3">
      <c r="A24555" s="25"/>
      <c r="B24555"/>
      <c r="C24555"/>
      <c r="D24555"/>
      <c r="E24555"/>
      <c r="F24555"/>
      <c r="G24555"/>
      <c r="H24555" s="14"/>
      <c r="I24555" s="14"/>
      <c r="K24555"/>
      <c r="L24555"/>
      <c r="M24555"/>
      <c r="N24555"/>
      <c r="O24555"/>
      <c r="P24555"/>
      <c r="S24555"/>
    </row>
    <row r="24556" spans="1:19" x14ac:dyDescent="0.3">
      <c r="A24556" s="25"/>
      <c r="B24556"/>
      <c r="C24556"/>
      <c r="D24556"/>
      <c r="E24556"/>
      <c r="F24556"/>
      <c r="G24556"/>
      <c r="H24556"/>
      <c r="I24556"/>
      <c r="K24556"/>
      <c r="L24556"/>
      <c r="M24556"/>
      <c r="N24556"/>
      <c r="O24556"/>
      <c r="P24556"/>
      <c r="S24556"/>
    </row>
    <row r="24557" spans="1:19" x14ac:dyDescent="0.3">
      <c r="A24557" s="25"/>
      <c r="B24557"/>
      <c r="C24557"/>
      <c r="D24557"/>
      <c r="E24557"/>
      <c r="F24557"/>
      <c r="G24557"/>
      <c r="H24557"/>
      <c r="I24557"/>
      <c r="K24557"/>
      <c r="L24557"/>
      <c r="M24557"/>
      <c r="N24557"/>
      <c r="O24557"/>
      <c r="P24557"/>
      <c r="S24557"/>
    </row>
    <row r="24558" spans="1:19" x14ac:dyDescent="0.3">
      <c r="A24558" s="25"/>
      <c r="B24558"/>
      <c r="C24558"/>
      <c r="D24558"/>
      <c r="E24558"/>
      <c r="F24558"/>
      <c r="G24558"/>
      <c r="H24558"/>
      <c r="I24558"/>
      <c r="K24558"/>
      <c r="L24558"/>
      <c r="M24558"/>
      <c r="N24558"/>
      <c r="O24558"/>
      <c r="P24558"/>
      <c r="S24558"/>
    </row>
    <row r="24559" spans="1:19" x14ac:dyDescent="0.3">
      <c r="A24559" s="25"/>
      <c r="B24559"/>
      <c r="C24559"/>
      <c r="D24559"/>
      <c r="E24559"/>
      <c r="F24559"/>
      <c r="G24559"/>
      <c r="H24559"/>
      <c r="I24559"/>
      <c r="K24559"/>
      <c r="L24559"/>
      <c r="M24559"/>
      <c r="N24559"/>
      <c r="O24559"/>
      <c r="P24559"/>
      <c r="S24559"/>
    </row>
    <row r="24560" spans="1:19" x14ac:dyDescent="0.3">
      <c r="A24560" s="25"/>
      <c r="B24560"/>
      <c r="C24560"/>
      <c r="D24560"/>
      <c r="E24560"/>
      <c r="F24560"/>
      <c r="G24560"/>
      <c r="H24560"/>
      <c r="I24560"/>
      <c r="K24560"/>
      <c r="L24560"/>
      <c r="M24560"/>
      <c r="N24560"/>
      <c r="O24560"/>
      <c r="P24560"/>
      <c r="S24560"/>
    </row>
    <row r="24561" spans="1:19" x14ac:dyDescent="0.3">
      <c r="A24561" s="25"/>
      <c r="B24561"/>
      <c r="C24561"/>
      <c r="D24561"/>
      <c r="E24561"/>
      <c r="F24561"/>
      <c r="G24561"/>
      <c r="H24561"/>
      <c r="I24561"/>
      <c r="K24561"/>
      <c r="L24561"/>
      <c r="M24561"/>
      <c r="N24561"/>
      <c r="O24561"/>
      <c r="P24561"/>
      <c r="S24561"/>
    </row>
    <row r="24562" spans="1:19" x14ac:dyDescent="0.3">
      <c r="A24562" s="25"/>
      <c r="B24562"/>
      <c r="C24562"/>
      <c r="D24562"/>
      <c r="E24562"/>
      <c r="F24562"/>
      <c r="G24562"/>
      <c r="H24562" s="26"/>
      <c r="I24562" s="26"/>
      <c r="K24562"/>
      <c r="L24562"/>
      <c r="M24562"/>
      <c r="N24562"/>
      <c r="O24562"/>
      <c r="P24562"/>
      <c r="S24562"/>
    </row>
    <row r="24563" spans="1:19" x14ac:dyDescent="0.3">
      <c r="A24563" s="25"/>
      <c r="B24563"/>
      <c r="C24563"/>
      <c r="D24563"/>
      <c r="E24563"/>
      <c r="F24563"/>
      <c r="G24563"/>
      <c r="H24563" s="26"/>
      <c r="I24563" s="26"/>
      <c r="K24563"/>
      <c r="L24563"/>
      <c r="M24563"/>
      <c r="N24563"/>
      <c r="O24563"/>
      <c r="P24563"/>
      <c r="S24563"/>
    </row>
    <row r="24564" spans="1:19" x14ac:dyDescent="0.3">
      <c r="A24564" s="25"/>
      <c r="B24564"/>
      <c r="C24564"/>
      <c r="D24564"/>
      <c r="E24564"/>
      <c r="F24564"/>
      <c r="G24564"/>
      <c r="H24564" s="26"/>
      <c r="I24564" s="26"/>
      <c r="K24564"/>
      <c r="L24564"/>
      <c r="M24564"/>
      <c r="N24564"/>
      <c r="O24564"/>
      <c r="P24564"/>
      <c r="S24564"/>
    </row>
    <row r="24565" spans="1:19" x14ac:dyDescent="0.3">
      <c r="A24565" s="25"/>
      <c r="B24565"/>
      <c r="C24565"/>
      <c r="D24565"/>
      <c r="E24565"/>
      <c r="F24565"/>
      <c r="G24565"/>
      <c r="H24565" s="26"/>
      <c r="I24565" s="26"/>
      <c r="K24565"/>
      <c r="L24565"/>
      <c r="M24565"/>
      <c r="N24565"/>
      <c r="O24565"/>
      <c r="P24565"/>
      <c r="S24565"/>
    </row>
    <row r="24566" spans="1:19" x14ac:dyDescent="0.3">
      <c r="A24566" s="25"/>
      <c r="B24566"/>
      <c r="C24566"/>
      <c r="D24566"/>
      <c r="E24566"/>
      <c r="F24566"/>
      <c r="G24566"/>
      <c r="H24566" s="26"/>
      <c r="I24566" s="26"/>
      <c r="K24566"/>
      <c r="L24566"/>
      <c r="M24566"/>
      <c r="N24566"/>
      <c r="O24566"/>
      <c r="P24566"/>
      <c r="S24566"/>
    </row>
    <row r="24567" spans="1:19" x14ac:dyDescent="0.3">
      <c r="A24567" s="25"/>
      <c r="B24567"/>
      <c r="C24567"/>
      <c r="D24567"/>
      <c r="E24567"/>
      <c r="F24567"/>
      <c r="G24567"/>
      <c r="H24567" s="26"/>
      <c r="I24567" s="26"/>
      <c r="K24567"/>
      <c r="L24567"/>
      <c r="M24567"/>
      <c r="N24567"/>
      <c r="O24567"/>
      <c r="P24567"/>
      <c r="S24567"/>
    </row>
    <row r="24568" spans="1:19" x14ac:dyDescent="0.3">
      <c r="A24568" s="25"/>
      <c r="B24568"/>
      <c r="C24568"/>
      <c r="D24568"/>
      <c r="E24568"/>
      <c r="F24568"/>
      <c r="G24568"/>
      <c r="H24568" s="26"/>
      <c r="I24568" s="26"/>
      <c r="K24568"/>
      <c r="L24568"/>
      <c r="M24568"/>
      <c r="N24568"/>
      <c r="O24568"/>
      <c r="P24568"/>
      <c r="S24568"/>
    </row>
    <row r="24569" spans="1:19" x14ac:dyDescent="0.3">
      <c r="A24569" s="25"/>
      <c r="B24569"/>
      <c r="C24569"/>
      <c r="D24569"/>
      <c r="E24569"/>
      <c r="F24569"/>
      <c r="G24569"/>
      <c r="H24569" s="26"/>
      <c r="I24569" s="26"/>
      <c r="K24569"/>
      <c r="L24569"/>
      <c r="M24569"/>
      <c r="N24569"/>
      <c r="O24569"/>
      <c r="P24569"/>
      <c r="S24569"/>
    </row>
    <row r="24570" spans="1:19" x14ac:dyDescent="0.3">
      <c r="A24570" s="25"/>
      <c r="B24570"/>
      <c r="C24570"/>
      <c r="D24570"/>
      <c r="E24570"/>
      <c r="F24570"/>
      <c r="G24570"/>
      <c r="H24570" s="26"/>
      <c r="I24570" s="26"/>
      <c r="K24570"/>
      <c r="L24570"/>
      <c r="M24570"/>
      <c r="N24570"/>
      <c r="O24570"/>
      <c r="P24570"/>
      <c r="S24570"/>
    </row>
    <row r="24571" spans="1:19" x14ac:dyDescent="0.3">
      <c r="A24571" s="25"/>
      <c r="B24571"/>
      <c r="C24571"/>
      <c r="D24571"/>
      <c r="E24571"/>
      <c r="F24571"/>
      <c r="G24571"/>
      <c r="H24571" s="26"/>
      <c r="I24571" s="26"/>
      <c r="K24571"/>
      <c r="L24571"/>
      <c r="M24571"/>
      <c r="N24571"/>
      <c r="O24571"/>
      <c r="P24571"/>
      <c r="S24571"/>
    </row>
    <row r="24572" spans="1:19" x14ac:dyDescent="0.3">
      <c r="A24572" s="25"/>
      <c r="B24572"/>
      <c r="C24572"/>
      <c r="D24572"/>
      <c r="E24572"/>
      <c r="F24572"/>
      <c r="G24572"/>
      <c r="H24572" s="26"/>
      <c r="I24572" s="26"/>
      <c r="K24572"/>
      <c r="L24572"/>
      <c r="M24572"/>
      <c r="N24572"/>
      <c r="O24572"/>
      <c r="P24572"/>
      <c r="S24572"/>
    </row>
    <row r="24573" spans="1:19" x14ac:dyDescent="0.3">
      <c r="A24573" s="25"/>
      <c r="B24573"/>
      <c r="C24573"/>
      <c r="D24573"/>
      <c r="E24573"/>
      <c r="F24573"/>
      <c r="G24573"/>
      <c r="H24573" s="26"/>
      <c r="I24573" s="26"/>
      <c r="K24573"/>
      <c r="L24573"/>
      <c r="M24573"/>
      <c r="N24573"/>
      <c r="O24573"/>
      <c r="P24573"/>
      <c r="S24573"/>
    </row>
    <row r="24574" spans="1:19" x14ac:dyDescent="0.3">
      <c r="A24574" s="25"/>
      <c r="B24574"/>
      <c r="C24574"/>
      <c r="D24574"/>
      <c r="E24574"/>
      <c r="F24574"/>
      <c r="G24574"/>
      <c r="H24574" s="26"/>
      <c r="I24574" s="26"/>
      <c r="K24574"/>
      <c r="L24574"/>
      <c r="M24574"/>
      <c r="N24574"/>
      <c r="O24574"/>
      <c r="P24574"/>
      <c r="S24574"/>
    </row>
    <row r="24575" spans="1:19" x14ac:dyDescent="0.3">
      <c r="A24575" s="25"/>
      <c r="B24575"/>
      <c r="C24575"/>
      <c r="D24575"/>
      <c r="E24575"/>
      <c r="F24575"/>
      <c r="G24575"/>
      <c r="H24575" s="26"/>
      <c r="I24575" s="26"/>
      <c r="K24575"/>
      <c r="L24575"/>
      <c r="M24575"/>
      <c r="N24575"/>
      <c r="O24575"/>
      <c r="P24575"/>
      <c r="S24575"/>
    </row>
    <row r="24576" spans="1:19" x14ac:dyDescent="0.3">
      <c r="A24576" s="25"/>
      <c r="B24576"/>
      <c r="C24576"/>
      <c r="D24576"/>
      <c r="E24576"/>
      <c r="F24576"/>
      <c r="G24576"/>
      <c r="H24576" s="26"/>
      <c r="I24576" s="26"/>
      <c r="K24576"/>
      <c r="L24576"/>
      <c r="M24576"/>
      <c r="N24576"/>
      <c r="O24576"/>
      <c r="P24576"/>
      <c r="S24576"/>
    </row>
    <row r="24577" spans="1:19" x14ac:dyDescent="0.3">
      <c r="A24577" s="25"/>
      <c r="B24577"/>
      <c r="C24577"/>
      <c r="D24577"/>
      <c r="E24577"/>
      <c r="F24577"/>
      <c r="G24577"/>
      <c r="H24577" s="26"/>
      <c r="I24577" s="26"/>
      <c r="K24577"/>
      <c r="L24577"/>
      <c r="M24577"/>
      <c r="N24577"/>
      <c r="O24577"/>
      <c r="P24577"/>
      <c r="S24577"/>
    </row>
    <row r="24578" spans="1:19" x14ac:dyDescent="0.3">
      <c r="A24578" s="25"/>
      <c r="B24578"/>
      <c r="C24578"/>
      <c r="D24578"/>
      <c r="E24578"/>
      <c r="F24578"/>
      <c r="G24578"/>
      <c r="H24578" s="26"/>
      <c r="I24578" s="26"/>
      <c r="K24578"/>
      <c r="L24578"/>
      <c r="M24578"/>
      <c r="N24578"/>
      <c r="O24578"/>
      <c r="P24578"/>
      <c r="S24578"/>
    </row>
    <row r="24579" spans="1:19" x14ac:dyDescent="0.3">
      <c r="A24579" s="25"/>
      <c r="B24579"/>
      <c r="C24579"/>
      <c r="D24579"/>
      <c r="E24579"/>
      <c r="F24579"/>
      <c r="G24579"/>
      <c r="H24579" s="26"/>
      <c r="I24579" s="26"/>
      <c r="K24579"/>
      <c r="L24579"/>
      <c r="M24579"/>
      <c r="N24579"/>
      <c r="O24579"/>
      <c r="P24579"/>
      <c r="S24579"/>
    </row>
    <row r="24580" spans="1:19" x14ac:dyDescent="0.3">
      <c r="A24580" s="25"/>
      <c r="B24580"/>
      <c r="C24580"/>
      <c r="D24580"/>
      <c r="E24580"/>
      <c r="F24580"/>
      <c r="G24580"/>
      <c r="H24580" s="26"/>
      <c r="I24580" s="26"/>
      <c r="K24580"/>
      <c r="L24580"/>
      <c r="M24580"/>
      <c r="N24580"/>
      <c r="O24580"/>
      <c r="P24580"/>
      <c r="S24580"/>
    </row>
    <row r="24581" spans="1:19" x14ac:dyDescent="0.3">
      <c r="A24581" s="25"/>
      <c r="B24581"/>
      <c r="C24581"/>
      <c r="D24581"/>
      <c r="E24581"/>
      <c r="F24581"/>
      <c r="G24581"/>
      <c r="H24581" s="26"/>
      <c r="I24581" s="26"/>
      <c r="K24581"/>
      <c r="L24581"/>
      <c r="M24581"/>
      <c r="N24581"/>
      <c r="O24581"/>
      <c r="P24581"/>
      <c r="S24581"/>
    </row>
    <row r="24582" spans="1:19" x14ac:dyDescent="0.3">
      <c r="A24582" s="25"/>
      <c r="B24582"/>
      <c r="C24582"/>
      <c r="D24582"/>
      <c r="E24582"/>
      <c r="F24582"/>
      <c r="G24582"/>
      <c r="H24582" s="26"/>
      <c r="I24582" s="26"/>
      <c r="K24582"/>
      <c r="L24582"/>
      <c r="M24582"/>
      <c r="N24582"/>
      <c r="O24582"/>
      <c r="P24582"/>
      <c r="S24582"/>
    </row>
    <row r="24583" spans="1:19" x14ac:dyDescent="0.3">
      <c r="A24583" s="25"/>
      <c r="B24583"/>
      <c r="C24583"/>
      <c r="D24583"/>
      <c r="E24583"/>
      <c r="F24583"/>
      <c r="G24583"/>
      <c r="H24583" s="26"/>
      <c r="I24583" s="26"/>
      <c r="K24583"/>
      <c r="L24583"/>
      <c r="M24583"/>
      <c r="N24583"/>
      <c r="O24583"/>
      <c r="P24583"/>
      <c r="S24583"/>
    </row>
    <row r="24584" spans="1:19" x14ac:dyDescent="0.3">
      <c r="A24584" s="25"/>
      <c r="B24584"/>
      <c r="C24584"/>
      <c r="D24584"/>
      <c r="E24584"/>
      <c r="F24584"/>
      <c r="G24584"/>
      <c r="H24584" s="26"/>
      <c r="I24584" s="26"/>
      <c r="K24584"/>
      <c r="L24584"/>
      <c r="M24584"/>
      <c r="N24584"/>
      <c r="O24584"/>
      <c r="P24584"/>
      <c r="S24584"/>
    </row>
    <row r="24585" spans="1:19" x14ac:dyDescent="0.3">
      <c r="A24585" s="25"/>
      <c r="B24585"/>
      <c r="C24585"/>
      <c r="D24585"/>
      <c r="E24585"/>
      <c r="F24585"/>
      <c r="G24585"/>
      <c r="H24585" s="26"/>
      <c r="I24585" s="26"/>
      <c r="K24585"/>
      <c r="L24585"/>
      <c r="M24585"/>
      <c r="N24585"/>
      <c r="O24585"/>
      <c r="P24585"/>
      <c r="S24585"/>
    </row>
    <row r="24586" spans="1:19" x14ac:dyDescent="0.3">
      <c r="A24586" s="25"/>
      <c r="B24586"/>
      <c r="C24586"/>
      <c r="D24586"/>
      <c r="E24586"/>
      <c r="F24586"/>
      <c r="G24586"/>
      <c r="H24586" s="26"/>
      <c r="I24586" s="26"/>
      <c r="K24586"/>
      <c r="L24586"/>
      <c r="M24586"/>
      <c r="N24586"/>
      <c r="O24586"/>
      <c r="P24586"/>
      <c r="S24586"/>
    </row>
    <row r="24587" spans="1:19" x14ac:dyDescent="0.3">
      <c r="A24587" s="25"/>
      <c r="B24587"/>
      <c r="C24587"/>
      <c r="D24587"/>
      <c r="E24587"/>
      <c r="F24587"/>
      <c r="G24587"/>
      <c r="H24587" s="26"/>
      <c r="I24587" s="26"/>
      <c r="K24587"/>
      <c r="L24587"/>
      <c r="M24587"/>
      <c r="N24587"/>
      <c r="O24587"/>
      <c r="P24587"/>
      <c r="S24587"/>
    </row>
    <row r="24588" spans="1:19" x14ac:dyDescent="0.3">
      <c r="A24588" s="25"/>
      <c r="B24588"/>
      <c r="C24588"/>
      <c r="D24588"/>
      <c r="E24588"/>
      <c r="F24588"/>
      <c r="G24588"/>
      <c r="H24588" s="26"/>
      <c r="I24588" s="26"/>
      <c r="K24588"/>
      <c r="L24588"/>
      <c r="M24588"/>
      <c r="N24588"/>
      <c r="O24588"/>
      <c r="P24588"/>
      <c r="S24588"/>
    </row>
    <row r="24589" spans="1:19" x14ac:dyDescent="0.3">
      <c r="A24589" s="25"/>
      <c r="B24589"/>
      <c r="C24589"/>
      <c r="D24589"/>
      <c r="E24589"/>
      <c r="F24589"/>
      <c r="G24589"/>
      <c r="H24589" s="26"/>
      <c r="I24589" s="26"/>
      <c r="K24589"/>
      <c r="L24589"/>
      <c r="M24589"/>
      <c r="N24589"/>
      <c r="O24589"/>
      <c r="P24589"/>
      <c r="S24589"/>
    </row>
    <row r="24590" spans="1:19" x14ac:dyDescent="0.3">
      <c r="A24590" s="25"/>
      <c r="B24590"/>
      <c r="C24590"/>
      <c r="D24590"/>
      <c r="E24590"/>
      <c r="F24590"/>
      <c r="G24590"/>
      <c r="H24590" s="14"/>
      <c r="I24590" s="14"/>
      <c r="K24590"/>
      <c r="L24590"/>
      <c r="M24590"/>
      <c r="N24590"/>
      <c r="O24590"/>
      <c r="P24590"/>
      <c r="S24590"/>
    </row>
    <row r="24591" spans="1:19" x14ac:dyDescent="0.3">
      <c r="A24591" s="25"/>
      <c r="B24591"/>
      <c r="C24591"/>
      <c r="D24591"/>
      <c r="E24591"/>
      <c r="F24591"/>
      <c r="G24591"/>
      <c r="H24591" s="14"/>
      <c r="I24591" s="14"/>
      <c r="K24591"/>
      <c r="L24591"/>
      <c r="M24591"/>
      <c r="N24591"/>
      <c r="O24591"/>
      <c r="P24591"/>
      <c r="S24591"/>
    </row>
    <row r="24592" spans="1:19" x14ac:dyDescent="0.3">
      <c r="A24592" s="25"/>
      <c r="B24592"/>
      <c r="C24592"/>
      <c r="D24592"/>
      <c r="E24592"/>
      <c r="F24592"/>
      <c r="G24592"/>
      <c r="H24592"/>
      <c r="I24592" s="14"/>
      <c r="K24592"/>
      <c r="L24592"/>
      <c r="M24592"/>
      <c r="N24592"/>
      <c r="O24592"/>
      <c r="P24592"/>
      <c r="S24592"/>
    </row>
    <row r="24593" spans="1:19" x14ac:dyDescent="0.3">
      <c r="A24593" s="25"/>
      <c r="B24593"/>
      <c r="C24593"/>
      <c r="D24593"/>
      <c r="E24593"/>
      <c r="F24593"/>
      <c r="G24593"/>
      <c r="H24593"/>
      <c r="I24593" s="14"/>
      <c r="K24593"/>
      <c r="L24593"/>
      <c r="M24593"/>
      <c r="N24593"/>
      <c r="O24593"/>
      <c r="P24593"/>
      <c r="S24593"/>
    </row>
    <row r="24594" spans="1:19" x14ac:dyDescent="0.3">
      <c r="A24594" s="25"/>
      <c r="B24594"/>
      <c r="C24594"/>
      <c r="D24594"/>
      <c r="E24594"/>
      <c r="F24594"/>
      <c r="G24594"/>
      <c r="H24594" s="26"/>
      <c r="I24594" s="26"/>
      <c r="K24594"/>
      <c r="L24594"/>
      <c r="M24594"/>
      <c r="N24594"/>
      <c r="O24594"/>
      <c r="P24594"/>
      <c r="S24594"/>
    </row>
    <row r="24595" spans="1:19" x14ac:dyDescent="0.3">
      <c r="A24595" s="25"/>
      <c r="B24595"/>
      <c r="C24595"/>
      <c r="D24595"/>
      <c r="E24595"/>
      <c r="F24595"/>
      <c r="G24595"/>
      <c r="H24595" s="26"/>
      <c r="I24595" s="26"/>
      <c r="K24595"/>
      <c r="L24595"/>
      <c r="M24595"/>
      <c r="N24595"/>
      <c r="O24595"/>
      <c r="P24595"/>
      <c r="S24595"/>
    </row>
    <row r="24596" spans="1:19" x14ac:dyDescent="0.3">
      <c r="A24596" s="25"/>
      <c r="B24596"/>
      <c r="C24596"/>
      <c r="D24596"/>
      <c r="E24596"/>
      <c r="F24596"/>
      <c r="G24596"/>
      <c r="H24596" s="26"/>
      <c r="I24596" s="26"/>
      <c r="K24596"/>
      <c r="L24596"/>
      <c r="M24596"/>
      <c r="N24596"/>
      <c r="O24596"/>
      <c r="P24596"/>
      <c r="S24596"/>
    </row>
    <row r="24597" spans="1:19" x14ac:dyDescent="0.3">
      <c r="A24597" s="25"/>
      <c r="B24597"/>
      <c r="C24597"/>
      <c r="D24597"/>
      <c r="E24597"/>
      <c r="F24597"/>
      <c r="G24597"/>
      <c r="H24597" s="26"/>
      <c r="I24597" s="26"/>
      <c r="K24597"/>
      <c r="L24597"/>
      <c r="M24597"/>
      <c r="N24597"/>
      <c r="O24597"/>
      <c r="P24597"/>
      <c r="S24597"/>
    </row>
    <row r="24598" spans="1:19" x14ac:dyDescent="0.3">
      <c r="A24598" s="25"/>
      <c r="B24598"/>
      <c r="C24598"/>
      <c r="D24598"/>
      <c r="E24598"/>
      <c r="F24598"/>
      <c r="G24598"/>
      <c r="H24598"/>
      <c r="I24598"/>
      <c r="K24598"/>
      <c r="L24598"/>
      <c r="M24598"/>
      <c r="N24598"/>
      <c r="O24598"/>
      <c r="P24598"/>
      <c r="S24598"/>
    </row>
    <row r="24599" spans="1:19" x14ac:dyDescent="0.3">
      <c r="A24599" s="25"/>
      <c r="B24599"/>
      <c r="C24599"/>
      <c r="D24599"/>
      <c r="E24599"/>
      <c r="F24599"/>
      <c r="G24599"/>
      <c r="H24599"/>
      <c r="I24599"/>
      <c r="K24599"/>
      <c r="L24599"/>
      <c r="M24599"/>
      <c r="N24599"/>
      <c r="O24599"/>
      <c r="P24599"/>
      <c r="S24599"/>
    </row>
    <row r="24600" spans="1:19" x14ac:dyDescent="0.3">
      <c r="A24600" s="25"/>
      <c r="B24600"/>
      <c r="C24600"/>
      <c r="D24600"/>
      <c r="E24600"/>
      <c r="F24600"/>
      <c r="G24600"/>
      <c r="H24600"/>
      <c r="I24600"/>
      <c r="K24600"/>
      <c r="L24600"/>
      <c r="M24600"/>
      <c r="N24600"/>
      <c r="O24600"/>
      <c r="P24600"/>
      <c r="S24600"/>
    </row>
    <row r="24601" spans="1:19" x14ac:dyDescent="0.3">
      <c r="A24601" s="25"/>
      <c r="B24601"/>
      <c r="C24601"/>
      <c r="D24601"/>
      <c r="E24601"/>
      <c r="F24601"/>
      <c r="G24601"/>
      <c r="H24601"/>
      <c r="I24601"/>
      <c r="K24601"/>
      <c r="L24601"/>
      <c r="M24601"/>
      <c r="N24601"/>
      <c r="O24601"/>
      <c r="P24601"/>
      <c r="S24601"/>
    </row>
    <row r="24602" spans="1:19" x14ac:dyDescent="0.3">
      <c r="A24602" s="25"/>
      <c r="B24602"/>
      <c r="C24602"/>
      <c r="D24602"/>
      <c r="E24602"/>
      <c r="F24602"/>
      <c r="G24602"/>
      <c r="H24602"/>
      <c r="I24602"/>
      <c r="K24602"/>
      <c r="L24602"/>
      <c r="M24602"/>
      <c r="N24602"/>
      <c r="O24602"/>
      <c r="P24602"/>
      <c r="S24602"/>
    </row>
    <row r="24603" spans="1:19" x14ac:dyDescent="0.3">
      <c r="A24603" s="25"/>
      <c r="B24603"/>
      <c r="C24603"/>
      <c r="D24603"/>
      <c r="E24603"/>
      <c r="F24603"/>
      <c r="G24603"/>
      <c r="H24603"/>
      <c r="I24603"/>
      <c r="K24603"/>
      <c r="L24603"/>
      <c r="M24603"/>
      <c r="N24603"/>
      <c r="O24603"/>
      <c r="P24603"/>
      <c r="S24603"/>
    </row>
    <row r="24604" spans="1:19" x14ac:dyDescent="0.3">
      <c r="A24604" s="25"/>
      <c r="B24604"/>
      <c r="C24604"/>
      <c r="D24604"/>
      <c r="E24604"/>
      <c r="F24604"/>
      <c r="G24604"/>
      <c r="H24604"/>
      <c r="I24604"/>
      <c r="K24604"/>
      <c r="L24604"/>
      <c r="M24604"/>
      <c r="N24604"/>
      <c r="O24604"/>
      <c r="P24604"/>
      <c r="S24604"/>
    </row>
    <row r="24605" spans="1:19" x14ac:dyDescent="0.3">
      <c r="A24605" s="25"/>
      <c r="B24605"/>
      <c r="C24605"/>
      <c r="D24605"/>
      <c r="E24605"/>
      <c r="F24605"/>
      <c r="G24605"/>
      <c r="H24605"/>
      <c r="I24605"/>
      <c r="K24605"/>
      <c r="L24605"/>
      <c r="M24605"/>
      <c r="N24605"/>
      <c r="O24605"/>
      <c r="P24605"/>
      <c r="S24605"/>
    </row>
    <row r="24606" spans="1:19" x14ac:dyDescent="0.3">
      <c r="A24606" s="25"/>
      <c r="B24606"/>
      <c r="C24606"/>
      <c r="D24606"/>
      <c r="E24606"/>
      <c r="F24606"/>
      <c r="G24606"/>
      <c r="H24606"/>
      <c r="I24606"/>
      <c r="K24606"/>
      <c r="L24606"/>
      <c r="M24606"/>
      <c r="N24606"/>
      <c r="O24606"/>
      <c r="P24606"/>
      <c r="S24606"/>
    </row>
    <row r="24607" spans="1:19" x14ac:dyDescent="0.3">
      <c r="A24607" s="25"/>
      <c r="B24607"/>
      <c r="C24607"/>
      <c r="D24607"/>
      <c r="E24607"/>
      <c r="F24607"/>
      <c r="G24607"/>
      <c r="H24607"/>
      <c r="I24607"/>
      <c r="K24607"/>
      <c r="L24607"/>
      <c r="M24607"/>
      <c r="N24607"/>
      <c r="O24607"/>
      <c r="P24607"/>
      <c r="S24607"/>
    </row>
    <row r="24608" spans="1:19" x14ac:dyDescent="0.3">
      <c r="A24608" s="25"/>
      <c r="B24608"/>
      <c r="C24608"/>
      <c r="D24608"/>
      <c r="E24608"/>
      <c r="F24608"/>
      <c r="G24608"/>
      <c r="H24608"/>
      <c r="I24608" s="26"/>
      <c r="K24608"/>
      <c r="L24608"/>
      <c r="M24608"/>
      <c r="N24608"/>
      <c r="O24608"/>
      <c r="P24608"/>
      <c r="S24608"/>
    </row>
    <row r="24609" spans="1:19" x14ac:dyDescent="0.3">
      <c r="A24609" s="25"/>
      <c r="B24609"/>
      <c r="C24609"/>
      <c r="D24609"/>
      <c r="E24609"/>
      <c r="F24609"/>
      <c r="G24609"/>
      <c r="H24609"/>
      <c r="I24609" s="26"/>
      <c r="K24609"/>
      <c r="L24609"/>
      <c r="M24609"/>
      <c r="N24609"/>
      <c r="O24609"/>
      <c r="P24609"/>
      <c r="S24609"/>
    </row>
    <row r="24610" spans="1:19" x14ac:dyDescent="0.3">
      <c r="A24610" s="25"/>
      <c r="B24610"/>
      <c r="C24610"/>
      <c r="D24610"/>
      <c r="E24610"/>
      <c r="F24610"/>
      <c r="G24610"/>
      <c r="H24610"/>
      <c r="I24610" s="26"/>
      <c r="K24610"/>
      <c r="L24610"/>
      <c r="M24610"/>
      <c r="N24610"/>
      <c r="O24610"/>
      <c r="P24610"/>
      <c r="S24610"/>
    </row>
    <row r="24611" spans="1:19" x14ac:dyDescent="0.3">
      <c r="A24611" s="25"/>
      <c r="B24611"/>
      <c r="C24611"/>
      <c r="D24611"/>
      <c r="E24611"/>
      <c r="F24611"/>
      <c r="G24611"/>
      <c r="H24611"/>
      <c r="I24611" s="26"/>
      <c r="K24611"/>
      <c r="L24611"/>
      <c r="M24611"/>
      <c r="N24611"/>
      <c r="O24611"/>
      <c r="P24611"/>
      <c r="S24611"/>
    </row>
    <row r="24612" spans="1:19" x14ac:dyDescent="0.3">
      <c r="A24612" s="25"/>
      <c r="B24612"/>
      <c r="C24612"/>
      <c r="D24612"/>
      <c r="E24612"/>
      <c r="F24612"/>
      <c r="G24612"/>
      <c r="H24612"/>
      <c r="I24612" s="26"/>
      <c r="K24612"/>
      <c r="L24612"/>
      <c r="M24612"/>
      <c r="N24612"/>
      <c r="O24612"/>
      <c r="P24612"/>
      <c r="S24612"/>
    </row>
    <row r="24613" spans="1:19" x14ac:dyDescent="0.3">
      <c r="A24613" s="25"/>
      <c r="B24613"/>
      <c r="C24613"/>
      <c r="D24613"/>
      <c r="E24613"/>
      <c r="F24613"/>
      <c r="G24613"/>
      <c r="H24613"/>
      <c r="I24613"/>
      <c r="K24613"/>
      <c r="L24613"/>
      <c r="M24613"/>
      <c r="N24613"/>
      <c r="O24613"/>
      <c r="P24613"/>
      <c r="S24613"/>
    </row>
    <row r="24614" spans="1:19" x14ac:dyDescent="0.3">
      <c r="A24614" s="25"/>
      <c r="B24614"/>
      <c r="C24614"/>
      <c r="D24614"/>
      <c r="E24614"/>
      <c r="F24614"/>
      <c r="G24614"/>
      <c r="H24614"/>
      <c r="I24614" s="14"/>
      <c r="K24614"/>
      <c r="L24614"/>
      <c r="M24614"/>
      <c r="N24614"/>
      <c r="O24614"/>
      <c r="P24614"/>
      <c r="S24614"/>
    </row>
    <row r="24615" spans="1:19" x14ac:dyDescent="0.3">
      <c r="A24615" s="25"/>
      <c r="B24615"/>
      <c r="C24615"/>
      <c r="D24615"/>
      <c r="E24615"/>
      <c r="F24615"/>
      <c r="G24615"/>
      <c r="H24615"/>
      <c r="I24615" s="14"/>
      <c r="K24615"/>
      <c r="L24615"/>
      <c r="M24615"/>
      <c r="N24615"/>
      <c r="O24615"/>
      <c r="P24615"/>
      <c r="S24615"/>
    </row>
    <row r="24616" spans="1:19" x14ac:dyDescent="0.3">
      <c r="A24616" s="25"/>
      <c r="B24616"/>
      <c r="C24616"/>
      <c r="D24616"/>
      <c r="E24616"/>
      <c r="F24616"/>
      <c r="G24616"/>
      <c r="H24616"/>
      <c r="I24616" s="14"/>
      <c r="K24616"/>
      <c r="L24616"/>
      <c r="M24616"/>
      <c r="N24616"/>
      <c r="O24616"/>
      <c r="P24616"/>
      <c r="S24616"/>
    </row>
    <row r="24617" spans="1:19" x14ac:dyDescent="0.3">
      <c r="A24617" s="25"/>
      <c r="B24617"/>
      <c r="C24617"/>
      <c r="D24617"/>
      <c r="E24617"/>
      <c r="F24617"/>
      <c r="G24617"/>
      <c r="H24617"/>
      <c r="I24617" s="14"/>
      <c r="K24617"/>
      <c r="L24617"/>
      <c r="M24617"/>
      <c r="N24617"/>
      <c r="O24617"/>
      <c r="P24617"/>
      <c r="S24617"/>
    </row>
    <row r="24618" spans="1:19" x14ac:dyDescent="0.3">
      <c r="A24618" s="25"/>
      <c r="B24618"/>
      <c r="C24618"/>
      <c r="D24618"/>
      <c r="E24618"/>
      <c r="F24618"/>
      <c r="G24618"/>
      <c r="H24618" s="26"/>
      <c r="I24618" s="26"/>
      <c r="K24618"/>
      <c r="L24618"/>
      <c r="M24618"/>
      <c r="N24618"/>
      <c r="O24618"/>
      <c r="P24618"/>
      <c r="S24618"/>
    </row>
    <row r="24619" spans="1:19" x14ac:dyDescent="0.3">
      <c r="A24619" s="25"/>
      <c r="B24619"/>
      <c r="C24619"/>
      <c r="D24619"/>
      <c r="E24619"/>
      <c r="F24619"/>
      <c r="G24619"/>
      <c r="H24619" s="26"/>
      <c r="I24619" s="26"/>
      <c r="K24619"/>
      <c r="L24619"/>
      <c r="M24619"/>
      <c r="N24619"/>
      <c r="O24619"/>
      <c r="P24619"/>
      <c r="S24619"/>
    </row>
    <row r="24620" spans="1:19" x14ac:dyDescent="0.3">
      <c r="A24620" s="25"/>
      <c r="B24620"/>
      <c r="C24620"/>
      <c r="D24620"/>
      <c r="E24620"/>
      <c r="F24620"/>
      <c r="G24620"/>
      <c r="H24620" s="26"/>
      <c r="I24620" s="26"/>
      <c r="K24620"/>
      <c r="L24620"/>
      <c r="M24620"/>
      <c r="N24620"/>
      <c r="O24620"/>
      <c r="P24620"/>
      <c r="S24620"/>
    </row>
    <row r="24621" spans="1:19" x14ac:dyDescent="0.3">
      <c r="A24621" s="25"/>
      <c r="B24621"/>
      <c r="C24621"/>
      <c r="D24621"/>
      <c r="E24621"/>
      <c r="F24621"/>
      <c r="G24621"/>
      <c r="H24621" s="26"/>
      <c r="I24621" s="26"/>
      <c r="K24621"/>
      <c r="L24621"/>
      <c r="M24621"/>
      <c r="N24621"/>
      <c r="O24621"/>
      <c r="P24621"/>
      <c r="S24621"/>
    </row>
    <row r="24622" spans="1:19" x14ac:dyDescent="0.3">
      <c r="A24622" s="25"/>
      <c r="B24622"/>
      <c r="C24622"/>
      <c r="D24622"/>
      <c r="E24622"/>
      <c r="F24622"/>
      <c r="G24622"/>
      <c r="H24622" s="26"/>
      <c r="I24622" s="26"/>
      <c r="K24622"/>
      <c r="L24622"/>
      <c r="M24622"/>
      <c r="N24622"/>
      <c r="O24622"/>
      <c r="P24622"/>
      <c r="S24622"/>
    </row>
    <row r="24623" spans="1:19" x14ac:dyDescent="0.3">
      <c r="A24623" s="25"/>
      <c r="B24623"/>
      <c r="C24623"/>
      <c r="D24623"/>
      <c r="E24623"/>
      <c r="F24623"/>
      <c r="G24623"/>
      <c r="H24623" s="26"/>
      <c r="I24623" s="26"/>
      <c r="K24623"/>
      <c r="L24623"/>
      <c r="M24623"/>
      <c r="N24623"/>
      <c r="O24623"/>
      <c r="P24623"/>
      <c r="S24623"/>
    </row>
    <row r="24624" spans="1:19" x14ac:dyDescent="0.3">
      <c r="A24624" s="25"/>
      <c r="B24624"/>
      <c r="C24624"/>
      <c r="D24624"/>
      <c r="E24624"/>
      <c r="F24624"/>
      <c r="G24624"/>
      <c r="H24624" s="26"/>
      <c r="I24624" s="26"/>
      <c r="K24624"/>
      <c r="L24624"/>
      <c r="M24624"/>
      <c r="N24624"/>
      <c r="O24624"/>
      <c r="P24624"/>
      <c r="S24624"/>
    </row>
    <row r="24625" spans="1:19" x14ac:dyDescent="0.3">
      <c r="A24625" s="25"/>
      <c r="B24625"/>
      <c r="C24625"/>
      <c r="D24625"/>
      <c r="E24625"/>
      <c r="F24625"/>
      <c r="G24625"/>
      <c r="H24625" s="26"/>
      <c r="I24625" s="26"/>
      <c r="K24625"/>
      <c r="L24625"/>
      <c r="M24625"/>
      <c r="N24625"/>
      <c r="O24625"/>
      <c r="P24625"/>
      <c r="S24625"/>
    </row>
    <row r="24626" spans="1:19" x14ac:dyDescent="0.3">
      <c r="A24626" s="25"/>
      <c r="B24626"/>
      <c r="C24626"/>
      <c r="D24626"/>
      <c r="E24626"/>
      <c r="F24626"/>
      <c r="G24626"/>
      <c r="H24626" s="26"/>
      <c r="I24626" s="26"/>
      <c r="K24626"/>
      <c r="L24626"/>
      <c r="M24626"/>
      <c r="N24626"/>
      <c r="O24626"/>
      <c r="P24626"/>
      <c r="S24626"/>
    </row>
    <row r="24627" spans="1:19" x14ac:dyDescent="0.3">
      <c r="A24627" s="25"/>
      <c r="B24627"/>
      <c r="C24627"/>
      <c r="D24627"/>
      <c r="E24627"/>
      <c r="F24627"/>
      <c r="G24627"/>
      <c r="H24627" s="26"/>
      <c r="I24627" s="26"/>
      <c r="K24627"/>
      <c r="L24627"/>
      <c r="M24627"/>
      <c r="N24627"/>
      <c r="O24627"/>
      <c r="P24627"/>
      <c r="S24627"/>
    </row>
    <row r="24628" spans="1:19" x14ac:dyDescent="0.3">
      <c r="A24628" s="25"/>
      <c r="B24628"/>
      <c r="C24628"/>
      <c r="D24628"/>
      <c r="E24628"/>
      <c r="F24628"/>
      <c r="G24628"/>
      <c r="H24628" s="14"/>
      <c r="I24628" s="26"/>
      <c r="K24628"/>
      <c r="L24628"/>
      <c r="M24628"/>
      <c r="N24628"/>
      <c r="O24628"/>
      <c r="P24628"/>
      <c r="S24628"/>
    </row>
    <row r="24629" spans="1:19" x14ac:dyDescent="0.3">
      <c r="A24629" s="25"/>
      <c r="B24629"/>
      <c r="C24629"/>
      <c r="D24629"/>
      <c r="E24629"/>
      <c r="F24629"/>
      <c r="G24629"/>
      <c r="H24629" s="14"/>
      <c r="I24629" s="26"/>
      <c r="K24629"/>
      <c r="L24629"/>
      <c r="M24629"/>
      <c r="N24629"/>
      <c r="O24629"/>
      <c r="P24629"/>
      <c r="S24629"/>
    </row>
    <row r="24630" spans="1:19" x14ac:dyDescent="0.3">
      <c r="A24630" s="25"/>
      <c r="B24630"/>
      <c r="C24630"/>
      <c r="D24630"/>
      <c r="E24630"/>
      <c r="F24630"/>
      <c r="G24630"/>
      <c r="H24630" s="14"/>
      <c r="I24630" s="26"/>
      <c r="K24630"/>
      <c r="L24630"/>
      <c r="M24630"/>
      <c r="N24630"/>
      <c r="O24630"/>
      <c r="P24630"/>
      <c r="S24630"/>
    </row>
    <row r="24631" spans="1:19" x14ac:dyDescent="0.3">
      <c r="A24631" s="25"/>
      <c r="B24631"/>
      <c r="C24631"/>
      <c r="D24631"/>
      <c r="E24631"/>
      <c r="F24631"/>
      <c r="G24631"/>
      <c r="H24631" s="14"/>
      <c r="I24631" s="26"/>
      <c r="K24631"/>
      <c r="L24631"/>
      <c r="M24631"/>
      <c r="N24631"/>
      <c r="O24631"/>
      <c r="P24631"/>
      <c r="S24631"/>
    </row>
    <row r="24632" spans="1:19" x14ac:dyDescent="0.3">
      <c r="A24632" s="25"/>
      <c r="B24632"/>
      <c r="C24632"/>
      <c r="D24632"/>
      <c r="E24632"/>
      <c r="F24632"/>
      <c r="G24632"/>
      <c r="H24632" s="26"/>
      <c r="I24632" s="26"/>
      <c r="K24632"/>
      <c r="L24632"/>
      <c r="M24632"/>
      <c r="N24632"/>
      <c r="O24632"/>
      <c r="P24632"/>
      <c r="S24632"/>
    </row>
    <row r="24633" spans="1:19" x14ac:dyDescent="0.3">
      <c r="A24633" s="25"/>
      <c r="B24633"/>
      <c r="C24633"/>
      <c r="D24633"/>
      <c r="E24633"/>
      <c r="F24633"/>
      <c r="G24633"/>
      <c r="H24633" s="26"/>
      <c r="I24633" s="26"/>
      <c r="K24633"/>
      <c r="L24633"/>
      <c r="M24633"/>
      <c r="N24633"/>
      <c r="O24633"/>
      <c r="P24633"/>
      <c r="S24633"/>
    </row>
    <row r="24634" spans="1:19" x14ac:dyDescent="0.3">
      <c r="A24634" s="25"/>
      <c r="B24634"/>
      <c r="C24634"/>
      <c r="D24634"/>
      <c r="E24634"/>
      <c r="F24634"/>
      <c r="G24634"/>
      <c r="H24634" s="26"/>
      <c r="I24634" s="26"/>
      <c r="K24634"/>
      <c r="L24634"/>
      <c r="M24634"/>
      <c r="N24634"/>
      <c r="O24634"/>
      <c r="P24634"/>
      <c r="S24634"/>
    </row>
    <row r="24635" spans="1:19" x14ac:dyDescent="0.3">
      <c r="A24635" s="25"/>
      <c r="B24635"/>
      <c r="C24635"/>
      <c r="D24635"/>
      <c r="E24635"/>
      <c r="F24635"/>
      <c r="G24635"/>
      <c r="H24635" s="26"/>
      <c r="I24635" s="26"/>
      <c r="K24635"/>
      <c r="L24635"/>
      <c r="M24635"/>
      <c r="N24635"/>
      <c r="O24635"/>
      <c r="P24635"/>
      <c r="S24635"/>
    </row>
    <row r="24636" spans="1:19" x14ac:dyDescent="0.3">
      <c r="A24636" s="25"/>
      <c r="B24636"/>
      <c r="C24636"/>
      <c r="D24636"/>
      <c r="E24636"/>
      <c r="F24636"/>
      <c r="G24636"/>
      <c r="H24636" s="14"/>
      <c r="I24636" s="14"/>
      <c r="K24636"/>
      <c r="L24636"/>
      <c r="M24636"/>
      <c r="N24636"/>
      <c r="O24636"/>
      <c r="P24636"/>
      <c r="S24636"/>
    </row>
    <row r="24637" spans="1:19" x14ac:dyDescent="0.3">
      <c r="A24637" s="25"/>
      <c r="B24637"/>
      <c r="C24637"/>
      <c r="D24637"/>
      <c r="E24637"/>
      <c r="F24637"/>
      <c r="G24637"/>
      <c r="H24637" s="14"/>
      <c r="I24637" s="14"/>
      <c r="K24637"/>
      <c r="L24637"/>
      <c r="M24637"/>
      <c r="N24637"/>
      <c r="O24637"/>
      <c r="P24637"/>
      <c r="S24637"/>
    </row>
    <row r="24638" spans="1:19" x14ac:dyDescent="0.3">
      <c r="A24638" s="25"/>
      <c r="B24638"/>
      <c r="C24638"/>
      <c r="D24638"/>
      <c r="E24638"/>
      <c r="F24638"/>
      <c r="G24638"/>
      <c r="H24638" s="14"/>
      <c r="I24638" s="14"/>
      <c r="K24638"/>
      <c r="L24638"/>
      <c r="M24638"/>
      <c r="N24638"/>
      <c r="O24638"/>
      <c r="P24638"/>
      <c r="S24638"/>
    </row>
    <row r="24639" spans="1:19" x14ac:dyDescent="0.3">
      <c r="A24639" s="25"/>
      <c r="B24639"/>
      <c r="C24639"/>
      <c r="D24639"/>
      <c r="E24639"/>
      <c r="F24639"/>
      <c r="G24639"/>
      <c r="H24639" s="14"/>
      <c r="I24639" s="14"/>
      <c r="K24639"/>
      <c r="L24639"/>
      <c r="M24639"/>
      <c r="N24639"/>
      <c r="O24639"/>
      <c r="P24639"/>
      <c r="S24639"/>
    </row>
    <row r="24640" spans="1:19" x14ac:dyDescent="0.3">
      <c r="A24640" s="25"/>
      <c r="B24640"/>
      <c r="C24640"/>
      <c r="D24640"/>
      <c r="E24640"/>
      <c r="F24640"/>
      <c r="G24640"/>
      <c r="H24640"/>
      <c r="I24640" s="14"/>
      <c r="K24640"/>
      <c r="L24640"/>
      <c r="M24640"/>
      <c r="N24640"/>
      <c r="O24640"/>
      <c r="P24640"/>
      <c r="S24640"/>
    </row>
    <row r="24641" spans="1:19" x14ac:dyDescent="0.3">
      <c r="A24641" s="25"/>
      <c r="B24641"/>
      <c r="C24641"/>
      <c r="D24641"/>
      <c r="E24641"/>
      <c r="F24641"/>
      <c r="G24641"/>
      <c r="H24641"/>
      <c r="I24641" s="14"/>
      <c r="K24641"/>
      <c r="L24641"/>
      <c r="M24641"/>
      <c r="N24641"/>
      <c r="O24641"/>
      <c r="P24641"/>
      <c r="S24641"/>
    </row>
    <row r="24642" spans="1:19" x14ac:dyDescent="0.3">
      <c r="A24642" s="25"/>
      <c r="B24642"/>
      <c r="C24642"/>
      <c r="D24642"/>
      <c r="E24642"/>
      <c r="F24642"/>
      <c r="G24642"/>
      <c r="H24642"/>
      <c r="I24642" s="14"/>
      <c r="K24642"/>
      <c r="L24642"/>
      <c r="M24642"/>
      <c r="N24642"/>
      <c r="O24642"/>
      <c r="P24642"/>
      <c r="S24642"/>
    </row>
    <row r="24643" spans="1:19" x14ac:dyDescent="0.3">
      <c r="A24643" s="25"/>
      <c r="B24643"/>
      <c r="C24643"/>
      <c r="D24643"/>
      <c r="E24643"/>
      <c r="F24643"/>
      <c r="G24643"/>
      <c r="H24643"/>
      <c r="I24643" s="14"/>
      <c r="K24643"/>
      <c r="L24643"/>
      <c r="M24643"/>
      <c r="N24643"/>
      <c r="O24643"/>
      <c r="P24643"/>
      <c r="S24643"/>
    </row>
    <row r="24644" spans="1:19" x14ac:dyDescent="0.3">
      <c r="A24644" s="25"/>
      <c r="B24644"/>
      <c r="C24644"/>
      <c r="D24644"/>
      <c r="E24644"/>
      <c r="F24644"/>
      <c r="G24644"/>
      <c r="H24644"/>
      <c r="I24644"/>
      <c r="K24644"/>
      <c r="L24644"/>
      <c r="M24644"/>
      <c r="N24644"/>
      <c r="O24644"/>
      <c r="P24644"/>
      <c r="S24644"/>
    </row>
    <row r="24645" spans="1:19" x14ac:dyDescent="0.3">
      <c r="A24645" s="25"/>
      <c r="B24645"/>
      <c r="C24645"/>
      <c r="D24645"/>
      <c r="E24645"/>
      <c r="F24645"/>
      <c r="G24645"/>
      <c r="H24645"/>
      <c r="I24645"/>
      <c r="K24645"/>
      <c r="L24645"/>
      <c r="M24645"/>
      <c r="N24645"/>
      <c r="O24645"/>
      <c r="P24645"/>
      <c r="S24645"/>
    </row>
    <row r="24646" spans="1:19" x14ac:dyDescent="0.3">
      <c r="A24646" s="25"/>
      <c r="B24646"/>
      <c r="C24646"/>
      <c r="D24646"/>
      <c r="E24646"/>
      <c r="F24646"/>
      <c r="G24646"/>
      <c r="H24646"/>
      <c r="I24646"/>
      <c r="K24646"/>
      <c r="L24646"/>
      <c r="M24646"/>
      <c r="N24646"/>
      <c r="O24646"/>
      <c r="P24646"/>
      <c r="S24646"/>
    </row>
    <row r="24647" spans="1:19" x14ac:dyDescent="0.3">
      <c r="A24647" s="25"/>
      <c r="B24647"/>
      <c r="C24647"/>
      <c r="D24647"/>
      <c r="E24647"/>
      <c r="F24647"/>
      <c r="G24647"/>
      <c r="H24647"/>
      <c r="I24647"/>
      <c r="K24647"/>
      <c r="L24647"/>
      <c r="M24647"/>
      <c r="N24647"/>
      <c r="O24647"/>
      <c r="P24647"/>
      <c r="S24647"/>
    </row>
    <row r="24648" spans="1:19" x14ac:dyDescent="0.3">
      <c r="A24648" s="25"/>
      <c r="B24648"/>
      <c r="C24648"/>
      <c r="D24648"/>
      <c r="E24648"/>
      <c r="F24648"/>
      <c r="G24648"/>
      <c r="H24648"/>
      <c r="I24648"/>
      <c r="K24648"/>
      <c r="L24648"/>
      <c r="M24648"/>
      <c r="N24648"/>
      <c r="O24648"/>
      <c r="P24648"/>
      <c r="S24648"/>
    </row>
    <row r="24649" spans="1:19" x14ac:dyDescent="0.3">
      <c r="A24649" s="25"/>
      <c r="B24649"/>
      <c r="C24649"/>
      <c r="D24649"/>
      <c r="E24649"/>
      <c r="F24649"/>
      <c r="G24649"/>
      <c r="H24649"/>
      <c r="I24649"/>
      <c r="K24649"/>
      <c r="L24649"/>
      <c r="M24649"/>
      <c r="N24649"/>
      <c r="O24649"/>
      <c r="P24649"/>
      <c r="S24649"/>
    </row>
    <row r="24650" spans="1:19" x14ac:dyDescent="0.3">
      <c r="A24650" s="25"/>
      <c r="B24650"/>
      <c r="C24650"/>
      <c r="D24650"/>
      <c r="E24650"/>
      <c r="F24650"/>
      <c r="G24650"/>
      <c r="H24650"/>
      <c r="I24650"/>
      <c r="K24650"/>
      <c r="L24650"/>
      <c r="M24650"/>
      <c r="N24650"/>
      <c r="O24650"/>
      <c r="P24650"/>
      <c r="S24650"/>
    </row>
    <row r="24651" spans="1:19" x14ac:dyDescent="0.3">
      <c r="A24651" s="25"/>
      <c r="B24651"/>
      <c r="C24651"/>
      <c r="D24651"/>
      <c r="E24651"/>
      <c r="F24651"/>
      <c r="G24651"/>
      <c r="H24651"/>
      <c r="I24651"/>
      <c r="K24651"/>
      <c r="L24651"/>
      <c r="M24651"/>
      <c r="N24651"/>
      <c r="O24651"/>
      <c r="P24651"/>
      <c r="S24651"/>
    </row>
    <row r="24652" spans="1:19" x14ac:dyDescent="0.3">
      <c r="A24652" s="25"/>
      <c r="B24652"/>
      <c r="C24652"/>
      <c r="D24652"/>
      <c r="E24652"/>
      <c r="F24652"/>
      <c r="G24652"/>
      <c r="H24652"/>
      <c r="I24652"/>
      <c r="K24652"/>
      <c r="L24652"/>
      <c r="M24652"/>
      <c r="N24652"/>
      <c r="O24652"/>
      <c r="P24652"/>
      <c r="S24652"/>
    </row>
    <row r="24653" spans="1:19" x14ac:dyDescent="0.3">
      <c r="A24653" s="25"/>
      <c r="B24653"/>
      <c r="C24653"/>
      <c r="D24653"/>
      <c r="E24653"/>
      <c r="F24653"/>
      <c r="G24653"/>
      <c r="H24653"/>
      <c r="I24653"/>
      <c r="K24653"/>
      <c r="L24653"/>
      <c r="M24653"/>
      <c r="N24653"/>
      <c r="O24653"/>
      <c r="P24653"/>
      <c r="S24653"/>
    </row>
    <row r="24654" spans="1:19" x14ac:dyDescent="0.3">
      <c r="A24654" s="25"/>
      <c r="B24654"/>
      <c r="C24654"/>
      <c r="D24654"/>
      <c r="E24654"/>
      <c r="F24654"/>
      <c r="G24654"/>
      <c r="H24654"/>
      <c r="I24654"/>
      <c r="K24654"/>
      <c r="L24654"/>
      <c r="M24654"/>
      <c r="N24654"/>
      <c r="O24654"/>
      <c r="P24654"/>
      <c r="S24654"/>
    </row>
    <row r="24655" spans="1:19" x14ac:dyDescent="0.3">
      <c r="A24655" s="25"/>
      <c r="B24655"/>
      <c r="C24655"/>
      <c r="D24655"/>
      <c r="E24655"/>
      <c r="F24655"/>
      <c r="G24655"/>
      <c r="H24655"/>
      <c r="I24655"/>
      <c r="K24655"/>
      <c r="L24655"/>
      <c r="M24655"/>
      <c r="N24655"/>
      <c r="O24655"/>
      <c r="P24655"/>
      <c r="S24655"/>
    </row>
    <row r="24656" spans="1:19" x14ac:dyDescent="0.3">
      <c r="A24656" s="25"/>
      <c r="B24656"/>
      <c r="C24656"/>
      <c r="D24656"/>
      <c r="E24656"/>
      <c r="F24656"/>
      <c r="G24656"/>
      <c r="H24656"/>
      <c r="I24656"/>
      <c r="K24656"/>
      <c r="L24656"/>
      <c r="M24656"/>
      <c r="N24656"/>
      <c r="O24656"/>
      <c r="P24656"/>
      <c r="S24656"/>
    </row>
    <row r="24657" spans="1:19" x14ac:dyDescent="0.3">
      <c r="A24657" s="25"/>
      <c r="B24657"/>
      <c r="C24657"/>
      <c r="D24657"/>
      <c r="E24657"/>
      <c r="F24657"/>
      <c r="G24657"/>
      <c r="H24657"/>
      <c r="I24657"/>
      <c r="K24657"/>
      <c r="L24657"/>
      <c r="M24657"/>
      <c r="N24657"/>
      <c r="O24657"/>
      <c r="P24657"/>
      <c r="S24657"/>
    </row>
    <row r="24658" spans="1:19" x14ac:dyDescent="0.3">
      <c r="A24658" s="25"/>
      <c r="B24658"/>
      <c r="C24658"/>
      <c r="D24658"/>
      <c r="E24658"/>
      <c r="F24658"/>
      <c r="G24658"/>
      <c r="H24658"/>
      <c r="I24658"/>
      <c r="K24658"/>
      <c r="L24658"/>
      <c r="M24658"/>
      <c r="N24658"/>
      <c r="O24658"/>
      <c r="P24658"/>
      <c r="S24658"/>
    </row>
    <row r="24659" spans="1:19" x14ac:dyDescent="0.3">
      <c r="A24659" s="25"/>
      <c r="B24659"/>
      <c r="C24659"/>
      <c r="D24659"/>
      <c r="E24659"/>
      <c r="F24659"/>
      <c r="G24659"/>
      <c r="H24659"/>
      <c r="I24659"/>
      <c r="K24659"/>
      <c r="L24659"/>
      <c r="M24659"/>
      <c r="N24659"/>
      <c r="O24659"/>
      <c r="P24659"/>
      <c r="S24659"/>
    </row>
    <row r="24660" spans="1:19" x14ac:dyDescent="0.3">
      <c r="A24660" s="25"/>
      <c r="B24660"/>
      <c r="C24660"/>
      <c r="D24660"/>
      <c r="E24660"/>
      <c r="F24660"/>
      <c r="G24660"/>
      <c r="H24660"/>
      <c r="I24660"/>
      <c r="K24660"/>
      <c r="L24660"/>
      <c r="M24660"/>
      <c r="N24660"/>
      <c r="O24660"/>
      <c r="P24660"/>
      <c r="S24660"/>
    </row>
    <row r="24661" spans="1:19" x14ac:dyDescent="0.3">
      <c r="A24661" s="25"/>
      <c r="B24661"/>
      <c r="C24661"/>
      <c r="D24661"/>
      <c r="E24661"/>
      <c r="F24661"/>
      <c r="G24661"/>
      <c r="H24661"/>
      <c r="I24661"/>
      <c r="K24661"/>
      <c r="L24661"/>
      <c r="M24661"/>
      <c r="N24661"/>
      <c r="O24661"/>
      <c r="P24661"/>
      <c r="S24661"/>
    </row>
    <row r="24662" spans="1:19" x14ac:dyDescent="0.3">
      <c r="A24662" s="25"/>
      <c r="B24662"/>
      <c r="C24662"/>
      <c r="D24662"/>
      <c r="E24662"/>
      <c r="F24662"/>
      <c r="G24662"/>
      <c r="H24662"/>
      <c r="I24662"/>
      <c r="K24662"/>
      <c r="L24662"/>
      <c r="M24662"/>
      <c r="N24662"/>
      <c r="O24662"/>
      <c r="P24662"/>
      <c r="S24662"/>
    </row>
    <row r="24663" spans="1:19" x14ac:dyDescent="0.3">
      <c r="A24663" s="25"/>
      <c r="B24663"/>
      <c r="C24663"/>
      <c r="D24663"/>
      <c r="E24663"/>
      <c r="F24663"/>
      <c r="G24663"/>
      <c r="H24663"/>
      <c r="I24663"/>
      <c r="K24663"/>
      <c r="L24663"/>
      <c r="M24663"/>
      <c r="N24663"/>
      <c r="O24663"/>
      <c r="P24663"/>
      <c r="S24663"/>
    </row>
    <row r="24664" spans="1:19" x14ac:dyDescent="0.3">
      <c r="A24664" s="25"/>
      <c r="B24664"/>
      <c r="C24664"/>
      <c r="D24664"/>
      <c r="E24664"/>
      <c r="F24664"/>
      <c r="G24664"/>
      <c r="H24664"/>
      <c r="I24664"/>
      <c r="K24664"/>
      <c r="L24664"/>
      <c r="M24664"/>
      <c r="N24664"/>
      <c r="O24664"/>
      <c r="P24664"/>
      <c r="S24664"/>
    </row>
    <row r="24665" spans="1:19" x14ac:dyDescent="0.3">
      <c r="A24665" s="25"/>
      <c r="B24665"/>
      <c r="C24665"/>
      <c r="D24665"/>
      <c r="E24665"/>
      <c r="F24665"/>
      <c r="G24665"/>
      <c r="H24665"/>
      <c r="I24665"/>
      <c r="K24665"/>
      <c r="L24665"/>
      <c r="M24665"/>
      <c r="N24665"/>
      <c r="O24665"/>
      <c r="P24665"/>
      <c r="S24665"/>
    </row>
    <row r="24666" spans="1:19" x14ac:dyDescent="0.3">
      <c r="A24666" s="25"/>
      <c r="B24666"/>
      <c r="C24666"/>
      <c r="D24666"/>
      <c r="E24666"/>
      <c r="F24666"/>
      <c r="G24666"/>
      <c r="H24666"/>
      <c r="I24666"/>
      <c r="K24666"/>
      <c r="L24666"/>
      <c r="M24666"/>
      <c r="N24666"/>
      <c r="O24666"/>
      <c r="P24666"/>
      <c r="S24666"/>
    </row>
    <row r="24667" spans="1:19" x14ac:dyDescent="0.3">
      <c r="A24667" s="25"/>
      <c r="B24667"/>
      <c r="C24667"/>
      <c r="D24667"/>
      <c r="E24667"/>
      <c r="F24667"/>
      <c r="G24667"/>
      <c r="H24667"/>
      <c r="I24667"/>
      <c r="K24667"/>
      <c r="L24667"/>
      <c r="M24667"/>
      <c r="N24667"/>
      <c r="O24667"/>
      <c r="P24667"/>
      <c r="S24667"/>
    </row>
    <row r="24668" spans="1:19" x14ac:dyDescent="0.3">
      <c r="A24668" s="25"/>
      <c r="B24668"/>
      <c r="C24668"/>
      <c r="D24668"/>
      <c r="E24668"/>
      <c r="F24668"/>
      <c r="G24668"/>
      <c r="H24668"/>
      <c r="I24668"/>
      <c r="K24668"/>
      <c r="L24668"/>
      <c r="M24668"/>
      <c r="N24668"/>
      <c r="O24668"/>
      <c r="P24668"/>
      <c r="S24668"/>
    </row>
    <row r="24669" spans="1:19" x14ac:dyDescent="0.3">
      <c r="A24669" s="25"/>
      <c r="B24669"/>
      <c r="C24669"/>
      <c r="D24669"/>
      <c r="E24669"/>
      <c r="F24669"/>
      <c r="G24669"/>
      <c r="H24669"/>
      <c r="I24669"/>
      <c r="K24669"/>
      <c r="L24669"/>
      <c r="M24669"/>
      <c r="N24669"/>
      <c r="O24669"/>
      <c r="P24669"/>
      <c r="S24669"/>
    </row>
    <row r="24670" spans="1:19" x14ac:dyDescent="0.3">
      <c r="A24670" s="25"/>
      <c r="B24670"/>
      <c r="C24670"/>
      <c r="D24670"/>
      <c r="E24670"/>
      <c r="F24670"/>
      <c r="G24670"/>
      <c r="H24670"/>
      <c r="I24670"/>
      <c r="K24670"/>
      <c r="L24670"/>
      <c r="M24670"/>
      <c r="N24670"/>
      <c r="O24670"/>
      <c r="P24670"/>
      <c r="S24670"/>
    </row>
    <row r="24671" spans="1:19" x14ac:dyDescent="0.3">
      <c r="A24671" s="25"/>
      <c r="B24671"/>
      <c r="C24671"/>
      <c r="D24671"/>
      <c r="E24671"/>
      <c r="F24671"/>
      <c r="G24671"/>
      <c r="H24671"/>
      <c r="I24671"/>
      <c r="K24671"/>
      <c r="L24671"/>
      <c r="M24671"/>
      <c r="N24671"/>
      <c r="O24671"/>
      <c r="P24671"/>
      <c r="S24671"/>
    </row>
    <row r="24672" spans="1:19" x14ac:dyDescent="0.3">
      <c r="A24672" s="25"/>
      <c r="B24672"/>
      <c r="C24672"/>
      <c r="D24672"/>
      <c r="E24672"/>
      <c r="F24672"/>
      <c r="G24672"/>
      <c r="H24672"/>
      <c r="I24672"/>
      <c r="K24672"/>
      <c r="L24672"/>
      <c r="M24672"/>
      <c r="N24672"/>
      <c r="O24672"/>
      <c r="P24672"/>
      <c r="S24672"/>
    </row>
    <row r="24673" spans="1:19" x14ac:dyDescent="0.3">
      <c r="A24673" s="25"/>
      <c r="B24673"/>
      <c r="C24673"/>
      <c r="D24673"/>
      <c r="E24673"/>
      <c r="F24673"/>
      <c r="G24673"/>
      <c r="H24673"/>
      <c r="I24673"/>
      <c r="K24673"/>
      <c r="L24673"/>
      <c r="M24673"/>
      <c r="N24673"/>
      <c r="O24673"/>
      <c r="P24673"/>
      <c r="S24673"/>
    </row>
    <row r="24674" spans="1:19" x14ac:dyDescent="0.3">
      <c r="A24674" s="25"/>
      <c r="B24674"/>
      <c r="C24674"/>
      <c r="D24674"/>
      <c r="E24674"/>
      <c r="F24674"/>
      <c r="G24674"/>
      <c r="H24674"/>
      <c r="I24674"/>
      <c r="K24674"/>
      <c r="L24674"/>
      <c r="M24674"/>
      <c r="N24674"/>
      <c r="O24674"/>
      <c r="P24674"/>
      <c r="S24674"/>
    </row>
    <row r="24675" spans="1:19" x14ac:dyDescent="0.3">
      <c r="A24675" s="25"/>
      <c r="B24675"/>
      <c r="C24675"/>
      <c r="D24675"/>
      <c r="E24675"/>
      <c r="F24675"/>
      <c r="G24675"/>
      <c r="H24675"/>
      <c r="I24675"/>
      <c r="K24675"/>
      <c r="L24675"/>
      <c r="M24675"/>
      <c r="N24675"/>
      <c r="O24675"/>
      <c r="P24675"/>
      <c r="S24675"/>
    </row>
    <row r="24676" spans="1:19" x14ac:dyDescent="0.3">
      <c r="A24676" s="25"/>
      <c r="B24676"/>
      <c r="C24676"/>
      <c r="D24676"/>
      <c r="E24676"/>
      <c r="F24676"/>
      <c r="G24676"/>
      <c r="H24676"/>
      <c r="I24676"/>
      <c r="K24676"/>
      <c r="L24676"/>
      <c r="M24676"/>
      <c r="N24676"/>
      <c r="O24676"/>
      <c r="P24676"/>
      <c r="S24676"/>
    </row>
    <row r="24677" spans="1:19" x14ac:dyDescent="0.3">
      <c r="A24677" s="25"/>
      <c r="B24677"/>
      <c r="C24677"/>
      <c r="D24677"/>
      <c r="E24677"/>
      <c r="F24677"/>
      <c r="G24677"/>
      <c r="H24677"/>
      <c r="I24677"/>
      <c r="K24677"/>
      <c r="L24677"/>
      <c r="M24677"/>
      <c r="N24677"/>
      <c r="O24677"/>
      <c r="P24677"/>
      <c r="S24677"/>
    </row>
    <row r="24678" spans="1:19" x14ac:dyDescent="0.3">
      <c r="A24678" s="25"/>
      <c r="B24678"/>
      <c r="C24678"/>
      <c r="D24678"/>
      <c r="E24678"/>
      <c r="F24678"/>
      <c r="G24678"/>
      <c r="H24678"/>
      <c r="I24678"/>
      <c r="K24678"/>
      <c r="L24678"/>
      <c r="M24678"/>
      <c r="N24678"/>
      <c r="O24678"/>
      <c r="P24678"/>
      <c r="S24678"/>
    </row>
    <row r="24679" spans="1:19" x14ac:dyDescent="0.3">
      <c r="A24679" s="25"/>
      <c r="B24679"/>
      <c r="C24679"/>
      <c r="D24679"/>
      <c r="E24679"/>
      <c r="F24679"/>
      <c r="G24679"/>
      <c r="H24679"/>
      <c r="I24679"/>
      <c r="K24679"/>
      <c r="L24679"/>
      <c r="M24679"/>
      <c r="N24679"/>
      <c r="O24679"/>
      <c r="P24679"/>
      <c r="S24679"/>
    </row>
    <row r="24680" spans="1:19" x14ac:dyDescent="0.3">
      <c r="A24680" s="25"/>
      <c r="B24680"/>
      <c r="C24680"/>
      <c r="D24680"/>
      <c r="E24680"/>
      <c r="F24680"/>
      <c r="G24680"/>
      <c r="H24680"/>
      <c r="I24680"/>
      <c r="K24680"/>
      <c r="L24680"/>
      <c r="M24680"/>
      <c r="N24680"/>
      <c r="O24680"/>
      <c r="P24680"/>
      <c r="S24680"/>
    </row>
    <row r="24681" spans="1:19" x14ac:dyDescent="0.3">
      <c r="A24681" s="25"/>
      <c r="B24681"/>
      <c r="C24681"/>
      <c r="D24681"/>
      <c r="E24681"/>
      <c r="F24681"/>
      <c r="G24681"/>
      <c r="H24681"/>
      <c r="I24681"/>
      <c r="K24681"/>
      <c r="L24681"/>
      <c r="M24681"/>
      <c r="N24681"/>
      <c r="O24681"/>
      <c r="P24681"/>
      <c r="S24681"/>
    </row>
    <row r="24682" spans="1:19" x14ac:dyDescent="0.3">
      <c r="A24682" s="25"/>
      <c r="B24682"/>
      <c r="C24682"/>
      <c r="D24682"/>
      <c r="E24682"/>
      <c r="F24682"/>
      <c r="G24682"/>
      <c r="H24682"/>
      <c r="I24682"/>
      <c r="K24682"/>
      <c r="L24682"/>
      <c r="M24682"/>
      <c r="N24682"/>
      <c r="O24682"/>
      <c r="P24682"/>
      <c r="S24682"/>
    </row>
    <row r="24683" spans="1:19" x14ac:dyDescent="0.3">
      <c r="A24683" s="25"/>
      <c r="B24683"/>
      <c r="C24683"/>
      <c r="D24683"/>
      <c r="E24683"/>
      <c r="F24683"/>
      <c r="G24683"/>
      <c r="H24683"/>
      <c r="I24683"/>
      <c r="K24683"/>
      <c r="L24683"/>
      <c r="M24683"/>
      <c r="N24683"/>
      <c r="O24683"/>
      <c r="P24683"/>
      <c r="S24683"/>
    </row>
    <row r="24684" spans="1:19" x14ac:dyDescent="0.3">
      <c r="A24684" s="25"/>
      <c r="B24684"/>
      <c r="C24684"/>
      <c r="D24684"/>
      <c r="E24684"/>
      <c r="F24684"/>
      <c r="G24684"/>
      <c r="H24684"/>
      <c r="I24684"/>
      <c r="K24684"/>
      <c r="L24684"/>
      <c r="M24684"/>
      <c r="N24684"/>
      <c r="O24684"/>
      <c r="P24684"/>
      <c r="S24684"/>
    </row>
    <row r="24685" spans="1:19" x14ac:dyDescent="0.3">
      <c r="A24685" s="25"/>
      <c r="B24685"/>
      <c r="C24685"/>
      <c r="D24685"/>
      <c r="E24685"/>
      <c r="F24685"/>
      <c r="G24685"/>
      <c r="H24685"/>
      <c r="I24685"/>
      <c r="K24685"/>
      <c r="L24685"/>
      <c r="M24685"/>
      <c r="N24685"/>
      <c r="O24685"/>
      <c r="P24685"/>
      <c r="S24685"/>
    </row>
    <row r="24686" spans="1:19" x14ac:dyDescent="0.3">
      <c r="A24686" s="25"/>
      <c r="B24686"/>
      <c r="C24686"/>
      <c r="D24686"/>
      <c r="E24686"/>
      <c r="F24686"/>
      <c r="G24686"/>
      <c r="H24686"/>
      <c r="I24686"/>
      <c r="K24686"/>
      <c r="L24686"/>
      <c r="M24686"/>
      <c r="N24686"/>
      <c r="O24686"/>
      <c r="P24686"/>
      <c r="S24686"/>
    </row>
    <row r="24687" spans="1:19" x14ac:dyDescent="0.3">
      <c r="A24687" s="25"/>
      <c r="B24687"/>
      <c r="C24687"/>
      <c r="D24687"/>
      <c r="E24687"/>
      <c r="F24687"/>
      <c r="G24687"/>
      <c r="H24687"/>
      <c r="I24687"/>
      <c r="K24687"/>
      <c r="L24687"/>
      <c r="M24687"/>
      <c r="N24687"/>
      <c r="O24687"/>
      <c r="P24687"/>
      <c r="S24687"/>
    </row>
    <row r="24688" spans="1:19" x14ac:dyDescent="0.3">
      <c r="A24688" s="25"/>
      <c r="B24688"/>
      <c r="C24688"/>
      <c r="D24688"/>
      <c r="E24688"/>
      <c r="F24688"/>
      <c r="G24688"/>
      <c r="H24688" s="26"/>
      <c r="I24688" s="26"/>
      <c r="K24688"/>
      <c r="L24688"/>
      <c r="M24688"/>
      <c r="N24688"/>
      <c r="O24688"/>
      <c r="P24688"/>
      <c r="S24688"/>
    </row>
    <row r="24689" spans="1:19" x14ac:dyDescent="0.3">
      <c r="A24689" s="25"/>
      <c r="B24689"/>
      <c r="C24689"/>
      <c r="D24689"/>
      <c r="E24689"/>
      <c r="F24689"/>
      <c r="G24689"/>
      <c r="H24689" s="26"/>
      <c r="I24689" s="26"/>
      <c r="K24689"/>
      <c r="L24689"/>
      <c r="M24689"/>
      <c r="N24689"/>
      <c r="O24689"/>
      <c r="P24689"/>
      <c r="S24689"/>
    </row>
    <row r="24690" spans="1:19" x14ac:dyDescent="0.3">
      <c r="A24690" s="25"/>
      <c r="B24690"/>
      <c r="C24690"/>
      <c r="D24690"/>
      <c r="E24690"/>
      <c r="F24690"/>
      <c r="G24690"/>
      <c r="H24690" s="26"/>
      <c r="I24690" s="26"/>
      <c r="K24690"/>
      <c r="L24690"/>
      <c r="M24690"/>
      <c r="N24690"/>
      <c r="O24690"/>
      <c r="P24690"/>
      <c r="S24690"/>
    </row>
    <row r="24691" spans="1:19" x14ac:dyDescent="0.3">
      <c r="A24691" s="25"/>
      <c r="B24691"/>
      <c r="C24691"/>
      <c r="D24691"/>
      <c r="E24691"/>
      <c r="F24691"/>
      <c r="G24691"/>
      <c r="H24691" s="26"/>
      <c r="I24691" s="26"/>
      <c r="K24691"/>
      <c r="L24691"/>
      <c r="M24691"/>
      <c r="N24691"/>
      <c r="O24691"/>
      <c r="P24691"/>
      <c r="S24691"/>
    </row>
    <row r="24692" spans="1:19" x14ac:dyDescent="0.3">
      <c r="A24692" s="25"/>
      <c r="B24692"/>
      <c r="C24692"/>
      <c r="D24692"/>
      <c r="E24692"/>
      <c r="F24692"/>
      <c r="G24692"/>
      <c r="H24692" s="26"/>
      <c r="I24692" s="26"/>
      <c r="K24692"/>
      <c r="L24692"/>
      <c r="M24692"/>
      <c r="N24692"/>
      <c r="O24692"/>
      <c r="P24692"/>
      <c r="S24692"/>
    </row>
    <row r="24693" spans="1:19" x14ac:dyDescent="0.3">
      <c r="A24693" s="25"/>
      <c r="B24693"/>
      <c r="C24693"/>
      <c r="D24693"/>
      <c r="E24693"/>
      <c r="F24693"/>
      <c r="G24693"/>
      <c r="H24693" s="26"/>
      <c r="I24693" s="26"/>
      <c r="K24693"/>
      <c r="L24693"/>
      <c r="M24693"/>
      <c r="N24693"/>
      <c r="O24693"/>
      <c r="P24693"/>
      <c r="S24693"/>
    </row>
    <row r="24694" spans="1:19" x14ac:dyDescent="0.3">
      <c r="A24694" s="25"/>
      <c r="B24694"/>
      <c r="C24694"/>
      <c r="D24694"/>
      <c r="E24694"/>
      <c r="F24694"/>
      <c r="G24694"/>
      <c r="H24694" s="26"/>
      <c r="I24694" s="26"/>
      <c r="K24694"/>
      <c r="L24694"/>
      <c r="M24694"/>
      <c r="N24694"/>
      <c r="O24694"/>
      <c r="P24694"/>
      <c r="S24694"/>
    </row>
    <row r="24695" spans="1:19" x14ac:dyDescent="0.3">
      <c r="A24695" s="25"/>
      <c r="B24695"/>
      <c r="C24695"/>
      <c r="D24695"/>
      <c r="E24695"/>
      <c r="F24695"/>
      <c r="G24695"/>
      <c r="H24695" s="26"/>
      <c r="I24695" s="26"/>
      <c r="K24695"/>
      <c r="L24695"/>
      <c r="M24695"/>
      <c r="N24695"/>
      <c r="O24695"/>
      <c r="P24695"/>
      <c r="S24695"/>
    </row>
    <row r="24696" spans="1:19" x14ac:dyDescent="0.3">
      <c r="A24696" s="25"/>
      <c r="B24696"/>
      <c r="C24696"/>
      <c r="D24696"/>
      <c r="E24696"/>
      <c r="F24696"/>
      <c r="G24696"/>
      <c r="H24696" s="26"/>
      <c r="I24696" s="26"/>
      <c r="K24696"/>
      <c r="L24696"/>
      <c r="M24696"/>
      <c r="N24696"/>
      <c r="O24696"/>
      <c r="P24696"/>
      <c r="S24696"/>
    </row>
    <row r="24697" spans="1:19" x14ac:dyDescent="0.3">
      <c r="A24697" s="25"/>
      <c r="B24697"/>
      <c r="C24697"/>
      <c r="D24697"/>
      <c r="E24697"/>
      <c r="F24697"/>
      <c r="G24697"/>
      <c r="H24697" s="26"/>
      <c r="I24697" s="26"/>
      <c r="K24697"/>
      <c r="L24697"/>
      <c r="M24697"/>
      <c r="N24697"/>
      <c r="O24697"/>
      <c r="P24697"/>
      <c r="S24697"/>
    </row>
    <row r="24698" spans="1:19" x14ac:dyDescent="0.3">
      <c r="A24698" s="25"/>
      <c r="B24698"/>
      <c r="C24698"/>
      <c r="D24698"/>
      <c r="E24698"/>
      <c r="F24698"/>
      <c r="G24698"/>
      <c r="H24698" s="26"/>
      <c r="I24698" s="26"/>
      <c r="K24698"/>
      <c r="L24698"/>
      <c r="M24698"/>
      <c r="N24698"/>
      <c r="O24698"/>
      <c r="P24698"/>
      <c r="S24698"/>
    </row>
    <row r="24699" spans="1:19" x14ac:dyDescent="0.3">
      <c r="A24699" s="25"/>
      <c r="B24699"/>
      <c r="C24699"/>
      <c r="D24699"/>
      <c r="E24699"/>
      <c r="F24699"/>
      <c r="G24699"/>
      <c r="H24699" s="26"/>
      <c r="I24699" s="26"/>
      <c r="K24699"/>
      <c r="L24699"/>
      <c r="M24699"/>
      <c r="N24699"/>
      <c r="O24699"/>
      <c r="P24699"/>
      <c r="S24699"/>
    </row>
    <row r="24700" spans="1:19" x14ac:dyDescent="0.3">
      <c r="A24700" s="25"/>
      <c r="B24700"/>
      <c r="C24700"/>
      <c r="D24700"/>
      <c r="E24700"/>
      <c r="F24700"/>
      <c r="G24700"/>
      <c r="H24700"/>
      <c r="I24700"/>
      <c r="K24700"/>
      <c r="L24700"/>
      <c r="M24700"/>
      <c r="N24700"/>
      <c r="O24700"/>
      <c r="P24700"/>
      <c r="S24700"/>
    </row>
    <row r="24701" spans="1:19" x14ac:dyDescent="0.3">
      <c r="A24701" s="25"/>
      <c r="B24701"/>
      <c r="C24701"/>
      <c r="D24701"/>
      <c r="E24701"/>
      <c r="F24701"/>
      <c r="G24701"/>
      <c r="H24701"/>
      <c r="I24701"/>
      <c r="K24701"/>
      <c r="L24701"/>
      <c r="M24701"/>
      <c r="N24701"/>
      <c r="O24701"/>
      <c r="P24701"/>
      <c r="S24701"/>
    </row>
    <row r="24702" spans="1:19" x14ac:dyDescent="0.3">
      <c r="A24702" s="25"/>
      <c r="B24702"/>
      <c r="C24702"/>
      <c r="D24702"/>
      <c r="E24702"/>
      <c r="F24702"/>
      <c r="G24702"/>
      <c r="H24702"/>
      <c r="I24702"/>
      <c r="K24702"/>
      <c r="L24702"/>
      <c r="M24702"/>
      <c r="N24702"/>
      <c r="O24702"/>
      <c r="P24702"/>
      <c r="S24702"/>
    </row>
    <row r="24703" spans="1:19" x14ac:dyDescent="0.3">
      <c r="A24703" s="25"/>
      <c r="B24703"/>
      <c r="C24703"/>
      <c r="D24703"/>
      <c r="E24703"/>
      <c r="F24703"/>
      <c r="G24703"/>
      <c r="H24703"/>
      <c r="I24703"/>
      <c r="K24703"/>
      <c r="L24703"/>
      <c r="M24703"/>
      <c r="N24703"/>
      <c r="O24703"/>
      <c r="P24703"/>
      <c r="S24703"/>
    </row>
    <row r="24704" spans="1:19" x14ac:dyDescent="0.3">
      <c r="A24704" s="25"/>
      <c r="B24704"/>
      <c r="C24704"/>
      <c r="D24704"/>
      <c r="E24704"/>
      <c r="F24704"/>
      <c r="G24704"/>
      <c r="H24704"/>
      <c r="I24704"/>
      <c r="K24704"/>
      <c r="L24704"/>
      <c r="M24704"/>
      <c r="N24704"/>
      <c r="O24704"/>
      <c r="P24704"/>
      <c r="S24704"/>
    </row>
    <row r="24705" spans="1:19" x14ac:dyDescent="0.3">
      <c r="A24705" s="25"/>
      <c r="B24705"/>
      <c r="C24705"/>
      <c r="D24705"/>
      <c r="E24705"/>
      <c r="F24705"/>
      <c r="G24705"/>
      <c r="H24705"/>
      <c r="I24705"/>
      <c r="K24705"/>
      <c r="L24705"/>
      <c r="M24705"/>
      <c r="N24705"/>
      <c r="O24705"/>
      <c r="P24705"/>
      <c r="S24705"/>
    </row>
    <row r="24706" spans="1:19" x14ac:dyDescent="0.3">
      <c r="A24706" s="25"/>
      <c r="B24706"/>
      <c r="C24706"/>
      <c r="D24706"/>
      <c r="E24706"/>
      <c r="F24706"/>
      <c r="G24706"/>
      <c r="H24706"/>
      <c r="I24706"/>
      <c r="K24706"/>
      <c r="L24706"/>
      <c r="M24706"/>
      <c r="N24706"/>
      <c r="O24706"/>
      <c r="P24706"/>
      <c r="S24706"/>
    </row>
    <row r="24707" spans="1:19" x14ac:dyDescent="0.3">
      <c r="A24707" s="25"/>
      <c r="B24707"/>
      <c r="C24707"/>
      <c r="D24707"/>
      <c r="E24707"/>
      <c r="F24707"/>
      <c r="G24707"/>
      <c r="H24707"/>
      <c r="I24707"/>
      <c r="K24707"/>
      <c r="L24707"/>
      <c r="M24707"/>
      <c r="N24707"/>
      <c r="O24707"/>
      <c r="P24707"/>
      <c r="S24707"/>
    </row>
    <row r="24708" spans="1:19" x14ac:dyDescent="0.3">
      <c r="A24708" s="25"/>
      <c r="B24708"/>
      <c r="C24708"/>
      <c r="D24708"/>
      <c r="E24708"/>
      <c r="F24708"/>
      <c r="G24708"/>
      <c r="H24708"/>
      <c r="I24708"/>
      <c r="K24708"/>
      <c r="L24708"/>
      <c r="M24708"/>
      <c r="N24708"/>
      <c r="O24708"/>
      <c r="P24708"/>
      <c r="S24708"/>
    </row>
    <row r="24709" spans="1:19" x14ac:dyDescent="0.3">
      <c r="A24709" s="25"/>
      <c r="B24709"/>
      <c r="C24709"/>
      <c r="D24709"/>
      <c r="E24709"/>
      <c r="F24709"/>
      <c r="G24709"/>
      <c r="H24709"/>
      <c r="I24709"/>
      <c r="K24709"/>
      <c r="L24709"/>
      <c r="M24709"/>
      <c r="N24709"/>
      <c r="O24709"/>
      <c r="P24709"/>
      <c r="S24709"/>
    </row>
    <row r="24710" spans="1:19" x14ac:dyDescent="0.3">
      <c r="A24710" s="25"/>
      <c r="B24710"/>
      <c r="C24710"/>
      <c r="D24710"/>
      <c r="E24710"/>
      <c r="F24710"/>
      <c r="G24710"/>
      <c r="H24710"/>
      <c r="I24710"/>
      <c r="K24710"/>
      <c r="L24710"/>
      <c r="M24710"/>
      <c r="N24710"/>
      <c r="O24710"/>
      <c r="P24710"/>
      <c r="S24710"/>
    </row>
    <row r="24711" spans="1:19" x14ac:dyDescent="0.3">
      <c r="A24711" s="25"/>
      <c r="B24711"/>
      <c r="C24711"/>
      <c r="D24711"/>
      <c r="E24711"/>
      <c r="F24711"/>
      <c r="G24711"/>
      <c r="H24711"/>
      <c r="I24711"/>
      <c r="K24711"/>
      <c r="L24711"/>
      <c r="M24711"/>
      <c r="N24711"/>
      <c r="O24711"/>
      <c r="P24711"/>
      <c r="S24711"/>
    </row>
    <row r="24712" spans="1:19" x14ac:dyDescent="0.3">
      <c r="A24712" s="25"/>
      <c r="B24712"/>
      <c r="C24712"/>
      <c r="D24712"/>
      <c r="E24712"/>
      <c r="F24712"/>
      <c r="G24712"/>
      <c r="H24712"/>
      <c r="I24712"/>
      <c r="K24712"/>
      <c r="L24712"/>
      <c r="M24712"/>
      <c r="N24712"/>
      <c r="O24712"/>
      <c r="P24712"/>
      <c r="S24712"/>
    </row>
    <row r="24713" spans="1:19" x14ac:dyDescent="0.3">
      <c r="A24713" s="25"/>
      <c r="B24713"/>
      <c r="C24713"/>
      <c r="D24713"/>
      <c r="E24713"/>
      <c r="F24713"/>
      <c r="G24713"/>
      <c r="H24713" s="14"/>
      <c r="I24713" s="14"/>
      <c r="K24713"/>
      <c r="L24713"/>
      <c r="M24713"/>
      <c r="N24713"/>
      <c r="O24713"/>
      <c r="P24713"/>
      <c r="S24713"/>
    </row>
    <row r="24714" spans="1:19" x14ac:dyDescent="0.3">
      <c r="A24714" s="25"/>
      <c r="B24714"/>
      <c r="C24714"/>
      <c r="D24714"/>
      <c r="E24714"/>
      <c r="F24714"/>
      <c r="G24714"/>
      <c r="H24714" s="14"/>
      <c r="I24714" s="14"/>
      <c r="K24714"/>
      <c r="L24714"/>
      <c r="M24714"/>
      <c r="N24714"/>
      <c r="O24714"/>
      <c r="P24714"/>
      <c r="S24714"/>
    </row>
    <row r="24715" spans="1:19" x14ac:dyDescent="0.3">
      <c r="A24715" s="25"/>
      <c r="B24715"/>
      <c r="C24715"/>
      <c r="D24715"/>
      <c r="E24715"/>
      <c r="F24715"/>
      <c r="G24715"/>
      <c r="H24715" s="14"/>
      <c r="I24715" s="14"/>
      <c r="K24715"/>
      <c r="L24715"/>
      <c r="M24715"/>
      <c r="N24715"/>
      <c r="O24715"/>
      <c r="P24715"/>
      <c r="S24715"/>
    </row>
    <row r="24716" spans="1:19" x14ac:dyDescent="0.3">
      <c r="A24716" s="25"/>
      <c r="B24716"/>
      <c r="C24716"/>
      <c r="D24716"/>
      <c r="E24716"/>
      <c r="F24716"/>
      <c r="G24716"/>
      <c r="H24716" s="14"/>
      <c r="I24716" s="14"/>
      <c r="K24716"/>
      <c r="L24716"/>
      <c r="M24716"/>
      <c r="N24716"/>
      <c r="O24716"/>
      <c r="P24716"/>
      <c r="S24716"/>
    </row>
    <row r="24717" spans="1:19" x14ac:dyDescent="0.3">
      <c r="A24717" s="25"/>
      <c r="B24717"/>
      <c r="C24717"/>
      <c r="D24717"/>
      <c r="E24717"/>
      <c r="F24717"/>
      <c r="G24717"/>
      <c r="H24717" s="14"/>
      <c r="I24717" s="14"/>
      <c r="K24717"/>
      <c r="L24717"/>
      <c r="M24717"/>
      <c r="N24717"/>
      <c r="O24717"/>
      <c r="P24717"/>
      <c r="S24717"/>
    </row>
    <row r="24718" spans="1:19" x14ac:dyDescent="0.3">
      <c r="A24718" s="25"/>
      <c r="B24718"/>
      <c r="C24718"/>
      <c r="D24718"/>
      <c r="E24718"/>
      <c r="F24718"/>
      <c r="G24718"/>
      <c r="H24718" s="14"/>
      <c r="I24718" s="14"/>
      <c r="K24718"/>
      <c r="L24718"/>
      <c r="M24718"/>
      <c r="N24718"/>
      <c r="O24718"/>
      <c r="P24718"/>
      <c r="S24718"/>
    </row>
    <row r="24719" spans="1:19" x14ac:dyDescent="0.3">
      <c r="A24719" s="25"/>
      <c r="B24719"/>
      <c r="C24719"/>
      <c r="D24719"/>
      <c r="E24719"/>
      <c r="F24719"/>
      <c r="G24719"/>
      <c r="H24719" s="26"/>
      <c r="I24719" s="26"/>
      <c r="K24719"/>
      <c r="L24719"/>
      <c r="M24719"/>
      <c r="N24719"/>
      <c r="O24719"/>
      <c r="P24719"/>
      <c r="S24719"/>
    </row>
    <row r="24720" spans="1:19" x14ac:dyDescent="0.3">
      <c r="A24720" s="25"/>
      <c r="B24720"/>
      <c r="C24720"/>
      <c r="D24720"/>
      <c r="E24720"/>
      <c r="F24720"/>
      <c r="G24720"/>
      <c r="H24720" s="26"/>
      <c r="I24720" s="26"/>
      <c r="K24720"/>
      <c r="L24720"/>
      <c r="M24720"/>
      <c r="N24720"/>
      <c r="O24720"/>
      <c r="P24720"/>
      <c r="S24720"/>
    </row>
    <row r="24721" spans="1:19" x14ac:dyDescent="0.3">
      <c r="A24721" s="25"/>
      <c r="B24721"/>
      <c r="C24721"/>
      <c r="D24721"/>
      <c r="E24721"/>
      <c r="F24721"/>
      <c r="G24721"/>
      <c r="H24721" s="26"/>
      <c r="I24721" s="26"/>
      <c r="K24721"/>
      <c r="L24721"/>
      <c r="M24721"/>
      <c r="N24721"/>
      <c r="O24721"/>
      <c r="P24721"/>
      <c r="S24721"/>
    </row>
    <row r="24722" spans="1:19" x14ac:dyDescent="0.3">
      <c r="A24722" s="25"/>
      <c r="B24722"/>
      <c r="C24722"/>
      <c r="D24722"/>
      <c r="E24722"/>
      <c r="F24722"/>
      <c r="G24722"/>
      <c r="H24722" s="26"/>
      <c r="I24722" s="26"/>
      <c r="K24722"/>
      <c r="L24722"/>
      <c r="M24722"/>
      <c r="N24722"/>
      <c r="O24722"/>
      <c r="P24722"/>
      <c r="S24722"/>
    </row>
    <row r="24723" spans="1:19" x14ac:dyDescent="0.3">
      <c r="A24723" s="25"/>
      <c r="B24723"/>
      <c r="C24723"/>
      <c r="D24723"/>
      <c r="E24723"/>
      <c r="F24723"/>
      <c r="G24723"/>
      <c r="H24723"/>
      <c r="I24723"/>
      <c r="K24723"/>
      <c r="L24723"/>
      <c r="M24723"/>
      <c r="N24723"/>
      <c r="O24723"/>
      <c r="P24723"/>
      <c r="S24723"/>
    </row>
    <row r="24724" spans="1:19" x14ac:dyDescent="0.3">
      <c r="A24724" s="25"/>
      <c r="B24724"/>
      <c r="C24724"/>
      <c r="D24724"/>
      <c r="E24724"/>
      <c r="F24724"/>
      <c r="G24724"/>
      <c r="H24724"/>
      <c r="I24724"/>
      <c r="K24724"/>
      <c r="L24724"/>
      <c r="M24724"/>
      <c r="N24724"/>
      <c r="O24724"/>
      <c r="P24724"/>
      <c r="S24724"/>
    </row>
    <row r="24725" spans="1:19" x14ac:dyDescent="0.3">
      <c r="A24725" s="25"/>
      <c r="B24725"/>
      <c r="C24725"/>
      <c r="D24725"/>
      <c r="E24725"/>
      <c r="F24725"/>
      <c r="G24725"/>
      <c r="H24725" s="14"/>
      <c r="I24725" s="14"/>
      <c r="K24725"/>
      <c r="L24725"/>
      <c r="M24725"/>
      <c r="N24725"/>
      <c r="O24725"/>
      <c r="P24725"/>
      <c r="S24725"/>
    </row>
    <row r="24726" spans="1:19" x14ac:dyDescent="0.3">
      <c r="A24726" s="25"/>
      <c r="B24726"/>
      <c r="C24726"/>
      <c r="D24726"/>
      <c r="E24726"/>
      <c r="F24726"/>
      <c r="G24726"/>
      <c r="H24726" s="14"/>
      <c r="I24726" s="14"/>
      <c r="K24726"/>
      <c r="L24726"/>
      <c r="M24726"/>
      <c r="N24726"/>
      <c r="O24726"/>
      <c r="P24726"/>
      <c r="S24726"/>
    </row>
    <row r="24727" spans="1:19" x14ac:dyDescent="0.3">
      <c r="A24727" s="25"/>
      <c r="B24727"/>
      <c r="C24727"/>
      <c r="D24727"/>
      <c r="E24727"/>
      <c r="F24727"/>
      <c r="G24727"/>
      <c r="H24727" s="14"/>
      <c r="I24727" s="14"/>
      <c r="K24727"/>
      <c r="L24727"/>
      <c r="M24727"/>
      <c r="N24727"/>
      <c r="O24727"/>
      <c r="P24727"/>
      <c r="S24727"/>
    </row>
    <row r="24728" spans="1:19" x14ac:dyDescent="0.3">
      <c r="A24728" s="25"/>
      <c r="B24728"/>
      <c r="C24728"/>
      <c r="D24728"/>
      <c r="E24728"/>
      <c r="F24728"/>
      <c r="G24728"/>
      <c r="H24728" s="14"/>
      <c r="I24728" s="14"/>
      <c r="K24728"/>
      <c r="L24728"/>
      <c r="M24728"/>
      <c r="N24728"/>
      <c r="O24728"/>
      <c r="P24728"/>
      <c r="S24728"/>
    </row>
    <row r="24729" spans="1:19" x14ac:dyDescent="0.3">
      <c r="A24729" s="25"/>
      <c r="B24729"/>
      <c r="C24729"/>
      <c r="D24729"/>
      <c r="E24729"/>
      <c r="F24729"/>
      <c r="G24729"/>
      <c r="H24729" s="14"/>
      <c r="I24729" s="14"/>
      <c r="K24729"/>
      <c r="L24729"/>
      <c r="M24729"/>
      <c r="N24729"/>
      <c r="O24729"/>
      <c r="P24729"/>
      <c r="S24729"/>
    </row>
    <row r="24730" spans="1:19" x14ac:dyDescent="0.3">
      <c r="A24730" s="25"/>
      <c r="B24730"/>
      <c r="C24730"/>
      <c r="D24730"/>
      <c r="E24730"/>
      <c r="F24730"/>
      <c r="G24730"/>
      <c r="H24730" s="14"/>
      <c r="I24730" s="14"/>
      <c r="K24730"/>
      <c r="L24730"/>
      <c r="M24730"/>
      <c r="N24730"/>
      <c r="O24730"/>
      <c r="P24730"/>
      <c r="S24730"/>
    </row>
    <row r="24731" spans="1:19" x14ac:dyDescent="0.3">
      <c r="A24731" s="25"/>
      <c r="B24731"/>
      <c r="C24731"/>
      <c r="D24731"/>
      <c r="E24731"/>
      <c r="F24731"/>
      <c r="G24731"/>
      <c r="H24731"/>
      <c r="I24731"/>
      <c r="K24731"/>
      <c r="L24731"/>
      <c r="M24731"/>
      <c r="N24731"/>
      <c r="O24731"/>
      <c r="P24731"/>
      <c r="S24731"/>
    </row>
    <row r="24732" spans="1:19" x14ac:dyDescent="0.3">
      <c r="A24732" s="25"/>
      <c r="B24732"/>
      <c r="C24732"/>
      <c r="D24732"/>
      <c r="E24732"/>
      <c r="F24732"/>
      <c r="G24732"/>
      <c r="H24732"/>
      <c r="I24732" s="26"/>
      <c r="K24732"/>
      <c r="L24732"/>
      <c r="M24732"/>
      <c r="N24732"/>
      <c r="O24732"/>
      <c r="P24732"/>
      <c r="S24732"/>
    </row>
    <row r="24733" spans="1:19" x14ac:dyDescent="0.3">
      <c r="A24733" s="25"/>
      <c r="B24733"/>
      <c r="C24733"/>
      <c r="D24733"/>
      <c r="E24733"/>
      <c r="F24733"/>
      <c r="G24733"/>
      <c r="H24733"/>
      <c r="I24733" s="26"/>
      <c r="K24733"/>
      <c r="L24733"/>
      <c r="M24733"/>
      <c r="N24733"/>
      <c r="O24733"/>
      <c r="P24733"/>
      <c r="S24733"/>
    </row>
    <row r="24734" spans="1:19" x14ac:dyDescent="0.3">
      <c r="A24734" s="25"/>
      <c r="B24734"/>
      <c r="C24734"/>
      <c r="D24734"/>
      <c r="E24734"/>
      <c r="F24734"/>
      <c r="G24734"/>
      <c r="H24734"/>
      <c r="I24734" s="26"/>
      <c r="K24734"/>
      <c r="L24734"/>
      <c r="M24734"/>
      <c r="N24734"/>
      <c r="O24734"/>
      <c r="P24734"/>
      <c r="S24734"/>
    </row>
    <row r="24735" spans="1:19" x14ac:dyDescent="0.3">
      <c r="A24735" s="25"/>
      <c r="B24735"/>
      <c r="C24735"/>
      <c r="D24735"/>
      <c r="E24735"/>
      <c r="F24735"/>
      <c r="G24735"/>
      <c r="H24735"/>
      <c r="I24735" s="26"/>
      <c r="K24735"/>
      <c r="L24735"/>
      <c r="M24735"/>
      <c r="N24735"/>
      <c r="O24735"/>
      <c r="P24735"/>
      <c r="S24735"/>
    </row>
    <row r="24736" spans="1:19" x14ac:dyDescent="0.3">
      <c r="A24736" s="25"/>
      <c r="B24736"/>
      <c r="C24736"/>
      <c r="D24736"/>
      <c r="E24736"/>
      <c r="F24736"/>
      <c r="G24736"/>
      <c r="H24736"/>
      <c r="I24736"/>
      <c r="K24736"/>
      <c r="L24736"/>
      <c r="M24736"/>
      <c r="N24736"/>
      <c r="O24736"/>
      <c r="P24736"/>
      <c r="S24736"/>
    </row>
    <row r="24737" spans="1:19" x14ac:dyDescent="0.3">
      <c r="A24737" s="25"/>
      <c r="B24737"/>
      <c r="C24737"/>
      <c r="D24737"/>
      <c r="E24737"/>
      <c r="F24737"/>
      <c r="G24737"/>
      <c r="H24737" s="14"/>
      <c r="I24737" s="14"/>
      <c r="K24737"/>
      <c r="L24737"/>
      <c r="M24737"/>
      <c r="N24737"/>
      <c r="O24737"/>
      <c r="P24737"/>
      <c r="S24737"/>
    </row>
    <row r="24738" spans="1:19" x14ac:dyDescent="0.3">
      <c r="A24738" s="25"/>
      <c r="B24738"/>
      <c r="C24738"/>
      <c r="D24738"/>
      <c r="E24738"/>
      <c r="F24738"/>
      <c r="G24738"/>
      <c r="H24738" s="14"/>
      <c r="I24738" s="14"/>
      <c r="K24738"/>
      <c r="L24738"/>
      <c r="M24738"/>
      <c r="N24738"/>
      <c r="O24738"/>
      <c r="P24738"/>
      <c r="S24738"/>
    </row>
    <row r="24739" spans="1:19" x14ac:dyDescent="0.3">
      <c r="A24739" s="25"/>
      <c r="B24739"/>
      <c r="C24739"/>
      <c r="D24739"/>
      <c r="E24739"/>
      <c r="F24739"/>
      <c r="G24739"/>
      <c r="H24739" s="14"/>
      <c r="I24739" s="14"/>
      <c r="K24739"/>
      <c r="L24739"/>
      <c r="M24739"/>
      <c r="N24739"/>
      <c r="O24739"/>
      <c r="P24739"/>
      <c r="S24739"/>
    </row>
    <row r="24740" spans="1:19" x14ac:dyDescent="0.3">
      <c r="A24740" s="25"/>
      <c r="B24740"/>
      <c r="C24740"/>
      <c r="D24740"/>
      <c r="E24740"/>
      <c r="F24740"/>
      <c r="G24740"/>
      <c r="H24740" s="14"/>
      <c r="I24740" s="26"/>
      <c r="K24740"/>
      <c r="L24740"/>
      <c r="M24740"/>
      <c r="N24740"/>
      <c r="O24740"/>
      <c r="P24740"/>
      <c r="S24740"/>
    </row>
    <row r="24741" spans="1:19" x14ac:dyDescent="0.3">
      <c r="A24741" s="25"/>
      <c r="B24741"/>
      <c r="C24741"/>
      <c r="D24741"/>
      <c r="E24741"/>
      <c r="F24741"/>
      <c r="G24741"/>
      <c r="H24741" s="14"/>
      <c r="I24741" s="26"/>
      <c r="K24741"/>
      <c r="L24741"/>
      <c r="M24741"/>
      <c r="N24741"/>
      <c r="O24741"/>
      <c r="P24741"/>
      <c r="S24741"/>
    </row>
    <row r="24742" spans="1:19" x14ac:dyDescent="0.3">
      <c r="A24742" s="25"/>
      <c r="B24742"/>
      <c r="C24742"/>
      <c r="D24742"/>
      <c r="E24742"/>
      <c r="F24742"/>
      <c r="G24742"/>
      <c r="H24742" s="14"/>
      <c r="I24742" s="26"/>
      <c r="K24742"/>
      <c r="L24742"/>
      <c r="M24742"/>
      <c r="N24742"/>
      <c r="O24742"/>
      <c r="P24742"/>
      <c r="S24742"/>
    </row>
    <row r="24743" spans="1:19" x14ac:dyDescent="0.3">
      <c r="A24743" s="25"/>
      <c r="B24743"/>
      <c r="C24743"/>
      <c r="D24743"/>
      <c r="E24743"/>
      <c r="F24743"/>
      <c r="G24743"/>
      <c r="H24743"/>
      <c r="I24743" s="26"/>
      <c r="K24743"/>
      <c r="L24743"/>
      <c r="M24743"/>
      <c r="N24743"/>
      <c r="O24743"/>
      <c r="P24743"/>
      <c r="S24743"/>
    </row>
    <row r="24744" spans="1:19" x14ac:dyDescent="0.3">
      <c r="A24744" s="25"/>
      <c r="B24744"/>
      <c r="C24744"/>
      <c r="D24744"/>
      <c r="E24744"/>
      <c r="F24744"/>
      <c r="G24744"/>
      <c r="H24744"/>
      <c r="I24744"/>
      <c r="K24744"/>
      <c r="L24744"/>
      <c r="M24744"/>
      <c r="N24744"/>
      <c r="O24744"/>
      <c r="P24744"/>
      <c r="S24744"/>
    </row>
    <row r="24745" spans="1:19" x14ac:dyDescent="0.3">
      <c r="A24745" s="25"/>
      <c r="B24745"/>
      <c r="C24745"/>
      <c r="D24745"/>
      <c r="E24745"/>
      <c r="F24745"/>
      <c r="G24745"/>
      <c r="H24745" s="26"/>
      <c r="I24745"/>
      <c r="K24745"/>
      <c r="L24745"/>
      <c r="M24745"/>
      <c r="N24745"/>
      <c r="O24745"/>
      <c r="P24745"/>
      <c r="S24745"/>
    </row>
    <row r="24746" spans="1:19" x14ac:dyDescent="0.3">
      <c r="A24746" s="25"/>
      <c r="B24746"/>
      <c r="C24746"/>
      <c r="D24746"/>
      <c r="E24746"/>
      <c r="F24746"/>
      <c r="G24746"/>
      <c r="H24746"/>
      <c r="I24746" s="26"/>
      <c r="K24746"/>
      <c r="L24746"/>
      <c r="M24746"/>
      <c r="N24746"/>
      <c r="O24746"/>
      <c r="P24746"/>
      <c r="S24746"/>
    </row>
    <row r="24747" spans="1:19" x14ac:dyDescent="0.3">
      <c r="A24747" s="25"/>
      <c r="B24747"/>
      <c r="C24747"/>
      <c r="D24747"/>
      <c r="E24747"/>
      <c r="F24747"/>
      <c r="G24747"/>
      <c r="H24747"/>
      <c r="I24747" s="26"/>
      <c r="K24747"/>
      <c r="L24747"/>
      <c r="M24747"/>
      <c r="N24747"/>
      <c r="O24747"/>
      <c r="P24747"/>
      <c r="S24747"/>
    </row>
    <row r="24748" spans="1:19" x14ac:dyDescent="0.3">
      <c r="A24748" s="25"/>
      <c r="B24748"/>
      <c r="C24748"/>
      <c r="D24748"/>
      <c r="E24748"/>
      <c r="F24748"/>
      <c r="G24748"/>
      <c r="H24748"/>
      <c r="I24748" s="26"/>
      <c r="K24748"/>
      <c r="L24748"/>
      <c r="M24748"/>
      <c r="N24748"/>
      <c r="O24748"/>
      <c r="P24748"/>
      <c r="S24748"/>
    </row>
    <row r="24749" spans="1:19" x14ac:dyDescent="0.3">
      <c r="A24749" s="25"/>
      <c r="B24749"/>
      <c r="C24749"/>
      <c r="D24749"/>
      <c r="E24749"/>
      <c r="F24749"/>
      <c r="G24749"/>
      <c r="H24749"/>
      <c r="I24749" s="26"/>
      <c r="K24749"/>
      <c r="L24749"/>
      <c r="M24749"/>
      <c r="N24749"/>
      <c r="O24749"/>
      <c r="P24749"/>
      <c r="S24749"/>
    </row>
    <row r="24750" spans="1:19" x14ac:dyDescent="0.3">
      <c r="A24750" s="25"/>
      <c r="B24750"/>
      <c r="C24750"/>
      <c r="D24750"/>
      <c r="E24750"/>
      <c r="F24750"/>
      <c r="G24750"/>
      <c r="H24750"/>
      <c r="I24750" s="26"/>
      <c r="K24750"/>
      <c r="L24750"/>
      <c r="M24750"/>
      <c r="N24750"/>
      <c r="O24750"/>
      <c r="P24750"/>
      <c r="S24750"/>
    </row>
    <row r="24751" spans="1:19" x14ac:dyDescent="0.3">
      <c r="A24751" s="25"/>
      <c r="B24751"/>
      <c r="C24751"/>
      <c r="D24751"/>
      <c r="E24751"/>
      <c r="F24751"/>
      <c r="G24751"/>
      <c r="H24751"/>
      <c r="I24751"/>
      <c r="K24751"/>
      <c r="L24751"/>
      <c r="M24751"/>
      <c r="N24751"/>
      <c r="O24751"/>
      <c r="P24751"/>
      <c r="S24751"/>
    </row>
    <row r="24752" spans="1:19" x14ac:dyDescent="0.3">
      <c r="A24752" s="25"/>
      <c r="B24752"/>
      <c r="C24752"/>
      <c r="D24752"/>
      <c r="E24752"/>
      <c r="F24752"/>
      <c r="G24752"/>
      <c r="H24752"/>
      <c r="I24752"/>
      <c r="K24752"/>
      <c r="L24752"/>
      <c r="M24752"/>
      <c r="N24752"/>
      <c r="O24752"/>
      <c r="P24752"/>
      <c r="S24752"/>
    </row>
    <row r="24753" spans="1:19" x14ac:dyDescent="0.3">
      <c r="A24753" s="25"/>
      <c r="B24753"/>
      <c r="C24753"/>
      <c r="D24753"/>
      <c r="E24753"/>
      <c r="F24753"/>
      <c r="G24753"/>
      <c r="H24753"/>
      <c r="I24753"/>
      <c r="K24753"/>
      <c r="L24753"/>
      <c r="M24753"/>
      <c r="N24753"/>
      <c r="O24753"/>
      <c r="P24753"/>
      <c r="S24753"/>
    </row>
    <row r="24754" spans="1:19" x14ac:dyDescent="0.3">
      <c r="A24754" s="25"/>
      <c r="B24754"/>
      <c r="C24754"/>
      <c r="D24754"/>
      <c r="E24754"/>
      <c r="F24754"/>
      <c r="G24754"/>
      <c r="H24754"/>
      <c r="I24754"/>
      <c r="K24754"/>
      <c r="L24754"/>
      <c r="M24754"/>
      <c r="N24754"/>
      <c r="O24754"/>
      <c r="P24754"/>
      <c r="S24754"/>
    </row>
    <row r="24755" spans="1:19" x14ac:dyDescent="0.3">
      <c r="A24755" s="25"/>
      <c r="B24755"/>
      <c r="C24755"/>
      <c r="D24755"/>
      <c r="E24755"/>
      <c r="F24755"/>
      <c r="G24755"/>
      <c r="H24755"/>
      <c r="I24755"/>
      <c r="K24755"/>
      <c r="L24755"/>
      <c r="M24755"/>
      <c r="N24755"/>
      <c r="O24755"/>
      <c r="P24755"/>
      <c r="S24755"/>
    </row>
    <row r="24756" spans="1:19" x14ac:dyDescent="0.3">
      <c r="A24756" s="25"/>
      <c r="B24756"/>
      <c r="C24756"/>
      <c r="D24756"/>
      <c r="E24756"/>
      <c r="F24756"/>
      <c r="G24756"/>
      <c r="H24756"/>
      <c r="I24756"/>
      <c r="K24756"/>
      <c r="L24756"/>
      <c r="M24756"/>
      <c r="N24756"/>
      <c r="O24756"/>
      <c r="P24756"/>
      <c r="S24756"/>
    </row>
    <row r="24757" spans="1:19" x14ac:dyDescent="0.3">
      <c r="A24757" s="25"/>
      <c r="B24757"/>
      <c r="C24757"/>
      <c r="D24757"/>
      <c r="E24757"/>
      <c r="F24757"/>
      <c r="G24757"/>
      <c r="H24757"/>
      <c r="I24757"/>
      <c r="K24757"/>
      <c r="L24757"/>
      <c r="M24757"/>
      <c r="N24757"/>
      <c r="O24757"/>
      <c r="P24757"/>
      <c r="S24757"/>
    </row>
    <row r="24758" spans="1:19" x14ac:dyDescent="0.3">
      <c r="A24758" s="25"/>
      <c r="B24758"/>
      <c r="C24758"/>
      <c r="D24758"/>
      <c r="E24758"/>
      <c r="F24758"/>
      <c r="G24758"/>
      <c r="H24758"/>
      <c r="I24758"/>
      <c r="K24758"/>
      <c r="L24758"/>
      <c r="M24758"/>
      <c r="N24758"/>
      <c r="O24758"/>
      <c r="P24758"/>
      <c r="S24758"/>
    </row>
    <row r="24759" spans="1:19" x14ac:dyDescent="0.3">
      <c r="A24759" s="25"/>
      <c r="B24759"/>
      <c r="C24759"/>
      <c r="D24759"/>
      <c r="E24759"/>
      <c r="F24759"/>
      <c r="G24759"/>
      <c r="H24759"/>
      <c r="I24759"/>
      <c r="K24759"/>
      <c r="L24759"/>
      <c r="M24759"/>
      <c r="N24759"/>
      <c r="O24759"/>
      <c r="P24759"/>
      <c r="S24759"/>
    </row>
    <row r="24760" spans="1:19" x14ac:dyDescent="0.3">
      <c r="A24760" s="25"/>
      <c r="B24760"/>
      <c r="C24760"/>
      <c r="D24760"/>
      <c r="E24760"/>
      <c r="F24760"/>
      <c r="G24760"/>
      <c r="H24760"/>
      <c r="I24760"/>
      <c r="K24760"/>
      <c r="L24760"/>
      <c r="M24760"/>
      <c r="N24760"/>
      <c r="O24760"/>
      <c r="P24760"/>
      <c r="S24760"/>
    </row>
    <row r="24761" spans="1:19" x14ac:dyDescent="0.3">
      <c r="A24761" s="25"/>
      <c r="B24761"/>
      <c r="C24761"/>
      <c r="D24761"/>
      <c r="E24761"/>
      <c r="F24761"/>
      <c r="G24761"/>
      <c r="H24761"/>
      <c r="I24761"/>
      <c r="K24761"/>
      <c r="L24761"/>
      <c r="M24761"/>
      <c r="N24761"/>
      <c r="O24761"/>
      <c r="P24761"/>
      <c r="S24761"/>
    </row>
    <row r="24762" spans="1:19" x14ac:dyDescent="0.3">
      <c r="A24762" s="25"/>
      <c r="B24762"/>
      <c r="C24762"/>
      <c r="D24762"/>
      <c r="E24762"/>
      <c r="F24762"/>
      <c r="G24762"/>
      <c r="H24762"/>
      <c r="I24762"/>
      <c r="K24762"/>
      <c r="L24762"/>
      <c r="M24762"/>
      <c r="N24762"/>
      <c r="O24762"/>
      <c r="P24762"/>
      <c r="S24762"/>
    </row>
    <row r="24763" spans="1:19" x14ac:dyDescent="0.3">
      <c r="A24763" s="25"/>
      <c r="B24763"/>
      <c r="C24763"/>
      <c r="D24763"/>
      <c r="E24763"/>
      <c r="F24763"/>
      <c r="G24763"/>
      <c r="H24763"/>
      <c r="I24763"/>
      <c r="K24763"/>
      <c r="L24763"/>
      <c r="M24763"/>
      <c r="N24763"/>
      <c r="O24763"/>
      <c r="P24763"/>
      <c r="S24763"/>
    </row>
    <row r="24764" spans="1:19" x14ac:dyDescent="0.3">
      <c r="A24764" s="25"/>
      <c r="B24764"/>
      <c r="C24764"/>
      <c r="D24764"/>
      <c r="E24764"/>
      <c r="F24764"/>
      <c r="G24764"/>
      <c r="H24764"/>
      <c r="I24764"/>
      <c r="K24764"/>
      <c r="L24764"/>
      <c r="M24764"/>
      <c r="N24764"/>
      <c r="O24764"/>
      <c r="P24764"/>
      <c r="S24764"/>
    </row>
    <row r="24765" spans="1:19" x14ac:dyDescent="0.3">
      <c r="A24765" s="25"/>
      <c r="B24765"/>
      <c r="C24765"/>
      <c r="D24765"/>
      <c r="E24765"/>
      <c r="F24765"/>
      <c r="G24765"/>
      <c r="H24765"/>
      <c r="I24765"/>
      <c r="K24765"/>
      <c r="L24765"/>
      <c r="M24765"/>
      <c r="N24765"/>
      <c r="O24765"/>
      <c r="P24765"/>
      <c r="S24765"/>
    </row>
    <row r="24766" spans="1:19" x14ac:dyDescent="0.3">
      <c r="A24766" s="25"/>
      <c r="B24766"/>
      <c r="C24766"/>
      <c r="D24766"/>
      <c r="E24766"/>
      <c r="F24766"/>
      <c r="G24766"/>
      <c r="H24766"/>
      <c r="I24766"/>
      <c r="K24766"/>
      <c r="L24766"/>
      <c r="M24766"/>
      <c r="N24766"/>
      <c r="O24766"/>
      <c r="P24766"/>
      <c r="S24766"/>
    </row>
    <row r="24767" spans="1:19" x14ac:dyDescent="0.3">
      <c r="A24767" s="25"/>
      <c r="B24767"/>
      <c r="C24767"/>
      <c r="D24767"/>
      <c r="E24767"/>
      <c r="F24767"/>
      <c r="G24767"/>
      <c r="H24767"/>
      <c r="I24767"/>
      <c r="K24767"/>
      <c r="L24767"/>
      <c r="M24767"/>
      <c r="N24767"/>
      <c r="O24767"/>
      <c r="P24767"/>
      <c r="S24767"/>
    </row>
    <row r="24768" spans="1:19" x14ac:dyDescent="0.3">
      <c r="A24768" s="25"/>
      <c r="B24768"/>
      <c r="C24768"/>
      <c r="D24768"/>
      <c r="E24768"/>
      <c r="F24768"/>
      <c r="G24768"/>
      <c r="H24768" s="26"/>
      <c r="I24768" s="26"/>
      <c r="K24768"/>
      <c r="L24768"/>
      <c r="M24768"/>
      <c r="N24768"/>
      <c r="O24768"/>
      <c r="P24768"/>
      <c r="S24768"/>
    </row>
    <row r="24769" spans="1:19" x14ac:dyDescent="0.3">
      <c r="A24769" s="25"/>
      <c r="B24769"/>
      <c r="C24769"/>
      <c r="D24769"/>
      <c r="E24769"/>
      <c r="F24769"/>
      <c r="G24769"/>
      <c r="H24769" s="26"/>
      <c r="I24769" s="26"/>
      <c r="K24769"/>
      <c r="L24769"/>
      <c r="M24769"/>
      <c r="N24769"/>
      <c r="O24769"/>
      <c r="P24769"/>
      <c r="S24769"/>
    </row>
    <row r="24770" spans="1:19" x14ac:dyDescent="0.3">
      <c r="A24770" s="25"/>
      <c r="B24770"/>
      <c r="C24770"/>
      <c r="D24770"/>
      <c r="E24770"/>
      <c r="F24770"/>
      <c r="G24770"/>
      <c r="H24770" s="26"/>
      <c r="I24770" s="26"/>
      <c r="K24770"/>
      <c r="L24770"/>
      <c r="M24770"/>
      <c r="N24770"/>
      <c r="O24770"/>
      <c r="P24770"/>
      <c r="S24770"/>
    </row>
    <row r="24771" spans="1:19" x14ac:dyDescent="0.3">
      <c r="A24771" s="25"/>
      <c r="B24771"/>
      <c r="C24771"/>
      <c r="D24771"/>
      <c r="E24771"/>
      <c r="F24771"/>
      <c r="G24771"/>
      <c r="H24771" s="26"/>
      <c r="I24771" s="26"/>
      <c r="K24771"/>
      <c r="L24771"/>
      <c r="M24771"/>
      <c r="N24771"/>
      <c r="O24771"/>
      <c r="P24771"/>
      <c r="S24771"/>
    </row>
    <row r="24772" spans="1:19" x14ac:dyDescent="0.3">
      <c r="A24772" s="25"/>
      <c r="B24772"/>
      <c r="C24772"/>
      <c r="D24772"/>
      <c r="E24772"/>
      <c r="F24772"/>
      <c r="G24772"/>
      <c r="H24772"/>
      <c r="I24772"/>
      <c r="K24772"/>
      <c r="L24772"/>
      <c r="M24772"/>
      <c r="N24772"/>
      <c r="O24772"/>
      <c r="P24772"/>
      <c r="S24772"/>
    </row>
    <row r="24773" spans="1:19" x14ac:dyDescent="0.3">
      <c r="A24773" s="25"/>
      <c r="B24773"/>
      <c r="C24773"/>
      <c r="D24773"/>
      <c r="E24773"/>
      <c r="F24773"/>
      <c r="G24773"/>
      <c r="H24773"/>
      <c r="I24773"/>
      <c r="K24773"/>
      <c r="L24773"/>
      <c r="M24773"/>
      <c r="N24773"/>
      <c r="O24773"/>
      <c r="P24773"/>
      <c r="S24773"/>
    </row>
    <row r="24774" spans="1:19" x14ac:dyDescent="0.3">
      <c r="A24774" s="25"/>
      <c r="B24774"/>
      <c r="C24774"/>
      <c r="D24774"/>
      <c r="E24774"/>
      <c r="F24774"/>
      <c r="G24774"/>
      <c r="H24774"/>
      <c r="I24774"/>
      <c r="K24774"/>
      <c r="L24774"/>
      <c r="M24774"/>
      <c r="N24774"/>
      <c r="O24774"/>
      <c r="P24774"/>
      <c r="S24774"/>
    </row>
    <row r="24775" spans="1:19" x14ac:dyDescent="0.3">
      <c r="A24775" s="25"/>
      <c r="B24775"/>
      <c r="C24775"/>
      <c r="D24775"/>
      <c r="E24775"/>
      <c r="F24775"/>
      <c r="G24775"/>
      <c r="H24775"/>
      <c r="I24775"/>
      <c r="K24775"/>
      <c r="L24775"/>
      <c r="M24775"/>
      <c r="N24775"/>
      <c r="O24775"/>
      <c r="P24775"/>
      <c r="S24775"/>
    </row>
    <row r="24776" spans="1:19" x14ac:dyDescent="0.3">
      <c r="A24776" s="25"/>
      <c r="B24776"/>
      <c r="C24776"/>
      <c r="D24776"/>
      <c r="E24776"/>
      <c r="F24776"/>
      <c r="G24776"/>
      <c r="H24776"/>
      <c r="I24776"/>
      <c r="K24776"/>
      <c r="L24776"/>
      <c r="M24776"/>
      <c r="N24776"/>
      <c r="O24776"/>
      <c r="P24776"/>
      <c r="S24776"/>
    </row>
    <row r="24777" spans="1:19" x14ac:dyDescent="0.3">
      <c r="A24777" s="25"/>
      <c r="B24777"/>
      <c r="C24777"/>
      <c r="D24777"/>
      <c r="E24777"/>
      <c r="F24777"/>
      <c r="G24777"/>
      <c r="H24777"/>
      <c r="I24777"/>
      <c r="K24777"/>
      <c r="L24777"/>
      <c r="M24777"/>
      <c r="N24777"/>
      <c r="O24777"/>
      <c r="P24777"/>
      <c r="S24777"/>
    </row>
    <row r="24778" spans="1:19" x14ac:dyDescent="0.3">
      <c r="A24778" s="25"/>
      <c r="B24778"/>
      <c r="C24778"/>
      <c r="D24778"/>
      <c r="E24778"/>
      <c r="F24778"/>
      <c r="G24778"/>
      <c r="H24778"/>
      <c r="I24778"/>
      <c r="K24778"/>
      <c r="L24778"/>
      <c r="M24778"/>
      <c r="N24778"/>
      <c r="O24778"/>
      <c r="P24778"/>
      <c r="S24778"/>
    </row>
    <row r="24779" spans="1:19" x14ac:dyDescent="0.3">
      <c r="A24779" s="25"/>
      <c r="B24779"/>
      <c r="C24779"/>
      <c r="D24779"/>
      <c r="E24779"/>
      <c r="F24779"/>
      <c r="G24779"/>
      <c r="H24779"/>
      <c r="I24779"/>
      <c r="K24779"/>
      <c r="L24779"/>
      <c r="M24779"/>
      <c r="N24779"/>
      <c r="O24779"/>
      <c r="P24779"/>
      <c r="S24779"/>
    </row>
    <row r="24780" spans="1:19" x14ac:dyDescent="0.3">
      <c r="A24780" s="25"/>
      <c r="B24780"/>
      <c r="C24780"/>
      <c r="D24780"/>
      <c r="E24780"/>
      <c r="F24780"/>
      <c r="G24780"/>
      <c r="H24780"/>
      <c r="I24780"/>
      <c r="K24780"/>
      <c r="L24780"/>
      <c r="M24780"/>
      <c r="N24780"/>
      <c r="O24780"/>
      <c r="P24780"/>
      <c r="S24780"/>
    </row>
    <row r="24781" spans="1:19" x14ac:dyDescent="0.3">
      <c r="A24781" s="25"/>
      <c r="B24781"/>
      <c r="C24781"/>
      <c r="D24781"/>
      <c r="E24781"/>
      <c r="F24781"/>
      <c r="G24781"/>
      <c r="H24781"/>
      <c r="I24781"/>
      <c r="K24781"/>
      <c r="L24781"/>
      <c r="M24781"/>
      <c r="N24781"/>
      <c r="O24781"/>
      <c r="P24781"/>
      <c r="S24781"/>
    </row>
    <row r="24782" spans="1:19" x14ac:dyDescent="0.3">
      <c r="A24782" s="25"/>
      <c r="B24782"/>
      <c r="C24782"/>
      <c r="D24782"/>
      <c r="E24782"/>
      <c r="F24782"/>
      <c r="G24782"/>
      <c r="H24782"/>
      <c r="I24782"/>
      <c r="K24782"/>
      <c r="L24782"/>
      <c r="M24782"/>
      <c r="N24782"/>
      <c r="O24782"/>
      <c r="P24782"/>
      <c r="S24782"/>
    </row>
    <row r="24783" spans="1:19" x14ac:dyDescent="0.3">
      <c r="A24783" s="25"/>
      <c r="B24783"/>
      <c r="C24783"/>
      <c r="D24783"/>
      <c r="E24783"/>
      <c r="F24783"/>
      <c r="G24783"/>
      <c r="H24783"/>
      <c r="I24783"/>
      <c r="K24783"/>
      <c r="L24783"/>
      <c r="M24783"/>
      <c r="N24783"/>
      <c r="O24783"/>
      <c r="P24783"/>
      <c r="S24783"/>
    </row>
    <row r="24784" spans="1:19" x14ac:dyDescent="0.3">
      <c r="A24784" s="25"/>
      <c r="B24784"/>
      <c r="C24784"/>
      <c r="D24784"/>
      <c r="E24784"/>
      <c r="F24784"/>
      <c r="G24784"/>
      <c r="H24784"/>
      <c r="I24784"/>
      <c r="K24784"/>
      <c r="L24784"/>
      <c r="M24784"/>
      <c r="N24784"/>
      <c r="O24784"/>
      <c r="P24784"/>
      <c r="S24784"/>
    </row>
    <row r="24785" spans="1:19" x14ac:dyDescent="0.3">
      <c r="A24785" s="25"/>
      <c r="B24785"/>
      <c r="C24785"/>
      <c r="D24785"/>
      <c r="E24785"/>
      <c r="F24785"/>
      <c r="G24785"/>
      <c r="H24785"/>
      <c r="I24785"/>
      <c r="K24785"/>
      <c r="L24785"/>
      <c r="M24785"/>
      <c r="N24785"/>
      <c r="O24785"/>
      <c r="P24785"/>
      <c r="S24785"/>
    </row>
    <row r="24786" spans="1:19" x14ac:dyDescent="0.3">
      <c r="A24786" s="25"/>
      <c r="B24786"/>
      <c r="C24786"/>
      <c r="D24786"/>
      <c r="E24786"/>
      <c r="F24786"/>
      <c r="G24786"/>
      <c r="H24786"/>
      <c r="I24786"/>
      <c r="K24786"/>
      <c r="L24786"/>
      <c r="M24786"/>
      <c r="N24786"/>
      <c r="O24786"/>
      <c r="P24786"/>
      <c r="S24786"/>
    </row>
    <row r="24787" spans="1:19" x14ac:dyDescent="0.3">
      <c r="A24787" s="25"/>
      <c r="B24787"/>
      <c r="C24787"/>
      <c r="D24787"/>
      <c r="E24787"/>
      <c r="F24787"/>
      <c r="G24787"/>
      <c r="H24787"/>
      <c r="I24787"/>
      <c r="K24787"/>
      <c r="L24787"/>
      <c r="M24787"/>
      <c r="N24787"/>
      <c r="O24787"/>
      <c r="P24787"/>
      <c r="S24787"/>
    </row>
    <row r="24788" spans="1:19" x14ac:dyDescent="0.3">
      <c r="A24788" s="25"/>
      <c r="B24788"/>
      <c r="C24788"/>
      <c r="D24788"/>
      <c r="E24788"/>
      <c r="F24788"/>
      <c r="G24788"/>
      <c r="H24788"/>
      <c r="I24788"/>
      <c r="K24788"/>
      <c r="L24788"/>
      <c r="M24788"/>
      <c r="N24788"/>
      <c r="O24788"/>
      <c r="P24788"/>
      <c r="S24788"/>
    </row>
    <row r="24789" spans="1:19" x14ac:dyDescent="0.3">
      <c r="A24789" s="25"/>
      <c r="B24789"/>
      <c r="C24789"/>
      <c r="D24789"/>
      <c r="E24789"/>
      <c r="F24789"/>
      <c r="G24789"/>
      <c r="H24789"/>
      <c r="I24789"/>
      <c r="K24789"/>
      <c r="L24789"/>
      <c r="M24789"/>
      <c r="N24789"/>
      <c r="O24789"/>
      <c r="P24789"/>
      <c r="S24789"/>
    </row>
    <row r="24790" spans="1:19" x14ac:dyDescent="0.3">
      <c r="A24790" s="25"/>
      <c r="B24790"/>
      <c r="C24790"/>
      <c r="D24790"/>
      <c r="E24790"/>
      <c r="F24790"/>
      <c r="G24790"/>
      <c r="H24790"/>
      <c r="I24790"/>
      <c r="K24790"/>
      <c r="L24790"/>
      <c r="M24790"/>
      <c r="N24790"/>
      <c r="O24790"/>
      <c r="P24790"/>
      <c r="S24790"/>
    </row>
    <row r="24791" spans="1:19" x14ac:dyDescent="0.3">
      <c r="A24791" s="25"/>
      <c r="B24791"/>
      <c r="C24791"/>
      <c r="D24791"/>
      <c r="E24791"/>
      <c r="F24791"/>
      <c r="G24791"/>
      <c r="H24791"/>
      <c r="I24791"/>
      <c r="K24791"/>
      <c r="L24791"/>
      <c r="M24791"/>
      <c r="N24791"/>
      <c r="O24791"/>
      <c r="P24791"/>
      <c r="S24791"/>
    </row>
    <row r="24792" spans="1:19" x14ac:dyDescent="0.3">
      <c r="A24792" s="25"/>
      <c r="B24792"/>
      <c r="C24792"/>
      <c r="D24792"/>
      <c r="E24792"/>
      <c r="F24792"/>
      <c r="G24792"/>
      <c r="H24792"/>
      <c r="I24792"/>
      <c r="K24792"/>
      <c r="L24792"/>
      <c r="M24792"/>
      <c r="N24792"/>
      <c r="O24792"/>
      <c r="P24792"/>
      <c r="S24792"/>
    </row>
    <row r="24793" spans="1:19" x14ac:dyDescent="0.3">
      <c r="A24793" s="25"/>
      <c r="B24793"/>
      <c r="C24793"/>
      <c r="D24793"/>
      <c r="E24793"/>
      <c r="F24793"/>
      <c r="G24793"/>
      <c r="H24793"/>
      <c r="I24793"/>
      <c r="K24793"/>
      <c r="L24793"/>
      <c r="M24793"/>
      <c r="N24793"/>
      <c r="O24793"/>
      <c r="P24793"/>
      <c r="S24793"/>
    </row>
    <row r="24794" spans="1:19" x14ac:dyDescent="0.3">
      <c r="A24794" s="25"/>
      <c r="B24794"/>
      <c r="C24794"/>
      <c r="D24794"/>
      <c r="E24794"/>
      <c r="F24794"/>
      <c r="G24794"/>
      <c r="H24794"/>
      <c r="I24794"/>
      <c r="K24794"/>
      <c r="L24794"/>
      <c r="M24794"/>
      <c r="N24794"/>
      <c r="O24794"/>
      <c r="P24794"/>
      <c r="S24794"/>
    </row>
    <row r="24795" spans="1:19" x14ac:dyDescent="0.3">
      <c r="A24795" s="25"/>
      <c r="B24795"/>
      <c r="C24795"/>
      <c r="D24795"/>
      <c r="E24795"/>
      <c r="F24795"/>
      <c r="G24795"/>
      <c r="H24795"/>
      <c r="I24795"/>
      <c r="K24795"/>
      <c r="L24795"/>
      <c r="M24795"/>
      <c r="N24795"/>
      <c r="O24795"/>
      <c r="P24795"/>
      <c r="S24795"/>
    </row>
    <row r="24796" spans="1:19" x14ac:dyDescent="0.3">
      <c r="A24796" s="25"/>
      <c r="B24796"/>
      <c r="C24796"/>
      <c r="D24796"/>
      <c r="E24796"/>
      <c r="F24796"/>
      <c r="G24796"/>
      <c r="H24796"/>
      <c r="I24796"/>
      <c r="K24796"/>
      <c r="L24796"/>
      <c r="M24796"/>
      <c r="N24796"/>
      <c r="O24796"/>
      <c r="P24796"/>
      <c r="S24796"/>
    </row>
    <row r="24797" spans="1:19" x14ac:dyDescent="0.3">
      <c r="A24797" s="25"/>
      <c r="B24797"/>
      <c r="C24797"/>
      <c r="D24797"/>
      <c r="E24797"/>
      <c r="F24797"/>
      <c r="G24797"/>
      <c r="H24797"/>
      <c r="I24797"/>
      <c r="K24797"/>
      <c r="L24797"/>
      <c r="M24797"/>
      <c r="N24797"/>
      <c r="O24797"/>
      <c r="P24797"/>
      <c r="S24797"/>
    </row>
    <row r="24798" spans="1:19" x14ac:dyDescent="0.3">
      <c r="A24798" s="25"/>
      <c r="B24798"/>
      <c r="C24798"/>
      <c r="D24798"/>
      <c r="E24798"/>
      <c r="F24798"/>
      <c r="G24798"/>
      <c r="H24798"/>
      <c r="I24798"/>
      <c r="K24798"/>
      <c r="L24798"/>
      <c r="M24798"/>
      <c r="N24798"/>
      <c r="O24798"/>
      <c r="P24798"/>
      <c r="S24798"/>
    </row>
    <row r="24799" spans="1:19" x14ac:dyDescent="0.3">
      <c r="A24799" s="25"/>
      <c r="B24799"/>
      <c r="C24799"/>
      <c r="D24799"/>
      <c r="E24799"/>
      <c r="F24799"/>
      <c r="G24799"/>
      <c r="H24799"/>
      <c r="I24799"/>
      <c r="K24799"/>
      <c r="L24799"/>
      <c r="M24799"/>
      <c r="N24799"/>
      <c r="O24799"/>
      <c r="P24799"/>
      <c r="S24799"/>
    </row>
    <row r="24800" spans="1:19" x14ac:dyDescent="0.3">
      <c r="A24800" s="25"/>
      <c r="B24800"/>
      <c r="C24800"/>
      <c r="D24800"/>
      <c r="E24800"/>
      <c r="F24800"/>
      <c r="G24800"/>
      <c r="H24800" s="14"/>
      <c r="I24800" s="14"/>
      <c r="K24800"/>
      <c r="L24800"/>
      <c r="M24800"/>
      <c r="N24800"/>
      <c r="O24800"/>
      <c r="P24800"/>
      <c r="S24800"/>
    </row>
    <row r="24801" spans="1:19" x14ac:dyDescent="0.3">
      <c r="A24801" s="25"/>
      <c r="B24801"/>
      <c r="C24801"/>
      <c r="D24801"/>
      <c r="E24801"/>
      <c r="F24801"/>
      <c r="G24801"/>
      <c r="H24801" s="14"/>
      <c r="I24801" s="14"/>
      <c r="K24801"/>
      <c r="L24801"/>
      <c r="M24801"/>
      <c r="N24801"/>
      <c r="O24801"/>
      <c r="P24801"/>
      <c r="S24801"/>
    </row>
    <row r="24802" spans="1:19" x14ac:dyDescent="0.3">
      <c r="A24802" s="25"/>
      <c r="B24802"/>
      <c r="C24802"/>
      <c r="D24802"/>
      <c r="E24802"/>
      <c r="F24802"/>
      <c r="G24802"/>
      <c r="H24802" s="14"/>
      <c r="I24802" s="14"/>
      <c r="K24802"/>
      <c r="L24802"/>
      <c r="M24802"/>
      <c r="N24802"/>
      <c r="O24802"/>
      <c r="P24802"/>
      <c r="S24802"/>
    </row>
    <row r="24803" spans="1:19" x14ac:dyDescent="0.3">
      <c r="A24803" s="25"/>
      <c r="B24803"/>
      <c r="C24803"/>
      <c r="D24803"/>
      <c r="E24803"/>
      <c r="F24803"/>
      <c r="G24803"/>
      <c r="H24803" s="14"/>
      <c r="I24803" s="14"/>
      <c r="K24803"/>
      <c r="L24803"/>
      <c r="M24803"/>
      <c r="N24803"/>
      <c r="O24803"/>
      <c r="P24803"/>
      <c r="S24803"/>
    </row>
    <row r="24804" spans="1:19" x14ac:dyDescent="0.3">
      <c r="A24804" s="25"/>
      <c r="B24804"/>
      <c r="C24804"/>
      <c r="D24804"/>
      <c r="E24804"/>
      <c r="F24804"/>
      <c r="G24804"/>
      <c r="H24804" s="14"/>
      <c r="I24804" s="14"/>
      <c r="K24804"/>
      <c r="L24804"/>
      <c r="M24804"/>
      <c r="N24804"/>
      <c r="O24804"/>
      <c r="P24804"/>
      <c r="S24804"/>
    </row>
    <row r="24805" spans="1:19" x14ac:dyDescent="0.3">
      <c r="A24805" s="25"/>
      <c r="B24805"/>
      <c r="C24805"/>
      <c r="D24805"/>
      <c r="E24805"/>
      <c r="F24805"/>
      <c r="G24805"/>
      <c r="H24805"/>
      <c r="I24805"/>
      <c r="K24805"/>
      <c r="L24805"/>
      <c r="M24805"/>
      <c r="N24805"/>
      <c r="O24805"/>
      <c r="P24805"/>
      <c r="S24805"/>
    </row>
    <row r="24806" spans="1:19" x14ac:dyDescent="0.3">
      <c r="A24806" s="25"/>
      <c r="B24806"/>
      <c r="C24806"/>
      <c r="D24806"/>
      <c r="E24806"/>
      <c r="F24806"/>
      <c r="G24806"/>
      <c r="H24806"/>
      <c r="I24806"/>
      <c r="K24806"/>
      <c r="L24806"/>
      <c r="M24806"/>
      <c r="N24806"/>
      <c r="O24806"/>
      <c r="P24806"/>
      <c r="S24806"/>
    </row>
    <row r="24807" spans="1:19" x14ac:dyDescent="0.3">
      <c r="A24807" s="25"/>
      <c r="B24807"/>
      <c r="C24807"/>
      <c r="D24807"/>
      <c r="E24807"/>
      <c r="F24807"/>
      <c r="G24807"/>
      <c r="H24807"/>
      <c r="I24807"/>
      <c r="K24807"/>
      <c r="L24807"/>
      <c r="M24807"/>
      <c r="N24807"/>
      <c r="O24807"/>
      <c r="P24807"/>
      <c r="S24807"/>
    </row>
    <row r="24808" spans="1:19" x14ac:dyDescent="0.3">
      <c r="A24808" s="25"/>
      <c r="B24808"/>
      <c r="C24808"/>
      <c r="D24808"/>
      <c r="E24808"/>
      <c r="F24808"/>
      <c r="G24808"/>
      <c r="H24808"/>
      <c r="I24808"/>
      <c r="K24808"/>
      <c r="L24808"/>
      <c r="M24808"/>
      <c r="N24808"/>
      <c r="O24808"/>
      <c r="P24808"/>
      <c r="S24808"/>
    </row>
    <row r="24809" spans="1:19" x14ac:dyDescent="0.3">
      <c r="A24809" s="25"/>
      <c r="B24809"/>
      <c r="C24809"/>
      <c r="D24809"/>
      <c r="E24809"/>
      <c r="F24809"/>
      <c r="G24809"/>
      <c r="H24809" s="14"/>
      <c r="I24809" s="14"/>
      <c r="K24809"/>
      <c r="L24809"/>
      <c r="M24809"/>
      <c r="N24809"/>
      <c r="O24809"/>
      <c r="P24809"/>
      <c r="S24809"/>
    </row>
    <row r="24810" spans="1:19" x14ac:dyDescent="0.3">
      <c r="A24810" s="25"/>
      <c r="B24810"/>
      <c r="C24810"/>
      <c r="D24810"/>
      <c r="E24810"/>
      <c r="F24810"/>
      <c r="G24810"/>
      <c r="H24810" s="14"/>
      <c r="I24810" s="14"/>
      <c r="K24810"/>
      <c r="L24810"/>
      <c r="M24810"/>
      <c r="N24810"/>
      <c r="O24810"/>
      <c r="P24810"/>
      <c r="S24810"/>
    </row>
    <row r="24811" spans="1:19" x14ac:dyDescent="0.3">
      <c r="A24811" s="25"/>
      <c r="B24811"/>
      <c r="C24811"/>
      <c r="D24811"/>
      <c r="E24811"/>
      <c r="F24811"/>
      <c r="G24811"/>
      <c r="H24811" s="14"/>
      <c r="I24811" s="14"/>
      <c r="K24811"/>
      <c r="L24811"/>
      <c r="M24811"/>
      <c r="N24811"/>
      <c r="O24811"/>
      <c r="P24811"/>
      <c r="S24811"/>
    </row>
    <row r="24812" spans="1:19" x14ac:dyDescent="0.3">
      <c r="A24812" s="25"/>
      <c r="B24812"/>
      <c r="C24812"/>
      <c r="D24812"/>
      <c r="E24812"/>
      <c r="F24812"/>
      <c r="G24812"/>
      <c r="H24812" s="26"/>
      <c r="I24812" s="26"/>
      <c r="K24812"/>
      <c r="L24812"/>
      <c r="M24812"/>
      <c r="N24812"/>
      <c r="O24812"/>
      <c r="P24812"/>
      <c r="S24812"/>
    </row>
    <row r="24813" spans="1:19" x14ac:dyDescent="0.3">
      <c r="A24813" s="25"/>
      <c r="B24813"/>
      <c r="C24813"/>
      <c r="D24813"/>
      <c r="E24813"/>
      <c r="F24813"/>
      <c r="G24813"/>
      <c r="H24813" s="26"/>
      <c r="I24813" s="26"/>
      <c r="K24813"/>
      <c r="L24813"/>
      <c r="M24813"/>
      <c r="N24813"/>
      <c r="O24813"/>
      <c r="P24813"/>
      <c r="S24813"/>
    </row>
    <row r="24814" spans="1:19" x14ac:dyDescent="0.3">
      <c r="A24814" s="25"/>
      <c r="B24814"/>
      <c r="C24814"/>
      <c r="D24814"/>
      <c r="E24814"/>
      <c r="F24814"/>
      <c r="G24814"/>
      <c r="H24814" s="26"/>
      <c r="I24814" s="26"/>
      <c r="K24814"/>
      <c r="L24814"/>
      <c r="M24814"/>
      <c r="N24814"/>
      <c r="O24814"/>
      <c r="P24814"/>
      <c r="S24814"/>
    </row>
    <row r="24815" spans="1:19" x14ac:dyDescent="0.3">
      <c r="A24815" s="25"/>
      <c r="B24815"/>
      <c r="C24815"/>
      <c r="D24815"/>
      <c r="E24815"/>
      <c r="F24815"/>
      <c r="G24815"/>
      <c r="H24815" s="26"/>
      <c r="I24815" s="26"/>
      <c r="K24815"/>
      <c r="L24815"/>
      <c r="M24815"/>
      <c r="N24815"/>
      <c r="O24815"/>
      <c r="P24815"/>
      <c r="S24815"/>
    </row>
    <row r="24816" spans="1:19" x14ac:dyDescent="0.3">
      <c r="A24816" s="25"/>
      <c r="B24816"/>
      <c r="C24816"/>
      <c r="D24816"/>
      <c r="E24816"/>
      <c r="F24816"/>
      <c r="G24816"/>
      <c r="H24816" s="26"/>
      <c r="I24816" s="26"/>
      <c r="K24816"/>
      <c r="L24816"/>
      <c r="M24816"/>
      <c r="N24816"/>
      <c r="O24816"/>
      <c r="P24816"/>
      <c r="S24816"/>
    </row>
    <row r="24817" spans="1:19" x14ac:dyDescent="0.3">
      <c r="A24817" s="25"/>
      <c r="B24817"/>
      <c r="C24817"/>
      <c r="D24817"/>
      <c r="E24817"/>
      <c r="F24817"/>
      <c r="G24817"/>
      <c r="H24817" s="26"/>
      <c r="I24817" s="26"/>
      <c r="K24817"/>
      <c r="L24817"/>
      <c r="M24817"/>
      <c r="N24817"/>
      <c r="O24817"/>
      <c r="P24817"/>
      <c r="S24817"/>
    </row>
    <row r="24818" spans="1:19" x14ac:dyDescent="0.3">
      <c r="A24818" s="25"/>
      <c r="B24818"/>
      <c r="C24818"/>
      <c r="D24818"/>
      <c r="E24818"/>
      <c r="F24818"/>
      <c r="G24818"/>
      <c r="H24818" s="26"/>
      <c r="I24818" s="26"/>
      <c r="K24818"/>
      <c r="L24818"/>
      <c r="M24818"/>
      <c r="N24818"/>
      <c r="O24818"/>
      <c r="P24818"/>
      <c r="S24818"/>
    </row>
    <row r="24819" spans="1:19" x14ac:dyDescent="0.3">
      <c r="A24819" s="25"/>
      <c r="B24819"/>
      <c r="C24819"/>
      <c r="D24819"/>
      <c r="E24819"/>
      <c r="F24819"/>
      <c r="G24819"/>
      <c r="H24819" s="26"/>
      <c r="I24819" s="26"/>
      <c r="K24819"/>
      <c r="L24819"/>
      <c r="M24819"/>
      <c r="N24819"/>
      <c r="O24819"/>
      <c r="P24819"/>
      <c r="S24819"/>
    </row>
    <row r="24820" spans="1:19" x14ac:dyDescent="0.3">
      <c r="A24820" s="25"/>
      <c r="B24820"/>
      <c r="C24820"/>
      <c r="D24820"/>
      <c r="E24820"/>
      <c r="F24820"/>
      <c r="G24820"/>
      <c r="H24820"/>
      <c r="I24820"/>
      <c r="K24820"/>
      <c r="L24820"/>
      <c r="M24820"/>
      <c r="N24820"/>
      <c r="O24820"/>
      <c r="P24820"/>
      <c r="S24820"/>
    </row>
    <row r="24821" spans="1:19" x14ac:dyDescent="0.3">
      <c r="A24821" s="25"/>
      <c r="B24821"/>
      <c r="C24821"/>
      <c r="D24821"/>
      <c r="E24821"/>
      <c r="F24821"/>
      <c r="G24821"/>
      <c r="H24821"/>
      <c r="I24821"/>
      <c r="K24821"/>
      <c r="L24821"/>
      <c r="M24821"/>
      <c r="N24821"/>
      <c r="O24821"/>
      <c r="P24821"/>
      <c r="S24821"/>
    </row>
    <row r="24822" spans="1:19" x14ac:dyDescent="0.3">
      <c r="A24822" s="25"/>
      <c r="B24822"/>
      <c r="C24822"/>
      <c r="D24822"/>
      <c r="E24822"/>
      <c r="F24822"/>
      <c r="G24822"/>
      <c r="H24822"/>
      <c r="I24822"/>
      <c r="K24822"/>
      <c r="L24822"/>
      <c r="M24822"/>
      <c r="N24822"/>
      <c r="O24822"/>
      <c r="P24822"/>
      <c r="S24822"/>
    </row>
    <row r="24823" spans="1:19" x14ac:dyDescent="0.3">
      <c r="A24823" s="25"/>
      <c r="B24823"/>
      <c r="C24823"/>
      <c r="D24823"/>
      <c r="E24823"/>
      <c r="F24823"/>
      <c r="G24823"/>
      <c r="H24823"/>
      <c r="I24823"/>
      <c r="K24823"/>
      <c r="L24823"/>
      <c r="M24823"/>
      <c r="N24823"/>
      <c r="O24823"/>
      <c r="P24823"/>
      <c r="S24823"/>
    </row>
    <row r="24824" spans="1:19" x14ac:dyDescent="0.3">
      <c r="A24824" s="25"/>
      <c r="B24824"/>
      <c r="C24824"/>
      <c r="D24824"/>
      <c r="E24824"/>
      <c r="F24824"/>
      <c r="G24824"/>
      <c r="H24824"/>
      <c r="I24824"/>
      <c r="K24824"/>
      <c r="L24824"/>
      <c r="M24824"/>
      <c r="N24824"/>
      <c r="O24824"/>
      <c r="P24824"/>
      <c r="S24824"/>
    </row>
    <row r="24825" spans="1:19" x14ac:dyDescent="0.3">
      <c r="A24825" s="25"/>
      <c r="B24825"/>
      <c r="C24825"/>
      <c r="D24825"/>
      <c r="E24825"/>
      <c r="F24825"/>
      <c r="G24825"/>
      <c r="H24825"/>
      <c r="I24825"/>
      <c r="K24825"/>
      <c r="L24825"/>
      <c r="M24825"/>
      <c r="N24825"/>
      <c r="O24825"/>
      <c r="P24825"/>
      <c r="S24825"/>
    </row>
    <row r="24826" spans="1:19" x14ac:dyDescent="0.3">
      <c r="A24826" s="25"/>
      <c r="B24826"/>
      <c r="C24826"/>
      <c r="D24826"/>
      <c r="E24826"/>
      <c r="F24826"/>
      <c r="G24826"/>
      <c r="H24826" s="14"/>
      <c r="I24826" s="26"/>
      <c r="K24826"/>
      <c r="L24826"/>
      <c r="M24826"/>
      <c r="N24826"/>
      <c r="O24826"/>
      <c r="P24826"/>
      <c r="S24826"/>
    </row>
    <row r="24827" spans="1:19" x14ac:dyDescent="0.3">
      <c r="A24827" s="25"/>
      <c r="B24827"/>
      <c r="C24827"/>
      <c r="D24827"/>
      <c r="E24827"/>
      <c r="F24827"/>
      <c r="G24827"/>
      <c r="H24827" s="14"/>
      <c r="I24827" s="26"/>
      <c r="K24827"/>
      <c r="L24827"/>
      <c r="M24827"/>
      <c r="N24827"/>
      <c r="O24827"/>
      <c r="P24827"/>
      <c r="S24827"/>
    </row>
    <row r="24828" spans="1:19" x14ac:dyDescent="0.3">
      <c r="A24828" s="25"/>
      <c r="B24828"/>
      <c r="C24828"/>
      <c r="D24828"/>
      <c r="E24828"/>
      <c r="F24828"/>
      <c r="G24828"/>
      <c r="H24828" s="14"/>
      <c r="I24828" s="26"/>
      <c r="K24828"/>
      <c r="L24828"/>
      <c r="M24828"/>
      <c r="N24828"/>
      <c r="O24828"/>
      <c r="P24828"/>
      <c r="S24828"/>
    </row>
    <row r="24829" spans="1:19" x14ac:dyDescent="0.3">
      <c r="A24829" s="25"/>
      <c r="B24829"/>
      <c r="C24829"/>
      <c r="D24829"/>
      <c r="E24829"/>
      <c r="F24829"/>
      <c r="G24829"/>
      <c r="H24829" s="14"/>
      <c r="I24829" s="26"/>
      <c r="K24829"/>
      <c r="L24829"/>
      <c r="M24829"/>
      <c r="N24829"/>
      <c r="O24829"/>
      <c r="P24829"/>
      <c r="S24829"/>
    </row>
    <row r="24830" spans="1:19" x14ac:dyDescent="0.3">
      <c r="A24830" s="25"/>
      <c r="B24830"/>
      <c r="C24830"/>
      <c r="D24830"/>
      <c r="E24830"/>
      <c r="F24830"/>
      <c r="G24830"/>
      <c r="H24830" s="14"/>
      <c r="I24830" s="26"/>
      <c r="K24830"/>
      <c r="L24830"/>
      <c r="M24830"/>
      <c r="N24830"/>
      <c r="O24830"/>
      <c r="P24830"/>
      <c r="S24830"/>
    </row>
    <row r="24831" spans="1:19" x14ac:dyDescent="0.3">
      <c r="A24831" s="25"/>
      <c r="B24831"/>
      <c r="C24831"/>
      <c r="D24831"/>
      <c r="E24831"/>
      <c r="F24831"/>
      <c r="G24831"/>
      <c r="H24831" s="14"/>
      <c r="I24831" s="26"/>
      <c r="K24831"/>
      <c r="L24831"/>
      <c r="M24831"/>
      <c r="N24831"/>
      <c r="O24831"/>
      <c r="P24831"/>
      <c r="S24831"/>
    </row>
    <row r="24832" spans="1:19" x14ac:dyDescent="0.3">
      <c r="A24832" s="25"/>
      <c r="B24832"/>
      <c r="C24832"/>
      <c r="D24832"/>
      <c r="E24832"/>
      <c r="F24832"/>
      <c r="G24832"/>
      <c r="H24832" s="14"/>
      <c r="I24832" s="14"/>
      <c r="K24832"/>
      <c r="L24832"/>
      <c r="M24832"/>
      <c r="N24832"/>
      <c r="O24832"/>
      <c r="P24832"/>
      <c r="S24832"/>
    </row>
    <row r="24833" spans="1:19" x14ac:dyDescent="0.3">
      <c r="A24833" s="25"/>
      <c r="B24833"/>
      <c r="C24833"/>
      <c r="D24833"/>
      <c r="E24833"/>
      <c r="F24833"/>
      <c r="G24833"/>
      <c r="H24833" s="14"/>
      <c r="I24833" s="14"/>
      <c r="K24833"/>
      <c r="L24833"/>
      <c r="M24833"/>
      <c r="N24833"/>
      <c r="O24833"/>
      <c r="P24833"/>
      <c r="S24833"/>
    </row>
    <row r="24834" spans="1:19" x14ac:dyDescent="0.3">
      <c r="A24834" s="25"/>
      <c r="B24834"/>
      <c r="C24834"/>
      <c r="D24834"/>
      <c r="E24834"/>
      <c r="F24834"/>
      <c r="G24834"/>
      <c r="H24834"/>
      <c r="I24834"/>
      <c r="K24834"/>
      <c r="L24834"/>
      <c r="M24834"/>
      <c r="N24834"/>
      <c r="O24834"/>
      <c r="P24834"/>
      <c r="S24834"/>
    </row>
    <row r="24835" spans="1:19" x14ac:dyDescent="0.3">
      <c r="A24835" s="25"/>
      <c r="B24835"/>
      <c r="C24835"/>
      <c r="D24835"/>
      <c r="E24835"/>
      <c r="F24835"/>
      <c r="G24835"/>
      <c r="H24835"/>
      <c r="I24835"/>
      <c r="K24835"/>
      <c r="L24835"/>
      <c r="M24835"/>
      <c r="N24835"/>
      <c r="O24835"/>
      <c r="P24835"/>
      <c r="S24835"/>
    </row>
    <row r="24836" spans="1:19" x14ac:dyDescent="0.3">
      <c r="A24836" s="25"/>
      <c r="B24836"/>
      <c r="C24836"/>
      <c r="D24836"/>
      <c r="E24836"/>
      <c r="F24836"/>
      <c r="G24836"/>
      <c r="H24836"/>
      <c r="I24836"/>
      <c r="K24836"/>
      <c r="L24836"/>
      <c r="M24836"/>
      <c r="N24836"/>
      <c r="O24836"/>
      <c r="P24836"/>
      <c r="S24836"/>
    </row>
    <row r="24837" spans="1:19" x14ac:dyDescent="0.3">
      <c r="A24837" s="25"/>
      <c r="B24837"/>
      <c r="C24837"/>
      <c r="D24837"/>
      <c r="E24837"/>
      <c r="F24837"/>
      <c r="G24837"/>
      <c r="H24837"/>
      <c r="I24837"/>
      <c r="K24837"/>
      <c r="L24837"/>
      <c r="M24837"/>
      <c r="N24837"/>
      <c r="O24837"/>
      <c r="P24837"/>
      <c r="S24837"/>
    </row>
    <row r="24838" spans="1:19" x14ac:dyDescent="0.3">
      <c r="A24838" s="25"/>
      <c r="B24838"/>
      <c r="C24838"/>
      <c r="D24838"/>
      <c r="E24838"/>
      <c r="F24838"/>
      <c r="G24838"/>
      <c r="H24838"/>
      <c r="I24838"/>
      <c r="K24838"/>
      <c r="L24838"/>
      <c r="M24838"/>
      <c r="N24838"/>
      <c r="O24838"/>
      <c r="P24838"/>
      <c r="S24838"/>
    </row>
    <row r="24839" spans="1:19" x14ac:dyDescent="0.3">
      <c r="A24839" s="25"/>
      <c r="B24839"/>
      <c r="C24839"/>
      <c r="D24839"/>
      <c r="E24839"/>
      <c r="F24839"/>
      <c r="G24839"/>
      <c r="H24839"/>
      <c r="I24839"/>
      <c r="K24839"/>
      <c r="L24839"/>
      <c r="M24839"/>
      <c r="N24839"/>
      <c r="O24839"/>
      <c r="P24839"/>
      <c r="S24839"/>
    </row>
    <row r="24840" spans="1:19" x14ac:dyDescent="0.3">
      <c r="A24840" s="25"/>
      <c r="B24840"/>
      <c r="C24840"/>
      <c r="D24840"/>
      <c r="E24840"/>
      <c r="F24840"/>
      <c r="G24840"/>
      <c r="H24840" s="26"/>
      <c r="I24840" s="26"/>
      <c r="K24840"/>
      <c r="L24840"/>
      <c r="M24840"/>
      <c r="N24840"/>
      <c r="O24840"/>
      <c r="P24840"/>
      <c r="S24840"/>
    </row>
    <row r="24841" spans="1:19" x14ac:dyDescent="0.3">
      <c r="A24841" s="25"/>
      <c r="B24841"/>
      <c r="C24841"/>
      <c r="D24841"/>
      <c r="E24841"/>
      <c r="F24841"/>
      <c r="G24841"/>
      <c r="H24841" s="26"/>
      <c r="I24841" s="26"/>
      <c r="K24841"/>
      <c r="L24841"/>
      <c r="M24841"/>
      <c r="N24841"/>
      <c r="O24841"/>
      <c r="P24841"/>
      <c r="S24841"/>
    </row>
    <row r="24842" spans="1:19" x14ac:dyDescent="0.3">
      <c r="A24842" s="25"/>
      <c r="B24842"/>
      <c r="C24842"/>
      <c r="D24842"/>
      <c r="E24842"/>
      <c r="F24842"/>
      <c r="G24842"/>
      <c r="H24842" s="26"/>
      <c r="I24842" s="26"/>
      <c r="K24842"/>
      <c r="L24842"/>
      <c r="M24842"/>
      <c r="N24842"/>
      <c r="O24842"/>
      <c r="P24842"/>
      <c r="S24842"/>
    </row>
    <row r="24843" spans="1:19" x14ac:dyDescent="0.3">
      <c r="A24843" s="25"/>
      <c r="B24843"/>
      <c r="C24843"/>
      <c r="D24843"/>
      <c r="E24843"/>
      <c r="F24843"/>
      <c r="G24843"/>
      <c r="H24843" s="26"/>
      <c r="I24843" s="26"/>
      <c r="K24843"/>
      <c r="L24843"/>
      <c r="M24843"/>
      <c r="N24843"/>
      <c r="O24843"/>
      <c r="P24843"/>
      <c r="S24843"/>
    </row>
    <row r="24844" spans="1:19" x14ac:dyDescent="0.3">
      <c r="A24844" s="25"/>
      <c r="B24844"/>
      <c r="C24844"/>
      <c r="D24844"/>
      <c r="E24844"/>
      <c r="F24844"/>
      <c r="G24844"/>
      <c r="H24844"/>
      <c r="I24844"/>
      <c r="K24844"/>
      <c r="L24844"/>
      <c r="M24844"/>
      <c r="N24844"/>
      <c r="O24844"/>
      <c r="P24844"/>
      <c r="S24844"/>
    </row>
    <row r="24845" spans="1:19" x14ac:dyDescent="0.3">
      <c r="A24845" s="25"/>
      <c r="B24845"/>
      <c r="C24845"/>
      <c r="D24845"/>
      <c r="E24845"/>
      <c r="F24845"/>
      <c r="G24845"/>
      <c r="H24845"/>
      <c r="I24845"/>
      <c r="K24845"/>
      <c r="L24845"/>
      <c r="M24845"/>
      <c r="N24845"/>
      <c r="O24845"/>
      <c r="P24845"/>
      <c r="S24845"/>
    </row>
    <row r="24846" spans="1:19" x14ac:dyDescent="0.3">
      <c r="A24846" s="25"/>
      <c r="B24846"/>
      <c r="C24846"/>
      <c r="D24846"/>
      <c r="E24846"/>
      <c r="F24846"/>
      <c r="G24846"/>
      <c r="H24846"/>
      <c r="I24846"/>
      <c r="K24846"/>
      <c r="L24846"/>
      <c r="M24846"/>
      <c r="N24846"/>
      <c r="O24846"/>
      <c r="P24846"/>
      <c r="S24846"/>
    </row>
    <row r="24847" spans="1:19" x14ac:dyDescent="0.3">
      <c r="A24847" s="25"/>
      <c r="B24847"/>
      <c r="C24847"/>
      <c r="D24847"/>
      <c r="E24847"/>
      <c r="F24847"/>
      <c r="G24847"/>
      <c r="H24847"/>
      <c r="I24847"/>
      <c r="K24847"/>
      <c r="L24847"/>
      <c r="M24847"/>
      <c r="N24847"/>
      <c r="O24847"/>
      <c r="P24847"/>
      <c r="S24847"/>
    </row>
    <row r="24848" spans="1:19" x14ac:dyDescent="0.3">
      <c r="A24848" s="25"/>
      <c r="B24848"/>
      <c r="C24848"/>
      <c r="D24848"/>
      <c r="E24848"/>
      <c r="F24848"/>
      <c r="G24848"/>
      <c r="H24848"/>
      <c r="I24848"/>
      <c r="K24848"/>
      <c r="L24848"/>
      <c r="M24848"/>
      <c r="N24848"/>
      <c r="O24848"/>
      <c r="P24848"/>
      <c r="S24848"/>
    </row>
    <row r="24849" spans="1:19" x14ac:dyDescent="0.3">
      <c r="A24849" s="25"/>
      <c r="B24849"/>
      <c r="C24849"/>
      <c r="D24849"/>
      <c r="E24849"/>
      <c r="F24849"/>
      <c r="G24849"/>
      <c r="H24849"/>
      <c r="I24849" s="14"/>
      <c r="K24849"/>
      <c r="L24849"/>
      <c r="M24849"/>
      <c r="N24849"/>
      <c r="O24849"/>
      <c r="P24849"/>
      <c r="S24849"/>
    </row>
    <row r="24850" spans="1:19" x14ac:dyDescent="0.3">
      <c r="A24850" s="25"/>
      <c r="B24850"/>
      <c r="C24850"/>
      <c r="D24850"/>
      <c r="E24850"/>
      <c r="F24850"/>
      <c r="G24850"/>
      <c r="H24850"/>
      <c r="I24850" s="14"/>
      <c r="K24850"/>
      <c r="L24850"/>
      <c r="M24850"/>
      <c r="N24850"/>
      <c r="O24850"/>
      <c r="P24850"/>
      <c r="S24850"/>
    </row>
    <row r="24851" spans="1:19" x14ac:dyDescent="0.3">
      <c r="A24851" s="25"/>
      <c r="B24851"/>
      <c r="C24851"/>
      <c r="D24851"/>
      <c r="E24851"/>
      <c r="F24851"/>
      <c r="G24851"/>
      <c r="H24851"/>
      <c r="I24851" s="14"/>
      <c r="K24851"/>
      <c r="L24851"/>
      <c r="M24851"/>
      <c r="N24851"/>
      <c r="O24851"/>
      <c r="P24851"/>
      <c r="S24851"/>
    </row>
    <row r="24852" spans="1:19" x14ac:dyDescent="0.3">
      <c r="A24852" s="25"/>
      <c r="B24852"/>
      <c r="C24852"/>
      <c r="D24852"/>
      <c r="E24852"/>
      <c r="F24852"/>
      <c r="G24852"/>
      <c r="H24852" s="14"/>
      <c r="I24852" s="26"/>
      <c r="K24852"/>
      <c r="L24852"/>
      <c r="M24852"/>
      <c r="N24852"/>
      <c r="O24852"/>
      <c r="P24852"/>
      <c r="S24852"/>
    </row>
    <row r="24853" spans="1:19" x14ac:dyDescent="0.3">
      <c r="A24853" s="25"/>
      <c r="B24853"/>
      <c r="C24853"/>
      <c r="D24853"/>
      <c r="E24853"/>
      <c r="F24853"/>
      <c r="G24853"/>
      <c r="H24853" s="14"/>
      <c r="I24853" s="26"/>
      <c r="K24853"/>
      <c r="L24853"/>
      <c r="M24853"/>
      <c r="N24853"/>
      <c r="O24853"/>
      <c r="P24853"/>
      <c r="S24853"/>
    </row>
    <row r="24854" spans="1:19" x14ac:dyDescent="0.3">
      <c r="A24854" s="25"/>
      <c r="B24854"/>
      <c r="C24854"/>
      <c r="D24854"/>
      <c r="E24854"/>
      <c r="F24854"/>
      <c r="G24854"/>
      <c r="H24854" s="14"/>
      <c r="I24854" s="26"/>
      <c r="K24854"/>
      <c r="L24854"/>
      <c r="M24854"/>
      <c r="N24854"/>
      <c r="O24854"/>
      <c r="P24854"/>
      <c r="S24854"/>
    </row>
    <row r="24855" spans="1:19" x14ac:dyDescent="0.3">
      <c r="A24855" s="25"/>
      <c r="B24855"/>
      <c r="C24855"/>
      <c r="D24855"/>
      <c r="E24855"/>
      <c r="F24855"/>
      <c r="G24855"/>
      <c r="H24855"/>
      <c r="I24855"/>
      <c r="K24855"/>
      <c r="L24855"/>
      <c r="M24855"/>
      <c r="N24855"/>
      <c r="O24855"/>
      <c r="P24855"/>
      <c r="S24855"/>
    </row>
    <row r="24856" spans="1:19" x14ac:dyDescent="0.3">
      <c r="A24856" s="25"/>
      <c r="B24856"/>
      <c r="C24856"/>
      <c r="D24856"/>
      <c r="E24856"/>
      <c r="F24856"/>
      <c r="G24856"/>
      <c r="H24856"/>
      <c r="I24856"/>
      <c r="K24856"/>
      <c r="L24856"/>
      <c r="M24856"/>
      <c r="N24856"/>
      <c r="O24856"/>
      <c r="P24856"/>
      <c r="S24856"/>
    </row>
    <row r="24857" spans="1:19" x14ac:dyDescent="0.3">
      <c r="A24857" s="25"/>
      <c r="B24857"/>
      <c r="C24857"/>
      <c r="D24857"/>
      <c r="E24857"/>
      <c r="F24857"/>
      <c r="G24857"/>
      <c r="H24857"/>
      <c r="I24857" s="26"/>
      <c r="K24857"/>
      <c r="L24857"/>
      <c r="M24857"/>
      <c r="N24857"/>
      <c r="O24857"/>
      <c r="P24857"/>
      <c r="S24857"/>
    </row>
    <row r="24858" spans="1:19" x14ac:dyDescent="0.3">
      <c r="A24858" s="25"/>
      <c r="B24858"/>
      <c r="C24858"/>
      <c r="D24858"/>
      <c r="E24858"/>
      <c r="F24858"/>
      <c r="G24858"/>
      <c r="H24858" s="14"/>
      <c r="I24858" s="26"/>
      <c r="K24858"/>
      <c r="L24858"/>
      <c r="M24858"/>
      <c r="N24858"/>
      <c r="O24858"/>
      <c r="P24858"/>
      <c r="S24858"/>
    </row>
    <row r="24859" spans="1:19" x14ac:dyDescent="0.3">
      <c r="A24859" s="25"/>
      <c r="B24859"/>
      <c r="C24859"/>
      <c r="D24859"/>
      <c r="E24859"/>
      <c r="F24859"/>
      <c r="G24859"/>
      <c r="H24859" s="14"/>
      <c r="I24859" s="26"/>
      <c r="K24859"/>
      <c r="L24859"/>
      <c r="M24859"/>
      <c r="N24859"/>
      <c r="O24859"/>
      <c r="P24859"/>
      <c r="S24859"/>
    </row>
    <row r="24860" spans="1:19" x14ac:dyDescent="0.3">
      <c r="A24860" s="25"/>
      <c r="B24860"/>
      <c r="C24860"/>
      <c r="D24860"/>
      <c r="E24860"/>
      <c r="F24860"/>
      <c r="G24860"/>
      <c r="H24860" s="26"/>
      <c r="I24860" s="26"/>
      <c r="K24860"/>
      <c r="L24860"/>
      <c r="M24860"/>
      <c r="N24860"/>
      <c r="O24860"/>
      <c r="P24860"/>
      <c r="S24860"/>
    </row>
    <row r="24861" spans="1:19" x14ac:dyDescent="0.3">
      <c r="A24861" s="25"/>
      <c r="B24861"/>
      <c r="C24861"/>
      <c r="D24861"/>
      <c r="E24861"/>
      <c r="F24861"/>
      <c r="G24861"/>
      <c r="H24861" s="26"/>
      <c r="I24861" s="26"/>
      <c r="K24861"/>
      <c r="L24861"/>
      <c r="M24861"/>
      <c r="N24861"/>
      <c r="O24861"/>
      <c r="P24861"/>
      <c r="S24861"/>
    </row>
    <row r="24862" spans="1:19" x14ac:dyDescent="0.3">
      <c r="A24862" s="25"/>
      <c r="B24862"/>
      <c r="C24862"/>
      <c r="D24862"/>
      <c r="E24862"/>
      <c r="F24862"/>
      <c r="G24862"/>
      <c r="H24862" s="26"/>
      <c r="I24862" s="26"/>
      <c r="K24862"/>
      <c r="L24862"/>
      <c r="M24862"/>
      <c r="N24862"/>
      <c r="O24862"/>
      <c r="P24862"/>
      <c r="S24862"/>
    </row>
    <row r="24863" spans="1:19" x14ac:dyDescent="0.3">
      <c r="A24863" s="25"/>
      <c r="B24863"/>
      <c r="C24863"/>
      <c r="D24863"/>
      <c r="E24863"/>
      <c r="F24863"/>
      <c r="G24863"/>
      <c r="H24863" s="26"/>
      <c r="I24863" s="26"/>
      <c r="K24863"/>
      <c r="L24863"/>
      <c r="M24863"/>
      <c r="N24863"/>
      <c r="O24863"/>
      <c r="P24863"/>
      <c r="S24863"/>
    </row>
    <row r="24864" spans="1:19" x14ac:dyDescent="0.3">
      <c r="A24864" s="25"/>
      <c r="B24864"/>
      <c r="C24864"/>
      <c r="D24864"/>
      <c r="E24864"/>
      <c r="F24864"/>
      <c r="G24864"/>
      <c r="H24864" s="26"/>
      <c r="I24864" s="26"/>
      <c r="K24864"/>
      <c r="L24864"/>
      <c r="M24864"/>
      <c r="N24864"/>
      <c r="O24864"/>
      <c r="P24864"/>
      <c r="S24864"/>
    </row>
    <row r="24865" spans="1:19" x14ac:dyDescent="0.3">
      <c r="A24865" s="25"/>
      <c r="B24865"/>
      <c r="C24865"/>
      <c r="D24865"/>
      <c r="E24865"/>
      <c r="F24865"/>
      <c r="G24865"/>
      <c r="H24865" s="26"/>
      <c r="I24865" s="26"/>
      <c r="K24865"/>
      <c r="L24865"/>
      <c r="M24865"/>
      <c r="N24865"/>
      <c r="O24865"/>
      <c r="P24865"/>
      <c r="S24865"/>
    </row>
    <row r="24866" spans="1:19" x14ac:dyDescent="0.3">
      <c r="A24866" s="25"/>
      <c r="B24866"/>
      <c r="C24866"/>
      <c r="D24866"/>
      <c r="E24866"/>
      <c r="F24866"/>
      <c r="G24866"/>
      <c r="H24866" s="26"/>
      <c r="I24866" s="26"/>
      <c r="K24866"/>
      <c r="L24866"/>
      <c r="M24866"/>
      <c r="N24866"/>
      <c r="O24866"/>
      <c r="P24866"/>
      <c r="S24866"/>
    </row>
    <row r="24867" spans="1:19" x14ac:dyDescent="0.3">
      <c r="A24867" s="25"/>
      <c r="B24867"/>
      <c r="C24867"/>
      <c r="D24867"/>
      <c r="E24867"/>
      <c r="F24867"/>
      <c r="G24867"/>
      <c r="H24867" s="26"/>
      <c r="I24867" s="26"/>
      <c r="K24867"/>
      <c r="L24867"/>
      <c r="M24867"/>
      <c r="N24867"/>
      <c r="O24867"/>
      <c r="P24867"/>
      <c r="S24867"/>
    </row>
    <row r="24868" spans="1:19" x14ac:dyDescent="0.3">
      <c r="A24868" s="25"/>
      <c r="B24868"/>
      <c r="C24868"/>
      <c r="D24868"/>
      <c r="E24868"/>
      <c r="F24868"/>
      <c r="G24868"/>
      <c r="H24868" s="26"/>
      <c r="I24868" s="26"/>
      <c r="K24868"/>
      <c r="L24868"/>
      <c r="M24868"/>
      <c r="N24868"/>
      <c r="O24868"/>
      <c r="P24868"/>
      <c r="S24868"/>
    </row>
    <row r="24869" spans="1:19" x14ac:dyDescent="0.3">
      <c r="A24869" s="25"/>
      <c r="B24869"/>
      <c r="C24869"/>
      <c r="D24869"/>
      <c r="E24869"/>
      <c r="F24869"/>
      <c r="G24869"/>
      <c r="H24869" s="26"/>
      <c r="I24869" s="26"/>
      <c r="K24869"/>
      <c r="L24869"/>
      <c r="M24869"/>
      <c r="N24869"/>
      <c r="O24869"/>
      <c r="P24869"/>
      <c r="S24869"/>
    </row>
    <row r="24870" spans="1:19" x14ac:dyDescent="0.3">
      <c r="A24870" s="25"/>
      <c r="B24870"/>
      <c r="C24870"/>
      <c r="D24870"/>
      <c r="E24870"/>
      <c r="F24870"/>
      <c r="G24870"/>
      <c r="H24870" s="14"/>
      <c r="I24870" s="26"/>
      <c r="K24870"/>
      <c r="L24870"/>
      <c r="M24870"/>
      <c r="N24870"/>
      <c r="O24870"/>
      <c r="P24870"/>
      <c r="S24870"/>
    </row>
    <row r="24871" spans="1:19" x14ac:dyDescent="0.3">
      <c r="A24871" s="25"/>
      <c r="B24871"/>
      <c r="C24871"/>
      <c r="D24871"/>
      <c r="E24871"/>
      <c r="F24871"/>
      <c r="G24871"/>
      <c r="H24871" s="14"/>
      <c r="I24871" s="26"/>
      <c r="K24871"/>
      <c r="L24871"/>
      <c r="M24871"/>
      <c r="N24871"/>
      <c r="O24871"/>
      <c r="P24871"/>
      <c r="S24871"/>
    </row>
    <row r="24872" spans="1:19" x14ac:dyDescent="0.3">
      <c r="A24872" s="25"/>
      <c r="B24872"/>
      <c r="C24872"/>
      <c r="D24872"/>
      <c r="E24872"/>
      <c r="F24872"/>
      <c r="G24872"/>
      <c r="H24872" s="14"/>
      <c r="I24872" s="26"/>
      <c r="K24872"/>
      <c r="L24872"/>
      <c r="M24872"/>
      <c r="N24872"/>
      <c r="O24872"/>
      <c r="P24872"/>
      <c r="S24872"/>
    </row>
    <row r="24873" spans="1:19" x14ac:dyDescent="0.3">
      <c r="A24873" s="25"/>
      <c r="B24873"/>
      <c r="C24873"/>
      <c r="D24873"/>
      <c r="E24873"/>
      <c r="F24873"/>
      <c r="G24873"/>
      <c r="H24873" s="14"/>
      <c r="I24873" s="26"/>
      <c r="K24873"/>
      <c r="L24873"/>
      <c r="M24873"/>
      <c r="N24873"/>
      <c r="O24873"/>
      <c r="P24873"/>
      <c r="S24873"/>
    </row>
    <row r="24874" spans="1:19" x14ac:dyDescent="0.3">
      <c r="A24874" s="25"/>
      <c r="B24874"/>
      <c r="C24874"/>
      <c r="D24874"/>
      <c r="E24874"/>
      <c r="F24874"/>
      <c r="G24874"/>
      <c r="H24874" s="14"/>
      <c r="I24874" s="26"/>
      <c r="K24874"/>
      <c r="L24874"/>
      <c r="M24874"/>
      <c r="N24874"/>
      <c r="O24874"/>
      <c r="P24874"/>
      <c r="S24874"/>
    </row>
    <row r="24875" spans="1:19" x14ac:dyDescent="0.3">
      <c r="A24875" s="25"/>
      <c r="B24875"/>
      <c r="C24875"/>
      <c r="D24875"/>
      <c r="E24875"/>
      <c r="F24875"/>
      <c r="G24875"/>
      <c r="H24875" s="26"/>
      <c r="I24875" s="26"/>
      <c r="K24875"/>
      <c r="L24875"/>
      <c r="M24875"/>
      <c r="N24875"/>
      <c r="O24875"/>
      <c r="P24875"/>
      <c r="S24875"/>
    </row>
    <row r="24876" spans="1:19" x14ac:dyDescent="0.3">
      <c r="A24876" s="25"/>
      <c r="B24876"/>
      <c r="C24876"/>
      <c r="D24876"/>
      <c r="E24876"/>
      <c r="F24876"/>
      <c r="G24876"/>
      <c r="H24876" s="26"/>
      <c r="I24876" s="26"/>
      <c r="K24876"/>
      <c r="L24876"/>
      <c r="M24876"/>
      <c r="N24876"/>
      <c r="O24876"/>
      <c r="P24876"/>
      <c r="S24876"/>
    </row>
    <row r="24877" spans="1:19" x14ac:dyDescent="0.3">
      <c r="A24877" s="25"/>
      <c r="B24877"/>
      <c r="C24877"/>
      <c r="D24877"/>
      <c r="E24877"/>
      <c r="F24877"/>
      <c r="G24877"/>
      <c r="H24877" s="26"/>
      <c r="I24877" s="26"/>
      <c r="K24877"/>
      <c r="L24877"/>
      <c r="M24877"/>
      <c r="N24877"/>
      <c r="O24877"/>
      <c r="P24877"/>
      <c r="S24877"/>
    </row>
    <row r="24878" spans="1:19" x14ac:dyDescent="0.3">
      <c r="A24878" s="25"/>
      <c r="B24878"/>
      <c r="C24878"/>
      <c r="D24878"/>
      <c r="E24878"/>
      <c r="F24878"/>
      <c r="G24878"/>
      <c r="H24878" s="26"/>
      <c r="I24878" s="26"/>
      <c r="K24878"/>
      <c r="L24878"/>
      <c r="M24878"/>
      <c r="N24878"/>
      <c r="O24878"/>
      <c r="P24878"/>
      <c r="S24878"/>
    </row>
    <row r="24879" spans="1:19" x14ac:dyDescent="0.3">
      <c r="A24879" s="25"/>
      <c r="B24879"/>
      <c r="C24879"/>
      <c r="D24879"/>
      <c r="E24879"/>
      <c r="F24879"/>
      <c r="G24879"/>
      <c r="H24879" s="26"/>
      <c r="I24879" s="26"/>
      <c r="K24879"/>
      <c r="L24879"/>
      <c r="M24879"/>
      <c r="N24879"/>
      <c r="O24879"/>
      <c r="P24879"/>
      <c r="S24879"/>
    </row>
    <row r="24880" spans="1:19" x14ac:dyDescent="0.3">
      <c r="A24880" s="25"/>
      <c r="B24880"/>
      <c r="C24880"/>
      <c r="D24880"/>
      <c r="E24880"/>
      <c r="F24880"/>
      <c r="G24880"/>
      <c r="H24880" s="14"/>
      <c r="I24880" s="26"/>
      <c r="K24880"/>
      <c r="L24880"/>
      <c r="M24880"/>
      <c r="N24880"/>
      <c r="O24880"/>
      <c r="P24880"/>
      <c r="S24880"/>
    </row>
    <row r="24881" spans="1:19" x14ac:dyDescent="0.3">
      <c r="A24881" s="25"/>
      <c r="B24881"/>
      <c r="C24881"/>
      <c r="D24881"/>
      <c r="E24881"/>
      <c r="F24881"/>
      <c r="G24881"/>
      <c r="H24881" s="14"/>
      <c r="I24881" s="26"/>
      <c r="K24881"/>
      <c r="L24881"/>
      <c r="M24881"/>
      <c r="N24881"/>
      <c r="O24881"/>
      <c r="P24881"/>
      <c r="S24881"/>
    </row>
    <row r="24882" spans="1:19" x14ac:dyDescent="0.3">
      <c r="A24882" s="25"/>
      <c r="B24882"/>
      <c r="C24882"/>
      <c r="D24882"/>
      <c r="E24882"/>
      <c r="F24882"/>
      <c r="G24882"/>
      <c r="H24882" s="14"/>
      <c r="I24882" s="26"/>
      <c r="K24882"/>
      <c r="L24882"/>
      <c r="M24882"/>
      <c r="N24882"/>
      <c r="O24882"/>
      <c r="P24882"/>
      <c r="S24882"/>
    </row>
    <row r="24883" spans="1:19" x14ac:dyDescent="0.3">
      <c r="A24883" s="25"/>
      <c r="B24883"/>
      <c r="C24883"/>
      <c r="D24883"/>
      <c r="E24883"/>
      <c r="F24883"/>
      <c r="G24883"/>
      <c r="H24883" s="14"/>
      <c r="I24883" s="26"/>
      <c r="K24883"/>
      <c r="L24883"/>
      <c r="M24883"/>
      <c r="N24883"/>
      <c r="O24883"/>
      <c r="P24883"/>
      <c r="S24883"/>
    </row>
    <row r="24884" spans="1:19" x14ac:dyDescent="0.3">
      <c r="A24884" s="25"/>
      <c r="B24884"/>
      <c r="C24884"/>
      <c r="D24884"/>
      <c r="E24884"/>
      <c r="F24884"/>
      <c r="G24884"/>
      <c r="H24884"/>
      <c r="I24884"/>
      <c r="K24884"/>
      <c r="L24884"/>
      <c r="M24884"/>
      <c r="N24884"/>
      <c r="O24884"/>
      <c r="P24884"/>
      <c r="S24884"/>
    </row>
    <row r="24885" spans="1:19" x14ac:dyDescent="0.3">
      <c r="A24885" s="25"/>
      <c r="B24885"/>
      <c r="C24885"/>
      <c r="D24885"/>
      <c r="E24885"/>
      <c r="F24885"/>
      <c r="G24885"/>
      <c r="H24885"/>
      <c r="I24885"/>
      <c r="K24885"/>
      <c r="L24885"/>
      <c r="M24885"/>
      <c r="N24885"/>
      <c r="O24885"/>
      <c r="P24885"/>
      <c r="S24885"/>
    </row>
    <row r="24886" spans="1:19" x14ac:dyDescent="0.3">
      <c r="A24886" s="25"/>
      <c r="B24886"/>
      <c r="C24886"/>
      <c r="D24886"/>
      <c r="E24886"/>
      <c r="F24886"/>
      <c r="G24886"/>
      <c r="H24886"/>
      <c r="I24886"/>
      <c r="K24886"/>
      <c r="L24886"/>
      <c r="M24886"/>
      <c r="N24886"/>
      <c r="O24886"/>
      <c r="P24886"/>
      <c r="S24886"/>
    </row>
    <row r="24887" spans="1:19" x14ac:dyDescent="0.3">
      <c r="A24887" s="25"/>
      <c r="B24887"/>
      <c r="C24887"/>
      <c r="D24887"/>
      <c r="E24887"/>
      <c r="F24887"/>
      <c r="G24887"/>
      <c r="H24887"/>
      <c r="I24887"/>
      <c r="K24887"/>
      <c r="L24887"/>
      <c r="M24887"/>
      <c r="N24887"/>
      <c r="O24887"/>
      <c r="P24887"/>
      <c r="S24887"/>
    </row>
    <row r="24888" spans="1:19" x14ac:dyDescent="0.3">
      <c r="A24888" s="25"/>
      <c r="B24888"/>
      <c r="C24888"/>
      <c r="D24888"/>
      <c r="E24888"/>
      <c r="F24888"/>
      <c r="G24888"/>
      <c r="H24888"/>
      <c r="I24888"/>
      <c r="K24888"/>
      <c r="L24888"/>
      <c r="M24888"/>
      <c r="N24888"/>
      <c r="O24888"/>
      <c r="P24888"/>
      <c r="S24888"/>
    </row>
    <row r="24889" spans="1:19" x14ac:dyDescent="0.3">
      <c r="A24889" s="25"/>
      <c r="B24889"/>
      <c r="C24889"/>
      <c r="D24889"/>
      <c r="E24889"/>
      <c r="F24889"/>
      <c r="G24889"/>
      <c r="H24889"/>
      <c r="I24889"/>
      <c r="K24889"/>
      <c r="L24889"/>
      <c r="M24889"/>
      <c r="N24889"/>
      <c r="O24889"/>
      <c r="P24889"/>
      <c r="S24889"/>
    </row>
    <row r="24890" spans="1:19" x14ac:dyDescent="0.3">
      <c r="A24890" s="25"/>
      <c r="B24890"/>
      <c r="C24890"/>
      <c r="D24890"/>
      <c r="E24890"/>
      <c r="F24890"/>
      <c r="G24890"/>
      <c r="H24890"/>
      <c r="I24890"/>
      <c r="K24890"/>
      <c r="L24890"/>
      <c r="M24890"/>
      <c r="N24890"/>
      <c r="O24890"/>
      <c r="P24890"/>
      <c r="S24890"/>
    </row>
    <row r="24891" spans="1:19" x14ac:dyDescent="0.3">
      <c r="A24891" s="25"/>
      <c r="B24891"/>
      <c r="C24891"/>
      <c r="D24891"/>
      <c r="E24891"/>
      <c r="F24891"/>
      <c r="G24891"/>
      <c r="H24891"/>
      <c r="I24891"/>
      <c r="K24891"/>
      <c r="L24891"/>
      <c r="M24891"/>
      <c r="N24891"/>
      <c r="O24891"/>
      <c r="P24891"/>
      <c r="S24891"/>
    </row>
    <row r="24892" spans="1:19" x14ac:dyDescent="0.3">
      <c r="A24892" s="25"/>
      <c r="B24892"/>
      <c r="C24892"/>
      <c r="D24892"/>
      <c r="E24892"/>
      <c r="F24892"/>
      <c r="G24892"/>
      <c r="H24892"/>
      <c r="I24892"/>
      <c r="K24892"/>
      <c r="L24892"/>
      <c r="M24892"/>
      <c r="N24892"/>
      <c r="O24892"/>
      <c r="P24892"/>
      <c r="S24892"/>
    </row>
    <row r="24893" spans="1:19" x14ac:dyDescent="0.3">
      <c r="A24893" s="25"/>
      <c r="B24893"/>
      <c r="C24893"/>
      <c r="D24893"/>
      <c r="E24893"/>
      <c r="F24893"/>
      <c r="G24893"/>
      <c r="H24893" s="14"/>
      <c r="I24893" s="14"/>
      <c r="K24893"/>
      <c r="L24893"/>
      <c r="M24893"/>
      <c r="N24893"/>
      <c r="O24893"/>
      <c r="P24893"/>
      <c r="S24893"/>
    </row>
    <row r="24894" spans="1:19" x14ac:dyDescent="0.3">
      <c r="A24894" s="25"/>
      <c r="B24894"/>
      <c r="C24894"/>
      <c r="D24894"/>
      <c r="E24894"/>
      <c r="F24894"/>
      <c r="G24894"/>
      <c r="H24894" s="14"/>
      <c r="I24894" s="14"/>
      <c r="K24894"/>
      <c r="L24894"/>
      <c r="M24894"/>
      <c r="N24894"/>
      <c r="O24894"/>
      <c r="P24894"/>
      <c r="S24894"/>
    </row>
    <row r="24895" spans="1:19" x14ac:dyDescent="0.3">
      <c r="A24895" s="25"/>
      <c r="B24895"/>
      <c r="C24895"/>
      <c r="D24895"/>
      <c r="E24895"/>
      <c r="F24895"/>
      <c r="G24895"/>
      <c r="H24895" s="14"/>
      <c r="I24895" s="14"/>
      <c r="K24895"/>
      <c r="L24895"/>
      <c r="M24895"/>
      <c r="N24895"/>
      <c r="O24895"/>
      <c r="P24895"/>
      <c r="S24895"/>
    </row>
    <row r="24896" spans="1:19" x14ac:dyDescent="0.3">
      <c r="A24896" s="25"/>
      <c r="B24896"/>
      <c r="C24896"/>
      <c r="D24896"/>
      <c r="E24896"/>
      <c r="F24896"/>
      <c r="G24896"/>
      <c r="H24896"/>
      <c r="I24896" s="14"/>
      <c r="K24896"/>
      <c r="L24896"/>
      <c r="M24896"/>
      <c r="N24896"/>
      <c r="O24896"/>
      <c r="P24896"/>
      <c r="S24896"/>
    </row>
    <row r="24897" spans="1:19" x14ac:dyDescent="0.3">
      <c r="A24897" s="25"/>
      <c r="B24897"/>
      <c r="C24897"/>
      <c r="D24897"/>
      <c r="E24897"/>
      <c r="F24897"/>
      <c r="G24897"/>
      <c r="H24897"/>
      <c r="I24897" s="14"/>
      <c r="K24897"/>
      <c r="L24897"/>
      <c r="M24897"/>
      <c r="N24897"/>
      <c r="O24897"/>
      <c r="P24897"/>
      <c r="S24897"/>
    </row>
    <row r="24898" spans="1:19" x14ac:dyDescent="0.3">
      <c r="A24898" s="25"/>
      <c r="B24898"/>
      <c r="C24898"/>
      <c r="D24898"/>
      <c r="E24898"/>
      <c r="F24898"/>
      <c r="G24898"/>
      <c r="H24898"/>
      <c r="I24898" s="14"/>
      <c r="K24898"/>
      <c r="L24898"/>
      <c r="M24898"/>
      <c r="N24898"/>
      <c r="O24898"/>
      <c r="P24898"/>
      <c r="S24898"/>
    </row>
    <row r="24899" spans="1:19" x14ac:dyDescent="0.3">
      <c r="A24899" s="25"/>
      <c r="B24899"/>
      <c r="C24899"/>
      <c r="D24899"/>
      <c r="E24899"/>
      <c r="F24899"/>
      <c r="G24899"/>
      <c r="H24899"/>
      <c r="I24899" s="14"/>
      <c r="K24899"/>
      <c r="L24899"/>
      <c r="M24899"/>
      <c r="N24899"/>
      <c r="O24899"/>
      <c r="P24899"/>
      <c r="S24899"/>
    </row>
    <row r="24900" spans="1:19" x14ac:dyDescent="0.3">
      <c r="A24900" s="25"/>
      <c r="B24900"/>
      <c r="C24900"/>
      <c r="D24900"/>
      <c r="E24900"/>
      <c r="F24900"/>
      <c r="G24900"/>
      <c r="H24900"/>
      <c r="I24900"/>
      <c r="K24900"/>
      <c r="L24900"/>
      <c r="M24900"/>
      <c r="N24900"/>
      <c r="O24900"/>
      <c r="P24900"/>
      <c r="S24900"/>
    </row>
    <row r="24901" spans="1:19" x14ac:dyDescent="0.3">
      <c r="A24901" s="25"/>
      <c r="B24901"/>
      <c r="C24901"/>
      <c r="D24901"/>
      <c r="E24901"/>
      <c r="F24901"/>
      <c r="G24901"/>
      <c r="H24901"/>
      <c r="I24901"/>
      <c r="K24901"/>
      <c r="L24901"/>
      <c r="M24901"/>
      <c r="N24901"/>
      <c r="O24901"/>
      <c r="P24901"/>
      <c r="S24901"/>
    </row>
    <row r="24902" spans="1:19" x14ac:dyDescent="0.3">
      <c r="A24902" s="25"/>
      <c r="B24902"/>
      <c r="C24902"/>
      <c r="D24902"/>
      <c r="E24902"/>
      <c r="F24902"/>
      <c r="G24902"/>
      <c r="H24902"/>
      <c r="I24902" s="26"/>
      <c r="K24902"/>
      <c r="L24902"/>
      <c r="M24902"/>
      <c r="N24902"/>
      <c r="O24902"/>
      <c r="P24902"/>
      <c r="S24902"/>
    </row>
    <row r="24903" spans="1:19" x14ac:dyDescent="0.3">
      <c r="A24903" s="25"/>
      <c r="B24903"/>
      <c r="C24903"/>
      <c r="D24903"/>
      <c r="E24903"/>
      <c r="F24903"/>
      <c r="G24903"/>
      <c r="H24903"/>
      <c r="I24903" s="26"/>
      <c r="K24903"/>
      <c r="L24903"/>
      <c r="M24903"/>
      <c r="N24903"/>
      <c r="O24903"/>
      <c r="P24903"/>
      <c r="S24903"/>
    </row>
    <row r="24904" spans="1:19" x14ac:dyDescent="0.3">
      <c r="A24904" s="25"/>
      <c r="B24904"/>
      <c r="C24904"/>
      <c r="D24904"/>
      <c r="E24904"/>
      <c r="F24904"/>
      <c r="G24904"/>
      <c r="H24904"/>
      <c r="I24904" s="26"/>
      <c r="K24904"/>
      <c r="L24904"/>
      <c r="M24904"/>
      <c r="N24904"/>
      <c r="O24904"/>
      <c r="P24904"/>
      <c r="S24904"/>
    </row>
    <row r="24905" spans="1:19" x14ac:dyDescent="0.3">
      <c r="A24905" s="25"/>
      <c r="B24905"/>
      <c r="C24905"/>
      <c r="D24905"/>
      <c r="E24905"/>
      <c r="F24905"/>
      <c r="G24905"/>
      <c r="H24905"/>
      <c r="I24905" s="26"/>
      <c r="K24905"/>
      <c r="L24905"/>
      <c r="M24905"/>
      <c r="N24905"/>
      <c r="O24905"/>
      <c r="P24905"/>
      <c r="S24905"/>
    </row>
    <row r="24906" spans="1:19" x14ac:dyDescent="0.3">
      <c r="A24906" s="25"/>
      <c r="B24906"/>
      <c r="C24906"/>
      <c r="D24906"/>
      <c r="E24906"/>
      <c r="F24906"/>
      <c r="G24906"/>
      <c r="H24906"/>
      <c r="I24906"/>
      <c r="K24906"/>
      <c r="L24906"/>
      <c r="M24906"/>
      <c r="N24906"/>
      <c r="O24906"/>
      <c r="P24906"/>
      <c r="S24906"/>
    </row>
    <row r="24907" spans="1:19" x14ac:dyDescent="0.3">
      <c r="A24907" s="25"/>
      <c r="B24907"/>
      <c r="C24907"/>
      <c r="D24907"/>
      <c r="E24907"/>
      <c r="F24907"/>
      <c r="G24907"/>
      <c r="H24907"/>
      <c r="I24907"/>
      <c r="K24907"/>
      <c r="L24907"/>
      <c r="M24907"/>
      <c r="N24907"/>
      <c r="O24907"/>
      <c r="P24907"/>
      <c r="S24907"/>
    </row>
    <row r="24908" spans="1:19" x14ac:dyDescent="0.3">
      <c r="A24908" s="25"/>
      <c r="B24908"/>
      <c r="C24908"/>
      <c r="D24908"/>
      <c r="E24908"/>
      <c r="F24908"/>
      <c r="G24908"/>
      <c r="H24908"/>
      <c r="I24908"/>
      <c r="K24908"/>
      <c r="L24908"/>
      <c r="M24908"/>
      <c r="N24908"/>
      <c r="O24908"/>
      <c r="P24908"/>
      <c r="S24908"/>
    </row>
    <row r="24909" spans="1:19" x14ac:dyDescent="0.3">
      <c r="A24909" s="25"/>
      <c r="B24909"/>
      <c r="C24909"/>
      <c r="D24909"/>
      <c r="E24909"/>
      <c r="F24909"/>
      <c r="G24909"/>
      <c r="H24909"/>
      <c r="I24909"/>
      <c r="K24909"/>
      <c r="L24909"/>
      <c r="M24909"/>
      <c r="N24909"/>
      <c r="O24909"/>
      <c r="P24909"/>
      <c r="S24909"/>
    </row>
    <row r="24910" spans="1:19" x14ac:dyDescent="0.3">
      <c r="A24910" s="25"/>
      <c r="B24910"/>
      <c r="C24910"/>
      <c r="D24910"/>
      <c r="E24910"/>
      <c r="F24910"/>
      <c r="G24910"/>
      <c r="H24910"/>
      <c r="I24910"/>
      <c r="K24910"/>
      <c r="L24910"/>
      <c r="M24910"/>
      <c r="N24910"/>
      <c r="O24910"/>
      <c r="P24910"/>
      <c r="S24910"/>
    </row>
    <row r="24911" spans="1:19" x14ac:dyDescent="0.3">
      <c r="A24911" s="25"/>
      <c r="B24911"/>
      <c r="C24911"/>
      <c r="D24911"/>
      <c r="E24911"/>
      <c r="F24911"/>
      <c r="G24911"/>
      <c r="H24911"/>
      <c r="I24911"/>
      <c r="K24911"/>
      <c r="L24911"/>
      <c r="M24911"/>
      <c r="N24911"/>
      <c r="O24911"/>
      <c r="P24911"/>
      <c r="S24911"/>
    </row>
    <row r="24912" spans="1:19" x14ac:dyDescent="0.3">
      <c r="A24912" s="25"/>
      <c r="B24912"/>
      <c r="C24912"/>
      <c r="D24912"/>
      <c r="E24912"/>
      <c r="F24912"/>
      <c r="G24912"/>
      <c r="H24912"/>
      <c r="I24912"/>
      <c r="K24912"/>
      <c r="L24912"/>
      <c r="M24912"/>
      <c r="N24912"/>
      <c r="O24912"/>
      <c r="P24912"/>
      <c r="S24912"/>
    </row>
    <row r="24913" spans="1:19" x14ac:dyDescent="0.3">
      <c r="A24913" s="25"/>
      <c r="B24913"/>
      <c r="C24913"/>
      <c r="D24913"/>
      <c r="E24913"/>
      <c r="F24913"/>
      <c r="G24913"/>
      <c r="H24913"/>
      <c r="I24913"/>
      <c r="K24913"/>
      <c r="L24913"/>
      <c r="M24913"/>
      <c r="N24913"/>
      <c r="O24913"/>
      <c r="P24913"/>
      <c r="S24913"/>
    </row>
    <row r="24914" spans="1:19" x14ac:dyDescent="0.3">
      <c r="A24914" s="25"/>
      <c r="B24914"/>
      <c r="C24914"/>
      <c r="D24914"/>
      <c r="E24914"/>
      <c r="F24914"/>
      <c r="G24914"/>
      <c r="H24914" s="26"/>
      <c r="I24914" s="26"/>
      <c r="K24914"/>
      <c r="L24914"/>
      <c r="M24914"/>
      <c r="N24914"/>
      <c r="O24914"/>
      <c r="P24914"/>
      <c r="S24914"/>
    </row>
    <row r="24915" spans="1:19" x14ac:dyDescent="0.3">
      <c r="A24915" s="25"/>
      <c r="B24915"/>
      <c r="C24915"/>
      <c r="D24915"/>
      <c r="E24915"/>
      <c r="F24915"/>
      <c r="G24915"/>
      <c r="H24915" s="26"/>
      <c r="I24915" s="26"/>
      <c r="K24915"/>
      <c r="L24915"/>
      <c r="M24915"/>
      <c r="N24915"/>
      <c r="O24915"/>
      <c r="P24915"/>
      <c r="S24915"/>
    </row>
    <row r="24916" spans="1:19" x14ac:dyDescent="0.3">
      <c r="A24916" s="25"/>
      <c r="B24916"/>
      <c r="C24916"/>
      <c r="D24916"/>
      <c r="E24916"/>
      <c r="F24916"/>
      <c r="G24916"/>
      <c r="H24916" s="26"/>
      <c r="I24916" s="26"/>
      <c r="K24916"/>
      <c r="L24916"/>
      <c r="M24916"/>
      <c r="N24916"/>
      <c r="O24916"/>
      <c r="P24916"/>
      <c r="S24916"/>
    </row>
    <row r="24917" spans="1:19" x14ac:dyDescent="0.3">
      <c r="A24917" s="25"/>
      <c r="B24917"/>
      <c r="C24917"/>
      <c r="D24917"/>
      <c r="E24917"/>
      <c r="F24917"/>
      <c r="G24917"/>
      <c r="H24917" s="26"/>
      <c r="I24917" s="26"/>
      <c r="K24917"/>
      <c r="L24917"/>
      <c r="M24917"/>
      <c r="N24917"/>
      <c r="O24917"/>
      <c r="P24917"/>
      <c r="S24917"/>
    </row>
    <row r="24918" spans="1:19" x14ac:dyDescent="0.3">
      <c r="A24918" s="25"/>
      <c r="B24918"/>
      <c r="C24918"/>
      <c r="D24918"/>
      <c r="E24918"/>
      <c r="F24918"/>
      <c r="G24918"/>
      <c r="H24918" s="26"/>
      <c r="I24918" s="26"/>
      <c r="K24918"/>
      <c r="L24918"/>
      <c r="M24918"/>
      <c r="N24918"/>
      <c r="O24918"/>
      <c r="P24918"/>
      <c r="S24918"/>
    </row>
    <row r="24919" spans="1:19" x14ac:dyDescent="0.3">
      <c r="A24919" s="25"/>
      <c r="B24919"/>
      <c r="C24919"/>
      <c r="D24919"/>
      <c r="E24919"/>
      <c r="F24919"/>
      <c r="G24919"/>
      <c r="H24919" s="26"/>
      <c r="I24919" s="26"/>
      <c r="K24919"/>
      <c r="L24919"/>
      <c r="M24919"/>
      <c r="N24919"/>
      <c r="O24919"/>
      <c r="P24919"/>
      <c r="S24919"/>
    </row>
    <row r="24920" spans="1:19" x14ac:dyDescent="0.3">
      <c r="A24920" s="25"/>
      <c r="B24920"/>
      <c r="C24920"/>
      <c r="D24920"/>
      <c r="E24920"/>
      <c r="F24920"/>
      <c r="G24920"/>
      <c r="H24920" s="26"/>
      <c r="I24920" s="26"/>
      <c r="K24920"/>
      <c r="L24920"/>
      <c r="M24920"/>
      <c r="N24920"/>
      <c r="O24920"/>
      <c r="P24920"/>
      <c r="S24920"/>
    </row>
    <row r="24921" spans="1:19" x14ac:dyDescent="0.3">
      <c r="A24921" s="25"/>
      <c r="B24921"/>
      <c r="C24921"/>
      <c r="D24921"/>
      <c r="E24921"/>
      <c r="F24921"/>
      <c r="G24921"/>
      <c r="H24921" s="26"/>
      <c r="I24921" s="26"/>
      <c r="K24921"/>
      <c r="L24921"/>
      <c r="M24921"/>
      <c r="N24921"/>
      <c r="O24921"/>
      <c r="P24921"/>
      <c r="S24921"/>
    </row>
    <row r="24922" spans="1:19" x14ac:dyDescent="0.3">
      <c r="A24922" s="25"/>
      <c r="B24922"/>
      <c r="C24922"/>
      <c r="D24922"/>
      <c r="E24922"/>
      <c r="F24922"/>
      <c r="G24922"/>
      <c r="H24922" s="26"/>
      <c r="I24922" s="26"/>
      <c r="K24922"/>
      <c r="L24922"/>
      <c r="M24922"/>
      <c r="N24922"/>
      <c r="O24922"/>
      <c r="P24922"/>
      <c r="S24922"/>
    </row>
    <row r="24923" spans="1:19" x14ac:dyDescent="0.3">
      <c r="A24923" s="25"/>
      <c r="B24923"/>
      <c r="C24923"/>
      <c r="D24923"/>
      <c r="E24923"/>
      <c r="F24923"/>
      <c r="G24923"/>
      <c r="H24923" s="26"/>
      <c r="I24923" s="26"/>
      <c r="K24923"/>
      <c r="L24923"/>
      <c r="M24923"/>
      <c r="N24923"/>
      <c r="O24923"/>
      <c r="P24923"/>
      <c r="S24923"/>
    </row>
    <row r="24924" spans="1:19" x14ac:dyDescent="0.3">
      <c r="A24924" s="25"/>
      <c r="B24924"/>
      <c r="C24924"/>
      <c r="D24924"/>
      <c r="E24924"/>
      <c r="F24924"/>
      <c r="G24924"/>
      <c r="H24924" s="26"/>
      <c r="I24924" s="26"/>
      <c r="K24924"/>
      <c r="L24924"/>
      <c r="M24924"/>
      <c r="N24924"/>
      <c r="O24924"/>
      <c r="P24924"/>
      <c r="S24924"/>
    </row>
    <row r="24925" spans="1:19" x14ac:dyDescent="0.3">
      <c r="A24925" s="25"/>
      <c r="B24925"/>
      <c r="C24925"/>
      <c r="D24925"/>
      <c r="E24925"/>
      <c r="F24925"/>
      <c r="G24925"/>
      <c r="H24925" s="26"/>
      <c r="I24925" s="26"/>
      <c r="K24925"/>
      <c r="L24925"/>
      <c r="M24925"/>
      <c r="N24925"/>
      <c r="O24925"/>
      <c r="P24925"/>
      <c r="S24925"/>
    </row>
    <row r="24926" spans="1:19" x14ac:dyDescent="0.3">
      <c r="A24926" s="25"/>
      <c r="B24926"/>
      <c r="C24926"/>
      <c r="D24926"/>
      <c r="E24926"/>
      <c r="F24926"/>
      <c r="G24926"/>
      <c r="H24926" s="26"/>
      <c r="I24926" s="26"/>
      <c r="K24926"/>
      <c r="L24926"/>
      <c r="M24926"/>
      <c r="N24926"/>
      <c r="O24926"/>
      <c r="P24926"/>
      <c r="S24926"/>
    </row>
    <row r="24927" spans="1:19" x14ac:dyDescent="0.3">
      <c r="A24927" s="25"/>
      <c r="B24927"/>
      <c r="C24927"/>
      <c r="D24927"/>
      <c r="E24927"/>
      <c r="F24927"/>
      <c r="G24927"/>
      <c r="H24927" s="26"/>
      <c r="I24927" s="26"/>
      <c r="K24927"/>
      <c r="L24927"/>
      <c r="M24927"/>
      <c r="N24927"/>
      <c r="O24927"/>
      <c r="P24927"/>
      <c r="S24927"/>
    </row>
    <row r="24928" spans="1:19" x14ac:dyDescent="0.3">
      <c r="A24928" s="25"/>
      <c r="B24928"/>
      <c r="C24928"/>
      <c r="D24928"/>
      <c r="E24928"/>
      <c r="F24928"/>
      <c r="G24928"/>
      <c r="H24928"/>
      <c r="I24928" s="26"/>
      <c r="K24928"/>
      <c r="L24928"/>
      <c r="M24928"/>
      <c r="N24928"/>
      <c r="O24928"/>
      <c r="P24928"/>
      <c r="S24928"/>
    </row>
    <row r="24929" spans="1:19" x14ac:dyDescent="0.3">
      <c r="A24929" s="25"/>
      <c r="B24929"/>
      <c r="C24929"/>
      <c r="D24929"/>
      <c r="E24929"/>
      <c r="F24929"/>
      <c r="G24929"/>
      <c r="H24929"/>
      <c r="I24929" s="26"/>
      <c r="K24929"/>
      <c r="L24929"/>
      <c r="M24929"/>
      <c r="N24929"/>
      <c r="O24929"/>
      <c r="P24929"/>
      <c r="S24929"/>
    </row>
    <row r="24930" spans="1:19" x14ac:dyDescent="0.3">
      <c r="A24930" s="25"/>
      <c r="B24930"/>
      <c r="C24930"/>
      <c r="D24930"/>
      <c r="E24930"/>
      <c r="F24930"/>
      <c r="G24930"/>
      <c r="H24930"/>
      <c r="I24930" s="26"/>
      <c r="K24930"/>
      <c r="L24930"/>
      <c r="M24930"/>
      <c r="N24930"/>
      <c r="O24930"/>
      <c r="P24930"/>
      <c r="S24930"/>
    </row>
    <row r="24931" spans="1:19" x14ac:dyDescent="0.3">
      <c r="A24931" s="25"/>
      <c r="B24931"/>
      <c r="C24931"/>
      <c r="D24931"/>
      <c r="E24931"/>
      <c r="F24931"/>
      <c r="G24931"/>
      <c r="H24931"/>
      <c r="I24931" s="26"/>
      <c r="K24931"/>
      <c r="L24931"/>
      <c r="M24931"/>
      <c r="N24931"/>
      <c r="O24931"/>
      <c r="P24931"/>
      <c r="S24931"/>
    </row>
    <row r="24932" spans="1:19" x14ac:dyDescent="0.3">
      <c r="A24932" s="25"/>
      <c r="B24932"/>
      <c r="C24932"/>
      <c r="D24932"/>
      <c r="E24932"/>
      <c r="F24932"/>
      <c r="G24932"/>
      <c r="H24932"/>
      <c r="I24932"/>
      <c r="K24932"/>
      <c r="L24932"/>
      <c r="M24932"/>
      <c r="N24932"/>
      <c r="O24932"/>
      <c r="P24932"/>
      <c r="S24932"/>
    </row>
    <row r="24933" spans="1:19" x14ac:dyDescent="0.3">
      <c r="A24933" s="25"/>
      <c r="B24933"/>
      <c r="C24933"/>
      <c r="D24933"/>
      <c r="E24933"/>
      <c r="F24933"/>
      <c r="G24933"/>
      <c r="H24933"/>
      <c r="I24933"/>
      <c r="K24933"/>
      <c r="L24933"/>
      <c r="M24933"/>
      <c r="N24933"/>
      <c r="O24933"/>
      <c r="P24933"/>
      <c r="S24933"/>
    </row>
    <row r="24934" spans="1:19" x14ac:dyDescent="0.3">
      <c r="A24934" s="25"/>
      <c r="B24934"/>
      <c r="C24934"/>
      <c r="D24934"/>
      <c r="E24934"/>
      <c r="F24934"/>
      <c r="G24934"/>
      <c r="H24934"/>
      <c r="I24934"/>
      <c r="K24934"/>
      <c r="L24934"/>
      <c r="M24934"/>
      <c r="N24934"/>
      <c r="O24934"/>
      <c r="P24934"/>
      <c r="S24934"/>
    </row>
    <row r="24935" spans="1:19" x14ac:dyDescent="0.3">
      <c r="A24935" s="25"/>
      <c r="B24935"/>
      <c r="C24935"/>
      <c r="D24935"/>
      <c r="E24935"/>
      <c r="F24935"/>
      <c r="G24935"/>
      <c r="H24935"/>
      <c r="I24935" s="14"/>
      <c r="K24935"/>
      <c r="L24935"/>
      <c r="M24935"/>
      <c r="N24935"/>
      <c r="O24935"/>
      <c r="P24935"/>
      <c r="S24935"/>
    </row>
    <row r="24936" spans="1:19" x14ac:dyDescent="0.3">
      <c r="A24936" s="25"/>
      <c r="B24936"/>
      <c r="C24936"/>
      <c r="D24936"/>
      <c r="E24936"/>
      <c r="F24936"/>
      <c r="G24936"/>
      <c r="H24936"/>
      <c r="I24936" s="14"/>
      <c r="K24936"/>
      <c r="L24936"/>
      <c r="M24936"/>
      <c r="N24936"/>
      <c r="O24936"/>
      <c r="P24936"/>
      <c r="S24936"/>
    </row>
    <row r="24937" spans="1:19" x14ac:dyDescent="0.3">
      <c r="A24937" s="25"/>
      <c r="B24937"/>
      <c r="C24937"/>
      <c r="D24937"/>
      <c r="E24937"/>
      <c r="F24937"/>
      <c r="G24937"/>
      <c r="H24937"/>
      <c r="I24937" s="14"/>
      <c r="K24937"/>
      <c r="L24937"/>
      <c r="M24937"/>
      <c r="N24937"/>
      <c r="O24937"/>
      <c r="P24937"/>
      <c r="S24937"/>
    </row>
    <row r="24938" spans="1:19" x14ac:dyDescent="0.3">
      <c r="A24938" s="25"/>
      <c r="B24938"/>
      <c r="C24938"/>
      <c r="D24938"/>
      <c r="E24938"/>
      <c r="F24938"/>
      <c r="G24938"/>
      <c r="H24938"/>
      <c r="I24938" s="14"/>
      <c r="K24938"/>
      <c r="L24938"/>
      <c r="M24938"/>
      <c r="N24938"/>
      <c r="O24938"/>
      <c r="P24938"/>
      <c r="S24938"/>
    </row>
    <row r="24939" spans="1:19" x14ac:dyDescent="0.3">
      <c r="A24939" s="25"/>
      <c r="B24939"/>
      <c r="C24939"/>
      <c r="D24939"/>
      <c r="E24939"/>
      <c r="F24939"/>
      <c r="G24939"/>
      <c r="H24939"/>
      <c r="I24939" s="14"/>
      <c r="K24939"/>
      <c r="L24939"/>
      <c r="M24939"/>
      <c r="N24939"/>
      <c r="O24939"/>
      <c r="P24939"/>
      <c r="S24939"/>
    </row>
    <row r="24940" spans="1:19" x14ac:dyDescent="0.3">
      <c r="A24940" s="25"/>
      <c r="B24940"/>
      <c r="C24940"/>
      <c r="D24940"/>
      <c r="E24940"/>
      <c r="F24940"/>
      <c r="G24940"/>
      <c r="H24940"/>
      <c r="I24940" s="14"/>
      <c r="K24940"/>
      <c r="L24940"/>
      <c r="M24940"/>
      <c r="N24940"/>
      <c r="O24940"/>
      <c r="P24940"/>
      <c r="S24940"/>
    </row>
    <row r="24941" spans="1:19" x14ac:dyDescent="0.3">
      <c r="A24941" s="25"/>
      <c r="B24941"/>
      <c r="C24941"/>
      <c r="D24941"/>
      <c r="E24941"/>
      <c r="F24941"/>
      <c r="G24941"/>
      <c r="H24941"/>
      <c r="I24941" s="14"/>
      <c r="K24941"/>
      <c r="L24941"/>
      <c r="M24941"/>
      <c r="N24941"/>
      <c r="O24941"/>
      <c r="P24941"/>
      <c r="S24941"/>
    </row>
    <row r="24942" spans="1:19" x14ac:dyDescent="0.3">
      <c r="A24942" s="25"/>
      <c r="B24942"/>
      <c r="C24942"/>
      <c r="D24942"/>
      <c r="E24942"/>
      <c r="F24942"/>
      <c r="G24942"/>
      <c r="H24942"/>
      <c r="I24942" s="14"/>
      <c r="K24942"/>
      <c r="L24942"/>
      <c r="M24942"/>
      <c r="N24942"/>
      <c r="O24942"/>
      <c r="P24942"/>
      <c r="S24942"/>
    </row>
    <row r="24943" spans="1:19" x14ac:dyDescent="0.3">
      <c r="A24943" s="25"/>
      <c r="B24943"/>
      <c r="C24943"/>
      <c r="D24943"/>
      <c r="E24943"/>
      <c r="F24943"/>
      <c r="G24943"/>
      <c r="H24943"/>
      <c r="I24943"/>
      <c r="K24943"/>
      <c r="L24943"/>
      <c r="M24943"/>
      <c r="N24943"/>
      <c r="O24943"/>
      <c r="P24943"/>
      <c r="S24943"/>
    </row>
    <row r="24944" spans="1:19" x14ac:dyDescent="0.3">
      <c r="A24944" s="25"/>
      <c r="B24944"/>
      <c r="C24944"/>
      <c r="D24944"/>
      <c r="E24944"/>
      <c r="F24944"/>
      <c r="G24944"/>
      <c r="H24944"/>
      <c r="I24944"/>
      <c r="K24944"/>
      <c r="L24944"/>
      <c r="M24944"/>
      <c r="N24944"/>
      <c r="O24944"/>
      <c r="P24944"/>
      <c r="S24944"/>
    </row>
    <row r="24945" spans="1:19" x14ac:dyDescent="0.3">
      <c r="A24945" s="25"/>
      <c r="B24945"/>
      <c r="C24945"/>
      <c r="D24945"/>
      <c r="E24945"/>
      <c r="F24945"/>
      <c r="G24945"/>
      <c r="H24945"/>
      <c r="I24945"/>
      <c r="K24945"/>
      <c r="L24945"/>
      <c r="M24945"/>
      <c r="N24945"/>
      <c r="O24945"/>
      <c r="P24945"/>
      <c r="S24945"/>
    </row>
    <row r="24946" spans="1:19" x14ac:dyDescent="0.3">
      <c r="A24946" s="25"/>
      <c r="B24946"/>
      <c r="C24946"/>
      <c r="D24946"/>
      <c r="E24946"/>
      <c r="F24946"/>
      <c r="G24946"/>
      <c r="H24946"/>
      <c r="I24946"/>
      <c r="K24946"/>
      <c r="L24946"/>
      <c r="M24946"/>
      <c r="N24946"/>
      <c r="O24946"/>
      <c r="P24946"/>
      <c r="S24946"/>
    </row>
    <row r="24947" spans="1:19" x14ac:dyDescent="0.3">
      <c r="A24947" s="25"/>
      <c r="B24947"/>
      <c r="C24947"/>
      <c r="D24947"/>
      <c r="E24947"/>
      <c r="F24947"/>
      <c r="G24947"/>
      <c r="H24947"/>
      <c r="I24947"/>
      <c r="K24947"/>
      <c r="L24947"/>
      <c r="M24947"/>
      <c r="N24947"/>
      <c r="O24947"/>
      <c r="P24947"/>
      <c r="S24947"/>
    </row>
    <row r="24948" spans="1:19" x14ac:dyDescent="0.3">
      <c r="A24948" s="25"/>
      <c r="B24948"/>
      <c r="C24948"/>
      <c r="D24948"/>
      <c r="E24948"/>
      <c r="F24948"/>
      <c r="G24948"/>
      <c r="H24948"/>
      <c r="I24948"/>
      <c r="K24948"/>
      <c r="L24948"/>
      <c r="M24948"/>
      <c r="N24948"/>
      <c r="O24948"/>
      <c r="P24948"/>
      <c r="S24948"/>
    </row>
    <row r="24949" spans="1:19" x14ac:dyDescent="0.3">
      <c r="A24949" s="25"/>
      <c r="B24949"/>
      <c r="C24949"/>
      <c r="D24949"/>
      <c r="E24949"/>
      <c r="F24949"/>
      <c r="G24949"/>
      <c r="H24949"/>
      <c r="I24949"/>
      <c r="K24949"/>
      <c r="L24949"/>
      <c r="M24949"/>
      <c r="N24949"/>
      <c r="O24949"/>
      <c r="P24949"/>
      <c r="S24949"/>
    </row>
    <row r="24950" spans="1:19" x14ac:dyDescent="0.3">
      <c r="A24950" s="25"/>
      <c r="B24950"/>
      <c r="C24950"/>
      <c r="D24950"/>
      <c r="E24950"/>
      <c r="F24950"/>
      <c r="G24950"/>
      <c r="H24950"/>
      <c r="I24950"/>
      <c r="K24950"/>
      <c r="L24950"/>
      <c r="M24950"/>
      <c r="N24950"/>
      <c r="O24950"/>
      <c r="P24950"/>
      <c r="S24950"/>
    </row>
    <row r="24951" spans="1:19" x14ac:dyDescent="0.3">
      <c r="A24951" s="25"/>
      <c r="B24951"/>
      <c r="C24951"/>
      <c r="D24951"/>
      <c r="E24951"/>
      <c r="F24951"/>
      <c r="G24951"/>
      <c r="H24951"/>
      <c r="I24951"/>
      <c r="K24951"/>
      <c r="L24951"/>
      <c r="M24951"/>
      <c r="N24951"/>
      <c r="O24951"/>
      <c r="P24951"/>
      <c r="S24951"/>
    </row>
    <row r="24952" spans="1:19" x14ac:dyDescent="0.3">
      <c r="A24952" s="25"/>
      <c r="B24952"/>
      <c r="C24952"/>
      <c r="D24952"/>
      <c r="E24952"/>
      <c r="F24952"/>
      <c r="G24952"/>
      <c r="H24952"/>
      <c r="I24952"/>
      <c r="K24952"/>
      <c r="L24952"/>
      <c r="M24952"/>
      <c r="N24952"/>
      <c r="O24952"/>
      <c r="P24952"/>
      <c r="S24952"/>
    </row>
    <row r="24953" spans="1:19" x14ac:dyDescent="0.3">
      <c r="A24953" s="25"/>
      <c r="B24953"/>
      <c r="C24953"/>
      <c r="D24953"/>
      <c r="E24953"/>
      <c r="F24953"/>
      <c r="G24953"/>
      <c r="H24953"/>
      <c r="I24953"/>
      <c r="K24953"/>
      <c r="L24953"/>
      <c r="M24953"/>
      <c r="N24953"/>
      <c r="O24953"/>
      <c r="P24953"/>
      <c r="S24953"/>
    </row>
    <row r="24954" spans="1:19" x14ac:dyDescent="0.3">
      <c r="A24954" s="25"/>
      <c r="B24954"/>
      <c r="C24954"/>
      <c r="D24954"/>
      <c r="E24954"/>
      <c r="F24954"/>
      <c r="G24954"/>
      <c r="H24954"/>
      <c r="I24954"/>
      <c r="K24954"/>
      <c r="L24954"/>
      <c r="M24954"/>
      <c r="N24954"/>
      <c r="O24954"/>
      <c r="P24954"/>
      <c r="S24954"/>
    </row>
    <row r="24955" spans="1:19" x14ac:dyDescent="0.3">
      <c r="A24955" s="25"/>
      <c r="B24955"/>
      <c r="C24955"/>
      <c r="D24955"/>
      <c r="E24955"/>
      <c r="F24955"/>
      <c r="G24955"/>
      <c r="H24955"/>
      <c r="I24955"/>
      <c r="K24955"/>
      <c r="L24955"/>
      <c r="M24955"/>
      <c r="N24955"/>
      <c r="O24955"/>
      <c r="P24955"/>
      <c r="S24955"/>
    </row>
    <row r="24956" spans="1:19" x14ac:dyDescent="0.3">
      <c r="A24956" s="25"/>
      <c r="B24956"/>
      <c r="C24956"/>
      <c r="D24956"/>
      <c r="E24956"/>
      <c r="F24956"/>
      <c r="G24956"/>
      <c r="H24956"/>
      <c r="I24956"/>
      <c r="K24956"/>
      <c r="L24956"/>
      <c r="M24956"/>
      <c r="N24956"/>
      <c r="O24956"/>
      <c r="P24956"/>
      <c r="S24956"/>
    </row>
    <row r="24957" spans="1:19" x14ac:dyDescent="0.3">
      <c r="A24957" s="25"/>
      <c r="B24957"/>
      <c r="C24957"/>
      <c r="D24957"/>
      <c r="E24957"/>
      <c r="F24957"/>
      <c r="G24957"/>
      <c r="H24957"/>
      <c r="I24957"/>
      <c r="K24957"/>
      <c r="L24957"/>
      <c r="M24957"/>
      <c r="N24957"/>
      <c r="O24957"/>
      <c r="P24957"/>
      <c r="S24957"/>
    </row>
    <row r="24958" spans="1:19" x14ac:dyDescent="0.3">
      <c r="A24958" s="25"/>
      <c r="B24958"/>
      <c r="C24958"/>
      <c r="D24958"/>
      <c r="E24958"/>
      <c r="F24958"/>
      <c r="G24958"/>
      <c r="H24958"/>
      <c r="I24958"/>
      <c r="K24958"/>
      <c r="L24958"/>
      <c r="M24958"/>
      <c r="N24958"/>
      <c r="O24958"/>
      <c r="P24958"/>
      <c r="S24958"/>
    </row>
    <row r="24959" spans="1:19" x14ac:dyDescent="0.3">
      <c r="A24959" s="25"/>
      <c r="B24959"/>
      <c r="C24959"/>
      <c r="D24959"/>
      <c r="E24959"/>
      <c r="F24959"/>
      <c r="G24959"/>
      <c r="H24959"/>
      <c r="I24959" s="14"/>
      <c r="K24959"/>
      <c r="L24959"/>
      <c r="M24959"/>
      <c r="N24959"/>
      <c r="O24959"/>
      <c r="P24959"/>
      <c r="S24959"/>
    </row>
    <row r="24960" spans="1:19" x14ac:dyDescent="0.3">
      <c r="A24960" s="25"/>
      <c r="B24960"/>
      <c r="C24960"/>
      <c r="D24960"/>
      <c r="E24960"/>
      <c r="F24960"/>
      <c r="G24960"/>
      <c r="H24960"/>
      <c r="I24960" s="14"/>
      <c r="K24960"/>
      <c r="L24960"/>
      <c r="M24960"/>
      <c r="N24960"/>
      <c r="O24960"/>
      <c r="P24960"/>
      <c r="S24960"/>
    </row>
    <row r="24961" spans="1:19" x14ac:dyDescent="0.3">
      <c r="A24961" s="25"/>
      <c r="B24961"/>
      <c r="C24961"/>
      <c r="D24961"/>
      <c r="E24961"/>
      <c r="F24961"/>
      <c r="G24961"/>
      <c r="H24961"/>
      <c r="I24961" s="14"/>
      <c r="K24961"/>
      <c r="L24961"/>
      <c r="M24961"/>
      <c r="N24961"/>
      <c r="O24961"/>
      <c r="P24961"/>
      <c r="S24961"/>
    </row>
    <row r="24962" spans="1:19" x14ac:dyDescent="0.3">
      <c r="A24962" s="25"/>
      <c r="B24962"/>
      <c r="C24962"/>
      <c r="D24962"/>
      <c r="E24962"/>
      <c r="F24962"/>
      <c r="G24962"/>
      <c r="H24962"/>
      <c r="I24962" s="14"/>
      <c r="K24962"/>
      <c r="L24962"/>
      <c r="M24962"/>
      <c r="N24962"/>
      <c r="O24962"/>
      <c r="P24962"/>
      <c r="S24962"/>
    </row>
    <row r="24963" spans="1:19" x14ac:dyDescent="0.3">
      <c r="A24963" s="25"/>
      <c r="B24963"/>
      <c r="C24963"/>
      <c r="D24963"/>
      <c r="E24963"/>
      <c r="F24963"/>
      <c r="G24963"/>
      <c r="H24963"/>
      <c r="I24963" s="14"/>
      <c r="K24963"/>
      <c r="L24963"/>
      <c r="M24963"/>
      <c r="N24963"/>
      <c r="O24963"/>
      <c r="P24963"/>
      <c r="S24963"/>
    </row>
    <row r="24964" spans="1:19" x14ac:dyDescent="0.3">
      <c r="A24964" s="25"/>
      <c r="B24964"/>
      <c r="C24964"/>
      <c r="D24964"/>
      <c r="E24964"/>
      <c r="F24964"/>
      <c r="G24964"/>
      <c r="H24964"/>
      <c r="I24964" s="14"/>
      <c r="K24964"/>
      <c r="L24964"/>
      <c r="M24964"/>
      <c r="N24964"/>
      <c r="O24964"/>
      <c r="P24964"/>
      <c r="S24964"/>
    </row>
    <row r="24965" spans="1:19" x14ac:dyDescent="0.3">
      <c r="A24965" s="25"/>
      <c r="B24965"/>
      <c r="C24965"/>
      <c r="D24965"/>
      <c r="E24965"/>
      <c r="F24965"/>
      <c r="G24965"/>
      <c r="H24965"/>
      <c r="I24965"/>
      <c r="K24965"/>
      <c r="L24965"/>
      <c r="M24965"/>
      <c r="N24965"/>
      <c r="O24965"/>
      <c r="P24965"/>
      <c r="S24965"/>
    </row>
    <row r="24966" spans="1:19" x14ac:dyDescent="0.3">
      <c r="A24966" s="25"/>
      <c r="B24966"/>
      <c r="C24966"/>
      <c r="D24966"/>
      <c r="E24966"/>
      <c r="F24966"/>
      <c r="G24966"/>
      <c r="H24966"/>
      <c r="I24966"/>
      <c r="K24966"/>
      <c r="L24966"/>
      <c r="M24966"/>
      <c r="N24966"/>
      <c r="O24966"/>
      <c r="P24966"/>
      <c r="S24966"/>
    </row>
    <row r="24967" spans="1:19" x14ac:dyDescent="0.3">
      <c r="A24967" s="25"/>
      <c r="B24967"/>
      <c r="C24967"/>
      <c r="D24967"/>
      <c r="E24967"/>
      <c r="F24967"/>
      <c r="G24967"/>
      <c r="H24967"/>
      <c r="I24967" s="14"/>
      <c r="K24967"/>
      <c r="L24967"/>
      <c r="M24967"/>
      <c r="N24967"/>
      <c r="O24967"/>
      <c r="P24967"/>
      <c r="S24967"/>
    </row>
    <row r="24968" spans="1:19" x14ac:dyDescent="0.3">
      <c r="A24968" s="25"/>
      <c r="B24968"/>
      <c r="C24968"/>
      <c r="D24968"/>
      <c r="E24968"/>
      <c r="F24968"/>
      <c r="G24968"/>
      <c r="H24968"/>
      <c r="I24968" s="14"/>
      <c r="K24968"/>
      <c r="L24968"/>
      <c r="M24968"/>
      <c r="N24968"/>
      <c r="O24968"/>
      <c r="P24968"/>
      <c r="S24968"/>
    </row>
    <row r="24969" spans="1:19" x14ac:dyDescent="0.3">
      <c r="A24969" s="25"/>
      <c r="B24969"/>
      <c r="C24969"/>
      <c r="D24969"/>
      <c r="E24969"/>
      <c r="F24969"/>
      <c r="G24969"/>
      <c r="H24969"/>
      <c r="I24969" s="14"/>
      <c r="K24969"/>
      <c r="L24969"/>
      <c r="M24969"/>
      <c r="N24969"/>
      <c r="O24969"/>
      <c r="P24969"/>
      <c r="S24969"/>
    </row>
    <row r="24970" spans="1:19" x14ac:dyDescent="0.3">
      <c r="A24970" s="25"/>
      <c r="B24970"/>
      <c r="C24970"/>
      <c r="D24970"/>
      <c r="E24970"/>
      <c r="F24970"/>
      <c r="G24970"/>
      <c r="H24970"/>
      <c r="I24970" s="14"/>
      <c r="K24970"/>
      <c r="L24970"/>
      <c r="M24970"/>
      <c r="N24970"/>
      <c r="O24970"/>
      <c r="P24970"/>
      <c r="S24970"/>
    </row>
    <row r="24971" spans="1:19" x14ac:dyDescent="0.3">
      <c r="A24971" s="25"/>
      <c r="B24971"/>
      <c r="C24971"/>
      <c r="D24971"/>
      <c r="E24971"/>
      <c r="F24971"/>
      <c r="G24971"/>
      <c r="H24971"/>
      <c r="I24971" s="14"/>
      <c r="K24971"/>
      <c r="L24971"/>
      <c r="M24971"/>
      <c r="N24971"/>
      <c r="O24971"/>
      <c r="P24971"/>
      <c r="S24971"/>
    </row>
    <row r="24972" spans="1:19" x14ac:dyDescent="0.3">
      <c r="A24972" s="25"/>
      <c r="B24972"/>
      <c r="C24972"/>
      <c r="D24972"/>
      <c r="E24972"/>
      <c r="F24972"/>
      <c r="G24972"/>
      <c r="H24972" s="14"/>
      <c r="I24972"/>
      <c r="K24972"/>
      <c r="L24972"/>
      <c r="M24972"/>
      <c r="N24972"/>
      <c r="O24972"/>
      <c r="P24972"/>
      <c r="S24972"/>
    </row>
    <row r="24973" spans="1:19" x14ac:dyDescent="0.3">
      <c r="A24973" s="25"/>
      <c r="B24973"/>
      <c r="C24973"/>
      <c r="D24973"/>
      <c r="E24973"/>
      <c r="F24973"/>
      <c r="G24973"/>
      <c r="H24973" s="14"/>
      <c r="I24973"/>
      <c r="K24973"/>
      <c r="L24973"/>
      <c r="M24973"/>
      <c r="N24973"/>
      <c r="O24973"/>
      <c r="P24973"/>
      <c r="S24973"/>
    </row>
    <row r="24974" spans="1:19" x14ac:dyDescent="0.3">
      <c r="A24974" s="25"/>
      <c r="B24974"/>
      <c r="C24974"/>
      <c r="D24974"/>
      <c r="E24974"/>
      <c r="F24974"/>
      <c r="G24974"/>
      <c r="H24974" s="14"/>
      <c r="I24974"/>
      <c r="K24974"/>
      <c r="L24974"/>
      <c r="M24974"/>
      <c r="N24974"/>
      <c r="O24974"/>
      <c r="P24974"/>
      <c r="S24974"/>
    </row>
    <row r="24975" spans="1:19" x14ac:dyDescent="0.3">
      <c r="A24975" s="25"/>
      <c r="B24975"/>
      <c r="C24975"/>
      <c r="D24975"/>
      <c r="E24975"/>
      <c r="F24975"/>
      <c r="G24975"/>
      <c r="H24975" s="14"/>
      <c r="I24975"/>
      <c r="K24975"/>
      <c r="L24975"/>
      <c r="M24975"/>
      <c r="N24975"/>
      <c r="O24975"/>
      <c r="P24975"/>
      <c r="S24975"/>
    </row>
    <row r="24976" spans="1:19" x14ac:dyDescent="0.3">
      <c r="A24976" s="25"/>
      <c r="B24976"/>
      <c r="C24976"/>
      <c r="D24976"/>
      <c r="E24976"/>
      <c r="F24976"/>
      <c r="G24976"/>
      <c r="H24976" s="14"/>
      <c r="I24976"/>
      <c r="K24976"/>
      <c r="L24976"/>
      <c r="M24976"/>
      <c r="N24976"/>
      <c r="O24976"/>
      <c r="P24976"/>
      <c r="S24976"/>
    </row>
    <row r="24977" spans="1:19" x14ac:dyDescent="0.3">
      <c r="A24977" s="25"/>
      <c r="B24977"/>
      <c r="C24977"/>
      <c r="D24977"/>
      <c r="E24977"/>
      <c r="F24977"/>
      <c r="G24977"/>
      <c r="H24977" s="14"/>
      <c r="I24977" s="14"/>
      <c r="K24977"/>
      <c r="L24977"/>
      <c r="M24977"/>
      <c r="N24977"/>
      <c r="O24977"/>
      <c r="P24977"/>
      <c r="S24977"/>
    </row>
    <row r="24978" spans="1:19" x14ac:dyDescent="0.3">
      <c r="A24978" s="25"/>
      <c r="B24978"/>
      <c r="C24978"/>
      <c r="D24978"/>
      <c r="E24978"/>
      <c r="F24978"/>
      <c r="G24978"/>
      <c r="H24978" s="14"/>
      <c r="I24978" s="14"/>
      <c r="K24978"/>
      <c r="L24978"/>
      <c r="M24978"/>
      <c r="N24978"/>
      <c r="O24978"/>
      <c r="P24978"/>
      <c r="S24978"/>
    </row>
    <row r="24979" spans="1:19" x14ac:dyDescent="0.3">
      <c r="A24979" s="25"/>
      <c r="B24979"/>
      <c r="C24979"/>
      <c r="D24979"/>
      <c r="E24979"/>
      <c r="F24979"/>
      <c r="G24979"/>
      <c r="H24979" s="14"/>
      <c r="I24979" s="14"/>
      <c r="K24979"/>
      <c r="L24979"/>
      <c r="M24979"/>
      <c r="N24979"/>
      <c r="O24979"/>
      <c r="P24979"/>
      <c r="S24979"/>
    </row>
    <row r="24980" spans="1:19" x14ac:dyDescent="0.3">
      <c r="A24980" s="25"/>
      <c r="B24980"/>
      <c r="C24980"/>
      <c r="D24980"/>
      <c r="E24980"/>
      <c r="F24980"/>
      <c r="G24980"/>
      <c r="H24980" s="14"/>
      <c r="I24980" s="14"/>
      <c r="K24980"/>
      <c r="L24980"/>
      <c r="M24980"/>
      <c r="N24980"/>
      <c r="O24980"/>
      <c r="P24980"/>
      <c r="S24980"/>
    </row>
    <row r="24981" spans="1:19" x14ac:dyDescent="0.3">
      <c r="A24981" s="25"/>
      <c r="B24981"/>
      <c r="C24981"/>
      <c r="D24981"/>
      <c r="E24981"/>
      <c r="F24981"/>
      <c r="G24981"/>
      <c r="H24981" s="14"/>
      <c r="I24981" s="14"/>
      <c r="K24981"/>
      <c r="L24981"/>
      <c r="M24981"/>
      <c r="N24981"/>
      <c r="O24981"/>
      <c r="P24981"/>
      <c r="S24981"/>
    </row>
    <row r="24982" spans="1:19" x14ac:dyDescent="0.3">
      <c r="A24982" s="25"/>
      <c r="B24982"/>
      <c r="C24982"/>
      <c r="D24982"/>
      <c r="E24982"/>
      <c r="F24982"/>
      <c r="G24982"/>
      <c r="H24982" s="14"/>
      <c r="I24982" s="14"/>
      <c r="K24982"/>
      <c r="L24982"/>
      <c r="M24982"/>
      <c r="N24982"/>
      <c r="O24982"/>
      <c r="P24982"/>
      <c r="S24982"/>
    </row>
    <row r="24983" spans="1:19" x14ac:dyDescent="0.3">
      <c r="A24983" s="25"/>
      <c r="B24983"/>
      <c r="C24983"/>
      <c r="D24983"/>
      <c r="E24983"/>
      <c r="F24983"/>
      <c r="G24983"/>
      <c r="H24983" s="14"/>
      <c r="I24983" s="14"/>
      <c r="K24983"/>
      <c r="L24983"/>
      <c r="M24983"/>
      <c r="N24983"/>
      <c r="O24983"/>
      <c r="P24983"/>
      <c r="S24983"/>
    </row>
    <row r="24984" spans="1:19" x14ac:dyDescent="0.3">
      <c r="A24984" s="25"/>
      <c r="B24984"/>
      <c r="C24984"/>
      <c r="D24984"/>
      <c r="E24984"/>
      <c r="F24984"/>
      <c r="G24984"/>
      <c r="H24984" s="14"/>
      <c r="I24984" s="14"/>
      <c r="K24984"/>
      <c r="L24984"/>
      <c r="M24984"/>
      <c r="N24984"/>
      <c r="O24984"/>
      <c r="P24984"/>
      <c r="S24984"/>
    </row>
    <row r="24985" spans="1:19" x14ac:dyDescent="0.3">
      <c r="A24985" s="25"/>
      <c r="B24985"/>
      <c r="C24985"/>
      <c r="D24985"/>
      <c r="E24985"/>
      <c r="F24985"/>
      <c r="G24985"/>
      <c r="H24985" s="14"/>
      <c r="I24985" s="14"/>
      <c r="K24985"/>
      <c r="L24985"/>
      <c r="M24985"/>
      <c r="N24985"/>
      <c r="O24985"/>
      <c r="P24985"/>
      <c r="S24985"/>
    </row>
    <row r="24986" spans="1:19" x14ac:dyDescent="0.3">
      <c r="A24986" s="25"/>
      <c r="B24986"/>
      <c r="C24986"/>
      <c r="D24986"/>
      <c r="E24986"/>
      <c r="F24986"/>
      <c r="G24986"/>
      <c r="H24986" s="14"/>
      <c r="I24986" s="14"/>
      <c r="K24986"/>
      <c r="L24986"/>
      <c r="M24986"/>
      <c r="N24986"/>
      <c r="O24986"/>
      <c r="P24986"/>
      <c r="S24986"/>
    </row>
    <row r="24987" spans="1:19" x14ac:dyDescent="0.3">
      <c r="A24987" s="25"/>
      <c r="B24987"/>
      <c r="C24987"/>
      <c r="D24987"/>
      <c r="E24987"/>
      <c r="F24987"/>
      <c r="G24987"/>
      <c r="H24987"/>
      <c r="I24987"/>
      <c r="K24987"/>
      <c r="L24987"/>
      <c r="M24987"/>
      <c r="N24987"/>
      <c r="O24987"/>
      <c r="P24987"/>
      <c r="S24987"/>
    </row>
    <row r="24988" spans="1:19" x14ac:dyDescent="0.3">
      <c r="A24988" s="25"/>
      <c r="B24988"/>
      <c r="C24988"/>
      <c r="D24988"/>
      <c r="E24988"/>
      <c r="F24988"/>
      <c r="G24988"/>
      <c r="H24988"/>
      <c r="I24988"/>
      <c r="K24988"/>
      <c r="L24988"/>
      <c r="M24988"/>
      <c r="N24988"/>
      <c r="O24988"/>
      <c r="P24988"/>
      <c r="S24988"/>
    </row>
    <row r="24989" spans="1:19" x14ac:dyDescent="0.3">
      <c r="A24989" s="25"/>
      <c r="B24989"/>
      <c r="C24989"/>
      <c r="D24989"/>
      <c r="E24989"/>
      <c r="F24989"/>
      <c r="G24989"/>
      <c r="H24989"/>
      <c r="I24989"/>
      <c r="K24989"/>
      <c r="L24989"/>
      <c r="M24989"/>
      <c r="N24989"/>
      <c r="O24989"/>
      <c r="P24989"/>
      <c r="S24989"/>
    </row>
    <row r="24990" spans="1:19" x14ac:dyDescent="0.3">
      <c r="A24990" s="25"/>
      <c r="B24990"/>
      <c r="C24990"/>
      <c r="D24990"/>
      <c r="E24990"/>
      <c r="F24990"/>
      <c r="G24990"/>
      <c r="H24990"/>
      <c r="I24990"/>
      <c r="K24990"/>
      <c r="L24990"/>
      <c r="M24990"/>
      <c r="N24990"/>
      <c r="O24990"/>
      <c r="P24990"/>
      <c r="S24990"/>
    </row>
    <row r="24991" spans="1:19" x14ac:dyDescent="0.3">
      <c r="A24991" s="25"/>
      <c r="B24991"/>
      <c r="C24991"/>
      <c r="D24991"/>
      <c r="E24991"/>
      <c r="F24991"/>
      <c r="G24991"/>
      <c r="H24991"/>
      <c r="I24991"/>
      <c r="K24991"/>
      <c r="L24991"/>
      <c r="M24991"/>
      <c r="N24991"/>
      <c r="O24991"/>
      <c r="P24991"/>
      <c r="S24991"/>
    </row>
    <row r="24992" spans="1:19" x14ac:dyDescent="0.3">
      <c r="A24992" s="25"/>
      <c r="B24992"/>
      <c r="C24992"/>
      <c r="D24992"/>
      <c r="E24992"/>
      <c r="F24992"/>
      <c r="G24992"/>
      <c r="H24992"/>
      <c r="I24992"/>
      <c r="K24992"/>
      <c r="L24992"/>
      <c r="M24992"/>
      <c r="N24992"/>
      <c r="O24992"/>
      <c r="P24992"/>
      <c r="S24992"/>
    </row>
    <row r="24993" spans="1:19" x14ac:dyDescent="0.3">
      <c r="A24993" s="25"/>
      <c r="B24993"/>
      <c r="C24993"/>
      <c r="D24993"/>
      <c r="E24993"/>
      <c r="F24993"/>
      <c r="G24993"/>
      <c r="H24993"/>
      <c r="I24993"/>
      <c r="K24993"/>
      <c r="L24993"/>
      <c r="M24993"/>
      <c r="N24993"/>
      <c r="O24993"/>
      <c r="P24993"/>
      <c r="S24993"/>
    </row>
    <row r="24994" spans="1:19" x14ac:dyDescent="0.3">
      <c r="A24994" s="25"/>
      <c r="B24994"/>
      <c r="C24994"/>
      <c r="D24994"/>
      <c r="E24994"/>
      <c r="F24994"/>
      <c r="G24994"/>
      <c r="H24994"/>
      <c r="I24994"/>
      <c r="K24994"/>
      <c r="L24994"/>
      <c r="M24994"/>
      <c r="N24994"/>
      <c r="O24994"/>
      <c r="P24994"/>
      <c r="S24994"/>
    </row>
    <row r="24995" spans="1:19" x14ac:dyDescent="0.3">
      <c r="A24995" s="25"/>
      <c r="B24995"/>
      <c r="C24995"/>
      <c r="D24995"/>
      <c r="E24995"/>
      <c r="F24995"/>
      <c r="G24995"/>
      <c r="H24995"/>
      <c r="I24995"/>
      <c r="K24995"/>
      <c r="L24995"/>
      <c r="M24995"/>
      <c r="N24995"/>
      <c r="O24995"/>
      <c r="P24995"/>
      <c r="S24995"/>
    </row>
    <row r="24996" spans="1:19" x14ac:dyDescent="0.3">
      <c r="A24996" s="25"/>
      <c r="B24996"/>
      <c r="C24996"/>
      <c r="D24996"/>
      <c r="E24996"/>
      <c r="F24996"/>
      <c r="G24996"/>
      <c r="H24996"/>
      <c r="I24996"/>
      <c r="K24996"/>
      <c r="L24996"/>
      <c r="M24996"/>
      <c r="N24996"/>
      <c r="O24996"/>
      <c r="P24996"/>
      <c r="S24996"/>
    </row>
    <row r="24997" spans="1:19" x14ac:dyDescent="0.3">
      <c r="A24997" s="25"/>
      <c r="B24997"/>
      <c r="C24997"/>
      <c r="D24997"/>
      <c r="E24997"/>
      <c r="F24997"/>
      <c r="G24997"/>
      <c r="H24997"/>
      <c r="I24997"/>
      <c r="K24997"/>
      <c r="L24997"/>
      <c r="M24997"/>
      <c r="N24997"/>
      <c r="O24997"/>
      <c r="P24997"/>
      <c r="S24997"/>
    </row>
    <row r="24998" spans="1:19" x14ac:dyDescent="0.3">
      <c r="A24998" s="25"/>
      <c r="B24998"/>
      <c r="C24998"/>
      <c r="D24998"/>
      <c r="E24998"/>
      <c r="F24998"/>
      <c r="G24998"/>
      <c r="H24998"/>
      <c r="I24998"/>
      <c r="K24998"/>
      <c r="L24998"/>
      <c r="M24998"/>
      <c r="N24998"/>
      <c r="O24998"/>
      <c r="P24998"/>
      <c r="S24998"/>
    </row>
    <row r="24999" spans="1:19" x14ac:dyDescent="0.3">
      <c r="A24999" s="25"/>
      <c r="B24999"/>
      <c r="C24999"/>
      <c r="D24999"/>
      <c r="E24999"/>
      <c r="F24999"/>
      <c r="G24999"/>
      <c r="H24999"/>
      <c r="I24999"/>
      <c r="K24999"/>
      <c r="L24999"/>
      <c r="M24999"/>
      <c r="N24999"/>
      <c r="O24999"/>
      <c r="P24999"/>
      <c r="S24999"/>
    </row>
    <row r="25000" spans="1:19" x14ac:dyDescent="0.3">
      <c r="A25000" s="25"/>
      <c r="B25000"/>
      <c r="C25000"/>
      <c r="D25000"/>
      <c r="E25000"/>
      <c r="F25000"/>
      <c r="G25000"/>
      <c r="H25000"/>
      <c r="I25000"/>
      <c r="K25000"/>
      <c r="L25000"/>
      <c r="M25000"/>
      <c r="N25000"/>
      <c r="O25000"/>
      <c r="P25000"/>
      <c r="S25000"/>
    </row>
    <row r="25001" spans="1:19" x14ac:dyDescent="0.3">
      <c r="A25001" s="25"/>
      <c r="B25001"/>
      <c r="C25001"/>
      <c r="D25001"/>
      <c r="E25001"/>
      <c r="F25001"/>
      <c r="G25001"/>
      <c r="H25001" s="26"/>
      <c r="I25001" s="26"/>
      <c r="K25001"/>
      <c r="L25001"/>
      <c r="M25001"/>
      <c r="N25001"/>
      <c r="O25001"/>
      <c r="P25001"/>
      <c r="S25001"/>
    </row>
    <row r="25002" spans="1:19" x14ac:dyDescent="0.3">
      <c r="A25002" s="25"/>
      <c r="B25002"/>
      <c r="C25002"/>
      <c r="D25002"/>
      <c r="E25002"/>
      <c r="F25002"/>
      <c r="G25002"/>
      <c r="H25002" s="26"/>
      <c r="I25002" s="26"/>
      <c r="K25002"/>
      <c r="L25002"/>
      <c r="M25002"/>
      <c r="N25002"/>
      <c r="O25002"/>
      <c r="P25002"/>
      <c r="S25002"/>
    </row>
    <row r="25003" spans="1:19" x14ac:dyDescent="0.3">
      <c r="A25003" s="25"/>
      <c r="B25003"/>
      <c r="C25003"/>
      <c r="D25003"/>
      <c r="E25003"/>
      <c r="F25003"/>
      <c r="G25003"/>
      <c r="H25003" s="26"/>
      <c r="I25003" s="26"/>
      <c r="K25003"/>
      <c r="L25003"/>
      <c r="M25003"/>
      <c r="N25003"/>
      <c r="O25003"/>
      <c r="P25003"/>
      <c r="S25003"/>
    </row>
    <row r="25004" spans="1:19" x14ac:dyDescent="0.3">
      <c r="A25004" s="25"/>
      <c r="B25004"/>
      <c r="C25004"/>
      <c r="D25004"/>
      <c r="E25004"/>
      <c r="F25004"/>
      <c r="G25004"/>
      <c r="H25004" s="26"/>
      <c r="I25004" s="26"/>
      <c r="K25004"/>
      <c r="L25004"/>
      <c r="M25004"/>
      <c r="N25004"/>
      <c r="O25004"/>
      <c r="P25004"/>
      <c r="S25004"/>
    </row>
    <row r="25005" spans="1:19" x14ac:dyDescent="0.3">
      <c r="A25005" s="25"/>
      <c r="B25005"/>
      <c r="C25005"/>
      <c r="D25005"/>
      <c r="E25005"/>
      <c r="F25005"/>
      <c r="G25005"/>
      <c r="H25005" s="26"/>
      <c r="I25005" s="26"/>
      <c r="K25005"/>
      <c r="L25005"/>
      <c r="M25005"/>
      <c r="N25005"/>
      <c r="O25005"/>
      <c r="P25005"/>
      <c r="S25005"/>
    </row>
    <row r="25006" spans="1:19" x14ac:dyDescent="0.3">
      <c r="A25006" s="25"/>
      <c r="B25006"/>
      <c r="C25006"/>
      <c r="D25006"/>
      <c r="E25006"/>
      <c r="F25006"/>
      <c r="G25006"/>
      <c r="H25006" s="26"/>
      <c r="I25006" s="26"/>
      <c r="K25006"/>
      <c r="L25006"/>
      <c r="M25006"/>
      <c r="N25006"/>
      <c r="O25006"/>
      <c r="P25006"/>
      <c r="S25006"/>
    </row>
    <row r="25007" spans="1:19" x14ac:dyDescent="0.3">
      <c r="A25007" s="25"/>
      <c r="B25007"/>
      <c r="C25007"/>
      <c r="D25007"/>
      <c r="E25007"/>
      <c r="F25007"/>
      <c r="G25007"/>
      <c r="H25007" s="14"/>
      <c r="I25007" s="14"/>
      <c r="K25007"/>
      <c r="L25007"/>
      <c r="M25007"/>
      <c r="N25007"/>
      <c r="O25007"/>
      <c r="P25007"/>
      <c r="S25007"/>
    </row>
    <row r="25008" spans="1:19" x14ac:dyDescent="0.3">
      <c r="A25008" s="25"/>
      <c r="B25008"/>
      <c r="C25008"/>
      <c r="D25008"/>
      <c r="E25008"/>
      <c r="F25008"/>
      <c r="G25008"/>
      <c r="H25008"/>
      <c r="I25008"/>
      <c r="K25008"/>
      <c r="L25008"/>
      <c r="M25008"/>
      <c r="N25008"/>
      <c r="O25008"/>
      <c r="P25008"/>
      <c r="S25008"/>
    </row>
    <row r="25009" spans="1:19" x14ac:dyDescent="0.3">
      <c r="A25009" s="25"/>
      <c r="B25009"/>
      <c r="C25009"/>
      <c r="D25009"/>
      <c r="E25009"/>
      <c r="F25009"/>
      <c r="G25009"/>
      <c r="H25009"/>
      <c r="I25009"/>
      <c r="K25009"/>
      <c r="L25009"/>
      <c r="M25009"/>
      <c r="N25009"/>
      <c r="O25009"/>
      <c r="P25009"/>
      <c r="S25009"/>
    </row>
    <row r="25010" spans="1:19" x14ac:dyDescent="0.3">
      <c r="A25010" s="25"/>
      <c r="B25010"/>
      <c r="C25010"/>
      <c r="D25010"/>
      <c r="E25010"/>
      <c r="F25010"/>
      <c r="G25010"/>
      <c r="H25010"/>
      <c r="I25010"/>
      <c r="K25010"/>
      <c r="L25010"/>
      <c r="M25010"/>
      <c r="N25010"/>
      <c r="O25010"/>
      <c r="P25010"/>
      <c r="S25010"/>
    </row>
    <row r="25011" spans="1:19" x14ac:dyDescent="0.3">
      <c r="A25011" s="25"/>
      <c r="B25011"/>
      <c r="C25011"/>
      <c r="D25011"/>
      <c r="E25011"/>
      <c r="F25011"/>
      <c r="G25011"/>
      <c r="H25011"/>
      <c r="I25011"/>
      <c r="K25011"/>
      <c r="L25011"/>
      <c r="M25011"/>
      <c r="N25011"/>
      <c r="O25011"/>
      <c r="P25011"/>
      <c r="S25011"/>
    </row>
    <row r="25012" spans="1:19" x14ac:dyDescent="0.3">
      <c r="A25012" s="25"/>
      <c r="B25012"/>
      <c r="C25012"/>
      <c r="D25012"/>
      <c r="E25012"/>
      <c r="F25012"/>
      <c r="G25012"/>
      <c r="H25012"/>
      <c r="I25012"/>
      <c r="K25012"/>
      <c r="L25012"/>
      <c r="M25012"/>
      <c r="N25012"/>
      <c r="O25012"/>
      <c r="P25012"/>
      <c r="S25012"/>
    </row>
    <row r="25013" spans="1:19" x14ac:dyDescent="0.3">
      <c r="A25013" s="25"/>
      <c r="B25013"/>
      <c r="C25013"/>
      <c r="D25013"/>
      <c r="E25013"/>
      <c r="F25013"/>
      <c r="G25013"/>
      <c r="H25013" s="26"/>
      <c r="I25013" s="26"/>
      <c r="K25013"/>
      <c r="L25013"/>
      <c r="M25013"/>
      <c r="N25013"/>
      <c r="O25013"/>
      <c r="P25013"/>
      <c r="S25013"/>
    </row>
    <row r="25014" spans="1:19" x14ac:dyDescent="0.3">
      <c r="A25014" s="25"/>
      <c r="B25014"/>
      <c r="C25014"/>
      <c r="D25014"/>
      <c r="E25014"/>
      <c r="F25014"/>
      <c r="G25014"/>
      <c r="H25014" s="26"/>
      <c r="I25014" s="26"/>
      <c r="K25014"/>
      <c r="L25014"/>
      <c r="M25014"/>
      <c r="N25014"/>
      <c r="O25014"/>
      <c r="P25014"/>
      <c r="S25014"/>
    </row>
    <row r="25015" spans="1:19" x14ac:dyDescent="0.3">
      <c r="A25015" s="25"/>
      <c r="B25015"/>
      <c r="C25015"/>
      <c r="D25015"/>
      <c r="E25015"/>
      <c r="F25015"/>
      <c r="G25015"/>
      <c r="H25015" s="26"/>
      <c r="I25015" s="26"/>
      <c r="K25015"/>
      <c r="L25015"/>
      <c r="M25015"/>
      <c r="N25015"/>
      <c r="O25015"/>
      <c r="P25015"/>
      <c r="S25015"/>
    </row>
    <row r="25016" spans="1:19" x14ac:dyDescent="0.3">
      <c r="A25016" s="25"/>
      <c r="B25016"/>
      <c r="C25016"/>
      <c r="D25016"/>
      <c r="E25016"/>
      <c r="F25016"/>
      <c r="G25016"/>
      <c r="H25016" s="26"/>
      <c r="I25016" s="26"/>
      <c r="K25016"/>
      <c r="L25016"/>
      <c r="M25016"/>
      <c r="N25016"/>
      <c r="O25016"/>
      <c r="P25016"/>
      <c r="S25016"/>
    </row>
    <row r="25017" spans="1:19" x14ac:dyDescent="0.3">
      <c r="A25017" s="25"/>
      <c r="B25017"/>
      <c r="C25017"/>
      <c r="D25017"/>
      <c r="E25017"/>
      <c r="F25017"/>
      <c r="G25017"/>
      <c r="H25017" s="26"/>
      <c r="I25017" s="26"/>
      <c r="K25017"/>
      <c r="L25017"/>
      <c r="M25017"/>
      <c r="N25017"/>
      <c r="O25017"/>
      <c r="P25017"/>
      <c r="S25017"/>
    </row>
    <row r="25018" spans="1:19" x14ac:dyDescent="0.3">
      <c r="A25018" s="25"/>
      <c r="B25018"/>
      <c r="C25018"/>
      <c r="D25018"/>
      <c r="E25018"/>
      <c r="F25018"/>
      <c r="G25018"/>
      <c r="H25018" s="26"/>
      <c r="I25018" s="26"/>
      <c r="K25018"/>
      <c r="L25018"/>
      <c r="M25018"/>
      <c r="N25018"/>
      <c r="O25018"/>
      <c r="P25018"/>
      <c r="S25018"/>
    </row>
    <row r="25019" spans="1:19" x14ac:dyDescent="0.3">
      <c r="A25019" s="25"/>
      <c r="B25019"/>
      <c r="C25019"/>
      <c r="D25019"/>
      <c r="E25019"/>
      <c r="F25019"/>
      <c r="G25019"/>
      <c r="H25019"/>
      <c r="I25019"/>
      <c r="K25019"/>
      <c r="L25019"/>
      <c r="M25019"/>
      <c r="N25019"/>
      <c r="O25019"/>
      <c r="P25019"/>
      <c r="S25019"/>
    </row>
    <row r="25020" spans="1:19" x14ac:dyDescent="0.3">
      <c r="A25020" s="25"/>
      <c r="B25020"/>
      <c r="C25020"/>
      <c r="D25020"/>
      <c r="E25020"/>
      <c r="F25020"/>
      <c r="G25020"/>
      <c r="H25020"/>
      <c r="I25020"/>
      <c r="K25020"/>
      <c r="L25020"/>
      <c r="M25020"/>
      <c r="N25020"/>
      <c r="O25020"/>
      <c r="P25020"/>
      <c r="S25020"/>
    </row>
    <row r="25021" spans="1:19" x14ac:dyDescent="0.3">
      <c r="A25021" s="25"/>
      <c r="B25021"/>
      <c r="C25021"/>
      <c r="D25021"/>
      <c r="E25021"/>
      <c r="F25021"/>
      <c r="G25021"/>
      <c r="H25021"/>
      <c r="I25021"/>
      <c r="K25021"/>
      <c r="L25021"/>
      <c r="M25021"/>
      <c r="N25021"/>
      <c r="O25021"/>
      <c r="P25021"/>
      <c r="S25021"/>
    </row>
    <row r="25022" spans="1:19" x14ac:dyDescent="0.3">
      <c r="A25022" s="25"/>
      <c r="B25022"/>
      <c r="C25022"/>
      <c r="D25022"/>
      <c r="E25022"/>
      <c r="F25022"/>
      <c r="G25022"/>
      <c r="H25022"/>
      <c r="I25022"/>
      <c r="K25022"/>
      <c r="L25022"/>
      <c r="M25022"/>
      <c r="N25022"/>
      <c r="O25022"/>
      <c r="P25022"/>
      <c r="S25022"/>
    </row>
    <row r="25023" spans="1:19" x14ac:dyDescent="0.3">
      <c r="A25023" s="25"/>
      <c r="B25023"/>
      <c r="C25023"/>
      <c r="D25023"/>
      <c r="E25023"/>
      <c r="F25023"/>
      <c r="G25023"/>
      <c r="H25023"/>
      <c r="I25023"/>
      <c r="K25023"/>
      <c r="L25023"/>
      <c r="M25023"/>
      <c r="N25023"/>
      <c r="O25023"/>
      <c r="P25023"/>
      <c r="S25023"/>
    </row>
    <row r="25024" spans="1:19" x14ac:dyDescent="0.3">
      <c r="A25024" s="25"/>
      <c r="B25024"/>
      <c r="C25024"/>
      <c r="D25024"/>
      <c r="E25024"/>
      <c r="F25024"/>
      <c r="G25024"/>
      <c r="H25024"/>
      <c r="I25024"/>
      <c r="K25024"/>
      <c r="L25024"/>
      <c r="M25024"/>
      <c r="N25024"/>
      <c r="O25024"/>
      <c r="P25024"/>
      <c r="S25024"/>
    </row>
    <row r="25025" spans="1:19" x14ac:dyDescent="0.3">
      <c r="A25025" s="25"/>
      <c r="B25025"/>
      <c r="C25025"/>
      <c r="D25025"/>
      <c r="E25025"/>
      <c r="F25025"/>
      <c r="G25025"/>
      <c r="H25025" s="26"/>
      <c r="I25025" s="26"/>
      <c r="K25025"/>
      <c r="L25025"/>
      <c r="M25025"/>
      <c r="N25025"/>
      <c r="O25025"/>
      <c r="P25025"/>
      <c r="S25025"/>
    </row>
    <row r="25026" spans="1:19" x14ac:dyDescent="0.3">
      <c r="A25026" s="25"/>
      <c r="B25026"/>
      <c r="C25026"/>
      <c r="D25026"/>
      <c r="E25026"/>
      <c r="F25026"/>
      <c r="G25026"/>
      <c r="H25026" s="26"/>
      <c r="I25026" s="26"/>
      <c r="K25026"/>
      <c r="L25026"/>
      <c r="M25026"/>
      <c r="N25026"/>
      <c r="O25026"/>
      <c r="P25026"/>
      <c r="S25026"/>
    </row>
    <row r="25027" spans="1:19" x14ac:dyDescent="0.3">
      <c r="A25027" s="25"/>
      <c r="B25027"/>
      <c r="C25027"/>
      <c r="D25027"/>
      <c r="E25027"/>
      <c r="F25027"/>
      <c r="G25027"/>
      <c r="H25027" s="26"/>
      <c r="I25027" s="26"/>
      <c r="K25027"/>
      <c r="L25027"/>
      <c r="M25027"/>
      <c r="N25027"/>
      <c r="O25027"/>
      <c r="P25027"/>
      <c r="S25027"/>
    </row>
    <row r="25028" spans="1:19" x14ac:dyDescent="0.3">
      <c r="A25028" s="25"/>
      <c r="B25028"/>
      <c r="C25028"/>
      <c r="D25028"/>
      <c r="E25028"/>
      <c r="F25028"/>
      <c r="G25028"/>
      <c r="H25028" s="26"/>
      <c r="I25028" s="26"/>
      <c r="K25028"/>
      <c r="L25028"/>
      <c r="M25028"/>
      <c r="N25028"/>
      <c r="O25028"/>
      <c r="P25028"/>
      <c r="S25028"/>
    </row>
    <row r="25029" spans="1:19" x14ac:dyDescent="0.3">
      <c r="A25029" s="25"/>
      <c r="B25029"/>
      <c r="C25029"/>
      <c r="D25029"/>
      <c r="E25029"/>
      <c r="F25029"/>
      <c r="G25029"/>
      <c r="H25029" s="26"/>
      <c r="I25029" s="26"/>
      <c r="K25029"/>
      <c r="L25029"/>
      <c r="M25029"/>
      <c r="N25029"/>
      <c r="O25029"/>
      <c r="P25029"/>
      <c r="S25029"/>
    </row>
    <row r="25030" spans="1:19" x14ac:dyDescent="0.3">
      <c r="A25030" s="25"/>
      <c r="B25030"/>
      <c r="C25030"/>
      <c r="D25030"/>
      <c r="E25030"/>
      <c r="F25030"/>
      <c r="G25030"/>
      <c r="H25030" s="26"/>
      <c r="I25030" s="26"/>
      <c r="K25030"/>
      <c r="L25030"/>
      <c r="M25030"/>
      <c r="N25030"/>
      <c r="O25030"/>
      <c r="P25030"/>
      <c r="S25030"/>
    </row>
    <row r="25031" spans="1:19" x14ac:dyDescent="0.3">
      <c r="A25031" s="25"/>
      <c r="B25031"/>
      <c r="C25031"/>
      <c r="D25031"/>
      <c r="E25031"/>
      <c r="F25031"/>
      <c r="G25031"/>
      <c r="H25031"/>
      <c r="I25031"/>
      <c r="K25031"/>
      <c r="L25031"/>
      <c r="M25031"/>
      <c r="N25031"/>
      <c r="O25031"/>
      <c r="P25031"/>
      <c r="S25031"/>
    </row>
    <row r="25032" spans="1:19" x14ac:dyDescent="0.3">
      <c r="A25032" s="25"/>
      <c r="B25032"/>
      <c r="C25032"/>
      <c r="D25032"/>
      <c r="E25032"/>
      <c r="F25032"/>
      <c r="G25032"/>
      <c r="H25032"/>
      <c r="I25032"/>
      <c r="K25032"/>
      <c r="L25032"/>
      <c r="M25032"/>
      <c r="N25032"/>
      <c r="O25032"/>
      <c r="P25032"/>
      <c r="S25032"/>
    </row>
    <row r="25033" spans="1:19" x14ac:dyDescent="0.3">
      <c r="A25033" s="25"/>
      <c r="B25033"/>
      <c r="C25033"/>
      <c r="D25033"/>
      <c r="E25033"/>
      <c r="F25033"/>
      <c r="G25033"/>
      <c r="H25033"/>
      <c r="I25033"/>
      <c r="K25033"/>
      <c r="L25033"/>
      <c r="M25033"/>
      <c r="N25033"/>
      <c r="O25033"/>
      <c r="P25033"/>
      <c r="S25033"/>
    </row>
    <row r="25034" spans="1:19" x14ac:dyDescent="0.3">
      <c r="A25034" s="25"/>
      <c r="B25034"/>
      <c r="C25034"/>
      <c r="D25034"/>
      <c r="E25034"/>
      <c r="F25034"/>
      <c r="G25034"/>
      <c r="H25034" s="14"/>
      <c r="I25034" s="14"/>
      <c r="K25034"/>
      <c r="L25034"/>
      <c r="M25034"/>
      <c r="N25034"/>
      <c r="O25034"/>
      <c r="P25034"/>
      <c r="S25034"/>
    </row>
    <row r="25035" spans="1:19" x14ac:dyDescent="0.3">
      <c r="A25035" s="25"/>
      <c r="B25035"/>
      <c r="C25035"/>
      <c r="D25035"/>
      <c r="E25035"/>
      <c r="F25035"/>
      <c r="G25035"/>
      <c r="H25035" s="14"/>
      <c r="I25035" s="14"/>
      <c r="K25035"/>
      <c r="L25035"/>
      <c r="M25035"/>
      <c r="N25035"/>
      <c r="O25035"/>
      <c r="P25035"/>
      <c r="S25035"/>
    </row>
    <row r="25036" spans="1:19" x14ac:dyDescent="0.3">
      <c r="A25036" s="25"/>
      <c r="B25036"/>
      <c r="C25036"/>
      <c r="D25036"/>
      <c r="E25036"/>
      <c r="F25036"/>
      <c r="G25036"/>
      <c r="H25036" s="14"/>
      <c r="I25036" s="14"/>
      <c r="K25036"/>
      <c r="L25036"/>
      <c r="M25036"/>
      <c r="N25036"/>
      <c r="O25036"/>
      <c r="P25036"/>
      <c r="S25036"/>
    </row>
    <row r="25037" spans="1:19" x14ac:dyDescent="0.3">
      <c r="A25037" s="25"/>
      <c r="B25037"/>
      <c r="C25037"/>
      <c r="D25037"/>
      <c r="E25037"/>
      <c r="F25037"/>
      <c r="G25037"/>
      <c r="H25037"/>
      <c r="I25037" s="14"/>
      <c r="K25037"/>
      <c r="L25037"/>
      <c r="M25037"/>
      <c r="N25037"/>
      <c r="O25037"/>
      <c r="P25037"/>
      <c r="S25037"/>
    </row>
    <row r="25038" spans="1:19" x14ac:dyDescent="0.3">
      <c r="A25038" s="25"/>
      <c r="B25038"/>
      <c r="C25038"/>
      <c r="D25038"/>
      <c r="E25038"/>
      <c r="F25038"/>
      <c r="G25038"/>
      <c r="H25038"/>
      <c r="I25038" s="14"/>
      <c r="K25038"/>
      <c r="L25038"/>
      <c r="M25038"/>
      <c r="N25038"/>
      <c r="O25038"/>
      <c r="P25038"/>
      <c r="S25038"/>
    </row>
    <row r="25039" spans="1:19" x14ac:dyDescent="0.3">
      <c r="A25039" s="25"/>
      <c r="B25039"/>
      <c r="C25039"/>
      <c r="D25039"/>
      <c r="E25039"/>
      <c r="F25039"/>
      <c r="G25039"/>
      <c r="H25039"/>
      <c r="I25039" s="14"/>
      <c r="K25039"/>
      <c r="L25039"/>
      <c r="M25039"/>
      <c r="N25039"/>
      <c r="O25039"/>
      <c r="P25039"/>
      <c r="S25039"/>
    </row>
    <row r="25040" spans="1:19" x14ac:dyDescent="0.3">
      <c r="A25040" s="25"/>
      <c r="B25040"/>
      <c r="C25040"/>
      <c r="D25040"/>
      <c r="E25040"/>
      <c r="F25040"/>
      <c r="G25040"/>
      <c r="H25040"/>
      <c r="I25040" s="14"/>
      <c r="K25040"/>
      <c r="L25040"/>
      <c r="M25040"/>
      <c r="N25040"/>
      <c r="O25040"/>
      <c r="P25040"/>
      <c r="S25040"/>
    </row>
    <row r="25041" spans="1:19" x14ac:dyDescent="0.3">
      <c r="A25041" s="25"/>
      <c r="B25041"/>
      <c r="C25041"/>
      <c r="D25041"/>
      <c r="E25041"/>
      <c r="F25041"/>
      <c r="G25041"/>
      <c r="H25041"/>
      <c r="I25041" s="14"/>
      <c r="K25041"/>
      <c r="L25041"/>
      <c r="M25041"/>
      <c r="N25041"/>
      <c r="O25041"/>
      <c r="P25041"/>
      <c r="S25041"/>
    </row>
    <row r="25042" spans="1:19" x14ac:dyDescent="0.3">
      <c r="A25042" s="25"/>
      <c r="B25042"/>
      <c r="C25042"/>
      <c r="D25042"/>
      <c r="E25042"/>
      <c r="F25042"/>
      <c r="G25042"/>
      <c r="H25042"/>
      <c r="I25042" s="14"/>
      <c r="K25042"/>
      <c r="L25042"/>
      <c r="M25042"/>
      <c r="N25042"/>
      <c r="O25042"/>
      <c r="P25042"/>
      <c r="S25042"/>
    </row>
    <row r="25043" spans="1:19" x14ac:dyDescent="0.3">
      <c r="A25043" s="25"/>
      <c r="B25043"/>
      <c r="C25043"/>
      <c r="D25043"/>
      <c r="E25043"/>
      <c r="F25043"/>
      <c r="G25043"/>
      <c r="H25043"/>
      <c r="I25043" s="14"/>
      <c r="K25043"/>
      <c r="L25043"/>
      <c r="M25043"/>
      <c r="N25043"/>
      <c r="O25043"/>
      <c r="P25043"/>
      <c r="S25043"/>
    </row>
    <row r="25044" spans="1:19" x14ac:dyDescent="0.3">
      <c r="A25044" s="25"/>
      <c r="B25044"/>
      <c r="C25044"/>
      <c r="D25044"/>
      <c r="E25044"/>
      <c r="F25044"/>
      <c r="G25044"/>
      <c r="H25044"/>
      <c r="I25044"/>
      <c r="K25044"/>
      <c r="L25044"/>
      <c r="M25044"/>
      <c r="N25044"/>
      <c r="O25044"/>
      <c r="P25044"/>
      <c r="S25044"/>
    </row>
    <row r="25045" spans="1:19" x14ac:dyDescent="0.3">
      <c r="A25045" s="25"/>
      <c r="B25045"/>
      <c r="C25045"/>
      <c r="D25045"/>
      <c r="E25045"/>
      <c r="F25045"/>
      <c r="G25045"/>
      <c r="H25045"/>
      <c r="I25045"/>
      <c r="K25045"/>
      <c r="L25045"/>
      <c r="M25045"/>
      <c r="N25045"/>
      <c r="O25045"/>
      <c r="P25045"/>
      <c r="S25045"/>
    </row>
    <row r="25046" spans="1:19" x14ac:dyDescent="0.3">
      <c r="A25046" s="25"/>
      <c r="B25046"/>
      <c r="C25046"/>
      <c r="D25046"/>
      <c r="E25046"/>
      <c r="F25046"/>
      <c r="G25046"/>
      <c r="H25046"/>
      <c r="I25046"/>
      <c r="K25046"/>
      <c r="L25046"/>
      <c r="M25046"/>
      <c r="N25046"/>
      <c r="O25046"/>
      <c r="P25046"/>
      <c r="S25046"/>
    </row>
    <row r="25047" spans="1:19" x14ac:dyDescent="0.3">
      <c r="A25047" s="25"/>
      <c r="B25047"/>
      <c r="C25047"/>
      <c r="D25047"/>
      <c r="E25047"/>
      <c r="F25047"/>
      <c r="G25047"/>
      <c r="H25047"/>
      <c r="I25047"/>
      <c r="K25047"/>
      <c r="L25047"/>
      <c r="M25047"/>
      <c r="N25047"/>
      <c r="O25047"/>
      <c r="P25047"/>
      <c r="S25047"/>
    </row>
    <row r="25048" spans="1:19" x14ac:dyDescent="0.3">
      <c r="A25048" s="25"/>
      <c r="B25048"/>
      <c r="C25048"/>
      <c r="D25048"/>
      <c r="E25048"/>
      <c r="F25048"/>
      <c r="G25048"/>
      <c r="H25048"/>
      <c r="I25048"/>
      <c r="K25048"/>
      <c r="L25048"/>
      <c r="M25048"/>
      <c r="N25048"/>
      <c r="O25048"/>
      <c r="P25048"/>
      <c r="S25048"/>
    </row>
    <row r="25049" spans="1:19" x14ac:dyDescent="0.3">
      <c r="A25049" s="25"/>
      <c r="B25049"/>
      <c r="C25049"/>
      <c r="D25049"/>
      <c r="E25049"/>
      <c r="F25049"/>
      <c r="G25049"/>
      <c r="H25049"/>
      <c r="I25049"/>
      <c r="K25049"/>
      <c r="L25049"/>
      <c r="M25049"/>
      <c r="N25049"/>
      <c r="O25049"/>
      <c r="P25049"/>
      <c r="S25049"/>
    </row>
    <row r="25050" spans="1:19" x14ac:dyDescent="0.3">
      <c r="A25050" s="25"/>
      <c r="B25050"/>
      <c r="C25050"/>
      <c r="D25050"/>
      <c r="E25050"/>
      <c r="F25050"/>
      <c r="G25050"/>
      <c r="H25050"/>
      <c r="I25050"/>
      <c r="K25050"/>
      <c r="L25050"/>
      <c r="M25050"/>
      <c r="N25050"/>
      <c r="O25050"/>
      <c r="P25050"/>
      <c r="S25050"/>
    </row>
    <row r="25051" spans="1:19" x14ac:dyDescent="0.3">
      <c r="A25051" s="25"/>
      <c r="B25051"/>
      <c r="C25051"/>
      <c r="D25051"/>
      <c r="E25051"/>
      <c r="F25051"/>
      <c r="G25051"/>
      <c r="H25051"/>
      <c r="I25051"/>
      <c r="K25051"/>
      <c r="L25051"/>
      <c r="M25051"/>
      <c r="N25051"/>
      <c r="O25051"/>
      <c r="P25051"/>
      <c r="S25051"/>
    </row>
    <row r="25052" spans="1:19" x14ac:dyDescent="0.3">
      <c r="A25052" s="25"/>
      <c r="B25052"/>
      <c r="C25052"/>
      <c r="D25052"/>
      <c r="E25052"/>
      <c r="F25052"/>
      <c r="G25052"/>
      <c r="H25052"/>
      <c r="I25052"/>
      <c r="K25052"/>
      <c r="L25052"/>
      <c r="M25052"/>
      <c r="N25052"/>
      <c r="O25052"/>
      <c r="P25052"/>
      <c r="S25052"/>
    </row>
    <row r="25053" spans="1:19" x14ac:dyDescent="0.3">
      <c r="A25053" s="25"/>
      <c r="B25053"/>
      <c r="C25053"/>
      <c r="D25053"/>
      <c r="E25053"/>
      <c r="F25053"/>
      <c r="G25053"/>
      <c r="H25053"/>
      <c r="I25053"/>
      <c r="K25053"/>
      <c r="L25053"/>
      <c r="M25053"/>
      <c r="N25053"/>
      <c r="O25053"/>
      <c r="P25053"/>
      <c r="S25053"/>
    </row>
    <row r="25054" spans="1:19" x14ac:dyDescent="0.3">
      <c r="A25054" s="25"/>
      <c r="B25054"/>
      <c r="C25054"/>
      <c r="D25054"/>
      <c r="E25054"/>
      <c r="F25054"/>
      <c r="G25054"/>
      <c r="H25054"/>
      <c r="I25054"/>
      <c r="K25054"/>
      <c r="L25054"/>
      <c r="M25054"/>
      <c r="N25054"/>
      <c r="O25054"/>
      <c r="P25054"/>
      <c r="S25054"/>
    </row>
    <row r="25055" spans="1:19" x14ac:dyDescent="0.3">
      <c r="A25055" s="25"/>
      <c r="B25055"/>
      <c r="C25055"/>
      <c r="D25055"/>
      <c r="E25055"/>
      <c r="F25055"/>
      <c r="G25055"/>
      <c r="H25055"/>
      <c r="I25055"/>
      <c r="K25055"/>
      <c r="L25055"/>
      <c r="M25055"/>
      <c r="N25055"/>
      <c r="O25055"/>
      <c r="P25055"/>
      <c r="S25055"/>
    </row>
    <row r="25056" spans="1:19" x14ac:dyDescent="0.3">
      <c r="A25056" s="25"/>
      <c r="B25056"/>
      <c r="C25056"/>
      <c r="D25056"/>
      <c r="E25056"/>
      <c r="F25056"/>
      <c r="G25056"/>
      <c r="H25056"/>
      <c r="I25056"/>
      <c r="K25056"/>
      <c r="L25056"/>
      <c r="M25056"/>
      <c r="N25056"/>
      <c r="O25056"/>
      <c r="P25056"/>
      <c r="S25056"/>
    </row>
    <row r="25057" spans="1:19" x14ac:dyDescent="0.3">
      <c r="A25057" s="25"/>
      <c r="B25057"/>
      <c r="C25057"/>
      <c r="D25057"/>
      <c r="E25057"/>
      <c r="F25057"/>
      <c r="G25057"/>
      <c r="H25057"/>
      <c r="I25057"/>
      <c r="K25057"/>
      <c r="L25057"/>
      <c r="M25057"/>
      <c r="N25057"/>
      <c r="O25057"/>
      <c r="P25057"/>
      <c r="S25057"/>
    </row>
    <row r="25058" spans="1:19" x14ac:dyDescent="0.3">
      <c r="A25058" s="25"/>
      <c r="B25058"/>
      <c r="C25058"/>
      <c r="D25058"/>
      <c r="E25058"/>
      <c r="F25058"/>
      <c r="G25058"/>
      <c r="H25058"/>
      <c r="I25058"/>
      <c r="K25058"/>
      <c r="L25058"/>
      <c r="M25058"/>
      <c r="N25058"/>
      <c r="O25058"/>
      <c r="P25058"/>
      <c r="S25058"/>
    </row>
    <row r="25059" spans="1:19" x14ac:dyDescent="0.3">
      <c r="A25059" s="25"/>
      <c r="B25059"/>
      <c r="C25059"/>
      <c r="D25059"/>
      <c r="E25059"/>
      <c r="F25059"/>
      <c r="G25059"/>
      <c r="H25059"/>
      <c r="I25059"/>
      <c r="K25059"/>
      <c r="L25059"/>
      <c r="M25059"/>
      <c r="N25059"/>
      <c r="O25059"/>
      <c r="P25059"/>
      <c r="S25059"/>
    </row>
    <row r="25060" spans="1:19" x14ac:dyDescent="0.3">
      <c r="A25060" s="25"/>
      <c r="B25060"/>
      <c r="C25060"/>
      <c r="D25060"/>
      <c r="E25060"/>
      <c r="F25060"/>
      <c r="G25060"/>
      <c r="H25060"/>
      <c r="I25060"/>
      <c r="K25060"/>
      <c r="L25060"/>
      <c r="M25060"/>
      <c r="N25060"/>
      <c r="O25060"/>
      <c r="P25060"/>
      <c r="S25060"/>
    </row>
    <row r="25061" spans="1:19" x14ac:dyDescent="0.3">
      <c r="A25061" s="25"/>
      <c r="B25061"/>
      <c r="C25061"/>
      <c r="D25061"/>
      <c r="E25061"/>
      <c r="F25061"/>
      <c r="G25061"/>
      <c r="H25061"/>
      <c r="I25061"/>
      <c r="K25061"/>
      <c r="L25061"/>
      <c r="M25061"/>
      <c r="N25061"/>
      <c r="O25061"/>
      <c r="P25061"/>
      <c r="S25061"/>
    </row>
    <row r="25062" spans="1:19" x14ac:dyDescent="0.3">
      <c r="A25062" s="25"/>
      <c r="B25062"/>
      <c r="C25062"/>
      <c r="D25062"/>
      <c r="E25062"/>
      <c r="F25062"/>
      <c r="G25062"/>
      <c r="H25062"/>
      <c r="I25062"/>
      <c r="K25062"/>
      <c r="L25062"/>
      <c r="M25062"/>
      <c r="N25062"/>
      <c r="O25062"/>
      <c r="P25062"/>
      <c r="S25062"/>
    </row>
    <row r="25063" spans="1:19" x14ac:dyDescent="0.3">
      <c r="A25063" s="25"/>
      <c r="B25063"/>
      <c r="C25063"/>
      <c r="D25063"/>
      <c r="E25063"/>
      <c r="F25063"/>
      <c r="G25063"/>
      <c r="H25063"/>
      <c r="I25063"/>
      <c r="K25063"/>
      <c r="L25063"/>
      <c r="M25063"/>
      <c r="N25063"/>
      <c r="O25063"/>
      <c r="P25063"/>
      <c r="S25063"/>
    </row>
    <row r="25064" spans="1:19" x14ac:dyDescent="0.3">
      <c r="A25064" s="25"/>
      <c r="B25064"/>
      <c r="C25064"/>
      <c r="D25064"/>
      <c r="E25064"/>
      <c r="F25064"/>
      <c r="G25064"/>
      <c r="H25064"/>
      <c r="I25064"/>
      <c r="K25064"/>
      <c r="L25064"/>
      <c r="M25064"/>
      <c r="N25064"/>
      <c r="O25064"/>
      <c r="P25064"/>
      <c r="S25064"/>
    </row>
    <row r="25065" spans="1:19" x14ac:dyDescent="0.3">
      <c r="A25065" s="25"/>
      <c r="B25065"/>
      <c r="C25065"/>
      <c r="D25065"/>
      <c r="E25065"/>
      <c r="F25065"/>
      <c r="G25065"/>
      <c r="H25065"/>
      <c r="I25065"/>
      <c r="K25065"/>
      <c r="L25065"/>
      <c r="M25065"/>
      <c r="N25065"/>
      <c r="O25065"/>
      <c r="P25065"/>
      <c r="S25065"/>
    </row>
    <row r="25066" spans="1:19" x14ac:dyDescent="0.3">
      <c r="A25066" s="25"/>
      <c r="B25066"/>
      <c r="C25066"/>
      <c r="D25066"/>
      <c r="E25066"/>
      <c r="F25066"/>
      <c r="G25066"/>
      <c r="H25066"/>
      <c r="I25066"/>
      <c r="K25066"/>
      <c r="L25066"/>
      <c r="M25066"/>
      <c r="N25066"/>
      <c r="O25066"/>
      <c r="P25066"/>
      <c r="S25066"/>
    </row>
    <row r="25067" spans="1:19" x14ac:dyDescent="0.3">
      <c r="A25067" s="25"/>
      <c r="B25067"/>
      <c r="C25067"/>
      <c r="D25067"/>
      <c r="E25067"/>
      <c r="F25067"/>
      <c r="G25067"/>
      <c r="H25067"/>
      <c r="I25067"/>
      <c r="K25067"/>
      <c r="L25067"/>
      <c r="M25067"/>
      <c r="N25067"/>
      <c r="O25067"/>
      <c r="P25067"/>
      <c r="S25067"/>
    </row>
    <row r="25068" spans="1:19" x14ac:dyDescent="0.3">
      <c r="A25068" s="25"/>
      <c r="B25068"/>
      <c r="C25068"/>
      <c r="D25068"/>
      <c r="E25068"/>
      <c r="F25068"/>
      <c r="G25068"/>
      <c r="H25068"/>
      <c r="I25068"/>
      <c r="K25068"/>
      <c r="L25068"/>
      <c r="M25068"/>
      <c r="N25068"/>
      <c r="O25068"/>
      <c r="P25068"/>
      <c r="S25068"/>
    </row>
    <row r="25069" spans="1:19" x14ac:dyDescent="0.3">
      <c r="A25069" s="25"/>
      <c r="B25069"/>
      <c r="C25069"/>
      <c r="D25069"/>
      <c r="E25069"/>
      <c r="F25069"/>
      <c r="G25069"/>
      <c r="H25069"/>
      <c r="I25069"/>
      <c r="K25069"/>
      <c r="L25069"/>
      <c r="M25069"/>
      <c r="N25069"/>
      <c r="O25069"/>
      <c r="P25069"/>
      <c r="S25069"/>
    </row>
    <row r="25070" spans="1:19" x14ac:dyDescent="0.3">
      <c r="A25070" s="25"/>
      <c r="B25070"/>
      <c r="C25070"/>
      <c r="D25070"/>
      <c r="E25070"/>
      <c r="F25070"/>
      <c r="G25070"/>
      <c r="H25070"/>
      <c r="I25070"/>
      <c r="K25070"/>
      <c r="L25070"/>
      <c r="M25070"/>
      <c r="N25070"/>
      <c r="O25070"/>
      <c r="P25070"/>
      <c r="S25070"/>
    </row>
    <row r="25071" spans="1:19" x14ac:dyDescent="0.3">
      <c r="A25071" s="25"/>
      <c r="B25071"/>
      <c r="C25071"/>
      <c r="D25071"/>
      <c r="E25071"/>
      <c r="F25071"/>
      <c r="G25071"/>
      <c r="H25071"/>
      <c r="I25071" s="14"/>
      <c r="K25071"/>
      <c r="L25071"/>
      <c r="M25071"/>
      <c r="N25071"/>
      <c r="O25071"/>
      <c r="P25071"/>
      <c r="S25071"/>
    </row>
    <row r="25072" spans="1:19" x14ac:dyDescent="0.3">
      <c r="A25072" s="25"/>
      <c r="B25072"/>
      <c r="C25072"/>
      <c r="D25072"/>
      <c r="E25072"/>
      <c r="F25072"/>
      <c r="G25072"/>
      <c r="H25072"/>
      <c r="I25072" s="14"/>
      <c r="K25072"/>
      <c r="L25072"/>
      <c r="M25072"/>
      <c r="N25072"/>
      <c r="O25072"/>
      <c r="P25072"/>
      <c r="S25072"/>
    </row>
    <row r="25073" spans="1:19" x14ac:dyDescent="0.3">
      <c r="A25073" s="25"/>
      <c r="B25073"/>
      <c r="C25073"/>
      <c r="D25073"/>
      <c r="E25073"/>
      <c r="F25073"/>
      <c r="G25073"/>
      <c r="H25073"/>
      <c r="I25073" s="14"/>
      <c r="K25073"/>
      <c r="L25073"/>
      <c r="M25073"/>
      <c r="N25073"/>
      <c r="O25073"/>
      <c r="P25073"/>
      <c r="S25073"/>
    </row>
    <row r="25074" spans="1:19" x14ac:dyDescent="0.3">
      <c r="A25074" s="25"/>
      <c r="B25074"/>
      <c r="C25074"/>
      <c r="D25074"/>
      <c r="E25074"/>
      <c r="F25074"/>
      <c r="G25074"/>
      <c r="H25074" s="14"/>
      <c r="I25074" s="14"/>
      <c r="K25074"/>
      <c r="L25074"/>
      <c r="M25074"/>
      <c r="N25074"/>
      <c r="O25074"/>
      <c r="P25074"/>
      <c r="S25074"/>
    </row>
    <row r="25075" spans="1:19" x14ac:dyDescent="0.3">
      <c r="A25075" s="25"/>
      <c r="B25075"/>
      <c r="C25075"/>
      <c r="D25075"/>
      <c r="E25075"/>
      <c r="F25075"/>
      <c r="G25075"/>
      <c r="H25075" s="14"/>
      <c r="I25075" s="14"/>
      <c r="K25075"/>
      <c r="L25075"/>
      <c r="M25075"/>
      <c r="N25075"/>
      <c r="O25075"/>
      <c r="P25075"/>
      <c r="S25075"/>
    </row>
    <row r="25076" spans="1:19" x14ac:dyDescent="0.3">
      <c r="A25076" s="25"/>
      <c r="B25076"/>
      <c r="C25076"/>
      <c r="D25076"/>
      <c r="E25076"/>
      <c r="F25076"/>
      <c r="G25076"/>
      <c r="H25076" s="14"/>
      <c r="I25076" s="14"/>
      <c r="K25076"/>
      <c r="L25076"/>
      <c r="M25076"/>
      <c r="N25076"/>
      <c r="O25076"/>
      <c r="P25076"/>
      <c r="S25076"/>
    </row>
    <row r="25077" spans="1:19" x14ac:dyDescent="0.3">
      <c r="A25077" s="25"/>
      <c r="B25077"/>
      <c r="C25077"/>
      <c r="D25077"/>
      <c r="E25077"/>
      <c r="F25077"/>
      <c r="G25077"/>
      <c r="H25077" s="14"/>
      <c r="I25077" s="14"/>
      <c r="K25077"/>
      <c r="L25077"/>
      <c r="M25077"/>
      <c r="N25077"/>
      <c r="O25077"/>
      <c r="P25077"/>
      <c r="S25077"/>
    </row>
    <row r="25078" spans="1:19" x14ac:dyDescent="0.3">
      <c r="A25078" s="25"/>
      <c r="B25078"/>
      <c r="C25078"/>
      <c r="D25078"/>
      <c r="E25078"/>
      <c r="F25078"/>
      <c r="G25078"/>
      <c r="H25078" s="14"/>
      <c r="I25078" s="14"/>
      <c r="K25078"/>
      <c r="L25078"/>
      <c r="M25078"/>
      <c r="N25078"/>
      <c r="O25078"/>
      <c r="P25078"/>
      <c r="S25078"/>
    </row>
    <row r="25079" spans="1:19" x14ac:dyDescent="0.3">
      <c r="A25079" s="25"/>
      <c r="B25079"/>
      <c r="C25079"/>
      <c r="D25079"/>
      <c r="E25079"/>
      <c r="F25079"/>
      <c r="G25079"/>
      <c r="H25079" s="14"/>
      <c r="I25079" s="14"/>
      <c r="K25079"/>
      <c r="L25079"/>
      <c r="M25079"/>
      <c r="N25079"/>
      <c r="O25079"/>
      <c r="P25079"/>
      <c r="S25079"/>
    </row>
    <row r="25080" spans="1:19" x14ac:dyDescent="0.3">
      <c r="A25080" s="25"/>
      <c r="B25080"/>
      <c r="C25080"/>
      <c r="D25080"/>
      <c r="E25080"/>
      <c r="F25080"/>
      <c r="G25080"/>
      <c r="H25080" s="14"/>
      <c r="I25080" s="14"/>
      <c r="K25080"/>
      <c r="L25080"/>
      <c r="M25080"/>
      <c r="N25080"/>
      <c r="O25080"/>
      <c r="P25080"/>
      <c r="S25080"/>
    </row>
    <row r="25081" spans="1:19" x14ac:dyDescent="0.3">
      <c r="A25081" s="25"/>
      <c r="B25081"/>
      <c r="C25081"/>
      <c r="D25081"/>
      <c r="E25081"/>
      <c r="F25081"/>
      <c r="G25081"/>
      <c r="H25081" s="14"/>
      <c r="I25081" s="14"/>
      <c r="K25081"/>
      <c r="L25081"/>
      <c r="M25081"/>
      <c r="N25081"/>
      <c r="O25081"/>
      <c r="P25081"/>
      <c r="S25081"/>
    </row>
    <row r="25082" spans="1:19" x14ac:dyDescent="0.3">
      <c r="A25082" s="25"/>
      <c r="B25082"/>
      <c r="C25082"/>
      <c r="D25082"/>
      <c r="E25082"/>
      <c r="F25082"/>
      <c r="G25082"/>
      <c r="H25082" s="14"/>
      <c r="I25082" s="14"/>
      <c r="K25082"/>
      <c r="L25082"/>
      <c r="M25082"/>
      <c r="N25082"/>
      <c r="O25082"/>
      <c r="P25082"/>
      <c r="S25082"/>
    </row>
    <row r="25083" spans="1:19" x14ac:dyDescent="0.3">
      <c r="A25083" s="25"/>
      <c r="B25083"/>
      <c r="C25083"/>
      <c r="D25083"/>
      <c r="E25083"/>
      <c r="F25083"/>
      <c r="G25083"/>
      <c r="H25083" s="14"/>
      <c r="I25083" s="14"/>
      <c r="K25083"/>
      <c r="L25083"/>
      <c r="M25083"/>
      <c r="N25083"/>
      <c r="O25083"/>
      <c r="P25083"/>
      <c r="S25083"/>
    </row>
    <row r="25084" spans="1:19" x14ac:dyDescent="0.3">
      <c r="A25084" s="25"/>
      <c r="B25084"/>
      <c r="C25084"/>
      <c r="D25084"/>
      <c r="E25084"/>
      <c r="F25084"/>
      <c r="G25084"/>
      <c r="H25084" s="14"/>
      <c r="I25084" s="14"/>
      <c r="K25084"/>
      <c r="L25084"/>
      <c r="M25084"/>
      <c r="N25084"/>
      <c r="O25084"/>
      <c r="P25084"/>
      <c r="S25084"/>
    </row>
    <row r="25085" spans="1:19" x14ac:dyDescent="0.3">
      <c r="A25085" s="25"/>
      <c r="B25085"/>
      <c r="C25085"/>
      <c r="D25085"/>
      <c r="E25085"/>
      <c r="F25085"/>
      <c r="G25085"/>
      <c r="H25085" s="14"/>
      <c r="I25085" s="14"/>
      <c r="K25085"/>
      <c r="L25085"/>
      <c r="M25085"/>
      <c r="N25085"/>
      <c r="O25085"/>
      <c r="P25085"/>
      <c r="S25085"/>
    </row>
    <row r="25086" spans="1:19" x14ac:dyDescent="0.3">
      <c r="A25086" s="25"/>
      <c r="B25086"/>
      <c r="C25086"/>
      <c r="D25086"/>
      <c r="E25086"/>
      <c r="F25086"/>
      <c r="G25086"/>
      <c r="H25086" s="14"/>
      <c r="I25086" s="14"/>
      <c r="K25086"/>
      <c r="L25086"/>
      <c r="M25086"/>
      <c r="N25086"/>
      <c r="O25086"/>
      <c r="P25086"/>
      <c r="S25086"/>
    </row>
    <row r="25087" spans="1:19" x14ac:dyDescent="0.3">
      <c r="A25087" s="25"/>
      <c r="B25087"/>
      <c r="C25087"/>
      <c r="D25087"/>
      <c r="E25087"/>
      <c r="F25087"/>
      <c r="G25087"/>
      <c r="H25087" s="14"/>
      <c r="I25087" s="14"/>
      <c r="K25087"/>
      <c r="L25087"/>
      <c r="M25087"/>
      <c r="N25087"/>
      <c r="O25087"/>
      <c r="P25087"/>
      <c r="S25087"/>
    </row>
    <row r="25088" spans="1:19" x14ac:dyDescent="0.3">
      <c r="A25088" s="25"/>
      <c r="B25088"/>
      <c r="C25088"/>
      <c r="D25088"/>
      <c r="E25088"/>
      <c r="F25088"/>
      <c r="G25088"/>
      <c r="H25088" s="26"/>
      <c r="I25088" s="26"/>
      <c r="K25088"/>
      <c r="L25088"/>
      <c r="M25088"/>
      <c r="N25088"/>
      <c r="O25088"/>
      <c r="P25088"/>
      <c r="S25088"/>
    </row>
    <row r="25089" spans="1:19" x14ac:dyDescent="0.3">
      <c r="A25089" s="25"/>
      <c r="B25089"/>
      <c r="C25089"/>
      <c r="D25089"/>
      <c r="E25089"/>
      <c r="F25089"/>
      <c r="G25089"/>
      <c r="H25089" s="26"/>
      <c r="I25089" s="26"/>
      <c r="K25089"/>
      <c r="L25089"/>
      <c r="M25089"/>
      <c r="N25089"/>
      <c r="O25089"/>
      <c r="P25089"/>
      <c r="S25089"/>
    </row>
    <row r="25090" spans="1:19" x14ac:dyDescent="0.3">
      <c r="A25090" s="25"/>
      <c r="B25090"/>
      <c r="C25090"/>
      <c r="D25090"/>
      <c r="E25090"/>
      <c r="F25090"/>
      <c r="G25090"/>
      <c r="H25090" s="26"/>
      <c r="I25090" s="26"/>
      <c r="K25090"/>
      <c r="L25090"/>
      <c r="M25090"/>
      <c r="N25090"/>
      <c r="O25090"/>
      <c r="P25090"/>
      <c r="S25090"/>
    </row>
    <row r="25091" spans="1:19" x14ac:dyDescent="0.3">
      <c r="A25091" s="25"/>
      <c r="B25091"/>
      <c r="C25091"/>
      <c r="D25091"/>
      <c r="E25091"/>
      <c r="F25091"/>
      <c r="G25091"/>
      <c r="H25091" s="26"/>
      <c r="I25091" s="26"/>
      <c r="K25091"/>
      <c r="L25091"/>
      <c r="M25091"/>
      <c r="N25091"/>
      <c r="O25091"/>
      <c r="P25091"/>
      <c r="S25091"/>
    </row>
    <row r="25092" spans="1:19" x14ac:dyDescent="0.3">
      <c r="A25092" s="25"/>
      <c r="B25092"/>
      <c r="C25092"/>
      <c r="D25092"/>
      <c r="E25092"/>
      <c r="F25092"/>
      <c r="G25092"/>
      <c r="H25092" s="26"/>
      <c r="I25092" s="26"/>
      <c r="K25092"/>
      <c r="L25092"/>
      <c r="M25092"/>
      <c r="N25092"/>
      <c r="O25092"/>
      <c r="P25092"/>
      <c r="S25092"/>
    </row>
    <row r="25093" spans="1:19" x14ac:dyDescent="0.3">
      <c r="A25093" s="25"/>
      <c r="B25093"/>
      <c r="C25093"/>
      <c r="D25093"/>
      <c r="E25093"/>
      <c r="F25093"/>
      <c r="G25093"/>
      <c r="H25093"/>
      <c r="I25093" s="14"/>
      <c r="K25093"/>
      <c r="L25093"/>
      <c r="M25093"/>
      <c r="N25093"/>
      <c r="O25093"/>
      <c r="P25093"/>
      <c r="S25093"/>
    </row>
    <row r="25094" spans="1:19" x14ac:dyDescent="0.3">
      <c r="A25094" s="25"/>
      <c r="B25094"/>
      <c r="C25094"/>
      <c r="D25094"/>
      <c r="E25094"/>
      <c r="F25094"/>
      <c r="G25094"/>
      <c r="H25094"/>
      <c r="I25094" s="14"/>
      <c r="K25094"/>
      <c r="L25094"/>
      <c r="M25094"/>
      <c r="N25094"/>
      <c r="O25094"/>
      <c r="P25094"/>
      <c r="S25094"/>
    </row>
    <row r="25095" spans="1:19" x14ac:dyDescent="0.3">
      <c r="A25095" s="25"/>
      <c r="B25095"/>
      <c r="C25095"/>
      <c r="D25095"/>
      <c r="E25095"/>
      <c r="F25095"/>
      <c r="G25095"/>
      <c r="H25095"/>
      <c r="I25095" s="14"/>
      <c r="K25095"/>
      <c r="L25095"/>
      <c r="M25095"/>
      <c r="N25095"/>
      <c r="O25095"/>
      <c r="P25095"/>
      <c r="S25095"/>
    </row>
    <row r="25096" spans="1:19" x14ac:dyDescent="0.3">
      <c r="A25096" s="25"/>
      <c r="B25096"/>
      <c r="C25096"/>
      <c r="D25096"/>
      <c r="E25096"/>
      <c r="F25096"/>
      <c r="G25096"/>
      <c r="H25096"/>
      <c r="I25096" s="14"/>
      <c r="K25096"/>
      <c r="L25096"/>
      <c r="M25096"/>
      <c r="N25096"/>
      <c r="O25096"/>
      <c r="P25096"/>
      <c r="S25096"/>
    </row>
    <row r="25097" spans="1:19" x14ac:dyDescent="0.3">
      <c r="A25097" s="25"/>
      <c r="B25097"/>
      <c r="C25097"/>
      <c r="D25097"/>
      <c r="E25097"/>
      <c r="F25097"/>
      <c r="G25097"/>
      <c r="H25097" s="26"/>
      <c r="I25097" s="26"/>
      <c r="K25097"/>
      <c r="L25097"/>
      <c r="M25097"/>
      <c r="N25097"/>
      <c r="O25097"/>
      <c r="P25097"/>
      <c r="S25097"/>
    </row>
    <row r="25098" spans="1:19" x14ac:dyDescent="0.3">
      <c r="A25098" s="25"/>
      <c r="B25098"/>
      <c r="C25098"/>
      <c r="D25098"/>
      <c r="E25098"/>
      <c r="F25098"/>
      <c r="G25098"/>
      <c r="H25098" s="26"/>
      <c r="I25098" s="26"/>
      <c r="K25098"/>
      <c r="L25098"/>
      <c r="M25098"/>
      <c r="N25098"/>
      <c r="O25098"/>
      <c r="P25098"/>
      <c r="S25098"/>
    </row>
    <row r="25099" spans="1:19" x14ac:dyDescent="0.3">
      <c r="A25099" s="25"/>
      <c r="B25099"/>
      <c r="C25099"/>
      <c r="D25099"/>
      <c r="E25099"/>
      <c r="F25099"/>
      <c r="G25099"/>
      <c r="H25099" s="26"/>
      <c r="I25099" s="26"/>
      <c r="K25099"/>
      <c r="L25099"/>
      <c r="M25099"/>
      <c r="N25099"/>
      <c r="O25099"/>
      <c r="P25099"/>
      <c r="S25099"/>
    </row>
    <row r="25100" spans="1:19" x14ac:dyDescent="0.3">
      <c r="A25100" s="25"/>
      <c r="B25100"/>
      <c r="C25100"/>
      <c r="D25100"/>
      <c r="E25100"/>
      <c r="F25100"/>
      <c r="G25100"/>
      <c r="H25100" s="26"/>
      <c r="I25100" s="26"/>
      <c r="K25100"/>
      <c r="L25100"/>
      <c r="M25100"/>
      <c r="N25100"/>
      <c r="O25100"/>
      <c r="P25100"/>
      <c r="S25100"/>
    </row>
    <row r="25101" spans="1:19" x14ac:dyDescent="0.3">
      <c r="A25101" s="25"/>
      <c r="B25101"/>
      <c r="C25101"/>
      <c r="D25101"/>
      <c r="E25101"/>
      <c r="F25101"/>
      <c r="G25101"/>
      <c r="H25101" s="14"/>
      <c r="I25101" s="14"/>
      <c r="K25101"/>
      <c r="L25101"/>
      <c r="M25101"/>
      <c r="N25101"/>
      <c r="O25101"/>
      <c r="P25101"/>
      <c r="S25101"/>
    </row>
    <row r="25102" spans="1:19" x14ac:dyDescent="0.3">
      <c r="A25102" s="25"/>
      <c r="B25102"/>
      <c r="C25102"/>
      <c r="D25102"/>
      <c r="E25102"/>
      <c r="F25102"/>
      <c r="G25102"/>
      <c r="H25102"/>
      <c r="I25102" s="14"/>
      <c r="K25102"/>
      <c r="L25102"/>
      <c r="M25102"/>
      <c r="N25102"/>
      <c r="O25102"/>
      <c r="P25102"/>
      <c r="S25102"/>
    </row>
    <row r="25103" spans="1:19" x14ac:dyDescent="0.3">
      <c r="A25103" s="25"/>
      <c r="B25103"/>
      <c r="C25103"/>
      <c r="D25103"/>
      <c r="E25103"/>
      <c r="F25103"/>
      <c r="G25103"/>
      <c r="H25103"/>
      <c r="I25103" s="14"/>
      <c r="K25103"/>
      <c r="L25103"/>
      <c r="M25103"/>
      <c r="N25103"/>
      <c r="O25103"/>
      <c r="P25103"/>
      <c r="S25103"/>
    </row>
    <row r="25104" spans="1:19" x14ac:dyDescent="0.3">
      <c r="A25104" s="25"/>
      <c r="B25104"/>
      <c r="C25104"/>
      <c r="D25104"/>
      <c r="E25104"/>
      <c r="F25104"/>
      <c r="G25104"/>
      <c r="H25104"/>
      <c r="I25104" s="14"/>
      <c r="K25104"/>
      <c r="L25104"/>
      <c r="M25104"/>
      <c r="N25104"/>
      <c r="O25104"/>
      <c r="P25104"/>
      <c r="S25104"/>
    </row>
    <row r="25105" spans="1:19" x14ac:dyDescent="0.3">
      <c r="A25105" s="25"/>
      <c r="B25105"/>
      <c r="C25105"/>
      <c r="D25105"/>
      <c r="E25105"/>
      <c r="F25105"/>
      <c r="G25105"/>
      <c r="H25105" s="14"/>
      <c r="I25105" s="14"/>
      <c r="K25105"/>
      <c r="L25105"/>
      <c r="M25105"/>
      <c r="N25105"/>
      <c r="O25105"/>
      <c r="P25105"/>
      <c r="S25105"/>
    </row>
    <row r="25106" spans="1:19" x14ac:dyDescent="0.3">
      <c r="A25106" s="25"/>
      <c r="B25106"/>
      <c r="C25106"/>
      <c r="D25106"/>
      <c r="E25106"/>
      <c r="F25106"/>
      <c r="G25106"/>
      <c r="H25106" s="14"/>
      <c r="I25106" s="14"/>
      <c r="K25106"/>
      <c r="L25106"/>
      <c r="M25106"/>
      <c r="N25106"/>
      <c r="O25106"/>
      <c r="P25106"/>
      <c r="S25106"/>
    </row>
    <row r="25107" spans="1:19" x14ac:dyDescent="0.3">
      <c r="A25107" s="25"/>
      <c r="B25107"/>
      <c r="C25107"/>
      <c r="D25107"/>
      <c r="E25107"/>
      <c r="F25107"/>
      <c r="G25107"/>
      <c r="H25107" s="14"/>
      <c r="I25107" s="14"/>
      <c r="K25107"/>
      <c r="L25107"/>
      <c r="M25107"/>
      <c r="N25107"/>
      <c r="O25107"/>
      <c r="P25107"/>
      <c r="S25107"/>
    </row>
    <row r="25108" spans="1:19" x14ac:dyDescent="0.3">
      <c r="A25108" s="25"/>
      <c r="B25108"/>
      <c r="C25108"/>
      <c r="D25108"/>
      <c r="E25108"/>
      <c r="F25108"/>
      <c r="G25108"/>
      <c r="H25108"/>
      <c r="I25108" s="14"/>
      <c r="K25108"/>
      <c r="L25108"/>
      <c r="M25108"/>
      <c r="N25108"/>
      <c r="O25108"/>
      <c r="P25108"/>
      <c r="S25108"/>
    </row>
    <row r="25109" spans="1:19" x14ac:dyDescent="0.3">
      <c r="A25109" s="25"/>
      <c r="B25109"/>
      <c r="C25109"/>
      <c r="D25109"/>
      <c r="E25109"/>
      <c r="F25109"/>
      <c r="G25109"/>
      <c r="H25109"/>
      <c r="I25109" s="14"/>
      <c r="K25109"/>
      <c r="L25109"/>
      <c r="M25109"/>
      <c r="N25109"/>
      <c r="O25109"/>
      <c r="P25109"/>
      <c r="S25109"/>
    </row>
    <row r="25110" spans="1:19" x14ac:dyDescent="0.3">
      <c r="A25110" s="25"/>
      <c r="B25110"/>
      <c r="C25110"/>
      <c r="D25110"/>
      <c r="E25110"/>
      <c r="F25110"/>
      <c r="G25110"/>
      <c r="H25110"/>
      <c r="I25110" s="14"/>
      <c r="K25110"/>
      <c r="L25110"/>
      <c r="M25110"/>
      <c r="N25110"/>
      <c r="O25110"/>
      <c r="P25110"/>
      <c r="S25110"/>
    </row>
    <row r="25111" spans="1:19" x14ac:dyDescent="0.3">
      <c r="A25111" s="25"/>
      <c r="B25111"/>
      <c r="C25111"/>
      <c r="D25111"/>
      <c r="E25111"/>
      <c r="F25111"/>
      <c r="G25111"/>
      <c r="H25111"/>
      <c r="I25111" s="14"/>
      <c r="K25111"/>
      <c r="L25111"/>
      <c r="M25111"/>
      <c r="N25111"/>
      <c r="O25111"/>
      <c r="P25111"/>
      <c r="S25111"/>
    </row>
    <row r="25112" spans="1:19" x14ac:dyDescent="0.3">
      <c r="A25112" s="25"/>
      <c r="B25112"/>
      <c r="C25112"/>
      <c r="D25112"/>
      <c r="E25112"/>
      <c r="F25112"/>
      <c r="G25112"/>
      <c r="H25112"/>
      <c r="I25112" s="14"/>
      <c r="K25112"/>
      <c r="L25112"/>
      <c r="M25112"/>
      <c r="N25112"/>
      <c r="O25112"/>
      <c r="P25112"/>
      <c r="S25112"/>
    </row>
    <row r="25113" spans="1:19" x14ac:dyDescent="0.3">
      <c r="A25113" s="25"/>
      <c r="B25113"/>
      <c r="C25113"/>
      <c r="D25113"/>
      <c r="E25113"/>
      <c r="F25113"/>
      <c r="G25113"/>
      <c r="H25113"/>
      <c r="I25113" s="14"/>
      <c r="K25113"/>
      <c r="L25113"/>
      <c r="M25113"/>
      <c r="N25113"/>
      <c r="O25113"/>
      <c r="P25113"/>
      <c r="S25113"/>
    </row>
    <row r="25114" spans="1:19" x14ac:dyDescent="0.3">
      <c r="A25114" s="25"/>
      <c r="B25114"/>
      <c r="C25114"/>
      <c r="D25114"/>
      <c r="E25114"/>
      <c r="F25114"/>
      <c r="G25114"/>
      <c r="H25114" s="26"/>
      <c r="I25114" s="26"/>
      <c r="K25114"/>
      <c r="L25114"/>
      <c r="M25114"/>
      <c r="N25114"/>
      <c r="O25114"/>
      <c r="P25114"/>
      <c r="S25114"/>
    </row>
    <row r="25115" spans="1:19" x14ac:dyDescent="0.3">
      <c r="A25115" s="25"/>
      <c r="B25115"/>
      <c r="C25115"/>
      <c r="D25115"/>
      <c r="E25115"/>
      <c r="F25115"/>
      <c r="G25115"/>
      <c r="H25115" s="26"/>
      <c r="I25115" s="26"/>
      <c r="K25115"/>
      <c r="L25115"/>
      <c r="M25115"/>
      <c r="N25115"/>
      <c r="O25115"/>
      <c r="P25115"/>
      <c r="S25115"/>
    </row>
    <row r="25116" spans="1:19" x14ac:dyDescent="0.3">
      <c r="A25116" s="25"/>
      <c r="B25116"/>
      <c r="C25116"/>
      <c r="D25116"/>
      <c r="E25116"/>
      <c r="F25116"/>
      <c r="G25116"/>
      <c r="H25116" s="26"/>
      <c r="I25116" s="26"/>
      <c r="K25116"/>
      <c r="L25116"/>
      <c r="M25116"/>
      <c r="N25116"/>
      <c r="O25116"/>
      <c r="P25116"/>
      <c r="S25116"/>
    </row>
    <row r="25117" spans="1:19" x14ac:dyDescent="0.3">
      <c r="A25117" s="25"/>
      <c r="B25117"/>
      <c r="C25117"/>
      <c r="D25117"/>
      <c r="E25117"/>
      <c r="F25117"/>
      <c r="G25117"/>
      <c r="H25117" s="26"/>
      <c r="I25117" s="26"/>
      <c r="K25117"/>
      <c r="L25117"/>
      <c r="M25117"/>
      <c r="N25117"/>
      <c r="O25117"/>
      <c r="P25117"/>
      <c r="S25117"/>
    </row>
    <row r="25118" spans="1:19" x14ac:dyDescent="0.3">
      <c r="A25118" s="25"/>
      <c r="B25118"/>
      <c r="C25118"/>
      <c r="D25118"/>
      <c r="E25118"/>
      <c r="F25118"/>
      <c r="G25118"/>
      <c r="H25118" s="26"/>
      <c r="I25118" s="26"/>
      <c r="K25118"/>
      <c r="L25118"/>
      <c r="M25118"/>
      <c r="N25118"/>
      <c r="O25118"/>
      <c r="P25118"/>
      <c r="S25118"/>
    </row>
    <row r="25119" spans="1:19" x14ac:dyDescent="0.3">
      <c r="A25119" s="25"/>
      <c r="B25119"/>
      <c r="C25119"/>
      <c r="D25119"/>
      <c r="E25119"/>
      <c r="F25119"/>
      <c r="G25119"/>
      <c r="H25119" s="26"/>
      <c r="I25119" s="26"/>
      <c r="K25119"/>
      <c r="L25119"/>
      <c r="M25119"/>
      <c r="N25119"/>
      <c r="O25119"/>
      <c r="P25119"/>
      <c r="S25119"/>
    </row>
    <row r="25120" spans="1:19" x14ac:dyDescent="0.3">
      <c r="A25120" s="25"/>
      <c r="B25120"/>
      <c r="C25120"/>
      <c r="D25120"/>
      <c r="E25120"/>
      <c r="F25120"/>
      <c r="G25120"/>
      <c r="H25120" s="26"/>
      <c r="I25120" s="26"/>
      <c r="K25120"/>
      <c r="L25120"/>
      <c r="M25120"/>
      <c r="N25120"/>
      <c r="O25120"/>
      <c r="P25120"/>
      <c r="S25120"/>
    </row>
    <row r="25121" spans="1:19" x14ac:dyDescent="0.3">
      <c r="A25121" s="25"/>
      <c r="B25121"/>
      <c r="C25121"/>
      <c r="D25121"/>
      <c r="E25121"/>
      <c r="F25121"/>
      <c r="G25121"/>
      <c r="H25121" s="26"/>
      <c r="I25121" s="26"/>
      <c r="K25121"/>
      <c r="L25121"/>
      <c r="M25121"/>
      <c r="N25121"/>
      <c r="O25121"/>
      <c r="P25121"/>
      <c r="S25121"/>
    </row>
    <row r="25122" spans="1:19" x14ac:dyDescent="0.3">
      <c r="A25122" s="25"/>
      <c r="B25122"/>
      <c r="C25122"/>
      <c r="D25122"/>
      <c r="E25122"/>
      <c r="F25122"/>
      <c r="G25122"/>
      <c r="H25122"/>
      <c r="I25122"/>
      <c r="K25122"/>
      <c r="L25122"/>
      <c r="M25122"/>
      <c r="N25122"/>
      <c r="O25122"/>
      <c r="P25122"/>
      <c r="S25122"/>
    </row>
    <row r="25123" spans="1:19" x14ac:dyDescent="0.3">
      <c r="A25123" s="25"/>
      <c r="B25123"/>
      <c r="C25123"/>
      <c r="D25123"/>
      <c r="E25123"/>
      <c r="F25123"/>
      <c r="G25123"/>
      <c r="H25123"/>
      <c r="I25123"/>
      <c r="K25123"/>
      <c r="L25123"/>
      <c r="M25123"/>
      <c r="N25123"/>
      <c r="O25123"/>
      <c r="P25123"/>
      <c r="S25123"/>
    </row>
    <row r="25124" spans="1:19" x14ac:dyDescent="0.3">
      <c r="A25124" s="25"/>
      <c r="B25124"/>
      <c r="C25124"/>
      <c r="D25124"/>
      <c r="E25124"/>
      <c r="F25124"/>
      <c r="G25124"/>
      <c r="H25124"/>
      <c r="I25124"/>
      <c r="K25124"/>
      <c r="L25124"/>
      <c r="M25124"/>
      <c r="N25124"/>
      <c r="O25124"/>
      <c r="P25124"/>
      <c r="S25124"/>
    </row>
    <row r="25125" spans="1:19" x14ac:dyDescent="0.3">
      <c r="A25125" s="25"/>
      <c r="B25125"/>
      <c r="C25125"/>
      <c r="D25125"/>
      <c r="E25125"/>
      <c r="F25125"/>
      <c r="G25125"/>
      <c r="H25125"/>
      <c r="I25125"/>
      <c r="K25125"/>
      <c r="L25125"/>
      <c r="M25125"/>
      <c r="N25125"/>
      <c r="O25125"/>
      <c r="P25125"/>
      <c r="S25125"/>
    </row>
    <row r="25126" spans="1:19" x14ac:dyDescent="0.3">
      <c r="A25126" s="25"/>
      <c r="B25126"/>
      <c r="C25126"/>
      <c r="D25126"/>
      <c r="E25126"/>
      <c r="F25126"/>
      <c r="G25126"/>
      <c r="H25126"/>
      <c r="I25126"/>
      <c r="K25126"/>
      <c r="L25126"/>
      <c r="M25126"/>
      <c r="N25126"/>
      <c r="O25126"/>
      <c r="P25126"/>
      <c r="S25126"/>
    </row>
    <row r="25127" spans="1:19" x14ac:dyDescent="0.3">
      <c r="A25127" s="25"/>
      <c r="B25127"/>
      <c r="C25127"/>
      <c r="D25127"/>
      <c r="E25127"/>
      <c r="F25127"/>
      <c r="G25127"/>
      <c r="H25127"/>
      <c r="I25127"/>
      <c r="K25127"/>
      <c r="L25127"/>
      <c r="M25127"/>
      <c r="N25127"/>
      <c r="O25127"/>
      <c r="P25127"/>
      <c r="S25127"/>
    </row>
    <row r="25128" spans="1:19" x14ac:dyDescent="0.3">
      <c r="A25128" s="25"/>
      <c r="B25128"/>
      <c r="C25128"/>
      <c r="D25128"/>
      <c r="E25128"/>
      <c r="F25128"/>
      <c r="G25128"/>
      <c r="H25128"/>
      <c r="I25128"/>
      <c r="K25128"/>
      <c r="L25128"/>
      <c r="M25128"/>
      <c r="N25128"/>
      <c r="O25128"/>
      <c r="P25128"/>
      <c r="S25128"/>
    </row>
    <row r="25129" spans="1:19" x14ac:dyDescent="0.3">
      <c r="A25129" s="25"/>
      <c r="B25129"/>
      <c r="C25129"/>
      <c r="D25129"/>
      <c r="E25129"/>
      <c r="F25129"/>
      <c r="G25129"/>
      <c r="H25129"/>
      <c r="I25129"/>
      <c r="K25129"/>
      <c r="L25129"/>
      <c r="M25129"/>
      <c r="N25129"/>
      <c r="O25129"/>
      <c r="P25129"/>
      <c r="S25129"/>
    </row>
    <row r="25130" spans="1:19" x14ac:dyDescent="0.3">
      <c r="A25130" s="25"/>
      <c r="B25130"/>
      <c r="C25130"/>
      <c r="D25130"/>
      <c r="E25130"/>
      <c r="F25130"/>
      <c r="G25130"/>
      <c r="H25130"/>
      <c r="I25130"/>
      <c r="K25130"/>
      <c r="L25130"/>
      <c r="M25130"/>
      <c r="N25130"/>
      <c r="O25130"/>
      <c r="P25130"/>
      <c r="S25130"/>
    </row>
    <row r="25131" spans="1:19" x14ac:dyDescent="0.3">
      <c r="A25131" s="25"/>
      <c r="B25131"/>
      <c r="C25131"/>
      <c r="D25131"/>
      <c r="E25131"/>
      <c r="F25131"/>
      <c r="G25131"/>
      <c r="H25131"/>
      <c r="I25131"/>
      <c r="K25131"/>
      <c r="L25131"/>
      <c r="M25131"/>
      <c r="N25131"/>
      <c r="O25131"/>
      <c r="P25131"/>
      <c r="S25131"/>
    </row>
    <row r="25132" spans="1:19" x14ac:dyDescent="0.3">
      <c r="A25132" s="25"/>
      <c r="B25132"/>
      <c r="C25132"/>
      <c r="D25132"/>
      <c r="E25132"/>
      <c r="F25132"/>
      <c r="G25132"/>
      <c r="H25132"/>
      <c r="I25132"/>
      <c r="K25132"/>
      <c r="L25132"/>
      <c r="M25132"/>
      <c r="N25132"/>
      <c r="O25132"/>
      <c r="P25132"/>
      <c r="S25132"/>
    </row>
    <row r="25133" spans="1:19" x14ac:dyDescent="0.3">
      <c r="A25133" s="25"/>
      <c r="B25133"/>
      <c r="C25133"/>
      <c r="D25133"/>
      <c r="E25133"/>
      <c r="F25133"/>
      <c r="G25133"/>
      <c r="H25133"/>
      <c r="I25133"/>
      <c r="K25133"/>
      <c r="L25133"/>
      <c r="M25133"/>
      <c r="N25133"/>
      <c r="O25133"/>
      <c r="P25133"/>
      <c r="S25133"/>
    </row>
    <row r="25134" spans="1:19" x14ac:dyDescent="0.3">
      <c r="A25134" s="25"/>
      <c r="B25134"/>
      <c r="C25134"/>
      <c r="D25134"/>
      <c r="E25134"/>
      <c r="F25134"/>
      <c r="G25134"/>
      <c r="H25134"/>
      <c r="I25134"/>
      <c r="K25134"/>
      <c r="L25134"/>
      <c r="M25134"/>
      <c r="N25134"/>
      <c r="O25134"/>
      <c r="P25134"/>
      <c r="S25134"/>
    </row>
    <row r="25135" spans="1:19" x14ac:dyDescent="0.3">
      <c r="A25135" s="25"/>
      <c r="B25135"/>
      <c r="C25135"/>
      <c r="D25135"/>
      <c r="E25135"/>
      <c r="F25135"/>
      <c r="G25135"/>
      <c r="H25135"/>
      <c r="I25135"/>
      <c r="K25135"/>
      <c r="L25135"/>
      <c r="M25135"/>
      <c r="N25135"/>
      <c r="O25135"/>
      <c r="P25135"/>
      <c r="S25135"/>
    </row>
    <row r="25136" spans="1:19" x14ac:dyDescent="0.3">
      <c r="A25136" s="25"/>
      <c r="B25136"/>
      <c r="C25136"/>
      <c r="D25136"/>
      <c r="E25136"/>
      <c r="F25136"/>
      <c r="G25136"/>
      <c r="H25136"/>
      <c r="I25136"/>
      <c r="K25136"/>
      <c r="L25136"/>
      <c r="M25136"/>
      <c r="N25136"/>
      <c r="O25136"/>
      <c r="P25136"/>
      <c r="S25136"/>
    </row>
    <row r="25137" spans="1:19" x14ac:dyDescent="0.3">
      <c r="A25137" s="25"/>
      <c r="B25137"/>
      <c r="C25137"/>
      <c r="D25137"/>
      <c r="E25137"/>
      <c r="F25137"/>
      <c r="G25137"/>
      <c r="H25137"/>
      <c r="I25137" s="26"/>
      <c r="K25137"/>
      <c r="L25137"/>
      <c r="M25137"/>
      <c r="N25137"/>
      <c r="O25137"/>
      <c r="P25137"/>
      <c r="S25137"/>
    </row>
    <row r="25138" spans="1:19" x14ac:dyDescent="0.3">
      <c r="A25138" s="25"/>
      <c r="B25138"/>
      <c r="C25138"/>
      <c r="D25138"/>
      <c r="E25138"/>
      <c r="F25138"/>
      <c r="G25138"/>
      <c r="H25138"/>
      <c r="I25138" s="26"/>
      <c r="K25138"/>
      <c r="L25138"/>
      <c r="M25138"/>
      <c r="N25138"/>
      <c r="O25138"/>
      <c r="P25138"/>
      <c r="S25138"/>
    </row>
    <row r="25139" spans="1:19" x14ac:dyDescent="0.3">
      <c r="A25139" s="25"/>
      <c r="B25139"/>
      <c r="C25139"/>
      <c r="D25139"/>
      <c r="E25139"/>
      <c r="F25139"/>
      <c r="G25139"/>
      <c r="H25139"/>
      <c r="I25139" s="26"/>
      <c r="K25139"/>
      <c r="L25139"/>
      <c r="M25139"/>
      <c r="N25139"/>
      <c r="O25139"/>
      <c r="P25139"/>
      <c r="S25139"/>
    </row>
    <row r="25140" spans="1:19" x14ac:dyDescent="0.3">
      <c r="A25140" s="25"/>
      <c r="B25140"/>
      <c r="C25140"/>
      <c r="D25140"/>
      <c r="E25140"/>
      <c r="F25140"/>
      <c r="G25140"/>
      <c r="H25140" s="26"/>
      <c r="I25140" s="26"/>
      <c r="K25140"/>
      <c r="L25140"/>
      <c r="M25140"/>
      <c r="N25140"/>
      <c r="O25140"/>
      <c r="P25140"/>
      <c r="S25140"/>
    </row>
    <row r="25141" spans="1:19" x14ac:dyDescent="0.3">
      <c r="A25141" s="25"/>
      <c r="B25141"/>
      <c r="C25141"/>
      <c r="D25141"/>
      <c r="E25141"/>
      <c r="F25141"/>
      <c r="G25141"/>
      <c r="H25141" s="26"/>
      <c r="I25141" s="26"/>
      <c r="K25141"/>
      <c r="L25141"/>
      <c r="M25141"/>
      <c r="N25141"/>
      <c r="O25141"/>
      <c r="P25141"/>
      <c r="S25141"/>
    </row>
    <row r="25142" spans="1:19" x14ac:dyDescent="0.3">
      <c r="A25142" s="25"/>
      <c r="B25142"/>
      <c r="C25142"/>
      <c r="D25142"/>
      <c r="E25142"/>
      <c r="F25142"/>
      <c r="G25142"/>
      <c r="H25142" s="26"/>
      <c r="I25142" s="26"/>
      <c r="K25142"/>
      <c r="L25142"/>
      <c r="M25142"/>
      <c r="N25142"/>
      <c r="O25142"/>
      <c r="P25142"/>
      <c r="S25142"/>
    </row>
    <row r="25143" spans="1:19" x14ac:dyDescent="0.3">
      <c r="A25143" s="25"/>
      <c r="B25143"/>
      <c r="C25143"/>
      <c r="D25143"/>
      <c r="E25143"/>
      <c r="F25143"/>
      <c r="G25143"/>
      <c r="H25143"/>
      <c r="I25143" s="14"/>
      <c r="K25143"/>
      <c r="L25143"/>
      <c r="M25143"/>
      <c r="N25143"/>
      <c r="O25143"/>
      <c r="P25143"/>
      <c r="S25143"/>
    </row>
    <row r="25144" spans="1:19" x14ac:dyDescent="0.3">
      <c r="A25144" s="25"/>
      <c r="B25144"/>
      <c r="C25144"/>
      <c r="D25144"/>
      <c r="E25144"/>
      <c r="F25144"/>
      <c r="G25144"/>
      <c r="H25144" s="14"/>
      <c r="I25144" s="14"/>
      <c r="K25144"/>
      <c r="L25144"/>
      <c r="M25144"/>
      <c r="N25144"/>
      <c r="O25144"/>
      <c r="P25144"/>
      <c r="S25144"/>
    </row>
    <row r="25145" spans="1:19" x14ac:dyDescent="0.3">
      <c r="A25145" s="25"/>
      <c r="B25145"/>
      <c r="C25145"/>
      <c r="D25145"/>
      <c r="E25145"/>
      <c r="F25145"/>
      <c r="G25145"/>
      <c r="H25145" s="14"/>
      <c r="I25145" s="14"/>
      <c r="K25145"/>
      <c r="L25145"/>
      <c r="M25145"/>
      <c r="N25145"/>
      <c r="O25145"/>
      <c r="P25145"/>
      <c r="S25145"/>
    </row>
    <row r="25146" spans="1:19" x14ac:dyDescent="0.3">
      <c r="A25146" s="25"/>
      <c r="B25146"/>
      <c r="C25146"/>
      <c r="D25146"/>
      <c r="E25146"/>
      <c r="F25146"/>
      <c r="G25146"/>
      <c r="H25146" s="26"/>
      <c r="I25146" s="26"/>
      <c r="K25146"/>
      <c r="L25146"/>
      <c r="M25146"/>
      <c r="N25146"/>
      <c r="O25146"/>
      <c r="P25146"/>
      <c r="S25146"/>
    </row>
    <row r="25147" spans="1:19" x14ac:dyDescent="0.3">
      <c r="A25147" s="25"/>
      <c r="B25147"/>
      <c r="C25147"/>
      <c r="D25147"/>
      <c r="E25147"/>
      <c r="F25147"/>
      <c r="G25147"/>
      <c r="H25147" s="26"/>
      <c r="I25147" s="26"/>
      <c r="K25147"/>
      <c r="L25147"/>
      <c r="M25147"/>
      <c r="N25147"/>
      <c r="O25147"/>
      <c r="P25147"/>
      <c r="S25147"/>
    </row>
    <row r="25148" spans="1:19" x14ac:dyDescent="0.3">
      <c r="A25148" s="25"/>
      <c r="B25148"/>
      <c r="C25148"/>
      <c r="D25148"/>
      <c r="E25148"/>
      <c r="F25148"/>
      <c r="G25148"/>
      <c r="H25148" s="26"/>
      <c r="I25148" s="26"/>
      <c r="K25148"/>
      <c r="L25148"/>
      <c r="M25148"/>
      <c r="N25148"/>
      <c r="O25148"/>
      <c r="P25148"/>
      <c r="S25148"/>
    </row>
    <row r="25149" spans="1:19" x14ac:dyDescent="0.3">
      <c r="A25149" s="25"/>
      <c r="B25149"/>
      <c r="C25149"/>
      <c r="D25149"/>
      <c r="E25149"/>
      <c r="F25149"/>
      <c r="G25149"/>
      <c r="H25149" s="26"/>
      <c r="I25149" s="26"/>
      <c r="K25149"/>
      <c r="L25149"/>
      <c r="M25149"/>
      <c r="N25149"/>
      <c r="O25149"/>
      <c r="P25149"/>
      <c r="S25149"/>
    </row>
    <row r="25150" spans="1:19" x14ac:dyDescent="0.3">
      <c r="A25150" s="25"/>
      <c r="B25150"/>
      <c r="C25150"/>
      <c r="D25150"/>
      <c r="E25150"/>
      <c r="F25150"/>
      <c r="G25150"/>
      <c r="H25150" s="26"/>
      <c r="I25150" s="26"/>
      <c r="K25150"/>
      <c r="L25150"/>
      <c r="M25150"/>
      <c r="N25150"/>
      <c r="O25150"/>
      <c r="P25150"/>
      <c r="S25150"/>
    </row>
    <row r="25151" spans="1:19" x14ac:dyDescent="0.3">
      <c r="A25151" s="25"/>
      <c r="B25151"/>
      <c r="C25151"/>
      <c r="D25151"/>
      <c r="E25151"/>
      <c r="F25151"/>
      <c r="G25151"/>
      <c r="H25151" s="26"/>
      <c r="I25151" s="26"/>
      <c r="K25151"/>
      <c r="L25151"/>
      <c r="M25151"/>
      <c r="N25151"/>
      <c r="O25151"/>
      <c r="P25151"/>
      <c r="S25151"/>
    </row>
    <row r="25152" spans="1:19" x14ac:dyDescent="0.3">
      <c r="A25152" s="25"/>
      <c r="B25152"/>
      <c r="C25152"/>
      <c r="D25152"/>
      <c r="E25152"/>
      <c r="F25152"/>
      <c r="G25152"/>
      <c r="H25152" s="26"/>
      <c r="I25152" s="26"/>
      <c r="K25152"/>
      <c r="L25152"/>
      <c r="M25152"/>
      <c r="N25152"/>
      <c r="O25152"/>
      <c r="P25152"/>
      <c r="S25152"/>
    </row>
    <row r="25153" spans="1:19" x14ac:dyDescent="0.3">
      <c r="A25153" s="25"/>
      <c r="B25153"/>
      <c r="C25153"/>
      <c r="D25153"/>
      <c r="E25153"/>
      <c r="F25153"/>
      <c r="G25153"/>
      <c r="H25153" s="26"/>
      <c r="I25153" s="26"/>
      <c r="K25153"/>
      <c r="L25153"/>
      <c r="M25153"/>
      <c r="N25153"/>
      <c r="O25153"/>
      <c r="P25153"/>
      <c r="S25153"/>
    </row>
    <row r="25154" spans="1:19" x14ac:dyDescent="0.3">
      <c r="A25154" s="25"/>
      <c r="B25154"/>
      <c r="C25154"/>
      <c r="D25154"/>
      <c r="E25154"/>
      <c r="F25154"/>
      <c r="G25154"/>
      <c r="H25154" s="26"/>
      <c r="I25154" s="26"/>
      <c r="K25154"/>
      <c r="L25154"/>
      <c r="M25154"/>
      <c r="N25154"/>
      <c r="O25154"/>
      <c r="P25154"/>
      <c r="S25154"/>
    </row>
    <row r="25155" spans="1:19" x14ac:dyDescent="0.3">
      <c r="A25155" s="25"/>
      <c r="B25155"/>
      <c r="C25155"/>
      <c r="D25155"/>
      <c r="E25155"/>
      <c r="F25155"/>
      <c r="G25155"/>
      <c r="H25155" s="26"/>
      <c r="I25155" s="26"/>
      <c r="K25155"/>
      <c r="L25155"/>
      <c r="M25155"/>
      <c r="N25155"/>
      <c r="O25155"/>
      <c r="P25155"/>
      <c r="S25155"/>
    </row>
    <row r="25156" spans="1:19" x14ac:dyDescent="0.3">
      <c r="A25156" s="25"/>
      <c r="B25156"/>
      <c r="C25156"/>
      <c r="D25156"/>
      <c r="E25156"/>
      <c r="F25156"/>
      <c r="G25156"/>
      <c r="H25156" s="26"/>
      <c r="I25156" s="26"/>
      <c r="K25156"/>
      <c r="L25156"/>
      <c r="M25156"/>
      <c r="N25156"/>
      <c r="O25156"/>
      <c r="P25156"/>
      <c r="S25156"/>
    </row>
    <row r="25157" spans="1:19" x14ac:dyDescent="0.3">
      <c r="A25157" s="25"/>
      <c r="B25157"/>
      <c r="C25157"/>
      <c r="D25157"/>
      <c r="E25157"/>
      <c r="F25157"/>
      <c r="G25157"/>
      <c r="H25157" s="26"/>
      <c r="I25157" s="26"/>
      <c r="K25157"/>
      <c r="L25157"/>
      <c r="M25157"/>
      <c r="N25157"/>
      <c r="O25157"/>
      <c r="P25157"/>
      <c r="S25157"/>
    </row>
    <row r="25158" spans="1:19" x14ac:dyDescent="0.3">
      <c r="A25158" s="25"/>
      <c r="B25158"/>
      <c r="C25158"/>
      <c r="D25158"/>
      <c r="E25158"/>
      <c r="F25158"/>
      <c r="G25158"/>
      <c r="H25158" s="26"/>
      <c r="I25158" s="26"/>
      <c r="K25158"/>
      <c r="L25158"/>
      <c r="M25158"/>
      <c r="N25158"/>
      <c r="O25158"/>
      <c r="P25158"/>
      <c r="S25158"/>
    </row>
    <row r="25159" spans="1:19" x14ac:dyDescent="0.3">
      <c r="A25159" s="25"/>
      <c r="B25159"/>
      <c r="C25159"/>
      <c r="D25159"/>
      <c r="E25159"/>
      <c r="F25159"/>
      <c r="G25159"/>
      <c r="H25159" s="26"/>
      <c r="I25159" s="26"/>
      <c r="K25159"/>
      <c r="L25159"/>
      <c r="M25159"/>
      <c r="N25159"/>
      <c r="O25159"/>
      <c r="P25159"/>
      <c r="S25159"/>
    </row>
    <row r="25160" spans="1:19" x14ac:dyDescent="0.3">
      <c r="A25160" s="25"/>
      <c r="B25160"/>
      <c r="C25160"/>
      <c r="D25160"/>
      <c r="E25160"/>
      <c r="F25160"/>
      <c r="G25160"/>
      <c r="H25160" s="26"/>
      <c r="I25160" s="26"/>
      <c r="K25160"/>
      <c r="L25160"/>
      <c r="M25160"/>
      <c r="N25160"/>
      <c r="O25160"/>
      <c r="P25160"/>
      <c r="S25160"/>
    </row>
    <row r="25161" spans="1:19" x14ac:dyDescent="0.3">
      <c r="A25161" s="25"/>
      <c r="B25161"/>
      <c r="C25161"/>
      <c r="D25161"/>
      <c r="E25161"/>
      <c r="F25161"/>
      <c r="G25161"/>
      <c r="H25161" s="26"/>
      <c r="I25161" s="26"/>
      <c r="K25161"/>
      <c r="L25161"/>
      <c r="M25161"/>
      <c r="N25161"/>
      <c r="O25161"/>
      <c r="P25161"/>
      <c r="S25161"/>
    </row>
    <row r="25162" spans="1:19" x14ac:dyDescent="0.3">
      <c r="A25162" s="25"/>
      <c r="B25162"/>
      <c r="C25162"/>
      <c r="D25162"/>
      <c r="E25162"/>
      <c r="F25162"/>
      <c r="G25162"/>
      <c r="H25162" s="26"/>
      <c r="I25162" s="26"/>
      <c r="K25162"/>
      <c r="L25162"/>
      <c r="M25162"/>
      <c r="N25162"/>
      <c r="O25162"/>
      <c r="P25162"/>
      <c r="S25162"/>
    </row>
    <row r="25163" spans="1:19" x14ac:dyDescent="0.3">
      <c r="A25163" s="25"/>
      <c r="B25163"/>
      <c r="C25163"/>
      <c r="D25163"/>
      <c r="E25163"/>
      <c r="F25163"/>
      <c r="G25163"/>
      <c r="H25163" s="26"/>
      <c r="I25163" s="26"/>
      <c r="K25163"/>
      <c r="L25163"/>
      <c r="M25163"/>
      <c r="N25163"/>
      <c r="O25163"/>
      <c r="P25163"/>
      <c r="S25163"/>
    </row>
    <row r="25164" spans="1:19" x14ac:dyDescent="0.3">
      <c r="A25164" s="25"/>
      <c r="B25164"/>
      <c r="C25164"/>
      <c r="D25164"/>
      <c r="E25164"/>
      <c r="F25164"/>
      <c r="G25164"/>
      <c r="H25164" s="26"/>
      <c r="I25164" s="26"/>
      <c r="K25164"/>
      <c r="L25164"/>
      <c r="M25164"/>
      <c r="N25164"/>
      <c r="O25164"/>
      <c r="P25164"/>
      <c r="S25164"/>
    </row>
    <row r="25165" spans="1:19" x14ac:dyDescent="0.3">
      <c r="A25165" s="25"/>
      <c r="B25165"/>
      <c r="C25165"/>
      <c r="D25165"/>
      <c r="E25165"/>
      <c r="F25165"/>
      <c r="G25165"/>
      <c r="H25165" s="26"/>
      <c r="I25165" s="26"/>
      <c r="K25165"/>
      <c r="L25165"/>
      <c r="M25165"/>
      <c r="N25165"/>
      <c r="O25165"/>
      <c r="P25165"/>
      <c r="S25165"/>
    </row>
    <row r="25166" spans="1:19" x14ac:dyDescent="0.3">
      <c r="A25166" s="25"/>
      <c r="B25166"/>
      <c r="C25166"/>
      <c r="D25166"/>
      <c r="E25166"/>
      <c r="F25166"/>
      <c r="G25166"/>
      <c r="H25166" s="26"/>
      <c r="I25166" s="26"/>
      <c r="K25166"/>
      <c r="L25166"/>
      <c r="M25166"/>
      <c r="N25166"/>
      <c r="O25166"/>
      <c r="P25166"/>
      <c r="S25166"/>
    </row>
    <row r="25167" spans="1:19" x14ac:dyDescent="0.3">
      <c r="A25167" s="25"/>
      <c r="B25167"/>
      <c r="C25167"/>
      <c r="D25167"/>
      <c r="E25167"/>
      <c r="F25167"/>
      <c r="G25167"/>
      <c r="H25167" s="26"/>
      <c r="I25167" s="26"/>
      <c r="K25167"/>
      <c r="L25167"/>
      <c r="M25167"/>
      <c r="N25167"/>
      <c r="O25167"/>
      <c r="P25167"/>
      <c r="S25167"/>
    </row>
    <row r="25168" spans="1:19" x14ac:dyDescent="0.3">
      <c r="A25168" s="25"/>
      <c r="B25168"/>
      <c r="C25168"/>
      <c r="D25168"/>
      <c r="E25168"/>
      <c r="F25168"/>
      <c r="G25168"/>
      <c r="H25168" s="26"/>
      <c r="I25168" s="26"/>
      <c r="K25168"/>
      <c r="L25168"/>
      <c r="M25168"/>
      <c r="N25168"/>
      <c r="O25168"/>
      <c r="P25168"/>
      <c r="S25168"/>
    </row>
    <row r="25169" spans="1:19" x14ac:dyDescent="0.3">
      <c r="A25169" s="25"/>
      <c r="B25169"/>
      <c r="C25169"/>
      <c r="D25169"/>
      <c r="E25169"/>
      <c r="F25169"/>
      <c r="G25169"/>
      <c r="H25169" s="26"/>
      <c r="I25169" s="26"/>
      <c r="K25169"/>
      <c r="L25169"/>
      <c r="M25169"/>
      <c r="N25169"/>
      <c r="O25169"/>
      <c r="P25169"/>
      <c r="S25169"/>
    </row>
    <row r="25170" spans="1:19" x14ac:dyDescent="0.3">
      <c r="A25170" s="25"/>
      <c r="B25170"/>
      <c r="C25170"/>
      <c r="D25170"/>
      <c r="E25170"/>
      <c r="F25170"/>
      <c r="G25170"/>
      <c r="H25170" s="14"/>
      <c r="I25170" s="14"/>
      <c r="K25170"/>
      <c r="L25170"/>
      <c r="M25170"/>
      <c r="N25170"/>
      <c r="O25170"/>
      <c r="P25170"/>
      <c r="S25170"/>
    </row>
    <row r="25171" spans="1:19" x14ac:dyDescent="0.3">
      <c r="A25171" s="25"/>
      <c r="B25171"/>
      <c r="C25171"/>
      <c r="D25171"/>
      <c r="E25171"/>
      <c r="F25171"/>
      <c r="G25171"/>
      <c r="H25171"/>
      <c r="I25171" s="14"/>
      <c r="K25171"/>
      <c r="L25171"/>
      <c r="M25171"/>
      <c r="N25171"/>
      <c r="O25171"/>
      <c r="P25171"/>
      <c r="S25171"/>
    </row>
    <row r="25172" spans="1:19" x14ac:dyDescent="0.3">
      <c r="A25172" s="25"/>
      <c r="B25172"/>
      <c r="C25172"/>
      <c r="D25172"/>
      <c r="E25172"/>
      <c r="F25172"/>
      <c r="G25172"/>
      <c r="H25172"/>
      <c r="I25172" s="14"/>
      <c r="K25172"/>
      <c r="L25172"/>
      <c r="M25172"/>
      <c r="N25172"/>
      <c r="O25172"/>
      <c r="P25172"/>
      <c r="S25172"/>
    </row>
    <row r="25173" spans="1:19" x14ac:dyDescent="0.3">
      <c r="A25173" s="25"/>
      <c r="B25173"/>
      <c r="C25173"/>
      <c r="D25173"/>
      <c r="E25173"/>
      <c r="F25173"/>
      <c r="G25173"/>
      <c r="H25173"/>
      <c r="I25173" s="14"/>
      <c r="K25173"/>
      <c r="L25173"/>
      <c r="M25173"/>
      <c r="N25173"/>
      <c r="O25173"/>
      <c r="P25173"/>
      <c r="S25173"/>
    </row>
    <row r="25174" spans="1:19" x14ac:dyDescent="0.3">
      <c r="A25174" s="25"/>
      <c r="B25174"/>
      <c r="C25174"/>
      <c r="D25174"/>
      <c r="E25174"/>
      <c r="F25174"/>
      <c r="G25174"/>
      <c r="H25174"/>
      <c r="I25174" s="14"/>
      <c r="K25174"/>
      <c r="L25174"/>
      <c r="M25174"/>
      <c r="N25174"/>
      <c r="O25174"/>
      <c r="P25174"/>
      <c r="S25174"/>
    </row>
    <row r="25175" spans="1:19" x14ac:dyDescent="0.3">
      <c r="A25175" s="25"/>
      <c r="B25175"/>
      <c r="C25175"/>
      <c r="D25175"/>
      <c r="E25175"/>
      <c r="F25175"/>
      <c r="G25175"/>
      <c r="H25175"/>
      <c r="I25175" s="14"/>
      <c r="K25175"/>
      <c r="L25175"/>
      <c r="M25175"/>
      <c r="N25175"/>
      <c r="O25175"/>
      <c r="P25175"/>
      <c r="S25175"/>
    </row>
    <row r="25176" spans="1:19" x14ac:dyDescent="0.3">
      <c r="A25176" s="25"/>
      <c r="B25176"/>
      <c r="C25176"/>
      <c r="D25176"/>
      <c r="E25176"/>
      <c r="F25176"/>
      <c r="G25176"/>
      <c r="H25176"/>
      <c r="I25176" s="14"/>
      <c r="K25176"/>
      <c r="L25176"/>
      <c r="M25176"/>
      <c r="N25176"/>
      <c r="O25176"/>
      <c r="P25176"/>
      <c r="S25176"/>
    </row>
    <row r="25177" spans="1:19" x14ac:dyDescent="0.3">
      <c r="A25177" s="25"/>
      <c r="B25177"/>
      <c r="C25177"/>
      <c r="D25177"/>
      <c r="E25177"/>
      <c r="F25177"/>
      <c r="G25177"/>
      <c r="H25177"/>
      <c r="I25177"/>
      <c r="K25177"/>
      <c r="L25177"/>
      <c r="M25177"/>
      <c r="N25177"/>
      <c r="O25177"/>
      <c r="P25177"/>
      <c r="S25177"/>
    </row>
    <row r="25178" spans="1:19" x14ac:dyDescent="0.3">
      <c r="A25178" s="25"/>
      <c r="B25178"/>
      <c r="C25178"/>
      <c r="D25178"/>
      <c r="E25178"/>
      <c r="F25178"/>
      <c r="G25178"/>
      <c r="H25178"/>
      <c r="I25178"/>
      <c r="K25178"/>
      <c r="L25178"/>
      <c r="M25178"/>
      <c r="N25178"/>
      <c r="O25178"/>
      <c r="P25178"/>
      <c r="S25178"/>
    </row>
    <row r="25179" spans="1:19" x14ac:dyDescent="0.3">
      <c r="A25179" s="25"/>
      <c r="B25179"/>
      <c r="C25179"/>
      <c r="D25179"/>
      <c r="E25179"/>
      <c r="F25179"/>
      <c r="G25179"/>
      <c r="H25179" s="26"/>
      <c r="I25179" s="26"/>
      <c r="K25179"/>
      <c r="L25179"/>
      <c r="M25179"/>
      <c r="N25179"/>
      <c r="O25179"/>
      <c r="P25179"/>
      <c r="S25179"/>
    </row>
    <row r="25180" spans="1:19" x14ac:dyDescent="0.3">
      <c r="A25180" s="25"/>
      <c r="B25180"/>
      <c r="C25180"/>
      <c r="D25180"/>
      <c r="E25180"/>
      <c r="F25180"/>
      <c r="G25180"/>
      <c r="H25180" s="26"/>
      <c r="I25180" s="26"/>
      <c r="K25180"/>
      <c r="L25180"/>
      <c r="M25180"/>
      <c r="N25180"/>
      <c r="O25180"/>
      <c r="P25180"/>
      <c r="S25180"/>
    </row>
    <row r="25181" spans="1:19" x14ac:dyDescent="0.3">
      <c r="A25181" s="25"/>
      <c r="B25181"/>
      <c r="C25181"/>
      <c r="D25181"/>
      <c r="E25181"/>
      <c r="F25181"/>
      <c r="G25181"/>
      <c r="H25181" s="26"/>
      <c r="I25181" s="26"/>
      <c r="K25181"/>
      <c r="L25181"/>
      <c r="M25181"/>
      <c r="N25181"/>
      <c r="O25181"/>
      <c r="P25181"/>
      <c r="S25181"/>
    </row>
    <row r="25182" spans="1:19" x14ac:dyDescent="0.3">
      <c r="A25182" s="25"/>
      <c r="B25182"/>
      <c r="C25182"/>
      <c r="D25182"/>
      <c r="E25182"/>
      <c r="F25182"/>
      <c r="G25182"/>
      <c r="H25182"/>
      <c r="I25182" s="26"/>
      <c r="K25182"/>
      <c r="L25182"/>
      <c r="M25182"/>
      <c r="N25182"/>
      <c r="O25182"/>
      <c r="P25182"/>
      <c r="S25182"/>
    </row>
    <row r="25183" spans="1:19" x14ac:dyDescent="0.3">
      <c r="A25183" s="25"/>
      <c r="B25183"/>
      <c r="C25183"/>
      <c r="D25183"/>
      <c r="E25183"/>
      <c r="F25183"/>
      <c r="G25183"/>
      <c r="H25183"/>
      <c r="I25183" s="26"/>
      <c r="K25183"/>
      <c r="L25183"/>
      <c r="M25183"/>
      <c r="N25183"/>
      <c r="O25183"/>
      <c r="P25183"/>
      <c r="S25183"/>
    </row>
    <row r="25184" spans="1:19" x14ac:dyDescent="0.3">
      <c r="A25184" s="25"/>
      <c r="B25184"/>
      <c r="C25184"/>
      <c r="D25184"/>
      <c r="E25184"/>
      <c r="F25184"/>
      <c r="G25184"/>
      <c r="H25184" s="14"/>
      <c r="I25184" s="26"/>
      <c r="K25184"/>
      <c r="L25184"/>
      <c r="M25184"/>
      <c r="N25184"/>
      <c r="O25184"/>
      <c r="P25184"/>
      <c r="S25184"/>
    </row>
    <row r="25185" spans="1:19" x14ac:dyDescent="0.3">
      <c r="A25185" s="25"/>
      <c r="B25185"/>
      <c r="C25185"/>
      <c r="D25185"/>
      <c r="E25185"/>
      <c r="F25185"/>
      <c r="G25185"/>
      <c r="H25185" s="14"/>
      <c r="I25185" s="26"/>
      <c r="K25185"/>
      <c r="L25185"/>
      <c r="M25185"/>
      <c r="N25185"/>
      <c r="O25185"/>
      <c r="P25185"/>
      <c r="S25185"/>
    </row>
    <row r="25186" spans="1:19" x14ac:dyDescent="0.3">
      <c r="A25186" s="25"/>
      <c r="B25186"/>
      <c r="C25186"/>
      <c r="D25186"/>
      <c r="E25186"/>
      <c r="F25186"/>
      <c r="G25186"/>
      <c r="H25186" s="14"/>
      <c r="I25186" s="14"/>
      <c r="K25186"/>
      <c r="L25186"/>
      <c r="M25186"/>
      <c r="N25186"/>
      <c r="O25186"/>
      <c r="P25186"/>
      <c r="S25186"/>
    </row>
    <row r="25187" spans="1:19" x14ac:dyDescent="0.3">
      <c r="A25187" s="25"/>
      <c r="B25187"/>
      <c r="C25187"/>
      <c r="D25187"/>
      <c r="E25187"/>
      <c r="F25187"/>
      <c r="G25187"/>
      <c r="H25187" s="14"/>
      <c r="I25187" s="14"/>
      <c r="K25187"/>
      <c r="L25187"/>
      <c r="M25187"/>
      <c r="N25187"/>
      <c r="O25187"/>
      <c r="P25187"/>
      <c r="S25187"/>
    </row>
    <row r="25188" spans="1:19" x14ac:dyDescent="0.3">
      <c r="A25188" s="25"/>
      <c r="B25188"/>
      <c r="C25188"/>
      <c r="D25188"/>
      <c r="E25188"/>
      <c r="F25188"/>
      <c r="G25188"/>
      <c r="H25188"/>
      <c r="I25188" s="14"/>
      <c r="K25188"/>
      <c r="L25188"/>
      <c r="M25188"/>
      <c r="N25188"/>
      <c r="O25188"/>
      <c r="P25188"/>
      <c r="S25188"/>
    </row>
    <row r="25189" spans="1:19" x14ac:dyDescent="0.3">
      <c r="A25189" s="25"/>
      <c r="B25189"/>
      <c r="C25189"/>
      <c r="D25189"/>
      <c r="E25189"/>
      <c r="F25189"/>
      <c r="G25189"/>
      <c r="H25189"/>
      <c r="I25189" s="14"/>
      <c r="K25189"/>
      <c r="L25189"/>
      <c r="M25189"/>
      <c r="N25189"/>
      <c r="O25189"/>
      <c r="P25189"/>
      <c r="S25189"/>
    </row>
    <row r="25190" spans="1:19" x14ac:dyDescent="0.3">
      <c r="A25190" s="25"/>
      <c r="B25190"/>
      <c r="C25190"/>
      <c r="D25190"/>
      <c r="E25190"/>
      <c r="F25190"/>
      <c r="G25190"/>
      <c r="H25190"/>
      <c r="I25190"/>
      <c r="K25190"/>
      <c r="L25190"/>
      <c r="M25190"/>
      <c r="N25190"/>
      <c r="O25190"/>
      <c r="P25190"/>
      <c r="S25190"/>
    </row>
    <row r="25191" spans="1:19" x14ac:dyDescent="0.3">
      <c r="A25191" s="25"/>
      <c r="B25191"/>
      <c r="C25191"/>
      <c r="D25191"/>
      <c r="E25191"/>
      <c r="F25191"/>
      <c r="G25191"/>
      <c r="H25191"/>
      <c r="I25191"/>
      <c r="K25191"/>
      <c r="L25191"/>
      <c r="M25191"/>
      <c r="N25191"/>
      <c r="O25191"/>
      <c r="P25191"/>
      <c r="S25191"/>
    </row>
    <row r="25192" spans="1:19" x14ac:dyDescent="0.3">
      <c r="A25192" s="25"/>
      <c r="B25192"/>
      <c r="C25192"/>
      <c r="D25192"/>
      <c r="E25192"/>
      <c r="F25192"/>
      <c r="G25192"/>
      <c r="H25192"/>
      <c r="I25192"/>
      <c r="K25192"/>
      <c r="L25192"/>
      <c r="M25192"/>
      <c r="N25192"/>
      <c r="O25192"/>
      <c r="P25192"/>
      <c r="S25192"/>
    </row>
    <row r="25193" spans="1:19" x14ac:dyDescent="0.3">
      <c r="A25193" s="25"/>
      <c r="B25193"/>
      <c r="C25193"/>
      <c r="D25193"/>
      <c r="E25193"/>
      <c r="F25193"/>
      <c r="G25193"/>
      <c r="H25193" s="14"/>
      <c r="I25193" s="14"/>
      <c r="K25193"/>
      <c r="L25193"/>
      <c r="M25193"/>
      <c r="N25193"/>
      <c r="O25193"/>
      <c r="P25193"/>
      <c r="S25193"/>
    </row>
    <row r="25194" spans="1:19" x14ac:dyDescent="0.3">
      <c r="A25194" s="25"/>
      <c r="B25194"/>
      <c r="C25194"/>
      <c r="D25194"/>
      <c r="E25194"/>
      <c r="F25194"/>
      <c r="G25194"/>
      <c r="H25194" s="14"/>
      <c r="I25194" s="14"/>
      <c r="K25194"/>
      <c r="L25194"/>
      <c r="M25194"/>
      <c r="N25194"/>
      <c r="O25194"/>
      <c r="P25194"/>
      <c r="S25194"/>
    </row>
    <row r="25195" spans="1:19" x14ac:dyDescent="0.3">
      <c r="A25195" s="25"/>
      <c r="B25195"/>
      <c r="C25195"/>
      <c r="D25195"/>
      <c r="E25195"/>
      <c r="F25195"/>
      <c r="G25195"/>
      <c r="H25195" s="14"/>
      <c r="I25195" s="14"/>
      <c r="K25195"/>
      <c r="L25195"/>
      <c r="M25195"/>
      <c r="N25195"/>
      <c r="O25195"/>
      <c r="P25195"/>
      <c r="S25195"/>
    </row>
    <row r="25196" spans="1:19" x14ac:dyDescent="0.3">
      <c r="A25196" s="25"/>
      <c r="B25196"/>
      <c r="C25196"/>
      <c r="D25196"/>
      <c r="E25196"/>
      <c r="F25196"/>
      <c r="G25196"/>
      <c r="H25196"/>
      <c r="I25196"/>
      <c r="K25196"/>
      <c r="L25196"/>
      <c r="M25196"/>
      <c r="N25196"/>
      <c r="O25196"/>
      <c r="P25196"/>
      <c r="S25196"/>
    </row>
    <row r="25197" spans="1:19" x14ac:dyDescent="0.3">
      <c r="A25197" s="25"/>
      <c r="B25197"/>
      <c r="C25197"/>
      <c r="D25197"/>
      <c r="E25197"/>
      <c r="F25197"/>
      <c r="G25197"/>
      <c r="H25197"/>
      <c r="I25197"/>
      <c r="K25197"/>
      <c r="L25197"/>
      <c r="M25197"/>
      <c r="N25197"/>
      <c r="O25197"/>
      <c r="P25197"/>
      <c r="S25197"/>
    </row>
    <row r="25198" spans="1:19" x14ac:dyDescent="0.3">
      <c r="A25198" s="25"/>
      <c r="B25198"/>
      <c r="C25198"/>
      <c r="D25198"/>
      <c r="E25198"/>
      <c r="F25198"/>
      <c r="G25198"/>
      <c r="H25198"/>
      <c r="I25198"/>
      <c r="K25198"/>
      <c r="L25198"/>
      <c r="M25198"/>
      <c r="N25198"/>
      <c r="O25198"/>
      <c r="P25198"/>
      <c r="S25198"/>
    </row>
    <row r="25199" spans="1:19" x14ac:dyDescent="0.3">
      <c r="A25199" s="25"/>
      <c r="B25199"/>
      <c r="C25199"/>
      <c r="D25199"/>
      <c r="E25199"/>
      <c r="F25199"/>
      <c r="G25199"/>
      <c r="H25199" s="14"/>
      <c r="I25199" s="14"/>
      <c r="K25199"/>
      <c r="L25199"/>
      <c r="M25199"/>
      <c r="N25199"/>
      <c r="O25199"/>
      <c r="P25199"/>
      <c r="S25199"/>
    </row>
    <row r="25200" spans="1:19" x14ac:dyDescent="0.3">
      <c r="A25200" s="25"/>
      <c r="B25200"/>
      <c r="C25200"/>
      <c r="D25200"/>
      <c r="E25200"/>
      <c r="F25200"/>
      <c r="G25200"/>
      <c r="H25200" s="14"/>
      <c r="I25200" s="14"/>
      <c r="K25200"/>
      <c r="L25200"/>
      <c r="M25200"/>
      <c r="N25200"/>
      <c r="O25200"/>
      <c r="P25200"/>
      <c r="S25200"/>
    </row>
    <row r="25201" spans="1:19" x14ac:dyDescent="0.3">
      <c r="A25201" s="25"/>
      <c r="B25201"/>
      <c r="C25201"/>
      <c r="D25201"/>
      <c r="E25201"/>
      <c r="F25201"/>
      <c r="G25201"/>
      <c r="H25201" s="14"/>
      <c r="I25201" s="14"/>
      <c r="K25201"/>
      <c r="L25201"/>
      <c r="M25201"/>
      <c r="N25201"/>
      <c r="O25201"/>
      <c r="P25201"/>
      <c r="S25201"/>
    </row>
    <row r="25202" spans="1:19" x14ac:dyDescent="0.3">
      <c r="A25202" s="25"/>
      <c r="B25202"/>
      <c r="C25202"/>
      <c r="D25202"/>
      <c r="E25202"/>
      <c r="F25202"/>
      <c r="G25202"/>
      <c r="H25202"/>
      <c r="I25202"/>
      <c r="K25202"/>
      <c r="L25202"/>
      <c r="M25202"/>
      <c r="N25202"/>
      <c r="O25202"/>
      <c r="P25202"/>
      <c r="S25202"/>
    </row>
    <row r="25203" spans="1:19" x14ac:dyDescent="0.3">
      <c r="A25203" s="25"/>
      <c r="B25203"/>
      <c r="C25203"/>
      <c r="D25203"/>
      <c r="E25203"/>
      <c r="F25203"/>
      <c r="G25203"/>
      <c r="H25203"/>
      <c r="I25203"/>
      <c r="K25203"/>
      <c r="L25203"/>
      <c r="M25203"/>
      <c r="N25203"/>
      <c r="O25203"/>
      <c r="P25203"/>
      <c r="S25203"/>
    </row>
    <row r="25204" spans="1:19" x14ac:dyDescent="0.3">
      <c r="A25204" s="25"/>
      <c r="B25204"/>
      <c r="C25204"/>
      <c r="D25204"/>
      <c r="E25204"/>
      <c r="F25204"/>
      <c r="G25204"/>
      <c r="H25204"/>
      <c r="I25204"/>
      <c r="K25204"/>
      <c r="L25204"/>
      <c r="M25204"/>
      <c r="N25204"/>
      <c r="O25204"/>
      <c r="P25204"/>
      <c r="S25204"/>
    </row>
    <row r="25205" spans="1:19" x14ac:dyDescent="0.3">
      <c r="A25205" s="25"/>
      <c r="B25205"/>
      <c r="C25205"/>
      <c r="D25205"/>
      <c r="E25205"/>
      <c r="F25205"/>
      <c r="G25205"/>
      <c r="H25205" s="14"/>
      <c r="I25205" s="14"/>
      <c r="K25205"/>
      <c r="L25205"/>
      <c r="M25205"/>
      <c r="N25205"/>
      <c r="O25205"/>
      <c r="P25205"/>
      <c r="S25205"/>
    </row>
    <row r="25206" spans="1:19" x14ac:dyDescent="0.3">
      <c r="A25206" s="25"/>
      <c r="B25206"/>
      <c r="C25206"/>
      <c r="D25206"/>
      <c r="E25206"/>
      <c r="F25206"/>
      <c r="G25206"/>
      <c r="H25206" s="14"/>
      <c r="I25206" s="14"/>
      <c r="K25206"/>
      <c r="L25206"/>
      <c r="M25206"/>
      <c r="N25206"/>
      <c r="O25206"/>
      <c r="P25206"/>
      <c r="S25206"/>
    </row>
    <row r="25207" spans="1:19" x14ac:dyDescent="0.3">
      <c r="A25207" s="25"/>
      <c r="B25207"/>
      <c r="C25207"/>
      <c r="D25207"/>
      <c r="E25207"/>
      <c r="F25207"/>
      <c r="G25207"/>
      <c r="H25207" s="14"/>
      <c r="I25207" s="14"/>
      <c r="K25207"/>
      <c r="L25207"/>
      <c r="M25207"/>
      <c r="N25207"/>
      <c r="O25207"/>
      <c r="P25207"/>
      <c r="S25207"/>
    </row>
    <row r="25208" spans="1:19" x14ac:dyDescent="0.3">
      <c r="A25208" s="25"/>
      <c r="B25208"/>
      <c r="C25208"/>
      <c r="D25208"/>
      <c r="E25208"/>
      <c r="F25208"/>
      <c r="G25208"/>
      <c r="H25208" s="14"/>
      <c r="I25208" s="14"/>
      <c r="K25208"/>
      <c r="L25208"/>
      <c r="M25208"/>
      <c r="N25208"/>
      <c r="O25208"/>
      <c r="P25208"/>
      <c r="S25208"/>
    </row>
    <row r="25209" spans="1:19" x14ac:dyDescent="0.3">
      <c r="A25209" s="25"/>
      <c r="B25209"/>
      <c r="C25209"/>
      <c r="D25209"/>
      <c r="E25209"/>
      <c r="F25209"/>
      <c r="G25209"/>
      <c r="H25209" s="14"/>
      <c r="I25209" s="14"/>
      <c r="K25209"/>
      <c r="L25209"/>
      <c r="M25209"/>
      <c r="N25209"/>
      <c r="O25209"/>
      <c r="P25209"/>
      <c r="S25209"/>
    </row>
    <row r="25210" spans="1:19" x14ac:dyDescent="0.3">
      <c r="A25210" s="25"/>
      <c r="B25210"/>
      <c r="C25210"/>
      <c r="D25210"/>
      <c r="E25210"/>
      <c r="F25210"/>
      <c r="G25210"/>
      <c r="H25210" s="14"/>
      <c r="I25210" s="14"/>
      <c r="K25210"/>
      <c r="L25210"/>
      <c r="M25210"/>
      <c r="N25210"/>
      <c r="O25210"/>
      <c r="P25210"/>
      <c r="S25210"/>
    </row>
    <row r="25211" spans="1:19" x14ac:dyDescent="0.3">
      <c r="A25211" s="25"/>
      <c r="B25211"/>
      <c r="C25211"/>
      <c r="D25211"/>
      <c r="E25211"/>
      <c r="F25211"/>
      <c r="G25211"/>
      <c r="H25211" s="14"/>
      <c r="I25211" s="14"/>
      <c r="K25211"/>
      <c r="L25211"/>
      <c r="M25211"/>
      <c r="N25211"/>
      <c r="O25211"/>
      <c r="P25211"/>
      <c r="S25211"/>
    </row>
    <row r="25212" spans="1:19" x14ac:dyDescent="0.3">
      <c r="A25212" s="25"/>
      <c r="B25212"/>
      <c r="C25212"/>
      <c r="D25212"/>
      <c r="E25212"/>
      <c r="F25212"/>
      <c r="G25212"/>
      <c r="H25212" s="14"/>
      <c r="I25212" s="14"/>
      <c r="K25212"/>
      <c r="L25212"/>
      <c r="M25212"/>
      <c r="N25212"/>
      <c r="O25212"/>
      <c r="P25212"/>
      <c r="S25212"/>
    </row>
    <row r="25213" spans="1:19" x14ac:dyDescent="0.3">
      <c r="A25213" s="25"/>
      <c r="B25213"/>
      <c r="C25213"/>
      <c r="D25213"/>
      <c r="E25213"/>
      <c r="F25213"/>
      <c r="G25213"/>
      <c r="H25213" s="14"/>
      <c r="I25213" s="14"/>
      <c r="K25213"/>
      <c r="L25213"/>
      <c r="M25213"/>
      <c r="N25213"/>
      <c r="O25213"/>
      <c r="P25213"/>
      <c r="S25213"/>
    </row>
    <row r="25214" spans="1:19" x14ac:dyDescent="0.3">
      <c r="A25214" s="25"/>
      <c r="B25214"/>
      <c r="C25214"/>
      <c r="D25214"/>
      <c r="E25214"/>
      <c r="F25214"/>
      <c r="G25214"/>
      <c r="H25214" s="14"/>
      <c r="I25214" s="14"/>
      <c r="K25214"/>
      <c r="L25214"/>
      <c r="M25214"/>
      <c r="N25214"/>
      <c r="O25214"/>
      <c r="P25214"/>
      <c r="S25214"/>
    </row>
    <row r="25215" spans="1:19" x14ac:dyDescent="0.3">
      <c r="A25215" s="25"/>
      <c r="B25215"/>
      <c r="C25215"/>
      <c r="D25215"/>
      <c r="E25215"/>
      <c r="F25215"/>
      <c r="G25215"/>
      <c r="H25215"/>
      <c r="I25215"/>
      <c r="K25215"/>
      <c r="L25215"/>
      <c r="M25215"/>
      <c r="N25215"/>
      <c r="O25215"/>
      <c r="P25215"/>
      <c r="S25215"/>
    </row>
    <row r="25216" spans="1:19" x14ac:dyDescent="0.3">
      <c r="A25216" s="25"/>
      <c r="B25216"/>
      <c r="C25216"/>
      <c r="D25216"/>
      <c r="E25216"/>
      <c r="F25216"/>
      <c r="G25216"/>
      <c r="H25216"/>
      <c r="I25216"/>
      <c r="K25216"/>
      <c r="L25216"/>
      <c r="M25216"/>
      <c r="N25216"/>
      <c r="O25216"/>
      <c r="P25216"/>
      <c r="S25216"/>
    </row>
    <row r="25217" spans="1:19" x14ac:dyDescent="0.3">
      <c r="A25217" s="25"/>
      <c r="B25217"/>
      <c r="C25217"/>
      <c r="D25217"/>
      <c r="E25217"/>
      <c r="F25217"/>
      <c r="G25217"/>
      <c r="H25217"/>
      <c r="I25217"/>
      <c r="K25217"/>
      <c r="L25217"/>
      <c r="M25217"/>
      <c r="N25217"/>
      <c r="O25217"/>
      <c r="P25217"/>
      <c r="S25217"/>
    </row>
    <row r="25218" spans="1:19" x14ac:dyDescent="0.3">
      <c r="A25218" s="25"/>
      <c r="B25218"/>
      <c r="C25218"/>
      <c r="D25218"/>
      <c r="E25218"/>
      <c r="F25218"/>
      <c r="G25218"/>
      <c r="H25218"/>
      <c r="I25218"/>
      <c r="K25218"/>
      <c r="L25218"/>
      <c r="M25218"/>
      <c r="N25218"/>
      <c r="O25218"/>
      <c r="P25218"/>
      <c r="S25218"/>
    </row>
    <row r="25219" spans="1:19" x14ac:dyDescent="0.3">
      <c r="A25219" s="25"/>
      <c r="B25219"/>
      <c r="C25219"/>
      <c r="D25219"/>
      <c r="E25219"/>
      <c r="F25219"/>
      <c r="G25219"/>
      <c r="H25219"/>
      <c r="I25219"/>
      <c r="K25219"/>
      <c r="L25219"/>
      <c r="M25219"/>
      <c r="N25219"/>
      <c r="O25219"/>
      <c r="P25219"/>
      <c r="S25219"/>
    </row>
    <row r="25220" spans="1:19" x14ac:dyDescent="0.3">
      <c r="A25220" s="25"/>
      <c r="B25220"/>
      <c r="C25220"/>
      <c r="D25220"/>
      <c r="E25220"/>
      <c r="F25220"/>
      <c r="G25220"/>
      <c r="H25220" s="14"/>
      <c r="I25220" s="14"/>
      <c r="K25220"/>
      <c r="L25220"/>
      <c r="M25220"/>
      <c r="N25220"/>
      <c r="O25220"/>
      <c r="P25220"/>
      <c r="S25220"/>
    </row>
    <row r="25221" spans="1:19" x14ac:dyDescent="0.3">
      <c r="A25221" s="25"/>
      <c r="B25221"/>
      <c r="C25221"/>
      <c r="D25221"/>
      <c r="E25221"/>
      <c r="F25221"/>
      <c r="G25221"/>
      <c r="H25221" s="14"/>
      <c r="I25221" s="26"/>
      <c r="K25221"/>
      <c r="L25221"/>
      <c r="M25221"/>
      <c r="N25221"/>
      <c r="O25221"/>
      <c r="P25221"/>
      <c r="S25221"/>
    </row>
    <row r="25222" spans="1:19" x14ac:dyDescent="0.3">
      <c r="A25222" s="25"/>
      <c r="B25222"/>
      <c r="C25222"/>
      <c r="D25222"/>
      <c r="E25222"/>
      <c r="F25222"/>
      <c r="G25222"/>
      <c r="H25222" s="14"/>
      <c r="I25222" s="26"/>
      <c r="K25222"/>
      <c r="L25222"/>
      <c r="M25222"/>
      <c r="N25222"/>
      <c r="O25222"/>
      <c r="P25222"/>
      <c r="S25222"/>
    </row>
    <row r="25223" spans="1:19" x14ac:dyDescent="0.3">
      <c r="A25223" s="25"/>
      <c r="B25223"/>
      <c r="C25223"/>
      <c r="D25223"/>
      <c r="E25223"/>
      <c r="F25223"/>
      <c r="G25223"/>
      <c r="H25223" s="14"/>
      <c r="I25223" s="26"/>
      <c r="K25223"/>
      <c r="L25223"/>
      <c r="M25223"/>
      <c r="N25223"/>
      <c r="O25223"/>
      <c r="P25223"/>
      <c r="S25223"/>
    </row>
    <row r="25224" spans="1:19" x14ac:dyDescent="0.3">
      <c r="A25224" s="25"/>
      <c r="B25224"/>
      <c r="C25224"/>
      <c r="D25224"/>
      <c r="E25224"/>
      <c r="F25224"/>
      <c r="G25224"/>
      <c r="H25224" s="14"/>
      <c r="I25224" s="26"/>
      <c r="K25224"/>
      <c r="L25224"/>
      <c r="M25224"/>
      <c r="N25224"/>
      <c r="O25224"/>
      <c r="P25224"/>
      <c r="S25224"/>
    </row>
    <row r="25225" spans="1:19" x14ac:dyDescent="0.3">
      <c r="A25225" s="25"/>
      <c r="B25225"/>
      <c r="C25225"/>
      <c r="D25225"/>
      <c r="E25225"/>
      <c r="F25225"/>
      <c r="G25225"/>
      <c r="H25225"/>
      <c r="I25225" s="26"/>
      <c r="K25225"/>
      <c r="L25225"/>
      <c r="M25225"/>
      <c r="N25225"/>
      <c r="O25225"/>
      <c r="P25225"/>
      <c r="S25225"/>
    </row>
    <row r="25226" spans="1:19" x14ac:dyDescent="0.3">
      <c r="A25226" s="25"/>
      <c r="B25226"/>
      <c r="C25226"/>
      <c r="D25226"/>
      <c r="E25226"/>
      <c r="F25226"/>
      <c r="G25226"/>
      <c r="H25226"/>
      <c r="I25226" s="26"/>
      <c r="K25226"/>
      <c r="L25226"/>
      <c r="M25226"/>
      <c r="N25226"/>
      <c r="O25226"/>
      <c r="P25226"/>
      <c r="S25226"/>
    </row>
    <row r="25227" spans="1:19" x14ac:dyDescent="0.3">
      <c r="A25227" s="25"/>
      <c r="B25227"/>
      <c r="C25227"/>
      <c r="D25227"/>
      <c r="E25227"/>
      <c r="F25227"/>
      <c r="G25227"/>
      <c r="H25227"/>
      <c r="I25227" s="26"/>
      <c r="K25227"/>
      <c r="L25227"/>
      <c r="M25227"/>
      <c r="N25227"/>
      <c r="O25227"/>
      <c r="P25227"/>
      <c r="S25227"/>
    </row>
    <row r="25228" spans="1:19" x14ac:dyDescent="0.3">
      <c r="A25228" s="25"/>
      <c r="B25228"/>
      <c r="C25228"/>
      <c r="D25228"/>
      <c r="E25228"/>
      <c r="F25228"/>
      <c r="G25228"/>
      <c r="H25228"/>
      <c r="I25228" s="26"/>
      <c r="K25228"/>
      <c r="L25228"/>
      <c r="M25228"/>
      <c r="N25228"/>
      <c r="O25228"/>
      <c r="P25228"/>
      <c r="S25228"/>
    </row>
    <row r="25229" spans="1:19" x14ac:dyDescent="0.3">
      <c r="A25229" s="25"/>
      <c r="B25229"/>
      <c r="C25229"/>
      <c r="D25229"/>
      <c r="E25229"/>
      <c r="F25229"/>
      <c r="G25229"/>
      <c r="H25229"/>
      <c r="I25229" s="14"/>
      <c r="K25229"/>
      <c r="L25229"/>
      <c r="M25229"/>
      <c r="N25229"/>
      <c r="O25229"/>
      <c r="P25229"/>
      <c r="S25229"/>
    </row>
    <row r="25230" spans="1:19" x14ac:dyDescent="0.3">
      <c r="A25230" s="25"/>
      <c r="B25230"/>
      <c r="C25230"/>
      <c r="D25230"/>
      <c r="E25230"/>
      <c r="F25230"/>
      <c r="G25230"/>
      <c r="H25230" s="14"/>
      <c r="I25230" s="14"/>
      <c r="K25230"/>
      <c r="L25230"/>
      <c r="M25230"/>
      <c r="N25230"/>
      <c r="O25230"/>
      <c r="P25230"/>
      <c r="S25230"/>
    </row>
    <row r="25231" spans="1:19" x14ac:dyDescent="0.3">
      <c r="A25231" s="25"/>
      <c r="B25231"/>
      <c r="C25231"/>
      <c r="D25231"/>
      <c r="E25231"/>
      <c r="F25231"/>
      <c r="G25231"/>
      <c r="H25231" s="14"/>
      <c r="I25231" s="14"/>
      <c r="K25231"/>
      <c r="L25231"/>
      <c r="M25231"/>
      <c r="N25231"/>
      <c r="O25231"/>
      <c r="P25231"/>
      <c r="S25231"/>
    </row>
    <row r="25232" spans="1:19" x14ac:dyDescent="0.3">
      <c r="A25232" s="25"/>
      <c r="B25232"/>
      <c r="C25232"/>
      <c r="D25232"/>
      <c r="E25232"/>
      <c r="F25232"/>
      <c r="G25232"/>
      <c r="H25232" s="14"/>
      <c r="I25232" s="14"/>
      <c r="K25232"/>
      <c r="L25232"/>
      <c r="M25232"/>
      <c r="N25232"/>
      <c r="O25232"/>
      <c r="P25232"/>
      <c r="S25232"/>
    </row>
    <row r="25233" spans="1:19" x14ac:dyDescent="0.3">
      <c r="A25233" s="25"/>
      <c r="B25233"/>
      <c r="C25233"/>
      <c r="D25233"/>
      <c r="E25233"/>
      <c r="F25233"/>
      <c r="G25233"/>
      <c r="H25233" s="14"/>
      <c r="I25233" s="14"/>
      <c r="K25233"/>
      <c r="L25233"/>
      <c r="M25233"/>
      <c r="N25233"/>
      <c r="O25233"/>
      <c r="P25233"/>
      <c r="S25233"/>
    </row>
    <row r="25234" spans="1:19" x14ac:dyDescent="0.3">
      <c r="A25234" s="25"/>
      <c r="B25234"/>
      <c r="C25234"/>
      <c r="D25234"/>
      <c r="E25234"/>
      <c r="F25234"/>
      <c r="G25234"/>
      <c r="H25234" s="14"/>
      <c r="I25234" s="14"/>
      <c r="K25234"/>
      <c r="L25234"/>
      <c r="M25234"/>
      <c r="N25234"/>
      <c r="O25234"/>
      <c r="P25234"/>
      <c r="S25234"/>
    </row>
    <row r="25235" spans="1:19" x14ac:dyDescent="0.3">
      <c r="A25235" s="25"/>
      <c r="B25235"/>
      <c r="C25235"/>
      <c r="D25235"/>
      <c r="E25235"/>
      <c r="F25235"/>
      <c r="G25235"/>
      <c r="H25235" s="14"/>
      <c r="I25235" s="14"/>
      <c r="K25235"/>
      <c r="L25235"/>
      <c r="M25235"/>
      <c r="N25235"/>
      <c r="O25235"/>
      <c r="P25235"/>
      <c r="S25235"/>
    </row>
    <row r="25236" spans="1:19" x14ac:dyDescent="0.3">
      <c r="A25236" s="25"/>
      <c r="B25236"/>
      <c r="C25236"/>
      <c r="D25236"/>
      <c r="E25236"/>
      <c r="F25236"/>
      <c r="G25236"/>
      <c r="H25236" s="14"/>
      <c r="I25236" s="14"/>
      <c r="K25236"/>
      <c r="L25236"/>
      <c r="M25236"/>
      <c r="N25236"/>
      <c r="O25236"/>
      <c r="P25236"/>
      <c r="S25236"/>
    </row>
    <row r="25237" spans="1:19" x14ac:dyDescent="0.3">
      <c r="A25237" s="25"/>
      <c r="B25237"/>
      <c r="C25237"/>
      <c r="D25237"/>
      <c r="E25237"/>
      <c r="F25237"/>
      <c r="G25237"/>
      <c r="H25237" s="14"/>
      <c r="I25237" s="14"/>
      <c r="K25237"/>
      <c r="L25237"/>
      <c r="M25237"/>
      <c r="N25237"/>
      <c r="O25237"/>
      <c r="P25237"/>
      <c r="S25237"/>
    </row>
    <row r="25238" spans="1:19" x14ac:dyDescent="0.3">
      <c r="A25238" s="25"/>
      <c r="B25238"/>
      <c r="C25238"/>
      <c r="D25238"/>
      <c r="E25238"/>
      <c r="F25238"/>
      <c r="G25238"/>
      <c r="H25238" s="14"/>
      <c r="I25238" s="14"/>
      <c r="K25238"/>
      <c r="L25238"/>
      <c r="M25238"/>
      <c r="N25238"/>
      <c r="O25238"/>
      <c r="P25238"/>
      <c r="S25238"/>
    </row>
    <row r="25239" spans="1:19" x14ac:dyDescent="0.3">
      <c r="A25239" s="25"/>
      <c r="B25239"/>
      <c r="C25239"/>
      <c r="D25239"/>
      <c r="E25239"/>
      <c r="F25239"/>
      <c r="G25239"/>
      <c r="H25239" s="14"/>
      <c r="I25239" s="14"/>
      <c r="K25239"/>
      <c r="L25239"/>
      <c r="M25239"/>
      <c r="N25239"/>
      <c r="O25239"/>
      <c r="P25239"/>
      <c r="S25239"/>
    </row>
    <row r="25240" spans="1:19" x14ac:dyDescent="0.3">
      <c r="A25240" s="25"/>
      <c r="B25240"/>
      <c r="C25240"/>
      <c r="D25240"/>
      <c r="E25240"/>
      <c r="F25240"/>
      <c r="G25240"/>
      <c r="H25240" s="14"/>
      <c r="I25240" s="14"/>
      <c r="K25240"/>
      <c r="L25240"/>
      <c r="M25240"/>
      <c r="N25240"/>
      <c r="O25240"/>
      <c r="P25240"/>
      <c r="S25240"/>
    </row>
    <row r="25241" spans="1:19" x14ac:dyDescent="0.3">
      <c r="A25241" s="25"/>
      <c r="B25241"/>
      <c r="C25241"/>
      <c r="D25241"/>
      <c r="E25241"/>
      <c r="F25241"/>
      <c r="G25241"/>
      <c r="H25241" s="14"/>
      <c r="I25241" s="14"/>
      <c r="K25241"/>
      <c r="L25241"/>
      <c r="M25241"/>
      <c r="N25241"/>
      <c r="O25241"/>
      <c r="P25241"/>
      <c r="S25241"/>
    </row>
    <row r="25242" spans="1:19" x14ac:dyDescent="0.3">
      <c r="A25242" s="25"/>
      <c r="B25242"/>
      <c r="C25242"/>
      <c r="D25242"/>
      <c r="E25242"/>
      <c r="F25242"/>
      <c r="G25242"/>
      <c r="H25242" s="14"/>
      <c r="I25242" s="14"/>
      <c r="K25242"/>
      <c r="L25242"/>
      <c r="M25242"/>
      <c r="N25242"/>
      <c r="O25242"/>
      <c r="P25242"/>
      <c r="S25242"/>
    </row>
    <row r="25243" spans="1:19" x14ac:dyDescent="0.3">
      <c r="A25243" s="25"/>
      <c r="B25243"/>
      <c r="C25243"/>
      <c r="D25243"/>
      <c r="E25243"/>
      <c r="F25243"/>
      <c r="G25243"/>
      <c r="H25243" s="14"/>
      <c r="I25243" s="14"/>
      <c r="K25243"/>
      <c r="L25243"/>
      <c r="M25243"/>
      <c r="N25243"/>
      <c r="O25243"/>
      <c r="P25243"/>
      <c r="S25243"/>
    </row>
    <row r="25244" spans="1:19" x14ac:dyDescent="0.3">
      <c r="A25244" s="25"/>
      <c r="B25244"/>
      <c r="C25244"/>
      <c r="D25244"/>
      <c r="E25244"/>
      <c r="F25244"/>
      <c r="G25244"/>
      <c r="H25244" s="14"/>
      <c r="I25244" s="14"/>
      <c r="K25244"/>
      <c r="L25244"/>
      <c r="M25244"/>
      <c r="N25244"/>
      <c r="O25244"/>
      <c r="P25244"/>
      <c r="S25244"/>
    </row>
    <row r="25245" spans="1:19" x14ac:dyDescent="0.3">
      <c r="A25245" s="25"/>
      <c r="B25245"/>
      <c r="C25245"/>
      <c r="D25245"/>
      <c r="E25245"/>
      <c r="F25245"/>
      <c r="G25245"/>
      <c r="H25245" s="14"/>
      <c r="I25245" s="26"/>
      <c r="K25245"/>
      <c r="L25245"/>
      <c r="M25245"/>
      <c r="N25245"/>
      <c r="O25245"/>
      <c r="P25245"/>
      <c r="S25245"/>
    </row>
    <row r="25246" spans="1:19" x14ac:dyDescent="0.3">
      <c r="A25246" s="25"/>
      <c r="B25246"/>
      <c r="C25246"/>
      <c r="D25246"/>
      <c r="E25246"/>
      <c r="F25246"/>
      <c r="G25246"/>
      <c r="H25246" s="14"/>
      <c r="I25246" s="26"/>
      <c r="K25246"/>
      <c r="L25246"/>
      <c r="M25246"/>
      <c r="N25246"/>
      <c r="O25246"/>
      <c r="P25246"/>
      <c r="S25246"/>
    </row>
    <row r="25247" spans="1:19" x14ac:dyDescent="0.3">
      <c r="A25247" s="25"/>
      <c r="B25247"/>
      <c r="C25247"/>
      <c r="D25247"/>
      <c r="E25247"/>
      <c r="F25247"/>
      <c r="G25247"/>
      <c r="H25247" s="14"/>
      <c r="I25247" s="26"/>
      <c r="K25247"/>
      <c r="L25247"/>
      <c r="M25247"/>
      <c r="N25247"/>
      <c r="O25247"/>
      <c r="P25247"/>
      <c r="S25247"/>
    </row>
    <row r="25248" spans="1:19" x14ac:dyDescent="0.3">
      <c r="A25248" s="25"/>
      <c r="B25248"/>
      <c r="C25248"/>
      <c r="D25248"/>
      <c r="E25248"/>
      <c r="F25248"/>
      <c r="G25248"/>
      <c r="H25248"/>
      <c r="I25248" s="26"/>
      <c r="K25248"/>
      <c r="L25248"/>
      <c r="M25248"/>
      <c r="N25248"/>
      <c r="O25248"/>
      <c r="P25248"/>
      <c r="S25248"/>
    </row>
    <row r="25249" spans="1:19" x14ac:dyDescent="0.3">
      <c r="A25249" s="25"/>
      <c r="B25249"/>
      <c r="C25249"/>
      <c r="D25249"/>
      <c r="E25249"/>
      <c r="F25249"/>
      <c r="G25249"/>
      <c r="H25249"/>
      <c r="I25249" s="26"/>
      <c r="K25249"/>
      <c r="L25249"/>
      <c r="M25249"/>
      <c r="N25249"/>
      <c r="O25249"/>
      <c r="P25249"/>
      <c r="S25249"/>
    </row>
    <row r="25250" spans="1:19" x14ac:dyDescent="0.3">
      <c r="A25250" s="25"/>
      <c r="B25250"/>
      <c r="C25250"/>
      <c r="D25250"/>
      <c r="E25250"/>
      <c r="F25250"/>
      <c r="G25250"/>
      <c r="H25250"/>
      <c r="I25250" s="26"/>
      <c r="K25250"/>
      <c r="L25250"/>
      <c r="M25250"/>
      <c r="N25250"/>
      <c r="O25250"/>
      <c r="P25250"/>
      <c r="S25250"/>
    </row>
    <row r="25251" spans="1:19" x14ac:dyDescent="0.3">
      <c r="A25251" s="25"/>
      <c r="B25251"/>
      <c r="C25251"/>
      <c r="D25251"/>
      <c r="E25251"/>
      <c r="F25251"/>
      <c r="G25251"/>
      <c r="H25251"/>
      <c r="I25251"/>
      <c r="K25251"/>
      <c r="L25251"/>
      <c r="M25251"/>
      <c r="N25251"/>
      <c r="O25251"/>
      <c r="P25251"/>
      <c r="S25251"/>
    </row>
    <row r="25252" spans="1:19" x14ac:dyDescent="0.3">
      <c r="A25252" s="25"/>
      <c r="B25252"/>
      <c r="C25252"/>
      <c r="D25252"/>
      <c r="E25252"/>
      <c r="F25252"/>
      <c r="G25252"/>
      <c r="H25252"/>
      <c r="I25252"/>
      <c r="K25252"/>
      <c r="L25252"/>
      <c r="M25252"/>
      <c r="N25252"/>
      <c r="O25252"/>
      <c r="P25252"/>
      <c r="S25252"/>
    </row>
    <row r="25253" spans="1:19" x14ac:dyDescent="0.3">
      <c r="A25253" s="25"/>
      <c r="B25253"/>
      <c r="C25253"/>
      <c r="D25253"/>
      <c r="E25253"/>
      <c r="F25253"/>
      <c r="G25253"/>
      <c r="H25253"/>
      <c r="I25253" s="26"/>
      <c r="K25253"/>
      <c r="L25253"/>
      <c r="M25253"/>
      <c r="N25253"/>
      <c r="O25253"/>
      <c r="P25253"/>
      <c r="S25253"/>
    </row>
    <row r="25254" spans="1:19" x14ac:dyDescent="0.3">
      <c r="A25254" s="25"/>
      <c r="B25254"/>
      <c r="C25254"/>
      <c r="D25254"/>
      <c r="E25254"/>
      <c r="F25254"/>
      <c r="G25254"/>
      <c r="H25254"/>
      <c r="I25254" s="26"/>
      <c r="K25254"/>
      <c r="L25254"/>
      <c r="M25254"/>
      <c r="N25254"/>
      <c r="O25254"/>
      <c r="P25254"/>
      <c r="S25254"/>
    </row>
    <row r="25255" spans="1:19" x14ac:dyDescent="0.3">
      <c r="A25255" s="25"/>
      <c r="B25255"/>
      <c r="C25255"/>
      <c r="D25255"/>
      <c r="E25255"/>
      <c r="F25255"/>
      <c r="G25255"/>
      <c r="H25255"/>
      <c r="I25255" s="26"/>
      <c r="K25255"/>
      <c r="L25255"/>
      <c r="M25255"/>
      <c r="N25255"/>
      <c r="O25255"/>
      <c r="P25255"/>
      <c r="S25255"/>
    </row>
    <row r="25256" spans="1:19" x14ac:dyDescent="0.3">
      <c r="A25256" s="25"/>
      <c r="B25256"/>
      <c r="C25256"/>
      <c r="D25256"/>
      <c r="E25256"/>
      <c r="F25256"/>
      <c r="G25256"/>
      <c r="H25256"/>
      <c r="I25256" s="26"/>
      <c r="K25256"/>
      <c r="L25256"/>
      <c r="M25256"/>
      <c r="N25256"/>
      <c r="O25256"/>
      <c r="P25256"/>
      <c r="S25256"/>
    </row>
    <row r="25257" spans="1:19" x14ac:dyDescent="0.3">
      <c r="A25257" s="25"/>
      <c r="B25257"/>
      <c r="C25257"/>
      <c r="D25257"/>
      <c r="E25257"/>
      <c r="F25257"/>
      <c r="G25257"/>
      <c r="H25257"/>
      <c r="I25257" s="26"/>
      <c r="K25257"/>
      <c r="L25257"/>
      <c r="M25257"/>
      <c r="N25257"/>
      <c r="O25257"/>
      <c r="P25257"/>
      <c r="S25257"/>
    </row>
    <row r="25258" spans="1:19" x14ac:dyDescent="0.3">
      <c r="A25258" s="25"/>
      <c r="B25258"/>
      <c r="C25258"/>
      <c r="D25258"/>
      <c r="E25258"/>
      <c r="F25258"/>
      <c r="G25258"/>
      <c r="H25258" s="26"/>
      <c r="I25258"/>
      <c r="K25258"/>
      <c r="L25258"/>
      <c r="M25258"/>
      <c r="N25258"/>
      <c r="O25258"/>
      <c r="P25258"/>
      <c r="S25258"/>
    </row>
    <row r="25259" spans="1:19" x14ac:dyDescent="0.3">
      <c r="A25259" s="25"/>
      <c r="B25259"/>
      <c r="C25259"/>
      <c r="D25259"/>
      <c r="E25259"/>
      <c r="F25259"/>
      <c r="G25259"/>
      <c r="H25259" s="26"/>
      <c r="I25259"/>
      <c r="K25259"/>
      <c r="L25259"/>
      <c r="M25259"/>
      <c r="N25259"/>
      <c r="O25259"/>
      <c r="P25259"/>
      <c r="S25259"/>
    </row>
    <row r="25260" spans="1:19" x14ac:dyDescent="0.3">
      <c r="A25260" s="25"/>
      <c r="B25260"/>
      <c r="C25260"/>
      <c r="D25260"/>
      <c r="E25260"/>
      <c r="F25260"/>
      <c r="G25260"/>
      <c r="H25260" s="26"/>
      <c r="I25260"/>
      <c r="K25260"/>
      <c r="L25260"/>
      <c r="M25260"/>
      <c r="N25260"/>
      <c r="O25260"/>
      <c r="P25260"/>
      <c r="S25260"/>
    </row>
    <row r="25261" spans="1:19" x14ac:dyDescent="0.3">
      <c r="A25261" s="25"/>
      <c r="B25261"/>
      <c r="C25261"/>
      <c r="D25261"/>
      <c r="E25261"/>
      <c r="F25261"/>
      <c r="G25261"/>
      <c r="H25261" s="26"/>
      <c r="I25261"/>
      <c r="K25261"/>
      <c r="L25261"/>
      <c r="M25261"/>
      <c r="N25261"/>
      <c r="O25261"/>
      <c r="P25261"/>
      <c r="S25261"/>
    </row>
    <row r="25262" spans="1:19" x14ac:dyDescent="0.3">
      <c r="A25262" s="25"/>
      <c r="B25262"/>
      <c r="C25262"/>
      <c r="D25262"/>
      <c r="E25262"/>
      <c r="F25262"/>
      <c r="G25262"/>
      <c r="H25262" s="26"/>
      <c r="I25262"/>
      <c r="K25262"/>
      <c r="L25262"/>
      <c r="M25262"/>
      <c r="N25262"/>
      <c r="O25262"/>
      <c r="P25262"/>
      <c r="S25262"/>
    </row>
    <row r="25263" spans="1:19" x14ac:dyDescent="0.3">
      <c r="A25263" s="25"/>
      <c r="B25263"/>
      <c r="C25263"/>
      <c r="D25263"/>
      <c r="E25263"/>
      <c r="F25263"/>
      <c r="G25263"/>
      <c r="H25263" s="26"/>
      <c r="I25263" s="26"/>
      <c r="K25263"/>
      <c r="L25263"/>
      <c r="M25263"/>
      <c r="N25263"/>
      <c r="O25263"/>
      <c r="P25263"/>
      <c r="S25263"/>
    </row>
    <row r="25264" spans="1:19" x14ac:dyDescent="0.3">
      <c r="A25264" s="25"/>
      <c r="B25264"/>
      <c r="C25264"/>
      <c r="D25264"/>
      <c r="E25264"/>
      <c r="F25264"/>
      <c r="G25264"/>
      <c r="H25264" s="26"/>
      <c r="I25264" s="26"/>
      <c r="K25264"/>
      <c r="L25264"/>
      <c r="M25264"/>
      <c r="N25264"/>
      <c r="O25264"/>
      <c r="P25264"/>
      <c r="S25264"/>
    </row>
    <row r="25265" spans="1:19" x14ac:dyDescent="0.3">
      <c r="A25265" s="25"/>
      <c r="B25265"/>
      <c r="C25265"/>
      <c r="D25265"/>
      <c r="E25265"/>
      <c r="F25265"/>
      <c r="G25265"/>
      <c r="H25265" s="26"/>
      <c r="I25265" s="26"/>
      <c r="K25265"/>
      <c r="L25265"/>
      <c r="M25265"/>
      <c r="N25265"/>
      <c r="O25265"/>
      <c r="P25265"/>
      <c r="S25265"/>
    </row>
    <row r="25266" spans="1:19" x14ac:dyDescent="0.3">
      <c r="A25266" s="25"/>
      <c r="B25266"/>
      <c r="C25266"/>
      <c r="D25266"/>
      <c r="E25266"/>
      <c r="F25266"/>
      <c r="G25266"/>
      <c r="H25266" s="26"/>
      <c r="I25266" s="26"/>
      <c r="K25266"/>
      <c r="L25266"/>
      <c r="M25266"/>
      <c r="N25266"/>
      <c r="O25266"/>
      <c r="P25266"/>
      <c r="S25266"/>
    </row>
    <row r="25267" spans="1:19" x14ac:dyDescent="0.3">
      <c r="A25267" s="25"/>
      <c r="B25267"/>
      <c r="C25267"/>
      <c r="D25267"/>
      <c r="E25267"/>
      <c r="F25267"/>
      <c r="G25267"/>
      <c r="H25267" s="26"/>
      <c r="I25267" s="26"/>
      <c r="K25267"/>
      <c r="L25267"/>
      <c r="M25267"/>
      <c r="N25267"/>
      <c r="O25267"/>
      <c r="P25267"/>
      <c r="S25267"/>
    </row>
    <row r="25268" spans="1:19" x14ac:dyDescent="0.3">
      <c r="A25268" s="25"/>
      <c r="B25268"/>
      <c r="C25268"/>
      <c r="D25268"/>
      <c r="E25268"/>
      <c r="F25268"/>
      <c r="G25268"/>
      <c r="H25268" s="26"/>
      <c r="I25268" s="26"/>
      <c r="K25268"/>
      <c r="L25268"/>
      <c r="M25268"/>
      <c r="N25268"/>
      <c r="O25268"/>
      <c r="P25268"/>
      <c r="S25268"/>
    </row>
    <row r="25269" spans="1:19" x14ac:dyDescent="0.3">
      <c r="A25269" s="25"/>
      <c r="B25269"/>
      <c r="C25269"/>
      <c r="D25269"/>
      <c r="E25269"/>
      <c r="F25269"/>
      <c r="G25269"/>
      <c r="H25269" s="26"/>
      <c r="I25269" s="26"/>
      <c r="K25269"/>
      <c r="L25269"/>
      <c r="M25269"/>
      <c r="N25269"/>
      <c r="O25269"/>
      <c r="P25269"/>
      <c r="S25269"/>
    </row>
    <row r="25270" spans="1:19" x14ac:dyDescent="0.3">
      <c r="A25270" s="25"/>
      <c r="B25270"/>
      <c r="C25270"/>
      <c r="D25270"/>
      <c r="E25270"/>
      <c r="F25270"/>
      <c r="G25270"/>
      <c r="H25270" s="26"/>
      <c r="I25270" s="26"/>
      <c r="K25270"/>
      <c r="L25270"/>
      <c r="M25270"/>
      <c r="N25270"/>
      <c r="O25270"/>
      <c r="P25270"/>
      <c r="S25270"/>
    </row>
    <row r="25271" spans="1:19" x14ac:dyDescent="0.3">
      <c r="A25271" s="25"/>
      <c r="B25271"/>
      <c r="C25271"/>
      <c r="D25271"/>
      <c r="E25271"/>
      <c r="F25271"/>
      <c r="G25271"/>
      <c r="H25271" s="26"/>
      <c r="I25271" s="26"/>
      <c r="K25271"/>
      <c r="L25271"/>
      <c r="M25271"/>
      <c r="N25271"/>
      <c r="O25271"/>
      <c r="P25271"/>
      <c r="S25271"/>
    </row>
    <row r="25272" spans="1:19" x14ac:dyDescent="0.3">
      <c r="A25272" s="25"/>
      <c r="B25272"/>
      <c r="C25272"/>
      <c r="D25272"/>
      <c r="E25272"/>
      <c r="F25272"/>
      <c r="G25272"/>
      <c r="H25272" s="26"/>
      <c r="I25272" s="26"/>
      <c r="K25272"/>
      <c r="L25272"/>
      <c r="M25272"/>
      <c r="N25272"/>
      <c r="O25272"/>
      <c r="P25272"/>
      <c r="S25272"/>
    </row>
    <row r="25273" spans="1:19" x14ac:dyDescent="0.3">
      <c r="A25273" s="25"/>
      <c r="B25273"/>
      <c r="C25273"/>
      <c r="D25273"/>
      <c r="E25273"/>
      <c r="F25273"/>
      <c r="G25273"/>
      <c r="H25273"/>
      <c r="I25273"/>
      <c r="K25273"/>
      <c r="L25273"/>
      <c r="M25273"/>
      <c r="N25273"/>
      <c r="O25273"/>
      <c r="P25273"/>
      <c r="S25273"/>
    </row>
    <row r="25274" spans="1:19" x14ac:dyDescent="0.3">
      <c r="A25274" s="25"/>
      <c r="B25274"/>
      <c r="C25274"/>
      <c r="D25274"/>
      <c r="E25274"/>
      <c r="F25274"/>
      <c r="G25274"/>
      <c r="H25274"/>
      <c r="I25274"/>
      <c r="K25274"/>
      <c r="L25274"/>
      <c r="M25274"/>
      <c r="N25274"/>
      <c r="O25274"/>
      <c r="P25274"/>
      <c r="S25274"/>
    </row>
    <row r="25275" spans="1:19" x14ac:dyDescent="0.3">
      <c r="A25275" s="25"/>
      <c r="B25275"/>
      <c r="C25275"/>
      <c r="D25275"/>
      <c r="E25275"/>
      <c r="F25275"/>
      <c r="G25275"/>
      <c r="H25275"/>
      <c r="I25275"/>
      <c r="K25275"/>
      <c r="L25275"/>
      <c r="M25275"/>
      <c r="N25275"/>
      <c r="O25275"/>
      <c r="P25275"/>
      <c r="S25275"/>
    </row>
    <row r="25276" spans="1:19" x14ac:dyDescent="0.3">
      <c r="A25276" s="25"/>
      <c r="B25276"/>
      <c r="C25276"/>
      <c r="D25276"/>
      <c r="E25276"/>
      <c r="F25276"/>
      <c r="G25276"/>
      <c r="H25276"/>
      <c r="I25276"/>
      <c r="K25276"/>
      <c r="L25276"/>
      <c r="M25276"/>
      <c r="N25276"/>
      <c r="O25276"/>
      <c r="P25276"/>
      <c r="S25276"/>
    </row>
    <row r="25277" spans="1:19" x14ac:dyDescent="0.3">
      <c r="A25277" s="25"/>
      <c r="B25277"/>
      <c r="C25277"/>
      <c r="D25277"/>
      <c r="E25277"/>
      <c r="F25277"/>
      <c r="G25277"/>
      <c r="H25277"/>
      <c r="I25277"/>
      <c r="K25277"/>
      <c r="L25277"/>
      <c r="M25277"/>
      <c r="N25277"/>
      <c r="O25277"/>
      <c r="P25277"/>
      <c r="S25277"/>
    </row>
    <row r="25278" spans="1:19" x14ac:dyDescent="0.3">
      <c r="A25278" s="25"/>
      <c r="B25278"/>
      <c r="C25278"/>
      <c r="D25278"/>
      <c r="E25278"/>
      <c r="F25278"/>
      <c r="G25278"/>
      <c r="H25278"/>
      <c r="I25278"/>
      <c r="K25278"/>
      <c r="L25278"/>
      <c r="M25278"/>
      <c r="N25278"/>
      <c r="O25278"/>
      <c r="P25278"/>
      <c r="S25278"/>
    </row>
    <row r="25279" spans="1:19" x14ac:dyDescent="0.3">
      <c r="A25279" s="25"/>
      <c r="B25279"/>
      <c r="C25279"/>
      <c r="D25279"/>
      <c r="E25279"/>
      <c r="F25279"/>
      <c r="G25279"/>
      <c r="H25279"/>
      <c r="I25279"/>
      <c r="K25279"/>
      <c r="L25279"/>
      <c r="M25279"/>
      <c r="N25279"/>
      <c r="O25279"/>
      <c r="P25279"/>
      <c r="S25279"/>
    </row>
    <row r="25280" spans="1:19" x14ac:dyDescent="0.3">
      <c r="A25280" s="25"/>
      <c r="B25280"/>
      <c r="C25280"/>
      <c r="D25280"/>
      <c r="E25280"/>
      <c r="F25280"/>
      <c r="G25280"/>
      <c r="H25280"/>
      <c r="I25280" s="14"/>
      <c r="K25280"/>
      <c r="L25280"/>
      <c r="M25280"/>
      <c r="N25280"/>
      <c r="O25280"/>
      <c r="P25280"/>
      <c r="S25280"/>
    </row>
    <row r="25281" spans="1:19" x14ac:dyDescent="0.3">
      <c r="A25281" s="25"/>
      <c r="B25281"/>
      <c r="C25281"/>
      <c r="D25281"/>
      <c r="E25281"/>
      <c r="F25281"/>
      <c r="G25281"/>
      <c r="H25281"/>
      <c r="I25281" s="14"/>
      <c r="K25281"/>
      <c r="L25281"/>
      <c r="M25281"/>
      <c r="N25281"/>
      <c r="O25281"/>
      <c r="P25281"/>
      <c r="S25281"/>
    </row>
    <row r="25282" spans="1:19" x14ac:dyDescent="0.3">
      <c r="A25282" s="25"/>
      <c r="B25282"/>
      <c r="C25282"/>
      <c r="D25282"/>
      <c r="E25282"/>
      <c r="F25282"/>
      <c r="G25282"/>
      <c r="H25282"/>
      <c r="I25282" s="14"/>
      <c r="K25282"/>
      <c r="L25282"/>
      <c r="M25282"/>
      <c r="N25282"/>
      <c r="O25282"/>
      <c r="P25282"/>
      <c r="S25282"/>
    </row>
    <row r="25283" spans="1:19" x14ac:dyDescent="0.3">
      <c r="A25283" s="25"/>
      <c r="B25283"/>
      <c r="C25283"/>
      <c r="D25283"/>
      <c r="E25283"/>
      <c r="F25283"/>
      <c r="G25283"/>
      <c r="H25283"/>
      <c r="I25283" s="14"/>
      <c r="K25283"/>
      <c r="L25283"/>
      <c r="M25283"/>
      <c r="N25283"/>
      <c r="O25283"/>
      <c r="P25283"/>
      <c r="S25283"/>
    </row>
    <row r="25284" spans="1:19" x14ac:dyDescent="0.3">
      <c r="A25284" s="25"/>
      <c r="B25284"/>
      <c r="C25284"/>
      <c r="D25284"/>
      <c r="E25284"/>
      <c r="F25284"/>
      <c r="G25284"/>
      <c r="H25284"/>
      <c r="I25284" s="14"/>
      <c r="K25284"/>
      <c r="L25284"/>
      <c r="M25284"/>
      <c r="N25284"/>
      <c r="O25284"/>
      <c r="P25284"/>
      <c r="S25284"/>
    </row>
    <row r="25285" spans="1:19" x14ac:dyDescent="0.3">
      <c r="A25285" s="25"/>
      <c r="B25285"/>
      <c r="C25285"/>
      <c r="D25285"/>
      <c r="E25285"/>
      <c r="F25285"/>
      <c r="G25285"/>
      <c r="H25285"/>
      <c r="I25285" s="14"/>
      <c r="K25285"/>
      <c r="L25285"/>
      <c r="M25285"/>
      <c r="N25285"/>
      <c r="O25285"/>
      <c r="P25285"/>
      <c r="S25285"/>
    </row>
    <row r="25286" spans="1:19" x14ac:dyDescent="0.3">
      <c r="A25286" s="25"/>
      <c r="B25286"/>
      <c r="C25286"/>
      <c r="D25286"/>
      <c r="E25286"/>
      <c r="F25286"/>
      <c r="G25286"/>
      <c r="H25286"/>
      <c r="I25286" s="14"/>
      <c r="K25286"/>
      <c r="L25286"/>
      <c r="M25286"/>
      <c r="N25286"/>
      <c r="O25286"/>
      <c r="P25286"/>
      <c r="S25286"/>
    </row>
    <row r="25287" spans="1:19" x14ac:dyDescent="0.3">
      <c r="A25287" s="25"/>
      <c r="B25287"/>
      <c r="C25287"/>
      <c r="D25287"/>
      <c r="E25287"/>
      <c r="F25287"/>
      <c r="G25287"/>
      <c r="H25287"/>
      <c r="I25287" s="14"/>
      <c r="K25287"/>
      <c r="L25287"/>
      <c r="M25287"/>
      <c r="N25287"/>
      <c r="O25287"/>
      <c r="P25287"/>
      <c r="S25287"/>
    </row>
    <row r="25288" spans="1:19" x14ac:dyDescent="0.3">
      <c r="A25288" s="25"/>
      <c r="B25288"/>
      <c r="C25288"/>
      <c r="D25288"/>
      <c r="E25288"/>
      <c r="F25288"/>
      <c r="G25288"/>
      <c r="H25288"/>
      <c r="I25288"/>
      <c r="K25288"/>
      <c r="L25288"/>
      <c r="M25288"/>
      <c r="N25288"/>
      <c r="O25288"/>
      <c r="P25288"/>
      <c r="S25288"/>
    </row>
    <row r="25289" spans="1:19" x14ac:dyDescent="0.3">
      <c r="A25289" s="25"/>
      <c r="B25289"/>
      <c r="C25289"/>
      <c r="D25289"/>
      <c r="E25289"/>
      <c r="F25289"/>
      <c r="G25289"/>
      <c r="H25289" s="26"/>
      <c r="I25289" s="26"/>
      <c r="K25289"/>
      <c r="L25289"/>
      <c r="M25289"/>
      <c r="N25289"/>
      <c r="O25289"/>
      <c r="P25289"/>
      <c r="S25289"/>
    </row>
    <row r="25290" spans="1:19" x14ac:dyDescent="0.3">
      <c r="A25290" s="25"/>
      <c r="B25290"/>
      <c r="C25290"/>
      <c r="D25290"/>
      <c r="E25290"/>
      <c r="F25290"/>
      <c r="G25290"/>
      <c r="H25290" s="26"/>
      <c r="I25290" s="26"/>
      <c r="K25290"/>
      <c r="L25290"/>
      <c r="M25290"/>
      <c r="N25290"/>
      <c r="O25290"/>
      <c r="P25290"/>
      <c r="S25290"/>
    </row>
    <row r="25291" spans="1:19" x14ac:dyDescent="0.3">
      <c r="A25291" s="25"/>
      <c r="B25291"/>
      <c r="C25291"/>
      <c r="D25291"/>
      <c r="E25291"/>
      <c r="F25291"/>
      <c r="G25291"/>
      <c r="H25291" s="26"/>
      <c r="I25291" s="26"/>
      <c r="K25291"/>
      <c r="L25291"/>
      <c r="M25291"/>
      <c r="N25291"/>
      <c r="O25291"/>
      <c r="P25291"/>
      <c r="S25291"/>
    </row>
    <row r="25292" spans="1:19" x14ac:dyDescent="0.3">
      <c r="A25292" s="25"/>
      <c r="B25292"/>
      <c r="C25292"/>
      <c r="D25292"/>
      <c r="E25292"/>
      <c r="F25292"/>
      <c r="G25292"/>
      <c r="H25292" s="26"/>
      <c r="I25292" s="26"/>
      <c r="K25292"/>
      <c r="L25292"/>
      <c r="M25292"/>
      <c r="N25292"/>
      <c r="O25292"/>
      <c r="P25292"/>
      <c r="S25292"/>
    </row>
    <row r="25293" spans="1:19" x14ac:dyDescent="0.3">
      <c r="A25293" s="25"/>
      <c r="B25293"/>
      <c r="C25293"/>
      <c r="D25293"/>
      <c r="E25293"/>
      <c r="F25293"/>
      <c r="G25293"/>
      <c r="H25293" s="26"/>
      <c r="I25293" s="26"/>
      <c r="K25293"/>
      <c r="L25293"/>
      <c r="M25293"/>
      <c r="N25293"/>
      <c r="O25293"/>
      <c r="P25293"/>
      <c r="S25293"/>
    </row>
    <row r="25294" spans="1:19" x14ac:dyDescent="0.3">
      <c r="A25294" s="25"/>
      <c r="B25294"/>
      <c r="C25294"/>
      <c r="D25294"/>
      <c r="E25294"/>
      <c r="F25294"/>
      <c r="G25294"/>
      <c r="H25294"/>
      <c r="I25294"/>
      <c r="K25294"/>
      <c r="L25294"/>
      <c r="M25294"/>
      <c r="N25294"/>
      <c r="O25294"/>
      <c r="P25294"/>
      <c r="S25294"/>
    </row>
    <row r="25295" spans="1:19" x14ac:dyDescent="0.3">
      <c r="A25295" s="25"/>
      <c r="B25295"/>
      <c r="C25295"/>
      <c r="D25295"/>
      <c r="E25295"/>
      <c r="F25295"/>
      <c r="G25295"/>
      <c r="H25295"/>
      <c r="I25295" s="14"/>
      <c r="K25295"/>
      <c r="L25295"/>
      <c r="M25295"/>
      <c r="N25295"/>
      <c r="O25295"/>
      <c r="P25295"/>
      <c r="S25295"/>
    </row>
    <row r="25296" spans="1:19" x14ac:dyDescent="0.3">
      <c r="A25296" s="25"/>
      <c r="B25296"/>
      <c r="C25296"/>
      <c r="D25296"/>
      <c r="E25296"/>
      <c r="F25296"/>
      <c r="G25296"/>
      <c r="H25296"/>
      <c r="I25296" s="14"/>
      <c r="K25296"/>
      <c r="L25296"/>
      <c r="M25296"/>
      <c r="N25296"/>
      <c r="O25296"/>
      <c r="P25296"/>
      <c r="S25296"/>
    </row>
    <row r="25297" spans="1:19" x14ac:dyDescent="0.3">
      <c r="A25297" s="25"/>
      <c r="B25297"/>
      <c r="C25297"/>
      <c r="D25297"/>
      <c r="E25297"/>
      <c r="F25297"/>
      <c r="G25297"/>
      <c r="H25297"/>
      <c r="I25297" s="14"/>
      <c r="K25297"/>
      <c r="L25297"/>
      <c r="M25297"/>
      <c r="N25297"/>
      <c r="O25297"/>
      <c r="P25297"/>
      <c r="S25297"/>
    </row>
    <row r="25298" spans="1:19" x14ac:dyDescent="0.3">
      <c r="A25298" s="25"/>
      <c r="B25298"/>
      <c r="C25298"/>
      <c r="D25298"/>
      <c r="E25298"/>
      <c r="F25298"/>
      <c r="G25298"/>
      <c r="H25298"/>
      <c r="I25298" s="14"/>
      <c r="K25298"/>
      <c r="L25298"/>
      <c r="M25298"/>
      <c r="N25298"/>
      <c r="O25298"/>
      <c r="P25298"/>
      <c r="S25298"/>
    </row>
    <row r="25299" spans="1:19" x14ac:dyDescent="0.3">
      <c r="A25299" s="25"/>
      <c r="B25299"/>
      <c r="C25299"/>
      <c r="D25299"/>
      <c r="E25299"/>
      <c r="F25299"/>
      <c r="G25299"/>
      <c r="H25299"/>
      <c r="I25299" s="14"/>
      <c r="K25299"/>
      <c r="L25299"/>
      <c r="M25299"/>
      <c r="N25299"/>
      <c r="O25299"/>
      <c r="P25299"/>
      <c r="S25299"/>
    </row>
    <row r="25300" spans="1:19" x14ac:dyDescent="0.3">
      <c r="A25300" s="25"/>
      <c r="B25300"/>
      <c r="C25300"/>
      <c r="D25300"/>
      <c r="E25300"/>
      <c r="F25300"/>
      <c r="G25300"/>
      <c r="H25300"/>
      <c r="I25300" s="14"/>
      <c r="K25300"/>
      <c r="L25300"/>
      <c r="M25300"/>
      <c r="N25300"/>
      <c r="O25300"/>
      <c r="P25300"/>
      <c r="S25300"/>
    </row>
    <row r="25301" spans="1:19" x14ac:dyDescent="0.3">
      <c r="A25301" s="25"/>
      <c r="B25301"/>
      <c r="C25301"/>
      <c r="D25301"/>
      <c r="E25301"/>
      <c r="F25301"/>
      <c r="G25301"/>
      <c r="H25301"/>
      <c r="I25301" s="14"/>
      <c r="K25301"/>
      <c r="L25301"/>
      <c r="M25301"/>
      <c r="N25301"/>
      <c r="O25301"/>
      <c r="P25301"/>
      <c r="S25301"/>
    </row>
    <row r="25302" spans="1:19" x14ac:dyDescent="0.3">
      <c r="A25302" s="25"/>
      <c r="B25302"/>
      <c r="C25302"/>
      <c r="D25302"/>
      <c r="E25302"/>
      <c r="F25302"/>
      <c r="G25302"/>
      <c r="H25302"/>
      <c r="I25302"/>
      <c r="K25302"/>
      <c r="L25302"/>
      <c r="M25302"/>
      <c r="N25302"/>
      <c r="O25302"/>
      <c r="P25302"/>
      <c r="S25302"/>
    </row>
    <row r="25303" spans="1:19" x14ac:dyDescent="0.3">
      <c r="A25303" s="25"/>
      <c r="B25303"/>
      <c r="C25303"/>
      <c r="D25303"/>
      <c r="E25303"/>
      <c r="F25303"/>
      <c r="G25303"/>
      <c r="H25303"/>
      <c r="I25303"/>
      <c r="K25303"/>
      <c r="L25303"/>
      <c r="M25303"/>
      <c r="N25303"/>
      <c r="O25303"/>
      <c r="P25303"/>
      <c r="S25303"/>
    </row>
    <row r="25304" spans="1:19" x14ac:dyDescent="0.3">
      <c r="A25304" s="25"/>
      <c r="B25304"/>
      <c r="C25304"/>
      <c r="D25304"/>
      <c r="E25304"/>
      <c r="F25304"/>
      <c r="G25304"/>
      <c r="H25304"/>
      <c r="I25304"/>
      <c r="K25304"/>
      <c r="L25304"/>
      <c r="M25304"/>
      <c r="N25304"/>
      <c r="O25304"/>
      <c r="P25304"/>
      <c r="S25304"/>
    </row>
    <row r="25305" spans="1:19" x14ac:dyDescent="0.3">
      <c r="A25305" s="25"/>
      <c r="B25305"/>
      <c r="C25305"/>
      <c r="D25305"/>
      <c r="E25305"/>
      <c r="F25305"/>
      <c r="G25305"/>
      <c r="H25305"/>
      <c r="I25305"/>
      <c r="K25305"/>
      <c r="L25305"/>
      <c r="M25305"/>
      <c r="N25305"/>
      <c r="O25305"/>
      <c r="P25305"/>
      <c r="S25305"/>
    </row>
    <row r="25306" spans="1:19" x14ac:dyDescent="0.3">
      <c r="A25306" s="25"/>
      <c r="B25306"/>
      <c r="C25306"/>
      <c r="D25306"/>
      <c r="E25306"/>
      <c r="F25306"/>
      <c r="G25306"/>
      <c r="H25306"/>
      <c r="I25306"/>
      <c r="K25306"/>
      <c r="L25306"/>
      <c r="M25306"/>
      <c r="N25306"/>
      <c r="O25306"/>
      <c r="P25306"/>
      <c r="S25306"/>
    </row>
    <row r="25307" spans="1:19" x14ac:dyDescent="0.3">
      <c r="A25307" s="25"/>
      <c r="B25307"/>
      <c r="C25307"/>
      <c r="D25307"/>
      <c r="E25307"/>
      <c r="F25307"/>
      <c r="G25307"/>
      <c r="H25307"/>
      <c r="I25307"/>
      <c r="K25307"/>
      <c r="L25307"/>
      <c r="M25307"/>
      <c r="N25307"/>
      <c r="O25307"/>
      <c r="P25307"/>
      <c r="S25307"/>
    </row>
    <row r="25308" spans="1:19" x14ac:dyDescent="0.3">
      <c r="A25308" s="25"/>
      <c r="B25308"/>
      <c r="C25308"/>
      <c r="D25308"/>
      <c r="E25308"/>
      <c r="F25308"/>
      <c r="G25308"/>
      <c r="H25308"/>
      <c r="I25308"/>
      <c r="K25308"/>
      <c r="L25308"/>
      <c r="M25308"/>
      <c r="N25308"/>
      <c r="O25308"/>
      <c r="P25308"/>
      <c r="S25308"/>
    </row>
    <row r="25309" spans="1:19" x14ac:dyDescent="0.3">
      <c r="A25309" s="25"/>
      <c r="B25309"/>
      <c r="C25309"/>
      <c r="D25309"/>
      <c r="E25309"/>
      <c r="F25309"/>
      <c r="G25309"/>
      <c r="H25309"/>
      <c r="I25309"/>
      <c r="K25309"/>
      <c r="L25309"/>
      <c r="M25309"/>
      <c r="N25309"/>
      <c r="O25309"/>
      <c r="P25309"/>
      <c r="S25309"/>
    </row>
    <row r="25310" spans="1:19" x14ac:dyDescent="0.3">
      <c r="A25310" s="25"/>
      <c r="B25310"/>
      <c r="C25310"/>
      <c r="D25310"/>
      <c r="E25310"/>
      <c r="F25310"/>
      <c r="G25310"/>
      <c r="H25310"/>
      <c r="I25310"/>
      <c r="K25310"/>
      <c r="L25310"/>
      <c r="M25310"/>
      <c r="N25310"/>
      <c r="O25310"/>
      <c r="P25310"/>
      <c r="S25310"/>
    </row>
    <row r="25311" spans="1:19" x14ac:dyDescent="0.3">
      <c r="A25311" s="25"/>
      <c r="B25311"/>
      <c r="C25311"/>
      <c r="D25311"/>
      <c r="E25311"/>
      <c r="F25311"/>
      <c r="G25311"/>
      <c r="H25311"/>
      <c r="I25311"/>
      <c r="K25311"/>
      <c r="L25311"/>
      <c r="M25311"/>
      <c r="N25311"/>
      <c r="O25311"/>
      <c r="P25311"/>
      <c r="S25311"/>
    </row>
    <row r="25312" spans="1:19" x14ac:dyDescent="0.3">
      <c r="A25312" s="25"/>
      <c r="B25312"/>
      <c r="C25312"/>
      <c r="D25312"/>
      <c r="E25312"/>
      <c r="F25312"/>
      <c r="G25312"/>
      <c r="H25312"/>
      <c r="I25312" s="26"/>
      <c r="K25312"/>
      <c r="L25312"/>
      <c r="M25312"/>
      <c r="N25312"/>
      <c r="O25312"/>
      <c r="P25312"/>
      <c r="S25312"/>
    </row>
    <row r="25313" spans="1:19" x14ac:dyDescent="0.3">
      <c r="A25313" s="25"/>
      <c r="B25313"/>
      <c r="C25313"/>
      <c r="D25313"/>
      <c r="E25313"/>
      <c r="F25313"/>
      <c r="G25313"/>
      <c r="H25313"/>
      <c r="I25313" s="26"/>
      <c r="K25313"/>
      <c r="L25313"/>
      <c r="M25313"/>
      <c r="N25313"/>
      <c r="O25313"/>
      <c r="P25313"/>
      <c r="S25313"/>
    </row>
    <row r="25314" spans="1:19" x14ac:dyDescent="0.3">
      <c r="A25314" s="25"/>
      <c r="B25314"/>
      <c r="C25314"/>
      <c r="D25314"/>
      <c r="E25314"/>
      <c r="F25314"/>
      <c r="G25314"/>
      <c r="H25314"/>
      <c r="I25314" s="26"/>
      <c r="K25314"/>
      <c r="L25314"/>
      <c r="M25314"/>
      <c r="N25314"/>
      <c r="O25314"/>
      <c r="P25314"/>
      <c r="S25314"/>
    </row>
    <row r="25315" spans="1:19" x14ac:dyDescent="0.3">
      <c r="A25315" s="25"/>
      <c r="B25315"/>
      <c r="C25315"/>
      <c r="D25315"/>
      <c r="E25315"/>
      <c r="F25315"/>
      <c r="G25315"/>
      <c r="H25315"/>
      <c r="I25315" s="26"/>
      <c r="K25315"/>
      <c r="L25315"/>
      <c r="M25315"/>
      <c r="N25315"/>
      <c r="O25315"/>
      <c r="P25315"/>
      <c r="S25315"/>
    </row>
    <row r="25316" spans="1:19" x14ac:dyDescent="0.3">
      <c r="A25316" s="25"/>
      <c r="B25316"/>
      <c r="C25316"/>
      <c r="D25316"/>
      <c r="E25316"/>
      <c r="F25316"/>
      <c r="G25316"/>
      <c r="H25316"/>
      <c r="I25316" s="14"/>
      <c r="K25316"/>
      <c r="L25316"/>
      <c r="M25316"/>
      <c r="N25316"/>
      <c r="O25316"/>
      <c r="P25316"/>
      <c r="S25316"/>
    </row>
    <row r="25317" spans="1:19" x14ac:dyDescent="0.3">
      <c r="A25317" s="25"/>
      <c r="B25317"/>
      <c r="C25317"/>
      <c r="D25317"/>
      <c r="E25317"/>
      <c r="F25317"/>
      <c r="G25317"/>
      <c r="H25317"/>
      <c r="I25317" s="14"/>
      <c r="K25317"/>
      <c r="L25317"/>
      <c r="M25317"/>
      <c r="N25317"/>
      <c r="O25317"/>
      <c r="P25317"/>
      <c r="S25317"/>
    </row>
    <row r="25318" spans="1:19" x14ac:dyDescent="0.3">
      <c r="A25318" s="25"/>
      <c r="B25318"/>
      <c r="C25318"/>
      <c r="D25318"/>
      <c r="E25318"/>
      <c r="F25318"/>
      <c r="G25318"/>
      <c r="H25318"/>
      <c r="I25318" s="14"/>
      <c r="K25318"/>
      <c r="L25318"/>
      <c r="M25318"/>
      <c r="N25318"/>
      <c r="O25318"/>
      <c r="P25318"/>
      <c r="S25318"/>
    </row>
    <row r="25319" spans="1:19" x14ac:dyDescent="0.3">
      <c r="A25319" s="25"/>
      <c r="B25319"/>
      <c r="C25319"/>
      <c r="D25319"/>
      <c r="E25319"/>
      <c r="F25319"/>
      <c r="G25319"/>
      <c r="H25319"/>
      <c r="I25319"/>
      <c r="K25319"/>
      <c r="L25319"/>
      <c r="M25319"/>
      <c r="N25319"/>
      <c r="O25319"/>
      <c r="P25319"/>
      <c r="S25319"/>
    </row>
    <row r="25320" spans="1:19" x14ac:dyDescent="0.3">
      <c r="A25320" s="25"/>
      <c r="B25320"/>
      <c r="C25320"/>
      <c r="D25320"/>
      <c r="E25320"/>
      <c r="F25320"/>
      <c r="G25320"/>
      <c r="H25320" s="26"/>
      <c r="I25320" s="26"/>
      <c r="K25320"/>
      <c r="L25320"/>
      <c r="M25320"/>
      <c r="N25320"/>
      <c r="O25320"/>
      <c r="P25320"/>
      <c r="S25320"/>
    </row>
    <row r="25321" spans="1:19" x14ac:dyDescent="0.3">
      <c r="A25321" s="25"/>
      <c r="B25321"/>
      <c r="C25321"/>
      <c r="D25321"/>
      <c r="E25321"/>
      <c r="F25321"/>
      <c r="G25321"/>
      <c r="H25321" s="26"/>
      <c r="I25321" s="26"/>
      <c r="K25321"/>
      <c r="L25321"/>
      <c r="M25321"/>
      <c r="N25321"/>
      <c r="O25321"/>
      <c r="P25321"/>
      <c r="S25321"/>
    </row>
    <row r="25322" spans="1:19" x14ac:dyDescent="0.3">
      <c r="A25322" s="25"/>
      <c r="B25322"/>
      <c r="C25322"/>
      <c r="D25322"/>
      <c r="E25322"/>
      <c r="F25322"/>
      <c r="G25322"/>
      <c r="H25322" s="26"/>
      <c r="I25322" s="26"/>
      <c r="K25322"/>
      <c r="L25322"/>
      <c r="M25322"/>
      <c r="N25322"/>
      <c r="O25322"/>
      <c r="P25322"/>
      <c r="S25322"/>
    </row>
    <row r="25323" spans="1:19" x14ac:dyDescent="0.3">
      <c r="A25323" s="25"/>
      <c r="B25323"/>
      <c r="C25323"/>
      <c r="D25323"/>
      <c r="E25323"/>
      <c r="F25323"/>
      <c r="G25323"/>
      <c r="H25323"/>
      <c r="I25323" s="26"/>
      <c r="K25323"/>
      <c r="L25323"/>
      <c r="M25323"/>
      <c r="N25323"/>
      <c r="O25323"/>
      <c r="P25323"/>
      <c r="S25323"/>
    </row>
    <row r="25324" spans="1:19" x14ac:dyDescent="0.3">
      <c r="A25324" s="25"/>
      <c r="B25324"/>
      <c r="C25324"/>
      <c r="D25324"/>
      <c r="E25324"/>
      <c r="F25324"/>
      <c r="G25324"/>
      <c r="H25324"/>
      <c r="I25324" s="26"/>
      <c r="K25324"/>
      <c r="L25324"/>
      <c r="M25324"/>
      <c r="N25324"/>
      <c r="O25324"/>
      <c r="P25324"/>
      <c r="S25324"/>
    </row>
    <row r="25325" spans="1:19" x14ac:dyDescent="0.3">
      <c r="A25325" s="25"/>
      <c r="B25325"/>
      <c r="C25325"/>
      <c r="D25325"/>
      <c r="E25325"/>
      <c r="F25325"/>
      <c r="G25325"/>
      <c r="H25325"/>
      <c r="I25325" s="26"/>
      <c r="K25325"/>
      <c r="L25325"/>
      <c r="M25325"/>
      <c r="N25325"/>
      <c r="O25325"/>
      <c r="P25325"/>
      <c r="S25325"/>
    </row>
    <row r="25326" spans="1:19" x14ac:dyDescent="0.3">
      <c r="A25326" s="25"/>
      <c r="B25326"/>
      <c r="C25326"/>
      <c r="D25326"/>
      <c r="E25326"/>
      <c r="F25326"/>
      <c r="G25326"/>
      <c r="H25326"/>
      <c r="I25326" s="26"/>
      <c r="K25326"/>
      <c r="L25326"/>
      <c r="M25326"/>
      <c r="N25326"/>
      <c r="O25326"/>
      <c r="P25326"/>
      <c r="S25326"/>
    </row>
    <row r="25327" spans="1:19" x14ac:dyDescent="0.3">
      <c r="A25327" s="25"/>
      <c r="B25327"/>
      <c r="C25327"/>
      <c r="D25327"/>
      <c r="E25327"/>
      <c r="F25327"/>
      <c r="G25327"/>
      <c r="H25327"/>
      <c r="I25327" s="26"/>
      <c r="K25327"/>
      <c r="L25327"/>
      <c r="M25327"/>
      <c r="N25327"/>
      <c r="O25327"/>
      <c r="P25327"/>
      <c r="S25327"/>
    </row>
    <row r="25328" spans="1:19" x14ac:dyDescent="0.3">
      <c r="A25328" s="25"/>
      <c r="B25328"/>
      <c r="C25328"/>
      <c r="D25328"/>
      <c r="E25328"/>
      <c r="F25328"/>
      <c r="G25328"/>
      <c r="H25328"/>
      <c r="I25328" s="26"/>
      <c r="K25328"/>
      <c r="L25328"/>
      <c r="M25328"/>
      <c r="N25328"/>
      <c r="O25328"/>
      <c r="P25328"/>
      <c r="S25328"/>
    </row>
    <row r="25329" spans="1:19" x14ac:dyDescent="0.3">
      <c r="A25329" s="25"/>
      <c r="B25329"/>
      <c r="C25329"/>
      <c r="D25329"/>
      <c r="E25329"/>
      <c r="F25329"/>
      <c r="G25329"/>
      <c r="H25329"/>
      <c r="I25329" s="26"/>
      <c r="K25329"/>
      <c r="L25329"/>
      <c r="M25329"/>
      <c r="N25329"/>
      <c r="O25329"/>
      <c r="P25329"/>
      <c r="S25329"/>
    </row>
    <row r="25330" spans="1:19" x14ac:dyDescent="0.3">
      <c r="A25330" s="25"/>
      <c r="B25330"/>
      <c r="C25330"/>
      <c r="D25330"/>
      <c r="E25330"/>
      <c r="F25330"/>
      <c r="G25330"/>
      <c r="H25330"/>
      <c r="I25330" s="14"/>
      <c r="K25330"/>
      <c r="L25330"/>
      <c r="M25330"/>
      <c r="N25330"/>
      <c r="O25330"/>
      <c r="P25330"/>
      <c r="S25330"/>
    </row>
    <row r="25331" spans="1:19" x14ac:dyDescent="0.3">
      <c r="A25331" s="25"/>
      <c r="B25331"/>
      <c r="C25331"/>
      <c r="D25331"/>
      <c r="E25331"/>
      <c r="F25331"/>
      <c r="G25331"/>
      <c r="H25331"/>
      <c r="I25331" s="14"/>
      <c r="K25331"/>
      <c r="L25331"/>
      <c r="M25331"/>
      <c r="N25331"/>
      <c r="O25331"/>
      <c r="P25331"/>
      <c r="S25331"/>
    </row>
    <row r="25332" spans="1:19" x14ac:dyDescent="0.3">
      <c r="A25332" s="25"/>
      <c r="B25332"/>
      <c r="C25332"/>
      <c r="D25332"/>
      <c r="E25332"/>
      <c r="F25332"/>
      <c r="G25332"/>
      <c r="H25332"/>
      <c r="I25332" s="14"/>
      <c r="K25332"/>
      <c r="L25332"/>
      <c r="M25332"/>
      <c r="N25332"/>
      <c r="O25332"/>
      <c r="P25332"/>
      <c r="S25332"/>
    </row>
    <row r="25333" spans="1:19" x14ac:dyDescent="0.3">
      <c r="A25333" s="25"/>
      <c r="B25333"/>
      <c r="C25333"/>
      <c r="D25333"/>
      <c r="E25333"/>
      <c r="F25333"/>
      <c r="G25333"/>
      <c r="H25333"/>
      <c r="I25333"/>
      <c r="K25333"/>
      <c r="L25333"/>
      <c r="M25333"/>
      <c r="N25333"/>
      <c r="O25333"/>
      <c r="P25333"/>
      <c r="S25333"/>
    </row>
    <row r="25334" spans="1:19" x14ac:dyDescent="0.3">
      <c r="A25334" s="25"/>
      <c r="B25334"/>
      <c r="C25334"/>
      <c r="D25334"/>
      <c r="E25334"/>
      <c r="F25334"/>
      <c r="G25334"/>
      <c r="H25334"/>
      <c r="I25334"/>
      <c r="K25334"/>
      <c r="L25334"/>
      <c r="M25334"/>
      <c r="N25334"/>
      <c r="O25334"/>
      <c r="P25334"/>
      <c r="S25334"/>
    </row>
    <row r="25335" spans="1:19" x14ac:dyDescent="0.3">
      <c r="A25335" s="25"/>
      <c r="B25335"/>
      <c r="C25335"/>
      <c r="D25335"/>
      <c r="E25335"/>
      <c r="F25335"/>
      <c r="G25335"/>
      <c r="H25335"/>
      <c r="I25335"/>
      <c r="K25335"/>
      <c r="L25335"/>
      <c r="M25335"/>
      <c r="N25335"/>
      <c r="O25335"/>
      <c r="P25335"/>
      <c r="S25335"/>
    </row>
    <row r="25336" spans="1:19" x14ac:dyDescent="0.3">
      <c r="A25336" s="25"/>
      <c r="B25336"/>
      <c r="C25336"/>
      <c r="D25336"/>
      <c r="E25336"/>
      <c r="F25336"/>
      <c r="G25336"/>
      <c r="H25336"/>
      <c r="I25336"/>
      <c r="K25336"/>
      <c r="L25336"/>
      <c r="M25336"/>
      <c r="N25336"/>
      <c r="O25336"/>
      <c r="P25336"/>
      <c r="S25336"/>
    </row>
    <row r="25337" spans="1:19" x14ac:dyDescent="0.3">
      <c r="A25337" s="25"/>
      <c r="B25337"/>
      <c r="C25337"/>
      <c r="D25337"/>
      <c r="E25337"/>
      <c r="F25337"/>
      <c r="G25337"/>
      <c r="H25337" s="14"/>
      <c r="I25337" s="14"/>
      <c r="K25337"/>
      <c r="L25337"/>
      <c r="M25337"/>
      <c r="N25337"/>
      <c r="O25337"/>
      <c r="P25337"/>
      <c r="S25337"/>
    </row>
    <row r="25338" spans="1:19" x14ac:dyDescent="0.3">
      <c r="A25338" s="25"/>
      <c r="B25338"/>
      <c r="C25338"/>
      <c r="D25338"/>
      <c r="E25338"/>
      <c r="F25338"/>
      <c r="G25338"/>
      <c r="H25338" s="14"/>
      <c r="I25338" s="14"/>
      <c r="K25338"/>
      <c r="L25338"/>
      <c r="M25338"/>
      <c r="N25338"/>
      <c r="O25338"/>
      <c r="P25338"/>
      <c r="S25338"/>
    </row>
    <row r="25339" spans="1:19" x14ac:dyDescent="0.3">
      <c r="A25339" s="25"/>
      <c r="B25339"/>
      <c r="C25339"/>
      <c r="D25339"/>
      <c r="E25339"/>
      <c r="F25339"/>
      <c r="G25339"/>
      <c r="H25339" s="14"/>
      <c r="I25339" s="14"/>
      <c r="K25339"/>
      <c r="L25339"/>
      <c r="M25339"/>
      <c r="N25339"/>
      <c r="O25339"/>
      <c r="P25339"/>
      <c r="S25339"/>
    </row>
    <row r="25340" spans="1:19" x14ac:dyDescent="0.3">
      <c r="A25340" s="25"/>
      <c r="B25340"/>
      <c r="C25340"/>
      <c r="D25340"/>
      <c r="E25340"/>
      <c r="F25340"/>
      <c r="G25340"/>
      <c r="H25340" s="14"/>
      <c r="I25340" s="14"/>
      <c r="K25340"/>
      <c r="L25340"/>
      <c r="M25340"/>
      <c r="N25340"/>
      <c r="O25340"/>
      <c r="P25340"/>
      <c r="S25340"/>
    </row>
    <row r="25341" spans="1:19" x14ac:dyDescent="0.3">
      <c r="A25341" s="25"/>
      <c r="B25341"/>
      <c r="C25341"/>
      <c r="D25341"/>
      <c r="E25341"/>
      <c r="F25341"/>
      <c r="G25341"/>
      <c r="H25341"/>
      <c r="I25341"/>
      <c r="K25341"/>
      <c r="L25341"/>
      <c r="M25341"/>
      <c r="N25341"/>
      <c r="O25341"/>
      <c r="P25341"/>
      <c r="S25341"/>
    </row>
    <row r="25342" spans="1:19" x14ac:dyDescent="0.3">
      <c r="A25342" s="25"/>
      <c r="B25342"/>
      <c r="C25342"/>
      <c r="D25342"/>
      <c r="E25342"/>
      <c r="F25342"/>
      <c r="G25342"/>
      <c r="H25342"/>
      <c r="I25342"/>
      <c r="K25342"/>
      <c r="L25342"/>
      <c r="M25342"/>
      <c r="N25342"/>
      <c r="O25342"/>
      <c r="P25342"/>
      <c r="S25342"/>
    </row>
    <row r="25343" spans="1:19" x14ac:dyDescent="0.3">
      <c r="A25343" s="25"/>
      <c r="B25343"/>
      <c r="C25343"/>
      <c r="D25343"/>
      <c r="E25343"/>
      <c r="F25343"/>
      <c r="G25343"/>
      <c r="H25343"/>
      <c r="I25343"/>
      <c r="K25343"/>
      <c r="L25343"/>
      <c r="M25343"/>
      <c r="N25343"/>
      <c r="O25343"/>
      <c r="P25343"/>
      <c r="S25343"/>
    </row>
    <row r="25344" spans="1:19" x14ac:dyDescent="0.3">
      <c r="A25344" s="25"/>
      <c r="B25344"/>
      <c r="C25344"/>
      <c r="D25344"/>
      <c r="E25344"/>
      <c r="F25344"/>
      <c r="G25344"/>
      <c r="H25344"/>
      <c r="I25344"/>
      <c r="K25344"/>
      <c r="L25344"/>
      <c r="M25344"/>
      <c r="N25344"/>
      <c r="O25344"/>
      <c r="P25344"/>
      <c r="S25344"/>
    </row>
    <row r="25345" spans="1:19" x14ac:dyDescent="0.3">
      <c r="A25345" s="25"/>
      <c r="B25345"/>
      <c r="C25345"/>
      <c r="D25345"/>
      <c r="E25345"/>
      <c r="F25345"/>
      <c r="G25345"/>
      <c r="H25345"/>
      <c r="I25345"/>
      <c r="K25345"/>
      <c r="L25345"/>
      <c r="M25345"/>
      <c r="N25345"/>
      <c r="O25345"/>
      <c r="P25345"/>
      <c r="S25345"/>
    </row>
    <row r="25346" spans="1:19" x14ac:dyDescent="0.3">
      <c r="A25346" s="25"/>
      <c r="B25346"/>
      <c r="C25346"/>
      <c r="D25346"/>
      <c r="E25346"/>
      <c r="F25346"/>
      <c r="G25346"/>
      <c r="H25346"/>
      <c r="I25346"/>
      <c r="K25346"/>
      <c r="L25346"/>
      <c r="M25346"/>
      <c r="N25346"/>
      <c r="O25346"/>
      <c r="P25346"/>
      <c r="S25346"/>
    </row>
    <row r="25347" spans="1:19" x14ac:dyDescent="0.3">
      <c r="A25347" s="25"/>
      <c r="B25347"/>
      <c r="C25347"/>
      <c r="D25347"/>
      <c r="E25347"/>
      <c r="F25347"/>
      <c r="G25347"/>
      <c r="H25347"/>
      <c r="I25347"/>
      <c r="K25347"/>
      <c r="L25347"/>
      <c r="M25347"/>
      <c r="N25347"/>
      <c r="O25347"/>
      <c r="P25347"/>
      <c r="S25347"/>
    </row>
    <row r="25348" spans="1:19" x14ac:dyDescent="0.3">
      <c r="A25348" s="25"/>
      <c r="B25348"/>
      <c r="C25348"/>
      <c r="D25348"/>
      <c r="E25348"/>
      <c r="F25348"/>
      <c r="G25348"/>
      <c r="H25348"/>
      <c r="I25348"/>
      <c r="K25348"/>
      <c r="L25348"/>
      <c r="M25348"/>
      <c r="N25348"/>
      <c r="O25348"/>
      <c r="P25348"/>
      <c r="S25348"/>
    </row>
    <row r="25349" spans="1:19" x14ac:dyDescent="0.3">
      <c r="A25349" s="25"/>
      <c r="B25349"/>
      <c r="C25349"/>
      <c r="D25349"/>
      <c r="E25349"/>
      <c r="F25349"/>
      <c r="G25349"/>
      <c r="H25349"/>
      <c r="I25349"/>
      <c r="K25349"/>
      <c r="L25349"/>
      <c r="M25349"/>
      <c r="N25349"/>
      <c r="O25349"/>
      <c r="P25349"/>
      <c r="S25349"/>
    </row>
    <row r="25350" spans="1:19" x14ac:dyDescent="0.3">
      <c r="A25350" s="25"/>
      <c r="B25350"/>
      <c r="C25350"/>
      <c r="D25350"/>
      <c r="E25350"/>
      <c r="F25350"/>
      <c r="G25350"/>
      <c r="H25350"/>
      <c r="I25350"/>
      <c r="K25350"/>
      <c r="L25350"/>
      <c r="M25350"/>
      <c r="N25350"/>
      <c r="O25350"/>
      <c r="P25350"/>
      <c r="S25350"/>
    </row>
    <row r="25351" spans="1:19" x14ac:dyDescent="0.3">
      <c r="A25351" s="25"/>
      <c r="B25351"/>
      <c r="C25351"/>
      <c r="D25351"/>
      <c r="E25351"/>
      <c r="F25351"/>
      <c r="G25351"/>
      <c r="H25351"/>
      <c r="I25351" s="14"/>
      <c r="K25351"/>
      <c r="L25351"/>
      <c r="M25351"/>
      <c r="N25351"/>
      <c r="O25351"/>
      <c r="P25351"/>
      <c r="S25351"/>
    </row>
    <row r="25352" spans="1:19" x14ac:dyDescent="0.3">
      <c r="A25352" s="25"/>
      <c r="B25352"/>
      <c r="C25352"/>
      <c r="D25352"/>
      <c r="E25352"/>
      <c r="F25352"/>
      <c r="G25352"/>
      <c r="H25352"/>
      <c r="I25352" s="14"/>
      <c r="K25352"/>
      <c r="L25352"/>
      <c r="M25352"/>
      <c r="N25352"/>
      <c r="O25352"/>
      <c r="P25352"/>
      <c r="S25352"/>
    </row>
    <row r="25353" spans="1:19" x14ac:dyDescent="0.3">
      <c r="A25353" s="25"/>
      <c r="B25353"/>
      <c r="C25353"/>
      <c r="D25353"/>
      <c r="E25353"/>
      <c r="F25353"/>
      <c r="G25353"/>
      <c r="H25353"/>
      <c r="I25353" s="14"/>
      <c r="K25353"/>
      <c r="L25353"/>
      <c r="M25353"/>
      <c r="N25353"/>
      <c r="O25353"/>
      <c r="P25353"/>
      <c r="S25353"/>
    </row>
    <row r="25354" spans="1:19" x14ac:dyDescent="0.3">
      <c r="A25354" s="25"/>
      <c r="B25354"/>
      <c r="C25354"/>
      <c r="D25354"/>
      <c r="E25354"/>
      <c r="F25354"/>
      <c r="G25354"/>
      <c r="H25354"/>
      <c r="I25354" s="14"/>
      <c r="K25354"/>
      <c r="L25354"/>
      <c r="M25354"/>
      <c r="N25354"/>
      <c r="O25354"/>
      <c r="P25354"/>
      <c r="S25354"/>
    </row>
    <row r="25355" spans="1:19" x14ac:dyDescent="0.3">
      <c r="A25355" s="25"/>
      <c r="B25355"/>
      <c r="C25355"/>
      <c r="D25355"/>
      <c r="E25355"/>
      <c r="F25355"/>
      <c r="G25355"/>
      <c r="H25355"/>
      <c r="I25355"/>
      <c r="K25355"/>
      <c r="L25355"/>
      <c r="M25355"/>
      <c r="N25355"/>
      <c r="O25355"/>
      <c r="P25355"/>
      <c r="S25355"/>
    </row>
    <row r="25356" spans="1:19" x14ac:dyDescent="0.3">
      <c r="A25356" s="25"/>
      <c r="B25356"/>
      <c r="C25356"/>
      <c r="D25356"/>
      <c r="E25356"/>
      <c r="F25356"/>
      <c r="G25356"/>
      <c r="H25356"/>
      <c r="I25356"/>
      <c r="K25356"/>
      <c r="L25356"/>
      <c r="M25356"/>
      <c r="N25356"/>
      <c r="O25356"/>
      <c r="P25356"/>
      <c r="S25356"/>
    </row>
    <row r="25357" spans="1:19" x14ac:dyDescent="0.3">
      <c r="A25357" s="25"/>
      <c r="B25357"/>
      <c r="C25357"/>
      <c r="D25357"/>
      <c r="E25357"/>
      <c r="F25357"/>
      <c r="G25357"/>
      <c r="H25357"/>
      <c r="I25357" s="26"/>
      <c r="K25357"/>
      <c r="L25357"/>
      <c r="M25357"/>
      <c r="N25357"/>
      <c r="O25357"/>
      <c r="P25357"/>
      <c r="S25357"/>
    </row>
    <row r="25358" spans="1:19" x14ac:dyDescent="0.3">
      <c r="A25358" s="25"/>
      <c r="B25358"/>
      <c r="C25358"/>
      <c r="D25358"/>
      <c r="E25358"/>
      <c r="F25358"/>
      <c r="G25358"/>
      <c r="H25358"/>
      <c r="I25358" s="26"/>
      <c r="K25358"/>
      <c r="L25358"/>
      <c r="M25358"/>
      <c r="N25358"/>
      <c r="O25358"/>
      <c r="P25358"/>
      <c r="S25358"/>
    </row>
    <row r="25359" spans="1:19" x14ac:dyDescent="0.3">
      <c r="A25359" s="25"/>
      <c r="B25359"/>
      <c r="C25359"/>
      <c r="D25359"/>
      <c r="E25359"/>
      <c r="F25359"/>
      <c r="G25359"/>
      <c r="H25359"/>
      <c r="I25359" s="26"/>
      <c r="K25359"/>
      <c r="L25359"/>
      <c r="M25359"/>
      <c r="N25359"/>
      <c r="O25359"/>
      <c r="P25359"/>
      <c r="S25359"/>
    </row>
    <row r="25360" spans="1:19" x14ac:dyDescent="0.3">
      <c r="A25360" s="25"/>
      <c r="B25360"/>
      <c r="C25360"/>
      <c r="D25360"/>
      <c r="E25360"/>
      <c r="F25360"/>
      <c r="G25360"/>
      <c r="H25360" s="26"/>
      <c r="I25360" s="26"/>
      <c r="K25360"/>
      <c r="L25360"/>
      <c r="M25360"/>
      <c r="N25360"/>
      <c r="O25360"/>
      <c r="P25360"/>
      <c r="S25360"/>
    </row>
    <row r="25361" spans="1:19" x14ac:dyDescent="0.3">
      <c r="A25361" s="25"/>
      <c r="B25361"/>
      <c r="C25361"/>
      <c r="D25361"/>
      <c r="E25361"/>
      <c r="F25361"/>
      <c r="G25361"/>
      <c r="H25361" s="26"/>
      <c r="I25361" s="26"/>
      <c r="K25361"/>
      <c r="L25361"/>
      <c r="M25361"/>
      <c r="N25361"/>
      <c r="O25361"/>
      <c r="P25361"/>
      <c r="S25361"/>
    </row>
    <row r="25362" spans="1:19" x14ac:dyDescent="0.3">
      <c r="A25362" s="25"/>
      <c r="B25362"/>
      <c r="C25362"/>
      <c r="D25362"/>
      <c r="E25362"/>
      <c r="F25362"/>
      <c r="G25362"/>
      <c r="H25362" s="26"/>
      <c r="I25362" s="26"/>
      <c r="K25362"/>
      <c r="L25362"/>
      <c r="M25362"/>
      <c r="N25362"/>
      <c r="O25362"/>
      <c r="P25362"/>
      <c r="S25362"/>
    </row>
    <row r="25363" spans="1:19" x14ac:dyDescent="0.3">
      <c r="A25363" s="25"/>
      <c r="B25363"/>
      <c r="C25363"/>
      <c r="D25363"/>
      <c r="E25363"/>
      <c r="F25363"/>
      <c r="G25363"/>
      <c r="H25363" s="26"/>
      <c r="I25363" s="26"/>
      <c r="K25363"/>
      <c r="L25363"/>
      <c r="M25363"/>
      <c r="N25363"/>
      <c r="O25363"/>
      <c r="P25363"/>
      <c r="S25363"/>
    </row>
    <row r="25364" spans="1:19" x14ac:dyDescent="0.3">
      <c r="A25364" s="25"/>
      <c r="B25364"/>
      <c r="C25364"/>
      <c r="D25364"/>
      <c r="E25364"/>
      <c r="F25364"/>
      <c r="G25364"/>
      <c r="H25364" s="26"/>
      <c r="I25364" s="26"/>
      <c r="K25364"/>
      <c r="L25364"/>
      <c r="M25364"/>
      <c r="N25364"/>
      <c r="O25364"/>
      <c r="P25364"/>
      <c r="S25364"/>
    </row>
    <row r="25365" spans="1:19" x14ac:dyDescent="0.3">
      <c r="A25365" s="25"/>
      <c r="B25365"/>
      <c r="C25365"/>
      <c r="D25365"/>
      <c r="E25365"/>
      <c r="F25365"/>
      <c r="G25365"/>
      <c r="H25365" s="26"/>
      <c r="I25365" s="26"/>
      <c r="K25365"/>
      <c r="L25365"/>
      <c r="M25365"/>
      <c r="N25365"/>
      <c r="O25365"/>
      <c r="P25365"/>
      <c r="S25365"/>
    </row>
    <row r="25366" spans="1:19" x14ac:dyDescent="0.3">
      <c r="A25366" s="25"/>
      <c r="B25366"/>
      <c r="C25366"/>
      <c r="D25366"/>
      <c r="E25366"/>
      <c r="F25366"/>
      <c r="G25366"/>
      <c r="H25366" s="26"/>
      <c r="I25366" s="26"/>
      <c r="K25366"/>
      <c r="L25366"/>
      <c r="M25366"/>
      <c r="N25366"/>
      <c r="O25366"/>
      <c r="P25366"/>
      <c r="S25366"/>
    </row>
    <row r="25367" spans="1:19" x14ac:dyDescent="0.3">
      <c r="A25367" s="25"/>
      <c r="B25367"/>
      <c r="C25367"/>
      <c r="D25367"/>
      <c r="E25367"/>
      <c r="F25367"/>
      <c r="G25367"/>
      <c r="H25367" s="26"/>
      <c r="I25367" s="26"/>
      <c r="K25367"/>
      <c r="L25367"/>
      <c r="M25367"/>
      <c r="N25367"/>
      <c r="O25367"/>
      <c r="P25367"/>
      <c r="S25367"/>
    </row>
    <row r="25368" spans="1:19" x14ac:dyDescent="0.3">
      <c r="A25368" s="25"/>
      <c r="B25368"/>
      <c r="C25368"/>
      <c r="D25368"/>
      <c r="E25368"/>
      <c r="F25368"/>
      <c r="G25368"/>
      <c r="H25368" s="26"/>
      <c r="I25368" s="26"/>
      <c r="K25368"/>
      <c r="L25368"/>
      <c r="M25368"/>
      <c r="N25368"/>
      <c r="O25368"/>
      <c r="P25368"/>
      <c r="S25368"/>
    </row>
    <row r="25369" spans="1:19" x14ac:dyDescent="0.3">
      <c r="A25369" s="25"/>
      <c r="B25369"/>
      <c r="C25369"/>
      <c r="D25369"/>
      <c r="E25369"/>
      <c r="F25369"/>
      <c r="G25369"/>
      <c r="H25369" s="26"/>
      <c r="I25369" s="26"/>
      <c r="K25369"/>
      <c r="L25369"/>
      <c r="M25369"/>
      <c r="N25369"/>
      <c r="O25369"/>
      <c r="P25369"/>
      <c r="S25369"/>
    </row>
    <row r="25370" spans="1:19" x14ac:dyDescent="0.3">
      <c r="A25370" s="25"/>
      <c r="B25370"/>
      <c r="C25370"/>
      <c r="D25370"/>
      <c r="E25370"/>
      <c r="F25370"/>
      <c r="G25370"/>
      <c r="H25370" s="26"/>
      <c r="I25370" s="26"/>
      <c r="K25370"/>
      <c r="L25370"/>
      <c r="M25370"/>
      <c r="N25370"/>
      <c r="O25370"/>
      <c r="P25370"/>
      <c r="S25370"/>
    </row>
    <row r="25371" spans="1:19" x14ac:dyDescent="0.3">
      <c r="A25371" s="25"/>
      <c r="B25371"/>
      <c r="C25371"/>
      <c r="D25371"/>
      <c r="E25371"/>
      <c r="F25371"/>
      <c r="G25371"/>
      <c r="H25371" s="26"/>
      <c r="I25371" s="26"/>
      <c r="K25371"/>
      <c r="L25371"/>
      <c r="M25371"/>
      <c r="N25371"/>
      <c r="O25371"/>
      <c r="P25371"/>
      <c r="S25371"/>
    </row>
    <row r="25372" spans="1:19" x14ac:dyDescent="0.3">
      <c r="A25372" s="25"/>
      <c r="B25372"/>
      <c r="C25372"/>
      <c r="D25372"/>
      <c r="E25372"/>
      <c r="F25372"/>
      <c r="G25372"/>
      <c r="H25372" s="26"/>
      <c r="I25372" s="26"/>
      <c r="K25372"/>
      <c r="L25372"/>
      <c r="M25372"/>
      <c r="N25372"/>
      <c r="O25372"/>
      <c r="P25372"/>
      <c r="S25372"/>
    </row>
    <row r="25373" spans="1:19" x14ac:dyDescent="0.3">
      <c r="A25373" s="25"/>
      <c r="B25373"/>
      <c r="C25373"/>
      <c r="D25373"/>
      <c r="E25373"/>
      <c r="F25373"/>
      <c r="G25373"/>
      <c r="H25373" s="26"/>
      <c r="I25373" s="26"/>
      <c r="K25373"/>
      <c r="L25373"/>
      <c r="M25373"/>
      <c r="N25373"/>
      <c r="O25373"/>
      <c r="P25373"/>
      <c r="S25373"/>
    </row>
    <row r="25374" spans="1:19" x14ac:dyDescent="0.3">
      <c r="A25374" s="25"/>
      <c r="B25374"/>
      <c r="C25374"/>
      <c r="D25374"/>
      <c r="E25374"/>
      <c r="F25374"/>
      <c r="G25374"/>
      <c r="H25374" s="26"/>
      <c r="I25374" s="26"/>
      <c r="K25374"/>
      <c r="L25374"/>
      <c r="M25374"/>
      <c r="N25374"/>
      <c r="O25374"/>
      <c r="P25374"/>
      <c r="S25374"/>
    </row>
    <row r="25375" spans="1:19" x14ac:dyDescent="0.3">
      <c r="A25375" s="25"/>
      <c r="B25375"/>
      <c r="C25375"/>
      <c r="D25375"/>
      <c r="E25375"/>
      <c r="F25375"/>
      <c r="G25375"/>
      <c r="H25375" s="26"/>
      <c r="I25375" s="26"/>
      <c r="K25375"/>
      <c r="L25375"/>
      <c r="M25375"/>
      <c r="N25375"/>
      <c r="O25375"/>
      <c r="P25375"/>
      <c r="S25375"/>
    </row>
    <row r="25376" spans="1:19" x14ac:dyDescent="0.3">
      <c r="A25376" s="25"/>
      <c r="B25376"/>
      <c r="C25376"/>
      <c r="D25376"/>
      <c r="E25376"/>
      <c r="F25376"/>
      <c r="G25376"/>
      <c r="H25376" s="26"/>
      <c r="I25376" s="26"/>
      <c r="K25376"/>
      <c r="L25376"/>
      <c r="M25376"/>
      <c r="N25376"/>
      <c r="O25376"/>
      <c r="P25376"/>
      <c r="S25376"/>
    </row>
    <row r="25377" spans="1:19" x14ac:dyDescent="0.3">
      <c r="A25377" s="25"/>
      <c r="B25377"/>
      <c r="C25377"/>
      <c r="D25377"/>
      <c r="E25377"/>
      <c r="F25377"/>
      <c r="G25377"/>
      <c r="H25377" s="26"/>
      <c r="I25377" s="26"/>
      <c r="K25377"/>
      <c r="L25377"/>
      <c r="M25377"/>
      <c r="N25377"/>
      <c r="O25377"/>
      <c r="P25377"/>
      <c r="S25377"/>
    </row>
    <row r="25378" spans="1:19" x14ac:dyDescent="0.3">
      <c r="A25378" s="25"/>
      <c r="B25378"/>
      <c r="C25378"/>
      <c r="D25378"/>
      <c r="E25378"/>
      <c r="F25378"/>
      <c r="G25378"/>
      <c r="H25378" s="14"/>
      <c r="I25378" s="26"/>
      <c r="K25378"/>
      <c r="L25378"/>
      <c r="M25378"/>
      <c r="N25378"/>
      <c r="O25378"/>
      <c r="P25378"/>
      <c r="S25378"/>
    </row>
    <row r="25379" spans="1:19" x14ac:dyDescent="0.3">
      <c r="A25379" s="25"/>
      <c r="B25379"/>
      <c r="C25379"/>
      <c r="D25379"/>
      <c r="E25379"/>
      <c r="F25379"/>
      <c r="G25379"/>
      <c r="H25379" s="14"/>
      <c r="I25379" s="26"/>
      <c r="K25379"/>
      <c r="L25379"/>
      <c r="M25379"/>
      <c r="N25379"/>
      <c r="O25379"/>
      <c r="P25379"/>
      <c r="S25379"/>
    </row>
    <row r="25380" spans="1:19" x14ac:dyDescent="0.3">
      <c r="A25380" s="25"/>
      <c r="B25380"/>
      <c r="C25380"/>
      <c r="D25380"/>
      <c r="E25380"/>
      <c r="F25380"/>
      <c r="G25380"/>
      <c r="H25380" s="14"/>
      <c r="I25380" s="26"/>
      <c r="K25380"/>
      <c r="L25380"/>
      <c r="M25380"/>
      <c r="N25380"/>
      <c r="O25380"/>
      <c r="P25380"/>
      <c r="S25380"/>
    </row>
    <row r="25381" spans="1:19" x14ac:dyDescent="0.3">
      <c r="A25381" s="25"/>
      <c r="B25381"/>
      <c r="C25381"/>
      <c r="D25381"/>
      <c r="E25381"/>
      <c r="F25381"/>
      <c r="G25381"/>
      <c r="H25381" s="14"/>
      <c r="I25381" s="26"/>
      <c r="K25381"/>
      <c r="L25381"/>
      <c r="M25381"/>
      <c r="N25381"/>
      <c r="O25381"/>
      <c r="P25381"/>
      <c r="S25381"/>
    </row>
    <row r="25382" spans="1:19" x14ac:dyDescent="0.3">
      <c r="A25382" s="25"/>
      <c r="B25382"/>
      <c r="C25382"/>
      <c r="D25382"/>
      <c r="E25382"/>
      <c r="F25382"/>
      <c r="G25382"/>
      <c r="H25382" s="14"/>
      <c r="I25382" s="26"/>
      <c r="K25382"/>
      <c r="L25382"/>
      <c r="M25382"/>
      <c r="N25382"/>
      <c r="O25382"/>
      <c r="P25382"/>
      <c r="S25382"/>
    </row>
    <row r="25383" spans="1:19" x14ac:dyDescent="0.3">
      <c r="A25383" s="25"/>
      <c r="B25383"/>
      <c r="C25383"/>
      <c r="D25383"/>
      <c r="E25383"/>
      <c r="F25383"/>
      <c r="G25383"/>
      <c r="H25383" s="14"/>
      <c r="I25383" s="26"/>
      <c r="K25383"/>
      <c r="L25383"/>
      <c r="M25383"/>
      <c r="N25383"/>
      <c r="O25383"/>
      <c r="P25383"/>
      <c r="S25383"/>
    </row>
    <row r="25384" spans="1:19" x14ac:dyDescent="0.3">
      <c r="A25384" s="25"/>
      <c r="B25384"/>
      <c r="C25384"/>
      <c r="D25384"/>
      <c r="E25384"/>
      <c r="F25384"/>
      <c r="G25384"/>
      <c r="H25384" s="14"/>
      <c r="I25384" s="26"/>
      <c r="K25384"/>
      <c r="L25384"/>
      <c r="M25384"/>
      <c r="N25384"/>
      <c r="O25384"/>
      <c r="P25384"/>
      <c r="S25384"/>
    </row>
    <row r="25385" spans="1:19" x14ac:dyDescent="0.3">
      <c r="A25385" s="25"/>
      <c r="B25385"/>
      <c r="C25385"/>
      <c r="D25385"/>
      <c r="E25385"/>
      <c r="F25385"/>
      <c r="G25385"/>
      <c r="H25385" s="26"/>
      <c r="I25385" s="26"/>
      <c r="K25385"/>
      <c r="L25385"/>
      <c r="M25385"/>
      <c r="N25385"/>
      <c r="O25385"/>
      <c r="P25385"/>
      <c r="S25385"/>
    </row>
    <row r="25386" spans="1:19" x14ac:dyDescent="0.3">
      <c r="A25386" s="25"/>
      <c r="B25386"/>
      <c r="C25386"/>
      <c r="D25386"/>
      <c r="E25386"/>
      <c r="F25386"/>
      <c r="G25386"/>
      <c r="H25386" s="26"/>
      <c r="I25386" s="26"/>
      <c r="K25386"/>
      <c r="L25386"/>
      <c r="M25386"/>
      <c r="N25386"/>
      <c r="O25386"/>
      <c r="P25386"/>
      <c r="S25386"/>
    </row>
    <row r="25387" spans="1:19" x14ac:dyDescent="0.3">
      <c r="A25387" s="25"/>
      <c r="B25387"/>
      <c r="C25387"/>
      <c r="D25387"/>
      <c r="E25387"/>
      <c r="F25387"/>
      <c r="G25387"/>
      <c r="H25387" s="26"/>
      <c r="I25387" s="26"/>
      <c r="K25387"/>
      <c r="L25387"/>
      <c r="M25387"/>
      <c r="N25387"/>
      <c r="O25387"/>
      <c r="P25387"/>
      <c r="S25387"/>
    </row>
    <row r="25388" spans="1:19" x14ac:dyDescent="0.3">
      <c r="A25388" s="25"/>
      <c r="B25388"/>
      <c r="C25388"/>
      <c r="D25388"/>
      <c r="E25388"/>
      <c r="F25388"/>
      <c r="G25388"/>
      <c r="H25388" s="26"/>
      <c r="I25388" s="26"/>
      <c r="K25388"/>
      <c r="L25388"/>
      <c r="M25388"/>
      <c r="N25388"/>
      <c r="O25388"/>
      <c r="P25388"/>
      <c r="S25388"/>
    </row>
    <row r="25389" spans="1:19" x14ac:dyDescent="0.3">
      <c r="A25389" s="25"/>
      <c r="B25389"/>
      <c r="C25389"/>
      <c r="D25389"/>
      <c r="E25389"/>
      <c r="F25389"/>
      <c r="G25389"/>
      <c r="H25389" s="14"/>
      <c r="I25389" s="26"/>
      <c r="K25389"/>
      <c r="L25389"/>
      <c r="M25389"/>
      <c r="N25389"/>
      <c r="O25389"/>
      <c r="P25389"/>
      <c r="S25389"/>
    </row>
    <row r="25390" spans="1:19" x14ac:dyDescent="0.3">
      <c r="A25390" s="25"/>
      <c r="B25390"/>
      <c r="C25390"/>
      <c r="D25390"/>
      <c r="E25390"/>
      <c r="F25390"/>
      <c r="G25390"/>
      <c r="H25390" s="14"/>
      <c r="I25390" s="26"/>
      <c r="K25390"/>
      <c r="L25390"/>
      <c r="M25390"/>
      <c r="N25390"/>
      <c r="O25390"/>
      <c r="P25390"/>
      <c r="S25390"/>
    </row>
    <row r="25391" spans="1:19" x14ac:dyDescent="0.3">
      <c r="A25391" s="25"/>
      <c r="B25391"/>
      <c r="C25391"/>
      <c r="D25391"/>
      <c r="E25391"/>
      <c r="F25391"/>
      <c r="G25391"/>
      <c r="H25391" s="14"/>
      <c r="I25391" s="26"/>
      <c r="K25391"/>
      <c r="L25391"/>
      <c r="M25391"/>
      <c r="N25391"/>
      <c r="O25391"/>
      <c r="P25391"/>
      <c r="S25391"/>
    </row>
    <row r="25392" spans="1:19" x14ac:dyDescent="0.3">
      <c r="A25392" s="25"/>
      <c r="B25392"/>
      <c r="C25392"/>
      <c r="D25392"/>
      <c r="E25392"/>
      <c r="F25392"/>
      <c r="G25392"/>
      <c r="H25392" s="14"/>
      <c r="I25392" s="26"/>
      <c r="K25392"/>
      <c r="L25392"/>
      <c r="M25392"/>
      <c r="N25392"/>
      <c r="O25392"/>
      <c r="P25392"/>
      <c r="S25392"/>
    </row>
    <row r="25393" spans="1:19" x14ac:dyDescent="0.3">
      <c r="A25393" s="25"/>
      <c r="B25393"/>
      <c r="C25393"/>
      <c r="D25393"/>
      <c r="E25393"/>
      <c r="F25393"/>
      <c r="G25393"/>
      <c r="H25393" s="26"/>
      <c r="I25393" s="26"/>
      <c r="K25393"/>
      <c r="L25393"/>
      <c r="M25393"/>
      <c r="N25393"/>
      <c r="O25393"/>
      <c r="P25393"/>
      <c r="S25393"/>
    </row>
    <row r="25394" spans="1:19" x14ac:dyDescent="0.3">
      <c r="A25394" s="25"/>
      <c r="B25394"/>
      <c r="C25394"/>
      <c r="D25394"/>
      <c r="E25394"/>
      <c r="F25394"/>
      <c r="G25394"/>
      <c r="H25394" s="26"/>
      <c r="I25394" s="26"/>
      <c r="K25394"/>
      <c r="L25394"/>
      <c r="M25394"/>
      <c r="N25394"/>
      <c r="O25394"/>
      <c r="P25394"/>
      <c r="S25394"/>
    </row>
    <row r="25395" spans="1:19" x14ac:dyDescent="0.3">
      <c r="A25395" s="25"/>
      <c r="B25395"/>
      <c r="C25395"/>
      <c r="D25395"/>
      <c r="E25395"/>
      <c r="F25395"/>
      <c r="G25395"/>
      <c r="H25395" s="26"/>
      <c r="I25395" s="26"/>
      <c r="K25395"/>
      <c r="L25395"/>
      <c r="M25395"/>
      <c r="N25395"/>
      <c r="O25395"/>
      <c r="P25395"/>
      <c r="S25395"/>
    </row>
    <row r="25396" spans="1:19" x14ac:dyDescent="0.3">
      <c r="A25396" s="25"/>
      <c r="B25396"/>
      <c r="C25396"/>
      <c r="D25396"/>
      <c r="E25396"/>
      <c r="F25396"/>
      <c r="G25396"/>
      <c r="H25396"/>
      <c r="I25396" s="26"/>
      <c r="K25396"/>
      <c r="L25396"/>
      <c r="M25396"/>
      <c r="N25396"/>
      <c r="O25396"/>
      <c r="P25396"/>
      <c r="S25396"/>
    </row>
    <row r="25397" spans="1:19" x14ac:dyDescent="0.3">
      <c r="A25397" s="25"/>
      <c r="B25397"/>
      <c r="C25397"/>
      <c r="D25397"/>
      <c r="E25397"/>
      <c r="F25397"/>
      <c r="G25397"/>
      <c r="H25397"/>
      <c r="I25397" s="26"/>
      <c r="K25397"/>
      <c r="L25397"/>
      <c r="M25397"/>
      <c r="N25397"/>
      <c r="O25397"/>
      <c r="P25397"/>
      <c r="S25397"/>
    </row>
    <row r="25398" spans="1:19" x14ac:dyDescent="0.3">
      <c r="A25398" s="25"/>
      <c r="B25398"/>
      <c r="C25398"/>
      <c r="D25398"/>
      <c r="E25398"/>
      <c r="F25398"/>
      <c r="G25398"/>
      <c r="H25398"/>
      <c r="I25398" s="26"/>
      <c r="K25398"/>
      <c r="L25398"/>
      <c r="M25398"/>
      <c r="N25398"/>
      <c r="O25398"/>
      <c r="P25398"/>
      <c r="S25398"/>
    </row>
    <row r="25399" spans="1:19" x14ac:dyDescent="0.3">
      <c r="A25399" s="25"/>
      <c r="B25399"/>
      <c r="C25399"/>
      <c r="D25399"/>
      <c r="E25399"/>
      <c r="F25399"/>
      <c r="G25399"/>
      <c r="H25399"/>
      <c r="I25399" s="26"/>
      <c r="K25399"/>
      <c r="L25399"/>
      <c r="M25399"/>
      <c r="N25399"/>
      <c r="O25399"/>
      <c r="P25399"/>
      <c r="S25399"/>
    </row>
    <row r="25400" spans="1:19" x14ac:dyDescent="0.3">
      <c r="A25400" s="25"/>
      <c r="B25400"/>
      <c r="C25400"/>
      <c r="D25400"/>
      <c r="E25400"/>
      <c r="F25400"/>
      <c r="G25400"/>
      <c r="H25400"/>
      <c r="I25400" s="26"/>
      <c r="K25400"/>
      <c r="L25400"/>
      <c r="M25400"/>
      <c r="N25400"/>
      <c r="O25400"/>
      <c r="P25400"/>
      <c r="S25400"/>
    </row>
    <row r="25401" spans="1:19" x14ac:dyDescent="0.3">
      <c r="A25401" s="25"/>
      <c r="B25401"/>
      <c r="C25401"/>
      <c r="D25401"/>
      <c r="E25401"/>
      <c r="F25401"/>
      <c r="G25401"/>
      <c r="H25401"/>
      <c r="I25401" s="26"/>
      <c r="K25401"/>
      <c r="L25401"/>
      <c r="M25401"/>
      <c r="N25401"/>
      <c r="O25401"/>
      <c r="P25401"/>
      <c r="S25401"/>
    </row>
    <row r="25402" spans="1:19" x14ac:dyDescent="0.3">
      <c r="A25402" s="25"/>
      <c r="B25402"/>
      <c r="C25402"/>
      <c r="D25402"/>
      <c r="E25402"/>
      <c r="F25402"/>
      <c r="G25402"/>
      <c r="H25402" s="26"/>
      <c r="I25402" s="26"/>
      <c r="K25402"/>
      <c r="L25402"/>
      <c r="M25402"/>
      <c r="N25402"/>
      <c r="O25402"/>
      <c r="P25402"/>
      <c r="S25402"/>
    </row>
    <row r="25403" spans="1:19" x14ac:dyDescent="0.3">
      <c r="A25403" s="25"/>
      <c r="B25403"/>
      <c r="C25403"/>
      <c r="D25403"/>
      <c r="E25403"/>
      <c r="F25403"/>
      <c r="G25403"/>
      <c r="H25403" s="26"/>
      <c r="I25403" s="26"/>
      <c r="K25403"/>
      <c r="L25403"/>
      <c r="M25403"/>
      <c r="N25403"/>
      <c r="O25403"/>
      <c r="P25403"/>
      <c r="S25403"/>
    </row>
    <row r="25404" spans="1:19" x14ac:dyDescent="0.3">
      <c r="A25404" s="25"/>
      <c r="B25404"/>
      <c r="C25404"/>
      <c r="D25404"/>
      <c r="E25404"/>
      <c r="F25404"/>
      <c r="G25404"/>
      <c r="H25404" s="14"/>
      <c r="I25404" s="14"/>
      <c r="K25404"/>
      <c r="L25404"/>
      <c r="M25404"/>
      <c r="N25404"/>
      <c r="O25404"/>
      <c r="P25404"/>
      <c r="S25404"/>
    </row>
    <row r="25405" spans="1:19" x14ac:dyDescent="0.3">
      <c r="A25405" s="25"/>
      <c r="B25405"/>
      <c r="C25405"/>
      <c r="D25405"/>
      <c r="E25405"/>
      <c r="F25405"/>
      <c r="G25405"/>
      <c r="H25405" s="14"/>
      <c r="I25405" s="14"/>
      <c r="K25405"/>
      <c r="L25405"/>
      <c r="M25405"/>
      <c r="N25405"/>
      <c r="O25405"/>
      <c r="P25405"/>
      <c r="S25405"/>
    </row>
    <row r="25406" spans="1:19" x14ac:dyDescent="0.3">
      <c r="A25406" s="25"/>
      <c r="B25406"/>
      <c r="C25406"/>
      <c r="D25406"/>
      <c r="E25406"/>
      <c r="F25406"/>
      <c r="G25406"/>
      <c r="H25406" s="14"/>
      <c r="I25406" s="14"/>
      <c r="K25406"/>
      <c r="L25406"/>
      <c r="M25406"/>
      <c r="N25406"/>
      <c r="O25406"/>
      <c r="P25406"/>
      <c r="S25406"/>
    </row>
    <row r="25407" spans="1:19" x14ac:dyDescent="0.3">
      <c r="A25407" s="25"/>
      <c r="B25407"/>
      <c r="C25407"/>
      <c r="D25407"/>
      <c r="E25407"/>
      <c r="F25407"/>
      <c r="G25407"/>
      <c r="H25407" s="14"/>
      <c r="I25407" s="14"/>
      <c r="K25407"/>
      <c r="L25407"/>
      <c r="M25407"/>
      <c r="N25407"/>
      <c r="O25407"/>
      <c r="P25407"/>
      <c r="S25407"/>
    </row>
    <row r="25408" spans="1:19" x14ac:dyDescent="0.3">
      <c r="A25408" s="25"/>
      <c r="B25408"/>
      <c r="C25408"/>
      <c r="D25408"/>
      <c r="E25408"/>
      <c r="F25408"/>
      <c r="G25408"/>
      <c r="H25408" s="14"/>
      <c r="I25408" s="14"/>
      <c r="K25408"/>
      <c r="L25408"/>
      <c r="M25408"/>
      <c r="N25408"/>
      <c r="O25408"/>
      <c r="P25408"/>
      <c r="S25408"/>
    </row>
    <row r="25409" spans="1:19" x14ac:dyDescent="0.3">
      <c r="A25409" s="25"/>
      <c r="B25409"/>
      <c r="C25409"/>
      <c r="D25409"/>
      <c r="E25409"/>
      <c r="F25409"/>
      <c r="G25409"/>
      <c r="H25409" s="14"/>
      <c r="I25409" s="14"/>
      <c r="K25409"/>
      <c r="L25409"/>
      <c r="M25409"/>
      <c r="N25409"/>
      <c r="O25409"/>
      <c r="P25409"/>
      <c r="S25409"/>
    </row>
    <row r="25410" spans="1:19" x14ac:dyDescent="0.3">
      <c r="A25410" s="25"/>
      <c r="B25410"/>
      <c r="C25410"/>
      <c r="D25410"/>
      <c r="E25410"/>
      <c r="F25410"/>
      <c r="G25410"/>
      <c r="H25410" s="14"/>
      <c r="I25410" s="14"/>
      <c r="K25410"/>
      <c r="L25410"/>
      <c r="M25410"/>
      <c r="N25410"/>
      <c r="O25410"/>
      <c r="P25410"/>
      <c r="S25410"/>
    </row>
    <row r="25411" spans="1:19" x14ac:dyDescent="0.3">
      <c r="A25411" s="25"/>
      <c r="B25411"/>
      <c r="C25411"/>
      <c r="D25411"/>
      <c r="E25411"/>
      <c r="F25411"/>
      <c r="G25411"/>
      <c r="H25411" s="14"/>
      <c r="I25411" s="14"/>
      <c r="K25411"/>
      <c r="L25411"/>
      <c r="M25411"/>
      <c r="N25411"/>
      <c r="O25411"/>
      <c r="P25411"/>
      <c r="S25411"/>
    </row>
    <row r="25412" spans="1:19" x14ac:dyDescent="0.3">
      <c r="A25412" s="25"/>
      <c r="B25412"/>
      <c r="C25412"/>
      <c r="D25412"/>
      <c r="E25412"/>
      <c r="F25412"/>
      <c r="G25412"/>
      <c r="H25412" s="14"/>
      <c r="I25412" s="14"/>
      <c r="K25412"/>
      <c r="L25412"/>
      <c r="M25412"/>
      <c r="N25412"/>
      <c r="O25412"/>
      <c r="P25412"/>
      <c r="S25412"/>
    </row>
    <row r="25413" spans="1:19" x14ac:dyDescent="0.3">
      <c r="A25413" s="25"/>
      <c r="B25413"/>
      <c r="C25413"/>
      <c r="D25413"/>
      <c r="E25413"/>
      <c r="F25413"/>
      <c r="G25413"/>
      <c r="H25413" s="14"/>
      <c r="I25413" s="14"/>
      <c r="K25413"/>
      <c r="L25413"/>
      <c r="M25413"/>
      <c r="N25413"/>
      <c r="O25413"/>
      <c r="P25413"/>
      <c r="S25413"/>
    </row>
    <row r="25414" spans="1:19" x14ac:dyDescent="0.3">
      <c r="A25414" s="25"/>
      <c r="B25414"/>
      <c r="C25414"/>
      <c r="D25414"/>
      <c r="E25414"/>
      <c r="F25414"/>
      <c r="G25414"/>
      <c r="H25414" s="14"/>
      <c r="I25414" s="14"/>
      <c r="K25414"/>
      <c r="L25414"/>
      <c r="M25414"/>
      <c r="N25414"/>
      <c r="O25414"/>
      <c r="P25414"/>
      <c r="S25414"/>
    </row>
    <row r="25415" spans="1:19" x14ac:dyDescent="0.3">
      <c r="A25415" s="25"/>
      <c r="B25415"/>
      <c r="C25415"/>
      <c r="D25415"/>
      <c r="E25415"/>
      <c r="F25415"/>
      <c r="G25415"/>
      <c r="H25415" s="14"/>
      <c r="I25415" s="14"/>
      <c r="K25415"/>
      <c r="L25415"/>
      <c r="M25415"/>
      <c r="N25415"/>
      <c r="O25415"/>
      <c r="P25415"/>
      <c r="S25415"/>
    </row>
    <row r="25416" spans="1:19" x14ac:dyDescent="0.3">
      <c r="A25416" s="25"/>
      <c r="B25416"/>
      <c r="C25416"/>
      <c r="D25416"/>
      <c r="E25416"/>
      <c r="F25416"/>
      <c r="G25416"/>
      <c r="H25416" s="14"/>
      <c r="I25416" s="14"/>
      <c r="K25416"/>
      <c r="L25416"/>
      <c r="M25416"/>
      <c r="N25416"/>
      <c r="O25416"/>
      <c r="P25416"/>
      <c r="S25416"/>
    </row>
    <row r="25417" spans="1:19" x14ac:dyDescent="0.3">
      <c r="A25417" s="25"/>
      <c r="B25417"/>
      <c r="C25417"/>
      <c r="D25417"/>
      <c r="E25417"/>
      <c r="F25417"/>
      <c r="G25417"/>
      <c r="H25417" s="14"/>
      <c r="I25417" s="14"/>
      <c r="K25417"/>
      <c r="L25417"/>
      <c r="M25417"/>
      <c r="N25417"/>
      <c r="O25417"/>
      <c r="P25417"/>
      <c r="S25417"/>
    </row>
    <row r="25418" spans="1:19" x14ac:dyDescent="0.3">
      <c r="A25418" s="25"/>
      <c r="B25418"/>
      <c r="C25418"/>
      <c r="D25418"/>
      <c r="E25418"/>
      <c r="F25418"/>
      <c r="G25418"/>
      <c r="H25418" s="14"/>
      <c r="I25418" s="14"/>
      <c r="K25418"/>
      <c r="L25418"/>
      <c r="M25418"/>
      <c r="N25418"/>
      <c r="O25418"/>
      <c r="P25418"/>
      <c r="S25418"/>
    </row>
    <row r="25419" spans="1:19" x14ac:dyDescent="0.3">
      <c r="A25419" s="25"/>
      <c r="B25419"/>
      <c r="C25419"/>
      <c r="D25419"/>
      <c r="E25419"/>
      <c r="F25419"/>
      <c r="G25419"/>
      <c r="H25419"/>
      <c r="I25419"/>
      <c r="K25419"/>
      <c r="L25419"/>
      <c r="M25419"/>
      <c r="N25419"/>
      <c r="O25419"/>
      <c r="P25419"/>
      <c r="S25419"/>
    </row>
    <row r="25420" spans="1:19" x14ac:dyDescent="0.3">
      <c r="A25420" s="25"/>
      <c r="B25420"/>
      <c r="C25420"/>
      <c r="D25420"/>
      <c r="E25420"/>
      <c r="F25420"/>
      <c r="G25420"/>
      <c r="H25420"/>
      <c r="I25420"/>
      <c r="K25420"/>
      <c r="L25420"/>
      <c r="M25420"/>
      <c r="N25420"/>
      <c r="O25420"/>
      <c r="P25420"/>
      <c r="S25420"/>
    </row>
    <row r="25421" spans="1:19" x14ac:dyDescent="0.3">
      <c r="A25421" s="25"/>
      <c r="B25421"/>
      <c r="C25421"/>
      <c r="D25421"/>
      <c r="E25421"/>
      <c r="F25421"/>
      <c r="G25421"/>
      <c r="H25421"/>
      <c r="I25421"/>
      <c r="K25421"/>
      <c r="L25421"/>
      <c r="M25421"/>
      <c r="N25421"/>
      <c r="O25421"/>
      <c r="P25421"/>
      <c r="S25421"/>
    </row>
    <row r="25422" spans="1:19" x14ac:dyDescent="0.3">
      <c r="A25422" s="25"/>
      <c r="B25422"/>
      <c r="C25422"/>
      <c r="D25422"/>
      <c r="E25422"/>
      <c r="F25422"/>
      <c r="G25422"/>
      <c r="H25422"/>
      <c r="I25422"/>
      <c r="K25422"/>
      <c r="L25422"/>
      <c r="M25422"/>
      <c r="N25422"/>
      <c r="O25422"/>
      <c r="P25422"/>
      <c r="S25422"/>
    </row>
    <row r="25423" spans="1:19" x14ac:dyDescent="0.3">
      <c r="A25423" s="25"/>
      <c r="B25423"/>
      <c r="C25423"/>
      <c r="D25423"/>
      <c r="E25423"/>
      <c r="F25423"/>
      <c r="G25423"/>
      <c r="H25423"/>
      <c r="I25423"/>
      <c r="K25423"/>
      <c r="L25423"/>
      <c r="M25423"/>
      <c r="N25423"/>
      <c r="O25423"/>
      <c r="P25423"/>
      <c r="S25423"/>
    </row>
    <row r="25424" spans="1:19" x14ac:dyDescent="0.3">
      <c r="A25424" s="25"/>
      <c r="B25424"/>
      <c r="C25424"/>
      <c r="D25424"/>
      <c r="E25424"/>
      <c r="F25424"/>
      <c r="G25424"/>
      <c r="H25424"/>
      <c r="I25424"/>
      <c r="K25424"/>
      <c r="L25424"/>
      <c r="M25424"/>
      <c r="N25424"/>
      <c r="O25424"/>
      <c r="P25424"/>
      <c r="S25424"/>
    </row>
    <row r="25425" spans="1:19" x14ac:dyDescent="0.3">
      <c r="A25425" s="25"/>
      <c r="B25425"/>
      <c r="C25425"/>
      <c r="D25425"/>
      <c r="E25425"/>
      <c r="F25425"/>
      <c r="G25425"/>
      <c r="H25425"/>
      <c r="I25425"/>
      <c r="K25425"/>
      <c r="L25425"/>
      <c r="M25425"/>
      <c r="N25425"/>
      <c r="O25425"/>
      <c r="P25425"/>
      <c r="S25425"/>
    </row>
    <row r="25426" spans="1:19" x14ac:dyDescent="0.3">
      <c r="A25426" s="25"/>
      <c r="B25426"/>
      <c r="C25426"/>
      <c r="D25426"/>
      <c r="E25426"/>
      <c r="F25426"/>
      <c r="G25426"/>
      <c r="H25426"/>
      <c r="I25426"/>
      <c r="K25426"/>
      <c r="L25426"/>
      <c r="M25426"/>
      <c r="N25426"/>
      <c r="O25426"/>
      <c r="P25426"/>
      <c r="S25426"/>
    </row>
    <row r="25427" spans="1:19" x14ac:dyDescent="0.3">
      <c r="A25427" s="25"/>
      <c r="B25427"/>
      <c r="C25427"/>
      <c r="D25427"/>
      <c r="E25427"/>
      <c r="F25427"/>
      <c r="G25427"/>
      <c r="H25427"/>
      <c r="I25427" s="26"/>
      <c r="K25427"/>
      <c r="L25427"/>
      <c r="M25427"/>
      <c r="N25427"/>
      <c r="O25427"/>
      <c r="P25427"/>
      <c r="S25427"/>
    </row>
    <row r="25428" spans="1:19" x14ac:dyDescent="0.3">
      <c r="A25428" s="25"/>
      <c r="B25428"/>
      <c r="C25428"/>
      <c r="D25428"/>
      <c r="E25428"/>
      <c r="F25428"/>
      <c r="G25428"/>
      <c r="H25428"/>
      <c r="I25428" s="26"/>
      <c r="K25428"/>
      <c r="L25428"/>
      <c r="M25428"/>
      <c r="N25428"/>
      <c r="O25428"/>
      <c r="P25428"/>
      <c r="S25428"/>
    </row>
    <row r="25429" spans="1:19" x14ac:dyDescent="0.3">
      <c r="A25429" s="25"/>
      <c r="B25429"/>
      <c r="C25429"/>
      <c r="D25429"/>
      <c r="E25429"/>
      <c r="F25429"/>
      <c r="G25429"/>
      <c r="H25429"/>
      <c r="I25429" s="26"/>
      <c r="K25429"/>
      <c r="L25429"/>
      <c r="M25429"/>
      <c r="N25429"/>
      <c r="O25429"/>
      <c r="P25429"/>
      <c r="S25429"/>
    </row>
    <row r="25430" spans="1:19" x14ac:dyDescent="0.3">
      <c r="A25430" s="25"/>
      <c r="B25430"/>
      <c r="C25430"/>
      <c r="D25430"/>
      <c r="E25430"/>
      <c r="F25430"/>
      <c r="G25430"/>
      <c r="H25430"/>
      <c r="I25430" s="26"/>
      <c r="K25430"/>
      <c r="L25430"/>
      <c r="M25430"/>
      <c r="N25430"/>
      <c r="O25430"/>
      <c r="P25430"/>
      <c r="S25430"/>
    </row>
    <row r="25431" spans="1:19" x14ac:dyDescent="0.3">
      <c r="A25431" s="25"/>
      <c r="B25431"/>
      <c r="C25431"/>
      <c r="D25431"/>
      <c r="E25431"/>
      <c r="F25431"/>
      <c r="G25431"/>
      <c r="H25431"/>
      <c r="I25431" s="26"/>
      <c r="K25431"/>
      <c r="L25431"/>
      <c r="M25431"/>
      <c r="N25431"/>
      <c r="O25431"/>
      <c r="P25431"/>
      <c r="S25431"/>
    </row>
    <row r="25432" spans="1:19" x14ac:dyDescent="0.3">
      <c r="A25432" s="25"/>
      <c r="B25432"/>
      <c r="C25432"/>
      <c r="D25432"/>
      <c r="E25432"/>
      <c r="F25432"/>
      <c r="G25432"/>
      <c r="H25432" s="26"/>
      <c r="I25432" s="26"/>
      <c r="K25432"/>
      <c r="L25432"/>
      <c r="M25432"/>
      <c r="N25432"/>
      <c r="O25432"/>
      <c r="P25432"/>
      <c r="S25432"/>
    </row>
    <row r="25433" spans="1:19" x14ac:dyDescent="0.3">
      <c r="A25433" s="25"/>
      <c r="B25433"/>
      <c r="C25433"/>
      <c r="D25433"/>
      <c r="E25433"/>
      <c r="F25433"/>
      <c r="G25433"/>
      <c r="H25433" s="26"/>
      <c r="I25433" s="26"/>
      <c r="K25433"/>
      <c r="L25433"/>
      <c r="M25433"/>
      <c r="N25433"/>
      <c r="O25433"/>
      <c r="P25433"/>
      <c r="S25433"/>
    </row>
    <row r="25434" spans="1:19" x14ac:dyDescent="0.3">
      <c r="A25434" s="25"/>
      <c r="B25434"/>
      <c r="C25434"/>
      <c r="D25434"/>
      <c r="E25434"/>
      <c r="F25434"/>
      <c r="G25434"/>
      <c r="H25434" s="26"/>
      <c r="I25434" s="26"/>
      <c r="K25434"/>
      <c r="L25434"/>
      <c r="M25434"/>
      <c r="N25434"/>
      <c r="O25434"/>
      <c r="P25434"/>
      <c r="S25434"/>
    </row>
    <row r="25435" spans="1:19" x14ac:dyDescent="0.3">
      <c r="A25435" s="25"/>
      <c r="B25435"/>
      <c r="C25435"/>
      <c r="D25435"/>
      <c r="E25435"/>
      <c r="F25435"/>
      <c r="G25435"/>
      <c r="H25435" s="26"/>
      <c r="I25435" s="26"/>
      <c r="K25435"/>
      <c r="L25435"/>
      <c r="M25435"/>
      <c r="N25435"/>
      <c r="O25435"/>
      <c r="P25435"/>
      <c r="S25435"/>
    </row>
    <row r="25436" spans="1:19" x14ac:dyDescent="0.3">
      <c r="A25436" s="25"/>
      <c r="B25436"/>
      <c r="C25436"/>
      <c r="D25436"/>
      <c r="E25436"/>
      <c r="F25436"/>
      <c r="G25436"/>
      <c r="H25436" s="26"/>
      <c r="I25436" s="26"/>
      <c r="K25436"/>
      <c r="L25436"/>
      <c r="M25436"/>
      <c r="N25436"/>
      <c r="O25436"/>
      <c r="P25436"/>
      <c r="S25436"/>
    </row>
    <row r="25437" spans="1:19" x14ac:dyDescent="0.3">
      <c r="A25437" s="25"/>
      <c r="B25437"/>
      <c r="C25437"/>
      <c r="D25437"/>
      <c r="E25437"/>
      <c r="F25437"/>
      <c r="G25437"/>
      <c r="H25437" s="14"/>
      <c r="I25437" s="14"/>
      <c r="K25437"/>
      <c r="L25437"/>
      <c r="M25437"/>
      <c r="N25437"/>
      <c r="O25437"/>
      <c r="P25437"/>
      <c r="S25437"/>
    </row>
    <row r="25438" spans="1:19" x14ac:dyDescent="0.3">
      <c r="A25438" s="25"/>
      <c r="B25438"/>
      <c r="C25438"/>
      <c r="D25438"/>
      <c r="E25438"/>
      <c r="F25438"/>
      <c r="G25438"/>
      <c r="H25438" s="14"/>
      <c r="I25438" s="14"/>
      <c r="K25438"/>
      <c r="L25438"/>
      <c r="M25438"/>
      <c r="N25438"/>
      <c r="O25438"/>
      <c r="P25438"/>
      <c r="S25438"/>
    </row>
    <row r="25439" spans="1:19" x14ac:dyDescent="0.3">
      <c r="A25439" s="25"/>
      <c r="B25439"/>
      <c r="C25439"/>
      <c r="D25439"/>
      <c r="E25439"/>
      <c r="F25439"/>
      <c r="G25439"/>
      <c r="H25439" s="14"/>
      <c r="I25439" s="14"/>
      <c r="K25439"/>
      <c r="L25439"/>
      <c r="M25439"/>
      <c r="N25439"/>
      <c r="O25439"/>
      <c r="P25439"/>
      <c r="S25439"/>
    </row>
    <row r="25440" spans="1:19" x14ac:dyDescent="0.3">
      <c r="A25440" s="25"/>
      <c r="B25440"/>
      <c r="C25440"/>
      <c r="D25440"/>
      <c r="E25440"/>
      <c r="F25440"/>
      <c r="G25440"/>
      <c r="H25440"/>
      <c r="I25440"/>
      <c r="K25440"/>
      <c r="L25440"/>
      <c r="M25440"/>
      <c r="N25440"/>
      <c r="O25440"/>
      <c r="P25440"/>
      <c r="S25440"/>
    </row>
    <row r="25441" spans="1:19" x14ac:dyDescent="0.3">
      <c r="A25441" s="25"/>
      <c r="B25441"/>
      <c r="C25441"/>
      <c r="D25441"/>
      <c r="E25441"/>
      <c r="F25441"/>
      <c r="G25441"/>
      <c r="H25441"/>
      <c r="I25441"/>
      <c r="K25441"/>
      <c r="L25441"/>
      <c r="M25441"/>
      <c r="N25441"/>
      <c r="O25441"/>
      <c r="P25441"/>
      <c r="S25441"/>
    </row>
    <row r="25442" spans="1:19" x14ac:dyDescent="0.3">
      <c r="A25442" s="25"/>
      <c r="B25442"/>
      <c r="C25442"/>
      <c r="D25442"/>
      <c r="E25442"/>
      <c r="F25442"/>
      <c r="G25442"/>
      <c r="H25442"/>
      <c r="I25442"/>
      <c r="K25442"/>
      <c r="L25442"/>
      <c r="M25442"/>
      <c r="N25442"/>
      <c r="O25442"/>
      <c r="P25442"/>
      <c r="S25442"/>
    </row>
    <row r="25443" spans="1:19" x14ac:dyDescent="0.3">
      <c r="A25443" s="25"/>
      <c r="B25443"/>
      <c r="C25443"/>
      <c r="D25443"/>
      <c r="E25443"/>
      <c r="F25443"/>
      <c r="G25443"/>
      <c r="H25443" s="26"/>
      <c r="I25443" s="26"/>
      <c r="K25443"/>
      <c r="L25443"/>
      <c r="M25443"/>
      <c r="N25443"/>
      <c r="O25443"/>
      <c r="P25443"/>
      <c r="S25443"/>
    </row>
    <row r="25444" spans="1:19" x14ac:dyDescent="0.3">
      <c r="A25444" s="25"/>
      <c r="B25444"/>
      <c r="C25444"/>
      <c r="D25444"/>
      <c r="E25444"/>
      <c r="F25444"/>
      <c r="G25444"/>
      <c r="H25444" s="26"/>
      <c r="I25444" s="26"/>
      <c r="K25444"/>
      <c r="L25444"/>
      <c r="M25444"/>
      <c r="N25444"/>
      <c r="O25444"/>
      <c r="P25444"/>
      <c r="S25444"/>
    </row>
    <row r="25445" spans="1:19" x14ac:dyDescent="0.3">
      <c r="A25445" s="25"/>
      <c r="B25445"/>
      <c r="C25445"/>
      <c r="D25445"/>
      <c r="E25445"/>
      <c r="F25445"/>
      <c r="G25445"/>
      <c r="H25445" s="26"/>
      <c r="I25445" s="26"/>
      <c r="K25445"/>
      <c r="L25445"/>
      <c r="M25445"/>
      <c r="N25445"/>
      <c r="O25445"/>
      <c r="P25445"/>
      <c r="S25445"/>
    </row>
    <row r="25446" spans="1:19" x14ac:dyDescent="0.3">
      <c r="A25446" s="25"/>
      <c r="B25446"/>
      <c r="C25446"/>
      <c r="D25446"/>
      <c r="E25446"/>
      <c r="F25446"/>
      <c r="G25446"/>
      <c r="H25446" s="26"/>
      <c r="I25446" s="26"/>
      <c r="K25446"/>
      <c r="L25446"/>
      <c r="M25446"/>
      <c r="N25446"/>
      <c r="O25446"/>
      <c r="P25446"/>
      <c r="S25446"/>
    </row>
    <row r="25447" spans="1:19" x14ac:dyDescent="0.3">
      <c r="A25447" s="25"/>
      <c r="B25447"/>
      <c r="C25447"/>
      <c r="D25447"/>
      <c r="E25447"/>
      <c r="F25447"/>
      <c r="G25447"/>
      <c r="H25447" s="26"/>
      <c r="I25447" s="26"/>
      <c r="K25447"/>
      <c r="L25447"/>
      <c r="M25447"/>
      <c r="N25447"/>
      <c r="O25447"/>
      <c r="P25447"/>
      <c r="S25447"/>
    </row>
    <row r="25448" spans="1:19" x14ac:dyDescent="0.3">
      <c r="A25448" s="25"/>
      <c r="B25448"/>
      <c r="C25448"/>
      <c r="D25448"/>
      <c r="E25448"/>
      <c r="F25448"/>
      <c r="G25448"/>
      <c r="H25448" s="26"/>
      <c r="I25448" s="26"/>
      <c r="K25448"/>
      <c r="L25448"/>
      <c r="M25448"/>
      <c r="N25448"/>
      <c r="O25448"/>
      <c r="P25448"/>
      <c r="S25448"/>
    </row>
    <row r="25449" spans="1:19" x14ac:dyDescent="0.3">
      <c r="A25449" s="25"/>
      <c r="B25449"/>
      <c r="C25449"/>
      <c r="D25449"/>
      <c r="E25449"/>
      <c r="F25449"/>
      <c r="G25449"/>
      <c r="H25449" s="26"/>
      <c r="I25449" s="26"/>
      <c r="K25449"/>
      <c r="L25449"/>
      <c r="M25449"/>
      <c r="N25449"/>
      <c r="O25449"/>
      <c r="P25449"/>
      <c r="S25449"/>
    </row>
    <row r="25450" spans="1:19" x14ac:dyDescent="0.3">
      <c r="A25450" s="25"/>
      <c r="B25450"/>
      <c r="C25450"/>
      <c r="D25450"/>
      <c r="E25450"/>
      <c r="F25450"/>
      <c r="G25450"/>
      <c r="H25450" s="26"/>
      <c r="I25450" s="26"/>
      <c r="K25450"/>
      <c r="L25450"/>
      <c r="M25450"/>
      <c r="N25450"/>
      <c r="O25450"/>
      <c r="P25450"/>
      <c r="S25450"/>
    </row>
    <row r="25451" spans="1:19" x14ac:dyDescent="0.3">
      <c r="A25451" s="25"/>
      <c r="B25451"/>
      <c r="C25451"/>
      <c r="D25451"/>
      <c r="E25451"/>
      <c r="F25451"/>
      <c r="G25451"/>
      <c r="H25451" s="26"/>
      <c r="I25451" s="26"/>
      <c r="K25451"/>
      <c r="L25451"/>
      <c r="M25451"/>
      <c r="N25451"/>
      <c r="O25451"/>
      <c r="P25451"/>
      <c r="S25451"/>
    </row>
    <row r="25452" spans="1:19" x14ac:dyDescent="0.3">
      <c r="A25452" s="25"/>
      <c r="B25452"/>
      <c r="C25452"/>
      <c r="D25452"/>
      <c r="E25452"/>
      <c r="F25452"/>
      <c r="G25452"/>
      <c r="H25452" s="26"/>
      <c r="I25452" s="26"/>
      <c r="K25452"/>
      <c r="L25452"/>
      <c r="M25452"/>
      <c r="N25452"/>
      <c r="O25452"/>
      <c r="P25452"/>
      <c r="S25452"/>
    </row>
    <row r="25453" spans="1:19" x14ac:dyDescent="0.3">
      <c r="A25453" s="25"/>
      <c r="B25453"/>
      <c r="C25453"/>
      <c r="D25453"/>
      <c r="E25453"/>
      <c r="F25453"/>
      <c r="G25453"/>
      <c r="H25453" s="26"/>
      <c r="I25453" s="26"/>
      <c r="K25453"/>
      <c r="L25453"/>
      <c r="M25453"/>
      <c r="N25453"/>
      <c r="O25453"/>
      <c r="P25453"/>
      <c r="S25453"/>
    </row>
    <row r="25454" spans="1:19" x14ac:dyDescent="0.3">
      <c r="A25454" s="25"/>
      <c r="B25454"/>
      <c r="C25454"/>
      <c r="D25454"/>
      <c r="E25454"/>
      <c r="F25454"/>
      <c r="G25454"/>
      <c r="H25454" s="26"/>
      <c r="I25454" s="26"/>
      <c r="K25454"/>
      <c r="L25454"/>
      <c r="M25454"/>
      <c r="N25454"/>
      <c r="O25454"/>
      <c r="P25454"/>
      <c r="S25454"/>
    </row>
    <row r="25455" spans="1:19" x14ac:dyDescent="0.3">
      <c r="A25455" s="25"/>
      <c r="B25455"/>
      <c r="C25455"/>
      <c r="D25455"/>
      <c r="E25455"/>
      <c r="F25455"/>
      <c r="G25455"/>
      <c r="H25455" s="26"/>
      <c r="I25455" s="26"/>
      <c r="K25455"/>
      <c r="L25455"/>
      <c r="M25455"/>
      <c r="N25455"/>
      <c r="O25455"/>
      <c r="P25455"/>
      <c r="S25455"/>
    </row>
    <row r="25456" spans="1:19" x14ac:dyDescent="0.3">
      <c r="A25456" s="25"/>
      <c r="B25456"/>
      <c r="C25456"/>
      <c r="D25456"/>
      <c r="E25456"/>
      <c r="F25456"/>
      <c r="G25456"/>
      <c r="H25456" s="26"/>
      <c r="I25456" s="26"/>
      <c r="K25456"/>
      <c r="L25456"/>
      <c r="M25456"/>
      <c r="N25456"/>
      <c r="O25456"/>
      <c r="P25456"/>
      <c r="S25456"/>
    </row>
    <row r="25457" spans="1:19" x14ac:dyDescent="0.3">
      <c r="A25457" s="25"/>
      <c r="B25457"/>
      <c r="C25457"/>
      <c r="D25457"/>
      <c r="E25457"/>
      <c r="F25457"/>
      <c r="G25457"/>
      <c r="H25457" s="26"/>
      <c r="I25457" s="26"/>
      <c r="K25457"/>
      <c r="L25457"/>
      <c r="M25457"/>
      <c r="N25457"/>
      <c r="O25457"/>
      <c r="P25457"/>
      <c r="S25457"/>
    </row>
    <row r="25458" spans="1:19" x14ac:dyDescent="0.3">
      <c r="A25458" s="25"/>
      <c r="B25458"/>
      <c r="C25458"/>
      <c r="D25458"/>
      <c r="E25458"/>
      <c r="F25458"/>
      <c r="G25458"/>
      <c r="H25458" s="26"/>
      <c r="I25458" s="26"/>
      <c r="K25458"/>
      <c r="L25458"/>
      <c r="M25458"/>
      <c r="N25458"/>
      <c r="O25458"/>
      <c r="P25458"/>
      <c r="S25458"/>
    </row>
    <row r="25459" spans="1:19" x14ac:dyDescent="0.3">
      <c r="A25459" s="25"/>
      <c r="B25459"/>
      <c r="C25459"/>
      <c r="D25459"/>
      <c r="E25459"/>
      <c r="F25459"/>
      <c r="G25459"/>
      <c r="H25459"/>
      <c r="I25459" s="26"/>
      <c r="K25459"/>
      <c r="L25459"/>
      <c r="M25459"/>
      <c r="N25459"/>
      <c r="O25459"/>
      <c r="P25459"/>
      <c r="S25459"/>
    </row>
    <row r="25460" spans="1:19" x14ac:dyDescent="0.3">
      <c r="A25460" s="25"/>
      <c r="B25460"/>
      <c r="C25460"/>
      <c r="D25460"/>
      <c r="E25460"/>
      <c r="F25460"/>
      <c r="G25460"/>
      <c r="H25460"/>
      <c r="I25460" s="26"/>
      <c r="K25460"/>
      <c r="L25460"/>
      <c r="M25460"/>
      <c r="N25460"/>
      <c r="O25460"/>
      <c r="P25460"/>
      <c r="S25460"/>
    </row>
    <row r="25461" spans="1:19" x14ac:dyDescent="0.3">
      <c r="A25461" s="25"/>
      <c r="B25461"/>
      <c r="C25461"/>
      <c r="D25461"/>
      <c r="E25461"/>
      <c r="F25461"/>
      <c r="G25461"/>
      <c r="H25461"/>
      <c r="I25461" s="26"/>
      <c r="K25461"/>
      <c r="L25461"/>
      <c r="M25461"/>
      <c r="N25461"/>
      <c r="O25461"/>
      <c r="P25461"/>
      <c r="S25461"/>
    </row>
    <row r="25462" spans="1:19" x14ac:dyDescent="0.3">
      <c r="A25462" s="25"/>
      <c r="B25462"/>
      <c r="C25462"/>
      <c r="D25462"/>
      <c r="E25462"/>
      <c r="F25462"/>
      <c r="G25462"/>
      <c r="H25462"/>
      <c r="I25462" s="26"/>
      <c r="K25462"/>
      <c r="L25462"/>
      <c r="M25462"/>
      <c r="N25462"/>
      <c r="O25462"/>
      <c r="P25462"/>
      <c r="S25462"/>
    </row>
    <row r="25463" spans="1:19" x14ac:dyDescent="0.3">
      <c r="A25463" s="25"/>
      <c r="B25463"/>
      <c r="C25463"/>
      <c r="D25463"/>
      <c r="E25463"/>
      <c r="F25463"/>
      <c r="G25463"/>
      <c r="H25463"/>
      <c r="I25463" s="26"/>
      <c r="K25463"/>
      <c r="L25463"/>
      <c r="M25463"/>
      <c r="N25463"/>
      <c r="O25463"/>
      <c r="P25463"/>
      <c r="S25463"/>
    </row>
    <row r="25464" spans="1:19" x14ac:dyDescent="0.3">
      <c r="A25464" s="25"/>
      <c r="B25464"/>
      <c r="C25464"/>
      <c r="D25464"/>
      <c r="E25464"/>
      <c r="F25464"/>
      <c r="G25464"/>
      <c r="H25464"/>
      <c r="I25464" s="26"/>
      <c r="K25464"/>
      <c r="L25464"/>
      <c r="M25464"/>
      <c r="N25464"/>
      <c r="O25464"/>
      <c r="P25464"/>
      <c r="S25464"/>
    </row>
    <row r="25465" spans="1:19" x14ac:dyDescent="0.3">
      <c r="A25465" s="25"/>
      <c r="B25465"/>
      <c r="C25465"/>
      <c r="D25465"/>
      <c r="E25465"/>
      <c r="F25465"/>
      <c r="G25465"/>
      <c r="H25465"/>
      <c r="I25465" s="14"/>
      <c r="K25465"/>
      <c r="L25465"/>
      <c r="M25465"/>
      <c r="N25465"/>
      <c r="O25465"/>
      <c r="P25465"/>
      <c r="S25465"/>
    </row>
    <row r="25466" spans="1:19" x14ac:dyDescent="0.3">
      <c r="A25466" s="25"/>
      <c r="B25466"/>
      <c r="C25466"/>
      <c r="D25466"/>
      <c r="E25466"/>
      <c r="F25466"/>
      <c r="G25466"/>
      <c r="H25466"/>
      <c r="I25466" s="14"/>
      <c r="K25466"/>
      <c r="L25466"/>
      <c r="M25466"/>
      <c r="N25466"/>
      <c r="O25466"/>
      <c r="P25466"/>
      <c r="S25466"/>
    </row>
    <row r="25467" spans="1:19" x14ac:dyDescent="0.3">
      <c r="A25467" s="25"/>
      <c r="B25467"/>
      <c r="C25467"/>
      <c r="D25467"/>
      <c r="E25467"/>
      <c r="F25467"/>
      <c r="G25467"/>
      <c r="H25467"/>
      <c r="I25467" s="14"/>
      <c r="K25467"/>
      <c r="L25467"/>
      <c r="M25467"/>
      <c r="N25467"/>
      <c r="O25467"/>
      <c r="P25467"/>
      <c r="S25467"/>
    </row>
    <row r="25468" spans="1:19" x14ac:dyDescent="0.3">
      <c r="A25468" s="25"/>
      <c r="B25468"/>
      <c r="C25468"/>
      <c r="D25468"/>
      <c r="E25468"/>
      <c r="F25468"/>
      <c r="G25468"/>
      <c r="H25468" s="14"/>
      <c r="I25468" s="14"/>
      <c r="K25468"/>
      <c r="L25468"/>
      <c r="M25468"/>
      <c r="N25468"/>
      <c r="O25468"/>
      <c r="P25468"/>
      <c r="S25468"/>
    </row>
    <row r="25469" spans="1:19" x14ac:dyDescent="0.3">
      <c r="A25469" s="25"/>
      <c r="B25469"/>
      <c r="C25469"/>
      <c r="D25469"/>
      <c r="E25469"/>
      <c r="F25469"/>
      <c r="G25469"/>
      <c r="H25469" s="14"/>
      <c r="I25469" s="14"/>
      <c r="K25469"/>
      <c r="L25469"/>
      <c r="M25469"/>
      <c r="N25469"/>
      <c r="O25469"/>
      <c r="P25469"/>
      <c r="S25469"/>
    </row>
    <row r="25470" spans="1:19" x14ac:dyDescent="0.3">
      <c r="A25470" s="25"/>
      <c r="B25470"/>
      <c r="C25470"/>
      <c r="D25470"/>
      <c r="E25470"/>
      <c r="F25470"/>
      <c r="G25470"/>
      <c r="H25470"/>
      <c r="I25470" s="14"/>
      <c r="K25470"/>
      <c r="L25470"/>
      <c r="M25470"/>
      <c r="N25470"/>
      <c r="O25470"/>
      <c r="P25470"/>
      <c r="S25470"/>
    </row>
    <row r="25471" spans="1:19" x14ac:dyDescent="0.3">
      <c r="A25471" s="25"/>
      <c r="B25471"/>
      <c r="C25471"/>
      <c r="D25471"/>
      <c r="E25471"/>
      <c r="F25471"/>
      <c r="G25471"/>
      <c r="H25471"/>
      <c r="I25471" s="14"/>
      <c r="K25471"/>
      <c r="L25471"/>
      <c r="M25471"/>
      <c r="N25471"/>
      <c r="O25471"/>
      <c r="P25471"/>
      <c r="S25471"/>
    </row>
    <row r="25472" spans="1:19" x14ac:dyDescent="0.3">
      <c r="A25472" s="25"/>
      <c r="B25472"/>
      <c r="C25472"/>
      <c r="D25472"/>
      <c r="E25472"/>
      <c r="F25472"/>
      <c r="G25472"/>
      <c r="H25472" s="26"/>
      <c r="I25472" s="26"/>
      <c r="K25472"/>
      <c r="L25472"/>
      <c r="M25472"/>
      <c r="N25472"/>
      <c r="O25472"/>
      <c r="P25472"/>
      <c r="S25472"/>
    </row>
    <row r="25473" spans="1:19" x14ac:dyDescent="0.3">
      <c r="A25473" s="25"/>
      <c r="B25473"/>
      <c r="C25473"/>
      <c r="D25473"/>
      <c r="E25473"/>
      <c r="F25473"/>
      <c r="G25473"/>
      <c r="H25473" s="26"/>
      <c r="I25473" s="26"/>
      <c r="K25473"/>
      <c r="L25473"/>
      <c r="M25473"/>
      <c r="N25473"/>
      <c r="O25473"/>
      <c r="P25473"/>
      <c r="S25473"/>
    </row>
    <row r="25474" spans="1:19" x14ac:dyDescent="0.3">
      <c r="A25474" s="25"/>
      <c r="B25474"/>
      <c r="C25474"/>
      <c r="D25474"/>
      <c r="E25474"/>
      <c r="F25474"/>
      <c r="G25474"/>
      <c r="H25474" s="26"/>
      <c r="I25474" s="26"/>
      <c r="K25474"/>
      <c r="L25474"/>
      <c r="M25474"/>
      <c r="N25474"/>
      <c r="O25474"/>
      <c r="P25474"/>
      <c r="S25474"/>
    </row>
    <row r="25475" spans="1:19" x14ac:dyDescent="0.3">
      <c r="A25475" s="25"/>
      <c r="B25475"/>
      <c r="C25475"/>
      <c r="D25475"/>
      <c r="E25475"/>
      <c r="F25475"/>
      <c r="G25475"/>
      <c r="H25475" s="26"/>
      <c r="I25475" s="26"/>
      <c r="K25475"/>
      <c r="L25475"/>
      <c r="M25475"/>
      <c r="N25475"/>
      <c r="O25475"/>
      <c r="P25475"/>
      <c r="S25475"/>
    </row>
    <row r="25476" spans="1:19" x14ac:dyDescent="0.3">
      <c r="A25476" s="25"/>
      <c r="B25476"/>
      <c r="C25476"/>
      <c r="D25476"/>
      <c r="E25476"/>
      <c r="F25476"/>
      <c r="G25476"/>
      <c r="H25476"/>
      <c r="I25476" s="26"/>
      <c r="K25476"/>
      <c r="L25476"/>
      <c r="M25476"/>
      <c r="N25476"/>
      <c r="O25476"/>
      <c r="P25476"/>
      <c r="S25476"/>
    </row>
    <row r="25477" spans="1:19" x14ac:dyDescent="0.3">
      <c r="A25477" s="25"/>
      <c r="B25477"/>
      <c r="C25477"/>
      <c r="D25477"/>
      <c r="E25477"/>
      <c r="F25477"/>
      <c r="G25477"/>
      <c r="H25477"/>
      <c r="I25477" s="26"/>
      <c r="K25477"/>
      <c r="L25477"/>
      <c r="M25477"/>
      <c r="N25477"/>
      <c r="O25477"/>
      <c r="P25477"/>
      <c r="S25477"/>
    </row>
    <row r="25478" spans="1:19" x14ac:dyDescent="0.3">
      <c r="A25478" s="25"/>
      <c r="B25478"/>
      <c r="C25478"/>
      <c r="D25478"/>
      <c r="E25478"/>
      <c r="F25478"/>
      <c r="G25478"/>
      <c r="H25478"/>
      <c r="I25478"/>
      <c r="K25478"/>
      <c r="L25478"/>
      <c r="M25478"/>
      <c r="N25478"/>
      <c r="O25478"/>
      <c r="P25478"/>
      <c r="S25478"/>
    </row>
    <row r="25479" spans="1:19" x14ac:dyDescent="0.3">
      <c r="A25479" s="25"/>
      <c r="B25479"/>
      <c r="C25479"/>
      <c r="D25479"/>
      <c r="E25479"/>
      <c r="F25479"/>
      <c r="G25479"/>
      <c r="H25479"/>
      <c r="I25479"/>
      <c r="K25479"/>
      <c r="L25479"/>
      <c r="M25479"/>
      <c r="N25479"/>
      <c r="O25479"/>
      <c r="P25479"/>
      <c r="S25479"/>
    </row>
    <row r="25480" spans="1:19" x14ac:dyDescent="0.3">
      <c r="A25480" s="25"/>
      <c r="B25480"/>
      <c r="C25480"/>
      <c r="D25480"/>
      <c r="E25480"/>
      <c r="F25480"/>
      <c r="G25480"/>
      <c r="H25480"/>
      <c r="I25480"/>
      <c r="K25480"/>
      <c r="L25480"/>
      <c r="M25480"/>
      <c r="N25480"/>
      <c r="O25480"/>
      <c r="P25480"/>
      <c r="S25480"/>
    </row>
    <row r="25481" spans="1:19" x14ac:dyDescent="0.3">
      <c r="A25481" s="25"/>
      <c r="B25481"/>
      <c r="C25481"/>
      <c r="D25481"/>
      <c r="E25481"/>
      <c r="F25481"/>
      <c r="G25481"/>
      <c r="H25481" s="26"/>
      <c r="I25481" s="26"/>
      <c r="K25481"/>
      <c r="L25481"/>
      <c r="M25481"/>
      <c r="N25481"/>
      <c r="O25481"/>
      <c r="P25481"/>
      <c r="S25481"/>
    </row>
    <row r="25482" spans="1:19" x14ac:dyDescent="0.3">
      <c r="A25482" s="25"/>
      <c r="B25482"/>
      <c r="C25482"/>
      <c r="D25482"/>
      <c r="E25482"/>
      <c r="F25482"/>
      <c r="G25482"/>
      <c r="H25482" s="26"/>
      <c r="I25482" s="26"/>
      <c r="K25482"/>
      <c r="L25482"/>
      <c r="M25482"/>
      <c r="N25482"/>
      <c r="O25482"/>
      <c r="P25482"/>
      <c r="S25482"/>
    </row>
    <row r="25483" spans="1:19" x14ac:dyDescent="0.3">
      <c r="A25483" s="25"/>
      <c r="B25483"/>
      <c r="C25483"/>
      <c r="D25483"/>
      <c r="E25483"/>
      <c r="F25483"/>
      <c r="G25483"/>
      <c r="H25483" s="26"/>
      <c r="I25483" s="26"/>
      <c r="K25483"/>
      <c r="L25483"/>
      <c r="M25483"/>
      <c r="N25483"/>
      <c r="O25483"/>
      <c r="P25483"/>
      <c r="S25483"/>
    </row>
    <row r="25484" spans="1:19" x14ac:dyDescent="0.3">
      <c r="A25484" s="25"/>
      <c r="B25484"/>
      <c r="C25484"/>
      <c r="D25484"/>
      <c r="E25484"/>
      <c r="F25484"/>
      <c r="G25484"/>
      <c r="H25484" s="14"/>
      <c r="I25484" s="14"/>
      <c r="K25484"/>
      <c r="L25484"/>
      <c r="M25484"/>
      <c r="N25484"/>
      <c r="O25484"/>
      <c r="P25484"/>
      <c r="S25484"/>
    </row>
    <row r="25485" spans="1:19" x14ac:dyDescent="0.3">
      <c r="A25485" s="25"/>
      <c r="B25485"/>
      <c r="C25485"/>
      <c r="D25485"/>
      <c r="E25485"/>
      <c r="F25485"/>
      <c r="G25485"/>
      <c r="H25485" s="14"/>
      <c r="I25485" s="14"/>
      <c r="K25485"/>
      <c r="L25485"/>
      <c r="M25485"/>
      <c r="N25485"/>
      <c r="O25485"/>
      <c r="P25485"/>
      <c r="S25485"/>
    </row>
    <row r="25486" spans="1:19" x14ac:dyDescent="0.3">
      <c r="A25486" s="25"/>
      <c r="B25486"/>
      <c r="C25486"/>
      <c r="D25486"/>
      <c r="E25486"/>
      <c r="F25486"/>
      <c r="G25486"/>
      <c r="H25486" s="14"/>
      <c r="I25486" s="14"/>
      <c r="K25486"/>
      <c r="L25486"/>
      <c r="M25486"/>
      <c r="N25486"/>
      <c r="O25486"/>
      <c r="P25486"/>
      <c r="S25486"/>
    </row>
    <row r="25487" spans="1:19" x14ac:dyDescent="0.3">
      <c r="A25487" s="25"/>
      <c r="B25487"/>
      <c r="C25487"/>
      <c r="D25487"/>
      <c r="E25487"/>
      <c r="F25487"/>
      <c r="G25487"/>
      <c r="H25487" s="26"/>
      <c r="I25487" s="26"/>
      <c r="K25487"/>
      <c r="L25487"/>
      <c r="M25487"/>
      <c r="N25487"/>
      <c r="O25487"/>
      <c r="P25487"/>
      <c r="S25487"/>
    </row>
    <row r="25488" spans="1:19" x14ac:dyDescent="0.3">
      <c r="A25488" s="25"/>
      <c r="B25488"/>
      <c r="C25488"/>
      <c r="D25488"/>
      <c r="E25488"/>
      <c r="F25488"/>
      <c r="G25488"/>
      <c r="H25488" s="26"/>
      <c r="I25488" s="26"/>
      <c r="K25488"/>
      <c r="L25488"/>
      <c r="M25488"/>
      <c r="N25488"/>
      <c r="O25488"/>
      <c r="P25488"/>
      <c r="S25488"/>
    </row>
    <row r="25489" spans="1:19" x14ac:dyDescent="0.3">
      <c r="A25489" s="25"/>
      <c r="B25489"/>
      <c r="C25489"/>
      <c r="D25489"/>
      <c r="E25489"/>
      <c r="F25489"/>
      <c r="G25489"/>
      <c r="H25489" s="26"/>
      <c r="I25489" s="26"/>
      <c r="K25489"/>
      <c r="L25489"/>
      <c r="M25489"/>
      <c r="N25489"/>
      <c r="O25489"/>
      <c r="P25489"/>
      <c r="S25489"/>
    </row>
    <row r="25490" spans="1:19" x14ac:dyDescent="0.3">
      <c r="A25490" s="25"/>
      <c r="B25490"/>
      <c r="C25490"/>
      <c r="D25490"/>
      <c r="E25490"/>
      <c r="F25490"/>
      <c r="G25490"/>
      <c r="H25490" s="14"/>
      <c r="I25490" s="14"/>
      <c r="K25490"/>
      <c r="L25490"/>
      <c r="M25490"/>
      <c r="N25490"/>
      <c r="O25490"/>
      <c r="P25490"/>
      <c r="S25490"/>
    </row>
    <row r="25491" spans="1:19" x14ac:dyDescent="0.3">
      <c r="A25491" s="25"/>
      <c r="B25491"/>
      <c r="C25491"/>
      <c r="D25491"/>
      <c r="E25491"/>
      <c r="F25491"/>
      <c r="G25491"/>
      <c r="H25491" s="14"/>
      <c r="I25491" s="14"/>
      <c r="K25491"/>
      <c r="L25491"/>
      <c r="M25491"/>
      <c r="N25491"/>
      <c r="O25491"/>
      <c r="P25491"/>
      <c r="S25491"/>
    </row>
    <row r="25492" spans="1:19" x14ac:dyDescent="0.3">
      <c r="A25492" s="25"/>
      <c r="B25492"/>
      <c r="C25492"/>
      <c r="D25492"/>
      <c r="E25492"/>
      <c r="F25492"/>
      <c r="G25492"/>
      <c r="H25492"/>
      <c r="I25492"/>
      <c r="K25492"/>
      <c r="L25492"/>
      <c r="M25492"/>
      <c r="N25492"/>
      <c r="O25492"/>
      <c r="P25492"/>
      <c r="S25492"/>
    </row>
    <row r="25493" spans="1:19" x14ac:dyDescent="0.3">
      <c r="A25493" s="25"/>
      <c r="B25493"/>
      <c r="C25493"/>
      <c r="D25493"/>
      <c r="E25493"/>
      <c r="F25493"/>
      <c r="G25493"/>
      <c r="H25493" s="26"/>
      <c r="I25493" s="26"/>
      <c r="K25493"/>
      <c r="L25493"/>
      <c r="M25493"/>
      <c r="N25493"/>
      <c r="O25493"/>
      <c r="P25493"/>
      <c r="S25493"/>
    </row>
    <row r="25494" spans="1:19" x14ac:dyDescent="0.3">
      <c r="A25494" s="25"/>
      <c r="B25494"/>
      <c r="C25494"/>
      <c r="D25494"/>
      <c r="E25494"/>
      <c r="F25494"/>
      <c r="G25494"/>
      <c r="H25494" s="26"/>
      <c r="I25494" s="26"/>
      <c r="K25494"/>
      <c r="L25494"/>
      <c r="M25494"/>
      <c r="N25494"/>
      <c r="O25494"/>
      <c r="P25494"/>
      <c r="S25494"/>
    </row>
    <row r="25495" spans="1:19" x14ac:dyDescent="0.3">
      <c r="A25495" s="25"/>
      <c r="B25495"/>
      <c r="C25495"/>
      <c r="D25495"/>
      <c r="E25495"/>
      <c r="F25495"/>
      <c r="G25495"/>
      <c r="H25495" s="26"/>
      <c r="I25495" s="26"/>
      <c r="K25495"/>
      <c r="L25495"/>
      <c r="M25495"/>
      <c r="N25495"/>
      <c r="O25495"/>
      <c r="P25495"/>
      <c r="S25495"/>
    </row>
    <row r="25496" spans="1:19" x14ac:dyDescent="0.3">
      <c r="A25496" s="25"/>
      <c r="B25496"/>
      <c r="C25496"/>
      <c r="D25496"/>
      <c r="E25496"/>
      <c r="F25496"/>
      <c r="G25496"/>
      <c r="H25496" s="26"/>
      <c r="I25496" s="26"/>
      <c r="K25496"/>
      <c r="L25496"/>
      <c r="M25496"/>
      <c r="N25496"/>
      <c r="O25496"/>
      <c r="P25496"/>
      <c r="S25496"/>
    </row>
    <row r="25497" spans="1:19" x14ac:dyDescent="0.3">
      <c r="A25497" s="25"/>
      <c r="B25497"/>
      <c r="C25497"/>
      <c r="D25497"/>
      <c r="E25497"/>
      <c r="F25497"/>
      <c r="G25497"/>
      <c r="H25497" s="26"/>
      <c r="I25497" s="26"/>
      <c r="K25497"/>
      <c r="L25497"/>
      <c r="M25497"/>
      <c r="N25497"/>
      <c r="O25497"/>
      <c r="P25497"/>
      <c r="S25497"/>
    </row>
    <row r="25498" spans="1:19" x14ac:dyDescent="0.3">
      <c r="A25498" s="25"/>
      <c r="B25498"/>
      <c r="C25498"/>
      <c r="D25498"/>
      <c r="E25498"/>
      <c r="F25498"/>
      <c r="G25498"/>
      <c r="H25498" s="26"/>
      <c r="I25498" s="26"/>
      <c r="K25498"/>
      <c r="L25498"/>
      <c r="M25498"/>
      <c r="N25498"/>
      <c r="O25498"/>
      <c r="P25498"/>
      <c r="S25498"/>
    </row>
    <row r="25499" spans="1:19" x14ac:dyDescent="0.3">
      <c r="A25499" s="25"/>
      <c r="B25499"/>
      <c r="C25499"/>
      <c r="D25499"/>
      <c r="E25499"/>
      <c r="F25499"/>
      <c r="G25499"/>
      <c r="H25499" s="26"/>
      <c r="I25499" s="26"/>
      <c r="K25499"/>
      <c r="L25499"/>
      <c r="M25499"/>
      <c r="N25499"/>
      <c r="O25499"/>
      <c r="P25499"/>
      <c r="S25499"/>
    </row>
    <row r="25500" spans="1:19" x14ac:dyDescent="0.3">
      <c r="A25500" s="25"/>
      <c r="B25500"/>
      <c r="C25500"/>
      <c r="D25500"/>
      <c r="E25500"/>
      <c r="F25500"/>
      <c r="G25500"/>
      <c r="H25500" s="26"/>
      <c r="I25500" s="26"/>
      <c r="K25500"/>
      <c r="L25500"/>
      <c r="M25500"/>
      <c r="N25500"/>
      <c r="O25500"/>
      <c r="P25500"/>
      <c r="S25500"/>
    </row>
    <row r="25501" spans="1:19" x14ac:dyDescent="0.3">
      <c r="A25501" s="25"/>
      <c r="B25501"/>
      <c r="C25501"/>
      <c r="D25501"/>
      <c r="E25501"/>
      <c r="F25501"/>
      <c r="G25501"/>
      <c r="H25501" s="26"/>
      <c r="I25501" s="26"/>
      <c r="K25501"/>
      <c r="L25501"/>
      <c r="M25501"/>
      <c r="N25501"/>
      <c r="O25501"/>
      <c r="P25501"/>
      <c r="S25501"/>
    </row>
    <row r="25502" spans="1:19" x14ac:dyDescent="0.3">
      <c r="A25502" s="25"/>
      <c r="B25502"/>
      <c r="C25502"/>
      <c r="D25502"/>
      <c r="E25502"/>
      <c r="F25502"/>
      <c r="G25502"/>
      <c r="H25502" s="26"/>
      <c r="I25502" s="26"/>
      <c r="K25502"/>
      <c r="L25502"/>
      <c r="M25502"/>
      <c r="N25502"/>
      <c r="O25502"/>
      <c r="P25502"/>
      <c r="S25502"/>
    </row>
    <row r="25503" spans="1:19" x14ac:dyDescent="0.3">
      <c r="A25503" s="25"/>
      <c r="B25503"/>
      <c r="C25503"/>
      <c r="D25503"/>
      <c r="E25503"/>
      <c r="F25503"/>
      <c r="G25503"/>
      <c r="H25503" s="14"/>
      <c r="I25503" s="14"/>
      <c r="K25503"/>
      <c r="L25503"/>
      <c r="M25503"/>
      <c r="N25503"/>
      <c r="O25503"/>
      <c r="P25503"/>
      <c r="S25503"/>
    </row>
    <row r="25504" spans="1:19" x14ac:dyDescent="0.3">
      <c r="A25504" s="25"/>
      <c r="B25504"/>
      <c r="C25504"/>
      <c r="D25504"/>
      <c r="E25504"/>
      <c r="F25504"/>
      <c r="G25504"/>
      <c r="H25504" s="14"/>
      <c r="I25504" s="14"/>
      <c r="K25504"/>
      <c r="L25504"/>
      <c r="M25504"/>
      <c r="N25504"/>
      <c r="O25504"/>
      <c r="P25504"/>
      <c r="S25504"/>
    </row>
    <row r="25505" spans="1:19" x14ac:dyDescent="0.3">
      <c r="A25505" s="25"/>
      <c r="B25505"/>
      <c r="C25505"/>
      <c r="D25505"/>
      <c r="E25505"/>
      <c r="F25505"/>
      <c r="G25505"/>
      <c r="H25505" s="14"/>
      <c r="I25505" s="14"/>
      <c r="K25505"/>
      <c r="L25505"/>
      <c r="M25505"/>
      <c r="N25505"/>
      <c r="O25505"/>
      <c r="P25505"/>
      <c r="S25505"/>
    </row>
    <row r="25506" spans="1:19" x14ac:dyDescent="0.3">
      <c r="A25506" s="25"/>
      <c r="B25506"/>
      <c r="C25506"/>
      <c r="D25506"/>
      <c r="E25506"/>
      <c r="F25506"/>
      <c r="G25506"/>
      <c r="H25506" s="14"/>
      <c r="I25506" s="14"/>
      <c r="K25506"/>
      <c r="L25506"/>
      <c r="M25506"/>
      <c r="N25506"/>
      <c r="O25506"/>
      <c r="P25506"/>
      <c r="S25506"/>
    </row>
    <row r="25507" spans="1:19" x14ac:dyDescent="0.3">
      <c r="A25507" s="25"/>
      <c r="B25507"/>
      <c r="C25507"/>
      <c r="D25507"/>
      <c r="E25507"/>
      <c r="F25507"/>
      <c r="G25507"/>
      <c r="H25507" s="14"/>
      <c r="I25507" s="14"/>
      <c r="K25507"/>
      <c r="L25507"/>
      <c r="M25507"/>
      <c r="N25507"/>
      <c r="O25507"/>
      <c r="P25507"/>
      <c r="S25507"/>
    </row>
    <row r="25508" spans="1:19" x14ac:dyDescent="0.3">
      <c r="A25508" s="25"/>
      <c r="B25508"/>
      <c r="C25508"/>
      <c r="D25508"/>
      <c r="E25508"/>
      <c r="F25508"/>
      <c r="G25508"/>
      <c r="H25508" s="26"/>
      <c r="I25508" s="26"/>
      <c r="K25508"/>
      <c r="L25508"/>
      <c r="M25508"/>
      <c r="N25508"/>
      <c r="O25508"/>
      <c r="P25508"/>
      <c r="S25508"/>
    </row>
    <row r="25509" spans="1:19" x14ac:dyDescent="0.3">
      <c r="A25509" s="25"/>
      <c r="B25509"/>
      <c r="C25509"/>
      <c r="D25509"/>
      <c r="E25509"/>
      <c r="F25509"/>
      <c r="G25509"/>
      <c r="H25509" s="26"/>
      <c r="I25509" s="26"/>
      <c r="K25509"/>
      <c r="L25509"/>
      <c r="M25509"/>
      <c r="N25509"/>
      <c r="O25509"/>
      <c r="P25509"/>
      <c r="S25509"/>
    </row>
    <row r="25510" spans="1:19" x14ac:dyDescent="0.3">
      <c r="A25510" s="25"/>
      <c r="B25510"/>
      <c r="C25510"/>
      <c r="D25510"/>
      <c r="E25510"/>
      <c r="F25510"/>
      <c r="G25510"/>
      <c r="H25510" s="26"/>
      <c r="I25510" s="26"/>
      <c r="K25510"/>
      <c r="L25510"/>
      <c r="M25510"/>
      <c r="N25510"/>
      <c r="O25510"/>
      <c r="P25510"/>
      <c r="S25510"/>
    </row>
    <row r="25511" spans="1:19" x14ac:dyDescent="0.3">
      <c r="A25511" s="25"/>
      <c r="B25511"/>
      <c r="C25511"/>
      <c r="D25511"/>
      <c r="E25511"/>
      <c r="F25511"/>
      <c r="G25511"/>
      <c r="H25511" s="26"/>
      <c r="I25511" s="26"/>
      <c r="K25511"/>
      <c r="L25511"/>
      <c r="M25511"/>
      <c r="N25511"/>
      <c r="O25511"/>
      <c r="P25511"/>
      <c r="S25511"/>
    </row>
    <row r="25512" spans="1:19" x14ac:dyDescent="0.3">
      <c r="A25512" s="25"/>
      <c r="B25512"/>
      <c r="C25512"/>
      <c r="D25512"/>
      <c r="E25512"/>
      <c r="F25512"/>
      <c r="G25512"/>
      <c r="H25512" s="26"/>
      <c r="I25512" s="26"/>
      <c r="K25512"/>
      <c r="L25512"/>
      <c r="M25512"/>
      <c r="N25512"/>
      <c r="O25512"/>
      <c r="P25512"/>
      <c r="S25512"/>
    </row>
    <row r="25513" spans="1:19" x14ac:dyDescent="0.3">
      <c r="A25513" s="25"/>
      <c r="B25513"/>
      <c r="C25513"/>
      <c r="D25513"/>
      <c r="E25513"/>
      <c r="F25513"/>
      <c r="G25513"/>
      <c r="H25513"/>
      <c r="I25513" s="26"/>
      <c r="K25513"/>
      <c r="L25513"/>
      <c r="M25513"/>
      <c r="N25513"/>
      <c r="O25513"/>
      <c r="P25513"/>
      <c r="S25513"/>
    </row>
    <row r="25514" spans="1:19" x14ac:dyDescent="0.3">
      <c r="A25514" s="25"/>
      <c r="B25514"/>
      <c r="C25514"/>
      <c r="D25514"/>
      <c r="E25514"/>
      <c r="F25514"/>
      <c r="G25514"/>
      <c r="H25514"/>
      <c r="I25514" s="26"/>
      <c r="K25514"/>
      <c r="L25514"/>
      <c r="M25514"/>
      <c r="N25514"/>
      <c r="O25514"/>
      <c r="P25514"/>
      <c r="S25514"/>
    </row>
    <row r="25515" spans="1:19" x14ac:dyDescent="0.3">
      <c r="A25515" s="25"/>
      <c r="B25515"/>
      <c r="C25515"/>
      <c r="D25515"/>
      <c r="E25515"/>
      <c r="F25515"/>
      <c r="G25515"/>
      <c r="H25515"/>
      <c r="I25515" s="26"/>
      <c r="K25515"/>
      <c r="L25515"/>
      <c r="M25515"/>
      <c r="N25515"/>
      <c r="O25515"/>
      <c r="P25515"/>
      <c r="S25515"/>
    </row>
    <row r="25516" spans="1:19" x14ac:dyDescent="0.3">
      <c r="A25516" s="25"/>
      <c r="B25516"/>
      <c r="C25516"/>
      <c r="D25516"/>
      <c r="E25516"/>
      <c r="F25516"/>
      <c r="G25516"/>
      <c r="H25516"/>
      <c r="I25516" s="26"/>
      <c r="K25516"/>
      <c r="L25516"/>
      <c r="M25516"/>
      <c r="N25516"/>
      <c r="O25516"/>
      <c r="P25516"/>
      <c r="S25516"/>
    </row>
    <row r="25517" spans="1:19" x14ac:dyDescent="0.3">
      <c r="A25517" s="25"/>
      <c r="B25517"/>
      <c r="C25517"/>
      <c r="D25517"/>
      <c r="E25517"/>
      <c r="F25517"/>
      <c r="G25517"/>
      <c r="H25517" s="14"/>
      <c r="I25517" s="26"/>
      <c r="K25517"/>
      <c r="L25517"/>
      <c r="M25517"/>
      <c r="N25517"/>
      <c r="O25517"/>
      <c r="P25517"/>
      <c r="S25517"/>
    </row>
    <row r="25518" spans="1:19" x14ac:dyDescent="0.3">
      <c r="A25518" s="25"/>
      <c r="B25518"/>
      <c r="C25518"/>
      <c r="D25518"/>
      <c r="E25518"/>
      <c r="F25518"/>
      <c r="G25518"/>
      <c r="H25518" s="26"/>
      <c r="I25518" s="26"/>
      <c r="K25518"/>
      <c r="L25518"/>
      <c r="M25518"/>
      <c r="N25518"/>
      <c r="O25518"/>
      <c r="P25518"/>
      <c r="S25518"/>
    </row>
    <row r="25519" spans="1:19" x14ac:dyDescent="0.3">
      <c r="A25519" s="25"/>
      <c r="B25519"/>
      <c r="C25519"/>
      <c r="D25519"/>
      <c r="E25519"/>
      <c r="F25519"/>
      <c r="G25519"/>
      <c r="H25519" s="26"/>
      <c r="I25519" s="26"/>
      <c r="K25519"/>
      <c r="L25519"/>
      <c r="M25519"/>
      <c r="N25519"/>
      <c r="O25519"/>
      <c r="P25519"/>
      <c r="S25519"/>
    </row>
    <row r="25520" spans="1:19" x14ac:dyDescent="0.3">
      <c r="A25520" s="25"/>
      <c r="B25520"/>
      <c r="C25520"/>
      <c r="D25520"/>
      <c r="E25520"/>
      <c r="F25520"/>
      <c r="G25520"/>
      <c r="H25520" s="26"/>
      <c r="I25520" s="26"/>
      <c r="K25520"/>
      <c r="L25520"/>
      <c r="M25520"/>
      <c r="N25520"/>
      <c r="O25520"/>
      <c r="P25520"/>
      <c r="S25520"/>
    </row>
    <row r="25521" spans="1:19" x14ac:dyDescent="0.3">
      <c r="A25521" s="25"/>
      <c r="B25521"/>
      <c r="C25521"/>
      <c r="D25521"/>
      <c r="E25521"/>
      <c r="F25521"/>
      <c r="G25521"/>
      <c r="H25521" s="26"/>
      <c r="I25521" s="26"/>
      <c r="K25521"/>
      <c r="L25521"/>
      <c r="M25521"/>
      <c r="N25521"/>
      <c r="O25521"/>
      <c r="P25521"/>
      <c r="S25521"/>
    </row>
    <row r="25522" spans="1:19" x14ac:dyDescent="0.3">
      <c r="A25522" s="25"/>
      <c r="B25522"/>
      <c r="C25522"/>
      <c r="D25522"/>
      <c r="E25522"/>
      <c r="F25522"/>
      <c r="G25522"/>
      <c r="H25522" s="26"/>
      <c r="I25522" s="26"/>
      <c r="K25522"/>
      <c r="L25522"/>
      <c r="M25522"/>
      <c r="N25522"/>
      <c r="O25522"/>
      <c r="P25522"/>
      <c r="S25522"/>
    </row>
    <row r="25523" spans="1:19" x14ac:dyDescent="0.3">
      <c r="A25523" s="25"/>
      <c r="B25523"/>
      <c r="C25523"/>
      <c r="D25523"/>
      <c r="E25523"/>
      <c r="F25523"/>
      <c r="G25523"/>
      <c r="H25523" s="26"/>
      <c r="I25523" s="26"/>
      <c r="K25523"/>
      <c r="L25523"/>
      <c r="M25523"/>
      <c r="N25523"/>
      <c r="O25523"/>
      <c r="P25523"/>
      <c r="S25523"/>
    </row>
    <row r="25524" spans="1:19" x14ac:dyDescent="0.3">
      <c r="A25524" s="25"/>
      <c r="B25524"/>
      <c r="C25524"/>
      <c r="D25524"/>
      <c r="E25524"/>
      <c r="F25524"/>
      <c r="G25524"/>
      <c r="H25524" s="26"/>
      <c r="I25524" s="26"/>
      <c r="K25524"/>
      <c r="L25524"/>
      <c r="M25524"/>
      <c r="N25524"/>
      <c r="O25524"/>
      <c r="P25524"/>
      <c r="S25524"/>
    </row>
    <row r="25525" spans="1:19" x14ac:dyDescent="0.3">
      <c r="A25525" s="25"/>
      <c r="B25525"/>
      <c r="C25525"/>
      <c r="D25525"/>
      <c r="E25525"/>
      <c r="F25525"/>
      <c r="G25525"/>
      <c r="H25525" s="26"/>
      <c r="I25525" s="26"/>
      <c r="K25525"/>
      <c r="L25525"/>
      <c r="M25525"/>
      <c r="N25525"/>
      <c r="O25525"/>
      <c r="P25525"/>
      <c r="S25525"/>
    </row>
    <row r="25526" spans="1:19" x14ac:dyDescent="0.3">
      <c r="A25526" s="25"/>
      <c r="B25526"/>
      <c r="C25526"/>
      <c r="D25526"/>
      <c r="E25526"/>
      <c r="F25526"/>
      <c r="G25526"/>
      <c r="H25526" s="26"/>
      <c r="I25526" s="26"/>
      <c r="K25526"/>
      <c r="L25526"/>
      <c r="M25526"/>
      <c r="N25526"/>
      <c r="O25526"/>
      <c r="P25526"/>
      <c r="S25526"/>
    </row>
    <row r="25527" spans="1:19" x14ac:dyDescent="0.3">
      <c r="A25527" s="25"/>
      <c r="B25527"/>
      <c r="C25527"/>
      <c r="D25527"/>
      <c r="E25527"/>
      <c r="F25527"/>
      <c r="G25527"/>
      <c r="H25527" s="26"/>
      <c r="I25527" s="26"/>
      <c r="K25527"/>
      <c r="L25527"/>
      <c r="M25527"/>
      <c r="N25527"/>
      <c r="O25527"/>
      <c r="P25527"/>
      <c r="S25527"/>
    </row>
    <row r="25528" spans="1:19" x14ac:dyDescent="0.3">
      <c r="A25528" s="25"/>
      <c r="B25528"/>
      <c r="C25528"/>
      <c r="D25528"/>
      <c r="E25528"/>
      <c r="F25528"/>
      <c r="G25528"/>
      <c r="H25528" s="26"/>
      <c r="I25528" s="26"/>
      <c r="K25528"/>
      <c r="L25528"/>
      <c r="M25528"/>
      <c r="N25528"/>
      <c r="O25528"/>
      <c r="P25528"/>
      <c r="S25528"/>
    </row>
    <row r="25529" spans="1:19" x14ac:dyDescent="0.3">
      <c r="A25529" s="25"/>
      <c r="B25529"/>
      <c r="C25529"/>
      <c r="D25529"/>
      <c r="E25529"/>
      <c r="F25529"/>
      <c r="G25529"/>
      <c r="H25529" s="26"/>
      <c r="I25529" s="26"/>
      <c r="K25529"/>
      <c r="L25529"/>
      <c r="M25529"/>
      <c r="N25529"/>
      <c r="O25529"/>
      <c r="P25529"/>
      <c r="S25529"/>
    </row>
    <row r="25530" spans="1:19" x14ac:dyDescent="0.3">
      <c r="A25530" s="25"/>
      <c r="B25530"/>
      <c r="C25530"/>
      <c r="D25530"/>
      <c r="E25530"/>
      <c r="F25530"/>
      <c r="G25530"/>
      <c r="H25530" s="26"/>
      <c r="I25530" s="26"/>
      <c r="K25530"/>
      <c r="L25530"/>
      <c r="M25530"/>
      <c r="N25530"/>
      <c r="O25530"/>
      <c r="P25530"/>
      <c r="S25530"/>
    </row>
    <row r="25531" spans="1:19" x14ac:dyDescent="0.3">
      <c r="A25531" s="25"/>
      <c r="B25531"/>
      <c r="C25531"/>
      <c r="D25531"/>
      <c r="E25531"/>
      <c r="F25531"/>
      <c r="G25531"/>
      <c r="H25531" s="26"/>
      <c r="I25531" s="26"/>
      <c r="K25531"/>
      <c r="L25531"/>
      <c r="M25531"/>
      <c r="N25531"/>
      <c r="O25531"/>
      <c r="P25531"/>
      <c r="S25531"/>
    </row>
    <row r="25532" spans="1:19" x14ac:dyDescent="0.3">
      <c r="A25532" s="25"/>
      <c r="B25532"/>
      <c r="C25532"/>
      <c r="D25532"/>
      <c r="E25532"/>
      <c r="F25532"/>
      <c r="G25532"/>
      <c r="H25532" s="26"/>
      <c r="I25532" s="26"/>
      <c r="K25532"/>
      <c r="L25532"/>
      <c r="M25532"/>
      <c r="N25532"/>
      <c r="O25532"/>
      <c r="P25532"/>
      <c r="S25532"/>
    </row>
    <row r="25533" spans="1:19" x14ac:dyDescent="0.3">
      <c r="A25533" s="25"/>
      <c r="B25533"/>
      <c r="C25533"/>
      <c r="D25533"/>
      <c r="E25533"/>
      <c r="F25533"/>
      <c r="G25533"/>
      <c r="H25533" s="26"/>
      <c r="I25533" s="26"/>
      <c r="K25533"/>
      <c r="L25533"/>
      <c r="M25533"/>
      <c r="N25533"/>
      <c r="O25533"/>
      <c r="P25533"/>
      <c r="S25533"/>
    </row>
    <row r="25534" spans="1:19" x14ac:dyDescent="0.3">
      <c r="A25534" s="25"/>
      <c r="B25534"/>
      <c r="C25534"/>
      <c r="D25534"/>
      <c r="E25534"/>
      <c r="F25534"/>
      <c r="G25534"/>
      <c r="H25534" s="26"/>
      <c r="I25534" s="26"/>
      <c r="K25534"/>
      <c r="L25534"/>
      <c r="M25534"/>
      <c r="N25534"/>
      <c r="O25534"/>
      <c r="P25534"/>
      <c r="S25534"/>
    </row>
    <row r="25535" spans="1:19" x14ac:dyDescent="0.3">
      <c r="A25535" s="25"/>
      <c r="B25535"/>
      <c r="C25535"/>
      <c r="D25535"/>
      <c r="E25535"/>
      <c r="F25535"/>
      <c r="G25535"/>
      <c r="H25535" s="26"/>
      <c r="I25535" s="26"/>
      <c r="K25535"/>
      <c r="L25535"/>
      <c r="M25535"/>
      <c r="N25535"/>
      <c r="O25535"/>
      <c r="P25535"/>
      <c r="S25535"/>
    </row>
    <row r="25536" spans="1:19" x14ac:dyDescent="0.3">
      <c r="A25536" s="25"/>
      <c r="B25536"/>
      <c r="C25536"/>
      <c r="D25536"/>
      <c r="E25536"/>
      <c r="F25536"/>
      <c r="G25536"/>
      <c r="H25536"/>
      <c r="I25536"/>
      <c r="K25536"/>
      <c r="L25536"/>
      <c r="M25536"/>
      <c r="N25536"/>
      <c r="O25536"/>
      <c r="P25536"/>
      <c r="S25536"/>
    </row>
    <row r="25537" spans="1:19" x14ac:dyDescent="0.3">
      <c r="A25537" s="25"/>
      <c r="B25537"/>
      <c r="C25537"/>
      <c r="D25537"/>
      <c r="E25537"/>
      <c r="F25537"/>
      <c r="G25537"/>
      <c r="H25537"/>
      <c r="I25537"/>
      <c r="K25537"/>
      <c r="L25537"/>
      <c r="M25537"/>
      <c r="N25537"/>
      <c r="O25537"/>
      <c r="P25537"/>
      <c r="S25537"/>
    </row>
    <row r="25538" spans="1:19" x14ac:dyDescent="0.3">
      <c r="A25538" s="25"/>
      <c r="B25538"/>
      <c r="C25538"/>
      <c r="D25538"/>
      <c r="E25538"/>
      <c r="F25538"/>
      <c r="G25538"/>
      <c r="H25538"/>
      <c r="I25538"/>
      <c r="K25538"/>
      <c r="L25538"/>
      <c r="M25538"/>
      <c r="N25538"/>
      <c r="O25538"/>
      <c r="P25538"/>
      <c r="S25538"/>
    </row>
    <row r="25539" spans="1:19" x14ac:dyDescent="0.3">
      <c r="A25539" s="25"/>
      <c r="B25539"/>
      <c r="C25539"/>
      <c r="D25539"/>
      <c r="E25539"/>
      <c r="F25539"/>
      <c r="G25539"/>
      <c r="H25539"/>
      <c r="I25539"/>
      <c r="K25539"/>
      <c r="L25539"/>
      <c r="M25539"/>
      <c r="N25539"/>
      <c r="O25539"/>
      <c r="P25539"/>
      <c r="S25539"/>
    </row>
    <row r="25540" spans="1:19" x14ac:dyDescent="0.3">
      <c r="A25540" s="25"/>
      <c r="B25540"/>
      <c r="C25540"/>
      <c r="D25540"/>
      <c r="E25540"/>
      <c r="F25540"/>
      <c r="G25540"/>
      <c r="H25540"/>
      <c r="I25540"/>
      <c r="K25540"/>
      <c r="L25540"/>
      <c r="M25540"/>
      <c r="N25540"/>
      <c r="O25540"/>
      <c r="P25540"/>
      <c r="S25540"/>
    </row>
    <row r="25541" spans="1:19" x14ac:dyDescent="0.3">
      <c r="A25541" s="25"/>
      <c r="B25541"/>
      <c r="C25541"/>
      <c r="D25541"/>
      <c r="E25541"/>
      <c r="F25541"/>
      <c r="G25541"/>
      <c r="H25541"/>
      <c r="I25541"/>
      <c r="K25541"/>
      <c r="L25541"/>
      <c r="M25541"/>
      <c r="N25541"/>
      <c r="O25541"/>
      <c r="P25541"/>
      <c r="S25541"/>
    </row>
    <row r="25542" spans="1:19" x14ac:dyDescent="0.3">
      <c r="A25542" s="25"/>
      <c r="B25542"/>
      <c r="C25542"/>
      <c r="D25542"/>
      <c r="E25542"/>
      <c r="F25542"/>
      <c r="G25542"/>
      <c r="H25542"/>
      <c r="I25542"/>
      <c r="K25542"/>
      <c r="L25542"/>
      <c r="M25542"/>
      <c r="N25542"/>
      <c r="O25542"/>
      <c r="P25542"/>
      <c r="S25542"/>
    </row>
    <row r="25543" spans="1:19" x14ac:dyDescent="0.3">
      <c r="A25543" s="25"/>
      <c r="B25543"/>
      <c r="C25543"/>
      <c r="D25543"/>
      <c r="E25543"/>
      <c r="F25543"/>
      <c r="G25543"/>
      <c r="H25543"/>
      <c r="I25543"/>
      <c r="K25543"/>
      <c r="L25543"/>
      <c r="M25543"/>
      <c r="N25543"/>
      <c r="O25543"/>
      <c r="P25543"/>
      <c r="S25543"/>
    </row>
    <row r="25544" spans="1:19" x14ac:dyDescent="0.3">
      <c r="A25544" s="25"/>
      <c r="B25544"/>
      <c r="C25544"/>
      <c r="D25544"/>
      <c r="E25544"/>
      <c r="F25544"/>
      <c r="G25544"/>
      <c r="H25544"/>
      <c r="I25544"/>
      <c r="K25544"/>
      <c r="L25544"/>
      <c r="M25544"/>
      <c r="N25544"/>
      <c r="O25544"/>
      <c r="P25544"/>
      <c r="S25544"/>
    </row>
    <row r="25545" spans="1:19" x14ac:dyDescent="0.3">
      <c r="A25545" s="25"/>
      <c r="B25545"/>
      <c r="C25545"/>
      <c r="D25545"/>
      <c r="E25545"/>
      <c r="F25545"/>
      <c r="G25545"/>
      <c r="H25545"/>
      <c r="I25545"/>
      <c r="K25545"/>
      <c r="L25545"/>
      <c r="M25545"/>
      <c r="N25545"/>
      <c r="O25545"/>
      <c r="P25545"/>
      <c r="S25545"/>
    </row>
    <row r="25546" spans="1:19" x14ac:dyDescent="0.3">
      <c r="A25546" s="25"/>
      <c r="B25546"/>
      <c r="C25546"/>
      <c r="D25546"/>
      <c r="E25546"/>
      <c r="F25546"/>
      <c r="G25546"/>
      <c r="H25546"/>
      <c r="I25546"/>
      <c r="K25546"/>
      <c r="L25546"/>
      <c r="M25546"/>
      <c r="N25546"/>
      <c r="O25546"/>
      <c r="P25546"/>
      <c r="S25546"/>
    </row>
    <row r="25547" spans="1:19" x14ac:dyDescent="0.3">
      <c r="A25547" s="25"/>
      <c r="B25547"/>
      <c r="C25547"/>
      <c r="D25547"/>
      <c r="E25547"/>
      <c r="F25547"/>
      <c r="G25547"/>
      <c r="H25547"/>
      <c r="I25547"/>
      <c r="K25547"/>
      <c r="L25547"/>
      <c r="M25547"/>
      <c r="N25547"/>
      <c r="O25547"/>
      <c r="P25547"/>
      <c r="S25547"/>
    </row>
    <row r="25548" spans="1:19" x14ac:dyDescent="0.3">
      <c r="A25548" s="25"/>
      <c r="B25548"/>
      <c r="C25548"/>
      <c r="D25548"/>
      <c r="E25548"/>
      <c r="F25548"/>
      <c r="G25548"/>
      <c r="H25548"/>
      <c r="I25548"/>
      <c r="K25548"/>
      <c r="L25548"/>
      <c r="M25548"/>
      <c r="N25548"/>
      <c r="O25548"/>
      <c r="P25548"/>
      <c r="S25548"/>
    </row>
    <row r="25549" spans="1:19" x14ac:dyDescent="0.3">
      <c r="A25549" s="25"/>
      <c r="B25549"/>
      <c r="C25549"/>
      <c r="D25549"/>
      <c r="E25549"/>
      <c r="F25549"/>
      <c r="G25549"/>
      <c r="H25549"/>
      <c r="I25549"/>
      <c r="K25549"/>
      <c r="L25549"/>
      <c r="M25549"/>
      <c r="N25549"/>
      <c r="O25549"/>
      <c r="P25549"/>
      <c r="S25549"/>
    </row>
    <row r="25550" spans="1:19" x14ac:dyDescent="0.3">
      <c r="A25550" s="25"/>
      <c r="B25550"/>
      <c r="C25550"/>
      <c r="D25550"/>
      <c r="E25550"/>
      <c r="F25550"/>
      <c r="G25550"/>
      <c r="H25550"/>
      <c r="I25550"/>
      <c r="K25550"/>
      <c r="L25550"/>
      <c r="M25550"/>
      <c r="N25550"/>
      <c r="O25550"/>
      <c r="P25550"/>
      <c r="S25550"/>
    </row>
    <row r="25551" spans="1:19" x14ac:dyDescent="0.3">
      <c r="A25551" s="25"/>
      <c r="B25551"/>
      <c r="C25551"/>
      <c r="D25551"/>
      <c r="E25551"/>
      <c r="F25551"/>
      <c r="G25551"/>
      <c r="H25551"/>
      <c r="I25551"/>
      <c r="K25551"/>
      <c r="L25551"/>
      <c r="M25551"/>
      <c r="N25551"/>
      <c r="O25551"/>
      <c r="P25551"/>
      <c r="S25551"/>
    </row>
    <row r="25552" spans="1:19" x14ac:dyDescent="0.3">
      <c r="A25552" s="25"/>
      <c r="B25552"/>
      <c r="C25552"/>
      <c r="D25552"/>
      <c r="E25552"/>
      <c r="F25552"/>
      <c r="G25552"/>
      <c r="H25552"/>
      <c r="I25552"/>
      <c r="K25552"/>
      <c r="L25552"/>
      <c r="M25552"/>
      <c r="N25552"/>
      <c r="O25552"/>
      <c r="P25552"/>
      <c r="S25552"/>
    </row>
    <row r="25553" spans="1:19" x14ac:dyDescent="0.3">
      <c r="A25553" s="25"/>
      <c r="B25553"/>
      <c r="C25553"/>
      <c r="D25553"/>
      <c r="E25553"/>
      <c r="F25553"/>
      <c r="G25553"/>
      <c r="H25553"/>
      <c r="I25553"/>
      <c r="K25553"/>
      <c r="L25553"/>
      <c r="M25553"/>
      <c r="N25553"/>
      <c r="O25553"/>
      <c r="P25553"/>
      <c r="S25553"/>
    </row>
    <row r="25554" spans="1:19" x14ac:dyDescent="0.3">
      <c r="A25554" s="25"/>
      <c r="B25554"/>
      <c r="C25554"/>
      <c r="D25554"/>
      <c r="E25554"/>
      <c r="F25554"/>
      <c r="G25554"/>
      <c r="H25554"/>
      <c r="I25554"/>
      <c r="K25554"/>
      <c r="L25554"/>
      <c r="M25554"/>
      <c r="N25554"/>
      <c r="O25554"/>
      <c r="P25554"/>
      <c r="S25554"/>
    </row>
    <row r="25555" spans="1:19" x14ac:dyDescent="0.3">
      <c r="A25555" s="25"/>
      <c r="B25555"/>
      <c r="C25555"/>
      <c r="D25555"/>
      <c r="E25555"/>
      <c r="F25555"/>
      <c r="G25555"/>
      <c r="H25555"/>
      <c r="I25555"/>
      <c r="K25555"/>
      <c r="L25555"/>
      <c r="M25555"/>
      <c r="N25555"/>
      <c r="O25555"/>
      <c r="P25555"/>
      <c r="S25555"/>
    </row>
    <row r="25556" spans="1:19" x14ac:dyDescent="0.3">
      <c r="A25556" s="25"/>
      <c r="B25556"/>
      <c r="C25556"/>
      <c r="D25556"/>
      <c r="E25556"/>
      <c r="F25556"/>
      <c r="G25556"/>
      <c r="H25556"/>
      <c r="I25556"/>
      <c r="K25556"/>
      <c r="L25556"/>
      <c r="M25556"/>
      <c r="N25556"/>
      <c r="O25556"/>
      <c r="P25556"/>
      <c r="S25556"/>
    </row>
    <row r="25557" spans="1:19" x14ac:dyDescent="0.3">
      <c r="A25557" s="25"/>
      <c r="B25557"/>
      <c r="C25557"/>
      <c r="D25557"/>
      <c r="E25557"/>
      <c r="F25557"/>
      <c r="G25557"/>
      <c r="H25557"/>
      <c r="I25557"/>
      <c r="K25557"/>
      <c r="L25557"/>
      <c r="M25557"/>
      <c r="N25557"/>
      <c r="O25557"/>
      <c r="P25557"/>
      <c r="S25557"/>
    </row>
    <row r="25558" spans="1:19" x14ac:dyDescent="0.3">
      <c r="A25558" s="25"/>
      <c r="B25558"/>
      <c r="C25558"/>
      <c r="D25558"/>
      <c r="E25558"/>
      <c r="F25558"/>
      <c r="G25558"/>
      <c r="H25558"/>
      <c r="I25558"/>
      <c r="K25558"/>
      <c r="L25558"/>
      <c r="M25558"/>
      <c r="N25558"/>
      <c r="O25558"/>
      <c r="P25558"/>
      <c r="S25558"/>
    </row>
    <row r="25559" spans="1:19" x14ac:dyDescent="0.3">
      <c r="A25559" s="25"/>
      <c r="B25559"/>
      <c r="C25559"/>
      <c r="D25559"/>
      <c r="E25559"/>
      <c r="F25559"/>
      <c r="G25559"/>
      <c r="H25559"/>
      <c r="I25559"/>
      <c r="K25559"/>
      <c r="L25559"/>
      <c r="M25559"/>
      <c r="N25559"/>
      <c r="O25559"/>
      <c r="P25559"/>
      <c r="S25559"/>
    </row>
    <row r="25560" spans="1:19" x14ac:dyDescent="0.3">
      <c r="A25560" s="25"/>
      <c r="B25560"/>
      <c r="C25560"/>
      <c r="D25560"/>
      <c r="E25560"/>
      <c r="F25560"/>
      <c r="G25560"/>
      <c r="H25560"/>
      <c r="I25560"/>
      <c r="K25560"/>
      <c r="L25560"/>
      <c r="M25560"/>
      <c r="N25560"/>
      <c r="O25560"/>
      <c r="P25560"/>
      <c r="S25560"/>
    </row>
    <row r="25561" spans="1:19" x14ac:dyDescent="0.3">
      <c r="A25561" s="25"/>
      <c r="B25561"/>
      <c r="C25561"/>
      <c r="D25561"/>
      <c r="E25561"/>
      <c r="F25561"/>
      <c r="G25561"/>
      <c r="H25561"/>
      <c r="I25561"/>
      <c r="K25561"/>
      <c r="L25561"/>
      <c r="M25561"/>
      <c r="N25561"/>
      <c r="O25561"/>
      <c r="P25561"/>
      <c r="S25561"/>
    </row>
    <row r="25562" spans="1:19" x14ac:dyDescent="0.3">
      <c r="A25562" s="25"/>
      <c r="B25562"/>
      <c r="C25562"/>
      <c r="D25562"/>
      <c r="E25562"/>
      <c r="F25562"/>
      <c r="G25562"/>
      <c r="H25562"/>
      <c r="I25562"/>
      <c r="K25562"/>
      <c r="L25562"/>
      <c r="M25562"/>
      <c r="N25562"/>
      <c r="O25562"/>
      <c r="P25562"/>
      <c r="S25562"/>
    </row>
    <row r="25563" spans="1:19" x14ac:dyDescent="0.3">
      <c r="A25563" s="25"/>
      <c r="B25563"/>
      <c r="C25563"/>
      <c r="D25563"/>
      <c r="E25563"/>
      <c r="F25563"/>
      <c r="G25563"/>
      <c r="H25563"/>
      <c r="I25563"/>
      <c r="K25563"/>
      <c r="L25563"/>
      <c r="M25563"/>
      <c r="N25563"/>
      <c r="O25563"/>
      <c r="P25563"/>
      <c r="S25563"/>
    </row>
    <row r="25564" spans="1:19" x14ac:dyDescent="0.3">
      <c r="A25564" s="25"/>
      <c r="B25564"/>
      <c r="C25564"/>
      <c r="D25564"/>
      <c r="E25564"/>
      <c r="F25564"/>
      <c r="G25564"/>
      <c r="H25564"/>
      <c r="I25564"/>
      <c r="K25564"/>
      <c r="L25564"/>
      <c r="M25564"/>
      <c r="N25564"/>
      <c r="O25564"/>
      <c r="P25564"/>
      <c r="S25564"/>
    </row>
    <row r="25565" spans="1:19" x14ac:dyDescent="0.3">
      <c r="A25565" s="25"/>
      <c r="B25565"/>
      <c r="C25565"/>
      <c r="D25565"/>
      <c r="E25565"/>
      <c r="F25565"/>
      <c r="G25565"/>
      <c r="H25565"/>
      <c r="I25565"/>
      <c r="K25565"/>
      <c r="L25565"/>
      <c r="M25565"/>
      <c r="N25565"/>
      <c r="O25565"/>
      <c r="P25565"/>
      <c r="S25565"/>
    </row>
    <row r="25566" spans="1:19" x14ac:dyDescent="0.3">
      <c r="A25566" s="25"/>
      <c r="B25566"/>
      <c r="C25566"/>
      <c r="D25566"/>
      <c r="E25566"/>
      <c r="F25566"/>
      <c r="G25566"/>
      <c r="H25566"/>
      <c r="I25566"/>
      <c r="K25566"/>
      <c r="L25566"/>
      <c r="M25566"/>
      <c r="N25566"/>
      <c r="O25566"/>
      <c r="P25566"/>
      <c r="S25566"/>
    </row>
    <row r="25567" spans="1:19" x14ac:dyDescent="0.3">
      <c r="A25567" s="25"/>
      <c r="B25567"/>
      <c r="C25567"/>
      <c r="D25567"/>
      <c r="E25567"/>
      <c r="F25567"/>
      <c r="G25567"/>
      <c r="H25567"/>
      <c r="I25567"/>
      <c r="K25567"/>
      <c r="L25567"/>
      <c r="M25567"/>
      <c r="N25567"/>
      <c r="O25567"/>
      <c r="P25567"/>
      <c r="S25567"/>
    </row>
    <row r="25568" spans="1:19" x14ac:dyDescent="0.3">
      <c r="A25568" s="25"/>
      <c r="B25568"/>
      <c r="C25568"/>
      <c r="D25568"/>
      <c r="E25568"/>
      <c r="F25568"/>
      <c r="G25568"/>
      <c r="H25568"/>
      <c r="I25568" s="26"/>
      <c r="K25568"/>
      <c r="L25568"/>
      <c r="M25568"/>
      <c r="N25568"/>
      <c r="O25568"/>
      <c r="P25568"/>
      <c r="S25568"/>
    </row>
    <row r="25569" spans="1:19" x14ac:dyDescent="0.3">
      <c r="A25569" s="25"/>
      <c r="B25569"/>
      <c r="C25569"/>
      <c r="D25569"/>
      <c r="E25569"/>
      <c r="F25569"/>
      <c r="G25569"/>
      <c r="H25569"/>
      <c r="I25569" s="26"/>
      <c r="K25569"/>
      <c r="L25569"/>
      <c r="M25569"/>
      <c r="N25569"/>
      <c r="O25569"/>
      <c r="P25569"/>
      <c r="S25569"/>
    </row>
    <row r="25570" spans="1:19" x14ac:dyDescent="0.3">
      <c r="A25570" s="25"/>
      <c r="B25570"/>
      <c r="C25570"/>
      <c r="D25570"/>
      <c r="E25570"/>
      <c r="F25570"/>
      <c r="G25570"/>
      <c r="H25570"/>
      <c r="I25570" s="26"/>
      <c r="K25570"/>
      <c r="L25570"/>
      <c r="M25570"/>
      <c r="N25570"/>
      <c r="O25570"/>
      <c r="P25570"/>
      <c r="S25570"/>
    </row>
    <row r="25571" spans="1:19" x14ac:dyDescent="0.3">
      <c r="A25571" s="25"/>
      <c r="B25571"/>
      <c r="C25571"/>
      <c r="D25571"/>
      <c r="E25571"/>
      <c r="F25571"/>
      <c r="G25571"/>
      <c r="H25571"/>
      <c r="I25571" s="26"/>
      <c r="K25571"/>
      <c r="L25571"/>
      <c r="M25571"/>
      <c r="N25571"/>
      <c r="O25571"/>
      <c r="P25571"/>
      <c r="S25571"/>
    </row>
    <row r="25572" spans="1:19" x14ac:dyDescent="0.3">
      <c r="A25572" s="25"/>
      <c r="B25572"/>
      <c r="C25572"/>
      <c r="D25572"/>
      <c r="E25572"/>
      <c r="F25572"/>
      <c r="G25572"/>
      <c r="H25572"/>
      <c r="I25572" s="26"/>
      <c r="K25572"/>
      <c r="L25572"/>
      <c r="M25572"/>
      <c r="N25572"/>
      <c r="O25572"/>
      <c r="P25572"/>
      <c r="S25572"/>
    </row>
    <row r="25573" spans="1:19" x14ac:dyDescent="0.3">
      <c r="A25573" s="25"/>
      <c r="B25573"/>
      <c r="C25573"/>
      <c r="D25573"/>
      <c r="E25573"/>
      <c r="F25573"/>
      <c r="G25573"/>
      <c r="H25573"/>
      <c r="I25573" s="26"/>
      <c r="K25573"/>
      <c r="L25573"/>
      <c r="M25573"/>
      <c r="N25573"/>
      <c r="O25573"/>
      <c r="P25573"/>
      <c r="S25573"/>
    </row>
    <row r="25574" spans="1:19" x14ac:dyDescent="0.3">
      <c r="A25574" s="25"/>
      <c r="B25574"/>
      <c r="C25574"/>
      <c r="D25574"/>
      <c r="E25574"/>
      <c r="F25574"/>
      <c r="G25574"/>
      <c r="H25574"/>
      <c r="I25574" s="26"/>
      <c r="K25574"/>
      <c r="L25574"/>
      <c r="M25574"/>
      <c r="N25574"/>
      <c r="O25574"/>
      <c r="P25574"/>
      <c r="S25574"/>
    </row>
    <row r="25575" spans="1:19" x14ac:dyDescent="0.3">
      <c r="A25575" s="25"/>
      <c r="B25575"/>
      <c r="C25575"/>
      <c r="D25575"/>
      <c r="E25575"/>
      <c r="F25575"/>
      <c r="G25575"/>
      <c r="H25575"/>
      <c r="I25575" s="26"/>
      <c r="K25575"/>
      <c r="L25575"/>
      <c r="M25575"/>
      <c r="N25575"/>
      <c r="O25575"/>
      <c r="P25575"/>
      <c r="S25575"/>
    </row>
    <row r="25576" spans="1:19" x14ac:dyDescent="0.3">
      <c r="A25576" s="25"/>
      <c r="B25576"/>
      <c r="C25576"/>
      <c r="D25576"/>
      <c r="E25576"/>
      <c r="F25576"/>
      <c r="G25576"/>
      <c r="H25576"/>
      <c r="I25576"/>
      <c r="K25576"/>
      <c r="L25576"/>
      <c r="M25576"/>
      <c r="N25576"/>
      <c r="O25576"/>
      <c r="P25576"/>
      <c r="S25576"/>
    </row>
    <row r="25577" spans="1:19" x14ac:dyDescent="0.3">
      <c r="A25577" s="25"/>
      <c r="B25577"/>
      <c r="C25577"/>
      <c r="D25577"/>
      <c r="E25577"/>
      <c r="F25577"/>
      <c r="G25577"/>
      <c r="H25577"/>
      <c r="I25577"/>
      <c r="K25577"/>
      <c r="L25577"/>
      <c r="M25577"/>
      <c r="N25577"/>
      <c r="O25577"/>
      <c r="P25577"/>
      <c r="S25577"/>
    </row>
    <row r="25578" spans="1:19" x14ac:dyDescent="0.3">
      <c r="A25578" s="25"/>
      <c r="B25578"/>
      <c r="C25578"/>
      <c r="D25578"/>
      <c r="E25578"/>
      <c r="F25578"/>
      <c r="G25578"/>
      <c r="H25578"/>
      <c r="I25578"/>
      <c r="K25578"/>
      <c r="L25578"/>
      <c r="M25578"/>
      <c r="N25578"/>
      <c r="O25578"/>
      <c r="P25578"/>
      <c r="S25578"/>
    </row>
    <row r="25579" spans="1:19" x14ac:dyDescent="0.3">
      <c r="A25579" s="25"/>
      <c r="B25579"/>
      <c r="C25579"/>
      <c r="D25579"/>
      <c r="E25579"/>
      <c r="F25579"/>
      <c r="G25579"/>
      <c r="H25579" s="14"/>
      <c r="I25579" s="14"/>
      <c r="K25579"/>
      <c r="L25579"/>
      <c r="M25579"/>
      <c r="N25579"/>
      <c r="O25579"/>
      <c r="P25579"/>
      <c r="S25579"/>
    </row>
    <row r="25580" spans="1:19" x14ac:dyDescent="0.3">
      <c r="A25580" s="25"/>
      <c r="B25580"/>
      <c r="C25580"/>
      <c r="D25580"/>
      <c r="E25580"/>
      <c r="F25580"/>
      <c r="G25580"/>
      <c r="H25580" s="14"/>
      <c r="I25580" s="14"/>
      <c r="K25580"/>
      <c r="L25580"/>
      <c r="M25580"/>
      <c r="N25580"/>
      <c r="O25580"/>
      <c r="P25580"/>
      <c r="S25580"/>
    </row>
    <row r="25581" spans="1:19" x14ac:dyDescent="0.3">
      <c r="A25581" s="25"/>
      <c r="B25581"/>
      <c r="C25581"/>
      <c r="D25581"/>
      <c r="E25581"/>
      <c r="F25581"/>
      <c r="G25581"/>
      <c r="H25581" s="14"/>
      <c r="I25581" s="14"/>
      <c r="K25581"/>
      <c r="L25581"/>
      <c r="M25581"/>
      <c r="N25581"/>
      <c r="O25581"/>
      <c r="P25581"/>
      <c r="S25581"/>
    </row>
    <row r="25582" spans="1:19" x14ac:dyDescent="0.3">
      <c r="A25582" s="25"/>
      <c r="B25582"/>
      <c r="C25582"/>
      <c r="D25582"/>
      <c r="E25582"/>
      <c r="F25582"/>
      <c r="G25582"/>
      <c r="H25582" s="14"/>
      <c r="I25582" s="14"/>
      <c r="K25582"/>
      <c r="L25582"/>
      <c r="M25582"/>
      <c r="N25582"/>
      <c r="O25582"/>
      <c r="P25582"/>
      <c r="S25582"/>
    </row>
    <row r="25583" spans="1:19" x14ac:dyDescent="0.3">
      <c r="A25583" s="25"/>
      <c r="B25583"/>
      <c r="C25583"/>
      <c r="D25583"/>
      <c r="E25583"/>
      <c r="F25583"/>
      <c r="G25583"/>
      <c r="H25583" s="14"/>
      <c r="I25583" s="26"/>
      <c r="K25583"/>
      <c r="L25583"/>
      <c r="M25583"/>
      <c r="N25583"/>
      <c r="O25583"/>
      <c r="P25583"/>
      <c r="S25583"/>
    </row>
    <row r="25584" spans="1:19" x14ac:dyDescent="0.3">
      <c r="A25584" s="25"/>
      <c r="B25584"/>
      <c r="C25584"/>
      <c r="D25584"/>
      <c r="E25584"/>
      <c r="F25584"/>
      <c r="G25584"/>
      <c r="H25584" s="14"/>
      <c r="I25584" s="26"/>
      <c r="K25584"/>
      <c r="L25584"/>
      <c r="M25584"/>
      <c r="N25584"/>
      <c r="O25584"/>
      <c r="P25584"/>
      <c r="S25584"/>
    </row>
    <row r="25585" spans="1:19" x14ac:dyDescent="0.3">
      <c r="A25585" s="25"/>
      <c r="B25585"/>
      <c r="C25585"/>
      <c r="D25585"/>
      <c r="E25585"/>
      <c r="F25585"/>
      <c r="G25585"/>
      <c r="H25585" s="14"/>
      <c r="I25585" s="26"/>
      <c r="K25585"/>
      <c r="L25585"/>
      <c r="M25585"/>
      <c r="N25585"/>
      <c r="O25585"/>
      <c r="P25585"/>
      <c r="S25585"/>
    </row>
    <row r="25586" spans="1:19" x14ac:dyDescent="0.3">
      <c r="A25586" s="25"/>
      <c r="B25586"/>
      <c r="C25586"/>
      <c r="D25586"/>
      <c r="E25586"/>
      <c r="F25586"/>
      <c r="G25586"/>
      <c r="H25586" s="14"/>
      <c r="I25586" s="26"/>
      <c r="K25586"/>
      <c r="L25586"/>
      <c r="M25586"/>
      <c r="N25586"/>
      <c r="O25586"/>
      <c r="P25586"/>
      <c r="S25586"/>
    </row>
    <row r="25587" spans="1:19" x14ac:dyDescent="0.3">
      <c r="A25587" s="25"/>
      <c r="B25587"/>
      <c r="C25587"/>
      <c r="D25587"/>
      <c r="E25587"/>
      <c r="F25587"/>
      <c r="G25587"/>
      <c r="H25587" s="14"/>
      <c r="I25587" s="26"/>
      <c r="K25587"/>
      <c r="L25587"/>
      <c r="M25587"/>
      <c r="N25587"/>
      <c r="O25587"/>
      <c r="P25587"/>
      <c r="S25587"/>
    </row>
    <row r="25588" spans="1:19" x14ac:dyDescent="0.3">
      <c r="A25588" s="25"/>
      <c r="B25588"/>
      <c r="C25588"/>
      <c r="D25588"/>
      <c r="E25588"/>
      <c r="F25588"/>
      <c r="G25588"/>
      <c r="H25588" s="14"/>
      <c r="I25588" s="26"/>
      <c r="K25588"/>
      <c r="L25588"/>
      <c r="M25588"/>
      <c r="N25588"/>
      <c r="O25588"/>
      <c r="P25588"/>
      <c r="S25588"/>
    </row>
    <row r="25589" spans="1:19" x14ac:dyDescent="0.3">
      <c r="A25589" s="25"/>
      <c r="B25589"/>
      <c r="C25589"/>
      <c r="D25589"/>
      <c r="E25589"/>
      <c r="F25589"/>
      <c r="G25589"/>
      <c r="H25589"/>
      <c r="I25589" s="26"/>
      <c r="K25589"/>
      <c r="L25589"/>
      <c r="M25589"/>
      <c r="N25589"/>
      <c r="O25589"/>
      <c r="P25589"/>
      <c r="S25589"/>
    </row>
    <row r="25590" spans="1:19" x14ac:dyDescent="0.3">
      <c r="A25590" s="25"/>
      <c r="B25590"/>
      <c r="C25590"/>
      <c r="D25590"/>
      <c r="E25590"/>
      <c r="F25590"/>
      <c r="G25590"/>
      <c r="H25590"/>
      <c r="I25590"/>
      <c r="K25590"/>
      <c r="L25590"/>
      <c r="M25590"/>
      <c r="N25590"/>
      <c r="O25590"/>
      <c r="P25590"/>
      <c r="S25590"/>
    </row>
    <row r="25591" spans="1:19" x14ac:dyDescent="0.3">
      <c r="A25591" s="25"/>
      <c r="B25591"/>
      <c r="C25591"/>
      <c r="D25591"/>
      <c r="E25591"/>
      <c r="F25591"/>
      <c r="G25591"/>
      <c r="H25591"/>
      <c r="I25591"/>
      <c r="K25591"/>
      <c r="L25591"/>
      <c r="M25591"/>
      <c r="N25591"/>
      <c r="O25591"/>
      <c r="P25591"/>
      <c r="S25591"/>
    </row>
    <row r="25592" spans="1:19" x14ac:dyDescent="0.3">
      <c r="A25592" s="25"/>
      <c r="B25592"/>
      <c r="C25592"/>
      <c r="D25592"/>
      <c r="E25592"/>
      <c r="F25592"/>
      <c r="G25592"/>
      <c r="H25592"/>
      <c r="I25592"/>
      <c r="K25592"/>
      <c r="L25592"/>
      <c r="M25592"/>
      <c r="N25592"/>
      <c r="O25592"/>
      <c r="P25592"/>
      <c r="S25592"/>
    </row>
    <row r="25593" spans="1:19" x14ac:dyDescent="0.3">
      <c r="A25593" s="25"/>
      <c r="B25593"/>
      <c r="C25593"/>
      <c r="D25593"/>
      <c r="E25593"/>
      <c r="F25593"/>
      <c r="G25593"/>
      <c r="H25593" s="14"/>
      <c r="I25593" s="14"/>
      <c r="K25593"/>
      <c r="L25593"/>
      <c r="M25593"/>
      <c r="N25593"/>
      <c r="O25593"/>
      <c r="P25593"/>
      <c r="S25593"/>
    </row>
    <row r="25594" spans="1:19" x14ac:dyDescent="0.3">
      <c r="A25594" s="25"/>
      <c r="B25594"/>
      <c r="C25594"/>
      <c r="D25594"/>
      <c r="E25594"/>
      <c r="F25594"/>
      <c r="G25594"/>
      <c r="H25594" s="14"/>
      <c r="I25594" s="14"/>
      <c r="K25594"/>
      <c r="L25594"/>
      <c r="M25594"/>
      <c r="N25594"/>
      <c r="O25594"/>
      <c r="P25594"/>
      <c r="S25594"/>
    </row>
    <row r="25595" spans="1:19" x14ac:dyDescent="0.3">
      <c r="A25595" s="25"/>
      <c r="B25595"/>
      <c r="C25595"/>
      <c r="D25595"/>
      <c r="E25595"/>
      <c r="F25595"/>
      <c r="G25595"/>
      <c r="H25595" s="14"/>
      <c r="I25595" s="14"/>
      <c r="K25595"/>
      <c r="L25595"/>
      <c r="M25595"/>
      <c r="N25595"/>
      <c r="O25595"/>
      <c r="P25595"/>
      <c r="S25595"/>
    </row>
    <row r="25596" spans="1:19" x14ac:dyDescent="0.3">
      <c r="A25596" s="25"/>
      <c r="B25596"/>
      <c r="C25596"/>
      <c r="D25596"/>
      <c r="E25596"/>
      <c r="F25596"/>
      <c r="G25596"/>
      <c r="H25596" s="14"/>
      <c r="I25596" s="14"/>
      <c r="K25596"/>
      <c r="L25596"/>
      <c r="M25596"/>
      <c r="N25596"/>
      <c r="O25596"/>
      <c r="P25596"/>
      <c r="S25596"/>
    </row>
    <row r="25597" spans="1:19" x14ac:dyDescent="0.3">
      <c r="A25597" s="25"/>
      <c r="B25597"/>
      <c r="C25597"/>
      <c r="D25597"/>
      <c r="E25597"/>
      <c r="F25597"/>
      <c r="G25597"/>
      <c r="H25597" s="14"/>
      <c r="I25597" s="14"/>
      <c r="K25597"/>
      <c r="L25597"/>
      <c r="M25597"/>
      <c r="N25597"/>
      <c r="O25597"/>
      <c r="P25597"/>
      <c r="S25597"/>
    </row>
    <row r="25598" spans="1:19" x14ac:dyDescent="0.3">
      <c r="A25598" s="25"/>
      <c r="B25598"/>
      <c r="C25598"/>
      <c r="D25598"/>
      <c r="E25598"/>
      <c r="F25598"/>
      <c r="G25598"/>
      <c r="H25598" s="14"/>
      <c r="I25598" s="14"/>
      <c r="K25598"/>
      <c r="L25598"/>
      <c r="M25598"/>
      <c r="N25598"/>
      <c r="O25598"/>
      <c r="P25598"/>
      <c r="S25598"/>
    </row>
    <row r="25599" spans="1:19" x14ac:dyDescent="0.3">
      <c r="A25599" s="25"/>
      <c r="B25599"/>
      <c r="C25599"/>
      <c r="D25599"/>
      <c r="E25599"/>
      <c r="F25599"/>
      <c r="G25599"/>
      <c r="H25599"/>
      <c r="I25599"/>
      <c r="K25599"/>
      <c r="L25599"/>
      <c r="M25599"/>
      <c r="N25599"/>
      <c r="O25599"/>
      <c r="P25599"/>
      <c r="S25599"/>
    </row>
    <row r="25600" spans="1:19" x14ac:dyDescent="0.3">
      <c r="A25600" s="25"/>
      <c r="B25600"/>
      <c r="C25600"/>
      <c r="D25600"/>
      <c r="E25600"/>
      <c r="F25600"/>
      <c r="G25600"/>
      <c r="H25600"/>
      <c r="I25600"/>
      <c r="K25600"/>
      <c r="L25600"/>
      <c r="M25600"/>
      <c r="N25600"/>
      <c r="O25600"/>
      <c r="P25600"/>
      <c r="S25600"/>
    </row>
    <row r="25601" spans="1:19" x14ac:dyDescent="0.3">
      <c r="A25601" s="25"/>
      <c r="B25601"/>
      <c r="C25601"/>
      <c r="D25601"/>
      <c r="E25601"/>
      <c r="F25601"/>
      <c r="G25601"/>
      <c r="H25601" s="14"/>
      <c r="I25601" s="14"/>
      <c r="K25601"/>
      <c r="L25601"/>
      <c r="M25601"/>
      <c r="N25601"/>
      <c r="O25601"/>
      <c r="P25601"/>
      <c r="S25601"/>
    </row>
    <row r="25602" spans="1:19" x14ac:dyDescent="0.3">
      <c r="A25602" s="25"/>
      <c r="B25602"/>
      <c r="C25602"/>
      <c r="D25602"/>
      <c r="E25602"/>
      <c r="F25602"/>
      <c r="G25602"/>
      <c r="H25602" s="14"/>
      <c r="I25602" s="14"/>
      <c r="K25602"/>
      <c r="L25602"/>
      <c r="M25602"/>
      <c r="N25602"/>
      <c r="O25602"/>
      <c r="P25602"/>
      <c r="S25602"/>
    </row>
    <row r="25603" spans="1:19" x14ac:dyDescent="0.3">
      <c r="A25603" s="25"/>
      <c r="B25603"/>
      <c r="C25603"/>
      <c r="D25603"/>
      <c r="E25603"/>
      <c r="F25603"/>
      <c r="G25603"/>
      <c r="H25603" s="14"/>
      <c r="I25603" s="14"/>
      <c r="K25603"/>
      <c r="L25603"/>
      <c r="M25603"/>
      <c r="N25603"/>
      <c r="O25603"/>
      <c r="P25603"/>
      <c r="S25603"/>
    </row>
    <row r="25604" spans="1:19" x14ac:dyDescent="0.3">
      <c r="A25604" s="25"/>
      <c r="B25604"/>
      <c r="C25604"/>
      <c r="D25604"/>
      <c r="E25604"/>
      <c r="F25604"/>
      <c r="G25604"/>
      <c r="H25604"/>
      <c r="I25604" s="26"/>
      <c r="K25604"/>
      <c r="L25604"/>
      <c r="M25604"/>
      <c r="N25604"/>
      <c r="O25604"/>
      <c r="P25604"/>
      <c r="S25604"/>
    </row>
    <row r="25605" spans="1:19" x14ac:dyDescent="0.3">
      <c r="A25605" s="25"/>
      <c r="B25605"/>
      <c r="C25605"/>
      <c r="D25605"/>
      <c r="E25605"/>
      <c r="F25605"/>
      <c r="G25605"/>
      <c r="H25605"/>
      <c r="I25605" s="26"/>
      <c r="K25605"/>
      <c r="L25605"/>
      <c r="M25605"/>
      <c r="N25605"/>
      <c r="O25605"/>
      <c r="P25605"/>
      <c r="S25605"/>
    </row>
    <row r="25606" spans="1:19" x14ac:dyDescent="0.3">
      <c r="A25606" s="25"/>
      <c r="B25606"/>
      <c r="C25606"/>
      <c r="D25606"/>
      <c r="E25606"/>
      <c r="F25606"/>
      <c r="G25606"/>
      <c r="H25606"/>
      <c r="I25606" s="26"/>
      <c r="K25606"/>
      <c r="L25606"/>
      <c r="M25606"/>
      <c r="N25606"/>
      <c r="O25606"/>
      <c r="P25606"/>
      <c r="S25606"/>
    </row>
    <row r="25607" spans="1:19" x14ac:dyDescent="0.3">
      <c r="A25607" s="25"/>
      <c r="B25607"/>
      <c r="C25607"/>
      <c r="D25607"/>
      <c r="E25607"/>
      <c r="F25607"/>
      <c r="G25607"/>
      <c r="H25607"/>
      <c r="I25607"/>
      <c r="K25607"/>
      <c r="L25607"/>
      <c r="M25607"/>
      <c r="N25607"/>
      <c r="O25607"/>
      <c r="P25607"/>
      <c r="S25607"/>
    </row>
    <row r="25608" spans="1:19" x14ac:dyDescent="0.3">
      <c r="A25608" s="25"/>
      <c r="B25608"/>
      <c r="C25608"/>
      <c r="D25608"/>
      <c r="E25608"/>
      <c r="F25608"/>
      <c r="G25608"/>
      <c r="H25608" s="14"/>
      <c r="I25608" s="14"/>
      <c r="K25608"/>
      <c r="L25608"/>
      <c r="M25608"/>
      <c r="N25608"/>
      <c r="O25608"/>
      <c r="P25608"/>
      <c r="S25608"/>
    </row>
    <row r="25609" spans="1:19" x14ac:dyDescent="0.3">
      <c r="A25609" s="25"/>
      <c r="B25609"/>
      <c r="C25609"/>
      <c r="D25609"/>
      <c r="E25609"/>
      <c r="F25609"/>
      <c r="G25609"/>
      <c r="H25609" s="14"/>
      <c r="I25609" s="14"/>
      <c r="K25609"/>
      <c r="L25609"/>
      <c r="M25609"/>
      <c r="N25609"/>
      <c r="O25609"/>
      <c r="P25609"/>
      <c r="S25609"/>
    </row>
    <row r="25610" spans="1:19" x14ac:dyDescent="0.3">
      <c r="A25610" s="25"/>
      <c r="B25610"/>
      <c r="C25610"/>
      <c r="D25610"/>
      <c r="E25610"/>
      <c r="F25610"/>
      <c r="G25610"/>
      <c r="H25610" s="14"/>
      <c r="I25610" s="14"/>
      <c r="K25610"/>
      <c r="L25610"/>
      <c r="M25610"/>
      <c r="N25610"/>
      <c r="O25610"/>
      <c r="P25610"/>
      <c r="S25610"/>
    </row>
    <row r="25611" spans="1:19" x14ac:dyDescent="0.3">
      <c r="A25611" s="25"/>
      <c r="B25611"/>
      <c r="C25611"/>
      <c r="D25611"/>
      <c r="E25611"/>
      <c r="F25611"/>
      <c r="G25611"/>
      <c r="H25611" s="14"/>
      <c r="I25611" s="14"/>
      <c r="K25611"/>
      <c r="L25611"/>
      <c r="M25611"/>
      <c r="N25611"/>
      <c r="O25611"/>
      <c r="P25611"/>
      <c r="S25611"/>
    </row>
    <row r="25612" spans="1:19" x14ac:dyDescent="0.3">
      <c r="A25612" s="25"/>
      <c r="B25612"/>
      <c r="C25612"/>
      <c r="D25612"/>
      <c r="E25612"/>
      <c r="F25612"/>
      <c r="G25612"/>
      <c r="H25612" s="14"/>
      <c r="I25612" s="14"/>
      <c r="K25612"/>
      <c r="L25612"/>
      <c r="M25612"/>
      <c r="N25612"/>
      <c r="O25612"/>
      <c r="P25612"/>
      <c r="S25612"/>
    </row>
    <row r="25613" spans="1:19" x14ac:dyDescent="0.3">
      <c r="A25613" s="25"/>
      <c r="B25613"/>
      <c r="C25613"/>
      <c r="D25613"/>
      <c r="E25613"/>
      <c r="F25613"/>
      <c r="G25613"/>
      <c r="H25613" s="14"/>
      <c r="I25613" s="14"/>
      <c r="K25613"/>
      <c r="L25613"/>
      <c r="M25613"/>
      <c r="N25613"/>
      <c r="O25613"/>
      <c r="P25613"/>
      <c r="S25613"/>
    </row>
    <row r="25614" spans="1:19" x14ac:dyDescent="0.3">
      <c r="A25614" s="25"/>
      <c r="B25614"/>
      <c r="C25614"/>
      <c r="D25614"/>
      <c r="E25614"/>
      <c r="F25614"/>
      <c r="G25614"/>
      <c r="H25614" s="14"/>
      <c r="I25614" s="14"/>
      <c r="K25614"/>
      <c r="L25614"/>
      <c r="M25614"/>
      <c r="N25614"/>
      <c r="O25614"/>
      <c r="P25614"/>
      <c r="S25614"/>
    </row>
    <row r="25615" spans="1:19" x14ac:dyDescent="0.3">
      <c r="A25615" s="25"/>
      <c r="B25615"/>
      <c r="C25615"/>
      <c r="D25615"/>
      <c r="E25615"/>
      <c r="F25615"/>
      <c r="G25615"/>
      <c r="H25615" s="14"/>
      <c r="I25615" s="14"/>
      <c r="K25615"/>
      <c r="L25615"/>
      <c r="M25615"/>
      <c r="N25615"/>
      <c r="O25615"/>
      <c r="P25615"/>
      <c r="S25615"/>
    </row>
    <row r="25616" spans="1:19" x14ac:dyDescent="0.3">
      <c r="A25616" s="25"/>
      <c r="B25616"/>
      <c r="C25616"/>
      <c r="D25616"/>
      <c r="E25616"/>
      <c r="F25616"/>
      <c r="G25616"/>
      <c r="H25616"/>
      <c r="I25616"/>
      <c r="K25616"/>
      <c r="L25616"/>
      <c r="M25616"/>
      <c r="N25616"/>
      <c r="O25616"/>
      <c r="P25616"/>
      <c r="S25616"/>
    </row>
    <row r="25617" spans="1:19" x14ac:dyDescent="0.3">
      <c r="A25617" s="25"/>
      <c r="B25617"/>
      <c r="C25617"/>
      <c r="D25617"/>
      <c r="E25617"/>
      <c r="F25617"/>
      <c r="G25617"/>
      <c r="H25617"/>
      <c r="I25617"/>
      <c r="K25617"/>
      <c r="L25617"/>
      <c r="M25617"/>
      <c r="N25617"/>
      <c r="O25617"/>
      <c r="P25617"/>
      <c r="S25617"/>
    </row>
    <row r="25618" spans="1:19" x14ac:dyDescent="0.3">
      <c r="A25618" s="25"/>
      <c r="B25618"/>
      <c r="C25618"/>
      <c r="D25618"/>
      <c r="E25618"/>
      <c r="F25618"/>
      <c r="G25618"/>
      <c r="H25618"/>
      <c r="I25618" s="26"/>
      <c r="K25618"/>
      <c r="L25618"/>
      <c r="M25618"/>
      <c r="N25618"/>
      <c r="O25618"/>
      <c r="P25618"/>
      <c r="S25618"/>
    </row>
    <row r="25619" spans="1:19" x14ac:dyDescent="0.3">
      <c r="A25619" s="25"/>
      <c r="B25619"/>
      <c r="C25619"/>
      <c r="D25619"/>
      <c r="E25619"/>
      <c r="F25619"/>
      <c r="G25619"/>
      <c r="H25619"/>
      <c r="I25619" s="26"/>
      <c r="K25619"/>
      <c r="L25619"/>
      <c r="M25619"/>
      <c r="N25619"/>
      <c r="O25619"/>
      <c r="P25619"/>
      <c r="S25619"/>
    </row>
    <row r="25620" spans="1:19" x14ac:dyDescent="0.3">
      <c r="A25620" s="25"/>
      <c r="B25620"/>
      <c r="C25620"/>
      <c r="D25620"/>
      <c r="E25620"/>
      <c r="F25620"/>
      <c r="G25620"/>
      <c r="H25620" s="14"/>
      <c r="I25620" s="26"/>
      <c r="K25620"/>
      <c r="L25620"/>
      <c r="M25620"/>
      <c r="N25620"/>
      <c r="O25620"/>
      <c r="P25620"/>
      <c r="S25620"/>
    </row>
    <row r="25621" spans="1:19" x14ac:dyDescent="0.3">
      <c r="A25621" s="25"/>
      <c r="B25621"/>
      <c r="C25621"/>
      <c r="D25621"/>
      <c r="E25621"/>
      <c r="F25621"/>
      <c r="G25621"/>
      <c r="H25621" s="14"/>
      <c r="I25621" s="14"/>
      <c r="K25621"/>
      <c r="L25621"/>
      <c r="M25621"/>
      <c r="N25621"/>
      <c r="O25621"/>
      <c r="P25621"/>
      <c r="S25621"/>
    </row>
    <row r="25622" spans="1:19" x14ac:dyDescent="0.3">
      <c r="A25622" s="25"/>
      <c r="B25622"/>
      <c r="C25622"/>
      <c r="D25622"/>
      <c r="E25622"/>
      <c r="F25622"/>
      <c r="G25622"/>
      <c r="H25622" s="14"/>
      <c r="I25622" s="14"/>
      <c r="K25622"/>
      <c r="L25622"/>
      <c r="M25622"/>
      <c r="N25622"/>
      <c r="O25622"/>
      <c r="P25622"/>
      <c r="S25622"/>
    </row>
    <row r="25623" spans="1:19" x14ac:dyDescent="0.3">
      <c r="A25623" s="25"/>
      <c r="B25623"/>
      <c r="C25623"/>
      <c r="D25623"/>
      <c r="E25623"/>
      <c r="F25623"/>
      <c r="G25623"/>
      <c r="H25623" s="14"/>
      <c r="I25623" s="14"/>
      <c r="K25623"/>
      <c r="L25623"/>
      <c r="M25623"/>
      <c r="N25623"/>
      <c r="O25623"/>
      <c r="P25623"/>
      <c r="S25623"/>
    </row>
    <row r="25624" spans="1:19" x14ac:dyDescent="0.3">
      <c r="A25624" s="25"/>
      <c r="B25624"/>
      <c r="C25624"/>
      <c r="D25624"/>
      <c r="E25624"/>
      <c r="F25624"/>
      <c r="G25624"/>
      <c r="H25624" s="14"/>
      <c r="I25624" s="14"/>
      <c r="K25624"/>
      <c r="L25624"/>
      <c r="M25624"/>
      <c r="N25624"/>
      <c r="O25624"/>
      <c r="P25624"/>
      <c r="S25624"/>
    </row>
    <row r="25625" spans="1:19" x14ac:dyDescent="0.3">
      <c r="A25625" s="25"/>
      <c r="B25625"/>
      <c r="C25625"/>
      <c r="D25625"/>
      <c r="E25625"/>
      <c r="F25625"/>
      <c r="G25625"/>
      <c r="H25625" s="26"/>
      <c r="I25625" s="26"/>
      <c r="K25625"/>
      <c r="L25625"/>
      <c r="M25625"/>
      <c r="N25625"/>
      <c r="O25625"/>
      <c r="P25625"/>
      <c r="S25625"/>
    </row>
    <row r="25626" spans="1:19" x14ac:dyDescent="0.3">
      <c r="A25626" s="25"/>
      <c r="B25626"/>
      <c r="C25626"/>
      <c r="D25626"/>
      <c r="E25626"/>
      <c r="F25626"/>
      <c r="G25626"/>
      <c r="H25626" s="26"/>
      <c r="I25626" s="26"/>
      <c r="K25626"/>
      <c r="L25626"/>
      <c r="M25626"/>
      <c r="N25626"/>
      <c r="O25626"/>
      <c r="P25626"/>
      <c r="S25626"/>
    </row>
    <row r="25627" spans="1:19" x14ac:dyDescent="0.3">
      <c r="A25627" s="25"/>
      <c r="B25627"/>
      <c r="C25627"/>
      <c r="D25627"/>
      <c r="E25627"/>
      <c r="F25627"/>
      <c r="G25627"/>
      <c r="H25627" s="26"/>
      <c r="I25627" s="26"/>
      <c r="K25627"/>
      <c r="L25627"/>
      <c r="M25627"/>
      <c r="N25627"/>
      <c r="O25627"/>
      <c r="P25627"/>
      <c r="S25627"/>
    </row>
    <row r="25628" spans="1:19" x14ac:dyDescent="0.3">
      <c r="A25628" s="25"/>
      <c r="B25628"/>
      <c r="C25628"/>
      <c r="D25628"/>
      <c r="E25628"/>
      <c r="F25628"/>
      <c r="G25628"/>
      <c r="H25628" s="26"/>
      <c r="I25628" s="26"/>
      <c r="K25628"/>
      <c r="L25628"/>
      <c r="M25628"/>
      <c r="N25628"/>
      <c r="O25628"/>
      <c r="P25628"/>
      <c r="S25628"/>
    </row>
    <row r="25629" spans="1:19" x14ac:dyDescent="0.3">
      <c r="A25629" s="25"/>
      <c r="B25629"/>
      <c r="C25629"/>
      <c r="D25629"/>
      <c r="E25629"/>
      <c r="F25629"/>
      <c r="G25629"/>
      <c r="H25629"/>
      <c r="I25629"/>
      <c r="K25629"/>
      <c r="L25629"/>
      <c r="M25629"/>
      <c r="N25629"/>
      <c r="O25629"/>
      <c r="P25629"/>
      <c r="S25629"/>
    </row>
    <row r="25630" spans="1:19" x14ac:dyDescent="0.3">
      <c r="A25630" s="25"/>
      <c r="B25630"/>
      <c r="C25630"/>
      <c r="D25630"/>
      <c r="E25630"/>
      <c r="F25630"/>
      <c r="G25630"/>
      <c r="H25630"/>
      <c r="I25630"/>
      <c r="K25630"/>
      <c r="L25630"/>
      <c r="M25630"/>
      <c r="N25630"/>
      <c r="O25630"/>
      <c r="P25630"/>
      <c r="S25630"/>
    </row>
    <row r="25631" spans="1:19" x14ac:dyDescent="0.3">
      <c r="A25631" s="25"/>
      <c r="B25631"/>
      <c r="C25631"/>
      <c r="D25631"/>
      <c r="E25631"/>
      <c r="F25631"/>
      <c r="G25631"/>
      <c r="H25631"/>
      <c r="I25631"/>
      <c r="K25631"/>
      <c r="L25631"/>
      <c r="M25631"/>
      <c r="N25631"/>
      <c r="O25631"/>
      <c r="P25631"/>
      <c r="S25631"/>
    </row>
    <row r="25632" spans="1:19" x14ac:dyDescent="0.3">
      <c r="A25632" s="25"/>
      <c r="B25632"/>
      <c r="C25632"/>
      <c r="D25632"/>
      <c r="E25632"/>
      <c r="F25632"/>
      <c r="G25632"/>
      <c r="H25632"/>
      <c r="I25632"/>
      <c r="K25632"/>
      <c r="L25632"/>
      <c r="M25632"/>
      <c r="N25632"/>
      <c r="O25632"/>
      <c r="P25632"/>
      <c r="S25632"/>
    </row>
    <row r="25633" spans="1:19" x14ac:dyDescent="0.3">
      <c r="A25633" s="25"/>
      <c r="B25633"/>
      <c r="C25633"/>
      <c r="D25633"/>
      <c r="E25633"/>
      <c r="F25633"/>
      <c r="G25633"/>
      <c r="H25633"/>
      <c r="I25633"/>
      <c r="K25633"/>
      <c r="L25633"/>
      <c r="M25633"/>
      <c r="N25633"/>
      <c r="O25633"/>
      <c r="P25633"/>
      <c r="S25633"/>
    </row>
    <row r="25634" spans="1:19" x14ac:dyDescent="0.3">
      <c r="A25634" s="25"/>
      <c r="B25634"/>
      <c r="C25634"/>
      <c r="D25634"/>
      <c r="E25634"/>
      <c r="F25634"/>
      <c r="G25634"/>
      <c r="H25634" s="14"/>
      <c r="I25634" s="14"/>
      <c r="K25634"/>
      <c r="L25634"/>
      <c r="M25634"/>
      <c r="N25634"/>
      <c r="O25634"/>
      <c r="P25634"/>
      <c r="S25634"/>
    </row>
    <row r="25635" spans="1:19" x14ac:dyDescent="0.3">
      <c r="A25635" s="25"/>
      <c r="B25635"/>
      <c r="C25635"/>
      <c r="D25635"/>
      <c r="E25635"/>
      <c r="F25635"/>
      <c r="G25635"/>
      <c r="H25635" s="14"/>
      <c r="I25635" s="14"/>
      <c r="K25635"/>
      <c r="L25635"/>
      <c r="M25635"/>
      <c r="N25635"/>
      <c r="O25635"/>
      <c r="P25635"/>
      <c r="S25635"/>
    </row>
    <row r="25636" spans="1:19" x14ac:dyDescent="0.3">
      <c r="A25636" s="25"/>
      <c r="B25636"/>
      <c r="C25636"/>
      <c r="D25636"/>
      <c r="E25636"/>
      <c r="F25636"/>
      <c r="G25636"/>
      <c r="H25636" s="14"/>
      <c r="I25636" s="14"/>
      <c r="K25636"/>
      <c r="L25636"/>
      <c r="M25636"/>
      <c r="N25636"/>
      <c r="O25636"/>
      <c r="P25636"/>
      <c r="S25636"/>
    </row>
    <row r="25637" spans="1:19" x14ac:dyDescent="0.3">
      <c r="A25637" s="25"/>
      <c r="B25637"/>
      <c r="C25637"/>
      <c r="D25637"/>
      <c r="E25637"/>
      <c r="F25637"/>
      <c r="G25637"/>
      <c r="H25637"/>
      <c r="I25637"/>
      <c r="K25637"/>
      <c r="L25637"/>
      <c r="M25637"/>
      <c r="N25637"/>
      <c r="O25637"/>
      <c r="P25637"/>
      <c r="S25637"/>
    </row>
    <row r="25638" spans="1:19" x14ac:dyDescent="0.3">
      <c r="A25638" s="25"/>
      <c r="B25638"/>
      <c r="C25638"/>
      <c r="D25638"/>
      <c r="E25638"/>
      <c r="F25638"/>
      <c r="G25638"/>
      <c r="H25638"/>
      <c r="I25638"/>
      <c r="K25638"/>
      <c r="L25638"/>
      <c r="M25638"/>
      <c r="N25638"/>
      <c r="O25638"/>
      <c r="P25638"/>
      <c r="S25638"/>
    </row>
    <row r="25639" spans="1:19" x14ac:dyDescent="0.3">
      <c r="A25639" s="25"/>
      <c r="B25639"/>
      <c r="C25639"/>
      <c r="D25639"/>
      <c r="E25639"/>
      <c r="F25639"/>
      <c r="G25639"/>
      <c r="H25639"/>
      <c r="I25639" s="26"/>
      <c r="K25639"/>
      <c r="L25639"/>
      <c r="M25639"/>
      <c r="N25639"/>
      <c r="O25639"/>
      <c r="P25639"/>
      <c r="S25639"/>
    </row>
    <row r="25640" spans="1:19" x14ac:dyDescent="0.3">
      <c r="A25640" s="25"/>
      <c r="B25640"/>
      <c r="C25640"/>
      <c r="D25640"/>
      <c r="E25640"/>
      <c r="F25640"/>
      <c r="G25640"/>
      <c r="H25640" s="14"/>
      <c r="I25640" s="26"/>
      <c r="K25640"/>
      <c r="L25640"/>
      <c r="M25640"/>
      <c r="N25640"/>
      <c r="O25640"/>
      <c r="P25640"/>
      <c r="S25640"/>
    </row>
    <row r="25641" spans="1:19" x14ac:dyDescent="0.3">
      <c r="A25641" s="25"/>
      <c r="B25641"/>
      <c r="C25641"/>
      <c r="D25641"/>
      <c r="E25641"/>
      <c r="F25641"/>
      <c r="G25641"/>
      <c r="H25641" s="14"/>
      <c r="I25641" s="26"/>
      <c r="K25641"/>
      <c r="L25641"/>
      <c r="M25641"/>
      <c r="N25641"/>
      <c r="O25641"/>
      <c r="P25641"/>
      <c r="S25641"/>
    </row>
    <row r="25642" spans="1:19" x14ac:dyDescent="0.3">
      <c r="A25642" s="25"/>
      <c r="B25642"/>
      <c r="C25642"/>
      <c r="D25642"/>
      <c r="E25642"/>
      <c r="F25642"/>
      <c r="G25642"/>
      <c r="H25642" s="14"/>
      <c r="I25642" s="26"/>
      <c r="K25642"/>
      <c r="L25642"/>
      <c r="M25642"/>
      <c r="N25642"/>
      <c r="O25642"/>
      <c r="P25642"/>
      <c r="S25642"/>
    </row>
    <row r="25643" spans="1:19" x14ac:dyDescent="0.3">
      <c r="A25643" s="25"/>
      <c r="B25643"/>
      <c r="C25643"/>
      <c r="D25643"/>
      <c r="E25643"/>
      <c r="F25643"/>
      <c r="G25643"/>
      <c r="H25643" s="14"/>
      <c r="I25643" s="14"/>
      <c r="K25643"/>
      <c r="L25643"/>
      <c r="M25643"/>
      <c r="N25643"/>
      <c r="O25643"/>
      <c r="P25643"/>
      <c r="S25643"/>
    </row>
    <row r="25644" spans="1:19" x14ac:dyDescent="0.3">
      <c r="A25644" s="25"/>
      <c r="B25644"/>
      <c r="C25644"/>
      <c r="D25644"/>
      <c r="E25644"/>
      <c r="F25644"/>
      <c r="G25644"/>
      <c r="H25644" s="14"/>
      <c r="I25644" s="14"/>
      <c r="K25644"/>
      <c r="L25644"/>
      <c r="M25644"/>
      <c r="N25644"/>
      <c r="O25644"/>
      <c r="P25644"/>
      <c r="S25644"/>
    </row>
    <row r="25645" spans="1:19" x14ac:dyDescent="0.3">
      <c r="A25645" s="25"/>
      <c r="B25645"/>
      <c r="C25645"/>
      <c r="D25645"/>
      <c r="E25645"/>
      <c r="F25645"/>
      <c r="G25645"/>
      <c r="H25645" s="14"/>
      <c r="I25645" s="14"/>
      <c r="K25645"/>
      <c r="L25645"/>
      <c r="M25645"/>
      <c r="N25645"/>
      <c r="O25645"/>
      <c r="P25645"/>
      <c r="S25645"/>
    </row>
    <row r="25646" spans="1:19" x14ac:dyDescent="0.3">
      <c r="A25646" s="25"/>
      <c r="B25646"/>
      <c r="C25646"/>
      <c r="D25646"/>
      <c r="E25646"/>
      <c r="F25646"/>
      <c r="G25646"/>
      <c r="H25646" s="14"/>
      <c r="I25646" s="14"/>
      <c r="K25646"/>
      <c r="L25646"/>
      <c r="M25646"/>
      <c r="N25646"/>
      <c r="O25646"/>
      <c r="P25646"/>
      <c r="S25646"/>
    </row>
    <row r="25647" spans="1:19" x14ac:dyDescent="0.3">
      <c r="A25647" s="25"/>
      <c r="B25647"/>
      <c r="C25647"/>
      <c r="D25647"/>
      <c r="E25647"/>
      <c r="F25647"/>
      <c r="G25647"/>
      <c r="H25647" s="14"/>
      <c r="I25647" s="14"/>
      <c r="K25647"/>
      <c r="L25647"/>
      <c r="M25647"/>
      <c r="N25647"/>
      <c r="O25647"/>
      <c r="P25647"/>
      <c r="S25647"/>
    </row>
    <row r="25648" spans="1:19" x14ac:dyDescent="0.3">
      <c r="A25648" s="25"/>
      <c r="B25648"/>
      <c r="C25648"/>
      <c r="D25648"/>
      <c r="E25648"/>
      <c r="F25648"/>
      <c r="G25648"/>
      <c r="H25648" s="14"/>
      <c r="I25648" s="14"/>
      <c r="K25648"/>
      <c r="L25648"/>
      <c r="M25648"/>
      <c r="N25648"/>
      <c r="O25648"/>
      <c r="P25648"/>
      <c r="S25648"/>
    </row>
    <row r="25649" spans="1:19" x14ac:dyDescent="0.3">
      <c r="A25649" s="25"/>
      <c r="B25649"/>
      <c r="C25649"/>
      <c r="D25649"/>
      <c r="E25649"/>
      <c r="F25649"/>
      <c r="G25649"/>
      <c r="H25649" s="14"/>
      <c r="I25649" s="14"/>
      <c r="K25649"/>
      <c r="L25649"/>
      <c r="M25649"/>
      <c r="N25649"/>
      <c r="O25649"/>
      <c r="P25649"/>
      <c r="S25649"/>
    </row>
    <row r="25650" spans="1:19" x14ac:dyDescent="0.3">
      <c r="A25650" s="25"/>
      <c r="B25650"/>
      <c r="C25650"/>
      <c r="D25650"/>
      <c r="E25650"/>
      <c r="F25650"/>
      <c r="G25650"/>
      <c r="H25650" s="14"/>
      <c r="I25650" s="14"/>
      <c r="K25650"/>
      <c r="L25650"/>
      <c r="M25650"/>
      <c r="N25650"/>
      <c r="O25650"/>
      <c r="P25650"/>
      <c r="S25650"/>
    </row>
    <row r="25651" spans="1:19" x14ac:dyDescent="0.3">
      <c r="A25651" s="25"/>
      <c r="B25651"/>
      <c r="C25651"/>
      <c r="D25651"/>
      <c r="E25651"/>
      <c r="F25651"/>
      <c r="G25651"/>
      <c r="H25651" s="14"/>
      <c r="I25651" s="14"/>
      <c r="K25651"/>
      <c r="L25651"/>
      <c r="M25651"/>
      <c r="N25651"/>
      <c r="O25651"/>
      <c r="P25651"/>
      <c r="S25651"/>
    </row>
    <row r="25652" spans="1:19" x14ac:dyDescent="0.3">
      <c r="A25652" s="25"/>
      <c r="B25652"/>
      <c r="C25652"/>
      <c r="D25652"/>
      <c r="E25652"/>
      <c r="F25652"/>
      <c r="G25652"/>
      <c r="H25652" s="14"/>
      <c r="I25652" s="14"/>
      <c r="K25652"/>
      <c r="L25652"/>
      <c r="M25652"/>
      <c r="N25652"/>
      <c r="O25652"/>
      <c r="P25652"/>
      <c r="S25652"/>
    </row>
    <row r="25653" spans="1:19" x14ac:dyDescent="0.3">
      <c r="A25653" s="25"/>
      <c r="B25653"/>
      <c r="C25653"/>
      <c r="D25653"/>
      <c r="E25653"/>
      <c r="F25653"/>
      <c r="G25653"/>
      <c r="H25653" s="26"/>
      <c r="I25653" s="26"/>
      <c r="K25653"/>
      <c r="L25653"/>
      <c r="M25653"/>
      <c r="N25653"/>
      <c r="O25653"/>
      <c r="P25653"/>
      <c r="S25653"/>
    </row>
    <row r="25654" spans="1:19" x14ac:dyDescent="0.3">
      <c r="A25654" s="25"/>
      <c r="B25654"/>
      <c r="C25654"/>
      <c r="D25654"/>
      <c r="E25654"/>
      <c r="F25654"/>
      <c r="G25654"/>
      <c r="H25654" s="26"/>
      <c r="I25654" s="26"/>
      <c r="K25654"/>
      <c r="L25654"/>
      <c r="M25654"/>
      <c r="N25654"/>
      <c r="O25654"/>
      <c r="P25654"/>
      <c r="S25654"/>
    </row>
    <row r="25655" spans="1:19" x14ac:dyDescent="0.3">
      <c r="A25655" s="25"/>
      <c r="B25655"/>
      <c r="C25655"/>
      <c r="D25655"/>
      <c r="E25655"/>
      <c r="F25655"/>
      <c r="G25655"/>
      <c r="H25655" s="26"/>
      <c r="I25655" s="26"/>
      <c r="K25655"/>
      <c r="L25655"/>
      <c r="M25655"/>
      <c r="N25655"/>
      <c r="O25655"/>
      <c r="P25655"/>
      <c r="S25655"/>
    </row>
    <row r="25656" spans="1:19" x14ac:dyDescent="0.3">
      <c r="A25656" s="25"/>
      <c r="B25656"/>
      <c r="C25656"/>
      <c r="D25656"/>
      <c r="E25656"/>
      <c r="F25656"/>
      <c r="G25656"/>
      <c r="H25656" s="26"/>
      <c r="I25656" s="26"/>
      <c r="K25656"/>
      <c r="L25656"/>
      <c r="M25656"/>
      <c r="N25656"/>
      <c r="O25656"/>
      <c r="P25656"/>
      <c r="S25656"/>
    </row>
    <row r="25657" spans="1:19" x14ac:dyDescent="0.3">
      <c r="A25657" s="25"/>
      <c r="B25657"/>
      <c r="C25657"/>
      <c r="D25657"/>
      <c r="E25657"/>
      <c r="F25657"/>
      <c r="G25657"/>
      <c r="H25657" s="26"/>
      <c r="I25657" s="26"/>
      <c r="K25657"/>
      <c r="L25657"/>
      <c r="M25657"/>
      <c r="N25657"/>
      <c r="O25657"/>
      <c r="P25657"/>
      <c r="S25657"/>
    </row>
    <row r="25658" spans="1:19" x14ac:dyDescent="0.3">
      <c r="A25658" s="25"/>
      <c r="B25658"/>
      <c r="C25658"/>
      <c r="D25658"/>
      <c r="E25658"/>
      <c r="F25658"/>
      <c r="G25658"/>
      <c r="H25658" s="26"/>
      <c r="I25658" s="26"/>
      <c r="K25658"/>
      <c r="L25658"/>
      <c r="M25658"/>
      <c r="N25658"/>
      <c r="O25658"/>
      <c r="P25658"/>
      <c r="S25658"/>
    </row>
    <row r="25659" spans="1:19" x14ac:dyDescent="0.3">
      <c r="A25659" s="25"/>
      <c r="B25659"/>
      <c r="C25659"/>
      <c r="D25659"/>
      <c r="E25659"/>
      <c r="F25659"/>
      <c r="G25659"/>
      <c r="H25659" s="26"/>
      <c r="I25659" s="26"/>
      <c r="K25659"/>
      <c r="L25659"/>
      <c r="M25659"/>
      <c r="N25659"/>
      <c r="O25659"/>
      <c r="P25659"/>
      <c r="S25659"/>
    </row>
    <row r="25660" spans="1:19" x14ac:dyDescent="0.3">
      <c r="A25660" s="25"/>
      <c r="B25660"/>
      <c r="C25660"/>
      <c r="D25660"/>
      <c r="E25660"/>
      <c r="F25660"/>
      <c r="G25660"/>
      <c r="H25660" s="26"/>
      <c r="I25660" s="26"/>
      <c r="K25660"/>
      <c r="L25660"/>
      <c r="M25660"/>
      <c r="N25660"/>
      <c r="O25660"/>
      <c r="P25660"/>
      <c r="S25660"/>
    </row>
    <row r="25661" spans="1:19" x14ac:dyDescent="0.3">
      <c r="A25661" s="25"/>
      <c r="B25661"/>
      <c r="C25661"/>
      <c r="D25661"/>
      <c r="E25661"/>
      <c r="F25661"/>
      <c r="G25661"/>
      <c r="H25661" s="26"/>
      <c r="I25661" s="26"/>
      <c r="K25661"/>
      <c r="L25661"/>
      <c r="M25661"/>
      <c r="N25661"/>
      <c r="O25661"/>
      <c r="P25661"/>
      <c r="S25661"/>
    </row>
    <row r="25662" spans="1:19" x14ac:dyDescent="0.3">
      <c r="A25662" s="25"/>
      <c r="B25662"/>
      <c r="C25662"/>
      <c r="D25662"/>
      <c r="E25662"/>
      <c r="F25662"/>
      <c r="G25662"/>
      <c r="H25662" s="26"/>
      <c r="I25662" s="26"/>
      <c r="K25662"/>
      <c r="L25662"/>
      <c r="M25662"/>
      <c r="N25662"/>
      <c r="O25662"/>
      <c r="P25662"/>
      <c r="S25662"/>
    </row>
    <row r="25663" spans="1:19" x14ac:dyDescent="0.3">
      <c r="A25663" s="25"/>
      <c r="B25663"/>
      <c r="C25663"/>
      <c r="D25663"/>
      <c r="E25663"/>
      <c r="F25663"/>
      <c r="G25663"/>
      <c r="H25663" s="26"/>
      <c r="I25663" s="26"/>
      <c r="K25663"/>
      <c r="L25663"/>
      <c r="M25663"/>
      <c r="N25663"/>
      <c r="O25663"/>
      <c r="P25663"/>
      <c r="S25663"/>
    </row>
    <row r="25664" spans="1:19" x14ac:dyDescent="0.3">
      <c r="A25664" s="25"/>
      <c r="B25664"/>
      <c r="C25664"/>
      <c r="D25664"/>
      <c r="E25664"/>
      <c r="F25664"/>
      <c r="G25664"/>
      <c r="H25664" s="26"/>
      <c r="I25664" s="26"/>
      <c r="K25664"/>
      <c r="L25664"/>
      <c r="M25664"/>
      <c r="N25664"/>
      <c r="O25664"/>
      <c r="P25664"/>
      <c r="S25664"/>
    </row>
    <row r="25665" spans="1:19" x14ac:dyDescent="0.3">
      <c r="A25665" s="25"/>
      <c r="B25665"/>
      <c r="C25665"/>
      <c r="D25665"/>
      <c r="E25665"/>
      <c r="F25665"/>
      <c r="G25665"/>
      <c r="H25665" s="26"/>
      <c r="I25665" s="26"/>
      <c r="K25665"/>
      <c r="L25665"/>
      <c r="M25665"/>
      <c r="N25665"/>
      <c r="O25665"/>
      <c r="P25665"/>
      <c r="S25665"/>
    </row>
    <row r="25666" spans="1:19" x14ac:dyDescent="0.3">
      <c r="A25666" s="25"/>
      <c r="B25666"/>
      <c r="C25666"/>
      <c r="D25666"/>
      <c r="E25666"/>
      <c r="F25666"/>
      <c r="G25666"/>
      <c r="H25666" s="26"/>
      <c r="I25666" s="26"/>
      <c r="K25666"/>
      <c r="L25666"/>
      <c r="M25666"/>
      <c r="N25666"/>
      <c r="O25666"/>
      <c r="P25666"/>
      <c r="S25666"/>
    </row>
    <row r="25667" spans="1:19" x14ac:dyDescent="0.3">
      <c r="A25667" s="25"/>
      <c r="B25667"/>
      <c r="C25667"/>
      <c r="D25667"/>
      <c r="E25667"/>
      <c r="F25667"/>
      <c r="G25667"/>
      <c r="H25667" s="26"/>
      <c r="I25667" s="26"/>
      <c r="K25667"/>
      <c r="L25667"/>
      <c r="M25667"/>
      <c r="N25667"/>
      <c r="O25667"/>
      <c r="P25667"/>
      <c r="S25667"/>
    </row>
    <row r="25668" spans="1:19" x14ac:dyDescent="0.3">
      <c r="A25668" s="25"/>
      <c r="B25668"/>
      <c r="C25668"/>
      <c r="D25668"/>
      <c r="E25668"/>
      <c r="F25668"/>
      <c r="G25668"/>
      <c r="H25668" s="26"/>
      <c r="I25668" s="26"/>
      <c r="K25668"/>
      <c r="L25668"/>
      <c r="M25668"/>
      <c r="N25668"/>
      <c r="O25668"/>
      <c r="P25668"/>
      <c r="S25668"/>
    </row>
    <row r="25669" spans="1:19" x14ac:dyDescent="0.3">
      <c r="A25669" s="25"/>
      <c r="B25669"/>
      <c r="C25669"/>
      <c r="D25669"/>
      <c r="E25669"/>
      <c r="F25669"/>
      <c r="G25669"/>
      <c r="H25669" s="26"/>
      <c r="I25669" s="26"/>
      <c r="K25669"/>
      <c r="L25669"/>
      <c r="M25669"/>
      <c r="N25669"/>
      <c r="O25669"/>
      <c r="P25669"/>
      <c r="S25669"/>
    </row>
    <row r="25670" spans="1:19" x14ac:dyDescent="0.3">
      <c r="A25670" s="25"/>
      <c r="B25670"/>
      <c r="C25670"/>
      <c r="D25670"/>
      <c r="E25670"/>
      <c r="F25670"/>
      <c r="G25670"/>
      <c r="H25670" s="26"/>
      <c r="I25670" s="26"/>
      <c r="K25670"/>
      <c r="L25670"/>
      <c r="M25670"/>
      <c r="N25670"/>
      <c r="O25670"/>
      <c r="P25670"/>
      <c r="S25670"/>
    </row>
    <row r="25671" spans="1:19" x14ac:dyDescent="0.3">
      <c r="A25671" s="25"/>
      <c r="B25671"/>
      <c r="C25671"/>
      <c r="D25671"/>
      <c r="E25671"/>
      <c r="F25671"/>
      <c r="G25671"/>
      <c r="H25671" s="26"/>
      <c r="I25671" s="26"/>
      <c r="K25671"/>
      <c r="L25671"/>
      <c r="M25671"/>
      <c r="N25671"/>
      <c r="O25671"/>
      <c r="P25671"/>
      <c r="S25671"/>
    </row>
    <row r="25672" spans="1:19" x14ac:dyDescent="0.3">
      <c r="A25672" s="25"/>
      <c r="B25672"/>
      <c r="C25672"/>
      <c r="D25672"/>
      <c r="E25672"/>
      <c r="F25672"/>
      <c r="G25672"/>
      <c r="H25672" s="26"/>
      <c r="I25672" s="26"/>
      <c r="K25672"/>
      <c r="L25672"/>
      <c r="M25672"/>
      <c r="N25672"/>
      <c r="O25672"/>
      <c r="P25672"/>
      <c r="S25672"/>
    </row>
    <row r="25673" spans="1:19" x14ac:dyDescent="0.3">
      <c r="A25673" s="25"/>
      <c r="B25673"/>
      <c r="C25673"/>
      <c r="D25673"/>
      <c r="E25673"/>
      <c r="F25673"/>
      <c r="G25673"/>
      <c r="H25673" s="26"/>
      <c r="I25673" s="26"/>
      <c r="K25673"/>
      <c r="L25673"/>
      <c r="M25673"/>
      <c r="N25673"/>
      <c r="O25673"/>
      <c r="P25673"/>
      <c r="S25673"/>
    </row>
    <row r="25674" spans="1:19" x14ac:dyDescent="0.3">
      <c r="A25674" s="25"/>
      <c r="B25674"/>
      <c r="C25674"/>
      <c r="D25674"/>
      <c r="E25674"/>
      <c r="F25674"/>
      <c r="G25674"/>
      <c r="H25674" s="26"/>
      <c r="I25674" s="26"/>
      <c r="K25674"/>
      <c r="L25674"/>
      <c r="M25674"/>
      <c r="N25674"/>
      <c r="O25674"/>
      <c r="P25674"/>
      <c r="S25674"/>
    </row>
    <row r="25675" spans="1:19" x14ac:dyDescent="0.3">
      <c r="A25675" s="25"/>
      <c r="B25675"/>
      <c r="C25675"/>
      <c r="D25675"/>
      <c r="E25675"/>
      <c r="F25675"/>
      <c r="G25675"/>
      <c r="H25675" s="26"/>
      <c r="I25675" s="26"/>
      <c r="K25675"/>
      <c r="L25675"/>
      <c r="M25675"/>
      <c r="N25675"/>
      <c r="O25675"/>
      <c r="P25675"/>
      <c r="S25675"/>
    </row>
    <row r="25676" spans="1:19" x14ac:dyDescent="0.3">
      <c r="A25676" s="25"/>
      <c r="B25676"/>
      <c r="C25676"/>
      <c r="D25676"/>
      <c r="E25676"/>
      <c r="F25676"/>
      <c r="G25676"/>
      <c r="H25676" s="26"/>
      <c r="I25676" s="26"/>
      <c r="K25676"/>
      <c r="L25676"/>
      <c r="M25676"/>
      <c r="N25676"/>
      <c r="O25676"/>
      <c r="P25676"/>
      <c r="S25676"/>
    </row>
    <row r="25677" spans="1:19" x14ac:dyDescent="0.3">
      <c r="A25677" s="25"/>
      <c r="B25677"/>
      <c r="C25677"/>
      <c r="D25677"/>
      <c r="E25677"/>
      <c r="F25677"/>
      <c r="G25677"/>
      <c r="H25677" s="26"/>
      <c r="I25677" s="26"/>
      <c r="K25677"/>
      <c r="L25677"/>
      <c r="M25677"/>
      <c r="N25677"/>
      <c r="O25677"/>
      <c r="P25677"/>
      <c r="S25677"/>
    </row>
    <row r="25678" spans="1:19" x14ac:dyDescent="0.3">
      <c r="A25678" s="25"/>
      <c r="B25678"/>
      <c r="C25678"/>
      <c r="D25678"/>
      <c r="E25678"/>
      <c r="F25678"/>
      <c r="G25678"/>
      <c r="H25678" s="26"/>
      <c r="I25678" s="26"/>
      <c r="K25678"/>
      <c r="L25678"/>
      <c r="M25678"/>
      <c r="N25678"/>
      <c r="O25678"/>
      <c r="P25678"/>
      <c r="S25678"/>
    </row>
    <row r="25679" spans="1:19" x14ac:dyDescent="0.3">
      <c r="A25679" s="25"/>
      <c r="B25679"/>
      <c r="C25679"/>
      <c r="D25679"/>
      <c r="E25679"/>
      <c r="F25679"/>
      <c r="G25679"/>
      <c r="H25679" s="26"/>
      <c r="I25679" s="26"/>
      <c r="K25679"/>
      <c r="L25679"/>
      <c r="M25679"/>
      <c r="N25679"/>
      <c r="O25679"/>
      <c r="P25679"/>
      <c r="S25679"/>
    </row>
    <row r="25680" spans="1:19" x14ac:dyDescent="0.3">
      <c r="A25680" s="25"/>
      <c r="B25680"/>
      <c r="C25680"/>
      <c r="D25680"/>
      <c r="E25680"/>
      <c r="F25680"/>
      <c r="G25680"/>
      <c r="H25680" s="26"/>
      <c r="I25680" s="26"/>
      <c r="K25680"/>
      <c r="L25680"/>
      <c r="M25680"/>
      <c r="N25680"/>
      <c r="O25680"/>
      <c r="P25680"/>
      <c r="S25680"/>
    </row>
    <row r="25681" spans="1:19" x14ac:dyDescent="0.3">
      <c r="A25681" s="25"/>
      <c r="B25681"/>
      <c r="C25681"/>
      <c r="D25681"/>
      <c r="E25681"/>
      <c r="F25681"/>
      <c r="G25681"/>
      <c r="H25681" s="26"/>
      <c r="I25681" s="26"/>
      <c r="K25681"/>
      <c r="L25681"/>
      <c r="M25681"/>
      <c r="N25681"/>
      <c r="O25681"/>
      <c r="P25681"/>
      <c r="S25681"/>
    </row>
    <row r="25682" spans="1:19" x14ac:dyDescent="0.3">
      <c r="A25682" s="25"/>
      <c r="B25682"/>
      <c r="C25682"/>
      <c r="D25682"/>
      <c r="E25682"/>
      <c r="F25682"/>
      <c r="G25682"/>
      <c r="H25682" s="26"/>
      <c r="I25682" s="26"/>
      <c r="K25682"/>
      <c r="L25682"/>
      <c r="M25682"/>
      <c r="N25682"/>
      <c r="O25682"/>
      <c r="P25682"/>
      <c r="S25682"/>
    </row>
    <row r="25683" spans="1:19" x14ac:dyDescent="0.3">
      <c r="A25683" s="25"/>
      <c r="B25683"/>
      <c r="C25683"/>
      <c r="D25683"/>
      <c r="E25683"/>
      <c r="F25683"/>
      <c r="G25683"/>
      <c r="H25683" s="14"/>
      <c r="I25683" s="14"/>
      <c r="K25683"/>
      <c r="L25683"/>
      <c r="M25683"/>
      <c r="N25683"/>
      <c r="O25683"/>
      <c r="P25683"/>
      <c r="S25683"/>
    </row>
    <row r="25684" spans="1:19" x14ac:dyDescent="0.3">
      <c r="A25684" s="25"/>
      <c r="B25684"/>
      <c r="C25684"/>
      <c r="D25684"/>
      <c r="E25684"/>
      <c r="F25684"/>
      <c r="G25684"/>
      <c r="H25684" s="14"/>
      <c r="I25684" s="14"/>
      <c r="K25684"/>
      <c r="L25684"/>
      <c r="M25684"/>
      <c r="N25684"/>
      <c r="O25684"/>
      <c r="P25684"/>
      <c r="S25684"/>
    </row>
    <row r="25685" spans="1:19" x14ac:dyDescent="0.3">
      <c r="A25685" s="25"/>
      <c r="B25685"/>
      <c r="C25685"/>
      <c r="D25685"/>
      <c r="E25685"/>
      <c r="F25685"/>
      <c r="G25685"/>
      <c r="H25685" s="14"/>
      <c r="I25685" s="14"/>
      <c r="K25685"/>
      <c r="L25685"/>
      <c r="M25685"/>
      <c r="N25685"/>
      <c r="O25685"/>
      <c r="P25685"/>
      <c r="S25685"/>
    </row>
    <row r="25686" spans="1:19" x14ac:dyDescent="0.3">
      <c r="A25686" s="25"/>
      <c r="B25686"/>
      <c r="C25686"/>
      <c r="D25686"/>
      <c r="E25686"/>
      <c r="F25686"/>
      <c r="G25686"/>
      <c r="H25686" s="14"/>
      <c r="I25686" s="14"/>
      <c r="K25686"/>
      <c r="L25686"/>
      <c r="M25686"/>
      <c r="N25686"/>
      <c r="O25686"/>
      <c r="P25686"/>
      <c r="S25686"/>
    </row>
    <row r="25687" spans="1:19" x14ac:dyDescent="0.3">
      <c r="A25687" s="25"/>
      <c r="B25687"/>
      <c r="C25687"/>
      <c r="D25687"/>
      <c r="E25687"/>
      <c r="F25687"/>
      <c r="G25687"/>
      <c r="H25687" s="14"/>
      <c r="I25687" s="14"/>
      <c r="K25687"/>
      <c r="L25687"/>
      <c r="M25687"/>
      <c r="N25687"/>
      <c r="O25687"/>
      <c r="P25687"/>
      <c r="S25687"/>
    </row>
    <row r="25688" spans="1:19" x14ac:dyDescent="0.3">
      <c r="A25688" s="25"/>
      <c r="B25688"/>
      <c r="C25688"/>
      <c r="D25688"/>
      <c r="E25688"/>
      <c r="F25688"/>
      <c r="G25688"/>
      <c r="H25688" s="14"/>
      <c r="I25688" s="14"/>
      <c r="K25688"/>
      <c r="L25688"/>
      <c r="M25688"/>
      <c r="N25688"/>
      <c r="O25688"/>
      <c r="P25688"/>
      <c r="S25688"/>
    </row>
    <row r="25689" spans="1:19" x14ac:dyDescent="0.3">
      <c r="A25689" s="25"/>
      <c r="B25689"/>
      <c r="C25689"/>
      <c r="D25689"/>
      <c r="E25689"/>
      <c r="F25689"/>
      <c r="G25689"/>
      <c r="H25689" s="14"/>
      <c r="I25689" s="14"/>
      <c r="K25689"/>
      <c r="L25689"/>
      <c r="M25689"/>
      <c r="N25689"/>
      <c r="O25689"/>
      <c r="P25689"/>
      <c r="S25689"/>
    </row>
    <row r="25690" spans="1:19" x14ac:dyDescent="0.3">
      <c r="A25690" s="25"/>
      <c r="B25690"/>
      <c r="C25690"/>
      <c r="D25690"/>
      <c r="E25690"/>
      <c r="F25690"/>
      <c r="G25690"/>
      <c r="H25690" s="14"/>
      <c r="I25690" s="14"/>
      <c r="K25690"/>
      <c r="L25690"/>
      <c r="M25690"/>
      <c r="N25690"/>
      <c r="O25690"/>
      <c r="P25690"/>
      <c r="S25690"/>
    </row>
    <row r="25691" spans="1:19" x14ac:dyDescent="0.3">
      <c r="A25691" s="25"/>
      <c r="B25691"/>
      <c r="C25691"/>
      <c r="D25691"/>
      <c r="E25691"/>
      <c r="F25691"/>
      <c r="G25691"/>
      <c r="H25691" s="26"/>
      <c r="I25691" s="26"/>
      <c r="K25691"/>
      <c r="L25691"/>
      <c r="M25691"/>
      <c r="N25691"/>
      <c r="O25691"/>
      <c r="P25691"/>
      <c r="S25691"/>
    </row>
    <row r="25692" spans="1:19" x14ac:dyDescent="0.3">
      <c r="A25692" s="25"/>
      <c r="B25692"/>
      <c r="C25692"/>
      <c r="D25692"/>
      <c r="E25692"/>
      <c r="F25692"/>
      <c r="G25692"/>
      <c r="H25692" s="26"/>
      <c r="I25692" s="26"/>
      <c r="K25692"/>
      <c r="L25692"/>
      <c r="M25692"/>
      <c r="N25692"/>
      <c r="O25692"/>
      <c r="P25692"/>
      <c r="S25692"/>
    </row>
    <row r="25693" spans="1:19" x14ac:dyDescent="0.3">
      <c r="A25693" s="25"/>
      <c r="B25693"/>
      <c r="C25693"/>
      <c r="D25693"/>
      <c r="E25693"/>
      <c r="F25693"/>
      <c r="G25693"/>
      <c r="H25693" s="26"/>
      <c r="I25693" s="26"/>
      <c r="K25693"/>
      <c r="L25693"/>
      <c r="M25693"/>
      <c r="N25693"/>
      <c r="O25693"/>
      <c r="P25693"/>
      <c r="S25693"/>
    </row>
    <row r="25694" spans="1:19" x14ac:dyDescent="0.3">
      <c r="A25694" s="25"/>
      <c r="B25694"/>
      <c r="C25694"/>
      <c r="D25694"/>
      <c r="E25694"/>
      <c r="F25694"/>
      <c r="G25694"/>
      <c r="H25694" s="26"/>
      <c r="I25694" s="26"/>
      <c r="K25694"/>
      <c r="L25694"/>
      <c r="M25694"/>
      <c r="N25694"/>
      <c r="O25694"/>
      <c r="P25694"/>
      <c r="S25694"/>
    </row>
    <row r="25695" spans="1:19" x14ac:dyDescent="0.3">
      <c r="A25695" s="25"/>
      <c r="B25695"/>
      <c r="C25695"/>
      <c r="D25695"/>
      <c r="E25695"/>
      <c r="F25695"/>
      <c r="G25695"/>
      <c r="H25695" s="26"/>
      <c r="I25695" s="26"/>
      <c r="K25695"/>
      <c r="L25695"/>
      <c r="M25695"/>
      <c r="N25695"/>
      <c r="O25695"/>
      <c r="P25695"/>
      <c r="S25695"/>
    </row>
    <row r="25696" spans="1:19" x14ac:dyDescent="0.3">
      <c r="A25696" s="25"/>
      <c r="B25696"/>
      <c r="C25696"/>
      <c r="D25696"/>
      <c r="E25696"/>
      <c r="F25696"/>
      <c r="G25696"/>
      <c r="H25696" s="26"/>
      <c r="I25696" s="26"/>
      <c r="K25696"/>
      <c r="L25696"/>
      <c r="M25696"/>
      <c r="N25696"/>
      <c r="O25696"/>
      <c r="P25696"/>
      <c r="S25696"/>
    </row>
    <row r="25697" spans="1:19" x14ac:dyDescent="0.3">
      <c r="A25697" s="25"/>
      <c r="B25697"/>
      <c r="C25697"/>
      <c r="D25697"/>
      <c r="E25697"/>
      <c r="F25697"/>
      <c r="G25697"/>
      <c r="H25697" s="26"/>
      <c r="I25697" s="26"/>
      <c r="K25697"/>
      <c r="L25697"/>
      <c r="M25697"/>
      <c r="N25697"/>
      <c r="O25697"/>
      <c r="P25697"/>
      <c r="S25697"/>
    </row>
    <row r="25698" spans="1:19" x14ac:dyDescent="0.3">
      <c r="A25698" s="25"/>
      <c r="B25698"/>
      <c r="C25698"/>
      <c r="D25698"/>
      <c r="E25698"/>
      <c r="F25698"/>
      <c r="G25698"/>
      <c r="H25698" s="26"/>
      <c r="I25698" s="26"/>
      <c r="K25698"/>
      <c r="L25698"/>
      <c r="M25698"/>
      <c r="N25698"/>
      <c r="O25698"/>
      <c r="P25698"/>
      <c r="S25698"/>
    </row>
    <row r="25699" spans="1:19" x14ac:dyDescent="0.3">
      <c r="A25699" s="25"/>
      <c r="B25699"/>
      <c r="C25699"/>
      <c r="D25699"/>
      <c r="E25699"/>
      <c r="F25699"/>
      <c r="G25699"/>
      <c r="H25699" s="26"/>
      <c r="I25699" s="26"/>
      <c r="K25699"/>
      <c r="L25699"/>
      <c r="M25699"/>
      <c r="N25699"/>
      <c r="O25699"/>
      <c r="P25699"/>
      <c r="S25699"/>
    </row>
    <row r="25700" spans="1:19" x14ac:dyDescent="0.3">
      <c r="A25700" s="25"/>
      <c r="B25700"/>
      <c r="C25700"/>
      <c r="D25700"/>
      <c r="E25700"/>
      <c r="F25700"/>
      <c r="G25700"/>
      <c r="H25700" s="26"/>
      <c r="I25700" s="26"/>
      <c r="K25700"/>
      <c r="L25700"/>
      <c r="M25700"/>
      <c r="N25700"/>
      <c r="O25700"/>
      <c r="P25700"/>
      <c r="S25700"/>
    </row>
    <row r="25701" spans="1:19" x14ac:dyDescent="0.3">
      <c r="A25701" s="25"/>
      <c r="B25701"/>
      <c r="C25701"/>
      <c r="D25701"/>
      <c r="E25701"/>
      <c r="F25701"/>
      <c r="G25701"/>
      <c r="H25701" s="26"/>
      <c r="I25701" s="26"/>
      <c r="K25701"/>
      <c r="L25701"/>
      <c r="M25701"/>
      <c r="N25701"/>
      <c r="O25701"/>
      <c r="P25701"/>
      <c r="S25701"/>
    </row>
    <row r="25702" spans="1:19" x14ac:dyDescent="0.3">
      <c r="A25702" s="25"/>
      <c r="B25702"/>
      <c r="C25702"/>
      <c r="D25702"/>
      <c r="E25702"/>
      <c r="F25702"/>
      <c r="G25702"/>
      <c r="H25702" s="26"/>
      <c r="I25702" s="26"/>
      <c r="K25702"/>
      <c r="L25702"/>
      <c r="M25702"/>
      <c r="N25702"/>
      <c r="O25702"/>
      <c r="P25702"/>
      <c r="S25702"/>
    </row>
    <row r="25703" spans="1:19" x14ac:dyDescent="0.3">
      <c r="A25703" s="25"/>
      <c r="B25703"/>
      <c r="C25703"/>
      <c r="D25703"/>
      <c r="E25703"/>
      <c r="F25703"/>
      <c r="G25703"/>
      <c r="H25703" s="26"/>
      <c r="I25703" s="26"/>
      <c r="K25703"/>
      <c r="L25703"/>
      <c r="M25703"/>
      <c r="N25703"/>
      <c r="O25703"/>
      <c r="P25703"/>
      <c r="S25703"/>
    </row>
    <row r="25704" spans="1:19" x14ac:dyDescent="0.3">
      <c r="A25704" s="25"/>
      <c r="B25704"/>
      <c r="C25704"/>
      <c r="D25704"/>
      <c r="E25704"/>
      <c r="F25704"/>
      <c r="G25704"/>
      <c r="H25704" s="26"/>
      <c r="I25704" s="26"/>
      <c r="K25704"/>
      <c r="L25704"/>
      <c r="M25704"/>
      <c r="N25704"/>
      <c r="O25704"/>
      <c r="P25704"/>
      <c r="S25704"/>
    </row>
    <row r="25705" spans="1:19" x14ac:dyDescent="0.3">
      <c r="A25705" s="25"/>
      <c r="B25705"/>
      <c r="C25705"/>
      <c r="D25705"/>
      <c r="E25705"/>
      <c r="F25705"/>
      <c r="G25705"/>
      <c r="H25705" s="26"/>
      <c r="I25705" s="26"/>
      <c r="K25705"/>
      <c r="L25705"/>
      <c r="M25705"/>
      <c r="N25705"/>
      <c r="O25705"/>
      <c r="P25705"/>
      <c r="S25705"/>
    </row>
    <row r="25706" spans="1:19" x14ac:dyDescent="0.3">
      <c r="A25706" s="25"/>
      <c r="B25706"/>
      <c r="C25706"/>
      <c r="D25706"/>
      <c r="E25706"/>
      <c r="F25706"/>
      <c r="G25706"/>
      <c r="H25706" s="26"/>
      <c r="I25706" s="26"/>
      <c r="K25706"/>
      <c r="L25706"/>
      <c r="M25706"/>
      <c r="N25706"/>
      <c r="O25706"/>
      <c r="P25706"/>
      <c r="S25706"/>
    </row>
    <row r="25707" spans="1:19" x14ac:dyDescent="0.3">
      <c r="A25707" s="25"/>
      <c r="B25707"/>
      <c r="C25707"/>
      <c r="D25707"/>
      <c r="E25707"/>
      <c r="F25707"/>
      <c r="G25707"/>
      <c r="H25707" s="14"/>
      <c r="I25707" s="14"/>
      <c r="K25707"/>
      <c r="L25707"/>
      <c r="M25707"/>
      <c r="N25707"/>
      <c r="O25707"/>
      <c r="P25707"/>
      <c r="S25707"/>
    </row>
    <row r="25708" spans="1:19" x14ac:dyDescent="0.3">
      <c r="A25708" s="25"/>
      <c r="B25708"/>
      <c r="C25708"/>
      <c r="D25708"/>
      <c r="E25708"/>
      <c r="F25708"/>
      <c r="G25708"/>
      <c r="H25708" s="14"/>
      <c r="I25708" s="14"/>
      <c r="K25708"/>
      <c r="L25708"/>
      <c r="M25708"/>
      <c r="N25708"/>
      <c r="O25708"/>
      <c r="P25708"/>
      <c r="S25708"/>
    </row>
    <row r="25709" spans="1:19" x14ac:dyDescent="0.3">
      <c r="A25709" s="25"/>
      <c r="B25709"/>
      <c r="C25709"/>
      <c r="D25709"/>
      <c r="E25709"/>
      <c r="F25709"/>
      <c r="G25709"/>
      <c r="H25709" s="14"/>
      <c r="I25709" s="14"/>
      <c r="K25709"/>
      <c r="L25709"/>
      <c r="M25709"/>
      <c r="N25709"/>
      <c r="O25709"/>
      <c r="P25709"/>
      <c r="S25709"/>
    </row>
    <row r="25710" spans="1:19" x14ac:dyDescent="0.3">
      <c r="A25710" s="25"/>
      <c r="B25710"/>
      <c r="C25710"/>
      <c r="D25710"/>
      <c r="E25710"/>
      <c r="F25710"/>
      <c r="G25710"/>
      <c r="H25710" s="14"/>
      <c r="I25710" s="14"/>
      <c r="K25710"/>
      <c r="L25710"/>
      <c r="M25710"/>
      <c r="N25710"/>
      <c r="O25710"/>
      <c r="P25710"/>
      <c r="S25710"/>
    </row>
    <row r="25711" spans="1:19" x14ac:dyDescent="0.3">
      <c r="A25711" s="25"/>
      <c r="B25711"/>
      <c r="C25711"/>
      <c r="D25711"/>
      <c r="E25711"/>
      <c r="F25711"/>
      <c r="G25711"/>
      <c r="H25711"/>
      <c r="I25711" s="14"/>
      <c r="K25711"/>
      <c r="L25711"/>
      <c r="M25711"/>
      <c r="N25711"/>
      <c r="O25711"/>
      <c r="P25711"/>
      <c r="S25711"/>
    </row>
    <row r="25712" spans="1:19" x14ac:dyDescent="0.3">
      <c r="A25712" s="25"/>
      <c r="B25712"/>
      <c r="C25712"/>
      <c r="D25712"/>
      <c r="E25712"/>
      <c r="F25712"/>
      <c r="G25712"/>
      <c r="H25712"/>
      <c r="I25712" s="14"/>
      <c r="K25712"/>
      <c r="L25712"/>
      <c r="M25712"/>
      <c r="N25712"/>
      <c r="O25712"/>
      <c r="P25712"/>
      <c r="S25712"/>
    </row>
    <row r="25713" spans="1:19" x14ac:dyDescent="0.3">
      <c r="A25713" s="25"/>
      <c r="B25713"/>
      <c r="C25713"/>
      <c r="D25713"/>
      <c r="E25713"/>
      <c r="F25713"/>
      <c r="G25713"/>
      <c r="H25713"/>
      <c r="I25713" s="14"/>
      <c r="K25713"/>
      <c r="L25713"/>
      <c r="M25713"/>
      <c r="N25713"/>
      <c r="O25713"/>
      <c r="P25713"/>
      <c r="S25713"/>
    </row>
    <row r="25714" spans="1:19" x14ac:dyDescent="0.3">
      <c r="A25714" s="25"/>
      <c r="B25714"/>
      <c r="C25714"/>
      <c r="D25714"/>
      <c r="E25714"/>
      <c r="F25714"/>
      <c r="G25714"/>
      <c r="H25714"/>
      <c r="I25714" s="14"/>
      <c r="K25714"/>
      <c r="L25714"/>
      <c r="M25714"/>
      <c r="N25714"/>
      <c r="O25714"/>
      <c r="P25714"/>
      <c r="S25714"/>
    </row>
    <row r="25715" spans="1:19" x14ac:dyDescent="0.3">
      <c r="A25715" s="25"/>
      <c r="B25715"/>
      <c r="C25715"/>
      <c r="D25715"/>
      <c r="E25715"/>
      <c r="F25715"/>
      <c r="G25715"/>
      <c r="H25715" s="14"/>
      <c r="I25715" s="14"/>
      <c r="K25715"/>
      <c r="L25715"/>
      <c r="M25715"/>
      <c r="N25715"/>
      <c r="O25715"/>
      <c r="P25715"/>
      <c r="S25715"/>
    </row>
    <row r="25716" spans="1:19" x14ac:dyDescent="0.3">
      <c r="A25716" s="25"/>
      <c r="B25716"/>
      <c r="C25716"/>
      <c r="D25716"/>
      <c r="E25716"/>
      <c r="F25716"/>
      <c r="G25716"/>
      <c r="H25716" s="14"/>
      <c r="I25716" s="14"/>
      <c r="K25716"/>
      <c r="L25716"/>
      <c r="M25716"/>
      <c r="N25716"/>
      <c r="O25716"/>
      <c r="P25716"/>
      <c r="S25716"/>
    </row>
    <row r="25717" spans="1:19" x14ac:dyDescent="0.3">
      <c r="A25717" s="25"/>
      <c r="B25717"/>
      <c r="C25717"/>
      <c r="D25717"/>
      <c r="E25717"/>
      <c r="F25717"/>
      <c r="G25717"/>
      <c r="H25717" s="14"/>
      <c r="I25717" s="14"/>
      <c r="K25717"/>
      <c r="L25717"/>
      <c r="M25717"/>
      <c r="N25717"/>
      <c r="O25717"/>
      <c r="P25717"/>
      <c r="S25717"/>
    </row>
    <row r="25718" spans="1:19" x14ac:dyDescent="0.3">
      <c r="A25718" s="25"/>
      <c r="B25718"/>
      <c r="C25718"/>
      <c r="D25718"/>
      <c r="E25718"/>
      <c r="F25718"/>
      <c r="G25718"/>
      <c r="H25718" s="14"/>
      <c r="I25718" s="14"/>
      <c r="K25718"/>
      <c r="L25718"/>
      <c r="M25718"/>
      <c r="N25718"/>
      <c r="O25718"/>
      <c r="P25718"/>
      <c r="S25718"/>
    </row>
    <row r="25719" spans="1:19" x14ac:dyDescent="0.3">
      <c r="A25719" s="25"/>
      <c r="B25719"/>
      <c r="C25719"/>
      <c r="D25719"/>
      <c r="E25719"/>
      <c r="F25719"/>
      <c r="G25719"/>
      <c r="H25719" s="14"/>
      <c r="I25719" s="14"/>
      <c r="K25719"/>
      <c r="L25719"/>
      <c r="M25719"/>
      <c r="N25719"/>
      <c r="O25719"/>
      <c r="P25719"/>
      <c r="S25719"/>
    </row>
    <row r="25720" spans="1:19" x14ac:dyDescent="0.3">
      <c r="A25720" s="25"/>
      <c r="B25720"/>
      <c r="C25720"/>
      <c r="D25720"/>
      <c r="E25720"/>
      <c r="F25720"/>
      <c r="G25720"/>
      <c r="H25720" s="14"/>
      <c r="I25720" s="14"/>
      <c r="K25720"/>
      <c r="L25720"/>
      <c r="M25720"/>
      <c r="N25720"/>
      <c r="O25720"/>
      <c r="P25720"/>
      <c r="S25720"/>
    </row>
    <row r="25721" spans="1:19" x14ac:dyDescent="0.3">
      <c r="A25721" s="25"/>
      <c r="B25721"/>
      <c r="C25721"/>
      <c r="D25721"/>
      <c r="E25721"/>
      <c r="F25721"/>
      <c r="G25721"/>
      <c r="H25721" s="14"/>
      <c r="I25721" s="14"/>
      <c r="K25721"/>
      <c r="L25721"/>
      <c r="M25721"/>
      <c r="N25721"/>
      <c r="O25721"/>
      <c r="P25721"/>
      <c r="S25721"/>
    </row>
    <row r="25722" spans="1:19" x14ac:dyDescent="0.3">
      <c r="A25722" s="25"/>
      <c r="B25722"/>
      <c r="C25722"/>
      <c r="D25722"/>
      <c r="E25722"/>
      <c r="F25722"/>
      <c r="G25722"/>
      <c r="H25722" s="26"/>
      <c r="I25722" s="26"/>
      <c r="K25722"/>
      <c r="L25722"/>
      <c r="M25722"/>
      <c r="N25722"/>
      <c r="O25722"/>
      <c r="P25722"/>
      <c r="S25722"/>
    </row>
    <row r="25723" spans="1:19" x14ac:dyDescent="0.3">
      <c r="A25723" s="25"/>
      <c r="B25723"/>
      <c r="C25723"/>
      <c r="D25723"/>
      <c r="E25723"/>
      <c r="F25723"/>
      <c r="G25723"/>
      <c r="H25723" s="26"/>
      <c r="I25723" s="26"/>
      <c r="K25723"/>
      <c r="L25723"/>
      <c r="M25723"/>
      <c r="N25723"/>
      <c r="O25723"/>
      <c r="P25723"/>
      <c r="S25723"/>
    </row>
    <row r="25724" spans="1:19" x14ac:dyDescent="0.3">
      <c r="A25724" s="25"/>
      <c r="B25724"/>
      <c r="C25724"/>
      <c r="D25724"/>
      <c r="E25724"/>
      <c r="F25724"/>
      <c r="G25724"/>
      <c r="H25724" s="26"/>
      <c r="I25724" s="26"/>
      <c r="K25724"/>
      <c r="L25724"/>
      <c r="M25724"/>
      <c r="N25724"/>
      <c r="O25724"/>
      <c r="P25724"/>
      <c r="S25724"/>
    </row>
    <row r="25725" spans="1:19" x14ac:dyDescent="0.3">
      <c r="A25725" s="25"/>
      <c r="B25725"/>
      <c r="C25725"/>
      <c r="D25725"/>
      <c r="E25725"/>
      <c r="F25725"/>
      <c r="G25725"/>
      <c r="H25725" s="26"/>
      <c r="I25725" s="26"/>
      <c r="K25725"/>
      <c r="L25725"/>
      <c r="M25725"/>
      <c r="N25725"/>
      <c r="O25725"/>
      <c r="P25725"/>
      <c r="S25725"/>
    </row>
    <row r="25726" spans="1:19" x14ac:dyDescent="0.3">
      <c r="A25726" s="25"/>
      <c r="B25726"/>
      <c r="C25726"/>
      <c r="D25726"/>
      <c r="E25726"/>
      <c r="F25726"/>
      <c r="G25726"/>
      <c r="H25726" s="26"/>
      <c r="I25726" s="26"/>
      <c r="K25726"/>
      <c r="L25726"/>
      <c r="M25726"/>
      <c r="N25726"/>
      <c r="O25726"/>
      <c r="P25726"/>
      <c r="S25726"/>
    </row>
    <row r="25727" spans="1:19" x14ac:dyDescent="0.3">
      <c r="A25727" s="25"/>
      <c r="B25727"/>
      <c r="C25727"/>
      <c r="D25727"/>
      <c r="E25727"/>
      <c r="F25727"/>
      <c r="G25727"/>
      <c r="H25727" s="26"/>
      <c r="I25727" s="26"/>
      <c r="K25727"/>
      <c r="L25727"/>
      <c r="M25727"/>
      <c r="N25727"/>
      <c r="O25727"/>
      <c r="P25727"/>
      <c r="S25727"/>
    </row>
    <row r="25728" spans="1:19" x14ac:dyDescent="0.3">
      <c r="A25728" s="25"/>
      <c r="B25728"/>
      <c r="C25728"/>
      <c r="D25728"/>
      <c r="E25728"/>
      <c r="F25728"/>
      <c r="G25728"/>
      <c r="H25728" s="14"/>
      <c r="I25728" s="14"/>
      <c r="K25728"/>
      <c r="L25728"/>
      <c r="M25728"/>
      <c r="N25728"/>
      <c r="O25728"/>
      <c r="P25728"/>
      <c r="S25728"/>
    </row>
    <row r="25729" spans="1:19" x14ac:dyDescent="0.3">
      <c r="A25729" s="25"/>
      <c r="B25729"/>
      <c r="C25729"/>
      <c r="D25729"/>
      <c r="E25729"/>
      <c r="F25729"/>
      <c r="G25729"/>
      <c r="H25729" s="14"/>
      <c r="I25729" s="14"/>
      <c r="K25729"/>
      <c r="L25729"/>
      <c r="M25729"/>
      <c r="N25729"/>
      <c r="O25729"/>
      <c r="P25729"/>
      <c r="S25729"/>
    </row>
    <row r="25730" spans="1:19" x14ac:dyDescent="0.3">
      <c r="A25730" s="25"/>
      <c r="B25730"/>
      <c r="C25730"/>
      <c r="D25730"/>
      <c r="E25730"/>
      <c r="F25730"/>
      <c r="G25730"/>
      <c r="H25730" s="14"/>
      <c r="I25730" s="14"/>
      <c r="K25730"/>
      <c r="L25730"/>
      <c r="M25730"/>
      <c r="N25730"/>
      <c r="O25730"/>
      <c r="P25730"/>
      <c r="S25730"/>
    </row>
    <row r="25731" spans="1:19" x14ac:dyDescent="0.3">
      <c r="A25731" s="25"/>
      <c r="B25731"/>
      <c r="C25731"/>
      <c r="D25731"/>
      <c r="E25731"/>
      <c r="F25731"/>
      <c r="G25731"/>
      <c r="H25731" s="14"/>
      <c r="I25731" s="14"/>
      <c r="K25731"/>
      <c r="L25731"/>
      <c r="M25731"/>
      <c r="N25731"/>
      <c r="O25731"/>
      <c r="P25731"/>
      <c r="S25731"/>
    </row>
    <row r="25732" spans="1:19" x14ac:dyDescent="0.3">
      <c r="A25732" s="25"/>
      <c r="B25732"/>
      <c r="C25732"/>
      <c r="D25732"/>
      <c r="E25732"/>
      <c r="F25732"/>
      <c r="G25732"/>
      <c r="H25732" s="14"/>
      <c r="I25732" s="14"/>
      <c r="K25732"/>
      <c r="L25732"/>
      <c r="M25732"/>
      <c r="N25732"/>
      <c r="O25732"/>
      <c r="P25732"/>
      <c r="S25732"/>
    </row>
    <row r="25733" spans="1:19" x14ac:dyDescent="0.3">
      <c r="A25733" s="25"/>
      <c r="B25733"/>
      <c r="C25733"/>
      <c r="D25733"/>
      <c r="E25733"/>
      <c r="F25733"/>
      <c r="G25733"/>
      <c r="H25733" s="14"/>
      <c r="I25733" s="14"/>
      <c r="K25733"/>
      <c r="L25733"/>
      <c r="M25733"/>
      <c r="N25733"/>
      <c r="O25733"/>
      <c r="P25733"/>
      <c r="S25733"/>
    </row>
    <row r="25734" spans="1:19" x14ac:dyDescent="0.3">
      <c r="A25734" s="25"/>
      <c r="B25734"/>
      <c r="C25734"/>
      <c r="D25734"/>
      <c r="E25734"/>
      <c r="F25734"/>
      <c r="G25734"/>
      <c r="H25734" s="14"/>
      <c r="I25734" s="14"/>
      <c r="K25734"/>
      <c r="L25734"/>
      <c r="M25734"/>
      <c r="N25734"/>
      <c r="O25734"/>
      <c r="P25734"/>
      <c r="S25734"/>
    </row>
    <row r="25735" spans="1:19" x14ac:dyDescent="0.3">
      <c r="A25735" s="25"/>
      <c r="B25735"/>
      <c r="C25735"/>
      <c r="D25735"/>
      <c r="E25735"/>
      <c r="F25735"/>
      <c r="G25735"/>
      <c r="H25735"/>
      <c r="I25735"/>
      <c r="K25735"/>
      <c r="L25735"/>
      <c r="M25735"/>
      <c r="N25735"/>
      <c r="O25735"/>
      <c r="P25735"/>
      <c r="S25735"/>
    </row>
    <row r="25736" spans="1:19" x14ac:dyDescent="0.3">
      <c r="A25736" s="25"/>
      <c r="B25736"/>
      <c r="C25736"/>
      <c r="D25736"/>
      <c r="E25736"/>
      <c r="F25736"/>
      <c r="G25736"/>
      <c r="H25736"/>
      <c r="I25736"/>
      <c r="K25736"/>
      <c r="L25736"/>
      <c r="M25736"/>
      <c r="N25736"/>
      <c r="O25736"/>
      <c r="P25736"/>
      <c r="S25736"/>
    </row>
    <row r="25737" spans="1:19" x14ac:dyDescent="0.3">
      <c r="A25737" s="25"/>
      <c r="B25737"/>
      <c r="C25737"/>
      <c r="D25737"/>
      <c r="E25737"/>
      <c r="F25737"/>
      <c r="G25737"/>
      <c r="H25737" s="14"/>
      <c r="I25737" s="14"/>
      <c r="K25737"/>
      <c r="L25737"/>
      <c r="M25737"/>
      <c r="N25737"/>
      <c r="O25737"/>
      <c r="P25737"/>
      <c r="S25737"/>
    </row>
    <row r="25738" spans="1:19" x14ac:dyDescent="0.3">
      <c r="A25738" s="25"/>
      <c r="B25738"/>
      <c r="C25738"/>
      <c r="D25738"/>
      <c r="E25738"/>
      <c r="F25738"/>
      <c r="G25738"/>
      <c r="H25738" s="14"/>
      <c r="I25738" s="14"/>
      <c r="K25738"/>
      <c r="L25738"/>
      <c r="M25738"/>
      <c r="N25738"/>
      <c r="O25738"/>
      <c r="P25738"/>
      <c r="S25738"/>
    </row>
    <row r="25739" spans="1:19" x14ac:dyDescent="0.3">
      <c r="A25739" s="25"/>
      <c r="B25739"/>
      <c r="C25739"/>
      <c r="D25739"/>
      <c r="E25739"/>
      <c r="F25739"/>
      <c r="G25739"/>
      <c r="H25739"/>
      <c r="I25739"/>
      <c r="K25739"/>
      <c r="L25739"/>
      <c r="M25739"/>
      <c r="N25739"/>
      <c r="O25739"/>
      <c r="P25739"/>
      <c r="S25739"/>
    </row>
    <row r="25740" spans="1:19" x14ac:dyDescent="0.3">
      <c r="A25740" s="25"/>
      <c r="B25740"/>
      <c r="C25740"/>
      <c r="D25740"/>
      <c r="E25740"/>
      <c r="F25740"/>
      <c r="G25740"/>
      <c r="H25740"/>
      <c r="I25740"/>
      <c r="K25740"/>
      <c r="L25740"/>
      <c r="M25740"/>
      <c r="N25740"/>
      <c r="O25740"/>
      <c r="P25740"/>
      <c r="S25740"/>
    </row>
    <row r="25741" spans="1:19" x14ac:dyDescent="0.3">
      <c r="A25741" s="25"/>
      <c r="B25741"/>
      <c r="C25741"/>
      <c r="D25741"/>
      <c r="E25741"/>
      <c r="F25741"/>
      <c r="G25741"/>
      <c r="H25741"/>
      <c r="I25741"/>
      <c r="K25741"/>
      <c r="L25741"/>
      <c r="M25741"/>
      <c r="N25741"/>
      <c r="O25741"/>
      <c r="P25741"/>
      <c r="S25741"/>
    </row>
    <row r="25742" spans="1:19" x14ac:dyDescent="0.3">
      <c r="A25742" s="25"/>
      <c r="B25742"/>
      <c r="C25742"/>
      <c r="D25742"/>
      <c r="E25742"/>
      <c r="F25742"/>
      <c r="G25742"/>
      <c r="H25742"/>
      <c r="I25742"/>
      <c r="K25742"/>
      <c r="L25742"/>
      <c r="M25742"/>
      <c r="N25742"/>
      <c r="O25742"/>
      <c r="P25742"/>
      <c r="S25742"/>
    </row>
    <row r="25743" spans="1:19" x14ac:dyDescent="0.3">
      <c r="A25743" s="25"/>
      <c r="B25743"/>
      <c r="C25743"/>
      <c r="D25743"/>
      <c r="E25743"/>
      <c r="F25743"/>
      <c r="G25743"/>
      <c r="H25743"/>
      <c r="I25743"/>
      <c r="K25743"/>
      <c r="L25743"/>
      <c r="M25743"/>
      <c r="N25743"/>
      <c r="O25743"/>
      <c r="P25743"/>
      <c r="S25743"/>
    </row>
    <row r="25744" spans="1:19" x14ac:dyDescent="0.3">
      <c r="A25744" s="25"/>
      <c r="B25744"/>
      <c r="C25744"/>
      <c r="D25744"/>
      <c r="E25744"/>
      <c r="F25744"/>
      <c r="G25744"/>
      <c r="H25744"/>
      <c r="I25744"/>
      <c r="K25744"/>
      <c r="L25744"/>
      <c r="M25744"/>
      <c r="N25744"/>
      <c r="O25744"/>
      <c r="P25744"/>
      <c r="S25744"/>
    </row>
    <row r="25745" spans="1:19" x14ac:dyDescent="0.3">
      <c r="A25745" s="25"/>
      <c r="B25745"/>
      <c r="C25745"/>
      <c r="D25745"/>
      <c r="E25745"/>
      <c r="F25745"/>
      <c r="G25745"/>
      <c r="H25745"/>
      <c r="I25745" s="26"/>
      <c r="K25745"/>
      <c r="L25745"/>
      <c r="M25745"/>
      <c r="N25745"/>
      <c r="O25745"/>
      <c r="P25745"/>
      <c r="S25745"/>
    </row>
    <row r="25746" spans="1:19" x14ac:dyDescent="0.3">
      <c r="A25746" s="25"/>
      <c r="B25746"/>
      <c r="C25746"/>
      <c r="D25746"/>
      <c r="E25746"/>
      <c r="F25746"/>
      <c r="G25746"/>
      <c r="H25746"/>
      <c r="I25746" s="26"/>
      <c r="K25746"/>
      <c r="L25746"/>
      <c r="M25746"/>
      <c r="N25746"/>
      <c r="O25746"/>
      <c r="P25746"/>
      <c r="S25746"/>
    </row>
    <row r="25747" spans="1:19" x14ac:dyDescent="0.3">
      <c r="A25747" s="25"/>
      <c r="B25747"/>
      <c r="C25747"/>
      <c r="D25747"/>
      <c r="E25747"/>
      <c r="F25747"/>
      <c r="G25747"/>
      <c r="H25747"/>
      <c r="I25747" s="26"/>
      <c r="K25747"/>
      <c r="L25747"/>
      <c r="M25747"/>
      <c r="N25747"/>
      <c r="O25747"/>
      <c r="P25747"/>
      <c r="S25747"/>
    </row>
    <row r="25748" spans="1:19" x14ac:dyDescent="0.3">
      <c r="A25748" s="25"/>
      <c r="B25748"/>
      <c r="C25748"/>
      <c r="D25748"/>
      <c r="E25748"/>
      <c r="F25748"/>
      <c r="G25748"/>
      <c r="H25748"/>
      <c r="I25748" s="26"/>
      <c r="K25748"/>
      <c r="L25748"/>
      <c r="M25748"/>
      <c r="N25748"/>
      <c r="O25748"/>
      <c r="P25748"/>
      <c r="S25748"/>
    </row>
    <row r="25749" spans="1:19" x14ac:dyDescent="0.3">
      <c r="A25749" s="25"/>
      <c r="B25749"/>
      <c r="C25749"/>
      <c r="D25749"/>
      <c r="E25749"/>
      <c r="F25749"/>
      <c r="G25749"/>
      <c r="H25749" s="14"/>
      <c r="I25749" s="14"/>
      <c r="K25749"/>
      <c r="L25749"/>
      <c r="M25749"/>
      <c r="N25749"/>
      <c r="O25749"/>
      <c r="P25749"/>
      <c r="S25749"/>
    </row>
    <row r="25750" spans="1:19" x14ac:dyDescent="0.3">
      <c r="A25750" s="25"/>
      <c r="B25750"/>
      <c r="C25750"/>
      <c r="D25750"/>
      <c r="E25750"/>
      <c r="F25750"/>
      <c r="G25750"/>
      <c r="H25750" s="14"/>
      <c r="I25750" s="14"/>
      <c r="K25750"/>
      <c r="L25750"/>
      <c r="M25750"/>
      <c r="N25750"/>
      <c r="O25750"/>
      <c r="P25750"/>
      <c r="S25750"/>
    </row>
    <row r="25751" spans="1:19" x14ac:dyDescent="0.3">
      <c r="A25751" s="25"/>
      <c r="B25751"/>
      <c r="C25751"/>
      <c r="D25751"/>
      <c r="E25751"/>
      <c r="F25751"/>
      <c r="G25751"/>
      <c r="H25751" s="14"/>
      <c r="I25751" s="14"/>
      <c r="K25751"/>
      <c r="L25751"/>
      <c r="M25751"/>
      <c r="N25751"/>
      <c r="O25751"/>
      <c r="P25751"/>
      <c r="S25751"/>
    </row>
    <row r="25752" spans="1:19" x14ac:dyDescent="0.3">
      <c r="A25752" s="25"/>
      <c r="B25752"/>
      <c r="C25752"/>
      <c r="D25752"/>
      <c r="E25752"/>
      <c r="F25752"/>
      <c r="G25752"/>
      <c r="H25752" s="14"/>
      <c r="I25752" s="14"/>
      <c r="K25752"/>
      <c r="L25752"/>
      <c r="M25752"/>
      <c r="N25752"/>
      <c r="O25752"/>
      <c r="P25752"/>
      <c r="S25752"/>
    </row>
    <row r="25753" spans="1:19" x14ac:dyDescent="0.3">
      <c r="A25753" s="25"/>
      <c r="B25753"/>
      <c r="C25753"/>
      <c r="D25753"/>
      <c r="E25753"/>
      <c r="F25753"/>
      <c r="G25753"/>
      <c r="H25753"/>
      <c r="I25753" s="26"/>
      <c r="K25753"/>
      <c r="L25753"/>
      <c r="M25753"/>
      <c r="N25753"/>
      <c r="O25753"/>
      <c r="P25753"/>
      <c r="S25753"/>
    </row>
    <row r="25754" spans="1:19" x14ac:dyDescent="0.3">
      <c r="A25754" s="25"/>
      <c r="B25754"/>
      <c r="C25754"/>
      <c r="D25754"/>
      <c r="E25754"/>
      <c r="F25754"/>
      <c r="G25754"/>
      <c r="H25754"/>
      <c r="I25754" s="26"/>
      <c r="K25754"/>
      <c r="L25754"/>
      <c r="M25754"/>
      <c r="N25754"/>
      <c r="O25754"/>
      <c r="P25754"/>
      <c r="S25754"/>
    </row>
    <row r="25755" spans="1:19" x14ac:dyDescent="0.3">
      <c r="A25755" s="25"/>
      <c r="B25755"/>
      <c r="C25755"/>
      <c r="D25755"/>
      <c r="E25755"/>
      <c r="F25755"/>
      <c r="G25755"/>
      <c r="H25755"/>
      <c r="I25755" s="26"/>
      <c r="K25755"/>
      <c r="L25755"/>
      <c r="M25755"/>
      <c r="N25755"/>
      <c r="O25755"/>
      <c r="P25755"/>
      <c r="S25755"/>
    </row>
    <row r="25756" spans="1:19" x14ac:dyDescent="0.3">
      <c r="A25756" s="25"/>
      <c r="B25756"/>
      <c r="C25756"/>
      <c r="D25756"/>
      <c r="E25756"/>
      <c r="F25756"/>
      <c r="G25756"/>
      <c r="H25756" s="26"/>
      <c r="I25756" s="26"/>
      <c r="K25756"/>
      <c r="L25756"/>
      <c r="M25756"/>
      <c r="N25756"/>
      <c r="O25756"/>
      <c r="P25756"/>
      <c r="S25756"/>
    </row>
    <row r="25757" spans="1:19" x14ac:dyDescent="0.3">
      <c r="A25757" s="25"/>
      <c r="B25757"/>
      <c r="C25757"/>
      <c r="D25757"/>
      <c r="E25757"/>
      <c r="F25757"/>
      <c r="G25757"/>
      <c r="H25757" s="26"/>
      <c r="I25757" s="26"/>
      <c r="K25757"/>
      <c r="L25757"/>
      <c r="M25757"/>
      <c r="N25757"/>
      <c r="O25757"/>
      <c r="P25757"/>
      <c r="S25757"/>
    </row>
    <row r="25758" spans="1:19" x14ac:dyDescent="0.3">
      <c r="A25758" s="25"/>
      <c r="B25758"/>
      <c r="C25758"/>
      <c r="D25758"/>
      <c r="E25758"/>
      <c r="F25758"/>
      <c r="G25758"/>
      <c r="H25758" s="26"/>
      <c r="I25758" s="26"/>
      <c r="K25758"/>
      <c r="L25758"/>
      <c r="M25758"/>
      <c r="N25758"/>
      <c r="O25758"/>
      <c r="P25758"/>
      <c r="S25758"/>
    </row>
    <row r="25759" spans="1:19" x14ac:dyDescent="0.3">
      <c r="A25759" s="25"/>
      <c r="B25759"/>
      <c r="C25759"/>
      <c r="D25759"/>
      <c r="E25759"/>
      <c r="F25759"/>
      <c r="G25759"/>
      <c r="H25759" s="26"/>
      <c r="I25759" s="26"/>
      <c r="K25759"/>
      <c r="L25759"/>
      <c r="M25759"/>
      <c r="N25759"/>
      <c r="O25759"/>
      <c r="P25759"/>
      <c r="S25759"/>
    </row>
    <row r="25760" spans="1:19" x14ac:dyDescent="0.3">
      <c r="A25760" s="25"/>
      <c r="B25760"/>
      <c r="C25760"/>
      <c r="D25760"/>
      <c r="E25760"/>
      <c r="F25760"/>
      <c r="G25760"/>
      <c r="H25760" s="14"/>
      <c r="I25760" s="26"/>
      <c r="K25760"/>
      <c r="L25760"/>
      <c r="M25760"/>
      <c r="N25760"/>
      <c r="O25760"/>
      <c r="P25760"/>
      <c r="S25760"/>
    </row>
    <row r="25761" spans="1:19" x14ac:dyDescent="0.3">
      <c r="A25761" s="25"/>
      <c r="B25761"/>
      <c r="C25761"/>
      <c r="D25761"/>
      <c r="E25761"/>
      <c r="F25761"/>
      <c r="G25761"/>
      <c r="H25761" s="14"/>
      <c r="I25761" s="26"/>
      <c r="K25761"/>
      <c r="L25761"/>
      <c r="M25761"/>
      <c r="N25761"/>
      <c r="O25761"/>
      <c r="P25761"/>
      <c r="S25761"/>
    </row>
    <row r="25762" spans="1:19" x14ac:dyDescent="0.3">
      <c r="A25762" s="25"/>
      <c r="B25762"/>
      <c r="C25762"/>
      <c r="D25762"/>
      <c r="E25762"/>
      <c r="F25762"/>
      <c r="G25762"/>
      <c r="H25762" s="14"/>
      <c r="I25762" s="26"/>
      <c r="K25762"/>
      <c r="L25762"/>
      <c r="M25762"/>
      <c r="N25762"/>
      <c r="O25762"/>
      <c r="P25762"/>
      <c r="S25762"/>
    </row>
    <row r="25763" spans="1:19" x14ac:dyDescent="0.3">
      <c r="A25763" s="25"/>
      <c r="B25763"/>
      <c r="C25763"/>
      <c r="D25763"/>
      <c r="E25763"/>
      <c r="F25763"/>
      <c r="G25763"/>
      <c r="H25763" s="14"/>
      <c r="I25763" s="26"/>
      <c r="K25763"/>
      <c r="L25763"/>
      <c r="M25763"/>
      <c r="N25763"/>
      <c r="O25763"/>
      <c r="P25763"/>
      <c r="S25763"/>
    </row>
    <row r="25764" spans="1:19" x14ac:dyDescent="0.3">
      <c r="A25764" s="25"/>
      <c r="B25764"/>
      <c r="C25764"/>
      <c r="D25764"/>
      <c r="E25764"/>
      <c r="F25764"/>
      <c r="G25764"/>
      <c r="H25764" s="26"/>
      <c r="I25764" s="26"/>
      <c r="K25764"/>
      <c r="L25764"/>
      <c r="M25764"/>
      <c r="N25764"/>
      <c r="O25764"/>
      <c r="P25764"/>
      <c r="S25764"/>
    </row>
    <row r="25765" spans="1:19" x14ac:dyDescent="0.3">
      <c r="A25765" s="25"/>
      <c r="B25765"/>
      <c r="C25765"/>
      <c r="D25765"/>
      <c r="E25765"/>
      <c r="F25765"/>
      <c r="G25765"/>
      <c r="H25765" s="26"/>
      <c r="I25765" s="26"/>
      <c r="K25765"/>
      <c r="L25765"/>
      <c r="M25765"/>
      <c r="N25765"/>
      <c r="O25765"/>
      <c r="P25765"/>
      <c r="S25765"/>
    </row>
    <row r="25766" spans="1:19" x14ac:dyDescent="0.3">
      <c r="A25766" s="25"/>
      <c r="B25766"/>
      <c r="C25766"/>
      <c r="D25766"/>
      <c r="E25766"/>
      <c r="F25766"/>
      <c r="G25766"/>
      <c r="H25766" s="26"/>
      <c r="I25766" s="26"/>
      <c r="K25766"/>
      <c r="L25766"/>
      <c r="M25766"/>
      <c r="N25766"/>
      <c r="O25766"/>
      <c r="P25766"/>
      <c r="S25766"/>
    </row>
    <row r="25767" spans="1:19" x14ac:dyDescent="0.3">
      <c r="A25767" s="25"/>
      <c r="B25767"/>
      <c r="C25767"/>
      <c r="D25767"/>
      <c r="E25767"/>
      <c r="F25767"/>
      <c r="G25767"/>
      <c r="H25767" s="26"/>
      <c r="I25767" s="26"/>
      <c r="K25767"/>
      <c r="L25767"/>
      <c r="M25767"/>
      <c r="N25767"/>
      <c r="O25767"/>
      <c r="P25767"/>
      <c r="S25767"/>
    </row>
    <row r="25768" spans="1:19" x14ac:dyDescent="0.3">
      <c r="A25768" s="25"/>
      <c r="B25768"/>
      <c r="C25768"/>
      <c r="D25768"/>
      <c r="E25768"/>
      <c r="F25768"/>
      <c r="G25768"/>
      <c r="H25768" s="14"/>
      <c r="I25768" s="14"/>
      <c r="K25768"/>
      <c r="L25768"/>
      <c r="M25768"/>
      <c r="N25768"/>
      <c r="O25768"/>
      <c r="P25768"/>
      <c r="S25768"/>
    </row>
    <row r="25769" spans="1:19" x14ac:dyDescent="0.3">
      <c r="A25769" s="25"/>
      <c r="B25769"/>
      <c r="C25769"/>
      <c r="D25769"/>
      <c r="E25769"/>
      <c r="F25769"/>
      <c r="G25769"/>
      <c r="H25769" s="14"/>
      <c r="I25769" s="14"/>
      <c r="K25769"/>
      <c r="L25769"/>
      <c r="M25769"/>
      <c r="N25769"/>
      <c r="O25769"/>
      <c r="P25769"/>
      <c r="S25769"/>
    </row>
    <row r="25770" spans="1:19" x14ac:dyDescent="0.3">
      <c r="A25770" s="25"/>
      <c r="B25770"/>
      <c r="C25770"/>
      <c r="D25770"/>
      <c r="E25770"/>
      <c r="F25770"/>
      <c r="G25770"/>
      <c r="H25770" s="14"/>
      <c r="I25770" s="14"/>
      <c r="K25770"/>
      <c r="L25770"/>
      <c r="M25770"/>
      <c r="N25770"/>
      <c r="O25770"/>
      <c r="P25770"/>
      <c r="S25770"/>
    </row>
    <row r="25771" spans="1:19" x14ac:dyDescent="0.3">
      <c r="A25771" s="25"/>
      <c r="B25771"/>
      <c r="C25771"/>
      <c r="D25771"/>
      <c r="E25771"/>
      <c r="F25771"/>
      <c r="G25771"/>
      <c r="H25771" s="14"/>
      <c r="I25771" s="14"/>
      <c r="K25771"/>
      <c r="L25771"/>
      <c r="M25771"/>
      <c r="N25771"/>
      <c r="O25771"/>
      <c r="P25771"/>
      <c r="S25771"/>
    </row>
    <row r="25772" spans="1:19" x14ac:dyDescent="0.3">
      <c r="A25772" s="25"/>
      <c r="B25772"/>
      <c r="C25772"/>
      <c r="D25772"/>
      <c r="E25772"/>
      <c r="F25772"/>
      <c r="G25772"/>
      <c r="H25772" s="14"/>
      <c r="I25772" s="14"/>
      <c r="K25772"/>
      <c r="L25772"/>
      <c r="M25772"/>
      <c r="N25772"/>
      <c r="O25772"/>
      <c r="P25772"/>
      <c r="S25772"/>
    </row>
    <row r="25773" spans="1:19" x14ac:dyDescent="0.3">
      <c r="A25773" s="25"/>
      <c r="B25773"/>
      <c r="C25773"/>
      <c r="D25773"/>
      <c r="E25773"/>
      <c r="F25773"/>
      <c r="G25773"/>
      <c r="H25773" s="14"/>
      <c r="I25773" s="14"/>
      <c r="K25773"/>
      <c r="L25773"/>
      <c r="M25773"/>
      <c r="N25773"/>
      <c r="O25773"/>
      <c r="P25773"/>
      <c r="S25773"/>
    </row>
    <row r="25774" spans="1:19" x14ac:dyDescent="0.3">
      <c r="A25774" s="25"/>
      <c r="B25774"/>
      <c r="C25774"/>
      <c r="D25774"/>
      <c r="E25774"/>
      <c r="F25774"/>
      <c r="G25774"/>
      <c r="H25774" s="14"/>
      <c r="I25774" s="14"/>
      <c r="K25774"/>
      <c r="L25774"/>
      <c r="M25774"/>
      <c r="N25774"/>
      <c r="O25774"/>
      <c r="P25774"/>
      <c r="S25774"/>
    </row>
    <row r="25775" spans="1:19" x14ac:dyDescent="0.3">
      <c r="A25775" s="25"/>
      <c r="B25775"/>
      <c r="C25775"/>
      <c r="D25775"/>
      <c r="E25775"/>
      <c r="F25775"/>
      <c r="G25775"/>
      <c r="H25775" s="14"/>
      <c r="I25775" s="14"/>
      <c r="K25775"/>
      <c r="L25775"/>
      <c r="M25775"/>
      <c r="N25775"/>
      <c r="O25775"/>
      <c r="P25775"/>
      <c r="S25775"/>
    </row>
    <row r="25776" spans="1:19" x14ac:dyDescent="0.3">
      <c r="A25776" s="25"/>
      <c r="B25776"/>
      <c r="C25776"/>
      <c r="D25776"/>
      <c r="E25776"/>
      <c r="F25776"/>
      <c r="G25776"/>
      <c r="H25776" s="26"/>
      <c r="I25776" s="26"/>
      <c r="K25776"/>
      <c r="L25776"/>
      <c r="M25776"/>
      <c r="N25776"/>
      <c r="O25776"/>
      <c r="P25776"/>
      <c r="S25776"/>
    </row>
    <row r="25777" spans="1:19" x14ac:dyDescent="0.3">
      <c r="A25777" s="25"/>
      <c r="B25777"/>
      <c r="C25777"/>
      <c r="D25777"/>
      <c r="E25777"/>
      <c r="F25777"/>
      <c r="G25777"/>
      <c r="H25777" s="26"/>
      <c r="I25777" s="26"/>
      <c r="K25777"/>
      <c r="L25777"/>
      <c r="M25777"/>
      <c r="N25777"/>
      <c r="O25777"/>
      <c r="P25777"/>
      <c r="S25777"/>
    </row>
    <row r="25778" spans="1:19" x14ac:dyDescent="0.3">
      <c r="A25778" s="25"/>
      <c r="B25778"/>
      <c r="C25778"/>
      <c r="D25778"/>
      <c r="E25778"/>
      <c r="F25778"/>
      <c r="G25778"/>
      <c r="H25778" s="26"/>
      <c r="I25778" s="26"/>
      <c r="K25778"/>
      <c r="L25778"/>
      <c r="M25778"/>
      <c r="N25778"/>
      <c r="O25778"/>
      <c r="P25778"/>
      <c r="S25778"/>
    </row>
    <row r="25779" spans="1:19" x14ac:dyDescent="0.3">
      <c r="A25779" s="25"/>
      <c r="B25779"/>
      <c r="C25779"/>
      <c r="D25779"/>
      <c r="E25779"/>
      <c r="F25779"/>
      <c r="G25779"/>
      <c r="H25779" s="26"/>
      <c r="I25779" s="26"/>
      <c r="K25779"/>
      <c r="L25779"/>
      <c r="M25779"/>
      <c r="N25779"/>
      <c r="O25779"/>
      <c r="P25779"/>
      <c r="S25779"/>
    </row>
    <row r="25780" spans="1:19" x14ac:dyDescent="0.3">
      <c r="A25780" s="25"/>
      <c r="B25780"/>
      <c r="C25780"/>
      <c r="D25780"/>
      <c r="E25780"/>
      <c r="F25780"/>
      <c r="G25780"/>
      <c r="H25780" s="26"/>
      <c r="I25780" s="26"/>
      <c r="K25780"/>
      <c r="L25780"/>
      <c r="M25780"/>
      <c r="N25780"/>
      <c r="O25780"/>
      <c r="P25780"/>
      <c r="S25780"/>
    </row>
    <row r="25781" spans="1:19" x14ac:dyDescent="0.3">
      <c r="A25781" s="25"/>
      <c r="B25781"/>
      <c r="C25781"/>
      <c r="D25781"/>
      <c r="E25781"/>
      <c r="F25781"/>
      <c r="G25781"/>
      <c r="H25781" s="26"/>
      <c r="I25781" s="26"/>
      <c r="K25781"/>
      <c r="L25781"/>
      <c r="M25781"/>
      <c r="N25781"/>
      <c r="O25781"/>
      <c r="P25781"/>
      <c r="S25781"/>
    </row>
    <row r="25782" spans="1:19" x14ac:dyDescent="0.3">
      <c r="A25782" s="25"/>
      <c r="B25782"/>
      <c r="C25782"/>
      <c r="D25782"/>
      <c r="E25782"/>
      <c r="F25782"/>
      <c r="G25782"/>
      <c r="H25782" s="26"/>
      <c r="I25782" s="26"/>
      <c r="K25782"/>
      <c r="L25782"/>
      <c r="M25782"/>
      <c r="N25782"/>
      <c r="O25782"/>
      <c r="P25782"/>
      <c r="S25782"/>
    </row>
    <row r="25783" spans="1:19" x14ac:dyDescent="0.3">
      <c r="A25783" s="25"/>
      <c r="B25783"/>
      <c r="C25783"/>
      <c r="D25783"/>
      <c r="E25783"/>
      <c r="F25783"/>
      <c r="G25783"/>
      <c r="H25783" s="26"/>
      <c r="I25783" s="26"/>
      <c r="K25783"/>
      <c r="L25783"/>
      <c r="M25783"/>
      <c r="N25783"/>
      <c r="O25783"/>
      <c r="P25783"/>
      <c r="S25783"/>
    </row>
    <row r="25784" spans="1:19" x14ac:dyDescent="0.3">
      <c r="A25784" s="25"/>
      <c r="B25784"/>
      <c r="C25784"/>
      <c r="D25784"/>
      <c r="E25784"/>
      <c r="F25784"/>
      <c r="G25784"/>
      <c r="H25784" s="26"/>
      <c r="I25784" s="26"/>
      <c r="K25784"/>
      <c r="L25784"/>
      <c r="M25784"/>
      <c r="N25784"/>
      <c r="O25784"/>
      <c r="P25784"/>
      <c r="S25784"/>
    </row>
    <row r="25785" spans="1:19" x14ac:dyDescent="0.3">
      <c r="A25785" s="25"/>
      <c r="B25785"/>
      <c r="C25785"/>
      <c r="D25785"/>
      <c r="E25785"/>
      <c r="F25785"/>
      <c r="G25785"/>
      <c r="H25785" s="26"/>
      <c r="I25785" s="26"/>
      <c r="K25785"/>
      <c r="L25785"/>
      <c r="M25785"/>
      <c r="N25785"/>
      <c r="O25785"/>
      <c r="P25785"/>
      <c r="S25785"/>
    </row>
    <row r="25786" spans="1:19" x14ac:dyDescent="0.3">
      <c r="A25786" s="25"/>
      <c r="B25786"/>
      <c r="C25786"/>
      <c r="D25786"/>
      <c r="E25786"/>
      <c r="F25786"/>
      <c r="G25786"/>
      <c r="H25786" s="26"/>
      <c r="I25786" s="26"/>
      <c r="K25786"/>
      <c r="L25786"/>
      <c r="M25786"/>
      <c r="N25786"/>
      <c r="O25786"/>
      <c r="P25786"/>
      <c r="S25786"/>
    </row>
    <row r="25787" spans="1:19" x14ac:dyDescent="0.3">
      <c r="A25787" s="25"/>
      <c r="B25787"/>
      <c r="C25787"/>
      <c r="D25787"/>
      <c r="E25787"/>
      <c r="F25787"/>
      <c r="G25787"/>
      <c r="H25787" s="26"/>
      <c r="I25787" s="26"/>
      <c r="K25787"/>
      <c r="L25787"/>
      <c r="M25787"/>
      <c r="N25787"/>
      <c r="O25787"/>
      <c r="P25787"/>
      <c r="S25787"/>
    </row>
    <row r="25788" spans="1:19" x14ac:dyDescent="0.3">
      <c r="A25788" s="25"/>
      <c r="B25788"/>
      <c r="C25788"/>
      <c r="D25788"/>
      <c r="E25788"/>
      <c r="F25788"/>
      <c r="G25788"/>
      <c r="H25788" s="14"/>
      <c r="I25788" s="14"/>
      <c r="K25788"/>
      <c r="L25788"/>
      <c r="M25788"/>
      <c r="N25788"/>
      <c r="O25788"/>
      <c r="P25788"/>
      <c r="S25788"/>
    </row>
    <row r="25789" spans="1:19" x14ac:dyDescent="0.3">
      <c r="A25789" s="25"/>
      <c r="B25789"/>
      <c r="C25789"/>
      <c r="D25789"/>
      <c r="E25789"/>
      <c r="F25789"/>
      <c r="G25789"/>
      <c r="H25789" s="14"/>
      <c r="I25789" s="14"/>
      <c r="K25789"/>
      <c r="L25789"/>
      <c r="M25789"/>
      <c r="N25789"/>
      <c r="O25789"/>
      <c r="P25789"/>
      <c r="S25789"/>
    </row>
    <row r="25790" spans="1:19" x14ac:dyDescent="0.3">
      <c r="A25790" s="25"/>
      <c r="B25790"/>
      <c r="C25790"/>
      <c r="D25790"/>
      <c r="E25790"/>
      <c r="F25790"/>
      <c r="G25790"/>
      <c r="H25790" s="14"/>
      <c r="I25790" s="14"/>
      <c r="K25790"/>
      <c r="L25790"/>
      <c r="M25790"/>
      <c r="N25790"/>
      <c r="O25790"/>
      <c r="P25790"/>
      <c r="S25790"/>
    </row>
    <row r="25791" spans="1:19" x14ac:dyDescent="0.3">
      <c r="A25791" s="25"/>
      <c r="B25791"/>
      <c r="C25791"/>
      <c r="D25791"/>
      <c r="E25791"/>
      <c r="F25791"/>
      <c r="G25791"/>
      <c r="H25791" s="14"/>
      <c r="I25791" s="14"/>
      <c r="K25791"/>
      <c r="L25791"/>
      <c r="M25791"/>
      <c r="N25791"/>
      <c r="O25791"/>
      <c r="P25791"/>
      <c r="S25791"/>
    </row>
    <row r="25792" spans="1:19" x14ac:dyDescent="0.3">
      <c r="A25792" s="25"/>
      <c r="B25792"/>
      <c r="C25792"/>
      <c r="D25792"/>
      <c r="E25792"/>
      <c r="F25792"/>
      <c r="G25792"/>
      <c r="H25792" s="14"/>
      <c r="I25792" s="14"/>
      <c r="K25792"/>
      <c r="L25792"/>
      <c r="M25792"/>
      <c r="N25792"/>
      <c r="O25792"/>
      <c r="P25792"/>
      <c r="S25792"/>
    </row>
    <row r="25793" spans="1:19" x14ac:dyDescent="0.3">
      <c r="A25793" s="25"/>
      <c r="B25793"/>
      <c r="C25793"/>
      <c r="D25793"/>
      <c r="E25793"/>
      <c r="F25793"/>
      <c r="G25793"/>
      <c r="H25793" s="14"/>
      <c r="I25793" s="14"/>
      <c r="K25793"/>
      <c r="L25793"/>
      <c r="M25793"/>
      <c r="N25793"/>
      <c r="O25793"/>
      <c r="P25793"/>
      <c r="S25793"/>
    </row>
    <row r="25794" spans="1:19" x14ac:dyDescent="0.3">
      <c r="A25794" s="25"/>
      <c r="B25794"/>
      <c r="C25794"/>
      <c r="D25794"/>
      <c r="E25794"/>
      <c r="F25794"/>
      <c r="G25794"/>
      <c r="H25794" s="26"/>
      <c r="I25794" s="26"/>
      <c r="K25794"/>
      <c r="L25794"/>
      <c r="M25794"/>
      <c r="N25794"/>
      <c r="O25794"/>
      <c r="P25794"/>
      <c r="S25794"/>
    </row>
    <row r="25795" spans="1:19" x14ac:dyDescent="0.3">
      <c r="A25795" s="25"/>
      <c r="B25795"/>
      <c r="C25795"/>
      <c r="D25795"/>
      <c r="E25795"/>
      <c r="F25795"/>
      <c r="G25795"/>
      <c r="H25795" s="26"/>
      <c r="I25795" s="26"/>
      <c r="K25795"/>
      <c r="L25795"/>
      <c r="M25795"/>
      <c r="N25795"/>
      <c r="O25795"/>
      <c r="P25795"/>
      <c r="S25795"/>
    </row>
    <row r="25796" spans="1:19" x14ac:dyDescent="0.3">
      <c r="A25796" s="25"/>
      <c r="B25796"/>
      <c r="C25796"/>
      <c r="D25796"/>
      <c r="E25796"/>
      <c r="F25796"/>
      <c r="G25796"/>
      <c r="H25796" s="26"/>
      <c r="I25796" s="26"/>
      <c r="K25796"/>
      <c r="L25796"/>
      <c r="M25796"/>
      <c r="N25796"/>
      <c r="O25796"/>
      <c r="P25796"/>
      <c r="S25796"/>
    </row>
    <row r="25797" spans="1:19" x14ac:dyDescent="0.3">
      <c r="A25797" s="25"/>
      <c r="B25797"/>
      <c r="C25797"/>
      <c r="D25797"/>
      <c r="E25797"/>
      <c r="F25797"/>
      <c r="G25797"/>
      <c r="H25797" s="26"/>
      <c r="I25797" s="26"/>
      <c r="K25797"/>
      <c r="L25797"/>
      <c r="M25797"/>
      <c r="N25797"/>
      <c r="O25797"/>
      <c r="P25797"/>
      <c r="S25797"/>
    </row>
    <row r="25798" spans="1:19" x14ac:dyDescent="0.3">
      <c r="A25798" s="25"/>
      <c r="B25798"/>
      <c r="C25798"/>
      <c r="D25798"/>
      <c r="E25798"/>
      <c r="F25798"/>
      <c r="G25798"/>
      <c r="H25798" s="26"/>
      <c r="I25798" s="26"/>
      <c r="K25798"/>
      <c r="L25798"/>
      <c r="M25798"/>
      <c r="N25798"/>
      <c r="O25798"/>
      <c r="P25798"/>
      <c r="S25798"/>
    </row>
    <row r="25799" spans="1:19" x14ac:dyDescent="0.3">
      <c r="A25799" s="25"/>
      <c r="B25799"/>
      <c r="C25799"/>
      <c r="D25799"/>
      <c r="E25799"/>
      <c r="F25799"/>
      <c r="G25799"/>
      <c r="H25799" s="26"/>
      <c r="I25799" s="26"/>
      <c r="K25799"/>
      <c r="L25799"/>
      <c r="M25799"/>
      <c r="N25799"/>
      <c r="O25799"/>
      <c r="P25799"/>
      <c r="S25799"/>
    </row>
    <row r="25800" spans="1:19" x14ac:dyDescent="0.3">
      <c r="A25800" s="25"/>
      <c r="B25800"/>
      <c r="C25800"/>
      <c r="D25800"/>
      <c r="E25800"/>
      <c r="F25800"/>
      <c r="G25800"/>
      <c r="H25800" s="26"/>
      <c r="I25800" s="26"/>
      <c r="K25800"/>
      <c r="L25800"/>
      <c r="M25800"/>
      <c r="N25800"/>
      <c r="O25800"/>
      <c r="P25800"/>
      <c r="S25800"/>
    </row>
    <row r="25801" spans="1:19" x14ac:dyDescent="0.3">
      <c r="A25801" s="25"/>
      <c r="B25801"/>
      <c r="C25801"/>
      <c r="D25801"/>
      <c r="E25801"/>
      <c r="F25801"/>
      <c r="G25801"/>
      <c r="H25801" s="26"/>
      <c r="I25801" s="26"/>
      <c r="K25801"/>
      <c r="L25801"/>
      <c r="M25801"/>
      <c r="N25801"/>
      <c r="O25801"/>
      <c r="P25801"/>
      <c r="S25801"/>
    </row>
    <row r="25802" spans="1:19" x14ac:dyDescent="0.3">
      <c r="A25802" s="25"/>
      <c r="B25802"/>
      <c r="C25802"/>
      <c r="D25802"/>
      <c r="E25802"/>
      <c r="F25802"/>
      <c r="G25802"/>
      <c r="H25802" s="26"/>
      <c r="I25802" s="26"/>
      <c r="K25802"/>
      <c r="L25802"/>
      <c r="M25802"/>
      <c r="N25802"/>
      <c r="O25802"/>
      <c r="P25802"/>
      <c r="S25802"/>
    </row>
    <row r="25803" spans="1:19" x14ac:dyDescent="0.3">
      <c r="A25803" s="25"/>
      <c r="B25803"/>
      <c r="C25803"/>
      <c r="D25803"/>
      <c r="E25803"/>
      <c r="F25803"/>
      <c r="G25803"/>
      <c r="H25803" s="26"/>
      <c r="I25803" s="26"/>
      <c r="K25803"/>
      <c r="L25803"/>
      <c r="M25803"/>
      <c r="N25803"/>
      <c r="O25803"/>
      <c r="P25803"/>
      <c r="S25803"/>
    </row>
    <row r="25804" spans="1:19" x14ac:dyDescent="0.3">
      <c r="A25804" s="25"/>
      <c r="B25804"/>
      <c r="C25804"/>
      <c r="D25804"/>
      <c r="E25804"/>
      <c r="F25804"/>
      <c r="G25804"/>
      <c r="H25804" s="26"/>
      <c r="I25804" s="26"/>
      <c r="K25804"/>
      <c r="L25804"/>
      <c r="M25804"/>
      <c r="N25804"/>
      <c r="O25804"/>
      <c r="P25804"/>
      <c r="S25804"/>
    </row>
    <row r="25805" spans="1:19" x14ac:dyDescent="0.3">
      <c r="A25805" s="25"/>
      <c r="B25805"/>
      <c r="C25805"/>
      <c r="D25805"/>
      <c r="E25805"/>
      <c r="F25805"/>
      <c r="G25805"/>
      <c r="H25805" s="26"/>
      <c r="I25805" s="26"/>
      <c r="K25805"/>
      <c r="L25805"/>
      <c r="M25805"/>
      <c r="N25805"/>
      <c r="O25805"/>
      <c r="P25805"/>
      <c r="S25805"/>
    </row>
    <row r="25806" spans="1:19" x14ac:dyDescent="0.3">
      <c r="A25806" s="25"/>
      <c r="B25806"/>
      <c r="C25806"/>
      <c r="D25806"/>
      <c r="E25806"/>
      <c r="F25806"/>
      <c r="G25806"/>
      <c r="H25806" s="26"/>
      <c r="I25806" s="26"/>
      <c r="K25806"/>
      <c r="L25806"/>
      <c r="M25806"/>
      <c r="N25806"/>
      <c r="O25806"/>
      <c r="P25806"/>
      <c r="S25806"/>
    </row>
    <row r="25807" spans="1:19" x14ac:dyDescent="0.3">
      <c r="A25807" s="25"/>
      <c r="B25807"/>
      <c r="C25807"/>
      <c r="D25807"/>
      <c r="E25807"/>
      <c r="F25807"/>
      <c r="G25807"/>
      <c r="H25807" s="26"/>
      <c r="I25807" s="26"/>
      <c r="K25807"/>
      <c r="L25807"/>
      <c r="M25807"/>
      <c r="N25807"/>
      <c r="O25807"/>
      <c r="P25807"/>
      <c r="S25807"/>
    </row>
    <row r="25808" spans="1:19" x14ac:dyDescent="0.3">
      <c r="A25808" s="25"/>
      <c r="B25808"/>
      <c r="C25808"/>
      <c r="D25808"/>
      <c r="E25808"/>
      <c r="F25808"/>
      <c r="G25808"/>
      <c r="H25808" s="26"/>
      <c r="I25808" s="26"/>
      <c r="K25808"/>
      <c r="L25808"/>
      <c r="M25808"/>
      <c r="N25808"/>
      <c r="O25808"/>
      <c r="P25808"/>
      <c r="S25808"/>
    </row>
    <row r="25809" spans="1:19" x14ac:dyDescent="0.3">
      <c r="A25809" s="25"/>
      <c r="B25809"/>
      <c r="C25809"/>
      <c r="D25809"/>
      <c r="E25809"/>
      <c r="F25809"/>
      <c r="G25809"/>
      <c r="H25809" s="26"/>
      <c r="I25809" s="26"/>
      <c r="K25809"/>
      <c r="L25809"/>
      <c r="M25809"/>
      <c r="N25809"/>
      <c r="O25809"/>
      <c r="P25809"/>
      <c r="S25809"/>
    </row>
    <row r="25810" spans="1:19" x14ac:dyDescent="0.3">
      <c r="A25810" s="25"/>
      <c r="B25810"/>
      <c r="C25810"/>
      <c r="D25810"/>
      <c r="E25810"/>
      <c r="F25810"/>
      <c r="G25810"/>
      <c r="H25810" s="26"/>
      <c r="I25810" s="26"/>
      <c r="K25810"/>
      <c r="L25810"/>
      <c r="M25810"/>
      <c r="N25810"/>
      <c r="O25810"/>
      <c r="P25810"/>
      <c r="S25810"/>
    </row>
    <row r="25811" spans="1:19" x14ac:dyDescent="0.3">
      <c r="A25811" s="25"/>
      <c r="B25811"/>
      <c r="C25811"/>
      <c r="D25811"/>
      <c r="E25811"/>
      <c r="F25811"/>
      <c r="G25811"/>
      <c r="H25811" s="26"/>
      <c r="I25811" s="26"/>
      <c r="K25811"/>
      <c r="L25811"/>
      <c r="M25811"/>
      <c r="N25811"/>
      <c r="O25811"/>
      <c r="P25811"/>
      <c r="S25811"/>
    </row>
    <row r="25812" spans="1:19" x14ac:dyDescent="0.3">
      <c r="A25812" s="25"/>
      <c r="B25812"/>
      <c r="C25812"/>
      <c r="D25812"/>
      <c r="E25812"/>
      <c r="F25812"/>
      <c r="G25812"/>
      <c r="H25812" s="14"/>
      <c r="I25812" s="14"/>
      <c r="K25812"/>
      <c r="L25812"/>
      <c r="M25812"/>
      <c r="N25812"/>
      <c r="O25812"/>
      <c r="P25812"/>
      <c r="S25812"/>
    </row>
    <row r="25813" spans="1:19" x14ac:dyDescent="0.3">
      <c r="A25813" s="25"/>
      <c r="B25813"/>
      <c r="C25813"/>
      <c r="D25813"/>
      <c r="E25813"/>
      <c r="F25813"/>
      <c r="G25813"/>
      <c r="H25813" s="14"/>
      <c r="I25813" s="14"/>
      <c r="K25813"/>
      <c r="L25813"/>
      <c r="M25813"/>
      <c r="N25813"/>
      <c r="O25813"/>
      <c r="P25813"/>
      <c r="S25813"/>
    </row>
    <row r="25814" spans="1:19" x14ac:dyDescent="0.3">
      <c r="A25814" s="25"/>
      <c r="B25814"/>
      <c r="C25814"/>
      <c r="D25814"/>
      <c r="E25814"/>
      <c r="F25814"/>
      <c r="G25814"/>
      <c r="H25814" s="14"/>
      <c r="I25814" s="14"/>
      <c r="K25814"/>
      <c r="L25814"/>
      <c r="M25814"/>
      <c r="N25814"/>
      <c r="O25814"/>
      <c r="P25814"/>
      <c r="S25814"/>
    </row>
    <row r="25815" spans="1:19" x14ac:dyDescent="0.3">
      <c r="A25815" s="25"/>
      <c r="B25815"/>
      <c r="C25815"/>
      <c r="D25815"/>
      <c r="E25815"/>
      <c r="F25815"/>
      <c r="G25815"/>
      <c r="H25815" s="14"/>
      <c r="I25815" s="14"/>
      <c r="K25815"/>
      <c r="L25815"/>
      <c r="M25815"/>
      <c r="N25815"/>
      <c r="O25815"/>
      <c r="P25815"/>
      <c r="S25815"/>
    </row>
    <row r="25816" spans="1:19" x14ac:dyDescent="0.3">
      <c r="A25816" s="25"/>
      <c r="B25816"/>
      <c r="C25816"/>
      <c r="D25816"/>
      <c r="E25816"/>
      <c r="F25816"/>
      <c r="G25816"/>
      <c r="H25816"/>
      <c r="I25816" s="14"/>
      <c r="K25816"/>
      <c r="L25816"/>
      <c r="M25816"/>
      <c r="N25816"/>
      <c r="O25816"/>
      <c r="P25816"/>
      <c r="S25816"/>
    </row>
    <row r="25817" spans="1:19" x14ac:dyDescent="0.3">
      <c r="A25817" s="25"/>
      <c r="B25817"/>
      <c r="C25817"/>
      <c r="D25817"/>
      <c r="E25817"/>
      <c r="F25817"/>
      <c r="G25817"/>
      <c r="H25817"/>
      <c r="I25817" s="14"/>
      <c r="K25817"/>
      <c r="L25817"/>
      <c r="M25817"/>
      <c r="N25817"/>
      <c r="O25817"/>
      <c r="P25817"/>
      <c r="S25817"/>
    </row>
    <row r="25818" spans="1:19" x14ac:dyDescent="0.3">
      <c r="A25818" s="25"/>
      <c r="B25818"/>
      <c r="C25818"/>
      <c r="D25818"/>
      <c r="E25818"/>
      <c r="F25818"/>
      <c r="G25818"/>
      <c r="H25818" s="26"/>
      <c r="I25818" s="26"/>
      <c r="K25818"/>
      <c r="L25818"/>
      <c r="M25818"/>
      <c r="N25818"/>
      <c r="O25818"/>
      <c r="P25818"/>
      <c r="S25818"/>
    </row>
    <row r="25819" spans="1:19" x14ac:dyDescent="0.3">
      <c r="A25819" s="25"/>
      <c r="B25819"/>
      <c r="C25819"/>
      <c r="D25819"/>
      <c r="E25819"/>
      <c r="F25819"/>
      <c r="G25819"/>
      <c r="H25819" s="26"/>
      <c r="I25819" s="26"/>
      <c r="K25819"/>
      <c r="L25819"/>
      <c r="M25819"/>
      <c r="N25819"/>
      <c r="O25819"/>
      <c r="P25819"/>
      <c r="S25819"/>
    </row>
    <row r="25820" spans="1:19" x14ac:dyDescent="0.3">
      <c r="A25820" s="25"/>
      <c r="B25820"/>
      <c r="C25820"/>
      <c r="D25820"/>
      <c r="E25820"/>
      <c r="F25820"/>
      <c r="G25820"/>
      <c r="H25820" s="26"/>
      <c r="I25820" s="26"/>
      <c r="K25820"/>
      <c r="L25820"/>
      <c r="M25820"/>
      <c r="N25820"/>
      <c r="O25820"/>
      <c r="P25820"/>
      <c r="S25820"/>
    </row>
    <row r="25821" spans="1:19" x14ac:dyDescent="0.3">
      <c r="A25821" s="25"/>
      <c r="B25821"/>
      <c r="C25821"/>
      <c r="D25821"/>
      <c r="E25821"/>
      <c r="F25821"/>
      <c r="G25821"/>
      <c r="H25821" s="26"/>
      <c r="I25821" s="26"/>
      <c r="K25821"/>
      <c r="L25821"/>
      <c r="M25821"/>
      <c r="N25821"/>
      <c r="O25821"/>
      <c r="P25821"/>
      <c r="S25821"/>
    </row>
    <row r="25822" spans="1:19" x14ac:dyDescent="0.3">
      <c r="A25822" s="25"/>
      <c r="B25822"/>
      <c r="C25822"/>
      <c r="D25822"/>
      <c r="E25822"/>
      <c r="F25822"/>
      <c r="G25822"/>
      <c r="H25822" s="26"/>
      <c r="I25822" s="26"/>
      <c r="K25822"/>
      <c r="L25822"/>
      <c r="M25822"/>
      <c r="N25822"/>
      <c r="O25822"/>
      <c r="P25822"/>
      <c r="S25822"/>
    </row>
    <row r="25823" spans="1:19" x14ac:dyDescent="0.3">
      <c r="A25823" s="25"/>
      <c r="B25823"/>
      <c r="C25823"/>
      <c r="D25823"/>
      <c r="E25823"/>
      <c r="F25823"/>
      <c r="G25823"/>
      <c r="H25823" s="26"/>
      <c r="I25823" s="26"/>
      <c r="K25823"/>
      <c r="L25823"/>
      <c r="M25823"/>
      <c r="N25823"/>
      <c r="O25823"/>
      <c r="P25823"/>
      <c r="S25823"/>
    </row>
    <row r="25824" spans="1:19" x14ac:dyDescent="0.3">
      <c r="A25824" s="25"/>
      <c r="B25824"/>
      <c r="C25824"/>
      <c r="D25824"/>
      <c r="E25824"/>
      <c r="F25824"/>
      <c r="G25824"/>
      <c r="H25824"/>
      <c r="I25824"/>
      <c r="K25824"/>
      <c r="L25824"/>
      <c r="M25824"/>
      <c r="N25824"/>
      <c r="O25824"/>
      <c r="P25824"/>
      <c r="S25824"/>
    </row>
    <row r="25825" spans="1:19" x14ac:dyDescent="0.3">
      <c r="A25825" s="25"/>
      <c r="B25825"/>
      <c r="C25825"/>
      <c r="D25825"/>
      <c r="E25825"/>
      <c r="F25825"/>
      <c r="G25825"/>
      <c r="H25825"/>
      <c r="I25825"/>
      <c r="K25825"/>
      <c r="L25825"/>
      <c r="M25825"/>
      <c r="N25825"/>
      <c r="O25825"/>
      <c r="P25825"/>
      <c r="S25825"/>
    </row>
    <row r="25826" spans="1:19" x14ac:dyDescent="0.3">
      <c r="A25826" s="25"/>
      <c r="B25826"/>
      <c r="C25826"/>
      <c r="D25826"/>
      <c r="E25826"/>
      <c r="F25826"/>
      <c r="G25826"/>
      <c r="H25826"/>
      <c r="I25826"/>
      <c r="K25826"/>
      <c r="L25826"/>
      <c r="M25826"/>
      <c r="N25826"/>
      <c r="O25826"/>
      <c r="P25826"/>
      <c r="S25826"/>
    </row>
    <row r="25827" spans="1:19" x14ac:dyDescent="0.3">
      <c r="A25827" s="25"/>
      <c r="B25827"/>
      <c r="C25827"/>
      <c r="D25827"/>
      <c r="E25827"/>
      <c r="F25827"/>
      <c r="G25827"/>
      <c r="H25827"/>
      <c r="I25827"/>
      <c r="K25827"/>
      <c r="L25827"/>
      <c r="M25827"/>
      <c r="N25827"/>
      <c r="O25827"/>
      <c r="P25827"/>
      <c r="S25827"/>
    </row>
    <row r="25828" spans="1:19" x14ac:dyDescent="0.3">
      <c r="A25828" s="25"/>
      <c r="B25828"/>
      <c r="C25828"/>
      <c r="D25828"/>
      <c r="E25828"/>
      <c r="F25828"/>
      <c r="G25828"/>
      <c r="H25828"/>
      <c r="I25828"/>
      <c r="K25828"/>
      <c r="L25828"/>
      <c r="M25828"/>
      <c r="N25828"/>
      <c r="O25828"/>
      <c r="P25828"/>
      <c r="S25828"/>
    </row>
    <row r="25829" spans="1:19" x14ac:dyDescent="0.3">
      <c r="A25829" s="25"/>
      <c r="B25829"/>
      <c r="C25829"/>
      <c r="D25829"/>
      <c r="E25829"/>
      <c r="F25829"/>
      <c r="G25829"/>
      <c r="H25829"/>
      <c r="I25829"/>
      <c r="K25829"/>
      <c r="L25829"/>
      <c r="M25829"/>
      <c r="N25829"/>
      <c r="O25829"/>
      <c r="P25829"/>
      <c r="S25829"/>
    </row>
    <row r="25830" spans="1:19" x14ac:dyDescent="0.3">
      <c r="A25830" s="25"/>
      <c r="B25830"/>
      <c r="C25830"/>
      <c r="D25830"/>
      <c r="E25830"/>
      <c r="F25830"/>
      <c r="G25830"/>
      <c r="H25830" s="26"/>
      <c r="I25830" s="26"/>
      <c r="K25830"/>
      <c r="L25830"/>
      <c r="M25830"/>
      <c r="N25830"/>
      <c r="O25830"/>
      <c r="P25830"/>
      <c r="S25830"/>
    </row>
    <row r="25831" spans="1:19" x14ac:dyDescent="0.3">
      <c r="A25831" s="25"/>
      <c r="B25831"/>
      <c r="C25831"/>
      <c r="D25831"/>
      <c r="E25831"/>
      <c r="F25831"/>
      <c r="G25831"/>
      <c r="H25831" s="26"/>
      <c r="I25831" s="26"/>
      <c r="K25831"/>
      <c r="L25831"/>
      <c r="M25831"/>
      <c r="N25831"/>
      <c r="O25831"/>
      <c r="P25831"/>
      <c r="S25831"/>
    </row>
    <row r="25832" spans="1:19" x14ac:dyDescent="0.3">
      <c r="A25832" s="25"/>
      <c r="B25832"/>
      <c r="C25832"/>
      <c r="D25832"/>
      <c r="E25832"/>
      <c r="F25832"/>
      <c r="G25832"/>
      <c r="H25832" s="26"/>
      <c r="I25832" s="26"/>
      <c r="K25832"/>
      <c r="L25832"/>
      <c r="M25832"/>
      <c r="N25832"/>
      <c r="O25832"/>
      <c r="P25832"/>
      <c r="S25832"/>
    </row>
    <row r="25833" spans="1:19" x14ac:dyDescent="0.3">
      <c r="A25833" s="25"/>
      <c r="B25833"/>
      <c r="C25833"/>
      <c r="D25833"/>
      <c r="E25833"/>
      <c r="F25833"/>
      <c r="G25833"/>
      <c r="H25833" s="26"/>
      <c r="I25833" s="26"/>
      <c r="K25833"/>
      <c r="L25833"/>
      <c r="M25833"/>
      <c r="N25833"/>
      <c r="O25833"/>
      <c r="P25833"/>
      <c r="S25833"/>
    </row>
    <row r="25834" spans="1:19" x14ac:dyDescent="0.3">
      <c r="A25834" s="25"/>
      <c r="B25834"/>
      <c r="C25834"/>
      <c r="D25834"/>
      <c r="E25834"/>
      <c r="F25834"/>
      <c r="G25834"/>
      <c r="H25834" s="26"/>
      <c r="I25834" s="26"/>
      <c r="K25834"/>
      <c r="L25834"/>
      <c r="M25834"/>
      <c r="N25834"/>
      <c r="O25834"/>
      <c r="P25834"/>
      <c r="S25834"/>
    </row>
    <row r="25835" spans="1:19" x14ac:dyDescent="0.3">
      <c r="A25835" s="25"/>
      <c r="B25835"/>
      <c r="C25835"/>
      <c r="D25835"/>
      <c r="E25835"/>
      <c r="F25835"/>
      <c r="G25835"/>
      <c r="H25835" s="26"/>
      <c r="I25835" s="26"/>
      <c r="K25835"/>
      <c r="L25835"/>
      <c r="M25835"/>
      <c r="N25835"/>
      <c r="O25835"/>
      <c r="P25835"/>
      <c r="S25835"/>
    </row>
    <row r="25836" spans="1:19" x14ac:dyDescent="0.3">
      <c r="A25836" s="25"/>
      <c r="B25836"/>
      <c r="C25836"/>
      <c r="D25836"/>
      <c r="E25836"/>
      <c r="F25836"/>
      <c r="G25836"/>
      <c r="H25836"/>
      <c r="I25836"/>
      <c r="K25836"/>
      <c r="L25836"/>
      <c r="M25836"/>
      <c r="N25836"/>
      <c r="O25836"/>
      <c r="P25836"/>
      <c r="S25836"/>
    </row>
    <row r="25837" spans="1:19" x14ac:dyDescent="0.3">
      <c r="A25837" s="25"/>
      <c r="B25837"/>
      <c r="C25837"/>
      <c r="D25837"/>
      <c r="E25837"/>
      <c r="F25837"/>
      <c r="G25837"/>
      <c r="H25837"/>
      <c r="I25837"/>
      <c r="K25837"/>
      <c r="L25837"/>
      <c r="M25837"/>
      <c r="N25837"/>
      <c r="O25837"/>
      <c r="P25837"/>
      <c r="S25837"/>
    </row>
    <row r="25838" spans="1:19" x14ac:dyDescent="0.3">
      <c r="A25838" s="25"/>
      <c r="B25838"/>
      <c r="C25838"/>
      <c r="D25838"/>
      <c r="E25838"/>
      <c r="F25838"/>
      <c r="G25838"/>
      <c r="H25838"/>
      <c r="I25838"/>
      <c r="K25838"/>
      <c r="L25838"/>
      <c r="M25838"/>
      <c r="N25838"/>
      <c r="O25838"/>
      <c r="P25838"/>
      <c r="S25838"/>
    </row>
    <row r="25839" spans="1:19" x14ac:dyDescent="0.3">
      <c r="A25839" s="25"/>
      <c r="B25839"/>
      <c r="C25839"/>
      <c r="D25839"/>
      <c r="E25839"/>
      <c r="F25839"/>
      <c r="G25839"/>
      <c r="H25839"/>
      <c r="I25839"/>
      <c r="K25839"/>
      <c r="L25839"/>
      <c r="M25839"/>
      <c r="N25839"/>
      <c r="O25839"/>
      <c r="P25839"/>
      <c r="S25839"/>
    </row>
    <row r="25840" spans="1:19" x14ac:dyDescent="0.3">
      <c r="A25840" s="25"/>
      <c r="B25840"/>
      <c r="C25840"/>
      <c r="D25840"/>
      <c r="E25840"/>
      <c r="F25840"/>
      <c r="G25840"/>
      <c r="H25840"/>
      <c r="I25840"/>
      <c r="K25840"/>
      <c r="L25840"/>
      <c r="M25840"/>
      <c r="N25840"/>
      <c r="O25840"/>
      <c r="P25840"/>
      <c r="S25840"/>
    </row>
    <row r="25841" spans="1:19" x14ac:dyDescent="0.3">
      <c r="A25841" s="25"/>
      <c r="B25841"/>
      <c r="C25841"/>
      <c r="D25841"/>
      <c r="E25841"/>
      <c r="F25841"/>
      <c r="G25841"/>
      <c r="H25841"/>
      <c r="I25841"/>
      <c r="K25841"/>
      <c r="L25841"/>
      <c r="M25841"/>
      <c r="N25841"/>
      <c r="O25841"/>
      <c r="P25841"/>
      <c r="S25841"/>
    </row>
    <row r="25842" spans="1:19" x14ac:dyDescent="0.3">
      <c r="A25842" s="25"/>
      <c r="B25842"/>
      <c r="C25842"/>
      <c r="D25842"/>
      <c r="E25842"/>
      <c r="F25842"/>
      <c r="G25842"/>
      <c r="H25842"/>
      <c r="I25842"/>
      <c r="K25842"/>
      <c r="L25842"/>
      <c r="M25842"/>
      <c r="N25842"/>
      <c r="O25842"/>
      <c r="P25842"/>
      <c r="S25842"/>
    </row>
    <row r="25843" spans="1:19" x14ac:dyDescent="0.3">
      <c r="A25843" s="25"/>
      <c r="B25843"/>
      <c r="C25843"/>
      <c r="D25843"/>
      <c r="E25843"/>
      <c r="F25843"/>
      <c r="G25843"/>
      <c r="H25843"/>
      <c r="I25843"/>
      <c r="K25843"/>
      <c r="L25843"/>
      <c r="M25843"/>
      <c r="N25843"/>
      <c r="O25843"/>
      <c r="P25843"/>
      <c r="S25843"/>
    </row>
    <row r="25844" spans="1:19" x14ac:dyDescent="0.3">
      <c r="A25844" s="25"/>
      <c r="B25844"/>
      <c r="C25844"/>
      <c r="D25844"/>
      <c r="E25844"/>
      <c r="F25844"/>
      <c r="G25844"/>
      <c r="H25844"/>
      <c r="I25844"/>
      <c r="K25844"/>
      <c r="L25844"/>
      <c r="M25844"/>
      <c r="N25844"/>
      <c r="O25844"/>
      <c r="P25844"/>
      <c r="S25844"/>
    </row>
    <row r="25845" spans="1:19" x14ac:dyDescent="0.3">
      <c r="A25845" s="25"/>
      <c r="B25845"/>
      <c r="C25845"/>
      <c r="D25845"/>
      <c r="E25845"/>
      <c r="F25845"/>
      <c r="G25845"/>
      <c r="H25845"/>
      <c r="I25845"/>
      <c r="K25845"/>
      <c r="L25845"/>
      <c r="M25845"/>
      <c r="N25845"/>
      <c r="O25845"/>
      <c r="P25845"/>
      <c r="S25845"/>
    </row>
    <row r="25846" spans="1:19" x14ac:dyDescent="0.3">
      <c r="A25846" s="25"/>
      <c r="B25846"/>
      <c r="C25846"/>
      <c r="D25846"/>
      <c r="E25846"/>
      <c r="F25846"/>
      <c r="G25846"/>
      <c r="H25846"/>
      <c r="I25846"/>
      <c r="K25846"/>
      <c r="L25846"/>
      <c r="M25846"/>
      <c r="N25846"/>
      <c r="O25846"/>
      <c r="P25846"/>
      <c r="S25846"/>
    </row>
    <row r="25847" spans="1:19" x14ac:dyDescent="0.3">
      <c r="A25847" s="25"/>
      <c r="B25847"/>
      <c r="C25847"/>
      <c r="D25847"/>
      <c r="E25847"/>
      <c r="F25847"/>
      <c r="G25847"/>
      <c r="H25847"/>
      <c r="I25847"/>
      <c r="K25847"/>
      <c r="L25847"/>
      <c r="M25847"/>
      <c r="N25847"/>
      <c r="O25847"/>
      <c r="P25847"/>
      <c r="S25847"/>
    </row>
    <row r="25848" spans="1:19" x14ac:dyDescent="0.3">
      <c r="A25848" s="25"/>
      <c r="B25848"/>
      <c r="C25848"/>
      <c r="D25848"/>
      <c r="E25848"/>
      <c r="F25848"/>
      <c r="G25848"/>
      <c r="H25848"/>
      <c r="I25848"/>
      <c r="K25848"/>
      <c r="L25848"/>
      <c r="M25848"/>
      <c r="N25848"/>
      <c r="O25848"/>
      <c r="P25848"/>
      <c r="S25848"/>
    </row>
    <row r="25849" spans="1:19" x14ac:dyDescent="0.3">
      <c r="A25849" s="25"/>
      <c r="B25849"/>
      <c r="C25849"/>
      <c r="D25849"/>
      <c r="E25849"/>
      <c r="F25849"/>
      <c r="G25849"/>
      <c r="H25849"/>
      <c r="I25849"/>
      <c r="K25849"/>
      <c r="L25849"/>
      <c r="M25849"/>
      <c r="N25849"/>
      <c r="O25849"/>
      <c r="P25849"/>
      <c r="S25849"/>
    </row>
    <row r="25850" spans="1:19" x14ac:dyDescent="0.3">
      <c r="A25850" s="25"/>
      <c r="B25850"/>
      <c r="C25850"/>
      <c r="D25850"/>
      <c r="E25850"/>
      <c r="F25850"/>
      <c r="G25850"/>
      <c r="H25850"/>
      <c r="I25850"/>
      <c r="K25850"/>
      <c r="L25850"/>
      <c r="M25850"/>
      <c r="N25850"/>
      <c r="O25850"/>
      <c r="P25850"/>
      <c r="S25850"/>
    </row>
    <row r="25851" spans="1:19" x14ac:dyDescent="0.3">
      <c r="A25851" s="25"/>
      <c r="B25851"/>
      <c r="C25851"/>
      <c r="D25851"/>
      <c r="E25851"/>
      <c r="F25851"/>
      <c r="G25851"/>
      <c r="H25851"/>
      <c r="I25851"/>
      <c r="K25851"/>
      <c r="L25851"/>
      <c r="M25851"/>
      <c r="N25851"/>
      <c r="O25851"/>
      <c r="P25851"/>
      <c r="S25851"/>
    </row>
    <row r="25852" spans="1:19" x14ac:dyDescent="0.3">
      <c r="A25852" s="25"/>
      <c r="B25852"/>
      <c r="C25852"/>
      <c r="D25852"/>
      <c r="E25852"/>
      <c r="F25852"/>
      <c r="G25852"/>
      <c r="H25852"/>
      <c r="I25852"/>
      <c r="K25852"/>
      <c r="L25852"/>
      <c r="M25852"/>
      <c r="N25852"/>
      <c r="O25852"/>
      <c r="P25852"/>
      <c r="S25852"/>
    </row>
    <row r="25853" spans="1:19" x14ac:dyDescent="0.3">
      <c r="A25853" s="25"/>
      <c r="B25853"/>
      <c r="C25853"/>
      <c r="D25853"/>
      <c r="E25853"/>
      <c r="F25853"/>
      <c r="G25853"/>
      <c r="H25853"/>
      <c r="I25853"/>
      <c r="K25853"/>
      <c r="L25853"/>
      <c r="M25853"/>
      <c r="N25853"/>
      <c r="O25853"/>
      <c r="P25853"/>
      <c r="S25853"/>
    </row>
    <row r="25854" spans="1:19" x14ac:dyDescent="0.3">
      <c r="A25854" s="25"/>
      <c r="B25854"/>
      <c r="C25854"/>
      <c r="D25854"/>
      <c r="E25854"/>
      <c r="F25854"/>
      <c r="G25854"/>
      <c r="H25854"/>
      <c r="I25854"/>
      <c r="K25854"/>
      <c r="L25854"/>
      <c r="M25854"/>
      <c r="N25854"/>
      <c r="O25854"/>
      <c r="P25854"/>
      <c r="S25854"/>
    </row>
    <row r="25855" spans="1:19" x14ac:dyDescent="0.3">
      <c r="A25855" s="25"/>
      <c r="B25855"/>
      <c r="C25855"/>
      <c r="D25855"/>
      <c r="E25855"/>
      <c r="F25855"/>
      <c r="G25855"/>
      <c r="H25855"/>
      <c r="I25855"/>
      <c r="K25855"/>
      <c r="L25855"/>
      <c r="M25855"/>
      <c r="N25855"/>
      <c r="O25855"/>
      <c r="P25855"/>
      <c r="S25855"/>
    </row>
    <row r="25856" spans="1:19" x14ac:dyDescent="0.3">
      <c r="A25856" s="25"/>
      <c r="B25856"/>
      <c r="C25856"/>
      <c r="D25856"/>
      <c r="E25856"/>
      <c r="F25856"/>
      <c r="G25856"/>
      <c r="H25856"/>
      <c r="I25856"/>
      <c r="K25856"/>
      <c r="L25856"/>
      <c r="M25856"/>
      <c r="N25856"/>
      <c r="O25856"/>
      <c r="P25856"/>
      <c r="S25856"/>
    </row>
    <row r="25857" spans="1:19" x14ac:dyDescent="0.3">
      <c r="A25857" s="25"/>
      <c r="B25857"/>
      <c r="C25857"/>
      <c r="D25857"/>
      <c r="E25857"/>
      <c r="F25857"/>
      <c r="G25857"/>
      <c r="H25857"/>
      <c r="I25857"/>
      <c r="K25857"/>
      <c r="L25857"/>
      <c r="M25857"/>
      <c r="N25857"/>
      <c r="O25857"/>
      <c r="P25857"/>
      <c r="S25857"/>
    </row>
    <row r="25858" spans="1:19" x14ac:dyDescent="0.3">
      <c r="A25858" s="25"/>
      <c r="B25858"/>
      <c r="C25858"/>
      <c r="D25858"/>
      <c r="E25858"/>
      <c r="F25858"/>
      <c r="G25858"/>
      <c r="H25858"/>
      <c r="I25858"/>
      <c r="K25858"/>
      <c r="L25858"/>
      <c r="M25858"/>
      <c r="N25858"/>
      <c r="O25858"/>
      <c r="P25858"/>
      <c r="S25858"/>
    </row>
    <row r="25859" spans="1:19" x14ac:dyDescent="0.3">
      <c r="A25859" s="25"/>
      <c r="B25859"/>
      <c r="C25859"/>
      <c r="D25859"/>
      <c r="E25859"/>
      <c r="F25859"/>
      <c r="G25859"/>
      <c r="H25859"/>
      <c r="I25859"/>
      <c r="K25859"/>
      <c r="L25859"/>
      <c r="M25859"/>
      <c r="N25859"/>
      <c r="O25859"/>
      <c r="P25859"/>
      <c r="S25859"/>
    </row>
    <row r="25860" spans="1:19" x14ac:dyDescent="0.3">
      <c r="A25860" s="25"/>
      <c r="B25860"/>
      <c r="C25860"/>
      <c r="D25860"/>
      <c r="E25860"/>
      <c r="F25860"/>
      <c r="G25860"/>
      <c r="H25860"/>
      <c r="I25860"/>
      <c r="K25860"/>
      <c r="L25860"/>
      <c r="M25860"/>
      <c r="N25860"/>
      <c r="O25860"/>
      <c r="P25860"/>
      <c r="S25860"/>
    </row>
    <row r="25861" spans="1:19" x14ac:dyDescent="0.3">
      <c r="A25861" s="25"/>
      <c r="B25861"/>
      <c r="C25861"/>
      <c r="D25861"/>
      <c r="E25861"/>
      <c r="F25861"/>
      <c r="G25861"/>
      <c r="H25861"/>
      <c r="I25861"/>
      <c r="K25861"/>
      <c r="L25861"/>
      <c r="M25861"/>
      <c r="N25861"/>
      <c r="O25861"/>
      <c r="P25861"/>
      <c r="S25861"/>
    </row>
    <row r="25862" spans="1:19" x14ac:dyDescent="0.3">
      <c r="A25862" s="25"/>
      <c r="B25862"/>
      <c r="C25862"/>
      <c r="D25862"/>
      <c r="E25862"/>
      <c r="F25862"/>
      <c r="G25862"/>
      <c r="H25862"/>
      <c r="I25862"/>
      <c r="K25862"/>
      <c r="L25862"/>
      <c r="M25862"/>
      <c r="N25862"/>
      <c r="O25862"/>
      <c r="P25862"/>
      <c r="S25862"/>
    </row>
    <row r="25863" spans="1:19" x14ac:dyDescent="0.3">
      <c r="A25863" s="25"/>
      <c r="B25863"/>
      <c r="C25863"/>
      <c r="D25863"/>
      <c r="E25863"/>
      <c r="F25863"/>
      <c r="G25863"/>
      <c r="H25863"/>
      <c r="I25863"/>
      <c r="K25863"/>
      <c r="L25863"/>
      <c r="M25863"/>
      <c r="N25863"/>
      <c r="O25863"/>
      <c r="P25863"/>
      <c r="S25863"/>
    </row>
    <row r="25864" spans="1:19" x14ac:dyDescent="0.3">
      <c r="A25864" s="25"/>
      <c r="B25864"/>
      <c r="C25864"/>
      <c r="D25864"/>
      <c r="E25864"/>
      <c r="F25864"/>
      <c r="G25864"/>
      <c r="H25864"/>
      <c r="I25864"/>
      <c r="K25864"/>
      <c r="L25864"/>
      <c r="M25864"/>
      <c r="N25864"/>
      <c r="O25864"/>
      <c r="P25864"/>
      <c r="S25864"/>
    </row>
    <row r="25865" spans="1:19" x14ac:dyDescent="0.3">
      <c r="A25865" s="25"/>
      <c r="B25865"/>
      <c r="C25865"/>
      <c r="D25865"/>
      <c r="E25865"/>
      <c r="F25865"/>
      <c r="G25865"/>
      <c r="H25865"/>
      <c r="I25865"/>
      <c r="K25865"/>
      <c r="L25865"/>
      <c r="M25865"/>
      <c r="N25865"/>
      <c r="O25865"/>
      <c r="P25865"/>
      <c r="S25865"/>
    </row>
    <row r="25866" spans="1:19" x14ac:dyDescent="0.3">
      <c r="A25866" s="25"/>
      <c r="B25866"/>
      <c r="C25866"/>
      <c r="D25866"/>
      <c r="E25866"/>
      <c r="F25866"/>
      <c r="G25866"/>
      <c r="H25866"/>
      <c r="I25866"/>
      <c r="K25866"/>
      <c r="L25866"/>
      <c r="M25866"/>
      <c r="N25866"/>
      <c r="O25866"/>
      <c r="P25866"/>
      <c r="S25866"/>
    </row>
    <row r="25867" spans="1:19" x14ac:dyDescent="0.3">
      <c r="A25867" s="25"/>
      <c r="B25867"/>
      <c r="C25867"/>
      <c r="D25867"/>
      <c r="E25867"/>
      <c r="F25867"/>
      <c r="G25867"/>
      <c r="H25867"/>
      <c r="I25867"/>
      <c r="K25867"/>
      <c r="L25867"/>
      <c r="M25867"/>
      <c r="N25867"/>
      <c r="O25867"/>
      <c r="P25867"/>
      <c r="S25867"/>
    </row>
    <row r="25868" spans="1:19" x14ac:dyDescent="0.3">
      <c r="A25868" s="25"/>
      <c r="B25868"/>
      <c r="C25868"/>
      <c r="D25868"/>
      <c r="E25868"/>
      <c r="F25868"/>
      <c r="G25868"/>
      <c r="H25868"/>
      <c r="I25868"/>
      <c r="K25868"/>
      <c r="L25868"/>
      <c r="M25868"/>
      <c r="N25868"/>
      <c r="O25868"/>
      <c r="P25868"/>
      <c r="S25868"/>
    </row>
    <row r="25869" spans="1:19" x14ac:dyDescent="0.3">
      <c r="A25869" s="25"/>
      <c r="B25869"/>
      <c r="C25869"/>
      <c r="D25869"/>
      <c r="E25869"/>
      <c r="F25869"/>
      <c r="G25869"/>
      <c r="H25869"/>
      <c r="I25869"/>
      <c r="K25869"/>
      <c r="L25869"/>
      <c r="M25869"/>
      <c r="N25869"/>
      <c r="O25869"/>
      <c r="P25869"/>
      <c r="S25869"/>
    </row>
    <row r="25870" spans="1:19" x14ac:dyDescent="0.3">
      <c r="A25870" s="25"/>
      <c r="B25870"/>
      <c r="C25870"/>
      <c r="D25870"/>
      <c r="E25870"/>
      <c r="F25870"/>
      <c r="G25870"/>
      <c r="H25870"/>
      <c r="I25870"/>
      <c r="K25870"/>
      <c r="L25870"/>
      <c r="M25870"/>
      <c r="N25870"/>
      <c r="O25870"/>
      <c r="P25870"/>
      <c r="S25870"/>
    </row>
    <row r="25871" spans="1:19" x14ac:dyDescent="0.3">
      <c r="A25871" s="25"/>
      <c r="B25871"/>
      <c r="C25871"/>
      <c r="D25871"/>
      <c r="E25871"/>
      <c r="F25871"/>
      <c r="G25871"/>
      <c r="H25871"/>
      <c r="I25871"/>
      <c r="K25871"/>
      <c r="L25871"/>
      <c r="M25871"/>
      <c r="N25871"/>
      <c r="O25871"/>
      <c r="P25871"/>
      <c r="S25871"/>
    </row>
    <row r="25872" spans="1:19" x14ac:dyDescent="0.3">
      <c r="A25872" s="25"/>
      <c r="B25872"/>
      <c r="C25872"/>
      <c r="D25872"/>
      <c r="E25872"/>
      <c r="F25872"/>
      <c r="G25872"/>
      <c r="H25872"/>
      <c r="I25872"/>
      <c r="K25872"/>
      <c r="L25872"/>
      <c r="M25872"/>
      <c r="N25872"/>
      <c r="O25872"/>
      <c r="P25872"/>
      <c r="S25872"/>
    </row>
    <row r="25873" spans="1:19" x14ac:dyDescent="0.3">
      <c r="A25873" s="25"/>
      <c r="B25873"/>
      <c r="C25873"/>
      <c r="D25873"/>
      <c r="E25873"/>
      <c r="F25873"/>
      <c r="G25873"/>
      <c r="H25873"/>
      <c r="I25873"/>
      <c r="K25873"/>
      <c r="L25873"/>
      <c r="M25873"/>
      <c r="N25873"/>
      <c r="O25873"/>
      <c r="P25873"/>
      <c r="S25873"/>
    </row>
    <row r="25874" spans="1:19" x14ac:dyDescent="0.3">
      <c r="A25874" s="25"/>
      <c r="B25874"/>
      <c r="C25874"/>
      <c r="D25874"/>
      <c r="E25874"/>
      <c r="F25874"/>
      <c r="G25874"/>
      <c r="H25874"/>
      <c r="I25874"/>
      <c r="K25874"/>
      <c r="L25874"/>
      <c r="M25874"/>
      <c r="N25874"/>
      <c r="O25874"/>
      <c r="P25874"/>
      <c r="S25874"/>
    </row>
    <row r="25875" spans="1:19" x14ac:dyDescent="0.3">
      <c r="A25875" s="25"/>
      <c r="B25875"/>
      <c r="C25875"/>
      <c r="D25875"/>
      <c r="E25875"/>
      <c r="F25875"/>
      <c r="G25875"/>
      <c r="H25875"/>
      <c r="I25875"/>
      <c r="K25875"/>
      <c r="L25875"/>
      <c r="M25875"/>
      <c r="N25875"/>
      <c r="O25875"/>
      <c r="P25875"/>
      <c r="S25875"/>
    </row>
    <row r="25876" spans="1:19" x14ac:dyDescent="0.3">
      <c r="A25876" s="25"/>
      <c r="B25876"/>
      <c r="C25876"/>
      <c r="D25876"/>
      <c r="E25876"/>
      <c r="F25876"/>
      <c r="G25876"/>
      <c r="H25876"/>
      <c r="I25876"/>
      <c r="K25876"/>
      <c r="L25876"/>
      <c r="M25876"/>
      <c r="N25876"/>
      <c r="O25876"/>
      <c r="P25876"/>
      <c r="S25876"/>
    </row>
    <row r="25877" spans="1:19" x14ac:dyDescent="0.3">
      <c r="A25877" s="25"/>
      <c r="B25877"/>
      <c r="C25877"/>
      <c r="D25877"/>
      <c r="E25877"/>
      <c r="F25877"/>
      <c r="G25877"/>
      <c r="H25877"/>
      <c r="I25877"/>
      <c r="K25877"/>
      <c r="L25877"/>
      <c r="M25877"/>
      <c r="N25877"/>
      <c r="O25877"/>
      <c r="P25877"/>
      <c r="S25877"/>
    </row>
    <row r="25878" spans="1:19" x14ac:dyDescent="0.3">
      <c r="A25878" s="25"/>
      <c r="B25878"/>
      <c r="C25878"/>
      <c r="D25878"/>
      <c r="E25878"/>
      <c r="F25878"/>
      <c r="G25878"/>
      <c r="H25878"/>
      <c r="I25878"/>
      <c r="K25878"/>
      <c r="L25878"/>
      <c r="M25878"/>
      <c r="N25878"/>
      <c r="O25878"/>
      <c r="P25878"/>
      <c r="S25878"/>
    </row>
    <row r="25879" spans="1:19" x14ac:dyDescent="0.3">
      <c r="A25879" s="25"/>
      <c r="B25879"/>
      <c r="C25879"/>
      <c r="D25879"/>
      <c r="E25879"/>
      <c r="F25879"/>
      <c r="G25879"/>
      <c r="H25879"/>
      <c r="I25879"/>
      <c r="K25879"/>
      <c r="L25879"/>
      <c r="M25879"/>
      <c r="N25879"/>
      <c r="O25879"/>
      <c r="P25879"/>
      <c r="S25879"/>
    </row>
    <row r="25880" spans="1:19" x14ac:dyDescent="0.3">
      <c r="A25880" s="25"/>
      <c r="B25880"/>
      <c r="C25880"/>
      <c r="D25880"/>
      <c r="E25880"/>
      <c r="F25880"/>
      <c r="G25880"/>
      <c r="H25880"/>
      <c r="I25880"/>
      <c r="K25880"/>
      <c r="L25880"/>
      <c r="M25880"/>
      <c r="N25880"/>
      <c r="O25880"/>
      <c r="P25880"/>
      <c r="S25880"/>
    </row>
    <row r="25881" spans="1:19" x14ac:dyDescent="0.3">
      <c r="A25881" s="25"/>
      <c r="B25881"/>
      <c r="C25881"/>
      <c r="D25881"/>
      <c r="E25881"/>
      <c r="F25881"/>
      <c r="G25881"/>
      <c r="H25881"/>
      <c r="I25881"/>
      <c r="K25881"/>
      <c r="L25881"/>
      <c r="M25881"/>
      <c r="N25881"/>
      <c r="O25881"/>
      <c r="P25881"/>
      <c r="S25881"/>
    </row>
    <row r="25882" spans="1:19" x14ac:dyDescent="0.3">
      <c r="A25882" s="25"/>
      <c r="B25882"/>
      <c r="C25882"/>
      <c r="D25882"/>
      <c r="E25882"/>
      <c r="F25882"/>
      <c r="G25882"/>
      <c r="H25882"/>
      <c r="I25882"/>
      <c r="K25882"/>
      <c r="L25882"/>
      <c r="M25882"/>
      <c r="N25882"/>
      <c r="O25882"/>
      <c r="P25882"/>
      <c r="S25882"/>
    </row>
    <row r="25883" spans="1:19" x14ac:dyDescent="0.3">
      <c r="A25883" s="25"/>
      <c r="B25883"/>
      <c r="C25883"/>
      <c r="D25883"/>
      <c r="E25883"/>
      <c r="F25883"/>
      <c r="G25883"/>
      <c r="H25883"/>
      <c r="I25883"/>
      <c r="K25883"/>
      <c r="L25883"/>
      <c r="M25883"/>
      <c r="N25883"/>
      <c r="O25883"/>
      <c r="P25883"/>
      <c r="S25883"/>
    </row>
    <row r="25884" spans="1:19" x14ac:dyDescent="0.3">
      <c r="A25884" s="25"/>
      <c r="B25884"/>
      <c r="C25884"/>
      <c r="D25884"/>
      <c r="E25884"/>
      <c r="F25884"/>
      <c r="G25884"/>
      <c r="H25884" s="26"/>
      <c r="I25884" s="26"/>
      <c r="K25884"/>
      <c r="L25884"/>
      <c r="M25884"/>
      <c r="N25884"/>
      <c r="O25884"/>
      <c r="P25884"/>
      <c r="S25884"/>
    </row>
    <row r="25885" spans="1:19" x14ac:dyDescent="0.3">
      <c r="A25885" s="25"/>
      <c r="B25885"/>
      <c r="C25885"/>
      <c r="D25885"/>
      <c r="E25885"/>
      <c r="F25885"/>
      <c r="G25885"/>
      <c r="H25885" s="26"/>
      <c r="I25885" s="26"/>
      <c r="K25885"/>
      <c r="L25885"/>
      <c r="M25885"/>
      <c r="N25885"/>
      <c r="O25885"/>
      <c r="P25885"/>
      <c r="S25885"/>
    </row>
    <row r="25886" spans="1:19" x14ac:dyDescent="0.3">
      <c r="A25886" s="25"/>
      <c r="B25886"/>
      <c r="C25886"/>
      <c r="D25886"/>
      <c r="E25886"/>
      <c r="F25886"/>
      <c r="G25886"/>
      <c r="H25886" s="26"/>
      <c r="I25886" s="26"/>
      <c r="K25886"/>
      <c r="L25886"/>
      <c r="M25886"/>
      <c r="N25886"/>
      <c r="O25886"/>
      <c r="P25886"/>
      <c r="S25886"/>
    </row>
    <row r="25887" spans="1:19" x14ac:dyDescent="0.3">
      <c r="A25887" s="25"/>
      <c r="B25887"/>
      <c r="C25887"/>
      <c r="D25887"/>
      <c r="E25887"/>
      <c r="F25887"/>
      <c r="G25887"/>
      <c r="H25887" s="26"/>
      <c r="I25887" s="26"/>
      <c r="K25887"/>
      <c r="L25887"/>
      <c r="M25887"/>
      <c r="N25887"/>
      <c r="O25887"/>
      <c r="P25887"/>
      <c r="S25887"/>
    </row>
    <row r="25888" spans="1:19" x14ac:dyDescent="0.3">
      <c r="A25888" s="25"/>
      <c r="B25888"/>
      <c r="C25888"/>
      <c r="D25888"/>
      <c r="E25888"/>
      <c r="F25888"/>
      <c r="G25888"/>
      <c r="H25888" s="26"/>
      <c r="I25888" s="26"/>
      <c r="K25888"/>
      <c r="L25888"/>
      <c r="M25888"/>
      <c r="N25888"/>
      <c r="O25888"/>
      <c r="P25888"/>
      <c r="S25888"/>
    </row>
    <row r="25889" spans="1:19" x14ac:dyDescent="0.3">
      <c r="A25889" s="25"/>
      <c r="B25889"/>
      <c r="C25889"/>
      <c r="D25889"/>
      <c r="E25889"/>
      <c r="F25889"/>
      <c r="G25889"/>
      <c r="H25889" s="26"/>
      <c r="I25889" s="26"/>
      <c r="K25889"/>
      <c r="L25889"/>
      <c r="M25889"/>
      <c r="N25889"/>
      <c r="O25889"/>
      <c r="P25889"/>
      <c r="S25889"/>
    </row>
    <row r="25890" spans="1:19" x14ac:dyDescent="0.3">
      <c r="A25890" s="25"/>
      <c r="B25890"/>
      <c r="C25890"/>
      <c r="D25890"/>
      <c r="E25890"/>
      <c r="F25890"/>
      <c r="G25890"/>
      <c r="H25890" s="26"/>
      <c r="I25890" s="26"/>
      <c r="K25890"/>
      <c r="L25890"/>
      <c r="M25890"/>
      <c r="N25890"/>
      <c r="O25890"/>
      <c r="P25890"/>
      <c r="S25890"/>
    </row>
    <row r="25891" spans="1:19" x14ac:dyDescent="0.3">
      <c r="A25891" s="25"/>
      <c r="B25891"/>
      <c r="C25891"/>
      <c r="D25891"/>
      <c r="E25891"/>
      <c r="F25891"/>
      <c r="G25891"/>
      <c r="H25891" s="26"/>
      <c r="I25891" s="26"/>
      <c r="K25891"/>
      <c r="L25891"/>
      <c r="M25891"/>
      <c r="N25891"/>
      <c r="O25891"/>
      <c r="P25891"/>
      <c r="S25891"/>
    </row>
    <row r="25892" spans="1:19" x14ac:dyDescent="0.3">
      <c r="A25892" s="25"/>
      <c r="B25892"/>
      <c r="C25892"/>
      <c r="D25892"/>
      <c r="E25892"/>
      <c r="F25892"/>
      <c r="G25892"/>
      <c r="H25892" s="26"/>
      <c r="I25892" s="26"/>
      <c r="K25892"/>
      <c r="L25892"/>
      <c r="M25892"/>
      <c r="N25892"/>
      <c r="O25892"/>
      <c r="P25892"/>
      <c r="S25892"/>
    </row>
    <row r="25893" spans="1:19" x14ac:dyDescent="0.3">
      <c r="A25893" s="25"/>
      <c r="B25893"/>
      <c r="C25893"/>
      <c r="D25893"/>
      <c r="E25893"/>
      <c r="F25893"/>
      <c r="G25893"/>
      <c r="H25893" s="26"/>
      <c r="I25893" s="26"/>
      <c r="K25893"/>
      <c r="L25893"/>
      <c r="M25893"/>
      <c r="N25893"/>
      <c r="O25893"/>
      <c r="P25893"/>
      <c r="S25893"/>
    </row>
    <row r="25894" spans="1:19" x14ac:dyDescent="0.3">
      <c r="A25894" s="25"/>
      <c r="B25894"/>
      <c r="C25894"/>
      <c r="D25894"/>
      <c r="E25894"/>
      <c r="F25894"/>
      <c r="G25894"/>
      <c r="H25894"/>
      <c r="I25894" s="14"/>
      <c r="K25894"/>
      <c r="L25894"/>
      <c r="M25894"/>
      <c r="N25894"/>
      <c r="O25894"/>
      <c r="P25894"/>
      <c r="S25894"/>
    </row>
    <row r="25895" spans="1:19" x14ac:dyDescent="0.3">
      <c r="A25895" s="25"/>
      <c r="B25895"/>
      <c r="C25895"/>
      <c r="D25895"/>
      <c r="E25895"/>
      <c r="F25895"/>
      <c r="G25895"/>
      <c r="H25895"/>
      <c r="I25895"/>
      <c r="K25895"/>
      <c r="L25895"/>
      <c r="M25895"/>
      <c r="N25895"/>
      <c r="O25895"/>
      <c r="P25895"/>
      <c r="S25895"/>
    </row>
    <row r="25896" spans="1:19" x14ac:dyDescent="0.3">
      <c r="A25896" s="25"/>
      <c r="B25896"/>
      <c r="C25896"/>
      <c r="D25896"/>
      <c r="E25896"/>
      <c r="F25896"/>
      <c r="G25896"/>
      <c r="H25896"/>
      <c r="I25896"/>
      <c r="K25896"/>
      <c r="L25896"/>
      <c r="M25896"/>
      <c r="N25896"/>
      <c r="O25896"/>
      <c r="P25896"/>
      <c r="S25896"/>
    </row>
    <row r="25897" spans="1:19" x14ac:dyDescent="0.3">
      <c r="A25897" s="25"/>
      <c r="B25897"/>
      <c r="C25897"/>
      <c r="D25897"/>
      <c r="E25897"/>
      <c r="F25897"/>
      <c r="G25897"/>
      <c r="H25897"/>
      <c r="I25897"/>
      <c r="K25897"/>
      <c r="L25897"/>
      <c r="M25897"/>
      <c r="N25897"/>
      <c r="O25897"/>
      <c r="P25897"/>
      <c r="S25897"/>
    </row>
    <row r="25898" spans="1:19" x14ac:dyDescent="0.3">
      <c r="A25898" s="25"/>
      <c r="B25898"/>
      <c r="C25898"/>
      <c r="D25898"/>
      <c r="E25898"/>
      <c r="F25898"/>
      <c r="G25898"/>
      <c r="H25898" s="26"/>
      <c r="I25898" s="26"/>
      <c r="K25898"/>
      <c r="L25898"/>
      <c r="M25898"/>
      <c r="N25898"/>
      <c r="O25898"/>
      <c r="P25898"/>
      <c r="S25898"/>
    </row>
    <row r="25899" spans="1:19" x14ac:dyDescent="0.3">
      <c r="A25899" s="25"/>
      <c r="B25899"/>
      <c r="C25899"/>
      <c r="D25899"/>
      <c r="E25899"/>
      <c r="F25899"/>
      <c r="G25899"/>
      <c r="H25899" s="26"/>
      <c r="I25899" s="26"/>
      <c r="K25899"/>
      <c r="L25899"/>
      <c r="M25899"/>
      <c r="N25899"/>
      <c r="O25899"/>
      <c r="P25899"/>
      <c r="S25899"/>
    </row>
    <row r="25900" spans="1:19" x14ac:dyDescent="0.3">
      <c r="A25900" s="25"/>
      <c r="B25900"/>
      <c r="C25900"/>
      <c r="D25900"/>
      <c r="E25900"/>
      <c r="F25900"/>
      <c r="G25900"/>
      <c r="H25900" s="26"/>
      <c r="I25900" s="26"/>
      <c r="K25900"/>
      <c r="L25900"/>
      <c r="M25900"/>
      <c r="N25900"/>
      <c r="O25900"/>
      <c r="P25900"/>
      <c r="S25900"/>
    </row>
    <row r="25901" spans="1:19" x14ac:dyDescent="0.3">
      <c r="A25901" s="25"/>
      <c r="B25901"/>
      <c r="C25901"/>
      <c r="D25901"/>
      <c r="E25901"/>
      <c r="F25901"/>
      <c r="G25901"/>
      <c r="H25901" s="26"/>
      <c r="I25901" s="26"/>
      <c r="K25901"/>
      <c r="L25901"/>
      <c r="M25901"/>
      <c r="N25901"/>
      <c r="O25901"/>
      <c r="P25901"/>
      <c r="S25901"/>
    </row>
    <row r="25902" spans="1:19" x14ac:dyDescent="0.3">
      <c r="A25902" s="25"/>
      <c r="B25902"/>
      <c r="C25902"/>
      <c r="D25902"/>
      <c r="E25902"/>
      <c r="F25902"/>
      <c r="G25902"/>
      <c r="H25902" s="26"/>
      <c r="I25902" s="26"/>
      <c r="K25902"/>
      <c r="L25902"/>
      <c r="M25902"/>
      <c r="N25902"/>
      <c r="O25902"/>
      <c r="P25902"/>
      <c r="S25902"/>
    </row>
    <row r="25903" spans="1:19" x14ac:dyDescent="0.3">
      <c r="A25903" s="25"/>
      <c r="B25903"/>
      <c r="C25903"/>
      <c r="D25903"/>
      <c r="E25903"/>
      <c r="F25903"/>
      <c r="G25903"/>
      <c r="H25903" s="26"/>
      <c r="I25903" s="26"/>
      <c r="K25903"/>
      <c r="L25903"/>
      <c r="M25903"/>
      <c r="N25903"/>
      <c r="O25903"/>
      <c r="P25903"/>
      <c r="S25903"/>
    </row>
    <row r="25904" spans="1:19" x14ac:dyDescent="0.3">
      <c r="A25904" s="25"/>
      <c r="B25904"/>
      <c r="C25904"/>
      <c r="D25904"/>
      <c r="E25904"/>
      <c r="F25904"/>
      <c r="G25904"/>
      <c r="H25904" s="14"/>
      <c r="I25904" s="14"/>
      <c r="K25904"/>
      <c r="L25904"/>
      <c r="M25904"/>
      <c r="N25904"/>
      <c r="O25904"/>
      <c r="P25904"/>
      <c r="S25904"/>
    </row>
    <row r="25905" spans="1:19" x14ac:dyDescent="0.3">
      <c r="A25905" s="25"/>
      <c r="B25905"/>
      <c r="C25905"/>
      <c r="D25905"/>
      <c r="E25905"/>
      <c r="F25905"/>
      <c r="G25905"/>
      <c r="H25905" s="14"/>
      <c r="I25905" s="14"/>
      <c r="K25905"/>
      <c r="L25905"/>
      <c r="M25905"/>
      <c r="N25905"/>
      <c r="O25905"/>
      <c r="P25905"/>
      <c r="S25905"/>
    </row>
    <row r="25906" spans="1:19" x14ac:dyDescent="0.3">
      <c r="A25906" s="25"/>
      <c r="B25906"/>
      <c r="C25906"/>
      <c r="D25906"/>
      <c r="E25906"/>
      <c r="F25906"/>
      <c r="G25906"/>
      <c r="H25906" s="26"/>
      <c r="I25906" s="26"/>
      <c r="K25906"/>
      <c r="L25906"/>
      <c r="M25906"/>
      <c r="N25906"/>
      <c r="O25906"/>
      <c r="P25906"/>
      <c r="S25906"/>
    </row>
    <row r="25907" spans="1:19" x14ac:dyDescent="0.3">
      <c r="A25907" s="25"/>
      <c r="B25907"/>
      <c r="C25907"/>
      <c r="D25907"/>
      <c r="E25907"/>
      <c r="F25907"/>
      <c r="G25907"/>
      <c r="H25907" s="26"/>
      <c r="I25907" s="26"/>
      <c r="K25907"/>
      <c r="L25907"/>
      <c r="M25907"/>
      <c r="N25907"/>
      <c r="O25907"/>
      <c r="P25907"/>
      <c r="S25907"/>
    </row>
    <row r="25908" spans="1:19" x14ac:dyDescent="0.3">
      <c r="A25908" s="25"/>
      <c r="B25908"/>
      <c r="C25908"/>
      <c r="D25908"/>
      <c r="E25908"/>
      <c r="F25908"/>
      <c r="G25908"/>
      <c r="H25908" s="26"/>
      <c r="I25908" s="26"/>
      <c r="K25908"/>
      <c r="L25908"/>
      <c r="M25908"/>
      <c r="N25908"/>
      <c r="O25908"/>
      <c r="P25908"/>
      <c r="S25908"/>
    </row>
    <row r="25909" spans="1:19" x14ac:dyDescent="0.3">
      <c r="A25909" s="25"/>
      <c r="B25909"/>
      <c r="C25909"/>
      <c r="D25909"/>
      <c r="E25909"/>
      <c r="F25909"/>
      <c r="G25909"/>
      <c r="H25909"/>
      <c r="I25909"/>
      <c r="K25909"/>
      <c r="L25909"/>
      <c r="M25909"/>
      <c r="N25909"/>
      <c r="O25909"/>
      <c r="P25909"/>
      <c r="S25909"/>
    </row>
    <row r="25910" spans="1:19" x14ac:dyDescent="0.3">
      <c r="A25910" s="25"/>
      <c r="B25910"/>
      <c r="C25910"/>
      <c r="D25910"/>
      <c r="E25910"/>
      <c r="F25910"/>
      <c r="G25910"/>
      <c r="H25910"/>
      <c r="I25910"/>
      <c r="K25910"/>
      <c r="L25910"/>
      <c r="M25910"/>
      <c r="N25910"/>
      <c r="O25910"/>
      <c r="P25910"/>
      <c r="S25910"/>
    </row>
    <row r="25911" spans="1:19" x14ac:dyDescent="0.3">
      <c r="A25911" s="25"/>
      <c r="B25911"/>
      <c r="C25911"/>
      <c r="D25911"/>
      <c r="E25911"/>
      <c r="F25911"/>
      <c r="G25911"/>
      <c r="H25911"/>
      <c r="I25911"/>
      <c r="K25911"/>
      <c r="L25911"/>
      <c r="M25911"/>
      <c r="N25911"/>
      <c r="O25911"/>
      <c r="P25911"/>
      <c r="S25911"/>
    </row>
    <row r="25912" spans="1:19" x14ac:dyDescent="0.3">
      <c r="A25912" s="25"/>
      <c r="B25912"/>
      <c r="C25912"/>
      <c r="D25912"/>
      <c r="E25912"/>
      <c r="F25912"/>
      <c r="G25912"/>
      <c r="H25912"/>
      <c r="I25912"/>
      <c r="K25912"/>
      <c r="L25912"/>
      <c r="M25912"/>
      <c r="N25912"/>
      <c r="O25912"/>
      <c r="P25912"/>
      <c r="S25912"/>
    </row>
    <row r="25913" spans="1:19" x14ac:dyDescent="0.3">
      <c r="A25913" s="25"/>
      <c r="B25913"/>
      <c r="C25913"/>
      <c r="D25913"/>
      <c r="E25913"/>
      <c r="F25913"/>
      <c r="G25913"/>
      <c r="H25913" s="26"/>
      <c r="I25913" s="26"/>
      <c r="K25913"/>
      <c r="L25913"/>
      <c r="M25913"/>
      <c r="N25913"/>
      <c r="O25913"/>
      <c r="P25913"/>
      <c r="S25913"/>
    </row>
    <row r="25914" spans="1:19" x14ac:dyDescent="0.3">
      <c r="A25914" s="25"/>
      <c r="B25914"/>
      <c r="C25914"/>
      <c r="D25914"/>
      <c r="E25914"/>
      <c r="F25914"/>
      <c r="G25914"/>
      <c r="H25914" s="26"/>
      <c r="I25914" s="26"/>
      <c r="K25914"/>
      <c r="L25914"/>
      <c r="M25914"/>
      <c r="N25914"/>
      <c r="O25914"/>
      <c r="P25914"/>
      <c r="S25914"/>
    </row>
    <row r="25915" spans="1:19" x14ac:dyDescent="0.3">
      <c r="A25915" s="25"/>
      <c r="B25915"/>
      <c r="C25915"/>
      <c r="D25915"/>
      <c r="E25915"/>
      <c r="F25915"/>
      <c r="G25915"/>
      <c r="H25915" s="26"/>
      <c r="I25915" s="26"/>
      <c r="K25915"/>
      <c r="L25915"/>
      <c r="M25915"/>
      <c r="N25915"/>
      <c r="O25915"/>
      <c r="P25915"/>
      <c r="S25915"/>
    </row>
    <row r="25916" spans="1:19" x14ac:dyDescent="0.3">
      <c r="A25916" s="25"/>
      <c r="B25916"/>
      <c r="C25916"/>
      <c r="D25916"/>
      <c r="E25916"/>
      <c r="F25916"/>
      <c r="G25916"/>
      <c r="H25916" s="26"/>
      <c r="I25916" s="26"/>
      <c r="K25916"/>
      <c r="L25916"/>
      <c r="M25916"/>
      <c r="N25916"/>
      <c r="O25916"/>
      <c r="P25916"/>
      <c r="S25916"/>
    </row>
    <row r="25917" spans="1:19" x14ac:dyDescent="0.3">
      <c r="A25917" s="25"/>
      <c r="B25917"/>
      <c r="C25917"/>
      <c r="D25917"/>
      <c r="E25917"/>
      <c r="F25917"/>
      <c r="G25917"/>
      <c r="H25917" s="26"/>
      <c r="I25917" s="26"/>
      <c r="K25917"/>
      <c r="L25917"/>
      <c r="M25917"/>
      <c r="N25917"/>
      <c r="O25917"/>
      <c r="P25917"/>
      <c r="S25917"/>
    </row>
    <row r="25918" spans="1:19" x14ac:dyDescent="0.3">
      <c r="A25918" s="25"/>
      <c r="B25918"/>
      <c r="C25918"/>
      <c r="D25918"/>
      <c r="E25918"/>
      <c r="F25918"/>
      <c r="G25918"/>
      <c r="H25918" s="26"/>
      <c r="I25918" s="26"/>
      <c r="K25918"/>
      <c r="L25918"/>
      <c r="M25918"/>
      <c r="N25918"/>
      <c r="O25918"/>
      <c r="P25918"/>
      <c r="S25918"/>
    </row>
    <row r="25919" spans="1:19" x14ac:dyDescent="0.3">
      <c r="A25919" s="25"/>
      <c r="B25919"/>
      <c r="C25919"/>
      <c r="D25919"/>
      <c r="E25919"/>
      <c r="F25919"/>
      <c r="G25919"/>
      <c r="H25919" s="26"/>
      <c r="I25919" s="26"/>
      <c r="K25919"/>
      <c r="L25919"/>
      <c r="M25919"/>
      <c r="N25919"/>
      <c r="O25919"/>
      <c r="P25919"/>
      <c r="S25919"/>
    </row>
    <row r="25920" spans="1:19" x14ac:dyDescent="0.3">
      <c r="A25920" s="25"/>
      <c r="B25920"/>
      <c r="C25920"/>
      <c r="D25920"/>
      <c r="E25920"/>
      <c r="F25920"/>
      <c r="G25920"/>
      <c r="H25920" s="26"/>
      <c r="I25920" s="26"/>
      <c r="K25920"/>
      <c r="L25920"/>
      <c r="M25920"/>
      <c r="N25920"/>
      <c r="O25920"/>
      <c r="P25920"/>
      <c r="S25920"/>
    </row>
    <row r="25921" spans="1:19" x14ac:dyDescent="0.3">
      <c r="A25921" s="25"/>
      <c r="B25921"/>
      <c r="C25921"/>
      <c r="D25921"/>
      <c r="E25921"/>
      <c r="F25921"/>
      <c r="G25921"/>
      <c r="H25921"/>
      <c r="I25921"/>
      <c r="K25921"/>
      <c r="L25921"/>
      <c r="M25921"/>
      <c r="N25921"/>
      <c r="O25921"/>
      <c r="P25921"/>
      <c r="S25921"/>
    </row>
    <row r="25922" spans="1:19" x14ac:dyDescent="0.3">
      <c r="A25922" s="25"/>
      <c r="B25922"/>
      <c r="C25922"/>
      <c r="D25922"/>
      <c r="E25922"/>
      <c r="F25922"/>
      <c r="G25922"/>
      <c r="H25922"/>
      <c r="I25922"/>
      <c r="K25922"/>
      <c r="L25922"/>
      <c r="M25922"/>
      <c r="N25922"/>
      <c r="O25922"/>
      <c r="P25922"/>
      <c r="S25922"/>
    </row>
    <row r="25923" spans="1:19" x14ac:dyDescent="0.3">
      <c r="A25923" s="25"/>
      <c r="B25923"/>
      <c r="C25923"/>
      <c r="D25923"/>
      <c r="E25923"/>
      <c r="F25923"/>
      <c r="G25923"/>
      <c r="H25923"/>
      <c r="I25923"/>
      <c r="K25923"/>
      <c r="L25923"/>
      <c r="M25923"/>
      <c r="N25923"/>
      <c r="O25923"/>
      <c r="P25923"/>
      <c r="S25923"/>
    </row>
    <row r="25924" spans="1:19" x14ac:dyDescent="0.3">
      <c r="A25924" s="25"/>
      <c r="B25924"/>
      <c r="C25924"/>
      <c r="D25924"/>
      <c r="E25924"/>
      <c r="F25924"/>
      <c r="G25924"/>
      <c r="H25924"/>
      <c r="I25924"/>
      <c r="K25924"/>
      <c r="L25924"/>
      <c r="M25924"/>
      <c r="N25924"/>
      <c r="O25924"/>
      <c r="P25924"/>
      <c r="S25924"/>
    </row>
    <row r="25925" spans="1:19" x14ac:dyDescent="0.3">
      <c r="A25925" s="25"/>
      <c r="B25925"/>
      <c r="C25925"/>
      <c r="D25925"/>
      <c r="E25925"/>
      <c r="F25925"/>
      <c r="G25925"/>
      <c r="H25925" s="26"/>
      <c r="I25925" s="26"/>
      <c r="K25925"/>
      <c r="L25925"/>
      <c r="M25925"/>
      <c r="N25925"/>
      <c r="O25925"/>
      <c r="P25925"/>
      <c r="S25925"/>
    </row>
    <row r="25926" spans="1:19" x14ac:dyDescent="0.3">
      <c r="A25926" s="25"/>
      <c r="B25926"/>
      <c r="C25926"/>
      <c r="D25926"/>
      <c r="E25926"/>
      <c r="F25926"/>
      <c r="G25926"/>
      <c r="H25926" s="26"/>
      <c r="I25926" s="26"/>
      <c r="K25926"/>
      <c r="L25926"/>
      <c r="M25926"/>
      <c r="N25926"/>
      <c r="O25926"/>
      <c r="P25926"/>
      <c r="S25926"/>
    </row>
    <row r="25927" spans="1:19" x14ac:dyDescent="0.3">
      <c r="A25927" s="25"/>
      <c r="B25927"/>
      <c r="C25927"/>
      <c r="D25927"/>
      <c r="E25927"/>
      <c r="F25927"/>
      <c r="G25927"/>
      <c r="H25927" s="26"/>
      <c r="I25927" s="26"/>
      <c r="K25927"/>
      <c r="L25927"/>
      <c r="M25927"/>
      <c r="N25927"/>
      <c r="O25927"/>
      <c r="P25927"/>
      <c r="S25927"/>
    </row>
    <row r="25928" spans="1:19" x14ac:dyDescent="0.3">
      <c r="A25928" s="25"/>
      <c r="B25928"/>
      <c r="C25928"/>
      <c r="D25928"/>
      <c r="E25928"/>
      <c r="F25928"/>
      <c r="G25928"/>
      <c r="H25928" s="26"/>
      <c r="I25928" s="26"/>
      <c r="K25928"/>
      <c r="L25928"/>
      <c r="M25928"/>
      <c r="N25928"/>
      <c r="O25928"/>
      <c r="P25928"/>
      <c r="S25928"/>
    </row>
    <row r="25929" spans="1:19" x14ac:dyDescent="0.3">
      <c r="A25929" s="25"/>
      <c r="B25929"/>
      <c r="C25929"/>
      <c r="D25929"/>
      <c r="E25929"/>
      <c r="F25929"/>
      <c r="G25929"/>
      <c r="H25929" s="26"/>
      <c r="I25929" s="26"/>
      <c r="K25929"/>
      <c r="L25929"/>
      <c r="M25929"/>
      <c r="N25929"/>
      <c r="O25929"/>
      <c r="P25929"/>
      <c r="S25929"/>
    </row>
    <row r="25930" spans="1:19" x14ac:dyDescent="0.3">
      <c r="A25930" s="25"/>
      <c r="B25930"/>
      <c r="C25930"/>
      <c r="D25930"/>
      <c r="E25930"/>
      <c r="F25930"/>
      <c r="G25930"/>
      <c r="H25930" s="26"/>
      <c r="I25930" s="26"/>
      <c r="K25930"/>
      <c r="L25930"/>
      <c r="M25930"/>
      <c r="N25930"/>
      <c r="O25930"/>
      <c r="P25930"/>
      <c r="S25930"/>
    </row>
    <row r="25931" spans="1:19" x14ac:dyDescent="0.3">
      <c r="A25931" s="25"/>
      <c r="B25931"/>
      <c r="C25931"/>
      <c r="D25931"/>
      <c r="E25931"/>
      <c r="F25931"/>
      <c r="G25931"/>
      <c r="H25931" s="26"/>
      <c r="I25931" s="26"/>
      <c r="K25931"/>
      <c r="L25931"/>
      <c r="M25931"/>
      <c r="N25931"/>
      <c r="O25931"/>
      <c r="P25931"/>
      <c r="S25931"/>
    </row>
    <row r="25932" spans="1:19" x14ac:dyDescent="0.3">
      <c r="A25932" s="25"/>
      <c r="B25932"/>
      <c r="C25932"/>
      <c r="D25932"/>
      <c r="E25932"/>
      <c r="F25932"/>
      <c r="G25932"/>
      <c r="H25932" s="26"/>
      <c r="I25932" s="26"/>
      <c r="K25932"/>
      <c r="L25932"/>
      <c r="M25932"/>
      <c r="N25932"/>
      <c r="O25932"/>
      <c r="P25932"/>
      <c r="S25932"/>
    </row>
    <row r="25933" spans="1:19" x14ac:dyDescent="0.3">
      <c r="A25933" s="25"/>
      <c r="B25933"/>
      <c r="C25933"/>
      <c r="D25933"/>
      <c r="E25933"/>
      <c r="F25933"/>
      <c r="G25933"/>
      <c r="H25933"/>
      <c r="I25933" s="14"/>
      <c r="K25933"/>
      <c r="L25933"/>
      <c r="M25933"/>
      <c r="N25933"/>
      <c r="O25933"/>
      <c r="P25933"/>
      <c r="S25933"/>
    </row>
    <row r="25934" spans="1:19" x14ac:dyDescent="0.3">
      <c r="A25934" s="25"/>
      <c r="B25934"/>
      <c r="C25934"/>
      <c r="D25934"/>
      <c r="E25934"/>
      <c r="F25934"/>
      <c r="G25934"/>
      <c r="H25934"/>
      <c r="I25934"/>
      <c r="K25934"/>
      <c r="L25934"/>
      <c r="M25934"/>
      <c r="N25934"/>
      <c r="O25934"/>
      <c r="P25934"/>
      <c r="S25934"/>
    </row>
    <row r="25935" spans="1:19" x14ac:dyDescent="0.3">
      <c r="A25935" s="25"/>
      <c r="B25935"/>
      <c r="C25935"/>
      <c r="D25935"/>
      <c r="E25935"/>
      <c r="F25935"/>
      <c r="G25935"/>
      <c r="H25935"/>
      <c r="I25935"/>
      <c r="K25935"/>
      <c r="L25935"/>
      <c r="M25935"/>
      <c r="N25935"/>
      <c r="O25935"/>
      <c r="P25935"/>
      <c r="S25935"/>
    </row>
    <row r="25936" spans="1:19" x14ac:dyDescent="0.3">
      <c r="A25936" s="25"/>
      <c r="B25936"/>
      <c r="C25936"/>
      <c r="D25936"/>
      <c r="E25936"/>
      <c r="F25936"/>
      <c r="G25936"/>
      <c r="H25936"/>
      <c r="I25936"/>
      <c r="K25936"/>
      <c r="L25936"/>
      <c r="M25936"/>
      <c r="N25936"/>
      <c r="O25936"/>
      <c r="P25936"/>
      <c r="S25936"/>
    </row>
    <row r="25937" spans="1:19" x14ac:dyDescent="0.3">
      <c r="A25937" s="25"/>
      <c r="B25937"/>
      <c r="C25937"/>
      <c r="D25937"/>
      <c r="E25937"/>
      <c r="F25937"/>
      <c r="G25937"/>
      <c r="H25937"/>
      <c r="I25937"/>
      <c r="K25937"/>
      <c r="L25937"/>
      <c r="M25937"/>
      <c r="N25937"/>
      <c r="O25937"/>
      <c r="P25937"/>
      <c r="S25937"/>
    </row>
    <row r="25938" spans="1:19" x14ac:dyDescent="0.3">
      <c r="A25938" s="25"/>
      <c r="B25938"/>
      <c r="C25938"/>
      <c r="D25938"/>
      <c r="E25938"/>
      <c r="F25938"/>
      <c r="G25938"/>
      <c r="H25938"/>
      <c r="I25938"/>
      <c r="K25938"/>
      <c r="L25938"/>
      <c r="M25938"/>
      <c r="N25938"/>
      <c r="O25938"/>
      <c r="P25938"/>
      <c r="S25938"/>
    </row>
    <row r="25939" spans="1:19" x14ac:dyDescent="0.3">
      <c r="A25939" s="25"/>
      <c r="B25939"/>
      <c r="C25939"/>
      <c r="D25939"/>
      <c r="E25939"/>
      <c r="F25939"/>
      <c r="G25939"/>
      <c r="H25939" s="26"/>
      <c r="I25939" s="26"/>
      <c r="K25939"/>
      <c r="L25939"/>
      <c r="M25939"/>
      <c r="N25939"/>
      <c r="O25939"/>
      <c r="P25939"/>
      <c r="S25939"/>
    </row>
    <row r="25940" spans="1:19" x14ac:dyDescent="0.3">
      <c r="A25940" s="25"/>
      <c r="B25940"/>
      <c r="C25940"/>
      <c r="D25940"/>
      <c r="E25940"/>
      <c r="F25940"/>
      <c r="G25940"/>
      <c r="H25940" s="26"/>
      <c r="I25940" s="26"/>
      <c r="K25940"/>
      <c r="L25940"/>
      <c r="M25940"/>
      <c r="N25940"/>
      <c r="O25940"/>
      <c r="P25940"/>
      <c r="S25940"/>
    </row>
    <row r="25941" spans="1:19" x14ac:dyDescent="0.3">
      <c r="A25941" s="25"/>
      <c r="B25941"/>
      <c r="C25941"/>
      <c r="D25941"/>
      <c r="E25941"/>
      <c r="F25941"/>
      <c r="G25941"/>
      <c r="H25941" s="26"/>
      <c r="I25941" s="26"/>
      <c r="K25941"/>
      <c r="L25941"/>
      <c r="M25941"/>
      <c r="N25941"/>
      <c r="O25941"/>
      <c r="P25941"/>
      <c r="S25941"/>
    </row>
    <row r="25942" spans="1:19" x14ac:dyDescent="0.3">
      <c r="A25942" s="25"/>
      <c r="B25942"/>
      <c r="C25942"/>
      <c r="D25942"/>
      <c r="E25942"/>
      <c r="F25942"/>
      <c r="G25942"/>
      <c r="H25942" s="14"/>
      <c r="I25942" s="14"/>
      <c r="K25942"/>
      <c r="L25942"/>
      <c r="M25942"/>
      <c r="N25942"/>
      <c r="O25942"/>
      <c r="P25942"/>
      <c r="S25942"/>
    </row>
    <row r="25943" spans="1:19" x14ac:dyDescent="0.3">
      <c r="A25943" s="25"/>
      <c r="B25943"/>
      <c r="C25943"/>
      <c r="D25943"/>
      <c r="E25943"/>
      <c r="F25943"/>
      <c r="G25943"/>
      <c r="H25943" s="14"/>
      <c r="I25943" s="14"/>
      <c r="K25943"/>
      <c r="L25943"/>
      <c r="M25943"/>
      <c r="N25943"/>
      <c r="O25943"/>
      <c r="P25943"/>
      <c r="S25943"/>
    </row>
    <row r="25944" spans="1:19" x14ac:dyDescent="0.3">
      <c r="A25944" s="25"/>
      <c r="B25944"/>
      <c r="C25944"/>
      <c r="D25944"/>
      <c r="E25944"/>
      <c r="F25944"/>
      <c r="G25944"/>
      <c r="H25944" s="14"/>
      <c r="I25944" s="14"/>
      <c r="K25944"/>
      <c r="L25944"/>
      <c r="M25944"/>
      <c r="N25944"/>
      <c r="O25944"/>
      <c r="P25944"/>
      <c r="S25944"/>
    </row>
    <row r="25945" spans="1:19" x14ac:dyDescent="0.3">
      <c r="A25945" s="25"/>
      <c r="B25945"/>
      <c r="C25945"/>
      <c r="D25945"/>
      <c r="E25945"/>
      <c r="F25945"/>
      <c r="G25945"/>
      <c r="H25945" s="26"/>
      <c r="I25945" s="26"/>
      <c r="K25945"/>
      <c r="L25945"/>
      <c r="M25945"/>
      <c r="N25945"/>
      <c r="O25945"/>
      <c r="P25945"/>
      <c r="S25945"/>
    </row>
    <row r="25946" spans="1:19" x14ac:dyDescent="0.3">
      <c r="A25946" s="25"/>
      <c r="B25946"/>
      <c r="C25946"/>
      <c r="D25946"/>
      <c r="E25946"/>
      <c r="F25946"/>
      <c r="G25946"/>
      <c r="H25946" s="26"/>
      <c r="I25946" s="26"/>
      <c r="K25946"/>
      <c r="L25946"/>
      <c r="M25946"/>
      <c r="N25946"/>
      <c r="O25946"/>
      <c r="P25946"/>
      <c r="S25946"/>
    </row>
    <row r="25947" spans="1:19" x14ac:dyDescent="0.3">
      <c r="A25947" s="25"/>
      <c r="B25947"/>
      <c r="C25947"/>
      <c r="D25947"/>
      <c r="E25947"/>
      <c r="F25947"/>
      <c r="G25947"/>
      <c r="H25947" s="26"/>
      <c r="I25947" s="26"/>
      <c r="K25947"/>
      <c r="L25947"/>
      <c r="M25947"/>
      <c r="N25947"/>
      <c r="O25947"/>
      <c r="P25947"/>
      <c r="S25947"/>
    </row>
    <row r="25948" spans="1:19" x14ac:dyDescent="0.3">
      <c r="A25948" s="25"/>
      <c r="B25948"/>
      <c r="C25948"/>
      <c r="D25948"/>
      <c r="E25948"/>
      <c r="F25948"/>
      <c r="G25948"/>
      <c r="H25948" s="26"/>
      <c r="I25948" s="26"/>
      <c r="K25948"/>
      <c r="L25948"/>
      <c r="M25948"/>
      <c r="N25948"/>
      <c r="O25948"/>
      <c r="P25948"/>
      <c r="S25948"/>
    </row>
    <row r="25949" spans="1:19" x14ac:dyDescent="0.3">
      <c r="A25949" s="25"/>
      <c r="B25949"/>
      <c r="C25949"/>
      <c r="D25949"/>
      <c r="E25949"/>
      <c r="F25949"/>
      <c r="G25949"/>
      <c r="H25949" s="26"/>
      <c r="I25949" s="26"/>
      <c r="K25949"/>
      <c r="L25949"/>
      <c r="M25949"/>
      <c r="N25949"/>
      <c r="O25949"/>
      <c r="P25949"/>
      <c r="S25949"/>
    </row>
    <row r="25950" spans="1:19" x14ac:dyDescent="0.3">
      <c r="A25950" s="25"/>
      <c r="B25950"/>
      <c r="C25950"/>
      <c r="D25950"/>
      <c r="E25950"/>
      <c r="F25950"/>
      <c r="G25950"/>
      <c r="H25950" s="26"/>
      <c r="I25950" s="26"/>
      <c r="K25950"/>
      <c r="L25950"/>
      <c r="M25950"/>
      <c r="N25950"/>
      <c r="O25950"/>
      <c r="P25950"/>
      <c r="S25950"/>
    </row>
    <row r="25951" spans="1:19" x14ac:dyDescent="0.3">
      <c r="A25951" s="25"/>
      <c r="B25951"/>
      <c r="C25951"/>
      <c r="D25951"/>
      <c r="E25951"/>
      <c r="F25951"/>
      <c r="G25951"/>
      <c r="H25951" s="26"/>
      <c r="I25951" s="26"/>
      <c r="K25951"/>
      <c r="L25951"/>
      <c r="M25951"/>
      <c r="N25951"/>
      <c r="O25951"/>
      <c r="P25951"/>
      <c r="S25951"/>
    </row>
    <row r="25952" spans="1:19" x14ac:dyDescent="0.3">
      <c r="A25952" s="25"/>
      <c r="B25952"/>
      <c r="C25952"/>
      <c r="D25952"/>
      <c r="E25952"/>
      <c r="F25952"/>
      <c r="G25952"/>
      <c r="H25952" s="26"/>
      <c r="I25952" s="26"/>
      <c r="K25952"/>
      <c r="L25952"/>
      <c r="M25952"/>
      <c r="N25952"/>
      <c r="O25952"/>
      <c r="P25952"/>
      <c r="S25952"/>
    </row>
    <row r="25953" spans="1:19" x14ac:dyDescent="0.3">
      <c r="A25953" s="25"/>
      <c r="B25953"/>
      <c r="C25953"/>
      <c r="D25953"/>
      <c r="E25953"/>
      <c r="F25953"/>
      <c r="G25953"/>
      <c r="H25953" s="26"/>
      <c r="I25953" s="26"/>
      <c r="K25953"/>
      <c r="L25953"/>
      <c r="M25953"/>
      <c r="N25953"/>
      <c r="O25953"/>
      <c r="P25953"/>
      <c r="S25953"/>
    </row>
    <row r="25954" spans="1:19" x14ac:dyDescent="0.3">
      <c r="A25954" s="25"/>
      <c r="B25954"/>
      <c r="C25954"/>
      <c r="D25954"/>
      <c r="E25954"/>
      <c r="F25954"/>
      <c r="G25954"/>
      <c r="H25954" s="26"/>
      <c r="I25954" s="26"/>
      <c r="K25954"/>
      <c r="L25954"/>
      <c r="M25954"/>
      <c r="N25954"/>
      <c r="O25954"/>
      <c r="P25954"/>
      <c r="S25954"/>
    </row>
    <row r="25955" spans="1:19" x14ac:dyDescent="0.3">
      <c r="A25955" s="25"/>
      <c r="B25955"/>
      <c r="C25955"/>
      <c r="D25955"/>
      <c r="E25955"/>
      <c r="F25955"/>
      <c r="G25955"/>
      <c r="H25955" s="26"/>
      <c r="I25955" s="26"/>
      <c r="K25955"/>
      <c r="L25955"/>
      <c r="M25955"/>
      <c r="N25955"/>
      <c r="O25955"/>
      <c r="P25955"/>
      <c r="S25955"/>
    </row>
    <row r="25956" spans="1:19" x14ac:dyDescent="0.3">
      <c r="A25956" s="25"/>
      <c r="B25956"/>
      <c r="C25956"/>
      <c r="D25956"/>
      <c r="E25956"/>
      <c r="F25956"/>
      <c r="G25956"/>
      <c r="H25956" s="26"/>
      <c r="I25956" s="26"/>
      <c r="K25956"/>
      <c r="L25956"/>
      <c r="M25956"/>
      <c r="N25956"/>
      <c r="O25956"/>
      <c r="P25956"/>
      <c r="S25956"/>
    </row>
    <row r="25957" spans="1:19" x14ac:dyDescent="0.3">
      <c r="A25957" s="25"/>
      <c r="B25957"/>
      <c r="C25957"/>
      <c r="D25957"/>
      <c r="E25957"/>
      <c r="F25957"/>
      <c r="G25957"/>
      <c r="H25957" s="26"/>
      <c r="I25957" s="26"/>
      <c r="K25957"/>
      <c r="L25957"/>
      <c r="M25957"/>
      <c r="N25957"/>
      <c r="O25957"/>
      <c r="P25957"/>
      <c r="S25957"/>
    </row>
    <row r="25958" spans="1:19" x14ac:dyDescent="0.3">
      <c r="A25958" s="25"/>
      <c r="B25958"/>
      <c r="C25958"/>
      <c r="D25958"/>
      <c r="E25958"/>
      <c r="F25958"/>
      <c r="G25958"/>
      <c r="H25958" s="26"/>
      <c r="I25958" s="26"/>
      <c r="K25958"/>
      <c r="L25958"/>
      <c r="M25958"/>
      <c r="N25958"/>
      <c r="O25958"/>
      <c r="P25958"/>
      <c r="S25958"/>
    </row>
    <row r="25959" spans="1:19" x14ac:dyDescent="0.3">
      <c r="A25959" s="25"/>
      <c r="B25959"/>
      <c r="C25959"/>
      <c r="D25959"/>
      <c r="E25959"/>
      <c r="F25959"/>
      <c r="G25959"/>
      <c r="H25959" s="26"/>
      <c r="I25959" s="26"/>
      <c r="K25959"/>
      <c r="L25959"/>
      <c r="M25959"/>
      <c r="N25959"/>
      <c r="O25959"/>
      <c r="P25959"/>
      <c r="S25959"/>
    </row>
    <row r="25960" spans="1:19" x14ac:dyDescent="0.3">
      <c r="A25960" s="25"/>
      <c r="B25960"/>
      <c r="C25960"/>
      <c r="D25960"/>
      <c r="E25960"/>
      <c r="F25960"/>
      <c r="G25960"/>
      <c r="H25960"/>
      <c r="I25960"/>
      <c r="K25960"/>
      <c r="L25960"/>
      <c r="M25960"/>
      <c r="N25960"/>
      <c r="O25960"/>
      <c r="P25960"/>
      <c r="S25960"/>
    </row>
    <row r="25961" spans="1:19" x14ac:dyDescent="0.3">
      <c r="A25961" s="25"/>
      <c r="B25961"/>
      <c r="C25961"/>
      <c r="D25961"/>
      <c r="E25961"/>
      <c r="F25961"/>
      <c r="G25961"/>
      <c r="H25961"/>
      <c r="I25961"/>
      <c r="K25961"/>
      <c r="L25961"/>
      <c r="M25961"/>
      <c r="N25961"/>
      <c r="O25961"/>
      <c r="P25961"/>
      <c r="S25961"/>
    </row>
    <row r="25962" spans="1:19" x14ac:dyDescent="0.3">
      <c r="A25962" s="25"/>
      <c r="B25962"/>
      <c r="C25962"/>
      <c r="D25962"/>
      <c r="E25962"/>
      <c r="F25962"/>
      <c r="G25962"/>
      <c r="H25962"/>
      <c r="I25962"/>
      <c r="K25962"/>
      <c r="L25962"/>
      <c r="M25962"/>
      <c r="N25962"/>
      <c r="O25962"/>
      <c r="P25962"/>
      <c r="S25962"/>
    </row>
    <row r="25963" spans="1:19" x14ac:dyDescent="0.3">
      <c r="A25963" s="25"/>
      <c r="B25963"/>
      <c r="C25963"/>
      <c r="D25963"/>
      <c r="E25963"/>
      <c r="F25963"/>
      <c r="G25963"/>
      <c r="H25963"/>
      <c r="I25963"/>
      <c r="K25963"/>
      <c r="L25963"/>
      <c r="M25963"/>
      <c r="N25963"/>
      <c r="O25963"/>
      <c r="P25963"/>
      <c r="S25963"/>
    </row>
    <row r="25964" spans="1:19" x14ac:dyDescent="0.3">
      <c r="A25964" s="25"/>
      <c r="B25964"/>
      <c r="C25964"/>
      <c r="D25964"/>
      <c r="E25964"/>
      <c r="F25964"/>
      <c r="G25964"/>
      <c r="H25964" s="26"/>
      <c r="I25964" s="26"/>
      <c r="K25964"/>
      <c r="L25964"/>
      <c r="M25964"/>
      <c r="N25964"/>
      <c r="O25964"/>
      <c r="P25964"/>
      <c r="S25964"/>
    </row>
    <row r="25965" spans="1:19" x14ac:dyDescent="0.3">
      <c r="A25965" s="25"/>
      <c r="B25965"/>
      <c r="C25965"/>
      <c r="D25965"/>
      <c r="E25965"/>
      <c r="F25965"/>
      <c r="G25965"/>
      <c r="H25965" s="26"/>
      <c r="I25965" s="26"/>
      <c r="K25965"/>
      <c r="L25965"/>
      <c r="M25965"/>
      <c r="N25965"/>
      <c r="O25965"/>
      <c r="P25965"/>
      <c r="S25965"/>
    </row>
    <row r="25966" spans="1:19" x14ac:dyDescent="0.3">
      <c r="A25966" s="25"/>
      <c r="B25966"/>
      <c r="C25966"/>
      <c r="D25966"/>
      <c r="E25966"/>
      <c r="F25966"/>
      <c r="G25966"/>
      <c r="H25966" s="26"/>
      <c r="I25966" s="26"/>
      <c r="K25966"/>
      <c r="L25966"/>
      <c r="M25966"/>
      <c r="N25966"/>
      <c r="O25966"/>
      <c r="P25966"/>
      <c r="S25966"/>
    </row>
    <row r="25967" spans="1:19" x14ac:dyDescent="0.3">
      <c r="A25967" s="25"/>
      <c r="B25967"/>
      <c r="C25967"/>
      <c r="D25967"/>
      <c r="E25967"/>
      <c r="F25967"/>
      <c r="G25967"/>
      <c r="H25967" s="26"/>
      <c r="I25967" s="26"/>
      <c r="K25967"/>
      <c r="L25967"/>
      <c r="M25967"/>
      <c r="N25967"/>
      <c r="O25967"/>
      <c r="P25967"/>
      <c r="S25967"/>
    </row>
    <row r="25968" spans="1:19" x14ac:dyDescent="0.3">
      <c r="A25968" s="25"/>
      <c r="B25968"/>
      <c r="C25968"/>
      <c r="D25968"/>
      <c r="E25968"/>
      <c r="F25968"/>
      <c r="G25968"/>
      <c r="H25968" s="26"/>
      <c r="I25968" s="26"/>
      <c r="K25968"/>
      <c r="L25968"/>
      <c r="M25968"/>
      <c r="N25968"/>
      <c r="O25968"/>
      <c r="P25968"/>
      <c r="S25968"/>
    </row>
    <row r="25969" spans="1:19" x14ac:dyDescent="0.3">
      <c r="A25969" s="25"/>
      <c r="B25969"/>
      <c r="C25969"/>
      <c r="D25969"/>
      <c r="E25969"/>
      <c r="F25969"/>
      <c r="G25969"/>
      <c r="H25969" s="26"/>
      <c r="I25969" s="26"/>
      <c r="K25969"/>
      <c r="L25969"/>
      <c r="M25969"/>
      <c r="N25969"/>
      <c r="O25969"/>
      <c r="P25969"/>
      <c r="S25969"/>
    </row>
    <row r="25970" spans="1:19" x14ac:dyDescent="0.3">
      <c r="A25970" s="25"/>
      <c r="B25970"/>
      <c r="C25970"/>
      <c r="D25970"/>
      <c r="E25970"/>
      <c r="F25970"/>
      <c r="G25970"/>
      <c r="H25970" s="26"/>
      <c r="I25970" s="26"/>
      <c r="K25970"/>
      <c r="L25970"/>
      <c r="M25970"/>
      <c r="N25970"/>
      <c r="O25970"/>
      <c r="P25970"/>
      <c r="S25970"/>
    </row>
    <row r="25971" spans="1:19" x14ac:dyDescent="0.3">
      <c r="A25971" s="25"/>
      <c r="B25971"/>
      <c r="C25971"/>
      <c r="D25971"/>
      <c r="E25971"/>
      <c r="F25971"/>
      <c r="G25971"/>
      <c r="H25971" s="26"/>
      <c r="I25971" s="26"/>
      <c r="K25971"/>
      <c r="L25971"/>
      <c r="M25971"/>
      <c r="N25971"/>
      <c r="O25971"/>
      <c r="P25971"/>
      <c r="S25971"/>
    </row>
    <row r="25972" spans="1:19" x14ac:dyDescent="0.3">
      <c r="A25972" s="25"/>
      <c r="B25972"/>
      <c r="C25972"/>
      <c r="D25972"/>
      <c r="E25972"/>
      <c r="F25972"/>
      <c r="G25972"/>
      <c r="H25972"/>
      <c r="I25972" s="26"/>
      <c r="K25972"/>
      <c r="L25972"/>
      <c r="M25972"/>
      <c r="N25972"/>
      <c r="O25972"/>
      <c r="P25972"/>
      <c r="S25972"/>
    </row>
    <row r="25973" spans="1:19" x14ac:dyDescent="0.3">
      <c r="A25973" s="25"/>
      <c r="B25973"/>
      <c r="C25973"/>
      <c r="D25973"/>
      <c r="E25973"/>
      <c r="F25973"/>
      <c r="G25973"/>
      <c r="H25973"/>
      <c r="I25973" s="26"/>
      <c r="K25973"/>
      <c r="L25973"/>
      <c r="M25973"/>
      <c r="N25973"/>
      <c r="O25973"/>
      <c r="P25973"/>
      <c r="S25973"/>
    </row>
    <row r="25974" spans="1:19" x14ac:dyDescent="0.3">
      <c r="A25974" s="25"/>
      <c r="B25974"/>
      <c r="C25974"/>
      <c r="D25974"/>
      <c r="E25974"/>
      <c r="F25974"/>
      <c r="G25974"/>
      <c r="H25974"/>
      <c r="I25974" s="26"/>
      <c r="K25974"/>
      <c r="L25974"/>
      <c r="M25974"/>
      <c r="N25974"/>
      <c r="O25974"/>
      <c r="P25974"/>
      <c r="S25974"/>
    </row>
    <row r="25975" spans="1:19" x14ac:dyDescent="0.3">
      <c r="A25975" s="25"/>
      <c r="B25975"/>
      <c r="C25975"/>
      <c r="D25975"/>
      <c r="E25975"/>
      <c r="F25975"/>
      <c r="G25975"/>
      <c r="H25975"/>
      <c r="I25975" s="26"/>
      <c r="K25975"/>
      <c r="L25975"/>
      <c r="M25975"/>
      <c r="N25975"/>
      <c r="O25975"/>
      <c r="P25975"/>
      <c r="S25975"/>
    </row>
    <row r="25976" spans="1:19" x14ac:dyDescent="0.3">
      <c r="A25976" s="25"/>
      <c r="B25976"/>
      <c r="C25976"/>
      <c r="D25976"/>
      <c r="E25976"/>
      <c r="F25976"/>
      <c r="G25976"/>
      <c r="H25976" s="26"/>
      <c r="I25976" s="26"/>
      <c r="K25976"/>
      <c r="L25976"/>
      <c r="M25976"/>
      <c r="N25976"/>
      <c r="O25976"/>
      <c r="P25976"/>
      <c r="S25976"/>
    </row>
    <row r="25977" spans="1:19" x14ac:dyDescent="0.3">
      <c r="A25977" s="25"/>
      <c r="B25977"/>
      <c r="C25977"/>
      <c r="D25977"/>
      <c r="E25977"/>
      <c r="F25977"/>
      <c r="G25977"/>
      <c r="H25977" s="26"/>
      <c r="I25977" s="26"/>
      <c r="K25977"/>
      <c r="L25977"/>
      <c r="M25977"/>
      <c r="N25977"/>
      <c r="O25977"/>
      <c r="P25977"/>
      <c r="S25977"/>
    </row>
    <row r="25978" spans="1:19" x14ac:dyDescent="0.3">
      <c r="A25978" s="25"/>
      <c r="B25978"/>
      <c r="C25978"/>
      <c r="D25978"/>
      <c r="E25978"/>
      <c r="F25978"/>
      <c r="G25978"/>
      <c r="H25978" s="26"/>
      <c r="I25978" s="26"/>
      <c r="K25978"/>
      <c r="L25978"/>
      <c r="M25978"/>
      <c r="N25978"/>
      <c r="O25978"/>
      <c r="P25978"/>
      <c r="S25978"/>
    </row>
    <row r="25979" spans="1:19" x14ac:dyDescent="0.3">
      <c r="A25979" s="25"/>
      <c r="B25979"/>
      <c r="C25979"/>
      <c r="D25979"/>
      <c r="E25979"/>
      <c r="F25979"/>
      <c r="G25979"/>
      <c r="H25979" s="26"/>
      <c r="I25979" s="26"/>
      <c r="K25979"/>
      <c r="L25979"/>
      <c r="M25979"/>
      <c r="N25979"/>
      <c r="O25979"/>
      <c r="P25979"/>
      <c r="S25979"/>
    </row>
    <row r="25980" spans="1:19" x14ac:dyDescent="0.3">
      <c r="A25980" s="25"/>
      <c r="B25980"/>
      <c r="C25980"/>
      <c r="D25980"/>
      <c r="E25980"/>
      <c r="F25980"/>
      <c r="G25980"/>
      <c r="H25980" s="26"/>
      <c r="I25980" s="26"/>
      <c r="K25980"/>
      <c r="L25980"/>
      <c r="M25980"/>
      <c r="N25980"/>
      <c r="O25980"/>
      <c r="P25980"/>
      <c r="S25980"/>
    </row>
    <row r="25981" spans="1:19" x14ac:dyDescent="0.3">
      <c r="A25981" s="25"/>
      <c r="B25981"/>
      <c r="C25981"/>
      <c r="D25981"/>
      <c r="E25981"/>
      <c r="F25981"/>
      <c r="G25981"/>
      <c r="H25981" s="26"/>
      <c r="I25981" s="26"/>
      <c r="K25981"/>
      <c r="L25981"/>
      <c r="M25981"/>
      <c r="N25981"/>
      <c r="O25981"/>
      <c r="P25981"/>
      <c r="S25981"/>
    </row>
    <row r="25982" spans="1:19" x14ac:dyDescent="0.3">
      <c r="A25982" s="25"/>
      <c r="B25982"/>
      <c r="C25982"/>
      <c r="D25982"/>
      <c r="E25982"/>
      <c r="F25982"/>
      <c r="G25982"/>
      <c r="H25982" s="26"/>
      <c r="I25982" s="26"/>
      <c r="K25982"/>
      <c r="L25982"/>
      <c r="M25982"/>
      <c r="N25982"/>
      <c r="O25982"/>
      <c r="P25982"/>
      <c r="S25982"/>
    </row>
    <row r="25983" spans="1:19" x14ac:dyDescent="0.3">
      <c r="A25983" s="25"/>
      <c r="B25983"/>
      <c r="C25983"/>
      <c r="D25983"/>
      <c r="E25983"/>
      <c r="F25983"/>
      <c r="G25983"/>
      <c r="H25983" s="26"/>
      <c r="I25983" s="26"/>
      <c r="K25983"/>
      <c r="L25983"/>
      <c r="M25983"/>
      <c r="N25983"/>
      <c r="O25983"/>
      <c r="P25983"/>
      <c r="S25983"/>
    </row>
    <row r="25984" spans="1:19" x14ac:dyDescent="0.3">
      <c r="A25984" s="25"/>
      <c r="B25984"/>
      <c r="C25984"/>
      <c r="D25984"/>
      <c r="E25984"/>
      <c r="F25984"/>
      <c r="G25984"/>
      <c r="H25984" s="14"/>
      <c r="I25984"/>
      <c r="K25984"/>
      <c r="L25984"/>
      <c r="M25984"/>
      <c r="N25984"/>
      <c r="O25984"/>
      <c r="P25984"/>
      <c r="S25984"/>
    </row>
    <row r="25985" spans="1:19" x14ac:dyDescent="0.3">
      <c r="A25985" s="25"/>
      <c r="B25985"/>
      <c r="C25985"/>
      <c r="D25985"/>
      <c r="E25985"/>
      <c r="F25985"/>
      <c r="G25985"/>
      <c r="H25985" s="14"/>
      <c r="I25985"/>
      <c r="K25985"/>
      <c r="L25985"/>
      <c r="M25985"/>
      <c r="N25985"/>
      <c r="O25985"/>
      <c r="P25985"/>
      <c r="S25985"/>
    </row>
    <row r="25986" spans="1:19" x14ac:dyDescent="0.3">
      <c r="A25986" s="25"/>
      <c r="B25986"/>
      <c r="C25986"/>
      <c r="D25986"/>
      <c r="E25986"/>
      <c r="F25986"/>
      <c r="G25986"/>
      <c r="H25986" s="14"/>
      <c r="I25986"/>
      <c r="K25986"/>
      <c r="L25986"/>
      <c r="M25986"/>
      <c r="N25986"/>
      <c r="O25986"/>
      <c r="P25986"/>
      <c r="S25986"/>
    </row>
    <row r="25987" spans="1:19" x14ac:dyDescent="0.3">
      <c r="A25987" s="25"/>
      <c r="B25987"/>
      <c r="C25987"/>
      <c r="D25987"/>
      <c r="E25987"/>
      <c r="F25987"/>
      <c r="G25987"/>
      <c r="H25987" s="14"/>
      <c r="I25987" s="14"/>
      <c r="K25987"/>
      <c r="L25987"/>
      <c r="M25987"/>
      <c r="N25987"/>
      <c r="O25987"/>
      <c r="P25987"/>
      <c r="S25987"/>
    </row>
    <row r="25988" spans="1:19" x14ac:dyDescent="0.3">
      <c r="A25988" s="25"/>
      <c r="B25988"/>
      <c r="C25988"/>
      <c r="D25988"/>
      <c r="E25988"/>
      <c r="F25988"/>
      <c r="G25988"/>
      <c r="H25988" s="26"/>
      <c r="I25988" s="26"/>
      <c r="K25988"/>
      <c r="L25988"/>
      <c r="M25988"/>
      <c r="N25988"/>
      <c r="O25988"/>
      <c r="P25988"/>
      <c r="S25988"/>
    </row>
    <row r="25989" spans="1:19" x14ac:dyDescent="0.3">
      <c r="A25989" s="25"/>
      <c r="B25989"/>
      <c r="C25989"/>
      <c r="D25989"/>
      <c r="E25989"/>
      <c r="F25989"/>
      <c r="G25989"/>
      <c r="H25989" s="26"/>
      <c r="I25989" s="26"/>
      <c r="K25989"/>
      <c r="L25989"/>
      <c r="M25989"/>
      <c r="N25989"/>
      <c r="O25989"/>
      <c r="P25989"/>
      <c r="S25989"/>
    </row>
    <row r="25990" spans="1:19" x14ac:dyDescent="0.3">
      <c r="A25990" s="25"/>
      <c r="B25990"/>
      <c r="C25990"/>
      <c r="D25990"/>
      <c r="E25990"/>
      <c r="F25990"/>
      <c r="G25990"/>
      <c r="H25990" s="26"/>
      <c r="I25990" s="26"/>
      <c r="K25990"/>
      <c r="L25990"/>
      <c r="M25990"/>
      <c r="N25990"/>
      <c r="O25990"/>
      <c r="P25990"/>
      <c r="S25990"/>
    </row>
    <row r="25991" spans="1:19" x14ac:dyDescent="0.3">
      <c r="A25991" s="25"/>
      <c r="B25991"/>
      <c r="C25991"/>
      <c r="D25991"/>
      <c r="E25991"/>
      <c r="F25991"/>
      <c r="G25991"/>
      <c r="H25991" s="26"/>
      <c r="I25991" s="26"/>
      <c r="K25991"/>
      <c r="L25991"/>
      <c r="M25991"/>
      <c r="N25991"/>
      <c r="O25991"/>
      <c r="P25991"/>
      <c r="S25991"/>
    </row>
    <row r="25992" spans="1:19" x14ac:dyDescent="0.3">
      <c r="A25992" s="25"/>
      <c r="B25992"/>
      <c r="C25992"/>
      <c r="D25992"/>
      <c r="E25992"/>
      <c r="F25992"/>
      <c r="G25992"/>
      <c r="H25992" s="26"/>
      <c r="I25992" s="26"/>
      <c r="K25992"/>
      <c r="L25992"/>
      <c r="M25992"/>
      <c r="N25992"/>
      <c r="O25992"/>
      <c r="P25992"/>
      <c r="S25992"/>
    </row>
    <row r="25993" spans="1:19" x14ac:dyDescent="0.3">
      <c r="A25993" s="25"/>
      <c r="B25993"/>
      <c r="C25993"/>
      <c r="D25993"/>
      <c r="E25993"/>
      <c r="F25993"/>
      <c r="G25993"/>
      <c r="H25993" s="26"/>
      <c r="I25993" s="26"/>
      <c r="K25993"/>
      <c r="L25993"/>
      <c r="M25993"/>
      <c r="N25993"/>
      <c r="O25993"/>
      <c r="P25993"/>
      <c r="S25993"/>
    </row>
    <row r="25994" spans="1:19" x14ac:dyDescent="0.3">
      <c r="A25994" s="25"/>
      <c r="B25994"/>
      <c r="C25994"/>
      <c r="D25994"/>
      <c r="E25994"/>
      <c r="F25994"/>
      <c r="G25994"/>
      <c r="H25994" s="26"/>
      <c r="I25994" s="26"/>
      <c r="K25994"/>
      <c r="L25994"/>
      <c r="M25994"/>
      <c r="N25994"/>
      <c r="O25994"/>
      <c r="P25994"/>
      <c r="S25994"/>
    </row>
    <row r="25995" spans="1:19" x14ac:dyDescent="0.3">
      <c r="A25995" s="25"/>
      <c r="B25995"/>
      <c r="C25995"/>
      <c r="D25995"/>
      <c r="E25995"/>
      <c r="F25995"/>
      <c r="G25995"/>
      <c r="H25995" s="26"/>
      <c r="I25995" s="26"/>
      <c r="K25995"/>
      <c r="L25995"/>
      <c r="M25995"/>
      <c r="N25995"/>
      <c r="O25995"/>
      <c r="P25995"/>
      <c r="S25995"/>
    </row>
    <row r="25996" spans="1:19" x14ac:dyDescent="0.3">
      <c r="A25996" s="25"/>
      <c r="B25996"/>
      <c r="C25996"/>
      <c r="D25996"/>
      <c r="E25996"/>
      <c r="F25996"/>
      <c r="G25996"/>
      <c r="H25996" s="14"/>
      <c r="I25996"/>
      <c r="K25996"/>
      <c r="L25996"/>
      <c r="M25996"/>
      <c r="N25996"/>
      <c r="O25996"/>
      <c r="P25996"/>
      <c r="S25996"/>
    </row>
    <row r="25997" spans="1:19" x14ac:dyDescent="0.3">
      <c r="A25997" s="25"/>
      <c r="B25997"/>
      <c r="C25997"/>
      <c r="D25997"/>
      <c r="E25997"/>
      <c r="F25997"/>
      <c r="G25997"/>
      <c r="H25997" s="14"/>
      <c r="I25997" s="14"/>
      <c r="K25997"/>
      <c r="L25997"/>
      <c r="M25997"/>
      <c r="N25997"/>
      <c r="O25997"/>
      <c r="P25997"/>
      <c r="S25997"/>
    </row>
    <row r="25998" spans="1:19" x14ac:dyDescent="0.3">
      <c r="A25998" s="25"/>
      <c r="B25998"/>
      <c r="C25998"/>
      <c r="D25998"/>
      <c r="E25998"/>
      <c r="F25998"/>
      <c r="G25998"/>
      <c r="H25998" s="14"/>
      <c r="I25998" s="14"/>
      <c r="K25998"/>
      <c r="L25998"/>
      <c r="M25998"/>
      <c r="N25998"/>
      <c r="O25998"/>
      <c r="P25998"/>
      <c r="S25998"/>
    </row>
    <row r="25999" spans="1:19" x14ac:dyDescent="0.3">
      <c r="A25999" s="25"/>
      <c r="B25999"/>
      <c r="C25999"/>
      <c r="D25999"/>
      <c r="E25999"/>
      <c r="F25999"/>
      <c r="G25999"/>
      <c r="H25999" s="14"/>
      <c r="I25999" s="14"/>
      <c r="K25999"/>
      <c r="L25999"/>
      <c r="M25999"/>
      <c r="N25999"/>
      <c r="O25999"/>
      <c r="P25999"/>
      <c r="S25999"/>
    </row>
    <row r="26000" spans="1:19" x14ac:dyDescent="0.3">
      <c r="A26000" s="25"/>
      <c r="B26000"/>
      <c r="C26000"/>
      <c r="D26000"/>
      <c r="E26000"/>
      <c r="F26000"/>
      <c r="G26000"/>
      <c r="H26000" s="14"/>
      <c r="I26000" s="14"/>
      <c r="K26000"/>
      <c r="L26000"/>
      <c r="M26000"/>
      <c r="N26000"/>
      <c r="O26000"/>
      <c r="P26000"/>
      <c r="S26000"/>
    </row>
    <row r="26001" spans="1:19" x14ac:dyDescent="0.3">
      <c r="A26001" s="25"/>
      <c r="B26001"/>
      <c r="C26001"/>
      <c r="D26001"/>
      <c r="E26001"/>
      <c r="F26001"/>
      <c r="G26001"/>
      <c r="H26001" s="14"/>
      <c r="I26001" s="14"/>
      <c r="K26001"/>
      <c r="L26001"/>
      <c r="M26001"/>
      <c r="N26001"/>
      <c r="O26001"/>
      <c r="P26001"/>
      <c r="S26001"/>
    </row>
    <row r="26002" spans="1:19" x14ac:dyDescent="0.3">
      <c r="A26002" s="25"/>
      <c r="B26002"/>
      <c r="C26002"/>
      <c r="D26002"/>
      <c r="E26002"/>
      <c r="F26002"/>
      <c r="G26002"/>
      <c r="H26002" s="14"/>
      <c r="I26002"/>
      <c r="K26002"/>
      <c r="L26002"/>
      <c r="M26002"/>
      <c r="N26002"/>
      <c r="O26002"/>
      <c r="P26002"/>
      <c r="S26002"/>
    </row>
    <row r="26003" spans="1:19" x14ac:dyDescent="0.3">
      <c r="A26003" s="25"/>
      <c r="B26003"/>
      <c r="C26003"/>
      <c r="D26003"/>
      <c r="E26003"/>
      <c r="F26003"/>
      <c r="G26003"/>
      <c r="H26003" s="14"/>
      <c r="I26003"/>
      <c r="K26003"/>
      <c r="L26003"/>
      <c r="M26003"/>
      <c r="N26003"/>
      <c r="O26003"/>
      <c r="P26003"/>
      <c r="S26003"/>
    </row>
    <row r="26004" spans="1:19" x14ac:dyDescent="0.3">
      <c r="A26004" s="25"/>
      <c r="B26004"/>
      <c r="C26004"/>
      <c r="D26004"/>
      <c r="E26004"/>
      <c r="F26004"/>
      <c r="G26004"/>
      <c r="H26004" s="26"/>
      <c r="I26004" s="26"/>
      <c r="K26004"/>
      <c r="L26004"/>
      <c r="M26004"/>
      <c r="N26004"/>
      <c r="O26004"/>
      <c r="P26004"/>
      <c r="S26004"/>
    </row>
    <row r="26005" spans="1:19" x14ac:dyDescent="0.3">
      <c r="A26005" s="25"/>
      <c r="B26005"/>
      <c r="C26005"/>
      <c r="D26005"/>
      <c r="E26005"/>
      <c r="F26005"/>
      <c r="G26005"/>
      <c r="H26005" s="26"/>
      <c r="I26005" s="26"/>
      <c r="K26005"/>
      <c r="L26005"/>
      <c r="M26005"/>
      <c r="N26005"/>
      <c r="O26005"/>
      <c r="P26005"/>
      <c r="S26005"/>
    </row>
    <row r="26006" spans="1:19" x14ac:dyDescent="0.3">
      <c r="A26006" s="25"/>
      <c r="B26006"/>
      <c r="C26006"/>
      <c r="D26006"/>
      <c r="E26006"/>
      <c r="F26006"/>
      <c r="G26006"/>
      <c r="H26006" s="26"/>
      <c r="I26006" s="26"/>
      <c r="K26006"/>
      <c r="L26006"/>
      <c r="M26006"/>
      <c r="N26006"/>
      <c r="O26006"/>
      <c r="P26006"/>
      <c r="S26006"/>
    </row>
    <row r="26007" spans="1:19" x14ac:dyDescent="0.3">
      <c r="A26007" s="25"/>
      <c r="B26007"/>
      <c r="C26007"/>
      <c r="D26007"/>
      <c r="E26007"/>
      <c r="F26007"/>
      <c r="G26007"/>
      <c r="H26007" s="26"/>
      <c r="I26007" s="26"/>
      <c r="K26007"/>
      <c r="L26007"/>
      <c r="M26007"/>
      <c r="N26007"/>
      <c r="O26007"/>
      <c r="P26007"/>
      <c r="S26007"/>
    </row>
    <row r="26008" spans="1:19" x14ac:dyDescent="0.3">
      <c r="A26008" s="25"/>
      <c r="B26008"/>
      <c r="C26008"/>
      <c r="D26008"/>
      <c r="E26008"/>
      <c r="F26008"/>
      <c r="G26008"/>
      <c r="H26008" s="14"/>
      <c r="I26008" s="14"/>
      <c r="K26008"/>
      <c r="L26008"/>
      <c r="M26008"/>
      <c r="N26008"/>
      <c r="O26008"/>
      <c r="P26008"/>
      <c r="S26008"/>
    </row>
    <row r="26009" spans="1:19" x14ac:dyDescent="0.3">
      <c r="A26009" s="25"/>
      <c r="B26009"/>
      <c r="C26009"/>
      <c r="D26009"/>
      <c r="E26009"/>
      <c r="F26009"/>
      <c r="G26009"/>
      <c r="H26009" s="14"/>
      <c r="I26009" s="14"/>
      <c r="K26009"/>
      <c r="L26009"/>
      <c r="M26009"/>
      <c r="N26009"/>
      <c r="O26009"/>
      <c r="P26009"/>
      <c r="S26009"/>
    </row>
    <row r="26010" spans="1:19" x14ac:dyDescent="0.3">
      <c r="A26010" s="25"/>
      <c r="B26010"/>
      <c r="C26010"/>
      <c r="D26010"/>
      <c r="E26010"/>
      <c r="F26010"/>
      <c r="G26010"/>
      <c r="H26010" s="14"/>
      <c r="I26010" s="14"/>
      <c r="K26010"/>
      <c r="L26010"/>
      <c r="M26010"/>
      <c r="N26010"/>
      <c r="O26010"/>
      <c r="P26010"/>
      <c r="S26010"/>
    </row>
    <row r="26011" spans="1:19" x14ac:dyDescent="0.3">
      <c r="A26011" s="25"/>
      <c r="B26011"/>
      <c r="C26011"/>
      <c r="D26011"/>
      <c r="E26011"/>
      <c r="F26011"/>
      <c r="G26011"/>
      <c r="H26011" s="14"/>
      <c r="I26011" s="14"/>
      <c r="K26011"/>
      <c r="L26011"/>
      <c r="M26011"/>
      <c r="N26011"/>
      <c r="O26011"/>
      <c r="P26011"/>
      <c r="S26011"/>
    </row>
    <row r="26012" spans="1:19" x14ac:dyDescent="0.3">
      <c r="A26012" s="25"/>
      <c r="B26012"/>
      <c r="C26012"/>
      <c r="D26012"/>
      <c r="E26012"/>
      <c r="F26012"/>
      <c r="G26012"/>
      <c r="H26012" s="26"/>
      <c r="I26012" s="26"/>
      <c r="K26012"/>
      <c r="L26012"/>
      <c r="M26012"/>
      <c r="N26012"/>
      <c r="O26012"/>
      <c r="P26012"/>
      <c r="S26012"/>
    </row>
    <row r="26013" spans="1:19" x14ac:dyDescent="0.3">
      <c r="A26013" s="25"/>
      <c r="B26013"/>
      <c r="C26013"/>
      <c r="D26013"/>
      <c r="E26013"/>
      <c r="F26013"/>
      <c r="G26013"/>
      <c r="H26013" s="26"/>
      <c r="I26013" s="26"/>
      <c r="K26013"/>
      <c r="L26013"/>
      <c r="M26013"/>
      <c r="N26013"/>
      <c r="O26013"/>
      <c r="P26013"/>
      <c r="S26013"/>
    </row>
    <row r="26014" spans="1:19" x14ac:dyDescent="0.3">
      <c r="A26014" s="25"/>
      <c r="B26014"/>
      <c r="C26014"/>
      <c r="D26014"/>
      <c r="E26014"/>
      <c r="F26014"/>
      <c r="G26014"/>
      <c r="H26014" s="26"/>
      <c r="I26014" s="26"/>
      <c r="K26014"/>
      <c r="L26014"/>
      <c r="M26014"/>
      <c r="N26014"/>
      <c r="O26014"/>
      <c r="P26014"/>
      <c r="S26014"/>
    </row>
    <row r="26015" spans="1:19" x14ac:dyDescent="0.3">
      <c r="A26015" s="25"/>
      <c r="B26015"/>
      <c r="C26015"/>
      <c r="D26015"/>
      <c r="E26015"/>
      <c r="F26015"/>
      <c r="G26015"/>
      <c r="H26015" s="26"/>
      <c r="I26015" s="26"/>
      <c r="K26015"/>
      <c r="L26015"/>
      <c r="M26015"/>
      <c r="N26015"/>
      <c r="O26015"/>
      <c r="P26015"/>
      <c r="S26015"/>
    </row>
    <row r="26016" spans="1:19" x14ac:dyDescent="0.3">
      <c r="A26016" s="25"/>
      <c r="B26016"/>
      <c r="C26016"/>
      <c r="D26016"/>
      <c r="E26016"/>
      <c r="F26016"/>
      <c r="G26016"/>
      <c r="H26016"/>
      <c r="I26016" s="26"/>
      <c r="K26016"/>
      <c r="L26016"/>
      <c r="M26016"/>
      <c r="N26016"/>
      <c r="O26016"/>
      <c r="P26016"/>
      <c r="S26016"/>
    </row>
    <row r="26017" spans="1:19" x14ac:dyDescent="0.3">
      <c r="A26017" s="25"/>
      <c r="B26017"/>
      <c r="C26017"/>
      <c r="D26017"/>
      <c r="E26017"/>
      <c r="F26017"/>
      <c r="G26017"/>
      <c r="H26017"/>
      <c r="I26017" s="26"/>
      <c r="K26017"/>
      <c r="L26017"/>
      <c r="M26017"/>
      <c r="N26017"/>
      <c r="O26017"/>
      <c r="P26017"/>
      <c r="S26017"/>
    </row>
    <row r="26018" spans="1:19" x14ac:dyDescent="0.3">
      <c r="A26018" s="25"/>
      <c r="B26018"/>
      <c r="C26018"/>
      <c r="D26018"/>
      <c r="E26018"/>
      <c r="F26018"/>
      <c r="G26018"/>
      <c r="H26018"/>
      <c r="I26018" s="26"/>
      <c r="K26018"/>
      <c r="L26018"/>
      <c r="M26018"/>
      <c r="N26018"/>
      <c r="O26018"/>
      <c r="P26018"/>
      <c r="S26018"/>
    </row>
    <row r="26019" spans="1:19" x14ac:dyDescent="0.3">
      <c r="A26019" s="25"/>
      <c r="B26019"/>
      <c r="C26019"/>
      <c r="D26019"/>
      <c r="E26019"/>
      <c r="F26019"/>
      <c r="G26019"/>
      <c r="H26019"/>
      <c r="I26019" s="26"/>
      <c r="K26019"/>
      <c r="L26019"/>
      <c r="M26019"/>
      <c r="N26019"/>
      <c r="O26019"/>
      <c r="P26019"/>
      <c r="S26019"/>
    </row>
    <row r="26020" spans="1:19" x14ac:dyDescent="0.3">
      <c r="A26020" s="25"/>
      <c r="B26020"/>
      <c r="C26020"/>
      <c r="D26020"/>
      <c r="E26020"/>
      <c r="F26020"/>
      <c r="G26020"/>
      <c r="H26020" s="26"/>
      <c r="I26020" s="26"/>
      <c r="K26020"/>
      <c r="L26020"/>
      <c r="M26020"/>
      <c r="N26020"/>
      <c r="O26020"/>
      <c r="P26020"/>
      <c r="S26020"/>
    </row>
    <row r="26021" spans="1:19" x14ac:dyDescent="0.3">
      <c r="A26021" s="25"/>
      <c r="B26021"/>
      <c r="C26021"/>
      <c r="D26021"/>
      <c r="E26021"/>
      <c r="F26021"/>
      <c r="G26021"/>
      <c r="H26021" s="26"/>
      <c r="I26021" s="26"/>
      <c r="K26021"/>
      <c r="L26021"/>
      <c r="M26021"/>
      <c r="N26021"/>
      <c r="O26021"/>
      <c r="P26021"/>
      <c r="S26021"/>
    </row>
    <row r="26022" spans="1:19" x14ac:dyDescent="0.3">
      <c r="A26022" s="25"/>
      <c r="B26022"/>
      <c r="C26022"/>
      <c r="D26022"/>
      <c r="E26022"/>
      <c r="F26022"/>
      <c r="G26022"/>
      <c r="H26022" s="26"/>
      <c r="I26022" s="26"/>
      <c r="K26022"/>
      <c r="L26022"/>
      <c r="M26022"/>
      <c r="N26022"/>
      <c r="O26022"/>
      <c r="P26022"/>
      <c r="S26022"/>
    </row>
    <row r="26023" spans="1:19" x14ac:dyDescent="0.3">
      <c r="A26023" s="25"/>
      <c r="B26023"/>
      <c r="C26023"/>
      <c r="D26023"/>
      <c r="E26023"/>
      <c r="F26023"/>
      <c r="G26023"/>
      <c r="H26023" s="26"/>
      <c r="I26023" s="26"/>
      <c r="K26023"/>
      <c r="L26023"/>
      <c r="M26023"/>
      <c r="N26023"/>
      <c r="O26023"/>
      <c r="P26023"/>
      <c r="S26023"/>
    </row>
    <row r="26024" spans="1:19" x14ac:dyDescent="0.3">
      <c r="A26024" s="25"/>
      <c r="B26024"/>
      <c r="C26024"/>
      <c r="D26024"/>
      <c r="E26024"/>
      <c r="F26024"/>
      <c r="G26024"/>
      <c r="H26024" s="26"/>
      <c r="I26024" s="26"/>
      <c r="K26024"/>
      <c r="L26024"/>
      <c r="M26024"/>
      <c r="N26024"/>
      <c r="O26024"/>
      <c r="P26024"/>
      <c r="S26024"/>
    </row>
    <row r="26025" spans="1:19" x14ac:dyDescent="0.3">
      <c r="A26025" s="25"/>
      <c r="B26025"/>
      <c r="C26025"/>
      <c r="D26025"/>
      <c r="E26025"/>
      <c r="F26025"/>
      <c r="G26025"/>
      <c r="H26025" s="26"/>
      <c r="I26025" s="26"/>
      <c r="K26025"/>
      <c r="L26025"/>
      <c r="M26025"/>
      <c r="N26025"/>
      <c r="O26025"/>
      <c r="P26025"/>
      <c r="S26025"/>
    </row>
    <row r="26026" spans="1:19" x14ac:dyDescent="0.3">
      <c r="A26026" s="25"/>
      <c r="B26026"/>
      <c r="C26026"/>
      <c r="D26026"/>
      <c r="E26026"/>
      <c r="F26026"/>
      <c r="G26026"/>
      <c r="H26026" s="26"/>
      <c r="I26026" s="26"/>
      <c r="K26026"/>
      <c r="L26026"/>
      <c r="M26026"/>
      <c r="N26026"/>
      <c r="O26026"/>
      <c r="P26026"/>
      <c r="S26026"/>
    </row>
    <row r="26027" spans="1:19" x14ac:dyDescent="0.3">
      <c r="A26027" s="25"/>
      <c r="B26027"/>
      <c r="C26027"/>
      <c r="D26027"/>
      <c r="E26027"/>
      <c r="F26027"/>
      <c r="G26027"/>
      <c r="H26027" s="26"/>
      <c r="I26027" s="26"/>
      <c r="K26027"/>
      <c r="L26027"/>
      <c r="M26027"/>
      <c r="N26027"/>
      <c r="O26027"/>
      <c r="P26027"/>
      <c r="S26027"/>
    </row>
    <row r="26028" spans="1:19" x14ac:dyDescent="0.3">
      <c r="A26028" s="25"/>
      <c r="B26028"/>
      <c r="C26028"/>
      <c r="D26028"/>
      <c r="E26028"/>
      <c r="F26028"/>
      <c r="G26028"/>
      <c r="H26028"/>
      <c r="I26028"/>
      <c r="K26028"/>
      <c r="L26028"/>
      <c r="M26028"/>
      <c r="N26028"/>
      <c r="O26028"/>
      <c r="P26028"/>
      <c r="S26028"/>
    </row>
    <row r="26029" spans="1:19" x14ac:dyDescent="0.3">
      <c r="A26029" s="25"/>
      <c r="B26029"/>
      <c r="C26029"/>
      <c r="D26029"/>
      <c r="E26029"/>
      <c r="F26029"/>
      <c r="G26029"/>
      <c r="H26029" s="14"/>
      <c r="I26029" s="14"/>
      <c r="K26029"/>
      <c r="L26029"/>
      <c r="M26029"/>
      <c r="N26029"/>
      <c r="O26029"/>
      <c r="P26029"/>
      <c r="S26029"/>
    </row>
    <row r="26030" spans="1:19" x14ac:dyDescent="0.3">
      <c r="A26030" s="25"/>
      <c r="B26030"/>
      <c r="C26030"/>
      <c r="D26030"/>
      <c r="E26030"/>
      <c r="F26030"/>
      <c r="G26030"/>
      <c r="H26030" s="14"/>
      <c r="I26030" s="14"/>
      <c r="K26030"/>
      <c r="L26030"/>
      <c r="M26030"/>
      <c r="N26030"/>
      <c r="O26030"/>
      <c r="P26030"/>
      <c r="S26030"/>
    </row>
    <row r="26031" spans="1:19" x14ac:dyDescent="0.3">
      <c r="A26031" s="25"/>
      <c r="B26031"/>
      <c r="C26031"/>
      <c r="D26031"/>
      <c r="E26031"/>
      <c r="F26031"/>
      <c r="G26031"/>
      <c r="H26031" s="14"/>
      <c r="I26031" s="14"/>
      <c r="K26031"/>
      <c r="L26031"/>
      <c r="M26031"/>
      <c r="N26031"/>
      <c r="O26031"/>
      <c r="P26031"/>
      <c r="S26031"/>
    </row>
    <row r="26032" spans="1:19" x14ac:dyDescent="0.3">
      <c r="A26032" s="25"/>
      <c r="B26032"/>
      <c r="C26032"/>
      <c r="D26032"/>
      <c r="E26032"/>
      <c r="F26032"/>
      <c r="G26032"/>
      <c r="H26032" s="26"/>
      <c r="I26032" s="26"/>
      <c r="K26032"/>
      <c r="L26032"/>
      <c r="M26032"/>
      <c r="N26032"/>
      <c r="O26032"/>
      <c r="P26032"/>
      <c r="S26032"/>
    </row>
    <row r="26033" spans="1:19" x14ac:dyDescent="0.3">
      <c r="A26033" s="25"/>
      <c r="B26033"/>
      <c r="C26033"/>
      <c r="D26033"/>
      <c r="E26033"/>
      <c r="F26033"/>
      <c r="G26033"/>
      <c r="H26033" s="26"/>
      <c r="I26033" s="26"/>
      <c r="K26033"/>
      <c r="L26033"/>
      <c r="M26033"/>
      <c r="N26033"/>
      <c r="O26033"/>
      <c r="P26033"/>
      <c r="S26033"/>
    </row>
    <row r="26034" spans="1:19" x14ac:dyDescent="0.3">
      <c r="A26034" s="25"/>
      <c r="B26034"/>
      <c r="C26034"/>
      <c r="D26034"/>
      <c r="E26034"/>
      <c r="F26034"/>
      <c r="G26034"/>
      <c r="H26034" s="26"/>
      <c r="I26034" s="26"/>
      <c r="K26034"/>
      <c r="L26034"/>
      <c r="M26034"/>
      <c r="N26034"/>
      <c r="O26034"/>
      <c r="P26034"/>
      <c r="S26034"/>
    </row>
    <row r="26035" spans="1:19" x14ac:dyDescent="0.3">
      <c r="A26035" s="25"/>
      <c r="B26035"/>
      <c r="C26035"/>
      <c r="D26035"/>
      <c r="E26035"/>
      <c r="F26035"/>
      <c r="G26035"/>
      <c r="H26035" s="26"/>
      <c r="I26035" s="26"/>
      <c r="K26035"/>
      <c r="L26035"/>
      <c r="M26035"/>
      <c r="N26035"/>
      <c r="O26035"/>
      <c r="P26035"/>
      <c r="S26035"/>
    </row>
    <row r="26036" spans="1:19" x14ac:dyDescent="0.3">
      <c r="A26036" s="25"/>
      <c r="B26036"/>
      <c r="C26036"/>
      <c r="D26036"/>
      <c r="E26036"/>
      <c r="F26036"/>
      <c r="G26036"/>
      <c r="H26036" s="26"/>
      <c r="I26036" s="26"/>
      <c r="K26036"/>
      <c r="L26036"/>
      <c r="M26036"/>
      <c r="N26036"/>
      <c r="O26036"/>
      <c r="P26036"/>
      <c r="S26036"/>
    </row>
    <row r="26037" spans="1:19" x14ac:dyDescent="0.3">
      <c r="A26037" s="25"/>
      <c r="B26037"/>
      <c r="C26037"/>
      <c r="D26037"/>
      <c r="E26037"/>
      <c r="F26037"/>
      <c r="G26037"/>
      <c r="H26037" s="26"/>
      <c r="I26037" s="26"/>
      <c r="K26037"/>
      <c r="L26037"/>
      <c r="M26037"/>
      <c r="N26037"/>
      <c r="O26037"/>
      <c r="P26037"/>
      <c r="S26037"/>
    </row>
    <row r="26038" spans="1:19" x14ac:dyDescent="0.3">
      <c r="A26038" s="25"/>
      <c r="B26038"/>
      <c r="C26038"/>
      <c r="D26038"/>
      <c r="E26038"/>
      <c r="F26038"/>
      <c r="G26038"/>
      <c r="H26038" s="26"/>
      <c r="I26038" s="26"/>
      <c r="K26038"/>
      <c r="L26038"/>
      <c r="M26038"/>
      <c r="N26038"/>
      <c r="O26038"/>
      <c r="P26038"/>
      <c r="S26038"/>
    </row>
    <row r="26039" spans="1:19" x14ac:dyDescent="0.3">
      <c r="A26039" s="25"/>
      <c r="B26039"/>
      <c r="C26039"/>
      <c r="D26039"/>
      <c r="E26039"/>
      <c r="F26039"/>
      <c r="G26039"/>
      <c r="H26039" s="26"/>
      <c r="I26039" s="26"/>
      <c r="K26039"/>
      <c r="L26039"/>
      <c r="M26039"/>
      <c r="N26039"/>
      <c r="O26039"/>
      <c r="P26039"/>
      <c r="S26039"/>
    </row>
    <row r="26040" spans="1:19" x14ac:dyDescent="0.3">
      <c r="A26040" s="25"/>
      <c r="B26040"/>
      <c r="C26040"/>
      <c r="D26040"/>
      <c r="E26040"/>
      <c r="F26040"/>
      <c r="G26040"/>
      <c r="H26040" s="14"/>
      <c r="I26040"/>
      <c r="K26040"/>
      <c r="L26040"/>
      <c r="M26040"/>
      <c r="N26040"/>
      <c r="O26040"/>
      <c r="P26040"/>
      <c r="S26040"/>
    </row>
    <row r="26041" spans="1:19" x14ac:dyDescent="0.3">
      <c r="A26041" s="25"/>
      <c r="B26041"/>
      <c r="C26041"/>
      <c r="D26041"/>
      <c r="E26041"/>
      <c r="F26041"/>
      <c r="G26041"/>
      <c r="H26041" s="14"/>
      <c r="I26041"/>
      <c r="K26041"/>
      <c r="L26041"/>
      <c r="M26041"/>
      <c r="N26041"/>
      <c r="O26041"/>
      <c r="P26041"/>
      <c r="S26041"/>
    </row>
    <row r="26042" spans="1:19" x14ac:dyDescent="0.3">
      <c r="A26042" s="25"/>
      <c r="B26042"/>
      <c r="C26042"/>
      <c r="D26042"/>
      <c r="E26042"/>
      <c r="F26042"/>
      <c r="G26042"/>
      <c r="H26042" s="26"/>
      <c r="I26042" s="26"/>
      <c r="K26042"/>
      <c r="L26042"/>
      <c r="M26042"/>
      <c r="N26042"/>
      <c r="O26042"/>
      <c r="P26042"/>
      <c r="S26042"/>
    </row>
    <row r="26043" spans="1:19" x14ac:dyDescent="0.3">
      <c r="A26043" s="25"/>
      <c r="B26043"/>
      <c r="C26043"/>
      <c r="D26043"/>
      <c r="E26043"/>
      <c r="F26043"/>
      <c r="G26043"/>
      <c r="H26043" s="26"/>
      <c r="I26043" s="26"/>
      <c r="K26043"/>
      <c r="L26043"/>
      <c r="M26043"/>
      <c r="N26043"/>
      <c r="O26043"/>
      <c r="P26043"/>
      <c r="S26043"/>
    </row>
    <row r="26044" spans="1:19" x14ac:dyDescent="0.3">
      <c r="A26044" s="25"/>
      <c r="B26044"/>
      <c r="C26044"/>
      <c r="D26044"/>
      <c r="E26044"/>
      <c r="F26044"/>
      <c r="G26044"/>
      <c r="H26044"/>
      <c r="I26044" s="14"/>
      <c r="K26044"/>
      <c r="L26044"/>
      <c r="M26044"/>
      <c r="N26044"/>
      <c r="O26044"/>
      <c r="P26044"/>
      <c r="S26044"/>
    </row>
    <row r="26045" spans="1:19" x14ac:dyDescent="0.3">
      <c r="A26045" s="25"/>
      <c r="B26045"/>
      <c r="C26045"/>
      <c r="D26045"/>
      <c r="E26045"/>
      <c r="F26045"/>
      <c r="G26045"/>
      <c r="H26045"/>
      <c r="I26045" s="14"/>
      <c r="K26045"/>
      <c r="L26045"/>
      <c r="M26045"/>
      <c r="N26045"/>
      <c r="O26045"/>
      <c r="P26045"/>
      <c r="S26045"/>
    </row>
    <row r="26046" spans="1:19" x14ac:dyDescent="0.3">
      <c r="A26046" s="25"/>
      <c r="B26046"/>
      <c r="C26046"/>
      <c r="D26046"/>
      <c r="E26046"/>
      <c r="F26046"/>
      <c r="G26046"/>
      <c r="H26046"/>
      <c r="I26046" s="14"/>
      <c r="K26046"/>
      <c r="L26046"/>
      <c r="M26046"/>
      <c r="N26046"/>
      <c r="O26046"/>
      <c r="P26046"/>
      <c r="S26046"/>
    </row>
    <row r="26047" spans="1:19" x14ac:dyDescent="0.3">
      <c r="A26047" s="25"/>
      <c r="B26047"/>
      <c r="C26047"/>
      <c r="D26047"/>
      <c r="E26047"/>
      <c r="F26047"/>
      <c r="G26047"/>
      <c r="H26047"/>
      <c r="I26047"/>
      <c r="K26047"/>
      <c r="L26047"/>
      <c r="M26047"/>
      <c r="N26047"/>
      <c r="O26047"/>
      <c r="P26047"/>
      <c r="S26047"/>
    </row>
    <row r="26048" spans="1:19" x14ac:dyDescent="0.3">
      <c r="A26048" s="25"/>
      <c r="B26048"/>
      <c r="C26048"/>
      <c r="D26048"/>
      <c r="E26048"/>
      <c r="F26048"/>
      <c r="G26048"/>
      <c r="H26048"/>
      <c r="I26048"/>
      <c r="K26048"/>
      <c r="L26048"/>
      <c r="M26048"/>
      <c r="N26048"/>
      <c r="O26048"/>
      <c r="P26048"/>
      <c r="S26048"/>
    </row>
    <row r="26049" spans="1:19" x14ac:dyDescent="0.3">
      <c r="A26049" s="25"/>
      <c r="B26049"/>
      <c r="C26049"/>
      <c r="D26049"/>
      <c r="E26049"/>
      <c r="F26049"/>
      <c r="G26049"/>
      <c r="H26049"/>
      <c r="I26049"/>
      <c r="K26049"/>
      <c r="L26049"/>
      <c r="M26049"/>
      <c r="N26049"/>
      <c r="O26049"/>
      <c r="P26049"/>
      <c r="S26049"/>
    </row>
    <row r="26050" spans="1:19" x14ac:dyDescent="0.3">
      <c r="A26050" s="25"/>
      <c r="B26050"/>
      <c r="C26050"/>
      <c r="D26050"/>
      <c r="E26050"/>
      <c r="F26050"/>
      <c r="G26050"/>
      <c r="H26050"/>
      <c r="I26050"/>
      <c r="K26050"/>
      <c r="L26050"/>
      <c r="M26050"/>
      <c r="N26050"/>
      <c r="O26050"/>
      <c r="P26050"/>
      <c r="S26050"/>
    </row>
    <row r="26051" spans="1:19" x14ac:dyDescent="0.3">
      <c r="A26051" s="25"/>
      <c r="B26051"/>
      <c r="C26051"/>
      <c r="D26051"/>
      <c r="E26051"/>
      <c r="F26051"/>
      <c r="G26051"/>
      <c r="H26051"/>
      <c r="I26051"/>
      <c r="K26051"/>
      <c r="L26051"/>
      <c r="M26051"/>
      <c r="N26051"/>
      <c r="O26051"/>
      <c r="P26051"/>
      <c r="S26051"/>
    </row>
    <row r="26052" spans="1:19" x14ac:dyDescent="0.3">
      <c r="A26052" s="25"/>
      <c r="B26052"/>
      <c r="C26052"/>
      <c r="D26052"/>
      <c r="E26052"/>
      <c r="F26052"/>
      <c r="G26052"/>
      <c r="H26052"/>
      <c r="I26052"/>
      <c r="K26052"/>
      <c r="L26052"/>
      <c r="M26052"/>
      <c r="N26052"/>
      <c r="O26052"/>
      <c r="P26052"/>
      <c r="S26052"/>
    </row>
    <row r="26053" spans="1:19" x14ac:dyDescent="0.3">
      <c r="A26053" s="25"/>
      <c r="B26053"/>
      <c r="C26053"/>
      <c r="D26053"/>
      <c r="E26053"/>
      <c r="F26053"/>
      <c r="G26053"/>
      <c r="H26053"/>
      <c r="I26053"/>
      <c r="K26053"/>
      <c r="L26053"/>
      <c r="M26053"/>
      <c r="N26053"/>
      <c r="O26053"/>
      <c r="P26053"/>
      <c r="S26053"/>
    </row>
    <row r="26054" spans="1:19" x14ac:dyDescent="0.3">
      <c r="A26054" s="25"/>
      <c r="B26054"/>
      <c r="C26054"/>
      <c r="D26054"/>
      <c r="E26054"/>
      <c r="F26054"/>
      <c r="G26054"/>
      <c r="H26054" s="26"/>
      <c r="I26054" s="26"/>
      <c r="K26054"/>
      <c r="L26054"/>
      <c r="M26054"/>
      <c r="N26054"/>
      <c r="O26054"/>
      <c r="P26054"/>
      <c r="S26054"/>
    </row>
    <row r="26055" spans="1:19" x14ac:dyDescent="0.3">
      <c r="A26055" s="25"/>
      <c r="B26055"/>
      <c r="C26055"/>
      <c r="D26055"/>
      <c r="E26055"/>
      <c r="F26055"/>
      <c r="G26055"/>
      <c r="H26055" s="26"/>
      <c r="I26055" s="26"/>
      <c r="K26055"/>
      <c r="L26055"/>
      <c r="M26055"/>
      <c r="N26055"/>
      <c r="O26055"/>
      <c r="P26055"/>
      <c r="S26055"/>
    </row>
    <row r="26056" spans="1:19" x14ac:dyDescent="0.3">
      <c r="A26056" s="25"/>
      <c r="B26056"/>
      <c r="C26056"/>
      <c r="D26056"/>
      <c r="E26056"/>
      <c r="F26056"/>
      <c r="G26056"/>
      <c r="H26056" s="26"/>
      <c r="I26056" s="26"/>
      <c r="K26056"/>
      <c r="L26056"/>
      <c r="M26056"/>
      <c r="N26056"/>
      <c r="O26056"/>
      <c r="P26056"/>
      <c r="S26056"/>
    </row>
    <row r="26057" spans="1:19" x14ac:dyDescent="0.3">
      <c r="A26057" s="25"/>
      <c r="B26057"/>
      <c r="C26057"/>
      <c r="D26057"/>
      <c r="E26057"/>
      <c r="F26057"/>
      <c r="G26057"/>
      <c r="H26057" s="26"/>
      <c r="I26057" s="26"/>
      <c r="K26057"/>
      <c r="L26057"/>
      <c r="M26057"/>
      <c r="N26057"/>
      <c r="O26057"/>
      <c r="P26057"/>
      <c r="S26057"/>
    </row>
    <row r="26058" spans="1:19" x14ac:dyDescent="0.3">
      <c r="A26058" s="25"/>
      <c r="B26058"/>
      <c r="C26058"/>
      <c r="D26058"/>
      <c r="E26058"/>
      <c r="F26058"/>
      <c r="G26058"/>
      <c r="H26058"/>
      <c r="I26058"/>
      <c r="K26058"/>
      <c r="L26058"/>
      <c r="M26058"/>
      <c r="N26058"/>
      <c r="O26058"/>
      <c r="P26058"/>
      <c r="S26058"/>
    </row>
    <row r="26059" spans="1:19" x14ac:dyDescent="0.3">
      <c r="A26059" s="25"/>
      <c r="B26059"/>
      <c r="C26059"/>
      <c r="D26059"/>
      <c r="E26059"/>
      <c r="F26059"/>
      <c r="G26059"/>
      <c r="H26059"/>
      <c r="I26059"/>
      <c r="K26059"/>
      <c r="L26059"/>
      <c r="M26059"/>
      <c r="N26059"/>
      <c r="O26059"/>
      <c r="P26059"/>
      <c r="S26059"/>
    </row>
    <row r="26060" spans="1:19" x14ac:dyDescent="0.3">
      <c r="A26060" s="25"/>
      <c r="B26060"/>
      <c r="C26060"/>
      <c r="D26060"/>
      <c r="E26060"/>
      <c r="F26060"/>
      <c r="G26060"/>
      <c r="H26060"/>
      <c r="I26060"/>
      <c r="K26060"/>
      <c r="L26060"/>
      <c r="M26060"/>
      <c r="N26060"/>
      <c r="O26060"/>
      <c r="P26060"/>
      <c r="S26060"/>
    </row>
    <row r="26061" spans="1:19" x14ac:dyDescent="0.3">
      <c r="A26061" s="25"/>
      <c r="B26061"/>
      <c r="C26061"/>
      <c r="D26061"/>
      <c r="E26061"/>
      <c r="F26061"/>
      <c r="G26061"/>
      <c r="H26061"/>
      <c r="I26061"/>
      <c r="K26061"/>
      <c r="L26061"/>
      <c r="M26061"/>
      <c r="N26061"/>
      <c r="O26061"/>
      <c r="P26061"/>
      <c r="S26061"/>
    </row>
    <row r="26062" spans="1:19" x14ac:dyDescent="0.3">
      <c r="A26062" s="25"/>
      <c r="B26062"/>
      <c r="C26062"/>
      <c r="D26062"/>
      <c r="E26062"/>
      <c r="F26062"/>
      <c r="G26062"/>
      <c r="H26062" s="26"/>
      <c r="I26062" s="26"/>
      <c r="K26062"/>
      <c r="L26062"/>
      <c r="M26062"/>
      <c r="N26062"/>
      <c r="O26062"/>
      <c r="P26062"/>
      <c r="S26062"/>
    </row>
    <row r="26063" spans="1:19" x14ac:dyDescent="0.3">
      <c r="A26063" s="25"/>
      <c r="B26063"/>
      <c r="C26063"/>
      <c r="D26063"/>
      <c r="E26063"/>
      <c r="F26063"/>
      <c r="G26063"/>
      <c r="H26063" s="26"/>
      <c r="I26063" s="26"/>
      <c r="K26063"/>
      <c r="L26063"/>
      <c r="M26063"/>
      <c r="N26063"/>
      <c r="O26063"/>
      <c r="P26063"/>
      <c r="S26063"/>
    </row>
    <row r="26064" spans="1:19" x14ac:dyDescent="0.3">
      <c r="A26064" s="25"/>
      <c r="B26064"/>
      <c r="C26064"/>
      <c r="D26064"/>
      <c r="E26064"/>
      <c r="F26064"/>
      <c r="G26064"/>
      <c r="H26064" s="26"/>
      <c r="I26064" s="26"/>
      <c r="K26064"/>
      <c r="L26064"/>
      <c r="M26064"/>
      <c r="N26064"/>
      <c r="O26064"/>
      <c r="P26064"/>
      <c r="S26064"/>
    </row>
    <row r="26065" spans="1:19" x14ac:dyDescent="0.3">
      <c r="A26065" s="25"/>
      <c r="B26065"/>
      <c r="C26065"/>
      <c r="D26065"/>
      <c r="E26065"/>
      <c r="F26065"/>
      <c r="G26065"/>
      <c r="H26065" s="26"/>
      <c r="I26065" s="26"/>
      <c r="K26065"/>
      <c r="L26065"/>
      <c r="M26065"/>
      <c r="N26065"/>
      <c r="O26065"/>
      <c r="P26065"/>
      <c r="S26065"/>
    </row>
    <row r="26066" spans="1:19" x14ac:dyDescent="0.3">
      <c r="A26066" s="25"/>
      <c r="B26066"/>
      <c r="C26066"/>
      <c r="D26066"/>
      <c r="E26066"/>
      <c r="F26066"/>
      <c r="G26066"/>
      <c r="H26066" s="26"/>
      <c r="I26066" s="26"/>
      <c r="K26066"/>
      <c r="L26066"/>
      <c r="M26066"/>
      <c r="N26066"/>
      <c r="O26066"/>
      <c r="P26066"/>
      <c r="S26066"/>
    </row>
    <row r="26067" spans="1:19" x14ac:dyDescent="0.3">
      <c r="A26067" s="25"/>
      <c r="B26067"/>
      <c r="C26067"/>
      <c r="D26067"/>
      <c r="E26067"/>
      <c r="F26067"/>
      <c r="G26067"/>
      <c r="H26067" s="26"/>
      <c r="I26067" s="26"/>
      <c r="K26067"/>
      <c r="L26067"/>
      <c r="M26067"/>
      <c r="N26067"/>
      <c r="O26067"/>
      <c r="P26067"/>
      <c r="S26067"/>
    </row>
    <row r="26068" spans="1:19" x14ac:dyDescent="0.3">
      <c r="A26068" s="25"/>
      <c r="B26068"/>
      <c r="C26068"/>
      <c r="D26068"/>
      <c r="E26068"/>
      <c r="F26068"/>
      <c r="G26068"/>
      <c r="H26068" s="26"/>
      <c r="I26068" s="26"/>
      <c r="K26068"/>
      <c r="L26068"/>
      <c r="M26068"/>
      <c r="N26068"/>
      <c r="O26068"/>
      <c r="P26068"/>
      <c r="S26068"/>
    </row>
    <row r="26069" spans="1:19" x14ac:dyDescent="0.3">
      <c r="A26069" s="25"/>
      <c r="B26069"/>
      <c r="C26069"/>
      <c r="D26069"/>
      <c r="E26069"/>
      <c r="F26069"/>
      <c r="G26069"/>
      <c r="H26069" s="26"/>
      <c r="I26069" s="26"/>
      <c r="K26069"/>
      <c r="L26069"/>
      <c r="M26069"/>
      <c r="N26069"/>
      <c r="O26069"/>
      <c r="P26069"/>
      <c r="S26069"/>
    </row>
    <row r="26070" spans="1:19" x14ac:dyDescent="0.3">
      <c r="A26070" s="25"/>
      <c r="B26070"/>
      <c r="C26070"/>
      <c r="D26070"/>
      <c r="E26070"/>
      <c r="F26070"/>
      <c r="G26070"/>
      <c r="H26070" s="26"/>
      <c r="I26070" s="26"/>
      <c r="K26070"/>
      <c r="L26070"/>
      <c r="M26070"/>
      <c r="N26070"/>
      <c r="O26070"/>
      <c r="P26070"/>
      <c r="S26070"/>
    </row>
    <row r="26071" spans="1:19" x14ac:dyDescent="0.3">
      <c r="A26071" s="25"/>
      <c r="B26071"/>
      <c r="C26071"/>
      <c r="D26071"/>
      <c r="E26071"/>
      <c r="F26071"/>
      <c r="G26071"/>
      <c r="H26071" s="26"/>
      <c r="I26071" s="26"/>
      <c r="K26071"/>
      <c r="L26071"/>
      <c r="M26071"/>
      <c r="N26071"/>
      <c r="O26071"/>
      <c r="P26071"/>
      <c r="S26071"/>
    </row>
    <row r="26072" spans="1:19" x14ac:dyDescent="0.3">
      <c r="A26072" s="25"/>
      <c r="B26072"/>
      <c r="C26072"/>
      <c r="D26072"/>
      <c r="E26072"/>
      <c r="F26072"/>
      <c r="G26072"/>
      <c r="H26072" s="26"/>
      <c r="I26072" s="26"/>
      <c r="K26072"/>
      <c r="L26072"/>
      <c r="M26072"/>
      <c r="N26072"/>
      <c r="O26072"/>
      <c r="P26072"/>
      <c r="S26072"/>
    </row>
    <row r="26073" spans="1:19" x14ac:dyDescent="0.3">
      <c r="A26073" s="25"/>
      <c r="B26073"/>
      <c r="C26073"/>
      <c r="D26073"/>
      <c r="E26073"/>
      <c r="F26073"/>
      <c r="G26073"/>
      <c r="H26073" s="26"/>
      <c r="I26073" s="26"/>
      <c r="K26073"/>
      <c r="L26073"/>
      <c r="M26073"/>
      <c r="N26073"/>
      <c r="O26073"/>
      <c r="P26073"/>
      <c r="S26073"/>
    </row>
    <row r="26074" spans="1:19" x14ac:dyDescent="0.3">
      <c r="A26074" s="25"/>
      <c r="B26074"/>
      <c r="C26074"/>
      <c r="D26074"/>
      <c r="E26074"/>
      <c r="F26074"/>
      <c r="G26074"/>
      <c r="H26074" s="26"/>
      <c r="I26074" s="26"/>
      <c r="K26074"/>
      <c r="L26074"/>
      <c r="M26074"/>
      <c r="N26074"/>
      <c r="O26074"/>
      <c r="P26074"/>
      <c r="S26074"/>
    </row>
    <row r="26075" spans="1:19" x14ac:dyDescent="0.3">
      <c r="A26075" s="25"/>
      <c r="B26075"/>
      <c r="C26075"/>
      <c r="D26075"/>
      <c r="E26075"/>
      <c r="F26075"/>
      <c r="G26075"/>
      <c r="H26075" s="26"/>
      <c r="I26075" s="26"/>
      <c r="K26075"/>
      <c r="L26075"/>
      <c r="M26075"/>
      <c r="N26075"/>
      <c r="O26075"/>
      <c r="P26075"/>
      <c r="S26075"/>
    </row>
    <row r="26076" spans="1:19" x14ac:dyDescent="0.3">
      <c r="A26076" s="25"/>
      <c r="B26076"/>
      <c r="C26076"/>
      <c r="D26076"/>
      <c r="E26076"/>
      <c r="F26076"/>
      <c r="G26076"/>
      <c r="H26076" s="26"/>
      <c r="I26076" s="26"/>
      <c r="K26076"/>
      <c r="L26076"/>
      <c r="M26076"/>
      <c r="N26076"/>
      <c r="O26076"/>
      <c r="P26076"/>
      <c r="S26076"/>
    </row>
    <row r="26077" spans="1:19" x14ac:dyDescent="0.3">
      <c r="A26077" s="25"/>
      <c r="B26077"/>
      <c r="C26077"/>
      <c r="D26077"/>
      <c r="E26077"/>
      <c r="F26077"/>
      <c r="G26077"/>
      <c r="H26077" s="26"/>
      <c r="I26077" s="26"/>
      <c r="K26077"/>
      <c r="L26077"/>
      <c r="M26077"/>
      <c r="N26077"/>
      <c r="O26077"/>
      <c r="P26077"/>
      <c r="S26077"/>
    </row>
    <row r="26078" spans="1:19" x14ac:dyDescent="0.3">
      <c r="A26078" s="25"/>
      <c r="B26078"/>
      <c r="C26078"/>
      <c r="D26078"/>
      <c r="E26078"/>
      <c r="F26078"/>
      <c r="G26078"/>
      <c r="H26078" s="26"/>
      <c r="I26078" s="26"/>
      <c r="K26078"/>
      <c r="L26078"/>
      <c r="M26078"/>
      <c r="N26078"/>
      <c r="O26078"/>
      <c r="P26078"/>
      <c r="S26078"/>
    </row>
    <row r="26079" spans="1:19" x14ac:dyDescent="0.3">
      <c r="A26079" s="25"/>
      <c r="B26079"/>
      <c r="C26079"/>
      <c r="D26079"/>
      <c r="E26079"/>
      <c r="F26079"/>
      <c r="G26079"/>
      <c r="H26079" s="26"/>
      <c r="I26079" s="26"/>
      <c r="K26079"/>
      <c r="L26079"/>
      <c r="M26079"/>
      <c r="N26079"/>
      <c r="O26079"/>
      <c r="P26079"/>
      <c r="S26079"/>
    </row>
    <row r="26080" spans="1:19" x14ac:dyDescent="0.3">
      <c r="A26080" s="25"/>
      <c r="B26080"/>
      <c r="C26080"/>
      <c r="D26080"/>
      <c r="E26080"/>
      <c r="F26080"/>
      <c r="G26080"/>
      <c r="H26080" s="26"/>
      <c r="I26080" s="26"/>
      <c r="K26080"/>
      <c r="L26080"/>
      <c r="M26080"/>
      <c r="N26080"/>
      <c r="O26080"/>
      <c r="P26080"/>
      <c r="S26080"/>
    </row>
    <row r="26081" spans="1:19" x14ac:dyDescent="0.3">
      <c r="A26081" s="25"/>
      <c r="B26081"/>
      <c r="C26081"/>
      <c r="D26081"/>
      <c r="E26081"/>
      <c r="F26081"/>
      <c r="G26081"/>
      <c r="H26081" s="26"/>
      <c r="I26081" s="26"/>
      <c r="K26081"/>
      <c r="L26081"/>
      <c r="M26081"/>
      <c r="N26081"/>
      <c r="O26081"/>
      <c r="P26081"/>
      <c r="S26081"/>
    </row>
    <row r="26082" spans="1:19" x14ac:dyDescent="0.3">
      <c r="A26082" s="25"/>
      <c r="B26082"/>
      <c r="C26082"/>
      <c r="D26082"/>
      <c r="E26082"/>
      <c r="F26082"/>
      <c r="G26082"/>
      <c r="H26082"/>
      <c r="I26082"/>
      <c r="K26082"/>
      <c r="L26082"/>
      <c r="M26082"/>
      <c r="N26082"/>
      <c r="O26082"/>
      <c r="P26082"/>
      <c r="S26082"/>
    </row>
    <row r="26083" spans="1:19" x14ac:dyDescent="0.3">
      <c r="A26083" s="25"/>
      <c r="B26083"/>
      <c r="C26083"/>
      <c r="D26083"/>
      <c r="E26083"/>
      <c r="F26083"/>
      <c r="G26083"/>
      <c r="H26083"/>
      <c r="I26083"/>
      <c r="K26083"/>
      <c r="L26083"/>
      <c r="M26083"/>
      <c r="N26083"/>
      <c r="O26083"/>
      <c r="P26083"/>
      <c r="S26083"/>
    </row>
    <row r="26084" spans="1:19" x14ac:dyDescent="0.3">
      <c r="A26084" s="25"/>
      <c r="B26084"/>
      <c r="C26084"/>
      <c r="D26084"/>
      <c r="E26084"/>
      <c r="F26084"/>
      <c r="G26084"/>
      <c r="H26084"/>
      <c r="I26084"/>
      <c r="K26084"/>
      <c r="L26084"/>
      <c r="M26084"/>
      <c r="N26084"/>
      <c r="O26084"/>
      <c r="P26084"/>
      <c r="S26084"/>
    </row>
    <row r="26085" spans="1:19" x14ac:dyDescent="0.3">
      <c r="A26085" s="25"/>
      <c r="B26085"/>
      <c r="C26085"/>
      <c r="D26085"/>
      <c r="E26085"/>
      <c r="F26085"/>
      <c r="G26085"/>
      <c r="H26085"/>
      <c r="I26085"/>
      <c r="K26085"/>
      <c r="L26085"/>
      <c r="M26085"/>
      <c r="N26085"/>
      <c r="O26085"/>
      <c r="P26085"/>
      <c r="S26085"/>
    </row>
    <row r="26086" spans="1:19" x14ac:dyDescent="0.3">
      <c r="A26086" s="25"/>
      <c r="B26086"/>
      <c r="C26086"/>
      <c r="D26086"/>
      <c r="E26086"/>
      <c r="F26086"/>
      <c r="G26086"/>
      <c r="H26086" s="26"/>
      <c r="I26086" s="26"/>
      <c r="K26086"/>
      <c r="L26086"/>
      <c r="M26086"/>
      <c r="N26086"/>
      <c r="O26086"/>
      <c r="P26086"/>
      <c r="S26086"/>
    </row>
    <row r="26087" spans="1:19" x14ac:dyDescent="0.3">
      <c r="A26087" s="25"/>
      <c r="B26087"/>
      <c r="C26087"/>
      <c r="D26087"/>
      <c r="E26087"/>
      <c r="F26087"/>
      <c r="G26087"/>
      <c r="H26087" s="26"/>
      <c r="I26087" s="26"/>
      <c r="K26087"/>
      <c r="L26087"/>
      <c r="M26087"/>
      <c r="N26087"/>
      <c r="O26087"/>
      <c r="P26087"/>
      <c r="S26087"/>
    </row>
    <row r="26088" spans="1:19" x14ac:dyDescent="0.3">
      <c r="A26088" s="25"/>
      <c r="B26088"/>
      <c r="C26088"/>
      <c r="D26088"/>
      <c r="E26088"/>
      <c r="F26088"/>
      <c r="G26088"/>
      <c r="H26088" s="26"/>
      <c r="I26088" s="26"/>
      <c r="K26088"/>
      <c r="L26088"/>
      <c r="M26088"/>
      <c r="N26088"/>
      <c r="O26088"/>
      <c r="P26088"/>
      <c r="S26088"/>
    </row>
    <row r="26089" spans="1:19" x14ac:dyDescent="0.3">
      <c r="A26089" s="25"/>
      <c r="B26089"/>
      <c r="C26089"/>
      <c r="D26089"/>
      <c r="E26089"/>
      <c r="F26089"/>
      <c r="G26089"/>
      <c r="H26089" s="26"/>
      <c r="I26089" s="26"/>
      <c r="K26089"/>
      <c r="L26089"/>
      <c r="M26089"/>
      <c r="N26089"/>
      <c r="O26089"/>
      <c r="P26089"/>
      <c r="S26089"/>
    </row>
    <row r="26090" spans="1:19" x14ac:dyDescent="0.3">
      <c r="A26090" s="25"/>
      <c r="B26090"/>
      <c r="C26090"/>
      <c r="D26090"/>
      <c r="E26090"/>
      <c r="F26090"/>
      <c r="G26090"/>
      <c r="H26090" s="26"/>
      <c r="I26090" s="26"/>
      <c r="K26090"/>
      <c r="L26090"/>
      <c r="M26090"/>
      <c r="N26090"/>
      <c r="O26090"/>
      <c r="P26090"/>
      <c r="S26090"/>
    </row>
    <row r="26091" spans="1:19" x14ac:dyDescent="0.3">
      <c r="A26091" s="25"/>
      <c r="B26091"/>
      <c r="C26091"/>
      <c r="D26091"/>
      <c r="E26091"/>
      <c r="F26091"/>
      <c r="G26091"/>
      <c r="H26091" s="26"/>
      <c r="I26091" s="26"/>
      <c r="K26091"/>
      <c r="L26091"/>
      <c r="M26091"/>
      <c r="N26091"/>
      <c r="O26091"/>
      <c r="P26091"/>
      <c r="S26091"/>
    </row>
    <row r="26092" spans="1:19" x14ac:dyDescent="0.3">
      <c r="A26092" s="25"/>
      <c r="B26092"/>
      <c r="C26092"/>
      <c r="D26092"/>
      <c r="E26092"/>
      <c r="F26092"/>
      <c r="G26092"/>
      <c r="H26092" s="26"/>
      <c r="I26092" s="26"/>
      <c r="K26092"/>
      <c r="L26092"/>
      <c r="M26092"/>
      <c r="N26092"/>
      <c r="O26092"/>
      <c r="P26092"/>
      <c r="S26092"/>
    </row>
    <row r="26093" spans="1:19" x14ac:dyDescent="0.3">
      <c r="A26093" s="25"/>
      <c r="B26093"/>
      <c r="C26093"/>
      <c r="D26093"/>
      <c r="E26093"/>
      <c r="F26093"/>
      <c r="G26093"/>
      <c r="H26093" s="26"/>
      <c r="I26093" s="26"/>
      <c r="K26093"/>
      <c r="L26093"/>
      <c r="M26093"/>
      <c r="N26093"/>
      <c r="O26093"/>
      <c r="P26093"/>
      <c r="S26093"/>
    </row>
    <row r="26094" spans="1:19" x14ac:dyDescent="0.3">
      <c r="A26094" s="25"/>
      <c r="B26094"/>
      <c r="C26094"/>
      <c r="D26094"/>
      <c r="E26094"/>
      <c r="F26094"/>
      <c r="G26094"/>
      <c r="H26094" s="26"/>
      <c r="I26094" s="26"/>
      <c r="K26094"/>
      <c r="L26094"/>
      <c r="M26094"/>
      <c r="N26094"/>
      <c r="O26094"/>
      <c r="P26094"/>
      <c r="S26094"/>
    </row>
    <row r="26095" spans="1:19" x14ac:dyDescent="0.3">
      <c r="A26095" s="25"/>
      <c r="B26095"/>
      <c r="C26095"/>
      <c r="D26095"/>
      <c r="E26095"/>
      <c r="F26095"/>
      <c r="G26095"/>
      <c r="H26095" s="26"/>
      <c r="I26095" s="26"/>
      <c r="K26095"/>
      <c r="L26095"/>
      <c r="M26095"/>
      <c r="N26095"/>
      <c r="O26095"/>
      <c r="P26095"/>
      <c r="S26095"/>
    </row>
    <row r="26096" spans="1:19" x14ac:dyDescent="0.3">
      <c r="A26096" s="25"/>
      <c r="B26096"/>
      <c r="C26096"/>
      <c r="D26096"/>
      <c r="E26096"/>
      <c r="F26096"/>
      <c r="G26096"/>
      <c r="H26096" s="26"/>
      <c r="I26096" s="26"/>
      <c r="K26096"/>
      <c r="L26096"/>
      <c r="M26096"/>
      <c r="N26096"/>
      <c r="O26096"/>
      <c r="P26096"/>
      <c r="S26096"/>
    </row>
    <row r="26097" spans="1:19" x14ac:dyDescent="0.3">
      <c r="A26097" s="25"/>
      <c r="B26097"/>
      <c r="C26097"/>
      <c r="D26097"/>
      <c r="E26097"/>
      <c r="F26097"/>
      <c r="G26097"/>
      <c r="H26097" s="26"/>
      <c r="I26097" s="26"/>
      <c r="K26097"/>
      <c r="L26097"/>
      <c r="M26097"/>
      <c r="N26097"/>
      <c r="O26097"/>
      <c r="P26097"/>
      <c r="S26097"/>
    </row>
    <row r="26098" spans="1:19" x14ac:dyDescent="0.3">
      <c r="A26098" s="25"/>
      <c r="B26098"/>
      <c r="C26098"/>
      <c r="D26098"/>
      <c r="E26098"/>
      <c r="F26098"/>
      <c r="G26098"/>
      <c r="H26098" s="26"/>
      <c r="I26098" s="26"/>
      <c r="K26098"/>
      <c r="L26098"/>
      <c r="M26098"/>
      <c r="N26098"/>
      <c r="O26098"/>
      <c r="P26098"/>
      <c r="S26098"/>
    </row>
    <row r="26099" spans="1:19" x14ac:dyDescent="0.3">
      <c r="A26099" s="25"/>
      <c r="B26099"/>
      <c r="C26099"/>
      <c r="D26099"/>
      <c r="E26099"/>
      <c r="F26099"/>
      <c r="G26099"/>
      <c r="H26099" s="26"/>
      <c r="I26099" s="26"/>
      <c r="K26099"/>
      <c r="L26099"/>
      <c r="M26099"/>
      <c r="N26099"/>
      <c r="O26099"/>
      <c r="P26099"/>
      <c r="S26099"/>
    </row>
    <row r="26100" spans="1:19" x14ac:dyDescent="0.3">
      <c r="A26100" s="25"/>
      <c r="B26100"/>
      <c r="C26100"/>
      <c r="D26100"/>
      <c r="E26100"/>
      <c r="F26100"/>
      <c r="G26100"/>
      <c r="H26100" s="26"/>
      <c r="I26100" s="26"/>
      <c r="K26100"/>
      <c r="L26100"/>
      <c r="M26100"/>
      <c r="N26100"/>
      <c r="O26100"/>
      <c r="P26100"/>
      <c r="S26100"/>
    </row>
    <row r="26101" spans="1:19" x14ac:dyDescent="0.3">
      <c r="A26101" s="25"/>
      <c r="B26101"/>
      <c r="C26101"/>
      <c r="D26101"/>
      <c r="E26101"/>
      <c r="F26101"/>
      <c r="G26101"/>
      <c r="H26101" s="26"/>
      <c r="I26101" s="26"/>
      <c r="K26101"/>
      <c r="L26101"/>
      <c r="M26101"/>
      <c r="N26101"/>
      <c r="O26101"/>
      <c r="P26101"/>
      <c r="S26101"/>
    </row>
    <row r="26102" spans="1:19" x14ac:dyDescent="0.3">
      <c r="A26102" s="25"/>
      <c r="B26102"/>
      <c r="C26102"/>
      <c r="D26102"/>
      <c r="E26102"/>
      <c r="F26102"/>
      <c r="G26102"/>
      <c r="H26102"/>
      <c r="I26102" s="26"/>
      <c r="K26102"/>
      <c r="L26102"/>
      <c r="M26102"/>
      <c r="N26102"/>
      <c r="O26102"/>
      <c r="P26102"/>
      <c r="S26102"/>
    </row>
    <row r="26103" spans="1:19" x14ac:dyDescent="0.3">
      <c r="A26103" s="25"/>
      <c r="B26103"/>
      <c r="C26103"/>
      <c r="D26103"/>
      <c r="E26103"/>
      <c r="F26103"/>
      <c r="G26103"/>
      <c r="H26103"/>
      <c r="I26103" s="26"/>
      <c r="K26103"/>
      <c r="L26103"/>
      <c r="M26103"/>
      <c r="N26103"/>
      <c r="O26103"/>
      <c r="P26103"/>
      <c r="S26103"/>
    </row>
    <row r="26104" spans="1:19" x14ac:dyDescent="0.3">
      <c r="A26104" s="25"/>
      <c r="B26104"/>
      <c r="C26104"/>
      <c r="D26104"/>
      <c r="E26104"/>
      <c r="F26104"/>
      <c r="G26104"/>
      <c r="H26104"/>
      <c r="I26104" s="26"/>
      <c r="K26104"/>
      <c r="L26104"/>
      <c r="M26104"/>
      <c r="N26104"/>
      <c r="O26104"/>
      <c r="P26104"/>
      <c r="S26104"/>
    </row>
    <row r="26105" spans="1:19" x14ac:dyDescent="0.3">
      <c r="A26105" s="25"/>
      <c r="B26105"/>
      <c r="C26105"/>
      <c r="D26105"/>
      <c r="E26105"/>
      <c r="F26105"/>
      <c r="G26105"/>
      <c r="H26105"/>
      <c r="I26105" s="26"/>
      <c r="K26105"/>
      <c r="L26105"/>
      <c r="M26105"/>
      <c r="N26105"/>
      <c r="O26105"/>
      <c r="P26105"/>
      <c r="S26105"/>
    </row>
    <row r="26106" spans="1:19" x14ac:dyDescent="0.3">
      <c r="A26106" s="25"/>
      <c r="B26106"/>
      <c r="C26106"/>
      <c r="D26106"/>
      <c r="E26106"/>
      <c r="F26106"/>
      <c r="G26106"/>
      <c r="H26106"/>
      <c r="I26106" s="26"/>
      <c r="K26106"/>
      <c r="L26106"/>
      <c r="M26106"/>
      <c r="N26106"/>
      <c r="O26106"/>
      <c r="P26106"/>
      <c r="S26106"/>
    </row>
    <row r="26107" spans="1:19" x14ac:dyDescent="0.3">
      <c r="A26107" s="25"/>
      <c r="B26107"/>
      <c r="C26107"/>
      <c r="D26107"/>
      <c r="E26107"/>
      <c r="F26107"/>
      <c r="G26107"/>
      <c r="H26107"/>
      <c r="I26107" s="26"/>
      <c r="K26107"/>
      <c r="L26107"/>
      <c r="M26107"/>
      <c r="N26107"/>
      <c r="O26107"/>
      <c r="P26107"/>
      <c r="S26107"/>
    </row>
    <row r="26108" spans="1:19" x14ac:dyDescent="0.3">
      <c r="A26108" s="25"/>
      <c r="B26108"/>
      <c r="C26108"/>
      <c r="D26108"/>
      <c r="E26108"/>
      <c r="F26108"/>
      <c r="G26108"/>
      <c r="H26108" s="26"/>
      <c r="I26108" s="26"/>
      <c r="K26108"/>
      <c r="L26108"/>
      <c r="M26108"/>
      <c r="N26108"/>
      <c r="O26108"/>
      <c r="P26108"/>
      <c r="S26108"/>
    </row>
    <row r="26109" spans="1:19" x14ac:dyDescent="0.3">
      <c r="A26109" s="25"/>
      <c r="B26109"/>
      <c r="C26109"/>
      <c r="D26109"/>
      <c r="E26109"/>
      <c r="F26109"/>
      <c r="G26109"/>
      <c r="H26109" s="26"/>
      <c r="I26109" s="26"/>
      <c r="K26109"/>
      <c r="L26109"/>
      <c r="M26109"/>
      <c r="N26109"/>
      <c r="O26109"/>
      <c r="P26109"/>
      <c r="S26109"/>
    </row>
    <row r="26110" spans="1:19" x14ac:dyDescent="0.3">
      <c r="A26110" s="25"/>
      <c r="B26110"/>
      <c r="C26110"/>
      <c r="D26110"/>
      <c r="E26110"/>
      <c r="F26110"/>
      <c r="G26110"/>
      <c r="H26110" s="26"/>
      <c r="I26110" s="26"/>
      <c r="K26110"/>
      <c r="L26110"/>
      <c r="M26110"/>
      <c r="N26110"/>
      <c r="O26110"/>
      <c r="P26110"/>
      <c r="S26110"/>
    </row>
    <row r="26111" spans="1:19" x14ac:dyDescent="0.3">
      <c r="A26111" s="25"/>
      <c r="B26111"/>
      <c r="C26111"/>
      <c r="D26111"/>
      <c r="E26111"/>
      <c r="F26111"/>
      <c r="G26111"/>
      <c r="H26111" s="26"/>
      <c r="I26111" s="26"/>
      <c r="K26111"/>
      <c r="L26111"/>
      <c r="M26111"/>
      <c r="N26111"/>
      <c r="O26111"/>
      <c r="P26111"/>
      <c r="S26111"/>
    </row>
    <row r="26112" spans="1:19" x14ac:dyDescent="0.3">
      <c r="A26112" s="25"/>
      <c r="B26112"/>
      <c r="C26112"/>
      <c r="D26112"/>
      <c r="E26112"/>
      <c r="F26112"/>
      <c r="G26112"/>
      <c r="H26112" s="26"/>
      <c r="I26112" s="26"/>
      <c r="K26112"/>
      <c r="L26112"/>
      <c r="M26112"/>
      <c r="N26112"/>
      <c r="O26112"/>
      <c r="P26112"/>
      <c r="S26112"/>
    </row>
    <row r="26113" spans="1:19" x14ac:dyDescent="0.3">
      <c r="A26113" s="25"/>
      <c r="B26113"/>
      <c r="C26113"/>
      <c r="D26113"/>
      <c r="E26113"/>
      <c r="F26113"/>
      <c r="G26113"/>
      <c r="H26113" s="26"/>
      <c r="I26113" s="26"/>
      <c r="K26113"/>
      <c r="L26113"/>
      <c r="M26113"/>
      <c r="N26113"/>
      <c r="O26113"/>
      <c r="P26113"/>
      <c r="S26113"/>
    </row>
    <row r="26114" spans="1:19" x14ac:dyDescent="0.3">
      <c r="A26114" s="25"/>
      <c r="B26114"/>
      <c r="C26114"/>
      <c r="D26114"/>
      <c r="E26114"/>
      <c r="F26114"/>
      <c r="G26114"/>
      <c r="H26114" s="26"/>
      <c r="I26114" s="26"/>
      <c r="K26114"/>
      <c r="L26114"/>
      <c r="M26114"/>
      <c r="N26114"/>
      <c r="O26114"/>
      <c r="P26114"/>
      <c r="S26114"/>
    </row>
    <row r="26115" spans="1:19" x14ac:dyDescent="0.3">
      <c r="A26115" s="25"/>
      <c r="B26115"/>
      <c r="C26115"/>
      <c r="D26115"/>
      <c r="E26115"/>
      <c r="F26115"/>
      <c r="G26115"/>
      <c r="H26115" s="26"/>
      <c r="I26115" s="26"/>
      <c r="K26115"/>
      <c r="L26115"/>
      <c r="M26115"/>
      <c r="N26115"/>
      <c r="O26115"/>
      <c r="P26115"/>
      <c r="S26115"/>
    </row>
    <row r="26116" spans="1:19" x14ac:dyDescent="0.3">
      <c r="A26116" s="25"/>
      <c r="B26116"/>
      <c r="C26116"/>
      <c r="D26116"/>
      <c r="E26116"/>
      <c r="F26116"/>
      <c r="G26116"/>
      <c r="H26116" s="26"/>
      <c r="I26116" s="26"/>
      <c r="K26116"/>
      <c r="L26116"/>
      <c r="M26116"/>
      <c r="N26116"/>
      <c r="O26116"/>
      <c r="P26116"/>
      <c r="S26116"/>
    </row>
    <row r="26117" spans="1:19" x14ac:dyDescent="0.3">
      <c r="A26117" s="25"/>
      <c r="B26117"/>
      <c r="C26117"/>
      <c r="D26117"/>
      <c r="E26117"/>
      <c r="F26117"/>
      <c r="G26117"/>
      <c r="H26117" s="26"/>
      <c r="I26117" s="26"/>
      <c r="K26117"/>
      <c r="L26117"/>
      <c r="M26117"/>
      <c r="N26117"/>
      <c r="O26117"/>
      <c r="P26117"/>
      <c r="S26117"/>
    </row>
    <row r="26118" spans="1:19" x14ac:dyDescent="0.3">
      <c r="A26118" s="25"/>
      <c r="B26118"/>
      <c r="C26118"/>
      <c r="D26118"/>
      <c r="E26118"/>
      <c r="F26118"/>
      <c r="G26118"/>
      <c r="H26118"/>
      <c r="I26118" s="26"/>
      <c r="K26118"/>
      <c r="L26118"/>
      <c r="M26118"/>
      <c r="N26118"/>
      <c r="O26118"/>
      <c r="P26118"/>
      <c r="S26118"/>
    </row>
    <row r="26119" spans="1:19" x14ac:dyDescent="0.3">
      <c r="A26119" s="25"/>
      <c r="B26119"/>
      <c r="C26119"/>
      <c r="D26119"/>
      <c r="E26119"/>
      <c r="F26119"/>
      <c r="G26119"/>
      <c r="H26119"/>
      <c r="I26119" s="26"/>
      <c r="K26119"/>
      <c r="L26119"/>
      <c r="M26119"/>
      <c r="N26119"/>
      <c r="O26119"/>
      <c r="P26119"/>
      <c r="S26119"/>
    </row>
    <row r="26120" spans="1:19" x14ac:dyDescent="0.3">
      <c r="A26120" s="25"/>
      <c r="B26120"/>
      <c r="C26120"/>
      <c r="D26120"/>
      <c r="E26120"/>
      <c r="F26120"/>
      <c r="G26120"/>
      <c r="H26120" s="14"/>
      <c r="I26120" s="26"/>
      <c r="K26120"/>
      <c r="L26120"/>
      <c r="M26120"/>
      <c r="N26120"/>
      <c r="O26120"/>
      <c r="P26120"/>
      <c r="S26120"/>
    </row>
    <row r="26121" spans="1:19" x14ac:dyDescent="0.3">
      <c r="A26121" s="25"/>
      <c r="B26121"/>
      <c r="C26121"/>
      <c r="D26121"/>
      <c r="E26121"/>
      <c r="F26121"/>
      <c r="G26121"/>
      <c r="H26121" s="14"/>
      <c r="I26121" s="26"/>
      <c r="K26121"/>
      <c r="L26121"/>
      <c r="M26121"/>
      <c r="N26121"/>
      <c r="O26121"/>
      <c r="P26121"/>
      <c r="S26121"/>
    </row>
    <row r="26122" spans="1:19" x14ac:dyDescent="0.3">
      <c r="A26122" s="25"/>
      <c r="B26122"/>
      <c r="C26122"/>
      <c r="D26122"/>
      <c r="E26122"/>
      <c r="F26122"/>
      <c r="G26122"/>
      <c r="H26122" s="14"/>
      <c r="I26122" s="26"/>
      <c r="K26122"/>
      <c r="L26122"/>
      <c r="M26122"/>
      <c r="N26122"/>
      <c r="O26122"/>
      <c r="P26122"/>
      <c r="S26122"/>
    </row>
    <row r="26123" spans="1:19" x14ac:dyDescent="0.3">
      <c r="A26123" s="25"/>
      <c r="B26123"/>
      <c r="C26123"/>
      <c r="D26123"/>
      <c r="E26123"/>
      <c r="F26123"/>
      <c r="G26123"/>
      <c r="H26123" s="14"/>
      <c r="I26123" s="14"/>
      <c r="K26123"/>
      <c r="L26123"/>
      <c r="M26123"/>
      <c r="N26123"/>
      <c r="O26123"/>
      <c r="P26123"/>
      <c r="S26123"/>
    </row>
    <row r="26124" spans="1:19" x14ac:dyDescent="0.3">
      <c r="A26124" s="25"/>
      <c r="B26124"/>
      <c r="C26124"/>
      <c r="D26124"/>
      <c r="E26124"/>
      <c r="F26124"/>
      <c r="G26124"/>
      <c r="H26124" s="14"/>
      <c r="I26124" s="14"/>
      <c r="K26124"/>
      <c r="L26124"/>
      <c r="M26124"/>
      <c r="N26124"/>
      <c r="O26124"/>
      <c r="P26124"/>
      <c r="S26124"/>
    </row>
    <row r="26125" spans="1:19" x14ac:dyDescent="0.3">
      <c r="A26125" s="25"/>
      <c r="B26125"/>
      <c r="C26125"/>
      <c r="D26125"/>
      <c r="E26125"/>
      <c r="F26125"/>
      <c r="G26125"/>
      <c r="H26125" s="14"/>
      <c r="I26125" s="14"/>
      <c r="K26125"/>
      <c r="L26125"/>
      <c r="M26125"/>
      <c r="N26125"/>
      <c r="O26125"/>
      <c r="P26125"/>
      <c r="S26125"/>
    </row>
    <row r="26126" spans="1:19" x14ac:dyDescent="0.3">
      <c r="A26126" s="25"/>
      <c r="B26126"/>
      <c r="C26126"/>
      <c r="D26126"/>
      <c r="E26126"/>
      <c r="F26126"/>
      <c r="G26126"/>
      <c r="H26126"/>
      <c r="I26126"/>
      <c r="K26126"/>
      <c r="L26126"/>
      <c r="M26126"/>
      <c r="N26126"/>
      <c r="O26126"/>
      <c r="P26126"/>
      <c r="S26126"/>
    </row>
    <row r="26127" spans="1:19" x14ac:dyDescent="0.3">
      <c r="A26127" s="25"/>
      <c r="B26127"/>
      <c r="C26127"/>
      <c r="D26127"/>
      <c r="E26127"/>
      <c r="F26127"/>
      <c r="G26127"/>
      <c r="H26127"/>
      <c r="I26127"/>
      <c r="K26127"/>
      <c r="L26127"/>
      <c r="M26127"/>
      <c r="N26127"/>
      <c r="O26127"/>
      <c r="P26127"/>
      <c r="S26127"/>
    </row>
    <row r="26128" spans="1:19" x14ac:dyDescent="0.3">
      <c r="A26128" s="25"/>
      <c r="B26128"/>
      <c r="C26128"/>
      <c r="D26128"/>
      <c r="E26128"/>
      <c r="F26128"/>
      <c r="G26128"/>
      <c r="H26128"/>
      <c r="I26128"/>
      <c r="K26128"/>
      <c r="L26128"/>
      <c r="M26128"/>
      <c r="N26128"/>
      <c r="O26128"/>
      <c r="P26128"/>
      <c r="S26128"/>
    </row>
    <row r="26129" spans="1:19" x14ac:dyDescent="0.3">
      <c r="A26129" s="25"/>
      <c r="B26129"/>
      <c r="C26129"/>
      <c r="D26129"/>
      <c r="E26129"/>
      <c r="F26129"/>
      <c r="G26129"/>
      <c r="H26129"/>
      <c r="I26129"/>
      <c r="K26129"/>
      <c r="L26129"/>
      <c r="M26129"/>
      <c r="N26129"/>
      <c r="O26129"/>
      <c r="P26129"/>
      <c r="S26129"/>
    </row>
    <row r="26130" spans="1:19" x14ac:dyDescent="0.3">
      <c r="A26130" s="25"/>
      <c r="B26130"/>
      <c r="C26130"/>
      <c r="D26130"/>
      <c r="E26130"/>
      <c r="F26130"/>
      <c r="G26130"/>
      <c r="H26130"/>
      <c r="I26130"/>
      <c r="K26130"/>
      <c r="L26130"/>
      <c r="M26130"/>
      <c r="N26130"/>
      <c r="O26130"/>
      <c r="P26130"/>
      <c r="S26130"/>
    </row>
    <row r="26131" spans="1:19" x14ac:dyDescent="0.3">
      <c r="A26131" s="25"/>
      <c r="B26131"/>
      <c r="C26131"/>
      <c r="D26131"/>
      <c r="E26131"/>
      <c r="F26131"/>
      <c r="G26131"/>
      <c r="H26131"/>
      <c r="I26131"/>
      <c r="K26131"/>
      <c r="L26131"/>
      <c r="M26131"/>
      <c r="N26131"/>
      <c r="O26131"/>
      <c r="P26131"/>
      <c r="S26131"/>
    </row>
    <row r="26132" spans="1:19" x14ac:dyDescent="0.3">
      <c r="A26132" s="25"/>
      <c r="B26132"/>
      <c r="C26132"/>
      <c r="D26132"/>
      <c r="E26132"/>
      <c r="F26132"/>
      <c r="G26132"/>
      <c r="H26132"/>
      <c r="I26132"/>
      <c r="K26132"/>
      <c r="L26132"/>
      <c r="M26132"/>
      <c r="N26132"/>
      <c r="O26132"/>
      <c r="P26132"/>
      <c r="S26132"/>
    </row>
    <row r="26133" spans="1:19" x14ac:dyDescent="0.3">
      <c r="A26133" s="25"/>
      <c r="B26133"/>
      <c r="C26133"/>
      <c r="D26133"/>
      <c r="E26133"/>
      <c r="F26133"/>
      <c r="G26133"/>
      <c r="H26133"/>
      <c r="I26133"/>
      <c r="K26133"/>
      <c r="L26133"/>
      <c r="M26133"/>
      <c r="N26133"/>
      <c r="O26133"/>
      <c r="P26133"/>
      <c r="S26133"/>
    </row>
    <row r="26134" spans="1:19" x14ac:dyDescent="0.3">
      <c r="A26134" s="25"/>
      <c r="B26134"/>
      <c r="C26134"/>
      <c r="D26134"/>
      <c r="E26134"/>
      <c r="F26134"/>
      <c r="G26134"/>
      <c r="H26134" s="14"/>
      <c r="I26134" s="14"/>
      <c r="K26134"/>
      <c r="L26134"/>
      <c r="M26134"/>
      <c r="N26134"/>
      <c r="O26134"/>
      <c r="P26134"/>
      <c r="S26134"/>
    </row>
    <row r="26135" spans="1:19" x14ac:dyDescent="0.3">
      <c r="A26135" s="25"/>
      <c r="B26135"/>
      <c r="C26135"/>
      <c r="D26135"/>
      <c r="E26135"/>
      <c r="F26135"/>
      <c r="G26135"/>
      <c r="H26135" s="14"/>
      <c r="I26135" s="14"/>
      <c r="K26135"/>
      <c r="L26135"/>
      <c r="M26135"/>
      <c r="N26135"/>
      <c r="O26135"/>
      <c r="P26135"/>
      <c r="S26135"/>
    </row>
    <row r="26136" spans="1:19" x14ac:dyDescent="0.3">
      <c r="A26136" s="25"/>
      <c r="B26136"/>
      <c r="C26136"/>
      <c r="D26136"/>
      <c r="E26136"/>
      <c r="F26136"/>
      <c r="G26136"/>
      <c r="H26136" s="14"/>
      <c r="I26136" s="14"/>
      <c r="K26136"/>
      <c r="L26136"/>
      <c r="M26136"/>
      <c r="N26136"/>
      <c r="O26136"/>
      <c r="P26136"/>
      <c r="S26136"/>
    </row>
    <row r="26137" spans="1:19" x14ac:dyDescent="0.3">
      <c r="A26137" s="25"/>
      <c r="B26137"/>
      <c r="C26137"/>
      <c r="D26137"/>
      <c r="E26137"/>
      <c r="F26137"/>
      <c r="G26137"/>
      <c r="H26137" s="14"/>
      <c r="I26137" s="14"/>
      <c r="K26137"/>
      <c r="L26137"/>
      <c r="M26137"/>
      <c r="N26137"/>
      <c r="O26137"/>
      <c r="P26137"/>
      <c r="S26137"/>
    </row>
    <row r="26138" spans="1:19" x14ac:dyDescent="0.3">
      <c r="A26138" s="25"/>
      <c r="B26138"/>
      <c r="C26138"/>
      <c r="D26138"/>
      <c r="E26138"/>
      <c r="F26138"/>
      <c r="G26138"/>
      <c r="H26138" s="14"/>
      <c r="I26138" s="14"/>
      <c r="K26138"/>
      <c r="L26138"/>
      <c r="M26138"/>
      <c r="N26138"/>
      <c r="O26138"/>
      <c r="P26138"/>
      <c r="S26138"/>
    </row>
    <row r="26139" spans="1:19" x14ac:dyDescent="0.3">
      <c r="A26139" s="25"/>
      <c r="B26139"/>
      <c r="C26139"/>
      <c r="D26139"/>
      <c r="E26139"/>
      <c r="F26139"/>
      <c r="G26139"/>
      <c r="H26139" s="14"/>
      <c r="I26139" s="14"/>
      <c r="K26139"/>
      <c r="L26139"/>
      <c r="M26139"/>
      <c r="N26139"/>
      <c r="O26139"/>
      <c r="P26139"/>
      <c r="S26139"/>
    </row>
    <row r="26140" spans="1:19" x14ac:dyDescent="0.3">
      <c r="A26140" s="25"/>
      <c r="B26140"/>
      <c r="C26140"/>
      <c r="D26140"/>
      <c r="E26140"/>
      <c r="F26140"/>
      <c r="G26140"/>
      <c r="H26140" s="14"/>
      <c r="I26140" s="14"/>
      <c r="K26140"/>
      <c r="L26140"/>
      <c r="M26140"/>
      <c r="N26140"/>
      <c r="O26140"/>
      <c r="P26140"/>
      <c r="S26140"/>
    </row>
    <row r="26141" spans="1:19" x14ac:dyDescent="0.3">
      <c r="A26141" s="25"/>
      <c r="B26141"/>
      <c r="C26141"/>
      <c r="D26141"/>
      <c r="E26141"/>
      <c r="F26141"/>
      <c r="G26141"/>
      <c r="H26141" s="14"/>
      <c r="I26141" s="14"/>
      <c r="K26141"/>
      <c r="L26141"/>
      <c r="M26141"/>
      <c r="N26141"/>
      <c r="O26141"/>
      <c r="P26141"/>
      <c r="S26141"/>
    </row>
    <row r="26142" spans="1:19" x14ac:dyDescent="0.3">
      <c r="A26142" s="25"/>
      <c r="B26142"/>
      <c r="C26142"/>
      <c r="D26142"/>
      <c r="E26142"/>
      <c r="F26142"/>
      <c r="G26142"/>
      <c r="H26142" s="14"/>
      <c r="I26142" s="14"/>
      <c r="K26142"/>
      <c r="L26142"/>
      <c r="M26142"/>
      <c r="N26142"/>
      <c r="O26142"/>
      <c r="P26142"/>
      <c r="S26142"/>
    </row>
    <row r="26143" spans="1:19" x14ac:dyDescent="0.3">
      <c r="A26143" s="25"/>
      <c r="B26143"/>
      <c r="C26143"/>
      <c r="D26143"/>
      <c r="E26143"/>
      <c r="F26143"/>
      <c r="G26143"/>
      <c r="H26143" s="14"/>
      <c r="I26143" s="14"/>
      <c r="K26143"/>
      <c r="L26143"/>
      <c r="M26143"/>
      <c r="N26143"/>
      <c r="O26143"/>
      <c r="P26143"/>
      <c r="S26143"/>
    </row>
    <row r="26144" spans="1:19" x14ac:dyDescent="0.3">
      <c r="A26144" s="25"/>
      <c r="B26144"/>
      <c r="C26144"/>
      <c r="D26144"/>
      <c r="E26144"/>
      <c r="F26144"/>
      <c r="G26144"/>
      <c r="H26144"/>
      <c r="I26144"/>
      <c r="K26144"/>
      <c r="L26144"/>
      <c r="M26144"/>
      <c r="N26144"/>
      <c r="O26144"/>
      <c r="P26144"/>
      <c r="S26144"/>
    </row>
    <row r="26145" spans="1:19" x14ac:dyDescent="0.3">
      <c r="A26145" s="25"/>
      <c r="B26145"/>
      <c r="C26145"/>
      <c r="D26145"/>
      <c r="E26145"/>
      <c r="F26145"/>
      <c r="G26145"/>
      <c r="H26145"/>
      <c r="I26145"/>
      <c r="K26145"/>
      <c r="L26145"/>
      <c r="M26145"/>
      <c r="N26145"/>
      <c r="O26145"/>
      <c r="P26145"/>
      <c r="S26145"/>
    </row>
    <row r="26146" spans="1:19" x14ac:dyDescent="0.3">
      <c r="A26146" s="25"/>
      <c r="B26146"/>
      <c r="C26146"/>
      <c r="D26146"/>
      <c r="E26146"/>
      <c r="F26146"/>
      <c r="G26146"/>
      <c r="H26146" s="14"/>
      <c r="I26146" s="14"/>
      <c r="K26146"/>
      <c r="L26146"/>
      <c r="M26146"/>
      <c r="N26146"/>
      <c r="O26146"/>
      <c r="P26146"/>
      <c r="S26146"/>
    </row>
    <row r="26147" spans="1:19" x14ac:dyDescent="0.3">
      <c r="A26147" s="25"/>
      <c r="B26147"/>
      <c r="C26147"/>
      <c r="D26147"/>
      <c r="E26147"/>
      <c r="F26147"/>
      <c r="G26147"/>
      <c r="H26147" s="14"/>
      <c r="I26147" s="14"/>
      <c r="K26147"/>
      <c r="L26147"/>
      <c r="M26147"/>
      <c r="N26147"/>
      <c r="O26147"/>
      <c r="P26147"/>
      <c r="S26147"/>
    </row>
    <row r="26148" spans="1:19" x14ac:dyDescent="0.3">
      <c r="A26148" s="25"/>
      <c r="B26148"/>
      <c r="C26148"/>
      <c r="D26148"/>
      <c r="E26148"/>
      <c r="F26148"/>
      <c r="G26148"/>
      <c r="H26148" s="14"/>
      <c r="I26148" s="14"/>
      <c r="K26148"/>
      <c r="L26148"/>
      <c r="M26148"/>
      <c r="N26148"/>
      <c r="O26148"/>
      <c r="P26148"/>
      <c r="S26148"/>
    </row>
    <row r="26149" spans="1:19" x14ac:dyDescent="0.3">
      <c r="A26149" s="25"/>
      <c r="B26149"/>
      <c r="C26149"/>
      <c r="D26149"/>
      <c r="E26149"/>
      <c r="F26149"/>
      <c r="G26149"/>
      <c r="H26149" s="14"/>
      <c r="I26149" s="14"/>
      <c r="K26149"/>
      <c r="L26149"/>
      <c r="M26149"/>
      <c r="N26149"/>
      <c r="O26149"/>
      <c r="P26149"/>
      <c r="S26149"/>
    </row>
    <row r="26150" spans="1:19" x14ac:dyDescent="0.3">
      <c r="A26150" s="25"/>
      <c r="B26150"/>
      <c r="C26150"/>
      <c r="D26150"/>
      <c r="E26150"/>
      <c r="F26150"/>
      <c r="G26150"/>
      <c r="H26150" s="14"/>
      <c r="I26150" s="14"/>
      <c r="K26150"/>
      <c r="L26150"/>
      <c r="M26150"/>
      <c r="N26150"/>
      <c r="O26150"/>
      <c r="P26150"/>
      <c r="S26150"/>
    </row>
    <row r="26151" spans="1:19" x14ac:dyDescent="0.3">
      <c r="A26151" s="25"/>
      <c r="B26151"/>
      <c r="C26151"/>
      <c r="D26151"/>
      <c r="E26151"/>
      <c r="F26151"/>
      <c r="G26151"/>
      <c r="H26151"/>
      <c r="I26151"/>
      <c r="K26151"/>
      <c r="L26151"/>
      <c r="M26151"/>
      <c r="N26151"/>
      <c r="O26151"/>
      <c r="P26151"/>
      <c r="S26151"/>
    </row>
    <row r="26152" spans="1:19" x14ac:dyDescent="0.3">
      <c r="A26152" s="25"/>
      <c r="B26152"/>
      <c r="C26152"/>
      <c r="D26152"/>
      <c r="E26152"/>
      <c r="F26152"/>
      <c r="G26152"/>
      <c r="H26152"/>
      <c r="I26152"/>
      <c r="K26152"/>
      <c r="L26152"/>
      <c r="M26152"/>
      <c r="N26152"/>
      <c r="O26152"/>
      <c r="P26152"/>
      <c r="S26152"/>
    </row>
    <row r="26153" spans="1:19" x14ac:dyDescent="0.3">
      <c r="A26153" s="25"/>
      <c r="B26153"/>
      <c r="C26153"/>
      <c r="D26153"/>
      <c r="E26153"/>
      <c r="F26153"/>
      <c r="G26153"/>
      <c r="H26153"/>
      <c r="I26153"/>
      <c r="K26153"/>
      <c r="L26153"/>
      <c r="M26153"/>
      <c r="N26153"/>
      <c r="O26153"/>
      <c r="P26153"/>
      <c r="S26153"/>
    </row>
    <row r="26154" spans="1:19" x14ac:dyDescent="0.3">
      <c r="A26154" s="25"/>
      <c r="B26154"/>
      <c r="C26154"/>
      <c r="D26154"/>
      <c r="E26154"/>
      <c r="F26154"/>
      <c r="G26154"/>
      <c r="H26154"/>
      <c r="I26154"/>
      <c r="K26154"/>
      <c r="L26154"/>
      <c r="M26154"/>
      <c r="N26154"/>
      <c r="O26154"/>
      <c r="P26154"/>
      <c r="S26154"/>
    </row>
    <row r="26155" spans="1:19" x14ac:dyDescent="0.3">
      <c r="A26155" s="25"/>
      <c r="B26155"/>
      <c r="C26155"/>
      <c r="D26155"/>
      <c r="E26155"/>
      <c r="F26155"/>
      <c r="G26155"/>
      <c r="H26155"/>
      <c r="I26155"/>
      <c r="K26155"/>
      <c r="L26155"/>
      <c r="M26155"/>
      <c r="N26155"/>
      <c r="O26155"/>
      <c r="P26155"/>
      <c r="S26155"/>
    </row>
    <row r="26156" spans="1:19" x14ac:dyDescent="0.3">
      <c r="A26156" s="25"/>
      <c r="B26156"/>
      <c r="C26156"/>
      <c r="D26156"/>
      <c r="E26156"/>
      <c r="F26156"/>
      <c r="G26156"/>
      <c r="H26156" s="14"/>
      <c r="I26156" s="14"/>
      <c r="K26156"/>
      <c r="L26156"/>
      <c r="M26156"/>
      <c r="N26156"/>
      <c r="O26156"/>
      <c r="P26156"/>
      <c r="S26156"/>
    </row>
    <row r="26157" spans="1:19" x14ac:dyDescent="0.3">
      <c r="A26157" s="25"/>
      <c r="B26157"/>
      <c r="C26157"/>
      <c r="D26157"/>
      <c r="E26157"/>
      <c r="F26157"/>
      <c r="G26157"/>
      <c r="H26157" s="14"/>
      <c r="I26157" s="14"/>
      <c r="K26157"/>
      <c r="L26157"/>
      <c r="M26157"/>
      <c r="N26157"/>
      <c r="O26157"/>
      <c r="P26157"/>
      <c r="S26157"/>
    </row>
    <row r="26158" spans="1:19" x14ac:dyDescent="0.3">
      <c r="A26158" s="25"/>
      <c r="B26158"/>
      <c r="C26158"/>
      <c r="D26158"/>
      <c r="E26158"/>
      <c r="F26158"/>
      <c r="G26158"/>
      <c r="H26158" s="14"/>
      <c r="I26158" s="14"/>
      <c r="K26158"/>
      <c r="L26158"/>
      <c r="M26158"/>
      <c r="N26158"/>
      <c r="O26158"/>
      <c r="P26158"/>
      <c r="S26158"/>
    </row>
    <row r="26159" spans="1:19" x14ac:dyDescent="0.3">
      <c r="A26159" s="25"/>
      <c r="B26159"/>
      <c r="C26159"/>
      <c r="D26159"/>
      <c r="E26159"/>
      <c r="F26159"/>
      <c r="G26159"/>
      <c r="H26159" s="14"/>
      <c r="I26159" s="14"/>
      <c r="K26159"/>
      <c r="L26159"/>
      <c r="M26159"/>
      <c r="N26159"/>
      <c r="O26159"/>
      <c r="P26159"/>
      <c r="S26159"/>
    </row>
    <row r="26160" spans="1:19" x14ac:dyDescent="0.3">
      <c r="A26160" s="25"/>
      <c r="B26160"/>
      <c r="C26160"/>
      <c r="D26160"/>
      <c r="E26160"/>
      <c r="F26160"/>
      <c r="G26160"/>
      <c r="H26160" s="14"/>
      <c r="I26160" s="14"/>
      <c r="K26160"/>
      <c r="L26160"/>
      <c r="M26160"/>
      <c r="N26160"/>
      <c r="O26160"/>
      <c r="P26160"/>
      <c r="S26160"/>
    </row>
    <row r="26161" spans="1:19" x14ac:dyDescent="0.3">
      <c r="A26161" s="25"/>
      <c r="B26161"/>
      <c r="C26161"/>
      <c r="D26161"/>
      <c r="E26161"/>
      <c r="F26161"/>
      <c r="G26161"/>
      <c r="H26161" s="14"/>
      <c r="I26161" s="14"/>
      <c r="K26161"/>
      <c r="L26161"/>
      <c r="M26161"/>
      <c r="N26161"/>
      <c r="O26161"/>
      <c r="P26161"/>
      <c r="S26161"/>
    </row>
    <row r="26162" spans="1:19" x14ac:dyDescent="0.3">
      <c r="A26162" s="25"/>
      <c r="B26162"/>
      <c r="C26162"/>
      <c r="D26162"/>
      <c r="E26162"/>
      <c r="F26162"/>
      <c r="G26162"/>
      <c r="H26162" s="14"/>
      <c r="I26162" s="14"/>
      <c r="K26162"/>
      <c r="L26162"/>
      <c r="M26162"/>
      <c r="N26162"/>
      <c r="O26162"/>
      <c r="P26162"/>
      <c r="S26162"/>
    </row>
    <row r="26163" spans="1:19" x14ac:dyDescent="0.3">
      <c r="A26163" s="25"/>
      <c r="B26163"/>
      <c r="C26163"/>
      <c r="D26163"/>
      <c r="E26163"/>
      <c r="F26163"/>
      <c r="G26163"/>
      <c r="H26163" s="14"/>
      <c r="I26163" s="14"/>
      <c r="K26163"/>
      <c r="L26163"/>
      <c r="M26163"/>
      <c r="N26163"/>
      <c r="O26163"/>
      <c r="P26163"/>
      <c r="S26163"/>
    </row>
    <row r="26164" spans="1:19" x14ac:dyDescent="0.3">
      <c r="A26164" s="25"/>
      <c r="B26164"/>
      <c r="C26164"/>
      <c r="D26164"/>
      <c r="E26164"/>
      <c r="F26164"/>
      <c r="G26164"/>
      <c r="H26164" s="14"/>
      <c r="I26164" s="14"/>
      <c r="K26164"/>
      <c r="L26164"/>
      <c r="M26164"/>
      <c r="N26164"/>
      <c r="O26164"/>
      <c r="P26164"/>
      <c r="S26164"/>
    </row>
    <row r="26165" spans="1:19" x14ac:dyDescent="0.3">
      <c r="A26165" s="25"/>
      <c r="B26165"/>
      <c r="C26165"/>
      <c r="D26165"/>
      <c r="E26165"/>
      <c r="F26165"/>
      <c r="G26165"/>
      <c r="H26165" s="14"/>
      <c r="I26165" s="14"/>
      <c r="K26165"/>
      <c r="L26165"/>
      <c r="M26165"/>
      <c r="N26165"/>
      <c r="O26165"/>
      <c r="P26165"/>
      <c r="S26165"/>
    </row>
    <row r="26166" spans="1:19" x14ac:dyDescent="0.3">
      <c r="A26166" s="25"/>
      <c r="B26166"/>
      <c r="C26166"/>
      <c r="D26166"/>
      <c r="E26166"/>
      <c r="F26166"/>
      <c r="G26166"/>
      <c r="H26166"/>
      <c r="I26166"/>
      <c r="K26166"/>
      <c r="L26166"/>
      <c r="M26166"/>
      <c r="N26166"/>
      <c r="O26166"/>
      <c r="P26166"/>
      <c r="S26166"/>
    </row>
    <row r="26167" spans="1:19" x14ac:dyDescent="0.3">
      <c r="A26167" s="25"/>
      <c r="B26167"/>
      <c r="C26167"/>
      <c r="D26167"/>
      <c r="E26167"/>
      <c r="F26167"/>
      <c r="G26167"/>
      <c r="H26167"/>
      <c r="I26167"/>
      <c r="K26167"/>
      <c r="L26167"/>
      <c r="M26167"/>
      <c r="N26167"/>
      <c r="O26167"/>
      <c r="P26167"/>
      <c r="S26167"/>
    </row>
    <row r="26168" spans="1:19" x14ac:dyDescent="0.3">
      <c r="A26168" s="25"/>
      <c r="B26168"/>
      <c r="C26168"/>
      <c r="D26168"/>
      <c r="E26168"/>
      <c r="F26168"/>
      <c r="G26168"/>
      <c r="H26168"/>
      <c r="I26168"/>
      <c r="K26168"/>
      <c r="L26168"/>
      <c r="M26168"/>
      <c r="N26168"/>
      <c r="O26168"/>
      <c r="P26168"/>
      <c r="S26168"/>
    </row>
    <row r="26169" spans="1:19" x14ac:dyDescent="0.3">
      <c r="A26169" s="25"/>
      <c r="B26169"/>
      <c r="C26169"/>
      <c r="D26169"/>
      <c r="E26169"/>
      <c r="F26169"/>
      <c r="G26169"/>
      <c r="H26169"/>
      <c r="I26169"/>
      <c r="K26169"/>
      <c r="L26169"/>
      <c r="M26169"/>
      <c r="N26169"/>
      <c r="O26169"/>
      <c r="P26169"/>
      <c r="S26169"/>
    </row>
    <row r="26170" spans="1:19" x14ac:dyDescent="0.3">
      <c r="A26170" s="25"/>
      <c r="B26170"/>
      <c r="C26170"/>
      <c r="D26170"/>
      <c r="E26170"/>
      <c r="F26170"/>
      <c r="G26170"/>
      <c r="H26170"/>
      <c r="I26170"/>
      <c r="K26170"/>
      <c r="L26170"/>
      <c r="M26170"/>
      <c r="N26170"/>
      <c r="O26170"/>
      <c r="P26170"/>
      <c r="S26170"/>
    </row>
    <row r="26171" spans="1:19" x14ac:dyDescent="0.3">
      <c r="A26171" s="25"/>
      <c r="B26171"/>
      <c r="C26171"/>
      <c r="D26171"/>
      <c r="E26171"/>
      <c r="F26171"/>
      <c r="G26171"/>
      <c r="H26171"/>
      <c r="I26171"/>
      <c r="K26171"/>
      <c r="L26171"/>
      <c r="M26171"/>
      <c r="N26171"/>
      <c r="O26171"/>
      <c r="P26171"/>
      <c r="S26171"/>
    </row>
    <row r="26172" spans="1:19" x14ac:dyDescent="0.3">
      <c r="A26172" s="25"/>
      <c r="B26172"/>
      <c r="C26172"/>
      <c r="D26172"/>
      <c r="E26172"/>
      <c r="F26172"/>
      <c r="G26172"/>
      <c r="H26172"/>
      <c r="I26172"/>
      <c r="K26172"/>
      <c r="L26172"/>
      <c r="M26172"/>
      <c r="N26172"/>
      <c r="O26172"/>
      <c r="P26172"/>
      <c r="S26172"/>
    </row>
    <row r="26173" spans="1:19" x14ac:dyDescent="0.3">
      <c r="A26173" s="25"/>
      <c r="B26173"/>
      <c r="C26173"/>
      <c r="D26173"/>
      <c r="E26173"/>
      <c r="F26173"/>
      <c r="G26173"/>
      <c r="H26173"/>
      <c r="I26173"/>
      <c r="K26173"/>
      <c r="L26173"/>
      <c r="M26173"/>
      <c r="N26173"/>
      <c r="O26173"/>
      <c r="P26173"/>
      <c r="S26173"/>
    </row>
    <row r="26174" spans="1:19" x14ac:dyDescent="0.3">
      <c r="A26174" s="25"/>
      <c r="B26174"/>
      <c r="C26174"/>
      <c r="D26174"/>
      <c r="E26174"/>
      <c r="F26174"/>
      <c r="G26174"/>
      <c r="H26174"/>
      <c r="I26174"/>
      <c r="K26174"/>
      <c r="L26174"/>
      <c r="M26174"/>
      <c r="N26174"/>
      <c r="O26174"/>
      <c r="P26174"/>
      <c r="S26174"/>
    </row>
    <row r="26175" spans="1:19" x14ac:dyDescent="0.3">
      <c r="A26175" s="25"/>
      <c r="B26175"/>
      <c r="C26175"/>
      <c r="D26175"/>
      <c r="E26175"/>
      <c r="F26175"/>
      <c r="G26175"/>
      <c r="H26175"/>
      <c r="I26175"/>
      <c r="K26175"/>
      <c r="L26175"/>
      <c r="M26175"/>
      <c r="N26175"/>
      <c r="O26175"/>
      <c r="P26175"/>
      <c r="S26175"/>
    </row>
    <row r="26176" spans="1:19" x14ac:dyDescent="0.3">
      <c r="A26176" s="25"/>
      <c r="B26176"/>
      <c r="C26176"/>
      <c r="D26176"/>
      <c r="E26176"/>
      <c r="F26176"/>
      <c r="G26176"/>
      <c r="H26176"/>
      <c r="I26176"/>
      <c r="K26176"/>
      <c r="L26176"/>
      <c r="M26176"/>
      <c r="N26176"/>
      <c r="O26176"/>
      <c r="P26176"/>
      <c r="S26176"/>
    </row>
    <row r="26177" spans="1:19" x14ac:dyDescent="0.3">
      <c r="A26177" s="25"/>
      <c r="B26177"/>
      <c r="C26177"/>
      <c r="D26177"/>
      <c r="E26177"/>
      <c r="F26177"/>
      <c r="G26177"/>
      <c r="H26177"/>
      <c r="I26177"/>
      <c r="K26177"/>
      <c r="L26177"/>
      <c r="M26177"/>
      <c r="N26177"/>
      <c r="O26177"/>
      <c r="P26177"/>
      <c r="S26177"/>
    </row>
    <row r="26178" spans="1:19" x14ac:dyDescent="0.3">
      <c r="A26178" s="25"/>
      <c r="B26178"/>
      <c r="C26178"/>
      <c r="D26178"/>
      <c r="E26178"/>
      <c r="F26178"/>
      <c r="G26178"/>
      <c r="H26178"/>
      <c r="I26178"/>
      <c r="K26178"/>
      <c r="L26178"/>
      <c r="M26178"/>
      <c r="N26178"/>
      <c r="O26178"/>
      <c r="P26178"/>
      <c r="S26178"/>
    </row>
    <row r="26179" spans="1:19" x14ac:dyDescent="0.3">
      <c r="A26179" s="25"/>
      <c r="B26179"/>
      <c r="C26179"/>
      <c r="D26179"/>
      <c r="E26179"/>
      <c r="F26179"/>
      <c r="G26179"/>
      <c r="H26179"/>
      <c r="I26179"/>
      <c r="K26179"/>
      <c r="L26179"/>
      <c r="M26179"/>
      <c r="N26179"/>
      <c r="O26179"/>
      <c r="P26179"/>
      <c r="S26179"/>
    </row>
    <row r="26180" spans="1:19" x14ac:dyDescent="0.3">
      <c r="A26180" s="25"/>
      <c r="B26180"/>
      <c r="C26180"/>
      <c r="D26180"/>
      <c r="E26180"/>
      <c r="F26180"/>
      <c r="G26180"/>
      <c r="H26180"/>
      <c r="I26180"/>
      <c r="K26180"/>
      <c r="L26180"/>
      <c r="M26180"/>
      <c r="N26180"/>
      <c r="O26180"/>
      <c r="P26180"/>
      <c r="S26180"/>
    </row>
    <row r="26181" spans="1:19" x14ac:dyDescent="0.3">
      <c r="A26181" s="25"/>
      <c r="B26181"/>
      <c r="C26181"/>
      <c r="D26181"/>
      <c r="E26181"/>
      <c r="F26181"/>
      <c r="G26181"/>
      <c r="H26181"/>
      <c r="I26181"/>
      <c r="K26181"/>
      <c r="L26181"/>
      <c r="M26181"/>
      <c r="N26181"/>
      <c r="O26181"/>
      <c r="P26181"/>
      <c r="S26181"/>
    </row>
    <row r="26182" spans="1:19" x14ac:dyDescent="0.3">
      <c r="A26182" s="25"/>
      <c r="B26182"/>
      <c r="C26182"/>
      <c r="D26182"/>
      <c r="E26182"/>
      <c r="F26182"/>
      <c r="G26182"/>
      <c r="H26182"/>
      <c r="I26182"/>
      <c r="K26182"/>
      <c r="L26182"/>
      <c r="M26182"/>
      <c r="N26182"/>
      <c r="O26182"/>
      <c r="P26182"/>
      <c r="S26182"/>
    </row>
    <row r="26183" spans="1:19" x14ac:dyDescent="0.3">
      <c r="A26183" s="25"/>
      <c r="B26183"/>
      <c r="C26183"/>
      <c r="D26183"/>
      <c r="E26183"/>
      <c r="F26183"/>
      <c r="G26183"/>
      <c r="H26183"/>
      <c r="I26183"/>
      <c r="K26183"/>
      <c r="L26183"/>
      <c r="M26183"/>
      <c r="N26183"/>
      <c r="O26183"/>
      <c r="P26183"/>
      <c r="S26183"/>
    </row>
    <row r="26184" spans="1:19" x14ac:dyDescent="0.3">
      <c r="A26184" s="25"/>
      <c r="B26184"/>
      <c r="C26184"/>
      <c r="D26184"/>
      <c r="E26184"/>
      <c r="F26184"/>
      <c r="G26184"/>
      <c r="H26184"/>
      <c r="I26184"/>
      <c r="K26184"/>
      <c r="L26184"/>
      <c r="M26184"/>
      <c r="N26184"/>
      <c r="O26184"/>
      <c r="P26184"/>
      <c r="S26184"/>
    </row>
    <row r="26185" spans="1:19" x14ac:dyDescent="0.3">
      <c r="A26185" s="25"/>
      <c r="B26185"/>
      <c r="C26185"/>
      <c r="D26185"/>
      <c r="E26185"/>
      <c r="F26185"/>
      <c r="G26185"/>
      <c r="H26185"/>
      <c r="I26185"/>
      <c r="K26185"/>
      <c r="L26185"/>
      <c r="M26185"/>
      <c r="N26185"/>
      <c r="O26185"/>
      <c r="P26185"/>
      <c r="S26185"/>
    </row>
    <row r="26186" spans="1:19" x14ac:dyDescent="0.3">
      <c r="A26186" s="25"/>
      <c r="B26186"/>
      <c r="C26186"/>
      <c r="D26186"/>
      <c r="E26186"/>
      <c r="F26186"/>
      <c r="G26186"/>
      <c r="H26186"/>
      <c r="I26186"/>
      <c r="K26186"/>
      <c r="L26186"/>
      <c r="M26186"/>
      <c r="N26186"/>
      <c r="O26186"/>
      <c r="P26186"/>
      <c r="S26186"/>
    </row>
    <row r="26187" spans="1:19" x14ac:dyDescent="0.3">
      <c r="A26187" s="25"/>
      <c r="B26187"/>
      <c r="C26187"/>
      <c r="D26187"/>
      <c r="E26187"/>
      <c r="F26187"/>
      <c r="G26187"/>
      <c r="H26187"/>
      <c r="I26187"/>
      <c r="K26187"/>
      <c r="L26187"/>
      <c r="M26187"/>
      <c r="N26187"/>
      <c r="O26187"/>
      <c r="P26187"/>
      <c r="S26187"/>
    </row>
    <row r="26188" spans="1:19" x14ac:dyDescent="0.3">
      <c r="A26188" s="25"/>
      <c r="B26188"/>
      <c r="C26188"/>
      <c r="D26188"/>
      <c r="E26188"/>
      <c r="F26188"/>
      <c r="G26188"/>
      <c r="H26188"/>
      <c r="I26188"/>
      <c r="K26188"/>
      <c r="L26188"/>
      <c r="M26188"/>
      <c r="N26188"/>
      <c r="O26188"/>
      <c r="P26188"/>
      <c r="S26188"/>
    </row>
    <row r="26189" spans="1:19" x14ac:dyDescent="0.3">
      <c r="A26189" s="25"/>
      <c r="B26189"/>
      <c r="C26189"/>
      <c r="D26189"/>
      <c r="E26189"/>
      <c r="F26189"/>
      <c r="G26189"/>
      <c r="H26189"/>
      <c r="I26189"/>
      <c r="K26189"/>
      <c r="L26189"/>
      <c r="M26189"/>
      <c r="N26189"/>
      <c r="O26189"/>
      <c r="P26189"/>
      <c r="S26189"/>
    </row>
    <row r="26190" spans="1:19" x14ac:dyDescent="0.3">
      <c r="A26190" s="25"/>
      <c r="B26190"/>
      <c r="C26190"/>
      <c r="D26190"/>
      <c r="E26190"/>
      <c r="F26190"/>
      <c r="G26190"/>
      <c r="H26190"/>
      <c r="I26190"/>
      <c r="K26190"/>
      <c r="L26190"/>
      <c r="M26190"/>
      <c r="N26190"/>
      <c r="O26190"/>
      <c r="P26190"/>
      <c r="S26190"/>
    </row>
    <row r="26191" spans="1:19" x14ac:dyDescent="0.3">
      <c r="A26191" s="25"/>
      <c r="B26191"/>
      <c r="C26191"/>
      <c r="D26191"/>
      <c r="E26191"/>
      <c r="F26191"/>
      <c r="G26191"/>
      <c r="H26191"/>
      <c r="I26191" s="26"/>
      <c r="K26191"/>
      <c r="L26191"/>
      <c r="M26191"/>
      <c r="N26191"/>
      <c r="O26191"/>
      <c r="P26191"/>
      <c r="S26191"/>
    </row>
    <row r="26192" spans="1:19" x14ac:dyDescent="0.3">
      <c r="A26192" s="25"/>
      <c r="B26192"/>
      <c r="C26192"/>
      <c r="D26192"/>
      <c r="E26192"/>
      <c r="F26192"/>
      <c r="G26192"/>
      <c r="H26192"/>
      <c r="I26192" s="26"/>
      <c r="K26192"/>
      <c r="L26192"/>
      <c r="M26192"/>
      <c r="N26192"/>
      <c r="O26192"/>
      <c r="P26192"/>
      <c r="S26192"/>
    </row>
    <row r="26193" spans="1:19" x14ac:dyDescent="0.3">
      <c r="A26193" s="25"/>
      <c r="B26193"/>
      <c r="C26193"/>
      <c r="D26193"/>
      <c r="E26193"/>
      <c r="F26193"/>
      <c r="G26193"/>
      <c r="H26193"/>
      <c r="I26193" s="26"/>
      <c r="K26193"/>
      <c r="L26193"/>
      <c r="M26193"/>
      <c r="N26193"/>
      <c r="O26193"/>
      <c r="P26193"/>
      <c r="S26193"/>
    </row>
    <row r="26194" spans="1:19" x14ac:dyDescent="0.3">
      <c r="A26194" s="25"/>
      <c r="B26194"/>
      <c r="C26194"/>
      <c r="D26194"/>
      <c r="E26194"/>
      <c r="F26194"/>
      <c r="G26194"/>
      <c r="H26194"/>
      <c r="I26194" s="26"/>
      <c r="K26194"/>
      <c r="L26194"/>
      <c r="M26194"/>
      <c r="N26194"/>
      <c r="O26194"/>
      <c r="P26194"/>
      <c r="S26194"/>
    </row>
    <row r="26195" spans="1:19" x14ac:dyDescent="0.3">
      <c r="A26195" s="25"/>
      <c r="B26195"/>
      <c r="C26195"/>
      <c r="D26195"/>
      <c r="E26195"/>
      <c r="F26195"/>
      <c r="G26195"/>
      <c r="H26195"/>
      <c r="I26195" s="26"/>
      <c r="K26195"/>
      <c r="L26195"/>
      <c r="M26195"/>
      <c r="N26195"/>
      <c r="O26195"/>
      <c r="P26195"/>
      <c r="S26195"/>
    </row>
    <row r="26196" spans="1:19" x14ac:dyDescent="0.3">
      <c r="A26196" s="25"/>
      <c r="B26196"/>
      <c r="C26196"/>
      <c r="D26196"/>
      <c r="E26196"/>
      <c r="F26196"/>
      <c r="G26196"/>
      <c r="H26196"/>
      <c r="I26196" s="26"/>
      <c r="K26196"/>
      <c r="L26196"/>
      <c r="M26196"/>
      <c r="N26196"/>
      <c r="O26196"/>
      <c r="P26196"/>
      <c r="S26196"/>
    </row>
    <row r="26197" spans="1:19" x14ac:dyDescent="0.3">
      <c r="A26197" s="25"/>
      <c r="B26197"/>
      <c r="C26197"/>
      <c r="D26197"/>
      <c r="E26197"/>
      <c r="F26197"/>
      <c r="G26197"/>
      <c r="H26197" s="14"/>
      <c r="I26197" s="14"/>
      <c r="K26197"/>
      <c r="L26197"/>
      <c r="M26197"/>
      <c r="N26197"/>
      <c r="O26197"/>
      <c r="P26197"/>
      <c r="S26197"/>
    </row>
    <row r="26198" spans="1:19" x14ac:dyDescent="0.3">
      <c r="A26198" s="25"/>
      <c r="B26198"/>
      <c r="C26198"/>
      <c r="D26198"/>
      <c r="E26198"/>
      <c r="F26198"/>
      <c r="G26198"/>
      <c r="H26198" s="14"/>
      <c r="I26198" s="14"/>
      <c r="K26198"/>
      <c r="L26198"/>
      <c r="M26198"/>
      <c r="N26198"/>
      <c r="O26198"/>
      <c r="P26198"/>
      <c r="S26198"/>
    </row>
    <row r="26199" spans="1:19" x14ac:dyDescent="0.3">
      <c r="A26199" s="25"/>
      <c r="B26199"/>
      <c r="C26199"/>
      <c r="D26199"/>
      <c r="E26199"/>
      <c r="F26199"/>
      <c r="G26199"/>
      <c r="H26199" s="14"/>
      <c r="I26199" s="14"/>
      <c r="K26199"/>
      <c r="L26199"/>
      <c r="M26199"/>
      <c r="N26199"/>
      <c r="O26199"/>
      <c r="P26199"/>
      <c r="S26199"/>
    </row>
    <row r="26200" spans="1:19" x14ac:dyDescent="0.3">
      <c r="A26200" s="25"/>
      <c r="B26200"/>
      <c r="C26200"/>
      <c r="D26200"/>
      <c r="E26200"/>
      <c r="F26200"/>
      <c r="G26200"/>
      <c r="H26200" s="14"/>
      <c r="I26200" s="14"/>
      <c r="K26200"/>
      <c r="L26200"/>
      <c r="M26200"/>
      <c r="N26200"/>
      <c r="O26200"/>
      <c r="P26200"/>
      <c r="S26200"/>
    </row>
    <row r="26201" spans="1:19" x14ac:dyDescent="0.3">
      <c r="A26201" s="25"/>
      <c r="B26201"/>
      <c r="C26201"/>
      <c r="D26201"/>
      <c r="E26201"/>
      <c r="F26201"/>
      <c r="G26201"/>
      <c r="H26201"/>
      <c r="I26201"/>
      <c r="K26201"/>
      <c r="L26201"/>
      <c r="M26201"/>
      <c r="N26201"/>
      <c r="O26201"/>
      <c r="P26201"/>
      <c r="S26201"/>
    </row>
    <row r="26202" spans="1:19" x14ac:dyDescent="0.3">
      <c r="A26202" s="25"/>
      <c r="B26202"/>
      <c r="C26202"/>
      <c r="D26202"/>
      <c r="E26202"/>
      <c r="F26202"/>
      <c r="G26202"/>
      <c r="H26202"/>
      <c r="I26202"/>
      <c r="K26202"/>
      <c r="L26202"/>
      <c r="M26202"/>
      <c r="N26202"/>
      <c r="O26202"/>
      <c r="P26202"/>
      <c r="S26202"/>
    </row>
    <row r="26203" spans="1:19" x14ac:dyDescent="0.3">
      <c r="A26203" s="25"/>
      <c r="B26203"/>
      <c r="C26203"/>
      <c r="D26203"/>
      <c r="E26203"/>
      <c r="F26203"/>
      <c r="G26203"/>
      <c r="H26203" s="26"/>
      <c r="I26203" s="26"/>
      <c r="K26203"/>
      <c r="L26203"/>
      <c r="M26203"/>
      <c r="N26203"/>
      <c r="O26203"/>
      <c r="P26203"/>
      <c r="S26203"/>
    </row>
    <row r="26204" spans="1:19" x14ac:dyDescent="0.3">
      <c r="A26204" s="25"/>
      <c r="B26204"/>
      <c r="C26204"/>
      <c r="D26204"/>
      <c r="E26204"/>
      <c r="F26204"/>
      <c r="G26204"/>
      <c r="H26204" s="26"/>
      <c r="I26204" s="26"/>
      <c r="K26204"/>
      <c r="L26204"/>
      <c r="M26204"/>
      <c r="N26204"/>
      <c r="O26204"/>
      <c r="P26204"/>
      <c r="S26204"/>
    </row>
    <row r="26205" spans="1:19" x14ac:dyDescent="0.3">
      <c r="A26205" s="25"/>
      <c r="B26205"/>
      <c r="C26205"/>
      <c r="D26205"/>
      <c r="E26205"/>
      <c r="F26205"/>
      <c r="G26205"/>
      <c r="H26205" s="26"/>
      <c r="I26205" s="26"/>
      <c r="K26205"/>
      <c r="L26205"/>
      <c r="M26205"/>
      <c r="N26205"/>
      <c r="O26205"/>
      <c r="P26205"/>
      <c r="S26205"/>
    </row>
    <row r="26206" spans="1:19" x14ac:dyDescent="0.3">
      <c r="A26206" s="25"/>
      <c r="B26206"/>
      <c r="C26206"/>
      <c r="D26206"/>
      <c r="E26206"/>
      <c r="F26206"/>
      <c r="G26206"/>
      <c r="H26206" s="26"/>
      <c r="I26206" s="26"/>
      <c r="K26206"/>
      <c r="L26206"/>
      <c r="M26206"/>
      <c r="N26206"/>
      <c r="O26206"/>
      <c r="P26206"/>
      <c r="S26206"/>
    </row>
    <row r="26207" spans="1:19" x14ac:dyDescent="0.3">
      <c r="A26207" s="25"/>
      <c r="B26207"/>
      <c r="C26207"/>
      <c r="D26207"/>
      <c r="E26207"/>
      <c r="F26207"/>
      <c r="G26207"/>
      <c r="H26207" s="26"/>
      <c r="I26207" s="26"/>
      <c r="K26207"/>
      <c r="L26207"/>
      <c r="M26207"/>
      <c r="N26207"/>
      <c r="O26207"/>
      <c r="P26207"/>
      <c r="S26207"/>
    </row>
    <row r="26208" spans="1:19" x14ac:dyDescent="0.3">
      <c r="A26208" s="25"/>
      <c r="B26208"/>
      <c r="C26208"/>
      <c r="D26208"/>
      <c r="E26208"/>
      <c r="F26208"/>
      <c r="G26208"/>
      <c r="H26208" s="26"/>
      <c r="I26208" s="26"/>
      <c r="K26208"/>
      <c r="L26208"/>
      <c r="M26208"/>
      <c r="N26208"/>
      <c r="O26208"/>
      <c r="P26208"/>
      <c r="S26208"/>
    </row>
    <row r="26209" spans="1:19" x14ac:dyDescent="0.3">
      <c r="A26209" s="25"/>
      <c r="B26209"/>
      <c r="C26209"/>
      <c r="D26209"/>
      <c r="E26209"/>
      <c r="F26209"/>
      <c r="G26209"/>
      <c r="H26209" s="14"/>
      <c r="I26209"/>
      <c r="K26209"/>
      <c r="L26209"/>
      <c r="M26209"/>
      <c r="N26209"/>
      <c r="O26209"/>
      <c r="P26209"/>
      <c r="S26209"/>
    </row>
    <row r="26210" spans="1:19" x14ac:dyDescent="0.3">
      <c r="A26210" s="25"/>
      <c r="B26210"/>
      <c r="C26210"/>
      <c r="D26210"/>
      <c r="E26210"/>
      <c r="F26210"/>
      <c r="G26210"/>
      <c r="H26210" s="14"/>
      <c r="I26210"/>
      <c r="K26210"/>
      <c r="L26210"/>
      <c r="M26210"/>
      <c r="N26210"/>
      <c r="O26210"/>
      <c r="P26210"/>
      <c r="S26210"/>
    </row>
    <row r="26211" spans="1:19" x14ac:dyDescent="0.3">
      <c r="A26211" s="25"/>
      <c r="B26211"/>
      <c r="C26211"/>
      <c r="D26211"/>
      <c r="E26211"/>
      <c r="F26211"/>
      <c r="G26211"/>
      <c r="H26211"/>
      <c r="I26211"/>
      <c r="K26211"/>
      <c r="L26211"/>
      <c r="M26211"/>
      <c r="N26211"/>
      <c r="O26211"/>
      <c r="P26211"/>
      <c r="S26211"/>
    </row>
    <row r="26212" spans="1:19" x14ac:dyDescent="0.3">
      <c r="A26212" s="25"/>
      <c r="B26212"/>
      <c r="C26212"/>
      <c r="D26212"/>
      <c r="E26212"/>
      <c r="F26212"/>
      <c r="G26212"/>
      <c r="H26212"/>
      <c r="I26212"/>
      <c r="K26212"/>
      <c r="L26212"/>
      <c r="M26212"/>
      <c r="N26212"/>
      <c r="O26212"/>
      <c r="P26212"/>
      <c r="S26212"/>
    </row>
    <row r="26213" spans="1:19" x14ac:dyDescent="0.3">
      <c r="A26213" s="25"/>
      <c r="B26213"/>
      <c r="C26213"/>
      <c r="D26213"/>
      <c r="E26213"/>
      <c r="F26213"/>
      <c r="G26213"/>
      <c r="H26213" s="14"/>
      <c r="I26213" s="14"/>
      <c r="K26213"/>
      <c r="L26213"/>
      <c r="M26213"/>
      <c r="N26213"/>
      <c r="O26213"/>
      <c r="P26213"/>
      <c r="S26213"/>
    </row>
    <row r="26214" spans="1:19" x14ac:dyDescent="0.3">
      <c r="A26214" s="25"/>
      <c r="B26214"/>
      <c r="C26214"/>
      <c r="D26214"/>
      <c r="E26214"/>
      <c r="F26214"/>
      <c r="G26214"/>
      <c r="H26214" s="14"/>
      <c r="I26214" s="14"/>
      <c r="K26214"/>
      <c r="L26214"/>
      <c r="M26214"/>
      <c r="N26214"/>
      <c r="O26214"/>
      <c r="P26214"/>
      <c r="S26214"/>
    </row>
    <row r="26215" spans="1:19" x14ac:dyDescent="0.3">
      <c r="A26215" s="25"/>
      <c r="B26215"/>
      <c r="C26215"/>
      <c r="D26215"/>
      <c r="E26215"/>
      <c r="F26215"/>
      <c r="G26215"/>
      <c r="H26215" s="26"/>
      <c r="I26215" s="26"/>
      <c r="K26215"/>
      <c r="L26215"/>
      <c r="M26215"/>
      <c r="N26215"/>
      <c r="O26215"/>
      <c r="P26215"/>
      <c r="S26215"/>
    </row>
    <row r="26216" spans="1:19" x14ac:dyDescent="0.3">
      <c r="A26216" s="25"/>
      <c r="B26216"/>
      <c r="C26216"/>
      <c r="D26216"/>
      <c r="E26216"/>
      <c r="F26216"/>
      <c r="G26216"/>
      <c r="H26216" s="26"/>
      <c r="I26216" s="26"/>
      <c r="K26216"/>
      <c r="L26216"/>
      <c r="M26216"/>
      <c r="N26216"/>
      <c r="O26216"/>
      <c r="P26216"/>
      <c r="S26216"/>
    </row>
    <row r="26217" spans="1:19" x14ac:dyDescent="0.3">
      <c r="A26217" s="25"/>
      <c r="B26217"/>
      <c r="C26217"/>
      <c r="D26217"/>
      <c r="E26217"/>
      <c r="F26217"/>
      <c r="G26217"/>
      <c r="H26217" s="26"/>
      <c r="I26217" s="26"/>
      <c r="K26217"/>
      <c r="L26217"/>
      <c r="M26217"/>
      <c r="N26217"/>
      <c r="O26217"/>
      <c r="P26217"/>
      <c r="S26217"/>
    </row>
    <row r="26218" spans="1:19" x14ac:dyDescent="0.3">
      <c r="A26218" s="25"/>
      <c r="B26218"/>
      <c r="C26218"/>
      <c r="D26218"/>
      <c r="E26218"/>
      <c r="F26218"/>
      <c r="G26218"/>
      <c r="H26218" s="26"/>
      <c r="I26218" s="26"/>
      <c r="K26218"/>
      <c r="L26218"/>
      <c r="M26218"/>
      <c r="N26218"/>
      <c r="O26218"/>
      <c r="P26218"/>
      <c r="S26218"/>
    </row>
    <row r="26219" spans="1:19" x14ac:dyDescent="0.3">
      <c r="A26219" s="25"/>
      <c r="B26219"/>
      <c r="C26219"/>
      <c r="D26219"/>
      <c r="E26219"/>
      <c r="F26219"/>
      <c r="G26219"/>
      <c r="H26219" s="26"/>
      <c r="I26219" s="26"/>
      <c r="K26219"/>
      <c r="L26219"/>
      <c r="M26219"/>
      <c r="N26219"/>
      <c r="O26219"/>
      <c r="P26219"/>
      <c r="S26219"/>
    </row>
    <row r="26220" spans="1:19" x14ac:dyDescent="0.3">
      <c r="A26220" s="25"/>
      <c r="B26220"/>
      <c r="C26220"/>
      <c r="D26220"/>
      <c r="E26220"/>
      <c r="F26220"/>
      <c r="G26220"/>
      <c r="H26220" s="26"/>
      <c r="I26220" s="26"/>
      <c r="K26220"/>
      <c r="L26220"/>
      <c r="M26220"/>
      <c r="N26220"/>
      <c r="O26220"/>
      <c r="P26220"/>
      <c r="S26220"/>
    </row>
    <row r="26221" spans="1:19" x14ac:dyDescent="0.3">
      <c r="A26221" s="25"/>
      <c r="B26221"/>
      <c r="C26221"/>
      <c r="D26221"/>
      <c r="E26221"/>
      <c r="F26221"/>
      <c r="G26221"/>
      <c r="H26221"/>
      <c r="I26221"/>
      <c r="K26221"/>
      <c r="L26221"/>
      <c r="M26221"/>
      <c r="N26221"/>
      <c r="O26221"/>
      <c r="P26221"/>
      <c r="S26221"/>
    </row>
    <row r="26222" spans="1:19" x14ac:dyDescent="0.3">
      <c r="A26222" s="25"/>
      <c r="B26222"/>
      <c r="C26222"/>
      <c r="D26222"/>
      <c r="E26222"/>
      <c r="F26222"/>
      <c r="G26222"/>
      <c r="H26222"/>
      <c r="I26222"/>
      <c r="K26222"/>
      <c r="L26222"/>
      <c r="M26222"/>
      <c r="N26222"/>
      <c r="O26222"/>
      <c r="P26222"/>
      <c r="S26222"/>
    </row>
    <row r="26223" spans="1:19" x14ac:dyDescent="0.3">
      <c r="A26223" s="25"/>
      <c r="B26223"/>
      <c r="C26223"/>
      <c r="D26223"/>
      <c r="E26223"/>
      <c r="F26223"/>
      <c r="G26223"/>
      <c r="H26223" s="14"/>
      <c r="I26223"/>
      <c r="K26223"/>
      <c r="L26223"/>
      <c r="M26223"/>
      <c r="N26223"/>
      <c r="O26223"/>
      <c r="P26223"/>
      <c r="S26223"/>
    </row>
    <row r="26224" spans="1:19" x14ac:dyDescent="0.3">
      <c r="A26224" s="25"/>
      <c r="B26224"/>
      <c r="C26224"/>
      <c r="D26224"/>
      <c r="E26224"/>
      <c r="F26224"/>
      <c r="G26224"/>
      <c r="H26224" s="14"/>
      <c r="I26224"/>
      <c r="K26224"/>
      <c r="L26224"/>
      <c r="M26224"/>
      <c r="N26224"/>
      <c r="O26224"/>
      <c r="P26224"/>
      <c r="S26224"/>
    </row>
    <row r="26225" spans="1:19" x14ac:dyDescent="0.3">
      <c r="A26225" s="25"/>
      <c r="B26225"/>
      <c r="C26225"/>
      <c r="D26225"/>
      <c r="E26225"/>
      <c r="F26225"/>
      <c r="G26225"/>
      <c r="H26225" s="14"/>
      <c r="I26225"/>
      <c r="K26225"/>
      <c r="L26225"/>
      <c r="M26225"/>
      <c r="N26225"/>
      <c r="O26225"/>
      <c r="P26225"/>
      <c r="S26225"/>
    </row>
    <row r="26226" spans="1:19" x14ac:dyDescent="0.3">
      <c r="A26226" s="25"/>
      <c r="B26226"/>
      <c r="C26226"/>
      <c r="D26226"/>
      <c r="E26226"/>
      <c r="F26226"/>
      <c r="G26226"/>
      <c r="H26226" s="14"/>
      <c r="I26226"/>
      <c r="K26226"/>
      <c r="L26226"/>
      <c r="M26226"/>
      <c r="N26226"/>
      <c r="O26226"/>
      <c r="P26226"/>
      <c r="S26226"/>
    </row>
    <row r="26227" spans="1:19" x14ac:dyDescent="0.3">
      <c r="A26227" s="25"/>
      <c r="B26227"/>
      <c r="C26227"/>
      <c r="D26227"/>
      <c r="E26227"/>
      <c r="F26227"/>
      <c r="G26227"/>
      <c r="H26227" s="26"/>
      <c r="I26227" s="26"/>
      <c r="K26227"/>
      <c r="L26227"/>
      <c r="M26227"/>
      <c r="N26227"/>
      <c r="O26227"/>
      <c r="P26227"/>
      <c r="S26227"/>
    </row>
    <row r="26228" spans="1:19" x14ac:dyDescent="0.3">
      <c r="A26228" s="25"/>
      <c r="B26228"/>
      <c r="C26228"/>
      <c r="D26228"/>
      <c r="E26228"/>
      <c r="F26228"/>
      <c r="G26228"/>
      <c r="H26228" s="26"/>
      <c r="I26228" s="26"/>
      <c r="K26228"/>
      <c r="L26228"/>
      <c r="M26228"/>
      <c r="N26228"/>
      <c r="O26228"/>
      <c r="P26228"/>
      <c r="S26228"/>
    </row>
    <row r="26229" spans="1:19" x14ac:dyDescent="0.3">
      <c r="A26229" s="25"/>
      <c r="B26229"/>
      <c r="C26229"/>
      <c r="D26229"/>
      <c r="E26229"/>
      <c r="F26229"/>
      <c r="G26229"/>
      <c r="H26229" s="26"/>
      <c r="I26229" s="26"/>
      <c r="K26229"/>
      <c r="L26229"/>
      <c r="M26229"/>
      <c r="N26229"/>
      <c r="O26229"/>
      <c r="P26229"/>
      <c r="S26229"/>
    </row>
    <row r="26230" spans="1:19" x14ac:dyDescent="0.3">
      <c r="A26230" s="25"/>
      <c r="B26230"/>
      <c r="C26230"/>
      <c r="D26230"/>
      <c r="E26230"/>
      <c r="F26230"/>
      <c r="G26230"/>
      <c r="H26230" s="26"/>
      <c r="I26230" s="26"/>
      <c r="K26230"/>
      <c r="L26230"/>
      <c r="M26230"/>
      <c r="N26230"/>
      <c r="O26230"/>
      <c r="P26230"/>
      <c r="S26230"/>
    </row>
    <row r="26231" spans="1:19" x14ac:dyDescent="0.3">
      <c r="A26231" s="25"/>
      <c r="B26231"/>
      <c r="C26231"/>
      <c r="D26231"/>
      <c r="E26231"/>
      <c r="F26231"/>
      <c r="G26231"/>
      <c r="H26231" s="26"/>
      <c r="I26231" s="26"/>
      <c r="K26231"/>
      <c r="L26231"/>
      <c r="M26231"/>
      <c r="N26231"/>
      <c r="O26231"/>
      <c r="P26231"/>
      <c r="S26231"/>
    </row>
    <row r="26232" spans="1:19" x14ac:dyDescent="0.3">
      <c r="A26232" s="25"/>
      <c r="B26232"/>
      <c r="C26232"/>
      <c r="D26232"/>
      <c r="E26232"/>
      <c r="F26232"/>
      <c r="G26232"/>
      <c r="H26232" s="26"/>
      <c r="I26232" s="26"/>
      <c r="K26232"/>
      <c r="L26232"/>
      <c r="M26232"/>
      <c r="N26232"/>
      <c r="O26232"/>
      <c r="P26232"/>
      <c r="S26232"/>
    </row>
    <row r="26233" spans="1:19" x14ac:dyDescent="0.3">
      <c r="A26233" s="25"/>
      <c r="B26233"/>
      <c r="C26233"/>
      <c r="D26233"/>
      <c r="E26233"/>
      <c r="F26233"/>
      <c r="G26233"/>
      <c r="H26233"/>
      <c r="I26233" s="26"/>
      <c r="K26233"/>
      <c r="L26233"/>
      <c r="M26233"/>
      <c r="N26233"/>
      <c r="O26233"/>
      <c r="P26233"/>
      <c r="S26233"/>
    </row>
    <row r="26234" spans="1:19" x14ac:dyDescent="0.3">
      <c r="A26234" s="25"/>
      <c r="B26234"/>
      <c r="C26234"/>
      <c r="D26234"/>
      <c r="E26234"/>
      <c r="F26234"/>
      <c r="G26234"/>
      <c r="H26234"/>
      <c r="I26234" s="26"/>
      <c r="K26234"/>
      <c r="L26234"/>
      <c r="M26234"/>
      <c r="N26234"/>
      <c r="O26234"/>
      <c r="P26234"/>
      <c r="S26234"/>
    </row>
    <row r="26235" spans="1:19" x14ac:dyDescent="0.3">
      <c r="A26235" s="25"/>
      <c r="B26235"/>
      <c r="C26235"/>
      <c r="D26235"/>
      <c r="E26235"/>
      <c r="F26235"/>
      <c r="G26235"/>
      <c r="H26235" s="14"/>
      <c r="I26235" s="26"/>
      <c r="K26235"/>
      <c r="L26235"/>
      <c r="M26235"/>
      <c r="N26235"/>
      <c r="O26235"/>
      <c r="P26235"/>
      <c r="S26235"/>
    </row>
    <row r="26236" spans="1:19" x14ac:dyDescent="0.3">
      <c r="A26236" s="25"/>
      <c r="B26236"/>
      <c r="C26236"/>
      <c r="D26236"/>
      <c r="E26236"/>
      <c r="F26236"/>
      <c r="G26236"/>
      <c r="H26236" s="14"/>
      <c r="I26236" s="14"/>
      <c r="K26236"/>
      <c r="L26236"/>
      <c r="M26236"/>
      <c r="N26236"/>
      <c r="O26236"/>
      <c r="P26236"/>
      <c r="S26236"/>
    </row>
    <row r="26237" spans="1:19" x14ac:dyDescent="0.3">
      <c r="A26237" s="25"/>
      <c r="B26237"/>
      <c r="C26237"/>
      <c r="D26237"/>
      <c r="E26237"/>
      <c r="F26237"/>
      <c r="G26237"/>
      <c r="H26237" s="14"/>
      <c r="I26237" s="14"/>
      <c r="K26237"/>
      <c r="L26237"/>
      <c r="M26237"/>
      <c r="N26237"/>
      <c r="O26237"/>
      <c r="P26237"/>
      <c r="S26237"/>
    </row>
    <row r="26238" spans="1:19" x14ac:dyDescent="0.3">
      <c r="A26238" s="25"/>
      <c r="B26238"/>
      <c r="C26238"/>
      <c r="D26238"/>
      <c r="E26238"/>
      <c r="F26238"/>
      <c r="G26238"/>
      <c r="H26238" s="14"/>
      <c r="I26238" s="14"/>
      <c r="K26238"/>
      <c r="L26238"/>
      <c r="M26238"/>
      <c r="N26238"/>
      <c r="O26238"/>
      <c r="P26238"/>
      <c r="S26238"/>
    </row>
    <row r="26239" spans="1:19" x14ac:dyDescent="0.3">
      <c r="A26239" s="25"/>
      <c r="B26239"/>
      <c r="C26239"/>
      <c r="D26239"/>
      <c r="E26239"/>
      <c r="F26239"/>
      <c r="G26239"/>
      <c r="H26239" s="14"/>
      <c r="I26239" s="14"/>
      <c r="K26239"/>
      <c r="L26239"/>
      <c r="M26239"/>
      <c r="N26239"/>
      <c r="O26239"/>
      <c r="P26239"/>
      <c r="S26239"/>
    </row>
    <row r="26240" spans="1:19" x14ac:dyDescent="0.3">
      <c r="A26240" s="25"/>
      <c r="B26240"/>
      <c r="C26240"/>
      <c r="D26240"/>
      <c r="E26240"/>
      <c r="F26240"/>
      <c r="G26240"/>
      <c r="H26240" s="14"/>
      <c r="I26240" s="14"/>
      <c r="K26240"/>
      <c r="L26240"/>
      <c r="M26240"/>
      <c r="N26240"/>
      <c r="O26240"/>
      <c r="P26240"/>
      <c r="S26240"/>
    </row>
    <row r="26241" spans="1:19" x14ac:dyDescent="0.3">
      <c r="A26241" s="25"/>
      <c r="B26241"/>
      <c r="C26241"/>
      <c r="D26241"/>
      <c r="E26241"/>
      <c r="F26241"/>
      <c r="G26241"/>
      <c r="H26241" s="14"/>
      <c r="I26241" s="14"/>
      <c r="K26241"/>
      <c r="L26241"/>
      <c r="M26241"/>
      <c r="N26241"/>
      <c r="O26241"/>
      <c r="P26241"/>
      <c r="S26241"/>
    </row>
    <row r="26242" spans="1:19" x14ac:dyDescent="0.3">
      <c r="A26242" s="25"/>
      <c r="B26242"/>
      <c r="C26242"/>
      <c r="D26242"/>
      <c r="E26242"/>
      <c r="F26242"/>
      <c r="G26242"/>
      <c r="H26242" s="14"/>
      <c r="I26242" s="14"/>
      <c r="K26242"/>
      <c r="L26242"/>
      <c r="M26242"/>
      <c r="N26242"/>
      <c r="O26242"/>
      <c r="P26242"/>
      <c r="S26242"/>
    </row>
    <row r="26243" spans="1:19" x14ac:dyDescent="0.3">
      <c r="A26243" s="25"/>
      <c r="B26243"/>
      <c r="C26243"/>
      <c r="D26243"/>
      <c r="E26243"/>
      <c r="F26243"/>
      <c r="G26243"/>
      <c r="H26243" s="14"/>
      <c r="I26243" s="14"/>
      <c r="K26243"/>
      <c r="L26243"/>
      <c r="M26243"/>
      <c r="N26243"/>
      <c r="O26243"/>
      <c r="P26243"/>
      <c r="S26243"/>
    </row>
    <row r="26244" spans="1:19" x14ac:dyDescent="0.3">
      <c r="A26244" s="25"/>
      <c r="B26244"/>
      <c r="C26244"/>
      <c r="D26244"/>
      <c r="E26244"/>
      <c r="F26244"/>
      <c r="G26244"/>
      <c r="H26244" s="26"/>
      <c r="I26244" s="26"/>
      <c r="K26244"/>
      <c r="L26244"/>
      <c r="M26244"/>
      <c r="N26244"/>
      <c r="O26244"/>
      <c r="P26244"/>
      <c r="S26244"/>
    </row>
    <row r="26245" spans="1:19" x14ac:dyDescent="0.3">
      <c r="A26245" s="25"/>
      <c r="B26245"/>
      <c r="C26245"/>
      <c r="D26245"/>
      <c r="E26245"/>
      <c r="F26245"/>
      <c r="G26245"/>
      <c r="H26245" s="26"/>
      <c r="I26245" s="26"/>
      <c r="K26245"/>
      <c r="L26245"/>
      <c r="M26245"/>
      <c r="N26245"/>
      <c r="O26245"/>
      <c r="P26245"/>
      <c r="S26245"/>
    </row>
    <row r="26246" spans="1:19" x14ac:dyDescent="0.3">
      <c r="A26246" s="25"/>
      <c r="B26246"/>
      <c r="C26246"/>
      <c r="D26246"/>
      <c r="E26246"/>
      <c r="F26246"/>
      <c r="G26246"/>
      <c r="H26246" s="26"/>
      <c r="I26246" s="26"/>
      <c r="K26246"/>
      <c r="L26246"/>
      <c r="M26246"/>
      <c r="N26246"/>
      <c r="O26246"/>
      <c r="P26246"/>
      <c r="S26246"/>
    </row>
    <row r="26247" spans="1:19" x14ac:dyDescent="0.3">
      <c r="A26247" s="25"/>
      <c r="B26247"/>
      <c r="C26247"/>
      <c r="D26247"/>
      <c r="E26247"/>
      <c r="F26247"/>
      <c r="G26247"/>
      <c r="H26247" s="26"/>
      <c r="I26247" s="26"/>
      <c r="K26247"/>
      <c r="L26247"/>
      <c r="M26247"/>
      <c r="N26247"/>
      <c r="O26247"/>
      <c r="P26247"/>
      <c r="S26247"/>
    </row>
    <row r="26248" spans="1:19" x14ac:dyDescent="0.3">
      <c r="A26248" s="25"/>
      <c r="B26248"/>
      <c r="C26248"/>
      <c r="D26248"/>
      <c r="E26248"/>
      <c r="F26248"/>
      <c r="G26248"/>
      <c r="H26248" s="26"/>
      <c r="I26248" s="26"/>
      <c r="K26248"/>
      <c r="L26248"/>
      <c r="M26248"/>
      <c r="N26248"/>
      <c r="O26248"/>
      <c r="P26248"/>
      <c r="S26248"/>
    </row>
    <row r="26249" spans="1:19" x14ac:dyDescent="0.3">
      <c r="A26249" s="25"/>
      <c r="B26249"/>
      <c r="C26249"/>
      <c r="D26249"/>
      <c r="E26249"/>
      <c r="F26249"/>
      <c r="G26249"/>
      <c r="H26249" s="26"/>
      <c r="I26249" s="26"/>
      <c r="K26249"/>
      <c r="L26249"/>
      <c r="M26249"/>
      <c r="N26249"/>
      <c r="O26249"/>
      <c r="P26249"/>
      <c r="S26249"/>
    </row>
    <row r="26250" spans="1:19" x14ac:dyDescent="0.3">
      <c r="A26250" s="25"/>
      <c r="B26250"/>
      <c r="C26250"/>
      <c r="D26250"/>
      <c r="E26250"/>
      <c r="F26250"/>
      <c r="G26250"/>
      <c r="H26250"/>
      <c r="I26250" s="26"/>
      <c r="K26250"/>
      <c r="L26250"/>
      <c r="M26250"/>
      <c r="N26250"/>
      <c r="O26250"/>
      <c r="P26250"/>
      <c r="S26250"/>
    </row>
    <row r="26251" spans="1:19" x14ac:dyDescent="0.3">
      <c r="A26251" s="25"/>
      <c r="B26251"/>
      <c r="C26251"/>
      <c r="D26251"/>
      <c r="E26251"/>
      <c r="F26251"/>
      <c r="G26251"/>
      <c r="H26251" s="14"/>
      <c r="I26251" s="26"/>
      <c r="K26251"/>
      <c r="L26251"/>
      <c r="M26251"/>
      <c r="N26251"/>
      <c r="O26251"/>
      <c r="P26251"/>
      <c r="S26251"/>
    </row>
    <row r="26252" spans="1:19" x14ac:dyDescent="0.3">
      <c r="A26252" s="25"/>
      <c r="B26252"/>
      <c r="C26252"/>
      <c r="D26252"/>
      <c r="E26252"/>
      <c r="F26252"/>
      <c r="G26252"/>
      <c r="H26252" s="14"/>
      <c r="I26252" s="26"/>
      <c r="K26252"/>
      <c r="L26252"/>
      <c r="M26252"/>
      <c r="N26252"/>
      <c r="O26252"/>
      <c r="P26252"/>
      <c r="S26252"/>
    </row>
    <row r="26253" spans="1:19" x14ac:dyDescent="0.3">
      <c r="A26253" s="25"/>
      <c r="B26253"/>
      <c r="C26253"/>
      <c r="D26253"/>
      <c r="E26253"/>
      <c r="F26253"/>
      <c r="G26253"/>
      <c r="H26253" s="14"/>
      <c r="I26253" s="26"/>
      <c r="K26253"/>
      <c r="L26253"/>
      <c r="M26253"/>
      <c r="N26253"/>
      <c r="O26253"/>
      <c r="P26253"/>
      <c r="S26253"/>
    </row>
    <row r="26254" spans="1:19" x14ac:dyDescent="0.3">
      <c r="A26254" s="25"/>
      <c r="B26254"/>
      <c r="C26254"/>
      <c r="D26254"/>
      <c r="E26254"/>
      <c r="F26254"/>
      <c r="G26254"/>
      <c r="H26254" s="14"/>
      <c r="I26254" s="26"/>
      <c r="K26254"/>
      <c r="L26254"/>
      <c r="M26254"/>
      <c r="N26254"/>
      <c r="O26254"/>
      <c r="P26254"/>
      <c r="S26254"/>
    </row>
    <row r="26255" spans="1:19" x14ac:dyDescent="0.3">
      <c r="A26255" s="25"/>
      <c r="B26255"/>
      <c r="C26255"/>
      <c r="D26255"/>
      <c r="E26255"/>
      <c r="F26255"/>
      <c r="G26255"/>
      <c r="H26255" s="14"/>
      <c r="I26255" s="14"/>
      <c r="K26255"/>
      <c r="L26255"/>
      <c r="M26255"/>
      <c r="N26255"/>
      <c r="O26255"/>
      <c r="P26255"/>
      <c r="S26255"/>
    </row>
    <row r="26256" spans="1:19" x14ac:dyDescent="0.3">
      <c r="A26256" s="25"/>
      <c r="B26256"/>
      <c r="C26256"/>
      <c r="D26256"/>
      <c r="E26256"/>
      <c r="F26256"/>
      <c r="G26256"/>
      <c r="H26256" s="14"/>
      <c r="I26256" s="14"/>
      <c r="K26256"/>
      <c r="L26256"/>
      <c r="M26256"/>
      <c r="N26256"/>
      <c r="O26256"/>
      <c r="P26256"/>
      <c r="S26256"/>
    </row>
    <row r="26257" spans="1:19" x14ac:dyDescent="0.3">
      <c r="A26257" s="25"/>
      <c r="B26257"/>
      <c r="C26257"/>
      <c r="D26257"/>
      <c r="E26257"/>
      <c r="F26257"/>
      <c r="G26257"/>
      <c r="H26257" s="14"/>
      <c r="I26257" s="14"/>
      <c r="K26257"/>
      <c r="L26257"/>
      <c r="M26257"/>
      <c r="N26257"/>
      <c r="O26257"/>
      <c r="P26257"/>
      <c r="S26257"/>
    </row>
    <row r="26258" spans="1:19" x14ac:dyDescent="0.3">
      <c r="A26258" s="25"/>
      <c r="B26258"/>
      <c r="C26258"/>
      <c r="D26258"/>
      <c r="E26258"/>
      <c r="F26258"/>
      <c r="G26258"/>
      <c r="H26258" s="14"/>
      <c r="I26258" s="14"/>
      <c r="K26258"/>
      <c r="L26258"/>
      <c r="M26258"/>
      <c r="N26258"/>
      <c r="O26258"/>
      <c r="P26258"/>
      <c r="S26258"/>
    </row>
    <row r="26259" spans="1:19" x14ac:dyDescent="0.3">
      <c r="A26259" s="25"/>
      <c r="B26259"/>
      <c r="C26259"/>
      <c r="D26259"/>
      <c r="E26259"/>
      <c r="F26259"/>
      <c r="G26259"/>
      <c r="H26259" s="14"/>
      <c r="I26259" s="14"/>
      <c r="K26259"/>
      <c r="L26259"/>
      <c r="M26259"/>
      <c r="N26259"/>
      <c r="O26259"/>
      <c r="P26259"/>
      <c r="S26259"/>
    </row>
    <row r="26260" spans="1:19" x14ac:dyDescent="0.3">
      <c r="A26260" s="25"/>
      <c r="B26260"/>
      <c r="C26260"/>
      <c r="D26260"/>
      <c r="E26260"/>
      <c r="F26260"/>
      <c r="G26260"/>
      <c r="H26260" s="14"/>
      <c r="I26260" s="14"/>
      <c r="K26260"/>
      <c r="L26260"/>
      <c r="M26260"/>
      <c r="N26260"/>
      <c r="O26260"/>
      <c r="P26260"/>
      <c r="S26260"/>
    </row>
    <row r="26261" spans="1:19" x14ac:dyDescent="0.3">
      <c r="A26261" s="25"/>
      <c r="B26261"/>
      <c r="C26261"/>
      <c r="D26261"/>
      <c r="E26261"/>
      <c r="F26261"/>
      <c r="G26261"/>
      <c r="H26261"/>
      <c r="I26261"/>
      <c r="K26261"/>
      <c r="L26261"/>
      <c r="M26261"/>
      <c r="N26261"/>
      <c r="O26261"/>
      <c r="P26261"/>
      <c r="S26261"/>
    </row>
    <row r="26262" spans="1:19" x14ac:dyDescent="0.3">
      <c r="A26262" s="25"/>
      <c r="B26262"/>
      <c r="C26262"/>
      <c r="D26262"/>
      <c r="E26262"/>
      <c r="F26262"/>
      <c r="G26262"/>
      <c r="H26262"/>
      <c r="I26262"/>
      <c r="K26262"/>
      <c r="L26262"/>
      <c r="M26262"/>
      <c r="N26262"/>
      <c r="O26262"/>
      <c r="P26262"/>
      <c r="S26262"/>
    </row>
    <row r="26263" spans="1:19" x14ac:dyDescent="0.3">
      <c r="A26263" s="25"/>
      <c r="B26263"/>
      <c r="C26263"/>
      <c r="D26263"/>
      <c r="E26263"/>
      <c r="F26263"/>
      <c r="G26263"/>
      <c r="H26263"/>
      <c r="I26263"/>
      <c r="K26263"/>
      <c r="L26263"/>
      <c r="M26263"/>
      <c r="N26263"/>
      <c r="O26263"/>
      <c r="P26263"/>
      <c r="S26263"/>
    </row>
    <row r="26264" spans="1:19" x14ac:dyDescent="0.3">
      <c r="A26264" s="25"/>
      <c r="B26264"/>
      <c r="C26264"/>
      <c r="D26264"/>
      <c r="E26264"/>
      <c r="F26264"/>
      <c r="G26264"/>
      <c r="H26264"/>
      <c r="I26264"/>
      <c r="K26264"/>
      <c r="L26264"/>
      <c r="M26264"/>
      <c r="N26264"/>
      <c r="O26264"/>
      <c r="P26264"/>
      <c r="S26264"/>
    </row>
    <row r="26265" spans="1:19" x14ac:dyDescent="0.3">
      <c r="A26265" s="25"/>
      <c r="B26265"/>
      <c r="C26265"/>
      <c r="D26265"/>
      <c r="E26265"/>
      <c r="F26265"/>
      <c r="G26265"/>
      <c r="H26265"/>
      <c r="I26265"/>
      <c r="K26265"/>
      <c r="L26265"/>
      <c r="M26265"/>
      <c r="N26265"/>
      <c r="O26265"/>
      <c r="P26265"/>
      <c r="S26265"/>
    </row>
    <row r="26266" spans="1:19" x14ac:dyDescent="0.3">
      <c r="A26266" s="25"/>
      <c r="B26266"/>
      <c r="C26266"/>
      <c r="D26266"/>
      <c r="E26266"/>
      <c r="F26266"/>
      <c r="G26266"/>
      <c r="H26266" s="14"/>
      <c r="I26266" s="14"/>
      <c r="K26266"/>
      <c r="L26266"/>
      <c r="M26266"/>
      <c r="N26266"/>
      <c r="O26266"/>
      <c r="P26266"/>
      <c r="S26266"/>
    </row>
    <row r="26267" spans="1:19" x14ac:dyDescent="0.3">
      <c r="A26267" s="25"/>
      <c r="B26267"/>
      <c r="C26267"/>
      <c r="D26267"/>
      <c r="E26267"/>
      <c r="F26267"/>
      <c r="G26267"/>
      <c r="H26267" s="14"/>
      <c r="I26267" s="14"/>
      <c r="K26267"/>
      <c r="L26267"/>
      <c r="M26267"/>
      <c r="N26267"/>
      <c r="O26267"/>
      <c r="P26267"/>
      <c r="S26267"/>
    </row>
    <row r="26268" spans="1:19" x14ac:dyDescent="0.3">
      <c r="A26268" s="25"/>
      <c r="B26268"/>
      <c r="C26268"/>
      <c r="D26268"/>
      <c r="E26268"/>
      <c r="F26268"/>
      <c r="G26268"/>
      <c r="H26268" s="14"/>
      <c r="I26268" s="14"/>
      <c r="K26268"/>
      <c r="L26268"/>
      <c r="M26268"/>
      <c r="N26268"/>
      <c r="O26268"/>
      <c r="P26268"/>
      <c r="S26268"/>
    </row>
    <row r="26269" spans="1:19" x14ac:dyDescent="0.3">
      <c r="A26269" s="25"/>
      <c r="B26269"/>
      <c r="C26269"/>
      <c r="D26269"/>
      <c r="E26269"/>
      <c r="F26269"/>
      <c r="G26269"/>
      <c r="H26269" s="14"/>
      <c r="I26269" s="14"/>
      <c r="K26269"/>
      <c r="L26269"/>
      <c r="M26269"/>
      <c r="N26269"/>
      <c r="O26269"/>
      <c r="P26269"/>
      <c r="S26269"/>
    </row>
    <row r="26270" spans="1:19" x14ac:dyDescent="0.3">
      <c r="A26270" s="25"/>
      <c r="B26270"/>
      <c r="C26270"/>
      <c r="D26270"/>
      <c r="E26270"/>
      <c r="F26270"/>
      <c r="G26270"/>
      <c r="H26270" s="14"/>
      <c r="I26270" s="14"/>
      <c r="K26270"/>
      <c r="L26270"/>
      <c r="M26270"/>
      <c r="N26270"/>
      <c r="O26270"/>
      <c r="P26270"/>
      <c r="S26270"/>
    </row>
    <row r="26271" spans="1:19" x14ac:dyDescent="0.3">
      <c r="A26271" s="25"/>
      <c r="B26271"/>
      <c r="C26271"/>
      <c r="D26271"/>
      <c r="E26271"/>
      <c r="F26271"/>
      <c r="G26271"/>
      <c r="H26271" s="14"/>
      <c r="I26271" s="14"/>
      <c r="K26271"/>
      <c r="L26271"/>
      <c r="M26271"/>
      <c r="N26271"/>
      <c r="O26271"/>
      <c r="P26271"/>
      <c r="S26271"/>
    </row>
    <row r="26272" spans="1:19" x14ac:dyDescent="0.3">
      <c r="A26272" s="25"/>
      <c r="B26272"/>
      <c r="C26272"/>
      <c r="D26272"/>
      <c r="E26272"/>
      <c r="F26272"/>
      <c r="G26272"/>
      <c r="H26272" s="14"/>
      <c r="I26272" s="14"/>
      <c r="K26272"/>
      <c r="L26272"/>
      <c r="M26272"/>
      <c r="N26272"/>
      <c r="O26272"/>
      <c r="P26272"/>
      <c r="S26272"/>
    </row>
    <row r="26273" spans="1:19" x14ac:dyDescent="0.3">
      <c r="A26273" s="25"/>
      <c r="B26273"/>
      <c r="C26273"/>
      <c r="D26273"/>
      <c r="E26273"/>
      <c r="F26273"/>
      <c r="G26273"/>
      <c r="H26273" s="14"/>
      <c r="I26273" s="14"/>
      <c r="K26273"/>
      <c r="L26273"/>
      <c r="M26273"/>
      <c r="N26273"/>
      <c r="O26273"/>
      <c r="P26273"/>
      <c r="S26273"/>
    </row>
    <row r="26274" spans="1:19" x14ac:dyDescent="0.3">
      <c r="A26274" s="25"/>
      <c r="B26274"/>
      <c r="C26274"/>
      <c r="D26274"/>
      <c r="E26274"/>
      <c r="F26274"/>
      <c r="G26274"/>
      <c r="H26274" s="14"/>
      <c r="I26274" s="14"/>
      <c r="K26274"/>
      <c r="L26274"/>
      <c r="M26274"/>
      <c r="N26274"/>
      <c r="O26274"/>
      <c r="P26274"/>
      <c r="S26274"/>
    </row>
    <row r="26275" spans="1:19" x14ac:dyDescent="0.3">
      <c r="A26275" s="25"/>
      <c r="B26275"/>
      <c r="C26275"/>
      <c r="D26275"/>
      <c r="E26275"/>
      <c r="F26275"/>
      <c r="G26275"/>
      <c r="H26275" s="14"/>
      <c r="I26275" s="14"/>
      <c r="K26275"/>
      <c r="L26275"/>
      <c r="M26275"/>
      <c r="N26275"/>
      <c r="O26275"/>
      <c r="P26275"/>
      <c r="S26275"/>
    </row>
    <row r="26276" spans="1:19" x14ac:dyDescent="0.3">
      <c r="A26276" s="25"/>
      <c r="B26276"/>
      <c r="C26276"/>
      <c r="D26276"/>
      <c r="E26276"/>
      <c r="F26276"/>
      <c r="G26276"/>
      <c r="H26276" s="14"/>
      <c r="I26276" s="14"/>
      <c r="K26276"/>
      <c r="L26276"/>
      <c r="M26276"/>
      <c r="N26276"/>
      <c r="O26276"/>
      <c r="P26276"/>
      <c r="S26276"/>
    </row>
    <row r="26277" spans="1:19" x14ac:dyDescent="0.3">
      <c r="A26277" s="25"/>
      <c r="B26277"/>
      <c r="C26277"/>
      <c r="D26277"/>
      <c r="E26277"/>
      <c r="F26277"/>
      <c r="G26277"/>
      <c r="H26277" s="14"/>
      <c r="I26277" s="14"/>
      <c r="K26277"/>
      <c r="L26277"/>
      <c r="M26277"/>
      <c r="N26277"/>
      <c r="O26277"/>
      <c r="P26277"/>
      <c r="S26277"/>
    </row>
    <row r="26278" spans="1:19" x14ac:dyDescent="0.3">
      <c r="A26278" s="25"/>
      <c r="B26278"/>
      <c r="C26278"/>
      <c r="D26278"/>
      <c r="E26278"/>
      <c r="F26278"/>
      <c r="G26278"/>
      <c r="H26278" s="14"/>
      <c r="I26278" s="14"/>
      <c r="K26278"/>
      <c r="L26278"/>
      <c r="M26278"/>
      <c r="N26278"/>
      <c r="O26278"/>
      <c r="P26278"/>
      <c r="S26278"/>
    </row>
    <row r="26279" spans="1:19" x14ac:dyDescent="0.3">
      <c r="A26279" s="25"/>
      <c r="B26279"/>
      <c r="C26279"/>
      <c r="D26279"/>
      <c r="E26279"/>
      <c r="F26279"/>
      <c r="G26279"/>
      <c r="H26279" s="14"/>
      <c r="I26279" s="14"/>
      <c r="K26279"/>
      <c r="L26279"/>
      <c r="M26279"/>
      <c r="N26279"/>
      <c r="O26279"/>
      <c r="P26279"/>
      <c r="S26279"/>
    </row>
    <row r="26280" spans="1:19" x14ac:dyDescent="0.3">
      <c r="A26280" s="25"/>
      <c r="B26280"/>
      <c r="C26280"/>
      <c r="D26280"/>
      <c r="E26280"/>
      <c r="F26280"/>
      <c r="G26280"/>
      <c r="H26280" s="14"/>
      <c r="I26280" s="14"/>
      <c r="K26280"/>
      <c r="L26280"/>
      <c r="M26280"/>
      <c r="N26280"/>
      <c r="O26280"/>
      <c r="P26280"/>
      <c r="S26280"/>
    </row>
    <row r="26281" spans="1:19" x14ac:dyDescent="0.3">
      <c r="A26281" s="25"/>
      <c r="B26281"/>
      <c r="C26281"/>
      <c r="D26281"/>
      <c r="E26281"/>
      <c r="F26281"/>
      <c r="G26281"/>
      <c r="H26281"/>
      <c r="I26281" s="14"/>
      <c r="K26281"/>
      <c r="L26281"/>
      <c r="M26281"/>
      <c r="N26281"/>
      <c r="O26281"/>
      <c r="P26281"/>
      <c r="S26281"/>
    </row>
    <row r="26282" spans="1:19" x14ac:dyDescent="0.3">
      <c r="A26282" s="25"/>
      <c r="B26282"/>
      <c r="C26282"/>
      <c r="D26282"/>
      <c r="E26282"/>
      <c r="F26282"/>
      <c r="G26282"/>
      <c r="H26282"/>
      <c r="I26282" s="14"/>
      <c r="K26282"/>
      <c r="L26282"/>
      <c r="M26282"/>
      <c r="N26282"/>
      <c r="O26282"/>
      <c r="P26282"/>
      <c r="S26282"/>
    </row>
    <row r="26283" spans="1:19" x14ac:dyDescent="0.3">
      <c r="A26283" s="25"/>
      <c r="B26283"/>
      <c r="C26283"/>
      <c r="D26283"/>
      <c r="E26283"/>
      <c r="F26283"/>
      <c r="G26283"/>
      <c r="H26283"/>
      <c r="I26283" s="14"/>
      <c r="K26283"/>
      <c r="L26283"/>
      <c r="M26283"/>
      <c r="N26283"/>
      <c r="O26283"/>
      <c r="P26283"/>
      <c r="S26283"/>
    </row>
    <row r="26284" spans="1:19" x14ac:dyDescent="0.3">
      <c r="A26284" s="25"/>
      <c r="B26284"/>
      <c r="C26284"/>
      <c r="D26284"/>
      <c r="E26284"/>
      <c r="F26284"/>
      <c r="G26284"/>
      <c r="H26284" s="26"/>
      <c r="I26284" s="14"/>
      <c r="K26284"/>
      <c r="L26284"/>
      <c r="M26284"/>
      <c r="N26284"/>
      <c r="O26284"/>
      <c r="P26284"/>
      <c r="S26284"/>
    </row>
    <row r="26285" spans="1:19" x14ac:dyDescent="0.3">
      <c r="A26285" s="25"/>
      <c r="B26285"/>
      <c r="C26285"/>
      <c r="D26285"/>
      <c r="E26285"/>
      <c r="F26285"/>
      <c r="G26285"/>
      <c r="H26285" s="26"/>
      <c r="I26285" s="14"/>
      <c r="K26285"/>
      <c r="L26285"/>
      <c r="M26285"/>
      <c r="N26285"/>
      <c r="O26285"/>
      <c r="P26285"/>
      <c r="S26285"/>
    </row>
    <row r="26286" spans="1:19" x14ac:dyDescent="0.3">
      <c r="A26286" s="25"/>
      <c r="B26286"/>
      <c r="C26286"/>
      <c r="D26286"/>
      <c r="E26286"/>
      <c r="F26286"/>
      <c r="G26286"/>
      <c r="H26286" s="26"/>
      <c r="I26286" s="14"/>
      <c r="K26286"/>
      <c r="L26286"/>
      <c r="M26286"/>
      <c r="N26286"/>
      <c r="O26286"/>
      <c r="P26286"/>
      <c r="S26286"/>
    </row>
    <row r="26287" spans="1:19" x14ac:dyDescent="0.3">
      <c r="A26287" s="25"/>
      <c r="B26287"/>
      <c r="C26287"/>
      <c r="D26287"/>
      <c r="E26287"/>
      <c r="F26287"/>
      <c r="G26287"/>
      <c r="H26287" s="26"/>
      <c r="I26287" s="14"/>
      <c r="K26287"/>
      <c r="L26287"/>
      <c r="M26287"/>
      <c r="N26287"/>
      <c r="O26287"/>
      <c r="P26287"/>
      <c r="S26287"/>
    </row>
    <row r="26288" spans="1:19" x14ac:dyDescent="0.3">
      <c r="A26288" s="25"/>
      <c r="B26288"/>
      <c r="C26288"/>
      <c r="D26288"/>
      <c r="E26288"/>
      <c r="F26288"/>
      <c r="G26288"/>
      <c r="H26288" s="26"/>
      <c r="I26288" s="14"/>
      <c r="K26288"/>
      <c r="L26288"/>
      <c r="M26288"/>
      <c r="N26288"/>
      <c r="O26288"/>
      <c r="P26288"/>
      <c r="S26288"/>
    </row>
    <row r="26289" spans="1:19" x14ac:dyDescent="0.3">
      <c r="A26289" s="25"/>
      <c r="B26289"/>
      <c r="C26289"/>
      <c r="D26289"/>
      <c r="E26289"/>
      <c r="F26289"/>
      <c r="G26289"/>
      <c r="H26289" s="26"/>
      <c r="I26289" s="26"/>
      <c r="K26289"/>
      <c r="L26289"/>
      <c r="M26289"/>
      <c r="N26289"/>
      <c r="O26289"/>
      <c r="P26289"/>
      <c r="S26289"/>
    </row>
    <row r="26290" spans="1:19" x14ac:dyDescent="0.3">
      <c r="A26290" s="25"/>
      <c r="B26290"/>
      <c r="C26290"/>
      <c r="D26290"/>
      <c r="E26290"/>
      <c r="F26290"/>
      <c r="G26290"/>
      <c r="H26290" s="26"/>
      <c r="I26290" s="26"/>
      <c r="K26290"/>
      <c r="L26290"/>
      <c r="M26290"/>
      <c r="N26290"/>
      <c r="O26290"/>
      <c r="P26290"/>
      <c r="S26290"/>
    </row>
    <row r="26291" spans="1:19" x14ac:dyDescent="0.3">
      <c r="A26291" s="25"/>
      <c r="B26291"/>
      <c r="C26291"/>
      <c r="D26291"/>
      <c r="E26291"/>
      <c r="F26291"/>
      <c r="G26291"/>
      <c r="H26291" s="26"/>
      <c r="I26291" s="26"/>
      <c r="K26291"/>
      <c r="L26291"/>
      <c r="M26291"/>
      <c r="N26291"/>
      <c r="O26291"/>
      <c r="P26291"/>
      <c r="S26291"/>
    </row>
    <row r="26292" spans="1:19" x14ac:dyDescent="0.3">
      <c r="A26292" s="25"/>
      <c r="B26292"/>
      <c r="C26292"/>
      <c r="D26292"/>
      <c r="E26292"/>
      <c r="F26292"/>
      <c r="G26292"/>
      <c r="H26292" s="26"/>
      <c r="I26292" s="26"/>
      <c r="K26292"/>
      <c r="L26292"/>
      <c r="M26292"/>
      <c r="N26292"/>
      <c r="O26292"/>
      <c r="P26292"/>
      <c r="S26292"/>
    </row>
    <row r="26293" spans="1:19" x14ac:dyDescent="0.3">
      <c r="A26293" s="25"/>
      <c r="B26293"/>
      <c r="C26293"/>
      <c r="D26293"/>
      <c r="E26293"/>
      <c r="F26293"/>
      <c r="G26293"/>
      <c r="H26293" s="26"/>
      <c r="I26293" s="26"/>
      <c r="K26293"/>
      <c r="L26293"/>
      <c r="M26293"/>
      <c r="N26293"/>
      <c r="O26293"/>
      <c r="P26293"/>
      <c r="S26293"/>
    </row>
    <row r="26294" spans="1:19" x14ac:dyDescent="0.3">
      <c r="A26294" s="25"/>
      <c r="B26294"/>
      <c r="C26294"/>
      <c r="D26294"/>
      <c r="E26294"/>
      <c r="F26294"/>
      <c r="G26294"/>
      <c r="H26294" s="26"/>
      <c r="I26294" s="14"/>
      <c r="K26294"/>
      <c r="L26294"/>
      <c r="M26294"/>
      <c r="N26294"/>
      <c r="O26294"/>
      <c r="P26294"/>
      <c r="S26294"/>
    </row>
    <row r="26295" spans="1:19" x14ac:dyDescent="0.3">
      <c r="A26295" s="25"/>
      <c r="B26295"/>
      <c r="C26295"/>
      <c r="D26295"/>
      <c r="E26295"/>
      <c r="F26295"/>
      <c r="G26295"/>
      <c r="H26295" s="26"/>
      <c r="I26295" s="14"/>
      <c r="K26295"/>
      <c r="L26295"/>
      <c r="M26295"/>
      <c r="N26295"/>
      <c r="O26295"/>
      <c r="P26295"/>
      <c r="S26295"/>
    </row>
    <row r="26296" spans="1:19" x14ac:dyDescent="0.3">
      <c r="A26296" s="25"/>
      <c r="B26296"/>
      <c r="C26296"/>
      <c r="D26296"/>
      <c r="E26296"/>
      <c r="F26296"/>
      <c r="G26296"/>
      <c r="H26296" s="26"/>
      <c r="I26296" s="14"/>
      <c r="K26296"/>
      <c r="L26296"/>
      <c r="M26296"/>
      <c r="N26296"/>
      <c r="O26296"/>
      <c r="P26296"/>
      <c r="S26296"/>
    </row>
    <row r="26297" spans="1:19" x14ac:dyDescent="0.3">
      <c r="A26297" s="25"/>
      <c r="B26297"/>
      <c r="C26297"/>
      <c r="D26297"/>
      <c r="E26297"/>
      <c r="F26297"/>
      <c r="G26297"/>
      <c r="H26297" s="26"/>
      <c r="I26297" s="14"/>
      <c r="K26297"/>
      <c r="L26297"/>
      <c r="M26297"/>
      <c r="N26297"/>
      <c r="O26297"/>
      <c r="P26297"/>
      <c r="S26297"/>
    </row>
    <row r="26298" spans="1:19" x14ac:dyDescent="0.3">
      <c r="A26298" s="25"/>
      <c r="B26298"/>
      <c r="C26298"/>
      <c r="D26298"/>
      <c r="E26298"/>
      <c r="F26298"/>
      <c r="G26298"/>
      <c r="H26298" s="26"/>
      <c r="I26298"/>
      <c r="K26298"/>
      <c r="L26298"/>
      <c r="M26298"/>
      <c r="N26298"/>
      <c r="O26298"/>
      <c r="P26298"/>
      <c r="S26298"/>
    </row>
    <row r="26299" spans="1:19" x14ac:dyDescent="0.3">
      <c r="A26299" s="25"/>
      <c r="B26299"/>
      <c r="C26299"/>
      <c r="D26299"/>
      <c r="E26299"/>
      <c r="F26299"/>
      <c r="G26299"/>
      <c r="H26299" s="26"/>
      <c r="I26299" s="26"/>
      <c r="K26299"/>
      <c r="L26299"/>
      <c r="M26299"/>
      <c r="N26299"/>
      <c r="O26299"/>
      <c r="P26299"/>
      <c r="S26299"/>
    </row>
    <row r="26300" spans="1:19" x14ac:dyDescent="0.3">
      <c r="A26300" s="25"/>
      <c r="B26300"/>
      <c r="C26300"/>
      <c r="D26300"/>
      <c r="E26300"/>
      <c r="F26300"/>
      <c r="G26300"/>
      <c r="H26300" s="26"/>
      <c r="I26300" s="26"/>
      <c r="K26300"/>
      <c r="L26300"/>
      <c r="M26300"/>
      <c r="N26300"/>
      <c r="O26300"/>
      <c r="P26300"/>
      <c r="S26300"/>
    </row>
    <row r="26301" spans="1:19" x14ac:dyDescent="0.3">
      <c r="A26301" s="25"/>
      <c r="B26301"/>
      <c r="C26301"/>
      <c r="D26301"/>
      <c r="E26301"/>
      <c r="F26301"/>
      <c r="G26301"/>
      <c r="H26301" s="26"/>
      <c r="I26301" s="26"/>
      <c r="K26301"/>
      <c r="L26301"/>
      <c r="M26301"/>
      <c r="N26301"/>
      <c r="O26301"/>
      <c r="P26301"/>
      <c r="S26301"/>
    </row>
    <row r="26302" spans="1:19" x14ac:dyDescent="0.3">
      <c r="A26302" s="25"/>
      <c r="B26302"/>
      <c r="C26302"/>
      <c r="D26302"/>
      <c r="E26302"/>
      <c r="F26302"/>
      <c r="G26302"/>
      <c r="H26302" s="26"/>
      <c r="I26302" s="26"/>
      <c r="K26302"/>
      <c r="L26302"/>
      <c r="M26302"/>
      <c r="N26302"/>
      <c r="O26302"/>
      <c r="P26302"/>
      <c r="S26302"/>
    </row>
    <row r="26303" spans="1:19" x14ac:dyDescent="0.3">
      <c r="A26303" s="25"/>
      <c r="B26303"/>
      <c r="C26303"/>
      <c r="D26303"/>
      <c r="E26303"/>
      <c r="F26303"/>
      <c r="G26303"/>
      <c r="H26303" s="26"/>
      <c r="I26303" s="26"/>
      <c r="K26303"/>
      <c r="L26303"/>
      <c r="M26303"/>
      <c r="N26303"/>
      <c r="O26303"/>
      <c r="P26303"/>
      <c r="S26303"/>
    </row>
    <row r="26304" spans="1:19" x14ac:dyDescent="0.3">
      <c r="A26304" s="25"/>
      <c r="B26304"/>
      <c r="C26304"/>
      <c r="D26304"/>
      <c r="E26304"/>
      <c r="F26304"/>
      <c r="G26304"/>
      <c r="H26304" s="26"/>
      <c r="I26304" s="14"/>
      <c r="K26304"/>
      <c r="L26304"/>
      <c r="M26304"/>
      <c r="N26304"/>
      <c r="O26304"/>
      <c r="P26304"/>
      <c r="S26304"/>
    </row>
    <row r="26305" spans="1:19" x14ac:dyDescent="0.3">
      <c r="A26305" s="25"/>
      <c r="B26305"/>
      <c r="C26305"/>
      <c r="D26305"/>
      <c r="E26305"/>
      <c r="F26305"/>
      <c r="G26305"/>
      <c r="H26305" s="26"/>
      <c r="I26305" s="14"/>
      <c r="K26305"/>
      <c r="L26305"/>
      <c r="M26305"/>
      <c r="N26305"/>
      <c r="O26305"/>
      <c r="P26305"/>
      <c r="S26305"/>
    </row>
    <row r="26306" spans="1:19" x14ac:dyDescent="0.3">
      <c r="A26306" s="25"/>
      <c r="B26306"/>
      <c r="C26306"/>
      <c r="D26306"/>
      <c r="E26306"/>
      <c r="F26306"/>
      <c r="G26306"/>
      <c r="H26306" s="26"/>
      <c r="I26306" s="14"/>
      <c r="K26306"/>
      <c r="L26306"/>
      <c r="M26306"/>
      <c r="N26306"/>
      <c r="O26306"/>
      <c r="P26306"/>
      <c r="S26306"/>
    </row>
    <row r="26307" spans="1:19" x14ac:dyDescent="0.3">
      <c r="A26307" s="25"/>
      <c r="B26307"/>
      <c r="C26307"/>
      <c r="D26307"/>
      <c r="E26307"/>
      <c r="F26307"/>
      <c r="G26307"/>
      <c r="H26307" s="26"/>
      <c r="I26307" s="14"/>
      <c r="K26307"/>
      <c r="L26307"/>
      <c r="M26307"/>
      <c r="N26307"/>
      <c r="O26307"/>
      <c r="P26307"/>
      <c r="S26307"/>
    </row>
    <row r="26308" spans="1:19" x14ac:dyDescent="0.3">
      <c r="A26308" s="25"/>
      <c r="B26308"/>
      <c r="C26308"/>
      <c r="D26308"/>
      <c r="E26308"/>
      <c r="F26308"/>
      <c r="G26308"/>
      <c r="H26308" s="26"/>
      <c r="I26308" s="14"/>
      <c r="K26308"/>
      <c r="L26308"/>
      <c r="M26308"/>
      <c r="N26308"/>
      <c r="O26308"/>
      <c r="P26308"/>
      <c r="S26308"/>
    </row>
    <row r="26309" spans="1:19" x14ac:dyDescent="0.3">
      <c r="A26309" s="25"/>
      <c r="B26309"/>
      <c r="C26309"/>
      <c r="D26309"/>
      <c r="E26309"/>
      <c r="F26309"/>
      <c r="G26309"/>
      <c r="H26309" s="26"/>
      <c r="I26309" s="26"/>
      <c r="K26309"/>
      <c r="L26309"/>
      <c r="M26309"/>
      <c r="N26309"/>
      <c r="O26309"/>
      <c r="P26309"/>
      <c r="S26309"/>
    </row>
    <row r="26310" spans="1:19" x14ac:dyDescent="0.3">
      <c r="A26310" s="25"/>
      <c r="B26310"/>
      <c r="C26310"/>
      <c r="D26310"/>
      <c r="E26310"/>
      <c r="F26310"/>
      <c r="G26310"/>
      <c r="H26310" s="26"/>
      <c r="I26310" s="26"/>
      <c r="K26310"/>
      <c r="L26310"/>
      <c r="M26310"/>
      <c r="N26310"/>
      <c r="O26310"/>
      <c r="P26310"/>
      <c r="S26310"/>
    </row>
    <row r="26311" spans="1:19" x14ac:dyDescent="0.3">
      <c r="A26311" s="25"/>
      <c r="B26311"/>
      <c r="C26311"/>
      <c r="D26311"/>
      <c r="E26311"/>
      <c r="F26311"/>
      <c r="G26311"/>
      <c r="H26311" s="26"/>
      <c r="I26311" s="26"/>
      <c r="K26311"/>
      <c r="L26311"/>
      <c r="M26311"/>
      <c r="N26311"/>
      <c r="O26311"/>
      <c r="P26311"/>
      <c r="S26311"/>
    </row>
    <row r="26312" spans="1:19" x14ac:dyDescent="0.3">
      <c r="A26312" s="25"/>
      <c r="B26312"/>
      <c r="C26312"/>
      <c r="D26312"/>
      <c r="E26312"/>
      <c r="F26312"/>
      <c r="G26312"/>
      <c r="H26312" s="26"/>
      <c r="I26312" s="26"/>
      <c r="K26312"/>
      <c r="L26312"/>
      <c r="M26312"/>
      <c r="N26312"/>
      <c r="O26312"/>
      <c r="P26312"/>
      <c r="S26312"/>
    </row>
    <row r="26313" spans="1:19" x14ac:dyDescent="0.3">
      <c r="A26313" s="25"/>
      <c r="B26313"/>
      <c r="C26313"/>
      <c r="D26313"/>
      <c r="E26313"/>
      <c r="F26313"/>
      <c r="G26313"/>
      <c r="H26313" s="26"/>
      <c r="I26313" s="26"/>
      <c r="K26313"/>
      <c r="L26313"/>
      <c r="M26313"/>
      <c r="N26313"/>
      <c r="O26313"/>
      <c r="P26313"/>
      <c r="S26313"/>
    </row>
    <row r="26314" spans="1:19" x14ac:dyDescent="0.3">
      <c r="A26314" s="25"/>
      <c r="B26314"/>
      <c r="C26314"/>
      <c r="D26314"/>
      <c r="E26314"/>
      <c r="F26314"/>
      <c r="G26314"/>
      <c r="H26314" s="26"/>
      <c r="I26314" s="26"/>
      <c r="K26314"/>
      <c r="L26314"/>
      <c r="M26314"/>
      <c r="N26314"/>
      <c r="O26314"/>
      <c r="P26314"/>
      <c r="S26314"/>
    </row>
    <row r="26315" spans="1:19" x14ac:dyDescent="0.3">
      <c r="A26315" s="25"/>
      <c r="B26315"/>
      <c r="C26315"/>
      <c r="D26315"/>
      <c r="E26315"/>
      <c r="F26315"/>
      <c r="G26315"/>
      <c r="H26315" s="14"/>
      <c r="I26315" s="26"/>
      <c r="K26315"/>
      <c r="L26315"/>
      <c r="M26315"/>
      <c r="N26315"/>
      <c r="O26315"/>
      <c r="P26315"/>
      <c r="S26315"/>
    </row>
    <row r="26316" spans="1:19" x14ac:dyDescent="0.3">
      <c r="A26316" s="25"/>
      <c r="B26316"/>
      <c r="C26316"/>
      <c r="D26316"/>
      <c r="E26316"/>
      <c r="F26316"/>
      <c r="G26316"/>
      <c r="H26316" s="14"/>
      <c r="I26316" s="26"/>
      <c r="K26316"/>
      <c r="L26316"/>
      <c r="M26316"/>
      <c r="N26316"/>
      <c r="O26316"/>
      <c r="P26316"/>
      <c r="S26316"/>
    </row>
    <row r="26317" spans="1:19" x14ac:dyDescent="0.3">
      <c r="A26317" s="25"/>
      <c r="B26317"/>
      <c r="C26317"/>
      <c r="D26317"/>
      <c r="E26317"/>
      <c r="F26317"/>
      <c r="G26317"/>
      <c r="H26317" s="14"/>
      <c r="I26317" s="26"/>
      <c r="K26317"/>
      <c r="L26317"/>
      <c r="M26317"/>
      <c r="N26317"/>
      <c r="O26317"/>
      <c r="P26317"/>
      <c r="S26317"/>
    </row>
    <row r="26318" spans="1:19" x14ac:dyDescent="0.3">
      <c r="A26318" s="25"/>
      <c r="B26318"/>
      <c r="C26318"/>
      <c r="D26318"/>
      <c r="E26318"/>
      <c r="F26318"/>
      <c r="G26318"/>
      <c r="H26318" s="14"/>
      <c r="I26318" s="26"/>
      <c r="K26318"/>
      <c r="L26318"/>
      <c r="M26318"/>
      <c r="N26318"/>
      <c r="O26318"/>
      <c r="P26318"/>
      <c r="S26318"/>
    </row>
    <row r="26319" spans="1:19" x14ac:dyDescent="0.3">
      <c r="A26319" s="25"/>
      <c r="B26319"/>
      <c r="C26319"/>
      <c r="D26319"/>
      <c r="E26319"/>
      <c r="F26319"/>
      <c r="G26319"/>
      <c r="H26319" s="14"/>
      <c r="I26319" s="26"/>
      <c r="K26319"/>
      <c r="L26319"/>
      <c r="M26319"/>
      <c r="N26319"/>
      <c r="O26319"/>
      <c r="P26319"/>
      <c r="S26319"/>
    </row>
    <row r="26320" spans="1:19" x14ac:dyDescent="0.3">
      <c r="A26320" s="25"/>
      <c r="B26320"/>
      <c r="C26320"/>
      <c r="D26320"/>
      <c r="E26320"/>
      <c r="F26320"/>
      <c r="G26320"/>
      <c r="H26320" s="14"/>
      <c r="I26320" s="14"/>
      <c r="K26320"/>
      <c r="L26320"/>
      <c r="M26320"/>
      <c r="N26320"/>
      <c r="O26320"/>
      <c r="P26320"/>
      <c r="S26320"/>
    </row>
    <row r="26321" spans="1:19" x14ac:dyDescent="0.3">
      <c r="A26321" s="25"/>
      <c r="B26321"/>
      <c r="C26321"/>
      <c r="D26321"/>
      <c r="E26321"/>
      <c r="F26321"/>
      <c r="G26321"/>
      <c r="H26321" s="14"/>
      <c r="I26321" s="14"/>
      <c r="K26321"/>
      <c r="L26321"/>
      <c r="M26321"/>
      <c r="N26321"/>
      <c r="O26321"/>
      <c r="P26321"/>
      <c r="S26321"/>
    </row>
    <row r="26322" spans="1:19" x14ac:dyDescent="0.3">
      <c r="A26322" s="25"/>
      <c r="B26322"/>
      <c r="C26322"/>
      <c r="D26322"/>
      <c r="E26322"/>
      <c r="F26322"/>
      <c r="G26322"/>
      <c r="H26322"/>
      <c r="I26322" s="14"/>
      <c r="K26322"/>
      <c r="L26322"/>
      <c r="M26322"/>
      <c r="N26322"/>
      <c r="O26322"/>
      <c r="P26322"/>
      <c r="S26322"/>
    </row>
    <row r="26323" spans="1:19" x14ac:dyDescent="0.3">
      <c r="A26323" s="25"/>
      <c r="B26323"/>
      <c r="C26323"/>
      <c r="D26323"/>
      <c r="E26323"/>
      <c r="F26323"/>
      <c r="G26323"/>
      <c r="H26323"/>
      <c r="I26323" s="14"/>
      <c r="K26323"/>
      <c r="L26323"/>
      <c r="M26323"/>
      <c r="N26323"/>
      <c r="O26323"/>
      <c r="P26323"/>
      <c r="S26323"/>
    </row>
    <row r="26324" spans="1:19" x14ac:dyDescent="0.3">
      <c r="A26324" s="25"/>
      <c r="B26324"/>
      <c r="C26324"/>
      <c r="D26324"/>
      <c r="E26324"/>
      <c r="F26324"/>
      <c r="G26324"/>
      <c r="H26324"/>
      <c r="I26324" s="14"/>
      <c r="K26324"/>
      <c r="L26324"/>
      <c r="M26324"/>
      <c r="N26324"/>
      <c r="O26324"/>
      <c r="P26324"/>
      <c r="S26324"/>
    </row>
    <row r="26325" spans="1:19" x14ac:dyDescent="0.3">
      <c r="A26325" s="25"/>
      <c r="B26325"/>
      <c r="C26325"/>
      <c r="D26325"/>
      <c r="E26325"/>
      <c r="F26325"/>
      <c r="G26325"/>
      <c r="H26325"/>
      <c r="I26325" s="14"/>
      <c r="K26325"/>
      <c r="L26325"/>
      <c r="M26325"/>
      <c r="N26325"/>
      <c r="O26325"/>
      <c r="P26325"/>
      <c r="S26325"/>
    </row>
    <row r="26326" spans="1:19" x14ac:dyDescent="0.3">
      <c r="A26326" s="25"/>
      <c r="B26326"/>
      <c r="C26326"/>
      <c r="D26326"/>
      <c r="E26326"/>
      <c r="F26326"/>
      <c r="G26326"/>
      <c r="H26326"/>
      <c r="I26326" s="14"/>
      <c r="K26326"/>
      <c r="L26326"/>
      <c r="M26326"/>
      <c r="N26326"/>
      <c r="O26326"/>
      <c r="P26326"/>
      <c r="S26326"/>
    </row>
    <row r="26327" spans="1:19" x14ac:dyDescent="0.3">
      <c r="A26327" s="25"/>
      <c r="B26327"/>
      <c r="C26327"/>
      <c r="D26327"/>
      <c r="E26327"/>
      <c r="F26327"/>
      <c r="G26327"/>
      <c r="H26327"/>
      <c r="I26327" s="14"/>
      <c r="K26327"/>
      <c r="L26327"/>
      <c r="M26327"/>
      <c r="N26327"/>
      <c r="O26327"/>
      <c r="P26327"/>
      <c r="S26327"/>
    </row>
    <row r="26328" spans="1:19" x14ac:dyDescent="0.3">
      <c r="A26328" s="25"/>
      <c r="B26328"/>
      <c r="C26328"/>
      <c r="D26328"/>
      <c r="E26328"/>
      <c r="F26328"/>
      <c r="G26328"/>
      <c r="H26328" s="14"/>
      <c r="I26328" s="14"/>
      <c r="K26328"/>
      <c r="L26328"/>
      <c r="M26328"/>
      <c r="N26328"/>
      <c r="O26328"/>
      <c r="P26328"/>
      <c r="S26328"/>
    </row>
    <row r="26329" spans="1:19" x14ac:dyDescent="0.3">
      <c r="A26329" s="25"/>
      <c r="B26329"/>
      <c r="C26329"/>
      <c r="D26329"/>
      <c r="E26329"/>
      <c r="F26329"/>
      <c r="G26329"/>
      <c r="H26329" s="14"/>
      <c r="I26329" s="14"/>
      <c r="K26329"/>
      <c r="L26329"/>
      <c r="M26329"/>
      <c r="N26329"/>
      <c r="O26329"/>
      <c r="P26329"/>
      <c r="S26329"/>
    </row>
    <row r="26330" spans="1:19" x14ac:dyDescent="0.3">
      <c r="A26330" s="25"/>
      <c r="B26330"/>
      <c r="C26330"/>
      <c r="D26330"/>
      <c r="E26330"/>
      <c r="F26330"/>
      <c r="G26330"/>
      <c r="H26330" s="14"/>
      <c r="I26330" s="14"/>
      <c r="K26330"/>
      <c r="L26330"/>
      <c r="M26330"/>
      <c r="N26330"/>
      <c r="O26330"/>
      <c r="P26330"/>
      <c r="S26330"/>
    </row>
    <row r="26331" spans="1:19" x14ac:dyDescent="0.3">
      <c r="A26331" s="25"/>
      <c r="B26331"/>
      <c r="C26331"/>
      <c r="D26331"/>
      <c r="E26331"/>
      <c r="F26331"/>
      <c r="G26331"/>
      <c r="H26331" s="26"/>
      <c r="I26331" s="26"/>
      <c r="K26331"/>
      <c r="L26331"/>
      <c r="M26331"/>
      <c r="N26331"/>
      <c r="O26331"/>
      <c r="P26331"/>
      <c r="S26331"/>
    </row>
    <row r="26332" spans="1:19" x14ac:dyDescent="0.3">
      <c r="A26332" s="25"/>
      <c r="B26332"/>
      <c r="C26332"/>
      <c r="D26332"/>
      <c r="E26332"/>
      <c r="F26332"/>
      <c r="G26332"/>
      <c r="H26332" s="26"/>
      <c r="I26332" s="26"/>
      <c r="K26332"/>
      <c r="L26332"/>
      <c r="M26332"/>
      <c r="N26332"/>
      <c r="O26332"/>
      <c r="P26332"/>
      <c r="S26332"/>
    </row>
    <row r="26333" spans="1:19" x14ac:dyDescent="0.3">
      <c r="A26333" s="25"/>
      <c r="B26333"/>
      <c r="C26333"/>
      <c r="D26333"/>
      <c r="E26333"/>
      <c r="F26333"/>
      <c r="G26333"/>
      <c r="H26333" s="26"/>
      <c r="I26333" s="26"/>
      <c r="K26333"/>
      <c r="L26333"/>
      <c r="M26333"/>
      <c r="N26333"/>
      <c r="O26333"/>
      <c r="P26333"/>
      <c r="S26333"/>
    </row>
    <row r="26334" spans="1:19" x14ac:dyDescent="0.3">
      <c r="A26334" s="25"/>
      <c r="B26334"/>
      <c r="C26334"/>
      <c r="D26334"/>
      <c r="E26334"/>
      <c r="F26334"/>
      <c r="G26334"/>
      <c r="H26334" s="26"/>
      <c r="I26334" s="26"/>
      <c r="K26334"/>
      <c r="L26334"/>
      <c r="M26334"/>
      <c r="N26334"/>
      <c r="O26334"/>
      <c r="P26334"/>
      <c r="S26334"/>
    </row>
    <row r="26335" spans="1:19" x14ac:dyDescent="0.3">
      <c r="A26335" s="25"/>
      <c r="B26335"/>
      <c r="C26335"/>
      <c r="D26335"/>
      <c r="E26335"/>
      <c r="F26335"/>
      <c r="G26335"/>
      <c r="H26335" s="26"/>
      <c r="I26335" s="26"/>
      <c r="K26335"/>
      <c r="L26335"/>
      <c r="M26335"/>
      <c r="N26335"/>
      <c r="O26335"/>
      <c r="P26335"/>
      <c r="S26335"/>
    </row>
    <row r="26336" spans="1:19" x14ac:dyDescent="0.3">
      <c r="A26336" s="25"/>
      <c r="B26336"/>
      <c r="C26336"/>
      <c r="D26336"/>
      <c r="E26336"/>
      <c r="F26336"/>
      <c r="G26336"/>
      <c r="H26336" s="26"/>
      <c r="I26336" s="26"/>
      <c r="K26336"/>
      <c r="L26336"/>
      <c r="M26336"/>
      <c r="N26336"/>
      <c r="O26336"/>
      <c r="P26336"/>
      <c r="S26336"/>
    </row>
    <row r="26337" spans="1:19" x14ac:dyDescent="0.3">
      <c r="A26337" s="25"/>
      <c r="B26337"/>
      <c r="C26337"/>
      <c r="D26337"/>
      <c r="E26337"/>
      <c r="F26337"/>
      <c r="G26337"/>
      <c r="H26337" s="26"/>
      <c r="I26337" s="26"/>
      <c r="K26337"/>
      <c r="L26337"/>
      <c r="M26337"/>
      <c r="N26337"/>
      <c r="O26337"/>
      <c r="P26337"/>
      <c r="S26337"/>
    </row>
    <row r="26338" spans="1:19" x14ac:dyDescent="0.3">
      <c r="A26338" s="25"/>
      <c r="B26338"/>
      <c r="C26338"/>
      <c r="D26338"/>
      <c r="E26338"/>
      <c r="F26338"/>
      <c r="G26338"/>
      <c r="H26338" s="26"/>
      <c r="I26338" s="26"/>
      <c r="K26338"/>
      <c r="L26338"/>
      <c r="M26338"/>
      <c r="N26338"/>
      <c r="O26338"/>
      <c r="P26338"/>
      <c r="S26338"/>
    </row>
    <row r="26339" spans="1:19" x14ac:dyDescent="0.3">
      <c r="A26339" s="25"/>
      <c r="B26339"/>
      <c r="C26339"/>
      <c r="D26339"/>
      <c r="E26339"/>
      <c r="F26339"/>
      <c r="G26339"/>
      <c r="H26339" s="26"/>
      <c r="I26339" s="26"/>
      <c r="K26339"/>
      <c r="L26339"/>
      <c r="M26339"/>
      <c r="N26339"/>
      <c r="O26339"/>
      <c r="P26339"/>
      <c r="S26339"/>
    </row>
    <row r="26340" spans="1:19" x14ac:dyDescent="0.3">
      <c r="A26340" s="25"/>
      <c r="B26340"/>
      <c r="C26340"/>
      <c r="D26340"/>
      <c r="E26340"/>
      <c r="F26340"/>
      <c r="G26340"/>
      <c r="H26340" s="26"/>
      <c r="I26340" s="26"/>
      <c r="K26340"/>
      <c r="L26340"/>
      <c r="M26340"/>
      <c r="N26340"/>
      <c r="O26340"/>
      <c r="P26340"/>
      <c r="S26340"/>
    </row>
    <row r="26341" spans="1:19" x14ac:dyDescent="0.3">
      <c r="A26341" s="25"/>
      <c r="B26341"/>
      <c r="C26341"/>
      <c r="D26341"/>
      <c r="E26341"/>
      <c r="F26341"/>
      <c r="G26341"/>
      <c r="H26341" s="26"/>
      <c r="I26341"/>
      <c r="K26341"/>
      <c r="L26341"/>
      <c r="M26341"/>
      <c r="N26341"/>
      <c r="O26341"/>
      <c r="P26341"/>
      <c r="S26341"/>
    </row>
    <row r="26342" spans="1:19" x14ac:dyDescent="0.3">
      <c r="A26342" s="25"/>
      <c r="B26342"/>
      <c r="C26342"/>
      <c r="D26342"/>
      <c r="E26342"/>
      <c r="F26342"/>
      <c r="G26342"/>
      <c r="H26342" s="26"/>
      <c r="I26342"/>
      <c r="K26342"/>
      <c r="L26342"/>
      <c r="M26342"/>
      <c r="N26342"/>
      <c r="O26342"/>
      <c r="P26342"/>
      <c r="S26342"/>
    </row>
    <row r="26343" spans="1:19" x14ac:dyDescent="0.3">
      <c r="A26343" s="25"/>
      <c r="B26343"/>
      <c r="C26343"/>
      <c r="D26343"/>
      <c r="E26343"/>
      <c r="F26343"/>
      <c r="G26343"/>
      <c r="H26343" s="26"/>
      <c r="I26343"/>
      <c r="K26343"/>
      <c r="L26343"/>
      <c r="M26343"/>
      <c r="N26343"/>
      <c r="O26343"/>
      <c r="P26343"/>
      <c r="S26343"/>
    </row>
    <row r="26344" spans="1:19" x14ac:dyDescent="0.3">
      <c r="A26344" s="25"/>
      <c r="B26344"/>
      <c r="C26344"/>
      <c r="D26344"/>
      <c r="E26344"/>
      <c r="F26344"/>
      <c r="G26344"/>
      <c r="H26344" s="26"/>
      <c r="I26344"/>
      <c r="K26344"/>
      <c r="L26344"/>
      <c r="M26344"/>
      <c r="N26344"/>
      <c r="O26344"/>
      <c r="P26344"/>
      <c r="S26344"/>
    </row>
    <row r="26345" spans="1:19" x14ac:dyDescent="0.3">
      <c r="A26345" s="25"/>
      <c r="B26345"/>
      <c r="C26345"/>
      <c r="D26345"/>
      <c r="E26345"/>
      <c r="F26345"/>
      <c r="G26345"/>
      <c r="H26345"/>
      <c r="I26345" s="26"/>
      <c r="K26345"/>
      <c r="L26345"/>
      <c r="M26345"/>
      <c r="N26345"/>
      <c r="O26345"/>
      <c r="P26345"/>
      <c r="S26345"/>
    </row>
    <row r="26346" spans="1:19" x14ac:dyDescent="0.3">
      <c r="A26346" s="25"/>
      <c r="B26346"/>
      <c r="C26346"/>
      <c r="D26346"/>
      <c r="E26346"/>
      <c r="F26346"/>
      <c r="G26346"/>
      <c r="H26346"/>
      <c r="I26346" s="26"/>
      <c r="K26346"/>
      <c r="L26346"/>
      <c r="M26346"/>
      <c r="N26346"/>
      <c r="O26346"/>
      <c r="P26346"/>
      <c r="S26346"/>
    </row>
    <row r="26347" spans="1:19" x14ac:dyDescent="0.3">
      <c r="A26347" s="25"/>
      <c r="B26347"/>
      <c r="C26347"/>
      <c r="D26347"/>
      <c r="E26347"/>
      <c r="F26347"/>
      <c r="G26347"/>
      <c r="H26347"/>
      <c r="I26347" s="26"/>
      <c r="K26347"/>
      <c r="L26347"/>
      <c r="M26347"/>
      <c r="N26347"/>
      <c r="O26347"/>
      <c r="P26347"/>
      <c r="S26347"/>
    </row>
    <row r="26348" spans="1:19" x14ac:dyDescent="0.3">
      <c r="A26348" s="25"/>
      <c r="B26348"/>
      <c r="C26348"/>
      <c r="D26348"/>
      <c r="E26348"/>
      <c r="F26348"/>
      <c r="G26348"/>
      <c r="H26348"/>
      <c r="I26348" s="26"/>
      <c r="K26348"/>
      <c r="L26348"/>
      <c r="M26348"/>
      <c r="N26348"/>
      <c r="O26348"/>
      <c r="P26348"/>
      <c r="S26348"/>
    </row>
    <row r="26349" spans="1:19" x14ac:dyDescent="0.3">
      <c r="A26349" s="25"/>
      <c r="B26349"/>
      <c r="C26349"/>
      <c r="D26349"/>
      <c r="E26349"/>
      <c r="F26349"/>
      <c r="G26349"/>
      <c r="H26349"/>
      <c r="I26349"/>
      <c r="K26349"/>
      <c r="L26349"/>
      <c r="M26349"/>
      <c r="N26349"/>
      <c r="O26349"/>
      <c r="P26349"/>
      <c r="S26349"/>
    </row>
    <row r="26350" spans="1:19" x14ac:dyDescent="0.3">
      <c r="A26350" s="25"/>
      <c r="B26350"/>
      <c r="C26350"/>
      <c r="D26350"/>
      <c r="E26350"/>
      <c r="F26350"/>
      <c r="G26350"/>
      <c r="H26350"/>
      <c r="I26350"/>
      <c r="K26350"/>
      <c r="L26350"/>
      <c r="M26350"/>
      <c r="N26350"/>
      <c r="O26350"/>
      <c r="P26350"/>
      <c r="S26350"/>
    </row>
    <row r="26351" spans="1:19" x14ac:dyDescent="0.3">
      <c r="A26351" s="25"/>
      <c r="B26351"/>
      <c r="C26351"/>
      <c r="D26351"/>
      <c r="E26351"/>
      <c r="F26351"/>
      <c r="G26351"/>
      <c r="H26351"/>
      <c r="I26351"/>
      <c r="K26351"/>
      <c r="L26351"/>
      <c r="M26351"/>
      <c r="N26351"/>
      <c r="O26351"/>
      <c r="P26351"/>
      <c r="S26351"/>
    </row>
    <row r="26352" spans="1:19" x14ac:dyDescent="0.3">
      <c r="A26352" s="25"/>
      <c r="B26352"/>
      <c r="C26352"/>
      <c r="D26352"/>
      <c r="E26352"/>
      <c r="F26352"/>
      <c r="G26352"/>
      <c r="H26352"/>
      <c r="I26352"/>
      <c r="K26352"/>
      <c r="L26352"/>
      <c r="M26352"/>
      <c r="N26352"/>
      <c r="O26352"/>
      <c r="P26352"/>
      <c r="S26352"/>
    </row>
    <row r="26353" spans="1:19" x14ac:dyDescent="0.3">
      <c r="A26353" s="25"/>
      <c r="B26353"/>
      <c r="C26353"/>
      <c r="D26353"/>
      <c r="E26353"/>
      <c r="F26353"/>
      <c r="G26353"/>
      <c r="H26353" s="14"/>
      <c r="I26353" s="14"/>
      <c r="K26353"/>
      <c r="L26353"/>
      <c r="M26353"/>
      <c r="N26353"/>
      <c r="O26353"/>
      <c r="P26353"/>
      <c r="S26353"/>
    </row>
    <row r="26354" spans="1:19" x14ac:dyDescent="0.3">
      <c r="A26354" s="25"/>
      <c r="B26354"/>
      <c r="C26354"/>
      <c r="D26354"/>
      <c r="E26354"/>
      <c r="F26354"/>
      <c r="G26354"/>
      <c r="H26354" s="14"/>
      <c r="I26354" s="14"/>
      <c r="K26354"/>
      <c r="L26354"/>
      <c r="M26354"/>
      <c r="N26354"/>
      <c r="O26354"/>
      <c r="P26354"/>
      <c r="S26354"/>
    </row>
    <row r="26355" spans="1:19" x14ac:dyDescent="0.3">
      <c r="A26355" s="25"/>
      <c r="B26355"/>
      <c r="C26355"/>
      <c r="D26355"/>
      <c r="E26355"/>
      <c r="F26355"/>
      <c r="G26355"/>
      <c r="H26355" s="14"/>
      <c r="I26355" s="14"/>
      <c r="K26355"/>
      <c r="L26355"/>
      <c r="M26355"/>
      <c r="N26355"/>
      <c r="O26355"/>
      <c r="P26355"/>
      <c r="S26355"/>
    </row>
    <row r="26356" spans="1:19" x14ac:dyDescent="0.3">
      <c r="A26356" s="25"/>
      <c r="B26356"/>
      <c r="C26356"/>
      <c r="D26356"/>
      <c r="E26356"/>
      <c r="F26356"/>
      <c r="G26356"/>
      <c r="H26356" s="14"/>
      <c r="I26356" s="14"/>
      <c r="K26356"/>
      <c r="L26356"/>
      <c r="M26356"/>
      <c r="N26356"/>
      <c r="O26356"/>
      <c r="P26356"/>
      <c r="S26356"/>
    </row>
    <row r="26357" spans="1:19" x14ac:dyDescent="0.3">
      <c r="A26357" s="25"/>
      <c r="B26357"/>
      <c r="C26357"/>
      <c r="D26357"/>
      <c r="E26357"/>
      <c r="F26357"/>
      <c r="G26357"/>
      <c r="H26357" s="14"/>
      <c r="I26357" s="14"/>
      <c r="K26357"/>
      <c r="L26357"/>
      <c r="M26357"/>
      <c r="N26357"/>
      <c r="O26357"/>
      <c r="P26357"/>
      <c r="S26357"/>
    </row>
    <row r="26358" spans="1:19" x14ac:dyDescent="0.3">
      <c r="A26358" s="25"/>
      <c r="B26358"/>
      <c r="C26358"/>
      <c r="D26358"/>
      <c r="E26358"/>
      <c r="F26358"/>
      <c r="G26358"/>
      <c r="H26358"/>
      <c r="I26358"/>
      <c r="K26358"/>
      <c r="L26358"/>
      <c r="M26358"/>
      <c r="N26358"/>
      <c r="O26358"/>
      <c r="P26358"/>
      <c r="S26358"/>
    </row>
    <row r="26359" spans="1:19" x14ac:dyDescent="0.3">
      <c r="A26359" s="25"/>
      <c r="B26359"/>
      <c r="C26359"/>
      <c r="D26359"/>
      <c r="E26359"/>
      <c r="F26359"/>
      <c r="G26359"/>
      <c r="H26359"/>
      <c r="I26359"/>
      <c r="K26359"/>
      <c r="L26359"/>
      <c r="M26359"/>
      <c r="N26359"/>
      <c r="O26359"/>
      <c r="P26359"/>
      <c r="S26359"/>
    </row>
    <row r="26360" spans="1:19" x14ac:dyDescent="0.3">
      <c r="A26360" s="25"/>
      <c r="B26360"/>
      <c r="C26360"/>
      <c r="D26360"/>
      <c r="E26360"/>
      <c r="F26360"/>
      <c r="G26360"/>
      <c r="H26360"/>
      <c r="I26360" s="14"/>
      <c r="K26360"/>
      <c r="L26360"/>
      <c r="M26360"/>
      <c r="N26360"/>
      <c r="O26360"/>
      <c r="P26360"/>
      <c r="S26360"/>
    </row>
    <row r="26361" spans="1:19" x14ac:dyDescent="0.3">
      <c r="A26361" s="25"/>
      <c r="B26361"/>
      <c r="C26361"/>
      <c r="D26361"/>
      <c r="E26361"/>
      <c r="F26361"/>
      <c r="G26361"/>
      <c r="H26361"/>
      <c r="I26361" s="14"/>
      <c r="K26361"/>
      <c r="L26361"/>
      <c r="M26361"/>
      <c r="N26361"/>
      <c r="O26361"/>
      <c r="P26361"/>
      <c r="S26361"/>
    </row>
    <row r="26362" spans="1:19" x14ac:dyDescent="0.3">
      <c r="A26362" s="25"/>
      <c r="B26362"/>
      <c r="C26362"/>
      <c r="D26362"/>
      <c r="E26362"/>
      <c r="F26362"/>
      <c r="G26362"/>
      <c r="H26362"/>
      <c r="I26362"/>
      <c r="K26362"/>
      <c r="L26362"/>
      <c r="M26362"/>
      <c r="N26362"/>
      <c r="O26362"/>
      <c r="P26362"/>
      <c r="S26362"/>
    </row>
    <row r="26363" spans="1:19" x14ac:dyDescent="0.3">
      <c r="A26363" s="25"/>
      <c r="B26363"/>
      <c r="C26363"/>
      <c r="D26363"/>
      <c r="E26363"/>
      <c r="F26363"/>
      <c r="G26363"/>
      <c r="H26363"/>
      <c r="I26363"/>
      <c r="K26363"/>
      <c r="L26363"/>
      <c r="M26363"/>
      <c r="N26363"/>
      <c r="O26363"/>
      <c r="P26363"/>
      <c r="S26363"/>
    </row>
    <row r="26364" spans="1:19" x14ac:dyDescent="0.3">
      <c r="A26364" s="25"/>
      <c r="B26364"/>
      <c r="C26364"/>
      <c r="D26364"/>
      <c r="E26364"/>
      <c r="F26364"/>
      <c r="G26364"/>
      <c r="H26364"/>
      <c r="I26364"/>
      <c r="K26364"/>
      <c r="L26364"/>
      <c r="M26364"/>
      <c r="N26364"/>
      <c r="O26364"/>
      <c r="P26364"/>
      <c r="S26364"/>
    </row>
    <row r="26365" spans="1:19" x14ac:dyDescent="0.3">
      <c r="A26365" s="25"/>
      <c r="B26365"/>
      <c r="C26365"/>
      <c r="D26365"/>
      <c r="E26365"/>
      <c r="F26365"/>
      <c r="G26365"/>
      <c r="H26365"/>
      <c r="I26365"/>
      <c r="K26365"/>
      <c r="L26365"/>
      <c r="M26365"/>
      <c r="N26365"/>
      <c r="O26365"/>
      <c r="P26365"/>
      <c r="S26365"/>
    </row>
    <row r="26366" spans="1:19" x14ac:dyDescent="0.3">
      <c r="A26366" s="25"/>
      <c r="B26366"/>
      <c r="C26366"/>
      <c r="D26366"/>
      <c r="E26366"/>
      <c r="F26366"/>
      <c r="G26366"/>
      <c r="H26366"/>
      <c r="I26366"/>
      <c r="K26366"/>
      <c r="L26366"/>
      <c r="M26366"/>
      <c r="N26366"/>
      <c r="O26366"/>
      <c r="P26366"/>
      <c r="S26366"/>
    </row>
    <row r="26367" spans="1:19" x14ac:dyDescent="0.3">
      <c r="A26367" s="25"/>
      <c r="B26367"/>
      <c r="C26367"/>
      <c r="D26367"/>
      <c r="E26367"/>
      <c r="F26367"/>
      <c r="G26367"/>
      <c r="H26367"/>
      <c r="I26367"/>
      <c r="K26367"/>
      <c r="L26367"/>
      <c r="M26367"/>
      <c r="N26367"/>
      <c r="O26367"/>
      <c r="P26367"/>
      <c r="S26367"/>
    </row>
    <row r="26368" spans="1:19" x14ac:dyDescent="0.3">
      <c r="A26368" s="25"/>
      <c r="B26368"/>
      <c r="C26368"/>
      <c r="D26368"/>
      <c r="E26368"/>
      <c r="F26368"/>
      <c r="G26368"/>
      <c r="H26368"/>
      <c r="I26368" s="26"/>
      <c r="K26368"/>
      <c r="L26368"/>
      <c r="M26368"/>
      <c r="N26368"/>
      <c r="O26368"/>
      <c r="P26368"/>
      <c r="S26368"/>
    </row>
    <row r="26369" spans="1:19" x14ac:dyDescent="0.3">
      <c r="A26369" s="25"/>
      <c r="B26369"/>
      <c r="C26369"/>
      <c r="D26369"/>
      <c r="E26369"/>
      <c r="F26369"/>
      <c r="G26369"/>
      <c r="H26369"/>
      <c r="I26369" s="26"/>
      <c r="K26369"/>
      <c r="L26369"/>
      <c r="M26369"/>
      <c r="N26369"/>
      <c r="O26369"/>
      <c r="P26369"/>
      <c r="S26369"/>
    </row>
    <row r="26370" spans="1:19" x14ac:dyDescent="0.3">
      <c r="A26370" s="25"/>
      <c r="B26370"/>
      <c r="C26370"/>
      <c r="D26370"/>
      <c r="E26370"/>
      <c r="F26370"/>
      <c r="G26370"/>
      <c r="H26370"/>
      <c r="I26370" s="26"/>
      <c r="K26370"/>
      <c r="L26370"/>
      <c r="M26370"/>
      <c r="N26370"/>
      <c r="O26370"/>
      <c r="P26370"/>
      <c r="S26370"/>
    </row>
    <row r="26371" spans="1:19" x14ac:dyDescent="0.3">
      <c r="A26371" s="25"/>
      <c r="B26371"/>
      <c r="C26371"/>
      <c r="D26371"/>
      <c r="E26371"/>
      <c r="F26371"/>
      <c r="G26371"/>
      <c r="H26371"/>
      <c r="I26371" s="26"/>
      <c r="K26371"/>
      <c r="L26371"/>
      <c r="M26371"/>
      <c r="N26371"/>
      <c r="O26371"/>
      <c r="P26371"/>
      <c r="S26371"/>
    </row>
    <row r="26372" spans="1:19" x14ac:dyDescent="0.3">
      <c r="A26372" s="25"/>
      <c r="B26372"/>
      <c r="C26372"/>
      <c r="D26372"/>
      <c r="E26372"/>
      <c r="F26372"/>
      <c r="G26372"/>
      <c r="H26372"/>
      <c r="I26372" s="26"/>
      <c r="K26372"/>
      <c r="L26372"/>
      <c r="M26372"/>
      <c r="N26372"/>
      <c r="O26372"/>
      <c r="P26372"/>
      <c r="S26372"/>
    </row>
    <row r="26373" spans="1:19" x14ac:dyDescent="0.3">
      <c r="A26373" s="25"/>
      <c r="B26373"/>
      <c r="C26373"/>
      <c r="D26373"/>
      <c r="E26373"/>
      <c r="F26373"/>
      <c r="G26373"/>
      <c r="H26373"/>
      <c r="I26373"/>
      <c r="K26373"/>
      <c r="L26373"/>
      <c r="M26373"/>
      <c r="N26373"/>
      <c r="O26373"/>
      <c r="P26373"/>
      <c r="S26373"/>
    </row>
    <row r="26374" spans="1:19" x14ac:dyDescent="0.3">
      <c r="A26374" s="25"/>
      <c r="B26374"/>
      <c r="C26374"/>
      <c r="D26374"/>
      <c r="E26374"/>
      <c r="F26374"/>
      <c r="G26374"/>
      <c r="H26374"/>
      <c r="I26374"/>
      <c r="K26374"/>
      <c r="L26374"/>
      <c r="M26374"/>
      <c r="N26374"/>
      <c r="O26374"/>
      <c r="P26374"/>
      <c r="S26374"/>
    </row>
    <row r="26375" spans="1:19" x14ac:dyDescent="0.3">
      <c r="A26375" s="25"/>
      <c r="B26375"/>
      <c r="C26375"/>
      <c r="D26375"/>
      <c r="E26375"/>
      <c r="F26375"/>
      <c r="G26375"/>
      <c r="H26375"/>
      <c r="I26375"/>
      <c r="K26375"/>
      <c r="L26375"/>
      <c r="M26375"/>
      <c r="N26375"/>
      <c r="O26375"/>
      <c r="P26375"/>
      <c r="S26375"/>
    </row>
    <row r="26376" spans="1:19" x14ac:dyDescent="0.3">
      <c r="A26376" s="25"/>
      <c r="B26376"/>
      <c r="C26376"/>
      <c r="D26376"/>
      <c r="E26376"/>
      <c r="F26376"/>
      <c r="G26376"/>
      <c r="H26376"/>
      <c r="I26376"/>
      <c r="K26376"/>
      <c r="L26376"/>
      <c r="M26376"/>
      <c r="N26376"/>
      <c r="O26376"/>
      <c r="P26376"/>
      <c r="S26376"/>
    </row>
    <row r="26377" spans="1:19" x14ac:dyDescent="0.3">
      <c r="A26377" s="25"/>
      <c r="B26377"/>
      <c r="C26377"/>
      <c r="D26377"/>
      <c r="E26377"/>
      <c r="F26377"/>
      <c r="G26377"/>
      <c r="H26377"/>
      <c r="I26377"/>
      <c r="K26377"/>
      <c r="L26377"/>
      <c r="M26377"/>
      <c r="N26377"/>
      <c r="O26377"/>
      <c r="P26377"/>
      <c r="S26377"/>
    </row>
    <row r="26378" spans="1:19" x14ac:dyDescent="0.3">
      <c r="A26378" s="25"/>
      <c r="B26378"/>
      <c r="C26378"/>
      <c r="D26378"/>
      <c r="E26378"/>
      <c r="F26378"/>
      <c r="G26378"/>
      <c r="H26378"/>
      <c r="I26378"/>
      <c r="K26378"/>
      <c r="L26378"/>
      <c r="M26378"/>
      <c r="N26378"/>
      <c r="O26378"/>
      <c r="P26378"/>
      <c r="S26378"/>
    </row>
    <row r="26379" spans="1:19" x14ac:dyDescent="0.3">
      <c r="A26379" s="25"/>
      <c r="B26379"/>
      <c r="C26379"/>
      <c r="D26379"/>
      <c r="E26379"/>
      <c r="F26379"/>
      <c r="G26379"/>
      <c r="H26379"/>
      <c r="I26379"/>
      <c r="K26379"/>
      <c r="L26379"/>
      <c r="M26379"/>
      <c r="N26379"/>
      <c r="O26379"/>
      <c r="P26379"/>
      <c r="S26379"/>
    </row>
    <row r="26380" spans="1:19" x14ac:dyDescent="0.3">
      <c r="A26380" s="25"/>
      <c r="B26380"/>
      <c r="C26380"/>
      <c r="D26380"/>
      <c r="E26380"/>
      <c r="F26380"/>
      <c r="G26380"/>
      <c r="H26380"/>
      <c r="I26380"/>
      <c r="K26380"/>
      <c r="L26380"/>
      <c r="M26380"/>
      <c r="N26380"/>
      <c r="O26380"/>
      <c r="P26380"/>
      <c r="S26380"/>
    </row>
    <row r="26381" spans="1:19" x14ac:dyDescent="0.3">
      <c r="A26381" s="25"/>
      <c r="B26381"/>
      <c r="C26381"/>
      <c r="D26381"/>
      <c r="E26381"/>
      <c r="F26381"/>
      <c r="G26381"/>
      <c r="H26381"/>
      <c r="I26381"/>
      <c r="K26381"/>
      <c r="L26381"/>
      <c r="M26381"/>
      <c r="N26381"/>
      <c r="O26381"/>
      <c r="P26381"/>
      <c r="S26381"/>
    </row>
    <row r="26382" spans="1:19" x14ac:dyDescent="0.3">
      <c r="A26382" s="25"/>
      <c r="B26382"/>
      <c r="C26382"/>
      <c r="D26382"/>
      <c r="E26382"/>
      <c r="F26382"/>
      <c r="G26382"/>
      <c r="H26382"/>
      <c r="I26382"/>
      <c r="K26382"/>
      <c r="L26382"/>
      <c r="M26382"/>
      <c r="N26382"/>
      <c r="O26382"/>
      <c r="P26382"/>
      <c r="S26382"/>
    </row>
    <row r="26383" spans="1:19" x14ac:dyDescent="0.3">
      <c r="A26383" s="25"/>
      <c r="B26383"/>
      <c r="C26383"/>
      <c r="D26383"/>
      <c r="E26383"/>
      <c r="F26383"/>
      <c r="G26383"/>
      <c r="H26383"/>
      <c r="I26383"/>
      <c r="K26383"/>
      <c r="L26383"/>
      <c r="M26383"/>
      <c r="N26383"/>
      <c r="O26383"/>
      <c r="P26383"/>
      <c r="S26383"/>
    </row>
    <row r="26384" spans="1:19" x14ac:dyDescent="0.3">
      <c r="A26384" s="25"/>
      <c r="B26384"/>
      <c r="C26384"/>
      <c r="D26384"/>
      <c r="E26384"/>
      <c r="F26384"/>
      <c r="G26384"/>
      <c r="H26384"/>
      <c r="I26384"/>
      <c r="K26384"/>
      <c r="L26384"/>
      <c r="M26384"/>
      <c r="N26384"/>
      <c r="O26384"/>
      <c r="P26384"/>
      <c r="S26384"/>
    </row>
    <row r="26385" spans="1:19" x14ac:dyDescent="0.3">
      <c r="A26385" s="25"/>
      <c r="B26385"/>
      <c r="C26385"/>
      <c r="D26385"/>
      <c r="E26385"/>
      <c r="F26385"/>
      <c r="G26385"/>
      <c r="H26385"/>
      <c r="I26385"/>
      <c r="K26385"/>
      <c r="L26385"/>
      <c r="M26385"/>
      <c r="N26385"/>
      <c r="O26385"/>
      <c r="P26385"/>
      <c r="S26385"/>
    </row>
    <row r="26386" spans="1:19" x14ac:dyDescent="0.3">
      <c r="A26386" s="25"/>
      <c r="B26386"/>
      <c r="C26386"/>
      <c r="D26386"/>
      <c r="E26386"/>
      <c r="F26386"/>
      <c r="G26386"/>
      <c r="H26386"/>
      <c r="I26386"/>
      <c r="K26386"/>
      <c r="L26386"/>
      <c r="M26386"/>
      <c r="N26386"/>
      <c r="O26386"/>
      <c r="P26386"/>
      <c r="S26386"/>
    </row>
    <row r="26387" spans="1:19" x14ac:dyDescent="0.3">
      <c r="A26387" s="25"/>
      <c r="B26387"/>
      <c r="C26387"/>
      <c r="D26387"/>
      <c r="E26387"/>
      <c r="F26387"/>
      <c r="G26387"/>
      <c r="H26387"/>
      <c r="I26387"/>
      <c r="K26387"/>
      <c r="L26387"/>
      <c r="M26387"/>
      <c r="N26387"/>
      <c r="O26387"/>
      <c r="P26387"/>
      <c r="S26387"/>
    </row>
    <row r="26388" spans="1:19" x14ac:dyDescent="0.3">
      <c r="A26388" s="25"/>
      <c r="B26388"/>
      <c r="C26388"/>
      <c r="D26388"/>
      <c r="E26388"/>
      <c r="F26388"/>
      <c r="G26388"/>
      <c r="H26388"/>
      <c r="I26388"/>
      <c r="K26388"/>
      <c r="L26388"/>
      <c r="M26388"/>
      <c r="N26388"/>
      <c r="O26388"/>
      <c r="P26388"/>
      <c r="S26388"/>
    </row>
    <row r="26389" spans="1:19" x14ac:dyDescent="0.3">
      <c r="A26389" s="25"/>
      <c r="B26389"/>
      <c r="C26389"/>
      <c r="D26389"/>
      <c r="E26389"/>
      <c r="F26389"/>
      <c r="G26389"/>
      <c r="H26389"/>
      <c r="I26389"/>
      <c r="K26389"/>
      <c r="L26389"/>
      <c r="M26389"/>
      <c r="N26389"/>
      <c r="O26389"/>
      <c r="P26389"/>
      <c r="S26389"/>
    </row>
    <row r="26390" spans="1:19" x14ac:dyDescent="0.3">
      <c r="A26390" s="25"/>
      <c r="B26390"/>
      <c r="C26390"/>
      <c r="D26390"/>
      <c r="E26390"/>
      <c r="F26390"/>
      <c r="G26390"/>
      <c r="H26390"/>
      <c r="I26390"/>
      <c r="K26390"/>
      <c r="L26390"/>
      <c r="M26390"/>
      <c r="N26390"/>
      <c r="O26390"/>
      <c r="P26390"/>
      <c r="S26390"/>
    </row>
    <row r="26391" spans="1:19" x14ac:dyDescent="0.3">
      <c r="A26391" s="25"/>
      <c r="B26391"/>
      <c r="C26391"/>
      <c r="D26391"/>
      <c r="E26391"/>
      <c r="F26391"/>
      <c r="G26391"/>
      <c r="H26391"/>
      <c r="I26391"/>
      <c r="K26391"/>
      <c r="L26391"/>
      <c r="M26391"/>
      <c r="N26391"/>
      <c r="O26391"/>
      <c r="P26391"/>
      <c r="S26391"/>
    </row>
    <row r="26392" spans="1:19" x14ac:dyDescent="0.3">
      <c r="A26392" s="25"/>
      <c r="B26392"/>
      <c r="C26392"/>
      <c r="D26392"/>
      <c r="E26392"/>
      <c r="F26392"/>
      <c r="G26392"/>
      <c r="H26392" s="26"/>
      <c r="I26392" s="26"/>
      <c r="K26392"/>
      <c r="L26392"/>
      <c r="M26392"/>
      <c r="N26392"/>
      <c r="O26392"/>
      <c r="P26392"/>
      <c r="S26392"/>
    </row>
    <row r="26393" spans="1:19" x14ac:dyDescent="0.3">
      <c r="A26393" s="25"/>
      <c r="B26393"/>
      <c r="C26393"/>
      <c r="D26393"/>
      <c r="E26393"/>
      <c r="F26393"/>
      <c r="G26393"/>
      <c r="H26393" s="26"/>
      <c r="I26393" s="26"/>
      <c r="K26393"/>
      <c r="L26393"/>
      <c r="M26393"/>
      <c r="N26393"/>
      <c r="O26393"/>
      <c r="P26393"/>
      <c r="S26393"/>
    </row>
    <row r="26394" spans="1:19" x14ac:dyDescent="0.3">
      <c r="A26394" s="25"/>
      <c r="B26394"/>
      <c r="C26394"/>
      <c r="D26394"/>
      <c r="E26394"/>
      <c r="F26394"/>
      <c r="G26394"/>
      <c r="H26394" s="26"/>
      <c r="I26394" s="26"/>
      <c r="K26394"/>
      <c r="L26394"/>
      <c r="M26394"/>
      <c r="N26394"/>
      <c r="O26394"/>
      <c r="P26394"/>
      <c r="S26394"/>
    </row>
    <row r="26395" spans="1:19" x14ac:dyDescent="0.3">
      <c r="A26395" s="25"/>
      <c r="B26395"/>
      <c r="C26395"/>
      <c r="D26395"/>
      <c r="E26395"/>
      <c r="F26395"/>
      <c r="G26395"/>
      <c r="H26395" s="26"/>
      <c r="I26395" s="26"/>
      <c r="K26395"/>
      <c r="L26395"/>
      <c r="M26395"/>
      <c r="N26395"/>
      <c r="O26395"/>
      <c r="P26395"/>
      <c r="S26395"/>
    </row>
    <row r="26396" spans="1:19" x14ac:dyDescent="0.3">
      <c r="A26396" s="25"/>
      <c r="B26396"/>
      <c r="C26396"/>
      <c r="D26396"/>
      <c r="E26396"/>
      <c r="F26396"/>
      <c r="G26396"/>
      <c r="H26396" s="26"/>
      <c r="I26396" s="26"/>
      <c r="K26396"/>
      <c r="L26396"/>
      <c r="M26396"/>
      <c r="N26396"/>
      <c r="O26396"/>
      <c r="P26396"/>
      <c r="S26396"/>
    </row>
    <row r="26397" spans="1:19" x14ac:dyDescent="0.3">
      <c r="A26397" s="25"/>
      <c r="B26397"/>
      <c r="C26397"/>
      <c r="D26397"/>
      <c r="E26397"/>
      <c r="F26397"/>
      <c r="G26397"/>
      <c r="H26397" s="26"/>
      <c r="I26397" s="26"/>
      <c r="K26397"/>
      <c r="L26397"/>
      <c r="M26397"/>
      <c r="N26397"/>
      <c r="O26397"/>
      <c r="P26397"/>
      <c r="S26397"/>
    </row>
    <row r="26398" spans="1:19" x14ac:dyDescent="0.3">
      <c r="A26398" s="25"/>
      <c r="B26398"/>
      <c r="C26398"/>
      <c r="D26398"/>
      <c r="E26398"/>
      <c r="F26398"/>
      <c r="G26398"/>
      <c r="H26398" s="26"/>
      <c r="I26398" s="26"/>
      <c r="K26398"/>
      <c r="L26398"/>
      <c r="M26398"/>
      <c r="N26398"/>
      <c r="O26398"/>
      <c r="P26398"/>
      <c r="S26398"/>
    </row>
    <row r="26399" spans="1:19" x14ac:dyDescent="0.3">
      <c r="A26399" s="25"/>
      <c r="B26399"/>
      <c r="C26399"/>
      <c r="D26399"/>
      <c r="E26399"/>
      <c r="F26399"/>
      <c r="G26399"/>
      <c r="H26399" s="26"/>
      <c r="I26399" s="26"/>
      <c r="K26399"/>
      <c r="L26399"/>
      <c r="M26399"/>
      <c r="N26399"/>
      <c r="O26399"/>
      <c r="P26399"/>
      <c r="S26399"/>
    </row>
    <row r="26400" spans="1:19" x14ac:dyDescent="0.3">
      <c r="A26400" s="25"/>
      <c r="B26400"/>
      <c r="C26400"/>
      <c r="D26400"/>
      <c r="E26400"/>
      <c r="F26400"/>
      <c r="G26400"/>
      <c r="H26400"/>
      <c r="I26400"/>
      <c r="K26400"/>
      <c r="L26400"/>
      <c r="M26400"/>
      <c r="N26400"/>
      <c r="O26400"/>
      <c r="P26400"/>
      <c r="S26400"/>
    </row>
    <row r="26401" spans="1:19" x14ac:dyDescent="0.3">
      <c r="A26401" s="25"/>
      <c r="B26401"/>
      <c r="C26401"/>
      <c r="D26401"/>
      <c r="E26401"/>
      <c r="F26401"/>
      <c r="G26401"/>
      <c r="H26401"/>
      <c r="I26401"/>
      <c r="K26401"/>
      <c r="L26401"/>
      <c r="M26401"/>
      <c r="N26401"/>
      <c r="O26401"/>
      <c r="P26401"/>
      <c r="S26401"/>
    </row>
    <row r="26402" spans="1:19" x14ac:dyDescent="0.3">
      <c r="A26402" s="25"/>
      <c r="B26402"/>
      <c r="C26402"/>
      <c r="D26402"/>
      <c r="E26402"/>
      <c r="F26402"/>
      <c r="G26402"/>
      <c r="H26402"/>
      <c r="I26402"/>
      <c r="K26402"/>
      <c r="L26402"/>
      <c r="M26402"/>
      <c r="N26402"/>
      <c r="O26402"/>
      <c r="P26402"/>
      <c r="S26402"/>
    </row>
    <row r="26403" spans="1:19" x14ac:dyDescent="0.3">
      <c r="A26403" s="25"/>
      <c r="B26403"/>
      <c r="C26403"/>
      <c r="D26403"/>
      <c r="E26403"/>
      <c r="F26403"/>
      <c r="G26403"/>
      <c r="H26403" s="14"/>
      <c r="I26403" s="14"/>
      <c r="K26403"/>
      <c r="L26403"/>
      <c r="M26403"/>
      <c r="N26403"/>
      <c r="O26403"/>
      <c r="P26403"/>
      <c r="S26403"/>
    </row>
    <row r="26404" spans="1:19" x14ac:dyDescent="0.3">
      <c r="A26404" s="25"/>
      <c r="B26404"/>
      <c r="C26404"/>
      <c r="D26404"/>
      <c r="E26404"/>
      <c r="F26404"/>
      <c r="G26404"/>
      <c r="H26404" s="14"/>
      <c r="I26404" s="14"/>
      <c r="K26404"/>
      <c r="L26404"/>
      <c r="M26404"/>
      <c r="N26404"/>
      <c r="O26404"/>
      <c r="P26404"/>
      <c r="S26404"/>
    </row>
    <row r="26405" spans="1:19" x14ac:dyDescent="0.3">
      <c r="A26405" s="25"/>
      <c r="B26405"/>
      <c r="C26405"/>
      <c r="D26405"/>
      <c r="E26405"/>
      <c r="F26405"/>
      <c r="G26405"/>
      <c r="H26405" s="14"/>
      <c r="I26405" s="14"/>
      <c r="K26405"/>
      <c r="L26405"/>
      <c r="M26405"/>
      <c r="N26405"/>
      <c r="O26405"/>
      <c r="P26405"/>
      <c r="S26405"/>
    </row>
    <row r="26406" spans="1:19" x14ac:dyDescent="0.3">
      <c r="A26406" s="25"/>
      <c r="B26406"/>
      <c r="C26406"/>
      <c r="D26406"/>
      <c r="E26406"/>
      <c r="F26406"/>
      <c r="G26406"/>
      <c r="H26406" s="14"/>
      <c r="I26406" s="14"/>
      <c r="K26406"/>
      <c r="L26406"/>
      <c r="M26406"/>
      <c r="N26406"/>
      <c r="O26406"/>
      <c r="P26406"/>
      <c r="S26406"/>
    </row>
    <row r="26407" spans="1:19" x14ac:dyDescent="0.3">
      <c r="A26407" s="25"/>
      <c r="B26407"/>
      <c r="C26407"/>
      <c r="D26407"/>
      <c r="E26407"/>
      <c r="F26407"/>
      <c r="G26407"/>
      <c r="H26407" s="14"/>
      <c r="I26407" s="14"/>
      <c r="K26407"/>
      <c r="L26407"/>
      <c r="M26407"/>
      <c r="N26407"/>
      <c r="O26407"/>
      <c r="P26407"/>
      <c r="S26407"/>
    </row>
    <row r="26408" spans="1:19" x14ac:dyDescent="0.3">
      <c r="A26408" s="25"/>
      <c r="B26408"/>
      <c r="C26408"/>
      <c r="D26408"/>
      <c r="E26408"/>
      <c r="F26408"/>
      <c r="G26408"/>
      <c r="H26408" s="14"/>
      <c r="I26408" s="14"/>
      <c r="K26408"/>
      <c r="L26408"/>
      <c r="M26408"/>
      <c r="N26408"/>
      <c r="O26408"/>
      <c r="P26408"/>
      <c r="S26408"/>
    </row>
    <row r="26409" spans="1:19" x14ac:dyDescent="0.3">
      <c r="A26409" s="25"/>
      <c r="B26409"/>
      <c r="C26409"/>
      <c r="D26409"/>
      <c r="E26409"/>
      <c r="F26409"/>
      <c r="G26409"/>
      <c r="H26409" s="14"/>
      <c r="I26409" s="14"/>
      <c r="K26409"/>
      <c r="L26409"/>
      <c r="M26409"/>
      <c r="N26409"/>
      <c r="O26409"/>
      <c r="P26409"/>
      <c r="S26409"/>
    </row>
    <row r="26410" spans="1:19" x14ac:dyDescent="0.3">
      <c r="A26410" s="25"/>
      <c r="B26410"/>
      <c r="C26410"/>
      <c r="D26410"/>
      <c r="E26410"/>
      <c r="F26410"/>
      <c r="G26410"/>
      <c r="H26410"/>
      <c r="I26410"/>
      <c r="K26410"/>
      <c r="L26410"/>
      <c r="M26410"/>
      <c r="N26410"/>
      <c r="O26410"/>
      <c r="P26410"/>
      <c r="S26410"/>
    </row>
    <row r="26411" spans="1:19" x14ac:dyDescent="0.3">
      <c r="A26411" s="25"/>
      <c r="B26411"/>
      <c r="C26411"/>
      <c r="D26411"/>
      <c r="E26411"/>
      <c r="F26411"/>
      <c r="G26411"/>
      <c r="H26411"/>
      <c r="I26411"/>
      <c r="K26411"/>
      <c r="L26411"/>
      <c r="M26411"/>
      <c r="N26411"/>
      <c r="O26411"/>
      <c r="P26411"/>
      <c r="S26411"/>
    </row>
    <row r="26412" spans="1:19" x14ac:dyDescent="0.3">
      <c r="A26412" s="25"/>
      <c r="B26412"/>
      <c r="C26412"/>
      <c r="D26412"/>
      <c r="E26412"/>
      <c r="F26412"/>
      <c r="G26412"/>
      <c r="H26412" s="26"/>
      <c r="I26412" s="26"/>
      <c r="K26412"/>
      <c r="L26412"/>
      <c r="M26412"/>
      <c r="N26412"/>
      <c r="O26412"/>
      <c r="P26412"/>
      <c r="S26412"/>
    </row>
    <row r="26413" spans="1:19" x14ac:dyDescent="0.3">
      <c r="A26413" s="25"/>
      <c r="B26413"/>
      <c r="C26413"/>
      <c r="D26413"/>
      <c r="E26413"/>
      <c r="F26413"/>
      <c r="G26413"/>
      <c r="H26413" s="26"/>
      <c r="I26413" s="26"/>
      <c r="K26413"/>
      <c r="L26413"/>
      <c r="M26413"/>
      <c r="N26413"/>
      <c r="O26413"/>
      <c r="P26413"/>
      <c r="S26413"/>
    </row>
    <row r="26414" spans="1:19" x14ac:dyDescent="0.3">
      <c r="A26414" s="25"/>
      <c r="B26414"/>
      <c r="C26414"/>
      <c r="D26414"/>
      <c r="E26414"/>
      <c r="F26414"/>
      <c r="G26414"/>
      <c r="H26414" s="26"/>
      <c r="I26414" s="26"/>
      <c r="K26414"/>
      <c r="L26414"/>
      <c r="M26414"/>
      <c r="N26414"/>
      <c r="O26414"/>
      <c r="P26414"/>
      <c r="S26414"/>
    </row>
    <row r="26415" spans="1:19" x14ac:dyDescent="0.3">
      <c r="A26415" s="25"/>
      <c r="B26415"/>
      <c r="C26415"/>
      <c r="D26415"/>
      <c r="E26415"/>
      <c r="F26415"/>
      <c r="G26415"/>
      <c r="H26415" s="26"/>
      <c r="I26415" s="26"/>
      <c r="K26415"/>
      <c r="L26415"/>
      <c r="M26415"/>
      <c r="N26415"/>
      <c r="O26415"/>
      <c r="P26415"/>
      <c r="S26415"/>
    </row>
    <row r="26416" spans="1:19" x14ac:dyDescent="0.3">
      <c r="A26416" s="25"/>
      <c r="B26416"/>
      <c r="C26416"/>
      <c r="D26416"/>
      <c r="E26416"/>
      <c r="F26416"/>
      <c r="G26416"/>
      <c r="H26416" s="26"/>
      <c r="I26416" s="26"/>
      <c r="K26416"/>
      <c r="L26416"/>
      <c r="M26416"/>
      <c r="N26416"/>
      <c r="O26416"/>
      <c r="P26416"/>
      <c r="S26416"/>
    </row>
    <row r="26417" spans="1:19" x14ac:dyDescent="0.3">
      <c r="A26417" s="25"/>
      <c r="B26417"/>
      <c r="C26417"/>
      <c r="D26417"/>
      <c r="E26417"/>
      <c r="F26417"/>
      <c r="G26417"/>
      <c r="H26417" s="26"/>
      <c r="I26417" s="26"/>
      <c r="K26417"/>
      <c r="L26417"/>
      <c r="M26417"/>
      <c r="N26417"/>
      <c r="O26417"/>
      <c r="P26417"/>
      <c r="S26417"/>
    </row>
    <row r="26418" spans="1:19" x14ac:dyDescent="0.3">
      <c r="A26418" s="25"/>
      <c r="B26418"/>
      <c r="C26418"/>
      <c r="D26418"/>
      <c r="E26418"/>
      <c r="F26418"/>
      <c r="G26418"/>
      <c r="H26418"/>
      <c r="I26418" s="14"/>
      <c r="K26418"/>
      <c r="L26418"/>
      <c r="M26418"/>
      <c r="N26418"/>
      <c r="O26418"/>
      <c r="P26418"/>
      <c r="S26418"/>
    </row>
    <row r="26419" spans="1:19" x14ac:dyDescent="0.3">
      <c r="A26419" s="25"/>
      <c r="B26419"/>
      <c r="C26419"/>
      <c r="D26419"/>
      <c r="E26419"/>
      <c r="F26419"/>
      <c r="G26419"/>
      <c r="H26419" s="14"/>
      <c r="I26419" s="14"/>
      <c r="K26419"/>
      <c r="L26419"/>
      <c r="M26419"/>
      <c r="N26419"/>
      <c r="O26419"/>
      <c r="P26419"/>
      <c r="S26419"/>
    </row>
    <row r="26420" spans="1:19" x14ac:dyDescent="0.3">
      <c r="A26420" s="25"/>
      <c r="B26420"/>
      <c r="C26420"/>
      <c r="D26420"/>
      <c r="E26420"/>
      <c r="F26420"/>
      <c r="G26420"/>
      <c r="H26420" s="14"/>
      <c r="I26420" s="14"/>
      <c r="K26420"/>
      <c r="L26420"/>
      <c r="M26420"/>
      <c r="N26420"/>
      <c r="O26420"/>
      <c r="P26420"/>
      <c r="S26420"/>
    </row>
    <row r="26421" spans="1:19" x14ac:dyDescent="0.3">
      <c r="A26421" s="25"/>
      <c r="B26421"/>
      <c r="C26421"/>
      <c r="D26421"/>
      <c r="E26421"/>
      <c r="F26421"/>
      <c r="G26421"/>
      <c r="H26421" s="14"/>
      <c r="I26421" s="14"/>
      <c r="K26421"/>
      <c r="L26421"/>
      <c r="M26421"/>
      <c r="N26421"/>
      <c r="O26421"/>
      <c r="P26421"/>
      <c r="S26421"/>
    </row>
    <row r="26422" spans="1:19" x14ac:dyDescent="0.3">
      <c r="A26422" s="25"/>
      <c r="B26422"/>
      <c r="C26422"/>
      <c r="D26422"/>
      <c r="E26422"/>
      <c r="F26422"/>
      <c r="G26422"/>
      <c r="H26422" s="14"/>
      <c r="I26422" s="14"/>
      <c r="K26422"/>
      <c r="L26422"/>
      <c r="M26422"/>
      <c r="N26422"/>
      <c r="O26422"/>
      <c r="P26422"/>
      <c r="S26422"/>
    </row>
    <row r="26423" spans="1:19" x14ac:dyDescent="0.3">
      <c r="A26423" s="25"/>
      <c r="B26423"/>
      <c r="C26423"/>
      <c r="D26423"/>
      <c r="E26423"/>
      <c r="F26423"/>
      <c r="G26423"/>
      <c r="H26423"/>
      <c r="I26423"/>
      <c r="K26423"/>
      <c r="L26423"/>
      <c r="M26423"/>
      <c r="N26423"/>
      <c r="O26423"/>
      <c r="P26423"/>
      <c r="S26423"/>
    </row>
    <row r="26424" spans="1:19" x14ac:dyDescent="0.3">
      <c r="A26424" s="25"/>
      <c r="B26424"/>
      <c r="C26424"/>
      <c r="D26424"/>
      <c r="E26424"/>
      <c r="F26424"/>
      <c r="G26424"/>
      <c r="H26424" s="26"/>
      <c r="I26424" s="26"/>
      <c r="K26424"/>
      <c r="L26424"/>
      <c r="M26424"/>
      <c r="N26424"/>
      <c r="O26424"/>
      <c r="P26424"/>
      <c r="S26424"/>
    </row>
    <row r="26425" spans="1:19" x14ac:dyDescent="0.3">
      <c r="A26425" s="25"/>
      <c r="B26425"/>
      <c r="C26425"/>
      <c r="D26425"/>
      <c r="E26425"/>
      <c r="F26425"/>
      <c r="G26425"/>
      <c r="H26425" s="26"/>
      <c r="I26425" s="26"/>
      <c r="K26425"/>
      <c r="L26425"/>
      <c r="M26425"/>
      <c r="N26425"/>
      <c r="O26425"/>
      <c r="P26425"/>
      <c r="S26425"/>
    </row>
    <row r="26426" spans="1:19" x14ac:dyDescent="0.3">
      <c r="A26426" s="25"/>
      <c r="B26426"/>
      <c r="C26426"/>
      <c r="D26426"/>
      <c r="E26426"/>
      <c r="F26426"/>
      <c r="G26426"/>
      <c r="H26426" s="26"/>
      <c r="I26426" s="26"/>
      <c r="K26426"/>
      <c r="L26426"/>
      <c r="M26426"/>
      <c r="N26426"/>
      <c r="O26426"/>
      <c r="P26426"/>
      <c r="S26426"/>
    </row>
    <row r="26427" spans="1:19" x14ac:dyDescent="0.3">
      <c r="A26427" s="25"/>
      <c r="B26427"/>
      <c r="C26427"/>
      <c r="D26427"/>
      <c r="E26427"/>
      <c r="F26427"/>
      <c r="G26427"/>
      <c r="H26427" s="26"/>
      <c r="I26427" s="26"/>
      <c r="K26427"/>
      <c r="L26427"/>
      <c r="M26427"/>
      <c r="N26427"/>
      <c r="O26427"/>
      <c r="P26427"/>
      <c r="S26427"/>
    </row>
    <row r="26428" spans="1:19" x14ac:dyDescent="0.3">
      <c r="A26428" s="25"/>
      <c r="B26428"/>
      <c r="C26428"/>
      <c r="D26428"/>
      <c r="E26428"/>
      <c r="F26428"/>
      <c r="G26428"/>
      <c r="H26428" s="26"/>
      <c r="I26428" s="26"/>
      <c r="K26428"/>
      <c r="L26428"/>
      <c r="M26428"/>
      <c r="N26428"/>
      <c r="O26428"/>
      <c r="P26428"/>
      <c r="S26428"/>
    </row>
    <row r="26429" spans="1:19" x14ac:dyDescent="0.3">
      <c r="A26429" s="25"/>
      <c r="B26429"/>
      <c r="C26429"/>
      <c r="D26429"/>
      <c r="E26429"/>
      <c r="F26429"/>
      <c r="G26429"/>
      <c r="H26429" s="26"/>
      <c r="I26429" s="26"/>
      <c r="K26429"/>
      <c r="L26429"/>
      <c r="M26429"/>
      <c r="N26429"/>
      <c r="O26429"/>
      <c r="P26429"/>
      <c r="S26429"/>
    </row>
    <row r="26430" spans="1:19" x14ac:dyDescent="0.3">
      <c r="A26430" s="25"/>
      <c r="B26430"/>
      <c r="C26430"/>
      <c r="D26430"/>
      <c r="E26430"/>
      <c r="F26430"/>
      <c r="G26430"/>
      <c r="H26430" s="14"/>
      <c r="I26430" s="14"/>
      <c r="K26430"/>
      <c r="L26430"/>
      <c r="M26430"/>
      <c r="N26430"/>
      <c r="O26430"/>
      <c r="P26430"/>
      <c r="S26430"/>
    </row>
    <row r="26431" spans="1:19" x14ac:dyDescent="0.3">
      <c r="A26431" s="25"/>
      <c r="B26431"/>
      <c r="C26431"/>
      <c r="D26431"/>
      <c r="E26431"/>
      <c r="F26431"/>
      <c r="G26431"/>
      <c r="H26431" s="14"/>
      <c r="I26431" s="14"/>
      <c r="K26431"/>
      <c r="L26431"/>
      <c r="M26431"/>
      <c r="N26431"/>
      <c r="O26431"/>
      <c r="P26431"/>
      <c r="S26431"/>
    </row>
    <row r="26432" spans="1:19" x14ac:dyDescent="0.3">
      <c r="A26432" s="25"/>
      <c r="B26432"/>
      <c r="C26432"/>
      <c r="D26432"/>
      <c r="E26432"/>
      <c r="F26432"/>
      <c r="G26432"/>
      <c r="H26432" s="14"/>
      <c r="I26432" s="14"/>
      <c r="K26432"/>
      <c r="L26432"/>
      <c r="M26432"/>
      <c r="N26432"/>
      <c r="O26432"/>
      <c r="P26432"/>
      <c r="S26432"/>
    </row>
    <row r="26433" spans="1:19" x14ac:dyDescent="0.3">
      <c r="A26433" s="25"/>
      <c r="B26433"/>
      <c r="C26433"/>
      <c r="D26433"/>
      <c r="E26433"/>
      <c r="F26433"/>
      <c r="G26433"/>
      <c r="H26433" s="14"/>
      <c r="I26433" s="14"/>
      <c r="K26433"/>
      <c r="L26433"/>
      <c r="M26433"/>
      <c r="N26433"/>
      <c r="O26433"/>
      <c r="P26433"/>
      <c r="S26433"/>
    </row>
    <row r="26434" spans="1:19" x14ac:dyDescent="0.3">
      <c r="A26434" s="25"/>
      <c r="B26434"/>
      <c r="C26434"/>
      <c r="D26434"/>
      <c r="E26434"/>
      <c r="F26434"/>
      <c r="G26434"/>
      <c r="H26434" s="14"/>
      <c r="I26434" s="14"/>
      <c r="K26434"/>
      <c r="L26434"/>
      <c r="M26434"/>
      <c r="N26434"/>
      <c r="O26434"/>
      <c r="P26434"/>
      <c r="S26434"/>
    </row>
    <row r="26435" spans="1:19" x14ac:dyDescent="0.3">
      <c r="A26435" s="25"/>
      <c r="B26435"/>
      <c r="C26435"/>
      <c r="D26435"/>
      <c r="E26435"/>
      <c r="F26435"/>
      <c r="G26435"/>
      <c r="H26435"/>
      <c r="I26435"/>
      <c r="K26435"/>
      <c r="L26435"/>
      <c r="M26435"/>
      <c r="N26435"/>
      <c r="O26435"/>
      <c r="P26435"/>
      <c r="S26435"/>
    </row>
    <row r="26436" spans="1:19" x14ac:dyDescent="0.3">
      <c r="A26436" s="25"/>
      <c r="B26436"/>
      <c r="C26436"/>
      <c r="D26436"/>
      <c r="E26436"/>
      <c r="F26436"/>
      <c r="G26436"/>
      <c r="H26436"/>
      <c r="I26436"/>
      <c r="K26436"/>
      <c r="L26436"/>
      <c r="M26436"/>
      <c r="N26436"/>
      <c r="O26436"/>
      <c r="P26436"/>
      <c r="S26436"/>
    </row>
    <row r="26437" spans="1:19" x14ac:dyDescent="0.3">
      <c r="A26437" s="25"/>
      <c r="B26437"/>
      <c r="C26437"/>
      <c r="D26437"/>
      <c r="E26437"/>
      <c r="F26437"/>
      <c r="G26437"/>
      <c r="H26437"/>
      <c r="I26437"/>
      <c r="K26437"/>
      <c r="L26437"/>
      <c r="M26437"/>
      <c r="N26437"/>
      <c r="O26437"/>
      <c r="P26437"/>
      <c r="S26437"/>
    </row>
    <row r="26438" spans="1:19" x14ac:dyDescent="0.3">
      <c r="A26438" s="25"/>
      <c r="B26438"/>
      <c r="C26438"/>
      <c r="D26438"/>
      <c r="E26438"/>
      <c r="F26438"/>
      <c r="G26438"/>
      <c r="H26438" s="26"/>
      <c r="I26438" s="26"/>
      <c r="K26438"/>
      <c r="L26438"/>
      <c r="M26438"/>
      <c r="N26438"/>
      <c r="O26438"/>
      <c r="P26438"/>
      <c r="S26438"/>
    </row>
    <row r="26439" spans="1:19" x14ac:dyDescent="0.3">
      <c r="A26439" s="25"/>
      <c r="B26439"/>
      <c r="C26439"/>
      <c r="D26439"/>
      <c r="E26439"/>
      <c r="F26439"/>
      <c r="G26439"/>
      <c r="H26439" s="26"/>
      <c r="I26439" s="26"/>
      <c r="K26439"/>
      <c r="L26439"/>
      <c r="M26439"/>
      <c r="N26439"/>
      <c r="O26439"/>
      <c r="P26439"/>
      <c r="S26439"/>
    </row>
    <row r="26440" spans="1:19" x14ac:dyDescent="0.3">
      <c r="A26440" s="25"/>
      <c r="B26440"/>
      <c r="C26440"/>
      <c r="D26440"/>
      <c r="E26440"/>
      <c r="F26440"/>
      <c r="G26440"/>
      <c r="H26440" s="26"/>
      <c r="I26440" s="26"/>
      <c r="K26440"/>
      <c r="L26440"/>
      <c r="M26440"/>
      <c r="N26440"/>
      <c r="O26440"/>
      <c r="P26440"/>
      <c r="S26440"/>
    </row>
    <row r="26441" spans="1:19" x14ac:dyDescent="0.3">
      <c r="A26441" s="25"/>
      <c r="B26441"/>
      <c r="C26441"/>
      <c r="D26441"/>
      <c r="E26441"/>
      <c r="F26441"/>
      <c r="G26441"/>
      <c r="H26441" s="26"/>
      <c r="I26441" s="26"/>
      <c r="K26441"/>
      <c r="L26441"/>
      <c r="M26441"/>
      <c r="N26441"/>
      <c r="O26441"/>
      <c r="P26441"/>
      <c r="S26441"/>
    </row>
    <row r="26442" spans="1:19" x14ac:dyDescent="0.3">
      <c r="A26442" s="25"/>
      <c r="B26442"/>
      <c r="C26442"/>
      <c r="D26442"/>
      <c r="E26442"/>
      <c r="F26442"/>
      <c r="G26442"/>
      <c r="H26442" s="26"/>
      <c r="I26442" s="26"/>
      <c r="K26442"/>
      <c r="L26442"/>
      <c r="M26442"/>
      <c r="N26442"/>
      <c r="O26442"/>
      <c r="P26442"/>
      <c r="S26442"/>
    </row>
    <row r="26443" spans="1:19" x14ac:dyDescent="0.3">
      <c r="A26443" s="25"/>
      <c r="B26443"/>
      <c r="C26443"/>
      <c r="D26443"/>
      <c r="E26443"/>
      <c r="F26443"/>
      <c r="G26443"/>
      <c r="H26443" s="26"/>
      <c r="I26443" s="26"/>
      <c r="K26443"/>
      <c r="L26443"/>
      <c r="M26443"/>
      <c r="N26443"/>
      <c r="O26443"/>
      <c r="P26443"/>
      <c r="S26443"/>
    </row>
    <row r="26444" spans="1:19" x14ac:dyDescent="0.3">
      <c r="A26444" s="25"/>
      <c r="B26444"/>
      <c r="C26444"/>
      <c r="D26444"/>
      <c r="E26444"/>
      <c r="F26444"/>
      <c r="G26444"/>
      <c r="H26444" s="26"/>
      <c r="I26444" s="26"/>
      <c r="K26444"/>
      <c r="L26444"/>
      <c r="M26444"/>
      <c r="N26444"/>
      <c r="O26444"/>
      <c r="P26444"/>
      <c r="S26444"/>
    </row>
    <row r="26445" spans="1:19" x14ac:dyDescent="0.3">
      <c r="A26445" s="25"/>
      <c r="B26445"/>
      <c r="C26445"/>
      <c r="D26445"/>
      <c r="E26445"/>
      <c r="F26445"/>
      <c r="G26445"/>
      <c r="H26445" s="26"/>
      <c r="I26445" s="26"/>
      <c r="K26445"/>
      <c r="L26445"/>
      <c r="M26445"/>
      <c r="N26445"/>
      <c r="O26445"/>
      <c r="P26445"/>
      <c r="S26445"/>
    </row>
    <row r="26446" spans="1:19" x14ac:dyDescent="0.3">
      <c r="A26446" s="25"/>
      <c r="B26446"/>
      <c r="C26446"/>
      <c r="D26446"/>
      <c r="E26446"/>
      <c r="F26446"/>
      <c r="G26446"/>
      <c r="H26446" s="26"/>
      <c r="I26446" s="26"/>
      <c r="K26446"/>
      <c r="L26446"/>
      <c r="M26446"/>
      <c r="N26446"/>
      <c r="O26446"/>
      <c r="P26446"/>
      <c r="S26446"/>
    </row>
    <row r="26447" spans="1:19" x14ac:dyDescent="0.3">
      <c r="A26447" s="25"/>
      <c r="B26447"/>
      <c r="C26447"/>
      <c r="D26447"/>
      <c r="E26447"/>
      <c r="F26447"/>
      <c r="G26447"/>
      <c r="H26447" s="26"/>
      <c r="I26447" s="26"/>
      <c r="K26447"/>
      <c r="L26447"/>
      <c r="M26447"/>
      <c r="N26447"/>
      <c r="O26447"/>
      <c r="P26447"/>
      <c r="S26447"/>
    </row>
    <row r="26448" spans="1:19" x14ac:dyDescent="0.3">
      <c r="A26448" s="25"/>
      <c r="B26448"/>
      <c r="C26448"/>
      <c r="D26448"/>
      <c r="E26448"/>
      <c r="F26448"/>
      <c r="G26448"/>
      <c r="H26448"/>
      <c r="I26448"/>
      <c r="K26448"/>
      <c r="L26448"/>
      <c r="M26448"/>
      <c r="N26448"/>
      <c r="O26448"/>
      <c r="P26448"/>
      <c r="S26448"/>
    </row>
    <row r="26449" spans="1:19" x14ac:dyDescent="0.3">
      <c r="A26449" s="25"/>
      <c r="B26449"/>
      <c r="C26449"/>
      <c r="D26449"/>
      <c r="E26449"/>
      <c r="F26449"/>
      <c r="G26449"/>
      <c r="H26449"/>
      <c r="I26449"/>
      <c r="K26449"/>
      <c r="L26449"/>
      <c r="M26449"/>
      <c r="N26449"/>
      <c r="O26449"/>
      <c r="P26449"/>
      <c r="S26449"/>
    </row>
    <row r="26450" spans="1:19" x14ac:dyDescent="0.3">
      <c r="A26450" s="25"/>
      <c r="B26450"/>
      <c r="C26450"/>
      <c r="D26450"/>
      <c r="E26450"/>
      <c r="F26450"/>
      <c r="G26450"/>
      <c r="H26450" s="26"/>
      <c r="I26450" s="26"/>
      <c r="K26450"/>
      <c r="L26450"/>
      <c r="M26450"/>
      <c r="N26450"/>
      <c r="O26450"/>
      <c r="P26450"/>
      <c r="S26450"/>
    </row>
    <row r="26451" spans="1:19" x14ac:dyDescent="0.3">
      <c r="A26451" s="25"/>
      <c r="B26451"/>
      <c r="C26451"/>
      <c r="D26451"/>
      <c r="E26451"/>
      <c r="F26451"/>
      <c r="G26451"/>
      <c r="H26451" s="26"/>
      <c r="I26451" s="26"/>
      <c r="K26451"/>
      <c r="L26451"/>
      <c r="M26451"/>
      <c r="N26451"/>
      <c r="O26451"/>
      <c r="P26451"/>
      <c r="S26451"/>
    </row>
    <row r="26452" spans="1:19" x14ac:dyDescent="0.3">
      <c r="A26452" s="25"/>
      <c r="B26452"/>
      <c r="C26452"/>
      <c r="D26452"/>
      <c r="E26452"/>
      <c r="F26452"/>
      <c r="G26452"/>
      <c r="H26452" s="26"/>
      <c r="I26452" s="26"/>
      <c r="K26452"/>
      <c r="L26452"/>
      <c r="M26452"/>
      <c r="N26452"/>
      <c r="O26452"/>
      <c r="P26452"/>
      <c r="S26452"/>
    </row>
    <row r="26453" spans="1:19" x14ac:dyDescent="0.3">
      <c r="A26453" s="25"/>
      <c r="B26453"/>
      <c r="C26453"/>
      <c r="D26453"/>
      <c r="E26453"/>
      <c r="F26453"/>
      <c r="G26453"/>
      <c r="H26453" s="26"/>
      <c r="I26453" s="26"/>
      <c r="K26453"/>
      <c r="L26453"/>
      <c r="M26453"/>
      <c r="N26453"/>
      <c r="O26453"/>
      <c r="P26453"/>
      <c r="S26453"/>
    </row>
    <row r="26454" spans="1:19" x14ac:dyDescent="0.3">
      <c r="A26454" s="25"/>
      <c r="B26454"/>
      <c r="C26454"/>
      <c r="D26454"/>
      <c r="E26454"/>
      <c r="F26454"/>
      <c r="G26454"/>
      <c r="H26454" s="26"/>
      <c r="I26454" s="26"/>
      <c r="K26454"/>
      <c r="L26454"/>
      <c r="M26454"/>
      <c r="N26454"/>
      <c r="O26454"/>
      <c r="P26454"/>
      <c r="S26454"/>
    </row>
    <row r="26455" spans="1:19" x14ac:dyDescent="0.3">
      <c r="A26455" s="25"/>
      <c r="B26455"/>
      <c r="C26455"/>
      <c r="D26455"/>
      <c r="E26455"/>
      <c r="F26455"/>
      <c r="G26455"/>
      <c r="H26455" s="14"/>
      <c r="I26455" s="14"/>
      <c r="K26455"/>
      <c r="L26455"/>
      <c r="M26455"/>
      <c r="N26455"/>
      <c r="O26455"/>
      <c r="P26455"/>
      <c r="S26455"/>
    </row>
    <row r="26456" spans="1:19" x14ac:dyDescent="0.3">
      <c r="A26456" s="25"/>
      <c r="B26456"/>
      <c r="C26456"/>
      <c r="D26456"/>
      <c r="E26456"/>
      <c r="F26456"/>
      <c r="G26456"/>
      <c r="H26456" s="14"/>
      <c r="I26456" s="14"/>
      <c r="K26456"/>
      <c r="L26456"/>
      <c r="M26456"/>
      <c r="N26456"/>
      <c r="O26456"/>
      <c r="P26456"/>
      <c r="S26456"/>
    </row>
    <row r="26457" spans="1:19" x14ac:dyDescent="0.3">
      <c r="A26457" s="25"/>
      <c r="B26457"/>
      <c r="C26457"/>
      <c r="D26457"/>
      <c r="E26457"/>
      <c r="F26457"/>
      <c r="G26457"/>
      <c r="H26457" s="14"/>
      <c r="I26457" s="14"/>
      <c r="K26457"/>
      <c r="L26457"/>
      <c r="M26457"/>
      <c r="N26457"/>
      <c r="O26457"/>
      <c r="P26457"/>
      <c r="S26457"/>
    </row>
    <row r="26458" spans="1:19" x14ac:dyDescent="0.3">
      <c r="A26458" s="25"/>
      <c r="B26458"/>
      <c r="C26458"/>
      <c r="D26458"/>
      <c r="E26458"/>
      <c r="F26458"/>
      <c r="G26458"/>
      <c r="H26458" s="14"/>
      <c r="I26458" s="14"/>
      <c r="K26458"/>
      <c r="L26458"/>
      <c r="M26458"/>
      <c r="N26458"/>
      <c r="O26458"/>
      <c r="P26458"/>
      <c r="S26458"/>
    </row>
    <row r="26459" spans="1:19" x14ac:dyDescent="0.3">
      <c r="A26459" s="25"/>
      <c r="B26459"/>
      <c r="C26459"/>
      <c r="D26459"/>
      <c r="E26459"/>
      <c r="F26459"/>
      <c r="G26459"/>
      <c r="H26459"/>
      <c r="I26459"/>
      <c r="K26459"/>
      <c r="L26459"/>
      <c r="M26459"/>
      <c r="N26459"/>
      <c r="O26459"/>
      <c r="P26459"/>
      <c r="S26459"/>
    </row>
    <row r="26460" spans="1:19" x14ac:dyDescent="0.3">
      <c r="A26460" s="25"/>
      <c r="B26460"/>
      <c r="C26460"/>
      <c r="D26460"/>
      <c r="E26460"/>
      <c r="F26460"/>
      <c r="G26460"/>
      <c r="H26460" s="26"/>
      <c r="I26460" s="26"/>
      <c r="K26460"/>
      <c r="L26460"/>
      <c r="M26460"/>
      <c r="N26460"/>
      <c r="O26460"/>
      <c r="P26460"/>
      <c r="S26460"/>
    </row>
    <row r="26461" spans="1:19" x14ac:dyDescent="0.3">
      <c r="A26461" s="25"/>
      <c r="B26461"/>
      <c r="C26461"/>
      <c r="D26461"/>
      <c r="E26461"/>
      <c r="F26461"/>
      <c r="G26461"/>
      <c r="H26461" s="26"/>
      <c r="I26461" s="26"/>
      <c r="K26461"/>
      <c r="L26461"/>
      <c r="M26461"/>
      <c r="N26461"/>
      <c r="O26461"/>
      <c r="P26461"/>
      <c r="S26461"/>
    </row>
    <row r="26462" spans="1:19" x14ac:dyDescent="0.3">
      <c r="A26462" s="25"/>
      <c r="B26462"/>
      <c r="C26462"/>
      <c r="D26462"/>
      <c r="E26462"/>
      <c r="F26462"/>
      <c r="G26462"/>
      <c r="H26462" s="26"/>
      <c r="I26462" s="26"/>
      <c r="K26462"/>
      <c r="L26462"/>
      <c r="M26462"/>
      <c r="N26462"/>
      <c r="O26462"/>
      <c r="P26462"/>
      <c r="S26462"/>
    </row>
    <row r="26463" spans="1:19" x14ac:dyDescent="0.3">
      <c r="A26463" s="25"/>
      <c r="B26463"/>
      <c r="C26463"/>
      <c r="D26463"/>
      <c r="E26463"/>
      <c r="F26463"/>
      <c r="G26463"/>
      <c r="H26463" s="26"/>
      <c r="I26463" s="26"/>
      <c r="K26463"/>
      <c r="L26463"/>
      <c r="M26463"/>
      <c r="N26463"/>
      <c r="O26463"/>
      <c r="P26463"/>
      <c r="S26463"/>
    </row>
    <row r="26464" spans="1:19" x14ac:dyDescent="0.3">
      <c r="A26464" s="25"/>
      <c r="B26464"/>
      <c r="C26464"/>
      <c r="D26464"/>
      <c r="E26464"/>
      <c r="F26464"/>
      <c r="G26464"/>
      <c r="H26464" s="26"/>
      <c r="I26464" s="26"/>
      <c r="K26464"/>
      <c r="L26464"/>
      <c r="M26464"/>
      <c r="N26464"/>
      <c r="O26464"/>
      <c r="P26464"/>
      <c r="S26464"/>
    </row>
    <row r="26465" spans="1:19" x14ac:dyDescent="0.3">
      <c r="A26465" s="25"/>
      <c r="B26465"/>
      <c r="C26465"/>
      <c r="D26465"/>
      <c r="E26465"/>
      <c r="F26465"/>
      <c r="G26465"/>
      <c r="H26465" s="26"/>
      <c r="I26465" s="26"/>
      <c r="K26465"/>
      <c r="L26465"/>
      <c r="M26465"/>
      <c r="N26465"/>
      <c r="O26465"/>
      <c r="P26465"/>
      <c r="S26465"/>
    </row>
    <row r="26466" spans="1:19" x14ac:dyDescent="0.3">
      <c r="A26466" s="25"/>
      <c r="B26466"/>
      <c r="C26466"/>
      <c r="D26466"/>
      <c r="E26466"/>
      <c r="F26466"/>
      <c r="G26466"/>
      <c r="H26466" s="26"/>
      <c r="I26466" s="26"/>
      <c r="K26466"/>
      <c r="L26466"/>
      <c r="M26466"/>
      <c r="N26466"/>
      <c r="O26466"/>
      <c r="P26466"/>
      <c r="S26466"/>
    </row>
    <row r="26467" spans="1:19" x14ac:dyDescent="0.3">
      <c r="A26467" s="25"/>
      <c r="B26467"/>
      <c r="C26467"/>
      <c r="D26467"/>
      <c r="E26467"/>
      <c r="F26467"/>
      <c r="G26467"/>
      <c r="H26467" s="26"/>
      <c r="I26467" s="26"/>
      <c r="K26467"/>
      <c r="L26467"/>
      <c r="M26467"/>
      <c r="N26467"/>
      <c r="O26467"/>
      <c r="P26467"/>
      <c r="S26467"/>
    </row>
    <row r="26468" spans="1:19" x14ac:dyDescent="0.3">
      <c r="A26468" s="25"/>
      <c r="B26468"/>
      <c r="C26468"/>
      <c r="D26468"/>
      <c r="E26468"/>
      <c r="F26468"/>
      <c r="G26468"/>
      <c r="H26468" s="26"/>
      <c r="I26468" s="26"/>
      <c r="K26468"/>
      <c r="L26468"/>
      <c r="M26468"/>
      <c r="N26468"/>
      <c r="O26468"/>
      <c r="P26468"/>
      <c r="S26468"/>
    </row>
    <row r="26469" spans="1:19" x14ac:dyDescent="0.3">
      <c r="A26469" s="25"/>
      <c r="B26469"/>
      <c r="C26469"/>
      <c r="D26469"/>
      <c r="E26469"/>
      <c r="F26469"/>
      <c r="G26469"/>
      <c r="H26469" s="26"/>
      <c r="I26469" s="26"/>
      <c r="K26469"/>
      <c r="L26469"/>
      <c r="M26469"/>
      <c r="N26469"/>
      <c r="O26469"/>
      <c r="P26469"/>
      <c r="S26469"/>
    </row>
    <row r="26470" spans="1:19" x14ac:dyDescent="0.3">
      <c r="A26470" s="25"/>
      <c r="B26470"/>
      <c r="C26470"/>
      <c r="D26470"/>
      <c r="E26470"/>
      <c r="F26470"/>
      <c r="G26470"/>
      <c r="H26470" s="14"/>
      <c r="I26470" s="14"/>
      <c r="K26470"/>
      <c r="L26470"/>
      <c r="M26470"/>
      <c r="N26470"/>
      <c r="O26470"/>
      <c r="P26470"/>
      <c r="S26470"/>
    </row>
    <row r="26471" spans="1:19" x14ac:dyDescent="0.3">
      <c r="A26471" s="25"/>
      <c r="B26471"/>
      <c r="C26471"/>
      <c r="D26471"/>
      <c r="E26471"/>
      <c r="F26471"/>
      <c r="G26471"/>
      <c r="H26471" s="14"/>
      <c r="I26471" s="14"/>
      <c r="K26471"/>
      <c r="L26471"/>
      <c r="M26471"/>
      <c r="N26471"/>
      <c r="O26471"/>
      <c r="P26471"/>
      <c r="S26471"/>
    </row>
    <row r="26472" spans="1:19" x14ac:dyDescent="0.3">
      <c r="A26472" s="25"/>
      <c r="B26472"/>
      <c r="C26472"/>
      <c r="D26472"/>
      <c r="E26472"/>
      <c r="F26472"/>
      <c r="G26472"/>
      <c r="H26472" s="14"/>
      <c r="I26472" s="14"/>
      <c r="K26472"/>
      <c r="L26472"/>
      <c r="M26472"/>
      <c r="N26472"/>
      <c r="O26472"/>
      <c r="P26472"/>
      <c r="S26472"/>
    </row>
    <row r="26473" spans="1:19" x14ac:dyDescent="0.3">
      <c r="A26473" s="25"/>
      <c r="B26473"/>
      <c r="C26473"/>
      <c r="D26473"/>
      <c r="E26473"/>
      <c r="F26473"/>
      <c r="G26473"/>
      <c r="H26473" s="14"/>
      <c r="I26473" s="14"/>
      <c r="K26473"/>
      <c r="L26473"/>
      <c r="M26473"/>
      <c r="N26473"/>
      <c r="O26473"/>
      <c r="P26473"/>
      <c r="S26473"/>
    </row>
    <row r="26474" spans="1:19" x14ac:dyDescent="0.3">
      <c r="A26474" s="25"/>
      <c r="B26474"/>
      <c r="C26474"/>
      <c r="D26474"/>
      <c r="E26474"/>
      <c r="F26474"/>
      <c r="G26474"/>
      <c r="H26474"/>
      <c r="I26474"/>
      <c r="K26474"/>
      <c r="L26474"/>
      <c r="M26474"/>
      <c r="N26474"/>
      <c r="O26474"/>
      <c r="P26474"/>
      <c r="S26474"/>
    </row>
    <row r="26475" spans="1:19" x14ac:dyDescent="0.3">
      <c r="A26475" s="25"/>
      <c r="B26475"/>
      <c r="C26475"/>
      <c r="D26475"/>
      <c r="E26475"/>
      <c r="F26475"/>
      <c r="G26475"/>
      <c r="H26475"/>
      <c r="I26475"/>
      <c r="K26475"/>
      <c r="L26475"/>
      <c r="M26475"/>
      <c r="N26475"/>
      <c r="O26475"/>
      <c r="P26475"/>
      <c r="S26475"/>
    </row>
    <row r="26476" spans="1:19" x14ac:dyDescent="0.3">
      <c r="A26476" s="25"/>
      <c r="B26476"/>
      <c r="C26476"/>
      <c r="D26476"/>
      <c r="E26476"/>
      <c r="F26476"/>
      <c r="G26476"/>
      <c r="H26476"/>
      <c r="I26476"/>
      <c r="K26476"/>
      <c r="L26476"/>
      <c r="M26476"/>
      <c r="N26476"/>
      <c r="O26476"/>
      <c r="P26476"/>
      <c r="S26476"/>
    </row>
    <row r="26477" spans="1:19" x14ac:dyDescent="0.3">
      <c r="A26477" s="25"/>
      <c r="B26477"/>
      <c r="C26477"/>
      <c r="D26477"/>
      <c r="E26477"/>
      <c r="F26477"/>
      <c r="G26477"/>
      <c r="H26477"/>
      <c r="I26477"/>
      <c r="K26477"/>
      <c r="L26477"/>
      <c r="M26477"/>
      <c r="N26477"/>
      <c r="O26477"/>
      <c r="P26477"/>
      <c r="S26477"/>
    </row>
    <row r="26478" spans="1:19" x14ac:dyDescent="0.3">
      <c r="A26478" s="25"/>
      <c r="B26478"/>
      <c r="C26478"/>
      <c r="D26478"/>
      <c r="E26478"/>
      <c r="F26478"/>
      <c r="G26478"/>
      <c r="H26478"/>
      <c r="I26478"/>
      <c r="K26478"/>
      <c r="L26478"/>
      <c r="M26478"/>
      <c r="N26478"/>
      <c r="O26478"/>
      <c r="P26478"/>
      <c r="S26478"/>
    </row>
    <row r="26479" spans="1:19" x14ac:dyDescent="0.3">
      <c r="A26479" s="25"/>
      <c r="B26479"/>
      <c r="C26479"/>
      <c r="D26479"/>
      <c r="E26479"/>
      <c r="F26479"/>
      <c r="G26479"/>
      <c r="H26479"/>
      <c r="I26479"/>
      <c r="K26479"/>
      <c r="L26479"/>
      <c r="M26479"/>
      <c r="N26479"/>
      <c r="O26479"/>
      <c r="P26479"/>
      <c r="S26479"/>
    </row>
    <row r="26480" spans="1:19" x14ac:dyDescent="0.3">
      <c r="A26480" s="25"/>
      <c r="B26480"/>
      <c r="C26480"/>
      <c r="D26480"/>
      <c r="E26480"/>
      <c r="F26480"/>
      <c r="G26480"/>
      <c r="H26480"/>
      <c r="I26480"/>
      <c r="K26480"/>
      <c r="L26480"/>
      <c r="M26480"/>
      <c r="N26480"/>
      <c r="O26480"/>
      <c r="P26480"/>
      <c r="S26480"/>
    </row>
    <row r="26481" spans="1:19" x14ac:dyDescent="0.3">
      <c r="A26481" s="25"/>
      <c r="B26481"/>
      <c r="C26481"/>
      <c r="D26481"/>
      <c r="E26481"/>
      <c r="F26481"/>
      <c r="G26481"/>
      <c r="H26481"/>
      <c r="I26481"/>
      <c r="K26481"/>
      <c r="L26481"/>
      <c r="M26481"/>
      <c r="N26481"/>
      <c r="O26481"/>
      <c r="P26481"/>
      <c r="S26481"/>
    </row>
    <row r="26482" spans="1:19" x14ac:dyDescent="0.3">
      <c r="A26482" s="25"/>
      <c r="B26482"/>
      <c r="C26482"/>
      <c r="D26482"/>
      <c r="E26482"/>
      <c r="F26482"/>
      <c r="G26482"/>
      <c r="H26482"/>
      <c r="I26482"/>
      <c r="K26482"/>
      <c r="L26482"/>
      <c r="M26482"/>
      <c r="N26482"/>
      <c r="O26482"/>
      <c r="P26482"/>
      <c r="S26482"/>
    </row>
    <row r="26483" spans="1:19" x14ac:dyDescent="0.3">
      <c r="A26483" s="25"/>
      <c r="B26483"/>
      <c r="C26483"/>
      <c r="D26483"/>
      <c r="E26483"/>
      <c r="F26483"/>
      <c r="G26483"/>
      <c r="H26483" s="14"/>
      <c r="I26483" s="14"/>
      <c r="K26483"/>
      <c r="L26483"/>
      <c r="M26483"/>
      <c r="N26483"/>
      <c r="O26483"/>
      <c r="P26483"/>
      <c r="S26483"/>
    </row>
    <row r="26484" spans="1:19" x14ac:dyDescent="0.3">
      <c r="A26484" s="25"/>
      <c r="B26484"/>
      <c r="C26484"/>
      <c r="D26484"/>
      <c r="E26484"/>
      <c r="F26484"/>
      <c r="G26484"/>
      <c r="H26484" s="14"/>
      <c r="I26484" s="14"/>
      <c r="K26484"/>
      <c r="L26484"/>
      <c r="M26484"/>
      <c r="N26484"/>
      <c r="O26484"/>
      <c r="P26484"/>
      <c r="S26484"/>
    </row>
    <row r="26485" spans="1:19" x14ac:dyDescent="0.3">
      <c r="A26485" s="25"/>
      <c r="B26485"/>
      <c r="C26485"/>
      <c r="D26485"/>
      <c r="E26485"/>
      <c r="F26485"/>
      <c r="G26485"/>
      <c r="H26485" s="14"/>
      <c r="I26485" s="14"/>
      <c r="K26485"/>
      <c r="L26485"/>
      <c r="M26485"/>
      <c r="N26485"/>
      <c r="O26485"/>
      <c r="P26485"/>
      <c r="S26485"/>
    </row>
    <row r="26486" spans="1:19" x14ac:dyDescent="0.3">
      <c r="A26486" s="25"/>
      <c r="B26486"/>
      <c r="C26486"/>
      <c r="D26486"/>
      <c r="E26486"/>
      <c r="F26486"/>
      <c r="G26486"/>
      <c r="H26486"/>
      <c r="I26486"/>
      <c r="K26486"/>
      <c r="L26486"/>
      <c r="M26486"/>
      <c r="N26486"/>
      <c r="O26486"/>
      <c r="P26486"/>
      <c r="S26486"/>
    </row>
    <row r="26487" spans="1:19" x14ac:dyDescent="0.3">
      <c r="A26487" s="25"/>
      <c r="B26487"/>
      <c r="C26487"/>
      <c r="D26487"/>
      <c r="E26487"/>
      <c r="F26487"/>
      <c r="G26487"/>
      <c r="H26487"/>
      <c r="I26487"/>
      <c r="K26487"/>
      <c r="L26487"/>
      <c r="M26487"/>
      <c r="N26487"/>
      <c r="O26487"/>
      <c r="P26487"/>
      <c r="S26487"/>
    </row>
    <row r="26488" spans="1:19" x14ac:dyDescent="0.3">
      <c r="A26488" s="25"/>
      <c r="B26488"/>
      <c r="C26488"/>
      <c r="D26488"/>
      <c r="E26488"/>
      <c r="F26488"/>
      <c r="G26488"/>
      <c r="H26488"/>
      <c r="I26488"/>
      <c r="K26488"/>
      <c r="L26488"/>
      <c r="M26488"/>
      <c r="N26488"/>
      <c r="O26488"/>
      <c r="P26488"/>
      <c r="S26488"/>
    </row>
    <row r="26489" spans="1:19" x14ac:dyDescent="0.3">
      <c r="A26489" s="25"/>
      <c r="B26489"/>
      <c r="C26489"/>
      <c r="D26489"/>
      <c r="E26489"/>
      <c r="F26489"/>
      <c r="G26489"/>
      <c r="H26489" s="14"/>
      <c r="I26489" s="14"/>
      <c r="K26489"/>
      <c r="L26489"/>
      <c r="M26489"/>
      <c r="N26489"/>
      <c r="O26489"/>
      <c r="P26489"/>
      <c r="S26489"/>
    </row>
    <row r="26490" spans="1:19" x14ac:dyDescent="0.3">
      <c r="A26490" s="25"/>
      <c r="B26490"/>
      <c r="C26490"/>
      <c r="D26490"/>
      <c r="E26490"/>
      <c r="F26490"/>
      <c r="G26490"/>
      <c r="H26490" s="14"/>
      <c r="I26490" s="14"/>
      <c r="K26490"/>
      <c r="L26490"/>
      <c r="M26490"/>
      <c r="N26490"/>
      <c r="O26490"/>
      <c r="P26490"/>
      <c r="S26490"/>
    </row>
    <row r="26491" spans="1:19" x14ac:dyDescent="0.3">
      <c r="A26491" s="25"/>
      <c r="B26491"/>
      <c r="C26491"/>
      <c r="D26491"/>
      <c r="E26491"/>
      <c r="F26491"/>
      <c r="G26491"/>
      <c r="H26491" s="14"/>
      <c r="I26491" s="14"/>
      <c r="K26491"/>
      <c r="L26491"/>
      <c r="M26491"/>
      <c r="N26491"/>
      <c r="O26491"/>
      <c r="P26491"/>
      <c r="S26491"/>
    </row>
    <row r="26492" spans="1:19" x14ac:dyDescent="0.3">
      <c r="A26492" s="25"/>
      <c r="B26492"/>
      <c r="C26492"/>
      <c r="D26492"/>
      <c r="E26492"/>
      <c r="F26492"/>
      <c r="G26492"/>
      <c r="H26492"/>
      <c r="I26492"/>
      <c r="K26492"/>
      <c r="L26492"/>
      <c r="M26492"/>
      <c r="N26492"/>
      <c r="O26492"/>
      <c r="P26492"/>
      <c r="S26492"/>
    </row>
    <row r="26493" spans="1:19" x14ac:dyDescent="0.3">
      <c r="A26493" s="25"/>
      <c r="B26493"/>
      <c r="C26493"/>
      <c r="D26493"/>
      <c r="E26493"/>
      <c r="F26493"/>
      <c r="G26493"/>
      <c r="H26493"/>
      <c r="I26493"/>
      <c r="K26493"/>
      <c r="L26493"/>
      <c r="M26493"/>
      <c r="N26493"/>
      <c r="O26493"/>
      <c r="P26493"/>
      <c r="S26493"/>
    </row>
    <row r="26494" spans="1:19" x14ac:dyDescent="0.3">
      <c r="A26494" s="25"/>
      <c r="B26494"/>
      <c r="C26494"/>
      <c r="D26494"/>
      <c r="E26494"/>
      <c r="F26494"/>
      <c r="G26494"/>
      <c r="H26494"/>
      <c r="I26494"/>
      <c r="K26494"/>
      <c r="L26494"/>
      <c r="M26494"/>
      <c r="N26494"/>
      <c r="O26494"/>
      <c r="P26494"/>
      <c r="S26494"/>
    </row>
    <row r="26495" spans="1:19" x14ac:dyDescent="0.3">
      <c r="A26495" s="25"/>
      <c r="B26495"/>
      <c r="C26495"/>
      <c r="D26495"/>
      <c r="E26495"/>
      <c r="F26495"/>
      <c r="G26495"/>
      <c r="H26495"/>
      <c r="I26495"/>
      <c r="K26495"/>
      <c r="L26495"/>
      <c r="M26495"/>
      <c r="N26495"/>
      <c r="O26495"/>
      <c r="P26495"/>
      <c r="S26495"/>
    </row>
    <row r="26496" spans="1:19" x14ac:dyDescent="0.3">
      <c r="A26496" s="25"/>
      <c r="B26496"/>
      <c r="C26496"/>
      <c r="D26496"/>
      <c r="E26496"/>
      <c r="F26496"/>
      <c r="G26496"/>
      <c r="H26496"/>
      <c r="I26496"/>
      <c r="K26496"/>
      <c r="L26496"/>
      <c r="M26496"/>
      <c r="N26496"/>
      <c r="O26496"/>
      <c r="P26496"/>
      <c r="S26496"/>
    </row>
    <row r="26497" spans="1:19" x14ac:dyDescent="0.3">
      <c r="A26497" s="25"/>
      <c r="B26497"/>
      <c r="C26497"/>
      <c r="D26497"/>
      <c r="E26497"/>
      <c r="F26497"/>
      <c r="G26497"/>
      <c r="H26497"/>
      <c r="I26497"/>
      <c r="K26497"/>
      <c r="L26497"/>
      <c r="M26497"/>
      <c r="N26497"/>
      <c r="O26497"/>
      <c r="P26497"/>
      <c r="S26497"/>
    </row>
    <row r="26498" spans="1:19" x14ac:dyDescent="0.3">
      <c r="A26498" s="25"/>
      <c r="B26498"/>
      <c r="C26498"/>
      <c r="D26498"/>
      <c r="E26498"/>
      <c r="F26498"/>
      <c r="G26498"/>
      <c r="H26498"/>
      <c r="I26498"/>
      <c r="K26498"/>
      <c r="L26498"/>
      <c r="M26498"/>
      <c r="N26498"/>
      <c r="O26498"/>
      <c r="P26498"/>
      <c r="S26498"/>
    </row>
    <row r="26499" spans="1:19" x14ac:dyDescent="0.3">
      <c r="A26499" s="25"/>
      <c r="B26499"/>
      <c r="C26499"/>
      <c r="D26499"/>
      <c r="E26499"/>
      <c r="F26499"/>
      <c r="G26499"/>
      <c r="H26499"/>
      <c r="I26499"/>
      <c r="K26499"/>
      <c r="L26499"/>
      <c r="M26499"/>
      <c r="N26499"/>
      <c r="O26499"/>
      <c r="P26499"/>
      <c r="S26499"/>
    </row>
    <row r="26500" spans="1:19" x14ac:dyDescent="0.3">
      <c r="A26500" s="25"/>
      <c r="B26500"/>
      <c r="C26500"/>
      <c r="D26500"/>
      <c r="E26500"/>
      <c r="F26500"/>
      <c r="G26500"/>
      <c r="H26500" s="14"/>
      <c r="I26500" s="14"/>
      <c r="K26500"/>
      <c r="L26500"/>
      <c r="M26500"/>
      <c r="N26500"/>
      <c r="O26500"/>
      <c r="P26500"/>
      <c r="S26500"/>
    </row>
    <row r="26501" spans="1:19" x14ac:dyDescent="0.3">
      <c r="A26501" s="25"/>
      <c r="B26501"/>
      <c r="C26501"/>
      <c r="D26501"/>
      <c r="E26501"/>
      <c r="F26501"/>
      <c r="G26501"/>
      <c r="H26501" s="26"/>
      <c r="I26501" s="26"/>
      <c r="K26501"/>
      <c r="L26501"/>
      <c r="M26501"/>
      <c r="N26501"/>
      <c r="O26501"/>
      <c r="P26501"/>
      <c r="S26501"/>
    </row>
    <row r="26502" spans="1:19" x14ac:dyDescent="0.3">
      <c r="A26502" s="25"/>
      <c r="B26502"/>
      <c r="C26502"/>
      <c r="D26502"/>
      <c r="E26502"/>
      <c r="F26502"/>
      <c r="G26502"/>
      <c r="H26502" s="26"/>
      <c r="I26502" s="26"/>
      <c r="K26502"/>
      <c r="L26502"/>
      <c r="M26502"/>
      <c r="N26502"/>
      <c r="O26502"/>
      <c r="P26502"/>
      <c r="S26502"/>
    </row>
    <row r="26503" spans="1:19" x14ac:dyDescent="0.3">
      <c r="A26503" s="25"/>
      <c r="B26503"/>
      <c r="C26503"/>
      <c r="D26503"/>
      <c r="E26503"/>
      <c r="F26503"/>
      <c r="G26503"/>
      <c r="H26503" s="26"/>
      <c r="I26503" s="26"/>
      <c r="K26503"/>
      <c r="L26503"/>
      <c r="M26503"/>
      <c r="N26503"/>
      <c r="O26503"/>
      <c r="P26503"/>
      <c r="S26503"/>
    </row>
    <row r="26504" spans="1:19" x14ac:dyDescent="0.3">
      <c r="A26504" s="25"/>
      <c r="B26504"/>
      <c r="C26504"/>
      <c r="D26504"/>
      <c r="E26504"/>
      <c r="F26504"/>
      <c r="G26504"/>
      <c r="H26504" s="26"/>
      <c r="I26504" s="26"/>
      <c r="K26504"/>
      <c r="L26504"/>
      <c r="M26504"/>
      <c r="N26504"/>
      <c r="O26504"/>
      <c r="P26504"/>
      <c r="S26504"/>
    </row>
    <row r="26505" spans="1:19" x14ac:dyDescent="0.3">
      <c r="A26505" s="25"/>
      <c r="B26505"/>
      <c r="C26505"/>
      <c r="D26505"/>
      <c r="E26505"/>
      <c r="F26505"/>
      <c r="G26505"/>
      <c r="H26505"/>
      <c r="I26505"/>
      <c r="K26505"/>
      <c r="L26505"/>
      <c r="M26505"/>
      <c r="N26505"/>
      <c r="O26505"/>
      <c r="P26505"/>
      <c r="S26505"/>
    </row>
    <row r="26506" spans="1:19" x14ac:dyDescent="0.3">
      <c r="A26506" s="25"/>
      <c r="B26506"/>
      <c r="C26506"/>
      <c r="D26506"/>
      <c r="E26506"/>
      <c r="F26506"/>
      <c r="G26506"/>
      <c r="H26506"/>
      <c r="I26506"/>
      <c r="K26506"/>
      <c r="L26506"/>
      <c r="M26506"/>
      <c r="N26506"/>
      <c r="O26506"/>
      <c r="P26506"/>
      <c r="S26506"/>
    </row>
    <row r="26507" spans="1:19" x14ac:dyDescent="0.3">
      <c r="A26507" s="25"/>
      <c r="B26507"/>
      <c r="C26507"/>
      <c r="D26507"/>
      <c r="E26507"/>
      <c r="F26507"/>
      <c r="G26507"/>
      <c r="H26507"/>
      <c r="I26507"/>
      <c r="K26507"/>
      <c r="L26507"/>
      <c r="M26507"/>
      <c r="N26507"/>
      <c r="O26507"/>
      <c r="P26507"/>
      <c r="S26507"/>
    </row>
    <row r="26508" spans="1:19" x14ac:dyDescent="0.3">
      <c r="A26508" s="25"/>
      <c r="B26508"/>
      <c r="C26508"/>
      <c r="D26508"/>
      <c r="E26508"/>
      <c r="F26508"/>
      <c r="G26508"/>
      <c r="H26508" s="14"/>
      <c r="I26508"/>
      <c r="K26508"/>
      <c r="L26508"/>
      <c r="M26508"/>
      <c r="N26508"/>
      <c r="O26508"/>
      <c r="P26508"/>
      <c r="S26508"/>
    </row>
    <row r="26509" spans="1:19" x14ac:dyDescent="0.3">
      <c r="A26509" s="25"/>
      <c r="B26509"/>
      <c r="C26509"/>
      <c r="D26509"/>
      <c r="E26509"/>
      <c r="F26509"/>
      <c r="G26509"/>
      <c r="H26509" s="26"/>
      <c r="I26509" s="26"/>
      <c r="K26509"/>
      <c r="L26509"/>
      <c r="M26509"/>
      <c r="N26509"/>
      <c r="O26509"/>
      <c r="P26509"/>
      <c r="S26509"/>
    </row>
    <row r="26510" spans="1:19" x14ac:dyDescent="0.3">
      <c r="A26510" s="25"/>
      <c r="B26510"/>
      <c r="C26510"/>
      <c r="D26510"/>
      <c r="E26510"/>
      <c r="F26510"/>
      <c r="G26510"/>
      <c r="H26510" s="26"/>
      <c r="I26510" s="26"/>
      <c r="K26510"/>
      <c r="L26510"/>
      <c r="M26510"/>
      <c r="N26510"/>
      <c r="O26510"/>
      <c r="P26510"/>
      <c r="S26510"/>
    </row>
    <row r="26511" spans="1:19" x14ac:dyDescent="0.3">
      <c r="A26511" s="25"/>
      <c r="B26511"/>
      <c r="C26511"/>
      <c r="D26511"/>
      <c r="E26511"/>
      <c r="F26511"/>
      <c r="G26511"/>
      <c r="H26511" s="26"/>
      <c r="I26511" s="26"/>
      <c r="K26511"/>
      <c r="L26511"/>
      <c r="M26511"/>
      <c r="N26511"/>
      <c r="O26511"/>
      <c r="P26511"/>
      <c r="S26511"/>
    </row>
    <row r="26512" spans="1:19" x14ac:dyDescent="0.3">
      <c r="A26512" s="25"/>
      <c r="B26512"/>
      <c r="C26512"/>
      <c r="D26512"/>
      <c r="E26512"/>
      <c r="F26512"/>
      <c r="G26512"/>
      <c r="H26512" s="26"/>
      <c r="I26512" s="26"/>
      <c r="K26512"/>
      <c r="L26512"/>
      <c r="M26512"/>
      <c r="N26512"/>
      <c r="O26512"/>
      <c r="P26512"/>
      <c r="S26512"/>
    </row>
    <row r="26513" spans="1:19" x14ac:dyDescent="0.3">
      <c r="A26513" s="25"/>
      <c r="B26513"/>
      <c r="C26513"/>
      <c r="D26513"/>
      <c r="E26513"/>
      <c r="F26513"/>
      <c r="G26513"/>
      <c r="H26513" s="26"/>
      <c r="I26513" s="14"/>
      <c r="K26513"/>
      <c r="L26513"/>
      <c r="M26513"/>
      <c r="N26513"/>
      <c r="O26513"/>
      <c r="P26513"/>
      <c r="S26513"/>
    </row>
    <row r="26514" spans="1:19" x14ac:dyDescent="0.3">
      <c r="A26514" s="25"/>
      <c r="B26514"/>
      <c r="C26514"/>
      <c r="D26514"/>
      <c r="E26514"/>
      <c r="F26514"/>
      <c r="G26514"/>
      <c r="H26514" s="26"/>
      <c r="I26514" s="14"/>
      <c r="K26514"/>
      <c r="L26514"/>
      <c r="M26514"/>
      <c r="N26514"/>
      <c r="O26514"/>
      <c r="P26514"/>
      <c r="S26514"/>
    </row>
    <row r="26515" spans="1:19" x14ac:dyDescent="0.3">
      <c r="A26515" s="25"/>
      <c r="B26515"/>
      <c r="C26515"/>
      <c r="D26515"/>
      <c r="E26515"/>
      <c r="F26515"/>
      <c r="G26515"/>
      <c r="H26515"/>
      <c r="I26515" s="14"/>
      <c r="K26515"/>
      <c r="L26515"/>
      <c r="M26515"/>
      <c r="N26515"/>
      <c r="O26515"/>
      <c r="P26515"/>
      <c r="S26515"/>
    </row>
    <row r="26516" spans="1:19" x14ac:dyDescent="0.3">
      <c r="A26516" s="25"/>
      <c r="B26516"/>
      <c r="C26516"/>
      <c r="D26516"/>
      <c r="E26516"/>
      <c r="F26516"/>
      <c r="G26516"/>
      <c r="H26516"/>
      <c r="I26516"/>
      <c r="K26516"/>
      <c r="L26516"/>
      <c r="M26516"/>
      <c r="N26516"/>
      <c r="O26516"/>
      <c r="P26516"/>
      <c r="S26516"/>
    </row>
    <row r="26517" spans="1:19" x14ac:dyDescent="0.3">
      <c r="A26517" s="25"/>
      <c r="B26517"/>
      <c r="C26517"/>
      <c r="D26517"/>
      <c r="E26517"/>
      <c r="F26517"/>
      <c r="G26517"/>
      <c r="H26517" s="26"/>
      <c r="I26517" s="26"/>
      <c r="K26517"/>
      <c r="L26517"/>
      <c r="M26517"/>
      <c r="N26517"/>
      <c r="O26517"/>
      <c r="P26517"/>
      <c r="S26517"/>
    </row>
    <row r="26518" spans="1:19" x14ac:dyDescent="0.3">
      <c r="A26518" s="25"/>
      <c r="B26518"/>
      <c r="C26518"/>
      <c r="D26518"/>
      <c r="E26518"/>
      <c r="F26518"/>
      <c r="G26518"/>
      <c r="H26518" s="26"/>
      <c r="I26518" s="26"/>
      <c r="K26518"/>
      <c r="L26518"/>
      <c r="M26518"/>
      <c r="N26518"/>
      <c r="O26518"/>
      <c r="P26518"/>
      <c r="S26518"/>
    </row>
    <row r="26519" spans="1:19" x14ac:dyDescent="0.3">
      <c r="A26519" s="25"/>
      <c r="B26519"/>
      <c r="C26519"/>
      <c r="D26519"/>
      <c r="E26519"/>
      <c r="F26519"/>
      <c r="G26519"/>
      <c r="H26519" s="26"/>
      <c r="I26519" s="26"/>
      <c r="K26519"/>
      <c r="L26519"/>
      <c r="M26519"/>
      <c r="N26519"/>
      <c r="O26519"/>
      <c r="P26519"/>
      <c r="S26519"/>
    </row>
    <row r="26520" spans="1:19" x14ac:dyDescent="0.3">
      <c r="A26520" s="25"/>
      <c r="B26520"/>
      <c r="C26520"/>
      <c r="D26520"/>
      <c r="E26520"/>
      <c r="F26520"/>
      <c r="G26520"/>
      <c r="H26520" s="26"/>
      <c r="I26520" s="26"/>
      <c r="K26520"/>
      <c r="L26520"/>
      <c r="M26520"/>
      <c r="N26520"/>
      <c r="O26520"/>
      <c r="P26520"/>
      <c r="S26520"/>
    </row>
    <row r="26521" spans="1:19" x14ac:dyDescent="0.3">
      <c r="A26521" s="25"/>
      <c r="B26521"/>
      <c r="C26521"/>
      <c r="D26521"/>
      <c r="E26521"/>
      <c r="F26521"/>
      <c r="G26521"/>
      <c r="H26521" s="26"/>
      <c r="I26521" s="26"/>
      <c r="K26521"/>
      <c r="L26521"/>
      <c r="M26521"/>
      <c r="N26521"/>
      <c r="O26521"/>
      <c r="P26521"/>
      <c r="S26521"/>
    </row>
    <row r="26522" spans="1:19" x14ac:dyDescent="0.3">
      <c r="A26522" s="25"/>
      <c r="B26522"/>
      <c r="C26522"/>
      <c r="D26522"/>
      <c r="E26522"/>
      <c r="F26522"/>
      <c r="G26522"/>
      <c r="H26522" s="26"/>
      <c r="I26522" s="26"/>
      <c r="K26522"/>
      <c r="L26522"/>
      <c r="M26522"/>
      <c r="N26522"/>
      <c r="O26522"/>
      <c r="P26522"/>
      <c r="S26522"/>
    </row>
    <row r="26523" spans="1:19" x14ac:dyDescent="0.3">
      <c r="A26523" s="25"/>
      <c r="B26523"/>
      <c r="C26523"/>
      <c r="D26523"/>
      <c r="E26523"/>
      <c r="F26523"/>
      <c r="G26523"/>
      <c r="H26523"/>
      <c r="I26523"/>
      <c r="K26523"/>
      <c r="L26523"/>
      <c r="M26523"/>
      <c r="N26523"/>
      <c r="O26523"/>
      <c r="P26523"/>
      <c r="S26523"/>
    </row>
    <row r="26524" spans="1:19" x14ac:dyDescent="0.3">
      <c r="A26524" s="25"/>
      <c r="B26524"/>
      <c r="C26524"/>
      <c r="D26524"/>
      <c r="E26524"/>
      <c r="F26524"/>
      <c r="G26524"/>
      <c r="H26524"/>
      <c r="I26524"/>
      <c r="K26524"/>
      <c r="L26524"/>
      <c r="M26524"/>
      <c r="N26524"/>
      <c r="O26524"/>
      <c r="P26524"/>
      <c r="S26524"/>
    </row>
    <row r="26525" spans="1:19" x14ac:dyDescent="0.3">
      <c r="A26525" s="25"/>
      <c r="B26525"/>
      <c r="C26525"/>
      <c r="D26525"/>
      <c r="E26525"/>
      <c r="F26525"/>
      <c r="G26525"/>
      <c r="H26525"/>
      <c r="I26525"/>
      <c r="K26525"/>
      <c r="L26525"/>
      <c r="M26525"/>
      <c r="N26525"/>
      <c r="O26525"/>
      <c r="P26525"/>
      <c r="S26525"/>
    </row>
    <row r="26526" spans="1:19" x14ac:dyDescent="0.3">
      <c r="A26526" s="25"/>
      <c r="B26526"/>
      <c r="C26526"/>
      <c r="D26526"/>
      <c r="E26526"/>
      <c r="F26526"/>
      <c r="G26526"/>
      <c r="H26526"/>
      <c r="I26526"/>
      <c r="K26526"/>
      <c r="L26526"/>
      <c r="M26526"/>
      <c r="N26526"/>
      <c r="O26526"/>
      <c r="P26526"/>
      <c r="S26526"/>
    </row>
    <row r="26527" spans="1:19" x14ac:dyDescent="0.3">
      <c r="A26527" s="25"/>
      <c r="B26527"/>
      <c r="C26527"/>
      <c r="D26527"/>
      <c r="E26527"/>
      <c r="F26527"/>
      <c r="G26527"/>
      <c r="H26527" s="26"/>
      <c r="I26527"/>
      <c r="K26527"/>
      <c r="L26527"/>
      <c r="M26527"/>
      <c r="N26527"/>
      <c r="O26527"/>
      <c r="P26527"/>
      <c r="S26527"/>
    </row>
    <row r="26528" spans="1:19" x14ac:dyDescent="0.3">
      <c r="A26528" s="25"/>
      <c r="B26528"/>
      <c r="C26528"/>
      <c r="D26528"/>
      <c r="E26528"/>
      <c r="F26528"/>
      <c r="G26528"/>
      <c r="H26528" s="26"/>
      <c r="I26528"/>
      <c r="K26528"/>
      <c r="L26528"/>
      <c r="M26528"/>
      <c r="N26528"/>
      <c r="O26528"/>
      <c r="P26528"/>
      <c r="S26528"/>
    </row>
    <row r="26529" spans="1:19" x14ac:dyDescent="0.3">
      <c r="A26529" s="25"/>
      <c r="B26529"/>
      <c r="C26529"/>
      <c r="D26529"/>
      <c r="E26529"/>
      <c r="F26529"/>
      <c r="G26529"/>
      <c r="H26529" s="26"/>
      <c r="I26529"/>
      <c r="K26529"/>
      <c r="L26529"/>
      <c r="M26529"/>
      <c r="N26529"/>
      <c r="O26529"/>
      <c r="P26529"/>
      <c r="S26529"/>
    </row>
    <row r="26530" spans="1:19" x14ac:dyDescent="0.3">
      <c r="A26530" s="25"/>
      <c r="B26530"/>
      <c r="C26530"/>
      <c r="D26530"/>
      <c r="E26530"/>
      <c r="F26530"/>
      <c r="G26530"/>
      <c r="H26530" s="26"/>
      <c r="I26530"/>
      <c r="K26530"/>
      <c r="L26530"/>
      <c r="M26530"/>
      <c r="N26530"/>
      <c r="O26530"/>
      <c r="P26530"/>
      <c r="S26530"/>
    </row>
    <row r="26531" spans="1:19" x14ac:dyDescent="0.3">
      <c r="A26531" s="25"/>
      <c r="B26531"/>
      <c r="C26531"/>
      <c r="D26531"/>
      <c r="E26531"/>
      <c r="F26531"/>
      <c r="G26531"/>
      <c r="H26531" s="26"/>
      <c r="I26531" s="26"/>
      <c r="K26531"/>
      <c r="L26531"/>
      <c r="M26531"/>
      <c r="N26531"/>
      <c r="O26531"/>
      <c r="P26531"/>
      <c r="S26531"/>
    </row>
    <row r="26532" spans="1:19" x14ac:dyDescent="0.3">
      <c r="A26532" s="25"/>
      <c r="B26532"/>
      <c r="C26532"/>
      <c r="D26532"/>
      <c r="E26532"/>
      <c r="F26532"/>
      <c r="G26532"/>
      <c r="H26532" s="26"/>
      <c r="I26532" s="26"/>
      <c r="K26532"/>
      <c r="L26532"/>
      <c r="M26532"/>
      <c r="N26532"/>
      <c r="O26532"/>
      <c r="P26532"/>
      <c r="S26532"/>
    </row>
    <row r="26533" spans="1:19" x14ac:dyDescent="0.3">
      <c r="A26533" s="25"/>
      <c r="B26533"/>
      <c r="C26533"/>
      <c r="D26533"/>
      <c r="E26533"/>
      <c r="F26533"/>
      <c r="G26533"/>
      <c r="H26533" s="26"/>
      <c r="I26533" s="26"/>
      <c r="K26533"/>
      <c r="L26533"/>
      <c r="M26533"/>
      <c r="N26533"/>
      <c r="O26533"/>
      <c r="P26533"/>
      <c r="S26533"/>
    </row>
    <row r="26534" spans="1:19" x14ac:dyDescent="0.3">
      <c r="A26534" s="25"/>
      <c r="B26534"/>
      <c r="C26534"/>
      <c r="D26534"/>
      <c r="E26534"/>
      <c r="F26534"/>
      <c r="G26534"/>
      <c r="H26534" s="26"/>
      <c r="I26534" s="26"/>
      <c r="K26534"/>
      <c r="L26534"/>
      <c r="M26534"/>
      <c r="N26534"/>
      <c r="O26534"/>
      <c r="P26534"/>
      <c r="S26534"/>
    </row>
    <row r="26535" spans="1:19" x14ac:dyDescent="0.3">
      <c r="A26535" s="25"/>
      <c r="B26535"/>
      <c r="C26535"/>
      <c r="D26535"/>
      <c r="E26535"/>
      <c r="F26535"/>
      <c r="G26535"/>
      <c r="H26535" s="14"/>
      <c r="I26535" s="14"/>
      <c r="K26535"/>
      <c r="L26535"/>
      <c r="M26535"/>
      <c r="N26535"/>
      <c r="O26535"/>
      <c r="P26535"/>
      <c r="S26535"/>
    </row>
    <row r="26536" spans="1:19" x14ac:dyDescent="0.3">
      <c r="A26536" s="25"/>
      <c r="B26536"/>
      <c r="C26536"/>
      <c r="D26536"/>
      <c r="E26536"/>
      <c r="F26536"/>
      <c r="G26536"/>
      <c r="H26536" s="14"/>
      <c r="I26536" s="14"/>
      <c r="K26536"/>
      <c r="L26536"/>
      <c r="M26536"/>
      <c r="N26536"/>
      <c r="O26536"/>
      <c r="P26536"/>
      <c r="S26536"/>
    </row>
    <row r="26537" spans="1:19" x14ac:dyDescent="0.3">
      <c r="A26537" s="25"/>
      <c r="B26537"/>
      <c r="C26537"/>
      <c r="D26537"/>
      <c r="E26537"/>
      <c r="F26537"/>
      <c r="G26537"/>
      <c r="H26537" s="14"/>
      <c r="I26537" s="14"/>
      <c r="K26537"/>
      <c r="L26537"/>
      <c r="M26537"/>
      <c r="N26537"/>
      <c r="O26537"/>
      <c r="P26537"/>
      <c r="S26537"/>
    </row>
    <row r="26538" spans="1:19" x14ac:dyDescent="0.3">
      <c r="A26538" s="25"/>
      <c r="B26538"/>
      <c r="C26538"/>
      <c r="D26538"/>
      <c r="E26538"/>
      <c r="F26538"/>
      <c r="G26538"/>
      <c r="H26538" s="14"/>
      <c r="I26538" s="14"/>
      <c r="K26538"/>
      <c r="L26538"/>
      <c r="M26538"/>
      <c r="N26538"/>
      <c r="O26538"/>
      <c r="P26538"/>
      <c r="S26538"/>
    </row>
    <row r="26539" spans="1:19" x14ac:dyDescent="0.3">
      <c r="A26539" s="25"/>
      <c r="B26539"/>
      <c r="C26539"/>
      <c r="D26539"/>
      <c r="E26539"/>
      <c r="F26539"/>
      <c r="G26539"/>
      <c r="H26539" s="26"/>
      <c r="I26539" s="26"/>
      <c r="K26539"/>
      <c r="L26539"/>
      <c r="M26539"/>
      <c r="N26539"/>
      <c r="O26539"/>
      <c r="P26539"/>
      <c r="S26539"/>
    </row>
    <row r="26540" spans="1:19" x14ac:dyDescent="0.3">
      <c r="A26540" s="25"/>
      <c r="B26540"/>
      <c r="C26540"/>
      <c r="D26540"/>
      <c r="E26540"/>
      <c r="F26540"/>
      <c r="G26540"/>
      <c r="H26540" s="26"/>
      <c r="I26540" s="26"/>
      <c r="K26540"/>
      <c r="L26540"/>
      <c r="M26540"/>
      <c r="N26540"/>
      <c r="O26540"/>
      <c r="P26540"/>
      <c r="S26540"/>
    </row>
    <row r="26541" spans="1:19" x14ac:dyDescent="0.3">
      <c r="A26541" s="25"/>
      <c r="B26541"/>
      <c r="C26541"/>
      <c r="D26541"/>
      <c r="E26541"/>
      <c r="F26541"/>
      <c r="G26541"/>
      <c r="H26541" s="26"/>
      <c r="I26541" s="26"/>
      <c r="K26541"/>
      <c r="L26541"/>
      <c r="M26541"/>
      <c r="N26541"/>
      <c r="O26541"/>
      <c r="P26541"/>
      <c r="S26541"/>
    </row>
    <row r="26542" spans="1:19" x14ac:dyDescent="0.3">
      <c r="A26542" s="25"/>
      <c r="B26542"/>
      <c r="C26542"/>
      <c r="D26542"/>
      <c r="E26542"/>
      <c r="F26542"/>
      <c r="G26542"/>
      <c r="H26542" s="26"/>
      <c r="I26542" s="26"/>
      <c r="K26542"/>
      <c r="L26542"/>
      <c r="M26542"/>
      <c r="N26542"/>
      <c r="O26542"/>
      <c r="P26542"/>
      <c r="S26542"/>
    </row>
    <row r="26543" spans="1:19" x14ac:dyDescent="0.3">
      <c r="A26543" s="25"/>
      <c r="B26543"/>
      <c r="C26543"/>
      <c r="D26543"/>
      <c r="E26543"/>
      <c r="F26543"/>
      <c r="G26543"/>
      <c r="H26543" s="26"/>
      <c r="I26543" s="26"/>
      <c r="K26543"/>
      <c r="L26543"/>
      <c r="M26543"/>
      <c r="N26543"/>
      <c r="O26543"/>
      <c r="P26543"/>
      <c r="S26543"/>
    </row>
    <row r="26544" spans="1:19" x14ac:dyDescent="0.3">
      <c r="A26544" s="25"/>
      <c r="B26544"/>
      <c r="C26544"/>
      <c r="D26544"/>
      <c r="E26544"/>
      <c r="F26544"/>
      <c r="G26544"/>
      <c r="H26544" s="26"/>
      <c r="I26544" s="26"/>
      <c r="K26544"/>
      <c r="L26544"/>
      <c r="M26544"/>
      <c r="N26544"/>
      <c r="O26544"/>
      <c r="P26544"/>
      <c r="S26544"/>
    </row>
    <row r="26545" spans="1:19" x14ac:dyDescent="0.3">
      <c r="A26545" s="25"/>
      <c r="B26545"/>
      <c r="C26545"/>
      <c r="D26545"/>
      <c r="E26545"/>
      <c r="F26545"/>
      <c r="G26545"/>
      <c r="H26545" s="26"/>
      <c r="I26545" s="26"/>
      <c r="K26545"/>
      <c r="L26545"/>
      <c r="M26545"/>
      <c r="N26545"/>
      <c r="O26545"/>
      <c r="P26545"/>
      <c r="S26545"/>
    </row>
    <row r="26546" spans="1:19" x14ac:dyDescent="0.3">
      <c r="A26546" s="25"/>
      <c r="B26546"/>
      <c r="C26546"/>
      <c r="D26546"/>
      <c r="E26546"/>
      <c r="F26546"/>
      <c r="G26546"/>
      <c r="H26546" s="26"/>
      <c r="I26546" s="26"/>
      <c r="K26546"/>
      <c r="L26546"/>
      <c r="M26546"/>
      <c r="N26546"/>
      <c r="O26546"/>
      <c r="P26546"/>
      <c r="S26546"/>
    </row>
    <row r="26547" spans="1:19" x14ac:dyDescent="0.3">
      <c r="A26547" s="25"/>
      <c r="B26547"/>
      <c r="C26547"/>
      <c r="D26547"/>
      <c r="E26547"/>
      <c r="F26547"/>
      <c r="G26547"/>
      <c r="H26547" s="26"/>
      <c r="I26547" s="26"/>
      <c r="K26547"/>
      <c r="L26547"/>
      <c r="M26547"/>
      <c r="N26547"/>
      <c r="O26547"/>
      <c r="P26547"/>
      <c r="S26547"/>
    </row>
    <row r="26548" spans="1:19" x14ac:dyDescent="0.3">
      <c r="A26548" s="25"/>
      <c r="B26548"/>
      <c r="C26548"/>
      <c r="D26548"/>
      <c r="E26548"/>
      <c r="F26548"/>
      <c r="G26548"/>
      <c r="H26548" s="26"/>
      <c r="I26548" s="26"/>
      <c r="K26548"/>
      <c r="L26548"/>
      <c r="M26548"/>
      <c r="N26548"/>
      <c r="O26548"/>
      <c r="P26548"/>
      <c r="S26548"/>
    </row>
    <row r="26549" spans="1:19" x14ac:dyDescent="0.3">
      <c r="A26549" s="25"/>
      <c r="B26549"/>
      <c r="C26549"/>
      <c r="D26549"/>
      <c r="E26549"/>
      <c r="F26549"/>
      <c r="G26549"/>
      <c r="H26549" s="26"/>
      <c r="I26549" s="26"/>
      <c r="K26549"/>
      <c r="L26549"/>
      <c r="M26549"/>
      <c r="N26549"/>
      <c r="O26549"/>
      <c r="P26549"/>
      <c r="S26549"/>
    </row>
    <row r="26550" spans="1:19" x14ac:dyDescent="0.3">
      <c r="A26550" s="25"/>
      <c r="B26550"/>
      <c r="C26550"/>
      <c r="D26550"/>
      <c r="E26550"/>
      <c r="F26550"/>
      <c r="G26550"/>
      <c r="H26550" s="26"/>
      <c r="I26550" s="26"/>
      <c r="K26550"/>
      <c r="L26550"/>
      <c r="M26550"/>
      <c r="N26550"/>
      <c r="O26550"/>
      <c r="P26550"/>
      <c r="S26550"/>
    </row>
    <row r="26551" spans="1:19" x14ac:dyDescent="0.3">
      <c r="A26551" s="25"/>
      <c r="B26551"/>
      <c r="C26551"/>
      <c r="D26551"/>
      <c r="E26551"/>
      <c r="F26551"/>
      <c r="G26551"/>
      <c r="H26551" s="14"/>
      <c r="I26551" s="14"/>
      <c r="K26551"/>
      <c r="L26551"/>
      <c r="M26551"/>
      <c r="N26551"/>
      <c r="O26551"/>
      <c r="P26551"/>
      <c r="S26551"/>
    </row>
    <row r="26552" spans="1:19" x14ac:dyDescent="0.3">
      <c r="A26552" s="25"/>
      <c r="B26552"/>
      <c r="C26552"/>
      <c r="D26552"/>
      <c r="E26552"/>
      <c r="F26552"/>
      <c r="G26552"/>
      <c r="H26552" s="14"/>
      <c r="I26552" s="14"/>
      <c r="K26552"/>
      <c r="L26552"/>
      <c r="M26552"/>
      <c r="N26552"/>
      <c r="O26552"/>
      <c r="P26552"/>
      <c r="S26552"/>
    </row>
    <row r="26553" spans="1:19" x14ac:dyDescent="0.3">
      <c r="A26553" s="25"/>
      <c r="B26553"/>
      <c r="C26553"/>
      <c r="D26553"/>
      <c r="E26553"/>
      <c r="F26553"/>
      <c r="G26553"/>
      <c r="H26553" s="14"/>
      <c r="I26553" s="14"/>
      <c r="K26553"/>
      <c r="L26553"/>
      <c r="M26553"/>
      <c r="N26553"/>
      <c r="O26553"/>
      <c r="P26553"/>
      <c r="S26553"/>
    </row>
    <row r="26554" spans="1:19" x14ac:dyDescent="0.3">
      <c r="A26554" s="25"/>
      <c r="B26554"/>
      <c r="C26554"/>
      <c r="D26554"/>
      <c r="E26554"/>
      <c r="F26554"/>
      <c r="G26554"/>
      <c r="H26554" s="14"/>
      <c r="I26554" s="14"/>
      <c r="K26554"/>
      <c r="L26554"/>
      <c r="M26554"/>
      <c r="N26554"/>
      <c r="O26554"/>
      <c r="P26554"/>
      <c r="S26554"/>
    </row>
    <row r="26555" spans="1:19" x14ac:dyDescent="0.3">
      <c r="A26555" s="25"/>
      <c r="B26555"/>
      <c r="C26555"/>
      <c r="D26555"/>
      <c r="E26555"/>
      <c r="F26555"/>
      <c r="G26555"/>
      <c r="H26555" s="26"/>
      <c r="I26555" s="26"/>
      <c r="K26555"/>
      <c r="L26555"/>
      <c r="M26555"/>
      <c r="N26555"/>
      <c r="O26555"/>
      <c r="P26555"/>
      <c r="S26555"/>
    </row>
    <row r="26556" spans="1:19" x14ac:dyDescent="0.3">
      <c r="A26556" s="25"/>
      <c r="B26556"/>
      <c r="C26556"/>
      <c r="D26556"/>
      <c r="E26556"/>
      <c r="F26556"/>
      <c r="G26556"/>
      <c r="H26556" s="26"/>
      <c r="I26556" s="26"/>
      <c r="K26556"/>
      <c r="L26556"/>
      <c r="M26556"/>
      <c r="N26556"/>
      <c r="O26556"/>
      <c r="P26556"/>
      <c r="S26556"/>
    </row>
    <row r="26557" spans="1:19" x14ac:dyDescent="0.3">
      <c r="A26557" s="25"/>
      <c r="B26557"/>
      <c r="C26557"/>
      <c r="D26557"/>
      <c r="E26557"/>
      <c r="F26557"/>
      <c r="G26557"/>
      <c r="H26557" s="26"/>
      <c r="I26557" s="26"/>
      <c r="K26557"/>
      <c r="L26557"/>
      <c r="M26557"/>
      <c r="N26557"/>
      <c r="O26557"/>
      <c r="P26557"/>
      <c r="S26557"/>
    </row>
    <row r="26558" spans="1:19" x14ac:dyDescent="0.3">
      <c r="A26558" s="25"/>
      <c r="B26558"/>
      <c r="C26558"/>
      <c r="D26558"/>
      <c r="E26558"/>
      <c r="F26558"/>
      <c r="G26558"/>
      <c r="H26558" s="26"/>
      <c r="I26558" s="26"/>
      <c r="K26558"/>
      <c r="L26558"/>
      <c r="M26558"/>
      <c r="N26558"/>
      <c r="O26558"/>
      <c r="P26558"/>
      <c r="S26558"/>
    </row>
    <row r="26559" spans="1:19" x14ac:dyDescent="0.3">
      <c r="A26559" s="25"/>
      <c r="B26559"/>
      <c r="C26559"/>
      <c r="D26559"/>
      <c r="E26559"/>
      <c r="F26559"/>
      <c r="G26559"/>
      <c r="H26559" s="26"/>
      <c r="I26559" s="26"/>
      <c r="K26559"/>
      <c r="L26559"/>
      <c r="M26559"/>
      <c r="N26559"/>
      <c r="O26559"/>
      <c r="P26559"/>
      <c r="S26559"/>
    </row>
    <row r="26560" spans="1:19" x14ac:dyDescent="0.3">
      <c r="A26560" s="25"/>
      <c r="B26560"/>
      <c r="C26560"/>
      <c r="D26560"/>
      <c r="E26560"/>
      <c r="F26560"/>
      <c r="G26560"/>
      <c r="H26560" s="26"/>
      <c r="I26560" s="26"/>
      <c r="K26560"/>
      <c r="L26560"/>
      <c r="M26560"/>
      <c r="N26560"/>
      <c r="O26560"/>
      <c r="P26560"/>
      <c r="S26560"/>
    </row>
    <row r="26561" spans="1:19" x14ac:dyDescent="0.3">
      <c r="A26561" s="25"/>
      <c r="B26561"/>
      <c r="C26561"/>
      <c r="D26561"/>
      <c r="E26561"/>
      <c r="F26561"/>
      <c r="G26561"/>
      <c r="H26561" s="26"/>
      <c r="I26561" s="26"/>
      <c r="K26561"/>
      <c r="L26561"/>
      <c r="M26561"/>
      <c r="N26561"/>
      <c r="O26561"/>
      <c r="P26561"/>
      <c r="S26561"/>
    </row>
    <row r="26562" spans="1:19" x14ac:dyDescent="0.3">
      <c r="A26562" s="25"/>
      <c r="B26562"/>
      <c r="C26562"/>
      <c r="D26562"/>
      <c r="E26562"/>
      <c r="F26562"/>
      <c r="G26562"/>
      <c r="H26562" s="26"/>
      <c r="I26562" s="26"/>
      <c r="K26562"/>
      <c r="L26562"/>
      <c r="M26562"/>
      <c r="N26562"/>
      <c r="O26562"/>
      <c r="P26562"/>
      <c r="S26562"/>
    </row>
    <row r="26563" spans="1:19" x14ac:dyDescent="0.3">
      <c r="A26563" s="25"/>
      <c r="B26563"/>
      <c r="C26563"/>
      <c r="D26563"/>
      <c r="E26563"/>
      <c r="F26563"/>
      <c r="G26563"/>
      <c r="H26563" s="26"/>
      <c r="I26563" s="26"/>
      <c r="K26563"/>
      <c r="L26563"/>
      <c r="M26563"/>
      <c r="N26563"/>
      <c r="O26563"/>
      <c r="P26563"/>
      <c r="S26563"/>
    </row>
    <row r="26564" spans="1:19" x14ac:dyDescent="0.3">
      <c r="A26564" s="25"/>
      <c r="B26564"/>
      <c r="C26564"/>
      <c r="D26564"/>
      <c r="E26564"/>
      <c r="F26564"/>
      <c r="G26564"/>
      <c r="H26564" s="26"/>
      <c r="I26564" s="26"/>
      <c r="K26564"/>
      <c r="L26564"/>
      <c r="M26564"/>
      <c r="N26564"/>
      <c r="O26564"/>
      <c r="P26564"/>
      <c r="S26564"/>
    </row>
    <row r="26565" spans="1:19" x14ac:dyDescent="0.3">
      <c r="A26565" s="25"/>
      <c r="B26565"/>
      <c r="C26565"/>
      <c r="D26565"/>
      <c r="E26565"/>
      <c r="F26565"/>
      <c r="G26565"/>
      <c r="H26565" s="14"/>
      <c r="I26565" s="14"/>
      <c r="K26565"/>
      <c r="L26565"/>
      <c r="M26565"/>
      <c r="N26565"/>
      <c r="O26565"/>
      <c r="P26565"/>
      <c r="S26565"/>
    </row>
    <row r="26566" spans="1:19" x14ac:dyDescent="0.3">
      <c r="A26566" s="25"/>
      <c r="B26566"/>
      <c r="C26566"/>
      <c r="D26566"/>
      <c r="E26566"/>
      <c r="F26566"/>
      <c r="G26566"/>
      <c r="H26566" s="14"/>
      <c r="I26566" s="14"/>
      <c r="K26566"/>
      <c r="L26566"/>
      <c r="M26566"/>
      <c r="N26566"/>
      <c r="O26566"/>
      <c r="P26566"/>
      <c r="S26566"/>
    </row>
    <row r="26567" spans="1:19" x14ac:dyDescent="0.3">
      <c r="A26567" s="25"/>
      <c r="B26567"/>
      <c r="C26567"/>
      <c r="D26567"/>
      <c r="E26567"/>
      <c r="F26567"/>
      <c r="G26567"/>
      <c r="H26567" s="14"/>
      <c r="I26567" s="14"/>
      <c r="K26567"/>
      <c r="L26567"/>
      <c r="M26567"/>
      <c r="N26567"/>
      <c r="O26567"/>
      <c r="P26567"/>
      <c r="S26567"/>
    </row>
    <row r="26568" spans="1:19" x14ac:dyDescent="0.3">
      <c r="A26568" s="25"/>
      <c r="B26568"/>
      <c r="C26568"/>
      <c r="D26568"/>
      <c r="E26568"/>
      <c r="F26568"/>
      <c r="G26568"/>
      <c r="H26568" s="14"/>
      <c r="I26568" s="14"/>
      <c r="K26568"/>
      <c r="L26568"/>
      <c r="M26568"/>
      <c r="N26568"/>
      <c r="O26568"/>
      <c r="P26568"/>
      <c r="S26568"/>
    </row>
    <row r="26569" spans="1:19" x14ac:dyDescent="0.3">
      <c r="A26569" s="25"/>
      <c r="B26569"/>
      <c r="C26569"/>
      <c r="D26569"/>
      <c r="E26569"/>
      <c r="F26569"/>
      <c r="G26569"/>
      <c r="H26569" s="14"/>
      <c r="I26569" s="14"/>
      <c r="K26569"/>
      <c r="L26569"/>
      <c r="M26569"/>
      <c r="N26569"/>
      <c r="O26569"/>
      <c r="P26569"/>
      <c r="S26569"/>
    </row>
    <row r="26570" spans="1:19" x14ac:dyDescent="0.3">
      <c r="A26570" s="25"/>
      <c r="B26570"/>
      <c r="C26570"/>
      <c r="D26570"/>
      <c r="E26570"/>
      <c r="F26570"/>
      <c r="G26570"/>
      <c r="H26570" s="26"/>
      <c r="I26570" s="26"/>
      <c r="K26570"/>
      <c r="L26570"/>
      <c r="M26570"/>
      <c r="N26570"/>
      <c r="O26570"/>
      <c r="P26570"/>
      <c r="S26570"/>
    </row>
    <row r="26571" spans="1:19" x14ac:dyDescent="0.3">
      <c r="A26571" s="25"/>
      <c r="B26571"/>
      <c r="C26571"/>
      <c r="D26571"/>
      <c r="E26571"/>
      <c r="F26571"/>
      <c r="G26571"/>
      <c r="H26571" s="26"/>
      <c r="I26571" s="26"/>
      <c r="K26571"/>
      <c r="L26571"/>
      <c r="M26571"/>
      <c r="N26571"/>
      <c r="O26571"/>
      <c r="P26571"/>
      <c r="S26571"/>
    </row>
    <row r="26572" spans="1:19" x14ac:dyDescent="0.3">
      <c r="A26572" s="25"/>
      <c r="B26572"/>
      <c r="C26572"/>
      <c r="D26572"/>
      <c r="E26572"/>
      <c r="F26572"/>
      <c r="G26572"/>
      <c r="H26572" s="26"/>
      <c r="I26572" s="26"/>
      <c r="K26572"/>
      <c r="L26572"/>
      <c r="M26572"/>
      <c r="N26572"/>
      <c r="O26572"/>
      <c r="P26572"/>
      <c r="S26572"/>
    </row>
    <row r="26573" spans="1:19" x14ac:dyDescent="0.3">
      <c r="A26573" s="25"/>
      <c r="B26573"/>
      <c r="C26573"/>
      <c r="D26573"/>
      <c r="E26573"/>
      <c r="F26573"/>
      <c r="G26573"/>
      <c r="H26573" s="26"/>
      <c r="I26573" s="26"/>
      <c r="K26573"/>
      <c r="L26573"/>
      <c r="M26573"/>
      <c r="N26573"/>
      <c r="O26573"/>
      <c r="P26573"/>
      <c r="S26573"/>
    </row>
    <row r="26574" spans="1:19" x14ac:dyDescent="0.3">
      <c r="A26574" s="25"/>
      <c r="B26574"/>
      <c r="C26574"/>
      <c r="D26574"/>
      <c r="E26574"/>
      <c r="F26574"/>
      <c r="G26574"/>
      <c r="H26574" s="26"/>
      <c r="I26574" s="26"/>
      <c r="K26574"/>
      <c r="L26574"/>
      <c r="M26574"/>
      <c r="N26574"/>
      <c r="O26574"/>
      <c r="P26574"/>
      <c r="S26574"/>
    </row>
    <row r="26575" spans="1:19" x14ac:dyDescent="0.3">
      <c r="A26575" s="25"/>
      <c r="B26575"/>
      <c r="C26575"/>
      <c r="D26575"/>
      <c r="E26575"/>
      <c r="F26575"/>
      <c r="G26575"/>
      <c r="H26575" s="26"/>
      <c r="I26575" s="26"/>
      <c r="K26575"/>
      <c r="L26575"/>
      <c r="M26575"/>
      <c r="N26575"/>
      <c r="O26575"/>
      <c r="P26575"/>
      <c r="S26575"/>
    </row>
    <row r="26576" spans="1:19" x14ac:dyDescent="0.3">
      <c r="A26576" s="25"/>
      <c r="B26576"/>
      <c r="C26576"/>
      <c r="D26576"/>
      <c r="E26576"/>
      <c r="F26576"/>
      <c r="G26576"/>
      <c r="H26576" s="26"/>
      <c r="I26576" s="26"/>
      <c r="K26576"/>
      <c r="L26576"/>
      <c r="M26576"/>
      <c r="N26576"/>
      <c r="O26576"/>
      <c r="P26576"/>
      <c r="S26576"/>
    </row>
    <row r="26577" spans="1:19" x14ac:dyDescent="0.3">
      <c r="A26577" s="25"/>
      <c r="B26577"/>
      <c r="C26577"/>
      <c r="D26577"/>
      <c r="E26577"/>
      <c r="F26577"/>
      <c r="G26577"/>
      <c r="H26577" s="26"/>
      <c r="I26577" s="26"/>
      <c r="K26577"/>
      <c r="L26577"/>
      <c r="M26577"/>
      <c r="N26577"/>
      <c r="O26577"/>
      <c r="P26577"/>
      <c r="S26577"/>
    </row>
    <row r="26578" spans="1:19" x14ac:dyDescent="0.3">
      <c r="A26578" s="25"/>
      <c r="B26578"/>
      <c r="C26578"/>
      <c r="D26578"/>
      <c r="E26578"/>
      <c r="F26578"/>
      <c r="G26578"/>
      <c r="H26578" s="26"/>
      <c r="I26578" s="26"/>
      <c r="K26578"/>
      <c r="L26578"/>
      <c r="M26578"/>
      <c r="N26578"/>
      <c r="O26578"/>
      <c r="P26578"/>
      <c r="S26578"/>
    </row>
    <row r="26579" spans="1:19" x14ac:dyDescent="0.3">
      <c r="A26579" s="25"/>
      <c r="B26579"/>
      <c r="C26579"/>
      <c r="D26579"/>
      <c r="E26579"/>
      <c r="F26579"/>
      <c r="G26579"/>
      <c r="H26579" s="26"/>
      <c r="I26579" s="26"/>
      <c r="K26579"/>
      <c r="L26579"/>
      <c r="M26579"/>
      <c r="N26579"/>
      <c r="O26579"/>
      <c r="P26579"/>
      <c r="S26579"/>
    </row>
    <row r="26580" spans="1:19" x14ac:dyDescent="0.3">
      <c r="A26580" s="25"/>
      <c r="B26580"/>
      <c r="C26580"/>
      <c r="D26580"/>
      <c r="E26580"/>
      <c r="F26580"/>
      <c r="G26580"/>
      <c r="H26580" s="26"/>
      <c r="I26580" s="26"/>
      <c r="K26580"/>
      <c r="L26580"/>
      <c r="M26580"/>
      <c r="N26580"/>
      <c r="O26580"/>
      <c r="P26580"/>
      <c r="S26580"/>
    </row>
    <row r="26581" spans="1:19" x14ac:dyDescent="0.3">
      <c r="A26581" s="25"/>
      <c r="B26581"/>
      <c r="C26581"/>
      <c r="D26581"/>
      <c r="E26581"/>
      <c r="F26581"/>
      <c r="G26581"/>
      <c r="H26581" s="26"/>
      <c r="I26581" s="26"/>
      <c r="K26581"/>
      <c r="L26581"/>
      <c r="M26581"/>
      <c r="N26581"/>
      <c r="O26581"/>
      <c r="P26581"/>
      <c r="S26581"/>
    </row>
    <row r="26582" spans="1:19" x14ac:dyDescent="0.3">
      <c r="A26582" s="25"/>
      <c r="B26582"/>
      <c r="C26582"/>
      <c r="D26582"/>
      <c r="E26582"/>
      <c r="F26582"/>
      <c r="G26582"/>
      <c r="H26582" s="26"/>
      <c r="I26582" s="26"/>
      <c r="K26582"/>
      <c r="L26582"/>
      <c r="M26582"/>
      <c r="N26582"/>
      <c r="O26582"/>
      <c r="P26582"/>
      <c r="S26582"/>
    </row>
    <row r="26583" spans="1:19" x14ac:dyDescent="0.3">
      <c r="A26583" s="25"/>
      <c r="B26583"/>
      <c r="C26583"/>
      <c r="D26583"/>
      <c r="E26583"/>
      <c r="F26583"/>
      <c r="G26583"/>
      <c r="H26583" s="26"/>
      <c r="I26583" s="26"/>
      <c r="K26583"/>
      <c r="L26583"/>
      <c r="M26583"/>
      <c r="N26583"/>
      <c r="O26583"/>
      <c r="P26583"/>
      <c r="S26583"/>
    </row>
    <row r="26584" spans="1:19" x14ac:dyDescent="0.3">
      <c r="A26584" s="25"/>
      <c r="B26584"/>
      <c r="C26584"/>
      <c r="D26584"/>
      <c r="E26584"/>
      <c r="F26584"/>
      <c r="G26584"/>
      <c r="H26584" s="26"/>
      <c r="I26584" s="26"/>
      <c r="K26584"/>
      <c r="L26584"/>
      <c r="M26584"/>
      <c r="N26584"/>
      <c r="O26584"/>
      <c r="P26584"/>
      <c r="S26584"/>
    </row>
    <row r="26585" spans="1:19" x14ac:dyDescent="0.3">
      <c r="A26585" s="25"/>
      <c r="B26585"/>
      <c r="C26585"/>
      <c r="D26585"/>
      <c r="E26585"/>
      <c r="F26585"/>
      <c r="G26585"/>
      <c r="H26585" s="14"/>
      <c r="I26585" s="26"/>
      <c r="K26585"/>
      <c r="L26585"/>
      <c r="M26585"/>
      <c r="N26585"/>
      <c r="O26585"/>
      <c r="P26585"/>
      <c r="S26585"/>
    </row>
    <row r="26586" spans="1:19" x14ac:dyDescent="0.3">
      <c r="A26586" s="25"/>
      <c r="B26586"/>
      <c r="C26586"/>
      <c r="D26586"/>
      <c r="E26586"/>
      <c r="F26586"/>
      <c r="G26586"/>
      <c r="H26586" s="14"/>
      <c r="I26586" s="26"/>
      <c r="K26586"/>
      <c r="L26586"/>
      <c r="M26586"/>
      <c r="N26586"/>
      <c r="O26586"/>
      <c r="P26586"/>
      <c r="S26586"/>
    </row>
    <row r="26587" spans="1:19" x14ac:dyDescent="0.3">
      <c r="A26587" s="25"/>
      <c r="B26587"/>
      <c r="C26587"/>
      <c r="D26587"/>
      <c r="E26587"/>
      <c r="F26587"/>
      <c r="G26587"/>
      <c r="H26587" s="14"/>
      <c r="I26587" s="26"/>
      <c r="K26587"/>
      <c r="L26587"/>
      <c r="M26587"/>
      <c r="N26587"/>
      <c r="O26587"/>
      <c r="P26587"/>
      <c r="S26587"/>
    </row>
    <row r="26588" spans="1:19" x14ac:dyDescent="0.3">
      <c r="A26588" s="25"/>
      <c r="B26588"/>
      <c r="C26588"/>
      <c r="D26588"/>
      <c r="E26588"/>
      <c r="F26588"/>
      <c r="G26588"/>
      <c r="H26588" s="14"/>
      <c r="I26588" s="26"/>
      <c r="K26588"/>
      <c r="L26588"/>
      <c r="M26588"/>
      <c r="N26588"/>
      <c r="O26588"/>
      <c r="P26588"/>
      <c r="S26588"/>
    </row>
    <row r="26589" spans="1:19" x14ac:dyDescent="0.3">
      <c r="A26589" s="25"/>
      <c r="B26589"/>
      <c r="C26589"/>
      <c r="D26589"/>
      <c r="E26589"/>
      <c r="F26589"/>
      <c r="G26589"/>
      <c r="H26589" s="14"/>
      <c r="I26589" s="26"/>
      <c r="K26589"/>
      <c r="L26589"/>
      <c r="M26589"/>
      <c r="N26589"/>
      <c r="O26589"/>
      <c r="P26589"/>
      <c r="S26589"/>
    </row>
    <row r="26590" spans="1:19" x14ac:dyDescent="0.3">
      <c r="A26590" s="25"/>
      <c r="B26590"/>
      <c r="C26590"/>
      <c r="D26590"/>
      <c r="E26590"/>
      <c r="F26590"/>
      <c r="G26590"/>
      <c r="H26590" s="26"/>
      <c r="I26590" s="26"/>
      <c r="K26590"/>
      <c r="L26590"/>
      <c r="M26590"/>
      <c r="N26590"/>
      <c r="O26590"/>
      <c r="P26590"/>
      <c r="S26590"/>
    </row>
    <row r="26591" spans="1:19" x14ac:dyDescent="0.3">
      <c r="A26591" s="25"/>
      <c r="B26591"/>
      <c r="C26591"/>
      <c r="D26591"/>
      <c r="E26591"/>
      <c r="F26591"/>
      <c r="G26591"/>
      <c r="H26591" s="26"/>
      <c r="I26591" s="26"/>
      <c r="K26591"/>
      <c r="L26591"/>
      <c r="M26591"/>
      <c r="N26591"/>
      <c r="O26591"/>
      <c r="P26591"/>
      <c r="S26591"/>
    </row>
    <row r="26592" spans="1:19" x14ac:dyDescent="0.3">
      <c r="A26592" s="25"/>
      <c r="B26592"/>
      <c r="C26592"/>
      <c r="D26592"/>
      <c r="E26592"/>
      <c r="F26592"/>
      <c r="G26592"/>
      <c r="H26592" s="26"/>
      <c r="I26592" s="26"/>
      <c r="K26592"/>
      <c r="L26592"/>
      <c r="M26592"/>
      <c r="N26592"/>
      <c r="O26592"/>
      <c r="P26592"/>
      <c r="S26592"/>
    </row>
    <row r="26593" spans="1:19" x14ac:dyDescent="0.3">
      <c r="A26593" s="25"/>
      <c r="B26593"/>
      <c r="C26593"/>
      <c r="D26593"/>
      <c r="E26593"/>
      <c r="F26593"/>
      <c r="G26593"/>
      <c r="H26593" s="26"/>
      <c r="I26593" s="26"/>
      <c r="K26593"/>
      <c r="L26593"/>
      <c r="M26593"/>
      <c r="N26593"/>
      <c r="O26593"/>
      <c r="P26593"/>
      <c r="S26593"/>
    </row>
    <row r="26594" spans="1:19" x14ac:dyDescent="0.3">
      <c r="A26594" s="25"/>
      <c r="B26594"/>
      <c r="C26594"/>
      <c r="D26594"/>
      <c r="E26594"/>
      <c r="F26594"/>
      <c r="G26594"/>
      <c r="H26594" s="26"/>
      <c r="I26594" s="26"/>
      <c r="K26594"/>
      <c r="L26594"/>
      <c r="M26594"/>
      <c r="N26594"/>
      <c r="O26594"/>
      <c r="P26594"/>
      <c r="S26594"/>
    </row>
    <row r="26595" spans="1:19" x14ac:dyDescent="0.3">
      <c r="A26595" s="25"/>
      <c r="B26595"/>
      <c r="C26595"/>
      <c r="D26595"/>
      <c r="E26595"/>
      <c r="F26595"/>
      <c r="G26595"/>
      <c r="H26595" s="26"/>
      <c r="I26595" s="26"/>
      <c r="K26595"/>
      <c r="L26595"/>
      <c r="M26595"/>
      <c r="N26595"/>
      <c r="O26595"/>
      <c r="P26595"/>
      <c r="S26595"/>
    </row>
    <row r="26596" spans="1:19" x14ac:dyDescent="0.3">
      <c r="A26596" s="25"/>
      <c r="B26596"/>
      <c r="C26596"/>
      <c r="D26596"/>
      <c r="E26596"/>
      <c r="F26596"/>
      <c r="G26596"/>
      <c r="H26596" s="26"/>
      <c r="I26596" s="26"/>
      <c r="K26596"/>
      <c r="L26596"/>
      <c r="M26596"/>
      <c r="N26596"/>
      <c r="O26596"/>
      <c r="P26596"/>
      <c r="S26596"/>
    </row>
    <row r="26597" spans="1:19" x14ac:dyDescent="0.3">
      <c r="A26597" s="25"/>
      <c r="B26597"/>
      <c r="C26597"/>
      <c r="D26597"/>
      <c r="E26597"/>
      <c r="F26597"/>
      <c r="G26597"/>
      <c r="H26597" s="26"/>
      <c r="I26597" s="26"/>
      <c r="K26597"/>
      <c r="L26597"/>
      <c r="M26597"/>
      <c r="N26597"/>
      <c r="O26597"/>
      <c r="P26597"/>
      <c r="S26597"/>
    </row>
    <row r="26598" spans="1:19" x14ac:dyDescent="0.3">
      <c r="A26598" s="25"/>
      <c r="B26598"/>
      <c r="C26598"/>
      <c r="D26598"/>
      <c r="E26598"/>
      <c r="F26598"/>
      <c r="G26598"/>
      <c r="H26598" s="26"/>
      <c r="I26598" s="26"/>
      <c r="K26598"/>
      <c r="L26598"/>
      <c r="M26598"/>
      <c r="N26598"/>
      <c r="O26598"/>
      <c r="P26598"/>
      <c r="S26598"/>
    </row>
    <row r="26599" spans="1:19" x14ac:dyDescent="0.3">
      <c r="A26599" s="25"/>
      <c r="B26599"/>
      <c r="C26599"/>
      <c r="D26599"/>
      <c r="E26599"/>
      <c r="F26599"/>
      <c r="G26599"/>
      <c r="H26599" s="26"/>
      <c r="I26599" s="26"/>
      <c r="K26599"/>
      <c r="L26599"/>
      <c r="M26599"/>
      <c r="N26599"/>
      <c r="O26599"/>
      <c r="P26599"/>
      <c r="S26599"/>
    </row>
    <row r="26600" spans="1:19" x14ac:dyDescent="0.3">
      <c r="A26600" s="25"/>
      <c r="B26600"/>
      <c r="C26600"/>
      <c r="D26600"/>
      <c r="E26600"/>
      <c r="F26600"/>
      <c r="G26600"/>
      <c r="H26600" s="26"/>
      <c r="I26600" s="26"/>
      <c r="K26600"/>
      <c r="L26600"/>
      <c r="M26600"/>
      <c r="N26600"/>
      <c r="O26600"/>
      <c r="P26600"/>
      <c r="S26600"/>
    </row>
    <row r="26601" spans="1:19" x14ac:dyDescent="0.3">
      <c r="A26601" s="25"/>
      <c r="B26601"/>
      <c r="C26601"/>
      <c r="D26601"/>
      <c r="E26601"/>
      <c r="F26601"/>
      <c r="G26601"/>
      <c r="H26601" s="26"/>
      <c r="I26601" s="26"/>
      <c r="K26601"/>
      <c r="L26601"/>
      <c r="M26601"/>
      <c r="N26601"/>
      <c r="O26601"/>
      <c r="P26601"/>
      <c r="S26601"/>
    </row>
    <row r="26602" spans="1:19" x14ac:dyDescent="0.3">
      <c r="A26602" s="25"/>
      <c r="B26602"/>
      <c r="C26602"/>
      <c r="D26602"/>
      <c r="E26602"/>
      <c r="F26602"/>
      <c r="G26602"/>
      <c r="H26602"/>
      <c r="I26602"/>
      <c r="K26602"/>
      <c r="L26602"/>
      <c r="M26602"/>
      <c r="N26602"/>
      <c r="O26602"/>
      <c r="P26602"/>
      <c r="S26602"/>
    </row>
    <row r="26603" spans="1:19" x14ac:dyDescent="0.3">
      <c r="A26603" s="25"/>
      <c r="B26603"/>
      <c r="C26603"/>
      <c r="D26603"/>
      <c r="E26603"/>
      <c r="F26603"/>
      <c r="G26603"/>
      <c r="H26603" s="14"/>
      <c r="I26603" s="14"/>
      <c r="K26603"/>
      <c r="L26603"/>
      <c r="M26603"/>
      <c r="N26603"/>
      <c r="O26603"/>
      <c r="P26603"/>
      <c r="S26603"/>
    </row>
    <row r="26604" spans="1:19" x14ac:dyDescent="0.3">
      <c r="A26604" s="25"/>
      <c r="B26604"/>
      <c r="C26604"/>
      <c r="D26604"/>
      <c r="E26604"/>
      <c r="F26604"/>
      <c r="G26604"/>
      <c r="H26604" s="14"/>
      <c r="I26604" s="14"/>
      <c r="K26604"/>
      <c r="L26604"/>
      <c r="M26604"/>
      <c r="N26604"/>
      <c r="O26604"/>
      <c r="P26604"/>
      <c r="S26604"/>
    </row>
    <row r="26605" spans="1:19" x14ac:dyDescent="0.3">
      <c r="A26605" s="25"/>
      <c r="B26605"/>
      <c r="C26605"/>
      <c r="D26605"/>
      <c r="E26605"/>
      <c r="F26605"/>
      <c r="G26605"/>
      <c r="H26605" s="14"/>
      <c r="I26605" s="14"/>
      <c r="K26605"/>
      <c r="L26605"/>
      <c r="M26605"/>
      <c r="N26605"/>
      <c r="O26605"/>
      <c r="P26605"/>
      <c r="S26605"/>
    </row>
    <row r="26606" spans="1:19" x14ac:dyDescent="0.3">
      <c r="A26606" s="25"/>
      <c r="B26606"/>
      <c r="C26606"/>
      <c r="D26606"/>
      <c r="E26606"/>
      <c r="F26606"/>
      <c r="G26606"/>
      <c r="H26606" s="14"/>
      <c r="I26606" s="14"/>
      <c r="K26606"/>
      <c r="L26606"/>
      <c r="M26606"/>
      <c r="N26606"/>
      <c r="O26606"/>
      <c r="P26606"/>
      <c r="S26606"/>
    </row>
    <row r="26607" spans="1:19" x14ac:dyDescent="0.3">
      <c r="A26607" s="25"/>
      <c r="B26607"/>
      <c r="C26607"/>
      <c r="D26607"/>
      <c r="E26607"/>
      <c r="F26607"/>
      <c r="G26607"/>
      <c r="H26607" s="14"/>
      <c r="I26607" s="14"/>
      <c r="K26607"/>
      <c r="L26607"/>
      <c r="M26607"/>
      <c r="N26607"/>
      <c r="O26607"/>
      <c r="P26607"/>
      <c r="S26607"/>
    </row>
    <row r="26608" spans="1:19" x14ac:dyDescent="0.3">
      <c r="A26608" s="25"/>
      <c r="B26608"/>
      <c r="C26608"/>
      <c r="D26608"/>
      <c r="E26608"/>
      <c r="F26608"/>
      <c r="G26608"/>
      <c r="H26608" s="26"/>
      <c r="I26608" s="26"/>
      <c r="K26608"/>
      <c r="L26608"/>
      <c r="M26608"/>
      <c r="N26608"/>
      <c r="O26608"/>
      <c r="P26608"/>
      <c r="S26608"/>
    </row>
    <row r="26609" spans="1:19" x14ac:dyDescent="0.3">
      <c r="A26609" s="25"/>
      <c r="B26609"/>
      <c r="C26609"/>
      <c r="D26609"/>
      <c r="E26609"/>
      <c r="F26609"/>
      <c r="G26609"/>
      <c r="H26609" s="26"/>
      <c r="I26609" s="26"/>
      <c r="K26609"/>
      <c r="L26609"/>
      <c r="M26609"/>
      <c r="N26609"/>
      <c r="O26609"/>
      <c r="P26609"/>
      <c r="S26609"/>
    </row>
    <row r="26610" spans="1:19" x14ac:dyDescent="0.3">
      <c r="A26610" s="25"/>
      <c r="B26610"/>
      <c r="C26610"/>
      <c r="D26610"/>
      <c r="E26610"/>
      <c r="F26610"/>
      <c r="G26610"/>
      <c r="H26610" s="26"/>
      <c r="I26610" s="26"/>
      <c r="K26610"/>
      <c r="L26610"/>
      <c r="M26610"/>
      <c r="N26610"/>
      <c r="O26610"/>
      <c r="P26610"/>
      <c r="S26610"/>
    </row>
    <row r="26611" spans="1:19" x14ac:dyDescent="0.3">
      <c r="A26611" s="25"/>
      <c r="B26611"/>
      <c r="C26611"/>
      <c r="D26611"/>
      <c r="E26611"/>
      <c r="F26611"/>
      <c r="G26611"/>
      <c r="H26611" s="26"/>
      <c r="I26611" s="26"/>
      <c r="K26611"/>
      <c r="L26611"/>
      <c r="M26611"/>
      <c r="N26611"/>
      <c r="O26611"/>
      <c r="P26611"/>
      <c r="S26611"/>
    </row>
    <row r="26612" spans="1:19" x14ac:dyDescent="0.3">
      <c r="A26612" s="25"/>
      <c r="B26612"/>
      <c r="C26612"/>
      <c r="D26612"/>
      <c r="E26612"/>
      <c r="F26612"/>
      <c r="G26612"/>
      <c r="H26612" s="26"/>
      <c r="I26612" s="26"/>
      <c r="K26612"/>
      <c r="L26612"/>
      <c r="M26612"/>
      <c r="N26612"/>
      <c r="O26612"/>
      <c r="P26612"/>
      <c r="S26612"/>
    </row>
    <row r="26613" spans="1:19" x14ac:dyDescent="0.3">
      <c r="A26613" s="25"/>
      <c r="B26613"/>
      <c r="C26613"/>
      <c r="D26613"/>
      <c r="E26613"/>
      <c r="F26613"/>
      <c r="G26613"/>
      <c r="H26613" s="26"/>
      <c r="I26613" s="26"/>
      <c r="K26613"/>
      <c r="L26613"/>
      <c r="M26613"/>
      <c r="N26613"/>
      <c r="O26613"/>
      <c r="P26613"/>
      <c r="S26613"/>
    </row>
    <row r="26614" spans="1:19" x14ac:dyDescent="0.3">
      <c r="A26614" s="25"/>
      <c r="B26614"/>
      <c r="C26614"/>
      <c r="D26614"/>
      <c r="E26614"/>
      <c r="F26614"/>
      <c r="G26614"/>
      <c r="H26614" s="26"/>
      <c r="I26614" s="26"/>
      <c r="K26614"/>
      <c r="L26614"/>
      <c r="M26614"/>
      <c r="N26614"/>
      <c r="O26614"/>
      <c r="P26614"/>
      <c r="S26614"/>
    </row>
    <row r="26615" spans="1:19" x14ac:dyDescent="0.3">
      <c r="A26615" s="25"/>
      <c r="B26615"/>
      <c r="C26615"/>
      <c r="D26615"/>
      <c r="E26615"/>
      <c r="F26615"/>
      <c r="G26615"/>
      <c r="H26615" s="26"/>
      <c r="I26615" s="26"/>
      <c r="K26615"/>
      <c r="L26615"/>
      <c r="M26615"/>
      <c r="N26615"/>
      <c r="O26615"/>
      <c r="P26615"/>
      <c r="S26615"/>
    </row>
    <row r="26616" spans="1:19" x14ac:dyDescent="0.3">
      <c r="A26616" s="25"/>
      <c r="B26616"/>
      <c r="C26616"/>
      <c r="D26616"/>
      <c r="E26616"/>
      <c r="F26616"/>
      <c r="G26616"/>
      <c r="H26616" s="26"/>
      <c r="I26616" s="26"/>
      <c r="K26616"/>
      <c r="L26616"/>
      <c r="M26616"/>
      <c r="N26616"/>
      <c r="O26616"/>
      <c r="P26616"/>
      <c r="S26616"/>
    </row>
    <row r="26617" spans="1:19" x14ac:dyDescent="0.3">
      <c r="A26617" s="25"/>
      <c r="B26617"/>
      <c r="C26617"/>
      <c r="D26617"/>
      <c r="E26617"/>
      <c r="F26617"/>
      <c r="G26617"/>
      <c r="H26617" s="26"/>
      <c r="I26617" s="26"/>
      <c r="K26617"/>
      <c r="L26617"/>
      <c r="M26617"/>
      <c r="N26617"/>
      <c r="O26617"/>
      <c r="P26617"/>
      <c r="S26617"/>
    </row>
    <row r="26618" spans="1:19" x14ac:dyDescent="0.3">
      <c r="A26618" s="25"/>
      <c r="B26618"/>
      <c r="C26618"/>
      <c r="D26618"/>
      <c r="E26618"/>
      <c r="F26618"/>
      <c r="G26618"/>
      <c r="H26618" s="26"/>
      <c r="I26618" s="26"/>
      <c r="K26618"/>
      <c r="L26618"/>
      <c r="M26618"/>
      <c r="N26618"/>
      <c r="O26618"/>
      <c r="P26618"/>
      <c r="S26618"/>
    </row>
    <row r="26619" spans="1:19" x14ac:dyDescent="0.3">
      <c r="A26619" s="25"/>
      <c r="B26619"/>
      <c r="C26619"/>
      <c r="D26619"/>
      <c r="E26619"/>
      <c r="F26619"/>
      <c r="G26619"/>
      <c r="H26619" s="26"/>
      <c r="I26619" s="26"/>
      <c r="K26619"/>
      <c r="L26619"/>
      <c r="M26619"/>
      <c r="N26619"/>
      <c r="O26619"/>
      <c r="P26619"/>
      <c r="S26619"/>
    </row>
    <row r="26620" spans="1:19" x14ac:dyDescent="0.3">
      <c r="A26620" s="25"/>
      <c r="B26620"/>
      <c r="C26620"/>
      <c r="D26620"/>
      <c r="E26620"/>
      <c r="F26620"/>
      <c r="G26620"/>
      <c r="H26620" s="26"/>
      <c r="I26620" s="26"/>
      <c r="K26620"/>
      <c r="L26620"/>
      <c r="M26620"/>
      <c r="N26620"/>
      <c r="O26620"/>
      <c r="P26620"/>
      <c r="S26620"/>
    </row>
    <row r="26621" spans="1:19" x14ac:dyDescent="0.3">
      <c r="A26621" s="25"/>
      <c r="B26621"/>
      <c r="C26621"/>
      <c r="D26621"/>
      <c r="E26621"/>
      <c r="F26621"/>
      <c r="G26621"/>
      <c r="H26621" s="26"/>
      <c r="I26621" s="26"/>
      <c r="K26621"/>
      <c r="L26621"/>
      <c r="M26621"/>
      <c r="N26621"/>
      <c r="O26621"/>
      <c r="P26621"/>
      <c r="S26621"/>
    </row>
    <row r="26622" spans="1:19" x14ac:dyDescent="0.3">
      <c r="A26622" s="25"/>
      <c r="B26622"/>
      <c r="C26622"/>
      <c r="D26622"/>
      <c r="E26622"/>
      <c r="F26622"/>
      <c r="G26622"/>
      <c r="H26622" s="26"/>
      <c r="I26622" s="26"/>
      <c r="K26622"/>
      <c r="L26622"/>
      <c r="M26622"/>
      <c r="N26622"/>
      <c r="O26622"/>
      <c r="P26622"/>
      <c r="S26622"/>
    </row>
    <row r="26623" spans="1:19" x14ac:dyDescent="0.3">
      <c r="A26623" s="25"/>
      <c r="B26623"/>
      <c r="C26623"/>
      <c r="D26623"/>
      <c r="E26623"/>
      <c r="F26623"/>
      <c r="G26623"/>
      <c r="H26623" s="26"/>
      <c r="I26623" s="26"/>
      <c r="K26623"/>
      <c r="L26623"/>
      <c r="M26623"/>
      <c r="N26623"/>
      <c r="O26623"/>
      <c r="P26623"/>
      <c r="S26623"/>
    </row>
    <row r="26624" spans="1:19" x14ac:dyDescent="0.3">
      <c r="A26624" s="25"/>
      <c r="B26624"/>
      <c r="C26624"/>
      <c r="D26624"/>
      <c r="E26624"/>
      <c r="F26624"/>
      <c r="G26624"/>
      <c r="H26624" s="26"/>
      <c r="I26624" s="26"/>
      <c r="K26624"/>
      <c r="L26624"/>
      <c r="M26624"/>
      <c r="N26624"/>
      <c r="O26624"/>
      <c r="P26624"/>
      <c r="S26624"/>
    </row>
    <row r="26625" spans="1:19" x14ac:dyDescent="0.3">
      <c r="A26625" s="25"/>
      <c r="B26625"/>
      <c r="C26625"/>
      <c r="D26625"/>
      <c r="E26625"/>
      <c r="F26625"/>
      <c r="G26625"/>
      <c r="H26625" s="26"/>
      <c r="I26625" s="26"/>
      <c r="K26625"/>
      <c r="L26625"/>
      <c r="M26625"/>
      <c r="N26625"/>
      <c r="O26625"/>
      <c r="P26625"/>
      <c r="S26625"/>
    </row>
    <row r="26626" spans="1:19" x14ac:dyDescent="0.3">
      <c r="A26626" s="25"/>
      <c r="B26626"/>
      <c r="C26626"/>
      <c r="D26626"/>
      <c r="E26626"/>
      <c r="F26626"/>
      <c r="G26626"/>
      <c r="H26626" s="14"/>
      <c r="I26626" s="26"/>
      <c r="K26626"/>
      <c r="L26626"/>
      <c r="M26626"/>
      <c r="N26626"/>
      <c r="O26626"/>
      <c r="P26626"/>
      <c r="S26626"/>
    </row>
    <row r="26627" spans="1:19" x14ac:dyDescent="0.3">
      <c r="A26627" s="25"/>
      <c r="B26627"/>
      <c r="C26627"/>
      <c r="D26627"/>
      <c r="E26627"/>
      <c r="F26627"/>
      <c r="G26627"/>
      <c r="H26627" s="14"/>
      <c r="I26627" s="26"/>
      <c r="K26627"/>
      <c r="L26627"/>
      <c r="M26627"/>
      <c r="N26627"/>
      <c r="O26627"/>
      <c r="P26627"/>
      <c r="S26627"/>
    </row>
    <row r="26628" spans="1:19" x14ac:dyDescent="0.3">
      <c r="A26628" s="25"/>
      <c r="B26628"/>
      <c r="C26628"/>
      <c r="D26628"/>
      <c r="E26628"/>
      <c r="F26628"/>
      <c r="G26628"/>
      <c r="H26628" s="14"/>
      <c r="I26628" s="26"/>
      <c r="K26628"/>
      <c r="L26628"/>
      <c r="M26628"/>
      <c r="N26628"/>
      <c r="O26628"/>
      <c r="P26628"/>
      <c r="S26628"/>
    </row>
    <row r="26629" spans="1:19" x14ac:dyDescent="0.3">
      <c r="A26629" s="25"/>
      <c r="B26629"/>
      <c r="C26629"/>
      <c r="D26629"/>
      <c r="E26629"/>
      <c r="F26629"/>
      <c r="G26629"/>
      <c r="H26629" s="14"/>
      <c r="I26629" s="26"/>
      <c r="K26629"/>
      <c r="L26629"/>
      <c r="M26629"/>
      <c r="N26629"/>
      <c r="O26629"/>
      <c r="P26629"/>
      <c r="S26629"/>
    </row>
    <row r="26630" spans="1:19" x14ac:dyDescent="0.3">
      <c r="A26630" s="25"/>
      <c r="B26630"/>
      <c r="C26630"/>
      <c r="D26630"/>
      <c r="E26630"/>
      <c r="F26630"/>
      <c r="G26630"/>
      <c r="H26630" s="14"/>
      <c r="I26630" s="26"/>
      <c r="K26630"/>
      <c r="L26630"/>
      <c r="M26630"/>
      <c r="N26630"/>
      <c r="O26630"/>
      <c r="P26630"/>
      <c r="S26630"/>
    </row>
    <row r="26631" spans="1:19" x14ac:dyDescent="0.3">
      <c r="A26631" s="25"/>
      <c r="B26631"/>
      <c r="C26631"/>
      <c r="D26631"/>
      <c r="E26631"/>
      <c r="F26631"/>
      <c r="G26631"/>
      <c r="H26631" s="14"/>
      <c r="I26631" s="26"/>
      <c r="K26631"/>
      <c r="L26631"/>
      <c r="M26631"/>
      <c r="N26631"/>
      <c r="O26631"/>
      <c r="P26631"/>
      <c r="S26631"/>
    </row>
    <row r="26632" spans="1:19" x14ac:dyDescent="0.3">
      <c r="A26632" s="25"/>
      <c r="B26632"/>
      <c r="C26632"/>
      <c r="D26632"/>
      <c r="E26632"/>
      <c r="F26632"/>
      <c r="G26632"/>
      <c r="H26632" s="26"/>
      <c r="I26632" s="26"/>
      <c r="K26632"/>
      <c r="L26632"/>
      <c r="M26632"/>
      <c r="N26632"/>
      <c r="O26632"/>
      <c r="P26632"/>
      <c r="S26632"/>
    </row>
    <row r="26633" spans="1:19" x14ac:dyDescent="0.3">
      <c r="A26633" s="25"/>
      <c r="B26633"/>
      <c r="C26633"/>
      <c r="D26633"/>
      <c r="E26633"/>
      <c r="F26633"/>
      <c r="G26633"/>
      <c r="H26633" s="26"/>
      <c r="I26633" s="26"/>
      <c r="K26633"/>
      <c r="L26633"/>
      <c r="M26633"/>
      <c r="N26633"/>
      <c r="O26633"/>
      <c r="P26633"/>
      <c r="S26633"/>
    </row>
    <row r="26634" spans="1:19" x14ac:dyDescent="0.3">
      <c r="A26634" s="25"/>
      <c r="B26634"/>
      <c r="C26634"/>
      <c r="D26634"/>
      <c r="E26634"/>
      <c r="F26634"/>
      <c r="G26634"/>
      <c r="H26634" s="26"/>
      <c r="I26634" s="26"/>
      <c r="K26634"/>
      <c r="L26634"/>
      <c r="M26634"/>
      <c r="N26634"/>
      <c r="O26634"/>
      <c r="P26634"/>
      <c r="S26634"/>
    </row>
    <row r="26635" spans="1:19" x14ac:dyDescent="0.3">
      <c r="A26635" s="25"/>
      <c r="B26635"/>
      <c r="C26635"/>
      <c r="D26635"/>
      <c r="E26635"/>
      <c r="F26635"/>
      <c r="G26635"/>
      <c r="H26635" s="26"/>
      <c r="I26635" s="26"/>
      <c r="K26635"/>
      <c r="L26635"/>
      <c r="M26635"/>
      <c r="N26635"/>
      <c r="O26635"/>
      <c r="P26635"/>
      <c r="S26635"/>
    </row>
    <row r="26636" spans="1:19" x14ac:dyDescent="0.3">
      <c r="A26636" s="25"/>
      <c r="B26636"/>
      <c r="C26636"/>
      <c r="D26636"/>
      <c r="E26636"/>
      <c r="F26636"/>
      <c r="G26636"/>
      <c r="H26636" s="26"/>
      <c r="I26636" s="26"/>
      <c r="K26636"/>
      <c r="L26636"/>
      <c r="M26636"/>
      <c r="N26636"/>
      <c r="O26636"/>
      <c r="P26636"/>
      <c r="S26636"/>
    </row>
    <row r="26637" spans="1:19" x14ac:dyDescent="0.3">
      <c r="A26637" s="25"/>
      <c r="B26637"/>
      <c r="C26637"/>
      <c r="D26637"/>
      <c r="E26637"/>
      <c r="F26637"/>
      <c r="G26637"/>
      <c r="H26637" s="14"/>
      <c r="I26637" s="14"/>
      <c r="K26637"/>
      <c r="L26637"/>
      <c r="M26637"/>
      <c r="N26637"/>
      <c r="O26637"/>
      <c r="P26637"/>
      <c r="S26637"/>
    </row>
    <row r="26638" spans="1:19" x14ac:dyDescent="0.3">
      <c r="A26638" s="25"/>
      <c r="B26638"/>
      <c r="C26638"/>
      <c r="D26638"/>
      <c r="E26638"/>
      <c r="F26638"/>
      <c r="G26638"/>
      <c r="H26638" s="14"/>
      <c r="I26638" s="14"/>
      <c r="K26638"/>
      <c r="L26638"/>
      <c r="M26638"/>
      <c r="N26638"/>
      <c r="O26638"/>
      <c r="P26638"/>
      <c r="S26638"/>
    </row>
    <row r="26639" spans="1:19" x14ac:dyDescent="0.3">
      <c r="A26639" s="25"/>
      <c r="B26639"/>
      <c r="C26639"/>
      <c r="D26639"/>
      <c r="E26639"/>
      <c r="F26639"/>
      <c r="G26639"/>
      <c r="H26639" s="14"/>
      <c r="I26639" s="14"/>
      <c r="K26639"/>
      <c r="L26639"/>
      <c r="M26639"/>
      <c r="N26639"/>
      <c r="O26639"/>
      <c r="P26639"/>
      <c r="S26639"/>
    </row>
    <row r="26640" spans="1:19" x14ac:dyDescent="0.3">
      <c r="A26640" s="25"/>
      <c r="B26640"/>
      <c r="C26640"/>
      <c r="D26640"/>
      <c r="E26640"/>
      <c r="F26640"/>
      <c r="G26640"/>
      <c r="H26640"/>
      <c r="I26640"/>
      <c r="K26640"/>
      <c r="L26640"/>
      <c r="M26640"/>
      <c r="N26640"/>
      <c r="O26640"/>
      <c r="P26640"/>
      <c r="S26640"/>
    </row>
    <row r="26641" spans="1:19" x14ac:dyDescent="0.3">
      <c r="A26641" s="25"/>
      <c r="B26641"/>
      <c r="C26641"/>
      <c r="D26641"/>
      <c r="E26641"/>
      <c r="F26641"/>
      <c r="G26641"/>
      <c r="H26641"/>
      <c r="I26641"/>
      <c r="K26641"/>
      <c r="L26641"/>
      <c r="M26641"/>
      <c r="N26641"/>
      <c r="O26641"/>
      <c r="P26641"/>
      <c r="S26641"/>
    </row>
    <row r="26642" spans="1:19" x14ac:dyDescent="0.3">
      <c r="A26642" s="25"/>
      <c r="B26642"/>
      <c r="C26642"/>
      <c r="D26642"/>
      <c r="E26642"/>
      <c r="F26642"/>
      <c r="G26642"/>
      <c r="H26642"/>
      <c r="I26642"/>
      <c r="K26642"/>
      <c r="L26642"/>
      <c r="M26642"/>
      <c r="N26642"/>
      <c r="O26642"/>
      <c r="P26642"/>
      <c r="S26642"/>
    </row>
    <row r="26643" spans="1:19" x14ac:dyDescent="0.3">
      <c r="A26643" s="25"/>
      <c r="B26643"/>
      <c r="C26643"/>
      <c r="D26643"/>
      <c r="E26643"/>
      <c r="F26643"/>
      <c r="G26643"/>
      <c r="H26643"/>
      <c r="I26643"/>
      <c r="K26643"/>
      <c r="L26643"/>
      <c r="M26643"/>
      <c r="N26643"/>
      <c r="O26643"/>
      <c r="P26643"/>
      <c r="S26643"/>
    </row>
    <row r="26644" spans="1:19" x14ac:dyDescent="0.3">
      <c r="A26644" s="25"/>
      <c r="B26644"/>
      <c r="C26644"/>
      <c r="D26644"/>
      <c r="E26644"/>
      <c r="F26644"/>
      <c r="G26644"/>
      <c r="H26644"/>
      <c r="I26644"/>
      <c r="K26644"/>
      <c r="L26644"/>
      <c r="M26644"/>
      <c r="N26644"/>
      <c r="O26644"/>
      <c r="P26644"/>
      <c r="S26644"/>
    </row>
    <row r="26645" spans="1:19" x14ac:dyDescent="0.3">
      <c r="A26645" s="25"/>
      <c r="B26645"/>
      <c r="C26645"/>
      <c r="D26645"/>
      <c r="E26645"/>
      <c r="F26645"/>
      <c r="G26645"/>
      <c r="H26645" s="14"/>
      <c r="I26645" s="14"/>
      <c r="K26645"/>
      <c r="L26645"/>
      <c r="M26645"/>
      <c r="N26645"/>
      <c r="O26645"/>
      <c r="P26645"/>
      <c r="S26645"/>
    </row>
    <row r="26646" spans="1:19" x14ac:dyDescent="0.3">
      <c r="A26646" s="25"/>
      <c r="B26646"/>
      <c r="C26646"/>
      <c r="D26646"/>
      <c r="E26646"/>
      <c r="F26646"/>
      <c r="G26646"/>
      <c r="H26646" s="14"/>
      <c r="I26646" s="14"/>
      <c r="K26646"/>
      <c r="L26646"/>
      <c r="M26646"/>
      <c r="N26646"/>
      <c r="O26646"/>
      <c r="P26646"/>
      <c r="S26646"/>
    </row>
    <row r="26647" spans="1:19" x14ac:dyDescent="0.3">
      <c r="A26647" s="25"/>
      <c r="B26647"/>
      <c r="C26647"/>
      <c r="D26647"/>
      <c r="E26647"/>
      <c r="F26647"/>
      <c r="G26647"/>
      <c r="H26647" s="14"/>
      <c r="I26647" s="14"/>
      <c r="K26647"/>
      <c r="L26647"/>
      <c r="M26647"/>
      <c r="N26647"/>
      <c r="O26647"/>
      <c r="P26647"/>
      <c r="S26647"/>
    </row>
    <row r="26648" spans="1:19" x14ac:dyDescent="0.3">
      <c r="A26648" s="25"/>
      <c r="B26648"/>
      <c r="C26648"/>
      <c r="D26648"/>
      <c r="E26648"/>
      <c r="F26648"/>
      <c r="G26648"/>
      <c r="H26648" s="14"/>
      <c r="I26648" s="14"/>
      <c r="K26648"/>
      <c r="L26648"/>
      <c r="M26648"/>
      <c r="N26648"/>
      <c r="O26648"/>
      <c r="P26648"/>
      <c r="S26648"/>
    </row>
    <row r="26649" spans="1:19" x14ac:dyDescent="0.3">
      <c r="A26649" s="25"/>
      <c r="B26649"/>
      <c r="C26649"/>
      <c r="D26649"/>
      <c r="E26649"/>
      <c r="F26649"/>
      <c r="G26649"/>
      <c r="H26649"/>
      <c r="I26649"/>
      <c r="K26649"/>
      <c r="L26649"/>
      <c r="M26649"/>
      <c r="N26649"/>
      <c r="O26649"/>
      <c r="P26649"/>
      <c r="S26649"/>
    </row>
    <row r="26650" spans="1:19" x14ac:dyDescent="0.3">
      <c r="A26650" s="25"/>
      <c r="B26650"/>
      <c r="C26650"/>
      <c r="D26650"/>
      <c r="E26650"/>
      <c r="F26650"/>
      <c r="G26650"/>
      <c r="H26650"/>
      <c r="I26650"/>
      <c r="K26650"/>
      <c r="L26650"/>
      <c r="M26650"/>
      <c r="N26650"/>
      <c r="O26650"/>
      <c r="P26650"/>
      <c r="S26650"/>
    </row>
    <row r="26651" spans="1:19" x14ac:dyDescent="0.3">
      <c r="A26651" s="25"/>
      <c r="B26651"/>
      <c r="C26651"/>
      <c r="D26651"/>
      <c r="E26651"/>
      <c r="F26651"/>
      <c r="G26651"/>
      <c r="H26651"/>
      <c r="I26651"/>
      <c r="K26651"/>
      <c r="L26651"/>
      <c r="M26651"/>
      <c r="N26651"/>
      <c r="O26651"/>
      <c r="P26651"/>
      <c r="S26651"/>
    </row>
    <row r="26652" spans="1:19" x14ac:dyDescent="0.3">
      <c r="A26652" s="25"/>
      <c r="B26652"/>
      <c r="C26652"/>
      <c r="D26652"/>
      <c r="E26652"/>
      <c r="F26652"/>
      <c r="G26652"/>
      <c r="H26652"/>
      <c r="I26652"/>
      <c r="K26652"/>
      <c r="L26652"/>
      <c r="M26652"/>
      <c r="N26652"/>
      <c r="O26652"/>
      <c r="P26652"/>
      <c r="S26652"/>
    </row>
    <row r="26653" spans="1:19" x14ac:dyDescent="0.3">
      <c r="A26653" s="25"/>
      <c r="B26653"/>
      <c r="C26653"/>
      <c r="D26653"/>
      <c r="E26653"/>
      <c r="F26653"/>
      <c r="G26653"/>
      <c r="H26653" s="14"/>
      <c r="I26653" s="14"/>
      <c r="K26653"/>
      <c r="L26653"/>
      <c r="M26653"/>
      <c r="N26653"/>
      <c r="O26653"/>
      <c r="P26653"/>
      <c r="S26653"/>
    </row>
    <row r="26654" spans="1:19" x14ac:dyDescent="0.3">
      <c r="A26654" s="25"/>
      <c r="B26654"/>
      <c r="C26654"/>
      <c r="D26654"/>
      <c r="E26654"/>
      <c r="F26654"/>
      <c r="G26654"/>
      <c r="H26654" s="14"/>
      <c r="I26654" s="14"/>
      <c r="K26654"/>
      <c r="L26654"/>
      <c r="M26654"/>
      <c r="N26654"/>
      <c r="O26654"/>
      <c r="P26654"/>
      <c r="S26654"/>
    </row>
    <row r="26655" spans="1:19" x14ac:dyDescent="0.3">
      <c r="A26655" s="25"/>
      <c r="B26655"/>
      <c r="C26655"/>
      <c r="D26655"/>
      <c r="E26655"/>
      <c r="F26655"/>
      <c r="G26655"/>
      <c r="H26655" s="14"/>
      <c r="I26655" s="14"/>
      <c r="K26655"/>
      <c r="L26655"/>
      <c r="M26655"/>
      <c r="N26655"/>
      <c r="O26655"/>
      <c r="P26655"/>
      <c r="S26655"/>
    </row>
    <row r="26656" spans="1:19" x14ac:dyDescent="0.3">
      <c r="A26656" s="25"/>
      <c r="B26656"/>
      <c r="C26656"/>
      <c r="D26656"/>
      <c r="E26656"/>
      <c r="F26656"/>
      <c r="G26656"/>
      <c r="H26656" s="14"/>
      <c r="I26656" s="14"/>
      <c r="K26656"/>
      <c r="L26656"/>
      <c r="M26656"/>
      <c r="N26656"/>
      <c r="O26656"/>
      <c r="P26656"/>
      <c r="S26656"/>
    </row>
    <row r="26657" spans="1:19" x14ac:dyDescent="0.3">
      <c r="A26657" s="25"/>
      <c r="B26657"/>
      <c r="C26657"/>
      <c r="D26657"/>
      <c r="E26657"/>
      <c r="F26657"/>
      <c r="G26657"/>
      <c r="H26657" s="26"/>
      <c r="I26657" s="26"/>
      <c r="K26657"/>
      <c r="L26657"/>
      <c r="M26657"/>
      <c r="N26657"/>
      <c r="O26657"/>
      <c r="P26657"/>
      <c r="S26657"/>
    </row>
    <row r="26658" spans="1:19" x14ac:dyDescent="0.3">
      <c r="A26658" s="25"/>
      <c r="B26658"/>
      <c r="C26658"/>
      <c r="D26658"/>
      <c r="E26658"/>
      <c r="F26658"/>
      <c r="G26658"/>
      <c r="H26658" s="26"/>
      <c r="I26658" s="26"/>
      <c r="K26658"/>
      <c r="L26658"/>
      <c r="M26658"/>
      <c r="N26658"/>
      <c r="O26658"/>
      <c r="P26658"/>
      <c r="S26658"/>
    </row>
    <row r="26659" spans="1:19" x14ac:dyDescent="0.3">
      <c r="A26659" s="25"/>
      <c r="B26659"/>
      <c r="C26659"/>
      <c r="D26659"/>
      <c r="E26659"/>
      <c r="F26659"/>
      <c r="G26659"/>
      <c r="H26659" s="26"/>
      <c r="I26659" s="26"/>
      <c r="K26659"/>
      <c r="L26659"/>
      <c r="M26659"/>
      <c r="N26659"/>
      <c r="O26659"/>
      <c r="P26659"/>
      <c r="S26659"/>
    </row>
    <row r="26660" spans="1:19" x14ac:dyDescent="0.3">
      <c r="A26660" s="25"/>
      <c r="B26660"/>
      <c r="C26660"/>
      <c r="D26660"/>
      <c r="E26660"/>
      <c r="F26660"/>
      <c r="G26660"/>
      <c r="H26660" s="26"/>
      <c r="I26660" s="26"/>
      <c r="K26660"/>
      <c r="L26660"/>
      <c r="M26660"/>
      <c r="N26660"/>
      <c r="O26660"/>
      <c r="P26660"/>
      <c r="S26660"/>
    </row>
    <row r="26661" spans="1:19" x14ac:dyDescent="0.3">
      <c r="A26661" s="25"/>
      <c r="B26661"/>
      <c r="C26661"/>
      <c r="D26661"/>
      <c r="E26661"/>
      <c r="F26661"/>
      <c r="G26661"/>
      <c r="H26661" s="26"/>
      <c r="I26661" s="26"/>
      <c r="K26661"/>
      <c r="L26661"/>
      <c r="M26661"/>
      <c r="N26661"/>
      <c r="O26661"/>
      <c r="P26661"/>
      <c r="S26661"/>
    </row>
    <row r="26662" spans="1:19" x14ac:dyDescent="0.3">
      <c r="A26662" s="25"/>
      <c r="B26662"/>
      <c r="C26662"/>
      <c r="D26662"/>
      <c r="E26662"/>
      <c r="F26662"/>
      <c r="G26662"/>
      <c r="H26662" s="14"/>
      <c r="I26662" s="14"/>
      <c r="K26662"/>
      <c r="L26662"/>
      <c r="M26662"/>
      <c r="N26662"/>
      <c r="O26662"/>
      <c r="P26662"/>
      <c r="S26662"/>
    </row>
    <row r="26663" spans="1:19" x14ac:dyDescent="0.3">
      <c r="A26663" s="25"/>
      <c r="B26663"/>
      <c r="C26663"/>
      <c r="D26663"/>
      <c r="E26663"/>
      <c r="F26663"/>
      <c r="G26663"/>
      <c r="H26663"/>
      <c r="I26663"/>
      <c r="K26663"/>
      <c r="L26663"/>
      <c r="M26663"/>
      <c r="N26663"/>
      <c r="O26663"/>
      <c r="P26663"/>
      <c r="S26663"/>
    </row>
    <row r="26664" spans="1:19" x14ac:dyDescent="0.3">
      <c r="A26664" s="25"/>
      <c r="B26664"/>
      <c r="C26664"/>
      <c r="D26664"/>
      <c r="E26664"/>
      <c r="F26664"/>
      <c r="G26664"/>
      <c r="H26664"/>
      <c r="I26664" s="26"/>
      <c r="K26664"/>
      <c r="L26664"/>
      <c r="M26664"/>
      <c r="N26664"/>
      <c r="O26664"/>
      <c r="P26664"/>
      <c r="S26664"/>
    </row>
    <row r="26665" spans="1:19" x14ac:dyDescent="0.3">
      <c r="A26665" s="25"/>
      <c r="B26665"/>
      <c r="C26665"/>
      <c r="D26665"/>
      <c r="E26665"/>
      <c r="F26665"/>
      <c r="G26665"/>
      <c r="H26665"/>
      <c r="I26665" s="26"/>
      <c r="K26665"/>
      <c r="L26665"/>
      <c r="M26665"/>
      <c r="N26665"/>
      <c r="O26665"/>
      <c r="P26665"/>
      <c r="S26665"/>
    </row>
    <row r="26666" spans="1:19" x14ac:dyDescent="0.3">
      <c r="A26666" s="25"/>
      <c r="B26666"/>
      <c r="C26666"/>
      <c r="D26666"/>
      <c r="E26666"/>
      <c r="F26666"/>
      <c r="G26666"/>
      <c r="H26666"/>
      <c r="I26666"/>
      <c r="K26666"/>
      <c r="L26666"/>
      <c r="M26666"/>
      <c r="N26666"/>
      <c r="O26666"/>
      <c r="P26666"/>
      <c r="S26666"/>
    </row>
    <row r="26667" spans="1:19" x14ac:dyDescent="0.3">
      <c r="A26667" s="25"/>
      <c r="B26667"/>
      <c r="C26667"/>
      <c r="D26667"/>
      <c r="E26667"/>
      <c r="F26667"/>
      <c r="G26667"/>
      <c r="H26667" s="14"/>
      <c r="I26667" s="14"/>
      <c r="K26667"/>
      <c r="L26667"/>
      <c r="M26667"/>
      <c r="N26667"/>
      <c r="O26667"/>
      <c r="P26667"/>
      <c r="S26667"/>
    </row>
    <row r="26668" spans="1:19" x14ac:dyDescent="0.3">
      <c r="A26668" s="25"/>
      <c r="B26668"/>
      <c r="C26668"/>
      <c r="D26668"/>
      <c r="E26668"/>
      <c r="F26668"/>
      <c r="G26668"/>
      <c r="H26668" s="14"/>
      <c r="I26668" s="14"/>
      <c r="K26668"/>
      <c r="L26668"/>
      <c r="M26668"/>
      <c r="N26668"/>
      <c r="O26668"/>
      <c r="P26668"/>
      <c r="S26668"/>
    </row>
    <row r="26669" spans="1:19" x14ac:dyDescent="0.3">
      <c r="A26669" s="25"/>
      <c r="B26669"/>
      <c r="C26669"/>
      <c r="D26669"/>
      <c r="E26669"/>
      <c r="F26669"/>
      <c r="G26669"/>
      <c r="H26669" s="14"/>
      <c r="I26669" s="14"/>
      <c r="K26669"/>
      <c r="L26669"/>
      <c r="M26669"/>
      <c r="N26669"/>
      <c r="O26669"/>
      <c r="P26669"/>
      <c r="S26669"/>
    </row>
    <row r="26670" spans="1:19" x14ac:dyDescent="0.3">
      <c r="A26670" s="25"/>
      <c r="B26670"/>
      <c r="C26670"/>
      <c r="D26670"/>
      <c r="E26670"/>
      <c r="F26670"/>
      <c r="G26670"/>
      <c r="H26670" s="14"/>
      <c r="I26670" s="14"/>
      <c r="K26670"/>
      <c r="L26670"/>
      <c r="M26670"/>
      <c r="N26670"/>
      <c r="O26670"/>
      <c r="P26670"/>
      <c r="S26670"/>
    </row>
    <row r="26671" spans="1:19" x14ac:dyDescent="0.3">
      <c r="A26671" s="25"/>
      <c r="B26671"/>
      <c r="C26671"/>
      <c r="D26671"/>
      <c r="E26671"/>
      <c r="F26671"/>
      <c r="G26671"/>
      <c r="H26671" s="14"/>
      <c r="I26671" s="14"/>
      <c r="K26671"/>
      <c r="L26671"/>
      <c r="M26671"/>
      <c r="N26671"/>
      <c r="O26671"/>
      <c r="P26671"/>
      <c r="S26671"/>
    </row>
    <row r="26672" spans="1:19" x14ac:dyDescent="0.3">
      <c r="A26672" s="25"/>
      <c r="B26672"/>
      <c r="C26672"/>
      <c r="D26672"/>
      <c r="E26672"/>
      <c r="F26672"/>
      <c r="G26672"/>
      <c r="H26672" s="14"/>
      <c r="I26672" s="14"/>
      <c r="K26672"/>
      <c r="L26672"/>
      <c r="M26672"/>
      <c r="N26672"/>
      <c r="O26672"/>
      <c r="P26672"/>
      <c r="S26672"/>
    </row>
    <row r="26673" spans="1:19" x14ac:dyDescent="0.3">
      <c r="A26673" s="25"/>
      <c r="B26673"/>
      <c r="C26673"/>
      <c r="D26673"/>
      <c r="E26673"/>
      <c r="F26673"/>
      <c r="G26673"/>
      <c r="H26673" s="14"/>
      <c r="I26673" s="14"/>
      <c r="K26673"/>
      <c r="L26673"/>
      <c r="M26673"/>
      <c r="N26673"/>
      <c r="O26673"/>
      <c r="P26673"/>
      <c r="S26673"/>
    </row>
    <row r="26674" spans="1:19" x14ac:dyDescent="0.3">
      <c r="A26674" s="25"/>
      <c r="B26674"/>
      <c r="C26674"/>
      <c r="D26674"/>
      <c r="E26674"/>
      <c r="F26674"/>
      <c r="G26674"/>
      <c r="H26674" s="14"/>
      <c r="I26674" s="14"/>
      <c r="K26674"/>
      <c r="L26674"/>
      <c r="M26674"/>
      <c r="N26674"/>
      <c r="O26674"/>
      <c r="P26674"/>
      <c r="S26674"/>
    </row>
    <row r="26675" spans="1:19" x14ac:dyDescent="0.3">
      <c r="A26675" s="25"/>
      <c r="B26675"/>
      <c r="C26675"/>
      <c r="D26675"/>
      <c r="E26675"/>
      <c r="F26675"/>
      <c r="G26675"/>
      <c r="H26675" s="14"/>
      <c r="I26675" s="14"/>
      <c r="K26675"/>
      <c r="L26675"/>
      <c r="M26675"/>
      <c r="N26675"/>
      <c r="O26675"/>
      <c r="P26675"/>
      <c r="S26675"/>
    </row>
    <row r="26676" spans="1:19" x14ac:dyDescent="0.3">
      <c r="A26676" s="25"/>
      <c r="B26676"/>
      <c r="C26676"/>
      <c r="D26676"/>
      <c r="E26676"/>
      <c r="F26676"/>
      <c r="G26676"/>
      <c r="H26676" s="14"/>
      <c r="I26676" s="14"/>
      <c r="K26676"/>
      <c r="L26676"/>
      <c r="M26676"/>
      <c r="N26676"/>
      <c r="O26676"/>
      <c r="P26676"/>
      <c r="S26676"/>
    </row>
    <row r="26677" spans="1:19" x14ac:dyDescent="0.3">
      <c r="A26677" s="25"/>
      <c r="B26677"/>
      <c r="C26677"/>
      <c r="D26677"/>
      <c r="E26677"/>
      <c r="F26677"/>
      <c r="G26677"/>
      <c r="H26677" s="14"/>
      <c r="I26677" s="14"/>
      <c r="K26677"/>
      <c r="L26677"/>
      <c r="M26677"/>
      <c r="N26677"/>
      <c r="O26677"/>
      <c r="P26677"/>
      <c r="S26677"/>
    </row>
    <row r="26678" spans="1:19" x14ac:dyDescent="0.3">
      <c r="A26678" s="25"/>
      <c r="B26678"/>
      <c r="C26678"/>
      <c r="D26678"/>
      <c r="E26678"/>
      <c r="F26678"/>
      <c r="G26678"/>
      <c r="H26678" s="14"/>
      <c r="I26678" s="14"/>
      <c r="K26678"/>
      <c r="L26678"/>
      <c r="M26678"/>
      <c r="N26678"/>
      <c r="O26678"/>
      <c r="P26678"/>
      <c r="S26678"/>
    </row>
    <row r="26679" spans="1:19" x14ac:dyDescent="0.3">
      <c r="A26679" s="25"/>
      <c r="B26679"/>
      <c r="C26679"/>
      <c r="D26679"/>
      <c r="E26679"/>
      <c r="F26679"/>
      <c r="G26679"/>
      <c r="H26679" s="14"/>
      <c r="I26679" s="14"/>
      <c r="K26679"/>
      <c r="L26679"/>
      <c r="M26679"/>
      <c r="N26679"/>
      <c r="O26679"/>
      <c r="P26679"/>
      <c r="S26679"/>
    </row>
    <row r="26680" spans="1:19" x14ac:dyDescent="0.3">
      <c r="A26680" s="25"/>
      <c r="B26680"/>
      <c r="C26680"/>
      <c r="D26680"/>
      <c r="E26680"/>
      <c r="F26680"/>
      <c r="G26680"/>
      <c r="H26680" s="14"/>
      <c r="I26680" s="14"/>
      <c r="K26680"/>
      <c r="L26680"/>
      <c r="M26680"/>
      <c r="N26680"/>
      <c r="O26680"/>
      <c r="P26680"/>
      <c r="S26680"/>
    </row>
    <row r="26681" spans="1:19" x14ac:dyDescent="0.3">
      <c r="A26681" s="25"/>
      <c r="B26681"/>
      <c r="C26681"/>
      <c r="D26681"/>
      <c r="E26681"/>
      <c r="F26681"/>
      <c r="G26681"/>
      <c r="H26681" s="14"/>
      <c r="I26681" s="14"/>
      <c r="K26681"/>
      <c r="L26681"/>
      <c r="M26681"/>
      <c r="N26681"/>
      <c r="O26681"/>
      <c r="P26681"/>
      <c r="S26681"/>
    </row>
    <row r="26682" spans="1:19" x14ac:dyDescent="0.3">
      <c r="A26682" s="25"/>
      <c r="B26682"/>
      <c r="C26682"/>
      <c r="D26682"/>
      <c r="E26682"/>
      <c r="F26682"/>
      <c r="G26682"/>
      <c r="H26682" s="14"/>
      <c r="I26682" s="14"/>
      <c r="K26682"/>
      <c r="L26682"/>
      <c r="M26682"/>
      <c r="N26682"/>
      <c r="O26682"/>
      <c r="P26682"/>
      <c r="S26682"/>
    </row>
    <row r="26683" spans="1:19" x14ac:dyDescent="0.3">
      <c r="A26683" s="25"/>
      <c r="B26683"/>
      <c r="C26683"/>
      <c r="D26683"/>
      <c r="E26683"/>
      <c r="F26683"/>
      <c r="G26683"/>
      <c r="H26683" s="14"/>
      <c r="I26683" s="14"/>
      <c r="K26683"/>
      <c r="L26683"/>
      <c r="M26683"/>
      <c r="N26683"/>
      <c r="O26683"/>
      <c r="P26683"/>
      <c r="S26683"/>
    </row>
    <row r="26684" spans="1:19" x14ac:dyDescent="0.3">
      <c r="A26684" s="25"/>
      <c r="B26684"/>
      <c r="C26684"/>
      <c r="D26684"/>
      <c r="E26684"/>
      <c r="F26684"/>
      <c r="G26684"/>
      <c r="H26684" s="14"/>
      <c r="I26684" s="14"/>
      <c r="K26684"/>
      <c r="L26684"/>
      <c r="M26684"/>
      <c r="N26684"/>
      <c r="O26684"/>
      <c r="P26684"/>
      <c r="S26684"/>
    </row>
    <row r="26685" spans="1:19" x14ac:dyDescent="0.3">
      <c r="A26685" s="25"/>
      <c r="B26685"/>
      <c r="C26685"/>
      <c r="D26685"/>
      <c r="E26685"/>
      <c r="F26685"/>
      <c r="G26685"/>
      <c r="H26685" s="14"/>
      <c r="I26685" s="14"/>
      <c r="K26685"/>
      <c r="L26685"/>
      <c r="M26685"/>
      <c r="N26685"/>
      <c r="O26685"/>
      <c r="P26685"/>
      <c r="S26685"/>
    </row>
    <row r="26686" spans="1:19" x14ac:dyDescent="0.3">
      <c r="A26686" s="25"/>
      <c r="B26686"/>
      <c r="C26686"/>
      <c r="D26686"/>
      <c r="E26686"/>
      <c r="F26686"/>
      <c r="G26686"/>
      <c r="H26686"/>
      <c r="I26686"/>
      <c r="K26686"/>
      <c r="L26686"/>
      <c r="M26686"/>
      <c r="N26686"/>
      <c r="O26686"/>
      <c r="P26686"/>
      <c r="S26686"/>
    </row>
    <row r="26687" spans="1:19" x14ac:dyDescent="0.3">
      <c r="A26687" s="25"/>
      <c r="B26687"/>
      <c r="C26687"/>
      <c r="D26687"/>
      <c r="E26687"/>
      <c r="F26687"/>
      <c r="G26687"/>
      <c r="H26687"/>
      <c r="I26687"/>
      <c r="K26687"/>
      <c r="L26687"/>
      <c r="M26687"/>
      <c r="N26687"/>
      <c r="O26687"/>
      <c r="P26687"/>
      <c r="S26687"/>
    </row>
    <row r="26688" spans="1:19" x14ac:dyDescent="0.3">
      <c r="A26688" s="25"/>
      <c r="B26688"/>
      <c r="C26688"/>
      <c r="D26688"/>
      <c r="E26688"/>
      <c r="F26688"/>
      <c r="G26688"/>
      <c r="H26688"/>
      <c r="I26688"/>
      <c r="K26688"/>
      <c r="L26688"/>
      <c r="M26688"/>
      <c r="N26688"/>
      <c r="O26688"/>
      <c r="P26688"/>
      <c r="S26688"/>
    </row>
    <row r="26689" spans="1:19" x14ac:dyDescent="0.3">
      <c r="A26689" s="25"/>
      <c r="B26689"/>
      <c r="C26689"/>
      <c r="D26689"/>
      <c r="E26689"/>
      <c r="F26689"/>
      <c r="G26689"/>
      <c r="H26689"/>
      <c r="I26689"/>
      <c r="K26689"/>
      <c r="L26689"/>
      <c r="M26689"/>
      <c r="N26689"/>
      <c r="O26689"/>
      <c r="P26689"/>
      <c r="S26689"/>
    </row>
    <row r="26690" spans="1:19" x14ac:dyDescent="0.3">
      <c r="A26690" s="25"/>
      <c r="B26690"/>
      <c r="C26690"/>
      <c r="D26690"/>
      <c r="E26690"/>
      <c r="F26690"/>
      <c r="G26690"/>
      <c r="H26690"/>
      <c r="I26690"/>
      <c r="K26690"/>
      <c r="L26690"/>
      <c r="M26690"/>
      <c r="N26690"/>
      <c r="O26690"/>
      <c r="P26690"/>
      <c r="S26690"/>
    </row>
    <row r="26691" spans="1:19" x14ac:dyDescent="0.3">
      <c r="A26691" s="25"/>
      <c r="B26691"/>
      <c r="C26691"/>
      <c r="D26691"/>
      <c r="E26691"/>
      <c r="F26691"/>
      <c r="G26691"/>
      <c r="H26691"/>
      <c r="I26691"/>
      <c r="K26691"/>
      <c r="L26691"/>
      <c r="M26691"/>
      <c r="N26691"/>
      <c r="O26691"/>
      <c r="P26691"/>
      <c r="S26691"/>
    </row>
    <row r="26692" spans="1:19" x14ac:dyDescent="0.3">
      <c r="A26692" s="25"/>
      <c r="B26692"/>
      <c r="C26692"/>
      <c r="D26692"/>
      <c r="E26692"/>
      <c r="F26692"/>
      <c r="G26692"/>
      <c r="H26692"/>
      <c r="I26692"/>
      <c r="K26692"/>
      <c r="L26692"/>
      <c r="M26692"/>
      <c r="N26692"/>
      <c r="O26692"/>
      <c r="P26692"/>
      <c r="S26692"/>
    </row>
    <row r="26693" spans="1:19" x14ac:dyDescent="0.3">
      <c r="A26693" s="25"/>
      <c r="B26693"/>
      <c r="C26693"/>
      <c r="D26693"/>
      <c r="E26693"/>
      <c r="F26693"/>
      <c r="G26693"/>
      <c r="H26693" s="14"/>
      <c r="I26693" s="14"/>
      <c r="K26693"/>
      <c r="L26693"/>
      <c r="M26693"/>
      <c r="N26693"/>
      <c r="O26693"/>
      <c r="P26693"/>
      <c r="S26693"/>
    </row>
    <row r="26694" spans="1:19" x14ac:dyDescent="0.3">
      <c r="A26694" s="25"/>
      <c r="B26694"/>
      <c r="C26694"/>
      <c r="D26694"/>
      <c r="E26694"/>
      <c r="F26694"/>
      <c r="G26694"/>
      <c r="H26694" s="14"/>
      <c r="I26694" s="14"/>
      <c r="K26694"/>
      <c r="L26694"/>
      <c r="M26694"/>
      <c r="N26694"/>
      <c r="O26694"/>
      <c r="P26694"/>
      <c r="S26694"/>
    </row>
    <row r="26695" spans="1:19" x14ac:dyDescent="0.3">
      <c r="A26695" s="25"/>
      <c r="B26695"/>
      <c r="C26695"/>
      <c r="D26695"/>
      <c r="E26695"/>
      <c r="F26695"/>
      <c r="G26695"/>
      <c r="H26695" s="14"/>
      <c r="I26695" s="14"/>
      <c r="K26695"/>
      <c r="L26695"/>
      <c r="M26695"/>
      <c r="N26695"/>
      <c r="O26695"/>
      <c r="P26695"/>
      <c r="S26695"/>
    </row>
    <row r="26696" spans="1:19" x14ac:dyDescent="0.3">
      <c r="A26696" s="25"/>
      <c r="B26696"/>
      <c r="C26696"/>
      <c r="D26696"/>
      <c r="E26696"/>
      <c r="F26696"/>
      <c r="G26696"/>
      <c r="H26696" s="14"/>
      <c r="I26696" s="14"/>
      <c r="K26696"/>
      <c r="L26696"/>
      <c r="M26696"/>
      <c r="N26696"/>
      <c r="O26696"/>
      <c r="P26696"/>
      <c r="S26696"/>
    </row>
    <row r="26697" spans="1:19" x14ac:dyDescent="0.3">
      <c r="A26697" s="25"/>
      <c r="B26697"/>
      <c r="C26697"/>
      <c r="D26697"/>
      <c r="E26697"/>
      <c r="F26697"/>
      <c r="G26697"/>
      <c r="H26697"/>
      <c r="I26697"/>
      <c r="K26697"/>
      <c r="L26697"/>
      <c r="M26697"/>
      <c r="N26697"/>
      <c r="O26697"/>
      <c r="P26697"/>
      <c r="S26697"/>
    </row>
    <row r="26698" spans="1:19" x14ac:dyDescent="0.3">
      <c r="A26698" s="25"/>
      <c r="B26698"/>
      <c r="C26698"/>
      <c r="D26698"/>
      <c r="E26698"/>
      <c r="F26698"/>
      <c r="G26698"/>
      <c r="H26698"/>
      <c r="I26698"/>
      <c r="K26698"/>
      <c r="L26698"/>
      <c r="M26698"/>
      <c r="N26698"/>
      <c r="O26698"/>
      <c r="P26698"/>
      <c r="S26698"/>
    </row>
    <row r="26699" spans="1:19" x14ac:dyDescent="0.3">
      <c r="A26699" s="25"/>
      <c r="B26699"/>
      <c r="C26699"/>
      <c r="D26699"/>
      <c r="E26699"/>
      <c r="F26699"/>
      <c r="G26699"/>
      <c r="H26699"/>
      <c r="I26699"/>
      <c r="K26699"/>
      <c r="L26699"/>
      <c r="M26699"/>
      <c r="N26699"/>
      <c r="O26699"/>
      <c r="P26699"/>
      <c r="S26699"/>
    </row>
    <row r="26700" spans="1:19" x14ac:dyDescent="0.3">
      <c r="A26700" s="25"/>
      <c r="B26700"/>
      <c r="C26700"/>
      <c r="D26700"/>
      <c r="E26700"/>
      <c r="F26700"/>
      <c r="G26700"/>
      <c r="H26700"/>
      <c r="I26700"/>
      <c r="K26700"/>
      <c r="L26700"/>
      <c r="M26700"/>
      <c r="N26700"/>
      <c r="O26700"/>
      <c r="P26700"/>
      <c r="S26700"/>
    </row>
    <row r="26701" spans="1:19" x14ac:dyDescent="0.3">
      <c r="A26701" s="25"/>
      <c r="B26701"/>
      <c r="C26701"/>
      <c r="D26701"/>
      <c r="E26701"/>
      <c r="F26701"/>
      <c r="G26701"/>
      <c r="H26701"/>
      <c r="I26701"/>
      <c r="K26701"/>
      <c r="L26701"/>
      <c r="M26701"/>
      <c r="N26701"/>
      <c r="O26701"/>
      <c r="P26701"/>
      <c r="S26701"/>
    </row>
    <row r="26702" spans="1:19" x14ac:dyDescent="0.3">
      <c r="A26702" s="25"/>
      <c r="B26702"/>
      <c r="C26702"/>
      <c r="D26702"/>
      <c r="E26702"/>
      <c r="F26702"/>
      <c r="G26702"/>
      <c r="H26702"/>
      <c r="I26702"/>
      <c r="K26702"/>
      <c r="L26702"/>
      <c r="M26702"/>
      <c r="N26702"/>
      <c r="O26702"/>
      <c r="P26702"/>
      <c r="S26702"/>
    </row>
    <row r="26703" spans="1:19" x14ac:dyDescent="0.3">
      <c r="A26703" s="25"/>
      <c r="B26703"/>
      <c r="C26703"/>
      <c r="D26703"/>
      <c r="E26703"/>
      <c r="F26703"/>
      <c r="G26703"/>
      <c r="H26703"/>
      <c r="I26703"/>
      <c r="K26703"/>
      <c r="L26703"/>
      <c r="M26703"/>
      <c r="N26703"/>
      <c r="O26703"/>
      <c r="P26703"/>
      <c r="S26703"/>
    </row>
    <row r="26704" spans="1:19" x14ac:dyDescent="0.3">
      <c r="A26704" s="25"/>
      <c r="B26704"/>
      <c r="C26704"/>
      <c r="D26704"/>
      <c r="E26704"/>
      <c r="F26704"/>
      <c r="G26704"/>
      <c r="H26704"/>
      <c r="I26704"/>
      <c r="K26704"/>
      <c r="L26704"/>
      <c r="M26704"/>
      <c r="N26704"/>
      <c r="O26704"/>
      <c r="P26704"/>
      <c r="S26704"/>
    </row>
    <row r="26705" spans="1:19" x14ac:dyDescent="0.3">
      <c r="A26705" s="25"/>
      <c r="B26705"/>
      <c r="C26705"/>
      <c r="D26705"/>
      <c r="E26705"/>
      <c r="F26705"/>
      <c r="G26705"/>
      <c r="H26705"/>
      <c r="I26705"/>
      <c r="K26705"/>
      <c r="L26705"/>
      <c r="M26705"/>
      <c r="N26705"/>
      <c r="O26705"/>
      <c r="P26705"/>
      <c r="S26705"/>
    </row>
    <row r="26706" spans="1:19" x14ac:dyDescent="0.3">
      <c r="A26706" s="25"/>
      <c r="B26706"/>
      <c r="C26706"/>
      <c r="D26706"/>
      <c r="E26706"/>
      <c r="F26706"/>
      <c r="G26706"/>
      <c r="H26706"/>
      <c r="I26706"/>
      <c r="K26706"/>
      <c r="L26706"/>
      <c r="M26706"/>
      <c r="N26706"/>
      <c r="O26706"/>
      <c r="P26706"/>
      <c r="S26706"/>
    </row>
    <row r="26707" spans="1:19" x14ac:dyDescent="0.3">
      <c r="A26707" s="25"/>
      <c r="B26707"/>
      <c r="C26707"/>
      <c r="D26707"/>
      <c r="E26707"/>
      <c r="F26707"/>
      <c r="G26707"/>
      <c r="H26707" s="26"/>
      <c r="I26707" s="26"/>
      <c r="K26707"/>
      <c r="L26707"/>
      <c r="M26707"/>
      <c r="N26707"/>
      <c r="O26707"/>
      <c r="P26707"/>
      <c r="S26707"/>
    </row>
    <row r="26708" spans="1:19" x14ac:dyDescent="0.3">
      <c r="A26708" s="25"/>
      <c r="B26708"/>
      <c r="C26708"/>
      <c r="D26708"/>
      <c r="E26708"/>
      <c r="F26708"/>
      <c r="G26708"/>
      <c r="H26708" s="26"/>
      <c r="I26708" s="26"/>
      <c r="K26708"/>
      <c r="L26708"/>
      <c r="M26708"/>
      <c r="N26708"/>
      <c r="O26708"/>
      <c r="P26708"/>
      <c r="S26708"/>
    </row>
    <row r="26709" spans="1:19" x14ac:dyDescent="0.3">
      <c r="A26709" s="25"/>
      <c r="B26709"/>
      <c r="C26709"/>
      <c r="D26709"/>
      <c r="E26709"/>
      <c r="F26709"/>
      <c r="G26709"/>
      <c r="H26709" s="26"/>
      <c r="I26709" s="26"/>
      <c r="K26709"/>
      <c r="L26709"/>
      <c r="M26709"/>
      <c r="N26709"/>
      <c r="O26709"/>
      <c r="P26709"/>
      <c r="S26709"/>
    </row>
    <row r="26710" spans="1:19" x14ac:dyDescent="0.3">
      <c r="A26710" s="25"/>
      <c r="B26710"/>
      <c r="C26710"/>
      <c r="D26710"/>
      <c r="E26710"/>
      <c r="F26710"/>
      <c r="G26710"/>
      <c r="H26710" s="26"/>
      <c r="I26710" s="26"/>
      <c r="K26710"/>
      <c r="L26710"/>
      <c r="M26710"/>
      <c r="N26710"/>
      <c r="O26710"/>
      <c r="P26710"/>
      <c r="S26710"/>
    </row>
    <row r="26711" spans="1:19" x14ac:dyDescent="0.3">
      <c r="A26711" s="25"/>
      <c r="B26711"/>
      <c r="C26711"/>
      <c r="D26711"/>
      <c r="E26711"/>
      <c r="F26711"/>
      <c r="G26711"/>
      <c r="H26711" s="26"/>
      <c r="I26711" s="26"/>
      <c r="K26711"/>
      <c r="L26711"/>
      <c r="M26711"/>
      <c r="N26711"/>
      <c r="O26711"/>
      <c r="P26711"/>
      <c r="S26711"/>
    </row>
    <row r="26712" spans="1:19" x14ac:dyDescent="0.3">
      <c r="A26712" s="25"/>
      <c r="B26712"/>
      <c r="C26712"/>
      <c r="D26712"/>
      <c r="E26712"/>
      <c r="F26712"/>
      <c r="G26712"/>
      <c r="H26712" s="26"/>
      <c r="I26712" s="26"/>
      <c r="K26712"/>
      <c r="L26712"/>
      <c r="M26712"/>
      <c r="N26712"/>
      <c r="O26712"/>
      <c r="P26712"/>
      <c r="S26712"/>
    </row>
    <row r="26713" spans="1:19" x14ac:dyDescent="0.3">
      <c r="A26713" s="25"/>
      <c r="B26713"/>
      <c r="C26713"/>
      <c r="D26713"/>
      <c r="E26713"/>
      <c r="F26713"/>
      <c r="G26713"/>
      <c r="H26713" s="26"/>
      <c r="I26713" s="26"/>
      <c r="K26713"/>
      <c r="L26713"/>
      <c r="M26713"/>
      <c r="N26713"/>
      <c r="O26713"/>
      <c r="P26713"/>
      <c r="S26713"/>
    </row>
    <row r="26714" spans="1:19" x14ac:dyDescent="0.3">
      <c r="A26714" s="25"/>
      <c r="B26714"/>
      <c r="C26714"/>
      <c r="D26714"/>
      <c r="E26714"/>
      <c r="F26714"/>
      <c r="G26714"/>
      <c r="H26714"/>
      <c r="I26714"/>
      <c r="K26714"/>
      <c r="L26714"/>
      <c r="M26714"/>
      <c r="N26714"/>
      <c r="O26714"/>
      <c r="P26714"/>
      <c r="S26714"/>
    </row>
    <row r="26715" spans="1:19" x14ac:dyDescent="0.3">
      <c r="A26715" s="25"/>
      <c r="B26715"/>
      <c r="C26715"/>
      <c r="D26715"/>
      <c r="E26715"/>
      <c r="F26715"/>
      <c r="G26715"/>
      <c r="H26715"/>
      <c r="I26715"/>
      <c r="K26715"/>
      <c r="L26715"/>
      <c r="M26715"/>
      <c r="N26715"/>
      <c r="O26715"/>
      <c r="P26715"/>
      <c r="S26715"/>
    </row>
    <row r="26716" spans="1:19" x14ac:dyDescent="0.3">
      <c r="A26716" s="25"/>
      <c r="B26716"/>
      <c r="C26716"/>
      <c r="D26716"/>
      <c r="E26716"/>
      <c r="F26716"/>
      <c r="G26716"/>
      <c r="H26716"/>
      <c r="I26716"/>
      <c r="K26716"/>
      <c r="L26716"/>
      <c r="M26716"/>
      <c r="N26716"/>
      <c r="O26716"/>
      <c r="P26716"/>
      <c r="S26716"/>
    </row>
    <row r="26717" spans="1:19" x14ac:dyDescent="0.3">
      <c r="A26717" s="25"/>
      <c r="B26717"/>
      <c r="C26717"/>
      <c r="D26717"/>
      <c r="E26717"/>
      <c r="F26717"/>
      <c r="G26717"/>
      <c r="H26717"/>
      <c r="I26717"/>
      <c r="K26717"/>
      <c r="L26717"/>
      <c r="M26717"/>
      <c r="N26717"/>
      <c r="O26717"/>
      <c r="P26717"/>
      <c r="S26717"/>
    </row>
    <row r="26718" spans="1:19" x14ac:dyDescent="0.3">
      <c r="A26718" s="25"/>
      <c r="B26718"/>
      <c r="C26718"/>
      <c r="D26718"/>
      <c r="E26718"/>
      <c r="F26718"/>
      <c r="G26718"/>
      <c r="H26718"/>
      <c r="I26718"/>
      <c r="K26718"/>
      <c r="L26718"/>
      <c r="M26718"/>
      <c r="N26718"/>
      <c r="O26718"/>
      <c r="P26718"/>
      <c r="S26718"/>
    </row>
    <row r="26719" spans="1:19" x14ac:dyDescent="0.3">
      <c r="A26719" s="25"/>
      <c r="B26719"/>
      <c r="C26719"/>
      <c r="D26719"/>
      <c r="E26719"/>
      <c r="F26719"/>
      <c r="G26719"/>
      <c r="H26719"/>
      <c r="I26719" s="26"/>
      <c r="K26719"/>
      <c r="L26719"/>
      <c r="M26719"/>
      <c r="N26719"/>
      <c r="O26719"/>
      <c r="P26719"/>
      <c r="S26719"/>
    </row>
    <row r="26720" spans="1:19" x14ac:dyDescent="0.3">
      <c r="A26720" s="25"/>
      <c r="B26720"/>
      <c r="C26720"/>
      <c r="D26720"/>
      <c r="E26720"/>
      <c r="F26720"/>
      <c r="G26720"/>
      <c r="H26720"/>
      <c r="I26720" s="26"/>
      <c r="K26720"/>
      <c r="L26720"/>
      <c r="M26720"/>
      <c r="N26720"/>
      <c r="O26720"/>
      <c r="P26720"/>
      <c r="S26720"/>
    </row>
    <row r="26721" spans="1:19" x14ac:dyDescent="0.3">
      <c r="A26721" s="25"/>
      <c r="B26721"/>
      <c r="C26721"/>
      <c r="D26721"/>
      <c r="E26721"/>
      <c r="F26721"/>
      <c r="G26721"/>
      <c r="H26721"/>
      <c r="I26721" s="26"/>
      <c r="K26721"/>
      <c r="L26721"/>
      <c r="M26721"/>
      <c r="N26721"/>
      <c r="O26721"/>
      <c r="P26721"/>
      <c r="S26721"/>
    </row>
    <row r="26722" spans="1:19" x14ac:dyDescent="0.3">
      <c r="A26722" s="25"/>
      <c r="B26722"/>
      <c r="C26722"/>
      <c r="D26722"/>
      <c r="E26722"/>
      <c r="F26722"/>
      <c r="G26722"/>
      <c r="H26722"/>
      <c r="I26722" s="26"/>
      <c r="K26722"/>
      <c r="L26722"/>
      <c r="M26722"/>
      <c r="N26722"/>
      <c r="O26722"/>
      <c r="P26722"/>
      <c r="S26722"/>
    </row>
    <row r="26723" spans="1:19" x14ac:dyDescent="0.3">
      <c r="A26723" s="25"/>
      <c r="B26723"/>
      <c r="C26723"/>
      <c r="D26723"/>
      <c r="E26723"/>
      <c r="F26723"/>
      <c r="G26723"/>
      <c r="H26723" s="26"/>
      <c r="I26723" s="26"/>
      <c r="K26723"/>
      <c r="L26723"/>
      <c r="M26723"/>
      <c r="N26723"/>
      <c r="O26723"/>
      <c r="P26723"/>
      <c r="S26723"/>
    </row>
    <row r="26724" spans="1:19" x14ac:dyDescent="0.3">
      <c r="A26724" s="25"/>
      <c r="B26724"/>
      <c r="C26724"/>
      <c r="D26724"/>
      <c r="E26724"/>
      <c r="F26724"/>
      <c r="G26724"/>
      <c r="H26724" s="26"/>
      <c r="I26724" s="26"/>
      <c r="K26724"/>
      <c r="L26724"/>
      <c r="M26724"/>
      <c r="N26724"/>
      <c r="O26724"/>
      <c r="P26724"/>
      <c r="S26724"/>
    </row>
    <row r="26725" spans="1:19" x14ac:dyDescent="0.3">
      <c r="A26725" s="25"/>
      <c r="B26725"/>
      <c r="C26725"/>
      <c r="D26725"/>
      <c r="E26725"/>
      <c r="F26725"/>
      <c r="G26725"/>
      <c r="H26725" s="26"/>
      <c r="I26725" s="26"/>
      <c r="K26725"/>
      <c r="L26725"/>
      <c r="M26725"/>
      <c r="N26725"/>
      <c r="O26725"/>
      <c r="P26725"/>
      <c r="S26725"/>
    </row>
    <row r="26726" spans="1:19" x14ac:dyDescent="0.3">
      <c r="A26726" s="25"/>
      <c r="B26726"/>
      <c r="C26726"/>
      <c r="D26726"/>
      <c r="E26726"/>
      <c r="F26726"/>
      <c r="G26726"/>
      <c r="H26726" s="26"/>
      <c r="I26726" s="26"/>
      <c r="K26726"/>
      <c r="L26726"/>
      <c r="M26726"/>
      <c r="N26726"/>
      <c r="O26726"/>
      <c r="P26726"/>
      <c r="S26726"/>
    </row>
    <row r="26727" spans="1:19" x14ac:dyDescent="0.3">
      <c r="A26727" s="25"/>
      <c r="B26727"/>
      <c r="C26727"/>
      <c r="D26727"/>
      <c r="E26727"/>
      <c r="F26727"/>
      <c r="G26727"/>
      <c r="H26727"/>
      <c r="I26727"/>
      <c r="K26727"/>
      <c r="L26727"/>
      <c r="M26727"/>
      <c r="N26727"/>
      <c r="O26727"/>
      <c r="P26727"/>
      <c r="S26727"/>
    </row>
    <row r="26728" spans="1:19" x14ac:dyDescent="0.3">
      <c r="A26728" s="25"/>
      <c r="B26728"/>
      <c r="C26728"/>
      <c r="D26728"/>
      <c r="E26728"/>
      <c r="F26728"/>
      <c r="G26728"/>
      <c r="H26728"/>
      <c r="I26728"/>
      <c r="K26728"/>
      <c r="L26728"/>
      <c r="M26728"/>
      <c r="N26728"/>
      <c r="O26728"/>
      <c r="P26728"/>
      <c r="S26728"/>
    </row>
    <row r="26729" spans="1:19" x14ac:dyDescent="0.3">
      <c r="A26729" s="25"/>
      <c r="B26729"/>
      <c r="C26729"/>
      <c r="D26729"/>
      <c r="E26729"/>
      <c r="F26729"/>
      <c r="G26729"/>
      <c r="H26729"/>
      <c r="I26729"/>
      <c r="K26729"/>
      <c r="L26729"/>
      <c r="M26729"/>
      <c r="N26729"/>
      <c r="O26729"/>
      <c r="P26729"/>
      <c r="S26729"/>
    </row>
    <row r="26730" spans="1:19" x14ac:dyDescent="0.3">
      <c r="A26730" s="25"/>
      <c r="B26730"/>
      <c r="C26730"/>
      <c r="D26730"/>
      <c r="E26730"/>
      <c r="F26730"/>
      <c r="G26730"/>
      <c r="H26730"/>
      <c r="I26730"/>
      <c r="K26730"/>
      <c r="L26730"/>
      <c r="M26730"/>
      <c r="N26730"/>
      <c r="O26730"/>
      <c r="P26730"/>
      <c r="S26730"/>
    </row>
    <row r="26731" spans="1:19" x14ac:dyDescent="0.3">
      <c r="A26731" s="25"/>
      <c r="B26731"/>
      <c r="C26731"/>
      <c r="D26731"/>
      <c r="E26731"/>
      <c r="F26731"/>
      <c r="G26731"/>
      <c r="H26731" s="26"/>
      <c r="I26731" s="26"/>
      <c r="K26731"/>
      <c r="L26731"/>
      <c r="M26731"/>
      <c r="N26731"/>
      <c r="O26731"/>
      <c r="P26731"/>
      <c r="S26731"/>
    </row>
    <row r="26732" spans="1:19" x14ac:dyDescent="0.3">
      <c r="A26732" s="25"/>
      <c r="B26732"/>
      <c r="C26732"/>
      <c r="D26732"/>
      <c r="E26732"/>
      <c r="F26732"/>
      <c r="G26732"/>
      <c r="H26732" s="26"/>
      <c r="I26732" s="26"/>
      <c r="K26732"/>
      <c r="L26732"/>
      <c r="M26732"/>
      <c r="N26732"/>
      <c r="O26732"/>
      <c r="P26732"/>
      <c r="S26732"/>
    </row>
    <row r="26733" spans="1:19" x14ac:dyDescent="0.3">
      <c r="A26733" s="25"/>
      <c r="B26733"/>
      <c r="C26733"/>
      <c r="D26733"/>
      <c r="E26733"/>
      <c r="F26733"/>
      <c r="G26733"/>
      <c r="H26733" s="26"/>
      <c r="I26733" s="26"/>
      <c r="K26733"/>
      <c r="L26733"/>
      <c r="M26733"/>
      <c r="N26733"/>
      <c r="O26733"/>
      <c r="P26733"/>
      <c r="S26733"/>
    </row>
    <row r="26734" spans="1:19" x14ac:dyDescent="0.3">
      <c r="A26734" s="25"/>
      <c r="B26734"/>
      <c r="C26734"/>
      <c r="D26734"/>
      <c r="E26734"/>
      <c r="F26734"/>
      <c r="G26734"/>
      <c r="H26734" s="26"/>
      <c r="I26734" s="26"/>
      <c r="K26734"/>
      <c r="L26734"/>
      <c r="M26734"/>
      <c r="N26734"/>
      <c r="O26734"/>
      <c r="P26734"/>
      <c r="S26734"/>
    </row>
    <row r="26735" spans="1:19" x14ac:dyDescent="0.3">
      <c r="A26735" s="25"/>
      <c r="B26735"/>
      <c r="C26735"/>
      <c r="D26735"/>
      <c r="E26735"/>
      <c r="F26735"/>
      <c r="G26735"/>
      <c r="H26735" s="26"/>
      <c r="I26735" s="26"/>
      <c r="K26735"/>
      <c r="L26735"/>
      <c r="M26735"/>
      <c r="N26735"/>
      <c r="O26735"/>
      <c r="P26735"/>
      <c r="S26735"/>
    </row>
    <row r="26736" spans="1:19" x14ac:dyDescent="0.3">
      <c r="A26736" s="25"/>
      <c r="B26736"/>
      <c r="C26736"/>
      <c r="D26736"/>
      <c r="E26736"/>
      <c r="F26736"/>
      <c r="G26736"/>
      <c r="H26736" s="26"/>
      <c r="I26736" s="26"/>
      <c r="K26736"/>
      <c r="L26736"/>
      <c r="M26736"/>
      <c r="N26736"/>
      <c r="O26736"/>
      <c r="P26736"/>
      <c r="S26736"/>
    </row>
    <row r="26737" spans="1:19" x14ac:dyDescent="0.3">
      <c r="A26737" s="25"/>
      <c r="B26737"/>
      <c r="C26737"/>
      <c r="D26737"/>
      <c r="E26737"/>
      <c r="F26737"/>
      <c r="G26737"/>
      <c r="H26737" s="26"/>
      <c r="I26737" s="26"/>
      <c r="K26737"/>
      <c r="L26737"/>
      <c r="M26737"/>
      <c r="N26737"/>
      <c r="O26737"/>
      <c r="P26737"/>
      <c r="S26737"/>
    </row>
    <row r="26738" spans="1:19" x14ac:dyDescent="0.3">
      <c r="A26738" s="25"/>
      <c r="B26738"/>
      <c r="C26738"/>
      <c r="D26738"/>
      <c r="E26738"/>
      <c r="F26738"/>
      <c r="G26738"/>
      <c r="H26738" s="26"/>
      <c r="I26738" s="26"/>
      <c r="K26738"/>
      <c r="L26738"/>
      <c r="M26738"/>
      <c r="N26738"/>
      <c r="O26738"/>
      <c r="P26738"/>
      <c r="S26738"/>
    </row>
    <row r="26739" spans="1:19" x14ac:dyDescent="0.3">
      <c r="A26739" s="25"/>
      <c r="B26739"/>
      <c r="C26739"/>
      <c r="D26739"/>
      <c r="E26739"/>
      <c r="F26739"/>
      <c r="G26739"/>
      <c r="H26739"/>
      <c r="I26739"/>
      <c r="K26739"/>
      <c r="L26739"/>
      <c r="M26739"/>
      <c r="N26739"/>
      <c r="O26739"/>
      <c r="P26739"/>
      <c r="S26739"/>
    </row>
    <row r="26740" spans="1:19" x14ac:dyDescent="0.3">
      <c r="A26740" s="25"/>
      <c r="B26740"/>
      <c r="C26740"/>
      <c r="D26740"/>
      <c r="E26740"/>
      <c r="F26740"/>
      <c r="G26740"/>
      <c r="H26740"/>
      <c r="I26740"/>
      <c r="K26740"/>
      <c r="L26740"/>
      <c r="M26740"/>
      <c r="N26740"/>
      <c r="O26740"/>
      <c r="P26740"/>
      <c r="S26740"/>
    </row>
    <row r="26741" spans="1:19" x14ac:dyDescent="0.3">
      <c r="A26741" s="25"/>
      <c r="B26741"/>
      <c r="C26741"/>
      <c r="D26741"/>
      <c r="E26741"/>
      <c r="F26741"/>
      <c r="G26741"/>
      <c r="H26741"/>
      <c r="I26741"/>
      <c r="K26741"/>
      <c r="L26741"/>
      <c r="M26741"/>
      <c r="N26741"/>
      <c r="O26741"/>
      <c r="P26741"/>
      <c r="S26741"/>
    </row>
    <row r="26742" spans="1:19" x14ac:dyDescent="0.3">
      <c r="A26742" s="25"/>
      <c r="B26742"/>
      <c r="C26742"/>
      <c r="D26742"/>
      <c r="E26742"/>
      <c r="F26742"/>
      <c r="G26742"/>
      <c r="H26742"/>
      <c r="I26742"/>
      <c r="K26742"/>
      <c r="L26742"/>
      <c r="M26742"/>
      <c r="N26742"/>
      <c r="O26742"/>
      <c r="P26742"/>
      <c r="S26742"/>
    </row>
    <row r="26743" spans="1:19" x14ac:dyDescent="0.3">
      <c r="A26743" s="25"/>
      <c r="B26743"/>
      <c r="C26743"/>
      <c r="D26743"/>
      <c r="E26743"/>
      <c r="F26743"/>
      <c r="G26743"/>
      <c r="H26743"/>
      <c r="I26743"/>
      <c r="K26743"/>
      <c r="L26743"/>
      <c r="M26743"/>
      <c r="N26743"/>
      <c r="O26743"/>
      <c r="P26743"/>
      <c r="S26743"/>
    </row>
    <row r="26744" spans="1:19" x14ac:dyDescent="0.3">
      <c r="A26744" s="25"/>
      <c r="B26744"/>
      <c r="C26744"/>
      <c r="D26744"/>
      <c r="E26744"/>
      <c r="F26744"/>
      <c r="G26744"/>
      <c r="H26744" s="26"/>
      <c r="I26744" s="26"/>
      <c r="K26744"/>
      <c r="L26744"/>
      <c r="M26744"/>
      <c r="N26744"/>
      <c r="O26744"/>
      <c r="P26744"/>
      <c r="S26744"/>
    </row>
    <row r="26745" spans="1:19" x14ac:dyDescent="0.3">
      <c r="A26745" s="25"/>
      <c r="B26745"/>
      <c r="C26745"/>
      <c r="D26745"/>
      <c r="E26745"/>
      <c r="F26745"/>
      <c r="G26745"/>
      <c r="H26745" s="26"/>
      <c r="I26745" s="26"/>
      <c r="K26745"/>
      <c r="L26745"/>
      <c r="M26745"/>
      <c r="N26745"/>
      <c r="O26745"/>
      <c r="P26745"/>
      <c r="S26745"/>
    </row>
    <row r="26746" spans="1:19" x14ac:dyDescent="0.3">
      <c r="A26746" s="25"/>
      <c r="B26746"/>
      <c r="C26746"/>
      <c r="D26746"/>
      <c r="E26746"/>
      <c r="F26746"/>
      <c r="G26746"/>
      <c r="H26746" s="26"/>
      <c r="I26746" s="26"/>
      <c r="K26746"/>
      <c r="L26746"/>
      <c r="M26746"/>
      <c r="N26746"/>
      <c r="O26746"/>
      <c r="P26746"/>
      <c r="S26746"/>
    </row>
    <row r="26747" spans="1:19" x14ac:dyDescent="0.3">
      <c r="A26747" s="25"/>
      <c r="B26747"/>
      <c r="C26747"/>
      <c r="D26747"/>
      <c r="E26747"/>
      <c r="F26747"/>
      <c r="G26747"/>
      <c r="H26747" s="26"/>
      <c r="I26747" s="26"/>
      <c r="K26747"/>
      <c r="L26747"/>
      <c r="M26747"/>
      <c r="N26747"/>
      <c r="O26747"/>
      <c r="P26747"/>
      <c r="S26747"/>
    </row>
    <row r="26748" spans="1:19" x14ac:dyDescent="0.3">
      <c r="A26748" s="25"/>
      <c r="B26748"/>
      <c r="C26748"/>
      <c r="D26748"/>
      <c r="E26748"/>
      <c r="F26748"/>
      <c r="G26748"/>
      <c r="H26748" s="26"/>
      <c r="I26748" s="26"/>
      <c r="K26748"/>
      <c r="L26748"/>
      <c r="M26748"/>
      <c r="N26748"/>
      <c r="O26748"/>
      <c r="P26748"/>
      <c r="S26748"/>
    </row>
    <row r="26749" spans="1:19" x14ac:dyDescent="0.3">
      <c r="A26749" s="25"/>
      <c r="B26749"/>
      <c r="C26749"/>
      <c r="D26749"/>
      <c r="E26749"/>
      <c r="F26749"/>
      <c r="G26749"/>
      <c r="H26749" s="26"/>
      <c r="I26749" s="26"/>
      <c r="K26749"/>
      <c r="L26749"/>
      <c r="M26749"/>
      <c r="N26749"/>
      <c r="O26749"/>
      <c r="P26749"/>
      <c r="S26749"/>
    </row>
    <row r="26750" spans="1:19" x14ac:dyDescent="0.3">
      <c r="A26750" s="25"/>
      <c r="B26750"/>
      <c r="C26750"/>
      <c r="D26750"/>
      <c r="E26750"/>
      <c r="F26750"/>
      <c r="G26750"/>
      <c r="H26750"/>
      <c r="I26750"/>
      <c r="K26750"/>
      <c r="L26750"/>
      <c r="M26750"/>
      <c r="N26750"/>
      <c r="O26750"/>
      <c r="P26750"/>
      <c r="S26750"/>
    </row>
    <row r="26751" spans="1:19" x14ac:dyDescent="0.3">
      <c r="A26751" s="25"/>
      <c r="B26751"/>
      <c r="C26751"/>
      <c r="D26751"/>
      <c r="E26751"/>
      <c r="F26751"/>
      <c r="G26751"/>
      <c r="H26751"/>
      <c r="I26751"/>
      <c r="K26751"/>
      <c r="L26751"/>
      <c r="M26751"/>
      <c r="N26751"/>
      <c r="O26751"/>
      <c r="P26751"/>
      <c r="S26751"/>
    </row>
    <row r="26752" spans="1:19" x14ac:dyDescent="0.3">
      <c r="A26752" s="25"/>
      <c r="B26752"/>
      <c r="C26752"/>
      <c r="D26752"/>
      <c r="E26752"/>
      <c r="F26752"/>
      <c r="G26752"/>
      <c r="H26752" s="14"/>
      <c r="I26752" s="14"/>
      <c r="K26752"/>
      <c r="L26752"/>
      <c r="M26752"/>
      <c r="N26752"/>
      <c r="O26752"/>
      <c r="P26752"/>
      <c r="S26752"/>
    </row>
    <row r="26753" spans="1:19" x14ac:dyDescent="0.3">
      <c r="A26753" s="25"/>
      <c r="B26753"/>
      <c r="C26753"/>
      <c r="D26753"/>
      <c r="E26753"/>
      <c r="F26753"/>
      <c r="G26753"/>
      <c r="H26753" s="14"/>
      <c r="I26753" s="14"/>
      <c r="K26753"/>
      <c r="L26753"/>
      <c r="M26753"/>
      <c r="N26753"/>
      <c r="O26753"/>
      <c r="P26753"/>
      <c r="S26753"/>
    </row>
    <row r="26754" spans="1:19" x14ac:dyDescent="0.3">
      <c r="A26754" s="25"/>
      <c r="B26754"/>
      <c r="C26754"/>
      <c r="D26754"/>
      <c r="E26754"/>
      <c r="F26754"/>
      <c r="G26754"/>
      <c r="H26754" s="14"/>
      <c r="I26754" s="14"/>
      <c r="K26754"/>
      <c r="L26754"/>
      <c r="M26754"/>
      <c r="N26754"/>
      <c r="O26754"/>
      <c r="P26754"/>
      <c r="S26754"/>
    </row>
    <row r="26755" spans="1:19" x14ac:dyDescent="0.3">
      <c r="A26755" s="25"/>
      <c r="B26755"/>
      <c r="C26755"/>
      <c r="D26755"/>
      <c r="E26755"/>
      <c r="F26755"/>
      <c r="G26755"/>
      <c r="H26755" s="14"/>
      <c r="I26755" s="14"/>
      <c r="K26755"/>
      <c r="L26755"/>
      <c r="M26755"/>
      <c r="N26755"/>
      <c r="O26755"/>
      <c r="P26755"/>
      <c r="S26755"/>
    </row>
    <row r="26756" spans="1:19" x14ac:dyDescent="0.3">
      <c r="A26756" s="25"/>
      <c r="B26756"/>
      <c r="C26756"/>
      <c r="D26756"/>
      <c r="E26756"/>
      <c r="F26756"/>
      <c r="G26756"/>
      <c r="H26756" s="26"/>
      <c r="I26756" s="26"/>
      <c r="K26756"/>
      <c r="L26756"/>
      <c r="M26756"/>
      <c r="N26756"/>
      <c r="O26756"/>
      <c r="P26756"/>
      <c r="S26756"/>
    </row>
    <row r="26757" spans="1:19" x14ac:dyDescent="0.3">
      <c r="A26757" s="25"/>
      <c r="B26757"/>
      <c r="C26757"/>
      <c r="D26757"/>
      <c r="E26757"/>
      <c r="F26757"/>
      <c r="G26757"/>
      <c r="H26757" s="26"/>
      <c r="I26757" s="26"/>
      <c r="K26757"/>
      <c r="L26757"/>
      <c r="M26757"/>
      <c r="N26757"/>
      <c r="O26757"/>
      <c r="P26757"/>
      <c r="S26757"/>
    </row>
    <row r="26758" spans="1:19" x14ac:dyDescent="0.3">
      <c r="A26758" s="25"/>
      <c r="B26758"/>
      <c r="C26758"/>
      <c r="D26758"/>
      <c r="E26758"/>
      <c r="F26758"/>
      <c r="G26758"/>
      <c r="H26758" s="26"/>
      <c r="I26758" s="26"/>
      <c r="K26758"/>
      <c r="L26758"/>
      <c r="M26758"/>
      <c r="N26758"/>
      <c r="O26758"/>
      <c r="P26758"/>
      <c r="S26758"/>
    </row>
    <row r="26759" spans="1:19" x14ac:dyDescent="0.3">
      <c r="A26759" s="25"/>
      <c r="B26759"/>
      <c r="C26759"/>
      <c r="D26759"/>
      <c r="E26759"/>
      <c r="F26759"/>
      <c r="G26759"/>
      <c r="H26759" s="26"/>
      <c r="I26759" s="26"/>
      <c r="K26759"/>
      <c r="L26759"/>
      <c r="M26759"/>
      <c r="N26759"/>
      <c r="O26759"/>
      <c r="P26759"/>
      <c r="S26759"/>
    </row>
    <row r="26760" spans="1:19" x14ac:dyDescent="0.3">
      <c r="A26760" s="25"/>
      <c r="B26760"/>
      <c r="C26760"/>
      <c r="D26760"/>
      <c r="E26760"/>
      <c r="F26760"/>
      <c r="G26760"/>
      <c r="H26760" s="26"/>
      <c r="I26760" s="26"/>
      <c r="K26760"/>
      <c r="L26760"/>
      <c r="M26760"/>
      <c r="N26760"/>
      <c r="O26760"/>
      <c r="P26760"/>
      <c r="S26760"/>
    </row>
    <row r="26761" spans="1:19" x14ac:dyDescent="0.3">
      <c r="A26761" s="25"/>
      <c r="B26761"/>
      <c r="C26761"/>
      <c r="D26761"/>
      <c r="E26761"/>
      <c r="F26761"/>
      <c r="G26761"/>
      <c r="H26761" s="26"/>
      <c r="I26761" s="26"/>
      <c r="K26761"/>
      <c r="L26761"/>
      <c r="M26761"/>
      <c r="N26761"/>
      <c r="O26761"/>
      <c r="P26761"/>
      <c r="S26761"/>
    </row>
    <row r="26762" spans="1:19" x14ac:dyDescent="0.3">
      <c r="A26762" s="25"/>
      <c r="B26762"/>
      <c r="C26762"/>
      <c r="D26762"/>
      <c r="E26762"/>
      <c r="F26762"/>
      <c r="G26762"/>
      <c r="H26762"/>
      <c r="I26762"/>
      <c r="K26762"/>
      <c r="L26762"/>
      <c r="M26762"/>
      <c r="N26762"/>
      <c r="O26762"/>
      <c r="P26762"/>
      <c r="S26762"/>
    </row>
    <row r="26763" spans="1:19" x14ac:dyDescent="0.3">
      <c r="A26763" s="25"/>
      <c r="B26763"/>
      <c r="C26763"/>
      <c r="D26763"/>
      <c r="E26763"/>
      <c r="F26763"/>
      <c r="G26763"/>
      <c r="H26763"/>
      <c r="I26763"/>
      <c r="K26763"/>
      <c r="L26763"/>
      <c r="M26763"/>
      <c r="N26763"/>
      <c r="O26763"/>
      <c r="P26763"/>
      <c r="S26763"/>
    </row>
    <row r="26764" spans="1:19" x14ac:dyDescent="0.3">
      <c r="A26764" s="25"/>
      <c r="B26764"/>
      <c r="C26764"/>
      <c r="D26764"/>
      <c r="E26764"/>
      <c r="F26764"/>
      <c r="G26764"/>
      <c r="H26764"/>
      <c r="I26764"/>
      <c r="K26764"/>
      <c r="L26764"/>
      <c r="M26764"/>
      <c r="N26764"/>
      <c r="O26764"/>
      <c r="P26764"/>
      <c r="S26764"/>
    </row>
    <row r="26765" spans="1:19" x14ac:dyDescent="0.3">
      <c r="A26765" s="25"/>
      <c r="B26765"/>
      <c r="C26765"/>
      <c r="D26765"/>
      <c r="E26765"/>
      <c r="F26765"/>
      <c r="G26765"/>
      <c r="H26765"/>
      <c r="I26765"/>
      <c r="K26765"/>
      <c r="L26765"/>
      <c r="M26765"/>
      <c r="N26765"/>
      <c r="O26765"/>
      <c r="P26765"/>
      <c r="S26765"/>
    </row>
    <row r="26766" spans="1:19" x14ac:dyDescent="0.3">
      <c r="A26766" s="25"/>
      <c r="B26766"/>
      <c r="C26766"/>
      <c r="D26766"/>
      <c r="E26766"/>
      <c r="F26766"/>
      <c r="G26766"/>
      <c r="H26766"/>
      <c r="I26766"/>
      <c r="K26766"/>
      <c r="L26766"/>
      <c r="M26766"/>
      <c r="N26766"/>
      <c r="O26766"/>
      <c r="P26766"/>
      <c r="S26766"/>
    </row>
    <row r="26767" spans="1:19" x14ac:dyDescent="0.3">
      <c r="A26767" s="25"/>
      <c r="B26767"/>
      <c r="C26767"/>
      <c r="D26767"/>
      <c r="E26767"/>
      <c r="F26767"/>
      <c r="G26767"/>
      <c r="H26767"/>
      <c r="I26767"/>
      <c r="K26767"/>
      <c r="L26767"/>
      <c r="M26767"/>
      <c r="N26767"/>
      <c r="O26767"/>
      <c r="P26767"/>
      <c r="S26767"/>
    </row>
    <row r="26768" spans="1:19" x14ac:dyDescent="0.3">
      <c r="A26768" s="25"/>
      <c r="B26768"/>
      <c r="C26768"/>
      <c r="D26768"/>
      <c r="E26768"/>
      <c r="F26768"/>
      <c r="G26768"/>
      <c r="H26768" s="26"/>
      <c r="I26768" s="26"/>
      <c r="K26768"/>
      <c r="L26768"/>
      <c r="M26768"/>
      <c r="N26768"/>
      <c r="O26768"/>
      <c r="P26768"/>
      <c r="S26768"/>
    </row>
    <row r="26769" spans="1:19" x14ac:dyDescent="0.3">
      <c r="A26769" s="25"/>
      <c r="B26769"/>
      <c r="C26769"/>
      <c r="D26769"/>
      <c r="E26769"/>
      <c r="F26769"/>
      <c r="G26769"/>
      <c r="H26769" s="26"/>
      <c r="I26769" s="26"/>
      <c r="K26769"/>
      <c r="L26769"/>
      <c r="M26769"/>
      <c r="N26769"/>
      <c r="O26769"/>
      <c r="P26769"/>
      <c r="S26769"/>
    </row>
    <row r="26770" spans="1:19" x14ac:dyDescent="0.3">
      <c r="A26770" s="25"/>
      <c r="B26770"/>
      <c r="C26770"/>
      <c r="D26770"/>
      <c r="E26770"/>
      <c r="F26770"/>
      <c r="G26770"/>
      <c r="H26770" s="26"/>
      <c r="I26770" s="26"/>
      <c r="K26770"/>
      <c r="L26770"/>
      <c r="M26770"/>
      <c r="N26770"/>
      <c r="O26770"/>
      <c r="P26770"/>
      <c r="S26770"/>
    </row>
    <row r="26771" spans="1:19" x14ac:dyDescent="0.3">
      <c r="A26771" s="25"/>
      <c r="B26771"/>
      <c r="C26771"/>
      <c r="D26771"/>
      <c r="E26771"/>
      <c r="F26771"/>
      <c r="G26771"/>
      <c r="H26771" s="26"/>
      <c r="I26771" s="26"/>
      <c r="K26771"/>
      <c r="L26771"/>
      <c r="M26771"/>
      <c r="N26771"/>
      <c r="O26771"/>
      <c r="P26771"/>
      <c r="S26771"/>
    </row>
    <row r="26772" spans="1:19" x14ac:dyDescent="0.3">
      <c r="A26772" s="25"/>
      <c r="B26772"/>
      <c r="C26772"/>
      <c r="D26772"/>
      <c r="E26772"/>
      <c r="F26772"/>
      <c r="G26772"/>
      <c r="H26772" s="26"/>
      <c r="I26772" s="26"/>
      <c r="K26772"/>
      <c r="L26772"/>
      <c r="M26772"/>
      <c r="N26772"/>
      <c r="O26772"/>
      <c r="P26772"/>
      <c r="S26772"/>
    </row>
    <row r="26773" spans="1:19" x14ac:dyDescent="0.3">
      <c r="A26773" s="25"/>
      <c r="B26773"/>
      <c r="C26773"/>
      <c r="D26773"/>
      <c r="E26773"/>
      <c r="F26773"/>
      <c r="G26773"/>
      <c r="H26773" s="26"/>
      <c r="I26773" s="26"/>
      <c r="K26773"/>
      <c r="L26773"/>
      <c r="M26773"/>
      <c r="N26773"/>
      <c r="O26773"/>
      <c r="P26773"/>
      <c r="S26773"/>
    </row>
    <row r="26774" spans="1:19" x14ac:dyDescent="0.3">
      <c r="A26774" s="25"/>
      <c r="B26774"/>
      <c r="C26774"/>
      <c r="D26774"/>
      <c r="E26774"/>
      <c r="F26774"/>
      <c r="G26774"/>
      <c r="H26774" s="26"/>
      <c r="I26774" s="26"/>
      <c r="K26774"/>
      <c r="L26774"/>
      <c r="M26774"/>
      <c r="N26774"/>
      <c r="O26774"/>
      <c r="P26774"/>
      <c r="S26774"/>
    </row>
    <row r="26775" spans="1:19" x14ac:dyDescent="0.3">
      <c r="A26775" s="25"/>
      <c r="B26775"/>
      <c r="C26775"/>
      <c r="D26775"/>
      <c r="E26775"/>
      <c r="F26775"/>
      <c r="G26775"/>
      <c r="H26775" s="26"/>
      <c r="I26775" s="26"/>
      <c r="K26775"/>
      <c r="L26775"/>
      <c r="M26775"/>
      <c r="N26775"/>
      <c r="O26775"/>
      <c r="P26775"/>
      <c r="S26775"/>
    </row>
    <row r="26776" spans="1:19" x14ac:dyDescent="0.3">
      <c r="A26776" s="25"/>
      <c r="B26776"/>
      <c r="C26776"/>
      <c r="D26776"/>
      <c r="E26776"/>
      <c r="F26776"/>
      <c r="G26776"/>
      <c r="H26776" s="26"/>
      <c r="I26776" s="26"/>
      <c r="K26776"/>
      <c r="L26776"/>
      <c r="M26776"/>
      <c r="N26776"/>
      <c r="O26776"/>
      <c r="P26776"/>
      <c r="S26776"/>
    </row>
    <row r="26777" spans="1:19" x14ac:dyDescent="0.3">
      <c r="A26777" s="25"/>
      <c r="B26777"/>
      <c r="C26777"/>
      <c r="D26777"/>
      <c r="E26777"/>
      <c r="F26777"/>
      <c r="G26777"/>
      <c r="H26777" s="26"/>
      <c r="I26777" s="26"/>
      <c r="K26777"/>
      <c r="L26777"/>
      <c r="M26777"/>
      <c r="N26777"/>
      <c r="O26777"/>
      <c r="P26777"/>
      <c r="S26777"/>
    </row>
    <row r="26778" spans="1:19" x14ac:dyDescent="0.3">
      <c r="A26778" s="25"/>
      <c r="B26778"/>
      <c r="C26778"/>
      <c r="D26778"/>
      <c r="E26778"/>
      <c r="F26778"/>
      <c r="G26778"/>
      <c r="H26778" s="26"/>
      <c r="I26778" s="26"/>
      <c r="K26778"/>
      <c r="L26778"/>
      <c r="M26778"/>
      <c r="N26778"/>
      <c r="O26778"/>
      <c r="P26778"/>
      <c r="S26778"/>
    </row>
    <row r="26779" spans="1:19" x14ac:dyDescent="0.3">
      <c r="A26779" s="25"/>
      <c r="B26779"/>
      <c r="C26779"/>
      <c r="D26779"/>
      <c r="E26779"/>
      <c r="F26779"/>
      <c r="G26779"/>
      <c r="H26779" s="26"/>
      <c r="I26779" s="26"/>
      <c r="K26779"/>
      <c r="L26779"/>
      <c r="M26779"/>
      <c r="N26779"/>
      <c r="O26779"/>
      <c r="P26779"/>
      <c r="S26779"/>
    </row>
    <row r="26780" spans="1:19" x14ac:dyDescent="0.3">
      <c r="A26780" s="25"/>
      <c r="B26780"/>
      <c r="C26780"/>
      <c r="D26780"/>
      <c r="E26780"/>
      <c r="F26780"/>
      <c r="G26780"/>
      <c r="H26780"/>
      <c r="I26780"/>
      <c r="K26780"/>
      <c r="L26780"/>
      <c r="M26780"/>
      <c r="N26780"/>
      <c r="O26780"/>
      <c r="P26780"/>
      <c r="S26780"/>
    </row>
    <row r="26781" spans="1:19" x14ac:dyDescent="0.3">
      <c r="A26781" s="25"/>
      <c r="B26781"/>
      <c r="C26781"/>
      <c r="D26781"/>
      <c r="E26781"/>
      <c r="F26781"/>
      <c r="G26781"/>
      <c r="H26781"/>
      <c r="I26781"/>
      <c r="K26781"/>
      <c r="L26781"/>
      <c r="M26781"/>
      <c r="N26781"/>
      <c r="O26781"/>
      <c r="P26781"/>
      <c r="S26781"/>
    </row>
    <row r="26782" spans="1:19" x14ac:dyDescent="0.3">
      <c r="A26782" s="25"/>
      <c r="B26782"/>
      <c r="C26782"/>
      <c r="D26782"/>
      <c r="E26782"/>
      <c r="F26782"/>
      <c r="G26782"/>
      <c r="H26782"/>
      <c r="I26782"/>
      <c r="K26782"/>
      <c r="L26782"/>
      <c r="M26782"/>
      <c r="N26782"/>
      <c r="O26782"/>
      <c r="P26782"/>
      <c r="S26782"/>
    </row>
    <row r="26783" spans="1:19" x14ac:dyDescent="0.3">
      <c r="A26783" s="25"/>
      <c r="B26783"/>
      <c r="C26783"/>
      <c r="D26783"/>
      <c r="E26783"/>
      <c r="F26783"/>
      <c r="G26783"/>
      <c r="H26783"/>
      <c r="I26783"/>
      <c r="K26783"/>
      <c r="L26783"/>
      <c r="M26783"/>
      <c r="N26783"/>
      <c r="O26783"/>
      <c r="P26783"/>
      <c r="S26783"/>
    </row>
    <row r="26784" spans="1:19" x14ac:dyDescent="0.3">
      <c r="A26784" s="25"/>
      <c r="B26784"/>
      <c r="C26784"/>
      <c r="D26784"/>
      <c r="E26784"/>
      <c r="F26784"/>
      <c r="G26784"/>
      <c r="H26784"/>
      <c r="I26784"/>
      <c r="K26784"/>
      <c r="L26784"/>
      <c r="M26784"/>
      <c r="N26784"/>
      <c r="O26784"/>
      <c r="P26784"/>
      <c r="S26784"/>
    </row>
    <row r="26785" spans="1:19" x14ac:dyDescent="0.3">
      <c r="A26785" s="25"/>
      <c r="B26785"/>
      <c r="C26785"/>
      <c r="D26785"/>
      <c r="E26785"/>
      <c r="F26785"/>
      <c r="G26785"/>
      <c r="H26785"/>
      <c r="I26785"/>
      <c r="K26785"/>
      <c r="L26785"/>
      <c r="M26785"/>
      <c r="N26785"/>
      <c r="O26785"/>
      <c r="P26785"/>
      <c r="S26785"/>
    </row>
    <row r="26786" spans="1:19" x14ac:dyDescent="0.3">
      <c r="A26786" s="25"/>
      <c r="B26786"/>
      <c r="C26786"/>
      <c r="D26786"/>
      <c r="E26786"/>
      <c r="F26786"/>
      <c r="G26786"/>
      <c r="H26786"/>
      <c r="I26786"/>
      <c r="K26786"/>
      <c r="L26786"/>
      <c r="M26786"/>
      <c r="N26786"/>
      <c r="O26786"/>
      <c r="P26786"/>
      <c r="S26786"/>
    </row>
    <row r="26787" spans="1:19" x14ac:dyDescent="0.3">
      <c r="A26787" s="25"/>
      <c r="B26787"/>
      <c r="C26787"/>
      <c r="D26787"/>
      <c r="E26787"/>
      <c r="F26787"/>
      <c r="G26787"/>
      <c r="H26787"/>
      <c r="I26787"/>
      <c r="K26787"/>
      <c r="L26787"/>
      <c r="M26787"/>
      <c r="N26787"/>
      <c r="O26787"/>
      <c r="P26787"/>
      <c r="S26787"/>
    </row>
    <row r="26788" spans="1:19" x14ac:dyDescent="0.3">
      <c r="A26788" s="25"/>
      <c r="B26788"/>
      <c r="C26788"/>
      <c r="D26788"/>
      <c r="E26788"/>
      <c r="F26788"/>
      <c r="G26788"/>
      <c r="H26788"/>
      <c r="I26788"/>
      <c r="K26788"/>
      <c r="L26788"/>
      <c r="M26788"/>
      <c r="N26788"/>
      <c r="O26788"/>
      <c r="P26788"/>
      <c r="S26788"/>
    </row>
    <row r="26789" spans="1:19" x14ac:dyDescent="0.3">
      <c r="A26789" s="25"/>
      <c r="B26789"/>
      <c r="C26789"/>
      <c r="D26789"/>
      <c r="E26789"/>
      <c r="F26789"/>
      <c r="G26789"/>
      <c r="H26789" s="26"/>
      <c r="I26789" s="26"/>
      <c r="K26789"/>
      <c r="L26789"/>
      <c r="M26789"/>
      <c r="N26789"/>
      <c r="O26789"/>
      <c r="P26789"/>
      <c r="S26789"/>
    </row>
    <row r="26790" spans="1:19" x14ac:dyDescent="0.3">
      <c r="A26790" s="25"/>
      <c r="B26790"/>
      <c r="C26790"/>
      <c r="D26790"/>
      <c r="E26790"/>
      <c r="F26790"/>
      <c r="G26790"/>
      <c r="H26790" s="26"/>
      <c r="I26790" s="26"/>
      <c r="K26790"/>
      <c r="L26790"/>
      <c r="M26790"/>
      <c r="N26790"/>
      <c r="O26790"/>
      <c r="P26790"/>
      <c r="S26790"/>
    </row>
    <row r="26791" spans="1:19" x14ac:dyDescent="0.3">
      <c r="A26791" s="25"/>
      <c r="B26791"/>
      <c r="C26791"/>
      <c r="D26791"/>
      <c r="E26791"/>
      <c r="F26791"/>
      <c r="G26791"/>
      <c r="H26791" s="26"/>
      <c r="I26791" s="26"/>
      <c r="K26791"/>
      <c r="L26791"/>
      <c r="M26791"/>
      <c r="N26791"/>
      <c r="O26791"/>
      <c r="P26791"/>
      <c r="S26791"/>
    </row>
    <row r="26792" spans="1:19" x14ac:dyDescent="0.3">
      <c r="A26792" s="25"/>
      <c r="B26792"/>
      <c r="C26792"/>
      <c r="D26792"/>
      <c r="E26792"/>
      <c r="F26792"/>
      <c r="G26792"/>
      <c r="H26792"/>
      <c r="I26792"/>
      <c r="K26792"/>
      <c r="L26792"/>
      <c r="M26792"/>
      <c r="N26792"/>
      <c r="O26792"/>
      <c r="P26792"/>
      <c r="S26792"/>
    </row>
    <row r="26793" spans="1:19" x14ac:dyDescent="0.3">
      <c r="A26793" s="25"/>
      <c r="B26793"/>
      <c r="C26793"/>
      <c r="D26793"/>
      <c r="E26793"/>
      <c r="F26793"/>
      <c r="G26793"/>
      <c r="H26793"/>
      <c r="I26793"/>
      <c r="K26793"/>
      <c r="L26793"/>
      <c r="M26793"/>
      <c r="N26793"/>
      <c r="O26793"/>
      <c r="P26793"/>
      <c r="S26793"/>
    </row>
    <row r="26794" spans="1:19" x14ac:dyDescent="0.3">
      <c r="A26794" s="25"/>
      <c r="B26794"/>
      <c r="C26794"/>
      <c r="D26794"/>
      <c r="E26794"/>
      <c r="F26794"/>
      <c r="G26794"/>
      <c r="H26794"/>
      <c r="I26794"/>
      <c r="K26794"/>
      <c r="L26794"/>
      <c r="M26794"/>
      <c r="N26794"/>
      <c r="O26794"/>
      <c r="P26794"/>
      <c r="S26794"/>
    </row>
    <row r="26795" spans="1:19" x14ac:dyDescent="0.3">
      <c r="A26795" s="25"/>
      <c r="B26795"/>
      <c r="C26795"/>
      <c r="D26795"/>
      <c r="E26795"/>
      <c r="F26795"/>
      <c r="G26795"/>
      <c r="H26795" s="26"/>
      <c r="I26795" s="26"/>
      <c r="K26795"/>
      <c r="L26795"/>
      <c r="M26795"/>
      <c r="N26795"/>
      <c r="O26795"/>
      <c r="P26795"/>
      <c r="S26795"/>
    </row>
    <row r="26796" spans="1:19" x14ac:dyDescent="0.3">
      <c r="A26796" s="25"/>
      <c r="B26796"/>
      <c r="C26796"/>
      <c r="D26796"/>
      <c r="E26796"/>
      <c r="F26796"/>
      <c r="G26796"/>
      <c r="H26796" s="26"/>
      <c r="I26796" s="26"/>
      <c r="K26796"/>
      <c r="L26796"/>
      <c r="M26796"/>
      <c r="N26796"/>
      <c r="O26796"/>
      <c r="P26796"/>
      <c r="S26796"/>
    </row>
    <row r="26797" spans="1:19" x14ac:dyDescent="0.3">
      <c r="A26797" s="25"/>
      <c r="B26797"/>
      <c r="C26797"/>
      <c r="D26797"/>
      <c r="E26797"/>
      <c r="F26797"/>
      <c r="G26797"/>
      <c r="H26797" s="26"/>
      <c r="I26797" s="26"/>
      <c r="K26797"/>
      <c r="L26797"/>
      <c r="M26797"/>
      <c r="N26797"/>
      <c r="O26797"/>
      <c r="P26797"/>
      <c r="S26797"/>
    </row>
    <row r="26798" spans="1:19" x14ac:dyDescent="0.3">
      <c r="A26798" s="25"/>
      <c r="B26798"/>
      <c r="C26798"/>
      <c r="D26798"/>
      <c r="E26798"/>
      <c r="F26798"/>
      <c r="G26798"/>
      <c r="H26798"/>
      <c r="I26798"/>
      <c r="K26798"/>
      <c r="L26798"/>
      <c r="M26798"/>
      <c r="N26798"/>
      <c r="O26798"/>
      <c r="P26798"/>
      <c r="S26798"/>
    </row>
    <row r="26799" spans="1:19" x14ac:dyDescent="0.3">
      <c r="A26799" s="25"/>
      <c r="B26799"/>
      <c r="C26799"/>
      <c r="D26799"/>
      <c r="E26799"/>
      <c r="F26799"/>
      <c r="G26799"/>
      <c r="H26799"/>
      <c r="I26799"/>
      <c r="K26799"/>
      <c r="L26799"/>
      <c r="M26799"/>
      <c r="N26799"/>
      <c r="O26799"/>
      <c r="P26799"/>
      <c r="S26799"/>
    </row>
    <row r="26800" spans="1:19" x14ac:dyDescent="0.3">
      <c r="A26800" s="25"/>
      <c r="B26800"/>
      <c r="C26800"/>
      <c r="D26800"/>
      <c r="E26800"/>
      <c r="F26800"/>
      <c r="G26800"/>
      <c r="H26800"/>
      <c r="I26800"/>
      <c r="K26800"/>
      <c r="L26800"/>
      <c r="M26800"/>
      <c r="N26800"/>
      <c r="O26800"/>
      <c r="P26800"/>
      <c r="S26800"/>
    </row>
    <row r="26801" spans="1:19" x14ac:dyDescent="0.3">
      <c r="A26801" s="25"/>
      <c r="B26801"/>
      <c r="C26801"/>
      <c r="D26801"/>
      <c r="E26801"/>
      <c r="F26801"/>
      <c r="G26801"/>
      <c r="H26801"/>
      <c r="I26801"/>
      <c r="K26801"/>
      <c r="L26801"/>
      <c r="M26801"/>
      <c r="N26801"/>
      <c r="O26801"/>
      <c r="P26801"/>
      <c r="S26801"/>
    </row>
    <row r="26802" spans="1:19" x14ac:dyDescent="0.3">
      <c r="A26802" s="25"/>
      <c r="B26802"/>
      <c r="C26802"/>
      <c r="D26802"/>
      <c r="E26802"/>
      <c r="F26802"/>
      <c r="G26802"/>
      <c r="H26802"/>
      <c r="I26802"/>
      <c r="K26802"/>
      <c r="L26802"/>
      <c r="M26802"/>
      <c r="N26802"/>
      <c r="O26802"/>
      <c r="P26802"/>
      <c r="S26802"/>
    </row>
    <row r="26803" spans="1:19" x14ac:dyDescent="0.3">
      <c r="A26803" s="25"/>
      <c r="B26803"/>
      <c r="C26803"/>
      <c r="D26803"/>
      <c r="E26803"/>
      <c r="F26803"/>
      <c r="G26803"/>
      <c r="H26803"/>
      <c r="I26803"/>
      <c r="K26803"/>
      <c r="L26803"/>
      <c r="M26803"/>
      <c r="N26803"/>
      <c r="O26803"/>
      <c r="P26803"/>
      <c r="S26803"/>
    </row>
    <row r="26804" spans="1:19" x14ac:dyDescent="0.3">
      <c r="A26804" s="25"/>
      <c r="B26804"/>
      <c r="C26804"/>
      <c r="D26804"/>
      <c r="E26804"/>
      <c r="F26804"/>
      <c r="G26804"/>
      <c r="H26804"/>
      <c r="I26804"/>
      <c r="K26804"/>
      <c r="L26804"/>
      <c r="M26804"/>
      <c r="N26804"/>
      <c r="O26804"/>
      <c r="P26804"/>
      <c r="S26804"/>
    </row>
    <row r="26805" spans="1:19" x14ac:dyDescent="0.3">
      <c r="A26805" s="25"/>
      <c r="B26805"/>
      <c r="C26805"/>
      <c r="D26805"/>
      <c r="E26805"/>
      <c r="F26805"/>
      <c r="G26805"/>
      <c r="H26805"/>
      <c r="I26805"/>
      <c r="K26805"/>
      <c r="L26805"/>
      <c r="M26805"/>
      <c r="N26805"/>
      <c r="O26805"/>
      <c r="P26805"/>
      <c r="S26805"/>
    </row>
    <row r="26806" spans="1:19" x14ac:dyDescent="0.3">
      <c r="A26806" s="25"/>
      <c r="B26806"/>
      <c r="C26806"/>
      <c r="D26806"/>
      <c r="E26806"/>
      <c r="F26806"/>
      <c r="G26806"/>
      <c r="H26806" s="26"/>
      <c r="I26806" s="26"/>
      <c r="K26806"/>
      <c r="L26806"/>
      <c r="M26806"/>
      <c r="N26806"/>
      <c r="O26806"/>
      <c r="P26806"/>
      <c r="S26806"/>
    </row>
    <row r="26807" spans="1:19" x14ac:dyDescent="0.3">
      <c r="A26807" s="25"/>
      <c r="B26807"/>
      <c r="C26807"/>
      <c r="D26807"/>
      <c r="E26807"/>
      <c r="F26807"/>
      <c r="G26807"/>
      <c r="H26807" s="26"/>
      <c r="I26807" s="26"/>
      <c r="K26807"/>
      <c r="L26807"/>
      <c r="M26807"/>
      <c r="N26807"/>
      <c r="O26807"/>
      <c r="P26807"/>
      <c r="S26807"/>
    </row>
    <row r="26808" spans="1:19" x14ac:dyDescent="0.3">
      <c r="A26808" s="25"/>
      <c r="B26808"/>
      <c r="C26808"/>
      <c r="D26808"/>
      <c r="E26808"/>
      <c r="F26808"/>
      <c r="G26808"/>
      <c r="H26808" s="26"/>
      <c r="I26808" s="26"/>
      <c r="K26808"/>
      <c r="L26808"/>
      <c r="M26808"/>
      <c r="N26808"/>
      <c r="O26808"/>
      <c r="P26808"/>
      <c r="S26808"/>
    </row>
    <row r="26809" spans="1:19" x14ac:dyDescent="0.3">
      <c r="A26809" s="25"/>
      <c r="B26809"/>
      <c r="C26809"/>
      <c r="D26809"/>
      <c r="E26809"/>
      <c r="F26809"/>
      <c r="G26809"/>
      <c r="H26809" s="26"/>
      <c r="I26809" s="26"/>
      <c r="K26809"/>
      <c r="L26809"/>
      <c r="M26809"/>
      <c r="N26809"/>
      <c r="O26809"/>
      <c r="P26809"/>
      <c r="S26809"/>
    </row>
    <row r="26810" spans="1:19" x14ac:dyDescent="0.3">
      <c r="A26810" s="25"/>
      <c r="B26810"/>
      <c r="C26810"/>
      <c r="D26810"/>
      <c r="E26810"/>
      <c r="F26810"/>
      <c r="G26810"/>
      <c r="H26810"/>
      <c r="I26810"/>
      <c r="K26810"/>
      <c r="L26810"/>
      <c r="M26810"/>
      <c r="N26810"/>
      <c r="O26810"/>
      <c r="P26810"/>
      <c r="S26810"/>
    </row>
    <row r="26811" spans="1:19" x14ac:dyDescent="0.3">
      <c r="A26811" s="25"/>
      <c r="B26811"/>
      <c r="C26811"/>
      <c r="D26811"/>
      <c r="E26811"/>
      <c r="F26811"/>
      <c r="G26811"/>
      <c r="H26811"/>
      <c r="I26811"/>
      <c r="K26811"/>
      <c r="L26811"/>
      <c r="M26811"/>
      <c r="N26811"/>
      <c r="O26811"/>
      <c r="P26811"/>
      <c r="S26811"/>
    </row>
    <row r="26812" spans="1:19" x14ac:dyDescent="0.3">
      <c r="A26812" s="25"/>
      <c r="B26812"/>
      <c r="C26812"/>
      <c r="D26812"/>
      <c r="E26812"/>
      <c r="F26812"/>
      <c r="G26812"/>
      <c r="H26812"/>
      <c r="I26812"/>
      <c r="K26812"/>
      <c r="L26812"/>
      <c r="M26812"/>
      <c r="N26812"/>
      <c r="O26812"/>
      <c r="P26812"/>
      <c r="S26812"/>
    </row>
    <row r="26813" spans="1:19" x14ac:dyDescent="0.3">
      <c r="A26813" s="25"/>
      <c r="B26813"/>
      <c r="C26813"/>
      <c r="D26813"/>
      <c r="E26813"/>
      <c r="F26813"/>
      <c r="G26813"/>
      <c r="H26813"/>
      <c r="I26813"/>
      <c r="K26813"/>
      <c r="L26813"/>
      <c r="M26813"/>
      <c r="N26813"/>
      <c r="O26813"/>
      <c r="P26813"/>
      <c r="S26813"/>
    </row>
    <row r="26814" spans="1:19" x14ac:dyDescent="0.3">
      <c r="A26814" s="25"/>
      <c r="B26814"/>
      <c r="C26814"/>
      <c r="D26814"/>
      <c r="E26814"/>
      <c r="F26814"/>
      <c r="G26814"/>
      <c r="H26814" s="26"/>
      <c r="I26814"/>
      <c r="K26814"/>
      <c r="L26814"/>
      <c r="M26814"/>
      <c r="N26814"/>
      <c r="O26814"/>
      <c r="P26814"/>
      <c r="S26814"/>
    </row>
    <row r="26815" spans="1:19" x14ac:dyDescent="0.3">
      <c r="A26815" s="25"/>
      <c r="B26815"/>
      <c r="C26815"/>
      <c r="D26815"/>
      <c r="E26815"/>
      <c r="F26815"/>
      <c r="G26815"/>
      <c r="H26815" s="26"/>
      <c r="I26815"/>
      <c r="K26815"/>
      <c r="L26815"/>
      <c r="M26815"/>
      <c r="N26815"/>
      <c r="O26815"/>
      <c r="P26815"/>
      <c r="S26815"/>
    </row>
    <row r="26816" spans="1:19" x14ac:dyDescent="0.3">
      <c r="A26816" s="25"/>
      <c r="B26816"/>
      <c r="C26816"/>
      <c r="D26816"/>
      <c r="E26816"/>
      <c r="F26816"/>
      <c r="G26816"/>
      <c r="H26816" s="26"/>
      <c r="I26816"/>
      <c r="K26816"/>
      <c r="L26816"/>
      <c r="M26816"/>
      <c r="N26816"/>
      <c r="O26816"/>
      <c r="P26816"/>
      <c r="S26816"/>
    </row>
    <row r="26817" spans="1:19" x14ac:dyDescent="0.3">
      <c r="A26817" s="25"/>
      <c r="B26817"/>
      <c r="C26817"/>
      <c r="D26817"/>
      <c r="E26817"/>
      <c r="F26817"/>
      <c r="G26817"/>
      <c r="H26817" s="26"/>
      <c r="I26817"/>
      <c r="K26817"/>
      <c r="L26817"/>
      <c r="M26817"/>
      <c r="N26817"/>
      <c r="O26817"/>
      <c r="P26817"/>
      <c r="S26817"/>
    </row>
    <row r="26818" spans="1:19" x14ac:dyDescent="0.3">
      <c r="A26818" s="25"/>
      <c r="B26818"/>
      <c r="C26818"/>
      <c r="D26818"/>
      <c r="E26818"/>
      <c r="F26818"/>
      <c r="G26818"/>
      <c r="H26818"/>
      <c r="I26818" s="26"/>
      <c r="K26818"/>
      <c r="L26818"/>
      <c r="M26818"/>
      <c r="N26818"/>
      <c r="O26818"/>
      <c r="P26818"/>
      <c r="S26818"/>
    </row>
    <row r="26819" spans="1:19" x14ac:dyDescent="0.3">
      <c r="A26819" s="25"/>
      <c r="B26819"/>
      <c r="C26819"/>
      <c r="D26819"/>
      <c r="E26819"/>
      <c r="F26819"/>
      <c r="G26819"/>
      <c r="H26819"/>
      <c r="I26819" s="26"/>
      <c r="K26819"/>
      <c r="L26819"/>
      <c r="M26819"/>
      <c r="N26819"/>
      <c r="O26819"/>
      <c r="P26819"/>
      <c r="S26819"/>
    </row>
    <row r="26820" spans="1:19" x14ac:dyDescent="0.3">
      <c r="A26820" s="25"/>
      <c r="B26820"/>
      <c r="C26820"/>
      <c r="D26820"/>
      <c r="E26820"/>
      <c r="F26820"/>
      <c r="G26820"/>
      <c r="H26820"/>
      <c r="I26820" s="26"/>
      <c r="K26820"/>
      <c r="L26820"/>
      <c r="M26820"/>
      <c r="N26820"/>
      <c r="O26820"/>
      <c r="P26820"/>
      <c r="S26820"/>
    </row>
    <row r="26821" spans="1:19" x14ac:dyDescent="0.3">
      <c r="A26821" s="25"/>
      <c r="B26821"/>
      <c r="C26821"/>
      <c r="D26821"/>
      <c r="E26821"/>
      <c r="F26821"/>
      <c r="G26821"/>
      <c r="H26821"/>
      <c r="I26821" s="26"/>
      <c r="K26821"/>
      <c r="L26821"/>
      <c r="M26821"/>
      <c r="N26821"/>
      <c r="O26821"/>
      <c r="P26821"/>
      <c r="S26821"/>
    </row>
    <row r="26822" spans="1:19" x14ac:dyDescent="0.3">
      <c r="A26822" s="25"/>
      <c r="B26822"/>
      <c r="C26822"/>
      <c r="D26822"/>
      <c r="E26822"/>
      <c r="F26822"/>
      <c r="G26822"/>
      <c r="H26822"/>
      <c r="I26822"/>
      <c r="K26822"/>
      <c r="L26822"/>
      <c r="M26822"/>
      <c r="N26822"/>
      <c r="O26822"/>
      <c r="P26822"/>
      <c r="S26822"/>
    </row>
    <row r="26823" spans="1:19" x14ac:dyDescent="0.3">
      <c r="A26823" s="25"/>
      <c r="B26823"/>
      <c r="C26823"/>
      <c r="D26823"/>
      <c r="E26823"/>
      <c r="F26823"/>
      <c r="G26823"/>
      <c r="H26823"/>
      <c r="I26823"/>
      <c r="K26823"/>
      <c r="L26823"/>
      <c r="M26823"/>
      <c r="N26823"/>
      <c r="O26823"/>
      <c r="P26823"/>
      <c r="S26823"/>
    </row>
    <row r="26824" spans="1:19" x14ac:dyDescent="0.3">
      <c r="A26824" s="25"/>
      <c r="B26824"/>
      <c r="C26824"/>
      <c r="D26824"/>
      <c r="E26824"/>
      <c r="F26824"/>
      <c r="G26824"/>
      <c r="H26824"/>
      <c r="I26824"/>
      <c r="K26824"/>
      <c r="L26824"/>
      <c r="M26824"/>
      <c r="N26824"/>
      <c r="O26824"/>
      <c r="P26824"/>
      <c r="S26824"/>
    </row>
    <row r="26825" spans="1:19" x14ac:dyDescent="0.3">
      <c r="A26825" s="25"/>
      <c r="B26825"/>
      <c r="C26825"/>
      <c r="D26825"/>
      <c r="E26825"/>
      <c r="F26825"/>
      <c r="G26825"/>
      <c r="H26825"/>
      <c r="I26825"/>
      <c r="K26825"/>
      <c r="L26825"/>
      <c r="M26825"/>
      <c r="N26825"/>
      <c r="O26825"/>
      <c r="P26825"/>
      <c r="S26825"/>
    </row>
    <row r="26826" spans="1:19" x14ac:dyDescent="0.3">
      <c r="A26826" s="25"/>
      <c r="B26826"/>
      <c r="C26826"/>
      <c r="D26826"/>
      <c r="E26826"/>
      <c r="F26826"/>
      <c r="G26826"/>
      <c r="H26826"/>
      <c r="I26826"/>
      <c r="K26826"/>
      <c r="L26826"/>
      <c r="M26826"/>
      <c r="N26826"/>
      <c r="O26826"/>
      <c r="P26826"/>
      <c r="S26826"/>
    </row>
    <row r="26827" spans="1:19" x14ac:dyDescent="0.3">
      <c r="A26827" s="25"/>
      <c r="B26827"/>
      <c r="C26827"/>
      <c r="D26827"/>
      <c r="E26827"/>
      <c r="F26827"/>
      <c r="G26827"/>
      <c r="H26827"/>
      <c r="I26827"/>
      <c r="K26827"/>
      <c r="L26827"/>
      <c r="M26827"/>
      <c r="N26827"/>
      <c r="O26827"/>
      <c r="P26827"/>
      <c r="S26827"/>
    </row>
    <row r="26828" spans="1:19" x14ac:dyDescent="0.3">
      <c r="A26828" s="25"/>
      <c r="B26828"/>
      <c r="C26828"/>
      <c r="D26828"/>
      <c r="E26828"/>
      <c r="F26828"/>
      <c r="G26828"/>
      <c r="H26828"/>
      <c r="I26828"/>
      <c r="K26828"/>
      <c r="L26828"/>
      <c r="M26828"/>
      <c r="N26828"/>
      <c r="O26828"/>
      <c r="P26828"/>
      <c r="S26828"/>
    </row>
    <row r="26829" spans="1:19" x14ac:dyDescent="0.3">
      <c r="A26829" s="25"/>
      <c r="B26829"/>
      <c r="C26829"/>
      <c r="D26829"/>
      <c r="E26829"/>
      <c r="F26829"/>
      <c r="G26829"/>
      <c r="H26829"/>
      <c r="I26829"/>
      <c r="K26829"/>
      <c r="L26829"/>
      <c r="M26829"/>
      <c r="N26829"/>
      <c r="O26829"/>
      <c r="P26829"/>
      <c r="S26829"/>
    </row>
    <row r="26830" spans="1:19" x14ac:dyDescent="0.3">
      <c r="A26830" s="25"/>
      <c r="B26830"/>
      <c r="C26830"/>
      <c r="D26830"/>
      <c r="E26830"/>
      <c r="F26830"/>
      <c r="G26830"/>
      <c r="H26830"/>
      <c r="I26830"/>
      <c r="K26830"/>
      <c r="L26830"/>
      <c r="M26830"/>
      <c r="N26830"/>
      <c r="O26830"/>
      <c r="P26830"/>
      <c r="S26830"/>
    </row>
    <row r="26831" spans="1:19" x14ac:dyDescent="0.3">
      <c r="A26831" s="25"/>
      <c r="B26831"/>
      <c r="C26831"/>
      <c r="D26831"/>
      <c r="E26831"/>
      <c r="F26831"/>
      <c r="G26831"/>
      <c r="H26831"/>
      <c r="I26831"/>
      <c r="K26831"/>
      <c r="L26831"/>
      <c r="M26831"/>
      <c r="N26831"/>
      <c r="O26831"/>
      <c r="P26831"/>
      <c r="S26831"/>
    </row>
    <row r="26832" spans="1:19" x14ac:dyDescent="0.3">
      <c r="A26832" s="25"/>
      <c r="B26832"/>
      <c r="C26832"/>
      <c r="D26832"/>
      <c r="E26832"/>
      <c r="F26832"/>
      <c r="G26832"/>
      <c r="H26832"/>
      <c r="I26832"/>
      <c r="K26832"/>
      <c r="L26832"/>
      <c r="M26832"/>
      <c r="N26832"/>
      <c r="O26832"/>
      <c r="P26832"/>
      <c r="S26832"/>
    </row>
    <row r="26833" spans="1:19" x14ac:dyDescent="0.3">
      <c r="A26833" s="25"/>
      <c r="B26833"/>
      <c r="C26833"/>
      <c r="D26833"/>
      <c r="E26833"/>
      <c r="F26833"/>
      <c r="G26833"/>
      <c r="H26833"/>
      <c r="I26833"/>
      <c r="K26833"/>
      <c r="L26833"/>
      <c r="M26833"/>
      <c r="N26833"/>
      <c r="O26833"/>
      <c r="P26833"/>
      <c r="S26833"/>
    </row>
    <row r="26834" spans="1:19" x14ac:dyDescent="0.3">
      <c r="A26834" s="25"/>
      <c r="B26834"/>
      <c r="C26834"/>
      <c r="D26834"/>
      <c r="E26834"/>
      <c r="F26834"/>
      <c r="G26834"/>
      <c r="H26834"/>
      <c r="I26834"/>
      <c r="K26834"/>
      <c r="L26834"/>
      <c r="M26834"/>
      <c r="N26834"/>
      <c r="O26834"/>
      <c r="P26834"/>
      <c r="S26834"/>
    </row>
    <row r="26835" spans="1:19" x14ac:dyDescent="0.3">
      <c r="A26835" s="25"/>
      <c r="B26835"/>
      <c r="C26835"/>
      <c r="D26835"/>
      <c r="E26835"/>
      <c r="F26835"/>
      <c r="G26835"/>
      <c r="H26835"/>
      <c r="I26835"/>
      <c r="K26835"/>
      <c r="L26835"/>
      <c r="M26835"/>
      <c r="N26835"/>
      <c r="O26835"/>
      <c r="P26835"/>
      <c r="S26835"/>
    </row>
    <row r="26836" spans="1:19" x14ac:dyDescent="0.3">
      <c r="A26836" s="25"/>
      <c r="B26836"/>
      <c r="C26836"/>
      <c r="D26836"/>
      <c r="E26836"/>
      <c r="F26836"/>
      <c r="G26836"/>
      <c r="H26836"/>
      <c r="I26836"/>
      <c r="K26836"/>
      <c r="L26836"/>
      <c r="M26836"/>
      <c r="N26836"/>
      <c r="O26836"/>
      <c r="P26836"/>
      <c r="S26836"/>
    </row>
    <row r="26837" spans="1:19" x14ac:dyDescent="0.3">
      <c r="A26837" s="25"/>
      <c r="B26837"/>
      <c r="C26837"/>
      <c r="D26837"/>
      <c r="E26837"/>
      <c r="F26837"/>
      <c r="G26837"/>
      <c r="H26837"/>
      <c r="I26837"/>
      <c r="K26837"/>
      <c r="L26837"/>
      <c r="M26837"/>
      <c r="N26837"/>
      <c r="O26837"/>
      <c r="P26837"/>
      <c r="S26837"/>
    </row>
    <row r="26838" spans="1:19" x14ac:dyDescent="0.3">
      <c r="A26838" s="25"/>
      <c r="B26838"/>
      <c r="C26838"/>
      <c r="D26838"/>
      <c r="E26838"/>
      <c r="F26838"/>
      <c r="G26838"/>
      <c r="H26838"/>
      <c r="I26838"/>
      <c r="K26838"/>
      <c r="L26838"/>
      <c r="M26838"/>
      <c r="N26838"/>
      <c r="O26838"/>
      <c r="P26838"/>
      <c r="S26838"/>
    </row>
    <row r="26839" spans="1:19" x14ac:dyDescent="0.3">
      <c r="A26839" s="25"/>
      <c r="B26839"/>
      <c r="C26839"/>
      <c r="D26839"/>
      <c r="E26839"/>
      <c r="F26839"/>
      <c r="G26839"/>
      <c r="H26839"/>
      <c r="I26839"/>
      <c r="K26839"/>
      <c r="L26839"/>
      <c r="M26839"/>
      <c r="N26839"/>
      <c r="O26839"/>
      <c r="P26839"/>
      <c r="S26839"/>
    </row>
    <row r="26840" spans="1:19" x14ac:dyDescent="0.3">
      <c r="A26840" s="25"/>
      <c r="B26840"/>
      <c r="C26840"/>
      <c r="D26840"/>
      <c r="E26840"/>
      <c r="F26840"/>
      <c r="G26840"/>
      <c r="H26840" s="26"/>
      <c r="I26840" s="26"/>
      <c r="K26840"/>
      <c r="L26840"/>
      <c r="M26840"/>
      <c r="N26840"/>
      <c r="O26840"/>
      <c r="P26840"/>
      <c r="S26840"/>
    </row>
    <row r="26841" spans="1:19" x14ac:dyDescent="0.3">
      <c r="A26841" s="25"/>
      <c r="B26841"/>
      <c r="C26841"/>
      <c r="D26841"/>
      <c r="E26841"/>
      <c r="F26841"/>
      <c r="G26841"/>
      <c r="H26841" s="26"/>
      <c r="I26841" s="26"/>
      <c r="K26841"/>
      <c r="L26841"/>
      <c r="M26841"/>
      <c r="N26841"/>
      <c r="O26841"/>
      <c r="P26841"/>
      <c r="S26841"/>
    </row>
    <row r="26842" spans="1:19" x14ac:dyDescent="0.3">
      <c r="A26842" s="25"/>
      <c r="B26842"/>
      <c r="C26842"/>
      <c r="D26842"/>
      <c r="E26842"/>
      <c r="F26842"/>
      <c r="G26842"/>
      <c r="H26842" s="26"/>
      <c r="I26842" s="26"/>
      <c r="K26842"/>
      <c r="L26842"/>
      <c r="M26842"/>
      <c r="N26842"/>
      <c r="O26842"/>
      <c r="P26842"/>
      <c r="S26842"/>
    </row>
    <row r="26843" spans="1:19" x14ac:dyDescent="0.3">
      <c r="A26843" s="25"/>
      <c r="B26843"/>
      <c r="C26843"/>
      <c r="D26843"/>
      <c r="E26843"/>
      <c r="F26843"/>
      <c r="G26843"/>
      <c r="H26843" s="26"/>
      <c r="I26843" s="26"/>
      <c r="K26843"/>
      <c r="L26843"/>
      <c r="M26843"/>
      <c r="N26843"/>
      <c r="O26843"/>
      <c r="P26843"/>
      <c r="S26843"/>
    </row>
    <row r="26844" spans="1:19" x14ac:dyDescent="0.3">
      <c r="A26844" s="25"/>
      <c r="B26844"/>
      <c r="C26844"/>
      <c r="D26844"/>
      <c r="E26844"/>
      <c r="F26844"/>
      <c r="G26844"/>
      <c r="H26844" s="26"/>
      <c r="I26844" s="26"/>
      <c r="K26844"/>
      <c r="L26844"/>
      <c r="M26844"/>
      <c r="N26844"/>
      <c r="O26844"/>
      <c r="P26844"/>
      <c r="S26844"/>
    </row>
    <row r="26845" spans="1:19" x14ac:dyDescent="0.3">
      <c r="A26845" s="25"/>
      <c r="B26845"/>
      <c r="C26845"/>
      <c r="D26845"/>
      <c r="E26845"/>
      <c r="F26845"/>
      <c r="G26845"/>
      <c r="H26845" s="26"/>
      <c r="I26845" s="26"/>
      <c r="K26845"/>
      <c r="L26845"/>
      <c r="M26845"/>
      <c r="N26845"/>
      <c r="O26845"/>
      <c r="P26845"/>
      <c r="S26845"/>
    </row>
    <row r="26846" spans="1:19" x14ac:dyDescent="0.3">
      <c r="A26846" s="25"/>
      <c r="B26846"/>
      <c r="C26846"/>
      <c r="D26846"/>
      <c r="E26846"/>
      <c r="F26846"/>
      <c r="G26846"/>
      <c r="H26846" s="26"/>
      <c r="I26846" s="26"/>
      <c r="K26846"/>
      <c r="L26846"/>
      <c r="M26846"/>
      <c r="N26846"/>
      <c r="O26846"/>
      <c r="P26846"/>
      <c r="S26846"/>
    </row>
    <row r="26847" spans="1:19" x14ac:dyDescent="0.3">
      <c r="A26847" s="25"/>
      <c r="B26847"/>
      <c r="C26847"/>
      <c r="D26847"/>
      <c r="E26847"/>
      <c r="F26847"/>
      <c r="G26847"/>
      <c r="H26847" s="26"/>
      <c r="I26847" s="26"/>
      <c r="K26847"/>
      <c r="L26847"/>
      <c r="M26847"/>
      <c r="N26847"/>
      <c r="O26847"/>
      <c r="P26847"/>
      <c r="S26847"/>
    </row>
    <row r="26848" spans="1:19" x14ac:dyDescent="0.3">
      <c r="A26848" s="25"/>
      <c r="B26848"/>
      <c r="C26848"/>
      <c r="D26848"/>
      <c r="E26848"/>
      <c r="F26848"/>
      <c r="G26848"/>
      <c r="H26848" s="26"/>
      <c r="I26848" s="26"/>
      <c r="K26848"/>
      <c r="L26848"/>
      <c r="M26848"/>
      <c r="N26848"/>
      <c r="O26848"/>
      <c r="P26848"/>
      <c r="S26848"/>
    </row>
    <row r="26849" spans="1:19" x14ac:dyDescent="0.3">
      <c r="A26849" s="25"/>
      <c r="B26849"/>
      <c r="C26849"/>
      <c r="D26849"/>
      <c r="E26849"/>
      <c r="F26849"/>
      <c r="G26849"/>
      <c r="H26849" s="26"/>
      <c r="I26849" s="26"/>
      <c r="K26849"/>
      <c r="L26849"/>
      <c r="M26849"/>
      <c r="N26849"/>
      <c r="O26849"/>
      <c r="P26849"/>
      <c r="S26849"/>
    </row>
    <row r="26850" spans="1:19" x14ac:dyDescent="0.3">
      <c r="A26850" s="25"/>
      <c r="B26850"/>
      <c r="C26850"/>
      <c r="D26850"/>
      <c r="E26850"/>
      <c r="F26850"/>
      <c r="G26850"/>
      <c r="H26850"/>
      <c r="I26850"/>
      <c r="K26850"/>
      <c r="L26850"/>
      <c r="M26850"/>
      <c r="N26850"/>
      <c r="O26850"/>
      <c r="P26850"/>
      <c r="S26850"/>
    </row>
    <row r="26851" spans="1:19" x14ac:dyDescent="0.3">
      <c r="A26851" s="25"/>
      <c r="B26851"/>
      <c r="C26851"/>
      <c r="D26851"/>
      <c r="E26851"/>
      <c r="F26851"/>
      <c r="G26851"/>
      <c r="H26851"/>
      <c r="I26851"/>
      <c r="K26851"/>
      <c r="L26851"/>
      <c r="M26851"/>
      <c r="N26851"/>
      <c r="O26851"/>
      <c r="P26851"/>
      <c r="S26851"/>
    </row>
    <row r="26852" spans="1:19" x14ac:dyDescent="0.3">
      <c r="A26852" s="25"/>
      <c r="B26852"/>
      <c r="C26852"/>
      <c r="D26852"/>
      <c r="E26852"/>
      <c r="F26852"/>
      <c r="G26852"/>
      <c r="H26852"/>
      <c r="I26852"/>
      <c r="K26852"/>
      <c r="L26852"/>
      <c r="M26852"/>
      <c r="N26852"/>
      <c r="O26852"/>
      <c r="P26852"/>
      <c r="S26852"/>
    </row>
    <row r="26853" spans="1:19" x14ac:dyDescent="0.3">
      <c r="A26853" s="25"/>
      <c r="B26853"/>
      <c r="C26853"/>
      <c r="D26853"/>
      <c r="E26853"/>
      <c r="F26853"/>
      <c r="G26853"/>
      <c r="H26853"/>
      <c r="I26853"/>
      <c r="K26853"/>
      <c r="L26853"/>
      <c r="M26853"/>
      <c r="N26853"/>
      <c r="O26853"/>
      <c r="P26853"/>
      <c r="S26853"/>
    </row>
    <row r="26854" spans="1:19" x14ac:dyDescent="0.3">
      <c r="A26854" s="25"/>
      <c r="B26854"/>
      <c r="C26854"/>
      <c r="D26854"/>
      <c r="E26854"/>
      <c r="F26854"/>
      <c r="G26854"/>
      <c r="H26854" s="26"/>
      <c r="I26854" s="26"/>
      <c r="K26854"/>
      <c r="L26854"/>
      <c r="M26854"/>
      <c r="N26854"/>
      <c r="O26854"/>
      <c r="P26854"/>
      <c r="S26854"/>
    </row>
    <row r="26855" spans="1:19" x14ac:dyDescent="0.3">
      <c r="A26855" s="25"/>
      <c r="B26855"/>
      <c r="C26855"/>
      <c r="D26855"/>
      <c r="E26855"/>
      <c r="F26855"/>
      <c r="G26855"/>
      <c r="H26855" s="26"/>
      <c r="I26855" s="26"/>
      <c r="K26855"/>
      <c r="L26855"/>
      <c r="M26855"/>
      <c r="N26855"/>
      <c r="O26855"/>
      <c r="P26855"/>
      <c r="S26855"/>
    </row>
    <row r="26856" spans="1:19" x14ac:dyDescent="0.3">
      <c r="A26856" s="25"/>
      <c r="B26856"/>
      <c r="C26856"/>
      <c r="D26856"/>
      <c r="E26856"/>
      <c r="F26856"/>
      <c r="G26856"/>
      <c r="H26856" s="26"/>
      <c r="I26856" s="26"/>
      <c r="K26856"/>
      <c r="L26856"/>
      <c r="M26856"/>
      <c r="N26856"/>
      <c r="O26856"/>
      <c r="P26856"/>
      <c r="S26856"/>
    </row>
    <row r="26857" spans="1:19" x14ac:dyDescent="0.3">
      <c r="A26857" s="25"/>
      <c r="B26857"/>
      <c r="C26857"/>
      <c r="D26857"/>
      <c r="E26857"/>
      <c r="F26857"/>
      <c r="G26857"/>
      <c r="H26857" s="26"/>
      <c r="I26857" s="26"/>
      <c r="K26857"/>
      <c r="L26857"/>
      <c r="M26857"/>
      <c r="N26857"/>
      <c r="O26857"/>
      <c r="P26857"/>
      <c r="S26857"/>
    </row>
    <row r="26858" spans="1:19" x14ac:dyDescent="0.3">
      <c r="A26858" s="25"/>
      <c r="B26858"/>
      <c r="C26858"/>
      <c r="D26858"/>
      <c r="E26858"/>
      <c r="F26858"/>
      <c r="G26858"/>
      <c r="H26858" s="26"/>
      <c r="I26858" s="26"/>
      <c r="K26858"/>
      <c r="L26858"/>
      <c r="M26858"/>
      <c r="N26858"/>
      <c r="O26858"/>
      <c r="P26858"/>
      <c r="S26858"/>
    </row>
    <row r="26859" spans="1:19" x14ac:dyDescent="0.3">
      <c r="A26859" s="25"/>
      <c r="B26859"/>
      <c r="C26859"/>
      <c r="D26859"/>
      <c r="E26859"/>
      <c r="F26859"/>
      <c r="G26859"/>
      <c r="H26859" s="26"/>
      <c r="I26859" s="26"/>
      <c r="K26859"/>
      <c r="L26859"/>
      <c r="M26859"/>
      <c r="N26859"/>
      <c r="O26859"/>
      <c r="P26859"/>
      <c r="S26859"/>
    </row>
    <row r="26860" spans="1:19" x14ac:dyDescent="0.3">
      <c r="A26860" s="25"/>
      <c r="B26860"/>
      <c r="C26860"/>
      <c r="D26860"/>
      <c r="E26860"/>
      <c r="F26860"/>
      <c r="G26860"/>
      <c r="H26860" s="26"/>
      <c r="I26860" s="26"/>
      <c r="K26860"/>
      <c r="L26860"/>
      <c r="M26860"/>
      <c r="N26860"/>
      <c r="O26860"/>
      <c r="P26860"/>
      <c r="S26860"/>
    </row>
    <row r="26861" spans="1:19" x14ac:dyDescent="0.3">
      <c r="A26861" s="25"/>
      <c r="B26861"/>
      <c r="C26861"/>
      <c r="D26861"/>
      <c r="E26861"/>
      <c r="F26861"/>
      <c r="G26861"/>
      <c r="H26861" s="26"/>
      <c r="I26861" s="26"/>
      <c r="K26861"/>
      <c r="L26861"/>
      <c r="M26861"/>
      <c r="N26861"/>
      <c r="O26861"/>
      <c r="P26861"/>
      <c r="S26861"/>
    </row>
    <row r="26862" spans="1:19" x14ac:dyDescent="0.3">
      <c r="A26862" s="25"/>
      <c r="B26862"/>
      <c r="C26862"/>
      <c r="D26862"/>
      <c r="E26862"/>
      <c r="F26862"/>
      <c r="G26862"/>
      <c r="H26862" s="26"/>
      <c r="I26862" s="26"/>
      <c r="K26862"/>
      <c r="L26862"/>
      <c r="M26862"/>
      <c r="N26862"/>
      <c r="O26862"/>
      <c r="P26862"/>
      <c r="S26862"/>
    </row>
    <row r="26863" spans="1:19" x14ac:dyDescent="0.3">
      <c r="A26863" s="25"/>
      <c r="B26863"/>
      <c r="C26863"/>
      <c r="D26863"/>
      <c r="E26863"/>
      <c r="F26863"/>
      <c r="G26863"/>
      <c r="H26863" s="26"/>
      <c r="I26863" s="26"/>
      <c r="K26863"/>
      <c r="L26863"/>
      <c r="M26863"/>
      <c r="N26863"/>
      <c r="O26863"/>
      <c r="P26863"/>
      <c r="S26863"/>
    </row>
    <row r="26864" spans="1:19" x14ac:dyDescent="0.3">
      <c r="A26864" s="25"/>
      <c r="B26864"/>
      <c r="C26864"/>
      <c r="D26864"/>
      <c r="E26864"/>
      <c r="F26864"/>
      <c r="G26864"/>
      <c r="H26864" s="26"/>
      <c r="I26864" s="26"/>
      <c r="K26864"/>
      <c r="L26864"/>
      <c r="M26864"/>
      <c r="N26864"/>
      <c r="O26864"/>
      <c r="P26864"/>
      <c r="S26864"/>
    </row>
    <row r="26865" spans="1:19" x14ac:dyDescent="0.3">
      <c r="A26865" s="25"/>
      <c r="B26865"/>
      <c r="C26865"/>
      <c r="D26865"/>
      <c r="E26865"/>
      <c r="F26865"/>
      <c r="G26865"/>
      <c r="H26865" s="26"/>
      <c r="I26865" s="26"/>
      <c r="K26865"/>
      <c r="L26865"/>
      <c r="M26865"/>
      <c r="N26865"/>
      <c r="O26865"/>
      <c r="P26865"/>
      <c r="S26865"/>
    </row>
    <row r="26866" spans="1:19" x14ac:dyDescent="0.3">
      <c r="A26866" s="25"/>
      <c r="B26866"/>
      <c r="C26866"/>
      <c r="D26866"/>
      <c r="E26866"/>
      <c r="F26866"/>
      <c r="G26866"/>
      <c r="H26866" s="26"/>
      <c r="I26866" s="26"/>
      <c r="K26866"/>
      <c r="L26866"/>
      <c r="M26866"/>
      <c r="N26866"/>
      <c r="O26866"/>
      <c r="P26866"/>
      <c r="S26866"/>
    </row>
    <row r="26867" spans="1:19" x14ac:dyDescent="0.3">
      <c r="A26867" s="25"/>
      <c r="B26867"/>
      <c r="C26867"/>
      <c r="D26867"/>
      <c r="E26867"/>
      <c r="F26867"/>
      <c r="G26867"/>
      <c r="H26867" s="26"/>
      <c r="I26867" s="26"/>
      <c r="K26867"/>
      <c r="L26867"/>
      <c r="M26867"/>
      <c r="N26867"/>
      <c r="O26867"/>
      <c r="P26867"/>
      <c r="S26867"/>
    </row>
    <row r="26868" spans="1:19" x14ac:dyDescent="0.3">
      <c r="A26868" s="25"/>
      <c r="B26868"/>
      <c r="C26868"/>
      <c r="D26868"/>
      <c r="E26868"/>
      <c r="F26868"/>
      <c r="G26868"/>
      <c r="H26868" s="26"/>
      <c r="I26868" s="26"/>
      <c r="K26868"/>
      <c r="L26868"/>
      <c r="M26868"/>
      <c r="N26868"/>
      <c r="O26868"/>
      <c r="P26868"/>
      <c r="S26868"/>
    </row>
    <row r="26869" spans="1:19" x14ac:dyDescent="0.3">
      <c r="A26869" s="25"/>
      <c r="B26869"/>
      <c r="C26869"/>
      <c r="D26869"/>
      <c r="E26869"/>
      <c r="F26869"/>
      <c r="G26869"/>
      <c r="H26869" s="26"/>
      <c r="I26869" s="26"/>
      <c r="K26869"/>
      <c r="L26869"/>
      <c r="M26869"/>
      <c r="N26869"/>
      <c r="O26869"/>
      <c r="P26869"/>
      <c r="S26869"/>
    </row>
    <row r="26870" spans="1:19" x14ac:dyDescent="0.3">
      <c r="A26870" s="25"/>
      <c r="B26870"/>
      <c r="C26870"/>
      <c r="D26870"/>
      <c r="E26870"/>
      <c r="F26870"/>
      <c r="G26870"/>
      <c r="H26870" s="26"/>
      <c r="I26870" s="26"/>
      <c r="K26870"/>
      <c r="L26870"/>
      <c r="M26870"/>
      <c r="N26870"/>
      <c r="O26870"/>
      <c r="P26870"/>
      <c r="S26870"/>
    </row>
    <row r="26871" spans="1:19" x14ac:dyDescent="0.3">
      <c r="A26871" s="25"/>
      <c r="B26871"/>
      <c r="C26871"/>
      <c r="D26871"/>
      <c r="E26871"/>
      <c r="F26871"/>
      <c r="G26871"/>
      <c r="H26871" s="26"/>
      <c r="I26871" s="26"/>
      <c r="K26871"/>
      <c r="L26871"/>
      <c r="M26871"/>
      <c r="N26871"/>
      <c r="O26871"/>
      <c r="P26871"/>
      <c r="S26871"/>
    </row>
    <row r="26872" spans="1:19" x14ac:dyDescent="0.3">
      <c r="A26872" s="25"/>
      <c r="B26872"/>
      <c r="C26872"/>
      <c r="D26872"/>
      <c r="E26872"/>
      <c r="F26872"/>
      <c r="G26872"/>
      <c r="H26872" s="26"/>
      <c r="I26872" s="26"/>
      <c r="K26872"/>
      <c r="L26872"/>
      <c r="M26872"/>
      <c r="N26872"/>
      <c r="O26872"/>
      <c r="P26872"/>
      <c r="S26872"/>
    </row>
    <row r="26873" spans="1:19" x14ac:dyDescent="0.3">
      <c r="A26873" s="25"/>
      <c r="B26873"/>
      <c r="C26873"/>
      <c r="D26873"/>
      <c r="E26873"/>
      <c r="F26873"/>
      <c r="G26873"/>
      <c r="H26873" s="26"/>
      <c r="I26873" s="26"/>
      <c r="K26873"/>
      <c r="L26873"/>
      <c r="M26873"/>
      <c r="N26873"/>
      <c r="O26873"/>
      <c r="P26873"/>
      <c r="S26873"/>
    </row>
    <row r="26874" spans="1:19" x14ac:dyDescent="0.3">
      <c r="A26874" s="25"/>
      <c r="B26874"/>
      <c r="C26874"/>
      <c r="D26874"/>
      <c r="E26874"/>
      <c r="F26874"/>
      <c r="G26874"/>
      <c r="H26874" s="26"/>
      <c r="I26874" s="26"/>
      <c r="K26874"/>
      <c r="L26874"/>
      <c r="M26874"/>
      <c r="N26874"/>
      <c r="O26874"/>
      <c r="P26874"/>
      <c r="S26874"/>
    </row>
    <row r="26875" spans="1:19" x14ac:dyDescent="0.3">
      <c r="A26875" s="25"/>
      <c r="B26875"/>
      <c r="C26875"/>
      <c r="D26875"/>
      <c r="E26875"/>
      <c r="F26875"/>
      <c r="G26875"/>
      <c r="H26875" s="26"/>
      <c r="I26875" s="26"/>
      <c r="K26875"/>
      <c r="L26875"/>
      <c r="M26875"/>
      <c r="N26875"/>
      <c r="O26875"/>
      <c r="P26875"/>
      <c r="S26875"/>
    </row>
    <row r="26876" spans="1:19" x14ac:dyDescent="0.3">
      <c r="A26876" s="25"/>
      <c r="B26876"/>
      <c r="C26876"/>
      <c r="D26876"/>
      <c r="E26876"/>
      <c r="F26876"/>
      <c r="G26876"/>
      <c r="H26876" s="26"/>
      <c r="I26876" s="26"/>
      <c r="K26876"/>
      <c r="L26876"/>
      <c r="M26876"/>
      <c r="N26876"/>
      <c r="O26876"/>
      <c r="P26876"/>
      <c r="S26876"/>
    </row>
    <row r="26877" spans="1:19" x14ac:dyDescent="0.3">
      <c r="A26877" s="25"/>
      <c r="B26877"/>
      <c r="C26877"/>
      <c r="D26877"/>
      <c r="E26877"/>
      <c r="F26877"/>
      <c r="G26877"/>
      <c r="H26877"/>
      <c r="I26877"/>
      <c r="K26877"/>
      <c r="L26877"/>
      <c r="M26877"/>
      <c r="N26877"/>
      <c r="O26877"/>
      <c r="P26877"/>
      <c r="S26877"/>
    </row>
    <row r="26878" spans="1:19" x14ac:dyDescent="0.3">
      <c r="A26878" s="25"/>
      <c r="B26878"/>
      <c r="C26878"/>
      <c r="D26878"/>
      <c r="E26878"/>
      <c r="F26878"/>
      <c r="G26878"/>
      <c r="H26878"/>
      <c r="I26878"/>
      <c r="K26878"/>
      <c r="L26878"/>
      <c r="M26878"/>
      <c r="N26878"/>
      <c r="O26878"/>
      <c r="P26878"/>
      <c r="S26878"/>
    </row>
    <row r="26879" spans="1:19" x14ac:dyDescent="0.3">
      <c r="A26879" s="25"/>
      <c r="B26879"/>
      <c r="C26879"/>
      <c r="D26879"/>
      <c r="E26879"/>
      <c r="F26879"/>
      <c r="G26879"/>
      <c r="H26879"/>
      <c r="I26879"/>
      <c r="K26879"/>
      <c r="L26879"/>
      <c r="M26879"/>
      <c r="N26879"/>
      <c r="O26879"/>
      <c r="P26879"/>
      <c r="S26879"/>
    </row>
    <row r="26880" spans="1:19" x14ac:dyDescent="0.3">
      <c r="A26880" s="25"/>
      <c r="B26880"/>
      <c r="C26880"/>
      <c r="D26880"/>
      <c r="E26880"/>
      <c r="F26880"/>
      <c r="G26880"/>
      <c r="H26880"/>
      <c r="I26880"/>
      <c r="K26880"/>
      <c r="L26880"/>
      <c r="M26880"/>
      <c r="N26880"/>
      <c r="O26880"/>
      <c r="P26880"/>
      <c r="S26880"/>
    </row>
    <row r="26881" spans="1:19" x14ac:dyDescent="0.3">
      <c r="A26881" s="25"/>
      <c r="B26881"/>
      <c r="C26881"/>
      <c r="D26881"/>
      <c r="E26881"/>
      <c r="F26881"/>
      <c r="G26881"/>
      <c r="H26881" s="26"/>
      <c r="I26881" s="26"/>
      <c r="K26881"/>
      <c r="L26881"/>
      <c r="M26881"/>
      <c r="N26881"/>
      <c r="O26881"/>
      <c r="P26881"/>
      <c r="S26881"/>
    </row>
    <row r="26882" spans="1:19" x14ac:dyDescent="0.3">
      <c r="A26882" s="25"/>
      <c r="B26882"/>
      <c r="C26882"/>
      <c r="D26882"/>
      <c r="E26882"/>
      <c r="F26882"/>
      <c r="G26882"/>
      <c r="H26882" s="26"/>
      <c r="I26882" s="26"/>
      <c r="K26882"/>
      <c r="L26882"/>
      <c r="M26882"/>
      <c r="N26882"/>
      <c r="O26882"/>
      <c r="P26882"/>
      <c r="S26882"/>
    </row>
    <row r="26883" spans="1:19" x14ac:dyDescent="0.3">
      <c r="A26883" s="25"/>
      <c r="B26883"/>
      <c r="C26883"/>
      <c r="D26883"/>
      <c r="E26883"/>
      <c r="F26883"/>
      <c r="G26883"/>
      <c r="H26883" s="26"/>
      <c r="I26883" s="26"/>
      <c r="K26883"/>
      <c r="L26883"/>
      <c r="M26883"/>
      <c r="N26883"/>
      <c r="O26883"/>
      <c r="P26883"/>
      <c r="S26883"/>
    </row>
    <row r="26884" spans="1:19" x14ac:dyDescent="0.3">
      <c r="A26884" s="25"/>
      <c r="B26884"/>
      <c r="C26884"/>
      <c r="D26884"/>
      <c r="E26884"/>
      <c r="F26884"/>
      <c r="G26884"/>
      <c r="H26884" s="26"/>
      <c r="I26884" s="26"/>
      <c r="K26884"/>
      <c r="L26884"/>
      <c r="M26884"/>
      <c r="N26884"/>
      <c r="O26884"/>
      <c r="P26884"/>
      <c r="S26884"/>
    </row>
    <row r="26885" spans="1:19" x14ac:dyDescent="0.3">
      <c r="A26885" s="25"/>
      <c r="B26885"/>
      <c r="C26885"/>
      <c r="D26885"/>
      <c r="E26885"/>
      <c r="F26885"/>
      <c r="G26885"/>
      <c r="H26885" s="26"/>
      <c r="I26885" s="26"/>
      <c r="K26885"/>
      <c r="L26885"/>
      <c r="M26885"/>
      <c r="N26885"/>
      <c r="O26885"/>
      <c r="P26885"/>
      <c r="S26885"/>
    </row>
    <row r="26886" spans="1:19" x14ac:dyDescent="0.3">
      <c r="A26886" s="25"/>
      <c r="B26886"/>
      <c r="C26886"/>
      <c r="D26886"/>
      <c r="E26886"/>
      <c r="F26886"/>
      <c r="G26886"/>
      <c r="H26886" s="26"/>
      <c r="I26886" s="26"/>
      <c r="K26886"/>
      <c r="L26886"/>
      <c r="M26886"/>
      <c r="N26886"/>
      <c r="O26886"/>
      <c r="P26886"/>
      <c r="S26886"/>
    </row>
    <row r="26887" spans="1:19" x14ac:dyDescent="0.3">
      <c r="A26887" s="25"/>
      <c r="B26887"/>
      <c r="C26887"/>
      <c r="D26887"/>
      <c r="E26887"/>
      <c r="F26887"/>
      <c r="G26887"/>
      <c r="H26887" s="26"/>
      <c r="I26887" s="26"/>
      <c r="K26887"/>
      <c r="L26887"/>
      <c r="M26887"/>
      <c r="N26887"/>
      <c r="O26887"/>
      <c r="P26887"/>
      <c r="S26887"/>
    </row>
    <row r="26888" spans="1:19" x14ac:dyDescent="0.3">
      <c r="A26888" s="25"/>
      <c r="B26888"/>
      <c r="C26888"/>
      <c r="D26888"/>
      <c r="E26888"/>
      <c r="F26888"/>
      <c r="G26888"/>
      <c r="H26888" s="26"/>
      <c r="I26888" s="26"/>
      <c r="K26888"/>
      <c r="L26888"/>
      <c r="M26888"/>
      <c r="N26888"/>
      <c r="O26888"/>
      <c r="P26888"/>
      <c r="S26888"/>
    </row>
    <row r="26889" spans="1:19" x14ac:dyDescent="0.3">
      <c r="A26889" s="25"/>
      <c r="B26889"/>
      <c r="C26889"/>
      <c r="D26889"/>
      <c r="E26889"/>
      <c r="F26889"/>
      <c r="G26889"/>
      <c r="H26889" s="26"/>
      <c r="I26889" s="26"/>
      <c r="K26889"/>
      <c r="L26889"/>
      <c r="M26889"/>
      <c r="N26889"/>
      <c r="O26889"/>
      <c r="P26889"/>
      <c r="S26889"/>
    </row>
    <row r="26890" spans="1:19" x14ac:dyDescent="0.3">
      <c r="A26890" s="25"/>
      <c r="B26890"/>
      <c r="C26890"/>
      <c r="D26890"/>
      <c r="E26890"/>
      <c r="F26890"/>
      <c r="G26890"/>
      <c r="H26890" s="26"/>
      <c r="I26890" s="26"/>
      <c r="K26890"/>
      <c r="L26890"/>
      <c r="M26890"/>
      <c r="N26890"/>
      <c r="O26890"/>
      <c r="P26890"/>
      <c r="S26890"/>
    </row>
    <row r="26891" spans="1:19" x14ac:dyDescent="0.3">
      <c r="A26891" s="25"/>
      <c r="B26891"/>
      <c r="C26891"/>
      <c r="D26891"/>
      <c r="E26891"/>
      <c r="F26891"/>
      <c r="G26891"/>
      <c r="H26891" s="26"/>
      <c r="I26891" s="26"/>
      <c r="K26891"/>
      <c r="L26891"/>
      <c r="M26891"/>
      <c r="N26891"/>
      <c r="O26891"/>
      <c r="P26891"/>
      <c r="S26891"/>
    </row>
    <row r="26892" spans="1:19" x14ac:dyDescent="0.3">
      <c r="A26892" s="25"/>
      <c r="B26892"/>
      <c r="C26892"/>
      <c r="D26892"/>
      <c r="E26892"/>
      <c r="F26892"/>
      <c r="G26892"/>
      <c r="H26892" s="26"/>
      <c r="I26892" s="26"/>
      <c r="K26892"/>
      <c r="L26892"/>
      <c r="M26892"/>
      <c r="N26892"/>
      <c r="O26892"/>
      <c r="P26892"/>
      <c r="S26892"/>
    </row>
    <row r="26893" spans="1:19" x14ac:dyDescent="0.3">
      <c r="A26893" s="25"/>
      <c r="B26893"/>
      <c r="C26893"/>
      <c r="D26893"/>
      <c r="E26893"/>
      <c r="F26893"/>
      <c r="G26893"/>
      <c r="H26893" s="26"/>
      <c r="I26893" s="26"/>
      <c r="K26893"/>
      <c r="L26893"/>
      <c r="M26893"/>
      <c r="N26893"/>
      <c r="O26893"/>
      <c r="P26893"/>
      <c r="S26893"/>
    </row>
    <row r="26894" spans="1:19" x14ac:dyDescent="0.3">
      <c r="A26894" s="25"/>
      <c r="B26894"/>
      <c r="C26894"/>
      <c r="D26894"/>
      <c r="E26894"/>
      <c r="F26894"/>
      <c r="G26894"/>
      <c r="H26894" s="26"/>
      <c r="I26894" s="26"/>
      <c r="K26894"/>
      <c r="L26894"/>
      <c r="M26894"/>
      <c r="N26894"/>
      <c r="O26894"/>
      <c r="P26894"/>
      <c r="S26894"/>
    </row>
    <row r="26895" spans="1:19" x14ac:dyDescent="0.3">
      <c r="A26895" s="25"/>
      <c r="B26895"/>
      <c r="C26895"/>
      <c r="D26895"/>
      <c r="E26895"/>
      <c r="F26895"/>
      <c r="G26895"/>
      <c r="H26895" s="26"/>
      <c r="I26895" s="26"/>
      <c r="K26895"/>
      <c r="L26895"/>
      <c r="M26895"/>
      <c r="N26895"/>
      <c r="O26895"/>
      <c r="P26895"/>
      <c r="S26895"/>
    </row>
    <row r="26896" spans="1:19" x14ac:dyDescent="0.3">
      <c r="A26896" s="25"/>
      <c r="B26896"/>
      <c r="C26896"/>
      <c r="D26896"/>
      <c r="E26896"/>
      <c r="F26896"/>
      <c r="G26896"/>
      <c r="H26896" s="26"/>
      <c r="I26896" s="26"/>
      <c r="K26896"/>
      <c r="L26896"/>
      <c r="M26896"/>
      <c r="N26896"/>
      <c r="O26896"/>
      <c r="P26896"/>
      <c r="S26896"/>
    </row>
    <row r="26897" spans="1:19" x14ac:dyDescent="0.3">
      <c r="A26897" s="25"/>
      <c r="B26897"/>
      <c r="C26897"/>
      <c r="D26897"/>
      <c r="E26897"/>
      <c r="F26897"/>
      <c r="G26897"/>
      <c r="H26897" s="26"/>
      <c r="I26897" s="26"/>
      <c r="K26897"/>
      <c r="L26897"/>
      <c r="M26897"/>
      <c r="N26897"/>
      <c r="O26897"/>
      <c r="P26897"/>
      <c r="S26897"/>
    </row>
    <row r="26898" spans="1:19" x14ac:dyDescent="0.3">
      <c r="A26898" s="25"/>
      <c r="B26898"/>
      <c r="C26898"/>
      <c r="D26898"/>
      <c r="E26898"/>
      <c r="F26898"/>
      <c r="G26898"/>
      <c r="H26898" s="26"/>
      <c r="I26898" s="26"/>
      <c r="K26898"/>
      <c r="L26898"/>
      <c r="M26898"/>
      <c r="N26898"/>
      <c r="O26898"/>
      <c r="P26898"/>
      <c r="S26898"/>
    </row>
    <row r="26899" spans="1:19" x14ac:dyDescent="0.3">
      <c r="A26899" s="25"/>
      <c r="B26899"/>
      <c r="C26899"/>
      <c r="D26899"/>
      <c r="E26899"/>
      <c r="F26899"/>
      <c r="G26899"/>
      <c r="H26899"/>
      <c r="I26899"/>
      <c r="K26899"/>
      <c r="L26899"/>
      <c r="M26899"/>
      <c r="N26899"/>
      <c r="O26899"/>
      <c r="P26899"/>
      <c r="S26899"/>
    </row>
    <row r="26900" spans="1:19" x14ac:dyDescent="0.3">
      <c r="A26900" s="25"/>
      <c r="B26900"/>
      <c r="C26900"/>
      <c r="D26900"/>
      <c r="E26900"/>
      <c r="F26900"/>
      <c r="G26900"/>
      <c r="H26900"/>
      <c r="I26900"/>
      <c r="K26900"/>
      <c r="L26900"/>
      <c r="M26900"/>
      <c r="N26900"/>
      <c r="O26900"/>
      <c r="P26900"/>
      <c r="S26900"/>
    </row>
    <row r="26901" spans="1:19" x14ac:dyDescent="0.3">
      <c r="A26901" s="25"/>
      <c r="B26901"/>
      <c r="C26901"/>
      <c r="D26901"/>
      <c r="E26901"/>
      <c r="F26901"/>
      <c r="G26901"/>
      <c r="H26901"/>
      <c r="I26901"/>
      <c r="K26901"/>
      <c r="L26901"/>
      <c r="M26901"/>
      <c r="N26901"/>
      <c r="O26901"/>
      <c r="P26901"/>
      <c r="S26901"/>
    </row>
    <row r="26902" spans="1:19" x14ac:dyDescent="0.3">
      <c r="A26902" s="25"/>
      <c r="B26902"/>
      <c r="C26902"/>
      <c r="D26902"/>
      <c r="E26902"/>
      <c r="F26902"/>
      <c r="G26902"/>
      <c r="H26902"/>
      <c r="I26902"/>
      <c r="K26902"/>
      <c r="L26902"/>
      <c r="M26902"/>
      <c r="N26902"/>
      <c r="O26902"/>
      <c r="P26902"/>
      <c r="S26902"/>
    </row>
    <row r="26903" spans="1:19" x14ac:dyDescent="0.3">
      <c r="A26903" s="25"/>
      <c r="B26903"/>
      <c r="C26903"/>
      <c r="D26903"/>
      <c r="E26903"/>
      <c r="F26903"/>
      <c r="G26903"/>
      <c r="H26903"/>
      <c r="I26903"/>
      <c r="K26903"/>
      <c r="L26903"/>
      <c r="M26903"/>
      <c r="N26903"/>
      <c r="O26903"/>
      <c r="P26903"/>
      <c r="S26903"/>
    </row>
    <row r="26904" spans="1:19" x14ac:dyDescent="0.3">
      <c r="A26904" s="25"/>
      <c r="B26904"/>
      <c r="C26904"/>
      <c r="D26904"/>
      <c r="E26904"/>
      <c r="F26904"/>
      <c r="G26904"/>
      <c r="H26904"/>
      <c r="I26904"/>
      <c r="K26904"/>
      <c r="L26904"/>
      <c r="M26904"/>
      <c r="N26904"/>
      <c r="O26904"/>
      <c r="P26904"/>
      <c r="S26904"/>
    </row>
    <row r="26905" spans="1:19" x14ac:dyDescent="0.3">
      <c r="A26905" s="25"/>
      <c r="B26905"/>
      <c r="C26905"/>
      <c r="D26905"/>
      <c r="E26905"/>
      <c r="F26905"/>
      <c r="G26905"/>
      <c r="H26905"/>
      <c r="I26905"/>
      <c r="K26905"/>
      <c r="L26905"/>
      <c r="M26905"/>
      <c r="N26905"/>
      <c r="O26905"/>
      <c r="P26905"/>
      <c r="S26905"/>
    </row>
    <row r="26906" spans="1:19" x14ac:dyDescent="0.3">
      <c r="A26906" s="25"/>
      <c r="B26906"/>
      <c r="C26906"/>
      <c r="D26906"/>
      <c r="E26906"/>
      <c r="F26906"/>
      <c r="G26906"/>
      <c r="H26906"/>
      <c r="I26906"/>
      <c r="K26906"/>
      <c r="L26906"/>
      <c r="M26906"/>
      <c r="N26906"/>
      <c r="O26906"/>
      <c r="P26906"/>
      <c r="S26906"/>
    </row>
    <row r="26907" spans="1:19" x14ac:dyDescent="0.3">
      <c r="A26907" s="25"/>
      <c r="B26907"/>
      <c r="C26907"/>
      <c r="D26907"/>
      <c r="E26907"/>
      <c r="F26907"/>
      <c r="G26907"/>
      <c r="H26907" s="26"/>
      <c r="I26907" s="26"/>
      <c r="K26907"/>
      <c r="L26907"/>
      <c r="M26907"/>
      <c r="N26907"/>
      <c r="O26907"/>
      <c r="P26907"/>
      <c r="S26907"/>
    </row>
    <row r="26908" spans="1:19" x14ac:dyDescent="0.3">
      <c r="A26908" s="25"/>
      <c r="B26908"/>
      <c r="C26908"/>
      <c r="D26908"/>
      <c r="E26908"/>
      <c r="F26908"/>
      <c r="G26908"/>
      <c r="H26908" s="26"/>
      <c r="I26908" s="26"/>
      <c r="K26908"/>
      <c r="L26908"/>
      <c r="M26908"/>
      <c r="N26908"/>
      <c r="O26908"/>
      <c r="P26908"/>
      <c r="S26908"/>
    </row>
    <row r="26909" spans="1:19" x14ac:dyDescent="0.3">
      <c r="A26909" s="25"/>
      <c r="B26909"/>
      <c r="C26909"/>
      <c r="D26909"/>
      <c r="E26909"/>
      <c r="F26909"/>
      <c r="G26909"/>
      <c r="H26909" s="26"/>
      <c r="I26909" s="26"/>
      <c r="K26909"/>
      <c r="L26909"/>
      <c r="M26909"/>
      <c r="N26909"/>
      <c r="O26909"/>
      <c r="P26909"/>
      <c r="S26909"/>
    </row>
    <row r="26910" spans="1:19" x14ac:dyDescent="0.3">
      <c r="A26910" s="25"/>
      <c r="B26910"/>
      <c r="C26910"/>
      <c r="D26910"/>
      <c r="E26910"/>
      <c r="F26910"/>
      <c r="G26910"/>
      <c r="H26910" s="26"/>
      <c r="I26910" s="26"/>
      <c r="K26910"/>
      <c r="L26910"/>
      <c r="M26910"/>
      <c r="N26910"/>
      <c r="O26910"/>
      <c r="P26910"/>
      <c r="S26910"/>
    </row>
    <row r="26911" spans="1:19" x14ac:dyDescent="0.3">
      <c r="A26911" s="25"/>
      <c r="B26911"/>
      <c r="C26911"/>
      <c r="D26911"/>
      <c r="E26911"/>
      <c r="F26911"/>
      <c r="G26911"/>
      <c r="H26911" s="26"/>
      <c r="I26911" s="26"/>
      <c r="K26911"/>
      <c r="L26911"/>
      <c r="M26911"/>
      <c r="N26911"/>
      <c r="O26911"/>
      <c r="P26911"/>
      <c r="S26911"/>
    </row>
    <row r="26912" spans="1:19" x14ac:dyDescent="0.3">
      <c r="A26912" s="25"/>
      <c r="B26912"/>
      <c r="C26912"/>
      <c r="D26912"/>
      <c r="E26912"/>
      <c r="F26912"/>
      <c r="G26912"/>
      <c r="H26912" s="26"/>
      <c r="I26912" s="26"/>
      <c r="K26912"/>
      <c r="L26912"/>
      <c r="M26912"/>
      <c r="N26912"/>
      <c r="O26912"/>
      <c r="P26912"/>
      <c r="S26912"/>
    </row>
    <row r="26913" spans="1:19" x14ac:dyDescent="0.3">
      <c r="A26913" s="25"/>
      <c r="B26913"/>
      <c r="C26913"/>
      <c r="D26913"/>
      <c r="E26913"/>
      <c r="F26913"/>
      <c r="G26913"/>
      <c r="H26913" s="26"/>
      <c r="I26913" s="26"/>
      <c r="K26913"/>
      <c r="L26913"/>
      <c r="M26913"/>
      <c r="N26913"/>
      <c r="O26913"/>
      <c r="P26913"/>
      <c r="S26913"/>
    </row>
    <row r="26914" spans="1:19" x14ac:dyDescent="0.3">
      <c r="A26914" s="25"/>
      <c r="B26914"/>
      <c r="C26914"/>
      <c r="D26914"/>
      <c r="E26914"/>
      <c r="F26914"/>
      <c r="G26914"/>
      <c r="H26914" s="26"/>
      <c r="I26914" s="26"/>
      <c r="K26914"/>
      <c r="L26914"/>
      <c r="M26914"/>
      <c r="N26914"/>
      <c r="O26914"/>
      <c r="P26914"/>
      <c r="S26914"/>
    </row>
    <row r="26915" spans="1:19" x14ac:dyDescent="0.3">
      <c r="A26915" s="25"/>
      <c r="B26915"/>
      <c r="C26915"/>
      <c r="D26915"/>
      <c r="E26915"/>
      <c r="F26915"/>
      <c r="G26915"/>
      <c r="H26915" s="26"/>
      <c r="I26915" s="26"/>
      <c r="K26915"/>
      <c r="L26915"/>
      <c r="M26915"/>
      <c r="N26915"/>
      <c r="O26915"/>
      <c r="P26915"/>
      <c r="S26915"/>
    </row>
    <row r="26916" spans="1:19" x14ac:dyDescent="0.3">
      <c r="A26916" s="25"/>
      <c r="B26916"/>
      <c r="C26916"/>
      <c r="D26916"/>
      <c r="E26916"/>
      <c r="F26916"/>
      <c r="G26916"/>
      <c r="H26916" s="26"/>
      <c r="I26916" s="26"/>
      <c r="K26916"/>
      <c r="L26916"/>
      <c r="M26916"/>
      <c r="N26916"/>
      <c r="O26916"/>
      <c r="P26916"/>
      <c r="S26916"/>
    </row>
    <row r="26917" spans="1:19" x14ac:dyDescent="0.3">
      <c r="A26917" s="25"/>
      <c r="B26917"/>
      <c r="C26917"/>
      <c r="D26917"/>
      <c r="E26917"/>
      <c r="F26917"/>
      <c r="G26917"/>
      <c r="H26917" s="26"/>
      <c r="I26917" s="26"/>
      <c r="K26917"/>
      <c r="L26917"/>
      <c r="M26917"/>
      <c r="N26917"/>
      <c r="O26917"/>
      <c r="P26917"/>
      <c r="S26917"/>
    </row>
    <row r="26918" spans="1:19" x14ac:dyDescent="0.3">
      <c r="A26918" s="25"/>
      <c r="B26918"/>
      <c r="C26918"/>
      <c r="D26918"/>
      <c r="E26918"/>
      <c r="F26918"/>
      <c r="G26918"/>
      <c r="H26918" s="26"/>
      <c r="I26918" s="26"/>
      <c r="K26918"/>
      <c r="L26918"/>
      <c r="M26918"/>
      <c r="N26918"/>
      <c r="O26918"/>
      <c r="P26918"/>
      <c r="S26918"/>
    </row>
    <row r="26919" spans="1:19" x14ac:dyDescent="0.3">
      <c r="A26919" s="25"/>
      <c r="B26919"/>
      <c r="C26919"/>
      <c r="D26919"/>
      <c r="E26919"/>
      <c r="F26919"/>
      <c r="G26919"/>
      <c r="H26919" s="26"/>
      <c r="I26919" s="26"/>
      <c r="K26919"/>
      <c r="L26919"/>
      <c r="M26919"/>
      <c r="N26919"/>
      <c r="O26919"/>
      <c r="P26919"/>
      <c r="S26919"/>
    </row>
    <row r="26920" spans="1:19" x14ac:dyDescent="0.3">
      <c r="A26920" s="25"/>
      <c r="B26920"/>
      <c r="C26920"/>
      <c r="D26920"/>
      <c r="E26920"/>
      <c r="F26920"/>
      <c r="G26920"/>
      <c r="H26920" s="26"/>
      <c r="I26920" s="26"/>
      <c r="K26920"/>
      <c r="L26920"/>
      <c r="M26920"/>
      <c r="N26920"/>
      <c r="O26920"/>
      <c r="P26920"/>
      <c r="S26920"/>
    </row>
    <row r="26921" spans="1:19" x14ac:dyDescent="0.3">
      <c r="A26921" s="25"/>
      <c r="B26921"/>
      <c r="C26921"/>
      <c r="D26921"/>
      <c r="E26921"/>
      <c r="F26921"/>
      <c r="G26921"/>
      <c r="H26921" s="26"/>
      <c r="I26921" s="26"/>
      <c r="K26921"/>
      <c r="L26921"/>
      <c r="M26921"/>
      <c r="N26921"/>
      <c r="O26921"/>
      <c r="P26921"/>
      <c r="S26921"/>
    </row>
    <row r="26922" spans="1:19" x14ac:dyDescent="0.3">
      <c r="A26922" s="25"/>
      <c r="B26922"/>
      <c r="C26922"/>
      <c r="D26922"/>
      <c r="E26922"/>
      <c r="F26922"/>
      <c r="G26922"/>
      <c r="H26922" s="26"/>
      <c r="I26922" s="26"/>
      <c r="K26922"/>
      <c r="L26922"/>
      <c r="M26922"/>
      <c r="N26922"/>
      <c r="O26922"/>
      <c r="P26922"/>
      <c r="S26922"/>
    </row>
    <row r="26923" spans="1:19" x14ac:dyDescent="0.3">
      <c r="A26923" s="25"/>
      <c r="B26923"/>
      <c r="C26923"/>
      <c r="D26923"/>
      <c r="E26923"/>
      <c r="F26923"/>
      <c r="G26923"/>
      <c r="H26923" s="26"/>
      <c r="I26923" s="26"/>
      <c r="K26923"/>
      <c r="L26923"/>
      <c r="M26923"/>
      <c r="N26923"/>
      <c r="O26923"/>
      <c r="P26923"/>
      <c r="S26923"/>
    </row>
    <row r="26924" spans="1:19" x14ac:dyDescent="0.3">
      <c r="A26924" s="25"/>
      <c r="B26924"/>
      <c r="C26924"/>
      <c r="D26924"/>
      <c r="E26924"/>
      <c r="F26924"/>
      <c r="G26924"/>
      <c r="H26924" s="26"/>
      <c r="I26924" s="26"/>
      <c r="K26924"/>
      <c r="L26924"/>
      <c r="M26924"/>
      <c r="N26924"/>
      <c r="O26924"/>
      <c r="P26924"/>
      <c r="S26924"/>
    </row>
    <row r="26925" spans="1:19" x14ac:dyDescent="0.3">
      <c r="A26925" s="25"/>
      <c r="B26925"/>
      <c r="C26925"/>
      <c r="D26925"/>
      <c r="E26925"/>
      <c r="F26925"/>
      <c r="G26925"/>
      <c r="H26925" s="26"/>
      <c r="I26925" s="26"/>
      <c r="K26925"/>
      <c r="L26925"/>
      <c r="M26925"/>
      <c r="N26925"/>
      <c r="O26925"/>
      <c r="P26925"/>
      <c r="S26925"/>
    </row>
    <row r="26926" spans="1:19" x14ac:dyDescent="0.3">
      <c r="A26926" s="25"/>
      <c r="B26926"/>
      <c r="C26926"/>
      <c r="D26926"/>
      <c r="E26926"/>
      <c r="F26926"/>
      <c r="G26926"/>
      <c r="H26926" s="26"/>
      <c r="I26926" s="26"/>
      <c r="K26926"/>
      <c r="L26926"/>
      <c r="M26926"/>
      <c r="N26926"/>
      <c r="O26926"/>
      <c r="P26926"/>
      <c r="S26926"/>
    </row>
    <row r="26927" spans="1:19" x14ac:dyDescent="0.3">
      <c r="A26927" s="25"/>
      <c r="B26927"/>
      <c r="C26927"/>
      <c r="D26927"/>
      <c r="E26927"/>
      <c r="F26927"/>
      <c r="G26927"/>
      <c r="H26927" s="26"/>
      <c r="I26927" s="26"/>
      <c r="K26927"/>
      <c r="L26927"/>
      <c r="M26927"/>
      <c r="N26927"/>
      <c r="O26927"/>
      <c r="P26927"/>
      <c r="S26927"/>
    </row>
    <row r="26928" spans="1:19" x14ac:dyDescent="0.3">
      <c r="A26928" s="25"/>
      <c r="B26928"/>
      <c r="C26928"/>
      <c r="D26928"/>
      <c r="E26928"/>
      <c r="F26928"/>
      <c r="G26928"/>
      <c r="H26928" s="26"/>
      <c r="I26928" s="26"/>
      <c r="K26928"/>
      <c r="L26928"/>
      <c r="M26928"/>
      <c r="N26928"/>
      <c r="O26928"/>
      <c r="P26928"/>
      <c r="S26928"/>
    </row>
    <row r="26929" spans="1:19" x14ac:dyDescent="0.3">
      <c r="A26929" s="25"/>
      <c r="B26929"/>
      <c r="C26929"/>
      <c r="D26929"/>
      <c r="E26929"/>
      <c r="F26929"/>
      <c r="G26929"/>
      <c r="H26929" s="26"/>
      <c r="I26929" s="26"/>
      <c r="K26929"/>
      <c r="L26929"/>
      <c r="M26929"/>
      <c r="N26929"/>
      <c r="O26929"/>
      <c r="P26929"/>
      <c r="S26929"/>
    </row>
    <row r="26930" spans="1:19" x14ac:dyDescent="0.3">
      <c r="A26930" s="25"/>
      <c r="B26930"/>
      <c r="C26930"/>
      <c r="D26930"/>
      <c r="E26930"/>
      <c r="F26930"/>
      <c r="G26930"/>
      <c r="H26930" s="26"/>
      <c r="I26930" s="26"/>
      <c r="K26930"/>
      <c r="L26930"/>
      <c r="M26930"/>
      <c r="N26930"/>
      <c r="O26930"/>
      <c r="P26930"/>
      <c r="S26930"/>
    </row>
    <row r="26931" spans="1:19" x14ac:dyDescent="0.3">
      <c r="A26931" s="25"/>
      <c r="B26931"/>
      <c r="C26931"/>
      <c r="D26931"/>
      <c r="E26931"/>
      <c r="F26931"/>
      <c r="G26931"/>
      <c r="H26931" s="26"/>
      <c r="I26931" s="26"/>
      <c r="K26931"/>
      <c r="L26931"/>
      <c r="M26931"/>
      <c r="N26931"/>
      <c r="O26931"/>
      <c r="P26931"/>
      <c r="S26931"/>
    </row>
    <row r="26932" spans="1:19" x14ac:dyDescent="0.3">
      <c r="A26932" s="25"/>
      <c r="B26932"/>
      <c r="C26932"/>
      <c r="D26932"/>
      <c r="E26932"/>
      <c r="F26932"/>
      <c r="G26932"/>
      <c r="H26932" s="26"/>
      <c r="I26932" s="26"/>
      <c r="K26932"/>
      <c r="L26932"/>
      <c r="M26932"/>
      <c r="N26932"/>
      <c r="O26932"/>
      <c r="P26932"/>
      <c r="S26932"/>
    </row>
    <row r="26933" spans="1:19" x14ac:dyDescent="0.3">
      <c r="A26933" s="25"/>
      <c r="B26933"/>
      <c r="C26933"/>
      <c r="D26933"/>
      <c r="E26933"/>
      <c r="F26933"/>
      <c r="G26933"/>
      <c r="H26933" s="26"/>
      <c r="I26933" s="26"/>
      <c r="K26933"/>
      <c r="L26933"/>
      <c r="M26933"/>
      <c r="N26933"/>
      <c r="O26933"/>
      <c r="P26933"/>
      <c r="S26933"/>
    </row>
    <row r="26934" spans="1:19" x14ac:dyDescent="0.3">
      <c r="A26934" s="25"/>
      <c r="B26934"/>
      <c r="C26934"/>
      <c r="D26934"/>
      <c r="E26934"/>
      <c r="F26934"/>
      <c r="G26934"/>
      <c r="H26934" s="26"/>
      <c r="I26934" s="26"/>
      <c r="K26934"/>
      <c r="L26934"/>
      <c r="M26934"/>
      <c r="N26934"/>
      <c r="O26934"/>
      <c r="P26934"/>
      <c r="S26934"/>
    </row>
    <row r="26935" spans="1:19" x14ac:dyDescent="0.3">
      <c r="A26935" s="25"/>
      <c r="B26935"/>
      <c r="C26935"/>
      <c r="D26935"/>
      <c r="E26935"/>
      <c r="F26935"/>
      <c r="G26935"/>
      <c r="H26935" s="26"/>
      <c r="I26935" s="26"/>
      <c r="K26935"/>
      <c r="L26935"/>
      <c r="M26935"/>
      <c r="N26935"/>
      <c r="O26935"/>
      <c r="P26935"/>
      <c r="S26935"/>
    </row>
    <row r="26936" spans="1:19" x14ac:dyDescent="0.3">
      <c r="A26936" s="25"/>
      <c r="B26936"/>
      <c r="C26936"/>
      <c r="D26936"/>
      <c r="E26936"/>
      <c r="F26936"/>
      <c r="G26936"/>
      <c r="H26936" s="26"/>
      <c r="I26936" s="26"/>
      <c r="K26936"/>
      <c r="L26936"/>
      <c r="M26936"/>
      <c r="N26936"/>
      <c r="O26936"/>
      <c r="P26936"/>
      <c r="S26936"/>
    </row>
    <row r="26937" spans="1:19" x14ac:dyDescent="0.3">
      <c r="A26937" s="25"/>
      <c r="B26937"/>
      <c r="C26937"/>
      <c r="D26937"/>
      <c r="E26937"/>
      <c r="F26937"/>
      <c r="G26937"/>
      <c r="H26937" s="26"/>
      <c r="I26937" s="26"/>
      <c r="K26937"/>
      <c r="L26937"/>
      <c r="M26937"/>
      <c r="N26937"/>
      <c r="O26937"/>
      <c r="P26937"/>
      <c r="S26937"/>
    </row>
    <row r="26938" spans="1:19" x14ac:dyDescent="0.3">
      <c r="A26938" s="25"/>
      <c r="B26938"/>
      <c r="C26938"/>
      <c r="D26938"/>
      <c r="E26938"/>
      <c r="F26938"/>
      <c r="G26938"/>
      <c r="H26938" s="26"/>
      <c r="I26938" s="26"/>
      <c r="K26938"/>
      <c r="L26938"/>
      <c r="M26938"/>
      <c r="N26938"/>
      <c r="O26938"/>
      <c r="P26938"/>
      <c r="S26938"/>
    </row>
    <row r="26939" spans="1:19" x14ac:dyDescent="0.3">
      <c r="A26939" s="25"/>
      <c r="B26939"/>
      <c r="C26939"/>
      <c r="D26939"/>
      <c r="E26939"/>
      <c r="F26939"/>
      <c r="G26939"/>
      <c r="H26939" s="26"/>
      <c r="I26939" s="26"/>
      <c r="K26939"/>
      <c r="L26939"/>
      <c r="M26939"/>
      <c r="N26939"/>
      <c r="O26939"/>
      <c r="P26939"/>
      <c r="S26939"/>
    </row>
    <row r="26940" spans="1:19" x14ac:dyDescent="0.3">
      <c r="A26940" s="25"/>
      <c r="B26940"/>
      <c r="C26940"/>
      <c r="D26940"/>
      <c r="E26940"/>
      <c r="F26940"/>
      <c r="G26940"/>
      <c r="H26940" s="26"/>
      <c r="I26940" s="26"/>
      <c r="K26940"/>
      <c r="L26940"/>
      <c r="M26940"/>
      <c r="N26940"/>
      <c r="O26940"/>
      <c r="P26940"/>
      <c r="S26940"/>
    </row>
    <row r="26941" spans="1:19" x14ac:dyDescent="0.3">
      <c r="A26941" s="25"/>
      <c r="B26941"/>
      <c r="C26941"/>
      <c r="D26941"/>
      <c r="E26941"/>
      <c r="F26941"/>
      <c r="G26941"/>
      <c r="H26941" s="26"/>
      <c r="I26941" s="26"/>
      <c r="K26941"/>
      <c r="L26941"/>
      <c r="M26941"/>
      <c r="N26941"/>
      <c r="O26941"/>
      <c r="P26941"/>
      <c r="S26941"/>
    </row>
    <row r="26942" spans="1:19" x14ac:dyDescent="0.3">
      <c r="A26942" s="25"/>
      <c r="B26942"/>
      <c r="C26942"/>
      <c r="D26942"/>
      <c r="E26942"/>
      <c r="F26942"/>
      <c r="G26942"/>
      <c r="H26942" s="26"/>
      <c r="I26942" s="26"/>
      <c r="K26942"/>
      <c r="L26942"/>
      <c r="M26942"/>
      <c r="N26942"/>
      <c r="O26942"/>
      <c r="P26942"/>
      <c r="S26942"/>
    </row>
    <row r="26943" spans="1:19" x14ac:dyDescent="0.3">
      <c r="A26943" s="25"/>
      <c r="B26943"/>
      <c r="C26943"/>
      <c r="D26943"/>
      <c r="E26943"/>
      <c r="F26943"/>
      <c r="G26943"/>
      <c r="H26943"/>
      <c r="I26943"/>
      <c r="K26943"/>
      <c r="L26943"/>
      <c r="M26943"/>
      <c r="N26943"/>
      <c r="O26943"/>
      <c r="P26943"/>
      <c r="S26943"/>
    </row>
    <row r="26944" spans="1:19" x14ac:dyDescent="0.3">
      <c r="A26944" s="25"/>
      <c r="B26944"/>
      <c r="C26944"/>
      <c r="D26944"/>
      <c r="E26944"/>
      <c r="F26944"/>
      <c r="G26944"/>
      <c r="H26944"/>
      <c r="I26944"/>
      <c r="K26944"/>
      <c r="L26944"/>
      <c r="M26944"/>
      <c r="N26944"/>
      <c r="O26944"/>
      <c r="P26944"/>
      <c r="S26944"/>
    </row>
    <row r="26945" spans="1:19" x14ac:dyDescent="0.3">
      <c r="A26945" s="25"/>
      <c r="B26945"/>
      <c r="C26945"/>
      <c r="D26945"/>
      <c r="E26945"/>
      <c r="F26945"/>
      <c r="G26945"/>
      <c r="H26945"/>
      <c r="I26945"/>
      <c r="K26945"/>
      <c r="L26945"/>
      <c r="M26945"/>
      <c r="N26945"/>
      <c r="O26945"/>
      <c r="P26945"/>
      <c r="S26945"/>
    </row>
    <row r="26946" spans="1:19" x14ac:dyDescent="0.3">
      <c r="A26946" s="25"/>
      <c r="B26946"/>
      <c r="C26946"/>
      <c r="D26946"/>
      <c r="E26946"/>
      <c r="F26946"/>
      <c r="G26946"/>
      <c r="H26946"/>
      <c r="I26946"/>
      <c r="K26946"/>
      <c r="L26946"/>
      <c r="M26946"/>
      <c r="N26946"/>
      <c r="O26946"/>
      <c r="P26946"/>
      <c r="S26946"/>
    </row>
    <row r="26947" spans="1:19" x14ac:dyDescent="0.3">
      <c r="A26947" s="25"/>
      <c r="B26947"/>
      <c r="C26947"/>
      <c r="D26947"/>
      <c r="E26947"/>
      <c r="F26947"/>
      <c r="G26947"/>
      <c r="H26947"/>
      <c r="I26947"/>
      <c r="K26947"/>
      <c r="L26947"/>
      <c r="M26947"/>
      <c r="N26947"/>
      <c r="O26947"/>
      <c r="P26947"/>
      <c r="S26947"/>
    </row>
    <row r="26948" spans="1:19" x14ac:dyDescent="0.3">
      <c r="A26948" s="25"/>
      <c r="B26948"/>
      <c r="C26948"/>
      <c r="D26948"/>
      <c r="E26948"/>
      <c r="F26948"/>
      <c r="G26948"/>
      <c r="H26948" s="26"/>
      <c r="I26948" s="26"/>
      <c r="K26948"/>
      <c r="L26948"/>
      <c r="M26948"/>
      <c r="N26948"/>
      <c r="O26948"/>
      <c r="P26948"/>
      <c r="S26948"/>
    </row>
    <row r="26949" spans="1:19" x14ac:dyDescent="0.3">
      <c r="A26949" s="25"/>
      <c r="B26949"/>
      <c r="C26949"/>
      <c r="D26949"/>
      <c r="E26949"/>
      <c r="F26949"/>
      <c r="G26949"/>
      <c r="H26949" s="26"/>
      <c r="I26949" s="26"/>
      <c r="K26949"/>
      <c r="L26949"/>
      <c r="M26949"/>
      <c r="N26949"/>
      <c r="O26949"/>
      <c r="P26949"/>
      <c r="S26949"/>
    </row>
    <row r="26950" spans="1:19" x14ac:dyDescent="0.3">
      <c r="A26950" s="25"/>
      <c r="B26950"/>
      <c r="C26950"/>
      <c r="D26950"/>
      <c r="E26950"/>
      <c r="F26950"/>
      <c r="G26950"/>
      <c r="H26950" s="26"/>
      <c r="I26950" s="26"/>
      <c r="K26950"/>
      <c r="L26950"/>
      <c r="M26950"/>
      <c r="N26950"/>
      <c r="O26950"/>
      <c r="P26950"/>
      <c r="S26950"/>
    </row>
    <row r="26951" spans="1:19" x14ac:dyDescent="0.3">
      <c r="A26951" s="25"/>
      <c r="B26951"/>
      <c r="C26951"/>
      <c r="D26951"/>
      <c r="E26951"/>
      <c r="F26951"/>
      <c r="G26951"/>
      <c r="H26951" s="26"/>
      <c r="I26951" s="26"/>
      <c r="K26951"/>
      <c r="L26951"/>
      <c r="M26951"/>
      <c r="N26951"/>
      <c r="O26951"/>
      <c r="P26951"/>
      <c r="S26951"/>
    </row>
    <row r="26952" spans="1:19" x14ac:dyDescent="0.3">
      <c r="A26952" s="25"/>
      <c r="B26952"/>
      <c r="C26952"/>
      <c r="D26952"/>
      <c r="E26952"/>
      <c r="F26952"/>
      <c r="G26952"/>
      <c r="H26952"/>
      <c r="I26952"/>
      <c r="K26952"/>
      <c r="L26952"/>
      <c r="M26952"/>
      <c r="N26952"/>
      <c r="O26952"/>
      <c r="P26952"/>
      <c r="S26952"/>
    </row>
    <row r="26953" spans="1:19" x14ac:dyDescent="0.3">
      <c r="A26953" s="25"/>
      <c r="B26953"/>
      <c r="C26953"/>
      <c r="D26953"/>
      <c r="E26953"/>
      <c r="F26953"/>
      <c r="G26953"/>
      <c r="H26953"/>
      <c r="I26953"/>
      <c r="K26953"/>
      <c r="L26953"/>
      <c r="M26953"/>
      <c r="N26953"/>
      <c r="O26953"/>
      <c r="P26953"/>
      <c r="S26953"/>
    </row>
    <row r="26954" spans="1:19" x14ac:dyDescent="0.3">
      <c r="A26954" s="25"/>
      <c r="B26954"/>
      <c r="C26954"/>
      <c r="D26954"/>
      <c r="E26954"/>
      <c r="F26954"/>
      <c r="G26954"/>
      <c r="H26954"/>
      <c r="I26954"/>
      <c r="K26954"/>
      <c r="L26954"/>
      <c r="M26954"/>
      <c r="N26954"/>
      <c r="O26954"/>
      <c r="P26954"/>
      <c r="S26954"/>
    </row>
    <row r="26955" spans="1:19" x14ac:dyDescent="0.3">
      <c r="A26955" s="25"/>
      <c r="B26955"/>
      <c r="C26955"/>
      <c r="D26955"/>
      <c r="E26955"/>
      <c r="F26955"/>
      <c r="G26955"/>
      <c r="H26955"/>
      <c r="I26955"/>
      <c r="K26955"/>
      <c r="L26955"/>
      <c r="M26955"/>
      <c r="N26955"/>
      <c r="O26955"/>
      <c r="P26955"/>
      <c r="S26955"/>
    </row>
    <row r="26956" spans="1:19" x14ac:dyDescent="0.3">
      <c r="A26956" s="25"/>
      <c r="B26956"/>
      <c r="C26956"/>
      <c r="D26956"/>
      <c r="E26956"/>
      <c r="F26956"/>
      <c r="G26956"/>
      <c r="H26956" s="26"/>
      <c r="I26956" s="26"/>
      <c r="K26956"/>
      <c r="L26956"/>
      <c r="M26956"/>
      <c r="N26956"/>
      <c r="O26956"/>
      <c r="P26956"/>
      <c r="S26956"/>
    </row>
    <row r="26957" spans="1:19" x14ac:dyDescent="0.3">
      <c r="A26957" s="25"/>
      <c r="B26957"/>
      <c r="C26957"/>
      <c r="D26957"/>
      <c r="E26957"/>
      <c r="F26957"/>
      <c r="G26957"/>
      <c r="H26957" s="26"/>
      <c r="I26957" s="26"/>
      <c r="K26957"/>
      <c r="L26957"/>
      <c r="M26957"/>
      <c r="N26957"/>
      <c r="O26957"/>
      <c r="P26957"/>
      <c r="S26957"/>
    </row>
    <row r="26958" spans="1:19" x14ac:dyDescent="0.3">
      <c r="A26958" s="25"/>
      <c r="B26958"/>
      <c r="C26958"/>
      <c r="D26958"/>
      <c r="E26958"/>
      <c r="F26958"/>
      <c r="G26958"/>
      <c r="H26958" s="26"/>
      <c r="I26958" s="26"/>
      <c r="K26958"/>
      <c r="L26958"/>
      <c r="M26958"/>
      <c r="N26958"/>
      <c r="O26958"/>
      <c r="P26958"/>
      <c r="S26958"/>
    </row>
    <row r="26959" spans="1:19" x14ac:dyDescent="0.3">
      <c r="A26959" s="25"/>
      <c r="B26959"/>
      <c r="C26959"/>
      <c r="D26959"/>
      <c r="E26959"/>
      <c r="F26959"/>
      <c r="G26959"/>
      <c r="H26959" s="26"/>
      <c r="I26959" s="26"/>
      <c r="K26959"/>
      <c r="L26959"/>
      <c r="M26959"/>
      <c r="N26959"/>
      <c r="O26959"/>
      <c r="P26959"/>
      <c r="S26959"/>
    </row>
    <row r="26960" spans="1:19" x14ac:dyDescent="0.3">
      <c r="A26960" s="25"/>
      <c r="B26960"/>
      <c r="C26960"/>
      <c r="D26960"/>
      <c r="E26960"/>
      <c r="F26960"/>
      <c r="G26960"/>
      <c r="H26960" s="26"/>
      <c r="I26960" s="26"/>
      <c r="K26960"/>
      <c r="L26960"/>
      <c r="M26960"/>
      <c r="N26960"/>
      <c r="O26960"/>
      <c r="P26960"/>
      <c r="S26960"/>
    </row>
    <row r="26961" spans="1:19" x14ac:dyDescent="0.3">
      <c r="A26961" s="25"/>
      <c r="B26961"/>
      <c r="C26961"/>
      <c r="D26961"/>
      <c r="E26961"/>
      <c r="F26961"/>
      <c r="G26961"/>
      <c r="H26961" s="26"/>
      <c r="I26961" s="26"/>
      <c r="K26961"/>
      <c r="L26961"/>
      <c r="M26961"/>
      <c r="N26961"/>
      <c r="O26961"/>
      <c r="P26961"/>
      <c r="S26961"/>
    </row>
    <row r="26962" spans="1:19" x14ac:dyDescent="0.3">
      <c r="A26962" s="25"/>
      <c r="B26962"/>
      <c r="C26962"/>
      <c r="D26962"/>
      <c r="E26962"/>
      <c r="F26962"/>
      <c r="G26962"/>
      <c r="H26962" s="26"/>
      <c r="I26962" s="26"/>
      <c r="K26962"/>
      <c r="L26962"/>
      <c r="M26962"/>
      <c r="N26962"/>
      <c r="O26962"/>
      <c r="P26962"/>
      <c r="S26962"/>
    </row>
    <row r="26963" spans="1:19" x14ac:dyDescent="0.3">
      <c r="A26963" s="25"/>
      <c r="B26963"/>
      <c r="C26963"/>
      <c r="D26963"/>
      <c r="E26963"/>
      <c r="F26963"/>
      <c r="G26963"/>
      <c r="H26963" s="26"/>
      <c r="I26963" s="26"/>
      <c r="K26963"/>
      <c r="L26963"/>
      <c r="M26963"/>
      <c r="N26963"/>
      <c r="O26963"/>
      <c r="P26963"/>
      <c r="S26963"/>
    </row>
    <row r="26964" spans="1:19" x14ac:dyDescent="0.3">
      <c r="A26964" s="25"/>
      <c r="B26964"/>
      <c r="C26964"/>
      <c r="D26964"/>
      <c r="E26964"/>
      <c r="F26964"/>
      <c r="G26964"/>
      <c r="H26964" s="26"/>
      <c r="I26964" s="26"/>
      <c r="K26964"/>
      <c r="L26964"/>
      <c r="M26964"/>
      <c r="N26964"/>
      <c r="O26964"/>
      <c r="P26964"/>
      <c r="S26964"/>
    </row>
    <row r="26965" spans="1:19" x14ac:dyDescent="0.3">
      <c r="A26965" s="25"/>
      <c r="B26965"/>
      <c r="C26965"/>
      <c r="D26965"/>
      <c r="E26965"/>
      <c r="F26965"/>
      <c r="G26965"/>
      <c r="H26965" s="26"/>
      <c r="I26965" s="26"/>
      <c r="K26965"/>
      <c r="L26965"/>
      <c r="M26965"/>
      <c r="N26965"/>
      <c r="O26965"/>
      <c r="P26965"/>
      <c r="S26965"/>
    </row>
    <row r="26966" spans="1:19" x14ac:dyDescent="0.3">
      <c r="A26966" s="25"/>
      <c r="B26966"/>
      <c r="C26966"/>
      <c r="D26966"/>
      <c r="E26966"/>
      <c r="F26966"/>
      <c r="G26966"/>
      <c r="H26966"/>
      <c r="I26966"/>
      <c r="K26966"/>
      <c r="L26966"/>
      <c r="M26966"/>
      <c r="N26966"/>
      <c r="O26966"/>
      <c r="P26966"/>
      <c r="S26966"/>
    </row>
    <row r="26967" spans="1:19" x14ac:dyDescent="0.3">
      <c r="A26967" s="25"/>
      <c r="B26967"/>
      <c r="C26967"/>
      <c r="D26967"/>
      <c r="E26967"/>
      <c r="F26967"/>
      <c r="G26967"/>
      <c r="H26967"/>
      <c r="I26967"/>
      <c r="K26967"/>
      <c r="L26967"/>
      <c r="M26967"/>
      <c r="N26967"/>
      <c r="O26967"/>
      <c r="P26967"/>
      <c r="S26967"/>
    </row>
    <row r="26968" spans="1:19" x14ac:dyDescent="0.3">
      <c r="A26968" s="25"/>
      <c r="B26968"/>
      <c r="C26968"/>
      <c r="D26968"/>
      <c r="E26968"/>
      <c r="F26968"/>
      <c r="G26968"/>
      <c r="H26968"/>
      <c r="I26968"/>
      <c r="K26968"/>
      <c r="L26968"/>
      <c r="M26968"/>
      <c r="N26968"/>
      <c r="O26968"/>
      <c r="P26968"/>
      <c r="S26968"/>
    </row>
    <row r="26969" spans="1:19" x14ac:dyDescent="0.3">
      <c r="A26969" s="25"/>
      <c r="B26969"/>
      <c r="C26969"/>
      <c r="D26969"/>
      <c r="E26969"/>
      <c r="F26969"/>
      <c r="G26969"/>
      <c r="H26969"/>
      <c r="I26969"/>
      <c r="K26969"/>
      <c r="L26969"/>
      <c r="M26969"/>
      <c r="N26969"/>
      <c r="O26969"/>
      <c r="P26969"/>
      <c r="S26969"/>
    </row>
    <row r="26970" spans="1:19" x14ac:dyDescent="0.3">
      <c r="A26970" s="25"/>
      <c r="B26970"/>
      <c r="C26970"/>
      <c r="D26970"/>
      <c r="E26970"/>
      <c r="F26970"/>
      <c r="G26970"/>
      <c r="H26970" s="26"/>
      <c r="I26970" s="26"/>
      <c r="K26970"/>
      <c r="L26970"/>
      <c r="M26970"/>
      <c r="N26970"/>
      <c r="O26970"/>
      <c r="P26970"/>
      <c r="S26970"/>
    </row>
    <row r="26971" spans="1:19" x14ac:dyDescent="0.3">
      <c r="A26971" s="25"/>
      <c r="B26971"/>
      <c r="C26971"/>
      <c r="D26971"/>
      <c r="E26971"/>
      <c r="F26971"/>
      <c r="G26971"/>
      <c r="H26971" s="26"/>
      <c r="I26971" s="26"/>
      <c r="K26971"/>
      <c r="L26971"/>
      <c r="M26971"/>
      <c r="N26971"/>
      <c r="O26971"/>
      <c r="P26971"/>
      <c r="S26971"/>
    </row>
    <row r="26972" spans="1:19" x14ac:dyDescent="0.3">
      <c r="A26972" s="25"/>
      <c r="B26972"/>
      <c r="C26972"/>
      <c r="D26972"/>
      <c r="E26972"/>
      <c r="F26972"/>
      <c r="G26972"/>
      <c r="H26972" s="26"/>
      <c r="I26972" s="26"/>
      <c r="K26972"/>
      <c r="L26972"/>
      <c r="M26972"/>
      <c r="N26972"/>
      <c r="O26972"/>
      <c r="P26972"/>
      <c r="S26972"/>
    </row>
    <row r="26973" spans="1:19" x14ac:dyDescent="0.3">
      <c r="A26973" s="25"/>
      <c r="B26973"/>
      <c r="C26973"/>
      <c r="D26973"/>
      <c r="E26973"/>
      <c r="F26973"/>
      <c r="G26973"/>
      <c r="H26973" s="26"/>
      <c r="I26973" s="26"/>
      <c r="K26973"/>
      <c r="L26973"/>
      <c r="M26973"/>
      <c r="N26973"/>
      <c r="O26973"/>
      <c r="P26973"/>
      <c r="S26973"/>
    </row>
    <row r="26974" spans="1:19" x14ac:dyDescent="0.3">
      <c r="A26974" s="25"/>
      <c r="B26974"/>
      <c r="C26974"/>
      <c r="D26974"/>
      <c r="E26974"/>
      <c r="F26974"/>
      <c r="G26974"/>
      <c r="H26974" s="26"/>
      <c r="I26974" s="26"/>
      <c r="K26974"/>
      <c r="L26974"/>
      <c r="M26974"/>
      <c r="N26974"/>
      <c r="O26974"/>
      <c r="P26974"/>
      <c r="S26974"/>
    </row>
    <row r="26975" spans="1:19" x14ac:dyDescent="0.3">
      <c r="A26975" s="25"/>
      <c r="B26975"/>
      <c r="C26975"/>
      <c r="D26975"/>
      <c r="E26975"/>
      <c r="F26975"/>
      <c r="G26975"/>
      <c r="H26975" s="26"/>
      <c r="I26975" s="26"/>
      <c r="K26975"/>
      <c r="L26975"/>
      <c r="M26975"/>
      <c r="N26975"/>
      <c r="O26975"/>
      <c r="P26975"/>
      <c r="S26975"/>
    </row>
    <row r="26976" spans="1:19" x14ac:dyDescent="0.3">
      <c r="A26976" s="25"/>
      <c r="B26976"/>
      <c r="C26976"/>
      <c r="D26976"/>
      <c r="E26976"/>
      <c r="F26976"/>
      <c r="G26976"/>
      <c r="H26976" s="26"/>
      <c r="I26976" s="26"/>
      <c r="K26976"/>
      <c r="L26976"/>
      <c r="M26976"/>
      <c r="N26976"/>
      <c r="O26976"/>
      <c r="P26976"/>
      <c r="S26976"/>
    </row>
    <row r="26977" spans="1:19" x14ac:dyDescent="0.3">
      <c r="A26977" s="25"/>
      <c r="B26977"/>
      <c r="C26977"/>
      <c r="D26977"/>
      <c r="E26977"/>
      <c r="F26977"/>
      <c r="G26977"/>
      <c r="H26977" s="26"/>
      <c r="I26977" s="26"/>
      <c r="K26977"/>
      <c r="L26977"/>
      <c r="M26977"/>
      <c r="N26977"/>
      <c r="O26977"/>
      <c r="P26977"/>
      <c r="S26977"/>
    </row>
    <row r="26978" spans="1:19" x14ac:dyDescent="0.3">
      <c r="A26978" s="25"/>
      <c r="B26978"/>
      <c r="C26978"/>
      <c r="D26978"/>
      <c r="E26978"/>
      <c r="F26978"/>
      <c r="G26978"/>
      <c r="H26978" s="26"/>
      <c r="I26978" s="26"/>
      <c r="K26978"/>
      <c r="L26978"/>
      <c r="M26978"/>
      <c r="N26978"/>
      <c r="O26978"/>
      <c r="P26978"/>
      <c r="S26978"/>
    </row>
    <row r="26979" spans="1:19" x14ac:dyDescent="0.3">
      <c r="A26979" s="25"/>
      <c r="B26979"/>
      <c r="C26979"/>
      <c r="D26979"/>
      <c r="E26979"/>
      <c r="F26979"/>
      <c r="G26979"/>
      <c r="H26979" s="26"/>
      <c r="I26979" s="26"/>
      <c r="K26979"/>
      <c r="L26979"/>
      <c r="M26979"/>
      <c r="N26979"/>
      <c r="O26979"/>
      <c r="P26979"/>
      <c r="S26979"/>
    </row>
    <row r="26980" spans="1:19" x14ac:dyDescent="0.3">
      <c r="A26980" s="25"/>
      <c r="B26980"/>
      <c r="C26980"/>
      <c r="D26980"/>
      <c r="E26980"/>
      <c r="F26980"/>
      <c r="G26980"/>
      <c r="H26980" s="26"/>
      <c r="I26980" s="26"/>
      <c r="K26980"/>
      <c r="L26980"/>
      <c r="M26980"/>
      <c r="N26980"/>
      <c r="O26980"/>
      <c r="P26980"/>
      <c r="S26980"/>
    </row>
    <row r="26981" spans="1:19" x14ac:dyDescent="0.3">
      <c r="A26981" s="25"/>
      <c r="B26981"/>
      <c r="C26981"/>
      <c r="D26981"/>
      <c r="E26981"/>
      <c r="F26981"/>
      <c r="G26981"/>
      <c r="H26981" s="26"/>
      <c r="I26981" s="26"/>
      <c r="K26981"/>
      <c r="L26981"/>
      <c r="M26981"/>
      <c r="N26981"/>
      <c r="O26981"/>
      <c r="P26981"/>
      <c r="S26981"/>
    </row>
    <row r="26982" spans="1:19" x14ac:dyDescent="0.3">
      <c r="A26982" s="25"/>
      <c r="B26982"/>
      <c r="C26982"/>
      <c r="D26982"/>
      <c r="E26982"/>
      <c r="F26982"/>
      <c r="G26982"/>
      <c r="H26982" s="26"/>
      <c r="I26982" s="26"/>
      <c r="K26982"/>
      <c r="L26982"/>
      <c r="M26982"/>
      <c r="N26982"/>
      <c r="O26982"/>
      <c r="P26982"/>
      <c r="S26982"/>
    </row>
    <row r="26983" spans="1:19" x14ac:dyDescent="0.3">
      <c r="A26983" s="25"/>
      <c r="B26983"/>
      <c r="C26983"/>
      <c r="D26983"/>
      <c r="E26983"/>
      <c r="F26983"/>
      <c r="G26983"/>
      <c r="H26983" s="26"/>
      <c r="I26983" s="26"/>
      <c r="K26983"/>
      <c r="L26983"/>
      <c r="M26983"/>
      <c r="N26983"/>
      <c r="O26983"/>
      <c r="P26983"/>
      <c r="S26983"/>
    </row>
    <row r="26984" spans="1:19" x14ac:dyDescent="0.3">
      <c r="A26984" s="25"/>
      <c r="B26984"/>
      <c r="C26984"/>
      <c r="D26984"/>
      <c r="E26984"/>
      <c r="F26984"/>
      <c r="G26984"/>
      <c r="H26984" s="26"/>
      <c r="I26984" s="26"/>
      <c r="K26984"/>
      <c r="L26984"/>
      <c r="M26984"/>
      <c r="N26984"/>
      <c r="O26984"/>
      <c r="P26984"/>
      <c r="S26984"/>
    </row>
    <row r="26985" spans="1:19" x14ac:dyDescent="0.3">
      <c r="A26985" s="25"/>
      <c r="B26985"/>
      <c r="C26985"/>
      <c r="D26985"/>
      <c r="E26985"/>
      <c r="F26985"/>
      <c r="G26985"/>
      <c r="H26985" s="26"/>
      <c r="I26985" s="26"/>
      <c r="K26985"/>
      <c r="L26985"/>
      <c r="M26985"/>
      <c r="N26985"/>
      <c r="O26985"/>
      <c r="P26985"/>
      <c r="S26985"/>
    </row>
    <row r="26986" spans="1:19" x14ac:dyDescent="0.3">
      <c r="A26986" s="25"/>
      <c r="B26986"/>
      <c r="C26986"/>
      <c r="D26986"/>
      <c r="E26986"/>
      <c r="F26986"/>
      <c r="G26986"/>
      <c r="H26986" s="26"/>
      <c r="I26986" s="26"/>
      <c r="K26986"/>
      <c r="L26986"/>
      <c r="M26986"/>
      <c r="N26986"/>
      <c r="O26986"/>
      <c r="P26986"/>
      <c r="S26986"/>
    </row>
    <row r="26987" spans="1:19" x14ac:dyDescent="0.3">
      <c r="A26987" s="25"/>
      <c r="B26987"/>
      <c r="C26987"/>
      <c r="D26987"/>
      <c r="E26987"/>
      <c r="F26987"/>
      <c r="G26987"/>
      <c r="H26987" s="26"/>
      <c r="I26987" s="26"/>
      <c r="K26987"/>
      <c r="L26987"/>
      <c r="M26987"/>
      <c r="N26987"/>
      <c r="O26987"/>
      <c r="P26987"/>
      <c r="S26987"/>
    </row>
    <row r="26988" spans="1:19" x14ac:dyDescent="0.3">
      <c r="A26988" s="25"/>
      <c r="B26988"/>
      <c r="C26988"/>
      <c r="D26988"/>
      <c r="E26988"/>
      <c r="F26988"/>
      <c r="G26988"/>
      <c r="H26988" s="26"/>
      <c r="I26988" s="26"/>
      <c r="K26988"/>
      <c r="L26988"/>
      <c r="M26988"/>
      <c r="N26988"/>
      <c r="O26988"/>
      <c r="P26988"/>
      <c r="S26988"/>
    </row>
    <row r="26989" spans="1:19" x14ac:dyDescent="0.3">
      <c r="A26989" s="25"/>
      <c r="B26989"/>
      <c r="C26989"/>
      <c r="D26989"/>
      <c r="E26989"/>
      <c r="F26989"/>
      <c r="G26989"/>
      <c r="H26989"/>
      <c r="I26989"/>
      <c r="K26989"/>
      <c r="L26989"/>
      <c r="M26989"/>
      <c r="N26989"/>
      <c r="O26989"/>
      <c r="P26989"/>
      <c r="S26989"/>
    </row>
    <row r="26990" spans="1:19" x14ac:dyDescent="0.3">
      <c r="A26990" s="25"/>
      <c r="B26990"/>
      <c r="C26990"/>
      <c r="D26990"/>
      <c r="E26990"/>
      <c r="F26990"/>
      <c r="G26990"/>
      <c r="H26990"/>
      <c r="I26990"/>
      <c r="K26990"/>
      <c r="L26990"/>
      <c r="M26990"/>
      <c r="N26990"/>
      <c r="O26990"/>
      <c r="P26990"/>
      <c r="S26990"/>
    </row>
    <row r="26991" spans="1:19" x14ac:dyDescent="0.3">
      <c r="A26991" s="25"/>
      <c r="B26991"/>
      <c r="C26991"/>
      <c r="D26991"/>
      <c r="E26991"/>
      <c r="F26991"/>
      <c r="G26991"/>
      <c r="H26991"/>
      <c r="I26991"/>
      <c r="K26991"/>
      <c r="L26991"/>
      <c r="M26991"/>
      <c r="N26991"/>
      <c r="O26991"/>
      <c r="P26991"/>
      <c r="S26991"/>
    </row>
    <row r="26992" spans="1:19" x14ac:dyDescent="0.3">
      <c r="A26992" s="25"/>
      <c r="B26992"/>
      <c r="C26992"/>
      <c r="D26992"/>
      <c r="E26992"/>
      <c r="F26992"/>
      <c r="G26992"/>
      <c r="H26992"/>
      <c r="I26992"/>
      <c r="K26992"/>
      <c r="L26992"/>
      <c r="M26992"/>
      <c r="N26992"/>
      <c r="O26992"/>
      <c r="P26992"/>
      <c r="S26992"/>
    </row>
    <row r="26993" spans="1:19" x14ac:dyDescent="0.3">
      <c r="A26993" s="25"/>
      <c r="B26993"/>
      <c r="C26993"/>
      <c r="D26993"/>
      <c r="E26993"/>
      <c r="F26993"/>
      <c r="G26993"/>
      <c r="H26993"/>
      <c r="I26993"/>
      <c r="K26993"/>
      <c r="L26993"/>
      <c r="M26993"/>
      <c r="N26993"/>
      <c r="O26993"/>
      <c r="P26993"/>
      <c r="S26993"/>
    </row>
    <row r="26994" spans="1:19" x14ac:dyDescent="0.3">
      <c r="A26994" s="25"/>
      <c r="B26994"/>
      <c r="C26994"/>
      <c r="D26994"/>
      <c r="E26994"/>
      <c r="F26994"/>
      <c r="G26994"/>
      <c r="H26994"/>
      <c r="I26994"/>
      <c r="K26994"/>
      <c r="L26994"/>
      <c r="M26994"/>
      <c r="N26994"/>
      <c r="O26994"/>
      <c r="P26994"/>
      <c r="S26994"/>
    </row>
    <row r="26995" spans="1:19" x14ac:dyDescent="0.3">
      <c r="A26995" s="25"/>
      <c r="B26995"/>
      <c r="C26995"/>
      <c r="D26995"/>
      <c r="E26995"/>
      <c r="F26995"/>
      <c r="G26995"/>
      <c r="H26995"/>
      <c r="I26995"/>
      <c r="K26995"/>
      <c r="L26995"/>
      <c r="M26995"/>
      <c r="N26995"/>
      <c r="O26995"/>
      <c r="P26995"/>
      <c r="S26995"/>
    </row>
    <row r="26996" spans="1:19" x14ac:dyDescent="0.3">
      <c r="A26996" s="25"/>
      <c r="B26996"/>
      <c r="C26996"/>
      <c r="D26996"/>
      <c r="E26996"/>
      <c r="F26996"/>
      <c r="G26996"/>
      <c r="H26996" s="26"/>
      <c r="I26996" s="26"/>
      <c r="K26996"/>
      <c r="L26996"/>
      <c r="M26996"/>
      <c r="N26996"/>
      <c r="O26996"/>
      <c r="P26996"/>
      <c r="S26996"/>
    </row>
    <row r="26997" spans="1:19" x14ac:dyDescent="0.3">
      <c r="A26997" s="25"/>
      <c r="B26997"/>
      <c r="C26997"/>
      <c r="D26997"/>
      <c r="E26997"/>
      <c r="F26997"/>
      <c r="G26997"/>
      <c r="H26997" s="26"/>
      <c r="I26997" s="26"/>
      <c r="K26997"/>
      <c r="L26997"/>
      <c r="M26997"/>
      <c r="N26997"/>
      <c r="O26997"/>
      <c r="P26997"/>
      <c r="S26997"/>
    </row>
    <row r="26998" spans="1:19" x14ac:dyDescent="0.3">
      <c r="A26998" s="25"/>
      <c r="B26998"/>
      <c r="C26998"/>
      <c r="D26998"/>
      <c r="E26998"/>
      <c r="F26998"/>
      <c r="G26998"/>
      <c r="H26998" s="26"/>
      <c r="I26998" s="26"/>
      <c r="K26998"/>
      <c r="L26998"/>
      <c r="M26998"/>
      <c r="N26998"/>
      <c r="O26998"/>
      <c r="P26998"/>
      <c r="S26998"/>
    </row>
    <row r="26999" spans="1:19" x14ac:dyDescent="0.3">
      <c r="A26999" s="25"/>
      <c r="B26999"/>
      <c r="C26999"/>
      <c r="D26999"/>
      <c r="E26999"/>
      <c r="F26999"/>
      <c r="G26999"/>
      <c r="H26999" s="26"/>
      <c r="I26999" s="26"/>
      <c r="K26999"/>
      <c r="L26999"/>
      <c r="M26999"/>
      <c r="N26999"/>
      <c r="O26999"/>
      <c r="P26999"/>
      <c r="S26999"/>
    </row>
    <row r="27000" spans="1:19" x14ac:dyDescent="0.3">
      <c r="A27000" s="25"/>
      <c r="B27000"/>
      <c r="C27000"/>
      <c r="D27000"/>
      <c r="E27000"/>
      <c r="F27000"/>
      <c r="G27000"/>
      <c r="H27000"/>
      <c r="I27000"/>
      <c r="K27000"/>
      <c r="L27000"/>
      <c r="M27000"/>
      <c r="N27000"/>
      <c r="O27000"/>
      <c r="P27000"/>
      <c r="S27000"/>
    </row>
    <row r="27001" spans="1:19" x14ac:dyDescent="0.3">
      <c r="A27001" s="25"/>
      <c r="B27001"/>
      <c r="C27001"/>
      <c r="D27001"/>
      <c r="E27001"/>
      <c r="F27001"/>
      <c r="G27001"/>
      <c r="H27001"/>
      <c r="I27001"/>
      <c r="K27001"/>
      <c r="L27001"/>
      <c r="M27001"/>
      <c r="N27001"/>
      <c r="O27001"/>
      <c r="P27001"/>
      <c r="S27001"/>
    </row>
    <row r="27002" spans="1:19" x14ac:dyDescent="0.3">
      <c r="A27002" s="25"/>
      <c r="B27002"/>
      <c r="C27002"/>
      <c r="D27002"/>
      <c r="E27002"/>
      <c r="F27002"/>
      <c r="G27002"/>
      <c r="H27002"/>
      <c r="I27002"/>
      <c r="K27002"/>
      <c r="L27002"/>
      <c r="M27002"/>
      <c r="N27002"/>
      <c r="O27002"/>
      <c r="P27002"/>
      <c r="S27002"/>
    </row>
    <row r="27003" spans="1:19" x14ac:dyDescent="0.3">
      <c r="A27003" s="25"/>
      <c r="B27003"/>
      <c r="C27003"/>
      <c r="D27003"/>
      <c r="E27003"/>
      <c r="F27003"/>
      <c r="G27003"/>
      <c r="H27003"/>
      <c r="I27003"/>
      <c r="K27003"/>
      <c r="L27003"/>
      <c r="M27003"/>
      <c r="N27003"/>
      <c r="O27003"/>
      <c r="P27003"/>
      <c r="S27003"/>
    </row>
    <row r="27004" spans="1:19" x14ac:dyDescent="0.3">
      <c r="A27004" s="25"/>
      <c r="B27004"/>
      <c r="C27004"/>
      <c r="D27004"/>
      <c r="E27004"/>
      <c r="F27004"/>
      <c r="G27004"/>
      <c r="H27004"/>
      <c r="I27004"/>
      <c r="K27004"/>
      <c r="L27004"/>
      <c r="M27004"/>
      <c r="N27004"/>
      <c r="O27004"/>
      <c r="P27004"/>
      <c r="S27004"/>
    </row>
    <row r="27005" spans="1:19" x14ac:dyDescent="0.3">
      <c r="A27005" s="25"/>
      <c r="B27005"/>
      <c r="C27005"/>
      <c r="D27005"/>
      <c r="E27005"/>
      <c r="F27005"/>
      <c r="G27005"/>
      <c r="H27005"/>
      <c r="I27005"/>
      <c r="K27005"/>
      <c r="L27005"/>
      <c r="M27005"/>
      <c r="N27005"/>
      <c r="O27005"/>
      <c r="P27005"/>
      <c r="S27005"/>
    </row>
    <row r="27006" spans="1:19" x14ac:dyDescent="0.3">
      <c r="A27006" s="25"/>
      <c r="B27006"/>
      <c r="C27006"/>
      <c r="D27006"/>
      <c r="E27006"/>
      <c r="F27006"/>
      <c r="G27006"/>
      <c r="H27006"/>
      <c r="I27006"/>
      <c r="K27006"/>
      <c r="L27006"/>
      <c r="M27006"/>
      <c r="N27006"/>
      <c r="O27006"/>
      <c r="P27006"/>
      <c r="S27006"/>
    </row>
    <row r="27007" spans="1:19" x14ac:dyDescent="0.3">
      <c r="A27007" s="25"/>
      <c r="B27007"/>
      <c r="C27007"/>
      <c r="D27007"/>
      <c r="E27007"/>
      <c r="F27007"/>
      <c r="G27007"/>
      <c r="H27007"/>
      <c r="I27007"/>
      <c r="K27007"/>
      <c r="L27007"/>
      <c r="M27007"/>
      <c r="N27007"/>
      <c r="O27007"/>
      <c r="P27007"/>
      <c r="S27007"/>
    </row>
    <row r="27008" spans="1:19" x14ac:dyDescent="0.3">
      <c r="A27008" s="25"/>
      <c r="B27008"/>
      <c r="C27008"/>
      <c r="D27008"/>
      <c r="E27008"/>
      <c r="F27008"/>
      <c r="G27008"/>
      <c r="H27008"/>
      <c r="I27008"/>
      <c r="K27008"/>
      <c r="L27008"/>
      <c r="M27008"/>
      <c r="N27008"/>
      <c r="O27008"/>
      <c r="P27008"/>
      <c r="S27008"/>
    </row>
    <row r="27009" spans="1:19" x14ac:dyDescent="0.3">
      <c r="A27009" s="25"/>
      <c r="B27009"/>
      <c r="C27009"/>
      <c r="D27009"/>
      <c r="E27009"/>
      <c r="F27009"/>
      <c r="G27009"/>
      <c r="H27009"/>
      <c r="I27009"/>
      <c r="K27009"/>
      <c r="L27009"/>
      <c r="M27009"/>
      <c r="N27009"/>
      <c r="O27009"/>
      <c r="P27009"/>
      <c r="S27009"/>
    </row>
    <row r="27010" spans="1:19" x14ac:dyDescent="0.3">
      <c r="A27010" s="25"/>
      <c r="B27010"/>
      <c r="C27010"/>
      <c r="D27010"/>
      <c r="E27010"/>
      <c r="F27010"/>
      <c r="G27010"/>
      <c r="H27010"/>
      <c r="I27010"/>
      <c r="K27010"/>
      <c r="L27010"/>
      <c r="M27010"/>
      <c r="N27010"/>
      <c r="O27010"/>
      <c r="P27010"/>
      <c r="S27010"/>
    </row>
    <row r="27011" spans="1:19" x14ac:dyDescent="0.3">
      <c r="A27011" s="25"/>
      <c r="B27011"/>
      <c r="C27011"/>
      <c r="D27011"/>
      <c r="E27011"/>
      <c r="F27011"/>
      <c r="G27011"/>
      <c r="H27011"/>
      <c r="I27011"/>
      <c r="K27011"/>
      <c r="L27011"/>
      <c r="M27011"/>
      <c r="N27011"/>
      <c r="O27011"/>
      <c r="P27011"/>
      <c r="S27011"/>
    </row>
    <row r="27012" spans="1:19" x14ac:dyDescent="0.3">
      <c r="A27012" s="25"/>
      <c r="B27012"/>
      <c r="C27012"/>
      <c r="D27012"/>
      <c r="E27012"/>
      <c r="F27012"/>
      <c r="G27012"/>
      <c r="H27012"/>
      <c r="I27012"/>
      <c r="K27012"/>
      <c r="L27012"/>
      <c r="M27012"/>
      <c r="N27012"/>
      <c r="O27012"/>
      <c r="P27012"/>
      <c r="S27012"/>
    </row>
    <row r="27013" spans="1:19" x14ac:dyDescent="0.3">
      <c r="A27013" s="25"/>
      <c r="B27013"/>
      <c r="C27013"/>
      <c r="D27013"/>
      <c r="E27013"/>
      <c r="F27013"/>
      <c r="G27013"/>
      <c r="H27013"/>
      <c r="I27013"/>
      <c r="K27013"/>
      <c r="L27013"/>
      <c r="M27013"/>
      <c r="N27013"/>
      <c r="O27013"/>
      <c r="P27013"/>
      <c r="S27013"/>
    </row>
    <row r="27014" spans="1:19" x14ac:dyDescent="0.3">
      <c r="A27014" s="25"/>
      <c r="B27014"/>
      <c r="C27014"/>
      <c r="D27014"/>
      <c r="E27014"/>
      <c r="F27014"/>
      <c r="G27014"/>
      <c r="H27014"/>
      <c r="I27014"/>
      <c r="K27014"/>
      <c r="L27014"/>
      <c r="M27014"/>
      <c r="N27014"/>
      <c r="O27014"/>
      <c r="P27014"/>
      <c r="S27014"/>
    </row>
    <row r="27015" spans="1:19" x14ac:dyDescent="0.3">
      <c r="A27015" s="25"/>
      <c r="B27015"/>
      <c r="C27015"/>
      <c r="D27015"/>
      <c r="E27015"/>
      <c r="F27015"/>
      <c r="G27015"/>
      <c r="H27015"/>
      <c r="I27015"/>
      <c r="K27015"/>
      <c r="L27015"/>
      <c r="M27015"/>
      <c r="N27015"/>
      <c r="O27015"/>
      <c r="P27015"/>
      <c r="S27015"/>
    </row>
    <row r="27016" spans="1:19" x14ac:dyDescent="0.3">
      <c r="A27016" s="25"/>
      <c r="B27016"/>
      <c r="C27016"/>
      <c r="D27016"/>
      <c r="E27016"/>
      <c r="F27016"/>
      <c r="G27016"/>
      <c r="H27016"/>
      <c r="I27016"/>
      <c r="K27016"/>
      <c r="L27016"/>
      <c r="M27016"/>
      <c r="N27016"/>
      <c r="O27016"/>
      <c r="P27016"/>
      <c r="S27016"/>
    </row>
    <row r="27017" spans="1:19" x14ac:dyDescent="0.3">
      <c r="A27017" s="25"/>
      <c r="B27017"/>
      <c r="C27017"/>
      <c r="D27017"/>
      <c r="E27017"/>
      <c r="F27017"/>
      <c r="G27017"/>
      <c r="H27017"/>
      <c r="I27017"/>
      <c r="K27017"/>
      <c r="L27017"/>
      <c r="M27017"/>
      <c r="N27017"/>
      <c r="O27017"/>
      <c r="P27017"/>
      <c r="S27017"/>
    </row>
    <row r="27018" spans="1:19" x14ac:dyDescent="0.3">
      <c r="A27018" s="25"/>
      <c r="B27018"/>
      <c r="C27018"/>
      <c r="D27018"/>
      <c r="E27018"/>
      <c r="F27018"/>
      <c r="G27018"/>
      <c r="H27018"/>
      <c r="I27018"/>
      <c r="K27018"/>
      <c r="L27018"/>
      <c r="M27018"/>
      <c r="N27018"/>
      <c r="O27018"/>
      <c r="P27018"/>
      <c r="S27018"/>
    </row>
    <row r="27019" spans="1:19" x14ac:dyDescent="0.3">
      <c r="A27019" s="25"/>
      <c r="B27019"/>
      <c r="C27019"/>
      <c r="D27019"/>
      <c r="E27019"/>
      <c r="F27019"/>
      <c r="G27019"/>
      <c r="H27019"/>
      <c r="I27019"/>
      <c r="K27019"/>
      <c r="L27019"/>
      <c r="M27019"/>
      <c r="N27019"/>
      <c r="O27019"/>
      <c r="P27019"/>
      <c r="S27019"/>
    </row>
    <row r="27020" spans="1:19" x14ac:dyDescent="0.3">
      <c r="A27020" s="25"/>
      <c r="B27020"/>
      <c r="C27020"/>
      <c r="D27020"/>
      <c r="E27020"/>
      <c r="F27020"/>
      <c r="G27020"/>
      <c r="H27020"/>
      <c r="I27020"/>
      <c r="K27020"/>
      <c r="L27020"/>
      <c r="M27020"/>
      <c r="N27020"/>
      <c r="O27020"/>
      <c r="P27020"/>
      <c r="S27020"/>
    </row>
    <row r="27021" spans="1:19" x14ac:dyDescent="0.3">
      <c r="A27021" s="25"/>
      <c r="B27021"/>
      <c r="C27021"/>
      <c r="D27021"/>
      <c r="E27021"/>
      <c r="F27021"/>
      <c r="G27021"/>
      <c r="H27021"/>
      <c r="I27021"/>
      <c r="K27021"/>
      <c r="L27021"/>
      <c r="M27021"/>
      <c r="N27021"/>
      <c r="O27021"/>
      <c r="P27021"/>
      <c r="S27021"/>
    </row>
    <row r="27022" spans="1:19" x14ac:dyDescent="0.3">
      <c r="A27022" s="25"/>
      <c r="B27022"/>
      <c r="C27022"/>
      <c r="D27022"/>
      <c r="E27022"/>
      <c r="F27022"/>
      <c r="G27022"/>
      <c r="H27022"/>
      <c r="I27022"/>
      <c r="K27022"/>
      <c r="L27022"/>
      <c r="M27022"/>
      <c r="N27022"/>
      <c r="O27022"/>
      <c r="P27022"/>
      <c r="S27022"/>
    </row>
    <row r="27023" spans="1:19" x14ac:dyDescent="0.3">
      <c r="A27023" s="25"/>
      <c r="B27023"/>
      <c r="C27023"/>
      <c r="D27023"/>
      <c r="E27023"/>
      <c r="F27023"/>
      <c r="G27023"/>
      <c r="H27023"/>
      <c r="I27023"/>
      <c r="K27023"/>
      <c r="L27023"/>
      <c r="M27023"/>
      <c r="N27023"/>
      <c r="O27023"/>
      <c r="P27023"/>
      <c r="S27023"/>
    </row>
    <row r="27024" spans="1:19" x14ac:dyDescent="0.3">
      <c r="A27024" s="25"/>
      <c r="B27024"/>
      <c r="C27024"/>
      <c r="D27024"/>
      <c r="E27024"/>
      <c r="F27024"/>
      <c r="G27024"/>
      <c r="H27024"/>
      <c r="I27024"/>
      <c r="K27024"/>
      <c r="L27024"/>
      <c r="M27024"/>
      <c r="N27024"/>
      <c r="O27024"/>
      <c r="P27024"/>
      <c r="S27024"/>
    </row>
    <row r="27025" spans="1:19" x14ac:dyDescent="0.3">
      <c r="A27025" s="25"/>
      <c r="B27025"/>
      <c r="C27025"/>
      <c r="D27025"/>
      <c r="E27025"/>
      <c r="F27025"/>
      <c r="G27025"/>
      <c r="H27025"/>
      <c r="I27025"/>
      <c r="K27025"/>
      <c r="L27025"/>
      <c r="M27025"/>
      <c r="N27025"/>
      <c r="O27025"/>
      <c r="P27025"/>
      <c r="S27025"/>
    </row>
    <row r="27026" spans="1:19" x14ac:dyDescent="0.3">
      <c r="A27026" s="25"/>
      <c r="B27026"/>
      <c r="C27026"/>
      <c r="D27026"/>
      <c r="E27026"/>
      <c r="F27026"/>
      <c r="G27026"/>
      <c r="H27026"/>
      <c r="I27026"/>
      <c r="K27026"/>
      <c r="L27026"/>
      <c r="M27026"/>
      <c r="N27026"/>
      <c r="O27026"/>
      <c r="P27026"/>
      <c r="S27026"/>
    </row>
    <row r="27027" spans="1:19" x14ac:dyDescent="0.3">
      <c r="A27027" s="25"/>
      <c r="B27027"/>
      <c r="C27027"/>
      <c r="D27027"/>
      <c r="E27027"/>
      <c r="F27027"/>
      <c r="G27027"/>
      <c r="H27027"/>
      <c r="I27027"/>
      <c r="K27027"/>
      <c r="L27027"/>
      <c r="M27027"/>
      <c r="N27027"/>
      <c r="O27027"/>
      <c r="P27027"/>
      <c r="S27027"/>
    </row>
    <row r="27028" spans="1:19" x14ac:dyDescent="0.3">
      <c r="A27028" s="25"/>
      <c r="B27028"/>
      <c r="C27028"/>
      <c r="D27028"/>
      <c r="E27028"/>
      <c r="F27028"/>
      <c r="G27028"/>
      <c r="H27028"/>
      <c r="I27028"/>
      <c r="K27028"/>
      <c r="L27028"/>
      <c r="M27028"/>
      <c r="N27028"/>
      <c r="O27028"/>
      <c r="P27028"/>
      <c r="S27028"/>
    </row>
    <row r="27029" spans="1:19" x14ac:dyDescent="0.3">
      <c r="A27029" s="25"/>
      <c r="B27029"/>
      <c r="C27029"/>
      <c r="D27029"/>
      <c r="E27029"/>
      <c r="F27029"/>
      <c r="G27029"/>
      <c r="H27029"/>
      <c r="I27029"/>
      <c r="K27029"/>
      <c r="L27029"/>
      <c r="M27029"/>
      <c r="N27029"/>
      <c r="O27029"/>
      <c r="P27029"/>
      <c r="S27029"/>
    </row>
    <row r="27030" spans="1:19" x14ac:dyDescent="0.3">
      <c r="A27030" s="25"/>
      <c r="B27030"/>
      <c r="C27030"/>
      <c r="D27030"/>
      <c r="E27030"/>
      <c r="F27030"/>
      <c r="G27030"/>
      <c r="H27030"/>
      <c r="I27030"/>
      <c r="K27030"/>
      <c r="L27030"/>
      <c r="M27030"/>
      <c r="N27030"/>
      <c r="O27030"/>
      <c r="P27030"/>
      <c r="S27030"/>
    </row>
    <row r="27031" spans="1:19" x14ac:dyDescent="0.3">
      <c r="A27031" s="25"/>
      <c r="B27031"/>
      <c r="C27031"/>
      <c r="D27031"/>
      <c r="E27031"/>
      <c r="F27031"/>
      <c r="G27031"/>
      <c r="H27031"/>
      <c r="I27031"/>
      <c r="K27031"/>
      <c r="L27031"/>
      <c r="M27031"/>
      <c r="N27031"/>
      <c r="O27031"/>
      <c r="P27031"/>
      <c r="S27031"/>
    </row>
    <row r="27032" spans="1:19" x14ac:dyDescent="0.3">
      <c r="A27032" s="25"/>
      <c r="B27032"/>
      <c r="C27032"/>
      <c r="D27032"/>
      <c r="E27032"/>
      <c r="F27032"/>
      <c r="G27032"/>
      <c r="H27032"/>
      <c r="I27032"/>
      <c r="K27032"/>
      <c r="L27032"/>
      <c r="M27032"/>
      <c r="N27032"/>
      <c r="O27032"/>
      <c r="P27032"/>
      <c r="S27032"/>
    </row>
    <row r="27033" spans="1:19" x14ac:dyDescent="0.3">
      <c r="A27033" s="25"/>
      <c r="B27033"/>
      <c r="C27033"/>
      <c r="D27033"/>
      <c r="E27033"/>
      <c r="F27033"/>
      <c r="G27033"/>
      <c r="H27033"/>
      <c r="I27033"/>
      <c r="K27033"/>
      <c r="L27033"/>
      <c r="M27033"/>
      <c r="N27033"/>
      <c r="O27033"/>
      <c r="P27033"/>
      <c r="S27033"/>
    </row>
    <row r="27034" spans="1:19" x14ac:dyDescent="0.3">
      <c r="A27034" s="25"/>
      <c r="B27034"/>
      <c r="C27034"/>
      <c r="D27034"/>
      <c r="E27034"/>
      <c r="F27034"/>
      <c r="G27034"/>
      <c r="H27034"/>
      <c r="I27034"/>
      <c r="K27034"/>
      <c r="L27034"/>
      <c r="M27034"/>
      <c r="N27034"/>
      <c r="O27034"/>
      <c r="P27034"/>
      <c r="S27034"/>
    </row>
    <row r="27035" spans="1:19" x14ac:dyDescent="0.3">
      <c r="A27035" s="25"/>
      <c r="B27035"/>
      <c r="C27035"/>
      <c r="D27035"/>
      <c r="E27035"/>
      <c r="F27035"/>
      <c r="G27035"/>
      <c r="H27035"/>
      <c r="I27035"/>
      <c r="K27035"/>
      <c r="L27035"/>
      <c r="M27035"/>
      <c r="N27035"/>
      <c r="O27035"/>
      <c r="P27035"/>
      <c r="S27035"/>
    </row>
    <row r="27036" spans="1:19" x14ac:dyDescent="0.3">
      <c r="A27036" s="25"/>
      <c r="B27036"/>
      <c r="C27036"/>
      <c r="D27036"/>
      <c r="E27036"/>
      <c r="F27036"/>
      <c r="G27036"/>
      <c r="H27036"/>
      <c r="I27036"/>
      <c r="K27036"/>
      <c r="L27036"/>
      <c r="M27036"/>
      <c r="N27036"/>
      <c r="O27036"/>
      <c r="P27036"/>
      <c r="S27036"/>
    </row>
    <row r="27037" spans="1:19" x14ac:dyDescent="0.3">
      <c r="A27037" s="25"/>
      <c r="B27037"/>
      <c r="C27037"/>
      <c r="D27037"/>
      <c r="E27037"/>
      <c r="F27037"/>
      <c r="G27037"/>
      <c r="H27037"/>
      <c r="I27037"/>
      <c r="K27037"/>
      <c r="L27037"/>
      <c r="M27037"/>
      <c r="N27037"/>
      <c r="O27037"/>
      <c r="P27037"/>
      <c r="S27037"/>
    </row>
    <row r="27038" spans="1:19" x14ac:dyDescent="0.3">
      <c r="A27038" s="25"/>
      <c r="B27038"/>
      <c r="C27038"/>
      <c r="D27038"/>
      <c r="E27038"/>
      <c r="F27038"/>
      <c r="G27038"/>
      <c r="H27038"/>
      <c r="I27038"/>
      <c r="K27038"/>
      <c r="L27038"/>
      <c r="M27038"/>
      <c r="N27038"/>
      <c r="O27038"/>
      <c r="P27038"/>
      <c r="S27038"/>
    </row>
    <row r="27039" spans="1:19" x14ac:dyDescent="0.3">
      <c r="A27039" s="25"/>
      <c r="B27039"/>
      <c r="C27039"/>
      <c r="D27039"/>
      <c r="E27039"/>
      <c r="F27039"/>
      <c r="G27039"/>
      <c r="H27039"/>
      <c r="I27039"/>
      <c r="K27039"/>
      <c r="L27039"/>
      <c r="M27039"/>
      <c r="N27039"/>
      <c r="O27039"/>
      <c r="P27039"/>
      <c r="S27039"/>
    </row>
    <row r="27040" spans="1:19" x14ac:dyDescent="0.3">
      <c r="A27040" s="25"/>
      <c r="B27040"/>
      <c r="C27040"/>
      <c r="D27040"/>
      <c r="E27040"/>
      <c r="F27040"/>
      <c r="G27040"/>
      <c r="H27040"/>
      <c r="I27040"/>
      <c r="K27040"/>
      <c r="L27040"/>
      <c r="M27040"/>
      <c r="N27040"/>
      <c r="O27040"/>
      <c r="P27040"/>
      <c r="S27040"/>
    </row>
    <row r="27041" spans="1:19" x14ac:dyDescent="0.3">
      <c r="A27041" s="25"/>
      <c r="B27041"/>
      <c r="C27041"/>
      <c r="D27041"/>
      <c r="E27041"/>
      <c r="F27041"/>
      <c r="G27041"/>
      <c r="H27041"/>
      <c r="I27041"/>
      <c r="K27041"/>
      <c r="L27041"/>
      <c r="M27041"/>
      <c r="N27041"/>
      <c r="O27041"/>
      <c r="P27041"/>
      <c r="S27041"/>
    </row>
    <row r="27042" spans="1:19" x14ac:dyDescent="0.3">
      <c r="A27042" s="25"/>
      <c r="B27042"/>
      <c r="C27042"/>
      <c r="D27042"/>
      <c r="E27042"/>
      <c r="F27042"/>
      <c r="G27042"/>
      <c r="H27042"/>
      <c r="I27042"/>
      <c r="K27042"/>
      <c r="L27042"/>
      <c r="M27042"/>
      <c r="N27042"/>
      <c r="O27042"/>
      <c r="P27042"/>
      <c r="S27042"/>
    </row>
    <row r="27043" spans="1:19" x14ac:dyDescent="0.3">
      <c r="A27043" s="25"/>
      <c r="B27043"/>
      <c r="C27043"/>
      <c r="D27043"/>
      <c r="E27043"/>
      <c r="F27043"/>
      <c r="G27043"/>
      <c r="H27043"/>
      <c r="I27043"/>
      <c r="K27043"/>
      <c r="L27043"/>
      <c r="M27043"/>
      <c r="N27043"/>
      <c r="O27043"/>
      <c r="P27043"/>
      <c r="S27043"/>
    </row>
    <row r="27044" spans="1:19" x14ac:dyDescent="0.3">
      <c r="A27044" s="25"/>
      <c r="B27044"/>
      <c r="C27044"/>
      <c r="D27044"/>
      <c r="E27044"/>
      <c r="F27044"/>
      <c r="G27044"/>
      <c r="H27044"/>
      <c r="I27044"/>
      <c r="K27044"/>
      <c r="L27044"/>
      <c r="M27044"/>
      <c r="N27044"/>
      <c r="O27044"/>
      <c r="P27044"/>
      <c r="S27044"/>
    </row>
    <row r="27045" spans="1:19" x14ac:dyDescent="0.3">
      <c r="A27045" s="25"/>
      <c r="B27045"/>
      <c r="C27045"/>
      <c r="D27045"/>
      <c r="E27045"/>
      <c r="F27045"/>
      <c r="G27045"/>
      <c r="H27045"/>
      <c r="I27045"/>
      <c r="K27045"/>
      <c r="L27045"/>
      <c r="M27045"/>
      <c r="N27045"/>
      <c r="O27045"/>
      <c r="P27045"/>
      <c r="S27045"/>
    </row>
    <row r="27046" spans="1:19" x14ac:dyDescent="0.3">
      <c r="A27046" s="25"/>
      <c r="B27046"/>
      <c r="C27046"/>
      <c r="D27046"/>
      <c r="E27046"/>
      <c r="F27046"/>
      <c r="G27046"/>
      <c r="H27046"/>
      <c r="I27046"/>
      <c r="K27046"/>
      <c r="L27046"/>
      <c r="M27046"/>
      <c r="N27046"/>
      <c r="O27046"/>
      <c r="P27046"/>
      <c r="S27046"/>
    </row>
    <row r="27047" spans="1:19" x14ac:dyDescent="0.3">
      <c r="A27047" s="25"/>
      <c r="B27047"/>
      <c r="C27047"/>
      <c r="D27047"/>
      <c r="E27047"/>
      <c r="F27047"/>
      <c r="G27047"/>
      <c r="H27047"/>
      <c r="I27047"/>
      <c r="K27047"/>
      <c r="L27047"/>
      <c r="M27047"/>
      <c r="N27047"/>
      <c r="O27047"/>
      <c r="P27047"/>
      <c r="S27047"/>
    </row>
    <row r="27048" spans="1:19" x14ac:dyDescent="0.3">
      <c r="A27048" s="25"/>
      <c r="B27048"/>
      <c r="C27048"/>
      <c r="D27048"/>
      <c r="E27048"/>
      <c r="F27048"/>
      <c r="G27048"/>
      <c r="H27048"/>
      <c r="I27048"/>
      <c r="K27048"/>
      <c r="L27048"/>
      <c r="M27048"/>
      <c r="N27048"/>
      <c r="O27048"/>
      <c r="P27048"/>
      <c r="S27048"/>
    </row>
    <row r="27049" spans="1:19" x14ac:dyDescent="0.3">
      <c r="A27049" s="25"/>
      <c r="B27049"/>
      <c r="C27049"/>
      <c r="D27049"/>
      <c r="E27049"/>
      <c r="F27049"/>
      <c r="G27049"/>
      <c r="H27049"/>
      <c r="I27049"/>
      <c r="K27049"/>
      <c r="L27049"/>
      <c r="M27049"/>
      <c r="N27049"/>
      <c r="O27049"/>
      <c r="P27049"/>
      <c r="S27049"/>
    </row>
    <row r="27050" spans="1:19" x14ac:dyDescent="0.3">
      <c r="A27050" s="25"/>
      <c r="B27050"/>
      <c r="C27050"/>
      <c r="D27050"/>
      <c r="E27050"/>
      <c r="F27050"/>
      <c r="G27050"/>
      <c r="H27050"/>
      <c r="I27050"/>
      <c r="K27050"/>
      <c r="L27050"/>
      <c r="M27050"/>
      <c r="N27050"/>
      <c r="O27050"/>
      <c r="P27050"/>
      <c r="S27050"/>
    </row>
    <row r="27051" spans="1:19" x14ac:dyDescent="0.3">
      <c r="A27051" s="25"/>
      <c r="B27051"/>
      <c r="C27051"/>
      <c r="D27051"/>
      <c r="E27051"/>
      <c r="F27051"/>
      <c r="G27051"/>
      <c r="H27051"/>
      <c r="I27051"/>
      <c r="K27051"/>
      <c r="L27051"/>
      <c r="M27051"/>
      <c r="N27051"/>
      <c r="O27051"/>
      <c r="P27051"/>
      <c r="S27051"/>
    </row>
    <row r="27052" spans="1:19" x14ac:dyDescent="0.3">
      <c r="A27052" s="25"/>
      <c r="B27052"/>
      <c r="C27052"/>
      <c r="D27052"/>
      <c r="E27052"/>
      <c r="F27052"/>
      <c r="G27052"/>
      <c r="H27052"/>
      <c r="I27052"/>
      <c r="K27052"/>
      <c r="L27052"/>
      <c r="M27052"/>
      <c r="N27052"/>
      <c r="O27052"/>
      <c r="P27052"/>
      <c r="S27052"/>
    </row>
    <row r="27053" spans="1:19" x14ac:dyDescent="0.3">
      <c r="A27053" s="25"/>
      <c r="B27053"/>
      <c r="C27053"/>
      <c r="D27053"/>
      <c r="E27053"/>
      <c r="F27053"/>
      <c r="G27053"/>
      <c r="H27053"/>
      <c r="I27053"/>
      <c r="K27053"/>
      <c r="L27053"/>
      <c r="M27053"/>
      <c r="N27053"/>
      <c r="O27053"/>
      <c r="P27053"/>
      <c r="S27053"/>
    </row>
    <row r="27054" spans="1:19" x14ac:dyDescent="0.3">
      <c r="A27054" s="25"/>
      <c r="B27054"/>
      <c r="C27054"/>
      <c r="D27054"/>
      <c r="E27054"/>
      <c r="F27054"/>
      <c r="G27054"/>
      <c r="H27054"/>
      <c r="I27054"/>
      <c r="K27054"/>
      <c r="L27054"/>
      <c r="M27054"/>
      <c r="N27054"/>
      <c r="O27054"/>
      <c r="P27054"/>
      <c r="S27054"/>
    </row>
    <row r="27055" spans="1:19" x14ac:dyDescent="0.3">
      <c r="A27055" s="25"/>
      <c r="B27055"/>
      <c r="C27055"/>
      <c r="D27055"/>
      <c r="E27055"/>
      <c r="F27055"/>
      <c r="G27055"/>
      <c r="H27055" s="26"/>
      <c r="I27055" s="26"/>
      <c r="K27055"/>
      <c r="L27055"/>
      <c r="M27055"/>
      <c r="N27055"/>
      <c r="O27055"/>
      <c r="P27055"/>
      <c r="S27055"/>
    </row>
    <row r="27056" spans="1:19" x14ac:dyDescent="0.3">
      <c r="A27056" s="25"/>
      <c r="B27056"/>
      <c r="C27056"/>
      <c r="D27056"/>
      <c r="E27056"/>
      <c r="F27056"/>
      <c r="G27056"/>
      <c r="H27056" s="26"/>
      <c r="I27056" s="26"/>
      <c r="K27056"/>
      <c r="L27056"/>
      <c r="M27056"/>
      <c r="N27056"/>
      <c r="O27056"/>
      <c r="P27056"/>
      <c r="S27056"/>
    </row>
    <row r="27057" spans="1:19" x14ac:dyDescent="0.3">
      <c r="A27057" s="25"/>
      <c r="B27057"/>
      <c r="C27057"/>
      <c r="D27057"/>
      <c r="E27057"/>
      <c r="F27057"/>
      <c r="G27057"/>
      <c r="H27057" s="26"/>
      <c r="I27057" s="26"/>
      <c r="K27057"/>
      <c r="L27057"/>
      <c r="M27057"/>
      <c r="N27057"/>
      <c r="O27057"/>
      <c r="P27057"/>
      <c r="S27057"/>
    </row>
    <row r="27058" spans="1:19" x14ac:dyDescent="0.3">
      <c r="A27058" s="25"/>
      <c r="B27058"/>
      <c r="C27058"/>
      <c r="D27058"/>
      <c r="E27058"/>
      <c r="F27058"/>
      <c r="G27058"/>
      <c r="H27058" s="26"/>
      <c r="I27058" s="26"/>
      <c r="K27058"/>
      <c r="L27058"/>
      <c r="M27058"/>
      <c r="N27058"/>
      <c r="O27058"/>
      <c r="P27058"/>
      <c r="S27058"/>
    </row>
    <row r="27059" spans="1:19" x14ac:dyDescent="0.3">
      <c r="A27059" s="25"/>
      <c r="B27059"/>
      <c r="C27059"/>
      <c r="D27059"/>
      <c r="E27059"/>
      <c r="F27059"/>
      <c r="G27059"/>
      <c r="H27059"/>
      <c r="I27059"/>
      <c r="K27059"/>
      <c r="L27059"/>
      <c r="M27059"/>
      <c r="N27059"/>
      <c r="O27059"/>
      <c r="P27059"/>
      <c r="S27059"/>
    </row>
    <row r="27060" spans="1:19" x14ac:dyDescent="0.3">
      <c r="A27060" s="25"/>
      <c r="B27060"/>
      <c r="C27060"/>
      <c r="D27060"/>
      <c r="E27060"/>
      <c r="F27060"/>
      <c r="G27060"/>
      <c r="H27060"/>
      <c r="I27060"/>
      <c r="K27060"/>
      <c r="L27060"/>
      <c r="M27060"/>
      <c r="N27060"/>
      <c r="O27060"/>
      <c r="P27060"/>
      <c r="S27060"/>
    </row>
    <row r="27061" spans="1:19" x14ac:dyDescent="0.3">
      <c r="A27061" s="25"/>
      <c r="B27061"/>
      <c r="C27061"/>
      <c r="D27061"/>
      <c r="E27061"/>
      <c r="F27061"/>
      <c r="G27061"/>
      <c r="H27061"/>
      <c r="I27061"/>
      <c r="K27061"/>
      <c r="L27061"/>
      <c r="M27061"/>
      <c r="N27061"/>
      <c r="O27061"/>
      <c r="P27061"/>
      <c r="S27061"/>
    </row>
    <row r="27062" spans="1:19" x14ac:dyDescent="0.3">
      <c r="A27062" s="25"/>
      <c r="B27062"/>
      <c r="C27062"/>
      <c r="D27062"/>
      <c r="E27062"/>
      <c r="F27062"/>
      <c r="G27062"/>
      <c r="H27062"/>
      <c r="I27062"/>
      <c r="K27062"/>
      <c r="L27062"/>
      <c r="M27062"/>
      <c r="N27062"/>
      <c r="O27062"/>
      <c r="P27062"/>
      <c r="S27062"/>
    </row>
    <row r="27063" spans="1:19" x14ac:dyDescent="0.3">
      <c r="A27063" s="25"/>
      <c r="B27063"/>
      <c r="C27063"/>
      <c r="D27063"/>
      <c r="E27063"/>
      <c r="F27063"/>
      <c r="G27063"/>
      <c r="H27063"/>
      <c r="I27063"/>
      <c r="K27063"/>
      <c r="L27063"/>
      <c r="M27063"/>
      <c r="N27063"/>
      <c r="O27063"/>
      <c r="P27063"/>
      <c r="S27063"/>
    </row>
    <row r="27064" spans="1:19" x14ac:dyDescent="0.3">
      <c r="A27064" s="25"/>
      <c r="B27064"/>
      <c r="C27064"/>
      <c r="D27064"/>
      <c r="E27064"/>
      <c r="F27064"/>
      <c r="G27064"/>
      <c r="H27064"/>
      <c r="I27064"/>
      <c r="K27064"/>
      <c r="L27064"/>
      <c r="M27064"/>
      <c r="N27064"/>
      <c r="O27064"/>
      <c r="P27064"/>
      <c r="S27064"/>
    </row>
    <row r="27065" spans="1:19" x14ac:dyDescent="0.3">
      <c r="A27065" s="25"/>
      <c r="B27065"/>
      <c r="C27065"/>
      <c r="D27065"/>
      <c r="E27065"/>
      <c r="F27065"/>
      <c r="G27065"/>
      <c r="H27065"/>
      <c r="I27065"/>
      <c r="K27065"/>
      <c r="L27065"/>
      <c r="M27065"/>
      <c r="N27065"/>
      <c r="O27065"/>
      <c r="P27065"/>
      <c r="S27065"/>
    </row>
    <row r="27066" spans="1:19" x14ac:dyDescent="0.3">
      <c r="A27066" s="25"/>
      <c r="B27066"/>
      <c r="C27066"/>
      <c r="D27066"/>
      <c r="E27066"/>
      <c r="F27066"/>
      <c r="G27066"/>
      <c r="H27066"/>
      <c r="I27066"/>
      <c r="K27066"/>
      <c r="L27066"/>
      <c r="M27066"/>
      <c r="N27066"/>
      <c r="O27066"/>
      <c r="P27066"/>
      <c r="S27066"/>
    </row>
    <row r="27067" spans="1:19" x14ac:dyDescent="0.3">
      <c r="A27067" s="25"/>
      <c r="B27067"/>
      <c r="C27067"/>
      <c r="D27067"/>
      <c r="E27067"/>
      <c r="F27067"/>
      <c r="G27067"/>
      <c r="H27067"/>
      <c r="I27067"/>
      <c r="K27067"/>
      <c r="L27067"/>
      <c r="M27067"/>
      <c r="N27067"/>
      <c r="O27067"/>
      <c r="P27067"/>
      <c r="S27067"/>
    </row>
    <row r="27068" spans="1:19" x14ac:dyDescent="0.3">
      <c r="A27068" s="25"/>
      <c r="B27068"/>
      <c r="C27068"/>
      <c r="D27068"/>
      <c r="E27068"/>
      <c r="F27068"/>
      <c r="G27068"/>
      <c r="H27068"/>
      <c r="I27068"/>
      <c r="K27068"/>
      <c r="L27068"/>
      <c r="M27068"/>
      <c r="N27068"/>
      <c r="O27068"/>
      <c r="P27068"/>
      <c r="S27068"/>
    </row>
    <row r="27069" spans="1:19" x14ac:dyDescent="0.3">
      <c r="A27069" s="25"/>
      <c r="B27069"/>
      <c r="C27069"/>
      <c r="D27069"/>
      <c r="E27069"/>
      <c r="F27069"/>
      <c r="G27069"/>
      <c r="H27069"/>
      <c r="I27069"/>
      <c r="K27069"/>
      <c r="L27069"/>
      <c r="M27069"/>
      <c r="N27069"/>
      <c r="O27069"/>
      <c r="P27069"/>
      <c r="S27069"/>
    </row>
    <row r="27070" spans="1:19" x14ac:dyDescent="0.3">
      <c r="A27070" s="25"/>
      <c r="B27070"/>
      <c r="C27070"/>
      <c r="D27070"/>
      <c r="E27070"/>
      <c r="F27070"/>
      <c r="G27070"/>
      <c r="H27070"/>
      <c r="I27070"/>
      <c r="K27070"/>
      <c r="L27070"/>
      <c r="M27070"/>
      <c r="N27070"/>
      <c r="O27070"/>
      <c r="P27070"/>
      <c r="S27070"/>
    </row>
    <row r="27071" spans="1:19" x14ac:dyDescent="0.3">
      <c r="A27071" s="25"/>
      <c r="B27071"/>
      <c r="C27071"/>
      <c r="D27071"/>
      <c r="E27071"/>
      <c r="F27071"/>
      <c r="G27071"/>
      <c r="H27071"/>
      <c r="I27071"/>
      <c r="K27071"/>
      <c r="L27071"/>
      <c r="M27071"/>
      <c r="N27071"/>
      <c r="O27071"/>
      <c r="P27071"/>
      <c r="S27071"/>
    </row>
    <row r="27072" spans="1:19" x14ac:dyDescent="0.3">
      <c r="A27072" s="25"/>
      <c r="B27072"/>
      <c r="C27072"/>
      <c r="D27072"/>
      <c r="E27072"/>
      <c r="F27072"/>
      <c r="G27072"/>
      <c r="H27072"/>
      <c r="I27072"/>
      <c r="K27072"/>
      <c r="L27072"/>
      <c r="M27072"/>
      <c r="N27072"/>
      <c r="O27072"/>
      <c r="P27072"/>
      <c r="S27072"/>
    </row>
    <row r="27073" spans="1:19" x14ac:dyDescent="0.3">
      <c r="A27073" s="25"/>
      <c r="B27073"/>
      <c r="C27073"/>
      <c r="D27073"/>
      <c r="E27073"/>
      <c r="F27073"/>
      <c r="G27073"/>
      <c r="H27073"/>
      <c r="I27073"/>
      <c r="K27073"/>
      <c r="L27073"/>
      <c r="M27073"/>
      <c r="N27073"/>
      <c r="O27073"/>
      <c r="P27073"/>
      <c r="S27073"/>
    </row>
    <row r="27074" spans="1:19" x14ac:dyDescent="0.3">
      <c r="A27074" s="25"/>
      <c r="B27074"/>
      <c r="C27074"/>
      <c r="D27074"/>
      <c r="E27074"/>
      <c r="F27074"/>
      <c r="G27074"/>
      <c r="H27074"/>
      <c r="I27074"/>
      <c r="K27074"/>
      <c r="L27074"/>
      <c r="M27074"/>
      <c r="N27074"/>
      <c r="O27074"/>
      <c r="P27074"/>
      <c r="S27074"/>
    </row>
    <row r="27075" spans="1:19" x14ac:dyDescent="0.3">
      <c r="A27075" s="25"/>
      <c r="B27075"/>
      <c r="C27075"/>
      <c r="D27075"/>
      <c r="E27075"/>
      <c r="F27075"/>
      <c r="G27075"/>
      <c r="H27075"/>
      <c r="I27075"/>
      <c r="K27075"/>
      <c r="L27075"/>
      <c r="M27075"/>
      <c r="N27075"/>
      <c r="O27075"/>
      <c r="P27075"/>
      <c r="S27075"/>
    </row>
    <row r="27076" spans="1:19" x14ac:dyDescent="0.3">
      <c r="A27076" s="25"/>
      <c r="B27076"/>
      <c r="C27076"/>
      <c r="D27076"/>
      <c r="E27076"/>
      <c r="F27076"/>
      <c r="G27076"/>
      <c r="H27076"/>
      <c r="I27076"/>
      <c r="K27076"/>
      <c r="L27076"/>
      <c r="M27076"/>
      <c r="N27076"/>
      <c r="O27076"/>
      <c r="P27076"/>
      <c r="S27076"/>
    </row>
    <row r="27077" spans="1:19" x14ac:dyDescent="0.3">
      <c r="A27077" s="25"/>
      <c r="B27077"/>
      <c r="C27077"/>
      <c r="D27077"/>
      <c r="E27077"/>
      <c r="F27077"/>
      <c r="G27077"/>
      <c r="H27077"/>
      <c r="I27077"/>
      <c r="K27077"/>
      <c r="L27077"/>
      <c r="M27077"/>
      <c r="N27077"/>
      <c r="O27077"/>
      <c r="P27077"/>
      <c r="S27077"/>
    </row>
    <row r="27078" spans="1:19" x14ac:dyDescent="0.3">
      <c r="A27078" s="25"/>
      <c r="B27078"/>
      <c r="C27078"/>
      <c r="D27078"/>
      <c r="E27078"/>
      <c r="F27078"/>
      <c r="G27078"/>
      <c r="H27078"/>
      <c r="I27078"/>
      <c r="K27078"/>
      <c r="L27078"/>
      <c r="M27078"/>
      <c r="N27078"/>
      <c r="O27078"/>
      <c r="P27078"/>
      <c r="S27078"/>
    </row>
    <row r="27079" spans="1:19" x14ac:dyDescent="0.3">
      <c r="A27079" s="25"/>
      <c r="B27079"/>
      <c r="C27079"/>
      <c r="D27079"/>
      <c r="E27079"/>
      <c r="F27079"/>
      <c r="G27079"/>
      <c r="H27079"/>
      <c r="I27079"/>
      <c r="K27079"/>
      <c r="L27079"/>
      <c r="M27079"/>
      <c r="N27079"/>
      <c r="O27079"/>
      <c r="P27079"/>
      <c r="S27079"/>
    </row>
    <row r="27080" spans="1:19" x14ac:dyDescent="0.3">
      <c r="A27080" s="25"/>
      <c r="B27080"/>
      <c r="C27080"/>
      <c r="D27080"/>
      <c r="E27080"/>
      <c r="F27080"/>
      <c r="G27080"/>
      <c r="H27080"/>
      <c r="I27080"/>
      <c r="K27080"/>
      <c r="L27080"/>
      <c r="M27080"/>
      <c r="N27080"/>
      <c r="O27080"/>
      <c r="P27080"/>
      <c r="S27080"/>
    </row>
    <row r="27081" spans="1:19" x14ac:dyDescent="0.3">
      <c r="A27081" s="25"/>
      <c r="B27081"/>
      <c r="C27081"/>
      <c r="D27081"/>
      <c r="E27081"/>
      <c r="F27081"/>
      <c r="G27081"/>
      <c r="H27081"/>
      <c r="I27081"/>
      <c r="K27081"/>
      <c r="L27081"/>
      <c r="M27081"/>
      <c r="N27081"/>
      <c r="O27081"/>
      <c r="P27081"/>
      <c r="S27081"/>
    </row>
    <row r="27082" spans="1:19" x14ac:dyDescent="0.3">
      <c r="A27082" s="25"/>
      <c r="B27082"/>
      <c r="C27082"/>
      <c r="D27082"/>
      <c r="E27082"/>
      <c r="F27082"/>
      <c r="G27082"/>
      <c r="H27082"/>
      <c r="I27082"/>
      <c r="K27082"/>
      <c r="L27082"/>
      <c r="M27082"/>
      <c r="N27082"/>
      <c r="O27082"/>
      <c r="P27082"/>
      <c r="S27082"/>
    </row>
    <row r="27083" spans="1:19" x14ac:dyDescent="0.3">
      <c r="A27083" s="25"/>
      <c r="B27083"/>
      <c r="C27083"/>
      <c r="D27083"/>
      <c r="E27083"/>
      <c r="F27083"/>
      <c r="G27083"/>
      <c r="H27083"/>
      <c r="I27083"/>
      <c r="K27083"/>
      <c r="L27083"/>
      <c r="M27083"/>
      <c r="N27083"/>
      <c r="O27083"/>
      <c r="P27083"/>
      <c r="S27083"/>
    </row>
    <row r="27084" spans="1:19" x14ac:dyDescent="0.3">
      <c r="A27084" s="25"/>
      <c r="B27084"/>
      <c r="C27084"/>
      <c r="D27084"/>
      <c r="E27084"/>
      <c r="F27084"/>
      <c r="G27084"/>
      <c r="H27084"/>
      <c r="I27084"/>
      <c r="K27084"/>
      <c r="L27084"/>
      <c r="M27084"/>
      <c r="N27084"/>
      <c r="O27084"/>
      <c r="P27084"/>
      <c r="S27084"/>
    </row>
    <row r="27085" spans="1:19" x14ac:dyDescent="0.3">
      <c r="A27085" s="25"/>
      <c r="B27085"/>
      <c r="C27085"/>
      <c r="D27085"/>
      <c r="E27085"/>
      <c r="F27085"/>
      <c r="G27085"/>
      <c r="H27085"/>
      <c r="I27085"/>
      <c r="K27085"/>
      <c r="L27085"/>
      <c r="M27085"/>
      <c r="N27085"/>
      <c r="O27085"/>
      <c r="P27085"/>
      <c r="S27085"/>
    </row>
    <row r="27086" spans="1:19" x14ac:dyDescent="0.3">
      <c r="A27086" s="25"/>
      <c r="B27086"/>
      <c r="C27086"/>
      <c r="D27086"/>
      <c r="E27086"/>
      <c r="F27086"/>
      <c r="G27086"/>
      <c r="H27086"/>
      <c r="I27086"/>
      <c r="K27086"/>
      <c r="L27086"/>
      <c r="M27086"/>
      <c r="N27086"/>
      <c r="O27086"/>
      <c r="P27086"/>
      <c r="S27086"/>
    </row>
    <row r="27087" spans="1:19" x14ac:dyDescent="0.3">
      <c r="A27087" s="25"/>
      <c r="B27087"/>
      <c r="C27087"/>
      <c r="D27087"/>
      <c r="E27087"/>
      <c r="F27087"/>
      <c r="G27087"/>
      <c r="H27087"/>
      <c r="I27087"/>
      <c r="K27087"/>
      <c r="L27087"/>
      <c r="M27087"/>
      <c r="N27087"/>
      <c r="O27087"/>
      <c r="P27087"/>
      <c r="S27087"/>
    </row>
    <row r="27088" spans="1:19" x14ac:dyDescent="0.3">
      <c r="A27088" s="25"/>
      <c r="B27088"/>
      <c r="C27088"/>
      <c r="D27088"/>
      <c r="E27088"/>
      <c r="F27088"/>
      <c r="G27088"/>
      <c r="H27088"/>
      <c r="I27088"/>
      <c r="K27088"/>
      <c r="L27088"/>
      <c r="M27088"/>
      <c r="N27088"/>
      <c r="O27088"/>
      <c r="P27088"/>
      <c r="S27088"/>
    </row>
    <row r="27089" spans="1:19" x14ac:dyDescent="0.3">
      <c r="A27089" s="25"/>
      <c r="B27089"/>
      <c r="C27089"/>
      <c r="D27089"/>
      <c r="E27089"/>
      <c r="F27089"/>
      <c r="G27089"/>
      <c r="H27089"/>
      <c r="I27089"/>
      <c r="K27089"/>
      <c r="L27089"/>
      <c r="M27089"/>
      <c r="N27089"/>
      <c r="O27089"/>
      <c r="P27089"/>
      <c r="S27089"/>
    </row>
    <row r="27090" spans="1:19" x14ac:dyDescent="0.3">
      <c r="A27090" s="25"/>
      <c r="B27090"/>
      <c r="C27090"/>
      <c r="D27090"/>
      <c r="E27090"/>
      <c r="F27090"/>
      <c r="G27090"/>
      <c r="H27090"/>
      <c r="I27090"/>
      <c r="K27090"/>
      <c r="L27090"/>
      <c r="M27090"/>
      <c r="N27090"/>
      <c r="O27090"/>
      <c r="P27090"/>
      <c r="S27090"/>
    </row>
    <row r="27091" spans="1:19" x14ac:dyDescent="0.3">
      <c r="A27091" s="25"/>
      <c r="B27091"/>
      <c r="C27091"/>
      <c r="D27091"/>
      <c r="E27091"/>
      <c r="F27091"/>
      <c r="G27091"/>
      <c r="H27091"/>
      <c r="I27091"/>
      <c r="K27091"/>
      <c r="L27091"/>
      <c r="M27091"/>
      <c r="N27091"/>
      <c r="O27091"/>
      <c r="P27091"/>
      <c r="S27091"/>
    </row>
    <row r="27092" spans="1:19" x14ac:dyDescent="0.3">
      <c r="A27092" s="25"/>
      <c r="B27092"/>
      <c r="C27092"/>
      <c r="D27092"/>
      <c r="E27092"/>
      <c r="F27092"/>
      <c r="G27092"/>
      <c r="H27092"/>
      <c r="I27092"/>
      <c r="K27092"/>
      <c r="L27092"/>
      <c r="M27092"/>
      <c r="N27092"/>
      <c r="O27092"/>
      <c r="P27092"/>
      <c r="S27092"/>
    </row>
    <row r="27093" spans="1:19" x14ac:dyDescent="0.3">
      <c r="A27093" s="25"/>
      <c r="B27093"/>
      <c r="C27093"/>
      <c r="D27093"/>
      <c r="E27093"/>
      <c r="F27093"/>
      <c r="G27093"/>
      <c r="H27093"/>
      <c r="I27093"/>
      <c r="K27093"/>
      <c r="L27093"/>
      <c r="M27093"/>
      <c r="N27093"/>
      <c r="O27093"/>
      <c r="P27093"/>
      <c r="S27093"/>
    </row>
    <row r="27094" spans="1:19" x14ac:dyDescent="0.3">
      <c r="A27094" s="25"/>
      <c r="B27094"/>
      <c r="C27094"/>
      <c r="D27094"/>
      <c r="E27094"/>
      <c r="F27094"/>
      <c r="G27094"/>
      <c r="H27094"/>
      <c r="I27094"/>
      <c r="K27094"/>
      <c r="L27094"/>
      <c r="M27094"/>
      <c r="N27094"/>
      <c r="O27094"/>
      <c r="P27094"/>
      <c r="S27094"/>
    </row>
    <row r="27095" spans="1:19" x14ac:dyDescent="0.3">
      <c r="A27095" s="25"/>
      <c r="B27095"/>
      <c r="C27095"/>
      <c r="D27095"/>
      <c r="E27095"/>
      <c r="F27095"/>
      <c r="G27095"/>
      <c r="H27095"/>
      <c r="I27095"/>
      <c r="K27095"/>
      <c r="L27095"/>
      <c r="M27095"/>
      <c r="N27095"/>
      <c r="O27095"/>
      <c r="P27095"/>
      <c r="S27095"/>
    </row>
    <row r="27096" spans="1:19" x14ac:dyDescent="0.3">
      <c r="A27096" s="25"/>
      <c r="B27096"/>
      <c r="C27096"/>
      <c r="D27096"/>
      <c r="E27096"/>
      <c r="F27096"/>
      <c r="G27096"/>
      <c r="H27096"/>
      <c r="I27096"/>
      <c r="K27096"/>
      <c r="L27096"/>
      <c r="M27096"/>
      <c r="N27096"/>
      <c r="O27096"/>
      <c r="P27096"/>
      <c r="S27096"/>
    </row>
    <row r="27097" spans="1:19" x14ac:dyDescent="0.3">
      <c r="A27097" s="25"/>
      <c r="B27097"/>
      <c r="C27097"/>
      <c r="D27097"/>
      <c r="E27097"/>
      <c r="F27097"/>
      <c r="G27097"/>
      <c r="H27097"/>
      <c r="I27097"/>
      <c r="K27097"/>
      <c r="L27097"/>
      <c r="M27097"/>
      <c r="N27097"/>
      <c r="O27097"/>
      <c r="P27097"/>
      <c r="S27097"/>
    </row>
    <row r="27098" spans="1:19" x14ac:dyDescent="0.3">
      <c r="A27098" s="25"/>
      <c r="B27098"/>
      <c r="C27098"/>
      <c r="D27098"/>
      <c r="E27098"/>
      <c r="F27098"/>
      <c r="G27098"/>
      <c r="H27098"/>
      <c r="I27098"/>
      <c r="K27098"/>
      <c r="L27098"/>
      <c r="M27098"/>
      <c r="N27098"/>
      <c r="O27098"/>
      <c r="P27098"/>
      <c r="S27098"/>
    </row>
    <row r="27099" spans="1:19" x14ac:dyDescent="0.3">
      <c r="A27099" s="25"/>
      <c r="B27099"/>
      <c r="C27099"/>
      <c r="D27099"/>
      <c r="E27099"/>
      <c r="F27099"/>
      <c r="G27099"/>
      <c r="H27099"/>
      <c r="I27099"/>
      <c r="K27099"/>
      <c r="L27099"/>
      <c r="M27099"/>
      <c r="N27099"/>
      <c r="O27099"/>
      <c r="P27099"/>
      <c r="S27099"/>
    </row>
    <row r="27100" spans="1:19" x14ac:dyDescent="0.3">
      <c r="A27100" s="25"/>
      <c r="B27100"/>
      <c r="C27100"/>
      <c r="D27100"/>
      <c r="E27100"/>
      <c r="F27100"/>
      <c r="G27100"/>
      <c r="H27100"/>
      <c r="I27100"/>
      <c r="K27100"/>
      <c r="L27100"/>
      <c r="M27100"/>
      <c r="N27100"/>
      <c r="O27100"/>
      <c r="P27100"/>
      <c r="S27100"/>
    </row>
    <row r="27101" spans="1:19" x14ac:dyDescent="0.3">
      <c r="A27101" s="25"/>
      <c r="B27101"/>
      <c r="C27101"/>
      <c r="D27101"/>
      <c r="E27101"/>
      <c r="F27101"/>
      <c r="G27101"/>
      <c r="H27101"/>
      <c r="I27101"/>
      <c r="K27101"/>
      <c r="L27101"/>
      <c r="M27101"/>
      <c r="N27101"/>
      <c r="O27101"/>
      <c r="P27101"/>
      <c r="S27101"/>
    </row>
    <row r="27102" spans="1:19" x14ac:dyDescent="0.3">
      <c r="A27102" s="25"/>
      <c r="B27102"/>
      <c r="C27102"/>
      <c r="D27102"/>
      <c r="E27102"/>
      <c r="F27102"/>
      <c r="G27102"/>
      <c r="H27102"/>
      <c r="I27102"/>
      <c r="K27102"/>
      <c r="L27102"/>
      <c r="M27102"/>
      <c r="N27102"/>
      <c r="O27102"/>
      <c r="P27102"/>
      <c r="S27102"/>
    </row>
    <row r="27103" spans="1:19" x14ac:dyDescent="0.3">
      <c r="A27103" s="25"/>
      <c r="B27103"/>
      <c r="C27103"/>
      <c r="D27103"/>
      <c r="E27103"/>
      <c r="F27103"/>
      <c r="G27103"/>
      <c r="H27103"/>
      <c r="I27103"/>
      <c r="K27103"/>
      <c r="L27103"/>
      <c r="M27103"/>
      <c r="N27103"/>
      <c r="O27103"/>
      <c r="P27103"/>
      <c r="S27103"/>
    </row>
    <row r="27104" spans="1:19" x14ac:dyDescent="0.3">
      <c r="A27104" s="25"/>
      <c r="B27104"/>
      <c r="C27104"/>
      <c r="D27104"/>
      <c r="E27104"/>
      <c r="F27104"/>
      <c r="G27104"/>
      <c r="H27104"/>
      <c r="I27104"/>
      <c r="K27104"/>
      <c r="L27104"/>
      <c r="M27104"/>
      <c r="N27104"/>
      <c r="O27104"/>
      <c r="P27104"/>
      <c r="S27104"/>
    </row>
    <row r="27105" spans="1:19" x14ac:dyDescent="0.3">
      <c r="A27105" s="25"/>
      <c r="B27105"/>
      <c r="C27105"/>
      <c r="D27105"/>
      <c r="E27105"/>
      <c r="F27105"/>
      <c r="G27105"/>
      <c r="H27105"/>
      <c r="I27105"/>
      <c r="K27105"/>
      <c r="L27105"/>
      <c r="M27105"/>
      <c r="N27105"/>
      <c r="O27105"/>
      <c r="P27105"/>
      <c r="S27105"/>
    </row>
    <row r="27106" spans="1:19" x14ac:dyDescent="0.3">
      <c r="A27106" s="25"/>
      <c r="B27106"/>
      <c r="C27106"/>
      <c r="D27106"/>
      <c r="E27106"/>
      <c r="F27106"/>
      <c r="G27106"/>
      <c r="H27106"/>
      <c r="I27106"/>
      <c r="K27106"/>
      <c r="L27106"/>
      <c r="M27106"/>
      <c r="N27106"/>
      <c r="O27106"/>
      <c r="P27106"/>
      <c r="S27106"/>
    </row>
    <row r="27107" spans="1:19" x14ac:dyDescent="0.3">
      <c r="A27107" s="25"/>
      <c r="B27107"/>
      <c r="C27107"/>
      <c r="D27107"/>
      <c r="E27107"/>
      <c r="F27107"/>
      <c r="G27107"/>
      <c r="H27107"/>
      <c r="I27107"/>
      <c r="K27107"/>
      <c r="L27107"/>
      <c r="M27107"/>
      <c r="N27107"/>
      <c r="O27107"/>
      <c r="P27107"/>
      <c r="S27107"/>
    </row>
    <row r="27108" spans="1:19" x14ac:dyDescent="0.3">
      <c r="A27108" s="25"/>
      <c r="B27108"/>
      <c r="C27108"/>
      <c r="D27108"/>
      <c r="E27108"/>
      <c r="F27108"/>
      <c r="G27108"/>
      <c r="H27108"/>
      <c r="I27108"/>
      <c r="K27108"/>
      <c r="L27108"/>
      <c r="M27108"/>
      <c r="N27108"/>
      <c r="O27108"/>
      <c r="P27108"/>
      <c r="S27108"/>
    </row>
    <row r="27109" spans="1:19" x14ac:dyDescent="0.3">
      <c r="A27109" s="25"/>
      <c r="B27109"/>
      <c r="C27109"/>
      <c r="D27109"/>
      <c r="E27109"/>
      <c r="F27109"/>
      <c r="G27109"/>
      <c r="H27109"/>
      <c r="I27109"/>
      <c r="K27109"/>
      <c r="L27109"/>
      <c r="M27109"/>
      <c r="N27109"/>
      <c r="O27109"/>
      <c r="P27109"/>
      <c r="S27109"/>
    </row>
    <row r="27110" spans="1:19" x14ac:dyDescent="0.3">
      <c r="A27110" s="25"/>
      <c r="B27110"/>
      <c r="C27110"/>
      <c r="D27110"/>
      <c r="E27110"/>
      <c r="F27110"/>
      <c r="G27110"/>
      <c r="H27110"/>
      <c r="I27110"/>
      <c r="K27110"/>
      <c r="L27110"/>
      <c r="M27110"/>
      <c r="N27110"/>
      <c r="O27110"/>
      <c r="P27110"/>
      <c r="S27110"/>
    </row>
    <row r="27111" spans="1:19" x14ac:dyDescent="0.3">
      <c r="A27111" s="25"/>
      <c r="B27111"/>
      <c r="C27111"/>
      <c r="D27111"/>
      <c r="E27111"/>
      <c r="F27111"/>
      <c r="G27111"/>
      <c r="H27111"/>
      <c r="I27111"/>
      <c r="K27111"/>
      <c r="L27111"/>
      <c r="M27111"/>
      <c r="N27111"/>
      <c r="O27111"/>
      <c r="P27111"/>
      <c r="S27111"/>
    </row>
    <row r="27112" spans="1:19" x14ac:dyDescent="0.3">
      <c r="A27112" s="25"/>
      <c r="B27112"/>
      <c r="C27112"/>
      <c r="D27112"/>
      <c r="E27112"/>
      <c r="F27112"/>
      <c r="G27112"/>
      <c r="H27112"/>
      <c r="I27112"/>
      <c r="K27112"/>
      <c r="L27112"/>
      <c r="M27112"/>
      <c r="N27112"/>
      <c r="O27112"/>
      <c r="P27112"/>
      <c r="S27112"/>
    </row>
    <row r="27113" spans="1:19" x14ac:dyDescent="0.3">
      <c r="A27113" s="25"/>
      <c r="B27113"/>
      <c r="C27113"/>
      <c r="D27113"/>
      <c r="E27113"/>
      <c r="F27113"/>
      <c r="G27113"/>
      <c r="H27113"/>
      <c r="I27113"/>
      <c r="K27113"/>
      <c r="L27113"/>
      <c r="M27113"/>
      <c r="N27113"/>
      <c r="O27113"/>
      <c r="P27113"/>
      <c r="S27113"/>
    </row>
    <row r="27114" spans="1:19" x14ac:dyDescent="0.3">
      <c r="A27114" s="25"/>
      <c r="B27114"/>
      <c r="C27114"/>
      <c r="D27114"/>
      <c r="E27114"/>
      <c r="F27114"/>
      <c r="G27114"/>
      <c r="H27114"/>
      <c r="I27114"/>
      <c r="K27114"/>
      <c r="L27114"/>
      <c r="M27114"/>
      <c r="N27114"/>
      <c r="O27114"/>
      <c r="P27114"/>
      <c r="S27114"/>
    </row>
    <row r="27115" spans="1:19" x14ac:dyDescent="0.3">
      <c r="A27115" s="25"/>
      <c r="B27115"/>
      <c r="C27115"/>
      <c r="D27115"/>
      <c r="E27115"/>
      <c r="F27115"/>
      <c r="G27115"/>
      <c r="H27115"/>
      <c r="I27115"/>
      <c r="K27115"/>
      <c r="L27115"/>
      <c r="M27115"/>
      <c r="N27115"/>
      <c r="O27115"/>
      <c r="P27115"/>
      <c r="S27115"/>
    </row>
    <row r="27116" spans="1:19" x14ac:dyDescent="0.3">
      <c r="A27116" s="25"/>
      <c r="B27116"/>
      <c r="C27116"/>
      <c r="D27116"/>
      <c r="E27116"/>
      <c r="F27116"/>
      <c r="G27116"/>
      <c r="H27116"/>
      <c r="I27116"/>
      <c r="K27116"/>
      <c r="L27116"/>
      <c r="M27116"/>
      <c r="N27116"/>
      <c r="O27116"/>
      <c r="P27116"/>
      <c r="S27116"/>
    </row>
    <row r="27117" spans="1:19" x14ac:dyDescent="0.3">
      <c r="A27117" s="25"/>
      <c r="B27117"/>
      <c r="C27117"/>
      <c r="D27117"/>
      <c r="E27117"/>
      <c r="F27117"/>
      <c r="G27117"/>
      <c r="H27117"/>
      <c r="I27117"/>
      <c r="K27117"/>
      <c r="L27117"/>
      <c r="M27117"/>
      <c r="N27117"/>
      <c r="O27117"/>
      <c r="P27117"/>
      <c r="S27117"/>
    </row>
    <row r="27118" spans="1:19" x14ac:dyDescent="0.3">
      <c r="A27118" s="25"/>
      <c r="B27118"/>
      <c r="C27118"/>
      <c r="D27118"/>
      <c r="E27118"/>
      <c r="F27118"/>
      <c r="G27118"/>
      <c r="H27118"/>
      <c r="I27118"/>
      <c r="K27118"/>
      <c r="L27118"/>
      <c r="M27118"/>
      <c r="N27118"/>
      <c r="O27118"/>
      <c r="P27118"/>
      <c r="S27118"/>
    </row>
    <row r="27119" spans="1:19" x14ac:dyDescent="0.3">
      <c r="A27119" s="25"/>
      <c r="B27119"/>
      <c r="C27119"/>
      <c r="D27119"/>
      <c r="E27119"/>
      <c r="F27119"/>
      <c r="G27119"/>
      <c r="H27119"/>
      <c r="I27119"/>
      <c r="K27119"/>
      <c r="L27119"/>
      <c r="M27119"/>
      <c r="N27119"/>
      <c r="O27119"/>
      <c r="P27119"/>
      <c r="S27119"/>
    </row>
    <row r="27120" spans="1:19" x14ac:dyDescent="0.3">
      <c r="A27120" s="25"/>
      <c r="B27120"/>
      <c r="C27120"/>
      <c r="D27120"/>
      <c r="E27120"/>
      <c r="F27120"/>
      <c r="G27120"/>
      <c r="H27120"/>
      <c r="I27120"/>
      <c r="K27120"/>
      <c r="L27120"/>
      <c r="M27120"/>
      <c r="N27120"/>
      <c r="O27120"/>
      <c r="P27120"/>
      <c r="S27120"/>
    </row>
    <row r="27121" spans="1:19" x14ac:dyDescent="0.3">
      <c r="A27121" s="25"/>
      <c r="B27121"/>
      <c r="C27121"/>
      <c r="D27121"/>
      <c r="E27121"/>
      <c r="F27121"/>
      <c r="G27121"/>
      <c r="H27121"/>
      <c r="I27121"/>
      <c r="K27121"/>
      <c r="L27121"/>
      <c r="M27121"/>
      <c r="N27121"/>
      <c r="O27121"/>
      <c r="P27121"/>
      <c r="S27121"/>
    </row>
    <row r="27122" spans="1:19" x14ac:dyDescent="0.3">
      <c r="A27122" s="25"/>
      <c r="B27122"/>
      <c r="C27122"/>
      <c r="D27122"/>
      <c r="E27122"/>
      <c r="F27122"/>
      <c r="G27122"/>
      <c r="H27122"/>
      <c r="I27122"/>
      <c r="K27122"/>
      <c r="L27122"/>
      <c r="M27122"/>
      <c r="N27122"/>
      <c r="O27122"/>
      <c r="P27122"/>
      <c r="S27122"/>
    </row>
    <row r="27123" spans="1:19" x14ac:dyDescent="0.3">
      <c r="A27123" s="25"/>
      <c r="B27123"/>
      <c r="C27123"/>
      <c r="D27123"/>
      <c r="E27123"/>
      <c r="F27123"/>
      <c r="G27123"/>
      <c r="H27123"/>
      <c r="I27123"/>
      <c r="K27123"/>
      <c r="L27123"/>
      <c r="M27123"/>
      <c r="N27123"/>
      <c r="O27123"/>
      <c r="P27123"/>
      <c r="S27123"/>
    </row>
    <row r="27124" spans="1:19" x14ac:dyDescent="0.3">
      <c r="A27124" s="25"/>
      <c r="B27124"/>
      <c r="C27124"/>
      <c r="D27124"/>
      <c r="E27124"/>
      <c r="F27124"/>
      <c r="G27124"/>
      <c r="H27124"/>
      <c r="I27124"/>
      <c r="K27124"/>
      <c r="L27124"/>
      <c r="M27124"/>
      <c r="N27124"/>
      <c r="O27124"/>
      <c r="P27124"/>
      <c r="S27124"/>
    </row>
    <row r="27125" spans="1:19" x14ac:dyDescent="0.3">
      <c r="A27125" s="25"/>
      <c r="B27125"/>
      <c r="C27125"/>
      <c r="D27125"/>
      <c r="E27125"/>
      <c r="F27125"/>
      <c r="G27125"/>
      <c r="H27125"/>
      <c r="I27125"/>
      <c r="K27125"/>
      <c r="L27125"/>
      <c r="M27125"/>
      <c r="N27125"/>
      <c r="O27125"/>
      <c r="P27125"/>
      <c r="S27125"/>
    </row>
    <row r="27126" spans="1:19" x14ac:dyDescent="0.3">
      <c r="A27126" s="25"/>
      <c r="B27126"/>
      <c r="C27126"/>
      <c r="D27126"/>
      <c r="E27126"/>
      <c r="F27126"/>
      <c r="G27126"/>
      <c r="H27126"/>
      <c r="I27126"/>
      <c r="K27126"/>
      <c r="L27126"/>
      <c r="M27126"/>
      <c r="N27126"/>
      <c r="O27126"/>
      <c r="P27126"/>
      <c r="S27126"/>
    </row>
    <row r="27127" spans="1:19" x14ac:dyDescent="0.3">
      <c r="A27127" s="25"/>
      <c r="B27127"/>
      <c r="C27127"/>
      <c r="D27127"/>
      <c r="E27127"/>
      <c r="F27127"/>
      <c r="G27127"/>
      <c r="H27127"/>
      <c r="I27127"/>
      <c r="K27127"/>
      <c r="L27127"/>
      <c r="M27127"/>
      <c r="N27127"/>
      <c r="O27127"/>
      <c r="P27127"/>
      <c r="S27127"/>
    </row>
    <row r="27128" spans="1:19" x14ac:dyDescent="0.3">
      <c r="A27128" s="25"/>
      <c r="B27128"/>
      <c r="C27128"/>
      <c r="D27128"/>
      <c r="E27128"/>
      <c r="F27128"/>
      <c r="G27128"/>
      <c r="H27128"/>
      <c r="I27128"/>
      <c r="K27128"/>
      <c r="L27128"/>
      <c r="M27128"/>
      <c r="N27128"/>
      <c r="O27128"/>
      <c r="P27128"/>
      <c r="S27128"/>
    </row>
    <row r="27129" spans="1:19" x14ac:dyDescent="0.3">
      <c r="A27129" s="25"/>
      <c r="B27129"/>
      <c r="C27129"/>
      <c r="D27129"/>
      <c r="E27129"/>
      <c r="F27129"/>
      <c r="G27129"/>
      <c r="H27129"/>
      <c r="I27129"/>
      <c r="K27129"/>
      <c r="L27129"/>
      <c r="M27129"/>
      <c r="N27129"/>
      <c r="O27129"/>
      <c r="P27129"/>
      <c r="S27129"/>
    </row>
    <row r="27130" spans="1:19" x14ac:dyDescent="0.3">
      <c r="A27130" s="25"/>
      <c r="B27130"/>
      <c r="C27130"/>
      <c r="D27130"/>
      <c r="E27130"/>
      <c r="F27130"/>
      <c r="G27130"/>
      <c r="H27130"/>
      <c r="I27130"/>
      <c r="K27130"/>
      <c r="L27130"/>
      <c r="M27130"/>
      <c r="N27130"/>
      <c r="O27130"/>
      <c r="P27130"/>
      <c r="S27130"/>
    </row>
    <row r="27131" spans="1:19" x14ac:dyDescent="0.3">
      <c r="A27131" s="25"/>
      <c r="B27131"/>
      <c r="C27131"/>
      <c r="D27131"/>
      <c r="E27131"/>
      <c r="F27131"/>
      <c r="G27131"/>
      <c r="H27131"/>
      <c r="I27131"/>
      <c r="K27131"/>
      <c r="L27131"/>
      <c r="M27131"/>
      <c r="N27131"/>
      <c r="O27131"/>
      <c r="P27131"/>
      <c r="S27131"/>
    </row>
    <row r="27132" spans="1:19" x14ac:dyDescent="0.3">
      <c r="A27132" s="25"/>
      <c r="B27132"/>
      <c r="C27132"/>
      <c r="D27132"/>
      <c r="E27132"/>
      <c r="F27132"/>
      <c r="G27132"/>
      <c r="H27132"/>
      <c r="I27132"/>
      <c r="K27132"/>
      <c r="L27132"/>
      <c r="M27132"/>
      <c r="N27132"/>
      <c r="O27132"/>
      <c r="P27132"/>
      <c r="S27132"/>
    </row>
    <row r="27133" spans="1:19" x14ac:dyDescent="0.3">
      <c r="A27133" s="25"/>
      <c r="B27133"/>
      <c r="C27133"/>
      <c r="D27133"/>
      <c r="E27133"/>
      <c r="F27133"/>
      <c r="G27133"/>
      <c r="H27133"/>
      <c r="I27133"/>
      <c r="K27133"/>
      <c r="L27133"/>
      <c r="M27133"/>
      <c r="N27133"/>
      <c r="O27133"/>
      <c r="P27133"/>
      <c r="S27133"/>
    </row>
    <row r="27134" spans="1:19" x14ac:dyDescent="0.3">
      <c r="A27134" s="25"/>
      <c r="B27134"/>
      <c r="C27134"/>
      <c r="D27134"/>
      <c r="E27134"/>
      <c r="F27134"/>
      <c r="G27134"/>
      <c r="H27134"/>
      <c r="I27134"/>
      <c r="K27134"/>
      <c r="L27134"/>
      <c r="M27134"/>
      <c r="N27134"/>
      <c r="O27134"/>
      <c r="P27134"/>
      <c r="S27134"/>
    </row>
    <row r="27135" spans="1:19" x14ac:dyDescent="0.3">
      <c r="A27135" s="25"/>
      <c r="B27135"/>
      <c r="C27135"/>
      <c r="D27135"/>
      <c r="E27135"/>
      <c r="F27135"/>
      <c r="G27135"/>
      <c r="H27135"/>
      <c r="I27135"/>
      <c r="K27135"/>
      <c r="L27135"/>
      <c r="M27135"/>
      <c r="N27135"/>
      <c r="O27135"/>
      <c r="P27135"/>
      <c r="S27135"/>
    </row>
    <row r="27136" spans="1:19" x14ac:dyDescent="0.3">
      <c r="A27136" s="25"/>
      <c r="B27136"/>
      <c r="C27136"/>
      <c r="D27136"/>
      <c r="E27136"/>
      <c r="F27136"/>
      <c r="G27136"/>
      <c r="H27136"/>
      <c r="I27136"/>
      <c r="K27136"/>
      <c r="L27136"/>
      <c r="M27136"/>
      <c r="N27136"/>
      <c r="O27136"/>
      <c r="P27136"/>
      <c r="S27136"/>
    </row>
    <row r="27137" spans="1:19" x14ac:dyDescent="0.3">
      <c r="A27137" s="25"/>
      <c r="B27137"/>
      <c r="C27137"/>
      <c r="D27137"/>
      <c r="E27137"/>
      <c r="F27137"/>
      <c r="G27137"/>
      <c r="H27137"/>
      <c r="I27137"/>
      <c r="K27137"/>
      <c r="L27137"/>
      <c r="M27137"/>
      <c r="N27137"/>
      <c r="O27137"/>
      <c r="P27137"/>
      <c r="S27137"/>
    </row>
    <row r="27138" spans="1:19" x14ac:dyDescent="0.3">
      <c r="A27138" s="25"/>
      <c r="B27138"/>
      <c r="C27138"/>
      <c r="D27138"/>
      <c r="E27138"/>
      <c r="F27138"/>
      <c r="G27138"/>
      <c r="H27138"/>
      <c r="I27138"/>
      <c r="K27138"/>
      <c r="L27138"/>
      <c r="M27138"/>
      <c r="N27138"/>
      <c r="O27138"/>
      <c r="P27138"/>
      <c r="S27138"/>
    </row>
    <row r="27139" spans="1:19" x14ac:dyDescent="0.3">
      <c r="A27139" s="25"/>
      <c r="B27139"/>
      <c r="C27139"/>
      <c r="D27139"/>
      <c r="E27139"/>
      <c r="F27139"/>
      <c r="G27139"/>
      <c r="H27139"/>
      <c r="I27139"/>
      <c r="K27139"/>
      <c r="L27139"/>
      <c r="M27139"/>
      <c r="N27139"/>
      <c r="O27139"/>
      <c r="P27139"/>
      <c r="S27139"/>
    </row>
    <row r="27140" spans="1:19" x14ac:dyDescent="0.3">
      <c r="A27140" s="25"/>
      <c r="B27140"/>
      <c r="C27140"/>
      <c r="D27140"/>
      <c r="E27140"/>
      <c r="F27140"/>
      <c r="G27140"/>
      <c r="H27140"/>
      <c r="I27140"/>
      <c r="K27140"/>
      <c r="L27140"/>
      <c r="M27140"/>
      <c r="N27140"/>
      <c r="O27140"/>
      <c r="P27140"/>
      <c r="S27140"/>
    </row>
    <row r="27141" spans="1:19" x14ac:dyDescent="0.3">
      <c r="A27141" s="25"/>
      <c r="B27141"/>
      <c r="C27141"/>
      <c r="D27141"/>
      <c r="E27141"/>
      <c r="F27141"/>
      <c r="G27141"/>
      <c r="H27141"/>
      <c r="I27141"/>
      <c r="K27141"/>
      <c r="L27141"/>
      <c r="M27141"/>
      <c r="N27141"/>
      <c r="O27141"/>
      <c r="P27141"/>
      <c r="S27141"/>
    </row>
    <row r="27142" spans="1:19" x14ac:dyDescent="0.3">
      <c r="A27142" s="25"/>
      <c r="B27142"/>
      <c r="C27142"/>
      <c r="D27142"/>
      <c r="E27142"/>
      <c r="F27142"/>
      <c r="G27142"/>
      <c r="H27142"/>
      <c r="I27142"/>
      <c r="K27142"/>
      <c r="L27142"/>
      <c r="M27142"/>
      <c r="N27142"/>
      <c r="O27142"/>
      <c r="P27142"/>
      <c r="S27142"/>
    </row>
    <row r="27143" spans="1:19" x14ac:dyDescent="0.3">
      <c r="A27143" s="25"/>
      <c r="B27143"/>
      <c r="C27143"/>
      <c r="D27143"/>
      <c r="E27143"/>
      <c r="F27143"/>
      <c r="G27143"/>
      <c r="H27143"/>
      <c r="I27143"/>
      <c r="K27143"/>
      <c r="L27143"/>
      <c r="M27143"/>
      <c r="N27143"/>
      <c r="O27143"/>
      <c r="P27143"/>
      <c r="S27143"/>
    </row>
    <row r="27144" spans="1:19" x14ac:dyDescent="0.3">
      <c r="A27144" s="25"/>
      <c r="B27144"/>
      <c r="C27144"/>
      <c r="D27144"/>
      <c r="E27144"/>
      <c r="F27144"/>
      <c r="G27144"/>
      <c r="H27144"/>
      <c r="I27144"/>
      <c r="K27144"/>
      <c r="L27144"/>
      <c r="M27144"/>
      <c r="N27144"/>
      <c r="O27144"/>
      <c r="P27144"/>
      <c r="S27144"/>
    </row>
    <row r="27145" spans="1:19" x14ac:dyDescent="0.3">
      <c r="A27145" s="25"/>
      <c r="B27145"/>
      <c r="C27145"/>
      <c r="D27145"/>
      <c r="E27145"/>
      <c r="F27145"/>
      <c r="G27145"/>
      <c r="H27145"/>
      <c r="I27145"/>
      <c r="K27145"/>
      <c r="L27145"/>
      <c r="M27145"/>
      <c r="N27145"/>
      <c r="O27145"/>
      <c r="P27145"/>
      <c r="S27145"/>
    </row>
    <row r="27146" spans="1:19" x14ac:dyDescent="0.3">
      <c r="A27146" s="25"/>
      <c r="B27146"/>
      <c r="C27146"/>
      <c r="D27146"/>
      <c r="E27146"/>
      <c r="F27146"/>
      <c r="G27146"/>
      <c r="H27146"/>
      <c r="I27146"/>
      <c r="K27146"/>
      <c r="L27146"/>
      <c r="M27146"/>
      <c r="N27146"/>
      <c r="O27146"/>
      <c r="P27146"/>
      <c r="S27146"/>
    </row>
    <row r="27147" spans="1:19" x14ac:dyDescent="0.3">
      <c r="A27147" s="25"/>
      <c r="B27147"/>
      <c r="C27147"/>
      <c r="D27147"/>
      <c r="E27147"/>
      <c r="F27147"/>
      <c r="G27147"/>
      <c r="H27147"/>
      <c r="I27147"/>
      <c r="K27147"/>
      <c r="L27147"/>
      <c r="M27147"/>
      <c r="N27147"/>
      <c r="O27147"/>
      <c r="P27147"/>
      <c r="S27147"/>
    </row>
    <row r="27148" spans="1:19" x14ac:dyDescent="0.3">
      <c r="A27148" s="25"/>
      <c r="B27148"/>
      <c r="C27148"/>
      <c r="D27148"/>
      <c r="E27148"/>
      <c r="F27148"/>
      <c r="G27148"/>
      <c r="H27148"/>
      <c r="I27148"/>
      <c r="K27148"/>
      <c r="L27148"/>
      <c r="M27148"/>
      <c r="N27148"/>
      <c r="O27148"/>
      <c r="P27148"/>
      <c r="S27148"/>
    </row>
    <row r="27149" spans="1:19" x14ac:dyDescent="0.3">
      <c r="A27149" s="25"/>
      <c r="B27149"/>
      <c r="C27149"/>
      <c r="D27149"/>
      <c r="E27149"/>
      <c r="F27149"/>
      <c r="G27149"/>
      <c r="H27149"/>
      <c r="I27149"/>
      <c r="K27149"/>
      <c r="L27149"/>
      <c r="M27149"/>
      <c r="N27149"/>
      <c r="O27149"/>
      <c r="P27149"/>
      <c r="S27149"/>
    </row>
    <row r="27150" spans="1:19" x14ac:dyDescent="0.3">
      <c r="A27150" s="25"/>
      <c r="B27150"/>
      <c r="C27150"/>
      <c r="D27150"/>
      <c r="E27150"/>
      <c r="F27150"/>
      <c r="G27150"/>
      <c r="H27150"/>
      <c r="I27150"/>
      <c r="K27150"/>
      <c r="L27150"/>
      <c r="M27150"/>
      <c r="N27150"/>
      <c r="O27150"/>
      <c r="P27150"/>
      <c r="S27150"/>
    </row>
    <row r="27151" spans="1:19" x14ac:dyDescent="0.3">
      <c r="A27151" s="25"/>
      <c r="B27151"/>
      <c r="C27151"/>
      <c r="D27151"/>
      <c r="E27151"/>
      <c r="F27151"/>
      <c r="G27151"/>
      <c r="H27151"/>
      <c r="I27151"/>
      <c r="K27151"/>
      <c r="L27151"/>
      <c r="M27151"/>
      <c r="N27151"/>
      <c r="O27151"/>
      <c r="P27151"/>
      <c r="S27151"/>
    </row>
    <row r="27152" spans="1:19" x14ac:dyDescent="0.3">
      <c r="A27152" s="25"/>
      <c r="B27152"/>
      <c r="C27152"/>
      <c r="D27152"/>
      <c r="E27152"/>
      <c r="F27152"/>
      <c r="G27152"/>
      <c r="H27152"/>
      <c r="I27152"/>
      <c r="K27152"/>
      <c r="L27152"/>
      <c r="M27152"/>
      <c r="N27152"/>
      <c r="O27152"/>
      <c r="P27152"/>
      <c r="S27152"/>
    </row>
    <row r="27153" spans="1:19" x14ac:dyDescent="0.3">
      <c r="A27153" s="25"/>
      <c r="B27153"/>
      <c r="C27153"/>
      <c r="D27153"/>
      <c r="E27153"/>
      <c r="F27153"/>
      <c r="G27153"/>
      <c r="H27153"/>
      <c r="I27153"/>
      <c r="K27153"/>
      <c r="L27153"/>
      <c r="M27153"/>
      <c r="N27153"/>
      <c r="O27153"/>
      <c r="P27153"/>
      <c r="S27153"/>
    </row>
    <row r="27154" spans="1:19" x14ac:dyDescent="0.3">
      <c r="A27154" s="25"/>
      <c r="B27154"/>
      <c r="C27154"/>
      <c r="D27154"/>
      <c r="E27154"/>
      <c r="F27154"/>
      <c r="G27154"/>
      <c r="H27154"/>
      <c r="I27154"/>
      <c r="K27154"/>
      <c r="L27154"/>
      <c r="M27154"/>
      <c r="N27154"/>
      <c r="O27154"/>
      <c r="P27154"/>
      <c r="S27154"/>
    </row>
    <row r="27155" spans="1:19" x14ac:dyDescent="0.3">
      <c r="A27155" s="25"/>
      <c r="B27155"/>
      <c r="C27155"/>
      <c r="D27155"/>
      <c r="E27155"/>
      <c r="F27155"/>
      <c r="G27155"/>
      <c r="H27155"/>
      <c r="I27155"/>
      <c r="K27155"/>
      <c r="L27155"/>
      <c r="M27155"/>
      <c r="N27155"/>
      <c r="O27155"/>
      <c r="P27155"/>
      <c r="S27155"/>
    </row>
    <row r="27156" spans="1:19" x14ac:dyDescent="0.3">
      <c r="A27156" s="25"/>
      <c r="B27156"/>
      <c r="C27156"/>
      <c r="D27156"/>
      <c r="E27156"/>
      <c r="F27156"/>
      <c r="G27156"/>
      <c r="H27156"/>
      <c r="I27156"/>
      <c r="K27156"/>
      <c r="L27156"/>
      <c r="M27156"/>
      <c r="N27156"/>
      <c r="O27156"/>
      <c r="P27156"/>
      <c r="S27156"/>
    </row>
    <row r="27157" spans="1:19" x14ac:dyDescent="0.3">
      <c r="A27157" s="25"/>
      <c r="B27157"/>
      <c r="C27157"/>
      <c r="D27157"/>
      <c r="E27157"/>
      <c r="F27157"/>
      <c r="G27157"/>
      <c r="H27157"/>
      <c r="I27157"/>
      <c r="K27157"/>
      <c r="L27157"/>
      <c r="M27157"/>
      <c r="N27157"/>
      <c r="O27157"/>
      <c r="P27157"/>
      <c r="S27157"/>
    </row>
    <row r="27158" spans="1:19" x14ac:dyDescent="0.3">
      <c r="A27158" s="25"/>
      <c r="B27158"/>
      <c r="C27158"/>
      <c r="D27158"/>
      <c r="E27158"/>
      <c r="F27158"/>
      <c r="G27158"/>
      <c r="H27158"/>
      <c r="I27158"/>
      <c r="K27158"/>
      <c r="L27158"/>
      <c r="M27158"/>
      <c r="N27158"/>
      <c r="O27158"/>
      <c r="P27158"/>
      <c r="S27158"/>
    </row>
    <row r="27159" spans="1:19" x14ac:dyDescent="0.3">
      <c r="A27159" s="25"/>
      <c r="B27159"/>
      <c r="C27159"/>
      <c r="D27159"/>
      <c r="E27159"/>
      <c r="F27159"/>
      <c r="G27159"/>
      <c r="H27159"/>
      <c r="I27159"/>
      <c r="K27159"/>
      <c r="L27159"/>
      <c r="M27159"/>
      <c r="N27159"/>
      <c r="O27159"/>
      <c r="P27159"/>
      <c r="S27159"/>
    </row>
    <row r="27160" spans="1:19" x14ac:dyDescent="0.3">
      <c r="A27160" s="25"/>
      <c r="B27160"/>
      <c r="C27160"/>
      <c r="D27160"/>
      <c r="E27160"/>
      <c r="F27160"/>
      <c r="G27160"/>
      <c r="H27160"/>
      <c r="I27160"/>
      <c r="K27160"/>
      <c r="L27160"/>
      <c r="M27160"/>
      <c r="N27160"/>
      <c r="O27160"/>
      <c r="P27160"/>
      <c r="S27160"/>
    </row>
    <row r="27161" spans="1:19" x14ac:dyDescent="0.3">
      <c r="A27161" s="25"/>
      <c r="B27161"/>
      <c r="C27161"/>
      <c r="D27161"/>
      <c r="E27161"/>
      <c r="F27161"/>
      <c r="G27161"/>
      <c r="H27161"/>
      <c r="I27161"/>
      <c r="K27161"/>
      <c r="L27161"/>
      <c r="M27161"/>
      <c r="N27161"/>
      <c r="O27161"/>
      <c r="P27161"/>
      <c r="S27161"/>
    </row>
    <row r="27162" spans="1:19" x14ac:dyDescent="0.3">
      <c r="A27162" s="25"/>
      <c r="B27162"/>
      <c r="C27162"/>
      <c r="D27162"/>
      <c r="E27162"/>
      <c r="F27162"/>
      <c r="G27162"/>
      <c r="H27162"/>
      <c r="I27162"/>
      <c r="K27162"/>
      <c r="L27162"/>
      <c r="M27162"/>
      <c r="N27162"/>
      <c r="O27162"/>
      <c r="P27162"/>
      <c r="S27162"/>
    </row>
    <row r="27163" spans="1:19" x14ac:dyDescent="0.3">
      <c r="A27163" s="25"/>
      <c r="B27163"/>
      <c r="C27163"/>
      <c r="D27163"/>
      <c r="E27163"/>
      <c r="F27163"/>
      <c r="G27163"/>
      <c r="H27163"/>
      <c r="I27163"/>
      <c r="K27163"/>
      <c r="L27163"/>
      <c r="M27163"/>
      <c r="N27163"/>
      <c r="O27163"/>
      <c r="P27163"/>
      <c r="S27163"/>
    </row>
    <row r="27164" spans="1:19" x14ac:dyDescent="0.3">
      <c r="A27164" s="25"/>
      <c r="B27164"/>
      <c r="C27164"/>
      <c r="D27164"/>
      <c r="E27164"/>
      <c r="F27164"/>
      <c r="G27164"/>
      <c r="H27164"/>
      <c r="I27164"/>
      <c r="K27164"/>
      <c r="L27164"/>
      <c r="M27164"/>
      <c r="N27164"/>
      <c r="O27164"/>
      <c r="P27164"/>
      <c r="S27164"/>
    </row>
    <row r="27165" spans="1:19" x14ac:dyDescent="0.3">
      <c r="A27165" s="25"/>
      <c r="B27165"/>
      <c r="C27165"/>
      <c r="D27165"/>
      <c r="E27165"/>
      <c r="F27165"/>
      <c r="G27165"/>
      <c r="H27165"/>
      <c r="I27165"/>
      <c r="K27165"/>
      <c r="L27165"/>
      <c r="M27165"/>
      <c r="N27165"/>
      <c r="O27165"/>
      <c r="P27165"/>
      <c r="S27165"/>
    </row>
    <row r="27166" spans="1:19" x14ac:dyDescent="0.3">
      <c r="A27166" s="25"/>
      <c r="B27166"/>
      <c r="C27166"/>
      <c r="D27166"/>
      <c r="E27166"/>
      <c r="F27166"/>
      <c r="G27166"/>
      <c r="H27166"/>
      <c r="I27166"/>
      <c r="K27166"/>
      <c r="L27166"/>
      <c r="M27166"/>
      <c r="N27166"/>
      <c r="O27166"/>
      <c r="P27166"/>
      <c r="S27166"/>
    </row>
    <row r="27167" spans="1:19" x14ac:dyDescent="0.3">
      <c r="A27167" s="25"/>
      <c r="B27167"/>
      <c r="C27167"/>
      <c r="D27167"/>
      <c r="E27167"/>
      <c r="F27167"/>
      <c r="G27167"/>
      <c r="H27167"/>
      <c r="I27167"/>
      <c r="K27167"/>
      <c r="L27167"/>
      <c r="M27167"/>
      <c r="N27167"/>
      <c r="O27167"/>
      <c r="P27167"/>
      <c r="S27167"/>
    </row>
    <row r="27168" spans="1:19" x14ac:dyDescent="0.3">
      <c r="A27168" s="25"/>
      <c r="B27168"/>
      <c r="C27168"/>
      <c r="D27168"/>
      <c r="E27168"/>
      <c r="F27168"/>
      <c r="G27168"/>
      <c r="H27168"/>
      <c r="I27168"/>
      <c r="K27168"/>
      <c r="L27168"/>
      <c r="M27168"/>
      <c r="N27168"/>
      <c r="O27168"/>
      <c r="P27168"/>
      <c r="S27168"/>
    </row>
    <row r="27169" spans="1:19" x14ac:dyDescent="0.3">
      <c r="A27169" s="25"/>
      <c r="B27169"/>
      <c r="C27169"/>
      <c r="D27169"/>
      <c r="E27169"/>
      <c r="F27169"/>
      <c r="G27169"/>
      <c r="H27169"/>
      <c r="I27169"/>
      <c r="K27169"/>
      <c r="L27169"/>
      <c r="M27169"/>
      <c r="N27169"/>
      <c r="O27169"/>
      <c r="P27169"/>
      <c r="S27169"/>
    </row>
    <row r="27170" spans="1:19" x14ac:dyDescent="0.3">
      <c r="A27170" s="25"/>
      <c r="B27170"/>
      <c r="C27170"/>
      <c r="D27170"/>
      <c r="E27170"/>
      <c r="F27170"/>
      <c r="G27170"/>
      <c r="H27170"/>
      <c r="I27170"/>
      <c r="K27170"/>
      <c r="L27170"/>
      <c r="M27170"/>
      <c r="N27170"/>
      <c r="O27170"/>
      <c r="P27170"/>
      <c r="S27170"/>
    </row>
    <row r="27171" spans="1:19" x14ac:dyDescent="0.3">
      <c r="A27171" s="25"/>
      <c r="B27171"/>
      <c r="C27171"/>
      <c r="D27171"/>
      <c r="E27171"/>
      <c r="F27171"/>
      <c r="G27171"/>
      <c r="H27171"/>
      <c r="I27171"/>
      <c r="K27171"/>
      <c r="L27171"/>
      <c r="M27171"/>
      <c r="N27171"/>
      <c r="O27171"/>
      <c r="P27171"/>
      <c r="S27171"/>
    </row>
    <row r="27172" spans="1:19" x14ac:dyDescent="0.3">
      <c r="A27172" s="25"/>
      <c r="B27172"/>
      <c r="C27172"/>
      <c r="D27172"/>
      <c r="E27172"/>
      <c r="F27172"/>
      <c r="G27172"/>
      <c r="H27172" s="26"/>
      <c r="I27172" s="26"/>
      <c r="K27172"/>
      <c r="L27172"/>
      <c r="M27172"/>
      <c r="N27172"/>
      <c r="O27172"/>
      <c r="P27172"/>
      <c r="S27172"/>
    </row>
    <row r="27173" spans="1:19" x14ac:dyDescent="0.3">
      <c r="A27173" s="25"/>
      <c r="B27173"/>
      <c r="C27173"/>
      <c r="D27173"/>
      <c r="E27173"/>
      <c r="F27173"/>
      <c r="G27173"/>
      <c r="H27173" s="26"/>
      <c r="I27173" s="26"/>
      <c r="K27173"/>
      <c r="L27173"/>
      <c r="M27173"/>
      <c r="N27173"/>
      <c r="O27173"/>
      <c r="P27173"/>
      <c r="S27173"/>
    </row>
    <row r="27174" spans="1:19" x14ac:dyDescent="0.3">
      <c r="A27174" s="25"/>
      <c r="B27174"/>
      <c r="C27174"/>
      <c r="D27174"/>
      <c r="E27174"/>
      <c r="F27174"/>
      <c r="G27174"/>
      <c r="H27174" s="26"/>
      <c r="I27174" s="26"/>
      <c r="K27174"/>
      <c r="L27174"/>
      <c r="M27174"/>
      <c r="N27174"/>
      <c r="O27174"/>
      <c r="P27174"/>
      <c r="S27174"/>
    </row>
    <row r="27175" spans="1:19" x14ac:dyDescent="0.3">
      <c r="A27175" s="25"/>
      <c r="B27175"/>
      <c r="C27175"/>
      <c r="D27175"/>
      <c r="E27175"/>
      <c r="F27175"/>
      <c r="G27175"/>
      <c r="H27175" s="26"/>
      <c r="I27175" s="26"/>
      <c r="K27175"/>
      <c r="L27175"/>
      <c r="M27175"/>
      <c r="N27175"/>
      <c r="O27175"/>
      <c r="P27175"/>
      <c r="S27175"/>
    </row>
    <row r="27176" spans="1:19" x14ac:dyDescent="0.3">
      <c r="A27176" s="25"/>
      <c r="B27176"/>
      <c r="C27176"/>
      <c r="D27176"/>
      <c r="E27176"/>
      <c r="F27176"/>
      <c r="G27176"/>
      <c r="H27176" s="26"/>
      <c r="I27176" s="26"/>
      <c r="K27176"/>
      <c r="L27176"/>
      <c r="M27176"/>
      <c r="N27176"/>
      <c r="O27176"/>
      <c r="P27176"/>
      <c r="S27176"/>
    </row>
    <row r="27177" spans="1:19" x14ac:dyDescent="0.3">
      <c r="A27177" s="25"/>
      <c r="B27177"/>
      <c r="C27177"/>
      <c r="D27177"/>
      <c r="E27177"/>
      <c r="F27177"/>
      <c r="G27177"/>
      <c r="H27177"/>
      <c r="I27177"/>
      <c r="K27177"/>
      <c r="L27177"/>
      <c r="M27177"/>
      <c r="N27177"/>
      <c r="O27177"/>
      <c r="P27177"/>
      <c r="S27177"/>
    </row>
    <row r="27178" spans="1:19" x14ac:dyDescent="0.3">
      <c r="A27178" s="25"/>
      <c r="B27178"/>
      <c r="C27178"/>
      <c r="D27178"/>
      <c r="E27178"/>
      <c r="F27178"/>
      <c r="G27178"/>
      <c r="H27178"/>
      <c r="I27178"/>
      <c r="K27178"/>
      <c r="L27178"/>
      <c r="M27178"/>
      <c r="N27178"/>
      <c r="O27178"/>
      <c r="P27178"/>
      <c r="S27178"/>
    </row>
    <row r="27179" spans="1:19" x14ac:dyDescent="0.3">
      <c r="A27179" s="25"/>
      <c r="B27179"/>
      <c r="C27179"/>
      <c r="D27179"/>
      <c r="E27179"/>
      <c r="F27179"/>
      <c r="G27179"/>
      <c r="H27179"/>
      <c r="I27179"/>
      <c r="K27179"/>
      <c r="L27179"/>
      <c r="M27179"/>
      <c r="N27179"/>
      <c r="O27179"/>
      <c r="P27179"/>
      <c r="S27179"/>
    </row>
    <row r="27180" spans="1:19" x14ac:dyDescent="0.3">
      <c r="A27180" s="25"/>
      <c r="B27180"/>
      <c r="C27180"/>
      <c r="D27180"/>
      <c r="E27180"/>
      <c r="F27180"/>
      <c r="G27180"/>
      <c r="H27180"/>
      <c r="I27180"/>
      <c r="K27180"/>
      <c r="L27180"/>
      <c r="M27180"/>
      <c r="N27180"/>
      <c r="O27180"/>
      <c r="P27180"/>
      <c r="S27180"/>
    </row>
    <row r="27181" spans="1:19" x14ac:dyDescent="0.3">
      <c r="A27181" s="25"/>
      <c r="B27181"/>
      <c r="C27181"/>
      <c r="D27181"/>
      <c r="E27181"/>
      <c r="F27181"/>
      <c r="G27181"/>
      <c r="H27181"/>
      <c r="I27181"/>
      <c r="K27181"/>
      <c r="L27181"/>
      <c r="M27181"/>
      <c r="N27181"/>
      <c r="O27181"/>
      <c r="P27181"/>
      <c r="S27181"/>
    </row>
    <row r="27182" spans="1:19" x14ac:dyDescent="0.3">
      <c r="A27182" s="25"/>
      <c r="B27182"/>
      <c r="C27182"/>
      <c r="D27182"/>
      <c r="E27182"/>
      <c r="F27182"/>
      <c r="G27182"/>
      <c r="H27182"/>
      <c r="I27182"/>
      <c r="K27182"/>
      <c r="L27182"/>
      <c r="M27182"/>
      <c r="N27182"/>
      <c r="O27182"/>
      <c r="P27182"/>
      <c r="S27182"/>
    </row>
    <row r="27183" spans="1:19" x14ac:dyDescent="0.3">
      <c r="A27183" s="25"/>
      <c r="B27183"/>
      <c r="C27183"/>
      <c r="D27183"/>
      <c r="E27183"/>
      <c r="F27183"/>
      <c r="G27183"/>
      <c r="H27183"/>
      <c r="I27183"/>
      <c r="K27183"/>
      <c r="L27183"/>
      <c r="M27183"/>
      <c r="N27183"/>
      <c r="O27183"/>
      <c r="P27183"/>
      <c r="S27183"/>
    </row>
    <row r="27184" spans="1:19" x14ac:dyDescent="0.3">
      <c r="A27184" s="25"/>
      <c r="B27184"/>
      <c r="C27184"/>
      <c r="D27184"/>
      <c r="E27184"/>
      <c r="F27184"/>
      <c r="G27184"/>
      <c r="H27184"/>
      <c r="I27184"/>
      <c r="K27184"/>
      <c r="L27184"/>
      <c r="M27184"/>
      <c r="N27184"/>
      <c r="O27184"/>
      <c r="P27184"/>
      <c r="S27184"/>
    </row>
    <row r="27185" spans="1:19" x14ac:dyDescent="0.3">
      <c r="A27185" s="25"/>
      <c r="B27185"/>
      <c r="C27185"/>
      <c r="D27185"/>
      <c r="E27185"/>
      <c r="F27185"/>
      <c r="G27185"/>
      <c r="H27185"/>
      <c r="I27185"/>
      <c r="K27185"/>
      <c r="L27185"/>
      <c r="M27185"/>
      <c r="N27185"/>
      <c r="O27185"/>
      <c r="P27185"/>
      <c r="S27185"/>
    </row>
    <row r="27186" spans="1:19" x14ac:dyDescent="0.3">
      <c r="A27186" s="25"/>
      <c r="B27186"/>
      <c r="C27186"/>
      <c r="D27186"/>
      <c r="E27186"/>
      <c r="F27186"/>
      <c r="G27186"/>
      <c r="H27186"/>
      <c r="I27186"/>
      <c r="K27186"/>
      <c r="L27186"/>
      <c r="M27186"/>
      <c r="N27186"/>
      <c r="O27186"/>
      <c r="P27186"/>
      <c r="S27186"/>
    </row>
    <row r="27187" spans="1:19" x14ac:dyDescent="0.3">
      <c r="A27187" s="25"/>
      <c r="B27187"/>
      <c r="C27187"/>
      <c r="D27187"/>
      <c r="E27187"/>
      <c r="F27187"/>
      <c r="G27187"/>
      <c r="H27187"/>
      <c r="I27187"/>
      <c r="K27187"/>
      <c r="L27187"/>
      <c r="M27187"/>
      <c r="N27187"/>
      <c r="O27187"/>
      <c r="P27187"/>
      <c r="S27187"/>
    </row>
    <row r="27188" spans="1:19" x14ac:dyDescent="0.3">
      <c r="A27188" s="25"/>
      <c r="B27188"/>
      <c r="C27188"/>
      <c r="D27188"/>
      <c r="E27188"/>
      <c r="F27188"/>
      <c r="G27188"/>
      <c r="H27188"/>
      <c r="I27188"/>
      <c r="K27188"/>
      <c r="L27188"/>
      <c r="M27188"/>
      <c r="N27188"/>
      <c r="O27188"/>
      <c r="P27188"/>
      <c r="S27188"/>
    </row>
    <row r="27189" spans="1:19" x14ac:dyDescent="0.3">
      <c r="A27189" s="25"/>
      <c r="B27189"/>
      <c r="C27189"/>
      <c r="D27189"/>
      <c r="E27189"/>
      <c r="F27189"/>
      <c r="G27189"/>
      <c r="H27189"/>
      <c r="I27189"/>
      <c r="K27189"/>
      <c r="L27189"/>
      <c r="M27189"/>
      <c r="N27189"/>
      <c r="O27189"/>
      <c r="P27189"/>
      <c r="S27189"/>
    </row>
    <row r="27190" spans="1:19" x14ac:dyDescent="0.3">
      <c r="A27190" s="25"/>
      <c r="B27190"/>
      <c r="C27190"/>
      <c r="D27190"/>
      <c r="E27190"/>
      <c r="F27190"/>
      <c r="G27190"/>
      <c r="H27190"/>
      <c r="I27190"/>
      <c r="K27190"/>
      <c r="L27190"/>
      <c r="M27190"/>
      <c r="N27190"/>
      <c r="O27190"/>
      <c r="P27190"/>
      <c r="S27190"/>
    </row>
    <row r="27191" spans="1:19" x14ac:dyDescent="0.3">
      <c r="A27191" s="25"/>
      <c r="B27191"/>
      <c r="C27191"/>
      <c r="D27191"/>
      <c r="E27191"/>
      <c r="F27191"/>
      <c r="G27191"/>
      <c r="H27191"/>
      <c r="I27191"/>
      <c r="K27191"/>
      <c r="L27191"/>
      <c r="M27191"/>
      <c r="N27191"/>
      <c r="O27191"/>
      <c r="P27191"/>
      <c r="S27191"/>
    </row>
    <row r="27192" spans="1:19" x14ac:dyDescent="0.3">
      <c r="A27192" s="25"/>
      <c r="B27192"/>
      <c r="C27192"/>
      <c r="D27192"/>
      <c r="E27192"/>
      <c r="F27192"/>
      <c r="G27192"/>
      <c r="H27192"/>
      <c r="I27192"/>
      <c r="K27192"/>
      <c r="L27192"/>
      <c r="M27192"/>
      <c r="N27192"/>
      <c r="O27192"/>
      <c r="P27192"/>
      <c r="S27192"/>
    </row>
    <row r="27193" spans="1:19" x14ac:dyDescent="0.3">
      <c r="A27193" s="25"/>
      <c r="B27193"/>
      <c r="C27193"/>
      <c r="D27193"/>
      <c r="E27193"/>
      <c r="F27193"/>
      <c r="G27193"/>
      <c r="H27193"/>
      <c r="I27193"/>
      <c r="K27193"/>
      <c r="L27193"/>
      <c r="M27193"/>
      <c r="N27193"/>
      <c r="O27193"/>
      <c r="P27193"/>
      <c r="S27193"/>
    </row>
    <row r="27194" spans="1:19" x14ac:dyDescent="0.3">
      <c r="A27194" s="25"/>
      <c r="B27194"/>
      <c r="C27194"/>
      <c r="D27194"/>
      <c r="E27194"/>
      <c r="F27194"/>
      <c r="G27194"/>
      <c r="H27194" s="14"/>
      <c r="I27194" s="14"/>
      <c r="K27194"/>
      <c r="L27194"/>
      <c r="M27194"/>
      <c r="N27194"/>
      <c r="O27194"/>
      <c r="P27194"/>
      <c r="S27194"/>
    </row>
    <row r="27195" spans="1:19" x14ac:dyDescent="0.3">
      <c r="A27195" s="25"/>
      <c r="B27195"/>
      <c r="C27195"/>
      <c r="D27195"/>
      <c r="E27195"/>
      <c r="F27195"/>
      <c r="G27195"/>
      <c r="H27195" s="14"/>
      <c r="I27195" s="14"/>
      <c r="K27195"/>
      <c r="L27195"/>
      <c r="M27195"/>
      <c r="N27195"/>
      <c r="O27195"/>
      <c r="P27195"/>
      <c r="S27195"/>
    </row>
    <row r="27196" spans="1:19" x14ac:dyDescent="0.3">
      <c r="A27196" s="25"/>
      <c r="B27196"/>
      <c r="C27196"/>
      <c r="D27196"/>
      <c r="E27196"/>
      <c r="F27196"/>
      <c r="G27196"/>
      <c r="H27196" s="14"/>
      <c r="I27196" s="14"/>
      <c r="K27196"/>
      <c r="L27196"/>
      <c r="M27196"/>
      <c r="N27196"/>
      <c r="O27196"/>
      <c r="P27196"/>
      <c r="S27196"/>
    </row>
    <row r="27197" spans="1:19" x14ac:dyDescent="0.3">
      <c r="A27197" s="25"/>
      <c r="B27197"/>
      <c r="C27197"/>
      <c r="D27197"/>
      <c r="E27197"/>
      <c r="F27197"/>
      <c r="G27197"/>
      <c r="H27197" s="14"/>
      <c r="I27197" s="14"/>
      <c r="K27197"/>
      <c r="L27197"/>
      <c r="M27197"/>
      <c r="N27197"/>
      <c r="O27197"/>
      <c r="P27197"/>
      <c r="S27197"/>
    </row>
    <row r="27198" spans="1:19" x14ac:dyDescent="0.3">
      <c r="A27198" s="25"/>
      <c r="B27198"/>
      <c r="C27198"/>
      <c r="D27198"/>
      <c r="E27198"/>
      <c r="F27198"/>
      <c r="G27198"/>
      <c r="H27198" s="14"/>
      <c r="I27198" s="14"/>
      <c r="K27198"/>
      <c r="L27198"/>
      <c r="M27198"/>
      <c r="N27198"/>
      <c r="O27198"/>
      <c r="P27198"/>
      <c r="S27198"/>
    </row>
    <row r="27199" spans="1:19" x14ac:dyDescent="0.3">
      <c r="A27199" s="25"/>
      <c r="B27199"/>
      <c r="C27199"/>
      <c r="D27199"/>
      <c r="E27199"/>
      <c r="F27199"/>
      <c r="G27199"/>
      <c r="H27199"/>
      <c r="I27199"/>
      <c r="K27199"/>
      <c r="L27199"/>
      <c r="M27199"/>
      <c r="N27199"/>
      <c r="O27199"/>
      <c r="P27199"/>
      <c r="S27199"/>
    </row>
    <row r="27200" spans="1:19" x14ac:dyDescent="0.3">
      <c r="A27200" s="25"/>
      <c r="B27200"/>
      <c r="C27200"/>
      <c r="D27200"/>
      <c r="E27200"/>
      <c r="F27200"/>
      <c r="G27200"/>
      <c r="H27200"/>
      <c r="I27200"/>
      <c r="K27200"/>
      <c r="L27200"/>
      <c r="M27200"/>
      <c r="N27200"/>
      <c r="O27200"/>
      <c r="P27200"/>
      <c r="S27200"/>
    </row>
    <row r="27201" spans="1:19" x14ac:dyDescent="0.3">
      <c r="A27201" s="25"/>
      <c r="B27201"/>
      <c r="C27201"/>
      <c r="D27201"/>
      <c r="E27201"/>
      <c r="F27201"/>
      <c r="G27201"/>
      <c r="H27201"/>
      <c r="I27201"/>
      <c r="K27201"/>
      <c r="L27201"/>
      <c r="M27201"/>
      <c r="N27201"/>
      <c r="O27201"/>
      <c r="P27201"/>
      <c r="S27201"/>
    </row>
    <row r="27202" spans="1:19" x14ac:dyDescent="0.3">
      <c r="A27202" s="25"/>
      <c r="B27202"/>
      <c r="C27202"/>
      <c r="D27202"/>
      <c r="E27202"/>
      <c r="F27202"/>
      <c r="G27202"/>
      <c r="H27202"/>
      <c r="I27202"/>
      <c r="K27202"/>
      <c r="L27202"/>
      <c r="M27202"/>
      <c r="N27202"/>
      <c r="O27202"/>
      <c r="P27202"/>
      <c r="S27202"/>
    </row>
    <row r="27203" spans="1:19" x14ac:dyDescent="0.3">
      <c r="A27203" s="25"/>
      <c r="B27203"/>
      <c r="C27203"/>
      <c r="D27203"/>
      <c r="E27203"/>
      <c r="F27203"/>
      <c r="G27203"/>
      <c r="H27203"/>
      <c r="I27203"/>
      <c r="K27203"/>
      <c r="L27203"/>
      <c r="M27203"/>
      <c r="N27203"/>
      <c r="O27203"/>
      <c r="P27203"/>
      <c r="S27203"/>
    </row>
    <row r="27204" spans="1:19" x14ac:dyDescent="0.3">
      <c r="A27204" s="25"/>
      <c r="B27204"/>
      <c r="C27204"/>
      <c r="D27204"/>
      <c r="E27204"/>
      <c r="F27204"/>
      <c r="G27204"/>
      <c r="H27204"/>
      <c r="I27204"/>
      <c r="K27204"/>
      <c r="L27204"/>
      <c r="M27204"/>
      <c r="N27204"/>
      <c r="O27204"/>
      <c r="P27204"/>
      <c r="S27204"/>
    </row>
    <row r="27205" spans="1:19" x14ac:dyDescent="0.3">
      <c r="A27205" s="25"/>
      <c r="B27205"/>
      <c r="C27205"/>
      <c r="D27205"/>
      <c r="E27205"/>
      <c r="F27205"/>
      <c r="G27205"/>
      <c r="H27205"/>
      <c r="I27205"/>
      <c r="K27205"/>
      <c r="L27205"/>
      <c r="M27205"/>
      <c r="N27205"/>
      <c r="O27205"/>
      <c r="P27205"/>
      <c r="S27205"/>
    </row>
    <row r="27206" spans="1:19" x14ac:dyDescent="0.3">
      <c r="A27206" s="25"/>
      <c r="B27206"/>
      <c r="C27206"/>
      <c r="D27206"/>
      <c r="E27206"/>
      <c r="F27206"/>
      <c r="G27206"/>
      <c r="H27206"/>
      <c r="I27206"/>
      <c r="K27206"/>
      <c r="L27206"/>
      <c r="M27206"/>
      <c r="N27206"/>
      <c r="O27206"/>
      <c r="P27206"/>
      <c r="S27206"/>
    </row>
    <row r="27207" spans="1:19" x14ac:dyDescent="0.3">
      <c r="A27207" s="25"/>
      <c r="B27207"/>
      <c r="C27207"/>
      <c r="D27207"/>
      <c r="E27207"/>
      <c r="F27207"/>
      <c r="G27207"/>
      <c r="H27207"/>
      <c r="I27207"/>
      <c r="K27207"/>
      <c r="L27207"/>
      <c r="M27207"/>
      <c r="N27207"/>
      <c r="O27207"/>
      <c r="P27207"/>
      <c r="S27207"/>
    </row>
    <row r="27208" spans="1:19" x14ac:dyDescent="0.3">
      <c r="A27208" s="25"/>
      <c r="B27208"/>
      <c r="C27208"/>
      <c r="D27208"/>
      <c r="E27208"/>
      <c r="F27208"/>
      <c r="G27208"/>
      <c r="H27208"/>
      <c r="I27208"/>
      <c r="K27208"/>
      <c r="L27208"/>
      <c r="M27208"/>
      <c r="N27208"/>
      <c r="O27208"/>
      <c r="P27208"/>
      <c r="S27208"/>
    </row>
    <row r="27209" spans="1:19" x14ac:dyDescent="0.3">
      <c r="A27209" s="25"/>
      <c r="B27209"/>
      <c r="C27209"/>
      <c r="D27209"/>
      <c r="E27209"/>
      <c r="F27209"/>
      <c r="G27209"/>
      <c r="H27209"/>
      <c r="I27209"/>
      <c r="K27209"/>
      <c r="L27209"/>
      <c r="M27209"/>
      <c r="N27209"/>
      <c r="O27209"/>
      <c r="P27209"/>
      <c r="S27209"/>
    </row>
    <row r="27210" spans="1:19" x14ac:dyDescent="0.3">
      <c r="A27210" s="25"/>
      <c r="B27210"/>
      <c r="C27210"/>
      <c r="D27210"/>
      <c r="E27210"/>
      <c r="F27210"/>
      <c r="G27210"/>
      <c r="H27210"/>
      <c r="I27210"/>
      <c r="K27210"/>
      <c r="L27210"/>
      <c r="M27210"/>
      <c r="N27210"/>
      <c r="O27210"/>
      <c r="P27210"/>
      <c r="S27210"/>
    </row>
    <row r="27211" spans="1:19" x14ac:dyDescent="0.3">
      <c r="A27211" s="25"/>
      <c r="B27211"/>
      <c r="C27211"/>
      <c r="D27211"/>
      <c r="E27211"/>
      <c r="F27211"/>
      <c r="G27211"/>
      <c r="H27211"/>
      <c r="I27211"/>
      <c r="K27211"/>
      <c r="L27211"/>
      <c r="M27211"/>
      <c r="N27211"/>
      <c r="O27211"/>
      <c r="P27211"/>
      <c r="S27211"/>
    </row>
    <row r="27212" spans="1:19" x14ac:dyDescent="0.3">
      <c r="A27212" s="25"/>
      <c r="B27212"/>
      <c r="C27212"/>
      <c r="D27212"/>
      <c r="E27212"/>
      <c r="F27212"/>
      <c r="G27212"/>
      <c r="H27212"/>
      <c r="I27212"/>
      <c r="K27212"/>
      <c r="L27212"/>
      <c r="M27212"/>
      <c r="N27212"/>
      <c r="O27212"/>
      <c r="P27212"/>
      <c r="S27212"/>
    </row>
    <row r="27213" spans="1:19" x14ac:dyDescent="0.3">
      <c r="A27213" s="25"/>
      <c r="B27213"/>
      <c r="C27213"/>
      <c r="D27213"/>
      <c r="E27213"/>
      <c r="F27213"/>
      <c r="G27213"/>
      <c r="H27213"/>
      <c r="I27213"/>
      <c r="K27213"/>
      <c r="L27213"/>
      <c r="M27213"/>
      <c r="N27213"/>
      <c r="O27213"/>
      <c r="P27213"/>
      <c r="S27213"/>
    </row>
    <row r="27214" spans="1:19" x14ac:dyDescent="0.3">
      <c r="A27214" s="25"/>
      <c r="B27214"/>
      <c r="C27214"/>
      <c r="D27214"/>
      <c r="E27214"/>
      <c r="F27214"/>
      <c r="G27214"/>
      <c r="H27214"/>
      <c r="I27214"/>
      <c r="K27214"/>
      <c r="L27214"/>
      <c r="M27214"/>
      <c r="N27214"/>
      <c r="O27214"/>
      <c r="P27214"/>
      <c r="S27214"/>
    </row>
    <row r="27215" spans="1:19" x14ac:dyDescent="0.3">
      <c r="A27215" s="25"/>
      <c r="B27215"/>
      <c r="C27215"/>
      <c r="D27215"/>
      <c r="E27215"/>
      <c r="F27215"/>
      <c r="G27215"/>
      <c r="H27215"/>
      <c r="I27215"/>
      <c r="K27215"/>
      <c r="L27215"/>
      <c r="M27215"/>
      <c r="N27215"/>
      <c r="O27215"/>
      <c r="P27215"/>
      <c r="S27215"/>
    </row>
    <row r="27216" spans="1:19" x14ac:dyDescent="0.3">
      <c r="A27216" s="25"/>
      <c r="B27216"/>
      <c r="C27216"/>
      <c r="D27216"/>
      <c r="E27216"/>
      <c r="F27216"/>
      <c r="G27216"/>
      <c r="H27216"/>
      <c r="I27216"/>
      <c r="K27216"/>
      <c r="L27216"/>
      <c r="M27216"/>
      <c r="N27216"/>
      <c r="O27216"/>
      <c r="P27216"/>
      <c r="S27216"/>
    </row>
    <row r="27217" spans="1:19" x14ac:dyDescent="0.3">
      <c r="A27217" s="25"/>
      <c r="B27217"/>
      <c r="C27217"/>
      <c r="D27217"/>
      <c r="E27217"/>
      <c r="F27217"/>
      <c r="G27217"/>
      <c r="H27217"/>
      <c r="I27217"/>
      <c r="K27217"/>
      <c r="L27217"/>
      <c r="M27217"/>
      <c r="N27217"/>
      <c r="O27217"/>
      <c r="P27217"/>
      <c r="S27217"/>
    </row>
    <row r="27218" spans="1:19" x14ac:dyDescent="0.3">
      <c r="A27218" s="25"/>
      <c r="B27218"/>
      <c r="C27218"/>
      <c r="D27218"/>
      <c r="E27218"/>
      <c r="F27218"/>
      <c r="G27218"/>
      <c r="H27218"/>
      <c r="I27218"/>
      <c r="K27218"/>
      <c r="L27218"/>
      <c r="M27218"/>
      <c r="N27218"/>
      <c r="O27218"/>
      <c r="P27218"/>
      <c r="S27218"/>
    </row>
    <row r="27219" spans="1:19" x14ac:dyDescent="0.3">
      <c r="A27219" s="25"/>
      <c r="B27219"/>
      <c r="C27219"/>
      <c r="D27219"/>
      <c r="E27219"/>
      <c r="F27219"/>
      <c r="G27219"/>
      <c r="H27219"/>
      <c r="I27219"/>
      <c r="K27219"/>
      <c r="L27219"/>
      <c r="M27219"/>
      <c r="N27219"/>
      <c r="O27219"/>
      <c r="P27219"/>
      <c r="S27219"/>
    </row>
    <row r="27220" spans="1:19" x14ac:dyDescent="0.3">
      <c r="A27220" s="25"/>
      <c r="B27220"/>
      <c r="C27220"/>
      <c r="D27220"/>
      <c r="E27220"/>
      <c r="F27220"/>
      <c r="G27220"/>
      <c r="H27220"/>
      <c r="I27220"/>
      <c r="K27220"/>
      <c r="L27220"/>
      <c r="M27220"/>
      <c r="N27220"/>
      <c r="O27220"/>
      <c r="P27220"/>
      <c r="S27220"/>
    </row>
    <row r="27221" spans="1:19" x14ac:dyDescent="0.3">
      <c r="A27221" s="25"/>
      <c r="B27221"/>
      <c r="C27221"/>
      <c r="D27221"/>
      <c r="E27221"/>
      <c r="F27221"/>
      <c r="G27221"/>
      <c r="H27221"/>
      <c r="I27221"/>
      <c r="K27221"/>
      <c r="L27221"/>
      <c r="M27221"/>
      <c r="N27221"/>
      <c r="O27221"/>
      <c r="P27221"/>
      <c r="S27221"/>
    </row>
    <row r="27222" spans="1:19" x14ac:dyDescent="0.3">
      <c r="A27222" s="25"/>
      <c r="B27222"/>
      <c r="C27222"/>
      <c r="D27222"/>
      <c r="E27222"/>
      <c r="F27222"/>
      <c r="G27222"/>
      <c r="H27222"/>
      <c r="I27222"/>
      <c r="K27222"/>
      <c r="L27222"/>
      <c r="M27222"/>
      <c r="N27222"/>
      <c r="O27222"/>
      <c r="P27222"/>
      <c r="S27222"/>
    </row>
    <row r="27223" spans="1:19" x14ac:dyDescent="0.3">
      <c r="A27223" s="25"/>
      <c r="B27223"/>
      <c r="C27223"/>
      <c r="D27223"/>
      <c r="E27223"/>
      <c r="F27223"/>
      <c r="G27223"/>
      <c r="H27223"/>
      <c r="I27223"/>
      <c r="K27223"/>
      <c r="L27223"/>
      <c r="M27223"/>
      <c r="N27223"/>
      <c r="O27223"/>
      <c r="P27223"/>
      <c r="S27223"/>
    </row>
    <row r="27224" spans="1:19" x14ac:dyDescent="0.3">
      <c r="A27224" s="25"/>
      <c r="B27224"/>
      <c r="C27224"/>
      <c r="D27224"/>
      <c r="E27224"/>
      <c r="F27224"/>
      <c r="G27224"/>
      <c r="H27224"/>
      <c r="I27224"/>
      <c r="K27224"/>
      <c r="L27224"/>
      <c r="M27224"/>
      <c r="N27224"/>
      <c r="O27224"/>
      <c r="P27224"/>
      <c r="S27224"/>
    </row>
    <row r="27225" spans="1:19" x14ac:dyDescent="0.3">
      <c r="A27225" s="25"/>
      <c r="B27225"/>
      <c r="C27225"/>
      <c r="D27225"/>
      <c r="E27225"/>
      <c r="F27225"/>
      <c r="G27225"/>
      <c r="H27225"/>
      <c r="I27225"/>
      <c r="K27225"/>
      <c r="L27225"/>
      <c r="M27225"/>
      <c r="N27225"/>
      <c r="O27225"/>
      <c r="P27225"/>
      <c r="S27225"/>
    </row>
    <row r="27226" spans="1:19" x14ac:dyDescent="0.3">
      <c r="A27226" s="25"/>
      <c r="B27226"/>
      <c r="C27226"/>
      <c r="D27226"/>
      <c r="E27226"/>
      <c r="F27226"/>
      <c r="G27226"/>
      <c r="H27226"/>
      <c r="I27226"/>
      <c r="K27226"/>
      <c r="L27226"/>
      <c r="M27226"/>
      <c r="N27226"/>
      <c r="O27226"/>
      <c r="P27226"/>
      <c r="S27226"/>
    </row>
    <row r="27227" spans="1:19" x14ac:dyDescent="0.3">
      <c r="A27227" s="25"/>
      <c r="B27227"/>
      <c r="C27227"/>
      <c r="D27227"/>
      <c r="E27227"/>
      <c r="F27227"/>
      <c r="G27227"/>
      <c r="H27227"/>
      <c r="I27227"/>
      <c r="K27227"/>
      <c r="L27227"/>
      <c r="M27227"/>
      <c r="N27227"/>
      <c r="O27227"/>
      <c r="P27227"/>
      <c r="S27227"/>
    </row>
    <row r="27228" spans="1:19" x14ac:dyDescent="0.3">
      <c r="A27228" s="25"/>
      <c r="B27228"/>
      <c r="C27228"/>
      <c r="D27228"/>
      <c r="E27228"/>
      <c r="F27228"/>
      <c r="G27228"/>
      <c r="H27228"/>
      <c r="I27228"/>
      <c r="K27228"/>
      <c r="L27228"/>
      <c r="M27228"/>
      <c r="N27228"/>
      <c r="O27228"/>
      <c r="P27228"/>
      <c r="S27228"/>
    </row>
    <row r="27229" spans="1:19" x14ac:dyDescent="0.3">
      <c r="A27229" s="25"/>
      <c r="B27229"/>
      <c r="C27229"/>
      <c r="D27229"/>
      <c r="E27229"/>
      <c r="F27229"/>
      <c r="G27229"/>
      <c r="H27229"/>
      <c r="I27229"/>
      <c r="K27229"/>
      <c r="L27229"/>
      <c r="M27229"/>
      <c r="N27229"/>
      <c r="O27229"/>
      <c r="P27229"/>
      <c r="S27229"/>
    </row>
    <row r="27230" spans="1:19" x14ac:dyDescent="0.3">
      <c r="A27230" s="25"/>
      <c r="B27230"/>
      <c r="C27230"/>
      <c r="D27230"/>
      <c r="E27230"/>
      <c r="F27230"/>
      <c r="G27230"/>
      <c r="H27230"/>
      <c r="I27230"/>
      <c r="K27230"/>
      <c r="L27230"/>
      <c r="M27230"/>
      <c r="N27230"/>
      <c r="O27230"/>
      <c r="P27230"/>
      <c r="S27230"/>
    </row>
    <row r="27231" spans="1:19" x14ac:dyDescent="0.3">
      <c r="A27231" s="25"/>
      <c r="B27231"/>
      <c r="C27231"/>
      <c r="D27231"/>
      <c r="E27231"/>
      <c r="F27231"/>
      <c r="G27231"/>
      <c r="H27231"/>
      <c r="I27231"/>
      <c r="K27231"/>
      <c r="L27231"/>
      <c r="M27231"/>
      <c r="N27231"/>
      <c r="O27231"/>
      <c r="P27231"/>
      <c r="S27231"/>
    </row>
    <row r="27232" spans="1:19" x14ac:dyDescent="0.3">
      <c r="A27232" s="25"/>
      <c r="B27232"/>
      <c r="C27232"/>
      <c r="D27232"/>
      <c r="E27232"/>
      <c r="F27232"/>
      <c r="G27232"/>
      <c r="H27232"/>
      <c r="I27232"/>
      <c r="K27232"/>
      <c r="L27232"/>
      <c r="M27232"/>
      <c r="N27232"/>
      <c r="O27232"/>
      <c r="P27232"/>
      <c r="S27232"/>
    </row>
    <row r="27233" spans="1:19" x14ac:dyDescent="0.3">
      <c r="A27233" s="25"/>
      <c r="B27233"/>
      <c r="C27233"/>
      <c r="D27233"/>
      <c r="E27233"/>
      <c r="F27233"/>
      <c r="G27233"/>
      <c r="H27233"/>
      <c r="I27233"/>
      <c r="K27233"/>
      <c r="L27233"/>
      <c r="M27233"/>
      <c r="N27233"/>
      <c r="O27233"/>
      <c r="P27233"/>
      <c r="S27233"/>
    </row>
    <row r="27234" spans="1:19" x14ac:dyDescent="0.3">
      <c r="A27234" s="25"/>
      <c r="B27234"/>
      <c r="C27234"/>
      <c r="D27234"/>
      <c r="E27234"/>
      <c r="F27234"/>
      <c r="G27234"/>
      <c r="H27234"/>
      <c r="I27234"/>
      <c r="K27234"/>
      <c r="L27234"/>
      <c r="M27234"/>
      <c r="N27234"/>
      <c r="O27234"/>
      <c r="P27234"/>
      <c r="S27234"/>
    </row>
    <row r="27235" spans="1:19" x14ac:dyDescent="0.3">
      <c r="A27235" s="25"/>
      <c r="B27235"/>
      <c r="C27235"/>
      <c r="D27235"/>
      <c r="E27235"/>
      <c r="F27235"/>
      <c r="G27235"/>
      <c r="H27235"/>
      <c r="I27235"/>
      <c r="K27235"/>
      <c r="L27235"/>
      <c r="M27235"/>
      <c r="N27235"/>
      <c r="O27235"/>
      <c r="P27235"/>
      <c r="S27235"/>
    </row>
    <row r="27236" spans="1:19" x14ac:dyDescent="0.3">
      <c r="A27236" s="25"/>
      <c r="B27236"/>
      <c r="C27236"/>
      <c r="D27236"/>
      <c r="E27236"/>
      <c r="F27236"/>
      <c r="G27236"/>
      <c r="H27236"/>
      <c r="I27236"/>
      <c r="K27236"/>
      <c r="L27236"/>
      <c r="M27236"/>
      <c r="N27236"/>
      <c r="O27236"/>
      <c r="P27236"/>
      <c r="S27236"/>
    </row>
    <row r="27237" spans="1:19" x14ac:dyDescent="0.3">
      <c r="A27237" s="25"/>
      <c r="B27237"/>
      <c r="C27237"/>
      <c r="D27237"/>
      <c r="E27237"/>
      <c r="F27237"/>
      <c r="G27237"/>
      <c r="H27237"/>
      <c r="I27237"/>
      <c r="K27237"/>
      <c r="L27237"/>
      <c r="M27237"/>
      <c r="N27237"/>
      <c r="O27237"/>
      <c r="P27237"/>
      <c r="S27237"/>
    </row>
    <row r="27238" spans="1:19" x14ac:dyDescent="0.3">
      <c r="A27238" s="25"/>
      <c r="B27238"/>
      <c r="C27238"/>
      <c r="D27238"/>
      <c r="E27238"/>
      <c r="F27238"/>
      <c r="G27238"/>
      <c r="H27238"/>
      <c r="I27238"/>
      <c r="K27238"/>
      <c r="L27238"/>
      <c r="M27238"/>
      <c r="N27238"/>
      <c r="O27238"/>
      <c r="P27238"/>
      <c r="S27238"/>
    </row>
    <row r="27239" spans="1:19" x14ac:dyDescent="0.3">
      <c r="A27239" s="25"/>
      <c r="B27239"/>
      <c r="C27239"/>
      <c r="D27239"/>
      <c r="E27239"/>
      <c r="F27239"/>
      <c r="G27239"/>
      <c r="H27239"/>
      <c r="I27239"/>
      <c r="K27239"/>
      <c r="L27239"/>
      <c r="M27239"/>
      <c r="N27239"/>
      <c r="O27239"/>
      <c r="P27239"/>
      <c r="S27239"/>
    </row>
    <row r="27240" spans="1:19" x14ac:dyDescent="0.3">
      <c r="A27240" s="25"/>
      <c r="B27240"/>
      <c r="C27240"/>
      <c r="D27240"/>
      <c r="E27240"/>
      <c r="F27240"/>
      <c r="G27240"/>
      <c r="H27240"/>
      <c r="I27240"/>
      <c r="K27240"/>
      <c r="L27240"/>
      <c r="M27240"/>
      <c r="N27240"/>
      <c r="O27240"/>
      <c r="P27240"/>
      <c r="S27240"/>
    </row>
    <row r="27241" spans="1:19" x14ac:dyDescent="0.3">
      <c r="A27241" s="25"/>
      <c r="B27241"/>
      <c r="C27241"/>
      <c r="D27241"/>
      <c r="E27241"/>
      <c r="F27241"/>
      <c r="G27241"/>
      <c r="H27241"/>
      <c r="I27241"/>
      <c r="K27241"/>
      <c r="L27241"/>
      <c r="M27241"/>
      <c r="N27241"/>
      <c r="O27241"/>
      <c r="P27241"/>
      <c r="S27241"/>
    </row>
    <row r="27242" spans="1:19" x14ac:dyDescent="0.3">
      <c r="A27242" s="25"/>
      <c r="B27242"/>
      <c r="C27242"/>
      <c r="D27242"/>
      <c r="E27242"/>
      <c r="F27242"/>
      <c r="G27242"/>
      <c r="H27242"/>
      <c r="I27242"/>
      <c r="K27242"/>
      <c r="L27242"/>
      <c r="M27242"/>
      <c r="N27242"/>
      <c r="O27242"/>
      <c r="P27242"/>
      <c r="S27242"/>
    </row>
    <row r="27243" spans="1:19" x14ac:dyDescent="0.3">
      <c r="A27243" s="25"/>
      <c r="B27243"/>
      <c r="C27243"/>
      <c r="D27243"/>
      <c r="E27243"/>
      <c r="F27243"/>
      <c r="G27243"/>
      <c r="H27243"/>
      <c r="I27243"/>
      <c r="K27243"/>
      <c r="L27243"/>
      <c r="M27243"/>
      <c r="N27243"/>
      <c r="O27243"/>
      <c r="P27243"/>
      <c r="S27243"/>
    </row>
    <row r="27244" spans="1:19" x14ac:dyDescent="0.3">
      <c r="A27244" s="25"/>
      <c r="B27244"/>
      <c r="C27244"/>
      <c r="D27244"/>
      <c r="E27244"/>
      <c r="F27244"/>
      <c r="G27244"/>
      <c r="H27244"/>
      <c r="I27244"/>
      <c r="K27244"/>
      <c r="L27244"/>
      <c r="M27244"/>
      <c r="N27244"/>
      <c r="O27244"/>
      <c r="P27244"/>
      <c r="S27244"/>
    </row>
    <row r="27245" spans="1:19" x14ac:dyDescent="0.3">
      <c r="A27245" s="25"/>
      <c r="B27245"/>
      <c r="C27245"/>
      <c r="D27245"/>
      <c r="E27245"/>
      <c r="F27245"/>
      <c r="G27245"/>
      <c r="H27245"/>
      <c r="I27245"/>
      <c r="K27245"/>
      <c r="L27245"/>
      <c r="M27245"/>
      <c r="N27245"/>
      <c r="O27245"/>
      <c r="P27245"/>
      <c r="S27245"/>
    </row>
    <row r="27246" spans="1:19" x14ac:dyDescent="0.3">
      <c r="A27246" s="25"/>
      <c r="B27246"/>
      <c r="C27246"/>
      <c r="D27246"/>
      <c r="E27246"/>
      <c r="F27246"/>
      <c r="G27246"/>
      <c r="H27246"/>
      <c r="I27246"/>
      <c r="K27246"/>
      <c r="L27246"/>
      <c r="M27246"/>
      <c r="N27246"/>
      <c r="O27246"/>
      <c r="P27246"/>
      <c r="S27246"/>
    </row>
    <row r="27247" spans="1:19" x14ac:dyDescent="0.3">
      <c r="A27247" s="25"/>
      <c r="B27247"/>
      <c r="C27247"/>
      <c r="D27247"/>
      <c r="E27247"/>
      <c r="F27247"/>
      <c r="G27247"/>
      <c r="H27247"/>
      <c r="I27247"/>
      <c r="K27247"/>
      <c r="L27247"/>
      <c r="M27247"/>
      <c r="N27247"/>
      <c r="O27247"/>
      <c r="P27247"/>
      <c r="S27247"/>
    </row>
    <row r="27248" spans="1:19" x14ac:dyDescent="0.3">
      <c r="A27248" s="25"/>
      <c r="B27248"/>
      <c r="C27248"/>
      <c r="D27248"/>
      <c r="E27248"/>
      <c r="F27248"/>
      <c r="G27248"/>
      <c r="H27248"/>
      <c r="I27248"/>
      <c r="K27248"/>
      <c r="L27248"/>
      <c r="M27248"/>
      <c r="N27248"/>
      <c r="O27248"/>
      <c r="P27248"/>
      <c r="S27248"/>
    </row>
    <row r="27249" spans="1:19" x14ac:dyDescent="0.3">
      <c r="A27249" s="25"/>
      <c r="B27249"/>
      <c r="C27249"/>
      <c r="D27249"/>
      <c r="E27249"/>
      <c r="F27249"/>
      <c r="G27249"/>
      <c r="H27249"/>
      <c r="I27249"/>
      <c r="K27249"/>
      <c r="L27249"/>
      <c r="M27249"/>
      <c r="N27249"/>
      <c r="O27249"/>
      <c r="P27249"/>
      <c r="S27249"/>
    </row>
    <row r="27250" spans="1:19" x14ac:dyDescent="0.3">
      <c r="A27250" s="25"/>
      <c r="B27250"/>
      <c r="C27250"/>
      <c r="D27250"/>
      <c r="E27250"/>
      <c r="F27250"/>
      <c r="G27250"/>
      <c r="H27250"/>
      <c r="I27250"/>
      <c r="K27250"/>
      <c r="L27250"/>
      <c r="M27250"/>
      <c r="N27250"/>
      <c r="O27250"/>
      <c r="P27250"/>
      <c r="S27250"/>
    </row>
    <row r="27251" spans="1:19" x14ac:dyDescent="0.3">
      <c r="A27251" s="25"/>
      <c r="B27251"/>
      <c r="C27251"/>
      <c r="D27251"/>
      <c r="E27251"/>
      <c r="F27251"/>
      <c r="G27251"/>
      <c r="H27251"/>
      <c r="I27251"/>
      <c r="K27251"/>
      <c r="L27251"/>
      <c r="M27251"/>
      <c r="N27251"/>
      <c r="O27251"/>
      <c r="P27251"/>
      <c r="S27251"/>
    </row>
    <row r="27252" spans="1:19" x14ac:dyDescent="0.3">
      <c r="A27252" s="25"/>
      <c r="B27252"/>
      <c r="C27252"/>
      <c r="D27252"/>
      <c r="E27252"/>
      <c r="F27252"/>
      <c r="G27252"/>
      <c r="H27252"/>
      <c r="I27252"/>
      <c r="K27252"/>
      <c r="L27252"/>
      <c r="M27252"/>
      <c r="N27252"/>
      <c r="O27252"/>
      <c r="P27252"/>
      <c r="S27252"/>
    </row>
    <row r="27253" spans="1:19" x14ac:dyDescent="0.3">
      <c r="A27253" s="25"/>
      <c r="B27253"/>
      <c r="C27253"/>
      <c r="D27253"/>
      <c r="E27253"/>
      <c r="F27253"/>
      <c r="G27253"/>
      <c r="H27253"/>
      <c r="I27253"/>
      <c r="K27253"/>
      <c r="L27253"/>
      <c r="M27253"/>
      <c r="N27253"/>
      <c r="O27253"/>
      <c r="P27253"/>
      <c r="S27253"/>
    </row>
    <row r="27254" spans="1:19" x14ac:dyDescent="0.3">
      <c r="A27254" s="25"/>
      <c r="B27254"/>
      <c r="C27254"/>
      <c r="D27254"/>
      <c r="E27254"/>
      <c r="F27254"/>
      <c r="G27254"/>
      <c r="H27254"/>
      <c r="I27254"/>
      <c r="K27254"/>
      <c r="L27254"/>
      <c r="M27254"/>
      <c r="N27254"/>
      <c r="O27254"/>
      <c r="P27254"/>
      <c r="S27254"/>
    </row>
    <row r="27255" spans="1:19" x14ac:dyDescent="0.3">
      <c r="A27255" s="25"/>
      <c r="B27255"/>
      <c r="C27255"/>
      <c r="D27255"/>
      <c r="E27255"/>
      <c r="F27255"/>
      <c r="G27255"/>
      <c r="H27255"/>
      <c r="I27255"/>
      <c r="K27255"/>
      <c r="L27255"/>
      <c r="M27255"/>
      <c r="N27255"/>
      <c r="O27255"/>
      <c r="P27255"/>
      <c r="S27255"/>
    </row>
    <row r="27256" spans="1:19" x14ac:dyDescent="0.3">
      <c r="A27256" s="25"/>
      <c r="B27256"/>
      <c r="C27256"/>
      <c r="D27256"/>
      <c r="E27256"/>
      <c r="F27256"/>
      <c r="G27256"/>
      <c r="H27256"/>
      <c r="I27256"/>
      <c r="K27256"/>
      <c r="L27256"/>
      <c r="M27256"/>
      <c r="N27256"/>
      <c r="O27256"/>
      <c r="P27256"/>
      <c r="S27256"/>
    </row>
    <row r="27257" spans="1:19" x14ac:dyDescent="0.3">
      <c r="A27257" s="25"/>
      <c r="B27257"/>
      <c r="C27257"/>
      <c r="D27257"/>
      <c r="E27257"/>
      <c r="F27257"/>
      <c r="G27257"/>
      <c r="H27257"/>
      <c r="I27257"/>
      <c r="K27257"/>
      <c r="L27257"/>
      <c r="M27257"/>
      <c r="N27257"/>
      <c r="O27257"/>
      <c r="P27257"/>
      <c r="S27257"/>
    </row>
    <row r="27258" spans="1:19" x14ac:dyDescent="0.3">
      <c r="A27258" s="25"/>
      <c r="B27258"/>
      <c r="C27258"/>
      <c r="D27258"/>
      <c r="E27258"/>
      <c r="F27258"/>
      <c r="G27258"/>
      <c r="H27258"/>
      <c r="I27258"/>
      <c r="K27258"/>
      <c r="L27258"/>
      <c r="M27258"/>
      <c r="N27258"/>
      <c r="O27258"/>
      <c r="P27258"/>
      <c r="S27258"/>
    </row>
    <row r="27259" spans="1:19" x14ac:dyDescent="0.3">
      <c r="A27259" s="25"/>
      <c r="B27259"/>
      <c r="C27259"/>
      <c r="D27259"/>
      <c r="E27259"/>
      <c r="F27259"/>
      <c r="G27259"/>
      <c r="H27259"/>
      <c r="I27259"/>
      <c r="K27259"/>
      <c r="L27259"/>
      <c r="M27259"/>
      <c r="N27259"/>
      <c r="O27259"/>
      <c r="P27259"/>
      <c r="S27259"/>
    </row>
    <row r="27260" spans="1:19" x14ac:dyDescent="0.3">
      <c r="A27260" s="25"/>
      <c r="B27260"/>
      <c r="C27260"/>
      <c r="D27260"/>
      <c r="E27260"/>
      <c r="F27260"/>
      <c r="G27260"/>
      <c r="H27260"/>
      <c r="I27260"/>
      <c r="K27260"/>
      <c r="L27260"/>
      <c r="M27260"/>
      <c r="N27260"/>
      <c r="O27260"/>
      <c r="P27260"/>
      <c r="S27260"/>
    </row>
    <row r="27261" spans="1:19" x14ac:dyDescent="0.3">
      <c r="A27261" s="25"/>
      <c r="B27261"/>
      <c r="C27261"/>
      <c r="D27261"/>
      <c r="E27261"/>
      <c r="F27261"/>
      <c r="G27261"/>
      <c r="H27261"/>
      <c r="I27261"/>
      <c r="K27261"/>
      <c r="L27261"/>
      <c r="M27261"/>
      <c r="N27261"/>
      <c r="O27261"/>
      <c r="P27261"/>
      <c r="S27261"/>
    </row>
    <row r="27262" spans="1:19" x14ac:dyDescent="0.3">
      <c r="A27262" s="25"/>
      <c r="B27262"/>
      <c r="C27262"/>
      <c r="D27262"/>
      <c r="E27262"/>
      <c r="F27262"/>
      <c r="G27262"/>
      <c r="H27262"/>
      <c r="I27262"/>
      <c r="K27262"/>
      <c r="L27262"/>
      <c r="M27262"/>
      <c r="N27262"/>
      <c r="O27262"/>
      <c r="P27262"/>
      <c r="S27262"/>
    </row>
    <row r="27263" spans="1:19" x14ac:dyDescent="0.3">
      <c r="A27263" s="25"/>
      <c r="B27263"/>
      <c r="C27263"/>
      <c r="D27263"/>
      <c r="E27263"/>
      <c r="F27263"/>
      <c r="G27263"/>
      <c r="H27263"/>
      <c r="I27263"/>
      <c r="K27263"/>
      <c r="L27263"/>
      <c r="M27263"/>
      <c r="N27263"/>
      <c r="O27263"/>
      <c r="P27263"/>
      <c r="S27263"/>
    </row>
    <row r="27264" spans="1:19" x14ac:dyDescent="0.3">
      <c r="A27264" s="25"/>
      <c r="B27264"/>
      <c r="C27264"/>
      <c r="D27264"/>
      <c r="E27264"/>
      <c r="F27264"/>
      <c r="G27264"/>
      <c r="H27264"/>
      <c r="I27264"/>
      <c r="K27264"/>
      <c r="L27264"/>
      <c r="M27264"/>
      <c r="N27264"/>
      <c r="O27264"/>
      <c r="P27264"/>
      <c r="S27264"/>
    </row>
    <row r="27265" spans="1:19" x14ac:dyDescent="0.3">
      <c r="A27265" s="25"/>
      <c r="B27265"/>
      <c r="C27265"/>
      <c r="D27265"/>
      <c r="E27265"/>
      <c r="F27265"/>
      <c r="G27265"/>
      <c r="H27265"/>
      <c r="I27265"/>
      <c r="K27265"/>
      <c r="L27265"/>
      <c r="M27265"/>
      <c r="N27265"/>
      <c r="O27265"/>
      <c r="P27265"/>
      <c r="S27265"/>
    </row>
    <row r="27266" spans="1:19" x14ac:dyDescent="0.3">
      <c r="A27266" s="25"/>
      <c r="B27266"/>
      <c r="C27266"/>
      <c r="D27266"/>
      <c r="E27266"/>
      <c r="F27266"/>
      <c r="G27266"/>
      <c r="H27266"/>
      <c r="I27266"/>
      <c r="K27266"/>
      <c r="L27266"/>
      <c r="M27266"/>
      <c r="N27266"/>
      <c r="O27266"/>
      <c r="P27266"/>
      <c r="S27266"/>
    </row>
    <row r="27267" spans="1:19" x14ac:dyDescent="0.3">
      <c r="A27267" s="25"/>
      <c r="B27267"/>
      <c r="C27267"/>
      <c r="D27267"/>
      <c r="E27267"/>
      <c r="F27267"/>
      <c r="G27267"/>
      <c r="H27267"/>
      <c r="I27267"/>
      <c r="K27267"/>
      <c r="L27267"/>
      <c r="M27267"/>
      <c r="N27267"/>
      <c r="O27267"/>
      <c r="P27267"/>
      <c r="S27267"/>
    </row>
    <row r="27268" spans="1:19" x14ac:dyDescent="0.3">
      <c r="A27268" s="25"/>
      <c r="B27268"/>
      <c r="C27268"/>
      <c r="D27268"/>
      <c r="E27268"/>
      <c r="F27268"/>
      <c r="G27268"/>
      <c r="H27268"/>
      <c r="I27268"/>
      <c r="K27268"/>
      <c r="L27268"/>
      <c r="M27268"/>
      <c r="N27268"/>
      <c r="O27268"/>
      <c r="P27268"/>
      <c r="S27268"/>
    </row>
    <row r="27269" spans="1:19" x14ac:dyDescent="0.3">
      <c r="A27269" s="25"/>
      <c r="B27269"/>
      <c r="C27269"/>
      <c r="D27269"/>
      <c r="E27269"/>
      <c r="F27269"/>
      <c r="G27269"/>
      <c r="H27269"/>
      <c r="I27269"/>
      <c r="K27269"/>
      <c r="L27269"/>
      <c r="M27269"/>
      <c r="N27269"/>
      <c r="O27269"/>
      <c r="P27269"/>
      <c r="S27269"/>
    </row>
    <row r="27270" spans="1:19" x14ac:dyDescent="0.3">
      <c r="A27270" s="25"/>
      <c r="B27270"/>
      <c r="C27270"/>
      <c r="D27270"/>
      <c r="E27270"/>
      <c r="F27270"/>
      <c r="G27270"/>
      <c r="H27270"/>
      <c r="I27270"/>
      <c r="K27270"/>
      <c r="L27270"/>
      <c r="M27270"/>
      <c r="N27270"/>
      <c r="O27270"/>
      <c r="P27270"/>
      <c r="S27270"/>
    </row>
    <row r="27271" spans="1:19" x14ac:dyDescent="0.3">
      <c r="A27271" s="25"/>
      <c r="B27271"/>
      <c r="C27271"/>
      <c r="D27271"/>
      <c r="E27271"/>
      <c r="F27271"/>
      <c r="G27271"/>
      <c r="H27271"/>
      <c r="I27271"/>
      <c r="K27271"/>
      <c r="L27271"/>
      <c r="M27271"/>
      <c r="N27271"/>
      <c r="O27271"/>
      <c r="P27271"/>
      <c r="S27271"/>
    </row>
    <row r="27272" spans="1:19" x14ac:dyDescent="0.3">
      <c r="A27272" s="25"/>
      <c r="B27272"/>
      <c r="C27272"/>
      <c r="D27272"/>
      <c r="E27272"/>
      <c r="F27272"/>
      <c r="G27272"/>
      <c r="H27272"/>
      <c r="I27272"/>
      <c r="K27272"/>
      <c r="L27272"/>
      <c r="M27272"/>
      <c r="N27272"/>
      <c r="O27272"/>
      <c r="P27272"/>
      <c r="S27272"/>
    </row>
    <row r="27273" spans="1:19" x14ac:dyDescent="0.3">
      <c r="A27273" s="25"/>
      <c r="B27273"/>
      <c r="C27273"/>
      <c r="D27273"/>
      <c r="E27273"/>
      <c r="F27273"/>
      <c r="G27273"/>
      <c r="H27273"/>
      <c r="I27273"/>
      <c r="K27273"/>
      <c r="L27273"/>
      <c r="M27273"/>
      <c r="N27273"/>
      <c r="O27273"/>
      <c r="P27273"/>
      <c r="S27273"/>
    </row>
    <row r="27274" spans="1:19" x14ac:dyDescent="0.3">
      <c r="A27274" s="25"/>
      <c r="B27274"/>
      <c r="C27274"/>
      <c r="D27274"/>
      <c r="E27274"/>
      <c r="F27274"/>
      <c r="G27274"/>
      <c r="H27274"/>
      <c r="I27274"/>
      <c r="K27274"/>
      <c r="L27274"/>
      <c r="M27274"/>
      <c r="N27274"/>
      <c r="O27274"/>
      <c r="P27274"/>
      <c r="S27274"/>
    </row>
    <row r="27275" spans="1:19" x14ac:dyDescent="0.3">
      <c r="A27275" s="25"/>
      <c r="B27275"/>
      <c r="C27275"/>
      <c r="D27275"/>
      <c r="E27275"/>
      <c r="F27275"/>
      <c r="G27275"/>
      <c r="H27275"/>
      <c r="I27275"/>
      <c r="K27275"/>
      <c r="L27275"/>
      <c r="M27275"/>
      <c r="N27275"/>
      <c r="O27275"/>
      <c r="P27275"/>
      <c r="S27275"/>
    </row>
    <row r="27276" spans="1:19" x14ac:dyDescent="0.3">
      <c r="A27276" s="25"/>
      <c r="B27276"/>
      <c r="C27276"/>
      <c r="D27276"/>
      <c r="E27276"/>
      <c r="F27276"/>
      <c r="G27276"/>
      <c r="H27276"/>
      <c r="I27276"/>
      <c r="K27276"/>
      <c r="L27276"/>
      <c r="M27276"/>
      <c r="N27276"/>
      <c r="O27276"/>
      <c r="P27276"/>
      <c r="S27276"/>
    </row>
    <row r="27277" spans="1:19" x14ac:dyDescent="0.3">
      <c r="A27277" s="25"/>
      <c r="B27277"/>
      <c r="C27277"/>
      <c r="D27277"/>
      <c r="E27277"/>
      <c r="F27277"/>
      <c r="G27277"/>
      <c r="H27277"/>
      <c r="I27277"/>
      <c r="K27277"/>
      <c r="L27277"/>
      <c r="M27277"/>
      <c r="N27277"/>
      <c r="O27277"/>
      <c r="P27277"/>
      <c r="S27277"/>
    </row>
    <row r="27278" spans="1:19" x14ac:dyDescent="0.3">
      <c r="A27278" s="25"/>
      <c r="B27278"/>
      <c r="C27278"/>
      <c r="D27278"/>
      <c r="E27278"/>
      <c r="F27278"/>
      <c r="G27278"/>
      <c r="H27278"/>
      <c r="I27278"/>
      <c r="K27278"/>
      <c r="L27278"/>
      <c r="M27278"/>
      <c r="N27278"/>
      <c r="O27278"/>
      <c r="P27278"/>
      <c r="S27278"/>
    </row>
    <row r="27279" spans="1:19" x14ac:dyDescent="0.3">
      <c r="A27279" s="25"/>
      <c r="B27279"/>
      <c r="C27279"/>
      <c r="D27279"/>
      <c r="E27279"/>
      <c r="F27279"/>
      <c r="G27279"/>
      <c r="H27279"/>
      <c r="I27279"/>
      <c r="K27279"/>
      <c r="L27279"/>
      <c r="M27279"/>
      <c r="N27279"/>
      <c r="O27279"/>
      <c r="P27279"/>
      <c r="S27279"/>
    </row>
    <row r="27280" spans="1:19" x14ac:dyDescent="0.3">
      <c r="A27280" s="25"/>
      <c r="B27280"/>
      <c r="C27280"/>
      <c r="D27280"/>
      <c r="E27280"/>
      <c r="F27280"/>
      <c r="G27280"/>
      <c r="H27280"/>
      <c r="I27280"/>
      <c r="K27280"/>
      <c r="L27280"/>
      <c r="M27280"/>
      <c r="N27280"/>
      <c r="O27280"/>
      <c r="P27280"/>
      <c r="S27280"/>
    </row>
    <row r="27281" spans="1:19" x14ac:dyDescent="0.3">
      <c r="A27281" s="25"/>
      <c r="B27281"/>
      <c r="C27281"/>
      <c r="D27281"/>
      <c r="E27281"/>
      <c r="F27281"/>
      <c r="G27281"/>
      <c r="H27281"/>
      <c r="I27281"/>
      <c r="K27281"/>
      <c r="L27281"/>
      <c r="M27281"/>
      <c r="N27281"/>
      <c r="O27281"/>
      <c r="P27281"/>
      <c r="S27281"/>
    </row>
    <row r="27282" spans="1:19" x14ac:dyDescent="0.3">
      <c r="A27282" s="25"/>
      <c r="B27282"/>
      <c r="C27282"/>
      <c r="D27282"/>
      <c r="E27282"/>
      <c r="F27282"/>
      <c r="G27282"/>
      <c r="H27282"/>
      <c r="I27282"/>
      <c r="K27282"/>
      <c r="L27282"/>
      <c r="M27282"/>
      <c r="N27282"/>
      <c r="O27282"/>
      <c r="P27282"/>
      <c r="S27282"/>
    </row>
    <row r="27283" spans="1:19" x14ac:dyDescent="0.3">
      <c r="A27283" s="25"/>
      <c r="B27283"/>
      <c r="C27283"/>
      <c r="D27283"/>
      <c r="E27283"/>
      <c r="F27283"/>
      <c r="G27283"/>
      <c r="H27283"/>
      <c r="I27283"/>
      <c r="K27283"/>
      <c r="L27283"/>
      <c r="M27283"/>
      <c r="N27283"/>
      <c r="O27283"/>
      <c r="P27283"/>
      <c r="S27283"/>
    </row>
    <row r="27284" spans="1:19" x14ac:dyDescent="0.3">
      <c r="A27284" s="25"/>
      <c r="B27284"/>
      <c r="C27284"/>
      <c r="D27284"/>
      <c r="E27284"/>
      <c r="F27284"/>
      <c r="G27284"/>
      <c r="H27284"/>
      <c r="I27284"/>
      <c r="K27284"/>
      <c r="L27284"/>
      <c r="M27284"/>
      <c r="N27284"/>
      <c r="O27284"/>
      <c r="P27284"/>
      <c r="S27284"/>
    </row>
    <row r="27285" spans="1:19" x14ac:dyDescent="0.3">
      <c r="A27285" s="25"/>
      <c r="B27285"/>
      <c r="C27285"/>
      <c r="D27285"/>
      <c r="E27285"/>
      <c r="F27285"/>
      <c r="G27285"/>
      <c r="H27285"/>
      <c r="I27285"/>
      <c r="K27285"/>
      <c r="L27285"/>
      <c r="M27285"/>
      <c r="N27285"/>
      <c r="O27285"/>
      <c r="P27285"/>
      <c r="S27285"/>
    </row>
    <row r="27286" spans="1:19" x14ac:dyDescent="0.3">
      <c r="A27286" s="25"/>
      <c r="B27286"/>
      <c r="C27286"/>
      <c r="D27286"/>
      <c r="E27286"/>
      <c r="F27286"/>
      <c r="G27286"/>
      <c r="H27286"/>
      <c r="I27286"/>
      <c r="K27286"/>
      <c r="L27286"/>
      <c r="M27286"/>
      <c r="N27286"/>
      <c r="O27286"/>
      <c r="P27286"/>
      <c r="S27286"/>
    </row>
    <row r="27287" spans="1:19" x14ac:dyDescent="0.3">
      <c r="A27287" s="25"/>
      <c r="B27287"/>
      <c r="C27287"/>
      <c r="D27287"/>
      <c r="E27287"/>
      <c r="F27287"/>
      <c r="G27287"/>
      <c r="H27287" s="14"/>
      <c r="I27287" s="14"/>
      <c r="K27287"/>
      <c r="L27287"/>
      <c r="M27287"/>
      <c r="N27287"/>
      <c r="O27287"/>
      <c r="P27287"/>
      <c r="S27287"/>
    </row>
    <row r="27288" spans="1:19" x14ac:dyDescent="0.3">
      <c r="A27288" s="25"/>
      <c r="B27288"/>
      <c r="C27288"/>
      <c r="D27288"/>
      <c r="E27288"/>
      <c r="F27288"/>
      <c r="G27288"/>
      <c r="H27288" s="14"/>
      <c r="I27288" s="14"/>
      <c r="K27288"/>
      <c r="L27288"/>
      <c r="M27288"/>
      <c r="N27288"/>
      <c r="O27288"/>
      <c r="P27288"/>
      <c r="S27288"/>
    </row>
    <row r="27289" spans="1:19" x14ac:dyDescent="0.3">
      <c r="A27289" s="25"/>
      <c r="B27289"/>
      <c r="C27289"/>
      <c r="D27289"/>
      <c r="E27289"/>
      <c r="F27289"/>
      <c r="G27289"/>
      <c r="H27289" s="14"/>
      <c r="I27289" s="14"/>
      <c r="K27289"/>
      <c r="L27289"/>
      <c r="M27289"/>
      <c r="N27289"/>
      <c r="O27289"/>
      <c r="P27289"/>
      <c r="S27289"/>
    </row>
    <row r="27290" spans="1:19" x14ac:dyDescent="0.3">
      <c r="A27290" s="25"/>
      <c r="B27290"/>
      <c r="C27290"/>
      <c r="D27290"/>
      <c r="E27290"/>
      <c r="F27290"/>
      <c r="G27290"/>
      <c r="H27290"/>
      <c r="I27290"/>
      <c r="K27290"/>
      <c r="L27290"/>
      <c r="M27290"/>
      <c r="N27290"/>
      <c r="O27290"/>
      <c r="P27290"/>
      <c r="S27290"/>
    </row>
    <row r="27291" spans="1:19" x14ac:dyDescent="0.3">
      <c r="A27291" s="25"/>
      <c r="B27291"/>
      <c r="C27291"/>
      <c r="D27291"/>
      <c r="E27291"/>
      <c r="F27291"/>
      <c r="G27291"/>
      <c r="H27291"/>
      <c r="I27291"/>
      <c r="K27291"/>
      <c r="L27291"/>
      <c r="M27291"/>
      <c r="N27291"/>
      <c r="O27291"/>
      <c r="P27291"/>
      <c r="S27291"/>
    </row>
    <row r="27292" spans="1:19" x14ac:dyDescent="0.3">
      <c r="A27292" s="25"/>
      <c r="B27292"/>
      <c r="C27292"/>
      <c r="D27292"/>
      <c r="E27292"/>
      <c r="F27292"/>
      <c r="G27292"/>
      <c r="H27292"/>
      <c r="I27292"/>
      <c r="K27292"/>
      <c r="L27292"/>
      <c r="M27292"/>
      <c r="N27292"/>
      <c r="O27292"/>
      <c r="P27292"/>
      <c r="S27292"/>
    </row>
    <row r="27293" spans="1:19" x14ac:dyDescent="0.3">
      <c r="A27293" s="25"/>
      <c r="B27293"/>
      <c r="C27293"/>
      <c r="D27293"/>
      <c r="E27293"/>
      <c r="F27293"/>
      <c r="G27293"/>
      <c r="H27293"/>
      <c r="I27293"/>
      <c r="K27293"/>
      <c r="L27293"/>
      <c r="M27293"/>
      <c r="N27293"/>
      <c r="O27293"/>
      <c r="P27293"/>
      <c r="S27293"/>
    </row>
    <row r="27294" spans="1:19" x14ac:dyDescent="0.3">
      <c r="A27294" s="25"/>
      <c r="B27294"/>
      <c r="C27294"/>
      <c r="D27294"/>
      <c r="E27294"/>
      <c r="F27294"/>
      <c r="G27294"/>
      <c r="H27294"/>
      <c r="I27294"/>
      <c r="K27294"/>
      <c r="L27294"/>
      <c r="M27294"/>
      <c r="N27294"/>
      <c r="O27294"/>
      <c r="P27294"/>
      <c r="S27294"/>
    </row>
    <row r="27295" spans="1:19" x14ac:dyDescent="0.3">
      <c r="A27295" s="25"/>
      <c r="B27295"/>
      <c r="C27295"/>
      <c r="D27295"/>
      <c r="E27295"/>
      <c r="F27295"/>
      <c r="G27295"/>
      <c r="H27295"/>
      <c r="I27295" s="14"/>
      <c r="K27295"/>
      <c r="L27295"/>
      <c r="M27295"/>
      <c r="N27295"/>
      <c r="O27295"/>
      <c r="P27295"/>
      <c r="S27295"/>
    </row>
    <row r="27296" spans="1:19" x14ac:dyDescent="0.3">
      <c r="A27296" s="25"/>
      <c r="B27296"/>
      <c r="C27296"/>
      <c r="D27296"/>
      <c r="E27296"/>
      <c r="F27296"/>
      <c r="G27296"/>
      <c r="H27296"/>
      <c r="I27296"/>
      <c r="K27296"/>
      <c r="L27296"/>
      <c r="M27296"/>
      <c r="N27296"/>
      <c r="O27296"/>
      <c r="P27296"/>
      <c r="S27296"/>
    </row>
    <row r="27297" spans="1:19" x14ac:dyDescent="0.3">
      <c r="A27297" s="25"/>
      <c r="B27297"/>
      <c r="C27297"/>
      <c r="D27297"/>
      <c r="E27297"/>
      <c r="F27297"/>
      <c r="G27297"/>
      <c r="H27297"/>
      <c r="I27297"/>
      <c r="K27297"/>
      <c r="L27297"/>
      <c r="M27297"/>
      <c r="N27297"/>
      <c r="O27297"/>
      <c r="P27297"/>
      <c r="S27297"/>
    </row>
    <row r="27298" spans="1:19" x14ac:dyDescent="0.3">
      <c r="A27298" s="25"/>
      <c r="B27298"/>
      <c r="C27298"/>
      <c r="D27298"/>
      <c r="E27298"/>
      <c r="F27298"/>
      <c r="G27298"/>
      <c r="H27298"/>
      <c r="I27298"/>
      <c r="K27298"/>
      <c r="L27298"/>
      <c r="M27298"/>
      <c r="N27298"/>
      <c r="O27298"/>
      <c r="P27298"/>
      <c r="S27298"/>
    </row>
    <row r="27299" spans="1:19" x14ac:dyDescent="0.3">
      <c r="A27299" s="25"/>
      <c r="B27299"/>
      <c r="C27299"/>
      <c r="D27299"/>
      <c r="E27299"/>
      <c r="F27299"/>
      <c r="G27299"/>
      <c r="H27299"/>
      <c r="I27299"/>
      <c r="K27299"/>
      <c r="L27299"/>
      <c r="M27299"/>
      <c r="N27299"/>
      <c r="O27299"/>
      <c r="P27299"/>
      <c r="S27299"/>
    </row>
    <row r="27300" spans="1:19" x14ac:dyDescent="0.3">
      <c r="A27300" s="25"/>
      <c r="B27300"/>
      <c r="C27300"/>
      <c r="D27300"/>
      <c r="E27300"/>
      <c r="F27300"/>
      <c r="G27300"/>
      <c r="H27300"/>
      <c r="I27300"/>
      <c r="K27300"/>
      <c r="L27300"/>
      <c r="M27300"/>
      <c r="N27300"/>
      <c r="O27300"/>
      <c r="P27300"/>
      <c r="S27300"/>
    </row>
    <row r="27301" spans="1:19" x14ac:dyDescent="0.3">
      <c r="A27301" s="25"/>
      <c r="B27301"/>
      <c r="C27301"/>
      <c r="D27301"/>
      <c r="E27301"/>
      <c r="F27301"/>
      <c r="G27301"/>
      <c r="H27301"/>
      <c r="I27301"/>
      <c r="K27301"/>
      <c r="L27301"/>
      <c r="M27301"/>
      <c r="N27301"/>
      <c r="O27301"/>
      <c r="P27301"/>
      <c r="S27301"/>
    </row>
    <row r="27302" spans="1:19" x14ac:dyDescent="0.3">
      <c r="A27302" s="25"/>
      <c r="B27302"/>
      <c r="C27302"/>
      <c r="D27302"/>
      <c r="E27302"/>
      <c r="F27302"/>
      <c r="G27302"/>
      <c r="H27302"/>
      <c r="I27302"/>
      <c r="K27302"/>
      <c r="L27302"/>
      <c r="M27302"/>
      <c r="N27302"/>
      <c r="O27302"/>
      <c r="P27302"/>
      <c r="S27302"/>
    </row>
    <row r="27303" spans="1:19" x14ac:dyDescent="0.3">
      <c r="A27303" s="25"/>
      <c r="B27303"/>
      <c r="C27303"/>
      <c r="D27303"/>
      <c r="E27303"/>
      <c r="F27303"/>
      <c r="G27303"/>
      <c r="H27303"/>
      <c r="I27303"/>
      <c r="K27303"/>
      <c r="L27303"/>
      <c r="M27303"/>
      <c r="N27303"/>
      <c r="O27303"/>
      <c r="P27303"/>
      <c r="S27303"/>
    </row>
    <row r="27304" spans="1:19" x14ac:dyDescent="0.3">
      <c r="A27304" s="25"/>
      <c r="B27304"/>
      <c r="C27304"/>
      <c r="D27304"/>
      <c r="E27304"/>
      <c r="F27304"/>
      <c r="G27304"/>
      <c r="H27304"/>
      <c r="I27304"/>
      <c r="K27304"/>
      <c r="L27304"/>
      <c r="M27304"/>
      <c r="N27304"/>
      <c r="O27304"/>
      <c r="P27304"/>
      <c r="S27304"/>
    </row>
    <row r="27305" spans="1:19" x14ac:dyDescent="0.3">
      <c r="A27305" s="25"/>
      <c r="B27305"/>
      <c r="C27305"/>
      <c r="D27305"/>
      <c r="E27305"/>
      <c r="F27305"/>
      <c r="G27305"/>
      <c r="H27305"/>
      <c r="I27305"/>
      <c r="K27305"/>
      <c r="L27305"/>
      <c r="M27305"/>
      <c r="N27305"/>
      <c r="O27305"/>
      <c r="P27305"/>
      <c r="S27305"/>
    </row>
    <row r="27306" spans="1:19" x14ac:dyDescent="0.3">
      <c r="A27306" s="25"/>
      <c r="B27306"/>
      <c r="C27306"/>
      <c r="D27306"/>
      <c r="E27306"/>
      <c r="F27306"/>
      <c r="G27306"/>
      <c r="H27306"/>
      <c r="I27306"/>
      <c r="K27306"/>
      <c r="L27306"/>
      <c r="M27306"/>
      <c r="N27306"/>
      <c r="O27306"/>
      <c r="P27306"/>
      <c r="S27306"/>
    </row>
    <row r="27307" spans="1:19" x14ac:dyDescent="0.3">
      <c r="A27307" s="25"/>
      <c r="B27307"/>
      <c r="C27307"/>
      <c r="D27307"/>
      <c r="E27307"/>
      <c r="F27307"/>
      <c r="G27307"/>
      <c r="H27307" s="14"/>
      <c r="I27307" s="14"/>
      <c r="K27307"/>
      <c r="L27307"/>
      <c r="M27307"/>
      <c r="N27307"/>
      <c r="O27307"/>
      <c r="P27307"/>
      <c r="S27307"/>
    </row>
    <row r="27308" spans="1:19" x14ac:dyDescent="0.3">
      <c r="A27308" s="25"/>
      <c r="B27308"/>
      <c r="C27308"/>
      <c r="D27308"/>
      <c r="E27308"/>
      <c r="F27308"/>
      <c r="G27308"/>
      <c r="H27308" s="14"/>
      <c r="I27308" s="14"/>
      <c r="K27308"/>
      <c r="L27308"/>
      <c r="M27308"/>
      <c r="N27308"/>
      <c r="O27308"/>
      <c r="P27308"/>
      <c r="S27308"/>
    </row>
    <row r="27309" spans="1:19" x14ac:dyDescent="0.3">
      <c r="A27309" s="25"/>
      <c r="B27309"/>
      <c r="C27309"/>
      <c r="D27309"/>
      <c r="E27309"/>
      <c r="F27309"/>
      <c r="G27309"/>
      <c r="H27309" s="14"/>
      <c r="I27309" s="14"/>
      <c r="K27309"/>
      <c r="L27309"/>
      <c r="M27309"/>
      <c r="N27309"/>
      <c r="O27309"/>
      <c r="P27309"/>
      <c r="S27309"/>
    </row>
    <row r="27310" spans="1:19" x14ac:dyDescent="0.3">
      <c r="A27310" s="25"/>
      <c r="B27310"/>
      <c r="C27310"/>
      <c r="D27310"/>
      <c r="E27310"/>
      <c r="F27310"/>
      <c r="G27310"/>
      <c r="H27310" s="14"/>
      <c r="I27310" s="14"/>
      <c r="K27310"/>
      <c r="L27310"/>
      <c r="M27310"/>
      <c r="N27310"/>
      <c r="O27310"/>
      <c r="P27310"/>
      <c r="S27310"/>
    </row>
    <row r="27311" spans="1:19" x14ac:dyDescent="0.3">
      <c r="A27311" s="25"/>
      <c r="B27311"/>
      <c r="C27311"/>
      <c r="D27311"/>
      <c r="E27311"/>
      <c r="F27311"/>
      <c r="G27311"/>
      <c r="H27311" s="14"/>
      <c r="I27311" s="14"/>
      <c r="K27311"/>
      <c r="L27311"/>
      <c r="M27311"/>
      <c r="N27311"/>
      <c r="O27311"/>
      <c r="P27311"/>
      <c r="S27311"/>
    </row>
    <row r="27312" spans="1:19" x14ac:dyDescent="0.3">
      <c r="A27312" s="25"/>
      <c r="B27312"/>
      <c r="C27312"/>
      <c r="D27312"/>
      <c r="E27312"/>
      <c r="F27312"/>
      <c r="G27312"/>
      <c r="H27312" s="14"/>
      <c r="I27312" s="14"/>
      <c r="K27312"/>
      <c r="L27312"/>
      <c r="M27312"/>
      <c r="N27312"/>
      <c r="O27312"/>
      <c r="P27312"/>
      <c r="S27312"/>
    </row>
    <row r="27313" spans="1:19" x14ac:dyDescent="0.3">
      <c r="A27313" s="25"/>
      <c r="B27313"/>
      <c r="C27313"/>
      <c r="D27313"/>
      <c r="E27313"/>
      <c r="F27313"/>
      <c r="G27313"/>
      <c r="H27313" s="14"/>
      <c r="I27313" s="14"/>
      <c r="K27313"/>
      <c r="L27313"/>
      <c r="M27313"/>
      <c r="N27313"/>
      <c r="O27313"/>
      <c r="P27313"/>
      <c r="S27313"/>
    </row>
    <row r="27314" spans="1:19" x14ac:dyDescent="0.3">
      <c r="A27314" s="25"/>
      <c r="B27314"/>
      <c r="C27314"/>
      <c r="D27314"/>
      <c r="E27314"/>
      <c r="F27314"/>
      <c r="G27314"/>
      <c r="H27314" s="14"/>
      <c r="I27314" s="14"/>
      <c r="K27314"/>
      <c r="L27314"/>
      <c r="M27314"/>
      <c r="N27314"/>
      <c r="O27314"/>
      <c r="P27314"/>
      <c r="S27314"/>
    </row>
    <row r="27315" spans="1:19" x14ac:dyDescent="0.3">
      <c r="A27315" s="25"/>
      <c r="B27315"/>
      <c r="C27315"/>
      <c r="D27315"/>
      <c r="E27315"/>
      <c r="F27315"/>
      <c r="G27315"/>
      <c r="H27315" s="14"/>
      <c r="I27315" s="14"/>
      <c r="K27315"/>
      <c r="L27315"/>
      <c r="M27315"/>
      <c r="N27315"/>
      <c r="O27315"/>
      <c r="P27315"/>
      <c r="S27315"/>
    </row>
    <row r="27316" spans="1:19" x14ac:dyDescent="0.3">
      <c r="A27316" s="25"/>
      <c r="B27316"/>
      <c r="C27316"/>
      <c r="D27316"/>
      <c r="E27316"/>
      <c r="F27316"/>
      <c r="G27316"/>
      <c r="H27316" s="14"/>
      <c r="I27316" s="14"/>
      <c r="K27316"/>
      <c r="L27316"/>
      <c r="M27316"/>
      <c r="N27316"/>
      <c r="O27316"/>
      <c r="P27316"/>
      <c r="S27316"/>
    </row>
    <row r="27317" spans="1:19" x14ac:dyDescent="0.3">
      <c r="A27317" s="25"/>
      <c r="B27317"/>
      <c r="C27317"/>
      <c r="D27317"/>
      <c r="E27317"/>
      <c r="F27317"/>
      <c r="G27317"/>
      <c r="H27317" s="14"/>
      <c r="I27317" s="14"/>
      <c r="K27317"/>
      <c r="L27317"/>
      <c r="M27317"/>
      <c r="N27317"/>
      <c r="O27317"/>
      <c r="P27317"/>
      <c r="S27317"/>
    </row>
    <row r="27318" spans="1:19" x14ac:dyDescent="0.3">
      <c r="A27318" s="25"/>
      <c r="B27318"/>
      <c r="C27318"/>
      <c r="D27318"/>
      <c r="E27318"/>
      <c r="F27318"/>
      <c r="G27318"/>
      <c r="H27318" s="14"/>
      <c r="I27318" s="14"/>
      <c r="K27318"/>
      <c r="L27318"/>
      <c r="M27318"/>
      <c r="N27318"/>
      <c r="O27318"/>
      <c r="P27318"/>
      <c r="S27318"/>
    </row>
    <row r="27319" spans="1:19" x14ac:dyDescent="0.3">
      <c r="A27319" s="25"/>
      <c r="B27319"/>
      <c r="C27319"/>
      <c r="D27319"/>
      <c r="E27319"/>
      <c r="F27319"/>
      <c r="G27319"/>
      <c r="H27319" s="14"/>
      <c r="I27319" s="14"/>
      <c r="K27319"/>
      <c r="L27319"/>
      <c r="M27319"/>
      <c r="N27319"/>
      <c r="O27319"/>
      <c r="P27319"/>
      <c r="S27319"/>
    </row>
    <row r="27320" spans="1:19" x14ac:dyDescent="0.3">
      <c r="A27320" s="25"/>
      <c r="B27320"/>
      <c r="C27320"/>
      <c r="D27320"/>
      <c r="E27320"/>
      <c r="F27320"/>
      <c r="G27320"/>
      <c r="H27320" s="14"/>
      <c r="I27320" s="14"/>
      <c r="K27320"/>
      <c r="L27320"/>
      <c r="M27320"/>
      <c r="N27320"/>
      <c r="O27320"/>
      <c r="P27320"/>
      <c r="S27320"/>
    </row>
    <row r="27321" spans="1:19" x14ac:dyDescent="0.3">
      <c r="A27321" s="25"/>
      <c r="B27321"/>
      <c r="C27321"/>
      <c r="D27321"/>
      <c r="E27321"/>
      <c r="F27321"/>
      <c r="G27321"/>
      <c r="H27321"/>
      <c r="I27321"/>
      <c r="K27321"/>
      <c r="L27321"/>
      <c r="M27321"/>
      <c r="N27321"/>
      <c r="O27321"/>
      <c r="P27321"/>
      <c r="S27321"/>
    </row>
    <row r="27322" spans="1:19" x14ac:dyDescent="0.3">
      <c r="A27322" s="25"/>
      <c r="B27322"/>
      <c r="C27322"/>
      <c r="D27322"/>
      <c r="E27322"/>
      <c r="F27322"/>
      <c r="G27322"/>
      <c r="H27322"/>
      <c r="I27322"/>
      <c r="K27322"/>
      <c r="L27322"/>
      <c r="M27322"/>
      <c r="N27322"/>
      <c r="O27322"/>
      <c r="P27322"/>
      <c r="S27322"/>
    </row>
    <row r="27323" spans="1:19" x14ac:dyDescent="0.3">
      <c r="A27323" s="25"/>
      <c r="B27323"/>
      <c r="C27323"/>
      <c r="D27323"/>
      <c r="E27323"/>
      <c r="F27323"/>
      <c r="G27323"/>
      <c r="H27323"/>
      <c r="I27323"/>
      <c r="K27323"/>
      <c r="L27323"/>
      <c r="M27323"/>
      <c r="N27323"/>
      <c r="O27323"/>
      <c r="P27323"/>
      <c r="S27323"/>
    </row>
    <row r="27324" spans="1:19" x14ac:dyDescent="0.3">
      <c r="A27324" s="25"/>
      <c r="B27324"/>
      <c r="C27324"/>
      <c r="D27324"/>
      <c r="E27324"/>
      <c r="F27324"/>
      <c r="G27324"/>
      <c r="H27324"/>
      <c r="I27324"/>
      <c r="K27324"/>
      <c r="L27324"/>
      <c r="M27324"/>
      <c r="N27324"/>
      <c r="O27324"/>
      <c r="P27324"/>
      <c r="S27324"/>
    </row>
    <row r="27325" spans="1:19" x14ac:dyDescent="0.3">
      <c r="A27325" s="25"/>
      <c r="B27325"/>
      <c r="C27325"/>
      <c r="D27325"/>
      <c r="E27325"/>
      <c r="F27325"/>
      <c r="G27325"/>
      <c r="H27325"/>
      <c r="I27325"/>
      <c r="K27325"/>
      <c r="L27325"/>
      <c r="M27325"/>
      <c r="N27325"/>
      <c r="O27325"/>
      <c r="P27325"/>
      <c r="S27325"/>
    </row>
    <row r="27326" spans="1:19" x14ac:dyDescent="0.3">
      <c r="A27326" s="25"/>
      <c r="B27326"/>
      <c r="C27326"/>
      <c r="D27326"/>
      <c r="E27326"/>
      <c r="F27326"/>
      <c r="G27326"/>
      <c r="H27326"/>
      <c r="I27326"/>
      <c r="K27326"/>
      <c r="L27326"/>
      <c r="M27326"/>
      <c r="N27326"/>
      <c r="O27326"/>
      <c r="P27326"/>
      <c r="S27326"/>
    </row>
    <row r="27327" spans="1:19" x14ac:dyDescent="0.3">
      <c r="A27327" s="25"/>
      <c r="B27327"/>
      <c r="C27327"/>
      <c r="D27327"/>
      <c r="E27327"/>
      <c r="F27327"/>
      <c r="G27327"/>
      <c r="H27327"/>
      <c r="I27327"/>
      <c r="K27327"/>
      <c r="L27327"/>
      <c r="M27327"/>
      <c r="N27327"/>
      <c r="O27327"/>
      <c r="P27327"/>
      <c r="S27327"/>
    </row>
    <row r="27328" spans="1:19" x14ac:dyDescent="0.3">
      <c r="A27328" s="25"/>
      <c r="B27328"/>
      <c r="C27328"/>
      <c r="D27328"/>
      <c r="E27328"/>
      <c r="F27328"/>
      <c r="G27328"/>
      <c r="H27328"/>
      <c r="I27328"/>
      <c r="K27328"/>
      <c r="L27328"/>
      <c r="M27328"/>
      <c r="N27328"/>
      <c r="O27328"/>
      <c r="P27328"/>
      <c r="S27328"/>
    </row>
    <row r="27329" spans="1:19" x14ac:dyDescent="0.3">
      <c r="A27329" s="25"/>
      <c r="B27329"/>
      <c r="C27329"/>
      <c r="D27329"/>
      <c r="E27329"/>
      <c r="F27329"/>
      <c r="G27329"/>
      <c r="H27329"/>
      <c r="I27329"/>
      <c r="K27329"/>
      <c r="L27329"/>
      <c r="M27329"/>
      <c r="N27329"/>
      <c r="O27329"/>
      <c r="P27329"/>
      <c r="S27329"/>
    </row>
    <row r="27330" spans="1:19" x14ac:dyDescent="0.3">
      <c r="A27330" s="25"/>
      <c r="B27330"/>
      <c r="C27330"/>
      <c r="D27330"/>
      <c r="E27330"/>
      <c r="F27330"/>
      <c r="G27330"/>
      <c r="H27330"/>
      <c r="I27330"/>
      <c r="K27330"/>
      <c r="L27330"/>
      <c r="M27330"/>
      <c r="N27330"/>
      <c r="O27330"/>
      <c r="P27330"/>
      <c r="S27330"/>
    </row>
    <row r="27331" spans="1:19" x14ac:dyDescent="0.3">
      <c r="A27331" s="25"/>
      <c r="B27331"/>
      <c r="C27331"/>
      <c r="D27331"/>
      <c r="E27331"/>
      <c r="F27331"/>
      <c r="G27331"/>
      <c r="H27331"/>
      <c r="I27331"/>
      <c r="K27331"/>
      <c r="L27331"/>
      <c r="M27331"/>
      <c r="N27331"/>
      <c r="O27331"/>
      <c r="P27331"/>
      <c r="S27331"/>
    </row>
    <row r="27332" spans="1:19" x14ac:dyDescent="0.3">
      <c r="A27332" s="25"/>
      <c r="B27332"/>
      <c r="C27332"/>
      <c r="D27332"/>
      <c r="E27332"/>
      <c r="F27332"/>
      <c r="G27332"/>
      <c r="H27332"/>
      <c r="I27332"/>
      <c r="K27332"/>
      <c r="L27332"/>
      <c r="M27332"/>
      <c r="N27332"/>
      <c r="O27332"/>
      <c r="P27332"/>
      <c r="S27332"/>
    </row>
    <row r="27333" spans="1:19" x14ac:dyDescent="0.3">
      <c r="A27333" s="25"/>
      <c r="B27333"/>
      <c r="C27333"/>
      <c r="D27333"/>
      <c r="E27333"/>
      <c r="F27333"/>
      <c r="G27333"/>
      <c r="H27333"/>
      <c r="I27333"/>
      <c r="K27333"/>
      <c r="L27333"/>
      <c r="M27333"/>
      <c r="N27333"/>
      <c r="O27333"/>
      <c r="P27333"/>
      <c r="S27333"/>
    </row>
    <row r="27334" spans="1:19" x14ac:dyDescent="0.3">
      <c r="A27334" s="25"/>
      <c r="B27334"/>
      <c r="C27334"/>
      <c r="D27334"/>
      <c r="E27334"/>
      <c r="F27334"/>
      <c r="G27334"/>
      <c r="H27334"/>
      <c r="I27334"/>
      <c r="K27334"/>
      <c r="L27334"/>
      <c r="M27334"/>
      <c r="N27334"/>
      <c r="O27334"/>
      <c r="P27334"/>
      <c r="S27334"/>
    </row>
    <row r="27335" spans="1:19" x14ac:dyDescent="0.3">
      <c r="A27335" s="25"/>
      <c r="B27335"/>
      <c r="C27335"/>
      <c r="D27335"/>
      <c r="E27335"/>
      <c r="F27335"/>
      <c r="G27335"/>
      <c r="H27335"/>
      <c r="I27335"/>
      <c r="K27335"/>
      <c r="L27335"/>
      <c r="M27335"/>
      <c r="N27335"/>
      <c r="O27335"/>
      <c r="P27335"/>
      <c r="S27335"/>
    </row>
    <row r="27336" spans="1:19" x14ac:dyDescent="0.3">
      <c r="A27336" s="25"/>
      <c r="B27336"/>
      <c r="C27336"/>
      <c r="D27336"/>
      <c r="E27336"/>
      <c r="F27336"/>
      <c r="G27336"/>
      <c r="H27336"/>
      <c r="I27336"/>
      <c r="K27336"/>
      <c r="L27336"/>
      <c r="M27336"/>
      <c r="N27336"/>
      <c r="O27336"/>
      <c r="P27336"/>
      <c r="S27336"/>
    </row>
    <row r="27337" spans="1:19" x14ac:dyDescent="0.3">
      <c r="A27337" s="25"/>
      <c r="B27337"/>
      <c r="C27337"/>
      <c r="D27337"/>
      <c r="E27337"/>
      <c r="F27337"/>
      <c r="G27337"/>
      <c r="H27337"/>
      <c r="I27337"/>
      <c r="K27337"/>
      <c r="L27337"/>
      <c r="M27337"/>
      <c r="N27337"/>
      <c r="O27337"/>
      <c r="P27337"/>
      <c r="S27337"/>
    </row>
    <row r="27338" spans="1:19" x14ac:dyDescent="0.3">
      <c r="A27338" s="25"/>
      <c r="B27338"/>
      <c r="C27338"/>
      <c r="D27338"/>
      <c r="E27338"/>
      <c r="F27338"/>
      <c r="G27338"/>
      <c r="H27338"/>
      <c r="I27338"/>
      <c r="K27338"/>
      <c r="L27338"/>
      <c r="M27338"/>
      <c r="N27338"/>
      <c r="O27338"/>
      <c r="P27338"/>
      <c r="S27338"/>
    </row>
    <row r="27339" spans="1:19" x14ac:dyDescent="0.3">
      <c r="A27339" s="25"/>
      <c r="B27339"/>
      <c r="C27339"/>
      <c r="D27339"/>
      <c r="E27339"/>
      <c r="F27339"/>
      <c r="G27339"/>
      <c r="H27339"/>
      <c r="I27339"/>
      <c r="K27339"/>
      <c r="L27339"/>
      <c r="M27339"/>
      <c r="N27339"/>
      <c r="O27339"/>
      <c r="P27339"/>
      <c r="S27339"/>
    </row>
    <row r="27340" spans="1:19" x14ac:dyDescent="0.3">
      <c r="A27340" s="25"/>
      <c r="B27340"/>
      <c r="C27340"/>
      <c r="D27340"/>
      <c r="E27340"/>
      <c r="F27340"/>
      <c r="G27340"/>
      <c r="H27340"/>
      <c r="I27340"/>
      <c r="K27340"/>
      <c r="L27340"/>
      <c r="M27340"/>
      <c r="N27340"/>
      <c r="O27340"/>
      <c r="P27340"/>
      <c r="S27340"/>
    </row>
    <row r="27341" spans="1:19" x14ac:dyDescent="0.3">
      <c r="A27341" s="25"/>
      <c r="B27341"/>
      <c r="C27341"/>
      <c r="D27341"/>
      <c r="E27341"/>
      <c r="F27341"/>
      <c r="G27341"/>
      <c r="H27341"/>
      <c r="I27341"/>
      <c r="K27341"/>
      <c r="L27341"/>
      <c r="M27341"/>
      <c r="N27341"/>
      <c r="O27341"/>
      <c r="P27341"/>
      <c r="S27341"/>
    </row>
    <row r="27342" spans="1:19" x14ac:dyDescent="0.3">
      <c r="A27342" s="25"/>
      <c r="B27342"/>
      <c r="C27342"/>
      <c r="D27342"/>
      <c r="E27342"/>
      <c r="F27342"/>
      <c r="G27342"/>
      <c r="H27342"/>
      <c r="I27342"/>
      <c r="K27342"/>
      <c r="L27342"/>
      <c r="M27342"/>
      <c r="N27342"/>
      <c r="O27342"/>
      <c r="P27342"/>
      <c r="S27342"/>
    </row>
    <row r="27343" spans="1:19" x14ac:dyDescent="0.3">
      <c r="A27343" s="25"/>
      <c r="B27343"/>
      <c r="C27343"/>
      <c r="D27343"/>
      <c r="E27343"/>
      <c r="F27343"/>
      <c r="G27343"/>
      <c r="H27343"/>
      <c r="I27343"/>
      <c r="K27343"/>
      <c r="L27343"/>
      <c r="M27343"/>
      <c r="N27343"/>
      <c r="O27343"/>
      <c r="P27343"/>
      <c r="S27343"/>
    </row>
    <row r="27344" spans="1:19" x14ac:dyDescent="0.3">
      <c r="A27344" s="25"/>
      <c r="B27344"/>
      <c r="C27344"/>
      <c r="D27344"/>
      <c r="E27344"/>
      <c r="F27344"/>
      <c r="G27344"/>
      <c r="H27344"/>
      <c r="I27344"/>
      <c r="K27344"/>
      <c r="L27344"/>
      <c r="M27344"/>
      <c r="N27344"/>
      <c r="O27344"/>
      <c r="P27344"/>
      <c r="S27344"/>
    </row>
    <row r="27345" spans="1:19" x14ac:dyDescent="0.3">
      <c r="A27345" s="25"/>
      <c r="B27345"/>
      <c r="C27345"/>
      <c r="D27345"/>
      <c r="E27345"/>
      <c r="F27345"/>
      <c r="G27345"/>
      <c r="H27345"/>
      <c r="I27345"/>
      <c r="K27345"/>
      <c r="L27345"/>
      <c r="M27345"/>
      <c r="N27345"/>
      <c r="O27345"/>
      <c r="P27345"/>
      <c r="S27345"/>
    </row>
    <row r="27346" spans="1:19" x14ac:dyDescent="0.3">
      <c r="A27346" s="25"/>
      <c r="B27346"/>
      <c r="C27346"/>
      <c r="D27346"/>
      <c r="E27346"/>
      <c r="F27346"/>
      <c r="G27346"/>
      <c r="H27346"/>
      <c r="I27346"/>
      <c r="K27346"/>
      <c r="L27346"/>
      <c r="M27346"/>
      <c r="N27346"/>
      <c r="O27346"/>
      <c r="P27346"/>
      <c r="S27346"/>
    </row>
    <row r="27347" spans="1:19" x14ac:dyDescent="0.3">
      <c r="A27347" s="25"/>
      <c r="B27347"/>
      <c r="C27347"/>
      <c r="D27347"/>
      <c r="E27347"/>
      <c r="F27347"/>
      <c r="G27347"/>
      <c r="H27347"/>
      <c r="I27347"/>
      <c r="K27347"/>
      <c r="L27347"/>
      <c r="M27347"/>
      <c r="N27347"/>
      <c r="O27347"/>
      <c r="P27347"/>
      <c r="S27347"/>
    </row>
    <row r="27348" spans="1:19" x14ac:dyDescent="0.3">
      <c r="A27348" s="25"/>
      <c r="B27348"/>
      <c r="C27348"/>
      <c r="D27348"/>
      <c r="E27348"/>
      <c r="F27348"/>
      <c r="G27348"/>
      <c r="H27348"/>
      <c r="I27348"/>
      <c r="K27348"/>
      <c r="L27348"/>
      <c r="M27348"/>
      <c r="N27348"/>
      <c r="O27348"/>
      <c r="P27348"/>
      <c r="S27348"/>
    </row>
    <row r="27349" spans="1:19" x14ac:dyDescent="0.3">
      <c r="A27349" s="25"/>
      <c r="B27349"/>
      <c r="C27349"/>
      <c r="D27349"/>
      <c r="E27349"/>
      <c r="F27349"/>
      <c r="G27349"/>
      <c r="H27349"/>
      <c r="I27349"/>
      <c r="K27349"/>
      <c r="L27349"/>
      <c r="M27349"/>
      <c r="N27349"/>
      <c r="O27349"/>
      <c r="P27349"/>
      <c r="S27349"/>
    </row>
    <row r="27350" spans="1:19" x14ac:dyDescent="0.3">
      <c r="A27350" s="25"/>
      <c r="B27350"/>
      <c r="C27350"/>
      <c r="D27350"/>
      <c r="E27350"/>
      <c r="F27350"/>
      <c r="G27350"/>
      <c r="H27350"/>
      <c r="I27350"/>
      <c r="K27350"/>
      <c r="L27350"/>
      <c r="M27350"/>
      <c r="N27350"/>
      <c r="O27350"/>
      <c r="P27350"/>
      <c r="S27350"/>
    </row>
    <row r="27351" spans="1:19" x14ac:dyDescent="0.3">
      <c r="A27351" s="25"/>
      <c r="B27351"/>
      <c r="C27351"/>
      <c r="D27351"/>
      <c r="E27351"/>
      <c r="F27351"/>
      <c r="G27351"/>
      <c r="H27351"/>
      <c r="I27351"/>
      <c r="K27351"/>
      <c r="L27351"/>
      <c r="M27351"/>
      <c r="N27351"/>
      <c r="O27351"/>
      <c r="P27351"/>
      <c r="S27351"/>
    </row>
    <row r="27352" spans="1:19" x14ac:dyDescent="0.3">
      <c r="A27352" s="25"/>
      <c r="B27352"/>
      <c r="C27352"/>
      <c r="D27352"/>
      <c r="E27352"/>
      <c r="F27352"/>
      <c r="G27352"/>
      <c r="H27352"/>
      <c r="I27352"/>
      <c r="K27352"/>
      <c r="L27352"/>
      <c r="M27352"/>
      <c r="N27352"/>
      <c r="O27352"/>
      <c r="P27352"/>
      <c r="S27352"/>
    </row>
    <row r="27353" spans="1:19" x14ac:dyDescent="0.3">
      <c r="A27353" s="25"/>
      <c r="B27353"/>
      <c r="C27353"/>
      <c r="D27353"/>
      <c r="E27353"/>
      <c r="F27353"/>
      <c r="G27353"/>
      <c r="H27353"/>
      <c r="I27353"/>
      <c r="K27353"/>
      <c r="L27353"/>
      <c r="M27353"/>
      <c r="N27353"/>
      <c r="O27353"/>
      <c r="P27353"/>
      <c r="S27353"/>
    </row>
    <row r="27354" spans="1:19" x14ac:dyDescent="0.3">
      <c r="A27354" s="25"/>
      <c r="B27354"/>
      <c r="C27354"/>
      <c r="D27354"/>
      <c r="E27354"/>
      <c r="F27354"/>
      <c r="G27354"/>
      <c r="H27354"/>
      <c r="I27354"/>
      <c r="K27354"/>
      <c r="L27354"/>
      <c r="M27354"/>
      <c r="N27354"/>
      <c r="O27354"/>
      <c r="P27354"/>
      <c r="S27354"/>
    </row>
    <row r="27355" spans="1:19" x14ac:dyDescent="0.3">
      <c r="A27355" s="25"/>
      <c r="B27355"/>
      <c r="C27355"/>
      <c r="D27355"/>
      <c r="E27355"/>
      <c r="F27355"/>
      <c r="G27355"/>
      <c r="H27355"/>
      <c r="I27355"/>
      <c r="K27355"/>
      <c r="L27355"/>
      <c r="M27355"/>
      <c r="N27355"/>
      <c r="O27355"/>
      <c r="P27355"/>
      <c r="S27355"/>
    </row>
    <row r="27356" spans="1:19" x14ac:dyDescent="0.3">
      <c r="A27356" s="25"/>
      <c r="B27356"/>
      <c r="C27356"/>
      <c r="D27356"/>
      <c r="E27356"/>
      <c r="F27356"/>
      <c r="G27356"/>
      <c r="H27356"/>
      <c r="I27356"/>
      <c r="K27356"/>
      <c r="L27356"/>
      <c r="M27356"/>
      <c r="N27356"/>
      <c r="O27356"/>
      <c r="P27356"/>
      <c r="S27356"/>
    </row>
    <row r="27357" spans="1:19" x14ac:dyDescent="0.3">
      <c r="A27357" s="25"/>
      <c r="B27357"/>
      <c r="C27357"/>
      <c r="D27357"/>
      <c r="E27357"/>
      <c r="F27357"/>
      <c r="G27357"/>
      <c r="H27357"/>
      <c r="I27357"/>
      <c r="K27357"/>
      <c r="L27357"/>
      <c r="M27357"/>
      <c r="N27357"/>
      <c r="O27357"/>
      <c r="P27357"/>
      <c r="S27357"/>
    </row>
    <row r="27358" spans="1:19" x14ac:dyDescent="0.3">
      <c r="A27358" s="25"/>
      <c r="B27358"/>
      <c r="C27358"/>
      <c r="D27358"/>
      <c r="E27358"/>
      <c r="F27358"/>
      <c r="G27358"/>
      <c r="H27358"/>
      <c r="I27358"/>
      <c r="K27358"/>
      <c r="L27358"/>
      <c r="M27358"/>
      <c r="N27358"/>
      <c r="O27358"/>
      <c r="P27358"/>
      <c r="S27358"/>
    </row>
    <row r="27359" spans="1:19" x14ac:dyDescent="0.3">
      <c r="A27359" s="25"/>
      <c r="B27359"/>
      <c r="C27359"/>
      <c r="D27359"/>
      <c r="E27359"/>
      <c r="F27359"/>
      <c r="G27359"/>
      <c r="H27359"/>
      <c r="I27359"/>
      <c r="K27359"/>
      <c r="L27359"/>
      <c r="M27359"/>
      <c r="N27359"/>
      <c r="O27359"/>
      <c r="P27359"/>
      <c r="S27359"/>
    </row>
    <row r="27360" spans="1:19" x14ac:dyDescent="0.3">
      <c r="A27360" s="25"/>
      <c r="B27360"/>
      <c r="C27360"/>
      <c r="D27360"/>
      <c r="E27360"/>
      <c r="F27360"/>
      <c r="G27360"/>
      <c r="H27360"/>
      <c r="I27360"/>
      <c r="K27360"/>
      <c r="L27360"/>
      <c r="M27360"/>
      <c r="N27360"/>
      <c r="O27360"/>
      <c r="P27360"/>
      <c r="S27360"/>
    </row>
    <row r="27361" spans="1:19" x14ac:dyDescent="0.3">
      <c r="A27361" s="25"/>
      <c r="B27361"/>
      <c r="C27361"/>
      <c r="D27361"/>
      <c r="E27361"/>
      <c r="F27361"/>
      <c r="G27361"/>
      <c r="H27361"/>
      <c r="I27361"/>
      <c r="K27361"/>
      <c r="L27361"/>
      <c r="M27361"/>
      <c r="N27361"/>
      <c r="O27361"/>
      <c r="P27361"/>
      <c r="S27361"/>
    </row>
    <row r="27362" spans="1:19" x14ac:dyDescent="0.3">
      <c r="A27362" s="25"/>
      <c r="B27362"/>
      <c r="C27362"/>
      <c r="D27362"/>
      <c r="E27362"/>
      <c r="F27362"/>
      <c r="G27362"/>
      <c r="H27362"/>
      <c r="I27362"/>
      <c r="K27362"/>
      <c r="L27362"/>
      <c r="M27362"/>
      <c r="N27362"/>
      <c r="O27362"/>
      <c r="P27362"/>
      <c r="S27362"/>
    </row>
    <row r="27363" spans="1:19" x14ac:dyDescent="0.3">
      <c r="A27363" s="25"/>
      <c r="B27363"/>
      <c r="C27363"/>
      <c r="D27363"/>
      <c r="E27363"/>
      <c r="F27363"/>
      <c r="G27363"/>
      <c r="H27363" s="14"/>
      <c r="I27363" s="14"/>
      <c r="K27363"/>
      <c r="L27363"/>
      <c r="M27363"/>
      <c r="N27363"/>
      <c r="O27363"/>
      <c r="P27363"/>
      <c r="S27363"/>
    </row>
    <row r="27364" spans="1:19" x14ac:dyDescent="0.3">
      <c r="A27364" s="25"/>
      <c r="B27364"/>
      <c r="C27364"/>
      <c r="D27364"/>
      <c r="E27364"/>
      <c r="F27364"/>
      <c r="G27364"/>
      <c r="H27364" s="14"/>
      <c r="I27364" s="14"/>
      <c r="K27364"/>
      <c r="L27364"/>
      <c r="M27364"/>
      <c r="N27364"/>
      <c r="O27364"/>
      <c r="P27364"/>
      <c r="S27364"/>
    </row>
    <row r="27365" spans="1:19" x14ac:dyDescent="0.3">
      <c r="A27365" s="25"/>
      <c r="B27365"/>
      <c r="C27365"/>
      <c r="D27365"/>
      <c r="E27365"/>
      <c r="F27365"/>
      <c r="G27365"/>
      <c r="H27365" s="14"/>
      <c r="I27365" s="14"/>
      <c r="K27365"/>
      <c r="L27365"/>
      <c r="M27365"/>
      <c r="N27365"/>
      <c r="O27365"/>
      <c r="P27365"/>
      <c r="S27365"/>
    </row>
    <row r="27366" spans="1:19" x14ac:dyDescent="0.3">
      <c r="A27366" s="25"/>
      <c r="B27366"/>
      <c r="C27366"/>
      <c r="D27366"/>
      <c r="E27366"/>
      <c r="F27366"/>
      <c r="G27366"/>
      <c r="H27366" s="14"/>
      <c r="I27366" s="14"/>
      <c r="K27366"/>
      <c r="L27366"/>
      <c r="M27366"/>
      <c r="N27366"/>
      <c r="O27366"/>
      <c r="P27366"/>
      <c r="S27366"/>
    </row>
    <row r="27367" spans="1:19" x14ac:dyDescent="0.3">
      <c r="A27367" s="25"/>
      <c r="B27367"/>
      <c r="C27367"/>
      <c r="D27367"/>
      <c r="E27367"/>
      <c r="F27367"/>
      <c r="G27367"/>
      <c r="H27367" s="14"/>
      <c r="I27367" s="14"/>
      <c r="K27367"/>
      <c r="L27367"/>
      <c r="M27367"/>
      <c r="N27367"/>
      <c r="O27367"/>
      <c r="P27367"/>
      <c r="S27367"/>
    </row>
    <row r="27368" spans="1:19" x14ac:dyDescent="0.3">
      <c r="A27368" s="25"/>
      <c r="B27368"/>
      <c r="C27368"/>
      <c r="D27368"/>
      <c r="E27368"/>
      <c r="F27368"/>
      <c r="G27368"/>
      <c r="H27368"/>
      <c r="I27368"/>
      <c r="K27368"/>
      <c r="L27368"/>
      <c r="M27368"/>
      <c r="N27368"/>
      <c r="O27368"/>
      <c r="P27368"/>
      <c r="S27368"/>
    </row>
    <row r="27369" spans="1:19" x14ac:dyDescent="0.3">
      <c r="A27369" s="25"/>
      <c r="B27369"/>
      <c r="C27369"/>
      <c r="D27369"/>
      <c r="E27369"/>
      <c r="F27369"/>
      <c r="G27369"/>
      <c r="H27369"/>
      <c r="I27369"/>
      <c r="K27369"/>
      <c r="L27369"/>
      <c r="M27369"/>
      <c r="N27369"/>
      <c r="O27369"/>
      <c r="P27369"/>
      <c r="S27369"/>
    </row>
    <row r="27370" spans="1:19" x14ac:dyDescent="0.3">
      <c r="A27370" s="25"/>
      <c r="B27370"/>
      <c r="C27370"/>
      <c r="D27370"/>
      <c r="E27370"/>
      <c r="F27370"/>
      <c r="G27370"/>
      <c r="H27370"/>
      <c r="I27370"/>
      <c r="K27370"/>
      <c r="L27370"/>
      <c r="M27370"/>
      <c r="N27370"/>
      <c r="O27370"/>
      <c r="P27370"/>
      <c r="S27370"/>
    </row>
    <row r="27371" spans="1:19" x14ac:dyDescent="0.3">
      <c r="A27371" s="25"/>
      <c r="B27371"/>
      <c r="C27371"/>
      <c r="D27371"/>
      <c r="E27371"/>
      <c r="F27371"/>
      <c r="G27371"/>
      <c r="H27371"/>
      <c r="I27371"/>
      <c r="K27371"/>
      <c r="L27371"/>
      <c r="M27371"/>
      <c r="N27371"/>
      <c r="O27371"/>
      <c r="P27371"/>
      <c r="S27371"/>
    </row>
    <row r="27372" spans="1:19" x14ac:dyDescent="0.3">
      <c r="A27372" s="25"/>
      <c r="B27372"/>
      <c r="C27372"/>
      <c r="D27372"/>
      <c r="E27372"/>
      <c r="F27372"/>
      <c r="G27372"/>
      <c r="H27372"/>
      <c r="I27372"/>
      <c r="K27372"/>
      <c r="L27372"/>
      <c r="M27372"/>
      <c r="N27372"/>
      <c r="O27372"/>
      <c r="P27372"/>
      <c r="S27372"/>
    </row>
    <row r="27373" spans="1:19" x14ac:dyDescent="0.3">
      <c r="A27373" s="25"/>
      <c r="B27373"/>
      <c r="C27373"/>
      <c r="D27373"/>
      <c r="E27373"/>
      <c r="F27373"/>
      <c r="G27373"/>
      <c r="H27373" s="14"/>
      <c r="I27373" s="14"/>
      <c r="K27373"/>
      <c r="L27373"/>
      <c r="M27373"/>
      <c r="N27373"/>
      <c r="O27373"/>
      <c r="P27373"/>
      <c r="S27373"/>
    </row>
    <row r="27374" spans="1:19" x14ac:dyDescent="0.3">
      <c r="A27374" s="25"/>
      <c r="B27374"/>
      <c r="C27374"/>
      <c r="D27374"/>
      <c r="E27374"/>
      <c r="F27374"/>
      <c r="G27374"/>
      <c r="H27374" s="14"/>
      <c r="I27374" s="14"/>
      <c r="K27374"/>
      <c r="L27374"/>
      <c r="M27374"/>
      <c r="N27374"/>
      <c r="O27374"/>
      <c r="P27374"/>
      <c r="S27374"/>
    </row>
    <row r="27375" spans="1:19" x14ac:dyDescent="0.3">
      <c r="A27375" s="25"/>
      <c r="B27375"/>
      <c r="C27375"/>
      <c r="D27375"/>
      <c r="E27375"/>
      <c r="F27375"/>
      <c r="G27375"/>
      <c r="H27375" s="14"/>
      <c r="I27375" s="14"/>
      <c r="K27375"/>
      <c r="L27375"/>
      <c r="M27375"/>
      <c r="N27375"/>
      <c r="O27375"/>
      <c r="P27375"/>
      <c r="S27375"/>
    </row>
    <row r="27376" spans="1:19" x14ac:dyDescent="0.3">
      <c r="A27376" s="25"/>
      <c r="B27376"/>
      <c r="C27376"/>
      <c r="D27376"/>
      <c r="E27376"/>
      <c r="F27376"/>
      <c r="G27376"/>
      <c r="H27376" s="14"/>
      <c r="I27376" s="14"/>
      <c r="K27376"/>
      <c r="L27376"/>
      <c r="M27376"/>
      <c r="N27376"/>
      <c r="O27376"/>
      <c r="P27376"/>
      <c r="S27376"/>
    </row>
    <row r="27377" spans="1:19" x14ac:dyDescent="0.3">
      <c r="A27377" s="25"/>
      <c r="B27377"/>
      <c r="C27377"/>
      <c r="D27377"/>
      <c r="E27377"/>
      <c r="F27377"/>
      <c r="G27377"/>
      <c r="H27377" s="14"/>
      <c r="I27377" s="14"/>
      <c r="K27377"/>
      <c r="L27377"/>
      <c r="M27377"/>
      <c r="N27377"/>
      <c r="O27377"/>
      <c r="P27377"/>
      <c r="S27377"/>
    </row>
    <row r="27378" spans="1:19" x14ac:dyDescent="0.3">
      <c r="A27378" s="25"/>
      <c r="B27378"/>
      <c r="C27378"/>
      <c r="D27378"/>
      <c r="E27378"/>
      <c r="F27378"/>
      <c r="G27378"/>
      <c r="H27378"/>
      <c r="I27378"/>
      <c r="K27378"/>
      <c r="L27378"/>
      <c r="M27378"/>
      <c r="N27378"/>
      <c r="O27378"/>
      <c r="P27378"/>
      <c r="S27378"/>
    </row>
    <row r="27379" spans="1:19" x14ac:dyDescent="0.3">
      <c r="A27379" s="25"/>
      <c r="B27379"/>
      <c r="C27379"/>
      <c r="D27379"/>
      <c r="E27379"/>
      <c r="F27379"/>
      <c r="G27379"/>
      <c r="H27379"/>
      <c r="I27379"/>
      <c r="K27379"/>
      <c r="L27379"/>
      <c r="M27379"/>
      <c r="N27379"/>
      <c r="O27379"/>
      <c r="P27379"/>
      <c r="S27379"/>
    </row>
    <row r="27380" spans="1:19" x14ac:dyDescent="0.3">
      <c r="A27380" s="25"/>
      <c r="B27380"/>
      <c r="C27380"/>
      <c r="D27380"/>
      <c r="E27380"/>
      <c r="F27380"/>
      <c r="G27380"/>
      <c r="H27380"/>
      <c r="I27380"/>
      <c r="K27380"/>
      <c r="L27380"/>
      <c r="M27380"/>
      <c r="N27380"/>
      <c r="O27380"/>
      <c r="P27380"/>
      <c r="S27380"/>
    </row>
    <row r="27381" spans="1:19" x14ac:dyDescent="0.3">
      <c r="A27381" s="25"/>
      <c r="B27381"/>
      <c r="C27381"/>
      <c r="D27381"/>
      <c r="E27381"/>
      <c r="F27381"/>
      <c r="G27381"/>
      <c r="H27381"/>
      <c r="I27381"/>
      <c r="K27381"/>
      <c r="L27381"/>
      <c r="M27381"/>
      <c r="N27381"/>
      <c r="O27381"/>
      <c r="P27381"/>
      <c r="S27381"/>
    </row>
    <row r="27382" spans="1:19" x14ac:dyDescent="0.3">
      <c r="A27382" s="25"/>
      <c r="B27382"/>
      <c r="C27382"/>
      <c r="D27382"/>
      <c r="E27382"/>
      <c r="F27382"/>
      <c r="G27382"/>
      <c r="H27382"/>
      <c r="I27382"/>
      <c r="K27382"/>
      <c r="L27382"/>
      <c r="M27382"/>
      <c r="N27382"/>
      <c r="O27382"/>
      <c r="P27382"/>
      <c r="S27382"/>
    </row>
    <row r="27383" spans="1:19" x14ac:dyDescent="0.3">
      <c r="A27383" s="25"/>
      <c r="B27383"/>
      <c r="C27383"/>
      <c r="D27383"/>
      <c r="E27383"/>
      <c r="F27383"/>
      <c r="G27383"/>
      <c r="H27383"/>
      <c r="I27383"/>
      <c r="K27383"/>
      <c r="L27383"/>
      <c r="M27383"/>
      <c r="N27383"/>
      <c r="O27383"/>
      <c r="P27383"/>
      <c r="S27383"/>
    </row>
    <row r="27384" spans="1:19" x14ac:dyDescent="0.3">
      <c r="A27384" s="25"/>
      <c r="B27384"/>
      <c r="C27384"/>
      <c r="D27384"/>
      <c r="E27384"/>
      <c r="F27384"/>
      <c r="G27384"/>
      <c r="H27384"/>
      <c r="I27384"/>
      <c r="K27384"/>
      <c r="L27384"/>
      <c r="M27384"/>
      <c r="N27384"/>
      <c r="O27384"/>
      <c r="P27384"/>
      <c r="S27384"/>
    </row>
    <row r="27385" spans="1:19" x14ac:dyDescent="0.3">
      <c r="A27385" s="25"/>
      <c r="B27385"/>
      <c r="C27385"/>
      <c r="D27385"/>
      <c r="E27385"/>
      <c r="F27385"/>
      <c r="G27385"/>
      <c r="H27385"/>
      <c r="I27385"/>
      <c r="K27385"/>
      <c r="L27385"/>
      <c r="M27385"/>
      <c r="N27385"/>
      <c r="O27385"/>
      <c r="P27385"/>
      <c r="S27385"/>
    </row>
    <row r="27386" spans="1:19" x14ac:dyDescent="0.3">
      <c r="A27386" s="25"/>
      <c r="B27386"/>
      <c r="C27386"/>
      <c r="D27386"/>
      <c r="E27386"/>
      <c r="F27386"/>
      <c r="G27386"/>
      <c r="H27386"/>
      <c r="I27386"/>
      <c r="K27386"/>
      <c r="L27386"/>
      <c r="M27386"/>
      <c r="N27386"/>
      <c r="O27386"/>
      <c r="P27386"/>
      <c r="S27386"/>
    </row>
    <row r="27387" spans="1:19" x14ac:dyDescent="0.3">
      <c r="A27387" s="25"/>
      <c r="B27387"/>
      <c r="C27387"/>
      <c r="D27387"/>
      <c r="E27387"/>
      <c r="F27387"/>
      <c r="G27387"/>
      <c r="H27387"/>
      <c r="I27387"/>
      <c r="K27387"/>
      <c r="L27387"/>
      <c r="M27387"/>
      <c r="N27387"/>
      <c r="O27387"/>
      <c r="P27387"/>
      <c r="S27387"/>
    </row>
    <row r="27388" spans="1:19" x14ac:dyDescent="0.3">
      <c r="A27388" s="25"/>
      <c r="B27388"/>
      <c r="C27388"/>
      <c r="D27388"/>
      <c r="E27388"/>
      <c r="F27388"/>
      <c r="G27388"/>
      <c r="H27388"/>
      <c r="I27388"/>
      <c r="K27388"/>
      <c r="L27388"/>
      <c r="M27388"/>
      <c r="N27388"/>
      <c r="O27388"/>
      <c r="P27388"/>
      <c r="S27388"/>
    </row>
    <row r="27389" spans="1:19" x14ac:dyDescent="0.3">
      <c r="A27389" s="25"/>
      <c r="B27389"/>
      <c r="C27389"/>
      <c r="D27389"/>
      <c r="E27389"/>
      <c r="F27389"/>
      <c r="G27389"/>
      <c r="H27389"/>
      <c r="I27389"/>
      <c r="K27389"/>
      <c r="L27389"/>
      <c r="M27389"/>
      <c r="N27389"/>
      <c r="O27389"/>
      <c r="P27389"/>
      <c r="S27389"/>
    </row>
    <row r="27390" spans="1:19" x14ac:dyDescent="0.3">
      <c r="A27390" s="25"/>
      <c r="B27390"/>
      <c r="C27390"/>
      <c r="D27390"/>
      <c r="E27390"/>
      <c r="F27390"/>
      <c r="G27390"/>
      <c r="H27390"/>
      <c r="I27390"/>
      <c r="K27390"/>
      <c r="L27390"/>
      <c r="M27390"/>
      <c r="N27390"/>
      <c r="O27390"/>
      <c r="P27390"/>
      <c r="S27390"/>
    </row>
    <row r="27391" spans="1:19" x14ac:dyDescent="0.3">
      <c r="A27391" s="25"/>
      <c r="B27391"/>
      <c r="C27391"/>
      <c r="D27391"/>
      <c r="E27391"/>
      <c r="F27391"/>
      <c r="G27391"/>
      <c r="H27391"/>
      <c r="I27391"/>
      <c r="K27391"/>
      <c r="L27391"/>
      <c r="M27391"/>
      <c r="N27391"/>
      <c r="O27391"/>
      <c r="P27391"/>
      <c r="S27391"/>
    </row>
    <row r="27392" spans="1:19" x14ac:dyDescent="0.3">
      <c r="A27392" s="25"/>
      <c r="B27392"/>
      <c r="C27392"/>
      <c r="D27392"/>
      <c r="E27392"/>
      <c r="F27392"/>
      <c r="G27392"/>
      <c r="H27392"/>
      <c r="I27392"/>
      <c r="K27392"/>
      <c r="L27392"/>
      <c r="M27392"/>
      <c r="N27392"/>
      <c r="O27392"/>
      <c r="P27392"/>
      <c r="S27392"/>
    </row>
    <row r="27393" spans="1:19" x14ac:dyDescent="0.3">
      <c r="A27393" s="25"/>
      <c r="B27393"/>
      <c r="C27393"/>
      <c r="D27393"/>
      <c r="E27393"/>
      <c r="F27393"/>
      <c r="G27393"/>
      <c r="H27393"/>
      <c r="I27393"/>
      <c r="K27393"/>
      <c r="L27393"/>
      <c r="M27393"/>
      <c r="N27393"/>
      <c r="O27393"/>
      <c r="P27393"/>
      <c r="S27393"/>
    </row>
    <row r="27394" spans="1:19" x14ac:dyDescent="0.3">
      <c r="A27394" s="25"/>
      <c r="B27394"/>
      <c r="C27394"/>
      <c r="D27394"/>
      <c r="E27394"/>
      <c r="F27394"/>
      <c r="G27394"/>
      <c r="H27394"/>
      <c r="I27394"/>
      <c r="K27394"/>
      <c r="L27394"/>
      <c r="M27394"/>
      <c r="N27394"/>
      <c r="O27394"/>
      <c r="P27394"/>
      <c r="S27394"/>
    </row>
    <row r="27395" spans="1:19" x14ac:dyDescent="0.3">
      <c r="A27395" s="25"/>
      <c r="B27395"/>
      <c r="C27395"/>
      <c r="D27395"/>
      <c r="E27395"/>
      <c r="F27395"/>
      <c r="G27395"/>
      <c r="H27395"/>
      <c r="I27395"/>
      <c r="K27395"/>
      <c r="L27395"/>
      <c r="M27395"/>
      <c r="N27395"/>
      <c r="O27395"/>
      <c r="P27395"/>
      <c r="S27395"/>
    </row>
    <row r="27396" spans="1:19" x14ac:dyDescent="0.3">
      <c r="A27396" s="25"/>
      <c r="B27396"/>
      <c r="C27396"/>
      <c r="D27396"/>
      <c r="E27396"/>
      <c r="F27396"/>
      <c r="G27396"/>
      <c r="H27396"/>
      <c r="I27396"/>
      <c r="K27396"/>
      <c r="L27396"/>
      <c r="M27396"/>
      <c r="N27396"/>
      <c r="O27396"/>
      <c r="P27396"/>
      <c r="S27396"/>
    </row>
    <row r="27397" spans="1:19" x14ac:dyDescent="0.3">
      <c r="A27397" s="25"/>
      <c r="B27397"/>
      <c r="C27397"/>
      <c r="D27397"/>
      <c r="E27397"/>
      <c r="F27397"/>
      <c r="G27397"/>
      <c r="H27397"/>
      <c r="I27397"/>
      <c r="K27397"/>
      <c r="L27397"/>
      <c r="M27397"/>
      <c r="N27397"/>
      <c r="O27397"/>
      <c r="P27397"/>
      <c r="S27397"/>
    </row>
    <row r="27398" spans="1:19" x14ac:dyDescent="0.3">
      <c r="A27398" s="25"/>
      <c r="B27398"/>
      <c r="C27398"/>
      <c r="D27398"/>
      <c r="E27398"/>
      <c r="F27398"/>
      <c r="G27398"/>
      <c r="H27398"/>
      <c r="I27398"/>
      <c r="K27398"/>
      <c r="L27398"/>
      <c r="M27398"/>
      <c r="N27398"/>
      <c r="O27398"/>
      <c r="P27398"/>
      <c r="S27398"/>
    </row>
    <row r="27399" spans="1:19" x14ac:dyDescent="0.3">
      <c r="A27399" s="25"/>
      <c r="B27399"/>
      <c r="C27399"/>
      <c r="D27399"/>
      <c r="E27399"/>
      <c r="F27399"/>
      <c r="G27399"/>
      <c r="H27399"/>
      <c r="I27399"/>
      <c r="K27399"/>
      <c r="L27399"/>
      <c r="M27399"/>
      <c r="N27399"/>
      <c r="O27399"/>
      <c r="P27399"/>
      <c r="S27399"/>
    </row>
    <row r="27400" spans="1:19" x14ac:dyDescent="0.3">
      <c r="A27400" s="25"/>
      <c r="B27400"/>
      <c r="C27400"/>
      <c r="D27400"/>
      <c r="E27400"/>
      <c r="F27400"/>
      <c r="G27400"/>
      <c r="H27400" s="14"/>
      <c r="I27400" s="14"/>
      <c r="K27400"/>
      <c r="L27400"/>
      <c r="M27400"/>
      <c r="N27400"/>
      <c r="O27400"/>
      <c r="P27400"/>
      <c r="S27400"/>
    </row>
    <row r="27401" spans="1:19" x14ac:dyDescent="0.3">
      <c r="A27401" s="25"/>
      <c r="B27401"/>
      <c r="C27401"/>
      <c r="D27401"/>
      <c r="E27401"/>
      <c r="F27401"/>
      <c r="G27401"/>
      <c r="H27401" s="14"/>
      <c r="I27401" s="14"/>
      <c r="K27401"/>
      <c r="L27401"/>
      <c r="M27401"/>
      <c r="N27401"/>
      <c r="O27401"/>
      <c r="P27401"/>
      <c r="S27401"/>
    </row>
    <row r="27402" spans="1:19" x14ac:dyDescent="0.3">
      <c r="A27402" s="25"/>
      <c r="B27402"/>
      <c r="C27402"/>
      <c r="D27402"/>
      <c r="E27402"/>
      <c r="F27402"/>
      <c r="G27402"/>
      <c r="H27402" s="14"/>
      <c r="I27402" s="14"/>
      <c r="K27402"/>
      <c r="L27402"/>
      <c r="M27402"/>
      <c r="N27402"/>
      <c r="O27402"/>
      <c r="P27402"/>
      <c r="S27402"/>
    </row>
    <row r="27403" spans="1:19" x14ac:dyDescent="0.3">
      <c r="A27403" s="25"/>
      <c r="B27403"/>
      <c r="C27403"/>
      <c r="D27403"/>
      <c r="E27403"/>
      <c r="F27403"/>
      <c r="G27403"/>
      <c r="H27403" s="14"/>
      <c r="I27403" s="14"/>
      <c r="K27403"/>
      <c r="L27403"/>
      <c r="M27403"/>
      <c r="N27403"/>
      <c r="O27403"/>
      <c r="P27403"/>
      <c r="S27403"/>
    </row>
    <row r="27404" spans="1:19" x14ac:dyDescent="0.3">
      <c r="A27404" s="25"/>
      <c r="B27404"/>
      <c r="C27404"/>
      <c r="D27404"/>
      <c r="E27404"/>
      <c r="F27404"/>
      <c r="G27404"/>
      <c r="H27404" s="14"/>
      <c r="I27404" s="14"/>
      <c r="K27404"/>
      <c r="L27404"/>
      <c r="M27404"/>
      <c r="N27404"/>
      <c r="O27404"/>
      <c r="P27404"/>
      <c r="S27404"/>
    </row>
    <row r="27405" spans="1:19" x14ac:dyDescent="0.3">
      <c r="A27405" s="25"/>
      <c r="B27405"/>
      <c r="C27405"/>
      <c r="D27405"/>
      <c r="E27405"/>
      <c r="F27405"/>
      <c r="G27405"/>
      <c r="H27405" s="14"/>
      <c r="I27405" s="14"/>
      <c r="K27405"/>
      <c r="L27405"/>
      <c r="M27405"/>
      <c r="N27405"/>
      <c r="O27405"/>
      <c r="P27405"/>
      <c r="S27405"/>
    </row>
    <row r="27406" spans="1:19" x14ac:dyDescent="0.3">
      <c r="A27406" s="25"/>
      <c r="B27406"/>
      <c r="C27406"/>
      <c r="D27406"/>
      <c r="E27406"/>
      <c r="F27406"/>
      <c r="G27406"/>
      <c r="H27406"/>
      <c r="I27406"/>
      <c r="K27406"/>
      <c r="L27406"/>
      <c r="M27406"/>
      <c r="N27406"/>
      <c r="O27406"/>
      <c r="P27406"/>
      <c r="S27406"/>
    </row>
    <row r="27407" spans="1:19" x14ac:dyDescent="0.3">
      <c r="A27407" s="25"/>
      <c r="B27407"/>
      <c r="C27407"/>
      <c r="D27407"/>
      <c r="E27407"/>
      <c r="F27407"/>
      <c r="G27407"/>
      <c r="H27407"/>
      <c r="I27407"/>
      <c r="K27407"/>
      <c r="L27407"/>
      <c r="M27407"/>
      <c r="N27407"/>
      <c r="O27407"/>
      <c r="P27407"/>
      <c r="S27407"/>
    </row>
    <row r="27408" spans="1:19" x14ac:dyDescent="0.3">
      <c r="A27408" s="25"/>
      <c r="B27408"/>
      <c r="C27408"/>
      <c r="D27408"/>
      <c r="E27408"/>
      <c r="F27408"/>
      <c r="G27408"/>
      <c r="H27408"/>
      <c r="I27408"/>
      <c r="K27408"/>
      <c r="L27408"/>
      <c r="M27408"/>
      <c r="N27408"/>
      <c r="O27408"/>
      <c r="P27408"/>
      <c r="S27408"/>
    </row>
    <row r="27409" spans="1:19" x14ac:dyDescent="0.3">
      <c r="A27409" s="25"/>
      <c r="B27409"/>
      <c r="C27409"/>
      <c r="D27409"/>
      <c r="E27409"/>
      <c r="F27409"/>
      <c r="G27409"/>
      <c r="H27409"/>
      <c r="I27409"/>
      <c r="K27409"/>
      <c r="L27409"/>
      <c r="M27409"/>
      <c r="N27409"/>
      <c r="O27409"/>
      <c r="P27409"/>
      <c r="S27409"/>
    </row>
    <row r="27410" spans="1:19" x14ac:dyDescent="0.3">
      <c r="A27410" s="25"/>
      <c r="B27410"/>
      <c r="C27410"/>
      <c r="D27410"/>
      <c r="E27410"/>
      <c r="F27410"/>
      <c r="G27410"/>
      <c r="H27410"/>
      <c r="I27410"/>
      <c r="K27410"/>
      <c r="L27410"/>
      <c r="M27410"/>
      <c r="N27410"/>
      <c r="O27410"/>
      <c r="P27410"/>
      <c r="S27410"/>
    </row>
    <row r="27411" spans="1:19" x14ac:dyDescent="0.3">
      <c r="A27411" s="25"/>
      <c r="B27411"/>
      <c r="C27411"/>
      <c r="D27411"/>
      <c r="E27411"/>
      <c r="F27411"/>
      <c r="G27411"/>
      <c r="H27411"/>
      <c r="I27411"/>
      <c r="K27411"/>
      <c r="L27411"/>
      <c r="M27411"/>
      <c r="N27411"/>
      <c r="O27411"/>
      <c r="P27411"/>
      <c r="S27411"/>
    </row>
    <row r="27412" spans="1:19" x14ac:dyDescent="0.3">
      <c r="A27412" s="25"/>
      <c r="B27412"/>
      <c r="C27412"/>
      <c r="D27412"/>
      <c r="E27412"/>
      <c r="F27412"/>
      <c r="G27412"/>
      <c r="H27412"/>
      <c r="I27412"/>
      <c r="K27412"/>
      <c r="L27412"/>
      <c r="M27412"/>
      <c r="N27412"/>
      <c r="O27412"/>
      <c r="P27412"/>
      <c r="S27412"/>
    </row>
    <row r="27413" spans="1:19" x14ac:dyDescent="0.3">
      <c r="A27413" s="25"/>
      <c r="B27413"/>
      <c r="C27413"/>
      <c r="D27413"/>
      <c r="E27413"/>
      <c r="F27413"/>
      <c r="G27413"/>
      <c r="H27413"/>
      <c r="I27413"/>
      <c r="K27413"/>
      <c r="L27413"/>
      <c r="M27413"/>
      <c r="N27413"/>
      <c r="O27413"/>
      <c r="P27413"/>
      <c r="S27413"/>
    </row>
    <row r="27414" spans="1:19" x14ac:dyDescent="0.3">
      <c r="A27414" s="25"/>
      <c r="B27414"/>
      <c r="C27414"/>
      <c r="D27414"/>
      <c r="E27414"/>
      <c r="F27414"/>
      <c r="G27414"/>
      <c r="H27414"/>
      <c r="I27414"/>
      <c r="K27414"/>
      <c r="L27414"/>
      <c r="M27414"/>
      <c r="N27414"/>
      <c r="O27414"/>
      <c r="P27414"/>
      <c r="S27414"/>
    </row>
    <row r="27415" spans="1:19" x14ac:dyDescent="0.3">
      <c r="A27415" s="25"/>
      <c r="B27415"/>
      <c r="C27415"/>
      <c r="D27415"/>
      <c r="E27415"/>
      <c r="F27415"/>
      <c r="G27415"/>
      <c r="H27415"/>
      <c r="I27415"/>
      <c r="K27415"/>
      <c r="L27415"/>
      <c r="M27415"/>
      <c r="N27415"/>
      <c r="O27415"/>
      <c r="P27415"/>
      <c r="S27415"/>
    </row>
    <row r="27416" spans="1:19" x14ac:dyDescent="0.3">
      <c r="A27416" s="25"/>
      <c r="B27416"/>
      <c r="C27416"/>
      <c r="D27416"/>
      <c r="E27416"/>
      <c r="F27416"/>
      <c r="G27416"/>
      <c r="H27416"/>
      <c r="I27416"/>
      <c r="K27416"/>
      <c r="L27416"/>
      <c r="M27416"/>
      <c r="N27416"/>
      <c r="O27416"/>
      <c r="P27416"/>
      <c r="S27416"/>
    </row>
    <row r="27417" spans="1:19" x14ac:dyDescent="0.3">
      <c r="A27417" s="25"/>
      <c r="B27417"/>
      <c r="C27417"/>
      <c r="D27417"/>
      <c r="E27417"/>
      <c r="F27417"/>
      <c r="G27417"/>
      <c r="H27417"/>
      <c r="I27417"/>
      <c r="K27417"/>
      <c r="L27417"/>
      <c r="M27417"/>
      <c r="N27417"/>
      <c r="O27417"/>
      <c r="P27417"/>
      <c r="S27417"/>
    </row>
    <row r="27418" spans="1:19" x14ac:dyDescent="0.3">
      <c r="A27418" s="25"/>
      <c r="B27418"/>
      <c r="C27418"/>
      <c r="D27418"/>
      <c r="E27418"/>
      <c r="F27418"/>
      <c r="G27418"/>
      <c r="H27418"/>
      <c r="I27418"/>
      <c r="K27418"/>
      <c r="L27418"/>
      <c r="M27418"/>
      <c r="N27418"/>
      <c r="O27418"/>
      <c r="P27418"/>
      <c r="S27418"/>
    </row>
    <row r="27419" spans="1:19" x14ac:dyDescent="0.3">
      <c r="A27419" s="25"/>
      <c r="B27419"/>
      <c r="C27419"/>
      <c r="D27419"/>
      <c r="E27419"/>
      <c r="F27419"/>
      <c r="G27419"/>
      <c r="H27419"/>
      <c r="I27419"/>
      <c r="K27419"/>
      <c r="L27419"/>
      <c r="M27419"/>
      <c r="N27419"/>
      <c r="O27419"/>
      <c r="P27419"/>
      <c r="S27419"/>
    </row>
    <row r="27420" spans="1:19" x14ac:dyDescent="0.3">
      <c r="A27420" s="25"/>
      <c r="B27420"/>
      <c r="C27420"/>
      <c r="D27420"/>
      <c r="E27420"/>
      <c r="F27420"/>
      <c r="G27420"/>
      <c r="H27420"/>
      <c r="I27420"/>
      <c r="K27420"/>
      <c r="L27420"/>
      <c r="M27420"/>
      <c r="N27420"/>
      <c r="O27420"/>
      <c r="P27420"/>
      <c r="S27420"/>
    </row>
    <row r="27421" spans="1:19" x14ac:dyDescent="0.3">
      <c r="A27421" s="25"/>
      <c r="B27421"/>
      <c r="C27421"/>
      <c r="D27421"/>
      <c r="E27421"/>
      <c r="F27421"/>
      <c r="G27421"/>
      <c r="H27421"/>
      <c r="I27421"/>
      <c r="K27421"/>
      <c r="L27421"/>
      <c r="M27421"/>
      <c r="N27421"/>
      <c r="O27421"/>
      <c r="P27421"/>
      <c r="S27421"/>
    </row>
    <row r="27422" spans="1:19" x14ac:dyDescent="0.3">
      <c r="A27422" s="25"/>
      <c r="B27422"/>
      <c r="C27422"/>
      <c r="D27422"/>
      <c r="E27422"/>
      <c r="F27422"/>
      <c r="G27422"/>
      <c r="H27422"/>
      <c r="I27422"/>
      <c r="K27422"/>
      <c r="L27422"/>
      <c r="M27422"/>
      <c r="N27422"/>
      <c r="O27422"/>
      <c r="P27422"/>
      <c r="S27422"/>
    </row>
    <row r="27423" spans="1:19" x14ac:dyDescent="0.3">
      <c r="A27423" s="25"/>
      <c r="B27423"/>
      <c r="C27423"/>
      <c r="D27423"/>
      <c r="E27423"/>
      <c r="F27423"/>
      <c r="G27423"/>
      <c r="H27423"/>
      <c r="I27423"/>
      <c r="K27423"/>
      <c r="L27423"/>
      <c r="M27423"/>
      <c r="N27423"/>
      <c r="O27423"/>
      <c r="P27423"/>
      <c r="S27423"/>
    </row>
    <row r="27424" spans="1:19" x14ac:dyDescent="0.3">
      <c r="A27424" s="25"/>
      <c r="B27424"/>
      <c r="C27424"/>
      <c r="D27424"/>
      <c r="E27424"/>
      <c r="F27424"/>
      <c r="G27424"/>
      <c r="H27424"/>
      <c r="I27424"/>
      <c r="K27424"/>
      <c r="L27424"/>
      <c r="M27424"/>
      <c r="N27424"/>
      <c r="O27424"/>
      <c r="P27424"/>
      <c r="S27424"/>
    </row>
    <row r="27425" spans="1:19" x14ac:dyDescent="0.3">
      <c r="A27425" s="25"/>
      <c r="B27425"/>
      <c r="C27425"/>
      <c r="D27425"/>
      <c r="E27425"/>
      <c r="F27425"/>
      <c r="G27425"/>
      <c r="H27425"/>
      <c r="I27425"/>
      <c r="K27425"/>
      <c r="L27425"/>
      <c r="M27425"/>
      <c r="N27425"/>
      <c r="O27425"/>
      <c r="P27425"/>
      <c r="S27425"/>
    </row>
    <row r="27426" spans="1:19" x14ac:dyDescent="0.3">
      <c r="A27426" s="25"/>
      <c r="B27426"/>
      <c r="C27426"/>
      <c r="D27426"/>
      <c r="E27426"/>
      <c r="F27426"/>
      <c r="G27426"/>
      <c r="H27426"/>
      <c r="I27426"/>
      <c r="K27426"/>
      <c r="L27426"/>
      <c r="M27426"/>
      <c r="N27426"/>
      <c r="O27426"/>
      <c r="P27426"/>
      <c r="S27426"/>
    </row>
    <row r="27427" spans="1:19" x14ac:dyDescent="0.3">
      <c r="A27427" s="25"/>
      <c r="B27427"/>
      <c r="C27427"/>
      <c r="D27427"/>
      <c r="E27427"/>
      <c r="F27427"/>
      <c r="G27427"/>
      <c r="H27427"/>
      <c r="I27427"/>
      <c r="K27427"/>
      <c r="L27427"/>
      <c r="M27427"/>
      <c r="N27427"/>
      <c r="O27427"/>
      <c r="P27427"/>
      <c r="S27427"/>
    </row>
    <row r="27428" spans="1:19" x14ac:dyDescent="0.3">
      <c r="A27428" s="25"/>
      <c r="B27428"/>
      <c r="C27428"/>
      <c r="D27428"/>
      <c r="E27428"/>
      <c r="F27428"/>
      <c r="G27428"/>
      <c r="H27428"/>
      <c r="I27428"/>
      <c r="K27428"/>
      <c r="L27428"/>
      <c r="M27428"/>
      <c r="N27428"/>
      <c r="O27428"/>
      <c r="P27428"/>
      <c r="S27428"/>
    </row>
    <row r="27429" spans="1:19" x14ac:dyDescent="0.3">
      <c r="A27429" s="25"/>
      <c r="B27429"/>
      <c r="C27429"/>
      <c r="D27429"/>
      <c r="E27429"/>
      <c r="F27429"/>
      <c r="G27429"/>
      <c r="H27429"/>
      <c r="I27429"/>
      <c r="K27429"/>
      <c r="L27429"/>
      <c r="M27429"/>
      <c r="N27429"/>
      <c r="O27429"/>
      <c r="P27429"/>
      <c r="S27429"/>
    </row>
    <row r="27430" spans="1:19" x14ac:dyDescent="0.3">
      <c r="A27430" s="25"/>
      <c r="B27430"/>
      <c r="C27430"/>
      <c r="D27430"/>
      <c r="E27430"/>
      <c r="F27430"/>
      <c r="G27430"/>
      <c r="H27430"/>
      <c r="I27430"/>
      <c r="K27430"/>
      <c r="L27430"/>
      <c r="M27430"/>
      <c r="N27430"/>
      <c r="O27430"/>
      <c r="P27430"/>
      <c r="S27430"/>
    </row>
    <row r="27431" spans="1:19" x14ac:dyDescent="0.3">
      <c r="A27431" s="25"/>
      <c r="B27431"/>
      <c r="C27431"/>
      <c r="D27431"/>
      <c r="E27431"/>
      <c r="F27431"/>
      <c r="G27431"/>
      <c r="H27431"/>
      <c r="I27431"/>
      <c r="K27431"/>
      <c r="L27431"/>
      <c r="M27431"/>
      <c r="N27431"/>
      <c r="O27431"/>
      <c r="P27431"/>
      <c r="S27431"/>
    </row>
    <row r="27432" spans="1:19" x14ac:dyDescent="0.3">
      <c r="A27432" s="25"/>
      <c r="B27432"/>
      <c r="C27432"/>
      <c r="D27432"/>
      <c r="E27432"/>
      <c r="F27432"/>
      <c r="G27432"/>
      <c r="H27432"/>
      <c r="I27432"/>
      <c r="K27432"/>
      <c r="L27432"/>
      <c r="M27432"/>
      <c r="N27432"/>
      <c r="O27432"/>
      <c r="P27432"/>
      <c r="S27432"/>
    </row>
    <row r="27433" spans="1:19" x14ac:dyDescent="0.3">
      <c r="A27433" s="25"/>
      <c r="B27433"/>
      <c r="C27433"/>
      <c r="D27433"/>
      <c r="E27433"/>
      <c r="F27433"/>
      <c r="G27433"/>
      <c r="H27433"/>
      <c r="I27433"/>
      <c r="K27433"/>
      <c r="L27433"/>
      <c r="M27433"/>
      <c r="N27433"/>
      <c r="O27433"/>
      <c r="P27433"/>
      <c r="S27433"/>
    </row>
    <row r="27434" spans="1:19" x14ac:dyDescent="0.3">
      <c r="A27434" s="25"/>
      <c r="B27434"/>
      <c r="C27434"/>
      <c r="D27434"/>
      <c r="E27434"/>
      <c r="F27434"/>
      <c r="G27434"/>
      <c r="H27434"/>
      <c r="I27434"/>
      <c r="K27434"/>
      <c r="L27434"/>
      <c r="M27434"/>
      <c r="N27434"/>
      <c r="O27434"/>
      <c r="P27434"/>
      <c r="S27434"/>
    </row>
    <row r="27435" spans="1:19" x14ac:dyDescent="0.3">
      <c r="A27435" s="25"/>
      <c r="B27435"/>
      <c r="C27435"/>
      <c r="D27435"/>
      <c r="E27435"/>
      <c r="F27435"/>
      <c r="G27435"/>
      <c r="H27435"/>
      <c r="I27435"/>
      <c r="K27435"/>
      <c r="L27435"/>
      <c r="M27435"/>
      <c r="N27435"/>
      <c r="O27435"/>
      <c r="P27435"/>
      <c r="S27435"/>
    </row>
    <row r="27436" spans="1:19" x14ac:dyDescent="0.3">
      <c r="A27436" s="25"/>
      <c r="B27436"/>
      <c r="C27436"/>
      <c r="D27436"/>
      <c r="E27436"/>
      <c r="F27436"/>
      <c r="G27436"/>
      <c r="H27436"/>
      <c r="I27436"/>
      <c r="K27436"/>
      <c r="L27436"/>
      <c r="M27436"/>
      <c r="N27436"/>
      <c r="O27436"/>
      <c r="P27436"/>
      <c r="S27436"/>
    </row>
    <row r="27437" spans="1:19" x14ac:dyDescent="0.3">
      <c r="A27437" s="25"/>
      <c r="B27437"/>
      <c r="C27437"/>
      <c r="D27437"/>
      <c r="E27437"/>
      <c r="F27437"/>
      <c r="G27437"/>
      <c r="H27437"/>
      <c r="I27437"/>
      <c r="K27437"/>
      <c r="L27437"/>
      <c r="M27437"/>
      <c r="N27437"/>
      <c r="O27437"/>
      <c r="P27437"/>
      <c r="S27437"/>
    </row>
    <row r="27438" spans="1:19" x14ac:dyDescent="0.3">
      <c r="A27438" s="25"/>
      <c r="B27438"/>
      <c r="C27438"/>
      <c r="D27438"/>
      <c r="E27438"/>
      <c r="F27438"/>
      <c r="G27438"/>
      <c r="H27438"/>
      <c r="I27438"/>
      <c r="K27438"/>
      <c r="L27438"/>
      <c r="M27438"/>
      <c r="N27438"/>
      <c r="O27438"/>
      <c r="P27438"/>
      <c r="S27438"/>
    </row>
    <row r="27439" spans="1:19" x14ac:dyDescent="0.3">
      <c r="A27439" s="25"/>
      <c r="B27439"/>
      <c r="C27439"/>
      <c r="D27439"/>
      <c r="E27439"/>
      <c r="F27439"/>
      <c r="G27439"/>
      <c r="H27439"/>
      <c r="I27439"/>
      <c r="K27439"/>
      <c r="L27439"/>
      <c r="M27439"/>
      <c r="N27439"/>
      <c r="O27439"/>
      <c r="P27439"/>
      <c r="S27439"/>
    </row>
    <row r="27440" spans="1:19" x14ac:dyDescent="0.3">
      <c r="A27440" s="25"/>
      <c r="B27440"/>
      <c r="C27440"/>
      <c r="D27440"/>
      <c r="E27440"/>
      <c r="F27440"/>
      <c r="G27440"/>
      <c r="H27440"/>
      <c r="I27440"/>
      <c r="K27440"/>
      <c r="L27440"/>
      <c r="M27440"/>
      <c r="N27440"/>
      <c r="O27440"/>
      <c r="P27440"/>
      <c r="S27440"/>
    </row>
    <row r="27441" spans="1:19" x14ac:dyDescent="0.3">
      <c r="A27441" s="25"/>
      <c r="B27441"/>
      <c r="C27441"/>
      <c r="D27441"/>
      <c r="E27441"/>
      <c r="F27441"/>
      <c r="G27441"/>
      <c r="H27441"/>
      <c r="I27441"/>
      <c r="K27441"/>
      <c r="L27441"/>
      <c r="M27441"/>
      <c r="N27441"/>
      <c r="O27441"/>
      <c r="P27441"/>
      <c r="S27441"/>
    </row>
    <row r="27442" spans="1:19" x14ac:dyDescent="0.3">
      <c r="A27442" s="25"/>
      <c r="B27442"/>
      <c r="C27442"/>
      <c r="D27442"/>
      <c r="E27442"/>
      <c r="F27442"/>
      <c r="G27442"/>
      <c r="H27442"/>
      <c r="I27442"/>
      <c r="K27442"/>
      <c r="L27442"/>
      <c r="M27442"/>
      <c r="N27442"/>
      <c r="O27442"/>
      <c r="P27442"/>
      <c r="S27442"/>
    </row>
    <row r="27443" spans="1:19" x14ac:dyDescent="0.3">
      <c r="A27443" s="25"/>
      <c r="B27443"/>
      <c r="C27443"/>
      <c r="D27443"/>
      <c r="E27443"/>
      <c r="F27443"/>
      <c r="G27443"/>
      <c r="H27443"/>
      <c r="I27443"/>
      <c r="K27443"/>
      <c r="L27443"/>
      <c r="M27443"/>
      <c r="N27443"/>
      <c r="O27443"/>
      <c r="P27443"/>
      <c r="S27443"/>
    </row>
    <row r="27444" spans="1:19" x14ac:dyDescent="0.3">
      <c r="A27444" s="25"/>
      <c r="B27444"/>
      <c r="C27444"/>
      <c r="D27444"/>
      <c r="E27444"/>
      <c r="F27444"/>
      <c r="G27444"/>
      <c r="H27444"/>
      <c r="I27444"/>
      <c r="K27444"/>
      <c r="L27444"/>
      <c r="M27444"/>
      <c r="N27444"/>
      <c r="O27444"/>
      <c r="P27444"/>
      <c r="S27444"/>
    </row>
    <row r="27445" spans="1:19" x14ac:dyDescent="0.3">
      <c r="A27445" s="25"/>
      <c r="B27445"/>
      <c r="C27445"/>
      <c r="D27445"/>
      <c r="E27445"/>
      <c r="F27445"/>
      <c r="G27445"/>
      <c r="H27445"/>
      <c r="I27445"/>
      <c r="K27445"/>
      <c r="L27445"/>
      <c r="M27445"/>
      <c r="N27445"/>
      <c r="O27445"/>
      <c r="P27445"/>
      <c r="S27445"/>
    </row>
    <row r="27446" spans="1:19" x14ac:dyDescent="0.3">
      <c r="A27446" s="25"/>
      <c r="B27446"/>
      <c r="C27446"/>
      <c r="D27446"/>
      <c r="E27446"/>
      <c r="F27446"/>
      <c r="G27446"/>
      <c r="H27446"/>
      <c r="I27446"/>
      <c r="K27446"/>
      <c r="L27446"/>
      <c r="M27446"/>
      <c r="N27446"/>
      <c r="O27446"/>
      <c r="P27446"/>
      <c r="S27446"/>
    </row>
    <row r="27447" spans="1:19" x14ac:dyDescent="0.3">
      <c r="A27447" s="25"/>
      <c r="B27447"/>
      <c r="C27447"/>
      <c r="D27447"/>
      <c r="E27447"/>
      <c r="F27447"/>
      <c r="G27447"/>
      <c r="H27447"/>
      <c r="I27447"/>
      <c r="K27447"/>
      <c r="L27447"/>
      <c r="M27447"/>
      <c r="N27447"/>
      <c r="O27447"/>
      <c r="P27447"/>
      <c r="S27447"/>
    </row>
    <row r="27448" spans="1:19" x14ac:dyDescent="0.3">
      <c r="A27448" s="25"/>
      <c r="B27448"/>
      <c r="C27448"/>
      <c r="D27448"/>
      <c r="E27448"/>
      <c r="F27448"/>
      <c r="G27448"/>
      <c r="H27448"/>
      <c r="I27448"/>
      <c r="K27448"/>
      <c r="L27448"/>
      <c r="M27448"/>
      <c r="N27448"/>
      <c r="O27448"/>
      <c r="P27448"/>
      <c r="S27448"/>
    </row>
    <row r="27449" spans="1:19" x14ac:dyDescent="0.3">
      <c r="A27449" s="25"/>
      <c r="B27449"/>
      <c r="C27449"/>
      <c r="D27449"/>
      <c r="E27449"/>
      <c r="F27449"/>
      <c r="G27449"/>
      <c r="H27449"/>
      <c r="I27449"/>
      <c r="K27449"/>
      <c r="L27449"/>
      <c r="M27449"/>
      <c r="N27449"/>
      <c r="O27449"/>
      <c r="P27449"/>
      <c r="S27449"/>
    </row>
    <row r="27450" spans="1:19" x14ac:dyDescent="0.3">
      <c r="A27450" s="25"/>
      <c r="B27450"/>
      <c r="C27450"/>
      <c r="D27450"/>
      <c r="E27450"/>
      <c r="F27450"/>
      <c r="G27450"/>
      <c r="H27450"/>
      <c r="I27450"/>
      <c r="K27450"/>
      <c r="L27450"/>
      <c r="M27450"/>
      <c r="N27450"/>
      <c r="O27450"/>
      <c r="P27450"/>
      <c r="S27450"/>
    </row>
    <row r="27451" spans="1:19" x14ac:dyDescent="0.3">
      <c r="A27451" s="25"/>
      <c r="B27451"/>
      <c r="C27451"/>
      <c r="D27451"/>
      <c r="E27451"/>
      <c r="F27451"/>
      <c r="G27451"/>
      <c r="H27451"/>
      <c r="I27451"/>
      <c r="K27451"/>
      <c r="L27451"/>
      <c r="M27451"/>
      <c r="N27451"/>
      <c r="O27451"/>
      <c r="P27451"/>
      <c r="S27451"/>
    </row>
    <row r="27452" spans="1:19" x14ac:dyDescent="0.3">
      <c r="A27452" s="25"/>
      <c r="B27452"/>
      <c r="C27452"/>
      <c r="D27452"/>
      <c r="E27452"/>
      <c r="F27452"/>
      <c r="G27452"/>
      <c r="H27452"/>
      <c r="I27452"/>
      <c r="K27452"/>
      <c r="L27452"/>
      <c r="M27452"/>
      <c r="N27452"/>
      <c r="O27452"/>
      <c r="P27452"/>
      <c r="S27452"/>
    </row>
    <row r="27453" spans="1:19" x14ac:dyDescent="0.3">
      <c r="A27453" s="25"/>
      <c r="B27453"/>
      <c r="C27453"/>
      <c r="D27453"/>
      <c r="E27453"/>
      <c r="F27453"/>
      <c r="G27453"/>
      <c r="H27453"/>
      <c r="I27453"/>
      <c r="K27453"/>
      <c r="L27453"/>
      <c r="M27453"/>
      <c r="N27453"/>
      <c r="O27453"/>
      <c r="P27453"/>
      <c r="S27453"/>
    </row>
    <row r="27454" spans="1:19" x14ac:dyDescent="0.3">
      <c r="A27454" s="25"/>
      <c r="B27454"/>
      <c r="C27454"/>
      <c r="D27454"/>
      <c r="E27454"/>
      <c r="F27454"/>
      <c r="G27454"/>
      <c r="H27454"/>
      <c r="I27454"/>
      <c r="K27454"/>
      <c r="L27454"/>
      <c r="M27454"/>
      <c r="N27454"/>
      <c r="O27454"/>
      <c r="P27454"/>
      <c r="S27454"/>
    </row>
    <row r="27455" spans="1:19" x14ac:dyDescent="0.3">
      <c r="A27455" s="25"/>
      <c r="B27455"/>
      <c r="C27455"/>
      <c r="D27455"/>
      <c r="E27455"/>
      <c r="F27455"/>
      <c r="G27455"/>
      <c r="H27455"/>
      <c r="I27455"/>
      <c r="K27455"/>
      <c r="L27455"/>
      <c r="M27455"/>
      <c r="N27455"/>
      <c r="O27455"/>
      <c r="P27455"/>
      <c r="S27455"/>
    </row>
    <row r="27456" spans="1:19" x14ac:dyDescent="0.3">
      <c r="A27456" s="25"/>
      <c r="B27456"/>
      <c r="C27456"/>
      <c r="D27456"/>
      <c r="E27456"/>
      <c r="F27456"/>
      <c r="G27456"/>
      <c r="H27456"/>
      <c r="I27456"/>
      <c r="K27456"/>
      <c r="L27456"/>
      <c r="M27456"/>
      <c r="N27456"/>
      <c r="O27456"/>
      <c r="P27456"/>
      <c r="S27456"/>
    </row>
    <row r="27457" spans="1:19" x14ac:dyDescent="0.3">
      <c r="A27457" s="25"/>
      <c r="B27457"/>
      <c r="C27457"/>
      <c r="D27457"/>
      <c r="E27457"/>
      <c r="F27457"/>
      <c r="G27457"/>
      <c r="H27457"/>
      <c r="I27457"/>
      <c r="K27457"/>
      <c r="L27457"/>
      <c r="M27457"/>
      <c r="N27457"/>
      <c r="O27457"/>
      <c r="P27457"/>
      <c r="S27457"/>
    </row>
    <row r="27458" spans="1:19" x14ac:dyDescent="0.3">
      <c r="A27458" s="25"/>
      <c r="B27458"/>
      <c r="C27458"/>
      <c r="D27458"/>
      <c r="E27458"/>
      <c r="F27458"/>
      <c r="G27458"/>
      <c r="H27458"/>
      <c r="I27458"/>
      <c r="K27458"/>
      <c r="L27458"/>
      <c r="M27458"/>
      <c r="N27458"/>
      <c r="O27458"/>
      <c r="P27458"/>
      <c r="S27458"/>
    </row>
    <row r="27459" spans="1:19" x14ac:dyDescent="0.3">
      <c r="A27459" s="25"/>
      <c r="B27459"/>
      <c r="C27459"/>
      <c r="D27459"/>
      <c r="E27459"/>
      <c r="F27459"/>
      <c r="G27459"/>
      <c r="H27459"/>
      <c r="I27459"/>
      <c r="K27459"/>
      <c r="L27459"/>
      <c r="M27459"/>
      <c r="N27459"/>
      <c r="O27459"/>
      <c r="P27459"/>
      <c r="S27459"/>
    </row>
    <row r="27460" spans="1:19" x14ac:dyDescent="0.3">
      <c r="A27460" s="25"/>
      <c r="B27460"/>
      <c r="C27460"/>
      <c r="D27460"/>
      <c r="E27460"/>
      <c r="F27460"/>
      <c r="G27460"/>
      <c r="H27460"/>
      <c r="I27460"/>
      <c r="K27460"/>
      <c r="L27460"/>
      <c r="M27460"/>
      <c r="N27460"/>
      <c r="O27460"/>
      <c r="P27460"/>
      <c r="S27460"/>
    </row>
    <row r="27461" spans="1:19" x14ac:dyDescent="0.3">
      <c r="A27461" s="25"/>
      <c r="B27461"/>
      <c r="C27461"/>
      <c r="D27461"/>
      <c r="E27461"/>
      <c r="F27461"/>
      <c r="G27461"/>
      <c r="H27461"/>
      <c r="I27461"/>
      <c r="K27461"/>
      <c r="L27461"/>
      <c r="M27461"/>
      <c r="N27461"/>
      <c r="O27461"/>
      <c r="P27461"/>
      <c r="S27461"/>
    </row>
    <row r="27462" spans="1:19" x14ac:dyDescent="0.3">
      <c r="A27462" s="25"/>
      <c r="B27462"/>
      <c r="C27462"/>
      <c r="D27462"/>
      <c r="E27462"/>
      <c r="F27462"/>
      <c r="G27462"/>
      <c r="H27462"/>
      <c r="I27462"/>
      <c r="K27462"/>
      <c r="L27462"/>
      <c r="M27462"/>
      <c r="N27462"/>
      <c r="O27462"/>
      <c r="P27462"/>
      <c r="S27462"/>
    </row>
    <row r="27463" spans="1:19" x14ac:dyDescent="0.3">
      <c r="A27463" s="25"/>
      <c r="B27463"/>
      <c r="C27463"/>
      <c r="D27463"/>
      <c r="E27463"/>
      <c r="F27463"/>
      <c r="G27463"/>
      <c r="H27463"/>
      <c r="I27463"/>
      <c r="K27463"/>
      <c r="L27463"/>
      <c r="M27463"/>
      <c r="N27463"/>
      <c r="O27463"/>
      <c r="P27463"/>
      <c r="S27463"/>
    </row>
    <row r="27464" spans="1:19" x14ac:dyDescent="0.3">
      <c r="A27464" s="25"/>
      <c r="B27464"/>
      <c r="C27464"/>
      <c r="D27464"/>
      <c r="E27464"/>
      <c r="F27464"/>
      <c r="G27464"/>
      <c r="H27464"/>
      <c r="I27464"/>
      <c r="K27464"/>
      <c r="L27464"/>
      <c r="M27464"/>
      <c r="N27464"/>
      <c r="O27464"/>
      <c r="P27464"/>
      <c r="S27464"/>
    </row>
    <row r="27465" spans="1:19" x14ac:dyDescent="0.3">
      <c r="A27465" s="25"/>
      <c r="B27465"/>
      <c r="C27465"/>
      <c r="D27465"/>
      <c r="E27465"/>
      <c r="F27465"/>
      <c r="G27465"/>
      <c r="H27465"/>
      <c r="I27465"/>
      <c r="K27465"/>
      <c r="L27465"/>
      <c r="M27465"/>
      <c r="N27465"/>
      <c r="O27465"/>
      <c r="P27465"/>
      <c r="S27465"/>
    </row>
    <row r="27466" spans="1:19" x14ac:dyDescent="0.3">
      <c r="A27466" s="25"/>
      <c r="B27466"/>
      <c r="C27466"/>
      <c r="D27466"/>
      <c r="E27466"/>
      <c r="F27466"/>
      <c r="G27466"/>
      <c r="H27466"/>
      <c r="I27466"/>
      <c r="K27466"/>
      <c r="L27466"/>
      <c r="M27466"/>
      <c r="N27466"/>
      <c r="O27466"/>
      <c r="P27466"/>
      <c r="S27466"/>
    </row>
    <row r="27467" spans="1:19" x14ac:dyDescent="0.3">
      <c r="A27467" s="25"/>
      <c r="B27467"/>
      <c r="C27467"/>
      <c r="D27467"/>
      <c r="E27467"/>
      <c r="F27467"/>
      <c r="G27467"/>
      <c r="H27467"/>
      <c r="I27467"/>
      <c r="K27467"/>
      <c r="L27467"/>
      <c r="M27467"/>
      <c r="N27467"/>
      <c r="O27467"/>
      <c r="P27467"/>
      <c r="S27467"/>
    </row>
    <row r="27468" spans="1:19" x14ac:dyDescent="0.3">
      <c r="A27468" s="25"/>
      <c r="B27468"/>
      <c r="C27468"/>
      <c r="D27468"/>
      <c r="E27468"/>
      <c r="F27468"/>
      <c r="G27468"/>
      <c r="H27468"/>
      <c r="I27468"/>
      <c r="K27468"/>
      <c r="L27468"/>
      <c r="M27468"/>
      <c r="N27468"/>
      <c r="O27468"/>
      <c r="P27468"/>
      <c r="S27468"/>
    </row>
    <row r="27469" spans="1:19" x14ac:dyDescent="0.3">
      <c r="A27469" s="25"/>
      <c r="B27469"/>
      <c r="C27469"/>
      <c r="D27469"/>
      <c r="E27469"/>
      <c r="F27469"/>
      <c r="G27469"/>
      <c r="H27469"/>
      <c r="I27469"/>
      <c r="K27469"/>
      <c r="L27469"/>
      <c r="M27469"/>
      <c r="N27469"/>
      <c r="O27469"/>
      <c r="P27469"/>
      <c r="S27469"/>
    </row>
    <row r="27470" spans="1:19" x14ac:dyDescent="0.3">
      <c r="A27470" s="25"/>
      <c r="B27470"/>
      <c r="C27470"/>
      <c r="D27470"/>
      <c r="E27470"/>
      <c r="F27470"/>
      <c r="G27470"/>
      <c r="H27470"/>
      <c r="I27470"/>
      <c r="K27470"/>
      <c r="L27470"/>
      <c r="M27470"/>
      <c r="N27470"/>
      <c r="O27470"/>
      <c r="P27470"/>
      <c r="S27470"/>
    </row>
    <row r="27471" spans="1:19" x14ac:dyDescent="0.3">
      <c r="A27471" s="25"/>
      <c r="B27471"/>
      <c r="C27471"/>
      <c r="D27471"/>
      <c r="E27471"/>
      <c r="F27471"/>
      <c r="G27471"/>
      <c r="H27471"/>
      <c r="I27471"/>
      <c r="K27471"/>
      <c r="L27471"/>
      <c r="M27471"/>
      <c r="N27471"/>
      <c r="O27471"/>
      <c r="P27471"/>
      <c r="S27471"/>
    </row>
    <row r="27472" spans="1:19" x14ac:dyDescent="0.3">
      <c r="A27472" s="25"/>
      <c r="B27472"/>
      <c r="C27472"/>
      <c r="D27472"/>
      <c r="E27472"/>
      <c r="F27472"/>
      <c r="G27472"/>
      <c r="H27472"/>
      <c r="I27472"/>
      <c r="K27472"/>
      <c r="L27472"/>
      <c r="M27472"/>
      <c r="N27472"/>
      <c r="O27472"/>
      <c r="P27472"/>
      <c r="S27472"/>
    </row>
    <row r="27473" spans="1:19" x14ac:dyDescent="0.3">
      <c r="A27473" s="25"/>
      <c r="B27473"/>
      <c r="C27473"/>
      <c r="D27473"/>
      <c r="E27473"/>
      <c r="F27473"/>
      <c r="G27473"/>
      <c r="H27473"/>
      <c r="I27473"/>
      <c r="K27473"/>
      <c r="L27473"/>
      <c r="M27473"/>
      <c r="N27473"/>
      <c r="O27473"/>
      <c r="P27473"/>
      <c r="S27473"/>
    </row>
    <row r="27474" spans="1:19" x14ac:dyDescent="0.3">
      <c r="A27474" s="25"/>
      <c r="B27474"/>
      <c r="C27474"/>
      <c r="D27474"/>
      <c r="E27474"/>
      <c r="F27474"/>
      <c r="G27474"/>
      <c r="H27474"/>
      <c r="I27474"/>
      <c r="K27474"/>
      <c r="L27474"/>
      <c r="M27474"/>
      <c r="N27474"/>
      <c r="O27474"/>
      <c r="P27474"/>
      <c r="S27474"/>
    </row>
    <row r="27475" spans="1:19" x14ac:dyDescent="0.3">
      <c r="A27475" s="25"/>
      <c r="B27475"/>
      <c r="C27475"/>
      <c r="D27475"/>
      <c r="E27475"/>
      <c r="F27475"/>
      <c r="G27475"/>
      <c r="H27475"/>
      <c r="I27475"/>
      <c r="K27475"/>
      <c r="L27475"/>
      <c r="M27475"/>
      <c r="N27475"/>
      <c r="O27475"/>
      <c r="P27475"/>
      <c r="S27475"/>
    </row>
    <row r="27476" spans="1:19" x14ac:dyDescent="0.3">
      <c r="A27476" s="25"/>
      <c r="B27476"/>
      <c r="C27476"/>
      <c r="D27476"/>
      <c r="E27476"/>
      <c r="F27476"/>
      <c r="G27476"/>
      <c r="H27476"/>
      <c r="I27476"/>
      <c r="K27476"/>
      <c r="L27476"/>
      <c r="M27476"/>
      <c r="N27476"/>
      <c r="O27476"/>
      <c r="P27476"/>
      <c r="S27476"/>
    </row>
    <row r="27477" spans="1:19" x14ac:dyDescent="0.3">
      <c r="A27477" s="25"/>
      <c r="B27477"/>
      <c r="C27477"/>
      <c r="D27477"/>
      <c r="E27477"/>
      <c r="F27477"/>
      <c r="G27477"/>
      <c r="H27477"/>
      <c r="I27477"/>
      <c r="K27477"/>
      <c r="L27477"/>
      <c r="M27477"/>
      <c r="N27477"/>
      <c r="O27477"/>
      <c r="P27477"/>
      <c r="S27477"/>
    </row>
    <row r="27478" spans="1:19" x14ac:dyDescent="0.3">
      <c r="A27478" s="25"/>
      <c r="B27478"/>
      <c r="C27478"/>
      <c r="D27478"/>
      <c r="E27478"/>
      <c r="F27478"/>
      <c r="G27478"/>
      <c r="H27478"/>
      <c r="I27478"/>
      <c r="K27478"/>
      <c r="L27478"/>
      <c r="M27478"/>
      <c r="N27478"/>
      <c r="O27478"/>
      <c r="P27478"/>
      <c r="S27478"/>
    </row>
    <row r="27479" spans="1:19" x14ac:dyDescent="0.3">
      <c r="A27479" s="25"/>
      <c r="B27479"/>
      <c r="C27479"/>
      <c r="D27479"/>
      <c r="E27479"/>
      <c r="F27479"/>
      <c r="G27479"/>
      <c r="H27479" s="14"/>
      <c r="I27479" s="14"/>
      <c r="K27479"/>
      <c r="L27479"/>
      <c r="M27479"/>
      <c r="N27479"/>
      <c r="O27479"/>
      <c r="P27479"/>
      <c r="S27479"/>
    </row>
    <row r="27480" spans="1:19" x14ac:dyDescent="0.3">
      <c r="A27480" s="25"/>
      <c r="B27480"/>
      <c r="C27480"/>
      <c r="D27480"/>
      <c r="E27480"/>
      <c r="F27480"/>
      <c r="G27480"/>
      <c r="H27480" s="14"/>
      <c r="I27480" s="14"/>
      <c r="K27480"/>
      <c r="L27480"/>
      <c r="M27480"/>
      <c r="N27480"/>
      <c r="O27480"/>
      <c r="P27480"/>
      <c r="S27480"/>
    </row>
    <row r="27481" spans="1:19" x14ac:dyDescent="0.3">
      <c r="A27481" s="25"/>
      <c r="B27481"/>
      <c r="C27481"/>
      <c r="D27481"/>
      <c r="E27481"/>
      <c r="F27481"/>
      <c r="G27481"/>
      <c r="H27481" s="14"/>
      <c r="I27481" s="14"/>
      <c r="K27481"/>
      <c r="L27481"/>
      <c r="M27481"/>
      <c r="N27481"/>
      <c r="O27481"/>
      <c r="P27481"/>
      <c r="S27481"/>
    </row>
    <row r="27482" spans="1:19" x14ac:dyDescent="0.3">
      <c r="A27482" s="25"/>
      <c r="B27482"/>
      <c r="C27482"/>
      <c r="D27482"/>
      <c r="E27482"/>
      <c r="F27482"/>
      <c r="G27482"/>
      <c r="H27482" s="14"/>
      <c r="I27482" s="14"/>
      <c r="K27482"/>
      <c r="L27482"/>
      <c r="M27482"/>
      <c r="N27482"/>
      <c r="O27482"/>
      <c r="P27482"/>
      <c r="S27482"/>
    </row>
    <row r="27483" spans="1:19" x14ac:dyDescent="0.3">
      <c r="A27483" s="25"/>
      <c r="B27483"/>
      <c r="C27483"/>
      <c r="D27483"/>
      <c r="E27483"/>
      <c r="F27483"/>
      <c r="G27483"/>
      <c r="H27483"/>
      <c r="I27483"/>
      <c r="K27483"/>
      <c r="L27483"/>
      <c r="M27483"/>
      <c r="N27483"/>
      <c r="O27483"/>
      <c r="P27483"/>
      <c r="S27483"/>
    </row>
    <row r="27484" spans="1:19" x14ac:dyDescent="0.3">
      <c r="A27484" s="25"/>
      <c r="B27484"/>
      <c r="C27484"/>
      <c r="D27484"/>
      <c r="E27484"/>
      <c r="F27484"/>
      <c r="G27484"/>
      <c r="H27484"/>
      <c r="I27484"/>
      <c r="K27484"/>
      <c r="L27484"/>
      <c r="M27484"/>
      <c r="N27484"/>
      <c r="O27484"/>
      <c r="P27484"/>
      <c r="S27484"/>
    </row>
    <row r="27485" spans="1:19" x14ac:dyDescent="0.3">
      <c r="A27485" s="25"/>
      <c r="B27485"/>
      <c r="C27485"/>
      <c r="D27485"/>
      <c r="E27485"/>
      <c r="F27485"/>
      <c r="G27485"/>
      <c r="H27485"/>
      <c r="I27485"/>
      <c r="K27485"/>
      <c r="L27485"/>
      <c r="M27485"/>
      <c r="N27485"/>
      <c r="O27485"/>
      <c r="P27485"/>
      <c r="S27485"/>
    </row>
    <row r="27486" spans="1:19" x14ac:dyDescent="0.3">
      <c r="A27486" s="25"/>
      <c r="B27486"/>
      <c r="C27486"/>
      <c r="D27486"/>
      <c r="E27486"/>
      <c r="F27486"/>
      <c r="G27486"/>
      <c r="H27486"/>
      <c r="I27486"/>
      <c r="K27486"/>
      <c r="L27486"/>
      <c r="M27486"/>
      <c r="N27486"/>
      <c r="O27486"/>
      <c r="P27486"/>
      <c r="S27486"/>
    </row>
    <row r="27487" spans="1:19" x14ac:dyDescent="0.3">
      <c r="A27487" s="25"/>
      <c r="B27487"/>
      <c r="C27487"/>
      <c r="D27487"/>
      <c r="E27487"/>
      <c r="F27487"/>
      <c r="G27487"/>
      <c r="H27487"/>
      <c r="I27487"/>
      <c r="K27487"/>
      <c r="L27487"/>
      <c r="M27487"/>
      <c r="N27487"/>
      <c r="O27487"/>
      <c r="P27487"/>
      <c r="S27487"/>
    </row>
    <row r="27488" spans="1:19" x14ac:dyDescent="0.3">
      <c r="A27488" s="25"/>
      <c r="B27488"/>
      <c r="C27488"/>
      <c r="D27488"/>
      <c r="E27488"/>
      <c r="F27488"/>
      <c r="G27488"/>
      <c r="H27488"/>
      <c r="I27488"/>
      <c r="K27488"/>
      <c r="L27488"/>
      <c r="M27488"/>
      <c r="N27488"/>
      <c r="O27488"/>
      <c r="P27488"/>
      <c r="S27488"/>
    </row>
    <row r="27489" spans="1:19" x14ac:dyDescent="0.3">
      <c r="A27489" s="25"/>
      <c r="B27489"/>
      <c r="C27489"/>
      <c r="D27489"/>
      <c r="E27489"/>
      <c r="F27489"/>
      <c r="G27489"/>
      <c r="H27489"/>
      <c r="I27489"/>
      <c r="K27489"/>
      <c r="L27489"/>
      <c r="M27489"/>
      <c r="N27489"/>
      <c r="O27489"/>
      <c r="P27489"/>
      <c r="S27489"/>
    </row>
    <row r="27490" spans="1:19" x14ac:dyDescent="0.3">
      <c r="A27490" s="25"/>
      <c r="B27490"/>
      <c r="C27490"/>
      <c r="D27490"/>
      <c r="E27490"/>
      <c r="F27490"/>
      <c r="G27490"/>
      <c r="H27490"/>
      <c r="I27490"/>
      <c r="K27490"/>
      <c r="L27490"/>
      <c r="M27490"/>
      <c r="N27490"/>
      <c r="O27490"/>
      <c r="P27490"/>
      <c r="S27490"/>
    </row>
    <row r="27491" spans="1:19" x14ac:dyDescent="0.3">
      <c r="A27491" s="25"/>
      <c r="B27491"/>
      <c r="C27491"/>
      <c r="D27491"/>
      <c r="E27491"/>
      <c r="F27491"/>
      <c r="G27491"/>
      <c r="H27491"/>
      <c r="I27491"/>
      <c r="K27491"/>
      <c r="L27491"/>
      <c r="M27491"/>
      <c r="N27491"/>
      <c r="O27491"/>
      <c r="P27491"/>
      <c r="S27491"/>
    </row>
    <row r="27492" spans="1:19" x14ac:dyDescent="0.3">
      <c r="A27492" s="25"/>
      <c r="B27492"/>
      <c r="C27492"/>
      <c r="D27492"/>
      <c r="E27492"/>
      <c r="F27492"/>
      <c r="G27492"/>
      <c r="H27492"/>
      <c r="I27492"/>
      <c r="K27492"/>
      <c r="L27492"/>
      <c r="M27492"/>
      <c r="N27492"/>
      <c r="O27492"/>
      <c r="P27492"/>
      <c r="S27492"/>
    </row>
    <row r="27493" spans="1:19" x14ac:dyDescent="0.3">
      <c r="A27493" s="25"/>
      <c r="B27493"/>
      <c r="C27493"/>
      <c r="D27493"/>
      <c r="E27493"/>
      <c r="F27493"/>
      <c r="G27493"/>
      <c r="H27493"/>
      <c r="I27493"/>
      <c r="K27493"/>
      <c r="L27493"/>
      <c r="M27493"/>
      <c r="N27493"/>
      <c r="O27493"/>
      <c r="P27493"/>
      <c r="S27493"/>
    </row>
    <row r="27494" spans="1:19" x14ac:dyDescent="0.3">
      <c r="A27494" s="25"/>
      <c r="B27494"/>
      <c r="C27494"/>
      <c r="D27494"/>
      <c r="E27494"/>
      <c r="F27494"/>
      <c r="G27494"/>
      <c r="H27494"/>
      <c r="I27494"/>
      <c r="K27494"/>
      <c r="L27494"/>
      <c r="M27494"/>
      <c r="N27494"/>
      <c r="O27494"/>
      <c r="P27494"/>
      <c r="S27494"/>
    </row>
    <row r="27495" spans="1:19" x14ac:dyDescent="0.3">
      <c r="A27495" s="25"/>
      <c r="B27495"/>
      <c r="C27495"/>
      <c r="D27495"/>
      <c r="E27495"/>
      <c r="F27495"/>
      <c r="G27495"/>
      <c r="H27495"/>
      <c r="I27495"/>
      <c r="K27495"/>
      <c r="L27495"/>
      <c r="M27495"/>
      <c r="N27495"/>
      <c r="O27495"/>
      <c r="P27495"/>
      <c r="S27495"/>
    </row>
    <row r="27496" spans="1:19" x14ac:dyDescent="0.3">
      <c r="A27496" s="25"/>
      <c r="B27496"/>
      <c r="C27496"/>
      <c r="D27496"/>
      <c r="E27496"/>
      <c r="F27496"/>
      <c r="G27496"/>
      <c r="H27496"/>
      <c r="I27496"/>
      <c r="K27496"/>
      <c r="L27496"/>
      <c r="M27496"/>
      <c r="N27496"/>
      <c r="O27496"/>
      <c r="P27496"/>
      <c r="S27496"/>
    </row>
    <row r="27497" spans="1:19" x14ac:dyDescent="0.3">
      <c r="A27497" s="25"/>
      <c r="B27497"/>
      <c r="C27497"/>
      <c r="D27497"/>
      <c r="E27497"/>
      <c r="F27497"/>
      <c r="G27497"/>
      <c r="H27497"/>
      <c r="I27497"/>
      <c r="K27497"/>
      <c r="L27497"/>
      <c r="M27497"/>
      <c r="N27497"/>
      <c r="O27497"/>
      <c r="P27497"/>
      <c r="S27497"/>
    </row>
    <row r="27498" spans="1:19" x14ac:dyDescent="0.3">
      <c r="A27498" s="25"/>
      <c r="B27498"/>
      <c r="C27498"/>
      <c r="D27498"/>
      <c r="E27498"/>
      <c r="F27498"/>
      <c r="G27498"/>
      <c r="H27498"/>
      <c r="I27498"/>
      <c r="K27498"/>
      <c r="L27498"/>
      <c r="M27498"/>
      <c r="N27498"/>
      <c r="O27498"/>
      <c r="P27498"/>
      <c r="S27498"/>
    </row>
    <row r="27499" spans="1:19" x14ac:dyDescent="0.3">
      <c r="A27499" s="25"/>
      <c r="B27499"/>
      <c r="C27499"/>
      <c r="D27499"/>
      <c r="E27499"/>
      <c r="F27499"/>
      <c r="G27499"/>
      <c r="H27499"/>
      <c r="I27499"/>
      <c r="K27499"/>
      <c r="L27499"/>
      <c r="M27499"/>
      <c r="N27499"/>
      <c r="O27499"/>
      <c r="P27499"/>
      <c r="S27499"/>
    </row>
    <row r="27500" spans="1:19" x14ac:dyDescent="0.3">
      <c r="A27500" s="25"/>
      <c r="B27500"/>
      <c r="C27500"/>
      <c r="D27500"/>
      <c r="E27500"/>
      <c r="F27500"/>
      <c r="G27500"/>
      <c r="H27500"/>
      <c r="I27500"/>
      <c r="K27500"/>
      <c r="L27500"/>
      <c r="M27500"/>
      <c r="N27500"/>
      <c r="O27500"/>
      <c r="P27500"/>
      <c r="S27500"/>
    </row>
    <row r="27501" spans="1:19" x14ac:dyDescent="0.3">
      <c r="A27501" s="25"/>
      <c r="B27501"/>
      <c r="C27501"/>
      <c r="D27501"/>
      <c r="E27501"/>
      <c r="F27501"/>
      <c r="G27501"/>
      <c r="H27501"/>
      <c r="I27501"/>
      <c r="K27501"/>
      <c r="L27501"/>
      <c r="M27501"/>
      <c r="N27501"/>
      <c r="O27501"/>
      <c r="P27501"/>
      <c r="S27501"/>
    </row>
    <row r="27502" spans="1:19" x14ac:dyDescent="0.3">
      <c r="A27502" s="25"/>
      <c r="B27502"/>
      <c r="C27502"/>
      <c r="D27502"/>
      <c r="E27502"/>
      <c r="F27502"/>
      <c r="G27502"/>
      <c r="H27502"/>
      <c r="I27502"/>
      <c r="K27502"/>
      <c r="L27502"/>
      <c r="M27502"/>
      <c r="N27502"/>
      <c r="O27502"/>
      <c r="P27502"/>
      <c r="S27502"/>
    </row>
    <row r="27503" spans="1:19" x14ac:dyDescent="0.3">
      <c r="A27503" s="25"/>
      <c r="B27503"/>
      <c r="C27503"/>
      <c r="D27503"/>
      <c r="E27503"/>
      <c r="F27503"/>
      <c r="G27503"/>
      <c r="H27503" s="26"/>
      <c r="I27503" s="26"/>
      <c r="K27503"/>
      <c r="L27503"/>
      <c r="M27503"/>
      <c r="N27503"/>
      <c r="O27503"/>
      <c r="P27503"/>
      <c r="S27503"/>
    </row>
    <row r="27504" spans="1:19" x14ac:dyDescent="0.3">
      <c r="A27504" s="25"/>
      <c r="B27504"/>
      <c r="C27504"/>
      <c r="D27504"/>
      <c r="E27504"/>
      <c r="F27504"/>
      <c r="G27504"/>
      <c r="H27504" s="26"/>
      <c r="I27504" s="26"/>
      <c r="K27504"/>
      <c r="L27504"/>
      <c r="M27504"/>
      <c r="N27504"/>
      <c r="O27504"/>
      <c r="P27504"/>
      <c r="S27504"/>
    </row>
    <row r="27505" spans="1:19" x14ac:dyDescent="0.3">
      <c r="A27505" s="25"/>
      <c r="B27505"/>
      <c r="C27505"/>
      <c r="D27505"/>
      <c r="E27505"/>
      <c r="F27505"/>
      <c r="G27505"/>
      <c r="H27505" s="26"/>
      <c r="I27505" s="26"/>
      <c r="K27505"/>
      <c r="L27505"/>
      <c r="M27505"/>
      <c r="N27505"/>
      <c r="O27505"/>
      <c r="P27505"/>
      <c r="S27505"/>
    </row>
    <row r="27506" spans="1:19" x14ac:dyDescent="0.3">
      <c r="A27506" s="25"/>
      <c r="B27506"/>
      <c r="C27506"/>
      <c r="D27506"/>
      <c r="E27506"/>
      <c r="F27506"/>
      <c r="G27506"/>
      <c r="H27506" s="26"/>
      <c r="I27506" s="26"/>
      <c r="K27506"/>
      <c r="L27506"/>
      <c r="M27506"/>
      <c r="N27506"/>
      <c r="O27506"/>
      <c r="P27506"/>
      <c r="S27506"/>
    </row>
    <row r="27507" spans="1:19" x14ac:dyDescent="0.3">
      <c r="A27507" s="25"/>
      <c r="B27507"/>
      <c r="C27507"/>
      <c r="D27507"/>
      <c r="E27507"/>
      <c r="F27507"/>
      <c r="G27507"/>
      <c r="H27507" s="26"/>
      <c r="I27507" s="26"/>
      <c r="K27507"/>
      <c r="L27507"/>
      <c r="M27507"/>
      <c r="N27507"/>
      <c r="O27507"/>
      <c r="P27507"/>
      <c r="S27507"/>
    </row>
    <row r="27508" spans="1:19" x14ac:dyDescent="0.3">
      <c r="A27508" s="25"/>
      <c r="B27508"/>
      <c r="C27508"/>
      <c r="D27508"/>
      <c r="E27508"/>
      <c r="F27508"/>
      <c r="G27508"/>
      <c r="H27508"/>
      <c r="I27508"/>
      <c r="K27508"/>
      <c r="L27508"/>
      <c r="M27508"/>
      <c r="N27508"/>
      <c r="O27508"/>
      <c r="P27508"/>
      <c r="S27508"/>
    </row>
    <row r="27509" spans="1:19" x14ac:dyDescent="0.3">
      <c r="A27509" s="25"/>
      <c r="B27509"/>
      <c r="C27509"/>
      <c r="D27509"/>
      <c r="E27509"/>
      <c r="F27509"/>
      <c r="G27509"/>
      <c r="H27509"/>
      <c r="I27509"/>
      <c r="K27509"/>
      <c r="L27509"/>
      <c r="M27509"/>
      <c r="N27509"/>
      <c r="O27509"/>
      <c r="P27509"/>
      <c r="S27509"/>
    </row>
    <row r="27510" spans="1:19" x14ac:dyDescent="0.3">
      <c r="A27510" s="25"/>
      <c r="B27510"/>
      <c r="C27510"/>
      <c r="D27510"/>
      <c r="E27510"/>
      <c r="F27510"/>
      <c r="G27510"/>
      <c r="H27510"/>
      <c r="I27510"/>
      <c r="K27510"/>
      <c r="L27510"/>
      <c r="M27510"/>
      <c r="N27510"/>
      <c r="O27510"/>
      <c r="P27510"/>
      <c r="S27510"/>
    </row>
    <row r="27511" spans="1:19" x14ac:dyDescent="0.3">
      <c r="A27511" s="25"/>
      <c r="B27511"/>
      <c r="C27511"/>
      <c r="D27511"/>
      <c r="E27511"/>
      <c r="F27511"/>
      <c r="G27511"/>
      <c r="H27511"/>
      <c r="I27511"/>
      <c r="K27511"/>
      <c r="L27511"/>
      <c r="M27511"/>
      <c r="N27511"/>
      <c r="O27511"/>
      <c r="P27511"/>
      <c r="S27511"/>
    </row>
    <row r="27512" spans="1:19" x14ac:dyDescent="0.3">
      <c r="A27512" s="25"/>
      <c r="B27512"/>
      <c r="C27512"/>
      <c r="D27512"/>
      <c r="E27512"/>
      <c r="F27512"/>
      <c r="G27512"/>
      <c r="H27512"/>
      <c r="I27512"/>
      <c r="K27512"/>
      <c r="L27512"/>
      <c r="M27512"/>
      <c r="N27512"/>
      <c r="O27512"/>
      <c r="P27512"/>
      <c r="S27512"/>
    </row>
    <row r="27513" spans="1:19" x14ac:dyDescent="0.3">
      <c r="A27513" s="25"/>
      <c r="B27513"/>
      <c r="C27513"/>
      <c r="D27513"/>
      <c r="E27513"/>
      <c r="F27513"/>
      <c r="G27513"/>
      <c r="H27513"/>
      <c r="I27513"/>
      <c r="K27513"/>
      <c r="L27513"/>
      <c r="M27513"/>
      <c r="N27513"/>
      <c r="O27513"/>
      <c r="P27513"/>
      <c r="S27513"/>
    </row>
    <row r="27514" spans="1:19" x14ac:dyDescent="0.3">
      <c r="A27514" s="25"/>
      <c r="B27514"/>
      <c r="C27514"/>
      <c r="D27514"/>
      <c r="E27514"/>
      <c r="F27514"/>
      <c r="G27514"/>
      <c r="H27514"/>
      <c r="I27514"/>
      <c r="K27514"/>
      <c r="L27514"/>
      <c r="M27514"/>
      <c r="N27514"/>
      <c r="O27514"/>
      <c r="P27514"/>
      <c r="S27514"/>
    </row>
    <row r="27515" spans="1:19" x14ac:dyDescent="0.3">
      <c r="A27515" s="25"/>
      <c r="B27515"/>
      <c r="C27515"/>
      <c r="D27515"/>
      <c r="E27515"/>
      <c r="F27515"/>
      <c r="G27515"/>
      <c r="H27515"/>
      <c r="I27515"/>
      <c r="K27515"/>
      <c r="L27515"/>
      <c r="M27515"/>
      <c r="N27515"/>
      <c r="O27515"/>
      <c r="P27515"/>
      <c r="S27515"/>
    </row>
    <row r="27516" spans="1:19" x14ac:dyDescent="0.3">
      <c r="A27516" s="25"/>
      <c r="B27516"/>
      <c r="C27516"/>
      <c r="D27516"/>
      <c r="E27516"/>
      <c r="F27516"/>
      <c r="G27516"/>
      <c r="H27516"/>
      <c r="I27516"/>
      <c r="K27516"/>
      <c r="L27516"/>
      <c r="M27516"/>
      <c r="N27516"/>
      <c r="O27516"/>
      <c r="P27516"/>
      <c r="S27516"/>
    </row>
    <row r="27517" spans="1:19" x14ac:dyDescent="0.3">
      <c r="A27517" s="25"/>
      <c r="B27517"/>
      <c r="C27517"/>
      <c r="D27517"/>
      <c r="E27517"/>
      <c r="F27517"/>
      <c r="G27517"/>
      <c r="H27517"/>
      <c r="I27517"/>
      <c r="K27517"/>
      <c r="L27517"/>
      <c r="M27517"/>
      <c r="N27517"/>
      <c r="O27517"/>
      <c r="P27517"/>
      <c r="S27517"/>
    </row>
    <row r="27518" spans="1:19" x14ac:dyDescent="0.3">
      <c r="A27518" s="25"/>
      <c r="B27518"/>
      <c r="C27518"/>
      <c r="D27518"/>
      <c r="E27518"/>
      <c r="F27518"/>
      <c r="G27518"/>
      <c r="H27518"/>
      <c r="I27518"/>
      <c r="K27518"/>
      <c r="L27518"/>
      <c r="M27518"/>
      <c r="N27518"/>
      <c r="O27518"/>
      <c r="P27518"/>
      <c r="S27518"/>
    </row>
    <row r="27519" spans="1:19" x14ac:dyDescent="0.3">
      <c r="A27519" s="25"/>
      <c r="B27519"/>
      <c r="C27519"/>
      <c r="D27519"/>
      <c r="E27519"/>
      <c r="F27519"/>
      <c r="G27519"/>
      <c r="H27519"/>
      <c r="I27519"/>
      <c r="K27519"/>
      <c r="L27519"/>
      <c r="M27519"/>
      <c r="N27519"/>
      <c r="O27519"/>
      <c r="P27519"/>
      <c r="S27519"/>
    </row>
    <row r="27520" spans="1:19" x14ac:dyDescent="0.3">
      <c r="A27520" s="25"/>
      <c r="B27520"/>
      <c r="C27520"/>
      <c r="D27520"/>
      <c r="E27520"/>
      <c r="F27520"/>
      <c r="G27520"/>
      <c r="H27520"/>
      <c r="I27520"/>
      <c r="K27520"/>
      <c r="L27520"/>
      <c r="M27520"/>
      <c r="N27520"/>
      <c r="O27520"/>
      <c r="P27520"/>
      <c r="S27520"/>
    </row>
    <row r="27521" spans="1:19" x14ac:dyDescent="0.3">
      <c r="A27521" s="25"/>
      <c r="B27521"/>
      <c r="C27521"/>
      <c r="D27521"/>
      <c r="E27521"/>
      <c r="F27521"/>
      <c r="G27521"/>
      <c r="H27521"/>
      <c r="I27521"/>
      <c r="K27521"/>
      <c r="L27521"/>
      <c r="M27521"/>
      <c r="N27521"/>
      <c r="O27521"/>
      <c r="P27521"/>
      <c r="S27521"/>
    </row>
    <row r="27522" spans="1:19" x14ac:dyDescent="0.3">
      <c r="A27522" s="25"/>
      <c r="B27522"/>
      <c r="C27522"/>
      <c r="D27522"/>
      <c r="E27522"/>
      <c r="F27522"/>
      <c r="G27522"/>
      <c r="H27522"/>
      <c r="I27522"/>
      <c r="K27522"/>
      <c r="L27522"/>
      <c r="M27522"/>
      <c r="N27522"/>
      <c r="O27522"/>
      <c r="P27522"/>
      <c r="S27522"/>
    </row>
    <row r="27523" spans="1:19" x14ac:dyDescent="0.3">
      <c r="A27523" s="25"/>
      <c r="B27523"/>
      <c r="C27523"/>
      <c r="D27523"/>
      <c r="E27523"/>
      <c r="F27523"/>
      <c r="G27523"/>
      <c r="H27523"/>
      <c r="I27523"/>
      <c r="K27523"/>
      <c r="L27523"/>
      <c r="M27523"/>
      <c r="N27523"/>
      <c r="O27523"/>
      <c r="P27523"/>
      <c r="S27523"/>
    </row>
    <row r="27524" spans="1:19" x14ac:dyDescent="0.3">
      <c r="A27524" s="25"/>
      <c r="B27524"/>
      <c r="C27524"/>
      <c r="D27524"/>
      <c r="E27524"/>
      <c r="F27524"/>
      <c r="G27524"/>
      <c r="H27524"/>
      <c r="I27524"/>
      <c r="K27524"/>
      <c r="L27524"/>
      <c r="M27524"/>
      <c r="N27524"/>
      <c r="O27524"/>
      <c r="P27524"/>
      <c r="S27524"/>
    </row>
    <row r="27525" spans="1:19" x14ac:dyDescent="0.3">
      <c r="A27525" s="25"/>
      <c r="B27525"/>
      <c r="C27525"/>
      <c r="D27525"/>
      <c r="E27525"/>
      <c r="F27525"/>
      <c r="G27525"/>
      <c r="H27525"/>
      <c r="I27525"/>
      <c r="K27525"/>
      <c r="L27525"/>
      <c r="M27525"/>
      <c r="N27525"/>
      <c r="O27525"/>
      <c r="P27525"/>
      <c r="S27525"/>
    </row>
    <row r="27526" spans="1:19" x14ac:dyDescent="0.3">
      <c r="A27526" s="25"/>
      <c r="B27526"/>
      <c r="C27526"/>
      <c r="D27526"/>
      <c r="E27526"/>
      <c r="F27526"/>
      <c r="G27526"/>
      <c r="H27526"/>
      <c r="I27526"/>
      <c r="K27526"/>
      <c r="L27526"/>
      <c r="M27526"/>
      <c r="N27526"/>
      <c r="O27526"/>
      <c r="P27526"/>
      <c r="S27526"/>
    </row>
    <row r="27527" spans="1:19" x14ac:dyDescent="0.3">
      <c r="A27527" s="25"/>
      <c r="B27527"/>
      <c r="C27527"/>
      <c r="D27527"/>
      <c r="E27527"/>
      <c r="F27527"/>
      <c r="G27527"/>
      <c r="H27527"/>
      <c r="I27527"/>
      <c r="K27527"/>
      <c r="L27527"/>
      <c r="M27527"/>
      <c r="N27527"/>
      <c r="O27527"/>
      <c r="P27527"/>
      <c r="S27527"/>
    </row>
    <row r="27528" spans="1:19" x14ac:dyDescent="0.3">
      <c r="A27528" s="25"/>
      <c r="B27528"/>
      <c r="C27528"/>
      <c r="D27528"/>
      <c r="E27528"/>
      <c r="F27528"/>
      <c r="G27528"/>
      <c r="H27528"/>
      <c r="I27528"/>
      <c r="K27528"/>
      <c r="L27528"/>
      <c r="M27528"/>
      <c r="N27528"/>
      <c r="O27528"/>
      <c r="P27528"/>
      <c r="S27528"/>
    </row>
    <row r="27529" spans="1:19" x14ac:dyDescent="0.3">
      <c r="A27529" s="25"/>
      <c r="B27529"/>
      <c r="C27529"/>
      <c r="D27529"/>
      <c r="E27529"/>
      <c r="F27529"/>
      <c r="G27529"/>
      <c r="H27529"/>
      <c r="I27529"/>
      <c r="K27529"/>
      <c r="L27529"/>
      <c r="M27529"/>
      <c r="N27529"/>
      <c r="O27529"/>
      <c r="P27529"/>
      <c r="S27529"/>
    </row>
    <row r="27530" spans="1:19" x14ac:dyDescent="0.3">
      <c r="A27530" s="25"/>
      <c r="B27530"/>
      <c r="C27530"/>
      <c r="D27530"/>
      <c r="E27530"/>
      <c r="F27530"/>
      <c r="G27530"/>
      <c r="H27530"/>
      <c r="I27530"/>
      <c r="K27530"/>
      <c r="L27530"/>
      <c r="M27530"/>
      <c r="N27530"/>
      <c r="O27530"/>
      <c r="P27530"/>
      <c r="S27530"/>
    </row>
    <row r="27531" spans="1:19" x14ac:dyDescent="0.3">
      <c r="A27531" s="25"/>
      <c r="B27531"/>
      <c r="C27531"/>
      <c r="D27531"/>
      <c r="E27531"/>
      <c r="F27531"/>
      <c r="G27531"/>
      <c r="H27531"/>
      <c r="I27531"/>
      <c r="K27531"/>
      <c r="L27531"/>
      <c r="M27531"/>
      <c r="N27531"/>
      <c r="O27531"/>
      <c r="P27531"/>
      <c r="S27531"/>
    </row>
    <row r="27532" spans="1:19" x14ac:dyDescent="0.3">
      <c r="A27532" s="25"/>
      <c r="B27532"/>
      <c r="C27532"/>
      <c r="D27532"/>
      <c r="E27532"/>
      <c r="F27532"/>
      <c r="G27532"/>
      <c r="H27532"/>
      <c r="I27532"/>
      <c r="K27532"/>
      <c r="L27532"/>
      <c r="M27532"/>
      <c r="N27532"/>
      <c r="O27532"/>
      <c r="P27532"/>
      <c r="S27532"/>
    </row>
    <row r="27533" spans="1:19" x14ac:dyDescent="0.3">
      <c r="A27533" s="25"/>
      <c r="B27533"/>
      <c r="C27533"/>
      <c r="D27533"/>
      <c r="E27533"/>
      <c r="F27533"/>
      <c r="G27533"/>
      <c r="H27533"/>
      <c r="I27533"/>
      <c r="K27533"/>
      <c r="L27533"/>
      <c r="M27533"/>
      <c r="N27533"/>
      <c r="O27533"/>
      <c r="P27533"/>
      <c r="S27533"/>
    </row>
    <row r="27534" spans="1:19" x14ac:dyDescent="0.3">
      <c r="A27534" s="25"/>
      <c r="B27534"/>
      <c r="C27534"/>
      <c r="D27534"/>
      <c r="E27534"/>
      <c r="F27534"/>
      <c r="G27534"/>
      <c r="H27534"/>
      <c r="I27534"/>
      <c r="K27534"/>
      <c r="L27534"/>
      <c r="M27534"/>
      <c r="N27534"/>
      <c r="O27534"/>
      <c r="P27534"/>
      <c r="S27534"/>
    </row>
    <row r="27535" spans="1:19" x14ac:dyDescent="0.3">
      <c r="A27535" s="25"/>
      <c r="B27535"/>
      <c r="C27535"/>
      <c r="D27535"/>
      <c r="E27535"/>
      <c r="F27535"/>
      <c r="G27535"/>
      <c r="H27535"/>
      <c r="I27535"/>
      <c r="K27535"/>
      <c r="L27535"/>
      <c r="M27535"/>
      <c r="N27535"/>
      <c r="O27535"/>
      <c r="P27535"/>
      <c r="S27535"/>
    </row>
    <row r="27536" spans="1:19" x14ac:dyDescent="0.3">
      <c r="A27536" s="25"/>
      <c r="B27536"/>
      <c r="C27536"/>
      <c r="D27536"/>
      <c r="E27536"/>
      <c r="F27536"/>
      <c r="G27536"/>
      <c r="H27536"/>
      <c r="I27536"/>
      <c r="K27536"/>
      <c r="L27536"/>
      <c r="M27536"/>
      <c r="N27536"/>
      <c r="O27536"/>
      <c r="P27536"/>
      <c r="S27536"/>
    </row>
    <row r="27537" spans="1:19" x14ac:dyDescent="0.3">
      <c r="A27537" s="25"/>
      <c r="B27537"/>
      <c r="C27537"/>
      <c r="D27537"/>
      <c r="E27537"/>
      <c r="F27537"/>
      <c r="G27537"/>
      <c r="H27537"/>
      <c r="I27537"/>
      <c r="K27537"/>
      <c r="L27537"/>
      <c r="M27537"/>
      <c r="N27537"/>
      <c r="O27537"/>
      <c r="P27537"/>
      <c r="S27537"/>
    </row>
    <row r="27538" spans="1:19" x14ac:dyDescent="0.3">
      <c r="A27538" s="25"/>
      <c r="B27538"/>
      <c r="C27538"/>
      <c r="D27538"/>
      <c r="E27538"/>
      <c r="F27538"/>
      <c r="G27538"/>
      <c r="H27538"/>
      <c r="I27538"/>
      <c r="K27538"/>
      <c r="L27538"/>
      <c r="M27538"/>
      <c r="N27538"/>
      <c r="O27538"/>
      <c r="P27538"/>
      <c r="S27538"/>
    </row>
    <row r="27539" spans="1:19" x14ac:dyDescent="0.3">
      <c r="A27539" s="25"/>
      <c r="B27539"/>
      <c r="C27539"/>
      <c r="D27539"/>
      <c r="E27539"/>
      <c r="F27539"/>
      <c r="G27539"/>
      <c r="H27539"/>
      <c r="I27539"/>
      <c r="K27539"/>
      <c r="L27539"/>
      <c r="M27539"/>
      <c r="N27539"/>
      <c r="O27539"/>
      <c r="P27539"/>
      <c r="S27539"/>
    </row>
    <row r="27540" spans="1:19" x14ac:dyDescent="0.3">
      <c r="A27540" s="25"/>
      <c r="B27540"/>
      <c r="C27540"/>
      <c r="D27540"/>
      <c r="E27540"/>
      <c r="F27540"/>
      <c r="G27540"/>
      <c r="H27540"/>
      <c r="I27540"/>
      <c r="K27540"/>
      <c r="L27540"/>
      <c r="M27540"/>
      <c r="N27540"/>
      <c r="O27540"/>
      <c r="P27540"/>
      <c r="S27540"/>
    </row>
    <row r="27541" spans="1:19" x14ac:dyDescent="0.3">
      <c r="A27541" s="25"/>
      <c r="B27541"/>
      <c r="C27541"/>
      <c r="D27541"/>
      <c r="E27541"/>
      <c r="F27541"/>
      <c r="G27541"/>
      <c r="H27541"/>
      <c r="I27541"/>
      <c r="K27541"/>
      <c r="L27541"/>
      <c r="M27541"/>
      <c r="N27541"/>
      <c r="O27541"/>
      <c r="P27541"/>
      <c r="S27541"/>
    </row>
    <row r="27542" spans="1:19" x14ac:dyDescent="0.3">
      <c r="A27542" s="25"/>
      <c r="B27542"/>
      <c r="C27542"/>
      <c r="D27542"/>
      <c r="E27542"/>
      <c r="F27542"/>
      <c r="G27542"/>
      <c r="H27542"/>
      <c r="I27542"/>
      <c r="K27542"/>
      <c r="L27542"/>
      <c r="M27542"/>
      <c r="N27542"/>
      <c r="O27542"/>
      <c r="P27542"/>
      <c r="S27542"/>
    </row>
    <row r="27543" spans="1:19" x14ac:dyDescent="0.3">
      <c r="A27543" s="25"/>
      <c r="B27543"/>
      <c r="C27543"/>
      <c r="D27543"/>
      <c r="E27543"/>
      <c r="F27543"/>
      <c r="G27543"/>
      <c r="H27543"/>
      <c r="I27543"/>
      <c r="K27543"/>
      <c r="L27543"/>
      <c r="M27543"/>
      <c r="N27543"/>
      <c r="O27543"/>
      <c r="P27543"/>
      <c r="S27543"/>
    </row>
    <row r="27544" spans="1:19" x14ac:dyDescent="0.3">
      <c r="A27544" s="25"/>
      <c r="B27544"/>
      <c r="C27544"/>
      <c r="D27544"/>
      <c r="E27544"/>
      <c r="F27544"/>
      <c r="G27544"/>
      <c r="H27544"/>
      <c r="I27544"/>
      <c r="K27544"/>
      <c r="L27544"/>
      <c r="M27544"/>
      <c r="N27544"/>
      <c r="O27544"/>
      <c r="P27544"/>
      <c r="S27544"/>
    </row>
    <row r="27545" spans="1:19" x14ac:dyDescent="0.3">
      <c r="A27545" s="25"/>
      <c r="B27545"/>
      <c r="C27545"/>
      <c r="D27545"/>
      <c r="E27545"/>
      <c r="F27545"/>
      <c r="G27545"/>
      <c r="H27545"/>
      <c r="I27545"/>
      <c r="K27545"/>
      <c r="L27545"/>
      <c r="M27545"/>
      <c r="N27545"/>
      <c r="O27545"/>
      <c r="P27545"/>
      <c r="S27545"/>
    </row>
    <row r="27546" spans="1:19" x14ac:dyDescent="0.3">
      <c r="A27546" s="25"/>
      <c r="B27546"/>
      <c r="C27546"/>
      <c r="D27546"/>
      <c r="E27546"/>
      <c r="F27546"/>
      <c r="G27546"/>
      <c r="H27546"/>
      <c r="I27546"/>
      <c r="K27546"/>
      <c r="L27546"/>
      <c r="M27546"/>
      <c r="N27546"/>
      <c r="O27546"/>
      <c r="P27546"/>
      <c r="S27546"/>
    </row>
    <row r="27547" spans="1:19" x14ac:dyDescent="0.3">
      <c r="A27547" s="25"/>
      <c r="B27547"/>
      <c r="C27547"/>
      <c r="D27547"/>
      <c r="E27547"/>
      <c r="F27547"/>
      <c r="G27547"/>
      <c r="H27547"/>
      <c r="I27547"/>
      <c r="K27547"/>
      <c r="L27547"/>
      <c r="M27547"/>
      <c r="N27547"/>
      <c r="O27547"/>
      <c r="P27547"/>
      <c r="S27547"/>
    </row>
    <row r="27548" spans="1:19" x14ac:dyDescent="0.3">
      <c r="A27548" s="25"/>
      <c r="B27548"/>
      <c r="C27548"/>
      <c r="D27548"/>
      <c r="E27548"/>
      <c r="F27548"/>
      <c r="G27548"/>
      <c r="H27548"/>
      <c r="I27548"/>
      <c r="K27548"/>
      <c r="L27548"/>
      <c r="M27548"/>
      <c r="N27548"/>
      <c r="O27548"/>
      <c r="P27548"/>
      <c r="S27548"/>
    </row>
    <row r="27549" spans="1:19" x14ac:dyDescent="0.3">
      <c r="A27549" s="25"/>
      <c r="B27549"/>
      <c r="C27549"/>
      <c r="D27549"/>
      <c r="E27549"/>
      <c r="F27549"/>
      <c r="G27549"/>
      <c r="H27549"/>
      <c r="I27549"/>
      <c r="K27549"/>
      <c r="L27549"/>
      <c r="M27549"/>
      <c r="N27549"/>
      <c r="O27549"/>
      <c r="P27549"/>
      <c r="S27549"/>
    </row>
    <row r="27550" spans="1:19" x14ac:dyDescent="0.3">
      <c r="A27550" s="25"/>
      <c r="B27550"/>
      <c r="C27550"/>
      <c r="D27550"/>
      <c r="E27550"/>
      <c r="F27550"/>
      <c r="G27550"/>
      <c r="H27550"/>
      <c r="I27550"/>
      <c r="K27550"/>
      <c r="L27550"/>
      <c r="M27550"/>
      <c r="N27550"/>
      <c r="O27550"/>
      <c r="P27550"/>
      <c r="S27550"/>
    </row>
    <row r="27551" spans="1:19" x14ac:dyDescent="0.3">
      <c r="A27551" s="25"/>
      <c r="B27551"/>
      <c r="C27551"/>
      <c r="D27551"/>
      <c r="E27551"/>
      <c r="F27551"/>
      <c r="G27551"/>
      <c r="H27551"/>
      <c r="I27551"/>
      <c r="K27551"/>
      <c r="L27551"/>
      <c r="M27551"/>
      <c r="N27551"/>
      <c r="O27551"/>
      <c r="P27551"/>
      <c r="S27551"/>
    </row>
    <row r="27552" spans="1:19" x14ac:dyDescent="0.3">
      <c r="A27552" s="25"/>
      <c r="B27552"/>
      <c r="C27552"/>
      <c r="D27552"/>
      <c r="E27552"/>
      <c r="F27552"/>
      <c r="G27552"/>
      <c r="H27552"/>
      <c r="I27552"/>
      <c r="K27552"/>
      <c r="L27552"/>
      <c r="M27552"/>
      <c r="N27552"/>
      <c r="O27552"/>
      <c r="P27552"/>
      <c r="S27552"/>
    </row>
    <row r="27553" spans="1:19" x14ac:dyDescent="0.3">
      <c r="A27553" s="25"/>
      <c r="B27553"/>
      <c r="C27553"/>
      <c r="D27553"/>
      <c r="E27553"/>
      <c r="F27553"/>
      <c r="G27553"/>
      <c r="H27553"/>
      <c r="I27553"/>
      <c r="K27553"/>
      <c r="L27553"/>
      <c r="M27553"/>
      <c r="N27553"/>
      <c r="O27553"/>
      <c r="P27553"/>
      <c r="S27553"/>
    </row>
    <row r="27554" spans="1:19" x14ac:dyDescent="0.3">
      <c r="A27554" s="25"/>
      <c r="B27554"/>
      <c r="C27554"/>
      <c r="D27554"/>
      <c r="E27554"/>
      <c r="F27554"/>
      <c r="G27554"/>
      <c r="H27554"/>
      <c r="I27554"/>
      <c r="K27554"/>
      <c r="L27554"/>
      <c r="M27554"/>
      <c r="N27554"/>
      <c r="O27554"/>
      <c r="P27554"/>
      <c r="S27554"/>
    </row>
    <row r="27555" spans="1:19" x14ac:dyDescent="0.3">
      <c r="A27555" s="25"/>
      <c r="B27555"/>
      <c r="C27555"/>
      <c r="D27555"/>
      <c r="E27555"/>
      <c r="F27555"/>
      <c r="G27555"/>
      <c r="H27555"/>
      <c r="I27555"/>
      <c r="K27555"/>
      <c r="L27555"/>
      <c r="M27555"/>
      <c r="N27555"/>
      <c r="O27555"/>
      <c r="P27555"/>
      <c r="S27555"/>
    </row>
    <row r="27556" spans="1:19" x14ac:dyDescent="0.3">
      <c r="A27556" s="25"/>
      <c r="B27556"/>
      <c r="C27556"/>
      <c r="D27556"/>
      <c r="E27556"/>
      <c r="F27556"/>
      <c r="G27556"/>
      <c r="H27556"/>
      <c r="I27556"/>
      <c r="K27556"/>
      <c r="L27556"/>
      <c r="M27556"/>
      <c r="N27556"/>
      <c r="O27556"/>
      <c r="P27556"/>
      <c r="S27556"/>
    </row>
    <row r="27557" spans="1:19" x14ac:dyDescent="0.3">
      <c r="A27557" s="25"/>
      <c r="B27557"/>
      <c r="C27557"/>
      <c r="D27557"/>
      <c r="E27557"/>
      <c r="F27557"/>
      <c r="G27557"/>
      <c r="H27557"/>
      <c r="I27557"/>
      <c r="K27557"/>
      <c r="L27557"/>
      <c r="M27557"/>
      <c r="N27557"/>
      <c r="O27557"/>
      <c r="P27557"/>
      <c r="S27557"/>
    </row>
    <row r="27558" spans="1:19" x14ac:dyDescent="0.3">
      <c r="A27558" s="25"/>
      <c r="B27558"/>
      <c r="C27558"/>
      <c r="D27558"/>
      <c r="E27558"/>
      <c r="F27558"/>
      <c r="G27558"/>
      <c r="H27558"/>
      <c r="I27558"/>
      <c r="K27558"/>
      <c r="L27558"/>
      <c r="M27558"/>
      <c r="N27558"/>
      <c r="O27558"/>
      <c r="P27558"/>
      <c r="S27558"/>
    </row>
    <row r="27559" spans="1:19" x14ac:dyDescent="0.3">
      <c r="A27559" s="25"/>
      <c r="B27559"/>
      <c r="C27559"/>
      <c r="D27559"/>
      <c r="E27559"/>
      <c r="F27559"/>
      <c r="G27559"/>
      <c r="H27559"/>
      <c r="I27559"/>
      <c r="K27559"/>
      <c r="L27559"/>
      <c r="M27559"/>
      <c r="N27559"/>
      <c r="O27559"/>
      <c r="P27559"/>
      <c r="S27559"/>
    </row>
    <row r="27560" spans="1:19" x14ac:dyDescent="0.3">
      <c r="A27560" s="25"/>
      <c r="B27560"/>
      <c r="C27560"/>
      <c r="D27560"/>
      <c r="E27560"/>
      <c r="F27560"/>
      <c r="G27560"/>
      <c r="H27560"/>
      <c r="I27560"/>
      <c r="K27560"/>
      <c r="L27560"/>
      <c r="M27560"/>
      <c r="N27560"/>
      <c r="O27560"/>
      <c r="P27560"/>
      <c r="S27560"/>
    </row>
    <row r="27561" spans="1:19" x14ac:dyDescent="0.3">
      <c r="A27561" s="25"/>
      <c r="B27561"/>
      <c r="C27561"/>
      <c r="D27561"/>
      <c r="E27561"/>
      <c r="F27561"/>
      <c r="G27561"/>
      <c r="H27561"/>
      <c r="I27561"/>
      <c r="K27561"/>
      <c r="L27561"/>
      <c r="M27561"/>
      <c r="N27561"/>
      <c r="O27561"/>
      <c r="P27561"/>
      <c r="S27561"/>
    </row>
    <row r="27562" spans="1:19" x14ac:dyDescent="0.3">
      <c r="A27562" s="25"/>
      <c r="B27562"/>
      <c r="C27562"/>
      <c r="D27562"/>
      <c r="E27562"/>
      <c r="F27562"/>
      <c r="G27562"/>
      <c r="H27562"/>
      <c r="I27562"/>
      <c r="K27562"/>
      <c r="L27562"/>
      <c r="M27562"/>
      <c r="N27562"/>
      <c r="O27562"/>
      <c r="P27562"/>
      <c r="S27562"/>
    </row>
    <row r="27563" spans="1:19" x14ac:dyDescent="0.3">
      <c r="A27563" s="25"/>
      <c r="B27563"/>
      <c r="C27563"/>
      <c r="D27563"/>
      <c r="E27563"/>
      <c r="F27563"/>
      <c r="G27563"/>
      <c r="H27563"/>
      <c r="I27563"/>
      <c r="K27563"/>
      <c r="L27563"/>
      <c r="M27563"/>
      <c r="N27563"/>
      <c r="O27563"/>
      <c r="P27563"/>
      <c r="S27563"/>
    </row>
    <row r="27564" spans="1:19" x14ac:dyDescent="0.3">
      <c r="A27564" s="25"/>
      <c r="B27564"/>
      <c r="C27564"/>
      <c r="D27564"/>
      <c r="E27564"/>
      <c r="F27564"/>
      <c r="G27564"/>
      <c r="H27564"/>
      <c r="I27564"/>
      <c r="K27564"/>
      <c r="L27564"/>
      <c r="M27564"/>
      <c r="N27564"/>
      <c r="O27564"/>
      <c r="P27564"/>
      <c r="S27564"/>
    </row>
    <row r="27565" spans="1:19" x14ac:dyDescent="0.3">
      <c r="A27565" s="25"/>
      <c r="B27565"/>
      <c r="C27565"/>
      <c r="D27565"/>
      <c r="E27565"/>
      <c r="F27565"/>
      <c r="G27565"/>
      <c r="H27565"/>
      <c r="I27565"/>
      <c r="K27565"/>
      <c r="L27565"/>
      <c r="M27565"/>
      <c r="N27565"/>
      <c r="O27565"/>
      <c r="P27565"/>
      <c r="S27565"/>
    </row>
    <row r="27566" spans="1:19" x14ac:dyDescent="0.3">
      <c r="A27566" s="25"/>
      <c r="B27566"/>
      <c r="C27566"/>
      <c r="D27566"/>
      <c r="E27566"/>
      <c r="F27566"/>
      <c r="G27566"/>
      <c r="H27566"/>
      <c r="I27566"/>
      <c r="K27566"/>
      <c r="L27566"/>
      <c r="M27566"/>
      <c r="N27566"/>
      <c r="O27566"/>
      <c r="P27566"/>
      <c r="S27566"/>
    </row>
    <row r="27567" spans="1:19" x14ac:dyDescent="0.3">
      <c r="A27567" s="25"/>
      <c r="B27567"/>
      <c r="C27567"/>
      <c r="D27567"/>
      <c r="E27567"/>
      <c r="F27567"/>
      <c r="G27567"/>
      <c r="H27567"/>
      <c r="I27567"/>
      <c r="K27567"/>
      <c r="L27567"/>
      <c r="M27567"/>
      <c r="N27567"/>
      <c r="O27567"/>
      <c r="P27567"/>
      <c r="S27567"/>
    </row>
    <row r="27568" spans="1:19" x14ac:dyDescent="0.3">
      <c r="A27568" s="25"/>
      <c r="B27568"/>
      <c r="C27568"/>
      <c r="D27568"/>
      <c r="E27568"/>
      <c r="F27568"/>
      <c r="G27568"/>
      <c r="H27568"/>
      <c r="I27568"/>
      <c r="K27568"/>
      <c r="L27568"/>
      <c r="M27568"/>
      <c r="N27568"/>
      <c r="O27568"/>
      <c r="P27568"/>
      <c r="S27568"/>
    </row>
    <row r="27569" spans="1:19" x14ac:dyDescent="0.3">
      <c r="A27569" s="25"/>
      <c r="B27569"/>
      <c r="C27569"/>
      <c r="D27569"/>
      <c r="E27569"/>
      <c r="F27569"/>
      <c r="G27569"/>
      <c r="H27569"/>
      <c r="I27569"/>
      <c r="K27569"/>
      <c r="L27569"/>
      <c r="M27569"/>
      <c r="N27569"/>
      <c r="O27569"/>
      <c r="P27569"/>
      <c r="S27569"/>
    </row>
    <row r="27570" spans="1:19" x14ac:dyDescent="0.3">
      <c r="A27570" s="25"/>
      <c r="B27570"/>
      <c r="C27570"/>
      <c r="D27570"/>
      <c r="E27570"/>
      <c r="F27570"/>
      <c r="G27570"/>
      <c r="H27570"/>
      <c r="I27570"/>
      <c r="K27570"/>
      <c r="L27570"/>
      <c r="M27570"/>
      <c r="N27570"/>
      <c r="O27570"/>
      <c r="P27570"/>
      <c r="S27570"/>
    </row>
    <row r="27571" spans="1:19" x14ac:dyDescent="0.3">
      <c r="A27571" s="25"/>
      <c r="B27571"/>
      <c r="C27571"/>
      <c r="D27571"/>
      <c r="E27571"/>
      <c r="F27571"/>
      <c r="G27571"/>
      <c r="H27571"/>
      <c r="I27571"/>
      <c r="K27571"/>
      <c r="L27571"/>
      <c r="M27571"/>
      <c r="N27571"/>
      <c r="O27571"/>
      <c r="P27571"/>
      <c r="S27571"/>
    </row>
    <row r="27572" spans="1:19" x14ac:dyDescent="0.3">
      <c r="A27572" s="25"/>
      <c r="B27572"/>
      <c r="C27572"/>
      <c r="D27572"/>
      <c r="E27572"/>
      <c r="F27572"/>
      <c r="G27572"/>
      <c r="H27572"/>
      <c r="I27572"/>
      <c r="K27572"/>
      <c r="L27572"/>
      <c r="M27572"/>
      <c r="N27572"/>
      <c r="O27572"/>
      <c r="P27572"/>
      <c r="S27572"/>
    </row>
    <row r="27573" spans="1:19" x14ac:dyDescent="0.3">
      <c r="A27573" s="25"/>
      <c r="B27573"/>
      <c r="C27573"/>
      <c r="D27573"/>
      <c r="E27573"/>
      <c r="F27573"/>
      <c r="G27573"/>
      <c r="H27573"/>
      <c r="I27573"/>
      <c r="K27573"/>
      <c r="L27573"/>
      <c r="M27573"/>
      <c r="N27573"/>
      <c r="O27573"/>
      <c r="P27573"/>
      <c r="S27573"/>
    </row>
    <row r="27574" spans="1:19" x14ac:dyDescent="0.3">
      <c r="A27574" s="25"/>
      <c r="B27574"/>
      <c r="C27574"/>
      <c r="D27574"/>
      <c r="E27574"/>
      <c r="F27574"/>
      <c r="G27574"/>
      <c r="H27574"/>
      <c r="I27574"/>
      <c r="K27574"/>
      <c r="L27574"/>
      <c r="M27574"/>
      <c r="N27574"/>
      <c r="O27574"/>
      <c r="P27574"/>
      <c r="S27574"/>
    </row>
    <row r="27575" spans="1:19" x14ac:dyDescent="0.3">
      <c r="A27575" s="25"/>
      <c r="B27575"/>
      <c r="C27575"/>
      <c r="D27575"/>
      <c r="E27575"/>
      <c r="F27575"/>
      <c r="G27575"/>
      <c r="H27575"/>
      <c r="I27575"/>
      <c r="K27575"/>
      <c r="L27575"/>
      <c r="M27575"/>
      <c r="N27575"/>
      <c r="O27575"/>
      <c r="P27575"/>
      <c r="S27575"/>
    </row>
    <row r="27576" spans="1:19" x14ac:dyDescent="0.3">
      <c r="A27576" s="25"/>
      <c r="B27576"/>
      <c r="C27576"/>
      <c r="D27576"/>
      <c r="E27576"/>
      <c r="F27576"/>
      <c r="G27576"/>
      <c r="H27576"/>
      <c r="I27576"/>
      <c r="K27576"/>
      <c r="L27576"/>
      <c r="M27576"/>
      <c r="N27576"/>
      <c r="O27576"/>
      <c r="P27576"/>
      <c r="S27576"/>
    </row>
    <row r="27577" spans="1:19" x14ac:dyDescent="0.3">
      <c r="A27577" s="25"/>
      <c r="B27577"/>
      <c r="C27577"/>
      <c r="D27577"/>
      <c r="E27577"/>
      <c r="F27577"/>
      <c r="G27577"/>
      <c r="H27577"/>
      <c r="I27577"/>
      <c r="K27577"/>
      <c r="L27577"/>
      <c r="M27577"/>
      <c r="N27577"/>
      <c r="O27577"/>
      <c r="P27577"/>
      <c r="S27577"/>
    </row>
    <row r="27578" spans="1:19" x14ac:dyDescent="0.3">
      <c r="A27578" s="25"/>
      <c r="B27578"/>
      <c r="C27578"/>
      <c r="D27578"/>
      <c r="E27578"/>
      <c r="F27578"/>
      <c r="G27578"/>
      <c r="H27578"/>
      <c r="I27578"/>
      <c r="K27578"/>
      <c r="L27578"/>
      <c r="M27578"/>
      <c r="N27578"/>
      <c r="O27578"/>
      <c r="P27578"/>
      <c r="S27578"/>
    </row>
    <row r="27579" spans="1:19" x14ac:dyDescent="0.3">
      <c r="A27579" s="25"/>
      <c r="B27579"/>
      <c r="C27579"/>
      <c r="D27579"/>
      <c r="E27579"/>
      <c r="F27579"/>
      <c r="G27579"/>
      <c r="H27579"/>
      <c r="I27579"/>
      <c r="K27579"/>
      <c r="L27579"/>
      <c r="M27579"/>
      <c r="N27579"/>
      <c r="O27579"/>
      <c r="P27579"/>
      <c r="S27579"/>
    </row>
    <row r="27580" spans="1:19" x14ac:dyDescent="0.3">
      <c r="A27580" s="25"/>
      <c r="B27580"/>
      <c r="C27580"/>
      <c r="D27580"/>
      <c r="E27580"/>
      <c r="F27580"/>
      <c r="G27580"/>
      <c r="H27580"/>
      <c r="I27580"/>
      <c r="K27580"/>
      <c r="L27580"/>
      <c r="M27580"/>
      <c r="N27580"/>
      <c r="O27580"/>
      <c r="P27580"/>
      <c r="S27580"/>
    </row>
    <row r="27581" spans="1:19" x14ac:dyDescent="0.3">
      <c r="A27581" s="25"/>
      <c r="B27581"/>
      <c r="C27581"/>
      <c r="D27581"/>
      <c r="E27581"/>
      <c r="F27581"/>
      <c r="G27581"/>
      <c r="H27581"/>
      <c r="I27581"/>
      <c r="K27581"/>
      <c r="L27581"/>
      <c r="M27581"/>
      <c r="N27581"/>
      <c r="O27581"/>
      <c r="P27581"/>
      <c r="S27581"/>
    </row>
    <row r="27582" spans="1:19" x14ac:dyDescent="0.3">
      <c r="A27582" s="25"/>
      <c r="B27582"/>
      <c r="C27582"/>
      <c r="D27582"/>
      <c r="E27582"/>
      <c r="F27582"/>
      <c r="G27582"/>
      <c r="H27582"/>
      <c r="I27582"/>
      <c r="K27582"/>
      <c r="L27582"/>
      <c r="M27582"/>
      <c r="N27582"/>
      <c r="O27582"/>
      <c r="P27582"/>
      <c r="S27582"/>
    </row>
    <row r="27583" spans="1:19" x14ac:dyDescent="0.3">
      <c r="A27583" s="25"/>
      <c r="B27583"/>
      <c r="C27583"/>
      <c r="D27583"/>
      <c r="E27583"/>
      <c r="F27583"/>
      <c r="G27583"/>
      <c r="H27583"/>
      <c r="I27583"/>
      <c r="K27583"/>
      <c r="L27583"/>
      <c r="M27583"/>
      <c r="N27583"/>
      <c r="O27583"/>
      <c r="P27583"/>
      <c r="S27583"/>
    </row>
    <row r="27584" spans="1:19" x14ac:dyDescent="0.3">
      <c r="A27584" s="25"/>
      <c r="B27584"/>
      <c r="C27584"/>
      <c r="D27584"/>
      <c r="E27584"/>
      <c r="F27584"/>
      <c r="G27584"/>
      <c r="H27584"/>
      <c r="I27584"/>
      <c r="K27584"/>
      <c r="L27584"/>
      <c r="M27584"/>
      <c r="N27584"/>
      <c r="O27584"/>
      <c r="P27584"/>
      <c r="S27584"/>
    </row>
    <row r="27585" spans="1:19" x14ac:dyDescent="0.3">
      <c r="A27585" s="25"/>
      <c r="B27585"/>
      <c r="C27585"/>
      <c r="D27585"/>
      <c r="E27585"/>
      <c r="F27585"/>
      <c r="G27585"/>
      <c r="H27585"/>
      <c r="I27585"/>
      <c r="K27585"/>
      <c r="L27585"/>
      <c r="M27585"/>
      <c r="N27585"/>
      <c r="O27585"/>
      <c r="P27585"/>
      <c r="S27585"/>
    </row>
    <row r="27586" spans="1:19" x14ac:dyDescent="0.3">
      <c r="A27586" s="25"/>
      <c r="B27586"/>
      <c r="C27586"/>
      <c r="D27586"/>
      <c r="E27586"/>
      <c r="F27586"/>
      <c r="G27586"/>
      <c r="H27586"/>
      <c r="I27586"/>
      <c r="K27586"/>
      <c r="L27586"/>
      <c r="M27586"/>
      <c r="N27586"/>
      <c r="O27586"/>
      <c r="P27586"/>
      <c r="S27586"/>
    </row>
    <row r="27587" spans="1:19" x14ac:dyDescent="0.3">
      <c r="A27587" s="25"/>
      <c r="B27587"/>
      <c r="C27587"/>
      <c r="D27587"/>
      <c r="E27587"/>
      <c r="F27587"/>
      <c r="G27587"/>
      <c r="H27587"/>
      <c r="I27587"/>
      <c r="K27587"/>
      <c r="L27587"/>
      <c r="M27587"/>
      <c r="N27587"/>
      <c r="O27587"/>
      <c r="P27587"/>
      <c r="S27587"/>
    </row>
    <row r="27588" spans="1:19" x14ac:dyDescent="0.3">
      <c r="A27588" s="25"/>
      <c r="B27588"/>
      <c r="C27588"/>
      <c r="D27588"/>
      <c r="E27588"/>
      <c r="F27588"/>
      <c r="G27588"/>
      <c r="H27588"/>
      <c r="I27588"/>
      <c r="K27588"/>
      <c r="L27588"/>
      <c r="M27588"/>
      <c r="N27588"/>
      <c r="O27588"/>
      <c r="P27588"/>
      <c r="S27588"/>
    </row>
    <row r="27589" spans="1:19" x14ac:dyDescent="0.3">
      <c r="A27589" s="25"/>
      <c r="B27589"/>
      <c r="C27589"/>
      <c r="D27589"/>
      <c r="E27589"/>
      <c r="F27589"/>
      <c r="G27589"/>
      <c r="H27589"/>
      <c r="I27589"/>
      <c r="K27589"/>
      <c r="L27589"/>
      <c r="M27589"/>
      <c r="N27589"/>
      <c r="O27589"/>
      <c r="P27589"/>
      <c r="S27589"/>
    </row>
    <row r="27590" spans="1:19" x14ac:dyDescent="0.3">
      <c r="A27590" s="25"/>
      <c r="B27590"/>
      <c r="C27590"/>
      <c r="D27590"/>
      <c r="E27590"/>
      <c r="F27590"/>
      <c r="G27590"/>
      <c r="H27590"/>
      <c r="I27590"/>
      <c r="K27590"/>
      <c r="L27590"/>
      <c r="M27590"/>
      <c r="N27590"/>
      <c r="O27590"/>
      <c r="P27590"/>
      <c r="S27590"/>
    </row>
    <row r="27591" spans="1:19" x14ac:dyDescent="0.3">
      <c r="A27591" s="25"/>
      <c r="B27591"/>
      <c r="C27591"/>
      <c r="D27591"/>
      <c r="E27591"/>
      <c r="F27591"/>
      <c r="G27591"/>
      <c r="H27591" s="26"/>
      <c r="I27591" s="26"/>
      <c r="K27591"/>
      <c r="L27591"/>
      <c r="M27591"/>
      <c r="N27591"/>
      <c r="O27591"/>
      <c r="P27591"/>
      <c r="S27591"/>
    </row>
    <row r="27592" spans="1:19" x14ac:dyDescent="0.3">
      <c r="A27592" s="25"/>
      <c r="B27592"/>
      <c r="C27592"/>
      <c r="D27592"/>
      <c r="E27592"/>
      <c r="F27592"/>
      <c r="G27592"/>
      <c r="H27592" s="26"/>
      <c r="I27592" s="26"/>
      <c r="K27592"/>
      <c r="L27592"/>
      <c r="M27592"/>
      <c r="N27592"/>
      <c r="O27592"/>
      <c r="P27592"/>
      <c r="S27592"/>
    </row>
    <row r="27593" spans="1:19" x14ac:dyDescent="0.3">
      <c r="A27593" s="25"/>
      <c r="B27593"/>
      <c r="C27593"/>
      <c r="D27593"/>
      <c r="E27593"/>
      <c r="F27593"/>
      <c r="G27593"/>
      <c r="H27593" s="26"/>
      <c r="I27593" s="26"/>
      <c r="K27593"/>
      <c r="L27593"/>
      <c r="M27593"/>
      <c r="N27593"/>
      <c r="O27593"/>
      <c r="P27593"/>
      <c r="S27593"/>
    </row>
    <row r="27594" spans="1:19" x14ac:dyDescent="0.3">
      <c r="A27594" s="25"/>
      <c r="B27594"/>
      <c r="C27594"/>
      <c r="D27594"/>
      <c r="E27594"/>
      <c r="F27594"/>
      <c r="G27594"/>
      <c r="H27594"/>
      <c r="I27594"/>
      <c r="K27594"/>
      <c r="L27594"/>
      <c r="M27594"/>
      <c r="N27594"/>
      <c r="O27594"/>
      <c r="P27594"/>
      <c r="S27594"/>
    </row>
    <row r="27595" spans="1:19" x14ac:dyDescent="0.3">
      <c r="A27595" s="25"/>
      <c r="B27595"/>
      <c r="C27595"/>
      <c r="D27595"/>
      <c r="E27595"/>
      <c r="F27595"/>
      <c r="G27595"/>
      <c r="H27595"/>
      <c r="I27595"/>
      <c r="K27595"/>
      <c r="L27595"/>
      <c r="M27595"/>
      <c r="N27595"/>
      <c r="O27595"/>
      <c r="P27595"/>
      <c r="S27595"/>
    </row>
    <row r="27596" spans="1:19" x14ac:dyDescent="0.3">
      <c r="A27596" s="25"/>
      <c r="B27596"/>
      <c r="C27596"/>
      <c r="D27596"/>
      <c r="E27596"/>
      <c r="F27596"/>
      <c r="G27596"/>
      <c r="H27596"/>
      <c r="I27596"/>
      <c r="K27596"/>
      <c r="L27596"/>
      <c r="M27596"/>
      <c r="N27596"/>
      <c r="O27596"/>
      <c r="P27596"/>
      <c r="S27596"/>
    </row>
    <row r="27597" spans="1:19" x14ac:dyDescent="0.3">
      <c r="A27597" s="25"/>
      <c r="B27597"/>
      <c r="C27597"/>
      <c r="D27597"/>
      <c r="E27597"/>
      <c r="F27597"/>
      <c r="G27597"/>
      <c r="H27597"/>
      <c r="I27597"/>
      <c r="K27597"/>
      <c r="L27597"/>
      <c r="M27597"/>
      <c r="N27597"/>
      <c r="O27597"/>
      <c r="P27597"/>
      <c r="S27597"/>
    </row>
    <row r="27598" spans="1:19" x14ac:dyDescent="0.3">
      <c r="A27598" s="25"/>
      <c r="B27598"/>
      <c r="C27598"/>
      <c r="D27598"/>
      <c r="E27598"/>
      <c r="F27598"/>
      <c r="G27598"/>
      <c r="H27598"/>
      <c r="I27598"/>
      <c r="K27598"/>
      <c r="L27598"/>
      <c r="M27598"/>
      <c r="N27598"/>
      <c r="O27598"/>
      <c r="P27598"/>
      <c r="S27598"/>
    </row>
    <row r="27599" spans="1:19" x14ac:dyDescent="0.3">
      <c r="A27599" s="25"/>
      <c r="B27599"/>
      <c r="C27599"/>
      <c r="D27599"/>
      <c r="E27599"/>
      <c r="F27599"/>
      <c r="G27599"/>
      <c r="H27599"/>
      <c r="I27599" s="26"/>
      <c r="K27599"/>
      <c r="L27599"/>
      <c r="M27599"/>
      <c r="N27599"/>
      <c r="O27599"/>
      <c r="P27599"/>
      <c r="S27599"/>
    </row>
    <row r="27600" spans="1:19" x14ac:dyDescent="0.3">
      <c r="A27600" s="25"/>
      <c r="B27600"/>
      <c r="C27600"/>
      <c r="D27600"/>
      <c r="E27600"/>
      <c r="F27600"/>
      <c r="G27600"/>
      <c r="H27600"/>
      <c r="I27600"/>
      <c r="K27600"/>
      <c r="L27600"/>
      <c r="M27600"/>
      <c r="N27600"/>
      <c r="O27600"/>
      <c r="P27600"/>
      <c r="S27600"/>
    </row>
    <row r="27601" spans="1:19" x14ac:dyDescent="0.3">
      <c r="A27601" s="25"/>
      <c r="B27601"/>
      <c r="C27601"/>
      <c r="D27601"/>
      <c r="E27601"/>
      <c r="F27601"/>
      <c r="G27601"/>
      <c r="H27601"/>
      <c r="I27601"/>
      <c r="K27601"/>
      <c r="L27601"/>
      <c r="M27601"/>
      <c r="N27601"/>
      <c r="O27601"/>
      <c r="P27601"/>
      <c r="S27601"/>
    </row>
    <row r="27602" spans="1:19" x14ac:dyDescent="0.3">
      <c r="A27602" s="25"/>
      <c r="B27602"/>
      <c r="C27602"/>
      <c r="D27602"/>
      <c r="E27602"/>
      <c r="F27602"/>
      <c r="G27602"/>
      <c r="H27602"/>
      <c r="I27602"/>
      <c r="K27602"/>
      <c r="L27602"/>
      <c r="M27602"/>
      <c r="N27602"/>
      <c r="O27602"/>
      <c r="P27602"/>
      <c r="S27602"/>
    </row>
    <row r="27603" spans="1:19" x14ac:dyDescent="0.3">
      <c r="A27603" s="25"/>
      <c r="B27603"/>
      <c r="C27603"/>
      <c r="D27603"/>
      <c r="E27603"/>
      <c r="F27603"/>
      <c r="G27603"/>
      <c r="H27603"/>
      <c r="I27603"/>
      <c r="K27603"/>
      <c r="L27603"/>
      <c r="M27603"/>
      <c r="N27603"/>
      <c r="O27603"/>
      <c r="P27603"/>
      <c r="S27603"/>
    </row>
    <row r="27604" spans="1:19" x14ac:dyDescent="0.3">
      <c r="A27604" s="25"/>
      <c r="B27604"/>
      <c r="C27604"/>
      <c r="D27604"/>
      <c r="E27604"/>
      <c r="F27604"/>
      <c r="G27604"/>
      <c r="H27604"/>
      <c r="I27604"/>
      <c r="K27604"/>
      <c r="L27604"/>
      <c r="M27604"/>
      <c r="N27604"/>
      <c r="O27604"/>
      <c r="P27604"/>
      <c r="S27604"/>
    </row>
    <row r="27605" spans="1:19" x14ac:dyDescent="0.3">
      <c r="A27605" s="25"/>
      <c r="B27605"/>
      <c r="C27605"/>
      <c r="D27605"/>
      <c r="E27605"/>
      <c r="F27605"/>
      <c r="G27605"/>
      <c r="H27605"/>
      <c r="I27605"/>
      <c r="K27605"/>
      <c r="L27605"/>
      <c r="M27605"/>
      <c r="N27605"/>
      <c r="O27605"/>
      <c r="P27605"/>
      <c r="S27605"/>
    </row>
    <row r="27606" spans="1:19" x14ac:dyDescent="0.3">
      <c r="A27606" s="25"/>
      <c r="B27606"/>
      <c r="C27606"/>
      <c r="D27606"/>
      <c r="E27606"/>
      <c r="F27606"/>
      <c r="G27606"/>
      <c r="H27606"/>
      <c r="I27606"/>
      <c r="K27606"/>
      <c r="L27606"/>
      <c r="M27606"/>
      <c r="N27606"/>
      <c r="O27606"/>
      <c r="P27606"/>
      <c r="S27606"/>
    </row>
    <row r="27607" spans="1:19" x14ac:dyDescent="0.3">
      <c r="A27607" s="25"/>
      <c r="B27607"/>
      <c r="C27607"/>
      <c r="D27607"/>
      <c r="E27607"/>
      <c r="F27607"/>
      <c r="G27607"/>
      <c r="H27607"/>
      <c r="I27607"/>
      <c r="K27607"/>
      <c r="L27607"/>
      <c r="M27607"/>
      <c r="N27607"/>
      <c r="O27607"/>
      <c r="P27607"/>
      <c r="S27607"/>
    </row>
    <row r="27608" spans="1:19" x14ac:dyDescent="0.3">
      <c r="A27608" s="25"/>
      <c r="B27608"/>
      <c r="C27608"/>
      <c r="D27608"/>
      <c r="E27608"/>
      <c r="F27608"/>
      <c r="G27608"/>
      <c r="H27608"/>
      <c r="I27608"/>
      <c r="K27608"/>
      <c r="L27608"/>
      <c r="M27608"/>
      <c r="N27608"/>
      <c r="O27608"/>
      <c r="P27608"/>
      <c r="S27608"/>
    </row>
    <row r="27609" spans="1:19" x14ac:dyDescent="0.3">
      <c r="A27609" s="25"/>
      <c r="B27609"/>
      <c r="C27609"/>
      <c r="D27609"/>
      <c r="E27609"/>
      <c r="F27609"/>
      <c r="G27609"/>
      <c r="H27609"/>
      <c r="I27609"/>
      <c r="K27609"/>
      <c r="L27609"/>
      <c r="M27609"/>
      <c r="N27609"/>
      <c r="O27609"/>
      <c r="P27609"/>
      <c r="S27609"/>
    </row>
    <row r="27610" spans="1:19" x14ac:dyDescent="0.3">
      <c r="A27610" s="25"/>
      <c r="B27610"/>
      <c r="C27610"/>
      <c r="D27610"/>
      <c r="E27610"/>
      <c r="F27610"/>
      <c r="G27610"/>
      <c r="H27610"/>
      <c r="I27610"/>
      <c r="K27610"/>
      <c r="L27610"/>
      <c r="M27610"/>
      <c r="N27610"/>
      <c r="O27610"/>
      <c r="P27610"/>
      <c r="S27610"/>
    </row>
    <row r="27611" spans="1:19" x14ac:dyDescent="0.3">
      <c r="A27611" s="25"/>
      <c r="B27611"/>
      <c r="C27611"/>
      <c r="D27611"/>
      <c r="E27611"/>
      <c r="F27611"/>
      <c r="G27611"/>
      <c r="H27611" s="26"/>
      <c r="I27611" s="26"/>
      <c r="K27611"/>
      <c r="L27611"/>
      <c r="M27611"/>
      <c r="N27611"/>
      <c r="O27611"/>
      <c r="P27611"/>
      <c r="S27611"/>
    </row>
    <row r="27612" spans="1:19" x14ac:dyDescent="0.3">
      <c r="A27612" s="25"/>
      <c r="B27612"/>
      <c r="C27612"/>
      <c r="D27612"/>
      <c r="E27612"/>
      <c r="F27612"/>
      <c r="G27612"/>
      <c r="H27612" s="26"/>
      <c r="I27612" s="26"/>
      <c r="K27612"/>
      <c r="L27612"/>
      <c r="M27612"/>
      <c r="N27612"/>
      <c r="O27612"/>
      <c r="P27612"/>
      <c r="S27612"/>
    </row>
    <row r="27613" spans="1:19" x14ac:dyDescent="0.3">
      <c r="A27613" s="25"/>
      <c r="B27613"/>
      <c r="C27613"/>
      <c r="D27613"/>
      <c r="E27613"/>
      <c r="F27613"/>
      <c r="G27613"/>
      <c r="H27613" s="26"/>
      <c r="I27613" s="26"/>
      <c r="K27613"/>
      <c r="L27613"/>
      <c r="M27613"/>
      <c r="N27613"/>
      <c r="O27613"/>
      <c r="P27613"/>
      <c r="S27613"/>
    </row>
    <row r="27614" spans="1:19" x14ac:dyDescent="0.3">
      <c r="A27614" s="25"/>
      <c r="B27614"/>
      <c r="C27614"/>
      <c r="D27614"/>
      <c r="E27614"/>
      <c r="F27614"/>
      <c r="G27614"/>
      <c r="H27614" s="26"/>
      <c r="I27614" s="26"/>
      <c r="K27614"/>
      <c r="L27614"/>
      <c r="M27614"/>
      <c r="N27614"/>
      <c r="O27614"/>
      <c r="P27614"/>
      <c r="S27614"/>
    </row>
    <row r="27615" spans="1:19" x14ac:dyDescent="0.3">
      <c r="A27615" s="25"/>
      <c r="B27615"/>
      <c r="C27615"/>
      <c r="D27615"/>
      <c r="E27615"/>
      <c r="F27615"/>
      <c r="G27615"/>
      <c r="H27615" s="26"/>
      <c r="I27615" s="26"/>
      <c r="K27615"/>
      <c r="L27615"/>
      <c r="M27615"/>
      <c r="N27615"/>
      <c r="O27615"/>
      <c r="P27615"/>
      <c r="S27615"/>
    </row>
    <row r="27616" spans="1:19" x14ac:dyDescent="0.3">
      <c r="A27616" s="25"/>
      <c r="B27616"/>
      <c r="C27616"/>
      <c r="D27616"/>
      <c r="E27616"/>
      <c r="F27616"/>
      <c r="G27616"/>
      <c r="H27616" s="26"/>
      <c r="I27616" s="26"/>
      <c r="K27616"/>
      <c r="L27616"/>
      <c r="M27616"/>
      <c r="N27616"/>
      <c r="O27616"/>
      <c r="P27616"/>
      <c r="S27616"/>
    </row>
    <row r="27617" spans="1:19" x14ac:dyDescent="0.3">
      <c r="A27617" s="25"/>
      <c r="B27617"/>
      <c r="C27617"/>
      <c r="D27617"/>
      <c r="E27617"/>
      <c r="F27617"/>
      <c r="G27617"/>
      <c r="H27617" s="26"/>
      <c r="I27617" s="26"/>
      <c r="K27617"/>
      <c r="L27617"/>
      <c r="M27617"/>
      <c r="N27617"/>
      <c r="O27617"/>
      <c r="P27617"/>
      <c r="S27617"/>
    </row>
    <row r="27618" spans="1:19" x14ac:dyDescent="0.3">
      <c r="A27618" s="25"/>
      <c r="B27618"/>
      <c r="C27618"/>
      <c r="D27618"/>
      <c r="E27618"/>
      <c r="F27618"/>
      <c r="G27618"/>
      <c r="H27618" s="26"/>
      <c r="I27618" s="26"/>
      <c r="K27618"/>
      <c r="L27618"/>
      <c r="M27618"/>
      <c r="N27618"/>
      <c r="O27618"/>
      <c r="P27618"/>
      <c r="S27618"/>
    </row>
    <row r="27619" spans="1:19" x14ac:dyDescent="0.3">
      <c r="A27619" s="25"/>
      <c r="B27619"/>
      <c r="C27619"/>
      <c r="D27619"/>
      <c r="E27619"/>
      <c r="F27619"/>
      <c r="G27619"/>
      <c r="H27619" s="26"/>
      <c r="I27619" s="26"/>
      <c r="K27619"/>
      <c r="L27619"/>
      <c r="M27619"/>
      <c r="N27619"/>
      <c r="O27619"/>
      <c r="P27619"/>
      <c r="S27619"/>
    </row>
    <row r="27620" spans="1:19" x14ac:dyDescent="0.3">
      <c r="A27620" s="25"/>
      <c r="B27620"/>
      <c r="C27620"/>
      <c r="D27620"/>
      <c r="E27620"/>
      <c r="F27620"/>
      <c r="G27620"/>
      <c r="H27620" s="26"/>
      <c r="I27620" s="26"/>
      <c r="K27620"/>
      <c r="L27620"/>
      <c r="M27620"/>
      <c r="N27620"/>
      <c r="O27620"/>
      <c r="P27620"/>
      <c r="S27620"/>
    </row>
    <row r="27621" spans="1:19" x14ac:dyDescent="0.3">
      <c r="A27621" s="25"/>
      <c r="B27621"/>
      <c r="C27621"/>
      <c r="D27621"/>
      <c r="E27621"/>
      <c r="F27621"/>
      <c r="G27621"/>
      <c r="H27621" s="26"/>
      <c r="I27621" s="26"/>
      <c r="K27621"/>
      <c r="L27621"/>
      <c r="M27621"/>
      <c r="N27621"/>
      <c r="O27621"/>
      <c r="P27621"/>
      <c r="S27621"/>
    </row>
    <row r="27622" spans="1:19" x14ac:dyDescent="0.3">
      <c r="A27622" s="25"/>
      <c r="B27622"/>
      <c r="C27622"/>
      <c r="D27622"/>
      <c r="E27622"/>
      <c r="F27622"/>
      <c r="G27622"/>
      <c r="H27622" s="26"/>
      <c r="I27622" s="26"/>
      <c r="K27622"/>
      <c r="L27622"/>
      <c r="M27622"/>
      <c r="N27622"/>
      <c r="O27622"/>
      <c r="P27622"/>
      <c r="S27622"/>
    </row>
    <row r="27623" spans="1:19" x14ac:dyDescent="0.3">
      <c r="A27623" s="25"/>
      <c r="B27623"/>
      <c r="C27623"/>
      <c r="D27623"/>
      <c r="E27623"/>
      <c r="F27623"/>
      <c r="G27623"/>
      <c r="H27623" s="26"/>
      <c r="I27623" s="26"/>
      <c r="K27623"/>
      <c r="L27623"/>
      <c r="M27623"/>
      <c r="N27623"/>
      <c r="O27623"/>
      <c r="P27623"/>
      <c r="S27623"/>
    </row>
    <row r="27624" spans="1:19" x14ac:dyDescent="0.3">
      <c r="A27624" s="25"/>
      <c r="B27624"/>
      <c r="C27624"/>
      <c r="D27624"/>
      <c r="E27624"/>
      <c r="F27624"/>
      <c r="G27624"/>
      <c r="H27624" s="26"/>
      <c r="I27624" s="26"/>
      <c r="K27624"/>
      <c r="L27624"/>
      <c r="M27624"/>
      <c r="N27624"/>
      <c r="O27624"/>
      <c r="P27624"/>
      <c r="S27624"/>
    </row>
    <row r="27625" spans="1:19" x14ac:dyDescent="0.3">
      <c r="A27625" s="25"/>
      <c r="B27625"/>
      <c r="C27625"/>
      <c r="D27625"/>
      <c r="E27625"/>
      <c r="F27625"/>
      <c r="G27625"/>
      <c r="H27625"/>
      <c r="I27625"/>
      <c r="K27625"/>
      <c r="L27625"/>
      <c r="M27625"/>
      <c r="N27625"/>
      <c r="O27625"/>
      <c r="P27625"/>
      <c r="S27625"/>
    </row>
    <row r="27626" spans="1:19" x14ac:dyDescent="0.3">
      <c r="A27626" s="25"/>
      <c r="B27626"/>
      <c r="C27626"/>
      <c r="D27626"/>
      <c r="E27626"/>
      <c r="F27626"/>
      <c r="G27626"/>
      <c r="H27626"/>
      <c r="I27626"/>
      <c r="K27626"/>
      <c r="L27626"/>
      <c r="M27626"/>
      <c r="N27626"/>
      <c r="O27626"/>
      <c r="P27626"/>
      <c r="S27626"/>
    </row>
    <row r="27627" spans="1:19" x14ac:dyDescent="0.3">
      <c r="A27627" s="25"/>
      <c r="B27627"/>
      <c r="C27627"/>
      <c r="D27627"/>
      <c r="E27627"/>
      <c r="F27627"/>
      <c r="G27627"/>
      <c r="H27627"/>
      <c r="I27627"/>
      <c r="K27627"/>
      <c r="L27627"/>
      <c r="M27627"/>
      <c r="N27627"/>
      <c r="O27627"/>
      <c r="P27627"/>
      <c r="S27627"/>
    </row>
    <row r="27628" spans="1:19" x14ac:dyDescent="0.3">
      <c r="A27628" s="25"/>
      <c r="B27628"/>
      <c r="C27628"/>
      <c r="D27628"/>
      <c r="E27628"/>
      <c r="F27628"/>
      <c r="G27628"/>
      <c r="H27628"/>
      <c r="I27628"/>
      <c r="K27628"/>
      <c r="L27628"/>
      <c r="M27628"/>
      <c r="N27628"/>
      <c r="O27628"/>
      <c r="P27628"/>
      <c r="S27628"/>
    </row>
    <row r="27629" spans="1:19" x14ac:dyDescent="0.3">
      <c r="A27629" s="25"/>
      <c r="B27629"/>
      <c r="C27629"/>
      <c r="D27629"/>
      <c r="E27629"/>
      <c r="F27629"/>
      <c r="G27629"/>
      <c r="H27629"/>
      <c r="I27629"/>
      <c r="K27629"/>
      <c r="L27629"/>
      <c r="M27629"/>
      <c r="N27629"/>
      <c r="O27629"/>
      <c r="P27629"/>
      <c r="S27629"/>
    </row>
    <row r="27630" spans="1:19" x14ac:dyDescent="0.3">
      <c r="A27630" s="25"/>
      <c r="B27630"/>
      <c r="C27630"/>
      <c r="D27630"/>
      <c r="E27630"/>
      <c r="F27630"/>
      <c r="G27630"/>
      <c r="H27630"/>
      <c r="I27630"/>
      <c r="K27630"/>
      <c r="L27630"/>
      <c r="M27630"/>
      <c r="N27630"/>
      <c r="O27630"/>
      <c r="P27630"/>
      <c r="S27630"/>
    </row>
    <row r="27631" spans="1:19" x14ac:dyDescent="0.3">
      <c r="A27631" s="25"/>
      <c r="B27631"/>
      <c r="C27631"/>
      <c r="D27631"/>
      <c r="E27631"/>
      <c r="F27631"/>
      <c r="G27631"/>
      <c r="H27631"/>
      <c r="I27631"/>
      <c r="K27631"/>
      <c r="L27631"/>
      <c r="M27631"/>
      <c r="N27631"/>
      <c r="O27631"/>
      <c r="P27631"/>
      <c r="S27631"/>
    </row>
    <row r="27632" spans="1:19" x14ac:dyDescent="0.3">
      <c r="A27632" s="25"/>
      <c r="B27632"/>
      <c r="C27632"/>
      <c r="D27632"/>
      <c r="E27632"/>
      <c r="F27632"/>
      <c r="G27632"/>
      <c r="H27632"/>
      <c r="I27632"/>
      <c r="K27632"/>
      <c r="L27632"/>
      <c r="M27632"/>
      <c r="N27632"/>
      <c r="O27632"/>
      <c r="P27632"/>
      <c r="S27632"/>
    </row>
    <row r="27633" spans="1:19" x14ac:dyDescent="0.3">
      <c r="A27633" s="25"/>
      <c r="B27633"/>
      <c r="C27633"/>
      <c r="D27633"/>
      <c r="E27633"/>
      <c r="F27633"/>
      <c r="G27633"/>
      <c r="H27633"/>
      <c r="I27633"/>
      <c r="K27633"/>
      <c r="L27633"/>
      <c r="M27633"/>
      <c r="N27633"/>
      <c r="O27633"/>
      <c r="P27633"/>
      <c r="S27633"/>
    </row>
    <row r="27634" spans="1:19" x14ac:dyDescent="0.3">
      <c r="A27634" s="25"/>
      <c r="B27634"/>
      <c r="C27634"/>
      <c r="D27634"/>
      <c r="E27634"/>
      <c r="F27634"/>
      <c r="G27634"/>
      <c r="H27634"/>
      <c r="I27634"/>
      <c r="K27634"/>
      <c r="L27634"/>
      <c r="M27634"/>
      <c r="N27634"/>
      <c r="O27634"/>
      <c r="P27634"/>
      <c r="S27634"/>
    </row>
    <row r="27635" spans="1:19" x14ac:dyDescent="0.3">
      <c r="A27635" s="25"/>
      <c r="B27635"/>
      <c r="C27635"/>
      <c r="D27635"/>
      <c r="E27635"/>
      <c r="F27635"/>
      <c r="G27635"/>
      <c r="H27635"/>
      <c r="I27635"/>
      <c r="K27635"/>
      <c r="L27635"/>
      <c r="M27635"/>
      <c r="N27635"/>
      <c r="O27635"/>
      <c r="P27635"/>
      <c r="S27635"/>
    </row>
    <row r="27636" spans="1:19" x14ac:dyDescent="0.3">
      <c r="A27636" s="25"/>
      <c r="B27636"/>
      <c r="C27636"/>
      <c r="D27636"/>
      <c r="E27636"/>
      <c r="F27636"/>
      <c r="G27636"/>
      <c r="H27636"/>
      <c r="I27636"/>
      <c r="K27636"/>
      <c r="L27636"/>
      <c r="M27636"/>
      <c r="N27636"/>
      <c r="O27636"/>
      <c r="P27636"/>
      <c r="S27636"/>
    </row>
    <row r="27637" spans="1:19" x14ac:dyDescent="0.3">
      <c r="A27637" s="25"/>
      <c r="B27637"/>
      <c r="C27637"/>
      <c r="D27637"/>
      <c r="E27637"/>
      <c r="F27637"/>
      <c r="G27637"/>
      <c r="H27637"/>
      <c r="I27637"/>
      <c r="K27637"/>
      <c r="L27637"/>
      <c r="M27637"/>
      <c r="N27637"/>
      <c r="O27637"/>
      <c r="P27637"/>
      <c r="S27637"/>
    </row>
    <row r="27638" spans="1:19" x14ac:dyDescent="0.3">
      <c r="A27638" s="25"/>
      <c r="B27638"/>
      <c r="C27638"/>
      <c r="D27638"/>
      <c r="E27638"/>
      <c r="F27638"/>
      <c r="G27638"/>
      <c r="H27638"/>
      <c r="I27638"/>
      <c r="K27638"/>
      <c r="L27638"/>
      <c r="M27638"/>
      <c r="N27638"/>
      <c r="O27638"/>
      <c r="P27638"/>
      <c r="S27638"/>
    </row>
    <row r="27639" spans="1:19" x14ac:dyDescent="0.3">
      <c r="A27639" s="25"/>
      <c r="B27639"/>
      <c r="C27639"/>
      <c r="D27639"/>
      <c r="E27639"/>
      <c r="F27639"/>
      <c r="G27639"/>
      <c r="H27639"/>
      <c r="I27639"/>
      <c r="K27639"/>
      <c r="L27639"/>
      <c r="M27639"/>
      <c r="N27639"/>
      <c r="O27639"/>
      <c r="P27639"/>
      <c r="S27639"/>
    </row>
    <row r="27640" spans="1:19" x14ac:dyDescent="0.3">
      <c r="A27640" s="25"/>
      <c r="B27640"/>
      <c r="C27640"/>
      <c r="D27640"/>
      <c r="E27640"/>
      <c r="F27640"/>
      <c r="G27640"/>
      <c r="H27640"/>
      <c r="I27640"/>
      <c r="K27640"/>
      <c r="L27640"/>
      <c r="M27640"/>
      <c r="N27640"/>
      <c r="O27640"/>
      <c r="P27640"/>
      <c r="S27640"/>
    </row>
    <row r="27641" spans="1:19" x14ac:dyDescent="0.3">
      <c r="A27641" s="25"/>
      <c r="B27641"/>
      <c r="C27641"/>
      <c r="D27641"/>
      <c r="E27641"/>
      <c r="F27641"/>
      <c r="G27641"/>
      <c r="H27641"/>
      <c r="I27641"/>
      <c r="K27641"/>
      <c r="L27641"/>
      <c r="M27641"/>
      <c r="N27641"/>
      <c r="O27641"/>
      <c r="P27641"/>
      <c r="S27641"/>
    </row>
    <row r="27642" spans="1:19" x14ac:dyDescent="0.3">
      <c r="A27642" s="25"/>
      <c r="B27642"/>
      <c r="C27642"/>
      <c r="D27642"/>
      <c r="E27642"/>
      <c r="F27642"/>
      <c r="G27642"/>
      <c r="H27642"/>
      <c r="I27642"/>
      <c r="K27642"/>
      <c r="L27642"/>
      <c r="M27642"/>
      <c r="N27642"/>
      <c r="O27642"/>
      <c r="P27642"/>
      <c r="S27642"/>
    </row>
    <row r="27643" spans="1:19" x14ac:dyDescent="0.3">
      <c r="A27643" s="25"/>
      <c r="B27643"/>
      <c r="C27643"/>
      <c r="D27643"/>
      <c r="E27643"/>
      <c r="F27643"/>
      <c r="G27643"/>
      <c r="H27643"/>
      <c r="I27643"/>
      <c r="K27643"/>
      <c r="L27643"/>
      <c r="M27643"/>
      <c r="N27643"/>
      <c r="O27643"/>
      <c r="P27643"/>
      <c r="S27643"/>
    </row>
    <row r="27644" spans="1:19" x14ac:dyDescent="0.3">
      <c r="A27644" s="25"/>
      <c r="B27644"/>
      <c r="C27644"/>
      <c r="D27644"/>
      <c r="E27644"/>
      <c r="F27644"/>
      <c r="G27644"/>
      <c r="H27644"/>
      <c r="I27644"/>
      <c r="K27644"/>
      <c r="L27644"/>
      <c r="M27644"/>
      <c r="N27644"/>
      <c r="O27644"/>
      <c r="P27644"/>
      <c r="S27644"/>
    </row>
    <row r="27645" spans="1:19" x14ac:dyDescent="0.3">
      <c r="A27645" s="25"/>
      <c r="B27645"/>
      <c r="C27645"/>
      <c r="D27645"/>
      <c r="E27645"/>
      <c r="F27645"/>
      <c r="G27645"/>
      <c r="H27645"/>
      <c r="I27645"/>
      <c r="K27645"/>
      <c r="L27645"/>
      <c r="M27645"/>
      <c r="N27645"/>
      <c r="O27645"/>
      <c r="P27645"/>
      <c r="S27645"/>
    </row>
    <row r="27646" spans="1:19" x14ac:dyDescent="0.3">
      <c r="A27646" s="25"/>
      <c r="B27646"/>
      <c r="C27646"/>
      <c r="D27646"/>
      <c r="E27646"/>
      <c r="F27646"/>
      <c r="G27646"/>
      <c r="H27646"/>
      <c r="I27646"/>
      <c r="K27646"/>
      <c r="L27646"/>
      <c r="M27646"/>
      <c r="N27646"/>
      <c r="O27646"/>
      <c r="P27646"/>
      <c r="S27646"/>
    </row>
    <row r="27647" spans="1:19" x14ac:dyDescent="0.3">
      <c r="A27647" s="25"/>
      <c r="B27647"/>
      <c r="C27647"/>
      <c r="D27647"/>
      <c r="E27647"/>
      <c r="F27647"/>
      <c r="G27647"/>
      <c r="H27647"/>
      <c r="I27647"/>
      <c r="K27647"/>
      <c r="L27647"/>
      <c r="M27647"/>
      <c r="N27647"/>
      <c r="O27647"/>
      <c r="P27647"/>
      <c r="S27647"/>
    </row>
    <row r="27648" spans="1:19" x14ac:dyDescent="0.3">
      <c r="A27648" s="25"/>
      <c r="B27648"/>
      <c r="C27648"/>
      <c r="D27648"/>
      <c r="E27648"/>
      <c r="F27648"/>
      <c r="G27648"/>
      <c r="H27648"/>
      <c r="I27648"/>
      <c r="K27648"/>
      <c r="L27648"/>
      <c r="M27648"/>
      <c r="N27648"/>
      <c r="O27648"/>
      <c r="P27648"/>
      <c r="S27648"/>
    </row>
    <row r="27649" spans="1:19" x14ac:dyDescent="0.3">
      <c r="A27649" s="25"/>
      <c r="B27649"/>
      <c r="C27649"/>
      <c r="D27649"/>
      <c r="E27649"/>
      <c r="F27649"/>
      <c r="G27649"/>
      <c r="H27649"/>
      <c r="I27649"/>
      <c r="K27649"/>
      <c r="L27649"/>
      <c r="M27649"/>
      <c r="N27649"/>
      <c r="O27649"/>
      <c r="P27649"/>
      <c r="S27649"/>
    </row>
    <row r="27650" spans="1:19" x14ac:dyDescent="0.3">
      <c r="A27650" s="25"/>
      <c r="B27650"/>
      <c r="C27650"/>
      <c r="D27650"/>
      <c r="E27650"/>
      <c r="F27650"/>
      <c r="G27650"/>
      <c r="H27650"/>
      <c r="I27650"/>
      <c r="K27650"/>
      <c r="L27650"/>
      <c r="M27650"/>
      <c r="N27650"/>
      <c r="O27650"/>
      <c r="P27650"/>
      <c r="S27650"/>
    </row>
    <row r="27651" spans="1:19" x14ac:dyDescent="0.3">
      <c r="A27651" s="25"/>
      <c r="B27651"/>
      <c r="C27651"/>
      <c r="D27651"/>
      <c r="E27651"/>
      <c r="F27651"/>
      <c r="G27651"/>
      <c r="H27651"/>
      <c r="I27651"/>
      <c r="K27651"/>
      <c r="L27651"/>
      <c r="M27651"/>
      <c r="N27651"/>
      <c r="O27651"/>
      <c r="P27651"/>
      <c r="S27651"/>
    </row>
    <row r="27652" spans="1:19" x14ac:dyDescent="0.3">
      <c r="A27652" s="25"/>
      <c r="B27652"/>
      <c r="C27652"/>
      <c r="D27652"/>
      <c r="E27652"/>
      <c r="F27652"/>
      <c r="G27652"/>
      <c r="H27652"/>
      <c r="I27652"/>
      <c r="K27652"/>
      <c r="L27652"/>
      <c r="M27652"/>
      <c r="N27652"/>
      <c r="O27652"/>
      <c r="P27652"/>
      <c r="S27652"/>
    </row>
    <row r="27653" spans="1:19" x14ac:dyDescent="0.3">
      <c r="A27653" s="25"/>
      <c r="B27653"/>
      <c r="C27653"/>
      <c r="D27653"/>
      <c r="E27653"/>
      <c r="F27653"/>
      <c r="G27653"/>
      <c r="H27653"/>
      <c r="I27653"/>
      <c r="K27653"/>
      <c r="L27653"/>
      <c r="M27653"/>
      <c r="N27653"/>
      <c r="O27653"/>
      <c r="P27653"/>
      <c r="S27653"/>
    </row>
    <row r="27654" spans="1:19" x14ac:dyDescent="0.3">
      <c r="A27654" s="25"/>
      <c r="B27654"/>
      <c r="C27654"/>
      <c r="D27654"/>
      <c r="E27654"/>
      <c r="F27654"/>
      <c r="G27654"/>
      <c r="H27654"/>
      <c r="I27654"/>
      <c r="K27654"/>
      <c r="L27654"/>
      <c r="M27654"/>
      <c r="N27654"/>
      <c r="O27654"/>
      <c r="P27654"/>
      <c r="S27654"/>
    </row>
    <row r="27655" spans="1:19" x14ac:dyDescent="0.3">
      <c r="A27655" s="25"/>
      <c r="B27655"/>
      <c r="C27655"/>
      <c r="D27655"/>
      <c r="E27655"/>
      <c r="F27655"/>
      <c r="G27655"/>
      <c r="H27655"/>
      <c r="I27655"/>
      <c r="K27655"/>
      <c r="L27655"/>
      <c r="M27655"/>
      <c r="N27655"/>
      <c r="O27655"/>
      <c r="P27655"/>
      <c r="S27655"/>
    </row>
    <row r="27656" spans="1:19" x14ac:dyDescent="0.3">
      <c r="A27656" s="25"/>
      <c r="B27656"/>
      <c r="C27656"/>
      <c r="D27656"/>
      <c r="E27656"/>
      <c r="F27656"/>
      <c r="G27656"/>
      <c r="H27656"/>
      <c r="I27656"/>
      <c r="K27656"/>
      <c r="L27656"/>
      <c r="M27656"/>
      <c r="N27656"/>
      <c r="O27656"/>
      <c r="P27656"/>
      <c r="S27656"/>
    </row>
    <row r="27657" spans="1:19" x14ac:dyDescent="0.3">
      <c r="A27657" s="25"/>
      <c r="B27657"/>
      <c r="C27657"/>
      <c r="D27657"/>
      <c r="E27657"/>
      <c r="F27657"/>
      <c r="G27657"/>
      <c r="H27657"/>
      <c r="I27657"/>
      <c r="K27657"/>
      <c r="L27657"/>
      <c r="M27657"/>
      <c r="N27657"/>
      <c r="O27657"/>
      <c r="P27657"/>
      <c r="S27657"/>
    </row>
    <row r="27658" spans="1:19" x14ac:dyDescent="0.3">
      <c r="A27658" s="25"/>
      <c r="B27658"/>
      <c r="C27658"/>
      <c r="D27658"/>
      <c r="E27658"/>
      <c r="F27658"/>
      <c r="G27658"/>
      <c r="H27658"/>
      <c r="I27658"/>
      <c r="K27658"/>
      <c r="L27658"/>
      <c r="M27658"/>
      <c r="N27658"/>
      <c r="O27658"/>
      <c r="P27658"/>
      <c r="S27658"/>
    </row>
    <row r="27659" spans="1:19" x14ac:dyDescent="0.3">
      <c r="A27659" s="25"/>
      <c r="B27659"/>
      <c r="C27659"/>
      <c r="D27659"/>
      <c r="E27659"/>
      <c r="F27659"/>
      <c r="G27659"/>
      <c r="H27659"/>
      <c r="I27659"/>
      <c r="K27659"/>
      <c r="L27659"/>
      <c r="M27659"/>
      <c r="N27659"/>
      <c r="O27659"/>
      <c r="P27659"/>
      <c r="S27659"/>
    </row>
    <row r="27660" spans="1:19" x14ac:dyDescent="0.3">
      <c r="A27660" s="25"/>
      <c r="B27660"/>
      <c r="C27660"/>
      <c r="D27660"/>
      <c r="E27660"/>
      <c r="F27660"/>
      <c r="G27660"/>
      <c r="H27660"/>
      <c r="I27660"/>
      <c r="K27660"/>
      <c r="L27660"/>
      <c r="M27660"/>
      <c r="N27660"/>
      <c r="O27660"/>
      <c r="P27660"/>
      <c r="S27660"/>
    </row>
    <row r="27661" spans="1:19" x14ac:dyDescent="0.3">
      <c r="A27661" s="25"/>
      <c r="B27661"/>
      <c r="C27661"/>
      <c r="D27661"/>
      <c r="E27661"/>
      <c r="F27661"/>
      <c r="G27661"/>
      <c r="H27661"/>
      <c r="I27661"/>
      <c r="K27661"/>
      <c r="L27661"/>
      <c r="M27661"/>
      <c r="N27661"/>
      <c r="O27661"/>
      <c r="P27661"/>
      <c r="S27661"/>
    </row>
    <row r="27662" spans="1:19" x14ac:dyDescent="0.3">
      <c r="A27662" s="25"/>
      <c r="B27662"/>
      <c r="C27662"/>
      <c r="D27662"/>
      <c r="E27662"/>
      <c r="F27662"/>
      <c r="G27662"/>
      <c r="H27662"/>
      <c r="I27662"/>
      <c r="K27662"/>
      <c r="L27662"/>
      <c r="M27662"/>
      <c r="N27662"/>
      <c r="O27662"/>
      <c r="P27662"/>
      <c r="S27662"/>
    </row>
    <row r="27663" spans="1:19" x14ac:dyDescent="0.3">
      <c r="A27663" s="25"/>
      <c r="B27663"/>
      <c r="C27663"/>
      <c r="D27663"/>
      <c r="E27663"/>
      <c r="F27663"/>
      <c r="G27663"/>
      <c r="H27663"/>
      <c r="I27663"/>
      <c r="K27663"/>
      <c r="L27663"/>
      <c r="M27663"/>
      <c r="N27663"/>
      <c r="O27663"/>
      <c r="P27663"/>
      <c r="S27663"/>
    </row>
    <row r="27664" spans="1:19" x14ac:dyDescent="0.3">
      <c r="A27664" s="25"/>
      <c r="B27664"/>
      <c r="C27664"/>
      <c r="D27664"/>
      <c r="E27664"/>
      <c r="F27664"/>
      <c r="G27664"/>
      <c r="H27664"/>
      <c r="I27664"/>
      <c r="K27664"/>
      <c r="L27664"/>
      <c r="M27664"/>
      <c r="N27664"/>
      <c r="O27664"/>
      <c r="P27664"/>
      <c r="S27664"/>
    </row>
    <row r="27665" spans="1:19" x14ac:dyDescent="0.3">
      <c r="A27665" s="25"/>
      <c r="B27665"/>
      <c r="C27665"/>
      <c r="D27665"/>
      <c r="E27665"/>
      <c r="F27665"/>
      <c r="G27665"/>
      <c r="H27665"/>
      <c r="I27665"/>
      <c r="K27665"/>
      <c r="L27665"/>
      <c r="M27665"/>
      <c r="N27665"/>
      <c r="O27665"/>
      <c r="P27665"/>
      <c r="S27665"/>
    </row>
    <row r="27666" spans="1:19" x14ac:dyDescent="0.3">
      <c r="A27666" s="25"/>
      <c r="B27666"/>
      <c r="C27666"/>
      <c r="D27666"/>
      <c r="E27666"/>
      <c r="F27666"/>
      <c r="G27666"/>
      <c r="H27666"/>
      <c r="I27666"/>
      <c r="K27666"/>
      <c r="L27666"/>
      <c r="M27666"/>
      <c r="N27666"/>
      <c r="O27666"/>
      <c r="P27666"/>
      <c r="S27666"/>
    </row>
    <row r="27667" spans="1:19" x14ac:dyDescent="0.3">
      <c r="A27667" s="25"/>
      <c r="B27667"/>
      <c r="C27667"/>
      <c r="D27667"/>
      <c r="E27667"/>
      <c r="F27667"/>
      <c r="G27667"/>
      <c r="H27667"/>
      <c r="I27667"/>
      <c r="K27667"/>
      <c r="L27667"/>
      <c r="M27667"/>
      <c r="N27667"/>
      <c r="O27667"/>
      <c r="P27667"/>
      <c r="S27667"/>
    </row>
    <row r="27668" spans="1:19" x14ac:dyDescent="0.3">
      <c r="A27668" s="25"/>
      <c r="B27668"/>
      <c r="C27668"/>
      <c r="D27668"/>
      <c r="E27668"/>
      <c r="F27668"/>
      <c r="G27668"/>
      <c r="H27668"/>
      <c r="I27668"/>
      <c r="K27668"/>
      <c r="L27668"/>
      <c r="M27668"/>
      <c r="N27668"/>
      <c r="O27668"/>
      <c r="P27668"/>
      <c r="S27668"/>
    </row>
    <row r="27669" spans="1:19" x14ac:dyDescent="0.3">
      <c r="A27669" s="25"/>
      <c r="B27669"/>
      <c r="C27669"/>
      <c r="D27669"/>
      <c r="E27669"/>
      <c r="F27669"/>
      <c r="G27669"/>
      <c r="H27669"/>
      <c r="I27669"/>
      <c r="K27669"/>
      <c r="L27669"/>
      <c r="M27669"/>
      <c r="N27669"/>
      <c r="O27669"/>
      <c r="P27669"/>
      <c r="S27669"/>
    </row>
    <row r="27670" spans="1:19" x14ac:dyDescent="0.3">
      <c r="A27670" s="25"/>
      <c r="B27670"/>
      <c r="C27670"/>
      <c r="D27670"/>
      <c r="E27670"/>
      <c r="F27670"/>
      <c r="G27670"/>
      <c r="H27670" s="26"/>
      <c r="I27670" s="26"/>
      <c r="K27670"/>
      <c r="L27670"/>
      <c r="M27670"/>
      <c r="N27670"/>
      <c r="O27670"/>
      <c r="P27670"/>
      <c r="S27670"/>
    </row>
    <row r="27671" spans="1:19" x14ac:dyDescent="0.3">
      <c r="A27671" s="25"/>
      <c r="B27671"/>
      <c r="C27671"/>
      <c r="D27671"/>
      <c r="E27671"/>
      <c r="F27671"/>
      <c r="G27671"/>
      <c r="H27671" s="26"/>
      <c r="I27671" s="26"/>
      <c r="K27671"/>
      <c r="L27671"/>
      <c r="M27671"/>
      <c r="N27671"/>
      <c r="O27671"/>
      <c r="P27671"/>
      <c r="S27671"/>
    </row>
    <row r="27672" spans="1:19" x14ac:dyDescent="0.3">
      <c r="A27672" s="25"/>
      <c r="B27672"/>
      <c r="C27672"/>
      <c r="D27672"/>
      <c r="E27672"/>
      <c r="F27672"/>
      <c r="G27672"/>
      <c r="H27672" s="26"/>
      <c r="I27672" s="26"/>
      <c r="K27672"/>
      <c r="L27672"/>
      <c r="M27672"/>
      <c r="N27672"/>
      <c r="O27672"/>
      <c r="P27672"/>
      <c r="S27672"/>
    </row>
    <row r="27673" spans="1:19" x14ac:dyDescent="0.3">
      <c r="A27673" s="25"/>
      <c r="B27673"/>
      <c r="C27673"/>
      <c r="D27673"/>
      <c r="E27673"/>
      <c r="F27673"/>
      <c r="G27673"/>
      <c r="H27673" s="26"/>
      <c r="I27673" s="26"/>
      <c r="K27673"/>
      <c r="L27673"/>
      <c r="M27673"/>
      <c r="N27673"/>
      <c r="O27673"/>
      <c r="P27673"/>
      <c r="S27673"/>
    </row>
    <row r="27674" spans="1:19" x14ac:dyDescent="0.3">
      <c r="A27674" s="25"/>
      <c r="B27674"/>
      <c r="C27674"/>
      <c r="D27674"/>
      <c r="E27674"/>
      <c r="F27674"/>
      <c r="G27674"/>
      <c r="H27674" s="26"/>
      <c r="I27674" s="26"/>
      <c r="K27674"/>
      <c r="L27674"/>
      <c r="M27674"/>
      <c r="N27674"/>
      <c r="O27674"/>
      <c r="P27674"/>
      <c r="S27674"/>
    </row>
    <row r="27675" spans="1:19" x14ac:dyDescent="0.3">
      <c r="A27675" s="25"/>
      <c r="B27675"/>
      <c r="C27675"/>
      <c r="D27675"/>
      <c r="E27675"/>
      <c r="F27675"/>
      <c r="G27675"/>
      <c r="H27675"/>
      <c r="I27675"/>
      <c r="K27675"/>
      <c r="L27675"/>
      <c r="M27675"/>
      <c r="N27675"/>
      <c r="O27675"/>
      <c r="P27675"/>
      <c r="S27675"/>
    </row>
    <row r="27676" spans="1:19" x14ac:dyDescent="0.3">
      <c r="A27676" s="25"/>
      <c r="B27676"/>
      <c r="C27676"/>
      <c r="D27676"/>
      <c r="E27676"/>
      <c r="F27676"/>
      <c r="G27676"/>
      <c r="H27676"/>
      <c r="I27676"/>
      <c r="K27676"/>
      <c r="L27676"/>
      <c r="M27676"/>
      <c r="N27676"/>
      <c r="O27676"/>
      <c r="P27676"/>
      <c r="S27676"/>
    </row>
    <row r="27677" spans="1:19" x14ac:dyDescent="0.3">
      <c r="A27677" s="25"/>
      <c r="B27677"/>
      <c r="C27677"/>
      <c r="D27677"/>
      <c r="E27677"/>
      <c r="F27677"/>
      <c r="G27677"/>
      <c r="H27677"/>
      <c r="I27677"/>
      <c r="K27677"/>
      <c r="L27677"/>
      <c r="M27677"/>
      <c r="N27677"/>
      <c r="O27677"/>
      <c r="P27677"/>
      <c r="S27677"/>
    </row>
    <row r="27678" spans="1:19" x14ac:dyDescent="0.3">
      <c r="A27678" s="25"/>
      <c r="B27678"/>
      <c r="C27678"/>
      <c r="D27678"/>
      <c r="E27678"/>
      <c r="F27678"/>
      <c r="G27678"/>
      <c r="H27678"/>
      <c r="I27678"/>
      <c r="K27678"/>
      <c r="L27678"/>
      <c r="M27678"/>
      <c r="N27678"/>
      <c r="O27678"/>
      <c r="P27678"/>
      <c r="S27678"/>
    </row>
    <row r="27679" spans="1:19" x14ac:dyDescent="0.3">
      <c r="A27679" s="25"/>
      <c r="B27679"/>
      <c r="C27679"/>
      <c r="D27679"/>
      <c r="E27679"/>
      <c r="F27679"/>
      <c r="G27679"/>
      <c r="H27679"/>
      <c r="I27679"/>
      <c r="K27679"/>
      <c r="L27679"/>
      <c r="M27679"/>
      <c r="N27679"/>
      <c r="O27679"/>
      <c r="P27679"/>
      <c r="S27679"/>
    </row>
    <row r="27680" spans="1:19" x14ac:dyDescent="0.3">
      <c r="A27680" s="25"/>
      <c r="B27680"/>
      <c r="C27680"/>
      <c r="D27680"/>
      <c r="E27680"/>
      <c r="F27680"/>
      <c r="G27680"/>
      <c r="H27680" s="26"/>
      <c r="I27680" s="26"/>
      <c r="K27680"/>
      <c r="L27680"/>
      <c r="M27680"/>
      <c r="N27680"/>
      <c r="O27680"/>
      <c r="P27680"/>
      <c r="S27680"/>
    </row>
    <row r="27681" spans="1:19" x14ac:dyDescent="0.3">
      <c r="A27681" s="25"/>
      <c r="B27681"/>
      <c r="C27681"/>
      <c r="D27681"/>
      <c r="E27681"/>
      <c r="F27681"/>
      <c r="G27681"/>
      <c r="H27681" s="26"/>
      <c r="I27681" s="26"/>
      <c r="K27681"/>
      <c r="L27681"/>
      <c r="M27681"/>
      <c r="N27681"/>
      <c r="O27681"/>
      <c r="P27681"/>
      <c r="S27681"/>
    </row>
    <row r="27682" spans="1:19" x14ac:dyDescent="0.3">
      <c r="A27682" s="25"/>
      <c r="B27682"/>
      <c r="C27682"/>
      <c r="D27682"/>
      <c r="E27682"/>
      <c r="F27682"/>
      <c r="G27682"/>
      <c r="H27682" s="26"/>
      <c r="I27682" s="26"/>
      <c r="K27682"/>
      <c r="L27682"/>
      <c r="M27682"/>
      <c r="N27682"/>
      <c r="O27682"/>
      <c r="P27682"/>
      <c r="S27682"/>
    </row>
    <row r="27683" spans="1:19" x14ac:dyDescent="0.3">
      <c r="A27683" s="25"/>
      <c r="B27683"/>
      <c r="C27683"/>
      <c r="D27683"/>
      <c r="E27683"/>
      <c r="F27683"/>
      <c r="G27683"/>
      <c r="H27683" s="26"/>
      <c r="I27683" s="26"/>
      <c r="K27683"/>
      <c r="L27683"/>
      <c r="M27683"/>
      <c r="N27683"/>
      <c r="O27683"/>
      <c r="P27683"/>
      <c r="S27683"/>
    </row>
    <row r="27684" spans="1:19" x14ac:dyDescent="0.3">
      <c r="A27684" s="25"/>
      <c r="B27684"/>
      <c r="C27684"/>
      <c r="D27684"/>
      <c r="E27684"/>
      <c r="F27684"/>
      <c r="G27684"/>
      <c r="H27684" s="26"/>
      <c r="I27684" s="26"/>
      <c r="K27684"/>
      <c r="L27684"/>
      <c r="M27684"/>
      <c r="N27684"/>
      <c r="O27684"/>
      <c r="P27684"/>
      <c r="S27684"/>
    </row>
    <row r="27685" spans="1:19" x14ac:dyDescent="0.3">
      <c r="A27685" s="25"/>
      <c r="B27685"/>
      <c r="C27685"/>
      <c r="D27685"/>
      <c r="E27685"/>
      <c r="F27685"/>
      <c r="G27685"/>
      <c r="H27685"/>
      <c r="I27685"/>
      <c r="K27685"/>
      <c r="L27685"/>
      <c r="M27685"/>
      <c r="N27685"/>
      <c r="O27685"/>
      <c r="P27685"/>
      <c r="S27685"/>
    </row>
    <row r="27686" spans="1:19" x14ac:dyDescent="0.3">
      <c r="A27686" s="25"/>
      <c r="B27686"/>
      <c r="C27686"/>
      <c r="D27686"/>
      <c r="E27686"/>
      <c r="F27686"/>
      <c r="G27686"/>
      <c r="H27686"/>
      <c r="I27686"/>
      <c r="K27686"/>
      <c r="L27686"/>
      <c r="M27686"/>
      <c r="N27686"/>
      <c r="O27686"/>
      <c r="P27686"/>
      <c r="S27686"/>
    </row>
    <row r="27687" spans="1:19" x14ac:dyDescent="0.3">
      <c r="A27687" s="25"/>
      <c r="B27687"/>
      <c r="C27687"/>
      <c r="D27687"/>
      <c r="E27687"/>
      <c r="F27687"/>
      <c r="G27687"/>
      <c r="H27687"/>
      <c r="I27687"/>
      <c r="K27687"/>
      <c r="L27687"/>
      <c r="M27687"/>
      <c r="N27687"/>
      <c r="O27687"/>
      <c r="P27687"/>
      <c r="S27687"/>
    </row>
    <row r="27688" spans="1:19" x14ac:dyDescent="0.3">
      <c r="A27688" s="25"/>
      <c r="B27688"/>
      <c r="C27688"/>
      <c r="D27688"/>
      <c r="E27688"/>
      <c r="F27688"/>
      <c r="G27688"/>
      <c r="H27688"/>
      <c r="I27688"/>
      <c r="K27688"/>
      <c r="L27688"/>
      <c r="M27688"/>
      <c r="N27688"/>
      <c r="O27688"/>
      <c r="P27688"/>
      <c r="S27688"/>
    </row>
    <row r="27689" spans="1:19" x14ac:dyDescent="0.3">
      <c r="A27689" s="25"/>
      <c r="B27689"/>
      <c r="C27689"/>
      <c r="D27689"/>
      <c r="E27689"/>
      <c r="F27689"/>
      <c r="G27689"/>
      <c r="H27689"/>
      <c r="I27689"/>
      <c r="K27689"/>
      <c r="L27689"/>
      <c r="M27689"/>
      <c r="N27689"/>
      <c r="O27689"/>
      <c r="P27689"/>
      <c r="S27689"/>
    </row>
    <row r="27690" spans="1:19" x14ac:dyDescent="0.3">
      <c r="A27690" s="25"/>
      <c r="B27690"/>
      <c r="C27690"/>
      <c r="D27690"/>
      <c r="E27690"/>
      <c r="F27690"/>
      <c r="G27690"/>
      <c r="H27690"/>
      <c r="I27690"/>
      <c r="K27690"/>
      <c r="L27690"/>
      <c r="M27690"/>
      <c r="N27690"/>
      <c r="O27690"/>
      <c r="P27690"/>
      <c r="S27690"/>
    </row>
    <row r="27691" spans="1:19" x14ac:dyDescent="0.3">
      <c r="A27691" s="25"/>
      <c r="B27691"/>
      <c r="C27691"/>
      <c r="D27691"/>
      <c r="E27691"/>
      <c r="F27691"/>
      <c r="G27691"/>
      <c r="H27691"/>
      <c r="I27691"/>
      <c r="K27691"/>
      <c r="L27691"/>
      <c r="M27691"/>
      <c r="N27691"/>
      <c r="O27691"/>
      <c r="P27691"/>
      <c r="S27691"/>
    </row>
    <row r="27692" spans="1:19" x14ac:dyDescent="0.3">
      <c r="A27692" s="25"/>
      <c r="B27692"/>
      <c r="C27692"/>
      <c r="D27692"/>
      <c r="E27692"/>
      <c r="F27692"/>
      <c r="G27692"/>
      <c r="H27692"/>
      <c r="I27692"/>
      <c r="K27692"/>
      <c r="L27692"/>
      <c r="M27692"/>
      <c r="N27692"/>
      <c r="O27692"/>
      <c r="P27692"/>
      <c r="S27692"/>
    </row>
    <row r="27693" spans="1:19" x14ac:dyDescent="0.3">
      <c r="A27693" s="25"/>
      <c r="B27693"/>
      <c r="C27693"/>
      <c r="D27693"/>
      <c r="E27693"/>
      <c r="F27693"/>
      <c r="G27693"/>
      <c r="H27693"/>
      <c r="I27693"/>
      <c r="K27693"/>
      <c r="L27693"/>
      <c r="M27693"/>
      <c r="N27693"/>
      <c r="O27693"/>
      <c r="P27693"/>
      <c r="S27693"/>
    </row>
    <row r="27694" spans="1:19" x14ac:dyDescent="0.3">
      <c r="A27694" s="25"/>
      <c r="B27694"/>
      <c r="C27694"/>
      <c r="D27694"/>
      <c r="E27694"/>
      <c r="F27694"/>
      <c r="G27694"/>
      <c r="H27694"/>
      <c r="I27694"/>
      <c r="K27694"/>
      <c r="L27694"/>
      <c r="M27694"/>
      <c r="N27694"/>
      <c r="O27694"/>
      <c r="P27694"/>
      <c r="S27694"/>
    </row>
    <row r="27695" spans="1:19" x14ac:dyDescent="0.3">
      <c r="A27695" s="25"/>
      <c r="B27695"/>
      <c r="C27695"/>
      <c r="D27695"/>
      <c r="E27695"/>
      <c r="F27695"/>
      <c r="G27695"/>
      <c r="H27695"/>
      <c r="I27695"/>
      <c r="K27695"/>
      <c r="L27695"/>
      <c r="M27695"/>
      <c r="N27695"/>
      <c r="O27695"/>
      <c r="P27695"/>
      <c r="S27695"/>
    </row>
    <row r="27696" spans="1:19" x14ac:dyDescent="0.3">
      <c r="A27696" s="25"/>
      <c r="B27696"/>
      <c r="C27696"/>
      <c r="D27696"/>
      <c r="E27696"/>
      <c r="F27696"/>
      <c r="G27696"/>
      <c r="H27696"/>
      <c r="I27696"/>
      <c r="K27696"/>
      <c r="L27696"/>
      <c r="M27696"/>
      <c r="N27696"/>
      <c r="O27696"/>
      <c r="P27696"/>
      <c r="S27696"/>
    </row>
    <row r="27697" spans="1:19" x14ac:dyDescent="0.3">
      <c r="A27697" s="25"/>
      <c r="B27697"/>
      <c r="C27697"/>
      <c r="D27697"/>
      <c r="E27697"/>
      <c r="F27697"/>
      <c r="G27697"/>
      <c r="H27697"/>
      <c r="I27697"/>
      <c r="K27697"/>
      <c r="L27697"/>
      <c r="M27697"/>
      <c r="N27697"/>
      <c r="O27697"/>
      <c r="P27697"/>
      <c r="S27697"/>
    </row>
    <row r="27698" spans="1:19" x14ac:dyDescent="0.3">
      <c r="A27698" s="25"/>
      <c r="B27698"/>
      <c r="C27698"/>
      <c r="D27698"/>
      <c r="E27698"/>
      <c r="F27698"/>
      <c r="G27698"/>
      <c r="H27698"/>
      <c r="I27698"/>
      <c r="K27698"/>
      <c r="L27698"/>
      <c r="M27698"/>
      <c r="N27698"/>
      <c r="O27698"/>
      <c r="P27698"/>
      <c r="S27698"/>
    </row>
    <row r="27699" spans="1:19" x14ac:dyDescent="0.3">
      <c r="A27699" s="25"/>
      <c r="B27699"/>
      <c r="C27699"/>
      <c r="D27699"/>
      <c r="E27699"/>
      <c r="F27699"/>
      <c r="G27699"/>
      <c r="H27699"/>
      <c r="I27699"/>
      <c r="K27699"/>
      <c r="L27699"/>
      <c r="M27699"/>
      <c r="N27699"/>
      <c r="O27699"/>
      <c r="P27699"/>
      <c r="S27699"/>
    </row>
    <row r="27700" spans="1:19" x14ac:dyDescent="0.3">
      <c r="A27700" s="25"/>
      <c r="B27700"/>
      <c r="C27700"/>
      <c r="D27700"/>
      <c r="E27700"/>
      <c r="F27700"/>
      <c r="G27700"/>
      <c r="H27700"/>
      <c r="I27700"/>
      <c r="K27700"/>
      <c r="L27700"/>
      <c r="M27700"/>
      <c r="N27700"/>
      <c r="O27700"/>
      <c r="P27700"/>
      <c r="S27700"/>
    </row>
    <row r="27701" spans="1:19" x14ac:dyDescent="0.3">
      <c r="A27701" s="25"/>
      <c r="B27701"/>
      <c r="C27701"/>
      <c r="D27701"/>
      <c r="E27701"/>
      <c r="F27701"/>
      <c r="G27701"/>
      <c r="H27701"/>
      <c r="I27701"/>
      <c r="K27701"/>
      <c r="L27701"/>
      <c r="M27701"/>
      <c r="N27701"/>
      <c r="O27701"/>
      <c r="P27701"/>
      <c r="S27701"/>
    </row>
    <row r="27702" spans="1:19" x14ac:dyDescent="0.3">
      <c r="A27702" s="25"/>
      <c r="B27702"/>
      <c r="C27702"/>
      <c r="D27702"/>
      <c r="E27702"/>
      <c r="F27702"/>
      <c r="G27702"/>
      <c r="H27702"/>
      <c r="I27702"/>
      <c r="K27702"/>
      <c r="L27702"/>
      <c r="M27702"/>
      <c r="N27702"/>
      <c r="O27702"/>
      <c r="P27702"/>
      <c r="S27702"/>
    </row>
    <row r="27703" spans="1:19" x14ac:dyDescent="0.3">
      <c r="A27703" s="25"/>
      <c r="B27703"/>
      <c r="C27703"/>
      <c r="D27703"/>
      <c r="E27703"/>
      <c r="F27703"/>
      <c r="G27703"/>
      <c r="H27703"/>
      <c r="I27703"/>
      <c r="K27703"/>
      <c r="L27703"/>
      <c r="M27703"/>
      <c r="N27703"/>
      <c r="O27703"/>
      <c r="P27703"/>
      <c r="S27703"/>
    </row>
    <row r="27704" spans="1:19" x14ac:dyDescent="0.3">
      <c r="A27704" s="25"/>
      <c r="B27704"/>
      <c r="C27704"/>
      <c r="D27704"/>
      <c r="E27704"/>
      <c r="F27704"/>
      <c r="G27704"/>
      <c r="H27704"/>
      <c r="I27704"/>
      <c r="K27704"/>
      <c r="L27704"/>
      <c r="M27704"/>
      <c r="N27704"/>
      <c r="O27704"/>
      <c r="P27704"/>
      <c r="S27704"/>
    </row>
    <row r="27705" spans="1:19" x14ac:dyDescent="0.3">
      <c r="A27705" s="25"/>
      <c r="B27705"/>
      <c r="C27705"/>
      <c r="D27705"/>
      <c r="E27705"/>
      <c r="F27705"/>
      <c r="G27705"/>
      <c r="H27705"/>
      <c r="I27705"/>
      <c r="K27705"/>
      <c r="L27705"/>
      <c r="M27705"/>
      <c r="N27705"/>
      <c r="O27705"/>
      <c r="P27705"/>
      <c r="S27705"/>
    </row>
    <row r="27706" spans="1:19" x14ac:dyDescent="0.3">
      <c r="A27706" s="25"/>
      <c r="B27706"/>
      <c r="C27706"/>
      <c r="D27706"/>
      <c r="E27706"/>
      <c r="F27706"/>
      <c r="G27706"/>
      <c r="H27706"/>
      <c r="I27706"/>
      <c r="K27706"/>
      <c r="L27706"/>
      <c r="M27706"/>
      <c r="N27706"/>
      <c r="O27706"/>
      <c r="P27706"/>
      <c r="S27706"/>
    </row>
    <row r="27707" spans="1:19" x14ac:dyDescent="0.3">
      <c r="A27707" s="25"/>
      <c r="B27707"/>
      <c r="C27707"/>
      <c r="D27707"/>
      <c r="E27707"/>
      <c r="F27707"/>
      <c r="G27707"/>
      <c r="H27707" s="26"/>
      <c r="I27707" s="26"/>
      <c r="K27707"/>
      <c r="L27707"/>
      <c r="M27707"/>
      <c r="N27707"/>
      <c r="O27707"/>
      <c r="P27707"/>
      <c r="S27707"/>
    </row>
    <row r="27708" spans="1:19" x14ac:dyDescent="0.3">
      <c r="A27708" s="25"/>
      <c r="B27708"/>
      <c r="C27708"/>
      <c r="D27708"/>
      <c r="E27708"/>
      <c r="F27708"/>
      <c r="G27708"/>
      <c r="H27708" s="26"/>
      <c r="I27708" s="26"/>
      <c r="K27708"/>
      <c r="L27708"/>
      <c r="M27708"/>
      <c r="N27708"/>
      <c r="O27708"/>
      <c r="P27708"/>
      <c r="S27708"/>
    </row>
    <row r="27709" spans="1:19" x14ac:dyDescent="0.3">
      <c r="A27709" s="25"/>
      <c r="B27709"/>
      <c r="C27709"/>
      <c r="D27709"/>
      <c r="E27709"/>
      <c r="F27709"/>
      <c r="G27709"/>
      <c r="H27709" s="26"/>
      <c r="I27709" s="26"/>
      <c r="K27709"/>
      <c r="L27709"/>
      <c r="M27709"/>
      <c r="N27709"/>
      <c r="O27709"/>
      <c r="P27709"/>
      <c r="S27709"/>
    </row>
    <row r="27710" spans="1:19" x14ac:dyDescent="0.3">
      <c r="A27710" s="25"/>
      <c r="B27710"/>
      <c r="C27710"/>
      <c r="D27710"/>
      <c r="E27710"/>
      <c r="F27710"/>
      <c r="G27710"/>
      <c r="H27710" s="26"/>
      <c r="I27710" s="26"/>
      <c r="K27710"/>
      <c r="L27710"/>
      <c r="M27710"/>
      <c r="N27710"/>
      <c r="O27710"/>
      <c r="P27710"/>
      <c r="S27710"/>
    </row>
    <row r="27711" spans="1:19" x14ac:dyDescent="0.3">
      <c r="A27711" s="25"/>
      <c r="B27711"/>
      <c r="C27711"/>
      <c r="D27711"/>
      <c r="E27711"/>
      <c r="F27711"/>
      <c r="G27711"/>
      <c r="H27711" s="26"/>
      <c r="I27711" s="26"/>
      <c r="K27711"/>
      <c r="L27711"/>
      <c r="M27711"/>
      <c r="N27711"/>
      <c r="O27711"/>
      <c r="P27711"/>
      <c r="S27711"/>
    </row>
    <row r="27712" spans="1:19" x14ac:dyDescent="0.3">
      <c r="A27712" s="25"/>
      <c r="B27712"/>
      <c r="C27712"/>
      <c r="D27712"/>
      <c r="E27712"/>
      <c r="F27712"/>
      <c r="G27712"/>
      <c r="H27712" s="26"/>
      <c r="I27712" s="26"/>
      <c r="K27712"/>
      <c r="L27712"/>
      <c r="M27712"/>
      <c r="N27712"/>
      <c r="O27712"/>
      <c r="P27712"/>
      <c r="S27712"/>
    </row>
    <row r="27713" spans="1:19" x14ac:dyDescent="0.3">
      <c r="A27713" s="25"/>
      <c r="B27713"/>
      <c r="C27713"/>
      <c r="D27713"/>
      <c r="E27713"/>
      <c r="F27713"/>
      <c r="G27713"/>
      <c r="H27713"/>
      <c r="I27713"/>
      <c r="K27713"/>
      <c r="L27713"/>
      <c r="M27713"/>
      <c r="N27713"/>
      <c r="O27713"/>
      <c r="P27713"/>
      <c r="S27713"/>
    </row>
    <row r="27714" spans="1:19" x14ac:dyDescent="0.3">
      <c r="A27714" s="25"/>
      <c r="B27714"/>
      <c r="C27714"/>
      <c r="D27714"/>
      <c r="E27714"/>
      <c r="F27714"/>
      <c r="G27714"/>
      <c r="H27714"/>
      <c r="I27714"/>
      <c r="K27714"/>
      <c r="L27714"/>
      <c r="M27714"/>
      <c r="N27714"/>
      <c r="O27714"/>
      <c r="P27714"/>
      <c r="S27714"/>
    </row>
    <row r="27715" spans="1:19" x14ac:dyDescent="0.3">
      <c r="A27715" s="25"/>
      <c r="B27715"/>
      <c r="C27715"/>
      <c r="D27715"/>
      <c r="E27715"/>
      <c r="F27715"/>
      <c r="G27715"/>
      <c r="H27715"/>
      <c r="I27715"/>
      <c r="K27715"/>
      <c r="L27715"/>
      <c r="M27715"/>
      <c r="N27715"/>
      <c r="O27715"/>
      <c r="P27715"/>
      <c r="S27715"/>
    </row>
    <row r="27716" spans="1:19" x14ac:dyDescent="0.3">
      <c r="A27716" s="25"/>
      <c r="B27716"/>
      <c r="C27716"/>
      <c r="D27716"/>
      <c r="E27716"/>
      <c r="F27716"/>
      <c r="G27716"/>
      <c r="H27716"/>
      <c r="I27716"/>
      <c r="K27716"/>
      <c r="L27716"/>
      <c r="M27716"/>
      <c r="N27716"/>
      <c r="O27716"/>
      <c r="P27716"/>
      <c r="S27716"/>
    </row>
    <row r="27717" spans="1:19" x14ac:dyDescent="0.3">
      <c r="A27717" s="25"/>
      <c r="B27717"/>
      <c r="C27717"/>
      <c r="D27717"/>
      <c r="E27717"/>
      <c r="F27717"/>
      <c r="G27717"/>
      <c r="H27717"/>
      <c r="I27717"/>
      <c r="K27717"/>
      <c r="L27717"/>
      <c r="M27717"/>
      <c r="N27717"/>
      <c r="O27717"/>
      <c r="P27717"/>
      <c r="S27717"/>
    </row>
    <row r="27718" spans="1:19" x14ac:dyDescent="0.3">
      <c r="A27718" s="25"/>
      <c r="B27718"/>
      <c r="C27718"/>
      <c r="D27718"/>
      <c r="E27718"/>
      <c r="F27718"/>
      <c r="G27718"/>
      <c r="H27718"/>
      <c r="I27718"/>
      <c r="K27718"/>
      <c r="L27718"/>
      <c r="M27718"/>
      <c r="N27718"/>
      <c r="O27718"/>
      <c r="P27718"/>
      <c r="S27718"/>
    </row>
    <row r="27719" spans="1:19" x14ac:dyDescent="0.3">
      <c r="A27719" s="25"/>
      <c r="B27719"/>
      <c r="C27719"/>
      <c r="D27719"/>
      <c r="E27719"/>
      <c r="F27719"/>
      <c r="G27719"/>
      <c r="H27719"/>
      <c r="I27719"/>
      <c r="K27719"/>
      <c r="L27719"/>
      <c r="M27719"/>
      <c r="N27719"/>
      <c r="O27719"/>
      <c r="P27719"/>
      <c r="S27719"/>
    </row>
    <row r="27720" spans="1:19" x14ac:dyDescent="0.3">
      <c r="A27720" s="25"/>
      <c r="B27720"/>
      <c r="C27720"/>
      <c r="D27720"/>
      <c r="E27720"/>
      <c r="F27720"/>
      <c r="G27720"/>
      <c r="H27720"/>
      <c r="I27720"/>
      <c r="K27720"/>
      <c r="L27720"/>
      <c r="M27720"/>
      <c r="N27720"/>
      <c r="O27720"/>
      <c r="P27720"/>
      <c r="S27720"/>
    </row>
    <row r="27721" spans="1:19" x14ac:dyDescent="0.3">
      <c r="A27721" s="25"/>
      <c r="B27721"/>
      <c r="C27721"/>
      <c r="D27721"/>
      <c r="E27721"/>
      <c r="F27721"/>
      <c r="G27721"/>
      <c r="H27721"/>
      <c r="I27721"/>
      <c r="K27721"/>
      <c r="L27721"/>
      <c r="M27721"/>
      <c r="N27721"/>
      <c r="O27721"/>
      <c r="P27721"/>
      <c r="S27721"/>
    </row>
    <row r="27722" spans="1:19" x14ac:dyDescent="0.3">
      <c r="A27722" s="25"/>
      <c r="B27722"/>
      <c r="C27722"/>
      <c r="D27722"/>
      <c r="E27722"/>
      <c r="F27722"/>
      <c r="G27722"/>
      <c r="H27722"/>
      <c r="I27722"/>
      <c r="K27722"/>
      <c r="L27722"/>
      <c r="M27722"/>
      <c r="N27722"/>
      <c r="O27722"/>
      <c r="P27722"/>
      <c r="S27722"/>
    </row>
    <row r="27723" spans="1:19" x14ac:dyDescent="0.3">
      <c r="A27723" s="25"/>
      <c r="B27723"/>
      <c r="C27723"/>
      <c r="D27723"/>
      <c r="E27723"/>
      <c r="F27723"/>
      <c r="G27723"/>
      <c r="H27723"/>
      <c r="I27723"/>
      <c r="K27723"/>
      <c r="L27723"/>
      <c r="M27723"/>
      <c r="N27723"/>
      <c r="O27723"/>
      <c r="P27723"/>
      <c r="S27723"/>
    </row>
    <row r="27724" spans="1:19" x14ac:dyDescent="0.3">
      <c r="A27724" s="25"/>
      <c r="B27724"/>
      <c r="C27724"/>
      <c r="D27724"/>
      <c r="E27724"/>
      <c r="F27724"/>
      <c r="G27724"/>
      <c r="H27724"/>
      <c r="I27724"/>
      <c r="K27724"/>
      <c r="L27724"/>
      <c r="M27724"/>
      <c r="N27724"/>
      <c r="O27724"/>
      <c r="P27724"/>
      <c r="S27724"/>
    </row>
    <row r="27725" spans="1:19" x14ac:dyDescent="0.3">
      <c r="A27725" s="25"/>
      <c r="B27725"/>
      <c r="C27725"/>
      <c r="D27725"/>
      <c r="E27725"/>
      <c r="F27725"/>
      <c r="G27725"/>
      <c r="H27725"/>
      <c r="I27725"/>
      <c r="K27725"/>
      <c r="L27725"/>
      <c r="M27725"/>
      <c r="N27725"/>
      <c r="O27725"/>
      <c r="P27725"/>
      <c r="S27725"/>
    </row>
    <row r="27726" spans="1:19" x14ac:dyDescent="0.3">
      <c r="A27726" s="25"/>
      <c r="B27726"/>
      <c r="C27726"/>
      <c r="D27726"/>
      <c r="E27726"/>
      <c r="F27726"/>
      <c r="G27726"/>
      <c r="H27726"/>
      <c r="I27726"/>
      <c r="K27726"/>
      <c r="L27726"/>
      <c r="M27726"/>
      <c r="N27726"/>
      <c r="O27726"/>
      <c r="P27726"/>
      <c r="S27726"/>
    </row>
    <row r="27727" spans="1:19" x14ac:dyDescent="0.3">
      <c r="A27727" s="25"/>
      <c r="B27727"/>
      <c r="C27727"/>
      <c r="D27727"/>
      <c r="E27727"/>
      <c r="F27727"/>
      <c r="G27727"/>
      <c r="H27727"/>
      <c r="I27727"/>
      <c r="K27727"/>
      <c r="L27727"/>
      <c r="M27727"/>
      <c r="N27727"/>
      <c r="O27727"/>
      <c r="P27727"/>
      <c r="S27727"/>
    </row>
    <row r="27728" spans="1:19" x14ac:dyDescent="0.3">
      <c r="A27728" s="25"/>
      <c r="B27728"/>
      <c r="C27728"/>
      <c r="D27728"/>
      <c r="E27728"/>
      <c r="F27728"/>
      <c r="G27728"/>
      <c r="H27728"/>
      <c r="I27728"/>
      <c r="K27728"/>
      <c r="L27728"/>
      <c r="M27728"/>
      <c r="N27728"/>
      <c r="O27728"/>
      <c r="P27728"/>
      <c r="S27728"/>
    </row>
    <row r="27729" spans="1:19" x14ac:dyDescent="0.3">
      <c r="A27729" s="25"/>
      <c r="B27729"/>
      <c r="C27729"/>
      <c r="D27729"/>
      <c r="E27729"/>
      <c r="F27729"/>
      <c r="G27729"/>
      <c r="H27729"/>
      <c r="I27729"/>
      <c r="K27729"/>
      <c r="L27729"/>
      <c r="M27729"/>
      <c r="N27729"/>
      <c r="O27729"/>
      <c r="P27729"/>
      <c r="S27729"/>
    </row>
    <row r="27730" spans="1:19" x14ac:dyDescent="0.3">
      <c r="A27730" s="25"/>
      <c r="B27730"/>
      <c r="C27730"/>
      <c r="D27730"/>
      <c r="E27730"/>
      <c r="F27730"/>
      <c r="G27730"/>
      <c r="H27730"/>
      <c r="I27730"/>
      <c r="K27730"/>
      <c r="L27730"/>
      <c r="M27730"/>
      <c r="N27730"/>
      <c r="O27730"/>
      <c r="P27730"/>
      <c r="S27730"/>
    </row>
    <row r="27731" spans="1:19" x14ac:dyDescent="0.3">
      <c r="A27731" s="25"/>
      <c r="B27731"/>
      <c r="C27731"/>
      <c r="D27731"/>
      <c r="E27731"/>
      <c r="F27731"/>
      <c r="G27731"/>
      <c r="H27731"/>
      <c r="I27731"/>
      <c r="K27731"/>
      <c r="L27731"/>
      <c r="M27731"/>
      <c r="N27731"/>
      <c r="O27731"/>
      <c r="P27731"/>
      <c r="S27731"/>
    </row>
    <row r="27732" spans="1:19" x14ac:dyDescent="0.3">
      <c r="A27732" s="25"/>
      <c r="B27732"/>
      <c r="C27732"/>
      <c r="D27732"/>
      <c r="E27732"/>
      <c r="F27732"/>
      <c r="G27732"/>
      <c r="H27732"/>
      <c r="I27732"/>
      <c r="K27732"/>
      <c r="L27732"/>
      <c r="M27732"/>
      <c r="N27732"/>
      <c r="O27732"/>
      <c r="P27732"/>
      <c r="S27732"/>
    </row>
    <row r="27733" spans="1:19" x14ac:dyDescent="0.3">
      <c r="A27733" s="25"/>
      <c r="B27733"/>
      <c r="C27733"/>
      <c r="D27733"/>
      <c r="E27733"/>
      <c r="F27733"/>
      <c r="G27733"/>
      <c r="H27733"/>
      <c r="I27733"/>
      <c r="K27733"/>
      <c r="L27733"/>
      <c r="M27733"/>
      <c r="N27733"/>
      <c r="O27733"/>
      <c r="P27733"/>
      <c r="S27733"/>
    </row>
    <row r="27734" spans="1:19" x14ac:dyDescent="0.3">
      <c r="A27734" s="25"/>
      <c r="B27734"/>
      <c r="C27734"/>
      <c r="D27734"/>
      <c r="E27734"/>
      <c r="F27734"/>
      <c r="G27734"/>
      <c r="H27734"/>
      <c r="I27734"/>
      <c r="K27734"/>
      <c r="L27734"/>
      <c r="M27734"/>
      <c r="N27734"/>
      <c r="O27734"/>
      <c r="P27734"/>
      <c r="S27734"/>
    </row>
    <row r="27735" spans="1:19" x14ac:dyDescent="0.3">
      <c r="A27735" s="25"/>
      <c r="B27735"/>
      <c r="C27735"/>
      <c r="D27735"/>
      <c r="E27735"/>
      <c r="F27735"/>
      <c r="G27735"/>
      <c r="H27735"/>
      <c r="I27735"/>
      <c r="K27735"/>
      <c r="L27735"/>
      <c r="M27735"/>
      <c r="N27735"/>
      <c r="O27735"/>
      <c r="P27735"/>
      <c r="S27735"/>
    </row>
    <row r="27736" spans="1:19" x14ac:dyDescent="0.3">
      <c r="A27736" s="25"/>
      <c r="B27736"/>
      <c r="C27736"/>
      <c r="D27736"/>
      <c r="E27736"/>
      <c r="F27736"/>
      <c r="G27736"/>
      <c r="H27736"/>
      <c r="I27736"/>
      <c r="K27736"/>
      <c r="L27736"/>
      <c r="M27736"/>
      <c r="N27736"/>
      <c r="O27736"/>
      <c r="P27736"/>
      <c r="S27736"/>
    </row>
    <row r="27737" spans="1:19" x14ac:dyDescent="0.3">
      <c r="A27737" s="25"/>
      <c r="B27737"/>
      <c r="C27737"/>
      <c r="D27737"/>
      <c r="E27737"/>
      <c r="F27737"/>
      <c r="G27737"/>
      <c r="H27737"/>
      <c r="I27737"/>
      <c r="K27737"/>
      <c r="L27737"/>
      <c r="M27737"/>
      <c r="N27737"/>
      <c r="O27737"/>
      <c r="P27737"/>
      <c r="S27737"/>
    </row>
    <row r="27738" spans="1:19" x14ac:dyDescent="0.3">
      <c r="A27738" s="25"/>
      <c r="B27738"/>
      <c r="C27738"/>
      <c r="D27738"/>
      <c r="E27738"/>
      <c r="F27738"/>
      <c r="G27738"/>
      <c r="H27738"/>
      <c r="I27738"/>
      <c r="K27738"/>
      <c r="L27738"/>
      <c r="M27738"/>
      <c r="N27738"/>
      <c r="O27738"/>
      <c r="P27738"/>
      <c r="S27738"/>
    </row>
    <row r="27739" spans="1:19" x14ac:dyDescent="0.3">
      <c r="A27739" s="25"/>
      <c r="B27739"/>
      <c r="C27739"/>
      <c r="D27739"/>
      <c r="E27739"/>
      <c r="F27739"/>
      <c r="G27739"/>
      <c r="H27739"/>
      <c r="I27739"/>
      <c r="K27739"/>
      <c r="L27739"/>
      <c r="M27739"/>
      <c r="N27739"/>
      <c r="O27739"/>
      <c r="P27739"/>
      <c r="S27739"/>
    </row>
    <row r="27740" spans="1:19" x14ac:dyDescent="0.3">
      <c r="A27740" s="25"/>
      <c r="B27740"/>
      <c r="C27740"/>
      <c r="D27740"/>
      <c r="E27740"/>
      <c r="F27740"/>
      <c r="G27740"/>
      <c r="H27740"/>
      <c r="I27740"/>
      <c r="K27740"/>
      <c r="L27740"/>
      <c r="M27740"/>
      <c r="N27740"/>
      <c r="O27740"/>
      <c r="P27740"/>
      <c r="S27740"/>
    </row>
    <row r="27741" spans="1:19" x14ac:dyDescent="0.3">
      <c r="A27741" s="25"/>
      <c r="B27741"/>
      <c r="C27741"/>
      <c r="D27741"/>
      <c r="E27741"/>
      <c r="F27741"/>
      <c r="G27741"/>
      <c r="H27741"/>
      <c r="I27741"/>
      <c r="K27741"/>
      <c r="L27741"/>
      <c r="M27741"/>
      <c r="N27741"/>
      <c r="O27741"/>
      <c r="P27741"/>
      <c r="S27741"/>
    </row>
    <row r="27742" spans="1:19" x14ac:dyDescent="0.3">
      <c r="A27742" s="25"/>
      <c r="B27742"/>
      <c r="C27742"/>
      <c r="D27742"/>
      <c r="E27742"/>
      <c r="F27742"/>
      <c r="G27742"/>
      <c r="H27742"/>
      <c r="I27742"/>
      <c r="K27742"/>
      <c r="L27742"/>
      <c r="M27742"/>
      <c r="N27742"/>
      <c r="O27742"/>
      <c r="P27742"/>
      <c r="S27742"/>
    </row>
    <row r="27743" spans="1:19" x14ac:dyDescent="0.3">
      <c r="A27743" s="25"/>
      <c r="B27743"/>
      <c r="C27743"/>
      <c r="D27743"/>
      <c r="E27743"/>
      <c r="F27743"/>
      <c r="G27743"/>
      <c r="H27743"/>
      <c r="I27743"/>
      <c r="K27743"/>
      <c r="L27743"/>
      <c r="M27743"/>
      <c r="N27743"/>
      <c r="O27743"/>
      <c r="P27743"/>
      <c r="S27743"/>
    </row>
    <row r="27744" spans="1:19" x14ac:dyDescent="0.3">
      <c r="A27744" s="25"/>
      <c r="B27744"/>
      <c r="C27744"/>
      <c r="D27744"/>
      <c r="E27744"/>
      <c r="F27744"/>
      <c r="G27744"/>
      <c r="H27744"/>
      <c r="I27744"/>
      <c r="K27744"/>
      <c r="L27744"/>
      <c r="M27744"/>
      <c r="N27744"/>
      <c r="O27744"/>
      <c r="P27744"/>
      <c r="S27744"/>
    </row>
    <row r="27745" spans="1:19" x14ac:dyDescent="0.3">
      <c r="A27745" s="25"/>
      <c r="B27745"/>
      <c r="C27745"/>
      <c r="D27745"/>
      <c r="E27745"/>
      <c r="F27745"/>
      <c r="G27745"/>
      <c r="H27745"/>
      <c r="I27745"/>
      <c r="K27745"/>
      <c r="L27745"/>
      <c r="M27745"/>
      <c r="N27745"/>
      <c r="O27745"/>
      <c r="P27745"/>
      <c r="S27745"/>
    </row>
    <row r="27746" spans="1:19" x14ac:dyDescent="0.3">
      <c r="A27746" s="25"/>
      <c r="B27746"/>
      <c r="C27746"/>
      <c r="D27746"/>
      <c r="E27746"/>
      <c r="F27746"/>
      <c r="G27746"/>
      <c r="H27746"/>
      <c r="I27746"/>
      <c r="K27746"/>
      <c r="L27746"/>
      <c r="M27746"/>
      <c r="N27746"/>
      <c r="O27746"/>
      <c r="P27746"/>
      <c r="S27746"/>
    </row>
    <row r="27747" spans="1:19" x14ac:dyDescent="0.3">
      <c r="A27747" s="25"/>
      <c r="B27747"/>
      <c r="C27747"/>
      <c r="D27747"/>
      <c r="E27747"/>
      <c r="F27747"/>
      <c r="G27747"/>
      <c r="H27747"/>
      <c r="I27747"/>
      <c r="K27747"/>
      <c r="L27747"/>
      <c r="M27747"/>
      <c r="N27747"/>
      <c r="O27747"/>
      <c r="P27747"/>
      <c r="S27747"/>
    </row>
    <row r="27748" spans="1:19" x14ac:dyDescent="0.3">
      <c r="A27748" s="25"/>
      <c r="B27748"/>
      <c r="C27748"/>
      <c r="D27748"/>
      <c r="E27748"/>
      <c r="F27748"/>
      <c r="G27748"/>
      <c r="H27748"/>
      <c r="I27748"/>
      <c r="K27748"/>
      <c r="L27748"/>
      <c r="M27748"/>
      <c r="N27748"/>
      <c r="O27748"/>
      <c r="P27748"/>
      <c r="S27748"/>
    </row>
    <row r="27749" spans="1:19" x14ac:dyDescent="0.3">
      <c r="A27749" s="25"/>
      <c r="B27749"/>
      <c r="C27749"/>
      <c r="D27749"/>
      <c r="E27749"/>
      <c r="F27749"/>
      <c r="G27749"/>
      <c r="H27749"/>
      <c r="I27749"/>
      <c r="K27749"/>
      <c r="L27749"/>
      <c r="M27749"/>
      <c r="N27749"/>
      <c r="O27749"/>
      <c r="P27749"/>
      <c r="S27749"/>
    </row>
    <row r="27750" spans="1:19" x14ac:dyDescent="0.3">
      <c r="A27750" s="25"/>
      <c r="B27750"/>
      <c r="C27750"/>
      <c r="D27750"/>
      <c r="E27750"/>
      <c r="F27750"/>
      <c r="G27750"/>
      <c r="H27750"/>
      <c r="I27750"/>
      <c r="K27750"/>
      <c r="L27750"/>
      <c r="M27750"/>
      <c r="N27750"/>
      <c r="O27750"/>
      <c r="P27750"/>
      <c r="S27750"/>
    </row>
    <row r="27751" spans="1:19" x14ac:dyDescent="0.3">
      <c r="A27751" s="25"/>
      <c r="B27751"/>
      <c r="C27751"/>
      <c r="D27751"/>
      <c r="E27751"/>
      <c r="F27751"/>
      <c r="G27751"/>
      <c r="H27751" s="14"/>
      <c r="I27751" s="14"/>
      <c r="K27751"/>
      <c r="L27751"/>
      <c r="M27751"/>
      <c r="N27751"/>
      <c r="O27751"/>
      <c r="P27751"/>
      <c r="S27751"/>
    </row>
    <row r="27752" spans="1:19" x14ac:dyDescent="0.3">
      <c r="A27752" s="25"/>
      <c r="B27752"/>
      <c r="C27752"/>
      <c r="D27752"/>
      <c r="E27752"/>
      <c r="F27752"/>
      <c r="G27752"/>
      <c r="H27752" s="14"/>
      <c r="I27752" s="14"/>
      <c r="K27752"/>
      <c r="L27752"/>
      <c r="M27752"/>
      <c r="N27752"/>
      <c r="O27752"/>
      <c r="P27752"/>
      <c r="S27752"/>
    </row>
    <row r="27753" spans="1:19" x14ac:dyDescent="0.3">
      <c r="A27753" s="25"/>
      <c r="B27753"/>
      <c r="C27753"/>
      <c r="D27753"/>
      <c r="E27753"/>
      <c r="F27753"/>
      <c r="G27753"/>
      <c r="H27753" s="14"/>
      <c r="I27753" s="14"/>
      <c r="K27753"/>
      <c r="L27753"/>
      <c r="M27753"/>
      <c r="N27753"/>
      <c r="O27753"/>
      <c r="P27753"/>
      <c r="S27753"/>
    </row>
    <row r="27754" spans="1:19" x14ac:dyDescent="0.3">
      <c r="A27754" s="25"/>
      <c r="B27754"/>
      <c r="C27754"/>
      <c r="D27754"/>
      <c r="E27754"/>
      <c r="F27754"/>
      <c r="G27754"/>
      <c r="H27754" s="14"/>
      <c r="I27754" s="14"/>
      <c r="K27754"/>
      <c r="L27754"/>
      <c r="M27754"/>
      <c r="N27754"/>
      <c r="O27754"/>
      <c r="P27754"/>
      <c r="S27754"/>
    </row>
    <row r="27755" spans="1:19" x14ac:dyDescent="0.3">
      <c r="A27755" s="25"/>
      <c r="B27755"/>
      <c r="C27755"/>
      <c r="D27755"/>
      <c r="E27755"/>
      <c r="F27755"/>
      <c r="G27755"/>
      <c r="H27755" s="14"/>
      <c r="I27755" s="14"/>
      <c r="K27755"/>
      <c r="L27755"/>
      <c r="M27755"/>
      <c r="N27755"/>
      <c r="O27755"/>
      <c r="P27755"/>
      <c r="S27755"/>
    </row>
    <row r="27756" spans="1:19" x14ac:dyDescent="0.3">
      <c r="A27756" s="25"/>
      <c r="B27756"/>
      <c r="C27756"/>
      <c r="D27756"/>
      <c r="E27756"/>
      <c r="F27756"/>
      <c r="G27756"/>
      <c r="H27756"/>
      <c r="I27756"/>
      <c r="K27756"/>
      <c r="L27756"/>
      <c r="M27756"/>
      <c r="N27756"/>
      <c r="O27756"/>
      <c r="P27756"/>
      <c r="S27756"/>
    </row>
    <row r="27757" spans="1:19" x14ac:dyDescent="0.3">
      <c r="A27757" s="25"/>
      <c r="B27757"/>
      <c r="C27757"/>
      <c r="D27757"/>
      <c r="E27757"/>
      <c r="F27757"/>
      <c r="G27757"/>
      <c r="H27757"/>
      <c r="I27757"/>
      <c r="K27757"/>
      <c r="L27757"/>
      <c r="M27757"/>
      <c r="N27757"/>
      <c r="O27757"/>
      <c r="P27757"/>
      <c r="S27757"/>
    </row>
    <row r="27758" spans="1:19" x14ac:dyDescent="0.3">
      <c r="A27758" s="25"/>
      <c r="B27758"/>
      <c r="C27758"/>
      <c r="D27758"/>
      <c r="E27758"/>
      <c r="F27758"/>
      <c r="G27758"/>
      <c r="H27758"/>
      <c r="I27758"/>
      <c r="K27758"/>
      <c r="L27758"/>
      <c r="M27758"/>
      <c r="N27758"/>
      <c r="O27758"/>
      <c r="P27758"/>
      <c r="S27758"/>
    </row>
    <row r="27759" spans="1:19" x14ac:dyDescent="0.3">
      <c r="A27759" s="25"/>
      <c r="B27759"/>
      <c r="C27759"/>
      <c r="D27759"/>
      <c r="E27759"/>
      <c r="F27759"/>
      <c r="G27759"/>
      <c r="H27759"/>
      <c r="I27759"/>
      <c r="K27759"/>
      <c r="L27759"/>
      <c r="M27759"/>
      <c r="N27759"/>
      <c r="O27759"/>
      <c r="P27759"/>
      <c r="S27759"/>
    </row>
    <row r="27760" spans="1:19" x14ac:dyDescent="0.3">
      <c r="A27760" s="25"/>
      <c r="B27760"/>
      <c r="C27760"/>
      <c r="D27760"/>
      <c r="E27760"/>
      <c r="F27760"/>
      <c r="G27760"/>
      <c r="H27760"/>
      <c r="I27760"/>
      <c r="K27760"/>
      <c r="L27760"/>
      <c r="M27760"/>
      <c r="N27760"/>
      <c r="O27760"/>
      <c r="P27760"/>
      <c r="S27760"/>
    </row>
    <row r="27761" spans="1:19" x14ac:dyDescent="0.3">
      <c r="A27761" s="25"/>
      <c r="B27761"/>
      <c r="C27761"/>
      <c r="D27761"/>
      <c r="E27761"/>
      <c r="F27761"/>
      <c r="G27761"/>
      <c r="H27761"/>
      <c r="I27761"/>
      <c r="K27761"/>
      <c r="L27761"/>
      <c r="M27761"/>
      <c r="N27761"/>
      <c r="O27761"/>
      <c r="P27761"/>
      <c r="S27761"/>
    </row>
    <row r="27762" spans="1:19" x14ac:dyDescent="0.3">
      <c r="A27762" s="25"/>
      <c r="B27762"/>
      <c r="C27762"/>
      <c r="D27762"/>
      <c r="E27762"/>
      <c r="F27762"/>
      <c r="G27762"/>
      <c r="H27762"/>
      <c r="I27762"/>
      <c r="K27762"/>
      <c r="L27762"/>
      <c r="M27762"/>
      <c r="N27762"/>
      <c r="O27762"/>
      <c r="P27762"/>
      <c r="S27762"/>
    </row>
    <row r="27763" spans="1:19" x14ac:dyDescent="0.3">
      <c r="A27763" s="25"/>
      <c r="B27763"/>
      <c r="C27763"/>
      <c r="D27763"/>
      <c r="E27763"/>
      <c r="F27763"/>
      <c r="G27763"/>
      <c r="H27763"/>
      <c r="I27763"/>
      <c r="K27763"/>
      <c r="L27763"/>
      <c r="M27763"/>
      <c r="N27763"/>
      <c r="O27763"/>
      <c r="P27763"/>
      <c r="S27763"/>
    </row>
    <row r="27764" spans="1:19" x14ac:dyDescent="0.3">
      <c r="A27764" s="25"/>
      <c r="B27764"/>
      <c r="C27764"/>
      <c r="D27764"/>
      <c r="E27764"/>
      <c r="F27764"/>
      <c r="G27764"/>
      <c r="H27764"/>
      <c r="I27764"/>
      <c r="K27764"/>
      <c r="L27764"/>
      <c r="M27764"/>
      <c r="N27764"/>
      <c r="O27764"/>
      <c r="P27764"/>
      <c r="S27764"/>
    </row>
    <row r="27765" spans="1:19" x14ac:dyDescent="0.3">
      <c r="A27765" s="25"/>
      <c r="B27765"/>
      <c r="C27765"/>
      <c r="D27765"/>
      <c r="E27765"/>
      <c r="F27765"/>
      <c r="G27765"/>
      <c r="H27765"/>
      <c r="I27765"/>
      <c r="K27765"/>
      <c r="L27765"/>
      <c r="M27765"/>
      <c r="N27765"/>
      <c r="O27765"/>
      <c r="P27765"/>
      <c r="S27765"/>
    </row>
    <row r="27766" spans="1:19" x14ac:dyDescent="0.3">
      <c r="A27766" s="25"/>
      <c r="B27766"/>
      <c r="C27766"/>
      <c r="D27766"/>
      <c r="E27766"/>
      <c r="F27766"/>
      <c r="G27766"/>
      <c r="H27766"/>
      <c r="I27766"/>
      <c r="K27766"/>
      <c r="L27766"/>
      <c r="M27766"/>
      <c r="N27766"/>
      <c r="O27766"/>
      <c r="P27766"/>
      <c r="S27766"/>
    </row>
    <row r="27767" spans="1:19" x14ac:dyDescent="0.3">
      <c r="A27767" s="25"/>
      <c r="B27767"/>
      <c r="C27767"/>
      <c r="D27767"/>
      <c r="E27767"/>
      <c r="F27767"/>
      <c r="G27767"/>
      <c r="H27767"/>
      <c r="I27767"/>
      <c r="K27767"/>
      <c r="L27767"/>
      <c r="M27767"/>
      <c r="N27767"/>
      <c r="O27767"/>
      <c r="P27767"/>
      <c r="S27767"/>
    </row>
    <row r="27768" spans="1:19" x14ac:dyDescent="0.3">
      <c r="A27768" s="25"/>
      <c r="B27768"/>
      <c r="C27768"/>
      <c r="D27768"/>
      <c r="E27768"/>
      <c r="F27768"/>
      <c r="G27768"/>
      <c r="H27768"/>
      <c r="I27768"/>
      <c r="K27768"/>
      <c r="L27768"/>
      <c r="M27768"/>
      <c r="N27768"/>
      <c r="O27768"/>
      <c r="P27768"/>
      <c r="S27768"/>
    </row>
    <row r="27769" spans="1:19" x14ac:dyDescent="0.3">
      <c r="A27769" s="25"/>
      <c r="B27769"/>
      <c r="C27769"/>
      <c r="D27769"/>
      <c r="E27769"/>
      <c r="F27769"/>
      <c r="G27769"/>
      <c r="H27769"/>
      <c r="I27769"/>
      <c r="K27769"/>
      <c r="L27769"/>
      <c r="M27769"/>
      <c r="N27769"/>
      <c r="O27769"/>
      <c r="P27769"/>
      <c r="S27769"/>
    </row>
    <row r="27770" spans="1:19" x14ac:dyDescent="0.3">
      <c r="A27770" s="25"/>
      <c r="B27770"/>
      <c r="C27770"/>
      <c r="D27770"/>
      <c r="E27770"/>
      <c r="F27770"/>
      <c r="G27770"/>
      <c r="H27770"/>
      <c r="I27770"/>
      <c r="K27770"/>
      <c r="L27770"/>
      <c r="M27770"/>
      <c r="N27770"/>
      <c r="O27770"/>
      <c r="P27770"/>
      <c r="S27770"/>
    </row>
    <row r="27771" spans="1:19" x14ac:dyDescent="0.3">
      <c r="A27771" s="25"/>
      <c r="B27771"/>
      <c r="C27771"/>
      <c r="D27771"/>
      <c r="E27771"/>
      <c r="F27771"/>
      <c r="G27771"/>
      <c r="H27771"/>
      <c r="I27771"/>
      <c r="K27771"/>
      <c r="L27771"/>
      <c r="M27771"/>
      <c r="N27771"/>
      <c r="O27771"/>
      <c r="P27771"/>
      <c r="S27771"/>
    </row>
    <row r="27772" spans="1:19" x14ac:dyDescent="0.3">
      <c r="A27772" s="25"/>
      <c r="B27772"/>
      <c r="C27772"/>
      <c r="D27772"/>
      <c r="E27772"/>
      <c r="F27772"/>
      <c r="G27772"/>
      <c r="H27772"/>
      <c r="I27772"/>
      <c r="K27772"/>
      <c r="L27772"/>
      <c r="M27772"/>
      <c r="N27772"/>
      <c r="O27772"/>
      <c r="P27772"/>
      <c r="S27772"/>
    </row>
    <row r="27773" spans="1:19" x14ac:dyDescent="0.3">
      <c r="A27773" s="25"/>
      <c r="B27773"/>
      <c r="C27773"/>
      <c r="D27773"/>
      <c r="E27773"/>
      <c r="F27773"/>
      <c r="G27773"/>
      <c r="H27773"/>
      <c r="I27773"/>
      <c r="K27773"/>
      <c r="L27773"/>
      <c r="M27773"/>
      <c r="N27773"/>
      <c r="O27773"/>
      <c r="P27773"/>
      <c r="S27773"/>
    </row>
    <row r="27774" spans="1:19" x14ac:dyDescent="0.3">
      <c r="A27774" s="25"/>
      <c r="B27774"/>
      <c r="C27774"/>
      <c r="D27774"/>
      <c r="E27774"/>
      <c r="F27774"/>
      <c r="G27774"/>
      <c r="H27774"/>
      <c r="I27774"/>
      <c r="K27774"/>
      <c r="L27774"/>
      <c r="M27774"/>
      <c r="N27774"/>
      <c r="O27774"/>
      <c r="P27774"/>
      <c r="S27774"/>
    </row>
    <row r="27775" spans="1:19" x14ac:dyDescent="0.3">
      <c r="A27775" s="25"/>
      <c r="B27775"/>
      <c r="C27775"/>
      <c r="D27775"/>
      <c r="E27775"/>
      <c r="F27775"/>
      <c r="G27775"/>
      <c r="H27775"/>
      <c r="I27775"/>
      <c r="K27775"/>
      <c r="L27775"/>
      <c r="M27775"/>
      <c r="N27775"/>
      <c r="O27775"/>
      <c r="P27775"/>
      <c r="S27775"/>
    </row>
    <row r="27776" spans="1:19" x14ac:dyDescent="0.3">
      <c r="A27776" s="25"/>
      <c r="B27776"/>
      <c r="C27776"/>
      <c r="D27776"/>
      <c r="E27776"/>
      <c r="F27776"/>
      <c r="G27776"/>
      <c r="H27776"/>
      <c r="I27776"/>
      <c r="K27776"/>
      <c r="L27776"/>
      <c r="M27776"/>
      <c r="N27776"/>
      <c r="O27776"/>
      <c r="P27776"/>
      <c r="S27776"/>
    </row>
    <row r="27777" spans="1:19" x14ac:dyDescent="0.3">
      <c r="A27777" s="25"/>
      <c r="B27777"/>
      <c r="C27777"/>
      <c r="D27777"/>
      <c r="E27777"/>
      <c r="F27777"/>
      <c r="G27777"/>
      <c r="H27777"/>
      <c r="I27777"/>
      <c r="K27777"/>
      <c r="L27777"/>
      <c r="M27777"/>
      <c r="N27777"/>
      <c r="O27777"/>
      <c r="P27777"/>
      <c r="S27777"/>
    </row>
    <row r="27778" spans="1:19" x14ac:dyDescent="0.3">
      <c r="A27778" s="25"/>
      <c r="B27778"/>
      <c r="C27778"/>
      <c r="D27778"/>
      <c r="E27778"/>
      <c r="F27778"/>
      <c r="G27778"/>
      <c r="H27778"/>
      <c r="I27778"/>
      <c r="K27778"/>
      <c r="L27778"/>
      <c r="M27778"/>
      <c r="N27778"/>
      <c r="O27778"/>
      <c r="P27778"/>
      <c r="S27778"/>
    </row>
    <row r="27779" spans="1:19" x14ac:dyDescent="0.3">
      <c r="A27779" s="25"/>
      <c r="B27779"/>
      <c r="C27779"/>
      <c r="D27779"/>
      <c r="E27779"/>
      <c r="F27779"/>
      <c r="G27779"/>
      <c r="H27779"/>
      <c r="I27779"/>
      <c r="K27779"/>
      <c r="L27779"/>
      <c r="M27779"/>
      <c r="N27779"/>
      <c r="O27779"/>
      <c r="P27779"/>
      <c r="S27779"/>
    </row>
    <row r="27780" spans="1:19" x14ac:dyDescent="0.3">
      <c r="A27780" s="25"/>
      <c r="B27780"/>
      <c r="C27780"/>
      <c r="D27780"/>
      <c r="E27780"/>
      <c r="F27780"/>
      <c r="G27780"/>
      <c r="H27780"/>
      <c r="I27780"/>
      <c r="K27780"/>
      <c r="L27780"/>
      <c r="M27780"/>
      <c r="N27780"/>
      <c r="O27780"/>
      <c r="P27780"/>
      <c r="S27780"/>
    </row>
    <row r="27781" spans="1:19" x14ac:dyDescent="0.3">
      <c r="A27781" s="25"/>
      <c r="B27781"/>
      <c r="C27781"/>
      <c r="D27781"/>
      <c r="E27781"/>
      <c r="F27781"/>
      <c r="G27781"/>
      <c r="H27781"/>
      <c r="I27781"/>
      <c r="K27781"/>
      <c r="L27781"/>
      <c r="M27781"/>
      <c r="N27781"/>
      <c r="O27781"/>
      <c r="P27781"/>
      <c r="S27781"/>
    </row>
    <row r="27782" spans="1:19" x14ac:dyDescent="0.3">
      <c r="A27782" s="25"/>
      <c r="B27782"/>
      <c r="C27782"/>
      <c r="D27782"/>
      <c r="E27782"/>
      <c r="F27782"/>
      <c r="G27782"/>
      <c r="H27782"/>
      <c r="I27782"/>
      <c r="K27782"/>
      <c r="L27782"/>
      <c r="M27782"/>
      <c r="N27782"/>
      <c r="O27782"/>
      <c r="P27782"/>
      <c r="S27782"/>
    </row>
    <row r="27783" spans="1:19" x14ac:dyDescent="0.3">
      <c r="A27783" s="25"/>
      <c r="B27783"/>
      <c r="C27783"/>
      <c r="D27783"/>
      <c r="E27783"/>
      <c r="F27783"/>
      <c r="G27783"/>
      <c r="H27783"/>
      <c r="I27783"/>
      <c r="K27783"/>
      <c r="L27783"/>
      <c r="M27783"/>
      <c r="N27783"/>
      <c r="O27783"/>
      <c r="P27783"/>
      <c r="S27783"/>
    </row>
    <row r="27784" spans="1:19" x14ac:dyDescent="0.3">
      <c r="A27784" s="25"/>
      <c r="B27784"/>
      <c r="C27784"/>
      <c r="D27784"/>
      <c r="E27784"/>
      <c r="F27784"/>
      <c r="G27784"/>
      <c r="H27784"/>
      <c r="I27784"/>
      <c r="K27784"/>
      <c r="L27784"/>
      <c r="M27784"/>
      <c r="N27784"/>
      <c r="O27784"/>
      <c r="P27784"/>
      <c r="S27784"/>
    </row>
    <row r="27785" spans="1:19" x14ac:dyDescent="0.3">
      <c r="A27785" s="25"/>
      <c r="B27785"/>
      <c r="C27785"/>
      <c r="D27785"/>
      <c r="E27785"/>
      <c r="F27785"/>
      <c r="G27785"/>
      <c r="H27785"/>
      <c r="I27785"/>
      <c r="K27785"/>
      <c r="L27785"/>
      <c r="M27785"/>
      <c r="N27785"/>
      <c r="O27785"/>
      <c r="P27785"/>
      <c r="S27785"/>
    </row>
    <row r="27786" spans="1:19" x14ac:dyDescent="0.3">
      <c r="A27786" s="25"/>
      <c r="B27786"/>
      <c r="C27786"/>
      <c r="D27786"/>
      <c r="E27786"/>
      <c r="F27786"/>
      <c r="G27786"/>
      <c r="H27786"/>
      <c r="I27786"/>
      <c r="K27786"/>
      <c r="L27786"/>
      <c r="M27786"/>
      <c r="N27786"/>
      <c r="O27786"/>
      <c r="P27786"/>
      <c r="S27786"/>
    </row>
    <row r="27787" spans="1:19" x14ac:dyDescent="0.3">
      <c r="A27787" s="25"/>
      <c r="B27787"/>
      <c r="C27787"/>
      <c r="D27787"/>
      <c r="E27787"/>
      <c r="F27787"/>
      <c r="G27787"/>
      <c r="H27787" s="26"/>
      <c r="I27787" s="26"/>
      <c r="K27787"/>
      <c r="L27787"/>
      <c r="M27787"/>
      <c r="N27787"/>
      <c r="O27787"/>
      <c r="P27787"/>
      <c r="S27787"/>
    </row>
    <row r="27788" spans="1:19" x14ac:dyDescent="0.3">
      <c r="A27788" s="25"/>
      <c r="B27788"/>
      <c r="C27788"/>
      <c r="D27788"/>
      <c r="E27788"/>
      <c r="F27788"/>
      <c r="G27788"/>
      <c r="H27788" s="26"/>
      <c r="I27788" s="26"/>
      <c r="K27788"/>
      <c r="L27788"/>
      <c r="M27788"/>
      <c r="N27788"/>
      <c r="O27788"/>
      <c r="P27788"/>
      <c r="S27788"/>
    </row>
    <row r="27789" spans="1:19" x14ac:dyDescent="0.3">
      <c r="A27789" s="25"/>
      <c r="B27789"/>
      <c r="C27789"/>
      <c r="D27789"/>
      <c r="E27789"/>
      <c r="F27789"/>
      <c r="G27789"/>
      <c r="H27789" s="26"/>
      <c r="I27789" s="26"/>
      <c r="K27789"/>
      <c r="L27789"/>
      <c r="M27789"/>
      <c r="N27789"/>
      <c r="O27789"/>
      <c r="P27789"/>
      <c r="S27789"/>
    </row>
    <row r="27790" spans="1:19" x14ac:dyDescent="0.3">
      <c r="A27790" s="25"/>
      <c r="B27790"/>
      <c r="C27790"/>
      <c r="D27790"/>
      <c r="E27790"/>
      <c r="F27790"/>
      <c r="G27790"/>
      <c r="H27790" s="26"/>
      <c r="I27790" s="26"/>
      <c r="K27790"/>
      <c r="L27790"/>
      <c r="M27790"/>
      <c r="N27790"/>
      <c r="O27790"/>
      <c r="P27790"/>
      <c r="S27790"/>
    </row>
    <row r="27791" spans="1:19" x14ac:dyDescent="0.3">
      <c r="A27791" s="25"/>
      <c r="B27791"/>
      <c r="C27791"/>
      <c r="D27791"/>
      <c r="E27791"/>
      <c r="F27791"/>
      <c r="G27791"/>
      <c r="H27791"/>
      <c r="I27791"/>
      <c r="K27791"/>
      <c r="L27791"/>
      <c r="M27791"/>
      <c r="N27791"/>
      <c r="O27791"/>
      <c r="P27791"/>
      <c r="S27791"/>
    </row>
    <row r="27792" spans="1:19" x14ac:dyDescent="0.3">
      <c r="A27792" s="25"/>
      <c r="B27792"/>
      <c r="C27792"/>
      <c r="D27792"/>
      <c r="E27792"/>
      <c r="F27792"/>
      <c r="G27792"/>
      <c r="H27792"/>
      <c r="I27792"/>
      <c r="K27792"/>
      <c r="L27792"/>
      <c r="M27792"/>
      <c r="N27792"/>
      <c r="O27792"/>
      <c r="P27792"/>
      <c r="S27792"/>
    </row>
    <row r="27793" spans="1:19" x14ac:dyDescent="0.3">
      <c r="A27793" s="25"/>
      <c r="B27793"/>
      <c r="C27793"/>
      <c r="D27793"/>
      <c r="E27793"/>
      <c r="F27793"/>
      <c r="G27793"/>
      <c r="H27793"/>
      <c r="I27793"/>
      <c r="K27793"/>
      <c r="L27793"/>
      <c r="M27793"/>
      <c r="N27793"/>
      <c r="O27793"/>
      <c r="P27793"/>
      <c r="S27793"/>
    </row>
    <row r="27794" spans="1:19" x14ac:dyDescent="0.3">
      <c r="A27794" s="25"/>
      <c r="B27794"/>
      <c r="C27794"/>
      <c r="D27794"/>
      <c r="E27794"/>
      <c r="F27794"/>
      <c r="G27794"/>
      <c r="H27794"/>
      <c r="I27794"/>
      <c r="K27794"/>
      <c r="L27794"/>
      <c r="M27794"/>
      <c r="N27794"/>
      <c r="O27794"/>
      <c r="P27794"/>
      <c r="S27794"/>
    </row>
    <row r="27795" spans="1:19" x14ac:dyDescent="0.3">
      <c r="A27795" s="25"/>
      <c r="B27795"/>
      <c r="C27795"/>
      <c r="D27795"/>
      <c r="E27795"/>
      <c r="F27795"/>
      <c r="G27795"/>
      <c r="H27795"/>
      <c r="I27795"/>
      <c r="K27795"/>
      <c r="L27795"/>
      <c r="M27795"/>
      <c r="N27795"/>
      <c r="O27795"/>
      <c r="P27795"/>
      <c r="S27795"/>
    </row>
    <row r="27796" spans="1:19" x14ac:dyDescent="0.3">
      <c r="A27796" s="25"/>
      <c r="B27796"/>
      <c r="C27796"/>
      <c r="D27796"/>
      <c r="E27796"/>
      <c r="F27796"/>
      <c r="G27796"/>
      <c r="H27796"/>
      <c r="I27796"/>
      <c r="K27796"/>
      <c r="L27796"/>
      <c r="M27796"/>
      <c r="N27796"/>
      <c r="O27796"/>
      <c r="P27796"/>
      <c r="S27796"/>
    </row>
    <row r="27797" spans="1:19" x14ac:dyDescent="0.3">
      <c r="A27797" s="25"/>
      <c r="B27797"/>
      <c r="C27797"/>
      <c r="D27797"/>
      <c r="E27797"/>
      <c r="F27797"/>
      <c r="G27797"/>
      <c r="H27797"/>
      <c r="I27797"/>
      <c r="K27797"/>
      <c r="L27797"/>
      <c r="M27797"/>
      <c r="N27797"/>
      <c r="O27797"/>
      <c r="P27797"/>
      <c r="S27797"/>
    </row>
    <row r="27798" spans="1:19" x14ac:dyDescent="0.3">
      <c r="A27798" s="25"/>
      <c r="B27798"/>
      <c r="C27798"/>
      <c r="D27798"/>
      <c r="E27798"/>
      <c r="F27798"/>
      <c r="G27798"/>
      <c r="H27798"/>
      <c r="I27798"/>
      <c r="K27798"/>
      <c r="L27798"/>
      <c r="M27798"/>
      <c r="N27798"/>
      <c r="O27798"/>
      <c r="P27798"/>
      <c r="S27798"/>
    </row>
    <row r="27799" spans="1:19" x14ac:dyDescent="0.3">
      <c r="A27799" s="25"/>
      <c r="B27799"/>
      <c r="C27799"/>
      <c r="D27799"/>
      <c r="E27799"/>
      <c r="F27799"/>
      <c r="G27799"/>
      <c r="H27799"/>
      <c r="I27799"/>
      <c r="K27799"/>
      <c r="L27799"/>
      <c r="M27799"/>
      <c r="N27799"/>
      <c r="O27799"/>
      <c r="P27799"/>
      <c r="S27799"/>
    </row>
    <row r="27800" spans="1:19" x14ac:dyDescent="0.3">
      <c r="A27800" s="25"/>
      <c r="B27800"/>
      <c r="C27800"/>
      <c r="D27800"/>
      <c r="E27800"/>
      <c r="F27800"/>
      <c r="G27800"/>
      <c r="H27800"/>
      <c r="I27800"/>
      <c r="K27800"/>
      <c r="L27800"/>
      <c r="M27800"/>
      <c r="N27800"/>
      <c r="O27800"/>
      <c r="P27800"/>
      <c r="S27800"/>
    </row>
    <row r="27801" spans="1:19" x14ac:dyDescent="0.3">
      <c r="A27801" s="25"/>
      <c r="B27801"/>
      <c r="C27801"/>
      <c r="D27801"/>
      <c r="E27801"/>
      <c r="F27801"/>
      <c r="G27801"/>
      <c r="H27801"/>
      <c r="I27801"/>
      <c r="K27801"/>
      <c r="L27801"/>
      <c r="M27801"/>
      <c r="N27801"/>
      <c r="O27801"/>
      <c r="P27801"/>
      <c r="S27801"/>
    </row>
    <row r="27802" spans="1:19" x14ac:dyDescent="0.3">
      <c r="A27802" s="25"/>
      <c r="B27802"/>
      <c r="C27802"/>
      <c r="D27802"/>
      <c r="E27802"/>
      <c r="F27802"/>
      <c r="G27802"/>
      <c r="H27802"/>
      <c r="I27802"/>
      <c r="K27802"/>
      <c r="L27802"/>
      <c r="M27802"/>
      <c r="N27802"/>
      <c r="O27802"/>
      <c r="P27802"/>
      <c r="S27802"/>
    </row>
    <row r="27803" spans="1:19" x14ac:dyDescent="0.3">
      <c r="A27803" s="25"/>
      <c r="B27803"/>
      <c r="C27803"/>
      <c r="D27803"/>
      <c r="E27803"/>
      <c r="F27803"/>
      <c r="G27803"/>
      <c r="H27803"/>
      <c r="I27803"/>
      <c r="K27803"/>
      <c r="L27803"/>
      <c r="M27803"/>
      <c r="N27803"/>
      <c r="O27803"/>
      <c r="P27803"/>
      <c r="S27803"/>
    </row>
    <row r="27804" spans="1:19" x14ac:dyDescent="0.3">
      <c r="A27804" s="25"/>
      <c r="B27804"/>
      <c r="C27804"/>
      <c r="D27804"/>
      <c r="E27804"/>
      <c r="F27804"/>
      <c r="G27804"/>
      <c r="H27804"/>
      <c r="I27804"/>
      <c r="K27804"/>
      <c r="L27804"/>
      <c r="M27804"/>
      <c r="N27804"/>
      <c r="O27804"/>
      <c r="P27804"/>
      <c r="S27804"/>
    </row>
    <row r="27805" spans="1:19" x14ac:dyDescent="0.3">
      <c r="A27805" s="25"/>
      <c r="B27805"/>
      <c r="C27805"/>
      <c r="D27805"/>
      <c r="E27805"/>
      <c r="F27805"/>
      <c r="G27805"/>
      <c r="H27805"/>
      <c r="I27805"/>
      <c r="K27805"/>
      <c r="L27805"/>
      <c r="M27805"/>
      <c r="N27805"/>
      <c r="O27805"/>
      <c r="P27805"/>
      <c r="S27805"/>
    </row>
    <row r="27806" spans="1:19" x14ac:dyDescent="0.3">
      <c r="A27806" s="25"/>
      <c r="B27806"/>
      <c r="C27806"/>
      <c r="D27806"/>
      <c r="E27806"/>
      <c r="F27806"/>
      <c r="G27806"/>
      <c r="H27806"/>
      <c r="I27806"/>
      <c r="K27806"/>
      <c r="L27806"/>
      <c r="M27806"/>
      <c r="N27806"/>
      <c r="O27806"/>
      <c r="P27806"/>
      <c r="S27806"/>
    </row>
    <row r="27807" spans="1:19" x14ac:dyDescent="0.3">
      <c r="A27807" s="25"/>
      <c r="B27807"/>
      <c r="C27807"/>
      <c r="D27807"/>
      <c r="E27807"/>
      <c r="F27807"/>
      <c r="G27807"/>
      <c r="H27807"/>
      <c r="I27807"/>
      <c r="K27807"/>
      <c r="L27807"/>
      <c r="M27807"/>
      <c r="N27807"/>
      <c r="O27807"/>
      <c r="P27807"/>
      <c r="S27807"/>
    </row>
    <row r="27808" spans="1:19" x14ac:dyDescent="0.3">
      <c r="A27808" s="25"/>
      <c r="B27808"/>
      <c r="C27808"/>
      <c r="D27808"/>
      <c r="E27808"/>
      <c r="F27808"/>
      <c r="G27808"/>
      <c r="H27808"/>
      <c r="I27808"/>
      <c r="K27808"/>
      <c r="L27808"/>
      <c r="M27808"/>
      <c r="N27808"/>
      <c r="O27808"/>
      <c r="P27808"/>
      <c r="S27808"/>
    </row>
    <row r="27809" spans="1:19" x14ac:dyDescent="0.3">
      <c r="A27809" s="25"/>
      <c r="B27809"/>
      <c r="C27809"/>
      <c r="D27809"/>
      <c r="E27809"/>
      <c r="F27809"/>
      <c r="G27809"/>
      <c r="H27809"/>
      <c r="I27809"/>
      <c r="K27809"/>
      <c r="L27809"/>
      <c r="M27809"/>
      <c r="N27809"/>
      <c r="O27809"/>
      <c r="P27809"/>
      <c r="S27809"/>
    </row>
    <row r="27810" spans="1:19" x14ac:dyDescent="0.3">
      <c r="A27810" s="25"/>
      <c r="B27810"/>
      <c r="C27810"/>
      <c r="D27810"/>
      <c r="E27810"/>
      <c r="F27810"/>
      <c r="G27810"/>
      <c r="H27810"/>
      <c r="I27810"/>
      <c r="K27810"/>
      <c r="L27810"/>
      <c r="M27810"/>
      <c r="N27810"/>
      <c r="O27810"/>
      <c r="P27810"/>
      <c r="S27810"/>
    </row>
    <row r="27811" spans="1:19" x14ac:dyDescent="0.3">
      <c r="A27811" s="25"/>
      <c r="B27811"/>
      <c r="C27811"/>
      <c r="D27811"/>
      <c r="E27811"/>
      <c r="F27811"/>
      <c r="G27811"/>
      <c r="H27811"/>
      <c r="I27811"/>
      <c r="K27811"/>
      <c r="L27811"/>
      <c r="M27811"/>
      <c r="N27811"/>
      <c r="O27811"/>
      <c r="P27811"/>
      <c r="S27811"/>
    </row>
    <row r="27812" spans="1:19" x14ac:dyDescent="0.3">
      <c r="A27812" s="25"/>
      <c r="B27812"/>
      <c r="C27812"/>
      <c r="D27812"/>
      <c r="E27812"/>
      <c r="F27812"/>
      <c r="G27812"/>
      <c r="H27812"/>
      <c r="I27812"/>
      <c r="K27812"/>
      <c r="L27812"/>
      <c r="M27812"/>
      <c r="N27812"/>
      <c r="O27812"/>
      <c r="P27812"/>
      <c r="S27812"/>
    </row>
    <row r="27813" spans="1:19" x14ac:dyDescent="0.3">
      <c r="A27813" s="25"/>
      <c r="B27813"/>
      <c r="C27813"/>
      <c r="D27813"/>
      <c r="E27813"/>
      <c r="F27813"/>
      <c r="G27813"/>
      <c r="H27813"/>
      <c r="I27813"/>
      <c r="K27813"/>
      <c r="L27813"/>
      <c r="M27813"/>
      <c r="N27813"/>
      <c r="O27813"/>
      <c r="P27813"/>
      <c r="S27813"/>
    </row>
    <row r="27814" spans="1:19" x14ac:dyDescent="0.3">
      <c r="A27814" s="25"/>
      <c r="B27814"/>
      <c r="C27814"/>
      <c r="D27814"/>
      <c r="E27814"/>
      <c r="F27814"/>
      <c r="G27814"/>
      <c r="H27814"/>
      <c r="I27814"/>
      <c r="K27814"/>
      <c r="L27814"/>
      <c r="M27814"/>
      <c r="N27814"/>
      <c r="O27814"/>
      <c r="P27814"/>
      <c r="S27814"/>
    </row>
    <row r="27815" spans="1:19" x14ac:dyDescent="0.3">
      <c r="A27815" s="25"/>
      <c r="B27815"/>
      <c r="C27815"/>
      <c r="D27815"/>
      <c r="E27815"/>
      <c r="F27815"/>
      <c r="G27815"/>
      <c r="H27815"/>
      <c r="I27815"/>
      <c r="K27815"/>
      <c r="L27815"/>
      <c r="M27815"/>
      <c r="N27815"/>
      <c r="O27815"/>
      <c r="P27815"/>
      <c r="S27815"/>
    </row>
    <row r="27816" spans="1:19" x14ac:dyDescent="0.3">
      <c r="A27816" s="25"/>
      <c r="B27816"/>
      <c r="C27816"/>
      <c r="D27816"/>
      <c r="E27816"/>
      <c r="F27816"/>
      <c r="G27816"/>
      <c r="H27816"/>
      <c r="I27816"/>
      <c r="K27816"/>
      <c r="L27816"/>
      <c r="M27816"/>
      <c r="N27816"/>
      <c r="O27816"/>
      <c r="P27816"/>
      <c r="S27816"/>
    </row>
    <row r="27817" spans="1:19" x14ac:dyDescent="0.3">
      <c r="A27817" s="25"/>
      <c r="B27817"/>
      <c r="C27817"/>
      <c r="D27817"/>
      <c r="E27817"/>
      <c r="F27817"/>
      <c r="G27817"/>
      <c r="H27817"/>
      <c r="I27817"/>
      <c r="K27817"/>
      <c r="L27817"/>
      <c r="M27817"/>
      <c r="N27817"/>
      <c r="O27817"/>
      <c r="P27817"/>
      <c r="S27817"/>
    </row>
    <row r="27818" spans="1:19" x14ac:dyDescent="0.3">
      <c r="A27818" s="25"/>
      <c r="B27818"/>
      <c r="C27818"/>
      <c r="D27818"/>
      <c r="E27818"/>
      <c r="F27818"/>
      <c r="G27818"/>
      <c r="H27818"/>
      <c r="I27818"/>
      <c r="K27818"/>
      <c r="L27818"/>
      <c r="M27818"/>
      <c r="N27818"/>
      <c r="O27818"/>
      <c r="P27818"/>
      <c r="S27818"/>
    </row>
    <row r="27819" spans="1:19" x14ac:dyDescent="0.3">
      <c r="A27819" s="25"/>
      <c r="B27819"/>
      <c r="C27819"/>
      <c r="D27819"/>
      <c r="E27819"/>
      <c r="F27819"/>
      <c r="G27819"/>
      <c r="H27819"/>
      <c r="I27819"/>
      <c r="K27819"/>
      <c r="L27819"/>
      <c r="M27819"/>
      <c r="N27819"/>
      <c r="O27819"/>
      <c r="P27819"/>
      <c r="S27819"/>
    </row>
    <row r="27820" spans="1:19" x14ac:dyDescent="0.3">
      <c r="A27820" s="25"/>
      <c r="B27820"/>
      <c r="C27820"/>
      <c r="D27820"/>
      <c r="E27820"/>
      <c r="F27820"/>
      <c r="G27820"/>
      <c r="H27820"/>
      <c r="I27820"/>
      <c r="K27820"/>
      <c r="L27820"/>
      <c r="M27820"/>
      <c r="N27820"/>
      <c r="O27820"/>
      <c r="P27820"/>
      <c r="S27820"/>
    </row>
    <row r="27821" spans="1:19" x14ac:dyDescent="0.3">
      <c r="A27821" s="25"/>
      <c r="B27821"/>
      <c r="C27821"/>
      <c r="D27821"/>
      <c r="E27821"/>
      <c r="F27821"/>
      <c r="G27821"/>
      <c r="H27821"/>
      <c r="I27821"/>
      <c r="K27821"/>
      <c r="L27821"/>
      <c r="M27821"/>
      <c r="N27821"/>
      <c r="O27821"/>
      <c r="P27821"/>
      <c r="S27821"/>
    </row>
    <row r="27822" spans="1:19" x14ac:dyDescent="0.3">
      <c r="A27822" s="25"/>
      <c r="B27822"/>
      <c r="C27822"/>
      <c r="D27822"/>
      <c r="E27822"/>
      <c r="F27822"/>
      <c r="G27822"/>
      <c r="H27822"/>
      <c r="I27822"/>
      <c r="K27822"/>
      <c r="L27822"/>
      <c r="M27822"/>
      <c r="N27822"/>
      <c r="O27822"/>
      <c r="P27822"/>
      <c r="S27822"/>
    </row>
    <row r="27823" spans="1:19" x14ac:dyDescent="0.3">
      <c r="A27823" s="25"/>
      <c r="B27823"/>
      <c r="C27823"/>
      <c r="D27823"/>
      <c r="E27823"/>
      <c r="F27823"/>
      <c r="G27823"/>
      <c r="H27823"/>
      <c r="I27823"/>
      <c r="K27823"/>
      <c r="L27823"/>
      <c r="M27823"/>
      <c r="N27823"/>
      <c r="O27823"/>
      <c r="P27823"/>
      <c r="S27823"/>
    </row>
    <row r="27824" spans="1:19" x14ac:dyDescent="0.3">
      <c r="A27824" s="25"/>
      <c r="B27824"/>
      <c r="C27824"/>
      <c r="D27824"/>
      <c r="E27824"/>
      <c r="F27824"/>
      <c r="G27824"/>
      <c r="H27824"/>
      <c r="I27824"/>
      <c r="K27824"/>
      <c r="L27824"/>
      <c r="M27824"/>
      <c r="N27824"/>
      <c r="O27824"/>
      <c r="P27824"/>
      <c r="S27824"/>
    </row>
    <row r="27825" spans="1:19" x14ac:dyDescent="0.3">
      <c r="A27825" s="25"/>
      <c r="B27825"/>
      <c r="C27825"/>
      <c r="D27825"/>
      <c r="E27825"/>
      <c r="F27825"/>
      <c r="G27825"/>
      <c r="H27825"/>
      <c r="I27825"/>
      <c r="K27825"/>
      <c r="L27825"/>
      <c r="M27825"/>
      <c r="N27825"/>
      <c r="O27825"/>
      <c r="P27825"/>
      <c r="S27825"/>
    </row>
    <row r="27826" spans="1:19" x14ac:dyDescent="0.3">
      <c r="A27826" s="25"/>
      <c r="B27826"/>
      <c r="C27826"/>
      <c r="D27826"/>
      <c r="E27826"/>
      <c r="F27826"/>
      <c r="G27826"/>
      <c r="H27826"/>
      <c r="I27826"/>
      <c r="K27826"/>
      <c r="L27826"/>
      <c r="M27826"/>
      <c r="N27826"/>
      <c r="O27826"/>
      <c r="P27826"/>
      <c r="S27826"/>
    </row>
    <row r="27827" spans="1:19" x14ac:dyDescent="0.3">
      <c r="A27827" s="25"/>
      <c r="B27827"/>
      <c r="C27827"/>
      <c r="D27827"/>
      <c r="E27827"/>
      <c r="F27827"/>
      <c r="G27827"/>
      <c r="H27827"/>
      <c r="I27827"/>
      <c r="K27827"/>
      <c r="L27827"/>
      <c r="M27827"/>
      <c r="N27827"/>
      <c r="O27827"/>
      <c r="P27827"/>
      <c r="S27827"/>
    </row>
    <row r="27828" spans="1:19" x14ac:dyDescent="0.3">
      <c r="A27828" s="25"/>
      <c r="B27828"/>
      <c r="C27828"/>
      <c r="D27828"/>
      <c r="E27828"/>
      <c r="F27828"/>
      <c r="G27828"/>
      <c r="H27828"/>
      <c r="I27828"/>
      <c r="K27828"/>
      <c r="L27828"/>
      <c r="M27828"/>
      <c r="N27828"/>
      <c r="O27828"/>
      <c r="P27828"/>
      <c r="S27828"/>
    </row>
    <row r="27829" spans="1:19" x14ac:dyDescent="0.3">
      <c r="A27829" s="25"/>
      <c r="B27829"/>
      <c r="C27829"/>
      <c r="D27829"/>
      <c r="E27829"/>
      <c r="F27829"/>
      <c r="G27829"/>
      <c r="H27829"/>
      <c r="I27829"/>
      <c r="K27829"/>
      <c r="L27829"/>
      <c r="M27829"/>
      <c r="N27829"/>
      <c r="O27829"/>
      <c r="P27829"/>
      <c r="S27829"/>
    </row>
    <row r="27830" spans="1:19" x14ac:dyDescent="0.3">
      <c r="A27830" s="25"/>
      <c r="B27830"/>
      <c r="C27830"/>
      <c r="D27830"/>
      <c r="E27830"/>
      <c r="F27830"/>
      <c r="G27830"/>
      <c r="H27830"/>
      <c r="I27830"/>
      <c r="K27830"/>
      <c r="L27830"/>
      <c r="M27830"/>
      <c r="N27830"/>
      <c r="O27830"/>
      <c r="P27830"/>
      <c r="S27830"/>
    </row>
    <row r="27831" spans="1:19" x14ac:dyDescent="0.3">
      <c r="A27831" s="25"/>
      <c r="B27831"/>
      <c r="C27831"/>
      <c r="D27831"/>
      <c r="E27831"/>
      <c r="F27831"/>
      <c r="G27831"/>
      <c r="H27831"/>
      <c r="I27831"/>
      <c r="K27831"/>
      <c r="L27831"/>
      <c r="M27831"/>
      <c r="N27831"/>
      <c r="O27831"/>
      <c r="P27831"/>
      <c r="S27831"/>
    </row>
    <row r="27832" spans="1:19" x14ac:dyDescent="0.3">
      <c r="A27832" s="25"/>
      <c r="B27832"/>
      <c r="C27832"/>
      <c r="D27832"/>
      <c r="E27832"/>
      <c r="F27832"/>
      <c r="G27832"/>
      <c r="H27832"/>
      <c r="I27832"/>
      <c r="K27832"/>
      <c r="L27832"/>
      <c r="M27832"/>
      <c r="N27832"/>
      <c r="O27832"/>
      <c r="P27832"/>
      <c r="S27832"/>
    </row>
    <row r="27833" spans="1:19" x14ac:dyDescent="0.3">
      <c r="A27833" s="25"/>
      <c r="B27833"/>
      <c r="C27833"/>
      <c r="D27833"/>
      <c r="E27833"/>
      <c r="F27833"/>
      <c r="G27833"/>
      <c r="H27833"/>
      <c r="I27833"/>
      <c r="K27833"/>
      <c r="L27833"/>
      <c r="M27833"/>
      <c r="N27833"/>
      <c r="O27833"/>
      <c r="P27833"/>
      <c r="S27833"/>
    </row>
    <row r="27834" spans="1:19" x14ac:dyDescent="0.3">
      <c r="A27834" s="25"/>
      <c r="B27834"/>
      <c r="C27834"/>
      <c r="D27834"/>
      <c r="E27834"/>
      <c r="F27834"/>
      <c r="G27834"/>
      <c r="H27834"/>
      <c r="I27834"/>
      <c r="K27834"/>
      <c r="L27834"/>
      <c r="M27834"/>
      <c r="N27834"/>
      <c r="O27834"/>
      <c r="P27834"/>
      <c r="S27834"/>
    </row>
    <row r="27835" spans="1:19" x14ac:dyDescent="0.3">
      <c r="A27835" s="25"/>
      <c r="B27835"/>
      <c r="C27835"/>
      <c r="D27835"/>
      <c r="E27835"/>
      <c r="F27835"/>
      <c r="G27835"/>
      <c r="H27835"/>
      <c r="I27835"/>
      <c r="K27835"/>
      <c r="L27835"/>
      <c r="M27835"/>
      <c r="N27835"/>
      <c r="O27835"/>
      <c r="P27835"/>
      <c r="S27835"/>
    </row>
    <row r="27836" spans="1:19" x14ac:dyDescent="0.3">
      <c r="A27836" s="25"/>
      <c r="B27836"/>
      <c r="C27836"/>
      <c r="D27836"/>
      <c r="E27836"/>
      <c r="F27836"/>
      <c r="G27836"/>
      <c r="H27836"/>
      <c r="I27836"/>
      <c r="K27836"/>
      <c r="L27836"/>
      <c r="M27836"/>
      <c r="N27836"/>
      <c r="O27836"/>
      <c r="P27836"/>
      <c r="S27836"/>
    </row>
    <row r="27837" spans="1:19" x14ac:dyDescent="0.3">
      <c r="A27837" s="25"/>
      <c r="B27837"/>
      <c r="C27837"/>
      <c r="D27837"/>
      <c r="E27837"/>
      <c r="F27837"/>
      <c r="G27837"/>
      <c r="H27837"/>
      <c r="I27837"/>
      <c r="K27837"/>
      <c r="L27837"/>
      <c r="M27837"/>
      <c r="N27837"/>
      <c r="O27837"/>
      <c r="P27837"/>
      <c r="S27837"/>
    </row>
    <row r="27838" spans="1:19" x14ac:dyDescent="0.3">
      <c r="A27838" s="25"/>
      <c r="B27838"/>
      <c r="C27838"/>
      <c r="D27838"/>
      <c r="E27838"/>
      <c r="F27838"/>
      <c r="G27838"/>
      <c r="H27838"/>
      <c r="I27838"/>
      <c r="K27838"/>
      <c r="L27838"/>
      <c r="M27838"/>
      <c r="N27838"/>
      <c r="O27838"/>
      <c r="P27838"/>
      <c r="S27838"/>
    </row>
    <row r="27839" spans="1:19" x14ac:dyDescent="0.3">
      <c r="A27839" s="25"/>
      <c r="B27839"/>
      <c r="C27839"/>
      <c r="D27839"/>
      <c r="E27839"/>
      <c r="F27839"/>
      <c r="G27839"/>
      <c r="H27839"/>
      <c r="I27839"/>
      <c r="K27839"/>
      <c r="L27839"/>
      <c r="M27839"/>
      <c r="N27839"/>
      <c r="O27839"/>
      <c r="P27839"/>
      <c r="S27839"/>
    </row>
    <row r="27840" spans="1:19" x14ac:dyDescent="0.3">
      <c r="A27840" s="25"/>
      <c r="B27840"/>
      <c r="C27840"/>
      <c r="D27840"/>
      <c r="E27840"/>
      <c r="F27840"/>
      <c r="G27840"/>
      <c r="H27840"/>
      <c r="I27840"/>
      <c r="K27840"/>
      <c r="L27840"/>
      <c r="M27840"/>
      <c r="N27840"/>
      <c r="O27840"/>
      <c r="P27840"/>
      <c r="S27840"/>
    </row>
    <row r="27841" spans="1:19" x14ac:dyDescent="0.3">
      <c r="A27841" s="25"/>
      <c r="B27841"/>
      <c r="C27841"/>
      <c r="D27841"/>
      <c r="E27841"/>
      <c r="F27841"/>
      <c r="G27841"/>
      <c r="H27841"/>
      <c r="I27841"/>
      <c r="K27841"/>
      <c r="L27841"/>
      <c r="M27841"/>
      <c r="N27841"/>
      <c r="O27841"/>
      <c r="P27841"/>
      <c r="S27841"/>
    </row>
    <row r="27842" spans="1:19" x14ac:dyDescent="0.3">
      <c r="A27842" s="25"/>
      <c r="B27842"/>
      <c r="C27842"/>
      <c r="D27842"/>
      <c r="E27842"/>
      <c r="F27842"/>
      <c r="G27842"/>
      <c r="H27842"/>
      <c r="I27842"/>
      <c r="K27842"/>
      <c r="L27842"/>
      <c r="M27842"/>
      <c r="N27842"/>
      <c r="O27842"/>
      <c r="P27842"/>
      <c r="S27842"/>
    </row>
    <row r="27843" spans="1:19" x14ac:dyDescent="0.3">
      <c r="A27843" s="25"/>
      <c r="B27843"/>
      <c r="C27843"/>
      <c r="D27843"/>
      <c r="E27843"/>
      <c r="F27843"/>
      <c r="G27843"/>
      <c r="H27843"/>
      <c r="I27843"/>
      <c r="K27843"/>
      <c r="L27843"/>
      <c r="M27843"/>
      <c r="N27843"/>
      <c r="O27843"/>
      <c r="P27843"/>
      <c r="S27843"/>
    </row>
    <row r="27844" spans="1:19" x14ac:dyDescent="0.3">
      <c r="A27844" s="25"/>
      <c r="B27844"/>
      <c r="C27844"/>
      <c r="D27844"/>
      <c r="E27844"/>
      <c r="F27844"/>
      <c r="G27844"/>
      <c r="H27844"/>
      <c r="I27844"/>
      <c r="K27844"/>
      <c r="L27844"/>
      <c r="M27844"/>
      <c r="N27844"/>
      <c r="O27844"/>
      <c r="P27844"/>
      <c r="S27844"/>
    </row>
    <row r="27845" spans="1:19" x14ac:dyDescent="0.3">
      <c r="A27845" s="25"/>
      <c r="B27845"/>
      <c r="C27845"/>
      <c r="D27845"/>
      <c r="E27845"/>
      <c r="F27845"/>
      <c r="G27845"/>
      <c r="H27845"/>
      <c r="I27845"/>
      <c r="K27845"/>
      <c r="L27845"/>
      <c r="M27845"/>
      <c r="N27845"/>
      <c r="O27845"/>
      <c r="P27845"/>
      <c r="S27845"/>
    </row>
    <row r="27846" spans="1:19" x14ac:dyDescent="0.3">
      <c r="A27846" s="25"/>
      <c r="B27846"/>
      <c r="C27846"/>
      <c r="D27846"/>
      <c r="E27846"/>
      <c r="F27846"/>
      <c r="G27846"/>
      <c r="H27846" s="14"/>
      <c r="I27846" s="14"/>
      <c r="K27846"/>
      <c r="L27846"/>
      <c r="M27846"/>
      <c r="N27846"/>
      <c r="O27846"/>
      <c r="P27846"/>
      <c r="S27846"/>
    </row>
    <row r="27847" spans="1:19" x14ac:dyDescent="0.3">
      <c r="A27847" s="25"/>
      <c r="B27847"/>
      <c r="C27847"/>
      <c r="D27847"/>
      <c r="E27847"/>
      <c r="F27847"/>
      <c r="G27847"/>
      <c r="H27847" s="14"/>
      <c r="I27847" s="14"/>
      <c r="K27847"/>
      <c r="L27847"/>
      <c r="M27847"/>
      <c r="N27847"/>
      <c r="O27847"/>
      <c r="P27847"/>
      <c r="S27847"/>
    </row>
    <row r="27848" spans="1:19" x14ac:dyDescent="0.3">
      <c r="A27848" s="25"/>
      <c r="B27848"/>
      <c r="C27848"/>
      <c r="D27848"/>
      <c r="E27848"/>
      <c r="F27848"/>
      <c r="G27848"/>
      <c r="H27848" s="14"/>
      <c r="I27848" s="14"/>
      <c r="K27848"/>
      <c r="L27848"/>
      <c r="M27848"/>
      <c r="N27848"/>
      <c r="O27848"/>
      <c r="P27848"/>
      <c r="S27848"/>
    </row>
    <row r="27849" spans="1:19" x14ac:dyDescent="0.3">
      <c r="A27849" s="25"/>
      <c r="B27849"/>
      <c r="C27849"/>
      <c r="D27849"/>
      <c r="E27849"/>
      <c r="F27849"/>
      <c r="G27849"/>
      <c r="H27849" s="14"/>
      <c r="I27849" s="14"/>
      <c r="K27849"/>
      <c r="L27849"/>
      <c r="M27849"/>
      <c r="N27849"/>
      <c r="O27849"/>
      <c r="P27849"/>
      <c r="S27849"/>
    </row>
    <row r="27850" spans="1:19" x14ac:dyDescent="0.3">
      <c r="A27850" s="25"/>
      <c r="B27850"/>
      <c r="C27850"/>
      <c r="D27850"/>
      <c r="E27850"/>
      <c r="F27850"/>
      <c r="G27850"/>
      <c r="H27850" s="14"/>
      <c r="I27850" s="14"/>
      <c r="K27850"/>
      <c r="L27850"/>
      <c r="M27850"/>
      <c r="N27850"/>
      <c r="O27850"/>
      <c r="P27850"/>
      <c r="S27850"/>
    </row>
    <row r="27851" spans="1:19" x14ac:dyDescent="0.3">
      <c r="A27851" s="25"/>
      <c r="B27851"/>
      <c r="C27851"/>
      <c r="D27851"/>
      <c r="E27851"/>
      <c r="F27851"/>
      <c r="G27851"/>
      <c r="H27851" s="14"/>
      <c r="I27851" s="14"/>
      <c r="K27851"/>
      <c r="L27851"/>
      <c r="M27851"/>
      <c r="N27851"/>
      <c r="O27851"/>
      <c r="P27851"/>
      <c r="S27851"/>
    </row>
    <row r="27852" spans="1:19" x14ac:dyDescent="0.3">
      <c r="A27852" s="25"/>
      <c r="B27852"/>
      <c r="C27852"/>
      <c r="D27852"/>
      <c r="E27852"/>
      <c r="F27852"/>
      <c r="G27852"/>
      <c r="H27852" s="14"/>
      <c r="I27852" s="14"/>
      <c r="K27852"/>
      <c r="L27852"/>
      <c r="M27852"/>
      <c r="N27852"/>
      <c r="O27852"/>
      <c r="P27852"/>
      <c r="S27852"/>
    </row>
    <row r="27853" spans="1:19" x14ac:dyDescent="0.3">
      <c r="A27853" s="25"/>
      <c r="B27853"/>
      <c r="C27853"/>
      <c r="D27853"/>
      <c r="E27853"/>
      <c r="F27853"/>
      <c r="G27853"/>
      <c r="H27853" s="14"/>
      <c r="I27853" s="14"/>
      <c r="K27853"/>
      <c r="L27853"/>
      <c r="M27853"/>
      <c r="N27853"/>
      <c r="O27853"/>
      <c r="P27853"/>
      <c r="S27853"/>
    </row>
    <row r="27854" spans="1:19" x14ac:dyDescent="0.3">
      <c r="A27854" s="25"/>
      <c r="B27854"/>
      <c r="C27854"/>
      <c r="D27854"/>
      <c r="E27854"/>
      <c r="F27854"/>
      <c r="G27854"/>
      <c r="H27854" s="14"/>
      <c r="I27854" s="14"/>
      <c r="K27854"/>
      <c r="L27854"/>
      <c r="M27854"/>
      <c r="N27854"/>
      <c r="O27854"/>
      <c r="P27854"/>
      <c r="S27854"/>
    </row>
    <row r="27855" spans="1:19" x14ac:dyDescent="0.3">
      <c r="A27855" s="25"/>
      <c r="B27855"/>
      <c r="C27855"/>
      <c r="D27855"/>
      <c r="E27855"/>
      <c r="F27855"/>
      <c r="G27855"/>
      <c r="H27855" s="14"/>
      <c r="I27855" s="14"/>
      <c r="K27855"/>
      <c r="L27855"/>
      <c r="M27855"/>
      <c r="N27855"/>
      <c r="O27855"/>
      <c r="P27855"/>
      <c r="S27855"/>
    </row>
    <row r="27856" spans="1:19" x14ac:dyDescent="0.3">
      <c r="A27856" s="25"/>
      <c r="B27856"/>
      <c r="C27856"/>
      <c r="D27856"/>
      <c r="E27856"/>
      <c r="F27856"/>
      <c r="G27856"/>
      <c r="H27856" s="14"/>
      <c r="I27856" s="14"/>
      <c r="K27856"/>
      <c r="L27856"/>
      <c r="M27856"/>
      <c r="N27856"/>
      <c r="O27856"/>
      <c r="P27856"/>
      <c r="S27856"/>
    </row>
    <row r="27857" spans="1:19" x14ac:dyDescent="0.3">
      <c r="A27857" s="25"/>
      <c r="B27857"/>
      <c r="C27857"/>
      <c r="D27857"/>
      <c r="E27857"/>
      <c r="F27857"/>
      <c r="G27857"/>
      <c r="H27857" s="14"/>
      <c r="I27857" s="14"/>
      <c r="K27857"/>
      <c r="L27857"/>
      <c r="M27857"/>
      <c r="N27857"/>
      <c r="O27857"/>
      <c r="P27857"/>
      <c r="S27857"/>
    </row>
    <row r="27858" spans="1:19" x14ac:dyDescent="0.3">
      <c r="A27858" s="25"/>
      <c r="B27858"/>
      <c r="C27858"/>
      <c r="D27858"/>
      <c r="E27858"/>
      <c r="F27858"/>
      <c r="G27858"/>
      <c r="H27858" s="14"/>
      <c r="I27858" s="14"/>
      <c r="K27858"/>
      <c r="L27858"/>
      <c r="M27858"/>
      <c r="N27858"/>
      <c r="O27858"/>
      <c r="P27858"/>
      <c r="S27858"/>
    </row>
    <row r="27859" spans="1:19" x14ac:dyDescent="0.3">
      <c r="A27859" s="25"/>
      <c r="B27859"/>
      <c r="C27859"/>
      <c r="D27859"/>
      <c r="E27859"/>
      <c r="F27859"/>
      <c r="G27859"/>
      <c r="H27859" s="14"/>
      <c r="I27859" s="14"/>
      <c r="K27859"/>
      <c r="L27859"/>
      <c r="M27859"/>
      <c r="N27859"/>
      <c r="O27859"/>
      <c r="P27859"/>
      <c r="S27859"/>
    </row>
    <row r="27860" spans="1:19" x14ac:dyDescent="0.3">
      <c r="A27860" s="25"/>
      <c r="B27860"/>
      <c r="C27860"/>
      <c r="D27860"/>
      <c r="E27860"/>
      <c r="F27860"/>
      <c r="G27860"/>
      <c r="H27860" s="14"/>
      <c r="I27860" s="14"/>
      <c r="K27860"/>
      <c r="L27860"/>
      <c r="M27860"/>
      <c r="N27860"/>
      <c r="O27860"/>
      <c r="P27860"/>
      <c r="S27860"/>
    </row>
    <row r="27861" spans="1:19" x14ac:dyDescent="0.3">
      <c r="A27861" s="25"/>
      <c r="B27861"/>
      <c r="C27861"/>
      <c r="D27861"/>
      <c r="E27861"/>
      <c r="F27861"/>
      <c r="G27861"/>
      <c r="H27861"/>
      <c r="I27861"/>
      <c r="K27861"/>
      <c r="L27861"/>
      <c r="M27861"/>
      <c r="N27861"/>
      <c r="O27861"/>
      <c r="P27861"/>
      <c r="S27861"/>
    </row>
    <row r="27862" spans="1:19" x14ac:dyDescent="0.3">
      <c r="A27862" s="25"/>
      <c r="B27862"/>
      <c r="C27862"/>
      <c r="D27862"/>
      <c r="E27862"/>
      <c r="F27862"/>
      <c r="G27862"/>
      <c r="H27862"/>
      <c r="I27862"/>
      <c r="K27862"/>
      <c r="L27862"/>
      <c r="M27862"/>
      <c r="N27862"/>
      <c r="O27862"/>
      <c r="P27862"/>
      <c r="S27862"/>
    </row>
    <row r="27863" spans="1:19" x14ac:dyDescent="0.3">
      <c r="A27863" s="25"/>
      <c r="B27863"/>
      <c r="C27863"/>
      <c r="D27863"/>
      <c r="E27863"/>
      <c r="F27863"/>
      <c r="G27863"/>
      <c r="H27863"/>
      <c r="I27863"/>
      <c r="K27863"/>
      <c r="L27863"/>
      <c r="M27863"/>
      <c r="N27863"/>
      <c r="O27863"/>
      <c r="P27863"/>
      <c r="S27863"/>
    </row>
    <row r="27864" spans="1:19" x14ac:dyDescent="0.3">
      <c r="A27864" s="25"/>
      <c r="B27864"/>
      <c r="C27864"/>
      <c r="D27864"/>
      <c r="E27864"/>
      <c r="F27864"/>
      <c r="G27864"/>
      <c r="H27864"/>
      <c r="I27864"/>
      <c r="K27864"/>
      <c r="L27864"/>
      <c r="M27864"/>
      <c r="N27864"/>
      <c r="O27864"/>
      <c r="P27864"/>
      <c r="S27864"/>
    </row>
    <row r="27865" spans="1:19" x14ac:dyDescent="0.3">
      <c r="A27865" s="25"/>
      <c r="B27865"/>
      <c r="C27865"/>
      <c r="D27865"/>
      <c r="E27865"/>
      <c r="F27865"/>
      <c r="G27865"/>
      <c r="H27865" s="14"/>
      <c r="I27865" s="14"/>
      <c r="K27865"/>
      <c r="L27865"/>
      <c r="M27865"/>
      <c r="N27865"/>
      <c r="O27865"/>
      <c r="P27865"/>
      <c r="S27865"/>
    </row>
    <row r="27866" spans="1:19" x14ac:dyDescent="0.3">
      <c r="A27866" s="25"/>
      <c r="B27866"/>
      <c r="C27866"/>
      <c r="D27866"/>
      <c r="E27866"/>
      <c r="F27866"/>
      <c r="G27866"/>
      <c r="H27866" s="14"/>
      <c r="I27866" s="14"/>
      <c r="K27866"/>
      <c r="L27866"/>
      <c r="M27866"/>
      <c r="N27866"/>
      <c r="O27866"/>
      <c r="P27866"/>
      <c r="S27866"/>
    </row>
    <row r="27867" spans="1:19" x14ac:dyDescent="0.3">
      <c r="A27867" s="25"/>
      <c r="B27867"/>
      <c r="C27867"/>
      <c r="D27867"/>
      <c r="E27867"/>
      <c r="F27867"/>
      <c r="G27867"/>
      <c r="H27867" s="14"/>
      <c r="I27867" s="14"/>
      <c r="K27867"/>
      <c r="L27867"/>
      <c r="M27867"/>
      <c r="N27867"/>
      <c r="O27867"/>
      <c r="P27867"/>
      <c r="S27867"/>
    </row>
    <row r="27868" spans="1:19" x14ac:dyDescent="0.3">
      <c r="A27868" s="25"/>
      <c r="B27868"/>
      <c r="C27868"/>
      <c r="D27868"/>
      <c r="E27868"/>
      <c r="F27868"/>
      <c r="G27868"/>
      <c r="H27868" s="14"/>
      <c r="I27868" s="14"/>
      <c r="K27868"/>
      <c r="L27868"/>
      <c r="M27868"/>
      <c r="N27868"/>
      <c r="O27868"/>
      <c r="P27868"/>
      <c r="S27868"/>
    </row>
    <row r="27869" spans="1:19" x14ac:dyDescent="0.3">
      <c r="A27869" s="25"/>
      <c r="B27869"/>
      <c r="C27869"/>
      <c r="D27869"/>
      <c r="E27869"/>
      <c r="F27869"/>
      <c r="G27869"/>
      <c r="H27869" s="14"/>
      <c r="I27869" s="14"/>
      <c r="K27869"/>
      <c r="L27869"/>
      <c r="M27869"/>
      <c r="N27869"/>
      <c r="O27869"/>
      <c r="P27869"/>
      <c r="S27869"/>
    </row>
    <row r="27870" spans="1:19" x14ac:dyDescent="0.3">
      <c r="A27870" s="25"/>
      <c r="B27870"/>
      <c r="C27870"/>
      <c r="D27870"/>
      <c r="E27870"/>
      <c r="F27870"/>
      <c r="G27870"/>
      <c r="H27870" s="14"/>
      <c r="I27870" s="14"/>
      <c r="K27870"/>
      <c r="L27870"/>
      <c r="M27870"/>
      <c r="N27870"/>
      <c r="O27870"/>
      <c r="P27870"/>
      <c r="S27870"/>
    </row>
    <row r="27871" spans="1:19" x14ac:dyDescent="0.3">
      <c r="A27871" s="25"/>
      <c r="B27871"/>
      <c r="C27871"/>
      <c r="D27871"/>
      <c r="E27871"/>
      <c r="F27871"/>
      <c r="G27871"/>
      <c r="H27871" s="14"/>
      <c r="I27871" s="14"/>
      <c r="K27871"/>
      <c r="L27871"/>
      <c r="M27871"/>
      <c r="N27871"/>
      <c r="O27871"/>
      <c r="P27871"/>
      <c r="S27871"/>
    </row>
    <row r="27872" spans="1:19" x14ac:dyDescent="0.3">
      <c r="A27872" s="25"/>
      <c r="B27872"/>
      <c r="C27872"/>
      <c r="D27872"/>
      <c r="E27872"/>
      <c r="F27872"/>
      <c r="G27872"/>
      <c r="H27872" s="14"/>
      <c r="I27872" s="14"/>
      <c r="K27872"/>
      <c r="L27872"/>
      <c r="M27872"/>
      <c r="N27872"/>
      <c r="O27872"/>
      <c r="P27872"/>
      <c r="S27872"/>
    </row>
    <row r="27873" spans="1:19" x14ac:dyDescent="0.3">
      <c r="A27873" s="25"/>
      <c r="B27873"/>
      <c r="C27873"/>
      <c r="D27873"/>
      <c r="E27873"/>
      <c r="F27873"/>
      <c r="G27873"/>
      <c r="H27873" s="14"/>
      <c r="I27873" s="14"/>
      <c r="K27873"/>
      <c r="L27873"/>
      <c r="M27873"/>
      <c r="N27873"/>
      <c r="O27873"/>
      <c r="P27873"/>
      <c r="S27873"/>
    </row>
    <row r="27874" spans="1:19" x14ac:dyDescent="0.3">
      <c r="A27874" s="25"/>
      <c r="B27874"/>
      <c r="C27874"/>
      <c r="D27874"/>
      <c r="E27874"/>
      <c r="F27874"/>
      <c r="G27874"/>
      <c r="H27874" s="14"/>
      <c r="I27874" s="14"/>
      <c r="K27874"/>
      <c r="L27874"/>
      <c r="M27874"/>
      <c r="N27874"/>
      <c r="O27874"/>
      <c r="P27874"/>
      <c r="S27874"/>
    </row>
    <row r="27875" spans="1:19" x14ac:dyDescent="0.3">
      <c r="A27875" s="25"/>
      <c r="B27875"/>
      <c r="C27875"/>
      <c r="D27875"/>
      <c r="E27875"/>
      <c r="F27875"/>
      <c r="G27875"/>
      <c r="H27875" s="14"/>
      <c r="I27875" s="14"/>
      <c r="K27875"/>
      <c r="L27875"/>
      <c r="M27875"/>
      <c r="N27875"/>
      <c r="O27875"/>
      <c r="P27875"/>
      <c r="S27875"/>
    </row>
    <row r="27876" spans="1:19" x14ac:dyDescent="0.3">
      <c r="A27876" s="25"/>
      <c r="B27876"/>
      <c r="C27876"/>
      <c r="D27876"/>
      <c r="E27876"/>
      <c r="F27876"/>
      <c r="G27876"/>
      <c r="H27876" s="14"/>
      <c r="I27876" s="14"/>
      <c r="K27876"/>
      <c r="L27876"/>
      <c r="M27876"/>
      <c r="N27876"/>
      <c r="O27876"/>
      <c r="P27876"/>
      <c r="S27876"/>
    </row>
    <row r="27877" spans="1:19" x14ac:dyDescent="0.3">
      <c r="A27877" s="25"/>
      <c r="B27877"/>
      <c r="C27877"/>
      <c r="D27877"/>
      <c r="E27877"/>
      <c r="F27877"/>
      <c r="G27877"/>
      <c r="H27877"/>
      <c r="I27877" s="14"/>
      <c r="K27877"/>
      <c r="L27877"/>
      <c r="M27877"/>
      <c r="N27877"/>
      <c r="O27877"/>
      <c r="P27877"/>
      <c r="S27877"/>
    </row>
    <row r="27878" spans="1:19" x14ac:dyDescent="0.3">
      <c r="A27878" s="25"/>
      <c r="B27878"/>
      <c r="C27878"/>
      <c r="D27878"/>
      <c r="E27878"/>
      <c r="F27878"/>
      <c r="G27878"/>
      <c r="H27878"/>
      <c r="I27878" s="14"/>
      <c r="K27878"/>
      <c r="L27878"/>
      <c r="M27878"/>
      <c r="N27878"/>
      <c r="O27878"/>
      <c r="P27878"/>
      <c r="S27878"/>
    </row>
    <row r="27879" spans="1:19" x14ac:dyDescent="0.3">
      <c r="A27879" s="25"/>
      <c r="B27879"/>
      <c r="C27879"/>
      <c r="D27879"/>
      <c r="E27879"/>
      <c r="F27879"/>
      <c r="G27879"/>
      <c r="H27879"/>
      <c r="I27879" s="14"/>
      <c r="K27879"/>
      <c r="L27879"/>
      <c r="M27879"/>
      <c r="N27879"/>
      <c r="O27879"/>
      <c r="P27879"/>
      <c r="S27879"/>
    </row>
    <row r="27880" spans="1:19" x14ac:dyDescent="0.3">
      <c r="A27880" s="25"/>
      <c r="B27880"/>
      <c r="C27880"/>
      <c r="D27880"/>
      <c r="E27880"/>
      <c r="F27880"/>
      <c r="G27880"/>
      <c r="H27880"/>
      <c r="I27880" s="14"/>
      <c r="K27880"/>
      <c r="L27880"/>
      <c r="M27880"/>
      <c r="N27880"/>
      <c r="O27880"/>
      <c r="P27880"/>
      <c r="S27880"/>
    </row>
    <row r="27881" spans="1:19" x14ac:dyDescent="0.3">
      <c r="A27881" s="25"/>
      <c r="B27881"/>
      <c r="C27881"/>
      <c r="D27881"/>
      <c r="E27881"/>
      <c r="F27881"/>
      <c r="G27881"/>
      <c r="H27881" s="14"/>
      <c r="I27881" s="14"/>
      <c r="K27881"/>
      <c r="L27881"/>
      <c r="M27881"/>
      <c r="N27881"/>
      <c r="O27881"/>
      <c r="P27881"/>
      <c r="S27881"/>
    </row>
    <row r="27882" spans="1:19" x14ac:dyDescent="0.3">
      <c r="A27882" s="25"/>
      <c r="B27882"/>
      <c r="C27882"/>
      <c r="D27882"/>
      <c r="E27882"/>
      <c r="F27882"/>
      <c r="G27882"/>
      <c r="H27882" s="14"/>
      <c r="I27882" s="14"/>
      <c r="K27882"/>
      <c r="L27882"/>
      <c r="M27882"/>
      <c r="N27882"/>
      <c r="O27882"/>
      <c r="P27882"/>
      <c r="S27882"/>
    </row>
    <row r="27883" spans="1:19" x14ac:dyDescent="0.3">
      <c r="A27883" s="25"/>
      <c r="B27883"/>
      <c r="C27883"/>
      <c r="D27883"/>
      <c r="E27883"/>
      <c r="F27883"/>
      <c r="G27883"/>
      <c r="H27883" s="14"/>
      <c r="I27883" s="14"/>
      <c r="K27883"/>
      <c r="L27883"/>
      <c r="M27883"/>
      <c r="N27883"/>
      <c r="O27883"/>
      <c r="P27883"/>
      <c r="S27883"/>
    </row>
    <row r="27884" spans="1:19" x14ac:dyDescent="0.3">
      <c r="A27884" s="25"/>
      <c r="B27884"/>
      <c r="C27884"/>
      <c r="D27884"/>
      <c r="E27884"/>
      <c r="F27884"/>
      <c r="G27884"/>
      <c r="H27884" s="14"/>
      <c r="I27884" s="14"/>
      <c r="K27884"/>
      <c r="L27884"/>
      <c r="M27884"/>
      <c r="N27884"/>
      <c r="O27884"/>
      <c r="P27884"/>
      <c r="S27884"/>
    </row>
    <row r="27885" spans="1:19" x14ac:dyDescent="0.3">
      <c r="A27885" s="25"/>
      <c r="B27885"/>
      <c r="C27885"/>
      <c r="D27885"/>
      <c r="E27885"/>
      <c r="F27885"/>
      <c r="G27885"/>
      <c r="H27885" s="14"/>
      <c r="I27885" s="14"/>
      <c r="K27885"/>
      <c r="L27885"/>
      <c r="M27885"/>
      <c r="N27885"/>
      <c r="O27885"/>
      <c r="P27885"/>
      <c r="S27885"/>
    </row>
    <row r="27886" spans="1:19" x14ac:dyDescent="0.3">
      <c r="A27886" s="25"/>
      <c r="B27886"/>
      <c r="C27886"/>
      <c r="D27886"/>
      <c r="E27886"/>
      <c r="F27886"/>
      <c r="G27886"/>
      <c r="H27886" s="14"/>
      <c r="I27886" s="14"/>
      <c r="K27886"/>
      <c r="L27886"/>
      <c r="M27886"/>
      <c r="N27886"/>
      <c r="O27886"/>
      <c r="P27886"/>
      <c r="S27886"/>
    </row>
    <row r="27887" spans="1:19" x14ac:dyDescent="0.3">
      <c r="A27887" s="25"/>
      <c r="B27887"/>
      <c r="C27887"/>
      <c r="D27887"/>
      <c r="E27887"/>
      <c r="F27887"/>
      <c r="G27887"/>
      <c r="H27887" s="14"/>
      <c r="I27887" s="14"/>
      <c r="K27887"/>
      <c r="L27887"/>
      <c r="M27887"/>
      <c r="N27887"/>
      <c r="O27887"/>
      <c r="P27887"/>
      <c r="S27887"/>
    </row>
    <row r="27888" spans="1:19" x14ac:dyDescent="0.3">
      <c r="A27888" s="25"/>
      <c r="B27888"/>
      <c r="C27888"/>
      <c r="D27888"/>
      <c r="E27888"/>
      <c r="F27888"/>
      <c r="G27888"/>
      <c r="H27888" s="14"/>
      <c r="I27888" s="14"/>
      <c r="K27888"/>
      <c r="L27888"/>
      <c r="M27888"/>
      <c r="N27888"/>
      <c r="O27888"/>
      <c r="P27888"/>
      <c r="S27888"/>
    </row>
    <row r="27889" spans="1:19" x14ac:dyDescent="0.3">
      <c r="A27889" s="25"/>
      <c r="B27889"/>
      <c r="C27889"/>
      <c r="D27889"/>
      <c r="E27889"/>
      <c r="F27889"/>
      <c r="G27889"/>
      <c r="H27889" s="14"/>
      <c r="I27889" s="14"/>
      <c r="K27889"/>
      <c r="L27889"/>
      <c r="M27889"/>
      <c r="N27889"/>
      <c r="O27889"/>
      <c r="P27889"/>
      <c r="S27889"/>
    </row>
    <row r="27890" spans="1:19" x14ac:dyDescent="0.3">
      <c r="A27890" s="25"/>
      <c r="B27890"/>
      <c r="C27890"/>
      <c r="D27890"/>
      <c r="E27890"/>
      <c r="F27890"/>
      <c r="G27890"/>
      <c r="H27890" s="14"/>
      <c r="I27890" s="14"/>
      <c r="K27890"/>
      <c r="L27890"/>
      <c r="M27890"/>
      <c r="N27890"/>
      <c r="O27890"/>
      <c r="P27890"/>
      <c r="S27890"/>
    </row>
    <row r="27891" spans="1:19" x14ac:dyDescent="0.3">
      <c r="A27891" s="25"/>
      <c r="B27891"/>
      <c r="C27891"/>
      <c r="D27891"/>
      <c r="E27891"/>
      <c r="F27891"/>
      <c r="G27891"/>
      <c r="H27891" s="14"/>
      <c r="I27891" s="14"/>
      <c r="K27891"/>
      <c r="L27891"/>
      <c r="M27891"/>
      <c r="N27891"/>
      <c r="O27891"/>
      <c r="P27891"/>
      <c r="S27891"/>
    </row>
    <row r="27892" spans="1:19" x14ac:dyDescent="0.3">
      <c r="A27892" s="25"/>
      <c r="B27892"/>
      <c r="C27892"/>
      <c r="D27892"/>
      <c r="E27892"/>
      <c r="F27892"/>
      <c r="G27892"/>
      <c r="H27892" s="14"/>
      <c r="I27892" s="14"/>
      <c r="K27892"/>
      <c r="L27892"/>
      <c r="M27892"/>
      <c r="N27892"/>
      <c r="O27892"/>
      <c r="P27892"/>
      <c r="S27892"/>
    </row>
    <row r="27893" spans="1:19" x14ac:dyDescent="0.3">
      <c r="A27893" s="25"/>
      <c r="B27893"/>
      <c r="C27893"/>
      <c r="D27893"/>
      <c r="E27893"/>
      <c r="F27893"/>
      <c r="G27893"/>
      <c r="H27893"/>
      <c r="I27893"/>
      <c r="K27893"/>
      <c r="L27893"/>
      <c r="M27893"/>
      <c r="N27893"/>
      <c r="O27893"/>
      <c r="P27893"/>
      <c r="S27893"/>
    </row>
    <row r="27894" spans="1:19" x14ac:dyDescent="0.3">
      <c r="A27894" s="25"/>
      <c r="B27894"/>
      <c r="C27894"/>
      <c r="D27894"/>
      <c r="E27894"/>
      <c r="F27894"/>
      <c r="G27894"/>
      <c r="H27894"/>
      <c r="I27894"/>
      <c r="K27894"/>
      <c r="L27894"/>
      <c r="M27894"/>
      <c r="N27894"/>
      <c r="O27894"/>
      <c r="P27894"/>
      <c r="S27894"/>
    </row>
    <row r="27895" spans="1:19" x14ac:dyDescent="0.3">
      <c r="A27895" s="25"/>
      <c r="B27895"/>
      <c r="C27895"/>
      <c r="D27895"/>
      <c r="E27895"/>
      <c r="F27895"/>
      <c r="G27895"/>
      <c r="H27895"/>
      <c r="I27895"/>
      <c r="K27895"/>
      <c r="L27895"/>
      <c r="M27895"/>
      <c r="N27895"/>
      <c r="O27895"/>
      <c r="P27895"/>
      <c r="S27895"/>
    </row>
    <row r="27896" spans="1:19" x14ac:dyDescent="0.3">
      <c r="A27896" s="25"/>
      <c r="B27896"/>
      <c r="C27896"/>
      <c r="D27896"/>
      <c r="E27896"/>
      <c r="F27896"/>
      <c r="G27896"/>
      <c r="H27896"/>
      <c r="I27896"/>
      <c r="K27896"/>
      <c r="L27896"/>
      <c r="M27896"/>
      <c r="N27896"/>
      <c r="O27896"/>
      <c r="P27896"/>
      <c r="S27896"/>
    </row>
    <row r="27897" spans="1:19" x14ac:dyDescent="0.3">
      <c r="A27897" s="25"/>
      <c r="B27897"/>
      <c r="C27897"/>
      <c r="D27897"/>
      <c r="E27897"/>
      <c r="F27897"/>
      <c r="G27897"/>
      <c r="H27897"/>
      <c r="I27897"/>
      <c r="K27897"/>
      <c r="L27897"/>
      <c r="M27897"/>
      <c r="N27897"/>
      <c r="O27897"/>
      <c r="P27897"/>
      <c r="S27897"/>
    </row>
    <row r="27898" spans="1:19" x14ac:dyDescent="0.3">
      <c r="A27898" s="25"/>
      <c r="B27898"/>
      <c r="C27898"/>
      <c r="D27898"/>
      <c r="E27898"/>
      <c r="F27898"/>
      <c r="G27898"/>
      <c r="H27898"/>
      <c r="I27898"/>
      <c r="K27898"/>
      <c r="L27898"/>
      <c r="M27898"/>
      <c r="N27898"/>
      <c r="O27898"/>
      <c r="P27898"/>
      <c r="S27898"/>
    </row>
    <row r="27899" spans="1:19" x14ac:dyDescent="0.3">
      <c r="A27899" s="25"/>
      <c r="B27899"/>
      <c r="C27899"/>
      <c r="D27899"/>
      <c r="E27899"/>
      <c r="F27899"/>
      <c r="G27899"/>
      <c r="H27899"/>
      <c r="I27899"/>
      <c r="K27899"/>
      <c r="L27899"/>
      <c r="M27899"/>
      <c r="N27899"/>
      <c r="O27899"/>
      <c r="P27899"/>
      <c r="S27899"/>
    </row>
    <row r="27900" spans="1:19" x14ac:dyDescent="0.3">
      <c r="A27900" s="25"/>
      <c r="B27900"/>
      <c r="C27900"/>
      <c r="D27900"/>
      <c r="E27900"/>
      <c r="F27900"/>
      <c r="G27900"/>
      <c r="H27900"/>
      <c r="I27900"/>
      <c r="K27900"/>
      <c r="L27900"/>
      <c r="M27900"/>
      <c r="N27900"/>
      <c r="O27900"/>
      <c r="P27900"/>
      <c r="S27900"/>
    </row>
    <row r="27901" spans="1:19" x14ac:dyDescent="0.3">
      <c r="A27901" s="25"/>
      <c r="B27901"/>
      <c r="C27901"/>
      <c r="D27901"/>
      <c r="E27901"/>
      <c r="F27901"/>
      <c r="G27901"/>
      <c r="H27901"/>
      <c r="I27901"/>
      <c r="K27901"/>
      <c r="L27901"/>
      <c r="M27901"/>
      <c r="N27901"/>
      <c r="O27901"/>
      <c r="P27901"/>
      <c r="S27901"/>
    </row>
    <row r="27902" spans="1:19" x14ac:dyDescent="0.3">
      <c r="A27902" s="25"/>
      <c r="B27902"/>
      <c r="C27902"/>
      <c r="D27902"/>
      <c r="E27902"/>
      <c r="F27902"/>
      <c r="G27902"/>
      <c r="H27902"/>
      <c r="I27902"/>
      <c r="K27902"/>
      <c r="L27902"/>
      <c r="M27902"/>
      <c r="N27902"/>
      <c r="O27902"/>
      <c r="P27902"/>
      <c r="S27902"/>
    </row>
    <row r="27903" spans="1:19" x14ac:dyDescent="0.3">
      <c r="A27903" s="25"/>
      <c r="B27903"/>
      <c r="C27903"/>
      <c r="D27903"/>
      <c r="E27903"/>
      <c r="F27903"/>
      <c r="G27903"/>
      <c r="H27903"/>
      <c r="I27903"/>
      <c r="K27903"/>
      <c r="L27903"/>
      <c r="M27903"/>
      <c r="N27903"/>
      <c r="O27903"/>
      <c r="P27903"/>
      <c r="S27903"/>
    </row>
    <row r="27904" spans="1:19" x14ac:dyDescent="0.3">
      <c r="A27904" s="25"/>
      <c r="B27904"/>
      <c r="C27904"/>
      <c r="D27904"/>
      <c r="E27904"/>
      <c r="F27904"/>
      <c r="G27904"/>
      <c r="H27904"/>
      <c r="I27904"/>
      <c r="K27904"/>
      <c r="L27904"/>
      <c r="M27904"/>
      <c r="N27904"/>
      <c r="O27904"/>
      <c r="P27904"/>
      <c r="S27904"/>
    </row>
    <row r="27905" spans="1:19" x14ac:dyDescent="0.3">
      <c r="A27905" s="25"/>
      <c r="B27905"/>
      <c r="C27905"/>
      <c r="D27905"/>
      <c r="E27905"/>
      <c r="F27905"/>
      <c r="G27905"/>
      <c r="H27905"/>
      <c r="I27905"/>
      <c r="K27905"/>
      <c r="L27905"/>
      <c r="M27905"/>
      <c r="N27905"/>
      <c r="O27905"/>
      <c r="P27905"/>
      <c r="S27905"/>
    </row>
    <row r="27906" spans="1:19" x14ac:dyDescent="0.3">
      <c r="A27906" s="25"/>
      <c r="B27906"/>
      <c r="C27906"/>
      <c r="D27906"/>
      <c r="E27906"/>
      <c r="F27906"/>
      <c r="G27906"/>
      <c r="H27906"/>
      <c r="I27906"/>
      <c r="K27906"/>
      <c r="L27906"/>
      <c r="M27906"/>
      <c r="N27906"/>
      <c r="O27906"/>
      <c r="P27906"/>
      <c r="S27906"/>
    </row>
    <row r="27907" spans="1:19" x14ac:dyDescent="0.3">
      <c r="A27907" s="25"/>
      <c r="B27907"/>
      <c r="C27907"/>
      <c r="D27907"/>
      <c r="E27907"/>
      <c r="F27907"/>
      <c r="G27907"/>
      <c r="H27907"/>
      <c r="I27907"/>
      <c r="K27907"/>
      <c r="L27907"/>
      <c r="M27907"/>
      <c r="N27907"/>
      <c r="O27907"/>
      <c r="P27907"/>
      <c r="S27907"/>
    </row>
    <row r="27908" spans="1:19" x14ac:dyDescent="0.3">
      <c r="A27908" s="25"/>
      <c r="B27908"/>
      <c r="C27908"/>
      <c r="D27908"/>
      <c r="E27908"/>
      <c r="F27908"/>
      <c r="G27908"/>
      <c r="H27908"/>
      <c r="I27908"/>
      <c r="K27908"/>
      <c r="L27908"/>
      <c r="M27908"/>
      <c r="N27908"/>
      <c r="O27908"/>
      <c r="P27908"/>
      <c r="S27908"/>
    </row>
    <row r="27909" spans="1:19" x14ac:dyDescent="0.3">
      <c r="A27909" s="25"/>
      <c r="B27909"/>
      <c r="C27909"/>
      <c r="D27909"/>
      <c r="E27909"/>
      <c r="F27909"/>
      <c r="G27909"/>
      <c r="H27909"/>
      <c r="I27909"/>
      <c r="K27909"/>
      <c r="L27909"/>
      <c r="M27909"/>
      <c r="N27909"/>
      <c r="O27909"/>
      <c r="P27909"/>
      <c r="S27909"/>
    </row>
    <row r="27910" spans="1:19" x14ac:dyDescent="0.3">
      <c r="A27910" s="25"/>
      <c r="B27910"/>
      <c r="C27910"/>
      <c r="D27910"/>
      <c r="E27910"/>
      <c r="F27910"/>
      <c r="G27910"/>
      <c r="H27910"/>
      <c r="I27910"/>
      <c r="K27910"/>
      <c r="L27910"/>
      <c r="M27910"/>
      <c r="N27910"/>
      <c r="O27910"/>
      <c r="P27910"/>
      <c r="S27910"/>
    </row>
    <row r="27911" spans="1:19" x14ac:dyDescent="0.3">
      <c r="A27911" s="25"/>
      <c r="B27911"/>
      <c r="C27911"/>
      <c r="D27911"/>
      <c r="E27911"/>
      <c r="F27911"/>
      <c r="G27911"/>
      <c r="H27911"/>
      <c r="I27911"/>
      <c r="K27911"/>
      <c r="L27911"/>
      <c r="M27911"/>
      <c r="N27911"/>
      <c r="O27911"/>
      <c r="P27911"/>
      <c r="S27911"/>
    </row>
    <row r="27912" spans="1:19" x14ac:dyDescent="0.3">
      <c r="A27912" s="25"/>
      <c r="B27912"/>
      <c r="C27912"/>
      <c r="D27912"/>
      <c r="E27912"/>
      <c r="F27912"/>
      <c r="G27912"/>
      <c r="H27912"/>
      <c r="I27912"/>
      <c r="K27912"/>
      <c r="L27912"/>
      <c r="M27912"/>
      <c r="N27912"/>
      <c r="O27912"/>
      <c r="P27912"/>
      <c r="S27912"/>
    </row>
    <row r="27913" spans="1:19" x14ac:dyDescent="0.3">
      <c r="A27913" s="25"/>
      <c r="B27913"/>
      <c r="C27913"/>
      <c r="D27913"/>
      <c r="E27913"/>
      <c r="F27913"/>
      <c r="G27913"/>
      <c r="H27913"/>
      <c r="I27913"/>
      <c r="K27913"/>
      <c r="L27913"/>
      <c r="M27913"/>
      <c r="N27913"/>
      <c r="O27913"/>
      <c r="P27913"/>
      <c r="S27913"/>
    </row>
    <row r="27914" spans="1:19" x14ac:dyDescent="0.3">
      <c r="A27914" s="25"/>
      <c r="B27914"/>
      <c r="C27914"/>
      <c r="D27914"/>
      <c r="E27914"/>
      <c r="F27914"/>
      <c r="G27914"/>
      <c r="H27914"/>
      <c r="I27914"/>
      <c r="K27914"/>
      <c r="L27914"/>
      <c r="M27914"/>
      <c r="N27914"/>
      <c r="O27914"/>
      <c r="P27914"/>
      <c r="S27914"/>
    </row>
    <row r="27915" spans="1:19" x14ac:dyDescent="0.3">
      <c r="A27915" s="25"/>
      <c r="B27915"/>
      <c r="C27915"/>
      <c r="D27915"/>
      <c r="E27915"/>
      <c r="F27915"/>
      <c r="G27915"/>
      <c r="H27915"/>
      <c r="I27915"/>
      <c r="K27915"/>
      <c r="L27915"/>
      <c r="M27915"/>
      <c r="N27915"/>
      <c r="O27915"/>
      <c r="P27915"/>
      <c r="S27915"/>
    </row>
    <row r="27916" spans="1:19" x14ac:dyDescent="0.3">
      <c r="A27916" s="25"/>
      <c r="B27916"/>
      <c r="C27916"/>
      <c r="D27916"/>
      <c r="E27916"/>
      <c r="F27916"/>
      <c r="G27916"/>
      <c r="H27916"/>
      <c r="I27916"/>
      <c r="K27916"/>
      <c r="L27916"/>
      <c r="M27916"/>
      <c r="N27916"/>
      <c r="O27916"/>
      <c r="P27916"/>
      <c r="S27916"/>
    </row>
    <row r="27917" spans="1:19" x14ac:dyDescent="0.3">
      <c r="A27917" s="25"/>
      <c r="B27917"/>
      <c r="C27917"/>
      <c r="D27917"/>
      <c r="E27917"/>
      <c r="F27917"/>
      <c r="G27917"/>
      <c r="H27917"/>
      <c r="I27917"/>
      <c r="K27917"/>
      <c r="L27917"/>
      <c r="M27917"/>
      <c r="N27917"/>
      <c r="O27917"/>
      <c r="P27917"/>
      <c r="S27917"/>
    </row>
    <row r="27918" spans="1:19" x14ac:dyDescent="0.3">
      <c r="A27918" s="25"/>
      <c r="B27918"/>
      <c r="C27918"/>
      <c r="D27918"/>
      <c r="E27918"/>
      <c r="F27918"/>
      <c r="G27918"/>
      <c r="H27918"/>
      <c r="I27918"/>
      <c r="K27918"/>
      <c r="L27918"/>
      <c r="M27918"/>
      <c r="N27918"/>
      <c r="O27918"/>
      <c r="P27918"/>
      <c r="S27918"/>
    </row>
    <row r="27919" spans="1:19" x14ac:dyDescent="0.3">
      <c r="A27919" s="25"/>
      <c r="B27919"/>
      <c r="C27919"/>
      <c r="D27919"/>
      <c r="E27919"/>
      <c r="F27919"/>
      <c r="G27919"/>
      <c r="H27919"/>
      <c r="I27919"/>
      <c r="K27919"/>
      <c r="L27919"/>
      <c r="M27919"/>
      <c r="N27919"/>
      <c r="O27919"/>
      <c r="P27919"/>
      <c r="S27919"/>
    </row>
    <row r="27920" spans="1:19" x14ac:dyDescent="0.3">
      <c r="A27920" s="25"/>
      <c r="B27920"/>
      <c r="C27920"/>
      <c r="D27920"/>
      <c r="E27920"/>
      <c r="F27920"/>
      <c r="G27920"/>
      <c r="H27920"/>
      <c r="I27920"/>
      <c r="K27920"/>
      <c r="L27920"/>
      <c r="M27920"/>
      <c r="N27920"/>
      <c r="O27920"/>
      <c r="P27920"/>
      <c r="S27920"/>
    </row>
    <row r="27921" spans="1:19" x14ac:dyDescent="0.3">
      <c r="A27921" s="25"/>
      <c r="B27921"/>
      <c r="C27921"/>
      <c r="D27921"/>
      <c r="E27921"/>
      <c r="F27921"/>
      <c r="G27921"/>
      <c r="H27921"/>
      <c r="I27921"/>
      <c r="K27921"/>
      <c r="L27921"/>
      <c r="M27921"/>
      <c r="N27921"/>
      <c r="O27921"/>
      <c r="P27921"/>
      <c r="S27921"/>
    </row>
    <row r="27922" spans="1:19" x14ac:dyDescent="0.3">
      <c r="A27922" s="25"/>
      <c r="B27922"/>
      <c r="C27922"/>
      <c r="D27922"/>
      <c r="E27922"/>
      <c r="F27922"/>
      <c r="G27922"/>
      <c r="H27922"/>
      <c r="I27922"/>
      <c r="K27922"/>
      <c r="L27922"/>
      <c r="M27922"/>
      <c r="N27922"/>
      <c r="O27922"/>
      <c r="P27922"/>
      <c r="S27922"/>
    </row>
    <row r="27923" spans="1:19" x14ac:dyDescent="0.3">
      <c r="A27923" s="25"/>
      <c r="B27923"/>
      <c r="C27923"/>
      <c r="D27923"/>
      <c r="E27923"/>
      <c r="F27923"/>
      <c r="G27923"/>
      <c r="H27923"/>
      <c r="I27923"/>
      <c r="K27923"/>
      <c r="L27923"/>
      <c r="M27923"/>
      <c r="N27923"/>
      <c r="O27923"/>
      <c r="P27923"/>
      <c r="S27923"/>
    </row>
    <row r="27924" spans="1:19" x14ac:dyDescent="0.3">
      <c r="A27924" s="25"/>
      <c r="B27924"/>
      <c r="C27924"/>
      <c r="D27924"/>
      <c r="E27924"/>
      <c r="F27924"/>
      <c r="G27924"/>
      <c r="H27924"/>
      <c r="I27924"/>
      <c r="K27924"/>
      <c r="L27924"/>
      <c r="M27924"/>
      <c r="N27924"/>
      <c r="O27924"/>
      <c r="P27924"/>
      <c r="S27924"/>
    </row>
    <row r="27925" spans="1:19" x14ac:dyDescent="0.3">
      <c r="A27925" s="25"/>
      <c r="B27925"/>
      <c r="C27925"/>
      <c r="D27925"/>
      <c r="E27925"/>
      <c r="F27925"/>
      <c r="G27925"/>
      <c r="H27925"/>
      <c r="I27925"/>
      <c r="K27925"/>
      <c r="L27925"/>
      <c r="M27925"/>
      <c r="N27925"/>
      <c r="O27925"/>
      <c r="P27925"/>
      <c r="S27925"/>
    </row>
    <row r="27926" spans="1:19" x14ac:dyDescent="0.3">
      <c r="A27926" s="25"/>
      <c r="B27926"/>
      <c r="C27926"/>
      <c r="D27926"/>
      <c r="E27926"/>
      <c r="F27926"/>
      <c r="G27926"/>
      <c r="H27926"/>
      <c r="I27926"/>
      <c r="K27926"/>
      <c r="L27926"/>
      <c r="M27926"/>
      <c r="N27926"/>
      <c r="O27926"/>
      <c r="P27926"/>
      <c r="S27926"/>
    </row>
    <row r="27927" spans="1:19" x14ac:dyDescent="0.3">
      <c r="A27927" s="25"/>
      <c r="B27927"/>
      <c r="C27927"/>
      <c r="D27927"/>
      <c r="E27927"/>
      <c r="F27927"/>
      <c r="G27927"/>
      <c r="H27927"/>
      <c r="I27927"/>
      <c r="K27927"/>
      <c r="L27927"/>
      <c r="M27927"/>
      <c r="N27927"/>
      <c r="O27927"/>
      <c r="P27927"/>
      <c r="S27927"/>
    </row>
    <row r="27928" spans="1:19" x14ac:dyDescent="0.3">
      <c r="A27928" s="25"/>
      <c r="B27928"/>
      <c r="C27928"/>
      <c r="D27928"/>
      <c r="E27928"/>
      <c r="F27928"/>
      <c r="G27928"/>
      <c r="H27928"/>
      <c r="I27928"/>
      <c r="K27928"/>
      <c r="L27928"/>
      <c r="M27928"/>
      <c r="N27928"/>
      <c r="O27928"/>
      <c r="P27928"/>
      <c r="S27928"/>
    </row>
    <row r="27929" spans="1:19" x14ac:dyDescent="0.3">
      <c r="A27929" s="25"/>
      <c r="B27929"/>
      <c r="C27929"/>
      <c r="D27929"/>
      <c r="E27929"/>
      <c r="F27929"/>
      <c r="G27929"/>
      <c r="H27929"/>
      <c r="I27929"/>
      <c r="K27929"/>
      <c r="L27929"/>
      <c r="M27929"/>
      <c r="N27929"/>
      <c r="O27929"/>
      <c r="P27929"/>
      <c r="S27929"/>
    </row>
    <row r="27930" spans="1:19" x14ac:dyDescent="0.3">
      <c r="A27930" s="25"/>
      <c r="B27930"/>
      <c r="C27930"/>
      <c r="D27930"/>
      <c r="E27930"/>
      <c r="F27930"/>
      <c r="G27930"/>
      <c r="H27930"/>
      <c r="I27930"/>
      <c r="K27930"/>
      <c r="L27930"/>
      <c r="M27930"/>
      <c r="N27930"/>
      <c r="O27930"/>
      <c r="P27930"/>
      <c r="S27930"/>
    </row>
    <row r="27931" spans="1:19" x14ac:dyDescent="0.3">
      <c r="A27931" s="25"/>
      <c r="B27931"/>
      <c r="C27931"/>
      <c r="D27931"/>
      <c r="E27931"/>
      <c r="F27931"/>
      <c r="G27931"/>
      <c r="H27931"/>
      <c r="I27931"/>
      <c r="K27931"/>
      <c r="L27931"/>
      <c r="M27931"/>
      <c r="N27931"/>
      <c r="O27931"/>
      <c r="P27931"/>
      <c r="S27931"/>
    </row>
    <row r="27932" spans="1:19" x14ac:dyDescent="0.3">
      <c r="A27932" s="25"/>
      <c r="B27932"/>
      <c r="C27932"/>
      <c r="D27932"/>
      <c r="E27932"/>
      <c r="F27932"/>
      <c r="G27932"/>
      <c r="H27932"/>
      <c r="I27932"/>
      <c r="K27932"/>
      <c r="L27932"/>
      <c r="M27932"/>
      <c r="N27932"/>
      <c r="O27932"/>
      <c r="P27932"/>
      <c r="S27932"/>
    </row>
    <row r="27933" spans="1:19" x14ac:dyDescent="0.3">
      <c r="A27933" s="25"/>
      <c r="B27933"/>
      <c r="C27933"/>
      <c r="D27933"/>
      <c r="E27933"/>
      <c r="F27933"/>
      <c r="G27933"/>
      <c r="H27933"/>
      <c r="I27933"/>
      <c r="K27933"/>
      <c r="L27933"/>
      <c r="M27933"/>
      <c r="N27933"/>
      <c r="O27933"/>
      <c r="P27933"/>
      <c r="S27933"/>
    </row>
    <row r="27934" spans="1:19" x14ac:dyDescent="0.3">
      <c r="A27934" s="25"/>
      <c r="B27934"/>
      <c r="C27934"/>
      <c r="D27934"/>
      <c r="E27934"/>
      <c r="F27934"/>
      <c r="G27934"/>
      <c r="H27934"/>
      <c r="I27934"/>
      <c r="K27934"/>
      <c r="L27934"/>
      <c r="M27934"/>
      <c r="N27934"/>
      <c r="O27934"/>
      <c r="P27934"/>
      <c r="S27934"/>
    </row>
    <row r="27935" spans="1:19" x14ac:dyDescent="0.3">
      <c r="A27935" s="25"/>
      <c r="B27935"/>
      <c r="C27935"/>
      <c r="D27935"/>
      <c r="E27935"/>
      <c r="F27935"/>
      <c r="G27935"/>
      <c r="H27935"/>
      <c r="I27935"/>
      <c r="K27935"/>
      <c r="L27935"/>
      <c r="M27935"/>
      <c r="N27935"/>
      <c r="O27935"/>
      <c r="P27935"/>
      <c r="S27935"/>
    </row>
    <row r="27936" spans="1:19" x14ac:dyDescent="0.3">
      <c r="A27936" s="25"/>
      <c r="B27936"/>
      <c r="C27936"/>
      <c r="D27936"/>
      <c r="E27936"/>
      <c r="F27936"/>
      <c r="G27936"/>
      <c r="H27936"/>
      <c r="I27936"/>
      <c r="K27936"/>
      <c r="L27936"/>
      <c r="M27936"/>
      <c r="N27936"/>
      <c r="O27936"/>
      <c r="P27936"/>
      <c r="S27936"/>
    </row>
    <row r="27937" spans="1:19" x14ac:dyDescent="0.3">
      <c r="A27937" s="25"/>
      <c r="B27937"/>
      <c r="C27937"/>
      <c r="D27937"/>
      <c r="E27937"/>
      <c r="F27937"/>
      <c r="G27937"/>
      <c r="H27937"/>
      <c r="I27937"/>
      <c r="K27937"/>
      <c r="L27937"/>
      <c r="M27937"/>
      <c r="N27937"/>
      <c r="O27937"/>
      <c r="P27937"/>
      <c r="S27937"/>
    </row>
    <row r="27938" spans="1:19" x14ac:dyDescent="0.3">
      <c r="A27938" s="25"/>
      <c r="B27938"/>
      <c r="C27938"/>
      <c r="D27938"/>
      <c r="E27938"/>
      <c r="F27938"/>
      <c r="G27938"/>
      <c r="H27938"/>
      <c r="I27938"/>
      <c r="K27938"/>
      <c r="L27938"/>
      <c r="M27938"/>
      <c r="N27938"/>
      <c r="O27938"/>
      <c r="P27938"/>
      <c r="S27938"/>
    </row>
    <row r="27939" spans="1:19" x14ac:dyDescent="0.3">
      <c r="A27939" s="25"/>
      <c r="B27939"/>
      <c r="C27939"/>
      <c r="D27939"/>
      <c r="E27939"/>
      <c r="F27939"/>
      <c r="G27939"/>
      <c r="H27939"/>
      <c r="I27939"/>
      <c r="K27939"/>
      <c r="L27939"/>
      <c r="M27939"/>
      <c r="N27939"/>
      <c r="O27939"/>
      <c r="P27939"/>
      <c r="S27939"/>
    </row>
    <row r="27940" spans="1:19" x14ac:dyDescent="0.3">
      <c r="A27940" s="25"/>
      <c r="B27940"/>
      <c r="C27940"/>
      <c r="D27940"/>
      <c r="E27940"/>
      <c r="F27940"/>
      <c r="G27940"/>
      <c r="H27940"/>
      <c r="I27940"/>
      <c r="K27940"/>
      <c r="L27940"/>
      <c r="M27940"/>
      <c r="N27940"/>
      <c r="O27940"/>
      <c r="P27940"/>
      <c r="S27940"/>
    </row>
    <row r="27941" spans="1:19" x14ac:dyDescent="0.3">
      <c r="A27941" s="25"/>
      <c r="B27941"/>
      <c r="C27941"/>
      <c r="D27941"/>
      <c r="E27941"/>
      <c r="F27941"/>
      <c r="G27941"/>
      <c r="H27941"/>
      <c r="I27941"/>
      <c r="K27941"/>
      <c r="L27941"/>
      <c r="M27941"/>
      <c r="N27941"/>
      <c r="O27941"/>
      <c r="P27941"/>
      <c r="S27941"/>
    </row>
    <row r="27942" spans="1:19" x14ac:dyDescent="0.3">
      <c r="A27942" s="25"/>
      <c r="B27942"/>
      <c r="C27942"/>
      <c r="D27942"/>
      <c r="E27942"/>
      <c r="F27942"/>
      <c r="G27942"/>
      <c r="H27942"/>
      <c r="I27942"/>
      <c r="K27942"/>
      <c r="L27942"/>
      <c r="M27942"/>
      <c r="N27942"/>
      <c r="O27942"/>
      <c r="P27942"/>
      <c r="S27942"/>
    </row>
    <row r="27943" spans="1:19" x14ac:dyDescent="0.3">
      <c r="A27943" s="25"/>
      <c r="B27943"/>
      <c r="C27943"/>
      <c r="D27943"/>
      <c r="E27943"/>
      <c r="F27943"/>
      <c r="G27943"/>
      <c r="H27943"/>
      <c r="I27943"/>
      <c r="K27943"/>
      <c r="L27943"/>
      <c r="M27943"/>
      <c r="N27943"/>
      <c r="O27943"/>
      <c r="P27943"/>
      <c r="S27943"/>
    </row>
    <row r="27944" spans="1:19" x14ac:dyDescent="0.3">
      <c r="A27944" s="25"/>
      <c r="B27944"/>
      <c r="C27944"/>
      <c r="D27944"/>
      <c r="E27944"/>
      <c r="F27944"/>
      <c r="G27944"/>
      <c r="H27944"/>
      <c r="I27944"/>
      <c r="K27944"/>
      <c r="L27944"/>
      <c r="M27944"/>
      <c r="N27944"/>
      <c r="O27944"/>
      <c r="P27944"/>
      <c r="S27944"/>
    </row>
    <row r="27945" spans="1:19" x14ac:dyDescent="0.3">
      <c r="A27945" s="25"/>
      <c r="B27945"/>
      <c r="C27945"/>
      <c r="D27945"/>
      <c r="E27945"/>
      <c r="F27945"/>
      <c r="G27945"/>
      <c r="H27945"/>
      <c r="I27945"/>
      <c r="K27945"/>
      <c r="L27945"/>
      <c r="M27945"/>
      <c r="N27945"/>
      <c r="O27945"/>
      <c r="P27945"/>
      <c r="S27945"/>
    </row>
    <row r="27946" spans="1:19" x14ac:dyDescent="0.3">
      <c r="A27946" s="25"/>
      <c r="B27946"/>
      <c r="C27946"/>
      <c r="D27946"/>
      <c r="E27946"/>
      <c r="F27946"/>
      <c r="G27946"/>
      <c r="H27946"/>
      <c r="I27946"/>
      <c r="K27946"/>
      <c r="L27946"/>
      <c r="M27946"/>
      <c r="N27946"/>
      <c r="O27946"/>
      <c r="P27946"/>
      <c r="S27946"/>
    </row>
    <row r="27947" spans="1:19" x14ac:dyDescent="0.3">
      <c r="A27947" s="25"/>
      <c r="B27947"/>
      <c r="C27947"/>
      <c r="D27947"/>
      <c r="E27947"/>
      <c r="F27947"/>
      <c r="G27947"/>
      <c r="H27947"/>
      <c r="I27947"/>
      <c r="K27947"/>
      <c r="L27947"/>
      <c r="M27947"/>
      <c r="N27947"/>
      <c r="O27947"/>
      <c r="P27947"/>
      <c r="S27947"/>
    </row>
    <row r="27948" spans="1:19" x14ac:dyDescent="0.3">
      <c r="A27948" s="25"/>
      <c r="B27948"/>
      <c r="C27948"/>
      <c r="D27948"/>
      <c r="E27948"/>
      <c r="F27948"/>
      <c r="G27948"/>
      <c r="H27948"/>
      <c r="I27948"/>
      <c r="K27948"/>
      <c r="L27948"/>
      <c r="M27948"/>
      <c r="N27948"/>
      <c r="O27948"/>
      <c r="P27948"/>
      <c r="S27948"/>
    </row>
    <row r="27949" spans="1:19" x14ac:dyDescent="0.3">
      <c r="A27949" s="25"/>
      <c r="B27949"/>
      <c r="C27949"/>
      <c r="D27949"/>
      <c r="E27949"/>
      <c r="F27949"/>
      <c r="G27949"/>
      <c r="H27949"/>
      <c r="I27949"/>
      <c r="K27949"/>
      <c r="L27949"/>
      <c r="M27949"/>
      <c r="N27949"/>
      <c r="O27949"/>
      <c r="P27949"/>
      <c r="S27949"/>
    </row>
    <row r="27950" spans="1:19" x14ac:dyDescent="0.3">
      <c r="A27950" s="25"/>
      <c r="B27950"/>
      <c r="C27950"/>
      <c r="D27950"/>
      <c r="E27950"/>
      <c r="F27950"/>
      <c r="G27950"/>
      <c r="H27950"/>
      <c r="I27950"/>
      <c r="K27950"/>
      <c r="L27950"/>
      <c r="M27950"/>
      <c r="N27950"/>
      <c r="O27950"/>
      <c r="P27950"/>
      <c r="S27950"/>
    </row>
    <row r="27951" spans="1:19" x14ac:dyDescent="0.3">
      <c r="A27951" s="25"/>
      <c r="B27951"/>
      <c r="C27951"/>
      <c r="D27951"/>
      <c r="E27951"/>
      <c r="F27951"/>
      <c r="G27951"/>
      <c r="H27951"/>
      <c r="I27951"/>
      <c r="K27951"/>
      <c r="L27951"/>
      <c r="M27951"/>
      <c r="N27951"/>
      <c r="O27951"/>
      <c r="P27951"/>
      <c r="S27951"/>
    </row>
    <row r="27952" spans="1:19" x14ac:dyDescent="0.3">
      <c r="A27952" s="25"/>
      <c r="B27952"/>
      <c r="C27952"/>
      <c r="D27952"/>
      <c r="E27952"/>
      <c r="F27952"/>
      <c r="G27952"/>
      <c r="H27952"/>
      <c r="I27952"/>
      <c r="K27952"/>
      <c r="L27952"/>
      <c r="M27952"/>
      <c r="N27952"/>
      <c r="O27952"/>
      <c r="P27952"/>
      <c r="S27952"/>
    </row>
    <row r="27953" spans="1:19" x14ac:dyDescent="0.3">
      <c r="A27953" s="25"/>
      <c r="B27953"/>
      <c r="C27953"/>
      <c r="D27953"/>
      <c r="E27953"/>
      <c r="F27953"/>
      <c r="G27953"/>
      <c r="H27953"/>
      <c r="I27953"/>
      <c r="K27953"/>
      <c r="L27953"/>
      <c r="M27953"/>
      <c r="N27953"/>
      <c r="O27953"/>
      <c r="P27953"/>
      <c r="S27953"/>
    </row>
    <row r="27954" spans="1:19" x14ac:dyDescent="0.3">
      <c r="A27954" s="25"/>
      <c r="B27954"/>
      <c r="C27954"/>
      <c r="D27954"/>
      <c r="E27954"/>
      <c r="F27954"/>
      <c r="G27954"/>
      <c r="H27954"/>
      <c r="I27954"/>
      <c r="K27954"/>
      <c r="L27954"/>
      <c r="M27954"/>
      <c r="N27954"/>
      <c r="O27954"/>
      <c r="P27954"/>
      <c r="S27954"/>
    </row>
    <row r="27955" spans="1:19" x14ac:dyDescent="0.3">
      <c r="A27955" s="25"/>
      <c r="B27955"/>
      <c r="C27955"/>
      <c r="D27955"/>
      <c r="E27955"/>
      <c r="F27955"/>
      <c r="G27955"/>
      <c r="H27955"/>
      <c r="I27955"/>
      <c r="K27955"/>
      <c r="L27955"/>
      <c r="M27955"/>
      <c r="N27955"/>
      <c r="O27955"/>
      <c r="P27955"/>
      <c r="S27955"/>
    </row>
    <row r="27956" spans="1:19" x14ac:dyDescent="0.3">
      <c r="A27956" s="25"/>
      <c r="B27956"/>
      <c r="C27956"/>
      <c r="D27956"/>
      <c r="E27956"/>
      <c r="F27956"/>
      <c r="G27956"/>
      <c r="H27956"/>
      <c r="I27956"/>
      <c r="K27956"/>
      <c r="L27956"/>
      <c r="M27956"/>
      <c r="N27956"/>
      <c r="O27956"/>
      <c r="P27956"/>
      <c r="S27956"/>
    </row>
    <row r="27957" spans="1:19" x14ac:dyDescent="0.3">
      <c r="A27957" s="25"/>
      <c r="B27957"/>
      <c r="C27957"/>
      <c r="D27957"/>
      <c r="E27957"/>
      <c r="F27957"/>
      <c r="G27957"/>
      <c r="H27957"/>
      <c r="I27957"/>
      <c r="K27957"/>
      <c r="L27957"/>
      <c r="M27957"/>
      <c r="N27957"/>
      <c r="O27957"/>
      <c r="P27957"/>
      <c r="S27957"/>
    </row>
    <row r="27958" spans="1:19" x14ac:dyDescent="0.3">
      <c r="A27958" s="25"/>
      <c r="B27958"/>
      <c r="C27958"/>
      <c r="D27958"/>
      <c r="E27958"/>
      <c r="F27958"/>
      <c r="G27958"/>
      <c r="H27958"/>
      <c r="I27958"/>
      <c r="K27958"/>
      <c r="L27958"/>
      <c r="M27958"/>
      <c r="N27958"/>
      <c r="O27958"/>
      <c r="P27958"/>
      <c r="S27958"/>
    </row>
    <row r="27959" spans="1:19" x14ac:dyDescent="0.3">
      <c r="A27959" s="25"/>
      <c r="B27959"/>
      <c r="C27959"/>
      <c r="D27959"/>
      <c r="E27959"/>
      <c r="F27959"/>
      <c r="G27959"/>
      <c r="H27959"/>
      <c r="I27959"/>
      <c r="K27959"/>
      <c r="L27959"/>
      <c r="M27959"/>
      <c r="N27959"/>
      <c r="O27959"/>
      <c r="P27959"/>
      <c r="S27959"/>
    </row>
    <row r="27960" spans="1:19" x14ac:dyDescent="0.3">
      <c r="A27960" s="25"/>
      <c r="B27960"/>
      <c r="C27960"/>
      <c r="D27960"/>
      <c r="E27960"/>
      <c r="F27960"/>
      <c r="G27960"/>
      <c r="H27960"/>
      <c r="I27960"/>
      <c r="K27960"/>
      <c r="L27960"/>
      <c r="M27960"/>
      <c r="N27960"/>
      <c r="O27960"/>
      <c r="P27960"/>
      <c r="S27960"/>
    </row>
    <row r="27961" spans="1:19" x14ac:dyDescent="0.3">
      <c r="A27961" s="25"/>
      <c r="B27961"/>
      <c r="C27961"/>
      <c r="D27961"/>
      <c r="E27961"/>
      <c r="F27961"/>
      <c r="G27961"/>
      <c r="H27961"/>
      <c r="I27961"/>
      <c r="K27961"/>
      <c r="L27961"/>
      <c r="M27961"/>
      <c r="N27961"/>
      <c r="O27961"/>
      <c r="P27961"/>
      <c r="S27961"/>
    </row>
    <row r="27962" spans="1:19" x14ac:dyDescent="0.3">
      <c r="A27962" s="25"/>
      <c r="B27962"/>
      <c r="C27962"/>
      <c r="D27962"/>
      <c r="E27962"/>
      <c r="F27962"/>
      <c r="G27962"/>
      <c r="H27962"/>
      <c r="I27962"/>
      <c r="K27962"/>
      <c r="L27962"/>
      <c r="M27962"/>
      <c r="N27962"/>
      <c r="O27962"/>
      <c r="P27962"/>
      <c r="S27962"/>
    </row>
    <row r="27963" spans="1:19" x14ac:dyDescent="0.3">
      <c r="A27963" s="25"/>
      <c r="B27963"/>
      <c r="C27963"/>
      <c r="D27963"/>
      <c r="E27963"/>
      <c r="F27963"/>
      <c r="G27963"/>
      <c r="H27963"/>
      <c r="I27963"/>
      <c r="K27963"/>
      <c r="L27963"/>
      <c r="M27963"/>
      <c r="N27963"/>
      <c r="O27963"/>
      <c r="P27963"/>
      <c r="S27963"/>
    </row>
    <row r="27964" spans="1:19" x14ac:dyDescent="0.3">
      <c r="A27964" s="25"/>
      <c r="B27964"/>
      <c r="C27964"/>
      <c r="D27964"/>
      <c r="E27964"/>
      <c r="F27964"/>
      <c r="G27964"/>
      <c r="H27964"/>
      <c r="I27964"/>
      <c r="K27964"/>
      <c r="L27964"/>
      <c r="M27964"/>
      <c r="N27964"/>
      <c r="O27964"/>
      <c r="P27964"/>
      <c r="S27964"/>
    </row>
    <row r="27965" spans="1:19" x14ac:dyDescent="0.3">
      <c r="A27965" s="25"/>
      <c r="B27965"/>
      <c r="C27965"/>
      <c r="D27965"/>
      <c r="E27965"/>
      <c r="F27965"/>
      <c r="G27965"/>
      <c r="H27965"/>
      <c r="I27965"/>
      <c r="K27965"/>
      <c r="L27965"/>
      <c r="M27965"/>
      <c r="N27965"/>
      <c r="O27965"/>
      <c r="P27965"/>
      <c r="S27965"/>
    </row>
    <row r="27966" spans="1:19" x14ac:dyDescent="0.3">
      <c r="A27966" s="25"/>
      <c r="B27966"/>
      <c r="C27966"/>
      <c r="D27966"/>
      <c r="E27966"/>
      <c r="F27966"/>
      <c r="G27966"/>
      <c r="H27966"/>
      <c r="I27966"/>
      <c r="K27966"/>
      <c r="L27966"/>
      <c r="M27966"/>
      <c r="N27966"/>
      <c r="O27966"/>
      <c r="P27966"/>
      <c r="S27966"/>
    </row>
    <row r="27967" spans="1:19" x14ac:dyDescent="0.3">
      <c r="A27967" s="25"/>
      <c r="B27967"/>
      <c r="C27967"/>
      <c r="D27967"/>
      <c r="E27967"/>
      <c r="F27967"/>
      <c r="G27967"/>
      <c r="H27967"/>
      <c r="I27967"/>
      <c r="K27967"/>
      <c r="L27967"/>
      <c r="M27967"/>
      <c r="N27967"/>
      <c r="O27967"/>
      <c r="P27967"/>
      <c r="S27967"/>
    </row>
    <row r="27968" spans="1:19" x14ac:dyDescent="0.3">
      <c r="A27968" s="25"/>
      <c r="B27968"/>
      <c r="C27968"/>
      <c r="D27968"/>
      <c r="E27968"/>
      <c r="F27968"/>
      <c r="G27968"/>
      <c r="H27968" s="14"/>
      <c r="I27968" s="14"/>
      <c r="K27968"/>
      <c r="L27968"/>
      <c r="M27968"/>
      <c r="N27968"/>
      <c r="O27968"/>
      <c r="P27968"/>
      <c r="S27968"/>
    </row>
    <row r="27969" spans="1:19" x14ac:dyDescent="0.3">
      <c r="A27969" s="25"/>
      <c r="B27969"/>
      <c r="C27969"/>
      <c r="D27969"/>
      <c r="E27969"/>
      <c r="F27969"/>
      <c r="G27969"/>
      <c r="H27969" s="14"/>
      <c r="I27969" s="14"/>
      <c r="K27969"/>
      <c r="L27969"/>
      <c r="M27969"/>
      <c r="N27969"/>
      <c r="O27969"/>
      <c r="P27969"/>
      <c r="S27969"/>
    </row>
    <row r="27970" spans="1:19" x14ac:dyDescent="0.3">
      <c r="A27970" s="25"/>
      <c r="B27970"/>
      <c r="C27970"/>
      <c r="D27970"/>
      <c r="E27970"/>
      <c r="F27970"/>
      <c r="G27970"/>
      <c r="H27970" s="14"/>
      <c r="I27970" s="14"/>
      <c r="K27970"/>
      <c r="L27970"/>
      <c r="M27970"/>
      <c r="N27970"/>
      <c r="O27970"/>
      <c r="P27970"/>
      <c r="S27970"/>
    </row>
    <row r="27971" spans="1:19" x14ac:dyDescent="0.3">
      <c r="A27971" s="25"/>
      <c r="B27971"/>
      <c r="C27971"/>
      <c r="D27971"/>
      <c r="E27971"/>
      <c r="F27971"/>
      <c r="G27971"/>
      <c r="H27971" s="14"/>
      <c r="I27971" s="14"/>
      <c r="K27971"/>
      <c r="L27971"/>
      <c r="M27971"/>
      <c r="N27971"/>
      <c r="O27971"/>
      <c r="P27971"/>
      <c r="S27971"/>
    </row>
    <row r="27972" spans="1:19" x14ac:dyDescent="0.3">
      <c r="A27972" s="25"/>
      <c r="B27972"/>
      <c r="C27972"/>
      <c r="D27972"/>
      <c r="E27972"/>
      <c r="F27972"/>
      <c r="G27972"/>
      <c r="H27972" s="14"/>
      <c r="I27972" s="14"/>
      <c r="K27972"/>
      <c r="L27972"/>
      <c r="M27972"/>
      <c r="N27972"/>
      <c r="O27972"/>
      <c r="P27972"/>
      <c r="S27972"/>
    </row>
    <row r="27973" spans="1:19" x14ac:dyDescent="0.3">
      <c r="A27973" s="25"/>
      <c r="B27973"/>
      <c r="C27973"/>
      <c r="D27973"/>
      <c r="E27973"/>
      <c r="F27973"/>
      <c r="G27973"/>
      <c r="H27973" s="14"/>
      <c r="I27973" s="14"/>
      <c r="K27973"/>
      <c r="L27973"/>
      <c r="M27973"/>
      <c r="N27973"/>
      <c r="O27973"/>
      <c r="P27973"/>
      <c r="S27973"/>
    </row>
    <row r="27974" spans="1:19" x14ac:dyDescent="0.3">
      <c r="A27974" s="25"/>
      <c r="B27974"/>
      <c r="C27974"/>
      <c r="D27974"/>
      <c r="E27974"/>
      <c r="F27974"/>
      <c r="G27974"/>
      <c r="H27974"/>
      <c r="I27974"/>
      <c r="K27974"/>
      <c r="L27974"/>
      <c r="M27974"/>
      <c r="N27974"/>
      <c r="O27974"/>
      <c r="P27974"/>
      <c r="S27974"/>
    </row>
    <row r="27975" spans="1:19" x14ac:dyDescent="0.3">
      <c r="A27975" s="25"/>
      <c r="B27975"/>
      <c r="C27975"/>
      <c r="D27975"/>
      <c r="E27975"/>
      <c r="F27975"/>
      <c r="G27975"/>
      <c r="H27975"/>
      <c r="I27975"/>
      <c r="K27975"/>
      <c r="L27975"/>
      <c r="M27975"/>
      <c r="N27975"/>
      <c r="O27975"/>
      <c r="P27975"/>
      <c r="S27975"/>
    </row>
    <row r="27976" spans="1:19" x14ac:dyDescent="0.3">
      <c r="A27976" s="25"/>
      <c r="B27976"/>
      <c r="C27976"/>
      <c r="D27976"/>
      <c r="E27976"/>
      <c r="F27976"/>
      <c r="G27976"/>
      <c r="H27976"/>
      <c r="I27976"/>
      <c r="K27976"/>
      <c r="L27976"/>
      <c r="M27976"/>
      <c r="N27976"/>
      <c r="O27976"/>
      <c r="P27976"/>
      <c r="S27976"/>
    </row>
    <row r="27977" spans="1:19" x14ac:dyDescent="0.3">
      <c r="A27977" s="25"/>
      <c r="B27977"/>
      <c r="C27977"/>
      <c r="D27977"/>
      <c r="E27977"/>
      <c r="F27977"/>
      <c r="G27977"/>
      <c r="H27977"/>
      <c r="I27977"/>
      <c r="K27977"/>
      <c r="L27977"/>
      <c r="M27977"/>
      <c r="N27977"/>
      <c r="O27977"/>
      <c r="P27977"/>
      <c r="S27977"/>
    </row>
    <row r="27978" spans="1:19" x14ac:dyDescent="0.3">
      <c r="A27978" s="25"/>
      <c r="B27978"/>
      <c r="C27978"/>
      <c r="D27978"/>
      <c r="E27978"/>
      <c r="F27978"/>
      <c r="G27978"/>
      <c r="H27978"/>
      <c r="I27978"/>
      <c r="K27978"/>
      <c r="L27978"/>
      <c r="M27978"/>
      <c r="N27978"/>
      <c r="O27978"/>
      <c r="P27978"/>
      <c r="S27978"/>
    </row>
    <row r="27979" spans="1:19" x14ac:dyDescent="0.3">
      <c r="A27979" s="25"/>
      <c r="B27979"/>
      <c r="C27979"/>
      <c r="D27979"/>
      <c r="E27979"/>
      <c r="F27979"/>
      <c r="G27979"/>
      <c r="H27979"/>
      <c r="I27979"/>
      <c r="K27979"/>
      <c r="L27979"/>
      <c r="M27979"/>
      <c r="N27979"/>
      <c r="O27979"/>
      <c r="P27979"/>
      <c r="S27979"/>
    </row>
    <row r="27980" spans="1:19" x14ac:dyDescent="0.3">
      <c r="A27980" s="25"/>
      <c r="B27980"/>
      <c r="C27980"/>
      <c r="D27980"/>
      <c r="E27980"/>
      <c r="F27980"/>
      <c r="G27980"/>
      <c r="H27980"/>
      <c r="I27980"/>
      <c r="K27980"/>
      <c r="L27980"/>
      <c r="M27980"/>
      <c r="N27980"/>
      <c r="O27980"/>
      <c r="P27980"/>
      <c r="S27980"/>
    </row>
    <row r="27981" spans="1:19" x14ac:dyDescent="0.3">
      <c r="A27981" s="25"/>
      <c r="B27981"/>
      <c r="C27981"/>
      <c r="D27981"/>
      <c r="E27981"/>
      <c r="F27981"/>
      <c r="G27981"/>
      <c r="H27981"/>
      <c r="I27981"/>
      <c r="K27981"/>
      <c r="L27981"/>
      <c r="M27981"/>
      <c r="N27981"/>
      <c r="O27981"/>
      <c r="P27981"/>
      <c r="S27981"/>
    </row>
    <row r="27982" spans="1:19" x14ac:dyDescent="0.3">
      <c r="A27982" s="25"/>
      <c r="B27982"/>
      <c r="C27982"/>
      <c r="D27982"/>
      <c r="E27982"/>
      <c r="F27982"/>
      <c r="G27982"/>
      <c r="H27982"/>
      <c r="I27982"/>
      <c r="K27982"/>
      <c r="L27982"/>
      <c r="M27982"/>
      <c r="N27982"/>
      <c r="O27982"/>
      <c r="P27982"/>
      <c r="S27982"/>
    </row>
    <row r="27983" spans="1:19" x14ac:dyDescent="0.3">
      <c r="A27983" s="25"/>
      <c r="B27983"/>
      <c r="C27983"/>
      <c r="D27983"/>
      <c r="E27983"/>
      <c r="F27983"/>
      <c r="G27983"/>
      <c r="H27983"/>
      <c r="I27983"/>
      <c r="K27983"/>
      <c r="L27983"/>
      <c r="M27983"/>
      <c r="N27983"/>
      <c r="O27983"/>
      <c r="P27983"/>
      <c r="S27983"/>
    </row>
    <row r="27984" spans="1:19" x14ac:dyDescent="0.3">
      <c r="A27984" s="25"/>
      <c r="B27984"/>
      <c r="C27984"/>
      <c r="D27984"/>
      <c r="E27984"/>
      <c r="F27984"/>
      <c r="G27984"/>
      <c r="H27984"/>
      <c r="I27984"/>
      <c r="K27984"/>
      <c r="L27984"/>
      <c r="M27984"/>
      <c r="N27984"/>
      <c r="O27984"/>
      <c r="P27984"/>
      <c r="S27984"/>
    </row>
    <row r="27985" spans="1:19" x14ac:dyDescent="0.3">
      <c r="A27985" s="25"/>
      <c r="B27985"/>
      <c r="C27985"/>
      <c r="D27985"/>
      <c r="E27985"/>
      <c r="F27985"/>
      <c r="G27985"/>
      <c r="H27985"/>
      <c r="I27985"/>
      <c r="K27985"/>
      <c r="L27985"/>
      <c r="M27985"/>
      <c r="N27985"/>
      <c r="O27985"/>
      <c r="P27985"/>
      <c r="S27985"/>
    </row>
    <row r="27986" spans="1:19" x14ac:dyDescent="0.3">
      <c r="A27986" s="25"/>
      <c r="B27986"/>
      <c r="C27986"/>
      <c r="D27986"/>
      <c r="E27986"/>
      <c r="F27986"/>
      <c r="G27986"/>
      <c r="H27986"/>
      <c r="I27986"/>
      <c r="K27986"/>
      <c r="L27986"/>
      <c r="M27986"/>
      <c r="N27986"/>
      <c r="O27986"/>
      <c r="P27986"/>
      <c r="S27986"/>
    </row>
    <row r="27987" spans="1:19" x14ac:dyDescent="0.3">
      <c r="A27987" s="25"/>
      <c r="B27987"/>
      <c r="C27987"/>
      <c r="D27987"/>
      <c r="E27987"/>
      <c r="F27987"/>
      <c r="G27987"/>
      <c r="H27987"/>
      <c r="I27987"/>
      <c r="K27987"/>
      <c r="L27987"/>
      <c r="M27987"/>
      <c r="N27987"/>
      <c r="O27987"/>
      <c r="P27987"/>
      <c r="S27987"/>
    </row>
    <row r="27988" spans="1:19" x14ac:dyDescent="0.3">
      <c r="A27988" s="25"/>
      <c r="B27988"/>
      <c r="C27988"/>
      <c r="D27988"/>
      <c r="E27988"/>
      <c r="F27988"/>
      <c r="G27988"/>
      <c r="H27988"/>
      <c r="I27988"/>
      <c r="K27988"/>
      <c r="L27988"/>
      <c r="M27988"/>
      <c r="N27988"/>
      <c r="O27988"/>
      <c r="P27988"/>
      <c r="S27988"/>
    </row>
    <row r="27989" spans="1:19" x14ac:dyDescent="0.3">
      <c r="A27989" s="25"/>
      <c r="B27989"/>
      <c r="C27989"/>
      <c r="D27989"/>
      <c r="E27989"/>
      <c r="F27989"/>
      <c r="G27989"/>
      <c r="H27989"/>
      <c r="I27989"/>
      <c r="K27989"/>
      <c r="L27989"/>
      <c r="M27989"/>
      <c r="N27989"/>
      <c r="O27989"/>
      <c r="P27989"/>
      <c r="S27989"/>
    </row>
    <row r="27990" spans="1:19" x14ac:dyDescent="0.3">
      <c r="A27990" s="25"/>
      <c r="B27990"/>
      <c r="C27990"/>
      <c r="D27990"/>
      <c r="E27990"/>
      <c r="F27990"/>
      <c r="G27990"/>
      <c r="H27990"/>
      <c r="I27990"/>
      <c r="K27990"/>
      <c r="L27990"/>
      <c r="M27990"/>
      <c r="N27990"/>
      <c r="O27990"/>
      <c r="P27990"/>
      <c r="S27990"/>
    </row>
    <row r="27991" spans="1:19" x14ac:dyDescent="0.3">
      <c r="A27991" s="25"/>
      <c r="B27991"/>
      <c r="C27991"/>
      <c r="D27991"/>
      <c r="E27991"/>
      <c r="F27991"/>
      <c r="G27991"/>
      <c r="H27991"/>
      <c r="I27991"/>
      <c r="K27991"/>
      <c r="L27991"/>
      <c r="M27991"/>
      <c r="N27991"/>
      <c r="O27991"/>
      <c r="P27991"/>
      <c r="S27991"/>
    </row>
    <row r="27992" spans="1:19" x14ac:dyDescent="0.3">
      <c r="A27992" s="25"/>
      <c r="B27992"/>
      <c r="C27992"/>
      <c r="D27992"/>
      <c r="E27992"/>
      <c r="F27992"/>
      <c r="G27992"/>
      <c r="H27992"/>
      <c r="I27992"/>
      <c r="K27992"/>
      <c r="L27992"/>
      <c r="M27992"/>
      <c r="N27992"/>
      <c r="O27992"/>
      <c r="P27992"/>
      <c r="S27992"/>
    </row>
    <row r="27993" spans="1:19" x14ac:dyDescent="0.3">
      <c r="A27993" s="25"/>
      <c r="B27993"/>
      <c r="C27993"/>
      <c r="D27993"/>
      <c r="E27993"/>
      <c r="F27993"/>
      <c r="G27993"/>
      <c r="H27993"/>
      <c r="I27993"/>
      <c r="K27993"/>
      <c r="L27993"/>
      <c r="M27993"/>
      <c r="N27993"/>
      <c r="O27993"/>
      <c r="P27993"/>
      <c r="S27993"/>
    </row>
    <row r="27994" spans="1:19" x14ac:dyDescent="0.3">
      <c r="A27994" s="25"/>
      <c r="B27994"/>
      <c r="C27994"/>
      <c r="D27994"/>
      <c r="E27994"/>
      <c r="F27994"/>
      <c r="G27994"/>
      <c r="H27994"/>
      <c r="I27994"/>
      <c r="K27994"/>
      <c r="L27994"/>
      <c r="M27994"/>
      <c r="N27994"/>
      <c r="O27994"/>
      <c r="P27994"/>
      <c r="S27994"/>
    </row>
    <row r="27995" spans="1:19" x14ac:dyDescent="0.3">
      <c r="A27995" s="25"/>
      <c r="B27995"/>
      <c r="C27995"/>
      <c r="D27995"/>
      <c r="E27995"/>
      <c r="F27995"/>
      <c r="G27995"/>
      <c r="H27995"/>
      <c r="I27995"/>
      <c r="K27995"/>
      <c r="L27995"/>
      <c r="M27995"/>
      <c r="N27995"/>
      <c r="O27995"/>
      <c r="P27995"/>
      <c r="S27995"/>
    </row>
    <row r="27996" spans="1:19" x14ac:dyDescent="0.3">
      <c r="A27996" s="25"/>
      <c r="B27996"/>
      <c r="C27996"/>
      <c r="D27996"/>
      <c r="E27996"/>
      <c r="F27996"/>
      <c r="G27996"/>
      <c r="H27996"/>
      <c r="I27996"/>
      <c r="K27996"/>
      <c r="L27996"/>
      <c r="M27996"/>
      <c r="N27996"/>
      <c r="O27996"/>
      <c r="P27996"/>
      <c r="S27996"/>
    </row>
    <row r="27997" spans="1:19" x14ac:dyDescent="0.3">
      <c r="A27997" s="25"/>
      <c r="B27997"/>
      <c r="C27997"/>
      <c r="D27997"/>
      <c r="E27997"/>
      <c r="F27997"/>
      <c r="G27997"/>
      <c r="H27997" s="14"/>
      <c r="I27997" s="14"/>
      <c r="K27997"/>
      <c r="L27997"/>
      <c r="M27997"/>
      <c r="N27997"/>
      <c r="O27997"/>
      <c r="P27997"/>
      <c r="S27997"/>
    </row>
    <row r="27998" spans="1:19" x14ac:dyDescent="0.3">
      <c r="A27998" s="25"/>
      <c r="B27998"/>
      <c r="C27998"/>
      <c r="D27998"/>
      <c r="E27998"/>
      <c r="F27998"/>
      <c r="G27998"/>
      <c r="H27998" s="14"/>
      <c r="I27998" s="14"/>
      <c r="K27998"/>
      <c r="L27998"/>
      <c r="M27998"/>
      <c r="N27998"/>
      <c r="O27998"/>
      <c r="P27998"/>
      <c r="S27998"/>
    </row>
    <row r="27999" spans="1:19" x14ac:dyDescent="0.3">
      <c r="A27999" s="25"/>
      <c r="B27999"/>
      <c r="C27999"/>
      <c r="D27999"/>
      <c r="E27999"/>
      <c r="F27999"/>
      <c r="G27999"/>
      <c r="H27999" s="14"/>
      <c r="I27999" s="14"/>
      <c r="K27999"/>
      <c r="L27999"/>
      <c r="M27999"/>
      <c r="N27999"/>
      <c r="O27999"/>
      <c r="P27999"/>
      <c r="S27999"/>
    </row>
    <row r="28000" spans="1:19" x14ac:dyDescent="0.3">
      <c r="A28000" s="25"/>
      <c r="B28000"/>
      <c r="C28000"/>
      <c r="D28000"/>
      <c r="E28000"/>
      <c r="F28000"/>
      <c r="G28000"/>
      <c r="H28000" s="14"/>
      <c r="I28000" s="14"/>
      <c r="K28000"/>
      <c r="L28000"/>
      <c r="M28000"/>
      <c r="N28000"/>
      <c r="O28000"/>
      <c r="P28000"/>
      <c r="S28000"/>
    </row>
    <row r="28001" spans="1:19" x14ac:dyDescent="0.3">
      <c r="A28001" s="25"/>
      <c r="B28001"/>
      <c r="C28001"/>
      <c r="D28001"/>
      <c r="E28001"/>
      <c r="F28001"/>
      <c r="G28001"/>
      <c r="H28001" s="14"/>
      <c r="I28001" s="14"/>
      <c r="K28001"/>
      <c r="L28001"/>
      <c r="M28001"/>
      <c r="N28001"/>
      <c r="O28001"/>
      <c r="P28001"/>
      <c r="S28001"/>
    </row>
    <row r="28002" spans="1:19" x14ac:dyDescent="0.3">
      <c r="A28002" s="25"/>
      <c r="B28002"/>
      <c r="C28002"/>
      <c r="D28002"/>
      <c r="E28002"/>
      <c r="F28002"/>
      <c r="G28002"/>
      <c r="H28002"/>
      <c r="I28002"/>
      <c r="K28002"/>
      <c r="L28002"/>
      <c r="M28002"/>
      <c r="N28002"/>
      <c r="O28002"/>
      <c r="P28002"/>
      <c r="S28002"/>
    </row>
    <row r="28003" spans="1:19" x14ac:dyDescent="0.3">
      <c r="A28003" s="25"/>
      <c r="B28003"/>
      <c r="C28003"/>
      <c r="D28003"/>
      <c r="E28003"/>
      <c r="F28003"/>
      <c r="G28003"/>
      <c r="H28003"/>
      <c r="I28003"/>
      <c r="K28003"/>
      <c r="L28003"/>
      <c r="M28003"/>
      <c r="N28003"/>
      <c r="O28003"/>
      <c r="P28003"/>
      <c r="S28003"/>
    </row>
    <row r="28004" spans="1:19" x14ac:dyDescent="0.3">
      <c r="A28004" s="25"/>
      <c r="B28004"/>
      <c r="C28004"/>
      <c r="D28004"/>
      <c r="E28004"/>
      <c r="F28004"/>
      <c r="G28004"/>
      <c r="H28004"/>
      <c r="I28004"/>
      <c r="K28004"/>
      <c r="L28004"/>
      <c r="M28004"/>
      <c r="N28004"/>
      <c r="O28004"/>
      <c r="P28004"/>
      <c r="S28004"/>
    </row>
    <row r="28005" spans="1:19" x14ac:dyDescent="0.3">
      <c r="A28005" s="25"/>
      <c r="B28005"/>
      <c r="C28005"/>
      <c r="D28005"/>
      <c r="E28005"/>
      <c r="F28005"/>
      <c r="G28005"/>
      <c r="H28005"/>
      <c r="I28005"/>
      <c r="K28005"/>
      <c r="L28005"/>
      <c r="M28005"/>
      <c r="N28005"/>
      <c r="O28005"/>
      <c r="P28005"/>
      <c r="S28005"/>
    </row>
    <row r="28006" spans="1:19" x14ac:dyDescent="0.3">
      <c r="A28006" s="25"/>
      <c r="B28006"/>
      <c r="C28006"/>
      <c r="D28006"/>
      <c r="E28006"/>
      <c r="F28006"/>
      <c r="G28006"/>
      <c r="H28006"/>
      <c r="I28006"/>
      <c r="K28006"/>
      <c r="L28006"/>
      <c r="M28006"/>
      <c r="N28006"/>
      <c r="O28006"/>
      <c r="P28006"/>
      <c r="S28006"/>
    </row>
    <row r="28007" spans="1:19" x14ac:dyDescent="0.3">
      <c r="A28007" s="25"/>
      <c r="B28007"/>
      <c r="C28007"/>
      <c r="D28007"/>
      <c r="E28007"/>
      <c r="F28007"/>
      <c r="G28007"/>
      <c r="H28007"/>
      <c r="I28007"/>
      <c r="K28007"/>
      <c r="L28007"/>
      <c r="M28007"/>
      <c r="N28007"/>
      <c r="O28007"/>
      <c r="P28007"/>
      <c r="S28007"/>
    </row>
    <row r="28008" spans="1:19" x14ac:dyDescent="0.3">
      <c r="A28008" s="25"/>
      <c r="B28008"/>
      <c r="C28008"/>
      <c r="D28008"/>
      <c r="E28008"/>
      <c r="F28008"/>
      <c r="G28008"/>
      <c r="H28008"/>
      <c r="I28008"/>
      <c r="K28008"/>
      <c r="L28008"/>
      <c r="M28008"/>
      <c r="N28008"/>
      <c r="O28008"/>
      <c r="P28008"/>
      <c r="S28008"/>
    </row>
    <row r="28009" spans="1:19" x14ac:dyDescent="0.3">
      <c r="A28009" s="25"/>
      <c r="B28009"/>
      <c r="C28009"/>
      <c r="D28009"/>
      <c r="E28009"/>
      <c r="F28009"/>
      <c r="G28009"/>
      <c r="H28009"/>
      <c r="I28009"/>
      <c r="K28009"/>
      <c r="L28009"/>
      <c r="M28009"/>
      <c r="N28009"/>
      <c r="O28009"/>
      <c r="P28009"/>
      <c r="S28009"/>
    </row>
    <row r="28010" spans="1:19" x14ac:dyDescent="0.3">
      <c r="A28010" s="25"/>
      <c r="B28010"/>
      <c r="C28010"/>
      <c r="D28010"/>
      <c r="E28010"/>
      <c r="F28010"/>
      <c r="G28010"/>
      <c r="H28010"/>
      <c r="I28010"/>
      <c r="K28010"/>
      <c r="L28010"/>
      <c r="M28010"/>
      <c r="N28010"/>
      <c r="O28010"/>
      <c r="P28010"/>
      <c r="S28010"/>
    </row>
    <row r="28011" spans="1:19" x14ac:dyDescent="0.3">
      <c r="A28011" s="25"/>
      <c r="B28011"/>
      <c r="C28011"/>
      <c r="D28011"/>
      <c r="E28011"/>
      <c r="F28011"/>
      <c r="G28011"/>
      <c r="H28011"/>
      <c r="I28011"/>
      <c r="K28011"/>
      <c r="L28011"/>
      <c r="M28011"/>
      <c r="N28011"/>
      <c r="O28011"/>
      <c r="P28011"/>
      <c r="S28011"/>
    </row>
    <row r="28012" spans="1:19" x14ac:dyDescent="0.3">
      <c r="A28012" s="25"/>
      <c r="B28012"/>
      <c r="C28012"/>
      <c r="D28012"/>
      <c r="E28012"/>
      <c r="F28012"/>
      <c r="G28012"/>
      <c r="H28012"/>
      <c r="I28012"/>
      <c r="K28012"/>
      <c r="L28012"/>
      <c r="M28012"/>
      <c r="N28012"/>
      <c r="O28012"/>
      <c r="P28012"/>
      <c r="S28012"/>
    </row>
    <row r="28013" spans="1:19" x14ac:dyDescent="0.3">
      <c r="A28013" s="25"/>
      <c r="B28013"/>
      <c r="C28013"/>
      <c r="D28013"/>
      <c r="E28013"/>
      <c r="F28013"/>
      <c r="G28013"/>
      <c r="H28013"/>
      <c r="I28013"/>
      <c r="K28013"/>
      <c r="L28013"/>
      <c r="M28013"/>
      <c r="N28013"/>
      <c r="O28013"/>
      <c r="P28013"/>
      <c r="S28013"/>
    </row>
    <row r="28014" spans="1:19" x14ac:dyDescent="0.3">
      <c r="A28014" s="25"/>
      <c r="B28014"/>
      <c r="C28014"/>
      <c r="D28014"/>
      <c r="E28014"/>
      <c r="F28014"/>
      <c r="G28014"/>
      <c r="H28014"/>
      <c r="I28014"/>
      <c r="K28014"/>
      <c r="L28014"/>
      <c r="M28014"/>
      <c r="N28014"/>
      <c r="O28014"/>
      <c r="P28014"/>
      <c r="S28014"/>
    </row>
    <row r="28015" spans="1:19" x14ac:dyDescent="0.3">
      <c r="A28015" s="25"/>
      <c r="B28015"/>
      <c r="C28015"/>
      <c r="D28015"/>
      <c r="E28015"/>
      <c r="F28015"/>
      <c r="G28015"/>
      <c r="H28015"/>
      <c r="I28015"/>
      <c r="K28015"/>
      <c r="L28015"/>
      <c r="M28015"/>
      <c r="N28015"/>
      <c r="O28015"/>
      <c r="P28015"/>
      <c r="S28015"/>
    </row>
    <row r="28016" spans="1:19" x14ac:dyDescent="0.3">
      <c r="A28016" s="25"/>
      <c r="B28016"/>
      <c r="C28016"/>
      <c r="D28016"/>
      <c r="E28016"/>
      <c r="F28016"/>
      <c r="G28016"/>
      <c r="H28016"/>
      <c r="I28016"/>
      <c r="K28016"/>
      <c r="L28016"/>
      <c r="M28016"/>
      <c r="N28016"/>
      <c r="O28016"/>
      <c r="P28016"/>
      <c r="S28016"/>
    </row>
    <row r="28017" spans="1:19" x14ac:dyDescent="0.3">
      <c r="A28017" s="25"/>
      <c r="B28017"/>
      <c r="C28017"/>
      <c r="D28017"/>
      <c r="E28017"/>
      <c r="F28017"/>
      <c r="G28017"/>
      <c r="H28017"/>
      <c r="I28017"/>
      <c r="K28017"/>
      <c r="L28017"/>
      <c r="M28017"/>
      <c r="N28017"/>
      <c r="O28017"/>
      <c r="P28017"/>
      <c r="S28017"/>
    </row>
    <row r="28018" spans="1:19" x14ac:dyDescent="0.3">
      <c r="A28018" s="25"/>
      <c r="B28018"/>
      <c r="C28018"/>
      <c r="D28018"/>
      <c r="E28018"/>
      <c r="F28018"/>
      <c r="G28018"/>
      <c r="H28018"/>
      <c r="I28018"/>
      <c r="K28018"/>
      <c r="L28018"/>
      <c r="M28018"/>
      <c r="N28018"/>
      <c r="O28018"/>
      <c r="P28018"/>
      <c r="S28018"/>
    </row>
    <row r="28019" spans="1:19" x14ac:dyDescent="0.3">
      <c r="A28019" s="25"/>
      <c r="B28019"/>
      <c r="C28019"/>
      <c r="D28019"/>
      <c r="E28019"/>
      <c r="F28019"/>
      <c r="G28019"/>
      <c r="H28019"/>
      <c r="I28019"/>
      <c r="K28019"/>
      <c r="L28019"/>
      <c r="M28019"/>
      <c r="N28019"/>
      <c r="O28019"/>
      <c r="P28019"/>
      <c r="S28019"/>
    </row>
    <row r="28020" spans="1:19" x14ac:dyDescent="0.3">
      <c r="A28020" s="25"/>
      <c r="B28020"/>
      <c r="C28020"/>
      <c r="D28020"/>
      <c r="E28020"/>
      <c r="F28020"/>
      <c r="G28020"/>
      <c r="H28020"/>
      <c r="I28020"/>
      <c r="K28020"/>
      <c r="L28020"/>
      <c r="M28020"/>
      <c r="N28020"/>
      <c r="O28020"/>
      <c r="P28020"/>
      <c r="S28020"/>
    </row>
    <row r="28021" spans="1:19" x14ac:dyDescent="0.3">
      <c r="A28021" s="25"/>
      <c r="B28021"/>
      <c r="C28021"/>
      <c r="D28021"/>
      <c r="E28021"/>
      <c r="F28021"/>
      <c r="G28021"/>
      <c r="H28021"/>
      <c r="I28021"/>
      <c r="K28021"/>
      <c r="L28021"/>
      <c r="M28021"/>
      <c r="N28021"/>
      <c r="O28021"/>
      <c r="P28021"/>
      <c r="S28021"/>
    </row>
    <row r="28022" spans="1:19" x14ac:dyDescent="0.3">
      <c r="A28022" s="25"/>
      <c r="B28022"/>
      <c r="C28022"/>
      <c r="D28022"/>
      <c r="E28022"/>
      <c r="F28022"/>
      <c r="G28022"/>
      <c r="H28022"/>
      <c r="I28022"/>
      <c r="K28022"/>
      <c r="L28022"/>
      <c r="M28022"/>
      <c r="N28022"/>
      <c r="O28022"/>
      <c r="P28022"/>
      <c r="S28022"/>
    </row>
    <row r="28023" spans="1:19" x14ac:dyDescent="0.3">
      <c r="A28023" s="25"/>
      <c r="B28023"/>
      <c r="C28023"/>
      <c r="D28023"/>
      <c r="E28023"/>
      <c r="F28023"/>
      <c r="G28023"/>
      <c r="H28023"/>
      <c r="I28023"/>
      <c r="K28023"/>
      <c r="L28023"/>
      <c r="M28023"/>
      <c r="N28023"/>
      <c r="O28023"/>
      <c r="P28023"/>
      <c r="S28023"/>
    </row>
    <row r="28024" spans="1:19" x14ac:dyDescent="0.3">
      <c r="A28024" s="25"/>
      <c r="B28024"/>
      <c r="C28024"/>
      <c r="D28024"/>
      <c r="E28024"/>
      <c r="F28024"/>
      <c r="G28024"/>
      <c r="H28024"/>
      <c r="I28024"/>
      <c r="K28024"/>
      <c r="L28024"/>
      <c r="M28024"/>
      <c r="N28024"/>
      <c r="O28024"/>
      <c r="P28024"/>
      <c r="S28024"/>
    </row>
    <row r="28025" spans="1:19" x14ac:dyDescent="0.3">
      <c r="A28025" s="25"/>
      <c r="B28025"/>
      <c r="C28025"/>
      <c r="D28025"/>
      <c r="E28025"/>
      <c r="F28025"/>
      <c r="G28025"/>
      <c r="H28025"/>
      <c r="I28025"/>
      <c r="K28025"/>
      <c r="L28025"/>
      <c r="M28025"/>
      <c r="N28025"/>
      <c r="O28025"/>
      <c r="P28025"/>
      <c r="S28025"/>
    </row>
    <row r="28026" spans="1:19" x14ac:dyDescent="0.3">
      <c r="A28026" s="25"/>
      <c r="B28026"/>
      <c r="C28026"/>
      <c r="D28026"/>
      <c r="E28026"/>
      <c r="F28026"/>
      <c r="G28026"/>
      <c r="H28026"/>
      <c r="I28026"/>
      <c r="K28026"/>
      <c r="L28026"/>
      <c r="M28026"/>
      <c r="N28026"/>
      <c r="O28026"/>
      <c r="P28026"/>
      <c r="S28026"/>
    </row>
    <row r="28027" spans="1:19" x14ac:dyDescent="0.3">
      <c r="A28027" s="25"/>
      <c r="B28027"/>
      <c r="C28027"/>
      <c r="D28027"/>
      <c r="E28027"/>
      <c r="F28027"/>
      <c r="G28027"/>
      <c r="H28027"/>
      <c r="I28027"/>
      <c r="K28027"/>
      <c r="L28027"/>
      <c r="M28027"/>
      <c r="N28027"/>
      <c r="O28027"/>
      <c r="P28027"/>
      <c r="S28027"/>
    </row>
    <row r="28028" spans="1:19" x14ac:dyDescent="0.3">
      <c r="A28028" s="25"/>
      <c r="B28028"/>
      <c r="C28028"/>
      <c r="D28028"/>
      <c r="E28028"/>
      <c r="F28028"/>
      <c r="G28028"/>
      <c r="H28028"/>
      <c r="I28028"/>
      <c r="K28028"/>
      <c r="L28028"/>
      <c r="M28028"/>
      <c r="N28028"/>
      <c r="O28028"/>
      <c r="P28028"/>
      <c r="S28028"/>
    </row>
    <row r="28029" spans="1:19" x14ac:dyDescent="0.3">
      <c r="A28029" s="25"/>
      <c r="B28029"/>
      <c r="C28029"/>
      <c r="D28029"/>
      <c r="E28029"/>
      <c r="F28029"/>
      <c r="G28029"/>
      <c r="H28029"/>
      <c r="I28029"/>
      <c r="K28029"/>
      <c r="L28029"/>
      <c r="M28029"/>
      <c r="N28029"/>
      <c r="O28029"/>
      <c r="P28029"/>
      <c r="S28029"/>
    </row>
    <row r="28030" spans="1:19" x14ac:dyDescent="0.3">
      <c r="A28030" s="25"/>
      <c r="B28030"/>
      <c r="C28030"/>
      <c r="D28030"/>
      <c r="E28030"/>
      <c r="F28030"/>
      <c r="G28030"/>
      <c r="H28030"/>
      <c r="I28030"/>
      <c r="K28030"/>
      <c r="L28030"/>
      <c r="M28030"/>
      <c r="N28030"/>
      <c r="O28030"/>
      <c r="P28030"/>
      <c r="S28030"/>
    </row>
    <row r="28031" spans="1:19" x14ac:dyDescent="0.3">
      <c r="A28031" s="25"/>
      <c r="B28031"/>
      <c r="C28031"/>
      <c r="D28031"/>
      <c r="E28031"/>
      <c r="F28031"/>
      <c r="G28031"/>
      <c r="H28031"/>
      <c r="I28031"/>
      <c r="K28031"/>
      <c r="L28031"/>
      <c r="M28031"/>
      <c r="N28031"/>
      <c r="O28031"/>
      <c r="P28031"/>
      <c r="S28031"/>
    </row>
    <row r="28032" spans="1:19" x14ac:dyDescent="0.3">
      <c r="A28032" s="25"/>
      <c r="B28032"/>
      <c r="C28032"/>
      <c r="D28032"/>
      <c r="E28032"/>
      <c r="F28032"/>
      <c r="G28032"/>
      <c r="H28032"/>
      <c r="I28032"/>
      <c r="K28032"/>
      <c r="L28032"/>
      <c r="M28032"/>
      <c r="N28032"/>
      <c r="O28032"/>
      <c r="P28032"/>
      <c r="S28032"/>
    </row>
    <row r="28033" spans="1:19" x14ac:dyDescent="0.3">
      <c r="A28033" s="25"/>
      <c r="B28033"/>
      <c r="C28033"/>
      <c r="D28033"/>
      <c r="E28033"/>
      <c r="F28033"/>
      <c r="G28033"/>
      <c r="H28033"/>
      <c r="I28033"/>
      <c r="K28033"/>
      <c r="L28033"/>
      <c r="M28033"/>
      <c r="N28033"/>
      <c r="O28033"/>
      <c r="P28033"/>
      <c r="S28033"/>
    </row>
    <row r="28034" spans="1:19" x14ac:dyDescent="0.3">
      <c r="A28034" s="25"/>
      <c r="B28034"/>
      <c r="C28034"/>
      <c r="D28034"/>
      <c r="E28034"/>
      <c r="F28034"/>
      <c r="G28034"/>
      <c r="H28034"/>
      <c r="I28034"/>
      <c r="K28034"/>
      <c r="L28034"/>
      <c r="M28034"/>
      <c r="N28034"/>
      <c r="O28034"/>
      <c r="P28034"/>
      <c r="S28034"/>
    </row>
    <row r="28035" spans="1:19" x14ac:dyDescent="0.3">
      <c r="A28035" s="25"/>
      <c r="B28035"/>
      <c r="C28035"/>
      <c r="D28035"/>
      <c r="E28035"/>
      <c r="F28035"/>
      <c r="G28035"/>
      <c r="H28035"/>
      <c r="I28035"/>
      <c r="K28035"/>
      <c r="L28035"/>
      <c r="M28035"/>
      <c r="N28035"/>
      <c r="O28035"/>
      <c r="P28035"/>
      <c r="S28035"/>
    </row>
    <row r="28036" spans="1:19" x14ac:dyDescent="0.3">
      <c r="A28036" s="25"/>
      <c r="B28036"/>
      <c r="C28036"/>
      <c r="D28036"/>
      <c r="E28036"/>
      <c r="F28036"/>
      <c r="G28036"/>
      <c r="H28036" s="14"/>
      <c r="I28036" s="14"/>
      <c r="K28036"/>
      <c r="L28036"/>
      <c r="M28036"/>
      <c r="N28036"/>
      <c r="O28036"/>
      <c r="P28036"/>
      <c r="S28036"/>
    </row>
    <row r="28037" spans="1:19" x14ac:dyDescent="0.3">
      <c r="A28037" s="25"/>
      <c r="B28037"/>
      <c r="C28037"/>
      <c r="D28037"/>
      <c r="E28037"/>
      <c r="F28037"/>
      <c r="G28037"/>
      <c r="H28037" s="14"/>
      <c r="I28037" s="14"/>
      <c r="K28037"/>
      <c r="L28037"/>
      <c r="M28037"/>
      <c r="N28037"/>
      <c r="O28037"/>
      <c r="P28037"/>
      <c r="S28037"/>
    </row>
    <row r="28038" spans="1:19" x14ac:dyDescent="0.3">
      <c r="A28038" s="25"/>
      <c r="B28038"/>
      <c r="C28038"/>
      <c r="D28038"/>
      <c r="E28038"/>
      <c r="F28038"/>
      <c r="G28038"/>
      <c r="H28038" s="14"/>
      <c r="I28038" s="14"/>
      <c r="K28038"/>
      <c r="L28038"/>
      <c r="M28038"/>
      <c r="N28038"/>
      <c r="O28038"/>
      <c r="P28038"/>
      <c r="S28038"/>
    </row>
    <row r="28039" spans="1:19" x14ac:dyDescent="0.3">
      <c r="A28039" s="25"/>
      <c r="B28039"/>
      <c r="C28039"/>
      <c r="D28039"/>
      <c r="E28039"/>
      <c r="F28039"/>
      <c r="G28039"/>
      <c r="H28039"/>
      <c r="I28039"/>
      <c r="K28039"/>
      <c r="L28039"/>
      <c r="M28039"/>
      <c r="N28039"/>
      <c r="O28039"/>
      <c r="P28039"/>
      <c r="S28039"/>
    </row>
    <row r="28040" spans="1:19" x14ac:dyDescent="0.3">
      <c r="A28040" s="25"/>
      <c r="B28040"/>
      <c r="C28040"/>
      <c r="D28040"/>
      <c r="E28040"/>
      <c r="F28040"/>
      <c r="G28040"/>
      <c r="H28040"/>
      <c r="I28040"/>
      <c r="K28040"/>
      <c r="L28040"/>
      <c r="M28040"/>
      <c r="N28040"/>
      <c r="O28040"/>
      <c r="P28040"/>
      <c r="S28040"/>
    </row>
    <row r="28041" spans="1:19" x14ac:dyDescent="0.3">
      <c r="A28041" s="25"/>
      <c r="B28041"/>
      <c r="C28041"/>
      <c r="D28041"/>
      <c r="E28041"/>
      <c r="F28041"/>
      <c r="G28041"/>
      <c r="H28041"/>
      <c r="I28041"/>
      <c r="K28041"/>
      <c r="L28041"/>
      <c r="M28041"/>
      <c r="N28041"/>
      <c r="O28041"/>
      <c r="P28041"/>
      <c r="S28041"/>
    </row>
    <row r="28042" spans="1:19" x14ac:dyDescent="0.3">
      <c r="A28042" s="25"/>
      <c r="B28042"/>
      <c r="C28042"/>
      <c r="D28042"/>
      <c r="E28042"/>
      <c r="F28042"/>
      <c r="G28042"/>
      <c r="H28042"/>
      <c r="I28042"/>
      <c r="K28042"/>
      <c r="L28042"/>
      <c r="M28042"/>
      <c r="N28042"/>
      <c r="O28042"/>
      <c r="P28042"/>
      <c r="S28042"/>
    </row>
    <row r="28043" spans="1:19" x14ac:dyDescent="0.3">
      <c r="A28043" s="25"/>
      <c r="B28043"/>
      <c r="C28043"/>
      <c r="D28043"/>
      <c r="E28043"/>
      <c r="F28043"/>
      <c r="G28043"/>
      <c r="H28043"/>
      <c r="I28043"/>
      <c r="K28043"/>
      <c r="L28043"/>
      <c r="M28043"/>
      <c r="N28043"/>
      <c r="O28043"/>
      <c r="P28043"/>
      <c r="S28043"/>
    </row>
    <row r="28044" spans="1:19" x14ac:dyDescent="0.3">
      <c r="A28044" s="25"/>
      <c r="B28044"/>
      <c r="C28044"/>
      <c r="D28044"/>
      <c r="E28044"/>
      <c r="F28044"/>
      <c r="G28044"/>
      <c r="H28044"/>
      <c r="I28044"/>
      <c r="K28044"/>
      <c r="L28044"/>
      <c r="M28044"/>
      <c r="N28044"/>
      <c r="O28044"/>
      <c r="P28044"/>
      <c r="S28044"/>
    </row>
    <row r="28045" spans="1:19" x14ac:dyDescent="0.3">
      <c r="A28045" s="25"/>
      <c r="B28045"/>
      <c r="C28045"/>
      <c r="D28045"/>
      <c r="E28045"/>
      <c r="F28045"/>
      <c r="G28045"/>
      <c r="H28045"/>
      <c r="I28045"/>
      <c r="K28045"/>
      <c r="L28045"/>
      <c r="M28045"/>
      <c r="N28045"/>
      <c r="O28045"/>
      <c r="P28045"/>
      <c r="S28045"/>
    </row>
    <row r="28046" spans="1:19" x14ac:dyDescent="0.3">
      <c r="A28046" s="25"/>
      <c r="B28046"/>
      <c r="C28046"/>
      <c r="D28046"/>
      <c r="E28046"/>
      <c r="F28046"/>
      <c r="G28046"/>
      <c r="H28046"/>
      <c r="I28046"/>
      <c r="K28046"/>
      <c r="L28046"/>
      <c r="M28046"/>
      <c r="N28046"/>
      <c r="O28046"/>
      <c r="P28046"/>
      <c r="S28046"/>
    </row>
    <row r="28047" spans="1:19" x14ac:dyDescent="0.3">
      <c r="A28047" s="25"/>
      <c r="B28047"/>
      <c r="C28047"/>
      <c r="D28047"/>
      <c r="E28047"/>
      <c r="F28047"/>
      <c r="G28047"/>
      <c r="H28047"/>
      <c r="I28047"/>
      <c r="K28047"/>
      <c r="L28047"/>
      <c r="M28047"/>
      <c r="N28047"/>
      <c r="O28047"/>
      <c r="P28047"/>
      <c r="S28047"/>
    </row>
    <row r="28048" spans="1:19" x14ac:dyDescent="0.3">
      <c r="A28048" s="25"/>
      <c r="B28048"/>
      <c r="C28048"/>
      <c r="D28048"/>
      <c r="E28048"/>
      <c r="F28048"/>
      <c r="G28048"/>
      <c r="H28048"/>
      <c r="I28048"/>
      <c r="K28048"/>
      <c r="L28048"/>
      <c r="M28048"/>
      <c r="N28048"/>
      <c r="O28048"/>
      <c r="P28048"/>
      <c r="S28048"/>
    </row>
    <row r="28049" spans="1:19" x14ac:dyDescent="0.3">
      <c r="A28049" s="25"/>
      <c r="B28049"/>
      <c r="C28049"/>
      <c r="D28049"/>
      <c r="E28049"/>
      <c r="F28049"/>
      <c r="G28049"/>
      <c r="H28049"/>
      <c r="I28049"/>
      <c r="K28049"/>
      <c r="L28049"/>
      <c r="M28049"/>
      <c r="N28049"/>
      <c r="O28049"/>
      <c r="P28049"/>
      <c r="S28049"/>
    </row>
    <row r="28050" spans="1:19" x14ac:dyDescent="0.3">
      <c r="A28050" s="25"/>
      <c r="B28050"/>
      <c r="C28050"/>
      <c r="D28050"/>
      <c r="E28050"/>
      <c r="F28050"/>
      <c r="G28050"/>
      <c r="H28050"/>
      <c r="I28050"/>
      <c r="K28050"/>
      <c r="L28050"/>
      <c r="M28050"/>
      <c r="N28050"/>
      <c r="O28050"/>
      <c r="P28050"/>
      <c r="S28050"/>
    </row>
    <row r="28051" spans="1:19" x14ac:dyDescent="0.3">
      <c r="A28051" s="25"/>
      <c r="B28051"/>
      <c r="C28051"/>
      <c r="D28051"/>
      <c r="E28051"/>
      <c r="F28051"/>
      <c r="G28051"/>
      <c r="H28051"/>
      <c r="I28051"/>
      <c r="K28051"/>
      <c r="L28051"/>
      <c r="M28051"/>
      <c r="N28051"/>
      <c r="O28051"/>
      <c r="P28051"/>
      <c r="S28051"/>
    </row>
    <row r="28052" spans="1:19" x14ac:dyDescent="0.3">
      <c r="A28052" s="25"/>
      <c r="B28052"/>
      <c r="C28052"/>
      <c r="D28052"/>
      <c r="E28052"/>
      <c r="F28052"/>
      <c r="G28052"/>
      <c r="H28052"/>
      <c r="I28052"/>
      <c r="K28052"/>
      <c r="L28052"/>
      <c r="M28052"/>
      <c r="N28052"/>
      <c r="O28052"/>
      <c r="P28052"/>
      <c r="S28052"/>
    </row>
    <row r="28053" spans="1:19" x14ac:dyDescent="0.3">
      <c r="A28053" s="25"/>
      <c r="B28053"/>
      <c r="C28053"/>
      <c r="D28053"/>
      <c r="E28053"/>
      <c r="F28053"/>
      <c r="G28053"/>
      <c r="H28053"/>
      <c r="I28053"/>
      <c r="K28053"/>
      <c r="L28053"/>
      <c r="M28053"/>
      <c r="N28053"/>
      <c r="O28053"/>
      <c r="P28053"/>
      <c r="S28053"/>
    </row>
    <row r="28054" spans="1:19" x14ac:dyDescent="0.3">
      <c r="A28054" s="25"/>
      <c r="B28054"/>
      <c r="C28054"/>
      <c r="D28054"/>
      <c r="E28054"/>
      <c r="F28054"/>
      <c r="G28054"/>
      <c r="H28054"/>
      <c r="I28054"/>
      <c r="K28054"/>
      <c r="L28054"/>
      <c r="M28054"/>
      <c r="N28054"/>
      <c r="O28054"/>
      <c r="P28054"/>
      <c r="S28054"/>
    </row>
    <row r="28055" spans="1:19" x14ac:dyDescent="0.3">
      <c r="A28055" s="25"/>
      <c r="B28055"/>
      <c r="C28055"/>
      <c r="D28055"/>
      <c r="E28055"/>
      <c r="F28055"/>
      <c r="G28055"/>
      <c r="H28055"/>
      <c r="I28055"/>
      <c r="K28055"/>
      <c r="L28055"/>
      <c r="M28055"/>
      <c r="N28055"/>
      <c r="O28055"/>
      <c r="P28055"/>
      <c r="S28055"/>
    </row>
    <row r="28056" spans="1:19" x14ac:dyDescent="0.3">
      <c r="A28056" s="25"/>
      <c r="B28056"/>
      <c r="C28056"/>
      <c r="D28056"/>
      <c r="E28056"/>
      <c r="F28056"/>
      <c r="G28056"/>
      <c r="H28056"/>
      <c r="I28056"/>
      <c r="K28056"/>
      <c r="L28056"/>
      <c r="M28056"/>
      <c r="N28056"/>
      <c r="O28056"/>
      <c r="P28056"/>
      <c r="S28056"/>
    </row>
    <row r="28057" spans="1:19" x14ac:dyDescent="0.3">
      <c r="A28057" s="25"/>
      <c r="B28057"/>
      <c r="C28057"/>
      <c r="D28057"/>
      <c r="E28057"/>
      <c r="F28057"/>
      <c r="G28057"/>
      <c r="H28057"/>
      <c r="I28057"/>
      <c r="K28057"/>
      <c r="L28057"/>
      <c r="M28057"/>
      <c r="N28057"/>
      <c r="O28057"/>
      <c r="P28057"/>
      <c r="S28057"/>
    </row>
    <row r="28058" spans="1:19" x14ac:dyDescent="0.3">
      <c r="A28058" s="25"/>
      <c r="B28058"/>
      <c r="C28058"/>
      <c r="D28058"/>
      <c r="E28058"/>
      <c r="F28058"/>
      <c r="G28058"/>
      <c r="H28058"/>
      <c r="I28058"/>
      <c r="K28058"/>
      <c r="L28058"/>
      <c r="M28058"/>
      <c r="N28058"/>
      <c r="O28058"/>
      <c r="P28058"/>
      <c r="S28058"/>
    </row>
    <row r="28059" spans="1:19" x14ac:dyDescent="0.3">
      <c r="A28059" s="25"/>
      <c r="B28059"/>
      <c r="C28059"/>
      <c r="D28059"/>
      <c r="E28059"/>
      <c r="F28059"/>
      <c r="G28059"/>
      <c r="H28059"/>
      <c r="I28059"/>
      <c r="K28059"/>
      <c r="L28059"/>
      <c r="M28059"/>
      <c r="N28059"/>
      <c r="O28059"/>
      <c r="P28059"/>
      <c r="S28059"/>
    </row>
    <row r="28060" spans="1:19" x14ac:dyDescent="0.3">
      <c r="A28060" s="25"/>
      <c r="B28060"/>
      <c r="C28060"/>
      <c r="D28060"/>
      <c r="E28060"/>
      <c r="F28060"/>
      <c r="G28060"/>
      <c r="H28060"/>
      <c r="I28060"/>
      <c r="K28060"/>
      <c r="L28060"/>
      <c r="M28060"/>
      <c r="N28060"/>
      <c r="O28060"/>
      <c r="P28060"/>
      <c r="S28060"/>
    </row>
    <row r="28061" spans="1:19" x14ac:dyDescent="0.3">
      <c r="A28061" s="25"/>
      <c r="B28061"/>
      <c r="C28061"/>
      <c r="D28061"/>
      <c r="E28061"/>
      <c r="F28061"/>
      <c r="G28061"/>
      <c r="H28061"/>
      <c r="I28061"/>
      <c r="K28061"/>
      <c r="L28061"/>
      <c r="M28061"/>
      <c r="N28061"/>
      <c r="O28061"/>
      <c r="P28061"/>
      <c r="S28061"/>
    </row>
    <row r="28062" spans="1:19" x14ac:dyDescent="0.3">
      <c r="A28062" s="25"/>
      <c r="B28062"/>
      <c r="C28062"/>
      <c r="D28062"/>
      <c r="E28062"/>
      <c r="F28062"/>
      <c r="G28062"/>
      <c r="H28062"/>
      <c r="I28062"/>
      <c r="K28062"/>
      <c r="L28062"/>
      <c r="M28062"/>
      <c r="N28062"/>
      <c r="O28062"/>
      <c r="P28062"/>
      <c r="S28062"/>
    </row>
    <row r="28063" spans="1:19" x14ac:dyDescent="0.3">
      <c r="A28063" s="25"/>
      <c r="B28063"/>
      <c r="C28063"/>
      <c r="D28063"/>
      <c r="E28063"/>
      <c r="F28063"/>
      <c r="G28063"/>
      <c r="H28063"/>
      <c r="I28063"/>
      <c r="K28063"/>
      <c r="L28063"/>
      <c r="M28063"/>
      <c r="N28063"/>
      <c r="O28063"/>
      <c r="P28063"/>
      <c r="S28063"/>
    </row>
    <row r="28064" spans="1:19" x14ac:dyDescent="0.3">
      <c r="A28064" s="25"/>
      <c r="B28064"/>
      <c r="C28064"/>
      <c r="D28064"/>
      <c r="E28064"/>
      <c r="F28064"/>
      <c r="G28064"/>
      <c r="H28064"/>
      <c r="I28064"/>
      <c r="K28064"/>
      <c r="L28064"/>
      <c r="M28064"/>
      <c r="N28064"/>
      <c r="O28064"/>
      <c r="P28064"/>
      <c r="S28064"/>
    </row>
    <row r="28065" spans="1:19" x14ac:dyDescent="0.3">
      <c r="A28065" s="25"/>
      <c r="B28065"/>
      <c r="C28065"/>
      <c r="D28065"/>
      <c r="E28065"/>
      <c r="F28065"/>
      <c r="G28065"/>
      <c r="H28065" s="26"/>
      <c r="I28065" s="26"/>
      <c r="K28065"/>
      <c r="L28065"/>
      <c r="M28065"/>
      <c r="N28065"/>
      <c r="O28065"/>
      <c r="P28065"/>
      <c r="S28065"/>
    </row>
    <row r="28066" spans="1:19" x14ac:dyDescent="0.3">
      <c r="A28066" s="25"/>
      <c r="B28066"/>
      <c r="C28066"/>
      <c r="D28066"/>
      <c r="E28066"/>
      <c r="F28066"/>
      <c r="G28066"/>
      <c r="H28066" s="26"/>
      <c r="I28066" s="26"/>
      <c r="K28066"/>
      <c r="L28066"/>
      <c r="M28066"/>
      <c r="N28066"/>
      <c r="O28066"/>
      <c r="P28066"/>
      <c r="S28066"/>
    </row>
    <row r="28067" spans="1:19" x14ac:dyDescent="0.3">
      <c r="A28067" s="25"/>
      <c r="B28067"/>
      <c r="C28067"/>
      <c r="D28067"/>
      <c r="E28067"/>
      <c r="F28067"/>
      <c r="G28067"/>
      <c r="H28067" s="26"/>
      <c r="I28067" s="26"/>
      <c r="K28067"/>
      <c r="L28067"/>
      <c r="M28067"/>
      <c r="N28067"/>
      <c r="O28067"/>
      <c r="P28067"/>
      <c r="S28067"/>
    </row>
    <row r="28068" spans="1:19" x14ac:dyDescent="0.3">
      <c r="A28068" s="25"/>
      <c r="B28068"/>
      <c r="C28068"/>
      <c r="D28068"/>
      <c r="E28068"/>
      <c r="F28068"/>
      <c r="G28068"/>
      <c r="H28068" s="26"/>
      <c r="I28068" s="26"/>
      <c r="K28068"/>
      <c r="L28068"/>
      <c r="M28068"/>
      <c r="N28068"/>
      <c r="O28068"/>
      <c r="P28068"/>
      <c r="S28068"/>
    </row>
    <row r="28069" spans="1:19" x14ac:dyDescent="0.3">
      <c r="A28069" s="25"/>
      <c r="B28069"/>
      <c r="C28069"/>
      <c r="D28069"/>
      <c r="E28069"/>
      <c r="F28069"/>
      <c r="G28069"/>
      <c r="H28069" s="26"/>
      <c r="I28069" s="26"/>
      <c r="K28069"/>
      <c r="L28069"/>
      <c r="M28069"/>
      <c r="N28069"/>
      <c r="O28069"/>
      <c r="P28069"/>
      <c r="S28069"/>
    </row>
    <row r="28070" spans="1:19" x14ac:dyDescent="0.3">
      <c r="A28070" s="25"/>
      <c r="B28070"/>
      <c r="C28070"/>
      <c r="D28070"/>
      <c r="E28070"/>
      <c r="F28070"/>
      <c r="G28070"/>
      <c r="H28070" s="26"/>
      <c r="I28070" s="26"/>
      <c r="K28070"/>
      <c r="L28070"/>
      <c r="M28070"/>
      <c r="N28070"/>
      <c r="O28070"/>
      <c r="P28070"/>
      <c r="S28070"/>
    </row>
    <row r="28071" spans="1:19" x14ac:dyDescent="0.3">
      <c r="A28071" s="25"/>
      <c r="B28071"/>
      <c r="C28071"/>
      <c r="D28071"/>
      <c r="E28071"/>
      <c r="F28071"/>
      <c r="G28071"/>
      <c r="H28071"/>
      <c r="I28071"/>
      <c r="K28071"/>
      <c r="L28071"/>
      <c r="M28071"/>
      <c r="N28071"/>
      <c r="O28071"/>
      <c r="P28071"/>
      <c r="S28071"/>
    </row>
    <row r="28072" spans="1:19" x14ac:dyDescent="0.3">
      <c r="A28072" s="25"/>
      <c r="B28072"/>
      <c r="C28072"/>
      <c r="D28072"/>
      <c r="E28072"/>
      <c r="F28072"/>
      <c r="G28072"/>
      <c r="H28072"/>
      <c r="I28072"/>
      <c r="K28072"/>
      <c r="L28072"/>
      <c r="M28072"/>
      <c r="N28072"/>
      <c r="O28072"/>
      <c r="P28072"/>
      <c r="S28072"/>
    </row>
    <row r="28073" spans="1:19" x14ac:dyDescent="0.3">
      <c r="A28073" s="25"/>
      <c r="B28073"/>
      <c r="C28073"/>
      <c r="D28073"/>
      <c r="E28073"/>
      <c r="F28073"/>
      <c r="G28073"/>
      <c r="H28073"/>
      <c r="I28073"/>
      <c r="K28073"/>
      <c r="L28073"/>
      <c r="M28073"/>
      <c r="N28073"/>
      <c r="O28073"/>
      <c r="P28073"/>
      <c r="S28073"/>
    </row>
    <row r="28074" spans="1:19" x14ac:dyDescent="0.3">
      <c r="A28074" s="25"/>
      <c r="B28074"/>
      <c r="C28074"/>
      <c r="D28074"/>
      <c r="E28074"/>
      <c r="F28074"/>
      <c r="G28074"/>
      <c r="H28074"/>
      <c r="I28074"/>
      <c r="K28074"/>
      <c r="L28074"/>
      <c r="M28074"/>
      <c r="N28074"/>
      <c r="O28074"/>
      <c r="P28074"/>
      <c r="S28074"/>
    </row>
    <row r="28075" spans="1:19" x14ac:dyDescent="0.3">
      <c r="A28075" s="25"/>
      <c r="B28075"/>
      <c r="C28075"/>
      <c r="D28075"/>
      <c r="E28075"/>
      <c r="F28075"/>
      <c r="G28075"/>
      <c r="H28075"/>
      <c r="I28075"/>
      <c r="K28075"/>
      <c r="L28075"/>
      <c r="M28075"/>
      <c r="N28075"/>
      <c r="O28075"/>
      <c r="P28075"/>
      <c r="S28075"/>
    </row>
    <row r="28076" spans="1:19" x14ac:dyDescent="0.3">
      <c r="A28076" s="25"/>
      <c r="B28076"/>
      <c r="C28076"/>
      <c r="D28076"/>
      <c r="E28076"/>
      <c r="F28076"/>
      <c r="G28076"/>
      <c r="H28076"/>
      <c r="I28076"/>
      <c r="K28076"/>
      <c r="L28076"/>
      <c r="M28076"/>
      <c r="N28076"/>
      <c r="O28076"/>
      <c r="P28076"/>
      <c r="S28076"/>
    </row>
    <row r="28077" spans="1:19" x14ac:dyDescent="0.3">
      <c r="A28077" s="25"/>
      <c r="B28077"/>
      <c r="C28077"/>
      <c r="D28077"/>
      <c r="E28077"/>
      <c r="F28077"/>
      <c r="G28077"/>
      <c r="H28077"/>
      <c r="I28077"/>
      <c r="K28077"/>
      <c r="L28077"/>
      <c r="M28077"/>
      <c r="N28077"/>
      <c r="O28077"/>
      <c r="P28077"/>
      <c r="S28077"/>
    </row>
    <row r="28078" spans="1:19" x14ac:dyDescent="0.3">
      <c r="A28078" s="25"/>
      <c r="B28078"/>
      <c r="C28078"/>
      <c r="D28078"/>
      <c r="E28078"/>
      <c r="F28078"/>
      <c r="G28078"/>
      <c r="H28078"/>
      <c r="I28078"/>
      <c r="K28078"/>
      <c r="L28078"/>
      <c r="M28078"/>
      <c r="N28078"/>
      <c r="O28078"/>
      <c r="P28078"/>
      <c r="S28078"/>
    </row>
    <row r="28079" spans="1:19" x14ac:dyDescent="0.3">
      <c r="A28079" s="25"/>
      <c r="B28079"/>
      <c r="C28079"/>
      <c r="D28079"/>
      <c r="E28079"/>
      <c r="F28079"/>
      <c r="G28079"/>
      <c r="H28079"/>
      <c r="I28079"/>
      <c r="K28079"/>
      <c r="L28079"/>
      <c r="M28079"/>
      <c r="N28079"/>
      <c r="O28079"/>
      <c r="P28079"/>
      <c r="S28079"/>
    </row>
    <row r="28080" spans="1:19" x14ac:dyDescent="0.3">
      <c r="A28080" s="25"/>
      <c r="B28080"/>
      <c r="C28080"/>
      <c r="D28080"/>
      <c r="E28080"/>
      <c r="F28080"/>
      <c r="G28080"/>
      <c r="H28080"/>
      <c r="I28080"/>
      <c r="K28080"/>
      <c r="L28080"/>
      <c r="M28080"/>
      <c r="N28080"/>
      <c r="O28080"/>
      <c r="P28080"/>
      <c r="S28080"/>
    </row>
    <row r="28081" spans="1:19" x14ac:dyDescent="0.3">
      <c r="A28081" s="25"/>
      <c r="B28081"/>
      <c r="C28081"/>
      <c r="D28081"/>
      <c r="E28081"/>
      <c r="F28081"/>
      <c r="G28081"/>
      <c r="H28081"/>
      <c r="I28081"/>
      <c r="K28081"/>
      <c r="L28081"/>
      <c r="M28081"/>
      <c r="N28081"/>
      <c r="O28081"/>
      <c r="P28081"/>
      <c r="S28081"/>
    </row>
    <row r="28082" spans="1:19" x14ac:dyDescent="0.3">
      <c r="A28082" s="25"/>
      <c r="B28082"/>
      <c r="C28082"/>
      <c r="D28082"/>
      <c r="E28082"/>
      <c r="F28082"/>
      <c r="G28082"/>
      <c r="H28082"/>
      <c r="I28082"/>
      <c r="K28082"/>
      <c r="L28082"/>
      <c r="M28082"/>
      <c r="N28082"/>
      <c r="O28082"/>
      <c r="P28082"/>
      <c r="S28082"/>
    </row>
    <row r="28083" spans="1:19" x14ac:dyDescent="0.3">
      <c r="A28083" s="25"/>
      <c r="B28083"/>
      <c r="C28083"/>
      <c r="D28083"/>
      <c r="E28083"/>
      <c r="F28083"/>
      <c r="G28083"/>
      <c r="H28083"/>
      <c r="I28083"/>
      <c r="K28083"/>
      <c r="L28083"/>
      <c r="M28083"/>
      <c r="N28083"/>
      <c r="O28083"/>
      <c r="P28083"/>
      <c r="S28083"/>
    </row>
    <row r="28084" spans="1:19" x14ac:dyDescent="0.3">
      <c r="A28084" s="25"/>
      <c r="B28084"/>
      <c r="C28084"/>
      <c r="D28084"/>
      <c r="E28084"/>
      <c r="F28084"/>
      <c r="G28084"/>
      <c r="H28084"/>
      <c r="I28084"/>
      <c r="K28084"/>
      <c r="L28084"/>
      <c r="M28084"/>
      <c r="N28084"/>
      <c r="O28084"/>
      <c r="P28084"/>
      <c r="S28084"/>
    </row>
    <row r="28085" spans="1:19" x14ac:dyDescent="0.3">
      <c r="A28085" s="25"/>
      <c r="B28085"/>
      <c r="C28085"/>
      <c r="D28085"/>
      <c r="E28085"/>
      <c r="F28085"/>
      <c r="G28085"/>
      <c r="H28085"/>
      <c r="I28085"/>
      <c r="K28085"/>
      <c r="L28085"/>
      <c r="M28085"/>
      <c r="N28085"/>
      <c r="O28085"/>
      <c r="P28085"/>
      <c r="S28085"/>
    </row>
    <row r="28086" spans="1:19" x14ac:dyDescent="0.3">
      <c r="A28086" s="25"/>
      <c r="B28086"/>
      <c r="C28086"/>
      <c r="D28086"/>
      <c r="E28086"/>
      <c r="F28086"/>
      <c r="G28086"/>
      <c r="H28086"/>
      <c r="I28086"/>
      <c r="K28086"/>
      <c r="L28086"/>
      <c r="M28086"/>
      <c r="N28086"/>
      <c r="O28086"/>
      <c r="P28086"/>
      <c r="S28086"/>
    </row>
    <row r="28087" spans="1:19" x14ac:dyDescent="0.3">
      <c r="A28087" s="25"/>
      <c r="B28087"/>
      <c r="C28087"/>
      <c r="D28087"/>
      <c r="E28087"/>
      <c r="F28087"/>
      <c r="G28087"/>
      <c r="H28087"/>
      <c r="I28087"/>
      <c r="K28087"/>
      <c r="L28087"/>
      <c r="M28087"/>
      <c r="N28087"/>
      <c r="O28087"/>
      <c r="P28087"/>
      <c r="S28087"/>
    </row>
    <row r="28088" spans="1:19" x14ac:dyDescent="0.3">
      <c r="A28088" s="25"/>
      <c r="B28088"/>
      <c r="C28088"/>
      <c r="D28088"/>
      <c r="E28088"/>
      <c r="F28088"/>
      <c r="G28088"/>
      <c r="H28088"/>
      <c r="I28088"/>
      <c r="K28088"/>
      <c r="L28088"/>
      <c r="M28088"/>
      <c r="N28088"/>
      <c r="O28088"/>
      <c r="P28088"/>
      <c r="S28088"/>
    </row>
    <row r="28089" spans="1:19" x14ac:dyDescent="0.3">
      <c r="A28089" s="25"/>
      <c r="B28089"/>
      <c r="C28089"/>
      <c r="D28089"/>
      <c r="E28089"/>
      <c r="F28089"/>
      <c r="G28089"/>
      <c r="H28089"/>
      <c r="I28089"/>
      <c r="K28089"/>
      <c r="L28089"/>
      <c r="M28089"/>
      <c r="N28089"/>
      <c r="O28089"/>
      <c r="P28089"/>
      <c r="S28089"/>
    </row>
    <row r="28090" spans="1:19" x14ac:dyDescent="0.3">
      <c r="A28090" s="25"/>
      <c r="B28090"/>
      <c r="C28090"/>
      <c r="D28090"/>
      <c r="E28090"/>
      <c r="F28090"/>
      <c r="G28090"/>
      <c r="H28090"/>
      <c r="I28090"/>
      <c r="K28090"/>
      <c r="L28090"/>
      <c r="M28090"/>
      <c r="N28090"/>
      <c r="O28090"/>
      <c r="P28090"/>
      <c r="S28090"/>
    </row>
    <row r="28091" spans="1:19" x14ac:dyDescent="0.3">
      <c r="A28091" s="25"/>
      <c r="B28091"/>
      <c r="C28091"/>
      <c r="D28091"/>
      <c r="E28091"/>
      <c r="F28091"/>
      <c r="G28091"/>
      <c r="H28091"/>
      <c r="I28091"/>
      <c r="K28091"/>
      <c r="L28091"/>
      <c r="M28091"/>
      <c r="N28091"/>
      <c r="O28091"/>
      <c r="P28091"/>
      <c r="S28091"/>
    </row>
    <row r="28092" spans="1:19" x14ac:dyDescent="0.3">
      <c r="A28092" s="25"/>
      <c r="B28092"/>
      <c r="C28092"/>
      <c r="D28092"/>
      <c r="E28092"/>
      <c r="F28092"/>
      <c r="G28092"/>
      <c r="H28092"/>
      <c r="I28092"/>
      <c r="K28092"/>
      <c r="L28092"/>
      <c r="M28092"/>
      <c r="N28092"/>
      <c r="O28092"/>
      <c r="P28092"/>
      <c r="S28092"/>
    </row>
    <row r="28093" spans="1:19" x14ac:dyDescent="0.3">
      <c r="A28093" s="25"/>
      <c r="B28093"/>
      <c r="C28093"/>
      <c r="D28093"/>
      <c r="E28093"/>
      <c r="F28093"/>
      <c r="G28093"/>
      <c r="H28093"/>
      <c r="I28093"/>
      <c r="K28093"/>
      <c r="L28093"/>
      <c r="M28093"/>
      <c r="N28093"/>
      <c r="O28093"/>
      <c r="P28093"/>
      <c r="S28093"/>
    </row>
    <row r="28094" spans="1:19" x14ac:dyDescent="0.3">
      <c r="A28094" s="25"/>
      <c r="B28094"/>
      <c r="C28094"/>
      <c r="D28094"/>
      <c r="E28094"/>
      <c r="F28094"/>
      <c r="G28094"/>
      <c r="H28094"/>
      <c r="I28094"/>
      <c r="K28094"/>
      <c r="L28094"/>
      <c r="M28094"/>
      <c r="N28094"/>
      <c r="O28094"/>
      <c r="P28094"/>
      <c r="S28094"/>
    </row>
    <row r="28095" spans="1:19" x14ac:dyDescent="0.3">
      <c r="A28095" s="25"/>
      <c r="B28095"/>
      <c r="C28095"/>
      <c r="D28095"/>
      <c r="E28095"/>
      <c r="F28095"/>
      <c r="G28095"/>
      <c r="H28095"/>
      <c r="I28095"/>
      <c r="K28095"/>
      <c r="L28095"/>
      <c r="M28095"/>
      <c r="N28095"/>
      <c r="O28095"/>
      <c r="P28095"/>
      <c r="S28095"/>
    </row>
    <row r="28096" spans="1:19" x14ac:dyDescent="0.3">
      <c r="A28096" s="25"/>
      <c r="B28096"/>
      <c r="C28096"/>
      <c r="D28096"/>
      <c r="E28096"/>
      <c r="F28096"/>
      <c r="G28096"/>
      <c r="H28096"/>
      <c r="I28096"/>
      <c r="K28096"/>
      <c r="L28096"/>
      <c r="M28096"/>
      <c r="N28096"/>
      <c r="O28096"/>
      <c r="P28096"/>
      <c r="S28096"/>
    </row>
    <row r="28097" spans="1:19" x14ac:dyDescent="0.3">
      <c r="A28097" s="25"/>
      <c r="B28097"/>
      <c r="C28097"/>
      <c r="D28097"/>
      <c r="E28097"/>
      <c r="F28097"/>
      <c r="G28097"/>
      <c r="H28097"/>
      <c r="I28097"/>
      <c r="K28097"/>
      <c r="L28097"/>
      <c r="M28097"/>
      <c r="N28097"/>
      <c r="O28097"/>
      <c r="P28097"/>
      <c r="S28097"/>
    </row>
    <row r="28098" spans="1:19" x14ac:dyDescent="0.3">
      <c r="A28098" s="25"/>
      <c r="B28098"/>
      <c r="C28098"/>
      <c r="D28098"/>
      <c r="E28098"/>
      <c r="F28098"/>
      <c r="G28098"/>
      <c r="H28098"/>
      <c r="I28098"/>
      <c r="K28098"/>
      <c r="L28098"/>
      <c r="M28098"/>
      <c r="N28098"/>
      <c r="O28098"/>
      <c r="P28098"/>
      <c r="S28098"/>
    </row>
    <row r="28099" spans="1:19" x14ac:dyDescent="0.3">
      <c r="A28099" s="25"/>
      <c r="B28099"/>
      <c r="C28099"/>
      <c r="D28099"/>
      <c r="E28099"/>
      <c r="F28099"/>
      <c r="G28099"/>
      <c r="H28099"/>
      <c r="I28099"/>
      <c r="K28099"/>
      <c r="L28099"/>
      <c r="M28099"/>
      <c r="N28099"/>
      <c r="O28099"/>
      <c r="P28099"/>
      <c r="S28099"/>
    </row>
    <row r="28100" spans="1:19" x14ac:dyDescent="0.3">
      <c r="A28100" s="25"/>
      <c r="B28100"/>
      <c r="C28100"/>
      <c r="D28100"/>
      <c r="E28100"/>
      <c r="F28100"/>
      <c r="G28100"/>
      <c r="H28100"/>
      <c r="I28100"/>
      <c r="K28100"/>
      <c r="L28100"/>
      <c r="M28100"/>
      <c r="N28100"/>
      <c r="O28100"/>
      <c r="P28100"/>
      <c r="S28100"/>
    </row>
    <row r="28101" spans="1:19" x14ac:dyDescent="0.3">
      <c r="A28101" s="25"/>
      <c r="B28101"/>
      <c r="C28101"/>
      <c r="D28101"/>
      <c r="E28101"/>
      <c r="F28101"/>
      <c r="G28101"/>
      <c r="H28101"/>
      <c r="I28101"/>
      <c r="K28101"/>
      <c r="L28101"/>
      <c r="M28101"/>
      <c r="N28101"/>
      <c r="O28101"/>
      <c r="P28101"/>
      <c r="S28101"/>
    </row>
    <row r="28102" spans="1:19" x14ac:dyDescent="0.3">
      <c r="A28102" s="25"/>
      <c r="B28102"/>
      <c r="C28102"/>
      <c r="D28102"/>
      <c r="E28102"/>
      <c r="F28102"/>
      <c r="G28102"/>
      <c r="H28102"/>
      <c r="I28102"/>
      <c r="K28102"/>
      <c r="L28102"/>
      <c r="M28102"/>
      <c r="N28102"/>
      <c r="O28102"/>
      <c r="P28102"/>
      <c r="S28102"/>
    </row>
    <row r="28103" spans="1:19" x14ac:dyDescent="0.3">
      <c r="A28103" s="25"/>
      <c r="B28103"/>
      <c r="C28103"/>
      <c r="D28103"/>
      <c r="E28103"/>
      <c r="F28103"/>
      <c r="G28103"/>
      <c r="H28103"/>
      <c r="I28103"/>
      <c r="K28103"/>
      <c r="L28103"/>
      <c r="M28103"/>
      <c r="N28103"/>
      <c r="O28103"/>
      <c r="P28103"/>
      <c r="S28103"/>
    </row>
    <row r="28104" spans="1:19" x14ac:dyDescent="0.3">
      <c r="A28104" s="25"/>
      <c r="B28104"/>
      <c r="C28104"/>
      <c r="D28104"/>
      <c r="E28104"/>
      <c r="F28104"/>
      <c r="G28104"/>
      <c r="H28104"/>
      <c r="I28104"/>
      <c r="K28104"/>
      <c r="L28104"/>
      <c r="M28104"/>
      <c r="N28104"/>
      <c r="O28104"/>
      <c r="P28104"/>
      <c r="S28104"/>
    </row>
    <row r="28105" spans="1:19" x14ac:dyDescent="0.3">
      <c r="A28105" s="25"/>
      <c r="B28105"/>
      <c r="C28105"/>
      <c r="D28105"/>
      <c r="E28105"/>
      <c r="F28105"/>
      <c r="G28105"/>
      <c r="H28105"/>
      <c r="I28105"/>
      <c r="K28105"/>
      <c r="L28105"/>
      <c r="M28105"/>
      <c r="N28105"/>
      <c r="O28105"/>
      <c r="P28105"/>
      <c r="S28105"/>
    </row>
    <row r="28106" spans="1:19" x14ac:dyDescent="0.3">
      <c r="A28106" s="25"/>
      <c r="B28106"/>
      <c r="C28106"/>
      <c r="D28106"/>
      <c r="E28106"/>
      <c r="F28106"/>
      <c r="G28106"/>
      <c r="H28106"/>
      <c r="I28106"/>
      <c r="K28106"/>
      <c r="L28106"/>
      <c r="M28106"/>
      <c r="N28106"/>
      <c r="O28106"/>
      <c r="P28106"/>
      <c r="S28106"/>
    </row>
    <row r="28107" spans="1:19" x14ac:dyDescent="0.3">
      <c r="A28107" s="25"/>
      <c r="B28107"/>
      <c r="C28107"/>
      <c r="D28107"/>
      <c r="E28107"/>
      <c r="F28107"/>
      <c r="G28107"/>
      <c r="H28107"/>
      <c r="I28107"/>
      <c r="K28107"/>
      <c r="L28107"/>
      <c r="M28107"/>
      <c r="N28107"/>
      <c r="O28107"/>
      <c r="P28107"/>
      <c r="S28107"/>
    </row>
    <row r="28108" spans="1:19" x14ac:dyDescent="0.3">
      <c r="A28108" s="25"/>
      <c r="B28108"/>
      <c r="C28108"/>
      <c r="D28108"/>
      <c r="E28108"/>
      <c r="F28108"/>
      <c r="G28108"/>
      <c r="H28108"/>
      <c r="I28108"/>
      <c r="K28108"/>
      <c r="L28108"/>
      <c r="M28108"/>
      <c r="N28108"/>
      <c r="O28108"/>
      <c r="P28108"/>
      <c r="S28108"/>
    </row>
    <row r="28109" spans="1:19" x14ac:dyDescent="0.3">
      <c r="A28109" s="25"/>
      <c r="B28109"/>
      <c r="C28109"/>
      <c r="D28109"/>
      <c r="E28109"/>
      <c r="F28109"/>
      <c r="G28109"/>
      <c r="H28109"/>
      <c r="I28109"/>
      <c r="K28109"/>
      <c r="L28109"/>
      <c r="M28109"/>
      <c r="N28109"/>
      <c r="O28109"/>
      <c r="P28109"/>
      <c r="S28109"/>
    </row>
    <row r="28110" spans="1:19" x14ac:dyDescent="0.3">
      <c r="A28110" s="25"/>
      <c r="B28110"/>
      <c r="C28110"/>
      <c r="D28110"/>
      <c r="E28110"/>
      <c r="F28110"/>
      <c r="G28110"/>
      <c r="H28110" s="14"/>
      <c r="I28110" s="14"/>
      <c r="K28110"/>
      <c r="L28110"/>
      <c r="M28110"/>
      <c r="N28110"/>
      <c r="O28110"/>
      <c r="P28110"/>
      <c r="S28110"/>
    </row>
    <row r="28111" spans="1:19" x14ac:dyDescent="0.3">
      <c r="A28111" s="25"/>
      <c r="B28111"/>
      <c r="C28111"/>
      <c r="D28111"/>
      <c r="E28111"/>
      <c r="F28111"/>
      <c r="G28111"/>
      <c r="H28111" s="14"/>
      <c r="I28111" s="14"/>
      <c r="K28111"/>
      <c r="L28111"/>
      <c r="M28111"/>
      <c r="N28111"/>
      <c r="O28111"/>
      <c r="P28111"/>
      <c r="S28111"/>
    </row>
    <row r="28112" spans="1:19" x14ac:dyDescent="0.3">
      <c r="A28112" s="25"/>
      <c r="B28112"/>
      <c r="C28112"/>
      <c r="D28112"/>
      <c r="E28112"/>
      <c r="F28112"/>
      <c r="G28112"/>
      <c r="H28112" s="14"/>
      <c r="I28112" s="14"/>
      <c r="K28112"/>
      <c r="L28112"/>
      <c r="M28112"/>
      <c r="N28112"/>
      <c r="O28112"/>
      <c r="P28112"/>
      <c r="S28112"/>
    </row>
    <row r="28113" spans="1:19" x14ac:dyDescent="0.3">
      <c r="A28113" s="25"/>
      <c r="B28113"/>
      <c r="C28113"/>
      <c r="D28113"/>
      <c r="E28113"/>
      <c r="F28113"/>
      <c r="G28113"/>
      <c r="H28113"/>
      <c r="I28113"/>
      <c r="K28113"/>
      <c r="L28113"/>
      <c r="M28113"/>
      <c r="N28113"/>
      <c r="O28113"/>
      <c r="P28113"/>
      <c r="S28113"/>
    </row>
    <row r="28114" spans="1:19" x14ac:dyDescent="0.3">
      <c r="A28114" s="25"/>
      <c r="B28114"/>
      <c r="C28114"/>
      <c r="D28114"/>
      <c r="E28114"/>
      <c r="F28114"/>
      <c r="G28114"/>
      <c r="H28114"/>
      <c r="I28114"/>
      <c r="K28114"/>
      <c r="L28114"/>
      <c r="M28114"/>
      <c r="N28114"/>
      <c r="O28114"/>
      <c r="P28114"/>
      <c r="S28114"/>
    </row>
    <row r="28115" spans="1:19" x14ac:dyDescent="0.3">
      <c r="A28115" s="25"/>
      <c r="B28115"/>
      <c r="C28115"/>
      <c r="D28115"/>
      <c r="E28115"/>
      <c r="F28115"/>
      <c r="G28115"/>
      <c r="H28115"/>
      <c r="I28115"/>
      <c r="K28115"/>
      <c r="L28115"/>
      <c r="M28115"/>
      <c r="N28115"/>
      <c r="O28115"/>
      <c r="P28115"/>
      <c r="S28115"/>
    </row>
    <row r="28116" spans="1:19" x14ac:dyDescent="0.3">
      <c r="A28116" s="25"/>
      <c r="B28116"/>
      <c r="C28116"/>
      <c r="D28116"/>
      <c r="E28116"/>
      <c r="F28116"/>
      <c r="G28116"/>
      <c r="H28116"/>
      <c r="I28116"/>
      <c r="K28116"/>
      <c r="L28116"/>
      <c r="M28116"/>
      <c r="N28116"/>
      <c r="O28116"/>
      <c r="P28116"/>
      <c r="S28116"/>
    </row>
    <row r="28117" spans="1:19" x14ac:dyDescent="0.3">
      <c r="A28117" s="25"/>
      <c r="B28117"/>
      <c r="C28117"/>
      <c r="D28117"/>
      <c r="E28117"/>
      <c r="F28117"/>
      <c r="G28117"/>
      <c r="H28117"/>
      <c r="I28117"/>
      <c r="K28117"/>
      <c r="L28117"/>
      <c r="M28117"/>
      <c r="N28117"/>
      <c r="O28117"/>
      <c r="P28117"/>
      <c r="S28117"/>
    </row>
    <row r="28118" spans="1:19" x14ac:dyDescent="0.3">
      <c r="A28118" s="25"/>
      <c r="B28118"/>
      <c r="C28118"/>
      <c r="D28118"/>
      <c r="E28118"/>
      <c r="F28118"/>
      <c r="G28118"/>
      <c r="H28118"/>
      <c r="I28118"/>
      <c r="K28118"/>
      <c r="L28118"/>
      <c r="M28118"/>
      <c r="N28118"/>
      <c r="O28118"/>
      <c r="P28118"/>
      <c r="S28118"/>
    </row>
    <row r="28119" spans="1:19" x14ac:dyDescent="0.3">
      <c r="A28119" s="25"/>
      <c r="B28119"/>
      <c r="C28119"/>
      <c r="D28119"/>
      <c r="E28119"/>
      <c r="F28119"/>
      <c r="G28119"/>
      <c r="H28119"/>
      <c r="I28119"/>
      <c r="K28119"/>
      <c r="L28119"/>
      <c r="M28119"/>
      <c r="N28119"/>
      <c r="O28119"/>
      <c r="P28119"/>
      <c r="S28119"/>
    </row>
    <row r="28120" spans="1:19" x14ac:dyDescent="0.3">
      <c r="A28120" s="25"/>
      <c r="B28120"/>
      <c r="C28120"/>
      <c r="D28120"/>
      <c r="E28120"/>
      <c r="F28120"/>
      <c r="G28120"/>
      <c r="H28120"/>
      <c r="I28120"/>
      <c r="K28120"/>
      <c r="L28120"/>
      <c r="M28120"/>
      <c r="N28120"/>
      <c r="O28120"/>
      <c r="P28120"/>
      <c r="S28120"/>
    </row>
    <row r="28121" spans="1:19" x14ac:dyDescent="0.3">
      <c r="A28121" s="25"/>
      <c r="B28121"/>
      <c r="C28121"/>
      <c r="D28121"/>
      <c r="E28121"/>
      <c r="F28121"/>
      <c r="G28121"/>
      <c r="H28121"/>
      <c r="I28121"/>
      <c r="K28121"/>
      <c r="L28121"/>
      <c r="M28121"/>
      <c r="N28121"/>
      <c r="O28121"/>
      <c r="P28121"/>
      <c r="S28121"/>
    </row>
    <row r="28122" spans="1:19" x14ac:dyDescent="0.3">
      <c r="A28122" s="25"/>
      <c r="B28122"/>
      <c r="C28122"/>
      <c r="D28122"/>
      <c r="E28122"/>
      <c r="F28122"/>
      <c r="G28122"/>
      <c r="H28122"/>
      <c r="I28122"/>
      <c r="K28122"/>
      <c r="L28122"/>
      <c r="M28122"/>
      <c r="N28122"/>
      <c r="O28122"/>
      <c r="P28122"/>
      <c r="S28122"/>
    </row>
    <row r="28123" spans="1:19" x14ac:dyDescent="0.3">
      <c r="A28123" s="25"/>
      <c r="B28123"/>
      <c r="C28123"/>
      <c r="D28123"/>
      <c r="E28123"/>
      <c r="F28123"/>
      <c r="G28123"/>
      <c r="H28123"/>
      <c r="I28123"/>
      <c r="K28123"/>
      <c r="L28123"/>
      <c r="M28123"/>
      <c r="N28123"/>
      <c r="O28123"/>
      <c r="P28123"/>
      <c r="S28123"/>
    </row>
    <row r="28124" spans="1:19" x14ac:dyDescent="0.3">
      <c r="A28124" s="25"/>
      <c r="B28124"/>
      <c r="C28124"/>
      <c r="D28124"/>
      <c r="E28124"/>
      <c r="F28124"/>
      <c r="G28124"/>
      <c r="H28124"/>
      <c r="I28124"/>
      <c r="K28124"/>
      <c r="L28124"/>
      <c r="M28124"/>
      <c r="N28124"/>
      <c r="O28124"/>
      <c r="P28124"/>
      <c r="S28124"/>
    </row>
    <row r="28125" spans="1:19" x14ac:dyDescent="0.3">
      <c r="A28125" s="25"/>
      <c r="B28125"/>
      <c r="C28125"/>
      <c r="D28125"/>
      <c r="E28125"/>
      <c r="F28125"/>
      <c r="G28125"/>
      <c r="H28125"/>
      <c r="I28125"/>
      <c r="K28125"/>
      <c r="L28125"/>
      <c r="M28125"/>
      <c r="N28125"/>
      <c r="O28125"/>
      <c r="P28125"/>
      <c r="S28125"/>
    </row>
    <row r="28126" spans="1:19" x14ac:dyDescent="0.3">
      <c r="A28126" s="25"/>
      <c r="B28126"/>
      <c r="C28126"/>
      <c r="D28126"/>
      <c r="E28126"/>
      <c r="F28126"/>
      <c r="G28126"/>
      <c r="H28126"/>
      <c r="I28126"/>
      <c r="K28126"/>
      <c r="L28126"/>
      <c r="M28126"/>
      <c r="N28126"/>
      <c r="O28126"/>
      <c r="P28126"/>
      <c r="S28126"/>
    </row>
    <row r="28127" spans="1:19" x14ac:dyDescent="0.3">
      <c r="A28127" s="25"/>
      <c r="B28127"/>
      <c r="C28127"/>
      <c r="D28127"/>
      <c r="E28127"/>
      <c r="F28127"/>
      <c r="G28127"/>
      <c r="H28127"/>
      <c r="I28127"/>
      <c r="K28127"/>
      <c r="L28127"/>
      <c r="M28127"/>
      <c r="N28127"/>
      <c r="O28127"/>
      <c r="P28127"/>
      <c r="S28127"/>
    </row>
    <row r="28128" spans="1:19" x14ac:dyDescent="0.3">
      <c r="A28128" s="25"/>
      <c r="B28128"/>
      <c r="C28128"/>
      <c r="D28128"/>
      <c r="E28128"/>
      <c r="F28128"/>
      <c r="G28128"/>
      <c r="H28128"/>
      <c r="I28128"/>
      <c r="K28128"/>
      <c r="L28128"/>
      <c r="M28128"/>
      <c r="N28128"/>
      <c r="O28128"/>
      <c r="P28128"/>
      <c r="S28128"/>
    </row>
    <row r="28129" spans="1:19" x14ac:dyDescent="0.3">
      <c r="A28129" s="25"/>
      <c r="B28129"/>
      <c r="C28129"/>
      <c r="D28129"/>
      <c r="E28129"/>
      <c r="F28129"/>
      <c r="G28129"/>
      <c r="H28129"/>
      <c r="I28129"/>
      <c r="K28129"/>
      <c r="L28129"/>
      <c r="M28129"/>
      <c r="N28129"/>
      <c r="O28129"/>
      <c r="P28129"/>
      <c r="S28129"/>
    </row>
    <row r="28130" spans="1:19" x14ac:dyDescent="0.3">
      <c r="A28130" s="25"/>
      <c r="B28130"/>
      <c r="C28130"/>
      <c r="D28130"/>
      <c r="E28130"/>
      <c r="F28130"/>
      <c r="G28130"/>
      <c r="H28130"/>
      <c r="I28130"/>
      <c r="K28130"/>
      <c r="L28130"/>
      <c r="M28130"/>
      <c r="N28130"/>
      <c r="O28130"/>
      <c r="P28130"/>
      <c r="S28130"/>
    </row>
    <row r="28131" spans="1:19" x14ac:dyDescent="0.3">
      <c r="A28131" s="25"/>
      <c r="B28131"/>
      <c r="C28131"/>
      <c r="D28131"/>
      <c r="E28131"/>
      <c r="F28131"/>
      <c r="G28131"/>
      <c r="H28131"/>
      <c r="I28131"/>
      <c r="K28131"/>
      <c r="L28131"/>
      <c r="M28131"/>
      <c r="N28131"/>
      <c r="O28131"/>
      <c r="P28131"/>
      <c r="S28131"/>
    </row>
    <row r="28132" spans="1:19" x14ac:dyDescent="0.3">
      <c r="A28132" s="25"/>
      <c r="B28132"/>
      <c r="C28132"/>
      <c r="D28132"/>
      <c r="E28132"/>
      <c r="F28132"/>
      <c r="G28132"/>
      <c r="H28132"/>
      <c r="I28132"/>
      <c r="K28132"/>
      <c r="L28132"/>
      <c r="M28132"/>
      <c r="N28132"/>
      <c r="O28132"/>
      <c r="P28132"/>
      <c r="S28132"/>
    </row>
    <row r="28133" spans="1:19" x14ac:dyDescent="0.3">
      <c r="A28133" s="25"/>
      <c r="B28133"/>
      <c r="C28133"/>
      <c r="D28133"/>
      <c r="E28133"/>
      <c r="F28133"/>
      <c r="G28133"/>
      <c r="H28133"/>
      <c r="I28133"/>
      <c r="K28133"/>
      <c r="L28133"/>
      <c r="M28133"/>
      <c r="N28133"/>
      <c r="O28133"/>
      <c r="P28133"/>
      <c r="S28133"/>
    </row>
    <row r="28134" spans="1:19" x14ac:dyDescent="0.3">
      <c r="A28134" s="25"/>
      <c r="B28134"/>
      <c r="C28134"/>
      <c r="D28134"/>
      <c r="E28134"/>
      <c r="F28134"/>
      <c r="G28134"/>
      <c r="H28134"/>
      <c r="I28134"/>
      <c r="K28134"/>
      <c r="L28134"/>
      <c r="M28134"/>
      <c r="N28134"/>
      <c r="O28134"/>
      <c r="P28134"/>
      <c r="S28134"/>
    </row>
    <row r="28135" spans="1:19" x14ac:dyDescent="0.3">
      <c r="A28135" s="25"/>
      <c r="B28135"/>
      <c r="C28135"/>
      <c r="D28135"/>
      <c r="E28135"/>
      <c r="F28135"/>
      <c r="G28135"/>
      <c r="H28135"/>
      <c r="I28135"/>
      <c r="K28135"/>
      <c r="L28135"/>
      <c r="M28135"/>
      <c r="N28135"/>
      <c r="O28135"/>
      <c r="P28135"/>
      <c r="S28135"/>
    </row>
    <row r="28136" spans="1:19" x14ac:dyDescent="0.3">
      <c r="A28136" s="25"/>
      <c r="B28136"/>
      <c r="C28136"/>
      <c r="D28136"/>
      <c r="E28136"/>
      <c r="F28136"/>
      <c r="G28136"/>
      <c r="H28136"/>
      <c r="I28136"/>
      <c r="K28136"/>
      <c r="L28136"/>
      <c r="M28136"/>
      <c r="N28136"/>
      <c r="O28136"/>
      <c r="P28136"/>
      <c r="S28136"/>
    </row>
    <row r="28137" spans="1:19" x14ac:dyDescent="0.3">
      <c r="A28137" s="25"/>
      <c r="B28137"/>
      <c r="C28137"/>
      <c r="D28137"/>
      <c r="E28137"/>
      <c r="F28137"/>
      <c r="G28137"/>
      <c r="H28137"/>
      <c r="I28137"/>
      <c r="K28137"/>
      <c r="L28137"/>
      <c r="M28137"/>
      <c r="N28137"/>
      <c r="O28137"/>
      <c r="P28137"/>
      <c r="S28137"/>
    </row>
    <row r="28138" spans="1:19" x14ac:dyDescent="0.3">
      <c r="A28138" s="25"/>
      <c r="B28138"/>
      <c r="C28138"/>
      <c r="D28138"/>
      <c r="E28138"/>
      <c r="F28138"/>
      <c r="G28138"/>
      <c r="H28138"/>
      <c r="I28138"/>
      <c r="K28138"/>
      <c r="L28138"/>
      <c r="M28138"/>
      <c r="N28138"/>
      <c r="O28138"/>
      <c r="P28138"/>
      <c r="S28138"/>
    </row>
    <row r="28139" spans="1:19" x14ac:dyDescent="0.3">
      <c r="A28139" s="25"/>
      <c r="B28139"/>
      <c r="C28139"/>
      <c r="D28139"/>
      <c r="E28139"/>
      <c r="F28139"/>
      <c r="G28139"/>
      <c r="H28139"/>
      <c r="I28139"/>
      <c r="K28139"/>
      <c r="L28139"/>
      <c r="M28139"/>
      <c r="N28139"/>
      <c r="O28139"/>
      <c r="P28139"/>
      <c r="S28139"/>
    </row>
    <row r="28140" spans="1:19" x14ac:dyDescent="0.3">
      <c r="A28140" s="25"/>
      <c r="B28140"/>
      <c r="C28140"/>
      <c r="D28140"/>
      <c r="E28140"/>
      <c r="F28140"/>
      <c r="G28140"/>
      <c r="H28140"/>
      <c r="I28140"/>
      <c r="K28140"/>
      <c r="L28140"/>
      <c r="M28140"/>
      <c r="N28140"/>
      <c r="O28140"/>
      <c r="P28140"/>
      <c r="S28140"/>
    </row>
    <row r="28141" spans="1:19" x14ac:dyDescent="0.3">
      <c r="A28141" s="25"/>
      <c r="B28141"/>
      <c r="C28141"/>
      <c r="D28141"/>
      <c r="E28141"/>
      <c r="F28141"/>
      <c r="G28141"/>
      <c r="H28141"/>
      <c r="I28141"/>
      <c r="K28141"/>
      <c r="L28141"/>
      <c r="M28141"/>
      <c r="N28141"/>
      <c r="O28141"/>
      <c r="P28141"/>
      <c r="S28141"/>
    </row>
    <row r="28142" spans="1:19" x14ac:dyDescent="0.3">
      <c r="A28142" s="25"/>
      <c r="B28142"/>
      <c r="C28142"/>
      <c r="D28142"/>
      <c r="E28142"/>
      <c r="F28142"/>
      <c r="G28142"/>
      <c r="H28142"/>
      <c r="I28142"/>
      <c r="K28142"/>
      <c r="L28142"/>
      <c r="M28142"/>
      <c r="N28142"/>
      <c r="O28142"/>
      <c r="P28142"/>
      <c r="S28142"/>
    </row>
    <row r="28143" spans="1:19" x14ac:dyDescent="0.3">
      <c r="A28143" s="25"/>
      <c r="B28143"/>
      <c r="C28143"/>
      <c r="D28143"/>
      <c r="E28143"/>
      <c r="F28143"/>
      <c r="G28143"/>
      <c r="H28143"/>
      <c r="I28143"/>
      <c r="K28143"/>
      <c r="L28143"/>
      <c r="M28143"/>
      <c r="N28143"/>
      <c r="O28143"/>
      <c r="P28143"/>
      <c r="S28143"/>
    </row>
    <row r="28144" spans="1:19" x14ac:dyDescent="0.3">
      <c r="A28144" s="25"/>
      <c r="B28144"/>
      <c r="C28144"/>
      <c r="D28144"/>
      <c r="E28144"/>
      <c r="F28144"/>
      <c r="G28144"/>
      <c r="H28144"/>
      <c r="I28144"/>
      <c r="K28144"/>
      <c r="L28144"/>
      <c r="M28144"/>
      <c r="N28144"/>
      <c r="O28144"/>
      <c r="P28144"/>
      <c r="S28144"/>
    </row>
    <row r="28145" spans="1:19" x14ac:dyDescent="0.3">
      <c r="A28145" s="25"/>
      <c r="B28145"/>
      <c r="C28145"/>
      <c r="D28145"/>
      <c r="E28145"/>
      <c r="F28145"/>
      <c r="G28145"/>
      <c r="H28145"/>
      <c r="I28145"/>
      <c r="K28145"/>
      <c r="L28145"/>
      <c r="M28145"/>
      <c r="N28145"/>
      <c r="O28145"/>
      <c r="P28145"/>
      <c r="S28145"/>
    </row>
    <row r="28146" spans="1:19" x14ac:dyDescent="0.3">
      <c r="A28146" s="25"/>
      <c r="B28146"/>
      <c r="C28146"/>
      <c r="D28146"/>
      <c r="E28146"/>
      <c r="F28146"/>
      <c r="G28146"/>
      <c r="H28146"/>
      <c r="I28146"/>
      <c r="K28146"/>
      <c r="L28146"/>
      <c r="M28146"/>
      <c r="N28146"/>
      <c r="O28146"/>
      <c r="P28146"/>
      <c r="S28146"/>
    </row>
    <row r="28147" spans="1:19" x14ac:dyDescent="0.3">
      <c r="A28147" s="25"/>
      <c r="B28147"/>
      <c r="C28147"/>
      <c r="D28147"/>
      <c r="E28147"/>
      <c r="F28147"/>
      <c r="G28147"/>
      <c r="H28147"/>
      <c r="I28147"/>
      <c r="K28147"/>
      <c r="L28147"/>
      <c r="M28147"/>
      <c r="N28147"/>
      <c r="O28147"/>
      <c r="P28147"/>
      <c r="S28147"/>
    </row>
    <row r="28148" spans="1:19" x14ac:dyDescent="0.3">
      <c r="A28148" s="25"/>
      <c r="B28148"/>
      <c r="C28148"/>
      <c r="D28148"/>
      <c r="E28148"/>
      <c r="F28148"/>
      <c r="G28148"/>
      <c r="H28148"/>
      <c r="I28148"/>
      <c r="K28148"/>
      <c r="L28148"/>
      <c r="M28148"/>
      <c r="N28148"/>
      <c r="O28148"/>
      <c r="P28148"/>
      <c r="S28148"/>
    </row>
    <row r="28149" spans="1:19" x14ac:dyDescent="0.3">
      <c r="A28149" s="25"/>
      <c r="B28149"/>
      <c r="C28149"/>
      <c r="D28149"/>
      <c r="E28149"/>
      <c r="F28149"/>
      <c r="G28149"/>
      <c r="H28149"/>
      <c r="I28149"/>
      <c r="K28149"/>
      <c r="L28149"/>
      <c r="M28149"/>
      <c r="N28149"/>
      <c r="O28149"/>
      <c r="P28149"/>
      <c r="S28149"/>
    </row>
    <row r="28150" spans="1:19" x14ac:dyDescent="0.3">
      <c r="A28150" s="25"/>
      <c r="B28150"/>
      <c r="C28150"/>
      <c r="D28150"/>
      <c r="E28150"/>
      <c r="F28150"/>
      <c r="G28150"/>
      <c r="H28150"/>
      <c r="I28150"/>
      <c r="K28150"/>
      <c r="L28150"/>
      <c r="M28150"/>
      <c r="N28150"/>
      <c r="O28150"/>
      <c r="P28150"/>
      <c r="S28150"/>
    </row>
    <row r="28151" spans="1:19" x14ac:dyDescent="0.3">
      <c r="A28151" s="25"/>
      <c r="B28151"/>
      <c r="C28151"/>
      <c r="D28151"/>
      <c r="E28151"/>
      <c r="F28151"/>
      <c r="G28151"/>
      <c r="H28151"/>
      <c r="I28151"/>
      <c r="K28151"/>
      <c r="L28151"/>
      <c r="M28151"/>
      <c r="N28151"/>
      <c r="O28151"/>
      <c r="P28151"/>
      <c r="S28151"/>
    </row>
    <row r="28152" spans="1:19" x14ac:dyDescent="0.3">
      <c r="A28152" s="25"/>
      <c r="B28152"/>
      <c r="C28152"/>
      <c r="D28152"/>
      <c r="E28152"/>
      <c r="F28152"/>
      <c r="G28152"/>
      <c r="H28152"/>
      <c r="I28152"/>
      <c r="K28152"/>
      <c r="L28152"/>
      <c r="M28152"/>
      <c r="N28152"/>
      <c r="O28152"/>
      <c r="P28152"/>
      <c r="S28152"/>
    </row>
    <row r="28153" spans="1:19" x14ac:dyDescent="0.3">
      <c r="A28153" s="25"/>
      <c r="B28153"/>
      <c r="C28153"/>
      <c r="D28153"/>
      <c r="E28153"/>
      <c r="F28153"/>
      <c r="G28153"/>
      <c r="H28153"/>
      <c r="I28153"/>
      <c r="K28153"/>
      <c r="L28153"/>
      <c r="M28153"/>
      <c r="N28153"/>
      <c r="O28153"/>
      <c r="P28153"/>
      <c r="S28153"/>
    </row>
    <row r="28154" spans="1:19" x14ac:dyDescent="0.3">
      <c r="A28154" s="25"/>
      <c r="B28154"/>
      <c r="C28154"/>
      <c r="D28154"/>
      <c r="E28154"/>
      <c r="F28154"/>
      <c r="G28154"/>
      <c r="H28154"/>
      <c r="I28154"/>
      <c r="K28154"/>
      <c r="L28154"/>
      <c r="M28154"/>
      <c r="N28154"/>
      <c r="O28154"/>
      <c r="P28154"/>
      <c r="S28154"/>
    </row>
    <row r="28155" spans="1:19" x14ac:dyDescent="0.3">
      <c r="A28155" s="25"/>
      <c r="B28155"/>
      <c r="C28155"/>
      <c r="D28155"/>
      <c r="E28155"/>
      <c r="F28155"/>
      <c r="G28155"/>
      <c r="H28155"/>
      <c r="I28155"/>
      <c r="K28155"/>
      <c r="L28155"/>
      <c r="M28155"/>
      <c r="N28155"/>
      <c r="O28155"/>
      <c r="P28155"/>
      <c r="S28155"/>
    </row>
    <row r="28156" spans="1:19" x14ac:dyDescent="0.3">
      <c r="A28156" s="25"/>
      <c r="B28156"/>
      <c r="C28156"/>
      <c r="D28156"/>
      <c r="E28156"/>
      <c r="F28156"/>
      <c r="G28156"/>
      <c r="H28156"/>
      <c r="I28156"/>
      <c r="K28156"/>
      <c r="L28156"/>
      <c r="M28156"/>
      <c r="N28156"/>
      <c r="O28156"/>
      <c r="P28156"/>
      <c r="S28156"/>
    </row>
    <row r="28157" spans="1:19" x14ac:dyDescent="0.3">
      <c r="A28157" s="25"/>
      <c r="B28157"/>
      <c r="C28157"/>
      <c r="D28157"/>
      <c r="E28157"/>
      <c r="F28157"/>
      <c r="G28157"/>
      <c r="H28157"/>
      <c r="I28157"/>
      <c r="K28157"/>
      <c r="L28157"/>
      <c r="M28157"/>
      <c r="N28157"/>
      <c r="O28157"/>
      <c r="P28157"/>
      <c r="S28157"/>
    </row>
    <row r="28158" spans="1:19" x14ac:dyDescent="0.3">
      <c r="A28158" s="25"/>
      <c r="B28158"/>
      <c r="C28158"/>
      <c r="D28158"/>
      <c r="E28158"/>
      <c r="F28158"/>
      <c r="G28158"/>
      <c r="H28158"/>
      <c r="I28158"/>
      <c r="K28158"/>
      <c r="L28158"/>
      <c r="M28158"/>
      <c r="N28158"/>
      <c r="O28158"/>
      <c r="P28158"/>
      <c r="S28158"/>
    </row>
    <row r="28159" spans="1:19" x14ac:dyDescent="0.3">
      <c r="A28159" s="25"/>
      <c r="B28159"/>
      <c r="C28159"/>
      <c r="D28159"/>
      <c r="E28159"/>
      <c r="F28159"/>
      <c r="G28159"/>
      <c r="H28159"/>
      <c r="I28159"/>
      <c r="K28159"/>
      <c r="L28159"/>
      <c r="M28159"/>
      <c r="N28159"/>
      <c r="O28159"/>
      <c r="P28159"/>
      <c r="S28159"/>
    </row>
    <row r="28160" spans="1:19" x14ac:dyDescent="0.3">
      <c r="A28160" s="25"/>
      <c r="B28160"/>
      <c r="C28160"/>
      <c r="D28160"/>
      <c r="E28160"/>
      <c r="F28160"/>
      <c r="G28160"/>
      <c r="H28160"/>
      <c r="I28160"/>
      <c r="K28160"/>
      <c r="L28160"/>
      <c r="M28160"/>
      <c r="N28160"/>
      <c r="O28160"/>
      <c r="P28160"/>
      <c r="S28160"/>
    </row>
    <row r="28161" spans="1:19" x14ac:dyDescent="0.3">
      <c r="A28161" s="25"/>
      <c r="B28161"/>
      <c r="C28161"/>
      <c r="D28161"/>
      <c r="E28161"/>
      <c r="F28161"/>
      <c r="G28161"/>
      <c r="H28161"/>
      <c r="I28161"/>
      <c r="K28161"/>
      <c r="L28161"/>
      <c r="M28161"/>
      <c r="N28161"/>
      <c r="O28161"/>
      <c r="P28161"/>
      <c r="S28161"/>
    </row>
    <row r="28162" spans="1:19" x14ac:dyDescent="0.3">
      <c r="A28162" s="25"/>
      <c r="B28162"/>
      <c r="C28162"/>
      <c r="D28162"/>
      <c r="E28162"/>
      <c r="F28162"/>
      <c r="G28162"/>
      <c r="H28162"/>
      <c r="I28162"/>
      <c r="K28162"/>
      <c r="L28162"/>
      <c r="M28162"/>
      <c r="N28162"/>
      <c r="O28162"/>
      <c r="P28162"/>
      <c r="S28162"/>
    </row>
    <row r="28163" spans="1:19" x14ac:dyDescent="0.3">
      <c r="A28163" s="25"/>
      <c r="B28163"/>
      <c r="C28163"/>
      <c r="D28163"/>
      <c r="E28163"/>
      <c r="F28163"/>
      <c r="G28163"/>
      <c r="H28163" s="26"/>
      <c r="I28163" s="26"/>
      <c r="K28163"/>
      <c r="L28163"/>
      <c r="M28163"/>
      <c r="N28163"/>
      <c r="O28163"/>
      <c r="P28163"/>
      <c r="S28163"/>
    </row>
    <row r="28164" spans="1:19" x14ac:dyDescent="0.3">
      <c r="A28164" s="25"/>
      <c r="B28164"/>
      <c r="C28164"/>
      <c r="D28164"/>
      <c r="E28164"/>
      <c r="F28164"/>
      <c r="G28164"/>
      <c r="H28164" s="26"/>
      <c r="I28164" s="26"/>
      <c r="K28164"/>
      <c r="L28164"/>
      <c r="M28164"/>
      <c r="N28164"/>
      <c r="O28164"/>
      <c r="P28164"/>
      <c r="S28164"/>
    </row>
    <row r="28165" spans="1:19" x14ac:dyDescent="0.3">
      <c r="A28165" s="25"/>
      <c r="B28165"/>
      <c r="C28165"/>
      <c r="D28165"/>
      <c r="E28165"/>
      <c r="F28165"/>
      <c r="G28165"/>
      <c r="H28165" s="26"/>
      <c r="I28165" s="26"/>
      <c r="K28165"/>
      <c r="L28165"/>
      <c r="M28165"/>
      <c r="N28165"/>
      <c r="O28165"/>
      <c r="P28165"/>
      <c r="S28165"/>
    </row>
    <row r="28166" spans="1:19" x14ac:dyDescent="0.3">
      <c r="A28166" s="25"/>
      <c r="B28166"/>
      <c r="C28166"/>
      <c r="D28166"/>
      <c r="E28166"/>
      <c r="F28166"/>
      <c r="G28166"/>
      <c r="H28166" s="26"/>
      <c r="I28166" s="26"/>
      <c r="K28166"/>
      <c r="L28166"/>
      <c r="M28166"/>
      <c r="N28166"/>
      <c r="O28166"/>
      <c r="P28166"/>
      <c r="S28166"/>
    </row>
    <row r="28167" spans="1:19" x14ac:dyDescent="0.3">
      <c r="A28167" s="25"/>
      <c r="B28167"/>
      <c r="C28167"/>
      <c r="D28167"/>
      <c r="E28167"/>
      <c r="F28167"/>
      <c r="G28167"/>
      <c r="H28167" s="26"/>
      <c r="I28167" s="26"/>
      <c r="K28167"/>
      <c r="L28167"/>
      <c r="M28167"/>
      <c r="N28167"/>
      <c r="O28167"/>
      <c r="P28167"/>
      <c r="S28167"/>
    </row>
    <row r="28168" spans="1:19" x14ac:dyDescent="0.3">
      <c r="A28168" s="25"/>
      <c r="B28168"/>
      <c r="C28168"/>
      <c r="D28168"/>
      <c r="E28168"/>
      <c r="F28168"/>
      <c r="G28168"/>
      <c r="H28168" s="26"/>
      <c r="I28168" s="26"/>
      <c r="K28168"/>
      <c r="L28168"/>
      <c r="M28168"/>
      <c r="N28168"/>
      <c r="O28168"/>
      <c r="P28168"/>
      <c r="S28168"/>
    </row>
    <row r="28169" spans="1:19" x14ac:dyDescent="0.3">
      <c r="A28169" s="25"/>
      <c r="B28169"/>
      <c r="C28169"/>
      <c r="D28169"/>
      <c r="E28169"/>
      <c r="F28169"/>
      <c r="G28169"/>
      <c r="H28169" s="26"/>
      <c r="I28169" s="26"/>
      <c r="K28169"/>
      <c r="L28169"/>
      <c r="M28169"/>
      <c r="N28169"/>
      <c r="O28169"/>
      <c r="P28169"/>
      <c r="S28169"/>
    </row>
    <row r="28170" spans="1:19" x14ac:dyDescent="0.3">
      <c r="A28170" s="25"/>
      <c r="B28170"/>
      <c r="C28170"/>
      <c r="D28170"/>
      <c r="E28170"/>
      <c r="F28170"/>
      <c r="G28170"/>
      <c r="H28170" s="26"/>
      <c r="I28170" s="26"/>
      <c r="K28170"/>
      <c r="L28170"/>
      <c r="M28170"/>
      <c r="N28170"/>
      <c r="O28170"/>
      <c r="P28170"/>
      <c r="S28170"/>
    </row>
    <row r="28171" spans="1:19" x14ac:dyDescent="0.3">
      <c r="A28171" s="25"/>
      <c r="B28171"/>
      <c r="C28171"/>
      <c r="D28171"/>
      <c r="E28171"/>
      <c r="F28171"/>
      <c r="G28171"/>
      <c r="H28171" s="26"/>
      <c r="I28171" s="26"/>
      <c r="K28171"/>
      <c r="L28171"/>
      <c r="M28171"/>
      <c r="N28171"/>
      <c r="O28171"/>
      <c r="P28171"/>
      <c r="S28171"/>
    </row>
    <row r="28172" spans="1:19" x14ac:dyDescent="0.3">
      <c r="A28172" s="25"/>
      <c r="B28172"/>
      <c r="C28172"/>
      <c r="D28172"/>
      <c r="E28172"/>
      <c r="F28172"/>
      <c r="G28172"/>
      <c r="H28172" s="26"/>
      <c r="I28172" s="26"/>
      <c r="K28172"/>
      <c r="L28172"/>
      <c r="M28172"/>
      <c r="N28172"/>
      <c r="O28172"/>
      <c r="P28172"/>
      <c r="S28172"/>
    </row>
    <row r="28173" spans="1:19" x14ac:dyDescent="0.3">
      <c r="A28173" s="25"/>
      <c r="B28173"/>
      <c r="C28173"/>
      <c r="D28173"/>
      <c r="E28173"/>
      <c r="F28173"/>
      <c r="G28173"/>
      <c r="H28173" s="26"/>
      <c r="I28173" s="26"/>
      <c r="K28173"/>
      <c r="L28173"/>
      <c r="M28173"/>
      <c r="N28173"/>
      <c r="O28173"/>
      <c r="P28173"/>
      <c r="S28173"/>
    </row>
    <row r="28174" spans="1:19" x14ac:dyDescent="0.3">
      <c r="A28174" s="25"/>
      <c r="B28174"/>
      <c r="C28174"/>
      <c r="D28174"/>
      <c r="E28174"/>
      <c r="F28174"/>
      <c r="G28174"/>
      <c r="H28174" s="26"/>
      <c r="I28174" s="26"/>
      <c r="K28174"/>
      <c r="L28174"/>
      <c r="M28174"/>
      <c r="N28174"/>
      <c r="O28174"/>
      <c r="P28174"/>
      <c r="S28174"/>
    </row>
    <row r="28175" spans="1:19" x14ac:dyDescent="0.3">
      <c r="A28175" s="25"/>
      <c r="B28175"/>
      <c r="C28175"/>
      <c r="D28175"/>
      <c r="E28175"/>
      <c r="F28175"/>
      <c r="G28175"/>
      <c r="H28175" s="26"/>
      <c r="I28175" s="26"/>
      <c r="K28175"/>
      <c r="L28175"/>
      <c r="M28175"/>
      <c r="N28175"/>
      <c r="O28175"/>
      <c r="P28175"/>
      <c r="S28175"/>
    </row>
    <row r="28176" spans="1:19" x14ac:dyDescent="0.3">
      <c r="A28176" s="25"/>
      <c r="B28176"/>
      <c r="C28176"/>
      <c r="D28176"/>
      <c r="E28176"/>
      <c r="F28176"/>
      <c r="G28176"/>
      <c r="H28176" s="26"/>
      <c r="I28176" s="26"/>
      <c r="K28176"/>
      <c r="L28176"/>
      <c r="M28176"/>
      <c r="N28176"/>
      <c r="O28176"/>
      <c r="P28176"/>
      <c r="S28176"/>
    </row>
    <row r="28177" spans="1:19" x14ac:dyDescent="0.3">
      <c r="A28177" s="25"/>
      <c r="B28177"/>
      <c r="C28177"/>
      <c r="D28177"/>
      <c r="E28177"/>
      <c r="F28177"/>
      <c r="G28177"/>
      <c r="H28177" s="26"/>
      <c r="I28177" s="26"/>
      <c r="K28177"/>
      <c r="L28177"/>
      <c r="M28177"/>
      <c r="N28177"/>
      <c r="O28177"/>
      <c r="P28177"/>
      <c r="S28177"/>
    </row>
    <row r="28178" spans="1:19" x14ac:dyDescent="0.3">
      <c r="A28178" s="25"/>
      <c r="B28178"/>
      <c r="C28178"/>
      <c r="D28178"/>
      <c r="E28178"/>
      <c r="F28178"/>
      <c r="G28178"/>
      <c r="H28178" s="26"/>
      <c r="I28178" s="26"/>
      <c r="K28178"/>
      <c r="L28178"/>
      <c r="M28178"/>
      <c r="N28178"/>
      <c r="O28178"/>
      <c r="P28178"/>
      <c r="S28178"/>
    </row>
    <row r="28179" spans="1:19" x14ac:dyDescent="0.3">
      <c r="A28179" s="25"/>
      <c r="B28179"/>
      <c r="C28179"/>
      <c r="D28179"/>
      <c r="E28179"/>
      <c r="F28179"/>
      <c r="G28179"/>
      <c r="H28179" s="26"/>
      <c r="I28179" s="26"/>
      <c r="K28179"/>
      <c r="L28179"/>
      <c r="M28179"/>
      <c r="N28179"/>
      <c r="O28179"/>
      <c r="P28179"/>
      <c r="S28179"/>
    </row>
    <row r="28180" spans="1:19" x14ac:dyDescent="0.3">
      <c r="A28180" s="25"/>
      <c r="B28180"/>
      <c r="C28180"/>
      <c r="D28180"/>
      <c r="E28180"/>
      <c r="F28180"/>
      <c r="G28180"/>
      <c r="H28180" s="26"/>
      <c r="I28180" s="26"/>
      <c r="K28180"/>
      <c r="L28180"/>
      <c r="M28180"/>
      <c r="N28180"/>
      <c r="O28180"/>
      <c r="P28180"/>
      <c r="S28180"/>
    </row>
    <row r="28181" spans="1:19" x14ac:dyDescent="0.3">
      <c r="A28181" s="25"/>
      <c r="B28181"/>
      <c r="C28181"/>
      <c r="D28181"/>
      <c r="E28181"/>
      <c r="F28181"/>
      <c r="G28181"/>
      <c r="H28181" s="14"/>
      <c r="I28181" s="14"/>
      <c r="K28181"/>
      <c r="L28181"/>
      <c r="M28181"/>
      <c r="N28181"/>
      <c r="O28181"/>
      <c r="P28181"/>
      <c r="S28181"/>
    </row>
    <row r="28182" spans="1:19" x14ac:dyDescent="0.3">
      <c r="A28182" s="25"/>
      <c r="B28182"/>
      <c r="C28182"/>
      <c r="D28182"/>
      <c r="E28182"/>
      <c r="F28182"/>
      <c r="G28182"/>
      <c r="H28182" s="14"/>
      <c r="I28182" s="14"/>
      <c r="K28182"/>
      <c r="L28182"/>
      <c r="M28182"/>
      <c r="N28182"/>
      <c r="O28182"/>
      <c r="P28182"/>
      <c r="S28182"/>
    </row>
    <row r="28183" spans="1:19" x14ac:dyDescent="0.3">
      <c r="A28183" s="25"/>
      <c r="B28183"/>
      <c r="C28183"/>
      <c r="D28183"/>
      <c r="E28183"/>
      <c r="F28183"/>
      <c r="G28183"/>
      <c r="H28183" s="14"/>
      <c r="I28183" s="14"/>
      <c r="K28183"/>
      <c r="L28183"/>
      <c r="M28183"/>
      <c r="N28183"/>
      <c r="O28183"/>
      <c r="P28183"/>
      <c r="S28183"/>
    </row>
    <row r="28184" spans="1:19" x14ac:dyDescent="0.3">
      <c r="A28184" s="25"/>
      <c r="B28184"/>
      <c r="C28184"/>
      <c r="D28184"/>
      <c r="E28184"/>
      <c r="F28184"/>
      <c r="G28184"/>
      <c r="H28184"/>
      <c r="I28184"/>
      <c r="K28184"/>
      <c r="L28184"/>
      <c r="M28184"/>
      <c r="N28184"/>
      <c r="O28184"/>
      <c r="P28184"/>
      <c r="S28184"/>
    </row>
    <row r="28185" spans="1:19" x14ac:dyDescent="0.3">
      <c r="A28185" s="25"/>
      <c r="B28185"/>
      <c r="C28185"/>
      <c r="D28185"/>
      <c r="E28185"/>
      <c r="F28185"/>
      <c r="G28185"/>
      <c r="H28185"/>
      <c r="I28185"/>
      <c r="K28185"/>
      <c r="L28185"/>
      <c r="M28185"/>
      <c r="N28185"/>
      <c r="O28185"/>
      <c r="P28185"/>
      <c r="S28185"/>
    </row>
    <row r="28186" spans="1:19" x14ac:dyDescent="0.3">
      <c r="A28186" s="25"/>
      <c r="B28186"/>
      <c r="C28186"/>
      <c r="D28186"/>
      <c r="E28186"/>
      <c r="F28186"/>
      <c r="G28186"/>
      <c r="H28186" s="26"/>
      <c r="I28186" s="26"/>
      <c r="K28186"/>
      <c r="L28186"/>
      <c r="M28186"/>
      <c r="N28186"/>
      <c r="O28186"/>
      <c r="P28186"/>
      <c r="S28186"/>
    </row>
    <row r="28187" spans="1:19" x14ac:dyDescent="0.3">
      <c r="A28187" s="25"/>
      <c r="B28187"/>
      <c r="C28187"/>
      <c r="D28187"/>
      <c r="E28187"/>
      <c r="F28187"/>
      <c r="G28187"/>
      <c r="H28187" s="26"/>
      <c r="I28187" s="26"/>
      <c r="K28187"/>
      <c r="L28187"/>
      <c r="M28187"/>
      <c r="N28187"/>
      <c r="O28187"/>
      <c r="P28187"/>
      <c r="S28187"/>
    </row>
    <row r="28188" spans="1:19" x14ac:dyDescent="0.3">
      <c r="A28188" s="25"/>
      <c r="B28188"/>
      <c r="C28188"/>
      <c r="D28188"/>
      <c r="E28188"/>
      <c r="F28188"/>
      <c r="G28188"/>
      <c r="H28188" s="26"/>
      <c r="I28188" s="26"/>
      <c r="K28188"/>
      <c r="L28188"/>
      <c r="M28188"/>
      <c r="N28188"/>
      <c r="O28188"/>
      <c r="P28188"/>
      <c r="S28188"/>
    </row>
    <row r="28189" spans="1:19" x14ac:dyDescent="0.3">
      <c r="A28189" s="25"/>
      <c r="B28189"/>
      <c r="C28189"/>
      <c r="D28189"/>
      <c r="E28189"/>
      <c r="F28189"/>
      <c r="G28189"/>
      <c r="H28189" s="26"/>
      <c r="I28189" s="26"/>
      <c r="K28189"/>
      <c r="L28189"/>
      <c r="M28189"/>
      <c r="N28189"/>
      <c r="O28189"/>
      <c r="P28189"/>
      <c r="S28189"/>
    </row>
    <row r="28190" spans="1:19" x14ac:dyDescent="0.3">
      <c r="A28190" s="25"/>
      <c r="B28190"/>
      <c r="C28190"/>
      <c r="D28190"/>
      <c r="E28190"/>
      <c r="F28190"/>
      <c r="G28190"/>
      <c r="H28190" s="26"/>
      <c r="I28190" s="26"/>
      <c r="K28190"/>
      <c r="L28190"/>
      <c r="M28190"/>
      <c r="N28190"/>
      <c r="O28190"/>
      <c r="P28190"/>
      <c r="S28190"/>
    </row>
    <row r="28191" spans="1:19" x14ac:dyDescent="0.3">
      <c r="A28191" s="25"/>
      <c r="B28191"/>
      <c r="C28191"/>
      <c r="D28191"/>
      <c r="E28191"/>
      <c r="F28191"/>
      <c r="G28191"/>
      <c r="H28191" s="26"/>
      <c r="I28191" s="26"/>
      <c r="K28191"/>
      <c r="L28191"/>
      <c r="M28191"/>
      <c r="N28191"/>
      <c r="O28191"/>
      <c r="P28191"/>
      <c r="S28191"/>
    </row>
    <row r="28192" spans="1:19" x14ac:dyDescent="0.3">
      <c r="A28192" s="25"/>
      <c r="B28192"/>
      <c r="C28192"/>
      <c r="D28192"/>
      <c r="E28192"/>
      <c r="F28192"/>
      <c r="G28192"/>
      <c r="H28192" s="26"/>
      <c r="I28192" s="26"/>
      <c r="K28192"/>
      <c r="L28192"/>
      <c r="M28192"/>
      <c r="N28192"/>
      <c r="O28192"/>
      <c r="P28192"/>
      <c r="S28192"/>
    </row>
    <row r="28193" spans="1:19" x14ac:dyDescent="0.3">
      <c r="A28193" s="25"/>
      <c r="B28193"/>
      <c r="C28193"/>
      <c r="D28193"/>
      <c r="E28193"/>
      <c r="F28193"/>
      <c r="G28193"/>
      <c r="H28193" s="26"/>
      <c r="I28193" s="26"/>
      <c r="K28193"/>
      <c r="L28193"/>
      <c r="M28193"/>
      <c r="N28193"/>
      <c r="O28193"/>
      <c r="P28193"/>
      <c r="S28193"/>
    </row>
    <row r="28194" spans="1:19" x14ac:dyDescent="0.3">
      <c r="A28194" s="25"/>
      <c r="B28194"/>
      <c r="C28194"/>
      <c r="D28194"/>
      <c r="E28194"/>
      <c r="F28194"/>
      <c r="G28194"/>
      <c r="H28194" s="26"/>
      <c r="I28194" s="26"/>
      <c r="K28194"/>
      <c r="L28194"/>
      <c r="M28194"/>
      <c r="N28194"/>
      <c r="O28194"/>
      <c r="P28194"/>
      <c r="S28194"/>
    </row>
    <row r="28195" spans="1:19" x14ac:dyDescent="0.3">
      <c r="A28195" s="25"/>
      <c r="B28195"/>
      <c r="C28195"/>
      <c r="D28195"/>
      <c r="E28195"/>
      <c r="F28195"/>
      <c r="G28195"/>
      <c r="H28195" s="26"/>
      <c r="I28195" s="26"/>
      <c r="K28195"/>
      <c r="L28195"/>
      <c r="M28195"/>
      <c r="N28195"/>
      <c r="O28195"/>
      <c r="P28195"/>
      <c r="S28195"/>
    </row>
    <row r="28196" spans="1:19" x14ac:dyDescent="0.3">
      <c r="A28196" s="25"/>
      <c r="B28196"/>
      <c r="C28196"/>
      <c r="D28196"/>
      <c r="E28196"/>
      <c r="F28196"/>
      <c r="G28196"/>
      <c r="H28196" s="26"/>
      <c r="I28196" s="26"/>
      <c r="K28196"/>
      <c r="L28196"/>
      <c r="M28196"/>
      <c r="N28196"/>
      <c r="O28196"/>
      <c r="P28196"/>
      <c r="S28196"/>
    </row>
    <row r="28197" spans="1:19" x14ac:dyDescent="0.3">
      <c r="A28197" s="25"/>
      <c r="B28197"/>
      <c r="C28197"/>
      <c r="D28197"/>
      <c r="E28197"/>
      <c r="F28197"/>
      <c r="G28197"/>
      <c r="H28197" s="26"/>
      <c r="I28197" s="26"/>
      <c r="K28197"/>
      <c r="L28197"/>
      <c r="M28197"/>
      <c r="N28197"/>
      <c r="O28197"/>
      <c r="P28197"/>
      <c r="S28197"/>
    </row>
    <row r="28198" spans="1:19" x14ac:dyDescent="0.3">
      <c r="A28198" s="25"/>
      <c r="B28198"/>
      <c r="C28198"/>
      <c r="D28198"/>
      <c r="E28198"/>
      <c r="F28198"/>
      <c r="G28198"/>
      <c r="H28198" s="26"/>
      <c r="I28198" s="26"/>
      <c r="K28198"/>
      <c r="L28198"/>
      <c r="M28198"/>
      <c r="N28198"/>
      <c r="O28198"/>
      <c r="P28198"/>
      <c r="S28198"/>
    </row>
    <row r="28199" spans="1:19" x14ac:dyDescent="0.3">
      <c r="A28199" s="25"/>
      <c r="B28199"/>
      <c r="C28199"/>
      <c r="D28199"/>
      <c r="E28199"/>
      <c r="F28199"/>
      <c r="G28199"/>
      <c r="H28199" s="26"/>
      <c r="I28199" s="26"/>
      <c r="K28199"/>
      <c r="L28199"/>
      <c r="M28199"/>
      <c r="N28199"/>
      <c r="O28199"/>
      <c r="P28199"/>
      <c r="S28199"/>
    </row>
    <row r="28200" spans="1:19" x14ac:dyDescent="0.3">
      <c r="A28200" s="25"/>
      <c r="B28200"/>
      <c r="C28200"/>
      <c r="D28200"/>
      <c r="E28200"/>
      <c r="F28200"/>
      <c r="G28200"/>
      <c r="H28200" s="26"/>
      <c r="I28200" s="26"/>
      <c r="K28200"/>
      <c r="L28200"/>
      <c r="M28200"/>
      <c r="N28200"/>
      <c r="O28200"/>
      <c r="P28200"/>
      <c r="S28200"/>
    </row>
    <row r="28201" spans="1:19" x14ac:dyDescent="0.3">
      <c r="A28201" s="25"/>
      <c r="B28201"/>
      <c r="C28201"/>
      <c r="D28201"/>
      <c r="E28201"/>
      <c r="F28201"/>
      <c r="G28201"/>
      <c r="H28201"/>
      <c r="I28201" s="26"/>
      <c r="K28201"/>
      <c r="L28201"/>
      <c r="M28201"/>
      <c r="N28201"/>
      <c r="O28201"/>
      <c r="P28201"/>
      <c r="S28201"/>
    </row>
    <row r="28202" spans="1:19" x14ac:dyDescent="0.3">
      <c r="A28202" s="25"/>
      <c r="B28202"/>
      <c r="C28202"/>
      <c r="D28202"/>
      <c r="E28202"/>
      <c r="F28202"/>
      <c r="G28202"/>
      <c r="H28202"/>
      <c r="I28202" s="26"/>
      <c r="K28202"/>
      <c r="L28202"/>
      <c r="M28202"/>
      <c r="N28202"/>
      <c r="O28202"/>
      <c r="P28202"/>
      <c r="S28202"/>
    </row>
    <row r="28203" spans="1:19" x14ac:dyDescent="0.3">
      <c r="A28203" s="25"/>
      <c r="B28203"/>
      <c r="C28203"/>
      <c r="D28203"/>
      <c r="E28203"/>
      <c r="F28203"/>
      <c r="G28203"/>
      <c r="H28203"/>
      <c r="I28203" s="26"/>
      <c r="K28203"/>
      <c r="L28203"/>
      <c r="M28203"/>
      <c r="N28203"/>
      <c r="O28203"/>
      <c r="P28203"/>
      <c r="S28203"/>
    </row>
    <row r="28204" spans="1:19" x14ac:dyDescent="0.3">
      <c r="A28204" s="25"/>
      <c r="B28204"/>
      <c r="C28204"/>
      <c r="D28204"/>
      <c r="E28204"/>
      <c r="F28204"/>
      <c r="G28204"/>
      <c r="H28204"/>
      <c r="I28204" s="26"/>
      <c r="K28204"/>
      <c r="L28204"/>
      <c r="M28204"/>
      <c r="N28204"/>
      <c r="O28204"/>
      <c r="P28204"/>
      <c r="S28204"/>
    </row>
    <row r="28205" spans="1:19" x14ac:dyDescent="0.3">
      <c r="A28205" s="25"/>
      <c r="B28205"/>
      <c r="C28205"/>
      <c r="D28205"/>
      <c r="E28205"/>
      <c r="F28205"/>
      <c r="G28205"/>
      <c r="H28205"/>
      <c r="I28205" s="26"/>
      <c r="K28205"/>
      <c r="L28205"/>
      <c r="M28205"/>
      <c r="N28205"/>
      <c r="O28205"/>
      <c r="P28205"/>
      <c r="S28205"/>
    </row>
    <row r="28206" spans="1:19" x14ac:dyDescent="0.3">
      <c r="A28206" s="25"/>
      <c r="B28206"/>
      <c r="C28206"/>
      <c r="D28206"/>
      <c r="E28206"/>
      <c r="F28206"/>
      <c r="G28206"/>
      <c r="H28206" s="26"/>
      <c r="I28206" s="26"/>
      <c r="K28206"/>
      <c r="L28206"/>
      <c r="M28206"/>
      <c r="N28206"/>
      <c r="O28206"/>
      <c r="P28206"/>
      <c r="S28206"/>
    </row>
    <row r="28207" spans="1:19" x14ac:dyDescent="0.3">
      <c r="A28207" s="25"/>
      <c r="B28207"/>
      <c r="C28207"/>
      <c r="D28207"/>
      <c r="E28207"/>
      <c r="F28207"/>
      <c r="G28207"/>
      <c r="H28207" s="26"/>
      <c r="I28207" s="26"/>
      <c r="K28207"/>
      <c r="L28207"/>
      <c r="M28207"/>
      <c r="N28207"/>
      <c r="O28207"/>
      <c r="P28207"/>
      <c r="S28207"/>
    </row>
    <row r="28208" spans="1:19" x14ac:dyDescent="0.3">
      <c r="A28208" s="25"/>
      <c r="B28208"/>
      <c r="C28208"/>
      <c r="D28208"/>
      <c r="E28208"/>
      <c r="F28208"/>
      <c r="G28208"/>
      <c r="H28208" s="26"/>
      <c r="I28208" s="26"/>
      <c r="K28208"/>
      <c r="L28208"/>
      <c r="M28208"/>
      <c r="N28208"/>
      <c r="O28208"/>
      <c r="P28208"/>
      <c r="S28208"/>
    </row>
    <row r="28209" spans="1:19" x14ac:dyDescent="0.3">
      <c r="A28209" s="25"/>
      <c r="B28209"/>
      <c r="C28209"/>
      <c r="D28209"/>
      <c r="E28209"/>
      <c r="F28209"/>
      <c r="G28209"/>
      <c r="H28209" s="26"/>
      <c r="I28209" s="26"/>
      <c r="K28209"/>
      <c r="L28209"/>
      <c r="M28209"/>
      <c r="N28209"/>
      <c r="O28209"/>
      <c r="P28209"/>
      <c r="S28209"/>
    </row>
    <row r="28210" spans="1:19" x14ac:dyDescent="0.3">
      <c r="A28210" s="25"/>
      <c r="B28210"/>
      <c r="C28210"/>
      <c r="D28210"/>
      <c r="E28210"/>
      <c r="F28210"/>
      <c r="G28210"/>
      <c r="H28210" s="26"/>
      <c r="I28210" s="26"/>
      <c r="K28210"/>
      <c r="L28210"/>
      <c r="M28210"/>
      <c r="N28210"/>
      <c r="O28210"/>
      <c r="P28210"/>
      <c r="S28210"/>
    </row>
    <row r="28211" spans="1:19" x14ac:dyDescent="0.3">
      <c r="A28211" s="25"/>
      <c r="B28211"/>
      <c r="C28211"/>
      <c r="D28211"/>
      <c r="E28211"/>
      <c r="F28211"/>
      <c r="G28211"/>
      <c r="H28211" s="26"/>
      <c r="I28211" s="26"/>
      <c r="K28211"/>
      <c r="L28211"/>
      <c r="M28211"/>
      <c r="N28211"/>
      <c r="O28211"/>
      <c r="P28211"/>
      <c r="S28211"/>
    </row>
    <row r="28212" spans="1:19" x14ac:dyDescent="0.3">
      <c r="A28212" s="25"/>
      <c r="B28212"/>
      <c r="C28212"/>
      <c r="D28212"/>
      <c r="E28212"/>
      <c r="F28212"/>
      <c r="G28212"/>
      <c r="H28212" s="26"/>
      <c r="I28212" s="26"/>
      <c r="K28212"/>
      <c r="L28212"/>
      <c r="M28212"/>
      <c r="N28212"/>
      <c r="O28212"/>
      <c r="P28212"/>
      <c r="S28212"/>
    </row>
    <row r="28213" spans="1:19" x14ac:dyDescent="0.3">
      <c r="A28213" s="25"/>
      <c r="B28213"/>
      <c r="C28213"/>
      <c r="D28213"/>
      <c r="E28213"/>
      <c r="F28213"/>
      <c r="G28213"/>
      <c r="H28213" s="26"/>
      <c r="I28213" s="26"/>
      <c r="K28213"/>
      <c r="L28213"/>
      <c r="M28213"/>
      <c r="N28213"/>
      <c r="O28213"/>
      <c r="P28213"/>
      <c r="S28213"/>
    </row>
    <row r="28214" spans="1:19" x14ac:dyDescent="0.3">
      <c r="A28214" s="25"/>
      <c r="B28214"/>
      <c r="C28214"/>
      <c r="D28214"/>
      <c r="E28214"/>
      <c r="F28214"/>
      <c r="G28214"/>
      <c r="H28214" s="26"/>
      <c r="I28214" s="26"/>
      <c r="K28214"/>
      <c r="L28214"/>
      <c r="M28214"/>
      <c r="N28214"/>
      <c r="O28214"/>
      <c r="P28214"/>
      <c r="S28214"/>
    </row>
    <row r="28215" spans="1:19" x14ac:dyDescent="0.3">
      <c r="A28215" s="25"/>
      <c r="B28215"/>
      <c r="C28215"/>
      <c r="D28215"/>
      <c r="E28215"/>
      <c r="F28215"/>
      <c r="G28215"/>
      <c r="H28215" s="26"/>
      <c r="I28215" s="26"/>
      <c r="K28215"/>
      <c r="L28215"/>
      <c r="M28215"/>
      <c r="N28215"/>
      <c r="O28215"/>
      <c r="P28215"/>
      <c r="S28215"/>
    </row>
    <row r="28216" spans="1:19" x14ac:dyDescent="0.3">
      <c r="A28216" s="25"/>
      <c r="B28216"/>
      <c r="C28216"/>
      <c r="D28216"/>
      <c r="E28216"/>
      <c r="F28216"/>
      <c r="G28216"/>
      <c r="H28216" s="26"/>
      <c r="I28216" s="26"/>
      <c r="K28216"/>
      <c r="L28216"/>
      <c r="M28216"/>
      <c r="N28216"/>
      <c r="O28216"/>
      <c r="P28216"/>
      <c r="S28216"/>
    </row>
    <row r="28217" spans="1:19" x14ac:dyDescent="0.3">
      <c r="A28217" s="25"/>
      <c r="B28217"/>
      <c r="C28217"/>
      <c r="D28217"/>
      <c r="E28217"/>
      <c r="F28217"/>
      <c r="G28217"/>
      <c r="H28217" s="26"/>
      <c r="I28217" s="26"/>
      <c r="K28217"/>
      <c r="L28217"/>
      <c r="M28217"/>
      <c r="N28217"/>
      <c r="O28217"/>
      <c r="P28217"/>
      <c r="S28217"/>
    </row>
    <row r="28218" spans="1:19" x14ac:dyDescent="0.3">
      <c r="A28218" s="25"/>
      <c r="B28218"/>
      <c r="C28218"/>
      <c r="D28218"/>
      <c r="E28218"/>
      <c r="F28218"/>
      <c r="G28218"/>
      <c r="H28218" s="26"/>
      <c r="I28218" s="26"/>
      <c r="K28218"/>
      <c r="L28218"/>
      <c r="M28218"/>
      <c r="N28218"/>
      <c r="O28218"/>
      <c r="P28218"/>
      <c r="S28218"/>
    </row>
    <row r="28219" spans="1:19" x14ac:dyDescent="0.3">
      <c r="A28219" s="25"/>
      <c r="B28219"/>
      <c r="C28219"/>
      <c r="D28219"/>
      <c r="E28219"/>
      <c r="F28219"/>
      <c r="G28219"/>
      <c r="H28219" s="26"/>
      <c r="I28219" s="26"/>
      <c r="K28219"/>
      <c r="L28219"/>
      <c r="M28219"/>
      <c r="N28219"/>
      <c r="O28219"/>
      <c r="P28219"/>
      <c r="S28219"/>
    </row>
    <row r="28220" spans="1:19" x14ac:dyDescent="0.3">
      <c r="A28220" s="25"/>
      <c r="B28220"/>
      <c r="C28220"/>
      <c r="D28220"/>
      <c r="E28220"/>
      <c r="F28220"/>
      <c r="G28220"/>
      <c r="H28220" s="26"/>
      <c r="I28220" s="26"/>
      <c r="K28220"/>
      <c r="L28220"/>
      <c r="M28220"/>
      <c r="N28220"/>
      <c r="O28220"/>
      <c r="P28220"/>
      <c r="S28220"/>
    </row>
    <row r="28221" spans="1:19" x14ac:dyDescent="0.3">
      <c r="A28221" s="25"/>
      <c r="B28221"/>
      <c r="C28221"/>
      <c r="D28221"/>
      <c r="E28221"/>
      <c r="F28221"/>
      <c r="G28221"/>
      <c r="H28221"/>
      <c r="I28221"/>
      <c r="K28221"/>
      <c r="L28221"/>
      <c r="M28221"/>
      <c r="N28221"/>
      <c r="O28221"/>
      <c r="P28221"/>
      <c r="S28221"/>
    </row>
    <row r="28222" spans="1:19" x14ac:dyDescent="0.3">
      <c r="A28222" s="25"/>
      <c r="B28222"/>
      <c r="C28222"/>
      <c r="D28222"/>
      <c r="E28222"/>
      <c r="F28222"/>
      <c r="G28222"/>
      <c r="H28222"/>
      <c r="I28222"/>
      <c r="K28222"/>
      <c r="L28222"/>
      <c r="M28222"/>
      <c r="N28222"/>
      <c r="O28222"/>
      <c r="P28222"/>
      <c r="S28222"/>
    </row>
    <row r="28223" spans="1:19" x14ac:dyDescent="0.3">
      <c r="A28223" s="25"/>
      <c r="B28223"/>
      <c r="C28223"/>
      <c r="D28223"/>
      <c r="E28223"/>
      <c r="F28223"/>
      <c r="G28223"/>
      <c r="H28223"/>
      <c r="I28223"/>
      <c r="K28223"/>
      <c r="L28223"/>
      <c r="M28223"/>
      <c r="N28223"/>
      <c r="O28223"/>
      <c r="P28223"/>
      <c r="S28223"/>
    </row>
    <row r="28224" spans="1:19" x14ac:dyDescent="0.3">
      <c r="A28224" s="25"/>
      <c r="B28224"/>
      <c r="C28224"/>
      <c r="D28224"/>
      <c r="E28224"/>
      <c r="F28224"/>
      <c r="G28224"/>
      <c r="H28224"/>
      <c r="I28224"/>
      <c r="K28224"/>
      <c r="L28224"/>
      <c r="M28224"/>
      <c r="N28224"/>
      <c r="O28224"/>
      <c r="P28224"/>
      <c r="S28224"/>
    </row>
    <row r="28225" spans="1:19" x14ac:dyDescent="0.3">
      <c r="A28225" s="25"/>
      <c r="B28225"/>
      <c r="C28225"/>
      <c r="D28225"/>
      <c r="E28225"/>
      <c r="F28225"/>
      <c r="G28225"/>
      <c r="H28225"/>
      <c r="I28225"/>
      <c r="K28225"/>
      <c r="L28225"/>
      <c r="M28225"/>
      <c r="N28225"/>
      <c r="O28225"/>
      <c r="P28225"/>
      <c r="S28225"/>
    </row>
    <row r="28226" spans="1:19" x14ac:dyDescent="0.3">
      <c r="A28226" s="25"/>
      <c r="B28226"/>
      <c r="C28226"/>
      <c r="D28226"/>
      <c r="E28226"/>
      <c r="F28226"/>
      <c r="G28226"/>
      <c r="H28226"/>
      <c r="I28226"/>
      <c r="K28226"/>
      <c r="L28226"/>
      <c r="M28226"/>
      <c r="N28226"/>
      <c r="O28226"/>
      <c r="P28226"/>
      <c r="S28226"/>
    </row>
    <row r="28227" spans="1:19" x14ac:dyDescent="0.3">
      <c r="A28227" s="25"/>
      <c r="B28227"/>
      <c r="C28227"/>
      <c r="D28227"/>
      <c r="E28227"/>
      <c r="F28227"/>
      <c r="G28227"/>
      <c r="H28227"/>
      <c r="I28227"/>
      <c r="K28227"/>
      <c r="L28227"/>
      <c r="M28227"/>
      <c r="N28227"/>
      <c r="O28227"/>
      <c r="P28227"/>
      <c r="S28227"/>
    </row>
    <row r="28228" spans="1:19" x14ac:dyDescent="0.3">
      <c r="A28228" s="25"/>
      <c r="B28228"/>
      <c r="C28228"/>
      <c r="D28228"/>
      <c r="E28228"/>
      <c r="F28228"/>
      <c r="G28228"/>
      <c r="H28228"/>
      <c r="I28228"/>
      <c r="K28228"/>
      <c r="L28228"/>
      <c r="M28228"/>
      <c r="N28228"/>
      <c r="O28228"/>
      <c r="P28228"/>
      <c r="S28228"/>
    </row>
    <row r="28229" spans="1:19" x14ac:dyDescent="0.3">
      <c r="A28229" s="25"/>
      <c r="B28229"/>
      <c r="C28229"/>
      <c r="D28229"/>
      <c r="E28229"/>
      <c r="F28229"/>
      <c r="G28229"/>
      <c r="H28229"/>
      <c r="I28229"/>
      <c r="K28229"/>
      <c r="L28229"/>
      <c r="M28229"/>
      <c r="N28229"/>
      <c r="O28229"/>
      <c r="P28229"/>
      <c r="S28229"/>
    </row>
    <row r="28230" spans="1:19" x14ac:dyDescent="0.3">
      <c r="A28230" s="25"/>
      <c r="B28230"/>
      <c r="C28230"/>
      <c r="D28230"/>
      <c r="E28230"/>
      <c r="F28230"/>
      <c r="G28230"/>
      <c r="H28230"/>
      <c r="I28230"/>
      <c r="K28230"/>
      <c r="L28230"/>
      <c r="M28230"/>
      <c r="N28230"/>
      <c r="O28230"/>
      <c r="P28230"/>
      <c r="S28230"/>
    </row>
    <row r="28231" spans="1:19" x14ac:dyDescent="0.3">
      <c r="A28231" s="25"/>
      <c r="B28231"/>
      <c r="C28231"/>
      <c r="D28231"/>
      <c r="E28231"/>
      <c r="F28231"/>
      <c r="G28231"/>
      <c r="H28231"/>
      <c r="I28231"/>
      <c r="K28231"/>
      <c r="L28231"/>
      <c r="M28231"/>
      <c r="N28231"/>
      <c r="O28231"/>
      <c r="P28231"/>
      <c r="S28231"/>
    </row>
    <row r="28232" spans="1:19" x14ac:dyDescent="0.3">
      <c r="A28232" s="25"/>
      <c r="B28232"/>
      <c r="C28232"/>
      <c r="D28232"/>
      <c r="E28232"/>
      <c r="F28232"/>
      <c r="G28232"/>
      <c r="H28232"/>
      <c r="I28232"/>
      <c r="K28232"/>
      <c r="L28232"/>
      <c r="M28232"/>
      <c r="N28232"/>
      <c r="O28232"/>
      <c r="P28232"/>
      <c r="S28232"/>
    </row>
    <row r="28233" spans="1:19" x14ac:dyDescent="0.3">
      <c r="A28233" s="25"/>
      <c r="B28233"/>
      <c r="C28233"/>
      <c r="D28233"/>
      <c r="E28233"/>
      <c r="F28233"/>
      <c r="G28233"/>
      <c r="H28233" s="14"/>
      <c r="I28233" s="14"/>
      <c r="K28233"/>
      <c r="L28233"/>
      <c r="M28233"/>
      <c r="N28233"/>
      <c r="O28233"/>
      <c r="P28233"/>
      <c r="S28233"/>
    </row>
    <row r="28234" spans="1:19" x14ac:dyDescent="0.3">
      <c r="A28234" s="25"/>
      <c r="B28234"/>
      <c r="C28234"/>
      <c r="D28234"/>
      <c r="E28234"/>
      <c r="F28234"/>
      <c r="G28234"/>
      <c r="H28234" s="14"/>
      <c r="I28234" s="14"/>
      <c r="K28234"/>
      <c r="L28234"/>
      <c r="M28234"/>
      <c r="N28234"/>
      <c r="O28234"/>
      <c r="P28234"/>
      <c r="S28234"/>
    </row>
    <row r="28235" spans="1:19" x14ac:dyDescent="0.3">
      <c r="A28235" s="25"/>
      <c r="B28235"/>
      <c r="C28235"/>
      <c r="D28235"/>
      <c r="E28235"/>
      <c r="F28235"/>
      <c r="G28235"/>
      <c r="H28235" s="14"/>
      <c r="I28235" s="14"/>
      <c r="K28235"/>
      <c r="L28235"/>
      <c r="M28235"/>
      <c r="N28235"/>
      <c r="O28235"/>
      <c r="P28235"/>
      <c r="S28235"/>
    </row>
    <row r="28236" spans="1:19" x14ac:dyDescent="0.3">
      <c r="A28236" s="25"/>
      <c r="B28236"/>
      <c r="C28236"/>
      <c r="D28236"/>
      <c r="E28236"/>
      <c r="F28236"/>
      <c r="G28236"/>
      <c r="H28236" s="14"/>
      <c r="I28236" s="14"/>
      <c r="K28236"/>
      <c r="L28236"/>
      <c r="M28236"/>
      <c r="N28236"/>
      <c r="O28236"/>
      <c r="P28236"/>
      <c r="S28236"/>
    </row>
    <row r="28237" spans="1:19" x14ac:dyDescent="0.3">
      <c r="A28237" s="25"/>
      <c r="B28237"/>
      <c r="C28237"/>
      <c r="D28237"/>
      <c r="E28237"/>
      <c r="F28237"/>
      <c r="G28237"/>
      <c r="H28237"/>
      <c r="I28237"/>
      <c r="K28237"/>
      <c r="L28237"/>
      <c r="M28237"/>
      <c r="N28237"/>
      <c r="O28237"/>
      <c r="P28237"/>
      <c r="S28237"/>
    </row>
    <row r="28238" spans="1:19" x14ac:dyDescent="0.3">
      <c r="A28238" s="25"/>
      <c r="B28238"/>
      <c r="C28238"/>
      <c r="D28238"/>
      <c r="E28238"/>
      <c r="F28238"/>
      <c r="G28238"/>
      <c r="H28238"/>
      <c r="I28238"/>
      <c r="K28238"/>
      <c r="L28238"/>
      <c r="M28238"/>
      <c r="N28238"/>
      <c r="O28238"/>
      <c r="P28238"/>
      <c r="S28238"/>
    </row>
    <row r="28239" spans="1:19" x14ac:dyDescent="0.3">
      <c r="A28239" s="25"/>
      <c r="B28239"/>
      <c r="C28239"/>
      <c r="D28239"/>
      <c r="E28239"/>
      <c r="F28239"/>
      <c r="G28239"/>
      <c r="H28239"/>
      <c r="I28239"/>
      <c r="K28239"/>
      <c r="L28239"/>
      <c r="M28239"/>
      <c r="N28239"/>
      <c r="O28239"/>
      <c r="P28239"/>
      <c r="S28239"/>
    </row>
    <row r="28240" spans="1:19" x14ac:dyDescent="0.3">
      <c r="A28240" s="25"/>
      <c r="B28240"/>
      <c r="C28240"/>
      <c r="D28240"/>
      <c r="E28240"/>
      <c r="F28240"/>
      <c r="G28240"/>
      <c r="H28240"/>
      <c r="I28240"/>
      <c r="K28240"/>
      <c r="L28240"/>
      <c r="M28240"/>
      <c r="N28240"/>
      <c r="O28240"/>
      <c r="P28240"/>
      <c r="S28240"/>
    </row>
    <row r="28241" spans="1:19" x14ac:dyDescent="0.3">
      <c r="A28241" s="25"/>
      <c r="B28241"/>
      <c r="C28241"/>
      <c r="D28241"/>
      <c r="E28241"/>
      <c r="F28241"/>
      <c r="G28241"/>
      <c r="H28241"/>
      <c r="I28241"/>
      <c r="K28241"/>
      <c r="L28241"/>
      <c r="M28241"/>
      <c r="N28241"/>
      <c r="O28241"/>
      <c r="P28241"/>
      <c r="S28241"/>
    </row>
    <row r="28242" spans="1:19" x14ac:dyDescent="0.3">
      <c r="A28242" s="25"/>
      <c r="B28242"/>
      <c r="C28242"/>
      <c r="D28242"/>
      <c r="E28242"/>
      <c r="F28242"/>
      <c r="G28242"/>
      <c r="H28242"/>
      <c r="I28242"/>
      <c r="K28242"/>
      <c r="L28242"/>
      <c r="M28242"/>
      <c r="N28242"/>
      <c r="O28242"/>
      <c r="P28242"/>
      <c r="S28242"/>
    </row>
    <row r="28243" spans="1:19" x14ac:dyDescent="0.3">
      <c r="A28243" s="25"/>
      <c r="B28243"/>
      <c r="C28243"/>
      <c r="D28243"/>
      <c r="E28243"/>
      <c r="F28243"/>
      <c r="G28243"/>
      <c r="H28243"/>
      <c r="I28243"/>
      <c r="K28243"/>
      <c r="L28243"/>
      <c r="M28243"/>
      <c r="N28243"/>
      <c r="O28243"/>
      <c r="P28243"/>
      <c r="S28243"/>
    </row>
    <row r="28244" spans="1:19" x14ac:dyDescent="0.3">
      <c r="A28244" s="25"/>
      <c r="B28244"/>
      <c r="C28244"/>
      <c r="D28244"/>
      <c r="E28244"/>
      <c r="F28244"/>
      <c r="G28244"/>
      <c r="H28244"/>
      <c r="I28244"/>
      <c r="K28244"/>
      <c r="L28244"/>
      <c r="M28244"/>
      <c r="N28244"/>
      <c r="O28244"/>
      <c r="P28244"/>
      <c r="S28244"/>
    </row>
    <row r="28245" spans="1:19" x14ac:dyDescent="0.3">
      <c r="A28245" s="25"/>
      <c r="B28245"/>
      <c r="C28245"/>
      <c r="D28245"/>
      <c r="E28245"/>
      <c r="F28245"/>
      <c r="G28245"/>
      <c r="H28245"/>
      <c r="I28245"/>
      <c r="K28245"/>
      <c r="L28245"/>
      <c r="M28245"/>
      <c r="N28245"/>
      <c r="O28245"/>
      <c r="P28245"/>
      <c r="S28245"/>
    </row>
    <row r="28246" spans="1:19" x14ac:dyDescent="0.3">
      <c r="A28246" s="25"/>
      <c r="B28246"/>
      <c r="C28246"/>
      <c r="D28246"/>
      <c r="E28246"/>
      <c r="F28246"/>
      <c r="G28246"/>
      <c r="H28246"/>
      <c r="I28246"/>
      <c r="K28246"/>
      <c r="L28246"/>
      <c r="M28246"/>
      <c r="N28246"/>
      <c r="O28246"/>
      <c r="P28246"/>
      <c r="S28246"/>
    </row>
    <row r="28247" spans="1:19" x14ac:dyDescent="0.3">
      <c r="A28247" s="25"/>
      <c r="B28247"/>
      <c r="C28247"/>
      <c r="D28247"/>
      <c r="E28247"/>
      <c r="F28247"/>
      <c r="G28247"/>
      <c r="H28247"/>
      <c r="I28247"/>
      <c r="K28247"/>
      <c r="L28247"/>
      <c r="M28247"/>
      <c r="N28247"/>
      <c r="O28247"/>
      <c r="P28247"/>
      <c r="S28247"/>
    </row>
    <row r="28248" spans="1:19" x14ac:dyDescent="0.3">
      <c r="A28248" s="25"/>
      <c r="B28248"/>
      <c r="C28248"/>
      <c r="D28248"/>
      <c r="E28248"/>
      <c r="F28248"/>
      <c r="G28248"/>
      <c r="H28248"/>
      <c r="I28248"/>
      <c r="K28248"/>
      <c r="L28248"/>
      <c r="M28248"/>
      <c r="N28248"/>
      <c r="O28248"/>
      <c r="P28248"/>
      <c r="S28248"/>
    </row>
    <row r="28249" spans="1:19" x14ac:dyDescent="0.3">
      <c r="A28249" s="25"/>
      <c r="B28249"/>
      <c r="C28249"/>
      <c r="D28249"/>
      <c r="E28249"/>
      <c r="F28249"/>
      <c r="G28249"/>
      <c r="H28249"/>
      <c r="I28249"/>
      <c r="K28249"/>
      <c r="L28249"/>
      <c r="M28249"/>
      <c r="N28249"/>
      <c r="O28249"/>
      <c r="P28249"/>
      <c r="S28249"/>
    </row>
    <row r="28250" spans="1:19" x14ac:dyDescent="0.3">
      <c r="A28250" s="25"/>
      <c r="B28250"/>
      <c r="C28250"/>
      <c r="D28250"/>
      <c r="E28250"/>
      <c r="F28250"/>
      <c r="G28250"/>
      <c r="H28250"/>
      <c r="I28250"/>
      <c r="K28250"/>
      <c r="L28250"/>
      <c r="M28250"/>
      <c r="N28250"/>
      <c r="O28250"/>
      <c r="P28250"/>
      <c r="S28250"/>
    </row>
    <row r="28251" spans="1:19" x14ac:dyDescent="0.3">
      <c r="A28251" s="25"/>
      <c r="B28251"/>
      <c r="C28251"/>
      <c r="D28251"/>
      <c r="E28251"/>
      <c r="F28251"/>
      <c r="G28251"/>
      <c r="H28251"/>
      <c r="I28251"/>
      <c r="K28251"/>
      <c r="L28251"/>
      <c r="M28251"/>
      <c r="N28251"/>
      <c r="O28251"/>
      <c r="P28251"/>
      <c r="S28251"/>
    </row>
    <row r="28252" spans="1:19" x14ac:dyDescent="0.3">
      <c r="A28252" s="25"/>
      <c r="B28252"/>
      <c r="C28252"/>
      <c r="D28252"/>
      <c r="E28252"/>
      <c r="F28252"/>
      <c r="G28252"/>
      <c r="H28252"/>
      <c r="I28252"/>
      <c r="K28252"/>
      <c r="L28252"/>
      <c r="M28252"/>
      <c r="N28252"/>
      <c r="O28252"/>
      <c r="P28252"/>
      <c r="S28252"/>
    </row>
    <row r="28253" spans="1:19" x14ac:dyDescent="0.3">
      <c r="A28253" s="25"/>
      <c r="B28253"/>
      <c r="C28253"/>
      <c r="D28253"/>
      <c r="E28253"/>
      <c r="F28253"/>
      <c r="G28253"/>
      <c r="H28253"/>
      <c r="I28253"/>
      <c r="K28253"/>
      <c r="L28253"/>
      <c r="M28253"/>
      <c r="N28253"/>
      <c r="O28253"/>
      <c r="P28253"/>
      <c r="S28253"/>
    </row>
    <row r="28254" spans="1:19" x14ac:dyDescent="0.3">
      <c r="A28254" s="25"/>
      <c r="B28254"/>
      <c r="C28254"/>
      <c r="D28254"/>
      <c r="E28254"/>
      <c r="F28254"/>
      <c r="G28254"/>
      <c r="H28254"/>
      <c r="I28254"/>
      <c r="K28254"/>
      <c r="L28254"/>
      <c r="M28254"/>
      <c r="N28254"/>
      <c r="O28254"/>
      <c r="P28254"/>
      <c r="S28254"/>
    </row>
    <row r="28255" spans="1:19" x14ac:dyDescent="0.3">
      <c r="A28255" s="25"/>
      <c r="B28255"/>
      <c r="C28255"/>
      <c r="D28255"/>
      <c r="E28255"/>
      <c r="F28255"/>
      <c r="G28255"/>
      <c r="H28255"/>
      <c r="I28255"/>
      <c r="K28255"/>
      <c r="L28255"/>
      <c r="M28255"/>
      <c r="N28255"/>
      <c r="O28255"/>
      <c r="P28255"/>
      <c r="S28255"/>
    </row>
    <row r="28256" spans="1:19" x14ac:dyDescent="0.3">
      <c r="A28256" s="25"/>
      <c r="B28256"/>
      <c r="C28256"/>
      <c r="D28256"/>
      <c r="E28256"/>
      <c r="F28256"/>
      <c r="G28256"/>
      <c r="H28256"/>
      <c r="I28256"/>
      <c r="K28256"/>
      <c r="L28256"/>
      <c r="M28256"/>
      <c r="N28256"/>
      <c r="O28256"/>
      <c r="P28256"/>
      <c r="S28256"/>
    </row>
    <row r="28257" spans="1:19" x14ac:dyDescent="0.3">
      <c r="A28257" s="25"/>
      <c r="B28257"/>
      <c r="C28257"/>
      <c r="D28257"/>
      <c r="E28257"/>
      <c r="F28257"/>
      <c r="G28257"/>
      <c r="H28257"/>
      <c r="I28257"/>
      <c r="K28257"/>
      <c r="L28257"/>
      <c r="M28257"/>
      <c r="N28257"/>
      <c r="O28257"/>
      <c r="P28257"/>
      <c r="S28257"/>
    </row>
    <row r="28258" spans="1:19" x14ac:dyDescent="0.3">
      <c r="A28258" s="25"/>
      <c r="B28258"/>
      <c r="C28258"/>
      <c r="D28258"/>
      <c r="E28258"/>
      <c r="F28258"/>
      <c r="G28258"/>
      <c r="H28258"/>
      <c r="I28258"/>
      <c r="K28258"/>
      <c r="L28258"/>
      <c r="M28258"/>
      <c r="N28258"/>
      <c r="O28258"/>
      <c r="P28258"/>
      <c r="S28258"/>
    </row>
    <row r="28259" spans="1:19" x14ac:dyDescent="0.3">
      <c r="A28259" s="25"/>
      <c r="B28259"/>
      <c r="C28259"/>
      <c r="D28259"/>
      <c r="E28259"/>
      <c r="F28259"/>
      <c r="G28259"/>
      <c r="H28259"/>
      <c r="I28259"/>
      <c r="K28259"/>
      <c r="L28259"/>
      <c r="M28259"/>
      <c r="N28259"/>
      <c r="O28259"/>
      <c r="P28259"/>
      <c r="S28259"/>
    </row>
    <row r="28260" spans="1:19" x14ac:dyDescent="0.3">
      <c r="A28260" s="25"/>
      <c r="B28260"/>
      <c r="C28260"/>
      <c r="D28260"/>
      <c r="E28260"/>
      <c r="F28260"/>
      <c r="G28260"/>
      <c r="H28260"/>
      <c r="I28260"/>
      <c r="K28260"/>
      <c r="L28260"/>
      <c r="M28260"/>
      <c r="N28260"/>
      <c r="O28260"/>
      <c r="P28260"/>
      <c r="S28260"/>
    </row>
    <row r="28261" spans="1:19" x14ac:dyDescent="0.3">
      <c r="A28261" s="25"/>
      <c r="B28261"/>
      <c r="C28261"/>
      <c r="D28261"/>
      <c r="E28261"/>
      <c r="F28261"/>
      <c r="G28261"/>
      <c r="H28261"/>
      <c r="I28261"/>
      <c r="K28261"/>
      <c r="L28261"/>
      <c r="M28261"/>
      <c r="N28261"/>
      <c r="O28261"/>
      <c r="P28261"/>
      <c r="S28261"/>
    </row>
    <row r="28262" spans="1:19" x14ac:dyDescent="0.3">
      <c r="A28262" s="25"/>
      <c r="B28262"/>
      <c r="C28262"/>
      <c r="D28262"/>
      <c r="E28262"/>
      <c r="F28262"/>
      <c r="G28262"/>
      <c r="H28262"/>
      <c r="I28262"/>
      <c r="K28262"/>
      <c r="L28262"/>
      <c r="M28262"/>
      <c r="N28262"/>
      <c r="O28262"/>
      <c r="P28262"/>
      <c r="S28262"/>
    </row>
    <row r="28263" spans="1:19" x14ac:dyDescent="0.3">
      <c r="A28263" s="25"/>
      <c r="B28263"/>
      <c r="C28263"/>
      <c r="D28263"/>
      <c r="E28263"/>
      <c r="F28263"/>
      <c r="G28263"/>
      <c r="H28263"/>
      <c r="I28263"/>
      <c r="K28263"/>
      <c r="L28263"/>
      <c r="M28263"/>
      <c r="N28263"/>
      <c r="O28263"/>
      <c r="P28263"/>
      <c r="S28263"/>
    </row>
    <row r="28264" spans="1:19" x14ac:dyDescent="0.3">
      <c r="A28264" s="25"/>
      <c r="B28264"/>
      <c r="C28264"/>
      <c r="D28264"/>
      <c r="E28264"/>
      <c r="F28264"/>
      <c r="G28264"/>
      <c r="H28264"/>
      <c r="I28264"/>
      <c r="K28264"/>
      <c r="L28264"/>
      <c r="M28264"/>
      <c r="N28264"/>
      <c r="O28264"/>
      <c r="P28264"/>
      <c r="S28264"/>
    </row>
    <row r="28265" spans="1:19" x14ac:dyDescent="0.3">
      <c r="A28265" s="25"/>
      <c r="B28265"/>
      <c r="C28265"/>
      <c r="D28265"/>
      <c r="E28265"/>
      <c r="F28265"/>
      <c r="G28265"/>
      <c r="H28265"/>
      <c r="I28265"/>
      <c r="K28265"/>
      <c r="L28265"/>
      <c r="M28265"/>
      <c r="N28265"/>
      <c r="O28265"/>
      <c r="P28265"/>
      <c r="S28265"/>
    </row>
    <row r="28266" spans="1:19" x14ac:dyDescent="0.3">
      <c r="A28266" s="25"/>
      <c r="B28266"/>
      <c r="C28266"/>
      <c r="D28266"/>
      <c r="E28266"/>
      <c r="F28266"/>
      <c r="G28266"/>
      <c r="H28266"/>
      <c r="I28266"/>
      <c r="K28266"/>
      <c r="L28266"/>
      <c r="M28266"/>
      <c r="N28266"/>
      <c r="O28266"/>
      <c r="P28266"/>
      <c r="S28266"/>
    </row>
    <row r="28267" spans="1:19" x14ac:dyDescent="0.3">
      <c r="A28267" s="25"/>
      <c r="B28267"/>
      <c r="C28267"/>
      <c r="D28267"/>
      <c r="E28267"/>
      <c r="F28267"/>
      <c r="G28267"/>
      <c r="H28267"/>
      <c r="I28267"/>
      <c r="K28267"/>
      <c r="L28267"/>
      <c r="M28267"/>
      <c r="N28267"/>
      <c r="O28267"/>
      <c r="P28267"/>
      <c r="S28267"/>
    </row>
    <row r="28268" spans="1:19" x14ac:dyDescent="0.3">
      <c r="A28268" s="25"/>
      <c r="B28268"/>
      <c r="C28268"/>
      <c r="D28268"/>
      <c r="E28268"/>
      <c r="F28268"/>
      <c r="G28268"/>
      <c r="H28268"/>
      <c r="I28268"/>
      <c r="K28268"/>
      <c r="L28268"/>
      <c r="M28268"/>
      <c r="N28268"/>
      <c r="O28268"/>
      <c r="P28268"/>
      <c r="S28268"/>
    </row>
    <row r="28269" spans="1:19" x14ac:dyDescent="0.3">
      <c r="A28269" s="25"/>
      <c r="B28269"/>
      <c r="C28269"/>
      <c r="D28269"/>
      <c r="E28269"/>
      <c r="F28269"/>
      <c r="G28269"/>
      <c r="H28269"/>
      <c r="I28269"/>
      <c r="K28269"/>
      <c r="L28269"/>
      <c r="M28269"/>
      <c r="N28269"/>
      <c r="O28269"/>
      <c r="P28269"/>
      <c r="S28269"/>
    </row>
    <row r="28270" spans="1:19" x14ac:dyDescent="0.3">
      <c r="A28270" s="25"/>
      <c r="B28270"/>
      <c r="C28270"/>
      <c r="D28270"/>
      <c r="E28270"/>
      <c r="F28270"/>
      <c r="G28270"/>
      <c r="H28270"/>
      <c r="I28270"/>
      <c r="K28270"/>
      <c r="L28270"/>
      <c r="M28270"/>
      <c r="N28270"/>
      <c r="O28270"/>
      <c r="P28270"/>
      <c r="S28270"/>
    </row>
    <row r="28271" spans="1:19" x14ac:dyDescent="0.3">
      <c r="A28271" s="25"/>
      <c r="B28271"/>
      <c r="C28271"/>
      <c r="D28271"/>
      <c r="E28271"/>
      <c r="F28271"/>
      <c r="G28271"/>
      <c r="H28271"/>
      <c r="I28271"/>
      <c r="K28271"/>
      <c r="L28271"/>
      <c r="M28271"/>
      <c r="N28271"/>
      <c r="O28271"/>
      <c r="P28271"/>
      <c r="S28271"/>
    </row>
    <row r="28272" spans="1:19" x14ac:dyDescent="0.3">
      <c r="A28272" s="25"/>
      <c r="B28272"/>
      <c r="C28272"/>
      <c r="D28272"/>
      <c r="E28272"/>
      <c r="F28272"/>
      <c r="G28272"/>
      <c r="H28272"/>
      <c r="I28272"/>
      <c r="K28272"/>
      <c r="L28272"/>
      <c r="M28272"/>
      <c r="N28272"/>
      <c r="O28272"/>
      <c r="P28272"/>
      <c r="S28272"/>
    </row>
    <row r="28273" spans="1:19" x14ac:dyDescent="0.3">
      <c r="A28273" s="25"/>
      <c r="B28273"/>
      <c r="C28273"/>
      <c r="D28273"/>
      <c r="E28273"/>
      <c r="F28273"/>
      <c r="G28273"/>
      <c r="H28273"/>
      <c r="I28273"/>
      <c r="K28273"/>
      <c r="L28273"/>
      <c r="M28273"/>
      <c r="N28273"/>
      <c r="O28273"/>
      <c r="P28273"/>
      <c r="S28273"/>
    </row>
    <row r="28274" spans="1:19" x14ac:dyDescent="0.3">
      <c r="A28274" s="25"/>
      <c r="B28274"/>
      <c r="C28274"/>
      <c r="D28274"/>
      <c r="E28274"/>
      <c r="F28274"/>
      <c r="G28274"/>
      <c r="H28274"/>
      <c r="I28274"/>
      <c r="K28274"/>
      <c r="L28274"/>
      <c r="M28274"/>
      <c r="N28274"/>
      <c r="O28274"/>
      <c r="P28274"/>
      <c r="S28274"/>
    </row>
    <row r="28275" spans="1:19" x14ac:dyDescent="0.3">
      <c r="A28275" s="25"/>
      <c r="B28275"/>
      <c r="C28275"/>
      <c r="D28275"/>
      <c r="E28275"/>
      <c r="F28275"/>
      <c r="G28275"/>
      <c r="H28275"/>
      <c r="I28275"/>
      <c r="K28275"/>
      <c r="L28275"/>
      <c r="M28275"/>
      <c r="N28275"/>
      <c r="O28275"/>
      <c r="P28275"/>
      <c r="S28275"/>
    </row>
    <row r="28276" spans="1:19" x14ac:dyDescent="0.3">
      <c r="A28276" s="25"/>
      <c r="B28276"/>
      <c r="C28276"/>
      <c r="D28276"/>
      <c r="E28276"/>
      <c r="F28276"/>
      <c r="G28276"/>
      <c r="H28276"/>
      <c r="I28276"/>
      <c r="K28276"/>
      <c r="L28276"/>
      <c r="M28276"/>
      <c r="N28276"/>
      <c r="O28276"/>
      <c r="P28276"/>
      <c r="S28276"/>
    </row>
    <row r="28277" spans="1:19" x14ac:dyDescent="0.3">
      <c r="A28277" s="25"/>
      <c r="B28277"/>
      <c r="C28277"/>
      <c r="D28277"/>
      <c r="E28277"/>
      <c r="F28277"/>
      <c r="G28277"/>
      <c r="H28277"/>
      <c r="I28277"/>
      <c r="K28277"/>
      <c r="L28277"/>
      <c r="M28277"/>
      <c r="N28277"/>
      <c r="O28277"/>
      <c r="P28277"/>
      <c r="S28277"/>
    </row>
    <row r="28278" spans="1:19" x14ac:dyDescent="0.3">
      <c r="A28278" s="25"/>
      <c r="B28278"/>
      <c r="C28278"/>
      <c r="D28278"/>
      <c r="E28278"/>
      <c r="F28278"/>
      <c r="G28278"/>
      <c r="H28278"/>
      <c r="I28278"/>
      <c r="K28278"/>
      <c r="L28278"/>
      <c r="M28278"/>
      <c r="N28278"/>
      <c r="O28278"/>
      <c r="P28278"/>
      <c r="S28278"/>
    </row>
    <row r="28279" spans="1:19" x14ac:dyDescent="0.3">
      <c r="A28279" s="25"/>
      <c r="B28279"/>
      <c r="C28279"/>
      <c r="D28279"/>
      <c r="E28279"/>
      <c r="F28279"/>
      <c r="G28279"/>
      <c r="H28279"/>
      <c r="I28279"/>
      <c r="K28279"/>
      <c r="L28279"/>
      <c r="M28279"/>
      <c r="N28279"/>
      <c r="O28279"/>
      <c r="P28279"/>
      <c r="S28279"/>
    </row>
    <row r="28280" spans="1:19" x14ac:dyDescent="0.3">
      <c r="A28280" s="25"/>
      <c r="B28280"/>
      <c r="C28280"/>
      <c r="D28280"/>
      <c r="E28280"/>
      <c r="F28280"/>
      <c r="G28280"/>
      <c r="H28280"/>
      <c r="I28280"/>
      <c r="K28280"/>
      <c r="L28280"/>
      <c r="M28280"/>
      <c r="N28280"/>
      <c r="O28280"/>
      <c r="P28280"/>
      <c r="S28280"/>
    </row>
    <row r="28281" spans="1:19" x14ac:dyDescent="0.3">
      <c r="A28281" s="25"/>
      <c r="B28281"/>
      <c r="C28281"/>
      <c r="D28281"/>
      <c r="E28281"/>
      <c r="F28281"/>
      <c r="G28281"/>
      <c r="H28281"/>
      <c r="I28281"/>
      <c r="K28281"/>
      <c r="L28281"/>
      <c r="M28281"/>
      <c r="N28281"/>
      <c r="O28281"/>
      <c r="P28281"/>
      <c r="S28281"/>
    </row>
    <row r="28282" spans="1:19" x14ac:dyDescent="0.3">
      <c r="A28282" s="25"/>
      <c r="B28282"/>
      <c r="C28282"/>
      <c r="D28282"/>
      <c r="E28282"/>
      <c r="F28282"/>
      <c r="G28282"/>
      <c r="H28282"/>
      <c r="I28282"/>
      <c r="K28282"/>
      <c r="L28282"/>
      <c r="M28282"/>
      <c r="N28282"/>
      <c r="O28282"/>
      <c r="P28282"/>
      <c r="S28282"/>
    </row>
    <row r="28283" spans="1:19" x14ac:dyDescent="0.3">
      <c r="A28283" s="25"/>
      <c r="B28283"/>
      <c r="C28283"/>
      <c r="D28283"/>
      <c r="E28283"/>
      <c r="F28283"/>
      <c r="G28283"/>
      <c r="H28283"/>
      <c r="I28283"/>
      <c r="K28283"/>
      <c r="L28283"/>
      <c r="M28283"/>
      <c r="N28283"/>
      <c r="O28283"/>
      <c r="P28283"/>
      <c r="S28283"/>
    </row>
    <row r="28284" spans="1:19" x14ac:dyDescent="0.3">
      <c r="A28284" s="25"/>
      <c r="B28284"/>
      <c r="C28284"/>
      <c r="D28284"/>
      <c r="E28284"/>
      <c r="F28284"/>
      <c r="G28284"/>
      <c r="H28284"/>
      <c r="I28284"/>
      <c r="K28284"/>
      <c r="L28284"/>
      <c r="M28284"/>
      <c r="N28284"/>
      <c r="O28284"/>
      <c r="P28284"/>
      <c r="S28284"/>
    </row>
    <row r="28285" spans="1:19" x14ac:dyDescent="0.3">
      <c r="A28285" s="25"/>
      <c r="B28285"/>
      <c r="C28285"/>
      <c r="D28285"/>
      <c r="E28285"/>
      <c r="F28285"/>
      <c r="G28285"/>
      <c r="H28285"/>
      <c r="I28285"/>
      <c r="K28285"/>
      <c r="L28285"/>
      <c r="M28285"/>
      <c r="N28285"/>
      <c r="O28285"/>
      <c r="P28285"/>
      <c r="S28285"/>
    </row>
    <row r="28286" spans="1:19" x14ac:dyDescent="0.3">
      <c r="A28286" s="25"/>
      <c r="B28286"/>
      <c r="C28286"/>
      <c r="D28286"/>
      <c r="E28286"/>
      <c r="F28286"/>
      <c r="G28286"/>
      <c r="H28286"/>
      <c r="I28286"/>
      <c r="K28286"/>
      <c r="L28286"/>
      <c r="M28286"/>
      <c r="N28286"/>
      <c r="O28286"/>
      <c r="P28286"/>
      <c r="S28286"/>
    </row>
    <row r="28287" spans="1:19" x14ac:dyDescent="0.3">
      <c r="A28287" s="25"/>
      <c r="B28287"/>
      <c r="C28287"/>
      <c r="D28287"/>
      <c r="E28287"/>
      <c r="F28287"/>
      <c r="G28287"/>
      <c r="H28287"/>
      <c r="I28287"/>
      <c r="K28287"/>
      <c r="L28287"/>
      <c r="M28287"/>
      <c r="N28287"/>
      <c r="O28287"/>
      <c r="P28287"/>
      <c r="S28287"/>
    </row>
    <row r="28288" spans="1:19" x14ac:dyDescent="0.3">
      <c r="A28288" s="25"/>
      <c r="B28288"/>
      <c r="C28288"/>
      <c r="D28288"/>
      <c r="E28288"/>
      <c r="F28288"/>
      <c r="G28288"/>
      <c r="H28288"/>
      <c r="I28288"/>
      <c r="K28288"/>
      <c r="L28288"/>
      <c r="M28288"/>
      <c r="N28288"/>
      <c r="O28288"/>
      <c r="P28288"/>
      <c r="S28288"/>
    </row>
    <row r="28289" spans="1:19" x14ac:dyDescent="0.3">
      <c r="A28289" s="25"/>
      <c r="B28289"/>
      <c r="C28289"/>
      <c r="D28289"/>
      <c r="E28289"/>
      <c r="F28289"/>
      <c r="G28289"/>
      <c r="H28289"/>
      <c r="I28289"/>
      <c r="K28289"/>
      <c r="L28289"/>
      <c r="M28289"/>
      <c r="N28289"/>
      <c r="O28289"/>
      <c r="P28289"/>
      <c r="S28289"/>
    </row>
    <row r="28290" spans="1:19" x14ac:dyDescent="0.3">
      <c r="A28290" s="25"/>
      <c r="B28290"/>
      <c r="C28290"/>
      <c r="D28290"/>
      <c r="E28290"/>
      <c r="F28290"/>
      <c r="G28290"/>
      <c r="H28290"/>
      <c r="I28290"/>
      <c r="K28290"/>
      <c r="L28290"/>
      <c r="M28290"/>
      <c r="N28290"/>
      <c r="O28290"/>
      <c r="P28290"/>
      <c r="S28290"/>
    </row>
    <row r="28291" spans="1:19" x14ac:dyDescent="0.3">
      <c r="A28291" s="25"/>
      <c r="B28291"/>
      <c r="C28291"/>
      <c r="D28291"/>
      <c r="E28291"/>
      <c r="F28291"/>
      <c r="G28291"/>
      <c r="H28291"/>
      <c r="I28291"/>
      <c r="K28291"/>
      <c r="L28291"/>
      <c r="M28291"/>
      <c r="N28291"/>
      <c r="O28291"/>
      <c r="P28291"/>
      <c r="S28291"/>
    </row>
    <row r="28292" spans="1:19" x14ac:dyDescent="0.3">
      <c r="A28292" s="25"/>
      <c r="B28292"/>
      <c r="C28292"/>
      <c r="D28292"/>
      <c r="E28292"/>
      <c r="F28292"/>
      <c r="G28292"/>
      <c r="H28292"/>
      <c r="I28292"/>
      <c r="K28292"/>
      <c r="L28292"/>
      <c r="M28292"/>
      <c r="N28292"/>
      <c r="O28292"/>
      <c r="P28292"/>
      <c r="S28292"/>
    </row>
    <row r="28293" spans="1:19" x14ac:dyDescent="0.3">
      <c r="A28293" s="25"/>
      <c r="B28293"/>
      <c r="C28293"/>
      <c r="D28293"/>
      <c r="E28293"/>
      <c r="F28293"/>
      <c r="G28293"/>
      <c r="H28293"/>
      <c r="I28293"/>
      <c r="K28293"/>
      <c r="L28293"/>
      <c r="M28293"/>
      <c r="N28293"/>
      <c r="O28293"/>
      <c r="P28293"/>
      <c r="S28293"/>
    </row>
    <row r="28294" spans="1:19" x14ac:dyDescent="0.3">
      <c r="A28294" s="25"/>
      <c r="B28294"/>
      <c r="C28294"/>
      <c r="D28294"/>
      <c r="E28294"/>
      <c r="F28294"/>
      <c r="G28294"/>
      <c r="H28294"/>
      <c r="I28294"/>
      <c r="K28294"/>
      <c r="L28294"/>
      <c r="M28294"/>
      <c r="N28294"/>
      <c r="O28294"/>
      <c r="P28294"/>
      <c r="S28294"/>
    </row>
    <row r="28295" spans="1:19" x14ac:dyDescent="0.3">
      <c r="A28295" s="25"/>
      <c r="B28295"/>
      <c r="C28295"/>
      <c r="D28295"/>
      <c r="E28295"/>
      <c r="F28295"/>
      <c r="G28295"/>
      <c r="H28295"/>
      <c r="I28295"/>
      <c r="K28295"/>
      <c r="L28295"/>
      <c r="M28295"/>
      <c r="N28295"/>
      <c r="O28295"/>
      <c r="P28295"/>
      <c r="S28295"/>
    </row>
    <row r="28296" spans="1:19" x14ac:dyDescent="0.3">
      <c r="A28296" s="25"/>
      <c r="B28296"/>
      <c r="C28296"/>
      <c r="D28296"/>
      <c r="E28296"/>
      <c r="F28296"/>
      <c r="G28296"/>
      <c r="H28296" s="26"/>
      <c r="I28296" s="26"/>
      <c r="K28296"/>
      <c r="L28296"/>
      <c r="M28296"/>
      <c r="N28296"/>
      <c r="O28296"/>
      <c r="P28296"/>
      <c r="S28296"/>
    </row>
    <row r="28297" spans="1:19" x14ac:dyDescent="0.3">
      <c r="A28297" s="25"/>
      <c r="B28297"/>
      <c r="C28297"/>
      <c r="D28297"/>
      <c r="E28297"/>
      <c r="F28297"/>
      <c r="G28297"/>
      <c r="H28297" s="26"/>
      <c r="I28297" s="26"/>
      <c r="K28297"/>
      <c r="L28297"/>
      <c r="M28297"/>
      <c r="N28297"/>
      <c r="O28297"/>
      <c r="P28297"/>
      <c r="S28297"/>
    </row>
    <row r="28298" spans="1:19" x14ac:dyDescent="0.3">
      <c r="A28298" s="25"/>
      <c r="B28298"/>
      <c r="C28298"/>
      <c r="D28298"/>
      <c r="E28298"/>
      <c r="F28298"/>
      <c r="G28298"/>
      <c r="H28298" s="26"/>
      <c r="I28298" s="26"/>
      <c r="K28298"/>
      <c r="L28298"/>
      <c r="M28298"/>
      <c r="N28298"/>
      <c r="O28298"/>
      <c r="P28298"/>
      <c r="S28298"/>
    </row>
    <row r="28299" spans="1:19" x14ac:dyDescent="0.3">
      <c r="A28299" s="25"/>
      <c r="B28299"/>
      <c r="C28299"/>
      <c r="D28299"/>
      <c r="E28299"/>
      <c r="F28299"/>
      <c r="G28299"/>
      <c r="H28299" s="26"/>
      <c r="I28299" s="26"/>
      <c r="K28299"/>
      <c r="L28299"/>
      <c r="M28299"/>
      <c r="N28299"/>
      <c r="O28299"/>
      <c r="P28299"/>
      <c r="S28299"/>
    </row>
    <row r="28300" spans="1:19" x14ac:dyDescent="0.3">
      <c r="A28300" s="25"/>
      <c r="B28300"/>
      <c r="C28300"/>
      <c r="D28300"/>
      <c r="E28300"/>
      <c r="F28300"/>
      <c r="G28300"/>
      <c r="H28300" s="26"/>
      <c r="I28300" s="26"/>
      <c r="K28300"/>
      <c r="L28300"/>
      <c r="M28300"/>
      <c r="N28300"/>
      <c r="O28300"/>
      <c r="P28300"/>
      <c r="S28300"/>
    </row>
    <row r="28301" spans="1:19" x14ac:dyDescent="0.3">
      <c r="A28301" s="25"/>
      <c r="B28301"/>
      <c r="C28301"/>
      <c r="D28301"/>
      <c r="E28301"/>
      <c r="F28301"/>
      <c r="G28301"/>
      <c r="H28301" s="26"/>
      <c r="I28301" s="26"/>
      <c r="K28301"/>
      <c r="L28301"/>
      <c r="M28301"/>
      <c r="N28301"/>
      <c r="O28301"/>
      <c r="P28301"/>
      <c r="S28301"/>
    </row>
    <row r="28302" spans="1:19" x14ac:dyDescent="0.3">
      <c r="A28302" s="25"/>
      <c r="B28302"/>
      <c r="C28302"/>
      <c r="D28302"/>
      <c r="E28302"/>
      <c r="F28302"/>
      <c r="G28302"/>
      <c r="H28302"/>
      <c r="I28302"/>
      <c r="K28302"/>
      <c r="L28302"/>
      <c r="M28302"/>
      <c r="N28302"/>
      <c r="O28302"/>
      <c r="P28302"/>
      <c r="S28302"/>
    </row>
    <row r="28303" spans="1:19" x14ac:dyDescent="0.3">
      <c r="A28303" s="25"/>
      <c r="B28303"/>
      <c r="C28303"/>
      <c r="D28303"/>
      <c r="E28303"/>
      <c r="F28303"/>
      <c r="G28303"/>
      <c r="H28303"/>
      <c r="I28303"/>
      <c r="K28303"/>
      <c r="L28303"/>
      <c r="M28303"/>
      <c r="N28303"/>
      <c r="O28303"/>
      <c r="P28303"/>
      <c r="S28303"/>
    </row>
    <row r="28304" spans="1:19" x14ac:dyDescent="0.3">
      <c r="A28304" s="25"/>
      <c r="B28304"/>
      <c r="C28304"/>
      <c r="D28304"/>
      <c r="E28304"/>
      <c r="F28304"/>
      <c r="G28304"/>
      <c r="H28304"/>
      <c r="I28304"/>
      <c r="K28304"/>
      <c r="L28304"/>
      <c r="M28304"/>
      <c r="N28304"/>
      <c r="O28304"/>
      <c r="P28304"/>
      <c r="S28304"/>
    </row>
    <row r="28305" spans="1:19" x14ac:dyDescent="0.3">
      <c r="A28305" s="25"/>
      <c r="B28305"/>
      <c r="C28305"/>
      <c r="D28305"/>
      <c r="E28305"/>
      <c r="F28305"/>
      <c r="G28305"/>
      <c r="H28305"/>
      <c r="I28305"/>
      <c r="K28305"/>
      <c r="L28305"/>
      <c r="M28305"/>
      <c r="N28305"/>
      <c r="O28305"/>
      <c r="P28305"/>
      <c r="S28305"/>
    </row>
    <row r="28306" spans="1:19" x14ac:dyDescent="0.3">
      <c r="A28306" s="25"/>
      <c r="B28306"/>
      <c r="C28306"/>
      <c r="D28306"/>
      <c r="E28306"/>
      <c r="F28306"/>
      <c r="G28306"/>
      <c r="H28306"/>
      <c r="I28306"/>
      <c r="K28306"/>
      <c r="L28306"/>
      <c r="M28306"/>
      <c r="N28306"/>
      <c r="O28306"/>
      <c r="P28306"/>
      <c r="S28306"/>
    </row>
    <row r="28307" spans="1:19" x14ac:dyDescent="0.3">
      <c r="A28307" s="25"/>
      <c r="B28307"/>
      <c r="C28307"/>
      <c r="D28307"/>
      <c r="E28307"/>
      <c r="F28307"/>
      <c r="G28307"/>
      <c r="H28307"/>
      <c r="I28307"/>
      <c r="K28307"/>
      <c r="L28307"/>
      <c r="M28307"/>
      <c r="N28307"/>
      <c r="O28307"/>
      <c r="P28307"/>
      <c r="S28307"/>
    </row>
    <row r="28308" spans="1:19" x14ac:dyDescent="0.3">
      <c r="A28308" s="25"/>
      <c r="B28308"/>
      <c r="C28308"/>
      <c r="D28308"/>
      <c r="E28308"/>
      <c r="F28308"/>
      <c r="G28308"/>
      <c r="H28308"/>
      <c r="I28308"/>
      <c r="K28308"/>
      <c r="L28308"/>
      <c r="M28308"/>
      <c r="N28308"/>
      <c r="O28308"/>
      <c r="P28308"/>
      <c r="S28308"/>
    </row>
    <row r="28309" spans="1:19" x14ac:dyDescent="0.3">
      <c r="A28309" s="25"/>
      <c r="B28309"/>
      <c r="C28309"/>
      <c r="D28309"/>
      <c r="E28309"/>
      <c r="F28309"/>
      <c r="G28309"/>
      <c r="H28309"/>
      <c r="I28309"/>
      <c r="K28309"/>
      <c r="L28309"/>
      <c r="M28309"/>
      <c r="N28309"/>
      <c r="O28309"/>
      <c r="P28309"/>
      <c r="S28309"/>
    </row>
    <row r="28310" spans="1:19" x14ac:dyDescent="0.3">
      <c r="A28310" s="25"/>
      <c r="B28310"/>
      <c r="C28310"/>
      <c r="D28310"/>
      <c r="E28310"/>
      <c r="F28310"/>
      <c r="G28310"/>
      <c r="H28310"/>
      <c r="I28310"/>
      <c r="K28310"/>
      <c r="L28310"/>
      <c r="M28310"/>
      <c r="N28310"/>
      <c r="O28310"/>
      <c r="P28310"/>
      <c r="S28310"/>
    </row>
    <row r="28311" spans="1:19" x14ac:dyDescent="0.3">
      <c r="A28311" s="25"/>
      <c r="B28311"/>
      <c r="C28311"/>
      <c r="D28311"/>
      <c r="E28311"/>
      <c r="F28311"/>
      <c r="G28311"/>
      <c r="H28311"/>
      <c r="I28311"/>
      <c r="K28311"/>
      <c r="L28311"/>
      <c r="M28311"/>
      <c r="N28311"/>
      <c r="O28311"/>
      <c r="P28311"/>
      <c r="S28311"/>
    </row>
    <row r="28312" spans="1:19" x14ac:dyDescent="0.3">
      <c r="A28312" s="25"/>
      <c r="B28312"/>
      <c r="C28312"/>
      <c r="D28312"/>
      <c r="E28312"/>
      <c r="F28312"/>
      <c r="G28312"/>
      <c r="H28312"/>
      <c r="I28312"/>
      <c r="K28312"/>
      <c r="L28312"/>
      <c r="M28312"/>
      <c r="N28312"/>
      <c r="O28312"/>
      <c r="P28312"/>
      <c r="S28312"/>
    </row>
    <row r="28313" spans="1:19" x14ac:dyDescent="0.3">
      <c r="A28313" s="25"/>
      <c r="B28313"/>
      <c r="C28313"/>
      <c r="D28313"/>
      <c r="E28313"/>
      <c r="F28313"/>
      <c r="G28313"/>
      <c r="H28313"/>
      <c r="I28313"/>
      <c r="K28313"/>
      <c r="L28313"/>
      <c r="M28313"/>
      <c r="N28313"/>
      <c r="O28313"/>
      <c r="P28313"/>
      <c r="S28313"/>
    </row>
    <row r="28314" spans="1:19" x14ac:dyDescent="0.3">
      <c r="A28314" s="25"/>
      <c r="B28314"/>
      <c r="C28314"/>
      <c r="D28314"/>
      <c r="E28314"/>
      <c r="F28314"/>
      <c r="G28314"/>
      <c r="H28314"/>
      <c r="I28314"/>
      <c r="K28314"/>
      <c r="L28314"/>
      <c r="M28314"/>
      <c r="N28314"/>
      <c r="O28314"/>
      <c r="P28314"/>
      <c r="S28314"/>
    </row>
    <row r="28315" spans="1:19" x14ac:dyDescent="0.3">
      <c r="A28315" s="25"/>
      <c r="B28315"/>
      <c r="C28315"/>
      <c r="D28315"/>
      <c r="E28315"/>
      <c r="F28315"/>
      <c r="G28315"/>
      <c r="H28315"/>
      <c r="I28315"/>
      <c r="K28315"/>
      <c r="L28315"/>
      <c r="M28315"/>
      <c r="N28315"/>
      <c r="O28315"/>
      <c r="P28315"/>
      <c r="S28315"/>
    </row>
    <row r="28316" spans="1:19" x14ac:dyDescent="0.3">
      <c r="A28316" s="25"/>
      <c r="B28316"/>
      <c r="C28316"/>
      <c r="D28316"/>
      <c r="E28316"/>
      <c r="F28316"/>
      <c r="G28316"/>
      <c r="H28316"/>
      <c r="I28316"/>
      <c r="K28316"/>
      <c r="L28316"/>
      <c r="M28316"/>
      <c r="N28316"/>
      <c r="O28316"/>
      <c r="P28316"/>
      <c r="S28316"/>
    </row>
    <row r="28317" spans="1:19" x14ac:dyDescent="0.3">
      <c r="A28317" s="25"/>
      <c r="B28317"/>
      <c r="C28317"/>
      <c r="D28317"/>
      <c r="E28317"/>
      <c r="F28317"/>
      <c r="G28317"/>
      <c r="H28317"/>
      <c r="I28317"/>
      <c r="K28317"/>
      <c r="L28317"/>
      <c r="M28317"/>
      <c r="N28317"/>
      <c r="O28317"/>
      <c r="P28317"/>
      <c r="S28317"/>
    </row>
    <row r="28318" spans="1:19" x14ac:dyDescent="0.3">
      <c r="A28318" s="25"/>
      <c r="B28318"/>
      <c r="C28318"/>
      <c r="D28318"/>
      <c r="E28318"/>
      <c r="F28318"/>
      <c r="G28318"/>
      <c r="H28318"/>
      <c r="I28318"/>
      <c r="K28318"/>
      <c r="L28318"/>
      <c r="M28318"/>
      <c r="N28318"/>
      <c r="O28318"/>
      <c r="P28318"/>
      <c r="S28318"/>
    </row>
    <row r="28319" spans="1:19" x14ac:dyDescent="0.3">
      <c r="A28319" s="25"/>
      <c r="B28319"/>
      <c r="C28319"/>
      <c r="D28319"/>
      <c r="E28319"/>
      <c r="F28319"/>
      <c r="G28319"/>
      <c r="H28319"/>
      <c r="I28319"/>
      <c r="K28319"/>
      <c r="L28319"/>
      <c r="M28319"/>
      <c r="N28319"/>
      <c r="O28319"/>
      <c r="P28319"/>
      <c r="S28319"/>
    </row>
    <row r="28320" spans="1:19" x14ac:dyDescent="0.3">
      <c r="A28320" s="25"/>
      <c r="B28320"/>
      <c r="C28320"/>
      <c r="D28320"/>
      <c r="E28320"/>
      <c r="F28320"/>
      <c r="G28320"/>
      <c r="H28320"/>
      <c r="I28320"/>
      <c r="K28320"/>
      <c r="L28320"/>
      <c r="M28320"/>
      <c r="N28320"/>
      <c r="O28320"/>
      <c r="P28320"/>
      <c r="S28320"/>
    </row>
    <row r="28321" spans="1:19" x14ac:dyDescent="0.3">
      <c r="A28321" s="25"/>
      <c r="B28321"/>
      <c r="C28321"/>
      <c r="D28321"/>
      <c r="E28321"/>
      <c r="F28321"/>
      <c r="G28321"/>
      <c r="H28321"/>
      <c r="I28321"/>
      <c r="K28321"/>
      <c r="L28321"/>
      <c r="M28321"/>
      <c r="N28321"/>
      <c r="O28321"/>
      <c r="P28321"/>
      <c r="S28321"/>
    </row>
    <row r="28322" spans="1:19" x14ac:dyDescent="0.3">
      <c r="A28322" s="25"/>
      <c r="B28322"/>
      <c r="C28322"/>
      <c r="D28322"/>
      <c r="E28322"/>
      <c r="F28322"/>
      <c r="G28322"/>
      <c r="H28322"/>
      <c r="I28322"/>
      <c r="K28322"/>
      <c r="L28322"/>
      <c r="M28322"/>
      <c r="N28322"/>
      <c r="O28322"/>
      <c r="P28322"/>
      <c r="S28322"/>
    </row>
    <row r="28323" spans="1:19" x14ac:dyDescent="0.3">
      <c r="A28323" s="25"/>
      <c r="B28323"/>
      <c r="C28323"/>
      <c r="D28323"/>
      <c r="E28323"/>
      <c r="F28323"/>
      <c r="G28323"/>
      <c r="H28323"/>
      <c r="I28323"/>
      <c r="K28323"/>
      <c r="L28323"/>
      <c r="M28323"/>
      <c r="N28323"/>
      <c r="O28323"/>
      <c r="P28323"/>
      <c r="S28323"/>
    </row>
    <row r="28324" spans="1:19" x14ac:dyDescent="0.3">
      <c r="A28324" s="25"/>
      <c r="B28324"/>
      <c r="C28324"/>
      <c r="D28324"/>
      <c r="E28324"/>
      <c r="F28324"/>
      <c r="G28324"/>
      <c r="H28324"/>
      <c r="I28324"/>
      <c r="K28324"/>
      <c r="L28324"/>
      <c r="M28324"/>
      <c r="N28324"/>
      <c r="O28324"/>
      <c r="P28324"/>
      <c r="S28324"/>
    </row>
    <row r="28325" spans="1:19" x14ac:dyDescent="0.3">
      <c r="A28325" s="25"/>
      <c r="B28325"/>
      <c r="C28325"/>
      <c r="D28325"/>
      <c r="E28325"/>
      <c r="F28325"/>
      <c r="G28325"/>
      <c r="H28325"/>
      <c r="I28325"/>
      <c r="K28325"/>
      <c r="L28325"/>
      <c r="M28325"/>
      <c r="N28325"/>
      <c r="O28325"/>
      <c r="P28325"/>
      <c r="S28325"/>
    </row>
    <row r="28326" spans="1:19" x14ac:dyDescent="0.3">
      <c r="A28326" s="25"/>
      <c r="B28326"/>
      <c r="C28326"/>
      <c r="D28326"/>
      <c r="E28326"/>
      <c r="F28326"/>
      <c r="G28326"/>
      <c r="H28326" s="26"/>
      <c r="I28326" s="26"/>
      <c r="K28326"/>
      <c r="L28326"/>
      <c r="M28326"/>
      <c r="N28326"/>
      <c r="O28326"/>
      <c r="P28326"/>
      <c r="S28326"/>
    </row>
    <row r="28327" spans="1:19" x14ac:dyDescent="0.3">
      <c r="A28327" s="25"/>
      <c r="B28327"/>
      <c r="C28327"/>
      <c r="D28327"/>
      <c r="E28327"/>
      <c r="F28327"/>
      <c r="G28327"/>
      <c r="H28327" s="26"/>
      <c r="I28327" s="26"/>
      <c r="K28327"/>
      <c r="L28327"/>
      <c r="M28327"/>
      <c r="N28327"/>
      <c r="O28327"/>
      <c r="P28327"/>
      <c r="S28327"/>
    </row>
    <row r="28328" spans="1:19" x14ac:dyDescent="0.3">
      <c r="A28328" s="25"/>
      <c r="B28328"/>
      <c r="C28328"/>
      <c r="D28328"/>
      <c r="E28328"/>
      <c r="F28328"/>
      <c r="G28328"/>
      <c r="H28328" s="26"/>
      <c r="I28328" s="26"/>
      <c r="K28328"/>
      <c r="L28328"/>
      <c r="M28328"/>
      <c r="N28328"/>
      <c r="O28328"/>
      <c r="P28328"/>
      <c r="S28328"/>
    </row>
    <row r="28329" spans="1:19" x14ac:dyDescent="0.3">
      <c r="A28329" s="25"/>
      <c r="B28329"/>
      <c r="C28329"/>
      <c r="D28329"/>
      <c r="E28329"/>
      <c r="F28329"/>
      <c r="G28329"/>
      <c r="H28329" s="26"/>
      <c r="I28329" s="26"/>
      <c r="K28329"/>
      <c r="L28329"/>
      <c r="M28329"/>
      <c r="N28329"/>
      <c r="O28329"/>
      <c r="P28329"/>
      <c r="S28329"/>
    </row>
    <row r="28330" spans="1:19" x14ac:dyDescent="0.3">
      <c r="A28330" s="25"/>
      <c r="B28330"/>
      <c r="C28330"/>
      <c r="D28330"/>
      <c r="E28330"/>
      <c r="F28330"/>
      <c r="G28330"/>
      <c r="H28330" s="26"/>
      <c r="I28330" s="26"/>
      <c r="K28330"/>
      <c r="L28330"/>
      <c r="M28330"/>
      <c r="N28330"/>
      <c r="O28330"/>
      <c r="P28330"/>
      <c r="S28330"/>
    </row>
    <row r="28331" spans="1:19" x14ac:dyDescent="0.3">
      <c r="A28331" s="25"/>
      <c r="B28331"/>
      <c r="C28331"/>
      <c r="D28331"/>
      <c r="E28331"/>
      <c r="F28331"/>
      <c r="G28331"/>
      <c r="H28331"/>
      <c r="I28331"/>
      <c r="K28331"/>
      <c r="L28331"/>
      <c r="M28331"/>
      <c r="N28331"/>
      <c r="O28331"/>
      <c r="P28331"/>
      <c r="S28331"/>
    </row>
    <row r="28332" spans="1:19" x14ac:dyDescent="0.3">
      <c r="A28332" s="25"/>
      <c r="B28332"/>
      <c r="C28332"/>
      <c r="D28332"/>
      <c r="E28332"/>
      <c r="F28332"/>
      <c r="G28332"/>
      <c r="H28332"/>
      <c r="I28332"/>
      <c r="K28332"/>
      <c r="L28332"/>
      <c r="M28332"/>
      <c r="N28332"/>
      <c r="O28332"/>
      <c r="P28332"/>
      <c r="S28332"/>
    </row>
    <row r="28333" spans="1:19" x14ac:dyDescent="0.3">
      <c r="A28333" s="25"/>
      <c r="B28333"/>
      <c r="C28333"/>
      <c r="D28333"/>
      <c r="E28333"/>
      <c r="F28333"/>
      <c r="G28333"/>
      <c r="H28333"/>
      <c r="I28333"/>
      <c r="K28333"/>
      <c r="L28333"/>
      <c r="M28333"/>
      <c r="N28333"/>
      <c r="O28333"/>
      <c r="P28333"/>
      <c r="S28333"/>
    </row>
    <row r="28334" spans="1:19" x14ac:dyDescent="0.3">
      <c r="A28334" s="25"/>
      <c r="B28334"/>
      <c r="C28334"/>
      <c r="D28334"/>
      <c r="E28334"/>
      <c r="F28334"/>
      <c r="G28334"/>
      <c r="H28334"/>
      <c r="I28334"/>
      <c r="K28334"/>
      <c r="L28334"/>
      <c r="M28334"/>
      <c r="N28334"/>
      <c r="O28334"/>
      <c r="P28334"/>
      <c r="S28334"/>
    </row>
    <row r="28335" spans="1:19" x14ac:dyDescent="0.3">
      <c r="A28335" s="25"/>
      <c r="B28335"/>
      <c r="C28335"/>
      <c r="D28335"/>
      <c r="E28335"/>
      <c r="F28335"/>
      <c r="G28335"/>
      <c r="H28335"/>
      <c r="I28335"/>
      <c r="K28335"/>
      <c r="L28335"/>
      <c r="M28335"/>
      <c r="N28335"/>
      <c r="O28335"/>
      <c r="P28335"/>
      <c r="S28335"/>
    </row>
    <row r="28336" spans="1:19" x14ac:dyDescent="0.3">
      <c r="A28336" s="25"/>
      <c r="B28336"/>
      <c r="C28336"/>
      <c r="D28336"/>
      <c r="E28336"/>
      <c r="F28336"/>
      <c r="G28336"/>
      <c r="H28336"/>
      <c r="I28336"/>
      <c r="K28336"/>
      <c r="L28336"/>
      <c r="M28336"/>
      <c r="N28336"/>
      <c r="O28336"/>
      <c r="P28336"/>
      <c r="S28336"/>
    </row>
    <row r="28337" spans="1:19" x14ac:dyDescent="0.3">
      <c r="A28337" s="25"/>
      <c r="B28337"/>
      <c r="C28337"/>
      <c r="D28337"/>
      <c r="E28337"/>
      <c r="F28337"/>
      <c r="G28337"/>
      <c r="H28337"/>
      <c r="I28337"/>
      <c r="K28337"/>
      <c r="L28337"/>
      <c r="M28337"/>
      <c r="N28337"/>
      <c r="O28337"/>
      <c r="P28337"/>
      <c r="S28337"/>
    </row>
    <row r="28338" spans="1:19" x14ac:dyDescent="0.3">
      <c r="A28338" s="25"/>
      <c r="B28338"/>
      <c r="C28338"/>
      <c r="D28338"/>
      <c r="E28338"/>
      <c r="F28338"/>
      <c r="G28338"/>
      <c r="H28338"/>
      <c r="I28338"/>
      <c r="K28338"/>
      <c r="L28338"/>
      <c r="M28338"/>
      <c r="N28338"/>
      <c r="O28338"/>
      <c r="P28338"/>
      <c r="S28338"/>
    </row>
    <row r="28339" spans="1:19" x14ac:dyDescent="0.3">
      <c r="A28339" s="25"/>
      <c r="B28339"/>
      <c r="C28339"/>
      <c r="D28339"/>
      <c r="E28339"/>
      <c r="F28339"/>
      <c r="G28339"/>
      <c r="H28339"/>
      <c r="I28339"/>
      <c r="K28339"/>
      <c r="L28339"/>
      <c r="M28339"/>
      <c r="N28339"/>
      <c r="O28339"/>
      <c r="P28339"/>
      <c r="S28339"/>
    </row>
    <row r="28340" spans="1:19" x14ac:dyDescent="0.3">
      <c r="A28340" s="25"/>
      <c r="B28340"/>
      <c r="C28340"/>
      <c r="D28340"/>
      <c r="E28340"/>
      <c r="F28340"/>
      <c r="G28340"/>
      <c r="H28340"/>
      <c r="I28340"/>
      <c r="K28340"/>
      <c r="L28340"/>
      <c r="M28340"/>
      <c r="N28340"/>
      <c r="O28340"/>
      <c r="P28340"/>
      <c r="S28340"/>
    </row>
    <row r="28341" spans="1:19" x14ac:dyDescent="0.3">
      <c r="A28341" s="25"/>
      <c r="B28341"/>
      <c r="C28341"/>
      <c r="D28341"/>
      <c r="E28341"/>
      <c r="F28341"/>
      <c r="G28341"/>
      <c r="H28341"/>
      <c r="I28341"/>
      <c r="K28341"/>
      <c r="L28341"/>
      <c r="M28341"/>
      <c r="N28341"/>
      <c r="O28341"/>
      <c r="P28341"/>
      <c r="S28341"/>
    </row>
    <row r="28342" spans="1:19" x14ac:dyDescent="0.3">
      <c r="A28342" s="25"/>
      <c r="B28342"/>
      <c r="C28342"/>
      <c r="D28342"/>
      <c r="E28342"/>
      <c r="F28342"/>
      <c r="G28342"/>
      <c r="H28342"/>
      <c r="I28342"/>
      <c r="K28342"/>
      <c r="L28342"/>
      <c r="M28342"/>
      <c r="N28342"/>
      <c r="O28342"/>
      <c r="P28342"/>
      <c r="S28342"/>
    </row>
    <row r="28343" spans="1:19" x14ac:dyDescent="0.3">
      <c r="A28343" s="25"/>
      <c r="B28343"/>
      <c r="C28343"/>
      <c r="D28343"/>
      <c r="E28343"/>
      <c r="F28343"/>
      <c r="G28343"/>
      <c r="H28343"/>
      <c r="I28343"/>
      <c r="K28343"/>
      <c r="L28343"/>
      <c r="M28343"/>
      <c r="N28343"/>
      <c r="O28343"/>
      <c r="P28343"/>
      <c r="S28343"/>
    </row>
    <row r="28344" spans="1:19" x14ac:dyDescent="0.3">
      <c r="A28344" s="25"/>
      <c r="B28344"/>
      <c r="C28344"/>
      <c r="D28344"/>
      <c r="E28344"/>
      <c r="F28344"/>
      <c r="G28344"/>
      <c r="H28344"/>
      <c r="I28344"/>
      <c r="K28344"/>
      <c r="L28344"/>
      <c r="M28344"/>
      <c r="N28344"/>
      <c r="O28344"/>
      <c r="P28344"/>
      <c r="S28344"/>
    </row>
    <row r="28345" spans="1:19" x14ac:dyDescent="0.3">
      <c r="A28345" s="25"/>
      <c r="B28345"/>
      <c r="C28345"/>
      <c r="D28345"/>
      <c r="E28345"/>
      <c r="F28345"/>
      <c r="G28345"/>
      <c r="H28345"/>
      <c r="I28345"/>
      <c r="K28345"/>
      <c r="L28345"/>
      <c r="M28345"/>
      <c r="N28345"/>
      <c r="O28345"/>
      <c r="P28345"/>
      <c r="S28345"/>
    </row>
    <row r="28346" spans="1:19" x14ac:dyDescent="0.3">
      <c r="A28346" s="25"/>
      <c r="B28346"/>
      <c r="C28346"/>
      <c r="D28346"/>
      <c r="E28346"/>
      <c r="F28346"/>
      <c r="G28346"/>
      <c r="H28346"/>
      <c r="I28346"/>
      <c r="K28346"/>
      <c r="L28346"/>
      <c r="M28346"/>
      <c r="N28346"/>
      <c r="O28346"/>
      <c r="P28346"/>
      <c r="S28346"/>
    </row>
    <row r="28347" spans="1:19" x14ac:dyDescent="0.3">
      <c r="A28347" s="25"/>
      <c r="B28347"/>
      <c r="C28347"/>
      <c r="D28347"/>
      <c r="E28347"/>
      <c r="F28347"/>
      <c r="G28347"/>
      <c r="H28347"/>
      <c r="I28347"/>
      <c r="K28347"/>
      <c r="L28347"/>
      <c r="M28347"/>
      <c r="N28347"/>
      <c r="O28347"/>
      <c r="P28347"/>
      <c r="S28347"/>
    </row>
    <row r="28348" spans="1:19" x14ac:dyDescent="0.3">
      <c r="A28348" s="25"/>
      <c r="B28348"/>
      <c r="C28348"/>
      <c r="D28348"/>
      <c r="E28348"/>
      <c r="F28348"/>
      <c r="G28348"/>
      <c r="H28348"/>
      <c r="I28348"/>
      <c r="K28348"/>
      <c r="L28348"/>
      <c r="M28348"/>
      <c r="N28348"/>
      <c r="O28348"/>
      <c r="P28348"/>
      <c r="S28348"/>
    </row>
    <row r="28349" spans="1:19" x14ac:dyDescent="0.3">
      <c r="A28349" s="25"/>
      <c r="B28349"/>
      <c r="C28349"/>
      <c r="D28349"/>
      <c r="E28349"/>
      <c r="F28349"/>
      <c r="G28349"/>
      <c r="H28349"/>
      <c r="I28349"/>
      <c r="K28349"/>
      <c r="L28349"/>
      <c r="M28349"/>
      <c r="N28349"/>
      <c r="O28349"/>
      <c r="P28349"/>
      <c r="S28349"/>
    </row>
    <row r="28350" spans="1:19" x14ac:dyDescent="0.3">
      <c r="A28350" s="25"/>
      <c r="B28350"/>
      <c r="C28350"/>
      <c r="D28350"/>
      <c r="E28350"/>
      <c r="F28350"/>
      <c r="G28350"/>
      <c r="H28350"/>
      <c r="I28350"/>
      <c r="K28350"/>
      <c r="L28350"/>
      <c r="M28350"/>
      <c r="N28350"/>
      <c r="O28350"/>
      <c r="P28350"/>
      <c r="S28350"/>
    </row>
    <row r="28351" spans="1:19" x14ac:dyDescent="0.3">
      <c r="A28351" s="25"/>
      <c r="B28351"/>
      <c r="C28351"/>
      <c r="D28351"/>
      <c r="E28351"/>
      <c r="F28351"/>
      <c r="G28351"/>
      <c r="H28351"/>
      <c r="I28351"/>
      <c r="K28351"/>
      <c r="L28351"/>
      <c r="M28351"/>
      <c r="N28351"/>
      <c r="O28351"/>
      <c r="P28351"/>
      <c r="S28351"/>
    </row>
    <row r="28352" spans="1:19" x14ac:dyDescent="0.3">
      <c r="A28352" s="25"/>
      <c r="B28352"/>
      <c r="C28352"/>
      <c r="D28352"/>
      <c r="E28352"/>
      <c r="F28352"/>
      <c r="G28352"/>
      <c r="H28352"/>
      <c r="I28352"/>
      <c r="K28352"/>
      <c r="L28352"/>
      <c r="M28352"/>
      <c r="N28352"/>
      <c r="O28352"/>
      <c r="P28352"/>
      <c r="S28352"/>
    </row>
    <row r="28353" spans="1:19" x14ac:dyDescent="0.3">
      <c r="A28353" s="25"/>
      <c r="B28353"/>
      <c r="C28353"/>
      <c r="D28353"/>
      <c r="E28353"/>
      <c r="F28353"/>
      <c r="G28353"/>
      <c r="H28353"/>
      <c r="I28353"/>
      <c r="K28353"/>
      <c r="L28353"/>
      <c r="M28353"/>
      <c r="N28353"/>
      <c r="O28353"/>
      <c r="P28353"/>
      <c r="S28353"/>
    </row>
    <row r="28354" spans="1:19" x14ac:dyDescent="0.3">
      <c r="A28354" s="25"/>
      <c r="B28354"/>
      <c r="C28354"/>
      <c r="D28354"/>
      <c r="E28354"/>
      <c r="F28354"/>
      <c r="G28354"/>
      <c r="H28354"/>
      <c r="I28354"/>
      <c r="K28354"/>
      <c r="L28354"/>
      <c r="M28354"/>
      <c r="N28354"/>
      <c r="O28354"/>
      <c r="P28354"/>
      <c r="S28354"/>
    </row>
    <row r="28355" spans="1:19" x14ac:dyDescent="0.3">
      <c r="A28355" s="25"/>
      <c r="B28355"/>
      <c r="C28355"/>
      <c r="D28355"/>
      <c r="E28355"/>
      <c r="F28355"/>
      <c r="G28355"/>
      <c r="H28355"/>
      <c r="I28355"/>
      <c r="K28355"/>
      <c r="L28355"/>
      <c r="M28355"/>
      <c r="N28355"/>
      <c r="O28355"/>
      <c r="P28355"/>
      <c r="S28355"/>
    </row>
    <row r="28356" spans="1:19" x14ac:dyDescent="0.3">
      <c r="A28356" s="25"/>
      <c r="B28356"/>
      <c r="C28356"/>
      <c r="D28356"/>
      <c r="E28356"/>
      <c r="F28356"/>
      <c r="G28356"/>
      <c r="H28356"/>
      <c r="I28356"/>
      <c r="K28356"/>
      <c r="L28356"/>
      <c r="M28356"/>
      <c r="N28356"/>
      <c r="O28356"/>
      <c r="P28356"/>
      <c r="S28356"/>
    </row>
    <row r="28357" spans="1:19" x14ac:dyDescent="0.3">
      <c r="A28357" s="25"/>
      <c r="B28357"/>
      <c r="C28357"/>
      <c r="D28357"/>
      <c r="E28357"/>
      <c r="F28357"/>
      <c r="G28357"/>
      <c r="H28357"/>
      <c r="I28357"/>
      <c r="K28357"/>
      <c r="L28357"/>
      <c r="M28357"/>
      <c r="N28357"/>
      <c r="O28357"/>
      <c r="P28357"/>
      <c r="S28357"/>
    </row>
    <row r="28358" spans="1:19" x14ac:dyDescent="0.3">
      <c r="A28358" s="25"/>
      <c r="B28358"/>
      <c r="C28358"/>
      <c r="D28358"/>
      <c r="E28358"/>
      <c r="F28358"/>
      <c r="G28358"/>
      <c r="H28358"/>
      <c r="I28358"/>
      <c r="K28358"/>
      <c r="L28358"/>
      <c r="M28358"/>
      <c r="N28358"/>
      <c r="O28358"/>
      <c r="P28358"/>
      <c r="S28358"/>
    </row>
    <row r="28359" spans="1:19" x14ac:dyDescent="0.3">
      <c r="A28359" s="25"/>
      <c r="B28359"/>
      <c r="C28359"/>
      <c r="D28359"/>
      <c r="E28359"/>
      <c r="F28359"/>
      <c r="G28359"/>
      <c r="H28359"/>
      <c r="I28359"/>
      <c r="K28359"/>
      <c r="L28359"/>
      <c r="M28359"/>
      <c r="N28359"/>
      <c r="O28359"/>
      <c r="P28359"/>
      <c r="S28359"/>
    </row>
    <row r="28360" spans="1:19" x14ac:dyDescent="0.3">
      <c r="A28360" s="25"/>
      <c r="B28360"/>
      <c r="C28360"/>
      <c r="D28360"/>
      <c r="E28360"/>
      <c r="F28360"/>
      <c r="G28360"/>
      <c r="H28360"/>
      <c r="I28360"/>
      <c r="K28360"/>
      <c r="L28360"/>
      <c r="M28360"/>
      <c r="N28360"/>
      <c r="O28360"/>
      <c r="P28360"/>
      <c r="S28360"/>
    </row>
    <row r="28361" spans="1:19" x14ac:dyDescent="0.3">
      <c r="A28361" s="25"/>
      <c r="B28361"/>
      <c r="C28361"/>
      <c r="D28361"/>
      <c r="E28361"/>
      <c r="F28361"/>
      <c r="G28361"/>
      <c r="H28361"/>
      <c r="I28361"/>
      <c r="K28361"/>
      <c r="L28361"/>
      <c r="M28361"/>
      <c r="N28361"/>
      <c r="O28361"/>
      <c r="P28361"/>
      <c r="S28361"/>
    </row>
    <row r="28362" spans="1:19" x14ac:dyDescent="0.3">
      <c r="A28362" s="25"/>
      <c r="B28362"/>
      <c r="C28362"/>
      <c r="D28362"/>
      <c r="E28362"/>
      <c r="F28362"/>
      <c r="G28362"/>
      <c r="H28362"/>
      <c r="I28362"/>
      <c r="K28362"/>
      <c r="L28362"/>
      <c r="M28362"/>
      <c r="N28362"/>
      <c r="O28362"/>
      <c r="P28362"/>
      <c r="S28362"/>
    </row>
    <row r="28363" spans="1:19" x14ac:dyDescent="0.3">
      <c r="A28363" s="25"/>
      <c r="B28363"/>
      <c r="C28363"/>
      <c r="D28363"/>
      <c r="E28363"/>
      <c r="F28363"/>
      <c r="G28363"/>
      <c r="H28363"/>
      <c r="I28363"/>
      <c r="K28363"/>
      <c r="L28363"/>
      <c r="M28363"/>
      <c r="N28363"/>
      <c r="O28363"/>
      <c r="P28363"/>
      <c r="S28363"/>
    </row>
    <row r="28364" spans="1:19" x14ac:dyDescent="0.3">
      <c r="A28364" s="25"/>
      <c r="B28364"/>
      <c r="C28364"/>
      <c r="D28364"/>
      <c r="E28364"/>
      <c r="F28364"/>
      <c r="G28364"/>
      <c r="H28364"/>
      <c r="I28364"/>
      <c r="K28364"/>
      <c r="L28364"/>
      <c r="M28364"/>
      <c r="N28364"/>
      <c r="O28364"/>
      <c r="P28364"/>
      <c r="S28364"/>
    </row>
    <row r="28365" spans="1:19" x14ac:dyDescent="0.3">
      <c r="A28365" s="25"/>
      <c r="B28365"/>
      <c r="C28365"/>
      <c r="D28365"/>
      <c r="E28365"/>
      <c r="F28365"/>
      <c r="G28365"/>
      <c r="H28365" s="26"/>
      <c r="I28365" s="26"/>
      <c r="K28365"/>
      <c r="L28365"/>
      <c r="M28365"/>
      <c r="N28365"/>
      <c r="O28365"/>
      <c r="P28365"/>
      <c r="S28365"/>
    </row>
    <row r="28366" spans="1:19" x14ac:dyDescent="0.3">
      <c r="A28366" s="25"/>
      <c r="B28366"/>
      <c r="C28366"/>
      <c r="D28366"/>
      <c r="E28366"/>
      <c r="F28366"/>
      <c r="G28366"/>
      <c r="H28366" s="26"/>
      <c r="I28366" s="26"/>
      <c r="K28366"/>
      <c r="L28366"/>
      <c r="M28366"/>
      <c r="N28366"/>
      <c r="O28366"/>
      <c r="P28366"/>
      <c r="S28366"/>
    </row>
    <row r="28367" spans="1:19" x14ac:dyDescent="0.3">
      <c r="A28367" s="25"/>
      <c r="B28367"/>
      <c r="C28367"/>
      <c r="D28367"/>
      <c r="E28367"/>
      <c r="F28367"/>
      <c r="G28367"/>
      <c r="H28367" s="26"/>
      <c r="I28367" s="26"/>
      <c r="K28367"/>
      <c r="L28367"/>
      <c r="M28367"/>
      <c r="N28367"/>
      <c r="O28367"/>
      <c r="P28367"/>
      <c r="S28367"/>
    </row>
    <row r="28368" spans="1:19" x14ac:dyDescent="0.3">
      <c r="A28368" s="25"/>
      <c r="B28368"/>
      <c r="C28368"/>
      <c r="D28368"/>
      <c r="E28368"/>
      <c r="F28368"/>
      <c r="G28368"/>
      <c r="H28368"/>
      <c r="I28368"/>
      <c r="K28368"/>
      <c r="L28368"/>
      <c r="M28368"/>
      <c r="N28368"/>
      <c r="O28368"/>
      <c r="P28368"/>
      <c r="S28368"/>
    </row>
    <row r="28369" spans="1:19" x14ac:dyDescent="0.3">
      <c r="A28369" s="25"/>
      <c r="B28369"/>
      <c r="C28369"/>
      <c r="D28369"/>
      <c r="E28369"/>
      <c r="F28369"/>
      <c r="G28369"/>
      <c r="H28369" s="14"/>
      <c r="I28369" s="14"/>
      <c r="K28369"/>
      <c r="L28369"/>
      <c r="M28369"/>
      <c r="N28369"/>
      <c r="O28369"/>
      <c r="P28369"/>
      <c r="S28369"/>
    </row>
    <row r="28370" spans="1:19" x14ac:dyDescent="0.3">
      <c r="A28370" s="25"/>
      <c r="B28370"/>
      <c r="C28370"/>
      <c r="D28370"/>
      <c r="E28370"/>
      <c r="F28370"/>
      <c r="G28370"/>
      <c r="H28370" s="14"/>
      <c r="I28370" s="14"/>
      <c r="K28370"/>
      <c r="L28370"/>
      <c r="M28370"/>
      <c r="N28370"/>
      <c r="O28370"/>
      <c r="P28370"/>
      <c r="S28370"/>
    </row>
    <row r="28371" spans="1:19" x14ac:dyDescent="0.3">
      <c r="A28371" s="25"/>
      <c r="B28371"/>
      <c r="C28371"/>
      <c r="D28371"/>
      <c r="E28371"/>
      <c r="F28371"/>
      <c r="G28371"/>
      <c r="H28371" s="14"/>
      <c r="I28371" s="14"/>
      <c r="K28371"/>
      <c r="L28371"/>
      <c r="M28371"/>
      <c r="N28371"/>
      <c r="O28371"/>
      <c r="P28371"/>
      <c r="S28371"/>
    </row>
    <row r="28372" spans="1:19" x14ac:dyDescent="0.3">
      <c r="A28372" s="25"/>
      <c r="B28372"/>
      <c r="C28372"/>
      <c r="D28372"/>
      <c r="E28372"/>
      <c r="F28372"/>
      <c r="G28372"/>
      <c r="H28372"/>
      <c r="I28372"/>
      <c r="K28372"/>
      <c r="L28372"/>
      <c r="M28372"/>
      <c r="N28372"/>
      <c r="O28372"/>
      <c r="P28372"/>
      <c r="S28372"/>
    </row>
    <row r="28373" spans="1:19" x14ac:dyDescent="0.3">
      <c r="A28373" s="25"/>
      <c r="B28373"/>
      <c r="C28373"/>
      <c r="D28373"/>
      <c r="E28373"/>
      <c r="F28373"/>
      <c r="G28373"/>
      <c r="H28373"/>
      <c r="I28373"/>
      <c r="K28373"/>
      <c r="L28373"/>
      <c r="M28373"/>
      <c r="N28373"/>
      <c r="O28373"/>
      <c r="P28373"/>
      <c r="S28373"/>
    </row>
    <row r="28374" spans="1:19" x14ac:dyDescent="0.3">
      <c r="A28374" s="25"/>
      <c r="B28374"/>
      <c r="C28374"/>
      <c r="D28374"/>
      <c r="E28374"/>
      <c r="F28374"/>
      <c r="G28374"/>
      <c r="H28374"/>
      <c r="I28374"/>
      <c r="K28374"/>
      <c r="L28374"/>
      <c r="M28374"/>
      <c r="N28374"/>
      <c r="O28374"/>
      <c r="P28374"/>
      <c r="S28374"/>
    </row>
    <row r="28375" spans="1:19" x14ac:dyDescent="0.3">
      <c r="A28375" s="25"/>
      <c r="B28375"/>
      <c r="C28375"/>
      <c r="D28375"/>
      <c r="E28375"/>
      <c r="F28375"/>
      <c r="G28375"/>
      <c r="H28375"/>
      <c r="I28375"/>
      <c r="K28375"/>
      <c r="L28375"/>
      <c r="M28375"/>
      <c r="N28375"/>
      <c r="O28375"/>
      <c r="P28375"/>
      <c r="S28375"/>
    </row>
    <row r="28376" spans="1:19" x14ac:dyDescent="0.3">
      <c r="A28376" s="25"/>
      <c r="B28376"/>
      <c r="C28376"/>
      <c r="D28376"/>
      <c r="E28376"/>
      <c r="F28376"/>
      <c r="G28376"/>
      <c r="H28376"/>
      <c r="I28376"/>
      <c r="K28376"/>
      <c r="L28376"/>
      <c r="M28376"/>
      <c r="N28376"/>
      <c r="O28376"/>
      <c r="P28376"/>
      <c r="S28376"/>
    </row>
    <row r="28377" spans="1:19" x14ac:dyDescent="0.3">
      <c r="A28377" s="25"/>
      <c r="B28377"/>
      <c r="C28377"/>
      <c r="D28377"/>
      <c r="E28377"/>
      <c r="F28377"/>
      <c r="G28377"/>
      <c r="H28377"/>
      <c r="I28377"/>
      <c r="K28377"/>
      <c r="L28377"/>
      <c r="M28377"/>
      <c r="N28377"/>
      <c r="O28377"/>
      <c r="P28377"/>
      <c r="S28377"/>
    </row>
    <row r="28378" spans="1:19" x14ac:dyDescent="0.3">
      <c r="A28378" s="25"/>
      <c r="B28378"/>
      <c r="C28378"/>
      <c r="D28378"/>
      <c r="E28378"/>
      <c r="F28378"/>
      <c r="G28378"/>
      <c r="H28378"/>
      <c r="I28378"/>
      <c r="K28378"/>
      <c r="L28378"/>
      <c r="M28378"/>
      <c r="N28378"/>
      <c r="O28378"/>
      <c r="P28378"/>
      <c r="S28378"/>
    </row>
    <row r="28379" spans="1:19" x14ac:dyDescent="0.3">
      <c r="A28379" s="25"/>
      <c r="B28379"/>
      <c r="C28379"/>
      <c r="D28379"/>
      <c r="E28379"/>
      <c r="F28379"/>
      <c r="G28379"/>
      <c r="H28379"/>
      <c r="I28379"/>
      <c r="K28379"/>
      <c r="L28379"/>
      <c r="M28379"/>
      <c r="N28379"/>
      <c r="O28379"/>
      <c r="P28379"/>
      <c r="S28379"/>
    </row>
    <row r="28380" spans="1:19" x14ac:dyDescent="0.3">
      <c r="A28380" s="25"/>
      <c r="B28380"/>
      <c r="C28380"/>
      <c r="D28380"/>
      <c r="E28380"/>
      <c r="F28380"/>
      <c r="G28380"/>
      <c r="H28380"/>
      <c r="I28380"/>
      <c r="K28380"/>
      <c r="L28380"/>
      <c r="M28380"/>
      <c r="N28380"/>
      <c r="O28380"/>
      <c r="P28380"/>
      <c r="S28380"/>
    </row>
    <row r="28381" spans="1:19" x14ac:dyDescent="0.3">
      <c r="A28381" s="25"/>
      <c r="B28381"/>
      <c r="C28381"/>
      <c r="D28381"/>
      <c r="E28381"/>
      <c r="F28381"/>
      <c r="G28381"/>
      <c r="H28381"/>
      <c r="I28381"/>
      <c r="K28381"/>
      <c r="L28381"/>
      <c r="M28381"/>
      <c r="N28381"/>
      <c r="O28381"/>
      <c r="P28381"/>
      <c r="S28381"/>
    </row>
    <row r="28382" spans="1:19" x14ac:dyDescent="0.3">
      <c r="A28382" s="25"/>
      <c r="B28382"/>
      <c r="C28382"/>
      <c r="D28382"/>
      <c r="E28382"/>
      <c r="F28382"/>
      <c r="G28382"/>
      <c r="H28382"/>
      <c r="I28382"/>
      <c r="K28382"/>
      <c r="L28382"/>
      <c r="M28382"/>
      <c r="N28382"/>
      <c r="O28382"/>
      <c r="P28382"/>
      <c r="S28382"/>
    </row>
    <row r="28383" spans="1:19" x14ac:dyDescent="0.3">
      <c r="A28383" s="25"/>
      <c r="B28383"/>
      <c r="C28383"/>
      <c r="D28383"/>
      <c r="E28383"/>
      <c r="F28383"/>
      <c r="G28383"/>
      <c r="H28383"/>
      <c r="I28383"/>
      <c r="K28383"/>
      <c r="L28383"/>
      <c r="M28383"/>
      <c r="N28383"/>
      <c r="O28383"/>
      <c r="P28383"/>
      <c r="S28383"/>
    </row>
    <row r="28384" spans="1:19" x14ac:dyDescent="0.3">
      <c r="A28384" s="25"/>
      <c r="B28384"/>
      <c r="C28384"/>
      <c r="D28384"/>
      <c r="E28384"/>
      <c r="F28384"/>
      <c r="G28384"/>
      <c r="H28384"/>
      <c r="I28384"/>
      <c r="K28384"/>
      <c r="L28384"/>
      <c r="M28384"/>
      <c r="N28384"/>
      <c r="O28384"/>
      <c r="P28384"/>
      <c r="S28384"/>
    </row>
    <row r="28385" spans="1:19" x14ac:dyDescent="0.3">
      <c r="A28385" s="25"/>
      <c r="B28385"/>
      <c r="C28385"/>
      <c r="D28385"/>
      <c r="E28385"/>
      <c r="F28385"/>
      <c r="G28385"/>
      <c r="H28385"/>
      <c r="I28385"/>
      <c r="K28385"/>
      <c r="L28385"/>
      <c r="M28385"/>
      <c r="N28385"/>
      <c r="O28385"/>
      <c r="P28385"/>
      <c r="S28385"/>
    </row>
    <row r="28386" spans="1:19" x14ac:dyDescent="0.3">
      <c r="A28386" s="25"/>
      <c r="B28386"/>
      <c r="C28386"/>
      <c r="D28386"/>
      <c r="E28386"/>
      <c r="F28386"/>
      <c r="G28386"/>
      <c r="H28386"/>
      <c r="I28386"/>
      <c r="K28386"/>
      <c r="L28386"/>
      <c r="M28386"/>
      <c r="N28386"/>
      <c r="O28386"/>
      <c r="P28386"/>
      <c r="S28386"/>
    </row>
    <row r="28387" spans="1:19" x14ac:dyDescent="0.3">
      <c r="A28387" s="25"/>
      <c r="B28387"/>
      <c r="C28387"/>
      <c r="D28387"/>
      <c r="E28387"/>
      <c r="F28387"/>
      <c r="G28387"/>
      <c r="H28387"/>
      <c r="I28387"/>
      <c r="K28387"/>
      <c r="L28387"/>
      <c r="M28387"/>
      <c r="N28387"/>
      <c r="O28387"/>
      <c r="P28387"/>
      <c r="S28387"/>
    </row>
    <row r="28388" spans="1:19" x14ac:dyDescent="0.3">
      <c r="A28388" s="25"/>
      <c r="B28388"/>
      <c r="C28388"/>
      <c r="D28388"/>
      <c r="E28388"/>
      <c r="F28388"/>
      <c r="G28388"/>
      <c r="H28388"/>
      <c r="I28388"/>
      <c r="K28388"/>
      <c r="L28388"/>
      <c r="M28388"/>
      <c r="N28388"/>
      <c r="O28388"/>
      <c r="P28388"/>
      <c r="S28388"/>
    </row>
    <row r="28389" spans="1:19" x14ac:dyDescent="0.3">
      <c r="A28389" s="25"/>
      <c r="B28389"/>
      <c r="C28389"/>
      <c r="D28389"/>
      <c r="E28389"/>
      <c r="F28389"/>
      <c r="G28389"/>
      <c r="H28389"/>
      <c r="I28389"/>
      <c r="K28389"/>
      <c r="L28389"/>
      <c r="M28389"/>
      <c r="N28389"/>
      <c r="O28389"/>
      <c r="P28389"/>
      <c r="S28389"/>
    </row>
    <row r="28390" spans="1:19" x14ac:dyDescent="0.3">
      <c r="A28390" s="25"/>
      <c r="B28390"/>
      <c r="C28390"/>
      <c r="D28390"/>
      <c r="E28390"/>
      <c r="F28390"/>
      <c r="G28390"/>
      <c r="H28390"/>
      <c r="I28390"/>
      <c r="K28390"/>
      <c r="L28390"/>
      <c r="M28390"/>
      <c r="N28390"/>
      <c r="O28390"/>
      <c r="P28390"/>
      <c r="S28390"/>
    </row>
    <row r="28391" spans="1:19" x14ac:dyDescent="0.3">
      <c r="A28391" s="25"/>
      <c r="B28391"/>
      <c r="C28391"/>
      <c r="D28391"/>
      <c r="E28391"/>
      <c r="F28391"/>
      <c r="G28391"/>
      <c r="H28391"/>
      <c r="I28391"/>
      <c r="K28391"/>
      <c r="L28391"/>
      <c r="M28391"/>
      <c r="N28391"/>
      <c r="O28391"/>
      <c r="P28391"/>
      <c r="S28391"/>
    </row>
    <row r="28392" spans="1:19" x14ac:dyDescent="0.3">
      <c r="A28392" s="25"/>
      <c r="B28392"/>
      <c r="C28392"/>
      <c r="D28392"/>
      <c r="E28392"/>
      <c r="F28392"/>
      <c r="G28392"/>
      <c r="H28392"/>
      <c r="I28392"/>
      <c r="K28392"/>
      <c r="L28392"/>
      <c r="M28392"/>
      <c r="N28392"/>
      <c r="O28392"/>
      <c r="P28392"/>
      <c r="S28392"/>
    </row>
    <row r="28393" spans="1:19" x14ac:dyDescent="0.3">
      <c r="A28393" s="25"/>
      <c r="B28393"/>
      <c r="C28393"/>
      <c r="D28393"/>
      <c r="E28393"/>
      <c r="F28393"/>
      <c r="G28393"/>
      <c r="H28393"/>
      <c r="I28393"/>
      <c r="K28393"/>
      <c r="L28393"/>
      <c r="M28393"/>
      <c r="N28393"/>
      <c r="O28393"/>
      <c r="P28393"/>
      <c r="S28393"/>
    </row>
    <row r="28394" spans="1:19" x14ac:dyDescent="0.3">
      <c r="A28394" s="25"/>
      <c r="B28394"/>
      <c r="C28394"/>
      <c r="D28394"/>
      <c r="E28394"/>
      <c r="F28394"/>
      <c r="G28394"/>
      <c r="H28394"/>
      <c r="I28394"/>
      <c r="K28394"/>
      <c r="L28394"/>
      <c r="M28394"/>
      <c r="N28394"/>
      <c r="O28394"/>
      <c r="P28394"/>
      <c r="S28394"/>
    </row>
    <row r="28395" spans="1:19" x14ac:dyDescent="0.3">
      <c r="A28395" s="25"/>
      <c r="B28395"/>
      <c r="C28395"/>
      <c r="D28395"/>
      <c r="E28395"/>
      <c r="F28395"/>
      <c r="G28395"/>
      <c r="H28395"/>
      <c r="I28395"/>
      <c r="K28395"/>
      <c r="L28395"/>
      <c r="M28395"/>
      <c r="N28395"/>
      <c r="O28395"/>
      <c r="P28395"/>
      <c r="S28395"/>
    </row>
    <row r="28396" spans="1:19" x14ac:dyDescent="0.3">
      <c r="A28396" s="25"/>
      <c r="B28396"/>
      <c r="C28396"/>
      <c r="D28396"/>
      <c r="E28396"/>
      <c r="F28396"/>
      <c r="G28396"/>
      <c r="H28396"/>
      <c r="I28396"/>
      <c r="K28396"/>
      <c r="L28396"/>
      <c r="M28396"/>
      <c r="N28396"/>
      <c r="O28396"/>
      <c r="P28396"/>
      <c r="S28396"/>
    </row>
    <row r="28397" spans="1:19" x14ac:dyDescent="0.3">
      <c r="A28397" s="25"/>
      <c r="B28397"/>
      <c r="C28397"/>
      <c r="D28397"/>
      <c r="E28397"/>
      <c r="F28397"/>
      <c r="G28397"/>
      <c r="H28397"/>
      <c r="I28397"/>
      <c r="K28397"/>
      <c r="L28397"/>
      <c r="M28397"/>
      <c r="N28397"/>
      <c r="O28397"/>
      <c r="P28397"/>
      <c r="S28397"/>
    </row>
    <row r="28398" spans="1:19" x14ac:dyDescent="0.3">
      <c r="A28398" s="25"/>
      <c r="B28398"/>
      <c r="C28398"/>
      <c r="D28398"/>
      <c r="E28398"/>
      <c r="F28398"/>
      <c r="G28398"/>
      <c r="H28398"/>
      <c r="I28398"/>
      <c r="K28398"/>
      <c r="L28398"/>
      <c r="M28398"/>
      <c r="N28398"/>
      <c r="O28398"/>
      <c r="P28398"/>
      <c r="S28398"/>
    </row>
    <row r="28399" spans="1:19" x14ac:dyDescent="0.3">
      <c r="A28399" s="25"/>
      <c r="B28399"/>
      <c r="C28399"/>
      <c r="D28399"/>
      <c r="E28399"/>
      <c r="F28399"/>
      <c r="G28399"/>
      <c r="H28399"/>
      <c r="I28399"/>
      <c r="K28399"/>
      <c r="L28399"/>
      <c r="M28399"/>
      <c r="N28399"/>
      <c r="O28399"/>
      <c r="P28399"/>
      <c r="S28399"/>
    </row>
    <row r="28400" spans="1:19" x14ac:dyDescent="0.3">
      <c r="A28400" s="25"/>
      <c r="B28400"/>
      <c r="C28400"/>
      <c r="D28400"/>
      <c r="E28400"/>
      <c r="F28400"/>
      <c r="G28400"/>
      <c r="H28400"/>
      <c r="I28400"/>
      <c r="K28400"/>
      <c r="L28400"/>
      <c r="M28400"/>
      <c r="N28400"/>
      <c r="O28400"/>
      <c r="P28400"/>
      <c r="S28400"/>
    </row>
    <row r="28401" spans="1:19" x14ac:dyDescent="0.3">
      <c r="A28401" s="25"/>
      <c r="B28401"/>
      <c r="C28401"/>
      <c r="D28401"/>
      <c r="E28401"/>
      <c r="F28401"/>
      <c r="G28401"/>
      <c r="H28401"/>
      <c r="I28401"/>
      <c r="K28401"/>
      <c r="L28401"/>
      <c r="M28401"/>
      <c r="N28401"/>
      <c r="O28401"/>
      <c r="P28401"/>
      <c r="S28401"/>
    </row>
    <row r="28402" spans="1:19" x14ac:dyDescent="0.3">
      <c r="A28402" s="25"/>
      <c r="B28402"/>
      <c r="C28402"/>
      <c r="D28402"/>
      <c r="E28402"/>
      <c r="F28402"/>
      <c r="G28402"/>
      <c r="H28402"/>
      <c r="I28402"/>
      <c r="K28402"/>
      <c r="L28402"/>
      <c r="M28402"/>
      <c r="N28402"/>
      <c r="O28402"/>
      <c r="P28402"/>
      <c r="S28402"/>
    </row>
    <row r="28403" spans="1:19" x14ac:dyDescent="0.3">
      <c r="A28403" s="25"/>
      <c r="B28403"/>
      <c r="C28403"/>
      <c r="D28403"/>
      <c r="E28403"/>
      <c r="F28403"/>
      <c r="G28403"/>
      <c r="H28403"/>
      <c r="I28403"/>
      <c r="K28403"/>
      <c r="L28403"/>
      <c r="M28403"/>
      <c r="N28403"/>
      <c r="O28403"/>
      <c r="P28403"/>
      <c r="S28403"/>
    </row>
    <row r="28404" spans="1:19" x14ac:dyDescent="0.3">
      <c r="A28404" s="25"/>
      <c r="B28404"/>
      <c r="C28404"/>
      <c r="D28404"/>
      <c r="E28404"/>
      <c r="F28404"/>
      <c r="G28404"/>
      <c r="H28404"/>
      <c r="I28404"/>
      <c r="K28404"/>
      <c r="L28404"/>
      <c r="M28404"/>
      <c r="N28404"/>
      <c r="O28404"/>
      <c r="P28404"/>
      <c r="S28404"/>
    </row>
    <row r="28405" spans="1:19" x14ac:dyDescent="0.3">
      <c r="A28405" s="25"/>
      <c r="B28405"/>
      <c r="C28405"/>
      <c r="D28405"/>
      <c r="E28405"/>
      <c r="F28405"/>
      <c r="G28405"/>
      <c r="H28405"/>
      <c r="I28405"/>
      <c r="K28405"/>
      <c r="L28405"/>
      <c r="M28405"/>
      <c r="N28405"/>
      <c r="O28405"/>
      <c r="P28405"/>
      <c r="S28405"/>
    </row>
    <row r="28406" spans="1:19" x14ac:dyDescent="0.3">
      <c r="A28406" s="25"/>
      <c r="B28406"/>
      <c r="C28406"/>
      <c r="D28406"/>
      <c r="E28406"/>
      <c r="F28406"/>
      <c r="G28406"/>
      <c r="H28406"/>
      <c r="I28406"/>
      <c r="K28406"/>
      <c r="L28406"/>
      <c r="M28406"/>
      <c r="N28406"/>
      <c r="O28406"/>
      <c r="P28406"/>
      <c r="S28406"/>
    </row>
    <row r="28407" spans="1:19" x14ac:dyDescent="0.3">
      <c r="A28407" s="25"/>
      <c r="B28407"/>
      <c r="C28407"/>
      <c r="D28407"/>
      <c r="E28407"/>
      <c r="F28407"/>
      <c r="G28407"/>
      <c r="H28407"/>
      <c r="I28407"/>
      <c r="K28407"/>
      <c r="L28407"/>
      <c r="M28407"/>
      <c r="N28407"/>
      <c r="O28407"/>
      <c r="P28407"/>
      <c r="S28407"/>
    </row>
    <row r="28408" spans="1:19" x14ac:dyDescent="0.3">
      <c r="A28408" s="25"/>
      <c r="B28408"/>
      <c r="C28408"/>
      <c r="D28408"/>
      <c r="E28408"/>
      <c r="F28408"/>
      <c r="G28408"/>
      <c r="H28408"/>
      <c r="I28408"/>
      <c r="K28408"/>
      <c r="L28408"/>
      <c r="M28408"/>
      <c r="N28408"/>
      <c r="O28408"/>
      <c r="P28408"/>
      <c r="S28408"/>
    </row>
    <row r="28409" spans="1:19" x14ac:dyDescent="0.3">
      <c r="A28409" s="25"/>
      <c r="B28409"/>
      <c r="C28409"/>
      <c r="D28409"/>
      <c r="E28409"/>
      <c r="F28409"/>
      <c r="G28409"/>
      <c r="H28409"/>
      <c r="I28409"/>
      <c r="K28409"/>
      <c r="L28409"/>
      <c r="M28409"/>
      <c r="N28409"/>
      <c r="O28409"/>
      <c r="P28409"/>
      <c r="S28409"/>
    </row>
    <row r="28410" spans="1:19" x14ac:dyDescent="0.3">
      <c r="A28410" s="25"/>
      <c r="B28410"/>
      <c r="C28410"/>
      <c r="D28410"/>
      <c r="E28410"/>
      <c r="F28410"/>
      <c r="G28410"/>
      <c r="H28410"/>
      <c r="I28410"/>
      <c r="K28410"/>
      <c r="L28410"/>
      <c r="M28410"/>
      <c r="N28410"/>
      <c r="O28410"/>
      <c r="P28410"/>
      <c r="S28410"/>
    </row>
    <row r="28411" spans="1:19" x14ac:dyDescent="0.3">
      <c r="A28411" s="25"/>
      <c r="B28411"/>
      <c r="C28411"/>
      <c r="D28411"/>
      <c r="E28411"/>
      <c r="F28411"/>
      <c r="G28411"/>
      <c r="H28411"/>
      <c r="I28411"/>
      <c r="K28411"/>
      <c r="L28411"/>
      <c r="M28411"/>
      <c r="N28411"/>
      <c r="O28411"/>
      <c r="P28411"/>
      <c r="S28411"/>
    </row>
    <row r="28412" spans="1:19" x14ac:dyDescent="0.3">
      <c r="A28412" s="25"/>
      <c r="B28412"/>
      <c r="C28412"/>
      <c r="D28412"/>
      <c r="E28412"/>
      <c r="F28412"/>
      <c r="G28412"/>
      <c r="H28412"/>
      <c r="I28412"/>
      <c r="K28412"/>
      <c r="L28412"/>
      <c r="M28412"/>
      <c r="N28412"/>
      <c r="O28412"/>
      <c r="P28412"/>
      <c r="S28412"/>
    </row>
    <row r="28413" spans="1:19" x14ac:dyDescent="0.3">
      <c r="A28413" s="25"/>
      <c r="B28413"/>
      <c r="C28413"/>
      <c r="D28413"/>
      <c r="E28413"/>
      <c r="F28413"/>
      <c r="G28413"/>
      <c r="H28413"/>
      <c r="I28413"/>
      <c r="K28413"/>
      <c r="L28413"/>
      <c r="M28413"/>
      <c r="N28413"/>
      <c r="O28413"/>
      <c r="P28413"/>
      <c r="S28413"/>
    </row>
    <row r="28414" spans="1:19" x14ac:dyDescent="0.3">
      <c r="A28414" s="25"/>
      <c r="B28414"/>
      <c r="C28414"/>
      <c r="D28414"/>
      <c r="E28414"/>
      <c r="F28414"/>
      <c r="G28414"/>
      <c r="H28414"/>
      <c r="I28414"/>
      <c r="K28414"/>
      <c r="L28414"/>
      <c r="M28414"/>
      <c r="N28414"/>
      <c r="O28414"/>
      <c r="P28414"/>
      <c r="S28414"/>
    </row>
    <row r="28415" spans="1:19" x14ac:dyDescent="0.3">
      <c r="A28415" s="25"/>
      <c r="B28415"/>
      <c r="C28415"/>
      <c r="D28415"/>
      <c r="E28415"/>
      <c r="F28415"/>
      <c r="G28415"/>
      <c r="H28415"/>
      <c r="I28415"/>
      <c r="K28415"/>
      <c r="L28415"/>
      <c r="M28415"/>
      <c r="N28415"/>
      <c r="O28415"/>
      <c r="P28415"/>
      <c r="S28415"/>
    </row>
    <row r="28416" spans="1:19" x14ac:dyDescent="0.3">
      <c r="A28416" s="25"/>
      <c r="B28416"/>
      <c r="C28416"/>
      <c r="D28416"/>
      <c r="E28416"/>
      <c r="F28416"/>
      <c r="G28416"/>
      <c r="H28416"/>
      <c r="I28416"/>
      <c r="K28416"/>
      <c r="L28416"/>
      <c r="M28416"/>
      <c r="N28416"/>
      <c r="O28416"/>
      <c r="P28416"/>
      <c r="S28416"/>
    </row>
    <row r="28417" spans="1:19" x14ac:dyDescent="0.3">
      <c r="A28417" s="25"/>
      <c r="B28417"/>
      <c r="C28417"/>
      <c r="D28417"/>
      <c r="E28417"/>
      <c r="F28417"/>
      <c r="G28417"/>
      <c r="H28417"/>
      <c r="I28417"/>
      <c r="K28417"/>
      <c r="L28417"/>
      <c r="M28417"/>
      <c r="N28417"/>
      <c r="O28417"/>
      <c r="P28417"/>
      <c r="S28417"/>
    </row>
    <row r="28418" spans="1:19" x14ac:dyDescent="0.3">
      <c r="A28418" s="25"/>
      <c r="B28418"/>
      <c r="C28418"/>
      <c r="D28418"/>
      <c r="E28418"/>
      <c r="F28418"/>
      <c r="G28418"/>
      <c r="H28418"/>
      <c r="I28418"/>
      <c r="K28418"/>
      <c r="L28418"/>
      <c r="M28418"/>
      <c r="N28418"/>
      <c r="O28418"/>
      <c r="P28418"/>
      <c r="S28418"/>
    </row>
    <row r="28419" spans="1:19" x14ac:dyDescent="0.3">
      <c r="A28419" s="25"/>
      <c r="B28419"/>
      <c r="C28419"/>
      <c r="D28419"/>
      <c r="E28419"/>
      <c r="F28419"/>
      <c r="G28419"/>
      <c r="H28419"/>
      <c r="I28419"/>
      <c r="K28419"/>
      <c r="L28419"/>
      <c r="M28419"/>
      <c r="N28419"/>
      <c r="O28419"/>
      <c r="P28419"/>
      <c r="S28419"/>
    </row>
    <row r="28420" spans="1:19" x14ac:dyDescent="0.3">
      <c r="A28420" s="25"/>
      <c r="B28420"/>
      <c r="C28420"/>
      <c r="D28420"/>
      <c r="E28420"/>
      <c r="F28420"/>
      <c r="G28420"/>
      <c r="H28420"/>
      <c r="I28420"/>
      <c r="K28420"/>
      <c r="L28420"/>
      <c r="M28420"/>
      <c r="N28420"/>
      <c r="O28420"/>
      <c r="P28420"/>
      <c r="S28420"/>
    </row>
    <row r="28421" spans="1:19" x14ac:dyDescent="0.3">
      <c r="A28421" s="25"/>
      <c r="B28421"/>
      <c r="C28421"/>
      <c r="D28421"/>
      <c r="E28421"/>
      <c r="F28421"/>
      <c r="G28421"/>
      <c r="H28421"/>
      <c r="I28421"/>
      <c r="K28421"/>
      <c r="L28421"/>
      <c r="M28421"/>
      <c r="N28421"/>
      <c r="O28421"/>
      <c r="P28421"/>
      <c r="S28421"/>
    </row>
    <row r="28422" spans="1:19" x14ac:dyDescent="0.3">
      <c r="A28422" s="25"/>
      <c r="B28422"/>
      <c r="C28422"/>
      <c r="D28422"/>
      <c r="E28422"/>
      <c r="F28422"/>
      <c r="G28422"/>
      <c r="H28422"/>
      <c r="I28422"/>
      <c r="K28422"/>
      <c r="L28422"/>
      <c r="M28422"/>
      <c r="N28422"/>
      <c r="O28422"/>
      <c r="P28422"/>
      <c r="S28422"/>
    </row>
    <row r="28423" spans="1:19" x14ac:dyDescent="0.3">
      <c r="A28423" s="25"/>
      <c r="B28423"/>
      <c r="C28423"/>
      <c r="D28423"/>
      <c r="E28423"/>
      <c r="F28423"/>
      <c r="G28423"/>
      <c r="H28423"/>
      <c r="I28423"/>
      <c r="K28423"/>
      <c r="L28423"/>
      <c r="M28423"/>
      <c r="N28423"/>
      <c r="O28423"/>
      <c r="P28423"/>
      <c r="S28423"/>
    </row>
    <row r="28424" spans="1:19" x14ac:dyDescent="0.3">
      <c r="A28424" s="25"/>
      <c r="B28424"/>
      <c r="C28424"/>
      <c r="D28424"/>
      <c r="E28424"/>
      <c r="F28424"/>
      <c r="G28424"/>
      <c r="H28424"/>
      <c r="I28424"/>
      <c r="K28424"/>
      <c r="L28424"/>
      <c r="M28424"/>
      <c r="N28424"/>
      <c r="O28424"/>
      <c r="P28424"/>
      <c r="S28424"/>
    </row>
    <row r="28425" spans="1:19" x14ac:dyDescent="0.3">
      <c r="A28425" s="25"/>
      <c r="B28425"/>
      <c r="C28425"/>
      <c r="D28425"/>
      <c r="E28425"/>
      <c r="F28425"/>
      <c r="G28425"/>
      <c r="H28425"/>
      <c r="I28425"/>
      <c r="K28425"/>
      <c r="L28425"/>
      <c r="M28425"/>
      <c r="N28425"/>
      <c r="O28425"/>
      <c r="P28425"/>
      <c r="S28425"/>
    </row>
    <row r="28426" spans="1:19" x14ac:dyDescent="0.3">
      <c r="A28426" s="25"/>
      <c r="B28426"/>
      <c r="C28426"/>
      <c r="D28426"/>
      <c r="E28426"/>
      <c r="F28426"/>
      <c r="G28426"/>
      <c r="H28426"/>
      <c r="I28426"/>
      <c r="K28426"/>
      <c r="L28426"/>
      <c r="M28426"/>
      <c r="N28426"/>
      <c r="O28426"/>
      <c r="P28426"/>
      <c r="S28426"/>
    </row>
    <row r="28427" spans="1:19" x14ac:dyDescent="0.3">
      <c r="A28427" s="25"/>
      <c r="B28427"/>
      <c r="C28427"/>
      <c r="D28427"/>
      <c r="E28427"/>
      <c r="F28427"/>
      <c r="G28427"/>
      <c r="H28427"/>
      <c r="I28427"/>
      <c r="K28427"/>
      <c r="L28427"/>
      <c r="M28427"/>
      <c r="N28427"/>
      <c r="O28427"/>
      <c r="P28427"/>
      <c r="S28427"/>
    </row>
    <row r="28428" spans="1:19" x14ac:dyDescent="0.3">
      <c r="A28428" s="25"/>
      <c r="B28428"/>
      <c r="C28428"/>
      <c r="D28428"/>
      <c r="E28428"/>
      <c r="F28428"/>
      <c r="G28428"/>
      <c r="H28428"/>
      <c r="I28428"/>
      <c r="K28428"/>
      <c r="L28428"/>
      <c r="M28428"/>
      <c r="N28428"/>
      <c r="O28428"/>
      <c r="P28428"/>
      <c r="S28428"/>
    </row>
    <row r="28429" spans="1:19" x14ac:dyDescent="0.3">
      <c r="A28429" s="25"/>
      <c r="B28429"/>
      <c r="C28429"/>
      <c r="D28429"/>
      <c r="E28429"/>
      <c r="F28429"/>
      <c r="G28429"/>
      <c r="H28429"/>
      <c r="I28429"/>
      <c r="K28429"/>
      <c r="L28429"/>
      <c r="M28429"/>
      <c r="N28429"/>
      <c r="O28429"/>
      <c r="P28429"/>
      <c r="S28429"/>
    </row>
    <row r="28430" spans="1:19" x14ac:dyDescent="0.3">
      <c r="A28430" s="25"/>
      <c r="B28430"/>
      <c r="C28430"/>
      <c r="D28430"/>
      <c r="E28430"/>
      <c r="F28430"/>
      <c r="G28430"/>
      <c r="H28430" s="14"/>
      <c r="I28430" s="14"/>
      <c r="K28430"/>
      <c r="L28430"/>
      <c r="M28430"/>
      <c r="N28430"/>
      <c r="O28430"/>
      <c r="P28430"/>
      <c r="S28430"/>
    </row>
    <row r="28431" spans="1:19" x14ac:dyDescent="0.3">
      <c r="A28431" s="25"/>
      <c r="B28431"/>
      <c r="C28431"/>
      <c r="D28431"/>
      <c r="E28431"/>
      <c r="F28431"/>
      <c r="G28431"/>
      <c r="H28431" s="14"/>
      <c r="I28431" s="14"/>
      <c r="K28431"/>
      <c r="L28431"/>
      <c r="M28431"/>
      <c r="N28431"/>
      <c r="O28431"/>
      <c r="P28431"/>
      <c r="S28431"/>
    </row>
    <row r="28432" spans="1:19" x14ac:dyDescent="0.3">
      <c r="A28432" s="25"/>
      <c r="B28432"/>
      <c r="C28432"/>
      <c r="D28432"/>
      <c r="E28432"/>
      <c r="F28432"/>
      <c r="G28432"/>
      <c r="H28432" s="14"/>
      <c r="I28432" s="14"/>
      <c r="K28432"/>
      <c r="L28432"/>
      <c r="M28432"/>
      <c r="N28432"/>
      <c r="O28432"/>
      <c r="P28432"/>
      <c r="S28432"/>
    </row>
    <row r="28433" spans="1:19" x14ac:dyDescent="0.3">
      <c r="A28433" s="25"/>
      <c r="B28433"/>
      <c r="C28433"/>
      <c r="D28433"/>
      <c r="E28433"/>
      <c r="F28433"/>
      <c r="G28433"/>
      <c r="H28433" s="14"/>
      <c r="I28433" s="14"/>
      <c r="K28433"/>
      <c r="L28433"/>
      <c r="M28433"/>
      <c r="N28433"/>
      <c r="O28433"/>
      <c r="P28433"/>
      <c r="S28433"/>
    </row>
    <row r="28434" spans="1:19" x14ac:dyDescent="0.3">
      <c r="A28434" s="25"/>
      <c r="B28434"/>
      <c r="C28434"/>
      <c r="D28434"/>
      <c r="E28434"/>
      <c r="F28434"/>
      <c r="G28434"/>
      <c r="H28434"/>
      <c r="I28434"/>
      <c r="K28434"/>
      <c r="L28434"/>
      <c r="M28434"/>
      <c r="N28434"/>
      <c r="O28434"/>
      <c r="P28434"/>
      <c r="S28434"/>
    </row>
    <row r="28435" spans="1:19" x14ac:dyDescent="0.3">
      <c r="A28435" s="25"/>
      <c r="B28435"/>
      <c r="C28435"/>
      <c r="D28435"/>
      <c r="E28435"/>
      <c r="F28435"/>
      <c r="G28435"/>
      <c r="H28435"/>
      <c r="I28435"/>
      <c r="K28435"/>
      <c r="L28435"/>
      <c r="M28435"/>
      <c r="N28435"/>
      <c r="O28435"/>
      <c r="P28435"/>
      <c r="S28435"/>
    </row>
    <row r="28436" spans="1:19" x14ac:dyDescent="0.3">
      <c r="A28436" s="25"/>
      <c r="B28436"/>
      <c r="C28436"/>
      <c r="D28436"/>
      <c r="E28436"/>
      <c r="F28436"/>
      <c r="G28436"/>
      <c r="H28436"/>
      <c r="I28436"/>
      <c r="K28436"/>
      <c r="L28436"/>
      <c r="M28436"/>
      <c r="N28436"/>
      <c r="O28436"/>
      <c r="P28436"/>
      <c r="S28436"/>
    </row>
    <row r="28437" spans="1:19" x14ac:dyDescent="0.3">
      <c r="A28437" s="25"/>
      <c r="B28437"/>
      <c r="C28437"/>
      <c r="D28437"/>
      <c r="E28437"/>
      <c r="F28437"/>
      <c r="G28437"/>
      <c r="H28437"/>
      <c r="I28437"/>
      <c r="K28437"/>
      <c r="L28437"/>
      <c r="M28437"/>
      <c r="N28437"/>
      <c r="O28437"/>
      <c r="P28437"/>
      <c r="S28437"/>
    </row>
    <row r="28438" spans="1:19" x14ac:dyDescent="0.3">
      <c r="A28438" s="25"/>
      <c r="B28438"/>
      <c r="C28438"/>
      <c r="D28438"/>
      <c r="E28438"/>
      <c r="F28438"/>
      <c r="G28438"/>
      <c r="H28438"/>
      <c r="I28438"/>
      <c r="K28438"/>
      <c r="L28438"/>
      <c r="M28438"/>
      <c r="N28438"/>
      <c r="O28438"/>
      <c r="P28438"/>
      <c r="S28438"/>
    </row>
    <row r="28439" spans="1:19" x14ac:dyDescent="0.3">
      <c r="A28439" s="25"/>
      <c r="B28439"/>
      <c r="C28439"/>
      <c r="D28439"/>
      <c r="E28439"/>
      <c r="F28439"/>
      <c r="G28439"/>
      <c r="H28439" s="26"/>
      <c r="I28439" s="26"/>
      <c r="K28439"/>
      <c r="L28439"/>
      <c r="M28439"/>
      <c r="N28439"/>
      <c r="O28439"/>
      <c r="P28439"/>
      <c r="S28439"/>
    </row>
    <row r="28440" spans="1:19" x14ac:dyDescent="0.3">
      <c r="A28440" s="25"/>
      <c r="B28440"/>
      <c r="C28440"/>
      <c r="D28440"/>
      <c r="E28440"/>
      <c r="F28440"/>
      <c r="G28440"/>
      <c r="H28440" s="26"/>
      <c r="I28440" s="26"/>
      <c r="K28440"/>
      <c r="L28440"/>
      <c r="M28440"/>
      <c r="N28440"/>
      <c r="O28440"/>
      <c r="P28440"/>
      <c r="S28440"/>
    </row>
    <row r="28441" spans="1:19" x14ac:dyDescent="0.3">
      <c r="A28441" s="25"/>
      <c r="B28441"/>
      <c r="C28441"/>
      <c r="D28441"/>
      <c r="E28441"/>
      <c r="F28441"/>
      <c r="G28441"/>
      <c r="H28441" s="26"/>
      <c r="I28441" s="26"/>
      <c r="K28441"/>
      <c r="L28441"/>
      <c r="M28441"/>
      <c r="N28441"/>
      <c r="O28441"/>
      <c r="P28441"/>
      <c r="S28441"/>
    </row>
    <row r="28442" spans="1:19" x14ac:dyDescent="0.3">
      <c r="A28442" s="25"/>
      <c r="B28442"/>
      <c r="C28442"/>
      <c r="D28442"/>
      <c r="E28442"/>
      <c r="F28442"/>
      <c r="G28442"/>
      <c r="H28442"/>
      <c r="I28442"/>
      <c r="K28442"/>
      <c r="L28442"/>
      <c r="M28442"/>
      <c r="N28442"/>
      <c r="O28442"/>
      <c r="P28442"/>
      <c r="S28442"/>
    </row>
    <row r="28443" spans="1:19" x14ac:dyDescent="0.3">
      <c r="A28443" s="25"/>
      <c r="B28443"/>
      <c r="C28443"/>
      <c r="D28443"/>
      <c r="E28443"/>
      <c r="F28443"/>
      <c r="G28443"/>
      <c r="H28443"/>
      <c r="I28443"/>
      <c r="K28443"/>
      <c r="L28443"/>
      <c r="M28443"/>
      <c r="N28443"/>
      <c r="O28443"/>
      <c r="P28443"/>
      <c r="S28443"/>
    </row>
    <row r="28444" spans="1:19" x14ac:dyDescent="0.3">
      <c r="A28444" s="25"/>
      <c r="B28444"/>
      <c r="C28444"/>
      <c r="D28444"/>
      <c r="E28444"/>
      <c r="F28444"/>
      <c r="G28444"/>
      <c r="H28444"/>
      <c r="I28444"/>
      <c r="K28444"/>
      <c r="L28444"/>
      <c r="M28444"/>
      <c r="N28444"/>
      <c r="O28444"/>
      <c r="P28444"/>
      <c r="S28444"/>
    </row>
    <row r="28445" spans="1:19" x14ac:dyDescent="0.3">
      <c r="A28445" s="25"/>
      <c r="B28445"/>
      <c r="C28445"/>
      <c r="D28445"/>
      <c r="E28445"/>
      <c r="F28445"/>
      <c r="G28445"/>
      <c r="H28445"/>
      <c r="I28445"/>
      <c r="K28445"/>
      <c r="L28445"/>
      <c r="M28445"/>
      <c r="N28445"/>
      <c r="O28445"/>
      <c r="P28445"/>
      <c r="S28445"/>
    </row>
    <row r="28446" spans="1:19" x14ac:dyDescent="0.3">
      <c r="A28446" s="25"/>
      <c r="B28446"/>
      <c r="C28446"/>
      <c r="D28446"/>
      <c r="E28446"/>
      <c r="F28446"/>
      <c r="G28446"/>
      <c r="H28446"/>
      <c r="I28446"/>
      <c r="K28446"/>
      <c r="L28446"/>
      <c r="M28446"/>
      <c r="N28446"/>
      <c r="O28446"/>
      <c r="P28446"/>
      <c r="S28446"/>
    </row>
    <row r="28447" spans="1:19" x14ac:dyDescent="0.3">
      <c r="A28447" s="25"/>
      <c r="B28447"/>
      <c r="C28447"/>
      <c r="D28447"/>
      <c r="E28447"/>
      <c r="F28447"/>
      <c r="G28447"/>
      <c r="H28447"/>
      <c r="I28447"/>
      <c r="K28447"/>
      <c r="L28447"/>
      <c r="M28447"/>
      <c r="N28447"/>
      <c r="O28447"/>
      <c r="P28447"/>
      <c r="S28447"/>
    </row>
    <row r="28448" spans="1:19" x14ac:dyDescent="0.3">
      <c r="A28448" s="25"/>
      <c r="B28448"/>
      <c r="C28448"/>
      <c r="D28448"/>
      <c r="E28448"/>
      <c r="F28448"/>
      <c r="G28448"/>
      <c r="H28448"/>
      <c r="I28448"/>
      <c r="K28448"/>
      <c r="L28448"/>
      <c r="M28448"/>
      <c r="N28448"/>
      <c r="O28448"/>
      <c r="P28448"/>
      <c r="S28448"/>
    </row>
    <row r="28449" spans="1:19" x14ac:dyDescent="0.3">
      <c r="A28449" s="25"/>
      <c r="B28449"/>
      <c r="C28449"/>
      <c r="D28449"/>
      <c r="E28449"/>
      <c r="F28449"/>
      <c r="G28449"/>
      <c r="H28449" s="14"/>
      <c r="I28449" s="14"/>
      <c r="K28449"/>
      <c r="L28449"/>
      <c r="M28449"/>
      <c r="N28449"/>
      <c r="O28449"/>
      <c r="P28449"/>
      <c r="S28449"/>
    </row>
    <row r="28450" spans="1:19" x14ac:dyDescent="0.3">
      <c r="A28450" s="25"/>
      <c r="B28450"/>
      <c r="C28450"/>
      <c r="D28450"/>
      <c r="E28450"/>
      <c r="F28450"/>
      <c r="G28450"/>
      <c r="H28450" s="14"/>
      <c r="I28450" s="14"/>
      <c r="K28450"/>
      <c r="L28450"/>
      <c r="M28450"/>
      <c r="N28450"/>
      <c r="O28450"/>
      <c r="P28450"/>
      <c r="S28450"/>
    </row>
    <row r="28451" spans="1:19" x14ac:dyDescent="0.3">
      <c r="A28451" s="25"/>
      <c r="B28451"/>
      <c r="C28451"/>
      <c r="D28451"/>
      <c r="E28451"/>
      <c r="F28451"/>
      <c r="G28451"/>
      <c r="H28451" s="14"/>
      <c r="I28451" s="14"/>
      <c r="K28451"/>
      <c r="L28451"/>
      <c r="M28451"/>
      <c r="N28451"/>
      <c r="O28451"/>
      <c r="P28451"/>
      <c r="S28451"/>
    </row>
    <row r="28452" spans="1:19" x14ac:dyDescent="0.3">
      <c r="A28452" s="25"/>
      <c r="B28452"/>
      <c r="C28452"/>
      <c r="D28452"/>
      <c r="E28452"/>
      <c r="F28452"/>
      <c r="G28452"/>
      <c r="H28452" s="14"/>
      <c r="I28452" s="14"/>
      <c r="K28452"/>
      <c r="L28452"/>
      <c r="M28452"/>
      <c r="N28452"/>
      <c r="O28452"/>
      <c r="P28452"/>
      <c r="S28452"/>
    </row>
    <row r="28453" spans="1:19" x14ac:dyDescent="0.3">
      <c r="A28453" s="25"/>
      <c r="B28453"/>
      <c r="C28453"/>
      <c r="D28453"/>
      <c r="E28453"/>
      <c r="F28453"/>
      <c r="G28453"/>
      <c r="H28453"/>
      <c r="I28453"/>
      <c r="K28453"/>
      <c r="L28453"/>
      <c r="M28453"/>
      <c r="N28453"/>
      <c r="O28453"/>
      <c r="P28453"/>
      <c r="S28453"/>
    </row>
    <row r="28454" spans="1:19" x14ac:dyDescent="0.3">
      <c r="A28454" s="25"/>
      <c r="B28454"/>
      <c r="C28454"/>
      <c r="D28454"/>
      <c r="E28454"/>
      <c r="F28454"/>
      <c r="G28454"/>
      <c r="H28454"/>
      <c r="I28454"/>
      <c r="K28454"/>
      <c r="L28454"/>
      <c r="M28454"/>
      <c r="N28454"/>
      <c r="O28454"/>
      <c r="P28454"/>
      <c r="S28454"/>
    </row>
    <row r="28455" spans="1:19" x14ac:dyDescent="0.3">
      <c r="A28455" s="25"/>
      <c r="B28455"/>
      <c r="C28455"/>
      <c r="D28455"/>
      <c r="E28455"/>
      <c r="F28455"/>
      <c r="G28455"/>
      <c r="H28455"/>
      <c r="I28455"/>
      <c r="K28455"/>
      <c r="L28455"/>
      <c r="M28455"/>
      <c r="N28455"/>
      <c r="O28455"/>
      <c r="P28455"/>
      <c r="S28455"/>
    </row>
    <row r="28456" spans="1:19" x14ac:dyDescent="0.3">
      <c r="A28456" s="25"/>
      <c r="B28456"/>
      <c r="C28456"/>
      <c r="D28456"/>
      <c r="E28456"/>
      <c r="F28456"/>
      <c r="G28456"/>
      <c r="H28456"/>
      <c r="I28456"/>
      <c r="K28456"/>
      <c r="L28456"/>
      <c r="M28456"/>
      <c r="N28456"/>
      <c r="O28456"/>
      <c r="P28456"/>
      <c r="S28456"/>
    </row>
    <row r="28457" spans="1:19" x14ac:dyDescent="0.3">
      <c r="A28457" s="25"/>
      <c r="B28457"/>
      <c r="C28457"/>
      <c r="D28457"/>
      <c r="E28457"/>
      <c r="F28457"/>
      <c r="G28457"/>
      <c r="H28457" s="14"/>
      <c r="I28457" s="14"/>
      <c r="K28457"/>
      <c r="L28457"/>
      <c r="M28457"/>
      <c r="N28457"/>
      <c r="O28457"/>
      <c r="P28457"/>
      <c r="S28457"/>
    </row>
    <row r="28458" spans="1:19" x14ac:dyDescent="0.3">
      <c r="A28458" s="25"/>
      <c r="B28458"/>
      <c r="C28458"/>
      <c r="D28458"/>
      <c r="E28458"/>
      <c r="F28458"/>
      <c r="G28458"/>
      <c r="H28458" s="14"/>
      <c r="I28458" s="14"/>
      <c r="K28458"/>
      <c r="L28458"/>
      <c r="M28458"/>
      <c r="N28458"/>
      <c r="O28458"/>
      <c r="P28458"/>
      <c r="S28458"/>
    </row>
    <row r="28459" spans="1:19" x14ac:dyDescent="0.3">
      <c r="A28459" s="25"/>
      <c r="B28459"/>
      <c r="C28459"/>
      <c r="D28459"/>
      <c r="E28459"/>
      <c r="F28459"/>
      <c r="G28459"/>
      <c r="H28459" s="14"/>
      <c r="I28459" s="14"/>
      <c r="K28459"/>
      <c r="L28459"/>
      <c r="M28459"/>
      <c r="N28459"/>
      <c r="O28459"/>
      <c r="P28459"/>
      <c r="S28459"/>
    </row>
    <row r="28460" spans="1:19" x14ac:dyDescent="0.3">
      <c r="A28460" s="25"/>
      <c r="B28460"/>
      <c r="C28460"/>
      <c r="D28460"/>
      <c r="E28460"/>
      <c r="F28460"/>
      <c r="G28460"/>
      <c r="H28460" s="14"/>
      <c r="I28460" s="14"/>
      <c r="K28460"/>
      <c r="L28460"/>
      <c r="M28460"/>
      <c r="N28460"/>
      <c r="O28460"/>
      <c r="P28460"/>
      <c r="S28460"/>
    </row>
    <row r="28461" spans="1:19" x14ac:dyDescent="0.3">
      <c r="A28461" s="25"/>
      <c r="B28461"/>
      <c r="C28461"/>
      <c r="D28461"/>
      <c r="E28461"/>
      <c r="F28461"/>
      <c r="G28461"/>
      <c r="H28461"/>
      <c r="I28461"/>
      <c r="K28461"/>
      <c r="L28461"/>
      <c r="M28461"/>
      <c r="N28461"/>
      <c r="O28461"/>
      <c r="P28461"/>
      <c r="S28461"/>
    </row>
    <row r="28462" spans="1:19" x14ac:dyDescent="0.3">
      <c r="A28462" s="25"/>
      <c r="B28462"/>
      <c r="C28462"/>
      <c r="D28462"/>
      <c r="E28462"/>
      <c r="F28462"/>
      <c r="G28462"/>
      <c r="H28462"/>
      <c r="I28462"/>
      <c r="K28462"/>
      <c r="L28462"/>
      <c r="M28462"/>
      <c r="N28462"/>
      <c r="O28462"/>
      <c r="P28462"/>
      <c r="S28462"/>
    </row>
    <row r="28463" spans="1:19" x14ac:dyDescent="0.3">
      <c r="A28463" s="25"/>
      <c r="B28463"/>
      <c r="C28463"/>
      <c r="D28463"/>
      <c r="E28463"/>
      <c r="F28463"/>
      <c r="G28463"/>
      <c r="H28463"/>
      <c r="I28463"/>
      <c r="K28463"/>
      <c r="L28463"/>
      <c r="M28463"/>
      <c r="N28463"/>
      <c r="O28463"/>
      <c r="P28463"/>
      <c r="S28463"/>
    </row>
    <row r="28464" spans="1:19" x14ac:dyDescent="0.3">
      <c r="A28464" s="25"/>
      <c r="B28464"/>
      <c r="C28464"/>
      <c r="D28464"/>
      <c r="E28464"/>
      <c r="F28464"/>
      <c r="G28464"/>
      <c r="H28464"/>
      <c r="I28464"/>
      <c r="K28464"/>
      <c r="L28464"/>
      <c r="M28464"/>
      <c r="N28464"/>
      <c r="O28464"/>
      <c r="P28464"/>
      <c r="S28464"/>
    </row>
    <row r="28465" spans="1:19" x14ac:dyDescent="0.3">
      <c r="A28465" s="25"/>
      <c r="B28465"/>
      <c r="C28465"/>
      <c r="D28465"/>
      <c r="E28465"/>
      <c r="F28465"/>
      <c r="G28465"/>
      <c r="H28465"/>
      <c r="I28465"/>
      <c r="K28465"/>
      <c r="L28465"/>
      <c r="M28465"/>
      <c r="N28465"/>
      <c r="O28465"/>
      <c r="P28465"/>
      <c r="S28465"/>
    </row>
    <row r="28466" spans="1:19" x14ac:dyDescent="0.3">
      <c r="A28466" s="25"/>
      <c r="B28466"/>
      <c r="C28466"/>
      <c r="D28466"/>
      <c r="E28466"/>
      <c r="F28466"/>
      <c r="G28466"/>
      <c r="H28466"/>
      <c r="I28466"/>
      <c r="K28466"/>
      <c r="L28466"/>
      <c r="M28466"/>
      <c r="N28466"/>
      <c r="O28466"/>
      <c r="P28466"/>
      <c r="S28466"/>
    </row>
    <row r="28467" spans="1:19" x14ac:dyDescent="0.3">
      <c r="A28467" s="25"/>
      <c r="B28467"/>
      <c r="C28467"/>
      <c r="D28467"/>
      <c r="E28467"/>
      <c r="F28467"/>
      <c r="G28467"/>
      <c r="H28467"/>
      <c r="I28467"/>
      <c r="K28467"/>
      <c r="L28467"/>
      <c r="M28467"/>
      <c r="N28467"/>
      <c r="O28467"/>
      <c r="P28467"/>
      <c r="S28467"/>
    </row>
    <row r="28468" spans="1:19" x14ac:dyDescent="0.3">
      <c r="A28468" s="25"/>
      <c r="B28468"/>
      <c r="C28468"/>
      <c r="D28468"/>
      <c r="E28468"/>
      <c r="F28468"/>
      <c r="G28468"/>
      <c r="H28468"/>
      <c r="I28468"/>
      <c r="K28468"/>
      <c r="L28468"/>
      <c r="M28468"/>
      <c r="N28468"/>
      <c r="O28468"/>
      <c r="P28468"/>
      <c r="S28468"/>
    </row>
    <row r="28469" spans="1:19" x14ac:dyDescent="0.3">
      <c r="A28469" s="25"/>
      <c r="B28469"/>
      <c r="C28469"/>
      <c r="D28469"/>
      <c r="E28469"/>
      <c r="F28469"/>
      <c r="G28469"/>
      <c r="H28469"/>
      <c r="I28469"/>
      <c r="K28469"/>
      <c r="L28469"/>
      <c r="M28469"/>
      <c r="N28469"/>
      <c r="O28469"/>
      <c r="P28469"/>
      <c r="S28469"/>
    </row>
    <row r="28470" spans="1:19" x14ac:dyDescent="0.3">
      <c r="A28470" s="25"/>
      <c r="B28470"/>
      <c r="C28470"/>
      <c r="D28470"/>
      <c r="E28470"/>
      <c r="F28470"/>
      <c r="G28470"/>
      <c r="H28470"/>
      <c r="I28470"/>
      <c r="K28470"/>
      <c r="L28470"/>
      <c r="M28470"/>
      <c r="N28470"/>
      <c r="O28470"/>
      <c r="P28470"/>
      <c r="S28470"/>
    </row>
    <row r="28471" spans="1:19" x14ac:dyDescent="0.3">
      <c r="A28471" s="25"/>
      <c r="B28471"/>
      <c r="C28471"/>
      <c r="D28471"/>
      <c r="E28471"/>
      <c r="F28471"/>
      <c r="G28471"/>
      <c r="H28471"/>
      <c r="I28471"/>
      <c r="K28471"/>
      <c r="L28471"/>
      <c r="M28471"/>
      <c r="N28471"/>
      <c r="O28471"/>
      <c r="P28471"/>
      <c r="S28471"/>
    </row>
    <row r="28472" spans="1:19" x14ac:dyDescent="0.3">
      <c r="A28472" s="25"/>
      <c r="B28472"/>
      <c r="C28472"/>
      <c r="D28472"/>
      <c r="E28472"/>
      <c r="F28472"/>
      <c r="G28472"/>
      <c r="H28472"/>
      <c r="I28472"/>
      <c r="K28472"/>
      <c r="L28472"/>
      <c r="M28472"/>
      <c r="N28472"/>
      <c r="O28472"/>
      <c r="P28472"/>
      <c r="S28472"/>
    </row>
    <row r="28473" spans="1:19" x14ac:dyDescent="0.3">
      <c r="A28473" s="25"/>
      <c r="B28473"/>
      <c r="C28473"/>
      <c r="D28473"/>
      <c r="E28473"/>
      <c r="F28473"/>
      <c r="G28473"/>
      <c r="H28473"/>
      <c r="I28473"/>
      <c r="K28473"/>
      <c r="L28473"/>
      <c r="M28473"/>
      <c r="N28473"/>
      <c r="O28473"/>
      <c r="P28473"/>
      <c r="S28473"/>
    </row>
    <row r="28474" spans="1:19" x14ac:dyDescent="0.3">
      <c r="A28474" s="25"/>
      <c r="B28474"/>
      <c r="C28474"/>
      <c r="D28474"/>
      <c r="E28474"/>
      <c r="F28474"/>
      <c r="G28474"/>
      <c r="H28474"/>
      <c r="I28474"/>
      <c r="K28474"/>
      <c r="L28474"/>
      <c r="M28474"/>
      <c r="N28474"/>
      <c r="O28474"/>
      <c r="P28474"/>
      <c r="S28474"/>
    </row>
    <row r="28475" spans="1:19" x14ac:dyDescent="0.3">
      <c r="A28475" s="25"/>
      <c r="B28475"/>
      <c r="C28475"/>
      <c r="D28475"/>
      <c r="E28475"/>
      <c r="F28475"/>
      <c r="G28475"/>
      <c r="H28475"/>
      <c r="I28475"/>
      <c r="K28475"/>
      <c r="L28475"/>
      <c r="M28475"/>
      <c r="N28475"/>
      <c r="O28475"/>
      <c r="P28475"/>
      <c r="S28475"/>
    </row>
    <row r="28476" spans="1:19" x14ac:dyDescent="0.3">
      <c r="A28476" s="25"/>
      <c r="B28476"/>
      <c r="C28476"/>
      <c r="D28476"/>
      <c r="E28476"/>
      <c r="F28476"/>
      <c r="G28476"/>
      <c r="H28476"/>
      <c r="I28476"/>
      <c r="K28476"/>
      <c r="L28476"/>
      <c r="M28476"/>
      <c r="N28476"/>
      <c r="O28476"/>
      <c r="P28476"/>
      <c r="S28476"/>
    </row>
    <row r="28477" spans="1:19" x14ac:dyDescent="0.3">
      <c r="A28477" s="25"/>
      <c r="B28477"/>
      <c r="C28477"/>
      <c r="D28477"/>
      <c r="E28477"/>
      <c r="F28477"/>
      <c r="G28477"/>
      <c r="H28477"/>
      <c r="I28477" s="14"/>
      <c r="K28477"/>
      <c r="L28477"/>
      <c r="M28477"/>
      <c r="N28477"/>
      <c r="O28477"/>
      <c r="P28477"/>
      <c r="S28477"/>
    </row>
    <row r="28478" spans="1:19" x14ac:dyDescent="0.3">
      <c r="A28478" s="25"/>
      <c r="B28478"/>
      <c r="C28478"/>
      <c r="D28478"/>
      <c r="E28478"/>
      <c r="F28478"/>
      <c r="G28478"/>
      <c r="H28478"/>
      <c r="I28478" s="14"/>
      <c r="K28478"/>
      <c r="L28478"/>
      <c r="M28478"/>
      <c r="N28478"/>
      <c r="O28478"/>
      <c r="P28478"/>
      <c r="S28478"/>
    </row>
    <row r="28479" spans="1:19" x14ac:dyDescent="0.3">
      <c r="A28479" s="25"/>
      <c r="B28479"/>
      <c r="C28479"/>
      <c r="D28479"/>
      <c r="E28479"/>
      <c r="F28479"/>
      <c r="G28479"/>
      <c r="H28479"/>
      <c r="I28479" s="14"/>
      <c r="K28479"/>
      <c r="L28479"/>
      <c r="M28479"/>
      <c r="N28479"/>
      <c r="O28479"/>
      <c r="P28479"/>
      <c r="S28479"/>
    </row>
    <row r="28480" spans="1:19" x14ac:dyDescent="0.3">
      <c r="A28480" s="25"/>
      <c r="B28480"/>
      <c r="C28480"/>
      <c r="D28480"/>
      <c r="E28480"/>
      <c r="F28480"/>
      <c r="G28480"/>
      <c r="H28480"/>
      <c r="I28480" s="14"/>
      <c r="K28480"/>
      <c r="L28480"/>
      <c r="M28480"/>
      <c r="N28480"/>
      <c r="O28480"/>
      <c r="P28480"/>
      <c r="S28480"/>
    </row>
    <row r="28481" spans="1:19" x14ac:dyDescent="0.3">
      <c r="A28481" s="25"/>
      <c r="B28481"/>
      <c r="C28481"/>
      <c r="D28481"/>
      <c r="E28481"/>
      <c r="F28481"/>
      <c r="G28481"/>
      <c r="H28481"/>
      <c r="I28481" s="14"/>
      <c r="K28481"/>
      <c r="L28481"/>
      <c r="M28481"/>
      <c r="N28481"/>
      <c r="O28481"/>
      <c r="P28481"/>
      <c r="S28481"/>
    </row>
    <row r="28482" spans="1:19" x14ac:dyDescent="0.3">
      <c r="A28482" s="25"/>
      <c r="B28482"/>
      <c r="C28482"/>
      <c r="D28482"/>
      <c r="E28482"/>
      <c r="F28482"/>
      <c r="G28482"/>
      <c r="H28482"/>
      <c r="I28482"/>
      <c r="K28482"/>
      <c r="L28482"/>
      <c r="M28482"/>
      <c r="N28482"/>
      <c r="O28482"/>
      <c r="P28482"/>
      <c r="S28482"/>
    </row>
    <row r="28483" spans="1:19" x14ac:dyDescent="0.3">
      <c r="A28483" s="25"/>
      <c r="B28483"/>
      <c r="C28483"/>
      <c r="D28483"/>
      <c r="E28483"/>
      <c r="F28483"/>
      <c r="G28483"/>
      <c r="H28483"/>
      <c r="I28483"/>
      <c r="K28483"/>
      <c r="L28483"/>
      <c r="M28483"/>
      <c r="N28483"/>
      <c r="O28483"/>
      <c r="P28483"/>
      <c r="S28483"/>
    </row>
    <row r="28484" spans="1:19" x14ac:dyDescent="0.3">
      <c r="A28484" s="25"/>
      <c r="B28484"/>
      <c r="C28484"/>
      <c r="D28484"/>
      <c r="E28484"/>
      <c r="F28484"/>
      <c r="G28484"/>
      <c r="H28484"/>
      <c r="I28484"/>
      <c r="K28484"/>
      <c r="L28484"/>
      <c r="M28484"/>
      <c r="N28484"/>
      <c r="O28484"/>
      <c r="P28484"/>
      <c r="S28484"/>
    </row>
    <row r="28485" spans="1:19" x14ac:dyDescent="0.3">
      <c r="A28485" s="25"/>
      <c r="B28485"/>
      <c r="C28485"/>
      <c r="D28485"/>
      <c r="E28485"/>
      <c r="F28485"/>
      <c r="G28485"/>
      <c r="H28485"/>
      <c r="I28485"/>
      <c r="K28485"/>
      <c r="L28485"/>
      <c r="M28485"/>
      <c r="N28485"/>
      <c r="O28485"/>
      <c r="P28485"/>
      <c r="S28485"/>
    </row>
    <row r="28486" spans="1:19" x14ac:dyDescent="0.3">
      <c r="A28486" s="25"/>
      <c r="B28486"/>
      <c r="C28486"/>
      <c r="D28486"/>
      <c r="E28486"/>
      <c r="F28486"/>
      <c r="G28486"/>
      <c r="H28486"/>
      <c r="I28486"/>
      <c r="K28486"/>
      <c r="L28486"/>
      <c r="M28486"/>
      <c r="N28486"/>
      <c r="O28486"/>
      <c r="P28486"/>
      <c r="S28486"/>
    </row>
    <row r="28487" spans="1:19" x14ac:dyDescent="0.3">
      <c r="A28487" s="25"/>
      <c r="B28487"/>
      <c r="C28487"/>
      <c r="D28487"/>
      <c r="E28487"/>
      <c r="F28487"/>
      <c r="G28487"/>
      <c r="H28487"/>
      <c r="I28487"/>
      <c r="K28487"/>
      <c r="L28487"/>
      <c r="M28487"/>
      <c r="N28487"/>
      <c r="O28487"/>
      <c r="P28487"/>
      <c r="S28487"/>
    </row>
    <row r="28488" spans="1:19" x14ac:dyDescent="0.3">
      <c r="A28488" s="25"/>
      <c r="B28488"/>
      <c r="C28488"/>
      <c r="D28488"/>
      <c r="E28488"/>
      <c r="F28488"/>
      <c r="G28488"/>
      <c r="H28488"/>
      <c r="I28488"/>
      <c r="K28488"/>
      <c r="L28488"/>
      <c r="M28488"/>
      <c r="N28488"/>
      <c r="O28488"/>
      <c r="P28488"/>
      <c r="S28488"/>
    </row>
    <row r="28489" spans="1:19" x14ac:dyDescent="0.3">
      <c r="A28489" s="25"/>
      <c r="B28489"/>
      <c r="C28489"/>
      <c r="D28489"/>
      <c r="E28489"/>
      <c r="F28489"/>
      <c r="G28489"/>
      <c r="H28489"/>
      <c r="I28489"/>
      <c r="K28489"/>
      <c r="L28489"/>
      <c r="M28489"/>
      <c r="N28489"/>
      <c r="O28489"/>
      <c r="P28489"/>
      <c r="S28489"/>
    </row>
    <row r="28490" spans="1:19" x14ac:dyDescent="0.3">
      <c r="A28490" s="25"/>
      <c r="B28490"/>
      <c r="C28490"/>
      <c r="D28490"/>
      <c r="E28490"/>
      <c r="F28490"/>
      <c r="G28490"/>
      <c r="H28490"/>
      <c r="I28490"/>
      <c r="K28490"/>
      <c r="L28490"/>
      <c r="M28490"/>
      <c r="N28490"/>
      <c r="O28490"/>
      <c r="P28490"/>
      <c r="S28490"/>
    </row>
    <row r="28491" spans="1:19" x14ac:dyDescent="0.3">
      <c r="A28491" s="25"/>
      <c r="B28491"/>
      <c r="C28491"/>
      <c r="D28491"/>
      <c r="E28491"/>
      <c r="F28491"/>
      <c r="G28491"/>
      <c r="H28491"/>
      <c r="I28491"/>
      <c r="K28491"/>
      <c r="L28491"/>
      <c r="M28491"/>
      <c r="N28491"/>
      <c r="O28491"/>
      <c r="P28491"/>
      <c r="S28491"/>
    </row>
    <row r="28492" spans="1:19" x14ac:dyDescent="0.3">
      <c r="A28492" s="25"/>
      <c r="B28492"/>
      <c r="C28492"/>
      <c r="D28492"/>
      <c r="E28492"/>
      <c r="F28492"/>
      <c r="G28492"/>
      <c r="H28492"/>
      <c r="I28492"/>
      <c r="K28492"/>
      <c r="L28492"/>
      <c r="M28492"/>
      <c r="N28492"/>
      <c r="O28492"/>
      <c r="P28492"/>
      <c r="S28492"/>
    </row>
    <row r="28493" spans="1:19" x14ac:dyDescent="0.3">
      <c r="A28493" s="25"/>
      <c r="B28493"/>
      <c r="C28493"/>
      <c r="D28493"/>
      <c r="E28493"/>
      <c r="F28493"/>
      <c r="G28493"/>
      <c r="H28493"/>
      <c r="I28493"/>
      <c r="K28493"/>
      <c r="L28493"/>
      <c r="M28493"/>
      <c r="N28493"/>
      <c r="O28493"/>
      <c r="P28493"/>
      <c r="S28493"/>
    </row>
    <row r="28494" spans="1:19" x14ac:dyDescent="0.3">
      <c r="A28494" s="25"/>
      <c r="B28494"/>
      <c r="C28494"/>
      <c r="D28494"/>
      <c r="E28494"/>
      <c r="F28494"/>
      <c r="G28494"/>
      <c r="H28494" s="26"/>
      <c r="I28494" s="26"/>
      <c r="K28494"/>
      <c r="L28494"/>
      <c r="M28494"/>
      <c r="N28494"/>
      <c r="O28494"/>
      <c r="P28494"/>
      <c r="S28494"/>
    </row>
    <row r="28495" spans="1:19" x14ac:dyDescent="0.3">
      <c r="A28495" s="25"/>
      <c r="B28495"/>
      <c r="C28495"/>
      <c r="D28495"/>
      <c r="E28495"/>
      <c r="F28495"/>
      <c r="G28495"/>
      <c r="H28495" s="26"/>
      <c r="I28495" s="26"/>
      <c r="K28495"/>
      <c r="L28495"/>
      <c r="M28495"/>
      <c r="N28495"/>
      <c r="O28495"/>
      <c r="P28495"/>
      <c r="S28495"/>
    </row>
    <row r="28496" spans="1:19" x14ac:dyDescent="0.3">
      <c r="A28496" s="25"/>
      <c r="B28496"/>
      <c r="C28496"/>
      <c r="D28496"/>
      <c r="E28496"/>
      <c r="F28496"/>
      <c r="G28496"/>
      <c r="H28496" s="26"/>
      <c r="I28496" s="26"/>
      <c r="K28496"/>
      <c r="L28496"/>
      <c r="M28496"/>
      <c r="N28496"/>
      <c r="O28496"/>
      <c r="P28496"/>
      <c r="S28496"/>
    </row>
    <row r="28497" spans="1:19" x14ac:dyDescent="0.3">
      <c r="A28497" s="25"/>
      <c r="B28497"/>
      <c r="C28497"/>
      <c r="D28497"/>
      <c r="E28497"/>
      <c r="F28497"/>
      <c r="G28497"/>
      <c r="H28497" s="26"/>
      <c r="I28497" s="26"/>
      <c r="K28497"/>
      <c r="L28497"/>
      <c r="M28497"/>
      <c r="N28497"/>
      <c r="O28497"/>
      <c r="P28497"/>
      <c r="S28497"/>
    </row>
    <row r="28498" spans="1:19" x14ac:dyDescent="0.3">
      <c r="A28498" s="25"/>
      <c r="B28498"/>
      <c r="C28498"/>
      <c r="D28498"/>
      <c r="E28498"/>
      <c r="F28498"/>
      <c r="G28498"/>
      <c r="H28498" s="26"/>
      <c r="I28498" s="26"/>
      <c r="K28498"/>
      <c r="L28498"/>
      <c r="M28498"/>
      <c r="N28498"/>
      <c r="O28498"/>
      <c r="P28498"/>
      <c r="S28498"/>
    </row>
    <row r="28499" spans="1:19" x14ac:dyDescent="0.3">
      <c r="A28499" s="25"/>
      <c r="B28499"/>
      <c r="C28499"/>
      <c r="D28499"/>
      <c r="E28499"/>
      <c r="F28499"/>
      <c r="G28499"/>
      <c r="H28499" s="26"/>
      <c r="I28499" s="26"/>
      <c r="K28499"/>
      <c r="L28499"/>
      <c r="M28499"/>
      <c r="N28499"/>
      <c r="O28499"/>
      <c r="P28499"/>
      <c r="S28499"/>
    </row>
    <row r="28500" spans="1:19" x14ac:dyDescent="0.3">
      <c r="A28500" s="25"/>
      <c r="B28500"/>
      <c r="C28500"/>
      <c r="D28500"/>
      <c r="E28500"/>
      <c r="F28500"/>
      <c r="G28500"/>
      <c r="H28500" s="26"/>
      <c r="I28500" s="26"/>
      <c r="K28500"/>
      <c r="L28500"/>
      <c r="M28500"/>
      <c r="N28500"/>
      <c r="O28500"/>
      <c r="P28500"/>
      <c r="S28500"/>
    </row>
    <row r="28501" spans="1:19" x14ac:dyDescent="0.3">
      <c r="A28501" s="25"/>
      <c r="B28501"/>
      <c r="C28501"/>
      <c r="D28501"/>
      <c r="E28501"/>
      <c r="F28501"/>
      <c r="G28501"/>
      <c r="H28501"/>
      <c r="I28501"/>
      <c r="K28501"/>
      <c r="L28501"/>
      <c r="M28501"/>
      <c r="N28501"/>
      <c r="O28501"/>
      <c r="P28501"/>
      <c r="S28501"/>
    </row>
    <row r="28502" spans="1:19" x14ac:dyDescent="0.3">
      <c r="A28502" s="25"/>
      <c r="B28502"/>
      <c r="C28502"/>
      <c r="D28502"/>
      <c r="E28502"/>
      <c r="F28502"/>
      <c r="G28502"/>
      <c r="H28502"/>
      <c r="I28502"/>
      <c r="K28502"/>
      <c r="L28502"/>
      <c r="M28502"/>
      <c r="N28502"/>
      <c r="O28502"/>
      <c r="P28502"/>
      <c r="S28502"/>
    </row>
    <row r="28503" spans="1:19" x14ac:dyDescent="0.3">
      <c r="A28503" s="25"/>
      <c r="B28503"/>
      <c r="C28503"/>
      <c r="D28503"/>
      <c r="E28503"/>
      <c r="F28503"/>
      <c r="G28503"/>
      <c r="H28503"/>
      <c r="I28503"/>
      <c r="K28503"/>
      <c r="L28503"/>
      <c r="M28503"/>
      <c r="N28503"/>
      <c r="O28503"/>
      <c r="P28503"/>
      <c r="S28503"/>
    </row>
    <row r="28504" spans="1:19" x14ac:dyDescent="0.3">
      <c r="A28504" s="25"/>
      <c r="B28504"/>
      <c r="C28504"/>
      <c r="D28504"/>
      <c r="E28504"/>
      <c r="F28504"/>
      <c r="G28504"/>
      <c r="H28504"/>
      <c r="I28504"/>
      <c r="K28504"/>
      <c r="L28504"/>
      <c r="M28504"/>
      <c r="N28504"/>
      <c r="O28504"/>
      <c r="P28504"/>
      <c r="S28504"/>
    </row>
    <row r="28505" spans="1:19" x14ac:dyDescent="0.3">
      <c r="A28505" s="25"/>
      <c r="B28505"/>
      <c r="C28505"/>
      <c r="D28505"/>
      <c r="E28505"/>
      <c r="F28505"/>
      <c r="G28505"/>
      <c r="H28505"/>
      <c r="I28505"/>
      <c r="K28505"/>
      <c r="L28505"/>
      <c r="M28505"/>
      <c r="N28505"/>
      <c r="O28505"/>
      <c r="P28505"/>
      <c r="S28505"/>
    </row>
    <row r="28506" spans="1:19" x14ac:dyDescent="0.3">
      <c r="A28506" s="25"/>
      <c r="B28506"/>
      <c r="C28506"/>
      <c r="D28506"/>
      <c r="E28506"/>
      <c r="F28506"/>
      <c r="G28506"/>
      <c r="H28506"/>
      <c r="I28506"/>
      <c r="K28506"/>
      <c r="L28506"/>
      <c r="M28506"/>
      <c r="N28506"/>
      <c r="O28506"/>
      <c r="P28506"/>
      <c r="S28506"/>
    </row>
    <row r="28507" spans="1:19" x14ac:dyDescent="0.3">
      <c r="A28507" s="25"/>
      <c r="B28507"/>
      <c r="C28507"/>
      <c r="D28507"/>
      <c r="E28507"/>
      <c r="F28507"/>
      <c r="G28507"/>
      <c r="H28507" s="26"/>
      <c r="I28507" s="26"/>
      <c r="K28507"/>
      <c r="L28507"/>
      <c r="M28507"/>
      <c r="N28507"/>
      <c r="O28507"/>
      <c r="P28507"/>
      <c r="S28507"/>
    </row>
    <row r="28508" spans="1:19" x14ac:dyDescent="0.3">
      <c r="A28508" s="25"/>
      <c r="B28508"/>
      <c r="C28508"/>
      <c r="D28508"/>
      <c r="E28508"/>
      <c r="F28508"/>
      <c r="G28508"/>
      <c r="H28508" s="26"/>
      <c r="I28508" s="26"/>
      <c r="K28508"/>
      <c r="L28508"/>
      <c r="M28508"/>
      <c r="N28508"/>
      <c r="O28508"/>
      <c r="P28508"/>
      <c r="S28508"/>
    </row>
    <row r="28509" spans="1:19" x14ac:dyDescent="0.3">
      <c r="A28509" s="25"/>
      <c r="B28509"/>
      <c r="C28509"/>
      <c r="D28509"/>
      <c r="E28509"/>
      <c r="F28509"/>
      <c r="G28509"/>
      <c r="H28509" s="26"/>
      <c r="I28509" s="26"/>
      <c r="K28509"/>
      <c r="L28509"/>
      <c r="M28509"/>
      <c r="N28509"/>
      <c r="O28509"/>
      <c r="P28509"/>
      <c r="S28509"/>
    </row>
    <row r="28510" spans="1:19" x14ac:dyDescent="0.3">
      <c r="A28510" s="25"/>
      <c r="B28510"/>
      <c r="C28510"/>
      <c r="D28510"/>
      <c r="E28510"/>
      <c r="F28510"/>
      <c r="G28510"/>
      <c r="H28510" s="26"/>
      <c r="I28510" s="26"/>
      <c r="K28510"/>
      <c r="L28510"/>
      <c r="M28510"/>
      <c r="N28510"/>
      <c r="O28510"/>
      <c r="P28510"/>
      <c r="S28510"/>
    </row>
    <row r="28511" spans="1:19" x14ac:dyDescent="0.3">
      <c r="A28511" s="25"/>
      <c r="B28511"/>
      <c r="C28511"/>
      <c r="D28511"/>
      <c r="E28511"/>
      <c r="F28511"/>
      <c r="G28511"/>
      <c r="H28511" s="26"/>
      <c r="I28511" s="26"/>
      <c r="K28511"/>
      <c r="L28511"/>
      <c r="M28511"/>
      <c r="N28511"/>
      <c r="O28511"/>
      <c r="P28511"/>
      <c r="S28511"/>
    </row>
    <row r="28512" spans="1:19" x14ac:dyDescent="0.3">
      <c r="A28512" s="25"/>
      <c r="B28512"/>
      <c r="C28512"/>
      <c r="D28512"/>
      <c r="E28512"/>
      <c r="F28512"/>
      <c r="G28512"/>
      <c r="H28512" s="26"/>
      <c r="I28512" s="26"/>
      <c r="K28512"/>
      <c r="L28512"/>
      <c r="M28512"/>
      <c r="N28512"/>
      <c r="O28512"/>
      <c r="P28512"/>
      <c r="S28512"/>
    </row>
    <row r="28513" spans="1:19" x14ac:dyDescent="0.3">
      <c r="A28513" s="25"/>
      <c r="B28513"/>
      <c r="C28513"/>
      <c r="D28513"/>
      <c r="E28513"/>
      <c r="F28513"/>
      <c r="G28513"/>
      <c r="H28513"/>
      <c r="I28513"/>
      <c r="K28513"/>
      <c r="L28513"/>
      <c r="M28513"/>
      <c r="N28513"/>
      <c r="O28513"/>
      <c r="P28513"/>
      <c r="S28513"/>
    </row>
    <row r="28514" spans="1:19" x14ac:dyDescent="0.3">
      <c r="A28514" s="25"/>
      <c r="B28514"/>
      <c r="C28514"/>
      <c r="D28514"/>
      <c r="E28514"/>
      <c r="F28514"/>
      <c r="G28514"/>
      <c r="H28514"/>
      <c r="I28514"/>
      <c r="K28514"/>
      <c r="L28514"/>
      <c r="M28514"/>
      <c r="N28514"/>
      <c r="O28514"/>
      <c r="P28514"/>
      <c r="S28514"/>
    </row>
    <row r="28515" spans="1:19" x14ac:dyDescent="0.3">
      <c r="A28515" s="25"/>
      <c r="B28515"/>
      <c r="C28515"/>
      <c r="D28515"/>
      <c r="E28515"/>
      <c r="F28515"/>
      <c r="G28515"/>
      <c r="H28515"/>
      <c r="I28515"/>
      <c r="K28515"/>
      <c r="L28515"/>
      <c r="M28515"/>
      <c r="N28515"/>
      <c r="O28515"/>
      <c r="P28515"/>
      <c r="S28515"/>
    </row>
    <row r="28516" spans="1:19" x14ac:dyDescent="0.3">
      <c r="A28516" s="25"/>
      <c r="B28516"/>
      <c r="C28516"/>
      <c r="D28516"/>
      <c r="E28516"/>
      <c r="F28516"/>
      <c r="G28516"/>
      <c r="H28516"/>
      <c r="I28516"/>
      <c r="K28516"/>
      <c r="L28516"/>
      <c r="M28516"/>
      <c r="N28516"/>
      <c r="O28516"/>
      <c r="P28516"/>
      <c r="S28516"/>
    </row>
    <row r="28517" spans="1:19" x14ac:dyDescent="0.3">
      <c r="A28517" s="25"/>
      <c r="B28517"/>
      <c r="C28517"/>
      <c r="D28517"/>
      <c r="E28517"/>
      <c r="F28517"/>
      <c r="G28517"/>
      <c r="H28517"/>
      <c r="I28517"/>
      <c r="K28517"/>
      <c r="L28517"/>
      <c r="M28517"/>
      <c r="N28517"/>
      <c r="O28517"/>
      <c r="P28517"/>
      <c r="S28517"/>
    </row>
    <row r="28518" spans="1:19" x14ac:dyDescent="0.3">
      <c r="A28518" s="25"/>
      <c r="B28518"/>
      <c r="C28518"/>
      <c r="D28518"/>
      <c r="E28518"/>
      <c r="F28518"/>
      <c r="G28518"/>
      <c r="H28518"/>
      <c r="I28518"/>
      <c r="K28518"/>
      <c r="L28518"/>
      <c r="M28518"/>
      <c r="N28518"/>
      <c r="O28518"/>
      <c r="P28518"/>
      <c r="S28518"/>
    </row>
    <row r="28519" spans="1:19" x14ac:dyDescent="0.3">
      <c r="A28519" s="25"/>
      <c r="B28519"/>
      <c r="C28519"/>
      <c r="D28519"/>
      <c r="E28519"/>
      <c r="F28519"/>
      <c r="G28519"/>
      <c r="H28519" s="26"/>
      <c r="I28519" s="26"/>
      <c r="K28519"/>
      <c r="L28519"/>
      <c r="M28519"/>
      <c r="N28519"/>
      <c r="O28519"/>
      <c r="P28519"/>
      <c r="S28519"/>
    </row>
    <row r="28520" spans="1:19" x14ac:dyDescent="0.3">
      <c r="A28520" s="25"/>
      <c r="B28520"/>
      <c r="C28520"/>
      <c r="D28520"/>
      <c r="E28520"/>
      <c r="F28520"/>
      <c r="G28520"/>
      <c r="H28520" s="26"/>
      <c r="I28520" s="26"/>
      <c r="K28520"/>
      <c r="L28520"/>
      <c r="M28520"/>
      <c r="N28520"/>
      <c r="O28520"/>
      <c r="P28520"/>
      <c r="S28520"/>
    </row>
    <row r="28521" spans="1:19" x14ac:dyDescent="0.3">
      <c r="A28521" s="25"/>
      <c r="B28521"/>
      <c r="C28521"/>
      <c r="D28521"/>
      <c r="E28521"/>
      <c r="F28521"/>
      <c r="G28521"/>
      <c r="H28521" s="26"/>
      <c r="I28521" s="26"/>
      <c r="K28521"/>
      <c r="L28521"/>
      <c r="M28521"/>
      <c r="N28521"/>
      <c r="O28521"/>
      <c r="P28521"/>
      <c r="S28521"/>
    </row>
    <row r="28522" spans="1:19" x14ac:dyDescent="0.3">
      <c r="A28522" s="25"/>
      <c r="B28522"/>
      <c r="C28522"/>
      <c r="D28522"/>
      <c r="E28522"/>
      <c r="F28522"/>
      <c r="G28522"/>
      <c r="H28522" s="26"/>
      <c r="I28522" s="26"/>
      <c r="K28522"/>
      <c r="L28522"/>
      <c r="M28522"/>
      <c r="N28522"/>
      <c r="O28522"/>
      <c r="P28522"/>
      <c r="S28522"/>
    </row>
    <row r="28523" spans="1:19" x14ac:dyDescent="0.3">
      <c r="A28523" s="25"/>
      <c r="B28523"/>
      <c r="C28523"/>
      <c r="D28523"/>
      <c r="E28523"/>
      <c r="F28523"/>
      <c r="G28523"/>
      <c r="H28523" s="26"/>
      <c r="I28523" s="26"/>
      <c r="K28523"/>
      <c r="L28523"/>
      <c r="M28523"/>
      <c r="N28523"/>
      <c r="O28523"/>
      <c r="P28523"/>
      <c r="S28523"/>
    </row>
    <row r="28524" spans="1:19" x14ac:dyDescent="0.3">
      <c r="A28524" s="25"/>
      <c r="B28524"/>
      <c r="C28524"/>
      <c r="D28524"/>
      <c r="E28524"/>
      <c r="F28524"/>
      <c r="G28524"/>
      <c r="H28524" s="26"/>
      <c r="I28524" s="26"/>
      <c r="K28524"/>
      <c r="L28524"/>
      <c r="M28524"/>
      <c r="N28524"/>
      <c r="O28524"/>
      <c r="P28524"/>
      <c r="S28524"/>
    </row>
    <row r="28525" spans="1:19" x14ac:dyDescent="0.3">
      <c r="A28525" s="25"/>
      <c r="B28525"/>
      <c r="C28525"/>
      <c r="D28525"/>
      <c r="E28525"/>
      <c r="F28525"/>
      <c r="G28525"/>
      <c r="H28525"/>
      <c r="I28525"/>
      <c r="K28525"/>
      <c r="L28525"/>
      <c r="M28525"/>
      <c r="N28525"/>
      <c r="O28525"/>
      <c r="P28525"/>
      <c r="S28525"/>
    </row>
    <row r="28526" spans="1:19" x14ac:dyDescent="0.3">
      <c r="A28526" s="25"/>
      <c r="B28526"/>
      <c r="C28526"/>
      <c r="D28526"/>
      <c r="E28526"/>
      <c r="F28526"/>
      <c r="G28526"/>
      <c r="H28526"/>
      <c r="I28526"/>
      <c r="K28526"/>
      <c r="L28526"/>
      <c r="M28526"/>
      <c r="N28526"/>
      <c r="O28526"/>
      <c r="P28526"/>
      <c r="S28526"/>
    </row>
    <row r="28527" spans="1:19" x14ac:dyDescent="0.3">
      <c r="A28527" s="25"/>
      <c r="B28527"/>
      <c r="C28527"/>
      <c r="D28527"/>
      <c r="E28527"/>
      <c r="F28527"/>
      <c r="G28527"/>
      <c r="H28527"/>
      <c r="I28527"/>
      <c r="K28527"/>
      <c r="L28527"/>
      <c r="M28527"/>
      <c r="N28527"/>
      <c r="O28527"/>
      <c r="P28527"/>
      <c r="S28527"/>
    </row>
    <row r="28528" spans="1:19" x14ac:dyDescent="0.3">
      <c r="A28528" s="25"/>
      <c r="B28528"/>
      <c r="C28528"/>
      <c r="D28528"/>
      <c r="E28528"/>
      <c r="F28528"/>
      <c r="G28528"/>
      <c r="H28528"/>
      <c r="I28528"/>
      <c r="K28528"/>
      <c r="L28528"/>
      <c r="M28528"/>
      <c r="N28528"/>
      <c r="O28528"/>
      <c r="P28528"/>
      <c r="S28528"/>
    </row>
    <row r="28529" spans="1:19" x14ac:dyDescent="0.3">
      <c r="A28529" s="25"/>
      <c r="B28529"/>
      <c r="C28529"/>
      <c r="D28529"/>
      <c r="E28529"/>
      <c r="F28529"/>
      <c r="G28529"/>
      <c r="H28529"/>
      <c r="I28529"/>
      <c r="K28529"/>
      <c r="L28529"/>
      <c r="M28529"/>
      <c r="N28529"/>
      <c r="O28529"/>
      <c r="P28529"/>
      <c r="S28529"/>
    </row>
    <row r="28530" spans="1:19" x14ac:dyDescent="0.3">
      <c r="A28530" s="25"/>
      <c r="B28530"/>
      <c r="C28530"/>
      <c r="D28530"/>
      <c r="E28530"/>
      <c r="F28530"/>
      <c r="G28530"/>
      <c r="H28530"/>
      <c r="I28530"/>
      <c r="K28530"/>
      <c r="L28530"/>
      <c r="M28530"/>
      <c r="N28530"/>
      <c r="O28530"/>
      <c r="P28530"/>
      <c r="S28530"/>
    </row>
    <row r="28531" spans="1:19" x14ac:dyDescent="0.3">
      <c r="A28531" s="25"/>
      <c r="B28531"/>
      <c r="C28531"/>
      <c r="D28531"/>
      <c r="E28531"/>
      <c r="F28531"/>
      <c r="G28531"/>
      <c r="H28531"/>
      <c r="I28531"/>
      <c r="K28531"/>
      <c r="L28531"/>
      <c r="M28531"/>
      <c r="N28531"/>
      <c r="O28531"/>
      <c r="P28531"/>
      <c r="S28531"/>
    </row>
    <row r="28532" spans="1:19" x14ac:dyDescent="0.3">
      <c r="A28532" s="25"/>
      <c r="B28532"/>
      <c r="C28532"/>
      <c r="D28532"/>
      <c r="E28532"/>
      <c r="F28532"/>
      <c r="G28532"/>
      <c r="H28532"/>
      <c r="I28532"/>
      <c r="K28532"/>
      <c r="L28532"/>
      <c r="M28532"/>
      <c r="N28532"/>
      <c r="O28532"/>
      <c r="P28532"/>
      <c r="S28532"/>
    </row>
    <row r="28533" spans="1:19" x14ac:dyDescent="0.3">
      <c r="A28533" s="25"/>
      <c r="B28533"/>
      <c r="C28533"/>
      <c r="D28533"/>
      <c r="E28533"/>
      <c r="F28533"/>
      <c r="G28533"/>
      <c r="H28533"/>
      <c r="I28533"/>
      <c r="K28533"/>
      <c r="L28533"/>
      <c r="M28533"/>
      <c r="N28533"/>
      <c r="O28533"/>
      <c r="P28533"/>
      <c r="S28533"/>
    </row>
    <row r="28534" spans="1:19" x14ac:dyDescent="0.3">
      <c r="A28534" s="25"/>
      <c r="B28534"/>
      <c r="C28534"/>
      <c r="D28534"/>
      <c r="E28534"/>
      <c r="F28534"/>
      <c r="G28534"/>
      <c r="H28534"/>
      <c r="I28534"/>
      <c r="K28534"/>
      <c r="L28534"/>
      <c r="M28534"/>
      <c r="N28534"/>
      <c r="O28534"/>
      <c r="P28534"/>
      <c r="S28534"/>
    </row>
    <row r="28535" spans="1:19" x14ac:dyDescent="0.3">
      <c r="A28535" s="25"/>
      <c r="B28535"/>
      <c r="C28535"/>
      <c r="D28535"/>
      <c r="E28535"/>
      <c r="F28535"/>
      <c r="G28535"/>
      <c r="H28535"/>
      <c r="I28535"/>
      <c r="K28535"/>
      <c r="L28535"/>
      <c r="M28535"/>
      <c r="N28535"/>
      <c r="O28535"/>
      <c r="P28535"/>
      <c r="S28535"/>
    </row>
    <row r="28536" spans="1:19" x14ac:dyDescent="0.3">
      <c r="A28536" s="25"/>
      <c r="B28536"/>
      <c r="C28536"/>
      <c r="D28536"/>
      <c r="E28536"/>
      <c r="F28536"/>
      <c r="G28536"/>
      <c r="H28536"/>
      <c r="I28536"/>
      <c r="K28536"/>
      <c r="L28536"/>
      <c r="M28536"/>
      <c r="N28536"/>
      <c r="O28536"/>
      <c r="P28536"/>
      <c r="S28536"/>
    </row>
    <row r="28537" spans="1:19" x14ac:dyDescent="0.3">
      <c r="A28537" s="25"/>
      <c r="B28537"/>
      <c r="C28537"/>
      <c r="D28537"/>
      <c r="E28537"/>
      <c r="F28537"/>
      <c r="G28537"/>
      <c r="H28537"/>
      <c r="I28537"/>
      <c r="K28537"/>
      <c r="L28537"/>
      <c r="M28537"/>
      <c r="N28537"/>
      <c r="O28537"/>
      <c r="P28537"/>
      <c r="S28537"/>
    </row>
    <row r="28538" spans="1:19" x14ac:dyDescent="0.3">
      <c r="A28538" s="25"/>
      <c r="B28538"/>
      <c r="C28538"/>
      <c r="D28538"/>
      <c r="E28538"/>
      <c r="F28538"/>
      <c r="G28538"/>
      <c r="H28538"/>
      <c r="I28538"/>
      <c r="K28538"/>
      <c r="L28538"/>
      <c r="M28538"/>
      <c r="N28538"/>
      <c r="O28538"/>
      <c r="P28538"/>
      <c r="S28538"/>
    </row>
    <row r="28539" spans="1:19" x14ac:dyDescent="0.3">
      <c r="A28539" s="25"/>
      <c r="B28539"/>
      <c r="C28539"/>
      <c r="D28539"/>
      <c r="E28539"/>
      <c r="F28539"/>
      <c r="G28539"/>
      <c r="H28539"/>
      <c r="I28539"/>
      <c r="K28539"/>
      <c r="L28539"/>
      <c r="M28539"/>
      <c r="N28539"/>
      <c r="O28539"/>
      <c r="P28539"/>
      <c r="S28539"/>
    </row>
    <row r="28540" spans="1:19" x14ac:dyDescent="0.3">
      <c r="A28540" s="25"/>
      <c r="B28540"/>
      <c r="C28540"/>
      <c r="D28540"/>
      <c r="E28540"/>
      <c r="F28540"/>
      <c r="G28540"/>
      <c r="H28540"/>
      <c r="I28540"/>
      <c r="K28540"/>
      <c r="L28540"/>
      <c r="M28540"/>
      <c r="N28540"/>
      <c r="O28540"/>
      <c r="P28540"/>
      <c r="S28540"/>
    </row>
    <row r="28541" spans="1:19" x14ac:dyDescent="0.3">
      <c r="A28541" s="25"/>
      <c r="B28541"/>
      <c r="C28541"/>
      <c r="D28541"/>
      <c r="E28541"/>
      <c r="F28541"/>
      <c r="G28541"/>
      <c r="H28541"/>
      <c r="I28541"/>
      <c r="K28541"/>
      <c r="L28541"/>
      <c r="M28541"/>
      <c r="N28541"/>
      <c r="O28541"/>
      <c r="P28541"/>
      <c r="S28541"/>
    </row>
    <row r="28542" spans="1:19" x14ac:dyDescent="0.3">
      <c r="A28542" s="25"/>
      <c r="B28542"/>
      <c r="C28542"/>
      <c r="D28542"/>
      <c r="E28542"/>
      <c r="F28542"/>
      <c r="G28542"/>
      <c r="H28542"/>
      <c r="I28542"/>
      <c r="K28542"/>
      <c r="L28542"/>
      <c r="M28542"/>
      <c r="N28542"/>
      <c r="O28542"/>
      <c r="P28542"/>
      <c r="S28542"/>
    </row>
    <row r="28543" spans="1:19" x14ac:dyDescent="0.3">
      <c r="A28543" s="25"/>
      <c r="B28543"/>
      <c r="C28543"/>
      <c r="D28543"/>
      <c r="E28543"/>
      <c r="F28543"/>
      <c r="G28543"/>
      <c r="H28543"/>
      <c r="I28543"/>
      <c r="K28543"/>
      <c r="L28543"/>
      <c r="M28543"/>
      <c r="N28543"/>
      <c r="O28543"/>
      <c r="P28543"/>
      <c r="S28543"/>
    </row>
    <row r="28544" spans="1:19" x14ac:dyDescent="0.3">
      <c r="A28544" s="25"/>
      <c r="B28544"/>
      <c r="C28544"/>
      <c r="D28544"/>
      <c r="E28544"/>
      <c r="F28544"/>
      <c r="G28544"/>
      <c r="H28544"/>
      <c r="I28544"/>
      <c r="K28544"/>
      <c r="L28544"/>
      <c r="M28544"/>
      <c r="N28544"/>
      <c r="O28544"/>
      <c r="P28544"/>
      <c r="S28544"/>
    </row>
    <row r="28545" spans="1:19" x14ac:dyDescent="0.3">
      <c r="A28545" s="25"/>
      <c r="B28545"/>
      <c r="C28545"/>
      <c r="D28545"/>
      <c r="E28545"/>
      <c r="F28545"/>
      <c r="G28545"/>
      <c r="H28545"/>
      <c r="I28545"/>
      <c r="K28545"/>
      <c r="L28545"/>
      <c r="M28545"/>
      <c r="N28545"/>
      <c r="O28545"/>
      <c r="P28545"/>
      <c r="S28545"/>
    </row>
    <row r="28546" spans="1:19" x14ac:dyDescent="0.3">
      <c r="A28546" s="25"/>
      <c r="B28546"/>
      <c r="C28546"/>
      <c r="D28546"/>
      <c r="E28546"/>
      <c r="F28546"/>
      <c r="G28546"/>
      <c r="H28546"/>
      <c r="I28546"/>
      <c r="K28546"/>
      <c r="L28546"/>
      <c r="M28546"/>
      <c r="N28546"/>
      <c r="O28546"/>
      <c r="P28546"/>
      <c r="S28546"/>
    </row>
    <row r="28547" spans="1:19" x14ac:dyDescent="0.3">
      <c r="A28547" s="25"/>
      <c r="B28547"/>
      <c r="C28547"/>
      <c r="D28547"/>
      <c r="E28547"/>
      <c r="F28547"/>
      <c r="G28547"/>
      <c r="H28547"/>
      <c r="I28547"/>
      <c r="K28547"/>
      <c r="L28547"/>
      <c r="M28547"/>
      <c r="N28547"/>
      <c r="O28547"/>
      <c r="P28547"/>
      <c r="S28547"/>
    </row>
    <row r="28548" spans="1:19" x14ac:dyDescent="0.3">
      <c r="A28548" s="25"/>
      <c r="B28548"/>
      <c r="C28548"/>
      <c r="D28548"/>
      <c r="E28548"/>
      <c r="F28548"/>
      <c r="G28548"/>
      <c r="H28548"/>
      <c r="I28548"/>
      <c r="K28548"/>
      <c r="L28548"/>
      <c r="M28548"/>
      <c r="N28548"/>
      <c r="O28548"/>
      <c r="P28548"/>
      <c r="S28548"/>
    </row>
    <row r="28549" spans="1:19" x14ac:dyDescent="0.3">
      <c r="A28549" s="25"/>
      <c r="B28549"/>
      <c r="C28549"/>
      <c r="D28549"/>
      <c r="E28549"/>
      <c r="F28549"/>
      <c r="G28549"/>
      <c r="H28549"/>
      <c r="I28549"/>
      <c r="K28549"/>
      <c r="L28549"/>
      <c r="M28549"/>
      <c r="N28549"/>
      <c r="O28549"/>
      <c r="P28549"/>
      <c r="S28549"/>
    </row>
    <row r="28550" spans="1:19" x14ac:dyDescent="0.3">
      <c r="A28550" s="25"/>
      <c r="B28550"/>
      <c r="C28550"/>
      <c r="D28550"/>
      <c r="E28550"/>
      <c r="F28550"/>
      <c r="G28550"/>
      <c r="H28550"/>
      <c r="I28550"/>
      <c r="K28550"/>
      <c r="L28550"/>
      <c r="M28550"/>
      <c r="N28550"/>
      <c r="O28550"/>
      <c r="P28550"/>
      <c r="S28550"/>
    </row>
    <row r="28551" spans="1:19" x14ac:dyDescent="0.3">
      <c r="A28551" s="25"/>
      <c r="B28551"/>
      <c r="C28551"/>
      <c r="D28551"/>
      <c r="E28551"/>
      <c r="F28551"/>
      <c r="G28551"/>
      <c r="H28551"/>
      <c r="I28551"/>
      <c r="K28551"/>
      <c r="L28551"/>
      <c r="M28551"/>
      <c r="N28551"/>
      <c r="O28551"/>
      <c r="P28551"/>
      <c r="S28551"/>
    </row>
    <row r="28552" spans="1:19" x14ac:dyDescent="0.3">
      <c r="A28552" s="25"/>
      <c r="B28552"/>
      <c r="C28552"/>
      <c r="D28552"/>
      <c r="E28552"/>
      <c r="F28552"/>
      <c r="G28552"/>
      <c r="H28552"/>
      <c r="I28552"/>
      <c r="K28552"/>
      <c r="L28552"/>
      <c r="M28552"/>
      <c r="N28552"/>
      <c r="O28552"/>
      <c r="P28552"/>
      <c r="S28552"/>
    </row>
    <row r="28553" spans="1:19" x14ac:dyDescent="0.3">
      <c r="A28553" s="25"/>
      <c r="B28553"/>
      <c r="C28553"/>
      <c r="D28553"/>
      <c r="E28553"/>
      <c r="F28553"/>
      <c r="G28553"/>
      <c r="H28553"/>
      <c r="I28553"/>
      <c r="K28553"/>
      <c r="L28553"/>
      <c r="M28553"/>
      <c r="N28553"/>
      <c r="O28553"/>
      <c r="P28553"/>
      <c r="S28553"/>
    </row>
    <row r="28554" spans="1:19" x14ac:dyDescent="0.3">
      <c r="A28554" s="25"/>
      <c r="B28554"/>
      <c r="C28554"/>
      <c r="D28554"/>
      <c r="E28554"/>
      <c r="F28554"/>
      <c r="G28554"/>
      <c r="H28554"/>
      <c r="I28554"/>
      <c r="K28554"/>
      <c r="L28554"/>
      <c r="M28554"/>
      <c r="N28554"/>
      <c r="O28554"/>
      <c r="P28554"/>
      <c r="S28554"/>
    </row>
    <row r="28555" spans="1:19" x14ac:dyDescent="0.3">
      <c r="A28555" s="25"/>
      <c r="B28555"/>
      <c r="C28555"/>
      <c r="D28555"/>
      <c r="E28555"/>
      <c r="F28555"/>
      <c r="G28555"/>
      <c r="H28555"/>
      <c r="I28555"/>
      <c r="K28555"/>
      <c r="L28555"/>
      <c r="M28555"/>
      <c r="N28555"/>
      <c r="O28555"/>
      <c r="P28555"/>
      <c r="S28555"/>
    </row>
    <row r="28556" spans="1:19" x14ac:dyDescent="0.3">
      <c r="A28556" s="25"/>
      <c r="B28556"/>
      <c r="C28556"/>
      <c r="D28556"/>
      <c r="E28556"/>
      <c r="F28556"/>
      <c r="G28556"/>
      <c r="H28556"/>
      <c r="I28556"/>
      <c r="K28556"/>
      <c r="L28556"/>
      <c r="M28556"/>
      <c r="N28556"/>
      <c r="O28556"/>
      <c r="P28556"/>
      <c r="S28556"/>
    </row>
    <row r="28557" spans="1:19" x14ac:dyDescent="0.3">
      <c r="A28557" s="25"/>
      <c r="B28557"/>
      <c r="C28557"/>
      <c r="D28557"/>
      <c r="E28557"/>
      <c r="F28557"/>
      <c r="G28557"/>
      <c r="H28557"/>
      <c r="I28557"/>
      <c r="K28557"/>
      <c r="L28557"/>
      <c r="M28557"/>
      <c r="N28557"/>
      <c r="O28557"/>
      <c r="P28557"/>
      <c r="S28557"/>
    </row>
    <row r="28558" spans="1:19" x14ac:dyDescent="0.3">
      <c r="A28558" s="25"/>
      <c r="B28558"/>
      <c r="C28558"/>
      <c r="D28558"/>
      <c r="E28558"/>
      <c r="F28558"/>
      <c r="G28558"/>
      <c r="H28558"/>
      <c r="I28558"/>
      <c r="K28558"/>
      <c r="L28558"/>
      <c r="M28558"/>
      <c r="N28558"/>
      <c r="O28558"/>
      <c r="P28558"/>
      <c r="S28558"/>
    </row>
    <row r="28559" spans="1:19" x14ac:dyDescent="0.3">
      <c r="A28559" s="25"/>
      <c r="B28559"/>
      <c r="C28559"/>
      <c r="D28559"/>
      <c r="E28559"/>
      <c r="F28559"/>
      <c r="G28559"/>
      <c r="H28559"/>
      <c r="I28559"/>
      <c r="K28559"/>
      <c r="L28559"/>
      <c r="M28559"/>
      <c r="N28559"/>
      <c r="O28559"/>
      <c r="P28559"/>
      <c r="S28559"/>
    </row>
    <row r="28560" spans="1:19" x14ac:dyDescent="0.3">
      <c r="A28560" s="25"/>
      <c r="B28560"/>
      <c r="C28560"/>
      <c r="D28560"/>
      <c r="E28560"/>
      <c r="F28560"/>
      <c r="G28560"/>
      <c r="H28560"/>
      <c r="I28560"/>
      <c r="K28560"/>
      <c r="L28560"/>
      <c r="M28560"/>
      <c r="N28560"/>
      <c r="O28560"/>
      <c r="P28560"/>
      <c r="S28560"/>
    </row>
    <row r="28561" spans="1:19" x14ac:dyDescent="0.3">
      <c r="A28561" s="25"/>
      <c r="B28561"/>
      <c r="C28561"/>
      <c r="D28561"/>
      <c r="E28561"/>
      <c r="F28561"/>
      <c r="G28561"/>
      <c r="H28561"/>
      <c r="I28561"/>
      <c r="K28561"/>
      <c r="L28561"/>
      <c r="M28561"/>
      <c r="N28561"/>
      <c r="O28561"/>
      <c r="P28561"/>
      <c r="S28561"/>
    </row>
    <row r="28562" spans="1:19" x14ac:dyDescent="0.3">
      <c r="A28562" s="25"/>
      <c r="B28562"/>
      <c r="C28562"/>
      <c r="D28562"/>
      <c r="E28562"/>
      <c r="F28562"/>
      <c r="G28562"/>
      <c r="H28562" s="26"/>
      <c r="I28562" s="26"/>
      <c r="K28562"/>
      <c r="L28562"/>
      <c r="M28562"/>
      <c r="N28562"/>
      <c r="O28562"/>
      <c r="P28562"/>
      <c r="S28562"/>
    </row>
    <row r="28563" spans="1:19" x14ac:dyDescent="0.3">
      <c r="A28563" s="25"/>
      <c r="B28563"/>
      <c r="C28563"/>
      <c r="D28563"/>
      <c r="E28563"/>
      <c r="F28563"/>
      <c r="G28563"/>
      <c r="H28563" s="26"/>
      <c r="I28563" s="26"/>
      <c r="K28563"/>
      <c r="L28563"/>
      <c r="M28563"/>
      <c r="N28563"/>
      <c r="O28563"/>
      <c r="P28563"/>
      <c r="S28563"/>
    </row>
    <row r="28564" spans="1:19" x14ac:dyDescent="0.3">
      <c r="A28564" s="25"/>
      <c r="B28564"/>
      <c r="C28564"/>
      <c r="D28564"/>
      <c r="E28564"/>
      <c r="F28564"/>
      <c r="G28564"/>
      <c r="H28564" s="26"/>
      <c r="I28564" s="26"/>
      <c r="K28564"/>
      <c r="L28564"/>
      <c r="M28564"/>
      <c r="N28564"/>
      <c r="O28564"/>
      <c r="P28564"/>
      <c r="S28564"/>
    </row>
    <row r="28565" spans="1:19" x14ac:dyDescent="0.3">
      <c r="A28565" s="25"/>
      <c r="B28565"/>
      <c r="C28565"/>
      <c r="D28565"/>
      <c r="E28565"/>
      <c r="F28565"/>
      <c r="G28565"/>
      <c r="H28565" s="26"/>
      <c r="I28565" s="26"/>
      <c r="K28565"/>
      <c r="L28565"/>
      <c r="M28565"/>
      <c r="N28565"/>
      <c r="O28565"/>
      <c r="P28565"/>
      <c r="S28565"/>
    </row>
    <row r="28566" spans="1:19" x14ac:dyDescent="0.3">
      <c r="A28566" s="25"/>
      <c r="B28566"/>
      <c r="C28566"/>
      <c r="D28566"/>
      <c r="E28566"/>
      <c r="F28566"/>
      <c r="G28566"/>
      <c r="H28566"/>
      <c r="I28566"/>
      <c r="K28566"/>
      <c r="L28566"/>
      <c r="M28566"/>
      <c r="N28566"/>
      <c r="O28566"/>
      <c r="P28566"/>
      <c r="S28566"/>
    </row>
    <row r="28567" spans="1:19" x14ac:dyDescent="0.3">
      <c r="A28567" s="25"/>
      <c r="B28567"/>
      <c r="C28567"/>
      <c r="D28567"/>
      <c r="E28567"/>
      <c r="F28567"/>
      <c r="G28567"/>
      <c r="H28567"/>
      <c r="I28567"/>
      <c r="K28567"/>
      <c r="L28567"/>
      <c r="M28567"/>
      <c r="N28567"/>
      <c r="O28567"/>
      <c r="P28567"/>
      <c r="S28567"/>
    </row>
    <row r="28568" spans="1:19" x14ac:dyDescent="0.3">
      <c r="A28568" s="25"/>
      <c r="B28568"/>
      <c r="C28568"/>
      <c r="D28568"/>
      <c r="E28568"/>
      <c r="F28568"/>
      <c r="G28568"/>
      <c r="H28568"/>
      <c r="I28568"/>
      <c r="K28568"/>
      <c r="L28568"/>
      <c r="M28568"/>
      <c r="N28568"/>
      <c r="O28568"/>
      <c r="P28568"/>
      <c r="S28568"/>
    </row>
    <row r="28569" spans="1:19" x14ac:dyDescent="0.3">
      <c r="A28569" s="25"/>
      <c r="B28569"/>
      <c r="C28569"/>
      <c r="D28569"/>
      <c r="E28569"/>
      <c r="F28569"/>
      <c r="G28569"/>
      <c r="H28569"/>
      <c r="I28569"/>
      <c r="K28569"/>
      <c r="L28569"/>
      <c r="M28569"/>
      <c r="N28569"/>
      <c r="O28569"/>
      <c r="P28569"/>
      <c r="S28569"/>
    </row>
    <row r="28570" spans="1:19" x14ac:dyDescent="0.3">
      <c r="A28570" s="25"/>
      <c r="B28570"/>
      <c r="C28570"/>
      <c r="D28570"/>
      <c r="E28570"/>
      <c r="F28570"/>
      <c r="G28570"/>
      <c r="H28570"/>
      <c r="I28570"/>
      <c r="K28570"/>
      <c r="L28570"/>
      <c r="M28570"/>
      <c r="N28570"/>
      <c r="O28570"/>
      <c r="P28570"/>
      <c r="S28570"/>
    </row>
    <row r="28571" spans="1:19" x14ac:dyDescent="0.3">
      <c r="A28571" s="25"/>
      <c r="B28571"/>
      <c r="C28571"/>
      <c r="D28571"/>
      <c r="E28571"/>
      <c r="F28571"/>
      <c r="G28571"/>
      <c r="H28571"/>
      <c r="I28571"/>
      <c r="K28571"/>
      <c r="L28571"/>
      <c r="M28571"/>
      <c r="N28571"/>
      <c r="O28571"/>
      <c r="P28571"/>
      <c r="S28571"/>
    </row>
    <row r="28572" spans="1:19" x14ac:dyDescent="0.3">
      <c r="A28572" s="25"/>
      <c r="B28572"/>
      <c r="C28572"/>
      <c r="D28572"/>
      <c r="E28572"/>
      <c r="F28572"/>
      <c r="G28572"/>
      <c r="H28572"/>
      <c r="I28572"/>
      <c r="K28572"/>
      <c r="L28572"/>
      <c r="M28572"/>
      <c r="N28572"/>
      <c r="O28572"/>
      <c r="P28572"/>
      <c r="S28572"/>
    </row>
    <row r="28573" spans="1:19" x14ac:dyDescent="0.3">
      <c r="A28573" s="25"/>
      <c r="B28573"/>
      <c r="C28573"/>
      <c r="D28573"/>
      <c r="E28573"/>
      <c r="F28573"/>
      <c r="G28573"/>
      <c r="H28573"/>
      <c r="I28573"/>
      <c r="K28573"/>
      <c r="L28573"/>
      <c r="M28573"/>
      <c r="N28573"/>
      <c r="O28573"/>
      <c r="P28573"/>
      <c r="S28573"/>
    </row>
    <row r="28574" spans="1:19" x14ac:dyDescent="0.3">
      <c r="A28574" s="25"/>
      <c r="B28574"/>
      <c r="C28574"/>
      <c r="D28574"/>
      <c r="E28574"/>
      <c r="F28574"/>
      <c r="G28574"/>
      <c r="H28574"/>
      <c r="I28574"/>
      <c r="K28574"/>
      <c r="L28574"/>
      <c r="M28574"/>
      <c r="N28574"/>
      <c r="O28574"/>
      <c r="P28574"/>
      <c r="S28574"/>
    </row>
    <row r="28575" spans="1:19" x14ac:dyDescent="0.3">
      <c r="A28575" s="25"/>
      <c r="B28575"/>
      <c r="C28575"/>
      <c r="D28575"/>
      <c r="E28575"/>
      <c r="F28575"/>
      <c r="G28575"/>
      <c r="H28575"/>
      <c r="I28575"/>
      <c r="K28575"/>
      <c r="L28575"/>
      <c r="M28575"/>
      <c r="N28575"/>
      <c r="O28575"/>
      <c r="P28575"/>
      <c r="S28575"/>
    </row>
    <row r="28576" spans="1:19" x14ac:dyDescent="0.3">
      <c r="A28576" s="25"/>
      <c r="B28576"/>
      <c r="C28576"/>
      <c r="D28576"/>
      <c r="E28576"/>
      <c r="F28576"/>
      <c r="G28576"/>
      <c r="H28576"/>
      <c r="I28576"/>
      <c r="K28576"/>
      <c r="L28576"/>
      <c r="M28576"/>
      <c r="N28576"/>
      <c r="O28576"/>
      <c r="P28576"/>
      <c r="S28576"/>
    </row>
    <row r="28577" spans="1:19" x14ac:dyDescent="0.3">
      <c r="A28577" s="25"/>
      <c r="B28577"/>
      <c r="C28577"/>
      <c r="D28577"/>
      <c r="E28577"/>
      <c r="F28577"/>
      <c r="G28577"/>
      <c r="H28577"/>
      <c r="I28577"/>
      <c r="K28577"/>
      <c r="L28577"/>
      <c r="M28577"/>
      <c r="N28577"/>
      <c r="O28577"/>
      <c r="P28577"/>
      <c r="S28577"/>
    </row>
    <row r="28578" spans="1:19" x14ac:dyDescent="0.3">
      <c r="A28578" s="25"/>
      <c r="B28578"/>
      <c r="C28578"/>
      <c r="D28578"/>
      <c r="E28578"/>
      <c r="F28578"/>
      <c r="G28578"/>
      <c r="H28578"/>
      <c r="I28578"/>
      <c r="K28578"/>
      <c r="L28578"/>
      <c r="M28578"/>
      <c r="N28578"/>
      <c r="O28578"/>
      <c r="P28578"/>
      <c r="S28578"/>
    </row>
    <row r="28579" spans="1:19" x14ac:dyDescent="0.3">
      <c r="A28579" s="25"/>
      <c r="B28579"/>
      <c r="C28579"/>
      <c r="D28579"/>
      <c r="E28579"/>
      <c r="F28579"/>
      <c r="G28579"/>
      <c r="H28579"/>
      <c r="I28579"/>
      <c r="K28579"/>
      <c r="L28579"/>
      <c r="M28579"/>
      <c r="N28579"/>
      <c r="O28579"/>
      <c r="P28579"/>
      <c r="S28579"/>
    </row>
    <row r="28580" spans="1:19" x14ac:dyDescent="0.3">
      <c r="A28580" s="25"/>
      <c r="B28580"/>
      <c r="C28580"/>
      <c r="D28580"/>
      <c r="E28580"/>
      <c r="F28580"/>
      <c r="G28580"/>
      <c r="H28580"/>
      <c r="I28580"/>
      <c r="K28580"/>
      <c r="L28580"/>
      <c r="M28580"/>
      <c r="N28580"/>
      <c r="O28580"/>
      <c r="P28580"/>
      <c r="S28580"/>
    </row>
    <row r="28581" spans="1:19" x14ac:dyDescent="0.3">
      <c r="A28581" s="25"/>
      <c r="B28581"/>
      <c r="C28581"/>
      <c r="D28581"/>
      <c r="E28581"/>
      <c r="F28581"/>
      <c r="G28581"/>
      <c r="H28581"/>
      <c r="I28581"/>
      <c r="K28581"/>
      <c r="L28581"/>
      <c r="M28581"/>
      <c r="N28581"/>
      <c r="O28581"/>
      <c r="P28581"/>
      <c r="S28581"/>
    </row>
    <row r="28582" spans="1:19" x14ac:dyDescent="0.3">
      <c r="A28582" s="25"/>
      <c r="B28582"/>
      <c r="C28582"/>
      <c r="D28582"/>
      <c r="E28582"/>
      <c r="F28582"/>
      <c r="G28582"/>
      <c r="H28582"/>
      <c r="I28582"/>
      <c r="K28582"/>
      <c r="L28582"/>
      <c r="M28582"/>
      <c r="N28582"/>
      <c r="O28582"/>
      <c r="P28582"/>
      <c r="S28582"/>
    </row>
    <row r="28583" spans="1:19" x14ac:dyDescent="0.3">
      <c r="A28583" s="25"/>
      <c r="B28583"/>
      <c r="C28583"/>
      <c r="D28583"/>
      <c r="E28583"/>
      <c r="F28583"/>
      <c r="G28583"/>
      <c r="H28583"/>
      <c r="I28583"/>
      <c r="K28583"/>
      <c r="L28583"/>
      <c r="M28583"/>
      <c r="N28583"/>
      <c r="O28583"/>
      <c r="P28583"/>
      <c r="S28583"/>
    </row>
    <row r="28584" spans="1:19" x14ac:dyDescent="0.3">
      <c r="A28584" s="25"/>
      <c r="B28584"/>
      <c r="C28584"/>
      <c r="D28584"/>
      <c r="E28584"/>
      <c r="F28584"/>
      <c r="G28584"/>
      <c r="H28584"/>
      <c r="I28584"/>
      <c r="K28584"/>
      <c r="L28584"/>
      <c r="M28584"/>
      <c r="N28584"/>
      <c r="O28584"/>
      <c r="P28584"/>
      <c r="S28584"/>
    </row>
    <row r="28585" spans="1:19" x14ac:dyDescent="0.3">
      <c r="A28585" s="25"/>
      <c r="B28585"/>
      <c r="C28585"/>
      <c r="D28585"/>
      <c r="E28585"/>
      <c r="F28585"/>
      <c r="G28585"/>
      <c r="H28585"/>
      <c r="I28585"/>
      <c r="K28585"/>
      <c r="L28585"/>
      <c r="M28585"/>
      <c r="N28585"/>
      <c r="O28585"/>
      <c r="P28585"/>
      <c r="S28585"/>
    </row>
    <row r="28586" spans="1:19" x14ac:dyDescent="0.3">
      <c r="A28586" s="25"/>
      <c r="B28586"/>
      <c r="C28586"/>
      <c r="D28586"/>
      <c r="E28586"/>
      <c r="F28586"/>
      <c r="G28586"/>
      <c r="H28586"/>
      <c r="I28586"/>
      <c r="K28586"/>
      <c r="L28586"/>
      <c r="M28586"/>
      <c r="N28586"/>
      <c r="O28586"/>
      <c r="P28586"/>
      <c r="S28586"/>
    </row>
    <row r="28587" spans="1:19" x14ac:dyDescent="0.3">
      <c r="A28587" s="25"/>
      <c r="B28587"/>
      <c r="C28587"/>
      <c r="D28587"/>
      <c r="E28587"/>
      <c r="F28587"/>
      <c r="G28587"/>
      <c r="H28587"/>
      <c r="I28587"/>
      <c r="K28587"/>
      <c r="L28587"/>
      <c r="M28587"/>
      <c r="N28587"/>
      <c r="O28587"/>
      <c r="P28587"/>
      <c r="S28587"/>
    </row>
    <row r="28588" spans="1:19" x14ac:dyDescent="0.3">
      <c r="A28588" s="25"/>
      <c r="B28588"/>
      <c r="C28588"/>
      <c r="D28588"/>
      <c r="E28588"/>
      <c r="F28588"/>
      <c r="G28588"/>
      <c r="H28588"/>
      <c r="I28588"/>
      <c r="K28588"/>
      <c r="L28588"/>
      <c r="M28588"/>
      <c r="N28588"/>
      <c r="O28588"/>
      <c r="P28588"/>
      <c r="S28588"/>
    </row>
    <row r="28589" spans="1:19" x14ac:dyDescent="0.3">
      <c r="A28589" s="25"/>
      <c r="B28589"/>
      <c r="C28589"/>
      <c r="D28589"/>
      <c r="E28589"/>
      <c r="F28589"/>
      <c r="G28589"/>
      <c r="H28589"/>
      <c r="I28589"/>
      <c r="K28589"/>
      <c r="L28589"/>
      <c r="M28589"/>
      <c r="N28589"/>
      <c r="O28589"/>
      <c r="P28589"/>
      <c r="S28589"/>
    </row>
    <row r="28590" spans="1:19" x14ac:dyDescent="0.3">
      <c r="A28590" s="25"/>
      <c r="B28590"/>
      <c r="C28590"/>
      <c r="D28590"/>
      <c r="E28590"/>
      <c r="F28590"/>
      <c r="G28590"/>
      <c r="H28590"/>
      <c r="I28590"/>
      <c r="K28590"/>
      <c r="L28590"/>
      <c r="M28590"/>
      <c r="N28590"/>
      <c r="O28590"/>
      <c r="P28590"/>
      <c r="S28590"/>
    </row>
    <row r="28591" spans="1:19" x14ac:dyDescent="0.3">
      <c r="A28591" s="25"/>
      <c r="B28591"/>
      <c r="C28591"/>
      <c r="D28591"/>
      <c r="E28591"/>
      <c r="F28591"/>
      <c r="G28591"/>
      <c r="H28591"/>
      <c r="I28591"/>
      <c r="K28591"/>
      <c r="L28591"/>
      <c r="M28591"/>
      <c r="N28591"/>
      <c r="O28591"/>
      <c r="P28591"/>
      <c r="S28591"/>
    </row>
    <row r="28592" spans="1:19" x14ac:dyDescent="0.3">
      <c r="A28592" s="25"/>
      <c r="B28592"/>
      <c r="C28592"/>
      <c r="D28592"/>
      <c r="E28592"/>
      <c r="F28592"/>
      <c r="G28592"/>
      <c r="H28592"/>
      <c r="I28592"/>
      <c r="K28592"/>
      <c r="L28592"/>
      <c r="M28592"/>
      <c r="N28592"/>
      <c r="O28592"/>
      <c r="P28592"/>
      <c r="S28592"/>
    </row>
    <row r="28593" spans="1:19" x14ac:dyDescent="0.3">
      <c r="A28593" s="25"/>
      <c r="B28593"/>
      <c r="C28593"/>
      <c r="D28593"/>
      <c r="E28593"/>
      <c r="F28593"/>
      <c r="G28593"/>
      <c r="H28593"/>
      <c r="I28593"/>
      <c r="K28593"/>
      <c r="L28593"/>
      <c r="M28593"/>
      <c r="N28593"/>
      <c r="O28593"/>
      <c r="P28593"/>
      <c r="S28593"/>
    </row>
    <row r="28594" spans="1:19" x14ac:dyDescent="0.3">
      <c r="A28594" s="25"/>
      <c r="B28594"/>
      <c r="C28594"/>
      <c r="D28594"/>
      <c r="E28594"/>
      <c r="F28594"/>
      <c r="G28594"/>
      <c r="H28594"/>
      <c r="I28594"/>
      <c r="K28594"/>
      <c r="L28594"/>
      <c r="M28594"/>
      <c r="N28594"/>
      <c r="O28594"/>
      <c r="P28594"/>
      <c r="S28594"/>
    </row>
    <row r="28595" spans="1:19" x14ac:dyDescent="0.3">
      <c r="A28595" s="25"/>
      <c r="B28595"/>
      <c r="C28595"/>
      <c r="D28595"/>
      <c r="E28595"/>
      <c r="F28595"/>
      <c r="G28595"/>
      <c r="H28595"/>
      <c r="I28595"/>
      <c r="K28595"/>
      <c r="L28595"/>
      <c r="M28595"/>
      <c r="N28595"/>
      <c r="O28595"/>
      <c r="P28595"/>
      <c r="S28595"/>
    </row>
    <row r="28596" spans="1:19" x14ac:dyDescent="0.3">
      <c r="A28596" s="25"/>
      <c r="B28596"/>
      <c r="C28596"/>
      <c r="D28596"/>
      <c r="E28596"/>
      <c r="F28596"/>
      <c r="G28596"/>
      <c r="H28596"/>
      <c r="I28596"/>
      <c r="K28596"/>
      <c r="L28596"/>
      <c r="M28596"/>
      <c r="N28596"/>
      <c r="O28596"/>
      <c r="P28596"/>
      <c r="S28596"/>
    </row>
    <row r="28597" spans="1:19" x14ac:dyDescent="0.3">
      <c r="A28597" s="25"/>
      <c r="B28597"/>
      <c r="C28597"/>
      <c r="D28597"/>
      <c r="E28597"/>
      <c r="F28597"/>
      <c r="G28597"/>
      <c r="H28597"/>
      <c r="I28597"/>
      <c r="K28597"/>
      <c r="L28597"/>
      <c r="M28597"/>
      <c r="N28597"/>
      <c r="O28597"/>
      <c r="P28597"/>
      <c r="S28597"/>
    </row>
    <row r="28598" spans="1:19" x14ac:dyDescent="0.3">
      <c r="A28598" s="25"/>
      <c r="B28598"/>
      <c r="C28598"/>
      <c r="D28598"/>
      <c r="E28598"/>
      <c r="F28598"/>
      <c r="G28598"/>
      <c r="H28598"/>
      <c r="I28598"/>
      <c r="K28598"/>
      <c r="L28598"/>
      <c r="M28598"/>
      <c r="N28598"/>
      <c r="O28598"/>
      <c r="P28598"/>
      <c r="S28598"/>
    </row>
    <row r="28599" spans="1:19" x14ac:dyDescent="0.3">
      <c r="A28599" s="25"/>
      <c r="B28599"/>
      <c r="C28599"/>
      <c r="D28599"/>
      <c r="E28599"/>
      <c r="F28599"/>
      <c r="G28599"/>
      <c r="H28599"/>
      <c r="I28599"/>
      <c r="K28599"/>
      <c r="L28599"/>
      <c r="M28599"/>
      <c r="N28599"/>
      <c r="O28599"/>
      <c r="P28599"/>
      <c r="S28599"/>
    </row>
    <row r="28600" spans="1:19" x14ac:dyDescent="0.3">
      <c r="A28600" s="25"/>
      <c r="B28600"/>
      <c r="C28600"/>
      <c r="D28600"/>
      <c r="E28600"/>
      <c r="F28600"/>
      <c r="G28600"/>
      <c r="H28600"/>
      <c r="I28600"/>
      <c r="K28600"/>
      <c r="L28600"/>
      <c r="M28600"/>
      <c r="N28600"/>
      <c r="O28600"/>
      <c r="P28600"/>
      <c r="S28600"/>
    </row>
    <row r="28601" spans="1:19" x14ac:dyDescent="0.3">
      <c r="A28601" s="25"/>
      <c r="B28601"/>
      <c r="C28601"/>
      <c r="D28601"/>
      <c r="E28601"/>
      <c r="F28601"/>
      <c r="G28601"/>
      <c r="H28601"/>
      <c r="I28601"/>
      <c r="K28601"/>
      <c r="L28601"/>
      <c r="M28601"/>
      <c r="N28601"/>
      <c r="O28601"/>
      <c r="P28601"/>
      <c r="S28601"/>
    </row>
    <row r="28602" spans="1:19" x14ac:dyDescent="0.3">
      <c r="A28602" s="25"/>
      <c r="B28602"/>
      <c r="C28602"/>
      <c r="D28602"/>
      <c r="E28602"/>
      <c r="F28602"/>
      <c r="G28602"/>
      <c r="H28602"/>
      <c r="I28602"/>
      <c r="K28602"/>
      <c r="L28602"/>
      <c r="M28602"/>
      <c r="N28602"/>
      <c r="O28602"/>
      <c r="P28602"/>
      <c r="S28602"/>
    </row>
    <row r="28603" spans="1:19" x14ac:dyDescent="0.3">
      <c r="A28603" s="25"/>
      <c r="B28603"/>
      <c r="C28603"/>
      <c r="D28603"/>
      <c r="E28603"/>
      <c r="F28603"/>
      <c r="G28603"/>
      <c r="H28603"/>
      <c r="I28603"/>
      <c r="K28603"/>
      <c r="L28603"/>
      <c r="M28603"/>
      <c r="N28603"/>
      <c r="O28603"/>
      <c r="P28603"/>
      <c r="S28603"/>
    </row>
    <row r="28604" spans="1:19" x14ac:dyDescent="0.3">
      <c r="A28604" s="25"/>
      <c r="B28604"/>
      <c r="C28604"/>
      <c r="D28604"/>
      <c r="E28604"/>
      <c r="F28604"/>
      <c r="G28604"/>
      <c r="H28604"/>
      <c r="I28604"/>
      <c r="K28604"/>
      <c r="L28604"/>
      <c r="M28604"/>
      <c r="N28604"/>
      <c r="O28604"/>
      <c r="P28604"/>
      <c r="S28604"/>
    </row>
    <row r="28605" spans="1:19" x14ac:dyDescent="0.3">
      <c r="A28605" s="25"/>
      <c r="B28605"/>
      <c r="C28605"/>
      <c r="D28605"/>
      <c r="E28605"/>
      <c r="F28605"/>
      <c r="G28605"/>
      <c r="H28605"/>
      <c r="I28605"/>
      <c r="K28605"/>
      <c r="L28605"/>
      <c r="M28605"/>
      <c r="N28605"/>
      <c r="O28605"/>
      <c r="P28605"/>
      <c r="S28605"/>
    </row>
    <row r="28606" spans="1:19" x14ac:dyDescent="0.3">
      <c r="A28606" s="25"/>
      <c r="B28606"/>
      <c r="C28606"/>
      <c r="D28606"/>
      <c r="E28606"/>
      <c r="F28606"/>
      <c r="G28606"/>
      <c r="H28606"/>
      <c r="I28606"/>
      <c r="K28606"/>
      <c r="L28606"/>
      <c r="M28606"/>
      <c r="N28606"/>
      <c r="O28606"/>
      <c r="P28606"/>
      <c r="S28606"/>
    </row>
    <row r="28607" spans="1:19" x14ac:dyDescent="0.3">
      <c r="A28607" s="25"/>
      <c r="B28607"/>
      <c r="C28607"/>
      <c r="D28607"/>
      <c r="E28607"/>
      <c r="F28607"/>
      <c r="G28607"/>
      <c r="H28607"/>
      <c r="I28607"/>
      <c r="K28607"/>
      <c r="L28607"/>
      <c r="M28607"/>
      <c r="N28607"/>
      <c r="O28607"/>
      <c r="P28607"/>
      <c r="S28607"/>
    </row>
    <row r="28608" spans="1:19" x14ac:dyDescent="0.3">
      <c r="A28608" s="25"/>
      <c r="B28608"/>
      <c r="C28608"/>
      <c r="D28608"/>
      <c r="E28608"/>
      <c r="F28608"/>
      <c r="G28608"/>
      <c r="H28608"/>
      <c r="I28608"/>
      <c r="K28608"/>
      <c r="L28608"/>
      <c r="M28608"/>
      <c r="N28608"/>
      <c r="O28608"/>
      <c r="P28608"/>
      <c r="S28608"/>
    </row>
    <row r="28609" spans="1:19" x14ac:dyDescent="0.3">
      <c r="A28609" s="25"/>
      <c r="B28609"/>
      <c r="C28609"/>
      <c r="D28609"/>
      <c r="E28609"/>
      <c r="F28609"/>
      <c r="G28609"/>
      <c r="H28609"/>
      <c r="I28609"/>
      <c r="K28609"/>
      <c r="L28609"/>
      <c r="M28609"/>
      <c r="N28609"/>
      <c r="O28609"/>
      <c r="P28609"/>
      <c r="S28609"/>
    </row>
    <row r="28610" spans="1:19" x14ac:dyDescent="0.3">
      <c r="A28610" s="25"/>
      <c r="B28610"/>
      <c r="C28610"/>
      <c r="D28610"/>
      <c r="E28610"/>
      <c r="F28610"/>
      <c r="G28610"/>
      <c r="H28610"/>
      <c r="I28610"/>
      <c r="K28610"/>
      <c r="L28610"/>
      <c r="M28610"/>
      <c r="N28610"/>
      <c r="O28610"/>
      <c r="P28610"/>
      <c r="S28610"/>
    </row>
    <row r="28611" spans="1:19" x14ac:dyDescent="0.3">
      <c r="A28611" s="25"/>
      <c r="B28611"/>
      <c r="C28611"/>
      <c r="D28611"/>
      <c r="E28611"/>
      <c r="F28611"/>
      <c r="G28611"/>
      <c r="H28611"/>
      <c r="I28611"/>
      <c r="K28611"/>
      <c r="L28611"/>
      <c r="M28611"/>
      <c r="N28611"/>
      <c r="O28611"/>
      <c r="P28611"/>
      <c r="S28611"/>
    </row>
    <row r="28612" spans="1:19" x14ac:dyDescent="0.3">
      <c r="A28612" s="25"/>
      <c r="B28612"/>
      <c r="C28612"/>
      <c r="D28612"/>
      <c r="E28612"/>
      <c r="F28612"/>
      <c r="G28612"/>
      <c r="H28612"/>
      <c r="I28612"/>
      <c r="K28612"/>
      <c r="L28612"/>
      <c r="M28612"/>
      <c r="N28612"/>
      <c r="O28612"/>
      <c r="P28612"/>
      <c r="S28612"/>
    </row>
    <row r="28613" spans="1:19" x14ac:dyDescent="0.3">
      <c r="A28613" s="25"/>
      <c r="B28613"/>
      <c r="C28613"/>
      <c r="D28613"/>
      <c r="E28613"/>
      <c r="F28613"/>
      <c r="G28613"/>
      <c r="H28613"/>
      <c r="I28613"/>
      <c r="K28613"/>
      <c r="L28613"/>
      <c r="M28613"/>
      <c r="N28613"/>
      <c r="O28613"/>
      <c r="P28613"/>
      <c r="S28613"/>
    </row>
    <row r="28614" spans="1:19" x14ac:dyDescent="0.3">
      <c r="A28614" s="25"/>
      <c r="B28614"/>
      <c r="C28614"/>
      <c r="D28614"/>
      <c r="E28614"/>
      <c r="F28614"/>
      <c r="G28614"/>
      <c r="H28614"/>
      <c r="I28614"/>
      <c r="K28614"/>
      <c r="L28614"/>
      <c r="M28614"/>
      <c r="N28614"/>
      <c r="O28614"/>
      <c r="P28614"/>
      <c r="S28614"/>
    </row>
    <row r="28615" spans="1:19" x14ac:dyDescent="0.3">
      <c r="A28615" s="25"/>
      <c r="B28615"/>
      <c r="C28615"/>
      <c r="D28615"/>
      <c r="E28615"/>
      <c r="F28615"/>
      <c r="G28615"/>
      <c r="H28615"/>
      <c r="I28615"/>
      <c r="K28615"/>
      <c r="L28615"/>
      <c r="M28615"/>
      <c r="N28615"/>
      <c r="O28615"/>
      <c r="P28615"/>
      <c r="S28615"/>
    </row>
    <row r="28616" spans="1:19" x14ac:dyDescent="0.3">
      <c r="A28616" s="25"/>
      <c r="B28616"/>
      <c r="C28616"/>
      <c r="D28616"/>
      <c r="E28616"/>
      <c r="F28616"/>
      <c r="G28616"/>
      <c r="H28616"/>
      <c r="I28616"/>
      <c r="K28616"/>
      <c r="L28616"/>
      <c r="M28616"/>
      <c r="N28616"/>
      <c r="O28616"/>
      <c r="P28616"/>
      <c r="S28616"/>
    </row>
    <row r="28617" spans="1:19" x14ac:dyDescent="0.3">
      <c r="A28617" s="25"/>
      <c r="B28617"/>
      <c r="C28617"/>
      <c r="D28617"/>
      <c r="E28617"/>
      <c r="F28617"/>
      <c r="G28617"/>
      <c r="H28617"/>
      <c r="I28617"/>
      <c r="K28617"/>
      <c r="L28617"/>
      <c r="M28617"/>
      <c r="N28617"/>
      <c r="O28617"/>
      <c r="P28617"/>
      <c r="S28617"/>
    </row>
    <row r="28618" spans="1:19" x14ac:dyDescent="0.3">
      <c r="A28618" s="25"/>
      <c r="B28618"/>
      <c r="C28618"/>
      <c r="D28618"/>
      <c r="E28618"/>
      <c r="F28618"/>
      <c r="G28618"/>
      <c r="H28618"/>
      <c r="I28618"/>
      <c r="K28618"/>
      <c r="L28618"/>
      <c r="M28618"/>
      <c r="N28618"/>
      <c r="O28618"/>
      <c r="P28618"/>
      <c r="S28618"/>
    </row>
    <row r="28619" spans="1:19" x14ac:dyDescent="0.3">
      <c r="A28619" s="25"/>
      <c r="B28619"/>
      <c r="C28619"/>
      <c r="D28619"/>
      <c r="E28619"/>
      <c r="F28619"/>
      <c r="G28619"/>
      <c r="H28619"/>
      <c r="I28619"/>
      <c r="K28619"/>
      <c r="L28619"/>
      <c r="M28619"/>
      <c r="N28619"/>
      <c r="O28619"/>
      <c r="P28619"/>
      <c r="S28619"/>
    </row>
    <row r="28620" spans="1:19" x14ac:dyDescent="0.3">
      <c r="A28620" s="25"/>
      <c r="B28620"/>
      <c r="C28620"/>
      <c r="D28620"/>
      <c r="E28620"/>
      <c r="F28620"/>
      <c r="G28620"/>
      <c r="H28620"/>
      <c r="I28620"/>
      <c r="K28620"/>
      <c r="L28620"/>
      <c r="M28620"/>
      <c r="N28620"/>
      <c r="O28620"/>
      <c r="P28620"/>
      <c r="S28620"/>
    </row>
    <row r="28621" spans="1:19" x14ac:dyDescent="0.3">
      <c r="A28621" s="25"/>
      <c r="B28621"/>
      <c r="C28621"/>
      <c r="D28621"/>
      <c r="E28621"/>
      <c r="F28621"/>
      <c r="G28621"/>
      <c r="H28621"/>
      <c r="I28621"/>
      <c r="K28621"/>
      <c r="L28621"/>
      <c r="M28621"/>
      <c r="N28621"/>
      <c r="O28621"/>
      <c r="P28621"/>
      <c r="S28621"/>
    </row>
    <row r="28622" spans="1:19" x14ac:dyDescent="0.3">
      <c r="A28622" s="25"/>
      <c r="B28622"/>
      <c r="C28622"/>
      <c r="D28622"/>
      <c r="E28622"/>
      <c r="F28622"/>
      <c r="G28622"/>
      <c r="H28622"/>
      <c r="I28622"/>
      <c r="K28622"/>
      <c r="L28622"/>
      <c r="M28622"/>
      <c r="N28622"/>
      <c r="O28622"/>
      <c r="P28622"/>
      <c r="S28622"/>
    </row>
    <row r="28623" spans="1:19" x14ac:dyDescent="0.3">
      <c r="A28623" s="25"/>
      <c r="B28623"/>
      <c r="C28623"/>
      <c r="D28623"/>
      <c r="E28623"/>
      <c r="F28623"/>
      <c r="G28623"/>
      <c r="H28623"/>
      <c r="I28623"/>
      <c r="K28623"/>
      <c r="L28623"/>
      <c r="M28623"/>
      <c r="N28623"/>
      <c r="O28623"/>
      <c r="P28623"/>
      <c r="S28623"/>
    </row>
    <row r="28624" spans="1:19" x14ac:dyDescent="0.3">
      <c r="A28624" s="25"/>
      <c r="B28624"/>
      <c r="C28624"/>
      <c r="D28624"/>
      <c r="E28624"/>
      <c r="F28624"/>
      <c r="G28624"/>
      <c r="H28624"/>
      <c r="I28624"/>
      <c r="K28624"/>
      <c r="L28624"/>
      <c r="M28624"/>
      <c r="N28624"/>
      <c r="O28624"/>
      <c r="P28624"/>
      <c r="S28624"/>
    </row>
    <row r="28625" spans="1:19" x14ac:dyDescent="0.3">
      <c r="A28625" s="25"/>
      <c r="B28625"/>
      <c r="C28625"/>
      <c r="D28625"/>
      <c r="E28625"/>
      <c r="F28625"/>
      <c r="G28625"/>
      <c r="H28625"/>
      <c r="I28625"/>
      <c r="K28625"/>
      <c r="L28625"/>
      <c r="M28625"/>
      <c r="N28625"/>
      <c r="O28625"/>
      <c r="P28625"/>
      <c r="S28625"/>
    </row>
    <row r="28626" spans="1:19" x14ac:dyDescent="0.3">
      <c r="A28626" s="25"/>
      <c r="B28626"/>
      <c r="C28626"/>
      <c r="D28626"/>
      <c r="E28626"/>
      <c r="F28626"/>
      <c r="G28626"/>
      <c r="H28626"/>
      <c r="I28626"/>
      <c r="K28626"/>
      <c r="L28626"/>
      <c r="M28626"/>
      <c r="N28626"/>
      <c r="O28626"/>
      <c r="P28626"/>
      <c r="S28626"/>
    </row>
    <row r="28627" spans="1:19" x14ac:dyDescent="0.3">
      <c r="A28627" s="25"/>
      <c r="B28627"/>
      <c r="C28627"/>
      <c r="D28627"/>
      <c r="E28627"/>
      <c r="F28627"/>
      <c r="G28627"/>
      <c r="H28627"/>
      <c r="I28627"/>
      <c r="K28627"/>
      <c r="L28627"/>
      <c r="M28627"/>
      <c r="N28627"/>
      <c r="O28627"/>
      <c r="P28627"/>
      <c r="S28627"/>
    </row>
    <row r="28628" spans="1:19" x14ac:dyDescent="0.3">
      <c r="A28628" s="25"/>
      <c r="B28628"/>
      <c r="C28628"/>
      <c r="D28628"/>
      <c r="E28628"/>
      <c r="F28628"/>
      <c r="G28628"/>
      <c r="H28628"/>
      <c r="I28628"/>
      <c r="K28628"/>
      <c r="L28628"/>
      <c r="M28628"/>
      <c r="N28628"/>
      <c r="O28628"/>
      <c r="P28628"/>
      <c r="S28628"/>
    </row>
    <row r="28629" spans="1:19" x14ac:dyDescent="0.3">
      <c r="A28629" s="25"/>
      <c r="B28629"/>
      <c r="C28629"/>
      <c r="D28629"/>
      <c r="E28629"/>
      <c r="F28629"/>
      <c r="G28629"/>
      <c r="H28629"/>
      <c r="I28629"/>
      <c r="K28629"/>
      <c r="L28629"/>
      <c r="M28629"/>
      <c r="N28629"/>
      <c r="O28629"/>
      <c r="P28629"/>
      <c r="S28629"/>
    </row>
    <row r="28630" spans="1:19" x14ac:dyDescent="0.3">
      <c r="A28630" s="25"/>
      <c r="B28630"/>
      <c r="C28630"/>
      <c r="D28630"/>
      <c r="E28630"/>
      <c r="F28630"/>
      <c r="G28630"/>
      <c r="H28630"/>
      <c r="I28630"/>
      <c r="K28630"/>
      <c r="L28630"/>
      <c r="M28630"/>
      <c r="N28630"/>
      <c r="O28630"/>
      <c r="P28630"/>
      <c r="S28630"/>
    </row>
    <row r="28631" spans="1:19" x14ac:dyDescent="0.3">
      <c r="A28631" s="25"/>
      <c r="B28631"/>
      <c r="C28631"/>
      <c r="D28631"/>
      <c r="E28631"/>
      <c r="F28631"/>
      <c r="G28631"/>
      <c r="H28631"/>
      <c r="I28631"/>
      <c r="K28631"/>
      <c r="L28631"/>
      <c r="M28631"/>
      <c r="N28631"/>
      <c r="O28631"/>
      <c r="P28631"/>
      <c r="S28631"/>
    </row>
    <row r="28632" spans="1:19" x14ac:dyDescent="0.3">
      <c r="A28632" s="25"/>
      <c r="B28632"/>
      <c r="C28632"/>
      <c r="D28632"/>
      <c r="E28632"/>
      <c r="F28632"/>
      <c r="G28632"/>
      <c r="H28632"/>
      <c r="I28632"/>
      <c r="K28632"/>
      <c r="L28632"/>
      <c r="M28632"/>
      <c r="N28632"/>
      <c r="O28632"/>
      <c r="P28632"/>
      <c r="S28632"/>
    </row>
    <row r="28633" spans="1:19" x14ac:dyDescent="0.3">
      <c r="A28633" s="25"/>
      <c r="B28633"/>
      <c r="C28633"/>
      <c r="D28633"/>
      <c r="E28633"/>
      <c r="F28633"/>
      <c r="G28633"/>
      <c r="H28633"/>
      <c r="I28633"/>
      <c r="K28633"/>
      <c r="L28633"/>
      <c r="M28633"/>
      <c r="N28633"/>
      <c r="O28633"/>
      <c r="P28633"/>
      <c r="S28633"/>
    </row>
    <row r="28634" spans="1:19" x14ac:dyDescent="0.3">
      <c r="A28634" s="25"/>
      <c r="B28634"/>
      <c r="C28634"/>
      <c r="D28634"/>
      <c r="E28634"/>
      <c r="F28634"/>
      <c r="G28634"/>
      <c r="H28634"/>
      <c r="I28634"/>
      <c r="K28634"/>
      <c r="L28634"/>
      <c r="M28634"/>
      <c r="N28634"/>
      <c r="O28634"/>
      <c r="P28634"/>
      <c r="S28634"/>
    </row>
    <row r="28635" spans="1:19" x14ac:dyDescent="0.3">
      <c r="A28635" s="25"/>
      <c r="B28635"/>
      <c r="C28635"/>
      <c r="D28635"/>
      <c r="E28635"/>
      <c r="F28635"/>
      <c r="G28635"/>
      <c r="H28635"/>
      <c r="I28635"/>
      <c r="K28635"/>
      <c r="L28635"/>
      <c r="M28635"/>
      <c r="N28635"/>
      <c r="O28635"/>
      <c r="P28635"/>
      <c r="S28635"/>
    </row>
    <row r="28636" spans="1:19" x14ac:dyDescent="0.3">
      <c r="A28636" s="25"/>
      <c r="B28636"/>
      <c r="C28636"/>
      <c r="D28636"/>
      <c r="E28636"/>
      <c r="F28636"/>
      <c r="G28636"/>
      <c r="H28636"/>
      <c r="I28636"/>
      <c r="K28636"/>
      <c r="L28636"/>
      <c r="M28636"/>
      <c r="N28636"/>
      <c r="O28636"/>
      <c r="P28636"/>
      <c r="S28636"/>
    </row>
    <row r="28637" spans="1:19" x14ac:dyDescent="0.3">
      <c r="A28637" s="25"/>
      <c r="B28637"/>
      <c r="C28637"/>
      <c r="D28637"/>
      <c r="E28637"/>
      <c r="F28637"/>
      <c r="G28637"/>
      <c r="H28637"/>
      <c r="I28637"/>
      <c r="K28637"/>
      <c r="L28637"/>
      <c r="M28637"/>
      <c r="N28637"/>
      <c r="O28637"/>
      <c r="P28637"/>
      <c r="S28637"/>
    </row>
    <row r="28638" spans="1:19" x14ac:dyDescent="0.3">
      <c r="A28638" s="25"/>
      <c r="B28638"/>
      <c r="C28638"/>
      <c r="D28638"/>
      <c r="E28638"/>
      <c r="F28638"/>
      <c r="G28638"/>
      <c r="H28638"/>
      <c r="I28638"/>
      <c r="K28638"/>
      <c r="L28638"/>
      <c r="M28638"/>
      <c r="N28638"/>
      <c r="O28638"/>
      <c r="P28638"/>
      <c r="S28638"/>
    </row>
    <row r="28639" spans="1:19" x14ac:dyDescent="0.3">
      <c r="A28639" s="25"/>
      <c r="B28639"/>
      <c r="C28639"/>
      <c r="D28639"/>
      <c r="E28639"/>
      <c r="F28639"/>
      <c r="G28639"/>
      <c r="H28639"/>
      <c r="I28639"/>
      <c r="K28639"/>
      <c r="L28639"/>
      <c r="M28639"/>
      <c r="N28639"/>
      <c r="O28639"/>
      <c r="P28639"/>
      <c r="S28639"/>
    </row>
    <row r="28640" spans="1:19" x14ac:dyDescent="0.3">
      <c r="A28640" s="25"/>
      <c r="B28640"/>
      <c r="C28640"/>
      <c r="D28640"/>
      <c r="E28640"/>
      <c r="F28640"/>
      <c r="G28640"/>
      <c r="H28640"/>
      <c r="I28640"/>
      <c r="K28640"/>
      <c r="L28640"/>
      <c r="M28640"/>
      <c r="N28640"/>
      <c r="O28640"/>
      <c r="P28640"/>
      <c r="S28640"/>
    </row>
    <row r="28641" spans="1:19" x14ac:dyDescent="0.3">
      <c r="A28641" s="25"/>
      <c r="B28641"/>
      <c r="C28641"/>
      <c r="D28641"/>
      <c r="E28641"/>
      <c r="F28641"/>
      <c r="G28641"/>
      <c r="H28641"/>
      <c r="I28641"/>
      <c r="K28641"/>
      <c r="L28641"/>
      <c r="M28641"/>
      <c r="N28641"/>
      <c r="O28641"/>
      <c r="P28641"/>
      <c r="S28641"/>
    </row>
    <row r="28642" spans="1:19" x14ac:dyDescent="0.3">
      <c r="A28642" s="25"/>
      <c r="B28642"/>
      <c r="C28642"/>
      <c r="D28642"/>
      <c r="E28642"/>
      <c r="F28642"/>
      <c r="G28642"/>
      <c r="H28642"/>
      <c r="I28642"/>
      <c r="K28642"/>
      <c r="L28642"/>
      <c r="M28642"/>
      <c r="N28642"/>
      <c r="O28642"/>
      <c r="P28642"/>
      <c r="S28642"/>
    </row>
    <row r="28643" spans="1:19" x14ac:dyDescent="0.3">
      <c r="A28643" s="25"/>
      <c r="B28643"/>
      <c r="C28643"/>
      <c r="D28643"/>
      <c r="E28643"/>
      <c r="F28643"/>
      <c r="G28643"/>
      <c r="H28643"/>
      <c r="I28643"/>
      <c r="K28643"/>
      <c r="L28643"/>
      <c r="M28643"/>
      <c r="N28643"/>
      <c r="O28643"/>
      <c r="P28643"/>
      <c r="S28643"/>
    </row>
    <row r="28644" spans="1:19" x14ac:dyDescent="0.3">
      <c r="A28644" s="25"/>
      <c r="B28644"/>
      <c r="C28644"/>
      <c r="D28644"/>
      <c r="E28644"/>
      <c r="F28644"/>
      <c r="G28644"/>
      <c r="H28644"/>
      <c r="I28644"/>
      <c r="K28644"/>
      <c r="L28644"/>
      <c r="M28644"/>
      <c r="N28644"/>
      <c r="O28644"/>
      <c r="P28644"/>
      <c r="S28644"/>
    </row>
    <row r="28645" spans="1:19" x14ac:dyDescent="0.3">
      <c r="A28645" s="25"/>
      <c r="B28645"/>
      <c r="C28645"/>
      <c r="D28645"/>
      <c r="E28645"/>
      <c r="F28645"/>
      <c r="G28645"/>
      <c r="H28645"/>
      <c r="I28645"/>
      <c r="K28645"/>
      <c r="L28645"/>
      <c r="M28645"/>
      <c r="N28645"/>
      <c r="O28645"/>
      <c r="P28645"/>
      <c r="S28645"/>
    </row>
    <row r="28646" spans="1:19" x14ac:dyDescent="0.3">
      <c r="A28646" s="25"/>
      <c r="B28646"/>
      <c r="C28646"/>
      <c r="D28646"/>
      <c r="E28646"/>
      <c r="F28646"/>
      <c r="G28646"/>
      <c r="H28646"/>
      <c r="I28646"/>
      <c r="K28646"/>
      <c r="L28646"/>
      <c r="M28646"/>
      <c r="N28646"/>
      <c r="O28646"/>
      <c r="P28646"/>
      <c r="S28646"/>
    </row>
    <row r="28647" spans="1:19" x14ac:dyDescent="0.3">
      <c r="A28647" s="25"/>
      <c r="B28647"/>
      <c r="C28647"/>
      <c r="D28647"/>
      <c r="E28647"/>
      <c r="F28647"/>
      <c r="G28647"/>
      <c r="H28647"/>
      <c r="I28647"/>
      <c r="K28647"/>
      <c r="L28647"/>
      <c r="M28647"/>
      <c r="N28647"/>
      <c r="O28647"/>
      <c r="P28647"/>
      <c r="S28647"/>
    </row>
    <row r="28648" spans="1:19" x14ac:dyDescent="0.3">
      <c r="A28648" s="25"/>
      <c r="B28648"/>
      <c r="C28648"/>
      <c r="D28648"/>
      <c r="E28648"/>
      <c r="F28648"/>
      <c r="G28648"/>
      <c r="H28648"/>
      <c r="I28648"/>
      <c r="K28648"/>
      <c r="L28648"/>
      <c r="M28648"/>
      <c r="N28648"/>
      <c r="O28648"/>
      <c r="P28648"/>
      <c r="S28648"/>
    </row>
    <row r="28649" spans="1:19" x14ac:dyDescent="0.3">
      <c r="A28649" s="25"/>
      <c r="B28649"/>
      <c r="C28649"/>
      <c r="D28649"/>
      <c r="E28649"/>
      <c r="F28649"/>
      <c r="G28649"/>
      <c r="H28649"/>
      <c r="I28649"/>
      <c r="K28649"/>
      <c r="L28649"/>
      <c r="M28649"/>
      <c r="N28649"/>
      <c r="O28649"/>
      <c r="P28649"/>
      <c r="S28649"/>
    </row>
    <row r="28650" spans="1:19" x14ac:dyDescent="0.3">
      <c r="A28650" s="25"/>
      <c r="B28650"/>
      <c r="C28650"/>
      <c r="D28650"/>
      <c r="E28650"/>
      <c r="F28650"/>
      <c r="G28650"/>
      <c r="H28650"/>
      <c r="I28650"/>
      <c r="K28650"/>
      <c r="L28650"/>
      <c r="M28650"/>
      <c r="N28650"/>
      <c r="O28650"/>
      <c r="P28650"/>
      <c r="S28650"/>
    </row>
    <row r="28651" spans="1:19" x14ac:dyDescent="0.3">
      <c r="A28651" s="25"/>
      <c r="B28651"/>
      <c r="C28651"/>
      <c r="D28651"/>
      <c r="E28651"/>
      <c r="F28651"/>
      <c r="G28651"/>
      <c r="H28651"/>
      <c r="I28651"/>
      <c r="K28651"/>
      <c r="L28651"/>
      <c r="M28651"/>
      <c r="N28651"/>
      <c r="O28651"/>
      <c r="P28651"/>
      <c r="S28651"/>
    </row>
    <row r="28652" spans="1:19" x14ac:dyDescent="0.3">
      <c r="A28652" s="25"/>
      <c r="B28652"/>
      <c r="C28652"/>
      <c r="D28652"/>
      <c r="E28652"/>
      <c r="F28652"/>
      <c r="G28652"/>
      <c r="H28652"/>
      <c r="I28652"/>
      <c r="K28652"/>
      <c r="L28652"/>
      <c r="M28652"/>
      <c r="N28652"/>
      <c r="O28652"/>
      <c r="P28652"/>
      <c r="S28652"/>
    </row>
    <row r="28653" spans="1:19" x14ac:dyDescent="0.3">
      <c r="A28653" s="25"/>
      <c r="B28653"/>
      <c r="C28653"/>
      <c r="D28653"/>
      <c r="E28653"/>
      <c r="F28653"/>
      <c r="G28653"/>
      <c r="H28653"/>
      <c r="I28653"/>
      <c r="K28653"/>
      <c r="L28653"/>
      <c r="M28653"/>
      <c r="N28653"/>
      <c r="O28653"/>
      <c r="P28653"/>
      <c r="S28653"/>
    </row>
    <row r="28654" spans="1:19" x14ac:dyDescent="0.3">
      <c r="A28654" s="25"/>
      <c r="B28654"/>
      <c r="C28654"/>
      <c r="D28654"/>
      <c r="E28654"/>
      <c r="F28654"/>
      <c r="G28654"/>
      <c r="H28654"/>
      <c r="I28654"/>
      <c r="K28654"/>
      <c r="L28654"/>
      <c r="M28654"/>
      <c r="N28654"/>
      <c r="O28654"/>
      <c r="P28654"/>
      <c r="S28654"/>
    </row>
    <row r="28655" spans="1:19" x14ac:dyDescent="0.3">
      <c r="A28655" s="25"/>
      <c r="B28655"/>
      <c r="C28655"/>
      <c r="D28655"/>
      <c r="E28655"/>
      <c r="F28655"/>
      <c r="G28655"/>
      <c r="H28655"/>
      <c r="I28655"/>
      <c r="K28655"/>
      <c r="L28655"/>
      <c r="M28655"/>
      <c r="N28655"/>
      <c r="O28655"/>
      <c r="P28655"/>
      <c r="S28655"/>
    </row>
    <row r="28656" spans="1:19" x14ac:dyDescent="0.3">
      <c r="A28656" s="25"/>
      <c r="B28656"/>
      <c r="C28656"/>
      <c r="D28656"/>
      <c r="E28656"/>
      <c r="F28656"/>
      <c r="G28656"/>
      <c r="H28656"/>
      <c r="I28656"/>
      <c r="K28656"/>
      <c r="L28656"/>
      <c r="M28656"/>
      <c r="N28656"/>
      <c r="O28656"/>
      <c r="P28656"/>
      <c r="S28656"/>
    </row>
    <row r="28657" spans="1:19" x14ac:dyDescent="0.3">
      <c r="A28657" s="25"/>
      <c r="B28657"/>
      <c r="C28657"/>
      <c r="D28657"/>
      <c r="E28657"/>
      <c r="F28657"/>
      <c r="G28657"/>
      <c r="H28657"/>
      <c r="I28657"/>
      <c r="K28657"/>
      <c r="L28657"/>
      <c r="M28657"/>
      <c r="N28657"/>
      <c r="O28657"/>
      <c r="P28657"/>
      <c r="S28657"/>
    </row>
    <row r="28658" spans="1:19" x14ac:dyDescent="0.3">
      <c r="A28658" s="25"/>
      <c r="B28658"/>
      <c r="C28658"/>
      <c r="D28658"/>
      <c r="E28658"/>
      <c r="F28658"/>
      <c r="G28658"/>
      <c r="H28658"/>
      <c r="I28658"/>
      <c r="K28658"/>
      <c r="L28658"/>
      <c r="M28658"/>
      <c r="N28658"/>
      <c r="O28658"/>
      <c r="P28658"/>
      <c r="S28658"/>
    </row>
    <row r="28659" spans="1:19" x14ac:dyDescent="0.3">
      <c r="A28659" s="25"/>
      <c r="B28659"/>
      <c r="C28659"/>
      <c r="D28659"/>
      <c r="E28659"/>
      <c r="F28659"/>
      <c r="G28659"/>
      <c r="H28659"/>
      <c r="I28659"/>
      <c r="K28659"/>
      <c r="L28659"/>
      <c r="M28659"/>
      <c r="N28659"/>
      <c r="O28659"/>
      <c r="P28659"/>
      <c r="S28659"/>
    </row>
    <row r="28660" spans="1:19" x14ac:dyDescent="0.3">
      <c r="A28660" s="25"/>
      <c r="B28660"/>
      <c r="C28660"/>
      <c r="D28660"/>
      <c r="E28660"/>
      <c r="F28660"/>
      <c r="G28660"/>
      <c r="H28660"/>
      <c r="I28660"/>
      <c r="K28660"/>
      <c r="L28660"/>
      <c r="M28660"/>
      <c r="N28660"/>
      <c r="O28660"/>
      <c r="P28660"/>
      <c r="S28660"/>
    </row>
    <row r="28661" spans="1:19" x14ac:dyDescent="0.3">
      <c r="A28661" s="25"/>
      <c r="B28661"/>
      <c r="C28661"/>
      <c r="D28661"/>
      <c r="E28661"/>
      <c r="F28661"/>
      <c r="G28661"/>
      <c r="H28661"/>
      <c r="I28661"/>
      <c r="K28661"/>
      <c r="L28661"/>
      <c r="M28661"/>
      <c r="N28661"/>
      <c r="O28661"/>
      <c r="P28661"/>
      <c r="S28661"/>
    </row>
    <row r="28662" spans="1:19" x14ac:dyDescent="0.3">
      <c r="A28662" s="25"/>
      <c r="B28662"/>
      <c r="C28662"/>
      <c r="D28662"/>
      <c r="E28662"/>
      <c r="F28662"/>
      <c r="G28662"/>
      <c r="H28662"/>
      <c r="I28662"/>
      <c r="K28662"/>
      <c r="L28662"/>
      <c r="M28662"/>
      <c r="N28662"/>
      <c r="O28662"/>
      <c r="P28662"/>
      <c r="S28662"/>
    </row>
    <row r="28663" spans="1:19" x14ac:dyDescent="0.3">
      <c r="A28663" s="25"/>
      <c r="B28663"/>
      <c r="C28663"/>
      <c r="D28663"/>
      <c r="E28663"/>
      <c r="F28663"/>
      <c r="G28663"/>
      <c r="H28663"/>
      <c r="I28663"/>
      <c r="K28663"/>
      <c r="L28663"/>
      <c r="M28663"/>
      <c r="N28663"/>
      <c r="O28663"/>
      <c r="P28663"/>
      <c r="S28663"/>
    </row>
    <row r="28664" spans="1:19" x14ac:dyDescent="0.3">
      <c r="A28664" s="25"/>
      <c r="B28664"/>
      <c r="C28664"/>
      <c r="D28664"/>
      <c r="E28664"/>
      <c r="F28664"/>
      <c r="G28664"/>
      <c r="H28664"/>
      <c r="I28664"/>
      <c r="K28664"/>
      <c r="L28664"/>
      <c r="M28664"/>
      <c r="N28664"/>
      <c r="O28664"/>
      <c r="P28664"/>
      <c r="S28664"/>
    </row>
    <row r="28665" spans="1:19" x14ac:dyDescent="0.3">
      <c r="A28665" s="25"/>
      <c r="B28665"/>
      <c r="C28665"/>
      <c r="D28665"/>
      <c r="E28665"/>
      <c r="F28665"/>
      <c r="G28665"/>
      <c r="H28665"/>
      <c r="I28665"/>
      <c r="K28665"/>
      <c r="L28665"/>
      <c r="M28665"/>
      <c r="N28665"/>
      <c r="O28665"/>
      <c r="P28665"/>
      <c r="S28665"/>
    </row>
    <row r="28666" spans="1:19" x14ac:dyDescent="0.3">
      <c r="A28666" s="25"/>
      <c r="B28666"/>
      <c r="C28666"/>
      <c r="D28666"/>
      <c r="E28666"/>
      <c r="F28666"/>
      <c r="G28666"/>
      <c r="H28666"/>
      <c r="I28666"/>
      <c r="K28666"/>
      <c r="L28666"/>
      <c r="M28666"/>
      <c r="N28666"/>
      <c r="O28666"/>
      <c r="P28666"/>
      <c r="S28666"/>
    </row>
    <row r="28667" spans="1:19" x14ac:dyDescent="0.3">
      <c r="A28667" s="25"/>
      <c r="B28667"/>
      <c r="C28667"/>
      <c r="D28667"/>
      <c r="E28667"/>
      <c r="F28667"/>
      <c r="G28667"/>
      <c r="H28667"/>
      <c r="I28667"/>
      <c r="K28667"/>
      <c r="L28667"/>
      <c r="M28667"/>
      <c r="N28667"/>
      <c r="O28667"/>
      <c r="P28667"/>
      <c r="S28667"/>
    </row>
    <row r="28668" spans="1:19" x14ac:dyDescent="0.3">
      <c r="A28668" s="25"/>
      <c r="B28668"/>
      <c r="C28668"/>
      <c r="D28668"/>
      <c r="E28668"/>
      <c r="F28668"/>
      <c r="G28668"/>
      <c r="H28668"/>
      <c r="I28668"/>
      <c r="K28668"/>
      <c r="L28668"/>
      <c r="M28668"/>
      <c r="N28668"/>
      <c r="O28668"/>
      <c r="P28668"/>
      <c r="S28668"/>
    </row>
    <row r="28669" spans="1:19" x14ac:dyDescent="0.3">
      <c r="A28669" s="25"/>
      <c r="B28669"/>
      <c r="C28669"/>
      <c r="D28669"/>
      <c r="E28669"/>
      <c r="F28669"/>
      <c r="G28669"/>
      <c r="H28669"/>
      <c r="I28669"/>
      <c r="K28669"/>
      <c r="L28669"/>
      <c r="M28669"/>
      <c r="N28669"/>
      <c r="O28669"/>
      <c r="P28669"/>
      <c r="S28669"/>
    </row>
    <row r="28670" spans="1:19" x14ac:dyDescent="0.3">
      <c r="A28670" s="25"/>
      <c r="B28670"/>
      <c r="C28670"/>
      <c r="D28670"/>
      <c r="E28670"/>
      <c r="F28670"/>
      <c r="G28670"/>
      <c r="H28670"/>
      <c r="I28670"/>
      <c r="K28670"/>
      <c r="L28670"/>
      <c r="M28670"/>
      <c r="N28670"/>
      <c r="O28670"/>
      <c r="P28670"/>
      <c r="S28670"/>
    </row>
    <row r="28671" spans="1:19" x14ac:dyDescent="0.3">
      <c r="A28671" s="25"/>
      <c r="B28671"/>
      <c r="C28671"/>
      <c r="D28671"/>
      <c r="E28671"/>
      <c r="F28671"/>
      <c r="G28671"/>
      <c r="H28671"/>
      <c r="I28671"/>
      <c r="K28671"/>
      <c r="L28671"/>
      <c r="M28671"/>
      <c r="N28671"/>
      <c r="O28671"/>
      <c r="P28671"/>
      <c r="S28671"/>
    </row>
    <row r="28672" spans="1:19" x14ac:dyDescent="0.3">
      <c r="A28672" s="25"/>
      <c r="B28672"/>
      <c r="C28672"/>
      <c r="D28672"/>
      <c r="E28672"/>
      <c r="F28672"/>
      <c r="G28672"/>
      <c r="H28672"/>
      <c r="I28672"/>
      <c r="K28672"/>
      <c r="L28672"/>
      <c r="M28672"/>
      <c r="N28672"/>
      <c r="O28672"/>
      <c r="P28672"/>
      <c r="S28672"/>
    </row>
    <row r="28673" spans="1:19" x14ac:dyDescent="0.3">
      <c r="A28673" s="25"/>
      <c r="B28673"/>
      <c r="C28673"/>
      <c r="D28673"/>
      <c r="E28673"/>
      <c r="F28673"/>
      <c r="G28673"/>
      <c r="H28673"/>
      <c r="I28673"/>
      <c r="K28673"/>
      <c r="L28673"/>
      <c r="M28673"/>
      <c r="N28673"/>
      <c r="O28673"/>
      <c r="P28673"/>
      <c r="S28673"/>
    </row>
    <row r="28674" spans="1:19" x14ac:dyDescent="0.3">
      <c r="A28674" s="25"/>
      <c r="B28674"/>
      <c r="C28674"/>
      <c r="D28674"/>
      <c r="E28674"/>
      <c r="F28674"/>
      <c r="G28674"/>
      <c r="H28674"/>
      <c r="I28674"/>
      <c r="K28674"/>
      <c r="L28674"/>
      <c r="M28674"/>
      <c r="N28674"/>
      <c r="O28674"/>
      <c r="P28674"/>
      <c r="S28674"/>
    </row>
    <row r="28675" spans="1:19" x14ac:dyDescent="0.3">
      <c r="A28675" s="25"/>
      <c r="B28675"/>
      <c r="C28675"/>
      <c r="D28675"/>
      <c r="E28675"/>
      <c r="F28675"/>
      <c r="G28675"/>
      <c r="H28675"/>
      <c r="I28675"/>
      <c r="K28675"/>
      <c r="L28675"/>
      <c r="M28675"/>
      <c r="N28675"/>
      <c r="O28675"/>
      <c r="P28675"/>
      <c r="S28675"/>
    </row>
    <row r="28676" spans="1:19" x14ac:dyDescent="0.3">
      <c r="A28676" s="25"/>
      <c r="B28676"/>
      <c r="C28676"/>
      <c r="D28676"/>
      <c r="E28676"/>
      <c r="F28676"/>
      <c r="G28676"/>
      <c r="H28676"/>
      <c r="I28676"/>
      <c r="K28676"/>
      <c r="L28676"/>
      <c r="M28676"/>
      <c r="N28676"/>
      <c r="O28676"/>
      <c r="P28676"/>
      <c r="S28676"/>
    </row>
    <row r="28677" spans="1:19" x14ac:dyDescent="0.3">
      <c r="A28677" s="25"/>
      <c r="B28677"/>
      <c r="C28677"/>
      <c r="D28677"/>
      <c r="E28677"/>
      <c r="F28677"/>
      <c r="G28677"/>
      <c r="H28677"/>
      <c r="I28677"/>
      <c r="K28677"/>
      <c r="L28677"/>
      <c r="M28677"/>
      <c r="N28677"/>
      <c r="O28677"/>
      <c r="P28677"/>
      <c r="S28677"/>
    </row>
    <row r="28678" spans="1:19" x14ac:dyDescent="0.3">
      <c r="A28678" s="25"/>
      <c r="B28678"/>
      <c r="C28678"/>
      <c r="D28678"/>
      <c r="E28678"/>
      <c r="F28678"/>
      <c r="G28678"/>
      <c r="H28678"/>
      <c r="I28678"/>
      <c r="K28678"/>
      <c r="L28678"/>
      <c r="M28678"/>
      <c r="N28678"/>
      <c r="O28678"/>
      <c r="P28678"/>
      <c r="S28678"/>
    </row>
    <row r="28679" spans="1:19" x14ac:dyDescent="0.3">
      <c r="A28679" s="25"/>
      <c r="B28679"/>
      <c r="C28679"/>
      <c r="D28679"/>
      <c r="E28679"/>
      <c r="F28679"/>
      <c r="G28679"/>
      <c r="H28679"/>
      <c r="I28679"/>
      <c r="K28679"/>
      <c r="L28679"/>
      <c r="M28679"/>
      <c r="N28679"/>
      <c r="O28679"/>
      <c r="P28679"/>
      <c r="S28679"/>
    </row>
    <row r="28680" spans="1:19" x14ac:dyDescent="0.3">
      <c r="A28680" s="25"/>
      <c r="B28680"/>
      <c r="C28680"/>
      <c r="D28680"/>
      <c r="E28680"/>
      <c r="F28680"/>
      <c r="G28680"/>
      <c r="H28680"/>
      <c r="I28680"/>
      <c r="K28680"/>
      <c r="L28680"/>
      <c r="M28680"/>
      <c r="N28680"/>
      <c r="O28680"/>
      <c r="P28680"/>
      <c r="S28680"/>
    </row>
    <row r="28681" spans="1:19" x14ac:dyDescent="0.3">
      <c r="A28681" s="25"/>
      <c r="B28681"/>
      <c r="C28681"/>
      <c r="D28681"/>
      <c r="E28681"/>
      <c r="F28681"/>
      <c r="G28681"/>
      <c r="H28681"/>
      <c r="I28681"/>
      <c r="K28681"/>
      <c r="L28681"/>
      <c r="M28681"/>
      <c r="N28681"/>
      <c r="O28681"/>
      <c r="P28681"/>
      <c r="S28681"/>
    </row>
    <row r="28682" spans="1:19" x14ac:dyDescent="0.3">
      <c r="A28682" s="25"/>
      <c r="B28682"/>
      <c r="C28682"/>
      <c r="D28682"/>
      <c r="E28682"/>
      <c r="F28682"/>
      <c r="G28682"/>
      <c r="H28682"/>
      <c r="I28682"/>
      <c r="K28682"/>
      <c r="L28682"/>
      <c r="M28682"/>
      <c r="N28682"/>
      <c r="O28682"/>
      <c r="P28682"/>
      <c r="S28682"/>
    </row>
    <row r="28683" spans="1:19" x14ac:dyDescent="0.3">
      <c r="A28683" s="25"/>
      <c r="B28683"/>
      <c r="C28683"/>
      <c r="D28683"/>
      <c r="E28683"/>
      <c r="F28683"/>
      <c r="G28683"/>
      <c r="H28683"/>
      <c r="I28683"/>
      <c r="K28683"/>
      <c r="L28683"/>
      <c r="M28683"/>
      <c r="N28683"/>
      <c r="O28683"/>
      <c r="P28683"/>
      <c r="S28683"/>
    </row>
    <row r="28684" spans="1:19" x14ac:dyDescent="0.3">
      <c r="A28684" s="25"/>
      <c r="B28684"/>
      <c r="C28684"/>
      <c r="D28684"/>
      <c r="E28684"/>
      <c r="F28684"/>
      <c r="G28684"/>
      <c r="H28684"/>
      <c r="I28684"/>
      <c r="K28684"/>
      <c r="L28684"/>
      <c r="M28684"/>
      <c r="N28684"/>
      <c r="O28684"/>
      <c r="P28684"/>
      <c r="S28684"/>
    </row>
    <row r="28685" spans="1:19" x14ac:dyDescent="0.3">
      <c r="A28685" s="25"/>
      <c r="B28685"/>
      <c r="C28685"/>
      <c r="D28685"/>
      <c r="E28685"/>
      <c r="F28685"/>
      <c r="G28685"/>
      <c r="H28685"/>
      <c r="I28685"/>
      <c r="K28685"/>
      <c r="L28685"/>
      <c r="M28685"/>
      <c r="N28685"/>
      <c r="O28685"/>
      <c r="P28685"/>
      <c r="S28685"/>
    </row>
    <row r="28686" spans="1:19" x14ac:dyDescent="0.3">
      <c r="A28686" s="25"/>
      <c r="B28686"/>
      <c r="C28686"/>
      <c r="D28686"/>
      <c r="E28686"/>
      <c r="F28686"/>
      <c r="G28686"/>
      <c r="H28686"/>
      <c r="I28686"/>
      <c r="K28686"/>
      <c r="L28686"/>
      <c r="M28686"/>
      <c r="N28686"/>
      <c r="O28686"/>
      <c r="P28686"/>
      <c r="S28686"/>
    </row>
    <row r="28687" spans="1:19" x14ac:dyDescent="0.3">
      <c r="A28687" s="25"/>
      <c r="B28687"/>
      <c r="C28687"/>
      <c r="D28687"/>
      <c r="E28687"/>
      <c r="F28687"/>
      <c r="G28687"/>
      <c r="H28687"/>
      <c r="I28687"/>
      <c r="K28687"/>
      <c r="L28687"/>
      <c r="M28687"/>
      <c r="N28687"/>
      <c r="O28687"/>
      <c r="P28687"/>
      <c r="S28687"/>
    </row>
    <row r="28688" spans="1:19" x14ac:dyDescent="0.3">
      <c r="A28688" s="25"/>
      <c r="B28688"/>
      <c r="C28688"/>
      <c r="D28688"/>
      <c r="E28688"/>
      <c r="F28688"/>
      <c r="G28688"/>
      <c r="H28688"/>
      <c r="I28688"/>
      <c r="K28688"/>
      <c r="L28688"/>
      <c r="M28688"/>
      <c r="N28688"/>
      <c r="O28688"/>
      <c r="P28688"/>
      <c r="S28688"/>
    </row>
    <row r="28689" spans="1:19" x14ac:dyDescent="0.3">
      <c r="A28689" s="25"/>
      <c r="B28689"/>
      <c r="C28689"/>
      <c r="D28689"/>
      <c r="E28689"/>
      <c r="F28689"/>
      <c r="G28689"/>
      <c r="H28689"/>
      <c r="I28689"/>
      <c r="K28689"/>
      <c r="L28689"/>
      <c r="M28689"/>
      <c r="N28689"/>
      <c r="O28689"/>
      <c r="P28689"/>
      <c r="S28689"/>
    </row>
    <row r="28690" spans="1:19" x14ac:dyDescent="0.3">
      <c r="A28690" s="25"/>
      <c r="B28690"/>
      <c r="C28690"/>
      <c r="D28690"/>
      <c r="E28690"/>
      <c r="F28690"/>
      <c r="G28690"/>
      <c r="H28690"/>
      <c r="I28690"/>
      <c r="K28690"/>
      <c r="L28690"/>
      <c r="M28690"/>
      <c r="N28690"/>
      <c r="O28690"/>
      <c r="P28690"/>
      <c r="S28690"/>
    </row>
    <row r="28691" spans="1:19" x14ac:dyDescent="0.3">
      <c r="A28691" s="25"/>
      <c r="B28691"/>
      <c r="C28691"/>
      <c r="D28691"/>
      <c r="E28691"/>
      <c r="F28691"/>
      <c r="G28691"/>
      <c r="H28691"/>
      <c r="I28691"/>
      <c r="K28691"/>
      <c r="L28691"/>
      <c r="M28691"/>
      <c r="N28691"/>
      <c r="O28691"/>
      <c r="P28691"/>
      <c r="S28691"/>
    </row>
    <row r="28692" spans="1:19" x14ac:dyDescent="0.3">
      <c r="A28692" s="25"/>
      <c r="B28692"/>
      <c r="C28692"/>
      <c r="D28692"/>
      <c r="E28692"/>
      <c r="F28692"/>
      <c r="G28692"/>
      <c r="H28692"/>
      <c r="I28692"/>
      <c r="K28692"/>
      <c r="L28692"/>
      <c r="M28692"/>
      <c r="N28692"/>
      <c r="O28692"/>
      <c r="P28692"/>
      <c r="S28692"/>
    </row>
    <row r="28693" spans="1:19" x14ac:dyDescent="0.3">
      <c r="A28693" s="25"/>
      <c r="B28693"/>
      <c r="C28693"/>
      <c r="D28693"/>
      <c r="E28693"/>
      <c r="F28693"/>
      <c r="G28693"/>
      <c r="H28693"/>
      <c r="I28693"/>
      <c r="K28693"/>
      <c r="L28693"/>
      <c r="M28693"/>
      <c r="N28693"/>
      <c r="O28693"/>
      <c r="P28693"/>
      <c r="S28693"/>
    </row>
    <row r="28694" spans="1:19" x14ac:dyDescent="0.3">
      <c r="A28694" s="25"/>
      <c r="B28694"/>
      <c r="C28694"/>
      <c r="D28694"/>
      <c r="E28694"/>
      <c r="F28694"/>
      <c r="G28694"/>
      <c r="H28694"/>
      <c r="I28694"/>
      <c r="K28694"/>
      <c r="L28694"/>
      <c r="M28694"/>
      <c r="N28694"/>
      <c r="O28694"/>
      <c r="P28694"/>
      <c r="S28694"/>
    </row>
    <row r="28695" spans="1:19" x14ac:dyDescent="0.3">
      <c r="A28695" s="25"/>
      <c r="B28695"/>
      <c r="C28695"/>
      <c r="D28695"/>
      <c r="E28695"/>
      <c r="F28695"/>
      <c r="G28695"/>
      <c r="H28695"/>
      <c r="I28695"/>
      <c r="K28695"/>
      <c r="L28695"/>
      <c r="M28695"/>
      <c r="N28695"/>
      <c r="O28695"/>
      <c r="P28695"/>
      <c r="S28695"/>
    </row>
    <row r="28696" spans="1:19" x14ac:dyDescent="0.3">
      <c r="A28696" s="25"/>
      <c r="B28696"/>
      <c r="C28696"/>
      <c r="D28696"/>
      <c r="E28696"/>
      <c r="F28696"/>
      <c r="G28696"/>
      <c r="H28696"/>
      <c r="I28696"/>
      <c r="K28696"/>
      <c r="L28696"/>
      <c r="M28696"/>
      <c r="N28696"/>
      <c r="O28696"/>
      <c r="P28696"/>
      <c r="S28696"/>
    </row>
    <row r="28697" spans="1:19" x14ac:dyDescent="0.3">
      <c r="A28697" s="25"/>
      <c r="B28697"/>
      <c r="C28697"/>
      <c r="D28697"/>
      <c r="E28697"/>
      <c r="F28697"/>
      <c r="G28697"/>
      <c r="H28697"/>
      <c r="I28697"/>
      <c r="K28697"/>
      <c r="L28697"/>
      <c r="M28697"/>
      <c r="N28697"/>
      <c r="O28697"/>
      <c r="P28697"/>
      <c r="S28697"/>
    </row>
    <row r="28698" spans="1:19" x14ac:dyDescent="0.3">
      <c r="A28698" s="25"/>
      <c r="B28698"/>
      <c r="C28698"/>
      <c r="D28698"/>
      <c r="E28698"/>
      <c r="F28698"/>
      <c r="G28698"/>
      <c r="H28698" s="26"/>
      <c r="I28698" s="26"/>
      <c r="K28698"/>
      <c r="L28698"/>
      <c r="M28698"/>
      <c r="N28698"/>
      <c r="O28698"/>
      <c r="P28698"/>
      <c r="S28698"/>
    </row>
    <row r="28699" spans="1:19" x14ac:dyDescent="0.3">
      <c r="A28699" s="25"/>
      <c r="B28699"/>
      <c r="C28699"/>
      <c r="D28699"/>
      <c r="E28699"/>
      <c r="F28699"/>
      <c r="G28699"/>
      <c r="H28699" s="26"/>
      <c r="I28699" s="26"/>
      <c r="K28699"/>
      <c r="L28699"/>
      <c r="M28699"/>
      <c r="N28699"/>
      <c r="O28699"/>
      <c r="P28699"/>
      <c r="S28699"/>
    </row>
    <row r="28700" spans="1:19" x14ac:dyDescent="0.3">
      <c r="A28700" s="25"/>
      <c r="B28700"/>
      <c r="C28700"/>
      <c r="D28700"/>
      <c r="E28700"/>
      <c r="F28700"/>
      <c r="G28700"/>
      <c r="H28700" s="26"/>
      <c r="I28700" s="26"/>
      <c r="K28700"/>
      <c r="L28700"/>
      <c r="M28700"/>
      <c r="N28700"/>
      <c r="O28700"/>
      <c r="P28700"/>
      <c r="S28700"/>
    </row>
    <row r="28701" spans="1:19" x14ac:dyDescent="0.3">
      <c r="A28701" s="25"/>
      <c r="B28701"/>
      <c r="C28701"/>
      <c r="D28701"/>
      <c r="E28701"/>
      <c r="F28701"/>
      <c r="G28701"/>
      <c r="H28701"/>
      <c r="I28701"/>
      <c r="K28701"/>
      <c r="L28701"/>
      <c r="M28701"/>
      <c r="N28701"/>
      <c r="O28701"/>
      <c r="P28701"/>
      <c r="S28701"/>
    </row>
    <row r="28702" spans="1:19" x14ac:dyDescent="0.3">
      <c r="A28702" s="25"/>
      <c r="B28702"/>
      <c r="C28702"/>
      <c r="D28702"/>
      <c r="E28702"/>
      <c r="F28702"/>
      <c r="G28702"/>
      <c r="H28702"/>
      <c r="I28702"/>
      <c r="K28702"/>
      <c r="L28702"/>
      <c r="M28702"/>
      <c r="N28702"/>
      <c r="O28702"/>
      <c r="P28702"/>
      <c r="S28702"/>
    </row>
    <row r="28703" spans="1:19" x14ac:dyDescent="0.3">
      <c r="A28703" s="25"/>
      <c r="B28703"/>
      <c r="C28703"/>
      <c r="D28703"/>
      <c r="E28703"/>
      <c r="F28703"/>
      <c r="G28703"/>
      <c r="H28703"/>
      <c r="I28703"/>
      <c r="K28703"/>
      <c r="L28703"/>
      <c r="M28703"/>
      <c r="N28703"/>
      <c r="O28703"/>
      <c r="P28703"/>
      <c r="S28703"/>
    </row>
    <row r="28704" spans="1:19" x14ac:dyDescent="0.3">
      <c r="A28704" s="25"/>
      <c r="B28704"/>
      <c r="C28704"/>
      <c r="D28704"/>
      <c r="E28704"/>
      <c r="F28704"/>
      <c r="G28704"/>
      <c r="H28704"/>
      <c r="I28704"/>
      <c r="K28704"/>
      <c r="L28704"/>
      <c r="M28704"/>
      <c r="N28704"/>
      <c r="O28704"/>
      <c r="P28704"/>
      <c r="S28704"/>
    </row>
    <row r="28705" spans="1:19" x14ac:dyDescent="0.3">
      <c r="A28705" s="25"/>
      <c r="B28705"/>
      <c r="C28705"/>
      <c r="D28705"/>
      <c r="E28705"/>
      <c r="F28705"/>
      <c r="G28705"/>
      <c r="H28705"/>
      <c r="I28705"/>
      <c r="K28705"/>
      <c r="L28705"/>
      <c r="M28705"/>
      <c r="N28705"/>
      <c r="O28705"/>
      <c r="P28705"/>
      <c r="S28705"/>
    </row>
    <row r="28706" spans="1:19" x14ac:dyDescent="0.3">
      <c r="A28706" s="25"/>
      <c r="B28706"/>
      <c r="C28706"/>
      <c r="D28706"/>
      <c r="E28706"/>
      <c r="F28706"/>
      <c r="G28706"/>
      <c r="H28706"/>
      <c r="I28706"/>
      <c r="K28706"/>
      <c r="L28706"/>
      <c r="M28706"/>
      <c r="N28706"/>
      <c r="O28706"/>
      <c r="P28706"/>
      <c r="S28706"/>
    </row>
    <row r="28707" spans="1:19" x14ac:dyDescent="0.3">
      <c r="A28707" s="25"/>
      <c r="B28707"/>
      <c r="C28707"/>
      <c r="D28707"/>
      <c r="E28707"/>
      <c r="F28707"/>
      <c r="G28707"/>
      <c r="H28707"/>
      <c r="I28707"/>
      <c r="K28707"/>
      <c r="L28707"/>
      <c r="M28707"/>
      <c r="N28707"/>
      <c r="O28707"/>
      <c r="P28707"/>
      <c r="S28707"/>
    </row>
    <row r="28708" spans="1:19" x14ac:dyDescent="0.3">
      <c r="A28708" s="25"/>
      <c r="B28708"/>
      <c r="C28708"/>
      <c r="D28708"/>
      <c r="E28708"/>
      <c r="F28708"/>
      <c r="G28708"/>
      <c r="H28708"/>
      <c r="I28708"/>
      <c r="K28708"/>
      <c r="L28708"/>
      <c r="M28708"/>
      <c r="N28708"/>
      <c r="O28708"/>
      <c r="P28708"/>
      <c r="S28708"/>
    </row>
    <row r="28709" spans="1:19" x14ac:dyDescent="0.3">
      <c r="A28709" s="25"/>
      <c r="B28709"/>
      <c r="C28709"/>
      <c r="D28709"/>
      <c r="E28709"/>
      <c r="F28709"/>
      <c r="G28709"/>
      <c r="H28709"/>
      <c r="I28709"/>
      <c r="K28709"/>
      <c r="L28709"/>
      <c r="M28709"/>
      <c r="N28709"/>
      <c r="O28709"/>
      <c r="P28709"/>
      <c r="S28709"/>
    </row>
    <row r="28710" spans="1:19" x14ac:dyDescent="0.3">
      <c r="A28710" s="25"/>
      <c r="B28710"/>
      <c r="C28710"/>
      <c r="D28710"/>
      <c r="E28710"/>
      <c r="F28710"/>
      <c r="G28710"/>
      <c r="H28710"/>
      <c r="I28710"/>
      <c r="K28710"/>
      <c r="L28710"/>
      <c r="M28710"/>
      <c r="N28710"/>
      <c r="O28710"/>
      <c r="P28710"/>
      <c r="S28710"/>
    </row>
    <row r="28711" spans="1:19" x14ac:dyDescent="0.3">
      <c r="A28711" s="25"/>
      <c r="B28711"/>
      <c r="C28711"/>
      <c r="D28711"/>
      <c r="E28711"/>
      <c r="F28711"/>
      <c r="G28711"/>
      <c r="H28711"/>
      <c r="I28711"/>
      <c r="K28711"/>
      <c r="L28711"/>
      <c r="M28711"/>
      <c r="N28711"/>
      <c r="O28711"/>
      <c r="P28711"/>
      <c r="S28711"/>
    </row>
    <row r="28712" spans="1:19" x14ac:dyDescent="0.3">
      <c r="A28712" s="25"/>
      <c r="B28712"/>
      <c r="C28712"/>
      <c r="D28712"/>
      <c r="E28712"/>
      <c r="F28712"/>
      <c r="G28712"/>
      <c r="H28712"/>
      <c r="I28712"/>
      <c r="K28712"/>
      <c r="L28712"/>
      <c r="M28712"/>
      <c r="N28712"/>
      <c r="O28712"/>
      <c r="P28712"/>
      <c r="S28712"/>
    </row>
    <row r="28713" spans="1:19" x14ac:dyDescent="0.3">
      <c r="A28713" s="25"/>
      <c r="B28713"/>
      <c r="C28713"/>
      <c r="D28713"/>
      <c r="E28713"/>
      <c r="F28713"/>
      <c r="G28713"/>
      <c r="H28713"/>
      <c r="I28713"/>
      <c r="K28713"/>
      <c r="L28713"/>
      <c r="M28713"/>
      <c r="N28713"/>
      <c r="O28713"/>
      <c r="P28713"/>
      <c r="S28713"/>
    </row>
    <row r="28714" spans="1:19" x14ac:dyDescent="0.3">
      <c r="A28714" s="25"/>
      <c r="B28714"/>
      <c r="C28714"/>
      <c r="D28714"/>
      <c r="E28714"/>
      <c r="F28714"/>
      <c r="G28714"/>
      <c r="H28714"/>
      <c r="I28714"/>
      <c r="K28714"/>
      <c r="L28714"/>
      <c r="M28714"/>
      <c r="N28714"/>
      <c r="O28714"/>
      <c r="P28714"/>
      <c r="S28714"/>
    </row>
    <row r="28715" spans="1:19" x14ac:dyDescent="0.3">
      <c r="A28715" s="25"/>
      <c r="B28715"/>
      <c r="C28715"/>
      <c r="D28715"/>
      <c r="E28715"/>
      <c r="F28715"/>
      <c r="G28715"/>
      <c r="H28715"/>
      <c r="I28715"/>
      <c r="K28715"/>
      <c r="L28715"/>
      <c r="M28715"/>
      <c r="N28715"/>
      <c r="O28715"/>
      <c r="P28715"/>
      <c r="S28715"/>
    </row>
    <row r="28716" spans="1:19" x14ac:dyDescent="0.3">
      <c r="A28716" s="25"/>
      <c r="B28716"/>
      <c r="C28716"/>
      <c r="D28716"/>
      <c r="E28716"/>
      <c r="F28716"/>
      <c r="G28716"/>
      <c r="H28716"/>
      <c r="I28716"/>
      <c r="K28716"/>
      <c r="L28716"/>
      <c r="M28716"/>
      <c r="N28716"/>
      <c r="O28716"/>
      <c r="P28716"/>
      <c r="S28716"/>
    </row>
    <row r="28717" spans="1:19" x14ac:dyDescent="0.3">
      <c r="A28717" s="25"/>
      <c r="B28717"/>
      <c r="C28717"/>
      <c r="D28717"/>
      <c r="E28717"/>
      <c r="F28717"/>
      <c r="G28717"/>
      <c r="H28717"/>
      <c r="I28717"/>
      <c r="K28717"/>
      <c r="L28717"/>
      <c r="M28717"/>
      <c r="N28717"/>
      <c r="O28717"/>
      <c r="P28717"/>
      <c r="S28717"/>
    </row>
    <row r="28718" spans="1:19" x14ac:dyDescent="0.3">
      <c r="A28718" s="25"/>
      <c r="B28718"/>
      <c r="C28718"/>
      <c r="D28718"/>
      <c r="E28718"/>
      <c r="F28718"/>
      <c r="G28718"/>
      <c r="H28718"/>
      <c r="I28718"/>
      <c r="K28718"/>
      <c r="L28718"/>
      <c r="M28718"/>
      <c r="N28718"/>
      <c r="O28718"/>
      <c r="P28718"/>
      <c r="S28718"/>
    </row>
    <row r="28719" spans="1:19" x14ac:dyDescent="0.3">
      <c r="A28719" s="25"/>
      <c r="B28719"/>
      <c r="C28719"/>
      <c r="D28719"/>
      <c r="E28719"/>
      <c r="F28719"/>
      <c r="G28719"/>
      <c r="H28719"/>
      <c r="I28719"/>
      <c r="K28719"/>
      <c r="L28719"/>
      <c r="M28719"/>
      <c r="N28719"/>
      <c r="O28719"/>
      <c r="P28719"/>
      <c r="S28719"/>
    </row>
    <row r="28720" spans="1:19" x14ac:dyDescent="0.3">
      <c r="A28720" s="25"/>
      <c r="B28720"/>
      <c r="C28720"/>
      <c r="D28720"/>
      <c r="E28720"/>
      <c r="F28720"/>
      <c r="G28720"/>
      <c r="H28720"/>
      <c r="I28720"/>
      <c r="K28720"/>
      <c r="L28720"/>
      <c r="M28720"/>
      <c r="N28720"/>
      <c r="O28720"/>
      <c r="P28720"/>
      <c r="S28720"/>
    </row>
    <row r="28721" spans="1:19" x14ac:dyDescent="0.3">
      <c r="A28721" s="25"/>
      <c r="B28721"/>
      <c r="C28721"/>
      <c r="D28721"/>
      <c r="E28721"/>
      <c r="F28721"/>
      <c r="G28721"/>
      <c r="H28721"/>
      <c r="I28721" s="14"/>
      <c r="K28721"/>
      <c r="L28721"/>
      <c r="M28721"/>
      <c r="N28721"/>
      <c r="O28721"/>
      <c r="P28721"/>
      <c r="S28721"/>
    </row>
    <row r="28722" spans="1:19" x14ac:dyDescent="0.3">
      <c r="A28722" s="25"/>
      <c r="B28722"/>
      <c r="C28722"/>
      <c r="D28722"/>
      <c r="E28722"/>
      <c r="F28722"/>
      <c r="G28722"/>
      <c r="H28722"/>
      <c r="I28722" s="14"/>
      <c r="K28722"/>
      <c r="L28722"/>
      <c r="M28722"/>
      <c r="N28722"/>
      <c r="O28722"/>
      <c r="P28722"/>
      <c r="S28722"/>
    </row>
    <row r="28723" spans="1:19" x14ac:dyDescent="0.3">
      <c r="A28723" s="25"/>
      <c r="B28723"/>
      <c r="C28723"/>
      <c r="D28723"/>
      <c r="E28723"/>
      <c r="F28723"/>
      <c r="G28723"/>
      <c r="H28723"/>
      <c r="I28723" s="14"/>
      <c r="K28723"/>
      <c r="L28723"/>
      <c r="M28723"/>
      <c r="N28723"/>
      <c r="O28723"/>
      <c r="P28723"/>
      <c r="S28723"/>
    </row>
    <row r="28724" spans="1:19" x14ac:dyDescent="0.3">
      <c r="A28724" s="25"/>
      <c r="B28724"/>
      <c r="C28724"/>
      <c r="D28724"/>
      <c r="E28724"/>
      <c r="F28724"/>
      <c r="G28724"/>
      <c r="H28724"/>
      <c r="I28724"/>
      <c r="K28724"/>
      <c r="L28724"/>
      <c r="M28724"/>
      <c r="N28724"/>
      <c r="O28724"/>
      <c r="P28724"/>
      <c r="S28724"/>
    </row>
    <row r="28725" spans="1:19" x14ac:dyDescent="0.3">
      <c r="A28725" s="25"/>
      <c r="B28725"/>
      <c r="C28725"/>
      <c r="D28725"/>
      <c r="E28725"/>
      <c r="F28725"/>
      <c r="G28725"/>
      <c r="H28725"/>
      <c r="I28725"/>
      <c r="K28725"/>
      <c r="L28725"/>
      <c r="M28725"/>
      <c r="N28725"/>
      <c r="O28725"/>
      <c r="P28725"/>
      <c r="S28725"/>
    </row>
    <row r="28726" spans="1:19" x14ac:dyDescent="0.3">
      <c r="A28726" s="25"/>
      <c r="B28726"/>
      <c r="C28726"/>
      <c r="D28726"/>
      <c r="E28726"/>
      <c r="F28726"/>
      <c r="G28726"/>
      <c r="H28726"/>
      <c r="I28726"/>
      <c r="K28726"/>
      <c r="L28726"/>
      <c r="M28726"/>
      <c r="N28726"/>
      <c r="O28726"/>
      <c r="P28726"/>
      <c r="S28726"/>
    </row>
    <row r="28727" spans="1:19" x14ac:dyDescent="0.3">
      <c r="A28727" s="25"/>
      <c r="B28727"/>
      <c r="C28727"/>
      <c r="D28727"/>
      <c r="E28727"/>
      <c r="F28727"/>
      <c r="G28727"/>
      <c r="H28727"/>
      <c r="I28727"/>
      <c r="K28727"/>
      <c r="L28727"/>
      <c r="M28727"/>
      <c r="N28727"/>
      <c r="O28727"/>
      <c r="P28727"/>
      <c r="S28727"/>
    </row>
    <row r="28728" spans="1:19" x14ac:dyDescent="0.3">
      <c r="A28728" s="25"/>
      <c r="B28728"/>
      <c r="C28728"/>
      <c r="D28728"/>
      <c r="E28728"/>
      <c r="F28728"/>
      <c r="G28728"/>
      <c r="H28728"/>
      <c r="I28728"/>
      <c r="K28728"/>
      <c r="L28728"/>
      <c r="M28728"/>
      <c r="N28728"/>
      <c r="O28728"/>
      <c r="P28728"/>
      <c r="S28728"/>
    </row>
    <row r="28729" spans="1:19" x14ac:dyDescent="0.3">
      <c r="A28729" s="25"/>
      <c r="B28729"/>
      <c r="C28729"/>
      <c r="D28729"/>
      <c r="E28729"/>
      <c r="F28729"/>
      <c r="G28729"/>
      <c r="H28729"/>
      <c r="I28729"/>
      <c r="K28729"/>
      <c r="L28729"/>
      <c r="M28729"/>
      <c r="N28729"/>
      <c r="O28729"/>
      <c r="P28729"/>
      <c r="S28729"/>
    </row>
    <row r="28730" spans="1:19" x14ac:dyDescent="0.3">
      <c r="A28730" s="25"/>
      <c r="B28730"/>
      <c r="C28730"/>
      <c r="D28730"/>
      <c r="E28730"/>
      <c r="F28730"/>
      <c r="G28730"/>
      <c r="H28730"/>
      <c r="I28730"/>
      <c r="K28730"/>
      <c r="L28730"/>
      <c r="M28730"/>
      <c r="N28730"/>
      <c r="O28730"/>
      <c r="P28730"/>
      <c r="S28730"/>
    </row>
    <row r="28731" spans="1:19" x14ac:dyDescent="0.3">
      <c r="A28731" s="25"/>
      <c r="B28731"/>
      <c r="C28731"/>
      <c r="D28731"/>
      <c r="E28731"/>
      <c r="F28731"/>
      <c r="G28731"/>
      <c r="H28731"/>
      <c r="I28731"/>
      <c r="K28731"/>
      <c r="L28731"/>
      <c r="M28731"/>
      <c r="N28731"/>
      <c r="O28731"/>
      <c r="P28731"/>
      <c r="S28731"/>
    </row>
    <row r="28732" spans="1:19" x14ac:dyDescent="0.3">
      <c r="A28732" s="25"/>
      <c r="B28732"/>
      <c r="C28732"/>
      <c r="D28732"/>
      <c r="E28732"/>
      <c r="F28732"/>
      <c r="G28732"/>
      <c r="H28732"/>
      <c r="I28732"/>
      <c r="K28732"/>
      <c r="L28732"/>
      <c r="M28732"/>
      <c r="N28732"/>
      <c r="O28732"/>
      <c r="P28732"/>
      <c r="S28732"/>
    </row>
    <row r="28733" spans="1:19" x14ac:dyDescent="0.3">
      <c r="A28733" s="25"/>
      <c r="B28733"/>
      <c r="C28733"/>
      <c r="D28733"/>
      <c r="E28733"/>
      <c r="F28733"/>
      <c r="G28733"/>
      <c r="H28733"/>
      <c r="I28733"/>
      <c r="K28733"/>
      <c r="L28733"/>
      <c r="M28733"/>
      <c r="N28733"/>
      <c r="O28733"/>
      <c r="P28733"/>
      <c r="S28733"/>
    </row>
    <row r="28734" spans="1:19" x14ac:dyDescent="0.3">
      <c r="A28734" s="25"/>
      <c r="B28734"/>
      <c r="C28734"/>
      <c r="D28734"/>
      <c r="E28734"/>
      <c r="F28734"/>
      <c r="G28734"/>
      <c r="H28734"/>
      <c r="I28734"/>
      <c r="K28734"/>
      <c r="L28734"/>
      <c r="M28734"/>
      <c r="N28734"/>
      <c r="O28734"/>
      <c r="P28734"/>
      <c r="S28734"/>
    </row>
    <row r="28735" spans="1:19" x14ac:dyDescent="0.3">
      <c r="A28735" s="25"/>
      <c r="B28735"/>
      <c r="C28735"/>
      <c r="D28735"/>
      <c r="E28735"/>
      <c r="F28735"/>
      <c r="G28735"/>
      <c r="H28735"/>
      <c r="I28735"/>
      <c r="K28735"/>
      <c r="L28735"/>
      <c r="M28735"/>
      <c r="N28735"/>
      <c r="O28735"/>
      <c r="P28735"/>
      <c r="S28735"/>
    </row>
    <row r="28736" spans="1:19" x14ac:dyDescent="0.3">
      <c r="A28736" s="25"/>
      <c r="B28736"/>
      <c r="C28736"/>
      <c r="D28736"/>
      <c r="E28736"/>
      <c r="F28736"/>
      <c r="G28736"/>
      <c r="H28736"/>
      <c r="I28736"/>
      <c r="K28736"/>
      <c r="L28736"/>
      <c r="M28736"/>
      <c r="N28736"/>
      <c r="O28736"/>
      <c r="P28736"/>
      <c r="S28736"/>
    </row>
    <row r="28737" spans="1:19" x14ac:dyDescent="0.3">
      <c r="A28737" s="25"/>
      <c r="B28737"/>
      <c r="C28737"/>
      <c r="D28737"/>
      <c r="E28737"/>
      <c r="F28737"/>
      <c r="G28737"/>
      <c r="H28737"/>
      <c r="I28737"/>
      <c r="K28737"/>
      <c r="L28737"/>
      <c r="M28737"/>
      <c r="N28737"/>
      <c r="O28737"/>
      <c r="P28737"/>
      <c r="S28737"/>
    </row>
    <row r="28738" spans="1:19" x14ac:dyDescent="0.3">
      <c r="A28738" s="25"/>
      <c r="B28738"/>
      <c r="C28738"/>
      <c r="D28738"/>
      <c r="E28738"/>
      <c r="F28738"/>
      <c r="G28738"/>
      <c r="H28738"/>
      <c r="I28738"/>
      <c r="K28738"/>
      <c r="L28738"/>
      <c r="M28738"/>
      <c r="N28738"/>
      <c r="O28738"/>
      <c r="P28738"/>
      <c r="S28738"/>
    </row>
    <row r="28739" spans="1:19" x14ac:dyDescent="0.3">
      <c r="A28739" s="25"/>
      <c r="B28739"/>
      <c r="C28739"/>
      <c r="D28739"/>
      <c r="E28739"/>
      <c r="F28739"/>
      <c r="G28739"/>
      <c r="H28739"/>
      <c r="I28739"/>
      <c r="K28739"/>
      <c r="L28739"/>
      <c r="M28739"/>
      <c r="N28739"/>
      <c r="O28739"/>
      <c r="P28739"/>
      <c r="S28739"/>
    </row>
    <row r="28740" spans="1:19" x14ac:dyDescent="0.3">
      <c r="A28740" s="25"/>
      <c r="B28740"/>
      <c r="C28740"/>
      <c r="D28740"/>
      <c r="E28740"/>
      <c r="F28740"/>
      <c r="G28740"/>
      <c r="H28740"/>
      <c r="I28740"/>
      <c r="K28740"/>
      <c r="L28740"/>
      <c r="M28740"/>
      <c r="N28740"/>
      <c r="O28740"/>
      <c r="P28740"/>
      <c r="S28740"/>
    </row>
    <row r="28741" spans="1:19" x14ac:dyDescent="0.3">
      <c r="A28741" s="25"/>
      <c r="B28741"/>
      <c r="C28741"/>
      <c r="D28741"/>
      <c r="E28741"/>
      <c r="F28741"/>
      <c r="G28741"/>
      <c r="H28741"/>
      <c r="I28741"/>
      <c r="K28741"/>
      <c r="L28741"/>
      <c r="M28741"/>
      <c r="N28741"/>
      <c r="O28741"/>
      <c r="P28741"/>
      <c r="S28741"/>
    </row>
    <row r="28742" spans="1:19" x14ac:dyDescent="0.3">
      <c r="A28742" s="25"/>
      <c r="B28742"/>
      <c r="C28742"/>
      <c r="D28742"/>
      <c r="E28742"/>
      <c r="F28742"/>
      <c r="G28742"/>
      <c r="H28742"/>
      <c r="I28742"/>
      <c r="K28742"/>
      <c r="L28742"/>
      <c r="M28742"/>
      <c r="N28742"/>
      <c r="O28742"/>
      <c r="P28742"/>
      <c r="S28742"/>
    </row>
    <row r="28743" spans="1:19" x14ac:dyDescent="0.3">
      <c r="A28743" s="25"/>
      <c r="B28743"/>
      <c r="C28743"/>
      <c r="D28743"/>
      <c r="E28743"/>
      <c r="F28743"/>
      <c r="G28743"/>
      <c r="H28743"/>
      <c r="I28743"/>
      <c r="K28743"/>
      <c r="L28743"/>
      <c r="M28743"/>
      <c r="N28743"/>
      <c r="O28743"/>
      <c r="P28743"/>
      <c r="S28743"/>
    </row>
    <row r="28744" spans="1:19" x14ac:dyDescent="0.3">
      <c r="A28744" s="25"/>
      <c r="B28744"/>
      <c r="C28744"/>
      <c r="D28744"/>
      <c r="E28744"/>
      <c r="F28744"/>
      <c r="G28744"/>
      <c r="H28744"/>
      <c r="I28744"/>
      <c r="K28744"/>
      <c r="L28744"/>
      <c r="M28744"/>
      <c r="N28744"/>
      <c r="O28744"/>
      <c r="P28744"/>
      <c r="S28744"/>
    </row>
    <row r="28745" spans="1:19" x14ac:dyDescent="0.3">
      <c r="A28745" s="25"/>
      <c r="B28745"/>
      <c r="C28745"/>
      <c r="D28745"/>
      <c r="E28745"/>
      <c r="F28745"/>
      <c r="G28745"/>
      <c r="H28745"/>
      <c r="I28745"/>
      <c r="K28745"/>
      <c r="L28745"/>
      <c r="M28745"/>
      <c r="N28745"/>
      <c r="O28745"/>
      <c r="P28745"/>
      <c r="S28745"/>
    </row>
    <row r="28746" spans="1:19" x14ac:dyDescent="0.3">
      <c r="A28746" s="25"/>
      <c r="B28746"/>
      <c r="C28746"/>
      <c r="D28746"/>
      <c r="E28746"/>
      <c r="F28746"/>
      <c r="G28746"/>
      <c r="H28746"/>
      <c r="I28746"/>
      <c r="K28746"/>
      <c r="L28746"/>
      <c r="M28746"/>
      <c r="N28746"/>
      <c r="O28746"/>
      <c r="P28746"/>
      <c r="S28746"/>
    </row>
    <row r="28747" spans="1:19" x14ac:dyDescent="0.3">
      <c r="A28747" s="25"/>
      <c r="B28747"/>
      <c r="C28747"/>
      <c r="D28747"/>
      <c r="E28747"/>
      <c r="F28747"/>
      <c r="G28747"/>
      <c r="H28747"/>
      <c r="I28747"/>
      <c r="K28747"/>
      <c r="L28747"/>
      <c r="M28747"/>
      <c r="N28747"/>
      <c r="O28747"/>
      <c r="P28747"/>
      <c r="S28747"/>
    </row>
    <row r="28748" spans="1:19" x14ac:dyDescent="0.3">
      <c r="A28748" s="25"/>
      <c r="B28748"/>
      <c r="C28748"/>
      <c r="D28748"/>
      <c r="E28748"/>
      <c r="F28748"/>
      <c r="G28748"/>
      <c r="H28748"/>
      <c r="I28748"/>
      <c r="K28748"/>
      <c r="L28748"/>
      <c r="M28748"/>
      <c r="N28748"/>
      <c r="O28748"/>
      <c r="P28748"/>
      <c r="S28748"/>
    </row>
    <row r="28749" spans="1:19" x14ac:dyDescent="0.3">
      <c r="A28749" s="25"/>
      <c r="B28749"/>
      <c r="C28749"/>
      <c r="D28749"/>
      <c r="E28749"/>
      <c r="F28749"/>
      <c r="G28749"/>
      <c r="H28749"/>
      <c r="I28749"/>
      <c r="K28749"/>
      <c r="L28749"/>
      <c r="M28749"/>
      <c r="N28749"/>
      <c r="O28749"/>
      <c r="P28749"/>
      <c r="S28749"/>
    </row>
    <row r="28750" spans="1:19" x14ac:dyDescent="0.3">
      <c r="A28750" s="25"/>
      <c r="B28750"/>
      <c r="C28750"/>
      <c r="D28750"/>
      <c r="E28750"/>
      <c r="F28750"/>
      <c r="G28750"/>
      <c r="H28750"/>
      <c r="I28750"/>
      <c r="K28750"/>
      <c r="L28750"/>
      <c r="M28750"/>
      <c r="N28750"/>
      <c r="O28750"/>
      <c r="P28750"/>
      <c r="S28750"/>
    </row>
    <row r="28751" spans="1:19" x14ac:dyDescent="0.3">
      <c r="A28751" s="25"/>
      <c r="B28751"/>
      <c r="C28751"/>
      <c r="D28751"/>
      <c r="E28751"/>
      <c r="F28751"/>
      <c r="G28751"/>
      <c r="H28751"/>
      <c r="I28751"/>
      <c r="K28751"/>
      <c r="L28751"/>
      <c r="M28751"/>
      <c r="N28751"/>
      <c r="O28751"/>
      <c r="P28751"/>
      <c r="S28751"/>
    </row>
    <row r="28752" spans="1:19" x14ac:dyDescent="0.3">
      <c r="A28752" s="25"/>
      <c r="B28752"/>
      <c r="C28752"/>
      <c r="D28752"/>
      <c r="E28752"/>
      <c r="F28752"/>
      <c r="G28752"/>
      <c r="H28752"/>
      <c r="I28752"/>
      <c r="K28752"/>
      <c r="L28752"/>
      <c r="M28752"/>
      <c r="N28752"/>
      <c r="O28752"/>
      <c r="P28752"/>
      <c r="S28752"/>
    </row>
    <row r="28753" spans="1:19" x14ac:dyDescent="0.3">
      <c r="A28753" s="25"/>
      <c r="B28753"/>
      <c r="C28753"/>
      <c r="D28753"/>
      <c r="E28753"/>
      <c r="F28753"/>
      <c r="G28753"/>
      <c r="H28753"/>
      <c r="I28753"/>
      <c r="K28753"/>
      <c r="L28753"/>
      <c r="M28753"/>
      <c r="N28753"/>
      <c r="O28753"/>
      <c r="P28753"/>
      <c r="S28753"/>
    </row>
    <row r="28754" spans="1:19" x14ac:dyDescent="0.3">
      <c r="A28754" s="25"/>
      <c r="B28754"/>
      <c r="C28754"/>
      <c r="D28754"/>
      <c r="E28754"/>
      <c r="F28754"/>
      <c r="G28754"/>
      <c r="H28754"/>
      <c r="I28754"/>
      <c r="K28754"/>
      <c r="L28754"/>
      <c r="M28754"/>
      <c r="N28754"/>
      <c r="O28754"/>
      <c r="P28754"/>
      <c r="S28754"/>
    </row>
    <row r="28755" spans="1:19" x14ac:dyDescent="0.3">
      <c r="A28755" s="25"/>
      <c r="B28755"/>
      <c r="C28755"/>
      <c r="D28755"/>
      <c r="E28755"/>
      <c r="F28755"/>
      <c r="G28755"/>
      <c r="H28755" s="14"/>
      <c r="I28755" s="14"/>
      <c r="K28755"/>
      <c r="L28755"/>
      <c r="M28755"/>
      <c r="N28755"/>
      <c r="O28755"/>
      <c r="P28755"/>
      <c r="S28755"/>
    </row>
    <row r="28756" spans="1:19" x14ac:dyDescent="0.3">
      <c r="A28756" s="25"/>
      <c r="B28756"/>
      <c r="C28756"/>
      <c r="D28756"/>
      <c r="E28756"/>
      <c r="F28756"/>
      <c r="G28756"/>
      <c r="H28756" s="14"/>
      <c r="I28756" s="14"/>
      <c r="K28756"/>
      <c r="L28756"/>
      <c r="M28756"/>
      <c r="N28756"/>
      <c r="O28756"/>
      <c r="P28756"/>
      <c r="S28756"/>
    </row>
    <row r="28757" spans="1:19" x14ac:dyDescent="0.3">
      <c r="A28757" s="25"/>
      <c r="B28757"/>
      <c r="C28757"/>
      <c r="D28757"/>
      <c r="E28757"/>
      <c r="F28757"/>
      <c r="G28757"/>
      <c r="H28757" s="14"/>
      <c r="I28757" s="14"/>
      <c r="K28757"/>
      <c r="L28757"/>
      <c r="M28757"/>
      <c r="N28757"/>
      <c r="O28757"/>
      <c r="P28757"/>
      <c r="S28757"/>
    </row>
    <row r="28758" spans="1:19" x14ac:dyDescent="0.3">
      <c r="A28758" s="25"/>
      <c r="B28758"/>
      <c r="C28758"/>
      <c r="D28758"/>
      <c r="E28758"/>
      <c r="F28758"/>
      <c r="G28758"/>
      <c r="H28758" s="14"/>
      <c r="I28758" s="14"/>
      <c r="K28758"/>
      <c r="L28758"/>
      <c r="M28758"/>
      <c r="N28758"/>
      <c r="O28758"/>
      <c r="P28758"/>
      <c r="S28758"/>
    </row>
    <row r="28759" spans="1:19" x14ac:dyDescent="0.3">
      <c r="A28759" s="25"/>
      <c r="B28759"/>
      <c r="C28759"/>
      <c r="D28759"/>
      <c r="E28759"/>
      <c r="F28759"/>
      <c r="G28759"/>
      <c r="H28759" s="26"/>
      <c r="I28759" s="26"/>
      <c r="K28759"/>
      <c r="L28759"/>
      <c r="M28759"/>
      <c r="N28759"/>
      <c r="O28759"/>
      <c r="P28759"/>
      <c r="S28759"/>
    </row>
    <row r="28760" spans="1:19" x14ac:dyDescent="0.3">
      <c r="A28760" s="25"/>
      <c r="B28760"/>
      <c r="C28760"/>
      <c r="D28760"/>
      <c r="E28760"/>
      <c r="F28760"/>
      <c r="G28760"/>
      <c r="H28760" s="26"/>
      <c r="I28760" s="26"/>
      <c r="K28760"/>
      <c r="L28760"/>
      <c r="M28760"/>
      <c r="N28760"/>
      <c r="O28760"/>
      <c r="P28760"/>
      <c r="S28760"/>
    </row>
    <row r="28761" spans="1:19" x14ac:dyDescent="0.3">
      <c r="A28761" s="25"/>
      <c r="B28761"/>
      <c r="C28761"/>
      <c r="D28761"/>
      <c r="E28761"/>
      <c r="F28761"/>
      <c r="G28761"/>
      <c r="H28761" s="26"/>
      <c r="I28761" s="26"/>
      <c r="K28761"/>
      <c r="L28761"/>
      <c r="M28761"/>
      <c r="N28761"/>
      <c r="O28761"/>
      <c r="P28761"/>
      <c r="S28761"/>
    </row>
    <row r="28762" spans="1:19" x14ac:dyDescent="0.3">
      <c r="A28762" s="25"/>
      <c r="B28762"/>
      <c r="C28762"/>
      <c r="D28762"/>
      <c r="E28762"/>
      <c r="F28762"/>
      <c r="G28762"/>
      <c r="H28762" s="26"/>
      <c r="I28762" s="26"/>
      <c r="K28762"/>
      <c r="L28762"/>
      <c r="M28762"/>
      <c r="N28762"/>
      <c r="O28762"/>
      <c r="P28762"/>
      <c r="S28762"/>
    </row>
    <row r="28763" spans="1:19" x14ac:dyDescent="0.3">
      <c r="A28763" s="25"/>
      <c r="B28763"/>
      <c r="C28763"/>
      <c r="D28763"/>
      <c r="E28763"/>
      <c r="F28763"/>
      <c r="G28763"/>
      <c r="H28763"/>
      <c r="I28763"/>
      <c r="K28763"/>
      <c r="L28763"/>
      <c r="M28763"/>
      <c r="N28763"/>
      <c r="O28763"/>
      <c r="P28763"/>
      <c r="S28763"/>
    </row>
    <row r="28764" spans="1:19" x14ac:dyDescent="0.3">
      <c r="A28764" s="25"/>
      <c r="B28764"/>
      <c r="C28764"/>
      <c r="D28764"/>
      <c r="E28764"/>
      <c r="F28764"/>
      <c r="G28764"/>
      <c r="H28764"/>
      <c r="I28764"/>
      <c r="K28764"/>
      <c r="L28764"/>
      <c r="M28764"/>
      <c r="N28764"/>
      <c r="O28764"/>
      <c r="P28764"/>
      <c r="S28764"/>
    </row>
    <row r="28765" spans="1:19" x14ac:dyDescent="0.3">
      <c r="A28765" s="25"/>
      <c r="B28765"/>
      <c r="C28765"/>
      <c r="D28765"/>
      <c r="E28765"/>
      <c r="F28765"/>
      <c r="G28765"/>
      <c r="H28765"/>
      <c r="I28765"/>
      <c r="K28765"/>
      <c r="L28765"/>
      <c r="M28765"/>
      <c r="N28765"/>
      <c r="O28765"/>
      <c r="P28765"/>
      <c r="S28765"/>
    </row>
    <row r="28766" spans="1:19" x14ac:dyDescent="0.3">
      <c r="A28766" s="25"/>
      <c r="B28766"/>
      <c r="C28766"/>
      <c r="D28766"/>
      <c r="E28766"/>
      <c r="F28766"/>
      <c r="G28766"/>
      <c r="H28766"/>
      <c r="I28766"/>
      <c r="K28766"/>
      <c r="L28766"/>
      <c r="M28766"/>
      <c r="N28766"/>
      <c r="O28766"/>
      <c r="P28766"/>
      <c r="S28766"/>
    </row>
    <row r="28767" spans="1:19" x14ac:dyDescent="0.3">
      <c r="A28767" s="25"/>
      <c r="B28767"/>
      <c r="C28767"/>
      <c r="D28767"/>
      <c r="E28767"/>
      <c r="F28767"/>
      <c r="G28767"/>
      <c r="H28767"/>
      <c r="I28767"/>
      <c r="K28767"/>
      <c r="L28767"/>
      <c r="M28767"/>
      <c r="N28767"/>
      <c r="O28767"/>
      <c r="P28767"/>
      <c r="S28767"/>
    </row>
    <row r="28768" spans="1:19" x14ac:dyDescent="0.3">
      <c r="A28768" s="25"/>
      <c r="B28768"/>
      <c r="C28768"/>
      <c r="D28768"/>
      <c r="E28768"/>
      <c r="F28768"/>
      <c r="G28768"/>
      <c r="H28768"/>
      <c r="I28768"/>
      <c r="K28768"/>
      <c r="L28768"/>
      <c r="M28768"/>
      <c r="N28768"/>
      <c r="O28768"/>
      <c r="P28768"/>
      <c r="S28768"/>
    </row>
    <row r="28769" spans="1:19" x14ac:dyDescent="0.3">
      <c r="A28769" s="25"/>
      <c r="B28769"/>
      <c r="C28769"/>
      <c r="D28769"/>
      <c r="E28769"/>
      <c r="F28769"/>
      <c r="G28769"/>
      <c r="H28769"/>
      <c r="I28769"/>
      <c r="K28769"/>
      <c r="L28769"/>
      <c r="M28769"/>
      <c r="N28769"/>
      <c r="O28769"/>
      <c r="P28769"/>
      <c r="S28769"/>
    </row>
    <row r="28770" spans="1:19" x14ac:dyDescent="0.3">
      <c r="A28770" s="25"/>
      <c r="B28770"/>
      <c r="C28770"/>
      <c r="D28770"/>
      <c r="E28770"/>
      <c r="F28770"/>
      <c r="G28770"/>
      <c r="H28770"/>
      <c r="I28770"/>
      <c r="K28770"/>
      <c r="L28770"/>
      <c r="M28770"/>
      <c r="N28770"/>
      <c r="O28770"/>
      <c r="P28770"/>
      <c r="S28770"/>
    </row>
    <row r="28771" spans="1:19" x14ac:dyDescent="0.3">
      <c r="A28771" s="25"/>
      <c r="B28771"/>
      <c r="C28771"/>
      <c r="D28771"/>
      <c r="E28771"/>
      <c r="F28771"/>
      <c r="G28771"/>
      <c r="H28771"/>
      <c r="I28771"/>
      <c r="K28771"/>
      <c r="L28771"/>
      <c r="M28771"/>
      <c r="N28771"/>
      <c r="O28771"/>
      <c r="P28771"/>
      <c r="S28771"/>
    </row>
    <row r="28772" spans="1:19" x14ac:dyDescent="0.3">
      <c r="A28772" s="25"/>
      <c r="B28772"/>
      <c r="C28772"/>
      <c r="D28772"/>
      <c r="E28772"/>
      <c r="F28772"/>
      <c r="G28772"/>
      <c r="H28772"/>
      <c r="I28772"/>
      <c r="K28772"/>
      <c r="L28772"/>
      <c r="M28772"/>
      <c r="N28772"/>
      <c r="O28772"/>
      <c r="P28772"/>
      <c r="S28772"/>
    </row>
    <row r="28773" spans="1:19" x14ac:dyDescent="0.3">
      <c r="A28773" s="25"/>
      <c r="B28773"/>
      <c r="C28773"/>
      <c r="D28773"/>
      <c r="E28773"/>
      <c r="F28773"/>
      <c r="G28773"/>
      <c r="H28773"/>
      <c r="I28773"/>
      <c r="K28773"/>
      <c r="L28773"/>
      <c r="M28773"/>
      <c r="N28773"/>
      <c r="O28773"/>
      <c r="P28773"/>
      <c r="S28773"/>
    </row>
    <row r="28774" spans="1:19" x14ac:dyDescent="0.3">
      <c r="A28774" s="25"/>
      <c r="B28774"/>
      <c r="C28774"/>
      <c r="D28774"/>
      <c r="E28774"/>
      <c r="F28774"/>
      <c r="G28774"/>
      <c r="H28774"/>
      <c r="I28774"/>
      <c r="K28774"/>
      <c r="L28774"/>
      <c r="M28774"/>
      <c r="N28774"/>
      <c r="O28774"/>
      <c r="P28774"/>
      <c r="S28774"/>
    </row>
    <row r="28775" spans="1:19" x14ac:dyDescent="0.3">
      <c r="A28775" s="25"/>
      <c r="B28775"/>
      <c r="C28775"/>
      <c r="D28775"/>
      <c r="E28775"/>
      <c r="F28775"/>
      <c r="G28775"/>
      <c r="H28775"/>
      <c r="I28775"/>
      <c r="K28775"/>
      <c r="L28775"/>
      <c r="M28775"/>
      <c r="N28775"/>
      <c r="O28775"/>
      <c r="P28775"/>
      <c r="S28775"/>
    </row>
    <row r="28776" spans="1:19" x14ac:dyDescent="0.3">
      <c r="A28776" s="25"/>
      <c r="B28776"/>
      <c r="C28776"/>
      <c r="D28776"/>
      <c r="E28776"/>
      <c r="F28776"/>
      <c r="G28776"/>
      <c r="H28776"/>
      <c r="I28776"/>
      <c r="K28776"/>
      <c r="L28776"/>
      <c r="M28776"/>
      <c r="N28776"/>
      <c r="O28776"/>
      <c r="P28776"/>
      <c r="S28776"/>
    </row>
    <row r="28777" spans="1:19" x14ac:dyDescent="0.3">
      <c r="A28777" s="25"/>
      <c r="B28777"/>
      <c r="C28777"/>
      <c r="D28777"/>
      <c r="E28777"/>
      <c r="F28777"/>
      <c r="G28777"/>
      <c r="H28777"/>
      <c r="I28777"/>
      <c r="K28777"/>
      <c r="L28777"/>
      <c r="M28777"/>
      <c r="N28777"/>
      <c r="O28777"/>
      <c r="P28777"/>
      <c r="S28777"/>
    </row>
    <row r="28778" spans="1:19" x14ac:dyDescent="0.3">
      <c r="A28778" s="25"/>
      <c r="B28778"/>
      <c r="C28778"/>
      <c r="D28778"/>
      <c r="E28778"/>
      <c r="F28778"/>
      <c r="G28778"/>
      <c r="H28778" s="26"/>
      <c r="I28778" s="26"/>
      <c r="K28778"/>
      <c r="L28778"/>
      <c r="M28778"/>
      <c r="N28778"/>
      <c r="O28778"/>
      <c r="P28778"/>
      <c r="S28778"/>
    </row>
    <row r="28779" spans="1:19" x14ac:dyDescent="0.3">
      <c r="A28779" s="25"/>
      <c r="B28779"/>
      <c r="C28779"/>
      <c r="D28779"/>
      <c r="E28779"/>
      <c r="F28779"/>
      <c r="G28779"/>
      <c r="H28779" s="26"/>
      <c r="I28779" s="26"/>
      <c r="K28779"/>
      <c r="L28779"/>
      <c r="M28779"/>
      <c r="N28779"/>
      <c r="O28779"/>
      <c r="P28779"/>
      <c r="S28779"/>
    </row>
    <row r="28780" spans="1:19" x14ac:dyDescent="0.3">
      <c r="A28780" s="25"/>
      <c r="B28780"/>
      <c r="C28780"/>
      <c r="D28780"/>
      <c r="E28780"/>
      <c r="F28780"/>
      <c r="G28780"/>
      <c r="H28780" s="26"/>
      <c r="I28780" s="26"/>
      <c r="K28780"/>
      <c r="L28780"/>
      <c r="M28780"/>
      <c r="N28780"/>
      <c r="O28780"/>
      <c r="P28780"/>
      <c r="S28780"/>
    </row>
    <row r="28781" spans="1:19" x14ac:dyDescent="0.3">
      <c r="A28781" s="25"/>
      <c r="B28781"/>
      <c r="C28781"/>
      <c r="D28781"/>
      <c r="E28781"/>
      <c r="F28781"/>
      <c r="G28781"/>
      <c r="H28781" s="26"/>
      <c r="I28781" s="26"/>
      <c r="K28781"/>
      <c r="L28781"/>
      <c r="M28781"/>
      <c r="N28781"/>
      <c r="O28781"/>
      <c r="P28781"/>
      <c r="S28781"/>
    </row>
    <row r="28782" spans="1:19" x14ac:dyDescent="0.3">
      <c r="A28782" s="25"/>
      <c r="B28782"/>
      <c r="C28782"/>
      <c r="D28782"/>
      <c r="E28782"/>
      <c r="F28782"/>
      <c r="G28782"/>
      <c r="H28782"/>
      <c r="I28782"/>
      <c r="K28782"/>
      <c r="L28782"/>
      <c r="M28782"/>
      <c r="N28782"/>
      <c r="O28782"/>
      <c r="P28782"/>
      <c r="S28782"/>
    </row>
    <row r="28783" spans="1:19" x14ac:dyDescent="0.3">
      <c r="A28783" s="25"/>
      <c r="B28783"/>
      <c r="C28783"/>
      <c r="D28783"/>
      <c r="E28783"/>
      <c r="F28783"/>
      <c r="G28783"/>
      <c r="H28783"/>
      <c r="I28783"/>
      <c r="K28783"/>
      <c r="L28783"/>
      <c r="M28783"/>
      <c r="N28783"/>
      <c r="O28783"/>
      <c r="P28783"/>
      <c r="S28783"/>
    </row>
    <row r="28784" spans="1:19" x14ac:dyDescent="0.3">
      <c r="A28784" s="25"/>
      <c r="B28784"/>
      <c r="C28784"/>
      <c r="D28784"/>
      <c r="E28784"/>
      <c r="F28784"/>
      <c r="G28784"/>
      <c r="H28784"/>
      <c r="I28784"/>
      <c r="K28784"/>
      <c r="L28784"/>
      <c r="M28784"/>
      <c r="N28784"/>
      <c r="O28784"/>
      <c r="P28784"/>
      <c r="S28784"/>
    </row>
    <row r="28785" spans="1:19" x14ac:dyDescent="0.3">
      <c r="A28785" s="25"/>
      <c r="B28785"/>
      <c r="C28785"/>
      <c r="D28785"/>
      <c r="E28785"/>
      <c r="F28785"/>
      <c r="G28785"/>
      <c r="H28785"/>
      <c r="I28785"/>
      <c r="K28785"/>
      <c r="L28785"/>
      <c r="M28785"/>
      <c r="N28785"/>
      <c r="O28785"/>
      <c r="P28785"/>
      <c r="S28785"/>
    </row>
    <row r="28786" spans="1:19" x14ac:dyDescent="0.3">
      <c r="A28786" s="25"/>
      <c r="B28786"/>
      <c r="C28786"/>
      <c r="D28786"/>
      <c r="E28786"/>
      <c r="F28786"/>
      <c r="G28786"/>
      <c r="H28786" s="26"/>
      <c r="I28786" s="26"/>
      <c r="K28786"/>
      <c r="L28786"/>
      <c r="M28786"/>
      <c r="N28786"/>
      <c r="O28786"/>
      <c r="P28786"/>
      <c r="S28786"/>
    </row>
    <row r="28787" spans="1:19" x14ac:dyDescent="0.3">
      <c r="A28787" s="25"/>
      <c r="B28787"/>
      <c r="C28787"/>
      <c r="D28787"/>
      <c r="E28787"/>
      <c r="F28787"/>
      <c r="G28787"/>
      <c r="H28787" s="26"/>
      <c r="I28787" s="26"/>
      <c r="K28787"/>
      <c r="L28787"/>
      <c r="M28787"/>
      <c r="N28787"/>
      <c r="O28787"/>
      <c r="P28787"/>
      <c r="S28787"/>
    </row>
    <row r="28788" spans="1:19" x14ac:dyDescent="0.3">
      <c r="A28788" s="25"/>
      <c r="B28788"/>
      <c r="C28788"/>
      <c r="D28788"/>
      <c r="E28788"/>
      <c r="F28788"/>
      <c r="G28788"/>
      <c r="H28788" s="26"/>
      <c r="I28788" s="26"/>
      <c r="K28788"/>
      <c r="L28788"/>
      <c r="M28788"/>
      <c r="N28788"/>
      <c r="O28788"/>
      <c r="P28788"/>
      <c r="S28788"/>
    </row>
    <row r="28789" spans="1:19" x14ac:dyDescent="0.3">
      <c r="A28789" s="25"/>
      <c r="B28789"/>
      <c r="C28789"/>
      <c r="D28789"/>
      <c r="E28789"/>
      <c r="F28789"/>
      <c r="G28789"/>
      <c r="H28789" s="26"/>
      <c r="I28789" s="26"/>
      <c r="K28789"/>
      <c r="L28789"/>
      <c r="M28789"/>
      <c r="N28789"/>
      <c r="O28789"/>
      <c r="P28789"/>
      <c r="S28789"/>
    </row>
    <row r="28790" spans="1:19" x14ac:dyDescent="0.3">
      <c r="A28790" s="25"/>
      <c r="B28790"/>
      <c r="C28790"/>
      <c r="D28790"/>
      <c r="E28790"/>
      <c r="F28790"/>
      <c r="G28790"/>
      <c r="H28790"/>
      <c r="I28790"/>
      <c r="K28790"/>
      <c r="L28790"/>
      <c r="M28790"/>
      <c r="N28790"/>
      <c r="O28790"/>
      <c r="P28790"/>
      <c r="S28790"/>
    </row>
    <row r="28791" spans="1:19" x14ac:dyDescent="0.3">
      <c r="A28791" s="25"/>
      <c r="B28791"/>
      <c r="C28791"/>
      <c r="D28791"/>
      <c r="E28791"/>
      <c r="F28791"/>
      <c r="G28791"/>
      <c r="H28791"/>
      <c r="I28791"/>
      <c r="K28791"/>
      <c r="L28791"/>
      <c r="M28791"/>
      <c r="N28791"/>
      <c r="O28791"/>
      <c r="P28791"/>
      <c r="S28791"/>
    </row>
    <row r="28792" spans="1:19" x14ac:dyDescent="0.3">
      <c r="A28792" s="25"/>
      <c r="B28792"/>
      <c r="C28792"/>
      <c r="D28792"/>
      <c r="E28792"/>
      <c r="F28792"/>
      <c r="G28792"/>
      <c r="H28792"/>
      <c r="I28792"/>
      <c r="K28792"/>
      <c r="L28792"/>
      <c r="M28792"/>
      <c r="N28792"/>
      <c r="O28792"/>
      <c r="P28792"/>
      <c r="S28792"/>
    </row>
    <row r="28793" spans="1:19" x14ac:dyDescent="0.3">
      <c r="A28793" s="25"/>
      <c r="B28793"/>
      <c r="C28793"/>
      <c r="D28793"/>
      <c r="E28793"/>
      <c r="F28793"/>
      <c r="G28793"/>
      <c r="H28793"/>
      <c r="I28793"/>
      <c r="K28793"/>
      <c r="L28793"/>
      <c r="M28793"/>
      <c r="N28793"/>
      <c r="O28793"/>
      <c r="P28793"/>
      <c r="S28793"/>
    </row>
    <row r="28794" spans="1:19" x14ac:dyDescent="0.3">
      <c r="A28794" s="25"/>
      <c r="B28794"/>
      <c r="C28794"/>
      <c r="D28794"/>
      <c r="E28794"/>
      <c r="F28794"/>
      <c r="G28794"/>
      <c r="H28794"/>
      <c r="I28794"/>
      <c r="K28794"/>
      <c r="L28794"/>
      <c r="M28794"/>
      <c r="N28794"/>
      <c r="O28794"/>
      <c r="P28794"/>
      <c r="S28794"/>
    </row>
    <row r="28795" spans="1:19" x14ac:dyDescent="0.3">
      <c r="A28795" s="25"/>
      <c r="B28795"/>
      <c r="C28795"/>
      <c r="D28795"/>
      <c r="E28795"/>
      <c r="F28795"/>
      <c r="G28795"/>
      <c r="H28795"/>
      <c r="I28795"/>
      <c r="K28795"/>
      <c r="L28795"/>
      <c r="M28795"/>
      <c r="N28795"/>
      <c r="O28795"/>
      <c r="P28795"/>
      <c r="S28795"/>
    </row>
    <row r="28796" spans="1:19" x14ac:dyDescent="0.3">
      <c r="A28796" s="25"/>
      <c r="B28796"/>
      <c r="C28796"/>
      <c r="D28796"/>
      <c r="E28796"/>
      <c r="F28796"/>
      <c r="G28796"/>
      <c r="H28796"/>
      <c r="I28796"/>
      <c r="K28796"/>
      <c r="L28796"/>
      <c r="M28796"/>
      <c r="N28796"/>
      <c r="O28796"/>
      <c r="P28796"/>
      <c r="S28796"/>
    </row>
    <row r="28797" spans="1:19" x14ac:dyDescent="0.3">
      <c r="A28797" s="25"/>
      <c r="B28797"/>
      <c r="C28797"/>
      <c r="D28797"/>
      <c r="E28797"/>
      <c r="F28797"/>
      <c r="G28797"/>
      <c r="H28797"/>
      <c r="I28797"/>
      <c r="K28797"/>
      <c r="L28797"/>
      <c r="M28797"/>
      <c r="N28797"/>
      <c r="O28797"/>
      <c r="P28797"/>
      <c r="S28797"/>
    </row>
    <row r="28798" spans="1:19" x14ac:dyDescent="0.3">
      <c r="A28798" s="25"/>
      <c r="B28798"/>
      <c r="C28798"/>
      <c r="D28798"/>
      <c r="E28798"/>
      <c r="F28798"/>
      <c r="G28798"/>
      <c r="H28798"/>
      <c r="I28798"/>
      <c r="K28798"/>
      <c r="L28798"/>
      <c r="M28798"/>
      <c r="N28798"/>
      <c r="O28798"/>
      <c r="P28798"/>
      <c r="S28798"/>
    </row>
    <row r="28799" spans="1:19" x14ac:dyDescent="0.3">
      <c r="A28799" s="25"/>
      <c r="B28799"/>
      <c r="C28799"/>
      <c r="D28799"/>
      <c r="E28799"/>
      <c r="F28799"/>
      <c r="G28799"/>
      <c r="H28799"/>
      <c r="I28799"/>
      <c r="K28799"/>
      <c r="L28799"/>
      <c r="M28799"/>
      <c r="N28799"/>
      <c r="O28799"/>
      <c r="P28799"/>
      <c r="S28799"/>
    </row>
    <row r="28800" spans="1:19" x14ac:dyDescent="0.3">
      <c r="A28800" s="25"/>
      <c r="B28800"/>
      <c r="C28800"/>
      <c r="D28800"/>
      <c r="E28800"/>
      <c r="F28800"/>
      <c r="G28800"/>
      <c r="H28800"/>
      <c r="I28800"/>
      <c r="K28800"/>
      <c r="L28800"/>
      <c r="M28800"/>
      <c r="N28800"/>
      <c r="O28800"/>
      <c r="P28800"/>
      <c r="S28800"/>
    </row>
    <row r="28801" spans="1:19" x14ac:dyDescent="0.3">
      <c r="A28801" s="25"/>
      <c r="B28801"/>
      <c r="C28801"/>
      <c r="D28801"/>
      <c r="E28801"/>
      <c r="F28801"/>
      <c r="G28801"/>
      <c r="H28801"/>
      <c r="I28801"/>
      <c r="K28801"/>
      <c r="L28801"/>
      <c r="M28801"/>
      <c r="N28801"/>
      <c r="O28801"/>
      <c r="P28801"/>
      <c r="S28801"/>
    </row>
    <row r="28802" spans="1:19" x14ac:dyDescent="0.3">
      <c r="A28802" s="25"/>
      <c r="B28802"/>
      <c r="C28802"/>
      <c r="D28802"/>
      <c r="E28802"/>
      <c r="F28802"/>
      <c r="G28802"/>
      <c r="H28802"/>
      <c r="I28802"/>
      <c r="K28802"/>
      <c r="L28802"/>
      <c r="M28802"/>
      <c r="N28802"/>
      <c r="O28802"/>
      <c r="P28802"/>
      <c r="S28802"/>
    </row>
    <row r="28803" spans="1:19" x14ac:dyDescent="0.3">
      <c r="A28803" s="25"/>
      <c r="B28803"/>
      <c r="C28803"/>
      <c r="D28803"/>
      <c r="E28803"/>
      <c r="F28803"/>
      <c r="G28803"/>
      <c r="H28803"/>
      <c r="I28803"/>
      <c r="K28803"/>
      <c r="L28803"/>
      <c r="M28803"/>
      <c r="N28803"/>
      <c r="O28803"/>
      <c r="P28803"/>
      <c r="S28803"/>
    </row>
    <row r="28804" spans="1:19" x14ac:dyDescent="0.3">
      <c r="A28804" s="25"/>
      <c r="B28804"/>
      <c r="C28804"/>
      <c r="D28804"/>
      <c r="E28804"/>
      <c r="F28804"/>
      <c r="G28804"/>
      <c r="H28804"/>
      <c r="I28804"/>
      <c r="K28804"/>
      <c r="L28804"/>
      <c r="M28804"/>
      <c r="N28804"/>
      <c r="O28804"/>
      <c r="P28804"/>
      <c r="S28804"/>
    </row>
    <row r="28805" spans="1:19" x14ac:dyDescent="0.3">
      <c r="A28805" s="25"/>
      <c r="B28805"/>
      <c r="C28805"/>
      <c r="D28805"/>
      <c r="E28805"/>
      <c r="F28805"/>
      <c r="G28805"/>
      <c r="H28805"/>
      <c r="I28805"/>
      <c r="K28805"/>
      <c r="L28805"/>
      <c r="M28805"/>
      <c r="N28805"/>
      <c r="O28805"/>
      <c r="P28805"/>
      <c r="S28805"/>
    </row>
    <row r="28806" spans="1:19" x14ac:dyDescent="0.3">
      <c r="A28806" s="25"/>
      <c r="B28806"/>
      <c r="C28806"/>
      <c r="D28806"/>
      <c r="E28806"/>
      <c r="F28806"/>
      <c r="G28806"/>
      <c r="H28806"/>
      <c r="I28806" s="26"/>
      <c r="K28806"/>
      <c r="L28806"/>
      <c r="M28806"/>
      <c r="N28806"/>
      <c r="O28806"/>
      <c r="P28806"/>
      <c r="S28806"/>
    </row>
    <row r="28807" spans="1:19" x14ac:dyDescent="0.3">
      <c r="A28807" s="25"/>
      <c r="B28807"/>
      <c r="C28807"/>
      <c r="D28807"/>
      <c r="E28807"/>
      <c r="F28807"/>
      <c r="G28807"/>
      <c r="H28807"/>
      <c r="I28807" s="26"/>
      <c r="K28807"/>
      <c r="L28807"/>
      <c r="M28807"/>
      <c r="N28807"/>
      <c r="O28807"/>
      <c r="P28807"/>
      <c r="S28807"/>
    </row>
    <row r="28808" spans="1:19" x14ac:dyDescent="0.3">
      <c r="A28808" s="25"/>
      <c r="B28808"/>
      <c r="C28808"/>
      <c r="D28808"/>
      <c r="E28808"/>
      <c r="F28808"/>
      <c r="G28808"/>
      <c r="H28808"/>
      <c r="I28808" s="26"/>
      <c r="K28808"/>
      <c r="L28808"/>
      <c r="M28808"/>
      <c r="N28808"/>
      <c r="O28808"/>
      <c r="P28808"/>
      <c r="S28808"/>
    </row>
    <row r="28809" spans="1:19" x14ac:dyDescent="0.3">
      <c r="A28809" s="25"/>
      <c r="B28809"/>
      <c r="C28809"/>
      <c r="D28809"/>
      <c r="E28809"/>
      <c r="F28809"/>
      <c r="G28809"/>
      <c r="H28809"/>
      <c r="I28809" s="26"/>
      <c r="K28809"/>
      <c r="L28809"/>
      <c r="M28809"/>
      <c r="N28809"/>
      <c r="O28809"/>
      <c r="P28809"/>
      <c r="S28809"/>
    </row>
    <row r="28810" spans="1:19" x14ac:dyDescent="0.3">
      <c r="A28810" s="25"/>
      <c r="B28810"/>
      <c r="C28810"/>
      <c r="D28810"/>
      <c r="E28810"/>
      <c r="F28810"/>
      <c r="G28810"/>
      <c r="H28810"/>
      <c r="I28810" s="26"/>
      <c r="K28810"/>
      <c r="L28810"/>
      <c r="M28810"/>
      <c r="N28810"/>
      <c r="O28810"/>
      <c r="P28810"/>
      <c r="S28810"/>
    </row>
    <row r="28811" spans="1:19" x14ac:dyDescent="0.3">
      <c r="A28811" s="25"/>
      <c r="B28811"/>
      <c r="C28811"/>
      <c r="D28811"/>
      <c r="E28811"/>
      <c r="F28811"/>
      <c r="G28811"/>
      <c r="H28811"/>
      <c r="I28811"/>
      <c r="K28811"/>
      <c r="L28811"/>
      <c r="M28811"/>
      <c r="N28811"/>
      <c r="O28811"/>
      <c r="P28811"/>
      <c r="S28811"/>
    </row>
    <row r="28812" spans="1:19" x14ac:dyDescent="0.3">
      <c r="A28812" s="25"/>
      <c r="B28812"/>
      <c r="C28812"/>
      <c r="D28812"/>
      <c r="E28812"/>
      <c r="F28812"/>
      <c r="G28812"/>
      <c r="H28812"/>
      <c r="I28812"/>
      <c r="K28812"/>
      <c r="L28812"/>
      <c r="M28812"/>
      <c r="N28812"/>
      <c r="O28812"/>
      <c r="P28812"/>
      <c r="S28812"/>
    </row>
    <row r="28813" spans="1:19" x14ac:dyDescent="0.3">
      <c r="A28813" s="25"/>
      <c r="B28813"/>
      <c r="C28813"/>
      <c r="D28813"/>
      <c r="E28813"/>
      <c r="F28813"/>
      <c r="G28813"/>
      <c r="H28813"/>
      <c r="I28813"/>
      <c r="K28813"/>
      <c r="L28813"/>
      <c r="M28813"/>
      <c r="N28813"/>
      <c r="O28813"/>
      <c r="P28813"/>
      <c r="S28813"/>
    </row>
    <row r="28814" spans="1:19" x14ac:dyDescent="0.3">
      <c r="A28814" s="25"/>
      <c r="B28814"/>
      <c r="C28814"/>
      <c r="D28814"/>
      <c r="E28814"/>
      <c r="F28814"/>
      <c r="G28814"/>
      <c r="H28814"/>
      <c r="I28814"/>
      <c r="K28814"/>
      <c r="L28814"/>
      <c r="M28814"/>
      <c r="N28814"/>
      <c r="O28814"/>
      <c r="P28814"/>
      <c r="S28814"/>
    </row>
    <row r="28815" spans="1:19" x14ac:dyDescent="0.3">
      <c r="A28815" s="25"/>
      <c r="B28815"/>
      <c r="C28815"/>
      <c r="D28815"/>
      <c r="E28815"/>
      <c r="F28815"/>
      <c r="G28815"/>
      <c r="H28815"/>
      <c r="I28815"/>
      <c r="K28815"/>
      <c r="L28815"/>
      <c r="M28815"/>
      <c r="N28815"/>
      <c r="O28815"/>
      <c r="P28815"/>
      <c r="S28815"/>
    </row>
    <row r="28816" spans="1:19" x14ac:dyDescent="0.3">
      <c r="A28816" s="25"/>
      <c r="B28816"/>
      <c r="C28816"/>
      <c r="D28816"/>
      <c r="E28816"/>
      <c r="F28816"/>
      <c r="G28816"/>
      <c r="H28816"/>
      <c r="I28816"/>
      <c r="K28816"/>
      <c r="L28816"/>
      <c r="M28816"/>
      <c r="N28816"/>
      <c r="O28816"/>
      <c r="P28816"/>
      <c r="S28816"/>
    </row>
    <row r="28817" spans="1:19" x14ac:dyDescent="0.3">
      <c r="A28817" s="25"/>
      <c r="B28817"/>
      <c r="C28817"/>
      <c r="D28817"/>
      <c r="E28817"/>
      <c r="F28817"/>
      <c r="G28817"/>
      <c r="H28817"/>
      <c r="I28817"/>
      <c r="K28817"/>
      <c r="L28817"/>
      <c r="M28817"/>
      <c r="N28817"/>
      <c r="O28817"/>
      <c r="P28817"/>
      <c r="S28817"/>
    </row>
    <row r="28818" spans="1:19" x14ac:dyDescent="0.3">
      <c r="A28818" s="25"/>
      <c r="B28818"/>
      <c r="C28818"/>
      <c r="D28818"/>
      <c r="E28818"/>
      <c r="F28818"/>
      <c r="G28818"/>
      <c r="H28818"/>
      <c r="I28818"/>
      <c r="K28818"/>
      <c r="L28818"/>
      <c r="M28818"/>
      <c r="N28818"/>
      <c r="O28818"/>
      <c r="P28818"/>
      <c r="S28818"/>
    </row>
    <row r="28819" spans="1:19" x14ac:dyDescent="0.3">
      <c r="A28819" s="25"/>
      <c r="B28819"/>
      <c r="C28819"/>
      <c r="D28819"/>
      <c r="E28819"/>
      <c r="F28819"/>
      <c r="G28819"/>
      <c r="H28819"/>
      <c r="I28819"/>
      <c r="K28819"/>
      <c r="L28819"/>
      <c r="M28819"/>
      <c r="N28819"/>
      <c r="O28819"/>
      <c r="P28819"/>
      <c r="S28819"/>
    </row>
    <row r="28820" spans="1:19" x14ac:dyDescent="0.3">
      <c r="A28820" s="25"/>
      <c r="B28820"/>
      <c r="C28820"/>
      <c r="D28820"/>
      <c r="E28820"/>
      <c r="F28820"/>
      <c r="G28820"/>
      <c r="H28820"/>
      <c r="I28820"/>
      <c r="K28820"/>
      <c r="L28820"/>
      <c r="M28820"/>
      <c r="N28820"/>
      <c r="O28820"/>
      <c r="P28820"/>
      <c r="S28820"/>
    </row>
    <row r="28821" spans="1:19" x14ac:dyDescent="0.3">
      <c r="A28821" s="25"/>
      <c r="B28821"/>
      <c r="C28821"/>
      <c r="D28821"/>
      <c r="E28821"/>
      <c r="F28821"/>
      <c r="G28821"/>
      <c r="H28821"/>
      <c r="I28821"/>
      <c r="K28821"/>
      <c r="L28821"/>
      <c r="M28821"/>
      <c r="N28821"/>
      <c r="O28821"/>
      <c r="P28821"/>
      <c r="S28821"/>
    </row>
    <row r="28822" spans="1:19" x14ac:dyDescent="0.3">
      <c r="A28822" s="25"/>
      <c r="B28822"/>
      <c r="C28822"/>
      <c r="D28822"/>
      <c r="E28822"/>
      <c r="F28822"/>
      <c r="G28822"/>
      <c r="H28822"/>
      <c r="I28822"/>
      <c r="K28822"/>
      <c r="L28822"/>
      <c r="M28822"/>
      <c r="N28822"/>
      <c r="O28822"/>
      <c r="P28822"/>
      <c r="S28822"/>
    </row>
    <row r="28823" spans="1:19" x14ac:dyDescent="0.3">
      <c r="A28823" s="25"/>
      <c r="B28823"/>
      <c r="C28823"/>
      <c r="D28823"/>
      <c r="E28823"/>
      <c r="F28823"/>
      <c r="G28823"/>
      <c r="H28823"/>
      <c r="I28823"/>
      <c r="K28823"/>
      <c r="L28823"/>
      <c r="M28823"/>
      <c r="N28823"/>
      <c r="O28823"/>
      <c r="P28823"/>
      <c r="S28823"/>
    </row>
    <row r="28824" spans="1:19" x14ac:dyDescent="0.3">
      <c r="A28824" s="25"/>
      <c r="B28824"/>
      <c r="C28824"/>
      <c r="D28824"/>
      <c r="E28824"/>
      <c r="F28824"/>
      <c r="G28824"/>
      <c r="H28824"/>
      <c r="I28824"/>
      <c r="K28824"/>
      <c r="L28824"/>
      <c r="M28824"/>
      <c r="N28824"/>
      <c r="O28824"/>
      <c r="P28824"/>
      <c r="S28824"/>
    </row>
    <row r="28825" spans="1:19" x14ac:dyDescent="0.3">
      <c r="A28825" s="25"/>
      <c r="B28825"/>
      <c r="C28825"/>
      <c r="D28825"/>
      <c r="E28825"/>
      <c r="F28825"/>
      <c r="G28825"/>
      <c r="H28825"/>
      <c r="I28825"/>
      <c r="K28825"/>
      <c r="L28825"/>
      <c r="M28825"/>
      <c r="N28825"/>
      <c r="O28825"/>
      <c r="P28825"/>
      <c r="S28825"/>
    </row>
    <row r="28826" spans="1:19" x14ac:dyDescent="0.3">
      <c r="A28826" s="25"/>
      <c r="B28826"/>
      <c r="C28826"/>
      <c r="D28826"/>
      <c r="E28826"/>
      <c r="F28826"/>
      <c r="G28826"/>
      <c r="H28826"/>
      <c r="I28826"/>
      <c r="K28826"/>
      <c r="L28826"/>
      <c r="M28826"/>
      <c r="N28826"/>
      <c r="O28826"/>
      <c r="P28826"/>
      <c r="S28826"/>
    </row>
    <row r="28827" spans="1:19" x14ac:dyDescent="0.3">
      <c r="A28827" s="25"/>
      <c r="B28827"/>
      <c r="C28827"/>
      <c r="D28827"/>
      <c r="E28827"/>
      <c r="F28827"/>
      <c r="G28827"/>
      <c r="H28827"/>
      <c r="I28827"/>
      <c r="K28827"/>
      <c r="L28827"/>
      <c r="M28827"/>
      <c r="N28827"/>
      <c r="O28827"/>
      <c r="P28827"/>
      <c r="S28827"/>
    </row>
    <row r="28828" spans="1:19" x14ac:dyDescent="0.3">
      <c r="A28828" s="25"/>
      <c r="B28828"/>
      <c r="C28828"/>
      <c r="D28828"/>
      <c r="E28828"/>
      <c r="F28828"/>
      <c r="G28828"/>
      <c r="H28828"/>
      <c r="I28828"/>
      <c r="K28828"/>
      <c r="L28828"/>
      <c r="M28828"/>
      <c r="N28828"/>
      <c r="O28828"/>
      <c r="P28828"/>
      <c r="S28828"/>
    </row>
    <row r="28829" spans="1:19" x14ac:dyDescent="0.3">
      <c r="A28829" s="25"/>
      <c r="B28829"/>
      <c r="C28829"/>
      <c r="D28829"/>
      <c r="E28829"/>
      <c r="F28829"/>
      <c r="G28829"/>
      <c r="H28829"/>
      <c r="I28829"/>
      <c r="K28829"/>
      <c r="L28829"/>
      <c r="M28829"/>
      <c r="N28829"/>
      <c r="O28829"/>
      <c r="P28829"/>
      <c r="S28829"/>
    </row>
    <row r="28830" spans="1:19" x14ac:dyDescent="0.3">
      <c r="A28830" s="25"/>
      <c r="B28830"/>
      <c r="C28830"/>
      <c r="D28830"/>
      <c r="E28830"/>
      <c r="F28830"/>
      <c r="G28830"/>
      <c r="H28830"/>
      <c r="I28830"/>
      <c r="K28830"/>
      <c r="L28830"/>
      <c r="M28830"/>
      <c r="N28830"/>
      <c r="O28830"/>
      <c r="P28830"/>
      <c r="S28830"/>
    </row>
    <row r="28831" spans="1:19" x14ac:dyDescent="0.3">
      <c r="A28831" s="25"/>
      <c r="B28831"/>
      <c r="C28831"/>
      <c r="D28831"/>
      <c r="E28831"/>
      <c r="F28831"/>
      <c r="G28831"/>
      <c r="H28831"/>
      <c r="I28831"/>
      <c r="K28831"/>
      <c r="L28831"/>
      <c r="M28831"/>
      <c r="N28831"/>
      <c r="O28831"/>
      <c r="P28831"/>
      <c r="S28831"/>
    </row>
    <row r="28832" spans="1:19" x14ac:dyDescent="0.3">
      <c r="A28832" s="25"/>
      <c r="B28832"/>
      <c r="C28832"/>
      <c r="D28832"/>
      <c r="E28832"/>
      <c r="F28832"/>
      <c r="G28832"/>
      <c r="H28832"/>
      <c r="I28832"/>
      <c r="K28832"/>
      <c r="L28832"/>
      <c r="M28832"/>
      <c r="N28832"/>
      <c r="O28832"/>
      <c r="P28832"/>
      <c r="S28832"/>
    </row>
    <row r="28833" spans="1:19" x14ac:dyDescent="0.3">
      <c r="A28833" s="25"/>
      <c r="B28833"/>
      <c r="C28833"/>
      <c r="D28833"/>
      <c r="E28833"/>
      <c r="F28833"/>
      <c r="G28833"/>
      <c r="H28833"/>
      <c r="I28833"/>
      <c r="K28833"/>
      <c r="L28833"/>
      <c r="M28833"/>
      <c r="N28833"/>
      <c r="O28833"/>
      <c r="P28833"/>
      <c r="S28833"/>
    </row>
    <row r="28834" spans="1:19" x14ac:dyDescent="0.3">
      <c r="A28834" s="25"/>
      <c r="B28834"/>
      <c r="C28834"/>
      <c r="D28834"/>
      <c r="E28834"/>
      <c r="F28834"/>
      <c r="G28834"/>
      <c r="H28834"/>
      <c r="I28834"/>
      <c r="K28834"/>
      <c r="L28834"/>
      <c r="M28834"/>
      <c r="N28834"/>
      <c r="O28834"/>
      <c r="P28834"/>
      <c r="S28834"/>
    </row>
    <row r="28835" spans="1:19" x14ac:dyDescent="0.3">
      <c r="A28835" s="25"/>
      <c r="B28835"/>
      <c r="C28835"/>
      <c r="D28835"/>
      <c r="E28835"/>
      <c r="F28835"/>
      <c r="G28835"/>
      <c r="H28835"/>
      <c r="I28835"/>
      <c r="K28835"/>
      <c r="L28835"/>
      <c r="M28835"/>
      <c r="N28835"/>
      <c r="O28835"/>
      <c r="P28835"/>
      <c r="S28835"/>
    </row>
    <row r="28836" spans="1:19" x14ac:dyDescent="0.3">
      <c r="A28836" s="25"/>
      <c r="B28836"/>
      <c r="C28836"/>
      <c r="D28836"/>
      <c r="E28836"/>
      <c r="F28836"/>
      <c r="G28836"/>
      <c r="H28836"/>
      <c r="I28836"/>
      <c r="K28836"/>
      <c r="L28836"/>
      <c r="M28836"/>
      <c r="N28836"/>
      <c r="O28836"/>
      <c r="P28836"/>
      <c r="S28836"/>
    </row>
    <row r="28837" spans="1:19" x14ac:dyDescent="0.3">
      <c r="A28837" s="25"/>
      <c r="B28837"/>
      <c r="C28837"/>
      <c r="D28837"/>
      <c r="E28837"/>
      <c r="F28837"/>
      <c r="G28837"/>
      <c r="H28837"/>
      <c r="I28837"/>
      <c r="K28837"/>
      <c r="L28837"/>
      <c r="M28837"/>
      <c r="N28837"/>
      <c r="O28837"/>
      <c r="P28837"/>
      <c r="S28837"/>
    </row>
    <row r="28838" spans="1:19" x14ac:dyDescent="0.3">
      <c r="A28838" s="25"/>
      <c r="B28838"/>
      <c r="C28838"/>
      <c r="D28838"/>
      <c r="E28838"/>
      <c r="F28838"/>
      <c r="G28838"/>
      <c r="H28838"/>
      <c r="I28838"/>
      <c r="K28838"/>
      <c r="L28838"/>
      <c r="M28838"/>
      <c r="N28838"/>
      <c r="O28838"/>
      <c r="P28838"/>
      <c r="S28838"/>
    </row>
    <row r="28839" spans="1:19" x14ac:dyDescent="0.3">
      <c r="A28839" s="25"/>
      <c r="B28839"/>
      <c r="C28839"/>
      <c r="D28839"/>
      <c r="E28839"/>
      <c r="F28839"/>
      <c r="G28839"/>
      <c r="H28839"/>
      <c r="I28839"/>
      <c r="K28839"/>
      <c r="L28839"/>
      <c r="M28839"/>
      <c r="N28839"/>
      <c r="O28839"/>
      <c r="P28839"/>
      <c r="S28839"/>
    </row>
    <row r="28840" spans="1:19" x14ac:dyDescent="0.3">
      <c r="A28840" s="25"/>
      <c r="B28840"/>
      <c r="C28840"/>
      <c r="D28840"/>
      <c r="E28840"/>
      <c r="F28840"/>
      <c r="G28840"/>
      <c r="H28840"/>
      <c r="I28840"/>
      <c r="K28840"/>
      <c r="L28840"/>
      <c r="M28840"/>
      <c r="N28840"/>
      <c r="O28840"/>
      <c r="P28840"/>
      <c r="S28840"/>
    </row>
    <row r="28841" spans="1:19" x14ac:dyDescent="0.3">
      <c r="A28841" s="25"/>
      <c r="B28841"/>
      <c r="C28841"/>
      <c r="D28841"/>
      <c r="E28841"/>
      <c r="F28841"/>
      <c r="G28841"/>
      <c r="H28841"/>
      <c r="I28841"/>
      <c r="K28841"/>
      <c r="L28841"/>
      <c r="M28841"/>
      <c r="N28841"/>
      <c r="O28841"/>
      <c r="P28841"/>
      <c r="S28841"/>
    </row>
    <row r="28842" spans="1:19" x14ac:dyDescent="0.3">
      <c r="A28842" s="25"/>
      <c r="B28842"/>
      <c r="C28842"/>
      <c r="D28842"/>
      <c r="E28842"/>
      <c r="F28842"/>
      <c r="G28842"/>
      <c r="H28842"/>
      <c r="I28842"/>
      <c r="K28842"/>
      <c r="L28842"/>
      <c r="M28842"/>
      <c r="N28842"/>
      <c r="O28842"/>
      <c r="P28842"/>
      <c r="S28842"/>
    </row>
    <row r="28843" spans="1:19" x14ac:dyDescent="0.3">
      <c r="A28843" s="25"/>
      <c r="B28843"/>
      <c r="C28843"/>
      <c r="D28843"/>
      <c r="E28843"/>
      <c r="F28843"/>
      <c r="G28843"/>
      <c r="H28843"/>
      <c r="I28843"/>
      <c r="K28843"/>
      <c r="L28843"/>
      <c r="M28843"/>
      <c r="N28843"/>
      <c r="O28843"/>
      <c r="P28843"/>
      <c r="S28843"/>
    </row>
    <row r="28844" spans="1:19" x14ac:dyDescent="0.3">
      <c r="A28844" s="25"/>
      <c r="B28844"/>
      <c r="C28844"/>
      <c r="D28844"/>
      <c r="E28844"/>
      <c r="F28844"/>
      <c r="G28844"/>
      <c r="H28844"/>
      <c r="I28844"/>
      <c r="K28844"/>
      <c r="L28844"/>
      <c r="M28844"/>
      <c r="N28844"/>
      <c r="O28844"/>
      <c r="P28844"/>
      <c r="S28844"/>
    </row>
    <row r="28845" spans="1:19" x14ac:dyDescent="0.3">
      <c r="A28845" s="25"/>
      <c r="B28845"/>
      <c r="C28845"/>
      <c r="D28845"/>
      <c r="E28845"/>
      <c r="F28845"/>
      <c r="G28845"/>
      <c r="H28845"/>
      <c r="I28845"/>
      <c r="K28845"/>
      <c r="L28845"/>
      <c r="M28845"/>
      <c r="N28845"/>
      <c r="O28845"/>
      <c r="P28845"/>
      <c r="S28845"/>
    </row>
    <row r="28846" spans="1:19" x14ac:dyDescent="0.3">
      <c r="A28846" s="25"/>
      <c r="B28846"/>
      <c r="C28846"/>
      <c r="D28846"/>
      <c r="E28846"/>
      <c r="F28846"/>
      <c r="G28846"/>
      <c r="H28846"/>
      <c r="I28846"/>
      <c r="K28846"/>
      <c r="L28846"/>
      <c r="M28846"/>
      <c r="N28846"/>
      <c r="O28846"/>
      <c r="P28846"/>
      <c r="S28846"/>
    </row>
    <row r="28847" spans="1:19" x14ac:dyDescent="0.3">
      <c r="A28847" s="25"/>
      <c r="B28847"/>
      <c r="C28847"/>
      <c r="D28847"/>
      <c r="E28847"/>
      <c r="F28847"/>
      <c r="G28847"/>
      <c r="H28847"/>
      <c r="I28847"/>
      <c r="K28847"/>
      <c r="L28847"/>
      <c r="M28847"/>
      <c r="N28847"/>
      <c r="O28847"/>
      <c r="P28847"/>
      <c r="S28847"/>
    </row>
    <row r="28848" spans="1:19" x14ac:dyDescent="0.3">
      <c r="A28848" s="25"/>
      <c r="B28848"/>
      <c r="C28848"/>
      <c r="D28848"/>
      <c r="E28848"/>
      <c r="F28848"/>
      <c r="G28848"/>
      <c r="H28848"/>
      <c r="I28848"/>
      <c r="K28848"/>
      <c r="L28848"/>
      <c r="M28848"/>
      <c r="N28848"/>
      <c r="O28848"/>
      <c r="P28848"/>
      <c r="S28848"/>
    </row>
    <row r="28849" spans="1:19" x14ac:dyDescent="0.3">
      <c r="A28849" s="25"/>
      <c r="B28849"/>
      <c r="C28849"/>
      <c r="D28849"/>
      <c r="E28849"/>
      <c r="F28849"/>
      <c r="G28849"/>
      <c r="H28849"/>
      <c r="I28849"/>
      <c r="K28849"/>
      <c r="L28849"/>
      <c r="M28849"/>
      <c r="N28849"/>
      <c r="O28849"/>
      <c r="P28849"/>
      <c r="S28849"/>
    </row>
    <row r="28850" spans="1:19" x14ac:dyDescent="0.3">
      <c r="A28850" s="25"/>
      <c r="B28850"/>
      <c r="C28850"/>
      <c r="D28850"/>
      <c r="E28850"/>
      <c r="F28850"/>
      <c r="G28850"/>
      <c r="H28850"/>
      <c r="I28850"/>
      <c r="K28850"/>
      <c r="L28850"/>
      <c r="M28850"/>
      <c r="N28850"/>
      <c r="O28850"/>
      <c r="P28850"/>
      <c r="S28850"/>
    </row>
    <row r="28851" spans="1:19" x14ac:dyDescent="0.3">
      <c r="A28851" s="25"/>
      <c r="B28851"/>
      <c r="C28851"/>
      <c r="D28851"/>
      <c r="E28851"/>
      <c r="F28851"/>
      <c r="G28851"/>
      <c r="H28851"/>
      <c r="I28851"/>
      <c r="K28851"/>
      <c r="L28851"/>
      <c r="M28851"/>
      <c r="N28851"/>
      <c r="O28851"/>
      <c r="P28851"/>
      <c r="S28851"/>
    </row>
    <row r="28852" spans="1:19" x14ac:dyDescent="0.3">
      <c r="A28852" s="25"/>
      <c r="B28852"/>
      <c r="C28852"/>
      <c r="D28852"/>
      <c r="E28852"/>
      <c r="F28852"/>
      <c r="G28852"/>
      <c r="H28852"/>
      <c r="I28852"/>
      <c r="K28852"/>
      <c r="L28852"/>
      <c r="M28852"/>
      <c r="N28852"/>
      <c r="O28852"/>
      <c r="P28852"/>
      <c r="S28852"/>
    </row>
    <row r="28853" spans="1:19" x14ac:dyDescent="0.3">
      <c r="A28853" s="25"/>
      <c r="B28853"/>
      <c r="C28853"/>
      <c r="D28853"/>
      <c r="E28853"/>
      <c r="F28853"/>
      <c r="G28853"/>
      <c r="H28853"/>
      <c r="I28853"/>
      <c r="K28853"/>
      <c r="L28853"/>
      <c r="M28853"/>
      <c r="N28853"/>
      <c r="O28853"/>
      <c r="P28853"/>
      <c r="S28853"/>
    </row>
    <row r="28854" spans="1:19" x14ac:dyDescent="0.3">
      <c r="A28854" s="25"/>
      <c r="B28854"/>
      <c r="C28854"/>
      <c r="D28854"/>
      <c r="E28854"/>
      <c r="F28854"/>
      <c r="G28854"/>
      <c r="H28854"/>
      <c r="I28854"/>
      <c r="K28854"/>
      <c r="L28854"/>
      <c r="M28854"/>
      <c r="N28854"/>
      <c r="O28854"/>
      <c r="P28854"/>
      <c r="S28854"/>
    </row>
    <row r="28855" spans="1:19" x14ac:dyDescent="0.3">
      <c r="A28855" s="25"/>
      <c r="B28855"/>
      <c r="C28855"/>
      <c r="D28855"/>
      <c r="E28855"/>
      <c r="F28855"/>
      <c r="G28855"/>
      <c r="H28855"/>
      <c r="I28855"/>
      <c r="K28855"/>
      <c r="L28855"/>
      <c r="M28855"/>
      <c r="N28855"/>
      <c r="O28855"/>
      <c r="P28855"/>
      <c r="S28855"/>
    </row>
    <row r="28856" spans="1:19" x14ac:dyDescent="0.3">
      <c r="A28856" s="25"/>
      <c r="B28856"/>
      <c r="C28856"/>
      <c r="D28856"/>
      <c r="E28856"/>
      <c r="F28856"/>
      <c r="G28856"/>
      <c r="H28856"/>
      <c r="I28856"/>
      <c r="K28856"/>
      <c r="L28856"/>
      <c r="M28856"/>
      <c r="N28856"/>
      <c r="O28856"/>
      <c r="P28856"/>
      <c r="S28856"/>
    </row>
    <row r="28857" spans="1:19" x14ac:dyDescent="0.3">
      <c r="A28857" s="25"/>
      <c r="B28857"/>
      <c r="C28857"/>
      <c r="D28857"/>
      <c r="E28857"/>
      <c r="F28857"/>
      <c r="G28857"/>
      <c r="H28857"/>
      <c r="I28857"/>
      <c r="K28857"/>
      <c r="L28857"/>
      <c r="M28857"/>
      <c r="N28857"/>
      <c r="O28857"/>
      <c r="P28857"/>
      <c r="S28857"/>
    </row>
    <row r="28858" spans="1:19" x14ac:dyDescent="0.3">
      <c r="A28858" s="25"/>
      <c r="B28858"/>
      <c r="C28858"/>
      <c r="D28858"/>
      <c r="E28858"/>
      <c r="F28858"/>
      <c r="G28858"/>
      <c r="H28858"/>
      <c r="I28858"/>
      <c r="K28858"/>
      <c r="L28858"/>
      <c r="M28858"/>
      <c r="N28858"/>
      <c r="O28858"/>
      <c r="P28858"/>
      <c r="S28858"/>
    </row>
    <row r="28859" spans="1:19" x14ac:dyDescent="0.3">
      <c r="A28859" s="25"/>
      <c r="B28859"/>
      <c r="C28859"/>
      <c r="D28859"/>
      <c r="E28859"/>
      <c r="F28859"/>
      <c r="G28859"/>
      <c r="H28859"/>
      <c r="I28859"/>
      <c r="K28859"/>
      <c r="L28859"/>
      <c r="M28859"/>
      <c r="N28859"/>
      <c r="O28859"/>
      <c r="P28859"/>
      <c r="S28859"/>
    </row>
    <row r="28860" spans="1:19" x14ac:dyDescent="0.3">
      <c r="A28860" s="25"/>
      <c r="B28860"/>
      <c r="C28860"/>
      <c r="D28860"/>
      <c r="E28860"/>
      <c r="F28860"/>
      <c r="G28860"/>
      <c r="H28860"/>
      <c r="I28860"/>
      <c r="K28860"/>
      <c r="L28860"/>
      <c r="M28860"/>
      <c r="N28860"/>
      <c r="O28860"/>
      <c r="P28860"/>
      <c r="S28860"/>
    </row>
    <row r="28861" spans="1:19" x14ac:dyDescent="0.3">
      <c r="A28861" s="25"/>
      <c r="B28861"/>
      <c r="C28861"/>
      <c r="D28861"/>
      <c r="E28861"/>
      <c r="F28861"/>
      <c r="G28861"/>
      <c r="H28861"/>
      <c r="I28861"/>
      <c r="K28861"/>
      <c r="L28861"/>
      <c r="M28861"/>
      <c r="N28861"/>
      <c r="O28861"/>
      <c r="P28861"/>
      <c r="S28861"/>
    </row>
    <row r="28862" spans="1:19" x14ac:dyDescent="0.3">
      <c r="A28862" s="25"/>
      <c r="B28862"/>
      <c r="C28862"/>
      <c r="D28862"/>
      <c r="E28862"/>
      <c r="F28862"/>
      <c r="G28862"/>
      <c r="H28862"/>
      <c r="I28862"/>
      <c r="K28862"/>
      <c r="L28862"/>
      <c r="M28862"/>
      <c r="N28862"/>
      <c r="O28862"/>
      <c r="P28862"/>
      <c r="S28862"/>
    </row>
    <row r="28863" spans="1:19" x14ac:dyDescent="0.3">
      <c r="A28863" s="25"/>
      <c r="B28863"/>
      <c r="C28863"/>
      <c r="D28863"/>
      <c r="E28863"/>
      <c r="F28863"/>
      <c r="G28863"/>
      <c r="H28863"/>
      <c r="I28863"/>
      <c r="K28863"/>
      <c r="L28863"/>
      <c r="M28863"/>
      <c r="N28863"/>
      <c r="O28863"/>
      <c r="P28863"/>
      <c r="S28863"/>
    </row>
    <row r="28864" spans="1:19" x14ac:dyDescent="0.3">
      <c r="A28864" s="25"/>
      <c r="B28864"/>
      <c r="C28864"/>
      <c r="D28864"/>
      <c r="E28864"/>
      <c r="F28864"/>
      <c r="G28864"/>
      <c r="H28864"/>
      <c r="I28864"/>
      <c r="K28864"/>
      <c r="L28864"/>
      <c r="M28864"/>
      <c r="N28864"/>
      <c r="O28864"/>
      <c r="P28864"/>
      <c r="S28864"/>
    </row>
    <row r="28865" spans="1:19" x14ac:dyDescent="0.3">
      <c r="A28865" s="25"/>
      <c r="B28865"/>
      <c r="C28865"/>
      <c r="D28865"/>
      <c r="E28865"/>
      <c r="F28865"/>
      <c r="G28865"/>
      <c r="H28865"/>
      <c r="I28865"/>
      <c r="K28865"/>
      <c r="L28865"/>
      <c r="M28865"/>
      <c r="N28865"/>
      <c r="O28865"/>
      <c r="P28865"/>
      <c r="S28865"/>
    </row>
    <row r="28866" spans="1:19" x14ac:dyDescent="0.3">
      <c r="A28866" s="25"/>
      <c r="B28866"/>
      <c r="C28866"/>
      <c r="D28866"/>
      <c r="E28866"/>
      <c r="F28866"/>
      <c r="G28866"/>
      <c r="H28866"/>
      <c r="I28866"/>
      <c r="K28866"/>
      <c r="L28866"/>
      <c r="M28866"/>
      <c r="N28866"/>
      <c r="O28866"/>
      <c r="P28866"/>
      <c r="S28866"/>
    </row>
    <row r="28867" spans="1:19" x14ac:dyDescent="0.3">
      <c r="A28867" s="25"/>
      <c r="B28867"/>
      <c r="C28867"/>
      <c r="D28867"/>
      <c r="E28867"/>
      <c r="F28867"/>
      <c r="G28867"/>
      <c r="H28867"/>
      <c r="I28867"/>
      <c r="K28867"/>
      <c r="L28867"/>
      <c r="M28867"/>
      <c r="N28867"/>
      <c r="O28867"/>
      <c r="P28867"/>
      <c r="S28867"/>
    </row>
    <row r="28868" spans="1:19" x14ac:dyDescent="0.3">
      <c r="A28868" s="25"/>
      <c r="B28868"/>
      <c r="C28868"/>
      <c r="D28868"/>
      <c r="E28868"/>
      <c r="F28868"/>
      <c r="G28868"/>
      <c r="H28868" s="14"/>
      <c r="I28868" s="14"/>
      <c r="K28868"/>
      <c r="L28868"/>
      <c r="M28868"/>
      <c r="N28868"/>
      <c r="O28868"/>
      <c r="P28868"/>
      <c r="S28868"/>
    </row>
    <row r="28869" spans="1:19" x14ac:dyDescent="0.3">
      <c r="A28869" s="25"/>
      <c r="B28869"/>
      <c r="C28869"/>
      <c r="D28869"/>
      <c r="E28869"/>
      <c r="F28869"/>
      <c r="G28869"/>
      <c r="H28869" s="14"/>
      <c r="I28869" s="14"/>
      <c r="K28869"/>
      <c r="L28869"/>
      <c r="M28869"/>
      <c r="N28869"/>
      <c r="O28869"/>
      <c r="P28869"/>
      <c r="S28869"/>
    </row>
    <row r="28870" spans="1:19" x14ac:dyDescent="0.3">
      <c r="A28870" s="25"/>
      <c r="B28870"/>
      <c r="C28870"/>
      <c r="D28870"/>
      <c r="E28870"/>
      <c r="F28870"/>
      <c r="G28870"/>
      <c r="H28870" s="14"/>
      <c r="I28870" s="14"/>
      <c r="K28870"/>
      <c r="L28870"/>
      <c r="M28870"/>
      <c r="N28870"/>
      <c r="O28870"/>
      <c r="P28870"/>
      <c r="S28870"/>
    </row>
    <row r="28871" spans="1:19" x14ac:dyDescent="0.3">
      <c r="A28871" s="25"/>
      <c r="B28871"/>
      <c r="C28871"/>
      <c r="D28871"/>
      <c r="E28871"/>
      <c r="F28871"/>
      <c r="G28871"/>
      <c r="H28871" s="14"/>
      <c r="I28871" s="14"/>
      <c r="K28871"/>
      <c r="L28871"/>
      <c r="M28871"/>
      <c r="N28871"/>
      <c r="O28871"/>
      <c r="P28871"/>
      <c r="S28871"/>
    </row>
    <row r="28872" spans="1:19" x14ac:dyDescent="0.3">
      <c r="A28872" s="25"/>
      <c r="B28872"/>
      <c r="C28872"/>
      <c r="D28872"/>
      <c r="E28872"/>
      <c r="F28872"/>
      <c r="G28872"/>
      <c r="H28872" s="14"/>
      <c r="I28872" s="14"/>
      <c r="K28872"/>
      <c r="L28872"/>
      <c r="M28872"/>
      <c r="N28872"/>
      <c r="O28872"/>
      <c r="P28872"/>
      <c r="S28872"/>
    </row>
    <row r="28873" spans="1:19" x14ac:dyDescent="0.3">
      <c r="A28873" s="25"/>
      <c r="B28873"/>
      <c r="C28873"/>
      <c r="D28873"/>
      <c r="E28873"/>
      <c r="F28873"/>
      <c r="G28873"/>
      <c r="H28873" s="14"/>
      <c r="I28873" s="14"/>
      <c r="K28873"/>
      <c r="L28873"/>
      <c r="M28873"/>
      <c r="N28873"/>
      <c r="O28873"/>
      <c r="P28873"/>
      <c r="S28873"/>
    </row>
    <row r="28874" spans="1:19" x14ac:dyDescent="0.3">
      <c r="A28874" s="25"/>
      <c r="B28874"/>
      <c r="C28874"/>
      <c r="D28874"/>
      <c r="E28874"/>
      <c r="F28874"/>
      <c r="G28874"/>
      <c r="H28874"/>
      <c r="I28874"/>
      <c r="K28874"/>
      <c r="L28874"/>
      <c r="M28874"/>
      <c r="N28874"/>
      <c r="O28874"/>
      <c r="P28874"/>
      <c r="S28874"/>
    </row>
    <row r="28875" spans="1:19" x14ac:dyDescent="0.3">
      <c r="A28875" s="25"/>
      <c r="B28875"/>
      <c r="C28875"/>
      <c r="D28875"/>
      <c r="E28875"/>
      <c r="F28875"/>
      <c r="G28875"/>
      <c r="H28875"/>
      <c r="I28875"/>
      <c r="K28875"/>
      <c r="L28875"/>
      <c r="M28875"/>
      <c r="N28875"/>
      <c r="O28875"/>
      <c r="P28875"/>
      <c r="S28875"/>
    </row>
    <row r="28876" spans="1:19" x14ac:dyDescent="0.3">
      <c r="A28876" s="25"/>
      <c r="B28876"/>
      <c r="C28876"/>
      <c r="D28876"/>
      <c r="E28876"/>
      <c r="F28876"/>
      <c r="G28876"/>
      <c r="H28876"/>
      <c r="I28876"/>
      <c r="K28876"/>
      <c r="L28876"/>
      <c r="M28876"/>
      <c r="N28876"/>
      <c r="O28876"/>
      <c r="P28876"/>
      <c r="S28876"/>
    </row>
    <row r="28877" spans="1:19" x14ac:dyDescent="0.3">
      <c r="A28877" s="25"/>
      <c r="B28877"/>
      <c r="C28877"/>
      <c r="D28877"/>
      <c r="E28877"/>
      <c r="F28877"/>
      <c r="G28877"/>
      <c r="H28877"/>
      <c r="I28877"/>
      <c r="K28877"/>
      <c r="L28877"/>
      <c r="M28877"/>
      <c r="N28877"/>
      <c r="O28877"/>
      <c r="P28877"/>
      <c r="S28877"/>
    </row>
    <row r="28878" spans="1:19" x14ac:dyDescent="0.3">
      <c r="A28878" s="25"/>
      <c r="B28878"/>
      <c r="C28878"/>
      <c r="D28878"/>
      <c r="E28878"/>
      <c r="F28878"/>
      <c r="G28878"/>
      <c r="H28878"/>
      <c r="I28878"/>
      <c r="K28878"/>
      <c r="L28878"/>
      <c r="M28878"/>
      <c r="N28878"/>
      <c r="O28878"/>
      <c r="P28878"/>
      <c r="S28878"/>
    </row>
    <row r="28879" spans="1:19" x14ac:dyDescent="0.3">
      <c r="A28879" s="25"/>
      <c r="B28879"/>
      <c r="C28879"/>
      <c r="D28879"/>
      <c r="E28879"/>
      <c r="F28879"/>
      <c r="G28879"/>
      <c r="H28879"/>
      <c r="I28879"/>
      <c r="K28879"/>
      <c r="L28879"/>
      <c r="M28879"/>
      <c r="N28879"/>
      <c r="O28879"/>
      <c r="P28879"/>
      <c r="S28879"/>
    </row>
    <row r="28880" spans="1:19" x14ac:dyDescent="0.3">
      <c r="A28880" s="25"/>
      <c r="B28880"/>
      <c r="C28880"/>
      <c r="D28880"/>
      <c r="E28880"/>
      <c r="F28880"/>
      <c r="G28880"/>
      <c r="H28880"/>
      <c r="I28880"/>
      <c r="K28880"/>
      <c r="L28880"/>
      <c r="M28880"/>
      <c r="N28880"/>
      <c r="O28880"/>
      <c r="P28880"/>
      <c r="S28880"/>
    </row>
    <row r="28881" spans="1:19" x14ac:dyDescent="0.3">
      <c r="A28881" s="25"/>
      <c r="B28881"/>
      <c r="C28881"/>
      <c r="D28881"/>
      <c r="E28881"/>
      <c r="F28881"/>
      <c r="G28881"/>
      <c r="H28881"/>
      <c r="I28881"/>
      <c r="K28881"/>
      <c r="L28881"/>
      <c r="M28881"/>
      <c r="N28881"/>
      <c r="O28881"/>
      <c r="P28881"/>
      <c r="S28881"/>
    </row>
    <row r="28882" spans="1:19" x14ac:dyDescent="0.3">
      <c r="A28882" s="25"/>
      <c r="B28882"/>
      <c r="C28882"/>
      <c r="D28882"/>
      <c r="E28882"/>
      <c r="F28882"/>
      <c r="G28882"/>
      <c r="H28882"/>
      <c r="I28882"/>
      <c r="K28882"/>
      <c r="L28882"/>
      <c r="M28882"/>
      <c r="N28882"/>
      <c r="O28882"/>
      <c r="P28882"/>
      <c r="S28882"/>
    </row>
    <row r="28883" spans="1:19" x14ac:dyDescent="0.3">
      <c r="A28883" s="25"/>
      <c r="B28883"/>
      <c r="C28883"/>
      <c r="D28883"/>
      <c r="E28883"/>
      <c r="F28883"/>
      <c r="G28883"/>
      <c r="H28883"/>
      <c r="I28883"/>
      <c r="K28883"/>
      <c r="L28883"/>
      <c r="M28883"/>
      <c r="N28883"/>
      <c r="O28883"/>
      <c r="P28883"/>
      <c r="S28883"/>
    </row>
    <row r="28884" spans="1:19" x14ac:dyDescent="0.3">
      <c r="A28884" s="25"/>
      <c r="B28884"/>
      <c r="C28884"/>
      <c r="D28884"/>
      <c r="E28884"/>
      <c r="F28884"/>
      <c r="G28884"/>
      <c r="H28884"/>
      <c r="I28884"/>
      <c r="K28884"/>
      <c r="L28884"/>
      <c r="M28884"/>
      <c r="N28884"/>
      <c r="O28884"/>
      <c r="P28884"/>
      <c r="S28884"/>
    </row>
    <row r="28885" spans="1:19" x14ac:dyDescent="0.3">
      <c r="A28885" s="25"/>
      <c r="B28885"/>
      <c r="C28885"/>
      <c r="D28885"/>
      <c r="E28885"/>
      <c r="F28885"/>
      <c r="G28885"/>
      <c r="H28885"/>
      <c r="I28885"/>
      <c r="K28885"/>
      <c r="L28885"/>
      <c r="M28885"/>
      <c r="N28885"/>
      <c r="O28885"/>
      <c r="P28885"/>
      <c r="S28885"/>
    </row>
    <row r="28886" spans="1:19" x14ac:dyDescent="0.3">
      <c r="A28886" s="25"/>
      <c r="B28886"/>
      <c r="C28886"/>
      <c r="D28886"/>
      <c r="E28886"/>
      <c r="F28886"/>
      <c r="G28886"/>
      <c r="H28886"/>
      <c r="I28886"/>
      <c r="K28886"/>
      <c r="L28886"/>
      <c r="M28886"/>
      <c r="N28886"/>
      <c r="O28886"/>
      <c r="P28886"/>
      <c r="S28886"/>
    </row>
    <row r="28887" spans="1:19" x14ac:dyDescent="0.3">
      <c r="A28887" s="25"/>
      <c r="B28887"/>
      <c r="C28887"/>
      <c r="D28887"/>
      <c r="E28887"/>
      <c r="F28887"/>
      <c r="G28887"/>
      <c r="H28887"/>
      <c r="I28887"/>
      <c r="K28887"/>
      <c r="L28887"/>
      <c r="M28887"/>
      <c r="N28887"/>
      <c r="O28887"/>
      <c r="P28887"/>
      <c r="S28887"/>
    </row>
    <row r="28888" spans="1:19" x14ac:dyDescent="0.3">
      <c r="A28888" s="25"/>
      <c r="B28888"/>
      <c r="C28888"/>
      <c r="D28888"/>
      <c r="E28888"/>
      <c r="F28888"/>
      <c r="G28888"/>
      <c r="H28888"/>
      <c r="I28888"/>
      <c r="K28888"/>
      <c r="L28888"/>
      <c r="M28888"/>
      <c r="N28888"/>
      <c r="O28888"/>
      <c r="P28888"/>
      <c r="S28888"/>
    </row>
    <row r="28889" spans="1:19" x14ac:dyDescent="0.3">
      <c r="A28889" s="25"/>
      <c r="B28889"/>
      <c r="C28889"/>
      <c r="D28889"/>
      <c r="E28889"/>
      <c r="F28889"/>
      <c r="G28889"/>
      <c r="H28889" s="14"/>
      <c r="I28889" s="14"/>
      <c r="K28889"/>
      <c r="L28889"/>
      <c r="M28889"/>
      <c r="N28889"/>
      <c r="O28889"/>
      <c r="P28889"/>
      <c r="S28889"/>
    </row>
    <row r="28890" spans="1:19" x14ac:dyDescent="0.3">
      <c r="A28890" s="25"/>
      <c r="B28890"/>
      <c r="C28890"/>
      <c r="D28890"/>
      <c r="E28890"/>
      <c r="F28890"/>
      <c r="G28890"/>
      <c r="H28890" s="14"/>
      <c r="I28890" s="14"/>
      <c r="K28890"/>
      <c r="L28890"/>
      <c r="M28890"/>
      <c r="N28890"/>
      <c r="O28890"/>
      <c r="P28890"/>
      <c r="S28890"/>
    </row>
    <row r="28891" spans="1:19" x14ac:dyDescent="0.3">
      <c r="A28891" s="25"/>
      <c r="B28891"/>
      <c r="C28891"/>
      <c r="D28891"/>
      <c r="E28891"/>
      <c r="F28891"/>
      <c r="G28891"/>
      <c r="H28891"/>
      <c r="I28891"/>
      <c r="K28891"/>
      <c r="L28891"/>
      <c r="M28891"/>
      <c r="N28891"/>
      <c r="O28891"/>
      <c r="P28891"/>
      <c r="S28891"/>
    </row>
    <row r="28892" spans="1:19" x14ac:dyDescent="0.3">
      <c r="A28892" s="25"/>
      <c r="B28892"/>
      <c r="C28892"/>
      <c r="D28892"/>
      <c r="E28892"/>
      <c r="F28892"/>
      <c r="G28892"/>
      <c r="H28892"/>
      <c r="I28892"/>
      <c r="K28892"/>
      <c r="L28892"/>
      <c r="M28892"/>
      <c r="N28892"/>
      <c r="O28892"/>
      <c r="P28892"/>
      <c r="S28892"/>
    </row>
    <row r="28893" spans="1:19" x14ac:dyDescent="0.3">
      <c r="A28893" s="25"/>
      <c r="B28893"/>
      <c r="C28893"/>
      <c r="D28893"/>
      <c r="E28893"/>
      <c r="F28893"/>
      <c r="G28893"/>
      <c r="H28893"/>
      <c r="I28893"/>
      <c r="K28893"/>
      <c r="L28893"/>
      <c r="M28893"/>
      <c r="N28893"/>
      <c r="O28893"/>
      <c r="P28893"/>
      <c r="S28893"/>
    </row>
    <row r="28894" spans="1:19" x14ac:dyDescent="0.3">
      <c r="A28894" s="25"/>
      <c r="B28894"/>
      <c r="C28894"/>
      <c r="D28894"/>
      <c r="E28894"/>
      <c r="F28894"/>
      <c r="G28894"/>
      <c r="H28894"/>
      <c r="I28894"/>
      <c r="K28894"/>
      <c r="L28894"/>
      <c r="M28894"/>
      <c r="N28894"/>
      <c r="O28894"/>
      <c r="P28894"/>
      <c r="S28894"/>
    </row>
    <row r="28895" spans="1:19" x14ac:dyDescent="0.3">
      <c r="A28895" s="25"/>
      <c r="B28895"/>
      <c r="C28895"/>
      <c r="D28895"/>
      <c r="E28895"/>
      <c r="F28895"/>
      <c r="G28895"/>
      <c r="H28895"/>
      <c r="I28895"/>
      <c r="K28895"/>
      <c r="L28895"/>
      <c r="M28895"/>
      <c r="N28895"/>
      <c r="O28895"/>
      <c r="P28895"/>
      <c r="S28895"/>
    </row>
    <row r="28896" spans="1:19" x14ac:dyDescent="0.3">
      <c r="A28896" s="25"/>
      <c r="B28896"/>
      <c r="C28896"/>
      <c r="D28896"/>
      <c r="E28896"/>
      <c r="F28896"/>
      <c r="G28896"/>
      <c r="H28896"/>
      <c r="I28896"/>
      <c r="K28896"/>
      <c r="L28896"/>
      <c r="M28896"/>
      <c r="N28896"/>
      <c r="O28896"/>
      <c r="P28896"/>
      <c r="S28896"/>
    </row>
    <row r="28897" spans="1:19" x14ac:dyDescent="0.3">
      <c r="A28897" s="25"/>
      <c r="B28897"/>
      <c r="C28897"/>
      <c r="D28897"/>
      <c r="E28897"/>
      <c r="F28897"/>
      <c r="G28897"/>
      <c r="H28897"/>
      <c r="I28897"/>
      <c r="K28897"/>
      <c r="L28897"/>
      <c r="M28897"/>
      <c r="N28897"/>
      <c r="O28897"/>
      <c r="P28897"/>
      <c r="S28897"/>
    </row>
    <row r="28898" spans="1:19" x14ac:dyDescent="0.3">
      <c r="A28898" s="25"/>
      <c r="B28898"/>
      <c r="C28898"/>
      <c r="D28898"/>
      <c r="E28898"/>
      <c r="F28898"/>
      <c r="G28898"/>
      <c r="H28898"/>
      <c r="I28898"/>
      <c r="K28898"/>
      <c r="L28898"/>
      <c r="M28898"/>
      <c r="N28898"/>
      <c r="O28898"/>
      <c r="P28898"/>
      <c r="S28898"/>
    </row>
    <row r="28899" spans="1:19" x14ac:dyDescent="0.3">
      <c r="A28899" s="25"/>
      <c r="B28899"/>
      <c r="C28899"/>
      <c r="D28899"/>
      <c r="E28899"/>
      <c r="F28899"/>
      <c r="G28899"/>
      <c r="H28899"/>
      <c r="I28899"/>
      <c r="K28899"/>
      <c r="L28899"/>
      <c r="M28899"/>
      <c r="N28899"/>
      <c r="O28899"/>
      <c r="P28899"/>
      <c r="S28899"/>
    </row>
    <row r="28900" spans="1:19" x14ac:dyDescent="0.3">
      <c r="A28900" s="25"/>
      <c r="B28900"/>
      <c r="C28900"/>
      <c r="D28900"/>
      <c r="E28900"/>
      <c r="F28900"/>
      <c r="G28900"/>
      <c r="H28900"/>
      <c r="I28900"/>
      <c r="K28900"/>
      <c r="L28900"/>
      <c r="M28900"/>
      <c r="N28900"/>
      <c r="O28900"/>
      <c r="P28900"/>
      <c r="S28900"/>
    </row>
    <row r="28901" spans="1:19" x14ac:dyDescent="0.3">
      <c r="A28901" s="25"/>
      <c r="B28901"/>
      <c r="C28901"/>
      <c r="D28901"/>
      <c r="E28901"/>
      <c r="F28901"/>
      <c r="G28901"/>
      <c r="H28901"/>
      <c r="I28901"/>
      <c r="K28901"/>
      <c r="L28901"/>
      <c r="M28901"/>
      <c r="N28901"/>
      <c r="O28901"/>
      <c r="P28901"/>
      <c r="S28901"/>
    </row>
    <row r="28902" spans="1:19" x14ac:dyDescent="0.3">
      <c r="A28902" s="25"/>
      <c r="B28902"/>
      <c r="C28902"/>
      <c r="D28902"/>
      <c r="E28902"/>
      <c r="F28902"/>
      <c r="G28902"/>
      <c r="H28902"/>
      <c r="I28902"/>
      <c r="K28902"/>
      <c r="L28902"/>
      <c r="M28902"/>
      <c r="N28902"/>
      <c r="O28902"/>
      <c r="P28902"/>
      <c r="S28902"/>
    </row>
    <row r="28903" spans="1:19" x14ac:dyDescent="0.3">
      <c r="A28903" s="25"/>
      <c r="B28903"/>
      <c r="C28903"/>
      <c r="D28903"/>
      <c r="E28903"/>
      <c r="F28903"/>
      <c r="G28903"/>
      <c r="H28903"/>
      <c r="I28903"/>
      <c r="K28903"/>
      <c r="L28903"/>
      <c r="M28903"/>
      <c r="N28903"/>
      <c r="O28903"/>
      <c r="P28903"/>
      <c r="S28903"/>
    </row>
    <row r="28904" spans="1:19" x14ac:dyDescent="0.3">
      <c r="A28904" s="25"/>
      <c r="B28904"/>
      <c r="C28904"/>
      <c r="D28904"/>
      <c r="E28904"/>
      <c r="F28904"/>
      <c r="G28904"/>
      <c r="H28904"/>
      <c r="I28904"/>
      <c r="K28904"/>
      <c r="L28904"/>
      <c r="M28904"/>
      <c r="N28904"/>
      <c r="O28904"/>
      <c r="P28904"/>
      <c r="S28904"/>
    </row>
    <row r="28905" spans="1:19" x14ac:dyDescent="0.3">
      <c r="A28905" s="25"/>
      <c r="B28905"/>
      <c r="C28905"/>
      <c r="D28905"/>
      <c r="E28905"/>
      <c r="F28905"/>
      <c r="G28905"/>
      <c r="H28905"/>
      <c r="I28905"/>
      <c r="K28905"/>
      <c r="L28905"/>
      <c r="M28905"/>
      <c r="N28905"/>
      <c r="O28905"/>
      <c r="P28905"/>
      <c r="S28905"/>
    </row>
    <row r="28906" spans="1:19" x14ac:dyDescent="0.3">
      <c r="A28906" s="25"/>
      <c r="B28906"/>
      <c r="C28906"/>
      <c r="D28906"/>
      <c r="E28906"/>
      <c r="F28906"/>
      <c r="G28906"/>
      <c r="H28906"/>
      <c r="I28906"/>
      <c r="K28906"/>
      <c r="L28906"/>
      <c r="M28906"/>
      <c r="N28906"/>
      <c r="O28906"/>
      <c r="P28906"/>
      <c r="S28906"/>
    </row>
    <row r="28907" spans="1:19" x14ac:dyDescent="0.3">
      <c r="A28907" s="25"/>
      <c r="B28907"/>
      <c r="C28907"/>
      <c r="D28907"/>
      <c r="E28907"/>
      <c r="F28907"/>
      <c r="G28907"/>
      <c r="H28907"/>
      <c r="I28907"/>
      <c r="K28907"/>
      <c r="L28907"/>
      <c r="M28907"/>
      <c r="N28907"/>
      <c r="O28907"/>
      <c r="P28907"/>
      <c r="S28907"/>
    </row>
    <row r="28908" spans="1:19" x14ac:dyDescent="0.3">
      <c r="A28908" s="25"/>
      <c r="B28908"/>
      <c r="C28908"/>
      <c r="D28908"/>
      <c r="E28908"/>
      <c r="F28908"/>
      <c r="G28908"/>
      <c r="H28908"/>
      <c r="I28908"/>
      <c r="K28908"/>
      <c r="L28908"/>
      <c r="M28908"/>
      <c r="N28908"/>
      <c r="O28908"/>
      <c r="P28908"/>
      <c r="S28908"/>
    </row>
    <row r="28909" spans="1:19" x14ac:dyDescent="0.3">
      <c r="A28909" s="25"/>
      <c r="B28909"/>
      <c r="C28909"/>
      <c r="D28909"/>
      <c r="E28909"/>
      <c r="F28909"/>
      <c r="G28909"/>
      <c r="H28909"/>
      <c r="I28909"/>
      <c r="K28909"/>
      <c r="L28909"/>
      <c r="M28909"/>
      <c r="N28909"/>
      <c r="O28909"/>
      <c r="P28909"/>
      <c r="S28909"/>
    </row>
    <row r="28910" spans="1:19" x14ac:dyDescent="0.3">
      <c r="A28910" s="25"/>
      <c r="B28910"/>
      <c r="C28910"/>
      <c r="D28910"/>
      <c r="E28910"/>
      <c r="F28910"/>
      <c r="G28910"/>
      <c r="H28910"/>
      <c r="I28910"/>
      <c r="K28910"/>
      <c r="L28910"/>
      <c r="M28910"/>
      <c r="N28910"/>
      <c r="O28910"/>
      <c r="P28910"/>
      <c r="S28910"/>
    </row>
    <row r="28911" spans="1:19" x14ac:dyDescent="0.3">
      <c r="A28911" s="25"/>
      <c r="B28911"/>
      <c r="C28911"/>
      <c r="D28911"/>
      <c r="E28911"/>
      <c r="F28911"/>
      <c r="G28911"/>
      <c r="H28911"/>
      <c r="I28911"/>
      <c r="K28911"/>
      <c r="L28911"/>
      <c r="M28911"/>
      <c r="N28911"/>
      <c r="O28911"/>
      <c r="P28911"/>
      <c r="S28911"/>
    </row>
    <row r="28912" spans="1:19" x14ac:dyDescent="0.3">
      <c r="A28912" s="25"/>
      <c r="B28912"/>
      <c r="C28912"/>
      <c r="D28912"/>
      <c r="E28912"/>
      <c r="F28912"/>
      <c r="G28912"/>
      <c r="H28912"/>
      <c r="I28912"/>
      <c r="K28912"/>
      <c r="L28912"/>
      <c r="M28912"/>
      <c r="N28912"/>
      <c r="O28912"/>
      <c r="P28912"/>
      <c r="S28912"/>
    </row>
    <row r="28913" spans="1:19" x14ac:dyDescent="0.3">
      <c r="A28913" s="25"/>
      <c r="B28913"/>
      <c r="C28913"/>
      <c r="D28913"/>
      <c r="E28913"/>
      <c r="F28913"/>
      <c r="G28913"/>
      <c r="H28913"/>
      <c r="I28913"/>
      <c r="K28913"/>
      <c r="L28913"/>
      <c r="M28913"/>
      <c r="N28913"/>
      <c r="O28913"/>
      <c r="P28913"/>
      <c r="S28913"/>
    </row>
    <row r="28914" spans="1:19" x14ac:dyDescent="0.3">
      <c r="A28914" s="25"/>
      <c r="B28914"/>
      <c r="C28914"/>
      <c r="D28914"/>
      <c r="E28914"/>
      <c r="F28914"/>
      <c r="G28914"/>
      <c r="H28914"/>
      <c r="I28914"/>
      <c r="K28914"/>
      <c r="L28914"/>
      <c r="M28914"/>
      <c r="N28914"/>
      <c r="O28914"/>
      <c r="P28914"/>
      <c r="S28914"/>
    </row>
    <row r="28915" spans="1:19" x14ac:dyDescent="0.3">
      <c r="A28915" s="25"/>
      <c r="B28915"/>
      <c r="C28915"/>
      <c r="D28915"/>
      <c r="E28915"/>
      <c r="F28915"/>
      <c r="G28915"/>
      <c r="H28915"/>
      <c r="I28915"/>
      <c r="K28915"/>
      <c r="L28915"/>
      <c r="M28915"/>
      <c r="N28915"/>
      <c r="O28915"/>
      <c r="P28915"/>
      <c r="S28915"/>
    </row>
    <row r="28916" spans="1:19" x14ac:dyDescent="0.3">
      <c r="A28916" s="25"/>
      <c r="B28916"/>
      <c r="C28916"/>
      <c r="D28916"/>
      <c r="E28916"/>
      <c r="F28916"/>
      <c r="G28916"/>
      <c r="H28916"/>
      <c r="I28916"/>
      <c r="K28916"/>
      <c r="L28916"/>
      <c r="M28916"/>
      <c r="N28916"/>
      <c r="O28916"/>
      <c r="P28916"/>
      <c r="S28916"/>
    </row>
    <row r="28917" spans="1:19" x14ac:dyDescent="0.3">
      <c r="A28917" s="25"/>
      <c r="B28917"/>
      <c r="C28917"/>
      <c r="D28917"/>
      <c r="E28917"/>
      <c r="F28917"/>
      <c r="G28917"/>
      <c r="H28917"/>
      <c r="I28917"/>
      <c r="K28917"/>
      <c r="L28917"/>
      <c r="M28917"/>
      <c r="N28917"/>
      <c r="O28917"/>
      <c r="P28917"/>
      <c r="S28917"/>
    </row>
    <row r="28918" spans="1:19" x14ac:dyDescent="0.3">
      <c r="A28918" s="25"/>
      <c r="B28918"/>
      <c r="C28918"/>
      <c r="D28918"/>
      <c r="E28918"/>
      <c r="F28918"/>
      <c r="G28918"/>
      <c r="H28918"/>
      <c r="I28918"/>
      <c r="K28918"/>
      <c r="L28918"/>
      <c r="M28918"/>
      <c r="N28918"/>
      <c r="O28918"/>
      <c r="P28918"/>
      <c r="S28918"/>
    </row>
    <row r="28919" spans="1:19" x14ac:dyDescent="0.3">
      <c r="A28919" s="25"/>
      <c r="B28919"/>
      <c r="C28919"/>
      <c r="D28919"/>
      <c r="E28919"/>
      <c r="F28919"/>
      <c r="G28919"/>
      <c r="H28919"/>
      <c r="I28919"/>
      <c r="K28919"/>
      <c r="L28919"/>
      <c r="M28919"/>
      <c r="N28919"/>
      <c r="O28919"/>
      <c r="P28919"/>
      <c r="S28919"/>
    </row>
    <row r="28920" spans="1:19" x14ac:dyDescent="0.3">
      <c r="A28920" s="25"/>
      <c r="B28920"/>
      <c r="C28920"/>
      <c r="D28920"/>
      <c r="E28920"/>
      <c r="F28920"/>
      <c r="G28920"/>
      <c r="H28920"/>
      <c r="I28920"/>
      <c r="K28920"/>
      <c r="L28920"/>
      <c r="M28920"/>
      <c r="N28920"/>
      <c r="O28920"/>
      <c r="P28920"/>
      <c r="S28920"/>
    </row>
    <row r="28921" spans="1:19" x14ac:dyDescent="0.3">
      <c r="A28921" s="25"/>
      <c r="B28921"/>
      <c r="C28921"/>
      <c r="D28921"/>
      <c r="E28921"/>
      <c r="F28921"/>
      <c r="G28921"/>
      <c r="H28921"/>
      <c r="I28921"/>
      <c r="K28921"/>
      <c r="L28921"/>
      <c r="M28921"/>
      <c r="N28921"/>
      <c r="O28921"/>
      <c r="P28921"/>
      <c r="S28921"/>
    </row>
    <row r="28922" spans="1:19" x14ac:dyDescent="0.3">
      <c r="A28922" s="25"/>
      <c r="B28922"/>
      <c r="C28922"/>
      <c r="D28922"/>
      <c r="E28922"/>
      <c r="F28922"/>
      <c r="G28922"/>
      <c r="H28922"/>
      <c r="I28922"/>
      <c r="K28922"/>
      <c r="L28922"/>
      <c r="M28922"/>
      <c r="N28922"/>
      <c r="O28922"/>
      <c r="P28922"/>
      <c r="S28922"/>
    </row>
    <row r="28923" spans="1:19" x14ac:dyDescent="0.3">
      <c r="A28923" s="25"/>
      <c r="B28923"/>
      <c r="C28923"/>
      <c r="D28923"/>
      <c r="E28923"/>
      <c r="F28923"/>
      <c r="G28923"/>
      <c r="H28923"/>
      <c r="I28923"/>
      <c r="K28923"/>
      <c r="L28923"/>
      <c r="M28923"/>
      <c r="N28923"/>
      <c r="O28923"/>
      <c r="P28923"/>
      <c r="S28923"/>
    </row>
    <row r="28924" spans="1:19" x14ac:dyDescent="0.3">
      <c r="A28924" s="25"/>
      <c r="B28924"/>
      <c r="C28924"/>
      <c r="D28924"/>
      <c r="E28924"/>
      <c r="F28924"/>
      <c r="G28924"/>
      <c r="H28924"/>
      <c r="I28924"/>
      <c r="K28924"/>
      <c r="L28924"/>
      <c r="M28924"/>
      <c r="N28924"/>
      <c r="O28924"/>
      <c r="P28924"/>
      <c r="S28924"/>
    </row>
    <row r="28925" spans="1:19" x14ac:dyDescent="0.3">
      <c r="A28925" s="25"/>
      <c r="B28925"/>
      <c r="C28925"/>
      <c r="D28925"/>
      <c r="E28925"/>
      <c r="F28925"/>
      <c r="G28925"/>
      <c r="H28925"/>
      <c r="I28925"/>
      <c r="K28925"/>
      <c r="L28925"/>
      <c r="M28925"/>
      <c r="N28925"/>
      <c r="O28925"/>
      <c r="P28925"/>
      <c r="S28925"/>
    </row>
    <row r="28926" spans="1:19" x14ac:dyDescent="0.3">
      <c r="A28926" s="25"/>
      <c r="B28926"/>
      <c r="C28926"/>
      <c r="D28926"/>
      <c r="E28926"/>
      <c r="F28926"/>
      <c r="G28926"/>
      <c r="H28926"/>
      <c r="I28926"/>
      <c r="K28926"/>
      <c r="L28926"/>
      <c r="M28926"/>
      <c r="N28926"/>
      <c r="O28926"/>
      <c r="P28926"/>
      <c r="S28926"/>
    </row>
    <row r="28927" spans="1:19" x14ac:dyDescent="0.3">
      <c r="A28927" s="25"/>
      <c r="B28927"/>
      <c r="C28927"/>
      <c r="D28927"/>
      <c r="E28927"/>
      <c r="F28927"/>
      <c r="G28927"/>
      <c r="H28927"/>
      <c r="I28927"/>
      <c r="K28927"/>
      <c r="L28927"/>
      <c r="M28927"/>
      <c r="N28927"/>
      <c r="O28927"/>
      <c r="P28927"/>
      <c r="S28927"/>
    </row>
    <row r="28928" spans="1:19" x14ac:dyDescent="0.3">
      <c r="A28928" s="25"/>
      <c r="B28928"/>
      <c r="C28928"/>
      <c r="D28928"/>
      <c r="E28928"/>
      <c r="F28928"/>
      <c r="G28928"/>
      <c r="H28928"/>
      <c r="I28928"/>
      <c r="K28928"/>
      <c r="L28928"/>
      <c r="M28928"/>
      <c r="N28928"/>
      <c r="O28928"/>
      <c r="P28928"/>
      <c r="S28928"/>
    </row>
    <row r="28929" spans="1:19" x14ac:dyDescent="0.3">
      <c r="A28929" s="25"/>
      <c r="B28929"/>
      <c r="C28929"/>
      <c r="D28929"/>
      <c r="E28929"/>
      <c r="F28929"/>
      <c r="G28929"/>
      <c r="H28929"/>
      <c r="I28929"/>
      <c r="K28929"/>
      <c r="L28929"/>
      <c r="M28929"/>
      <c r="N28929"/>
      <c r="O28929"/>
      <c r="P28929"/>
      <c r="S28929"/>
    </row>
    <row r="28930" spans="1:19" x14ac:dyDescent="0.3">
      <c r="A28930" s="25"/>
      <c r="B28930"/>
      <c r="C28930"/>
      <c r="D28930"/>
      <c r="E28930"/>
      <c r="F28930"/>
      <c r="G28930"/>
      <c r="H28930"/>
      <c r="I28930"/>
      <c r="K28930"/>
      <c r="L28930"/>
      <c r="M28930"/>
      <c r="N28930"/>
      <c r="O28930"/>
      <c r="P28930"/>
      <c r="S28930"/>
    </row>
    <row r="28931" spans="1:19" x14ac:dyDescent="0.3">
      <c r="A28931" s="25"/>
      <c r="B28931"/>
      <c r="C28931"/>
      <c r="D28931"/>
      <c r="E28931"/>
      <c r="F28931"/>
      <c r="G28931"/>
      <c r="H28931"/>
      <c r="I28931"/>
      <c r="K28931"/>
      <c r="L28931"/>
      <c r="M28931"/>
      <c r="N28931"/>
      <c r="O28931"/>
      <c r="P28931"/>
      <c r="S28931"/>
    </row>
    <row r="28932" spans="1:19" x14ac:dyDescent="0.3">
      <c r="A28932" s="25"/>
      <c r="B28932"/>
      <c r="C28932"/>
      <c r="D28932"/>
      <c r="E28932"/>
      <c r="F28932"/>
      <c r="G28932"/>
      <c r="H28932"/>
      <c r="I28932"/>
      <c r="K28932"/>
      <c r="L28932"/>
      <c r="M28932"/>
      <c r="N28932"/>
      <c r="O28932"/>
      <c r="P28932"/>
      <c r="S28932"/>
    </row>
    <row r="28933" spans="1:19" x14ac:dyDescent="0.3">
      <c r="A28933" s="25"/>
      <c r="B28933"/>
      <c r="C28933"/>
      <c r="D28933"/>
      <c r="E28933"/>
      <c r="F28933"/>
      <c r="G28933"/>
      <c r="H28933"/>
      <c r="I28933"/>
      <c r="K28933"/>
      <c r="L28933"/>
      <c r="M28933"/>
      <c r="N28933"/>
      <c r="O28933"/>
      <c r="P28933"/>
      <c r="S28933"/>
    </row>
    <row r="28934" spans="1:19" x14ac:dyDescent="0.3">
      <c r="A28934" s="25"/>
      <c r="B28934"/>
      <c r="C28934"/>
      <c r="D28934"/>
      <c r="E28934"/>
      <c r="F28934"/>
      <c r="G28934"/>
      <c r="H28934"/>
      <c r="I28934"/>
      <c r="K28934"/>
      <c r="L28934"/>
      <c r="M28934"/>
      <c r="N28934"/>
      <c r="O28934"/>
      <c r="P28934"/>
      <c r="S28934"/>
    </row>
    <row r="28935" spans="1:19" x14ac:dyDescent="0.3">
      <c r="A28935" s="25"/>
      <c r="B28935"/>
      <c r="C28935"/>
      <c r="D28935"/>
      <c r="E28935"/>
      <c r="F28935"/>
      <c r="G28935"/>
      <c r="H28935"/>
      <c r="I28935"/>
      <c r="K28935"/>
      <c r="L28935"/>
      <c r="M28935"/>
      <c r="N28935"/>
      <c r="O28935"/>
      <c r="P28935"/>
      <c r="S28935"/>
    </row>
    <row r="28936" spans="1:19" x14ac:dyDescent="0.3">
      <c r="A28936" s="25"/>
      <c r="B28936"/>
      <c r="C28936"/>
      <c r="D28936"/>
      <c r="E28936"/>
      <c r="F28936"/>
      <c r="G28936"/>
      <c r="H28936"/>
      <c r="I28936"/>
      <c r="K28936"/>
      <c r="L28936"/>
      <c r="M28936"/>
      <c r="N28936"/>
      <c r="O28936"/>
      <c r="P28936"/>
      <c r="S28936"/>
    </row>
    <row r="28937" spans="1:19" x14ac:dyDescent="0.3">
      <c r="A28937" s="25"/>
      <c r="B28937"/>
      <c r="C28937"/>
      <c r="D28937"/>
      <c r="E28937"/>
      <c r="F28937"/>
      <c r="G28937"/>
      <c r="H28937"/>
      <c r="I28937"/>
      <c r="K28937"/>
      <c r="L28937"/>
      <c r="M28937"/>
      <c r="N28937"/>
      <c r="O28937"/>
      <c r="P28937"/>
      <c r="S28937"/>
    </row>
    <row r="28938" spans="1:19" x14ac:dyDescent="0.3">
      <c r="A28938" s="25"/>
      <c r="B28938"/>
      <c r="C28938"/>
      <c r="D28938"/>
      <c r="E28938"/>
      <c r="F28938"/>
      <c r="G28938"/>
      <c r="H28938"/>
      <c r="I28938"/>
      <c r="K28938"/>
      <c r="L28938"/>
      <c r="M28938"/>
      <c r="N28938"/>
      <c r="O28938"/>
      <c r="P28938"/>
      <c r="S28938"/>
    </row>
    <row r="28939" spans="1:19" x14ac:dyDescent="0.3">
      <c r="A28939" s="25"/>
      <c r="B28939"/>
      <c r="C28939"/>
      <c r="D28939"/>
      <c r="E28939"/>
      <c r="F28939"/>
      <c r="G28939"/>
      <c r="H28939"/>
      <c r="I28939"/>
      <c r="K28939"/>
      <c r="L28939"/>
      <c r="M28939"/>
      <c r="N28939"/>
      <c r="O28939"/>
      <c r="P28939"/>
      <c r="S28939"/>
    </row>
    <row r="28940" spans="1:19" x14ac:dyDescent="0.3">
      <c r="A28940" s="25"/>
      <c r="B28940"/>
      <c r="C28940"/>
      <c r="D28940"/>
      <c r="E28940"/>
      <c r="F28940"/>
      <c r="G28940"/>
      <c r="H28940"/>
      <c r="I28940"/>
      <c r="K28940"/>
      <c r="L28940"/>
      <c r="M28940"/>
      <c r="N28940"/>
      <c r="O28940"/>
      <c r="P28940"/>
      <c r="S28940"/>
    </row>
    <row r="28941" spans="1:19" x14ac:dyDescent="0.3">
      <c r="A28941" s="25"/>
      <c r="B28941"/>
      <c r="C28941"/>
      <c r="D28941"/>
      <c r="E28941"/>
      <c r="F28941"/>
      <c r="G28941"/>
      <c r="H28941"/>
      <c r="I28941"/>
      <c r="K28941"/>
      <c r="L28941"/>
      <c r="M28941"/>
      <c r="N28941"/>
      <c r="O28941"/>
      <c r="P28941"/>
      <c r="S28941"/>
    </row>
    <row r="28942" spans="1:19" x14ac:dyDescent="0.3">
      <c r="A28942" s="25"/>
      <c r="B28942"/>
      <c r="C28942"/>
      <c r="D28942"/>
      <c r="E28942"/>
      <c r="F28942"/>
      <c r="G28942"/>
      <c r="H28942"/>
      <c r="I28942"/>
      <c r="K28942"/>
      <c r="L28942"/>
      <c r="M28942"/>
      <c r="N28942"/>
      <c r="O28942"/>
      <c r="P28942"/>
      <c r="S28942"/>
    </row>
    <row r="28943" spans="1:19" x14ac:dyDescent="0.3">
      <c r="A28943" s="25"/>
      <c r="B28943"/>
      <c r="C28943"/>
      <c r="D28943"/>
      <c r="E28943"/>
      <c r="F28943"/>
      <c r="G28943"/>
      <c r="H28943"/>
      <c r="I28943"/>
      <c r="K28943"/>
      <c r="L28943"/>
      <c r="M28943"/>
      <c r="N28943"/>
      <c r="O28943"/>
      <c r="P28943"/>
      <c r="S28943"/>
    </row>
    <row r="28944" spans="1:19" x14ac:dyDescent="0.3">
      <c r="A28944" s="25"/>
      <c r="B28944"/>
      <c r="C28944"/>
      <c r="D28944"/>
      <c r="E28944"/>
      <c r="F28944"/>
      <c r="G28944"/>
      <c r="H28944"/>
      <c r="I28944"/>
      <c r="K28944"/>
      <c r="L28944"/>
      <c r="M28944"/>
      <c r="N28944"/>
      <c r="O28944"/>
      <c r="P28944"/>
      <c r="S28944"/>
    </row>
    <row r="28945" spans="1:19" x14ac:dyDescent="0.3">
      <c r="A28945" s="25"/>
      <c r="B28945"/>
      <c r="C28945"/>
      <c r="D28945"/>
      <c r="E28945"/>
      <c r="F28945"/>
      <c r="G28945"/>
      <c r="H28945"/>
      <c r="I28945"/>
      <c r="K28945"/>
      <c r="L28945"/>
      <c r="M28945"/>
      <c r="N28945"/>
      <c r="O28945"/>
      <c r="P28945"/>
      <c r="S28945"/>
    </row>
    <row r="28946" spans="1:19" x14ac:dyDescent="0.3">
      <c r="A28946" s="25"/>
      <c r="B28946"/>
      <c r="C28946"/>
      <c r="D28946"/>
      <c r="E28946"/>
      <c r="F28946"/>
      <c r="G28946"/>
      <c r="H28946"/>
      <c r="I28946"/>
      <c r="K28946"/>
      <c r="L28946"/>
      <c r="M28946"/>
      <c r="N28946"/>
      <c r="O28946"/>
      <c r="P28946"/>
      <c r="S28946"/>
    </row>
    <row r="28947" spans="1:19" x14ac:dyDescent="0.3">
      <c r="A28947" s="25"/>
      <c r="B28947"/>
      <c r="C28947"/>
      <c r="D28947"/>
      <c r="E28947"/>
      <c r="F28947"/>
      <c r="G28947"/>
      <c r="H28947"/>
      <c r="I28947"/>
      <c r="K28947"/>
      <c r="L28947"/>
      <c r="M28947"/>
      <c r="N28947"/>
      <c r="O28947"/>
      <c r="P28947"/>
      <c r="S28947"/>
    </row>
    <row r="28948" spans="1:19" x14ac:dyDescent="0.3">
      <c r="A28948" s="25"/>
      <c r="B28948"/>
      <c r="C28948"/>
      <c r="D28948"/>
      <c r="E28948"/>
      <c r="F28948"/>
      <c r="G28948"/>
      <c r="H28948"/>
      <c r="I28948"/>
      <c r="K28948"/>
      <c r="L28948"/>
      <c r="M28948"/>
      <c r="N28948"/>
      <c r="O28948"/>
      <c r="P28948"/>
      <c r="S28948"/>
    </row>
    <row r="28949" spans="1:19" x14ac:dyDescent="0.3">
      <c r="A28949" s="25"/>
      <c r="B28949"/>
      <c r="C28949"/>
      <c r="D28949"/>
      <c r="E28949"/>
      <c r="F28949"/>
      <c r="G28949"/>
      <c r="H28949"/>
      <c r="I28949"/>
      <c r="K28949"/>
      <c r="L28949"/>
      <c r="M28949"/>
      <c r="N28949"/>
      <c r="O28949"/>
      <c r="P28949"/>
      <c r="S28949"/>
    </row>
    <row r="28950" spans="1:19" x14ac:dyDescent="0.3">
      <c r="A28950" s="25"/>
      <c r="B28950"/>
      <c r="C28950"/>
      <c r="D28950"/>
      <c r="E28950"/>
      <c r="F28950"/>
      <c r="G28950"/>
      <c r="H28950"/>
      <c r="I28950"/>
      <c r="K28950"/>
      <c r="L28950"/>
      <c r="M28950"/>
      <c r="N28950"/>
      <c r="O28950"/>
      <c r="P28950"/>
      <c r="S28950"/>
    </row>
    <row r="28951" spans="1:19" x14ac:dyDescent="0.3">
      <c r="A28951" s="25"/>
      <c r="B28951"/>
      <c r="C28951"/>
      <c r="D28951"/>
      <c r="E28951"/>
      <c r="F28951"/>
      <c r="G28951"/>
      <c r="H28951"/>
      <c r="I28951"/>
      <c r="K28951"/>
      <c r="L28951"/>
      <c r="M28951"/>
      <c r="N28951"/>
      <c r="O28951"/>
      <c r="P28951"/>
      <c r="S28951"/>
    </row>
    <row r="28952" spans="1:19" x14ac:dyDescent="0.3">
      <c r="A28952" s="25"/>
      <c r="B28952"/>
      <c r="C28952"/>
      <c r="D28952"/>
      <c r="E28952"/>
      <c r="F28952"/>
      <c r="G28952"/>
      <c r="H28952"/>
      <c r="I28952"/>
      <c r="K28952"/>
      <c r="L28952"/>
      <c r="M28952"/>
      <c r="N28952"/>
      <c r="O28952"/>
      <c r="P28952"/>
      <c r="S28952"/>
    </row>
    <row r="28953" spans="1:19" x14ac:dyDescent="0.3">
      <c r="A28953" s="25"/>
      <c r="B28953"/>
      <c r="C28953"/>
      <c r="D28953"/>
      <c r="E28953"/>
      <c r="F28953"/>
      <c r="G28953"/>
      <c r="H28953"/>
      <c r="I28953"/>
      <c r="K28953"/>
      <c r="L28953"/>
      <c r="M28953"/>
      <c r="N28953"/>
      <c r="O28953"/>
      <c r="P28953"/>
      <c r="S28953"/>
    </row>
    <row r="28954" spans="1:19" x14ac:dyDescent="0.3">
      <c r="A28954" s="25"/>
      <c r="B28954"/>
      <c r="C28954"/>
      <c r="D28954"/>
      <c r="E28954"/>
      <c r="F28954"/>
      <c r="G28954"/>
      <c r="H28954"/>
      <c r="I28954"/>
      <c r="K28954"/>
      <c r="L28954"/>
      <c r="M28954"/>
      <c r="N28954"/>
      <c r="O28954"/>
      <c r="P28954"/>
      <c r="S28954"/>
    </row>
    <row r="28955" spans="1:19" x14ac:dyDescent="0.3">
      <c r="A28955" s="25"/>
      <c r="B28955"/>
      <c r="C28955"/>
      <c r="D28955"/>
      <c r="E28955"/>
      <c r="F28955"/>
      <c r="G28955"/>
      <c r="H28955"/>
      <c r="I28955"/>
      <c r="K28955"/>
      <c r="L28955"/>
      <c r="M28955"/>
      <c r="N28955"/>
      <c r="O28955"/>
      <c r="P28955"/>
      <c r="S28955"/>
    </row>
    <row r="28956" spans="1:19" x14ac:dyDescent="0.3">
      <c r="A28956" s="25"/>
      <c r="B28956"/>
      <c r="C28956"/>
      <c r="D28956"/>
      <c r="E28956"/>
      <c r="F28956"/>
      <c r="G28956"/>
      <c r="H28956"/>
      <c r="I28956"/>
      <c r="K28956"/>
      <c r="L28956"/>
      <c r="M28956"/>
      <c r="N28956"/>
      <c r="O28956"/>
      <c r="P28956"/>
      <c r="S28956"/>
    </row>
    <row r="28957" spans="1:19" x14ac:dyDescent="0.3">
      <c r="A28957" s="25"/>
      <c r="B28957"/>
      <c r="C28957"/>
      <c r="D28957"/>
      <c r="E28957"/>
      <c r="F28957"/>
      <c r="G28957"/>
      <c r="H28957"/>
      <c r="I28957"/>
      <c r="K28957"/>
      <c r="L28957"/>
      <c r="M28957"/>
      <c r="N28957"/>
      <c r="O28957"/>
      <c r="P28957"/>
      <c r="S28957"/>
    </row>
    <row r="28958" spans="1:19" x14ac:dyDescent="0.3">
      <c r="A28958" s="25"/>
      <c r="B28958"/>
      <c r="C28958"/>
      <c r="D28958"/>
      <c r="E28958"/>
      <c r="F28958"/>
      <c r="G28958"/>
      <c r="H28958"/>
      <c r="I28958"/>
      <c r="K28958"/>
      <c r="L28958"/>
      <c r="M28958"/>
      <c r="N28958"/>
      <c r="O28958"/>
      <c r="P28958"/>
      <c r="S28958"/>
    </row>
    <row r="28959" spans="1:19" x14ac:dyDescent="0.3">
      <c r="A28959" s="25"/>
      <c r="B28959"/>
      <c r="C28959"/>
      <c r="D28959"/>
      <c r="E28959"/>
      <c r="F28959"/>
      <c r="G28959"/>
      <c r="H28959"/>
      <c r="I28959"/>
      <c r="K28959"/>
      <c r="L28959"/>
      <c r="M28959"/>
      <c r="N28959"/>
      <c r="O28959"/>
      <c r="P28959"/>
      <c r="S28959"/>
    </row>
    <row r="28960" spans="1:19" x14ac:dyDescent="0.3">
      <c r="A28960" s="25"/>
      <c r="B28960"/>
      <c r="C28960"/>
      <c r="D28960"/>
      <c r="E28960"/>
      <c r="F28960"/>
      <c r="G28960"/>
      <c r="H28960"/>
      <c r="I28960"/>
      <c r="K28960"/>
      <c r="L28960"/>
      <c r="M28960"/>
      <c r="N28960"/>
      <c r="O28960"/>
      <c r="P28960"/>
      <c r="S28960"/>
    </row>
    <row r="28961" spans="1:19" x14ac:dyDescent="0.3">
      <c r="A28961" s="25"/>
      <c r="B28961"/>
      <c r="C28961"/>
      <c r="D28961"/>
      <c r="E28961"/>
      <c r="F28961"/>
      <c r="G28961"/>
      <c r="H28961"/>
      <c r="I28961"/>
      <c r="K28961"/>
      <c r="L28961"/>
      <c r="M28961"/>
      <c r="N28961"/>
      <c r="O28961"/>
      <c r="P28961"/>
      <c r="S28961"/>
    </row>
    <row r="28962" spans="1:19" x14ac:dyDescent="0.3">
      <c r="A28962" s="25"/>
      <c r="B28962"/>
      <c r="C28962"/>
      <c r="D28962"/>
      <c r="E28962"/>
      <c r="F28962"/>
      <c r="G28962"/>
      <c r="H28962"/>
      <c r="I28962"/>
      <c r="K28962"/>
      <c r="L28962"/>
      <c r="M28962"/>
      <c r="N28962"/>
      <c r="O28962"/>
      <c r="P28962"/>
      <c r="S28962"/>
    </row>
    <row r="28963" spans="1:19" x14ac:dyDescent="0.3">
      <c r="A28963" s="25"/>
      <c r="B28963"/>
      <c r="C28963"/>
      <c r="D28963"/>
      <c r="E28963"/>
      <c r="F28963"/>
      <c r="G28963"/>
      <c r="H28963"/>
      <c r="I28963"/>
      <c r="K28963"/>
      <c r="L28963"/>
      <c r="M28963"/>
      <c r="N28963"/>
      <c r="O28963"/>
      <c r="P28963"/>
      <c r="S28963"/>
    </row>
    <row r="28964" spans="1:19" x14ac:dyDescent="0.3">
      <c r="A28964" s="25"/>
      <c r="B28964"/>
      <c r="C28964"/>
      <c r="D28964"/>
      <c r="E28964"/>
      <c r="F28964"/>
      <c r="G28964"/>
      <c r="H28964"/>
      <c r="I28964"/>
      <c r="K28964"/>
      <c r="L28964"/>
      <c r="M28964"/>
      <c r="N28964"/>
      <c r="O28964"/>
      <c r="P28964"/>
      <c r="S28964"/>
    </row>
    <row r="28965" spans="1:19" x14ac:dyDescent="0.3">
      <c r="A28965" s="25"/>
      <c r="B28965"/>
      <c r="C28965"/>
      <c r="D28965"/>
      <c r="E28965"/>
      <c r="F28965"/>
      <c r="G28965"/>
      <c r="H28965"/>
      <c r="I28965"/>
      <c r="K28965"/>
      <c r="L28965"/>
      <c r="M28965"/>
      <c r="N28965"/>
      <c r="O28965"/>
      <c r="P28965"/>
      <c r="S28965"/>
    </row>
    <row r="28966" spans="1:19" x14ac:dyDescent="0.3">
      <c r="A28966" s="25"/>
      <c r="B28966"/>
      <c r="C28966"/>
      <c r="D28966"/>
      <c r="E28966"/>
      <c r="F28966"/>
      <c r="G28966"/>
      <c r="H28966"/>
      <c r="I28966"/>
      <c r="K28966"/>
      <c r="L28966"/>
      <c r="M28966"/>
      <c r="N28966"/>
      <c r="O28966"/>
      <c r="P28966"/>
      <c r="S28966"/>
    </row>
    <row r="28967" spans="1:19" x14ac:dyDescent="0.3">
      <c r="A28967" s="25"/>
      <c r="B28967"/>
      <c r="C28967"/>
      <c r="D28967"/>
      <c r="E28967"/>
      <c r="F28967"/>
      <c r="G28967"/>
      <c r="H28967"/>
      <c r="I28967"/>
      <c r="K28967"/>
      <c r="L28967"/>
      <c r="M28967"/>
      <c r="N28967"/>
      <c r="O28967"/>
      <c r="P28967"/>
      <c r="S28967"/>
    </row>
    <row r="28968" spans="1:19" x14ac:dyDescent="0.3">
      <c r="A28968" s="25"/>
      <c r="B28968"/>
      <c r="C28968"/>
      <c r="D28968"/>
      <c r="E28968"/>
      <c r="F28968"/>
      <c r="G28968"/>
      <c r="H28968"/>
      <c r="I28968"/>
      <c r="K28968"/>
      <c r="L28968"/>
      <c r="M28968"/>
      <c r="N28968"/>
      <c r="O28968"/>
      <c r="P28968"/>
      <c r="S28968"/>
    </row>
    <row r="28969" spans="1:19" x14ac:dyDescent="0.3">
      <c r="A28969" s="25"/>
      <c r="B28969"/>
      <c r="C28969"/>
      <c r="D28969"/>
      <c r="E28969"/>
      <c r="F28969"/>
      <c r="G28969"/>
      <c r="H28969"/>
      <c r="I28969"/>
      <c r="K28969"/>
      <c r="L28969"/>
      <c r="M28969"/>
      <c r="N28969"/>
      <c r="O28969"/>
      <c r="P28969"/>
      <c r="S28969"/>
    </row>
    <row r="28970" spans="1:19" x14ac:dyDescent="0.3">
      <c r="A28970" s="25"/>
      <c r="B28970"/>
      <c r="C28970"/>
      <c r="D28970"/>
      <c r="E28970"/>
      <c r="F28970"/>
      <c r="G28970"/>
      <c r="H28970"/>
      <c r="I28970"/>
      <c r="K28970"/>
      <c r="L28970"/>
      <c r="M28970"/>
      <c r="N28970"/>
      <c r="O28970"/>
      <c r="P28970"/>
      <c r="S28970"/>
    </row>
    <row r="28971" spans="1:19" x14ac:dyDescent="0.3">
      <c r="A28971" s="25"/>
      <c r="B28971"/>
      <c r="C28971"/>
      <c r="D28971"/>
      <c r="E28971"/>
      <c r="F28971"/>
      <c r="G28971"/>
      <c r="H28971"/>
      <c r="I28971"/>
      <c r="K28971"/>
      <c r="L28971"/>
      <c r="M28971"/>
      <c r="N28971"/>
      <c r="O28971"/>
      <c r="P28971"/>
      <c r="S28971"/>
    </row>
    <row r="28972" spans="1:19" x14ac:dyDescent="0.3">
      <c r="A28972" s="25"/>
      <c r="B28972"/>
      <c r="C28972"/>
      <c r="D28972"/>
      <c r="E28972"/>
      <c r="F28972"/>
      <c r="G28972"/>
      <c r="H28972"/>
      <c r="I28972"/>
      <c r="K28972"/>
      <c r="L28972"/>
      <c r="M28972"/>
      <c r="N28972"/>
      <c r="O28972"/>
      <c r="P28972"/>
      <c r="S28972"/>
    </row>
    <row r="28973" spans="1:19" x14ac:dyDescent="0.3">
      <c r="A28973" s="25"/>
      <c r="B28973"/>
      <c r="C28973"/>
      <c r="D28973"/>
      <c r="E28973"/>
      <c r="F28973"/>
      <c r="G28973"/>
      <c r="H28973"/>
      <c r="I28973"/>
      <c r="K28973"/>
      <c r="L28973"/>
      <c r="M28973"/>
      <c r="N28973"/>
      <c r="O28973"/>
      <c r="P28973"/>
      <c r="S28973"/>
    </row>
    <row r="28974" spans="1:19" x14ac:dyDescent="0.3">
      <c r="A28974" s="25"/>
      <c r="B28974"/>
      <c r="C28974"/>
      <c r="D28974"/>
      <c r="E28974"/>
      <c r="F28974"/>
      <c r="G28974"/>
      <c r="H28974"/>
      <c r="I28974"/>
      <c r="K28974"/>
      <c r="L28974"/>
      <c r="M28974"/>
      <c r="N28974"/>
      <c r="O28974"/>
      <c r="P28974"/>
      <c r="S28974"/>
    </row>
    <row r="28975" spans="1:19" x14ac:dyDescent="0.3">
      <c r="A28975" s="25"/>
      <c r="B28975"/>
      <c r="C28975"/>
      <c r="D28975"/>
      <c r="E28975"/>
      <c r="F28975"/>
      <c r="G28975"/>
      <c r="H28975"/>
      <c r="I28975"/>
      <c r="K28975"/>
      <c r="L28975"/>
      <c r="M28975"/>
      <c r="N28975"/>
      <c r="O28975"/>
      <c r="P28975"/>
      <c r="S28975"/>
    </row>
    <row r="28976" spans="1:19" x14ac:dyDescent="0.3">
      <c r="A28976" s="25"/>
      <c r="B28976"/>
      <c r="C28976"/>
      <c r="D28976"/>
      <c r="E28976"/>
      <c r="F28976"/>
      <c r="G28976"/>
      <c r="H28976"/>
      <c r="I28976"/>
      <c r="K28976"/>
      <c r="L28976"/>
      <c r="M28976"/>
      <c r="N28976"/>
      <c r="O28976"/>
      <c r="P28976"/>
      <c r="S28976"/>
    </row>
    <row r="28977" spans="1:19" x14ac:dyDescent="0.3">
      <c r="A28977" s="25"/>
      <c r="B28977"/>
      <c r="C28977"/>
      <c r="D28977"/>
      <c r="E28977"/>
      <c r="F28977"/>
      <c r="G28977"/>
      <c r="H28977"/>
      <c r="I28977"/>
      <c r="K28977"/>
      <c r="L28977"/>
      <c r="M28977"/>
      <c r="N28977"/>
      <c r="O28977"/>
      <c r="P28977"/>
      <c r="S28977"/>
    </row>
    <row r="28978" spans="1:19" x14ac:dyDescent="0.3">
      <c r="A28978" s="25"/>
      <c r="B28978"/>
      <c r="C28978"/>
      <c r="D28978"/>
      <c r="E28978"/>
      <c r="F28978"/>
      <c r="G28978"/>
      <c r="H28978"/>
      <c r="I28978"/>
      <c r="K28978"/>
      <c r="L28978"/>
      <c r="M28978"/>
      <c r="N28978"/>
      <c r="O28978"/>
      <c r="P28978"/>
      <c r="S28978"/>
    </row>
    <row r="28979" spans="1:19" x14ac:dyDescent="0.3">
      <c r="A28979" s="25"/>
      <c r="B28979"/>
      <c r="C28979"/>
      <c r="D28979"/>
      <c r="E28979"/>
      <c r="F28979"/>
      <c r="G28979"/>
      <c r="H28979"/>
      <c r="I28979"/>
      <c r="K28979"/>
      <c r="L28979"/>
      <c r="M28979"/>
      <c r="N28979"/>
      <c r="O28979"/>
      <c r="P28979"/>
      <c r="S28979"/>
    </row>
    <row r="28980" spans="1:19" x14ac:dyDescent="0.3">
      <c r="A28980" s="25"/>
      <c r="B28980"/>
      <c r="C28980"/>
      <c r="D28980"/>
      <c r="E28980"/>
      <c r="F28980"/>
      <c r="G28980"/>
      <c r="H28980"/>
      <c r="I28980"/>
      <c r="K28980"/>
      <c r="L28980"/>
      <c r="M28980"/>
      <c r="N28980"/>
      <c r="O28980"/>
      <c r="P28980"/>
      <c r="S28980"/>
    </row>
    <row r="28981" spans="1:19" x14ac:dyDescent="0.3">
      <c r="A28981" s="25"/>
      <c r="B28981"/>
      <c r="C28981"/>
      <c r="D28981"/>
      <c r="E28981"/>
      <c r="F28981"/>
      <c r="G28981"/>
      <c r="H28981"/>
      <c r="I28981"/>
      <c r="K28981"/>
      <c r="L28981"/>
      <c r="M28981"/>
      <c r="N28981"/>
      <c r="O28981"/>
      <c r="P28981"/>
      <c r="S28981"/>
    </row>
    <row r="28982" spans="1:19" x14ac:dyDescent="0.3">
      <c r="A28982" s="25"/>
      <c r="B28982"/>
      <c r="C28982"/>
      <c r="D28982"/>
      <c r="E28982"/>
      <c r="F28982"/>
      <c r="G28982"/>
      <c r="H28982"/>
      <c r="I28982"/>
      <c r="K28982"/>
      <c r="L28982"/>
      <c r="M28982"/>
      <c r="N28982"/>
      <c r="O28982"/>
      <c r="P28982"/>
      <c r="S28982"/>
    </row>
    <row r="28983" spans="1:19" x14ac:dyDescent="0.3">
      <c r="A28983" s="25"/>
      <c r="B28983"/>
      <c r="C28983"/>
      <c r="D28983"/>
      <c r="E28983"/>
      <c r="F28983"/>
      <c r="G28983"/>
      <c r="H28983"/>
      <c r="I28983"/>
      <c r="K28983"/>
      <c r="L28983"/>
      <c r="M28983"/>
      <c r="N28983"/>
      <c r="O28983"/>
      <c r="P28983"/>
      <c r="S28983"/>
    </row>
    <row r="28984" spans="1:19" x14ac:dyDescent="0.3">
      <c r="A28984" s="25"/>
      <c r="B28984"/>
      <c r="C28984"/>
      <c r="D28984"/>
      <c r="E28984"/>
      <c r="F28984"/>
      <c r="G28984"/>
      <c r="H28984"/>
      <c r="I28984"/>
      <c r="K28984"/>
      <c r="L28984"/>
      <c r="M28984"/>
      <c r="N28984"/>
      <c r="O28984"/>
      <c r="P28984"/>
      <c r="S28984"/>
    </row>
    <row r="28985" spans="1:19" x14ac:dyDescent="0.3">
      <c r="A28985" s="25"/>
      <c r="B28985"/>
      <c r="C28985"/>
      <c r="D28985"/>
      <c r="E28985"/>
      <c r="F28985"/>
      <c r="G28985"/>
      <c r="H28985"/>
      <c r="I28985"/>
      <c r="K28985"/>
      <c r="L28985"/>
      <c r="M28985"/>
      <c r="N28985"/>
      <c r="O28985"/>
      <c r="P28985"/>
      <c r="S28985"/>
    </row>
    <row r="28986" spans="1:19" x14ac:dyDescent="0.3">
      <c r="A28986" s="25"/>
      <c r="B28986"/>
      <c r="C28986"/>
      <c r="D28986"/>
      <c r="E28986"/>
      <c r="F28986"/>
      <c r="G28986"/>
      <c r="H28986"/>
      <c r="I28986"/>
      <c r="K28986"/>
      <c r="L28986"/>
      <c r="M28986"/>
      <c r="N28986"/>
      <c r="O28986"/>
      <c r="P28986"/>
      <c r="S28986"/>
    </row>
    <row r="28987" spans="1:19" x14ac:dyDescent="0.3">
      <c r="A28987" s="25"/>
      <c r="B28987"/>
      <c r="C28987"/>
      <c r="D28987"/>
      <c r="E28987"/>
      <c r="F28987"/>
      <c r="G28987"/>
      <c r="H28987"/>
      <c r="I28987"/>
      <c r="K28987"/>
      <c r="L28987"/>
      <c r="M28987"/>
      <c r="N28987"/>
      <c r="O28987"/>
      <c r="P28987"/>
      <c r="S28987"/>
    </row>
    <row r="28988" spans="1:19" x14ac:dyDescent="0.3">
      <c r="A28988" s="25"/>
      <c r="B28988"/>
      <c r="C28988"/>
      <c r="D28988"/>
      <c r="E28988"/>
      <c r="F28988"/>
      <c r="G28988"/>
      <c r="H28988"/>
      <c r="I28988"/>
      <c r="K28988"/>
      <c r="L28988"/>
      <c r="M28988"/>
      <c r="N28988"/>
      <c r="O28988"/>
      <c r="P28988"/>
      <c r="S28988"/>
    </row>
    <row r="28989" spans="1:19" x14ac:dyDescent="0.3">
      <c r="A28989" s="25"/>
      <c r="B28989"/>
      <c r="C28989"/>
      <c r="D28989"/>
      <c r="E28989"/>
      <c r="F28989"/>
      <c r="G28989"/>
      <c r="H28989"/>
      <c r="I28989"/>
      <c r="K28989"/>
      <c r="L28989"/>
      <c r="M28989"/>
      <c r="N28989"/>
      <c r="O28989"/>
      <c r="P28989"/>
      <c r="S28989"/>
    </row>
    <row r="28990" spans="1:19" x14ac:dyDescent="0.3">
      <c r="A28990" s="25"/>
      <c r="B28990"/>
      <c r="C28990"/>
      <c r="D28990"/>
      <c r="E28990"/>
      <c r="F28990"/>
      <c r="G28990"/>
      <c r="H28990"/>
      <c r="I28990"/>
      <c r="K28990"/>
      <c r="L28990"/>
      <c r="M28990"/>
      <c r="N28990"/>
      <c r="O28990"/>
      <c r="P28990"/>
      <c r="S28990"/>
    </row>
    <row r="28991" spans="1:19" x14ac:dyDescent="0.3">
      <c r="A28991" s="25"/>
      <c r="B28991"/>
      <c r="C28991"/>
      <c r="D28991"/>
      <c r="E28991"/>
      <c r="F28991"/>
      <c r="G28991"/>
      <c r="H28991"/>
      <c r="I28991"/>
      <c r="K28991"/>
      <c r="L28991"/>
      <c r="M28991"/>
      <c r="N28991"/>
      <c r="O28991"/>
      <c r="P28991"/>
      <c r="S28991"/>
    </row>
    <row r="28992" spans="1:19" x14ac:dyDescent="0.3">
      <c r="A28992" s="25"/>
      <c r="B28992"/>
      <c r="C28992"/>
      <c r="D28992"/>
      <c r="E28992"/>
      <c r="F28992"/>
      <c r="G28992"/>
      <c r="H28992"/>
      <c r="I28992"/>
      <c r="K28992"/>
      <c r="L28992"/>
      <c r="M28992"/>
      <c r="N28992"/>
      <c r="O28992"/>
      <c r="P28992"/>
      <c r="S28992"/>
    </row>
    <row r="28993" spans="1:19" x14ac:dyDescent="0.3">
      <c r="A28993" s="25"/>
      <c r="B28993"/>
      <c r="C28993"/>
      <c r="D28993"/>
      <c r="E28993"/>
      <c r="F28993"/>
      <c r="G28993"/>
      <c r="H28993"/>
      <c r="I28993"/>
      <c r="K28993"/>
      <c r="L28993"/>
      <c r="M28993"/>
      <c r="N28993"/>
      <c r="O28993"/>
      <c r="P28993"/>
      <c r="S28993"/>
    </row>
    <row r="28994" spans="1:19" x14ac:dyDescent="0.3">
      <c r="A28994" s="25"/>
      <c r="B28994"/>
      <c r="C28994"/>
      <c r="D28994"/>
      <c r="E28994"/>
      <c r="F28994"/>
      <c r="G28994"/>
      <c r="H28994"/>
      <c r="I28994"/>
      <c r="K28994"/>
      <c r="L28994"/>
      <c r="M28994"/>
      <c r="N28994"/>
      <c r="O28994"/>
      <c r="P28994"/>
      <c r="S28994"/>
    </row>
    <row r="28995" spans="1:19" x14ac:dyDescent="0.3">
      <c r="A28995" s="25"/>
      <c r="B28995"/>
      <c r="C28995"/>
      <c r="D28995"/>
      <c r="E28995"/>
      <c r="F28995"/>
      <c r="G28995"/>
      <c r="H28995"/>
      <c r="I28995"/>
      <c r="K28995"/>
      <c r="L28995"/>
      <c r="M28995"/>
      <c r="N28995"/>
      <c r="O28995"/>
      <c r="P28995"/>
      <c r="S28995"/>
    </row>
    <row r="28996" spans="1:19" x14ac:dyDescent="0.3">
      <c r="A28996" s="25"/>
      <c r="B28996"/>
      <c r="C28996"/>
      <c r="D28996"/>
      <c r="E28996"/>
      <c r="F28996"/>
      <c r="G28996"/>
      <c r="H28996"/>
      <c r="I28996"/>
      <c r="K28996"/>
      <c r="L28996"/>
      <c r="M28996"/>
      <c r="N28996"/>
      <c r="O28996"/>
      <c r="P28996"/>
      <c r="S28996"/>
    </row>
    <row r="28997" spans="1:19" x14ac:dyDescent="0.3">
      <c r="A28997" s="25"/>
      <c r="B28997"/>
      <c r="C28997"/>
      <c r="D28997"/>
      <c r="E28997"/>
      <c r="F28997"/>
      <c r="G28997"/>
      <c r="H28997"/>
      <c r="I28997"/>
      <c r="K28997"/>
      <c r="L28997"/>
      <c r="M28997"/>
      <c r="N28997"/>
      <c r="O28997"/>
      <c r="P28997"/>
      <c r="S28997"/>
    </row>
    <row r="28998" spans="1:19" x14ac:dyDescent="0.3">
      <c r="A28998" s="25"/>
      <c r="B28998"/>
      <c r="C28998"/>
      <c r="D28998"/>
      <c r="E28998"/>
      <c r="F28998"/>
      <c r="G28998"/>
      <c r="H28998"/>
      <c r="I28998"/>
      <c r="K28998"/>
      <c r="L28998"/>
      <c r="M28998"/>
      <c r="N28998"/>
      <c r="O28998"/>
      <c r="P28998"/>
      <c r="S28998"/>
    </row>
    <row r="28999" spans="1:19" x14ac:dyDescent="0.3">
      <c r="A28999" s="25"/>
      <c r="B28999"/>
      <c r="C28999"/>
      <c r="D28999"/>
      <c r="E28999"/>
      <c r="F28999"/>
      <c r="G28999"/>
      <c r="H28999"/>
      <c r="I28999"/>
      <c r="K28999"/>
      <c r="L28999"/>
      <c r="M28999"/>
      <c r="N28999"/>
      <c r="O28999"/>
      <c r="P28999"/>
      <c r="S28999"/>
    </row>
    <row r="29000" spans="1:19" x14ac:dyDescent="0.3">
      <c r="A29000" s="25"/>
      <c r="B29000"/>
      <c r="C29000"/>
      <c r="D29000"/>
      <c r="E29000"/>
      <c r="F29000"/>
      <c r="G29000"/>
      <c r="H29000"/>
      <c r="I29000"/>
      <c r="K29000"/>
      <c r="L29000"/>
      <c r="M29000"/>
      <c r="N29000"/>
      <c r="O29000"/>
      <c r="P29000"/>
      <c r="S29000"/>
    </row>
    <row r="29001" spans="1:19" x14ac:dyDescent="0.3">
      <c r="A29001" s="25"/>
      <c r="B29001"/>
      <c r="C29001"/>
      <c r="D29001"/>
      <c r="E29001"/>
      <c r="F29001"/>
      <c r="G29001"/>
      <c r="H29001"/>
      <c r="I29001"/>
      <c r="K29001"/>
      <c r="L29001"/>
      <c r="M29001"/>
      <c r="N29001"/>
      <c r="O29001"/>
      <c r="P29001"/>
      <c r="S29001"/>
    </row>
    <row r="29002" spans="1:19" x14ac:dyDescent="0.3">
      <c r="A29002" s="25"/>
      <c r="B29002"/>
      <c r="C29002"/>
      <c r="D29002"/>
      <c r="E29002"/>
      <c r="F29002"/>
      <c r="G29002"/>
      <c r="H29002"/>
      <c r="I29002"/>
      <c r="K29002"/>
      <c r="L29002"/>
      <c r="M29002"/>
      <c r="N29002"/>
      <c r="O29002"/>
      <c r="P29002"/>
      <c r="S29002"/>
    </row>
    <row r="29003" spans="1:19" x14ac:dyDescent="0.3">
      <c r="A29003" s="25"/>
      <c r="B29003"/>
      <c r="C29003"/>
      <c r="D29003"/>
      <c r="E29003"/>
      <c r="F29003"/>
      <c r="G29003"/>
      <c r="H29003"/>
      <c r="I29003"/>
      <c r="K29003"/>
      <c r="L29003"/>
      <c r="M29003"/>
      <c r="N29003"/>
      <c r="O29003"/>
      <c r="P29003"/>
      <c r="S29003"/>
    </row>
    <row r="29004" spans="1:19" x14ac:dyDescent="0.3">
      <c r="A29004" s="25"/>
      <c r="B29004"/>
      <c r="C29004"/>
      <c r="D29004"/>
      <c r="E29004"/>
      <c r="F29004"/>
      <c r="G29004"/>
      <c r="H29004"/>
      <c r="I29004"/>
      <c r="K29004"/>
      <c r="L29004"/>
      <c r="M29004"/>
      <c r="N29004"/>
      <c r="O29004"/>
      <c r="P29004"/>
      <c r="S29004"/>
    </row>
    <row r="29005" spans="1:19" x14ac:dyDescent="0.3">
      <c r="A29005" s="25"/>
      <c r="B29005"/>
      <c r="C29005"/>
      <c r="D29005"/>
      <c r="E29005"/>
      <c r="F29005"/>
      <c r="G29005"/>
      <c r="H29005"/>
      <c r="I29005"/>
      <c r="K29005"/>
      <c r="L29005"/>
      <c r="M29005"/>
      <c r="N29005"/>
      <c r="O29005"/>
      <c r="P29005"/>
      <c r="S29005"/>
    </row>
    <row r="29006" spans="1:19" x14ac:dyDescent="0.3">
      <c r="A29006" s="25"/>
      <c r="B29006"/>
      <c r="C29006"/>
      <c r="D29006"/>
      <c r="E29006"/>
      <c r="F29006"/>
      <c r="G29006"/>
      <c r="H29006" s="14"/>
      <c r="I29006" s="14"/>
      <c r="K29006"/>
      <c r="L29006"/>
      <c r="M29006"/>
      <c r="N29006"/>
      <c r="O29006"/>
      <c r="P29006"/>
      <c r="S29006"/>
    </row>
    <row r="29007" spans="1:19" x14ac:dyDescent="0.3">
      <c r="A29007" s="25"/>
      <c r="B29007"/>
      <c r="C29007"/>
      <c r="D29007"/>
      <c r="E29007"/>
      <c r="F29007"/>
      <c r="G29007"/>
      <c r="H29007" s="14"/>
      <c r="I29007" s="14"/>
      <c r="K29007"/>
      <c r="L29007"/>
      <c r="M29007"/>
      <c r="N29007"/>
      <c r="O29007"/>
      <c r="P29007"/>
      <c r="S29007"/>
    </row>
    <row r="29008" spans="1:19" x14ac:dyDescent="0.3">
      <c r="A29008" s="25"/>
      <c r="B29008"/>
      <c r="C29008"/>
      <c r="D29008"/>
      <c r="E29008"/>
      <c r="F29008"/>
      <c r="G29008"/>
      <c r="H29008" s="14"/>
      <c r="I29008" s="14"/>
      <c r="K29008"/>
      <c r="L29008"/>
      <c r="M29008"/>
      <c r="N29008"/>
      <c r="O29008"/>
      <c r="P29008"/>
      <c r="S29008"/>
    </row>
    <row r="29009" spans="1:19" x14ac:dyDescent="0.3">
      <c r="A29009" s="25"/>
      <c r="B29009"/>
      <c r="C29009"/>
      <c r="D29009"/>
      <c r="E29009"/>
      <c r="F29009"/>
      <c r="G29009"/>
      <c r="H29009" s="14"/>
      <c r="I29009" s="14"/>
      <c r="K29009"/>
      <c r="L29009"/>
      <c r="M29009"/>
      <c r="N29009"/>
      <c r="O29009"/>
      <c r="P29009"/>
      <c r="S29009"/>
    </row>
    <row r="29010" spans="1:19" x14ac:dyDescent="0.3">
      <c r="A29010" s="25"/>
      <c r="B29010"/>
      <c r="C29010"/>
      <c r="D29010"/>
      <c r="E29010"/>
      <c r="F29010"/>
      <c r="G29010"/>
      <c r="H29010"/>
      <c r="I29010"/>
      <c r="K29010"/>
      <c r="L29010"/>
      <c r="M29010"/>
      <c r="N29010"/>
      <c r="O29010"/>
      <c r="P29010"/>
      <c r="S29010"/>
    </row>
    <row r="29011" spans="1:19" x14ac:dyDescent="0.3">
      <c r="A29011" s="25"/>
      <c r="B29011"/>
      <c r="C29011"/>
      <c r="D29011"/>
      <c r="E29011"/>
      <c r="F29011"/>
      <c r="G29011"/>
      <c r="H29011"/>
      <c r="I29011"/>
      <c r="K29011"/>
      <c r="L29011"/>
      <c r="M29011"/>
      <c r="N29011"/>
      <c r="O29011"/>
      <c r="P29011"/>
      <c r="S29011"/>
    </row>
    <row r="29012" spans="1:19" x14ac:dyDescent="0.3">
      <c r="A29012" s="25"/>
      <c r="B29012"/>
      <c r="C29012"/>
      <c r="D29012"/>
      <c r="E29012"/>
      <c r="F29012"/>
      <c r="G29012"/>
      <c r="H29012"/>
      <c r="I29012"/>
      <c r="K29012"/>
      <c r="L29012"/>
      <c r="M29012"/>
      <c r="N29012"/>
      <c r="O29012"/>
      <c r="P29012"/>
      <c r="S29012"/>
    </row>
    <row r="29013" spans="1:19" x14ac:dyDescent="0.3">
      <c r="A29013" s="25"/>
      <c r="B29013"/>
      <c r="C29013"/>
      <c r="D29013"/>
      <c r="E29013"/>
      <c r="F29013"/>
      <c r="G29013"/>
      <c r="H29013"/>
      <c r="I29013"/>
      <c r="K29013"/>
      <c r="L29013"/>
      <c r="M29013"/>
      <c r="N29013"/>
      <c r="O29013"/>
      <c r="P29013"/>
      <c r="S29013"/>
    </row>
    <row r="29014" spans="1:19" x14ac:dyDescent="0.3">
      <c r="A29014" s="25"/>
      <c r="B29014"/>
      <c r="C29014"/>
      <c r="D29014"/>
      <c r="E29014"/>
      <c r="F29014"/>
      <c r="G29014"/>
      <c r="H29014"/>
      <c r="I29014"/>
      <c r="K29014"/>
      <c r="L29014"/>
      <c r="M29014"/>
      <c r="N29014"/>
      <c r="O29014"/>
      <c r="P29014"/>
      <c r="S29014"/>
    </row>
    <row r="29015" spans="1:19" x14ac:dyDescent="0.3">
      <c r="A29015" s="25"/>
      <c r="B29015"/>
      <c r="C29015"/>
      <c r="D29015"/>
      <c r="E29015"/>
      <c r="F29015"/>
      <c r="G29015"/>
      <c r="H29015"/>
      <c r="I29015"/>
      <c r="K29015"/>
      <c r="L29015"/>
      <c r="M29015"/>
      <c r="N29015"/>
      <c r="O29015"/>
      <c r="P29015"/>
      <c r="S29015"/>
    </row>
    <row r="29016" spans="1:19" x14ac:dyDescent="0.3">
      <c r="A29016" s="25"/>
      <c r="B29016"/>
      <c r="C29016"/>
      <c r="D29016"/>
      <c r="E29016"/>
      <c r="F29016"/>
      <c r="G29016"/>
      <c r="H29016"/>
      <c r="I29016"/>
      <c r="K29016"/>
      <c r="L29016"/>
      <c r="M29016"/>
      <c r="N29016"/>
      <c r="O29016"/>
      <c r="P29016"/>
      <c r="S29016"/>
    </row>
    <row r="29017" spans="1:19" x14ac:dyDescent="0.3">
      <c r="A29017" s="25"/>
      <c r="B29017"/>
      <c r="C29017"/>
      <c r="D29017"/>
      <c r="E29017"/>
      <c r="F29017"/>
      <c r="G29017"/>
      <c r="H29017"/>
      <c r="I29017"/>
      <c r="K29017"/>
      <c r="L29017"/>
      <c r="M29017"/>
      <c r="N29017"/>
      <c r="O29017"/>
      <c r="P29017"/>
      <c r="S29017"/>
    </row>
    <row r="29018" spans="1:19" x14ac:dyDescent="0.3">
      <c r="A29018" s="25"/>
      <c r="B29018"/>
      <c r="C29018"/>
      <c r="D29018"/>
      <c r="E29018"/>
      <c r="F29018"/>
      <c r="G29018"/>
      <c r="H29018"/>
      <c r="I29018"/>
      <c r="K29018"/>
      <c r="L29018"/>
      <c r="M29018"/>
      <c r="N29018"/>
      <c r="O29018"/>
      <c r="P29018"/>
      <c r="S29018"/>
    </row>
    <row r="29019" spans="1:19" x14ac:dyDescent="0.3">
      <c r="A29019" s="25"/>
      <c r="B29019"/>
      <c r="C29019"/>
      <c r="D29019"/>
      <c r="E29019"/>
      <c r="F29019"/>
      <c r="G29019"/>
      <c r="H29019"/>
      <c r="I29019"/>
      <c r="K29019"/>
      <c r="L29019"/>
      <c r="M29019"/>
      <c r="N29019"/>
      <c r="O29019"/>
      <c r="P29019"/>
      <c r="S29019"/>
    </row>
    <row r="29020" spans="1:19" x14ac:dyDescent="0.3">
      <c r="A29020" s="25"/>
      <c r="B29020"/>
      <c r="C29020"/>
      <c r="D29020"/>
      <c r="E29020"/>
      <c r="F29020"/>
      <c r="G29020"/>
      <c r="H29020"/>
      <c r="I29020"/>
      <c r="K29020"/>
      <c r="L29020"/>
      <c r="M29020"/>
      <c r="N29020"/>
      <c r="O29020"/>
      <c r="P29020"/>
      <c r="S29020"/>
    </row>
    <row r="29021" spans="1:19" x14ac:dyDescent="0.3">
      <c r="A29021" s="25"/>
      <c r="B29021"/>
      <c r="C29021"/>
      <c r="D29021"/>
      <c r="E29021"/>
      <c r="F29021"/>
      <c r="G29021"/>
      <c r="H29021"/>
      <c r="I29021"/>
      <c r="K29021"/>
      <c r="L29021"/>
      <c r="M29021"/>
      <c r="N29021"/>
      <c r="O29021"/>
      <c r="P29021"/>
      <c r="S29021"/>
    </row>
    <row r="29022" spans="1:19" x14ac:dyDescent="0.3">
      <c r="A29022" s="25"/>
      <c r="B29022"/>
      <c r="C29022"/>
      <c r="D29022"/>
      <c r="E29022"/>
      <c r="F29022"/>
      <c r="G29022"/>
      <c r="H29022"/>
      <c r="I29022"/>
      <c r="K29022"/>
      <c r="L29022"/>
      <c r="M29022"/>
      <c r="N29022"/>
      <c r="O29022"/>
      <c r="P29022"/>
      <c r="S29022"/>
    </row>
    <row r="29023" spans="1:19" x14ac:dyDescent="0.3">
      <c r="A29023" s="25"/>
      <c r="B29023"/>
      <c r="C29023"/>
      <c r="D29023"/>
      <c r="E29023"/>
      <c r="F29023"/>
      <c r="G29023"/>
      <c r="H29023"/>
      <c r="I29023"/>
      <c r="K29023"/>
      <c r="L29023"/>
      <c r="M29023"/>
      <c r="N29023"/>
      <c r="O29023"/>
      <c r="P29023"/>
      <c r="S29023"/>
    </row>
    <row r="29024" spans="1:19" x14ac:dyDescent="0.3">
      <c r="A29024" s="25"/>
      <c r="B29024"/>
      <c r="C29024"/>
      <c r="D29024"/>
      <c r="E29024"/>
      <c r="F29024"/>
      <c r="G29024"/>
      <c r="H29024"/>
      <c r="I29024"/>
      <c r="K29024"/>
      <c r="L29024"/>
      <c r="M29024"/>
      <c r="N29024"/>
      <c r="O29024"/>
      <c r="P29024"/>
      <c r="S29024"/>
    </row>
    <row r="29025" spans="1:19" x14ac:dyDescent="0.3">
      <c r="A29025" s="25"/>
      <c r="B29025"/>
      <c r="C29025"/>
      <c r="D29025"/>
      <c r="E29025"/>
      <c r="F29025"/>
      <c r="G29025"/>
      <c r="H29025"/>
      <c r="I29025"/>
      <c r="K29025"/>
      <c r="L29025"/>
      <c r="M29025"/>
      <c r="N29025"/>
      <c r="O29025"/>
      <c r="P29025"/>
      <c r="S29025"/>
    </row>
    <row r="29026" spans="1:19" x14ac:dyDescent="0.3">
      <c r="A29026" s="25"/>
      <c r="B29026"/>
      <c r="C29026"/>
      <c r="D29026"/>
      <c r="E29026"/>
      <c r="F29026"/>
      <c r="G29026"/>
      <c r="H29026"/>
      <c r="I29026"/>
      <c r="K29026"/>
      <c r="L29026"/>
      <c r="M29026"/>
      <c r="N29026"/>
      <c r="O29026"/>
      <c r="P29026"/>
      <c r="S29026"/>
    </row>
    <row r="29027" spans="1:19" x14ac:dyDescent="0.3">
      <c r="A29027" s="25"/>
      <c r="B29027"/>
      <c r="C29027"/>
      <c r="D29027"/>
      <c r="E29027"/>
      <c r="F29027"/>
      <c r="G29027"/>
      <c r="H29027"/>
      <c r="I29027"/>
      <c r="K29027"/>
      <c r="L29027"/>
      <c r="M29027"/>
      <c r="N29027"/>
      <c r="O29027"/>
      <c r="P29027"/>
      <c r="S29027"/>
    </row>
    <row r="29028" spans="1:19" x14ac:dyDescent="0.3">
      <c r="A29028" s="25"/>
      <c r="B29028"/>
      <c r="C29028"/>
      <c r="D29028"/>
      <c r="E29028"/>
      <c r="F29028"/>
      <c r="G29028"/>
      <c r="H29028"/>
      <c r="I29028"/>
      <c r="K29028"/>
      <c r="L29028"/>
      <c r="M29028"/>
      <c r="N29028"/>
      <c r="O29028"/>
      <c r="P29028"/>
      <c r="S29028"/>
    </row>
    <row r="29029" spans="1:19" x14ac:dyDescent="0.3">
      <c r="A29029" s="25"/>
      <c r="B29029"/>
      <c r="C29029"/>
      <c r="D29029"/>
      <c r="E29029"/>
      <c r="F29029"/>
      <c r="G29029"/>
      <c r="H29029"/>
      <c r="I29029"/>
      <c r="K29029"/>
      <c r="L29029"/>
      <c r="M29029"/>
      <c r="N29029"/>
      <c r="O29029"/>
      <c r="P29029"/>
      <c r="S29029"/>
    </row>
    <row r="29030" spans="1:19" x14ac:dyDescent="0.3">
      <c r="A29030" s="25"/>
      <c r="B29030"/>
      <c r="C29030"/>
      <c r="D29030"/>
      <c r="E29030"/>
      <c r="F29030"/>
      <c r="G29030"/>
      <c r="H29030"/>
      <c r="I29030"/>
      <c r="K29030"/>
      <c r="L29030"/>
      <c r="M29030"/>
      <c r="N29030"/>
      <c r="O29030"/>
      <c r="P29030"/>
      <c r="S29030"/>
    </row>
    <row r="29031" spans="1:19" x14ac:dyDescent="0.3">
      <c r="A29031" s="25"/>
      <c r="B29031"/>
      <c r="C29031"/>
      <c r="D29031"/>
      <c r="E29031"/>
      <c r="F29031"/>
      <c r="G29031"/>
      <c r="H29031"/>
      <c r="I29031"/>
      <c r="K29031"/>
      <c r="L29031"/>
      <c r="M29031"/>
      <c r="N29031"/>
      <c r="O29031"/>
      <c r="P29031"/>
      <c r="S29031"/>
    </row>
    <row r="29032" spans="1:19" x14ac:dyDescent="0.3">
      <c r="A29032" s="25"/>
      <c r="B29032"/>
      <c r="C29032"/>
      <c r="D29032"/>
      <c r="E29032"/>
      <c r="F29032"/>
      <c r="G29032"/>
      <c r="H29032"/>
      <c r="I29032"/>
      <c r="K29032"/>
      <c r="L29032"/>
      <c r="M29032"/>
      <c r="N29032"/>
      <c r="O29032"/>
      <c r="P29032"/>
      <c r="S29032"/>
    </row>
    <row r="29033" spans="1:19" x14ac:dyDescent="0.3">
      <c r="A29033" s="25"/>
      <c r="B29033"/>
      <c r="C29033"/>
      <c r="D29033"/>
      <c r="E29033"/>
      <c r="F29033"/>
      <c r="G29033"/>
      <c r="H29033"/>
      <c r="I29033"/>
      <c r="K29033"/>
      <c r="L29033"/>
      <c r="M29033"/>
      <c r="N29033"/>
      <c r="O29033"/>
      <c r="P29033"/>
      <c r="S29033"/>
    </row>
    <row r="29034" spans="1:19" x14ac:dyDescent="0.3">
      <c r="A29034" s="25"/>
      <c r="B29034"/>
      <c r="C29034"/>
      <c r="D29034"/>
      <c r="E29034"/>
      <c r="F29034"/>
      <c r="G29034"/>
      <c r="H29034"/>
      <c r="I29034"/>
      <c r="K29034"/>
      <c r="L29034"/>
      <c r="M29034"/>
      <c r="N29034"/>
      <c r="O29034"/>
      <c r="P29034"/>
      <c r="S29034"/>
    </row>
    <row r="29035" spans="1:19" x14ac:dyDescent="0.3">
      <c r="A29035" s="25"/>
      <c r="B29035"/>
      <c r="C29035"/>
      <c r="D29035"/>
      <c r="E29035"/>
      <c r="F29035"/>
      <c r="G29035"/>
      <c r="H29035"/>
      <c r="I29035"/>
      <c r="K29035"/>
      <c r="L29035"/>
      <c r="M29035"/>
      <c r="N29035"/>
      <c r="O29035"/>
      <c r="P29035"/>
      <c r="S29035"/>
    </row>
    <row r="29036" spans="1:19" x14ac:dyDescent="0.3">
      <c r="A29036" s="25"/>
      <c r="B29036"/>
      <c r="C29036"/>
      <c r="D29036"/>
      <c r="E29036"/>
      <c r="F29036"/>
      <c r="G29036"/>
      <c r="H29036"/>
      <c r="I29036"/>
      <c r="K29036"/>
      <c r="L29036"/>
      <c r="M29036"/>
      <c r="N29036"/>
      <c r="O29036"/>
      <c r="P29036"/>
      <c r="S29036"/>
    </row>
    <row r="29037" spans="1:19" x14ac:dyDescent="0.3">
      <c r="A29037" s="25"/>
      <c r="B29037"/>
      <c r="C29037"/>
      <c r="D29037"/>
      <c r="E29037"/>
      <c r="F29037"/>
      <c r="G29037"/>
      <c r="H29037"/>
      <c r="I29037"/>
      <c r="K29037"/>
      <c r="L29037"/>
      <c r="M29037"/>
      <c r="N29037"/>
      <c r="O29037"/>
      <c r="P29037"/>
      <c r="S29037"/>
    </row>
    <row r="29038" spans="1:19" x14ac:dyDescent="0.3">
      <c r="A29038" s="25"/>
      <c r="B29038"/>
      <c r="C29038"/>
      <c r="D29038"/>
      <c r="E29038"/>
      <c r="F29038"/>
      <c r="G29038"/>
      <c r="H29038"/>
      <c r="I29038"/>
      <c r="K29038"/>
      <c r="L29038"/>
      <c r="M29038"/>
      <c r="N29038"/>
      <c r="O29038"/>
      <c r="P29038"/>
      <c r="S29038"/>
    </row>
    <row r="29039" spans="1:19" x14ac:dyDescent="0.3">
      <c r="A29039" s="25"/>
      <c r="B29039"/>
      <c r="C29039"/>
      <c r="D29039"/>
      <c r="E29039"/>
      <c r="F29039"/>
      <c r="G29039"/>
      <c r="H29039"/>
      <c r="I29039"/>
      <c r="K29039"/>
      <c r="L29039"/>
      <c r="M29039"/>
      <c r="N29039"/>
      <c r="O29039"/>
      <c r="P29039"/>
      <c r="S29039"/>
    </row>
    <row r="29040" spans="1:19" x14ac:dyDescent="0.3">
      <c r="A29040" s="25"/>
      <c r="B29040"/>
      <c r="C29040"/>
      <c r="D29040"/>
      <c r="E29040"/>
      <c r="F29040"/>
      <c r="G29040"/>
      <c r="H29040"/>
      <c r="I29040"/>
      <c r="K29040"/>
      <c r="L29040"/>
      <c r="M29040"/>
      <c r="N29040"/>
      <c r="O29040"/>
      <c r="P29040"/>
      <c r="S29040"/>
    </row>
    <row r="29041" spans="1:19" x14ac:dyDescent="0.3">
      <c r="A29041" s="25"/>
      <c r="B29041"/>
      <c r="C29041"/>
      <c r="D29041"/>
      <c r="E29041"/>
      <c r="F29041"/>
      <c r="G29041"/>
      <c r="H29041"/>
      <c r="I29041"/>
      <c r="K29041"/>
      <c r="L29041"/>
      <c r="M29041"/>
      <c r="N29041"/>
      <c r="O29041"/>
      <c r="P29041"/>
      <c r="S29041"/>
    </row>
    <row r="29042" spans="1:19" x14ac:dyDescent="0.3">
      <c r="A29042" s="25"/>
      <c r="B29042"/>
      <c r="C29042"/>
      <c r="D29042"/>
      <c r="E29042"/>
      <c r="F29042"/>
      <c r="G29042"/>
      <c r="H29042"/>
      <c r="I29042"/>
      <c r="K29042"/>
      <c r="L29042"/>
      <c r="M29042"/>
      <c r="N29042"/>
      <c r="O29042"/>
      <c r="P29042"/>
      <c r="S29042"/>
    </row>
    <row r="29043" spans="1:19" x14ac:dyDescent="0.3">
      <c r="A29043" s="25"/>
      <c r="B29043"/>
      <c r="C29043"/>
      <c r="D29043"/>
      <c r="E29043"/>
      <c r="F29043"/>
      <c r="G29043"/>
      <c r="H29043"/>
      <c r="I29043"/>
      <c r="K29043"/>
      <c r="L29043"/>
      <c r="M29043"/>
      <c r="N29043"/>
      <c r="O29043"/>
      <c r="P29043"/>
      <c r="S29043"/>
    </row>
    <row r="29044" spans="1:19" x14ac:dyDescent="0.3">
      <c r="A29044" s="25"/>
      <c r="B29044"/>
      <c r="C29044"/>
      <c r="D29044"/>
      <c r="E29044"/>
      <c r="F29044"/>
      <c r="G29044"/>
      <c r="H29044"/>
      <c r="I29044"/>
      <c r="K29044"/>
      <c r="L29044"/>
      <c r="M29044"/>
      <c r="N29044"/>
      <c r="O29044"/>
      <c r="P29044"/>
      <c r="S29044"/>
    </row>
    <row r="29045" spans="1:19" x14ac:dyDescent="0.3">
      <c r="A29045" s="25"/>
      <c r="B29045"/>
      <c r="C29045"/>
      <c r="D29045"/>
      <c r="E29045"/>
      <c r="F29045"/>
      <c r="G29045"/>
      <c r="H29045"/>
      <c r="I29045"/>
      <c r="K29045"/>
      <c r="L29045"/>
      <c r="M29045"/>
      <c r="N29045"/>
      <c r="O29045"/>
      <c r="P29045"/>
      <c r="S29045"/>
    </row>
    <row r="29046" spans="1:19" x14ac:dyDescent="0.3">
      <c r="A29046" s="25"/>
      <c r="B29046"/>
      <c r="C29046"/>
      <c r="D29046"/>
      <c r="E29046"/>
      <c r="F29046"/>
      <c r="G29046"/>
      <c r="H29046"/>
      <c r="I29046"/>
      <c r="K29046"/>
      <c r="L29046"/>
      <c r="M29046"/>
      <c r="N29046"/>
      <c r="O29046"/>
      <c r="P29046"/>
      <c r="S29046"/>
    </row>
    <row r="29047" spans="1:19" x14ac:dyDescent="0.3">
      <c r="A29047" s="25"/>
      <c r="B29047"/>
      <c r="C29047"/>
      <c r="D29047"/>
      <c r="E29047"/>
      <c r="F29047"/>
      <c r="G29047"/>
      <c r="H29047"/>
      <c r="I29047"/>
      <c r="K29047"/>
      <c r="L29047"/>
      <c r="M29047"/>
      <c r="N29047"/>
      <c r="O29047"/>
      <c r="P29047"/>
      <c r="S29047"/>
    </row>
    <row r="29048" spans="1:19" x14ac:dyDescent="0.3">
      <c r="A29048" s="25"/>
      <c r="B29048"/>
      <c r="C29048"/>
      <c r="D29048"/>
      <c r="E29048"/>
      <c r="F29048"/>
      <c r="G29048"/>
      <c r="H29048"/>
      <c r="I29048"/>
      <c r="K29048"/>
      <c r="L29048"/>
      <c r="M29048"/>
      <c r="N29048"/>
      <c r="O29048"/>
      <c r="P29048"/>
      <c r="S29048"/>
    </row>
    <row r="29049" spans="1:19" x14ac:dyDescent="0.3">
      <c r="A29049" s="25"/>
      <c r="B29049"/>
      <c r="C29049"/>
      <c r="D29049"/>
      <c r="E29049"/>
      <c r="F29049"/>
      <c r="G29049"/>
      <c r="H29049"/>
      <c r="I29049"/>
      <c r="K29049"/>
      <c r="L29049"/>
      <c r="M29049"/>
      <c r="N29049"/>
      <c r="O29049"/>
      <c r="P29049"/>
      <c r="S29049"/>
    </row>
    <row r="29050" spans="1:19" x14ac:dyDescent="0.3">
      <c r="A29050" s="25"/>
      <c r="B29050"/>
      <c r="C29050"/>
      <c r="D29050"/>
      <c r="E29050"/>
      <c r="F29050"/>
      <c r="G29050"/>
      <c r="H29050"/>
      <c r="I29050"/>
      <c r="K29050"/>
      <c r="L29050"/>
      <c r="M29050"/>
      <c r="N29050"/>
      <c r="O29050"/>
      <c r="P29050"/>
      <c r="S29050"/>
    </row>
    <row r="29051" spans="1:19" x14ac:dyDescent="0.3">
      <c r="A29051" s="25"/>
      <c r="B29051"/>
      <c r="C29051"/>
      <c r="D29051"/>
      <c r="E29051"/>
      <c r="F29051"/>
      <c r="G29051"/>
      <c r="H29051"/>
      <c r="I29051"/>
      <c r="K29051"/>
      <c r="L29051"/>
      <c r="M29051"/>
      <c r="N29051"/>
      <c r="O29051"/>
      <c r="P29051"/>
      <c r="S29051"/>
    </row>
    <row r="29052" spans="1:19" x14ac:dyDescent="0.3">
      <c r="A29052" s="25"/>
      <c r="B29052"/>
      <c r="C29052"/>
      <c r="D29052"/>
      <c r="E29052"/>
      <c r="F29052"/>
      <c r="G29052"/>
      <c r="H29052"/>
      <c r="I29052" s="26"/>
      <c r="K29052"/>
      <c r="L29052"/>
      <c r="M29052"/>
      <c r="N29052"/>
      <c r="O29052"/>
      <c r="P29052"/>
      <c r="S29052"/>
    </row>
    <row r="29053" spans="1:19" x14ac:dyDescent="0.3">
      <c r="A29053" s="25"/>
      <c r="B29053"/>
      <c r="C29053"/>
      <c r="D29053"/>
      <c r="E29053"/>
      <c r="F29053"/>
      <c r="G29053"/>
      <c r="H29053"/>
      <c r="I29053" s="26"/>
      <c r="K29053"/>
      <c r="L29053"/>
      <c r="M29053"/>
      <c r="N29053"/>
      <c r="O29053"/>
      <c r="P29053"/>
      <c r="S29053"/>
    </row>
    <row r="29054" spans="1:19" x14ac:dyDescent="0.3">
      <c r="A29054" s="25"/>
      <c r="B29054"/>
      <c r="C29054"/>
      <c r="D29054"/>
      <c r="E29054"/>
      <c r="F29054"/>
      <c r="G29054"/>
      <c r="H29054"/>
      <c r="I29054" s="26"/>
      <c r="K29054"/>
      <c r="L29054"/>
      <c r="M29054"/>
      <c r="N29054"/>
      <c r="O29054"/>
      <c r="P29054"/>
      <c r="S29054"/>
    </row>
    <row r="29055" spans="1:19" x14ac:dyDescent="0.3">
      <c r="A29055" s="25"/>
      <c r="B29055"/>
      <c r="C29055"/>
      <c r="D29055"/>
      <c r="E29055"/>
      <c r="F29055"/>
      <c r="G29055"/>
      <c r="H29055"/>
      <c r="I29055"/>
      <c r="K29055"/>
      <c r="L29055"/>
      <c r="M29055"/>
      <c r="N29055"/>
      <c r="O29055"/>
      <c r="P29055"/>
      <c r="S29055"/>
    </row>
    <row r="29056" spans="1:19" x14ac:dyDescent="0.3">
      <c r="A29056" s="25"/>
      <c r="B29056"/>
      <c r="C29056"/>
      <c r="D29056"/>
      <c r="E29056"/>
      <c r="F29056"/>
      <c r="G29056"/>
      <c r="H29056"/>
      <c r="I29056"/>
      <c r="K29056"/>
      <c r="L29056"/>
      <c r="M29056"/>
      <c r="N29056"/>
      <c r="O29056"/>
      <c r="P29056"/>
      <c r="S29056"/>
    </row>
    <row r="29057" spans="1:19" x14ac:dyDescent="0.3">
      <c r="A29057" s="25"/>
      <c r="B29057"/>
      <c r="C29057"/>
      <c r="D29057"/>
      <c r="E29057"/>
      <c r="F29057"/>
      <c r="G29057"/>
      <c r="H29057"/>
      <c r="I29057"/>
      <c r="K29057"/>
      <c r="L29057"/>
      <c r="M29057"/>
      <c r="N29057"/>
      <c r="O29057"/>
      <c r="P29057"/>
      <c r="S29057"/>
    </row>
    <row r="29058" spans="1:19" x14ac:dyDescent="0.3">
      <c r="A29058" s="25"/>
      <c r="B29058"/>
      <c r="C29058"/>
      <c r="D29058"/>
      <c r="E29058"/>
      <c r="F29058"/>
      <c r="G29058"/>
      <c r="H29058"/>
      <c r="I29058"/>
      <c r="K29058"/>
      <c r="L29058"/>
      <c r="M29058"/>
      <c r="N29058"/>
      <c r="O29058"/>
      <c r="P29058"/>
      <c r="S29058"/>
    </row>
    <row r="29059" spans="1:19" x14ac:dyDescent="0.3">
      <c r="A29059" s="25"/>
      <c r="B29059"/>
      <c r="C29059"/>
      <c r="D29059"/>
      <c r="E29059"/>
      <c r="F29059"/>
      <c r="G29059"/>
      <c r="H29059"/>
      <c r="I29059"/>
      <c r="K29059"/>
      <c r="L29059"/>
      <c r="M29059"/>
      <c r="N29059"/>
      <c r="O29059"/>
      <c r="P29059"/>
      <c r="S29059"/>
    </row>
    <row r="29060" spans="1:19" x14ac:dyDescent="0.3">
      <c r="A29060" s="25"/>
      <c r="B29060"/>
      <c r="C29060"/>
      <c r="D29060"/>
      <c r="E29060"/>
      <c r="F29060"/>
      <c r="G29060"/>
      <c r="H29060"/>
      <c r="I29060"/>
      <c r="K29060"/>
      <c r="L29060"/>
      <c r="M29060"/>
      <c r="N29060"/>
      <c r="O29060"/>
      <c r="P29060"/>
      <c r="S29060"/>
    </row>
    <row r="29061" spans="1:19" x14ac:dyDescent="0.3">
      <c r="A29061" s="25"/>
      <c r="B29061"/>
      <c r="C29061"/>
      <c r="D29061"/>
      <c r="E29061"/>
      <c r="F29061"/>
      <c r="G29061"/>
      <c r="H29061"/>
      <c r="I29061"/>
      <c r="K29061"/>
      <c r="L29061"/>
      <c r="M29061"/>
      <c r="N29061"/>
      <c r="O29061"/>
      <c r="P29061"/>
      <c r="S29061"/>
    </row>
    <row r="29062" spans="1:19" x14ac:dyDescent="0.3">
      <c r="A29062" s="25"/>
      <c r="B29062"/>
      <c r="C29062"/>
      <c r="D29062"/>
      <c r="E29062"/>
      <c r="F29062"/>
      <c r="G29062"/>
      <c r="H29062"/>
      <c r="I29062"/>
      <c r="K29062"/>
      <c r="L29062"/>
      <c r="M29062"/>
      <c r="N29062"/>
      <c r="O29062"/>
      <c r="P29062"/>
      <c r="S29062"/>
    </row>
    <row r="29063" spans="1:19" x14ac:dyDescent="0.3">
      <c r="A29063" s="25"/>
      <c r="B29063"/>
      <c r="C29063"/>
      <c r="D29063"/>
      <c r="E29063"/>
      <c r="F29063"/>
      <c r="G29063"/>
      <c r="H29063"/>
      <c r="I29063"/>
      <c r="K29063"/>
      <c r="L29063"/>
      <c r="M29063"/>
      <c r="N29063"/>
      <c r="O29063"/>
      <c r="P29063"/>
      <c r="S29063"/>
    </row>
    <row r="29064" spans="1:19" x14ac:dyDescent="0.3">
      <c r="A29064" s="25"/>
      <c r="B29064"/>
      <c r="C29064"/>
      <c r="D29064"/>
      <c r="E29064"/>
      <c r="F29064"/>
      <c r="G29064"/>
      <c r="H29064"/>
      <c r="I29064"/>
      <c r="K29064"/>
      <c r="L29064"/>
      <c r="M29064"/>
      <c r="N29064"/>
      <c r="O29064"/>
      <c r="P29064"/>
      <c r="S29064"/>
    </row>
    <row r="29065" spans="1:19" x14ac:dyDescent="0.3">
      <c r="A29065" s="25"/>
      <c r="B29065"/>
      <c r="C29065"/>
      <c r="D29065"/>
      <c r="E29065"/>
      <c r="F29065"/>
      <c r="G29065"/>
      <c r="H29065"/>
      <c r="I29065"/>
      <c r="K29065"/>
      <c r="L29065"/>
      <c r="M29065"/>
      <c r="N29065"/>
      <c r="O29065"/>
      <c r="P29065"/>
      <c r="S29065"/>
    </row>
    <row r="29066" spans="1:19" x14ac:dyDescent="0.3">
      <c r="A29066" s="25"/>
      <c r="B29066"/>
      <c r="C29066"/>
      <c r="D29066"/>
      <c r="E29066"/>
      <c r="F29066"/>
      <c r="G29066"/>
      <c r="H29066"/>
      <c r="I29066"/>
      <c r="K29066"/>
      <c r="L29066"/>
      <c r="M29066"/>
      <c r="N29066"/>
      <c r="O29066"/>
      <c r="P29066"/>
      <c r="S29066"/>
    </row>
    <row r="29067" spans="1:19" x14ac:dyDescent="0.3">
      <c r="A29067" s="25"/>
      <c r="B29067"/>
      <c r="C29067"/>
      <c r="D29067"/>
      <c r="E29067"/>
      <c r="F29067"/>
      <c r="G29067"/>
      <c r="H29067"/>
      <c r="I29067"/>
      <c r="K29067"/>
      <c r="L29067"/>
      <c r="M29067"/>
      <c r="N29067"/>
      <c r="O29067"/>
      <c r="P29067"/>
      <c r="S29067"/>
    </row>
    <row r="29068" spans="1:19" x14ac:dyDescent="0.3">
      <c r="A29068" s="25"/>
      <c r="B29068"/>
      <c r="C29068"/>
      <c r="D29068"/>
      <c r="E29068"/>
      <c r="F29068"/>
      <c r="G29068"/>
      <c r="H29068"/>
      <c r="I29068"/>
      <c r="K29068"/>
      <c r="L29068"/>
      <c r="M29068"/>
      <c r="N29068"/>
      <c r="O29068"/>
      <c r="P29068"/>
      <c r="S29068"/>
    </row>
    <row r="29069" spans="1:19" x14ac:dyDescent="0.3">
      <c r="A29069" s="25"/>
      <c r="B29069"/>
      <c r="C29069"/>
      <c r="D29069"/>
      <c r="E29069"/>
      <c r="F29069"/>
      <c r="G29069"/>
      <c r="H29069"/>
      <c r="I29069"/>
      <c r="K29069"/>
      <c r="L29069"/>
      <c r="M29069"/>
      <c r="N29069"/>
      <c r="O29069"/>
      <c r="P29069"/>
      <c r="S29069"/>
    </row>
    <row r="29070" spans="1:19" x14ac:dyDescent="0.3">
      <c r="A29070" s="25"/>
      <c r="B29070"/>
      <c r="C29070"/>
      <c r="D29070"/>
      <c r="E29070"/>
      <c r="F29070"/>
      <c r="G29070"/>
      <c r="H29070"/>
      <c r="I29070"/>
      <c r="K29070"/>
      <c r="L29070"/>
      <c r="M29070"/>
      <c r="N29070"/>
      <c r="O29070"/>
      <c r="P29070"/>
      <c r="S29070"/>
    </row>
    <row r="29071" spans="1:19" x14ac:dyDescent="0.3">
      <c r="A29071" s="25"/>
      <c r="B29071"/>
      <c r="C29071"/>
      <c r="D29071"/>
      <c r="E29071"/>
      <c r="F29071"/>
      <c r="G29071"/>
      <c r="H29071"/>
      <c r="I29071"/>
      <c r="K29071"/>
      <c r="L29071"/>
      <c r="M29071"/>
      <c r="N29071"/>
      <c r="O29071"/>
      <c r="P29071"/>
      <c r="S29071"/>
    </row>
    <row r="29072" spans="1:19" x14ac:dyDescent="0.3">
      <c r="A29072" s="25"/>
      <c r="B29072"/>
      <c r="C29072"/>
      <c r="D29072"/>
      <c r="E29072"/>
      <c r="F29072"/>
      <c r="G29072"/>
      <c r="H29072"/>
      <c r="I29072"/>
      <c r="K29072"/>
      <c r="L29072"/>
      <c r="M29072"/>
      <c r="N29072"/>
      <c r="O29072"/>
      <c r="P29072"/>
      <c r="S29072"/>
    </row>
    <row r="29073" spans="1:19" x14ac:dyDescent="0.3">
      <c r="A29073" s="25"/>
      <c r="B29073"/>
      <c r="C29073"/>
      <c r="D29073"/>
      <c r="E29073"/>
      <c r="F29073"/>
      <c r="G29073"/>
      <c r="H29073"/>
      <c r="I29073"/>
      <c r="K29073"/>
      <c r="L29073"/>
      <c r="M29073"/>
      <c r="N29073"/>
      <c r="O29073"/>
      <c r="P29073"/>
      <c r="S29073"/>
    </row>
    <row r="29074" spans="1:19" x14ac:dyDescent="0.3">
      <c r="A29074" s="25"/>
      <c r="B29074"/>
      <c r="C29074"/>
      <c r="D29074"/>
      <c r="E29074"/>
      <c r="F29074"/>
      <c r="G29074"/>
      <c r="H29074"/>
      <c r="I29074"/>
      <c r="K29074"/>
      <c r="L29074"/>
      <c r="M29074"/>
      <c r="N29074"/>
      <c r="O29074"/>
      <c r="P29074"/>
      <c r="S29074"/>
    </row>
    <row r="29075" spans="1:19" x14ac:dyDescent="0.3">
      <c r="A29075" s="25"/>
      <c r="B29075"/>
      <c r="C29075"/>
      <c r="D29075"/>
      <c r="E29075"/>
      <c r="F29075"/>
      <c r="G29075"/>
      <c r="H29075"/>
      <c r="I29075"/>
      <c r="K29075"/>
      <c r="L29075"/>
      <c r="M29075"/>
      <c r="N29075"/>
      <c r="O29075"/>
      <c r="P29075"/>
      <c r="S29075"/>
    </row>
    <row r="29076" spans="1:19" x14ac:dyDescent="0.3">
      <c r="A29076" s="25"/>
      <c r="B29076"/>
      <c r="C29076"/>
      <c r="D29076"/>
      <c r="E29076"/>
      <c r="F29076"/>
      <c r="G29076"/>
      <c r="H29076"/>
      <c r="I29076"/>
      <c r="K29076"/>
      <c r="L29076"/>
      <c r="M29076"/>
      <c r="N29076"/>
      <c r="O29076"/>
      <c r="P29076"/>
      <c r="S29076"/>
    </row>
    <row r="29077" spans="1:19" x14ac:dyDescent="0.3">
      <c r="A29077" s="25"/>
      <c r="B29077"/>
      <c r="C29077"/>
      <c r="D29077"/>
      <c r="E29077"/>
      <c r="F29077"/>
      <c r="G29077"/>
      <c r="H29077"/>
      <c r="I29077"/>
      <c r="K29077"/>
      <c r="L29077"/>
      <c r="M29077"/>
      <c r="N29077"/>
      <c r="O29077"/>
      <c r="P29077"/>
      <c r="S29077"/>
    </row>
    <row r="29078" spans="1:19" x14ac:dyDescent="0.3">
      <c r="A29078" s="25"/>
      <c r="B29078"/>
      <c r="C29078"/>
      <c r="D29078"/>
      <c r="E29078"/>
      <c r="F29078"/>
      <c r="G29078"/>
      <c r="H29078"/>
      <c r="I29078"/>
      <c r="K29078"/>
      <c r="L29078"/>
      <c r="M29078"/>
      <c r="N29078"/>
      <c r="O29078"/>
      <c r="P29078"/>
      <c r="S29078"/>
    </row>
    <row r="29079" spans="1:19" x14ac:dyDescent="0.3">
      <c r="A29079" s="25"/>
      <c r="B29079"/>
      <c r="C29079"/>
      <c r="D29079"/>
      <c r="E29079"/>
      <c r="F29079"/>
      <c r="G29079"/>
      <c r="H29079"/>
      <c r="I29079"/>
      <c r="K29079"/>
      <c r="L29079"/>
      <c r="M29079"/>
      <c r="N29079"/>
      <c r="O29079"/>
      <c r="P29079"/>
      <c r="S29079"/>
    </row>
    <row r="29080" spans="1:19" x14ac:dyDescent="0.3">
      <c r="A29080" s="25"/>
      <c r="B29080"/>
      <c r="C29080"/>
      <c r="D29080"/>
      <c r="E29080"/>
      <c r="F29080"/>
      <c r="G29080"/>
      <c r="H29080"/>
      <c r="I29080"/>
      <c r="K29080"/>
      <c r="L29080"/>
      <c r="M29080"/>
      <c r="N29080"/>
      <c r="O29080"/>
      <c r="P29080"/>
      <c r="S29080"/>
    </row>
    <row r="29081" spans="1:19" x14ac:dyDescent="0.3">
      <c r="A29081" s="25"/>
      <c r="B29081"/>
      <c r="C29081"/>
      <c r="D29081"/>
      <c r="E29081"/>
      <c r="F29081"/>
      <c r="G29081"/>
      <c r="H29081"/>
      <c r="I29081"/>
      <c r="K29081"/>
      <c r="L29081"/>
      <c r="M29081"/>
      <c r="N29081"/>
      <c r="O29081"/>
      <c r="P29081"/>
      <c r="S29081"/>
    </row>
    <row r="29082" spans="1:19" x14ac:dyDescent="0.3">
      <c r="A29082" s="25"/>
      <c r="B29082"/>
      <c r="C29082"/>
      <c r="D29082"/>
      <c r="E29082"/>
      <c r="F29082"/>
      <c r="G29082"/>
      <c r="H29082"/>
      <c r="I29082"/>
      <c r="K29082"/>
      <c r="L29082"/>
      <c r="M29082"/>
      <c r="N29082"/>
      <c r="O29082"/>
      <c r="P29082"/>
      <c r="S29082"/>
    </row>
    <row r="29083" spans="1:19" x14ac:dyDescent="0.3">
      <c r="A29083" s="25"/>
      <c r="B29083"/>
      <c r="C29083"/>
      <c r="D29083"/>
      <c r="E29083"/>
      <c r="F29083"/>
      <c r="G29083"/>
      <c r="H29083"/>
      <c r="I29083"/>
      <c r="K29083"/>
      <c r="L29083"/>
      <c r="M29083"/>
      <c r="N29083"/>
      <c r="O29083"/>
      <c r="P29083"/>
      <c r="S29083"/>
    </row>
    <row r="29084" spans="1:19" x14ac:dyDescent="0.3">
      <c r="A29084" s="25"/>
      <c r="B29084"/>
      <c r="C29084"/>
      <c r="D29084"/>
      <c r="E29084"/>
      <c r="F29084"/>
      <c r="G29084"/>
      <c r="H29084"/>
      <c r="I29084"/>
      <c r="K29084"/>
      <c r="L29084"/>
      <c r="M29084"/>
      <c r="N29084"/>
      <c r="O29084"/>
      <c r="P29084"/>
      <c r="S29084"/>
    </row>
    <row r="29085" spans="1:19" x14ac:dyDescent="0.3">
      <c r="A29085" s="25"/>
      <c r="B29085"/>
      <c r="C29085"/>
      <c r="D29085"/>
      <c r="E29085"/>
      <c r="F29085"/>
      <c r="G29085"/>
      <c r="H29085"/>
      <c r="I29085"/>
      <c r="K29085"/>
      <c r="L29085"/>
      <c r="M29085"/>
      <c r="N29085"/>
      <c r="O29085"/>
      <c r="P29085"/>
      <c r="S29085"/>
    </row>
    <row r="29086" spans="1:19" x14ac:dyDescent="0.3">
      <c r="A29086" s="25"/>
      <c r="B29086"/>
      <c r="C29086"/>
      <c r="D29086"/>
      <c r="E29086"/>
      <c r="F29086"/>
      <c r="G29086"/>
      <c r="H29086" s="26"/>
      <c r="I29086" s="26"/>
      <c r="K29086"/>
      <c r="L29086"/>
      <c r="M29086"/>
      <c r="N29086"/>
      <c r="O29086"/>
      <c r="P29086"/>
      <c r="S29086"/>
    </row>
    <row r="29087" spans="1:19" x14ac:dyDescent="0.3">
      <c r="A29087" s="25"/>
      <c r="B29087"/>
      <c r="C29087"/>
      <c r="D29087"/>
      <c r="E29087"/>
      <c r="F29087"/>
      <c r="G29087"/>
      <c r="H29087" s="26"/>
      <c r="I29087" s="26"/>
      <c r="K29087"/>
      <c r="L29087"/>
      <c r="M29087"/>
      <c r="N29087"/>
      <c r="O29087"/>
      <c r="P29087"/>
      <c r="S29087"/>
    </row>
    <row r="29088" spans="1:19" x14ac:dyDescent="0.3">
      <c r="A29088" s="25"/>
      <c r="B29088"/>
      <c r="C29088"/>
      <c r="D29088"/>
      <c r="E29088"/>
      <c r="F29088"/>
      <c r="G29088"/>
      <c r="H29088" s="26"/>
      <c r="I29088" s="26"/>
      <c r="K29088"/>
      <c r="L29088"/>
      <c r="M29088"/>
      <c r="N29088"/>
      <c r="O29088"/>
      <c r="P29088"/>
      <c r="S29088"/>
    </row>
    <row r="29089" spans="1:19" x14ac:dyDescent="0.3">
      <c r="A29089" s="25"/>
      <c r="B29089"/>
      <c r="C29089"/>
      <c r="D29089"/>
      <c r="E29089"/>
      <c r="F29089"/>
      <c r="G29089"/>
      <c r="H29089" s="26"/>
      <c r="I29089" s="26"/>
      <c r="K29089"/>
      <c r="L29089"/>
      <c r="M29089"/>
      <c r="N29089"/>
      <c r="O29089"/>
      <c r="P29089"/>
      <c r="S29089"/>
    </row>
    <row r="29090" spans="1:19" x14ac:dyDescent="0.3">
      <c r="A29090" s="25"/>
      <c r="B29090"/>
      <c r="C29090"/>
      <c r="D29090"/>
      <c r="E29090"/>
      <c r="F29090"/>
      <c r="G29090"/>
      <c r="H29090"/>
      <c r="I29090"/>
      <c r="K29090"/>
      <c r="L29090"/>
      <c r="M29090"/>
      <c r="N29090"/>
      <c r="O29090"/>
      <c r="P29090"/>
      <c r="S29090"/>
    </row>
    <row r="29091" spans="1:19" x14ac:dyDescent="0.3">
      <c r="A29091" s="25"/>
      <c r="B29091"/>
      <c r="C29091"/>
      <c r="D29091"/>
      <c r="E29091"/>
      <c r="F29091"/>
      <c r="G29091"/>
      <c r="H29091"/>
      <c r="I29091"/>
      <c r="K29091"/>
      <c r="L29091"/>
      <c r="M29091"/>
      <c r="N29091"/>
      <c r="O29091"/>
      <c r="P29091"/>
      <c r="S29091"/>
    </row>
    <row r="29092" spans="1:19" x14ac:dyDescent="0.3">
      <c r="A29092" s="25"/>
      <c r="B29092"/>
      <c r="C29092"/>
      <c r="D29092"/>
      <c r="E29092"/>
      <c r="F29092"/>
      <c r="G29092"/>
      <c r="H29092"/>
      <c r="I29092"/>
      <c r="K29092"/>
      <c r="L29092"/>
      <c r="M29092"/>
      <c r="N29092"/>
      <c r="O29092"/>
      <c r="P29092"/>
      <c r="S29092"/>
    </row>
    <row r="29093" spans="1:19" x14ac:dyDescent="0.3">
      <c r="A29093" s="25"/>
      <c r="B29093"/>
      <c r="C29093"/>
      <c r="D29093"/>
      <c r="E29093"/>
      <c r="F29093"/>
      <c r="G29093"/>
      <c r="H29093"/>
      <c r="I29093"/>
      <c r="K29093"/>
      <c r="L29093"/>
      <c r="M29093"/>
      <c r="N29093"/>
      <c r="O29093"/>
      <c r="P29093"/>
      <c r="S29093"/>
    </row>
    <row r="29094" spans="1:19" x14ac:dyDescent="0.3">
      <c r="A29094" s="25"/>
      <c r="B29094"/>
      <c r="C29094"/>
      <c r="D29094"/>
      <c r="E29094"/>
      <c r="F29094"/>
      <c r="G29094"/>
      <c r="H29094"/>
      <c r="I29094"/>
      <c r="K29094"/>
      <c r="L29094"/>
      <c r="M29094"/>
      <c r="N29094"/>
      <c r="O29094"/>
      <c r="P29094"/>
      <c r="S29094"/>
    </row>
    <row r="29095" spans="1:19" x14ac:dyDescent="0.3">
      <c r="A29095" s="25"/>
      <c r="B29095"/>
      <c r="C29095"/>
      <c r="D29095"/>
      <c r="E29095"/>
      <c r="F29095"/>
      <c r="G29095"/>
      <c r="H29095"/>
      <c r="I29095"/>
      <c r="K29095"/>
      <c r="L29095"/>
      <c r="M29095"/>
      <c r="N29095"/>
      <c r="O29095"/>
      <c r="P29095"/>
      <c r="S29095"/>
    </row>
    <row r="29096" spans="1:19" x14ac:dyDescent="0.3">
      <c r="A29096" s="25"/>
      <c r="B29096"/>
      <c r="C29096"/>
      <c r="D29096"/>
      <c r="E29096"/>
      <c r="F29096"/>
      <c r="G29096"/>
      <c r="H29096"/>
      <c r="I29096"/>
      <c r="K29096"/>
      <c r="L29096"/>
      <c r="M29096"/>
      <c r="N29096"/>
      <c r="O29096"/>
      <c r="P29096"/>
      <c r="S29096"/>
    </row>
    <row r="29097" spans="1:19" x14ac:dyDescent="0.3">
      <c r="A29097" s="25"/>
      <c r="B29097"/>
      <c r="C29097"/>
      <c r="D29097"/>
      <c r="E29097"/>
      <c r="F29097"/>
      <c r="G29097"/>
      <c r="H29097"/>
      <c r="I29097"/>
      <c r="K29097"/>
      <c r="L29097"/>
      <c r="M29097"/>
      <c r="N29097"/>
      <c r="O29097"/>
      <c r="P29097"/>
      <c r="S29097"/>
    </row>
    <row r="29098" spans="1:19" x14ac:dyDescent="0.3">
      <c r="A29098" s="25"/>
      <c r="B29098"/>
      <c r="C29098"/>
      <c r="D29098"/>
      <c r="E29098"/>
      <c r="F29098"/>
      <c r="G29098"/>
      <c r="H29098"/>
      <c r="I29098"/>
      <c r="K29098"/>
      <c r="L29098"/>
      <c r="M29098"/>
      <c r="N29098"/>
      <c r="O29098"/>
      <c r="P29098"/>
      <c r="S29098"/>
    </row>
    <row r="29099" spans="1:19" x14ac:dyDescent="0.3">
      <c r="A29099" s="25"/>
      <c r="B29099"/>
      <c r="C29099"/>
      <c r="D29099"/>
      <c r="E29099"/>
      <c r="F29099"/>
      <c r="G29099"/>
      <c r="H29099"/>
      <c r="I29099"/>
      <c r="K29099"/>
      <c r="L29099"/>
      <c r="M29099"/>
      <c r="N29099"/>
      <c r="O29099"/>
      <c r="P29099"/>
      <c r="S29099"/>
    </row>
    <row r="29100" spans="1:19" x14ac:dyDescent="0.3">
      <c r="A29100" s="25"/>
      <c r="B29100"/>
      <c r="C29100"/>
      <c r="D29100"/>
      <c r="E29100"/>
      <c r="F29100"/>
      <c r="G29100"/>
      <c r="H29100"/>
      <c r="I29100"/>
      <c r="K29100"/>
      <c r="L29100"/>
      <c r="M29100"/>
      <c r="N29100"/>
      <c r="O29100"/>
      <c r="P29100"/>
      <c r="S29100"/>
    </row>
    <row r="29101" spans="1:19" x14ac:dyDescent="0.3">
      <c r="A29101" s="25"/>
      <c r="B29101"/>
      <c r="C29101"/>
      <c r="D29101"/>
      <c r="E29101"/>
      <c r="F29101"/>
      <c r="G29101"/>
      <c r="H29101"/>
      <c r="I29101"/>
      <c r="K29101"/>
      <c r="L29101"/>
      <c r="M29101"/>
      <c r="N29101"/>
      <c r="O29101"/>
      <c r="P29101"/>
      <c r="S29101"/>
    </row>
    <row r="29102" spans="1:19" x14ac:dyDescent="0.3">
      <c r="A29102" s="25"/>
      <c r="B29102"/>
      <c r="C29102"/>
      <c r="D29102"/>
      <c r="E29102"/>
      <c r="F29102"/>
      <c r="G29102"/>
      <c r="H29102"/>
      <c r="I29102"/>
      <c r="K29102"/>
      <c r="L29102"/>
      <c r="M29102"/>
      <c r="N29102"/>
      <c r="O29102"/>
      <c r="P29102"/>
      <c r="S29102"/>
    </row>
    <row r="29103" spans="1:19" x14ac:dyDescent="0.3">
      <c r="A29103" s="25"/>
      <c r="B29103"/>
      <c r="C29103"/>
      <c r="D29103"/>
      <c r="E29103"/>
      <c r="F29103"/>
      <c r="G29103"/>
      <c r="H29103"/>
      <c r="I29103"/>
      <c r="K29103"/>
      <c r="L29103"/>
      <c r="M29103"/>
      <c r="N29103"/>
      <c r="O29103"/>
      <c r="P29103"/>
      <c r="S29103"/>
    </row>
    <row r="29104" spans="1:19" x14ac:dyDescent="0.3">
      <c r="A29104" s="25"/>
      <c r="B29104"/>
      <c r="C29104"/>
      <c r="D29104"/>
      <c r="E29104"/>
      <c r="F29104"/>
      <c r="G29104"/>
      <c r="H29104"/>
      <c r="I29104"/>
      <c r="K29104"/>
      <c r="L29104"/>
      <c r="M29104"/>
      <c r="N29104"/>
      <c r="O29104"/>
      <c r="P29104"/>
      <c r="S29104"/>
    </row>
    <row r="29105" spans="1:19" x14ac:dyDescent="0.3">
      <c r="A29105" s="25"/>
      <c r="B29105"/>
      <c r="C29105"/>
      <c r="D29105"/>
      <c r="E29105"/>
      <c r="F29105"/>
      <c r="G29105"/>
      <c r="H29105"/>
      <c r="I29105"/>
      <c r="K29105"/>
      <c r="L29105"/>
      <c r="M29105"/>
      <c r="N29105"/>
      <c r="O29105"/>
      <c r="P29105"/>
      <c r="S29105"/>
    </row>
    <row r="29106" spans="1:19" x14ac:dyDescent="0.3">
      <c r="A29106" s="25"/>
      <c r="B29106"/>
      <c r="C29106"/>
      <c r="D29106"/>
      <c r="E29106"/>
      <c r="F29106"/>
      <c r="G29106"/>
      <c r="H29106"/>
      <c r="I29106"/>
      <c r="K29106"/>
      <c r="L29106"/>
      <c r="M29106"/>
      <c r="N29106"/>
      <c r="O29106"/>
      <c r="P29106"/>
      <c r="S29106"/>
    </row>
    <row r="29107" spans="1:19" x14ac:dyDescent="0.3">
      <c r="A29107" s="25"/>
      <c r="B29107"/>
      <c r="C29107"/>
      <c r="D29107"/>
      <c r="E29107"/>
      <c r="F29107"/>
      <c r="G29107"/>
      <c r="H29107"/>
      <c r="I29107"/>
      <c r="K29107"/>
      <c r="L29107"/>
      <c r="M29107"/>
      <c r="N29107"/>
      <c r="O29107"/>
      <c r="P29107"/>
      <c r="S29107"/>
    </row>
    <row r="29108" spans="1:19" x14ac:dyDescent="0.3">
      <c r="A29108" s="25"/>
      <c r="B29108"/>
      <c r="C29108"/>
      <c r="D29108"/>
      <c r="E29108"/>
      <c r="F29108"/>
      <c r="G29108"/>
      <c r="H29108"/>
      <c r="I29108"/>
      <c r="K29108"/>
      <c r="L29108"/>
      <c r="M29108"/>
      <c r="N29108"/>
      <c r="O29108"/>
      <c r="P29108"/>
      <c r="S29108"/>
    </row>
    <row r="29109" spans="1:19" x14ac:dyDescent="0.3">
      <c r="A29109" s="25"/>
      <c r="B29109"/>
      <c r="C29109"/>
      <c r="D29109"/>
      <c r="E29109"/>
      <c r="F29109"/>
      <c r="G29109"/>
      <c r="H29109"/>
      <c r="I29109"/>
      <c r="K29109"/>
      <c r="L29109"/>
      <c r="M29109"/>
      <c r="N29109"/>
      <c r="O29109"/>
      <c r="P29109"/>
      <c r="S29109"/>
    </row>
    <row r="29110" spans="1:19" x14ac:dyDescent="0.3">
      <c r="A29110" s="25"/>
      <c r="B29110"/>
      <c r="C29110"/>
      <c r="D29110"/>
      <c r="E29110"/>
      <c r="F29110"/>
      <c r="G29110"/>
      <c r="H29110"/>
      <c r="I29110"/>
      <c r="K29110"/>
      <c r="L29110"/>
      <c r="M29110"/>
      <c r="N29110"/>
      <c r="O29110"/>
      <c r="P29110"/>
      <c r="S29110"/>
    </row>
    <row r="29111" spans="1:19" x14ac:dyDescent="0.3">
      <c r="A29111" s="25"/>
      <c r="B29111"/>
      <c r="C29111"/>
      <c r="D29111"/>
      <c r="E29111"/>
      <c r="F29111"/>
      <c r="G29111"/>
      <c r="H29111"/>
      <c r="I29111"/>
      <c r="K29111"/>
      <c r="L29111"/>
      <c r="M29111"/>
      <c r="N29111"/>
      <c r="O29111"/>
      <c r="P29111"/>
      <c r="S29111"/>
    </row>
    <row r="29112" spans="1:19" x14ac:dyDescent="0.3">
      <c r="A29112" s="25"/>
      <c r="B29112"/>
      <c r="C29112"/>
      <c r="D29112"/>
      <c r="E29112"/>
      <c r="F29112"/>
      <c r="G29112"/>
      <c r="H29112"/>
      <c r="I29112"/>
      <c r="K29112"/>
      <c r="L29112"/>
      <c r="M29112"/>
      <c r="N29112"/>
      <c r="O29112"/>
      <c r="P29112"/>
      <c r="S29112"/>
    </row>
    <row r="29113" spans="1:19" x14ac:dyDescent="0.3">
      <c r="A29113" s="25"/>
      <c r="B29113"/>
      <c r="C29113"/>
      <c r="D29113"/>
      <c r="E29113"/>
      <c r="F29113"/>
      <c r="G29113"/>
      <c r="H29113"/>
      <c r="I29113"/>
      <c r="K29113"/>
      <c r="L29113"/>
      <c r="M29113"/>
      <c r="N29113"/>
      <c r="O29113"/>
      <c r="P29113"/>
      <c r="S29113"/>
    </row>
    <row r="29114" spans="1:19" x14ac:dyDescent="0.3">
      <c r="A29114" s="25"/>
      <c r="B29114"/>
      <c r="C29114"/>
      <c r="D29114"/>
      <c r="E29114"/>
      <c r="F29114"/>
      <c r="G29114"/>
      <c r="H29114"/>
      <c r="I29114"/>
      <c r="K29114"/>
      <c r="L29114"/>
      <c r="M29114"/>
      <c r="N29114"/>
      <c r="O29114"/>
      <c r="P29114"/>
      <c r="S29114"/>
    </row>
    <row r="29115" spans="1:19" x14ac:dyDescent="0.3">
      <c r="A29115" s="25"/>
      <c r="B29115"/>
      <c r="C29115"/>
      <c r="D29115"/>
      <c r="E29115"/>
      <c r="F29115"/>
      <c r="G29115"/>
      <c r="H29115"/>
      <c r="I29115"/>
      <c r="K29115"/>
      <c r="L29115"/>
      <c r="M29115"/>
      <c r="N29115"/>
      <c r="O29115"/>
      <c r="P29115"/>
      <c r="S29115"/>
    </row>
    <row r="29116" spans="1:19" x14ac:dyDescent="0.3">
      <c r="A29116" s="25"/>
      <c r="B29116"/>
      <c r="C29116"/>
      <c r="D29116"/>
      <c r="E29116"/>
      <c r="F29116"/>
      <c r="G29116"/>
      <c r="H29116"/>
      <c r="I29116"/>
      <c r="K29116"/>
      <c r="L29116"/>
      <c r="M29116"/>
      <c r="N29116"/>
      <c r="O29116"/>
      <c r="P29116"/>
      <c r="S29116"/>
    </row>
    <row r="29117" spans="1:19" x14ac:dyDescent="0.3">
      <c r="A29117" s="25"/>
      <c r="B29117"/>
      <c r="C29117"/>
      <c r="D29117"/>
      <c r="E29117"/>
      <c r="F29117"/>
      <c r="G29117"/>
      <c r="H29117"/>
      <c r="I29117"/>
      <c r="K29117"/>
      <c r="L29117"/>
      <c r="M29117"/>
      <c r="N29117"/>
      <c r="O29117"/>
      <c r="P29117"/>
      <c r="S29117"/>
    </row>
    <row r="29118" spans="1:19" x14ac:dyDescent="0.3">
      <c r="A29118" s="25"/>
      <c r="B29118"/>
      <c r="C29118"/>
      <c r="D29118"/>
      <c r="E29118"/>
      <c r="F29118"/>
      <c r="G29118"/>
      <c r="H29118"/>
      <c r="I29118"/>
      <c r="K29118"/>
      <c r="L29118"/>
      <c r="M29118"/>
      <c r="N29118"/>
      <c r="O29118"/>
      <c r="P29118"/>
      <c r="S29118"/>
    </row>
    <row r="29119" spans="1:19" x14ac:dyDescent="0.3">
      <c r="A29119" s="25"/>
      <c r="B29119"/>
      <c r="C29119"/>
      <c r="D29119"/>
      <c r="E29119"/>
      <c r="F29119"/>
      <c r="G29119"/>
      <c r="H29119"/>
      <c r="I29119"/>
      <c r="K29119"/>
      <c r="L29119"/>
      <c r="M29119"/>
      <c r="N29119"/>
      <c r="O29119"/>
      <c r="P29119"/>
      <c r="S29119"/>
    </row>
    <row r="29120" spans="1:19" x14ac:dyDescent="0.3">
      <c r="A29120" s="25"/>
      <c r="B29120"/>
      <c r="C29120"/>
      <c r="D29120"/>
      <c r="E29120"/>
      <c r="F29120"/>
      <c r="G29120"/>
      <c r="H29120"/>
      <c r="I29120"/>
      <c r="K29120"/>
      <c r="L29120"/>
      <c r="M29120"/>
      <c r="N29120"/>
      <c r="O29120"/>
      <c r="P29120"/>
      <c r="S29120"/>
    </row>
    <row r="29121" spans="1:19" x14ac:dyDescent="0.3">
      <c r="A29121" s="25"/>
      <c r="B29121"/>
      <c r="C29121"/>
      <c r="D29121"/>
      <c r="E29121"/>
      <c r="F29121"/>
      <c r="G29121"/>
      <c r="H29121"/>
      <c r="I29121"/>
      <c r="K29121"/>
      <c r="L29121"/>
      <c r="M29121"/>
      <c r="N29121"/>
      <c r="O29121"/>
      <c r="P29121"/>
      <c r="S29121"/>
    </row>
    <row r="29122" spans="1:19" x14ac:dyDescent="0.3">
      <c r="A29122" s="25"/>
      <c r="B29122"/>
      <c r="C29122"/>
      <c r="D29122"/>
      <c r="E29122"/>
      <c r="F29122"/>
      <c r="G29122"/>
      <c r="H29122"/>
      <c r="I29122"/>
      <c r="K29122"/>
      <c r="L29122"/>
      <c r="M29122"/>
      <c r="N29122"/>
      <c r="O29122"/>
      <c r="P29122"/>
      <c r="S29122"/>
    </row>
    <row r="29123" spans="1:19" x14ac:dyDescent="0.3">
      <c r="A29123" s="25"/>
      <c r="B29123"/>
      <c r="C29123"/>
      <c r="D29123"/>
      <c r="E29123"/>
      <c r="F29123"/>
      <c r="G29123"/>
      <c r="H29123"/>
      <c r="I29123"/>
      <c r="K29123"/>
      <c r="L29123"/>
      <c r="M29123"/>
      <c r="N29123"/>
      <c r="O29123"/>
      <c r="P29123"/>
      <c r="S29123"/>
    </row>
    <row r="29124" spans="1:19" x14ac:dyDescent="0.3">
      <c r="A29124" s="25"/>
      <c r="B29124"/>
      <c r="C29124"/>
      <c r="D29124"/>
      <c r="E29124"/>
      <c r="F29124"/>
      <c r="G29124"/>
      <c r="H29124"/>
      <c r="I29124"/>
      <c r="K29124"/>
      <c r="L29124"/>
      <c r="M29124"/>
      <c r="N29124"/>
      <c r="O29124"/>
      <c r="P29124"/>
      <c r="S29124"/>
    </row>
    <row r="29125" spans="1:19" x14ac:dyDescent="0.3">
      <c r="A29125" s="25"/>
      <c r="B29125"/>
      <c r="C29125"/>
      <c r="D29125"/>
      <c r="E29125"/>
      <c r="F29125"/>
      <c r="G29125"/>
      <c r="H29125"/>
      <c r="I29125"/>
      <c r="K29125"/>
      <c r="L29125"/>
      <c r="M29125"/>
      <c r="N29125"/>
      <c r="O29125"/>
      <c r="P29125"/>
      <c r="S29125"/>
    </row>
    <row r="29126" spans="1:19" x14ac:dyDescent="0.3">
      <c r="A29126" s="25"/>
      <c r="B29126"/>
      <c r="C29126"/>
      <c r="D29126"/>
      <c r="E29126"/>
      <c r="F29126"/>
      <c r="G29126"/>
      <c r="H29126"/>
      <c r="I29126"/>
      <c r="K29126"/>
      <c r="L29126"/>
      <c r="M29126"/>
      <c r="N29126"/>
      <c r="O29126"/>
      <c r="P29126"/>
      <c r="S29126"/>
    </row>
    <row r="29127" spans="1:19" x14ac:dyDescent="0.3">
      <c r="A29127" s="25"/>
      <c r="B29127"/>
      <c r="C29127"/>
      <c r="D29127"/>
      <c r="E29127"/>
      <c r="F29127"/>
      <c r="G29127"/>
      <c r="H29127"/>
      <c r="I29127"/>
      <c r="K29127"/>
      <c r="L29127"/>
      <c r="M29127"/>
      <c r="N29127"/>
      <c r="O29127"/>
      <c r="P29127"/>
      <c r="S29127"/>
    </row>
    <row r="29128" spans="1:19" x14ac:dyDescent="0.3">
      <c r="A29128" s="25"/>
      <c r="B29128"/>
      <c r="C29128"/>
      <c r="D29128"/>
      <c r="E29128"/>
      <c r="F29128"/>
      <c r="G29128"/>
      <c r="H29128"/>
      <c r="I29128"/>
      <c r="K29128"/>
      <c r="L29128"/>
      <c r="M29128"/>
      <c r="N29128"/>
      <c r="O29128"/>
      <c r="P29128"/>
      <c r="S29128"/>
    </row>
    <row r="29129" spans="1:19" x14ac:dyDescent="0.3">
      <c r="A29129" s="25"/>
      <c r="B29129"/>
      <c r="C29129"/>
      <c r="D29129"/>
      <c r="E29129"/>
      <c r="F29129"/>
      <c r="G29129"/>
      <c r="H29129"/>
      <c r="I29129"/>
      <c r="K29129"/>
      <c r="L29129"/>
      <c r="M29129"/>
      <c r="N29129"/>
      <c r="O29129"/>
      <c r="P29129"/>
      <c r="S29129"/>
    </row>
    <row r="29130" spans="1:19" x14ac:dyDescent="0.3">
      <c r="A29130" s="25"/>
      <c r="B29130"/>
      <c r="C29130"/>
      <c r="D29130"/>
      <c r="E29130"/>
      <c r="F29130"/>
      <c r="G29130"/>
      <c r="H29130"/>
      <c r="I29130"/>
      <c r="K29130"/>
      <c r="L29130"/>
      <c r="M29130"/>
      <c r="N29130"/>
      <c r="O29130"/>
      <c r="P29130"/>
      <c r="S29130"/>
    </row>
    <row r="29131" spans="1:19" x14ac:dyDescent="0.3">
      <c r="A29131" s="25"/>
      <c r="B29131"/>
      <c r="C29131"/>
      <c r="D29131"/>
      <c r="E29131"/>
      <c r="F29131"/>
      <c r="G29131"/>
      <c r="H29131"/>
      <c r="I29131"/>
      <c r="K29131"/>
      <c r="L29131"/>
      <c r="M29131"/>
      <c r="N29131"/>
      <c r="O29131"/>
      <c r="P29131"/>
      <c r="S29131"/>
    </row>
    <row r="29132" spans="1:19" x14ac:dyDescent="0.3">
      <c r="A29132" s="25"/>
      <c r="B29132"/>
      <c r="C29132"/>
      <c r="D29132"/>
      <c r="E29132"/>
      <c r="F29132"/>
      <c r="G29132"/>
      <c r="H29132"/>
      <c r="I29132"/>
      <c r="K29132"/>
      <c r="L29132"/>
      <c r="M29132"/>
      <c r="N29132"/>
      <c r="O29132"/>
      <c r="P29132"/>
      <c r="S29132"/>
    </row>
    <row r="29133" spans="1:19" x14ac:dyDescent="0.3">
      <c r="A29133" s="25"/>
      <c r="B29133"/>
      <c r="C29133"/>
      <c r="D29133"/>
      <c r="E29133"/>
      <c r="F29133"/>
      <c r="G29133"/>
      <c r="H29133"/>
      <c r="I29133"/>
      <c r="K29133"/>
      <c r="L29133"/>
      <c r="M29133"/>
      <c r="N29133"/>
      <c r="O29133"/>
      <c r="P29133"/>
      <c r="S29133"/>
    </row>
    <row r="29134" spans="1:19" x14ac:dyDescent="0.3">
      <c r="A29134" s="25"/>
      <c r="B29134"/>
      <c r="C29134"/>
      <c r="D29134"/>
      <c r="E29134"/>
      <c r="F29134"/>
      <c r="G29134"/>
      <c r="H29134"/>
      <c r="I29134"/>
      <c r="K29134"/>
      <c r="L29134"/>
      <c r="M29134"/>
      <c r="N29134"/>
      <c r="O29134"/>
      <c r="P29134"/>
      <c r="S29134"/>
    </row>
    <row r="29135" spans="1:19" x14ac:dyDescent="0.3">
      <c r="A29135" s="25"/>
      <c r="B29135"/>
      <c r="C29135"/>
      <c r="D29135"/>
      <c r="E29135"/>
      <c r="F29135"/>
      <c r="G29135"/>
      <c r="H29135"/>
      <c r="I29135"/>
      <c r="K29135"/>
      <c r="L29135"/>
      <c r="M29135"/>
      <c r="N29135"/>
      <c r="O29135"/>
      <c r="P29135"/>
      <c r="S29135"/>
    </row>
    <row r="29136" spans="1:19" x14ac:dyDescent="0.3">
      <c r="A29136" s="25"/>
      <c r="B29136"/>
      <c r="C29136"/>
      <c r="D29136"/>
      <c r="E29136"/>
      <c r="F29136"/>
      <c r="G29136"/>
      <c r="H29136"/>
      <c r="I29136"/>
      <c r="K29136"/>
      <c r="L29136"/>
      <c r="M29136"/>
      <c r="N29136"/>
      <c r="O29136"/>
      <c r="P29136"/>
      <c r="S29136"/>
    </row>
    <row r="29137" spans="1:19" x14ac:dyDescent="0.3">
      <c r="A29137" s="25"/>
      <c r="B29137"/>
      <c r="C29137"/>
      <c r="D29137"/>
      <c r="E29137"/>
      <c r="F29137"/>
      <c r="G29137"/>
      <c r="H29137"/>
      <c r="I29137"/>
      <c r="K29137"/>
      <c r="L29137"/>
      <c r="M29137"/>
      <c r="N29137"/>
      <c r="O29137"/>
      <c r="P29137"/>
      <c r="S29137"/>
    </row>
    <row r="29138" spans="1:19" x14ac:dyDescent="0.3">
      <c r="A29138" s="25"/>
      <c r="B29138"/>
      <c r="C29138"/>
      <c r="D29138"/>
      <c r="E29138"/>
      <c r="F29138"/>
      <c r="G29138"/>
      <c r="H29138"/>
      <c r="I29138"/>
      <c r="K29138"/>
      <c r="L29138"/>
      <c r="M29138"/>
      <c r="N29138"/>
      <c r="O29138"/>
      <c r="P29138"/>
      <c r="S29138"/>
    </row>
    <row r="29139" spans="1:19" x14ac:dyDescent="0.3">
      <c r="A29139" s="25"/>
      <c r="B29139"/>
      <c r="C29139"/>
      <c r="D29139"/>
      <c r="E29139"/>
      <c r="F29139"/>
      <c r="G29139"/>
      <c r="H29139"/>
      <c r="I29139"/>
      <c r="K29139"/>
      <c r="L29139"/>
      <c r="M29139"/>
      <c r="N29139"/>
      <c r="O29139"/>
      <c r="P29139"/>
      <c r="S29139"/>
    </row>
    <row r="29140" spans="1:19" x14ac:dyDescent="0.3">
      <c r="A29140" s="25"/>
      <c r="B29140"/>
      <c r="C29140"/>
      <c r="D29140"/>
      <c r="E29140"/>
      <c r="F29140"/>
      <c r="G29140"/>
      <c r="H29140"/>
      <c r="I29140"/>
      <c r="K29140"/>
      <c r="L29140"/>
      <c r="M29140"/>
      <c r="N29140"/>
      <c r="O29140"/>
      <c r="P29140"/>
      <c r="S29140"/>
    </row>
    <row r="29141" spans="1:19" x14ac:dyDescent="0.3">
      <c r="A29141" s="25"/>
      <c r="B29141"/>
      <c r="C29141"/>
      <c r="D29141"/>
      <c r="E29141"/>
      <c r="F29141"/>
      <c r="G29141"/>
      <c r="H29141"/>
      <c r="I29141"/>
      <c r="K29141"/>
      <c r="L29141"/>
      <c r="M29141"/>
      <c r="N29141"/>
      <c r="O29141"/>
      <c r="P29141"/>
      <c r="S29141"/>
    </row>
    <row r="29142" spans="1:19" x14ac:dyDescent="0.3">
      <c r="A29142" s="25"/>
      <c r="B29142"/>
      <c r="C29142"/>
      <c r="D29142"/>
      <c r="E29142"/>
      <c r="F29142"/>
      <c r="G29142"/>
      <c r="H29142"/>
      <c r="I29142"/>
      <c r="K29142"/>
      <c r="L29142"/>
      <c r="M29142"/>
      <c r="N29142"/>
      <c r="O29142"/>
      <c r="P29142"/>
      <c r="S29142"/>
    </row>
    <row r="29143" spans="1:19" x14ac:dyDescent="0.3">
      <c r="A29143" s="25"/>
      <c r="B29143"/>
      <c r="C29143"/>
      <c r="D29143"/>
      <c r="E29143"/>
      <c r="F29143"/>
      <c r="G29143"/>
      <c r="H29143"/>
      <c r="I29143"/>
      <c r="K29143"/>
      <c r="L29143"/>
      <c r="M29143"/>
      <c r="N29143"/>
      <c r="O29143"/>
      <c r="P29143"/>
      <c r="S29143"/>
    </row>
    <row r="29144" spans="1:19" x14ac:dyDescent="0.3">
      <c r="A29144" s="25"/>
      <c r="B29144"/>
      <c r="C29144"/>
      <c r="D29144"/>
      <c r="E29144"/>
      <c r="F29144"/>
      <c r="G29144"/>
      <c r="H29144"/>
      <c r="I29144"/>
      <c r="K29144"/>
      <c r="L29144"/>
      <c r="M29144"/>
      <c r="N29144"/>
      <c r="O29144"/>
      <c r="P29144"/>
      <c r="S29144"/>
    </row>
    <row r="29145" spans="1:19" x14ac:dyDescent="0.3">
      <c r="A29145" s="25"/>
      <c r="B29145"/>
      <c r="C29145"/>
      <c r="D29145"/>
      <c r="E29145"/>
      <c r="F29145"/>
      <c r="G29145"/>
      <c r="H29145"/>
      <c r="I29145"/>
      <c r="K29145"/>
      <c r="L29145"/>
      <c r="M29145"/>
      <c r="N29145"/>
      <c r="O29145"/>
      <c r="P29145"/>
      <c r="S29145"/>
    </row>
    <row r="29146" spans="1:19" x14ac:dyDescent="0.3">
      <c r="A29146" s="25"/>
      <c r="B29146"/>
      <c r="C29146"/>
      <c r="D29146"/>
      <c r="E29146"/>
      <c r="F29146"/>
      <c r="G29146"/>
      <c r="H29146"/>
      <c r="I29146"/>
      <c r="K29146"/>
      <c r="L29146"/>
      <c r="M29146"/>
      <c r="N29146"/>
      <c r="O29146"/>
      <c r="P29146"/>
      <c r="S29146"/>
    </row>
    <row r="29147" spans="1:19" x14ac:dyDescent="0.3">
      <c r="A29147" s="25"/>
      <c r="B29147"/>
      <c r="C29147"/>
      <c r="D29147"/>
      <c r="E29147"/>
      <c r="F29147"/>
      <c r="G29147"/>
      <c r="H29147"/>
      <c r="I29147"/>
      <c r="K29147"/>
      <c r="L29147"/>
      <c r="M29147"/>
      <c r="N29147"/>
      <c r="O29147"/>
      <c r="P29147"/>
      <c r="S29147"/>
    </row>
    <row r="29148" spans="1:19" x14ac:dyDescent="0.3">
      <c r="A29148" s="25"/>
      <c r="B29148"/>
      <c r="C29148"/>
      <c r="D29148"/>
      <c r="E29148"/>
      <c r="F29148"/>
      <c r="G29148"/>
      <c r="H29148"/>
      <c r="I29148"/>
      <c r="K29148"/>
      <c r="L29148"/>
      <c r="M29148"/>
      <c r="N29148"/>
      <c r="O29148"/>
      <c r="P29148"/>
      <c r="S29148"/>
    </row>
    <row r="29149" spans="1:19" x14ac:dyDescent="0.3">
      <c r="A29149" s="25"/>
      <c r="B29149"/>
      <c r="C29149"/>
      <c r="D29149"/>
      <c r="E29149"/>
      <c r="F29149"/>
      <c r="G29149"/>
      <c r="H29149"/>
      <c r="I29149"/>
      <c r="K29149"/>
      <c r="L29149"/>
      <c r="M29149"/>
      <c r="N29149"/>
      <c r="O29149"/>
      <c r="P29149"/>
      <c r="S29149"/>
    </row>
    <row r="29150" spans="1:19" x14ac:dyDescent="0.3">
      <c r="A29150" s="25"/>
      <c r="B29150"/>
      <c r="C29150"/>
      <c r="D29150"/>
      <c r="E29150"/>
      <c r="F29150"/>
      <c r="G29150"/>
      <c r="H29150"/>
      <c r="I29150"/>
      <c r="K29150"/>
      <c r="L29150"/>
      <c r="M29150"/>
      <c r="N29150"/>
      <c r="O29150"/>
      <c r="P29150"/>
      <c r="S29150"/>
    </row>
    <row r="29151" spans="1:19" x14ac:dyDescent="0.3">
      <c r="A29151" s="25"/>
      <c r="B29151"/>
      <c r="C29151"/>
      <c r="D29151"/>
      <c r="E29151"/>
      <c r="F29151"/>
      <c r="G29151"/>
      <c r="H29151"/>
      <c r="I29151"/>
      <c r="K29151"/>
      <c r="L29151"/>
      <c r="M29151"/>
      <c r="N29151"/>
      <c r="O29151"/>
      <c r="P29151"/>
      <c r="S29151"/>
    </row>
    <row r="29152" spans="1:19" x14ac:dyDescent="0.3">
      <c r="A29152" s="25"/>
      <c r="B29152"/>
      <c r="C29152"/>
      <c r="D29152"/>
      <c r="E29152"/>
      <c r="F29152"/>
      <c r="G29152"/>
      <c r="H29152"/>
      <c r="I29152"/>
      <c r="K29152"/>
      <c r="L29152"/>
      <c r="M29152"/>
      <c r="N29152"/>
      <c r="O29152"/>
      <c r="P29152"/>
      <c r="S29152"/>
    </row>
    <row r="29153" spans="1:19" x14ac:dyDescent="0.3">
      <c r="A29153" s="25"/>
      <c r="B29153"/>
      <c r="C29153"/>
      <c r="D29153"/>
      <c r="E29153"/>
      <c r="F29153"/>
      <c r="G29153"/>
      <c r="H29153"/>
      <c r="I29153"/>
      <c r="K29153"/>
      <c r="L29153"/>
      <c r="M29153"/>
      <c r="N29153"/>
      <c r="O29153"/>
      <c r="P29153"/>
      <c r="S29153"/>
    </row>
    <row r="29154" spans="1:19" x14ac:dyDescent="0.3">
      <c r="A29154" s="25"/>
      <c r="B29154"/>
      <c r="C29154"/>
      <c r="D29154"/>
      <c r="E29154"/>
      <c r="F29154"/>
      <c r="G29154"/>
      <c r="H29154"/>
      <c r="I29154"/>
      <c r="K29154"/>
      <c r="L29154"/>
      <c r="M29154"/>
      <c r="N29154"/>
      <c r="O29154"/>
      <c r="P29154"/>
      <c r="S29154"/>
    </row>
    <row r="29155" spans="1:19" x14ac:dyDescent="0.3">
      <c r="A29155" s="25"/>
      <c r="B29155"/>
      <c r="C29155"/>
      <c r="D29155"/>
      <c r="E29155"/>
      <c r="F29155"/>
      <c r="G29155"/>
      <c r="H29155"/>
      <c r="I29155"/>
      <c r="K29155"/>
      <c r="L29155"/>
      <c r="M29155"/>
      <c r="N29155"/>
      <c r="O29155"/>
      <c r="P29155"/>
      <c r="S29155"/>
    </row>
    <row r="29156" spans="1:19" x14ac:dyDescent="0.3">
      <c r="A29156" s="25"/>
      <c r="B29156"/>
      <c r="C29156"/>
      <c r="D29156"/>
      <c r="E29156"/>
      <c r="F29156"/>
      <c r="G29156"/>
      <c r="H29156"/>
      <c r="I29156"/>
      <c r="K29156"/>
      <c r="L29156"/>
      <c r="M29156"/>
      <c r="N29156"/>
      <c r="O29156"/>
      <c r="P29156"/>
      <c r="S29156"/>
    </row>
    <row r="29157" spans="1:19" x14ac:dyDescent="0.3">
      <c r="A29157" s="25"/>
      <c r="B29157"/>
      <c r="C29157"/>
      <c r="D29157"/>
      <c r="E29157"/>
      <c r="F29157"/>
      <c r="G29157"/>
      <c r="H29157"/>
      <c r="I29157"/>
      <c r="K29157"/>
      <c r="L29157"/>
      <c r="M29157"/>
      <c r="N29157"/>
      <c r="O29157"/>
      <c r="P29157"/>
      <c r="S29157"/>
    </row>
    <row r="29158" spans="1:19" x14ac:dyDescent="0.3">
      <c r="A29158" s="25"/>
      <c r="B29158"/>
      <c r="C29158"/>
      <c r="D29158"/>
      <c r="E29158"/>
      <c r="F29158"/>
      <c r="G29158"/>
      <c r="H29158"/>
      <c r="I29158"/>
      <c r="K29158"/>
      <c r="L29158"/>
      <c r="M29158"/>
      <c r="N29158"/>
      <c r="O29158"/>
      <c r="P29158"/>
      <c r="S29158"/>
    </row>
    <row r="29159" spans="1:19" x14ac:dyDescent="0.3">
      <c r="A29159" s="25"/>
      <c r="B29159"/>
      <c r="C29159"/>
      <c r="D29159"/>
      <c r="E29159"/>
      <c r="F29159"/>
      <c r="G29159"/>
      <c r="H29159"/>
      <c r="I29159"/>
      <c r="K29159"/>
      <c r="L29159"/>
      <c r="M29159"/>
      <c r="N29159"/>
      <c r="O29159"/>
      <c r="P29159"/>
      <c r="S29159"/>
    </row>
    <row r="29160" spans="1:19" x14ac:dyDescent="0.3">
      <c r="A29160" s="25"/>
      <c r="B29160"/>
      <c r="C29160"/>
      <c r="D29160"/>
      <c r="E29160"/>
      <c r="F29160"/>
      <c r="G29160"/>
      <c r="H29160"/>
      <c r="I29160"/>
      <c r="K29160"/>
      <c r="L29160"/>
      <c r="M29160"/>
      <c r="N29160"/>
      <c r="O29160"/>
      <c r="P29160"/>
      <c r="S29160"/>
    </row>
    <row r="29161" spans="1:19" x14ac:dyDescent="0.3">
      <c r="A29161" s="25"/>
      <c r="B29161"/>
      <c r="C29161"/>
      <c r="D29161"/>
      <c r="E29161"/>
      <c r="F29161"/>
      <c r="G29161"/>
      <c r="H29161"/>
      <c r="I29161"/>
      <c r="K29161"/>
      <c r="L29161"/>
      <c r="M29161"/>
      <c r="N29161"/>
      <c r="O29161"/>
      <c r="P29161"/>
      <c r="S29161"/>
    </row>
    <row r="29162" spans="1:19" x14ac:dyDescent="0.3">
      <c r="A29162" s="25"/>
      <c r="B29162"/>
      <c r="C29162"/>
      <c r="D29162"/>
      <c r="E29162"/>
      <c r="F29162"/>
      <c r="G29162"/>
      <c r="H29162"/>
      <c r="I29162"/>
      <c r="K29162"/>
      <c r="L29162"/>
      <c r="M29162"/>
      <c r="N29162"/>
      <c r="O29162"/>
      <c r="P29162"/>
      <c r="S29162"/>
    </row>
    <row r="29163" spans="1:19" x14ac:dyDescent="0.3">
      <c r="A29163" s="25"/>
      <c r="B29163"/>
      <c r="C29163"/>
      <c r="D29163"/>
      <c r="E29163"/>
      <c r="F29163"/>
      <c r="G29163"/>
      <c r="H29163"/>
      <c r="I29163"/>
      <c r="K29163"/>
      <c r="L29163"/>
      <c r="M29163"/>
      <c r="N29163"/>
      <c r="O29163"/>
      <c r="P29163"/>
      <c r="S29163"/>
    </row>
    <row r="29164" spans="1:19" x14ac:dyDescent="0.3">
      <c r="A29164" s="25"/>
      <c r="B29164"/>
      <c r="C29164"/>
      <c r="D29164"/>
      <c r="E29164"/>
      <c r="F29164"/>
      <c r="G29164"/>
      <c r="H29164"/>
      <c r="I29164"/>
      <c r="K29164"/>
      <c r="L29164"/>
      <c r="M29164"/>
      <c r="N29164"/>
      <c r="O29164"/>
      <c r="P29164"/>
      <c r="S29164"/>
    </row>
    <row r="29165" spans="1:19" x14ac:dyDescent="0.3">
      <c r="A29165" s="25"/>
      <c r="B29165"/>
      <c r="C29165"/>
      <c r="D29165"/>
      <c r="E29165"/>
      <c r="F29165"/>
      <c r="G29165"/>
      <c r="H29165"/>
      <c r="I29165"/>
      <c r="K29165"/>
      <c r="L29165"/>
      <c r="M29165"/>
      <c r="N29165"/>
      <c r="O29165"/>
      <c r="P29165"/>
      <c r="S29165"/>
    </row>
    <row r="29166" spans="1:19" x14ac:dyDescent="0.3">
      <c r="A29166" s="25"/>
      <c r="B29166"/>
      <c r="C29166"/>
      <c r="D29166"/>
      <c r="E29166"/>
      <c r="F29166"/>
      <c r="G29166"/>
      <c r="H29166"/>
      <c r="I29166"/>
      <c r="K29166"/>
      <c r="L29166"/>
      <c r="M29166"/>
      <c r="N29166"/>
      <c r="O29166"/>
      <c r="P29166"/>
      <c r="S29166"/>
    </row>
    <row r="29167" spans="1:19" x14ac:dyDescent="0.3">
      <c r="A29167" s="25"/>
      <c r="B29167"/>
      <c r="C29167"/>
      <c r="D29167"/>
      <c r="E29167"/>
      <c r="F29167"/>
      <c r="G29167"/>
      <c r="H29167"/>
      <c r="I29167"/>
      <c r="K29167"/>
      <c r="L29167"/>
      <c r="M29167"/>
      <c r="N29167"/>
      <c r="O29167"/>
      <c r="P29167"/>
      <c r="S29167"/>
    </row>
    <row r="29168" spans="1:19" x14ac:dyDescent="0.3">
      <c r="A29168" s="25"/>
      <c r="B29168"/>
      <c r="C29168"/>
      <c r="D29168"/>
      <c r="E29168"/>
      <c r="F29168"/>
      <c r="G29168"/>
      <c r="H29168"/>
      <c r="I29168"/>
      <c r="K29168"/>
      <c r="L29168"/>
      <c r="M29168"/>
      <c r="N29168"/>
      <c r="O29168"/>
      <c r="P29168"/>
      <c r="S29168"/>
    </row>
    <row r="29169" spans="1:19" x14ac:dyDescent="0.3">
      <c r="A29169" s="25"/>
      <c r="B29169"/>
      <c r="C29169"/>
      <c r="D29169"/>
      <c r="E29169"/>
      <c r="F29169"/>
      <c r="G29169"/>
      <c r="H29169"/>
      <c r="I29169"/>
      <c r="K29169"/>
      <c r="L29169"/>
      <c r="M29169"/>
      <c r="N29169"/>
      <c r="O29169"/>
      <c r="P29169"/>
      <c r="S29169"/>
    </row>
    <row r="29170" spans="1:19" x14ac:dyDescent="0.3">
      <c r="A29170" s="25"/>
      <c r="B29170"/>
      <c r="C29170"/>
      <c r="D29170"/>
      <c r="E29170"/>
      <c r="F29170"/>
      <c r="G29170"/>
      <c r="H29170"/>
      <c r="I29170"/>
      <c r="K29170"/>
      <c r="L29170"/>
      <c r="M29170"/>
      <c r="N29170"/>
      <c r="O29170"/>
      <c r="P29170"/>
      <c r="S29170"/>
    </row>
    <row r="29171" spans="1:19" x14ac:dyDescent="0.3">
      <c r="A29171" s="25"/>
      <c r="B29171"/>
      <c r="C29171"/>
      <c r="D29171"/>
      <c r="E29171"/>
      <c r="F29171"/>
      <c r="G29171"/>
      <c r="H29171"/>
      <c r="I29171"/>
      <c r="K29171"/>
      <c r="L29171"/>
      <c r="M29171"/>
      <c r="N29171"/>
      <c r="O29171"/>
      <c r="P29171"/>
      <c r="S29171"/>
    </row>
    <row r="29172" spans="1:19" x14ac:dyDescent="0.3">
      <c r="A29172" s="25"/>
      <c r="B29172"/>
      <c r="C29172"/>
      <c r="D29172"/>
      <c r="E29172"/>
      <c r="F29172"/>
      <c r="G29172"/>
      <c r="H29172"/>
      <c r="I29172"/>
      <c r="K29172"/>
      <c r="L29172"/>
      <c r="M29172"/>
      <c r="N29172"/>
      <c r="O29172"/>
      <c r="P29172"/>
      <c r="S29172"/>
    </row>
    <row r="29173" spans="1:19" x14ac:dyDescent="0.3">
      <c r="A29173" s="25"/>
      <c r="B29173"/>
      <c r="C29173"/>
      <c r="D29173"/>
      <c r="E29173"/>
      <c r="F29173"/>
      <c r="G29173"/>
      <c r="H29173"/>
      <c r="I29173"/>
      <c r="K29173"/>
      <c r="L29173"/>
      <c r="M29173"/>
      <c r="N29173"/>
      <c r="O29173"/>
      <c r="P29173"/>
      <c r="S29173"/>
    </row>
    <row r="29174" spans="1:19" x14ac:dyDescent="0.3">
      <c r="A29174" s="25"/>
      <c r="B29174"/>
      <c r="C29174"/>
      <c r="D29174"/>
      <c r="E29174"/>
      <c r="F29174"/>
      <c r="G29174"/>
      <c r="H29174"/>
      <c r="I29174"/>
      <c r="K29174"/>
      <c r="L29174"/>
      <c r="M29174"/>
      <c r="N29174"/>
      <c r="O29174"/>
      <c r="P29174"/>
      <c r="S29174"/>
    </row>
    <row r="29175" spans="1:19" x14ac:dyDescent="0.3">
      <c r="A29175" s="25"/>
      <c r="B29175"/>
      <c r="C29175"/>
      <c r="D29175"/>
      <c r="E29175"/>
      <c r="F29175"/>
      <c r="G29175"/>
      <c r="H29175"/>
      <c r="I29175"/>
      <c r="K29175"/>
      <c r="L29175"/>
      <c r="M29175"/>
      <c r="N29175"/>
      <c r="O29175"/>
      <c r="P29175"/>
      <c r="S29175"/>
    </row>
    <row r="29176" spans="1:19" x14ac:dyDescent="0.3">
      <c r="A29176" s="25"/>
      <c r="B29176"/>
      <c r="C29176"/>
      <c r="D29176"/>
      <c r="E29176"/>
      <c r="F29176"/>
      <c r="G29176"/>
      <c r="H29176"/>
      <c r="I29176"/>
      <c r="K29176"/>
      <c r="L29176"/>
      <c r="M29176"/>
      <c r="N29176"/>
      <c r="O29176"/>
      <c r="P29176"/>
      <c r="S29176"/>
    </row>
    <row r="29177" spans="1:19" x14ac:dyDescent="0.3">
      <c r="A29177" s="25"/>
      <c r="B29177"/>
      <c r="C29177"/>
      <c r="D29177"/>
      <c r="E29177"/>
      <c r="F29177"/>
      <c r="G29177"/>
      <c r="H29177"/>
      <c r="I29177"/>
      <c r="K29177"/>
      <c r="L29177"/>
      <c r="M29177"/>
      <c r="N29177"/>
      <c r="O29177"/>
      <c r="P29177"/>
      <c r="S29177"/>
    </row>
    <row r="29178" spans="1:19" x14ac:dyDescent="0.3">
      <c r="A29178" s="25"/>
      <c r="B29178"/>
      <c r="C29178"/>
      <c r="D29178"/>
      <c r="E29178"/>
      <c r="F29178"/>
      <c r="G29178"/>
      <c r="H29178"/>
      <c r="I29178"/>
      <c r="K29178"/>
      <c r="L29178"/>
      <c r="M29178"/>
      <c r="N29178"/>
      <c r="O29178"/>
      <c r="P29178"/>
      <c r="S29178"/>
    </row>
    <row r="29179" spans="1:19" x14ac:dyDescent="0.3">
      <c r="A29179" s="25"/>
      <c r="B29179"/>
      <c r="C29179"/>
      <c r="D29179"/>
      <c r="E29179"/>
      <c r="F29179"/>
      <c r="G29179"/>
      <c r="H29179"/>
      <c r="I29179"/>
      <c r="K29179"/>
      <c r="L29179"/>
      <c r="M29179"/>
      <c r="N29179"/>
      <c r="O29179"/>
      <c r="P29179"/>
      <c r="S29179"/>
    </row>
    <row r="29180" spans="1:19" x14ac:dyDescent="0.3">
      <c r="A29180" s="25"/>
      <c r="B29180"/>
      <c r="C29180"/>
      <c r="D29180"/>
      <c r="E29180"/>
      <c r="F29180"/>
      <c r="G29180"/>
      <c r="H29180"/>
      <c r="I29180"/>
      <c r="K29180"/>
      <c r="L29180"/>
      <c r="M29180"/>
      <c r="N29180"/>
      <c r="O29180"/>
      <c r="P29180"/>
      <c r="S29180"/>
    </row>
    <row r="29181" spans="1:19" x14ac:dyDescent="0.3">
      <c r="A29181" s="25"/>
      <c r="B29181"/>
      <c r="C29181"/>
      <c r="D29181"/>
      <c r="E29181"/>
      <c r="F29181"/>
      <c r="G29181"/>
      <c r="H29181"/>
      <c r="I29181"/>
      <c r="K29181"/>
      <c r="L29181"/>
      <c r="M29181"/>
      <c r="N29181"/>
      <c r="O29181"/>
      <c r="P29181"/>
      <c r="S29181"/>
    </row>
    <row r="29182" spans="1:19" x14ac:dyDescent="0.3">
      <c r="A29182" s="25"/>
      <c r="B29182"/>
      <c r="C29182"/>
      <c r="D29182"/>
      <c r="E29182"/>
      <c r="F29182"/>
      <c r="G29182"/>
      <c r="H29182"/>
      <c r="I29182"/>
      <c r="K29182"/>
      <c r="L29182"/>
      <c r="M29182"/>
      <c r="N29182"/>
      <c r="O29182"/>
      <c r="P29182"/>
      <c r="S29182"/>
    </row>
    <row r="29183" spans="1:19" x14ac:dyDescent="0.3">
      <c r="A29183" s="25"/>
      <c r="B29183"/>
      <c r="C29183"/>
      <c r="D29183"/>
      <c r="E29183"/>
      <c r="F29183"/>
      <c r="G29183"/>
      <c r="H29183"/>
      <c r="I29183"/>
      <c r="K29183"/>
      <c r="L29183"/>
      <c r="M29183"/>
      <c r="N29183"/>
      <c r="O29183"/>
      <c r="P29183"/>
      <c r="S29183"/>
    </row>
    <row r="29184" spans="1:19" x14ac:dyDescent="0.3">
      <c r="A29184" s="25"/>
      <c r="B29184"/>
      <c r="C29184"/>
      <c r="D29184"/>
      <c r="E29184"/>
      <c r="F29184"/>
      <c r="G29184"/>
      <c r="H29184"/>
      <c r="I29184"/>
      <c r="K29184"/>
      <c r="L29184"/>
      <c r="M29184"/>
      <c r="N29184"/>
      <c r="O29184"/>
      <c r="P29184"/>
      <c r="S29184"/>
    </row>
    <row r="29185" spans="1:19" x14ac:dyDescent="0.3">
      <c r="A29185" s="25"/>
      <c r="B29185"/>
      <c r="C29185"/>
      <c r="D29185"/>
      <c r="E29185"/>
      <c r="F29185"/>
      <c r="G29185"/>
      <c r="H29185"/>
      <c r="I29185"/>
      <c r="K29185"/>
      <c r="L29185"/>
      <c r="M29185"/>
      <c r="N29185"/>
      <c r="O29185"/>
      <c r="P29185"/>
      <c r="S29185"/>
    </row>
    <row r="29186" spans="1:19" x14ac:dyDescent="0.3">
      <c r="A29186" s="25"/>
      <c r="B29186"/>
      <c r="C29186"/>
      <c r="D29186"/>
      <c r="E29186"/>
      <c r="F29186"/>
      <c r="G29186"/>
      <c r="H29186"/>
      <c r="I29186"/>
      <c r="K29186"/>
      <c r="L29186"/>
      <c r="M29186"/>
      <c r="N29186"/>
      <c r="O29186"/>
      <c r="P29186"/>
      <c r="S29186"/>
    </row>
    <row r="29187" spans="1:19" x14ac:dyDescent="0.3">
      <c r="A29187" s="25"/>
      <c r="B29187"/>
      <c r="C29187"/>
      <c r="D29187"/>
      <c r="E29187"/>
      <c r="F29187"/>
      <c r="G29187"/>
      <c r="H29187"/>
      <c r="I29187"/>
      <c r="K29187"/>
      <c r="L29187"/>
      <c r="M29187"/>
      <c r="N29187"/>
      <c r="O29187"/>
      <c r="P29187"/>
      <c r="S29187"/>
    </row>
    <row r="29188" spans="1:19" x14ac:dyDescent="0.3">
      <c r="A29188" s="25"/>
      <c r="B29188"/>
      <c r="C29188"/>
      <c r="D29188"/>
      <c r="E29188"/>
      <c r="F29188"/>
      <c r="G29188"/>
      <c r="H29188"/>
      <c r="I29188"/>
      <c r="K29188"/>
      <c r="L29188"/>
      <c r="M29188"/>
      <c r="N29188"/>
      <c r="O29188"/>
      <c r="P29188"/>
      <c r="S29188"/>
    </row>
    <row r="29189" spans="1:19" x14ac:dyDescent="0.3">
      <c r="A29189" s="25"/>
      <c r="B29189"/>
      <c r="C29189"/>
      <c r="D29189"/>
      <c r="E29189"/>
      <c r="F29189"/>
      <c r="G29189"/>
      <c r="H29189"/>
      <c r="I29189"/>
      <c r="K29189"/>
      <c r="L29189"/>
      <c r="M29189"/>
      <c r="N29189"/>
      <c r="O29189"/>
      <c r="P29189"/>
      <c r="S29189"/>
    </row>
    <row r="29190" spans="1:19" x14ac:dyDescent="0.3">
      <c r="A29190" s="25"/>
      <c r="B29190"/>
      <c r="C29190"/>
      <c r="D29190"/>
      <c r="E29190"/>
      <c r="F29190"/>
      <c r="G29190"/>
      <c r="H29190"/>
      <c r="I29190"/>
      <c r="K29190"/>
      <c r="L29190"/>
      <c r="M29190"/>
      <c r="N29190"/>
      <c r="O29190"/>
      <c r="P29190"/>
      <c r="S29190"/>
    </row>
    <row r="29191" spans="1:19" x14ac:dyDescent="0.3">
      <c r="A29191" s="25"/>
      <c r="B29191"/>
      <c r="C29191"/>
      <c r="D29191"/>
      <c r="E29191"/>
      <c r="F29191"/>
      <c r="G29191"/>
      <c r="H29191"/>
      <c r="I29191"/>
      <c r="K29191"/>
      <c r="L29191"/>
      <c r="M29191"/>
      <c r="N29191"/>
      <c r="O29191"/>
      <c r="P29191"/>
      <c r="S29191"/>
    </row>
    <row r="29192" spans="1:19" x14ac:dyDescent="0.3">
      <c r="A29192" s="25"/>
      <c r="B29192"/>
      <c r="C29192"/>
      <c r="D29192"/>
      <c r="E29192"/>
      <c r="F29192"/>
      <c r="G29192"/>
      <c r="H29192"/>
      <c r="I29192"/>
      <c r="K29192"/>
      <c r="L29192"/>
      <c r="M29192"/>
      <c r="N29192"/>
      <c r="O29192"/>
      <c r="P29192"/>
      <c r="S29192"/>
    </row>
    <row r="29193" spans="1:19" x14ac:dyDescent="0.3">
      <c r="A29193" s="25"/>
      <c r="B29193"/>
      <c r="C29193"/>
      <c r="D29193"/>
      <c r="E29193"/>
      <c r="F29193"/>
      <c r="G29193"/>
      <c r="H29193"/>
      <c r="I29193"/>
      <c r="K29193"/>
      <c r="L29193"/>
      <c r="M29193"/>
      <c r="N29193"/>
      <c r="O29193"/>
      <c r="P29193"/>
      <c r="S29193"/>
    </row>
    <row r="29194" spans="1:19" x14ac:dyDescent="0.3">
      <c r="A29194" s="25"/>
      <c r="B29194"/>
      <c r="C29194"/>
      <c r="D29194"/>
      <c r="E29194"/>
      <c r="F29194"/>
      <c r="G29194"/>
      <c r="H29194"/>
      <c r="I29194"/>
      <c r="K29194"/>
      <c r="L29194"/>
      <c r="M29194"/>
      <c r="N29194"/>
      <c r="O29194"/>
      <c r="P29194"/>
      <c r="S29194"/>
    </row>
    <row r="29195" spans="1:19" x14ac:dyDescent="0.3">
      <c r="A29195" s="25"/>
      <c r="B29195"/>
      <c r="C29195"/>
      <c r="D29195"/>
      <c r="E29195"/>
      <c r="F29195"/>
      <c r="G29195"/>
      <c r="H29195"/>
      <c r="I29195"/>
      <c r="K29195"/>
      <c r="L29195"/>
      <c r="M29195"/>
      <c r="N29195"/>
      <c r="O29195"/>
      <c r="P29195"/>
      <c r="S29195"/>
    </row>
    <row r="29196" spans="1:19" x14ac:dyDescent="0.3">
      <c r="A29196" s="25"/>
      <c r="B29196"/>
      <c r="C29196"/>
      <c r="D29196"/>
      <c r="E29196"/>
      <c r="F29196"/>
      <c r="G29196"/>
      <c r="H29196"/>
      <c r="I29196"/>
      <c r="K29196"/>
      <c r="L29196"/>
      <c r="M29196"/>
      <c r="N29196"/>
      <c r="O29196"/>
      <c r="P29196"/>
      <c r="S29196"/>
    </row>
    <row r="29197" spans="1:19" x14ac:dyDescent="0.3">
      <c r="A29197" s="25"/>
      <c r="B29197"/>
      <c r="C29197"/>
      <c r="D29197"/>
      <c r="E29197"/>
      <c r="F29197"/>
      <c r="G29197"/>
      <c r="H29197"/>
      <c r="I29197"/>
      <c r="K29197"/>
      <c r="L29197"/>
      <c r="M29197"/>
      <c r="N29197"/>
      <c r="O29197"/>
      <c r="P29197"/>
      <c r="S29197"/>
    </row>
    <row r="29198" spans="1:19" x14ac:dyDescent="0.3">
      <c r="A29198" s="25"/>
      <c r="B29198"/>
      <c r="C29198"/>
      <c r="D29198"/>
      <c r="E29198"/>
      <c r="F29198"/>
      <c r="G29198"/>
      <c r="H29198" s="26"/>
      <c r="I29198" s="26"/>
      <c r="K29198"/>
      <c r="L29198"/>
      <c r="M29198"/>
      <c r="N29198"/>
      <c r="O29198"/>
      <c r="P29198"/>
      <c r="S29198"/>
    </row>
    <row r="29199" spans="1:19" x14ac:dyDescent="0.3">
      <c r="A29199" s="25"/>
      <c r="B29199"/>
      <c r="C29199"/>
      <c r="D29199"/>
      <c r="E29199"/>
      <c r="F29199"/>
      <c r="G29199"/>
      <c r="H29199" s="26"/>
      <c r="I29199" s="26"/>
      <c r="K29199"/>
      <c r="L29199"/>
      <c r="M29199"/>
      <c r="N29199"/>
      <c r="O29199"/>
      <c r="P29199"/>
      <c r="S29199"/>
    </row>
    <row r="29200" spans="1:19" x14ac:dyDescent="0.3">
      <c r="A29200" s="25"/>
      <c r="B29200"/>
      <c r="C29200"/>
      <c r="D29200"/>
      <c r="E29200"/>
      <c r="F29200"/>
      <c r="G29200"/>
      <c r="H29200" s="26"/>
      <c r="I29200" s="26"/>
      <c r="K29200"/>
      <c r="L29200"/>
      <c r="M29200"/>
      <c r="N29200"/>
      <c r="O29200"/>
      <c r="P29200"/>
      <c r="S29200"/>
    </row>
    <row r="29201" spans="1:19" x14ac:dyDescent="0.3">
      <c r="A29201" s="25"/>
      <c r="B29201"/>
      <c r="C29201"/>
      <c r="D29201"/>
      <c r="E29201"/>
      <c r="F29201"/>
      <c r="G29201"/>
      <c r="H29201" s="26"/>
      <c r="I29201" s="26"/>
      <c r="K29201"/>
      <c r="L29201"/>
      <c r="M29201"/>
      <c r="N29201"/>
      <c r="O29201"/>
      <c r="P29201"/>
      <c r="S29201"/>
    </row>
    <row r="29202" spans="1:19" x14ac:dyDescent="0.3">
      <c r="A29202" s="25"/>
      <c r="B29202"/>
      <c r="C29202"/>
      <c r="D29202"/>
      <c r="E29202"/>
      <c r="F29202"/>
      <c r="G29202"/>
      <c r="H29202" s="26"/>
      <c r="I29202" s="26"/>
      <c r="K29202"/>
      <c r="L29202"/>
      <c r="M29202"/>
      <c r="N29202"/>
      <c r="O29202"/>
      <c r="P29202"/>
      <c r="S29202"/>
    </row>
    <row r="29203" spans="1:19" x14ac:dyDescent="0.3">
      <c r="A29203" s="25"/>
      <c r="B29203"/>
      <c r="C29203"/>
      <c r="D29203"/>
      <c r="E29203"/>
      <c r="F29203"/>
      <c r="G29203"/>
      <c r="H29203"/>
      <c r="I29203"/>
      <c r="K29203"/>
      <c r="L29203"/>
      <c r="M29203"/>
      <c r="N29203"/>
      <c r="O29203"/>
      <c r="P29203"/>
      <c r="S29203"/>
    </row>
    <row r="29204" spans="1:19" x14ac:dyDescent="0.3">
      <c r="A29204" s="25"/>
      <c r="B29204"/>
      <c r="C29204"/>
      <c r="D29204"/>
      <c r="E29204"/>
      <c r="F29204"/>
      <c r="G29204"/>
      <c r="H29204"/>
      <c r="I29204"/>
      <c r="K29204"/>
      <c r="L29204"/>
      <c r="M29204"/>
      <c r="N29204"/>
      <c r="O29204"/>
      <c r="P29204"/>
      <c r="S29204"/>
    </row>
    <row r="29205" spans="1:19" x14ac:dyDescent="0.3">
      <c r="A29205" s="25"/>
      <c r="B29205"/>
      <c r="C29205"/>
      <c r="D29205"/>
      <c r="E29205"/>
      <c r="F29205"/>
      <c r="G29205"/>
      <c r="H29205"/>
      <c r="I29205"/>
      <c r="K29205"/>
      <c r="L29205"/>
      <c r="M29205"/>
      <c r="N29205"/>
      <c r="O29205"/>
      <c r="P29205"/>
      <c r="S29205"/>
    </row>
    <row r="29206" spans="1:19" x14ac:dyDescent="0.3">
      <c r="A29206" s="25"/>
      <c r="B29206"/>
      <c r="C29206"/>
      <c r="D29206"/>
      <c r="E29206"/>
      <c r="F29206"/>
      <c r="G29206"/>
      <c r="H29206"/>
      <c r="I29206"/>
      <c r="K29206"/>
      <c r="L29206"/>
      <c r="M29206"/>
      <c r="N29206"/>
      <c r="O29206"/>
      <c r="P29206"/>
      <c r="S29206"/>
    </row>
    <row r="29207" spans="1:19" x14ac:dyDescent="0.3">
      <c r="A29207" s="25"/>
      <c r="B29207"/>
      <c r="C29207"/>
      <c r="D29207"/>
      <c r="E29207"/>
      <c r="F29207"/>
      <c r="G29207"/>
      <c r="H29207"/>
      <c r="I29207"/>
      <c r="K29207"/>
      <c r="L29207"/>
      <c r="M29207"/>
      <c r="N29207"/>
      <c r="O29207"/>
      <c r="P29207"/>
      <c r="S29207"/>
    </row>
    <row r="29208" spans="1:19" x14ac:dyDescent="0.3">
      <c r="A29208" s="25"/>
      <c r="B29208"/>
      <c r="C29208"/>
      <c r="D29208"/>
      <c r="E29208"/>
      <c r="F29208"/>
      <c r="G29208"/>
      <c r="H29208"/>
      <c r="I29208"/>
      <c r="K29208"/>
      <c r="L29208"/>
      <c r="M29208"/>
      <c r="N29208"/>
      <c r="O29208"/>
      <c r="P29208"/>
      <c r="S29208"/>
    </row>
    <row r="29209" spans="1:19" x14ac:dyDescent="0.3">
      <c r="A29209" s="25"/>
      <c r="B29209"/>
      <c r="C29209"/>
      <c r="D29209"/>
      <c r="E29209"/>
      <c r="F29209"/>
      <c r="G29209"/>
      <c r="H29209"/>
      <c r="I29209"/>
      <c r="K29209"/>
      <c r="L29209"/>
      <c r="M29209"/>
      <c r="N29209"/>
      <c r="O29209"/>
      <c r="P29209"/>
      <c r="S29209"/>
    </row>
    <row r="29210" spans="1:19" x14ac:dyDescent="0.3">
      <c r="A29210" s="25"/>
      <c r="B29210"/>
      <c r="C29210"/>
      <c r="D29210"/>
      <c r="E29210"/>
      <c r="F29210"/>
      <c r="G29210"/>
      <c r="H29210"/>
      <c r="I29210"/>
      <c r="K29210"/>
      <c r="L29210"/>
      <c r="M29210"/>
      <c r="N29210"/>
      <c r="O29210"/>
      <c r="P29210"/>
      <c r="S29210"/>
    </row>
    <row r="29211" spans="1:19" x14ac:dyDescent="0.3">
      <c r="A29211" s="25"/>
      <c r="B29211"/>
      <c r="C29211"/>
      <c r="D29211"/>
      <c r="E29211"/>
      <c r="F29211"/>
      <c r="G29211"/>
      <c r="H29211"/>
      <c r="I29211"/>
      <c r="K29211"/>
      <c r="L29211"/>
      <c r="M29211"/>
      <c r="N29211"/>
      <c r="O29211"/>
      <c r="P29211"/>
      <c r="S29211"/>
    </row>
    <row r="29212" spans="1:19" x14ac:dyDescent="0.3">
      <c r="A29212" s="25"/>
      <c r="B29212"/>
      <c r="C29212"/>
      <c r="D29212"/>
      <c r="E29212"/>
      <c r="F29212"/>
      <c r="G29212"/>
      <c r="H29212"/>
      <c r="I29212"/>
      <c r="K29212"/>
      <c r="L29212"/>
      <c r="M29212"/>
      <c r="N29212"/>
      <c r="O29212"/>
      <c r="P29212"/>
      <c r="S29212"/>
    </row>
    <row r="29213" spans="1:19" x14ac:dyDescent="0.3">
      <c r="A29213" s="25"/>
      <c r="B29213"/>
      <c r="C29213"/>
      <c r="D29213"/>
      <c r="E29213"/>
      <c r="F29213"/>
      <c r="G29213"/>
      <c r="H29213"/>
      <c r="I29213"/>
      <c r="K29213"/>
      <c r="L29213"/>
      <c r="M29213"/>
      <c r="N29213"/>
      <c r="O29213"/>
      <c r="P29213"/>
      <c r="S29213"/>
    </row>
    <row r="29214" spans="1:19" x14ac:dyDescent="0.3">
      <c r="A29214" s="25"/>
      <c r="B29214"/>
      <c r="C29214"/>
      <c r="D29214"/>
      <c r="E29214"/>
      <c r="F29214"/>
      <c r="G29214"/>
      <c r="H29214"/>
      <c r="I29214"/>
      <c r="K29214"/>
      <c r="L29214"/>
      <c r="M29214"/>
      <c r="N29214"/>
      <c r="O29214"/>
      <c r="P29214"/>
      <c r="S29214"/>
    </row>
    <row r="29215" spans="1:19" x14ac:dyDescent="0.3">
      <c r="A29215" s="25"/>
      <c r="B29215"/>
      <c r="C29215"/>
      <c r="D29215"/>
      <c r="E29215"/>
      <c r="F29215"/>
      <c r="G29215"/>
      <c r="H29215"/>
      <c r="I29215"/>
      <c r="K29215"/>
      <c r="L29215"/>
      <c r="M29215"/>
      <c r="N29215"/>
      <c r="O29215"/>
      <c r="P29215"/>
      <c r="S29215"/>
    </row>
    <row r="29216" spans="1:19" x14ac:dyDescent="0.3">
      <c r="A29216" s="25"/>
      <c r="B29216"/>
      <c r="C29216"/>
      <c r="D29216"/>
      <c r="E29216"/>
      <c r="F29216"/>
      <c r="G29216"/>
      <c r="H29216"/>
      <c r="I29216"/>
      <c r="K29216"/>
      <c r="L29216"/>
      <c r="M29216"/>
      <c r="N29216"/>
      <c r="O29216"/>
      <c r="P29216"/>
      <c r="S29216"/>
    </row>
    <row r="29217" spans="1:19" x14ac:dyDescent="0.3">
      <c r="A29217" s="25"/>
      <c r="B29217"/>
      <c r="C29217"/>
      <c r="D29217"/>
      <c r="E29217"/>
      <c r="F29217"/>
      <c r="G29217"/>
      <c r="H29217"/>
      <c r="I29217"/>
      <c r="K29217"/>
      <c r="L29217"/>
      <c r="M29217"/>
      <c r="N29217"/>
      <c r="O29217"/>
      <c r="P29217"/>
      <c r="S29217"/>
    </row>
    <row r="29218" spans="1:19" x14ac:dyDescent="0.3">
      <c r="A29218" s="25"/>
      <c r="B29218"/>
      <c r="C29218"/>
      <c r="D29218"/>
      <c r="E29218"/>
      <c r="F29218"/>
      <c r="G29218"/>
      <c r="H29218"/>
      <c r="I29218"/>
      <c r="K29218"/>
      <c r="L29218"/>
      <c r="M29218"/>
      <c r="N29218"/>
      <c r="O29218"/>
      <c r="P29218"/>
      <c r="S29218"/>
    </row>
    <row r="29219" spans="1:19" x14ac:dyDescent="0.3">
      <c r="A29219" s="25"/>
      <c r="B29219"/>
      <c r="C29219"/>
      <c r="D29219"/>
      <c r="E29219"/>
      <c r="F29219"/>
      <c r="G29219"/>
      <c r="H29219" s="26"/>
      <c r="I29219" s="26"/>
      <c r="K29219"/>
      <c r="L29219"/>
      <c r="M29219"/>
      <c r="N29219"/>
      <c r="O29219"/>
      <c r="P29219"/>
      <c r="S29219"/>
    </row>
    <row r="29220" spans="1:19" x14ac:dyDescent="0.3">
      <c r="A29220" s="25"/>
      <c r="B29220"/>
      <c r="C29220"/>
      <c r="D29220"/>
      <c r="E29220"/>
      <c r="F29220"/>
      <c r="G29220"/>
      <c r="H29220" s="26"/>
      <c r="I29220" s="26"/>
      <c r="K29220"/>
      <c r="L29220"/>
      <c r="M29220"/>
      <c r="N29220"/>
      <c r="O29220"/>
      <c r="P29220"/>
      <c r="S29220"/>
    </row>
    <row r="29221" spans="1:19" x14ac:dyDescent="0.3">
      <c r="A29221" s="25"/>
      <c r="B29221"/>
      <c r="C29221"/>
      <c r="D29221"/>
      <c r="E29221"/>
      <c r="F29221"/>
      <c r="G29221"/>
      <c r="H29221" s="26"/>
      <c r="I29221" s="26"/>
      <c r="K29221"/>
      <c r="L29221"/>
      <c r="M29221"/>
      <c r="N29221"/>
      <c r="O29221"/>
      <c r="P29221"/>
      <c r="S29221"/>
    </row>
    <row r="29222" spans="1:19" x14ac:dyDescent="0.3">
      <c r="A29222" s="25"/>
      <c r="B29222"/>
      <c r="C29222"/>
      <c r="D29222"/>
      <c r="E29222"/>
      <c r="F29222"/>
      <c r="G29222"/>
      <c r="H29222"/>
      <c r="I29222"/>
      <c r="K29222"/>
      <c r="L29222"/>
      <c r="M29222"/>
      <c r="N29222"/>
      <c r="O29222"/>
      <c r="P29222"/>
      <c r="S29222"/>
    </row>
    <row r="29223" spans="1:19" x14ac:dyDescent="0.3">
      <c r="A29223" s="25"/>
      <c r="B29223"/>
      <c r="C29223"/>
      <c r="D29223"/>
      <c r="E29223"/>
      <c r="F29223"/>
      <c r="G29223"/>
      <c r="H29223"/>
      <c r="I29223"/>
      <c r="K29223"/>
      <c r="L29223"/>
      <c r="M29223"/>
      <c r="N29223"/>
      <c r="O29223"/>
      <c r="P29223"/>
      <c r="S29223"/>
    </row>
    <row r="29224" spans="1:19" x14ac:dyDescent="0.3">
      <c r="A29224" s="25"/>
      <c r="B29224"/>
      <c r="C29224"/>
      <c r="D29224"/>
      <c r="E29224"/>
      <c r="F29224"/>
      <c r="G29224"/>
      <c r="H29224"/>
      <c r="I29224"/>
      <c r="K29224"/>
      <c r="L29224"/>
      <c r="M29224"/>
      <c r="N29224"/>
      <c r="O29224"/>
      <c r="P29224"/>
      <c r="S29224"/>
    </row>
    <row r="29225" spans="1:19" x14ac:dyDescent="0.3">
      <c r="A29225" s="25"/>
      <c r="B29225"/>
      <c r="C29225"/>
      <c r="D29225"/>
      <c r="E29225"/>
      <c r="F29225"/>
      <c r="G29225"/>
      <c r="H29225"/>
      <c r="I29225"/>
      <c r="K29225"/>
      <c r="L29225"/>
      <c r="M29225"/>
      <c r="N29225"/>
      <c r="O29225"/>
      <c r="P29225"/>
      <c r="S29225"/>
    </row>
    <row r="29226" spans="1:19" x14ac:dyDescent="0.3">
      <c r="A29226" s="25"/>
      <c r="B29226"/>
      <c r="C29226"/>
      <c r="D29226"/>
      <c r="E29226"/>
      <c r="F29226"/>
      <c r="G29226"/>
      <c r="H29226"/>
      <c r="I29226"/>
      <c r="K29226"/>
      <c r="L29226"/>
      <c r="M29226"/>
      <c r="N29226"/>
      <c r="O29226"/>
      <c r="P29226"/>
      <c r="S29226"/>
    </row>
    <row r="29227" spans="1:19" x14ac:dyDescent="0.3">
      <c r="A29227" s="25"/>
      <c r="B29227"/>
      <c r="C29227"/>
      <c r="D29227"/>
      <c r="E29227"/>
      <c r="F29227"/>
      <c r="G29227"/>
      <c r="H29227"/>
      <c r="I29227"/>
      <c r="K29227"/>
      <c r="L29227"/>
      <c r="M29227"/>
      <c r="N29227"/>
      <c r="O29227"/>
      <c r="P29227"/>
      <c r="S29227"/>
    </row>
    <row r="29228" spans="1:19" x14ac:dyDescent="0.3">
      <c r="A29228" s="25"/>
      <c r="B29228"/>
      <c r="C29228"/>
      <c r="D29228"/>
      <c r="E29228"/>
      <c r="F29228"/>
      <c r="G29228"/>
      <c r="H29228"/>
      <c r="I29228"/>
      <c r="K29228"/>
      <c r="L29228"/>
      <c r="M29228"/>
      <c r="N29228"/>
      <c r="O29228"/>
      <c r="P29228"/>
      <c r="S29228"/>
    </row>
    <row r="29229" spans="1:19" x14ac:dyDescent="0.3">
      <c r="A29229" s="25"/>
      <c r="B29229"/>
      <c r="C29229"/>
      <c r="D29229"/>
      <c r="E29229"/>
      <c r="F29229"/>
      <c r="G29229"/>
      <c r="H29229"/>
      <c r="I29229"/>
      <c r="K29229"/>
      <c r="L29229"/>
      <c r="M29229"/>
      <c r="N29229"/>
      <c r="O29229"/>
      <c r="P29229"/>
      <c r="S29229"/>
    </row>
    <row r="29230" spans="1:19" x14ac:dyDescent="0.3">
      <c r="A29230" s="25"/>
      <c r="B29230"/>
      <c r="C29230"/>
      <c r="D29230"/>
      <c r="E29230"/>
      <c r="F29230"/>
      <c r="G29230"/>
      <c r="H29230"/>
      <c r="I29230"/>
      <c r="K29230"/>
      <c r="L29230"/>
      <c r="M29230"/>
      <c r="N29230"/>
      <c r="O29230"/>
      <c r="P29230"/>
      <c r="S29230"/>
    </row>
    <row r="29231" spans="1:19" x14ac:dyDescent="0.3">
      <c r="A29231" s="25"/>
      <c r="B29231"/>
      <c r="C29231"/>
      <c r="D29231"/>
      <c r="E29231"/>
      <c r="F29231"/>
      <c r="G29231"/>
      <c r="H29231"/>
      <c r="I29231"/>
      <c r="K29231"/>
      <c r="L29231"/>
      <c r="M29231"/>
      <c r="N29231"/>
      <c r="O29231"/>
      <c r="P29231"/>
      <c r="S29231"/>
    </row>
    <row r="29232" spans="1:19" x14ac:dyDescent="0.3">
      <c r="A29232" s="25"/>
      <c r="B29232"/>
      <c r="C29232"/>
      <c r="D29232"/>
      <c r="E29232"/>
      <c r="F29232"/>
      <c r="G29232"/>
      <c r="H29232"/>
      <c r="I29232"/>
      <c r="K29232"/>
      <c r="L29232"/>
      <c r="M29232"/>
      <c r="N29232"/>
      <c r="O29232"/>
      <c r="P29232"/>
      <c r="S29232"/>
    </row>
    <row r="29233" spans="1:19" x14ac:dyDescent="0.3">
      <c r="A29233" s="25"/>
      <c r="B29233"/>
      <c r="C29233"/>
      <c r="D29233"/>
      <c r="E29233"/>
      <c r="F29233"/>
      <c r="G29233"/>
      <c r="H29233"/>
      <c r="I29233"/>
      <c r="K29233"/>
      <c r="L29233"/>
      <c r="M29233"/>
      <c r="N29233"/>
      <c r="O29233"/>
      <c r="P29233"/>
      <c r="S29233"/>
    </row>
    <row r="29234" spans="1:19" x14ac:dyDescent="0.3">
      <c r="A29234" s="25"/>
      <c r="B29234"/>
      <c r="C29234"/>
      <c r="D29234"/>
      <c r="E29234"/>
      <c r="F29234"/>
      <c r="G29234"/>
      <c r="H29234"/>
      <c r="I29234"/>
      <c r="K29234"/>
      <c r="L29234"/>
      <c r="M29234"/>
      <c r="N29234"/>
      <c r="O29234"/>
      <c r="P29234"/>
      <c r="S29234"/>
    </row>
    <row r="29235" spans="1:19" x14ac:dyDescent="0.3">
      <c r="A29235" s="25"/>
      <c r="B29235"/>
      <c r="C29235"/>
      <c r="D29235"/>
      <c r="E29235"/>
      <c r="F29235"/>
      <c r="G29235"/>
      <c r="H29235"/>
      <c r="I29235"/>
      <c r="K29235"/>
      <c r="L29235"/>
      <c r="M29235"/>
      <c r="N29235"/>
      <c r="O29235"/>
      <c r="P29235"/>
      <c r="S29235"/>
    </row>
    <row r="29236" spans="1:19" x14ac:dyDescent="0.3">
      <c r="A29236" s="25"/>
      <c r="B29236"/>
      <c r="C29236"/>
      <c r="D29236"/>
      <c r="E29236"/>
      <c r="F29236"/>
      <c r="G29236"/>
      <c r="H29236"/>
      <c r="I29236"/>
      <c r="K29236"/>
      <c r="L29236"/>
      <c r="M29236"/>
      <c r="N29236"/>
      <c r="O29236"/>
      <c r="P29236"/>
      <c r="S29236"/>
    </row>
    <row r="29237" spans="1:19" x14ac:dyDescent="0.3">
      <c r="A29237" s="25"/>
      <c r="B29237"/>
      <c r="C29237"/>
      <c r="D29237"/>
      <c r="E29237"/>
      <c r="F29237"/>
      <c r="G29237"/>
      <c r="H29237"/>
      <c r="I29237"/>
      <c r="K29237"/>
      <c r="L29237"/>
      <c r="M29237"/>
      <c r="N29237"/>
      <c r="O29237"/>
      <c r="P29237"/>
      <c r="S29237"/>
    </row>
    <row r="29238" spans="1:19" x14ac:dyDescent="0.3">
      <c r="A29238" s="25"/>
      <c r="B29238"/>
      <c r="C29238"/>
      <c r="D29238"/>
      <c r="E29238"/>
      <c r="F29238"/>
      <c r="G29238"/>
      <c r="H29238"/>
      <c r="I29238"/>
      <c r="K29238"/>
      <c r="L29238"/>
      <c r="M29238"/>
      <c r="N29238"/>
      <c r="O29238"/>
      <c r="P29238"/>
      <c r="S29238"/>
    </row>
    <row r="29239" spans="1:19" x14ac:dyDescent="0.3">
      <c r="A29239" s="25"/>
      <c r="B29239"/>
      <c r="C29239"/>
      <c r="D29239"/>
      <c r="E29239"/>
      <c r="F29239"/>
      <c r="G29239"/>
      <c r="H29239"/>
      <c r="I29239"/>
      <c r="K29239"/>
      <c r="L29239"/>
      <c r="M29239"/>
      <c r="N29239"/>
      <c r="O29239"/>
      <c r="P29239"/>
      <c r="S29239"/>
    </row>
    <row r="29240" spans="1:19" x14ac:dyDescent="0.3">
      <c r="A29240" s="25"/>
      <c r="B29240"/>
      <c r="C29240"/>
      <c r="D29240"/>
      <c r="E29240"/>
      <c r="F29240"/>
      <c r="G29240"/>
      <c r="H29240"/>
      <c r="I29240"/>
      <c r="K29240"/>
      <c r="L29240"/>
      <c r="M29240"/>
      <c r="N29240"/>
      <c r="O29240"/>
      <c r="P29240"/>
      <c r="S29240"/>
    </row>
    <row r="29241" spans="1:19" x14ac:dyDescent="0.3">
      <c r="A29241" s="25"/>
      <c r="B29241"/>
      <c r="C29241"/>
      <c r="D29241"/>
      <c r="E29241"/>
      <c r="F29241"/>
      <c r="G29241"/>
      <c r="H29241"/>
      <c r="I29241"/>
      <c r="K29241"/>
      <c r="L29241"/>
      <c r="M29241"/>
      <c r="N29241"/>
      <c r="O29241"/>
      <c r="P29241"/>
      <c r="S29241"/>
    </row>
    <row r="29242" spans="1:19" x14ac:dyDescent="0.3">
      <c r="A29242" s="25"/>
      <c r="B29242"/>
      <c r="C29242"/>
      <c r="D29242"/>
      <c r="E29242"/>
      <c r="F29242"/>
      <c r="G29242"/>
      <c r="H29242"/>
      <c r="I29242"/>
      <c r="K29242"/>
      <c r="L29242"/>
      <c r="M29242"/>
      <c r="N29242"/>
      <c r="O29242"/>
      <c r="P29242"/>
      <c r="S29242"/>
    </row>
    <row r="29243" spans="1:19" x14ac:dyDescent="0.3">
      <c r="A29243" s="25"/>
      <c r="B29243"/>
      <c r="C29243"/>
      <c r="D29243"/>
      <c r="E29243"/>
      <c r="F29243"/>
      <c r="G29243"/>
      <c r="H29243"/>
      <c r="I29243"/>
      <c r="K29243"/>
      <c r="L29243"/>
      <c r="M29243"/>
      <c r="N29243"/>
      <c r="O29243"/>
      <c r="P29243"/>
      <c r="S29243"/>
    </row>
    <row r="29244" spans="1:19" x14ac:dyDescent="0.3">
      <c r="A29244" s="25"/>
      <c r="B29244"/>
      <c r="C29244"/>
      <c r="D29244"/>
      <c r="E29244"/>
      <c r="F29244"/>
      <c r="G29244"/>
      <c r="H29244"/>
      <c r="I29244"/>
      <c r="K29244"/>
      <c r="L29244"/>
      <c r="M29244"/>
      <c r="N29244"/>
      <c r="O29244"/>
      <c r="P29244"/>
      <c r="S29244"/>
    </row>
    <row r="29245" spans="1:19" x14ac:dyDescent="0.3">
      <c r="A29245" s="25"/>
      <c r="B29245"/>
      <c r="C29245"/>
      <c r="D29245"/>
      <c r="E29245"/>
      <c r="F29245"/>
      <c r="G29245"/>
      <c r="H29245"/>
      <c r="I29245"/>
      <c r="K29245"/>
      <c r="L29245"/>
      <c r="M29245"/>
      <c r="N29245"/>
      <c r="O29245"/>
      <c r="P29245"/>
      <c r="S29245"/>
    </row>
    <row r="29246" spans="1:19" x14ac:dyDescent="0.3">
      <c r="A29246" s="25"/>
      <c r="B29246"/>
      <c r="C29246"/>
      <c r="D29246"/>
      <c r="E29246"/>
      <c r="F29246"/>
      <c r="G29246"/>
      <c r="H29246"/>
      <c r="I29246"/>
      <c r="K29246"/>
      <c r="L29246"/>
      <c r="M29246"/>
      <c r="N29246"/>
      <c r="O29246"/>
      <c r="P29246"/>
      <c r="S29246"/>
    </row>
    <row r="29247" spans="1:19" x14ac:dyDescent="0.3">
      <c r="A29247" s="25"/>
      <c r="B29247"/>
      <c r="C29247"/>
      <c r="D29247"/>
      <c r="E29247"/>
      <c r="F29247"/>
      <c r="G29247"/>
      <c r="H29247"/>
      <c r="I29247"/>
      <c r="K29247"/>
      <c r="L29247"/>
      <c r="M29247"/>
      <c r="N29247"/>
      <c r="O29247"/>
      <c r="P29247"/>
      <c r="S29247"/>
    </row>
    <row r="29248" spans="1:19" x14ac:dyDescent="0.3">
      <c r="A29248" s="25"/>
      <c r="B29248"/>
      <c r="C29248"/>
      <c r="D29248"/>
      <c r="E29248"/>
      <c r="F29248"/>
      <c r="G29248"/>
      <c r="H29248"/>
      <c r="I29248"/>
      <c r="K29248"/>
      <c r="L29248"/>
      <c r="M29248"/>
      <c r="N29248"/>
      <c r="O29248"/>
      <c r="P29248"/>
      <c r="S29248"/>
    </row>
    <row r="29249" spans="1:19" x14ac:dyDescent="0.3">
      <c r="A29249" s="25"/>
      <c r="B29249"/>
      <c r="C29249"/>
      <c r="D29249"/>
      <c r="E29249"/>
      <c r="F29249"/>
      <c r="G29249"/>
      <c r="H29249"/>
      <c r="I29249"/>
      <c r="K29249"/>
      <c r="L29249"/>
      <c r="M29249"/>
      <c r="N29249"/>
      <c r="O29249"/>
      <c r="P29249"/>
      <c r="S29249"/>
    </row>
    <row r="29250" spans="1:19" x14ac:dyDescent="0.3">
      <c r="A29250" s="25"/>
      <c r="B29250"/>
      <c r="C29250"/>
      <c r="D29250"/>
      <c r="E29250"/>
      <c r="F29250"/>
      <c r="G29250"/>
      <c r="H29250"/>
      <c r="I29250"/>
      <c r="K29250"/>
      <c r="L29250"/>
      <c r="M29250"/>
      <c r="N29250"/>
      <c r="O29250"/>
      <c r="P29250"/>
      <c r="S29250"/>
    </row>
    <row r="29251" spans="1:19" x14ac:dyDescent="0.3">
      <c r="A29251" s="25"/>
      <c r="B29251"/>
      <c r="C29251"/>
      <c r="D29251"/>
      <c r="E29251"/>
      <c r="F29251"/>
      <c r="G29251"/>
      <c r="H29251"/>
      <c r="I29251"/>
      <c r="K29251"/>
      <c r="L29251"/>
      <c r="M29251"/>
      <c r="N29251"/>
      <c r="O29251"/>
      <c r="P29251"/>
      <c r="S29251"/>
    </row>
    <row r="29252" spans="1:19" x14ac:dyDescent="0.3">
      <c r="A29252" s="25"/>
      <c r="B29252"/>
      <c r="C29252"/>
      <c r="D29252"/>
      <c r="E29252"/>
      <c r="F29252"/>
      <c r="G29252"/>
      <c r="H29252"/>
      <c r="I29252"/>
      <c r="K29252"/>
      <c r="L29252"/>
      <c r="M29252"/>
      <c r="N29252"/>
      <c r="O29252"/>
      <c r="P29252"/>
      <c r="S29252"/>
    </row>
    <row r="29253" spans="1:19" x14ac:dyDescent="0.3">
      <c r="A29253" s="25"/>
      <c r="B29253"/>
      <c r="C29253"/>
      <c r="D29253"/>
      <c r="E29253"/>
      <c r="F29253"/>
      <c r="G29253"/>
      <c r="H29253"/>
      <c r="I29253"/>
      <c r="K29253"/>
      <c r="L29253"/>
      <c r="M29253"/>
      <c r="N29253"/>
      <c r="O29253"/>
      <c r="P29253"/>
      <c r="S29253"/>
    </row>
    <row r="29254" spans="1:19" x14ac:dyDescent="0.3">
      <c r="A29254" s="25"/>
      <c r="B29254"/>
      <c r="C29254"/>
      <c r="D29254"/>
      <c r="E29254"/>
      <c r="F29254"/>
      <c r="G29254"/>
      <c r="H29254"/>
      <c r="I29254"/>
      <c r="K29254"/>
      <c r="L29254"/>
      <c r="M29254"/>
      <c r="N29254"/>
      <c r="O29254"/>
      <c r="P29254"/>
      <c r="S29254"/>
    </row>
    <row r="29255" spans="1:19" x14ac:dyDescent="0.3">
      <c r="A29255" s="25"/>
      <c r="B29255"/>
      <c r="C29255"/>
      <c r="D29255"/>
      <c r="E29255"/>
      <c r="F29255"/>
      <c r="G29255"/>
      <c r="H29255"/>
      <c r="I29255"/>
      <c r="K29255"/>
      <c r="L29255"/>
      <c r="M29255"/>
      <c r="N29255"/>
      <c r="O29255"/>
      <c r="P29255"/>
      <c r="S29255"/>
    </row>
    <row r="29256" spans="1:19" x14ac:dyDescent="0.3">
      <c r="A29256" s="25"/>
      <c r="B29256"/>
      <c r="C29256"/>
      <c r="D29256"/>
      <c r="E29256"/>
      <c r="F29256"/>
      <c r="G29256"/>
      <c r="H29256"/>
      <c r="I29256"/>
      <c r="K29256"/>
      <c r="L29256"/>
      <c r="M29256"/>
      <c r="N29256"/>
      <c r="O29256"/>
      <c r="P29256"/>
      <c r="S29256"/>
    </row>
    <row r="29257" spans="1:19" x14ac:dyDescent="0.3">
      <c r="A29257" s="25"/>
      <c r="B29257"/>
      <c r="C29257"/>
      <c r="D29257"/>
      <c r="E29257"/>
      <c r="F29257"/>
      <c r="G29257"/>
      <c r="H29257"/>
      <c r="I29257"/>
      <c r="K29257"/>
      <c r="L29257"/>
      <c r="M29257"/>
      <c r="N29257"/>
      <c r="O29257"/>
      <c r="P29257"/>
      <c r="S29257"/>
    </row>
    <row r="29258" spans="1:19" x14ac:dyDescent="0.3">
      <c r="A29258" s="25"/>
      <c r="B29258"/>
      <c r="C29258"/>
      <c r="D29258"/>
      <c r="E29258"/>
      <c r="F29258"/>
      <c r="G29258"/>
      <c r="H29258"/>
      <c r="I29258"/>
      <c r="K29258"/>
      <c r="L29258"/>
      <c r="M29258"/>
      <c r="N29258"/>
      <c r="O29258"/>
      <c r="P29258"/>
      <c r="S29258"/>
    </row>
    <row r="29259" spans="1:19" x14ac:dyDescent="0.3">
      <c r="A29259" s="25"/>
      <c r="B29259"/>
      <c r="C29259"/>
      <c r="D29259"/>
      <c r="E29259"/>
      <c r="F29259"/>
      <c r="G29259"/>
      <c r="H29259"/>
      <c r="I29259"/>
      <c r="K29259"/>
      <c r="L29259"/>
      <c r="M29259"/>
      <c r="N29259"/>
      <c r="O29259"/>
      <c r="P29259"/>
      <c r="S29259"/>
    </row>
    <row r="29260" spans="1:19" x14ac:dyDescent="0.3">
      <c r="A29260" s="25"/>
      <c r="B29260"/>
      <c r="C29260"/>
      <c r="D29260"/>
      <c r="E29260"/>
      <c r="F29260"/>
      <c r="G29260"/>
      <c r="H29260"/>
      <c r="I29260"/>
      <c r="K29260"/>
      <c r="L29260"/>
      <c r="M29260"/>
      <c r="N29260"/>
      <c r="O29260"/>
      <c r="P29260"/>
      <c r="S29260"/>
    </row>
    <row r="29261" spans="1:19" x14ac:dyDescent="0.3">
      <c r="A29261" s="25"/>
      <c r="B29261"/>
      <c r="C29261"/>
      <c r="D29261"/>
      <c r="E29261"/>
      <c r="F29261"/>
      <c r="G29261"/>
      <c r="H29261"/>
      <c r="I29261"/>
      <c r="K29261"/>
      <c r="L29261"/>
      <c r="M29261"/>
      <c r="N29261"/>
      <c r="O29261"/>
      <c r="P29261"/>
      <c r="S29261"/>
    </row>
    <row r="29262" spans="1:19" x14ac:dyDescent="0.3">
      <c r="A29262" s="25"/>
      <c r="B29262"/>
      <c r="C29262"/>
      <c r="D29262"/>
      <c r="E29262"/>
      <c r="F29262"/>
      <c r="G29262"/>
      <c r="H29262"/>
      <c r="I29262"/>
      <c r="K29262"/>
      <c r="L29262"/>
      <c r="M29262"/>
      <c r="N29262"/>
      <c r="O29262"/>
      <c r="P29262"/>
      <c r="S29262"/>
    </row>
    <row r="29263" spans="1:19" x14ac:dyDescent="0.3">
      <c r="A29263" s="25"/>
      <c r="B29263"/>
      <c r="C29263"/>
      <c r="D29263"/>
      <c r="E29263"/>
      <c r="F29263"/>
      <c r="G29263"/>
      <c r="H29263"/>
      <c r="I29263"/>
      <c r="K29263"/>
      <c r="L29263"/>
      <c r="M29263"/>
      <c r="N29263"/>
      <c r="O29263"/>
      <c r="P29263"/>
      <c r="S29263"/>
    </row>
    <row r="29264" spans="1:19" x14ac:dyDescent="0.3">
      <c r="A29264" s="25"/>
      <c r="B29264"/>
      <c r="C29264"/>
      <c r="D29264"/>
      <c r="E29264"/>
      <c r="F29264"/>
      <c r="G29264"/>
      <c r="H29264"/>
      <c r="I29264"/>
      <c r="K29264"/>
      <c r="L29264"/>
      <c r="M29264"/>
      <c r="N29264"/>
      <c r="O29264"/>
      <c r="P29264"/>
      <c r="S29264"/>
    </row>
    <row r="29265" spans="1:19" x14ac:dyDescent="0.3">
      <c r="A29265" s="25"/>
      <c r="B29265"/>
      <c r="C29265"/>
      <c r="D29265"/>
      <c r="E29265"/>
      <c r="F29265"/>
      <c r="G29265"/>
      <c r="H29265"/>
      <c r="I29265"/>
      <c r="K29265"/>
      <c r="L29265"/>
      <c r="M29265"/>
      <c r="N29265"/>
      <c r="O29265"/>
      <c r="P29265"/>
      <c r="S29265"/>
    </row>
    <row r="29266" spans="1:19" x14ac:dyDescent="0.3">
      <c r="A29266" s="25"/>
      <c r="B29266"/>
      <c r="C29266"/>
      <c r="D29266"/>
      <c r="E29266"/>
      <c r="F29266"/>
      <c r="G29266"/>
      <c r="H29266"/>
      <c r="I29266"/>
      <c r="K29266"/>
      <c r="L29266"/>
      <c r="M29266"/>
      <c r="N29266"/>
      <c r="O29266"/>
      <c r="P29266"/>
      <c r="S29266"/>
    </row>
    <row r="29267" spans="1:19" x14ac:dyDescent="0.3">
      <c r="A29267" s="25"/>
      <c r="B29267"/>
      <c r="C29267"/>
      <c r="D29267"/>
      <c r="E29267"/>
      <c r="F29267"/>
      <c r="G29267"/>
      <c r="H29267"/>
      <c r="I29267"/>
      <c r="K29267"/>
      <c r="L29267"/>
      <c r="M29267"/>
      <c r="N29267"/>
      <c r="O29267"/>
      <c r="P29267"/>
      <c r="S29267"/>
    </row>
    <row r="29268" spans="1:19" x14ac:dyDescent="0.3">
      <c r="A29268" s="25"/>
      <c r="B29268"/>
      <c r="C29268"/>
      <c r="D29268"/>
      <c r="E29268"/>
      <c r="F29268"/>
      <c r="G29268"/>
      <c r="H29268"/>
      <c r="I29268"/>
      <c r="K29268"/>
      <c r="L29268"/>
      <c r="M29268"/>
      <c r="N29268"/>
      <c r="O29268"/>
      <c r="P29268"/>
      <c r="S29268"/>
    </row>
    <row r="29269" spans="1:19" x14ac:dyDescent="0.3">
      <c r="A29269" s="25"/>
      <c r="B29269"/>
      <c r="C29269"/>
      <c r="D29269"/>
      <c r="E29269"/>
      <c r="F29269"/>
      <c r="G29269"/>
      <c r="H29269"/>
      <c r="I29269"/>
      <c r="K29269"/>
      <c r="L29269"/>
      <c r="M29269"/>
      <c r="N29269"/>
      <c r="O29269"/>
      <c r="P29269"/>
      <c r="S29269"/>
    </row>
    <row r="29270" spans="1:19" x14ac:dyDescent="0.3">
      <c r="A29270" s="25"/>
      <c r="B29270"/>
      <c r="C29270"/>
      <c r="D29270"/>
      <c r="E29270"/>
      <c r="F29270"/>
      <c r="G29270"/>
      <c r="H29270"/>
      <c r="I29270"/>
      <c r="K29270"/>
      <c r="L29270"/>
      <c r="M29270"/>
      <c r="N29270"/>
      <c r="O29270"/>
      <c r="P29270"/>
      <c r="S29270"/>
    </row>
    <row r="29271" spans="1:19" x14ac:dyDescent="0.3">
      <c r="A29271" s="25"/>
      <c r="B29271"/>
      <c r="C29271"/>
      <c r="D29271"/>
      <c r="E29271"/>
      <c r="F29271"/>
      <c r="G29271"/>
      <c r="H29271"/>
      <c r="I29271"/>
      <c r="K29271"/>
      <c r="L29271"/>
      <c r="M29271"/>
      <c r="N29271"/>
      <c r="O29271"/>
      <c r="P29271"/>
      <c r="S29271"/>
    </row>
    <row r="29272" spans="1:19" x14ac:dyDescent="0.3">
      <c r="A29272" s="25"/>
      <c r="B29272"/>
      <c r="C29272"/>
      <c r="D29272"/>
      <c r="E29272"/>
      <c r="F29272"/>
      <c r="G29272"/>
      <c r="H29272"/>
      <c r="I29272"/>
      <c r="K29272"/>
      <c r="L29272"/>
      <c r="M29272"/>
      <c r="N29272"/>
      <c r="O29272"/>
      <c r="P29272"/>
      <c r="S29272"/>
    </row>
    <row r="29273" spans="1:19" x14ac:dyDescent="0.3">
      <c r="A29273" s="25"/>
      <c r="B29273"/>
      <c r="C29273"/>
      <c r="D29273"/>
      <c r="E29273"/>
      <c r="F29273"/>
      <c r="G29273"/>
      <c r="H29273"/>
      <c r="I29273"/>
      <c r="K29273"/>
      <c r="L29273"/>
      <c r="M29273"/>
      <c r="N29273"/>
      <c r="O29273"/>
      <c r="P29273"/>
      <c r="S29273"/>
    </row>
    <row r="29274" spans="1:19" x14ac:dyDescent="0.3">
      <c r="A29274" s="25"/>
      <c r="B29274"/>
      <c r="C29274"/>
      <c r="D29274"/>
      <c r="E29274"/>
      <c r="F29274"/>
      <c r="G29274"/>
      <c r="H29274"/>
      <c r="I29274"/>
      <c r="K29274"/>
      <c r="L29274"/>
      <c r="M29274"/>
      <c r="N29274"/>
      <c r="O29274"/>
      <c r="P29274"/>
      <c r="S29274"/>
    </row>
    <row r="29275" spans="1:19" x14ac:dyDescent="0.3">
      <c r="A29275" s="25"/>
      <c r="B29275"/>
      <c r="C29275"/>
      <c r="D29275"/>
      <c r="E29275"/>
      <c r="F29275"/>
      <c r="G29275"/>
      <c r="H29275"/>
      <c r="I29275"/>
      <c r="K29275"/>
      <c r="L29275"/>
      <c r="M29275"/>
      <c r="N29275"/>
      <c r="O29275"/>
      <c r="P29275"/>
      <c r="S29275"/>
    </row>
    <row r="29276" spans="1:19" x14ac:dyDescent="0.3">
      <c r="A29276" s="25"/>
      <c r="B29276"/>
      <c r="C29276"/>
      <c r="D29276"/>
      <c r="E29276"/>
      <c r="F29276"/>
      <c r="G29276"/>
      <c r="H29276"/>
      <c r="I29276"/>
      <c r="K29276"/>
      <c r="L29276"/>
      <c r="M29276"/>
      <c r="N29276"/>
      <c r="O29276"/>
      <c r="P29276"/>
      <c r="S29276"/>
    </row>
    <row r="29277" spans="1:19" x14ac:dyDescent="0.3">
      <c r="A29277" s="25"/>
      <c r="B29277"/>
      <c r="C29277"/>
      <c r="D29277"/>
      <c r="E29277"/>
      <c r="F29277"/>
      <c r="G29277"/>
      <c r="H29277"/>
      <c r="I29277"/>
      <c r="K29277"/>
      <c r="L29277"/>
      <c r="M29277"/>
      <c r="N29277"/>
      <c r="O29277"/>
      <c r="P29277"/>
      <c r="S29277"/>
    </row>
    <row r="29278" spans="1:19" x14ac:dyDescent="0.3">
      <c r="A29278" s="25"/>
      <c r="B29278"/>
      <c r="C29278"/>
      <c r="D29278"/>
      <c r="E29278"/>
      <c r="F29278"/>
      <c r="G29278"/>
      <c r="H29278"/>
      <c r="I29278"/>
      <c r="K29278"/>
      <c r="L29278"/>
      <c r="M29278"/>
      <c r="N29278"/>
      <c r="O29278"/>
      <c r="P29278"/>
      <c r="S29278"/>
    </row>
    <row r="29279" spans="1:19" x14ac:dyDescent="0.3">
      <c r="A29279" s="25"/>
      <c r="B29279"/>
      <c r="C29279"/>
      <c r="D29279"/>
      <c r="E29279"/>
      <c r="F29279"/>
      <c r="G29279"/>
      <c r="H29279"/>
      <c r="I29279"/>
      <c r="K29279"/>
      <c r="L29279"/>
      <c r="M29279"/>
      <c r="N29279"/>
      <c r="O29279"/>
      <c r="P29279"/>
      <c r="S29279"/>
    </row>
    <row r="29280" spans="1:19" x14ac:dyDescent="0.3">
      <c r="A29280" s="25"/>
      <c r="B29280"/>
      <c r="C29280"/>
      <c r="D29280"/>
      <c r="E29280"/>
      <c r="F29280"/>
      <c r="G29280"/>
      <c r="H29280"/>
      <c r="I29280"/>
      <c r="K29280"/>
      <c r="L29280"/>
      <c r="M29280"/>
      <c r="N29280"/>
      <c r="O29280"/>
      <c r="P29280"/>
      <c r="S29280"/>
    </row>
    <row r="29281" spans="1:19" x14ac:dyDescent="0.3">
      <c r="A29281" s="25"/>
      <c r="B29281"/>
      <c r="C29281"/>
      <c r="D29281"/>
      <c r="E29281"/>
      <c r="F29281"/>
      <c r="G29281"/>
      <c r="H29281"/>
      <c r="I29281"/>
      <c r="K29281"/>
      <c r="L29281"/>
      <c r="M29281"/>
      <c r="N29281"/>
      <c r="O29281"/>
      <c r="P29281"/>
      <c r="S29281"/>
    </row>
    <row r="29282" spans="1:19" x14ac:dyDescent="0.3">
      <c r="A29282" s="25"/>
      <c r="B29282"/>
      <c r="C29282"/>
      <c r="D29282"/>
      <c r="E29282"/>
      <c r="F29282"/>
      <c r="G29282"/>
      <c r="H29282"/>
      <c r="I29282"/>
      <c r="K29282"/>
      <c r="L29282"/>
      <c r="M29282"/>
      <c r="N29282"/>
      <c r="O29282"/>
      <c r="P29282"/>
      <c r="S29282"/>
    </row>
    <row r="29283" spans="1:19" x14ac:dyDescent="0.3">
      <c r="A29283" s="25"/>
      <c r="B29283"/>
      <c r="C29283"/>
      <c r="D29283"/>
      <c r="E29283"/>
      <c r="F29283"/>
      <c r="G29283"/>
      <c r="H29283"/>
      <c r="I29283"/>
      <c r="K29283"/>
      <c r="L29283"/>
      <c r="M29283"/>
      <c r="N29283"/>
      <c r="O29283"/>
      <c r="P29283"/>
      <c r="S29283"/>
    </row>
    <row r="29284" spans="1:19" x14ac:dyDescent="0.3">
      <c r="A29284" s="25"/>
      <c r="B29284"/>
      <c r="C29284"/>
      <c r="D29284"/>
      <c r="E29284"/>
      <c r="F29284"/>
      <c r="G29284"/>
      <c r="H29284"/>
      <c r="I29284"/>
      <c r="K29284"/>
      <c r="L29284"/>
      <c r="M29284"/>
      <c r="N29284"/>
      <c r="O29284"/>
      <c r="P29284"/>
      <c r="S29284"/>
    </row>
    <row r="29285" spans="1:19" x14ac:dyDescent="0.3">
      <c r="A29285" s="25"/>
      <c r="B29285"/>
      <c r="C29285"/>
      <c r="D29285"/>
      <c r="E29285"/>
      <c r="F29285"/>
      <c r="G29285"/>
      <c r="H29285"/>
      <c r="I29285"/>
      <c r="K29285"/>
      <c r="L29285"/>
      <c r="M29285"/>
      <c r="N29285"/>
      <c r="O29285"/>
      <c r="P29285"/>
      <c r="S29285"/>
    </row>
    <row r="29286" spans="1:19" x14ac:dyDescent="0.3">
      <c r="A29286" s="25"/>
      <c r="B29286"/>
      <c r="C29286"/>
      <c r="D29286"/>
      <c r="E29286"/>
      <c r="F29286"/>
      <c r="G29286"/>
      <c r="H29286"/>
      <c r="I29286"/>
      <c r="K29286"/>
      <c r="L29286"/>
      <c r="M29286"/>
      <c r="N29286"/>
      <c r="O29286"/>
      <c r="P29286"/>
      <c r="S29286"/>
    </row>
    <row r="29287" spans="1:19" x14ac:dyDescent="0.3">
      <c r="A29287" s="25"/>
      <c r="B29287"/>
      <c r="C29287"/>
      <c r="D29287"/>
      <c r="E29287"/>
      <c r="F29287"/>
      <c r="G29287"/>
      <c r="H29287"/>
      <c r="I29287"/>
      <c r="K29287"/>
      <c r="L29287"/>
      <c r="M29287"/>
      <c r="N29287"/>
      <c r="O29287"/>
      <c r="P29287"/>
      <c r="S29287"/>
    </row>
    <row r="29288" spans="1:19" x14ac:dyDescent="0.3">
      <c r="A29288" s="25"/>
      <c r="B29288"/>
      <c r="C29288"/>
      <c r="D29288"/>
      <c r="E29288"/>
      <c r="F29288"/>
      <c r="G29288"/>
      <c r="H29288"/>
      <c r="I29288"/>
      <c r="K29288"/>
      <c r="L29288"/>
      <c r="M29288"/>
      <c r="N29288"/>
      <c r="O29288"/>
      <c r="P29288"/>
      <c r="S29288"/>
    </row>
    <row r="29289" spans="1:19" x14ac:dyDescent="0.3">
      <c r="A29289" s="25"/>
      <c r="B29289"/>
      <c r="C29289"/>
      <c r="D29289"/>
      <c r="E29289"/>
      <c r="F29289"/>
      <c r="G29289"/>
      <c r="H29289"/>
      <c r="I29289"/>
      <c r="K29289"/>
      <c r="L29289"/>
      <c r="M29289"/>
      <c r="N29289"/>
      <c r="O29289"/>
      <c r="P29289"/>
      <c r="S29289"/>
    </row>
    <row r="29290" spans="1:19" x14ac:dyDescent="0.3">
      <c r="A29290" s="25"/>
      <c r="B29290"/>
      <c r="C29290"/>
      <c r="D29290"/>
      <c r="E29290"/>
      <c r="F29290"/>
      <c r="G29290"/>
      <c r="H29290"/>
      <c r="I29290"/>
      <c r="K29290"/>
      <c r="L29290"/>
      <c r="M29290"/>
      <c r="N29290"/>
      <c r="O29290"/>
      <c r="P29290"/>
      <c r="S29290"/>
    </row>
    <row r="29291" spans="1:19" x14ac:dyDescent="0.3">
      <c r="A29291" s="25"/>
      <c r="B29291"/>
      <c r="C29291"/>
      <c r="D29291"/>
      <c r="E29291"/>
      <c r="F29291"/>
      <c r="G29291"/>
      <c r="H29291"/>
      <c r="I29291"/>
      <c r="K29291"/>
      <c r="L29291"/>
      <c r="M29291"/>
      <c r="N29291"/>
      <c r="O29291"/>
      <c r="P29291"/>
      <c r="S29291"/>
    </row>
    <row r="29292" spans="1:19" x14ac:dyDescent="0.3">
      <c r="A29292" s="25"/>
      <c r="B29292"/>
      <c r="C29292"/>
      <c r="D29292"/>
      <c r="E29292"/>
      <c r="F29292"/>
      <c r="G29292"/>
      <c r="H29292"/>
      <c r="I29292"/>
      <c r="K29292"/>
      <c r="L29292"/>
      <c r="M29292"/>
      <c r="N29292"/>
      <c r="O29292"/>
      <c r="P29292"/>
      <c r="S29292"/>
    </row>
    <row r="29293" spans="1:19" x14ac:dyDescent="0.3">
      <c r="A29293" s="25"/>
      <c r="B29293"/>
      <c r="C29293"/>
      <c r="D29293"/>
      <c r="E29293"/>
      <c r="F29293"/>
      <c r="G29293"/>
      <c r="H29293"/>
      <c r="I29293"/>
      <c r="K29293"/>
      <c r="L29293"/>
      <c r="M29293"/>
      <c r="N29293"/>
      <c r="O29293"/>
      <c r="P29293"/>
      <c r="S29293"/>
    </row>
    <row r="29294" spans="1:19" x14ac:dyDescent="0.3">
      <c r="A29294" s="25"/>
      <c r="B29294"/>
      <c r="C29294"/>
      <c r="D29294"/>
      <c r="E29294"/>
      <c r="F29294"/>
      <c r="G29294"/>
      <c r="H29294"/>
      <c r="I29294" s="14"/>
      <c r="K29294"/>
      <c r="L29294"/>
      <c r="M29294"/>
      <c r="N29294"/>
      <c r="O29294"/>
      <c r="P29294"/>
      <c r="S29294"/>
    </row>
    <row r="29295" spans="1:19" x14ac:dyDescent="0.3">
      <c r="A29295" s="25"/>
      <c r="B29295"/>
      <c r="C29295"/>
      <c r="D29295"/>
      <c r="E29295"/>
      <c r="F29295"/>
      <c r="G29295"/>
      <c r="H29295"/>
      <c r="I29295" s="14"/>
      <c r="K29295"/>
      <c r="L29295"/>
      <c r="M29295"/>
      <c r="N29295"/>
      <c r="O29295"/>
      <c r="P29295"/>
      <c r="S29295"/>
    </row>
    <row r="29296" spans="1:19" x14ac:dyDescent="0.3">
      <c r="A29296" s="25"/>
      <c r="B29296"/>
      <c r="C29296"/>
      <c r="D29296"/>
      <c r="E29296"/>
      <c r="F29296"/>
      <c r="G29296"/>
      <c r="H29296"/>
      <c r="I29296"/>
      <c r="K29296"/>
      <c r="L29296"/>
      <c r="M29296"/>
      <c r="N29296"/>
      <c r="O29296"/>
      <c r="P29296"/>
      <c r="S29296"/>
    </row>
    <row r="29297" spans="1:19" x14ac:dyDescent="0.3">
      <c r="A29297" s="25"/>
      <c r="B29297"/>
      <c r="C29297"/>
      <c r="D29297"/>
      <c r="E29297"/>
      <c r="F29297"/>
      <c r="G29297"/>
      <c r="H29297"/>
      <c r="I29297"/>
      <c r="K29297"/>
      <c r="L29297"/>
      <c r="M29297"/>
      <c r="N29297"/>
      <c r="O29297"/>
      <c r="P29297"/>
      <c r="S29297"/>
    </row>
    <row r="29298" spans="1:19" x14ac:dyDescent="0.3">
      <c r="A29298" s="25"/>
      <c r="B29298"/>
      <c r="C29298"/>
      <c r="D29298"/>
      <c r="E29298"/>
      <c r="F29298"/>
      <c r="G29298"/>
      <c r="H29298"/>
      <c r="I29298"/>
      <c r="K29298"/>
      <c r="L29298"/>
      <c r="M29298"/>
      <c r="N29298"/>
      <c r="O29298"/>
      <c r="P29298"/>
      <c r="S29298"/>
    </row>
    <row r="29299" spans="1:19" x14ac:dyDescent="0.3">
      <c r="A29299" s="25"/>
      <c r="B29299"/>
      <c r="C29299"/>
      <c r="D29299"/>
      <c r="E29299"/>
      <c r="F29299"/>
      <c r="G29299"/>
      <c r="H29299"/>
      <c r="I29299"/>
      <c r="K29299"/>
      <c r="L29299"/>
      <c r="M29299"/>
      <c r="N29299"/>
      <c r="O29299"/>
      <c r="P29299"/>
      <c r="S29299"/>
    </row>
    <row r="29300" spans="1:19" x14ac:dyDescent="0.3">
      <c r="A29300" s="25"/>
      <c r="B29300"/>
      <c r="C29300"/>
      <c r="D29300"/>
      <c r="E29300"/>
      <c r="F29300"/>
      <c r="G29300"/>
      <c r="H29300"/>
      <c r="I29300"/>
      <c r="K29300"/>
      <c r="L29300"/>
      <c r="M29300"/>
      <c r="N29300"/>
      <c r="O29300"/>
      <c r="P29300"/>
      <c r="S29300"/>
    </row>
    <row r="29301" spans="1:19" x14ac:dyDescent="0.3">
      <c r="A29301" s="25"/>
      <c r="B29301"/>
      <c r="C29301"/>
      <c r="D29301"/>
      <c r="E29301"/>
      <c r="F29301"/>
      <c r="G29301"/>
      <c r="H29301"/>
      <c r="I29301"/>
      <c r="K29301"/>
      <c r="L29301"/>
      <c r="M29301"/>
      <c r="N29301"/>
      <c r="O29301"/>
      <c r="P29301"/>
      <c r="S29301"/>
    </row>
    <row r="29302" spans="1:19" x14ac:dyDescent="0.3">
      <c r="A29302" s="25"/>
      <c r="B29302"/>
      <c r="C29302"/>
      <c r="D29302"/>
      <c r="E29302"/>
      <c r="F29302"/>
      <c r="G29302"/>
      <c r="H29302"/>
      <c r="I29302"/>
      <c r="K29302"/>
      <c r="L29302"/>
      <c r="M29302"/>
      <c r="N29302"/>
      <c r="O29302"/>
      <c r="P29302"/>
      <c r="S29302"/>
    </row>
    <row r="29303" spans="1:19" x14ac:dyDescent="0.3">
      <c r="A29303" s="25"/>
      <c r="B29303"/>
      <c r="C29303"/>
      <c r="D29303"/>
      <c r="E29303"/>
      <c r="F29303"/>
      <c r="G29303"/>
      <c r="H29303"/>
      <c r="I29303"/>
      <c r="K29303"/>
      <c r="L29303"/>
      <c r="M29303"/>
      <c r="N29303"/>
      <c r="O29303"/>
      <c r="P29303"/>
      <c r="S29303"/>
    </row>
    <row r="29304" spans="1:19" x14ac:dyDescent="0.3">
      <c r="A29304" s="25"/>
      <c r="B29304"/>
      <c r="C29304"/>
      <c r="D29304"/>
      <c r="E29304"/>
      <c r="F29304"/>
      <c r="G29304"/>
      <c r="H29304"/>
      <c r="I29304"/>
      <c r="K29304"/>
      <c r="L29304"/>
      <c r="M29304"/>
      <c r="N29304"/>
      <c r="O29304"/>
      <c r="P29304"/>
      <c r="S29304"/>
    </row>
    <row r="29305" spans="1:19" x14ac:dyDescent="0.3">
      <c r="A29305" s="25"/>
      <c r="B29305"/>
      <c r="C29305"/>
      <c r="D29305"/>
      <c r="E29305"/>
      <c r="F29305"/>
      <c r="G29305"/>
      <c r="H29305"/>
      <c r="I29305"/>
      <c r="K29305"/>
      <c r="L29305"/>
      <c r="M29305"/>
      <c r="N29305"/>
      <c r="O29305"/>
      <c r="P29305"/>
      <c r="S29305"/>
    </row>
    <row r="29306" spans="1:19" x14ac:dyDescent="0.3">
      <c r="A29306" s="25"/>
      <c r="B29306"/>
      <c r="C29306"/>
      <c r="D29306"/>
      <c r="E29306"/>
      <c r="F29306"/>
      <c r="G29306"/>
      <c r="H29306"/>
      <c r="I29306"/>
      <c r="K29306"/>
      <c r="L29306"/>
      <c r="M29306"/>
      <c r="N29306"/>
      <c r="O29306"/>
      <c r="P29306"/>
      <c r="S29306"/>
    </row>
    <row r="29307" spans="1:19" x14ac:dyDescent="0.3">
      <c r="A29307" s="25"/>
      <c r="B29307"/>
      <c r="C29307"/>
      <c r="D29307"/>
      <c r="E29307"/>
      <c r="F29307"/>
      <c r="G29307"/>
      <c r="H29307"/>
      <c r="I29307"/>
      <c r="K29307"/>
      <c r="L29307"/>
      <c r="M29307"/>
      <c r="N29307"/>
      <c r="O29307"/>
      <c r="P29307"/>
      <c r="S29307"/>
    </row>
    <row r="29308" spans="1:19" x14ac:dyDescent="0.3">
      <c r="A29308" s="25"/>
      <c r="B29308"/>
      <c r="C29308"/>
      <c r="D29308"/>
      <c r="E29308"/>
      <c r="F29308"/>
      <c r="G29308"/>
      <c r="H29308"/>
      <c r="I29308"/>
      <c r="K29308"/>
      <c r="L29308"/>
      <c r="M29308"/>
      <c r="N29308"/>
      <c r="O29308"/>
      <c r="P29308"/>
      <c r="S29308"/>
    </row>
    <row r="29309" spans="1:19" x14ac:dyDescent="0.3">
      <c r="A29309" s="25"/>
      <c r="B29309"/>
      <c r="C29309"/>
      <c r="D29309"/>
      <c r="E29309"/>
      <c r="F29309"/>
      <c r="G29309"/>
      <c r="H29309"/>
      <c r="I29309"/>
      <c r="K29309"/>
      <c r="L29309"/>
      <c r="M29309"/>
      <c r="N29309"/>
      <c r="O29309"/>
      <c r="P29309"/>
      <c r="S29309"/>
    </row>
    <row r="29310" spans="1:19" x14ac:dyDescent="0.3">
      <c r="A29310" s="25"/>
      <c r="B29310"/>
      <c r="C29310"/>
      <c r="D29310"/>
      <c r="E29310"/>
      <c r="F29310"/>
      <c r="G29310"/>
      <c r="H29310"/>
      <c r="I29310"/>
      <c r="K29310"/>
      <c r="L29310"/>
      <c r="M29310"/>
      <c r="N29310"/>
      <c r="O29310"/>
      <c r="P29310"/>
      <c r="S29310"/>
    </row>
    <row r="29311" spans="1:19" x14ac:dyDescent="0.3">
      <c r="A29311" s="25"/>
      <c r="B29311"/>
      <c r="C29311"/>
      <c r="D29311"/>
      <c r="E29311"/>
      <c r="F29311"/>
      <c r="G29311"/>
      <c r="H29311"/>
      <c r="I29311"/>
      <c r="K29311"/>
      <c r="L29311"/>
      <c r="M29311"/>
      <c r="N29311"/>
      <c r="O29311"/>
      <c r="P29311"/>
      <c r="S29311"/>
    </row>
    <row r="29312" spans="1:19" x14ac:dyDescent="0.3">
      <c r="A29312" s="25"/>
      <c r="B29312"/>
      <c r="C29312"/>
      <c r="D29312"/>
      <c r="E29312"/>
      <c r="F29312"/>
      <c r="G29312"/>
      <c r="H29312"/>
      <c r="I29312"/>
      <c r="K29312"/>
      <c r="L29312"/>
      <c r="M29312"/>
      <c r="N29312"/>
      <c r="O29312"/>
      <c r="P29312"/>
      <c r="S29312"/>
    </row>
    <row r="29313" spans="1:19" x14ac:dyDescent="0.3">
      <c r="A29313" s="25"/>
      <c r="B29313"/>
      <c r="C29313"/>
      <c r="D29313"/>
      <c r="E29313"/>
      <c r="F29313"/>
      <c r="G29313"/>
      <c r="H29313"/>
      <c r="I29313"/>
      <c r="K29313"/>
      <c r="L29313"/>
      <c r="M29313"/>
      <c r="N29313"/>
      <c r="O29313"/>
      <c r="P29313"/>
      <c r="S29313"/>
    </row>
    <row r="29314" spans="1:19" x14ac:dyDescent="0.3">
      <c r="A29314" s="25"/>
      <c r="B29314"/>
      <c r="C29314"/>
      <c r="D29314"/>
      <c r="E29314"/>
      <c r="F29314"/>
      <c r="G29314"/>
      <c r="H29314"/>
      <c r="I29314"/>
      <c r="K29314"/>
      <c r="L29314"/>
      <c r="M29314"/>
      <c r="N29314"/>
      <c r="O29314"/>
      <c r="P29314"/>
      <c r="S29314"/>
    </row>
    <row r="29315" spans="1:19" x14ac:dyDescent="0.3">
      <c r="A29315" s="25"/>
      <c r="B29315"/>
      <c r="C29315"/>
      <c r="D29315"/>
      <c r="E29315"/>
      <c r="F29315"/>
      <c r="G29315"/>
      <c r="H29315"/>
      <c r="I29315"/>
      <c r="K29315"/>
      <c r="L29315"/>
      <c r="M29315"/>
      <c r="N29315"/>
      <c r="O29315"/>
      <c r="P29315"/>
      <c r="S29315"/>
    </row>
    <row r="29316" spans="1:19" x14ac:dyDescent="0.3">
      <c r="A29316" s="25"/>
      <c r="B29316"/>
      <c r="C29316"/>
      <c r="D29316"/>
      <c r="E29316"/>
      <c r="F29316"/>
      <c r="G29316"/>
      <c r="H29316"/>
      <c r="I29316"/>
      <c r="K29316"/>
      <c r="L29316"/>
      <c r="M29316"/>
      <c r="N29316"/>
      <c r="O29316"/>
      <c r="P29316"/>
      <c r="S29316"/>
    </row>
    <row r="29317" spans="1:19" x14ac:dyDescent="0.3">
      <c r="A29317" s="25"/>
      <c r="B29317"/>
      <c r="C29317"/>
      <c r="D29317"/>
      <c r="E29317"/>
      <c r="F29317"/>
      <c r="G29317"/>
      <c r="H29317"/>
      <c r="I29317"/>
      <c r="K29317"/>
      <c r="L29317"/>
      <c r="M29317"/>
      <c r="N29317"/>
      <c r="O29317"/>
      <c r="P29317"/>
      <c r="S29317"/>
    </row>
    <row r="29318" spans="1:19" x14ac:dyDescent="0.3">
      <c r="A29318" s="25"/>
      <c r="B29318"/>
      <c r="C29318"/>
      <c r="D29318"/>
      <c r="E29318"/>
      <c r="F29318"/>
      <c r="G29318"/>
      <c r="H29318"/>
      <c r="I29318"/>
      <c r="K29318"/>
      <c r="L29318"/>
      <c r="M29318"/>
      <c r="N29318"/>
      <c r="O29318"/>
      <c r="P29318"/>
      <c r="S29318"/>
    </row>
    <row r="29319" spans="1:19" x14ac:dyDescent="0.3">
      <c r="A29319" s="25"/>
      <c r="B29319"/>
      <c r="C29319"/>
      <c r="D29319"/>
      <c r="E29319"/>
      <c r="F29319"/>
      <c r="G29319"/>
      <c r="H29319"/>
      <c r="I29319"/>
      <c r="K29319"/>
      <c r="L29319"/>
      <c r="M29319"/>
      <c r="N29319"/>
      <c r="O29319"/>
      <c r="P29319"/>
      <c r="S29319"/>
    </row>
    <row r="29320" spans="1:19" x14ac:dyDescent="0.3">
      <c r="A29320" s="25"/>
      <c r="B29320"/>
      <c r="C29320"/>
      <c r="D29320"/>
      <c r="E29320"/>
      <c r="F29320"/>
      <c r="G29320"/>
      <c r="H29320"/>
      <c r="I29320"/>
      <c r="K29320"/>
      <c r="L29320"/>
      <c r="M29320"/>
      <c r="N29320"/>
      <c r="O29320"/>
      <c r="P29320"/>
      <c r="S29320"/>
    </row>
    <row r="29321" spans="1:19" x14ac:dyDescent="0.3">
      <c r="A29321" s="25"/>
      <c r="B29321"/>
      <c r="C29321"/>
      <c r="D29321"/>
      <c r="E29321"/>
      <c r="F29321"/>
      <c r="G29321"/>
      <c r="H29321"/>
      <c r="I29321"/>
      <c r="K29321"/>
      <c r="L29321"/>
      <c r="M29321"/>
      <c r="N29321"/>
      <c r="O29321"/>
      <c r="P29321"/>
      <c r="S29321"/>
    </row>
    <row r="29322" spans="1:19" x14ac:dyDescent="0.3">
      <c r="A29322" s="25"/>
      <c r="B29322"/>
      <c r="C29322"/>
      <c r="D29322"/>
      <c r="E29322"/>
      <c r="F29322"/>
      <c r="G29322"/>
      <c r="H29322"/>
      <c r="I29322"/>
      <c r="K29322"/>
      <c r="L29322"/>
      <c r="M29322"/>
      <c r="N29322"/>
      <c r="O29322"/>
      <c r="P29322"/>
      <c r="S29322"/>
    </row>
    <row r="29323" spans="1:19" x14ac:dyDescent="0.3">
      <c r="A29323" s="25"/>
      <c r="B29323"/>
      <c r="C29323"/>
      <c r="D29323"/>
      <c r="E29323"/>
      <c r="F29323"/>
      <c r="G29323"/>
      <c r="H29323"/>
      <c r="I29323"/>
      <c r="K29323"/>
      <c r="L29323"/>
      <c r="M29323"/>
      <c r="N29323"/>
      <c r="O29323"/>
      <c r="P29323"/>
      <c r="S29323"/>
    </row>
    <row r="29324" spans="1:19" x14ac:dyDescent="0.3">
      <c r="A29324" s="25"/>
      <c r="B29324"/>
      <c r="C29324"/>
      <c r="D29324"/>
      <c r="E29324"/>
      <c r="F29324"/>
      <c r="G29324"/>
      <c r="H29324"/>
      <c r="I29324"/>
      <c r="K29324"/>
      <c r="L29324"/>
      <c r="M29324"/>
      <c r="N29324"/>
      <c r="O29324"/>
      <c r="P29324"/>
      <c r="S29324"/>
    </row>
    <row r="29325" spans="1:19" x14ac:dyDescent="0.3">
      <c r="A29325" s="25"/>
      <c r="B29325"/>
      <c r="C29325"/>
      <c r="D29325"/>
      <c r="E29325"/>
      <c r="F29325"/>
      <c r="G29325"/>
      <c r="H29325"/>
      <c r="I29325"/>
      <c r="K29325"/>
      <c r="L29325"/>
      <c r="M29325"/>
      <c r="N29325"/>
      <c r="O29325"/>
      <c r="P29325"/>
      <c r="S29325"/>
    </row>
    <row r="29326" spans="1:19" x14ac:dyDescent="0.3">
      <c r="A29326" s="25"/>
      <c r="B29326"/>
      <c r="C29326"/>
      <c r="D29326"/>
      <c r="E29326"/>
      <c r="F29326"/>
      <c r="G29326"/>
      <c r="H29326"/>
      <c r="I29326"/>
      <c r="K29326"/>
      <c r="L29326"/>
      <c r="M29326"/>
      <c r="N29326"/>
      <c r="O29326"/>
      <c r="P29326"/>
      <c r="S29326"/>
    </row>
    <row r="29327" spans="1:19" x14ac:dyDescent="0.3">
      <c r="A29327" s="25"/>
      <c r="B29327"/>
      <c r="C29327"/>
      <c r="D29327"/>
      <c r="E29327"/>
      <c r="F29327"/>
      <c r="G29327"/>
      <c r="H29327"/>
      <c r="I29327"/>
      <c r="K29327"/>
      <c r="L29327"/>
      <c r="M29327"/>
      <c r="N29327"/>
      <c r="O29327"/>
      <c r="P29327"/>
      <c r="S29327"/>
    </row>
    <row r="29328" spans="1:19" x14ac:dyDescent="0.3">
      <c r="A29328" s="25"/>
      <c r="B29328"/>
      <c r="C29328"/>
      <c r="D29328"/>
      <c r="E29328"/>
      <c r="F29328"/>
      <c r="G29328"/>
      <c r="H29328"/>
      <c r="I29328"/>
      <c r="K29328"/>
      <c r="L29328"/>
      <c r="M29328"/>
      <c r="N29328"/>
      <c r="O29328"/>
      <c r="P29328"/>
      <c r="S29328"/>
    </row>
    <row r="29329" spans="1:19" x14ac:dyDescent="0.3">
      <c r="A29329" s="25"/>
      <c r="B29329"/>
      <c r="C29329"/>
      <c r="D29329"/>
      <c r="E29329"/>
      <c r="F29329"/>
      <c r="G29329"/>
      <c r="H29329"/>
      <c r="I29329"/>
      <c r="K29329"/>
      <c r="L29329"/>
      <c r="M29329"/>
      <c r="N29329"/>
      <c r="O29329"/>
      <c r="P29329"/>
      <c r="S29329"/>
    </row>
    <row r="29330" spans="1:19" x14ac:dyDescent="0.3">
      <c r="A29330" s="25"/>
      <c r="B29330"/>
      <c r="C29330"/>
      <c r="D29330"/>
      <c r="E29330"/>
      <c r="F29330"/>
      <c r="G29330"/>
      <c r="H29330"/>
      <c r="I29330"/>
      <c r="K29330"/>
      <c r="L29330"/>
      <c r="M29330"/>
      <c r="N29330"/>
      <c r="O29330"/>
      <c r="P29330"/>
      <c r="S29330"/>
    </row>
    <row r="29331" spans="1:19" x14ac:dyDescent="0.3">
      <c r="A29331" s="25"/>
      <c r="B29331"/>
      <c r="C29331"/>
      <c r="D29331"/>
      <c r="E29331"/>
      <c r="F29331"/>
      <c r="G29331"/>
      <c r="H29331"/>
      <c r="I29331"/>
      <c r="K29331"/>
      <c r="L29331"/>
      <c r="M29331"/>
      <c r="N29331"/>
      <c r="O29331"/>
      <c r="P29331"/>
      <c r="S29331"/>
    </row>
    <row r="29332" spans="1:19" x14ac:dyDescent="0.3">
      <c r="A29332" s="25"/>
      <c r="B29332"/>
      <c r="C29332"/>
      <c r="D29332"/>
      <c r="E29332"/>
      <c r="F29332"/>
      <c r="G29332"/>
      <c r="H29332"/>
      <c r="I29332"/>
      <c r="K29332"/>
      <c r="L29332"/>
      <c r="M29332"/>
      <c r="N29332"/>
      <c r="O29332"/>
      <c r="P29332"/>
      <c r="S29332"/>
    </row>
    <row r="29333" spans="1:19" x14ac:dyDescent="0.3">
      <c r="A29333" s="25"/>
      <c r="B29333"/>
      <c r="C29333"/>
      <c r="D29333"/>
      <c r="E29333"/>
      <c r="F29333"/>
      <c r="G29333"/>
      <c r="H29333"/>
      <c r="I29333"/>
      <c r="K29333"/>
      <c r="L29333"/>
      <c r="M29333"/>
      <c r="N29333"/>
      <c r="O29333"/>
      <c r="P29333"/>
      <c r="S29333"/>
    </row>
    <row r="29334" spans="1:19" x14ac:dyDescent="0.3">
      <c r="A29334" s="25"/>
      <c r="B29334"/>
      <c r="C29334"/>
      <c r="D29334"/>
      <c r="E29334"/>
      <c r="F29334"/>
      <c r="G29334"/>
      <c r="H29334"/>
      <c r="I29334"/>
      <c r="K29334"/>
      <c r="L29334"/>
      <c r="M29334"/>
      <c r="N29334"/>
      <c r="O29334"/>
      <c r="P29334"/>
      <c r="S29334"/>
    </row>
    <row r="29335" spans="1:19" x14ac:dyDescent="0.3">
      <c r="A29335" s="25"/>
      <c r="B29335"/>
      <c r="C29335"/>
      <c r="D29335"/>
      <c r="E29335"/>
      <c r="F29335"/>
      <c r="G29335"/>
      <c r="H29335"/>
      <c r="I29335"/>
      <c r="K29335"/>
      <c r="L29335"/>
      <c r="M29335"/>
      <c r="N29335"/>
      <c r="O29335"/>
      <c r="P29335"/>
      <c r="S29335"/>
    </row>
    <row r="29336" spans="1:19" x14ac:dyDescent="0.3">
      <c r="A29336" s="25"/>
      <c r="B29336"/>
      <c r="C29336"/>
      <c r="D29336"/>
      <c r="E29336"/>
      <c r="F29336"/>
      <c r="G29336"/>
      <c r="H29336"/>
      <c r="I29336"/>
      <c r="K29336"/>
      <c r="L29336"/>
      <c r="M29336"/>
      <c r="N29336"/>
      <c r="O29336"/>
      <c r="P29336"/>
      <c r="S29336"/>
    </row>
    <row r="29337" spans="1:19" x14ac:dyDescent="0.3">
      <c r="A29337" s="25"/>
      <c r="B29337"/>
      <c r="C29337"/>
      <c r="D29337"/>
      <c r="E29337"/>
      <c r="F29337"/>
      <c r="G29337"/>
      <c r="H29337" s="26"/>
      <c r="I29337" s="26"/>
      <c r="K29337"/>
      <c r="L29337"/>
      <c r="M29337"/>
      <c r="N29337"/>
      <c r="O29337"/>
      <c r="P29337"/>
      <c r="S29337"/>
    </row>
    <row r="29338" spans="1:19" x14ac:dyDescent="0.3">
      <c r="A29338" s="25"/>
      <c r="B29338"/>
      <c r="C29338"/>
      <c r="D29338"/>
      <c r="E29338"/>
      <c r="F29338"/>
      <c r="G29338"/>
      <c r="H29338" s="26"/>
      <c r="I29338" s="26"/>
      <c r="K29338"/>
      <c r="L29338"/>
      <c r="M29338"/>
      <c r="N29338"/>
      <c r="O29338"/>
      <c r="P29338"/>
      <c r="S29338"/>
    </row>
    <row r="29339" spans="1:19" x14ac:dyDescent="0.3">
      <c r="A29339" s="25"/>
      <c r="B29339"/>
      <c r="C29339"/>
      <c r="D29339"/>
      <c r="E29339"/>
      <c r="F29339"/>
      <c r="G29339"/>
      <c r="H29339" s="26"/>
      <c r="I29339" s="26"/>
      <c r="K29339"/>
      <c r="L29339"/>
      <c r="M29339"/>
      <c r="N29339"/>
      <c r="O29339"/>
      <c r="P29339"/>
      <c r="S29339"/>
    </row>
    <row r="29340" spans="1:19" x14ac:dyDescent="0.3">
      <c r="A29340" s="25"/>
      <c r="B29340"/>
      <c r="C29340"/>
      <c r="D29340"/>
      <c r="E29340"/>
      <c r="F29340"/>
      <c r="G29340"/>
      <c r="H29340" s="26"/>
      <c r="I29340" s="26"/>
      <c r="K29340"/>
      <c r="L29340"/>
      <c r="M29340"/>
      <c r="N29340"/>
      <c r="O29340"/>
      <c r="P29340"/>
      <c r="S29340"/>
    </row>
    <row r="29341" spans="1:19" x14ac:dyDescent="0.3">
      <c r="A29341" s="25"/>
      <c r="B29341"/>
      <c r="C29341"/>
      <c r="D29341"/>
      <c r="E29341"/>
      <c r="F29341"/>
      <c r="G29341"/>
      <c r="H29341"/>
      <c r="I29341"/>
      <c r="K29341"/>
      <c r="L29341"/>
      <c r="M29341"/>
      <c r="N29341"/>
      <c r="O29341"/>
      <c r="P29341"/>
      <c r="S29341"/>
    </row>
    <row r="29342" spans="1:19" x14ac:dyDescent="0.3">
      <c r="A29342" s="25"/>
      <c r="B29342"/>
      <c r="C29342"/>
      <c r="D29342"/>
      <c r="E29342"/>
      <c r="F29342"/>
      <c r="G29342"/>
      <c r="H29342"/>
      <c r="I29342"/>
      <c r="K29342"/>
      <c r="L29342"/>
      <c r="M29342"/>
      <c r="N29342"/>
      <c r="O29342"/>
      <c r="P29342"/>
      <c r="S29342"/>
    </row>
    <row r="29343" spans="1:19" x14ac:dyDescent="0.3">
      <c r="A29343" s="25"/>
      <c r="B29343"/>
      <c r="C29343"/>
      <c r="D29343"/>
      <c r="E29343"/>
      <c r="F29343"/>
      <c r="G29343"/>
      <c r="H29343"/>
      <c r="I29343"/>
      <c r="K29343"/>
      <c r="L29343"/>
      <c r="M29343"/>
      <c r="N29343"/>
      <c r="O29343"/>
      <c r="P29343"/>
      <c r="S29343"/>
    </row>
    <row r="29344" spans="1:19" x14ac:dyDescent="0.3">
      <c r="A29344" s="25"/>
      <c r="B29344"/>
      <c r="C29344"/>
      <c r="D29344"/>
      <c r="E29344"/>
      <c r="F29344"/>
      <c r="G29344"/>
      <c r="H29344"/>
      <c r="I29344"/>
      <c r="K29344"/>
      <c r="L29344"/>
      <c r="M29344"/>
      <c r="N29344"/>
      <c r="O29344"/>
      <c r="P29344"/>
      <c r="S29344"/>
    </row>
    <row r="29345" spans="1:19" x14ac:dyDescent="0.3">
      <c r="A29345" s="25"/>
      <c r="B29345"/>
      <c r="C29345"/>
      <c r="D29345"/>
      <c r="E29345"/>
      <c r="F29345"/>
      <c r="G29345"/>
      <c r="H29345"/>
      <c r="I29345"/>
      <c r="K29345"/>
      <c r="L29345"/>
      <c r="M29345"/>
      <c r="N29345"/>
      <c r="O29345"/>
      <c r="P29345"/>
      <c r="S29345"/>
    </row>
    <row r="29346" spans="1:19" x14ac:dyDescent="0.3">
      <c r="A29346" s="25"/>
      <c r="B29346"/>
      <c r="C29346"/>
      <c r="D29346"/>
      <c r="E29346"/>
      <c r="F29346"/>
      <c r="G29346"/>
      <c r="H29346"/>
      <c r="I29346"/>
      <c r="K29346"/>
      <c r="L29346"/>
      <c r="M29346"/>
      <c r="N29346"/>
      <c r="O29346"/>
      <c r="P29346"/>
      <c r="S29346"/>
    </row>
    <row r="29347" spans="1:19" x14ac:dyDescent="0.3">
      <c r="A29347" s="25"/>
      <c r="B29347"/>
      <c r="C29347"/>
      <c r="D29347"/>
      <c r="E29347"/>
      <c r="F29347"/>
      <c r="G29347"/>
      <c r="H29347"/>
      <c r="I29347"/>
      <c r="K29347"/>
      <c r="L29347"/>
      <c r="M29347"/>
      <c r="N29347"/>
      <c r="O29347"/>
      <c r="P29347"/>
      <c r="S29347"/>
    </row>
    <row r="29348" spans="1:19" x14ac:dyDescent="0.3">
      <c r="A29348" s="25"/>
      <c r="B29348"/>
      <c r="C29348"/>
      <c r="D29348"/>
      <c r="E29348"/>
      <c r="F29348"/>
      <c r="G29348"/>
      <c r="H29348"/>
      <c r="I29348"/>
      <c r="K29348"/>
      <c r="L29348"/>
      <c r="M29348"/>
      <c r="N29348"/>
      <c r="O29348"/>
      <c r="P29348"/>
      <c r="S29348"/>
    </row>
    <row r="29349" spans="1:19" x14ac:dyDescent="0.3">
      <c r="A29349" s="25"/>
      <c r="B29349"/>
      <c r="C29349"/>
      <c r="D29349"/>
      <c r="E29349"/>
      <c r="F29349"/>
      <c r="G29349"/>
      <c r="H29349"/>
      <c r="I29349"/>
      <c r="K29349"/>
      <c r="L29349"/>
      <c r="M29349"/>
      <c r="N29349"/>
      <c r="O29349"/>
      <c r="P29349"/>
      <c r="S29349"/>
    </row>
    <row r="29350" spans="1:19" x14ac:dyDescent="0.3">
      <c r="A29350" s="25"/>
      <c r="B29350"/>
      <c r="C29350"/>
      <c r="D29350"/>
      <c r="E29350"/>
      <c r="F29350"/>
      <c r="G29350"/>
      <c r="H29350"/>
      <c r="I29350"/>
      <c r="K29350"/>
      <c r="L29350"/>
      <c r="M29350"/>
      <c r="N29350"/>
      <c r="O29350"/>
      <c r="P29350"/>
      <c r="S29350"/>
    </row>
    <row r="29351" spans="1:19" x14ac:dyDescent="0.3">
      <c r="A29351" s="25"/>
      <c r="B29351"/>
      <c r="C29351"/>
      <c r="D29351"/>
      <c r="E29351"/>
      <c r="F29351"/>
      <c r="G29351"/>
      <c r="H29351"/>
      <c r="I29351"/>
      <c r="K29351"/>
      <c r="L29351"/>
      <c r="M29351"/>
      <c r="N29351"/>
      <c r="O29351"/>
      <c r="P29351"/>
      <c r="S29351"/>
    </row>
    <row r="29352" spans="1:19" x14ac:dyDescent="0.3">
      <c r="A29352" s="25"/>
      <c r="B29352"/>
      <c r="C29352"/>
      <c r="D29352"/>
      <c r="E29352"/>
      <c r="F29352"/>
      <c r="G29352"/>
      <c r="H29352"/>
      <c r="I29352"/>
      <c r="K29352"/>
      <c r="L29352"/>
      <c r="M29352"/>
      <c r="N29352"/>
      <c r="O29352"/>
      <c r="P29352"/>
      <c r="S29352"/>
    </row>
    <row r="29353" spans="1:19" x14ac:dyDescent="0.3">
      <c r="A29353" s="25"/>
      <c r="B29353"/>
      <c r="C29353"/>
      <c r="D29353"/>
      <c r="E29353"/>
      <c r="F29353"/>
      <c r="G29353"/>
      <c r="H29353"/>
      <c r="I29353"/>
      <c r="K29353"/>
      <c r="L29353"/>
      <c r="M29353"/>
      <c r="N29353"/>
      <c r="O29353"/>
      <c r="P29353"/>
      <c r="S29353"/>
    </row>
    <row r="29354" spans="1:19" x14ac:dyDescent="0.3">
      <c r="A29354" s="25"/>
      <c r="B29354"/>
      <c r="C29354"/>
      <c r="D29354"/>
      <c r="E29354"/>
      <c r="F29354"/>
      <c r="G29354"/>
      <c r="H29354"/>
      <c r="I29354"/>
      <c r="K29354"/>
      <c r="L29354"/>
      <c r="M29354"/>
      <c r="N29354"/>
      <c r="O29354"/>
      <c r="P29354"/>
      <c r="S29354"/>
    </row>
    <row r="29355" spans="1:19" x14ac:dyDescent="0.3">
      <c r="A29355" s="25"/>
      <c r="B29355"/>
      <c r="C29355"/>
      <c r="D29355"/>
      <c r="E29355"/>
      <c r="F29355"/>
      <c r="G29355"/>
      <c r="H29355"/>
      <c r="I29355"/>
      <c r="K29355"/>
      <c r="L29355"/>
      <c r="M29355"/>
      <c r="N29355"/>
      <c r="O29355"/>
      <c r="P29355"/>
      <c r="S29355"/>
    </row>
    <row r="29356" spans="1:19" x14ac:dyDescent="0.3">
      <c r="A29356" s="25"/>
      <c r="B29356"/>
      <c r="C29356"/>
      <c r="D29356"/>
      <c r="E29356"/>
      <c r="F29356"/>
      <c r="G29356"/>
      <c r="H29356"/>
      <c r="I29356"/>
      <c r="K29356"/>
      <c r="L29356"/>
      <c r="M29356"/>
      <c r="N29356"/>
      <c r="O29356"/>
      <c r="P29356"/>
      <c r="S29356"/>
    </row>
    <row r="29357" spans="1:19" x14ac:dyDescent="0.3">
      <c r="A29357" s="25"/>
      <c r="B29357"/>
      <c r="C29357"/>
      <c r="D29357"/>
      <c r="E29357"/>
      <c r="F29357"/>
      <c r="G29357"/>
      <c r="H29357"/>
      <c r="I29357"/>
      <c r="K29357"/>
      <c r="L29357"/>
      <c r="M29357"/>
      <c r="N29357"/>
      <c r="O29357"/>
      <c r="P29357"/>
      <c r="S29357"/>
    </row>
    <row r="29358" spans="1:19" x14ac:dyDescent="0.3">
      <c r="A29358" s="25"/>
      <c r="B29358"/>
      <c r="C29358"/>
      <c r="D29358"/>
      <c r="E29358"/>
      <c r="F29358"/>
      <c r="G29358"/>
      <c r="H29358"/>
      <c r="I29358"/>
      <c r="K29358"/>
      <c r="L29358"/>
      <c r="M29358"/>
      <c r="N29358"/>
      <c r="O29358"/>
      <c r="P29358"/>
      <c r="S29358"/>
    </row>
    <row r="29359" spans="1:19" x14ac:dyDescent="0.3">
      <c r="A29359" s="25"/>
      <c r="B29359"/>
      <c r="C29359"/>
      <c r="D29359"/>
      <c r="E29359"/>
      <c r="F29359"/>
      <c r="G29359"/>
      <c r="H29359"/>
      <c r="I29359"/>
      <c r="K29359"/>
      <c r="L29359"/>
      <c r="M29359"/>
      <c r="N29359"/>
      <c r="O29359"/>
      <c r="P29359"/>
      <c r="S29359"/>
    </row>
    <row r="29360" spans="1:19" x14ac:dyDescent="0.3">
      <c r="A29360" s="25"/>
      <c r="B29360"/>
      <c r="C29360"/>
      <c r="D29360"/>
      <c r="E29360"/>
      <c r="F29360"/>
      <c r="G29360"/>
      <c r="H29360"/>
      <c r="I29360"/>
      <c r="K29360"/>
      <c r="L29360"/>
      <c r="M29360"/>
      <c r="N29360"/>
      <c r="O29360"/>
      <c r="P29360"/>
      <c r="S29360"/>
    </row>
    <row r="29361" spans="1:19" x14ac:dyDescent="0.3">
      <c r="A29361" s="25"/>
      <c r="B29361"/>
      <c r="C29361"/>
      <c r="D29361"/>
      <c r="E29361"/>
      <c r="F29361"/>
      <c r="G29361"/>
      <c r="H29361"/>
      <c r="I29361"/>
      <c r="K29361"/>
      <c r="L29361"/>
      <c r="M29361"/>
      <c r="N29361"/>
      <c r="O29361"/>
      <c r="P29361"/>
      <c r="S29361"/>
    </row>
    <row r="29362" spans="1:19" x14ac:dyDescent="0.3">
      <c r="A29362" s="25"/>
      <c r="B29362"/>
      <c r="C29362"/>
      <c r="D29362"/>
      <c r="E29362"/>
      <c r="F29362"/>
      <c r="G29362"/>
      <c r="H29362"/>
      <c r="I29362"/>
      <c r="K29362"/>
      <c r="L29362"/>
      <c r="M29362"/>
      <c r="N29362"/>
      <c r="O29362"/>
      <c r="P29362"/>
      <c r="S29362"/>
    </row>
    <row r="29363" spans="1:19" x14ac:dyDescent="0.3">
      <c r="A29363" s="25"/>
      <c r="B29363"/>
      <c r="C29363"/>
      <c r="D29363"/>
      <c r="E29363"/>
      <c r="F29363"/>
      <c r="G29363"/>
      <c r="H29363"/>
      <c r="I29363"/>
      <c r="K29363"/>
      <c r="L29363"/>
      <c r="M29363"/>
      <c r="N29363"/>
      <c r="O29363"/>
      <c r="P29363"/>
      <c r="S29363"/>
    </row>
    <row r="29364" spans="1:19" x14ac:dyDescent="0.3">
      <c r="A29364" s="25"/>
      <c r="B29364"/>
      <c r="C29364"/>
      <c r="D29364"/>
      <c r="E29364"/>
      <c r="F29364"/>
      <c r="G29364"/>
      <c r="H29364"/>
      <c r="I29364"/>
      <c r="K29364"/>
      <c r="L29364"/>
      <c r="M29364"/>
      <c r="N29364"/>
      <c r="O29364"/>
      <c r="P29364"/>
      <c r="S29364"/>
    </row>
    <row r="29365" spans="1:19" x14ac:dyDescent="0.3">
      <c r="A29365" s="25"/>
      <c r="B29365"/>
      <c r="C29365"/>
      <c r="D29365"/>
      <c r="E29365"/>
      <c r="F29365"/>
      <c r="G29365"/>
      <c r="H29365"/>
      <c r="I29365"/>
      <c r="K29365"/>
      <c r="L29365"/>
      <c r="M29365"/>
      <c r="N29365"/>
      <c r="O29365"/>
      <c r="P29365"/>
      <c r="S29365"/>
    </row>
    <row r="29366" spans="1:19" x14ac:dyDescent="0.3">
      <c r="A29366" s="25"/>
      <c r="B29366"/>
      <c r="C29366"/>
      <c r="D29366"/>
      <c r="E29366"/>
      <c r="F29366"/>
      <c r="G29366"/>
      <c r="H29366"/>
      <c r="I29366"/>
      <c r="K29366"/>
      <c r="L29366"/>
      <c r="M29366"/>
      <c r="N29366"/>
      <c r="O29366"/>
      <c r="P29366"/>
      <c r="S29366"/>
    </row>
    <row r="29367" spans="1:19" x14ac:dyDescent="0.3">
      <c r="A29367" s="25"/>
      <c r="B29367"/>
      <c r="C29367"/>
      <c r="D29367"/>
      <c r="E29367"/>
      <c r="F29367"/>
      <c r="G29367"/>
      <c r="H29367"/>
      <c r="I29367"/>
      <c r="K29367"/>
      <c r="L29367"/>
      <c r="M29367"/>
      <c r="N29367"/>
      <c r="O29367"/>
      <c r="P29367"/>
      <c r="S29367"/>
    </row>
    <row r="29368" spans="1:19" x14ac:dyDescent="0.3">
      <c r="A29368" s="25"/>
      <c r="B29368"/>
      <c r="C29368"/>
      <c r="D29368"/>
      <c r="E29368"/>
      <c r="F29368"/>
      <c r="G29368"/>
      <c r="H29368"/>
      <c r="I29368"/>
      <c r="K29368"/>
      <c r="L29368"/>
      <c r="M29368"/>
      <c r="N29368"/>
      <c r="O29368"/>
      <c r="P29368"/>
      <c r="S29368"/>
    </row>
    <row r="29369" spans="1:19" x14ac:dyDescent="0.3">
      <c r="A29369" s="25"/>
      <c r="B29369"/>
      <c r="C29369"/>
      <c r="D29369"/>
      <c r="E29369"/>
      <c r="F29369"/>
      <c r="G29369"/>
      <c r="H29369"/>
      <c r="I29369"/>
      <c r="K29369"/>
      <c r="L29369"/>
      <c r="M29369"/>
      <c r="N29369"/>
      <c r="O29369"/>
      <c r="P29369"/>
      <c r="S29369"/>
    </row>
    <row r="29370" spans="1:19" x14ac:dyDescent="0.3">
      <c r="A29370" s="25"/>
      <c r="B29370"/>
      <c r="C29370"/>
      <c r="D29370"/>
      <c r="E29370"/>
      <c r="F29370"/>
      <c r="G29370"/>
      <c r="H29370"/>
      <c r="I29370"/>
      <c r="K29370"/>
      <c r="L29370"/>
      <c r="M29370"/>
      <c r="N29370"/>
      <c r="O29370"/>
      <c r="P29370"/>
      <c r="S29370"/>
    </row>
    <row r="29371" spans="1:19" x14ac:dyDescent="0.3">
      <c r="A29371" s="25"/>
      <c r="B29371"/>
      <c r="C29371"/>
      <c r="D29371"/>
      <c r="E29371"/>
      <c r="F29371"/>
      <c r="G29371"/>
      <c r="H29371"/>
      <c r="I29371"/>
      <c r="K29371"/>
      <c r="L29371"/>
      <c r="M29371"/>
      <c r="N29371"/>
      <c r="O29371"/>
      <c r="P29371"/>
      <c r="S29371"/>
    </row>
    <row r="29372" spans="1:19" x14ac:dyDescent="0.3">
      <c r="A29372" s="25"/>
      <c r="B29372"/>
      <c r="C29372"/>
      <c r="D29372"/>
      <c r="E29372"/>
      <c r="F29372"/>
      <c r="G29372"/>
      <c r="H29372"/>
      <c r="I29372"/>
      <c r="K29372"/>
      <c r="L29372"/>
      <c r="M29372"/>
      <c r="N29372"/>
      <c r="O29372"/>
      <c r="P29372"/>
      <c r="S29372"/>
    </row>
    <row r="29373" spans="1:19" x14ac:dyDescent="0.3">
      <c r="A29373" s="25"/>
      <c r="B29373"/>
      <c r="C29373"/>
      <c r="D29373"/>
      <c r="E29373"/>
      <c r="F29373"/>
      <c r="G29373"/>
      <c r="H29373"/>
      <c r="I29373"/>
      <c r="K29373"/>
      <c r="L29373"/>
      <c r="M29373"/>
      <c r="N29373"/>
      <c r="O29373"/>
      <c r="P29373"/>
      <c r="S29373"/>
    </row>
    <row r="29374" spans="1:19" x14ac:dyDescent="0.3">
      <c r="A29374" s="25"/>
      <c r="B29374"/>
      <c r="C29374"/>
      <c r="D29374"/>
      <c r="E29374"/>
      <c r="F29374"/>
      <c r="G29374"/>
      <c r="H29374"/>
      <c r="I29374"/>
      <c r="K29374"/>
      <c r="L29374"/>
      <c r="M29374"/>
      <c r="N29374"/>
      <c r="O29374"/>
      <c r="P29374"/>
      <c r="S29374"/>
    </row>
    <row r="29375" spans="1:19" x14ac:dyDescent="0.3">
      <c r="A29375" s="25"/>
      <c r="B29375"/>
      <c r="C29375"/>
      <c r="D29375"/>
      <c r="E29375"/>
      <c r="F29375"/>
      <c r="G29375"/>
      <c r="H29375"/>
      <c r="I29375"/>
      <c r="K29375"/>
      <c r="L29375"/>
      <c r="M29375"/>
      <c r="N29375"/>
      <c r="O29375"/>
      <c r="P29375"/>
      <c r="S29375"/>
    </row>
    <row r="29376" spans="1:19" x14ac:dyDescent="0.3">
      <c r="A29376" s="25"/>
      <c r="B29376"/>
      <c r="C29376"/>
      <c r="D29376"/>
      <c r="E29376"/>
      <c r="F29376"/>
      <c r="G29376"/>
      <c r="H29376"/>
      <c r="I29376"/>
      <c r="K29376"/>
      <c r="L29376"/>
      <c r="M29376"/>
      <c r="N29376"/>
      <c r="O29376"/>
      <c r="P29376"/>
      <c r="S29376"/>
    </row>
    <row r="29377" spans="1:19" x14ac:dyDescent="0.3">
      <c r="A29377" s="25"/>
      <c r="B29377"/>
      <c r="C29377"/>
      <c r="D29377"/>
      <c r="E29377"/>
      <c r="F29377"/>
      <c r="G29377"/>
      <c r="H29377"/>
      <c r="I29377"/>
      <c r="K29377"/>
      <c r="L29377"/>
      <c r="M29377"/>
      <c r="N29377"/>
      <c r="O29377"/>
      <c r="P29377"/>
      <c r="S29377"/>
    </row>
    <row r="29378" spans="1:19" x14ac:dyDescent="0.3">
      <c r="A29378" s="25"/>
      <c r="B29378"/>
      <c r="C29378"/>
      <c r="D29378"/>
      <c r="E29378"/>
      <c r="F29378"/>
      <c r="G29378"/>
      <c r="H29378"/>
      <c r="I29378"/>
      <c r="K29378"/>
      <c r="L29378"/>
      <c r="M29378"/>
      <c r="N29378"/>
      <c r="O29378"/>
      <c r="P29378"/>
      <c r="S29378"/>
    </row>
    <row r="29379" spans="1:19" x14ac:dyDescent="0.3">
      <c r="A29379" s="25"/>
      <c r="B29379"/>
      <c r="C29379"/>
      <c r="D29379"/>
      <c r="E29379"/>
      <c r="F29379"/>
      <c r="G29379"/>
      <c r="H29379"/>
      <c r="I29379"/>
      <c r="K29379"/>
      <c r="L29379"/>
      <c r="M29379"/>
      <c r="N29379"/>
      <c r="O29379"/>
      <c r="P29379"/>
      <c r="S29379"/>
    </row>
    <row r="29380" spans="1:19" x14ac:dyDescent="0.3">
      <c r="A29380" s="25"/>
      <c r="B29380"/>
      <c r="C29380"/>
      <c r="D29380"/>
      <c r="E29380"/>
      <c r="F29380"/>
      <c r="G29380"/>
      <c r="H29380"/>
      <c r="I29380"/>
      <c r="K29380"/>
      <c r="L29380"/>
      <c r="M29380"/>
      <c r="N29380"/>
      <c r="O29380"/>
      <c r="P29380"/>
      <c r="S29380"/>
    </row>
    <row r="29381" spans="1:19" x14ac:dyDescent="0.3">
      <c r="A29381" s="25"/>
      <c r="B29381"/>
      <c r="C29381"/>
      <c r="D29381"/>
      <c r="E29381"/>
      <c r="F29381"/>
      <c r="G29381"/>
      <c r="H29381"/>
      <c r="I29381"/>
      <c r="K29381"/>
      <c r="L29381"/>
      <c r="M29381"/>
      <c r="N29381"/>
      <c r="O29381"/>
      <c r="P29381"/>
      <c r="S29381"/>
    </row>
    <row r="29382" spans="1:19" x14ac:dyDescent="0.3">
      <c r="A29382" s="25"/>
      <c r="B29382"/>
      <c r="C29382"/>
      <c r="D29382"/>
      <c r="E29382"/>
      <c r="F29382"/>
      <c r="G29382"/>
      <c r="H29382"/>
      <c r="I29382"/>
      <c r="K29382"/>
      <c r="L29382"/>
      <c r="M29382"/>
      <c r="N29382"/>
      <c r="O29382"/>
      <c r="P29382"/>
      <c r="S29382"/>
    </row>
    <row r="29383" spans="1:19" x14ac:dyDescent="0.3">
      <c r="A29383" s="25"/>
      <c r="B29383"/>
      <c r="C29383"/>
      <c r="D29383"/>
      <c r="E29383"/>
      <c r="F29383"/>
      <c r="G29383"/>
      <c r="H29383"/>
      <c r="I29383"/>
      <c r="K29383"/>
      <c r="L29383"/>
      <c r="M29383"/>
      <c r="N29383"/>
      <c r="O29383"/>
      <c r="P29383"/>
      <c r="S29383"/>
    </row>
    <row r="29384" spans="1:19" x14ac:dyDescent="0.3">
      <c r="A29384" s="25"/>
      <c r="B29384"/>
      <c r="C29384"/>
      <c r="D29384"/>
      <c r="E29384"/>
      <c r="F29384"/>
      <c r="G29384"/>
      <c r="H29384"/>
      <c r="I29384"/>
      <c r="K29384"/>
      <c r="L29384"/>
      <c r="M29384"/>
      <c r="N29384"/>
      <c r="O29384"/>
      <c r="P29384"/>
      <c r="S29384"/>
    </row>
    <row r="29385" spans="1:19" x14ac:dyDescent="0.3">
      <c r="A29385" s="25"/>
      <c r="B29385"/>
      <c r="C29385"/>
      <c r="D29385"/>
      <c r="E29385"/>
      <c r="F29385"/>
      <c r="G29385"/>
      <c r="H29385"/>
      <c r="I29385"/>
      <c r="K29385"/>
      <c r="L29385"/>
      <c r="M29385"/>
      <c r="N29385"/>
      <c r="O29385"/>
      <c r="P29385"/>
      <c r="S29385"/>
    </row>
    <row r="29386" spans="1:19" x14ac:dyDescent="0.3">
      <c r="A29386" s="25"/>
      <c r="B29386"/>
      <c r="C29386"/>
      <c r="D29386"/>
      <c r="E29386"/>
      <c r="F29386"/>
      <c r="G29386"/>
      <c r="H29386"/>
      <c r="I29386"/>
      <c r="K29386"/>
      <c r="L29386"/>
      <c r="M29386"/>
      <c r="N29386"/>
      <c r="O29386"/>
      <c r="P29386"/>
      <c r="S29386"/>
    </row>
    <row r="29387" spans="1:19" x14ac:dyDescent="0.3">
      <c r="A29387" s="25"/>
      <c r="B29387"/>
      <c r="C29387"/>
      <c r="D29387"/>
      <c r="E29387"/>
      <c r="F29387"/>
      <c r="G29387"/>
      <c r="H29387"/>
      <c r="I29387"/>
      <c r="K29387"/>
      <c r="L29387"/>
      <c r="M29387"/>
      <c r="N29387"/>
      <c r="O29387"/>
      <c r="P29387"/>
      <c r="S29387"/>
    </row>
    <row r="29388" spans="1:19" x14ac:dyDescent="0.3">
      <c r="A29388" s="25"/>
      <c r="B29388"/>
      <c r="C29388"/>
      <c r="D29388"/>
      <c r="E29388"/>
      <c r="F29388"/>
      <c r="G29388"/>
      <c r="H29388"/>
      <c r="I29388"/>
      <c r="K29388"/>
      <c r="L29388"/>
      <c r="M29388"/>
      <c r="N29388"/>
      <c r="O29388"/>
      <c r="P29388"/>
      <c r="S29388"/>
    </row>
    <row r="29389" spans="1:19" x14ac:dyDescent="0.3">
      <c r="A29389" s="25"/>
      <c r="B29389"/>
      <c r="C29389"/>
      <c r="D29389"/>
      <c r="E29389"/>
      <c r="F29389"/>
      <c r="G29389"/>
      <c r="H29389"/>
      <c r="I29389"/>
      <c r="K29389"/>
      <c r="L29389"/>
      <c r="M29389"/>
      <c r="N29389"/>
      <c r="O29389"/>
      <c r="P29389"/>
      <c r="S29389"/>
    </row>
    <row r="29390" spans="1:19" x14ac:dyDescent="0.3">
      <c r="A29390" s="25"/>
      <c r="B29390"/>
      <c r="C29390"/>
      <c r="D29390"/>
      <c r="E29390"/>
      <c r="F29390"/>
      <c r="G29390"/>
      <c r="H29390"/>
      <c r="I29390"/>
      <c r="K29390"/>
      <c r="L29390"/>
      <c r="M29390"/>
      <c r="N29390"/>
      <c r="O29390"/>
      <c r="P29390"/>
      <c r="S29390"/>
    </row>
    <row r="29391" spans="1:19" x14ac:dyDescent="0.3">
      <c r="A29391" s="25"/>
      <c r="B29391"/>
      <c r="C29391"/>
      <c r="D29391"/>
      <c r="E29391"/>
      <c r="F29391"/>
      <c r="G29391"/>
      <c r="H29391" s="14"/>
      <c r="I29391" s="14"/>
      <c r="K29391"/>
      <c r="L29391"/>
      <c r="M29391"/>
      <c r="N29391"/>
      <c r="O29391"/>
      <c r="P29391"/>
      <c r="S29391"/>
    </row>
    <row r="29392" spans="1:19" x14ac:dyDescent="0.3">
      <c r="A29392" s="25"/>
      <c r="B29392"/>
      <c r="C29392"/>
      <c r="D29392"/>
      <c r="E29392"/>
      <c r="F29392"/>
      <c r="G29392"/>
      <c r="H29392" s="14"/>
      <c r="I29392" s="14"/>
      <c r="K29392"/>
      <c r="L29392"/>
      <c r="M29392"/>
      <c r="N29392"/>
      <c r="O29392"/>
      <c r="P29392"/>
      <c r="S29392"/>
    </row>
    <row r="29393" spans="1:19" x14ac:dyDescent="0.3">
      <c r="A29393" s="25"/>
      <c r="B29393"/>
      <c r="C29393"/>
      <c r="D29393"/>
      <c r="E29393"/>
      <c r="F29393"/>
      <c r="G29393"/>
      <c r="H29393" s="14"/>
      <c r="I29393" s="14"/>
      <c r="K29393"/>
      <c r="L29393"/>
      <c r="M29393"/>
      <c r="N29393"/>
      <c r="O29393"/>
      <c r="P29393"/>
      <c r="S29393"/>
    </row>
    <row r="29394" spans="1:19" x14ac:dyDescent="0.3">
      <c r="A29394" s="25"/>
      <c r="B29394"/>
      <c r="C29394"/>
      <c r="D29394"/>
      <c r="E29394"/>
      <c r="F29394"/>
      <c r="G29394"/>
      <c r="H29394"/>
      <c r="I29394"/>
      <c r="K29394"/>
      <c r="L29394"/>
      <c r="M29394"/>
      <c r="N29394"/>
      <c r="O29394"/>
      <c r="P29394"/>
      <c r="S29394"/>
    </row>
    <row r="29395" spans="1:19" x14ac:dyDescent="0.3">
      <c r="A29395" s="25"/>
      <c r="B29395"/>
      <c r="C29395"/>
      <c r="D29395"/>
      <c r="E29395"/>
      <c r="F29395"/>
      <c r="G29395"/>
      <c r="H29395"/>
      <c r="I29395"/>
      <c r="K29395"/>
      <c r="L29395"/>
      <c r="M29395"/>
      <c r="N29395"/>
      <c r="O29395"/>
      <c r="P29395"/>
      <c r="S29395"/>
    </row>
    <row r="29396" spans="1:19" x14ac:dyDescent="0.3">
      <c r="A29396" s="25"/>
      <c r="B29396"/>
      <c r="C29396"/>
      <c r="D29396"/>
      <c r="E29396"/>
      <c r="F29396"/>
      <c r="G29396"/>
      <c r="H29396"/>
      <c r="I29396"/>
      <c r="K29396"/>
      <c r="L29396"/>
      <c r="M29396"/>
      <c r="N29396"/>
      <c r="O29396"/>
      <c r="P29396"/>
      <c r="S29396"/>
    </row>
    <row r="29397" spans="1:19" x14ac:dyDescent="0.3">
      <c r="A29397" s="25"/>
      <c r="B29397"/>
      <c r="C29397"/>
      <c r="D29397"/>
      <c r="E29397"/>
      <c r="F29397"/>
      <c r="G29397"/>
      <c r="H29397"/>
      <c r="I29397"/>
      <c r="K29397"/>
      <c r="L29397"/>
      <c r="M29397"/>
      <c r="N29397"/>
      <c r="O29397"/>
      <c r="P29397"/>
      <c r="S29397"/>
    </row>
    <row r="29398" spans="1:19" x14ac:dyDescent="0.3">
      <c r="A29398" s="25"/>
      <c r="B29398"/>
      <c r="C29398"/>
      <c r="D29398"/>
      <c r="E29398"/>
      <c r="F29398"/>
      <c r="G29398"/>
      <c r="H29398"/>
      <c r="I29398"/>
      <c r="K29398"/>
      <c r="L29398"/>
      <c r="M29398"/>
      <c r="N29398"/>
      <c r="O29398"/>
      <c r="P29398"/>
      <c r="S29398"/>
    </row>
    <row r="29399" spans="1:19" x14ac:dyDescent="0.3">
      <c r="A29399" s="25"/>
      <c r="B29399"/>
      <c r="C29399"/>
      <c r="D29399"/>
      <c r="E29399"/>
      <c r="F29399"/>
      <c r="G29399"/>
      <c r="H29399"/>
      <c r="I29399"/>
      <c r="K29399"/>
      <c r="L29399"/>
      <c r="M29399"/>
      <c r="N29399"/>
      <c r="O29399"/>
      <c r="P29399"/>
      <c r="S29399"/>
    </row>
    <row r="29400" spans="1:19" x14ac:dyDescent="0.3">
      <c r="A29400" s="25"/>
      <c r="B29400"/>
      <c r="C29400"/>
      <c r="D29400"/>
      <c r="E29400"/>
      <c r="F29400"/>
      <c r="G29400"/>
      <c r="H29400"/>
      <c r="I29400"/>
      <c r="K29400"/>
      <c r="L29400"/>
      <c r="M29400"/>
      <c r="N29400"/>
      <c r="O29400"/>
      <c r="P29400"/>
      <c r="S29400"/>
    </row>
    <row r="29401" spans="1:19" x14ac:dyDescent="0.3">
      <c r="A29401" s="25"/>
      <c r="B29401"/>
      <c r="C29401"/>
      <c r="D29401"/>
      <c r="E29401"/>
      <c r="F29401"/>
      <c r="G29401"/>
      <c r="H29401"/>
      <c r="I29401"/>
      <c r="K29401"/>
      <c r="L29401"/>
      <c r="M29401"/>
      <c r="N29401"/>
      <c r="O29401"/>
      <c r="P29401"/>
      <c r="S29401"/>
    </row>
    <row r="29402" spans="1:19" x14ac:dyDescent="0.3">
      <c r="A29402" s="25"/>
      <c r="B29402"/>
      <c r="C29402"/>
      <c r="D29402"/>
      <c r="E29402"/>
      <c r="F29402"/>
      <c r="G29402"/>
      <c r="H29402"/>
      <c r="I29402"/>
      <c r="K29402"/>
      <c r="L29402"/>
      <c r="M29402"/>
      <c r="N29402"/>
      <c r="O29402"/>
      <c r="P29402"/>
      <c r="S29402"/>
    </row>
    <row r="29403" spans="1:19" x14ac:dyDescent="0.3">
      <c r="A29403" s="25"/>
      <c r="B29403"/>
      <c r="C29403"/>
      <c r="D29403"/>
      <c r="E29403"/>
      <c r="F29403"/>
      <c r="G29403"/>
      <c r="H29403"/>
      <c r="I29403"/>
      <c r="K29403"/>
      <c r="L29403"/>
      <c r="M29403"/>
      <c r="N29403"/>
      <c r="O29403"/>
      <c r="P29403"/>
      <c r="S29403"/>
    </row>
    <row r="29404" spans="1:19" x14ac:dyDescent="0.3">
      <c r="A29404" s="25"/>
      <c r="B29404"/>
      <c r="C29404"/>
      <c r="D29404"/>
      <c r="E29404"/>
      <c r="F29404"/>
      <c r="G29404"/>
      <c r="H29404"/>
      <c r="I29404"/>
      <c r="K29404"/>
      <c r="L29404"/>
      <c r="M29404"/>
      <c r="N29404"/>
      <c r="O29404"/>
      <c r="P29404"/>
      <c r="S29404"/>
    </row>
    <row r="29405" spans="1:19" x14ac:dyDescent="0.3">
      <c r="A29405" s="25"/>
      <c r="B29405"/>
      <c r="C29405"/>
      <c r="D29405"/>
      <c r="E29405"/>
      <c r="F29405"/>
      <c r="G29405"/>
      <c r="H29405"/>
      <c r="I29405"/>
      <c r="K29405"/>
      <c r="L29405"/>
      <c r="M29405"/>
      <c r="N29405"/>
      <c r="O29405"/>
      <c r="P29405"/>
      <c r="S29405"/>
    </row>
    <row r="29406" spans="1:19" x14ac:dyDescent="0.3">
      <c r="A29406" s="25"/>
      <c r="B29406"/>
      <c r="C29406"/>
      <c r="D29406"/>
      <c r="E29406"/>
      <c r="F29406"/>
      <c r="G29406"/>
      <c r="H29406"/>
      <c r="I29406"/>
      <c r="K29406"/>
      <c r="L29406"/>
      <c r="M29406"/>
      <c r="N29406"/>
      <c r="O29406"/>
      <c r="P29406"/>
      <c r="S29406"/>
    </row>
    <row r="29407" spans="1:19" x14ac:dyDescent="0.3">
      <c r="A29407" s="25"/>
      <c r="B29407"/>
      <c r="C29407"/>
      <c r="D29407"/>
      <c r="E29407"/>
      <c r="F29407"/>
      <c r="G29407"/>
      <c r="H29407"/>
      <c r="I29407"/>
      <c r="K29407"/>
      <c r="L29407"/>
      <c r="M29407"/>
      <c r="N29407"/>
      <c r="O29407"/>
      <c r="P29407"/>
      <c r="S29407"/>
    </row>
    <row r="29408" spans="1:19" x14ac:dyDescent="0.3">
      <c r="A29408" s="25"/>
      <c r="B29408"/>
      <c r="C29408"/>
      <c r="D29408"/>
      <c r="E29408"/>
      <c r="F29408"/>
      <c r="G29408"/>
      <c r="H29408"/>
      <c r="I29408"/>
      <c r="K29408"/>
      <c r="L29408"/>
      <c r="M29408"/>
      <c r="N29408"/>
      <c r="O29408"/>
      <c r="P29408"/>
      <c r="S29408"/>
    </row>
    <row r="29409" spans="1:19" x14ac:dyDescent="0.3">
      <c r="A29409" s="25"/>
      <c r="B29409"/>
      <c r="C29409"/>
      <c r="D29409"/>
      <c r="E29409"/>
      <c r="F29409"/>
      <c r="G29409"/>
      <c r="H29409"/>
      <c r="I29409"/>
      <c r="K29409"/>
      <c r="L29409"/>
      <c r="M29409"/>
      <c r="N29409"/>
      <c r="O29409"/>
      <c r="P29409"/>
      <c r="S29409"/>
    </row>
    <row r="29410" spans="1:19" x14ac:dyDescent="0.3">
      <c r="A29410" s="25"/>
      <c r="B29410"/>
      <c r="C29410"/>
      <c r="D29410"/>
      <c r="E29410"/>
      <c r="F29410"/>
      <c r="G29410"/>
      <c r="H29410"/>
      <c r="I29410"/>
      <c r="K29410"/>
      <c r="L29410"/>
      <c r="M29410"/>
      <c r="N29410"/>
      <c r="O29410"/>
      <c r="P29410"/>
      <c r="S29410"/>
    </row>
    <row r="29411" spans="1:19" x14ac:dyDescent="0.3">
      <c r="A29411" s="25"/>
      <c r="B29411"/>
      <c r="C29411"/>
      <c r="D29411"/>
      <c r="E29411"/>
      <c r="F29411"/>
      <c r="G29411"/>
      <c r="H29411"/>
      <c r="I29411"/>
      <c r="K29411"/>
      <c r="L29411"/>
      <c r="M29411"/>
      <c r="N29411"/>
      <c r="O29411"/>
      <c r="P29411"/>
      <c r="S29411"/>
    </row>
    <row r="29412" spans="1:19" x14ac:dyDescent="0.3">
      <c r="A29412" s="25"/>
      <c r="B29412"/>
      <c r="C29412"/>
      <c r="D29412"/>
      <c r="E29412"/>
      <c r="F29412"/>
      <c r="G29412"/>
      <c r="H29412"/>
      <c r="I29412"/>
      <c r="K29412"/>
      <c r="L29412"/>
      <c r="M29412"/>
      <c r="N29412"/>
      <c r="O29412"/>
      <c r="P29412"/>
      <c r="S29412"/>
    </row>
    <row r="29413" spans="1:19" x14ac:dyDescent="0.3">
      <c r="A29413" s="25"/>
      <c r="B29413"/>
      <c r="C29413"/>
      <c r="D29413"/>
      <c r="E29413"/>
      <c r="F29413"/>
      <c r="G29413"/>
      <c r="H29413"/>
      <c r="I29413"/>
      <c r="K29413"/>
      <c r="L29413"/>
      <c r="M29413"/>
      <c r="N29413"/>
      <c r="O29413"/>
      <c r="P29413"/>
      <c r="S29413"/>
    </row>
    <row r="29414" spans="1:19" x14ac:dyDescent="0.3">
      <c r="A29414" s="25"/>
      <c r="B29414"/>
      <c r="C29414"/>
      <c r="D29414"/>
      <c r="E29414"/>
      <c r="F29414"/>
      <c r="G29414"/>
      <c r="H29414"/>
      <c r="I29414"/>
      <c r="K29414"/>
      <c r="L29414"/>
      <c r="M29414"/>
      <c r="N29414"/>
      <c r="O29414"/>
      <c r="P29414"/>
      <c r="S29414"/>
    </row>
    <row r="29415" spans="1:19" x14ac:dyDescent="0.3">
      <c r="A29415" s="25"/>
      <c r="B29415"/>
      <c r="C29415"/>
      <c r="D29415"/>
      <c r="E29415"/>
      <c r="F29415"/>
      <c r="G29415"/>
      <c r="H29415"/>
      <c r="I29415"/>
      <c r="K29415"/>
      <c r="L29415"/>
      <c r="M29415"/>
      <c r="N29415"/>
      <c r="O29415"/>
      <c r="P29415"/>
      <c r="S29415"/>
    </row>
    <row r="29416" spans="1:19" x14ac:dyDescent="0.3">
      <c r="A29416" s="25"/>
      <c r="B29416"/>
      <c r="C29416"/>
      <c r="D29416"/>
      <c r="E29416"/>
      <c r="F29416"/>
      <c r="G29416"/>
      <c r="H29416"/>
      <c r="I29416"/>
      <c r="K29416"/>
      <c r="L29416"/>
      <c r="M29416"/>
      <c r="N29416"/>
      <c r="O29416"/>
      <c r="P29416"/>
      <c r="S29416"/>
    </row>
    <row r="29417" spans="1:19" x14ac:dyDescent="0.3">
      <c r="A29417" s="25"/>
      <c r="B29417"/>
      <c r="C29417"/>
      <c r="D29417"/>
      <c r="E29417"/>
      <c r="F29417"/>
      <c r="G29417"/>
      <c r="H29417"/>
      <c r="I29417"/>
      <c r="K29417"/>
      <c r="L29417"/>
      <c r="M29417"/>
      <c r="N29417"/>
      <c r="O29417"/>
      <c r="P29417"/>
      <c r="S29417"/>
    </row>
    <row r="29418" spans="1:19" x14ac:dyDescent="0.3">
      <c r="A29418" s="25"/>
      <c r="B29418"/>
      <c r="C29418"/>
      <c r="D29418"/>
      <c r="E29418"/>
      <c r="F29418"/>
      <c r="G29418"/>
      <c r="H29418"/>
      <c r="I29418"/>
      <c r="K29418"/>
      <c r="L29418"/>
      <c r="M29418"/>
      <c r="N29418"/>
      <c r="O29418"/>
      <c r="P29418"/>
      <c r="S29418"/>
    </row>
    <row r="29419" spans="1:19" x14ac:dyDescent="0.3">
      <c r="A29419" s="25"/>
      <c r="B29419"/>
      <c r="C29419"/>
      <c r="D29419"/>
      <c r="E29419"/>
      <c r="F29419"/>
      <c r="G29419"/>
      <c r="H29419"/>
      <c r="I29419"/>
      <c r="K29419"/>
      <c r="L29419"/>
      <c r="M29419"/>
      <c r="N29419"/>
      <c r="O29419"/>
      <c r="P29419"/>
      <c r="S29419"/>
    </row>
    <row r="29420" spans="1:19" x14ac:dyDescent="0.3">
      <c r="A29420" s="25"/>
      <c r="B29420"/>
      <c r="C29420"/>
      <c r="D29420"/>
      <c r="E29420"/>
      <c r="F29420"/>
      <c r="G29420"/>
      <c r="H29420"/>
      <c r="I29420"/>
      <c r="K29420"/>
      <c r="L29420"/>
      <c r="M29420"/>
      <c r="N29420"/>
      <c r="O29420"/>
      <c r="P29420"/>
      <c r="S29420"/>
    </row>
    <row r="29421" spans="1:19" x14ac:dyDescent="0.3">
      <c r="A29421" s="25"/>
      <c r="B29421"/>
      <c r="C29421"/>
      <c r="D29421"/>
      <c r="E29421"/>
      <c r="F29421"/>
      <c r="G29421"/>
      <c r="H29421"/>
      <c r="I29421"/>
      <c r="K29421"/>
      <c r="L29421"/>
      <c r="M29421"/>
      <c r="N29421"/>
      <c r="O29421"/>
      <c r="P29421"/>
      <c r="S29421"/>
    </row>
    <row r="29422" spans="1:19" x14ac:dyDescent="0.3">
      <c r="A29422" s="25"/>
      <c r="B29422"/>
      <c r="C29422"/>
      <c r="D29422"/>
      <c r="E29422"/>
      <c r="F29422"/>
      <c r="G29422"/>
      <c r="H29422"/>
      <c r="I29422"/>
      <c r="K29422"/>
      <c r="L29422"/>
      <c r="M29422"/>
      <c r="N29422"/>
      <c r="O29422"/>
      <c r="P29422"/>
      <c r="S29422"/>
    </row>
    <row r="29423" spans="1:19" x14ac:dyDescent="0.3">
      <c r="A29423" s="25"/>
      <c r="B29423"/>
      <c r="C29423"/>
      <c r="D29423"/>
      <c r="E29423"/>
      <c r="F29423"/>
      <c r="G29423"/>
      <c r="H29423"/>
      <c r="I29423"/>
      <c r="K29423"/>
      <c r="L29423"/>
      <c r="M29423"/>
      <c r="N29423"/>
      <c r="O29423"/>
      <c r="P29423"/>
      <c r="S29423"/>
    </row>
    <row r="29424" spans="1:19" x14ac:dyDescent="0.3">
      <c r="A29424" s="25"/>
      <c r="B29424"/>
      <c r="C29424"/>
      <c r="D29424"/>
      <c r="E29424"/>
      <c r="F29424"/>
      <c r="G29424"/>
      <c r="H29424"/>
      <c r="I29424"/>
      <c r="K29424"/>
      <c r="L29424"/>
      <c r="M29424"/>
      <c r="N29424"/>
      <c r="O29424"/>
      <c r="P29424"/>
      <c r="S29424"/>
    </row>
    <row r="29425" spans="1:19" x14ac:dyDescent="0.3">
      <c r="A29425" s="25"/>
      <c r="B29425"/>
      <c r="C29425"/>
      <c r="D29425"/>
      <c r="E29425"/>
      <c r="F29425"/>
      <c r="G29425"/>
      <c r="H29425"/>
      <c r="I29425"/>
      <c r="K29425"/>
      <c r="L29425"/>
      <c r="M29425"/>
      <c r="N29425"/>
      <c r="O29425"/>
      <c r="P29425"/>
      <c r="S29425"/>
    </row>
    <row r="29426" spans="1:19" x14ac:dyDescent="0.3">
      <c r="A29426" s="25"/>
      <c r="B29426"/>
      <c r="C29426"/>
      <c r="D29426"/>
      <c r="E29426"/>
      <c r="F29426"/>
      <c r="G29426"/>
      <c r="H29426"/>
      <c r="I29426"/>
      <c r="K29426"/>
      <c r="L29426"/>
      <c r="M29426"/>
      <c r="N29426"/>
      <c r="O29426"/>
      <c r="P29426"/>
      <c r="S29426"/>
    </row>
    <row r="29427" spans="1:19" x14ac:dyDescent="0.3">
      <c r="A29427" s="25"/>
      <c r="B29427"/>
      <c r="C29427"/>
      <c r="D29427"/>
      <c r="E29427"/>
      <c r="F29427"/>
      <c r="G29427"/>
      <c r="H29427"/>
      <c r="I29427"/>
      <c r="K29427"/>
      <c r="L29427"/>
      <c r="M29427"/>
      <c r="N29427"/>
      <c r="O29427"/>
      <c r="P29427"/>
      <c r="S29427"/>
    </row>
    <row r="29428" spans="1:19" x14ac:dyDescent="0.3">
      <c r="A29428" s="25"/>
      <c r="B29428"/>
      <c r="C29428"/>
      <c r="D29428"/>
      <c r="E29428"/>
      <c r="F29428"/>
      <c r="G29428"/>
      <c r="H29428"/>
      <c r="I29428"/>
      <c r="K29428"/>
      <c r="L29428"/>
      <c r="M29428"/>
      <c r="N29428"/>
      <c r="O29428"/>
      <c r="P29428"/>
      <c r="S29428"/>
    </row>
    <row r="29429" spans="1:19" x14ac:dyDescent="0.3">
      <c r="A29429" s="25"/>
      <c r="B29429"/>
      <c r="C29429"/>
      <c r="D29429"/>
      <c r="E29429"/>
      <c r="F29429"/>
      <c r="G29429"/>
      <c r="H29429"/>
      <c r="I29429"/>
      <c r="K29429"/>
      <c r="L29429"/>
      <c r="M29429"/>
      <c r="N29429"/>
      <c r="O29429"/>
      <c r="P29429"/>
      <c r="S29429"/>
    </row>
    <row r="29430" spans="1:19" x14ac:dyDescent="0.3">
      <c r="A29430" s="25"/>
      <c r="B29430"/>
      <c r="C29430"/>
      <c r="D29430"/>
      <c r="E29430"/>
      <c r="F29430"/>
      <c r="G29430"/>
      <c r="H29430"/>
      <c r="I29430"/>
      <c r="K29430"/>
      <c r="L29430"/>
      <c r="M29430"/>
      <c r="N29430"/>
      <c r="O29430"/>
      <c r="P29430"/>
      <c r="S29430"/>
    </row>
    <row r="29431" spans="1:19" x14ac:dyDescent="0.3">
      <c r="A29431" s="25"/>
      <c r="B29431"/>
      <c r="C29431"/>
      <c r="D29431"/>
      <c r="E29431"/>
      <c r="F29431"/>
      <c r="G29431"/>
      <c r="H29431"/>
      <c r="I29431"/>
      <c r="K29431"/>
      <c r="L29431"/>
      <c r="M29431"/>
      <c r="N29431"/>
      <c r="O29431"/>
      <c r="P29431"/>
      <c r="S29431"/>
    </row>
    <row r="29432" spans="1:19" x14ac:dyDescent="0.3">
      <c r="A29432" s="25"/>
      <c r="B29432"/>
      <c r="C29432"/>
      <c r="D29432"/>
      <c r="E29432"/>
      <c r="F29432"/>
      <c r="G29432"/>
      <c r="H29432"/>
      <c r="I29432"/>
      <c r="K29432"/>
      <c r="L29432"/>
      <c r="M29432"/>
      <c r="N29432"/>
      <c r="O29432"/>
      <c r="P29432"/>
      <c r="S29432"/>
    </row>
    <row r="29433" spans="1:19" x14ac:dyDescent="0.3">
      <c r="A29433" s="25"/>
      <c r="B29433"/>
      <c r="C29433"/>
      <c r="D29433"/>
      <c r="E29433"/>
      <c r="F29433"/>
      <c r="G29433"/>
      <c r="H29433"/>
      <c r="I29433"/>
      <c r="K29433"/>
      <c r="L29433"/>
      <c r="M29433"/>
      <c r="N29433"/>
      <c r="O29433"/>
      <c r="P29433"/>
      <c r="S29433"/>
    </row>
    <row r="29434" spans="1:19" x14ac:dyDescent="0.3">
      <c r="A29434" s="25"/>
      <c r="B29434"/>
      <c r="C29434"/>
      <c r="D29434"/>
      <c r="E29434"/>
      <c r="F29434"/>
      <c r="G29434"/>
      <c r="H29434"/>
      <c r="I29434"/>
      <c r="K29434"/>
      <c r="L29434"/>
      <c r="M29434"/>
      <c r="N29434"/>
      <c r="O29434"/>
      <c r="P29434"/>
      <c r="S29434"/>
    </row>
    <row r="29435" spans="1:19" x14ac:dyDescent="0.3">
      <c r="A29435" s="25"/>
      <c r="B29435"/>
      <c r="C29435"/>
      <c r="D29435"/>
      <c r="E29435"/>
      <c r="F29435"/>
      <c r="G29435"/>
      <c r="H29435"/>
      <c r="I29435"/>
      <c r="K29435"/>
      <c r="L29435"/>
      <c r="M29435"/>
      <c r="N29435"/>
      <c r="O29435"/>
      <c r="P29435"/>
      <c r="S29435"/>
    </row>
    <row r="29436" spans="1:19" x14ac:dyDescent="0.3">
      <c r="A29436" s="25"/>
      <c r="B29436"/>
      <c r="C29436"/>
      <c r="D29436"/>
      <c r="E29436"/>
      <c r="F29436"/>
      <c r="G29436"/>
      <c r="H29436"/>
      <c r="I29436"/>
      <c r="K29436"/>
      <c r="L29436"/>
      <c r="M29436"/>
      <c r="N29436"/>
      <c r="O29436"/>
      <c r="P29436"/>
      <c r="S29436"/>
    </row>
    <row r="29437" spans="1:19" x14ac:dyDescent="0.3">
      <c r="A29437" s="25"/>
      <c r="B29437"/>
      <c r="C29437"/>
      <c r="D29437"/>
      <c r="E29437"/>
      <c r="F29437"/>
      <c r="G29437"/>
      <c r="H29437"/>
      <c r="I29437"/>
      <c r="K29437"/>
      <c r="L29437"/>
      <c r="M29437"/>
      <c r="N29437"/>
      <c r="O29437"/>
      <c r="P29437"/>
      <c r="S29437"/>
    </row>
    <row r="29438" spans="1:19" x14ac:dyDescent="0.3">
      <c r="A29438" s="25"/>
      <c r="B29438"/>
      <c r="C29438"/>
      <c r="D29438"/>
      <c r="E29438"/>
      <c r="F29438"/>
      <c r="G29438"/>
      <c r="H29438"/>
      <c r="I29438"/>
      <c r="K29438"/>
      <c r="L29438"/>
      <c r="M29438"/>
      <c r="N29438"/>
      <c r="O29438"/>
      <c r="P29438"/>
      <c r="S29438"/>
    </row>
    <row r="29439" spans="1:19" x14ac:dyDescent="0.3">
      <c r="A29439" s="25"/>
      <c r="B29439"/>
      <c r="C29439"/>
      <c r="D29439"/>
      <c r="E29439"/>
      <c r="F29439"/>
      <c r="G29439"/>
      <c r="H29439"/>
      <c r="I29439"/>
      <c r="K29439"/>
      <c r="L29439"/>
      <c r="M29439"/>
      <c r="N29439"/>
      <c r="O29439"/>
      <c r="P29439"/>
      <c r="S29439"/>
    </row>
    <row r="29440" spans="1:19" x14ac:dyDescent="0.3">
      <c r="A29440" s="25"/>
      <c r="B29440"/>
      <c r="C29440"/>
      <c r="D29440"/>
      <c r="E29440"/>
      <c r="F29440"/>
      <c r="G29440"/>
      <c r="H29440"/>
      <c r="I29440"/>
      <c r="K29440"/>
      <c r="L29440"/>
      <c r="M29440"/>
      <c r="N29440"/>
      <c r="O29440"/>
      <c r="P29440"/>
      <c r="S29440"/>
    </row>
    <row r="29441" spans="1:19" x14ac:dyDescent="0.3">
      <c r="A29441" s="25"/>
      <c r="B29441"/>
      <c r="C29441"/>
      <c r="D29441"/>
      <c r="E29441"/>
      <c r="F29441"/>
      <c r="G29441"/>
      <c r="H29441"/>
      <c r="I29441"/>
      <c r="K29441"/>
      <c r="L29441"/>
      <c r="M29441"/>
      <c r="N29441"/>
      <c r="O29441"/>
      <c r="P29441"/>
      <c r="S29441"/>
    </row>
    <row r="29442" spans="1:19" x14ac:dyDescent="0.3">
      <c r="A29442" s="25"/>
      <c r="B29442"/>
      <c r="C29442"/>
      <c r="D29442"/>
      <c r="E29442"/>
      <c r="F29442"/>
      <c r="G29442"/>
      <c r="H29442"/>
      <c r="I29442"/>
      <c r="K29442"/>
      <c r="L29442"/>
      <c r="M29442"/>
      <c r="N29442"/>
      <c r="O29442"/>
      <c r="P29442"/>
      <c r="S29442"/>
    </row>
    <row r="29443" spans="1:19" x14ac:dyDescent="0.3">
      <c r="A29443" s="25"/>
      <c r="B29443"/>
      <c r="C29443"/>
      <c r="D29443"/>
      <c r="E29443"/>
      <c r="F29443"/>
      <c r="G29443"/>
      <c r="H29443"/>
      <c r="I29443"/>
      <c r="K29443"/>
      <c r="L29443"/>
      <c r="M29443"/>
      <c r="N29443"/>
      <c r="O29443"/>
      <c r="P29443"/>
      <c r="S29443"/>
    </row>
    <row r="29444" spans="1:19" x14ac:dyDescent="0.3">
      <c r="A29444" s="25"/>
      <c r="B29444"/>
      <c r="C29444"/>
      <c r="D29444"/>
      <c r="E29444"/>
      <c r="F29444"/>
      <c r="G29444"/>
      <c r="H29444"/>
      <c r="I29444"/>
      <c r="K29444"/>
      <c r="L29444"/>
      <c r="M29444"/>
      <c r="N29444"/>
      <c r="O29444"/>
      <c r="P29444"/>
      <c r="S29444"/>
    </row>
    <row r="29445" spans="1:19" x14ac:dyDescent="0.3">
      <c r="A29445" s="25"/>
      <c r="B29445"/>
      <c r="C29445"/>
      <c r="D29445"/>
      <c r="E29445"/>
      <c r="F29445"/>
      <c r="G29445"/>
      <c r="H29445"/>
      <c r="I29445"/>
      <c r="K29445"/>
      <c r="L29445"/>
      <c r="M29445"/>
      <c r="N29445"/>
      <c r="O29445"/>
      <c r="P29445"/>
      <c r="S29445"/>
    </row>
    <row r="29446" spans="1:19" x14ac:dyDescent="0.3">
      <c r="A29446" s="25"/>
      <c r="B29446"/>
      <c r="C29446"/>
      <c r="D29446"/>
      <c r="E29446"/>
      <c r="F29446"/>
      <c r="G29446"/>
      <c r="H29446"/>
      <c r="I29446"/>
      <c r="K29446"/>
      <c r="L29446"/>
      <c r="M29446"/>
      <c r="N29446"/>
      <c r="O29446"/>
      <c r="P29446"/>
      <c r="S29446"/>
    </row>
    <row r="29447" spans="1:19" x14ac:dyDescent="0.3">
      <c r="A29447" s="25"/>
      <c r="B29447"/>
      <c r="C29447"/>
      <c r="D29447"/>
      <c r="E29447"/>
      <c r="F29447"/>
      <c r="G29447"/>
      <c r="H29447"/>
      <c r="I29447"/>
      <c r="K29447"/>
      <c r="L29447"/>
      <c r="M29447"/>
      <c r="N29447"/>
      <c r="O29447"/>
      <c r="P29447"/>
      <c r="S29447"/>
    </row>
    <row r="29448" spans="1:19" x14ac:dyDescent="0.3">
      <c r="A29448" s="25"/>
      <c r="B29448"/>
      <c r="C29448"/>
      <c r="D29448"/>
      <c r="E29448"/>
      <c r="F29448"/>
      <c r="G29448"/>
      <c r="H29448"/>
      <c r="I29448"/>
      <c r="K29448"/>
      <c r="L29448"/>
      <c r="M29448"/>
      <c r="N29448"/>
      <c r="O29448"/>
      <c r="P29448"/>
      <c r="S29448"/>
    </row>
    <row r="29449" spans="1:19" x14ac:dyDescent="0.3">
      <c r="A29449" s="25"/>
      <c r="B29449"/>
      <c r="C29449"/>
      <c r="D29449"/>
      <c r="E29449"/>
      <c r="F29449"/>
      <c r="G29449"/>
      <c r="H29449"/>
      <c r="I29449"/>
      <c r="K29449"/>
      <c r="L29449"/>
      <c r="M29449"/>
      <c r="N29449"/>
      <c r="O29449"/>
      <c r="P29449"/>
      <c r="S29449"/>
    </row>
    <row r="29450" spans="1:19" x14ac:dyDescent="0.3">
      <c r="A29450" s="25"/>
      <c r="B29450"/>
      <c r="C29450"/>
      <c r="D29450"/>
      <c r="E29450"/>
      <c r="F29450"/>
      <c r="G29450"/>
      <c r="H29450"/>
      <c r="I29450"/>
      <c r="K29450"/>
      <c r="L29450"/>
      <c r="M29450"/>
      <c r="N29450"/>
      <c r="O29450"/>
      <c r="P29450"/>
      <c r="S29450"/>
    </row>
    <row r="29451" spans="1:19" x14ac:dyDescent="0.3">
      <c r="A29451" s="25"/>
      <c r="B29451"/>
      <c r="C29451"/>
      <c r="D29451"/>
      <c r="E29451"/>
      <c r="F29451"/>
      <c r="G29451"/>
      <c r="H29451"/>
      <c r="I29451"/>
      <c r="K29451"/>
      <c r="L29451"/>
      <c r="M29451"/>
      <c r="N29451"/>
      <c r="O29451"/>
      <c r="P29451"/>
      <c r="S29451"/>
    </row>
    <row r="29452" spans="1:19" x14ac:dyDescent="0.3">
      <c r="A29452" s="25"/>
      <c r="B29452"/>
      <c r="C29452"/>
      <c r="D29452"/>
      <c r="E29452"/>
      <c r="F29452"/>
      <c r="G29452"/>
      <c r="H29452"/>
      <c r="I29452"/>
      <c r="K29452"/>
      <c r="L29452"/>
      <c r="M29452"/>
      <c r="N29452"/>
      <c r="O29452"/>
      <c r="P29452"/>
      <c r="S29452"/>
    </row>
    <row r="29453" spans="1:19" x14ac:dyDescent="0.3">
      <c r="A29453" s="25"/>
      <c r="B29453"/>
      <c r="C29453"/>
      <c r="D29453"/>
      <c r="E29453"/>
      <c r="F29453"/>
      <c r="G29453"/>
      <c r="H29453"/>
      <c r="I29453"/>
      <c r="K29453"/>
      <c r="L29453"/>
      <c r="M29453"/>
      <c r="N29453"/>
      <c r="O29453"/>
      <c r="P29453"/>
      <c r="S29453"/>
    </row>
    <row r="29454" spans="1:19" x14ac:dyDescent="0.3">
      <c r="A29454" s="25"/>
      <c r="B29454"/>
      <c r="C29454"/>
      <c r="D29454"/>
      <c r="E29454"/>
      <c r="F29454"/>
      <c r="G29454"/>
      <c r="H29454"/>
      <c r="I29454"/>
      <c r="K29454"/>
      <c r="L29454"/>
      <c r="M29454"/>
      <c r="N29454"/>
      <c r="O29454"/>
      <c r="P29454"/>
      <c r="S29454"/>
    </row>
    <row r="29455" spans="1:19" x14ac:dyDescent="0.3">
      <c r="A29455" s="25"/>
      <c r="B29455"/>
      <c r="C29455"/>
      <c r="D29455"/>
      <c r="E29455"/>
      <c r="F29455"/>
      <c r="G29455"/>
      <c r="H29455"/>
      <c r="I29455"/>
      <c r="K29455"/>
      <c r="L29455"/>
      <c r="M29455"/>
      <c r="N29455"/>
      <c r="O29455"/>
      <c r="P29455"/>
      <c r="S29455"/>
    </row>
    <row r="29456" spans="1:19" x14ac:dyDescent="0.3">
      <c r="A29456" s="25"/>
      <c r="B29456"/>
      <c r="C29456"/>
      <c r="D29456"/>
      <c r="E29456"/>
      <c r="F29456"/>
      <c r="G29456"/>
      <c r="H29456"/>
      <c r="I29456"/>
      <c r="K29456"/>
      <c r="L29456"/>
      <c r="M29456"/>
      <c r="N29456"/>
      <c r="O29456"/>
      <c r="P29456"/>
      <c r="S29456"/>
    </row>
    <row r="29457" spans="1:19" x14ac:dyDescent="0.3">
      <c r="A29457" s="25"/>
      <c r="B29457"/>
      <c r="C29457"/>
      <c r="D29457"/>
      <c r="E29457"/>
      <c r="F29457"/>
      <c r="G29457"/>
      <c r="H29457"/>
      <c r="I29457"/>
      <c r="K29457"/>
      <c r="L29457"/>
      <c r="M29457"/>
      <c r="N29457"/>
      <c r="O29457"/>
      <c r="P29457"/>
      <c r="S29457"/>
    </row>
    <row r="29458" spans="1:19" x14ac:dyDescent="0.3">
      <c r="A29458" s="25"/>
      <c r="B29458"/>
      <c r="C29458"/>
      <c r="D29458"/>
      <c r="E29458"/>
      <c r="F29458"/>
      <c r="G29458"/>
      <c r="H29458"/>
      <c r="I29458"/>
      <c r="K29458"/>
      <c r="L29458"/>
      <c r="M29458"/>
      <c r="N29458"/>
      <c r="O29458"/>
      <c r="P29458"/>
      <c r="S29458"/>
    </row>
    <row r="29459" spans="1:19" x14ac:dyDescent="0.3">
      <c r="A29459" s="25"/>
      <c r="B29459"/>
      <c r="C29459"/>
      <c r="D29459"/>
      <c r="E29459"/>
      <c r="F29459"/>
      <c r="G29459"/>
      <c r="H29459"/>
      <c r="I29459"/>
      <c r="K29459"/>
      <c r="L29459"/>
      <c r="M29459"/>
      <c r="N29459"/>
      <c r="O29459"/>
      <c r="P29459"/>
      <c r="S29459"/>
    </row>
    <row r="29460" spans="1:19" x14ac:dyDescent="0.3">
      <c r="A29460" s="25"/>
      <c r="B29460"/>
      <c r="C29460"/>
      <c r="D29460"/>
      <c r="E29460"/>
      <c r="F29460"/>
      <c r="G29460"/>
      <c r="H29460"/>
      <c r="I29460"/>
      <c r="K29460"/>
      <c r="L29460"/>
      <c r="M29460"/>
      <c r="N29460"/>
      <c r="O29460"/>
      <c r="P29460"/>
      <c r="S29460"/>
    </row>
    <row r="29461" spans="1:19" x14ac:dyDescent="0.3">
      <c r="A29461" s="25"/>
      <c r="B29461"/>
      <c r="C29461"/>
      <c r="D29461"/>
      <c r="E29461"/>
      <c r="F29461"/>
      <c r="G29461"/>
      <c r="H29461"/>
      <c r="I29461"/>
      <c r="K29461"/>
      <c r="L29461"/>
      <c r="M29461"/>
      <c r="N29461"/>
      <c r="O29461"/>
      <c r="P29461"/>
      <c r="S29461"/>
    </row>
    <row r="29462" spans="1:19" x14ac:dyDescent="0.3">
      <c r="A29462" s="25"/>
      <c r="B29462"/>
      <c r="C29462"/>
      <c r="D29462"/>
      <c r="E29462"/>
      <c r="F29462"/>
      <c r="G29462"/>
      <c r="H29462"/>
      <c r="I29462"/>
      <c r="K29462"/>
      <c r="L29462"/>
      <c r="M29462"/>
      <c r="N29462"/>
      <c r="O29462"/>
      <c r="P29462"/>
      <c r="S29462"/>
    </row>
    <row r="29463" spans="1:19" x14ac:dyDescent="0.3">
      <c r="A29463" s="25"/>
      <c r="B29463"/>
      <c r="C29463"/>
      <c r="D29463"/>
      <c r="E29463"/>
      <c r="F29463"/>
      <c r="G29463"/>
      <c r="H29463"/>
      <c r="I29463"/>
      <c r="K29463"/>
      <c r="L29463"/>
      <c r="M29463"/>
      <c r="N29463"/>
      <c r="O29463"/>
      <c r="P29463"/>
      <c r="S29463"/>
    </row>
    <row r="29464" spans="1:19" x14ac:dyDescent="0.3">
      <c r="A29464" s="25"/>
      <c r="B29464"/>
      <c r="C29464"/>
      <c r="D29464"/>
      <c r="E29464"/>
      <c r="F29464"/>
      <c r="G29464"/>
      <c r="H29464"/>
      <c r="I29464"/>
      <c r="K29464"/>
      <c r="L29464"/>
      <c r="M29464"/>
      <c r="N29464"/>
      <c r="O29464"/>
      <c r="P29464"/>
      <c r="S29464"/>
    </row>
    <row r="29465" spans="1:19" x14ac:dyDescent="0.3">
      <c r="A29465" s="25"/>
      <c r="B29465"/>
      <c r="C29465"/>
      <c r="D29465"/>
      <c r="E29465"/>
      <c r="F29465"/>
      <c r="G29465"/>
      <c r="H29465"/>
      <c r="I29465"/>
      <c r="K29465"/>
      <c r="L29465"/>
      <c r="M29465"/>
      <c r="N29465"/>
      <c r="O29465"/>
      <c r="P29465"/>
      <c r="S29465"/>
    </row>
    <row r="29466" spans="1:19" x14ac:dyDescent="0.3">
      <c r="A29466" s="25"/>
      <c r="B29466"/>
      <c r="C29466"/>
      <c r="D29466"/>
      <c r="E29466"/>
      <c r="F29466"/>
      <c r="G29466"/>
      <c r="H29466"/>
      <c r="I29466"/>
      <c r="K29466"/>
      <c r="L29466"/>
      <c r="M29466"/>
      <c r="N29466"/>
      <c r="O29466"/>
      <c r="P29466"/>
      <c r="S29466"/>
    </row>
    <row r="29467" spans="1:19" x14ac:dyDescent="0.3">
      <c r="A29467" s="25"/>
      <c r="B29467"/>
      <c r="C29467"/>
      <c r="D29467"/>
      <c r="E29467"/>
      <c r="F29467"/>
      <c r="G29467"/>
      <c r="H29467"/>
      <c r="I29467"/>
      <c r="K29467"/>
      <c r="L29467"/>
      <c r="M29467"/>
      <c r="N29467"/>
      <c r="O29467"/>
      <c r="P29467"/>
      <c r="S29467"/>
    </row>
    <row r="29468" spans="1:19" x14ac:dyDescent="0.3">
      <c r="A29468" s="25"/>
      <c r="B29468"/>
      <c r="C29468"/>
      <c r="D29468"/>
      <c r="E29468"/>
      <c r="F29468"/>
      <c r="G29468"/>
      <c r="H29468"/>
      <c r="I29468"/>
      <c r="K29468"/>
      <c r="L29468"/>
      <c r="M29468"/>
      <c r="N29468"/>
      <c r="O29468"/>
      <c r="P29468"/>
      <c r="S29468"/>
    </row>
    <row r="29469" spans="1:19" x14ac:dyDescent="0.3">
      <c r="A29469" s="25"/>
      <c r="B29469"/>
      <c r="C29469"/>
      <c r="D29469"/>
      <c r="E29469"/>
      <c r="F29469"/>
      <c r="G29469"/>
      <c r="H29469"/>
      <c r="I29469"/>
      <c r="K29469"/>
      <c r="L29469"/>
      <c r="M29469"/>
      <c r="N29469"/>
      <c r="O29469"/>
      <c r="P29469"/>
      <c r="S29469"/>
    </row>
    <row r="29470" spans="1:19" x14ac:dyDescent="0.3">
      <c r="A29470" s="25"/>
      <c r="B29470"/>
      <c r="C29470"/>
      <c r="D29470"/>
      <c r="E29470"/>
      <c r="F29470"/>
      <c r="G29470"/>
      <c r="H29470"/>
      <c r="I29470"/>
      <c r="K29470"/>
      <c r="L29470"/>
      <c r="M29470"/>
      <c r="N29470"/>
      <c r="O29470"/>
      <c r="P29470"/>
      <c r="S29470"/>
    </row>
    <row r="29471" spans="1:19" x14ac:dyDescent="0.3">
      <c r="A29471" s="25"/>
      <c r="B29471"/>
      <c r="C29471"/>
      <c r="D29471"/>
      <c r="E29471"/>
      <c r="F29471"/>
      <c r="G29471"/>
      <c r="H29471"/>
      <c r="I29471"/>
      <c r="K29471"/>
      <c r="L29471"/>
      <c r="M29471"/>
      <c r="N29471"/>
      <c r="O29471"/>
      <c r="P29471"/>
      <c r="S29471"/>
    </row>
    <row r="29472" spans="1:19" x14ac:dyDescent="0.3">
      <c r="A29472" s="25"/>
      <c r="B29472"/>
      <c r="C29472"/>
      <c r="D29472"/>
      <c r="E29472"/>
      <c r="F29472"/>
      <c r="G29472"/>
      <c r="H29472"/>
      <c r="I29472"/>
      <c r="K29472"/>
      <c r="L29472"/>
      <c r="M29472"/>
      <c r="N29472"/>
      <c r="O29472"/>
      <c r="P29472"/>
      <c r="S29472"/>
    </row>
    <row r="29473" spans="1:19" x14ac:dyDescent="0.3">
      <c r="A29473" s="25"/>
      <c r="B29473"/>
      <c r="C29473"/>
      <c r="D29473"/>
      <c r="E29473"/>
      <c r="F29473"/>
      <c r="G29473"/>
      <c r="H29473"/>
      <c r="I29473"/>
      <c r="K29473"/>
      <c r="L29473"/>
      <c r="M29473"/>
      <c r="N29473"/>
      <c r="O29473"/>
      <c r="P29473"/>
      <c r="S29473"/>
    </row>
    <row r="29474" spans="1:19" x14ac:dyDescent="0.3">
      <c r="A29474" s="25"/>
      <c r="B29474"/>
      <c r="C29474"/>
      <c r="D29474"/>
      <c r="E29474"/>
      <c r="F29474"/>
      <c r="G29474"/>
      <c r="H29474"/>
      <c r="I29474"/>
      <c r="K29474"/>
      <c r="L29474"/>
      <c r="M29474"/>
      <c r="N29474"/>
      <c r="O29474"/>
      <c r="P29474"/>
      <c r="S29474"/>
    </row>
    <row r="29475" spans="1:19" x14ac:dyDescent="0.3">
      <c r="A29475" s="25"/>
      <c r="B29475"/>
      <c r="C29475"/>
      <c r="D29475"/>
      <c r="E29475"/>
      <c r="F29475"/>
      <c r="G29475"/>
      <c r="H29475"/>
      <c r="I29475"/>
      <c r="K29475"/>
      <c r="L29475"/>
      <c r="M29475"/>
      <c r="N29475"/>
      <c r="O29475"/>
      <c r="P29475"/>
      <c r="S29475"/>
    </row>
    <row r="29476" spans="1:19" x14ac:dyDescent="0.3">
      <c r="A29476" s="25"/>
      <c r="B29476"/>
      <c r="C29476"/>
      <c r="D29476"/>
      <c r="E29476"/>
      <c r="F29476"/>
      <c r="G29476"/>
      <c r="H29476"/>
      <c r="I29476"/>
      <c r="K29476"/>
      <c r="L29476"/>
      <c r="M29476"/>
      <c r="N29476"/>
      <c r="O29476"/>
      <c r="P29476"/>
      <c r="S29476"/>
    </row>
    <row r="29477" spans="1:19" x14ac:dyDescent="0.3">
      <c r="A29477" s="25"/>
      <c r="B29477"/>
      <c r="C29477"/>
      <c r="D29477"/>
      <c r="E29477"/>
      <c r="F29477"/>
      <c r="G29477"/>
      <c r="H29477"/>
      <c r="I29477"/>
      <c r="K29477"/>
      <c r="L29477"/>
      <c r="M29477"/>
      <c r="N29477"/>
      <c r="O29477"/>
      <c r="P29477"/>
      <c r="S29477"/>
    </row>
    <row r="29478" spans="1:19" x14ac:dyDescent="0.3">
      <c r="A29478" s="25"/>
      <c r="B29478"/>
      <c r="C29478"/>
      <c r="D29478"/>
      <c r="E29478"/>
      <c r="F29478"/>
      <c r="G29478"/>
      <c r="H29478"/>
      <c r="I29478"/>
      <c r="K29478"/>
      <c r="L29478"/>
      <c r="M29478"/>
      <c r="N29478"/>
      <c r="O29478"/>
      <c r="P29478"/>
      <c r="S29478"/>
    </row>
    <row r="29479" spans="1:19" x14ac:dyDescent="0.3">
      <c r="A29479" s="25"/>
      <c r="B29479"/>
      <c r="C29479"/>
      <c r="D29479"/>
      <c r="E29479"/>
      <c r="F29479"/>
      <c r="G29479"/>
      <c r="H29479"/>
      <c r="I29479"/>
      <c r="K29479"/>
      <c r="L29479"/>
      <c r="M29479"/>
      <c r="N29479"/>
      <c r="O29479"/>
      <c r="P29479"/>
      <c r="S29479"/>
    </row>
    <row r="29480" spans="1:19" x14ac:dyDescent="0.3">
      <c r="A29480" s="25"/>
      <c r="B29480"/>
      <c r="C29480"/>
      <c r="D29480"/>
      <c r="E29480"/>
      <c r="F29480"/>
      <c r="G29480"/>
      <c r="H29480"/>
      <c r="I29480"/>
      <c r="K29480"/>
      <c r="L29480"/>
      <c r="M29480"/>
      <c r="N29480"/>
      <c r="O29480"/>
      <c r="P29480"/>
      <c r="S29480"/>
    </row>
    <row r="29481" spans="1:19" x14ac:dyDescent="0.3">
      <c r="A29481" s="25"/>
      <c r="B29481"/>
      <c r="C29481"/>
      <c r="D29481"/>
      <c r="E29481"/>
      <c r="F29481"/>
      <c r="G29481"/>
      <c r="H29481"/>
      <c r="I29481"/>
      <c r="K29481"/>
      <c r="L29481"/>
      <c r="M29481"/>
      <c r="N29481"/>
      <c r="O29481"/>
      <c r="P29481"/>
      <c r="S29481"/>
    </row>
    <row r="29482" spans="1:19" x14ac:dyDescent="0.3">
      <c r="A29482" s="25"/>
      <c r="B29482"/>
      <c r="C29482"/>
      <c r="D29482"/>
      <c r="E29482"/>
      <c r="F29482"/>
      <c r="G29482"/>
      <c r="H29482" s="14"/>
      <c r="I29482" s="14"/>
      <c r="K29482"/>
      <c r="L29482"/>
      <c r="M29482"/>
      <c r="N29482"/>
      <c r="O29482"/>
      <c r="P29482"/>
      <c r="S29482"/>
    </row>
    <row r="29483" spans="1:19" x14ac:dyDescent="0.3">
      <c r="A29483" s="25"/>
      <c r="B29483"/>
      <c r="C29483"/>
      <c r="D29483"/>
      <c r="E29483"/>
      <c r="F29483"/>
      <c r="G29483"/>
      <c r="H29483" s="14"/>
      <c r="I29483" s="14"/>
      <c r="K29483"/>
      <c r="L29483"/>
      <c r="M29483"/>
      <c r="N29483"/>
      <c r="O29483"/>
      <c r="P29483"/>
      <c r="S29483"/>
    </row>
    <row r="29484" spans="1:19" x14ac:dyDescent="0.3">
      <c r="A29484" s="25"/>
      <c r="B29484"/>
      <c r="C29484"/>
      <c r="D29484"/>
      <c r="E29484"/>
      <c r="F29484"/>
      <c r="G29484"/>
      <c r="H29484" s="14"/>
      <c r="I29484" s="14"/>
      <c r="K29484"/>
      <c r="L29484"/>
      <c r="M29484"/>
      <c r="N29484"/>
      <c r="O29484"/>
      <c r="P29484"/>
      <c r="S29484"/>
    </row>
    <row r="29485" spans="1:19" x14ac:dyDescent="0.3">
      <c r="A29485" s="25"/>
      <c r="B29485"/>
      <c r="C29485"/>
      <c r="D29485"/>
      <c r="E29485"/>
      <c r="F29485"/>
      <c r="G29485"/>
      <c r="H29485" s="14"/>
      <c r="I29485" s="14"/>
      <c r="K29485"/>
      <c r="L29485"/>
      <c r="M29485"/>
      <c r="N29485"/>
      <c r="O29485"/>
      <c r="P29485"/>
      <c r="S29485"/>
    </row>
    <row r="29486" spans="1:19" x14ac:dyDescent="0.3">
      <c r="A29486" s="25"/>
      <c r="B29486"/>
      <c r="C29486"/>
      <c r="D29486"/>
      <c r="E29486"/>
      <c r="F29486"/>
      <c r="G29486"/>
      <c r="H29486" s="14"/>
      <c r="I29486" s="14"/>
      <c r="K29486"/>
      <c r="L29486"/>
      <c r="M29486"/>
      <c r="N29486"/>
      <c r="O29486"/>
      <c r="P29486"/>
      <c r="S29486"/>
    </row>
    <row r="29487" spans="1:19" x14ac:dyDescent="0.3">
      <c r="A29487" s="25"/>
      <c r="B29487"/>
      <c r="C29487"/>
      <c r="D29487"/>
      <c r="E29487"/>
      <c r="F29487"/>
      <c r="G29487"/>
      <c r="H29487" s="14"/>
      <c r="I29487" s="14"/>
      <c r="K29487"/>
      <c r="L29487"/>
      <c r="M29487"/>
      <c r="N29487"/>
      <c r="O29487"/>
      <c r="P29487"/>
      <c r="S29487"/>
    </row>
    <row r="29488" spans="1:19" x14ac:dyDescent="0.3">
      <c r="A29488" s="25"/>
      <c r="B29488"/>
      <c r="C29488"/>
      <c r="D29488"/>
      <c r="E29488"/>
      <c r="F29488"/>
      <c r="G29488"/>
      <c r="H29488" s="14"/>
      <c r="I29488" s="14"/>
      <c r="K29488"/>
      <c r="L29488"/>
      <c r="M29488"/>
      <c r="N29488"/>
      <c r="O29488"/>
      <c r="P29488"/>
      <c r="S29488"/>
    </row>
    <row r="29489" spans="1:19" x14ac:dyDescent="0.3">
      <c r="A29489" s="25"/>
      <c r="B29489"/>
      <c r="C29489"/>
      <c r="D29489"/>
      <c r="E29489"/>
      <c r="F29489"/>
      <c r="G29489"/>
      <c r="H29489" s="14"/>
      <c r="I29489" s="14"/>
      <c r="K29489"/>
      <c r="L29489"/>
      <c r="M29489"/>
      <c r="N29489"/>
      <c r="O29489"/>
      <c r="P29489"/>
      <c r="S29489"/>
    </row>
    <row r="29490" spans="1:19" x14ac:dyDescent="0.3">
      <c r="A29490" s="25"/>
      <c r="B29490"/>
      <c r="C29490"/>
      <c r="D29490"/>
      <c r="E29490"/>
      <c r="F29490"/>
      <c r="G29490"/>
      <c r="H29490"/>
      <c r="I29490"/>
      <c r="K29490"/>
      <c r="L29490"/>
      <c r="M29490"/>
      <c r="N29490"/>
      <c r="O29490"/>
      <c r="P29490"/>
      <c r="S29490"/>
    </row>
    <row r="29491" spans="1:19" x14ac:dyDescent="0.3">
      <c r="A29491" s="25"/>
      <c r="B29491"/>
      <c r="C29491"/>
      <c r="D29491"/>
      <c r="E29491"/>
      <c r="F29491"/>
      <c r="G29491"/>
      <c r="H29491"/>
      <c r="I29491"/>
      <c r="K29491"/>
      <c r="L29491"/>
      <c r="M29491"/>
      <c r="N29491"/>
      <c r="O29491"/>
      <c r="P29491"/>
      <c r="S29491"/>
    </row>
    <row r="29492" spans="1:19" x14ac:dyDescent="0.3">
      <c r="A29492" s="25"/>
      <c r="B29492"/>
      <c r="C29492"/>
      <c r="D29492"/>
      <c r="E29492"/>
      <c r="F29492"/>
      <c r="G29492"/>
      <c r="H29492"/>
      <c r="I29492"/>
      <c r="K29492"/>
      <c r="L29492"/>
      <c r="M29492"/>
      <c r="N29492"/>
      <c r="O29492"/>
      <c r="P29492"/>
      <c r="S29492"/>
    </row>
    <row r="29493" spans="1:19" x14ac:dyDescent="0.3">
      <c r="A29493" s="25"/>
      <c r="B29493"/>
      <c r="C29493"/>
      <c r="D29493"/>
      <c r="E29493"/>
      <c r="F29493"/>
      <c r="G29493"/>
      <c r="H29493"/>
      <c r="I29493"/>
      <c r="K29493"/>
      <c r="L29493"/>
      <c r="M29493"/>
      <c r="N29493"/>
      <c r="O29493"/>
      <c r="P29493"/>
      <c r="S29493"/>
    </row>
    <row r="29494" spans="1:19" x14ac:dyDescent="0.3">
      <c r="A29494" s="25"/>
      <c r="B29494"/>
      <c r="C29494"/>
      <c r="D29494"/>
      <c r="E29494"/>
      <c r="F29494"/>
      <c r="G29494"/>
      <c r="H29494"/>
      <c r="I29494"/>
      <c r="K29494"/>
      <c r="L29494"/>
      <c r="M29494"/>
      <c r="N29494"/>
      <c r="O29494"/>
      <c r="P29494"/>
      <c r="S29494"/>
    </row>
    <row r="29495" spans="1:19" x14ac:dyDescent="0.3">
      <c r="A29495" s="25"/>
      <c r="B29495"/>
      <c r="C29495"/>
      <c r="D29495"/>
      <c r="E29495"/>
      <c r="F29495"/>
      <c r="G29495"/>
      <c r="H29495"/>
      <c r="I29495"/>
      <c r="K29495"/>
      <c r="L29495"/>
      <c r="M29495"/>
      <c r="N29495"/>
      <c r="O29495"/>
      <c r="P29495"/>
      <c r="S29495"/>
    </row>
    <row r="29496" spans="1:19" x14ac:dyDescent="0.3">
      <c r="A29496" s="25"/>
      <c r="B29496"/>
      <c r="C29496"/>
      <c r="D29496"/>
      <c r="E29496"/>
      <c r="F29496"/>
      <c r="G29496"/>
      <c r="H29496"/>
      <c r="I29496"/>
      <c r="K29496"/>
      <c r="L29496"/>
      <c r="M29496"/>
      <c r="N29496"/>
      <c r="O29496"/>
      <c r="P29496"/>
      <c r="S29496"/>
    </row>
    <row r="29497" spans="1:19" x14ac:dyDescent="0.3">
      <c r="A29497" s="25"/>
      <c r="B29497"/>
      <c r="C29497"/>
      <c r="D29497"/>
      <c r="E29497"/>
      <c r="F29497"/>
      <c r="G29497"/>
      <c r="H29497"/>
      <c r="I29497"/>
      <c r="K29497"/>
      <c r="L29497"/>
      <c r="M29497"/>
      <c r="N29497"/>
      <c r="O29497"/>
      <c r="P29497"/>
      <c r="S29497"/>
    </row>
    <row r="29498" spans="1:19" x14ac:dyDescent="0.3">
      <c r="A29498" s="25"/>
      <c r="B29498"/>
      <c r="C29498"/>
      <c r="D29498"/>
      <c r="E29498"/>
      <c r="F29498"/>
      <c r="G29498"/>
      <c r="H29498"/>
      <c r="I29498"/>
      <c r="K29498"/>
      <c r="L29498"/>
      <c r="M29498"/>
      <c r="N29498"/>
      <c r="O29498"/>
      <c r="P29498"/>
      <c r="S29498"/>
    </row>
    <row r="29499" spans="1:19" x14ac:dyDescent="0.3">
      <c r="A29499" s="25"/>
      <c r="B29499"/>
      <c r="C29499"/>
      <c r="D29499"/>
      <c r="E29499"/>
      <c r="F29499"/>
      <c r="G29499"/>
      <c r="H29499"/>
      <c r="I29499"/>
      <c r="K29499"/>
      <c r="L29499"/>
      <c r="M29499"/>
      <c r="N29499"/>
      <c r="O29499"/>
      <c r="P29499"/>
      <c r="S29499"/>
    </row>
    <row r="29500" spans="1:19" x14ac:dyDescent="0.3">
      <c r="A29500" s="25"/>
      <c r="B29500"/>
      <c r="C29500"/>
      <c r="D29500"/>
      <c r="E29500"/>
      <c r="F29500"/>
      <c r="G29500"/>
      <c r="H29500"/>
      <c r="I29500"/>
      <c r="K29500"/>
      <c r="L29500"/>
      <c r="M29500"/>
      <c r="N29500"/>
      <c r="O29500"/>
      <c r="P29500"/>
      <c r="S29500"/>
    </row>
    <row r="29501" spans="1:19" x14ac:dyDescent="0.3">
      <c r="A29501" s="25"/>
      <c r="B29501"/>
      <c r="C29501"/>
      <c r="D29501"/>
      <c r="E29501"/>
      <c r="F29501"/>
      <c r="G29501"/>
      <c r="H29501"/>
      <c r="I29501"/>
      <c r="K29501"/>
      <c r="L29501"/>
      <c r="M29501"/>
      <c r="N29501"/>
      <c r="O29501"/>
      <c r="P29501"/>
      <c r="S29501"/>
    </row>
    <row r="29502" spans="1:19" x14ac:dyDescent="0.3">
      <c r="A29502" s="25"/>
      <c r="B29502"/>
      <c r="C29502"/>
      <c r="D29502"/>
      <c r="E29502"/>
      <c r="F29502"/>
      <c r="G29502"/>
      <c r="H29502"/>
      <c r="I29502"/>
      <c r="K29502"/>
      <c r="L29502"/>
      <c r="M29502"/>
      <c r="N29502"/>
      <c r="O29502"/>
      <c r="P29502"/>
      <c r="S29502"/>
    </row>
    <row r="29503" spans="1:19" x14ac:dyDescent="0.3">
      <c r="A29503" s="25"/>
      <c r="B29503"/>
      <c r="C29503"/>
      <c r="D29503"/>
      <c r="E29503"/>
      <c r="F29503"/>
      <c r="G29503"/>
      <c r="H29503"/>
      <c r="I29503"/>
      <c r="K29503"/>
      <c r="L29503"/>
      <c r="M29503"/>
      <c r="N29503"/>
      <c r="O29503"/>
      <c r="P29503"/>
      <c r="S29503"/>
    </row>
    <row r="29504" spans="1:19" x14ac:dyDescent="0.3">
      <c r="A29504" s="25"/>
      <c r="B29504"/>
      <c r="C29504"/>
      <c r="D29504"/>
      <c r="E29504"/>
      <c r="F29504"/>
      <c r="G29504"/>
      <c r="H29504"/>
      <c r="I29504"/>
      <c r="K29504"/>
      <c r="L29504"/>
      <c r="M29504"/>
      <c r="N29504"/>
      <c r="O29504"/>
      <c r="P29504"/>
      <c r="S29504"/>
    </row>
    <row r="29505" spans="1:19" x14ac:dyDescent="0.3">
      <c r="A29505" s="25"/>
      <c r="B29505"/>
      <c r="C29505"/>
      <c r="D29505"/>
      <c r="E29505"/>
      <c r="F29505"/>
      <c r="G29505"/>
      <c r="H29505"/>
      <c r="I29505"/>
      <c r="K29505"/>
      <c r="L29505"/>
      <c r="M29505"/>
      <c r="N29505"/>
      <c r="O29505"/>
      <c r="P29505"/>
      <c r="S29505"/>
    </row>
    <row r="29506" spans="1:19" x14ac:dyDescent="0.3">
      <c r="A29506" s="25"/>
      <c r="B29506"/>
      <c r="C29506"/>
      <c r="D29506"/>
      <c r="E29506"/>
      <c r="F29506"/>
      <c r="G29506"/>
      <c r="H29506"/>
      <c r="I29506"/>
      <c r="K29506"/>
      <c r="L29506"/>
      <c r="M29506"/>
      <c r="N29506"/>
      <c r="O29506"/>
      <c r="P29506"/>
      <c r="S29506"/>
    </row>
    <row r="29507" spans="1:19" x14ac:dyDescent="0.3">
      <c r="A29507" s="25"/>
      <c r="B29507"/>
      <c r="C29507"/>
      <c r="D29507"/>
      <c r="E29507"/>
      <c r="F29507"/>
      <c r="G29507"/>
      <c r="H29507"/>
      <c r="I29507"/>
      <c r="K29507"/>
      <c r="L29507"/>
      <c r="M29507"/>
      <c r="N29507"/>
      <c r="O29507"/>
      <c r="P29507"/>
      <c r="S29507"/>
    </row>
    <row r="29508" spans="1:19" x14ac:dyDescent="0.3">
      <c r="A29508" s="25"/>
      <c r="B29508"/>
      <c r="C29508"/>
      <c r="D29508"/>
      <c r="E29508"/>
      <c r="F29508"/>
      <c r="G29508"/>
      <c r="H29508"/>
      <c r="I29508"/>
      <c r="K29508"/>
      <c r="L29508"/>
      <c r="M29508"/>
      <c r="N29508"/>
      <c r="O29508"/>
      <c r="P29508"/>
      <c r="S29508"/>
    </row>
    <row r="29509" spans="1:19" x14ac:dyDescent="0.3">
      <c r="A29509" s="25"/>
      <c r="B29509"/>
      <c r="C29509"/>
      <c r="D29509"/>
      <c r="E29509"/>
      <c r="F29509"/>
      <c r="G29509"/>
      <c r="H29509"/>
      <c r="I29509"/>
      <c r="K29509"/>
      <c r="L29509"/>
      <c r="M29509"/>
      <c r="N29509"/>
      <c r="O29509"/>
      <c r="P29509"/>
      <c r="S29509"/>
    </row>
    <row r="29510" spans="1:19" x14ac:dyDescent="0.3">
      <c r="A29510" s="25"/>
      <c r="B29510"/>
      <c r="C29510"/>
      <c r="D29510"/>
      <c r="E29510"/>
      <c r="F29510"/>
      <c r="G29510"/>
      <c r="H29510"/>
      <c r="I29510"/>
      <c r="K29510"/>
      <c r="L29510"/>
      <c r="M29510"/>
      <c r="N29510"/>
      <c r="O29510"/>
      <c r="P29510"/>
      <c r="S29510"/>
    </row>
    <row r="29511" spans="1:19" x14ac:dyDescent="0.3">
      <c r="A29511" s="25"/>
      <c r="B29511"/>
      <c r="C29511"/>
      <c r="D29511"/>
      <c r="E29511"/>
      <c r="F29511"/>
      <c r="G29511"/>
      <c r="H29511"/>
      <c r="I29511"/>
      <c r="K29511"/>
      <c r="L29511"/>
      <c r="M29511"/>
      <c r="N29511"/>
      <c r="O29511"/>
      <c r="P29511"/>
      <c r="S29511"/>
    </row>
    <row r="29512" spans="1:19" x14ac:dyDescent="0.3">
      <c r="A29512" s="25"/>
      <c r="B29512"/>
      <c r="C29512"/>
      <c r="D29512"/>
      <c r="E29512"/>
      <c r="F29512"/>
      <c r="G29512"/>
      <c r="H29512"/>
      <c r="I29512"/>
      <c r="K29512"/>
      <c r="L29512"/>
      <c r="M29512"/>
      <c r="N29512"/>
      <c r="O29512"/>
      <c r="P29512"/>
      <c r="S29512"/>
    </row>
    <row r="29513" spans="1:19" x14ac:dyDescent="0.3">
      <c r="A29513" s="25"/>
      <c r="B29513"/>
      <c r="C29513"/>
      <c r="D29513"/>
      <c r="E29513"/>
      <c r="F29513"/>
      <c r="G29513"/>
      <c r="H29513"/>
      <c r="I29513"/>
      <c r="K29513"/>
      <c r="L29513"/>
      <c r="M29513"/>
      <c r="N29513"/>
      <c r="O29513"/>
      <c r="P29513"/>
      <c r="S29513"/>
    </row>
    <row r="29514" spans="1:19" x14ac:dyDescent="0.3">
      <c r="A29514" s="25"/>
      <c r="B29514"/>
      <c r="C29514"/>
      <c r="D29514"/>
      <c r="E29514"/>
      <c r="F29514"/>
      <c r="G29514"/>
      <c r="H29514"/>
      <c r="I29514"/>
      <c r="K29514"/>
      <c r="L29514"/>
      <c r="M29514"/>
      <c r="N29514"/>
      <c r="O29514"/>
      <c r="P29514"/>
      <c r="S29514"/>
    </row>
    <row r="29515" spans="1:19" x14ac:dyDescent="0.3">
      <c r="A29515" s="25"/>
      <c r="B29515"/>
      <c r="C29515"/>
      <c r="D29515"/>
      <c r="E29515"/>
      <c r="F29515"/>
      <c r="G29515"/>
      <c r="H29515"/>
      <c r="I29515"/>
      <c r="K29515"/>
      <c r="L29515"/>
      <c r="M29515"/>
      <c r="N29515"/>
      <c r="O29515"/>
      <c r="P29515"/>
      <c r="S29515"/>
    </row>
    <row r="29516" spans="1:19" x14ac:dyDescent="0.3">
      <c r="A29516" s="25"/>
      <c r="B29516"/>
      <c r="C29516"/>
      <c r="D29516"/>
      <c r="E29516"/>
      <c r="F29516"/>
      <c r="G29516"/>
      <c r="H29516"/>
      <c r="I29516"/>
      <c r="K29516"/>
      <c r="L29516"/>
      <c r="M29516"/>
      <c r="N29516"/>
      <c r="O29516"/>
      <c r="P29516"/>
      <c r="S29516"/>
    </row>
    <row r="29517" spans="1:19" x14ac:dyDescent="0.3">
      <c r="A29517" s="25"/>
      <c r="B29517"/>
      <c r="C29517"/>
      <c r="D29517"/>
      <c r="E29517"/>
      <c r="F29517"/>
      <c r="G29517"/>
      <c r="H29517"/>
      <c r="I29517"/>
      <c r="K29517"/>
      <c r="L29517"/>
      <c r="M29517"/>
      <c r="N29517"/>
      <c r="O29517"/>
      <c r="P29517"/>
      <c r="S29517"/>
    </row>
    <row r="29518" spans="1:19" x14ac:dyDescent="0.3">
      <c r="A29518" s="25"/>
      <c r="B29518"/>
      <c r="C29518"/>
      <c r="D29518"/>
      <c r="E29518"/>
      <c r="F29518"/>
      <c r="G29518"/>
      <c r="H29518"/>
      <c r="I29518"/>
      <c r="K29518"/>
      <c r="L29518"/>
      <c r="M29518"/>
      <c r="N29518"/>
      <c r="O29518"/>
      <c r="P29518"/>
      <c r="S29518"/>
    </row>
    <row r="29519" spans="1:19" x14ac:dyDescent="0.3">
      <c r="A29519" s="25"/>
      <c r="B29519"/>
      <c r="C29519"/>
      <c r="D29519"/>
      <c r="E29519"/>
      <c r="F29519"/>
      <c r="G29519"/>
      <c r="H29519"/>
      <c r="I29519"/>
      <c r="K29519"/>
      <c r="L29519"/>
      <c r="M29519"/>
      <c r="N29519"/>
      <c r="O29519"/>
      <c r="P29519"/>
      <c r="S29519"/>
    </row>
    <row r="29520" spans="1:19" x14ac:dyDescent="0.3">
      <c r="A29520" s="25"/>
      <c r="B29520"/>
      <c r="C29520"/>
      <c r="D29520"/>
      <c r="E29520"/>
      <c r="F29520"/>
      <c r="G29520"/>
      <c r="H29520"/>
      <c r="I29520"/>
      <c r="K29520"/>
      <c r="L29520"/>
      <c r="M29520"/>
      <c r="N29520"/>
      <c r="O29520"/>
      <c r="P29520"/>
      <c r="S29520"/>
    </row>
    <row r="29521" spans="1:19" x14ac:dyDescent="0.3">
      <c r="A29521" s="25"/>
      <c r="B29521"/>
      <c r="C29521"/>
      <c r="D29521"/>
      <c r="E29521"/>
      <c r="F29521"/>
      <c r="G29521"/>
      <c r="H29521"/>
      <c r="I29521"/>
      <c r="K29521"/>
      <c r="L29521"/>
      <c r="M29521"/>
      <c r="N29521"/>
      <c r="O29521"/>
      <c r="P29521"/>
      <c r="S29521"/>
    </row>
    <row r="29522" spans="1:19" x14ac:dyDescent="0.3">
      <c r="A29522" s="25"/>
      <c r="B29522"/>
      <c r="C29522"/>
      <c r="D29522"/>
      <c r="E29522"/>
      <c r="F29522"/>
      <c r="G29522"/>
      <c r="H29522"/>
      <c r="I29522"/>
      <c r="K29522"/>
      <c r="L29522"/>
      <c r="M29522"/>
      <c r="N29522"/>
      <c r="O29522"/>
      <c r="P29522"/>
      <c r="S29522"/>
    </row>
    <row r="29523" spans="1:19" x14ac:dyDescent="0.3">
      <c r="A29523" s="25"/>
      <c r="B29523"/>
      <c r="C29523"/>
      <c r="D29523"/>
      <c r="E29523"/>
      <c r="F29523"/>
      <c r="G29523"/>
      <c r="H29523"/>
      <c r="I29523"/>
      <c r="K29523"/>
      <c r="L29523"/>
      <c r="M29523"/>
      <c r="N29523"/>
      <c r="O29523"/>
      <c r="P29523"/>
      <c r="S29523"/>
    </row>
    <row r="29524" spans="1:19" x14ac:dyDescent="0.3">
      <c r="A29524" s="25"/>
      <c r="B29524"/>
      <c r="C29524"/>
      <c r="D29524"/>
      <c r="E29524"/>
      <c r="F29524"/>
      <c r="G29524"/>
      <c r="H29524"/>
      <c r="I29524"/>
      <c r="K29524"/>
      <c r="L29524"/>
      <c r="M29524"/>
      <c r="N29524"/>
      <c r="O29524"/>
      <c r="P29524"/>
      <c r="S29524"/>
    </row>
    <row r="29525" spans="1:19" x14ac:dyDescent="0.3">
      <c r="A29525" s="25"/>
      <c r="B29525"/>
      <c r="C29525"/>
      <c r="D29525"/>
      <c r="E29525"/>
      <c r="F29525"/>
      <c r="G29525"/>
      <c r="H29525"/>
      <c r="I29525"/>
      <c r="K29525"/>
      <c r="L29525"/>
      <c r="M29525"/>
      <c r="N29525"/>
      <c r="O29525"/>
      <c r="P29525"/>
      <c r="S29525"/>
    </row>
    <row r="29526" spans="1:19" x14ac:dyDescent="0.3">
      <c r="A29526" s="25"/>
      <c r="B29526"/>
      <c r="C29526"/>
      <c r="D29526"/>
      <c r="E29526"/>
      <c r="F29526"/>
      <c r="G29526"/>
      <c r="H29526"/>
      <c r="I29526"/>
      <c r="K29526"/>
      <c r="L29526"/>
      <c r="M29526"/>
      <c r="N29526"/>
      <c r="O29526"/>
      <c r="P29526"/>
      <c r="S29526"/>
    </row>
    <row r="29527" spans="1:19" x14ac:dyDescent="0.3">
      <c r="A29527" s="25"/>
      <c r="B29527"/>
      <c r="C29527"/>
      <c r="D29527"/>
      <c r="E29527"/>
      <c r="F29527"/>
      <c r="G29527"/>
      <c r="H29527"/>
      <c r="I29527"/>
      <c r="K29527"/>
      <c r="L29527"/>
      <c r="M29527"/>
      <c r="N29527"/>
      <c r="O29527"/>
      <c r="P29527"/>
      <c r="S29527"/>
    </row>
    <row r="29528" spans="1:19" x14ac:dyDescent="0.3">
      <c r="A29528" s="25"/>
      <c r="B29528"/>
      <c r="C29528"/>
      <c r="D29528"/>
      <c r="E29528"/>
      <c r="F29528"/>
      <c r="G29528"/>
      <c r="H29528"/>
      <c r="I29528"/>
      <c r="K29528"/>
      <c r="L29528"/>
      <c r="M29528"/>
      <c r="N29528"/>
      <c r="O29528"/>
      <c r="P29528"/>
      <c r="S29528"/>
    </row>
    <row r="29529" spans="1:19" x14ac:dyDescent="0.3">
      <c r="A29529" s="25"/>
      <c r="B29529"/>
      <c r="C29529"/>
      <c r="D29529"/>
      <c r="E29529"/>
      <c r="F29529"/>
      <c r="G29529"/>
      <c r="H29529"/>
      <c r="I29529"/>
      <c r="K29529"/>
      <c r="L29529"/>
      <c r="M29529"/>
      <c r="N29529"/>
      <c r="O29529"/>
      <c r="P29529"/>
      <c r="S29529"/>
    </row>
    <row r="29530" spans="1:19" x14ac:dyDescent="0.3">
      <c r="A29530" s="25"/>
      <c r="B29530"/>
      <c r="C29530"/>
      <c r="D29530"/>
      <c r="E29530"/>
      <c r="F29530"/>
      <c r="G29530"/>
      <c r="H29530"/>
      <c r="I29530"/>
      <c r="K29530"/>
      <c r="L29530"/>
      <c r="M29530"/>
      <c r="N29530"/>
      <c r="O29530"/>
      <c r="P29530"/>
      <c r="S29530"/>
    </row>
    <row r="29531" spans="1:19" x14ac:dyDescent="0.3">
      <c r="A29531" s="25"/>
      <c r="B29531"/>
      <c r="C29531"/>
      <c r="D29531"/>
      <c r="E29531"/>
      <c r="F29531"/>
      <c r="G29531"/>
      <c r="H29531"/>
      <c r="I29531"/>
      <c r="K29531"/>
      <c r="L29531"/>
      <c r="M29531"/>
      <c r="N29531"/>
      <c r="O29531"/>
      <c r="P29531"/>
      <c r="S29531"/>
    </row>
    <row r="29532" spans="1:19" x14ac:dyDescent="0.3">
      <c r="A29532" s="25"/>
      <c r="B29532"/>
      <c r="C29532"/>
      <c r="D29532"/>
      <c r="E29532"/>
      <c r="F29532"/>
      <c r="G29532"/>
      <c r="H29532"/>
      <c r="I29532"/>
      <c r="K29532"/>
      <c r="L29532"/>
      <c r="M29532"/>
      <c r="N29532"/>
      <c r="O29532"/>
      <c r="P29532"/>
      <c r="S29532"/>
    </row>
    <row r="29533" spans="1:19" x14ac:dyDescent="0.3">
      <c r="A29533" s="25"/>
      <c r="B29533"/>
      <c r="C29533"/>
      <c r="D29533"/>
      <c r="E29533"/>
      <c r="F29533"/>
      <c r="G29533"/>
      <c r="H29533"/>
      <c r="I29533"/>
      <c r="K29533"/>
      <c r="L29533"/>
      <c r="M29533"/>
      <c r="N29533"/>
      <c r="O29533"/>
      <c r="P29533"/>
      <c r="S29533"/>
    </row>
    <row r="29534" spans="1:19" x14ac:dyDescent="0.3">
      <c r="A29534" s="25"/>
      <c r="B29534"/>
      <c r="C29534"/>
      <c r="D29534"/>
      <c r="E29534"/>
      <c r="F29534"/>
      <c r="G29534"/>
      <c r="H29534"/>
      <c r="I29534"/>
      <c r="K29534"/>
      <c r="L29534"/>
      <c r="M29534"/>
      <c r="N29534"/>
      <c r="O29534"/>
      <c r="P29534"/>
      <c r="S29534"/>
    </row>
    <row r="29535" spans="1:19" x14ac:dyDescent="0.3">
      <c r="A29535" s="25"/>
      <c r="B29535"/>
      <c r="C29535"/>
      <c r="D29535"/>
      <c r="E29535"/>
      <c r="F29535"/>
      <c r="G29535"/>
      <c r="H29535"/>
      <c r="I29535"/>
      <c r="K29535"/>
      <c r="L29535"/>
      <c r="M29535"/>
      <c r="N29535"/>
      <c r="O29535"/>
      <c r="P29535"/>
      <c r="S29535"/>
    </row>
    <row r="29536" spans="1:19" x14ac:dyDescent="0.3">
      <c r="A29536" s="25"/>
      <c r="B29536"/>
      <c r="C29536"/>
      <c r="D29536"/>
      <c r="E29536"/>
      <c r="F29536"/>
      <c r="G29536"/>
      <c r="H29536"/>
      <c r="I29536"/>
      <c r="K29536"/>
      <c r="L29536"/>
      <c r="M29536"/>
      <c r="N29536"/>
      <c r="O29536"/>
      <c r="P29536"/>
      <c r="S29536"/>
    </row>
    <row r="29537" spans="1:19" x14ac:dyDescent="0.3">
      <c r="A29537" s="25"/>
      <c r="B29537"/>
      <c r="C29537"/>
      <c r="D29537"/>
      <c r="E29537"/>
      <c r="F29537"/>
      <c r="G29537"/>
      <c r="H29537"/>
      <c r="I29537"/>
      <c r="K29537"/>
      <c r="L29537"/>
      <c r="M29537"/>
      <c r="N29537"/>
      <c r="O29537"/>
      <c r="P29537"/>
      <c r="S29537"/>
    </row>
    <row r="29538" spans="1:19" x14ac:dyDescent="0.3">
      <c r="A29538" s="25"/>
      <c r="B29538"/>
      <c r="C29538"/>
      <c r="D29538"/>
      <c r="E29538"/>
      <c r="F29538"/>
      <c r="G29538"/>
      <c r="H29538"/>
      <c r="I29538"/>
      <c r="K29538"/>
      <c r="L29538"/>
      <c r="M29538"/>
      <c r="N29538"/>
      <c r="O29538"/>
      <c r="P29538"/>
      <c r="S29538"/>
    </row>
    <row r="29539" spans="1:19" x14ac:dyDescent="0.3">
      <c r="A29539" s="25"/>
      <c r="B29539"/>
      <c r="C29539"/>
      <c r="D29539"/>
      <c r="E29539"/>
      <c r="F29539"/>
      <c r="G29539"/>
      <c r="H29539"/>
      <c r="I29539"/>
      <c r="K29539"/>
      <c r="L29539"/>
      <c r="M29539"/>
      <c r="N29539"/>
      <c r="O29539"/>
      <c r="P29539"/>
      <c r="S29539"/>
    </row>
    <row r="29540" spans="1:19" x14ac:dyDescent="0.3">
      <c r="A29540" s="25"/>
      <c r="B29540"/>
      <c r="C29540"/>
      <c r="D29540"/>
      <c r="E29540"/>
      <c r="F29540"/>
      <c r="G29540"/>
      <c r="H29540"/>
      <c r="I29540"/>
      <c r="K29540"/>
      <c r="L29540"/>
      <c r="M29540"/>
      <c r="N29540"/>
      <c r="O29540"/>
      <c r="P29540"/>
      <c r="S29540"/>
    </row>
    <row r="29541" spans="1:19" x14ac:dyDescent="0.3">
      <c r="A29541" s="25"/>
      <c r="B29541"/>
      <c r="C29541"/>
      <c r="D29541"/>
      <c r="E29541"/>
      <c r="F29541"/>
      <c r="G29541"/>
      <c r="H29541"/>
      <c r="I29541"/>
      <c r="K29541"/>
      <c r="L29541"/>
      <c r="M29541"/>
      <c r="N29541"/>
      <c r="O29541"/>
      <c r="P29541"/>
      <c r="S29541"/>
    </row>
    <row r="29542" spans="1:19" x14ac:dyDescent="0.3">
      <c r="A29542" s="25"/>
      <c r="B29542"/>
      <c r="C29542"/>
      <c r="D29542"/>
      <c r="E29542"/>
      <c r="F29542"/>
      <c r="G29542"/>
      <c r="H29542"/>
      <c r="I29542"/>
      <c r="K29542"/>
      <c r="L29542"/>
      <c r="M29542"/>
      <c r="N29542"/>
      <c r="O29542"/>
      <c r="P29542"/>
      <c r="S29542"/>
    </row>
    <row r="29543" spans="1:19" x14ac:dyDescent="0.3">
      <c r="A29543" s="25"/>
      <c r="B29543"/>
      <c r="C29543"/>
      <c r="D29543"/>
      <c r="E29543"/>
      <c r="F29543"/>
      <c r="G29543"/>
      <c r="H29543"/>
      <c r="I29543"/>
      <c r="K29543"/>
      <c r="L29543"/>
      <c r="M29543"/>
      <c r="N29543"/>
      <c r="O29543"/>
      <c r="P29543"/>
      <c r="S29543"/>
    </row>
    <row r="29544" spans="1:19" x14ac:dyDescent="0.3">
      <c r="A29544" s="25"/>
      <c r="B29544"/>
      <c r="C29544"/>
      <c r="D29544"/>
      <c r="E29544"/>
      <c r="F29544"/>
      <c r="G29544"/>
      <c r="H29544"/>
      <c r="I29544"/>
      <c r="K29544"/>
      <c r="L29544"/>
      <c r="M29544"/>
      <c r="N29544"/>
      <c r="O29544"/>
      <c r="P29544"/>
      <c r="S29544"/>
    </row>
    <row r="29545" spans="1:19" x14ac:dyDescent="0.3">
      <c r="A29545" s="25"/>
      <c r="B29545"/>
      <c r="C29545"/>
      <c r="D29545"/>
      <c r="E29545"/>
      <c r="F29545"/>
      <c r="G29545"/>
      <c r="H29545"/>
      <c r="I29545"/>
      <c r="K29545"/>
      <c r="L29545"/>
      <c r="M29545"/>
      <c r="N29545"/>
      <c r="O29545"/>
      <c r="P29545"/>
      <c r="S29545"/>
    </row>
    <row r="29546" spans="1:19" x14ac:dyDescent="0.3">
      <c r="A29546" s="25"/>
      <c r="B29546"/>
      <c r="C29546"/>
      <c r="D29546"/>
      <c r="E29546"/>
      <c r="F29546"/>
      <c r="G29546"/>
      <c r="H29546"/>
      <c r="I29546"/>
      <c r="K29546"/>
      <c r="L29546"/>
      <c r="M29546"/>
      <c r="N29546"/>
      <c r="O29546"/>
      <c r="P29546"/>
      <c r="S29546"/>
    </row>
    <row r="29547" spans="1:19" x14ac:dyDescent="0.3">
      <c r="A29547" s="25"/>
      <c r="B29547"/>
      <c r="C29547"/>
      <c r="D29547"/>
      <c r="E29547"/>
      <c r="F29547"/>
      <c r="G29547"/>
      <c r="H29547"/>
      <c r="I29547"/>
      <c r="K29547"/>
      <c r="L29547"/>
      <c r="M29547"/>
      <c r="N29547"/>
      <c r="O29547"/>
      <c r="P29547"/>
      <c r="S29547"/>
    </row>
    <row r="29548" spans="1:19" x14ac:dyDescent="0.3">
      <c r="A29548" s="25"/>
      <c r="B29548"/>
      <c r="C29548"/>
      <c r="D29548"/>
      <c r="E29548"/>
      <c r="F29548"/>
      <c r="G29548"/>
      <c r="H29548"/>
      <c r="I29548"/>
      <c r="K29548"/>
      <c r="L29548"/>
      <c r="M29548"/>
      <c r="N29548"/>
      <c r="O29548"/>
      <c r="P29548"/>
      <c r="S29548"/>
    </row>
    <row r="29549" spans="1:19" x14ac:dyDescent="0.3">
      <c r="A29549" s="25"/>
      <c r="B29549"/>
      <c r="C29549"/>
      <c r="D29549"/>
      <c r="E29549"/>
      <c r="F29549"/>
      <c r="G29549"/>
      <c r="H29549"/>
      <c r="I29549"/>
      <c r="K29549"/>
      <c r="L29549"/>
      <c r="M29549"/>
      <c r="N29549"/>
      <c r="O29549"/>
      <c r="P29549"/>
      <c r="S29549"/>
    </row>
    <row r="29550" spans="1:19" x14ac:dyDescent="0.3">
      <c r="A29550" s="25"/>
      <c r="B29550"/>
      <c r="C29550"/>
      <c r="D29550"/>
      <c r="E29550"/>
      <c r="F29550"/>
      <c r="G29550"/>
      <c r="H29550"/>
      <c r="I29550"/>
      <c r="K29550"/>
      <c r="L29550"/>
      <c r="M29550"/>
      <c r="N29550"/>
      <c r="O29550"/>
      <c r="P29550"/>
      <c r="S29550"/>
    </row>
    <row r="29551" spans="1:19" x14ac:dyDescent="0.3">
      <c r="A29551" s="25"/>
      <c r="B29551"/>
      <c r="C29551"/>
      <c r="D29551"/>
      <c r="E29551"/>
      <c r="F29551"/>
      <c r="G29551"/>
      <c r="H29551"/>
      <c r="I29551"/>
      <c r="K29551"/>
      <c r="L29551"/>
      <c r="M29551"/>
      <c r="N29551"/>
      <c r="O29551"/>
      <c r="P29551"/>
      <c r="S29551"/>
    </row>
    <row r="29552" spans="1:19" x14ac:dyDescent="0.3">
      <c r="A29552" s="25"/>
      <c r="B29552"/>
      <c r="C29552"/>
      <c r="D29552"/>
      <c r="E29552"/>
      <c r="F29552"/>
      <c r="G29552"/>
      <c r="H29552"/>
      <c r="I29552"/>
      <c r="K29552"/>
      <c r="L29552"/>
      <c r="M29552"/>
      <c r="N29552"/>
      <c r="O29552"/>
      <c r="P29552"/>
      <c r="S29552"/>
    </row>
    <row r="29553" spans="1:19" x14ac:dyDescent="0.3">
      <c r="A29553" s="25"/>
      <c r="B29553"/>
      <c r="C29553"/>
      <c r="D29553"/>
      <c r="E29553"/>
      <c r="F29553"/>
      <c r="G29553"/>
      <c r="H29553"/>
      <c r="I29553"/>
      <c r="K29553"/>
      <c r="L29553"/>
      <c r="M29553"/>
      <c r="N29553"/>
      <c r="O29553"/>
      <c r="P29553"/>
      <c r="S29553"/>
    </row>
    <row r="29554" spans="1:19" x14ac:dyDescent="0.3">
      <c r="A29554" s="25"/>
      <c r="B29554"/>
      <c r="C29554"/>
      <c r="D29554"/>
      <c r="E29554"/>
      <c r="F29554"/>
      <c r="G29554"/>
      <c r="H29554" s="14"/>
      <c r="I29554" s="14"/>
      <c r="K29554"/>
      <c r="L29554"/>
      <c r="M29554"/>
      <c r="N29554"/>
      <c r="O29554"/>
      <c r="P29554"/>
      <c r="S29554"/>
    </row>
    <row r="29555" spans="1:19" x14ac:dyDescent="0.3">
      <c r="A29555" s="25"/>
      <c r="B29555"/>
      <c r="C29555"/>
      <c r="D29555"/>
      <c r="E29555"/>
      <c r="F29555"/>
      <c r="G29555"/>
      <c r="H29555" s="14"/>
      <c r="I29555" s="14"/>
      <c r="K29555"/>
      <c r="L29555"/>
      <c r="M29555"/>
      <c r="N29555"/>
      <c r="O29555"/>
      <c r="P29555"/>
      <c r="S29555"/>
    </row>
    <row r="29556" spans="1:19" x14ac:dyDescent="0.3">
      <c r="A29556" s="25"/>
      <c r="B29556"/>
      <c r="C29556"/>
      <c r="D29556"/>
      <c r="E29556"/>
      <c r="F29556"/>
      <c r="G29556"/>
      <c r="H29556" s="14"/>
      <c r="I29556" s="14"/>
      <c r="K29556"/>
      <c r="L29556"/>
      <c r="M29556"/>
      <c r="N29556"/>
      <c r="O29556"/>
      <c r="P29556"/>
      <c r="S29556"/>
    </row>
    <row r="29557" spans="1:19" x14ac:dyDescent="0.3">
      <c r="A29557" s="25"/>
      <c r="B29557"/>
      <c r="C29557"/>
      <c r="D29557"/>
      <c r="E29557"/>
      <c r="F29557"/>
      <c r="G29557"/>
      <c r="H29557" s="14"/>
      <c r="I29557" s="14"/>
      <c r="K29557"/>
      <c r="L29557"/>
      <c r="M29557"/>
      <c r="N29557"/>
      <c r="O29557"/>
      <c r="P29557"/>
      <c r="S29557"/>
    </row>
    <row r="29558" spans="1:19" x14ac:dyDescent="0.3">
      <c r="A29558" s="25"/>
      <c r="B29558"/>
      <c r="C29558"/>
      <c r="D29558"/>
      <c r="E29558"/>
      <c r="F29558"/>
      <c r="G29558"/>
      <c r="H29558" s="14"/>
      <c r="I29558" s="14"/>
      <c r="K29558"/>
      <c r="L29558"/>
      <c r="M29558"/>
      <c r="N29558"/>
      <c r="O29558"/>
      <c r="P29558"/>
      <c r="S29558"/>
    </row>
    <row r="29559" spans="1:19" x14ac:dyDescent="0.3">
      <c r="A29559" s="25"/>
      <c r="B29559"/>
      <c r="C29559"/>
      <c r="D29559"/>
      <c r="E29559"/>
      <c r="F29559"/>
      <c r="G29559"/>
      <c r="H29559" s="14"/>
      <c r="I29559" s="14"/>
      <c r="K29559"/>
      <c r="L29559"/>
      <c r="M29559"/>
      <c r="N29559"/>
      <c r="O29559"/>
      <c r="P29559"/>
      <c r="S29559"/>
    </row>
    <row r="29560" spans="1:19" x14ac:dyDescent="0.3">
      <c r="A29560" s="25"/>
      <c r="B29560"/>
      <c r="C29560"/>
      <c r="D29560"/>
      <c r="E29560"/>
      <c r="F29560"/>
      <c r="G29560"/>
      <c r="H29560" s="14"/>
      <c r="I29560" s="14"/>
      <c r="K29560"/>
      <c r="L29560"/>
      <c r="M29560"/>
      <c r="N29560"/>
      <c r="O29560"/>
      <c r="P29560"/>
      <c r="S29560"/>
    </row>
    <row r="29561" spans="1:19" x14ac:dyDescent="0.3">
      <c r="A29561" s="25"/>
      <c r="B29561"/>
      <c r="C29561"/>
      <c r="D29561"/>
      <c r="E29561"/>
      <c r="F29561"/>
      <c r="G29561"/>
      <c r="H29561"/>
      <c r="I29561"/>
      <c r="K29561"/>
      <c r="L29561"/>
      <c r="M29561"/>
      <c r="N29561"/>
      <c r="O29561"/>
      <c r="P29561"/>
      <c r="S29561"/>
    </row>
    <row r="29562" spans="1:19" x14ac:dyDescent="0.3">
      <c r="A29562" s="25"/>
      <c r="B29562"/>
      <c r="C29562"/>
      <c r="D29562"/>
      <c r="E29562"/>
      <c r="F29562"/>
      <c r="G29562"/>
      <c r="H29562"/>
      <c r="I29562"/>
      <c r="K29562"/>
      <c r="L29562"/>
      <c r="M29562"/>
      <c r="N29562"/>
      <c r="O29562"/>
      <c r="P29562"/>
      <c r="S29562"/>
    </row>
    <row r="29563" spans="1:19" x14ac:dyDescent="0.3">
      <c r="A29563" s="25"/>
      <c r="B29563"/>
      <c r="C29563"/>
      <c r="D29563"/>
      <c r="E29563"/>
      <c r="F29563"/>
      <c r="G29563"/>
      <c r="H29563"/>
      <c r="I29563"/>
      <c r="K29563"/>
      <c r="L29563"/>
      <c r="M29563"/>
      <c r="N29563"/>
      <c r="O29563"/>
      <c r="P29563"/>
      <c r="S29563"/>
    </row>
    <row r="29564" spans="1:19" x14ac:dyDescent="0.3">
      <c r="A29564" s="25"/>
      <c r="B29564"/>
      <c r="C29564"/>
      <c r="D29564"/>
      <c r="E29564"/>
      <c r="F29564"/>
      <c r="G29564"/>
      <c r="H29564"/>
      <c r="I29564"/>
      <c r="K29564"/>
      <c r="L29564"/>
      <c r="M29564"/>
      <c r="N29564"/>
      <c r="O29564"/>
      <c r="P29564"/>
      <c r="S29564"/>
    </row>
    <row r="29565" spans="1:19" x14ac:dyDescent="0.3">
      <c r="A29565" s="25"/>
      <c r="B29565"/>
      <c r="C29565"/>
      <c r="D29565"/>
      <c r="E29565"/>
      <c r="F29565"/>
      <c r="G29565"/>
      <c r="H29565"/>
      <c r="I29565"/>
      <c r="K29565"/>
      <c r="L29565"/>
      <c r="M29565"/>
      <c r="N29565"/>
      <c r="O29565"/>
      <c r="P29565"/>
      <c r="S29565"/>
    </row>
    <row r="29566" spans="1:19" x14ac:dyDescent="0.3">
      <c r="A29566" s="25"/>
      <c r="B29566"/>
      <c r="C29566"/>
      <c r="D29566"/>
      <c r="E29566"/>
      <c r="F29566"/>
      <c r="G29566"/>
      <c r="H29566"/>
      <c r="I29566"/>
      <c r="K29566"/>
      <c r="L29566"/>
      <c r="M29566"/>
      <c r="N29566"/>
      <c r="O29566"/>
      <c r="P29566"/>
      <c r="S29566"/>
    </row>
    <row r="29567" spans="1:19" x14ac:dyDescent="0.3">
      <c r="A29567" s="25"/>
      <c r="B29567"/>
      <c r="C29567"/>
      <c r="D29567"/>
      <c r="E29567"/>
      <c r="F29567"/>
      <c r="G29567"/>
      <c r="H29567" s="14"/>
      <c r="I29567" s="14"/>
      <c r="K29567"/>
      <c r="L29567"/>
      <c r="M29567"/>
      <c r="N29567"/>
      <c r="O29567"/>
      <c r="P29567"/>
      <c r="S29567"/>
    </row>
    <row r="29568" spans="1:19" x14ac:dyDescent="0.3">
      <c r="A29568" s="25"/>
      <c r="B29568"/>
      <c r="C29568"/>
      <c r="D29568"/>
      <c r="E29568"/>
      <c r="F29568"/>
      <c r="G29568"/>
      <c r="H29568" s="14"/>
      <c r="I29568" s="14"/>
      <c r="K29568"/>
      <c r="L29568"/>
      <c r="M29568"/>
      <c r="N29568"/>
      <c r="O29568"/>
      <c r="P29568"/>
      <c r="S29568"/>
    </row>
    <row r="29569" spans="1:19" x14ac:dyDescent="0.3">
      <c r="A29569" s="25"/>
      <c r="B29569"/>
      <c r="C29569"/>
      <c r="D29569"/>
      <c r="E29569"/>
      <c r="F29569"/>
      <c r="G29569"/>
      <c r="H29569" s="14"/>
      <c r="I29569" s="14"/>
      <c r="K29569"/>
      <c r="L29569"/>
      <c r="M29569"/>
      <c r="N29569"/>
      <c r="O29569"/>
      <c r="P29569"/>
      <c r="S29569"/>
    </row>
    <row r="29570" spans="1:19" x14ac:dyDescent="0.3">
      <c r="A29570" s="25"/>
      <c r="B29570"/>
      <c r="C29570"/>
      <c r="D29570"/>
      <c r="E29570"/>
      <c r="F29570"/>
      <c r="G29570"/>
      <c r="H29570"/>
      <c r="I29570"/>
      <c r="K29570"/>
      <c r="L29570"/>
      <c r="M29570"/>
      <c r="N29570"/>
      <c r="O29570"/>
      <c r="P29570"/>
      <c r="S29570"/>
    </row>
    <row r="29571" spans="1:19" x14ac:dyDescent="0.3">
      <c r="A29571" s="25"/>
      <c r="B29571"/>
      <c r="C29571"/>
      <c r="D29571"/>
      <c r="E29571"/>
      <c r="F29571"/>
      <c r="G29571"/>
      <c r="H29571"/>
      <c r="I29571"/>
      <c r="K29571"/>
      <c r="L29571"/>
      <c r="M29571"/>
      <c r="N29571"/>
      <c r="O29571"/>
      <c r="P29571"/>
      <c r="S29571"/>
    </row>
    <row r="29572" spans="1:19" x14ac:dyDescent="0.3">
      <c r="A29572" s="25"/>
      <c r="B29572"/>
      <c r="C29572"/>
      <c r="D29572"/>
      <c r="E29572"/>
      <c r="F29572"/>
      <c r="G29572"/>
      <c r="H29572"/>
      <c r="I29572"/>
      <c r="K29572"/>
      <c r="L29572"/>
      <c r="M29572"/>
      <c r="N29572"/>
      <c r="O29572"/>
      <c r="P29572"/>
      <c r="S29572"/>
    </row>
    <row r="29573" spans="1:19" x14ac:dyDescent="0.3">
      <c r="A29573" s="25"/>
      <c r="B29573"/>
      <c r="C29573"/>
      <c r="D29573"/>
      <c r="E29573"/>
      <c r="F29573"/>
      <c r="G29573"/>
      <c r="H29573"/>
      <c r="I29573"/>
      <c r="K29573"/>
      <c r="L29573"/>
      <c r="M29573"/>
      <c r="N29573"/>
      <c r="O29573"/>
      <c r="P29573"/>
      <c r="S29573"/>
    </row>
    <row r="29574" spans="1:19" x14ac:dyDescent="0.3">
      <c r="A29574" s="25"/>
      <c r="B29574"/>
      <c r="C29574"/>
      <c r="D29574"/>
      <c r="E29574"/>
      <c r="F29574"/>
      <c r="G29574"/>
      <c r="H29574"/>
      <c r="I29574"/>
      <c r="K29574"/>
      <c r="L29574"/>
      <c r="M29574"/>
      <c r="N29574"/>
      <c r="O29574"/>
      <c r="P29574"/>
      <c r="S29574"/>
    </row>
    <row r="29575" spans="1:19" x14ac:dyDescent="0.3">
      <c r="A29575" s="25"/>
      <c r="B29575"/>
      <c r="C29575"/>
      <c r="D29575"/>
      <c r="E29575"/>
      <c r="F29575"/>
      <c r="G29575"/>
      <c r="H29575"/>
      <c r="I29575"/>
      <c r="K29575"/>
      <c r="L29575"/>
      <c r="M29575"/>
      <c r="N29575"/>
      <c r="O29575"/>
      <c r="P29575"/>
      <c r="S29575"/>
    </row>
    <row r="29576" spans="1:19" x14ac:dyDescent="0.3">
      <c r="A29576" s="25"/>
      <c r="B29576"/>
      <c r="C29576"/>
      <c r="D29576"/>
      <c r="E29576"/>
      <c r="F29576"/>
      <c r="G29576"/>
      <c r="H29576"/>
      <c r="I29576"/>
      <c r="K29576"/>
      <c r="L29576"/>
      <c r="M29576"/>
      <c r="N29576"/>
      <c r="O29576"/>
      <c r="P29576"/>
      <c r="S29576"/>
    </row>
    <row r="29577" spans="1:19" x14ac:dyDescent="0.3">
      <c r="A29577" s="25"/>
      <c r="B29577"/>
      <c r="C29577"/>
      <c r="D29577"/>
      <c r="E29577"/>
      <c r="F29577"/>
      <c r="G29577"/>
      <c r="H29577"/>
      <c r="I29577"/>
      <c r="K29577"/>
      <c r="L29577"/>
      <c r="M29577"/>
      <c r="N29577"/>
      <c r="O29577"/>
      <c r="P29577"/>
      <c r="S29577"/>
    </row>
    <row r="29578" spans="1:19" x14ac:dyDescent="0.3">
      <c r="A29578" s="25"/>
      <c r="B29578"/>
      <c r="C29578"/>
      <c r="D29578"/>
      <c r="E29578"/>
      <c r="F29578"/>
      <c r="G29578"/>
      <c r="H29578"/>
      <c r="I29578"/>
      <c r="K29578"/>
      <c r="L29578"/>
      <c r="M29578"/>
      <c r="N29578"/>
      <c r="O29578"/>
      <c r="P29578"/>
      <c r="S29578"/>
    </row>
    <row r="29579" spans="1:19" x14ac:dyDescent="0.3">
      <c r="A29579" s="25"/>
      <c r="B29579"/>
      <c r="C29579"/>
      <c r="D29579"/>
      <c r="E29579"/>
      <c r="F29579"/>
      <c r="G29579"/>
      <c r="H29579"/>
      <c r="I29579"/>
      <c r="K29579"/>
      <c r="L29579"/>
      <c r="M29579"/>
      <c r="N29579"/>
      <c r="O29579"/>
      <c r="P29579"/>
      <c r="S29579"/>
    </row>
    <row r="29580" spans="1:19" x14ac:dyDescent="0.3">
      <c r="A29580" s="25"/>
      <c r="B29580"/>
      <c r="C29580"/>
      <c r="D29580"/>
      <c r="E29580"/>
      <c r="F29580"/>
      <c r="G29580"/>
      <c r="H29580"/>
      <c r="I29580"/>
      <c r="K29580"/>
      <c r="L29580"/>
      <c r="M29580"/>
      <c r="N29580"/>
      <c r="O29580"/>
      <c r="P29580"/>
      <c r="S29580"/>
    </row>
    <row r="29581" spans="1:19" x14ac:dyDescent="0.3">
      <c r="A29581" s="25"/>
      <c r="B29581"/>
      <c r="C29581"/>
      <c r="D29581"/>
      <c r="E29581"/>
      <c r="F29581"/>
      <c r="G29581"/>
      <c r="H29581"/>
      <c r="I29581"/>
      <c r="K29581"/>
      <c r="L29581"/>
      <c r="M29581"/>
      <c r="N29581"/>
      <c r="O29581"/>
      <c r="P29581"/>
      <c r="S29581"/>
    </row>
    <row r="29582" spans="1:19" x14ac:dyDescent="0.3">
      <c r="A29582" s="25"/>
      <c r="B29582"/>
      <c r="C29582"/>
      <c r="D29582"/>
      <c r="E29582"/>
      <c r="F29582"/>
      <c r="G29582"/>
      <c r="H29582"/>
      <c r="I29582"/>
      <c r="K29582"/>
      <c r="L29582"/>
      <c r="M29582"/>
      <c r="N29582"/>
      <c r="O29582"/>
      <c r="P29582"/>
      <c r="S29582"/>
    </row>
    <row r="29583" spans="1:19" x14ac:dyDescent="0.3">
      <c r="A29583" s="25"/>
      <c r="B29583"/>
      <c r="C29583"/>
      <c r="D29583"/>
      <c r="E29583"/>
      <c r="F29583"/>
      <c r="G29583"/>
      <c r="H29583"/>
      <c r="I29583"/>
      <c r="K29583"/>
      <c r="L29583"/>
      <c r="M29583"/>
      <c r="N29583"/>
      <c r="O29583"/>
      <c r="P29583"/>
      <c r="S29583"/>
    </row>
    <row r="29584" spans="1:19" x14ac:dyDescent="0.3">
      <c r="A29584" s="25"/>
      <c r="B29584"/>
      <c r="C29584"/>
      <c r="D29584"/>
      <c r="E29584"/>
      <c r="F29584"/>
      <c r="G29584"/>
      <c r="H29584"/>
      <c r="I29584"/>
      <c r="K29584"/>
      <c r="L29584"/>
      <c r="M29584"/>
      <c r="N29584"/>
      <c r="O29584"/>
      <c r="P29584"/>
      <c r="S29584"/>
    </row>
    <row r="29585" spans="1:19" x14ac:dyDescent="0.3">
      <c r="A29585" s="25"/>
      <c r="B29585"/>
      <c r="C29585"/>
      <c r="D29585"/>
      <c r="E29585"/>
      <c r="F29585"/>
      <c r="G29585"/>
      <c r="H29585"/>
      <c r="I29585"/>
      <c r="K29585"/>
      <c r="L29585"/>
      <c r="M29585"/>
      <c r="N29585"/>
      <c r="O29585"/>
      <c r="P29585"/>
      <c r="S29585"/>
    </row>
    <row r="29586" spans="1:19" x14ac:dyDescent="0.3">
      <c r="A29586" s="25"/>
      <c r="B29586"/>
      <c r="C29586"/>
      <c r="D29586"/>
      <c r="E29586"/>
      <c r="F29586"/>
      <c r="G29586"/>
      <c r="H29586"/>
      <c r="I29586"/>
      <c r="K29586"/>
      <c r="L29586"/>
      <c r="M29586"/>
      <c r="N29586"/>
      <c r="O29586"/>
      <c r="P29586"/>
      <c r="S29586"/>
    </row>
    <row r="29587" spans="1:19" x14ac:dyDescent="0.3">
      <c r="A29587" s="25"/>
      <c r="B29587"/>
      <c r="C29587"/>
      <c r="D29587"/>
      <c r="E29587"/>
      <c r="F29587"/>
      <c r="G29587"/>
      <c r="H29587"/>
      <c r="I29587"/>
      <c r="K29587"/>
      <c r="L29587"/>
      <c r="M29587"/>
      <c r="N29587"/>
      <c r="O29587"/>
      <c r="P29587"/>
      <c r="S29587"/>
    </row>
    <row r="29588" spans="1:19" x14ac:dyDescent="0.3">
      <c r="A29588" s="25"/>
      <c r="B29588"/>
      <c r="C29588"/>
      <c r="D29588"/>
      <c r="E29588"/>
      <c r="F29588"/>
      <c r="G29588"/>
      <c r="H29588"/>
      <c r="I29588"/>
      <c r="K29588"/>
      <c r="L29588"/>
      <c r="M29588"/>
      <c r="N29588"/>
      <c r="O29588"/>
      <c r="P29588"/>
      <c r="S29588"/>
    </row>
    <row r="29589" spans="1:19" x14ac:dyDescent="0.3">
      <c r="A29589" s="25"/>
      <c r="B29589"/>
      <c r="C29589"/>
      <c r="D29589"/>
      <c r="E29589"/>
      <c r="F29589"/>
      <c r="G29589"/>
      <c r="H29589"/>
      <c r="I29589"/>
      <c r="K29589"/>
      <c r="L29589"/>
      <c r="M29589"/>
      <c r="N29589"/>
      <c r="O29589"/>
      <c r="P29589"/>
      <c r="S29589"/>
    </row>
    <row r="29590" spans="1:19" x14ac:dyDescent="0.3">
      <c r="A29590" s="25"/>
      <c r="B29590"/>
      <c r="C29590"/>
      <c r="D29590"/>
      <c r="E29590"/>
      <c r="F29590"/>
      <c r="G29590"/>
      <c r="H29590"/>
      <c r="I29590"/>
      <c r="K29590"/>
      <c r="L29590"/>
      <c r="M29590"/>
      <c r="N29590"/>
      <c r="O29590"/>
      <c r="P29590"/>
      <c r="S29590"/>
    </row>
    <row r="29591" spans="1:19" x14ac:dyDescent="0.3">
      <c r="A29591" s="25"/>
      <c r="B29591"/>
      <c r="C29591"/>
      <c r="D29591"/>
      <c r="E29591"/>
      <c r="F29591"/>
      <c r="G29591"/>
      <c r="H29591"/>
      <c r="I29591"/>
      <c r="K29591"/>
      <c r="L29591"/>
      <c r="M29591"/>
      <c r="N29591"/>
      <c r="O29591"/>
      <c r="P29591"/>
      <c r="S29591"/>
    </row>
    <row r="29592" spans="1:19" x14ac:dyDescent="0.3">
      <c r="A29592" s="25"/>
      <c r="B29592"/>
      <c r="C29592"/>
      <c r="D29592"/>
      <c r="E29592"/>
      <c r="F29592"/>
      <c r="G29592"/>
      <c r="H29592"/>
      <c r="I29592"/>
      <c r="K29592"/>
      <c r="L29592"/>
      <c r="M29592"/>
      <c r="N29592"/>
      <c r="O29592"/>
      <c r="P29592"/>
      <c r="S29592"/>
    </row>
    <row r="29593" spans="1:19" x14ac:dyDescent="0.3">
      <c r="A29593" s="25"/>
      <c r="B29593"/>
      <c r="C29593"/>
      <c r="D29593"/>
      <c r="E29593"/>
      <c r="F29593"/>
      <c r="G29593"/>
      <c r="H29593"/>
      <c r="I29593"/>
      <c r="K29593"/>
      <c r="L29593"/>
      <c r="M29593"/>
      <c r="N29593"/>
      <c r="O29593"/>
      <c r="P29593"/>
      <c r="S29593"/>
    </row>
    <row r="29594" spans="1:19" x14ac:dyDescent="0.3">
      <c r="A29594" s="25"/>
      <c r="B29594"/>
      <c r="C29594"/>
      <c r="D29594"/>
      <c r="E29594"/>
      <c r="F29594"/>
      <c r="G29594"/>
      <c r="H29594"/>
      <c r="I29594"/>
      <c r="K29594"/>
      <c r="L29594"/>
      <c r="M29594"/>
      <c r="N29594"/>
      <c r="O29594"/>
      <c r="P29594"/>
      <c r="S29594"/>
    </row>
    <row r="29595" spans="1:19" x14ac:dyDescent="0.3">
      <c r="A29595" s="25"/>
      <c r="B29595"/>
      <c r="C29595"/>
      <c r="D29595"/>
      <c r="E29595"/>
      <c r="F29595"/>
      <c r="G29595"/>
      <c r="H29595"/>
      <c r="I29595"/>
      <c r="K29595"/>
      <c r="L29595"/>
      <c r="M29595"/>
      <c r="N29595"/>
      <c r="O29595"/>
      <c r="P29595"/>
      <c r="S29595"/>
    </row>
    <row r="29596" spans="1:19" x14ac:dyDescent="0.3">
      <c r="A29596" s="25"/>
      <c r="B29596"/>
      <c r="C29596"/>
      <c r="D29596"/>
      <c r="E29596"/>
      <c r="F29596"/>
      <c r="G29596"/>
      <c r="H29596"/>
      <c r="I29596"/>
      <c r="K29596"/>
      <c r="L29596"/>
      <c r="M29596"/>
      <c r="N29596"/>
      <c r="O29596"/>
      <c r="P29596"/>
      <c r="S29596"/>
    </row>
    <row r="29597" spans="1:19" x14ac:dyDescent="0.3">
      <c r="A29597" s="25"/>
      <c r="B29597"/>
      <c r="C29597"/>
      <c r="D29597"/>
      <c r="E29597"/>
      <c r="F29597"/>
      <c r="G29597"/>
      <c r="H29597"/>
      <c r="I29597"/>
      <c r="K29597"/>
      <c r="L29597"/>
      <c r="M29597"/>
      <c r="N29597"/>
      <c r="O29597"/>
      <c r="P29597"/>
      <c r="S29597"/>
    </row>
    <row r="29598" spans="1:19" x14ac:dyDescent="0.3">
      <c r="A29598" s="25"/>
      <c r="B29598"/>
      <c r="C29598"/>
      <c r="D29598"/>
      <c r="E29598"/>
      <c r="F29598"/>
      <c r="G29598"/>
      <c r="H29598"/>
      <c r="I29598"/>
      <c r="K29598"/>
      <c r="L29598"/>
      <c r="M29598"/>
      <c r="N29598"/>
      <c r="O29598"/>
      <c r="P29598"/>
      <c r="S29598"/>
    </row>
    <row r="29599" spans="1:19" x14ac:dyDescent="0.3">
      <c r="A29599" s="25"/>
      <c r="B29599"/>
      <c r="C29599"/>
      <c r="D29599"/>
      <c r="E29599"/>
      <c r="F29599"/>
      <c r="G29599"/>
      <c r="H29599"/>
      <c r="I29599"/>
      <c r="K29599"/>
      <c r="L29599"/>
      <c r="M29599"/>
      <c r="N29599"/>
      <c r="O29599"/>
      <c r="P29599"/>
      <c r="S29599"/>
    </row>
    <row r="29600" spans="1:19" x14ac:dyDescent="0.3">
      <c r="A29600" s="25"/>
      <c r="B29600"/>
      <c r="C29600"/>
      <c r="D29600"/>
      <c r="E29600"/>
      <c r="F29600"/>
      <c r="G29600"/>
      <c r="H29600"/>
      <c r="I29600"/>
      <c r="K29600"/>
      <c r="L29600"/>
      <c r="M29600"/>
      <c r="N29600"/>
      <c r="O29600"/>
      <c r="P29600"/>
      <c r="S29600"/>
    </row>
    <row r="29601" spans="1:19" x14ac:dyDescent="0.3">
      <c r="A29601" s="25"/>
      <c r="B29601"/>
      <c r="C29601"/>
      <c r="D29601"/>
      <c r="E29601"/>
      <c r="F29601"/>
      <c r="G29601"/>
      <c r="H29601"/>
      <c r="I29601"/>
      <c r="K29601"/>
      <c r="L29601"/>
      <c r="M29601"/>
      <c r="N29601"/>
      <c r="O29601"/>
      <c r="P29601"/>
      <c r="S29601"/>
    </row>
    <row r="29602" spans="1:19" x14ac:dyDescent="0.3">
      <c r="A29602" s="25"/>
      <c r="B29602"/>
      <c r="C29602"/>
      <c r="D29602"/>
      <c r="E29602"/>
      <c r="F29602"/>
      <c r="G29602"/>
      <c r="H29602"/>
      <c r="I29602"/>
      <c r="K29602"/>
      <c r="L29602"/>
      <c r="M29602"/>
      <c r="N29602"/>
      <c r="O29602"/>
      <c r="P29602"/>
      <c r="S29602"/>
    </row>
    <row r="29603" spans="1:19" x14ac:dyDescent="0.3">
      <c r="A29603" s="25"/>
      <c r="B29603"/>
      <c r="C29603"/>
      <c r="D29603"/>
      <c r="E29603"/>
      <c r="F29603"/>
      <c r="G29603"/>
      <c r="H29603"/>
      <c r="I29603"/>
      <c r="K29603"/>
      <c r="L29603"/>
      <c r="M29603"/>
      <c r="N29603"/>
      <c r="O29603"/>
      <c r="P29603"/>
      <c r="S29603"/>
    </row>
    <row r="29604" spans="1:19" x14ac:dyDescent="0.3">
      <c r="A29604" s="25"/>
      <c r="B29604"/>
      <c r="C29604"/>
      <c r="D29604"/>
      <c r="E29604"/>
      <c r="F29604"/>
      <c r="G29604"/>
      <c r="H29604"/>
      <c r="I29604"/>
      <c r="K29604"/>
      <c r="L29604"/>
      <c r="M29604"/>
      <c r="N29604"/>
      <c r="O29604"/>
      <c r="P29604"/>
      <c r="S29604"/>
    </row>
    <row r="29605" spans="1:19" x14ac:dyDescent="0.3">
      <c r="A29605" s="25"/>
      <c r="B29605"/>
      <c r="C29605"/>
      <c r="D29605"/>
      <c r="E29605"/>
      <c r="F29605"/>
      <c r="G29605"/>
      <c r="H29605"/>
      <c r="I29605"/>
      <c r="K29605"/>
      <c r="L29605"/>
      <c r="M29605"/>
      <c r="N29605"/>
      <c r="O29605"/>
      <c r="P29605"/>
      <c r="S29605"/>
    </row>
    <row r="29606" spans="1:19" x14ac:dyDescent="0.3">
      <c r="A29606" s="25"/>
      <c r="B29606"/>
      <c r="C29606"/>
      <c r="D29606"/>
      <c r="E29606"/>
      <c r="F29606"/>
      <c r="G29606"/>
      <c r="H29606"/>
      <c r="I29606"/>
      <c r="K29606"/>
      <c r="L29606"/>
      <c r="M29606"/>
      <c r="N29606"/>
      <c r="O29606"/>
      <c r="P29606"/>
      <c r="S29606"/>
    </row>
    <row r="29607" spans="1:19" x14ac:dyDescent="0.3">
      <c r="A29607" s="25"/>
      <c r="B29607"/>
      <c r="C29607"/>
      <c r="D29607"/>
      <c r="E29607"/>
      <c r="F29607"/>
      <c r="G29607"/>
      <c r="H29607"/>
      <c r="I29607"/>
      <c r="K29607"/>
      <c r="L29607"/>
      <c r="M29607"/>
      <c r="N29607"/>
      <c r="O29607"/>
      <c r="P29607"/>
      <c r="S29607"/>
    </row>
    <row r="29608" spans="1:19" x14ac:dyDescent="0.3">
      <c r="A29608" s="25"/>
      <c r="B29608"/>
      <c r="C29608"/>
      <c r="D29608"/>
      <c r="E29608"/>
      <c r="F29608"/>
      <c r="G29608"/>
      <c r="H29608"/>
      <c r="I29608"/>
      <c r="K29608"/>
      <c r="L29608"/>
      <c r="M29608"/>
      <c r="N29608"/>
      <c r="O29608"/>
      <c r="P29608"/>
      <c r="S29608"/>
    </row>
    <row r="29609" spans="1:19" x14ac:dyDescent="0.3">
      <c r="A29609" s="25"/>
      <c r="B29609"/>
      <c r="C29609"/>
      <c r="D29609"/>
      <c r="E29609"/>
      <c r="F29609"/>
      <c r="G29609"/>
      <c r="H29609"/>
      <c r="I29609"/>
      <c r="K29609"/>
      <c r="L29609"/>
      <c r="M29609"/>
      <c r="N29609"/>
      <c r="O29609"/>
      <c r="P29609"/>
      <c r="S29609"/>
    </row>
    <row r="29610" spans="1:19" x14ac:dyDescent="0.3">
      <c r="A29610" s="25"/>
      <c r="B29610"/>
      <c r="C29610"/>
      <c r="D29610"/>
      <c r="E29610"/>
      <c r="F29610"/>
      <c r="G29610"/>
      <c r="H29610"/>
      <c r="I29610"/>
      <c r="K29610"/>
      <c r="L29610"/>
      <c r="M29610"/>
      <c r="N29610"/>
      <c r="O29610"/>
      <c r="P29610"/>
      <c r="S29610"/>
    </row>
    <row r="29611" spans="1:19" x14ac:dyDescent="0.3">
      <c r="A29611" s="25"/>
      <c r="B29611"/>
      <c r="C29611"/>
      <c r="D29611"/>
      <c r="E29611"/>
      <c r="F29611"/>
      <c r="G29611"/>
      <c r="H29611"/>
      <c r="I29611"/>
      <c r="K29611"/>
      <c r="L29611"/>
      <c r="M29611"/>
      <c r="N29611"/>
      <c r="O29611"/>
      <c r="P29611"/>
      <c r="S29611"/>
    </row>
    <row r="29612" spans="1:19" x14ac:dyDescent="0.3">
      <c r="A29612" s="25"/>
      <c r="B29612"/>
      <c r="C29612"/>
      <c r="D29612"/>
      <c r="E29612"/>
      <c r="F29612"/>
      <c r="G29612"/>
      <c r="H29612"/>
      <c r="I29612"/>
      <c r="K29612"/>
      <c r="L29612"/>
      <c r="M29612"/>
      <c r="N29612"/>
      <c r="O29612"/>
      <c r="P29612"/>
      <c r="S29612"/>
    </row>
    <row r="29613" spans="1:19" x14ac:dyDescent="0.3">
      <c r="A29613" s="25"/>
      <c r="B29613"/>
      <c r="C29613"/>
      <c r="D29613"/>
      <c r="E29613"/>
      <c r="F29613"/>
      <c r="G29613"/>
      <c r="H29613"/>
      <c r="I29613"/>
      <c r="K29613"/>
      <c r="L29613"/>
      <c r="M29613"/>
      <c r="N29613"/>
      <c r="O29613"/>
      <c r="P29613"/>
      <c r="S29613"/>
    </row>
    <row r="29614" spans="1:19" x14ac:dyDescent="0.3">
      <c r="A29614" s="25"/>
      <c r="B29614"/>
      <c r="C29614"/>
      <c r="D29614"/>
      <c r="E29614"/>
      <c r="F29614"/>
      <c r="G29614"/>
      <c r="H29614"/>
      <c r="I29614"/>
      <c r="K29614"/>
      <c r="L29614"/>
      <c r="M29614"/>
      <c r="N29614"/>
      <c r="O29614"/>
      <c r="P29614"/>
      <c r="S29614"/>
    </row>
    <row r="29615" spans="1:19" x14ac:dyDescent="0.3">
      <c r="A29615" s="25"/>
      <c r="B29615"/>
      <c r="C29615"/>
      <c r="D29615"/>
      <c r="E29615"/>
      <c r="F29615"/>
      <c r="G29615"/>
      <c r="H29615"/>
      <c r="I29615"/>
      <c r="K29615"/>
      <c r="L29615"/>
      <c r="M29615"/>
      <c r="N29615"/>
      <c r="O29615"/>
      <c r="P29615"/>
      <c r="S29615"/>
    </row>
    <row r="29616" spans="1:19" x14ac:dyDescent="0.3">
      <c r="A29616" s="25"/>
      <c r="B29616"/>
      <c r="C29616"/>
      <c r="D29616"/>
      <c r="E29616"/>
      <c r="F29616"/>
      <c r="G29616"/>
      <c r="H29616"/>
      <c r="I29616"/>
      <c r="K29616"/>
      <c r="L29616"/>
      <c r="M29616"/>
      <c r="N29616"/>
      <c r="O29616"/>
      <c r="P29616"/>
      <c r="S29616"/>
    </row>
    <row r="29617" spans="1:19" x14ac:dyDescent="0.3">
      <c r="A29617" s="25"/>
      <c r="B29617"/>
      <c r="C29617"/>
      <c r="D29617"/>
      <c r="E29617"/>
      <c r="F29617"/>
      <c r="G29617"/>
      <c r="H29617"/>
      <c r="I29617"/>
      <c r="K29617"/>
      <c r="L29617"/>
      <c r="M29617"/>
      <c r="N29617"/>
      <c r="O29617"/>
      <c r="P29617"/>
      <c r="S29617"/>
    </row>
    <row r="29618" spans="1:19" x14ac:dyDescent="0.3">
      <c r="A29618" s="25"/>
      <c r="B29618"/>
      <c r="C29618"/>
      <c r="D29618"/>
      <c r="E29618"/>
      <c r="F29618"/>
      <c r="G29618"/>
      <c r="H29618"/>
      <c r="I29618"/>
      <c r="K29618"/>
      <c r="L29618"/>
      <c r="M29618"/>
      <c r="N29618"/>
      <c r="O29618"/>
      <c r="P29618"/>
      <c r="S29618"/>
    </row>
    <row r="29619" spans="1:19" x14ac:dyDescent="0.3">
      <c r="A29619" s="25"/>
      <c r="B29619"/>
      <c r="C29619"/>
      <c r="D29619"/>
      <c r="E29619"/>
      <c r="F29619"/>
      <c r="G29619"/>
      <c r="H29619"/>
      <c r="I29619"/>
      <c r="K29619"/>
      <c r="L29619"/>
      <c r="M29619"/>
      <c r="N29619"/>
      <c r="O29619"/>
      <c r="P29619"/>
      <c r="S29619"/>
    </row>
    <row r="29620" spans="1:19" x14ac:dyDescent="0.3">
      <c r="A29620" s="25"/>
      <c r="B29620"/>
      <c r="C29620"/>
      <c r="D29620"/>
      <c r="E29620"/>
      <c r="F29620"/>
      <c r="G29620"/>
      <c r="H29620"/>
      <c r="I29620"/>
      <c r="K29620"/>
      <c r="L29620"/>
      <c r="M29620"/>
      <c r="N29620"/>
      <c r="O29620"/>
      <c r="P29620"/>
      <c r="S29620"/>
    </row>
    <row r="29621" spans="1:19" x14ac:dyDescent="0.3">
      <c r="A29621" s="25"/>
      <c r="B29621"/>
      <c r="C29621"/>
      <c r="D29621"/>
      <c r="E29621"/>
      <c r="F29621"/>
      <c r="G29621"/>
      <c r="H29621"/>
      <c r="I29621"/>
      <c r="K29621"/>
      <c r="L29621"/>
      <c r="M29621"/>
      <c r="N29621"/>
      <c r="O29621"/>
      <c r="P29621"/>
      <c r="S29621"/>
    </row>
    <row r="29622" spans="1:19" x14ac:dyDescent="0.3">
      <c r="A29622" s="25"/>
      <c r="B29622"/>
      <c r="C29622"/>
      <c r="D29622"/>
      <c r="E29622"/>
      <c r="F29622"/>
      <c r="G29622"/>
      <c r="H29622"/>
      <c r="I29622"/>
      <c r="K29622"/>
      <c r="L29622"/>
      <c r="M29622"/>
      <c r="N29622"/>
      <c r="O29622"/>
      <c r="P29622"/>
      <c r="S29622"/>
    </row>
    <row r="29623" spans="1:19" x14ac:dyDescent="0.3">
      <c r="A29623" s="25"/>
      <c r="B29623"/>
      <c r="C29623"/>
      <c r="D29623"/>
      <c r="E29623"/>
      <c r="F29623"/>
      <c r="G29623"/>
      <c r="H29623"/>
      <c r="I29623"/>
      <c r="K29623"/>
      <c r="L29623"/>
      <c r="M29623"/>
      <c r="N29623"/>
      <c r="O29623"/>
      <c r="P29623"/>
      <c r="S29623"/>
    </row>
    <row r="29624" spans="1:19" x14ac:dyDescent="0.3">
      <c r="A29624" s="25"/>
      <c r="B29624"/>
      <c r="C29624"/>
      <c r="D29624"/>
      <c r="E29624"/>
      <c r="F29624"/>
      <c r="G29624"/>
      <c r="H29624"/>
      <c r="I29624"/>
      <c r="K29624"/>
      <c r="L29624"/>
      <c r="M29624"/>
      <c r="N29624"/>
      <c r="O29624"/>
      <c r="P29624"/>
      <c r="S29624"/>
    </row>
    <row r="29625" spans="1:19" x14ac:dyDescent="0.3">
      <c r="A29625" s="25"/>
      <c r="B29625"/>
      <c r="C29625"/>
      <c r="D29625"/>
      <c r="E29625"/>
      <c r="F29625"/>
      <c r="G29625"/>
      <c r="H29625"/>
      <c r="I29625" s="26"/>
      <c r="K29625"/>
      <c r="L29625"/>
      <c r="M29625"/>
      <c r="N29625"/>
      <c r="O29625"/>
      <c r="P29625"/>
      <c r="S29625"/>
    </row>
    <row r="29626" spans="1:19" x14ac:dyDescent="0.3">
      <c r="A29626" s="25"/>
      <c r="B29626"/>
      <c r="C29626"/>
      <c r="D29626"/>
      <c r="E29626"/>
      <c r="F29626"/>
      <c r="G29626"/>
      <c r="H29626"/>
      <c r="I29626" s="26"/>
      <c r="K29626"/>
      <c r="L29626"/>
      <c r="M29626"/>
      <c r="N29626"/>
      <c r="O29626"/>
      <c r="P29626"/>
      <c r="S29626"/>
    </row>
    <row r="29627" spans="1:19" x14ac:dyDescent="0.3">
      <c r="A29627" s="25"/>
      <c r="B29627"/>
      <c r="C29627"/>
      <c r="D29627"/>
      <c r="E29627"/>
      <c r="F29627"/>
      <c r="G29627"/>
      <c r="H29627"/>
      <c r="I29627"/>
      <c r="K29627"/>
      <c r="L29627"/>
      <c r="M29627"/>
      <c r="N29627"/>
      <c r="O29627"/>
      <c r="P29627"/>
      <c r="S29627"/>
    </row>
    <row r="29628" spans="1:19" x14ac:dyDescent="0.3">
      <c r="A29628" s="25"/>
      <c r="B29628"/>
      <c r="C29628"/>
      <c r="D29628"/>
      <c r="E29628"/>
      <c r="F29628"/>
      <c r="G29628"/>
      <c r="H29628"/>
      <c r="I29628"/>
      <c r="K29628"/>
      <c r="L29628"/>
      <c r="M29628"/>
      <c r="N29628"/>
      <c r="O29628"/>
      <c r="P29628"/>
      <c r="S29628"/>
    </row>
    <row r="29629" spans="1:19" x14ac:dyDescent="0.3">
      <c r="A29629" s="25"/>
      <c r="B29629"/>
      <c r="C29629"/>
      <c r="D29629"/>
      <c r="E29629"/>
      <c r="F29629"/>
      <c r="G29629"/>
      <c r="H29629"/>
      <c r="I29629"/>
      <c r="K29629"/>
      <c r="L29629"/>
      <c r="M29629"/>
      <c r="N29629"/>
      <c r="O29629"/>
      <c r="P29629"/>
      <c r="S29629"/>
    </row>
    <row r="29630" spans="1:19" x14ac:dyDescent="0.3">
      <c r="A29630" s="25"/>
      <c r="B29630"/>
      <c r="C29630"/>
      <c r="D29630"/>
      <c r="E29630"/>
      <c r="F29630"/>
      <c r="G29630"/>
      <c r="H29630"/>
      <c r="I29630"/>
      <c r="K29630"/>
      <c r="L29630"/>
      <c r="M29630"/>
      <c r="N29630"/>
      <c r="O29630"/>
      <c r="P29630"/>
      <c r="S29630"/>
    </row>
    <row r="29631" spans="1:19" x14ac:dyDescent="0.3">
      <c r="A29631" s="25"/>
      <c r="B29631"/>
      <c r="C29631"/>
      <c r="D29631"/>
      <c r="E29631"/>
      <c r="F29631"/>
      <c r="G29631"/>
      <c r="H29631"/>
      <c r="I29631"/>
      <c r="K29631"/>
      <c r="L29631"/>
      <c r="M29631"/>
      <c r="N29631"/>
      <c r="O29631"/>
      <c r="P29631"/>
      <c r="S29631"/>
    </row>
    <row r="29632" spans="1:19" x14ac:dyDescent="0.3">
      <c r="A29632" s="25"/>
      <c r="B29632"/>
      <c r="C29632"/>
      <c r="D29632"/>
      <c r="E29632"/>
      <c r="F29632"/>
      <c r="G29632"/>
      <c r="H29632"/>
      <c r="I29632"/>
      <c r="K29632"/>
      <c r="L29632"/>
      <c r="M29632"/>
      <c r="N29632"/>
      <c r="O29632"/>
      <c r="P29632"/>
      <c r="S29632"/>
    </row>
    <row r="29633" spans="1:19" x14ac:dyDescent="0.3">
      <c r="A29633" s="25"/>
      <c r="B29633"/>
      <c r="C29633"/>
      <c r="D29633"/>
      <c r="E29633"/>
      <c r="F29633"/>
      <c r="G29633"/>
      <c r="H29633"/>
      <c r="I29633"/>
      <c r="K29633"/>
      <c r="L29633"/>
      <c r="M29633"/>
      <c r="N29633"/>
      <c r="O29633"/>
      <c r="P29633"/>
      <c r="S29633"/>
    </row>
    <row r="29634" spans="1:19" x14ac:dyDescent="0.3">
      <c r="A29634" s="25"/>
      <c r="B29634"/>
      <c r="C29634"/>
      <c r="D29634"/>
      <c r="E29634"/>
      <c r="F29634"/>
      <c r="G29634"/>
      <c r="H29634"/>
      <c r="I29634"/>
      <c r="K29634"/>
      <c r="L29634"/>
      <c r="M29634"/>
      <c r="N29634"/>
      <c r="O29634"/>
      <c r="P29634"/>
      <c r="S29634"/>
    </row>
    <row r="29635" spans="1:19" x14ac:dyDescent="0.3">
      <c r="A29635" s="25"/>
      <c r="B29635"/>
      <c r="C29635"/>
      <c r="D29635"/>
      <c r="E29635"/>
      <c r="F29635"/>
      <c r="G29635"/>
      <c r="H29635"/>
      <c r="I29635"/>
      <c r="K29635"/>
      <c r="L29635"/>
      <c r="M29635"/>
      <c r="N29635"/>
      <c r="O29635"/>
      <c r="P29635"/>
      <c r="S29635"/>
    </row>
    <row r="29636" spans="1:19" x14ac:dyDescent="0.3">
      <c r="A29636" s="25"/>
      <c r="B29636"/>
      <c r="C29636"/>
      <c r="D29636"/>
      <c r="E29636"/>
      <c r="F29636"/>
      <c r="G29636"/>
      <c r="H29636" s="14"/>
      <c r="I29636" s="14"/>
      <c r="K29636"/>
      <c r="L29636"/>
      <c r="M29636"/>
      <c r="N29636"/>
      <c r="O29636"/>
      <c r="P29636"/>
      <c r="S29636"/>
    </row>
    <row r="29637" spans="1:19" x14ac:dyDescent="0.3">
      <c r="A29637" s="25"/>
      <c r="B29637"/>
      <c r="C29637"/>
      <c r="D29637"/>
      <c r="E29637"/>
      <c r="F29637"/>
      <c r="G29637"/>
      <c r="H29637" s="14"/>
      <c r="I29637" s="14"/>
      <c r="K29637"/>
      <c r="L29637"/>
      <c r="M29637"/>
      <c r="N29637"/>
      <c r="O29637"/>
      <c r="P29637"/>
      <c r="S29637"/>
    </row>
    <row r="29638" spans="1:19" x14ac:dyDescent="0.3">
      <c r="A29638" s="25"/>
      <c r="B29638"/>
      <c r="C29638"/>
      <c r="D29638"/>
      <c r="E29638"/>
      <c r="F29638"/>
      <c r="G29638"/>
      <c r="H29638" s="14"/>
      <c r="I29638" s="14"/>
      <c r="K29638"/>
      <c r="L29638"/>
      <c r="M29638"/>
      <c r="N29638"/>
      <c r="O29638"/>
      <c r="P29638"/>
      <c r="S29638"/>
    </row>
    <row r="29639" spans="1:19" x14ac:dyDescent="0.3">
      <c r="A29639" s="25"/>
      <c r="B29639"/>
      <c r="C29639"/>
      <c r="D29639"/>
      <c r="E29639"/>
      <c r="F29639"/>
      <c r="G29639"/>
      <c r="H29639" s="14"/>
      <c r="I29639" s="14"/>
      <c r="K29639"/>
      <c r="L29639"/>
      <c r="M29639"/>
      <c r="N29639"/>
      <c r="O29639"/>
      <c r="P29639"/>
      <c r="S29639"/>
    </row>
    <row r="29640" spans="1:19" x14ac:dyDescent="0.3">
      <c r="A29640" s="25"/>
      <c r="B29640"/>
      <c r="C29640"/>
      <c r="D29640"/>
      <c r="E29640"/>
      <c r="F29640"/>
      <c r="G29640"/>
      <c r="H29640" s="14"/>
      <c r="I29640" s="14"/>
      <c r="K29640"/>
      <c r="L29640"/>
      <c r="M29640"/>
      <c r="N29640"/>
      <c r="O29640"/>
      <c r="P29640"/>
      <c r="S29640"/>
    </row>
    <row r="29641" spans="1:19" x14ac:dyDescent="0.3">
      <c r="A29641" s="25"/>
      <c r="B29641"/>
      <c r="C29641"/>
      <c r="D29641"/>
      <c r="E29641"/>
      <c r="F29641"/>
      <c r="G29641"/>
      <c r="H29641" s="14"/>
      <c r="I29641" s="14"/>
      <c r="K29641"/>
      <c r="L29641"/>
      <c r="M29641"/>
      <c r="N29641"/>
      <c r="O29641"/>
      <c r="P29641"/>
      <c r="S29641"/>
    </row>
    <row r="29642" spans="1:19" x14ac:dyDescent="0.3">
      <c r="A29642" s="25"/>
      <c r="B29642"/>
      <c r="C29642"/>
      <c r="D29642"/>
      <c r="E29642"/>
      <c r="F29642"/>
      <c r="G29642"/>
      <c r="H29642" s="14"/>
      <c r="I29642" s="14"/>
      <c r="K29642"/>
      <c r="L29642"/>
      <c r="M29642"/>
      <c r="N29642"/>
      <c r="O29642"/>
      <c r="P29642"/>
      <c r="S29642"/>
    </row>
    <row r="29643" spans="1:19" x14ac:dyDescent="0.3">
      <c r="A29643" s="25"/>
      <c r="B29643"/>
      <c r="C29643"/>
      <c r="D29643"/>
      <c r="E29643"/>
      <c r="F29643"/>
      <c r="G29643"/>
      <c r="H29643"/>
      <c r="I29643"/>
      <c r="K29643"/>
      <c r="L29643"/>
      <c r="M29643"/>
      <c r="N29643"/>
      <c r="O29643"/>
      <c r="P29643"/>
      <c r="S29643"/>
    </row>
    <row r="29644" spans="1:19" x14ac:dyDescent="0.3">
      <c r="A29644" s="25"/>
      <c r="B29644"/>
      <c r="C29644"/>
      <c r="D29644"/>
      <c r="E29644"/>
      <c r="F29644"/>
      <c r="G29644"/>
      <c r="H29644"/>
      <c r="I29644"/>
      <c r="K29644"/>
      <c r="L29644"/>
      <c r="M29644"/>
      <c r="N29644"/>
      <c r="O29644"/>
      <c r="P29644"/>
      <c r="S29644"/>
    </row>
    <row r="29645" spans="1:19" x14ac:dyDescent="0.3">
      <c r="A29645" s="25"/>
      <c r="B29645"/>
      <c r="C29645"/>
      <c r="D29645"/>
      <c r="E29645"/>
      <c r="F29645"/>
      <c r="G29645"/>
      <c r="H29645"/>
      <c r="I29645"/>
      <c r="K29645"/>
      <c r="L29645"/>
      <c r="M29645"/>
      <c r="N29645"/>
      <c r="O29645"/>
      <c r="P29645"/>
      <c r="S29645"/>
    </row>
    <row r="29646" spans="1:19" x14ac:dyDescent="0.3">
      <c r="A29646" s="25"/>
      <c r="B29646"/>
      <c r="C29646"/>
      <c r="D29646"/>
      <c r="E29646"/>
      <c r="F29646"/>
      <c r="G29646"/>
      <c r="H29646"/>
      <c r="I29646"/>
      <c r="K29646"/>
      <c r="L29646"/>
      <c r="M29646"/>
      <c r="N29646"/>
      <c r="O29646"/>
      <c r="P29646"/>
      <c r="S29646"/>
    </row>
    <row r="29647" spans="1:19" x14ac:dyDescent="0.3">
      <c r="A29647" s="25"/>
      <c r="B29647"/>
      <c r="C29647"/>
      <c r="D29647"/>
      <c r="E29647"/>
      <c r="F29647"/>
      <c r="G29647"/>
      <c r="H29647"/>
      <c r="I29647"/>
      <c r="K29647"/>
      <c r="L29647"/>
      <c r="M29647"/>
      <c r="N29647"/>
      <c r="O29647"/>
      <c r="P29647"/>
      <c r="S29647"/>
    </row>
    <row r="29648" spans="1:19" x14ac:dyDescent="0.3">
      <c r="A29648" s="25"/>
      <c r="B29648"/>
      <c r="C29648"/>
      <c r="D29648"/>
      <c r="E29648"/>
      <c r="F29648"/>
      <c r="G29648"/>
      <c r="H29648"/>
      <c r="I29648"/>
      <c r="K29648"/>
      <c r="L29648"/>
      <c r="M29648"/>
      <c r="N29648"/>
      <c r="O29648"/>
      <c r="P29648"/>
      <c r="S29648"/>
    </row>
    <row r="29649" spans="1:19" x14ac:dyDescent="0.3">
      <c r="A29649" s="25"/>
      <c r="B29649"/>
      <c r="C29649"/>
      <c r="D29649"/>
      <c r="E29649"/>
      <c r="F29649"/>
      <c r="G29649"/>
      <c r="H29649" s="14"/>
      <c r="I29649" s="14"/>
      <c r="K29649"/>
      <c r="L29649"/>
      <c r="M29649"/>
      <c r="N29649"/>
      <c r="O29649"/>
      <c r="P29649"/>
      <c r="S29649"/>
    </row>
    <row r="29650" spans="1:19" x14ac:dyDescent="0.3">
      <c r="A29650" s="25"/>
      <c r="B29650"/>
      <c r="C29650"/>
      <c r="D29650"/>
      <c r="E29650"/>
      <c r="F29650"/>
      <c r="G29650"/>
      <c r="H29650" s="14"/>
      <c r="I29650" s="14"/>
      <c r="K29650"/>
      <c r="L29650"/>
      <c r="M29650"/>
      <c r="N29650"/>
      <c r="O29650"/>
      <c r="P29650"/>
      <c r="S29650"/>
    </row>
    <row r="29651" spans="1:19" x14ac:dyDescent="0.3">
      <c r="A29651" s="25"/>
      <c r="B29651"/>
      <c r="C29651"/>
      <c r="D29651"/>
      <c r="E29651"/>
      <c r="F29651"/>
      <c r="G29651"/>
      <c r="H29651" s="14"/>
      <c r="I29651" s="14"/>
      <c r="K29651"/>
      <c r="L29651"/>
      <c r="M29651"/>
      <c r="N29651"/>
      <c r="O29651"/>
      <c r="P29651"/>
      <c r="S29651"/>
    </row>
    <row r="29652" spans="1:19" x14ac:dyDescent="0.3">
      <c r="A29652" s="25"/>
      <c r="B29652"/>
      <c r="C29652"/>
      <c r="D29652"/>
      <c r="E29652"/>
      <c r="F29652"/>
      <c r="G29652"/>
      <c r="H29652" s="14"/>
      <c r="I29652" s="14"/>
      <c r="K29652"/>
      <c r="L29652"/>
      <c r="M29652"/>
      <c r="N29652"/>
      <c r="O29652"/>
      <c r="P29652"/>
      <c r="S29652"/>
    </row>
    <row r="29653" spans="1:19" x14ac:dyDescent="0.3">
      <c r="A29653" s="25"/>
      <c r="B29653"/>
      <c r="C29653"/>
      <c r="D29653"/>
      <c r="E29653"/>
      <c r="F29653"/>
      <c r="G29653"/>
      <c r="H29653" s="14"/>
      <c r="I29653" s="14"/>
      <c r="K29653"/>
      <c r="L29653"/>
      <c r="M29653"/>
      <c r="N29653"/>
      <c r="O29653"/>
      <c r="P29653"/>
      <c r="S29653"/>
    </row>
    <row r="29654" spans="1:19" x14ac:dyDescent="0.3">
      <c r="A29654" s="25"/>
      <c r="B29654"/>
      <c r="C29654"/>
      <c r="D29654"/>
      <c r="E29654"/>
      <c r="F29654"/>
      <c r="G29654"/>
      <c r="H29654" s="14"/>
      <c r="I29654" s="14"/>
      <c r="K29654"/>
      <c r="L29654"/>
      <c r="M29654"/>
      <c r="N29654"/>
      <c r="O29654"/>
      <c r="P29654"/>
      <c r="S29654"/>
    </row>
    <row r="29655" spans="1:19" x14ac:dyDescent="0.3">
      <c r="A29655" s="25"/>
      <c r="B29655"/>
      <c r="C29655"/>
      <c r="D29655"/>
      <c r="E29655"/>
      <c r="F29655"/>
      <c r="G29655"/>
      <c r="H29655"/>
      <c r="I29655"/>
      <c r="K29655"/>
      <c r="L29655"/>
      <c r="M29655"/>
      <c r="N29655"/>
      <c r="O29655"/>
      <c r="P29655"/>
      <c r="S29655"/>
    </row>
    <row r="29656" spans="1:19" x14ac:dyDescent="0.3">
      <c r="A29656" s="25"/>
      <c r="B29656"/>
      <c r="C29656"/>
      <c r="D29656"/>
      <c r="E29656"/>
      <c r="F29656"/>
      <c r="G29656"/>
      <c r="H29656"/>
      <c r="I29656"/>
      <c r="K29656"/>
      <c r="L29656"/>
      <c r="M29656"/>
      <c r="N29656"/>
      <c r="O29656"/>
      <c r="P29656"/>
      <c r="S29656"/>
    </row>
    <row r="29657" spans="1:19" x14ac:dyDescent="0.3">
      <c r="A29657" s="25"/>
      <c r="B29657"/>
      <c r="C29657"/>
      <c r="D29657"/>
      <c r="E29657"/>
      <c r="F29657"/>
      <c r="G29657"/>
      <c r="H29657"/>
      <c r="I29657"/>
      <c r="K29657"/>
      <c r="L29657"/>
      <c r="M29657"/>
      <c r="N29657"/>
      <c r="O29657"/>
      <c r="P29657"/>
      <c r="S29657"/>
    </row>
    <row r="29658" spans="1:19" x14ac:dyDescent="0.3">
      <c r="A29658" s="25"/>
      <c r="B29658"/>
      <c r="C29658"/>
      <c r="D29658"/>
      <c r="E29658"/>
      <c r="F29658"/>
      <c r="G29658"/>
      <c r="H29658"/>
      <c r="I29658"/>
      <c r="K29658"/>
      <c r="L29658"/>
      <c r="M29658"/>
      <c r="N29658"/>
      <c r="O29658"/>
      <c r="P29658"/>
      <c r="S29658"/>
    </row>
    <row r="29659" spans="1:19" x14ac:dyDescent="0.3">
      <c r="A29659" s="25"/>
      <c r="B29659"/>
      <c r="C29659"/>
      <c r="D29659"/>
      <c r="E29659"/>
      <c r="F29659"/>
      <c r="G29659"/>
      <c r="H29659"/>
      <c r="I29659"/>
      <c r="K29659"/>
      <c r="L29659"/>
      <c r="M29659"/>
      <c r="N29659"/>
      <c r="O29659"/>
      <c r="P29659"/>
      <c r="S29659"/>
    </row>
    <row r="29660" spans="1:19" x14ac:dyDescent="0.3">
      <c r="A29660" s="25"/>
      <c r="B29660"/>
      <c r="C29660"/>
      <c r="D29660"/>
      <c r="E29660"/>
      <c r="F29660"/>
      <c r="G29660"/>
      <c r="H29660" s="14"/>
      <c r="I29660" s="14"/>
      <c r="K29660"/>
      <c r="L29660"/>
      <c r="M29660"/>
      <c r="N29660"/>
      <c r="O29660"/>
      <c r="P29660"/>
      <c r="S29660"/>
    </row>
    <row r="29661" spans="1:19" x14ac:dyDescent="0.3">
      <c r="A29661" s="25"/>
      <c r="B29661"/>
      <c r="C29661"/>
      <c r="D29661"/>
      <c r="E29661"/>
      <c r="F29661"/>
      <c r="G29661"/>
      <c r="H29661" s="14"/>
      <c r="I29661" s="14"/>
      <c r="K29661"/>
      <c r="L29661"/>
      <c r="M29661"/>
      <c r="N29661"/>
      <c r="O29661"/>
      <c r="P29661"/>
      <c r="S29661"/>
    </row>
    <row r="29662" spans="1:19" x14ac:dyDescent="0.3">
      <c r="A29662" s="25"/>
      <c r="B29662"/>
      <c r="C29662"/>
      <c r="D29662"/>
      <c r="E29662"/>
      <c r="F29662"/>
      <c r="G29662"/>
      <c r="H29662" s="14"/>
      <c r="I29662" s="14"/>
      <c r="K29662"/>
      <c r="L29662"/>
      <c r="M29662"/>
      <c r="N29662"/>
      <c r="O29662"/>
      <c r="P29662"/>
      <c r="S29662"/>
    </row>
    <row r="29663" spans="1:19" x14ac:dyDescent="0.3">
      <c r="A29663" s="25"/>
      <c r="B29663"/>
      <c r="C29663"/>
      <c r="D29663"/>
      <c r="E29663"/>
      <c r="F29663"/>
      <c r="G29663"/>
      <c r="H29663" s="14"/>
      <c r="I29663" s="14"/>
      <c r="K29663"/>
      <c r="L29663"/>
      <c r="M29663"/>
      <c r="N29663"/>
      <c r="O29663"/>
      <c r="P29663"/>
      <c r="S29663"/>
    </row>
    <row r="29664" spans="1:19" x14ac:dyDescent="0.3">
      <c r="A29664" s="25"/>
      <c r="B29664"/>
      <c r="C29664"/>
      <c r="D29664"/>
      <c r="E29664"/>
      <c r="F29664"/>
      <c r="G29664"/>
      <c r="H29664" s="14"/>
      <c r="I29664" s="14"/>
      <c r="K29664"/>
      <c r="L29664"/>
      <c r="M29664"/>
      <c r="N29664"/>
      <c r="O29664"/>
      <c r="P29664"/>
      <c r="S29664"/>
    </row>
    <row r="29665" spans="1:19" x14ac:dyDescent="0.3">
      <c r="A29665" s="25"/>
      <c r="B29665"/>
      <c r="C29665"/>
      <c r="D29665"/>
      <c r="E29665"/>
      <c r="F29665"/>
      <c r="G29665"/>
      <c r="H29665"/>
      <c r="I29665"/>
      <c r="K29665"/>
      <c r="L29665"/>
      <c r="M29665"/>
      <c r="N29665"/>
      <c r="O29665"/>
      <c r="P29665"/>
      <c r="S29665"/>
    </row>
    <row r="29666" spans="1:19" x14ac:dyDescent="0.3">
      <c r="A29666" s="25"/>
      <c r="B29666"/>
      <c r="C29666"/>
      <c r="D29666"/>
      <c r="E29666"/>
      <c r="F29666"/>
      <c r="G29666"/>
      <c r="H29666"/>
      <c r="I29666"/>
      <c r="K29666"/>
      <c r="L29666"/>
      <c r="M29666"/>
      <c r="N29666"/>
      <c r="O29666"/>
      <c r="P29666"/>
      <c r="S29666"/>
    </row>
    <row r="29667" spans="1:19" x14ac:dyDescent="0.3">
      <c r="A29667" s="25"/>
      <c r="B29667"/>
      <c r="C29667"/>
      <c r="D29667"/>
      <c r="E29667"/>
      <c r="F29667"/>
      <c r="G29667"/>
      <c r="H29667"/>
      <c r="I29667"/>
      <c r="K29667"/>
      <c r="L29667"/>
      <c r="M29667"/>
      <c r="N29667"/>
      <c r="O29667"/>
      <c r="P29667"/>
      <c r="S29667"/>
    </row>
    <row r="29668" spans="1:19" x14ac:dyDescent="0.3">
      <c r="A29668" s="25"/>
      <c r="B29668"/>
      <c r="C29668"/>
      <c r="D29668"/>
      <c r="E29668"/>
      <c r="F29668"/>
      <c r="G29668"/>
      <c r="H29668"/>
      <c r="I29668"/>
      <c r="K29668"/>
      <c r="L29668"/>
      <c r="M29668"/>
      <c r="N29668"/>
      <c r="O29668"/>
      <c r="P29668"/>
      <c r="S29668"/>
    </row>
    <row r="29669" spans="1:19" x14ac:dyDescent="0.3">
      <c r="A29669" s="25"/>
      <c r="B29669"/>
      <c r="C29669"/>
      <c r="D29669"/>
      <c r="E29669"/>
      <c r="F29669"/>
      <c r="G29669"/>
      <c r="H29669"/>
      <c r="I29669"/>
      <c r="K29669"/>
      <c r="L29669"/>
      <c r="M29669"/>
      <c r="N29669"/>
      <c r="O29669"/>
      <c r="P29669"/>
      <c r="S29669"/>
    </row>
    <row r="29670" spans="1:19" x14ac:dyDescent="0.3">
      <c r="A29670" s="25"/>
      <c r="B29670"/>
      <c r="C29670"/>
      <c r="D29670"/>
      <c r="E29670"/>
      <c r="F29670"/>
      <c r="G29670"/>
      <c r="H29670" s="14"/>
      <c r="I29670" s="14"/>
      <c r="K29670"/>
      <c r="L29670"/>
      <c r="M29670"/>
      <c r="N29670"/>
      <c r="O29670"/>
      <c r="P29670"/>
      <c r="S29670"/>
    </row>
    <row r="29671" spans="1:19" x14ac:dyDescent="0.3">
      <c r="A29671" s="25"/>
      <c r="B29671"/>
      <c r="C29671"/>
      <c r="D29671"/>
      <c r="E29671"/>
      <c r="F29671"/>
      <c r="G29671"/>
      <c r="H29671" s="14"/>
      <c r="I29671" s="14"/>
      <c r="K29671"/>
      <c r="L29671"/>
      <c r="M29671"/>
      <c r="N29671"/>
      <c r="O29671"/>
      <c r="P29671"/>
      <c r="S29671"/>
    </row>
    <row r="29672" spans="1:19" x14ac:dyDescent="0.3">
      <c r="A29672" s="25"/>
      <c r="B29672"/>
      <c r="C29672"/>
      <c r="D29672"/>
      <c r="E29672"/>
      <c r="F29672"/>
      <c r="G29672"/>
      <c r="H29672" s="14"/>
      <c r="I29672" s="14"/>
      <c r="K29672"/>
      <c r="L29672"/>
      <c r="M29672"/>
      <c r="N29672"/>
      <c r="O29672"/>
      <c r="P29672"/>
      <c r="S29672"/>
    </row>
    <row r="29673" spans="1:19" x14ac:dyDescent="0.3">
      <c r="A29673" s="25"/>
      <c r="B29673"/>
      <c r="C29673"/>
      <c r="D29673"/>
      <c r="E29673"/>
      <c r="F29673"/>
      <c r="G29673"/>
      <c r="H29673" s="14"/>
      <c r="I29673" s="14"/>
      <c r="K29673"/>
      <c r="L29673"/>
      <c r="M29673"/>
      <c r="N29673"/>
      <c r="O29673"/>
      <c r="P29673"/>
      <c r="S29673"/>
    </row>
    <row r="29674" spans="1:19" x14ac:dyDescent="0.3">
      <c r="A29674" s="25"/>
      <c r="B29674"/>
      <c r="C29674"/>
      <c r="D29674"/>
      <c r="E29674"/>
      <c r="F29674"/>
      <c r="G29674"/>
      <c r="H29674" s="14"/>
      <c r="I29674" s="14"/>
      <c r="K29674"/>
      <c r="L29674"/>
      <c r="M29674"/>
      <c r="N29674"/>
      <c r="O29674"/>
      <c r="P29674"/>
      <c r="S29674"/>
    </row>
    <row r="29675" spans="1:19" x14ac:dyDescent="0.3">
      <c r="A29675" s="25"/>
      <c r="B29675"/>
      <c r="C29675"/>
      <c r="D29675"/>
      <c r="E29675"/>
      <c r="F29675"/>
      <c r="G29675"/>
      <c r="H29675"/>
      <c r="I29675"/>
      <c r="K29675"/>
      <c r="L29675"/>
      <c r="M29675"/>
      <c r="N29675"/>
      <c r="O29675"/>
      <c r="P29675"/>
      <c r="S29675"/>
    </row>
    <row r="29676" spans="1:19" x14ac:dyDescent="0.3">
      <c r="A29676" s="25"/>
      <c r="B29676"/>
      <c r="C29676"/>
      <c r="D29676"/>
      <c r="E29676"/>
      <c r="F29676"/>
      <c r="G29676"/>
      <c r="H29676"/>
      <c r="I29676"/>
      <c r="K29676"/>
      <c r="L29676"/>
      <c r="M29676"/>
      <c r="N29676"/>
      <c r="O29676"/>
      <c r="P29676"/>
      <c r="S29676"/>
    </row>
    <row r="29677" spans="1:19" x14ac:dyDescent="0.3">
      <c r="A29677" s="25"/>
      <c r="B29677"/>
      <c r="C29677"/>
      <c r="D29677"/>
      <c r="E29677"/>
      <c r="F29677"/>
      <c r="G29677"/>
      <c r="H29677"/>
      <c r="I29677"/>
      <c r="K29677"/>
      <c r="L29677"/>
      <c r="M29677"/>
      <c r="N29677"/>
      <c r="O29677"/>
      <c r="P29677"/>
      <c r="S29677"/>
    </row>
    <row r="29678" spans="1:19" x14ac:dyDescent="0.3">
      <c r="A29678" s="25"/>
      <c r="B29678"/>
      <c r="C29678"/>
      <c r="D29678"/>
      <c r="E29678"/>
      <c r="F29678"/>
      <c r="G29678"/>
      <c r="H29678"/>
      <c r="I29678"/>
      <c r="K29678"/>
      <c r="L29678"/>
      <c r="M29678"/>
      <c r="N29678"/>
      <c r="O29678"/>
      <c r="P29678"/>
      <c r="S29678"/>
    </row>
    <row r="29679" spans="1:19" x14ac:dyDescent="0.3">
      <c r="A29679" s="25"/>
      <c r="B29679"/>
      <c r="C29679"/>
      <c r="D29679"/>
      <c r="E29679"/>
      <c r="F29679"/>
      <c r="G29679"/>
      <c r="H29679"/>
      <c r="I29679"/>
      <c r="K29679"/>
      <c r="L29679"/>
      <c r="M29679"/>
      <c r="N29679"/>
      <c r="O29679"/>
      <c r="P29679"/>
      <c r="S29679"/>
    </row>
    <row r="29680" spans="1:19" x14ac:dyDescent="0.3">
      <c r="A29680" s="25"/>
      <c r="B29680"/>
      <c r="C29680"/>
      <c r="D29680"/>
      <c r="E29680"/>
      <c r="F29680"/>
      <c r="G29680"/>
      <c r="H29680"/>
      <c r="I29680"/>
      <c r="K29680"/>
      <c r="L29680"/>
      <c r="M29680"/>
      <c r="N29680"/>
      <c r="O29680"/>
      <c r="P29680"/>
      <c r="S29680"/>
    </row>
    <row r="29681" spans="1:19" x14ac:dyDescent="0.3">
      <c r="A29681" s="25"/>
      <c r="B29681"/>
      <c r="C29681"/>
      <c r="D29681"/>
      <c r="E29681"/>
      <c r="F29681"/>
      <c r="G29681"/>
      <c r="H29681"/>
      <c r="I29681"/>
      <c r="K29681"/>
      <c r="L29681"/>
      <c r="M29681"/>
      <c r="N29681"/>
      <c r="O29681"/>
      <c r="P29681"/>
      <c r="S29681"/>
    </row>
    <row r="29682" spans="1:19" x14ac:dyDescent="0.3">
      <c r="A29682" s="25"/>
      <c r="B29682"/>
      <c r="C29682"/>
      <c r="D29682"/>
      <c r="E29682"/>
      <c r="F29682"/>
      <c r="G29682"/>
      <c r="H29682"/>
      <c r="I29682"/>
      <c r="K29682"/>
      <c r="L29682"/>
      <c r="M29682"/>
      <c r="N29682"/>
      <c r="O29682"/>
      <c r="P29682"/>
      <c r="S29682"/>
    </row>
    <row r="29683" spans="1:19" x14ac:dyDescent="0.3">
      <c r="A29683" s="25"/>
      <c r="B29683"/>
      <c r="C29683"/>
      <c r="D29683"/>
      <c r="E29683"/>
      <c r="F29683"/>
      <c r="G29683"/>
      <c r="H29683"/>
      <c r="I29683"/>
      <c r="K29683"/>
      <c r="L29683"/>
      <c r="M29683"/>
      <c r="N29683"/>
      <c r="O29683"/>
      <c r="P29683"/>
      <c r="S29683"/>
    </row>
    <row r="29684" spans="1:19" x14ac:dyDescent="0.3">
      <c r="A29684" s="25"/>
      <c r="B29684"/>
      <c r="C29684"/>
      <c r="D29684"/>
      <c r="E29684"/>
      <c r="F29684"/>
      <c r="G29684"/>
      <c r="H29684"/>
      <c r="I29684"/>
      <c r="K29684"/>
      <c r="L29684"/>
      <c r="M29684"/>
      <c r="N29684"/>
      <c r="O29684"/>
      <c r="P29684"/>
      <c r="S29684"/>
    </row>
    <row r="29685" spans="1:19" x14ac:dyDescent="0.3">
      <c r="A29685" s="25"/>
      <c r="B29685"/>
      <c r="C29685"/>
      <c r="D29685"/>
      <c r="E29685"/>
      <c r="F29685"/>
      <c r="G29685"/>
      <c r="H29685"/>
      <c r="I29685"/>
      <c r="K29685"/>
      <c r="L29685"/>
      <c r="M29685"/>
      <c r="N29685"/>
      <c r="O29685"/>
      <c r="P29685"/>
      <c r="S29685"/>
    </row>
    <row r="29686" spans="1:19" x14ac:dyDescent="0.3">
      <c r="A29686" s="25"/>
      <c r="B29686"/>
      <c r="C29686"/>
      <c r="D29686"/>
      <c r="E29686"/>
      <c r="F29686"/>
      <c r="G29686"/>
      <c r="H29686"/>
      <c r="I29686"/>
      <c r="K29686"/>
      <c r="L29686"/>
      <c r="M29686"/>
      <c r="N29686"/>
      <c r="O29686"/>
      <c r="P29686"/>
      <c r="S29686"/>
    </row>
    <row r="29687" spans="1:19" x14ac:dyDescent="0.3">
      <c r="A29687" s="25"/>
      <c r="B29687"/>
      <c r="C29687"/>
      <c r="D29687"/>
      <c r="E29687"/>
      <c r="F29687"/>
      <c r="G29687"/>
      <c r="H29687"/>
      <c r="I29687"/>
      <c r="K29687"/>
      <c r="L29687"/>
      <c r="M29687"/>
      <c r="N29687"/>
      <c r="O29687"/>
      <c r="P29687"/>
      <c r="S29687"/>
    </row>
    <row r="29688" spans="1:19" x14ac:dyDescent="0.3">
      <c r="A29688" s="25"/>
      <c r="B29688"/>
      <c r="C29688"/>
      <c r="D29688"/>
      <c r="E29688"/>
      <c r="F29688"/>
      <c r="G29688"/>
      <c r="H29688"/>
      <c r="I29688"/>
      <c r="K29688"/>
      <c r="L29688"/>
      <c r="M29688"/>
      <c r="N29688"/>
      <c r="O29688"/>
      <c r="P29688"/>
      <c r="S29688"/>
    </row>
    <row r="29689" spans="1:19" x14ac:dyDescent="0.3">
      <c r="A29689" s="25"/>
      <c r="B29689"/>
      <c r="C29689"/>
      <c r="D29689"/>
      <c r="E29689"/>
      <c r="F29689"/>
      <c r="G29689"/>
      <c r="H29689"/>
      <c r="I29689"/>
      <c r="K29689"/>
      <c r="L29689"/>
      <c r="M29689"/>
      <c r="N29689"/>
      <c r="O29689"/>
      <c r="P29689"/>
      <c r="S29689"/>
    </row>
    <row r="29690" spans="1:19" x14ac:dyDescent="0.3">
      <c r="A29690" s="25"/>
      <c r="B29690"/>
      <c r="C29690"/>
      <c r="D29690"/>
      <c r="E29690"/>
      <c r="F29690"/>
      <c r="G29690"/>
      <c r="H29690" s="14"/>
      <c r="I29690" s="14"/>
      <c r="K29690"/>
      <c r="L29690"/>
      <c r="M29690"/>
      <c r="N29690"/>
      <c r="O29690"/>
      <c r="P29690"/>
      <c r="S29690"/>
    </row>
    <row r="29691" spans="1:19" x14ac:dyDescent="0.3">
      <c r="A29691" s="25"/>
      <c r="B29691"/>
      <c r="C29691"/>
      <c r="D29691"/>
      <c r="E29691"/>
      <c r="F29691"/>
      <c r="G29691"/>
      <c r="H29691" s="14"/>
      <c r="I29691" s="14"/>
      <c r="K29691"/>
      <c r="L29691"/>
      <c r="M29691"/>
      <c r="N29691"/>
      <c r="O29691"/>
      <c r="P29691"/>
      <c r="S29691"/>
    </row>
    <row r="29692" spans="1:19" x14ac:dyDescent="0.3">
      <c r="A29692" s="25"/>
      <c r="B29692"/>
      <c r="C29692"/>
      <c r="D29692"/>
      <c r="E29692"/>
      <c r="F29692"/>
      <c r="G29692"/>
      <c r="H29692" s="14"/>
      <c r="I29692" s="14"/>
      <c r="K29692"/>
      <c r="L29692"/>
      <c r="M29692"/>
      <c r="N29692"/>
      <c r="O29692"/>
      <c r="P29692"/>
      <c r="S29692"/>
    </row>
    <row r="29693" spans="1:19" x14ac:dyDescent="0.3">
      <c r="A29693" s="25"/>
      <c r="B29693"/>
      <c r="C29693"/>
      <c r="D29693"/>
      <c r="E29693"/>
      <c r="F29693"/>
      <c r="G29693"/>
      <c r="H29693" s="14"/>
      <c r="I29693" s="14"/>
      <c r="K29693"/>
      <c r="L29693"/>
      <c r="M29693"/>
      <c r="N29693"/>
      <c r="O29693"/>
      <c r="P29693"/>
      <c r="S29693"/>
    </row>
    <row r="29694" spans="1:19" x14ac:dyDescent="0.3">
      <c r="A29694" s="25"/>
      <c r="B29694"/>
      <c r="C29694"/>
      <c r="D29694"/>
      <c r="E29694"/>
      <c r="F29694"/>
      <c r="G29694"/>
      <c r="H29694" s="14"/>
      <c r="I29694" s="14"/>
      <c r="K29694"/>
      <c r="L29694"/>
      <c r="M29694"/>
      <c r="N29694"/>
      <c r="O29694"/>
      <c r="P29694"/>
      <c r="S29694"/>
    </row>
    <row r="29695" spans="1:19" x14ac:dyDescent="0.3">
      <c r="A29695" s="25"/>
      <c r="B29695"/>
      <c r="C29695"/>
      <c r="D29695"/>
      <c r="E29695"/>
      <c r="F29695"/>
      <c r="G29695"/>
      <c r="H29695" s="14"/>
      <c r="I29695" s="14"/>
      <c r="K29695"/>
      <c r="L29695"/>
      <c r="M29695"/>
      <c r="N29695"/>
      <c r="O29695"/>
      <c r="P29695"/>
      <c r="S29695"/>
    </row>
    <row r="29696" spans="1:19" x14ac:dyDescent="0.3">
      <c r="A29696" s="25"/>
      <c r="B29696"/>
      <c r="C29696"/>
      <c r="D29696"/>
      <c r="E29696"/>
      <c r="F29696"/>
      <c r="G29696"/>
      <c r="H29696"/>
      <c r="I29696"/>
      <c r="K29696"/>
      <c r="L29696"/>
      <c r="M29696"/>
      <c r="N29696"/>
      <c r="O29696"/>
      <c r="P29696"/>
      <c r="S29696"/>
    </row>
    <row r="29697" spans="1:19" x14ac:dyDescent="0.3">
      <c r="A29697" s="25"/>
      <c r="B29697"/>
      <c r="C29697"/>
      <c r="D29697"/>
      <c r="E29697"/>
      <c r="F29697"/>
      <c r="G29697"/>
      <c r="H29697"/>
      <c r="I29697"/>
      <c r="K29697"/>
      <c r="L29697"/>
      <c r="M29697"/>
      <c r="N29697"/>
      <c r="O29697"/>
      <c r="P29697"/>
      <c r="S29697"/>
    </row>
    <row r="29698" spans="1:19" x14ac:dyDescent="0.3">
      <c r="A29698" s="25"/>
      <c r="B29698"/>
      <c r="C29698"/>
      <c r="D29698"/>
      <c r="E29698"/>
      <c r="F29698"/>
      <c r="G29698"/>
      <c r="H29698"/>
      <c r="I29698"/>
      <c r="K29698"/>
      <c r="L29698"/>
      <c r="M29698"/>
      <c r="N29698"/>
      <c r="O29698"/>
      <c r="P29698"/>
      <c r="S29698"/>
    </row>
    <row r="29699" spans="1:19" x14ac:dyDescent="0.3">
      <c r="A29699" s="25"/>
      <c r="B29699"/>
      <c r="C29699"/>
      <c r="D29699"/>
      <c r="E29699"/>
      <c r="F29699"/>
      <c r="G29699"/>
      <c r="H29699"/>
      <c r="I29699"/>
      <c r="K29699"/>
      <c r="L29699"/>
      <c r="M29699"/>
      <c r="N29699"/>
      <c r="O29699"/>
      <c r="P29699"/>
      <c r="S29699"/>
    </row>
    <row r="29700" spans="1:19" x14ac:dyDescent="0.3">
      <c r="A29700" s="25"/>
      <c r="B29700"/>
      <c r="C29700"/>
      <c r="D29700"/>
      <c r="E29700"/>
      <c r="F29700"/>
      <c r="G29700"/>
      <c r="H29700"/>
      <c r="I29700"/>
      <c r="K29700"/>
      <c r="L29700"/>
      <c r="M29700"/>
      <c r="N29700"/>
      <c r="O29700"/>
      <c r="P29700"/>
      <c r="S29700"/>
    </row>
    <row r="29701" spans="1:19" x14ac:dyDescent="0.3">
      <c r="A29701" s="25"/>
      <c r="B29701"/>
      <c r="C29701"/>
      <c r="D29701"/>
      <c r="E29701"/>
      <c r="F29701"/>
      <c r="G29701"/>
      <c r="H29701"/>
      <c r="I29701"/>
      <c r="K29701"/>
      <c r="L29701"/>
      <c r="M29701"/>
      <c r="N29701"/>
      <c r="O29701"/>
      <c r="P29701"/>
      <c r="S29701"/>
    </row>
    <row r="29702" spans="1:19" x14ac:dyDescent="0.3">
      <c r="A29702" s="25"/>
      <c r="B29702"/>
      <c r="C29702"/>
      <c r="D29702"/>
      <c r="E29702"/>
      <c r="F29702"/>
      <c r="G29702"/>
      <c r="H29702"/>
      <c r="I29702"/>
      <c r="K29702"/>
      <c r="L29702"/>
      <c r="M29702"/>
      <c r="N29702"/>
      <c r="O29702"/>
      <c r="P29702"/>
      <c r="S29702"/>
    </row>
    <row r="29703" spans="1:19" x14ac:dyDescent="0.3">
      <c r="A29703" s="25"/>
      <c r="B29703"/>
      <c r="C29703"/>
      <c r="D29703"/>
      <c r="E29703"/>
      <c r="F29703"/>
      <c r="G29703"/>
      <c r="H29703"/>
      <c r="I29703"/>
      <c r="K29703"/>
      <c r="L29703"/>
      <c r="M29703"/>
      <c r="N29703"/>
      <c r="O29703"/>
      <c r="P29703"/>
      <c r="S29703"/>
    </row>
    <row r="29704" spans="1:19" x14ac:dyDescent="0.3">
      <c r="A29704" s="25"/>
      <c r="B29704"/>
      <c r="C29704"/>
      <c r="D29704"/>
      <c r="E29704"/>
      <c r="F29704"/>
      <c r="G29704"/>
      <c r="H29704"/>
      <c r="I29704"/>
      <c r="K29704"/>
      <c r="L29704"/>
      <c r="M29704"/>
      <c r="N29704"/>
      <c r="O29704"/>
      <c r="P29704"/>
      <c r="S29704"/>
    </row>
    <row r="29705" spans="1:19" x14ac:dyDescent="0.3">
      <c r="A29705" s="25"/>
      <c r="B29705"/>
      <c r="C29705"/>
      <c r="D29705"/>
      <c r="E29705"/>
      <c r="F29705"/>
      <c r="G29705"/>
      <c r="H29705"/>
      <c r="I29705"/>
      <c r="K29705"/>
      <c r="L29705"/>
      <c r="M29705"/>
      <c r="N29705"/>
      <c r="O29705"/>
      <c r="P29705"/>
      <c r="S29705"/>
    </row>
    <row r="29706" spans="1:19" x14ac:dyDescent="0.3">
      <c r="A29706" s="25"/>
      <c r="B29706"/>
      <c r="C29706"/>
      <c r="D29706"/>
      <c r="E29706"/>
      <c r="F29706"/>
      <c r="G29706"/>
      <c r="H29706"/>
      <c r="I29706"/>
      <c r="K29706"/>
      <c r="L29706"/>
      <c r="M29706"/>
      <c r="N29706"/>
      <c r="O29706"/>
      <c r="P29706"/>
      <c r="S29706"/>
    </row>
    <row r="29707" spans="1:19" x14ac:dyDescent="0.3">
      <c r="A29707" s="25"/>
      <c r="B29707"/>
      <c r="C29707"/>
      <c r="D29707"/>
      <c r="E29707"/>
      <c r="F29707"/>
      <c r="G29707"/>
      <c r="H29707"/>
      <c r="I29707"/>
      <c r="K29707"/>
      <c r="L29707"/>
      <c r="M29707"/>
      <c r="N29707"/>
      <c r="O29707"/>
      <c r="P29707"/>
      <c r="S29707"/>
    </row>
    <row r="29708" spans="1:19" x14ac:dyDescent="0.3">
      <c r="A29708" s="25"/>
      <c r="B29708"/>
      <c r="C29708"/>
      <c r="D29708"/>
      <c r="E29708"/>
      <c r="F29708"/>
      <c r="G29708"/>
      <c r="H29708"/>
      <c r="I29708"/>
      <c r="K29708"/>
      <c r="L29708"/>
      <c r="M29708"/>
      <c r="N29708"/>
      <c r="O29708"/>
      <c r="P29708"/>
      <c r="S29708"/>
    </row>
    <row r="29709" spans="1:19" x14ac:dyDescent="0.3">
      <c r="A29709" s="25"/>
      <c r="B29709"/>
      <c r="C29709"/>
      <c r="D29709"/>
      <c r="E29709"/>
      <c r="F29709"/>
      <c r="G29709"/>
      <c r="H29709"/>
      <c r="I29709"/>
      <c r="K29709"/>
      <c r="L29709"/>
      <c r="M29709"/>
      <c r="N29709"/>
      <c r="O29709"/>
      <c r="P29709"/>
      <c r="S29709"/>
    </row>
    <row r="29710" spans="1:19" x14ac:dyDescent="0.3">
      <c r="A29710" s="25"/>
      <c r="B29710"/>
      <c r="C29710"/>
      <c r="D29710"/>
      <c r="E29710"/>
      <c r="F29710"/>
      <c r="G29710"/>
      <c r="H29710"/>
      <c r="I29710"/>
      <c r="K29710"/>
      <c r="L29710"/>
      <c r="M29710"/>
      <c r="N29710"/>
      <c r="O29710"/>
      <c r="P29710"/>
      <c r="S29710"/>
    </row>
    <row r="29711" spans="1:19" x14ac:dyDescent="0.3">
      <c r="A29711" s="25"/>
      <c r="B29711"/>
      <c r="C29711"/>
      <c r="D29711"/>
      <c r="E29711"/>
      <c r="F29711"/>
      <c r="G29711"/>
      <c r="H29711"/>
      <c r="I29711"/>
      <c r="K29711"/>
      <c r="L29711"/>
      <c r="M29711"/>
      <c r="N29711"/>
      <c r="O29711"/>
      <c r="P29711"/>
      <c r="S29711"/>
    </row>
    <row r="29712" spans="1:19" x14ac:dyDescent="0.3">
      <c r="A29712" s="25"/>
      <c r="B29712"/>
      <c r="C29712"/>
      <c r="D29712"/>
      <c r="E29712"/>
      <c r="F29712"/>
      <c r="G29712"/>
      <c r="H29712"/>
      <c r="I29712" s="14"/>
      <c r="K29712"/>
      <c r="L29712"/>
      <c r="M29712"/>
      <c r="N29712"/>
      <c r="O29712"/>
      <c r="P29712"/>
      <c r="S29712"/>
    </row>
    <row r="29713" spans="1:19" x14ac:dyDescent="0.3">
      <c r="A29713" s="25"/>
      <c r="B29713"/>
      <c r="C29713"/>
      <c r="D29713"/>
      <c r="E29713"/>
      <c r="F29713"/>
      <c r="G29713"/>
      <c r="H29713"/>
      <c r="I29713" s="14"/>
      <c r="K29713"/>
      <c r="L29713"/>
      <c r="M29713"/>
      <c r="N29713"/>
      <c r="O29713"/>
      <c r="P29713"/>
      <c r="S29713"/>
    </row>
    <row r="29714" spans="1:19" x14ac:dyDescent="0.3">
      <c r="A29714" s="25"/>
      <c r="B29714"/>
      <c r="C29714"/>
      <c r="D29714"/>
      <c r="E29714"/>
      <c r="F29714"/>
      <c r="G29714"/>
      <c r="H29714"/>
      <c r="I29714"/>
      <c r="K29714"/>
      <c r="L29714"/>
      <c r="M29714"/>
      <c r="N29714"/>
      <c r="O29714"/>
      <c r="P29714"/>
      <c r="S29714"/>
    </row>
    <row r="29715" spans="1:19" x14ac:dyDescent="0.3">
      <c r="A29715" s="25"/>
      <c r="B29715"/>
      <c r="C29715"/>
      <c r="D29715"/>
      <c r="E29715"/>
      <c r="F29715"/>
      <c r="G29715"/>
      <c r="H29715"/>
      <c r="I29715"/>
      <c r="K29715"/>
      <c r="L29715"/>
      <c r="M29715"/>
      <c r="N29715"/>
      <c r="O29715"/>
      <c r="P29715"/>
      <c r="S29715"/>
    </row>
    <row r="29716" spans="1:19" x14ac:dyDescent="0.3">
      <c r="A29716" s="25"/>
      <c r="B29716"/>
      <c r="C29716"/>
      <c r="D29716"/>
      <c r="E29716"/>
      <c r="F29716"/>
      <c r="G29716"/>
      <c r="H29716"/>
      <c r="I29716"/>
      <c r="K29716"/>
      <c r="L29716"/>
      <c r="M29716"/>
      <c r="N29716"/>
      <c r="O29716"/>
      <c r="P29716"/>
      <c r="S29716"/>
    </row>
    <row r="29717" spans="1:19" x14ac:dyDescent="0.3">
      <c r="A29717" s="25"/>
      <c r="B29717"/>
      <c r="C29717"/>
      <c r="D29717"/>
      <c r="E29717"/>
      <c r="F29717"/>
      <c r="G29717"/>
      <c r="H29717"/>
      <c r="I29717"/>
      <c r="K29717"/>
      <c r="L29717"/>
      <c r="M29717"/>
      <c r="N29717"/>
      <c r="O29717"/>
      <c r="P29717"/>
      <c r="S29717"/>
    </row>
    <row r="29718" spans="1:19" x14ac:dyDescent="0.3">
      <c r="A29718" s="25"/>
      <c r="B29718"/>
      <c r="C29718"/>
      <c r="D29718"/>
      <c r="E29718"/>
      <c r="F29718"/>
      <c r="G29718"/>
      <c r="H29718"/>
      <c r="I29718"/>
      <c r="K29718"/>
      <c r="L29718"/>
      <c r="M29718"/>
      <c r="N29718"/>
      <c r="O29718"/>
      <c r="P29718"/>
      <c r="S29718"/>
    </row>
    <row r="29719" spans="1:19" x14ac:dyDescent="0.3">
      <c r="A29719" s="25"/>
      <c r="B29719"/>
      <c r="C29719"/>
      <c r="D29719"/>
      <c r="E29719"/>
      <c r="F29719"/>
      <c r="G29719"/>
      <c r="H29719"/>
      <c r="I29719"/>
      <c r="K29719"/>
      <c r="L29719"/>
      <c r="M29719"/>
      <c r="N29719"/>
      <c r="O29719"/>
      <c r="P29719"/>
      <c r="S29719"/>
    </row>
    <row r="29720" spans="1:19" x14ac:dyDescent="0.3">
      <c r="A29720" s="25"/>
      <c r="B29720"/>
      <c r="C29720"/>
      <c r="D29720"/>
      <c r="E29720"/>
      <c r="F29720"/>
      <c r="G29720"/>
      <c r="H29720"/>
      <c r="I29720"/>
      <c r="K29720"/>
      <c r="L29720"/>
      <c r="M29720"/>
      <c r="N29720"/>
      <c r="O29720"/>
      <c r="P29720"/>
      <c r="S29720"/>
    </row>
    <row r="29721" spans="1:19" x14ac:dyDescent="0.3">
      <c r="A29721" s="25"/>
      <c r="B29721"/>
      <c r="C29721"/>
      <c r="D29721"/>
      <c r="E29721"/>
      <c r="F29721"/>
      <c r="G29721"/>
      <c r="H29721"/>
      <c r="I29721"/>
      <c r="K29721"/>
      <c r="L29721"/>
      <c r="M29721"/>
      <c r="N29721"/>
      <c r="O29721"/>
      <c r="P29721"/>
      <c r="S29721"/>
    </row>
    <row r="29722" spans="1:19" x14ac:dyDescent="0.3">
      <c r="A29722" s="25"/>
      <c r="B29722"/>
      <c r="C29722"/>
      <c r="D29722"/>
      <c r="E29722"/>
      <c r="F29722"/>
      <c r="G29722"/>
      <c r="H29722" s="26"/>
      <c r="I29722" s="26"/>
      <c r="K29722"/>
      <c r="L29722"/>
      <c r="M29722"/>
      <c r="N29722"/>
      <c r="O29722"/>
      <c r="P29722"/>
      <c r="S29722"/>
    </row>
    <row r="29723" spans="1:19" x14ac:dyDescent="0.3">
      <c r="A29723" s="25"/>
      <c r="B29723"/>
      <c r="C29723"/>
      <c r="D29723"/>
      <c r="E29723"/>
      <c r="F29723"/>
      <c r="G29723"/>
      <c r="H29723" s="26"/>
      <c r="I29723" s="26"/>
      <c r="K29723"/>
      <c r="L29723"/>
      <c r="M29723"/>
      <c r="N29723"/>
      <c r="O29723"/>
      <c r="P29723"/>
      <c r="S29723"/>
    </row>
    <row r="29724" spans="1:19" x14ac:dyDescent="0.3">
      <c r="A29724" s="25"/>
      <c r="B29724"/>
      <c r="C29724"/>
      <c r="D29724"/>
      <c r="E29724"/>
      <c r="F29724"/>
      <c r="G29724"/>
      <c r="H29724" s="26"/>
      <c r="I29724" s="26"/>
      <c r="K29724"/>
      <c r="L29724"/>
      <c r="M29724"/>
      <c r="N29724"/>
      <c r="O29724"/>
      <c r="P29724"/>
      <c r="S29724"/>
    </row>
    <row r="29725" spans="1:19" x14ac:dyDescent="0.3">
      <c r="A29725" s="25"/>
      <c r="B29725"/>
      <c r="C29725"/>
      <c r="D29725"/>
      <c r="E29725"/>
      <c r="F29725"/>
      <c r="G29725"/>
      <c r="H29725"/>
      <c r="I29725"/>
      <c r="K29725"/>
      <c r="L29725"/>
      <c r="M29725"/>
      <c r="N29725"/>
      <c r="O29725"/>
      <c r="P29725"/>
      <c r="S29725"/>
    </row>
    <row r="29726" spans="1:19" x14ac:dyDescent="0.3">
      <c r="A29726" s="25"/>
      <c r="B29726"/>
      <c r="C29726"/>
      <c r="D29726"/>
      <c r="E29726"/>
      <c r="F29726"/>
      <c r="G29726"/>
      <c r="H29726"/>
      <c r="I29726"/>
      <c r="K29726"/>
      <c r="L29726"/>
      <c r="M29726"/>
      <c r="N29726"/>
      <c r="O29726"/>
      <c r="P29726"/>
      <c r="S29726"/>
    </row>
    <row r="29727" spans="1:19" x14ac:dyDescent="0.3">
      <c r="A29727" s="25"/>
      <c r="B29727"/>
      <c r="C29727"/>
      <c r="D29727"/>
      <c r="E29727"/>
      <c r="F29727"/>
      <c r="G29727"/>
      <c r="H29727"/>
      <c r="I29727"/>
      <c r="K29727"/>
      <c r="L29727"/>
      <c r="M29727"/>
      <c r="N29727"/>
      <c r="O29727"/>
      <c r="P29727"/>
      <c r="S29727"/>
    </row>
    <row r="29728" spans="1:19" x14ac:dyDescent="0.3">
      <c r="A29728" s="25"/>
      <c r="B29728"/>
      <c r="C29728"/>
      <c r="D29728"/>
      <c r="E29728"/>
      <c r="F29728"/>
      <c r="G29728"/>
      <c r="H29728"/>
      <c r="I29728"/>
      <c r="K29728"/>
      <c r="L29728"/>
      <c r="M29728"/>
      <c r="N29728"/>
      <c r="O29728"/>
      <c r="P29728"/>
      <c r="S29728"/>
    </row>
    <row r="29729" spans="1:19" x14ac:dyDescent="0.3">
      <c r="A29729" s="25"/>
      <c r="B29729"/>
      <c r="C29729"/>
      <c r="D29729"/>
      <c r="E29729"/>
      <c r="F29729"/>
      <c r="G29729"/>
      <c r="H29729"/>
      <c r="I29729"/>
      <c r="K29729"/>
      <c r="L29729"/>
      <c r="M29729"/>
      <c r="N29729"/>
      <c r="O29729"/>
      <c r="P29729"/>
      <c r="S29729"/>
    </row>
    <row r="29730" spans="1:19" x14ac:dyDescent="0.3">
      <c r="A29730" s="25"/>
      <c r="B29730"/>
      <c r="C29730"/>
      <c r="D29730"/>
      <c r="E29730"/>
      <c r="F29730"/>
      <c r="G29730"/>
      <c r="H29730"/>
      <c r="I29730"/>
      <c r="K29730"/>
      <c r="L29730"/>
      <c r="M29730"/>
      <c r="N29730"/>
      <c r="O29730"/>
      <c r="P29730"/>
      <c r="S29730"/>
    </row>
    <row r="29731" spans="1:19" x14ac:dyDescent="0.3">
      <c r="A29731" s="25"/>
      <c r="B29731"/>
      <c r="C29731"/>
      <c r="D29731"/>
      <c r="E29731"/>
      <c r="F29731"/>
      <c r="G29731"/>
      <c r="H29731"/>
      <c r="I29731"/>
      <c r="K29731"/>
      <c r="L29731"/>
      <c r="M29731"/>
      <c r="N29731"/>
      <c r="O29731"/>
      <c r="P29731"/>
      <c r="S29731"/>
    </row>
    <row r="29732" spans="1:19" x14ac:dyDescent="0.3">
      <c r="A29732" s="25"/>
      <c r="B29732"/>
      <c r="C29732"/>
      <c r="D29732"/>
      <c r="E29732"/>
      <c r="F29732"/>
      <c r="G29732"/>
      <c r="H29732"/>
      <c r="I29732"/>
      <c r="K29732"/>
      <c r="L29732"/>
      <c r="M29732"/>
      <c r="N29732"/>
      <c r="O29732"/>
      <c r="P29732"/>
      <c r="S29732"/>
    </row>
    <row r="29733" spans="1:19" x14ac:dyDescent="0.3">
      <c r="A29733" s="25"/>
      <c r="B29733"/>
      <c r="C29733"/>
      <c r="D29733"/>
      <c r="E29733"/>
      <c r="F29733"/>
      <c r="G29733"/>
      <c r="H29733"/>
      <c r="I29733"/>
      <c r="K29733"/>
      <c r="L29733"/>
      <c r="M29733"/>
      <c r="N29733"/>
      <c r="O29733"/>
      <c r="P29733"/>
      <c r="S29733"/>
    </row>
    <row r="29734" spans="1:19" x14ac:dyDescent="0.3">
      <c r="A29734" s="25"/>
      <c r="B29734"/>
      <c r="C29734"/>
      <c r="D29734"/>
      <c r="E29734"/>
      <c r="F29734"/>
      <c r="G29734"/>
      <c r="H29734"/>
      <c r="I29734"/>
      <c r="K29734"/>
      <c r="L29734"/>
      <c r="M29734"/>
      <c r="N29734"/>
      <c r="O29734"/>
      <c r="P29734"/>
      <c r="S29734"/>
    </row>
    <row r="29735" spans="1:19" x14ac:dyDescent="0.3">
      <c r="A29735" s="25"/>
      <c r="B29735"/>
      <c r="C29735"/>
      <c r="D29735"/>
      <c r="E29735"/>
      <c r="F29735"/>
      <c r="G29735"/>
      <c r="H29735"/>
      <c r="I29735"/>
      <c r="K29735"/>
      <c r="L29735"/>
      <c r="M29735"/>
      <c r="N29735"/>
      <c r="O29735"/>
      <c r="P29735"/>
      <c r="S29735"/>
    </row>
    <row r="29736" spans="1:19" x14ac:dyDescent="0.3">
      <c r="A29736" s="25"/>
      <c r="B29736"/>
      <c r="C29736"/>
      <c r="D29736"/>
      <c r="E29736"/>
      <c r="F29736"/>
      <c r="G29736"/>
      <c r="H29736"/>
      <c r="I29736"/>
      <c r="K29736"/>
      <c r="L29736"/>
      <c r="M29736"/>
      <c r="N29736"/>
      <c r="O29736"/>
      <c r="P29736"/>
      <c r="S29736"/>
    </row>
    <row r="29737" spans="1:19" x14ac:dyDescent="0.3">
      <c r="A29737" s="25"/>
      <c r="B29737"/>
      <c r="C29737"/>
      <c r="D29737"/>
      <c r="E29737"/>
      <c r="F29737"/>
      <c r="G29737"/>
      <c r="H29737" s="14"/>
      <c r="I29737" s="14"/>
      <c r="K29737"/>
      <c r="L29737"/>
      <c r="M29737"/>
      <c r="N29737"/>
      <c r="O29737"/>
      <c r="P29737"/>
      <c r="S29737"/>
    </row>
    <row r="29738" spans="1:19" x14ac:dyDescent="0.3">
      <c r="A29738" s="25"/>
      <c r="B29738"/>
      <c r="C29738"/>
      <c r="D29738"/>
      <c r="E29738"/>
      <c r="F29738"/>
      <c r="G29738"/>
      <c r="H29738" s="14"/>
      <c r="I29738" s="14"/>
      <c r="K29738"/>
      <c r="L29738"/>
      <c r="M29738"/>
      <c r="N29738"/>
      <c r="O29738"/>
      <c r="P29738"/>
      <c r="S29738"/>
    </row>
    <row r="29739" spans="1:19" x14ac:dyDescent="0.3">
      <c r="A29739" s="25"/>
      <c r="B29739"/>
      <c r="C29739"/>
      <c r="D29739"/>
      <c r="E29739"/>
      <c r="F29739"/>
      <c r="G29739"/>
      <c r="H29739" s="14"/>
      <c r="I29739" s="14"/>
      <c r="K29739"/>
      <c r="L29739"/>
      <c r="M29739"/>
      <c r="N29739"/>
      <c r="O29739"/>
      <c r="P29739"/>
      <c r="S29739"/>
    </row>
    <row r="29740" spans="1:19" x14ac:dyDescent="0.3">
      <c r="A29740" s="25"/>
      <c r="B29740"/>
      <c r="C29740"/>
      <c r="D29740"/>
      <c r="E29740"/>
      <c r="F29740"/>
      <c r="G29740"/>
      <c r="H29740" s="14"/>
      <c r="I29740" s="14"/>
      <c r="K29740"/>
      <c r="L29740"/>
      <c r="M29740"/>
      <c r="N29740"/>
      <c r="O29740"/>
      <c r="P29740"/>
      <c r="S29740"/>
    </row>
    <row r="29741" spans="1:19" x14ac:dyDescent="0.3">
      <c r="A29741" s="25"/>
      <c r="B29741"/>
      <c r="C29741"/>
      <c r="D29741"/>
      <c r="E29741"/>
      <c r="F29741"/>
      <c r="G29741"/>
      <c r="H29741"/>
      <c r="I29741"/>
      <c r="K29741"/>
      <c r="L29741"/>
      <c r="M29741"/>
      <c r="N29741"/>
      <c r="O29741"/>
      <c r="P29741"/>
      <c r="S29741"/>
    </row>
    <row r="29742" spans="1:19" x14ac:dyDescent="0.3">
      <c r="A29742" s="25"/>
      <c r="B29742"/>
      <c r="C29742"/>
      <c r="D29742"/>
      <c r="E29742"/>
      <c r="F29742"/>
      <c r="G29742"/>
      <c r="H29742"/>
      <c r="I29742"/>
      <c r="K29742"/>
      <c r="L29742"/>
      <c r="M29742"/>
      <c r="N29742"/>
      <c r="O29742"/>
      <c r="P29742"/>
      <c r="S29742"/>
    </row>
    <row r="29743" spans="1:19" x14ac:dyDescent="0.3">
      <c r="A29743" s="25"/>
      <c r="B29743"/>
      <c r="C29743"/>
      <c r="D29743"/>
      <c r="E29743"/>
      <c r="F29743"/>
      <c r="G29743"/>
      <c r="H29743"/>
      <c r="I29743"/>
      <c r="K29743"/>
      <c r="L29743"/>
      <c r="M29743"/>
      <c r="N29743"/>
      <c r="O29743"/>
      <c r="P29743"/>
      <c r="S29743"/>
    </row>
    <row r="29744" spans="1:19" x14ac:dyDescent="0.3">
      <c r="A29744" s="25"/>
      <c r="B29744"/>
      <c r="C29744"/>
      <c r="D29744"/>
      <c r="E29744"/>
      <c r="F29744"/>
      <c r="G29744"/>
      <c r="H29744"/>
      <c r="I29744"/>
      <c r="K29744"/>
      <c r="L29744"/>
      <c r="M29744"/>
      <c r="N29744"/>
      <c r="O29744"/>
      <c r="P29744"/>
      <c r="S29744"/>
    </row>
    <row r="29745" spans="1:19" x14ac:dyDescent="0.3">
      <c r="A29745" s="25"/>
      <c r="B29745"/>
      <c r="C29745"/>
      <c r="D29745"/>
      <c r="E29745"/>
      <c r="F29745"/>
      <c r="G29745"/>
      <c r="H29745" s="14"/>
      <c r="I29745" s="14"/>
      <c r="K29745"/>
      <c r="L29745"/>
      <c r="M29745"/>
      <c r="N29745"/>
      <c r="O29745"/>
      <c r="P29745"/>
      <c r="S29745"/>
    </row>
    <row r="29746" spans="1:19" x14ac:dyDescent="0.3">
      <c r="A29746" s="25"/>
      <c r="B29746"/>
      <c r="C29746"/>
      <c r="D29746"/>
      <c r="E29746"/>
      <c r="F29746"/>
      <c r="G29746"/>
      <c r="H29746" s="14"/>
      <c r="I29746" s="14"/>
      <c r="K29746"/>
      <c r="L29746"/>
      <c r="M29746"/>
      <c r="N29746"/>
      <c r="O29746"/>
      <c r="P29746"/>
      <c r="S29746"/>
    </row>
    <row r="29747" spans="1:19" x14ac:dyDescent="0.3">
      <c r="A29747" s="25"/>
      <c r="B29747"/>
      <c r="C29747"/>
      <c r="D29747"/>
      <c r="E29747"/>
      <c r="F29747"/>
      <c r="G29747"/>
      <c r="H29747" s="14"/>
      <c r="I29747" s="14"/>
      <c r="K29747"/>
      <c r="L29747"/>
      <c r="M29747"/>
      <c r="N29747"/>
      <c r="O29747"/>
      <c r="P29747"/>
      <c r="S29747"/>
    </row>
    <row r="29748" spans="1:19" x14ac:dyDescent="0.3">
      <c r="A29748" s="25"/>
      <c r="B29748"/>
      <c r="C29748"/>
      <c r="D29748"/>
      <c r="E29748"/>
      <c r="F29748"/>
      <c r="G29748"/>
      <c r="H29748" s="14"/>
      <c r="I29748" s="14"/>
      <c r="K29748"/>
      <c r="L29748"/>
      <c r="M29748"/>
      <c r="N29748"/>
      <c r="O29748"/>
      <c r="P29748"/>
      <c r="S29748"/>
    </row>
    <row r="29749" spans="1:19" x14ac:dyDescent="0.3">
      <c r="A29749" s="25"/>
      <c r="B29749"/>
      <c r="C29749"/>
      <c r="D29749"/>
      <c r="E29749"/>
      <c r="F29749"/>
      <c r="G29749"/>
      <c r="H29749"/>
      <c r="I29749"/>
      <c r="K29749"/>
      <c r="L29749"/>
      <c r="M29749"/>
      <c r="N29749"/>
      <c r="O29749"/>
      <c r="P29749"/>
      <c r="S29749"/>
    </row>
    <row r="29750" spans="1:19" x14ac:dyDescent="0.3">
      <c r="A29750" s="25"/>
      <c r="B29750"/>
      <c r="C29750"/>
      <c r="D29750"/>
      <c r="E29750"/>
      <c r="F29750"/>
      <c r="G29750"/>
      <c r="H29750"/>
      <c r="I29750"/>
      <c r="K29750"/>
      <c r="L29750"/>
      <c r="M29750"/>
      <c r="N29750"/>
      <c r="O29750"/>
      <c r="P29750"/>
      <c r="S29750"/>
    </row>
    <row r="29751" spans="1:19" x14ac:dyDescent="0.3">
      <c r="A29751" s="25"/>
      <c r="B29751"/>
      <c r="C29751"/>
      <c r="D29751"/>
      <c r="E29751"/>
      <c r="F29751"/>
      <c r="G29751"/>
      <c r="H29751"/>
      <c r="I29751"/>
      <c r="K29751"/>
      <c r="L29751"/>
      <c r="M29751"/>
      <c r="N29751"/>
      <c r="O29751"/>
      <c r="P29751"/>
      <c r="S29751"/>
    </row>
    <row r="29752" spans="1:19" x14ac:dyDescent="0.3">
      <c r="A29752" s="25"/>
      <c r="B29752"/>
      <c r="C29752"/>
      <c r="D29752"/>
      <c r="E29752"/>
      <c r="F29752"/>
      <c r="G29752"/>
      <c r="H29752"/>
      <c r="I29752"/>
      <c r="K29752"/>
      <c r="L29752"/>
      <c r="M29752"/>
      <c r="N29752"/>
      <c r="O29752"/>
      <c r="P29752"/>
      <c r="S29752"/>
    </row>
    <row r="29753" spans="1:19" x14ac:dyDescent="0.3">
      <c r="A29753" s="25"/>
      <c r="B29753"/>
      <c r="C29753"/>
      <c r="D29753"/>
      <c r="E29753"/>
      <c r="F29753"/>
      <c r="G29753"/>
      <c r="H29753" s="14"/>
      <c r="I29753" s="14"/>
      <c r="K29753"/>
      <c r="L29753"/>
      <c r="M29753"/>
      <c r="N29753"/>
      <c r="O29753"/>
      <c r="P29753"/>
      <c r="S29753"/>
    </row>
    <row r="29754" spans="1:19" x14ac:dyDescent="0.3">
      <c r="A29754" s="25"/>
      <c r="B29754"/>
      <c r="C29754"/>
      <c r="D29754"/>
      <c r="E29754"/>
      <c r="F29754"/>
      <c r="G29754"/>
      <c r="H29754" s="14"/>
      <c r="I29754" s="14"/>
      <c r="K29754"/>
      <c r="L29754"/>
      <c r="M29754"/>
      <c r="N29754"/>
      <c r="O29754"/>
      <c r="P29754"/>
      <c r="S29754"/>
    </row>
    <row r="29755" spans="1:19" x14ac:dyDescent="0.3">
      <c r="A29755" s="25"/>
      <c r="B29755"/>
      <c r="C29755"/>
      <c r="D29755"/>
      <c r="E29755"/>
      <c r="F29755"/>
      <c r="G29755"/>
      <c r="H29755" s="14"/>
      <c r="I29755" s="14"/>
      <c r="K29755"/>
      <c r="L29755"/>
      <c r="M29755"/>
      <c r="N29755"/>
      <c r="O29755"/>
      <c r="P29755"/>
      <c r="S29755"/>
    </row>
    <row r="29756" spans="1:19" x14ac:dyDescent="0.3">
      <c r="A29756" s="25"/>
      <c r="B29756"/>
      <c r="C29756"/>
      <c r="D29756"/>
      <c r="E29756"/>
      <c r="F29756"/>
      <c r="G29756"/>
      <c r="H29756" s="14"/>
      <c r="I29756" s="14"/>
      <c r="K29756"/>
      <c r="L29756"/>
      <c r="M29756"/>
      <c r="N29756"/>
      <c r="O29756"/>
      <c r="P29756"/>
      <c r="S29756"/>
    </row>
    <row r="29757" spans="1:19" x14ac:dyDescent="0.3">
      <c r="A29757" s="25"/>
      <c r="B29757"/>
      <c r="C29757"/>
      <c r="D29757"/>
      <c r="E29757"/>
      <c r="F29757"/>
      <c r="G29757"/>
      <c r="H29757"/>
      <c r="I29757"/>
      <c r="K29757"/>
      <c r="L29757"/>
      <c r="M29757"/>
      <c r="N29757"/>
      <c r="O29757"/>
      <c r="P29757"/>
      <c r="S29757"/>
    </row>
    <row r="29758" spans="1:19" x14ac:dyDescent="0.3">
      <c r="A29758" s="25"/>
      <c r="B29758"/>
      <c r="C29758"/>
      <c r="D29758"/>
      <c r="E29758"/>
      <c r="F29758"/>
      <c r="G29758"/>
      <c r="H29758"/>
      <c r="I29758"/>
      <c r="K29758"/>
      <c r="L29758"/>
      <c r="M29758"/>
      <c r="N29758"/>
      <c r="O29758"/>
      <c r="P29758"/>
      <c r="S29758"/>
    </row>
    <row r="29759" spans="1:19" x14ac:dyDescent="0.3">
      <c r="A29759" s="25"/>
      <c r="B29759"/>
      <c r="C29759"/>
      <c r="D29759"/>
      <c r="E29759"/>
      <c r="F29759"/>
      <c r="G29759"/>
      <c r="H29759"/>
      <c r="I29759"/>
      <c r="K29759"/>
      <c r="L29759"/>
      <c r="M29759"/>
      <c r="N29759"/>
      <c r="O29759"/>
      <c r="P29759"/>
      <c r="S29759"/>
    </row>
    <row r="29760" spans="1:19" x14ac:dyDescent="0.3">
      <c r="A29760" s="25"/>
      <c r="B29760"/>
      <c r="C29760"/>
      <c r="D29760"/>
      <c r="E29760"/>
      <c r="F29760"/>
      <c r="G29760"/>
      <c r="H29760"/>
      <c r="I29760"/>
      <c r="K29760"/>
      <c r="L29760"/>
      <c r="M29760"/>
      <c r="N29760"/>
      <c r="O29760"/>
      <c r="P29760"/>
      <c r="S29760"/>
    </row>
    <row r="29761" spans="1:19" x14ac:dyDescent="0.3">
      <c r="A29761" s="25"/>
      <c r="B29761"/>
      <c r="C29761"/>
      <c r="D29761"/>
      <c r="E29761"/>
      <c r="F29761"/>
      <c r="G29761"/>
      <c r="H29761"/>
      <c r="I29761"/>
      <c r="K29761"/>
      <c r="L29761"/>
      <c r="M29761"/>
      <c r="N29761"/>
      <c r="O29761"/>
      <c r="P29761"/>
      <c r="S29761"/>
    </row>
    <row r="29762" spans="1:19" x14ac:dyDescent="0.3">
      <c r="A29762" s="25"/>
      <c r="B29762"/>
      <c r="C29762"/>
      <c r="D29762"/>
      <c r="E29762"/>
      <c r="F29762"/>
      <c r="G29762"/>
      <c r="H29762"/>
      <c r="I29762"/>
      <c r="K29762"/>
      <c r="L29762"/>
      <c r="M29762"/>
      <c r="N29762"/>
      <c r="O29762"/>
      <c r="P29762"/>
      <c r="S29762"/>
    </row>
    <row r="29763" spans="1:19" x14ac:dyDescent="0.3">
      <c r="A29763" s="25"/>
      <c r="B29763"/>
      <c r="C29763"/>
      <c r="D29763"/>
      <c r="E29763"/>
      <c r="F29763"/>
      <c r="G29763"/>
      <c r="H29763"/>
      <c r="I29763"/>
      <c r="K29763"/>
      <c r="L29763"/>
      <c r="M29763"/>
      <c r="N29763"/>
      <c r="O29763"/>
      <c r="P29763"/>
      <c r="S29763"/>
    </row>
    <row r="29764" spans="1:19" x14ac:dyDescent="0.3">
      <c r="A29764" s="25"/>
      <c r="B29764"/>
      <c r="C29764"/>
      <c r="D29764"/>
      <c r="E29764"/>
      <c r="F29764"/>
      <c r="G29764"/>
      <c r="H29764"/>
      <c r="I29764"/>
      <c r="K29764"/>
      <c r="L29764"/>
      <c r="M29764"/>
      <c r="N29764"/>
      <c r="O29764"/>
      <c r="P29764"/>
      <c r="S29764"/>
    </row>
    <row r="29765" spans="1:19" x14ac:dyDescent="0.3">
      <c r="A29765" s="25"/>
      <c r="B29765"/>
      <c r="C29765"/>
      <c r="D29765"/>
      <c r="E29765"/>
      <c r="F29765"/>
      <c r="G29765"/>
      <c r="H29765"/>
      <c r="I29765"/>
      <c r="K29765"/>
      <c r="L29765"/>
      <c r="M29765"/>
      <c r="N29765"/>
      <c r="O29765"/>
      <c r="P29765"/>
      <c r="S29765"/>
    </row>
    <row r="29766" spans="1:19" x14ac:dyDescent="0.3">
      <c r="A29766" s="25"/>
      <c r="B29766"/>
      <c r="C29766"/>
      <c r="D29766"/>
      <c r="E29766"/>
      <c r="F29766"/>
      <c r="G29766"/>
      <c r="H29766"/>
      <c r="I29766"/>
      <c r="K29766"/>
      <c r="L29766"/>
      <c r="M29766"/>
      <c r="N29766"/>
      <c r="O29766"/>
      <c r="P29766"/>
      <c r="S29766"/>
    </row>
    <row r="29767" spans="1:19" x14ac:dyDescent="0.3">
      <c r="A29767" s="25"/>
      <c r="B29767"/>
      <c r="C29767"/>
      <c r="D29767"/>
      <c r="E29767"/>
      <c r="F29767"/>
      <c r="G29767"/>
      <c r="H29767"/>
      <c r="I29767"/>
      <c r="K29767"/>
      <c r="L29767"/>
      <c r="M29767"/>
      <c r="N29767"/>
      <c r="O29767"/>
      <c r="P29767"/>
      <c r="S29767"/>
    </row>
    <row r="29768" spans="1:19" x14ac:dyDescent="0.3">
      <c r="A29768" s="25"/>
      <c r="B29768"/>
      <c r="C29768"/>
      <c r="D29768"/>
      <c r="E29768"/>
      <c r="F29768"/>
      <c r="G29768"/>
      <c r="H29768"/>
      <c r="I29768"/>
      <c r="K29768"/>
      <c r="L29768"/>
      <c r="M29768"/>
      <c r="N29768"/>
      <c r="O29768"/>
      <c r="P29768"/>
      <c r="S29768"/>
    </row>
    <row r="29769" spans="1:19" x14ac:dyDescent="0.3">
      <c r="A29769" s="25"/>
      <c r="B29769"/>
      <c r="C29769"/>
      <c r="D29769"/>
      <c r="E29769"/>
      <c r="F29769"/>
      <c r="G29769"/>
      <c r="H29769"/>
      <c r="I29769"/>
      <c r="K29769"/>
      <c r="L29769"/>
      <c r="M29769"/>
      <c r="N29769"/>
      <c r="O29769"/>
      <c r="P29769"/>
      <c r="S29769"/>
    </row>
    <row r="29770" spans="1:19" x14ac:dyDescent="0.3">
      <c r="A29770" s="25"/>
      <c r="B29770"/>
      <c r="C29770"/>
      <c r="D29770"/>
      <c r="E29770"/>
      <c r="F29770"/>
      <c r="G29770"/>
      <c r="H29770"/>
      <c r="I29770"/>
      <c r="K29770"/>
      <c r="L29770"/>
      <c r="M29770"/>
      <c r="N29770"/>
      <c r="O29770"/>
      <c r="P29770"/>
      <c r="S29770"/>
    </row>
    <row r="29771" spans="1:19" x14ac:dyDescent="0.3">
      <c r="A29771" s="25"/>
      <c r="B29771"/>
      <c r="C29771"/>
      <c r="D29771"/>
      <c r="E29771"/>
      <c r="F29771"/>
      <c r="G29771"/>
      <c r="H29771"/>
      <c r="I29771"/>
      <c r="K29771"/>
      <c r="L29771"/>
      <c r="M29771"/>
      <c r="N29771"/>
      <c r="O29771"/>
      <c r="P29771"/>
      <c r="S29771"/>
    </row>
    <row r="29772" spans="1:19" x14ac:dyDescent="0.3">
      <c r="A29772" s="25"/>
      <c r="B29772"/>
      <c r="C29772"/>
      <c r="D29772"/>
      <c r="E29772"/>
      <c r="F29772"/>
      <c r="G29772"/>
      <c r="H29772"/>
      <c r="I29772"/>
      <c r="K29772"/>
      <c r="L29772"/>
      <c r="M29772"/>
      <c r="N29772"/>
      <c r="O29772"/>
      <c r="P29772"/>
      <c r="S29772"/>
    </row>
    <row r="29773" spans="1:19" x14ac:dyDescent="0.3">
      <c r="A29773" s="25"/>
      <c r="B29773"/>
      <c r="C29773"/>
      <c r="D29773"/>
      <c r="E29773"/>
      <c r="F29773"/>
      <c r="G29773"/>
      <c r="H29773"/>
      <c r="I29773"/>
      <c r="K29773"/>
      <c r="L29773"/>
      <c r="M29773"/>
      <c r="N29773"/>
      <c r="O29773"/>
      <c r="P29773"/>
      <c r="S29773"/>
    </row>
    <row r="29774" spans="1:19" x14ac:dyDescent="0.3">
      <c r="A29774" s="25"/>
      <c r="B29774"/>
      <c r="C29774"/>
      <c r="D29774"/>
      <c r="E29774"/>
      <c r="F29774"/>
      <c r="G29774"/>
      <c r="H29774"/>
      <c r="I29774"/>
      <c r="K29774"/>
      <c r="L29774"/>
      <c r="M29774"/>
      <c r="N29774"/>
      <c r="O29774"/>
      <c r="P29774"/>
      <c r="S29774"/>
    </row>
    <row r="29775" spans="1:19" x14ac:dyDescent="0.3">
      <c r="A29775" s="25"/>
      <c r="B29775"/>
      <c r="C29775"/>
      <c r="D29775"/>
      <c r="E29775"/>
      <c r="F29775"/>
      <c r="G29775"/>
      <c r="H29775"/>
      <c r="I29775"/>
      <c r="K29775"/>
      <c r="L29775"/>
      <c r="M29775"/>
      <c r="N29775"/>
      <c r="O29775"/>
      <c r="P29775"/>
      <c r="S29775"/>
    </row>
    <row r="29776" spans="1:19" x14ac:dyDescent="0.3">
      <c r="A29776" s="25"/>
      <c r="B29776"/>
      <c r="C29776"/>
      <c r="D29776"/>
      <c r="E29776"/>
      <c r="F29776"/>
      <c r="G29776"/>
      <c r="H29776"/>
      <c r="I29776"/>
      <c r="K29776"/>
      <c r="L29776"/>
      <c r="M29776"/>
      <c r="N29776"/>
      <c r="O29776"/>
      <c r="P29776"/>
      <c r="S29776"/>
    </row>
    <row r="29777" spans="1:19" x14ac:dyDescent="0.3">
      <c r="A29777" s="25"/>
      <c r="B29777"/>
      <c r="C29777"/>
      <c r="D29777"/>
      <c r="E29777"/>
      <c r="F29777"/>
      <c r="G29777"/>
      <c r="H29777"/>
      <c r="I29777"/>
      <c r="K29777"/>
      <c r="L29777"/>
      <c r="M29777"/>
      <c r="N29777"/>
      <c r="O29777"/>
      <c r="P29777"/>
      <c r="S29777"/>
    </row>
    <row r="29778" spans="1:19" x14ac:dyDescent="0.3">
      <c r="A29778" s="25"/>
      <c r="B29778"/>
      <c r="C29778"/>
      <c r="D29778"/>
      <c r="E29778"/>
      <c r="F29778"/>
      <c r="G29778"/>
      <c r="H29778"/>
      <c r="I29778"/>
      <c r="K29778"/>
      <c r="L29778"/>
      <c r="M29778"/>
      <c r="N29778"/>
      <c r="O29778"/>
      <c r="P29778"/>
      <c r="S29778"/>
    </row>
    <row r="29779" spans="1:19" x14ac:dyDescent="0.3">
      <c r="A29779" s="25"/>
      <c r="B29779"/>
      <c r="C29779"/>
      <c r="D29779"/>
      <c r="E29779"/>
      <c r="F29779"/>
      <c r="G29779"/>
      <c r="H29779"/>
      <c r="I29779"/>
      <c r="K29779"/>
      <c r="L29779"/>
      <c r="M29779"/>
      <c r="N29779"/>
      <c r="O29779"/>
      <c r="P29779"/>
      <c r="S29779"/>
    </row>
    <row r="29780" spans="1:19" x14ac:dyDescent="0.3">
      <c r="A29780" s="25"/>
      <c r="B29780"/>
      <c r="C29780"/>
      <c r="D29780"/>
      <c r="E29780"/>
      <c r="F29780"/>
      <c r="G29780"/>
      <c r="H29780"/>
      <c r="I29780"/>
      <c r="K29780"/>
      <c r="L29780"/>
      <c r="M29780"/>
      <c r="N29780"/>
      <c r="O29780"/>
      <c r="P29780"/>
      <c r="S29780"/>
    </row>
    <row r="29781" spans="1:19" x14ac:dyDescent="0.3">
      <c r="A29781" s="25"/>
      <c r="B29781"/>
      <c r="C29781"/>
      <c r="D29781"/>
      <c r="E29781"/>
      <c r="F29781"/>
      <c r="G29781"/>
      <c r="H29781"/>
      <c r="I29781"/>
      <c r="K29781"/>
      <c r="L29781"/>
      <c r="M29781"/>
      <c r="N29781"/>
      <c r="O29781"/>
      <c r="P29781"/>
      <c r="S29781"/>
    </row>
    <row r="29782" spans="1:19" x14ac:dyDescent="0.3">
      <c r="A29782" s="25"/>
      <c r="B29782"/>
      <c r="C29782"/>
      <c r="D29782"/>
      <c r="E29782"/>
      <c r="F29782"/>
      <c r="G29782"/>
      <c r="H29782"/>
      <c r="I29782"/>
      <c r="K29782"/>
      <c r="L29782"/>
      <c r="M29782"/>
      <c r="N29782"/>
      <c r="O29782"/>
      <c r="P29782"/>
      <c r="S29782"/>
    </row>
    <row r="29783" spans="1:19" x14ac:dyDescent="0.3">
      <c r="A29783" s="25"/>
      <c r="B29783"/>
      <c r="C29783"/>
      <c r="D29783"/>
      <c r="E29783"/>
      <c r="F29783"/>
      <c r="G29783"/>
      <c r="H29783"/>
      <c r="I29783"/>
      <c r="K29783"/>
      <c r="L29783"/>
      <c r="M29783"/>
      <c r="N29783"/>
      <c r="O29783"/>
      <c r="P29783"/>
      <c r="S29783"/>
    </row>
    <row r="29784" spans="1:19" x14ac:dyDescent="0.3">
      <c r="A29784" s="25"/>
      <c r="B29784"/>
      <c r="C29784"/>
      <c r="D29784"/>
      <c r="E29784"/>
      <c r="F29784"/>
      <c r="G29784"/>
      <c r="H29784"/>
      <c r="I29784"/>
      <c r="K29784"/>
      <c r="L29784"/>
      <c r="M29784"/>
      <c r="N29784"/>
      <c r="O29784"/>
      <c r="P29784"/>
      <c r="S29784"/>
    </row>
    <row r="29785" spans="1:19" x14ac:dyDescent="0.3">
      <c r="A29785" s="25"/>
      <c r="B29785"/>
      <c r="C29785"/>
      <c r="D29785"/>
      <c r="E29785"/>
      <c r="F29785"/>
      <c r="G29785"/>
      <c r="H29785"/>
      <c r="I29785"/>
      <c r="K29785"/>
      <c r="L29785"/>
      <c r="M29785"/>
      <c r="N29785"/>
      <c r="O29785"/>
      <c r="P29785"/>
      <c r="S29785"/>
    </row>
    <row r="29786" spans="1:19" x14ac:dyDescent="0.3">
      <c r="A29786" s="25"/>
      <c r="B29786"/>
      <c r="C29786"/>
      <c r="D29786"/>
      <c r="E29786"/>
      <c r="F29786"/>
      <c r="G29786"/>
      <c r="H29786"/>
      <c r="I29786"/>
      <c r="K29786"/>
      <c r="L29786"/>
      <c r="M29786"/>
      <c r="N29786"/>
      <c r="O29786"/>
      <c r="P29786"/>
      <c r="S29786"/>
    </row>
    <row r="29787" spans="1:19" x14ac:dyDescent="0.3">
      <c r="A29787" s="25"/>
      <c r="B29787"/>
      <c r="C29787"/>
      <c r="D29787"/>
      <c r="E29787"/>
      <c r="F29787"/>
      <c r="G29787"/>
      <c r="H29787"/>
      <c r="I29787"/>
      <c r="K29787"/>
      <c r="L29787"/>
      <c r="M29787"/>
      <c r="N29787"/>
      <c r="O29787"/>
      <c r="P29787"/>
      <c r="S29787"/>
    </row>
    <row r="29788" spans="1:19" x14ac:dyDescent="0.3">
      <c r="A29788" s="25"/>
      <c r="B29788"/>
      <c r="C29788"/>
      <c r="D29788"/>
      <c r="E29788"/>
      <c r="F29788"/>
      <c r="G29788"/>
      <c r="H29788"/>
      <c r="I29788"/>
      <c r="K29788"/>
      <c r="L29788"/>
      <c r="M29788"/>
      <c r="N29788"/>
      <c r="O29788"/>
      <c r="P29788"/>
      <c r="S29788"/>
    </row>
    <row r="29789" spans="1:19" x14ac:dyDescent="0.3">
      <c r="A29789" s="25"/>
      <c r="B29789"/>
      <c r="C29789"/>
      <c r="D29789"/>
      <c r="E29789"/>
      <c r="F29789"/>
      <c r="G29789"/>
      <c r="H29789"/>
      <c r="I29789"/>
      <c r="K29789"/>
      <c r="L29789"/>
      <c r="M29789"/>
      <c r="N29789"/>
      <c r="O29789"/>
      <c r="P29789"/>
      <c r="S29789"/>
    </row>
    <row r="29790" spans="1:19" x14ac:dyDescent="0.3">
      <c r="A29790" s="25"/>
      <c r="B29790"/>
      <c r="C29790"/>
      <c r="D29790"/>
      <c r="E29790"/>
      <c r="F29790"/>
      <c r="G29790"/>
      <c r="H29790"/>
      <c r="I29790"/>
      <c r="K29790"/>
      <c r="L29790"/>
      <c r="M29790"/>
      <c r="N29790"/>
      <c r="O29790"/>
      <c r="P29790"/>
      <c r="S29790"/>
    </row>
    <row r="29791" spans="1:19" x14ac:dyDescent="0.3">
      <c r="A29791" s="25"/>
      <c r="B29791"/>
      <c r="C29791"/>
      <c r="D29791"/>
      <c r="E29791"/>
      <c r="F29791"/>
      <c r="G29791"/>
      <c r="H29791"/>
      <c r="I29791"/>
      <c r="K29791"/>
      <c r="L29791"/>
      <c r="M29791"/>
      <c r="N29791"/>
      <c r="O29791"/>
      <c r="P29791"/>
      <c r="S29791"/>
    </row>
    <row r="29792" spans="1:19" x14ac:dyDescent="0.3">
      <c r="A29792" s="25"/>
      <c r="B29792"/>
      <c r="C29792"/>
      <c r="D29792"/>
      <c r="E29792"/>
      <c r="F29792"/>
      <c r="G29792"/>
      <c r="H29792"/>
      <c r="I29792"/>
      <c r="K29792"/>
      <c r="L29792"/>
      <c r="M29792"/>
      <c r="N29792"/>
      <c r="O29792"/>
      <c r="P29792"/>
      <c r="S29792"/>
    </row>
    <row r="29793" spans="1:19" x14ac:dyDescent="0.3">
      <c r="A29793" s="25"/>
      <c r="B29793"/>
      <c r="C29793"/>
      <c r="D29793"/>
      <c r="E29793"/>
      <c r="F29793"/>
      <c r="G29793"/>
      <c r="H29793"/>
      <c r="I29793"/>
      <c r="K29793"/>
      <c r="L29793"/>
      <c r="M29793"/>
      <c r="N29793"/>
      <c r="O29793"/>
      <c r="P29793"/>
      <c r="S29793"/>
    </row>
    <row r="29794" spans="1:19" x14ac:dyDescent="0.3">
      <c r="A29794" s="25"/>
      <c r="B29794"/>
      <c r="C29794"/>
      <c r="D29794"/>
      <c r="E29794"/>
      <c r="F29794"/>
      <c r="G29794"/>
      <c r="H29794"/>
      <c r="I29794"/>
      <c r="K29794"/>
      <c r="L29794"/>
      <c r="M29794"/>
      <c r="N29794"/>
      <c r="O29794"/>
      <c r="P29794"/>
      <c r="S29794"/>
    </row>
    <row r="29795" spans="1:19" x14ac:dyDescent="0.3">
      <c r="A29795" s="25"/>
      <c r="B29795"/>
      <c r="C29795"/>
      <c r="D29795"/>
      <c r="E29795"/>
      <c r="F29795"/>
      <c r="G29795"/>
      <c r="H29795"/>
      <c r="I29795"/>
      <c r="K29795"/>
      <c r="L29795"/>
      <c r="M29795"/>
      <c r="N29795"/>
      <c r="O29795"/>
      <c r="P29795"/>
      <c r="S29795"/>
    </row>
    <row r="29796" spans="1:19" x14ac:dyDescent="0.3">
      <c r="A29796" s="25"/>
      <c r="B29796"/>
      <c r="C29796"/>
      <c r="D29796"/>
      <c r="E29796"/>
      <c r="F29796"/>
      <c r="G29796"/>
      <c r="H29796"/>
      <c r="I29796"/>
      <c r="K29796"/>
      <c r="L29796"/>
      <c r="M29796"/>
      <c r="N29796"/>
      <c r="O29796"/>
      <c r="P29796"/>
      <c r="S29796"/>
    </row>
    <row r="29797" spans="1:19" x14ac:dyDescent="0.3">
      <c r="A29797" s="25"/>
      <c r="B29797"/>
      <c r="C29797"/>
      <c r="D29797"/>
      <c r="E29797"/>
      <c r="F29797"/>
      <c r="G29797"/>
      <c r="H29797"/>
      <c r="I29797"/>
      <c r="K29797"/>
      <c r="L29797"/>
      <c r="M29797"/>
      <c r="N29797"/>
      <c r="O29797"/>
      <c r="P29797"/>
      <c r="S29797"/>
    </row>
    <row r="29798" spans="1:19" x14ac:dyDescent="0.3">
      <c r="A29798" s="25"/>
      <c r="B29798"/>
      <c r="C29798"/>
      <c r="D29798"/>
      <c r="E29798"/>
      <c r="F29798"/>
      <c r="G29798"/>
      <c r="H29798"/>
      <c r="I29798"/>
      <c r="K29798"/>
      <c r="L29798"/>
      <c r="M29798"/>
      <c r="N29798"/>
      <c r="O29798"/>
      <c r="P29798"/>
      <c r="S29798"/>
    </row>
    <row r="29799" spans="1:19" x14ac:dyDescent="0.3">
      <c r="A29799" s="25"/>
      <c r="B29799"/>
      <c r="C29799"/>
      <c r="D29799"/>
      <c r="E29799"/>
      <c r="F29799"/>
      <c r="G29799"/>
      <c r="H29799"/>
      <c r="I29799"/>
      <c r="K29799"/>
      <c r="L29799"/>
      <c r="M29799"/>
      <c r="N29799"/>
      <c r="O29799"/>
      <c r="P29799"/>
      <c r="S29799"/>
    </row>
    <row r="29800" spans="1:19" x14ac:dyDescent="0.3">
      <c r="A29800" s="25"/>
      <c r="B29800"/>
      <c r="C29800"/>
      <c r="D29800"/>
      <c r="E29800"/>
      <c r="F29800"/>
      <c r="G29800"/>
      <c r="H29800" s="14"/>
      <c r="I29800" s="14"/>
      <c r="K29800"/>
      <c r="L29800"/>
      <c r="M29800"/>
      <c r="N29800"/>
      <c r="O29800"/>
      <c r="P29800"/>
      <c r="S29800"/>
    </row>
    <row r="29801" spans="1:19" x14ac:dyDescent="0.3">
      <c r="A29801" s="25"/>
      <c r="B29801"/>
      <c r="C29801"/>
      <c r="D29801"/>
      <c r="E29801"/>
      <c r="F29801"/>
      <c r="G29801"/>
      <c r="H29801" s="14"/>
      <c r="I29801" s="14"/>
      <c r="K29801"/>
      <c r="L29801"/>
      <c r="M29801"/>
      <c r="N29801"/>
      <c r="O29801"/>
      <c r="P29801"/>
      <c r="S29801"/>
    </row>
    <row r="29802" spans="1:19" x14ac:dyDescent="0.3">
      <c r="A29802" s="25"/>
      <c r="B29802"/>
      <c r="C29802"/>
      <c r="D29802"/>
      <c r="E29802"/>
      <c r="F29802"/>
      <c r="G29802"/>
      <c r="H29802" s="14"/>
      <c r="I29802" s="14"/>
      <c r="K29802"/>
      <c r="L29802"/>
      <c r="M29802"/>
      <c r="N29802"/>
      <c r="O29802"/>
      <c r="P29802"/>
      <c r="S29802"/>
    </row>
    <row r="29803" spans="1:19" x14ac:dyDescent="0.3">
      <c r="A29803" s="25"/>
      <c r="B29803"/>
      <c r="C29803"/>
      <c r="D29803"/>
      <c r="E29803"/>
      <c r="F29803"/>
      <c r="G29803"/>
      <c r="H29803"/>
      <c r="I29803"/>
      <c r="K29803"/>
      <c r="L29803"/>
      <c r="M29803"/>
      <c r="N29803"/>
      <c r="O29803"/>
      <c r="P29803"/>
      <c r="S29803"/>
    </row>
    <row r="29804" spans="1:19" x14ac:dyDescent="0.3">
      <c r="A29804" s="25"/>
      <c r="B29804"/>
      <c r="C29804"/>
      <c r="D29804"/>
      <c r="E29804"/>
      <c r="F29804"/>
      <c r="G29804"/>
      <c r="H29804"/>
      <c r="I29804"/>
      <c r="K29804"/>
      <c r="L29804"/>
      <c r="M29804"/>
      <c r="N29804"/>
      <c r="O29804"/>
      <c r="P29804"/>
      <c r="S29804"/>
    </row>
    <row r="29805" spans="1:19" x14ac:dyDescent="0.3">
      <c r="A29805" s="25"/>
      <c r="B29805"/>
      <c r="C29805"/>
      <c r="D29805"/>
      <c r="E29805"/>
      <c r="F29805"/>
      <c r="G29805"/>
      <c r="H29805"/>
      <c r="I29805"/>
      <c r="K29805"/>
      <c r="L29805"/>
      <c r="M29805"/>
      <c r="N29805"/>
      <c r="O29805"/>
      <c r="P29805"/>
      <c r="S29805"/>
    </row>
    <row r="29806" spans="1:19" x14ac:dyDescent="0.3">
      <c r="A29806" s="25"/>
      <c r="B29806"/>
      <c r="C29806"/>
      <c r="D29806"/>
      <c r="E29806"/>
      <c r="F29806"/>
      <c r="G29806"/>
      <c r="H29806"/>
      <c r="I29806"/>
      <c r="K29806"/>
      <c r="L29806"/>
      <c r="M29806"/>
      <c r="N29806"/>
      <c r="O29806"/>
      <c r="P29806"/>
      <c r="S29806"/>
    </row>
    <row r="29807" spans="1:19" x14ac:dyDescent="0.3">
      <c r="A29807" s="25"/>
      <c r="B29807"/>
      <c r="C29807"/>
      <c r="D29807"/>
      <c r="E29807"/>
      <c r="F29807"/>
      <c r="G29807"/>
      <c r="H29807"/>
      <c r="I29807"/>
      <c r="K29807"/>
      <c r="L29807"/>
      <c r="M29807"/>
      <c r="N29807"/>
      <c r="O29807"/>
      <c r="P29807"/>
      <c r="S29807"/>
    </row>
    <row r="29808" spans="1:19" x14ac:dyDescent="0.3">
      <c r="A29808" s="25"/>
      <c r="B29808"/>
      <c r="C29808"/>
      <c r="D29808"/>
      <c r="E29808"/>
      <c r="F29808"/>
      <c r="G29808"/>
      <c r="H29808"/>
      <c r="I29808"/>
      <c r="K29808"/>
      <c r="L29808"/>
      <c r="M29808"/>
      <c r="N29808"/>
      <c r="O29808"/>
      <c r="P29808"/>
      <c r="S29808"/>
    </row>
    <row r="29809" spans="1:19" x14ac:dyDescent="0.3">
      <c r="A29809" s="25"/>
      <c r="B29809"/>
      <c r="C29809"/>
      <c r="D29809"/>
      <c r="E29809"/>
      <c r="F29809"/>
      <c r="G29809"/>
      <c r="H29809"/>
      <c r="I29809"/>
      <c r="K29809"/>
      <c r="L29809"/>
      <c r="M29809"/>
      <c r="N29809"/>
      <c r="O29809"/>
      <c r="P29809"/>
      <c r="S29809"/>
    </row>
    <row r="29810" spans="1:19" x14ac:dyDescent="0.3">
      <c r="A29810" s="25"/>
      <c r="B29810"/>
      <c r="C29810"/>
      <c r="D29810"/>
      <c r="E29810"/>
      <c r="F29810"/>
      <c r="G29810"/>
      <c r="H29810"/>
      <c r="I29810"/>
      <c r="K29810"/>
      <c r="L29810"/>
      <c r="M29810"/>
      <c r="N29810"/>
      <c r="O29810"/>
      <c r="P29810"/>
      <c r="S29810"/>
    </row>
    <row r="29811" spans="1:19" x14ac:dyDescent="0.3">
      <c r="A29811" s="25"/>
      <c r="B29811"/>
      <c r="C29811"/>
      <c r="D29811"/>
      <c r="E29811"/>
      <c r="F29811"/>
      <c r="G29811"/>
      <c r="H29811"/>
      <c r="I29811"/>
      <c r="K29811"/>
      <c r="L29811"/>
      <c r="M29811"/>
      <c r="N29811"/>
      <c r="O29811"/>
      <c r="P29811"/>
      <c r="S29811"/>
    </row>
    <row r="29812" spans="1:19" x14ac:dyDescent="0.3">
      <c r="A29812" s="25"/>
      <c r="B29812"/>
      <c r="C29812"/>
      <c r="D29812"/>
      <c r="E29812"/>
      <c r="F29812"/>
      <c r="G29812"/>
      <c r="H29812"/>
      <c r="I29812"/>
      <c r="K29812"/>
      <c r="L29812"/>
      <c r="M29812"/>
      <c r="N29812"/>
      <c r="O29812"/>
      <c r="P29812"/>
      <c r="S29812"/>
    </row>
    <row r="29813" spans="1:19" x14ac:dyDescent="0.3">
      <c r="A29813" s="25"/>
      <c r="B29813"/>
      <c r="C29813"/>
      <c r="D29813"/>
      <c r="E29813"/>
      <c r="F29813"/>
      <c r="G29813"/>
      <c r="H29813" s="26"/>
      <c r="I29813" s="26"/>
      <c r="K29813"/>
      <c r="L29813"/>
      <c r="M29813"/>
      <c r="N29813"/>
      <c r="O29813"/>
      <c r="P29813"/>
      <c r="S29813"/>
    </row>
    <row r="29814" spans="1:19" x14ac:dyDescent="0.3">
      <c r="A29814" s="25"/>
      <c r="B29814"/>
      <c r="C29814"/>
      <c r="D29814"/>
      <c r="E29814"/>
      <c r="F29814"/>
      <c r="G29814"/>
      <c r="H29814" s="26"/>
      <c r="I29814" s="26"/>
      <c r="K29814"/>
      <c r="L29814"/>
      <c r="M29814"/>
      <c r="N29814"/>
      <c r="O29814"/>
      <c r="P29814"/>
      <c r="S29814"/>
    </row>
    <row r="29815" spans="1:19" x14ac:dyDescent="0.3">
      <c r="A29815" s="25"/>
      <c r="B29815"/>
      <c r="C29815"/>
      <c r="D29815"/>
      <c r="E29815"/>
      <c r="F29815"/>
      <c r="G29815"/>
      <c r="H29815" s="26"/>
      <c r="I29815" s="26"/>
      <c r="K29815"/>
      <c r="L29815"/>
      <c r="M29815"/>
      <c r="N29815"/>
      <c r="O29815"/>
      <c r="P29815"/>
      <c r="S29815"/>
    </row>
    <row r="29816" spans="1:19" x14ac:dyDescent="0.3">
      <c r="A29816" s="25"/>
      <c r="B29816"/>
      <c r="C29816"/>
      <c r="D29816"/>
      <c r="E29816"/>
      <c r="F29816"/>
      <c r="G29816"/>
      <c r="H29816" s="26"/>
      <c r="I29816" s="26"/>
      <c r="K29816"/>
      <c r="L29816"/>
      <c r="M29816"/>
      <c r="N29816"/>
      <c r="O29816"/>
      <c r="P29816"/>
      <c r="S29816"/>
    </row>
    <row r="29817" spans="1:19" x14ac:dyDescent="0.3">
      <c r="A29817" s="25"/>
      <c r="B29817"/>
      <c r="C29817"/>
      <c r="D29817"/>
      <c r="E29817"/>
      <c r="F29817"/>
      <c r="G29817"/>
      <c r="H29817" s="26"/>
      <c r="I29817" s="26"/>
      <c r="K29817"/>
      <c r="L29817"/>
      <c r="M29817"/>
      <c r="N29817"/>
      <c r="O29817"/>
      <c r="P29817"/>
      <c r="S29817"/>
    </row>
    <row r="29818" spans="1:19" x14ac:dyDescent="0.3">
      <c r="A29818" s="25"/>
      <c r="B29818"/>
      <c r="C29818"/>
      <c r="D29818"/>
      <c r="E29818"/>
      <c r="F29818"/>
      <c r="G29818"/>
      <c r="H29818" s="26"/>
      <c r="I29818" s="26"/>
      <c r="K29818"/>
      <c r="L29818"/>
      <c r="M29818"/>
      <c r="N29818"/>
      <c r="O29818"/>
      <c r="P29818"/>
      <c r="S29818"/>
    </row>
    <row r="29819" spans="1:19" x14ac:dyDescent="0.3">
      <c r="A29819" s="25"/>
      <c r="B29819"/>
      <c r="C29819"/>
      <c r="D29819"/>
      <c r="E29819"/>
      <c r="F29819"/>
      <c r="G29819"/>
      <c r="H29819" s="26"/>
      <c r="I29819" s="26"/>
      <c r="K29819"/>
      <c r="L29819"/>
      <c r="M29819"/>
      <c r="N29819"/>
      <c r="O29819"/>
      <c r="P29819"/>
      <c r="S29819"/>
    </row>
    <row r="29820" spans="1:19" x14ac:dyDescent="0.3">
      <c r="A29820" s="25"/>
      <c r="B29820"/>
      <c r="C29820"/>
      <c r="D29820"/>
      <c r="E29820"/>
      <c r="F29820"/>
      <c r="G29820"/>
      <c r="H29820" s="26"/>
      <c r="I29820" s="26"/>
      <c r="K29820"/>
      <c r="L29820"/>
      <c r="M29820"/>
      <c r="N29820"/>
      <c r="O29820"/>
      <c r="P29820"/>
      <c r="S29820"/>
    </row>
    <row r="29821" spans="1:19" x14ac:dyDescent="0.3">
      <c r="A29821" s="25"/>
      <c r="B29821"/>
      <c r="C29821"/>
      <c r="D29821"/>
      <c r="E29821"/>
      <c r="F29821"/>
      <c r="G29821"/>
      <c r="H29821"/>
      <c r="I29821"/>
      <c r="K29821"/>
      <c r="L29821"/>
      <c r="M29821"/>
      <c r="N29821"/>
      <c r="O29821"/>
      <c r="P29821"/>
      <c r="S29821"/>
    </row>
    <row r="29822" spans="1:19" x14ac:dyDescent="0.3">
      <c r="A29822" s="25"/>
      <c r="B29822"/>
      <c r="C29822"/>
      <c r="D29822"/>
      <c r="E29822"/>
      <c r="F29822"/>
      <c r="G29822"/>
      <c r="H29822"/>
      <c r="I29822"/>
      <c r="K29822"/>
      <c r="L29822"/>
      <c r="M29822"/>
      <c r="N29822"/>
      <c r="O29822"/>
      <c r="P29822"/>
      <c r="S29822"/>
    </row>
    <row r="29823" spans="1:19" x14ac:dyDescent="0.3">
      <c r="A29823" s="25"/>
      <c r="B29823"/>
      <c r="C29823"/>
      <c r="D29823"/>
      <c r="E29823"/>
      <c r="F29823"/>
      <c r="G29823"/>
      <c r="H29823"/>
      <c r="I29823"/>
      <c r="K29823"/>
      <c r="L29823"/>
      <c r="M29823"/>
      <c r="N29823"/>
      <c r="O29823"/>
      <c r="P29823"/>
      <c r="S29823"/>
    </row>
    <row r="29824" spans="1:19" x14ac:dyDescent="0.3">
      <c r="A29824" s="25"/>
      <c r="B29824"/>
      <c r="C29824"/>
      <c r="D29824"/>
      <c r="E29824"/>
      <c r="F29824"/>
      <c r="G29824"/>
      <c r="H29824"/>
      <c r="I29824"/>
      <c r="K29824"/>
      <c r="L29824"/>
      <c r="M29824"/>
      <c r="N29824"/>
      <c r="O29824"/>
      <c r="P29824"/>
      <c r="S29824"/>
    </row>
    <row r="29825" spans="1:19" x14ac:dyDescent="0.3">
      <c r="A29825" s="25"/>
      <c r="B29825"/>
      <c r="C29825"/>
      <c r="D29825"/>
      <c r="E29825"/>
      <c r="F29825"/>
      <c r="G29825"/>
      <c r="H29825"/>
      <c r="I29825"/>
      <c r="K29825"/>
      <c r="L29825"/>
      <c r="M29825"/>
      <c r="N29825"/>
      <c r="O29825"/>
      <c r="P29825"/>
      <c r="S29825"/>
    </row>
    <row r="29826" spans="1:19" x14ac:dyDescent="0.3">
      <c r="A29826" s="25"/>
      <c r="B29826"/>
      <c r="C29826"/>
      <c r="D29826"/>
      <c r="E29826"/>
      <c r="F29826"/>
      <c r="G29826"/>
      <c r="H29826"/>
      <c r="I29826"/>
      <c r="K29826"/>
      <c r="L29826"/>
      <c r="M29826"/>
      <c r="N29826"/>
      <c r="O29826"/>
      <c r="P29826"/>
      <c r="S29826"/>
    </row>
    <row r="29827" spans="1:19" x14ac:dyDescent="0.3">
      <c r="A29827" s="25"/>
      <c r="B29827"/>
      <c r="C29827"/>
      <c r="D29827"/>
      <c r="E29827"/>
      <c r="F29827"/>
      <c r="G29827"/>
      <c r="H29827"/>
      <c r="I29827"/>
      <c r="K29827"/>
      <c r="L29827"/>
      <c r="M29827"/>
      <c r="N29827"/>
      <c r="O29827"/>
      <c r="P29827"/>
      <c r="S29827"/>
    </row>
    <row r="29828" spans="1:19" x14ac:dyDescent="0.3">
      <c r="A29828" s="25"/>
      <c r="B29828"/>
      <c r="C29828"/>
      <c r="D29828"/>
      <c r="E29828"/>
      <c r="F29828"/>
      <c r="G29828"/>
      <c r="H29828"/>
      <c r="I29828"/>
      <c r="K29828"/>
      <c r="L29828"/>
      <c r="M29828"/>
      <c r="N29828"/>
      <c r="O29828"/>
      <c r="P29828"/>
      <c r="S29828"/>
    </row>
    <row r="29829" spans="1:19" x14ac:dyDescent="0.3">
      <c r="A29829" s="25"/>
      <c r="B29829"/>
      <c r="C29829"/>
      <c r="D29829"/>
      <c r="E29829"/>
      <c r="F29829"/>
      <c r="G29829"/>
      <c r="H29829"/>
      <c r="I29829"/>
      <c r="K29829"/>
      <c r="L29829"/>
      <c r="M29829"/>
      <c r="N29829"/>
      <c r="O29829"/>
      <c r="P29829"/>
      <c r="S29829"/>
    </row>
    <row r="29830" spans="1:19" x14ac:dyDescent="0.3">
      <c r="A29830" s="25"/>
      <c r="B29830"/>
      <c r="C29830"/>
      <c r="D29830"/>
      <c r="E29830"/>
      <c r="F29830"/>
      <c r="G29830"/>
      <c r="H29830"/>
      <c r="I29830"/>
      <c r="K29830"/>
      <c r="L29830"/>
      <c r="M29830"/>
      <c r="N29830"/>
      <c r="O29830"/>
      <c r="P29830"/>
      <c r="S29830"/>
    </row>
    <row r="29831" spans="1:19" x14ac:dyDescent="0.3">
      <c r="A29831" s="25"/>
      <c r="B29831"/>
      <c r="C29831"/>
      <c r="D29831"/>
      <c r="E29831"/>
      <c r="F29831"/>
      <c r="G29831"/>
      <c r="H29831"/>
      <c r="I29831"/>
      <c r="K29831"/>
      <c r="L29831"/>
      <c r="M29831"/>
      <c r="N29831"/>
      <c r="O29831"/>
      <c r="P29831"/>
      <c r="S29831"/>
    </row>
    <row r="29832" spans="1:19" x14ac:dyDescent="0.3">
      <c r="A29832" s="25"/>
      <c r="B29832"/>
      <c r="C29832"/>
      <c r="D29832"/>
      <c r="E29832"/>
      <c r="F29832"/>
      <c r="G29832"/>
      <c r="H29832"/>
      <c r="I29832"/>
      <c r="K29832"/>
      <c r="L29832"/>
      <c r="M29832"/>
      <c r="N29832"/>
      <c r="O29832"/>
      <c r="P29832"/>
      <c r="S29832"/>
    </row>
    <row r="29833" spans="1:19" x14ac:dyDescent="0.3">
      <c r="A29833" s="25"/>
      <c r="B29833"/>
      <c r="C29833"/>
      <c r="D29833"/>
      <c r="E29833"/>
      <c r="F29833"/>
      <c r="G29833"/>
      <c r="H29833"/>
      <c r="I29833"/>
      <c r="K29833"/>
      <c r="L29833"/>
      <c r="M29833"/>
      <c r="N29833"/>
      <c r="O29833"/>
      <c r="P29833"/>
      <c r="S29833"/>
    </row>
    <row r="29834" spans="1:19" x14ac:dyDescent="0.3">
      <c r="A29834" s="25"/>
      <c r="B29834"/>
      <c r="C29834"/>
      <c r="D29834"/>
      <c r="E29834"/>
      <c r="F29834"/>
      <c r="G29834"/>
      <c r="H29834"/>
      <c r="I29834"/>
      <c r="K29834"/>
      <c r="L29834"/>
      <c r="M29834"/>
      <c r="N29834"/>
      <c r="O29834"/>
      <c r="P29834"/>
      <c r="S29834"/>
    </row>
    <row r="29835" spans="1:19" x14ac:dyDescent="0.3">
      <c r="A29835" s="25"/>
      <c r="B29835"/>
      <c r="C29835"/>
      <c r="D29835"/>
      <c r="E29835"/>
      <c r="F29835"/>
      <c r="G29835"/>
      <c r="H29835"/>
      <c r="I29835"/>
      <c r="K29835"/>
      <c r="L29835"/>
      <c r="M29835"/>
      <c r="N29835"/>
      <c r="O29835"/>
      <c r="P29835"/>
      <c r="S29835"/>
    </row>
    <row r="29836" spans="1:19" x14ac:dyDescent="0.3">
      <c r="A29836" s="25"/>
      <c r="B29836"/>
      <c r="C29836"/>
      <c r="D29836"/>
      <c r="E29836"/>
      <c r="F29836"/>
      <c r="G29836"/>
      <c r="H29836"/>
      <c r="I29836"/>
      <c r="K29836"/>
      <c r="L29836"/>
      <c r="M29836"/>
      <c r="N29836"/>
      <c r="O29836"/>
      <c r="P29836"/>
      <c r="S29836"/>
    </row>
    <row r="29837" spans="1:19" x14ac:dyDescent="0.3">
      <c r="A29837" s="25"/>
      <c r="B29837"/>
      <c r="C29837"/>
      <c r="D29837"/>
      <c r="E29837"/>
      <c r="F29837"/>
      <c r="G29837"/>
      <c r="H29837"/>
      <c r="I29837"/>
      <c r="K29837"/>
      <c r="L29837"/>
      <c r="M29837"/>
      <c r="N29837"/>
      <c r="O29837"/>
      <c r="P29837"/>
      <c r="S29837"/>
    </row>
    <row r="29838" spans="1:19" x14ac:dyDescent="0.3">
      <c r="A29838" s="25"/>
      <c r="B29838"/>
      <c r="C29838"/>
      <c r="D29838"/>
      <c r="E29838"/>
      <c r="F29838"/>
      <c r="G29838"/>
      <c r="H29838"/>
      <c r="I29838"/>
      <c r="K29838"/>
      <c r="L29838"/>
      <c r="M29838"/>
      <c r="N29838"/>
      <c r="O29838"/>
      <c r="P29838"/>
      <c r="S29838"/>
    </row>
    <row r="29839" spans="1:19" x14ac:dyDescent="0.3">
      <c r="A29839" s="25"/>
      <c r="B29839"/>
      <c r="C29839"/>
      <c r="D29839"/>
      <c r="E29839"/>
      <c r="F29839"/>
      <c r="G29839"/>
      <c r="H29839"/>
      <c r="I29839"/>
      <c r="K29839"/>
      <c r="L29839"/>
      <c r="M29839"/>
      <c r="N29839"/>
      <c r="O29839"/>
      <c r="P29839"/>
      <c r="S29839"/>
    </row>
    <row r="29840" spans="1:19" x14ac:dyDescent="0.3">
      <c r="A29840" s="25"/>
      <c r="B29840"/>
      <c r="C29840"/>
      <c r="D29840"/>
      <c r="E29840"/>
      <c r="F29840"/>
      <c r="G29840"/>
      <c r="H29840"/>
      <c r="I29840"/>
      <c r="K29840"/>
      <c r="L29840"/>
      <c r="M29840"/>
      <c r="N29840"/>
      <c r="O29840"/>
      <c r="P29840"/>
      <c r="S29840"/>
    </row>
    <row r="29841" spans="1:19" x14ac:dyDescent="0.3">
      <c r="A29841" s="25"/>
      <c r="B29841"/>
      <c r="C29841"/>
      <c r="D29841"/>
      <c r="E29841"/>
      <c r="F29841"/>
      <c r="G29841"/>
      <c r="H29841"/>
      <c r="I29841"/>
      <c r="K29841"/>
      <c r="L29841"/>
      <c r="M29841"/>
      <c r="N29841"/>
      <c r="O29841"/>
      <c r="P29841"/>
      <c r="S29841"/>
    </row>
    <row r="29842" spans="1:19" x14ac:dyDescent="0.3">
      <c r="A29842" s="25"/>
      <c r="B29842"/>
      <c r="C29842"/>
      <c r="D29842"/>
      <c r="E29842"/>
      <c r="F29842"/>
      <c r="G29842"/>
      <c r="H29842"/>
      <c r="I29842"/>
      <c r="K29842"/>
      <c r="L29842"/>
      <c r="M29842"/>
      <c r="N29842"/>
      <c r="O29842"/>
      <c r="P29842"/>
      <c r="S29842"/>
    </row>
    <row r="29843" spans="1:19" x14ac:dyDescent="0.3">
      <c r="A29843" s="25"/>
      <c r="B29843"/>
      <c r="C29843"/>
      <c r="D29843"/>
      <c r="E29843"/>
      <c r="F29843"/>
      <c r="G29843"/>
      <c r="H29843"/>
      <c r="I29843"/>
      <c r="K29843"/>
      <c r="L29843"/>
      <c r="M29843"/>
      <c r="N29843"/>
      <c r="O29843"/>
      <c r="P29843"/>
      <c r="S29843"/>
    </row>
    <row r="29844" spans="1:19" x14ac:dyDescent="0.3">
      <c r="A29844" s="25"/>
      <c r="B29844"/>
      <c r="C29844"/>
      <c r="D29844"/>
      <c r="E29844"/>
      <c r="F29844"/>
      <c r="G29844"/>
      <c r="H29844"/>
      <c r="I29844"/>
      <c r="K29844"/>
      <c r="L29844"/>
      <c r="M29844"/>
      <c r="N29844"/>
      <c r="O29844"/>
      <c r="P29844"/>
      <c r="S29844"/>
    </row>
    <row r="29845" spans="1:19" x14ac:dyDescent="0.3">
      <c r="A29845" s="25"/>
      <c r="B29845"/>
      <c r="C29845"/>
      <c r="D29845"/>
      <c r="E29845"/>
      <c r="F29845"/>
      <c r="G29845"/>
      <c r="H29845"/>
      <c r="I29845"/>
      <c r="K29845"/>
      <c r="L29845"/>
      <c r="M29845"/>
      <c r="N29845"/>
      <c r="O29845"/>
      <c r="P29845"/>
      <c r="S29845"/>
    </row>
    <row r="29846" spans="1:19" x14ac:dyDescent="0.3">
      <c r="A29846" s="25"/>
      <c r="B29846"/>
      <c r="C29846"/>
      <c r="D29846"/>
      <c r="E29846"/>
      <c r="F29846"/>
      <c r="G29846"/>
      <c r="H29846"/>
      <c r="I29846"/>
      <c r="K29846"/>
      <c r="L29846"/>
      <c r="M29846"/>
      <c r="N29846"/>
      <c r="O29846"/>
      <c r="P29846"/>
      <c r="S29846"/>
    </row>
    <row r="29847" spans="1:19" x14ac:dyDescent="0.3">
      <c r="A29847" s="25"/>
      <c r="B29847"/>
      <c r="C29847"/>
      <c r="D29847"/>
      <c r="E29847"/>
      <c r="F29847"/>
      <c r="G29847"/>
      <c r="H29847"/>
      <c r="I29847"/>
      <c r="K29847"/>
      <c r="L29847"/>
      <c r="M29847"/>
      <c r="N29847"/>
      <c r="O29847"/>
      <c r="P29847"/>
      <c r="S29847"/>
    </row>
    <row r="29848" spans="1:19" x14ac:dyDescent="0.3">
      <c r="A29848" s="25"/>
      <c r="B29848"/>
      <c r="C29848"/>
      <c r="D29848"/>
      <c r="E29848"/>
      <c r="F29848"/>
      <c r="G29848"/>
      <c r="H29848"/>
      <c r="I29848"/>
      <c r="K29848"/>
      <c r="L29848"/>
      <c r="M29848"/>
      <c r="N29848"/>
      <c r="O29848"/>
      <c r="P29848"/>
      <c r="S29848"/>
    </row>
    <row r="29849" spans="1:19" x14ac:dyDescent="0.3">
      <c r="A29849" s="25"/>
      <c r="B29849"/>
      <c r="C29849"/>
      <c r="D29849"/>
      <c r="E29849"/>
      <c r="F29849"/>
      <c r="G29849"/>
      <c r="H29849"/>
      <c r="I29849"/>
      <c r="K29849"/>
      <c r="L29849"/>
      <c r="M29849"/>
      <c r="N29849"/>
      <c r="O29849"/>
      <c r="P29849"/>
      <c r="S29849"/>
    </row>
    <row r="29850" spans="1:19" x14ac:dyDescent="0.3">
      <c r="A29850" s="25"/>
      <c r="B29850"/>
      <c r="C29850"/>
      <c r="D29850"/>
      <c r="E29850"/>
      <c r="F29850"/>
      <c r="G29850"/>
      <c r="H29850"/>
      <c r="I29850"/>
      <c r="K29850"/>
      <c r="L29850"/>
      <c r="M29850"/>
      <c r="N29850"/>
      <c r="O29850"/>
      <c r="P29850"/>
      <c r="S29850"/>
    </row>
    <row r="29851" spans="1:19" x14ac:dyDescent="0.3">
      <c r="A29851" s="25"/>
      <c r="B29851"/>
      <c r="C29851"/>
      <c r="D29851"/>
      <c r="E29851"/>
      <c r="F29851"/>
      <c r="G29851"/>
      <c r="H29851"/>
      <c r="I29851"/>
      <c r="K29851"/>
      <c r="L29851"/>
      <c r="M29851"/>
      <c r="N29851"/>
      <c r="O29851"/>
      <c r="P29851"/>
      <c r="S29851"/>
    </row>
    <row r="29852" spans="1:19" x14ac:dyDescent="0.3">
      <c r="A29852" s="25"/>
      <c r="B29852"/>
      <c r="C29852"/>
      <c r="D29852"/>
      <c r="E29852"/>
      <c r="F29852"/>
      <c r="G29852"/>
      <c r="H29852"/>
      <c r="I29852"/>
      <c r="K29852"/>
      <c r="L29852"/>
      <c r="M29852"/>
      <c r="N29852"/>
      <c r="O29852"/>
      <c r="P29852"/>
      <c r="S29852"/>
    </row>
    <row r="29853" spans="1:19" x14ac:dyDescent="0.3">
      <c r="A29853" s="25"/>
      <c r="B29853"/>
      <c r="C29853"/>
      <c r="D29853"/>
      <c r="E29853"/>
      <c r="F29853"/>
      <c r="G29853"/>
      <c r="H29853"/>
      <c r="I29853"/>
      <c r="K29853"/>
      <c r="L29853"/>
      <c r="M29853"/>
      <c r="N29853"/>
      <c r="O29853"/>
      <c r="P29853"/>
      <c r="S29853"/>
    </row>
    <row r="29854" spans="1:19" x14ac:dyDescent="0.3">
      <c r="A29854" s="25"/>
      <c r="B29854"/>
      <c r="C29854"/>
      <c r="D29854"/>
      <c r="E29854"/>
      <c r="F29854"/>
      <c r="G29854"/>
      <c r="H29854"/>
      <c r="I29854"/>
      <c r="K29854"/>
      <c r="L29854"/>
      <c r="M29854"/>
      <c r="N29854"/>
      <c r="O29854"/>
      <c r="P29854"/>
      <c r="S29854"/>
    </row>
    <row r="29855" spans="1:19" x14ac:dyDescent="0.3">
      <c r="A29855" s="25"/>
      <c r="B29855"/>
      <c r="C29855"/>
      <c r="D29855"/>
      <c r="E29855"/>
      <c r="F29855"/>
      <c r="G29855"/>
      <c r="H29855"/>
      <c r="I29855"/>
      <c r="K29855"/>
      <c r="L29855"/>
      <c r="M29855"/>
      <c r="N29855"/>
      <c r="O29855"/>
      <c r="P29855"/>
      <c r="S29855"/>
    </row>
    <row r="29856" spans="1:19" x14ac:dyDescent="0.3">
      <c r="A29856" s="25"/>
      <c r="B29856"/>
      <c r="C29856"/>
      <c r="D29856"/>
      <c r="E29856"/>
      <c r="F29856"/>
      <c r="G29856"/>
      <c r="H29856"/>
      <c r="I29856"/>
      <c r="K29856"/>
      <c r="L29856"/>
      <c r="M29856"/>
      <c r="N29856"/>
      <c r="O29856"/>
      <c r="P29856"/>
      <c r="S29856"/>
    </row>
    <row r="29857" spans="1:19" x14ac:dyDescent="0.3">
      <c r="A29857" s="25"/>
      <c r="B29857"/>
      <c r="C29857"/>
      <c r="D29857"/>
      <c r="E29857"/>
      <c r="F29857"/>
      <c r="G29857"/>
      <c r="H29857"/>
      <c r="I29857"/>
      <c r="K29857"/>
      <c r="L29857"/>
      <c r="M29857"/>
      <c r="N29857"/>
      <c r="O29857"/>
      <c r="P29857"/>
      <c r="S29857"/>
    </row>
    <row r="29858" spans="1:19" x14ac:dyDescent="0.3">
      <c r="A29858" s="25"/>
      <c r="B29858"/>
      <c r="C29858"/>
      <c r="D29858"/>
      <c r="E29858"/>
      <c r="F29858"/>
      <c r="G29858"/>
      <c r="H29858"/>
      <c r="I29858"/>
      <c r="K29858"/>
      <c r="L29858"/>
      <c r="M29858"/>
      <c r="N29858"/>
      <c r="O29858"/>
      <c r="P29858"/>
      <c r="S29858"/>
    </row>
    <row r="29859" spans="1:19" x14ac:dyDescent="0.3">
      <c r="A29859" s="25"/>
      <c r="B29859"/>
      <c r="C29859"/>
      <c r="D29859"/>
      <c r="E29859"/>
      <c r="F29859"/>
      <c r="G29859"/>
      <c r="H29859"/>
      <c r="I29859"/>
      <c r="K29859"/>
      <c r="L29859"/>
      <c r="M29859"/>
      <c r="N29859"/>
      <c r="O29859"/>
      <c r="P29859"/>
      <c r="S29859"/>
    </row>
    <row r="29860" spans="1:19" x14ac:dyDescent="0.3">
      <c r="A29860" s="25"/>
      <c r="B29860"/>
      <c r="C29860"/>
      <c r="D29860"/>
      <c r="E29860"/>
      <c r="F29860"/>
      <c r="G29860"/>
      <c r="H29860"/>
      <c r="I29860"/>
      <c r="K29860"/>
      <c r="L29860"/>
      <c r="M29860"/>
      <c r="N29860"/>
      <c r="O29860"/>
      <c r="P29860"/>
      <c r="S29860"/>
    </row>
    <row r="29861" spans="1:19" x14ac:dyDescent="0.3">
      <c r="A29861" s="25"/>
      <c r="B29861"/>
      <c r="C29861"/>
      <c r="D29861"/>
      <c r="E29861"/>
      <c r="F29861"/>
      <c r="G29861"/>
      <c r="H29861"/>
      <c r="I29861"/>
      <c r="K29861"/>
      <c r="L29861"/>
      <c r="M29861"/>
      <c r="N29861"/>
      <c r="O29861"/>
      <c r="P29861"/>
      <c r="S29861"/>
    </row>
    <row r="29862" spans="1:19" x14ac:dyDescent="0.3">
      <c r="A29862" s="25"/>
      <c r="B29862"/>
      <c r="C29862"/>
      <c r="D29862"/>
      <c r="E29862"/>
      <c r="F29862"/>
      <c r="G29862"/>
      <c r="H29862"/>
      <c r="I29862"/>
      <c r="K29862"/>
      <c r="L29862"/>
      <c r="M29862"/>
      <c r="N29862"/>
      <c r="O29862"/>
      <c r="P29862"/>
      <c r="S29862"/>
    </row>
    <row r="29863" spans="1:19" x14ac:dyDescent="0.3">
      <c r="A29863" s="25"/>
      <c r="B29863"/>
      <c r="C29863"/>
      <c r="D29863"/>
      <c r="E29863"/>
      <c r="F29863"/>
      <c r="G29863"/>
      <c r="H29863"/>
      <c r="I29863"/>
      <c r="K29863"/>
      <c r="L29863"/>
      <c r="M29863"/>
      <c r="N29863"/>
      <c r="O29863"/>
      <c r="P29863"/>
      <c r="S29863"/>
    </row>
    <row r="29864" spans="1:19" x14ac:dyDescent="0.3">
      <c r="A29864" s="25"/>
      <c r="B29864"/>
      <c r="C29864"/>
      <c r="D29864"/>
      <c r="E29864"/>
      <c r="F29864"/>
      <c r="G29864"/>
      <c r="H29864"/>
      <c r="I29864"/>
      <c r="K29864"/>
      <c r="L29864"/>
      <c r="M29864"/>
      <c r="N29864"/>
      <c r="O29864"/>
      <c r="P29864"/>
      <c r="S29864"/>
    </row>
    <row r="29865" spans="1:19" x14ac:dyDescent="0.3">
      <c r="A29865" s="25"/>
      <c r="B29865"/>
      <c r="C29865"/>
      <c r="D29865"/>
      <c r="E29865"/>
      <c r="F29865"/>
      <c r="G29865"/>
      <c r="H29865"/>
      <c r="I29865"/>
      <c r="K29865"/>
      <c r="L29865"/>
      <c r="M29865"/>
      <c r="N29865"/>
      <c r="O29865"/>
      <c r="P29865"/>
      <c r="S29865"/>
    </row>
    <row r="29866" spans="1:19" x14ac:dyDescent="0.3">
      <c r="A29866" s="25"/>
      <c r="B29866"/>
      <c r="C29866"/>
      <c r="D29866"/>
      <c r="E29866"/>
      <c r="F29866"/>
      <c r="G29866"/>
      <c r="H29866"/>
      <c r="I29866"/>
      <c r="K29866"/>
      <c r="L29866"/>
      <c r="M29866"/>
      <c r="N29866"/>
      <c r="O29866"/>
      <c r="P29866"/>
      <c r="S29866"/>
    </row>
    <row r="29867" spans="1:19" x14ac:dyDescent="0.3">
      <c r="A29867" s="25"/>
      <c r="B29867"/>
      <c r="C29867"/>
      <c r="D29867"/>
      <c r="E29867"/>
      <c r="F29867"/>
      <c r="G29867"/>
      <c r="H29867"/>
      <c r="I29867"/>
      <c r="K29867"/>
      <c r="L29867"/>
      <c r="M29867"/>
      <c r="N29867"/>
      <c r="O29867"/>
      <c r="P29867"/>
      <c r="S29867"/>
    </row>
    <row r="29868" spans="1:19" x14ac:dyDescent="0.3">
      <c r="A29868" s="25"/>
      <c r="B29868"/>
      <c r="C29868"/>
      <c r="D29868"/>
      <c r="E29868"/>
      <c r="F29868"/>
      <c r="G29868"/>
      <c r="H29868"/>
      <c r="I29868"/>
      <c r="K29868"/>
      <c r="L29868"/>
      <c r="M29868"/>
      <c r="N29868"/>
      <c r="O29868"/>
      <c r="P29868"/>
      <c r="S29868"/>
    </row>
    <row r="29869" spans="1:19" x14ac:dyDescent="0.3">
      <c r="A29869" s="25"/>
      <c r="B29869"/>
      <c r="C29869"/>
      <c r="D29869"/>
      <c r="E29869"/>
      <c r="F29869"/>
      <c r="G29869"/>
      <c r="H29869" s="14"/>
      <c r="I29869" s="14"/>
      <c r="K29869"/>
      <c r="L29869"/>
      <c r="M29869"/>
      <c r="N29869"/>
      <c r="O29869"/>
      <c r="P29869"/>
      <c r="S29869"/>
    </row>
    <row r="29870" spans="1:19" x14ac:dyDescent="0.3">
      <c r="A29870" s="25"/>
      <c r="B29870"/>
      <c r="C29870"/>
      <c r="D29870"/>
      <c r="E29870"/>
      <c r="F29870"/>
      <c r="G29870"/>
      <c r="H29870" s="14"/>
      <c r="I29870" s="14"/>
      <c r="K29870"/>
      <c r="L29870"/>
      <c r="M29870"/>
      <c r="N29870"/>
      <c r="O29870"/>
      <c r="P29870"/>
      <c r="S29870"/>
    </row>
    <row r="29871" spans="1:19" x14ac:dyDescent="0.3">
      <c r="A29871" s="25"/>
      <c r="B29871"/>
      <c r="C29871"/>
      <c r="D29871"/>
      <c r="E29871"/>
      <c r="F29871"/>
      <c r="G29871"/>
      <c r="H29871" s="14"/>
      <c r="I29871" s="14"/>
      <c r="K29871"/>
      <c r="L29871"/>
      <c r="M29871"/>
      <c r="N29871"/>
      <c r="O29871"/>
      <c r="P29871"/>
      <c r="S29871"/>
    </row>
    <row r="29872" spans="1:19" x14ac:dyDescent="0.3">
      <c r="A29872" s="25"/>
      <c r="B29872"/>
      <c r="C29872"/>
      <c r="D29872"/>
      <c r="E29872"/>
      <c r="F29872"/>
      <c r="G29872"/>
      <c r="H29872" s="14"/>
      <c r="I29872" s="14"/>
      <c r="K29872"/>
      <c r="L29872"/>
      <c r="M29872"/>
      <c r="N29872"/>
      <c r="O29872"/>
      <c r="P29872"/>
      <c r="S29872"/>
    </row>
    <row r="29873" spans="1:19" x14ac:dyDescent="0.3">
      <c r="A29873" s="25"/>
      <c r="B29873"/>
      <c r="C29873"/>
      <c r="D29873"/>
      <c r="E29873"/>
      <c r="F29873"/>
      <c r="G29873"/>
      <c r="H29873" s="14"/>
      <c r="I29873" s="14"/>
      <c r="K29873"/>
      <c r="L29873"/>
      <c r="M29873"/>
      <c r="N29873"/>
      <c r="O29873"/>
      <c r="P29873"/>
      <c r="S29873"/>
    </row>
    <row r="29874" spans="1:19" x14ac:dyDescent="0.3">
      <c r="A29874" s="25"/>
      <c r="B29874"/>
      <c r="C29874"/>
      <c r="D29874"/>
      <c r="E29874"/>
      <c r="F29874"/>
      <c r="G29874"/>
      <c r="H29874" s="14"/>
      <c r="I29874" s="14"/>
      <c r="K29874"/>
      <c r="L29874"/>
      <c r="M29874"/>
      <c r="N29874"/>
      <c r="O29874"/>
      <c r="P29874"/>
      <c r="S29874"/>
    </row>
    <row r="29875" spans="1:19" x14ac:dyDescent="0.3">
      <c r="A29875" s="25"/>
      <c r="B29875"/>
      <c r="C29875"/>
      <c r="D29875"/>
      <c r="E29875"/>
      <c r="F29875"/>
      <c r="G29875"/>
      <c r="H29875" s="14"/>
      <c r="I29875" s="14"/>
      <c r="K29875"/>
      <c r="L29875"/>
      <c r="M29875"/>
      <c r="N29875"/>
      <c r="O29875"/>
      <c r="P29875"/>
      <c r="S29875"/>
    </row>
    <row r="29876" spans="1:19" x14ac:dyDescent="0.3">
      <c r="A29876" s="25"/>
      <c r="B29876"/>
      <c r="C29876"/>
      <c r="D29876"/>
      <c r="E29876"/>
      <c r="F29876"/>
      <c r="G29876"/>
      <c r="H29876" s="14"/>
      <c r="I29876" s="14"/>
      <c r="K29876"/>
      <c r="L29876"/>
      <c r="M29876"/>
      <c r="N29876"/>
      <c r="O29876"/>
      <c r="P29876"/>
      <c r="S29876"/>
    </row>
    <row r="29877" spans="1:19" x14ac:dyDescent="0.3">
      <c r="A29877" s="25"/>
      <c r="B29877"/>
      <c r="C29877"/>
      <c r="D29877"/>
      <c r="E29877"/>
      <c r="F29877"/>
      <c r="G29877"/>
      <c r="H29877"/>
      <c r="I29877"/>
      <c r="K29877"/>
      <c r="L29877"/>
      <c r="M29877"/>
      <c r="N29877"/>
      <c r="O29877"/>
      <c r="P29877"/>
      <c r="S29877"/>
    </row>
    <row r="29878" spans="1:19" x14ac:dyDescent="0.3">
      <c r="A29878" s="25"/>
      <c r="B29878"/>
      <c r="C29878"/>
      <c r="D29878"/>
      <c r="E29878"/>
      <c r="F29878"/>
      <c r="G29878"/>
      <c r="H29878"/>
      <c r="I29878"/>
      <c r="K29878"/>
      <c r="L29878"/>
      <c r="M29878"/>
      <c r="N29878"/>
      <c r="O29878"/>
      <c r="P29878"/>
      <c r="S29878"/>
    </row>
    <row r="29879" spans="1:19" x14ac:dyDescent="0.3">
      <c r="A29879" s="25"/>
      <c r="B29879"/>
      <c r="C29879"/>
      <c r="D29879"/>
      <c r="E29879"/>
      <c r="F29879"/>
      <c r="G29879"/>
      <c r="H29879"/>
      <c r="I29879"/>
      <c r="K29879"/>
      <c r="L29879"/>
      <c r="M29879"/>
      <c r="N29879"/>
      <c r="O29879"/>
      <c r="P29879"/>
      <c r="S29879"/>
    </row>
    <row r="29880" spans="1:19" x14ac:dyDescent="0.3">
      <c r="A29880" s="25"/>
      <c r="B29880"/>
      <c r="C29880"/>
      <c r="D29880"/>
      <c r="E29880"/>
      <c r="F29880"/>
      <c r="G29880"/>
      <c r="H29880"/>
      <c r="I29880"/>
      <c r="K29880"/>
      <c r="L29880"/>
      <c r="M29880"/>
      <c r="N29880"/>
      <c r="O29880"/>
      <c r="P29880"/>
      <c r="S29880"/>
    </row>
    <row r="29881" spans="1:19" x14ac:dyDescent="0.3">
      <c r="A29881" s="25"/>
      <c r="B29881"/>
      <c r="C29881"/>
      <c r="D29881"/>
      <c r="E29881"/>
      <c r="F29881"/>
      <c r="G29881"/>
      <c r="H29881"/>
      <c r="I29881"/>
      <c r="K29881"/>
      <c r="L29881"/>
      <c r="M29881"/>
      <c r="N29881"/>
      <c r="O29881"/>
      <c r="P29881"/>
      <c r="S29881"/>
    </row>
    <row r="29882" spans="1:19" x14ac:dyDescent="0.3">
      <c r="A29882" s="25"/>
      <c r="B29882"/>
      <c r="C29882"/>
      <c r="D29882"/>
      <c r="E29882"/>
      <c r="F29882"/>
      <c r="G29882"/>
      <c r="H29882" s="26"/>
      <c r="I29882" s="26"/>
      <c r="K29882"/>
      <c r="L29882"/>
      <c r="M29882"/>
      <c r="N29882"/>
      <c r="O29882"/>
      <c r="P29882"/>
      <c r="S29882"/>
    </row>
    <row r="29883" spans="1:19" x14ac:dyDescent="0.3">
      <c r="A29883" s="25"/>
      <c r="B29883"/>
      <c r="C29883"/>
      <c r="D29883"/>
      <c r="E29883"/>
      <c r="F29883"/>
      <c r="G29883"/>
      <c r="H29883" s="26"/>
      <c r="I29883" s="26"/>
      <c r="K29883"/>
      <c r="L29883"/>
      <c r="M29883"/>
      <c r="N29883"/>
      <c r="O29883"/>
      <c r="P29883"/>
      <c r="S29883"/>
    </row>
    <row r="29884" spans="1:19" x14ac:dyDescent="0.3">
      <c r="A29884" s="25"/>
      <c r="B29884"/>
      <c r="C29884"/>
      <c r="D29884"/>
      <c r="E29884"/>
      <c r="F29884"/>
      <c r="G29884"/>
      <c r="H29884" s="26"/>
      <c r="I29884" s="26"/>
      <c r="K29884"/>
      <c r="L29884"/>
      <c r="M29884"/>
      <c r="N29884"/>
      <c r="O29884"/>
      <c r="P29884"/>
      <c r="S29884"/>
    </row>
    <row r="29885" spans="1:19" x14ac:dyDescent="0.3">
      <c r="A29885" s="25"/>
      <c r="B29885"/>
      <c r="C29885"/>
      <c r="D29885"/>
      <c r="E29885"/>
      <c r="F29885"/>
      <c r="G29885"/>
      <c r="H29885" s="26"/>
      <c r="I29885" s="26"/>
      <c r="K29885"/>
      <c r="L29885"/>
      <c r="M29885"/>
      <c r="N29885"/>
      <c r="O29885"/>
      <c r="P29885"/>
      <c r="S29885"/>
    </row>
    <row r="29886" spans="1:19" x14ac:dyDescent="0.3">
      <c r="A29886" s="25"/>
      <c r="B29886"/>
      <c r="C29886"/>
      <c r="D29886"/>
      <c r="E29886"/>
      <c r="F29886"/>
      <c r="G29886"/>
      <c r="H29886" s="26"/>
      <c r="I29886" s="26"/>
      <c r="K29886"/>
      <c r="L29886"/>
      <c r="M29886"/>
      <c r="N29886"/>
      <c r="O29886"/>
      <c r="P29886"/>
      <c r="S29886"/>
    </row>
    <row r="29887" spans="1:19" x14ac:dyDescent="0.3">
      <c r="A29887" s="25"/>
      <c r="B29887"/>
      <c r="C29887"/>
      <c r="D29887"/>
      <c r="E29887"/>
      <c r="F29887"/>
      <c r="G29887"/>
      <c r="H29887" s="26"/>
      <c r="I29887" s="26"/>
      <c r="K29887"/>
      <c r="L29887"/>
      <c r="M29887"/>
      <c r="N29887"/>
      <c r="O29887"/>
      <c r="P29887"/>
      <c r="S29887"/>
    </row>
    <row r="29888" spans="1:19" x14ac:dyDescent="0.3">
      <c r="A29888" s="25"/>
      <c r="B29888"/>
      <c r="C29888"/>
      <c r="D29888"/>
      <c r="E29888"/>
      <c r="F29888"/>
      <c r="G29888"/>
      <c r="H29888" s="26"/>
      <c r="I29888" s="26"/>
      <c r="K29888"/>
      <c r="L29888"/>
      <c r="M29888"/>
      <c r="N29888"/>
      <c r="O29888"/>
      <c r="P29888"/>
      <c r="S29888"/>
    </row>
    <row r="29889" spans="1:19" x14ac:dyDescent="0.3">
      <c r="A29889" s="25"/>
      <c r="B29889"/>
      <c r="C29889"/>
      <c r="D29889"/>
      <c r="E29889"/>
      <c r="F29889"/>
      <c r="G29889"/>
      <c r="H29889"/>
      <c r="I29889"/>
      <c r="K29889"/>
      <c r="L29889"/>
      <c r="M29889"/>
      <c r="N29889"/>
      <c r="O29889"/>
      <c r="P29889"/>
      <c r="S29889"/>
    </row>
    <row r="29890" spans="1:19" x14ac:dyDescent="0.3">
      <c r="A29890" s="25"/>
      <c r="B29890"/>
      <c r="C29890"/>
      <c r="D29890"/>
      <c r="E29890"/>
      <c r="F29890"/>
      <c r="G29890"/>
      <c r="H29890"/>
      <c r="I29890"/>
      <c r="K29890"/>
      <c r="L29890"/>
      <c r="M29890"/>
      <c r="N29890"/>
      <c r="O29890"/>
      <c r="P29890"/>
      <c r="S29890"/>
    </row>
    <row r="29891" spans="1:19" x14ac:dyDescent="0.3">
      <c r="A29891" s="25"/>
      <c r="B29891"/>
      <c r="C29891"/>
      <c r="D29891"/>
      <c r="E29891"/>
      <c r="F29891"/>
      <c r="G29891"/>
      <c r="H29891"/>
      <c r="I29891"/>
      <c r="K29891"/>
      <c r="L29891"/>
      <c r="M29891"/>
      <c r="N29891"/>
      <c r="O29891"/>
      <c r="P29891"/>
      <c r="S29891"/>
    </row>
    <row r="29892" spans="1:19" x14ac:dyDescent="0.3">
      <c r="A29892" s="25"/>
      <c r="B29892"/>
      <c r="C29892"/>
      <c r="D29892"/>
      <c r="E29892"/>
      <c r="F29892"/>
      <c r="G29892"/>
      <c r="H29892"/>
      <c r="I29892"/>
      <c r="K29892"/>
      <c r="L29892"/>
      <c r="M29892"/>
      <c r="N29892"/>
      <c r="O29892"/>
      <c r="P29892"/>
      <c r="S29892"/>
    </row>
    <row r="29893" spans="1:19" x14ac:dyDescent="0.3">
      <c r="A29893" s="25"/>
      <c r="B29893"/>
      <c r="C29893"/>
      <c r="D29893"/>
      <c r="E29893"/>
      <c r="F29893"/>
      <c r="G29893"/>
      <c r="H29893"/>
      <c r="I29893"/>
      <c r="K29893"/>
      <c r="L29893"/>
      <c r="M29893"/>
      <c r="N29893"/>
      <c r="O29893"/>
      <c r="P29893"/>
      <c r="S29893"/>
    </row>
    <row r="29894" spans="1:19" x14ac:dyDescent="0.3">
      <c r="A29894" s="25"/>
      <c r="B29894"/>
      <c r="C29894"/>
      <c r="D29894"/>
      <c r="E29894"/>
      <c r="F29894"/>
      <c r="G29894"/>
      <c r="H29894"/>
      <c r="I29894"/>
      <c r="K29894"/>
      <c r="L29894"/>
      <c r="M29894"/>
      <c r="N29894"/>
      <c r="O29894"/>
      <c r="P29894"/>
      <c r="S29894"/>
    </row>
    <row r="29895" spans="1:19" x14ac:dyDescent="0.3">
      <c r="A29895" s="25"/>
      <c r="B29895"/>
      <c r="C29895"/>
      <c r="D29895"/>
      <c r="E29895"/>
      <c r="F29895"/>
      <c r="G29895"/>
      <c r="H29895" s="26"/>
      <c r="I29895" s="26"/>
      <c r="K29895"/>
      <c r="L29895"/>
      <c r="M29895"/>
      <c r="N29895"/>
      <c r="O29895"/>
      <c r="P29895"/>
      <c r="S29895"/>
    </row>
    <row r="29896" spans="1:19" x14ac:dyDescent="0.3">
      <c r="A29896" s="25"/>
      <c r="B29896"/>
      <c r="C29896"/>
      <c r="D29896"/>
      <c r="E29896"/>
      <c r="F29896"/>
      <c r="G29896"/>
      <c r="H29896" s="26"/>
      <c r="I29896" s="26"/>
      <c r="K29896"/>
      <c r="L29896"/>
      <c r="M29896"/>
      <c r="N29896"/>
      <c r="O29896"/>
      <c r="P29896"/>
      <c r="S29896"/>
    </row>
    <row r="29897" spans="1:19" x14ac:dyDescent="0.3">
      <c r="A29897" s="25"/>
      <c r="B29897"/>
      <c r="C29897"/>
      <c r="D29897"/>
      <c r="E29897"/>
      <c r="F29897"/>
      <c r="G29897"/>
      <c r="H29897" s="26"/>
      <c r="I29897" s="26"/>
      <c r="K29897"/>
      <c r="L29897"/>
      <c r="M29897"/>
      <c r="N29897"/>
      <c r="O29897"/>
      <c r="P29897"/>
      <c r="S29897"/>
    </row>
    <row r="29898" spans="1:19" x14ac:dyDescent="0.3">
      <c r="A29898" s="25"/>
      <c r="B29898"/>
      <c r="C29898"/>
      <c r="D29898"/>
      <c r="E29898"/>
      <c r="F29898"/>
      <c r="G29898"/>
      <c r="H29898"/>
      <c r="I29898"/>
      <c r="K29898"/>
      <c r="L29898"/>
      <c r="M29898"/>
      <c r="N29898"/>
      <c r="O29898"/>
      <c r="P29898"/>
      <c r="S29898"/>
    </row>
    <row r="29899" spans="1:19" x14ac:dyDescent="0.3">
      <c r="A29899" s="25"/>
      <c r="B29899"/>
      <c r="C29899"/>
      <c r="D29899"/>
      <c r="E29899"/>
      <c r="F29899"/>
      <c r="G29899"/>
      <c r="H29899"/>
      <c r="I29899"/>
      <c r="K29899"/>
      <c r="L29899"/>
      <c r="M29899"/>
      <c r="N29899"/>
      <c r="O29899"/>
      <c r="P29899"/>
      <c r="S29899"/>
    </row>
    <row r="29900" spans="1:19" x14ac:dyDescent="0.3">
      <c r="A29900" s="25"/>
      <c r="B29900"/>
      <c r="C29900"/>
      <c r="D29900"/>
      <c r="E29900"/>
      <c r="F29900"/>
      <c r="G29900"/>
      <c r="H29900"/>
      <c r="I29900"/>
      <c r="K29900"/>
      <c r="L29900"/>
      <c r="M29900"/>
      <c r="N29900"/>
      <c r="O29900"/>
      <c r="P29900"/>
      <c r="S29900"/>
    </row>
    <row r="29901" spans="1:19" x14ac:dyDescent="0.3">
      <c r="A29901" s="25"/>
      <c r="B29901"/>
      <c r="C29901"/>
      <c r="D29901"/>
      <c r="E29901"/>
      <c r="F29901"/>
      <c r="G29901"/>
      <c r="H29901"/>
      <c r="I29901"/>
      <c r="K29901"/>
      <c r="L29901"/>
      <c r="M29901"/>
      <c r="N29901"/>
      <c r="O29901"/>
      <c r="P29901"/>
      <c r="S29901"/>
    </row>
    <row r="29902" spans="1:19" x14ac:dyDescent="0.3">
      <c r="A29902" s="25"/>
      <c r="B29902"/>
      <c r="C29902"/>
      <c r="D29902"/>
      <c r="E29902"/>
      <c r="F29902"/>
      <c r="G29902"/>
      <c r="H29902"/>
      <c r="I29902"/>
      <c r="K29902"/>
      <c r="L29902"/>
      <c r="M29902"/>
      <c r="N29902"/>
      <c r="O29902"/>
      <c r="P29902"/>
      <c r="S29902"/>
    </row>
    <row r="29903" spans="1:19" x14ac:dyDescent="0.3">
      <c r="A29903" s="25"/>
      <c r="B29903"/>
      <c r="C29903"/>
      <c r="D29903"/>
      <c r="E29903"/>
      <c r="F29903"/>
      <c r="G29903"/>
      <c r="H29903"/>
      <c r="I29903"/>
      <c r="K29903"/>
      <c r="L29903"/>
      <c r="M29903"/>
      <c r="N29903"/>
      <c r="O29903"/>
      <c r="P29903"/>
      <c r="S29903"/>
    </row>
    <row r="29904" spans="1:19" x14ac:dyDescent="0.3">
      <c r="A29904" s="25"/>
      <c r="B29904"/>
      <c r="C29904"/>
      <c r="D29904"/>
      <c r="E29904"/>
      <c r="F29904"/>
      <c r="G29904"/>
      <c r="H29904"/>
      <c r="I29904"/>
      <c r="K29904"/>
      <c r="L29904"/>
      <c r="M29904"/>
      <c r="N29904"/>
      <c r="O29904"/>
      <c r="P29904"/>
      <c r="S29904"/>
    </row>
    <row r="29905" spans="1:19" x14ac:dyDescent="0.3">
      <c r="A29905" s="25"/>
      <c r="B29905"/>
      <c r="C29905"/>
      <c r="D29905"/>
      <c r="E29905"/>
      <c r="F29905"/>
      <c r="G29905"/>
      <c r="H29905"/>
      <c r="I29905"/>
      <c r="K29905"/>
      <c r="L29905"/>
      <c r="M29905"/>
      <c r="N29905"/>
      <c r="O29905"/>
      <c r="P29905"/>
      <c r="S29905"/>
    </row>
    <row r="29906" spans="1:19" x14ac:dyDescent="0.3">
      <c r="A29906" s="25"/>
      <c r="B29906"/>
      <c r="C29906"/>
      <c r="D29906"/>
      <c r="E29906"/>
      <c r="F29906"/>
      <c r="G29906"/>
      <c r="H29906"/>
      <c r="I29906"/>
      <c r="K29906"/>
      <c r="L29906"/>
      <c r="M29906"/>
      <c r="N29906"/>
      <c r="O29906"/>
      <c r="P29906"/>
      <c r="S29906"/>
    </row>
    <row r="29907" spans="1:19" x14ac:dyDescent="0.3">
      <c r="A29907" s="25"/>
      <c r="B29907"/>
      <c r="C29907"/>
      <c r="D29907"/>
      <c r="E29907"/>
      <c r="F29907"/>
      <c r="G29907"/>
      <c r="H29907"/>
      <c r="I29907"/>
      <c r="K29907"/>
      <c r="L29907"/>
      <c r="M29907"/>
      <c r="N29907"/>
      <c r="O29907"/>
      <c r="P29907"/>
      <c r="S29907"/>
    </row>
    <row r="29908" spans="1:19" x14ac:dyDescent="0.3">
      <c r="A29908" s="25"/>
      <c r="B29908"/>
      <c r="C29908"/>
      <c r="D29908"/>
      <c r="E29908"/>
      <c r="F29908"/>
      <c r="G29908"/>
      <c r="H29908"/>
      <c r="I29908"/>
      <c r="K29908"/>
      <c r="L29908"/>
      <c r="M29908"/>
      <c r="N29908"/>
      <c r="O29908"/>
      <c r="P29908"/>
      <c r="S29908"/>
    </row>
    <row r="29909" spans="1:19" x14ac:dyDescent="0.3">
      <c r="A29909" s="25"/>
      <c r="B29909"/>
      <c r="C29909"/>
      <c r="D29909"/>
      <c r="E29909"/>
      <c r="F29909"/>
      <c r="G29909"/>
      <c r="H29909"/>
      <c r="I29909"/>
      <c r="K29909"/>
      <c r="L29909"/>
      <c r="M29909"/>
      <c r="N29909"/>
      <c r="O29909"/>
      <c r="P29909"/>
      <c r="S29909"/>
    </row>
    <row r="29910" spans="1:19" x14ac:dyDescent="0.3">
      <c r="A29910" s="25"/>
      <c r="B29910"/>
      <c r="C29910"/>
      <c r="D29910"/>
      <c r="E29910"/>
      <c r="F29910"/>
      <c r="G29910"/>
      <c r="H29910"/>
      <c r="I29910"/>
      <c r="K29910"/>
      <c r="L29910"/>
      <c r="M29910"/>
      <c r="N29910"/>
      <c r="O29910"/>
      <c r="P29910"/>
      <c r="S29910"/>
    </row>
    <row r="29911" spans="1:19" x14ac:dyDescent="0.3">
      <c r="A29911" s="25"/>
      <c r="B29911"/>
      <c r="C29911"/>
      <c r="D29911"/>
      <c r="E29911"/>
      <c r="F29911"/>
      <c r="G29911"/>
      <c r="H29911"/>
      <c r="I29911"/>
      <c r="K29911"/>
      <c r="L29911"/>
      <c r="M29911"/>
      <c r="N29911"/>
      <c r="O29911"/>
      <c r="P29911"/>
      <c r="S29911"/>
    </row>
    <row r="29912" spans="1:19" x14ac:dyDescent="0.3">
      <c r="A29912" s="25"/>
      <c r="B29912"/>
      <c r="C29912"/>
      <c r="D29912"/>
      <c r="E29912"/>
      <c r="F29912"/>
      <c r="G29912"/>
      <c r="H29912"/>
      <c r="I29912"/>
      <c r="K29912"/>
      <c r="L29912"/>
      <c r="M29912"/>
      <c r="N29912"/>
      <c r="O29912"/>
      <c r="P29912"/>
      <c r="S29912"/>
    </row>
    <row r="29913" spans="1:19" x14ac:dyDescent="0.3">
      <c r="A29913" s="25"/>
      <c r="B29913"/>
      <c r="C29913"/>
      <c r="D29913"/>
      <c r="E29913"/>
      <c r="F29913"/>
      <c r="G29913"/>
      <c r="H29913" s="14"/>
      <c r="I29913" s="14"/>
      <c r="K29913"/>
      <c r="L29913"/>
      <c r="M29913"/>
      <c r="N29913"/>
      <c r="O29913"/>
      <c r="P29913"/>
      <c r="S29913"/>
    </row>
    <row r="29914" spans="1:19" x14ac:dyDescent="0.3">
      <c r="A29914" s="25"/>
      <c r="B29914"/>
      <c r="C29914"/>
      <c r="D29914"/>
      <c r="E29914"/>
      <c r="F29914"/>
      <c r="G29914"/>
      <c r="H29914" s="14"/>
      <c r="I29914" s="14"/>
      <c r="K29914"/>
      <c r="L29914"/>
      <c r="M29914"/>
      <c r="N29914"/>
      <c r="O29914"/>
      <c r="P29914"/>
      <c r="S29914"/>
    </row>
    <row r="29915" spans="1:19" x14ac:dyDescent="0.3">
      <c r="A29915" s="25"/>
      <c r="B29915"/>
      <c r="C29915"/>
      <c r="D29915"/>
      <c r="E29915"/>
      <c r="F29915"/>
      <c r="G29915"/>
      <c r="H29915" s="14"/>
      <c r="I29915" s="14"/>
      <c r="K29915"/>
      <c r="L29915"/>
      <c r="M29915"/>
      <c r="N29915"/>
      <c r="O29915"/>
      <c r="P29915"/>
      <c r="S29915"/>
    </row>
    <row r="29916" spans="1:19" x14ac:dyDescent="0.3">
      <c r="A29916" s="25"/>
      <c r="B29916"/>
      <c r="C29916"/>
      <c r="D29916"/>
      <c r="E29916"/>
      <c r="F29916"/>
      <c r="G29916"/>
      <c r="H29916" s="14"/>
      <c r="I29916" s="14"/>
      <c r="K29916"/>
      <c r="L29916"/>
      <c r="M29916"/>
      <c r="N29916"/>
      <c r="O29916"/>
      <c r="P29916"/>
      <c r="S29916"/>
    </row>
    <row r="29917" spans="1:19" x14ac:dyDescent="0.3">
      <c r="A29917" s="25"/>
      <c r="B29917"/>
      <c r="C29917"/>
      <c r="D29917"/>
      <c r="E29917"/>
      <c r="F29917"/>
      <c r="G29917"/>
      <c r="H29917" s="14"/>
      <c r="I29917" s="14"/>
      <c r="K29917"/>
      <c r="L29917"/>
      <c r="M29917"/>
      <c r="N29917"/>
      <c r="O29917"/>
      <c r="P29917"/>
      <c r="S29917"/>
    </row>
    <row r="29918" spans="1:19" x14ac:dyDescent="0.3">
      <c r="A29918" s="25"/>
      <c r="B29918"/>
      <c r="C29918"/>
      <c r="D29918"/>
      <c r="E29918"/>
      <c r="F29918"/>
      <c r="G29918"/>
      <c r="H29918" s="14"/>
      <c r="I29918" s="14"/>
      <c r="K29918"/>
      <c r="L29918"/>
      <c r="M29918"/>
      <c r="N29918"/>
      <c r="O29918"/>
      <c r="P29918"/>
      <c r="S29918"/>
    </row>
    <row r="29919" spans="1:19" x14ac:dyDescent="0.3">
      <c r="A29919" s="25"/>
      <c r="B29919"/>
      <c r="C29919"/>
      <c r="D29919"/>
      <c r="E29919"/>
      <c r="F29919"/>
      <c r="G29919"/>
      <c r="H29919" s="14"/>
      <c r="I29919" s="14"/>
      <c r="K29919"/>
      <c r="L29919"/>
      <c r="M29919"/>
      <c r="N29919"/>
      <c r="O29919"/>
      <c r="P29919"/>
      <c r="S29919"/>
    </row>
    <row r="29920" spans="1:19" x14ac:dyDescent="0.3">
      <c r="A29920" s="25"/>
      <c r="B29920"/>
      <c r="C29920"/>
      <c r="D29920"/>
      <c r="E29920"/>
      <c r="F29920"/>
      <c r="G29920"/>
      <c r="H29920" s="14"/>
      <c r="I29920" s="14"/>
      <c r="K29920"/>
      <c r="L29920"/>
      <c r="M29920"/>
      <c r="N29920"/>
      <c r="O29920"/>
      <c r="P29920"/>
      <c r="S29920"/>
    </row>
    <row r="29921" spans="1:19" x14ac:dyDescent="0.3">
      <c r="A29921" s="25"/>
      <c r="B29921"/>
      <c r="C29921"/>
      <c r="D29921"/>
      <c r="E29921"/>
      <c r="F29921"/>
      <c r="G29921"/>
      <c r="H29921" s="14"/>
      <c r="I29921" s="14"/>
      <c r="K29921"/>
      <c r="L29921"/>
      <c r="M29921"/>
      <c r="N29921"/>
      <c r="O29921"/>
      <c r="P29921"/>
      <c r="S29921"/>
    </row>
    <row r="29922" spans="1:19" x14ac:dyDescent="0.3">
      <c r="A29922" s="25"/>
      <c r="B29922"/>
      <c r="C29922"/>
      <c r="D29922"/>
      <c r="E29922"/>
      <c r="F29922"/>
      <c r="G29922"/>
      <c r="H29922" s="14"/>
      <c r="I29922" s="14"/>
      <c r="K29922"/>
      <c r="L29922"/>
      <c r="M29922"/>
      <c r="N29922"/>
      <c r="O29922"/>
      <c r="P29922"/>
      <c r="S29922"/>
    </row>
    <row r="29923" spans="1:19" x14ac:dyDescent="0.3">
      <c r="A29923" s="25"/>
      <c r="B29923"/>
      <c r="C29923"/>
      <c r="D29923"/>
      <c r="E29923"/>
      <c r="F29923"/>
      <c r="G29923"/>
      <c r="H29923" s="14"/>
      <c r="I29923" s="14"/>
      <c r="K29923"/>
      <c r="L29923"/>
      <c r="M29923"/>
      <c r="N29923"/>
      <c r="O29923"/>
      <c r="P29923"/>
      <c r="S29923"/>
    </row>
    <row r="29924" spans="1:19" x14ac:dyDescent="0.3">
      <c r="A29924" s="25"/>
      <c r="B29924"/>
      <c r="C29924"/>
      <c r="D29924"/>
      <c r="E29924"/>
      <c r="F29924"/>
      <c r="G29924"/>
      <c r="H29924" s="14"/>
      <c r="I29924" s="14"/>
      <c r="K29924"/>
      <c r="L29924"/>
      <c r="M29924"/>
      <c r="N29924"/>
      <c r="O29924"/>
      <c r="P29924"/>
      <c r="S29924"/>
    </row>
    <row r="29925" spans="1:19" x14ac:dyDescent="0.3">
      <c r="A29925" s="25"/>
      <c r="B29925"/>
      <c r="C29925"/>
      <c r="D29925"/>
      <c r="E29925"/>
      <c r="F29925"/>
      <c r="G29925"/>
      <c r="H29925" s="14"/>
      <c r="I29925" s="14"/>
      <c r="K29925"/>
      <c r="L29925"/>
      <c r="M29925"/>
      <c r="N29925"/>
      <c r="O29925"/>
      <c r="P29925"/>
      <c r="S29925"/>
    </row>
    <row r="29926" spans="1:19" x14ac:dyDescent="0.3">
      <c r="A29926" s="25"/>
      <c r="B29926"/>
      <c r="C29926"/>
      <c r="D29926"/>
      <c r="E29926"/>
      <c r="F29926"/>
      <c r="G29926"/>
      <c r="H29926" s="14"/>
      <c r="I29926" s="14"/>
      <c r="K29926"/>
      <c r="L29926"/>
      <c r="M29926"/>
      <c r="N29926"/>
      <c r="O29926"/>
      <c r="P29926"/>
      <c r="S29926"/>
    </row>
    <row r="29927" spans="1:19" x14ac:dyDescent="0.3">
      <c r="A29927" s="25"/>
      <c r="B29927"/>
      <c r="C29927"/>
      <c r="D29927"/>
      <c r="E29927"/>
      <c r="F29927"/>
      <c r="G29927"/>
      <c r="H29927"/>
      <c r="I29927"/>
      <c r="K29927"/>
      <c r="L29927"/>
      <c r="M29927"/>
      <c r="N29927"/>
      <c r="O29927"/>
      <c r="P29927"/>
      <c r="S29927"/>
    </row>
    <row r="29928" spans="1:19" x14ac:dyDescent="0.3">
      <c r="A29928" s="25"/>
      <c r="B29928"/>
      <c r="C29928"/>
      <c r="D29928"/>
      <c r="E29928"/>
      <c r="F29928"/>
      <c r="G29928"/>
      <c r="H29928"/>
      <c r="I29928"/>
      <c r="K29928"/>
      <c r="L29928"/>
      <c r="M29928"/>
      <c r="N29928"/>
      <c r="O29928"/>
      <c r="P29928"/>
      <c r="S29928"/>
    </row>
    <row r="29929" spans="1:19" x14ac:dyDescent="0.3">
      <c r="A29929" s="25"/>
      <c r="B29929"/>
      <c r="C29929"/>
      <c r="D29929"/>
      <c r="E29929"/>
      <c r="F29929"/>
      <c r="G29929"/>
      <c r="H29929"/>
      <c r="I29929"/>
      <c r="K29929"/>
      <c r="L29929"/>
      <c r="M29929"/>
      <c r="N29929"/>
      <c r="O29929"/>
      <c r="P29929"/>
      <c r="S29929"/>
    </row>
    <row r="29930" spans="1:19" x14ac:dyDescent="0.3">
      <c r="A29930" s="25"/>
      <c r="B29930"/>
      <c r="C29930"/>
      <c r="D29930"/>
      <c r="E29930"/>
      <c r="F29930"/>
      <c r="G29930"/>
      <c r="H29930"/>
      <c r="I29930"/>
      <c r="K29930"/>
      <c r="L29930"/>
      <c r="M29930"/>
      <c r="N29930"/>
      <c r="O29930"/>
      <c r="P29930"/>
      <c r="S29930"/>
    </row>
    <row r="29931" spans="1:19" x14ac:dyDescent="0.3">
      <c r="A29931" s="25"/>
      <c r="B29931"/>
      <c r="C29931"/>
      <c r="D29931"/>
      <c r="E29931"/>
      <c r="F29931"/>
      <c r="G29931"/>
      <c r="H29931"/>
      <c r="I29931" s="14"/>
      <c r="K29931"/>
      <c r="L29931"/>
      <c r="M29931"/>
      <c r="N29931"/>
      <c r="O29931"/>
      <c r="P29931"/>
      <c r="S29931"/>
    </row>
    <row r="29932" spans="1:19" x14ac:dyDescent="0.3">
      <c r="A29932" s="25"/>
      <c r="B29932"/>
      <c r="C29932"/>
      <c r="D29932"/>
      <c r="E29932"/>
      <c r="F29932"/>
      <c r="G29932"/>
      <c r="H29932"/>
      <c r="I29932" s="14"/>
      <c r="K29932"/>
      <c r="L29932"/>
      <c r="M29932"/>
      <c r="N29932"/>
      <c r="O29932"/>
      <c r="P29932"/>
      <c r="S29932"/>
    </row>
    <row r="29933" spans="1:19" x14ac:dyDescent="0.3">
      <c r="A29933" s="25"/>
      <c r="B29933"/>
      <c r="C29933"/>
      <c r="D29933"/>
      <c r="E29933"/>
      <c r="F29933"/>
      <c r="G29933"/>
      <c r="H29933"/>
      <c r="I29933" s="14"/>
      <c r="K29933"/>
      <c r="L29933"/>
      <c r="M29933"/>
      <c r="N29933"/>
      <c r="O29933"/>
      <c r="P29933"/>
      <c r="S29933"/>
    </row>
    <row r="29934" spans="1:19" x14ac:dyDescent="0.3">
      <c r="A29934" s="25"/>
      <c r="B29934"/>
      <c r="C29934"/>
      <c r="D29934"/>
      <c r="E29934"/>
      <c r="F29934"/>
      <c r="G29934"/>
      <c r="H29934"/>
      <c r="I29934" s="14"/>
      <c r="K29934"/>
      <c r="L29934"/>
      <c r="M29934"/>
      <c r="N29934"/>
      <c r="O29934"/>
      <c r="P29934"/>
      <c r="S29934"/>
    </row>
    <row r="29935" spans="1:19" x14ac:dyDescent="0.3">
      <c r="A29935" s="25"/>
      <c r="B29935"/>
      <c r="C29935"/>
      <c r="D29935"/>
      <c r="E29935"/>
      <c r="F29935"/>
      <c r="G29935"/>
      <c r="H29935"/>
      <c r="I29935"/>
      <c r="K29935"/>
      <c r="L29935"/>
      <c r="M29935"/>
      <c r="N29935"/>
      <c r="O29935"/>
      <c r="P29935"/>
      <c r="S29935"/>
    </row>
    <row r="29936" spans="1:19" x14ac:dyDescent="0.3">
      <c r="A29936" s="25"/>
      <c r="B29936"/>
      <c r="C29936"/>
      <c r="D29936"/>
      <c r="E29936"/>
      <c r="F29936"/>
      <c r="G29936"/>
      <c r="H29936"/>
      <c r="I29936"/>
      <c r="K29936"/>
      <c r="L29936"/>
      <c r="M29936"/>
      <c r="N29936"/>
      <c r="O29936"/>
      <c r="P29936"/>
      <c r="S29936"/>
    </row>
    <row r="29937" spans="1:19" x14ac:dyDescent="0.3">
      <c r="A29937" s="25"/>
      <c r="B29937"/>
      <c r="C29937"/>
      <c r="D29937"/>
      <c r="E29937"/>
      <c r="F29937"/>
      <c r="G29937"/>
      <c r="H29937"/>
      <c r="I29937"/>
      <c r="K29937"/>
      <c r="L29937"/>
      <c r="M29937"/>
      <c r="N29937"/>
      <c r="O29937"/>
      <c r="P29937"/>
      <c r="S29937"/>
    </row>
    <row r="29938" spans="1:19" x14ac:dyDescent="0.3">
      <c r="A29938" s="25"/>
      <c r="B29938"/>
      <c r="C29938"/>
      <c r="D29938"/>
      <c r="E29938"/>
      <c r="F29938"/>
      <c r="G29938"/>
      <c r="H29938"/>
      <c r="I29938"/>
      <c r="K29938"/>
      <c r="L29938"/>
      <c r="M29938"/>
      <c r="N29938"/>
      <c r="O29938"/>
      <c r="P29938"/>
      <c r="S29938"/>
    </row>
    <row r="29939" spans="1:19" x14ac:dyDescent="0.3">
      <c r="A29939" s="25"/>
      <c r="B29939"/>
      <c r="C29939"/>
      <c r="D29939"/>
      <c r="E29939"/>
      <c r="F29939"/>
      <c r="G29939"/>
      <c r="H29939"/>
      <c r="I29939"/>
      <c r="K29939"/>
      <c r="L29939"/>
      <c r="M29939"/>
      <c r="N29939"/>
      <c r="O29939"/>
      <c r="P29939"/>
      <c r="S29939"/>
    </row>
    <row r="29940" spans="1:19" x14ac:dyDescent="0.3">
      <c r="A29940" s="25"/>
      <c r="B29940"/>
      <c r="C29940"/>
      <c r="D29940"/>
      <c r="E29940"/>
      <c r="F29940"/>
      <c r="G29940"/>
      <c r="H29940"/>
      <c r="I29940"/>
      <c r="K29940"/>
      <c r="L29940"/>
      <c r="M29940"/>
      <c r="N29940"/>
      <c r="O29940"/>
      <c r="P29940"/>
      <c r="S29940"/>
    </row>
    <row r="29941" spans="1:19" x14ac:dyDescent="0.3">
      <c r="A29941" s="25"/>
      <c r="B29941"/>
      <c r="C29941"/>
      <c r="D29941"/>
      <c r="E29941"/>
      <c r="F29941"/>
      <c r="G29941"/>
      <c r="H29941"/>
      <c r="I29941"/>
      <c r="K29941"/>
      <c r="L29941"/>
      <c r="M29941"/>
      <c r="N29941"/>
      <c r="O29941"/>
      <c r="P29941"/>
      <c r="S29941"/>
    </row>
    <row r="29942" spans="1:19" x14ac:dyDescent="0.3">
      <c r="A29942" s="25"/>
      <c r="B29942"/>
      <c r="C29942"/>
      <c r="D29942"/>
      <c r="E29942"/>
      <c r="F29942"/>
      <c r="G29942"/>
      <c r="H29942"/>
      <c r="I29942"/>
      <c r="K29942"/>
      <c r="L29942"/>
      <c r="M29942"/>
      <c r="N29942"/>
      <c r="O29942"/>
      <c r="P29942"/>
      <c r="S29942"/>
    </row>
    <row r="29943" spans="1:19" x14ac:dyDescent="0.3">
      <c r="A29943" s="25"/>
      <c r="B29943"/>
      <c r="C29943"/>
      <c r="D29943"/>
      <c r="E29943"/>
      <c r="F29943"/>
      <c r="G29943"/>
      <c r="H29943"/>
      <c r="I29943"/>
      <c r="K29943"/>
      <c r="L29943"/>
      <c r="M29943"/>
      <c r="N29943"/>
      <c r="O29943"/>
      <c r="P29943"/>
      <c r="S29943"/>
    </row>
    <row r="29944" spans="1:19" x14ac:dyDescent="0.3">
      <c r="A29944" s="25"/>
      <c r="B29944"/>
      <c r="C29944"/>
      <c r="D29944"/>
      <c r="E29944"/>
      <c r="F29944"/>
      <c r="G29944"/>
      <c r="H29944"/>
      <c r="I29944"/>
      <c r="K29944"/>
      <c r="L29944"/>
      <c r="M29944"/>
      <c r="N29944"/>
      <c r="O29944"/>
      <c r="P29944"/>
      <c r="S29944"/>
    </row>
    <row r="29945" spans="1:19" x14ac:dyDescent="0.3">
      <c r="A29945" s="25"/>
      <c r="B29945"/>
      <c r="C29945"/>
      <c r="D29945"/>
      <c r="E29945"/>
      <c r="F29945"/>
      <c r="G29945"/>
      <c r="H29945"/>
      <c r="I29945"/>
      <c r="K29945"/>
      <c r="L29945"/>
      <c r="M29945"/>
      <c r="N29945"/>
      <c r="O29945"/>
      <c r="P29945"/>
      <c r="S29945"/>
    </row>
    <row r="29946" spans="1:19" x14ac:dyDescent="0.3">
      <c r="A29946" s="25"/>
      <c r="B29946"/>
      <c r="C29946"/>
      <c r="D29946"/>
      <c r="E29946"/>
      <c r="F29946"/>
      <c r="G29946"/>
      <c r="H29946"/>
      <c r="I29946"/>
      <c r="K29946"/>
      <c r="L29946"/>
      <c r="M29946"/>
      <c r="N29946"/>
      <c r="O29946"/>
      <c r="P29946"/>
      <c r="S29946"/>
    </row>
    <row r="29947" spans="1:19" x14ac:dyDescent="0.3">
      <c r="A29947" s="25"/>
      <c r="B29947"/>
      <c r="C29947"/>
      <c r="D29947"/>
      <c r="E29947"/>
      <c r="F29947"/>
      <c r="G29947"/>
      <c r="H29947"/>
      <c r="I29947"/>
      <c r="K29947"/>
      <c r="L29947"/>
      <c r="M29947"/>
      <c r="N29947"/>
      <c r="O29947"/>
      <c r="P29947"/>
      <c r="S29947"/>
    </row>
    <row r="29948" spans="1:19" x14ac:dyDescent="0.3">
      <c r="A29948" s="25"/>
      <c r="B29948"/>
      <c r="C29948"/>
      <c r="D29948"/>
      <c r="E29948"/>
      <c r="F29948"/>
      <c r="G29948"/>
      <c r="H29948"/>
      <c r="I29948"/>
      <c r="K29948"/>
      <c r="L29948"/>
      <c r="M29948"/>
      <c r="N29948"/>
      <c r="O29948"/>
      <c r="P29948"/>
      <c r="S29948"/>
    </row>
    <row r="29949" spans="1:19" x14ac:dyDescent="0.3">
      <c r="A29949" s="25"/>
      <c r="B29949"/>
      <c r="C29949"/>
      <c r="D29949"/>
      <c r="E29949"/>
      <c r="F29949"/>
      <c r="G29949"/>
      <c r="H29949"/>
      <c r="I29949"/>
      <c r="K29949"/>
      <c r="L29949"/>
      <c r="M29949"/>
      <c r="N29949"/>
      <c r="O29949"/>
      <c r="P29949"/>
      <c r="S29949"/>
    </row>
    <row r="29950" spans="1:19" x14ac:dyDescent="0.3">
      <c r="A29950" s="25"/>
      <c r="B29950"/>
      <c r="C29950"/>
      <c r="D29950"/>
      <c r="E29950"/>
      <c r="F29950"/>
      <c r="G29950"/>
      <c r="H29950"/>
      <c r="I29950"/>
      <c r="K29950"/>
      <c r="L29950"/>
      <c r="M29950"/>
      <c r="N29950"/>
      <c r="O29950"/>
      <c r="P29950"/>
      <c r="S29950"/>
    </row>
    <row r="29951" spans="1:19" x14ac:dyDescent="0.3">
      <c r="A29951" s="25"/>
      <c r="B29951"/>
      <c r="C29951"/>
      <c r="D29951"/>
      <c r="E29951"/>
      <c r="F29951"/>
      <c r="G29951"/>
      <c r="H29951"/>
      <c r="I29951"/>
      <c r="K29951"/>
      <c r="L29951"/>
      <c r="M29951"/>
      <c r="N29951"/>
      <c r="O29951"/>
      <c r="P29951"/>
      <c r="S29951"/>
    </row>
    <row r="29952" spans="1:19" x14ac:dyDescent="0.3">
      <c r="A29952" s="25"/>
      <c r="B29952"/>
      <c r="C29952"/>
      <c r="D29952"/>
      <c r="E29952"/>
      <c r="F29952"/>
      <c r="G29952"/>
      <c r="H29952"/>
      <c r="I29952"/>
      <c r="K29952"/>
      <c r="L29952"/>
      <c r="M29952"/>
      <c r="N29952"/>
      <c r="O29952"/>
      <c r="P29952"/>
      <c r="S29952"/>
    </row>
    <row r="29953" spans="1:19" x14ac:dyDescent="0.3">
      <c r="A29953" s="25"/>
      <c r="B29953"/>
      <c r="C29953"/>
      <c r="D29953"/>
      <c r="E29953"/>
      <c r="F29953"/>
      <c r="G29953"/>
      <c r="H29953"/>
      <c r="I29953"/>
      <c r="K29953"/>
      <c r="L29953"/>
      <c r="M29953"/>
      <c r="N29953"/>
      <c r="O29953"/>
      <c r="P29953"/>
      <c r="S29953"/>
    </row>
    <row r="29954" spans="1:19" x14ac:dyDescent="0.3">
      <c r="A29954" s="25"/>
      <c r="B29954"/>
      <c r="C29954"/>
      <c r="D29954"/>
      <c r="E29954"/>
      <c r="F29954"/>
      <c r="G29954"/>
      <c r="H29954"/>
      <c r="I29954"/>
      <c r="K29954"/>
      <c r="L29954"/>
      <c r="M29954"/>
      <c r="N29954"/>
      <c r="O29954"/>
      <c r="P29954"/>
      <c r="S29954"/>
    </row>
    <row r="29955" spans="1:19" x14ac:dyDescent="0.3">
      <c r="A29955" s="25"/>
      <c r="B29955"/>
      <c r="C29955"/>
      <c r="D29955"/>
      <c r="E29955"/>
      <c r="F29955"/>
      <c r="G29955"/>
      <c r="H29955"/>
      <c r="I29955"/>
      <c r="K29955"/>
      <c r="L29955"/>
      <c r="M29955"/>
      <c r="N29955"/>
      <c r="O29955"/>
      <c r="P29955"/>
      <c r="S29955"/>
    </row>
    <row r="29956" spans="1:19" x14ac:dyDescent="0.3">
      <c r="A29956" s="25"/>
      <c r="B29956"/>
      <c r="C29956"/>
      <c r="D29956"/>
      <c r="E29956"/>
      <c r="F29956"/>
      <c r="G29956"/>
      <c r="H29956"/>
      <c r="I29956"/>
      <c r="K29956"/>
      <c r="L29956"/>
      <c r="M29956"/>
      <c r="N29956"/>
      <c r="O29956"/>
      <c r="P29956"/>
      <c r="S29956"/>
    </row>
    <row r="29957" spans="1:19" x14ac:dyDescent="0.3">
      <c r="A29957" s="25"/>
      <c r="B29957"/>
      <c r="C29957"/>
      <c r="D29957"/>
      <c r="E29957"/>
      <c r="F29957"/>
      <c r="G29957"/>
      <c r="H29957"/>
      <c r="I29957"/>
      <c r="K29957"/>
      <c r="L29957"/>
      <c r="M29957"/>
      <c r="N29957"/>
      <c r="O29957"/>
      <c r="P29957"/>
      <c r="S29957"/>
    </row>
    <row r="29958" spans="1:19" x14ac:dyDescent="0.3">
      <c r="A29958" s="25"/>
      <c r="B29958"/>
      <c r="C29958"/>
      <c r="D29958"/>
      <c r="E29958"/>
      <c r="F29958"/>
      <c r="G29958"/>
      <c r="H29958"/>
      <c r="I29958"/>
      <c r="K29958"/>
      <c r="L29958"/>
      <c r="M29958"/>
      <c r="N29958"/>
      <c r="O29958"/>
      <c r="P29958"/>
      <c r="S29958"/>
    </row>
    <row r="29959" spans="1:19" x14ac:dyDescent="0.3">
      <c r="A29959" s="25"/>
      <c r="B29959"/>
      <c r="C29959"/>
      <c r="D29959"/>
      <c r="E29959"/>
      <c r="F29959"/>
      <c r="G29959"/>
      <c r="H29959"/>
      <c r="I29959"/>
      <c r="K29959"/>
      <c r="L29959"/>
      <c r="M29959"/>
      <c r="N29959"/>
      <c r="O29959"/>
      <c r="P29959"/>
      <c r="S29959"/>
    </row>
    <row r="29960" spans="1:19" x14ac:dyDescent="0.3">
      <c r="A29960" s="25"/>
      <c r="B29960"/>
      <c r="C29960"/>
      <c r="D29960"/>
      <c r="E29960"/>
      <c r="F29960"/>
      <c r="G29960"/>
      <c r="H29960"/>
      <c r="I29960"/>
      <c r="K29960"/>
      <c r="L29960"/>
      <c r="M29960"/>
      <c r="N29960"/>
      <c r="O29960"/>
      <c r="P29960"/>
      <c r="S29960"/>
    </row>
    <row r="29961" spans="1:19" x14ac:dyDescent="0.3">
      <c r="A29961" s="25"/>
      <c r="B29961"/>
      <c r="C29961"/>
      <c r="D29961"/>
      <c r="E29961"/>
      <c r="F29961"/>
      <c r="G29961"/>
      <c r="H29961"/>
      <c r="I29961"/>
      <c r="K29961"/>
      <c r="L29961"/>
      <c r="M29961"/>
      <c r="N29961"/>
      <c r="O29961"/>
      <c r="P29961"/>
      <c r="S29961"/>
    </row>
    <row r="29962" spans="1:19" x14ac:dyDescent="0.3">
      <c r="A29962" s="25"/>
      <c r="B29962"/>
      <c r="C29962"/>
      <c r="D29962"/>
      <c r="E29962"/>
      <c r="F29962"/>
      <c r="G29962"/>
      <c r="H29962"/>
      <c r="I29962"/>
      <c r="K29962"/>
      <c r="L29962"/>
      <c r="M29962"/>
      <c r="N29962"/>
      <c r="O29962"/>
      <c r="P29962"/>
      <c r="S29962"/>
    </row>
    <row r="29963" spans="1:19" x14ac:dyDescent="0.3">
      <c r="A29963" s="25"/>
      <c r="B29963"/>
      <c r="C29963"/>
      <c r="D29963"/>
      <c r="E29963"/>
      <c r="F29963"/>
      <c r="G29963"/>
      <c r="H29963"/>
      <c r="I29963"/>
      <c r="K29963"/>
      <c r="L29963"/>
      <c r="M29963"/>
      <c r="N29963"/>
      <c r="O29963"/>
      <c r="P29963"/>
      <c r="S29963"/>
    </row>
    <row r="29964" spans="1:19" x14ac:dyDescent="0.3">
      <c r="A29964" s="25"/>
      <c r="B29964"/>
      <c r="C29964"/>
      <c r="D29964"/>
      <c r="E29964"/>
      <c r="F29964"/>
      <c r="G29964"/>
      <c r="H29964" s="26"/>
      <c r="I29964" s="26"/>
      <c r="K29964"/>
      <c r="L29964"/>
      <c r="M29964"/>
      <c r="N29964"/>
      <c r="O29964"/>
      <c r="P29964"/>
      <c r="S29964"/>
    </row>
    <row r="29965" spans="1:19" x14ac:dyDescent="0.3">
      <c r="A29965" s="25"/>
      <c r="B29965"/>
      <c r="C29965"/>
      <c r="D29965"/>
      <c r="E29965"/>
      <c r="F29965"/>
      <c r="G29965"/>
      <c r="H29965" s="26"/>
      <c r="I29965" s="26"/>
      <c r="K29965"/>
      <c r="L29965"/>
      <c r="M29965"/>
      <c r="N29965"/>
      <c r="O29965"/>
      <c r="P29965"/>
      <c r="S29965"/>
    </row>
    <row r="29966" spans="1:19" x14ac:dyDescent="0.3">
      <c r="A29966" s="25"/>
      <c r="B29966"/>
      <c r="C29966"/>
      <c r="D29966"/>
      <c r="E29966"/>
      <c r="F29966"/>
      <c r="G29966"/>
      <c r="H29966" s="26"/>
      <c r="I29966" s="26"/>
      <c r="K29966"/>
      <c r="L29966"/>
      <c r="M29966"/>
      <c r="N29966"/>
      <c r="O29966"/>
      <c r="P29966"/>
      <c r="S29966"/>
    </row>
    <row r="29967" spans="1:19" x14ac:dyDescent="0.3">
      <c r="A29967" s="25"/>
      <c r="B29967"/>
      <c r="C29967"/>
      <c r="D29967"/>
      <c r="E29967"/>
      <c r="F29967"/>
      <c r="G29967"/>
      <c r="H29967" s="26"/>
      <c r="I29967" s="26"/>
      <c r="K29967"/>
      <c r="L29967"/>
      <c r="M29967"/>
      <c r="N29967"/>
      <c r="O29967"/>
      <c r="P29967"/>
      <c r="S29967"/>
    </row>
    <row r="29968" spans="1:19" x14ac:dyDescent="0.3">
      <c r="A29968" s="25"/>
      <c r="B29968"/>
      <c r="C29968"/>
      <c r="D29968"/>
      <c r="E29968"/>
      <c r="F29968"/>
      <c r="G29968"/>
      <c r="H29968" s="26"/>
      <c r="I29968" s="26"/>
      <c r="K29968"/>
      <c r="L29968"/>
      <c r="M29968"/>
      <c r="N29968"/>
      <c r="O29968"/>
      <c r="P29968"/>
      <c r="S29968"/>
    </row>
    <row r="29969" spans="1:19" x14ac:dyDescent="0.3">
      <c r="A29969" s="25"/>
      <c r="B29969"/>
      <c r="C29969"/>
      <c r="D29969"/>
      <c r="E29969"/>
      <c r="F29969"/>
      <c r="G29969"/>
      <c r="H29969" s="26"/>
      <c r="I29969" s="26"/>
      <c r="K29969"/>
      <c r="L29969"/>
      <c r="M29969"/>
      <c r="N29969"/>
      <c r="O29969"/>
      <c r="P29969"/>
      <c r="S29969"/>
    </row>
    <row r="29970" spans="1:19" x14ac:dyDescent="0.3">
      <c r="A29970" s="25"/>
      <c r="B29970"/>
      <c r="C29970"/>
      <c r="D29970"/>
      <c r="E29970"/>
      <c r="F29970"/>
      <c r="G29970"/>
      <c r="H29970" s="26"/>
      <c r="I29970" s="26"/>
      <c r="K29970"/>
      <c r="L29970"/>
      <c r="M29970"/>
      <c r="N29970"/>
      <c r="O29970"/>
      <c r="P29970"/>
      <c r="S29970"/>
    </row>
    <row r="29971" spans="1:19" x14ac:dyDescent="0.3">
      <c r="A29971" s="25"/>
      <c r="B29971"/>
      <c r="C29971"/>
      <c r="D29971"/>
      <c r="E29971"/>
      <c r="F29971"/>
      <c r="G29971"/>
      <c r="H29971"/>
      <c r="I29971"/>
      <c r="K29971"/>
      <c r="L29971"/>
      <c r="M29971"/>
      <c r="N29971"/>
      <c r="O29971"/>
      <c r="P29971"/>
      <c r="S29971"/>
    </row>
    <row r="29972" spans="1:19" x14ac:dyDescent="0.3">
      <c r="A29972" s="25"/>
      <c r="B29972"/>
      <c r="C29972"/>
      <c r="D29972"/>
      <c r="E29972"/>
      <c r="F29972"/>
      <c r="G29972"/>
      <c r="H29972"/>
      <c r="I29972"/>
      <c r="K29972"/>
      <c r="L29972"/>
      <c r="M29972"/>
      <c r="N29972"/>
      <c r="O29972"/>
      <c r="P29972"/>
      <c r="S29972"/>
    </row>
    <row r="29973" spans="1:19" x14ac:dyDescent="0.3">
      <c r="A29973" s="25"/>
      <c r="B29973"/>
      <c r="C29973"/>
      <c r="D29973"/>
      <c r="E29973"/>
      <c r="F29973"/>
      <c r="G29973"/>
      <c r="H29973"/>
      <c r="I29973"/>
      <c r="K29973"/>
      <c r="L29973"/>
      <c r="M29973"/>
      <c r="N29973"/>
      <c r="O29973"/>
      <c r="P29973"/>
      <c r="S29973"/>
    </row>
    <row r="29974" spans="1:19" x14ac:dyDescent="0.3">
      <c r="A29974" s="25"/>
      <c r="B29974"/>
      <c r="C29974"/>
      <c r="D29974"/>
      <c r="E29974"/>
      <c r="F29974"/>
      <c r="G29974"/>
      <c r="H29974"/>
      <c r="I29974"/>
      <c r="K29974"/>
      <c r="L29974"/>
      <c r="M29974"/>
      <c r="N29974"/>
      <c r="O29974"/>
      <c r="P29974"/>
      <c r="S29974"/>
    </row>
    <row r="29975" spans="1:19" x14ac:dyDescent="0.3">
      <c r="A29975" s="25"/>
      <c r="B29975"/>
      <c r="C29975"/>
      <c r="D29975"/>
      <c r="E29975"/>
      <c r="F29975"/>
      <c r="G29975"/>
      <c r="H29975"/>
      <c r="I29975"/>
      <c r="K29975"/>
      <c r="L29975"/>
      <c r="M29975"/>
      <c r="N29975"/>
      <c r="O29975"/>
      <c r="P29975"/>
      <c r="S29975"/>
    </row>
    <row r="29976" spans="1:19" x14ac:dyDescent="0.3">
      <c r="A29976" s="25"/>
      <c r="B29976"/>
      <c r="C29976"/>
      <c r="D29976"/>
      <c r="E29976"/>
      <c r="F29976"/>
      <c r="G29976"/>
      <c r="H29976"/>
      <c r="I29976"/>
      <c r="K29976"/>
      <c r="L29976"/>
      <c r="M29976"/>
      <c r="N29976"/>
      <c r="O29976"/>
      <c r="P29976"/>
      <c r="S29976"/>
    </row>
    <row r="29977" spans="1:19" x14ac:dyDescent="0.3">
      <c r="A29977" s="25"/>
      <c r="B29977"/>
      <c r="C29977"/>
      <c r="D29977"/>
      <c r="E29977"/>
      <c r="F29977"/>
      <c r="G29977"/>
      <c r="H29977" s="26"/>
      <c r="I29977" s="26"/>
      <c r="K29977"/>
      <c r="L29977"/>
      <c r="M29977"/>
      <c r="N29977"/>
      <c r="O29977"/>
      <c r="P29977"/>
      <c r="S29977"/>
    </row>
    <row r="29978" spans="1:19" x14ac:dyDescent="0.3">
      <c r="A29978" s="25"/>
      <c r="B29978"/>
      <c r="C29978"/>
      <c r="D29978"/>
      <c r="E29978"/>
      <c r="F29978"/>
      <c r="G29978"/>
      <c r="H29978" s="26"/>
      <c r="I29978" s="26"/>
      <c r="K29978"/>
      <c r="L29978"/>
      <c r="M29978"/>
      <c r="N29978"/>
      <c r="O29978"/>
      <c r="P29978"/>
      <c r="S29978"/>
    </row>
    <row r="29979" spans="1:19" x14ac:dyDescent="0.3">
      <c r="A29979" s="25"/>
      <c r="B29979"/>
      <c r="C29979"/>
      <c r="D29979"/>
      <c r="E29979"/>
      <c r="F29979"/>
      <c r="G29979"/>
      <c r="H29979" s="26"/>
      <c r="I29979" s="26"/>
      <c r="K29979"/>
      <c r="L29979"/>
      <c r="M29979"/>
      <c r="N29979"/>
      <c r="O29979"/>
      <c r="P29979"/>
      <c r="S29979"/>
    </row>
    <row r="29980" spans="1:19" x14ac:dyDescent="0.3">
      <c r="A29980" s="25"/>
      <c r="B29980"/>
      <c r="C29980"/>
      <c r="D29980"/>
      <c r="E29980"/>
      <c r="F29980"/>
      <c r="G29980"/>
      <c r="H29980" s="26"/>
      <c r="I29980" s="26"/>
      <c r="K29980"/>
      <c r="L29980"/>
      <c r="M29980"/>
      <c r="N29980"/>
      <c r="O29980"/>
      <c r="P29980"/>
      <c r="S29980"/>
    </row>
    <row r="29981" spans="1:19" x14ac:dyDescent="0.3">
      <c r="A29981" s="25"/>
      <c r="B29981"/>
      <c r="C29981"/>
      <c r="D29981"/>
      <c r="E29981"/>
      <c r="F29981"/>
      <c r="G29981"/>
      <c r="H29981" s="26"/>
      <c r="I29981" s="26"/>
      <c r="K29981"/>
      <c r="L29981"/>
      <c r="M29981"/>
      <c r="N29981"/>
      <c r="O29981"/>
      <c r="P29981"/>
      <c r="S29981"/>
    </row>
    <row r="29982" spans="1:19" x14ac:dyDescent="0.3">
      <c r="A29982" s="25"/>
      <c r="B29982"/>
      <c r="C29982"/>
      <c r="D29982"/>
      <c r="E29982"/>
      <c r="F29982"/>
      <c r="G29982"/>
      <c r="H29982" s="26"/>
      <c r="I29982" s="26"/>
      <c r="K29982"/>
      <c r="L29982"/>
      <c r="M29982"/>
      <c r="N29982"/>
      <c r="O29982"/>
      <c r="P29982"/>
      <c r="S29982"/>
    </row>
    <row r="29983" spans="1:19" x14ac:dyDescent="0.3">
      <c r="A29983" s="25"/>
      <c r="B29983"/>
      <c r="C29983"/>
      <c r="D29983"/>
      <c r="E29983"/>
      <c r="F29983"/>
      <c r="G29983"/>
      <c r="H29983"/>
      <c r="I29983"/>
      <c r="K29983"/>
      <c r="L29983"/>
      <c r="M29983"/>
      <c r="N29983"/>
      <c r="O29983"/>
      <c r="P29983"/>
      <c r="S29983"/>
    </row>
    <row r="29984" spans="1:19" x14ac:dyDescent="0.3">
      <c r="A29984" s="25"/>
      <c r="B29984"/>
      <c r="C29984"/>
      <c r="D29984"/>
      <c r="E29984"/>
      <c r="F29984"/>
      <c r="G29984"/>
      <c r="H29984"/>
      <c r="I29984"/>
      <c r="K29984"/>
      <c r="L29984"/>
      <c r="M29984"/>
      <c r="N29984"/>
      <c r="O29984"/>
      <c r="P29984"/>
      <c r="S29984"/>
    </row>
    <row r="29985" spans="1:19" x14ac:dyDescent="0.3">
      <c r="A29985" s="25"/>
      <c r="B29985"/>
      <c r="C29985"/>
      <c r="D29985"/>
      <c r="E29985"/>
      <c r="F29985"/>
      <c r="G29985"/>
      <c r="H29985"/>
      <c r="I29985"/>
      <c r="K29985"/>
      <c r="L29985"/>
      <c r="M29985"/>
      <c r="N29985"/>
      <c r="O29985"/>
      <c r="P29985"/>
      <c r="S29985"/>
    </row>
    <row r="29986" spans="1:19" x14ac:dyDescent="0.3">
      <c r="A29986" s="25"/>
      <c r="B29986"/>
      <c r="C29986"/>
      <c r="D29986"/>
      <c r="E29986"/>
      <c r="F29986"/>
      <c r="G29986"/>
      <c r="H29986"/>
      <c r="I29986"/>
      <c r="K29986"/>
      <c r="L29986"/>
      <c r="M29986"/>
      <c r="N29986"/>
      <c r="O29986"/>
      <c r="P29986"/>
      <c r="S29986"/>
    </row>
    <row r="29987" spans="1:19" x14ac:dyDescent="0.3">
      <c r="A29987" s="25"/>
      <c r="B29987"/>
      <c r="C29987"/>
      <c r="D29987"/>
      <c r="E29987"/>
      <c r="F29987"/>
      <c r="G29987"/>
      <c r="H29987"/>
      <c r="I29987"/>
      <c r="K29987"/>
      <c r="L29987"/>
      <c r="M29987"/>
      <c r="N29987"/>
      <c r="O29987"/>
      <c r="P29987"/>
      <c r="S29987"/>
    </row>
    <row r="29988" spans="1:19" x14ac:dyDescent="0.3">
      <c r="A29988" s="25"/>
      <c r="B29988"/>
      <c r="C29988"/>
      <c r="D29988"/>
      <c r="E29988"/>
      <c r="F29988"/>
      <c r="G29988"/>
      <c r="H29988" s="26"/>
      <c r="I29988" s="26"/>
      <c r="K29988"/>
      <c r="L29988"/>
      <c r="M29988"/>
      <c r="N29988"/>
      <c r="O29988"/>
      <c r="P29988"/>
      <c r="S29988"/>
    </row>
    <row r="29989" spans="1:19" x14ac:dyDescent="0.3">
      <c r="A29989" s="25"/>
      <c r="B29989"/>
      <c r="C29989"/>
      <c r="D29989"/>
      <c r="E29989"/>
      <c r="F29989"/>
      <c r="G29989"/>
      <c r="H29989" s="26"/>
      <c r="I29989" s="26"/>
      <c r="K29989"/>
      <c r="L29989"/>
      <c r="M29989"/>
      <c r="N29989"/>
      <c r="O29989"/>
      <c r="P29989"/>
      <c r="S29989"/>
    </row>
    <row r="29990" spans="1:19" x14ac:dyDescent="0.3">
      <c r="A29990" s="25"/>
      <c r="B29990"/>
      <c r="C29990"/>
      <c r="D29990"/>
      <c r="E29990"/>
      <c r="F29990"/>
      <c r="G29990"/>
      <c r="H29990" s="26"/>
      <c r="I29990" s="26"/>
      <c r="K29990"/>
      <c r="L29990"/>
      <c r="M29990"/>
      <c r="N29990"/>
      <c r="O29990"/>
      <c r="P29990"/>
      <c r="S29990"/>
    </row>
    <row r="29991" spans="1:19" x14ac:dyDescent="0.3">
      <c r="A29991" s="25"/>
      <c r="B29991"/>
      <c r="C29991"/>
      <c r="D29991"/>
      <c r="E29991"/>
      <c r="F29991"/>
      <c r="G29991"/>
      <c r="H29991" s="26"/>
      <c r="I29991" s="26"/>
      <c r="K29991"/>
      <c r="L29991"/>
      <c r="M29991"/>
      <c r="N29991"/>
      <c r="O29991"/>
      <c r="P29991"/>
      <c r="S29991"/>
    </row>
    <row r="29992" spans="1:19" x14ac:dyDescent="0.3">
      <c r="A29992" s="25"/>
      <c r="B29992"/>
      <c r="C29992"/>
      <c r="D29992"/>
      <c r="E29992"/>
      <c r="F29992"/>
      <c r="G29992"/>
      <c r="H29992" s="26"/>
      <c r="I29992" s="26"/>
      <c r="K29992"/>
      <c r="L29992"/>
      <c r="M29992"/>
      <c r="N29992"/>
      <c r="O29992"/>
      <c r="P29992"/>
      <c r="S29992"/>
    </row>
    <row r="29993" spans="1:19" x14ac:dyDescent="0.3">
      <c r="A29993" s="25"/>
      <c r="B29993"/>
      <c r="C29993"/>
      <c r="D29993"/>
      <c r="E29993"/>
      <c r="F29993"/>
      <c r="G29993"/>
      <c r="H29993"/>
      <c r="I29993"/>
      <c r="K29993"/>
      <c r="L29993"/>
      <c r="M29993"/>
      <c r="N29993"/>
      <c r="O29993"/>
      <c r="P29993"/>
      <c r="S29993"/>
    </row>
    <row r="29994" spans="1:19" x14ac:dyDescent="0.3">
      <c r="A29994" s="25"/>
      <c r="B29994"/>
      <c r="C29994"/>
      <c r="D29994"/>
      <c r="E29994"/>
      <c r="F29994"/>
      <c r="G29994"/>
      <c r="H29994"/>
      <c r="I29994"/>
      <c r="K29994"/>
      <c r="L29994"/>
      <c r="M29994"/>
      <c r="N29994"/>
      <c r="O29994"/>
      <c r="P29994"/>
      <c r="S29994"/>
    </row>
    <row r="29995" spans="1:19" x14ac:dyDescent="0.3">
      <c r="A29995" s="25"/>
      <c r="B29995"/>
      <c r="C29995"/>
      <c r="D29995"/>
      <c r="E29995"/>
      <c r="F29995"/>
      <c r="G29995"/>
      <c r="H29995"/>
      <c r="I29995"/>
      <c r="K29995"/>
      <c r="L29995"/>
      <c r="M29995"/>
      <c r="N29995"/>
      <c r="O29995"/>
      <c r="P29995"/>
      <c r="S29995"/>
    </row>
    <row r="29996" spans="1:19" x14ac:dyDescent="0.3">
      <c r="A29996" s="25"/>
      <c r="B29996"/>
      <c r="C29996"/>
      <c r="D29996"/>
      <c r="E29996"/>
      <c r="F29996"/>
      <c r="G29996"/>
      <c r="H29996"/>
      <c r="I29996"/>
      <c r="K29996"/>
      <c r="L29996"/>
      <c r="M29996"/>
      <c r="N29996"/>
      <c r="O29996"/>
      <c r="P29996"/>
      <c r="S29996"/>
    </row>
    <row r="29997" spans="1:19" x14ac:dyDescent="0.3">
      <c r="A29997" s="25"/>
      <c r="B29997"/>
      <c r="C29997"/>
      <c r="D29997"/>
      <c r="E29997"/>
      <c r="F29997"/>
      <c r="G29997"/>
      <c r="H29997"/>
      <c r="I29997"/>
      <c r="K29997"/>
      <c r="L29997"/>
      <c r="M29997"/>
      <c r="N29997"/>
      <c r="O29997"/>
      <c r="P29997"/>
      <c r="S29997"/>
    </row>
    <row r="29998" spans="1:19" x14ac:dyDescent="0.3">
      <c r="A29998" s="25"/>
      <c r="B29998"/>
      <c r="C29998"/>
      <c r="D29998"/>
      <c r="E29998"/>
      <c r="F29998"/>
      <c r="G29998"/>
      <c r="H29998" s="26"/>
      <c r="I29998" s="26"/>
      <c r="K29998"/>
      <c r="L29998"/>
      <c r="M29998"/>
      <c r="N29998"/>
      <c r="O29998"/>
      <c r="P29998"/>
      <c r="S29998"/>
    </row>
    <row r="29999" spans="1:19" x14ac:dyDescent="0.3">
      <c r="A29999" s="25"/>
      <c r="B29999"/>
      <c r="C29999"/>
      <c r="D29999"/>
      <c r="E29999"/>
      <c r="F29999"/>
      <c r="G29999"/>
      <c r="H29999" s="26"/>
      <c r="I29999" s="26"/>
      <c r="K29999"/>
      <c r="L29999"/>
      <c r="M29999"/>
      <c r="N29999"/>
      <c r="O29999"/>
      <c r="P29999"/>
      <c r="S29999"/>
    </row>
    <row r="30000" spans="1:19" x14ac:dyDescent="0.3">
      <c r="A30000" s="25"/>
      <c r="B30000"/>
      <c r="C30000"/>
      <c r="D30000"/>
      <c r="E30000"/>
      <c r="F30000"/>
      <c r="G30000"/>
      <c r="H30000" s="26"/>
      <c r="I30000" s="26"/>
      <c r="K30000"/>
      <c r="L30000"/>
      <c r="M30000"/>
      <c r="N30000"/>
      <c r="O30000"/>
      <c r="P30000"/>
      <c r="S30000"/>
    </row>
    <row r="30001" spans="1:19" x14ac:dyDescent="0.3">
      <c r="A30001" s="25"/>
      <c r="B30001"/>
      <c r="C30001"/>
      <c r="D30001"/>
      <c r="E30001"/>
      <c r="F30001"/>
      <c r="G30001"/>
      <c r="H30001" s="26"/>
      <c r="I30001" s="26"/>
      <c r="K30001"/>
      <c r="L30001"/>
      <c r="M30001"/>
      <c r="N30001"/>
      <c r="O30001"/>
      <c r="P30001"/>
      <c r="S30001"/>
    </row>
    <row r="30002" spans="1:19" x14ac:dyDescent="0.3">
      <c r="A30002" s="25"/>
      <c r="B30002"/>
      <c r="C30002"/>
      <c r="D30002"/>
      <c r="E30002"/>
      <c r="F30002"/>
      <c r="G30002"/>
      <c r="H30002" s="26"/>
      <c r="I30002" s="26"/>
      <c r="K30002"/>
      <c r="L30002"/>
      <c r="M30002"/>
      <c r="N30002"/>
      <c r="O30002"/>
      <c r="P30002"/>
      <c r="S30002"/>
    </row>
    <row r="30003" spans="1:19" x14ac:dyDescent="0.3">
      <c r="A30003" s="25"/>
      <c r="B30003"/>
      <c r="C30003"/>
      <c r="D30003"/>
      <c r="E30003"/>
      <c r="F30003"/>
      <c r="G30003"/>
      <c r="H30003"/>
      <c r="I30003"/>
      <c r="K30003"/>
      <c r="L30003"/>
      <c r="M30003"/>
      <c r="N30003"/>
      <c r="O30003"/>
      <c r="P30003"/>
      <c r="S30003"/>
    </row>
    <row r="30004" spans="1:19" x14ac:dyDescent="0.3">
      <c r="A30004" s="25"/>
      <c r="B30004"/>
      <c r="C30004"/>
      <c r="D30004"/>
      <c r="E30004"/>
      <c r="F30004"/>
      <c r="G30004"/>
      <c r="H30004"/>
      <c r="I30004"/>
      <c r="K30004"/>
      <c r="L30004"/>
      <c r="M30004"/>
      <c r="N30004"/>
      <c r="O30004"/>
      <c r="P30004"/>
      <c r="S30004"/>
    </row>
    <row r="30005" spans="1:19" x14ac:dyDescent="0.3">
      <c r="A30005" s="25"/>
      <c r="B30005"/>
      <c r="C30005"/>
      <c r="D30005"/>
      <c r="E30005"/>
      <c r="F30005"/>
      <c r="G30005"/>
      <c r="H30005"/>
      <c r="I30005"/>
      <c r="K30005"/>
      <c r="L30005"/>
      <c r="M30005"/>
      <c r="N30005"/>
      <c r="O30005"/>
      <c r="P30005"/>
      <c r="S30005"/>
    </row>
    <row r="30006" spans="1:19" x14ac:dyDescent="0.3">
      <c r="A30006" s="25"/>
      <c r="B30006"/>
      <c r="C30006"/>
      <c r="D30006"/>
      <c r="E30006"/>
      <c r="F30006"/>
      <c r="G30006"/>
      <c r="H30006"/>
      <c r="I30006"/>
      <c r="K30006"/>
      <c r="L30006"/>
      <c r="M30006"/>
      <c r="N30006"/>
      <c r="O30006"/>
      <c r="P30006"/>
      <c r="S30006"/>
    </row>
    <row r="30007" spans="1:19" x14ac:dyDescent="0.3">
      <c r="A30007" s="25"/>
      <c r="B30007"/>
      <c r="C30007"/>
      <c r="D30007"/>
      <c r="E30007"/>
      <c r="F30007"/>
      <c r="G30007"/>
      <c r="H30007"/>
      <c r="I30007"/>
      <c r="K30007"/>
      <c r="L30007"/>
      <c r="M30007"/>
      <c r="N30007"/>
      <c r="O30007"/>
      <c r="P30007"/>
      <c r="S30007"/>
    </row>
    <row r="30008" spans="1:19" x14ac:dyDescent="0.3">
      <c r="A30008" s="25"/>
      <c r="B30008"/>
      <c r="C30008"/>
      <c r="D30008"/>
      <c r="E30008"/>
      <c r="F30008"/>
      <c r="G30008"/>
      <c r="H30008"/>
      <c r="I30008"/>
      <c r="K30008"/>
      <c r="L30008"/>
      <c r="M30008"/>
      <c r="N30008"/>
      <c r="O30008"/>
      <c r="P30008"/>
      <c r="S30008"/>
    </row>
    <row r="30009" spans="1:19" x14ac:dyDescent="0.3">
      <c r="A30009" s="25"/>
      <c r="B30009"/>
      <c r="C30009"/>
      <c r="D30009"/>
      <c r="E30009"/>
      <c r="F30009"/>
      <c r="G30009"/>
      <c r="H30009"/>
      <c r="I30009"/>
      <c r="K30009"/>
      <c r="L30009"/>
      <c r="M30009"/>
      <c r="N30009"/>
      <c r="O30009"/>
      <c r="P30009"/>
      <c r="S30009"/>
    </row>
    <row r="30010" spans="1:19" x14ac:dyDescent="0.3">
      <c r="A30010" s="25"/>
      <c r="B30010"/>
      <c r="C30010"/>
      <c r="D30010"/>
      <c r="E30010"/>
      <c r="F30010"/>
      <c r="G30010"/>
      <c r="H30010"/>
      <c r="I30010"/>
      <c r="K30010"/>
      <c r="L30010"/>
      <c r="M30010"/>
      <c r="N30010"/>
      <c r="O30010"/>
      <c r="P30010"/>
      <c r="S30010"/>
    </row>
    <row r="30011" spans="1:19" x14ac:dyDescent="0.3">
      <c r="A30011" s="25"/>
      <c r="B30011"/>
      <c r="C30011"/>
      <c r="D30011"/>
      <c r="E30011"/>
      <c r="F30011"/>
      <c r="G30011"/>
      <c r="H30011"/>
      <c r="I30011"/>
      <c r="K30011"/>
      <c r="L30011"/>
      <c r="M30011"/>
      <c r="N30011"/>
      <c r="O30011"/>
      <c r="P30011"/>
      <c r="S30011"/>
    </row>
    <row r="30012" spans="1:19" x14ac:dyDescent="0.3">
      <c r="A30012" s="25"/>
      <c r="B30012"/>
      <c r="C30012"/>
      <c r="D30012"/>
      <c r="E30012"/>
      <c r="F30012"/>
      <c r="G30012"/>
      <c r="H30012"/>
      <c r="I30012"/>
      <c r="K30012"/>
      <c r="L30012"/>
      <c r="M30012"/>
      <c r="N30012"/>
      <c r="O30012"/>
      <c r="P30012"/>
      <c r="S30012"/>
    </row>
    <row r="30013" spans="1:19" x14ac:dyDescent="0.3">
      <c r="A30013" s="25"/>
      <c r="B30013"/>
      <c r="C30013"/>
      <c r="D30013"/>
      <c r="E30013"/>
      <c r="F30013"/>
      <c r="G30013"/>
      <c r="H30013"/>
      <c r="I30013"/>
      <c r="K30013"/>
      <c r="L30013"/>
      <c r="M30013"/>
      <c r="N30013"/>
      <c r="O30013"/>
      <c r="P30013"/>
      <c r="S30013"/>
    </row>
    <row r="30014" spans="1:19" x14ac:dyDescent="0.3">
      <c r="A30014" s="25"/>
      <c r="B30014"/>
      <c r="C30014"/>
      <c r="D30014"/>
      <c r="E30014"/>
      <c r="F30014"/>
      <c r="G30014"/>
      <c r="H30014"/>
      <c r="I30014"/>
      <c r="K30014"/>
      <c r="L30014"/>
      <c r="M30014"/>
      <c r="N30014"/>
      <c r="O30014"/>
      <c r="P30014"/>
      <c r="S30014"/>
    </row>
    <row r="30015" spans="1:19" x14ac:dyDescent="0.3">
      <c r="A30015" s="25"/>
      <c r="B30015"/>
      <c r="C30015"/>
      <c r="D30015"/>
      <c r="E30015"/>
      <c r="F30015"/>
      <c r="G30015"/>
      <c r="H30015"/>
      <c r="I30015"/>
      <c r="K30015"/>
      <c r="L30015"/>
      <c r="M30015"/>
      <c r="N30015"/>
      <c r="O30015"/>
      <c r="P30015"/>
      <c r="S30015"/>
    </row>
    <row r="30016" spans="1:19" x14ac:dyDescent="0.3">
      <c r="A30016" s="25"/>
      <c r="B30016"/>
      <c r="C30016"/>
      <c r="D30016"/>
      <c r="E30016"/>
      <c r="F30016"/>
      <c r="G30016"/>
      <c r="H30016"/>
      <c r="I30016"/>
      <c r="K30016"/>
      <c r="L30016"/>
      <c r="M30016"/>
      <c r="N30016"/>
      <c r="O30016"/>
      <c r="P30016"/>
      <c r="S30016"/>
    </row>
    <row r="30017" spans="1:19" x14ac:dyDescent="0.3">
      <c r="A30017" s="25"/>
      <c r="B30017"/>
      <c r="C30017"/>
      <c r="D30017"/>
      <c r="E30017"/>
      <c r="F30017"/>
      <c r="G30017"/>
      <c r="H30017"/>
      <c r="I30017"/>
      <c r="K30017"/>
      <c r="L30017"/>
      <c r="M30017"/>
      <c r="N30017"/>
      <c r="O30017"/>
      <c r="P30017"/>
      <c r="S30017"/>
    </row>
    <row r="30018" spans="1:19" x14ac:dyDescent="0.3">
      <c r="A30018" s="25"/>
      <c r="B30018"/>
      <c r="C30018"/>
      <c r="D30018"/>
      <c r="E30018"/>
      <c r="F30018"/>
      <c r="G30018"/>
      <c r="H30018" s="26"/>
      <c r="I30018" s="26"/>
      <c r="K30018"/>
      <c r="L30018"/>
      <c r="M30018"/>
      <c r="N30018"/>
      <c r="O30018"/>
      <c r="P30018"/>
      <c r="S30018"/>
    </row>
    <row r="30019" spans="1:19" x14ac:dyDescent="0.3">
      <c r="A30019" s="25"/>
      <c r="B30019"/>
      <c r="C30019"/>
      <c r="D30019"/>
      <c r="E30019"/>
      <c r="F30019"/>
      <c r="G30019"/>
      <c r="H30019" s="26"/>
      <c r="I30019" s="26"/>
      <c r="K30019"/>
      <c r="L30019"/>
      <c r="M30019"/>
      <c r="N30019"/>
      <c r="O30019"/>
      <c r="P30019"/>
      <c r="S30019"/>
    </row>
    <row r="30020" spans="1:19" x14ac:dyDescent="0.3">
      <c r="A30020" s="25"/>
      <c r="B30020"/>
      <c r="C30020"/>
      <c r="D30020"/>
      <c r="E30020"/>
      <c r="F30020"/>
      <c r="G30020"/>
      <c r="H30020" s="26"/>
      <c r="I30020" s="26"/>
      <c r="K30020"/>
      <c r="L30020"/>
      <c r="M30020"/>
      <c r="N30020"/>
      <c r="O30020"/>
      <c r="P30020"/>
      <c r="S30020"/>
    </row>
    <row r="30021" spans="1:19" x14ac:dyDescent="0.3">
      <c r="A30021" s="25"/>
      <c r="B30021"/>
      <c r="C30021"/>
      <c r="D30021"/>
      <c r="E30021"/>
      <c r="F30021"/>
      <c r="G30021"/>
      <c r="H30021" s="26"/>
      <c r="I30021" s="26"/>
      <c r="K30021"/>
      <c r="L30021"/>
      <c r="M30021"/>
      <c r="N30021"/>
      <c r="O30021"/>
      <c r="P30021"/>
      <c r="S30021"/>
    </row>
    <row r="30022" spans="1:19" x14ac:dyDescent="0.3">
      <c r="A30022" s="25"/>
      <c r="B30022"/>
      <c r="C30022"/>
      <c r="D30022"/>
      <c r="E30022"/>
      <c r="F30022"/>
      <c r="G30022"/>
      <c r="H30022" s="26"/>
      <c r="I30022" s="26"/>
      <c r="K30022"/>
      <c r="L30022"/>
      <c r="M30022"/>
      <c r="N30022"/>
      <c r="O30022"/>
      <c r="P30022"/>
      <c r="S30022"/>
    </row>
    <row r="30023" spans="1:19" x14ac:dyDescent="0.3">
      <c r="A30023" s="25"/>
      <c r="B30023"/>
      <c r="C30023"/>
      <c r="D30023"/>
      <c r="E30023"/>
      <c r="F30023"/>
      <c r="G30023"/>
      <c r="H30023" s="26"/>
      <c r="I30023" s="26"/>
      <c r="K30023"/>
      <c r="L30023"/>
      <c r="M30023"/>
      <c r="N30023"/>
      <c r="O30023"/>
      <c r="P30023"/>
      <c r="S30023"/>
    </row>
    <row r="30024" spans="1:19" x14ac:dyDescent="0.3">
      <c r="A30024" s="25"/>
      <c r="B30024"/>
      <c r="C30024"/>
      <c r="D30024"/>
      <c r="E30024"/>
      <c r="F30024"/>
      <c r="G30024"/>
      <c r="H30024"/>
      <c r="I30024"/>
      <c r="K30024"/>
      <c r="L30024"/>
      <c r="M30024"/>
      <c r="N30024"/>
      <c r="O30024"/>
      <c r="P30024"/>
      <c r="S30024"/>
    </row>
    <row r="30025" spans="1:19" x14ac:dyDescent="0.3">
      <c r="A30025" s="25"/>
      <c r="B30025"/>
      <c r="C30025"/>
      <c r="D30025"/>
      <c r="E30025"/>
      <c r="F30025"/>
      <c r="G30025"/>
      <c r="H30025"/>
      <c r="I30025"/>
      <c r="K30025"/>
      <c r="L30025"/>
      <c r="M30025"/>
      <c r="N30025"/>
      <c r="O30025"/>
      <c r="P30025"/>
      <c r="S30025"/>
    </row>
    <row r="30026" spans="1:19" x14ac:dyDescent="0.3">
      <c r="A30026" s="25"/>
      <c r="B30026"/>
      <c r="C30026"/>
      <c r="D30026"/>
      <c r="E30026"/>
      <c r="F30026"/>
      <c r="G30026"/>
      <c r="H30026"/>
      <c r="I30026"/>
      <c r="K30026"/>
      <c r="L30026"/>
      <c r="M30026"/>
      <c r="N30026"/>
      <c r="O30026"/>
      <c r="P30026"/>
      <c r="S30026"/>
    </row>
    <row r="30027" spans="1:19" x14ac:dyDescent="0.3">
      <c r="A30027" s="25"/>
      <c r="B30027"/>
      <c r="C30027"/>
      <c r="D30027"/>
      <c r="E30027"/>
      <c r="F30027"/>
      <c r="G30027"/>
      <c r="H30027"/>
      <c r="I30027"/>
      <c r="K30027"/>
      <c r="L30027"/>
      <c r="M30027"/>
      <c r="N30027"/>
      <c r="O30027"/>
      <c r="P30027"/>
      <c r="S30027"/>
    </row>
    <row r="30028" spans="1:19" x14ac:dyDescent="0.3">
      <c r="A30028" s="25"/>
      <c r="B30028"/>
      <c r="C30028"/>
      <c r="D30028"/>
      <c r="E30028"/>
      <c r="F30028"/>
      <c r="G30028"/>
      <c r="H30028"/>
      <c r="I30028"/>
      <c r="K30028"/>
      <c r="L30028"/>
      <c r="M30028"/>
      <c r="N30028"/>
      <c r="O30028"/>
      <c r="P30028"/>
      <c r="S30028"/>
    </row>
    <row r="30029" spans="1:19" x14ac:dyDescent="0.3">
      <c r="A30029" s="25"/>
      <c r="B30029"/>
      <c r="C30029"/>
      <c r="D30029"/>
      <c r="E30029"/>
      <c r="F30029"/>
      <c r="G30029"/>
      <c r="H30029"/>
      <c r="I30029"/>
      <c r="K30029"/>
      <c r="L30029"/>
      <c r="M30029"/>
      <c r="N30029"/>
      <c r="O30029"/>
      <c r="P30029"/>
      <c r="S30029"/>
    </row>
    <row r="30030" spans="1:19" x14ac:dyDescent="0.3">
      <c r="A30030" s="25"/>
      <c r="B30030"/>
      <c r="C30030"/>
      <c r="D30030"/>
      <c r="E30030"/>
      <c r="F30030"/>
      <c r="G30030"/>
      <c r="H30030"/>
      <c r="I30030"/>
      <c r="K30030"/>
      <c r="L30030"/>
      <c r="M30030"/>
      <c r="N30030"/>
      <c r="O30030"/>
      <c r="P30030"/>
      <c r="S30030"/>
    </row>
    <row r="30031" spans="1:19" x14ac:dyDescent="0.3">
      <c r="A30031" s="25"/>
      <c r="B30031"/>
      <c r="C30031"/>
      <c r="D30031"/>
      <c r="E30031"/>
      <c r="F30031"/>
      <c r="G30031"/>
      <c r="H30031" s="14"/>
      <c r="I30031" s="14"/>
      <c r="K30031"/>
      <c r="L30031"/>
      <c r="M30031"/>
      <c r="N30031"/>
      <c r="O30031"/>
      <c r="P30031"/>
      <c r="S30031"/>
    </row>
    <row r="30032" spans="1:19" x14ac:dyDescent="0.3">
      <c r="A30032" s="25"/>
      <c r="B30032"/>
      <c r="C30032"/>
      <c r="D30032"/>
      <c r="E30032"/>
      <c r="F30032"/>
      <c r="G30032"/>
      <c r="H30032" s="14"/>
      <c r="I30032" s="14"/>
      <c r="K30032"/>
      <c r="L30032"/>
      <c r="M30032"/>
      <c r="N30032"/>
      <c r="O30032"/>
      <c r="P30032"/>
      <c r="S30032"/>
    </row>
    <row r="30033" spans="1:19" x14ac:dyDescent="0.3">
      <c r="A30033" s="25"/>
      <c r="B30033"/>
      <c r="C30033"/>
      <c r="D30033"/>
      <c r="E30033"/>
      <c r="F30033"/>
      <c r="G30033"/>
      <c r="H30033" s="14"/>
      <c r="I30033" s="14"/>
      <c r="K30033"/>
      <c r="L30033"/>
      <c r="M30033"/>
      <c r="N30033"/>
      <c r="O30033"/>
      <c r="P30033"/>
      <c r="S30033"/>
    </row>
    <row r="30034" spans="1:19" x14ac:dyDescent="0.3">
      <c r="A30034" s="25"/>
      <c r="B30034"/>
      <c r="C30034"/>
      <c r="D30034"/>
      <c r="E30034"/>
      <c r="F30034"/>
      <c r="G30034"/>
      <c r="H30034" s="14"/>
      <c r="I30034" s="14"/>
      <c r="K30034"/>
      <c r="L30034"/>
      <c r="M30034"/>
      <c r="N30034"/>
      <c r="O30034"/>
      <c r="P30034"/>
      <c r="S30034"/>
    </row>
    <row r="30035" spans="1:19" x14ac:dyDescent="0.3">
      <c r="A30035" s="25"/>
      <c r="B30035"/>
      <c r="C30035"/>
      <c r="D30035"/>
      <c r="E30035"/>
      <c r="F30035"/>
      <c r="G30035"/>
      <c r="H30035" s="14"/>
      <c r="I30035" s="14"/>
      <c r="K30035"/>
      <c r="L30035"/>
      <c r="M30035"/>
      <c r="N30035"/>
      <c r="O30035"/>
      <c r="P30035"/>
      <c r="S30035"/>
    </row>
    <row r="30036" spans="1:19" x14ac:dyDescent="0.3">
      <c r="A30036" s="25"/>
      <c r="B30036"/>
      <c r="C30036"/>
      <c r="D30036"/>
      <c r="E30036"/>
      <c r="F30036"/>
      <c r="G30036"/>
      <c r="H30036" s="14"/>
      <c r="I30036" s="14"/>
      <c r="K30036"/>
      <c r="L30036"/>
      <c r="M30036"/>
      <c r="N30036"/>
      <c r="O30036"/>
      <c r="P30036"/>
      <c r="S30036"/>
    </row>
    <row r="30037" spans="1:19" x14ac:dyDescent="0.3">
      <c r="A30037" s="25"/>
      <c r="B30037"/>
      <c r="C30037"/>
      <c r="D30037"/>
      <c r="E30037"/>
      <c r="F30037"/>
      <c r="G30037"/>
      <c r="H30037"/>
      <c r="I30037"/>
      <c r="K30037"/>
      <c r="L30037"/>
      <c r="M30037"/>
      <c r="N30037"/>
      <c r="O30037"/>
      <c r="P30037"/>
      <c r="S30037"/>
    </row>
    <row r="30038" spans="1:19" x14ac:dyDescent="0.3">
      <c r="A30038" s="25"/>
      <c r="B30038"/>
      <c r="C30038"/>
      <c r="D30038"/>
      <c r="E30038"/>
      <c r="F30038"/>
      <c r="G30038"/>
      <c r="H30038"/>
      <c r="I30038"/>
      <c r="K30038"/>
      <c r="L30038"/>
      <c r="M30038"/>
      <c r="N30038"/>
      <c r="O30038"/>
      <c r="P30038"/>
      <c r="S30038"/>
    </row>
    <row r="30039" spans="1:19" x14ac:dyDescent="0.3">
      <c r="A30039" s="25"/>
      <c r="B30039"/>
      <c r="C30039"/>
      <c r="D30039"/>
      <c r="E30039"/>
      <c r="F30039"/>
      <c r="G30039"/>
      <c r="H30039"/>
      <c r="I30039"/>
      <c r="K30039"/>
      <c r="L30039"/>
      <c r="M30039"/>
      <c r="N30039"/>
      <c r="O30039"/>
      <c r="P30039"/>
      <c r="S30039"/>
    </row>
    <row r="30040" spans="1:19" x14ac:dyDescent="0.3">
      <c r="A30040" s="25"/>
      <c r="B30040"/>
      <c r="C30040"/>
      <c r="D30040"/>
      <c r="E30040"/>
      <c r="F30040"/>
      <c r="G30040"/>
      <c r="H30040"/>
      <c r="I30040"/>
      <c r="K30040"/>
      <c r="L30040"/>
      <c r="M30040"/>
      <c r="N30040"/>
      <c r="O30040"/>
      <c r="P30040"/>
      <c r="S30040"/>
    </row>
    <row r="30041" spans="1:19" x14ac:dyDescent="0.3">
      <c r="A30041" s="25"/>
      <c r="B30041"/>
      <c r="C30041"/>
      <c r="D30041"/>
      <c r="E30041"/>
      <c r="F30041"/>
      <c r="G30041"/>
      <c r="H30041"/>
      <c r="I30041" s="26"/>
      <c r="K30041"/>
      <c r="L30041"/>
      <c r="M30041"/>
      <c r="N30041"/>
      <c r="O30041"/>
      <c r="P30041"/>
      <c r="S30041"/>
    </row>
    <row r="30042" spans="1:19" x14ac:dyDescent="0.3">
      <c r="A30042" s="25"/>
      <c r="B30042"/>
      <c r="C30042"/>
      <c r="D30042"/>
      <c r="E30042"/>
      <c r="F30042"/>
      <c r="G30042"/>
      <c r="H30042"/>
      <c r="I30042" s="26"/>
      <c r="K30042"/>
      <c r="L30042"/>
      <c r="M30042"/>
      <c r="N30042"/>
      <c r="O30042"/>
      <c r="P30042"/>
      <c r="S30042"/>
    </row>
    <row r="30043" spans="1:19" x14ac:dyDescent="0.3">
      <c r="A30043" s="25"/>
      <c r="B30043"/>
      <c r="C30043"/>
      <c r="D30043"/>
      <c r="E30043"/>
      <c r="F30043"/>
      <c r="G30043"/>
      <c r="H30043"/>
      <c r="I30043"/>
      <c r="K30043"/>
      <c r="L30043"/>
      <c r="M30043"/>
      <c r="N30043"/>
      <c r="O30043"/>
      <c r="P30043"/>
      <c r="S30043"/>
    </row>
    <row r="30044" spans="1:19" x14ac:dyDescent="0.3">
      <c r="A30044" s="25"/>
      <c r="B30044"/>
      <c r="C30044"/>
      <c r="D30044"/>
      <c r="E30044"/>
      <c r="F30044"/>
      <c r="G30044"/>
      <c r="H30044"/>
      <c r="I30044"/>
      <c r="K30044"/>
      <c r="L30044"/>
      <c r="M30044"/>
      <c r="N30044"/>
      <c r="O30044"/>
      <c r="P30044"/>
      <c r="S30044"/>
    </row>
    <row r="30045" spans="1:19" x14ac:dyDescent="0.3">
      <c r="A30045" s="25"/>
      <c r="B30045"/>
      <c r="C30045"/>
      <c r="D30045"/>
      <c r="E30045"/>
      <c r="F30045"/>
      <c r="G30045"/>
      <c r="H30045"/>
      <c r="I30045"/>
      <c r="K30045"/>
      <c r="L30045"/>
      <c r="M30045"/>
      <c r="N30045"/>
      <c r="O30045"/>
      <c r="P30045"/>
      <c r="S30045"/>
    </row>
    <row r="30046" spans="1:19" x14ac:dyDescent="0.3">
      <c r="A30046" s="25"/>
      <c r="B30046"/>
      <c r="C30046"/>
      <c r="D30046"/>
      <c r="E30046"/>
      <c r="F30046"/>
      <c r="G30046"/>
      <c r="H30046"/>
      <c r="I30046"/>
      <c r="K30046"/>
      <c r="L30046"/>
      <c r="M30046"/>
      <c r="N30046"/>
      <c r="O30046"/>
      <c r="P30046"/>
      <c r="S30046"/>
    </row>
    <row r="30047" spans="1:19" x14ac:dyDescent="0.3">
      <c r="A30047" s="25"/>
      <c r="B30047"/>
      <c r="C30047"/>
      <c r="D30047"/>
      <c r="E30047"/>
      <c r="F30047"/>
      <c r="G30047"/>
      <c r="H30047"/>
      <c r="I30047"/>
      <c r="K30047"/>
      <c r="L30047"/>
      <c r="M30047"/>
      <c r="N30047"/>
      <c r="O30047"/>
      <c r="P30047"/>
      <c r="S30047"/>
    </row>
    <row r="30048" spans="1:19" x14ac:dyDescent="0.3">
      <c r="A30048" s="25"/>
      <c r="B30048"/>
      <c r="C30048"/>
      <c r="D30048"/>
      <c r="E30048"/>
      <c r="F30048"/>
      <c r="G30048"/>
      <c r="H30048"/>
      <c r="I30048"/>
      <c r="K30048"/>
      <c r="L30048"/>
      <c r="M30048"/>
      <c r="N30048"/>
      <c r="O30048"/>
      <c r="P30048"/>
      <c r="S30048"/>
    </row>
    <row r="30049" spans="1:19" x14ac:dyDescent="0.3">
      <c r="A30049" s="25"/>
      <c r="B30049"/>
      <c r="C30049"/>
      <c r="D30049"/>
      <c r="E30049"/>
      <c r="F30049"/>
      <c r="G30049"/>
      <c r="H30049"/>
      <c r="I30049"/>
      <c r="K30049"/>
      <c r="L30049"/>
      <c r="M30049"/>
      <c r="N30049"/>
      <c r="O30049"/>
      <c r="P30049"/>
      <c r="S30049"/>
    </row>
    <row r="30050" spans="1:19" x14ac:dyDescent="0.3">
      <c r="A30050" s="25"/>
      <c r="B30050"/>
      <c r="C30050"/>
      <c r="D30050"/>
      <c r="E30050"/>
      <c r="F30050"/>
      <c r="G30050"/>
      <c r="H30050"/>
      <c r="I30050"/>
      <c r="K30050"/>
      <c r="L30050"/>
      <c r="M30050"/>
      <c r="N30050"/>
      <c r="O30050"/>
      <c r="P30050"/>
      <c r="S30050"/>
    </row>
    <row r="30051" spans="1:19" x14ac:dyDescent="0.3">
      <c r="A30051" s="25"/>
      <c r="B30051"/>
      <c r="C30051"/>
      <c r="D30051"/>
      <c r="E30051"/>
      <c r="F30051"/>
      <c r="G30051"/>
      <c r="H30051"/>
      <c r="I30051"/>
      <c r="K30051"/>
      <c r="L30051"/>
      <c r="M30051"/>
      <c r="N30051"/>
      <c r="O30051"/>
      <c r="P30051"/>
      <c r="S30051"/>
    </row>
    <row r="30052" spans="1:19" x14ac:dyDescent="0.3">
      <c r="A30052" s="25"/>
      <c r="B30052"/>
      <c r="C30052"/>
      <c r="D30052"/>
      <c r="E30052"/>
      <c r="F30052"/>
      <c r="G30052"/>
      <c r="H30052"/>
      <c r="I30052"/>
      <c r="K30052"/>
      <c r="L30052"/>
      <c r="M30052"/>
      <c r="N30052"/>
      <c r="O30052"/>
      <c r="P30052"/>
      <c r="S30052"/>
    </row>
    <row r="30053" spans="1:19" x14ac:dyDescent="0.3">
      <c r="A30053" s="25"/>
      <c r="B30053"/>
      <c r="C30053"/>
      <c r="D30053"/>
      <c r="E30053"/>
      <c r="F30053"/>
      <c r="G30053"/>
      <c r="H30053"/>
      <c r="I30053"/>
      <c r="K30053"/>
      <c r="L30053"/>
      <c r="M30053"/>
      <c r="N30053"/>
      <c r="O30053"/>
      <c r="P30053"/>
      <c r="S30053"/>
    </row>
    <row r="30054" spans="1:19" x14ac:dyDescent="0.3">
      <c r="A30054" s="25"/>
      <c r="B30054"/>
      <c r="C30054"/>
      <c r="D30054"/>
      <c r="E30054"/>
      <c r="F30054"/>
      <c r="G30054"/>
      <c r="H30054"/>
      <c r="I30054"/>
      <c r="K30054"/>
      <c r="L30054"/>
      <c r="M30054"/>
      <c r="N30054"/>
      <c r="O30054"/>
      <c r="P30054"/>
      <c r="S30054"/>
    </row>
    <row r="30055" spans="1:19" x14ac:dyDescent="0.3">
      <c r="A30055" s="25"/>
      <c r="B30055"/>
      <c r="C30055"/>
      <c r="D30055"/>
      <c r="E30055"/>
      <c r="F30055"/>
      <c r="G30055"/>
      <c r="H30055"/>
      <c r="I30055"/>
      <c r="K30055"/>
      <c r="L30055"/>
      <c r="M30055"/>
      <c r="N30055"/>
      <c r="O30055"/>
      <c r="P30055"/>
      <c r="S30055"/>
    </row>
    <row r="30056" spans="1:19" x14ac:dyDescent="0.3">
      <c r="A30056" s="25"/>
      <c r="B30056"/>
      <c r="C30056"/>
      <c r="D30056"/>
      <c r="E30056"/>
      <c r="F30056"/>
      <c r="G30056"/>
      <c r="H30056"/>
      <c r="I30056"/>
      <c r="K30056"/>
      <c r="L30056"/>
      <c r="M30056"/>
      <c r="N30056"/>
      <c r="O30056"/>
      <c r="P30056"/>
      <c r="S30056"/>
    </row>
    <row r="30057" spans="1:19" x14ac:dyDescent="0.3">
      <c r="A30057" s="25"/>
      <c r="B30057"/>
      <c r="C30057"/>
      <c r="D30057"/>
      <c r="E30057"/>
      <c r="F30057"/>
      <c r="G30057"/>
      <c r="H30057"/>
      <c r="I30057"/>
      <c r="K30057"/>
      <c r="L30057"/>
      <c r="M30057"/>
      <c r="N30057"/>
      <c r="O30057"/>
      <c r="P30057"/>
      <c r="S30057"/>
    </row>
    <row r="30058" spans="1:19" x14ac:dyDescent="0.3">
      <c r="A30058" s="25"/>
      <c r="B30058"/>
      <c r="C30058"/>
      <c r="D30058"/>
      <c r="E30058"/>
      <c r="F30058"/>
      <c r="G30058"/>
      <c r="H30058"/>
      <c r="I30058"/>
      <c r="K30058"/>
      <c r="L30058"/>
      <c r="M30058"/>
      <c r="N30058"/>
      <c r="O30058"/>
      <c r="P30058"/>
      <c r="S30058"/>
    </row>
    <row r="30059" spans="1:19" x14ac:dyDescent="0.3">
      <c r="A30059" s="25"/>
      <c r="B30059"/>
      <c r="C30059"/>
      <c r="D30059"/>
      <c r="E30059"/>
      <c r="F30059"/>
      <c r="G30059"/>
      <c r="H30059"/>
      <c r="I30059"/>
      <c r="K30059"/>
      <c r="L30059"/>
      <c r="M30059"/>
      <c r="N30059"/>
      <c r="O30059"/>
      <c r="P30059"/>
      <c r="S30059"/>
    </row>
    <row r="30060" spans="1:19" x14ac:dyDescent="0.3">
      <c r="A30060" s="25"/>
      <c r="B30060"/>
      <c r="C30060"/>
      <c r="D30060"/>
      <c r="E30060"/>
      <c r="F30060"/>
      <c r="G30060"/>
      <c r="H30060"/>
      <c r="I30060"/>
      <c r="K30060"/>
      <c r="L30060"/>
      <c r="M30060"/>
      <c r="N30060"/>
      <c r="O30060"/>
      <c r="P30060"/>
      <c r="S30060"/>
    </row>
    <row r="30061" spans="1:19" x14ac:dyDescent="0.3">
      <c r="A30061" s="25"/>
      <c r="B30061"/>
      <c r="C30061"/>
      <c r="D30061"/>
      <c r="E30061"/>
      <c r="F30061"/>
      <c r="G30061"/>
      <c r="H30061"/>
      <c r="I30061"/>
      <c r="K30061"/>
      <c r="L30061"/>
      <c r="M30061"/>
      <c r="N30061"/>
      <c r="O30061"/>
      <c r="P30061"/>
      <c r="S30061"/>
    </row>
    <row r="30062" spans="1:19" x14ac:dyDescent="0.3">
      <c r="A30062" s="25"/>
      <c r="B30062"/>
      <c r="C30062"/>
      <c r="D30062"/>
      <c r="E30062"/>
      <c r="F30062"/>
      <c r="G30062"/>
      <c r="H30062"/>
      <c r="I30062"/>
      <c r="K30062"/>
      <c r="L30062"/>
      <c r="M30062"/>
      <c r="N30062"/>
      <c r="O30062"/>
      <c r="P30062"/>
      <c r="S30062"/>
    </row>
    <row r="30063" spans="1:19" x14ac:dyDescent="0.3">
      <c r="A30063" s="25"/>
      <c r="B30063"/>
      <c r="C30063"/>
      <c r="D30063"/>
      <c r="E30063"/>
      <c r="F30063"/>
      <c r="G30063"/>
      <c r="H30063"/>
      <c r="I30063"/>
      <c r="K30063"/>
      <c r="L30063"/>
      <c r="M30063"/>
      <c r="N30063"/>
      <c r="O30063"/>
      <c r="P30063"/>
      <c r="S30063"/>
    </row>
    <row r="30064" spans="1:19" x14ac:dyDescent="0.3">
      <c r="A30064" s="25"/>
      <c r="B30064"/>
      <c r="C30064"/>
      <c r="D30064"/>
      <c r="E30064"/>
      <c r="F30064"/>
      <c r="G30064"/>
      <c r="H30064"/>
      <c r="I30064"/>
      <c r="K30064"/>
      <c r="L30064"/>
      <c r="M30064"/>
      <c r="N30064"/>
      <c r="O30064"/>
      <c r="P30064"/>
      <c r="S30064"/>
    </row>
    <row r="30065" spans="1:19" x14ac:dyDescent="0.3">
      <c r="A30065" s="25"/>
      <c r="B30065"/>
      <c r="C30065"/>
      <c r="D30065"/>
      <c r="E30065"/>
      <c r="F30065"/>
      <c r="G30065"/>
      <c r="H30065"/>
      <c r="I30065"/>
      <c r="K30065"/>
      <c r="L30065"/>
      <c r="M30065"/>
      <c r="N30065"/>
      <c r="O30065"/>
      <c r="P30065"/>
      <c r="S30065"/>
    </row>
    <row r="30066" spans="1:19" x14ac:dyDescent="0.3">
      <c r="A30066" s="25"/>
      <c r="B30066"/>
      <c r="C30066"/>
      <c r="D30066"/>
      <c r="E30066"/>
      <c r="F30066"/>
      <c r="G30066"/>
      <c r="H30066" s="26"/>
      <c r="I30066" s="26"/>
      <c r="K30066"/>
      <c r="L30066"/>
      <c r="M30066"/>
      <c r="N30066"/>
      <c r="O30066"/>
      <c r="P30066"/>
      <c r="S30066"/>
    </row>
    <row r="30067" spans="1:19" x14ac:dyDescent="0.3">
      <c r="A30067" s="25"/>
      <c r="B30067"/>
      <c r="C30067"/>
      <c r="D30067"/>
      <c r="E30067"/>
      <c r="F30067"/>
      <c r="G30067"/>
      <c r="H30067" s="26"/>
      <c r="I30067" s="26"/>
      <c r="K30067"/>
      <c r="L30067"/>
      <c r="M30067"/>
      <c r="N30067"/>
      <c r="O30067"/>
      <c r="P30067"/>
      <c r="S30067"/>
    </row>
    <row r="30068" spans="1:19" x14ac:dyDescent="0.3">
      <c r="A30068" s="25"/>
      <c r="B30068"/>
      <c r="C30068"/>
      <c r="D30068"/>
      <c r="E30068"/>
      <c r="F30068"/>
      <c r="G30068"/>
      <c r="H30068" s="26"/>
      <c r="I30068" s="26"/>
      <c r="K30068"/>
      <c r="L30068"/>
      <c r="M30068"/>
      <c r="N30068"/>
      <c r="O30068"/>
      <c r="P30068"/>
      <c r="S30068"/>
    </row>
    <row r="30069" spans="1:19" x14ac:dyDescent="0.3">
      <c r="A30069" s="25"/>
      <c r="B30069"/>
      <c r="C30069"/>
      <c r="D30069"/>
      <c r="E30069"/>
      <c r="F30069"/>
      <c r="G30069"/>
      <c r="H30069" s="26"/>
      <c r="I30069" s="26"/>
      <c r="K30069"/>
      <c r="L30069"/>
      <c r="M30069"/>
      <c r="N30069"/>
      <c r="O30069"/>
      <c r="P30069"/>
      <c r="S30069"/>
    </row>
    <row r="30070" spans="1:19" x14ac:dyDescent="0.3">
      <c r="A30070" s="25"/>
      <c r="B30070"/>
      <c r="C30070"/>
      <c r="D30070"/>
      <c r="E30070"/>
      <c r="F30070"/>
      <c r="G30070"/>
      <c r="H30070"/>
      <c r="I30070"/>
      <c r="K30070"/>
      <c r="L30070"/>
      <c r="M30070"/>
      <c r="N30070"/>
      <c r="O30070"/>
      <c r="P30070"/>
      <c r="S30070"/>
    </row>
    <row r="30071" spans="1:19" x14ac:dyDescent="0.3">
      <c r="A30071" s="25"/>
      <c r="B30071"/>
      <c r="C30071"/>
      <c r="D30071"/>
      <c r="E30071"/>
      <c r="F30071"/>
      <c r="G30071"/>
      <c r="H30071"/>
      <c r="I30071"/>
      <c r="K30071"/>
      <c r="L30071"/>
      <c r="M30071"/>
      <c r="N30071"/>
      <c r="O30071"/>
      <c r="P30071"/>
      <c r="S30071"/>
    </row>
    <row r="30072" spans="1:19" x14ac:dyDescent="0.3">
      <c r="A30072" s="25"/>
      <c r="B30072"/>
      <c r="C30072"/>
      <c r="D30072"/>
      <c r="E30072"/>
      <c r="F30072"/>
      <c r="G30072"/>
      <c r="H30072"/>
      <c r="I30072"/>
      <c r="K30072"/>
      <c r="L30072"/>
      <c r="M30072"/>
      <c r="N30072"/>
      <c r="O30072"/>
      <c r="P30072"/>
      <c r="S30072"/>
    </row>
    <row r="30073" spans="1:19" x14ac:dyDescent="0.3">
      <c r="A30073" s="25"/>
      <c r="B30073"/>
      <c r="C30073"/>
      <c r="D30073"/>
      <c r="E30073"/>
      <c r="F30073"/>
      <c r="G30073"/>
      <c r="H30073"/>
      <c r="I30073"/>
      <c r="K30073"/>
      <c r="L30073"/>
      <c r="M30073"/>
      <c r="N30073"/>
      <c r="O30073"/>
      <c r="P30073"/>
      <c r="S30073"/>
    </row>
    <row r="30074" spans="1:19" x14ac:dyDescent="0.3">
      <c r="A30074" s="25"/>
      <c r="B30074"/>
      <c r="C30074"/>
      <c r="D30074"/>
      <c r="E30074"/>
      <c r="F30074"/>
      <c r="G30074"/>
      <c r="H30074" s="26"/>
      <c r="I30074" s="26"/>
      <c r="K30074"/>
      <c r="L30074"/>
      <c r="M30074"/>
      <c r="N30074"/>
      <c r="O30074"/>
      <c r="P30074"/>
      <c r="S30074"/>
    </row>
    <row r="30075" spans="1:19" x14ac:dyDescent="0.3">
      <c r="A30075" s="25"/>
      <c r="B30075"/>
      <c r="C30075"/>
      <c r="D30075"/>
      <c r="E30075"/>
      <c r="F30075"/>
      <c r="G30075"/>
      <c r="H30075" s="26"/>
      <c r="I30075" s="26"/>
      <c r="K30075"/>
      <c r="L30075"/>
      <c r="M30075"/>
      <c r="N30075"/>
      <c r="O30075"/>
      <c r="P30075"/>
      <c r="S30075"/>
    </row>
    <row r="30076" spans="1:19" x14ac:dyDescent="0.3">
      <c r="A30076" s="25"/>
      <c r="B30076"/>
      <c r="C30076"/>
      <c r="D30076"/>
      <c r="E30076"/>
      <c r="F30076"/>
      <c r="G30076"/>
      <c r="H30076" s="26"/>
      <c r="I30076" s="26"/>
      <c r="K30076"/>
      <c r="L30076"/>
      <c r="M30076"/>
      <c r="N30076"/>
      <c r="O30076"/>
      <c r="P30076"/>
      <c r="S30076"/>
    </row>
    <row r="30077" spans="1:19" x14ac:dyDescent="0.3">
      <c r="A30077" s="25"/>
      <c r="B30077"/>
      <c r="C30077"/>
      <c r="D30077"/>
      <c r="E30077"/>
      <c r="F30077"/>
      <c r="G30077"/>
      <c r="H30077" s="26"/>
      <c r="I30077" s="26"/>
      <c r="K30077"/>
      <c r="L30077"/>
      <c r="M30077"/>
      <c r="N30077"/>
      <c r="O30077"/>
      <c r="P30077"/>
      <c r="S30077"/>
    </row>
    <row r="30078" spans="1:19" x14ac:dyDescent="0.3">
      <c r="A30078" s="25"/>
      <c r="B30078"/>
      <c r="C30078"/>
      <c r="D30078"/>
      <c r="E30078"/>
      <c r="F30078"/>
      <c r="G30078"/>
      <c r="H30078" s="14"/>
      <c r="I30078" s="14"/>
      <c r="K30078"/>
      <c r="L30078"/>
      <c r="M30078"/>
      <c r="N30078"/>
      <c r="O30078"/>
      <c r="P30078"/>
      <c r="S30078"/>
    </row>
    <row r="30079" spans="1:19" x14ac:dyDescent="0.3">
      <c r="A30079" s="25"/>
      <c r="B30079"/>
      <c r="C30079"/>
      <c r="D30079"/>
      <c r="E30079"/>
      <c r="F30079"/>
      <c r="G30079"/>
      <c r="H30079" s="14"/>
      <c r="I30079" s="14"/>
      <c r="K30079"/>
      <c r="L30079"/>
      <c r="M30079"/>
      <c r="N30079"/>
      <c r="O30079"/>
      <c r="P30079"/>
      <c r="S30079"/>
    </row>
    <row r="30080" spans="1:19" x14ac:dyDescent="0.3">
      <c r="A30080" s="25"/>
      <c r="B30080"/>
      <c r="C30080"/>
      <c r="D30080"/>
      <c r="E30080"/>
      <c r="F30080"/>
      <c r="G30080"/>
      <c r="H30080"/>
      <c r="I30080"/>
      <c r="K30080"/>
      <c r="L30080"/>
      <c r="M30080"/>
      <c r="N30080"/>
      <c r="O30080"/>
      <c r="P30080"/>
      <c r="S30080"/>
    </row>
    <row r="30081" spans="1:19" x14ac:dyDescent="0.3">
      <c r="A30081" s="25"/>
      <c r="B30081"/>
      <c r="C30081"/>
      <c r="D30081"/>
      <c r="E30081"/>
      <c r="F30081"/>
      <c r="G30081"/>
      <c r="H30081"/>
      <c r="I30081"/>
      <c r="K30081"/>
      <c r="L30081"/>
      <c r="M30081"/>
      <c r="N30081"/>
      <c r="O30081"/>
      <c r="P30081"/>
      <c r="S30081"/>
    </row>
    <row r="30082" spans="1:19" x14ac:dyDescent="0.3">
      <c r="A30082" s="25"/>
      <c r="B30082"/>
      <c r="C30082"/>
      <c r="D30082"/>
      <c r="E30082"/>
      <c r="F30082"/>
      <c r="G30082"/>
      <c r="H30082" s="26"/>
      <c r="I30082" s="26"/>
      <c r="K30082"/>
      <c r="L30082"/>
      <c r="M30082"/>
      <c r="N30082"/>
      <c r="O30082"/>
      <c r="P30082"/>
      <c r="S30082"/>
    </row>
    <row r="30083" spans="1:19" x14ac:dyDescent="0.3">
      <c r="A30083" s="25"/>
      <c r="B30083"/>
      <c r="C30083"/>
      <c r="D30083"/>
      <c r="E30083"/>
      <c r="F30083"/>
      <c r="G30083"/>
      <c r="H30083" s="26"/>
      <c r="I30083" s="26"/>
      <c r="K30083"/>
      <c r="L30083"/>
      <c r="M30083"/>
      <c r="N30083"/>
      <c r="O30083"/>
      <c r="P30083"/>
      <c r="S30083"/>
    </row>
    <row r="30084" spans="1:19" x14ac:dyDescent="0.3">
      <c r="A30084" s="25"/>
      <c r="B30084"/>
      <c r="C30084"/>
      <c r="D30084"/>
      <c r="E30084"/>
      <c r="F30084"/>
      <c r="G30084"/>
      <c r="H30084" s="26"/>
      <c r="I30084" s="26"/>
      <c r="K30084"/>
      <c r="L30084"/>
      <c r="M30084"/>
      <c r="N30084"/>
      <c r="O30084"/>
      <c r="P30084"/>
      <c r="S30084"/>
    </row>
    <row r="30085" spans="1:19" x14ac:dyDescent="0.3">
      <c r="A30085" s="25"/>
      <c r="B30085"/>
      <c r="C30085"/>
      <c r="D30085"/>
      <c r="E30085"/>
      <c r="F30085"/>
      <c r="G30085"/>
      <c r="H30085" s="26"/>
      <c r="I30085" s="26"/>
      <c r="K30085"/>
      <c r="L30085"/>
      <c r="M30085"/>
      <c r="N30085"/>
      <c r="O30085"/>
      <c r="P30085"/>
      <c r="S30085"/>
    </row>
    <row r="30086" spans="1:19" x14ac:dyDescent="0.3">
      <c r="A30086" s="25"/>
      <c r="B30086"/>
      <c r="C30086"/>
      <c r="D30086"/>
      <c r="E30086"/>
      <c r="F30086"/>
      <c r="G30086"/>
      <c r="H30086"/>
      <c r="I30086"/>
      <c r="K30086"/>
      <c r="L30086"/>
      <c r="M30086"/>
      <c r="N30086"/>
      <c r="O30086"/>
      <c r="P30086"/>
      <c r="S30086"/>
    </row>
    <row r="30087" spans="1:19" x14ac:dyDescent="0.3">
      <c r="A30087" s="25"/>
      <c r="B30087"/>
      <c r="C30087"/>
      <c r="D30087"/>
      <c r="E30087"/>
      <c r="F30087"/>
      <c r="G30087"/>
      <c r="H30087"/>
      <c r="I30087"/>
      <c r="K30087"/>
      <c r="L30087"/>
      <c r="M30087"/>
      <c r="N30087"/>
      <c r="O30087"/>
      <c r="P30087"/>
      <c r="S30087"/>
    </row>
    <row r="30088" spans="1:19" x14ac:dyDescent="0.3">
      <c r="A30088" s="25"/>
      <c r="B30088"/>
      <c r="C30088"/>
      <c r="D30088"/>
      <c r="E30088"/>
      <c r="F30088"/>
      <c r="G30088"/>
      <c r="H30088"/>
      <c r="I30088"/>
      <c r="K30088"/>
      <c r="L30088"/>
      <c r="M30088"/>
      <c r="N30088"/>
      <c r="O30088"/>
      <c r="P30088"/>
      <c r="S30088"/>
    </row>
    <row r="30089" spans="1:19" x14ac:dyDescent="0.3">
      <c r="A30089" s="25"/>
      <c r="B30089"/>
      <c r="C30089"/>
      <c r="D30089"/>
      <c r="E30089"/>
      <c r="F30089"/>
      <c r="G30089"/>
      <c r="H30089"/>
      <c r="I30089"/>
      <c r="K30089"/>
      <c r="L30089"/>
      <c r="M30089"/>
      <c r="N30089"/>
      <c r="O30089"/>
      <c r="P30089"/>
      <c r="S30089"/>
    </row>
    <row r="30090" spans="1:19" x14ac:dyDescent="0.3">
      <c r="A30090" s="25"/>
      <c r="B30090"/>
      <c r="C30090"/>
      <c r="D30090"/>
      <c r="E30090"/>
      <c r="F30090"/>
      <c r="G30090"/>
      <c r="H30090"/>
      <c r="I30090"/>
      <c r="K30090"/>
      <c r="L30090"/>
      <c r="M30090"/>
      <c r="N30090"/>
      <c r="O30090"/>
      <c r="P30090"/>
      <c r="S30090"/>
    </row>
    <row r="30091" spans="1:19" x14ac:dyDescent="0.3">
      <c r="A30091" s="25"/>
      <c r="B30091"/>
      <c r="C30091"/>
      <c r="D30091"/>
      <c r="E30091"/>
      <c r="F30091"/>
      <c r="G30091"/>
      <c r="H30091"/>
      <c r="I30091"/>
      <c r="K30091"/>
      <c r="L30091"/>
      <c r="M30091"/>
      <c r="N30091"/>
      <c r="O30091"/>
      <c r="P30091"/>
      <c r="S30091"/>
    </row>
    <row r="30092" spans="1:19" x14ac:dyDescent="0.3">
      <c r="A30092" s="25"/>
      <c r="B30092"/>
      <c r="C30092"/>
      <c r="D30092"/>
      <c r="E30092"/>
      <c r="F30092"/>
      <c r="G30092"/>
      <c r="H30092"/>
      <c r="I30092"/>
      <c r="K30092"/>
      <c r="L30092"/>
      <c r="M30092"/>
      <c r="N30092"/>
      <c r="O30092"/>
      <c r="P30092"/>
      <c r="S30092"/>
    </row>
    <row r="30093" spans="1:19" x14ac:dyDescent="0.3">
      <c r="A30093" s="25"/>
      <c r="B30093"/>
      <c r="C30093"/>
      <c r="D30093"/>
      <c r="E30093"/>
      <c r="F30093"/>
      <c r="G30093"/>
      <c r="H30093"/>
      <c r="I30093"/>
      <c r="K30093"/>
      <c r="L30093"/>
      <c r="M30093"/>
      <c r="N30093"/>
      <c r="O30093"/>
      <c r="P30093"/>
      <c r="S30093"/>
    </row>
    <row r="30094" spans="1:19" x14ac:dyDescent="0.3">
      <c r="A30094" s="25"/>
      <c r="B30094"/>
      <c r="C30094"/>
      <c r="D30094"/>
      <c r="E30094"/>
      <c r="F30094"/>
      <c r="G30094"/>
      <c r="H30094"/>
      <c r="I30094"/>
      <c r="K30094"/>
      <c r="L30094"/>
      <c r="M30094"/>
      <c r="N30094"/>
      <c r="O30094"/>
      <c r="P30094"/>
      <c r="S30094"/>
    </row>
    <row r="30095" spans="1:19" x14ac:dyDescent="0.3">
      <c r="A30095" s="25"/>
      <c r="B30095"/>
      <c r="C30095"/>
      <c r="D30095"/>
      <c r="E30095"/>
      <c r="F30095"/>
      <c r="G30095"/>
      <c r="H30095"/>
      <c r="I30095"/>
      <c r="K30095"/>
      <c r="L30095"/>
      <c r="M30095"/>
      <c r="N30095"/>
      <c r="O30095"/>
      <c r="P30095"/>
      <c r="S30095"/>
    </row>
    <row r="30096" spans="1:19" x14ac:dyDescent="0.3">
      <c r="A30096" s="25"/>
      <c r="B30096"/>
      <c r="C30096"/>
      <c r="D30096"/>
      <c r="E30096"/>
      <c r="F30096"/>
      <c r="G30096"/>
      <c r="H30096"/>
      <c r="I30096"/>
      <c r="K30096"/>
      <c r="L30096"/>
      <c r="M30096"/>
      <c r="N30096"/>
      <c r="O30096"/>
      <c r="P30096"/>
      <c r="S30096"/>
    </row>
    <row r="30097" spans="1:19" x14ac:dyDescent="0.3">
      <c r="A30097" s="25"/>
      <c r="B30097"/>
      <c r="C30097"/>
      <c r="D30097"/>
      <c r="E30097"/>
      <c r="F30097"/>
      <c r="G30097"/>
      <c r="H30097"/>
      <c r="I30097"/>
      <c r="K30097"/>
      <c r="L30097"/>
      <c r="M30097"/>
      <c r="N30097"/>
      <c r="O30097"/>
      <c r="P30097"/>
      <c r="S30097"/>
    </row>
    <row r="30098" spans="1:19" x14ac:dyDescent="0.3">
      <c r="A30098" s="25"/>
      <c r="B30098"/>
      <c r="C30098"/>
      <c r="D30098"/>
      <c r="E30098"/>
      <c r="F30098"/>
      <c r="G30098"/>
      <c r="H30098"/>
      <c r="I30098"/>
      <c r="K30098"/>
      <c r="L30098"/>
      <c r="M30098"/>
      <c r="N30098"/>
      <c r="O30098"/>
      <c r="P30098"/>
      <c r="S30098"/>
    </row>
    <row r="30099" spans="1:19" x14ac:dyDescent="0.3">
      <c r="A30099" s="25"/>
      <c r="B30099"/>
      <c r="C30099"/>
      <c r="D30099"/>
      <c r="E30099"/>
      <c r="F30099"/>
      <c r="G30099"/>
      <c r="H30099"/>
      <c r="I30099"/>
      <c r="K30099"/>
      <c r="L30099"/>
      <c r="M30099"/>
      <c r="N30099"/>
      <c r="O30099"/>
      <c r="P30099"/>
      <c r="S30099"/>
    </row>
    <row r="30100" spans="1:19" x14ac:dyDescent="0.3">
      <c r="A30100" s="25"/>
      <c r="B30100"/>
      <c r="C30100"/>
      <c r="D30100"/>
      <c r="E30100"/>
      <c r="F30100"/>
      <c r="G30100"/>
      <c r="H30100"/>
      <c r="I30100"/>
      <c r="K30100"/>
      <c r="L30100"/>
      <c r="M30100"/>
      <c r="N30100"/>
      <c r="O30100"/>
      <c r="P30100"/>
      <c r="S30100"/>
    </row>
    <row r="30101" spans="1:19" x14ac:dyDescent="0.3">
      <c r="A30101" s="25"/>
      <c r="B30101"/>
      <c r="C30101"/>
      <c r="D30101"/>
      <c r="E30101"/>
      <c r="F30101"/>
      <c r="G30101"/>
      <c r="H30101"/>
      <c r="I30101"/>
      <c r="K30101"/>
      <c r="L30101"/>
      <c r="M30101"/>
      <c r="N30101"/>
      <c r="O30101"/>
      <c r="P30101"/>
      <c r="S30101"/>
    </row>
    <row r="30102" spans="1:19" x14ac:dyDescent="0.3">
      <c r="A30102" s="25"/>
      <c r="B30102"/>
      <c r="C30102"/>
      <c r="D30102"/>
      <c r="E30102"/>
      <c r="F30102"/>
      <c r="G30102"/>
      <c r="H30102"/>
      <c r="I30102"/>
      <c r="K30102"/>
      <c r="L30102"/>
      <c r="M30102"/>
      <c r="N30102"/>
      <c r="O30102"/>
      <c r="P30102"/>
      <c r="S30102"/>
    </row>
    <row r="30103" spans="1:19" x14ac:dyDescent="0.3">
      <c r="A30103" s="25"/>
      <c r="B30103"/>
      <c r="C30103"/>
      <c r="D30103"/>
      <c r="E30103"/>
      <c r="F30103"/>
      <c r="G30103"/>
      <c r="H30103"/>
      <c r="I30103"/>
      <c r="K30103"/>
      <c r="L30103"/>
      <c r="M30103"/>
      <c r="N30103"/>
      <c r="O30103"/>
      <c r="P30103"/>
      <c r="S30103"/>
    </row>
    <row r="30104" spans="1:19" x14ac:dyDescent="0.3">
      <c r="A30104" s="25"/>
      <c r="B30104"/>
      <c r="C30104"/>
      <c r="D30104"/>
      <c r="E30104"/>
      <c r="F30104"/>
      <c r="G30104"/>
      <c r="H30104"/>
      <c r="I30104"/>
      <c r="K30104"/>
      <c r="L30104"/>
      <c r="M30104"/>
      <c r="N30104"/>
      <c r="O30104"/>
      <c r="P30104"/>
      <c r="S30104"/>
    </row>
    <row r="30105" spans="1:19" x14ac:dyDescent="0.3">
      <c r="A30105" s="25"/>
      <c r="B30105"/>
      <c r="C30105"/>
      <c r="D30105"/>
      <c r="E30105"/>
      <c r="F30105"/>
      <c r="G30105"/>
      <c r="H30105"/>
      <c r="I30105"/>
      <c r="K30105"/>
      <c r="L30105"/>
      <c r="M30105"/>
      <c r="N30105"/>
      <c r="O30105"/>
      <c r="P30105"/>
      <c r="S30105"/>
    </row>
    <row r="30106" spans="1:19" x14ac:dyDescent="0.3">
      <c r="A30106" s="25"/>
      <c r="B30106"/>
      <c r="C30106"/>
      <c r="D30106"/>
      <c r="E30106"/>
      <c r="F30106"/>
      <c r="G30106"/>
      <c r="H30106"/>
      <c r="I30106"/>
      <c r="K30106"/>
      <c r="L30106"/>
      <c r="M30106"/>
      <c r="N30106"/>
      <c r="O30106"/>
      <c r="P30106"/>
      <c r="S30106"/>
    </row>
    <row r="30107" spans="1:19" x14ac:dyDescent="0.3">
      <c r="A30107" s="25"/>
      <c r="B30107"/>
      <c r="C30107"/>
      <c r="D30107"/>
      <c r="E30107"/>
      <c r="F30107"/>
      <c r="G30107"/>
      <c r="H30107"/>
      <c r="I30107"/>
      <c r="K30107"/>
      <c r="L30107"/>
      <c r="M30107"/>
      <c r="N30107"/>
      <c r="O30107"/>
      <c r="P30107"/>
      <c r="S30107"/>
    </row>
    <row r="30108" spans="1:19" x14ac:dyDescent="0.3">
      <c r="A30108" s="25"/>
      <c r="B30108"/>
      <c r="C30108"/>
      <c r="D30108"/>
      <c r="E30108"/>
      <c r="F30108"/>
      <c r="G30108"/>
      <c r="H30108"/>
      <c r="I30108"/>
      <c r="K30108"/>
      <c r="L30108"/>
      <c r="M30108"/>
      <c r="N30108"/>
      <c r="O30108"/>
      <c r="P30108"/>
      <c r="S30108"/>
    </row>
    <row r="30109" spans="1:19" x14ac:dyDescent="0.3">
      <c r="A30109" s="25"/>
      <c r="B30109"/>
      <c r="C30109"/>
      <c r="D30109"/>
      <c r="E30109"/>
      <c r="F30109"/>
      <c r="G30109"/>
      <c r="H30109"/>
      <c r="I30109"/>
      <c r="K30109"/>
      <c r="L30109"/>
      <c r="M30109"/>
      <c r="N30109"/>
      <c r="O30109"/>
      <c r="P30109"/>
      <c r="S30109"/>
    </row>
    <row r="30110" spans="1:19" x14ac:dyDescent="0.3">
      <c r="A30110" s="25"/>
      <c r="B30110"/>
      <c r="C30110"/>
      <c r="D30110"/>
      <c r="E30110"/>
      <c r="F30110"/>
      <c r="G30110"/>
      <c r="H30110"/>
      <c r="I30110"/>
      <c r="K30110"/>
      <c r="L30110"/>
      <c r="M30110"/>
      <c r="N30110"/>
      <c r="O30110"/>
      <c r="P30110"/>
      <c r="S30110"/>
    </row>
    <row r="30111" spans="1:19" x14ac:dyDescent="0.3">
      <c r="A30111" s="25"/>
      <c r="B30111"/>
      <c r="C30111"/>
      <c r="D30111"/>
      <c r="E30111"/>
      <c r="F30111"/>
      <c r="G30111"/>
      <c r="H30111"/>
      <c r="I30111"/>
      <c r="K30111"/>
      <c r="L30111"/>
      <c r="M30111"/>
      <c r="N30111"/>
      <c r="O30111"/>
      <c r="P30111"/>
      <c r="S30111"/>
    </row>
    <row r="30112" spans="1:19" x14ac:dyDescent="0.3">
      <c r="A30112" s="25"/>
      <c r="B30112"/>
      <c r="C30112"/>
      <c r="D30112"/>
      <c r="E30112"/>
      <c r="F30112"/>
      <c r="G30112"/>
      <c r="H30112"/>
      <c r="I30112"/>
      <c r="K30112"/>
      <c r="L30112"/>
      <c r="M30112"/>
      <c r="N30112"/>
      <c r="O30112"/>
      <c r="P30112"/>
      <c r="S30112"/>
    </row>
    <row r="30113" spans="1:19" x14ac:dyDescent="0.3">
      <c r="A30113" s="25"/>
      <c r="B30113"/>
      <c r="C30113"/>
      <c r="D30113"/>
      <c r="E30113"/>
      <c r="F30113"/>
      <c r="G30113"/>
      <c r="H30113"/>
      <c r="I30113"/>
      <c r="K30113"/>
      <c r="L30113"/>
      <c r="M30113"/>
      <c r="N30113"/>
      <c r="O30113"/>
      <c r="P30113"/>
      <c r="S30113"/>
    </row>
    <row r="30114" spans="1:19" x14ac:dyDescent="0.3">
      <c r="A30114" s="25"/>
      <c r="B30114"/>
      <c r="C30114"/>
      <c r="D30114"/>
      <c r="E30114"/>
      <c r="F30114"/>
      <c r="G30114"/>
      <c r="H30114"/>
      <c r="I30114"/>
      <c r="K30114"/>
      <c r="L30114"/>
      <c r="M30114"/>
      <c r="N30114"/>
      <c r="O30114"/>
      <c r="P30114"/>
      <c r="S30114"/>
    </row>
    <row r="30115" spans="1:19" x14ac:dyDescent="0.3">
      <c r="A30115" s="25"/>
      <c r="B30115"/>
      <c r="C30115"/>
      <c r="D30115"/>
      <c r="E30115"/>
      <c r="F30115"/>
      <c r="G30115"/>
      <c r="H30115"/>
      <c r="I30115"/>
      <c r="K30115"/>
      <c r="L30115"/>
      <c r="M30115"/>
      <c r="N30115"/>
      <c r="O30115"/>
      <c r="P30115"/>
      <c r="S30115"/>
    </row>
    <row r="30116" spans="1:19" x14ac:dyDescent="0.3">
      <c r="A30116" s="25"/>
      <c r="B30116"/>
      <c r="C30116"/>
      <c r="D30116"/>
      <c r="E30116"/>
      <c r="F30116"/>
      <c r="G30116"/>
      <c r="H30116"/>
      <c r="I30116"/>
      <c r="K30116"/>
      <c r="L30116"/>
      <c r="M30116"/>
      <c r="N30116"/>
      <c r="O30116"/>
      <c r="P30116"/>
      <c r="S30116"/>
    </row>
    <row r="30117" spans="1:19" x14ac:dyDescent="0.3">
      <c r="A30117" s="25"/>
      <c r="B30117"/>
      <c r="C30117"/>
      <c r="D30117"/>
      <c r="E30117"/>
      <c r="F30117"/>
      <c r="G30117"/>
      <c r="H30117"/>
      <c r="I30117"/>
      <c r="K30117"/>
      <c r="L30117"/>
      <c r="M30117"/>
      <c r="N30117"/>
      <c r="O30117"/>
      <c r="P30117"/>
      <c r="S30117"/>
    </row>
    <row r="30118" spans="1:19" x14ac:dyDescent="0.3">
      <c r="A30118" s="25"/>
      <c r="B30118"/>
      <c r="C30118"/>
      <c r="D30118"/>
      <c r="E30118"/>
      <c r="F30118"/>
      <c r="G30118"/>
      <c r="H30118"/>
      <c r="I30118"/>
      <c r="K30118"/>
      <c r="L30118"/>
      <c r="M30118"/>
      <c r="N30118"/>
      <c r="O30118"/>
      <c r="P30118"/>
      <c r="S30118"/>
    </row>
    <row r="30119" spans="1:19" x14ac:dyDescent="0.3">
      <c r="A30119" s="25"/>
      <c r="B30119"/>
      <c r="C30119"/>
      <c r="D30119"/>
      <c r="E30119"/>
      <c r="F30119"/>
      <c r="G30119"/>
      <c r="H30119"/>
      <c r="I30119"/>
      <c r="K30119"/>
      <c r="L30119"/>
      <c r="M30119"/>
      <c r="N30119"/>
      <c r="O30119"/>
      <c r="P30119"/>
      <c r="S30119"/>
    </row>
    <row r="30120" spans="1:19" x14ac:dyDescent="0.3">
      <c r="A30120" s="25"/>
      <c r="B30120"/>
      <c r="C30120"/>
      <c r="D30120"/>
      <c r="E30120"/>
      <c r="F30120"/>
      <c r="G30120"/>
      <c r="H30120"/>
      <c r="I30120"/>
      <c r="K30120"/>
      <c r="L30120"/>
      <c r="M30120"/>
      <c r="N30120"/>
      <c r="O30120"/>
      <c r="P30120"/>
      <c r="S30120"/>
    </row>
    <row r="30121" spans="1:19" x14ac:dyDescent="0.3">
      <c r="A30121" s="25"/>
      <c r="B30121"/>
      <c r="C30121"/>
      <c r="D30121"/>
      <c r="E30121"/>
      <c r="F30121"/>
      <c r="G30121"/>
      <c r="H30121"/>
      <c r="I30121"/>
      <c r="K30121"/>
      <c r="L30121"/>
      <c r="M30121"/>
      <c r="N30121"/>
      <c r="O30121"/>
      <c r="P30121"/>
      <c r="S30121"/>
    </row>
    <row r="30122" spans="1:19" x14ac:dyDescent="0.3">
      <c r="A30122" s="25"/>
      <c r="B30122"/>
      <c r="C30122"/>
      <c r="D30122"/>
      <c r="E30122"/>
      <c r="F30122"/>
      <c r="G30122"/>
      <c r="H30122"/>
      <c r="I30122"/>
      <c r="K30122"/>
      <c r="L30122"/>
      <c r="M30122"/>
      <c r="N30122"/>
      <c r="O30122"/>
      <c r="P30122"/>
      <c r="S30122"/>
    </row>
    <row r="30123" spans="1:19" x14ac:dyDescent="0.3">
      <c r="A30123" s="25"/>
      <c r="B30123"/>
      <c r="C30123"/>
      <c r="D30123"/>
      <c r="E30123"/>
      <c r="F30123"/>
      <c r="G30123"/>
      <c r="H30123"/>
      <c r="I30123"/>
      <c r="K30123"/>
      <c r="L30123"/>
      <c r="M30123"/>
      <c r="N30123"/>
      <c r="O30123"/>
      <c r="P30123"/>
      <c r="S30123"/>
    </row>
    <row r="30124" spans="1:19" x14ac:dyDescent="0.3">
      <c r="A30124" s="25"/>
      <c r="B30124"/>
      <c r="C30124"/>
      <c r="D30124"/>
      <c r="E30124"/>
      <c r="F30124"/>
      <c r="G30124"/>
      <c r="H30124"/>
      <c r="I30124"/>
      <c r="K30124"/>
      <c r="L30124"/>
      <c r="M30124"/>
      <c r="N30124"/>
      <c r="O30124"/>
      <c r="P30124"/>
      <c r="S30124"/>
    </row>
    <row r="30125" spans="1:19" x14ac:dyDescent="0.3">
      <c r="A30125" s="25"/>
      <c r="B30125"/>
      <c r="C30125"/>
      <c r="D30125"/>
      <c r="E30125"/>
      <c r="F30125"/>
      <c r="G30125"/>
      <c r="H30125"/>
      <c r="I30125"/>
      <c r="K30125"/>
      <c r="L30125"/>
      <c r="M30125"/>
      <c r="N30125"/>
      <c r="O30125"/>
      <c r="P30125"/>
      <c r="S30125"/>
    </row>
    <row r="30126" spans="1:19" x14ac:dyDescent="0.3">
      <c r="A30126" s="25"/>
      <c r="B30126"/>
      <c r="C30126"/>
      <c r="D30126"/>
      <c r="E30126"/>
      <c r="F30126"/>
      <c r="G30126"/>
      <c r="H30126"/>
      <c r="I30126"/>
      <c r="K30126"/>
      <c r="L30126"/>
      <c r="M30126"/>
      <c r="N30126"/>
      <c r="O30126"/>
      <c r="P30126"/>
      <c r="S30126"/>
    </row>
    <row r="30127" spans="1:19" x14ac:dyDescent="0.3">
      <c r="A30127" s="25"/>
      <c r="B30127"/>
      <c r="C30127"/>
      <c r="D30127"/>
      <c r="E30127"/>
      <c r="F30127"/>
      <c r="G30127"/>
      <c r="H30127"/>
      <c r="I30127"/>
      <c r="K30127"/>
      <c r="L30127"/>
      <c r="M30127"/>
      <c r="N30127"/>
      <c r="O30127"/>
      <c r="P30127"/>
      <c r="S30127"/>
    </row>
    <row r="30128" spans="1:19" x14ac:dyDescent="0.3">
      <c r="A30128" s="25"/>
      <c r="B30128"/>
      <c r="C30128"/>
      <c r="D30128"/>
      <c r="E30128"/>
      <c r="F30128"/>
      <c r="G30128"/>
      <c r="H30128"/>
      <c r="I30128"/>
      <c r="K30128"/>
      <c r="L30128"/>
      <c r="M30128"/>
      <c r="N30128"/>
      <c r="O30128"/>
      <c r="P30128"/>
      <c r="S30128"/>
    </row>
    <row r="30129" spans="1:19" x14ac:dyDescent="0.3">
      <c r="A30129" s="25"/>
      <c r="B30129"/>
      <c r="C30129"/>
      <c r="D30129"/>
      <c r="E30129"/>
      <c r="F30129"/>
      <c r="G30129"/>
      <c r="H30129" s="26"/>
      <c r="I30129" s="26"/>
      <c r="K30129"/>
      <c r="L30129"/>
      <c r="M30129"/>
      <c r="N30129"/>
      <c r="O30129"/>
      <c r="P30129"/>
      <c r="S30129"/>
    </row>
    <row r="30130" spans="1:19" x14ac:dyDescent="0.3">
      <c r="A30130" s="25"/>
      <c r="B30130"/>
      <c r="C30130"/>
      <c r="D30130"/>
      <c r="E30130"/>
      <c r="F30130"/>
      <c r="G30130"/>
      <c r="H30130" s="26"/>
      <c r="I30130" s="26"/>
      <c r="K30130"/>
      <c r="L30130"/>
      <c r="M30130"/>
      <c r="N30130"/>
      <c r="O30130"/>
      <c r="P30130"/>
      <c r="S30130"/>
    </row>
    <row r="30131" spans="1:19" x14ac:dyDescent="0.3">
      <c r="A30131" s="25"/>
      <c r="B30131"/>
      <c r="C30131"/>
      <c r="D30131"/>
      <c r="E30131"/>
      <c r="F30131"/>
      <c r="G30131"/>
      <c r="H30131" s="26"/>
      <c r="I30131" s="26"/>
      <c r="K30131"/>
      <c r="L30131"/>
      <c r="M30131"/>
      <c r="N30131"/>
      <c r="O30131"/>
      <c r="P30131"/>
      <c r="S30131"/>
    </row>
    <row r="30132" spans="1:19" x14ac:dyDescent="0.3">
      <c r="A30132" s="25"/>
      <c r="B30132"/>
      <c r="C30132"/>
      <c r="D30132"/>
      <c r="E30132"/>
      <c r="F30132"/>
      <c r="G30132"/>
      <c r="H30132"/>
      <c r="I30132"/>
      <c r="K30132"/>
      <c r="L30132"/>
      <c r="M30132"/>
      <c r="N30132"/>
      <c r="O30132"/>
      <c r="P30132"/>
      <c r="S30132"/>
    </row>
    <row r="30133" spans="1:19" x14ac:dyDescent="0.3">
      <c r="A30133" s="25"/>
      <c r="B30133"/>
      <c r="C30133"/>
      <c r="D30133"/>
      <c r="E30133"/>
      <c r="F30133"/>
      <c r="G30133"/>
      <c r="H30133"/>
      <c r="I30133"/>
      <c r="K30133"/>
      <c r="L30133"/>
      <c r="M30133"/>
      <c r="N30133"/>
      <c r="O30133"/>
      <c r="P30133"/>
      <c r="S30133"/>
    </row>
    <row r="30134" spans="1:19" x14ac:dyDescent="0.3">
      <c r="A30134" s="25"/>
      <c r="B30134"/>
      <c r="C30134"/>
      <c r="D30134"/>
      <c r="E30134"/>
      <c r="F30134"/>
      <c r="G30134"/>
      <c r="H30134"/>
      <c r="I30134"/>
      <c r="K30134"/>
      <c r="L30134"/>
      <c r="M30134"/>
      <c r="N30134"/>
      <c r="O30134"/>
      <c r="P30134"/>
      <c r="S30134"/>
    </row>
    <row r="30135" spans="1:19" x14ac:dyDescent="0.3">
      <c r="A30135" s="25"/>
      <c r="B30135"/>
      <c r="C30135"/>
      <c r="D30135"/>
      <c r="E30135"/>
      <c r="F30135"/>
      <c r="G30135"/>
      <c r="H30135"/>
      <c r="I30135"/>
      <c r="K30135"/>
      <c r="L30135"/>
      <c r="M30135"/>
      <c r="N30135"/>
      <c r="O30135"/>
      <c r="P30135"/>
      <c r="S30135"/>
    </row>
    <row r="30136" spans="1:19" x14ac:dyDescent="0.3">
      <c r="A30136" s="25"/>
      <c r="B30136"/>
      <c r="C30136"/>
      <c r="D30136"/>
      <c r="E30136"/>
      <c r="F30136"/>
      <c r="G30136"/>
      <c r="H30136"/>
      <c r="I30136"/>
      <c r="K30136"/>
      <c r="L30136"/>
      <c r="M30136"/>
      <c r="N30136"/>
      <c r="O30136"/>
      <c r="P30136"/>
      <c r="S30136"/>
    </row>
    <row r="30137" spans="1:19" x14ac:dyDescent="0.3">
      <c r="A30137" s="25"/>
      <c r="B30137"/>
      <c r="C30137"/>
      <c r="D30137"/>
      <c r="E30137"/>
      <c r="F30137"/>
      <c r="G30137"/>
      <c r="H30137"/>
      <c r="I30137"/>
      <c r="K30137"/>
      <c r="L30137"/>
      <c r="M30137"/>
      <c r="N30137"/>
      <c r="O30137"/>
      <c r="P30137"/>
      <c r="S30137"/>
    </row>
    <row r="30138" spans="1:19" x14ac:dyDescent="0.3">
      <c r="A30138" s="25"/>
      <c r="B30138"/>
      <c r="C30138"/>
      <c r="D30138"/>
      <c r="E30138"/>
      <c r="F30138"/>
      <c r="G30138"/>
      <c r="H30138"/>
      <c r="I30138"/>
      <c r="K30138"/>
      <c r="L30138"/>
      <c r="M30138"/>
      <c r="N30138"/>
      <c r="O30138"/>
      <c r="P30138"/>
      <c r="S30138"/>
    </row>
    <row r="30139" spans="1:19" x14ac:dyDescent="0.3">
      <c r="A30139" s="25"/>
      <c r="B30139"/>
      <c r="C30139"/>
      <c r="D30139"/>
      <c r="E30139"/>
      <c r="F30139"/>
      <c r="G30139"/>
      <c r="H30139"/>
      <c r="I30139"/>
      <c r="K30139"/>
      <c r="L30139"/>
      <c r="M30139"/>
      <c r="N30139"/>
      <c r="O30139"/>
      <c r="P30139"/>
      <c r="S30139"/>
    </row>
    <row r="30140" spans="1:19" x14ac:dyDescent="0.3">
      <c r="A30140" s="25"/>
      <c r="B30140"/>
      <c r="C30140"/>
      <c r="D30140"/>
      <c r="E30140"/>
      <c r="F30140"/>
      <c r="G30140"/>
      <c r="H30140"/>
      <c r="I30140"/>
      <c r="K30140"/>
      <c r="L30140"/>
      <c r="M30140"/>
      <c r="N30140"/>
      <c r="O30140"/>
      <c r="P30140"/>
      <c r="S30140"/>
    </row>
    <row r="30141" spans="1:19" x14ac:dyDescent="0.3">
      <c r="A30141" s="25"/>
      <c r="B30141"/>
      <c r="C30141"/>
      <c r="D30141"/>
      <c r="E30141"/>
      <c r="F30141"/>
      <c r="G30141"/>
      <c r="H30141"/>
      <c r="I30141"/>
      <c r="K30141"/>
      <c r="L30141"/>
      <c r="M30141"/>
      <c r="N30141"/>
      <c r="O30141"/>
      <c r="P30141"/>
      <c r="S30141"/>
    </row>
    <row r="30142" spans="1:19" x14ac:dyDescent="0.3">
      <c r="A30142" s="25"/>
      <c r="B30142"/>
      <c r="C30142"/>
      <c r="D30142"/>
      <c r="E30142"/>
      <c r="F30142"/>
      <c r="G30142"/>
      <c r="H30142"/>
      <c r="I30142"/>
      <c r="K30142"/>
      <c r="L30142"/>
      <c r="M30142"/>
      <c r="N30142"/>
      <c r="O30142"/>
      <c r="P30142"/>
      <c r="S30142"/>
    </row>
    <row r="30143" spans="1:19" x14ac:dyDescent="0.3">
      <c r="A30143" s="25"/>
      <c r="B30143"/>
      <c r="C30143"/>
      <c r="D30143"/>
      <c r="E30143"/>
      <c r="F30143"/>
      <c r="G30143"/>
      <c r="H30143"/>
      <c r="I30143"/>
      <c r="K30143"/>
      <c r="L30143"/>
      <c r="M30143"/>
      <c r="N30143"/>
      <c r="O30143"/>
      <c r="P30143"/>
      <c r="S30143"/>
    </row>
    <row r="30144" spans="1:19" x14ac:dyDescent="0.3">
      <c r="A30144" s="25"/>
      <c r="B30144"/>
      <c r="C30144"/>
      <c r="D30144"/>
      <c r="E30144"/>
      <c r="F30144"/>
      <c r="G30144"/>
      <c r="H30144"/>
      <c r="I30144"/>
      <c r="K30144"/>
      <c r="L30144"/>
      <c r="M30144"/>
      <c r="N30144"/>
      <c r="O30144"/>
      <c r="P30144"/>
      <c r="S30144"/>
    </row>
    <row r="30145" spans="1:19" x14ac:dyDescent="0.3">
      <c r="A30145" s="25"/>
      <c r="B30145"/>
      <c r="C30145"/>
      <c r="D30145"/>
      <c r="E30145"/>
      <c r="F30145"/>
      <c r="G30145"/>
      <c r="H30145"/>
      <c r="I30145"/>
      <c r="K30145"/>
      <c r="L30145"/>
      <c r="M30145"/>
      <c r="N30145"/>
      <c r="O30145"/>
      <c r="P30145"/>
      <c r="S30145"/>
    </row>
    <row r="30146" spans="1:19" x14ac:dyDescent="0.3">
      <c r="A30146" s="25"/>
      <c r="B30146"/>
      <c r="C30146"/>
      <c r="D30146"/>
      <c r="E30146"/>
      <c r="F30146"/>
      <c r="G30146"/>
      <c r="H30146"/>
      <c r="I30146"/>
      <c r="K30146"/>
      <c r="L30146"/>
      <c r="M30146"/>
      <c r="N30146"/>
      <c r="O30146"/>
      <c r="P30146"/>
      <c r="S30146"/>
    </row>
    <row r="30147" spans="1:19" x14ac:dyDescent="0.3">
      <c r="A30147" s="25"/>
      <c r="B30147"/>
      <c r="C30147"/>
      <c r="D30147"/>
      <c r="E30147"/>
      <c r="F30147"/>
      <c r="G30147"/>
      <c r="H30147"/>
      <c r="I30147"/>
      <c r="K30147"/>
      <c r="L30147"/>
      <c r="M30147"/>
      <c r="N30147"/>
      <c r="O30147"/>
      <c r="P30147"/>
      <c r="S30147"/>
    </row>
    <row r="30148" spans="1:19" x14ac:dyDescent="0.3">
      <c r="A30148" s="25"/>
      <c r="B30148"/>
      <c r="C30148"/>
      <c r="D30148"/>
      <c r="E30148"/>
      <c r="F30148"/>
      <c r="G30148"/>
      <c r="H30148"/>
      <c r="I30148"/>
      <c r="K30148"/>
      <c r="L30148"/>
      <c r="M30148"/>
      <c r="N30148"/>
      <c r="O30148"/>
      <c r="P30148"/>
      <c r="S30148"/>
    </row>
    <row r="30149" spans="1:19" x14ac:dyDescent="0.3">
      <c r="A30149" s="25"/>
      <c r="B30149"/>
      <c r="C30149"/>
      <c r="D30149"/>
      <c r="E30149"/>
      <c r="F30149"/>
      <c r="G30149"/>
      <c r="H30149"/>
      <c r="I30149"/>
      <c r="K30149"/>
      <c r="L30149"/>
      <c r="M30149"/>
      <c r="N30149"/>
      <c r="O30149"/>
      <c r="P30149"/>
      <c r="S30149"/>
    </row>
    <row r="30150" spans="1:19" x14ac:dyDescent="0.3">
      <c r="A30150" s="25"/>
      <c r="B30150"/>
      <c r="C30150"/>
      <c r="D30150"/>
      <c r="E30150"/>
      <c r="F30150"/>
      <c r="G30150"/>
      <c r="H30150"/>
      <c r="I30150"/>
      <c r="K30150"/>
      <c r="L30150"/>
      <c r="M30150"/>
      <c r="N30150"/>
      <c r="O30150"/>
      <c r="P30150"/>
      <c r="S30150"/>
    </row>
    <row r="30151" spans="1:19" x14ac:dyDescent="0.3">
      <c r="A30151" s="25"/>
      <c r="B30151"/>
      <c r="C30151"/>
      <c r="D30151"/>
      <c r="E30151"/>
      <c r="F30151"/>
      <c r="G30151"/>
      <c r="H30151"/>
      <c r="I30151"/>
      <c r="K30151"/>
      <c r="L30151"/>
      <c r="M30151"/>
      <c r="N30151"/>
      <c r="O30151"/>
      <c r="P30151"/>
      <c r="S30151"/>
    </row>
    <row r="30152" spans="1:19" x14ac:dyDescent="0.3">
      <c r="A30152" s="25"/>
      <c r="B30152"/>
      <c r="C30152"/>
      <c r="D30152"/>
      <c r="E30152"/>
      <c r="F30152"/>
      <c r="G30152"/>
      <c r="H30152"/>
      <c r="I30152"/>
      <c r="K30152"/>
      <c r="L30152"/>
      <c r="M30152"/>
      <c r="N30152"/>
      <c r="O30152"/>
      <c r="P30152"/>
      <c r="S30152"/>
    </row>
    <row r="30153" spans="1:19" x14ac:dyDescent="0.3">
      <c r="A30153" s="25"/>
      <c r="B30153"/>
      <c r="C30153"/>
      <c r="D30153"/>
      <c r="E30153"/>
      <c r="F30153"/>
      <c r="G30153"/>
      <c r="H30153"/>
      <c r="I30153"/>
      <c r="K30153"/>
      <c r="L30153"/>
      <c r="M30153"/>
      <c r="N30153"/>
      <c r="O30153"/>
      <c r="P30153"/>
      <c r="S30153"/>
    </row>
    <row r="30154" spans="1:19" x14ac:dyDescent="0.3">
      <c r="A30154" s="25"/>
      <c r="B30154"/>
      <c r="C30154"/>
      <c r="D30154"/>
      <c r="E30154"/>
      <c r="F30154"/>
      <c r="G30154"/>
      <c r="H30154"/>
      <c r="I30154"/>
      <c r="K30154"/>
      <c r="L30154"/>
      <c r="M30154"/>
      <c r="N30154"/>
      <c r="O30154"/>
      <c r="P30154"/>
      <c r="S30154"/>
    </row>
    <row r="30155" spans="1:19" x14ac:dyDescent="0.3">
      <c r="A30155" s="25"/>
      <c r="B30155"/>
      <c r="C30155"/>
      <c r="D30155"/>
      <c r="E30155"/>
      <c r="F30155"/>
      <c r="G30155"/>
      <c r="H30155"/>
      <c r="I30155"/>
      <c r="K30155"/>
      <c r="L30155"/>
      <c r="M30155"/>
      <c r="N30155"/>
      <c r="O30155"/>
      <c r="P30155"/>
      <c r="S30155"/>
    </row>
    <row r="30156" spans="1:19" x14ac:dyDescent="0.3">
      <c r="A30156" s="25"/>
      <c r="B30156"/>
      <c r="C30156"/>
      <c r="D30156"/>
      <c r="E30156"/>
      <c r="F30156"/>
      <c r="G30156"/>
      <c r="H30156"/>
      <c r="I30156"/>
      <c r="K30156"/>
      <c r="L30156"/>
      <c r="M30156"/>
      <c r="N30156"/>
      <c r="O30156"/>
      <c r="P30156"/>
      <c r="S30156"/>
    </row>
    <row r="30157" spans="1:19" x14ac:dyDescent="0.3">
      <c r="A30157" s="25"/>
      <c r="B30157"/>
      <c r="C30157"/>
      <c r="D30157"/>
      <c r="E30157"/>
      <c r="F30157"/>
      <c r="G30157"/>
      <c r="H30157"/>
      <c r="I30157"/>
      <c r="K30157"/>
      <c r="L30157"/>
      <c r="M30157"/>
      <c r="N30157"/>
      <c r="O30157"/>
      <c r="P30157"/>
      <c r="S30157"/>
    </row>
    <row r="30158" spans="1:19" x14ac:dyDescent="0.3">
      <c r="A30158" s="25"/>
      <c r="B30158"/>
      <c r="C30158"/>
      <c r="D30158"/>
      <c r="E30158"/>
      <c r="F30158"/>
      <c r="G30158"/>
      <c r="H30158"/>
      <c r="I30158"/>
      <c r="K30158"/>
      <c r="L30158"/>
      <c r="M30158"/>
      <c r="N30158"/>
      <c r="O30158"/>
      <c r="P30158"/>
      <c r="S30158"/>
    </row>
    <row r="30159" spans="1:19" x14ac:dyDescent="0.3">
      <c r="A30159" s="25"/>
      <c r="B30159"/>
      <c r="C30159"/>
      <c r="D30159"/>
      <c r="E30159"/>
      <c r="F30159"/>
      <c r="G30159"/>
      <c r="H30159"/>
      <c r="I30159"/>
      <c r="K30159"/>
      <c r="L30159"/>
      <c r="M30159"/>
      <c r="N30159"/>
      <c r="O30159"/>
      <c r="P30159"/>
      <c r="S30159"/>
    </row>
    <row r="30160" spans="1:19" x14ac:dyDescent="0.3">
      <c r="A30160" s="25"/>
      <c r="B30160"/>
      <c r="C30160"/>
      <c r="D30160"/>
      <c r="E30160"/>
      <c r="F30160"/>
      <c r="G30160"/>
      <c r="H30160"/>
      <c r="I30160"/>
      <c r="K30160"/>
      <c r="L30160"/>
      <c r="M30160"/>
      <c r="N30160"/>
      <c r="O30160"/>
      <c r="P30160"/>
      <c r="S30160"/>
    </row>
    <row r="30161" spans="1:19" x14ac:dyDescent="0.3">
      <c r="A30161" s="25"/>
      <c r="B30161"/>
      <c r="C30161"/>
      <c r="D30161"/>
      <c r="E30161"/>
      <c r="F30161"/>
      <c r="G30161"/>
      <c r="H30161"/>
      <c r="I30161"/>
      <c r="K30161"/>
      <c r="L30161"/>
      <c r="M30161"/>
      <c r="N30161"/>
      <c r="O30161"/>
      <c r="P30161"/>
      <c r="S30161"/>
    </row>
    <row r="30162" spans="1:19" x14ac:dyDescent="0.3">
      <c r="A30162" s="25"/>
      <c r="B30162"/>
      <c r="C30162"/>
      <c r="D30162"/>
      <c r="E30162"/>
      <c r="F30162"/>
      <c r="G30162"/>
      <c r="H30162"/>
      <c r="I30162"/>
      <c r="K30162"/>
      <c r="L30162"/>
      <c r="M30162"/>
      <c r="N30162"/>
      <c r="O30162"/>
      <c r="P30162"/>
      <c r="S30162"/>
    </row>
    <row r="30163" spans="1:19" x14ac:dyDescent="0.3">
      <c r="A30163" s="25"/>
      <c r="B30163"/>
      <c r="C30163"/>
      <c r="D30163"/>
      <c r="E30163"/>
      <c r="F30163"/>
      <c r="G30163"/>
      <c r="H30163"/>
      <c r="I30163"/>
      <c r="K30163"/>
      <c r="L30163"/>
      <c r="M30163"/>
      <c r="N30163"/>
      <c r="O30163"/>
      <c r="P30163"/>
      <c r="S30163"/>
    </row>
    <row r="30164" spans="1:19" x14ac:dyDescent="0.3">
      <c r="A30164" s="25"/>
      <c r="B30164"/>
      <c r="C30164"/>
      <c r="D30164"/>
      <c r="E30164"/>
      <c r="F30164"/>
      <c r="G30164"/>
      <c r="H30164"/>
      <c r="I30164"/>
      <c r="K30164"/>
      <c r="L30164"/>
      <c r="M30164"/>
      <c r="N30164"/>
      <c r="O30164"/>
      <c r="P30164"/>
      <c r="S30164"/>
    </row>
    <row r="30165" spans="1:19" x14ac:dyDescent="0.3">
      <c r="A30165" s="25"/>
      <c r="B30165"/>
      <c r="C30165"/>
      <c r="D30165"/>
      <c r="E30165"/>
      <c r="F30165"/>
      <c r="G30165"/>
      <c r="H30165"/>
      <c r="I30165"/>
      <c r="K30165"/>
      <c r="L30165"/>
      <c r="M30165"/>
      <c r="N30165"/>
      <c r="O30165"/>
      <c r="P30165"/>
      <c r="S30165"/>
    </row>
    <row r="30166" spans="1:19" x14ac:dyDescent="0.3">
      <c r="A30166" s="25"/>
      <c r="B30166"/>
      <c r="C30166"/>
      <c r="D30166"/>
      <c r="E30166"/>
      <c r="F30166"/>
      <c r="G30166"/>
      <c r="H30166"/>
      <c r="I30166"/>
      <c r="K30166"/>
      <c r="L30166"/>
      <c r="M30166"/>
      <c r="N30166"/>
      <c r="O30166"/>
      <c r="P30166"/>
      <c r="S30166"/>
    </row>
    <row r="30167" spans="1:19" x14ac:dyDescent="0.3">
      <c r="A30167" s="25"/>
      <c r="B30167"/>
      <c r="C30167"/>
      <c r="D30167"/>
      <c r="E30167"/>
      <c r="F30167"/>
      <c r="G30167"/>
      <c r="H30167"/>
      <c r="I30167"/>
      <c r="K30167"/>
      <c r="L30167"/>
      <c r="M30167"/>
      <c r="N30167"/>
      <c r="O30167"/>
      <c r="P30167"/>
      <c r="S30167"/>
    </row>
    <row r="30168" spans="1:19" x14ac:dyDescent="0.3">
      <c r="A30168" s="25"/>
      <c r="B30168"/>
      <c r="C30168"/>
      <c r="D30168"/>
      <c r="E30168"/>
      <c r="F30168"/>
      <c r="G30168"/>
      <c r="H30168"/>
      <c r="I30168"/>
      <c r="K30168"/>
      <c r="L30168"/>
      <c r="M30168"/>
      <c r="N30168"/>
      <c r="O30168"/>
      <c r="P30168"/>
      <c r="S30168"/>
    </row>
    <row r="30169" spans="1:19" x14ac:dyDescent="0.3">
      <c r="A30169" s="25"/>
      <c r="B30169"/>
      <c r="C30169"/>
      <c r="D30169"/>
      <c r="E30169"/>
      <c r="F30169"/>
      <c r="G30169"/>
      <c r="H30169"/>
      <c r="I30169"/>
      <c r="K30169"/>
      <c r="L30169"/>
      <c r="M30169"/>
      <c r="N30169"/>
      <c r="O30169"/>
      <c r="P30169"/>
      <c r="S30169"/>
    </row>
    <row r="30170" spans="1:19" x14ac:dyDescent="0.3">
      <c r="A30170" s="25"/>
      <c r="B30170"/>
      <c r="C30170"/>
      <c r="D30170"/>
      <c r="E30170"/>
      <c r="F30170"/>
      <c r="G30170"/>
      <c r="H30170"/>
      <c r="I30170"/>
      <c r="K30170"/>
      <c r="L30170"/>
      <c r="M30170"/>
      <c r="N30170"/>
      <c r="O30170"/>
      <c r="P30170"/>
      <c r="S30170"/>
    </row>
    <row r="30171" spans="1:19" x14ac:dyDescent="0.3">
      <c r="A30171" s="25"/>
      <c r="B30171"/>
      <c r="C30171"/>
      <c r="D30171"/>
      <c r="E30171"/>
      <c r="F30171"/>
      <c r="G30171"/>
      <c r="H30171"/>
      <c r="I30171"/>
      <c r="K30171"/>
      <c r="L30171"/>
      <c r="M30171"/>
      <c r="N30171"/>
      <c r="O30171"/>
      <c r="P30171"/>
      <c r="S30171"/>
    </row>
    <row r="30172" spans="1:19" x14ac:dyDescent="0.3">
      <c r="A30172" s="25"/>
      <c r="B30172"/>
      <c r="C30172"/>
      <c r="D30172"/>
      <c r="E30172"/>
      <c r="F30172"/>
      <c r="G30172"/>
      <c r="H30172"/>
      <c r="I30172"/>
      <c r="K30172"/>
      <c r="L30172"/>
      <c r="M30172"/>
      <c r="N30172"/>
      <c r="O30172"/>
      <c r="P30172"/>
      <c r="S30172"/>
    </row>
    <row r="30173" spans="1:19" x14ac:dyDescent="0.3">
      <c r="A30173" s="25"/>
      <c r="B30173"/>
      <c r="C30173"/>
      <c r="D30173"/>
      <c r="E30173"/>
      <c r="F30173"/>
      <c r="G30173"/>
      <c r="H30173"/>
      <c r="I30173"/>
      <c r="K30173"/>
      <c r="L30173"/>
      <c r="M30173"/>
      <c r="N30173"/>
      <c r="O30173"/>
      <c r="P30173"/>
      <c r="S30173"/>
    </row>
    <row r="30174" spans="1:19" x14ac:dyDescent="0.3">
      <c r="A30174" s="25"/>
      <c r="B30174"/>
      <c r="C30174"/>
      <c r="D30174"/>
      <c r="E30174"/>
      <c r="F30174"/>
      <c r="G30174"/>
      <c r="H30174"/>
      <c r="I30174"/>
      <c r="K30174"/>
      <c r="L30174"/>
      <c r="M30174"/>
      <c r="N30174"/>
      <c r="O30174"/>
      <c r="P30174"/>
      <c r="S30174"/>
    </row>
    <row r="30175" spans="1:19" x14ac:dyDescent="0.3">
      <c r="A30175" s="25"/>
      <c r="B30175"/>
      <c r="C30175"/>
      <c r="D30175"/>
      <c r="E30175"/>
      <c r="F30175"/>
      <c r="G30175"/>
      <c r="H30175"/>
      <c r="I30175"/>
      <c r="K30175"/>
      <c r="L30175"/>
      <c r="M30175"/>
      <c r="N30175"/>
      <c r="O30175"/>
      <c r="P30175"/>
      <c r="S30175"/>
    </row>
    <row r="30176" spans="1:19" x14ac:dyDescent="0.3">
      <c r="A30176" s="25"/>
      <c r="B30176"/>
      <c r="C30176"/>
      <c r="D30176"/>
      <c r="E30176"/>
      <c r="F30176"/>
      <c r="G30176"/>
      <c r="H30176"/>
      <c r="I30176"/>
      <c r="K30176"/>
      <c r="L30176"/>
      <c r="M30176"/>
      <c r="N30176"/>
      <c r="O30176"/>
      <c r="P30176"/>
      <c r="S30176"/>
    </row>
    <row r="30177" spans="1:19" x14ac:dyDescent="0.3">
      <c r="A30177" s="25"/>
      <c r="B30177"/>
      <c r="C30177"/>
      <c r="D30177"/>
      <c r="E30177"/>
      <c r="F30177"/>
      <c r="G30177"/>
      <c r="H30177"/>
      <c r="I30177"/>
      <c r="K30177"/>
      <c r="L30177"/>
      <c r="M30177"/>
      <c r="N30177"/>
      <c r="O30177"/>
      <c r="P30177"/>
      <c r="S30177"/>
    </row>
    <row r="30178" spans="1:19" x14ac:dyDescent="0.3">
      <c r="A30178" s="25"/>
      <c r="B30178"/>
      <c r="C30178"/>
      <c r="D30178"/>
      <c r="E30178"/>
      <c r="F30178"/>
      <c r="G30178"/>
      <c r="H30178"/>
      <c r="I30178"/>
      <c r="K30178"/>
      <c r="L30178"/>
      <c r="M30178"/>
      <c r="N30178"/>
      <c r="O30178"/>
      <c r="P30178"/>
      <c r="S30178"/>
    </row>
    <row r="30179" spans="1:19" x14ac:dyDescent="0.3">
      <c r="A30179" s="25"/>
      <c r="B30179"/>
      <c r="C30179"/>
      <c r="D30179"/>
      <c r="E30179"/>
      <c r="F30179"/>
      <c r="G30179"/>
      <c r="H30179"/>
      <c r="I30179"/>
      <c r="K30179"/>
      <c r="L30179"/>
      <c r="M30179"/>
      <c r="N30179"/>
      <c r="O30179"/>
      <c r="P30179"/>
      <c r="S30179"/>
    </row>
    <row r="30180" spans="1:19" x14ac:dyDescent="0.3">
      <c r="A30180" s="25"/>
      <c r="B30180"/>
      <c r="C30180"/>
      <c r="D30180"/>
      <c r="E30180"/>
      <c r="F30180"/>
      <c r="G30180"/>
      <c r="H30180"/>
      <c r="I30180"/>
      <c r="K30180"/>
      <c r="L30180"/>
      <c r="M30180"/>
      <c r="N30180"/>
      <c r="O30180"/>
      <c r="P30180"/>
      <c r="S30180"/>
    </row>
    <row r="30181" spans="1:19" x14ac:dyDescent="0.3">
      <c r="A30181" s="25"/>
      <c r="B30181"/>
      <c r="C30181"/>
      <c r="D30181"/>
      <c r="E30181"/>
      <c r="F30181"/>
      <c r="G30181"/>
      <c r="H30181"/>
      <c r="I30181"/>
      <c r="K30181"/>
      <c r="L30181"/>
      <c r="M30181"/>
      <c r="N30181"/>
      <c r="O30181"/>
      <c r="P30181"/>
      <c r="S30181"/>
    </row>
    <row r="30182" spans="1:19" x14ac:dyDescent="0.3">
      <c r="A30182" s="25"/>
      <c r="B30182"/>
      <c r="C30182"/>
      <c r="D30182"/>
      <c r="E30182"/>
      <c r="F30182"/>
      <c r="G30182"/>
      <c r="H30182"/>
      <c r="I30182"/>
      <c r="K30182"/>
      <c r="L30182"/>
      <c r="M30182"/>
      <c r="N30182"/>
      <c r="O30182"/>
      <c r="P30182"/>
      <c r="S30182"/>
    </row>
    <row r="30183" spans="1:19" x14ac:dyDescent="0.3">
      <c r="A30183" s="25"/>
      <c r="B30183"/>
      <c r="C30183"/>
      <c r="D30183"/>
      <c r="E30183"/>
      <c r="F30183"/>
      <c r="G30183"/>
      <c r="H30183"/>
      <c r="I30183"/>
      <c r="K30183"/>
      <c r="L30183"/>
      <c r="M30183"/>
      <c r="N30183"/>
      <c r="O30183"/>
      <c r="P30183"/>
      <c r="S30183"/>
    </row>
    <row r="30184" spans="1:19" x14ac:dyDescent="0.3">
      <c r="A30184" s="25"/>
      <c r="B30184"/>
      <c r="C30184"/>
      <c r="D30184"/>
      <c r="E30184"/>
      <c r="F30184"/>
      <c r="G30184"/>
      <c r="H30184"/>
      <c r="I30184"/>
      <c r="K30184"/>
      <c r="L30184"/>
      <c r="M30184"/>
      <c r="N30184"/>
      <c r="O30184"/>
      <c r="P30184"/>
      <c r="S30184"/>
    </row>
    <row r="30185" spans="1:19" x14ac:dyDescent="0.3">
      <c r="A30185" s="25"/>
      <c r="B30185"/>
      <c r="C30185"/>
      <c r="D30185"/>
      <c r="E30185"/>
      <c r="F30185"/>
      <c r="G30185"/>
      <c r="H30185"/>
      <c r="I30185"/>
      <c r="K30185"/>
      <c r="L30185"/>
      <c r="M30185"/>
      <c r="N30185"/>
      <c r="O30185"/>
      <c r="P30185"/>
      <c r="S30185"/>
    </row>
    <row r="30186" spans="1:19" x14ac:dyDescent="0.3">
      <c r="A30186" s="25"/>
      <c r="B30186"/>
      <c r="C30186"/>
      <c r="D30186"/>
      <c r="E30186"/>
      <c r="F30186"/>
      <c r="G30186"/>
      <c r="H30186"/>
      <c r="I30186"/>
      <c r="K30186"/>
      <c r="L30186"/>
      <c r="M30186"/>
      <c r="N30186"/>
      <c r="O30186"/>
      <c r="P30186"/>
      <c r="S30186"/>
    </row>
    <row r="30187" spans="1:19" x14ac:dyDescent="0.3">
      <c r="A30187" s="25"/>
      <c r="B30187"/>
      <c r="C30187"/>
      <c r="D30187"/>
      <c r="E30187"/>
      <c r="F30187"/>
      <c r="G30187"/>
      <c r="H30187"/>
      <c r="I30187"/>
      <c r="K30187"/>
      <c r="L30187"/>
      <c r="M30187"/>
      <c r="N30187"/>
      <c r="O30187"/>
      <c r="P30187"/>
      <c r="S30187"/>
    </row>
    <row r="30188" spans="1:19" x14ac:dyDescent="0.3">
      <c r="A30188" s="25"/>
      <c r="B30188"/>
      <c r="C30188"/>
      <c r="D30188"/>
      <c r="E30188"/>
      <c r="F30188"/>
      <c r="G30188"/>
      <c r="H30188"/>
      <c r="I30188"/>
      <c r="K30188"/>
      <c r="L30188"/>
      <c r="M30188"/>
      <c r="N30188"/>
      <c r="O30188"/>
      <c r="P30188"/>
      <c r="S30188"/>
    </row>
    <row r="30189" spans="1:19" x14ac:dyDescent="0.3">
      <c r="A30189" s="25"/>
      <c r="B30189"/>
      <c r="C30189"/>
      <c r="D30189"/>
      <c r="E30189"/>
      <c r="F30189"/>
      <c r="G30189"/>
      <c r="H30189"/>
      <c r="I30189"/>
      <c r="K30189"/>
      <c r="L30189"/>
      <c r="M30189"/>
      <c r="N30189"/>
      <c r="O30189"/>
      <c r="P30189"/>
      <c r="S30189"/>
    </row>
    <row r="30190" spans="1:19" x14ac:dyDescent="0.3">
      <c r="A30190" s="25"/>
      <c r="B30190"/>
      <c r="C30190"/>
      <c r="D30190"/>
      <c r="E30190"/>
      <c r="F30190"/>
      <c r="G30190"/>
      <c r="H30190"/>
      <c r="I30190"/>
      <c r="K30190"/>
      <c r="L30190"/>
      <c r="M30190"/>
      <c r="N30190"/>
      <c r="O30190"/>
      <c r="P30190"/>
      <c r="S30190"/>
    </row>
    <row r="30191" spans="1:19" x14ac:dyDescent="0.3">
      <c r="A30191" s="25"/>
      <c r="B30191"/>
      <c r="C30191"/>
      <c r="D30191"/>
      <c r="E30191"/>
      <c r="F30191"/>
      <c r="G30191"/>
      <c r="H30191"/>
      <c r="I30191"/>
      <c r="K30191"/>
      <c r="L30191"/>
      <c r="M30191"/>
      <c r="N30191"/>
      <c r="O30191"/>
      <c r="P30191"/>
      <c r="S30191"/>
    </row>
    <row r="30192" spans="1:19" x14ac:dyDescent="0.3">
      <c r="A30192" s="25"/>
      <c r="B30192"/>
      <c r="C30192"/>
      <c r="D30192"/>
      <c r="E30192"/>
      <c r="F30192"/>
      <c r="G30192"/>
      <c r="H30192"/>
      <c r="I30192"/>
      <c r="K30192"/>
      <c r="L30192"/>
      <c r="M30192"/>
      <c r="N30192"/>
      <c r="O30192"/>
      <c r="P30192"/>
      <c r="S30192"/>
    </row>
    <row r="30193" spans="1:19" x14ac:dyDescent="0.3">
      <c r="A30193" s="25"/>
      <c r="B30193"/>
      <c r="C30193"/>
      <c r="D30193"/>
      <c r="E30193"/>
      <c r="F30193"/>
      <c r="G30193"/>
      <c r="H30193"/>
      <c r="I30193"/>
      <c r="K30193"/>
      <c r="L30193"/>
      <c r="M30193"/>
      <c r="N30193"/>
      <c r="O30193"/>
      <c r="P30193"/>
      <c r="S30193"/>
    </row>
    <row r="30194" spans="1:19" x14ac:dyDescent="0.3">
      <c r="A30194" s="25"/>
      <c r="B30194"/>
      <c r="C30194"/>
      <c r="D30194"/>
      <c r="E30194"/>
      <c r="F30194"/>
      <c r="G30194"/>
      <c r="H30194"/>
      <c r="I30194"/>
      <c r="K30194"/>
      <c r="L30194"/>
      <c r="M30194"/>
      <c r="N30194"/>
      <c r="O30194"/>
      <c r="P30194"/>
      <c r="S30194"/>
    </row>
    <row r="30195" spans="1:19" x14ac:dyDescent="0.3">
      <c r="A30195" s="25"/>
      <c r="B30195"/>
      <c r="C30195"/>
      <c r="D30195"/>
      <c r="E30195"/>
      <c r="F30195"/>
      <c r="G30195"/>
      <c r="H30195" s="14"/>
      <c r="I30195" s="14"/>
      <c r="K30195"/>
      <c r="L30195"/>
      <c r="M30195"/>
      <c r="N30195"/>
      <c r="O30195"/>
      <c r="P30195"/>
      <c r="S30195"/>
    </row>
    <row r="30196" spans="1:19" x14ac:dyDescent="0.3">
      <c r="A30196" s="25"/>
      <c r="B30196"/>
      <c r="C30196"/>
      <c r="D30196"/>
      <c r="E30196"/>
      <c r="F30196"/>
      <c r="G30196"/>
      <c r="H30196" s="14"/>
      <c r="I30196" s="14"/>
      <c r="K30196"/>
      <c r="L30196"/>
      <c r="M30196"/>
      <c r="N30196"/>
      <c r="O30196"/>
      <c r="P30196"/>
      <c r="S30196"/>
    </row>
    <row r="30197" spans="1:19" x14ac:dyDescent="0.3">
      <c r="A30197" s="25"/>
      <c r="B30197"/>
      <c r="C30197"/>
      <c r="D30197"/>
      <c r="E30197"/>
      <c r="F30197"/>
      <c r="G30197"/>
      <c r="H30197" s="14"/>
      <c r="I30197" s="14"/>
      <c r="K30197"/>
      <c r="L30197"/>
      <c r="M30197"/>
      <c r="N30197"/>
      <c r="O30197"/>
      <c r="P30197"/>
      <c r="S30197"/>
    </row>
    <row r="30198" spans="1:19" x14ac:dyDescent="0.3">
      <c r="A30198" s="25"/>
      <c r="B30198"/>
      <c r="C30198"/>
      <c r="D30198"/>
      <c r="E30198"/>
      <c r="F30198"/>
      <c r="G30198"/>
      <c r="H30198" s="26"/>
      <c r="I30198" s="26"/>
      <c r="K30198"/>
      <c r="L30198"/>
      <c r="M30198"/>
      <c r="N30198"/>
      <c r="O30198"/>
      <c r="P30198"/>
      <c r="S30198"/>
    </row>
    <row r="30199" spans="1:19" x14ac:dyDescent="0.3">
      <c r="A30199" s="25"/>
      <c r="B30199"/>
      <c r="C30199"/>
      <c r="D30199"/>
      <c r="E30199"/>
      <c r="F30199"/>
      <c r="G30199"/>
      <c r="H30199" s="26"/>
      <c r="I30199" s="26"/>
      <c r="K30199"/>
      <c r="L30199"/>
      <c r="M30199"/>
      <c r="N30199"/>
      <c r="O30199"/>
      <c r="P30199"/>
      <c r="S30199"/>
    </row>
    <row r="30200" spans="1:19" x14ac:dyDescent="0.3">
      <c r="A30200" s="25"/>
      <c r="B30200"/>
      <c r="C30200"/>
      <c r="D30200"/>
      <c r="E30200"/>
      <c r="F30200"/>
      <c r="G30200"/>
      <c r="H30200" s="26"/>
      <c r="I30200" s="26"/>
      <c r="K30200"/>
      <c r="L30200"/>
      <c r="M30200"/>
      <c r="N30200"/>
      <c r="O30200"/>
      <c r="P30200"/>
      <c r="S30200"/>
    </row>
    <row r="30201" spans="1:19" x14ac:dyDescent="0.3">
      <c r="A30201" s="25"/>
      <c r="B30201"/>
      <c r="C30201"/>
      <c r="D30201"/>
      <c r="E30201"/>
      <c r="F30201"/>
      <c r="G30201"/>
      <c r="H30201" s="26"/>
      <c r="I30201" s="26"/>
      <c r="K30201"/>
      <c r="L30201"/>
      <c r="M30201"/>
      <c r="N30201"/>
      <c r="O30201"/>
      <c r="P30201"/>
      <c r="S30201"/>
    </row>
    <row r="30202" spans="1:19" x14ac:dyDescent="0.3">
      <c r="A30202" s="25"/>
      <c r="B30202"/>
      <c r="C30202"/>
      <c r="D30202"/>
      <c r="E30202"/>
      <c r="F30202"/>
      <c r="G30202"/>
      <c r="H30202" s="26"/>
      <c r="I30202" s="26"/>
      <c r="K30202"/>
      <c r="L30202"/>
      <c r="M30202"/>
      <c r="N30202"/>
      <c r="O30202"/>
      <c r="P30202"/>
      <c r="S30202"/>
    </row>
    <row r="30203" spans="1:19" x14ac:dyDescent="0.3">
      <c r="A30203" s="25"/>
      <c r="B30203"/>
      <c r="C30203"/>
      <c r="D30203"/>
      <c r="E30203"/>
      <c r="F30203"/>
      <c r="G30203"/>
      <c r="H30203" s="26"/>
      <c r="I30203" s="26"/>
      <c r="K30203"/>
      <c r="L30203"/>
      <c r="M30203"/>
      <c r="N30203"/>
      <c r="O30203"/>
      <c r="P30203"/>
      <c r="S30203"/>
    </row>
    <row r="30204" spans="1:19" x14ac:dyDescent="0.3">
      <c r="A30204" s="25"/>
      <c r="B30204"/>
      <c r="C30204"/>
      <c r="D30204"/>
      <c r="E30204"/>
      <c r="F30204"/>
      <c r="G30204"/>
      <c r="H30204" s="26"/>
      <c r="I30204" s="26"/>
      <c r="K30204"/>
      <c r="L30204"/>
      <c r="M30204"/>
      <c r="N30204"/>
      <c r="O30204"/>
      <c r="P30204"/>
      <c r="S30204"/>
    </row>
    <row r="30205" spans="1:19" x14ac:dyDescent="0.3">
      <c r="A30205" s="25"/>
      <c r="B30205"/>
      <c r="C30205"/>
      <c r="D30205"/>
      <c r="E30205"/>
      <c r="F30205"/>
      <c r="G30205"/>
      <c r="H30205" s="26"/>
      <c r="I30205" s="26"/>
      <c r="K30205"/>
      <c r="L30205"/>
      <c r="M30205"/>
      <c r="N30205"/>
      <c r="O30205"/>
      <c r="P30205"/>
      <c r="S30205"/>
    </row>
    <row r="30206" spans="1:19" x14ac:dyDescent="0.3">
      <c r="A30206" s="25"/>
      <c r="B30206"/>
      <c r="C30206"/>
      <c r="D30206"/>
      <c r="E30206"/>
      <c r="F30206"/>
      <c r="G30206"/>
      <c r="H30206" s="14"/>
      <c r="I30206" s="14"/>
      <c r="K30206"/>
      <c r="L30206"/>
      <c r="M30206"/>
      <c r="N30206"/>
      <c r="O30206"/>
      <c r="P30206"/>
      <c r="S30206"/>
    </row>
    <row r="30207" spans="1:19" x14ac:dyDescent="0.3">
      <c r="A30207" s="25"/>
      <c r="B30207"/>
      <c r="C30207"/>
      <c r="D30207"/>
      <c r="E30207"/>
      <c r="F30207"/>
      <c r="G30207"/>
      <c r="H30207"/>
      <c r="I30207"/>
      <c r="K30207"/>
      <c r="L30207"/>
      <c r="M30207"/>
      <c r="N30207"/>
      <c r="O30207"/>
      <c r="P30207"/>
      <c r="S30207"/>
    </row>
    <row r="30208" spans="1:19" x14ac:dyDescent="0.3">
      <c r="A30208" s="25"/>
      <c r="B30208"/>
      <c r="C30208"/>
      <c r="D30208"/>
      <c r="E30208"/>
      <c r="F30208"/>
      <c r="G30208"/>
      <c r="H30208"/>
      <c r="I30208"/>
      <c r="K30208"/>
      <c r="L30208"/>
      <c r="M30208"/>
      <c r="N30208"/>
      <c r="O30208"/>
      <c r="P30208"/>
      <c r="S30208"/>
    </row>
    <row r="30209" spans="1:19" x14ac:dyDescent="0.3">
      <c r="A30209" s="25"/>
      <c r="B30209"/>
      <c r="C30209"/>
      <c r="D30209"/>
      <c r="E30209"/>
      <c r="F30209"/>
      <c r="G30209"/>
      <c r="H30209"/>
      <c r="I30209"/>
      <c r="K30209"/>
      <c r="L30209"/>
      <c r="M30209"/>
      <c r="N30209"/>
      <c r="O30209"/>
      <c r="P30209"/>
      <c r="S30209"/>
    </row>
    <row r="30210" spans="1:19" x14ac:dyDescent="0.3">
      <c r="A30210" s="25"/>
      <c r="B30210"/>
      <c r="C30210"/>
      <c r="D30210"/>
      <c r="E30210"/>
      <c r="F30210"/>
      <c r="G30210"/>
      <c r="H30210"/>
      <c r="I30210"/>
      <c r="K30210"/>
      <c r="L30210"/>
      <c r="M30210"/>
      <c r="N30210"/>
      <c r="O30210"/>
      <c r="P30210"/>
      <c r="S30210"/>
    </row>
    <row r="30211" spans="1:19" x14ac:dyDescent="0.3">
      <c r="A30211" s="25"/>
      <c r="B30211"/>
      <c r="C30211"/>
      <c r="D30211"/>
      <c r="E30211"/>
      <c r="F30211"/>
      <c r="G30211"/>
      <c r="H30211"/>
      <c r="I30211"/>
      <c r="K30211"/>
      <c r="L30211"/>
      <c r="M30211"/>
      <c r="N30211"/>
      <c r="O30211"/>
      <c r="P30211"/>
      <c r="S30211"/>
    </row>
    <row r="30212" spans="1:19" x14ac:dyDescent="0.3">
      <c r="A30212" s="25"/>
      <c r="B30212"/>
      <c r="C30212"/>
      <c r="D30212"/>
      <c r="E30212"/>
      <c r="F30212"/>
      <c r="G30212"/>
      <c r="H30212"/>
      <c r="I30212"/>
      <c r="K30212"/>
      <c r="L30212"/>
      <c r="M30212"/>
      <c r="N30212"/>
      <c r="O30212"/>
      <c r="P30212"/>
      <c r="S30212"/>
    </row>
    <row r="30213" spans="1:19" x14ac:dyDescent="0.3">
      <c r="A30213" s="25"/>
      <c r="B30213"/>
      <c r="C30213"/>
      <c r="D30213"/>
      <c r="E30213"/>
      <c r="F30213"/>
      <c r="G30213"/>
      <c r="H30213"/>
      <c r="I30213"/>
      <c r="K30213"/>
      <c r="L30213"/>
      <c r="M30213"/>
      <c r="N30213"/>
      <c r="O30213"/>
      <c r="P30213"/>
      <c r="S30213"/>
    </row>
    <row r="30214" spans="1:19" x14ac:dyDescent="0.3">
      <c r="A30214" s="25"/>
      <c r="B30214"/>
      <c r="C30214"/>
      <c r="D30214"/>
      <c r="E30214"/>
      <c r="F30214"/>
      <c r="G30214"/>
      <c r="H30214"/>
      <c r="I30214"/>
      <c r="K30214"/>
      <c r="L30214"/>
      <c r="M30214"/>
      <c r="N30214"/>
      <c r="O30214"/>
      <c r="P30214"/>
      <c r="S30214"/>
    </row>
    <row r="30215" spans="1:19" x14ac:dyDescent="0.3">
      <c r="A30215" s="25"/>
      <c r="B30215"/>
      <c r="C30215"/>
      <c r="D30215"/>
      <c r="E30215"/>
      <c r="F30215"/>
      <c r="G30215"/>
      <c r="H30215"/>
      <c r="I30215"/>
      <c r="K30215"/>
      <c r="L30215"/>
      <c r="M30215"/>
      <c r="N30215"/>
      <c r="O30215"/>
      <c r="P30215"/>
      <c r="S30215"/>
    </row>
    <row r="30216" spans="1:19" x14ac:dyDescent="0.3">
      <c r="A30216" s="25"/>
      <c r="B30216"/>
      <c r="C30216"/>
      <c r="D30216"/>
      <c r="E30216"/>
      <c r="F30216"/>
      <c r="G30216"/>
      <c r="H30216"/>
      <c r="I30216"/>
      <c r="K30216"/>
      <c r="L30216"/>
      <c r="M30216"/>
      <c r="N30216"/>
      <c r="O30216"/>
      <c r="P30216"/>
      <c r="S30216"/>
    </row>
    <row r="30217" spans="1:19" x14ac:dyDescent="0.3">
      <c r="A30217" s="25"/>
      <c r="B30217"/>
      <c r="C30217"/>
      <c r="D30217"/>
      <c r="E30217"/>
      <c r="F30217"/>
      <c r="G30217"/>
      <c r="H30217"/>
      <c r="I30217"/>
      <c r="K30217"/>
      <c r="L30217"/>
      <c r="M30217"/>
      <c r="N30217"/>
      <c r="O30217"/>
      <c r="P30217"/>
      <c r="S30217"/>
    </row>
    <row r="30218" spans="1:19" x14ac:dyDescent="0.3">
      <c r="A30218" s="25"/>
      <c r="B30218"/>
      <c r="C30218"/>
      <c r="D30218"/>
      <c r="E30218"/>
      <c r="F30218"/>
      <c r="G30218"/>
      <c r="H30218"/>
      <c r="I30218"/>
      <c r="K30218"/>
      <c r="L30218"/>
      <c r="M30218"/>
      <c r="N30218"/>
      <c r="O30218"/>
      <c r="P30218"/>
      <c r="S30218"/>
    </row>
    <row r="30219" spans="1:19" x14ac:dyDescent="0.3">
      <c r="A30219" s="25"/>
      <c r="B30219"/>
      <c r="C30219"/>
      <c r="D30219"/>
      <c r="E30219"/>
      <c r="F30219"/>
      <c r="G30219"/>
      <c r="H30219"/>
      <c r="I30219"/>
      <c r="K30219"/>
      <c r="L30219"/>
      <c r="M30219"/>
      <c r="N30219"/>
      <c r="O30219"/>
      <c r="P30219"/>
      <c r="S30219"/>
    </row>
    <row r="30220" spans="1:19" x14ac:dyDescent="0.3">
      <c r="A30220" s="25"/>
      <c r="B30220"/>
      <c r="C30220"/>
      <c r="D30220"/>
      <c r="E30220"/>
      <c r="F30220"/>
      <c r="G30220"/>
      <c r="H30220"/>
      <c r="I30220"/>
      <c r="K30220"/>
      <c r="L30220"/>
      <c r="M30220"/>
      <c r="N30220"/>
      <c r="O30220"/>
      <c r="P30220"/>
      <c r="S30220"/>
    </row>
    <row r="30221" spans="1:19" x14ac:dyDescent="0.3">
      <c r="A30221" s="25"/>
      <c r="B30221"/>
      <c r="C30221"/>
      <c r="D30221"/>
      <c r="E30221"/>
      <c r="F30221"/>
      <c r="G30221"/>
      <c r="H30221"/>
      <c r="I30221"/>
      <c r="K30221"/>
      <c r="L30221"/>
      <c r="M30221"/>
      <c r="N30221"/>
      <c r="O30221"/>
      <c r="P30221"/>
      <c r="S30221"/>
    </row>
    <row r="30222" spans="1:19" x14ac:dyDescent="0.3">
      <c r="A30222" s="25"/>
      <c r="B30222"/>
      <c r="C30222"/>
      <c r="D30222"/>
      <c r="E30222"/>
      <c r="F30222"/>
      <c r="G30222"/>
      <c r="H30222"/>
      <c r="I30222"/>
      <c r="K30222"/>
      <c r="L30222"/>
      <c r="M30222"/>
      <c r="N30222"/>
      <c r="O30222"/>
      <c r="P30222"/>
      <c r="S30222"/>
    </row>
    <row r="30223" spans="1:19" x14ac:dyDescent="0.3">
      <c r="A30223" s="25"/>
      <c r="B30223"/>
      <c r="C30223"/>
      <c r="D30223"/>
      <c r="E30223"/>
      <c r="F30223"/>
      <c r="G30223"/>
      <c r="H30223"/>
      <c r="I30223"/>
      <c r="K30223"/>
      <c r="L30223"/>
      <c r="M30223"/>
      <c r="N30223"/>
      <c r="O30223"/>
      <c r="P30223"/>
      <c r="S30223"/>
    </row>
    <row r="30224" spans="1:19" x14ac:dyDescent="0.3">
      <c r="A30224" s="25"/>
      <c r="B30224"/>
      <c r="C30224"/>
      <c r="D30224"/>
      <c r="E30224"/>
      <c r="F30224"/>
      <c r="G30224"/>
      <c r="H30224"/>
      <c r="I30224"/>
      <c r="K30224"/>
      <c r="L30224"/>
      <c r="M30224"/>
      <c r="N30224"/>
      <c r="O30224"/>
      <c r="P30224"/>
      <c r="S30224"/>
    </row>
    <row r="30225" spans="1:19" x14ac:dyDescent="0.3">
      <c r="A30225" s="25"/>
      <c r="B30225"/>
      <c r="C30225"/>
      <c r="D30225"/>
      <c r="E30225"/>
      <c r="F30225"/>
      <c r="G30225"/>
      <c r="H30225"/>
      <c r="I30225"/>
      <c r="K30225"/>
      <c r="L30225"/>
      <c r="M30225"/>
      <c r="N30225"/>
      <c r="O30225"/>
      <c r="P30225"/>
      <c r="S30225"/>
    </row>
    <row r="30226" spans="1:19" x14ac:dyDescent="0.3">
      <c r="A30226" s="25"/>
      <c r="B30226"/>
      <c r="C30226"/>
      <c r="D30226"/>
      <c r="E30226"/>
      <c r="F30226"/>
      <c r="G30226"/>
      <c r="H30226"/>
      <c r="I30226"/>
      <c r="K30226"/>
      <c r="L30226"/>
      <c r="M30226"/>
      <c r="N30226"/>
      <c r="O30226"/>
      <c r="P30226"/>
      <c r="S30226"/>
    </row>
    <row r="30227" spans="1:19" x14ac:dyDescent="0.3">
      <c r="A30227" s="25"/>
      <c r="B30227"/>
      <c r="C30227"/>
      <c r="D30227"/>
      <c r="E30227"/>
      <c r="F30227"/>
      <c r="G30227"/>
      <c r="H30227"/>
      <c r="I30227"/>
      <c r="K30227"/>
      <c r="L30227"/>
      <c r="M30227"/>
      <c r="N30227"/>
      <c r="O30227"/>
      <c r="P30227"/>
      <c r="S30227"/>
    </row>
    <row r="30228" spans="1:19" x14ac:dyDescent="0.3">
      <c r="A30228" s="25"/>
      <c r="B30228"/>
      <c r="C30228"/>
      <c r="D30228"/>
      <c r="E30228"/>
      <c r="F30228"/>
      <c r="G30228"/>
      <c r="H30228"/>
      <c r="I30228"/>
      <c r="K30228"/>
      <c r="L30228"/>
      <c r="M30228"/>
      <c r="N30228"/>
      <c r="O30228"/>
      <c r="P30228"/>
      <c r="S30228"/>
    </row>
    <row r="30229" spans="1:19" x14ac:dyDescent="0.3">
      <c r="A30229" s="25"/>
      <c r="B30229"/>
      <c r="C30229"/>
      <c r="D30229"/>
      <c r="E30229"/>
      <c r="F30229"/>
      <c r="G30229"/>
      <c r="H30229"/>
      <c r="I30229"/>
      <c r="K30229"/>
      <c r="L30229"/>
      <c r="M30229"/>
      <c r="N30229"/>
      <c r="O30229"/>
      <c r="P30229"/>
      <c r="S30229"/>
    </row>
    <row r="30230" spans="1:19" x14ac:dyDescent="0.3">
      <c r="A30230" s="25"/>
      <c r="B30230"/>
      <c r="C30230"/>
      <c r="D30230"/>
      <c r="E30230"/>
      <c r="F30230"/>
      <c r="G30230"/>
      <c r="H30230" s="14"/>
      <c r="I30230" s="14"/>
      <c r="K30230"/>
      <c r="L30230"/>
      <c r="M30230"/>
      <c r="N30230"/>
      <c r="O30230"/>
      <c r="P30230"/>
      <c r="S30230"/>
    </row>
    <row r="30231" spans="1:19" x14ac:dyDescent="0.3">
      <c r="A30231" s="25"/>
      <c r="B30231"/>
      <c r="C30231"/>
      <c r="D30231"/>
      <c r="E30231"/>
      <c r="F30231"/>
      <c r="G30231"/>
      <c r="H30231" s="14"/>
      <c r="I30231" s="14"/>
      <c r="K30231"/>
      <c r="L30231"/>
      <c r="M30231"/>
      <c r="N30231"/>
      <c r="O30231"/>
      <c r="P30231"/>
      <c r="S30231"/>
    </row>
    <row r="30232" spans="1:19" x14ac:dyDescent="0.3">
      <c r="A30232" s="25"/>
      <c r="B30232"/>
      <c r="C30232"/>
      <c r="D30232"/>
      <c r="E30232"/>
      <c r="F30232"/>
      <c r="G30232"/>
      <c r="H30232" s="14"/>
      <c r="I30232" s="14"/>
      <c r="K30232"/>
      <c r="L30232"/>
      <c r="M30232"/>
      <c r="N30232"/>
      <c r="O30232"/>
      <c r="P30232"/>
      <c r="S30232"/>
    </row>
    <row r="30233" spans="1:19" x14ac:dyDescent="0.3">
      <c r="A30233" s="25"/>
      <c r="B30233"/>
      <c r="C30233"/>
      <c r="D30233"/>
      <c r="E30233"/>
      <c r="F30233"/>
      <c r="G30233"/>
      <c r="H30233" s="14"/>
      <c r="I30233" s="14"/>
      <c r="K30233"/>
      <c r="L30233"/>
      <c r="M30233"/>
      <c r="N30233"/>
      <c r="O30233"/>
      <c r="P30233"/>
      <c r="S30233"/>
    </row>
    <row r="30234" spans="1:19" x14ac:dyDescent="0.3">
      <c r="A30234" s="25"/>
      <c r="B30234"/>
      <c r="C30234"/>
      <c r="D30234"/>
      <c r="E30234"/>
      <c r="F30234"/>
      <c r="G30234"/>
      <c r="H30234" s="14"/>
      <c r="I30234" s="14"/>
      <c r="K30234"/>
      <c r="L30234"/>
      <c r="M30234"/>
      <c r="N30234"/>
      <c r="O30234"/>
      <c r="P30234"/>
      <c r="S30234"/>
    </row>
    <row r="30235" spans="1:19" x14ac:dyDescent="0.3">
      <c r="A30235" s="25"/>
      <c r="B30235"/>
      <c r="C30235"/>
      <c r="D30235"/>
      <c r="E30235"/>
      <c r="F30235"/>
      <c r="G30235"/>
      <c r="H30235" s="14"/>
      <c r="I30235" s="14"/>
      <c r="K30235"/>
      <c r="L30235"/>
      <c r="M30235"/>
      <c r="N30235"/>
      <c r="O30235"/>
      <c r="P30235"/>
      <c r="S30235"/>
    </row>
    <row r="30236" spans="1:19" x14ac:dyDescent="0.3">
      <c r="A30236" s="25"/>
      <c r="B30236"/>
      <c r="C30236"/>
      <c r="D30236"/>
      <c r="E30236"/>
      <c r="F30236"/>
      <c r="G30236"/>
      <c r="H30236"/>
      <c r="I30236"/>
      <c r="K30236"/>
      <c r="L30236"/>
      <c r="M30236"/>
      <c r="N30236"/>
      <c r="O30236"/>
      <c r="P30236"/>
      <c r="S30236"/>
    </row>
    <row r="30237" spans="1:19" x14ac:dyDescent="0.3">
      <c r="A30237" s="25"/>
      <c r="B30237"/>
      <c r="C30237"/>
      <c r="D30237"/>
      <c r="E30237"/>
      <c r="F30237"/>
      <c r="G30237"/>
      <c r="H30237"/>
      <c r="I30237"/>
      <c r="K30237"/>
      <c r="L30237"/>
      <c r="M30237"/>
      <c r="N30237"/>
      <c r="O30237"/>
      <c r="P30237"/>
      <c r="S30237"/>
    </row>
    <row r="30238" spans="1:19" x14ac:dyDescent="0.3">
      <c r="A30238" s="25"/>
      <c r="B30238"/>
      <c r="C30238"/>
      <c r="D30238"/>
      <c r="E30238"/>
      <c r="F30238"/>
      <c r="G30238"/>
      <c r="H30238"/>
      <c r="I30238"/>
      <c r="K30238"/>
      <c r="L30238"/>
      <c r="M30238"/>
      <c r="N30238"/>
      <c r="O30238"/>
      <c r="P30238"/>
      <c r="S30238"/>
    </row>
    <row r="30239" spans="1:19" x14ac:dyDescent="0.3">
      <c r="A30239" s="25"/>
      <c r="B30239"/>
      <c r="C30239"/>
      <c r="D30239"/>
      <c r="E30239"/>
      <c r="F30239"/>
      <c r="G30239"/>
      <c r="H30239"/>
      <c r="I30239"/>
      <c r="K30239"/>
      <c r="L30239"/>
      <c r="M30239"/>
      <c r="N30239"/>
      <c r="O30239"/>
      <c r="P30239"/>
      <c r="S30239"/>
    </row>
    <row r="30240" spans="1:19" x14ac:dyDescent="0.3">
      <c r="A30240" s="25"/>
      <c r="B30240"/>
      <c r="C30240"/>
      <c r="D30240"/>
      <c r="E30240"/>
      <c r="F30240"/>
      <c r="G30240"/>
      <c r="H30240"/>
      <c r="I30240"/>
      <c r="K30240"/>
      <c r="L30240"/>
      <c r="M30240"/>
      <c r="N30240"/>
      <c r="O30240"/>
      <c r="P30240"/>
      <c r="S30240"/>
    </row>
    <row r="30241" spans="1:19" x14ac:dyDescent="0.3">
      <c r="A30241" s="25"/>
      <c r="B30241"/>
      <c r="C30241"/>
      <c r="D30241"/>
      <c r="E30241"/>
      <c r="F30241"/>
      <c r="G30241"/>
      <c r="H30241" s="26"/>
      <c r="I30241" s="26"/>
      <c r="K30241"/>
      <c r="L30241"/>
      <c r="M30241"/>
      <c r="N30241"/>
      <c r="O30241"/>
      <c r="P30241"/>
      <c r="S30241"/>
    </row>
    <row r="30242" spans="1:19" x14ac:dyDescent="0.3">
      <c r="A30242" s="25"/>
      <c r="B30242"/>
      <c r="C30242"/>
      <c r="D30242"/>
      <c r="E30242"/>
      <c r="F30242"/>
      <c r="G30242"/>
      <c r="H30242" s="26"/>
      <c r="I30242" s="26"/>
      <c r="K30242"/>
      <c r="L30242"/>
      <c r="M30242"/>
      <c r="N30242"/>
      <c r="O30242"/>
      <c r="P30242"/>
      <c r="S30242"/>
    </row>
    <row r="30243" spans="1:19" x14ac:dyDescent="0.3">
      <c r="A30243" s="25"/>
      <c r="B30243"/>
      <c r="C30243"/>
      <c r="D30243"/>
      <c r="E30243"/>
      <c r="F30243"/>
      <c r="G30243"/>
      <c r="H30243" s="26"/>
      <c r="I30243" s="26"/>
      <c r="K30243"/>
      <c r="L30243"/>
      <c r="M30243"/>
      <c r="N30243"/>
      <c r="O30243"/>
      <c r="P30243"/>
      <c r="S30243"/>
    </row>
    <row r="30244" spans="1:19" x14ac:dyDescent="0.3">
      <c r="A30244" s="25"/>
      <c r="B30244"/>
      <c r="C30244"/>
      <c r="D30244"/>
      <c r="E30244"/>
      <c r="F30244"/>
      <c r="G30244"/>
      <c r="H30244" s="26"/>
      <c r="I30244" s="26"/>
      <c r="K30244"/>
      <c r="L30244"/>
      <c r="M30244"/>
      <c r="N30244"/>
      <c r="O30244"/>
      <c r="P30244"/>
      <c r="S30244"/>
    </row>
    <row r="30245" spans="1:19" x14ac:dyDescent="0.3">
      <c r="A30245" s="25"/>
      <c r="B30245"/>
      <c r="C30245"/>
      <c r="D30245"/>
      <c r="E30245"/>
      <c r="F30245"/>
      <c r="G30245"/>
      <c r="H30245" s="26"/>
      <c r="I30245" s="26"/>
      <c r="K30245"/>
      <c r="L30245"/>
      <c r="M30245"/>
      <c r="N30245"/>
      <c r="O30245"/>
      <c r="P30245"/>
      <c r="S30245"/>
    </row>
    <row r="30246" spans="1:19" x14ac:dyDescent="0.3">
      <c r="A30246" s="25"/>
      <c r="B30246"/>
      <c r="C30246"/>
      <c r="D30246"/>
      <c r="E30246"/>
      <c r="F30246"/>
      <c r="G30246"/>
      <c r="H30246" s="26"/>
      <c r="I30246" s="26"/>
      <c r="K30246"/>
      <c r="L30246"/>
      <c r="M30246"/>
      <c r="N30246"/>
      <c r="O30246"/>
      <c r="P30246"/>
      <c r="S30246"/>
    </row>
    <row r="30247" spans="1:19" x14ac:dyDescent="0.3">
      <c r="A30247" s="25"/>
      <c r="B30247"/>
      <c r="C30247"/>
      <c r="D30247"/>
      <c r="E30247"/>
      <c r="F30247"/>
      <c r="G30247"/>
      <c r="H30247" s="26"/>
      <c r="I30247" s="26"/>
      <c r="K30247"/>
      <c r="L30247"/>
      <c r="M30247"/>
      <c r="N30247"/>
      <c r="O30247"/>
      <c r="P30247"/>
      <c r="S30247"/>
    </row>
    <row r="30248" spans="1:19" x14ac:dyDescent="0.3">
      <c r="A30248" s="25"/>
      <c r="B30248"/>
      <c r="C30248"/>
      <c r="D30248"/>
      <c r="E30248"/>
      <c r="F30248"/>
      <c r="G30248"/>
      <c r="H30248" s="26"/>
      <c r="I30248" s="26"/>
      <c r="K30248"/>
      <c r="L30248"/>
      <c r="M30248"/>
      <c r="N30248"/>
      <c r="O30248"/>
      <c r="P30248"/>
      <c r="S30248"/>
    </row>
    <row r="30249" spans="1:19" x14ac:dyDescent="0.3">
      <c r="A30249" s="25"/>
      <c r="B30249"/>
      <c r="C30249"/>
      <c r="D30249"/>
      <c r="E30249"/>
      <c r="F30249"/>
      <c r="G30249"/>
      <c r="H30249" s="26"/>
      <c r="I30249" s="26"/>
      <c r="K30249"/>
      <c r="L30249"/>
      <c r="M30249"/>
      <c r="N30249"/>
      <c r="O30249"/>
      <c r="P30249"/>
      <c r="S30249"/>
    </row>
    <row r="30250" spans="1:19" x14ac:dyDescent="0.3">
      <c r="A30250" s="25"/>
      <c r="B30250"/>
      <c r="C30250"/>
      <c r="D30250"/>
      <c r="E30250"/>
      <c r="F30250"/>
      <c r="G30250"/>
      <c r="H30250" s="26"/>
      <c r="I30250" s="26"/>
      <c r="K30250"/>
      <c r="L30250"/>
      <c r="M30250"/>
      <c r="N30250"/>
      <c r="O30250"/>
      <c r="P30250"/>
      <c r="S30250"/>
    </row>
    <row r="30251" spans="1:19" x14ac:dyDescent="0.3">
      <c r="A30251" s="25"/>
      <c r="B30251"/>
      <c r="C30251"/>
      <c r="D30251"/>
      <c r="E30251"/>
      <c r="F30251"/>
      <c r="G30251"/>
      <c r="H30251" s="26"/>
      <c r="I30251" s="26"/>
      <c r="K30251"/>
      <c r="L30251"/>
      <c r="M30251"/>
      <c r="N30251"/>
      <c r="O30251"/>
      <c r="P30251"/>
      <c r="S30251"/>
    </row>
    <row r="30252" spans="1:19" x14ac:dyDescent="0.3">
      <c r="A30252" s="25"/>
      <c r="B30252"/>
      <c r="C30252"/>
      <c r="D30252"/>
      <c r="E30252"/>
      <c r="F30252"/>
      <c r="G30252"/>
      <c r="H30252" s="26"/>
      <c r="I30252" s="26"/>
      <c r="K30252"/>
      <c r="L30252"/>
      <c r="M30252"/>
      <c r="N30252"/>
      <c r="O30252"/>
      <c r="P30252"/>
      <c r="S30252"/>
    </row>
    <row r="30253" spans="1:19" x14ac:dyDescent="0.3">
      <c r="A30253" s="25"/>
      <c r="B30253"/>
      <c r="C30253"/>
      <c r="D30253"/>
      <c r="E30253"/>
      <c r="F30253"/>
      <c r="G30253"/>
      <c r="H30253" s="26"/>
      <c r="I30253" s="26"/>
      <c r="K30253"/>
      <c r="L30253"/>
      <c r="M30253"/>
      <c r="N30253"/>
      <c r="O30253"/>
      <c r="P30253"/>
      <c r="S30253"/>
    </row>
    <row r="30254" spans="1:19" x14ac:dyDescent="0.3">
      <c r="A30254" s="25"/>
      <c r="B30254"/>
      <c r="C30254"/>
      <c r="D30254"/>
      <c r="E30254"/>
      <c r="F30254"/>
      <c r="G30254"/>
      <c r="H30254" s="26"/>
      <c r="I30254" s="26"/>
      <c r="K30254"/>
      <c r="L30254"/>
      <c r="M30254"/>
      <c r="N30254"/>
      <c r="O30254"/>
      <c r="P30254"/>
      <c r="S30254"/>
    </row>
    <row r="30255" spans="1:19" x14ac:dyDescent="0.3">
      <c r="A30255" s="25"/>
      <c r="B30255"/>
      <c r="C30255"/>
      <c r="D30255"/>
      <c r="E30255"/>
      <c r="F30255"/>
      <c r="G30255"/>
      <c r="H30255"/>
      <c r="I30255"/>
      <c r="K30255"/>
      <c r="L30255"/>
      <c r="M30255"/>
      <c r="N30255"/>
      <c r="O30255"/>
      <c r="P30255"/>
      <c r="S30255"/>
    </row>
    <row r="30256" spans="1:19" x14ac:dyDescent="0.3">
      <c r="A30256" s="25"/>
      <c r="B30256"/>
      <c r="C30256"/>
      <c r="D30256"/>
      <c r="E30256"/>
      <c r="F30256"/>
      <c r="G30256"/>
      <c r="H30256"/>
      <c r="I30256"/>
      <c r="K30256"/>
      <c r="L30256"/>
      <c r="M30256"/>
      <c r="N30256"/>
      <c r="O30256"/>
      <c r="P30256"/>
      <c r="S30256"/>
    </row>
    <row r="30257" spans="1:19" x14ac:dyDescent="0.3">
      <c r="A30257" s="25"/>
      <c r="B30257"/>
      <c r="C30257"/>
      <c r="D30257"/>
      <c r="E30257"/>
      <c r="F30257"/>
      <c r="G30257"/>
      <c r="H30257"/>
      <c r="I30257"/>
      <c r="K30257"/>
      <c r="L30257"/>
      <c r="M30257"/>
      <c r="N30257"/>
      <c r="O30257"/>
      <c r="P30257"/>
      <c r="S30257"/>
    </row>
    <row r="30258" spans="1:19" x14ac:dyDescent="0.3">
      <c r="A30258" s="25"/>
      <c r="B30258"/>
      <c r="C30258"/>
      <c r="D30258"/>
      <c r="E30258"/>
      <c r="F30258"/>
      <c r="G30258"/>
      <c r="H30258"/>
      <c r="I30258"/>
      <c r="K30258"/>
      <c r="L30258"/>
      <c r="M30258"/>
      <c r="N30258"/>
      <c r="O30258"/>
      <c r="P30258"/>
      <c r="S30258"/>
    </row>
    <row r="30259" spans="1:19" x14ac:dyDescent="0.3">
      <c r="A30259" s="25"/>
      <c r="B30259"/>
      <c r="C30259"/>
      <c r="D30259"/>
      <c r="E30259"/>
      <c r="F30259"/>
      <c r="G30259"/>
      <c r="H30259"/>
      <c r="I30259" s="26"/>
      <c r="K30259"/>
      <c r="L30259"/>
      <c r="M30259"/>
      <c r="N30259"/>
      <c r="O30259"/>
      <c r="P30259"/>
      <c r="S30259"/>
    </row>
    <row r="30260" spans="1:19" x14ac:dyDescent="0.3">
      <c r="A30260" s="25"/>
      <c r="B30260"/>
      <c r="C30260"/>
      <c r="D30260"/>
      <c r="E30260"/>
      <c r="F30260"/>
      <c r="G30260"/>
      <c r="H30260"/>
      <c r="I30260" s="26"/>
      <c r="K30260"/>
      <c r="L30260"/>
      <c r="M30260"/>
      <c r="N30260"/>
      <c r="O30260"/>
      <c r="P30260"/>
      <c r="S30260"/>
    </row>
    <row r="30261" spans="1:19" x14ac:dyDescent="0.3">
      <c r="A30261" s="25"/>
      <c r="B30261"/>
      <c r="C30261"/>
      <c r="D30261"/>
      <c r="E30261"/>
      <c r="F30261"/>
      <c r="G30261"/>
      <c r="H30261"/>
      <c r="I30261" s="26"/>
      <c r="K30261"/>
      <c r="L30261"/>
      <c r="M30261"/>
      <c r="N30261"/>
      <c r="O30261"/>
      <c r="P30261"/>
      <c r="S30261"/>
    </row>
    <row r="30262" spans="1:19" x14ac:dyDescent="0.3">
      <c r="A30262" s="25"/>
      <c r="B30262"/>
      <c r="C30262"/>
      <c r="D30262"/>
      <c r="E30262"/>
      <c r="F30262"/>
      <c r="G30262"/>
      <c r="H30262"/>
      <c r="I30262" s="26"/>
      <c r="K30262"/>
      <c r="L30262"/>
      <c r="M30262"/>
      <c r="N30262"/>
      <c r="O30262"/>
      <c r="P30262"/>
      <c r="S30262"/>
    </row>
    <row r="30263" spans="1:19" x14ac:dyDescent="0.3">
      <c r="A30263" s="25"/>
      <c r="B30263"/>
      <c r="C30263"/>
      <c r="D30263"/>
      <c r="E30263"/>
      <c r="F30263"/>
      <c r="G30263"/>
      <c r="H30263"/>
      <c r="I30263"/>
      <c r="K30263"/>
      <c r="L30263"/>
      <c r="M30263"/>
      <c r="N30263"/>
      <c r="O30263"/>
      <c r="P30263"/>
      <c r="S30263"/>
    </row>
    <row r="30264" spans="1:19" x14ac:dyDescent="0.3">
      <c r="A30264" s="25"/>
      <c r="B30264"/>
      <c r="C30264"/>
      <c r="D30264"/>
      <c r="E30264"/>
      <c r="F30264"/>
      <c r="G30264"/>
      <c r="H30264"/>
      <c r="I30264"/>
      <c r="K30264"/>
      <c r="L30264"/>
      <c r="M30264"/>
      <c r="N30264"/>
      <c r="O30264"/>
      <c r="P30264"/>
      <c r="S30264"/>
    </row>
    <row r="30265" spans="1:19" x14ac:dyDescent="0.3">
      <c r="A30265" s="25"/>
      <c r="B30265"/>
      <c r="C30265"/>
      <c r="D30265"/>
      <c r="E30265"/>
      <c r="F30265"/>
      <c r="G30265"/>
      <c r="H30265"/>
      <c r="I30265"/>
      <c r="K30265"/>
      <c r="L30265"/>
      <c r="M30265"/>
      <c r="N30265"/>
      <c r="O30265"/>
      <c r="P30265"/>
      <c r="S30265"/>
    </row>
    <row r="30266" spans="1:19" x14ac:dyDescent="0.3">
      <c r="A30266" s="25"/>
      <c r="B30266"/>
      <c r="C30266"/>
      <c r="D30266"/>
      <c r="E30266"/>
      <c r="F30266"/>
      <c r="G30266"/>
      <c r="H30266"/>
      <c r="I30266"/>
      <c r="K30266"/>
      <c r="L30266"/>
      <c r="M30266"/>
      <c r="N30266"/>
      <c r="O30266"/>
      <c r="P30266"/>
      <c r="S30266"/>
    </row>
    <row r="30267" spans="1:19" x14ac:dyDescent="0.3">
      <c r="A30267" s="25"/>
      <c r="B30267"/>
      <c r="C30267"/>
      <c r="D30267"/>
      <c r="E30267"/>
      <c r="F30267"/>
      <c r="G30267"/>
      <c r="H30267"/>
      <c r="I30267"/>
      <c r="K30267"/>
      <c r="L30267"/>
      <c r="M30267"/>
      <c r="N30267"/>
      <c r="O30267"/>
      <c r="P30267"/>
      <c r="S30267"/>
    </row>
    <row r="30268" spans="1:19" x14ac:dyDescent="0.3">
      <c r="A30268" s="25"/>
      <c r="B30268"/>
      <c r="C30268"/>
      <c r="D30268"/>
      <c r="E30268"/>
      <c r="F30268"/>
      <c r="G30268"/>
      <c r="H30268"/>
      <c r="I30268"/>
      <c r="K30268"/>
      <c r="L30268"/>
      <c r="M30268"/>
      <c r="N30268"/>
      <c r="O30268"/>
      <c r="P30268"/>
      <c r="S30268"/>
    </row>
    <row r="30269" spans="1:19" x14ac:dyDescent="0.3">
      <c r="A30269" s="25"/>
      <c r="B30269"/>
      <c r="C30269"/>
      <c r="D30269"/>
      <c r="E30269"/>
      <c r="F30269"/>
      <c r="G30269"/>
      <c r="H30269"/>
      <c r="I30269" s="14"/>
      <c r="K30269"/>
      <c r="L30269"/>
      <c r="M30269"/>
      <c r="N30269"/>
      <c r="O30269"/>
      <c r="P30269"/>
      <c r="S30269"/>
    </row>
    <row r="30270" spans="1:19" x14ac:dyDescent="0.3">
      <c r="A30270" s="25"/>
      <c r="B30270"/>
      <c r="C30270"/>
      <c r="D30270"/>
      <c r="E30270"/>
      <c r="F30270"/>
      <c r="G30270"/>
      <c r="H30270"/>
      <c r="I30270" s="14"/>
      <c r="K30270"/>
      <c r="L30270"/>
      <c r="M30270"/>
      <c r="N30270"/>
      <c r="O30270"/>
      <c r="P30270"/>
      <c r="S30270"/>
    </row>
    <row r="30271" spans="1:19" x14ac:dyDescent="0.3">
      <c r="A30271" s="25"/>
      <c r="B30271"/>
      <c r="C30271"/>
      <c r="D30271"/>
      <c r="E30271"/>
      <c r="F30271"/>
      <c r="G30271"/>
      <c r="H30271"/>
      <c r="I30271" s="14"/>
      <c r="K30271"/>
      <c r="L30271"/>
      <c r="M30271"/>
      <c r="N30271"/>
      <c r="O30271"/>
      <c r="P30271"/>
      <c r="S30271"/>
    </row>
    <row r="30272" spans="1:19" x14ac:dyDescent="0.3">
      <c r="A30272" s="25"/>
      <c r="B30272"/>
      <c r="C30272"/>
      <c r="D30272"/>
      <c r="E30272"/>
      <c r="F30272"/>
      <c r="G30272"/>
      <c r="H30272"/>
      <c r="I30272" s="14"/>
      <c r="K30272"/>
      <c r="L30272"/>
      <c r="M30272"/>
      <c r="N30272"/>
      <c r="O30272"/>
      <c r="P30272"/>
      <c r="S30272"/>
    </row>
    <row r="30273" spans="1:19" x14ac:dyDescent="0.3">
      <c r="A30273" s="25"/>
      <c r="B30273"/>
      <c r="C30273"/>
      <c r="D30273"/>
      <c r="E30273"/>
      <c r="F30273"/>
      <c r="G30273"/>
      <c r="H30273"/>
      <c r="I30273"/>
      <c r="K30273"/>
      <c r="L30273"/>
      <c r="M30273"/>
      <c r="N30273"/>
      <c r="O30273"/>
      <c r="P30273"/>
      <c r="S30273"/>
    </row>
    <row r="30274" spans="1:19" x14ac:dyDescent="0.3">
      <c r="A30274" s="25"/>
      <c r="B30274"/>
      <c r="C30274"/>
      <c r="D30274"/>
      <c r="E30274"/>
      <c r="F30274"/>
      <c r="G30274"/>
      <c r="H30274"/>
      <c r="I30274"/>
      <c r="K30274"/>
      <c r="L30274"/>
      <c r="M30274"/>
      <c r="N30274"/>
      <c r="O30274"/>
      <c r="P30274"/>
      <c r="S30274"/>
    </row>
    <row r="30275" spans="1:19" x14ac:dyDescent="0.3">
      <c r="A30275" s="25"/>
      <c r="B30275"/>
      <c r="C30275"/>
      <c r="D30275"/>
      <c r="E30275"/>
      <c r="F30275"/>
      <c r="G30275"/>
      <c r="H30275"/>
      <c r="I30275"/>
      <c r="K30275"/>
      <c r="L30275"/>
      <c r="M30275"/>
      <c r="N30275"/>
      <c r="O30275"/>
      <c r="P30275"/>
      <c r="S30275"/>
    </row>
    <row r="30276" spans="1:19" x14ac:dyDescent="0.3">
      <c r="A30276" s="25"/>
      <c r="B30276"/>
      <c r="C30276"/>
      <c r="D30276"/>
      <c r="E30276"/>
      <c r="F30276"/>
      <c r="G30276"/>
      <c r="H30276"/>
      <c r="I30276"/>
      <c r="K30276"/>
      <c r="L30276"/>
      <c r="M30276"/>
      <c r="N30276"/>
      <c r="O30276"/>
      <c r="P30276"/>
      <c r="S30276"/>
    </row>
    <row r="30277" spans="1:19" x14ac:dyDescent="0.3">
      <c r="A30277" s="25"/>
      <c r="B30277"/>
      <c r="C30277"/>
      <c r="D30277"/>
      <c r="E30277"/>
      <c r="F30277"/>
      <c r="G30277"/>
      <c r="H30277"/>
      <c r="I30277"/>
      <c r="K30277"/>
      <c r="L30277"/>
      <c r="M30277"/>
      <c r="N30277"/>
      <c r="O30277"/>
      <c r="P30277"/>
      <c r="S30277"/>
    </row>
    <row r="30278" spans="1:19" x14ac:dyDescent="0.3">
      <c r="A30278" s="25"/>
      <c r="B30278"/>
      <c r="C30278"/>
      <c r="D30278"/>
      <c r="E30278"/>
      <c r="F30278"/>
      <c r="G30278"/>
      <c r="H30278"/>
      <c r="I30278"/>
      <c r="K30278"/>
      <c r="L30278"/>
      <c r="M30278"/>
      <c r="N30278"/>
      <c r="O30278"/>
      <c r="P30278"/>
      <c r="S30278"/>
    </row>
    <row r="30279" spans="1:19" x14ac:dyDescent="0.3">
      <c r="A30279" s="25"/>
      <c r="B30279"/>
      <c r="C30279"/>
      <c r="D30279"/>
      <c r="E30279"/>
      <c r="F30279"/>
      <c r="G30279"/>
      <c r="H30279"/>
      <c r="I30279"/>
      <c r="K30279"/>
      <c r="L30279"/>
      <c r="M30279"/>
      <c r="N30279"/>
      <c r="O30279"/>
      <c r="P30279"/>
      <c r="S30279"/>
    </row>
    <row r="30280" spans="1:19" x14ac:dyDescent="0.3">
      <c r="A30280" s="25"/>
      <c r="B30280"/>
      <c r="C30280"/>
      <c r="D30280"/>
      <c r="E30280"/>
      <c r="F30280"/>
      <c r="G30280"/>
      <c r="H30280"/>
      <c r="I30280"/>
      <c r="K30280"/>
      <c r="L30280"/>
      <c r="M30280"/>
      <c r="N30280"/>
      <c r="O30280"/>
      <c r="P30280"/>
      <c r="S30280"/>
    </row>
    <row r="30281" spans="1:19" x14ac:dyDescent="0.3">
      <c r="A30281" s="25"/>
      <c r="B30281"/>
      <c r="C30281"/>
      <c r="D30281"/>
      <c r="E30281"/>
      <c r="F30281"/>
      <c r="G30281"/>
      <c r="H30281"/>
      <c r="I30281"/>
      <c r="K30281"/>
      <c r="L30281"/>
      <c r="M30281"/>
      <c r="N30281"/>
      <c r="O30281"/>
      <c r="P30281"/>
      <c r="S30281"/>
    </row>
    <row r="30282" spans="1:19" x14ac:dyDescent="0.3">
      <c r="A30282" s="25"/>
      <c r="B30282"/>
      <c r="C30282"/>
      <c r="D30282"/>
      <c r="E30282"/>
      <c r="F30282"/>
      <c r="G30282"/>
      <c r="H30282"/>
      <c r="I30282"/>
      <c r="K30282"/>
      <c r="L30282"/>
      <c r="M30282"/>
      <c r="N30282"/>
      <c r="O30282"/>
      <c r="P30282"/>
      <c r="S30282"/>
    </row>
    <row r="30283" spans="1:19" x14ac:dyDescent="0.3">
      <c r="A30283" s="25"/>
      <c r="B30283"/>
      <c r="C30283"/>
      <c r="D30283"/>
      <c r="E30283"/>
      <c r="F30283"/>
      <c r="G30283"/>
      <c r="H30283"/>
      <c r="I30283"/>
      <c r="K30283"/>
      <c r="L30283"/>
      <c r="M30283"/>
      <c r="N30283"/>
      <c r="O30283"/>
      <c r="P30283"/>
      <c r="S30283"/>
    </row>
    <row r="30284" spans="1:19" x14ac:dyDescent="0.3">
      <c r="A30284" s="25"/>
      <c r="B30284"/>
      <c r="C30284"/>
      <c r="D30284"/>
      <c r="E30284"/>
      <c r="F30284"/>
      <c r="G30284"/>
      <c r="H30284"/>
      <c r="I30284"/>
      <c r="K30284"/>
      <c r="L30284"/>
      <c r="M30284"/>
      <c r="N30284"/>
      <c r="O30284"/>
      <c r="P30284"/>
      <c r="S30284"/>
    </row>
    <row r="30285" spans="1:19" x14ac:dyDescent="0.3">
      <c r="A30285" s="25"/>
      <c r="B30285"/>
      <c r="C30285"/>
      <c r="D30285"/>
      <c r="E30285"/>
      <c r="F30285"/>
      <c r="G30285"/>
      <c r="H30285"/>
      <c r="I30285"/>
      <c r="K30285"/>
      <c r="L30285"/>
      <c r="M30285"/>
      <c r="N30285"/>
      <c r="O30285"/>
      <c r="P30285"/>
      <c r="S30285"/>
    </row>
    <row r="30286" spans="1:19" x14ac:dyDescent="0.3">
      <c r="A30286" s="25"/>
      <c r="B30286"/>
      <c r="C30286"/>
      <c r="D30286"/>
      <c r="E30286"/>
      <c r="F30286"/>
      <c r="G30286"/>
      <c r="H30286"/>
      <c r="I30286"/>
      <c r="K30286"/>
      <c r="L30286"/>
      <c r="M30286"/>
      <c r="N30286"/>
      <c r="O30286"/>
      <c r="P30286"/>
      <c r="S30286"/>
    </row>
    <row r="30287" spans="1:19" x14ac:dyDescent="0.3">
      <c r="A30287" s="25"/>
      <c r="B30287"/>
      <c r="C30287"/>
      <c r="D30287"/>
      <c r="E30287"/>
      <c r="F30287"/>
      <c r="G30287"/>
      <c r="H30287"/>
      <c r="I30287"/>
      <c r="K30287"/>
      <c r="L30287"/>
      <c r="M30287"/>
      <c r="N30287"/>
      <c r="O30287"/>
      <c r="P30287"/>
      <c r="S30287"/>
    </row>
    <row r="30288" spans="1:19" x14ac:dyDescent="0.3">
      <c r="A30288" s="25"/>
      <c r="B30288"/>
      <c r="C30288"/>
      <c r="D30288"/>
      <c r="E30288"/>
      <c r="F30288"/>
      <c r="G30288"/>
      <c r="H30288"/>
      <c r="I30288"/>
      <c r="K30288"/>
      <c r="L30288"/>
      <c r="M30288"/>
      <c r="N30288"/>
      <c r="O30288"/>
      <c r="P30288"/>
      <c r="S30288"/>
    </row>
    <row r="30289" spans="1:19" x14ac:dyDescent="0.3">
      <c r="A30289" s="25"/>
      <c r="B30289"/>
      <c r="C30289"/>
      <c r="D30289"/>
      <c r="E30289"/>
      <c r="F30289"/>
      <c r="G30289"/>
      <c r="H30289"/>
      <c r="I30289"/>
      <c r="K30289"/>
      <c r="L30289"/>
      <c r="M30289"/>
      <c r="N30289"/>
      <c r="O30289"/>
      <c r="P30289"/>
      <c r="S30289"/>
    </row>
    <row r="30290" spans="1:19" x14ac:dyDescent="0.3">
      <c r="A30290" s="25"/>
      <c r="B30290"/>
      <c r="C30290"/>
      <c r="D30290"/>
      <c r="E30290"/>
      <c r="F30290"/>
      <c r="G30290"/>
      <c r="H30290"/>
      <c r="I30290"/>
      <c r="K30290"/>
      <c r="L30290"/>
      <c r="M30290"/>
      <c r="N30290"/>
      <c r="O30290"/>
      <c r="P30290"/>
      <c r="S30290"/>
    </row>
    <row r="30291" spans="1:19" x14ac:dyDescent="0.3">
      <c r="A30291" s="25"/>
      <c r="B30291"/>
      <c r="C30291"/>
      <c r="D30291"/>
      <c r="E30291"/>
      <c r="F30291"/>
      <c r="G30291"/>
      <c r="H30291"/>
      <c r="I30291"/>
      <c r="K30291"/>
      <c r="L30291"/>
      <c r="M30291"/>
      <c r="N30291"/>
      <c r="O30291"/>
      <c r="P30291"/>
      <c r="S30291"/>
    </row>
    <row r="30292" spans="1:19" x14ac:dyDescent="0.3">
      <c r="A30292" s="25"/>
      <c r="B30292"/>
      <c r="C30292"/>
      <c r="D30292"/>
      <c r="E30292"/>
      <c r="F30292"/>
      <c r="G30292"/>
      <c r="H30292"/>
      <c r="I30292"/>
      <c r="K30292"/>
      <c r="L30292"/>
      <c r="M30292"/>
      <c r="N30292"/>
      <c r="O30292"/>
      <c r="P30292"/>
      <c r="S30292"/>
    </row>
    <row r="30293" spans="1:19" x14ac:dyDescent="0.3">
      <c r="A30293" s="25"/>
      <c r="B30293"/>
      <c r="C30293"/>
      <c r="D30293"/>
      <c r="E30293"/>
      <c r="F30293"/>
      <c r="G30293"/>
      <c r="H30293"/>
      <c r="I30293"/>
      <c r="K30293"/>
      <c r="L30293"/>
      <c r="M30293"/>
      <c r="N30293"/>
      <c r="O30293"/>
      <c r="P30293"/>
      <c r="S30293"/>
    </row>
    <row r="30294" spans="1:19" x14ac:dyDescent="0.3">
      <c r="A30294" s="25"/>
      <c r="B30294"/>
      <c r="C30294"/>
      <c r="D30294"/>
      <c r="E30294"/>
      <c r="F30294"/>
      <c r="G30294"/>
      <c r="H30294"/>
      <c r="I30294"/>
      <c r="K30294"/>
      <c r="L30294"/>
      <c r="M30294"/>
      <c r="N30294"/>
      <c r="O30294"/>
      <c r="P30294"/>
      <c r="S30294"/>
    </row>
    <row r="30295" spans="1:19" x14ac:dyDescent="0.3">
      <c r="A30295" s="25"/>
      <c r="B30295"/>
      <c r="C30295"/>
      <c r="D30295"/>
      <c r="E30295"/>
      <c r="F30295"/>
      <c r="G30295"/>
      <c r="H30295"/>
      <c r="I30295"/>
      <c r="K30295"/>
      <c r="L30295"/>
      <c r="M30295"/>
      <c r="N30295"/>
      <c r="O30295"/>
      <c r="P30295"/>
      <c r="S30295"/>
    </row>
    <row r="30296" spans="1:19" x14ac:dyDescent="0.3">
      <c r="A30296" s="25"/>
      <c r="B30296"/>
      <c r="C30296"/>
      <c r="D30296"/>
      <c r="E30296"/>
      <c r="F30296"/>
      <c r="G30296"/>
      <c r="H30296"/>
      <c r="I30296"/>
      <c r="K30296"/>
      <c r="L30296"/>
      <c r="M30296"/>
      <c r="N30296"/>
      <c r="O30296"/>
      <c r="P30296"/>
      <c r="S30296"/>
    </row>
    <row r="30297" spans="1:19" x14ac:dyDescent="0.3">
      <c r="A30297" s="25"/>
      <c r="B30297"/>
      <c r="C30297"/>
      <c r="D30297"/>
      <c r="E30297"/>
      <c r="F30297"/>
      <c r="G30297"/>
      <c r="H30297"/>
      <c r="I30297"/>
      <c r="K30297"/>
      <c r="L30297"/>
      <c r="M30297"/>
      <c r="N30297"/>
      <c r="O30297"/>
      <c r="P30297"/>
      <c r="S30297"/>
    </row>
    <row r="30298" spans="1:19" x14ac:dyDescent="0.3">
      <c r="A30298" s="25"/>
      <c r="B30298"/>
      <c r="C30298"/>
      <c r="D30298"/>
      <c r="E30298"/>
      <c r="F30298"/>
      <c r="G30298"/>
      <c r="H30298"/>
      <c r="I30298"/>
      <c r="K30298"/>
      <c r="L30298"/>
      <c r="M30298"/>
      <c r="N30298"/>
      <c r="O30298"/>
      <c r="P30298"/>
      <c r="S30298"/>
    </row>
    <row r="30299" spans="1:19" x14ac:dyDescent="0.3">
      <c r="A30299" s="25"/>
      <c r="B30299"/>
      <c r="C30299"/>
      <c r="D30299"/>
      <c r="E30299"/>
      <c r="F30299"/>
      <c r="G30299"/>
      <c r="H30299"/>
      <c r="I30299"/>
      <c r="K30299"/>
      <c r="L30299"/>
      <c r="M30299"/>
      <c r="N30299"/>
      <c r="O30299"/>
      <c r="P30299"/>
      <c r="S30299"/>
    </row>
    <row r="30300" spans="1:19" x14ac:dyDescent="0.3">
      <c r="A30300" s="25"/>
      <c r="B30300"/>
      <c r="C30300"/>
      <c r="D30300"/>
      <c r="E30300"/>
      <c r="F30300"/>
      <c r="G30300"/>
      <c r="H30300"/>
      <c r="I30300"/>
      <c r="K30300"/>
      <c r="L30300"/>
      <c r="M30300"/>
      <c r="N30300"/>
      <c r="O30300"/>
      <c r="P30300"/>
      <c r="S30300"/>
    </row>
    <row r="30301" spans="1:19" x14ac:dyDescent="0.3">
      <c r="A30301" s="25"/>
      <c r="B30301"/>
      <c r="C30301"/>
      <c r="D30301"/>
      <c r="E30301"/>
      <c r="F30301"/>
      <c r="G30301"/>
      <c r="H30301"/>
      <c r="I30301"/>
      <c r="K30301"/>
      <c r="L30301"/>
      <c r="M30301"/>
      <c r="N30301"/>
      <c r="O30301"/>
      <c r="P30301"/>
      <c r="S30301"/>
    </row>
    <row r="30302" spans="1:19" x14ac:dyDescent="0.3">
      <c r="A30302" s="25"/>
      <c r="B30302"/>
      <c r="C30302"/>
      <c r="D30302"/>
      <c r="E30302"/>
      <c r="F30302"/>
      <c r="G30302"/>
      <c r="H30302"/>
      <c r="I30302"/>
      <c r="K30302"/>
      <c r="L30302"/>
      <c r="M30302"/>
      <c r="N30302"/>
      <c r="O30302"/>
      <c r="P30302"/>
      <c r="S30302"/>
    </row>
    <row r="30303" spans="1:19" x14ac:dyDescent="0.3">
      <c r="A30303" s="25"/>
      <c r="B30303"/>
      <c r="C30303"/>
      <c r="D30303"/>
      <c r="E30303"/>
      <c r="F30303"/>
      <c r="G30303"/>
      <c r="H30303"/>
      <c r="I30303"/>
      <c r="K30303"/>
      <c r="L30303"/>
      <c r="M30303"/>
      <c r="N30303"/>
      <c r="O30303"/>
      <c r="P30303"/>
      <c r="S30303"/>
    </row>
    <row r="30304" spans="1:19" x14ac:dyDescent="0.3">
      <c r="A30304" s="25"/>
      <c r="B30304"/>
      <c r="C30304"/>
      <c r="D30304"/>
      <c r="E30304"/>
      <c r="F30304"/>
      <c r="G30304"/>
      <c r="H30304"/>
      <c r="I30304"/>
      <c r="K30304"/>
      <c r="L30304"/>
      <c r="M30304"/>
      <c r="N30304"/>
      <c r="O30304"/>
      <c r="P30304"/>
      <c r="S30304"/>
    </row>
    <row r="30305" spans="1:19" x14ac:dyDescent="0.3">
      <c r="A30305" s="25"/>
      <c r="B30305"/>
      <c r="C30305"/>
      <c r="D30305"/>
      <c r="E30305"/>
      <c r="F30305"/>
      <c r="G30305"/>
      <c r="H30305"/>
      <c r="I30305"/>
      <c r="K30305"/>
      <c r="L30305"/>
      <c r="M30305"/>
      <c r="N30305"/>
      <c r="O30305"/>
      <c r="P30305"/>
      <c r="S30305"/>
    </row>
    <row r="30306" spans="1:19" x14ac:dyDescent="0.3">
      <c r="A30306" s="25"/>
      <c r="B30306"/>
      <c r="C30306"/>
      <c r="D30306"/>
      <c r="E30306"/>
      <c r="F30306"/>
      <c r="G30306"/>
      <c r="H30306"/>
      <c r="I30306"/>
      <c r="K30306"/>
      <c r="L30306"/>
      <c r="M30306"/>
      <c r="N30306"/>
      <c r="O30306"/>
      <c r="P30306"/>
      <c r="S30306"/>
    </row>
    <row r="30307" spans="1:19" x14ac:dyDescent="0.3">
      <c r="A30307" s="25"/>
      <c r="B30307"/>
      <c r="C30307"/>
      <c r="D30307"/>
      <c r="E30307"/>
      <c r="F30307"/>
      <c r="G30307"/>
      <c r="H30307"/>
      <c r="I30307"/>
      <c r="K30307"/>
      <c r="L30307"/>
      <c r="M30307"/>
      <c r="N30307"/>
      <c r="O30307"/>
      <c r="P30307"/>
      <c r="S30307"/>
    </row>
    <row r="30308" spans="1:19" x14ac:dyDescent="0.3">
      <c r="A30308" s="25"/>
      <c r="B30308"/>
      <c r="C30308"/>
      <c r="D30308"/>
      <c r="E30308"/>
      <c r="F30308"/>
      <c r="G30308"/>
      <c r="H30308"/>
      <c r="I30308"/>
      <c r="K30308"/>
      <c r="L30308"/>
      <c r="M30308"/>
      <c r="N30308"/>
      <c r="O30308"/>
      <c r="P30308"/>
      <c r="S30308"/>
    </row>
    <row r="30309" spans="1:19" x14ac:dyDescent="0.3">
      <c r="A30309" s="25"/>
      <c r="B30309"/>
      <c r="C30309"/>
      <c r="D30309"/>
      <c r="E30309"/>
      <c r="F30309"/>
      <c r="G30309"/>
      <c r="H30309"/>
      <c r="I30309"/>
      <c r="K30309"/>
      <c r="L30309"/>
      <c r="M30309"/>
      <c r="N30309"/>
      <c r="O30309"/>
      <c r="P30309"/>
      <c r="S30309"/>
    </row>
    <row r="30310" spans="1:19" x14ac:dyDescent="0.3">
      <c r="A30310" s="25"/>
      <c r="B30310"/>
      <c r="C30310"/>
      <c r="D30310"/>
      <c r="E30310"/>
      <c r="F30310"/>
      <c r="G30310"/>
      <c r="H30310"/>
      <c r="I30310"/>
      <c r="K30310"/>
      <c r="L30310"/>
      <c r="M30310"/>
      <c r="N30310"/>
      <c r="O30310"/>
      <c r="P30310"/>
      <c r="S30310"/>
    </row>
    <row r="30311" spans="1:19" x14ac:dyDescent="0.3">
      <c r="A30311" s="25"/>
      <c r="B30311"/>
      <c r="C30311"/>
      <c r="D30311"/>
      <c r="E30311"/>
      <c r="F30311"/>
      <c r="G30311"/>
      <c r="H30311"/>
      <c r="I30311"/>
      <c r="K30311"/>
      <c r="L30311"/>
      <c r="M30311"/>
      <c r="N30311"/>
      <c r="O30311"/>
      <c r="P30311"/>
      <c r="S30311"/>
    </row>
    <row r="30312" spans="1:19" x14ac:dyDescent="0.3">
      <c r="A30312" s="25"/>
      <c r="B30312"/>
      <c r="C30312"/>
      <c r="D30312"/>
      <c r="E30312"/>
      <c r="F30312"/>
      <c r="G30312"/>
      <c r="H30312"/>
      <c r="I30312"/>
      <c r="K30312"/>
      <c r="L30312"/>
      <c r="M30312"/>
      <c r="N30312"/>
      <c r="O30312"/>
      <c r="P30312"/>
      <c r="S30312"/>
    </row>
    <row r="30313" spans="1:19" x14ac:dyDescent="0.3">
      <c r="A30313" s="25"/>
      <c r="B30313"/>
      <c r="C30313"/>
      <c r="D30313"/>
      <c r="E30313"/>
      <c r="F30313"/>
      <c r="G30313"/>
      <c r="H30313"/>
      <c r="I30313"/>
      <c r="K30313"/>
      <c r="L30313"/>
      <c r="M30313"/>
      <c r="N30313"/>
      <c r="O30313"/>
      <c r="P30313"/>
      <c r="S30313"/>
    </row>
    <row r="30314" spans="1:19" x14ac:dyDescent="0.3">
      <c r="A30314" s="25"/>
      <c r="B30314"/>
      <c r="C30314"/>
      <c r="D30314"/>
      <c r="E30314"/>
      <c r="F30314"/>
      <c r="G30314"/>
      <c r="H30314"/>
      <c r="I30314"/>
      <c r="K30314"/>
      <c r="L30314"/>
      <c r="M30314"/>
      <c r="N30314"/>
      <c r="O30314"/>
      <c r="P30314"/>
      <c r="S30314"/>
    </row>
    <row r="30315" spans="1:19" x14ac:dyDescent="0.3">
      <c r="A30315" s="25"/>
      <c r="B30315"/>
      <c r="C30315"/>
      <c r="D30315"/>
      <c r="E30315"/>
      <c r="F30315"/>
      <c r="G30315"/>
      <c r="H30315"/>
      <c r="I30315"/>
      <c r="K30315"/>
      <c r="L30315"/>
      <c r="M30315"/>
      <c r="N30315"/>
      <c r="O30315"/>
      <c r="P30315"/>
      <c r="S30315"/>
    </row>
    <row r="30316" spans="1:19" x14ac:dyDescent="0.3">
      <c r="A30316" s="25"/>
      <c r="B30316"/>
      <c r="C30316"/>
      <c r="D30316"/>
      <c r="E30316"/>
      <c r="F30316"/>
      <c r="G30316"/>
      <c r="H30316"/>
      <c r="I30316"/>
      <c r="K30316"/>
      <c r="L30316"/>
      <c r="M30316"/>
      <c r="N30316"/>
      <c r="O30316"/>
      <c r="P30316"/>
      <c r="S30316"/>
    </row>
    <row r="30317" spans="1:19" x14ac:dyDescent="0.3">
      <c r="A30317" s="25"/>
      <c r="B30317"/>
      <c r="C30317"/>
      <c r="D30317"/>
      <c r="E30317"/>
      <c r="F30317"/>
      <c r="G30317"/>
      <c r="H30317"/>
      <c r="I30317"/>
      <c r="K30317"/>
      <c r="L30317"/>
      <c r="M30317"/>
      <c r="N30317"/>
      <c r="O30317"/>
      <c r="P30317"/>
      <c r="S30317"/>
    </row>
    <row r="30318" spans="1:19" x14ac:dyDescent="0.3">
      <c r="A30318" s="25"/>
      <c r="B30318"/>
      <c r="C30318"/>
      <c r="D30318"/>
      <c r="E30318"/>
      <c r="F30318"/>
      <c r="G30318"/>
      <c r="H30318"/>
      <c r="I30318"/>
      <c r="K30318"/>
      <c r="L30318"/>
      <c r="M30318"/>
      <c r="N30318"/>
      <c r="O30318"/>
      <c r="P30318"/>
      <c r="S30318"/>
    </row>
    <row r="30319" spans="1:19" x14ac:dyDescent="0.3">
      <c r="A30319" s="25"/>
      <c r="B30319"/>
      <c r="C30319"/>
      <c r="D30319"/>
      <c r="E30319"/>
      <c r="F30319"/>
      <c r="G30319"/>
      <c r="H30319"/>
      <c r="I30319"/>
      <c r="K30319"/>
      <c r="L30319"/>
      <c r="M30319"/>
      <c r="N30319"/>
      <c r="O30319"/>
      <c r="P30319"/>
      <c r="S30319"/>
    </row>
    <row r="30320" spans="1:19" x14ac:dyDescent="0.3">
      <c r="A30320" s="25"/>
      <c r="B30320"/>
      <c r="C30320"/>
      <c r="D30320"/>
      <c r="E30320"/>
      <c r="F30320"/>
      <c r="G30320"/>
      <c r="H30320"/>
      <c r="I30320"/>
      <c r="K30320"/>
      <c r="L30320"/>
      <c r="M30320"/>
      <c r="N30320"/>
      <c r="O30320"/>
      <c r="P30320"/>
      <c r="S30320"/>
    </row>
    <row r="30321" spans="1:19" x14ac:dyDescent="0.3">
      <c r="A30321" s="25"/>
      <c r="B30321"/>
      <c r="C30321"/>
      <c r="D30321"/>
      <c r="E30321"/>
      <c r="F30321"/>
      <c r="G30321"/>
      <c r="H30321"/>
      <c r="I30321"/>
      <c r="K30321"/>
      <c r="L30321"/>
      <c r="M30321"/>
      <c r="N30321"/>
      <c r="O30321"/>
      <c r="P30321"/>
      <c r="S30321"/>
    </row>
    <row r="30322" spans="1:19" x14ac:dyDescent="0.3">
      <c r="A30322" s="25"/>
      <c r="B30322"/>
      <c r="C30322"/>
      <c r="D30322"/>
      <c r="E30322"/>
      <c r="F30322"/>
      <c r="G30322"/>
      <c r="H30322"/>
      <c r="I30322"/>
      <c r="K30322"/>
      <c r="L30322"/>
      <c r="M30322"/>
      <c r="N30322"/>
      <c r="O30322"/>
      <c r="P30322"/>
      <c r="S30322"/>
    </row>
    <row r="30323" spans="1:19" x14ac:dyDescent="0.3">
      <c r="A30323" s="25"/>
      <c r="B30323"/>
      <c r="C30323"/>
      <c r="D30323"/>
      <c r="E30323"/>
      <c r="F30323"/>
      <c r="G30323"/>
      <c r="H30323"/>
      <c r="I30323"/>
      <c r="K30323"/>
      <c r="L30323"/>
      <c r="M30323"/>
      <c r="N30323"/>
      <c r="O30323"/>
      <c r="P30323"/>
      <c r="S30323"/>
    </row>
    <row r="30324" spans="1:19" x14ac:dyDescent="0.3">
      <c r="A30324" s="25"/>
      <c r="B30324"/>
      <c r="C30324"/>
      <c r="D30324"/>
      <c r="E30324"/>
      <c r="F30324"/>
      <c r="G30324"/>
      <c r="H30324"/>
      <c r="I30324"/>
      <c r="K30324"/>
      <c r="L30324"/>
      <c r="M30324"/>
      <c r="N30324"/>
      <c r="O30324"/>
      <c r="P30324"/>
      <c r="S30324"/>
    </row>
    <row r="30325" spans="1:19" x14ac:dyDescent="0.3">
      <c r="A30325" s="25"/>
      <c r="B30325"/>
      <c r="C30325"/>
      <c r="D30325"/>
      <c r="E30325"/>
      <c r="F30325"/>
      <c r="G30325"/>
      <c r="H30325"/>
      <c r="I30325"/>
      <c r="K30325"/>
      <c r="L30325"/>
      <c r="M30325"/>
      <c r="N30325"/>
      <c r="O30325"/>
      <c r="P30325"/>
      <c r="S30325"/>
    </row>
    <row r="30326" spans="1:19" x14ac:dyDescent="0.3">
      <c r="A30326" s="25"/>
      <c r="B30326"/>
      <c r="C30326"/>
      <c r="D30326"/>
      <c r="E30326"/>
      <c r="F30326"/>
      <c r="G30326"/>
      <c r="H30326"/>
      <c r="I30326"/>
      <c r="K30326"/>
      <c r="L30326"/>
      <c r="M30326"/>
      <c r="N30326"/>
      <c r="O30326"/>
      <c r="P30326"/>
      <c r="S30326"/>
    </row>
    <row r="30327" spans="1:19" x14ac:dyDescent="0.3">
      <c r="A30327" s="25"/>
      <c r="B30327"/>
      <c r="C30327"/>
      <c r="D30327"/>
      <c r="E30327"/>
      <c r="F30327"/>
      <c r="G30327"/>
      <c r="H30327"/>
      <c r="I30327"/>
      <c r="K30327"/>
      <c r="L30327"/>
      <c r="M30327"/>
      <c r="N30327"/>
      <c r="O30327"/>
      <c r="P30327"/>
      <c r="S30327"/>
    </row>
    <row r="30328" spans="1:19" x14ac:dyDescent="0.3">
      <c r="A30328" s="25"/>
      <c r="B30328"/>
      <c r="C30328"/>
      <c r="D30328"/>
      <c r="E30328"/>
      <c r="F30328"/>
      <c r="G30328"/>
      <c r="H30328"/>
      <c r="I30328"/>
      <c r="K30328"/>
      <c r="L30328"/>
      <c r="M30328"/>
      <c r="N30328"/>
      <c r="O30328"/>
      <c r="P30328"/>
      <c r="S30328"/>
    </row>
    <row r="30329" spans="1:19" x14ac:dyDescent="0.3">
      <c r="A30329" s="25"/>
      <c r="B30329"/>
      <c r="C30329"/>
      <c r="D30329"/>
      <c r="E30329"/>
      <c r="F30329"/>
      <c r="G30329"/>
      <c r="H30329"/>
      <c r="I30329"/>
      <c r="K30329"/>
      <c r="L30329"/>
      <c r="M30329"/>
      <c r="N30329"/>
      <c r="O30329"/>
      <c r="P30329"/>
      <c r="S30329"/>
    </row>
    <row r="30330" spans="1:19" x14ac:dyDescent="0.3">
      <c r="A30330" s="25"/>
      <c r="B30330"/>
      <c r="C30330"/>
      <c r="D30330"/>
      <c r="E30330"/>
      <c r="F30330"/>
      <c r="G30330"/>
      <c r="H30330"/>
      <c r="I30330"/>
      <c r="K30330"/>
      <c r="L30330"/>
      <c r="M30330"/>
      <c r="N30330"/>
      <c r="O30330"/>
      <c r="P30330"/>
      <c r="S30330"/>
    </row>
    <row r="30331" spans="1:19" x14ac:dyDescent="0.3">
      <c r="A30331" s="25"/>
      <c r="B30331"/>
      <c r="C30331"/>
      <c r="D30331"/>
      <c r="E30331"/>
      <c r="F30331"/>
      <c r="G30331"/>
      <c r="H30331"/>
      <c r="I30331"/>
      <c r="K30331"/>
      <c r="L30331"/>
      <c r="M30331"/>
      <c r="N30331"/>
      <c r="O30331"/>
      <c r="P30331"/>
      <c r="S30331"/>
    </row>
    <row r="30332" spans="1:19" x14ac:dyDescent="0.3">
      <c r="A30332" s="25"/>
      <c r="B30332"/>
      <c r="C30332"/>
      <c r="D30332"/>
      <c r="E30332"/>
      <c r="F30332"/>
      <c r="G30332"/>
      <c r="H30332"/>
      <c r="I30332"/>
      <c r="K30332"/>
      <c r="L30332"/>
      <c r="M30332"/>
      <c r="N30332"/>
      <c r="O30332"/>
      <c r="P30332"/>
      <c r="S30332"/>
    </row>
    <row r="30333" spans="1:19" x14ac:dyDescent="0.3">
      <c r="A30333" s="25"/>
      <c r="B30333"/>
      <c r="C30333"/>
      <c r="D30333"/>
      <c r="E30333"/>
      <c r="F30333"/>
      <c r="G30333"/>
      <c r="H30333"/>
      <c r="I30333"/>
      <c r="K30333"/>
      <c r="L30333"/>
      <c r="M30333"/>
      <c r="N30333"/>
      <c r="O30333"/>
      <c r="P30333"/>
      <c r="S30333"/>
    </row>
    <row r="30334" spans="1:19" x14ac:dyDescent="0.3">
      <c r="A30334" s="25"/>
      <c r="B30334"/>
      <c r="C30334"/>
      <c r="D30334"/>
      <c r="E30334"/>
      <c r="F30334"/>
      <c r="G30334"/>
      <c r="H30334"/>
      <c r="I30334"/>
      <c r="K30334"/>
      <c r="L30334"/>
      <c r="M30334"/>
      <c r="N30334"/>
      <c r="O30334"/>
      <c r="P30334"/>
      <c r="S30334"/>
    </row>
    <row r="30335" spans="1:19" x14ac:dyDescent="0.3">
      <c r="A30335" s="25"/>
      <c r="B30335"/>
      <c r="C30335"/>
      <c r="D30335"/>
      <c r="E30335"/>
      <c r="F30335"/>
      <c r="G30335"/>
      <c r="H30335"/>
      <c r="I30335"/>
      <c r="K30335"/>
      <c r="L30335"/>
      <c r="M30335"/>
      <c r="N30335"/>
      <c r="O30335"/>
      <c r="P30335"/>
      <c r="S30335"/>
    </row>
    <row r="30336" spans="1:19" x14ac:dyDescent="0.3">
      <c r="A30336" s="25"/>
      <c r="B30336"/>
      <c r="C30336"/>
      <c r="D30336"/>
      <c r="E30336"/>
      <c r="F30336"/>
      <c r="G30336"/>
      <c r="H30336"/>
      <c r="I30336"/>
      <c r="K30336"/>
      <c r="L30336"/>
      <c r="M30336"/>
      <c r="N30336"/>
      <c r="O30336"/>
      <c r="P30336"/>
      <c r="S30336"/>
    </row>
    <row r="30337" spans="1:19" x14ac:dyDescent="0.3">
      <c r="A30337" s="25"/>
      <c r="B30337"/>
      <c r="C30337"/>
      <c r="D30337"/>
      <c r="E30337"/>
      <c r="F30337"/>
      <c r="G30337"/>
      <c r="H30337"/>
      <c r="I30337"/>
      <c r="K30337"/>
      <c r="L30337"/>
      <c r="M30337"/>
      <c r="N30337"/>
      <c r="O30337"/>
      <c r="P30337"/>
      <c r="S30337"/>
    </row>
    <row r="30338" spans="1:19" x14ac:dyDescent="0.3">
      <c r="A30338" s="25"/>
      <c r="B30338"/>
      <c r="C30338"/>
      <c r="D30338"/>
      <c r="E30338"/>
      <c r="F30338"/>
      <c r="G30338"/>
      <c r="H30338"/>
      <c r="I30338"/>
      <c r="K30338"/>
      <c r="L30338"/>
      <c r="M30338"/>
      <c r="N30338"/>
      <c r="O30338"/>
      <c r="P30338"/>
      <c r="S30338"/>
    </row>
    <row r="30339" spans="1:19" x14ac:dyDescent="0.3">
      <c r="A30339" s="25"/>
      <c r="B30339"/>
      <c r="C30339"/>
      <c r="D30339"/>
      <c r="E30339"/>
      <c r="F30339"/>
      <c r="G30339"/>
      <c r="H30339"/>
      <c r="I30339"/>
      <c r="K30339"/>
      <c r="L30339"/>
      <c r="M30339"/>
      <c r="N30339"/>
      <c r="O30339"/>
      <c r="P30339"/>
      <c r="S30339"/>
    </row>
    <row r="30340" spans="1:19" x14ac:dyDescent="0.3">
      <c r="A30340" s="25"/>
      <c r="B30340"/>
      <c r="C30340"/>
      <c r="D30340"/>
      <c r="E30340"/>
      <c r="F30340"/>
      <c r="G30340"/>
      <c r="H30340"/>
      <c r="I30340"/>
      <c r="K30340"/>
      <c r="L30340"/>
      <c r="M30340"/>
      <c r="N30340"/>
      <c r="O30340"/>
      <c r="P30340"/>
      <c r="S30340"/>
    </row>
    <row r="30341" spans="1:19" x14ac:dyDescent="0.3">
      <c r="A30341" s="25"/>
      <c r="B30341"/>
      <c r="C30341"/>
      <c r="D30341"/>
      <c r="E30341"/>
      <c r="F30341"/>
      <c r="G30341"/>
      <c r="H30341"/>
      <c r="I30341"/>
      <c r="K30341"/>
      <c r="L30341"/>
      <c r="M30341"/>
      <c r="N30341"/>
      <c r="O30341"/>
      <c r="P30341"/>
      <c r="S30341"/>
    </row>
    <row r="30342" spans="1:19" x14ac:dyDescent="0.3">
      <c r="A30342" s="25"/>
      <c r="B30342"/>
      <c r="C30342"/>
      <c r="D30342"/>
      <c r="E30342"/>
      <c r="F30342"/>
      <c r="G30342"/>
      <c r="H30342"/>
      <c r="I30342"/>
      <c r="K30342"/>
      <c r="L30342"/>
      <c r="M30342"/>
      <c r="N30342"/>
      <c r="O30342"/>
      <c r="P30342"/>
      <c r="S30342"/>
    </row>
    <row r="30343" spans="1:19" x14ac:dyDescent="0.3">
      <c r="A30343" s="25"/>
      <c r="B30343"/>
      <c r="C30343"/>
      <c r="D30343"/>
      <c r="E30343"/>
      <c r="F30343"/>
      <c r="G30343"/>
      <c r="H30343"/>
      <c r="I30343"/>
      <c r="K30343"/>
      <c r="L30343"/>
      <c r="M30343"/>
      <c r="N30343"/>
      <c r="O30343"/>
      <c r="P30343"/>
      <c r="S30343"/>
    </row>
    <row r="30344" spans="1:19" x14ac:dyDescent="0.3">
      <c r="A30344" s="25"/>
      <c r="B30344"/>
      <c r="C30344"/>
      <c r="D30344"/>
      <c r="E30344"/>
      <c r="F30344"/>
      <c r="G30344"/>
      <c r="H30344"/>
      <c r="I30344"/>
      <c r="K30344"/>
      <c r="L30344"/>
      <c r="M30344"/>
      <c r="N30344"/>
      <c r="O30344"/>
      <c r="P30344"/>
      <c r="S30344"/>
    </row>
    <row r="30345" spans="1:19" x14ac:dyDescent="0.3">
      <c r="A30345" s="25"/>
      <c r="B30345"/>
      <c r="C30345"/>
      <c r="D30345"/>
      <c r="E30345"/>
      <c r="F30345"/>
      <c r="G30345"/>
      <c r="H30345"/>
      <c r="I30345"/>
      <c r="K30345"/>
      <c r="L30345"/>
      <c r="M30345"/>
      <c r="N30345"/>
      <c r="O30345"/>
      <c r="P30345"/>
      <c r="S30345"/>
    </row>
    <row r="30346" spans="1:19" x14ac:dyDescent="0.3">
      <c r="A30346" s="25"/>
      <c r="B30346"/>
      <c r="C30346"/>
      <c r="D30346"/>
      <c r="E30346"/>
      <c r="F30346"/>
      <c r="G30346"/>
      <c r="H30346"/>
      <c r="I30346"/>
      <c r="K30346"/>
      <c r="L30346"/>
      <c r="M30346"/>
      <c r="N30346"/>
      <c r="O30346"/>
      <c r="P30346"/>
      <c r="S30346"/>
    </row>
    <row r="30347" spans="1:19" x14ac:dyDescent="0.3">
      <c r="A30347" s="25"/>
      <c r="B30347"/>
      <c r="C30347"/>
      <c r="D30347"/>
      <c r="E30347"/>
      <c r="F30347"/>
      <c r="G30347"/>
      <c r="H30347" s="26"/>
      <c r="I30347" s="26"/>
      <c r="K30347"/>
      <c r="L30347"/>
      <c r="M30347"/>
      <c r="N30347"/>
      <c r="O30347"/>
      <c r="P30347"/>
      <c r="S30347"/>
    </row>
    <row r="30348" spans="1:19" x14ac:dyDescent="0.3">
      <c r="A30348" s="25"/>
      <c r="B30348"/>
      <c r="C30348"/>
      <c r="D30348"/>
      <c r="E30348"/>
      <c r="F30348"/>
      <c r="G30348"/>
      <c r="H30348" s="26"/>
      <c r="I30348" s="26"/>
      <c r="K30348"/>
      <c r="L30348"/>
      <c r="M30348"/>
      <c r="N30348"/>
      <c r="O30348"/>
      <c r="P30348"/>
      <c r="S30348"/>
    </row>
    <row r="30349" spans="1:19" x14ac:dyDescent="0.3">
      <c r="A30349" s="25"/>
      <c r="B30349"/>
      <c r="C30349"/>
      <c r="D30349"/>
      <c r="E30349"/>
      <c r="F30349"/>
      <c r="G30349"/>
      <c r="H30349" s="26"/>
      <c r="I30349" s="26"/>
      <c r="K30349"/>
      <c r="L30349"/>
      <c r="M30349"/>
      <c r="N30349"/>
      <c r="O30349"/>
      <c r="P30349"/>
      <c r="S30349"/>
    </row>
    <row r="30350" spans="1:19" x14ac:dyDescent="0.3">
      <c r="A30350" s="25"/>
      <c r="B30350"/>
      <c r="C30350"/>
      <c r="D30350"/>
      <c r="E30350"/>
      <c r="F30350"/>
      <c r="G30350"/>
      <c r="H30350" s="26"/>
      <c r="I30350" s="26"/>
      <c r="K30350"/>
      <c r="L30350"/>
      <c r="M30350"/>
      <c r="N30350"/>
      <c r="O30350"/>
      <c r="P30350"/>
      <c r="S30350"/>
    </row>
    <row r="30351" spans="1:19" x14ac:dyDescent="0.3">
      <c r="A30351" s="25"/>
      <c r="B30351"/>
      <c r="C30351"/>
      <c r="D30351"/>
      <c r="E30351"/>
      <c r="F30351"/>
      <c r="G30351"/>
      <c r="H30351" s="26"/>
      <c r="I30351" s="26"/>
      <c r="K30351"/>
      <c r="L30351"/>
      <c r="M30351"/>
      <c r="N30351"/>
      <c r="O30351"/>
      <c r="P30351"/>
      <c r="S30351"/>
    </row>
    <row r="30352" spans="1:19" x14ac:dyDescent="0.3">
      <c r="A30352" s="25"/>
      <c r="B30352"/>
      <c r="C30352"/>
      <c r="D30352"/>
      <c r="E30352"/>
      <c r="F30352"/>
      <c r="G30352"/>
      <c r="H30352"/>
      <c r="I30352"/>
      <c r="K30352"/>
      <c r="L30352"/>
      <c r="M30352"/>
      <c r="N30352"/>
      <c r="O30352"/>
      <c r="P30352"/>
      <c r="S30352"/>
    </row>
    <row r="30353" spans="1:19" x14ac:dyDescent="0.3">
      <c r="A30353" s="25"/>
      <c r="B30353"/>
      <c r="C30353"/>
      <c r="D30353"/>
      <c r="E30353"/>
      <c r="F30353"/>
      <c r="G30353"/>
      <c r="H30353"/>
      <c r="I30353"/>
      <c r="K30353"/>
      <c r="L30353"/>
      <c r="M30353"/>
      <c r="N30353"/>
      <c r="O30353"/>
      <c r="P30353"/>
      <c r="S30353"/>
    </row>
    <row r="30354" spans="1:19" x14ac:dyDescent="0.3">
      <c r="A30354" s="25"/>
      <c r="B30354"/>
      <c r="C30354"/>
      <c r="D30354"/>
      <c r="E30354"/>
      <c r="F30354"/>
      <c r="G30354"/>
      <c r="H30354"/>
      <c r="I30354"/>
      <c r="K30354"/>
      <c r="L30354"/>
      <c r="M30354"/>
      <c r="N30354"/>
      <c r="O30354"/>
      <c r="P30354"/>
      <c r="S30354"/>
    </row>
    <row r="30355" spans="1:19" x14ac:dyDescent="0.3">
      <c r="A30355" s="25"/>
      <c r="B30355"/>
      <c r="C30355"/>
      <c r="D30355"/>
      <c r="E30355"/>
      <c r="F30355"/>
      <c r="G30355"/>
      <c r="H30355"/>
      <c r="I30355"/>
      <c r="K30355"/>
      <c r="L30355"/>
      <c r="M30355"/>
      <c r="N30355"/>
      <c r="O30355"/>
      <c r="P30355"/>
      <c r="S30355"/>
    </row>
    <row r="30356" spans="1:19" x14ac:dyDescent="0.3">
      <c r="A30356" s="25"/>
      <c r="B30356"/>
      <c r="C30356"/>
      <c r="D30356"/>
      <c r="E30356"/>
      <c r="F30356"/>
      <c r="G30356"/>
      <c r="H30356"/>
      <c r="I30356"/>
      <c r="K30356"/>
      <c r="L30356"/>
      <c r="M30356"/>
      <c r="N30356"/>
      <c r="O30356"/>
      <c r="P30356"/>
      <c r="S30356"/>
    </row>
    <row r="30357" spans="1:19" x14ac:dyDescent="0.3">
      <c r="A30357" s="25"/>
      <c r="B30357"/>
      <c r="C30357"/>
      <c r="D30357"/>
      <c r="E30357"/>
      <c r="F30357"/>
      <c r="G30357"/>
      <c r="H30357"/>
      <c r="I30357"/>
      <c r="K30357"/>
      <c r="L30357"/>
      <c r="M30357"/>
      <c r="N30357"/>
      <c r="O30357"/>
      <c r="P30357"/>
      <c r="S30357"/>
    </row>
    <row r="30358" spans="1:19" x14ac:dyDescent="0.3">
      <c r="A30358" s="25"/>
      <c r="B30358"/>
      <c r="C30358"/>
      <c r="D30358"/>
      <c r="E30358"/>
      <c r="F30358"/>
      <c r="G30358"/>
      <c r="H30358"/>
      <c r="I30358"/>
      <c r="K30358"/>
      <c r="L30358"/>
      <c r="M30358"/>
      <c r="N30358"/>
      <c r="O30358"/>
      <c r="P30358"/>
      <c r="S30358"/>
    </row>
    <row r="30359" spans="1:19" x14ac:dyDescent="0.3">
      <c r="A30359" s="25"/>
      <c r="B30359"/>
      <c r="C30359"/>
      <c r="D30359"/>
      <c r="E30359"/>
      <c r="F30359"/>
      <c r="G30359"/>
      <c r="H30359"/>
      <c r="I30359"/>
      <c r="K30359"/>
      <c r="L30359"/>
      <c r="M30359"/>
      <c r="N30359"/>
      <c r="O30359"/>
      <c r="P30359"/>
      <c r="S30359"/>
    </row>
    <row r="30360" spans="1:19" x14ac:dyDescent="0.3">
      <c r="A30360" s="25"/>
      <c r="B30360"/>
      <c r="C30360"/>
      <c r="D30360"/>
      <c r="E30360"/>
      <c r="F30360"/>
      <c r="G30360"/>
      <c r="H30360" s="26"/>
      <c r="I30360" s="26"/>
      <c r="K30360"/>
      <c r="L30360"/>
      <c r="M30360"/>
      <c r="N30360"/>
      <c r="O30360"/>
      <c r="P30360"/>
      <c r="S30360"/>
    </row>
    <row r="30361" spans="1:19" x14ac:dyDescent="0.3">
      <c r="A30361" s="25"/>
      <c r="B30361"/>
      <c r="C30361"/>
      <c r="D30361"/>
      <c r="E30361"/>
      <c r="F30361"/>
      <c r="G30361"/>
      <c r="H30361" s="26"/>
      <c r="I30361" s="26"/>
      <c r="K30361"/>
      <c r="L30361"/>
      <c r="M30361"/>
      <c r="N30361"/>
      <c r="O30361"/>
      <c r="P30361"/>
      <c r="S30361"/>
    </row>
    <row r="30362" spans="1:19" x14ac:dyDescent="0.3">
      <c r="A30362" s="25"/>
      <c r="B30362"/>
      <c r="C30362"/>
      <c r="D30362"/>
      <c r="E30362"/>
      <c r="F30362"/>
      <c r="G30362"/>
      <c r="H30362" s="26"/>
      <c r="I30362" s="26"/>
      <c r="K30362"/>
      <c r="L30362"/>
      <c r="M30362"/>
      <c r="N30362"/>
      <c r="O30362"/>
      <c r="P30362"/>
      <c r="S30362"/>
    </row>
    <row r="30363" spans="1:19" x14ac:dyDescent="0.3">
      <c r="A30363" s="25"/>
      <c r="B30363"/>
      <c r="C30363"/>
      <c r="D30363"/>
      <c r="E30363"/>
      <c r="F30363"/>
      <c r="G30363"/>
      <c r="H30363" s="26"/>
      <c r="I30363" s="26"/>
      <c r="K30363"/>
      <c r="L30363"/>
      <c r="M30363"/>
      <c r="N30363"/>
      <c r="O30363"/>
      <c r="P30363"/>
      <c r="S30363"/>
    </row>
    <row r="30364" spans="1:19" x14ac:dyDescent="0.3">
      <c r="A30364" s="25"/>
      <c r="B30364"/>
      <c r="C30364"/>
      <c r="D30364"/>
      <c r="E30364"/>
      <c r="F30364"/>
      <c r="G30364"/>
      <c r="H30364" s="26"/>
      <c r="I30364" s="26"/>
      <c r="K30364"/>
      <c r="L30364"/>
      <c r="M30364"/>
      <c r="N30364"/>
      <c r="O30364"/>
      <c r="P30364"/>
      <c r="S30364"/>
    </row>
    <row r="30365" spans="1:19" x14ac:dyDescent="0.3">
      <c r="A30365" s="25"/>
      <c r="B30365"/>
      <c r="C30365"/>
      <c r="D30365"/>
      <c r="E30365"/>
      <c r="F30365"/>
      <c r="G30365"/>
      <c r="H30365" s="26"/>
      <c r="I30365" s="26"/>
      <c r="K30365"/>
      <c r="L30365"/>
      <c r="M30365"/>
      <c r="N30365"/>
      <c r="O30365"/>
      <c r="P30365"/>
      <c r="S30365"/>
    </row>
    <row r="30366" spans="1:19" x14ac:dyDescent="0.3">
      <c r="A30366" s="25"/>
      <c r="B30366"/>
      <c r="C30366"/>
      <c r="D30366"/>
      <c r="E30366"/>
      <c r="F30366"/>
      <c r="G30366"/>
      <c r="H30366"/>
      <c r="I30366"/>
      <c r="K30366"/>
      <c r="L30366"/>
      <c r="M30366"/>
      <c r="N30366"/>
      <c r="O30366"/>
      <c r="P30366"/>
      <c r="S30366"/>
    </row>
    <row r="30367" spans="1:19" x14ac:dyDescent="0.3">
      <c r="A30367" s="25"/>
      <c r="B30367"/>
      <c r="C30367"/>
      <c r="D30367"/>
      <c r="E30367"/>
      <c r="F30367"/>
      <c r="G30367"/>
      <c r="H30367"/>
      <c r="I30367"/>
      <c r="K30367"/>
      <c r="L30367"/>
      <c r="M30367"/>
      <c r="N30367"/>
      <c r="O30367"/>
      <c r="P30367"/>
      <c r="S30367"/>
    </row>
    <row r="30368" spans="1:19" x14ac:dyDescent="0.3">
      <c r="A30368" s="25"/>
      <c r="B30368"/>
      <c r="C30368"/>
      <c r="D30368"/>
      <c r="E30368"/>
      <c r="F30368"/>
      <c r="G30368"/>
      <c r="H30368"/>
      <c r="I30368"/>
      <c r="K30368"/>
      <c r="L30368"/>
      <c r="M30368"/>
      <c r="N30368"/>
      <c r="O30368"/>
      <c r="P30368"/>
      <c r="S30368"/>
    </row>
    <row r="30369" spans="1:19" x14ac:dyDescent="0.3">
      <c r="A30369" s="25"/>
      <c r="B30369"/>
      <c r="C30369"/>
      <c r="D30369"/>
      <c r="E30369"/>
      <c r="F30369"/>
      <c r="G30369"/>
      <c r="H30369"/>
      <c r="I30369"/>
      <c r="K30369"/>
      <c r="L30369"/>
      <c r="M30369"/>
      <c r="N30369"/>
      <c r="O30369"/>
      <c r="P30369"/>
      <c r="S30369"/>
    </row>
    <row r="30370" spans="1:19" x14ac:dyDescent="0.3">
      <c r="A30370" s="25"/>
      <c r="B30370"/>
      <c r="C30370"/>
      <c r="D30370"/>
      <c r="E30370"/>
      <c r="F30370"/>
      <c r="G30370"/>
      <c r="H30370"/>
      <c r="I30370"/>
      <c r="K30370"/>
      <c r="L30370"/>
      <c r="M30370"/>
      <c r="N30370"/>
      <c r="O30370"/>
      <c r="P30370"/>
      <c r="S30370"/>
    </row>
    <row r="30371" spans="1:19" x14ac:dyDescent="0.3">
      <c r="A30371" s="25"/>
      <c r="B30371"/>
      <c r="C30371"/>
      <c r="D30371"/>
      <c r="E30371"/>
      <c r="F30371"/>
      <c r="G30371"/>
      <c r="H30371"/>
      <c r="I30371"/>
      <c r="K30371"/>
      <c r="L30371"/>
      <c r="M30371"/>
      <c r="N30371"/>
      <c r="O30371"/>
      <c r="P30371"/>
      <c r="S30371"/>
    </row>
    <row r="30372" spans="1:19" x14ac:dyDescent="0.3">
      <c r="A30372" s="25"/>
      <c r="B30372"/>
      <c r="C30372"/>
      <c r="D30372"/>
      <c r="E30372"/>
      <c r="F30372"/>
      <c r="G30372"/>
      <c r="H30372"/>
      <c r="I30372"/>
      <c r="K30372"/>
      <c r="L30372"/>
      <c r="M30372"/>
      <c r="N30372"/>
      <c r="O30372"/>
      <c r="P30372"/>
      <c r="S30372"/>
    </row>
    <row r="30373" spans="1:19" x14ac:dyDescent="0.3">
      <c r="A30373" s="25"/>
      <c r="B30373"/>
      <c r="C30373"/>
      <c r="D30373"/>
      <c r="E30373"/>
      <c r="F30373"/>
      <c r="G30373"/>
      <c r="H30373"/>
      <c r="I30373"/>
      <c r="K30373"/>
      <c r="L30373"/>
      <c r="M30373"/>
      <c r="N30373"/>
      <c r="O30373"/>
      <c r="P30373"/>
      <c r="S30373"/>
    </row>
    <row r="30374" spans="1:19" x14ac:dyDescent="0.3">
      <c r="A30374" s="25"/>
      <c r="B30374"/>
      <c r="C30374"/>
      <c r="D30374"/>
      <c r="E30374"/>
      <c r="F30374"/>
      <c r="G30374"/>
      <c r="H30374"/>
      <c r="I30374"/>
      <c r="K30374"/>
      <c r="L30374"/>
      <c r="M30374"/>
      <c r="N30374"/>
      <c r="O30374"/>
      <c r="P30374"/>
      <c r="S30374"/>
    </row>
    <row r="30375" spans="1:19" x14ac:dyDescent="0.3">
      <c r="A30375" s="25"/>
      <c r="B30375"/>
      <c r="C30375"/>
      <c r="D30375"/>
      <c r="E30375"/>
      <c r="F30375"/>
      <c r="G30375"/>
      <c r="H30375"/>
      <c r="I30375"/>
      <c r="K30375"/>
      <c r="L30375"/>
      <c r="M30375"/>
      <c r="N30375"/>
      <c r="O30375"/>
      <c r="P30375"/>
      <c r="S30375"/>
    </row>
    <row r="30376" spans="1:19" x14ac:dyDescent="0.3">
      <c r="A30376" s="25"/>
      <c r="B30376"/>
      <c r="C30376"/>
      <c r="D30376"/>
      <c r="E30376"/>
      <c r="F30376"/>
      <c r="G30376"/>
      <c r="H30376"/>
      <c r="I30376"/>
      <c r="K30376"/>
      <c r="L30376"/>
      <c r="M30376"/>
      <c r="N30376"/>
      <c r="O30376"/>
      <c r="P30376"/>
      <c r="S30376"/>
    </row>
    <row r="30377" spans="1:19" x14ac:dyDescent="0.3">
      <c r="A30377" s="25"/>
      <c r="B30377"/>
      <c r="C30377"/>
      <c r="D30377"/>
      <c r="E30377"/>
      <c r="F30377"/>
      <c r="G30377"/>
      <c r="H30377"/>
      <c r="I30377"/>
      <c r="K30377"/>
      <c r="L30377"/>
      <c r="M30377"/>
      <c r="N30377"/>
      <c r="O30377"/>
      <c r="P30377"/>
      <c r="S30377"/>
    </row>
    <row r="30378" spans="1:19" x14ac:dyDescent="0.3">
      <c r="A30378" s="25"/>
      <c r="B30378"/>
      <c r="C30378"/>
      <c r="D30378"/>
      <c r="E30378"/>
      <c r="F30378"/>
      <c r="G30378"/>
      <c r="H30378"/>
      <c r="I30378"/>
      <c r="K30378"/>
      <c r="L30378"/>
      <c r="M30378"/>
      <c r="N30378"/>
      <c r="O30378"/>
      <c r="P30378"/>
      <c r="S30378"/>
    </row>
    <row r="30379" spans="1:19" x14ac:dyDescent="0.3">
      <c r="A30379" s="25"/>
      <c r="B30379"/>
      <c r="C30379"/>
      <c r="D30379"/>
      <c r="E30379"/>
      <c r="F30379"/>
      <c r="G30379"/>
      <c r="H30379"/>
      <c r="I30379"/>
      <c r="K30379"/>
      <c r="L30379"/>
      <c r="M30379"/>
      <c r="N30379"/>
      <c r="O30379"/>
      <c r="P30379"/>
      <c r="S30379"/>
    </row>
    <row r="30380" spans="1:19" x14ac:dyDescent="0.3">
      <c r="A30380" s="25"/>
      <c r="B30380"/>
      <c r="C30380"/>
      <c r="D30380"/>
      <c r="E30380"/>
      <c r="F30380"/>
      <c r="G30380"/>
      <c r="H30380"/>
      <c r="I30380"/>
      <c r="K30380"/>
      <c r="L30380"/>
      <c r="M30380"/>
      <c r="N30380"/>
      <c r="O30380"/>
      <c r="P30380"/>
      <c r="S30380"/>
    </row>
    <row r="30381" spans="1:19" x14ac:dyDescent="0.3">
      <c r="A30381" s="25"/>
      <c r="B30381"/>
      <c r="C30381"/>
      <c r="D30381"/>
      <c r="E30381"/>
      <c r="F30381"/>
      <c r="G30381"/>
      <c r="H30381"/>
      <c r="I30381"/>
      <c r="K30381"/>
      <c r="L30381"/>
      <c r="M30381"/>
      <c r="N30381"/>
      <c r="O30381"/>
      <c r="P30381"/>
      <c r="S30381"/>
    </row>
    <row r="30382" spans="1:19" x14ac:dyDescent="0.3">
      <c r="A30382" s="25"/>
      <c r="B30382"/>
      <c r="C30382"/>
      <c r="D30382"/>
      <c r="E30382"/>
      <c r="F30382"/>
      <c r="G30382"/>
      <c r="H30382"/>
      <c r="I30382"/>
      <c r="K30382"/>
      <c r="L30382"/>
      <c r="M30382"/>
      <c r="N30382"/>
      <c r="O30382"/>
      <c r="P30382"/>
      <c r="S30382"/>
    </row>
    <row r="30383" spans="1:19" x14ac:dyDescent="0.3">
      <c r="A30383" s="25"/>
      <c r="B30383"/>
      <c r="C30383"/>
      <c r="D30383"/>
      <c r="E30383"/>
      <c r="F30383"/>
      <c r="G30383"/>
      <c r="H30383"/>
      <c r="I30383"/>
      <c r="K30383"/>
      <c r="L30383"/>
      <c r="M30383"/>
      <c r="N30383"/>
      <c r="O30383"/>
      <c r="P30383"/>
      <c r="S30383"/>
    </row>
    <row r="30384" spans="1:19" x14ac:dyDescent="0.3">
      <c r="A30384" s="25"/>
      <c r="B30384"/>
      <c r="C30384"/>
      <c r="D30384"/>
      <c r="E30384"/>
      <c r="F30384"/>
      <c r="G30384"/>
      <c r="H30384"/>
      <c r="I30384"/>
      <c r="K30384"/>
      <c r="L30384"/>
      <c r="M30384"/>
      <c r="N30384"/>
      <c r="O30384"/>
      <c r="P30384"/>
      <c r="S30384"/>
    </row>
    <row r="30385" spans="1:19" x14ac:dyDescent="0.3">
      <c r="A30385" s="25"/>
      <c r="B30385"/>
      <c r="C30385"/>
      <c r="D30385"/>
      <c r="E30385"/>
      <c r="F30385"/>
      <c r="G30385"/>
      <c r="H30385"/>
      <c r="I30385"/>
      <c r="K30385"/>
      <c r="L30385"/>
      <c r="M30385"/>
      <c r="N30385"/>
      <c r="O30385"/>
      <c r="P30385"/>
      <c r="S30385"/>
    </row>
    <row r="30386" spans="1:19" x14ac:dyDescent="0.3">
      <c r="A30386" s="25"/>
      <c r="B30386"/>
      <c r="C30386"/>
      <c r="D30386"/>
      <c r="E30386"/>
      <c r="F30386"/>
      <c r="G30386"/>
      <c r="H30386"/>
      <c r="I30386"/>
      <c r="K30386"/>
      <c r="L30386"/>
      <c r="M30386"/>
      <c r="N30386"/>
      <c r="O30386"/>
      <c r="P30386"/>
      <c r="S30386"/>
    </row>
    <row r="30387" spans="1:19" x14ac:dyDescent="0.3">
      <c r="A30387" s="25"/>
      <c r="B30387"/>
      <c r="C30387"/>
      <c r="D30387"/>
      <c r="E30387"/>
      <c r="F30387"/>
      <c r="G30387"/>
      <c r="H30387"/>
      <c r="I30387"/>
      <c r="K30387"/>
      <c r="L30387"/>
      <c r="M30387"/>
      <c r="N30387"/>
      <c r="O30387"/>
      <c r="P30387"/>
      <c r="S30387"/>
    </row>
    <row r="30388" spans="1:19" x14ac:dyDescent="0.3">
      <c r="A30388" s="25"/>
      <c r="B30388"/>
      <c r="C30388"/>
      <c r="D30388"/>
      <c r="E30388"/>
      <c r="F30388"/>
      <c r="G30388"/>
      <c r="H30388"/>
      <c r="I30388"/>
      <c r="K30388"/>
      <c r="L30388"/>
      <c r="M30388"/>
      <c r="N30388"/>
      <c r="O30388"/>
      <c r="P30388"/>
      <c r="S30388"/>
    </row>
    <row r="30389" spans="1:19" x14ac:dyDescent="0.3">
      <c r="A30389" s="25"/>
      <c r="B30389"/>
      <c r="C30389"/>
      <c r="D30389"/>
      <c r="E30389"/>
      <c r="F30389"/>
      <c r="G30389"/>
      <c r="H30389"/>
      <c r="I30389"/>
      <c r="K30389"/>
      <c r="L30389"/>
      <c r="M30389"/>
      <c r="N30389"/>
      <c r="O30389"/>
      <c r="P30389"/>
      <c r="S30389"/>
    </row>
    <row r="30390" spans="1:19" x14ac:dyDescent="0.3">
      <c r="A30390" s="25"/>
      <c r="B30390"/>
      <c r="C30390"/>
      <c r="D30390"/>
      <c r="E30390"/>
      <c r="F30390"/>
      <c r="G30390"/>
      <c r="H30390"/>
      <c r="I30390"/>
      <c r="K30390"/>
      <c r="L30390"/>
      <c r="M30390"/>
      <c r="N30390"/>
      <c r="O30390"/>
      <c r="P30390"/>
      <c r="S30390"/>
    </row>
    <row r="30391" spans="1:19" x14ac:dyDescent="0.3">
      <c r="A30391" s="25"/>
      <c r="B30391"/>
      <c r="C30391"/>
      <c r="D30391"/>
      <c r="E30391"/>
      <c r="F30391"/>
      <c r="G30391"/>
      <c r="H30391"/>
      <c r="I30391"/>
      <c r="K30391"/>
      <c r="L30391"/>
      <c r="M30391"/>
      <c r="N30391"/>
      <c r="O30391"/>
      <c r="P30391"/>
      <c r="S30391"/>
    </row>
    <row r="30392" spans="1:19" x14ac:dyDescent="0.3">
      <c r="A30392" s="25"/>
      <c r="B30392"/>
      <c r="C30392"/>
      <c r="D30392"/>
      <c r="E30392"/>
      <c r="F30392"/>
      <c r="G30392"/>
      <c r="H30392"/>
      <c r="I30392"/>
      <c r="K30392"/>
      <c r="L30392"/>
      <c r="M30392"/>
      <c r="N30392"/>
      <c r="O30392"/>
      <c r="P30392"/>
      <c r="S30392"/>
    </row>
    <row r="30393" spans="1:19" x14ac:dyDescent="0.3">
      <c r="A30393" s="25"/>
      <c r="B30393"/>
      <c r="C30393"/>
      <c r="D30393"/>
      <c r="E30393"/>
      <c r="F30393"/>
      <c r="G30393"/>
      <c r="H30393"/>
      <c r="I30393"/>
      <c r="K30393"/>
      <c r="L30393"/>
      <c r="M30393"/>
      <c r="N30393"/>
      <c r="O30393"/>
      <c r="P30393"/>
      <c r="S30393"/>
    </row>
    <row r="30394" spans="1:19" x14ac:dyDescent="0.3">
      <c r="A30394" s="25"/>
      <c r="B30394"/>
      <c r="C30394"/>
      <c r="D30394"/>
      <c r="E30394"/>
      <c r="F30394"/>
      <c r="G30394"/>
      <c r="H30394"/>
      <c r="I30394"/>
      <c r="K30394"/>
      <c r="L30394"/>
      <c r="M30394"/>
      <c r="N30394"/>
      <c r="O30394"/>
      <c r="P30394"/>
      <c r="S30394"/>
    </row>
    <row r="30395" spans="1:19" x14ac:dyDescent="0.3">
      <c r="A30395" s="25"/>
      <c r="B30395"/>
      <c r="C30395"/>
      <c r="D30395"/>
      <c r="E30395"/>
      <c r="F30395"/>
      <c r="G30395"/>
      <c r="H30395"/>
      <c r="I30395"/>
      <c r="K30395"/>
      <c r="L30395"/>
      <c r="M30395"/>
      <c r="N30395"/>
      <c r="O30395"/>
      <c r="P30395"/>
      <c r="S30395"/>
    </row>
    <row r="30396" spans="1:19" x14ac:dyDescent="0.3">
      <c r="A30396" s="25"/>
      <c r="B30396"/>
      <c r="C30396"/>
      <c r="D30396"/>
      <c r="E30396"/>
      <c r="F30396"/>
      <c r="G30396"/>
      <c r="H30396"/>
      <c r="I30396"/>
      <c r="K30396"/>
      <c r="L30396"/>
      <c r="M30396"/>
      <c r="N30396"/>
      <c r="O30396"/>
      <c r="P30396"/>
      <c r="S30396"/>
    </row>
    <row r="30397" spans="1:19" x14ac:dyDescent="0.3">
      <c r="A30397" s="25"/>
      <c r="B30397"/>
      <c r="C30397"/>
      <c r="D30397"/>
      <c r="E30397"/>
      <c r="F30397"/>
      <c r="G30397"/>
      <c r="H30397"/>
      <c r="I30397"/>
      <c r="K30397"/>
      <c r="L30397"/>
      <c r="M30397"/>
      <c r="N30397"/>
      <c r="O30397"/>
      <c r="P30397"/>
      <c r="S30397"/>
    </row>
    <row r="30398" spans="1:19" x14ac:dyDescent="0.3">
      <c r="A30398" s="25"/>
      <c r="B30398"/>
      <c r="C30398"/>
      <c r="D30398"/>
      <c r="E30398"/>
      <c r="F30398"/>
      <c r="G30398"/>
      <c r="H30398"/>
      <c r="I30398"/>
      <c r="K30398"/>
      <c r="L30398"/>
      <c r="M30398"/>
      <c r="N30398"/>
      <c r="O30398"/>
      <c r="P30398"/>
      <c r="S30398"/>
    </row>
    <row r="30399" spans="1:19" x14ac:dyDescent="0.3">
      <c r="A30399" s="25"/>
      <c r="B30399"/>
      <c r="C30399"/>
      <c r="D30399"/>
      <c r="E30399"/>
      <c r="F30399"/>
      <c r="G30399"/>
      <c r="H30399"/>
      <c r="I30399"/>
      <c r="K30399"/>
      <c r="L30399"/>
      <c r="M30399"/>
      <c r="N30399"/>
      <c r="O30399"/>
      <c r="P30399"/>
      <c r="S30399"/>
    </row>
    <row r="30400" spans="1:19" x14ac:dyDescent="0.3">
      <c r="A30400" s="25"/>
      <c r="B30400"/>
      <c r="C30400"/>
      <c r="D30400"/>
      <c r="E30400"/>
      <c r="F30400"/>
      <c r="G30400"/>
      <c r="H30400"/>
      <c r="I30400"/>
      <c r="K30400"/>
      <c r="L30400"/>
      <c r="M30400"/>
      <c r="N30400"/>
      <c r="O30400"/>
      <c r="P30400"/>
      <c r="S30400"/>
    </row>
    <row r="30401" spans="1:19" x14ac:dyDescent="0.3">
      <c r="A30401" s="25"/>
      <c r="B30401"/>
      <c r="C30401"/>
      <c r="D30401"/>
      <c r="E30401"/>
      <c r="F30401"/>
      <c r="G30401"/>
      <c r="H30401"/>
      <c r="I30401"/>
      <c r="K30401"/>
      <c r="L30401"/>
      <c r="M30401"/>
      <c r="N30401"/>
      <c r="O30401"/>
      <c r="P30401"/>
      <c r="S30401"/>
    </row>
    <row r="30402" spans="1:19" x14ac:dyDescent="0.3">
      <c r="A30402" s="25"/>
      <c r="B30402"/>
      <c r="C30402"/>
      <c r="D30402"/>
      <c r="E30402"/>
      <c r="F30402"/>
      <c r="G30402"/>
      <c r="H30402"/>
      <c r="I30402"/>
      <c r="K30402"/>
      <c r="L30402"/>
      <c r="M30402"/>
      <c r="N30402"/>
      <c r="O30402"/>
      <c r="P30402"/>
      <c r="S30402"/>
    </row>
    <row r="30403" spans="1:19" x14ac:dyDescent="0.3">
      <c r="A30403" s="25"/>
      <c r="B30403"/>
      <c r="C30403"/>
      <c r="D30403"/>
      <c r="E30403"/>
      <c r="F30403"/>
      <c r="G30403"/>
      <c r="H30403"/>
      <c r="I30403"/>
      <c r="K30403"/>
      <c r="L30403"/>
      <c r="M30403"/>
      <c r="N30403"/>
      <c r="O30403"/>
      <c r="P30403"/>
      <c r="S30403"/>
    </row>
    <row r="30404" spans="1:19" x14ac:dyDescent="0.3">
      <c r="A30404" s="25"/>
      <c r="B30404"/>
      <c r="C30404"/>
      <c r="D30404"/>
      <c r="E30404"/>
      <c r="F30404"/>
      <c r="G30404"/>
      <c r="H30404"/>
      <c r="I30404"/>
      <c r="K30404"/>
      <c r="L30404"/>
      <c r="M30404"/>
      <c r="N30404"/>
      <c r="O30404"/>
      <c r="P30404"/>
      <c r="S30404"/>
    </row>
    <row r="30405" spans="1:19" x14ac:dyDescent="0.3">
      <c r="A30405" s="25"/>
      <c r="B30405"/>
      <c r="C30405"/>
      <c r="D30405"/>
      <c r="E30405"/>
      <c r="F30405"/>
      <c r="G30405"/>
      <c r="H30405"/>
      <c r="I30405"/>
      <c r="K30405"/>
      <c r="L30405"/>
      <c r="M30405"/>
      <c r="N30405"/>
      <c r="O30405"/>
      <c r="P30405"/>
      <c r="S30405"/>
    </row>
    <row r="30406" spans="1:19" x14ac:dyDescent="0.3">
      <c r="A30406" s="25"/>
      <c r="B30406"/>
      <c r="C30406"/>
      <c r="D30406"/>
      <c r="E30406"/>
      <c r="F30406"/>
      <c r="G30406"/>
      <c r="H30406"/>
      <c r="I30406"/>
      <c r="K30406"/>
      <c r="L30406"/>
      <c r="M30406"/>
      <c r="N30406"/>
      <c r="O30406"/>
      <c r="P30406"/>
      <c r="S30406"/>
    </row>
    <row r="30407" spans="1:19" x14ac:dyDescent="0.3">
      <c r="A30407" s="25"/>
      <c r="B30407"/>
      <c r="C30407"/>
      <c r="D30407"/>
      <c r="E30407"/>
      <c r="F30407"/>
      <c r="G30407"/>
      <c r="H30407" s="26"/>
      <c r="I30407" s="26"/>
      <c r="K30407"/>
      <c r="L30407"/>
      <c r="M30407"/>
      <c r="N30407"/>
      <c r="O30407"/>
      <c r="P30407"/>
      <c r="S30407"/>
    </row>
    <row r="30408" spans="1:19" x14ac:dyDescent="0.3">
      <c r="A30408" s="25"/>
      <c r="B30408"/>
      <c r="C30408"/>
      <c r="D30408"/>
      <c r="E30408"/>
      <c r="F30408"/>
      <c r="G30408"/>
      <c r="H30408" s="26"/>
      <c r="I30408" s="26"/>
      <c r="K30408"/>
      <c r="L30408"/>
      <c r="M30408"/>
      <c r="N30408"/>
      <c r="O30408"/>
      <c r="P30408"/>
      <c r="S30408"/>
    </row>
    <row r="30409" spans="1:19" x14ac:dyDescent="0.3">
      <c r="A30409" s="25"/>
      <c r="B30409"/>
      <c r="C30409"/>
      <c r="D30409"/>
      <c r="E30409"/>
      <c r="F30409"/>
      <c r="G30409"/>
      <c r="H30409" s="26"/>
      <c r="I30409" s="26"/>
      <c r="K30409"/>
      <c r="L30409"/>
      <c r="M30409"/>
      <c r="N30409"/>
      <c r="O30409"/>
      <c r="P30409"/>
      <c r="S30409"/>
    </row>
    <row r="30410" spans="1:19" x14ac:dyDescent="0.3">
      <c r="A30410" s="25"/>
      <c r="B30410"/>
      <c r="C30410"/>
      <c r="D30410"/>
      <c r="E30410"/>
      <c r="F30410"/>
      <c r="G30410"/>
      <c r="H30410"/>
      <c r="I30410"/>
      <c r="K30410"/>
      <c r="L30410"/>
      <c r="M30410"/>
      <c r="N30410"/>
      <c r="O30410"/>
      <c r="P30410"/>
      <c r="S30410"/>
    </row>
    <row r="30411" spans="1:19" x14ac:dyDescent="0.3">
      <c r="A30411" s="25"/>
      <c r="B30411"/>
      <c r="C30411"/>
      <c r="D30411"/>
      <c r="E30411"/>
      <c r="F30411"/>
      <c r="G30411"/>
      <c r="H30411"/>
      <c r="I30411"/>
      <c r="K30411"/>
      <c r="L30411"/>
      <c r="M30411"/>
      <c r="N30411"/>
      <c r="O30411"/>
      <c r="P30411"/>
      <c r="S30411"/>
    </row>
    <row r="30412" spans="1:19" x14ac:dyDescent="0.3">
      <c r="A30412" s="25"/>
      <c r="B30412"/>
      <c r="C30412"/>
      <c r="D30412"/>
      <c r="E30412"/>
      <c r="F30412"/>
      <c r="G30412"/>
      <c r="H30412"/>
      <c r="I30412"/>
      <c r="K30412"/>
      <c r="L30412"/>
      <c r="M30412"/>
      <c r="N30412"/>
      <c r="O30412"/>
      <c r="P30412"/>
      <c r="S30412"/>
    </row>
    <row r="30413" spans="1:19" x14ac:dyDescent="0.3">
      <c r="A30413" s="25"/>
      <c r="B30413"/>
      <c r="C30413"/>
      <c r="D30413"/>
      <c r="E30413"/>
      <c r="F30413"/>
      <c r="G30413"/>
      <c r="H30413"/>
      <c r="I30413"/>
      <c r="K30413"/>
      <c r="L30413"/>
      <c r="M30413"/>
      <c r="N30413"/>
      <c r="O30413"/>
      <c r="P30413"/>
      <c r="S30413"/>
    </row>
    <row r="30414" spans="1:19" x14ac:dyDescent="0.3">
      <c r="A30414" s="25"/>
      <c r="B30414"/>
      <c r="C30414"/>
      <c r="D30414"/>
      <c r="E30414"/>
      <c r="F30414"/>
      <c r="G30414"/>
      <c r="H30414"/>
      <c r="I30414"/>
      <c r="K30414"/>
      <c r="L30414"/>
      <c r="M30414"/>
      <c r="N30414"/>
      <c r="O30414"/>
      <c r="P30414"/>
      <c r="S30414"/>
    </row>
    <row r="30415" spans="1:19" x14ac:dyDescent="0.3">
      <c r="A30415" s="25"/>
      <c r="B30415"/>
      <c r="C30415"/>
      <c r="D30415"/>
      <c r="E30415"/>
      <c r="F30415"/>
      <c r="G30415"/>
      <c r="H30415"/>
      <c r="I30415"/>
      <c r="K30415"/>
      <c r="L30415"/>
      <c r="M30415"/>
      <c r="N30415"/>
      <c r="O30415"/>
      <c r="P30415"/>
      <c r="S30415"/>
    </row>
    <row r="30416" spans="1:19" x14ac:dyDescent="0.3">
      <c r="A30416" s="25"/>
      <c r="B30416"/>
      <c r="C30416"/>
      <c r="D30416"/>
      <c r="E30416"/>
      <c r="F30416"/>
      <c r="G30416"/>
      <c r="H30416"/>
      <c r="I30416"/>
      <c r="K30416"/>
      <c r="L30416"/>
      <c r="M30416"/>
      <c r="N30416"/>
      <c r="O30416"/>
      <c r="P30416"/>
      <c r="S30416"/>
    </row>
    <row r="30417" spans="1:19" x14ac:dyDescent="0.3">
      <c r="A30417" s="25"/>
      <c r="B30417"/>
      <c r="C30417"/>
      <c r="D30417"/>
      <c r="E30417"/>
      <c r="F30417"/>
      <c r="G30417"/>
      <c r="H30417"/>
      <c r="I30417"/>
      <c r="K30417"/>
      <c r="L30417"/>
      <c r="M30417"/>
      <c r="N30417"/>
      <c r="O30417"/>
      <c r="P30417"/>
      <c r="S30417"/>
    </row>
    <row r="30418" spans="1:19" x14ac:dyDescent="0.3">
      <c r="A30418" s="25"/>
      <c r="B30418"/>
      <c r="C30418"/>
      <c r="D30418"/>
      <c r="E30418"/>
      <c r="F30418"/>
      <c r="G30418"/>
      <c r="H30418"/>
      <c r="I30418"/>
      <c r="K30418"/>
      <c r="L30418"/>
      <c r="M30418"/>
      <c r="N30418"/>
      <c r="O30418"/>
      <c r="P30418"/>
      <c r="S30418"/>
    </row>
    <row r="30419" spans="1:19" x14ac:dyDescent="0.3">
      <c r="A30419" s="25"/>
      <c r="B30419"/>
      <c r="C30419"/>
      <c r="D30419"/>
      <c r="E30419"/>
      <c r="F30419"/>
      <c r="G30419"/>
      <c r="H30419"/>
      <c r="I30419"/>
      <c r="K30419"/>
      <c r="L30419"/>
      <c r="M30419"/>
      <c r="N30419"/>
      <c r="O30419"/>
      <c r="P30419"/>
      <c r="S30419"/>
    </row>
    <row r="30420" spans="1:19" x14ac:dyDescent="0.3">
      <c r="A30420" s="25"/>
      <c r="B30420"/>
      <c r="C30420"/>
      <c r="D30420"/>
      <c r="E30420"/>
      <c r="F30420"/>
      <c r="G30420"/>
      <c r="H30420"/>
      <c r="I30420"/>
      <c r="K30420"/>
      <c r="L30420"/>
      <c r="M30420"/>
      <c r="N30420"/>
      <c r="O30420"/>
      <c r="P30420"/>
      <c r="S30420"/>
    </row>
    <row r="30421" spans="1:19" x14ac:dyDescent="0.3">
      <c r="A30421" s="25"/>
      <c r="B30421"/>
      <c r="C30421"/>
      <c r="D30421"/>
      <c r="E30421"/>
      <c r="F30421"/>
      <c r="G30421"/>
      <c r="H30421"/>
      <c r="I30421"/>
      <c r="K30421"/>
      <c r="L30421"/>
      <c r="M30421"/>
      <c r="N30421"/>
      <c r="O30421"/>
      <c r="P30421"/>
      <c r="S30421"/>
    </row>
    <row r="30422" spans="1:19" x14ac:dyDescent="0.3">
      <c r="A30422" s="25"/>
      <c r="B30422"/>
      <c r="C30422"/>
      <c r="D30422"/>
      <c r="E30422"/>
      <c r="F30422"/>
      <c r="G30422"/>
      <c r="H30422"/>
      <c r="I30422"/>
      <c r="K30422"/>
      <c r="L30422"/>
      <c r="M30422"/>
      <c r="N30422"/>
      <c r="O30422"/>
      <c r="P30422"/>
      <c r="S30422"/>
    </row>
    <row r="30423" spans="1:19" x14ac:dyDescent="0.3">
      <c r="A30423" s="25"/>
      <c r="B30423"/>
      <c r="C30423"/>
      <c r="D30423"/>
      <c r="E30423"/>
      <c r="F30423"/>
      <c r="G30423"/>
      <c r="H30423"/>
      <c r="I30423"/>
      <c r="K30423"/>
      <c r="L30423"/>
      <c r="M30423"/>
      <c r="N30423"/>
      <c r="O30423"/>
      <c r="P30423"/>
      <c r="S30423"/>
    </row>
    <row r="30424" spans="1:19" x14ac:dyDescent="0.3">
      <c r="A30424" s="25"/>
      <c r="B30424"/>
      <c r="C30424"/>
      <c r="D30424"/>
      <c r="E30424"/>
      <c r="F30424"/>
      <c r="G30424"/>
      <c r="H30424"/>
      <c r="I30424"/>
      <c r="K30424"/>
      <c r="L30424"/>
      <c r="M30424"/>
      <c r="N30424"/>
      <c r="O30424"/>
      <c r="P30424"/>
      <c r="S30424"/>
    </row>
    <row r="30425" spans="1:19" x14ac:dyDescent="0.3">
      <c r="A30425" s="25"/>
      <c r="B30425"/>
      <c r="C30425"/>
      <c r="D30425"/>
      <c r="E30425"/>
      <c r="F30425"/>
      <c r="G30425"/>
      <c r="H30425"/>
      <c r="I30425"/>
      <c r="K30425"/>
      <c r="L30425"/>
      <c r="M30425"/>
      <c r="N30425"/>
      <c r="O30425"/>
      <c r="P30425"/>
      <c r="S30425"/>
    </row>
    <row r="30426" spans="1:19" x14ac:dyDescent="0.3">
      <c r="A30426" s="25"/>
      <c r="B30426"/>
      <c r="C30426"/>
      <c r="D30426"/>
      <c r="E30426"/>
      <c r="F30426"/>
      <c r="G30426"/>
      <c r="H30426"/>
      <c r="I30426"/>
      <c r="K30426"/>
      <c r="L30426"/>
      <c r="M30426"/>
      <c r="N30426"/>
      <c r="O30426"/>
      <c r="P30426"/>
      <c r="S30426"/>
    </row>
    <row r="30427" spans="1:19" x14ac:dyDescent="0.3">
      <c r="A30427" s="25"/>
      <c r="B30427"/>
      <c r="C30427"/>
      <c r="D30427"/>
      <c r="E30427"/>
      <c r="F30427"/>
      <c r="G30427"/>
      <c r="H30427"/>
      <c r="I30427"/>
      <c r="K30427"/>
      <c r="L30427"/>
      <c r="M30427"/>
      <c r="N30427"/>
      <c r="O30427"/>
      <c r="P30427"/>
      <c r="S30427"/>
    </row>
    <row r="30428" spans="1:19" x14ac:dyDescent="0.3">
      <c r="A30428" s="25"/>
      <c r="B30428"/>
      <c r="C30428"/>
      <c r="D30428"/>
      <c r="E30428"/>
      <c r="F30428"/>
      <c r="G30428"/>
      <c r="H30428"/>
      <c r="I30428"/>
      <c r="K30428"/>
      <c r="L30428"/>
      <c r="M30428"/>
      <c r="N30428"/>
      <c r="O30428"/>
      <c r="P30428"/>
      <c r="S30428"/>
    </row>
    <row r="30429" spans="1:19" x14ac:dyDescent="0.3">
      <c r="A30429" s="25"/>
      <c r="B30429"/>
      <c r="C30429"/>
      <c r="D30429"/>
      <c r="E30429"/>
      <c r="F30429"/>
      <c r="G30429"/>
      <c r="H30429"/>
      <c r="I30429"/>
      <c r="K30429"/>
      <c r="L30429"/>
      <c r="M30429"/>
      <c r="N30429"/>
      <c r="O30429"/>
      <c r="P30429"/>
      <c r="S30429"/>
    </row>
    <row r="30430" spans="1:19" x14ac:dyDescent="0.3">
      <c r="A30430" s="25"/>
      <c r="B30430"/>
      <c r="C30430"/>
      <c r="D30430"/>
      <c r="E30430"/>
      <c r="F30430"/>
      <c r="G30430"/>
      <c r="H30430"/>
      <c r="I30430"/>
      <c r="K30430"/>
      <c r="L30430"/>
      <c r="M30430"/>
      <c r="N30430"/>
      <c r="O30430"/>
      <c r="P30430"/>
      <c r="S30430"/>
    </row>
    <row r="30431" spans="1:19" x14ac:dyDescent="0.3">
      <c r="A30431" s="25"/>
      <c r="B30431"/>
      <c r="C30431"/>
      <c r="D30431"/>
      <c r="E30431"/>
      <c r="F30431"/>
      <c r="G30431"/>
      <c r="H30431"/>
      <c r="I30431"/>
      <c r="K30431"/>
      <c r="L30431"/>
      <c r="M30431"/>
      <c r="N30431"/>
      <c r="O30431"/>
      <c r="P30431"/>
      <c r="S30431"/>
    </row>
    <row r="30432" spans="1:19" x14ac:dyDescent="0.3">
      <c r="A30432" s="25"/>
      <c r="B30432"/>
      <c r="C30432"/>
      <c r="D30432"/>
      <c r="E30432"/>
      <c r="F30432"/>
      <c r="G30432"/>
      <c r="H30432"/>
      <c r="I30432"/>
      <c r="K30432"/>
      <c r="L30432"/>
      <c r="M30432"/>
      <c r="N30432"/>
      <c r="O30432"/>
      <c r="P30432"/>
      <c r="S30432"/>
    </row>
    <row r="30433" spans="1:19" x14ac:dyDescent="0.3">
      <c r="A30433" s="25"/>
      <c r="B30433"/>
      <c r="C30433"/>
      <c r="D30433"/>
      <c r="E30433"/>
      <c r="F30433"/>
      <c r="G30433"/>
      <c r="H30433"/>
      <c r="I30433"/>
      <c r="K30433"/>
      <c r="L30433"/>
      <c r="M30433"/>
      <c r="N30433"/>
      <c r="O30433"/>
      <c r="P30433"/>
      <c r="S30433"/>
    </row>
    <row r="30434" spans="1:19" x14ac:dyDescent="0.3">
      <c r="A30434" s="25"/>
      <c r="B30434"/>
      <c r="C30434"/>
      <c r="D30434"/>
      <c r="E30434"/>
      <c r="F30434"/>
      <c r="G30434"/>
      <c r="H30434"/>
      <c r="I30434"/>
      <c r="K30434"/>
      <c r="L30434"/>
      <c r="M30434"/>
      <c r="N30434"/>
      <c r="O30434"/>
      <c r="P30434"/>
      <c r="S30434"/>
    </row>
    <row r="30435" spans="1:19" x14ac:dyDescent="0.3">
      <c r="A30435" s="25"/>
      <c r="B30435"/>
      <c r="C30435"/>
      <c r="D30435"/>
      <c r="E30435"/>
      <c r="F30435"/>
      <c r="G30435"/>
      <c r="H30435"/>
      <c r="I30435"/>
      <c r="K30435"/>
      <c r="L30435"/>
      <c r="M30435"/>
      <c r="N30435"/>
      <c r="O30435"/>
      <c r="P30435"/>
      <c r="S30435"/>
    </row>
    <row r="30436" spans="1:19" x14ac:dyDescent="0.3">
      <c r="A30436" s="25"/>
      <c r="B30436"/>
      <c r="C30436"/>
      <c r="D30436"/>
      <c r="E30436"/>
      <c r="F30436"/>
      <c r="G30436"/>
      <c r="H30436"/>
      <c r="I30436"/>
      <c r="K30436"/>
      <c r="L30436"/>
      <c r="M30436"/>
      <c r="N30436"/>
      <c r="O30436"/>
      <c r="P30436"/>
      <c r="S30436"/>
    </row>
    <row r="30437" spans="1:19" x14ac:dyDescent="0.3">
      <c r="A30437" s="25"/>
      <c r="B30437"/>
      <c r="C30437"/>
      <c r="D30437"/>
      <c r="E30437"/>
      <c r="F30437"/>
      <c r="G30437"/>
      <c r="H30437"/>
      <c r="I30437"/>
      <c r="K30437"/>
      <c r="L30437"/>
      <c r="M30437"/>
      <c r="N30437"/>
      <c r="O30437"/>
      <c r="P30437"/>
      <c r="S30437"/>
    </row>
    <row r="30438" spans="1:19" x14ac:dyDescent="0.3">
      <c r="A30438" s="25"/>
      <c r="B30438"/>
      <c r="C30438"/>
      <c r="D30438"/>
      <c r="E30438"/>
      <c r="F30438"/>
      <c r="G30438"/>
      <c r="H30438"/>
      <c r="I30438"/>
      <c r="K30438"/>
      <c r="L30438"/>
      <c r="M30438"/>
      <c r="N30438"/>
      <c r="O30438"/>
      <c r="P30438"/>
      <c r="S30438"/>
    </row>
    <row r="30439" spans="1:19" x14ac:dyDescent="0.3">
      <c r="A30439" s="25"/>
      <c r="B30439"/>
      <c r="C30439"/>
      <c r="D30439"/>
      <c r="E30439"/>
      <c r="F30439"/>
      <c r="G30439"/>
      <c r="H30439"/>
      <c r="I30439"/>
      <c r="K30439"/>
      <c r="L30439"/>
      <c r="M30439"/>
      <c r="N30439"/>
      <c r="O30439"/>
      <c r="P30439"/>
      <c r="S30439"/>
    </row>
    <row r="30440" spans="1:19" x14ac:dyDescent="0.3">
      <c r="A30440" s="25"/>
      <c r="B30440"/>
      <c r="C30440"/>
      <c r="D30440"/>
      <c r="E30440"/>
      <c r="F30440"/>
      <c r="G30440"/>
      <c r="H30440"/>
      <c r="I30440"/>
      <c r="K30440"/>
      <c r="L30440"/>
      <c r="M30440"/>
      <c r="N30440"/>
      <c r="O30440"/>
      <c r="P30440"/>
      <c r="S30440"/>
    </row>
    <row r="30441" spans="1:19" x14ac:dyDescent="0.3">
      <c r="A30441" s="25"/>
      <c r="B30441"/>
      <c r="C30441"/>
      <c r="D30441"/>
      <c r="E30441"/>
      <c r="F30441"/>
      <c r="G30441"/>
      <c r="H30441"/>
      <c r="I30441"/>
      <c r="K30441"/>
      <c r="L30441"/>
      <c r="M30441"/>
      <c r="N30441"/>
      <c r="O30441"/>
      <c r="P30441"/>
      <c r="S30441"/>
    </row>
    <row r="30442" spans="1:19" x14ac:dyDescent="0.3">
      <c r="A30442" s="25"/>
      <c r="B30442"/>
      <c r="C30442"/>
      <c r="D30442"/>
      <c r="E30442"/>
      <c r="F30442"/>
      <c r="G30442"/>
      <c r="H30442"/>
      <c r="I30442"/>
      <c r="K30442"/>
      <c r="L30442"/>
      <c r="M30442"/>
      <c r="N30442"/>
      <c r="O30442"/>
      <c r="P30442"/>
      <c r="S30442"/>
    </row>
    <row r="30443" spans="1:19" x14ac:dyDescent="0.3">
      <c r="A30443" s="25"/>
      <c r="B30443"/>
      <c r="C30443"/>
      <c r="D30443"/>
      <c r="E30443"/>
      <c r="F30443"/>
      <c r="G30443"/>
      <c r="H30443"/>
      <c r="I30443"/>
      <c r="K30443"/>
      <c r="L30443"/>
      <c r="M30443"/>
      <c r="N30443"/>
      <c r="O30443"/>
      <c r="P30443"/>
      <c r="S30443"/>
    </row>
    <row r="30444" spans="1:19" x14ac:dyDescent="0.3">
      <c r="A30444" s="25"/>
      <c r="B30444"/>
      <c r="C30444"/>
      <c r="D30444"/>
      <c r="E30444"/>
      <c r="F30444"/>
      <c r="G30444"/>
      <c r="H30444"/>
      <c r="I30444"/>
      <c r="K30444"/>
      <c r="L30444"/>
      <c r="M30444"/>
      <c r="N30444"/>
      <c r="O30444"/>
      <c r="P30444"/>
      <c r="S30444"/>
    </row>
    <row r="30445" spans="1:19" x14ac:dyDescent="0.3">
      <c r="A30445" s="25"/>
      <c r="B30445"/>
      <c r="C30445"/>
      <c r="D30445"/>
      <c r="E30445"/>
      <c r="F30445"/>
      <c r="G30445"/>
      <c r="H30445"/>
      <c r="I30445"/>
      <c r="K30445"/>
      <c r="L30445"/>
      <c r="M30445"/>
      <c r="N30445"/>
      <c r="O30445"/>
      <c r="P30445"/>
      <c r="S30445"/>
    </row>
    <row r="30446" spans="1:19" x14ac:dyDescent="0.3">
      <c r="A30446" s="25"/>
      <c r="B30446"/>
      <c r="C30446"/>
      <c r="D30446"/>
      <c r="E30446"/>
      <c r="F30446"/>
      <c r="G30446"/>
      <c r="H30446"/>
      <c r="I30446"/>
      <c r="K30446"/>
      <c r="L30446"/>
      <c r="M30446"/>
      <c r="N30446"/>
      <c r="O30446"/>
      <c r="P30446"/>
      <c r="S30446"/>
    </row>
    <row r="30447" spans="1:19" x14ac:dyDescent="0.3">
      <c r="A30447" s="25"/>
      <c r="B30447"/>
      <c r="C30447"/>
      <c r="D30447"/>
      <c r="E30447"/>
      <c r="F30447"/>
      <c r="G30447"/>
      <c r="H30447"/>
      <c r="I30447"/>
      <c r="K30447"/>
      <c r="L30447"/>
      <c r="M30447"/>
      <c r="N30447"/>
      <c r="O30447"/>
      <c r="P30447"/>
      <c r="S30447"/>
    </row>
    <row r="30448" spans="1:19" x14ac:dyDescent="0.3">
      <c r="A30448" s="25"/>
      <c r="B30448"/>
      <c r="C30448"/>
      <c r="D30448"/>
      <c r="E30448"/>
      <c r="F30448"/>
      <c r="G30448"/>
      <c r="H30448"/>
      <c r="I30448"/>
      <c r="K30448"/>
      <c r="L30448"/>
      <c r="M30448"/>
      <c r="N30448"/>
      <c r="O30448"/>
      <c r="P30448"/>
      <c r="S30448"/>
    </row>
    <row r="30449" spans="1:19" x14ac:dyDescent="0.3">
      <c r="A30449" s="25"/>
      <c r="B30449"/>
      <c r="C30449"/>
      <c r="D30449"/>
      <c r="E30449"/>
      <c r="F30449"/>
      <c r="G30449"/>
      <c r="H30449"/>
      <c r="I30449"/>
      <c r="K30449"/>
      <c r="L30449"/>
      <c r="M30449"/>
      <c r="N30449"/>
      <c r="O30449"/>
      <c r="P30449"/>
      <c r="S30449"/>
    </row>
    <row r="30450" spans="1:19" x14ac:dyDescent="0.3">
      <c r="A30450" s="25"/>
      <c r="B30450"/>
      <c r="C30450"/>
      <c r="D30450"/>
      <c r="E30450"/>
      <c r="F30450"/>
      <c r="G30450"/>
      <c r="H30450"/>
      <c r="I30450"/>
      <c r="K30450"/>
      <c r="L30450"/>
      <c r="M30450"/>
      <c r="N30450"/>
      <c r="O30450"/>
      <c r="P30450"/>
      <c r="S30450"/>
    </row>
    <row r="30451" spans="1:19" x14ac:dyDescent="0.3">
      <c r="A30451" s="25"/>
      <c r="B30451"/>
      <c r="C30451"/>
      <c r="D30451"/>
      <c r="E30451"/>
      <c r="F30451"/>
      <c r="G30451"/>
      <c r="H30451"/>
      <c r="I30451"/>
      <c r="K30451"/>
      <c r="L30451"/>
      <c r="M30451"/>
      <c r="N30451"/>
      <c r="O30451"/>
      <c r="P30451"/>
      <c r="S30451"/>
    </row>
    <row r="30452" spans="1:19" x14ac:dyDescent="0.3">
      <c r="A30452" s="25"/>
      <c r="B30452"/>
      <c r="C30452"/>
      <c r="D30452"/>
      <c r="E30452"/>
      <c r="F30452"/>
      <c r="G30452"/>
      <c r="H30452"/>
      <c r="I30452"/>
      <c r="K30452"/>
      <c r="L30452"/>
      <c r="M30452"/>
      <c r="N30452"/>
      <c r="O30452"/>
      <c r="P30452"/>
      <c r="S30452"/>
    </row>
    <row r="30453" spans="1:19" x14ac:dyDescent="0.3">
      <c r="A30453" s="25"/>
      <c r="B30453"/>
      <c r="C30453"/>
      <c r="D30453"/>
      <c r="E30453"/>
      <c r="F30453"/>
      <c r="G30453"/>
      <c r="H30453"/>
      <c r="I30453"/>
      <c r="K30453"/>
      <c r="L30453"/>
      <c r="M30453"/>
      <c r="N30453"/>
      <c r="O30453"/>
      <c r="P30453"/>
      <c r="S30453"/>
    </row>
    <row r="30454" spans="1:19" x14ac:dyDescent="0.3">
      <c r="A30454" s="25"/>
      <c r="B30454"/>
      <c r="C30454"/>
      <c r="D30454"/>
      <c r="E30454"/>
      <c r="F30454"/>
      <c r="G30454"/>
      <c r="H30454"/>
      <c r="I30454"/>
      <c r="K30454"/>
      <c r="L30454"/>
      <c r="M30454"/>
      <c r="N30454"/>
      <c r="O30454"/>
      <c r="P30454"/>
      <c r="S30454"/>
    </row>
    <row r="30455" spans="1:19" x14ac:dyDescent="0.3">
      <c r="A30455" s="25"/>
      <c r="B30455"/>
      <c r="C30455"/>
      <c r="D30455"/>
      <c r="E30455"/>
      <c r="F30455"/>
      <c r="G30455"/>
      <c r="H30455"/>
      <c r="I30455"/>
      <c r="K30455"/>
      <c r="L30455"/>
      <c r="M30455"/>
      <c r="N30455"/>
      <c r="O30455"/>
      <c r="P30455"/>
      <c r="S30455"/>
    </row>
    <row r="30456" spans="1:19" x14ac:dyDescent="0.3">
      <c r="A30456" s="25"/>
      <c r="B30456"/>
      <c r="C30456"/>
      <c r="D30456"/>
      <c r="E30456"/>
      <c r="F30456"/>
      <c r="G30456"/>
      <c r="H30456"/>
      <c r="I30456"/>
      <c r="K30456"/>
      <c r="L30456"/>
      <c r="M30456"/>
      <c r="N30456"/>
      <c r="O30456"/>
      <c r="P30456"/>
      <c r="S30456"/>
    </row>
    <row r="30457" spans="1:19" x14ac:dyDescent="0.3">
      <c r="A30457" s="25"/>
      <c r="B30457"/>
      <c r="C30457"/>
      <c r="D30457"/>
      <c r="E30457"/>
      <c r="F30457"/>
      <c r="G30457"/>
      <c r="H30457"/>
      <c r="I30457"/>
      <c r="K30457"/>
      <c r="L30457"/>
      <c r="M30457"/>
      <c r="N30457"/>
      <c r="O30457"/>
      <c r="P30457"/>
      <c r="S30457"/>
    </row>
    <row r="30458" spans="1:19" x14ac:dyDescent="0.3">
      <c r="A30458" s="25"/>
      <c r="B30458"/>
      <c r="C30458"/>
      <c r="D30458"/>
      <c r="E30458"/>
      <c r="F30458"/>
      <c r="G30458"/>
      <c r="H30458"/>
      <c r="I30458"/>
      <c r="K30458"/>
      <c r="L30458"/>
      <c r="M30458"/>
      <c r="N30458"/>
      <c r="O30458"/>
      <c r="P30458"/>
      <c r="S30458"/>
    </row>
    <row r="30459" spans="1:19" x14ac:dyDescent="0.3">
      <c r="A30459" s="25"/>
      <c r="B30459"/>
      <c r="C30459"/>
      <c r="D30459"/>
      <c r="E30459"/>
      <c r="F30459"/>
      <c r="G30459"/>
      <c r="H30459"/>
      <c r="I30459"/>
      <c r="K30459"/>
      <c r="L30459"/>
      <c r="M30459"/>
      <c r="N30459"/>
      <c r="O30459"/>
      <c r="P30459"/>
      <c r="S30459"/>
    </row>
    <row r="30460" spans="1:19" x14ac:dyDescent="0.3">
      <c r="A30460" s="25"/>
      <c r="B30460"/>
      <c r="C30460"/>
      <c r="D30460"/>
      <c r="E30460"/>
      <c r="F30460"/>
      <c r="G30460"/>
      <c r="H30460"/>
      <c r="I30460"/>
      <c r="K30460"/>
      <c r="L30460"/>
      <c r="M30460"/>
      <c r="N30460"/>
      <c r="O30460"/>
      <c r="P30460"/>
      <c r="S30460"/>
    </row>
    <row r="30461" spans="1:19" x14ac:dyDescent="0.3">
      <c r="A30461" s="25"/>
      <c r="B30461"/>
      <c r="C30461"/>
      <c r="D30461"/>
      <c r="E30461"/>
      <c r="F30461"/>
      <c r="G30461"/>
      <c r="H30461"/>
      <c r="I30461"/>
      <c r="K30461"/>
      <c r="L30461"/>
      <c r="M30461"/>
      <c r="N30461"/>
      <c r="O30461"/>
      <c r="P30461"/>
      <c r="S30461"/>
    </row>
    <row r="30462" spans="1:19" x14ac:dyDescent="0.3">
      <c r="A30462" s="25"/>
      <c r="B30462"/>
      <c r="C30462"/>
      <c r="D30462"/>
      <c r="E30462"/>
      <c r="F30462"/>
      <c r="G30462"/>
      <c r="H30462"/>
      <c r="I30462"/>
      <c r="K30462"/>
      <c r="L30462"/>
      <c r="M30462"/>
      <c r="N30462"/>
      <c r="O30462"/>
      <c r="P30462"/>
      <c r="S30462"/>
    </row>
    <row r="30463" spans="1:19" x14ac:dyDescent="0.3">
      <c r="A30463" s="25"/>
      <c r="B30463"/>
      <c r="C30463"/>
      <c r="D30463"/>
      <c r="E30463"/>
      <c r="F30463"/>
      <c r="G30463"/>
      <c r="H30463"/>
      <c r="I30463"/>
      <c r="K30463"/>
      <c r="L30463"/>
      <c r="M30463"/>
      <c r="N30463"/>
      <c r="O30463"/>
      <c r="P30463"/>
      <c r="S30463"/>
    </row>
    <row r="30464" spans="1:19" x14ac:dyDescent="0.3">
      <c r="A30464" s="25"/>
      <c r="B30464"/>
      <c r="C30464"/>
      <c r="D30464"/>
      <c r="E30464"/>
      <c r="F30464"/>
      <c r="G30464"/>
      <c r="H30464"/>
      <c r="I30464"/>
      <c r="K30464"/>
      <c r="L30464"/>
      <c r="M30464"/>
      <c r="N30464"/>
      <c r="O30464"/>
      <c r="P30464"/>
      <c r="S30464"/>
    </row>
    <row r="30465" spans="1:19" x14ac:dyDescent="0.3">
      <c r="A30465" s="25"/>
      <c r="B30465"/>
      <c r="C30465"/>
      <c r="D30465"/>
      <c r="E30465"/>
      <c r="F30465"/>
      <c r="G30465"/>
      <c r="H30465"/>
      <c r="I30465"/>
      <c r="K30465"/>
      <c r="L30465"/>
      <c r="M30465"/>
      <c r="N30465"/>
      <c r="O30465"/>
      <c r="P30465"/>
      <c r="S30465"/>
    </row>
    <row r="30466" spans="1:19" x14ac:dyDescent="0.3">
      <c r="A30466" s="25"/>
      <c r="B30466"/>
      <c r="C30466"/>
      <c r="D30466"/>
      <c r="E30466"/>
      <c r="F30466"/>
      <c r="G30466"/>
      <c r="H30466"/>
      <c r="I30466"/>
      <c r="K30466"/>
      <c r="L30466"/>
      <c r="M30466"/>
      <c r="N30466"/>
      <c r="O30466"/>
      <c r="P30466"/>
      <c r="S30466"/>
    </row>
    <row r="30467" spans="1:19" x14ac:dyDescent="0.3">
      <c r="A30467" s="25"/>
      <c r="B30467"/>
      <c r="C30467"/>
      <c r="D30467"/>
      <c r="E30467"/>
      <c r="F30467"/>
      <c r="G30467"/>
      <c r="H30467"/>
      <c r="I30467"/>
      <c r="K30467"/>
      <c r="L30467"/>
      <c r="M30467"/>
      <c r="N30467"/>
      <c r="O30467"/>
      <c r="P30467"/>
      <c r="S30467"/>
    </row>
    <row r="30468" spans="1:19" x14ac:dyDescent="0.3">
      <c r="A30468" s="25"/>
      <c r="B30468"/>
      <c r="C30468"/>
      <c r="D30468"/>
      <c r="E30468"/>
      <c r="F30468"/>
      <c r="G30468"/>
      <c r="H30468"/>
      <c r="I30468"/>
      <c r="K30468"/>
      <c r="L30468"/>
      <c r="M30468"/>
      <c r="N30468"/>
      <c r="O30468"/>
      <c r="P30468"/>
      <c r="S30468"/>
    </row>
    <row r="30469" spans="1:19" x14ac:dyDescent="0.3">
      <c r="A30469" s="25"/>
      <c r="B30469"/>
      <c r="C30469"/>
      <c r="D30469"/>
      <c r="E30469"/>
      <c r="F30469"/>
      <c r="G30469"/>
      <c r="H30469"/>
      <c r="I30469" s="14"/>
      <c r="K30469"/>
      <c r="L30469"/>
      <c r="M30469"/>
      <c r="N30469"/>
      <c r="O30469"/>
      <c r="P30469"/>
      <c r="S30469"/>
    </row>
    <row r="30470" spans="1:19" x14ac:dyDescent="0.3">
      <c r="A30470" s="25"/>
      <c r="B30470"/>
      <c r="C30470"/>
      <c r="D30470"/>
      <c r="E30470"/>
      <c r="F30470"/>
      <c r="G30470"/>
      <c r="H30470"/>
      <c r="I30470" s="14"/>
      <c r="K30470"/>
      <c r="L30470"/>
      <c r="M30470"/>
      <c r="N30470"/>
      <c r="O30470"/>
      <c r="P30470"/>
      <c r="S30470"/>
    </row>
    <row r="30471" spans="1:19" x14ac:dyDescent="0.3">
      <c r="A30471" s="25"/>
      <c r="B30471"/>
      <c r="C30471"/>
      <c r="D30471"/>
      <c r="E30471"/>
      <c r="F30471"/>
      <c r="G30471"/>
      <c r="H30471"/>
      <c r="I30471" s="14"/>
      <c r="K30471"/>
      <c r="L30471"/>
      <c r="M30471"/>
      <c r="N30471"/>
      <c r="O30471"/>
      <c r="P30471"/>
      <c r="S30471"/>
    </row>
    <row r="30472" spans="1:19" x14ac:dyDescent="0.3">
      <c r="A30472" s="25"/>
      <c r="B30472"/>
      <c r="C30472"/>
      <c r="D30472"/>
      <c r="E30472"/>
      <c r="F30472"/>
      <c r="G30472"/>
      <c r="H30472"/>
      <c r="I30472"/>
      <c r="K30472"/>
      <c r="L30472"/>
      <c r="M30472"/>
      <c r="N30472"/>
      <c r="O30472"/>
      <c r="P30472"/>
      <c r="S30472"/>
    </row>
    <row r="30473" spans="1:19" x14ac:dyDescent="0.3">
      <c r="A30473" s="25"/>
      <c r="B30473"/>
      <c r="C30473"/>
      <c r="D30473"/>
      <c r="E30473"/>
      <c r="F30473"/>
      <c r="G30473"/>
      <c r="H30473"/>
      <c r="I30473"/>
      <c r="K30473"/>
      <c r="L30473"/>
      <c r="M30473"/>
      <c r="N30473"/>
      <c r="O30473"/>
      <c r="P30473"/>
      <c r="S30473"/>
    </row>
    <row r="30474" spans="1:19" x14ac:dyDescent="0.3">
      <c r="A30474" s="25"/>
      <c r="B30474"/>
      <c r="C30474"/>
      <c r="D30474"/>
      <c r="E30474"/>
      <c r="F30474"/>
      <c r="G30474"/>
      <c r="H30474"/>
      <c r="I30474"/>
      <c r="K30474"/>
      <c r="L30474"/>
      <c r="M30474"/>
      <c r="N30474"/>
      <c r="O30474"/>
      <c r="P30474"/>
      <c r="S30474"/>
    </row>
    <row r="30475" spans="1:19" x14ac:dyDescent="0.3">
      <c r="A30475" s="25"/>
      <c r="B30475"/>
      <c r="C30475"/>
      <c r="D30475"/>
      <c r="E30475"/>
      <c r="F30475"/>
      <c r="G30475"/>
      <c r="H30475"/>
      <c r="I30475"/>
      <c r="K30475"/>
      <c r="L30475"/>
      <c r="M30475"/>
      <c r="N30475"/>
      <c r="O30475"/>
      <c r="P30475"/>
      <c r="S30475"/>
    </row>
    <row r="30476" spans="1:19" x14ac:dyDescent="0.3">
      <c r="A30476" s="25"/>
      <c r="B30476"/>
      <c r="C30476"/>
      <c r="D30476"/>
      <c r="E30476"/>
      <c r="F30476"/>
      <c r="G30476"/>
      <c r="H30476"/>
      <c r="I30476"/>
      <c r="K30476"/>
      <c r="L30476"/>
      <c r="M30476"/>
      <c r="N30476"/>
      <c r="O30476"/>
      <c r="P30476"/>
      <c r="S30476"/>
    </row>
    <row r="30477" spans="1:19" x14ac:dyDescent="0.3">
      <c r="A30477" s="25"/>
      <c r="B30477"/>
      <c r="C30477"/>
      <c r="D30477"/>
      <c r="E30477"/>
      <c r="F30477"/>
      <c r="G30477"/>
      <c r="H30477"/>
      <c r="I30477"/>
      <c r="K30477"/>
      <c r="L30477"/>
      <c r="M30477"/>
      <c r="N30477"/>
      <c r="O30477"/>
      <c r="P30477"/>
      <c r="S30477"/>
    </row>
    <row r="30478" spans="1:19" x14ac:dyDescent="0.3">
      <c r="A30478" s="25"/>
      <c r="B30478"/>
      <c r="C30478"/>
      <c r="D30478"/>
      <c r="E30478"/>
      <c r="F30478"/>
      <c r="G30478"/>
      <c r="H30478"/>
      <c r="I30478"/>
      <c r="K30478"/>
      <c r="L30478"/>
      <c r="M30478"/>
      <c r="N30478"/>
      <c r="O30478"/>
      <c r="P30478"/>
      <c r="S30478"/>
    </row>
    <row r="30479" spans="1:19" x14ac:dyDescent="0.3">
      <c r="A30479" s="25"/>
      <c r="B30479"/>
      <c r="C30479"/>
      <c r="D30479"/>
      <c r="E30479"/>
      <c r="F30479"/>
      <c r="G30479"/>
      <c r="H30479"/>
      <c r="I30479"/>
      <c r="K30479"/>
      <c r="L30479"/>
      <c r="M30479"/>
      <c r="N30479"/>
      <c r="O30479"/>
      <c r="P30479"/>
      <c r="S30479"/>
    </row>
    <row r="30480" spans="1:19" x14ac:dyDescent="0.3">
      <c r="A30480" s="25"/>
      <c r="B30480"/>
      <c r="C30480"/>
      <c r="D30480"/>
      <c r="E30480"/>
      <c r="F30480"/>
      <c r="G30480"/>
      <c r="H30480"/>
      <c r="I30480"/>
      <c r="K30480"/>
      <c r="L30480"/>
      <c r="M30480"/>
      <c r="N30480"/>
      <c r="O30480"/>
      <c r="P30480"/>
      <c r="S30480"/>
    </row>
    <row r="30481" spans="1:19" x14ac:dyDescent="0.3">
      <c r="A30481" s="25"/>
      <c r="B30481"/>
      <c r="C30481"/>
      <c r="D30481"/>
      <c r="E30481"/>
      <c r="F30481"/>
      <c r="G30481"/>
      <c r="H30481"/>
      <c r="I30481"/>
      <c r="K30481"/>
      <c r="L30481"/>
      <c r="M30481"/>
      <c r="N30481"/>
      <c r="O30481"/>
      <c r="P30481"/>
      <c r="S30481"/>
    </row>
    <row r="30482" spans="1:19" x14ac:dyDescent="0.3">
      <c r="A30482" s="25"/>
      <c r="B30482"/>
      <c r="C30482"/>
      <c r="D30482"/>
      <c r="E30482"/>
      <c r="F30482"/>
      <c r="G30482"/>
      <c r="H30482"/>
      <c r="I30482"/>
      <c r="K30482"/>
      <c r="L30482"/>
      <c r="M30482"/>
      <c r="N30482"/>
      <c r="O30482"/>
      <c r="P30482"/>
      <c r="S30482"/>
    </row>
    <row r="30483" spans="1:19" x14ac:dyDescent="0.3">
      <c r="A30483" s="25"/>
      <c r="B30483"/>
      <c r="C30483"/>
      <c r="D30483"/>
      <c r="E30483"/>
      <c r="F30483"/>
      <c r="G30483"/>
      <c r="H30483"/>
      <c r="I30483"/>
      <c r="K30483"/>
      <c r="L30483"/>
      <c r="M30483"/>
      <c r="N30483"/>
      <c r="O30483"/>
      <c r="P30483"/>
      <c r="S30483"/>
    </row>
    <row r="30484" spans="1:19" x14ac:dyDescent="0.3">
      <c r="A30484" s="25"/>
      <c r="B30484"/>
      <c r="C30484"/>
      <c r="D30484"/>
      <c r="E30484"/>
      <c r="F30484"/>
      <c r="G30484"/>
      <c r="H30484"/>
      <c r="I30484"/>
      <c r="K30484"/>
      <c r="L30484"/>
      <c r="M30484"/>
      <c r="N30484"/>
      <c r="O30484"/>
      <c r="P30484"/>
      <c r="S30484"/>
    </row>
    <row r="30485" spans="1:19" x14ac:dyDescent="0.3">
      <c r="A30485" s="25"/>
      <c r="B30485"/>
      <c r="C30485"/>
      <c r="D30485"/>
      <c r="E30485"/>
      <c r="F30485"/>
      <c r="G30485"/>
      <c r="H30485"/>
      <c r="I30485"/>
      <c r="K30485"/>
      <c r="L30485"/>
      <c r="M30485"/>
      <c r="N30485"/>
      <c r="O30485"/>
      <c r="P30485"/>
      <c r="S30485"/>
    </row>
    <row r="30486" spans="1:19" x14ac:dyDescent="0.3">
      <c r="A30486" s="25"/>
      <c r="B30486"/>
      <c r="C30486"/>
      <c r="D30486"/>
      <c r="E30486"/>
      <c r="F30486"/>
      <c r="G30486"/>
      <c r="H30486"/>
      <c r="I30486"/>
      <c r="K30486"/>
      <c r="L30486"/>
      <c r="M30486"/>
      <c r="N30486"/>
      <c r="O30486"/>
      <c r="P30486"/>
      <c r="S30486"/>
    </row>
    <row r="30487" spans="1:19" x14ac:dyDescent="0.3">
      <c r="A30487" s="25"/>
      <c r="B30487"/>
      <c r="C30487"/>
      <c r="D30487"/>
      <c r="E30487"/>
      <c r="F30487"/>
      <c r="G30487"/>
      <c r="H30487"/>
      <c r="I30487"/>
      <c r="K30487"/>
      <c r="L30487"/>
      <c r="M30487"/>
      <c r="N30487"/>
      <c r="O30487"/>
      <c r="P30487"/>
      <c r="S30487"/>
    </row>
    <row r="30488" spans="1:19" x14ac:dyDescent="0.3">
      <c r="A30488" s="25"/>
      <c r="B30488"/>
      <c r="C30488"/>
      <c r="D30488"/>
      <c r="E30488"/>
      <c r="F30488"/>
      <c r="G30488"/>
      <c r="H30488"/>
      <c r="I30488"/>
      <c r="K30488"/>
      <c r="L30488"/>
      <c r="M30488"/>
      <c r="N30488"/>
      <c r="O30488"/>
      <c r="P30488"/>
      <c r="S30488"/>
    </row>
    <row r="30489" spans="1:19" x14ac:dyDescent="0.3">
      <c r="A30489" s="25"/>
      <c r="B30489"/>
      <c r="C30489"/>
      <c r="D30489"/>
      <c r="E30489"/>
      <c r="F30489"/>
      <c r="G30489"/>
      <c r="H30489"/>
      <c r="I30489"/>
      <c r="K30489"/>
      <c r="L30489"/>
      <c r="M30489"/>
      <c r="N30489"/>
      <c r="O30489"/>
      <c r="P30489"/>
      <c r="S30489"/>
    </row>
    <row r="30490" spans="1:19" x14ac:dyDescent="0.3">
      <c r="A30490" s="25"/>
      <c r="B30490"/>
      <c r="C30490"/>
      <c r="D30490"/>
      <c r="E30490"/>
      <c r="F30490"/>
      <c r="G30490"/>
      <c r="H30490"/>
      <c r="I30490"/>
      <c r="K30490"/>
      <c r="L30490"/>
      <c r="M30490"/>
      <c r="N30490"/>
      <c r="O30490"/>
      <c r="P30490"/>
      <c r="S30490"/>
    </row>
    <row r="30491" spans="1:19" x14ac:dyDescent="0.3">
      <c r="A30491" s="25"/>
      <c r="B30491"/>
      <c r="C30491"/>
      <c r="D30491"/>
      <c r="E30491"/>
      <c r="F30491"/>
      <c r="G30491"/>
      <c r="H30491"/>
      <c r="I30491"/>
      <c r="K30491"/>
      <c r="L30491"/>
      <c r="M30491"/>
      <c r="N30491"/>
      <c r="O30491"/>
      <c r="P30491"/>
      <c r="S30491"/>
    </row>
    <row r="30492" spans="1:19" x14ac:dyDescent="0.3">
      <c r="A30492" s="25"/>
      <c r="B30492"/>
      <c r="C30492"/>
      <c r="D30492"/>
      <c r="E30492"/>
      <c r="F30492"/>
      <c r="G30492"/>
      <c r="H30492"/>
      <c r="I30492"/>
      <c r="K30492"/>
      <c r="L30492"/>
      <c r="M30492"/>
      <c r="N30492"/>
      <c r="O30492"/>
      <c r="P30492"/>
      <c r="S30492"/>
    </row>
    <row r="30493" spans="1:19" x14ac:dyDescent="0.3">
      <c r="A30493" s="25"/>
      <c r="B30493"/>
      <c r="C30493"/>
      <c r="D30493"/>
      <c r="E30493"/>
      <c r="F30493"/>
      <c r="G30493"/>
      <c r="H30493"/>
      <c r="I30493"/>
      <c r="K30493"/>
      <c r="L30493"/>
      <c r="M30493"/>
      <c r="N30493"/>
      <c r="O30493"/>
      <c r="P30493"/>
      <c r="S30493"/>
    </row>
    <row r="30494" spans="1:19" x14ac:dyDescent="0.3">
      <c r="A30494" s="25"/>
      <c r="B30494"/>
      <c r="C30494"/>
      <c r="D30494"/>
      <c r="E30494"/>
      <c r="F30494"/>
      <c r="G30494"/>
      <c r="H30494"/>
      <c r="I30494"/>
      <c r="K30494"/>
      <c r="L30494"/>
      <c r="M30494"/>
      <c r="N30494"/>
      <c r="O30494"/>
      <c r="P30494"/>
      <c r="S30494"/>
    </row>
    <row r="30495" spans="1:19" x14ac:dyDescent="0.3">
      <c r="A30495" s="25"/>
      <c r="B30495"/>
      <c r="C30495"/>
      <c r="D30495"/>
      <c r="E30495"/>
      <c r="F30495"/>
      <c r="G30495"/>
      <c r="H30495"/>
      <c r="I30495"/>
      <c r="K30495"/>
      <c r="L30495"/>
      <c r="M30495"/>
      <c r="N30495"/>
      <c r="O30495"/>
      <c r="P30495"/>
      <c r="S30495"/>
    </row>
    <row r="30496" spans="1:19" x14ac:dyDescent="0.3">
      <c r="A30496" s="25"/>
      <c r="B30496"/>
      <c r="C30496"/>
      <c r="D30496"/>
      <c r="E30496"/>
      <c r="F30496"/>
      <c r="G30496"/>
      <c r="H30496"/>
      <c r="I30496"/>
      <c r="K30496"/>
      <c r="L30496"/>
      <c r="M30496"/>
      <c r="N30496"/>
      <c r="O30496"/>
      <c r="P30496"/>
      <c r="S30496"/>
    </row>
    <row r="30497" spans="1:19" x14ac:dyDescent="0.3">
      <c r="A30497" s="25"/>
      <c r="B30497"/>
      <c r="C30497"/>
      <c r="D30497"/>
      <c r="E30497"/>
      <c r="F30497"/>
      <c r="G30497"/>
      <c r="H30497"/>
      <c r="I30497"/>
      <c r="K30497"/>
      <c r="L30497"/>
      <c r="M30497"/>
      <c r="N30497"/>
      <c r="O30497"/>
      <c r="P30497"/>
      <c r="S30497"/>
    </row>
    <row r="30498" spans="1:19" x14ac:dyDescent="0.3">
      <c r="A30498" s="25"/>
      <c r="B30498"/>
      <c r="C30498"/>
      <c r="D30498"/>
      <c r="E30498"/>
      <c r="F30498"/>
      <c r="G30498"/>
      <c r="H30498"/>
      <c r="I30498"/>
      <c r="K30498"/>
      <c r="L30498"/>
      <c r="M30498"/>
      <c r="N30498"/>
      <c r="O30498"/>
      <c r="P30498"/>
      <c r="S30498"/>
    </row>
    <row r="30499" spans="1:19" x14ac:dyDescent="0.3">
      <c r="A30499" s="25"/>
      <c r="B30499"/>
      <c r="C30499"/>
      <c r="D30499"/>
      <c r="E30499"/>
      <c r="F30499"/>
      <c r="G30499"/>
      <c r="H30499"/>
      <c r="I30499"/>
      <c r="K30499"/>
      <c r="L30499"/>
      <c r="M30499"/>
      <c r="N30499"/>
      <c r="O30499"/>
      <c r="P30499"/>
      <c r="S30499"/>
    </row>
    <row r="30500" spans="1:19" x14ac:dyDescent="0.3">
      <c r="A30500" s="25"/>
      <c r="B30500"/>
      <c r="C30500"/>
      <c r="D30500"/>
      <c r="E30500"/>
      <c r="F30500"/>
      <c r="G30500"/>
      <c r="H30500"/>
      <c r="I30500"/>
      <c r="K30500"/>
      <c r="L30500"/>
      <c r="M30500"/>
      <c r="N30500"/>
      <c r="O30500"/>
      <c r="P30500"/>
      <c r="S30500"/>
    </row>
    <row r="30501" spans="1:19" x14ac:dyDescent="0.3">
      <c r="A30501" s="25"/>
      <c r="B30501"/>
      <c r="C30501"/>
      <c r="D30501"/>
      <c r="E30501"/>
      <c r="F30501"/>
      <c r="G30501"/>
      <c r="H30501"/>
      <c r="I30501"/>
      <c r="K30501"/>
      <c r="L30501"/>
      <c r="M30501"/>
      <c r="N30501"/>
      <c r="O30501"/>
      <c r="P30501"/>
      <c r="S30501"/>
    </row>
    <row r="30502" spans="1:19" x14ac:dyDescent="0.3">
      <c r="A30502" s="25"/>
      <c r="B30502"/>
      <c r="C30502"/>
      <c r="D30502"/>
      <c r="E30502"/>
      <c r="F30502"/>
      <c r="G30502"/>
      <c r="H30502"/>
      <c r="I30502"/>
      <c r="K30502"/>
      <c r="L30502"/>
      <c r="M30502"/>
      <c r="N30502"/>
      <c r="O30502"/>
      <c r="P30502"/>
      <c r="S30502"/>
    </row>
    <row r="30503" spans="1:19" x14ac:dyDescent="0.3">
      <c r="A30503" s="25"/>
      <c r="B30503"/>
      <c r="C30503"/>
      <c r="D30503"/>
      <c r="E30503"/>
      <c r="F30503"/>
      <c r="G30503"/>
      <c r="H30503"/>
      <c r="I30503"/>
      <c r="K30503"/>
      <c r="L30503"/>
      <c r="M30503"/>
      <c r="N30503"/>
      <c r="O30503"/>
      <c r="P30503"/>
      <c r="S30503"/>
    </row>
    <row r="30504" spans="1:19" x14ac:dyDescent="0.3">
      <c r="A30504" s="25"/>
      <c r="B30504"/>
      <c r="C30504"/>
      <c r="D30504"/>
      <c r="E30504"/>
      <c r="F30504"/>
      <c r="G30504"/>
      <c r="H30504"/>
      <c r="I30504"/>
      <c r="K30504"/>
      <c r="L30504"/>
      <c r="M30504"/>
      <c r="N30504"/>
      <c r="O30504"/>
      <c r="P30504"/>
      <c r="S30504"/>
    </row>
    <row r="30505" spans="1:19" x14ac:dyDescent="0.3">
      <c r="A30505" s="25"/>
      <c r="B30505"/>
      <c r="C30505"/>
      <c r="D30505"/>
      <c r="E30505"/>
      <c r="F30505"/>
      <c r="G30505"/>
      <c r="H30505"/>
      <c r="I30505"/>
      <c r="K30505"/>
      <c r="L30505"/>
      <c r="M30505"/>
      <c r="N30505"/>
      <c r="O30505"/>
      <c r="P30505"/>
      <c r="S30505"/>
    </row>
    <row r="30506" spans="1:19" x14ac:dyDescent="0.3">
      <c r="A30506" s="25"/>
      <c r="B30506"/>
      <c r="C30506"/>
      <c r="D30506"/>
      <c r="E30506"/>
      <c r="F30506"/>
      <c r="G30506"/>
      <c r="H30506"/>
      <c r="I30506"/>
      <c r="K30506"/>
      <c r="L30506"/>
      <c r="M30506"/>
      <c r="N30506"/>
      <c r="O30506"/>
      <c r="P30506"/>
      <c r="S30506"/>
    </row>
    <row r="30507" spans="1:19" x14ac:dyDescent="0.3">
      <c r="A30507" s="25"/>
      <c r="B30507"/>
      <c r="C30507"/>
      <c r="D30507"/>
      <c r="E30507"/>
      <c r="F30507"/>
      <c r="G30507"/>
      <c r="H30507"/>
      <c r="I30507"/>
      <c r="K30507"/>
      <c r="L30507"/>
      <c r="M30507"/>
      <c r="N30507"/>
      <c r="O30507"/>
      <c r="P30507"/>
      <c r="S30507"/>
    </row>
    <row r="30508" spans="1:19" x14ac:dyDescent="0.3">
      <c r="A30508" s="25"/>
      <c r="B30508"/>
      <c r="C30508"/>
      <c r="D30508"/>
      <c r="E30508"/>
      <c r="F30508"/>
      <c r="G30508"/>
      <c r="H30508"/>
      <c r="I30508"/>
      <c r="K30508"/>
      <c r="L30508"/>
      <c r="M30508"/>
      <c r="N30508"/>
      <c r="O30508"/>
      <c r="P30508"/>
      <c r="S30508"/>
    </row>
    <row r="30509" spans="1:19" x14ac:dyDescent="0.3">
      <c r="A30509" s="25"/>
      <c r="B30509"/>
      <c r="C30509"/>
      <c r="D30509"/>
      <c r="E30509"/>
      <c r="F30509"/>
      <c r="G30509"/>
      <c r="H30509"/>
      <c r="I30509"/>
      <c r="K30509"/>
      <c r="L30509"/>
      <c r="M30509"/>
      <c r="N30509"/>
      <c r="O30509"/>
      <c r="P30509"/>
      <c r="S30509"/>
    </row>
    <row r="30510" spans="1:19" x14ac:dyDescent="0.3">
      <c r="A30510" s="25"/>
      <c r="B30510"/>
      <c r="C30510"/>
      <c r="D30510"/>
      <c r="E30510"/>
      <c r="F30510"/>
      <c r="G30510"/>
      <c r="H30510"/>
      <c r="I30510"/>
      <c r="K30510"/>
      <c r="L30510"/>
      <c r="M30510"/>
      <c r="N30510"/>
      <c r="O30510"/>
      <c r="P30510"/>
      <c r="S30510"/>
    </row>
    <row r="30511" spans="1:19" x14ac:dyDescent="0.3">
      <c r="A30511" s="25"/>
      <c r="B30511"/>
      <c r="C30511"/>
      <c r="D30511"/>
      <c r="E30511"/>
      <c r="F30511"/>
      <c r="G30511"/>
      <c r="H30511"/>
      <c r="I30511"/>
      <c r="K30511"/>
      <c r="L30511"/>
      <c r="M30511"/>
      <c r="N30511"/>
      <c r="O30511"/>
      <c r="P30511"/>
      <c r="S30511"/>
    </row>
    <row r="30512" spans="1:19" x14ac:dyDescent="0.3">
      <c r="A30512" s="25"/>
      <c r="B30512"/>
      <c r="C30512"/>
      <c r="D30512"/>
      <c r="E30512"/>
      <c r="F30512"/>
      <c r="G30512"/>
      <c r="H30512"/>
      <c r="I30512"/>
      <c r="K30512"/>
      <c r="L30512"/>
      <c r="M30512"/>
      <c r="N30512"/>
      <c r="O30512"/>
      <c r="P30512"/>
      <c r="S30512"/>
    </row>
    <row r="30513" spans="1:19" x14ac:dyDescent="0.3">
      <c r="A30513" s="25"/>
      <c r="B30513"/>
      <c r="C30513"/>
      <c r="D30513"/>
      <c r="E30513"/>
      <c r="F30513"/>
      <c r="G30513"/>
      <c r="H30513"/>
      <c r="I30513"/>
      <c r="K30513"/>
      <c r="L30513"/>
      <c r="M30513"/>
      <c r="N30513"/>
      <c r="O30513"/>
      <c r="P30513"/>
      <c r="S30513"/>
    </row>
    <row r="30514" spans="1:19" x14ac:dyDescent="0.3">
      <c r="A30514" s="25"/>
      <c r="B30514"/>
      <c r="C30514"/>
      <c r="D30514"/>
      <c r="E30514"/>
      <c r="F30514"/>
      <c r="G30514"/>
      <c r="H30514"/>
      <c r="I30514"/>
      <c r="K30514"/>
      <c r="L30514"/>
      <c r="M30514"/>
      <c r="N30514"/>
      <c r="O30514"/>
      <c r="P30514"/>
      <c r="S30514"/>
    </row>
    <row r="30515" spans="1:19" x14ac:dyDescent="0.3">
      <c r="A30515" s="25"/>
      <c r="B30515"/>
      <c r="C30515"/>
      <c r="D30515"/>
      <c r="E30515"/>
      <c r="F30515"/>
      <c r="G30515"/>
      <c r="H30515"/>
      <c r="I30515"/>
      <c r="K30515"/>
      <c r="L30515"/>
      <c r="M30515"/>
      <c r="N30515"/>
      <c r="O30515"/>
      <c r="P30515"/>
      <c r="S30515"/>
    </row>
    <row r="30516" spans="1:19" x14ac:dyDescent="0.3">
      <c r="A30516" s="25"/>
      <c r="B30516"/>
      <c r="C30516"/>
      <c r="D30516"/>
      <c r="E30516"/>
      <c r="F30516"/>
      <c r="G30516"/>
      <c r="H30516"/>
      <c r="I30516"/>
      <c r="K30516"/>
      <c r="L30516"/>
      <c r="M30516"/>
      <c r="N30516"/>
      <c r="O30516"/>
      <c r="P30516"/>
      <c r="S30516"/>
    </row>
    <row r="30517" spans="1:19" x14ac:dyDescent="0.3">
      <c r="A30517" s="25"/>
      <c r="B30517"/>
      <c r="C30517"/>
      <c r="D30517"/>
      <c r="E30517"/>
      <c r="F30517"/>
      <c r="G30517"/>
      <c r="H30517"/>
      <c r="I30517"/>
      <c r="K30517"/>
      <c r="L30517"/>
      <c r="M30517"/>
      <c r="N30517"/>
      <c r="O30517"/>
      <c r="P30517"/>
      <c r="S30517"/>
    </row>
    <row r="30518" spans="1:19" x14ac:dyDescent="0.3">
      <c r="A30518" s="25"/>
      <c r="B30518"/>
      <c r="C30518"/>
      <c r="D30518"/>
      <c r="E30518"/>
      <c r="F30518"/>
      <c r="G30518"/>
      <c r="H30518"/>
      <c r="I30518"/>
      <c r="K30518"/>
      <c r="L30518"/>
      <c r="M30518"/>
      <c r="N30518"/>
      <c r="O30518"/>
      <c r="P30518"/>
      <c r="S30518"/>
    </row>
    <row r="30519" spans="1:19" x14ac:dyDescent="0.3">
      <c r="A30519" s="25"/>
      <c r="B30519"/>
      <c r="C30519"/>
      <c r="D30519"/>
      <c r="E30519"/>
      <c r="F30519"/>
      <c r="G30519"/>
      <c r="H30519"/>
      <c r="I30519"/>
      <c r="K30519"/>
      <c r="L30519"/>
      <c r="M30519"/>
      <c r="N30519"/>
      <c r="O30519"/>
      <c r="P30519"/>
      <c r="S30519"/>
    </row>
    <row r="30520" spans="1:19" x14ac:dyDescent="0.3">
      <c r="A30520" s="25"/>
      <c r="B30520"/>
      <c r="C30520"/>
      <c r="D30520"/>
      <c r="E30520"/>
      <c r="F30520"/>
      <c r="G30520"/>
      <c r="H30520"/>
      <c r="I30520"/>
      <c r="K30520"/>
      <c r="L30520"/>
      <c r="M30520"/>
      <c r="N30520"/>
      <c r="O30520"/>
      <c r="P30520"/>
      <c r="S30520"/>
    </row>
    <row r="30521" spans="1:19" x14ac:dyDescent="0.3">
      <c r="A30521" s="25"/>
      <c r="B30521"/>
      <c r="C30521"/>
      <c r="D30521"/>
      <c r="E30521"/>
      <c r="F30521"/>
      <c r="G30521"/>
      <c r="H30521"/>
      <c r="I30521"/>
      <c r="K30521"/>
      <c r="L30521"/>
      <c r="M30521"/>
      <c r="N30521"/>
      <c r="O30521"/>
      <c r="P30521"/>
      <c r="S30521"/>
    </row>
    <row r="30522" spans="1:19" x14ac:dyDescent="0.3">
      <c r="A30522" s="25"/>
      <c r="B30522"/>
      <c r="C30522"/>
      <c r="D30522"/>
      <c r="E30522"/>
      <c r="F30522"/>
      <c r="G30522"/>
      <c r="H30522"/>
      <c r="I30522"/>
      <c r="K30522"/>
      <c r="L30522"/>
      <c r="M30522"/>
      <c r="N30522"/>
      <c r="O30522"/>
      <c r="P30522"/>
      <c r="S30522"/>
    </row>
    <row r="30523" spans="1:19" x14ac:dyDescent="0.3">
      <c r="A30523" s="25"/>
      <c r="B30523"/>
      <c r="C30523"/>
      <c r="D30523"/>
      <c r="E30523"/>
      <c r="F30523"/>
      <c r="G30523"/>
      <c r="H30523"/>
      <c r="I30523"/>
      <c r="K30523"/>
      <c r="L30523"/>
      <c r="M30523"/>
      <c r="N30523"/>
      <c r="O30523"/>
      <c r="P30523"/>
      <c r="S30523"/>
    </row>
    <row r="30524" spans="1:19" x14ac:dyDescent="0.3">
      <c r="A30524" s="25"/>
      <c r="B30524"/>
      <c r="C30524"/>
      <c r="D30524"/>
      <c r="E30524"/>
      <c r="F30524"/>
      <c r="G30524"/>
      <c r="H30524"/>
      <c r="I30524"/>
      <c r="K30524"/>
      <c r="L30524"/>
      <c r="M30524"/>
      <c r="N30524"/>
      <c r="O30524"/>
      <c r="P30524"/>
      <c r="S30524"/>
    </row>
    <row r="30525" spans="1:19" x14ac:dyDescent="0.3">
      <c r="A30525" s="25"/>
      <c r="B30525"/>
      <c r="C30525"/>
      <c r="D30525"/>
      <c r="E30525"/>
      <c r="F30525"/>
      <c r="G30525"/>
      <c r="H30525"/>
      <c r="I30525"/>
      <c r="K30525"/>
      <c r="L30525"/>
      <c r="M30525"/>
      <c r="N30525"/>
      <c r="O30525"/>
      <c r="P30525"/>
      <c r="S30525"/>
    </row>
    <row r="30526" spans="1:19" x14ac:dyDescent="0.3">
      <c r="A30526" s="25"/>
      <c r="B30526"/>
      <c r="C30526"/>
      <c r="D30526"/>
      <c r="E30526"/>
      <c r="F30526"/>
      <c r="G30526"/>
      <c r="H30526"/>
      <c r="I30526"/>
      <c r="K30526"/>
      <c r="L30526"/>
      <c r="M30526"/>
      <c r="N30526"/>
      <c r="O30526"/>
      <c r="P30526"/>
      <c r="S30526"/>
    </row>
    <row r="30527" spans="1:19" x14ac:dyDescent="0.3">
      <c r="A30527" s="25"/>
      <c r="B30527"/>
      <c r="C30527"/>
      <c r="D30527"/>
      <c r="E30527"/>
      <c r="F30527"/>
      <c r="G30527"/>
      <c r="H30527"/>
      <c r="I30527"/>
      <c r="K30527"/>
      <c r="L30527"/>
      <c r="M30527"/>
      <c r="N30527"/>
      <c r="O30527"/>
      <c r="P30527"/>
      <c r="S30527"/>
    </row>
    <row r="30528" spans="1:19" x14ac:dyDescent="0.3">
      <c r="A30528" s="25"/>
      <c r="B30528"/>
      <c r="C30528"/>
      <c r="D30528"/>
      <c r="E30528"/>
      <c r="F30528"/>
      <c r="G30528"/>
      <c r="H30528" s="26"/>
      <c r="I30528" s="26"/>
      <c r="K30528"/>
      <c r="L30528"/>
      <c r="M30528"/>
      <c r="N30528"/>
      <c r="O30528"/>
      <c r="P30528"/>
      <c r="S30528"/>
    </row>
    <row r="30529" spans="1:19" x14ac:dyDescent="0.3">
      <c r="A30529" s="25"/>
      <c r="B30529"/>
      <c r="C30529"/>
      <c r="D30529"/>
      <c r="E30529"/>
      <c r="F30529"/>
      <c r="G30529"/>
      <c r="H30529" s="26"/>
      <c r="I30529" s="26"/>
      <c r="K30529"/>
      <c r="L30529"/>
      <c r="M30529"/>
      <c r="N30529"/>
      <c r="O30529"/>
      <c r="P30529"/>
      <c r="S30529"/>
    </row>
    <row r="30530" spans="1:19" x14ac:dyDescent="0.3">
      <c r="A30530" s="25"/>
      <c r="B30530"/>
      <c r="C30530"/>
      <c r="D30530"/>
      <c r="E30530"/>
      <c r="F30530"/>
      <c r="G30530"/>
      <c r="H30530" s="26"/>
      <c r="I30530" s="26"/>
      <c r="K30530"/>
      <c r="L30530"/>
      <c r="M30530"/>
      <c r="N30530"/>
      <c r="O30530"/>
      <c r="P30530"/>
      <c r="S30530"/>
    </row>
    <row r="30531" spans="1:19" x14ac:dyDescent="0.3">
      <c r="A30531" s="25"/>
      <c r="B30531"/>
      <c r="C30531"/>
      <c r="D30531"/>
      <c r="E30531"/>
      <c r="F30531"/>
      <c r="G30531"/>
      <c r="H30531" s="26"/>
      <c r="I30531" s="26"/>
      <c r="K30531"/>
      <c r="L30531"/>
      <c r="M30531"/>
      <c r="N30531"/>
      <c r="O30531"/>
      <c r="P30531"/>
      <c r="S30531"/>
    </row>
    <row r="30532" spans="1:19" x14ac:dyDescent="0.3">
      <c r="A30532" s="25"/>
      <c r="B30532"/>
      <c r="C30532"/>
      <c r="D30532"/>
      <c r="E30532"/>
      <c r="F30532"/>
      <c r="G30532"/>
      <c r="H30532" s="26"/>
      <c r="I30532" s="26"/>
      <c r="K30532"/>
      <c r="L30532"/>
      <c r="M30532"/>
      <c r="N30532"/>
      <c r="O30532"/>
      <c r="P30532"/>
      <c r="S30532"/>
    </row>
    <row r="30533" spans="1:19" x14ac:dyDescent="0.3">
      <c r="A30533" s="25"/>
      <c r="B30533"/>
      <c r="C30533"/>
      <c r="D30533"/>
      <c r="E30533"/>
      <c r="F30533"/>
      <c r="G30533"/>
      <c r="H30533" s="26"/>
      <c r="I30533" s="26"/>
      <c r="K30533"/>
      <c r="L30533"/>
      <c r="M30533"/>
      <c r="N30533"/>
      <c r="O30533"/>
      <c r="P30533"/>
      <c r="S30533"/>
    </row>
    <row r="30534" spans="1:19" x14ac:dyDescent="0.3">
      <c r="A30534" s="25"/>
      <c r="B30534"/>
      <c r="C30534"/>
      <c r="D30534"/>
      <c r="E30534"/>
      <c r="F30534"/>
      <c r="G30534"/>
      <c r="H30534" s="26"/>
      <c r="I30534" s="26"/>
      <c r="K30534"/>
      <c r="L30534"/>
      <c r="M30534"/>
      <c r="N30534"/>
      <c r="O30534"/>
      <c r="P30534"/>
      <c r="S30534"/>
    </row>
    <row r="30535" spans="1:19" x14ac:dyDescent="0.3">
      <c r="A30535" s="25"/>
      <c r="B30535"/>
      <c r="C30535"/>
      <c r="D30535"/>
      <c r="E30535"/>
      <c r="F30535"/>
      <c r="G30535"/>
      <c r="H30535" s="26"/>
      <c r="I30535" s="26"/>
      <c r="K30535"/>
      <c r="L30535"/>
      <c r="M30535"/>
      <c r="N30535"/>
      <c r="O30535"/>
      <c r="P30535"/>
      <c r="S30535"/>
    </row>
    <row r="30536" spans="1:19" x14ac:dyDescent="0.3">
      <c r="A30536" s="25"/>
      <c r="B30536"/>
      <c r="C30536"/>
      <c r="D30536"/>
      <c r="E30536"/>
      <c r="F30536"/>
      <c r="G30536"/>
      <c r="H30536" s="26"/>
      <c r="I30536" s="26"/>
      <c r="K30536"/>
      <c r="L30536"/>
      <c r="M30536"/>
      <c r="N30536"/>
      <c r="O30536"/>
      <c r="P30536"/>
      <c r="S30536"/>
    </row>
    <row r="30537" spans="1:19" x14ac:dyDescent="0.3">
      <c r="A30537" s="25"/>
      <c r="B30537"/>
      <c r="C30537"/>
      <c r="D30537"/>
      <c r="E30537"/>
      <c r="F30537"/>
      <c r="G30537"/>
      <c r="H30537" s="26"/>
      <c r="I30537" s="26"/>
      <c r="K30537"/>
      <c r="L30537"/>
      <c r="M30537"/>
      <c r="N30537"/>
      <c r="O30537"/>
      <c r="P30537"/>
      <c r="S30537"/>
    </row>
    <row r="30538" spans="1:19" x14ac:dyDescent="0.3">
      <c r="A30538" s="25"/>
      <c r="B30538"/>
      <c r="C30538"/>
      <c r="D30538"/>
      <c r="E30538"/>
      <c r="F30538"/>
      <c r="G30538"/>
      <c r="H30538" s="26"/>
      <c r="I30538" s="26"/>
      <c r="K30538"/>
      <c r="L30538"/>
      <c r="M30538"/>
      <c r="N30538"/>
      <c r="O30538"/>
      <c r="P30538"/>
      <c r="S30538"/>
    </row>
    <row r="30539" spans="1:19" x14ac:dyDescent="0.3">
      <c r="A30539" s="25"/>
      <c r="B30539"/>
      <c r="C30539"/>
      <c r="D30539"/>
      <c r="E30539"/>
      <c r="F30539"/>
      <c r="G30539"/>
      <c r="H30539" s="26"/>
      <c r="I30539" s="26"/>
      <c r="K30539"/>
      <c r="L30539"/>
      <c r="M30539"/>
      <c r="N30539"/>
      <c r="O30539"/>
      <c r="P30539"/>
      <c r="S30539"/>
    </row>
    <row r="30540" spans="1:19" x14ac:dyDescent="0.3">
      <c r="A30540" s="25"/>
      <c r="B30540"/>
      <c r="C30540"/>
      <c r="D30540"/>
      <c r="E30540"/>
      <c r="F30540"/>
      <c r="G30540"/>
      <c r="H30540" s="26"/>
      <c r="I30540" s="26"/>
      <c r="K30540"/>
      <c r="L30540"/>
      <c r="M30540"/>
      <c r="N30540"/>
      <c r="O30540"/>
      <c r="P30540"/>
      <c r="S30540"/>
    </row>
    <row r="30541" spans="1:19" x14ac:dyDescent="0.3">
      <c r="A30541" s="25"/>
      <c r="B30541"/>
      <c r="C30541"/>
      <c r="D30541"/>
      <c r="E30541"/>
      <c r="F30541"/>
      <c r="G30541"/>
      <c r="H30541" s="26"/>
      <c r="I30541" s="26"/>
      <c r="K30541"/>
      <c r="L30541"/>
      <c r="M30541"/>
      <c r="N30541"/>
      <c r="O30541"/>
      <c r="P30541"/>
      <c r="S30541"/>
    </row>
    <row r="30542" spans="1:19" x14ac:dyDescent="0.3">
      <c r="A30542" s="25"/>
      <c r="B30542"/>
      <c r="C30542"/>
      <c r="D30542"/>
      <c r="E30542"/>
      <c r="F30542"/>
      <c r="G30542"/>
      <c r="H30542"/>
      <c r="I30542"/>
      <c r="K30542"/>
      <c r="L30542"/>
      <c r="M30542"/>
      <c r="N30542"/>
      <c r="O30542"/>
      <c r="P30542"/>
      <c r="S30542"/>
    </row>
    <row r="30543" spans="1:19" x14ac:dyDescent="0.3">
      <c r="A30543" s="25"/>
      <c r="B30543"/>
      <c r="C30543"/>
      <c r="D30543"/>
      <c r="E30543"/>
      <c r="F30543"/>
      <c r="G30543"/>
      <c r="H30543"/>
      <c r="I30543"/>
      <c r="K30543"/>
      <c r="L30543"/>
      <c r="M30543"/>
      <c r="N30543"/>
      <c r="O30543"/>
      <c r="P30543"/>
      <c r="S30543"/>
    </row>
    <row r="30544" spans="1:19" x14ac:dyDescent="0.3">
      <c r="A30544" s="25"/>
      <c r="B30544"/>
      <c r="C30544"/>
      <c r="D30544"/>
      <c r="E30544"/>
      <c r="F30544"/>
      <c r="G30544"/>
      <c r="H30544"/>
      <c r="I30544"/>
      <c r="K30544"/>
      <c r="L30544"/>
      <c r="M30544"/>
      <c r="N30544"/>
      <c r="O30544"/>
      <c r="P30544"/>
      <c r="S30544"/>
    </row>
    <row r="30545" spans="1:19" x14ac:dyDescent="0.3">
      <c r="A30545" s="25"/>
      <c r="B30545"/>
      <c r="C30545"/>
      <c r="D30545"/>
      <c r="E30545"/>
      <c r="F30545"/>
      <c r="G30545"/>
      <c r="H30545"/>
      <c r="I30545"/>
      <c r="K30545"/>
      <c r="L30545"/>
      <c r="M30545"/>
      <c r="N30545"/>
      <c r="O30545"/>
      <c r="P30545"/>
      <c r="S30545"/>
    </row>
    <row r="30546" spans="1:19" x14ac:dyDescent="0.3">
      <c r="A30546" s="25"/>
      <c r="B30546"/>
      <c r="C30546"/>
      <c r="D30546"/>
      <c r="E30546"/>
      <c r="F30546"/>
      <c r="G30546"/>
      <c r="H30546"/>
      <c r="I30546"/>
      <c r="K30546"/>
      <c r="L30546"/>
      <c r="M30546"/>
      <c r="N30546"/>
      <c r="O30546"/>
      <c r="P30546"/>
      <c r="S30546"/>
    </row>
    <row r="30547" spans="1:19" x14ac:dyDescent="0.3">
      <c r="A30547" s="25"/>
      <c r="B30547"/>
      <c r="C30547"/>
      <c r="D30547"/>
      <c r="E30547"/>
      <c r="F30547"/>
      <c r="G30547"/>
      <c r="H30547"/>
      <c r="I30547"/>
      <c r="K30547"/>
      <c r="L30547"/>
      <c r="M30547"/>
      <c r="N30547"/>
      <c r="O30547"/>
      <c r="P30547"/>
      <c r="S30547"/>
    </row>
    <row r="30548" spans="1:19" x14ac:dyDescent="0.3">
      <c r="A30548" s="25"/>
      <c r="B30548"/>
      <c r="C30548"/>
      <c r="D30548"/>
      <c r="E30548"/>
      <c r="F30548"/>
      <c r="G30548"/>
      <c r="H30548"/>
      <c r="I30548"/>
      <c r="K30548"/>
      <c r="L30548"/>
      <c r="M30548"/>
      <c r="N30548"/>
      <c r="O30548"/>
      <c r="P30548"/>
      <c r="S30548"/>
    </row>
    <row r="30549" spans="1:19" x14ac:dyDescent="0.3">
      <c r="A30549" s="25"/>
      <c r="B30549"/>
      <c r="C30549"/>
      <c r="D30549"/>
      <c r="E30549"/>
      <c r="F30549"/>
      <c r="G30549"/>
      <c r="H30549"/>
      <c r="I30549"/>
      <c r="K30549"/>
      <c r="L30549"/>
      <c r="M30549"/>
      <c r="N30549"/>
      <c r="O30549"/>
      <c r="P30549"/>
      <c r="S30549"/>
    </row>
    <row r="30550" spans="1:19" x14ac:dyDescent="0.3">
      <c r="A30550" s="25"/>
      <c r="B30550"/>
      <c r="C30550"/>
      <c r="D30550"/>
      <c r="E30550"/>
      <c r="F30550"/>
      <c r="G30550"/>
      <c r="H30550"/>
      <c r="I30550"/>
      <c r="K30550"/>
      <c r="L30550"/>
      <c r="M30550"/>
      <c r="N30550"/>
      <c r="O30550"/>
      <c r="P30550"/>
      <c r="S30550"/>
    </row>
    <row r="30551" spans="1:19" x14ac:dyDescent="0.3">
      <c r="A30551" s="25"/>
      <c r="B30551"/>
      <c r="C30551"/>
      <c r="D30551"/>
      <c r="E30551"/>
      <c r="F30551"/>
      <c r="G30551"/>
      <c r="H30551"/>
      <c r="I30551"/>
      <c r="K30551"/>
      <c r="L30551"/>
      <c r="M30551"/>
      <c r="N30551"/>
      <c r="O30551"/>
      <c r="P30551"/>
      <c r="S30551"/>
    </row>
    <row r="30552" spans="1:19" x14ac:dyDescent="0.3">
      <c r="A30552" s="25"/>
      <c r="B30552"/>
      <c r="C30552"/>
      <c r="D30552"/>
      <c r="E30552"/>
      <c r="F30552"/>
      <c r="G30552"/>
      <c r="H30552"/>
      <c r="I30552"/>
      <c r="K30552"/>
      <c r="L30552"/>
      <c r="M30552"/>
      <c r="N30552"/>
      <c r="O30552"/>
      <c r="P30552"/>
      <c r="S30552"/>
    </row>
    <row r="30553" spans="1:19" x14ac:dyDescent="0.3">
      <c r="A30553" s="25"/>
      <c r="B30553"/>
      <c r="C30553"/>
      <c r="D30553"/>
      <c r="E30553"/>
      <c r="F30553"/>
      <c r="G30553"/>
      <c r="H30553"/>
      <c r="I30553"/>
      <c r="K30553"/>
      <c r="L30553"/>
      <c r="M30553"/>
      <c r="N30553"/>
      <c r="O30553"/>
      <c r="P30553"/>
      <c r="S30553"/>
    </row>
    <row r="30554" spans="1:19" x14ac:dyDescent="0.3">
      <c r="A30554" s="25"/>
      <c r="B30554"/>
      <c r="C30554"/>
      <c r="D30554"/>
      <c r="E30554"/>
      <c r="F30554"/>
      <c r="G30554"/>
      <c r="H30554"/>
      <c r="I30554"/>
      <c r="K30554"/>
      <c r="L30554"/>
      <c r="M30554"/>
      <c r="N30554"/>
      <c r="O30554"/>
      <c r="P30554"/>
      <c r="S30554"/>
    </row>
    <row r="30555" spans="1:19" x14ac:dyDescent="0.3">
      <c r="A30555" s="25"/>
      <c r="B30555"/>
      <c r="C30555"/>
      <c r="D30555"/>
      <c r="E30555"/>
      <c r="F30555"/>
      <c r="G30555"/>
      <c r="H30555"/>
      <c r="I30555"/>
      <c r="K30555"/>
      <c r="L30555"/>
      <c r="M30555"/>
      <c r="N30555"/>
      <c r="O30555"/>
      <c r="P30555"/>
      <c r="S30555"/>
    </row>
    <row r="30556" spans="1:19" x14ac:dyDescent="0.3">
      <c r="A30556" s="25"/>
      <c r="B30556"/>
      <c r="C30556"/>
      <c r="D30556"/>
      <c r="E30556"/>
      <c r="F30556"/>
      <c r="G30556"/>
      <c r="H30556"/>
      <c r="I30556"/>
      <c r="K30556"/>
      <c r="L30556"/>
      <c r="M30556"/>
      <c r="N30556"/>
      <c r="O30556"/>
      <c r="P30556"/>
      <c r="S30556"/>
    </row>
    <row r="30557" spans="1:19" x14ac:dyDescent="0.3">
      <c r="A30557" s="25"/>
      <c r="B30557"/>
      <c r="C30557"/>
      <c r="D30557"/>
      <c r="E30557"/>
      <c r="F30557"/>
      <c r="G30557"/>
      <c r="H30557"/>
      <c r="I30557"/>
      <c r="K30557"/>
      <c r="L30557"/>
      <c r="M30557"/>
      <c r="N30557"/>
      <c r="O30557"/>
      <c r="P30557"/>
      <c r="S30557"/>
    </row>
    <row r="30558" spans="1:19" x14ac:dyDescent="0.3">
      <c r="A30558" s="25"/>
      <c r="B30558"/>
      <c r="C30558"/>
      <c r="D30558"/>
      <c r="E30558"/>
      <c r="F30558"/>
      <c r="G30558"/>
      <c r="H30558"/>
      <c r="I30558"/>
      <c r="K30558"/>
      <c r="L30558"/>
      <c r="M30558"/>
      <c r="N30558"/>
      <c r="O30558"/>
      <c r="P30558"/>
      <c r="S30558"/>
    </row>
    <row r="30559" spans="1:19" x14ac:dyDescent="0.3">
      <c r="A30559" s="25"/>
      <c r="B30559"/>
      <c r="C30559"/>
      <c r="D30559"/>
      <c r="E30559"/>
      <c r="F30559"/>
      <c r="G30559"/>
      <c r="H30559"/>
      <c r="I30559"/>
      <c r="K30559"/>
      <c r="L30559"/>
      <c r="M30559"/>
      <c r="N30559"/>
      <c r="O30559"/>
      <c r="P30559"/>
      <c r="S30559"/>
    </row>
    <row r="30560" spans="1:19" x14ac:dyDescent="0.3">
      <c r="A30560" s="25"/>
      <c r="B30560"/>
      <c r="C30560"/>
      <c r="D30560"/>
      <c r="E30560"/>
      <c r="F30560"/>
      <c r="G30560"/>
      <c r="H30560"/>
      <c r="I30560"/>
      <c r="K30560"/>
      <c r="L30560"/>
      <c r="M30560"/>
      <c r="N30560"/>
      <c r="O30560"/>
      <c r="P30560"/>
      <c r="S30560"/>
    </row>
    <row r="30561" spans="1:19" x14ac:dyDescent="0.3">
      <c r="A30561" s="25"/>
      <c r="B30561"/>
      <c r="C30561"/>
      <c r="D30561"/>
      <c r="E30561"/>
      <c r="F30561"/>
      <c r="G30561"/>
      <c r="H30561"/>
      <c r="I30561"/>
      <c r="K30561"/>
      <c r="L30561"/>
      <c r="M30561"/>
      <c r="N30561"/>
      <c r="O30561"/>
      <c r="P30561"/>
      <c r="S30561"/>
    </row>
    <row r="30562" spans="1:19" x14ac:dyDescent="0.3">
      <c r="A30562" s="25"/>
      <c r="B30562"/>
      <c r="C30562"/>
      <c r="D30562"/>
      <c r="E30562"/>
      <c r="F30562"/>
      <c r="G30562"/>
      <c r="H30562"/>
      <c r="I30562"/>
      <c r="K30562"/>
      <c r="L30562"/>
      <c r="M30562"/>
      <c r="N30562"/>
      <c r="O30562"/>
      <c r="P30562"/>
      <c r="S30562"/>
    </row>
    <row r="30563" spans="1:19" x14ac:dyDescent="0.3">
      <c r="A30563" s="25"/>
      <c r="B30563"/>
      <c r="C30563"/>
      <c r="D30563"/>
      <c r="E30563"/>
      <c r="F30563"/>
      <c r="G30563"/>
      <c r="H30563"/>
      <c r="I30563"/>
      <c r="K30563"/>
      <c r="L30563"/>
      <c r="M30563"/>
      <c r="N30563"/>
      <c r="O30563"/>
      <c r="P30563"/>
      <c r="S30563"/>
    </row>
    <row r="30564" spans="1:19" x14ac:dyDescent="0.3">
      <c r="A30564" s="25"/>
      <c r="B30564"/>
      <c r="C30564"/>
      <c r="D30564"/>
      <c r="E30564"/>
      <c r="F30564"/>
      <c r="G30564"/>
      <c r="H30564"/>
      <c r="I30564"/>
      <c r="K30564"/>
      <c r="L30564"/>
      <c r="M30564"/>
      <c r="N30564"/>
      <c r="O30564"/>
      <c r="P30564"/>
      <c r="S30564"/>
    </row>
    <row r="30565" spans="1:19" x14ac:dyDescent="0.3">
      <c r="A30565" s="25"/>
      <c r="B30565"/>
      <c r="C30565"/>
      <c r="D30565"/>
      <c r="E30565"/>
      <c r="F30565"/>
      <c r="G30565"/>
      <c r="H30565"/>
      <c r="I30565"/>
      <c r="K30565"/>
      <c r="L30565"/>
      <c r="M30565"/>
      <c r="N30565"/>
      <c r="O30565"/>
      <c r="P30565"/>
      <c r="S30565"/>
    </row>
    <row r="30566" spans="1:19" x14ac:dyDescent="0.3">
      <c r="A30566" s="25"/>
      <c r="B30566"/>
      <c r="C30566"/>
      <c r="D30566"/>
      <c r="E30566"/>
      <c r="F30566"/>
      <c r="G30566"/>
      <c r="H30566" s="26"/>
      <c r="I30566" s="26"/>
      <c r="K30566"/>
      <c r="L30566"/>
      <c r="M30566"/>
      <c r="N30566"/>
      <c r="O30566"/>
      <c r="P30566"/>
      <c r="S30566"/>
    </row>
    <row r="30567" spans="1:19" x14ac:dyDescent="0.3">
      <c r="A30567" s="25"/>
      <c r="B30567"/>
      <c r="C30567"/>
      <c r="D30567"/>
      <c r="E30567"/>
      <c r="F30567"/>
      <c r="G30567"/>
      <c r="H30567" s="26"/>
      <c r="I30567" s="26"/>
      <c r="K30567"/>
      <c r="L30567"/>
      <c r="M30567"/>
      <c r="N30567"/>
      <c r="O30567"/>
      <c r="P30567"/>
      <c r="S30567"/>
    </row>
    <row r="30568" spans="1:19" x14ac:dyDescent="0.3">
      <c r="A30568" s="25"/>
      <c r="B30568"/>
      <c r="C30568"/>
      <c r="D30568"/>
      <c r="E30568"/>
      <c r="F30568"/>
      <c r="G30568"/>
      <c r="H30568" s="26"/>
      <c r="I30568" s="26"/>
      <c r="K30568"/>
      <c r="L30568"/>
      <c r="M30568"/>
      <c r="N30568"/>
      <c r="O30568"/>
      <c r="P30568"/>
      <c r="S30568"/>
    </row>
    <row r="30569" spans="1:19" x14ac:dyDescent="0.3">
      <c r="A30569" s="25"/>
      <c r="B30569"/>
      <c r="C30569"/>
      <c r="D30569"/>
      <c r="E30569"/>
      <c r="F30569"/>
      <c r="G30569"/>
      <c r="H30569" s="26"/>
      <c r="I30569" s="26"/>
      <c r="K30569"/>
      <c r="L30569"/>
      <c r="M30569"/>
      <c r="N30569"/>
      <c r="O30569"/>
      <c r="P30569"/>
      <c r="S30569"/>
    </row>
    <row r="30570" spans="1:19" x14ac:dyDescent="0.3">
      <c r="A30570" s="25"/>
      <c r="B30570"/>
      <c r="C30570"/>
      <c r="D30570"/>
      <c r="E30570"/>
      <c r="F30570"/>
      <c r="G30570"/>
      <c r="H30570" s="26"/>
      <c r="I30570" s="26"/>
      <c r="K30570"/>
      <c r="L30570"/>
      <c r="M30570"/>
      <c r="N30570"/>
      <c r="O30570"/>
      <c r="P30570"/>
      <c r="S30570"/>
    </row>
    <row r="30571" spans="1:19" x14ac:dyDescent="0.3">
      <c r="A30571" s="25"/>
      <c r="B30571"/>
      <c r="C30571"/>
      <c r="D30571"/>
      <c r="E30571"/>
      <c r="F30571"/>
      <c r="G30571"/>
      <c r="H30571" s="26"/>
      <c r="I30571" s="26"/>
      <c r="K30571"/>
      <c r="L30571"/>
      <c r="M30571"/>
      <c r="N30571"/>
      <c r="O30571"/>
      <c r="P30571"/>
      <c r="S30571"/>
    </row>
    <row r="30572" spans="1:19" x14ac:dyDescent="0.3">
      <c r="A30572" s="25"/>
      <c r="B30572"/>
      <c r="C30572"/>
      <c r="D30572"/>
      <c r="E30572"/>
      <c r="F30572"/>
      <c r="G30572"/>
      <c r="H30572" s="26"/>
      <c r="I30572" s="26"/>
      <c r="K30572"/>
      <c r="L30572"/>
      <c r="M30572"/>
      <c r="N30572"/>
      <c r="O30572"/>
      <c r="P30572"/>
      <c r="S30572"/>
    </row>
    <row r="30573" spans="1:19" x14ac:dyDescent="0.3">
      <c r="A30573" s="25"/>
      <c r="B30573"/>
      <c r="C30573"/>
      <c r="D30573"/>
      <c r="E30573"/>
      <c r="F30573"/>
      <c r="G30573"/>
      <c r="H30573"/>
      <c r="I30573"/>
      <c r="K30573"/>
      <c r="L30573"/>
      <c r="M30573"/>
      <c r="N30573"/>
      <c r="O30573"/>
      <c r="P30573"/>
      <c r="S30573"/>
    </row>
    <row r="30574" spans="1:19" x14ac:dyDescent="0.3">
      <c r="A30574" s="25"/>
      <c r="B30574"/>
      <c r="C30574"/>
      <c r="D30574"/>
      <c r="E30574"/>
      <c r="F30574"/>
      <c r="G30574"/>
      <c r="H30574"/>
      <c r="I30574"/>
      <c r="K30574"/>
      <c r="L30574"/>
      <c r="M30574"/>
      <c r="N30574"/>
      <c r="O30574"/>
      <c r="P30574"/>
      <c r="S30574"/>
    </row>
    <row r="30575" spans="1:19" x14ac:dyDescent="0.3">
      <c r="A30575" s="25"/>
      <c r="B30575"/>
      <c r="C30575"/>
      <c r="D30575"/>
      <c r="E30575"/>
      <c r="F30575"/>
      <c r="G30575"/>
      <c r="H30575"/>
      <c r="I30575"/>
      <c r="K30575"/>
      <c r="L30575"/>
      <c r="M30575"/>
      <c r="N30575"/>
      <c r="O30575"/>
      <c r="P30575"/>
      <c r="S30575"/>
    </row>
    <row r="30576" spans="1:19" x14ac:dyDescent="0.3">
      <c r="A30576" s="25"/>
      <c r="B30576"/>
      <c r="C30576"/>
      <c r="D30576"/>
      <c r="E30576"/>
      <c r="F30576"/>
      <c r="G30576"/>
      <c r="H30576"/>
      <c r="I30576"/>
      <c r="K30576"/>
      <c r="L30576"/>
      <c r="M30576"/>
      <c r="N30576"/>
      <c r="O30576"/>
      <c r="P30576"/>
      <c r="S30576"/>
    </row>
    <row r="30577" spans="1:19" x14ac:dyDescent="0.3">
      <c r="A30577" s="25"/>
      <c r="B30577"/>
      <c r="C30577"/>
      <c r="D30577"/>
      <c r="E30577"/>
      <c r="F30577"/>
      <c r="G30577"/>
      <c r="H30577"/>
      <c r="I30577"/>
      <c r="K30577"/>
      <c r="L30577"/>
      <c r="M30577"/>
      <c r="N30577"/>
      <c r="O30577"/>
      <c r="P30577"/>
      <c r="S30577"/>
    </row>
    <row r="30578" spans="1:19" x14ac:dyDescent="0.3">
      <c r="A30578" s="25"/>
      <c r="B30578"/>
      <c r="C30578"/>
      <c r="D30578"/>
      <c r="E30578"/>
      <c r="F30578"/>
      <c r="G30578"/>
      <c r="H30578" s="14"/>
      <c r="I30578" s="14"/>
      <c r="K30578"/>
      <c r="L30578"/>
      <c r="M30578"/>
      <c r="N30578"/>
      <c r="O30578"/>
      <c r="P30578"/>
      <c r="S30578"/>
    </row>
    <row r="30579" spans="1:19" x14ac:dyDescent="0.3">
      <c r="A30579" s="25"/>
      <c r="B30579"/>
      <c r="C30579"/>
      <c r="D30579"/>
      <c r="E30579"/>
      <c r="F30579"/>
      <c r="G30579"/>
      <c r="H30579" s="14"/>
      <c r="I30579" s="14"/>
      <c r="K30579"/>
      <c r="L30579"/>
      <c r="M30579"/>
      <c r="N30579"/>
      <c r="O30579"/>
      <c r="P30579"/>
      <c r="S30579"/>
    </row>
    <row r="30580" spans="1:19" x14ac:dyDescent="0.3">
      <c r="A30580" s="25"/>
      <c r="B30580"/>
      <c r="C30580"/>
      <c r="D30580"/>
      <c r="E30580"/>
      <c r="F30580"/>
      <c r="G30580"/>
      <c r="H30580" s="14"/>
      <c r="I30580" s="14"/>
      <c r="K30580"/>
      <c r="L30580"/>
      <c r="M30580"/>
      <c r="N30580"/>
      <c r="O30580"/>
      <c r="P30580"/>
      <c r="S30580"/>
    </row>
    <row r="30581" spans="1:19" x14ac:dyDescent="0.3">
      <c r="A30581" s="25"/>
      <c r="B30581"/>
      <c r="C30581"/>
      <c r="D30581"/>
      <c r="E30581"/>
      <c r="F30581"/>
      <c r="G30581"/>
      <c r="H30581" s="14"/>
      <c r="I30581" s="14"/>
      <c r="K30581"/>
      <c r="L30581"/>
      <c r="M30581"/>
      <c r="N30581"/>
      <c r="O30581"/>
      <c r="P30581"/>
      <c r="S30581"/>
    </row>
    <row r="30582" spans="1:19" x14ac:dyDescent="0.3">
      <c r="A30582" s="25"/>
      <c r="B30582"/>
      <c r="C30582"/>
      <c r="D30582"/>
      <c r="E30582"/>
      <c r="F30582"/>
      <c r="G30582"/>
      <c r="H30582" s="14"/>
      <c r="I30582" s="14"/>
      <c r="K30582"/>
      <c r="L30582"/>
      <c r="M30582"/>
      <c r="N30582"/>
      <c r="O30582"/>
      <c r="P30582"/>
      <c r="S30582"/>
    </row>
    <row r="30583" spans="1:19" x14ac:dyDescent="0.3">
      <c r="A30583" s="25"/>
      <c r="B30583"/>
      <c r="C30583"/>
      <c r="D30583"/>
      <c r="E30583"/>
      <c r="F30583"/>
      <c r="G30583"/>
      <c r="H30583" s="14"/>
      <c r="I30583" s="14"/>
      <c r="K30583"/>
      <c r="L30583"/>
      <c r="M30583"/>
      <c r="N30583"/>
      <c r="O30583"/>
      <c r="P30583"/>
      <c r="S30583"/>
    </row>
    <row r="30584" spans="1:19" x14ac:dyDescent="0.3">
      <c r="A30584" s="25"/>
      <c r="B30584"/>
      <c r="C30584"/>
      <c r="D30584"/>
      <c r="E30584"/>
      <c r="F30584"/>
      <c r="G30584"/>
      <c r="H30584"/>
      <c r="I30584"/>
      <c r="K30584"/>
      <c r="L30584"/>
      <c r="M30584"/>
      <c r="N30584"/>
      <c r="O30584"/>
      <c r="P30584"/>
      <c r="S30584"/>
    </row>
    <row r="30585" spans="1:19" x14ac:dyDescent="0.3">
      <c r="A30585" s="25"/>
      <c r="B30585"/>
      <c r="C30585"/>
      <c r="D30585"/>
      <c r="E30585"/>
      <c r="F30585"/>
      <c r="G30585"/>
      <c r="H30585" s="14"/>
      <c r="I30585" s="14"/>
      <c r="K30585"/>
      <c r="L30585"/>
      <c r="M30585"/>
      <c r="N30585"/>
      <c r="O30585"/>
      <c r="P30585"/>
      <c r="S30585"/>
    </row>
    <row r="30586" spans="1:19" x14ac:dyDescent="0.3">
      <c r="A30586" s="25"/>
      <c r="B30586"/>
      <c r="C30586"/>
      <c r="D30586"/>
      <c r="E30586"/>
      <c r="F30586"/>
      <c r="G30586"/>
      <c r="H30586"/>
      <c r="I30586"/>
      <c r="K30586"/>
      <c r="L30586"/>
      <c r="M30586"/>
      <c r="N30586"/>
      <c r="O30586"/>
      <c r="P30586"/>
      <c r="S30586"/>
    </row>
    <row r="30587" spans="1:19" x14ac:dyDescent="0.3">
      <c r="A30587" s="25"/>
      <c r="B30587"/>
      <c r="C30587"/>
      <c r="D30587"/>
      <c r="E30587"/>
      <c r="F30587"/>
      <c r="G30587"/>
      <c r="H30587"/>
      <c r="I30587"/>
      <c r="K30587"/>
      <c r="L30587"/>
      <c r="M30587"/>
      <c r="N30587"/>
      <c r="O30587"/>
      <c r="P30587"/>
      <c r="S30587"/>
    </row>
    <row r="30588" spans="1:19" x14ac:dyDescent="0.3">
      <c r="A30588" s="25"/>
      <c r="B30588"/>
      <c r="C30588"/>
      <c r="D30588"/>
      <c r="E30588"/>
      <c r="F30588"/>
      <c r="G30588"/>
      <c r="H30588"/>
      <c r="I30588"/>
      <c r="K30588"/>
      <c r="L30588"/>
      <c r="M30588"/>
      <c r="N30588"/>
      <c r="O30588"/>
      <c r="P30588"/>
      <c r="S30588"/>
    </row>
    <row r="30589" spans="1:19" x14ac:dyDescent="0.3">
      <c r="A30589" s="25"/>
      <c r="B30589"/>
      <c r="C30589"/>
      <c r="D30589"/>
      <c r="E30589"/>
      <c r="F30589"/>
      <c r="G30589"/>
      <c r="H30589"/>
      <c r="I30589"/>
      <c r="K30589"/>
      <c r="L30589"/>
      <c r="M30589"/>
      <c r="N30589"/>
      <c r="O30589"/>
      <c r="P30589"/>
      <c r="S30589"/>
    </row>
    <row r="30590" spans="1:19" x14ac:dyDescent="0.3">
      <c r="A30590" s="25"/>
      <c r="B30590"/>
      <c r="C30590"/>
      <c r="D30590"/>
      <c r="E30590"/>
      <c r="F30590"/>
      <c r="G30590"/>
      <c r="H30590"/>
      <c r="I30590"/>
      <c r="K30590"/>
      <c r="L30590"/>
      <c r="M30590"/>
      <c r="N30590"/>
      <c r="O30590"/>
      <c r="P30590"/>
      <c r="S30590"/>
    </row>
    <row r="30591" spans="1:19" x14ac:dyDescent="0.3">
      <c r="A30591" s="25"/>
      <c r="B30591"/>
      <c r="C30591"/>
      <c r="D30591"/>
      <c r="E30591"/>
      <c r="F30591"/>
      <c r="G30591"/>
      <c r="H30591"/>
      <c r="I30591"/>
      <c r="K30591"/>
      <c r="L30591"/>
      <c r="M30591"/>
      <c r="N30591"/>
      <c r="O30591"/>
      <c r="P30591"/>
      <c r="S30591"/>
    </row>
    <row r="30592" spans="1:19" x14ac:dyDescent="0.3">
      <c r="A30592" s="25"/>
      <c r="B30592"/>
      <c r="C30592"/>
      <c r="D30592"/>
      <c r="E30592"/>
      <c r="F30592"/>
      <c r="G30592"/>
      <c r="H30592"/>
      <c r="I30592"/>
      <c r="K30592"/>
      <c r="L30592"/>
      <c r="M30592"/>
      <c r="N30592"/>
      <c r="O30592"/>
      <c r="P30592"/>
      <c r="S30592"/>
    </row>
    <row r="30593" spans="1:19" x14ac:dyDescent="0.3">
      <c r="A30593" s="25"/>
      <c r="B30593"/>
      <c r="C30593"/>
      <c r="D30593"/>
      <c r="E30593"/>
      <c r="F30593"/>
      <c r="G30593"/>
      <c r="H30593"/>
      <c r="I30593"/>
      <c r="K30593"/>
      <c r="L30593"/>
      <c r="M30593"/>
      <c r="N30593"/>
      <c r="O30593"/>
      <c r="P30593"/>
      <c r="S30593"/>
    </row>
    <row r="30594" spans="1:19" x14ac:dyDescent="0.3">
      <c r="A30594" s="25"/>
      <c r="B30594"/>
      <c r="C30594"/>
      <c r="D30594"/>
      <c r="E30594"/>
      <c r="F30594"/>
      <c r="G30594"/>
      <c r="H30594"/>
      <c r="I30594"/>
      <c r="K30594"/>
      <c r="L30594"/>
      <c r="M30594"/>
      <c r="N30594"/>
      <c r="O30594"/>
      <c r="P30594"/>
      <c r="S30594"/>
    </row>
    <row r="30595" spans="1:19" x14ac:dyDescent="0.3">
      <c r="A30595" s="25"/>
      <c r="B30595"/>
      <c r="C30595"/>
      <c r="D30595"/>
      <c r="E30595"/>
      <c r="F30595"/>
      <c r="G30595"/>
      <c r="H30595"/>
      <c r="I30595"/>
      <c r="K30595"/>
      <c r="L30595"/>
      <c r="M30595"/>
      <c r="N30595"/>
      <c r="O30595"/>
      <c r="P30595"/>
      <c r="S30595"/>
    </row>
    <row r="30596" spans="1:19" x14ac:dyDescent="0.3">
      <c r="A30596" s="25"/>
      <c r="B30596"/>
      <c r="C30596"/>
      <c r="D30596"/>
      <c r="E30596"/>
      <c r="F30596"/>
      <c r="G30596"/>
      <c r="H30596"/>
      <c r="I30596"/>
      <c r="K30596"/>
      <c r="L30596"/>
      <c r="M30596"/>
      <c r="N30596"/>
      <c r="O30596"/>
      <c r="P30596"/>
      <c r="S30596"/>
    </row>
    <row r="30597" spans="1:19" x14ac:dyDescent="0.3">
      <c r="A30597" s="25"/>
      <c r="B30597"/>
      <c r="C30597"/>
      <c r="D30597"/>
      <c r="E30597"/>
      <c r="F30597"/>
      <c r="G30597"/>
      <c r="H30597"/>
      <c r="I30597"/>
      <c r="K30597"/>
      <c r="L30597"/>
      <c r="M30597"/>
      <c r="N30597"/>
      <c r="O30597"/>
      <c r="P30597"/>
      <c r="S30597"/>
    </row>
    <row r="30598" spans="1:19" x14ac:dyDescent="0.3">
      <c r="A30598" s="25"/>
      <c r="B30598"/>
      <c r="C30598"/>
      <c r="D30598"/>
      <c r="E30598"/>
      <c r="F30598"/>
      <c r="G30598"/>
      <c r="H30598"/>
      <c r="I30598"/>
      <c r="K30598"/>
      <c r="L30598"/>
      <c r="M30598"/>
      <c r="N30598"/>
      <c r="O30598"/>
      <c r="P30598"/>
      <c r="S30598"/>
    </row>
    <row r="30599" spans="1:19" x14ac:dyDescent="0.3">
      <c r="A30599" s="25"/>
      <c r="B30599"/>
      <c r="C30599"/>
      <c r="D30599"/>
      <c r="E30599"/>
      <c r="F30599"/>
      <c r="G30599"/>
      <c r="H30599"/>
      <c r="I30599"/>
      <c r="K30599"/>
      <c r="L30599"/>
      <c r="M30599"/>
      <c r="N30599"/>
      <c r="O30599"/>
      <c r="P30599"/>
      <c r="S30599"/>
    </row>
    <row r="30600" spans="1:19" x14ac:dyDescent="0.3">
      <c r="A30600" s="25"/>
      <c r="B30600"/>
      <c r="C30600"/>
      <c r="D30600"/>
      <c r="E30600"/>
      <c r="F30600"/>
      <c r="G30600"/>
      <c r="H30600"/>
      <c r="I30600"/>
      <c r="K30600"/>
      <c r="L30600"/>
      <c r="M30600"/>
      <c r="N30600"/>
      <c r="O30600"/>
      <c r="P30600"/>
      <c r="S30600"/>
    </row>
    <row r="30601" spans="1:19" x14ac:dyDescent="0.3">
      <c r="A30601" s="25"/>
      <c r="B30601"/>
      <c r="C30601"/>
      <c r="D30601"/>
      <c r="E30601"/>
      <c r="F30601"/>
      <c r="G30601"/>
      <c r="H30601"/>
      <c r="I30601"/>
      <c r="K30601"/>
      <c r="L30601"/>
      <c r="M30601"/>
      <c r="N30601"/>
      <c r="O30601"/>
      <c r="P30601"/>
      <c r="S30601"/>
    </row>
    <row r="30602" spans="1:19" x14ac:dyDescent="0.3">
      <c r="A30602" s="25"/>
      <c r="B30602"/>
      <c r="C30602"/>
      <c r="D30602"/>
      <c r="E30602"/>
      <c r="F30602"/>
      <c r="G30602"/>
      <c r="H30602"/>
      <c r="I30602"/>
      <c r="K30602"/>
      <c r="L30602"/>
      <c r="M30602"/>
      <c r="N30602"/>
      <c r="O30602"/>
      <c r="P30602"/>
      <c r="S30602"/>
    </row>
    <row r="30603" spans="1:19" x14ac:dyDescent="0.3">
      <c r="A30603" s="25"/>
      <c r="B30603"/>
      <c r="C30603"/>
      <c r="D30603"/>
      <c r="E30603"/>
      <c r="F30603"/>
      <c r="G30603"/>
      <c r="H30603"/>
      <c r="I30603"/>
      <c r="K30603"/>
      <c r="L30603"/>
      <c r="M30603"/>
      <c r="N30603"/>
      <c r="O30603"/>
      <c r="P30603"/>
      <c r="S30603"/>
    </row>
    <row r="30604" spans="1:19" x14ac:dyDescent="0.3">
      <c r="A30604" s="25"/>
      <c r="B30604"/>
      <c r="C30604"/>
      <c r="D30604"/>
      <c r="E30604"/>
      <c r="F30604"/>
      <c r="G30604"/>
      <c r="H30604"/>
      <c r="I30604"/>
      <c r="K30604"/>
      <c r="L30604"/>
      <c r="M30604"/>
      <c r="N30604"/>
      <c r="O30604"/>
      <c r="P30604"/>
      <c r="S30604"/>
    </row>
    <row r="30605" spans="1:19" x14ac:dyDescent="0.3">
      <c r="A30605" s="25"/>
      <c r="B30605"/>
      <c r="C30605"/>
      <c r="D30605"/>
      <c r="E30605"/>
      <c r="F30605"/>
      <c r="G30605"/>
      <c r="H30605"/>
      <c r="I30605"/>
      <c r="K30605"/>
      <c r="L30605"/>
      <c r="M30605"/>
      <c r="N30605"/>
      <c r="O30605"/>
      <c r="P30605"/>
      <c r="S30605"/>
    </row>
    <row r="30606" spans="1:19" x14ac:dyDescent="0.3">
      <c r="A30606" s="25"/>
      <c r="B30606"/>
      <c r="C30606"/>
      <c r="D30606"/>
      <c r="E30606"/>
      <c r="F30606"/>
      <c r="G30606"/>
      <c r="H30606"/>
      <c r="I30606"/>
      <c r="K30606"/>
      <c r="L30606"/>
      <c r="M30606"/>
      <c r="N30606"/>
      <c r="O30606"/>
      <c r="P30606"/>
      <c r="S30606"/>
    </row>
    <row r="30607" spans="1:19" x14ac:dyDescent="0.3">
      <c r="A30607" s="25"/>
      <c r="B30607"/>
      <c r="C30607"/>
      <c r="D30607"/>
      <c r="E30607"/>
      <c r="F30607"/>
      <c r="G30607"/>
      <c r="H30607"/>
      <c r="I30607"/>
      <c r="K30607"/>
      <c r="L30607"/>
      <c r="M30607"/>
      <c r="N30607"/>
      <c r="O30607"/>
      <c r="P30607"/>
      <c r="S30607"/>
    </row>
    <row r="30608" spans="1:19" x14ac:dyDescent="0.3">
      <c r="A30608" s="25"/>
      <c r="B30608"/>
      <c r="C30608"/>
      <c r="D30608"/>
      <c r="E30608"/>
      <c r="F30608"/>
      <c r="G30608"/>
      <c r="H30608"/>
      <c r="I30608"/>
      <c r="K30608"/>
      <c r="L30608"/>
      <c r="M30608"/>
      <c r="N30608"/>
      <c r="O30608"/>
      <c r="P30608"/>
      <c r="S30608"/>
    </row>
    <row r="30609" spans="1:19" x14ac:dyDescent="0.3">
      <c r="A30609" s="25"/>
      <c r="B30609"/>
      <c r="C30609"/>
      <c r="D30609"/>
      <c r="E30609"/>
      <c r="F30609"/>
      <c r="G30609"/>
      <c r="H30609"/>
      <c r="I30609"/>
      <c r="K30609"/>
      <c r="L30609"/>
      <c r="M30609"/>
      <c r="N30609"/>
      <c r="O30609"/>
      <c r="P30609"/>
      <c r="S30609"/>
    </row>
    <row r="30610" spans="1:19" x14ac:dyDescent="0.3">
      <c r="A30610" s="25"/>
      <c r="B30610"/>
      <c r="C30610"/>
      <c r="D30610"/>
      <c r="E30610"/>
      <c r="F30610"/>
      <c r="G30610"/>
      <c r="H30610"/>
      <c r="I30610"/>
      <c r="K30610"/>
      <c r="L30610"/>
      <c r="M30610"/>
      <c r="N30610"/>
      <c r="O30610"/>
      <c r="P30610"/>
      <c r="S30610"/>
    </row>
    <row r="30611" spans="1:19" x14ac:dyDescent="0.3">
      <c r="A30611" s="25"/>
      <c r="B30611"/>
      <c r="C30611"/>
      <c r="D30611"/>
      <c r="E30611"/>
      <c r="F30611"/>
      <c r="G30611"/>
      <c r="H30611"/>
      <c r="I30611"/>
      <c r="K30611"/>
      <c r="L30611"/>
      <c r="M30611"/>
      <c r="N30611"/>
      <c r="O30611"/>
      <c r="P30611"/>
      <c r="S30611"/>
    </row>
    <row r="30612" spans="1:19" x14ac:dyDescent="0.3">
      <c r="A30612" s="25"/>
      <c r="B30612"/>
      <c r="C30612"/>
      <c r="D30612"/>
      <c r="E30612"/>
      <c r="F30612"/>
      <c r="G30612"/>
      <c r="H30612"/>
      <c r="I30612"/>
      <c r="K30612"/>
      <c r="L30612"/>
      <c r="M30612"/>
      <c r="N30612"/>
      <c r="O30612"/>
      <c r="P30612"/>
      <c r="S30612"/>
    </row>
    <row r="30613" spans="1:19" x14ac:dyDescent="0.3">
      <c r="A30613" s="25"/>
      <c r="B30613"/>
      <c r="C30613"/>
      <c r="D30613"/>
      <c r="E30613"/>
      <c r="F30613"/>
      <c r="G30613"/>
      <c r="H30613"/>
      <c r="I30613"/>
      <c r="K30613"/>
      <c r="L30613"/>
      <c r="M30613"/>
      <c r="N30613"/>
      <c r="O30613"/>
      <c r="P30613"/>
      <c r="S30613"/>
    </row>
    <row r="30614" spans="1:19" x14ac:dyDescent="0.3">
      <c r="A30614" s="25"/>
      <c r="B30614"/>
      <c r="C30614"/>
      <c r="D30614"/>
      <c r="E30614"/>
      <c r="F30614"/>
      <c r="G30614"/>
      <c r="H30614"/>
      <c r="I30614"/>
      <c r="K30614"/>
      <c r="L30614"/>
      <c r="M30614"/>
      <c r="N30614"/>
      <c r="O30614"/>
      <c r="P30614"/>
      <c r="S30614"/>
    </row>
    <row r="30615" spans="1:19" x14ac:dyDescent="0.3">
      <c r="A30615" s="25"/>
      <c r="B30615"/>
      <c r="C30615"/>
      <c r="D30615"/>
      <c r="E30615"/>
      <c r="F30615"/>
      <c r="G30615"/>
      <c r="H30615"/>
      <c r="I30615"/>
      <c r="K30615"/>
      <c r="L30615"/>
      <c r="M30615"/>
      <c r="N30615"/>
      <c r="O30615"/>
      <c r="P30615"/>
      <c r="S30615"/>
    </row>
    <row r="30616" spans="1:19" x14ac:dyDescent="0.3">
      <c r="A30616" s="25"/>
      <c r="B30616"/>
      <c r="C30616"/>
      <c r="D30616"/>
      <c r="E30616"/>
      <c r="F30616"/>
      <c r="G30616"/>
      <c r="H30616"/>
      <c r="I30616"/>
      <c r="K30616"/>
      <c r="L30616"/>
      <c r="M30616"/>
      <c r="N30616"/>
      <c r="O30616"/>
      <c r="P30616"/>
      <c r="S30616"/>
    </row>
    <row r="30617" spans="1:19" x14ac:dyDescent="0.3">
      <c r="A30617" s="25"/>
      <c r="B30617"/>
      <c r="C30617"/>
      <c r="D30617"/>
      <c r="E30617"/>
      <c r="F30617"/>
      <c r="G30617"/>
      <c r="H30617"/>
      <c r="I30617"/>
      <c r="K30617"/>
      <c r="L30617"/>
      <c r="M30617"/>
      <c r="N30617"/>
      <c r="O30617"/>
      <c r="P30617"/>
      <c r="S30617"/>
    </row>
    <row r="30618" spans="1:19" x14ac:dyDescent="0.3">
      <c r="A30618" s="25"/>
      <c r="B30618"/>
      <c r="C30618"/>
      <c r="D30618"/>
      <c r="E30618"/>
      <c r="F30618"/>
      <c r="G30618"/>
      <c r="H30618"/>
      <c r="I30618"/>
      <c r="K30618"/>
      <c r="L30618"/>
      <c r="M30618"/>
      <c r="N30618"/>
      <c r="O30618"/>
      <c r="P30618"/>
      <c r="S30618"/>
    </row>
    <row r="30619" spans="1:19" x14ac:dyDescent="0.3">
      <c r="A30619" s="25"/>
      <c r="B30619"/>
      <c r="C30619"/>
      <c r="D30619"/>
      <c r="E30619"/>
      <c r="F30619"/>
      <c r="G30619"/>
      <c r="H30619"/>
      <c r="I30619"/>
      <c r="K30619"/>
      <c r="L30619"/>
      <c r="M30619"/>
      <c r="N30619"/>
      <c r="O30619"/>
      <c r="P30619"/>
      <c r="S30619"/>
    </row>
    <row r="30620" spans="1:19" x14ac:dyDescent="0.3">
      <c r="A30620" s="25"/>
      <c r="B30620"/>
      <c r="C30620"/>
      <c r="D30620"/>
      <c r="E30620"/>
      <c r="F30620"/>
      <c r="G30620"/>
      <c r="H30620"/>
      <c r="I30620"/>
      <c r="K30620"/>
      <c r="L30620"/>
      <c r="M30620"/>
      <c r="N30620"/>
      <c r="O30620"/>
      <c r="P30620"/>
      <c r="S30620"/>
    </row>
    <row r="30621" spans="1:19" x14ac:dyDescent="0.3">
      <c r="A30621" s="25"/>
      <c r="B30621"/>
      <c r="C30621"/>
      <c r="D30621"/>
      <c r="E30621"/>
      <c r="F30621"/>
      <c r="G30621"/>
      <c r="H30621"/>
      <c r="I30621"/>
      <c r="K30621"/>
      <c r="L30621"/>
      <c r="M30621"/>
      <c r="N30621"/>
      <c r="O30621"/>
      <c r="P30621"/>
      <c r="S30621"/>
    </row>
    <row r="30622" spans="1:19" x14ac:dyDescent="0.3">
      <c r="A30622" s="25"/>
      <c r="B30622"/>
      <c r="C30622"/>
      <c r="D30622"/>
      <c r="E30622"/>
      <c r="F30622"/>
      <c r="G30622"/>
      <c r="H30622"/>
      <c r="I30622"/>
      <c r="K30622"/>
      <c r="L30622"/>
      <c r="M30622"/>
      <c r="N30622"/>
      <c r="O30622"/>
      <c r="P30622"/>
      <c r="S30622"/>
    </row>
    <row r="30623" spans="1:19" x14ac:dyDescent="0.3">
      <c r="A30623" s="25"/>
      <c r="B30623"/>
      <c r="C30623"/>
      <c r="D30623"/>
      <c r="E30623"/>
      <c r="F30623"/>
      <c r="G30623"/>
      <c r="H30623"/>
      <c r="I30623"/>
      <c r="K30623"/>
      <c r="L30623"/>
      <c r="M30623"/>
      <c r="N30623"/>
      <c r="O30623"/>
      <c r="P30623"/>
      <c r="S30623"/>
    </row>
    <row r="30624" spans="1:19" x14ac:dyDescent="0.3">
      <c r="A30624" s="25"/>
      <c r="B30624"/>
      <c r="C30624"/>
      <c r="D30624"/>
      <c r="E30624"/>
      <c r="F30624"/>
      <c r="G30624"/>
      <c r="H30624"/>
      <c r="I30624"/>
      <c r="K30624"/>
      <c r="L30624"/>
      <c r="M30624"/>
      <c r="N30624"/>
      <c r="O30624"/>
      <c r="P30624"/>
      <c r="S30624"/>
    </row>
    <row r="30625" spans="1:19" x14ac:dyDescent="0.3">
      <c r="A30625" s="25"/>
      <c r="B30625"/>
      <c r="C30625"/>
      <c r="D30625"/>
      <c r="E30625"/>
      <c r="F30625"/>
      <c r="G30625"/>
      <c r="H30625"/>
      <c r="I30625"/>
      <c r="K30625"/>
      <c r="L30625"/>
      <c r="M30625"/>
      <c r="N30625"/>
      <c r="O30625"/>
      <c r="P30625"/>
      <c r="S30625"/>
    </row>
    <row r="30626" spans="1:19" x14ac:dyDescent="0.3">
      <c r="A30626" s="25"/>
      <c r="B30626"/>
      <c r="C30626"/>
      <c r="D30626"/>
      <c r="E30626"/>
      <c r="F30626"/>
      <c r="G30626"/>
      <c r="H30626"/>
      <c r="I30626"/>
      <c r="K30626"/>
      <c r="L30626"/>
      <c r="M30626"/>
      <c r="N30626"/>
      <c r="O30626"/>
      <c r="P30626"/>
      <c r="S30626"/>
    </row>
    <row r="30627" spans="1:19" x14ac:dyDescent="0.3">
      <c r="A30627" s="25"/>
      <c r="B30627"/>
      <c r="C30627"/>
      <c r="D30627"/>
      <c r="E30627"/>
      <c r="F30627"/>
      <c r="G30627"/>
      <c r="H30627"/>
      <c r="I30627"/>
      <c r="K30627"/>
      <c r="L30627"/>
      <c r="M30627"/>
      <c r="N30627"/>
      <c r="O30627"/>
      <c r="P30627"/>
      <c r="S30627"/>
    </row>
    <row r="30628" spans="1:19" x14ac:dyDescent="0.3">
      <c r="A30628" s="25"/>
      <c r="B30628"/>
      <c r="C30628"/>
      <c r="D30628"/>
      <c r="E30628"/>
      <c r="F30628"/>
      <c r="G30628"/>
      <c r="H30628"/>
      <c r="I30628"/>
      <c r="K30628"/>
      <c r="L30628"/>
      <c r="M30628"/>
      <c r="N30628"/>
      <c r="O30628"/>
      <c r="P30628"/>
      <c r="S30628"/>
    </row>
    <row r="30629" spans="1:19" x14ac:dyDescent="0.3">
      <c r="A30629" s="25"/>
      <c r="B30629"/>
      <c r="C30629"/>
      <c r="D30629"/>
      <c r="E30629"/>
      <c r="F30629"/>
      <c r="G30629"/>
      <c r="H30629"/>
      <c r="I30629"/>
      <c r="K30629"/>
      <c r="L30629"/>
      <c r="M30629"/>
      <c r="N30629"/>
      <c r="O30629"/>
      <c r="P30629"/>
      <c r="S30629"/>
    </row>
    <row r="30630" spans="1:19" x14ac:dyDescent="0.3">
      <c r="A30630" s="25"/>
      <c r="B30630"/>
      <c r="C30630"/>
      <c r="D30630"/>
      <c r="E30630"/>
      <c r="F30630"/>
      <c r="G30630"/>
      <c r="H30630"/>
      <c r="I30630"/>
      <c r="K30630"/>
      <c r="L30630"/>
      <c r="M30630"/>
      <c r="N30630"/>
      <c r="O30630"/>
      <c r="P30630"/>
      <c r="S30630"/>
    </row>
    <row r="30631" spans="1:19" x14ac:dyDescent="0.3">
      <c r="A30631" s="25"/>
      <c r="B30631"/>
      <c r="C30631"/>
      <c r="D30631"/>
      <c r="E30631"/>
      <c r="F30631"/>
      <c r="G30631"/>
      <c r="H30631"/>
      <c r="I30631"/>
      <c r="K30631"/>
      <c r="L30631"/>
      <c r="M30631"/>
      <c r="N30631"/>
      <c r="O30631"/>
      <c r="P30631"/>
      <c r="S30631"/>
    </row>
    <row r="30632" spans="1:19" x14ac:dyDescent="0.3">
      <c r="A30632" s="25"/>
      <c r="B30632"/>
      <c r="C30632"/>
      <c r="D30632"/>
      <c r="E30632"/>
      <c r="F30632"/>
      <c r="G30632"/>
      <c r="H30632"/>
      <c r="I30632"/>
      <c r="K30632"/>
      <c r="L30632"/>
      <c r="M30632"/>
      <c r="N30632"/>
      <c r="O30632"/>
      <c r="P30632"/>
      <c r="S30632"/>
    </row>
    <row r="30633" spans="1:19" x14ac:dyDescent="0.3">
      <c r="A30633" s="25"/>
      <c r="B30633"/>
      <c r="C30633"/>
      <c r="D30633"/>
      <c r="E30633"/>
      <c r="F30633"/>
      <c r="G30633"/>
      <c r="H30633"/>
      <c r="I30633"/>
      <c r="K30633"/>
      <c r="L30633"/>
      <c r="M30633"/>
      <c r="N30633"/>
      <c r="O30633"/>
      <c r="P30633"/>
      <c r="S30633"/>
    </row>
    <row r="30634" spans="1:19" x14ac:dyDescent="0.3">
      <c r="A30634" s="25"/>
      <c r="B30634"/>
      <c r="C30634"/>
      <c r="D30634"/>
      <c r="E30634"/>
      <c r="F30634"/>
      <c r="G30634"/>
      <c r="H30634"/>
      <c r="I30634"/>
      <c r="K30634"/>
      <c r="L30634"/>
      <c r="M30634"/>
      <c r="N30634"/>
      <c r="O30634"/>
      <c r="P30634"/>
      <c r="S30634"/>
    </row>
    <row r="30635" spans="1:19" x14ac:dyDescent="0.3">
      <c r="A30635" s="25"/>
      <c r="B30635"/>
      <c r="C30635"/>
      <c r="D30635"/>
      <c r="E30635"/>
      <c r="F30635"/>
      <c r="G30635"/>
      <c r="H30635"/>
      <c r="I30635"/>
      <c r="K30635"/>
      <c r="L30635"/>
      <c r="M30635"/>
      <c r="N30635"/>
      <c r="O30635"/>
      <c r="P30635"/>
      <c r="S30635"/>
    </row>
    <row r="30636" spans="1:19" x14ac:dyDescent="0.3">
      <c r="A30636" s="25"/>
      <c r="B30636"/>
      <c r="C30636"/>
      <c r="D30636"/>
      <c r="E30636"/>
      <c r="F30636"/>
      <c r="G30636"/>
      <c r="H30636"/>
      <c r="I30636"/>
      <c r="K30636"/>
      <c r="L30636"/>
      <c r="M30636"/>
      <c r="N30636"/>
      <c r="O30636"/>
      <c r="P30636"/>
      <c r="S30636"/>
    </row>
    <row r="30637" spans="1:19" x14ac:dyDescent="0.3">
      <c r="A30637" s="25"/>
      <c r="B30637"/>
      <c r="C30637"/>
      <c r="D30637"/>
      <c r="E30637"/>
      <c r="F30637"/>
      <c r="G30637"/>
      <c r="H30637"/>
      <c r="I30637"/>
      <c r="K30637"/>
      <c r="L30637"/>
      <c r="M30637"/>
      <c r="N30637"/>
      <c r="O30637"/>
      <c r="P30637"/>
      <c r="S30637"/>
    </row>
    <row r="30638" spans="1:19" x14ac:dyDescent="0.3">
      <c r="A30638" s="25"/>
      <c r="B30638"/>
      <c r="C30638"/>
      <c r="D30638"/>
      <c r="E30638"/>
      <c r="F30638"/>
      <c r="G30638"/>
      <c r="H30638"/>
      <c r="I30638"/>
      <c r="K30638"/>
      <c r="L30638"/>
      <c r="M30638"/>
      <c r="N30638"/>
      <c r="O30638"/>
      <c r="P30638"/>
      <c r="S30638"/>
    </row>
    <row r="30639" spans="1:19" x14ac:dyDescent="0.3">
      <c r="A30639" s="25"/>
      <c r="B30639"/>
      <c r="C30639"/>
      <c r="D30639"/>
      <c r="E30639"/>
      <c r="F30639"/>
      <c r="G30639"/>
      <c r="H30639"/>
      <c r="I30639"/>
      <c r="K30639"/>
      <c r="L30639"/>
      <c r="M30639"/>
      <c r="N30639"/>
      <c r="O30639"/>
      <c r="P30639"/>
      <c r="S30639"/>
    </row>
    <row r="30640" spans="1:19" x14ac:dyDescent="0.3">
      <c r="A30640" s="25"/>
      <c r="B30640"/>
      <c r="C30640"/>
      <c r="D30640"/>
      <c r="E30640"/>
      <c r="F30640"/>
      <c r="G30640"/>
      <c r="H30640"/>
      <c r="I30640"/>
      <c r="K30640"/>
      <c r="L30640"/>
      <c r="M30640"/>
      <c r="N30640"/>
      <c r="O30640"/>
      <c r="P30640"/>
      <c r="S30640"/>
    </row>
    <row r="30641" spans="1:19" x14ac:dyDescent="0.3">
      <c r="A30641" s="25"/>
      <c r="B30641"/>
      <c r="C30641"/>
      <c r="D30641"/>
      <c r="E30641"/>
      <c r="F30641"/>
      <c r="G30641"/>
      <c r="H30641"/>
      <c r="I30641"/>
      <c r="K30641"/>
      <c r="L30641"/>
      <c r="M30641"/>
      <c r="N30641"/>
      <c r="O30641"/>
      <c r="P30641"/>
      <c r="S30641"/>
    </row>
    <row r="30642" spans="1:19" x14ac:dyDescent="0.3">
      <c r="A30642" s="25"/>
      <c r="B30642"/>
      <c r="C30642"/>
      <c r="D30642"/>
      <c r="E30642"/>
      <c r="F30642"/>
      <c r="G30642"/>
      <c r="H30642"/>
      <c r="I30642"/>
      <c r="K30642"/>
      <c r="L30642"/>
      <c r="M30642"/>
      <c r="N30642"/>
      <c r="O30642"/>
      <c r="P30642"/>
      <c r="S30642"/>
    </row>
    <row r="30643" spans="1:19" x14ac:dyDescent="0.3">
      <c r="A30643" s="25"/>
      <c r="B30643"/>
      <c r="C30643"/>
      <c r="D30643"/>
      <c r="E30643"/>
      <c r="F30643"/>
      <c r="G30643"/>
      <c r="H30643"/>
      <c r="I30643"/>
      <c r="K30643"/>
      <c r="L30643"/>
      <c r="M30643"/>
      <c r="N30643"/>
      <c r="O30643"/>
      <c r="P30643"/>
      <c r="S30643"/>
    </row>
    <row r="30644" spans="1:19" x14ac:dyDescent="0.3">
      <c r="A30644" s="25"/>
      <c r="B30644"/>
      <c r="C30644"/>
      <c r="D30644"/>
      <c r="E30644"/>
      <c r="F30644"/>
      <c r="G30644"/>
      <c r="H30644"/>
      <c r="I30644"/>
      <c r="K30644"/>
      <c r="L30644"/>
      <c r="M30644"/>
      <c r="N30644"/>
      <c r="O30644"/>
      <c r="P30644"/>
      <c r="S30644"/>
    </row>
    <row r="30645" spans="1:19" x14ac:dyDescent="0.3">
      <c r="A30645" s="25"/>
      <c r="B30645"/>
      <c r="C30645"/>
      <c r="D30645"/>
      <c r="E30645"/>
      <c r="F30645"/>
      <c r="G30645"/>
      <c r="H30645"/>
      <c r="I30645"/>
      <c r="K30645"/>
      <c r="L30645"/>
      <c r="M30645"/>
      <c r="N30645"/>
      <c r="O30645"/>
      <c r="P30645"/>
      <c r="S30645"/>
    </row>
    <row r="30646" spans="1:19" x14ac:dyDescent="0.3">
      <c r="A30646" s="25"/>
      <c r="B30646"/>
      <c r="C30646"/>
      <c r="D30646"/>
      <c r="E30646"/>
      <c r="F30646"/>
      <c r="G30646"/>
      <c r="H30646"/>
      <c r="I30646"/>
      <c r="K30646"/>
      <c r="L30646"/>
      <c r="M30646"/>
      <c r="N30646"/>
      <c r="O30646"/>
      <c r="P30646"/>
      <c r="S30646"/>
    </row>
    <row r="30647" spans="1:19" x14ac:dyDescent="0.3">
      <c r="A30647" s="25"/>
      <c r="B30647"/>
      <c r="C30647"/>
      <c r="D30647"/>
      <c r="E30647"/>
      <c r="F30647"/>
      <c r="G30647"/>
      <c r="H30647"/>
      <c r="I30647"/>
      <c r="K30647"/>
      <c r="L30647"/>
      <c r="M30647"/>
      <c r="N30647"/>
      <c r="O30647"/>
      <c r="P30647"/>
      <c r="S30647"/>
    </row>
    <row r="30648" spans="1:19" x14ac:dyDescent="0.3">
      <c r="A30648" s="25"/>
      <c r="B30648"/>
      <c r="C30648"/>
      <c r="D30648"/>
      <c r="E30648"/>
      <c r="F30648"/>
      <c r="G30648"/>
      <c r="H30648"/>
      <c r="I30648"/>
      <c r="K30648"/>
      <c r="L30648"/>
      <c r="M30648"/>
      <c r="N30648"/>
      <c r="O30648"/>
      <c r="P30648"/>
      <c r="S30648"/>
    </row>
    <row r="30649" spans="1:19" x14ac:dyDescent="0.3">
      <c r="A30649" s="25"/>
      <c r="B30649"/>
      <c r="C30649"/>
      <c r="D30649"/>
      <c r="E30649"/>
      <c r="F30649"/>
      <c r="G30649"/>
      <c r="H30649"/>
      <c r="I30649"/>
      <c r="K30649"/>
      <c r="L30649"/>
      <c r="M30649"/>
      <c r="N30649"/>
      <c r="O30649"/>
      <c r="P30649"/>
      <c r="S30649"/>
    </row>
    <row r="30650" spans="1:19" x14ac:dyDescent="0.3">
      <c r="A30650" s="25"/>
      <c r="B30650"/>
      <c r="C30650"/>
      <c r="D30650"/>
      <c r="E30650"/>
      <c r="F30650"/>
      <c r="G30650"/>
      <c r="H30650"/>
      <c r="I30650"/>
      <c r="K30650"/>
      <c r="L30650"/>
      <c r="M30650"/>
      <c r="N30650"/>
      <c r="O30650"/>
      <c r="P30650"/>
      <c r="S30650"/>
    </row>
    <row r="30651" spans="1:19" x14ac:dyDescent="0.3">
      <c r="A30651" s="25"/>
      <c r="B30651"/>
      <c r="C30651"/>
      <c r="D30651"/>
      <c r="E30651"/>
      <c r="F30651"/>
      <c r="G30651"/>
      <c r="H30651"/>
      <c r="I30651"/>
      <c r="K30651"/>
      <c r="L30651"/>
      <c r="M30651"/>
      <c r="N30651"/>
      <c r="O30651"/>
      <c r="P30651"/>
      <c r="S30651"/>
    </row>
    <row r="30652" spans="1:19" x14ac:dyDescent="0.3">
      <c r="A30652" s="25"/>
      <c r="B30652"/>
      <c r="C30652"/>
      <c r="D30652"/>
      <c r="E30652"/>
      <c r="F30652"/>
      <c r="G30652"/>
      <c r="H30652"/>
      <c r="I30652"/>
      <c r="K30652"/>
      <c r="L30652"/>
      <c r="M30652"/>
      <c r="N30652"/>
      <c r="O30652"/>
      <c r="P30652"/>
      <c r="S30652"/>
    </row>
    <row r="30653" spans="1:19" x14ac:dyDescent="0.3">
      <c r="A30653" s="25"/>
      <c r="B30653"/>
      <c r="C30653"/>
      <c r="D30653"/>
      <c r="E30653"/>
      <c r="F30653"/>
      <c r="G30653"/>
      <c r="H30653"/>
      <c r="I30653"/>
      <c r="K30653"/>
      <c r="L30653"/>
      <c r="M30653"/>
      <c r="N30653"/>
      <c r="O30653"/>
      <c r="P30653"/>
      <c r="S30653"/>
    </row>
    <row r="30654" spans="1:19" x14ac:dyDescent="0.3">
      <c r="A30654" s="25"/>
      <c r="B30654"/>
      <c r="C30654"/>
      <c r="D30654"/>
      <c r="E30654"/>
      <c r="F30654"/>
      <c r="G30654"/>
      <c r="H30654"/>
      <c r="I30654"/>
      <c r="K30654"/>
      <c r="L30654"/>
      <c r="M30654"/>
      <c r="N30654"/>
      <c r="O30654"/>
      <c r="P30654"/>
      <c r="S30654"/>
    </row>
    <row r="30655" spans="1:19" x14ac:dyDescent="0.3">
      <c r="A30655" s="25"/>
      <c r="B30655"/>
      <c r="C30655"/>
      <c r="D30655"/>
      <c r="E30655"/>
      <c r="F30655"/>
      <c r="G30655"/>
      <c r="H30655"/>
      <c r="I30655"/>
      <c r="K30655"/>
      <c r="L30655"/>
      <c r="M30655"/>
      <c r="N30655"/>
      <c r="O30655"/>
      <c r="P30655"/>
      <c r="S30655"/>
    </row>
    <row r="30656" spans="1:19" x14ac:dyDescent="0.3">
      <c r="A30656" s="25"/>
      <c r="B30656"/>
      <c r="C30656"/>
      <c r="D30656"/>
      <c r="E30656"/>
      <c r="F30656"/>
      <c r="G30656"/>
      <c r="H30656"/>
      <c r="I30656"/>
      <c r="K30656"/>
      <c r="L30656"/>
      <c r="M30656"/>
      <c r="N30656"/>
      <c r="O30656"/>
      <c r="P30656"/>
      <c r="S30656"/>
    </row>
    <row r="30657" spans="1:19" x14ac:dyDescent="0.3">
      <c r="A30657" s="25"/>
      <c r="B30657"/>
      <c r="C30657"/>
      <c r="D30657"/>
      <c r="E30657"/>
      <c r="F30657"/>
      <c r="G30657"/>
      <c r="H30657"/>
      <c r="I30657"/>
      <c r="K30657"/>
      <c r="L30657"/>
      <c r="M30657"/>
      <c r="N30657"/>
      <c r="O30657"/>
      <c r="P30657"/>
      <c r="S30657"/>
    </row>
    <row r="30658" spans="1:19" x14ac:dyDescent="0.3">
      <c r="A30658" s="25"/>
      <c r="B30658"/>
      <c r="C30658"/>
      <c r="D30658"/>
      <c r="E30658"/>
      <c r="F30658"/>
      <c r="G30658"/>
      <c r="H30658"/>
      <c r="I30658"/>
      <c r="K30658"/>
      <c r="L30658"/>
      <c r="M30658"/>
      <c r="N30658"/>
      <c r="O30658"/>
      <c r="P30658"/>
      <c r="S30658"/>
    </row>
    <row r="30659" spans="1:19" x14ac:dyDescent="0.3">
      <c r="A30659" s="25"/>
      <c r="B30659"/>
      <c r="C30659"/>
      <c r="D30659"/>
      <c r="E30659"/>
      <c r="F30659"/>
      <c r="G30659"/>
      <c r="H30659"/>
      <c r="I30659"/>
      <c r="K30659"/>
      <c r="L30659"/>
      <c r="M30659"/>
      <c r="N30659"/>
      <c r="O30659"/>
      <c r="P30659"/>
      <c r="S30659"/>
    </row>
    <row r="30660" spans="1:19" x14ac:dyDescent="0.3">
      <c r="A30660" s="25"/>
      <c r="B30660"/>
      <c r="C30660"/>
      <c r="D30660"/>
      <c r="E30660"/>
      <c r="F30660"/>
      <c r="G30660"/>
      <c r="H30660"/>
      <c r="I30660"/>
      <c r="K30660"/>
      <c r="L30660"/>
      <c r="M30660"/>
      <c r="N30660"/>
      <c r="O30660"/>
      <c r="P30660"/>
      <c r="S30660"/>
    </row>
    <row r="30661" spans="1:19" x14ac:dyDescent="0.3">
      <c r="A30661" s="25"/>
      <c r="B30661"/>
      <c r="C30661"/>
      <c r="D30661"/>
      <c r="E30661"/>
      <c r="F30661"/>
      <c r="G30661"/>
      <c r="H30661"/>
      <c r="I30661"/>
      <c r="K30661"/>
      <c r="L30661"/>
      <c r="M30661"/>
      <c r="N30661"/>
      <c r="O30661"/>
      <c r="P30661"/>
      <c r="S30661"/>
    </row>
    <row r="30662" spans="1:19" x14ac:dyDescent="0.3">
      <c r="A30662" s="25"/>
      <c r="B30662"/>
      <c r="C30662"/>
      <c r="D30662"/>
      <c r="E30662"/>
      <c r="F30662"/>
      <c r="G30662"/>
      <c r="H30662"/>
      <c r="I30662"/>
      <c r="K30662"/>
      <c r="L30662"/>
      <c r="M30662"/>
      <c r="N30662"/>
      <c r="O30662"/>
      <c r="P30662"/>
      <c r="S30662"/>
    </row>
    <row r="30663" spans="1:19" x14ac:dyDescent="0.3">
      <c r="A30663" s="25"/>
      <c r="B30663"/>
      <c r="C30663"/>
      <c r="D30663"/>
      <c r="E30663"/>
      <c r="F30663"/>
      <c r="G30663"/>
      <c r="H30663"/>
      <c r="I30663"/>
      <c r="K30663"/>
      <c r="L30663"/>
      <c r="M30663"/>
      <c r="N30663"/>
      <c r="O30663"/>
      <c r="P30663"/>
      <c r="S30663"/>
    </row>
    <row r="30664" spans="1:19" x14ac:dyDescent="0.3">
      <c r="A30664" s="25"/>
      <c r="B30664"/>
      <c r="C30664"/>
      <c r="D30664"/>
      <c r="E30664"/>
      <c r="F30664"/>
      <c r="G30664"/>
      <c r="H30664"/>
      <c r="I30664"/>
      <c r="K30664"/>
      <c r="L30664"/>
      <c r="M30664"/>
      <c r="N30664"/>
      <c r="O30664"/>
      <c r="P30664"/>
      <c r="S30664"/>
    </row>
    <row r="30665" spans="1:19" x14ac:dyDescent="0.3">
      <c r="A30665" s="25"/>
      <c r="B30665"/>
      <c r="C30665"/>
      <c r="D30665"/>
      <c r="E30665"/>
      <c r="F30665"/>
      <c r="G30665"/>
      <c r="H30665"/>
      <c r="I30665"/>
      <c r="K30665"/>
      <c r="L30665"/>
      <c r="M30665"/>
      <c r="N30665"/>
      <c r="O30665"/>
      <c r="P30665"/>
      <c r="S30665"/>
    </row>
    <row r="30666" spans="1:19" x14ac:dyDescent="0.3">
      <c r="A30666" s="25"/>
      <c r="B30666"/>
      <c r="C30666"/>
      <c r="D30666"/>
      <c r="E30666"/>
      <c r="F30666"/>
      <c r="G30666"/>
      <c r="H30666"/>
      <c r="I30666"/>
      <c r="K30666"/>
      <c r="L30666"/>
      <c r="M30666"/>
      <c r="N30666"/>
      <c r="O30666"/>
      <c r="P30666"/>
      <c r="S30666"/>
    </row>
    <row r="30667" spans="1:19" x14ac:dyDescent="0.3">
      <c r="A30667" s="25"/>
      <c r="B30667"/>
      <c r="C30667"/>
      <c r="D30667"/>
      <c r="E30667"/>
      <c r="F30667"/>
      <c r="G30667"/>
      <c r="H30667"/>
      <c r="I30667"/>
      <c r="K30667"/>
      <c r="L30667"/>
      <c r="M30667"/>
      <c r="N30667"/>
      <c r="O30667"/>
      <c r="P30667"/>
      <c r="S30667"/>
    </row>
    <row r="30668" spans="1:19" x14ac:dyDescent="0.3">
      <c r="A30668" s="25"/>
      <c r="B30668"/>
      <c r="C30668"/>
      <c r="D30668"/>
      <c r="E30668"/>
      <c r="F30668"/>
      <c r="G30668"/>
      <c r="H30668"/>
      <c r="I30668"/>
      <c r="K30668"/>
      <c r="L30668"/>
      <c r="M30668"/>
      <c r="N30668"/>
      <c r="O30668"/>
      <c r="P30668"/>
      <c r="S30668"/>
    </row>
    <row r="30669" spans="1:19" x14ac:dyDescent="0.3">
      <c r="A30669" s="25"/>
      <c r="B30669"/>
      <c r="C30669"/>
      <c r="D30669"/>
      <c r="E30669"/>
      <c r="F30669"/>
      <c r="G30669"/>
      <c r="H30669"/>
      <c r="I30669"/>
      <c r="K30669"/>
      <c r="L30669"/>
      <c r="M30669"/>
      <c r="N30669"/>
      <c r="O30669"/>
      <c r="P30669"/>
      <c r="S30669"/>
    </row>
    <row r="30670" spans="1:19" x14ac:dyDescent="0.3">
      <c r="A30670" s="25"/>
      <c r="B30670"/>
      <c r="C30670"/>
      <c r="D30670"/>
      <c r="E30670"/>
      <c r="F30670"/>
      <c r="G30670"/>
      <c r="H30670"/>
      <c r="I30670"/>
      <c r="K30670"/>
      <c r="L30670"/>
      <c r="M30670"/>
      <c r="N30670"/>
      <c r="O30670"/>
      <c r="P30670"/>
      <c r="S30670"/>
    </row>
    <row r="30671" spans="1:19" x14ac:dyDescent="0.3">
      <c r="A30671" s="25"/>
      <c r="B30671"/>
      <c r="C30671"/>
      <c r="D30671"/>
      <c r="E30671"/>
      <c r="F30671"/>
      <c r="G30671"/>
      <c r="H30671"/>
      <c r="I30671"/>
      <c r="K30671"/>
      <c r="L30671"/>
      <c r="M30671"/>
      <c r="N30671"/>
      <c r="O30671"/>
      <c r="P30671"/>
      <c r="S30671"/>
    </row>
    <row r="30672" spans="1:19" x14ac:dyDescent="0.3">
      <c r="A30672" s="25"/>
      <c r="B30672"/>
      <c r="C30672"/>
      <c r="D30672"/>
      <c r="E30672"/>
      <c r="F30672"/>
      <c r="G30672"/>
      <c r="H30672"/>
      <c r="I30672"/>
      <c r="K30672"/>
      <c r="L30672"/>
      <c r="M30672"/>
      <c r="N30672"/>
      <c r="O30672"/>
      <c r="P30672"/>
      <c r="S30672"/>
    </row>
    <row r="30673" spans="1:19" x14ac:dyDescent="0.3">
      <c r="A30673" s="25"/>
      <c r="B30673"/>
      <c r="C30673"/>
      <c r="D30673"/>
      <c r="E30673"/>
      <c r="F30673"/>
      <c r="G30673"/>
      <c r="H30673"/>
      <c r="I30673"/>
      <c r="K30673"/>
      <c r="L30673"/>
      <c r="M30673"/>
      <c r="N30673"/>
      <c r="O30673"/>
      <c r="P30673"/>
      <c r="S30673"/>
    </row>
    <row r="30674" spans="1:19" x14ac:dyDescent="0.3">
      <c r="A30674" s="25"/>
      <c r="B30674"/>
      <c r="C30674"/>
      <c r="D30674"/>
      <c r="E30674"/>
      <c r="F30674"/>
      <c r="G30674"/>
      <c r="H30674"/>
      <c r="I30674"/>
      <c r="K30674"/>
      <c r="L30674"/>
      <c r="M30674"/>
      <c r="N30674"/>
      <c r="O30674"/>
      <c r="P30674"/>
      <c r="S30674"/>
    </row>
    <row r="30675" spans="1:19" x14ac:dyDescent="0.3">
      <c r="A30675" s="25"/>
      <c r="B30675"/>
      <c r="C30675"/>
      <c r="D30675"/>
      <c r="E30675"/>
      <c r="F30675"/>
      <c r="G30675"/>
      <c r="H30675"/>
      <c r="I30675"/>
      <c r="K30675"/>
      <c r="L30675"/>
      <c r="M30675"/>
      <c r="N30675"/>
      <c r="O30675"/>
      <c r="P30675"/>
      <c r="S30675"/>
    </row>
    <row r="30676" spans="1:19" x14ac:dyDescent="0.3">
      <c r="A30676" s="25"/>
      <c r="B30676"/>
      <c r="C30676"/>
      <c r="D30676"/>
      <c r="E30676"/>
      <c r="F30676"/>
      <c r="G30676"/>
      <c r="H30676"/>
      <c r="I30676"/>
      <c r="K30676"/>
      <c r="L30676"/>
      <c r="M30676"/>
      <c r="N30676"/>
      <c r="O30676"/>
      <c r="P30676"/>
      <c r="S30676"/>
    </row>
    <row r="30677" spans="1:19" x14ac:dyDescent="0.3">
      <c r="A30677" s="25"/>
      <c r="B30677"/>
      <c r="C30677"/>
      <c r="D30677"/>
      <c r="E30677"/>
      <c r="F30677"/>
      <c r="G30677"/>
      <c r="H30677"/>
      <c r="I30677"/>
      <c r="K30677"/>
      <c r="L30677"/>
      <c r="M30677"/>
      <c r="N30677"/>
      <c r="O30677"/>
      <c r="P30677"/>
      <c r="S30677"/>
    </row>
    <row r="30678" spans="1:19" x14ac:dyDescent="0.3">
      <c r="A30678" s="25"/>
      <c r="B30678"/>
      <c r="C30678"/>
      <c r="D30678"/>
      <c r="E30678"/>
      <c r="F30678"/>
      <c r="G30678"/>
      <c r="H30678"/>
      <c r="I30678"/>
      <c r="K30678"/>
      <c r="L30678"/>
      <c r="M30678"/>
      <c r="N30678"/>
      <c r="O30678"/>
      <c r="P30678"/>
      <c r="S30678"/>
    </row>
    <row r="30679" spans="1:19" x14ac:dyDescent="0.3">
      <c r="A30679" s="25"/>
      <c r="B30679"/>
      <c r="C30679"/>
      <c r="D30679"/>
      <c r="E30679"/>
      <c r="F30679"/>
      <c r="G30679"/>
      <c r="H30679"/>
      <c r="I30679"/>
      <c r="K30679"/>
      <c r="L30679"/>
      <c r="M30679"/>
      <c r="N30679"/>
      <c r="O30679"/>
      <c r="P30679"/>
      <c r="S30679"/>
    </row>
    <row r="30680" spans="1:19" x14ac:dyDescent="0.3">
      <c r="A30680" s="25"/>
      <c r="B30680"/>
      <c r="C30680"/>
      <c r="D30680"/>
      <c r="E30680"/>
      <c r="F30680"/>
      <c r="G30680"/>
      <c r="H30680"/>
      <c r="I30680"/>
      <c r="K30680"/>
      <c r="L30680"/>
      <c r="M30680"/>
      <c r="N30680"/>
      <c r="O30680"/>
      <c r="P30680"/>
      <c r="S30680"/>
    </row>
    <row r="30681" spans="1:19" x14ac:dyDescent="0.3">
      <c r="A30681" s="25"/>
      <c r="B30681"/>
      <c r="C30681"/>
      <c r="D30681"/>
      <c r="E30681"/>
      <c r="F30681"/>
      <c r="G30681"/>
      <c r="H30681"/>
      <c r="I30681"/>
      <c r="K30681"/>
      <c r="L30681"/>
      <c r="M30681"/>
      <c r="N30681"/>
      <c r="O30681"/>
      <c r="P30681"/>
      <c r="S30681"/>
    </row>
    <row r="30682" spans="1:19" x14ac:dyDescent="0.3">
      <c r="A30682" s="25"/>
      <c r="B30682"/>
      <c r="C30682"/>
      <c r="D30682"/>
      <c r="E30682"/>
      <c r="F30682"/>
      <c r="G30682"/>
      <c r="H30682"/>
      <c r="I30682"/>
      <c r="K30682"/>
      <c r="L30682"/>
      <c r="M30682"/>
      <c r="N30682"/>
      <c r="O30682"/>
      <c r="P30682"/>
      <c r="S30682"/>
    </row>
    <row r="30683" spans="1:19" x14ac:dyDescent="0.3">
      <c r="A30683" s="25"/>
      <c r="B30683"/>
      <c r="C30683"/>
      <c r="D30683"/>
      <c r="E30683"/>
      <c r="F30683"/>
      <c r="G30683"/>
      <c r="H30683"/>
      <c r="I30683"/>
      <c r="K30683"/>
      <c r="L30683"/>
      <c r="M30683"/>
      <c r="N30683"/>
      <c r="O30683"/>
      <c r="P30683"/>
      <c r="S30683"/>
    </row>
    <row r="30684" spans="1:19" x14ac:dyDescent="0.3">
      <c r="A30684" s="25"/>
      <c r="B30684"/>
      <c r="C30684"/>
      <c r="D30684"/>
      <c r="E30684"/>
      <c r="F30684"/>
      <c r="G30684"/>
      <c r="H30684"/>
      <c r="I30684"/>
      <c r="K30684"/>
      <c r="L30684"/>
      <c r="M30684"/>
      <c r="N30684"/>
      <c r="O30684"/>
      <c r="P30684"/>
      <c r="S30684"/>
    </row>
    <row r="30685" spans="1:19" x14ac:dyDescent="0.3">
      <c r="A30685" s="25"/>
      <c r="B30685"/>
      <c r="C30685"/>
      <c r="D30685"/>
      <c r="E30685"/>
      <c r="F30685"/>
      <c r="G30685"/>
      <c r="H30685"/>
      <c r="I30685"/>
      <c r="K30685"/>
      <c r="L30685"/>
      <c r="M30685"/>
      <c r="N30685"/>
      <c r="O30685"/>
      <c r="P30685"/>
      <c r="S30685"/>
    </row>
    <row r="30686" spans="1:19" x14ac:dyDescent="0.3">
      <c r="A30686" s="25"/>
      <c r="B30686"/>
      <c r="C30686"/>
      <c r="D30686"/>
      <c r="E30686"/>
      <c r="F30686"/>
      <c r="G30686"/>
      <c r="H30686"/>
      <c r="I30686"/>
      <c r="K30686"/>
      <c r="L30686"/>
      <c r="M30686"/>
      <c r="N30686"/>
      <c r="O30686"/>
      <c r="P30686"/>
      <c r="S30686"/>
    </row>
    <row r="30687" spans="1:19" x14ac:dyDescent="0.3">
      <c r="A30687" s="25"/>
      <c r="B30687"/>
      <c r="C30687"/>
      <c r="D30687"/>
      <c r="E30687"/>
      <c r="F30687"/>
      <c r="G30687"/>
      <c r="H30687"/>
      <c r="I30687"/>
      <c r="K30687"/>
      <c r="L30687"/>
      <c r="M30687"/>
      <c r="N30687"/>
      <c r="O30687"/>
      <c r="P30687"/>
      <c r="S30687"/>
    </row>
    <row r="30688" spans="1:19" x14ac:dyDescent="0.3">
      <c r="A30688" s="25"/>
      <c r="B30688"/>
      <c r="C30688"/>
      <c r="D30688"/>
      <c r="E30688"/>
      <c r="F30688"/>
      <c r="G30688"/>
      <c r="H30688"/>
      <c r="I30688"/>
      <c r="K30688"/>
      <c r="L30688"/>
      <c r="M30688"/>
      <c r="N30688"/>
      <c r="O30688"/>
      <c r="P30688"/>
      <c r="S30688"/>
    </row>
    <row r="30689" spans="1:19" x14ac:dyDescent="0.3">
      <c r="A30689" s="25"/>
      <c r="B30689"/>
      <c r="C30689"/>
      <c r="D30689"/>
      <c r="E30689"/>
      <c r="F30689"/>
      <c r="G30689"/>
      <c r="H30689"/>
      <c r="I30689"/>
      <c r="K30689"/>
      <c r="L30689"/>
      <c r="M30689"/>
      <c r="N30689"/>
      <c r="O30689"/>
      <c r="P30689"/>
      <c r="S30689"/>
    </row>
    <row r="30690" spans="1:19" x14ac:dyDescent="0.3">
      <c r="A30690" s="25"/>
      <c r="B30690"/>
      <c r="C30690"/>
      <c r="D30690"/>
      <c r="E30690"/>
      <c r="F30690"/>
      <c r="G30690"/>
      <c r="H30690"/>
      <c r="I30690"/>
      <c r="K30690"/>
      <c r="L30690"/>
      <c r="M30690"/>
      <c r="N30690"/>
      <c r="O30690"/>
      <c r="P30690"/>
      <c r="S30690"/>
    </row>
    <row r="30691" spans="1:19" x14ac:dyDescent="0.3">
      <c r="A30691" s="25"/>
      <c r="B30691"/>
      <c r="C30691"/>
      <c r="D30691"/>
      <c r="E30691"/>
      <c r="F30691"/>
      <c r="G30691"/>
      <c r="H30691"/>
      <c r="I30691"/>
      <c r="K30691"/>
      <c r="L30691"/>
      <c r="M30691"/>
      <c r="N30691"/>
      <c r="O30691"/>
      <c r="P30691"/>
      <c r="S30691"/>
    </row>
    <row r="30692" spans="1:19" x14ac:dyDescent="0.3">
      <c r="A30692" s="25"/>
      <c r="B30692"/>
      <c r="C30692"/>
      <c r="D30692"/>
      <c r="E30692"/>
      <c r="F30692"/>
      <c r="G30692"/>
      <c r="H30692"/>
      <c r="I30692"/>
      <c r="K30692"/>
      <c r="L30692"/>
      <c r="M30692"/>
      <c r="N30692"/>
      <c r="O30692"/>
      <c r="P30692"/>
      <c r="S30692"/>
    </row>
    <row r="30693" spans="1:19" x14ac:dyDescent="0.3">
      <c r="A30693" s="25"/>
      <c r="B30693"/>
      <c r="C30693"/>
      <c r="D30693"/>
      <c r="E30693"/>
      <c r="F30693"/>
      <c r="G30693"/>
      <c r="H30693"/>
      <c r="I30693"/>
      <c r="K30693"/>
      <c r="L30693"/>
      <c r="M30693"/>
      <c r="N30693"/>
      <c r="O30693"/>
      <c r="P30693"/>
      <c r="S30693"/>
    </row>
    <row r="30694" spans="1:19" x14ac:dyDescent="0.3">
      <c r="A30694" s="25"/>
      <c r="B30694"/>
      <c r="C30694"/>
      <c r="D30694"/>
      <c r="E30694"/>
      <c r="F30694"/>
      <c r="G30694"/>
      <c r="H30694"/>
      <c r="I30694"/>
      <c r="K30694"/>
      <c r="L30694"/>
      <c r="M30694"/>
      <c r="N30694"/>
      <c r="O30694"/>
      <c r="P30694"/>
      <c r="S30694"/>
    </row>
    <row r="30695" spans="1:19" x14ac:dyDescent="0.3">
      <c r="A30695" s="25"/>
      <c r="B30695"/>
      <c r="C30695"/>
      <c r="D30695"/>
      <c r="E30695"/>
      <c r="F30695"/>
      <c r="G30695"/>
      <c r="H30695"/>
      <c r="I30695"/>
      <c r="K30695"/>
      <c r="L30695"/>
      <c r="M30695"/>
      <c r="N30695"/>
      <c r="O30695"/>
      <c r="P30695"/>
      <c r="S30695"/>
    </row>
    <row r="30696" spans="1:19" x14ac:dyDescent="0.3">
      <c r="A30696" s="25"/>
      <c r="B30696"/>
      <c r="C30696"/>
      <c r="D30696"/>
      <c r="E30696"/>
      <c r="F30696"/>
      <c r="G30696"/>
      <c r="H30696"/>
      <c r="I30696"/>
      <c r="K30696"/>
      <c r="L30696"/>
      <c r="M30696"/>
      <c r="N30696"/>
      <c r="O30696"/>
      <c r="P30696"/>
      <c r="S30696"/>
    </row>
    <row r="30697" spans="1:19" x14ac:dyDescent="0.3">
      <c r="A30697" s="25"/>
      <c r="B30697"/>
      <c r="C30697"/>
      <c r="D30697"/>
      <c r="E30697"/>
      <c r="F30697"/>
      <c r="G30697"/>
      <c r="H30697"/>
      <c r="I30697"/>
      <c r="K30697"/>
      <c r="L30697"/>
      <c r="M30697"/>
      <c r="N30697"/>
      <c r="O30697"/>
      <c r="P30697"/>
      <c r="S30697"/>
    </row>
    <row r="30698" spans="1:19" x14ac:dyDescent="0.3">
      <c r="A30698" s="25"/>
      <c r="B30698"/>
      <c r="C30698"/>
      <c r="D30698"/>
      <c r="E30698"/>
      <c r="F30698"/>
      <c r="G30698"/>
      <c r="H30698"/>
      <c r="I30698"/>
      <c r="K30698"/>
      <c r="L30698"/>
      <c r="M30698"/>
      <c r="N30698"/>
      <c r="O30698"/>
      <c r="P30698"/>
      <c r="S30698"/>
    </row>
    <row r="30699" spans="1:19" x14ac:dyDescent="0.3">
      <c r="A30699" s="25"/>
      <c r="B30699"/>
      <c r="C30699"/>
      <c r="D30699"/>
      <c r="E30699"/>
      <c r="F30699"/>
      <c r="G30699"/>
      <c r="H30699"/>
      <c r="I30699"/>
      <c r="K30699"/>
      <c r="L30699"/>
      <c r="M30699"/>
      <c r="N30699"/>
      <c r="O30699"/>
      <c r="P30699"/>
      <c r="S30699"/>
    </row>
    <row r="30700" spans="1:19" x14ac:dyDescent="0.3">
      <c r="A30700" s="25"/>
      <c r="B30700"/>
      <c r="C30700"/>
      <c r="D30700"/>
      <c r="E30700"/>
      <c r="F30700"/>
      <c r="G30700"/>
      <c r="H30700"/>
      <c r="I30700"/>
      <c r="K30700"/>
      <c r="L30700"/>
      <c r="M30700"/>
      <c r="N30700"/>
      <c r="O30700"/>
      <c r="P30700"/>
      <c r="S30700"/>
    </row>
    <row r="30701" spans="1:19" x14ac:dyDescent="0.3">
      <c r="A30701" s="25"/>
      <c r="B30701"/>
      <c r="C30701"/>
      <c r="D30701"/>
      <c r="E30701"/>
      <c r="F30701"/>
      <c r="G30701"/>
      <c r="H30701"/>
      <c r="I30701"/>
      <c r="K30701"/>
      <c r="L30701"/>
      <c r="M30701"/>
      <c r="N30701"/>
      <c r="O30701"/>
      <c r="P30701"/>
      <c r="S30701"/>
    </row>
    <row r="30702" spans="1:19" x14ac:dyDescent="0.3">
      <c r="A30702" s="25"/>
      <c r="B30702"/>
      <c r="C30702"/>
      <c r="D30702"/>
      <c r="E30702"/>
      <c r="F30702"/>
      <c r="G30702"/>
      <c r="H30702"/>
      <c r="I30702"/>
      <c r="K30702"/>
      <c r="L30702"/>
      <c r="M30702"/>
      <c r="N30702"/>
      <c r="O30702"/>
      <c r="P30702"/>
      <c r="S30702"/>
    </row>
    <row r="30703" spans="1:19" x14ac:dyDescent="0.3">
      <c r="A30703" s="25"/>
      <c r="B30703"/>
      <c r="C30703"/>
      <c r="D30703"/>
      <c r="E30703"/>
      <c r="F30703"/>
      <c r="G30703"/>
      <c r="H30703"/>
      <c r="I30703"/>
      <c r="K30703"/>
      <c r="L30703"/>
      <c r="M30703"/>
      <c r="N30703"/>
      <c r="O30703"/>
      <c r="P30703"/>
      <c r="S30703"/>
    </row>
    <row r="30704" spans="1:19" x14ac:dyDescent="0.3">
      <c r="A30704" s="25"/>
      <c r="B30704"/>
      <c r="C30704"/>
      <c r="D30704"/>
      <c r="E30704"/>
      <c r="F30704"/>
      <c r="G30704"/>
      <c r="H30704"/>
      <c r="I30704"/>
      <c r="K30704"/>
      <c r="L30704"/>
      <c r="M30704"/>
      <c r="N30704"/>
      <c r="O30704"/>
      <c r="P30704"/>
      <c r="S30704"/>
    </row>
    <row r="30705" spans="1:19" x14ac:dyDescent="0.3">
      <c r="A30705" s="25"/>
      <c r="B30705"/>
      <c r="C30705"/>
      <c r="D30705"/>
      <c r="E30705"/>
      <c r="F30705"/>
      <c r="G30705"/>
      <c r="H30705"/>
      <c r="I30705"/>
      <c r="K30705"/>
      <c r="L30705"/>
      <c r="M30705"/>
      <c r="N30705"/>
      <c r="O30705"/>
      <c r="P30705"/>
      <c r="S30705"/>
    </row>
    <row r="30706" spans="1:19" x14ac:dyDescent="0.3">
      <c r="A30706" s="25"/>
      <c r="B30706"/>
      <c r="C30706"/>
      <c r="D30706"/>
      <c r="E30706"/>
      <c r="F30706"/>
      <c r="G30706"/>
      <c r="H30706"/>
      <c r="I30706"/>
      <c r="K30706"/>
      <c r="L30706"/>
      <c r="M30706"/>
      <c r="N30706"/>
      <c r="O30706"/>
      <c r="P30706"/>
      <c r="S30706"/>
    </row>
    <row r="30707" spans="1:19" x14ac:dyDescent="0.3">
      <c r="A30707" s="25"/>
      <c r="B30707"/>
      <c r="C30707"/>
      <c r="D30707"/>
      <c r="E30707"/>
      <c r="F30707"/>
      <c r="G30707"/>
      <c r="H30707"/>
      <c r="I30707"/>
      <c r="K30707"/>
      <c r="L30707"/>
      <c r="M30707"/>
      <c r="N30707"/>
      <c r="O30707"/>
      <c r="P30707"/>
      <c r="S30707"/>
    </row>
    <row r="30708" spans="1:19" x14ac:dyDescent="0.3">
      <c r="A30708" s="25"/>
      <c r="B30708"/>
      <c r="C30708"/>
      <c r="D30708"/>
      <c r="E30708"/>
      <c r="F30708"/>
      <c r="G30708"/>
      <c r="H30708"/>
      <c r="I30708"/>
      <c r="K30708"/>
      <c r="L30708"/>
      <c r="M30708"/>
      <c r="N30708"/>
      <c r="O30708"/>
      <c r="P30708"/>
      <c r="S30708"/>
    </row>
    <row r="30709" spans="1:19" x14ac:dyDescent="0.3">
      <c r="A30709" s="25"/>
      <c r="B30709"/>
      <c r="C30709"/>
      <c r="D30709"/>
      <c r="E30709"/>
      <c r="F30709"/>
      <c r="G30709"/>
      <c r="H30709"/>
      <c r="I30709"/>
      <c r="K30709"/>
      <c r="L30709"/>
      <c r="M30709"/>
      <c r="N30709"/>
      <c r="O30709"/>
      <c r="P30709"/>
      <c r="S30709"/>
    </row>
    <row r="30710" spans="1:19" x14ac:dyDescent="0.3">
      <c r="A30710" s="25"/>
      <c r="B30710"/>
      <c r="C30710"/>
      <c r="D30710"/>
      <c r="E30710"/>
      <c r="F30710"/>
      <c r="G30710"/>
      <c r="H30710"/>
      <c r="I30710"/>
      <c r="K30710"/>
      <c r="L30710"/>
      <c r="M30710"/>
      <c r="N30710"/>
      <c r="O30710"/>
      <c r="P30710"/>
      <c r="S30710"/>
    </row>
    <row r="30711" spans="1:19" x14ac:dyDescent="0.3">
      <c r="A30711" s="25"/>
      <c r="B30711"/>
      <c r="C30711"/>
      <c r="D30711"/>
      <c r="E30711"/>
      <c r="F30711"/>
      <c r="G30711"/>
      <c r="H30711"/>
      <c r="I30711"/>
      <c r="K30711"/>
      <c r="L30711"/>
      <c r="M30711"/>
      <c r="N30711"/>
      <c r="O30711"/>
      <c r="P30711"/>
      <c r="S30711"/>
    </row>
    <row r="30712" spans="1:19" x14ac:dyDescent="0.3">
      <c r="A30712" s="25"/>
      <c r="B30712"/>
      <c r="C30712"/>
      <c r="D30712"/>
      <c r="E30712"/>
      <c r="F30712"/>
      <c r="G30712"/>
      <c r="H30712"/>
      <c r="I30712"/>
      <c r="K30712"/>
      <c r="L30712"/>
      <c r="M30712"/>
      <c r="N30712"/>
      <c r="O30712"/>
      <c r="P30712"/>
      <c r="S30712"/>
    </row>
    <row r="30713" spans="1:19" x14ac:dyDescent="0.3">
      <c r="A30713" s="25"/>
      <c r="B30713"/>
      <c r="C30713"/>
      <c r="D30713"/>
      <c r="E30713"/>
      <c r="F30713"/>
      <c r="G30713"/>
      <c r="H30713"/>
      <c r="I30713"/>
      <c r="K30713"/>
      <c r="L30713"/>
      <c r="M30713"/>
      <c r="N30713"/>
      <c r="O30713"/>
      <c r="P30713"/>
      <c r="S30713"/>
    </row>
    <row r="30714" spans="1:19" x14ac:dyDescent="0.3">
      <c r="A30714" s="25"/>
      <c r="B30714"/>
      <c r="C30714"/>
      <c r="D30714"/>
      <c r="E30714"/>
      <c r="F30714"/>
      <c r="G30714"/>
      <c r="H30714"/>
      <c r="I30714"/>
      <c r="K30714"/>
      <c r="L30714"/>
      <c r="M30714"/>
      <c r="N30714"/>
      <c r="O30714"/>
      <c r="P30714"/>
      <c r="S30714"/>
    </row>
    <row r="30715" spans="1:19" x14ac:dyDescent="0.3">
      <c r="A30715" s="25"/>
      <c r="B30715"/>
      <c r="C30715"/>
      <c r="D30715"/>
      <c r="E30715"/>
      <c r="F30715"/>
      <c r="G30715"/>
      <c r="H30715"/>
      <c r="I30715"/>
      <c r="K30715"/>
      <c r="L30715"/>
      <c r="M30715"/>
      <c r="N30715"/>
      <c r="O30715"/>
      <c r="P30715"/>
      <c r="S30715"/>
    </row>
    <row r="30716" spans="1:19" x14ac:dyDescent="0.3">
      <c r="A30716" s="25"/>
      <c r="B30716"/>
      <c r="C30716"/>
      <c r="D30716"/>
      <c r="E30716"/>
      <c r="F30716"/>
      <c r="G30716"/>
      <c r="H30716"/>
      <c r="I30716"/>
      <c r="K30716"/>
      <c r="L30716"/>
      <c r="M30716"/>
      <c r="N30716"/>
      <c r="O30716"/>
      <c r="P30716"/>
      <c r="S30716"/>
    </row>
    <row r="30717" spans="1:19" x14ac:dyDescent="0.3">
      <c r="A30717" s="25"/>
      <c r="B30717"/>
      <c r="C30717"/>
      <c r="D30717"/>
      <c r="E30717"/>
      <c r="F30717"/>
      <c r="G30717"/>
      <c r="H30717"/>
      <c r="I30717"/>
      <c r="K30717"/>
      <c r="L30717"/>
      <c r="M30717"/>
      <c r="N30717"/>
      <c r="O30717"/>
      <c r="P30717"/>
      <c r="S30717"/>
    </row>
    <row r="30718" spans="1:19" x14ac:dyDescent="0.3">
      <c r="A30718" s="25"/>
      <c r="B30718"/>
      <c r="C30718"/>
      <c r="D30718"/>
      <c r="E30718"/>
      <c r="F30718"/>
      <c r="G30718"/>
      <c r="H30718"/>
      <c r="I30718"/>
      <c r="K30718"/>
      <c r="L30718"/>
      <c r="M30718"/>
      <c r="N30718"/>
      <c r="O30718"/>
      <c r="P30718"/>
      <c r="S30718"/>
    </row>
    <row r="30719" spans="1:19" x14ac:dyDescent="0.3">
      <c r="A30719" s="25"/>
      <c r="B30719"/>
      <c r="C30719"/>
      <c r="D30719"/>
      <c r="E30719"/>
      <c r="F30719"/>
      <c r="G30719"/>
      <c r="H30719"/>
      <c r="I30719"/>
      <c r="K30719"/>
      <c r="L30719"/>
      <c r="M30719"/>
      <c r="N30719"/>
      <c r="O30719"/>
      <c r="P30719"/>
      <c r="S30719"/>
    </row>
    <row r="30720" spans="1:19" x14ac:dyDescent="0.3">
      <c r="A30720" s="25"/>
      <c r="B30720"/>
      <c r="C30720"/>
      <c r="D30720"/>
      <c r="E30720"/>
      <c r="F30720"/>
      <c r="G30720"/>
      <c r="H30720"/>
      <c r="I30720"/>
      <c r="K30720"/>
      <c r="L30720"/>
      <c r="M30720"/>
      <c r="N30720"/>
      <c r="O30720"/>
      <c r="P30720"/>
      <c r="S30720"/>
    </row>
    <row r="30721" spans="1:19" x14ac:dyDescent="0.3">
      <c r="A30721" s="25"/>
      <c r="B30721"/>
      <c r="C30721"/>
      <c r="D30721"/>
      <c r="E30721"/>
      <c r="F30721"/>
      <c r="G30721"/>
      <c r="H30721"/>
      <c r="I30721"/>
      <c r="K30721"/>
      <c r="L30721"/>
      <c r="M30721"/>
      <c r="N30721"/>
      <c r="O30721"/>
      <c r="P30721"/>
      <c r="S30721"/>
    </row>
    <row r="30722" spans="1:19" x14ac:dyDescent="0.3">
      <c r="A30722" s="25"/>
      <c r="B30722"/>
      <c r="C30722"/>
      <c r="D30722"/>
      <c r="E30722"/>
      <c r="F30722"/>
      <c r="G30722"/>
      <c r="H30722"/>
      <c r="I30722"/>
      <c r="K30722"/>
      <c r="L30722"/>
      <c r="M30722"/>
      <c r="N30722"/>
      <c r="O30722"/>
      <c r="P30722"/>
      <c r="S30722"/>
    </row>
    <row r="30723" spans="1:19" x14ac:dyDescent="0.3">
      <c r="A30723" s="25"/>
      <c r="B30723"/>
      <c r="C30723"/>
      <c r="D30723"/>
      <c r="E30723"/>
      <c r="F30723"/>
      <c r="G30723"/>
      <c r="H30723"/>
      <c r="I30723"/>
      <c r="K30723"/>
      <c r="L30723"/>
      <c r="M30723"/>
      <c r="N30723"/>
      <c r="O30723"/>
      <c r="P30723"/>
      <c r="S30723"/>
    </row>
    <row r="30724" spans="1:19" x14ac:dyDescent="0.3">
      <c r="A30724" s="25"/>
      <c r="B30724"/>
      <c r="C30724"/>
      <c r="D30724"/>
      <c r="E30724"/>
      <c r="F30724"/>
      <c r="G30724"/>
      <c r="H30724"/>
      <c r="I30724"/>
      <c r="K30724"/>
      <c r="L30724"/>
      <c r="M30724"/>
      <c r="N30724"/>
      <c r="O30724"/>
      <c r="P30724"/>
      <c r="S30724"/>
    </row>
    <row r="30725" spans="1:19" x14ac:dyDescent="0.3">
      <c r="A30725" s="25"/>
      <c r="B30725"/>
      <c r="C30725"/>
      <c r="D30725"/>
      <c r="E30725"/>
      <c r="F30725"/>
      <c r="G30725"/>
      <c r="H30725"/>
      <c r="I30725"/>
      <c r="K30725"/>
      <c r="L30725"/>
      <c r="M30725"/>
      <c r="N30725"/>
      <c r="O30725"/>
      <c r="P30725"/>
      <c r="S30725"/>
    </row>
    <row r="30726" spans="1:19" x14ac:dyDescent="0.3">
      <c r="A30726" s="25"/>
      <c r="B30726"/>
      <c r="C30726"/>
      <c r="D30726"/>
      <c r="E30726"/>
      <c r="F30726"/>
      <c r="G30726"/>
      <c r="H30726"/>
      <c r="I30726"/>
      <c r="K30726"/>
      <c r="L30726"/>
      <c r="M30726"/>
      <c r="N30726"/>
      <c r="O30726"/>
      <c r="P30726"/>
      <c r="S30726"/>
    </row>
    <row r="30727" spans="1:19" x14ac:dyDescent="0.3">
      <c r="A30727" s="25"/>
      <c r="B30727"/>
      <c r="C30727"/>
      <c r="D30727"/>
      <c r="E30727"/>
      <c r="F30727"/>
      <c r="G30727"/>
      <c r="H30727"/>
      <c r="I30727"/>
      <c r="K30727"/>
      <c r="L30727"/>
      <c r="M30727"/>
      <c r="N30727"/>
      <c r="O30727"/>
      <c r="P30727"/>
      <c r="S30727"/>
    </row>
    <row r="30728" spans="1:19" x14ac:dyDescent="0.3">
      <c r="A30728" s="25"/>
      <c r="B30728"/>
      <c r="C30728"/>
      <c r="D30728"/>
      <c r="E30728"/>
      <c r="F30728"/>
      <c r="G30728"/>
      <c r="H30728"/>
      <c r="I30728"/>
      <c r="K30728"/>
      <c r="L30728"/>
      <c r="M30728"/>
      <c r="N30728"/>
      <c r="O30728"/>
      <c r="P30728"/>
      <c r="S30728"/>
    </row>
    <row r="30729" spans="1:19" x14ac:dyDescent="0.3">
      <c r="A30729" s="25"/>
      <c r="B30729"/>
      <c r="C30729"/>
      <c r="D30729"/>
      <c r="E30729"/>
      <c r="F30729"/>
      <c r="G30729"/>
      <c r="H30729"/>
      <c r="I30729"/>
      <c r="K30729"/>
      <c r="L30729"/>
      <c r="M30729"/>
      <c r="N30729"/>
      <c r="O30729"/>
      <c r="P30729"/>
      <c r="S30729"/>
    </row>
    <row r="30730" spans="1:19" x14ac:dyDescent="0.3">
      <c r="A30730" s="25"/>
      <c r="B30730"/>
      <c r="C30730"/>
      <c r="D30730"/>
      <c r="E30730"/>
      <c r="F30730"/>
      <c r="G30730"/>
      <c r="H30730"/>
      <c r="I30730"/>
      <c r="K30730"/>
      <c r="L30730"/>
      <c r="M30730"/>
      <c r="N30730"/>
      <c r="O30730"/>
      <c r="P30730"/>
      <c r="S30730"/>
    </row>
    <row r="30731" spans="1:19" x14ac:dyDescent="0.3">
      <c r="A30731" s="25"/>
      <c r="B30731"/>
      <c r="C30731"/>
      <c r="D30731"/>
      <c r="E30731"/>
      <c r="F30731"/>
      <c r="G30731"/>
      <c r="H30731"/>
      <c r="I30731"/>
      <c r="K30731"/>
      <c r="L30731"/>
      <c r="M30731"/>
      <c r="N30731"/>
      <c r="O30731"/>
      <c r="P30731"/>
      <c r="S30731"/>
    </row>
    <row r="30732" spans="1:19" x14ac:dyDescent="0.3">
      <c r="A30732" s="25"/>
      <c r="B30732"/>
      <c r="C30732"/>
      <c r="D30732"/>
      <c r="E30732"/>
      <c r="F30732"/>
      <c r="G30732"/>
      <c r="H30732"/>
      <c r="I30732"/>
      <c r="K30732"/>
      <c r="L30732"/>
      <c r="M30732"/>
      <c r="N30732"/>
      <c r="O30732"/>
      <c r="P30732"/>
      <c r="S30732"/>
    </row>
    <row r="30733" spans="1:19" x14ac:dyDescent="0.3">
      <c r="A30733" s="25"/>
      <c r="B30733"/>
      <c r="C30733"/>
      <c r="D30733"/>
      <c r="E30733"/>
      <c r="F30733"/>
      <c r="G30733"/>
      <c r="H30733"/>
      <c r="I30733"/>
      <c r="K30733"/>
      <c r="L30733"/>
      <c r="M30733"/>
      <c r="N30733"/>
      <c r="O30733"/>
      <c r="P30733"/>
      <c r="S30733"/>
    </row>
    <row r="30734" spans="1:19" x14ac:dyDescent="0.3">
      <c r="A30734" s="25"/>
      <c r="B30734"/>
      <c r="C30734"/>
      <c r="D30734"/>
      <c r="E30734"/>
      <c r="F30734"/>
      <c r="G30734"/>
      <c r="H30734"/>
      <c r="I30734"/>
      <c r="K30734"/>
      <c r="L30734"/>
      <c r="M30734"/>
      <c r="N30734"/>
      <c r="O30734"/>
      <c r="P30734"/>
      <c r="S30734"/>
    </row>
    <row r="30735" spans="1:19" x14ac:dyDescent="0.3">
      <c r="A30735" s="25"/>
      <c r="B30735"/>
      <c r="C30735"/>
      <c r="D30735"/>
      <c r="E30735"/>
      <c r="F30735"/>
      <c r="G30735"/>
      <c r="H30735"/>
      <c r="I30735"/>
      <c r="K30735"/>
      <c r="L30735"/>
      <c r="M30735"/>
      <c r="N30735"/>
      <c r="O30735"/>
      <c r="P30735"/>
      <c r="S30735"/>
    </row>
    <row r="30736" spans="1:19" x14ac:dyDescent="0.3">
      <c r="A30736" s="25"/>
      <c r="B30736"/>
      <c r="C30736"/>
      <c r="D30736"/>
      <c r="E30736"/>
      <c r="F30736"/>
      <c r="G30736"/>
      <c r="H30736"/>
      <c r="I30736"/>
      <c r="K30736"/>
      <c r="L30736"/>
      <c r="M30736"/>
      <c r="N30736"/>
      <c r="O30736"/>
      <c r="P30736"/>
      <c r="S30736"/>
    </row>
    <row r="30737" spans="1:19" x14ac:dyDescent="0.3">
      <c r="A30737" s="25"/>
      <c r="B30737"/>
      <c r="C30737"/>
      <c r="D30737"/>
      <c r="E30737"/>
      <c r="F30737"/>
      <c r="G30737"/>
      <c r="H30737"/>
      <c r="I30737"/>
      <c r="K30737"/>
      <c r="L30737"/>
      <c r="M30737"/>
      <c r="N30737"/>
      <c r="O30737"/>
      <c r="P30737"/>
      <c r="S30737"/>
    </row>
    <row r="30738" spans="1:19" x14ac:dyDescent="0.3">
      <c r="A30738" s="25"/>
      <c r="B30738"/>
      <c r="C30738"/>
      <c r="D30738"/>
      <c r="E30738"/>
      <c r="F30738"/>
      <c r="G30738"/>
      <c r="H30738"/>
      <c r="I30738"/>
      <c r="K30738"/>
      <c r="L30738"/>
      <c r="M30738"/>
      <c r="N30738"/>
      <c r="O30738"/>
      <c r="P30738"/>
      <c r="S30738"/>
    </row>
    <row r="30739" spans="1:19" x14ac:dyDescent="0.3">
      <c r="A30739" s="25"/>
      <c r="B30739"/>
      <c r="C30739"/>
      <c r="D30739"/>
      <c r="E30739"/>
      <c r="F30739"/>
      <c r="G30739"/>
      <c r="H30739"/>
      <c r="I30739"/>
      <c r="K30739"/>
      <c r="L30739"/>
      <c r="M30739"/>
      <c r="N30739"/>
      <c r="O30739"/>
      <c r="P30739"/>
      <c r="S30739"/>
    </row>
    <row r="30740" spans="1:19" x14ac:dyDescent="0.3">
      <c r="A30740" s="25"/>
      <c r="B30740"/>
      <c r="C30740"/>
      <c r="D30740"/>
      <c r="E30740"/>
      <c r="F30740"/>
      <c r="G30740"/>
      <c r="H30740"/>
      <c r="I30740"/>
      <c r="K30740"/>
      <c r="L30740"/>
      <c r="M30740"/>
      <c r="N30740"/>
      <c r="O30740"/>
      <c r="P30740"/>
      <c r="S30740"/>
    </row>
    <row r="30741" spans="1:19" x14ac:dyDescent="0.3">
      <c r="A30741" s="25"/>
      <c r="B30741"/>
      <c r="C30741"/>
      <c r="D30741"/>
      <c r="E30741"/>
      <c r="F30741"/>
      <c r="G30741"/>
      <c r="H30741"/>
      <c r="I30741"/>
      <c r="K30741"/>
      <c r="L30741"/>
      <c r="M30741"/>
      <c r="N30741"/>
      <c r="O30741"/>
      <c r="P30741"/>
      <c r="S30741"/>
    </row>
    <row r="30742" spans="1:19" x14ac:dyDescent="0.3">
      <c r="A30742" s="25"/>
      <c r="B30742"/>
      <c r="C30742"/>
      <c r="D30742"/>
      <c r="E30742"/>
      <c r="F30742"/>
      <c r="G30742"/>
      <c r="H30742"/>
      <c r="I30742"/>
      <c r="K30742"/>
      <c r="L30742"/>
      <c r="M30742"/>
      <c r="N30742"/>
      <c r="O30742"/>
      <c r="P30742"/>
      <c r="S30742"/>
    </row>
    <row r="30743" spans="1:19" x14ac:dyDescent="0.3">
      <c r="A30743" s="25"/>
      <c r="B30743"/>
      <c r="C30743"/>
      <c r="D30743"/>
      <c r="E30743"/>
      <c r="F30743"/>
      <c r="G30743"/>
      <c r="H30743"/>
      <c r="I30743"/>
      <c r="K30743"/>
      <c r="L30743"/>
      <c r="M30743"/>
      <c r="N30743"/>
      <c r="O30743"/>
      <c r="P30743"/>
      <c r="S30743"/>
    </row>
    <row r="30744" spans="1:19" x14ac:dyDescent="0.3">
      <c r="A30744" s="25"/>
      <c r="B30744"/>
      <c r="C30744"/>
      <c r="D30744"/>
      <c r="E30744"/>
      <c r="F30744"/>
      <c r="G30744"/>
      <c r="H30744"/>
      <c r="I30744"/>
      <c r="K30744"/>
      <c r="L30744"/>
      <c r="M30744"/>
      <c r="N30744"/>
      <c r="O30744"/>
      <c r="P30744"/>
      <c r="S30744"/>
    </row>
    <row r="30745" spans="1:19" x14ac:dyDescent="0.3">
      <c r="A30745" s="25"/>
      <c r="B30745"/>
      <c r="C30745"/>
      <c r="D30745"/>
      <c r="E30745"/>
      <c r="F30745"/>
      <c r="G30745"/>
      <c r="H30745"/>
      <c r="I30745"/>
      <c r="K30745"/>
      <c r="L30745"/>
      <c r="M30745"/>
      <c r="N30745"/>
      <c r="O30745"/>
      <c r="P30745"/>
      <c r="S30745"/>
    </row>
    <row r="30746" spans="1:19" x14ac:dyDescent="0.3">
      <c r="A30746" s="25"/>
      <c r="B30746"/>
      <c r="C30746"/>
      <c r="D30746"/>
      <c r="E30746"/>
      <c r="F30746"/>
      <c r="G30746"/>
      <c r="H30746"/>
      <c r="I30746"/>
      <c r="K30746"/>
      <c r="L30746"/>
      <c r="M30746"/>
      <c r="N30746"/>
      <c r="O30746"/>
      <c r="P30746"/>
      <c r="S30746"/>
    </row>
    <row r="30747" spans="1:19" x14ac:dyDescent="0.3">
      <c r="A30747" s="25"/>
      <c r="B30747"/>
      <c r="C30747"/>
      <c r="D30747"/>
      <c r="E30747"/>
      <c r="F30747"/>
      <c r="G30747"/>
      <c r="H30747"/>
      <c r="I30747"/>
      <c r="K30747"/>
      <c r="L30747"/>
      <c r="M30747"/>
      <c r="N30747"/>
      <c r="O30747"/>
      <c r="P30747"/>
      <c r="S30747"/>
    </row>
    <row r="30748" spans="1:19" x14ac:dyDescent="0.3">
      <c r="A30748" s="25"/>
      <c r="B30748"/>
      <c r="C30748"/>
      <c r="D30748"/>
      <c r="E30748"/>
      <c r="F30748"/>
      <c r="G30748"/>
      <c r="H30748"/>
      <c r="I30748"/>
      <c r="K30748"/>
      <c r="L30748"/>
      <c r="M30748"/>
      <c r="N30748"/>
      <c r="O30748"/>
      <c r="P30748"/>
      <c r="S30748"/>
    </row>
    <row r="30749" spans="1:19" x14ac:dyDescent="0.3">
      <c r="A30749" s="25"/>
      <c r="B30749"/>
      <c r="C30749"/>
      <c r="D30749"/>
      <c r="E30749"/>
      <c r="F30749"/>
      <c r="G30749"/>
      <c r="H30749"/>
      <c r="I30749"/>
      <c r="K30749"/>
      <c r="L30749"/>
      <c r="M30749"/>
      <c r="N30749"/>
      <c r="O30749"/>
      <c r="P30749"/>
      <c r="S30749"/>
    </row>
    <row r="30750" spans="1:19" x14ac:dyDescent="0.3">
      <c r="A30750" s="25"/>
      <c r="B30750"/>
      <c r="C30750"/>
      <c r="D30750"/>
      <c r="E30750"/>
      <c r="F30750"/>
      <c r="G30750"/>
      <c r="H30750"/>
      <c r="I30750"/>
      <c r="K30750"/>
      <c r="L30750"/>
      <c r="M30750"/>
      <c r="N30750"/>
      <c r="O30750"/>
      <c r="P30750"/>
      <c r="S30750"/>
    </row>
    <row r="30751" spans="1:19" x14ac:dyDescent="0.3">
      <c r="A30751" s="25"/>
      <c r="B30751"/>
      <c r="C30751"/>
      <c r="D30751"/>
      <c r="E30751"/>
      <c r="F30751"/>
      <c r="G30751"/>
      <c r="H30751"/>
      <c r="I30751"/>
      <c r="K30751"/>
      <c r="L30751"/>
      <c r="M30751"/>
      <c r="N30751"/>
      <c r="O30751"/>
      <c r="P30751"/>
      <c r="S30751"/>
    </row>
    <row r="30752" spans="1:19" x14ac:dyDescent="0.3">
      <c r="A30752" s="25"/>
      <c r="B30752"/>
      <c r="C30752"/>
      <c r="D30752"/>
      <c r="E30752"/>
      <c r="F30752"/>
      <c r="G30752"/>
      <c r="H30752"/>
      <c r="I30752"/>
      <c r="K30752"/>
      <c r="L30752"/>
      <c r="M30752"/>
      <c r="N30752"/>
      <c r="O30752"/>
      <c r="P30752"/>
      <c r="S30752"/>
    </row>
    <row r="30753" spans="1:19" x14ac:dyDescent="0.3">
      <c r="A30753" s="25"/>
      <c r="B30753"/>
      <c r="C30753"/>
      <c r="D30753"/>
      <c r="E30753"/>
      <c r="F30753"/>
      <c r="G30753"/>
      <c r="H30753"/>
      <c r="I30753"/>
      <c r="K30753"/>
      <c r="L30753"/>
      <c r="M30753"/>
      <c r="N30753"/>
      <c r="O30753"/>
      <c r="P30753"/>
      <c r="S30753"/>
    </row>
    <row r="30754" spans="1:19" x14ac:dyDescent="0.3">
      <c r="A30754" s="25"/>
      <c r="B30754"/>
      <c r="C30754"/>
      <c r="D30754"/>
      <c r="E30754"/>
      <c r="F30754"/>
      <c r="G30754"/>
      <c r="H30754"/>
      <c r="I30754"/>
      <c r="K30754"/>
      <c r="L30754"/>
      <c r="M30754"/>
      <c r="N30754"/>
      <c r="O30754"/>
      <c r="P30754"/>
      <c r="S30754"/>
    </row>
    <row r="30755" spans="1:19" x14ac:dyDescent="0.3">
      <c r="A30755" s="25"/>
      <c r="B30755"/>
      <c r="C30755"/>
      <c r="D30755"/>
      <c r="E30755"/>
      <c r="F30755"/>
      <c r="G30755"/>
      <c r="H30755"/>
      <c r="I30755"/>
      <c r="K30755"/>
      <c r="L30755"/>
      <c r="M30755"/>
      <c r="N30755"/>
      <c r="O30755"/>
      <c r="P30755"/>
      <c r="S30755"/>
    </row>
    <row r="30756" spans="1:19" x14ac:dyDescent="0.3">
      <c r="A30756" s="25"/>
      <c r="B30756"/>
      <c r="C30756"/>
      <c r="D30756"/>
      <c r="E30756"/>
      <c r="F30756"/>
      <c r="G30756"/>
      <c r="H30756"/>
      <c r="I30756"/>
      <c r="K30756"/>
      <c r="L30756"/>
      <c r="M30756"/>
      <c r="N30756"/>
      <c r="O30756"/>
      <c r="P30756"/>
      <c r="S30756"/>
    </row>
    <row r="30757" spans="1:19" x14ac:dyDescent="0.3">
      <c r="A30757" s="25"/>
      <c r="B30757"/>
      <c r="C30757"/>
      <c r="D30757"/>
      <c r="E30757"/>
      <c r="F30757"/>
      <c r="G30757"/>
      <c r="H30757"/>
      <c r="I30757"/>
      <c r="K30757"/>
      <c r="L30757"/>
      <c r="M30757"/>
      <c r="N30757"/>
      <c r="O30757"/>
      <c r="P30757"/>
      <c r="S30757"/>
    </row>
    <row r="30758" spans="1:19" x14ac:dyDescent="0.3">
      <c r="A30758" s="25"/>
      <c r="B30758"/>
      <c r="C30758"/>
      <c r="D30758"/>
      <c r="E30758"/>
      <c r="F30758"/>
      <c r="G30758"/>
      <c r="H30758"/>
      <c r="I30758"/>
      <c r="K30758"/>
      <c r="L30758"/>
      <c r="M30758"/>
      <c r="N30758"/>
      <c r="O30758"/>
      <c r="P30758"/>
      <c r="S30758"/>
    </row>
    <row r="30759" spans="1:19" x14ac:dyDescent="0.3">
      <c r="A30759" s="25"/>
      <c r="B30759"/>
      <c r="C30759"/>
      <c r="D30759"/>
      <c r="E30759"/>
      <c r="F30759"/>
      <c r="G30759"/>
      <c r="H30759"/>
      <c r="I30759"/>
      <c r="K30759"/>
      <c r="L30759"/>
      <c r="M30759"/>
      <c r="N30759"/>
      <c r="O30759"/>
      <c r="P30759"/>
      <c r="S30759"/>
    </row>
    <row r="30760" spans="1:19" x14ac:dyDescent="0.3">
      <c r="A30760" s="25"/>
      <c r="B30760"/>
      <c r="C30760"/>
      <c r="D30760"/>
      <c r="E30760"/>
      <c r="F30760"/>
      <c r="G30760"/>
      <c r="H30760"/>
      <c r="I30760"/>
      <c r="K30760"/>
      <c r="L30760"/>
      <c r="M30760"/>
      <c r="N30760"/>
      <c r="O30760"/>
      <c r="P30760"/>
      <c r="S30760"/>
    </row>
    <row r="30761" spans="1:19" x14ac:dyDescent="0.3">
      <c r="A30761" s="25"/>
      <c r="B30761"/>
      <c r="C30761"/>
      <c r="D30761"/>
      <c r="E30761"/>
      <c r="F30761"/>
      <c r="G30761"/>
      <c r="H30761"/>
      <c r="I30761"/>
      <c r="K30761"/>
      <c r="L30761"/>
      <c r="M30761"/>
      <c r="N30761"/>
      <c r="O30761"/>
      <c r="P30761"/>
      <c r="S30761"/>
    </row>
    <row r="30762" spans="1:19" x14ac:dyDescent="0.3">
      <c r="A30762" s="25"/>
      <c r="B30762"/>
      <c r="C30762"/>
      <c r="D30762"/>
      <c r="E30762"/>
      <c r="F30762"/>
      <c r="G30762"/>
      <c r="H30762"/>
      <c r="I30762"/>
      <c r="K30762"/>
      <c r="L30762"/>
      <c r="M30762"/>
      <c r="N30762"/>
      <c r="O30762"/>
      <c r="P30762"/>
      <c r="S30762"/>
    </row>
    <row r="30763" spans="1:19" x14ac:dyDescent="0.3">
      <c r="A30763" s="25"/>
      <c r="B30763"/>
      <c r="C30763"/>
      <c r="D30763"/>
      <c r="E30763"/>
      <c r="F30763"/>
      <c r="G30763"/>
      <c r="H30763"/>
      <c r="I30763"/>
      <c r="K30763"/>
      <c r="L30763"/>
      <c r="M30763"/>
      <c r="N30763"/>
      <c r="O30763"/>
      <c r="P30763"/>
      <c r="S30763"/>
    </row>
    <row r="30764" spans="1:19" x14ac:dyDescent="0.3">
      <c r="A30764" s="25"/>
      <c r="B30764"/>
      <c r="C30764"/>
      <c r="D30764"/>
      <c r="E30764"/>
      <c r="F30764"/>
      <c r="G30764"/>
      <c r="H30764"/>
      <c r="I30764"/>
      <c r="K30764"/>
      <c r="L30764"/>
      <c r="M30764"/>
      <c r="N30764"/>
      <c r="O30764"/>
      <c r="P30764"/>
      <c r="S30764"/>
    </row>
    <row r="30765" spans="1:19" x14ac:dyDescent="0.3">
      <c r="A30765" s="25"/>
      <c r="B30765"/>
      <c r="C30765"/>
      <c r="D30765"/>
      <c r="E30765"/>
      <c r="F30765"/>
      <c r="G30765"/>
      <c r="H30765"/>
      <c r="I30765"/>
      <c r="K30765"/>
      <c r="L30765"/>
      <c r="M30765"/>
      <c r="N30765"/>
      <c r="O30765"/>
      <c r="P30765"/>
      <c r="S30765"/>
    </row>
    <row r="30766" spans="1:19" x14ac:dyDescent="0.3">
      <c r="A30766" s="25"/>
      <c r="B30766"/>
      <c r="C30766"/>
      <c r="D30766"/>
      <c r="E30766"/>
      <c r="F30766"/>
      <c r="G30766"/>
      <c r="H30766"/>
      <c r="I30766"/>
      <c r="K30766"/>
      <c r="L30766"/>
      <c r="M30766"/>
      <c r="N30766"/>
      <c r="O30766"/>
      <c r="P30766"/>
      <c r="S30766"/>
    </row>
    <row r="30767" spans="1:19" x14ac:dyDescent="0.3">
      <c r="A30767" s="25"/>
      <c r="B30767"/>
      <c r="C30767"/>
      <c r="D30767"/>
      <c r="E30767"/>
      <c r="F30767"/>
      <c r="G30767"/>
      <c r="H30767"/>
      <c r="I30767"/>
      <c r="K30767"/>
      <c r="L30767"/>
      <c r="M30767"/>
      <c r="N30767"/>
      <c r="O30767"/>
      <c r="P30767"/>
      <c r="S30767"/>
    </row>
    <row r="30768" spans="1:19" x14ac:dyDescent="0.3">
      <c r="A30768" s="25"/>
      <c r="B30768"/>
      <c r="C30768"/>
      <c r="D30768"/>
      <c r="E30768"/>
      <c r="F30768"/>
      <c r="G30768"/>
      <c r="H30768"/>
      <c r="I30768"/>
      <c r="K30768"/>
      <c r="L30768"/>
      <c r="M30768"/>
      <c r="N30768"/>
      <c r="O30768"/>
      <c r="P30768"/>
      <c r="S30768"/>
    </row>
    <row r="30769" spans="1:19" x14ac:dyDescent="0.3">
      <c r="A30769" s="25"/>
      <c r="B30769"/>
      <c r="C30769"/>
      <c r="D30769"/>
      <c r="E30769"/>
      <c r="F30769"/>
      <c r="G30769"/>
      <c r="H30769"/>
      <c r="I30769"/>
      <c r="K30769"/>
      <c r="L30769"/>
      <c r="M30769"/>
      <c r="N30769"/>
      <c r="O30769"/>
      <c r="P30769"/>
      <c r="S30769"/>
    </row>
    <row r="30770" spans="1:19" x14ac:dyDescent="0.3">
      <c r="A30770" s="25"/>
      <c r="B30770"/>
      <c r="C30770"/>
      <c r="D30770"/>
      <c r="E30770"/>
      <c r="F30770"/>
      <c r="G30770"/>
      <c r="H30770"/>
      <c r="I30770"/>
      <c r="K30770"/>
      <c r="L30770"/>
      <c r="M30770"/>
      <c r="N30770"/>
      <c r="O30770"/>
      <c r="P30770"/>
      <c r="S30770"/>
    </row>
    <row r="30771" spans="1:19" x14ac:dyDescent="0.3">
      <c r="A30771" s="25"/>
      <c r="B30771"/>
      <c r="C30771"/>
      <c r="D30771"/>
      <c r="E30771"/>
      <c r="F30771"/>
      <c r="G30771"/>
      <c r="H30771"/>
      <c r="I30771"/>
      <c r="K30771"/>
      <c r="L30771"/>
      <c r="M30771"/>
      <c r="N30771"/>
      <c r="O30771"/>
      <c r="P30771"/>
      <c r="S30771"/>
    </row>
    <row r="30772" spans="1:19" x14ac:dyDescent="0.3">
      <c r="A30772" s="25"/>
      <c r="B30772"/>
      <c r="C30772"/>
      <c r="D30772"/>
      <c r="E30772"/>
      <c r="F30772"/>
      <c r="G30772"/>
      <c r="H30772"/>
      <c r="I30772"/>
      <c r="K30772"/>
      <c r="L30772"/>
      <c r="M30772"/>
      <c r="N30772"/>
      <c r="O30772"/>
      <c r="P30772"/>
      <c r="S30772"/>
    </row>
    <row r="30773" spans="1:19" x14ac:dyDescent="0.3">
      <c r="A30773" s="25"/>
      <c r="B30773"/>
      <c r="C30773"/>
      <c r="D30773"/>
      <c r="E30773"/>
      <c r="F30773"/>
      <c r="G30773"/>
      <c r="H30773"/>
      <c r="I30773"/>
      <c r="K30773"/>
      <c r="L30773"/>
      <c r="M30773"/>
      <c r="N30773"/>
      <c r="O30773"/>
      <c r="P30773"/>
      <c r="S30773"/>
    </row>
    <row r="30774" spans="1:19" x14ac:dyDescent="0.3">
      <c r="A30774" s="25"/>
      <c r="B30774"/>
      <c r="C30774"/>
      <c r="D30774"/>
      <c r="E30774"/>
      <c r="F30774"/>
      <c r="G30774"/>
      <c r="H30774"/>
      <c r="I30774"/>
      <c r="K30774"/>
      <c r="L30774"/>
      <c r="M30774"/>
      <c r="N30774"/>
      <c r="O30774"/>
      <c r="P30774"/>
      <c r="S30774"/>
    </row>
    <row r="30775" spans="1:19" x14ac:dyDescent="0.3">
      <c r="A30775" s="25"/>
      <c r="B30775"/>
      <c r="C30775"/>
      <c r="D30775"/>
      <c r="E30775"/>
      <c r="F30775"/>
      <c r="G30775"/>
      <c r="H30775"/>
      <c r="I30775"/>
      <c r="K30775"/>
      <c r="L30775"/>
      <c r="M30775"/>
      <c r="N30775"/>
      <c r="O30775"/>
      <c r="P30775"/>
      <c r="S30775"/>
    </row>
    <row r="30776" spans="1:19" x14ac:dyDescent="0.3">
      <c r="A30776" s="25"/>
      <c r="B30776"/>
      <c r="C30776"/>
      <c r="D30776"/>
      <c r="E30776"/>
      <c r="F30776"/>
      <c r="G30776"/>
      <c r="H30776"/>
      <c r="I30776"/>
      <c r="K30776"/>
      <c r="L30776"/>
      <c r="M30776"/>
      <c r="N30776"/>
      <c r="O30776"/>
      <c r="P30776"/>
      <c r="S30776"/>
    </row>
    <row r="30777" spans="1:19" x14ac:dyDescent="0.3">
      <c r="A30777" s="25"/>
      <c r="B30777"/>
      <c r="C30777"/>
      <c r="D30777"/>
      <c r="E30777"/>
      <c r="F30777"/>
      <c r="G30777"/>
      <c r="H30777"/>
      <c r="I30777"/>
      <c r="K30777"/>
      <c r="L30777"/>
      <c r="M30777"/>
      <c r="N30777"/>
      <c r="O30777"/>
      <c r="P30777"/>
      <c r="S30777"/>
    </row>
    <row r="30778" spans="1:19" x14ac:dyDescent="0.3">
      <c r="A30778" s="25"/>
      <c r="B30778"/>
      <c r="C30778"/>
      <c r="D30778"/>
      <c r="E30778"/>
      <c r="F30778"/>
      <c r="G30778"/>
      <c r="H30778"/>
      <c r="I30778"/>
      <c r="K30778"/>
      <c r="L30778"/>
      <c r="M30778"/>
      <c r="N30778"/>
      <c r="O30778"/>
      <c r="P30778"/>
      <c r="S30778"/>
    </row>
    <row r="30779" spans="1:19" x14ac:dyDescent="0.3">
      <c r="A30779" s="25"/>
      <c r="B30779"/>
      <c r="C30779"/>
      <c r="D30779"/>
      <c r="E30779"/>
      <c r="F30779"/>
      <c r="G30779"/>
      <c r="H30779"/>
      <c r="I30779"/>
      <c r="K30779"/>
      <c r="L30779"/>
      <c r="M30779"/>
      <c r="N30779"/>
      <c r="O30779"/>
      <c r="P30779"/>
      <c r="S30779"/>
    </row>
    <row r="30780" spans="1:19" x14ac:dyDescent="0.3">
      <c r="A30780" s="25"/>
      <c r="B30780"/>
      <c r="C30780"/>
      <c r="D30780"/>
      <c r="E30780"/>
      <c r="F30780"/>
      <c r="G30780"/>
      <c r="H30780"/>
      <c r="I30780"/>
      <c r="K30780"/>
      <c r="L30780"/>
      <c r="M30780"/>
      <c r="N30780"/>
      <c r="O30780"/>
      <c r="P30780"/>
      <c r="S30780"/>
    </row>
    <row r="30781" spans="1:19" x14ac:dyDescent="0.3">
      <c r="A30781" s="25"/>
      <c r="B30781"/>
      <c r="C30781"/>
      <c r="D30781"/>
      <c r="E30781"/>
      <c r="F30781"/>
      <c r="G30781"/>
      <c r="H30781"/>
      <c r="I30781"/>
      <c r="K30781"/>
      <c r="L30781"/>
      <c r="M30781"/>
      <c r="N30781"/>
      <c r="O30781"/>
      <c r="P30781"/>
      <c r="S30781"/>
    </row>
    <row r="30782" spans="1:19" x14ac:dyDescent="0.3">
      <c r="A30782" s="25"/>
      <c r="B30782"/>
      <c r="C30782"/>
      <c r="D30782"/>
      <c r="E30782"/>
      <c r="F30782"/>
      <c r="G30782"/>
      <c r="H30782"/>
      <c r="I30782"/>
      <c r="K30782"/>
      <c r="L30782"/>
      <c r="M30782"/>
      <c r="N30782"/>
      <c r="O30782"/>
      <c r="P30782"/>
      <c r="S30782"/>
    </row>
    <row r="30783" spans="1:19" x14ac:dyDescent="0.3">
      <c r="A30783" s="25"/>
      <c r="B30783"/>
      <c r="C30783"/>
      <c r="D30783"/>
      <c r="E30783"/>
      <c r="F30783"/>
      <c r="G30783"/>
      <c r="H30783"/>
      <c r="I30783"/>
      <c r="K30783"/>
      <c r="L30783"/>
      <c r="M30783"/>
      <c r="N30783"/>
      <c r="O30783"/>
      <c r="P30783"/>
      <c r="S30783"/>
    </row>
    <row r="30784" spans="1:19" x14ac:dyDescent="0.3">
      <c r="A30784" s="25"/>
      <c r="B30784"/>
      <c r="C30784"/>
      <c r="D30784"/>
      <c r="E30784"/>
      <c r="F30784"/>
      <c r="G30784"/>
      <c r="H30784"/>
      <c r="I30784"/>
      <c r="K30784"/>
      <c r="L30784"/>
      <c r="M30784"/>
      <c r="N30784"/>
      <c r="O30784"/>
      <c r="P30784"/>
      <c r="S30784"/>
    </row>
    <row r="30785" spans="1:19" x14ac:dyDescent="0.3">
      <c r="A30785" s="25"/>
      <c r="B30785"/>
      <c r="C30785"/>
      <c r="D30785"/>
      <c r="E30785"/>
      <c r="F30785"/>
      <c r="G30785"/>
      <c r="H30785"/>
      <c r="I30785"/>
      <c r="K30785"/>
      <c r="L30785"/>
      <c r="M30785"/>
      <c r="N30785"/>
      <c r="O30785"/>
      <c r="P30785"/>
      <c r="S30785"/>
    </row>
    <row r="30786" spans="1:19" x14ac:dyDescent="0.3">
      <c r="A30786" s="25"/>
      <c r="B30786"/>
      <c r="C30786"/>
      <c r="D30786"/>
      <c r="E30786"/>
      <c r="F30786"/>
      <c r="G30786"/>
      <c r="H30786"/>
      <c r="I30786"/>
      <c r="K30786"/>
      <c r="L30786"/>
      <c r="M30786"/>
      <c r="N30786"/>
      <c r="O30786"/>
      <c r="P30786"/>
      <c r="S30786"/>
    </row>
    <row r="30787" spans="1:19" x14ac:dyDescent="0.3">
      <c r="A30787" s="25"/>
      <c r="B30787"/>
      <c r="C30787"/>
      <c r="D30787"/>
      <c r="E30787"/>
      <c r="F30787"/>
      <c r="G30787"/>
      <c r="H30787"/>
      <c r="I30787"/>
      <c r="K30787"/>
      <c r="L30787"/>
      <c r="M30787"/>
      <c r="N30787"/>
      <c r="O30787"/>
      <c r="P30787"/>
      <c r="S30787"/>
    </row>
    <row r="30788" spans="1:19" x14ac:dyDescent="0.3">
      <c r="A30788" s="25"/>
      <c r="B30788"/>
      <c r="C30788"/>
      <c r="D30788"/>
      <c r="E30788"/>
      <c r="F30788"/>
      <c r="G30788"/>
      <c r="H30788"/>
      <c r="I30788"/>
      <c r="K30788"/>
      <c r="L30788"/>
      <c r="M30788"/>
      <c r="N30788"/>
      <c r="O30788"/>
      <c r="P30788"/>
      <c r="S30788"/>
    </row>
    <row r="30789" spans="1:19" x14ac:dyDescent="0.3">
      <c r="A30789" s="25"/>
      <c r="B30789"/>
      <c r="C30789"/>
      <c r="D30789"/>
      <c r="E30789"/>
      <c r="F30789"/>
      <c r="G30789"/>
      <c r="H30789"/>
      <c r="I30789"/>
      <c r="K30789"/>
      <c r="L30789"/>
      <c r="M30789"/>
      <c r="N30789"/>
      <c r="O30789"/>
      <c r="P30789"/>
      <c r="S30789"/>
    </row>
    <row r="30790" spans="1:19" x14ac:dyDescent="0.3">
      <c r="A30790" s="25"/>
      <c r="B30790"/>
      <c r="C30790"/>
      <c r="D30790"/>
      <c r="E30790"/>
      <c r="F30790"/>
      <c r="G30790"/>
      <c r="H30790"/>
      <c r="I30790"/>
      <c r="K30790"/>
      <c r="L30790"/>
      <c r="M30790"/>
      <c r="N30790"/>
      <c r="O30790"/>
      <c r="P30790"/>
      <c r="S30790"/>
    </row>
    <row r="30791" spans="1:19" x14ac:dyDescent="0.3">
      <c r="A30791" s="25"/>
      <c r="B30791"/>
      <c r="C30791"/>
      <c r="D30791"/>
      <c r="E30791"/>
      <c r="F30791"/>
      <c r="G30791"/>
      <c r="H30791"/>
      <c r="I30791"/>
      <c r="K30791"/>
      <c r="L30791"/>
      <c r="M30791"/>
      <c r="N30791"/>
      <c r="O30791"/>
      <c r="P30791"/>
      <c r="S30791"/>
    </row>
    <row r="30792" spans="1:19" x14ac:dyDescent="0.3">
      <c r="A30792" s="25"/>
      <c r="B30792"/>
      <c r="C30792"/>
      <c r="D30792"/>
      <c r="E30792"/>
      <c r="F30792"/>
      <c r="G30792"/>
      <c r="H30792"/>
      <c r="I30792"/>
      <c r="K30792"/>
      <c r="L30792"/>
      <c r="M30792"/>
      <c r="N30792"/>
      <c r="O30792"/>
      <c r="P30792"/>
      <c r="S30792"/>
    </row>
    <row r="30793" spans="1:19" x14ac:dyDescent="0.3">
      <c r="A30793" s="25"/>
      <c r="B30793"/>
      <c r="C30793"/>
      <c r="D30793"/>
      <c r="E30793"/>
      <c r="F30793"/>
      <c r="G30793"/>
      <c r="H30793"/>
      <c r="I30793"/>
      <c r="K30793"/>
      <c r="L30793"/>
      <c r="M30793"/>
      <c r="N30793"/>
      <c r="O30793"/>
      <c r="P30793"/>
      <c r="S30793"/>
    </row>
    <row r="30794" spans="1:19" x14ac:dyDescent="0.3">
      <c r="A30794" s="25"/>
      <c r="B30794"/>
      <c r="C30794"/>
      <c r="D30794"/>
      <c r="E30794"/>
      <c r="F30794"/>
      <c r="G30794"/>
      <c r="H30794"/>
      <c r="I30794"/>
      <c r="K30794"/>
      <c r="L30794"/>
      <c r="M30794"/>
      <c r="N30794"/>
      <c r="O30794"/>
      <c r="P30794"/>
      <c r="S30794"/>
    </row>
    <row r="30795" spans="1:19" x14ac:dyDescent="0.3">
      <c r="A30795" s="25"/>
      <c r="B30795"/>
      <c r="C30795"/>
      <c r="D30795"/>
      <c r="E30795"/>
      <c r="F30795"/>
      <c r="G30795"/>
      <c r="H30795"/>
      <c r="I30795"/>
      <c r="K30795"/>
      <c r="L30795"/>
      <c r="M30795"/>
      <c r="N30795"/>
      <c r="O30795"/>
      <c r="P30795"/>
      <c r="S30795"/>
    </row>
    <row r="30796" spans="1:19" x14ac:dyDescent="0.3">
      <c r="A30796" s="25"/>
      <c r="B30796"/>
      <c r="C30796"/>
      <c r="D30796"/>
      <c r="E30796"/>
      <c r="F30796"/>
      <c r="G30796"/>
      <c r="H30796"/>
      <c r="I30796"/>
      <c r="K30796"/>
      <c r="L30796"/>
      <c r="M30796"/>
      <c r="N30796"/>
      <c r="O30796"/>
      <c r="P30796"/>
      <c r="S30796"/>
    </row>
    <row r="30797" spans="1:19" x14ac:dyDescent="0.3">
      <c r="A30797" s="25"/>
      <c r="B30797"/>
      <c r="C30797"/>
      <c r="D30797"/>
      <c r="E30797"/>
      <c r="F30797"/>
      <c r="G30797"/>
      <c r="H30797"/>
      <c r="I30797"/>
      <c r="K30797"/>
      <c r="L30797"/>
      <c r="M30797"/>
      <c r="N30797"/>
      <c r="O30797"/>
      <c r="P30797"/>
      <c r="S30797"/>
    </row>
    <row r="30798" spans="1:19" x14ac:dyDescent="0.3">
      <c r="A30798" s="25"/>
      <c r="B30798"/>
      <c r="C30798"/>
      <c r="D30798"/>
      <c r="E30798"/>
      <c r="F30798"/>
      <c r="G30798"/>
      <c r="H30798"/>
      <c r="I30798" s="26"/>
      <c r="K30798"/>
      <c r="L30798"/>
      <c r="M30798"/>
      <c r="N30798"/>
      <c r="O30798"/>
      <c r="P30798"/>
      <c r="S30798"/>
    </row>
    <row r="30799" spans="1:19" x14ac:dyDescent="0.3">
      <c r="A30799" s="25"/>
      <c r="B30799"/>
      <c r="C30799"/>
      <c r="D30799"/>
      <c r="E30799"/>
      <c r="F30799"/>
      <c r="G30799"/>
      <c r="H30799"/>
      <c r="I30799" s="26"/>
      <c r="K30799"/>
      <c r="L30799"/>
      <c r="M30799"/>
      <c r="N30799"/>
      <c r="O30799"/>
      <c r="P30799"/>
      <c r="S30799"/>
    </row>
    <row r="30800" spans="1:19" x14ac:dyDescent="0.3">
      <c r="A30800" s="25"/>
      <c r="B30800"/>
      <c r="C30800"/>
      <c r="D30800"/>
      <c r="E30800"/>
      <c r="F30800"/>
      <c r="G30800"/>
      <c r="H30800"/>
      <c r="I30800" s="26"/>
      <c r="K30800"/>
      <c r="L30800"/>
      <c r="M30800"/>
      <c r="N30800"/>
      <c r="O30800"/>
      <c r="P30800"/>
      <c r="S30800"/>
    </row>
    <row r="30801" spans="1:19" x14ac:dyDescent="0.3">
      <c r="A30801" s="25"/>
      <c r="B30801"/>
      <c r="C30801"/>
      <c r="D30801"/>
      <c r="E30801"/>
      <c r="F30801"/>
      <c r="G30801"/>
      <c r="H30801"/>
      <c r="I30801"/>
      <c r="K30801"/>
      <c r="L30801"/>
      <c r="M30801"/>
      <c r="N30801"/>
      <c r="O30801"/>
      <c r="P30801"/>
      <c r="S30801"/>
    </row>
    <row r="30802" spans="1:19" x14ac:dyDescent="0.3">
      <c r="A30802" s="25"/>
      <c r="B30802"/>
      <c r="C30802"/>
      <c r="D30802"/>
      <c r="E30802"/>
      <c r="F30802"/>
      <c r="G30802"/>
      <c r="H30802"/>
      <c r="I30802"/>
      <c r="K30802"/>
      <c r="L30802"/>
      <c r="M30802"/>
      <c r="N30802"/>
      <c r="O30802"/>
      <c r="P30802"/>
      <c r="S30802"/>
    </row>
    <row r="30803" spans="1:19" x14ac:dyDescent="0.3">
      <c r="A30803" s="25"/>
      <c r="B30803"/>
      <c r="C30803"/>
      <c r="D30803"/>
      <c r="E30803"/>
      <c r="F30803"/>
      <c r="G30803"/>
      <c r="H30803"/>
      <c r="I30803"/>
      <c r="K30803"/>
      <c r="L30803"/>
      <c r="M30803"/>
      <c r="N30803"/>
      <c r="O30803"/>
      <c r="P30803"/>
      <c r="S30803"/>
    </row>
    <row r="30804" spans="1:19" x14ac:dyDescent="0.3">
      <c r="A30804" s="25"/>
      <c r="B30804"/>
      <c r="C30804"/>
      <c r="D30804"/>
      <c r="E30804"/>
      <c r="F30804"/>
      <c r="G30804"/>
      <c r="H30804"/>
      <c r="I30804"/>
      <c r="K30804"/>
      <c r="L30804"/>
      <c r="M30804"/>
      <c r="N30804"/>
      <c r="O30804"/>
      <c r="P30804"/>
      <c r="S30804"/>
    </row>
    <row r="30805" spans="1:19" x14ac:dyDescent="0.3">
      <c r="A30805" s="25"/>
      <c r="B30805"/>
      <c r="C30805"/>
      <c r="D30805"/>
      <c r="E30805"/>
      <c r="F30805"/>
      <c r="G30805"/>
      <c r="H30805"/>
      <c r="I30805"/>
      <c r="K30805"/>
      <c r="L30805"/>
      <c r="M30805"/>
      <c r="N30805"/>
      <c r="O30805"/>
      <c r="P30805"/>
      <c r="S30805"/>
    </row>
    <row r="30806" spans="1:19" x14ac:dyDescent="0.3">
      <c r="A30806" s="25"/>
      <c r="B30806"/>
      <c r="C30806"/>
      <c r="D30806"/>
      <c r="E30806"/>
      <c r="F30806"/>
      <c r="G30806"/>
      <c r="H30806"/>
      <c r="I30806"/>
      <c r="K30806"/>
      <c r="L30806"/>
      <c r="M30806"/>
      <c r="N30806"/>
      <c r="O30806"/>
      <c r="P30806"/>
      <c r="S30806"/>
    </row>
    <row r="30807" spans="1:19" x14ac:dyDescent="0.3">
      <c r="A30807" s="25"/>
      <c r="B30807"/>
      <c r="C30807"/>
      <c r="D30807"/>
      <c r="E30807"/>
      <c r="F30807"/>
      <c r="G30807"/>
      <c r="H30807"/>
      <c r="I30807"/>
      <c r="K30807"/>
      <c r="L30807"/>
      <c r="M30807"/>
      <c r="N30807"/>
      <c r="O30807"/>
      <c r="P30807"/>
      <c r="S30807"/>
    </row>
    <row r="30808" spans="1:19" x14ac:dyDescent="0.3">
      <c r="A30808" s="25"/>
      <c r="B30808"/>
      <c r="C30808"/>
      <c r="D30808"/>
      <c r="E30808"/>
      <c r="F30808"/>
      <c r="G30808"/>
      <c r="H30808"/>
      <c r="I30808"/>
      <c r="K30808"/>
      <c r="L30808"/>
      <c r="M30808"/>
      <c r="N30808"/>
      <c r="O30808"/>
      <c r="P30808"/>
      <c r="S30808"/>
    </row>
    <row r="30809" spans="1:19" x14ac:dyDescent="0.3">
      <c r="A30809" s="25"/>
      <c r="B30809"/>
      <c r="C30809"/>
      <c r="D30809"/>
      <c r="E30809"/>
      <c r="F30809"/>
      <c r="G30809"/>
      <c r="H30809"/>
      <c r="I30809"/>
      <c r="K30809"/>
      <c r="L30809"/>
      <c r="M30809"/>
      <c r="N30809"/>
      <c r="O30809"/>
      <c r="P30809"/>
      <c r="S30809"/>
    </row>
    <row r="30810" spans="1:19" x14ac:dyDescent="0.3">
      <c r="A30810" s="25"/>
      <c r="B30810"/>
      <c r="C30810"/>
      <c r="D30810"/>
      <c r="E30810"/>
      <c r="F30810"/>
      <c r="G30810"/>
      <c r="H30810"/>
      <c r="I30810"/>
      <c r="K30810"/>
      <c r="L30810"/>
      <c r="M30810"/>
      <c r="N30810"/>
      <c r="O30810"/>
      <c r="P30810"/>
      <c r="S30810"/>
    </row>
    <row r="30811" spans="1:19" x14ac:dyDescent="0.3">
      <c r="A30811" s="25"/>
      <c r="B30811"/>
      <c r="C30811"/>
      <c r="D30811"/>
      <c r="E30811"/>
      <c r="F30811"/>
      <c r="G30811"/>
      <c r="H30811"/>
      <c r="I30811"/>
      <c r="K30811"/>
      <c r="L30811"/>
      <c r="M30811"/>
      <c r="N30811"/>
      <c r="O30811"/>
      <c r="P30811"/>
      <c r="S30811"/>
    </row>
    <row r="30812" spans="1:19" x14ac:dyDescent="0.3">
      <c r="A30812" s="25"/>
      <c r="B30812"/>
      <c r="C30812"/>
      <c r="D30812"/>
      <c r="E30812"/>
      <c r="F30812"/>
      <c r="G30812"/>
      <c r="H30812"/>
      <c r="I30812"/>
      <c r="K30812"/>
      <c r="L30812"/>
      <c r="M30812"/>
      <c r="N30812"/>
      <c r="O30812"/>
      <c r="P30812"/>
      <c r="S30812"/>
    </row>
    <row r="30813" spans="1:19" x14ac:dyDescent="0.3">
      <c r="A30813" s="25"/>
      <c r="B30813"/>
      <c r="C30813"/>
      <c r="D30813"/>
      <c r="E30813"/>
      <c r="F30813"/>
      <c r="G30813"/>
      <c r="H30813"/>
      <c r="I30813"/>
      <c r="K30813"/>
      <c r="L30813"/>
      <c r="M30813"/>
      <c r="N30813"/>
      <c r="O30813"/>
      <c r="P30813"/>
      <c r="S30813"/>
    </row>
    <row r="30814" spans="1:19" x14ac:dyDescent="0.3">
      <c r="A30814" s="25"/>
      <c r="B30814"/>
      <c r="C30814"/>
      <c r="D30814"/>
      <c r="E30814"/>
      <c r="F30814"/>
      <c r="G30814"/>
      <c r="H30814"/>
      <c r="I30814"/>
      <c r="K30814"/>
      <c r="L30814"/>
      <c r="M30814"/>
      <c r="N30814"/>
      <c r="O30814"/>
      <c r="P30814"/>
      <c r="S30814"/>
    </row>
    <row r="30815" spans="1:19" x14ac:dyDescent="0.3">
      <c r="A30815" s="25"/>
      <c r="B30815"/>
      <c r="C30815"/>
      <c r="D30815"/>
      <c r="E30815"/>
      <c r="F30815"/>
      <c r="G30815"/>
      <c r="H30815"/>
      <c r="I30815"/>
      <c r="K30815"/>
      <c r="L30815"/>
      <c r="M30815"/>
      <c r="N30815"/>
      <c r="O30815"/>
      <c r="P30815"/>
      <c r="S30815"/>
    </row>
    <row r="30816" spans="1:19" x14ac:dyDescent="0.3">
      <c r="A30816" s="25"/>
      <c r="B30816"/>
      <c r="C30816"/>
      <c r="D30816"/>
      <c r="E30816"/>
      <c r="F30816"/>
      <c r="G30816"/>
      <c r="H30816"/>
      <c r="I30816"/>
      <c r="K30816"/>
      <c r="L30816"/>
      <c r="M30816"/>
      <c r="N30816"/>
      <c r="O30816"/>
      <c r="P30816"/>
      <c r="S30816"/>
    </row>
    <row r="30817" spans="1:19" x14ac:dyDescent="0.3">
      <c r="A30817" s="25"/>
      <c r="B30817"/>
      <c r="C30817"/>
      <c r="D30817"/>
      <c r="E30817"/>
      <c r="F30817"/>
      <c r="G30817"/>
      <c r="H30817"/>
      <c r="I30817"/>
      <c r="K30817"/>
      <c r="L30817"/>
      <c r="M30817"/>
      <c r="N30817"/>
      <c r="O30817"/>
      <c r="P30817"/>
      <c r="S30817"/>
    </row>
    <row r="30818" spans="1:19" x14ac:dyDescent="0.3">
      <c r="A30818" s="25"/>
      <c r="B30818"/>
      <c r="C30818"/>
      <c r="D30818"/>
      <c r="E30818"/>
      <c r="F30818"/>
      <c r="G30818"/>
      <c r="H30818"/>
      <c r="I30818"/>
      <c r="K30818"/>
      <c r="L30818"/>
      <c r="M30818"/>
      <c r="N30818"/>
      <c r="O30818"/>
      <c r="P30818"/>
      <c r="S30818"/>
    </row>
    <row r="30819" spans="1:19" x14ac:dyDescent="0.3">
      <c r="A30819" s="25"/>
      <c r="B30819"/>
      <c r="C30819"/>
      <c r="D30819"/>
      <c r="E30819"/>
      <c r="F30819"/>
      <c r="G30819"/>
      <c r="H30819"/>
      <c r="I30819"/>
      <c r="K30819"/>
      <c r="L30819"/>
      <c r="M30819"/>
      <c r="N30819"/>
      <c r="O30819"/>
      <c r="P30819"/>
      <c r="S30819"/>
    </row>
    <row r="30820" spans="1:19" x14ac:dyDescent="0.3">
      <c r="A30820" s="25"/>
      <c r="B30820"/>
      <c r="C30820"/>
      <c r="D30820"/>
      <c r="E30820"/>
      <c r="F30820"/>
      <c r="G30820"/>
      <c r="H30820"/>
      <c r="I30820"/>
      <c r="K30820"/>
      <c r="L30820"/>
      <c r="M30820"/>
      <c r="N30820"/>
      <c r="O30820"/>
      <c r="P30820"/>
      <c r="S30820"/>
    </row>
    <row r="30821" spans="1:19" x14ac:dyDescent="0.3">
      <c r="A30821" s="25"/>
      <c r="B30821"/>
      <c r="C30821"/>
      <c r="D30821"/>
      <c r="E30821"/>
      <c r="F30821"/>
      <c r="G30821"/>
      <c r="H30821"/>
      <c r="I30821"/>
      <c r="K30821"/>
      <c r="L30821"/>
      <c r="M30821"/>
      <c r="N30821"/>
      <c r="O30821"/>
      <c r="P30821"/>
      <c r="S30821"/>
    </row>
    <row r="30822" spans="1:19" x14ac:dyDescent="0.3">
      <c r="A30822" s="25"/>
      <c r="B30822"/>
      <c r="C30822"/>
      <c r="D30822"/>
      <c r="E30822"/>
      <c r="F30822"/>
      <c r="G30822"/>
      <c r="H30822"/>
      <c r="I30822"/>
      <c r="K30822"/>
      <c r="L30822"/>
      <c r="M30822"/>
      <c r="N30822"/>
      <c r="O30822"/>
      <c r="P30822"/>
      <c r="S30822"/>
    </row>
    <row r="30823" spans="1:19" x14ac:dyDescent="0.3">
      <c r="A30823" s="25"/>
      <c r="B30823"/>
      <c r="C30823"/>
      <c r="D30823"/>
      <c r="E30823"/>
      <c r="F30823"/>
      <c r="G30823"/>
      <c r="H30823"/>
      <c r="I30823"/>
      <c r="K30823"/>
      <c r="L30823"/>
      <c r="M30823"/>
      <c r="N30823"/>
      <c r="O30823"/>
      <c r="P30823"/>
      <c r="S30823"/>
    </row>
    <row r="30824" spans="1:19" x14ac:dyDescent="0.3">
      <c r="A30824" s="25"/>
      <c r="B30824"/>
      <c r="C30824"/>
      <c r="D30824"/>
      <c r="E30824"/>
      <c r="F30824"/>
      <c r="G30824"/>
      <c r="H30824"/>
      <c r="I30824"/>
      <c r="K30824"/>
      <c r="L30824"/>
      <c r="M30824"/>
      <c r="N30824"/>
      <c r="O30824"/>
      <c r="P30824"/>
      <c r="S30824"/>
    </row>
    <row r="30825" spans="1:19" x14ac:dyDescent="0.3">
      <c r="A30825" s="25"/>
      <c r="B30825"/>
      <c r="C30825"/>
      <c r="D30825"/>
      <c r="E30825"/>
      <c r="F30825"/>
      <c r="G30825"/>
      <c r="H30825"/>
      <c r="I30825"/>
      <c r="K30825"/>
      <c r="L30825"/>
      <c r="M30825"/>
      <c r="N30825"/>
      <c r="O30825"/>
      <c r="P30825"/>
      <c r="S30825"/>
    </row>
    <row r="30826" spans="1:19" x14ac:dyDescent="0.3">
      <c r="A30826" s="25"/>
      <c r="B30826"/>
      <c r="C30826"/>
      <c r="D30826"/>
      <c r="E30826"/>
      <c r="F30826"/>
      <c r="G30826"/>
      <c r="H30826"/>
      <c r="I30826"/>
      <c r="K30826"/>
      <c r="L30826"/>
      <c r="M30826"/>
      <c r="N30826"/>
      <c r="O30826"/>
      <c r="P30826"/>
      <c r="S30826"/>
    </row>
    <row r="30827" spans="1:19" x14ac:dyDescent="0.3">
      <c r="A30827" s="25"/>
      <c r="B30827"/>
      <c r="C30827"/>
      <c r="D30827"/>
      <c r="E30827"/>
      <c r="F30827"/>
      <c r="G30827"/>
      <c r="H30827"/>
      <c r="I30827"/>
      <c r="K30827"/>
      <c r="L30827"/>
      <c r="M30827"/>
      <c r="N30827"/>
      <c r="O30827"/>
      <c r="P30827"/>
      <c r="S30827"/>
    </row>
    <row r="30828" spans="1:19" x14ac:dyDescent="0.3">
      <c r="A30828" s="25"/>
      <c r="B30828"/>
      <c r="C30828"/>
      <c r="D30828"/>
      <c r="E30828"/>
      <c r="F30828"/>
      <c r="G30828"/>
      <c r="H30828"/>
      <c r="I30828"/>
      <c r="K30828"/>
      <c r="L30828"/>
      <c r="M30828"/>
      <c r="N30828"/>
      <c r="O30828"/>
      <c r="P30828"/>
      <c r="S30828"/>
    </row>
    <row r="30829" spans="1:19" x14ac:dyDescent="0.3">
      <c r="A30829" s="25"/>
      <c r="B30829"/>
      <c r="C30829"/>
      <c r="D30829"/>
      <c r="E30829"/>
      <c r="F30829"/>
      <c r="G30829"/>
      <c r="H30829"/>
      <c r="I30829"/>
      <c r="K30829"/>
      <c r="L30829"/>
      <c r="M30829"/>
      <c r="N30829"/>
      <c r="O30829"/>
      <c r="P30829"/>
      <c r="S30829"/>
    </row>
    <row r="30830" spans="1:19" x14ac:dyDescent="0.3">
      <c r="A30830" s="25"/>
      <c r="B30830"/>
      <c r="C30830"/>
      <c r="D30830"/>
      <c r="E30830"/>
      <c r="F30830"/>
      <c r="G30830"/>
      <c r="H30830"/>
      <c r="I30830"/>
      <c r="K30830"/>
      <c r="L30830"/>
      <c r="M30830"/>
      <c r="N30830"/>
      <c r="O30830"/>
      <c r="P30830"/>
      <c r="S30830"/>
    </row>
    <row r="30831" spans="1:19" x14ac:dyDescent="0.3">
      <c r="A30831" s="25"/>
      <c r="B30831"/>
      <c r="C30831"/>
      <c r="D30831"/>
      <c r="E30831"/>
      <c r="F30831"/>
      <c r="G30831"/>
      <c r="H30831"/>
      <c r="I30831"/>
      <c r="K30831"/>
      <c r="L30831"/>
      <c r="M30831"/>
      <c r="N30831"/>
      <c r="O30831"/>
      <c r="P30831"/>
      <c r="S30831"/>
    </row>
    <row r="30832" spans="1:19" x14ac:dyDescent="0.3">
      <c r="A30832" s="25"/>
      <c r="B30832"/>
      <c r="C30832"/>
      <c r="D30832"/>
      <c r="E30832"/>
      <c r="F30832"/>
      <c r="G30832"/>
      <c r="H30832"/>
      <c r="I30832"/>
      <c r="K30832"/>
      <c r="L30832"/>
      <c r="M30832"/>
      <c r="N30832"/>
      <c r="O30832"/>
      <c r="P30832"/>
      <c r="S30832"/>
    </row>
    <row r="30833" spans="1:19" x14ac:dyDescent="0.3">
      <c r="A30833" s="25"/>
      <c r="B30833"/>
      <c r="C30833"/>
      <c r="D30833"/>
      <c r="E30833"/>
      <c r="F30833"/>
      <c r="G30833"/>
      <c r="H30833"/>
      <c r="I30833"/>
      <c r="K30833"/>
      <c r="L30833"/>
      <c r="M30833"/>
      <c r="N30833"/>
      <c r="O30833"/>
      <c r="P30833"/>
      <c r="S30833"/>
    </row>
    <row r="30834" spans="1:19" x14ac:dyDescent="0.3">
      <c r="A30834" s="25"/>
      <c r="B30834"/>
      <c r="C30834"/>
      <c r="D30834"/>
      <c r="E30834"/>
      <c r="F30834"/>
      <c r="G30834"/>
      <c r="H30834"/>
      <c r="I30834"/>
      <c r="K30834"/>
      <c r="L30834"/>
      <c r="M30834"/>
      <c r="N30834"/>
      <c r="O30834"/>
      <c r="P30834"/>
      <c r="S30834"/>
    </row>
    <row r="30835" spans="1:19" x14ac:dyDescent="0.3">
      <c r="A30835" s="25"/>
      <c r="B30835"/>
      <c r="C30835"/>
      <c r="D30835"/>
      <c r="E30835"/>
      <c r="F30835"/>
      <c r="G30835"/>
      <c r="H30835"/>
      <c r="I30835"/>
      <c r="K30835"/>
      <c r="L30835"/>
      <c r="M30835"/>
      <c r="N30835"/>
      <c r="O30835"/>
      <c r="P30835"/>
      <c r="S30835"/>
    </row>
    <row r="30836" spans="1:19" x14ac:dyDescent="0.3">
      <c r="A30836" s="25"/>
      <c r="B30836"/>
      <c r="C30836"/>
      <c r="D30836"/>
      <c r="E30836"/>
      <c r="F30836"/>
      <c r="G30836"/>
      <c r="H30836"/>
      <c r="I30836"/>
      <c r="K30836"/>
      <c r="L30836"/>
      <c r="M30836"/>
      <c r="N30836"/>
      <c r="O30836"/>
      <c r="P30836"/>
      <c r="S30836"/>
    </row>
    <row r="30837" spans="1:19" x14ac:dyDescent="0.3">
      <c r="A30837" s="25"/>
      <c r="B30837"/>
      <c r="C30837"/>
      <c r="D30837"/>
      <c r="E30837"/>
      <c r="F30837"/>
      <c r="G30837"/>
      <c r="H30837"/>
      <c r="I30837"/>
      <c r="K30837"/>
      <c r="L30837"/>
      <c r="M30837"/>
      <c r="N30837"/>
      <c r="O30837"/>
      <c r="P30837"/>
      <c r="S30837"/>
    </row>
    <row r="30838" spans="1:19" x14ac:dyDescent="0.3">
      <c r="A30838" s="25"/>
      <c r="B30838"/>
      <c r="C30838"/>
      <c r="D30838"/>
      <c r="E30838"/>
      <c r="F30838"/>
      <c r="G30838"/>
      <c r="H30838"/>
      <c r="I30838"/>
      <c r="K30838"/>
      <c r="L30838"/>
      <c r="M30838"/>
      <c r="N30838"/>
      <c r="O30838"/>
      <c r="P30838"/>
      <c r="S30838"/>
    </row>
    <row r="30839" spans="1:19" x14ac:dyDescent="0.3">
      <c r="A30839" s="25"/>
      <c r="B30839"/>
      <c r="C30839"/>
      <c r="D30839"/>
      <c r="E30839"/>
      <c r="F30839"/>
      <c r="G30839"/>
      <c r="H30839"/>
      <c r="I30839"/>
      <c r="K30839"/>
      <c r="L30839"/>
      <c r="M30839"/>
      <c r="N30839"/>
      <c r="O30839"/>
      <c r="P30839"/>
      <c r="S30839"/>
    </row>
    <row r="30840" spans="1:19" x14ac:dyDescent="0.3">
      <c r="A30840" s="25"/>
      <c r="B30840"/>
      <c r="C30840"/>
      <c r="D30840"/>
      <c r="E30840"/>
      <c r="F30840"/>
      <c r="G30840"/>
      <c r="H30840"/>
      <c r="I30840"/>
      <c r="K30840"/>
      <c r="L30840"/>
      <c r="M30840"/>
      <c r="N30840"/>
      <c r="O30840"/>
      <c r="P30840"/>
      <c r="S30840"/>
    </row>
    <row r="30841" spans="1:19" x14ac:dyDescent="0.3">
      <c r="A30841" s="25"/>
      <c r="B30841"/>
      <c r="C30841"/>
      <c r="D30841"/>
      <c r="E30841"/>
      <c r="F30841"/>
      <c r="G30841"/>
      <c r="H30841"/>
      <c r="I30841"/>
      <c r="K30841"/>
      <c r="L30841"/>
      <c r="M30841"/>
      <c r="N30841"/>
      <c r="O30841"/>
      <c r="P30841"/>
      <c r="S30841"/>
    </row>
    <row r="30842" spans="1:19" x14ac:dyDescent="0.3">
      <c r="A30842" s="25"/>
      <c r="B30842"/>
      <c r="C30842"/>
      <c r="D30842"/>
      <c r="E30842"/>
      <c r="F30842"/>
      <c r="G30842"/>
      <c r="H30842"/>
      <c r="I30842"/>
      <c r="K30842"/>
      <c r="L30842"/>
      <c r="M30842"/>
      <c r="N30842"/>
      <c r="O30842"/>
      <c r="P30842"/>
      <c r="S30842"/>
    </row>
    <row r="30843" spans="1:19" x14ac:dyDescent="0.3">
      <c r="A30843" s="25"/>
      <c r="B30843"/>
      <c r="C30843"/>
      <c r="D30843"/>
      <c r="E30843"/>
      <c r="F30843"/>
      <c r="G30843"/>
      <c r="H30843"/>
      <c r="I30843"/>
      <c r="K30843"/>
      <c r="L30843"/>
      <c r="M30843"/>
      <c r="N30843"/>
      <c r="O30843"/>
      <c r="P30843"/>
      <c r="S30843"/>
    </row>
    <row r="30844" spans="1:19" x14ac:dyDescent="0.3">
      <c r="A30844" s="25"/>
      <c r="B30844"/>
      <c r="C30844"/>
      <c r="D30844"/>
      <c r="E30844"/>
      <c r="F30844"/>
      <c r="G30844"/>
      <c r="H30844"/>
      <c r="I30844"/>
      <c r="K30844"/>
      <c r="L30844"/>
      <c r="M30844"/>
      <c r="N30844"/>
      <c r="O30844"/>
      <c r="P30844"/>
      <c r="S30844"/>
    </row>
    <row r="30845" spans="1:19" x14ac:dyDescent="0.3">
      <c r="A30845" s="25"/>
      <c r="B30845"/>
      <c r="C30845"/>
      <c r="D30845"/>
      <c r="E30845"/>
      <c r="F30845"/>
      <c r="G30845"/>
      <c r="H30845"/>
      <c r="I30845"/>
      <c r="K30845"/>
      <c r="L30845"/>
      <c r="M30845"/>
      <c r="N30845"/>
      <c r="O30845"/>
      <c r="P30845"/>
      <c r="S30845"/>
    </row>
    <row r="30846" spans="1:19" x14ac:dyDescent="0.3">
      <c r="A30846" s="25"/>
      <c r="B30846"/>
      <c r="C30846"/>
      <c r="D30846"/>
      <c r="E30846"/>
      <c r="F30846"/>
      <c r="G30846"/>
      <c r="H30846"/>
      <c r="I30846"/>
      <c r="K30846"/>
      <c r="L30846"/>
      <c r="M30846"/>
      <c r="N30846"/>
      <c r="O30846"/>
      <c r="P30846"/>
      <c r="S30846"/>
    </row>
    <row r="30847" spans="1:19" x14ac:dyDescent="0.3">
      <c r="A30847" s="25"/>
      <c r="B30847"/>
      <c r="C30847"/>
      <c r="D30847"/>
      <c r="E30847"/>
      <c r="F30847"/>
      <c r="G30847"/>
      <c r="H30847"/>
      <c r="I30847"/>
      <c r="K30847"/>
      <c r="L30847"/>
      <c r="M30847"/>
      <c r="N30847"/>
      <c r="O30847"/>
      <c r="P30847"/>
      <c r="S30847"/>
    </row>
    <row r="30848" spans="1:19" x14ac:dyDescent="0.3">
      <c r="A30848" s="25"/>
      <c r="B30848"/>
      <c r="C30848"/>
      <c r="D30848"/>
      <c r="E30848"/>
      <c r="F30848"/>
      <c r="G30848"/>
      <c r="H30848"/>
      <c r="I30848"/>
      <c r="K30848"/>
      <c r="L30848"/>
      <c r="M30848"/>
      <c r="N30848"/>
      <c r="O30848"/>
      <c r="P30848"/>
      <c r="S30848"/>
    </row>
    <row r="30849" spans="1:19" x14ac:dyDescent="0.3">
      <c r="A30849" s="25"/>
      <c r="B30849"/>
      <c r="C30849"/>
      <c r="D30849"/>
      <c r="E30849"/>
      <c r="F30849"/>
      <c r="G30849"/>
      <c r="H30849"/>
      <c r="I30849"/>
      <c r="K30849"/>
      <c r="L30849"/>
      <c r="M30849"/>
      <c r="N30849"/>
      <c r="O30849"/>
      <c r="P30849"/>
      <c r="S30849"/>
    </row>
    <row r="30850" spans="1:19" x14ac:dyDescent="0.3">
      <c r="A30850" s="25"/>
      <c r="B30850"/>
      <c r="C30850"/>
      <c r="D30850"/>
      <c r="E30850"/>
      <c r="F30850"/>
      <c r="G30850"/>
      <c r="H30850"/>
      <c r="I30850"/>
      <c r="K30850"/>
      <c r="L30850"/>
      <c r="M30850"/>
      <c r="N30850"/>
      <c r="O30850"/>
      <c r="P30850"/>
      <c r="S30850"/>
    </row>
    <row r="30851" spans="1:19" x14ac:dyDescent="0.3">
      <c r="A30851" s="25"/>
      <c r="B30851"/>
      <c r="C30851"/>
      <c r="D30851"/>
      <c r="E30851"/>
      <c r="F30851"/>
      <c r="G30851"/>
      <c r="H30851"/>
      <c r="I30851"/>
      <c r="K30851"/>
      <c r="L30851"/>
      <c r="M30851"/>
      <c r="N30851"/>
      <c r="O30851"/>
      <c r="P30851"/>
      <c r="S30851"/>
    </row>
    <row r="30852" spans="1:19" x14ac:dyDescent="0.3">
      <c r="A30852" s="25"/>
      <c r="B30852"/>
      <c r="C30852"/>
      <c r="D30852"/>
      <c r="E30852"/>
      <c r="F30852"/>
      <c r="G30852"/>
      <c r="H30852"/>
      <c r="I30852"/>
      <c r="K30852"/>
      <c r="L30852"/>
      <c r="M30852"/>
      <c r="N30852"/>
      <c r="O30852"/>
      <c r="P30852"/>
      <c r="S30852"/>
    </row>
    <row r="30853" spans="1:19" x14ac:dyDescent="0.3">
      <c r="A30853" s="25"/>
      <c r="B30853"/>
      <c r="C30853"/>
      <c r="D30853"/>
      <c r="E30853"/>
      <c r="F30853"/>
      <c r="G30853"/>
      <c r="H30853"/>
      <c r="I30853"/>
      <c r="K30853"/>
      <c r="L30853"/>
      <c r="M30853"/>
      <c r="N30853"/>
      <c r="O30853"/>
      <c r="P30853"/>
      <c r="S30853"/>
    </row>
    <row r="30854" spans="1:19" x14ac:dyDescent="0.3">
      <c r="A30854" s="25"/>
      <c r="B30854"/>
      <c r="C30854"/>
      <c r="D30854"/>
      <c r="E30854"/>
      <c r="F30854"/>
      <c r="G30854"/>
      <c r="H30854"/>
      <c r="I30854"/>
      <c r="K30854"/>
      <c r="L30854"/>
      <c r="M30854"/>
      <c r="N30854"/>
      <c r="O30854"/>
      <c r="P30854"/>
      <c r="S30854"/>
    </row>
    <row r="30855" spans="1:19" x14ac:dyDescent="0.3">
      <c r="A30855" s="25"/>
      <c r="B30855"/>
      <c r="C30855"/>
      <c r="D30855"/>
      <c r="E30855"/>
      <c r="F30855"/>
      <c r="G30855"/>
      <c r="H30855"/>
      <c r="I30855"/>
      <c r="K30855"/>
      <c r="L30855"/>
      <c r="M30855"/>
      <c r="N30855"/>
      <c r="O30855"/>
      <c r="P30855"/>
      <c r="S30855"/>
    </row>
    <row r="30856" spans="1:19" x14ac:dyDescent="0.3">
      <c r="A30856" s="25"/>
      <c r="B30856"/>
      <c r="C30856"/>
      <c r="D30856"/>
      <c r="E30856"/>
      <c r="F30856"/>
      <c r="G30856"/>
      <c r="H30856"/>
      <c r="I30856"/>
      <c r="K30856"/>
      <c r="L30856"/>
      <c r="M30856"/>
      <c r="N30856"/>
      <c r="O30856"/>
      <c r="P30856"/>
      <c r="S30856"/>
    </row>
    <row r="30857" spans="1:19" x14ac:dyDescent="0.3">
      <c r="A30857" s="25"/>
      <c r="B30857"/>
      <c r="C30857"/>
      <c r="D30857"/>
      <c r="E30857"/>
      <c r="F30857"/>
      <c r="G30857"/>
      <c r="H30857"/>
      <c r="I30857"/>
      <c r="K30857"/>
      <c r="L30857"/>
      <c r="M30857"/>
      <c r="N30857"/>
      <c r="O30857"/>
      <c r="P30857"/>
      <c r="S30857"/>
    </row>
    <row r="30858" spans="1:19" x14ac:dyDescent="0.3">
      <c r="A30858" s="25"/>
      <c r="B30858"/>
      <c r="C30858"/>
      <c r="D30858"/>
      <c r="E30858"/>
      <c r="F30858"/>
      <c r="G30858"/>
      <c r="H30858"/>
      <c r="I30858"/>
      <c r="K30858"/>
      <c r="L30858"/>
      <c r="M30858"/>
      <c r="N30858"/>
      <c r="O30858"/>
      <c r="P30858"/>
      <c r="S30858"/>
    </row>
    <row r="30859" spans="1:19" x14ac:dyDescent="0.3">
      <c r="A30859" s="25"/>
      <c r="B30859"/>
      <c r="C30859"/>
      <c r="D30859"/>
      <c r="E30859"/>
      <c r="F30859"/>
      <c r="G30859"/>
      <c r="H30859"/>
      <c r="I30859"/>
      <c r="K30859"/>
      <c r="L30859"/>
      <c r="M30859"/>
      <c r="N30859"/>
      <c r="O30859"/>
      <c r="P30859"/>
      <c r="S30859"/>
    </row>
    <row r="30860" spans="1:19" x14ac:dyDescent="0.3">
      <c r="A30860" s="25"/>
      <c r="B30860"/>
      <c r="C30860"/>
      <c r="D30860"/>
      <c r="E30860"/>
      <c r="F30860"/>
      <c r="G30860"/>
      <c r="H30860"/>
      <c r="I30860"/>
      <c r="K30860"/>
      <c r="L30860"/>
      <c r="M30860"/>
      <c r="N30860"/>
      <c r="O30860"/>
      <c r="P30860"/>
      <c r="S30860"/>
    </row>
    <row r="30861" spans="1:19" x14ac:dyDescent="0.3">
      <c r="A30861" s="25"/>
      <c r="B30861"/>
      <c r="C30861"/>
      <c r="D30861"/>
      <c r="E30861"/>
      <c r="F30861"/>
      <c r="G30861"/>
      <c r="H30861"/>
      <c r="I30861"/>
      <c r="K30861"/>
      <c r="L30861"/>
      <c r="M30861"/>
      <c r="N30861"/>
      <c r="O30861"/>
      <c r="P30861"/>
      <c r="S30861"/>
    </row>
    <row r="30862" spans="1:19" x14ac:dyDescent="0.3">
      <c r="A30862" s="25"/>
      <c r="B30862"/>
      <c r="C30862"/>
      <c r="D30862"/>
      <c r="E30862"/>
      <c r="F30862"/>
      <c r="G30862"/>
      <c r="H30862"/>
      <c r="I30862"/>
      <c r="K30862"/>
      <c r="L30862"/>
      <c r="M30862"/>
      <c r="N30862"/>
      <c r="O30862"/>
      <c r="P30862"/>
      <c r="S30862"/>
    </row>
    <row r="30863" spans="1:19" x14ac:dyDescent="0.3">
      <c r="A30863" s="25"/>
      <c r="B30863"/>
      <c r="C30863"/>
      <c r="D30863"/>
      <c r="E30863"/>
      <c r="F30863"/>
      <c r="G30863"/>
      <c r="H30863"/>
      <c r="I30863"/>
      <c r="K30863"/>
      <c r="L30863"/>
      <c r="M30863"/>
      <c r="N30863"/>
      <c r="O30863"/>
      <c r="P30863"/>
      <c r="S30863"/>
    </row>
    <row r="30864" spans="1:19" x14ac:dyDescent="0.3">
      <c r="A30864" s="25"/>
      <c r="B30864"/>
      <c r="C30864"/>
      <c r="D30864"/>
      <c r="E30864"/>
      <c r="F30864"/>
      <c r="G30864"/>
      <c r="H30864"/>
      <c r="I30864"/>
      <c r="K30864"/>
      <c r="L30864"/>
      <c r="M30864"/>
      <c r="N30864"/>
      <c r="O30864"/>
      <c r="P30864"/>
      <c r="S30864"/>
    </row>
    <row r="30865" spans="1:19" x14ac:dyDescent="0.3">
      <c r="A30865" s="25"/>
      <c r="B30865"/>
      <c r="C30865"/>
      <c r="D30865"/>
      <c r="E30865"/>
      <c r="F30865"/>
      <c r="G30865"/>
      <c r="H30865"/>
      <c r="I30865"/>
      <c r="K30865"/>
      <c r="L30865"/>
      <c r="M30865"/>
      <c r="N30865"/>
      <c r="O30865"/>
      <c r="P30865"/>
      <c r="S30865"/>
    </row>
    <row r="30866" spans="1:19" x14ac:dyDescent="0.3">
      <c r="A30866" s="25"/>
      <c r="B30866"/>
      <c r="C30866"/>
      <c r="D30866"/>
      <c r="E30866"/>
      <c r="F30866"/>
      <c r="G30866"/>
      <c r="H30866"/>
      <c r="I30866"/>
      <c r="K30866"/>
      <c r="L30866"/>
      <c r="M30866"/>
      <c r="N30866"/>
      <c r="O30866"/>
      <c r="P30866"/>
      <c r="S30866"/>
    </row>
    <row r="30867" spans="1:19" x14ac:dyDescent="0.3">
      <c r="A30867" s="25"/>
      <c r="B30867"/>
      <c r="C30867"/>
      <c r="D30867"/>
      <c r="E30867"/>
      <c r="F30867"/>
      <c r="G30867"/>
      <c r="H30867"/>
      <c r="I30867"/>
      <c r="K30867"/>
      <c r="L30867"/>
      <c r="M30867"/>
      <c r="N30867"/>
      <c r="O30867"/>
      <c r="P30867"/>
      <c r="S30867"/>
    </row>
    <row r="30868" spans="1:19" x14ac:dyDescent="0.3">
      <c r="A30868" s="25"/>
      <c r="B30868"/>
      <c r="C30868"/>
      <c r="D30868"/>
      <c r="E30868"/>
      <c r="F30868"/>
      <c r="G30868"/>
      <c r="H30868"/>
      <c r="I30868"/>
      <c r="K30868"/>
      <c r="L30868"/>
      <c r="M30868"/>
      <c r="N30868"/>
      <c r="O30868"/>
      <c r="P30868"/>
      <c r="S30868"/>
    </row>
    <row r="30869" spans="1:19" x14ac:dyDescent="0.3">
      <c r="A30869" s="25"/>
      <c r="B30869"/>
      <c r="C30869"/>
      <c r="D30869"/>
      <c r="E30869"/>
      <c r="F30869"/>
      <c r="G30869"/>
      <c r="H30869"/>
      <c r="I30869"/>
      <c r="K30869"/>
      <c r="L30869"/>
      <c r="M30869"/>
      <c r="N30869"/>
      <c r="O30869"/>
      <c r="P30869"/>
      <c r="S30869"/>
    </row>
    <row r="30870" spans="1:19" x14ac:dyDescent="0.3">
      <c r="A30870" s="25"/>
      <c r="B30870"/>
      <c r="C30870"/>
      <c r="D30870"/>
      <c r="E30870"/>
      <c r="F30870"/>
      <c r="G30870"/>
      <c r="H30870"/>
      <c r="I30870"/>
      <c r="K30870"/>
      <c r="L30870"/>
      <c r="M30870"/>
      <c r="N30870"/>
      <c r="O30870"/>
      <c r="P30870"/>
      <c r="S30870"/>
    </row>
    <row r="30871" spans="1:19" x14ac:dyDescent="0.3">
      <c r="A30871" s="25"/>
      <c r="B30871"/>
      <c r="C30871"/>
      <c r="D30871"/>
      <c r="E30871"/>
      <c r="F30871"/>
      <c r="G30871"/>
      <c r="H30871"/>
      <c r="I30871"/>
      <c r="K30871"/>
      <c r="L30871"/>
      <c r="M30871"/>
      <c r="N30871"/>
      <c r="O30871"/>
      <c r="P30871"/>
      <c r="S30871"/>
    </row>
    <row r="30872" spans="1:19" x14ac:dyDescent="0.3">
      <c r="A30872" s="25"/>
      <c r="B30872"/>
      <c r="C30872"/>
      <c r="D30872"/>
      <c r="E30872"/>
      <c r="F30872"/>
      <c r="G30872"/>
      <c r="H30872"/>
      <c r="I30872"/>
      <c r="K30872"/>
      <c r="L30872"/>
      <c r="M30872"/>
      <c r="N30872"/>
      <c r="O30872"/>
      <c r="P30872"/>
      <c r="S30872"/>
    </row>
    <row r="30873" spans="1:19" x14ac:dyDescent="0.3">
      <c r="A30873" s="25"/>
      <c r="B30873"/>
      <c r="C30873"/>
      <c r="D30873"/>
      <c r="E30873"/>
      <c r="F30873"/>
      <c r="G30873"/>
      <c r="H30873"/>
      <c r="I30873"/>
      <c r="K30873"/>
      <c r="L30873"/>
      <c r="M30873"/>
      <c r="N30873"/>
      <c r="O30873"/>
      <c r="P30873"/>
      <c r="S30873"/>
    </row>
    <row r="30874" spans="1:19" x14ac:dyDescent="0.3">
      <c r="A30874" s="25"/>
      <c r="B30874"/>
      <c r="C30874"/>
      <c r="D30874"/>
      <c r="E30874"/>
      <c r="F30874"/>
      <c r="G30874"/>
      <c r="H30874"/>
      <c r="I30874"/>
      <c r="K30874"/>
      <c r="L30874"/>
      <c r="M30874"/>
      <c r="N30874"/>
      <c r="O30874"/>
      <c r="P30874"/>
      <c r="S30874"/>
    </row>
    <row r="30875" spans="1:19" x14ac:dyDescent="0.3">
      <c r="A30875" s="25"/>
      <c r="B30875"/>
      <c r="C30875"/>
      <c r="D30875"/>
      <c r="E30875"/>
      <c r="F30875"/>
      <c r="G30875"/>
      <c r="H30875"/>
      <c r="I30875"/>
      <c r="K30875"/>
      <c r="L30875"/>
      <c r="M30875"/>
      <c r="N30875"/>
      <c r="O30875"/>
      <c r="P30875"/>
      <c r="S30875"/>
    </row>
    <row r="30876" spans="1:19" x14ac:dyDescent="0.3">
      <c r="A30876" s="25"/>
      <c r="B30876"/>
      <c r="C30876"/>
      <c r="D30876"/>
      <c r="E30876"/>
      <c r="F30876"/>
      <c r="G30876"/>
      <c r="H30876"/>
      <c r="I30876"/>
      <c r="K30876"/>
      <c r="L30876"/>
      <c r="M30876"/>
      <c r="N30876"/>
      <c r="O30876"/>
      <c r="P30876"/>
      <c r="S30876"/>
    </row>
    <row r="30877" spans="1:19" x14ac:dyDescent="0.3">
      <c r="A30877" s="25"/>
      <c r="B30877"/>
      <c r="C30877"/>
      <c r="D30877"/>
      <c r="E30877"/>
      <c r="F30877"/>
      <c r="G30877"/>
      <c r="H30877"/>
      <c r="I30877"/>
      <c r="K30877"/>
      <c r="L30877"/>
      <c r="M30877"/>
      <c r="N30877"/>
      <c r="O30877"/>
      <c r="P30877"/>
      <c r="S30877"/>
    </row>
    <row r="30878" spans="1:19" x14ac:dyDescent="0.3">
      <c r="A30878" s="25"/>
      <c r="B30878"/>
      <c r="C30878"/>
      <c r="D30878"/>
      <c r="E30878"/>
      <c r="F30878"/>
      <c r="G30878"/>
      <c r="H30878"/>
      <c r="I30878"/>
      <c r="K30878"/>
      <c r="L30878"/>
      <c r="M30878"/>
      <c r="N30878"/>
      <c r="O30878"/>
      <c r="P30878"/>
      <c r="S30878"/>
    </row>
    <row r="30879" spans="1:19" x14ac:dyDescent="0.3">
      <c r="A30879" s="25"/>
      <c r="B30879"/>
      <c r="C30879"/>
      <c r="D30879"/>
      <c r="E30879"/>
      <c r="F30879"/>
      <c r="G30879"/>
      <c r="H30879"/>
      <c r="I30879"/>
      <c r="K30879"/>
      <c r="L30879"/>
      <c r="M30879"/>
      <c r="N30879"/>
      <c r="O30879"/>
      <c r="P30879"/>
      <c r="S30879"/>
    </row>
    <row r="30880" spans="1:19" x14ac:dyDescent="0.3">
      <c r="A30880" s="25"/>
      <c r="B30880"/>
      <c r="C30880"/>
      <c r="D30880"/>
      <c r="E30880"/>
      <c r="F30880"/>
      <c r="G30880"/>
      <c r="H30880"/>
      <c r="I30880"/>
      <c r="K30880"/>
      <c r="L30880"/>
      <c r="M30880"/>
      <c r="N30880"/>
      <c r="O30880"/>
      <c r="P30880"/>
      <c r="S30880"/>
    </row>
    <row r="30881" spans="1:19" x14ac:dyDescent="0.3">
      <c r="A30881" s="25"/>
      <c r="B30881"/>
      <c r="C30881"/>
      <c r="D30881"/>
      <c r="E30881"/>
      <c r="F30881"/>
      <c r="G30881"/>
      <c r="H30881"/>
      <c r="I30881"/>
      <c r="K30881"/>
      <c r="L30881"/>
      <c r="M30881"/>
      <c r="N30881"/>
      <c r="O30881"/>
      <c r="P30881"/>
      <c r="S30881"/>
    </row>
    <row r="30882" spans="1:19" x14ac:dyDescent="0.3">
      <c r="A30882" s="25"/>
      <c r="B30882"/>
      <c r="C30882"/>
      <c r="D30882"/>
      <c r="E30882"/>
      <c r="F30882"/>
      <c r="G30882"/>
      <c r="H30882"/>
      <c r="I30882"/>
      <c r="K30882"/>
      <c r="L30882"/>
      <c r="M30882"/>
      <c r="N30882"/>
      <c r="O30882"/>
      <c r="P30882"/>
      <c r="S30882"/>
    </row>
    <row r="30883" spans="1:19" x14ac:dyDescent="0.3">
      <c r="A30883" s="25"/>
      <c r="B30883"/>
      <c r="C30883"/>
      <c r="D30883"/>
      <c r="E30883"/>
      <c r="F30883"/>
      <c r="G30883"/>
      <c r="H30883"/>
      <c r="I30883"/>
      <c r="K30883"/>
      <c r="L30883"/>
      <c r="M30883"/>
      <c r="N30883"/>
      <c r="O30883"/>
      <c r="P30883"/>
      <c r="S30883"/>
    </row>
    <row r="30884" spans="1:19" x14ac:dyDescent="0.3">
      <c r="A30884" s="25"/>
      <c r="B30884"/>
      <c r="C30884"/>
      <c r="D30884"/>
      <c r="E30884"/>
      <c r="F30884"/>
      <c r="G30884"/>
      <c r="H30884"/>
      <c r="I30884"/>
      <c r="K30884"/>
      <c r="L30884"/>
      <c r="M30884"/>
      <c r="N30884"/>
      <c r="O30884"/>
      <c r="P30884"/>
      <c r="S30884"/>
    </row>
    <row r="30885" spans="1:19" x14ac:dyDescent="0.3">
      <c r="A30885" s="25"/>
      <c r="B30885"/>
      <c r="C30885"/>
      <c r="D30885"/>
      <c r="E30885"/>
      <c r="F30885"/>
      <c r="G30885"/>
      <c r="H30885"/>
      <c r="I30885"/>
      <c r="K30885"/>
      <c r="L30885"/>
      <c r="M30885"/>
      <c r="N30885"/>
      <c r="O30885"/>
      <c r="P30885"/>
      <c r="S30885"/>
    </row>
    <row r="30886" spans="1:19" x14ac:dyDescent="0.3">
      <c r="A30886" s="25"/>
      <c r="B30886"/>
      <c r="C30886"/>
      <c r="D30886"/>
      <c r="E30886"/>
      <c r="F30886"/>
      <c r="G30886"/>
      <c r="H30886"/>
      <c r="I30886"/>
      <c r="K30886"/>
      <c r="L30886"/>
      <c r="M30886"/>
      <c r="N30886"/>
      <c r="O30886"/>
      <c r="P30886"/>
      <c r="S30886"/>
    </row>
    <row r="30887" spans="1:19" x14ac:dyDescent="0.3">
      <c r="A30887" s="25"/>
      <c r="B30887"/>
      <c r="C30887"/>
      <c r="D30887"/>
      <c r="E30887"/>
      <c r="F30887"/>
      <c r="G30887"/>
      <c r="H30887"/>
      <c r="I30887"/>
      <c r="K30887"/>
      <c r="L30887"/>
      <c r="M30887"/>
      <c r="N30887"/>
      <c r="O30887"/>
      <c r="P30887"/>
      <c r="S30887"/>
    </row>
    <row r="30888" spans="1:19" x14ac:dyDescent="0.3">
      <c r="A30888" s="25"/>
      <c r="B30888"/>
      <c r="C30888"/>
      <c r="D30888"/>
      <c r="E30888"/>
      <c r="F30888"/>
      <c r="G30888"/>
      <c r="H30888"/>
      <c r="I30888"/>
      <c r="K30888"/>
      <c r="L30888"/>
      <c r="M30888"/>
      <c r="N30888"/>
      <c r="O30888"/>
      <c r="P30888"/>
      <c r="S30888"/>
    </row>
    <row r="30889" spans="1:19" x14ac:dyDescent="0.3">
      <c r="A30889" s="25"/>
      <c r="B30889"/>
      <c r="C30889"/>
      <c r="D30889"/>
      <c r="E30889"/>
      <c r="F30889"/>
      <c r="G30889"/>
      <c r="H30889"/>
      <c r="I30889"/>
      <c r="K30889"/>
      <c r="L30889"/>
      <c r="M30889"/>
      <c r="N30889"/>
      <c r="O30889"/>
      <c r="P30889"/>
      <c r="S30889"/>
    </row>
    <row r="30890" spans="1:19" x14ac:dyDescent="0.3">
      <c r="A30890" s="25"/>
      <c r="B30890"/>
      <c r="C30890"/>
      <c r="D30890"/>
      <c r="E30890"/>
      <c r="F30890"/>
      <c r="G30890"/>
      <c r="H30890"/>
      <c r="I30890"/>
      <c r="K30890"/>
      <c r="L30890"/>
      <c r="M30890"/>
      <c r="N30890"/>
      <c r="O30890"/>
      <c r="P30890"/>
      <c r="S30890"/>
    </row>
    <row r="30891" spans="1:19" x14ac:dyDescent="0.3">
      <c r="A30891" s="25"/>
      <c r="B30891"/>
      <c r="C30891"/>
      <c r="D30891"/>
      <c r="E30891"/>
      <c r="F30891"/>
      <c r="G30891"/>
      <c r="H30891"/>
      <c r="I30891"/>
      <c r="K30891"/>
      <c r="L30891"/>
      <c r="M30891"/>
      <c r="N30891"/>
      <c r="O30891"/>
      <c r="P30891"/>
      <c r="S30891"/>
    </row>
    <row r="30892" spans="1:19" x14ac:dyDescent="0.3">
      <c r="A30892" s="25"/>
      <c r="B30892"/>
      <c r="C30892"/>
      <c r="D30892"/>
      <c r="E30892"/>
      <c r="F30892"/>
      <c r="G30892"/>
      <c r="H30892"/>
      <c r="I30892"/>
      <c r="K30892"/>
      <c r="L30892"/>
      <c r="M30892"/>
      <c r="N30892"/>
      <c r="O30892"/>
      <c r="P30892"/>
      <c r="S30892"/>
    </row>
    <row r="30893" spans="1:19" x14ac:dyDescent="0.3">
      <c r="A30893" s="25"/>
      <c r="B30893"/>
      <c r="C30893"/>
      <c r="D30893"/>
      <c r="E30893"/>
      <c r="F30893"/>
      <c r="G30893"/>
      <c r="H30893"/>
      <c r="I30893"/>
      <c r="K30893"/>
      <c r="L30893"/>
      <c r="M30893"/>
      <c r="N30893"/>
      <c r="O30893"/>
      <c r="P30893"/>
      <c r="S30893"/>
    </row>
    <row r="30894" spans="1:19" x14ac:dyDescent="0.3">
      <c r="A30894" s="25"/>
      <c r="B30894"/>
      <c r="C30894"/>
      <c r="D30894"/>
      <c r="E30894"/>
      <c r="F30894"/>
      <c r="G30894"/>
      <c r="H30894"/>
      <c r="I30894"/>
      <c r="K30894"/>
      <c r="L30894"/>
      <c r="M30894"/>
      <c r="N30894"/>
      <c r="O30894"/>
      <c r="P30894"/>
      <c r="S30894"/>
    </row>
    <row r="30895" spans="1:19" x14ac:dyDescent="0.3">
      <c r="A30895" s="25"/>
      <c r="B30895"/>
      <c r="C30895"/>
      <c r="D30895"/>
      <c r="E30895"/>
      <c r="F30895"/>
      <c r="G30895"/>
      <c r="H30895"/>
      <c r="I30895"/>
      <c r="K30895"/>
      <c r="L30895"/>
      <c r="M30895"/>
      <c r="N30895"/>
      <c r="O30895"/>
      <c r="P30895"/>
      <c r="S30895"/>
    </row>
    <row r="30896" spans="1:19" x14ac:dyDescent="0.3">
      <c r="A30896" s="25"/>
      <c r="B30896"/>
      <c r="C30896"/>
      <c r="D30896"/>
      <c r="E30896"/>
      <c r="F30896"/>
      <c r="G30896"/>
      <c r="H30896"/>
      <c r="I30896"/>
      <c r="K30896"/>
      <c r="L30896"/>
      <c r="M30896"/>
      <c r="N30896"/>
      <c r="O30896"/>
      <c r="P30896"/>
      <c r="S30896"/>
    </row>
    <row r="30897" spans="1:19" x14ac:dyDescent="0.3">
      <c r="A30897" s="25"/>
      <c r="B30897"/>
      <c r="C30897"/>
      <c r="D30897"/>
      <c r="E30897"/>
      <c r="F30897"/>
      <c r="G30897"/>
      <c r="H30897"/>
      <c r="I30897"/>
      <c r="K30897"/>
      <c r="L30897"/>
      <c r="M30897"/>
      <c r="N30897"/>
      <c r="O30897"/>
      <c r="P30897"/>
      <c r="S30897"/>
    </row>
    <row r="30898" spans="1:19" x14ac:dyDescent="0.3">
      <c r="A30898" s="25"/>
      <c r="B30898"/>
      <c r="C30898"/>
      <c r="D30898"/>
      <c r="E30898"/>
      <c r="F30898"/>
      <c r="G30898"/>
      <c r="H30898"/>
      <c r="I30898"/>
      <c r="K30898"/>
      <c r="L30898"/>
      <c r="M30898"/>
      <c r="N30898"/>
      <c r="O30898"/>
      <c r="P30898"/>
      <c r="S30898"/>
    </row>
    <row r="30899" spans="1:19" x14ac:dyDescent="0.3">
      <c r="A30899" s="25"/>
      <c r="B30899"/>
      <c r="C30899"/>
      <c r="D30899"/>
      <c r="E30899"/>
      <c r="F30899"/>
      <c r="G30899"/>
      <c r="H30899"/>
      <c r="I30899"/>
      <c r="K30899"/>
      <c r="L30899"/>
      <c r="M30899"/>
      <c r="N30899"/>
      <c r="O30899"/>
      <c r="P30899"/>
      <c r="S30899"/>
    </row>
    <row r="30900" spans="1:19" x14ac:dyDescent="0.3">
      <c r="A30900" s="25"/>
      <c r="B30900"/>
      <c r="C30900"/>
      <c r="D30900"/>
      <c r="E30900"/>
      <c r="F30900"/>
      <c r="G30900"/>
      <c r="H30900"/>
      <c r="I30900"/>
      <c r="K30900"/>
      <c r="L30900"/>
      <c r="M30900"/>
      <c r="N30900"/>
      <c r="O30900"/>
      <c r="P30900"/>
      <c r="S30900"/>
    </row>
    <row r="30901" spans="1:19" x14ac:dyDescent="0.3">
      <c r="A30901" s="25"/>
      <c r="B30901"/>
      <c r="C30901"/>
      <c r="D30901"/>
      <c r="E30901"/>
      <c r="F30901"/>
      <c r="G30901"/>
      <c r="H30901"/>
      <c r="I30901"/>
      <c r="K30901"/>
      <c r="L30901"/>
      <c r="M30901"/>
      <c r="N30901"/>
      <c r="O30901"/>
      <c r="P30901"/>
      <c r="S30901"/>
    </row>
    <row r="30902" spans="1:19" x14ac:dyDescent="0.3">
      <c r="A30902" s="25"/>
      <c r="B30902"/>
      <c r="C30902"/>
      <c r="D30902"/>
      <c r="E30902"/>
      <c r="F30902"/>
      <c r="G30902"/>
      <c r="H30902"/>
      <c r="I30902"/>
      <c r="K30902"/>
      <c r="L30902"/>
      <c r="M30902"/>
      <c r="N30902"/>
      <c r="O30902"/>
      <c r="P30902"/>
      <c r="S30902"/>
    </row>
    <row r="30903" spans="1:19" x14ac:dyDescent="0.3">
      <c r="A30903" s="25"/>
      <c r="B30903"/>
      <c r="C30903"/>
      <c r="D30903"/>
      <c r="E30903"/>
      <c r="F30903"/>
      <c r="G30903"/>
      <c r="H30903"/>
      <c r="I30903"/>
      <c r="K30903"/>
      <c r="L30903"/>
      <c r="M30903"/>
      <c r="N30903"/>
      <c r="O30903"/>
      <c r="P30903"/>
      <c r="S30903"/>
    </row>
    <row r="30904" spans="1:19" x14ac:dyDescent="0.3">
      <c r="A30904" s="25"/>
      <c r="B30904"/>
      <c r="C30904"/>
      <c r="D30904"/>
      <c r="E30904"/>
      <c r="F30904"/>
      <c r="G30904"/>
      <c r="H30904"/>
      <c r="I30904"/>
      <c r="K30904"/>
      <c r="L30904"/>
      <c r="M30904"/>
      <c r="N30904"/>
      <c r="O30904"/>
      <c r="P30904"/>
      <c r="S30904"/>
    </row>
    <row r="30905" spans="1:19" x14ac:dyDescent="0.3">
      <c r="A30905" s="25"/>
      <c r="B30905"/>
      <c r="C30905"/>
      <c r="D30905"/>
      <c r="E30905"/>
      <c r="F30905"/>
      <c r="G30905"/>
      <c r="H30905"/>
      <c r="I30905"/>
      <c r="K30905"/>
      <c r="L30905"/>
      <c r="M30905"/>
      <c r="N30905"/>
      <c r="O30905"/>
      <c r="P30905"/>
      <c r="S30905"/>
    </row>
    <row r="30906" spans="1:19" x14ac:dyDescent="0.3">
      <c r="A30906" s="25"/>
      <c r="B30906"/>
      <c r="C30906"/>
      <c r="D30906"/>
      <c r="E30906"/>
      <c r="F30906"/>
      <c r="G30906"/>
      <c r="H30906"/>
      <c r="I30906"/>
      <c r="K30906"/>
      <c r="L30906"/>
      <c r="M30906"/>
      <c r="N30906"/>
      <c r="O30906"/>
      <c r="P30906"/>
      <c r="S30906"/>
    </row>
    <row r="30907" spans="1:19" x14ac:dyDescent="0.3">
      <c r="A30907" s="25"/>
      <c r="B30907"/>
      <c r="C30907"/>
      <c r="D30907"/>
      <c r="E30907"/>
      <c r="F30907"/>
      <c r="G30907"/>
      <c r="H30907"/>
      <c r="I30907"/>
      <c r="K30907"/>
      <c r="L30907"/>
      <c r="M30907"/>
      <c r="N30907"/>
      <c r="O30907"/>
      <c r="P30907"/>
      <c r="S30907"/>
    </row>
    <row r="30908" spans="1:19" x14ac:dyDescent="0.3">
      <c r="A30908" s="25"/>
      <c r="B30908"/>
      <c r="C30908"/>
      <c r="D30908"/>
      <c r="E30908"/>
      <c r="F30908"/>
      <c r="G30908"/>
      <c r="H30908"/>
      <c r="I30908"/>
      <c r="K30908"/>
      <c r="L30908"/>
      <c r="M30908"/>
      <c r="N30908"/>
      <c r="O30908"/>
      <c r="P30908"/>
      <c r="S30908"/>
    </row>
    <row r="30909" spans="1:19" x14ac:dyDescent="0.3">
      <c r="A30909" s="25"/>
      <c r="B30909"/>
      <c r="C30909"/>
      <c r="D30909"/>
      <c r="E30909"/>
      <c r="F30909"/>
      <c r="G30909"/>
      <c r="H30909" s="26"/>
      <c r="I30909" s="26"/>
      <c r="K30909"/>
      <c r="L30909"/>
      <c r="M30909"/>
      <c r="N30909"/>
      <c r="O30909"/>
      <c r="P30909"/>
      <c r="S30909"/>
    </row>
    <row r="30910" spans="1:19" x14ac:dyDescent="0.3">
      <c r="A30910" s="25"/>
      <c r="B30910"/>
      <c r="C30910"/>
      <c r="D30910"/>
      <c r="E30910"/>
      <c r="F30910"/>
      <c r="G30910"/>
      <c r="H30910" s="26"/>
      <c r="I30910" s="26"/>
      <c r="K30910"/>
      <c r="L30910"/>
      <c r="M30910"/>
      <c r="N30910"/>
      <c r="O30910"/>
      <c r="P30910"/>
      <c r="S30910"/>
    </row>
    <row r="30911" spans="1:19" x14ac:dyDescent="0.3">
      <c r="A30911" s="25"/>
      <c r="B30911"/>
      <c r="C30911"/>
      <c r="D30911"/>
      <c r="E30911"/>
      <c r="F30911"/>
      <c r="G30911"/>
      <c r="H30911" s="26"/>
      <c r="I30911" s="26"/>
      <c r="K30911"/>
      <c r="L30911"/>
      <c r="M30911"/>
      <c r="N30911"/>
      <c r="O30911"/>
      <c r="P30911"/>
      <c r="S30911"/>
    </row>
    <row r="30912" spans="1:19" x14ac:dyDescent="0.3">
      <c r="A30912" s="25"/>
      <c r="B30912"/>
      <c r="C30912"/>
      <c r="D30912"/>
      <c r="E30912"/>
      <c r="F30912"/>
      <c r="G30912"/>
      <c r="H30912" s="26"/>
      <c r="I30912" s="26"/>
      <c r="K30912"/>
      <c r="L30912"/>
      <c r="M30912"/>
      <c r="N30912"/>
      <c r="O30912"/>
      <c r="P30912"/>
      <c r="S30912"/>
    </row>
    <row r="30913" spans="1:19" x14ac:dyDescent="0.3">
      <c r="A30913" s="25"/>
      <c r="B30913"/>
      <c r="C30913"/>
      <c r="D30913"/>
      <c r="E30913"/>
      <c r="F30913"/>
      <c r="G30913"/>
      <c r="H30913" s="26"/>
      <c r="I30913" s="26"/>
      <c r="K30913"/>
      <c r="L30913"/>
      <c r="M30913"/>
      <c r="N30913"/>
      <c r="O30913"/>
      <c r="P30913"/>
      <c r="S30913"/>
    </row>
    <row r="30914" spans="1:19" x14ac:dyDescent="0.3">
      <c r="A30914" s="25"/>
      <c r="B30914"/>
      <c r="C30914"/>
      <c r="D30914"/>
      <c r="E30914"/>
      <c r="F30914"/>
      <c r="G30914"/>
      <c r="H30914" s="26"/>
      <c r="I30914" s="26"/>
      <c r="K30914"/>
      <c r="L30914"/>
      <c r="M30914"/>
      <c r="N30914"/>
      <c r="O30914"/>
      <c r="P30914"/>
      <c r="S30914"/>
    </row>
    <row r="30915" spans="1:19" x14ac:dyDescent="0.3">
      <c r="A30915" s="25"/>
      <c r="B30915"/>
      <c r="C30915"/>
      <c r="D30915"/>
      <c r="E30915"/>
      <c r="F30915"/>
      <c r="G30915"/>
      <c r="H30915" s="26"/>
      <c r="I30915" s="26"/>
      <c r="K30915"/>
      <c r="L30915"/>
      <c r="M30915"/>
      <c r="N30915"/>
      <c r="O30915"/>
      <c r="P30915"/>
      <c r="S30915"/>
    </row>
    <row r="30916" spans="1:19" x14ac:dyDescent="0.3">
      <c r="A30916" s="25"/>
      <c r="B30916"/>
      <c r="C30916"/>
      <c r="D30916"/>
      <c r="E30916"/>
      <c r="F30916"/>
      <c r="G30916"/>
      <c r="H30916" s="26"/>
      <c r="I30916" s="26"/>
      <c r="K30916"/>
      <c r="L30916"/>
      <c r="M30916"/>
      <c r="N30916"/>
      <c r="O30916"/>
      <c r="P30916"/>
      <c r="S30916"/>
    </row>
    <row r="30917" spans="1:19" x14ac:dyDescent="0.3">
      <c r="A30917" s="25"/>
      <c r="B30917"/>
      <c r="C30917"/>
      <c r="D30917"/>
      <c r="E30917"/>
      <c r="F30917"/>
      <c r="G30917"/>
      <c r="H30917" s="14"/>
      <c r="I30917" s="14"/>
      <c r="K30917"/>
      <c r="L30917"/>
      <c r="M30917"/>
      <c r="N30917"/>
      <c r="O30917"/>
      <c r="P30917"/>
      <c r="S30917"/>
    </row>
    <row r="30918" spans="1:19" x14ac:dyDescent="0.3">
      <c r="A30918" s="25"/>
      <c r="B30918"/>
      <c r="C30918"/>
      <c r="D30918"/>
      <c r="E30918"/>
      <c r="F30918"/>
      <c r="G30918"/>
      <c r="H30918" s="14"/>
      <c r="I30918" s="14"/>
      <c r="K30918"/>
      <c r="L30918"/>
      <c r="M30918"/>
      <c r="N30918"/>
      <c r="O30918"/>
      <c r="P30918"/>
      <c r="S30918"/>
    </row>
    <row r="30919" spans="1:19" x14ac:dyDescent="0.3">
      <c r="A30919" s="25"/>
      <c r="B30919"/>
      <c r="C30919"/>
      <c r="D30919"/>
      <c r="E30919"/>
      <c r="F30919"/>
      <c r="G30919"/>
      <c r="H30919" s="26"/>
      <c r="I30919" s="26"/>
      <c r="K30919"/>
      <c r="L30919"/>
      <c r="M30919"/>
      <c r="N30919"/>
      <c r="O30919"/>
      <c r="P30919"/>
      <c r="S30919"/>
    </row>
    <row r="30920" spans="1:19" x14ac:dyDescent="0.3">
      <c r="A30920" s="25"/>
      <c r="B30920"/>
      <c r="C30920"/>
      <c r="D30920"/>
      <c r="E30920"/>
      <c r="F30920"/>
      <c r="G30920"/>
      <c r="H30920" s="26"/>
      <c r="I30920" s="26"/>
      <c r="K30920"/>
      <c r="L30920"/>
      <c r="M30920"/>
      <c r="N30920"/>
      <c r="O30920"/>
      <c r="P30920"/>
      <c r="S30920"/>
    </row>
    <row r="30921" spans="1:19" x14ac:dyDescent="0.3">
      <c r="A30921" s="25"/>
      <c r="B30921"/>
      <c r="C30921"/>
      <c r="D30921"/>
      <c r="E30921"/>
      <c r="F30921"/>
      <c r="G30921"/>
      <c r="H30921"/>
      <c r="I30921"/>
      <c r="K30921"/>
      <c r="L30921"/>
      <c r="M30921"/>
      <c r="N30921"/>
      <c r="O30921"/>
      <c r="P30921"/>
      <c r="S30921"/>
    </row>
    <row r="30922" spans="1:19" x14ac:dyDescent="0.3">
      <c r="A30922" s="25"/>
      <c r="B30922"/>
      <c r="C30922"/>
      <c r="D30922"/>
      <c r="E30922"/>
      <c r="F30922"/>
      <c r="G30922"/>
      <c r="H30922"/>
      <c r="I30922"/>
      <c r="K30922"/>
      <c r="L30922"/>
      <c r="M30922"/>
      <c r="N30922"/>
      <c r="O30922"/>
      <c r="P30922"/>
      <c r="S30922"/>
    </row>
    <row r="30923" spans="1:19" x14ac:dyDescent="0.3">
      <c r="A30923" s="25"/>
      <c r="B30923"/>
      <c r="C30923"/>
      <c r="D30923"/>
      <c r="E30923"/>
      <c r="F30923"/>
      <c r="G30923"/>
      <c r="H30923"/>
      <c r="I30923"/>
      <c r="K30923"/>
      <c r="L30923"/>
      <c r="M30923"/>
      <c r="N30923"/>
      <c r="O30923"/>
      <c r="P30923"/>
      <c r="S30923"/>
    </row>
    <row r="30924" spans="1:19" x14ac:dyDescent="0.3">
      <c r="A30924" s="25"/>
      <c r="B30924"/>
      <c r="C30924"/>
      <c r="D30924"/>
      <c r="E30924"/>
      <c r="F30924"/>
      <c r="G30924"/>
      <c r="H30924"/>
      <c r="I30924"/>
      <c r="K30924"/>
      <c r="L30924"/>
      <c r="M30924"/>
      <c r="N30924"/>
      <c r="O30924"/>
      <c r="P30924"/>
      <c r="S30924"/>
    </row>
    <row r="30925" spans="1:19" x14ac:dyDescent="0.3">
      <c r="A30925" s="25"/>
      <c r="B30925"/>
      <c r="C30925"/>
      <c r="D30925"/>
      <c r="E30925"/>
      <c r="F30925"/>
      <c r="G30925"/>
      <c r="H30925"/>
      <c r="I30925"/>
      <c r="K30925"/>
      <c r="L30925"/>
      <c r="M30925"/>
      <c r="N30925"/>
      <c r="O30925"/>
      <c r="P30925"/>
      <c r="S30925"/>
    </row>
    <row r="30926" spans="1:19" x14ac:dyDescent="0.3">
      <c r="A30926" s="25"/>
      <c r="B30926"/>
      <c r="C30926"/>
      <c r="D30926"/>
      <c r="E30926"/>
      <c r="F30926"/>
      <c r="G30926"/>
      <c r="H30926" s="14"/>
      <c r="I30926" s="14"/>
      <c r="K30926"/>
      <c r="L30926"/>
      <c r="M30926"/>
      <c r="N30926"/>
      <c r="O30926"/>
      <c r="P30926"/>
      <c r="S30926"/>
    </row>
    <row r="30927" spans="1:19" x14ac:dyDescent="0.3">
      <c r="A30927" s="25"/>
      <c r="B30927"/>
      <c r="C30927"/>
      <c r="D30927"/>
      <c r="E30927"/>
      <c r="F30927"/>
      <c r="G30927"/>
      <c r="H30927" s="14"/>
      <c r="I30927" s="14"/>
      <c r="K30927"/>
      <c r="L30927"/>
      <c r="M30927"/>
      <c r="N30927"/>
      <c r="O30927"/>
      <c r="P30927"/>
      <c r="S30927"/>
    </row>
    <row r="30928" spans="1:19" x14ac:dyDescent="0.3">
      <c r="A30928" s="25"/>
      <c r="B30928"/>
      <c r="C30928"/>
      <c r="D30928"/>
      <c r="E30928"/>
      <c r="F30928"/>
      <c r="G30928"/>
      <c r="H30928" s="14"/>
      <c r="I30928" s="14"/>
      <c r="K30928"/>
      <c r="L30928"/>
      <c r="M30928"/>
      <c r="N30928"/>
      <c r="O30928"/>
      <c r="P30928"/>
      <c r="S30928"/>
    </row>
    <row r="30929" spans="1:19" x14ac:dyDescent="0.3">
      <c r="A30929" s="25"/>
      <c r="B30929"/>
      <c r="C30929"/>
      <c r="D30929"/>
      <c r="E30929"/>
      <c r="F30929"/>
      <c r="G30929"/>
      <c r="H30929"/>
      <c r="I30929"/>
      <c r="K30929"/>
      <c r="L30929"/>
      <c r="M30929"/>
      <c r="N30929"/>
      <c r="O30929"/>
      <c r="P30929"/>
      <c r="S30929"/>
    </row>
    <row r="30930" spans="1:19" x14ac:dyDescent="0.3">
      <c r="A30930" s="25"/>
      <c r="B30930"/>
      <c r="C30930"/>
      <c r="D30930"/>
      <c r="E30930"/>
      <c r="F30930"/>
      <c r="G30930"/>
      <c r="H30930"/>
      <c r="I30930"/>
      <c r="K30930"/>
      <c r="L30930"/>
      <c r="M30930"/>
      <c r="N30930"/>
      <c r="O30930"/>
      <c r="P30930"/>
      <c r="S30930"/>
    </row>
    <row r="30931" spans="1:19" x14ac:dyDescent="0.3">
      <c r="A30931" s="25"/>
      <c r="B30931"/>
      <c r="C30931"/>
      <c r="D30931"/>
      <c r="E30931"/>
      <c r="F30931"/>
      <c r="G30931"/>
      <c r="H30931"/>
      <c r="I30931"/>
      <c r="K30931"/>
      <c r="L30931"/>
      <c r="M30931"/>
      <c r="N30931"/>
      <c r="O30931"/>
      <c r="P30931"/>
      <c r="S30931"/>
    </row>
    <row r="30932" spans="1:19" x14ac:dyDescent="0.3">
      <c r="A30932" s="25"/>
      <c r="B30932"/>
      <c r="C30932"/>
      <c r="D30932"/>
      <c r="E30932"/>
      <c r="F30932"/>
      <c r="G30932"/>
      <c r="H30932"/>
      <c r="I30932"/>
      <c r="K30932"/>
      <c r="L30932"/>
      <c r="M30932"/>
      <c r="N30932"/>
      <c r="O30932"/>
      <c r="P30932"/>
      <c r="S30932"/>
    </row>
    <row r="30933" spans="1:19" x14ac:dyDescent="0.3">
      <c r="A30933" s="25"/>
      <c r="B30933"/>
      <c r="C30933"/>
      <c r="D30933"/>
      <c r="E30933"/>
      <c r="F30933"/>
      <c r="G30933"/>
      <c r="H30933"/>
      <c r="I30933"/>
      <c r="K30933"/>
      <c r="L30933"/>
      <c r="M30933"/>
      <c r="N30933"/>
      <c r="O30933"/>
      <c r="P30933"/>
      <c r="S30933"/>
    </row>
    <row r="30934" spans="1:19" x14ac:dyDescent="0.3">
      <c r="A30934" s="25"/>
      <c r="B30934"/>
      <c r="C30934"/>
      <c r="D30934"/>
      <c r="E30934"/>
      <c r="F30934"/>
      <c r="G30934"/>
      <c r="H30934" s="14"/>
      <c r="I30934" s="14"/>
      <c r="K30934"/>
      <c r="L30934"/>
      <c r="M30934"/>
      <c r="N30934"/>
      <c r="O30934"/>
      <c r="P30934"/>
      <c r="S30934"/>
    </row>
    <row r="30935" spans="1:19" x14ac:dyDescent="0.3">
      <c r="A30935" s="25"/>
      <c r="B30935"/>
      <c r="C30935"/>
      <c r="D30935"/>
      <c r="E30935"/>
      <c r="F30935"/>
      <c r="G30935"/>
      <c r="H30935" s="14"/>
      <c r="I30935" s="14"/>
      <c r="K30935"/>
      <c r="L30935"/>
      <c r="M30935"/>
      <c r="N30935"/>
      <c r="O30935"/>
      <c r="P30935"/>
      <c r="S30935"/>
    </row>
    <row r="30936" spans="1:19" x14ac:dyDescent="0.3">
      <c r="A30936" s="25"/>
      <c r="B30936"/>
      <c r="C30936"/>
      <c r="D30936"/>
      <c r="E30936"/>
      <c r="F30936"/>
      <c r="G30936"/>
      <c r="H30936" s="14"/>
      <c r="I30936" s="14"/>
      <c r="K30936"/>
      <c r="L30936"/>
      <c r="M30936"/>
      <c r="N30936"/>
      <c r="O30936"/>
      <c r="P30936"/>
      <c r="S30936"/>
    </row>
    <row r="30937" spans="1:19" x14ac:dyDescent="0.3">
      <c r="A30937" s="25"/>
      <c r="B30937"/>
      <c r="C30937"/>
      <c r="D30937"/>
      <c r="E30937"/>
      <c r="F30937"/>
      <c r="G30937"/>
      <c r="H30937" s="14"/>
      <c r="I30937" s="14"/>
      <c r="K30937"/>
      <c r="L30937"/>
      <c r="M30937"/>
      <c r="N30937"/>
      <c r="O30937"/>
      <c r="P30937"/>
      <c r="S30937"/>
    </row>
    <row r="30938" spans="1:19" x14ac:dyDescent="0.3">
      <c r="A30938" s="25"/>
      <c r="B30938"/>
      <c r="C30938"/>
      <c r="D30938"/>
      <c r="E30938"/>
      <c r="F30938"/>
      <c r="G30938"/>
      <c r="H30938" s="14"/>
      <c r="I30938" s="14"/>
      <c r="K30938"/>
      <c r="L30938"/>
      <c r="M30938"/>
      <c r="N30938"/>
      <c r="O30938"/>
      <c r="P30938"/>
      <c r="S30938"/>
    </row>
    <row r="30939" spans="1:19" x14ac:dyDescent="0.3">
      <c r="A30939" s="25"/>
      <c r="B30939"/>
      <c r="C30939"/>
      <c r="D30939"/>
      <c r="E30939"/>
      <c r="F30939"/>
      <c r="G30939"/>
      <c r="H30939"/>
      <c r="I30939"/>
      <c r="K30939"/>
      <c r="L30939"/>
      <c r="M30939"/>
      <c r="N30939"/>
      <c r="O30939"/>
      <c r="P30939"/>
      <c r="S30939"/>
    </row>
    <row r="30940" spans="1:19" x14ac:dyDescent="0.3">
      <c r="A30940" s="25"/>
      <c r="B30940"/>
      <c r="C30940"/>
      <c r="D30940"/>
      <c r="E30940"/>
      <c r="F30940"/>
      <c r="G30940"/>
      <c r="H30940"/>
      <c r="I30940"/>
      <c r="K30940"/>
      <c r="L30940"/>
      <c r="M30940"/>
      <c r="N30940"/>
      <c r="O30940"/>
      <c r="P30940"/>
      <c r="S30940"/>
    </row>
    <row r="30941" spans="1:19" x14ac:dyDescent="0.3">
      <c r="A30941" s="25"/>
      <c r="B30941"/>
      <c r="C30941"/>
      <c r="D30941"/>
      <c r="E30941"/>
      <c r="F30941"/>
      <c r="G30941"/>
      <c r="H30941"/>
      <c r="I30941"/>
      <c r="K30941"/>
      <c r="L30941"/>
      <c r="M30941"/>
      <c r="N30941"/>
      <c r="O30941"/>
      <c r="P30941"/>
      <c r="S30941"/>
    </row>
    <row r="30942" spans="1:19" x14ac:dyDescent="0.3">
      <c r="A30942" s="25"/>
      <c r="B30942"/>
      <c r="C30942"/>
      <c r="D30942"/>
      <c r="E30942"/>
      <c r="F30942"/>
      <c r="G30942"/>
      <c r="H30942"/>
      <c r="I30942"/>
      <c r="K30942"/>
      <c r="L30942"/>
      <c r="M30942"/>
      <c r="N30942"/>
      <c r="O30942"/>
      <c r="P30942"/>
      <c r="S30942"/>
    </row>
    <row r="30943" spans="1:19" x14ac:dyDescent="0.3">
      <c r="A30943" s="25"/>
      <c r="B30943"/>
      <c r="C30943"/>
      <c r="D30943"/>
      <c r="E30943"/>
      <c r="F30943"/>
      <c r="G30943"/>
      <c r="H30943"/>
      <c r="I30943"/>
      <c r="K30943"/>
      <c r="L30943"/>
      <c r="M30943"/>
      <c r="N30943"/>
      <c r="O30943"/>
      <c r="P30943"/>
      <c r="S30943"/>
    </row>
    <row r="30944" spans="1:19" x14ac:dyDescent="0.3">
      <c r="A30944" s="25"/>
      <c r="B30944"/>
      <c r="C30944"/>
      <c r="D30944"/>
      <c r="E30944"/>
      <c r="F30944"/>
      <c r="G30944"/>
      <c r="H30944" s="14"/>
      <c r="I30944" s="14"/>
      <c r="K30944"/>
      <c r="L30944"/>
      <c r="M30944"/>
      <c r="N30944"/>
      <c r="O30944"/>
      <c r="P30944"/>
      <c r="S30944"/>
    </row>
    <row r="30945" spans="1:19" x14ac:dyDescent="0.3">
      <c r="A30945" s="25"/>
      <c r="B30945"/>
      <c r="C30945"/>
      <c r="D30945"/>
      <c r="E30945"/>
      <c r="F30945"/>
      <c r="G30945"/>
      <c r="H30945" s="14"/>
      <c r="I30945" s="14"/>
      <c r="K30945"/>
      <c r="L30945"/>
      <c r="M30945"/>
      <c r="N30945"/>
      <c r="O30945"/>
      <c r="P30945"/>
      <c r="S30945"/>
    </row>
    <row r="30946" spans="1:19" x14ac:dyDescent="0.3">
      <c r="A30946" s="25"/>
      <c r="B30946"/>
      <c r="C30946"/>
      <c r="D30946"/>
      <c r="E30946"/>
      <c r="F30946"/>
      <c r="G30946"/>
      <c r="H30946" s="14"/>
      <c r="I30946" s="14"/>
      <c r="K30946"/>
      <c r="L30946"/>
      <c r="M30946"/>
      <c r="N30946"/>
      <c r="O30946"/>
      <c r="P30946"/>
      <c r="S30946"/>
    </row>
    <row r="30947" spans="1:19" x14ac:dyDescent="0.3">
      <c r="A30947" s="25"/>
      <c r="B30947"/>
      <c r="C30947"/>
      <c r="D30947"/>
      <c r="E30947"/>
      <c r="F30947"/>
      <c r="G30947"/>
      <c r="H30947" s="14"/>
      <c r="I30947" s="14"/>
      <c r="K30947"/>
      <c r="L30947"/>
      <c r="M30947"/>
      <c r="N30947"/>
      <c r="O30947"/>
      <c r="P30947"/>
      <c r="S30947"/>
    </row>
    <row r="30948" spans="1:19" x14ac:dyDescent="0.3">
      <c r="A30948" s="25"/>
      <c r="B30948"/>
      <c r="C30948"/>
      <c r="D30948"/>
      <c r="E30948"/>
      <c r="F30948"/>
      <c r="G30948"/>
      <c r="H30948" s="14"/>
      <c r="I30948" s="14"/>
      <c r="K30948"/>
      <c r="L30948"/>
      <c r="M30948"/>
      <c r="N30948"/>
      <c r="O30948"/>
      <c r="P30948"/>
      <c r="S30948"/>
    </row>
    <row r="30949" spans="1:19" x14ac:dyDescent="0.3">
      <c r="A30949" s="25"/>
      <c r="B30949"/>
      <c r="C30949"/>
      <c r="D30949"/>
      <c r="E30949"/>
      <c r="F30949"/>
      <c r="G30949"/>
      <c r="H30949"/>
      <c r="I30949"/>
      <c r="K30949"/>
      <c r="L30949"/>
      <c r="M30949"/>
      <c r="N30949"/>
      <c r="O30949"/>
      <c r="P30949"/>
      <c r="S30949"/>
    </row>
    <row r="30950" spans="1:19" x14ac:dyDescent="0.3">
      <c r="A30950" s="25"/>
      <c r="B30950"/>
      <c r="C30950"/>
      <c r="D30950"/>
      <c r="E30950"/>
      <c r="F30950"/>
      <c r="G30950"/>
      <c r="H30950"/>
      <c r="I30950"/>
      <c r="K30950"/>
      <c r="L30950"/>
      <c r="M30950"/>
      <c r="N30950"/>
      <c r="O30950"/>
      <c r="P30950"/>
      <c r="S30950"/>
    </row>
    <row r="30951" spans="1:19" x14ac:dyDescent="0.3">
      <c r="A30951" s="25"/>
      <c r="B30951"/>
      <c r="C30951"/>
      <c r="D30951"/>
      <c r="E30951"/>
      <c r="F30951"/>
      <c r="G30951"/>
      <c r="H30951"/>
      <c r="I30951"/>
      <c r="K30951"/>
      <c r="L30951"/>
      <c r="M30951"/>
      <c r="N30951"/>
      <c r="O30951"/>
      <c r="P30951"/>
      <c r="S30951"/>
    </row>
    <row r="30952" spans="1:19" x14ac:dyDescent="0.3">
      <c r="A30952" s="25"/>
      <c r="B30952"/>
      <c r="C30952"/>
      <c r="D30952"/>
      <c r="E30952"/>
      <c r="F30952"/>
      <c r="G30952"/>
      <c r="H30952"/>
      <c r="I30952"/>
      <c r="K30952"/>
      <c r="L30952"/>
      <c r="M30952"/>
      <c r="N30952"/>
      <c r="O30952"/>
      <c r="P30952"/>
      <c r="S30952"/>
    </row>
    <row r="30953" spans="1:19" x14ac:dyDescent="0.3">
      <c r="A30953" s="25"/>
      <c r="B30953"/>
      <c r="C30953"/>
      <c r="D30953"/>
      <c r="E30953"/>
      <c r="F30953"/>
      <c r="G30953"/>
      <c r="H30953"/>
      <c r="I30953"/>
      <c r="K30953"/>
      <c r="L30953"/>
      <c r="M30953"/>
      <c r="N30953"/>
      <c r="O30953"/>
      <c r="P30953"/>
      <c r="S30953"/>
    </row>
    <row r="30954" spans="1:19" x14ac:dyDescent="0.3">
      <c r="A30954" s="25"/>
      <c r="B30954"/>
      <c r="C30954"/>
      <c r="D30954"/>
      <c r="E30954"/>
      <c r="F30954"/>
      <c r="G30954"/>
      <c r="H30954"/>
      <c r="I30954"/>
      <c r="K30954"/>
      <c r="L30954"/>
      <c r="M30954"/>
      <c r="N30954"/>
      <c r="O30954"/>
      <c r="P30954"/>
      <c r="S30954"/>
    </row>
    <row r="30955" spans="1:19" x14ac:dyDescent="0.3">
      <c r="A30955" s="25"/>
      <c r="B30955"/>
      <c r="C30955"/>
      <c r="D30955"/>
      <c r="E30955"/>
      <c r="F30955"/>
      <c r="G30955"/>
      <c r="H30955"/>
      <c r="I30955"/>
      <c r="K30955"/>
      <c r="L30955"/>
      <c r="M30955"/>
      <c r="N30955"/>
      <c r="O30955"/>
      <c r="P30955"/>
      <c r="S30955"/>
    </row>
    <row r="30956" spans="1:19" x14ac:dyDescent="0.3">
      <c r="A30956" s="25"/>
      <c r="B30956"/>
      <c r="C30956"/>
      <c r="D30956"/>
      <c r="E30956"/>
      <c r="F30956"/>
      <c r="G30956"/>
      <c r="H30956"/>
      <c r="I30956"/>
      <c r="K30956"/>
      <c r="L30956"/>
      <c r="M30956"/>
      <c r="N30956"/>
      <c r="O30956"/>
      <c r="P30956"/>
      <c r="S30956"/>
    </row>
    <row r="30957" spans="1:19" x14ac:dyDescent="0.3">
      <c r="A30957" s="25"/>
      <c r="B30957"/>
      <c r="C30957"/>
      <c r="D30957"/>
      <c r="E30957"/>
      <c r="F30957"/>
      <c r="G30957"/>
      <c r="H30957"/>
      <c r="I30957"/>
      <c r="K30957"/>
      <c r="L30957"/>
      <c r="M30957"/>
      <c r="N30957"/>
      <c r="O30957"/>
      <c r="P30957"/>
      <c r="S30957"/>
    </row>
    <row r="30958" spans="1:19" x14ac:dyDescent="0.3">
      <c r="A30958" s="25"/>
      <c r="B30958"/>
      <c r="C30958"/>
      <c r="D30958"/>
      <c r="E30958"/>
      <c r="F30958"/>
      <c r="G30958"/>
      <c r="H30958"/>
      <c r="I30958"/>
      <c r="K30958"/>
      <c r="L30958"/>
      <c r="M30958"/>
      <c r="N30958"/>
      <c r="O30958"/>
      <c r="P30958"/>
      <c r="S30958"/>
    </row>
    <row r="30959" spans="1:19" x14ac:dyDescent="0.3">
      <c r="A30959" s="25"/>
      <c r="B30959"/>
      <c r="C30959"/>
      <c r="D30959"/>
      <c r="E30959"/>
      <c r="F30959"/>
      <c r="G30959"/>
      <c r="H30959"/>
      <c r="I30959"/>
      <c r="K30959"/>
      <c r="L30959"/>
      <c r="M30959"/>
      <c r="N30959"/>
      <c r="O30959"/>
      <c r="P30959"/>
      <c r="S30959"/>
    </row>
    <row r="30960" spans="1:19" x14ac:dyDescent="0.3">
      <c r="A30960" s="25"/>
      <c r="B30960"/>
      <c r="C30960"/>
      <c r="D30960"/>
      <c r="E30960"/>
      <c r="F30960"/>
      <c r="G30960"/>
      <c r="H30960"/>
      <c r="I30960"/>
      <c r="K30960"/>
      <c r="L30960"/>
      <c r="M30960"/>
      <c r="N30960"/>
      <c r="O30960"/>
      <c r="P30960"/>
      <c r="S30960"/>
    </row>
    <row r="30961" spans="1:19" x14ac:dyDescent="0.3">
      <c r="A30961" s="25"/>
      <c r="B30961"/>
      <c r="C30961"/>
      <c r="D30961"/>
      <c r="E30961"/>
      <c r="F30961"/>
      <c r="G30961"/>
      <c r="H30961"/>
      <c r="I30961"/>
      <c r="K30961"/>
      <c r="L30961"/>
      <c r="M30961"/>
      <c r="N30961"/>
      <c r="O30961"/>
      <c r="P30961"/>
      <c r="S30961"/>
    </row>
    <row r="30962" spans="1:19" x14ac:dyDescent="0.3">
      <c r="A30962" s="25"/>
      <c r="B30962"/>
      <c r="C30962"/>
      <c r="D30962"/>
      <c r="E30962"/>
      <c r="F30962"/>
      <c r="G30962"/>
      <c r="H30962" s="14"/>
      <c r="I30962" s="14"/>
      <c r="K30962"/>
      <c r="L30962"/>
      <c r="M30962"/>
      <c r="N30962"/>
      <c r="O30962"/>
      <c r="P30962"/>
      <c r="S30962"/>
    </row>
    <row r="30963" spans="1:19" x14ac:dyDescent="0.3">
      <c r="A30963" s="25"/>
      <c r="B30963"/>
      <c r="C30963"/>
      <c r="D30963"/>
      <c r="E30963"/>
      <c r="F30963"/>
      <c r="G30963"/>
      <c r="H30963" s="14"/>
      <c r="I30963" s="14"/>
      <c r="K30963"/>
      <c r="L30963"/>
      <c r="M30963"/>
      <c r="N30963"/>
      <c r="O30963"/>
      <c r="P30963"/>
      <c r="S30963"/>
    </row>
    <row r="30964" spans="1:19" x14ac:dyDescent="0.3">
      <c r="A30964" s="25"/>
      <c r="B30964"/>
      <c r="C30964"/>
      <c r="D30964"/>
      <c r="E30964"/>
      <c r="F30964"/>
      <c r="G30964"/>
      <c r="H30964" s="14"/>
      <c r="I30964" s="14"/>
      <c r="K30964"/>
      <c r="L30964"/>
      <c r="M30964"/>
      <c r="N30964"/>
      <c r="O30964"/>
      <c r="P30964"/>
      <c r="S30964"/>
    </row>
    <row r="30965" spans="1:19" x14ac:dyDescent="0.3">
      <c r="A30965" s="25"/>
      <c r="B30965"/>
      <c r="C30965"/>
      <c r="D30965"/>
      <c r="E30965"/>
      <c r="F30965"/>
      <c r="G30965"/>
      <c r="H30965" s="14"/>
      <c r="I30965" s="14"/>
      <c r="K30965"/>
      <c r="L30965"/>
      <c r="M30965"/>
      <c r="N30965"/>
      <c r="O30965"/>
      <c r="P30965"/>
      <c r="S30965"/>
    </row>
    <row r="30966" spans="1:19" x14ac:dyDescent="0.3">
      <c r="A30966" s="25"/>
      <c r="B30966"/>
      <c r="C30966"/>
      <c r="D30966"/>
      <c r="E30966"/>
      <c r="F30966"/>
      <c r="G30966"/>
      <c r="H30966" s="14"/>
      <c r="I30966" s="14"/>
      <c r="K30966"/>
      <c r="L30966"/>
      <c r="M30966"/>
      <c r="N30966"/>
      <c r="O30966"/>
      <c r="P30966"/>
      <c r="S30966"/>
    </row>
    <row r="30967" spans="1:19" x14ac:dyDescent="0.3">
      <c r="A30967" s="25"/>
      <c r="B30967"/>
      <c r="C30967"/>
      <c r="D30967"/>
      <c r="E30967"/>
      <c r="F30967"/>
      <c r="G30967"/>
      <c r="H30967" s="14"/>
      <c r="I30967" s="14"/>
      <c r="K30967"/>
      <c r="L30967"/>
      <c r="M30967"/>
      <c r="N30967"/>
      <c r="O30967"/>
      <c r="P30967"/>
      <c r="S30967"/>
    </row>
    <row r="30968" spans="1:19" x14ac:dyDescent="0.3">
      <c r="A30968" s="25"/>
      <c r="B30968"/>
      <c r="C30968"/>
      <c r="D30968"/>
      <c r="E30968"/>
      <c r="F30968"/>
      <c r="G30968"/>
      <c r="H30968" s="14"/>
      <c r="I30968" s="14"/>
      <c r="K30968"/>
      <c r="L30968"/>
      <c r="M30968"/>
      <c r="N30968"/>
      <c r="O30968"/>
      <c r="P30968"/>
      <c r="S30968"/>
    </row>
    <row r="30969" spans="1:19" x14ac:dyDescent="0.3">
      <c r="A30969" s="25"/>
      <c r="B30969"/>
      <c r="C30969"/>
      <c r="D30969"/>
      <c r="E30969"/>
      <c r="F30969"/>
      <c r="G30969"/>
      <c r="H30969" s="14"/>
      <c r="I30969" s="14"/>
      <c r="K30969"/>
      <c r="L30969"/>
      <c r="M30969"/>
      <c r="N30969"/>
      <c r="O30969"/>
      <c r="P30969"/>
      <c r="S30969"/>
    </row>
    <row r="30970" spans="1:19" x14ac:dyDescent="0.3">
      <c r="A30970" s="25"/>
      <c r="B30970"/>
      <c r="C30970"/>
      <c r="D30970"/>
      <c r="E30970"/>
      <c r="F30970"/>
      <c r="G30970"/>
      <c r="H30970" s="14"/>
      <c r="I30970" s="14"/>
      <c r="K30970"/>
      <c r="L30970"/>
      <c r="M30970"/>
      <c r="N30970"/>
      <c r="O30970"/>
      <c r="P30970"/>
      <c r="S30970"/>
    </row>
    <row r="30971" spans="1:19" x14ac:dyDescent="0.3">
      <c r="A30971" s="25"/>
      <c r="B30971"/>
      <c r="C30971"/>
      <c r="D30971"/>
      <c r="E30971"/>
      <c r="F30971"/>
      <c r="G30971"/>
      <c r="H30971"/>
      <c r="I30971"/>
      <c r="K30971"/>
      <c r="L30971"/>
      <c r="M30971"/>
      <c r="N30971"/>
      <c r="O30971"/>
      <c r="P30971"/>
      <c r="S30971"/>
    </row>
    <row r="30972" spans="1:19" x14ac:dyDescent="0.3">
      <c r="A30972" s="25"/>
      <c r="B30972"/>
      <c r="C30972"/>
      <c r="D30972"/>
      <c r="E30972"/>
      <c r="F30972"/>
      <c r="G30972"/>
      <c r="H30972"/>
      <c r="I30972"/>
      <c r="K30972"/>
      <c r="L30972"/>
      <c r="M30972"/>
      <c r="N30972"/>
      <c r="O30972"/>
      <c r="P30972"/>
      <c r="S30972"/>
    </row>
    <row r="30973" spans="1:19" x14ac:dyDescent="0.3">
      <c r="A30973" s="25"/>
      <c r="B30973"/>
      <c r="C30973"/>
      <c r="D30973"/>
      <c r="E30973"/>
      <c r="F30973"/>
      <c r="G30973"/>
      <c r="H30973"/>
      <c r="I30973"/>
      <c r="K30973"/>
      <c r="L30973"/>
      <c r="M30973"/>
      <c r="N30973"/>
      <c r="O30973"/>
      <c r="P30973"/>
      <c r="S30973"/>
    </row>
    <row r="30974" spans="1:19" x14ac:dyDescent="0.3">
      <c r="A30974" s="25"/>
      <c r="B30974"/>
      <c r="C30974"/>
      <c r="D30974"/>
      <c r="E30974"/>
      <c r="F30974"/>
      <c r="G30974"/>
      <c r="H30974"/>
      <c r="I30974"/>
      <c r="K30974"/>
      <c r="L30974"/>
      <c r="M30974"/>
      <c r="N30974"/>
      <c r="O30974"/>
      <c r="P30974"/>
      <c r="S30974"/>
    </row>
    <row r="30975" spans="1:19" x14ac:dyDescent="0.3">
      <c r="A30975" s="25"/>
      <c r="B30975"/>
      <c r="C30975"/>
      <c r="D30975"/>
      <c r="E30975"/>
      <c r="F30975"/>
      <c r="G30975"/>
      <c r="H30975"/>
      <c r="I30975"/>
      <c r="K30975"/>
      <c r="L30975"/>
      <c r="M30975"/>
      <c r="N30975"/>
      <c r="O30975"/>
      <c r="P30975"/>
      <c r="S30975"/>
    </row>
    <row r="30976" spans="1:19" x14ac:dyDescent="0.3">
      <c r="A30976" s="25"/>
      <c r="B30976"/>
      <c r="C30976"/>
      <c r="D30976"/>
      <c r="E30976"/>
      <c r="F30976"/>
      <c r="G30976"/>
      <c r="H30976" s="14"/>
      <c r="I30976" s="14"/>
      <c r="K30976"/>
      <c r="L30976"/>
      <c r="M30976"/>
      <c r="N30976"/>
      <c r="O30976"/>
      <c r="P30976"/>
      <c r="S30976"/>
    </row>
    <row r="30977" spans="1:19" x14ac:dyDescent="0.3">
      <c r="A30977" s="25"/>
      <c r="B30977"/>
      <c r="C30977"/>
      <c r="D30977"/>
      <c r="E30977"/>
      <c r="F30977"/>
      <c r="G30977"/>
      <c r="H30977" s="14"/>
      <c r="I30977" s="14"/>
      <c r="K30977"/>
      <c r="L30977"/>
      <c r="M30977"/>
      <c r="N30977"/>
      <c r="O30977"/>
      <c r="P30977"/>
      <c r="S30977"/>
    </row>
    <row r="30978" spans="1:19" x14ac:dyDescent="0.3">
      <c r="A30978" s="25"/>
      <c r="B30978"/>
      <c r="C30978"/>
      <c r="D30978"/>
      <c r="E30978"/>
      <c r="F30978"/>
      <c r="G30978"/>
      <c r="H30978" s="14"/>
      <c r="I30978" s="14"/>
      <c r="K30978"/>
      <c r="L30978"/>
      <c r="M30978"/>
      <c r="N30978"/>
      <c r="O30978"/>
      <c r="P30978"/>
      <c r="S30978"/>
    </row>
    <row r="30979" spans="1:19" x14ac:dyDescent="0.3">
      <c r="A30979" s="25"/>
      <c r="B30979"/>
      <c r="C30979"/>
      <c r="D30979"/>
      <c r="E30979"/>
      <c r="F30979"/>
      <c r="G30979"/>
      <c r="H30979" s="14"/>
      <c r="I30979" s="14"/>
      <c r="K30979"/>
      <c r="L30979"/>
      <c r="M30979"/>
      <c r="N30979"/>
      <c r="O30979"/>
      <c r="P30979"/>
      <c r="S30979"/>
    </row>
    <row r="30980" spans="1:19" x14ac:dyDescent="0.3">
      <c r="A30980" s="25"/>
      <c r="B30980"/>
      <c r="C30980"/>
      <c r="D30980"/>
      <c r="E30980"/>
      <c r="F30980"/>
      <c r="G30980"/>
      <c r="H30980" s="14"/>
      <c r="I30980" s="14"/>
      <c r="K30980"/>
      <c r="L30980"/>
      <c r="M30980"/>
      <c r="N30980"/>
      <c r="O30980"/>
      <c r="P30980"/>
      <c r="S30980"/>
    </row>
    <row r="30981" spans="1:19" x14ac:dyDescent="0.3">
      <c r="A30981" s="25"/>
      <c r="B30981"/>
      <c r="C30981"/>
      <c r="D30981"/>
      <c r="E30981"/>
      <c r="F30981"/>
      <c r="G30981"/>
      <c r="H30981"/>
      <c r="I30981"/>
      <c r="K30981"/>
      <c r="L30981"/>
      <c r="M30981"/>
      <c r="N30981"/>
      <c r="O30981"/>
      <c r="P30981"/>
      <c r="S30981"/>
    </row>
    <row r="30982" spans="1:19" x14ac:dyDescent="0.3">
      <c r="A30982" s="25"/>
      <c r="B30982"/>
      <c r="C30982"/>
      <c r="D30982"/>
      <c r="E30982"/>
      <c r="F30982"/>
      <c r="G30982"/>
      <c r="H30982"/>
      <c r="I30982"/>
      <c r="K30982"/>
      <c r="L30982"/>
      <c r="M30982"/>
      <c r="N30982"/>
      <c r="O30982"/>
      <c r="P30982"/>
      <c r="S30982"/>
    </row>
    <row r="30983" spans="1:19" x14ac:dyDescent="0.3">
      <c r="A30983" s="25"/>
      <c r="B30983"/>
      <c r="C30983"/>
      <c r="D30983"/>
      <c r="E30983"/>
      <c r="F30983"/>
      <c r="G30983"/>
      <c r="H30983"/>
      <c r="I30983"/>
      <c r="K30983"/>
      <c r="L30983"/>
      <c r="M30983"/>
      <c r="N30983"/>
      <c r="O30983"/>
      <c r="P30983"/>
      <c r="S30983"/>
    </row>
    <row r="30984" spans="1:19" x14ac:dyDescent="0.3">
      <c r="A30984" s="25"/>
      <c r="B30984"/>
      <c r="C30984"/>
      <c r="D30984"/>
      <c r="E30984"/>
      <c r="F30984"/>
      <c r="G30984"/>
      <c r="H30984"/>
      <c r="I30984"/>
      <c r="K30984"/>
      <c r="L30984"/>
      <c r="M30984"/>
      <c r="N30984"/>
      <c r="O30984"/>
      <c r="P30984"/>
      <c r="S30984"/>
    </row>
    <row r="30985" spans="1:19" x14ac:dyDescent="0.3">
      <c r="A30985" s="25"/>
      <c r="B30985"/>
      <c r="C30985"/>
      <c r="D30985"/>
      <c r="E30985"/>
      <c r="F30985"/>
      <c r="G30985"/>
      <c r="H30985"/>
      <c r="I30985"/>
      <c r="K30985"/>
      <c r="L30985"/>
      <c r="M30985"/>
      <c r="N30985"/>
      <c r="O30985"/>
      <c r="P30985"/>
      <c r="S30985"/>
    </row>
    <row r="30986" spans="1:19" x14ac:dyDescent="0.3">
      <c r="A30986" s="25"/>
      <c r="B30986"/>
      <c r="C30986"/>
      <c r="D30986"/>
      <c r="E30986"/>
      <c r="F30986"/>
      <c r="G30986"/>
      <c r="H30986" s="14"/>
      <c r="I30986" s="14"/>
      <c r="K30986"/>
      <c r="L30986"/>
      <c r="M30986"/>
      <c r="N30986"/>
      <c r="O30986"/>
      <c r="P30986"/>
      <c r="S30986"/>
    </row>
    <row r="30987" spans="1:19" x14ac:dyDescent="0.3">
      <c r="A30987" s="25"/>
      <c r="B30987"/>
      <c r="C30987"/>
      <c r="D30987"/>
      <c r="E30987"/>
      <c r="F30987"/>
      <c r="G30987"/>
      <c r="H30987" s="14"/>
      <c r="I30987" s="14"/>
      <c r="K30987"/>
      <c r="L30987"/>
      <c r="M30987"/>
      <c r="N30987"/>
      <c r="O30987"/>
      <c r="P30987"/>
      <c r="S30987"/>
    </row>
    <row r="30988" spans="1:19" x14ac:dyDescent="0.3">
      <c r="A30988" s="25"/>
      <c r="B30988"/>
      <c r="C30988"/>
      <c r="D30988"/>
      <c r="E30988"/>
      <c r="F30988"/>
      <c r="G30988"/>
      <c r="H30988" s="14"/>
      <c r="I30988" s="14"/>
      <c r="K30988"/>
      <c r="L30988"/>
      <c r="M30988"/>
      <c r="N30988"/>
      <c r="O30988"/>
      <c r="P30988"/>
      <c r="S30988"/>
    </row>
    <row r="30989" spans="1:19" x14ac:dyDescent="0.3">
      <c r="A30989" s="25"/>
      <c r="B30989"/>
      <c r="C30989"/>
      <c r="D30989"/>
      <c r="E30989"/>
      <c r="F30989"/>
      <c r="G30989"/>
      <c r="H30989" s="14"/>
      <c r="I30989" s="14"/>
      <c r="K30989"/>
      <c r="L30989"/>
      <c r="M30989"/>
      <c r="N30989"/>
      <c r="O30989"/>
      <c r="P30989"/>
      <c r="S30989"/>
    </row>
    <row r="30990" spans="1:19" x14ac:dyDescent="0.3">
      <c r="A30990" s="25"/>
      <c r="B30990"/>
      <c r="C30990"/>
      <c r="D30990"/>
      <c r="E30990"/>
      <c r="F30990"/>
      <c r="G30990"/>
      <c r="H30990" s="14"/>
      <c r="I30990" s="14"/>
      <c r="K30990"/>
      <c r="L30990"/>
      <c r="M30990"/>
      <c r="N30990"/>
      <c r="O30990"/>
      <c r="P30990"/>
      <c r="S30990"/>
    </row>
    <row r="30991" spans="1:19" x14ac:dyDescent="0.3">
      <c r="A30991" s="25"/>
      <c r="B30991"/>
      <c r="C30991"/>
      <c r="D30991"/>
      <c r="E30991"/>
      <c r="F30991"/>
      <c r="G30991"/>
      <c r="H30991"/>
      <c r="I30991"/>
      <c r="K30991"/>
      <c r="L30991"/>
      <c r="M30991"/>
      <c r="N30991"/>
      <c r="O30991"/>
      <c r="P30991"/>
      <c r="S30991"/>
    </row>
    <row r="30992" spans="1:19" x14ac:dyDescent="0.3">
      <c r="A30992" s="25"/>
      <c r="B30992"/>
      <c r="C30992"/>
      <c r="D30992"/>
      <c r="E30992"/>
      <c r="F30992"/>
      <c r="G30992"/>
      <c r="H30992"/>
      <c r="I30992"/>
      <c r="K30992"/>
      <c r="L30992"/>
      <c r="M30992"/>
      <c r="N30992"/>
      <c r="O30992"/>
      <c r="P30992"/>
      <c r="S30992"/>
    </row>
    <row r="30993" spans="1:19" x14ac:dyDescent="0.3">
      <c r="A30993" s="25"/>
      <c r="B30993"/>
      <c r="C30993"/>
      <c r="D30993"/>
      <c r="E30993"/>
      <c r="F30993"/>
      <c r="G30993"/>
      <c r="H30993"/>
      <c r="I30993"/>
      <c r="K30993"/>
      <c r="L30993"/>
      <c r="M30993"/>
      <c r="N30993"/>
      <c r="O30993"/>
      <c r="P30993"/>
      <c r="S30993"/>
    </row>
    <row r="30994" spans="1:19" x14ac:dyDescent="0.3">
      <c r="A30994" s="25"/>
      <c r="B30994"/>
      <c r="C30994"/>
      <c r="D30994"/>
      <c r="E30994"/>
      <c r="F30994"/>
      <c r="G30994"/>
      <c r="H30994"/>
      <c r="I30994"/>
      <c r="K30994"/>
      <c r="L30994"/>
      <c r="M30994"/>
      <c r="N30994"/>
      <c r="O30994"/>
      <c r="P30994"/>
      <c r="S30994"/>
    </row>
    <row r="30995" spans="1:19" x14ac:dyDescent="0.3">
      <c r="A30995" s="25"/>
      <c r="B30995"/>
      <c r="C30995"/>
      <c r="D30995"/>
      <c r="E30995"/>
      <c r="F30995"/>
      <c r="G30995"/>
      <c r="H30995"/>
      <c r="I30995"/>
      <c r="K30995"/>
      <c r="L30995"/>
      <c r="M30995"/>
      <c r="N30995"/>
      <c r="O30995"/>
      <c r="P30995"/>
      <c r="S30995"/>
    </row>
    <row r="30996" spans="1:19" x14ac:dyDescent="0.3">
      <c r="A30996" s="25"/>
      <c r="B30996"/>
      <c r="C30996"/>
      <c r="D30996"/>
      <c r="E30996"/>
      <c r="F30996"/>
      <c r="G30996"/>
      <c r="H30996" s="14"/>
      <c r="I30996" s="14"/>
      <c r="K30996"/>
      <c r="L30996"/>
      <c r="M30996"/>
      <c r="N30996"/>
      <c r="O30996"/>
      <c r="P30996"/>
      <c r="S30996"/>
    </row>
    <row r="30997" spans="1:19" x14ac:dyDescent="0.3">
      <c r="A30997" s="25"/>
      <c r="B30997"/>
      <c r="C30997"/>
      <c r="D30997"/>
      <c r="E30997"/>
      <c r="F30997"/>
      <c r="G30997"/>
      <c r="H30997" s="14"/>
      <c r="I30997" s="14"/>
      <c r="K30997"/>
      <c r="L30997"/>
      <c r="M30997"/>
      <c r="N30997"/>
      <c r="O30997"/>
      <c r="P30997"/>
      <c r="S30997"/>
    </row>
    <row r="30998" spans="1:19" x14ac:dyDescent="0.3">
      <c r="A30998" s="25"/>
      <c r="B30998"/>
      <c r="C30998"/>
      <c r="D30998"/>
      <c r="E30998"/>
      <c r="F30998"/>
      <c r="G30998"/>
      <c r="H30998" s="14"/>
      <c r="I30998" s="14"/>
      <c r="K30998"/>
      <c r="L30998"/>
      <c r="M30998"/>
      <c r="N30998"/>
      <c r="O30998"/>
      <c r="P30998"/>
      <c r="S30998"/>
    </row>
    <row r="30999" spans="1:19" x14ac:dyDescent="0.3">
      <c r="A30999" s="25"/>
      <c r="B30999"/>
      <c r="C30999"/>
      <c r="D30999"/>
      <c r="E30999"/>
      <c r="F30999"/>
      <c r="G30999"/>
      <c r="H30999" s="14"/>
      <c r="I30999" s="14"/>
      <c r="K30999"/>
      <c r="L30999"/>
      <c r="M30999"/>
      <c r="N30999"/>
      <c r="O30999"/>
      <c r="P30999"/>
      <c r="S30999"/>
    </row>
    <row r="31000" spans="1:19" x14ac:dyDescent="0.3">
      <c r="A31000" s="25"/>
      <c r="B31000"/>
      <c r="C31000"/>
      <c r="D31000"/>
      <c r="E31000"/>
      <c r="F31000"/>
      <c r="G31000"/>
      <c r="H31000" s="14"/>
      <c r="I31000" s="14"/>
      <c r="K31000"/>
      <c r="L31000"/>
      <c r="M31000"/>
      <c r="N31000"/>
      <c r="O31000"/>
      <c r="P31000"/>
      <c r="S31000"/>
    </row>
    <row r="31001" spans="1:19" x14ac:dyDescent="0.3">
      <c r="A31001" s="25"/>
      <c r="B31001"/>
      <c r="C31001"/>
      <c r="D31001"/>
      <c r="E31001"/>
      <c r="F31001"/>
      <c r="G31001"/>
      <c r="H31001"/>
      <c r="I31001"/>
      <c r="K31001"/>
      <c r="L31001"/>
      <c r="M31001"/>
      <c r="N31001"/>
      <c r="O31001"/>
      <c r="P31001"/>
      <c r="S31001"/>
    </row>
    <row r="31002" spans="1:19" x14ac:dyDescent="0.3">
      <c r="A31002" s="25"/>
      <c r="B31002"/>
      <c r="C31002"/>
      <c r="D31002"/>
      <c r="E31002"/>
      <c r="F31002"/>
      <c r="G31002"/>
      <c r="H31002"/>
      <c r="I31002"/>
      <c r="K31002"/>
      <c r="L31002"/>
      <c r="M31002"/>
      <c r="N31002"/>
      <c r="O31002"/>
      <c r="P31002"/>
      <c r="S31002"/>
    </row>
    <row r="31003" spans="1:19" x14ac:dyDescent="0.3">
      <c r="A31003" s="25"/>
      <c r="B31003"/>
      <c r="C31003"/>
      <c r="D31003"/>
      <c r="E31003"/>
      <c r="F31003"/>
      <c r="G31003"/>
      <c r="H31003"/>
      <c r="I31003"/>
      <c r="K31003"/>
      <c r="L31003"/>
      <c r="M31003"/>
      <c r="N31003"/>
      <c r="O31003"/>
      <c r="P31003"/>
      <c r="S31003"/>
    </row>
    <row r="31004" spans="1:19" x14ac:dyDescent="0.3">
      <c r="A31004" s="25"/>
      <c r="B31004"/>
      <c r="C31004"/>
      <c r="D31004"/>
      <c r="E31004"/>
      <c r="F31004"/>
      <c r="G31004"/>
      <c r="H31004"/>
      <c r="I31004"/>
      <c r="K31004"/>
      <c r="L31004"/>
      <c r="M31004"/>
      <c r="N31004"/>
      <c r="O31004"/>
      <c r="P31004"/>
      <c r="S31004"/>
    </row>
    <row r="31005" spans="1:19" x14ac:dyDescent="0.3">
      <c r="A31005" s="25"/>
      <c r="B31005"/>
      <c r="C31005"/>
      <c r="D31005"/>
      <c r="E31005"/>
      <c r="F31005"/>
      <c r="G31005"/>
      <c r="H31005"/>
      <c r="I31005"/>
      <c r="K31005"/>
      <c r="L31005"/>
      <c r="M31005"/>
      <c r="N31005"/>
      <c r="O31005"/>
      <c r="P31005"/>
      <c r="S31005"/>
    </row>
    <row r="31006" spans="1:19" x14ac:dyDescent="0.3">
      <c r="A31006" s="25"/>
      <c r="B31006"/>
      <c r="C31006"/>
      <c r="D31006"/>
      <c r="E31006"/>
      <c r="F31006"/>
      <c r="G31006"/>
      <c r="H31006" s="14"/>
      <c r="I31006" s="14"/>
      <c r="K31006"/>
      <c r="L31006"/>
      <c r="M31006"/>
      <c r="N31006"/>
      <c r="O31006"/>
      <c r="P31006"/>
      <c r="S31006"/>
    </row>
    <row r="31007" spans="1:19" x14ac:dyDescent="0.3">
      <c r="A31007" s="25"/>
      <c r="B31007"/>
      <c r="C31007"/>
      <c r="D31007"/>
      <c r="E31007"/>
      <c r="F31007"/>
      <c r="G31007"/>
      <c r="H31007" s="14"/>
      <c r="I31007" s="14"/>
      <c r="K31007"/>
      <c r="L31007"/>
      <c r="M31007"/>
      <c r="N31007"/>
      <c r="O31007"/>
      <c r="P31007"/>
      <c r="S31007"/>
    </row>
    <row r="31008" spans="1:19" x14ac:dyDescent="0.3">
      <c r="A31008" s="25"/>
      <c r="B31008"/>
      <c r="C31008"/>
      <c r="D31008"/>
      <c r="E31008"/>
      <c r="F31008"/>
      <c r="G31008"/>
      <c r="H31008" s="14"/>
      <c r="I31008" s="14"/>
      <c r="K31008"/>
      <c r="L31008"/>
      <c r="M31008"/>
      <c r="N31008"/>
      <c r="O31008"/>
      <c r="P31008"/>
      <c r="S31008"/>
    </row>
    <row r="31009" spans="1:19" x14ac:dyDescent="0.3">
      <c r="A31009" s="25"/>
      <c r="B31009"/>
      <c r="C31009"/>
      <c r="D31009"/>
      <c r="E31009"/>
      <c r="F31009"/>
      <c r="G31009"/>
      <c r="H31009" s="14"/>
      <c r="I31009" s="14"/>
      <c r="K31009"/>
      <c r="L31009"/>
      <c r="M31009"/>
      <c r="N31009"/>
      <c r="O31009"/>
      <c r="P31009"/>
      <c r="S31009"/>
    </row>
    <row r="31010" spans="1:19" x14ac:dyDescent="0.3">
      <c r="A31010" s="25"/>
      <c r="B31010"/>
      <c r="C31010"/>
      <c r="D31010"/>
      <c r="E31010"/>
      <c r="F31010"/>
      <c r="G31010"/>
      <c r="H31010" s="14"/>
      <c r="I31010" s="14"/>
      <c r="K31010"/>
      <c r="L31010"/>
      <c r="M31010"/>
      <c r="N31010"/>
      <c r="O31010"/>
      <c r="P31010"/>
      <c r="S31010"/>
    </row>
    <row r="31011" spans="1:19" x14ac:dyDescent="0.3">
      <c r="A31011" s="25"/>
      <c r="B31011"/>
      <c r="C31011"/>
      <c r="D31011"/>
      <c r="E31011"/>
      <c r="F31011"/>
      <c r="G31011"/>
      <c r="H31011"/>
      <c r="I31011"/>
      <c r="K31011"/>
      <c r="L31011"/>
      <c r="M31011"/>
      <c r="N31011"/>
      <c r="O31011"/>
      <c r="P31011"/>
      <c r="S31011"/>
    </row>
    <row r="31012" spans="1:19" x14ac:dyDescent="0.3">
      <c r="A31012" s="25"/>
      <c r="B31012"/>
      <c r="C31012"/>
      <c r="D31012"/>
      <c r="E31012"/>
      <c r="F31012"/>
      <c r="G31012"/>
      <c r="H31012"/>
      <c r="I31012"/>
      <c r="K31012"/>
      <c r="L31012"/>
      <c r="M31012"/>
      <c r="N31012"/>
      <c r="O31012"/>
      <c r="P31012"/>
      <c r="S31012"/>
    </row>
    <row r="31013" spans="1:19" x14ac:dyDescent="0.3">
      <c r="A31013" s="25"/>
      <c r="B31013"/>
      <c r="C31013"/>
      <c r="D31013"/>
      <c r="E31013"/>
      <c r="F31013"/>
      <c r="G31013"/>
      <c r="H31013"/>
      <c r="I31013"/>
      <c r="K31013"/>
      <c r="L31013"/>
      <c r="M31013"/>
      <c r="N31013"/>
      <c r="O31013"/>
      <c r="P31013"/>
      <c r="S31013"/>
    </row>
    <row r="31014" spans="1:19" x14ac:dyDescent="0.3">
      <c r="A31014" s="25"/>
      <c r="B31014"/>
      <c r="C31014"/>
      <c r="D31014"/>
      <c r="E31014"/>
      <c r="F31014"/>
      <c r="G31014"/>
      <c r="H31014"/>
      <c r="I31014"/>
      <c r="K31014"/>
      <c r="L31014"/>
      <c r="M31014"/>
      <c r="N31014"/>
      <c r="O31014"/>
      <c r="P31014"/>
      <c r="S31014"/>
    </row>
    <row r="31015" spans="1:19" x14ac:dyDescent="0.3">
      <c r="A31015" s="25"/>
      <c r="B31015"/>
      <c r="C31015"/>
      <c r="D31015"/>
      <c r="E31015"/>
      <c r="F31015"/>
      <c r="G31015"/>
      <c r="H31015"/>
      <c r="I31015"/>
      <c r="K31015"/>
      <c r="L31015"/>
      <c r="M31015"/>
      <c r="N31015"/>
      <c r="O31015"/>
      <c r="P31015"/>
      <c r="S31015"/>
    </row>
    <row r="31016" spans="1:19" x14ac:dyDescent="0.3">
      <c r="A31016" s="25"/>
      <c r="B31016"/>
      <c r="C31016"/>
      <c r="D31016"/>
      <c r="E31016"/>
      <c r="F31016"/>
      <c r="G31016"/>
      <c r="H31016"/>
      <c r="I31016"/>
      <c r="K31016"/>
      <c r="L31016"/>
      <c r="M31016"/>
      <c r="N31016"/>
      <c r="O31016"/>
      <c r="P31016"/>
      <c r="S31016"/>
    </row>
    <row r="31017" spans="1:19" x14ac:dyDescent="0.3">
      <c r="A31017" s="25"/>
      <c r="B31017"/>
      <c r="C31017"/>
      <c r="D31017"/>
      <c r="E31017"/>
      <c r="F31017"/>
      <c r="G31017"/>
      <c r="H31017" s="14"/>
      <c r="I31017" s="14"/>
      <c r="K31017"/>
      <c r="L31017"/>
      <c r="M31017"/>
      <c r="N31017"/>
      <c r="O31017"/>
      <c r="P31017"/>
      <c r="S31017"/>
    </row>
    <row r="31018" spans="1:19" x14ac:dyDescent="0.3">
      <c r="A31018" s="25"/>
      <c r="B31018"/>
      <c r="C31018"/>
      <c r="D31018"/>
      <c r="E31018"/>
      <c r="F31018"/>
      <c r="G31018"/>
      <c r="H31018" s="14"/>
      <c r="I31018" s="14"/>
      <c r="K31018"/>
      <c r="L31018"/>
      <c r="M31018"/>
      <c r="N31018"/>
      <c r="O31018"/>
      <c r="P31018"/>
      <c r="S31018"/>
    </row>
    <row r="31019" spans="1:19" x14ac:dyDescent="0.3">
      <c r="A31019" s="25"/>
      <c r="B31019"/>
      <c r="C31019"/>
      <c r="D31019"/>
      <c r="E31019"/>
      <c r="F31019"/>
      <c r="G31019"/>
      <c r="H31019" s="14"/>
      <c r="I31019" s="14"/>
      <c r="K31019"/>
      <c r="L31019"/>
      <c r="M31019"/>
      <c r="N31019"/>
      <c r="O31019"/>
      <c r="P31019"/>
      <c r="S31019"/>
    </row>
    <row r="31020" spans="1:19" x14ac:dyDescent="0.3">
      <c r="A31020" s="25"/>
      <c r="B31020"/>
      <c r="C31020"/>
      <c r="D31020"/>
      <c r="E31020"/>
      <c r="F31020"/>
      <c r="G31020"/>
      <c r="H31020" s="14"/>
      <c r="I31020" s="14"/>
      <c r="K31020"/>
      <c r="L31020"/>
      <c r="M31020"/>
      <c r="N31020"/>
      <c r="O31020"/>
      <c r="P31020"/>
      <c r="S31020"/>
    </row>
    <row r="31021" spans="1:19" x14ac:dyDescent="0.3">
      <c r="A31021" s="25"/>
      <c r="B31021"/>
      <c r="C31021"/>
      <c r="D31021"/>
      <c r="E31021"/>
      <c r="F31021"/>
      <c r="G31021"/>
      <c r="H31021" s="14"/>
      <c r="I31021" s="14"/>
      <c r="K31021"/>
      <c r="L31021"/>
      <c r="M31021"/>
      <c r="N31021"/>
      <c r="O31021"/>
      <c r="P31021"/>
      <c r="S31021"/>
    </row>
    <row r="31022" spans="1:19" x14ac:dyDescent="0.3">
      <c r="A31022" s="25"/>
      <c r="B31022"/>
      <c r="C31022"/>
      <c r="D31022"/>
      <c r="E31022"/>
      <c r="F31022"/>
      <c r="G31022"/>
      <c r="H31022" s="14"/>
      <c r="I31022" s="14"/>
      <c r="K31022"/>
      <c r="L31022"/>
      <c r="M31022"/>
      <c r="N31022"/>
      <c r="O31022"/>
      <c r="P31022"/>
      <c r="S31022"/>
    </row>
    <row r="31023" spans="1:19" x14ac:dyDescent="0.3">
      <c r="A31023" s="25"/>
      <c r="B31023"/>
      <c r="C31023"/>
      <c r="D31023"/>
      <c r="E31023"/>
      <c r="F31023"/>
      <c r="G31023"/>
      <c r="H31023"/>
      <c r="I31023"/>
      <c r="K31023"/>
      <c r="L31023"/>
      <c r="M31023"/>
      <c r="N31023"/>
      <c r="O31023"/>
      <c r="P31023"/>
      <c r="S31023"/>
    </row>
    <row r="31024" spans="1:19" x14ac:dyDescent="0.3">
      <c r="A31024" s="25"/>
      <c r="B31024"/>
      <c r="C31024"/>
      <c r="D31024"/>
      <c r="E31024"/>
      <c r="F31024"/>
      <c r="G31024"/>
      <c r="H31024"/>
      <c r="I31024"/>
      <c r="K31024"/>
      <c r="L31024"/>
      <c r="M31024"/>
      <c r="N31024"/>
      <c r="O31024"/>
      <c r="P31024"/>
      <c r="S31024"/>
    </row>
    <row r="31025" spans="1:19" x14ac:dyDescent="0.3">
      <c r="A31025" s="25"/>
      <c r="B31025"/>
      <c r="C31025"/>
      <c r="D31025"/>
      <c r="E31025"/>
      <c r="F31025"/>
      <c r="G31025"/>
      <c r="H31025"/>
      <c r="I31025"/>
      <c r="K31025"/>
      <c r="L31025"/>
      <c r="M31025"/>
      <c r="N31025"/>
      <c r="O31025"/>
      <c r="P31025"/>
      <c r="S31025"/>
    </row>
    <row r="31026" spans="1:19" x14ac:dyDescent="0.3">
      <c r="A31026" s="25"/>
      <c r="B31026"/>
      <c r="C31026"/>
      <c r="D31026"/>
      <c r="E31026"/>
      <c r="F31026"/>
      <c r="G31026"/>
      <c r="H31026"/>
      <c r="I31026"/>
      <c r="K31026"/>
      <c r="L31026"/>
      <c r="M31026"/>
      <c r="N31026"/>
      <c r="O31026"/>
      <c r="P31026"/>
      <c r="S31026"/>
    </row>
    <row r="31027" spans="1:19" x14ac:dyDescent="0.3">
      <c r="A31027" s="25"/>
      <c r="B31027"/>
      <c r="C31027"/>
      <c r="D31027"/>
      <c r="E31027"/>
      <c r="F31027"/>
      <c r="G31027"/>
      <c r="H31027"/>
      <c r="I31027"/>
      <c r="K31027"/>
      <c r="L31027"/>
      <c r="M31027"/>
      <c r="N31027"/>
      <c r="O31027"/>
      <c r="P31027"/>
      <c r="S31027"/>
    </row>
    <row r="31028" spans="1:19" x14ac:dyDescent="0.3">
      <c r="A31028" s="25"/>
      <c r="B31028"/>
      <c r="C31028"/>
      <c r="D31028"/>
      <c r="E31028"/>
      <c r="F31028"/>
      <c r="G31028"/>
      <c r="H31028" s="14"/>
      <c r="I31028" s="14"/>
      <c r="K31028"/>
      <c r="L31028"/>
      <c r="M31028"/>
      <c r="N31028"/>
      <c r="O31028"/>
      <c r="P31028"/>
      <c r="S31028"/>
    </row>
    <row r="31029" spans="1:19" x14ac:dyDescent="0.3">
      <c r="A31029" s="25"/>
      <c r="B31029"/>
      <c r="C31029"/>
      <c r="D31029"/>
      <c r="E31029"/>
      <c r="F31029"/>
      <c r="G31029"/>
      <c r="H31029" s="14"/>
      <c r="I31029" s="14"/>
      <c r="K31029"/>
      <c r="L31029"/>
      <c r="M31029"/>
      <c r="N31029"/>
      <c r="O31029"/>
      <c r="P31029"/>
      <c r="S31029"/>
    </row>
    <row r="31030" spans="1:19" x14ac:dyDescent="0.3">
      <c r="A31030" s="25"/>
      <c r="B31030"/>
      <c r="C31030"/>
      <c r="D31030"/>
      <c r="E31030"/>
      <c r="F31030"/>
      <c r="G31030"/>
      <c r="H31030" s="14"/>
      <c r="I31030" s="14"/>
      <c r="K31030"/>
      <c r="L31030"/>
      <c r="M31030"/>
      <c r="N31030"/>
      <c r="O31030"/>
      <c r="P31030"/>
      <c r="S31030"/>
    </row>
    <row r="31031" spans="1:19" x14ac:dyDescent="0.3">
      <c r="A31031" s="25"/>
      <c r="B31031"/>
      <c r="C31031"/>
      <c r="D31031"/>
      <c r="E31031"/>
      <c r="F31031"/>
      <c r="G31031"/>
      <c r="H31031" s="14"/>
      <c r="I31031" s="14"/>
      <c r="K31031"/>
      <c r="L31031"/>
      <c r="M31031"/>
      <c r="N31031"/>
      <c r="O31031"/>
      <c r="P31031"/>
      <c r="S31031"/>
    </row>
    <row r="31032" spans="1:19" x14ac:dyDescent="0.3">
      <c r="A31032" s="25"/>
      <c r="B31032"/>
      <c r="C31032"/>
      <c r="D31032"/>
      <c r="E31032"/>
      <c r="F31032"/>
      <c r="G31032"/>
      <c r="H31032" s="14"/>
      <c r="I31032" s="14"/>
      <c r="K31032"/>
      <c r="L31032"/>
      <c r="M31032"/>
      <c r="N31032"/>
      <c r="O31032"/>
      <c r="P31032"/>
      <c r="S31032"/>
    </row>
    <row r="31033" spans="1:19" x14ac:dyDescent="0.3">
      <c r="A31033" s="25"/>
      <c r="B31033"/>
      <c r="C31033"/>
      <c r="D31033"/>
      <c r="E31033"/>
      <c r="F31033"/>
      <c r="G31033"/>
      <c r="H31033"/>
      <c r="I31033"/>
      <c r="K31033"/>
      <c r="L31033"/>
      <c r="M31033"/>
      <c r="N31033"/>
      <c r="O31033"/>
      <c r="P31033"/>
      <c r="S31033"/>
    </row>
    <row r="31034" spans="1:19" x14ac:dyDescent="0.3">
      <c r="A31034" s="25"/>
      <c r="B31034"/>
      <c r="C31034"/>
      <c r="D31034"/>
      <c r="E31034"/>
      <c r="F31034"/>
      <c r="G31034"/>
      <c r="H31034"/>
      <c r="I31034"/>
      <c r="K31034"/>
      <c r="L31034"/>
      <c r="M31034"/>
      <c r="N31034"/>
      <c r="O31034"/>
      <c r="P31034"/>
      <c r="S31034"/>
    </row>
    <row r="31035" spans="1:19" x14ac:dyDescent="0.3">
      <c r="A31035" s="25"/>
      <c r="B31035"/>
      <c r="C31035"/>
      <c r="D31035"/>
      <c r="E31035"/>
      <c r="F31035"/>
      <c r="G31035"/>
      <c r="H31035"/>
      <c r="I31035"/>
      <c r="K31035"/>
      <c r="L31035"/>
      <c r="M31035"/>
      <c r="N31035"/>
      <c r="O31035"/>
      <c r="P31035"/>
      <c r="S31035"/>
    </row>
    <row r="31036" spans="1:19" x14ac:dyDescent="0.3">
      <c r="A31036" s="25"/>
      <c r="B31036"/>
      <c r="C31036"/>
      <c r="D31036"/>
      <c r="E31036"/>
      <c r="F31036"/>
      <c r="G31036"/>
      <c r="H31036"/>
      <c r="I31036"/>
      <c r="K31036"/>
      <c r="L31036"/>
      <c r="M31036"/>
      <c r="N31036"/>
      <c r="O31036"/>
      <c r="P31036"/>
      <c r="S31036"/>
    </row>
    <row r="31037" spans="1:19" x14ac:dyDescent="0.3">
      <c r="A31037" s="25"/>
      <c r="B31037"/>
      <c r="C31037"/>
      <c r="D31037"/>
      <c r="E31037"/>
      <c r="F31037"/>
      <c r="G31037"/>
      <c r="H31037"/>
      <c r="I31037"/>
      <c r="K31037"/>
      <c r="L31037"/>
      <c r="M31037"/>
      <c r="N31037"/>
      <c r="O31037"/>
      <c r="P31037"/>
      <c r="S31037"/>
    </row>
    <row r="31038" spans="1:19" x14ac:dyDescent="0.3">
      <c r="A31038" s="25"/>
      <c r="B31038"/>
      <c r="C31038"/>
      <c r="D31038"/>
      <c r="E31038"/>
      <c r="F31038"/>
      <c r="G31038"/>
      <c r="H31038"/>
      <c r="I31038"/>
      <c r="K31038"/>
      <c r="L31038"/>
      <c r="M31038"/>
      <c r="N31038"/>
      <c r="O31038"/>
      <c r="P31038"/>
      <c r="S31038"/>
    </row>
    <row r="31039" spans="1:19" x14ac:dyDescent="0.3">
      <c r="A31039" s="25"/>
      <c r="B31039"/>
      <c r="C31039"/>
      <c r="D31039"/>
      <c r="E31039"/>
      <c r="F31039"/>
      <c r="G31039"/>
      <c r="H31039" s="14"/>
      <c r="I31039" s="14"/>
      <c r="K31039"/>
      <c r="L31039"/>
      <c r="M31039"/>
      <c r="N31039"/>
      <c r="O31039"/>
      <c r="P31039"/>
      <c r="S31039"/>
    </row>
    <row r="31040" spans="1:19" x14ac:dyDescent="0.3">
      <c r="A31040" s="25"/>
      <c r="B31040"/>
      <c r="C31040"/>
      <c r="D31040"/>
      <c r="E31040"/>
      <c r="F31040"/>
      <c r="G31040"/>
      <c r="H31040" s="14"/>
      <c r="I31040" s="14"/>
      <c r="K31040"/>
      <c r="L31040"/>
      <c r="M31040"/>
      <c r="N31040"/>
      <c r="O31040"/>
      <c r="P31040"/>
      <c r="S31040"/>
    </row>
    <row r="31041" spans="1:19" x14ac:dyDescent="0.3">
      <c r="A31041" s="25"/>
      <c r="B31041"/>
      <c r="C31041"/>
      <c r="D31041"/>
      <c r="E31041"/>
      <c r="F31041"/>
      <c r="G31041"/>
      <c r="H31041" s="14"/>
      <c r="I31041" s="14"/>
      <c r="K31041"/>
      <c r="L31041"/>
      <c r="M31041"/>
      <c r="N31041"/>
      <c r="O31041"/>
      <c r="P31041"/>
      <c r="S31041"/>
    </row>
    <row r="31042" spans="1:19" x14ac:dyDescent="0.3">
      <c r="A31042" s="25"/>
      <c r="B31042"/>
      <c r="C31042"/>
      <c r="D31042"/>
      <c r="E31042"/>
      <c r="F31042"/>
      <c r="G31042"/>
      <c r="H31042" s="14"/>
      <c r="I31042" s="14"/>
      <c r="K31042"/>
      <c r="L31042"/>
      <c r="M31042"/>
      <c r="N31042"/>
      <c r="O31042"/>
      <c r="P31042"/>
      <c r="S31042"/>
    </row>
    <row r="31043" spans="1:19" x14ac:dyDescent="0.3">
      <c r="A31043" s="25"/>
      <c r="B31043"/>
      <c r="C31043"/>
      <c r="D31043"/>
      <c r="E31043"/>
      <c r="F31043"/>
      <c r="G31043"/>
      <c r="H31043" s="14"/>
      <c r="I31043" s="14"/>
      <c r="K31043"/>
      <c r="L31043"/>
      <c r="M31043"/>
      <c r="N31043"/>
      <c r="O31043"/>
      <c r="P31043"/>
      <c r="S31043"/>
    </row>
    <row r="31044" spans="1:19" x14ac:dyDescent="0.3">
      <c r="A31044" s="25"/>
      <c r="B31044"/>
      <c r="C31044"/>
      <c r="D31044"/>
      <c r="E31044"/>
      <c r="F31044"/>
      <c r="G31044"/>
      <c r="H31044" s="14"/>
      <c r="I31044" s="14"/>
      <c r="K31044"/>
      <c r="L31044"/>
      <c r="M31044"/>
      <c r="N31044"/>
      <c r="O31044"/>
      <c r="P31044"/>
      <c r="S31044"/>
    </row>
    <row r="31045" spans="1:19" x14ac:dyDescent="0.3">
      <c r="A31045" s="25"/>
      <c r="B31045"/>
      <c r="C31045"/>
      <c r="D31045"/>
      <c r="E31045"/>
      <c r="F31045"/>
      <c r="G31045"/>
      <c r="H31045"/>
      <c r="I31045"/>
      <c r="K31045"/>
      <c r="L31045"/>
      <c r="M31045"/>
      <c r="N31045"/>
      <c r="O31045"/>
      <c r="P31045"/>
      <c r="S31045"/>
    </row>
    <row r="31046" spans="1:19" x14ac:dyDescent="0.3">
      <c r="A31046" s="25"/>
      <c r="B31046"/>
      <c r="C31046"/>
      <c r="D31046"/>
      <c r="E31046"/>
      <c r="F31046"/>
      <c r="G31046"/>
      <c r="H31046"/>
      <c r="I31046"/>
      <c r="K31046"/>
      <c r="L31046"/>
      <c r="M31046"/>
      <c r="N31046"/>
      <c r="O31046"/>
      <c r="P31046"/>
      <c r="S31046"/>
    </row>
    <row r="31047" spans="1:19" x14ac:dyDescent="0.3">
      <c r="A31047" s="25"/>
      <c r="B31047"/>
      <c r="C31047"/>
      <c r="D31047"/>
      <c r="E31047"/>
      <c r="F31047"/>
      <c r="G31047"/>
      <c r="H31047"/>
      <c r="I31047"/>
      <c r="K31047"/>
      <c r="L31047"/>
      <c r="M31047"/>
      <c r="N31047"/>
      <c r="O31047"/>
      <c r="P31047"/>
      <c r="S31047"/>
    </row>
    <row r="31048" spans="1:19" x14ac:dyDescent="0.3">
      <c r="A31048" s="25"/>
      <c r="B31048"/>
      <c r="C31048"/>
      <c r="D31048"/>
      <c r="E31048"/>
      <c r="F31048"/>
      <c r="G31048"/>
      <c r="H31048"/>
      <c r="I31048"/>
      <c r="K31048"/>
      <c r="L31048"/>
      <c r="M31048"/>
      <c r="N31048"/>
      <c r="O31048"/>
      <c r="P31048"/>
      <c r="S31048"/>
    </row>
    <row r="31049" spans="1:19" x14ac:dyDescent="0.3">
      <c r="A31049" s="25"/>
      <c r="B31049"/>
      <c r="C31049"/>
      <c r="D31049"/>
      <c r="E31049"/>
      <c r="F31049"/>
      <c r="G31049"/>
      <c r="H31049" s="14"/>
      <c r="I31049" s="14"/>
      <c r="K31049"/>
      <c r="L31049"/>
      <c r="M31049"/>
      <c r="N31049"/>
      <c r="O31049"/>
      <c r="P31049"/>
      <c r="S31049"/>
    </row>
    <row r="31050" spans="1:19" x14ac:dyDescent="0.3">
      <c r="A31050" s="25"/>
      <c r="B31050"/>
      <c r="C31050"/>
      <c r="D31050"/>
      <c r="E31050"/>
      <c r="F31050"/>
      <c r="G31050"/>
      <c r="H31050" s="14"/>
      <c r="I31050" s="14"/>
      <c r="K31050"/>
      <c r="L31050"/>
      <c r="M31050"/>
      <c r="N31050"/>
      <c r="O31050"/>
      <c r="P31050"/>
      <c r="S31050"/>
    </row>
    <row r="31051" spans="1:19" x14ac:dyDescent="0.3">
      <c r="A31051" s="25"/>
      <c r="B31051"/>
      <c r="C31051"/>
      <c r="D31051"/>
      <c r="E31051"/>
      <c r="F31051"/>
      <c r="G31051"/>
      <c r="H31051" s="14"/>
      <c r="I31051" s="14"/>
      <c r="K31051"/>
      <c r="L31051"/>
      <c r="M31051"/>
      <c r="N31051"/>
      <c r="O31051"/>
      <c r="P31051"/>
      <c r="S31051"/>
    </row>
    <row r="31052" spans="1:19" x14ac:dyDescent="0.3">
      <c r="A31052" s="25"/>
      <c r="B31052"/>
      <c r="C31052"/>
      <c r="D31052"/>
      <c r="E31052"/>
      <c r="F31052"/>
      <c r="G31052"/>
      <c r="H31052" s="14"/>
      <c r="I31052" s="14"/>
      <c r="K31052"/>
      <c r="L31052"/>
      <c r="M31052"/>
      <c r="N31052"/>
      <c r="O31052"/>
      <c r="P31052"/>
      <c r="S31052"/>
    </row>
    <row r="31053" spans="1:19" x14ac:dyDescent="0.3">
      <c r="A31053" s="25"/>
      <c r="B31053"/>
      <c r="C31053"/>
      <c r="D31053"/>
      <c r="E31053"/>
      <c r="F31053"/>
      <c r="G31053"/>
      <c r="H31053"/>
      <c r="I31053"/>
      <c r="K31053"/>
      <c r="L31053"/>
      <c r="M31053"/>
      <c r="N31053"/>
      <c r="O31053"/>
      <c r="P31053"/>
      <c r="S31053"/>
    </row>
    <row r="31054" spans="1:19" x14ac:dyDescent="0.3">
      <c r="A31054" s="25"/>
      <c r="B31054"/>
      <c r="C31054"/>
      <c r="D31054"/>
      <c r="E31054"/>
      <c r="F31054"/>
      <c r="G31054"/>
      <c r="H31054"/>
      <c r="I31054"/>
      <c r="K31054"/>
      <c r="L31054"/>
      <c r="M31054"/>
      <c r="N31054"/>
      <c r="O31054"/>
      <c r="P31054"/>
      <c r="S31054"/>
    </row>
    <row r="31055" spans="1:19" x14ac:dyDescent="0.3">
      <c r="A31055" s="25"/>
      <c r="B31055"/>
      <c r="C31055"/>
      <c r="D31055"/>
      <c r="E31055"/>
      <c r="F31055"/>
      <c r="G31055"/>
      <c r="H31055"/>
      <c r="I31055"/>
      <c r="K31055"/>
      <c r="L31055"/>
      <c r="M31055"/>
      <c r="N31055"/>
      <c r="O31055"/>
      <c r="P31055"/>
      <c r="S31055"/>
    </row>
    <row r="31056" spans="1:19" x14ac:dyDescent="0.3">
      <c r="A31056" s="25"/>
      <c r="B31056"/>
      <c r="C31056"/>
      <c r="D31056"/>
      <c r="E31056"/>
      <c r="F31056"/>
      <c r="G31056"/>
      <c r="H31056"/>
      <c r="I31056"/>
      <c r="K31056"/>
      <c r="L31056"/>
      <c r="M31056"/>
      <c r="N31056"/>
      <c r="O31056"/>
      <c r="P31056"/>
      <c r="S31056"/>
    </row>
    <row r="31057" spans="1:19" x14ac:dyDescent="0.3">
      <c r="A31057" s="25"/>
      <c r="B31057"/>
      <c r="C31057"/>
      <c r="D31057"/>
      <c r="E31057"/>
      <c r="F31057"/>
      <c r="G31057"/>
      <c r="H31057"/>
      <c r="I31057"/>
      <c r="K31057"/>
      <c r="L31057"/>
      <c r="M31057"/>
      <c r="N31057"/>
      <c r="O31057"/>
      <c r="P31057"/>
      <c r="S31057"/>
    </row>
    <row r="31058" spans="1:19" x14ac:dyDescent="0.3">
      <c r="A31058" s="25"/>
      <c r="B31058"/>
      <c r="C31058"/>
      <c r="D31058"/>
      <c r="E31058"/>
      <c r="F31058"/>
      <c r="G31058"/>
      <c r="H31058"/>
      <c r="I31058"/>
      <c r="K31058"/>
      <c r="L31058"/>
      <c r="M31058"/>
      <c r="N31058"/>
      <c r="O31058"/>
      <c r="P31058"/>
      <c r="S31058"/>
    </row>
    <row r="31059" spans="1:19" x14ac:dyDescent="0.3">
      <c r="A31059" s="25"/>
      <c r="B31059"/>
      <c r="C31059"/>
      <c r="D31059"/>
      <c r="E31059"/>
      <c r="F31059"/>
      <c r="G31059"/>
      <c r="H31059" s="14"/>
      <c r="I31059" s="14"/>
      <c r="K31059"/>
      <c r="L31059"/>
      <c r="M31059"/>
      <c r="N31059"/>
      <c r="O31059"/>
      <c r="P31059"/>
      <c r="S31059"/>
    </row>
    <row r="31060" spans="1:19" x14ac:dyDescent="0.3">
      <c r="A31060" s="25"/>
      <c r="B31060"/>
      <c r="C31060"/>
      <c r="D31060"/>
      <c r="E31060"/>
      <c r="F31060"/>
      <c r="G31060"/>
      <c r="H31060" s="14"/>
      <c r="I31060" s="14"/>
      <c r="K31060"/>
      <c r="L31060"/>
      <c r="M31060"/>
      <c r="N31060"/>
      <c r="O31060"/>
      <c r="P31060"/>
      <c r="S31060"/>
    </row>
    <row r="31061" spans="1:19" x14ac:dyDescent="0.3">
      <c r="A31061" s="25"/>
      <c r="B31061"/>
      <c r="C31061"/>
      <c r="D31061"/>
      <c r="E31061"/>
      <c r="F31061"/>
      <c r="G31061"/>
      <c r="H31061" s="14"/>
      <c r="I31061" s="14"/>
      <c r="K31061"/>
      <c r="L31061"/>
      <c r="M31061"/>
      <c r="N31061"/>
      <c r="O31061"/>
      <c r="P31061"/>
      <c r="S31061"/>
    </row>
    <row r="31062" spans="1:19" x14ac:dyDescent="0.3">
      <c r="A31062" s="25"/>
      <c r="B31062"/>
      <c r="C31062"/>
      <c r="D31062"/>
      <c r="E31062"/>
      <c r="F31062"/>
      <c r="G31062"/>
      <c r="H31062" s="14"/>
      <c r="I31062" s="14"/>
      <c r="K31062"/>
      <c r="L31062"/>
      <c r="M31062"/>
      <c r="N31062"/>
      <c r="O31062"/>
      <c r="P31062"/>
      <c r="S31062"/>
    </row>
    <row r="31063" spans="1:19" x14ac:dyDescent="0.3">
      <c r="A31063" s="25"/>
      <c r="B31063"/>
      <c r="C31063"/>
      <c r="D31063"/>
      <c r="E31063"/>
      <c r="F31063"/>
      <c r="G31063"/>
      <c r="H31063" s="14"/>
      <c r="I31063" s="14"/>
      <c r="K31063"/>
      <c r="L31063"/>
      <c r="M31063"/>
      <c r="N31063"/>
      <c r="O31063"/>
      <c r="P31063"/>
      <c r="S31063"/>
    </row>
    <row r="31064" spans="1:19" x14ac:dyDescent="0.3">
      <c r="A31064" s="25"/>
      <c r="B31064"/>
      <c r="C31064"/>
      <c r="D31064"/>
      <c r="E31064"/>
      <c r="F31064"/>
      <c r="G31064"/>
      <c r="H31064" s="14"/>
      <c r="I31064" s="14"/>
      <c r="K31064"/>
      <c r="L31064"/>
      <c r="M31064"/>
      <c r="N31064"/>
      <c r="O31064"/>
      <c r="P31064"/>
      <c r="S31064"/>
    </row>
    <row r="31065" spans="1:19" x14ac:dyDescent="0.3">
      <c r="A31065" s="25"/>
      <c r="B31065"/>
      <c r="C31065"/>
      <c r="D31065"/>
      <c r="E31065"/>
      <c r="F31065"/>
      <c r="G31065"/>
      <c r="H31065"/>
      <c r="I31065"/>
      <c r="K31065"/>
      <c r="L31065"/>
      <c r="M31065"/>
      <c r="N31065"/>
      <c r="O31065"/>
      <c r="P31065"/>
      <c r="S31065"/>
    </row>
    <row r="31066" spans="1:19" x14ac:dyDescent="0.3">
      <c r="A31066" s="25"/>
      <c r="B31066"/>
      <c r="C31066"/>
      <c r="D31066"/>
      <c r="E31066"/>
      <c r="F31066"/>
      <c r="G31066"/>
      <c r="H31066"/>
      <c r="I31066"/>
      <c r="K31066"/>
      <c r="L31066"/>
      <c r="M31066"/>
      <c r="N31066"/>
      <c r="O31066"/>
      <c r="P31066"/>
      <c r="S31066"/>
    </row>
    <row r="31067" spans="1:19" x14ac:dyDescent="0.3">
      <c r="A31067" s="25"/>
      <c r="B31067"/>
      <c r="C31067"/>
      <c r="D31067"/>
      <c r="E31067"/>
      <c r="F31067"/>
      <c r="G31067"/>
      <c r="H31067"/>
      <c r="I31067"/>
      <c r="K31067"/>
      <c r="L31067"/>
      <c r="M31067"/>
      <c r="N31067"/>
      <c r="O31067"/>
      <c r="P31067"/>
      <c r="S31067"/>
    </row>
    <row r="31068" spans="1:19" x14ac:dyDescent="0.3">
      <c r="A31068" s="25"/>
      <c r="B31068"/>
      <c r="C31068"/>
      <c r="D31068"/>
      <c r="E31068"/>
      <c r="F31068"/>
      <c r="G31068"/>
      <c r="H31068"/>
      <c r="I31068"/>
      <c r="K31068"/>
      <c r="L31068"/>
      <c r="M31068"/>
      <c r="N31068"/>
      <c r="O31068"/>
      <c r="P31068"/>
      <c r="S31068"/>
    </row>
    <row r="31069" spans="1:19" x14ac:dyDescent="0.3">
      <c r="A31069" s="25"/>
      <c r="B31069"/>
      <c r="C31069"/>
      <c r="D31069"/>
      <c r="E31069"/>
      <c r="F31069"/>
      <c r="G31069"/>
      <c r="H31069" s="14"/>
      <c r="I31069" s="14"/>
      <c r="K31069"/>
      <c r="L31069"/>
      <c r="M31069"/>
      <c r="N31069"/>
      <c r="O31069"/>
      <c r="P31069"/>
      <c r="S31069"/>
    </row>
    <row r="31070" spans="1:19" x14ac:dyDescent="0.3">
      <c r="A31070" s="25"/>
      <c r="B31070"/>
      <c r="C31070"/>
      <c r="D31070"/>
      <c r="E31070"/>
      <c r="F31070"/>
      <c r="G31070"/>
      <c r="H31070" s="14"/>
      <c r="I31070" s="14"/>
      <c r="K31070"/>
      <c r="L31070"/>
      <c r="M31070"/>
      <c r="N31070"/>
      <c r="O31070"/>
      <c r="P31070"/>
      <c r="S31070"/>
    </row>
    <row r="31071" spans="1:19" x14ac:dyDescent="0.3">
      <c r="A31071" s="25"/>
      <c r="B31071"/>
      <c r="C31071"/>
      <c r="D31071"/>
      <c r="E31071"/>
      <c r="F31071"/>
      <c r="G31071"/>
      <c r="H31071" s="14"/>
      <c r="I31071" s="14"/>
      <c r="K31071"/>
      <c r="L31071"/>
      <c r="M31071"/>
      <c r="N31071"/>
      <c r="O31071"/>
      <c r="P31071"/>
      <c r="S31071"/>
    </row>
    <row r="31072" spans="1:19" x14ac:dyDescent="0.3">
      <c r="A31072" s="25"/>
      <c r="B31072"/>
      <c r="C31072"/>
      <c r="D31072"/>
      <c r="E31072"/>
      <c r="F31072"/>
      <c r="G31072"/>
      <c r="H31072" s="14"/>
      <c r="I31072" s="14"/>
      <c r="K31072"/>
      <c r="L31072"/>
      <c r="M31072"/>
      <c r="N31072"/>
      <c r="O31072"/>
      <c r="P31072"/>
      <c r="S31072"/>
    </row>
    <row r="31073" spans="1:19" x14ac:dyDescent="0.3">
      <c r="A31073" s="25"/>
      <c r="B31073"/>
      <c r="C31073"/>
      <c r="D31073"/>
      <c r="E31073"/>
      <c r="F31073"/>
      <c r="G31073"/>
      <c r="H31073"/>
      <c r="I31073"/>
      <c r="K31073"/>
      <c r="L31073"/>
      <c r="M31073"/>
      <c r="N31073"/>
      <c r="O31073"/>
      <c r="P31073"/>
      <c r="S31073"/>
    </row>
    <row r="31074" spans="1:19" x14ac:dyDescent="0.3">
      <c r="A31074" s="25"/>
      <c r="B31074"/>
      <c r="C31074"/>
      <c r="D31074"/>
      <c r="E31074"/>
      <c r="F31074"/>
      <c r="G31074"/>
      <c r="H31074"/>
      <c r="I31074"/>
      <c r="K31074"/>
      <c r="L31074"/>
      <c r="M31074"/>
      <c r="N31074"/>
      <c r="O31074"/>
      <c r="P31074"/>
      <c r="S31074"/>
    </row>
    <row r="31075" spans="1:19" x14ac:dyDescent="0.3">
      <c r="A31075" s="25"/>
      <c r="B31075"/>
      <c r="C31075"/>
      <c r="D31075"/>
      <c r="E31075"/>
      <c r="F31075"/>
      <c r="G31075"/>
      <c r="H31075"/>
      <c r="I31075"/>
      <c r="K31075"/>
      <c r="L31075"/>
      <c r="M31075"/>
      <c r="N31075"/>
      <c r="O31075"/>
      <c r="P31075"/>
      <c r="S31075"/>
    </row>
    <row r="31076" spans="1:19" x14ac:dyDescent="0.3">
      <c r="A31076" s="25"/>
      <c r="B31076"/>
      <c r="C31076"/>
      <c r="D31076"/>
      <c r="E31076"/>
      <c r="F31076"/>
      <c r="G31076"/>
      <c r="H31076"/>
      <c r="I31076"/>
      <c r="K31076"/>
      <c r="L31076"/>
      <c r="M31076"/>
      <c r="N31076"/>
      <c r="O31076"/>
      <c r="P31076"/>
      <c r="S31076"/>
    </row>
    <row r="31077" spans="1:19" x14ac:dyDescent="0.3">
      <c r="A31077" s="25"/>
      <c r="B31077"/>
      <c r="C31077"/>
      <c r="D31077"/>
      <c r="E31077"/>
      <c r="F31077"/>
      <c r="G31077"/>
      <c r="H31077"/>
      <c r="I31077"/>
      <c r="K31077"/>
      <c r="L31077"/>
      <c r="M31077"/>
      <c r="N31077"/>
      <c r="O31077"/>
      <c r="P31077"/>
      <c r="S31077"/>
    </row>
    <row r="31078" spans="1:19" x14ac:dyDescent="0.3">
      <c r="A31078" s="25"/>
      <c r="B31078"/>
      <c r="C31078"/>
      <c r="D31078"/>
      <c r="E31078"/>
      <c r="F31078"/>
      <c r="G31078"/>
      <c r="H31078"/>
      <c r="I31078"/>
      <c r="K31078"/>
      <c r="L31078"/>
      <c r="M31078"/>
      <c r="N31078"/>
      <c r="O31078"/>
      <c r="P31078"/>
      <c r="S31078"/>
    </row>
    <row r="31079" spans="1:19" x14ac:dyDescent="0.3">
      <c r="A31079" s="25"/>
      <c r="B31079"/>
      <c r="C31079"/>
      <c r="D31079"/>
      <c r="E31079"/>
      <c r="F31079"/>
      <c r="G31079"/>
      <c r="H31079"/>
      <c r="I31079"/>
      <c r="K31079"/>
      <c r="L31079"/>
      <c r="M31079"/>
      <c r="N31079"/>
      <c r="O31079"/>
      <c r="P31079"/>
      <c r="S31079"/>
    </row>
    <row r="31080" spans="1:19" x14ac:dyDescent="0.3">
      <c r="A31080" s="25"/>
      <c r="B31080"/>
      <c r="C31080"/>
      <c r="D31080"/>
      <c r="E31080"/>
      <c r="F31080"/>
      <c r="G31080"/>
      <c r="H31080"/>
      <c r="I31080"/>
      <c r="K31080"/>
      <c r="L31080"/>
      <c r="M31080"/>
      <c r="N31080"/>
      <c r="O31080"/>
      <c r="P31080"/>
      <c r="S31080"/>
    </row>
    <row r="31081" spans="1:19" x14ac:dyDescent="0.3">
      <c r="A31081" s="25"/>
      <c r="B31081"/>
      <c r="C31081"/>
      <c r="D31081"/>
      <c r="E31081"/>
      <c r="F31081"/>
      <c r="G31081"/>
      <c r="H31081"/>
      <c r="I31081"/>
      <c r="K31081"/>
      <c r="L31081"/>
      <c r="M31081"/>
      <c r="N31081"/>
      <c r="O31081"/>
      <c r="P31081"/>
      <c r="S31081"/>
    </row>
    <row r="31082" spans="1:19" x14ac:dyDescent="0.3">
      <c r="A31082" s="25"/>
      <c r="B31082"/>
      <c r="C31082"/>
      <c r="D31082"/>
      <c r="E31082"/>
      <c r="F31082"/>
      <c r="G31082"/>
      <c r="H31082"/>
      <c r="I31082"/>
      <c r="K31082"/>
      <c r="L31082"/>
      <c r="M31082"/>
      <c r="N31082"/>
      <c r="O31082"/>
      <c r="P31082"/>
      <c r="S31082"/>
    </row>
    <row r="31083" spans="1:19" x14ac:dyDescent="0.3">
      <c r="A31083" s="25"/>
      <c r="B31083"/>
      <c r="C31083"/>
      <c r="D31083"/>
      <c r="E31083"/>
      <c r="F31083"/>
      <c r="G31083"/>
      <c r="H31083" s="14"/>
      <c r="I31083" s="14"/>
      <c r="K31083"/>
      <c r="L31083"/>
      <c r="M31083"/>
      <c r="N31083"/>
      <c r="O31083"/>
      <c r="P31083"/>
      <c r="S31083"/>
    </row>
    <row r="31084" spans="1:19" x14ac:dyDescent="0.3">
      <c r="A31084" s="25"/>
      <c r="B31084"/>
      <c r="C31084"/>
      <c r="D31084"/>
      <c r="E31084"/>
      <c r="F31084"/>
      <c r="G31084"/>
      <c r="H31084" s="14"/>
      <c r="I31084" s="14"/>
      <c r="K31084"/>
      <c r="L31084"/>
      <c r="M31084"/>
      <c r="N31084"/>
      <c r="O31084"/>
      <c r="P31084"/>
      <c r="S31084"/>
    </row>
    <row r="31085" spans="1:19" x14ac:dyDescent="0.3">
      <c r="A31085" s="25"/>
      <c r="B31085"/>
      <c r="C31085"/>
      <c r="D31085"/>
      <c r="E31085"/>
      <c r="F31085"/>
      <c r="G31085"/>
      <c r="H31085" s="14"/>
      <c r="I31085" s="14"/>
      <c r="K31085"/>
      <c r="L31085"/>
      <c r="M31085"/>
      <c r="N31085"/>
      <c r="O31085"/>
      <c r="P31085"/>
      <c r="S31085"/>
    </row>
    <row r="31086" spans="1:19" x14ac:dyDescent="0.3">
      <c r="A31086" s="25"/>
      <c r="B31086"/>
      <c r="C31086"/>
      <c r="D31086"/>
      <c r="E31086"/>
      <c r="F31086"/>
      <c r="G31086"/>
      <c r="H31086" s="14"/>
      <c r="I31086" s="14"/>
      <c r="K31086"/>
      <c r="L31086"/>
      <c r="M31086"/>
      <c r="N31086"/>
      <c r="O31086"/>
      <c r="P31086"/>
      <c r="S31086"/>
    </row>
    <row r="31087" spans="1:19" x14ac:dyDescent="0.3">
      <c r="A31087" s="25"/>
      <c r="B31087"/>
      <c r="C31087"/>
      <c r="D31087"/>
      <c r="E31087"/>
      <c r="F31087"/>
      <c r="G31087"/>
      <c r="H31087" s="14"/>
      <c r="I31087" s="14"/>
      <c r="K31087"/>
      <c r="L31087"/>
      <c r="M31087"/>
      <c r="N31087"/>
      <c r="O31087"/>
      <c r="P31087"/>
      <c r="S31087"/>
    </row>
    <row r="31088" spans="1:19" x14ac:dyDescent="0.3">
      <c r="A31088" s="25"/>
      <c r="B31088"/>
      <c r="C31088"/>
      <c r="D31088"/>
      <c r="E31088"/>
      <c r="F31088"/>
      <c r="G31088"/>
      <c r="H31088"/>
      <c r="I31088"/>
      <c r="K31088"/>
      <c r="L31088"/>
      <c r="M31088"/>
      <c r="N31088"/>
      <c r="O31088"/>
      <c r="P31088"/>
      <c r="S31088"/>
    </row>
    <row r="31089" spans="1:19" x14ac:dyDescent="0.3">
      <c r="A31089" s="25"/>
      <c r="B31089"/>
      <c r="C31089"/>
      <c r="D31089"/>
      <c r="E31089"/>
      <c r="F31089"/>
      <c r="G31089"/>
      <c r="H31089"/>
      <c r="I31089"/>
      <c r="K31089"/>
      <c r="L31089"/>
      <c r="M31089"/>
      <c r="N31089"/>
      <c r="O31089"/>
      <c r="P31089"/>
      <c r="S31089"/>
    </row>
    <row r="31090" spans="1:19" x14ac:dyDescent="0.3">
      <c r="A31090" s="25"/>
      <c r="B31090"/>
      <c r="C31090"/>
      <c r="D31090"/>
      <c r="E31090"/>
      <c r="F31090"/>
      <c r="G31090"/>
      <c r="H31090"/>
      <c r="I31090"/>
      <c r="K31090"/>
      <c r="L31090"/>
      <c r="M31090"/>
      <c r="N31090"/>
      <c r="O31090"/>
      <c r="P31090"/>
      <c r="S31090"/>
    </row>
    <row r="31091" spans="1:19" x14ac:dyDescent="0.3">
      <c r="A31091" s="25"/>
      <c r="B31091"/>
      <c r="C31091"/>
      <c r="D31091"/>
      <c r="E31091"/>
      <c r="F31091"/>
      <c r="G31091"/>
      <c r="H31091"/>
      <c r="I31091"/>
      <c r="K31091"/>
      <c r="L31091"/>
      <c r="M31091"/>
      <c r="N31091"/>
      <c r="O31091"/>
      <c r="P31091"/>
      <c r="S31091"/>
    </row>
    <row r="31092" spans="1:19" x14ac:dyDescent="0.3">
      <c r="A31092" s="25"/>
      <c r="B31092"/>
      <c r="C31092"/>
      <c r="D31092"/>
      <c r="E31092"/>
      <c r="F31092"/>
      <c r="G31092"/>
      <c r="H31092"/>
      <c r="I31092"/>
      <c r="K31092"/>
      <c r="L31092"/>
      <c r="M31092"/>
      <c r="N31092"/>
      <c r="O31092"/>
      <c r="P31092"/>
      <c r="S31092"/>
    </row>
    <row r="31093" spans="1:19" x14ac:dyDescent="0.3">
      <c r="A31093" s="25"/>
      <c r="B31093"/>
      <c r="C31093"/>
      <c r="D31093"/>
      <c r="E31093"/>
      <c r="F31093"/>
      <c r="G31093"/>
      <c r="H31093"/>
      <c r="I31093"/>
      <c r="K31093"/>
      <c r="L31093"/>
      <c r="M31093"/>
      <c r="N31093"/>
      <c r="O31093"/>
      <c r="P31093"/>
      <c r="S31093"/>
    </row>
    <row r="31094" spans="1:19" x14ac:dyDescent="0.3">
      <c r="A31094" s="25"/>
      <c r="B31094"/>
      <c r="C31094"/>
      <c r="D31094"/>
      <c r="E31094"/>
      <c r="F31094"/>
      <c r="G31094"/>
      <c r="H31094"/>
      <c r="I31094"/>
      <c r="K31094"/>
      <c r="L31094"/>
      <c r="M31094"/>
      <c r="N31094"/>
      <c r="O31094"/>
      <c r="P31094"/>
      <c r="S31094"/>
    </row>
    <row r="31095" spans="1:19" x14ac:dyDescent="0.3">
      <c r="A31095" s="25"/>
      <c r="B31095"/>
      <c r="C31095"/>
      <c r="D31095"/>
      <c r="E31095"/>
      <c r="F31095"/>
      <c r="G31095"/>
      <c r="H31095"/>
      <c r="I31095"/>
      <c r="K31095"/>
      <c r="L31095"/>
      <c r="M31095"/>
      <c r="N31095"/>
      <c r="O31095"/>
      <c r="P31095"/>
      <c r="S31095"/>
    </row>
    <row r="31096" spans="1:19" x14ac:dyDescent="0.3">
      <c r="A31096" s="25"/>
      <c r="B31096"/>
      <c r="C31096"/>
      <c r="D31096"/>
      <c r="E31096"/>
      <c r="F31096"/>
      <c r="G31096"/>
      <c r="H31096"/>
      <c r="I31096"/>
      <c r="K31096"/>
      <c r="L31096"/>
      <c r="M31096"/>
      <c r="N31096"/>
      <c r="O31096"/>
      <c r="P31096"/>
      <c r="S31096"/>
    </row>
    <row r="31097" spans="1:19" x14ac:dyDescent="0.3">
      <c r="A31097" s="25"/>
      <c r="B31097"/>
      <c r="C31097"/>
      <c r="D31097"/>
      <c r="E31097"/>
      <c r="F31097"/>
      <c r="G31097"/>
      <c r="H31097"/>
      <c r="I31097"/>
      <c r="K31097"/>
      <c r="L31097"/>
      <c r="M31097"/>
      <c r="N31097"/>
      <c r="O31097"/>
      <c r="P31097"/>
      <c r="S31097"/>
    </row>
    <row r="31098" spans="1:19" x14ac:dyDescent="0.3">
      <c r="A31098" s="25"/>
      <c r="B31098"/>
      <c r="C31098"/>
      <c r="D31098"/>
      <c r="E31098"/>
      <c r="F31098"/>
      <c r="G31098"/>
      <c r="H31098"/>
      <c r="I31098"/>
      <c r="K31098"/>
      <c r="L31098"/>
      <c r="M31098"/>
      <c r="N31098"/>
      <c r="O31098"/>
      <c r="P31098"/>
      <c r="S31098"/>
    </row>
    <row r="31099" spans="1:19" x14ac:dyDescent="0.3">
      <c r="A31099" s="25"/>
      <c r="B31099"/>
      <c r="C31099"/>
      <c r="D31099"/>
      <c r="E31099"/>
      <c r="F31099"/>
      <c r="G31099"/>
      <c r="H31099" s="14"/>
      <c r="I31099" s="14"/>
      <c r="K31099"/>
      <c r="L31099"/>
      <c r="M31099"/>
      <c r="N31099"/>
      <c r="O31099"/>
      <c r="P31099"/>
      <c r="S31099"/>
    </row>
    <row r="31100" spans="1:19" x14ac:dyDescent="0.3">
      <c r="A31100" s="25"/>
      <c r="B31100"/>
      <c r="C31100"/>
      <c r="D31100"/>
      <c r="E31100"/>
      <c r="F31100"/>
      <c r="G31100"/>
      <c r="H31100" s="14"/>
      <c r="I31100" s="14"/>
      <c r="K31100"/>
      <c r="L31100"/>
      <c r="M31100"/>
      <c r="N31100"/>
      <c r="O31100"/>
      <c r="P31100"/>
      <c r="S31100"/>
    </row>
    <row r="31101" spans="1:19" x14ac:dyDescent="0.3">
      <c r="A31101" s="25"/>
      <c r="B31101"/>
      <c r="C31101"/>
      <c r="D31101"/>
      <c r="E31101"/>
      <c r="F31101"/>
      <c r="G31101"/>
      <c r="H31101" s="14"/>
      <c r="I31101" s="14"/>
      <c r="K31101"/>
      <c r="L31101"/>
      <c r="M31101"/>
      <c r="N31101"/>
      <c r="O31101"/>
      <c r="P31101"/>
      <c r="S31101"/>
    </row>
    <row r="31102" spans="1:19" x14ac:dyDescent="0.3">
      <c r="A31102" s="25"/>
      <c r="B31102"/>
      <c r="C31102"/>
      <c r="D31102"/>
      <c r="E31102"/>
      <c r="F31102"/>
      <c r="G31102"/>
      <c r="H31102"/>
      <c r="I31102"/>
      <c r="K31102"/>
      <c r="L31102"/>
      <c r="M31102"/>
      <c r="N31102"/>
      <c r="O31102"/>
      <c r="P31102"/>
      <c r="S31102"/>
    </row>
    <row r="31103" spans="1:19" x14ac:dyDescent="0.3">
      <c r="A31103" s="25"/>
      <c r="B31103"/>
      <c r="C31103"/>
      <c r="D31103"/>
      <c r="E31103"/>
      <c r="F31103"/>
      <c r="G31103"/>
      <c r="H31103"/>
      <c r="I31103"/>
      <c r="K31103"/>
      <c r="L31103"/>
      <c r="M31103"/>
      <c r="N31103"/>
      <c r="O31103"/>
      <c r="P31103"/>
      <c r="S31103"/>
    </row>
    <row r="31104" spans="1:19" x14ac:dyDescent="0.3">
      <c r="A31104" s="25"/>
      <c r="B31104"/>
      <c r="C31104"/>
      <c r="D31104"/>
      <c r="E31104"/>
      <c r="F31104"/>
      <c r="G31104"/>
      <c r="H31104"/>
      <c r="I31104"/>
      <c r="K31104"/>
      <c r="L31104"/>
      <c r="M31104"/>
      <c r="N31104"/>
      <c r="O31104"/>
      <c r="P31104"/>
      <c r="S31104"/>
    </row>
    <row r="31105" spans="1:19" x14ac:dyDescent="0.3">
      <c r="A31105" s="25"/>
      <c r="B31105"/>
      <c r="C31105"/>
      <c r="D31105"/>
      <c r="E31105"/>
      <c r="F31105"/>
      <c r="G31105"/>
      <c r="H31105"/>
      <c r="I31105"/>
      <c r="K31105"/>
      <c r="L31105"/>
      <c r="M31105"/>
      <c r="N31105"/>
      <c r="O31105"/>
      <c r="P31105"/>
      <c r="S31105"/>
    </row>
    <row r="31106" spans="1:19" x14ac:dyDescent="0.3">
      <c r="A31106" s="25"/>
      <c r="B31106"/>
      <c r="C31106"/>
      <c r="D31106"/>
      <c r="E31106"/>
      <c r="F31106"/>
      <c r="G31106"/>
      <c r="H31106"/>
      <c r="I31106"/>
      <c r="K31106"/>
      <c r="L31106"/>
      <c r="M31106"/>
      <c r="N31106"/>
      <c r="O31106"/>
      <c r="P31106"/>
      <c r="S31106"/>
    </row>
    <row r="31107" spans="1:19" x14ac:dyDescent="0.3">
      <c r="A31107" s="25"/>
      <c r="B31107"/>
      <c r="C31107"/>
      <c r="D31107"/>
      <c r="E31107"/>
      <c r="F31107"/>
      <c r="G31107"/>
      <c r="H31107"/>
      <c r="I31107"/>
      <c r="K31107"/>
      <c r="L31107"/>
      <c r="M31107"/>
      <c r="N31107"/>
      <c r="O31107"/>
      <c r="P31107"/>
      <c r="S31107"/>
    </row>
    <row r="31108" spans="1:19" x14ac:dyDescent="0.3">
      <c r="A31108" s="25"/>
      <c r="B31108"/>
      <c r="C31108"/>
      <c r="D31108"/>
      <c r="E31108"/>
      <c r="F31108"/>
      <c r="G31108"/>
      <c r="H31108"/>
      <c r="I31108"/>
      <c r="K31108"/>
      <c r="L31108"/>
      <c r="M31108"/>
      <c r="N31108"/>
      <c r="O31108"/>
      <c r="P31108"/>
      <c r="S31108"/>
    </row>
    <row r="31109" spans="1:19" x14ac:dyDescent="0.3">
      <c r="A31109" s="25"/>
      <c r="B31109"/>
      <c r="C31109"/>
      <c r="D31109"/>
      <c r="E31109"/>
      <c r="F31109"/>
      <c r="G31109"/>
      <c r="H31109"/>
      <c r="I31109"/>
      <c r="K31109"/>
      <c r="L31109"/>
      <c r="M31109"/>
      <c r="N31109"/>
      <c r="O31109"/>
      <c r="P31109"/>
      <c r="S31109"/>
    </row>
    <row r="31110" spans="1:19" x14ac:dyDescent="0.3">
      <c r="A31110" s="25"/>
      <c r="B31110"/>
      <c r="C31110"/>
      <c r="D31110"/>
      <c r="E31110"/>
      <c r="F31110"/>
      <c r="G31110"/>
      <c r="H31110"/>
      <c r="I31110"/>
      <c r="K31110"/>
      <c r="L31110"/>
      <c r="M31110"/>
      <c r="N31110"/>
      <c r="O31110"/>
      <c r="P31110"/>
      <c r="S31110"/>
    </row>
    <row r="31111" spans="1:19" x14ac:dyDescent="0.3">
      <c r="A31111" s="25"/>
      <c r="B31111"/>
      <c r="C31111"/>
      <c r="D31111"/>
      <c r="E31111"/>
      <c r="F31111"/>
      <c r="G31111"/>
      <c r="H31111"/>
      <c r="I31111"/>
      <c r="K31111"/>
      <c r="L31111"/>
      <c r="M31111"/>
      <c r="N31111"/>
      <c r="O31111"/>
      <c r="P31111"/>
      <c r="S31111"/>
    </row>
    <row r="31112" spans="1:19" x14ac:dyDescent="0.3">
      <c r="A31112" s="25"/>
      <c r="B31112"/>
      <c r="C31112"/>
      <c r="D31112"/>
      <c r="E31112"/>
      <c r="F31112"/>
      <c r="G31112"/>
      <c r="H31112" s="14"/>
      <c r="I31112" s="14"/>
      <c r="K31112"/>
      <c r="L31112"/>
      <c r="M31112"/>
      <c r="N31112"/>
      <c r="O31112"/>
      <c r="P31112"/>
      <c r="S31112"/>
    </row>
    <row r="31113" spans="1:19" x14ac:dyDescent="0.3">
      <c r="A31113" s="25"/>
      <c r="B31113"/>
      <c r="C31113"/>
      <c r="D31113"/>
      <c r="E31113"/>
      <c r="F31113"/>
      <c r="G31113"/>
      <c r="H31113" s="14"/>
      <c r="I31113" s="14"/>
      <c r="K31113"/>
      <c r="L31113"/>
      <c r="M31113"/>
      <c r="N31113"/>
      <c r="O31113"/>
      <c r="P31113"/>
      <c r="S31113"/>
    </row>
    <row r="31114" spans="1:19" x14ac:dyDescent="0.3">
      <c r="A31114" s="25"/>
      <c r="B31114"/>
      <c r="C31114"/>
      <c r="D31114"/>
      <c r="E31114"/>
      <c r="F31114"/>
      <c r="G31114"/>
      <c r="H31114" s="14"/>
      <c r="I31114" s="14"/>
      <c r="K31114"/>
      <c r="L31114"/>
      <c r="M31114"/>
      <c r="N31114"/>
      <c r="O31114"/>
      <c r="P31114"/>
      <c r="S31114"/>
    </row>
    <row r="31115" spans="1:19" x14ac:dyDescent="0.3">
      <c r="A31115" s="25"/>
      <c r="B31115"/>
      <c r="C31115"/>
      <c r="D31115"/>
      <c r="E31115"/>
      <c r="F31115"/>
      <c r="G31115"/>
      <c r="H31115" s="14"/>
      <c r="I31115" s="14"/>
      <c r="K31115"/>
      <c r="L31115"/>
      <c r="M31115"/>
      <c r="N31115"/>
      <c r="O31115"/>
      <c r="P31115"/>
      <c r="S31115"/>
    </row>
    <row r="31116" spans="1:19" x14ac:dyDescent="0.3">
      <c r="A31116" s="25"/>
      <c r="B31116"/>
      <c r="C31116"/>
      <c r="D31116"/>
      <c r="E31116"/>
      <c r="F31116"/>
      <c r="G31116"/>
      <c r="H31116" s="14"/>
      <c r="I31116" s="14"/>
      <c r="K31116"/>
      <c r="L31116"/>
      <c r="M31116"/>
      <c r="N31116"/>
      <c r="O31116"/>
      <c r="P31116"/>
      <c r="S31116"/>
    </row>
    <row r="31117" spans="1:19" x14ac:dyDescent="0.3">
      <c r="A31117" s="25"/>
      <c r="B31117"/>
      <c r="C31117"/>
      <c r="D31117"/>
      <c r="E31117"/>
      <c r="F31117"/>
      <c r="G31117"/>
      <c r="H31117" s="14"/>
      <c r="I31117" s="14"/>
      <c r="K31117"/>
      <c r="L31117"/>
      <c r="M31117"/>
      <c r="N31117"/>
      <c r="O31117"/>
      <c r="P31117"/>
      <c r="S31117"/>
    </row>
    <row r="31118" spans="1:19" x14ac:dyDescent="0.3">
      <c r="A31118" s="25"/>
      <c r="B31118"/>
      <c r="C31118"/>
      <c r="D31118"/>
      <c r="E31118"/>
      <c r="F31118"/>
      <c r="G31118"/>
      <c r="H31118"/>
      <c r="I31118"/>
      <c r="K31118"/>
      <c r="L31118"/>
      <c r="M31118"/>
      <c r="N31118"/>
      <c r="O31118"/>
      <c r="P31118"/>
      <c r="S31118"/>
    </row>
    <row r="31119" spans="1:19" x14ac:dyDescent="0.3">
      <c r="A31119" s="25"/>
      <c r="B31119"/>
      <c r="C31119"/>
      <c r="D31119"/>
      <c r="E31119"/>
      <c r="F31119"/>
      <c r="G31119"/>
      <c r="H31119"/>
      <c r="I31119"/>
      <c r="K31119"/>
      <c r="L31119"/>
      <c r="M31119"/>
      <c r="N31119"/>
      <c r="O31119"/>
      <c r="P31119"/>
      <c r="S31119"/>
    </row>
    <row r="31120" spans="1:19" x14ac:dyDescent="0.3">
      <c r="A31120" s="25"/>
      <c r="B31120"/>
      <c r="C31120"/>
      <c r="D31120"/>
      <c r="E31120"/>
      <c r="F31120"/>
      <c r="G31120"/>
      <c r="H31120"/>
      <c r="I31120"/>
      <c r="K31120"/>
      <c r="L31120"/>
      <c r="M31120"/>
      <c r="N31120"/>
      <c r="O31120"/>
      <c r="P31120"/>
      <c r="S31120"/>
    </row>
    <row r="31121" spans="1:19" x14ac:dyDescent="0.3">
      <c r="A31121" s="25"/>
      <c r="B31121"/>
      <c r="C31121"/>
      <c r="D31121"/>
      <c r="E31121"/>
      <c r="F31121"/>
      <c r="G31121"/>
      <c r="H31121"/>
      <c r="I31121"/>
      <c r="K31121"/>
      <c r="L31121"/>
      <c r="M31121"/>
      <c r="N31121"/>
      <c r="O31121"/>
      <c r="P31121"/>
      <c r="S31121"/>
    </row>
    <row r="31122" spans="1:19" x14ac:dyDescent="0.3">
      <c r="A31122" s="25"/>
      <c r="B31122"/>
      <c r="C31122"/>
      <c r="D31122"/>
      <c r="E31122"/>
      <c r="F31122"/>
      <c r="G31122"/>
      <c r="H31122"/>
      <c r="I31122"/>
      <c r="K31122"/>
      <c r="L31122"/>
      <c r="M31122"/>
      <c r="N31122"/>
      <c r="O31122"/>
      <c r="P31122"/>
      <c r="S31122"/>
    </row>
    <row r="31123" spans="1:19" x14ac:dyDescent="0.3">
      <c r="A31123" s="25"/>
      <c r="B31123"/>
      <c r="C31123"/>
      <c r="D31123"/>
      <c r="E31123"/>
      <c r="F31123"/>
      <c r="G31123"/>
      <c r="H31123"/>
      <c r="I31123"/>
      <c r="K31123"/>
      <c r="L31123"/>
      <c r="M31123"/>
      <c r="N31123"/>
      <c r="O31123"/>
      <c r="P31123"/>
      <c r="S31123"/>
    </row>
    <row r="31124" spans="1:19" x14ac:dyDescent="0.3">
      <c r="A31124" s="25"/>
      <c r="B31124"/>
      <c r="C31124"/>
      <c r="D31124"/>
      <c r="E31124"/>
      <c r="F31124"/>
      <c r="G31124"/>
      <c r="H31124"/>
      <c r="I31124"/>
      <c r="K31124"/>
      <c r="L31124"/>
      <c r="M31124"/>
      <c r="N31124"/>
      <c r="O31124"/>
      <c r="P31124"/>
      <c r="S31124"/>
    </row>
    <row r="31125" spans="1:19" x14ac:dyDescent="0.3">
      <c r="A31125" s="25"/>
      <c r="B31125"/>
      <c r="C31125"/>
      <c r="D31125"/>
      <c r="E31125"/>
      <c r="F31125"/>
      <c r="G31125"/>
      <c r="H31125"/>
      <c r="I31125"/>
      <c r="K31125"/>
      <c r="L31125"/>
      <c r="M31125"/>
      <c r="N31125"/>
      <c r="O31125"/>
      <c r="P31125"/>
      <c r="S31125"/>
    </row>
    <row r="31126" spans="1:19" x14ac:dyDescent="0.3">
      <c r="A31126" s="25"/>
      <c r="B31126"/>
      <c r="C31126"/>
      <c r="D31126"/>
      <c r="E31126"/>
      <c r="F31126"/>
      <c r="G31126"/>
      <c r="H31126"/>
      <c r="I31126"/>
      <c r="K31126"/>
      <c r="L31126"/>
      <c r="M31126"/>
      <c r="N31126"/>
      <c r="O31126"/>
      <c r="P31126"/>
      <c r="S31126"/>
    </row>
    <row r="31127" spans="1:19" x14ac:dyDescent="0.3">
      <c r="A31127" s="25"/>
      <c r="B31127"/>
      <c r="C31127"/>
      <c r="D31127"/>
      <c r="E31127"/>
      <c r="F31127"/>
      <c r="G31127"/>
      <c r="H31127"/>
      <c r="I31127"/>
      <c r="K31127"/>
      <c r="L31127"/>
      <c r="M31127"/>
      <c r="N31127"/>
      <c r="O31127"/>
      <c r="P31127"/>
      <c r="S31127"/>
    </row>
    <row r="31128" spans="1:19" x14ac:dyDescent="0.3">
      <c r="A31128" s="25"/>
      <c r="B31128"/>
      <c r="C31128"/>
      <c r="D31128"/>
      <c r="E31128"/>
      <c r="F31128"/>
      <c r="G31128"/>
      <c r="H31128"/>
      <c r="I31128"/>
      <c r="K31128"/>
      <c r="L31128"/>
      <c r="M31128"/>
      <c r="N31128"/>
      <c r="O31128"/>
      <c r="P31128"/>
      <c r="S31128"/>
    </row>
    <row r="31129" spans="1:19" x14ac:dyDescent="0.3">
      <c r="A31129" s="25"/>
      <c r="B31129"/>
      <c r="C31129"/>
      <c r="D31129"/>
      <c r="E31129"/>
      <c r="F31129"/>
      <c r="G31129"/>
      <c r="H31129"/>
      <c r="I31129"/>
      <c r="K31129"/>
      <c r="L31129"/>
      <c r="M31129"/>
      <c r="N31129"/>
      <c r="O31129"/>
      <c r="P31129"/>
      <c r="S31129"/>
    </row>
    <row r="31130" spans="1:19" x14ac:dyDescent="0.3">
      <c r="A31130" s="25"/>
      <c r="B31130"/>
      <c r="C31130"/>
      <c r="D31130"/>
      <c r="E31130"/>
      <c r="F31130"/>
      <c r="G31130"/>
      <c r="H31130"/>
      <c r="I31130"/>
      <c r="K31130"/>
      <c r="L31130"/>
      <c r="M31130"/>
      <c r="N31130"/>
      <c r="O31130"/>
      <c r="P31130"/>
      <c r="S31130"/>
    </row>
    <row r="31131" spans="1:19" x14ac:dyDescent="0.3">
      <c r="A31131" s="25"/>
      <c r="B31131"/>
      <c r="C31131"/>
      <c r="D31131"/>
      <c r="E31131"/>
      <c r="F31131"/>
      <c r="G31131"/>
      <c r="H31131"/>
      <c r="I31131"/>
      <c r="K31131"/>
      <c r="L31131"/>
      <c r="M31131"/>
      <c r="N31131"/>
      <c r="O31131"/>
      <c r="P31131"/>
      <c r="S31131"/>
    </row>
    <row r="31132" spans="1:19" x14ac:dyDescent="0.3">
      <c r="A31132" s="25"/>
      <c r="B31132"/>
      <c r="C31132"/>
      <c r="D31132"/>
      <c r="E31132"/>
      <c r="F31132"/>
      <c r="G31132"/>
      <c r="H31132"/>
      <c r="I31132"/>
      <c r="K31132"/>
      <c r="L31132"/>
      <c r="M31132"/>
      <c r="N31132"/>
      <c r="O31132"/>
      <c r="P31132"/>
      <c r="S31132"/>
    </row>
    <row r="31133" spans="1:19" x14ac:dyDescent="0.3">
      <c r="A31133" s="25"/>
      <c r="B31133"/>
      <c r="C31133"/>
      <c r="D31133"/>
      <c r="E31133"/>
      <c r="F31133"/>
      <c r="G31133"/>
      <c r="H31133" s="14"/>
      <c r="I31133" s="14"/>
      <c r="K31133"/>
      <c r="L31133"/>
      <c r="M31133"/>
      <c r="N31133"/>
      <c r="O31133"/>
      <c r="P31133"/>
      <c r="S31133"/>
    </row>
    <row r="31134" spans="1:19" x14ac:dyDescent="0.3">
      <c r="A31134" s="25"/>
      <c r="B31134"/>
      <c r="C31134"/>
      <c r="D31134"/>
      <c r="E31134"/>
      <c r="F31134"/>
      <c r="G31134"/>
      <c r="H31134" s="14"/>
      <c r="I31134" s="14"/>
      <c r="K31134"/>
      <c r="L31134"/>
      <c r="M31134"/>
      <c r="N31134"/>
      <c r="O31134"/>
      <c r="P31134"/>
      <c r="S31134"/>
    </row>
    <row r="31135" spans="1:19" x14ac:dyDescent="0.3">
      <c r="A31135" s="25"/>
      <c r="B31135"/>
      <c r="C31135"/>
      <c r="D31135"/>
      <c r="E31135"/>
      <c r="F31135"/>
      <c r="G31135"/>
      <c r="H31135" s="14"/>
      <c r="I31135" s="14"/>
      <c r="K31135"/>
      <c r="L31135"/>
      <c r="M31135"/>
      <c r="N31135"/>
      <c r="O31135"/>
      <c r="P31135"/>
      <c r="S31135"/>
    </row>
    <row r="31136" spans="1:19" x14ac:dyDescent="0.3">
      <c r="A31136" s="25"/>
      <c r="B31136"/>
      <c r="C31136"/>
      <c r="D31136"/>
      <c r="E31136"/>
      <c r="F31136"/>
      <c r="G31136"/>
      <c r="H31136" s="14"/>
      <c r="I31136" s="14"/>
      <c r="K31136"/>
      <c r="L31136"/>
      <c r="M31136"/>
      <c r="N31136"/>
      <c r="O31136"/>
      <c r="P31136"/>
      <c r="S31136"/>
    </row>
    <row r="31137" spans="1:19" x14ac:dyDescent="0.3">
      <c r="A31137" s="25"/>
      <c r="B31137"/>
      <c r="C31137"/>
      <c r="D31137"/>
      <c r="E31137"/>
      <c r="F31137"/>
      <c r="G31137"/>
      <c r="H31137"/>
      <c r="I31137"/>
      <c r="K31137"/>
      <c r="L31137"/>
      <c r="M31137"/>
      <c r="N31137"/>
      <c r="O31137"/>
      <c r="P31137"/>
      <c r="S31137"/>
    </row>
    <row r="31138" spans="1:19" x14ac:dyDescent="0.3">
      <c r="A31138" s="25"/>
      <c r="B31138"/>
      <c r="C31138"/>
      <c r="D31138"/>
      <c r="E31138"/>
      <c r="F31138"/>
      <c r="G31138"/>
      <c r="H31138"/>
      <c r="I31138"/>
      <c r="K31138"/>
      <c r="L31138"/>
      <c r="M31138"/>
      <c r="N31138"/>
      <c r="O31138"/>
      <c r="P31138"/>
      <c r="S31138"/>
    </row>
    <row r="31139" spans="1:19" x14ac:dyDescent="0.3">
      <c r="A31139" s="25"/>
      <c r="B31139"/>
      <c r="C31139"/>
      <c r="D31139"/>
      <c r="E31139"/>
      <c r="F31139"/>
      <c r="G31139"/>
      <c r="H31139"/>
      <c r="I31139"/>
      <c r="K31139"/>
      <c r="L31139"/>
      <c r="M31139"/>
      <c r="N31139"/>
      <c r="O31139"/>
      <c r="P31139"/>
      <c r="S31139"/>
    </row>
    <row r="31140" spans="1:19" x14ac:dyDescent="0.3">
      <c r="A31140" s="25"/>
      <c r="B31140"/>
      <c r="C31140"/>
      <c r="D31140"/>
      <c r="E31140"/>
      <c r="F31140"/>
      <c r="G31140"/>
      <c r="H31140"/>
      <c r="I31140"/>
      <c r="K31140"/>
      <c r="L31140"/>
      <c r="M31140"/>
      <c r="N31140"/>
      <c r="O31140"/>
      <c r="P31140"/>
      <c r="S31140"/>
    </row>
    <row r="31141" spans="1:19" x14ac:dyDescent="0.3">
      <c r="A31141" s="25"/>
      <c r="B31141"/>
      <c r="C31141"/>
      <c r="D31141"/>
      <c r="E31141"/>
      <c r="F31141"/>
      <c r="G31141"/>
      <c r="H31141"/>
      <c r="I31141"/>
      <c r="K31141"/>
      <c r="L31141"/>
      <c r="M31141"/>
      <c r="N31141"/>
      <c r="O31141"/>
      <c r="P31141"/>
      <c r="S31141"/>
    </row>
    <row r="31142" spans="1:19" x14ac:dyDescent="0.3">
      <c r="A31142" s="25"/>
      <c r="B31142"/>
      <c r="C31142"/>
      <c r="D31142"/>
      <c r="E31142"/>
      <c r="F31142"/>
      <c r="G31142"/>
      <c r="H31142"/>
      <c r="I31142"/>
      <c r="K31142"/>
      <c r="L31142"/>
      <c r="M31142"/>
      <c r="N31142"/>
      <c r="O31142"/>
      <c r="P31142"/>
      <c r="S31142"/>
    </row>
    <row r="31143" spans="1:19" x14ac:dyDescent="0.3">
      <c r="A31143" s="25"/>
      <c r="B31143"/>
      <c r="C31143"/>
      <c r="D31143"/>
      <c r="E31143"/>
      <c r="F31143"/>
      <c r="G31143"/>
      <c r="H31143"/>
      <c r="I31143"/>
      <c r="K31143"/>
      <c r="L31143"/>
      <c r="M31143"/>
      <c r="N31143"/>
      <c r="O31143"/>
      <c r="P31143"/>
      <c r="S31143"/>
    </row>
    <row r="31144" spans="1:19" x14ac:dyDescent="0.3">
      <c r="A31144" s="25"/>
      <c r="B31144"/>
      <c r="C31144"/>
      <c r="D31144"/>
      <c r="E31144"/>
      <c r="F31144"/>
      <c r="G31144"/>
      <c r="H31144"/>
      <c r="I31144"/>
      <c r="K31144"/>
      <c r="L31144"/>
      <c r="M31144"/>
      <c r="N31144"/>
      <c r="O31144"/>
      <c r="P31144"/>
      <c r="S31144"/>
    </row>
    <row r="31145" spans="1:19" x14ac:dyDescent="0.3">
      <c r="A31145" s="25"/>
      <c r="B31145"/>
      <c r="C31145"/>
      <c r="D31145"/>
      <c r="E31145"/>
      <c r="F31145"/>
      <c r="G31145"/>
      <c r="H31145"/>
      <c r="I31145"/>
      <c r="K31145"/>
      <c r="L31145"/>
      <c r="M31145"/>
      <c r="N31145"/>
      <c r="O31145"/>
      <c r="P31145"/>
      <c r="S31145"/>
    </row>
    <row r="31146" spans="1:19" x14ac:dyDescent="0.3">
      <c r="A31146" s="25"/>
      <c r="B31146"/>
      <c r="C31146"/>
      <c r="D31146"/>
      <c r="E31146"/>
      <c r="F31146"/>
      <c r="G31146"/>
      <c r="H31146"/>
      <c r="I31146"/>
      <c r="K31146"/>
      <c r="L31146"/>
      <c r="M31146"/>
      <c r="N31146"/>
      <c r="O31146"/>
      <c r="P31146"/>
      <c r="S31146"/>
    </row>
    <row r="31147" spans="1:19" x14ac:dyDescent="0.3">
      <c r="A31147" s="25"/>
      <c r="B31147"/>
      <c r="C31147"/>
      <c r="D31147"/>
      <c r="E31147"/>
      <c r="F31147"/>
      <c r="G31147"/>
      <c r="H31147"/>
      <c r="I31147"/>
      <c r="K31147"/>
      <c r="L31147"/>
      <c r="M31147"/>
      <c r="N31147"/>
      <c r="O31147"/>
      <c r="P31147"/>
      <c r="S31147"/>
    </row>
    <row r="31148" spans="1:19" x14ac:dyDescent="0.3">
      <c r="A31148" s="25"/>
      <c r="B31148"/>
      <c r="C31148"/>
      <c r="D31148"/>
      <c r="E31148"/>
      <c r="F31148"/>
      <c r="G31148"/>
      <c r="H31148"/>
      <c r="I31148"/>
      <c r="K31148"/>
      <c r="L31148"/>
      <c r="M31148"/>
      <c r="N31148"/>
      <c r="O31148"/>
      <c r="P31148"/>
      <c r="S31148"/>
    </row>
    <row r="31149" spans="1:19" x14ac:dyDescent="0.3">
      <c r="A31149" s="25"/>
      <c r="B31149"/>
      <c r="C31149"/>
      <c r="D31149"/>
      <c r="E31149"/>
      <c r="F31149"/>
      <c r="G31149"/>
      <c r="H31149"/>
      <c r="I31149"/>
      <c r="K31149"/>
      <c r="L31149"/>
      <c r="M31149"/>
      <c r="N31149"/>
      <c r="O31149"/>
      <c r="P31149"/>
      <c r="S31149"/>
    </row>
    <row r="31150" spans="1:19" x14ac:dyDescent="0.3">
      <c r="A31150" s="25"/>
      <c r="B31150"/>
      <c r="C31150"/>
      <c r="D31150"/>
      <c r="E31150"/>
      <c r="F31150"/>
      <c r="G31150"/>
      <c r="H31150" s="14"/>
      <c r="I31150" s="14"/>
      <c r="K31150"/>
      <c r="L31150"/>
      <c r="M31150"/>
      <c r="N31150"/>
      <c r="O31150"/>
      <c r="P31150"/>
      <c r="S31150"/>
    </row>
    <row r="31151" spans="1:19" x14ac:dyDescent="0.3">
      <c r="A31151" s="25"/>
      <c r="B31151"/>
      <c r="C31151"/>
      <c r="D31151"/>
      <c r="E31151"/>
      <c r="F31151"/>
      <c r="G31151"/>
      <c r="H31151" s="14"/>
      <c r="I31151" s="14"/>
      <c r="K31151"/>
      <c r="L31151"/>
      <c r="M31151"/>
      <c r="N31151"/>
      <c r="O31151"/>
      <c r="P31151"/>
      <c r="S31151"/>
    </row>
    <row r="31152" spans="1:19" x14ac:dyDescent="0.3">
      <c r="A31152" s="25"/>
      <c r="B31152"/>
      <c r="C31152"/>
      <c r="D31152"/>
      <c r="E31152"/>
      <c r="F31152"/>
      <c r="G31152"/>
      <c r="H31152" s="14"/>
      <c r="I31152" s="14"/>
      <c r="K31152"/>
      <c r="L31152"/>
      <c r="M31152"/>
      <c r="N31152"/>
      <c r="O31152"/>
      <c r="P31152"/>
      <c r="S31152"/>
    </row>
    <row r="31153" spans="1:19" x14ac:dyDescent="0.3">
      <c r="A31153" s="25"/>
      <c r="B31153"/>
      <c r="C31153"/>
      <c r="D31153"/>
      <c r="E31153"/>
      <c r="F31153"/>
      <c r="G31153"/>
      <c r="H31153" s="14"/>
      <c r="I31153" s="14"/>
      <c r="K31153"/>
      <c r="L31153"/>
      <c r="M31153"/>
      <c r="N31153"/>
      <c r="O31153"/>
      <c r="P31153"/>
      <c r="S31153"/>
    </row>
    <row r="31154" spans="1:19" x14ac:dyDescent="0.3">
      <c r="A31154" s="25"/>
      <c r="B31154"/>
      <c r="C31154"/>
      <c r="D31154"/>
      <c r="E31154"/>
      <c r="F31154"/>
      <c r="G31154"/>
      <c r="H31154" s="14"/>
      <c r="I31154" s="14"/>
      <c r="K31154"/>
      <c r="L31154"/>
      <c r="M31154"/>
      <c r="N31154"/>
      <c r="O31154"/>
      <c r="P31154"/>
      <c r="S31154"/>
    </row>
    <row r="31155" spans="1:19" x14ac:dyDescent="0.3">
      <c r="A31155" s="25"/>
      <c r="B31155"/>
      <c r="C31155"/>
      <c r="D31155"/>
      <c r="E31155"/>
      <c r="F31155"/>
      <c r="G31155"/>
      <c r="H31155"/>
      <c r="I31155"/>
      <c r="K31155"/>
      <c r="L31155"/>
      <c r="M31155"/>
      <c r="N31155"/>
      <c r="O31155"/>
      <c r="P31155"/>
      <c r="S31155"/>
    </row>
    <row r="31156" spans="1:19" x14ac:dyDescent="0.3">
      <c r="A31156" s="25"/>
      <c r="B31156"/>
      <c r="C31156"/>
      <c r="D31156"/>
      <c r="E31156"/>
      <c r="F31156"/>
      <c r="G31156"/>
      <c r="H31156"/>
      <c r="I31156"/>
      <c r="K31156"/>
      <c r="L31156"/>
      <c r="M31156"/>
      <c r="N31156"/>
      <c r="O31156"/>
      <c r="P31156"/>
      <c r="S31156"/>
    </row>
    <row r="31157" spans="1:19" x14ac:dyDescent="0.3">
      <c r="A31157" s="25"/>
      <c r="B31157"/>
      <c r="C31157"/>
      <c r="D31157"/>
      <c r="E31157"/>
      <c r="F31157"/>
      <c r="G31157"/>
      <c r="H31157"/>
      <c r="I31157"/>
      <c r="K31157"/>
      <c r="L31157"/>
      <c r="M31157"/>
      <c r="N31157"/>
      <c r="O31157"/>
      <c r="P31157"/>
      <c r="S31157"/>
    </row>
    <row r="31158" spans="1:19" x14ac:dyDescent="0.3">
      <c r="A31158" s="25"/>
      <c r="B31158"/>
      <c r="C31158"/>
      <c r="D31158"/>
      <c r="E31158"/>
      <c r="F31158"/>
      <c r="G31158"/>
      <c r="H31158"/>
      <c r="I31158"/>
      <c r="K31158"/>
      <c r="L31158"/>
      <c r="M31158"/>
      <c r="N31158"/>
      <c r="O31158"/>
      <c r="P31158"/>
      <c r="S31158"/>
    </row>
    <row r="31159" spans="1:19" x14ac:dyDescent="0.3">
      <c r="A31159" s="25"/>
      <c r="B31159"/>
      <c r="C31159"/>
      <c r="D31159"/>
      <c r="E31159"/>
      <c r="F31159"/>
      <c r="G31159"/>
      <c r="H31159"/>
      <c r="I31159"/>
      <c r="K31159"/>
      <c r="L31159"/>
      <c r="M31159"/>
      <c r="N31159"/>
      <c r="O31159"/>
      <c r="P31159"/>
      <c r="S31159"/>
    </row>
    <row r="31160" spans="1:19" x14ac:dyDescent="0.3">
      <c r="A31160" s="25"/>
      <c r="B31160"/>
      <c r="C31160"/>
      <c r="D31160"/>
      <c r="E31160"/>
      <c r="F31160"/>
      <c r="G31160"/>
      <c r="H31160" s="14"/>
      <c r="I31160" s="14"/>
      <c r="K31160"/>
      <c r="L31160"/>
      <c r="M31160"/>
      <c r="N31160"/>
      <c r="O31160"/>
      <c r="P31160"/>
      <c r="S31160"/>
    </row>
    <row r="31161" spans="1:19" x14ac:dyDescent="0.3">
      <c r="A31161" s="25"/>
      <c r="B31161"/>
      <c r="C31161"/>
      <c r="D31161"/>
      <c r="E31161"/>
      <c r="F31161"/>
      <c r="G31161"/>
      <c r="H31161" s="14"/>
      <c r="I31161" s="14"/>
      <c r="K31161"/>
      <c r="L31161"/>
      <c r="M31161"/>
      <c r="N31161"/>
      <c r="O31161"/>
      <c r="P31161"/>
      <c r="S31161"/>
    </row>
    <row r="31162" spans="1:19" x14ac:dyDescent="0.3">
      <c r="A31162" s="25"/>
      <c r="B31162"/>
      <c r="C31162"/>
      <c r="D31162"/>
      <c r="E31162"/>
      <c r="F31162"/>
      <c r="G31162"/>
      <c r="H31162" s="14"/>
      <c r="I31162" s="14"/>
      <c r="K31162"/>
      <c r="L31162"/>
      <c r="M31162"/>
      <c r="N31162"/>
      <c r="O31162"/>
      <c r="P31162"/>
      <c r="S31162"/>
    </row>
    <row r="31163" spans="1:19" x14ac:dyDescent="0.3">
      <c r="A31163" s="25"/>
      <c r="B31163"/>
      <c r="C31163"/>
      <c r="D31163"/>
      <c r="E31163"/>
      <c r="F31163"/>
      <c r="G31163"/>
      <c r="H31163" s="14"/>
      <c r="I31163" s="14"/>
      <c r="K31163"/>
      <c r="L31163"/>
      <c r="M31163"/>
      <c r="N31163"/>
      <c r="O31163"/>
      <c r="P31163"/>
      <c r="S31163"/>
    </row>
    <row r="31164" spans="1:19" x14ac:dyDescent="0.3">
      <c r="A31164" s="25"/>
      <c r="B31164"/>
      <c r="C31164"/>
      <c r="D31164"/>
      <c r="E31164"/>
      <c r="F31164"/>
      <c r="G31164"/>
      <c r="H31164" s="14"/>
      <c r="I31164" s="14"/>
      <c r="K31164"/>
      <c r="L31164"/>
      <c r="M31164"/>
      <c r="N31164"/>
      <c r="O31164"/>
      <c r="P31164"/>
      <c r="S31164"/>
    </row>
    <row r="31165" spans="1:19" x14ac:dyDescent="0.3">
      <c r="A31165" s="25"/>
      <c r="B31165"/>
      <c r="C31165"/>
      <c r="D31165"/>
      <c r="E31165"/>
      <c r="F31165"/>
      <c r="G31165"/>
      <c r="H31165" s="14"/>
      <c r="I31165" s="14"/>
      <c r="K31165"/>
      <c r="L31165"/>
      <c r="M31165"/>
      <c r="N31165"/>
      <c r="O31165"/>
      <c r="P31165"/>
      <c r="S31165"/>
    </row>
    <row r="31166" spans="1:19" x14ac:dyDescent="0.3">
      <c r="A31166" s="25"/>
      <c r="B31166"/>
      <c r="C31166"/>
      <c r="D31166"/>
      <c r="E31166"/>
      <c r="F31166"/>
      <c r="G31166"/>
      <c r="H31166" s="14"/>
      <c r="I31166" s="14"/>
      <c r="K31166"/>
      <c r="L31166"/>
      <c r="M31166"/>
      <c r="N31166"/>
      <c r="O31166"/>
      <c r="P31166"/>
      <c r="S31166"/>
    </row>
    <row r="31167" spans="1:19" x14ac:dyDescent="0.3">
      <c r="A31167" s="25"/>
      <c r="B31167"/>
      <c r="C31167"/>
      <c r="D31167"/>
      <c r="E31167"/>
      <c r="F31167"/>
      <c r="G31167"/>
      <c r="H31167" s="14"/>
      <c r="I31167" s="14"/>
      <c r="K31167"/>
      <c r="L31167"/>
      <c r="M31167"/>
      <c r="N31167"/>
      <c r="O31167"/>
      <c r="P31167"/>
      <c r="S31167"/>
    </row>
    <row r="31168" spans="1:19" x14ac:dyDescent="0.3">
      <c r="A31168" s="25"/>
      <c r="B31168"/>
      <c r="C31168"/>
      <c r="D31168"/>
      <c r="E31168"/>
      <c r="F31168"/>
      <c r="G31168"/>
      <c r="H31168" s="14"/>
      <c r="I31168" s="14"/>
      <c r="K31168"/>
      <c r="L31168"/>
      <c r="M31168"/>
      <c r="N31168"/>
      <c r="O31168"/>
      <c r="P31168"/>
      <c r="S31168"/>
    </row>
    <row r="31169" spans="1:19" x14ac:dyDescent="0.3">
      <c r="A31169" s="25"/>
      <c r="B31169"/>
      <c r="C31169"/>
      <c r="D31169"/>
      <c r="E31169"/>
      <c r="F31169"/>
      <c r="G31169"/>
      <c r="H31169" s="14"/>
      <c r="I31169" s="14"/>
      <c r="K31169"/>
      <c r="L31169"/>
      <c r="M31169"/>
      <c r="N31169"/>
      <c r="O31169"/>
      <c r="P31169"/>
      <c r="S31169"/>
    </row>
    <row r="31170" spans="1:19" x14ac:dyDescent="0.3">
      <c r="A31170" s="25"/>
      <c r="B31170"/>
      <c r="C31170"/>
      <c r="D31170"/>
      <c r="E31170"/>
      <c r="F31170"/>
      <c r="G31170"/>
      <c r="H31170" s="14"/>
      <c r="I31170" s="14"/>
      <c r="K31170"/>
      <c r="L31170"/>
      <c r="M31170"/>
      <c r="N31170"/>
      <c r="O31170"/>
      <c r="P31170"/>
      <c r="S31170"/>
    </row>
    <row r="31171" spans="1:19" x14ac:dyDescent="0.3">
      <c r="A31171" s="25"/>
      <c r="B31171"/>
      <c r="C31171"/>
      <c r="D31171"/>
      <c r="E31171"/>
      <c r="F31171"/>
      <c r="G31171"/>
      <c r="H31171" s="14"/>
      <c r="I31171" s="14"/>
      <c r="K31171"/>
      <c r="L31171"/>
      <c r="M31171"/>
      <c r="N31171"/>
      <c r="O31171"/>
      <c r="P31171"/>
      <c r="S31171"/>
    </row>
    <row r="31172" spans="1:19" x14ac:dyDescent="0.3">
      <c r="A31172" s="25"/>
      <c r="B31172"/>
      <c r="C31172"/>
      <c r="D31172"/>
      <c r="E31172"/>
      <c r="F31172"/>
      <c r="G31172"/>
      <c r="H31172"/>
      <c r="I31172"/>
      <c r="K31172"/>
      <c r="L31172"/>
      <c r="M31172"/>
      <c r="N31172"/>
      <c r="O31172"/>
      <c r="P31172"/>
      <c r="S31172"/>
    </row>
    <row r="31173" spans="1:19" x14ac:dyDescent="0.3">
      <c r="A31173" s="25"/>
      <c r="B31173"/>
      <c r="C31173"/>
      <c r="D31173"/>
      <c r="E31173"/>
      <c r="F31173"/>
      <c r="G31173"/>
      <c r="H31173"/>
      <c r="I31173"/>
      <c r="K31173"/>
      <c r="L31173"/>
      <c r="M31173"/>
      <c r="N31173"/>
      <c r="O31173"/>
      <c r="P31173"/>
      <c r="S31173"/>
    </row>
    <row r="31174" spans="1:19" x14ac:dyDescent="0.3">
      <c r="A31174" s="25"/>
      <c r="B31174"/>
      <c r="C31174"/>
      <c r="D31174"/>
      <c r="E31174"/>
      <c r="F31174"/>
      <c r="G31174"/>
      <c r="H31174"/>
      <c r="I31174"/>
      <c r="K31174"/>
      <c r="L31174"/>
      <c r="M31174"/>
      <c r="N31174"/>
      <c r="O31174"/>
      <c r="P31174"/>
      <c r="S31174"/>
    </row>
    <row r="31175" spans="1:19" x14ac:dyDescent="0.3">
      <c r="A31175" s="25"/>
      <c r="B31175"/>
      <c r="C31175"/>
      <c r="D31175"/>
      <c r="E31175"/>
      <c r="F31175"/>
      <c r="G31175"/>
      <c r="H31175"/>
      <c r="I31175"/>
      <c r="K31175"/>
      <c r="L31175"/>
      <c r="M31175"/>
      <c r="N31175"/>
      <c r="O31175"/>
      <c r="P31175"/>
      <c r="S31175"/>
    </row>
    <row r="31176" spans="1:19" x14ac:dyDescent="0.3">
      <c r="A31176" s="25"/>
      <c r="B31176"/>
      <c r="C31176"/>
      <c r="D31176"/>
      <c r="E31176"/>
      <c r="F31176"/>
      <c r="G31176"/>
      <c r="H31176"/>
      <c r="I31176"/>
      <c r="K31176"/>
      <c r="L31176"/>
      <c r="M31176"/>
      <c r="N31176"/>
      <c r="O31176"/>
      <c r="P31176"/>
      <c r="S31176"/>
    </row>
    <row r="31177" spans="1:19" x14ac:dyDescent="0.3">
      <c r="A31177" s="25"/>
      <c r="B31177"/>
      <c r="C31177"/>
      <c r="D31177"/>
      <c r="E31177"/>
      <c r="F31177"/>
      <c r="G31177"/>
      <c r="H31177"/>
      <c r="I31177"/>
      <c r="K31177"/>
      <c r="L31177"/>
      <c r="M31177"/>
      <c r="N31177"/>
      <c r="O31177"/>
      <c r="P31177"/>
      <c r="S31177"/>
    </row>
    <row r="31178" spans="1:19" x14ac:dyDescent="0.3">
      <c r="A31178" s="25"/>
      <c r="B31178"/>
      <c r="C31178"/>
      <c r="D31178"/>
      <c r="E31178"/>
      <c r="F31178"/>
      <c r="G31178"/>
      <c r="H31178"/>
      <c r="I31178"/>
      <c r="K31178"/>
      <c r="L31178"/>
      <c r="M31178"/>
      <c r="N31178"/>
      <c r="O31178"/>
      <c r="P31178"/>
      <c r="S31178"/>
    </row>
    <row r="31179" spans="1:19" x14ac:dyDescent="0.3">
      <c r="A31179" s="25"/>
      <c r="B31179"/>
      <c r="C31179"/>
      <c r="D31179"/>
      <c r="E31179"/>
      <c r="F31179"/>
      <c r="G31179"/>
      <c r="H31179"/>
      <c r="I31179"/>
      <c r="K31179"/>
      <c r="L31179"/>
      <c r="M31179"/>
      <c r="N31179"/>
      <c r="O31179"/>
      <c r="P31179"/>
      <c r="S31179"/>
    </row>
    <row r="31180" spans="1:19" x14ac:dyDescent="0.3">
      <c r="A31180" s="25"/>
      <c r="B31180"/>
      <c r="C31180"/>
      <c r="D31180"/>
      <c r="E31180"/>
      <c r="F31180"/>
      <c r="G31180"/>
      <c r="H31180"/>
      <c r="I31180" s="14"/>
      <c r="K31180"/>
      <c r="L31180"/>
      <c r="M31180"/>
      <c r="N31180"/>
      <c r="O31180"/>
      <c r="P31180"/>
      <c r="S31180"/>
    </row>
    <row r="31181" spans="1:19" x14ac:dyDescent="0.3">
      <c r="A31181" s="25"/>
      <c r="B31181"/>
      <c r="C31181"/>
      <c r="D31181"/>
      <c r="E31181"/>
      <c r="F31181"/>
      <c r="G31181"/>
      <c r="H31181"/>
      <c r="I31181" s="14"/>
      <c r="K31181"/>
      <c r="L31181"/>
      <c r="M31181"/>
      <c r="N31181"/>
      <c r="O31181"/>
      <c r="P31181"/>
      <c r="S31181"/>
    </row>
    <row r="31182" spans="1:19" x14ac:dyDescent="0.3">
      <c r="A31182" s="25"/>
      <c r="B31182"/>
      <c r="C31182"/>
      <c r="D31182"/>
      <c r="E31182"/>
      <c r="F31182"/>
      <c r="G31182"/>
      <c r="H31182"/>
      <c r="I31182" s="14"/>
      <c r="K31182"/>
      <c r="L31182"/>
      <c r="M31182"/>
      <c r="N31182"/>
      <c r="O31182"/>
      <c r="P31182"/>
      <c r="S31182"/>
    </row>
    <row r="31183" spans="1:19" x14ac:dyDescent="0.3">
      <c r="A31183" s="25"/>
      <c r="B31183"/>
      <c r="C31183"/>
      <c r="D31183"/>
      <c r="E31183"/>
      <c r="F31183"/>
      <c r="G31183"/>
      <c r="H31183"/>
      <c r="I31183" s="14"/>
      <c r="K31183"/>
      <c r="L31183"/>
      <c r="M31183"/>
      <c r="N31183"/>
      <c r="O31183"/>
      <c r="P31183"/>
      <c r="S31183"/>
    </row>
    <row r="31184" spans="1:19" x14ac:dyDescent="0.3">
      <c r="A31184" s="25"/>
      <c r="B31184"/>
      <c r="C31184"/>
      <c r="D31184"/>
      <c r="E31184"/>
      <c r="F31184"/>
      <c r="G31184"/>
      <c r="H31184"/>
      <c r="I31184"/>
      <c r="K31184"/>
      <c r="L31184"/>
      <c r="M31184"/>
      <c r="N31184"/>
      <c r="O31184"/>
      <c r="P31184"/>
      <c r="S31184"/>
    </row>
    <row r="31185" spans="1:19" x14ac:dyDescent="0.3">
      <c r="A31185" s="25"/>
      <c r="B31185"/>
      <c r="C31185"/>
      <c r="D31185"/>
      <c r="E31185"/>
      <c r="F31185"/>
      <c r="G31185"/>
      <c r="H31185"/>
      <c r="I31185"/>
      <c r="K31185"/>
      <c r="L31185"/>
      <c r="M31185"/>
      <c r="N31185"/>
      <c r="O31185"/>
      <c r="P31185"/>
      <c r="S31185"/>
    </row>
    <row r="31186" spans="1:19" x14ac:dyDescent="0.3">
      <c r="A31186" s="25"/>
      <c r="B31186"/>
      <c r="C31186"/>
      <c r="D31186"/>
      <c r="E31186"/>
      <c r="F31186"/>
      <c r="G31186"/>
      <c r="H31186"/>
      <c r="I31186"/>
      <c r="K31186"/>
      <c r="L31186"/>
      <c r="M31186"/>
      <c r="N31186"/>
      <c r="O31186"/>
      <c r="P31186"/>
      <c r="S31186"/>
    </row>
    <row r="31187" spans="1:19" x14ac:dyDescent="0.3">
      <c r="A31187" s="25"/>
      <c r="B31187"/>
      <c r="C31187"/>
      <c r="D31187"/>
      <c r="E31187"/>
      <c r="F31187"/>
      <c r="G31187"/>
      <c r="H31187"/>
      <c r="I31187"/>
      <c r="K31187"/>
      <c r="L31187"/>
      <c r="M31187"/>
      <c r="N31187"/>
      <c r="O31187"/>
      <c r="P31187"/>
      <c r="S31187"/>
    </row>
    <row r="31188" spans="1:19" x14ac:dyDescent="0.3">
      <c r="A31188" s="25"/>
      <c r="B31188"/>
      <c r="C31188"/>
      <c r="D31188"/>
      <c r="E31188"/>
      <c r="F31188"/>
      <c r="G31188"/>
      <c r="H31188"/>
      <c r="I31188"/>
      <c r="K31188"/>
      <c r="L31188"/>
      <c r="M31188"/>
      <c r="N31188"/>
      <c r="O31188"/>
      <c r="P31188"/>
      <c r="S31188"/>
    </row>
    <row r="31189" spans="1:19" x14ac:dyDescent="0.3">
      <c r="A31189" s="25"/>
      <c r="B31189"/>
      <c r="C31189"/>
      <c r="D31189"/>
      <c r="E31189"/>
      <c r="F31189"/>
      <c r="G31189"/>
      <c r="H31189" s="14"/>
      <c r="I31189"/>
      <c r="K31189"/>
      <c r="L31189"/>
      <c r="M31189"/>
      <c r="N31189"/>
      <c r="O31189"/>
      <c r="P31189"/>
      <c r="S31189"/>
    </row>
    <row r="31190" spans="1:19" x14ac:dyDescent="0.3">
      <c r="A31190" s="25"/>
      <c r="B31190"/>
      <c r="C31190"/>
      <c r="D31190"/>
      <c r="E31190"/>
      <c r="F31190"/>
      <c r="G31190"/>
      <c r="H31190" s="14"/>
      <c r="I31190"/>
      <c r="K31190"/>
      <c r="L31190"/>
      <c r="M31190"/>
      <c r="N31190"/>
      <c r="O31190"/>
      <c r="P31190"/>
      <c r="S31190"/>
    </row>
    <row r="31191" spans="1:19" x14ac:dyDescent="0.3">
      <c r="A31191" s="25"/>
      <c r="B31191"/>
      <c r="C31191"/>
      <c r="D31191"/>
      <c r="E31191"/>
      <c r="F31191"/>
      <c r="G31191"/>
      <c r="H31191" s="14"/>
      <c r="I31191"/>
      <c r="K31191"/>
      <c r="L31191"/>
      <c r="M31191"/>
      <c r="N31191"/>
      <c r="O31191"/>
      <c r="P31191"/>
      <c r="S31191"/>
    </row>
    <row r="31192" spans="1:19" x14ac:dyDescent="0.3">
      <c r="A31192" s="25"/>
      <c r="B31192"/>
      <c r="C31192"/>
      <c r="D31192"/>
      <c r="E31192"/>
      <c r="F31192"/>
      <c r="G31192"/>
      <c r="H31192" s="14"/>
      <c r="I31192"/>
      <c r="K31192"/>
      <c r="L31192"/>
      <c r="M31192"/>
      <c r="N31192"/>
      <c r="O31192"/>
      <c r="P31192"/>
      <c r="S31192"/>
    </row>
    <row r="31193" spans="1:19" x14ac:dyDescent="0.3">
      <c r="A31193" s="25"/>
      <c r="B31193"/>
      <c r="C31193"/>
      <c r="D31193"/>
      <c r="E31193"/>
      <c r="F31193"/>
      <c r="G31193"/>
      <c r="H31193" s="14"/>
      <c r="I31193" s="14"/>
      <c r="K31193"/>
      <c r="L31193"/>
      <c r="M31193"/>
      <c r="N31193"/>
      <c r="O31193"/>
      <c r="P31193"/>
      <c r="S31193"/>
    </row>
    <row r="31194" spans="1:19" x14ac:dyDescent="0.3">
      <c r="A31194" s="25"/>
      <c r="B31194"/>
      <c r="C31194"/>
      <c r="D31194"/>
      <c r="E31194"/>
      <c r="F31194"/>
      <c r="G31194"/>
      <c r="H31194" s="14"/>
      <c r="I31194" s="14"/>
      <c r="K31194"/>
      <c r="L31194"/>
      <c r="M31194"/>
      <c r="N31194"/>
      <c r="O31194"/>
      <c r="P31194"/>
      <c r="S31194"/>
    </row>
    <row r="31195" spans="1:19" x14ac:dyDescent="0.3">
      <c r="A31195" s="25"/>
      <c r="B31195"/>
      <c r="C31195"/>
      <c r="D31195"/>
      <c r="E31195"/>
      <c r="F31195"/>
      <c r="G31195"/>
      <c r="H31195" s="14"/>
      <c r="I31195" s="14"/>
      <c r="K31195"/>
      <c r="L31195"/>
      <c r="M31195"/>
      <c r="N31195"/>
      <c r="O31195"/>
      <c r="P31195"/>
      <c r="S31195"/>
    </row>
    <row r="31196" spans="1:19" x14ac:dyDescent="0.3">
      <c r="A31196" s="25"/>
      <c r="B31196"/>
      <c r="C31196"/>
      <c r="D31196"/>
      <c r="E31196"/>
      <c r="F31196"/>
      <c r="G31196"/>
      <c r="H31196" s="14"/>
      <c r="I31196" s="14"/>
      <c r="K31196"/>
      <c r="L31196"/>
      <c r="M31196"/>
      <c r="N31196"/>
      <c r="O31196"/>
      <c r="P31196"/>
      <c r="S31196"/>
    </row>
    <row r="31197" spans="1:19" x14ac:dyDescent="0.3">
      <c r="A31197" s="25"/>
      <c r="B31197"/>
      <c r="C31197"/>
      <c r="D31197"/>
      <c r="E31197"/>
      <c r="F31197"/>
      <c r="G31197"/>
      <c r="H31197" s="14"/>
      <c r="I31197" s="14"/>
      <c r="K31197"/>
      <c r="L31197"/>
      <c r="M31197"/>
      <c r="N31197"/>
      <c r="O31197"/>
      <c r="P31197"/>
      <c r="S31197"/>
    </row>
    <row r="31198" spans="1:19" x14ac:dyDescent="0.3">
      <c r="A31198" s="25"/>
      <c r="B31198"/>
      <c r="C31198"/>
      <c r="D31198"/>
      <c r="E31198"/>
      <c r="F31198"/>
      <c r="G31198"/>
      <c r="H31198" s="14"/>
      <c r="I31198" s="14"/>
      <c r="K31198"/>
      <c r="L31198"/>
      <c r="M31198"/>
      <c r="N31198"/>
      <c r="O31198"/>
      <c r="P31198"/>
      <c r="S31198"/>
    </row>
    <row r="31199" spans="1:19" x14ac:dyDescent="0.3">
      <c r="A31199" s="25"/>
      <c r="B31199"/>
      <c r="C31199"/>
      <c r="D31199"/>
      <c r="E31199"/>
      <c r="F31199"/>
      <c r="G31199"/>
      <c r="H31199" s="14"/>
      <c r="I31199" s="14"/>
      <c r="K31199"/>
      <c r="L31199"/>
      <c r="M31199"/>
      <c r="N31199"/>
      <c r="O31199"/>
      <c r="P31199"/>
      <c r="S31199"/>
    </row>
    <row r="31200" spans="1:19" x14ac:dyDescent="0.3">
      <c r="A31200" s="25"/>
      <c r="B31200"/>
      <c r="C31200"/>
      <c r="D31200"/>
      <c r="E31200"/>
      <c r="F31200"/>
      <c r="G31200"/>
      <c r="H31200" s="14"/>
      <c r="I31200" s="14"/>
      <c r="K31200"/>
      <c r="L31200"/>
      <c r="M31200"/>
      <c r="N31200"/>
      <c r="O31200"/>
      <c r="P31200"/>
      <c r="S31200"/>
    </row>
    <row r="31201" spans="1:19" x14ac:dyDescent="0.3">
      <c r="A31201" s="25"/>
      <c r="B31201"/>
      <c r="C31201"/>
      <c r="D31201"/>
      <c r="E31201"/>
      <c r="F31201"/>
      <c r="G31201"/>
      <c r="H31201" s="14"/>
      <c r="I31201" s="14"/>
      <c r="K31201"/>
      <c r="L31201"/>
      <c r="M31201"/>
      <c r="N31201"/>
      <c r="O31201"/>
      <c r="P31201"/>
      <c r="S31201"/>
    </row>
    <row r="31202" spans="1:19" x14ac:dyDescent="0.3">
      <c r="A31202" s="25"/>
      <c r="B31202"/>
      <c r="C31202"/>
      <c r="D31202"/>
      <c r="E31202"/>
      <c r="F31202"/>
      <c r="G31202"/>
      <c r="H31202" s="14"/>
      <c r="I31202" s="14"/>
      <c r="K31202"/>
      <c r="L31202"/>
      <c r="M31202"/>
      <c r="N31202"/>
      <c r="O31202"/>
      <c r="P31202"/>
      <c r="S31202"/>
    </row>
    <row r="31203" spans="1:19" x14ac:dyDescent="0.3">
      <c r="A31203" s="25"/>
      <c r="B31203"/>
      <c r="C31203"/>
      <c r="D31203"/>
      <c r="E31203"/>
      <c r="F31203"/>
      <c r="G31203"/>
      <c r="H31203" s="14"/>
      <c r="I31203" s="14"/>
      <c r="K31203"/>
      <c r="L31203"/>
      <c r="M31203"/>
      <c r="N31203"/>
      <c r="O31203"/>
      <c r="P31203"/>
      <c r="S31203"/>
    </row>
    <row r="31204" spans="1:19" x14ac:dyDescent="0.3">
      <c r="A31204" s="25"/>
      <c r="B31204"/>
      <c r="C31204"/>
      <c r="D31204"/>
      <c r="E31204"/>
      <c r="F31204"/>
      <c r="G31204"/>
      <c r="H31204" s="14"/>
      <c r="I31204" s="14"/>
      <c r="K31204"/>
      <c r="L31204"/>
      <c r="M31204"/>
      <c r="N31204"/>
      <c r="O31204"/>
      <c r="P31204"/>
      <c r="S31204"/>
    </row>
    <row r="31205" spans="1:19" x14ac:dyDescent="0.3">
      <c r="A31205" s="25"/>
      <c r="B31205"/>
      <c r="C31205"/>
      <c r="D31205"/>
      <c r="E31205"/>
      <c r="F31205"/>
      <c r="G31205"/>
      <c r="H31205" s="14"/>
      <c r="I31205" s="14"/>
      <c r="K31205"/>
      <c r="L31205"/>
      <c r="M31205"/>
      <c r="N31205"/>
      <c r="O31205"/>
      <c r="P31205"/>
      <c r="S31205"/>
    </row>
    <row r="31206" spans="1:19" x14ac:dyDescent="0.3">
      <c r="A31206" s="25"/>
      <c r="B31206"/>
      <c r="C31206"/>
      <c r="D31206"/>
      <c r="E31206"/>
      <c r="F31206"/>
      <c r="G31206"/>
      <c r="H31206" s="14"/>
      <c r="I31206" s="14"/>
      <c r="K31206"/>
      <c r="L31206"/>
      <c r="M31206"/>
      <c r="N31206"/>
      <c r="O31206"/>
      <c r="P31206"/>
      <c r="S31206"/>
    </row>
    <row r="31207" spans="1:19" x14ac:dyDescent="0.3">
      <c r="A31207" s="25"/>
      <c r="B31207"/>
      <c r="C31207"/>
      <c r="D31207"/>
      <c r="E31207"/>
      <c r="F31207"/>
      <c r="G31207"/>
      <c r="H31207" s="14"/>
      <c r="I31207" s="14"/>
      <c r="K31207"/>
      <c r="L31207"/>
      <c r="M31207"/>
      <c r="N31207"/>
      <c r="O31207"/>
      <c r="P31207"/>
      <c r="S31207"/>
    </row>
    <row r="31208" spans="1:19" x14ac:dyDescent="0.3">
      <c r="A31208" s="25"/>
      <c r="B31208"/>
      <c r="C31208"/>
      <c r="D31208"/>
      <c r="E31208"/>
      <c r="F31208"/>
      <c r="G31208"/>
      <c r="H31208" s="14"/>
      <c r="I31208" s="14"/>
      <c r="K31208"/>
      <c r="L31208"/>
      <c r="M31208"/>
      <c r="N31208"/>
      <c r="O31208"/>
      <c r="P31208"/>
      <c r="S31208"/>
    </row>
    <row r="31209" spans="1:19" x14ac:dyDescent="0.3">
      <c r="A31209" s="25"/>
      <c r="B31209"/>
      <c r="C31209"/>
      <c r="D31209"/>
      <c r="E31209"/>
      <c r="F31209"/>
      <c r="G31209"/>
      <c r="H31209" s="14"/>
      <c r="I31209" s="14"/>
      <c r="K31209"/>
      <c r="L31209"/>
      <c r="M31209"/>
      <c r="N31209"/>
      <c r="O31209"/>
      <c r="P31209"/>
      <c r="S31209"/>
    </row>
    <row r="31210" spans="1:19" x14ac:dyDescent="0.3">
      <c r="A31210" s="25"/>
      <c r="B31210"/>
      <c r="C31210"/>
      <c r="D31210"/>
      <c r="E31210"/>
      <c r="F31210"/>
      <c r="G31210"/>
      <c r="H31210" s="14"/>
      <c r="I31210" s="14"/>
      <c r="K31210"/>
      <c r="L31210"/>
      <c r="M31210"/>
      <c r="N31210"/>
      <c r="O31210"/>
      <c r="P31210"/>
      <c r="S31210"/>
    </row>
    <row r="31211" spans="1:19" x14ac:dyDescent="0.3">
      <c r="A31211" s="25"/>
      <c r="B31211"/>
      <c r="C31211"/>
      <c r="D31211"/>
      <c r="E31211"/>
      <c r="F31211"/>
      <c r="G31211"/>
      <c r="H31211" s="14"/>
      <c r="I31211" s="14"/>
      <c r="K31211"/>
      <c r="L31211"/>
      <c r="M31211"/>
      <c r="N31211"/>
      <c r="O31211"/>
      <c r="P31211"/>
      <c r="S31211"/>
    </row>
    <row r="31212" spans="1:19" x14ac:dyDescent="0.3">
      <c r="A31212" s="25"/>
      <c r="B31212"/>
      <c r="C31212"/>
      <c r="D31212"/>
      <c r="E31212"/>
      <c r="F31212"/>
      <c r="G31212"/>
      <c r="H31212" s="14"/>
      <c r="I31212" s="14"/>
      <c r="K31212"/>
      <c r="L31212"/>
      <c r="M31212"/>
      <c r="N31212"/>
      <c r="O31212"/>
      <c r="P31212"/>
      <c r="S31212"/>
    </row>
    <row r="31213" spans="1:19" x14ac:dyDescent="0.3">
      <c r="A31213" s="25"/>
      <c r="B31213"/>
      <c r="C31213"/>
      <c r="D31213"/>
      <c r="E31213"/>
      <c r="F31213"/>
      <c r="G31213"/>
      <c r="H31213" s="14"/>
      <c r="I31213" s="14"/>
      <c r="K31213"/>
      <c r="L31213"/>
      <c r="M31213"/>
      <c r="N31213"/>
      <c r="O31213"/>
      <c r="P31213"/>
      <c r="S31213"/>
    </row>
    <row r="31214" spans="1:19" x14ac:dyDescent="0.3">
      <c r="A31214" s="25"/>
      <c r="B31214"/>
      <c r="C31214"/>
      <c r="D31214"/>
      <c r="E31214"/>
      <c r="F31214"/>
      <c r="G31214"/>
      <c r="H31214" s="14"/>
      <c r="I31214" s="14"/>
      <c r="K31214"/>
      <c r="L31214"/>
      <c r="M31214"/>
      <c r="N31214"/>
      <c r="O31214"/>
      <c r="P31214"/>
      <c r="S31214"/>
    </row>
    <row r="31215" spans="1:19" x14ac:dyDescent="0.3">
      <c r="A31215" s="25"/>
      <c r="B31215"/>
      <c r="C31215"/>
      <c r="D31215"/>
      <c r="E31215"/>
      <c r="F31215"/>
      <c r="G31215"/>
      <c r="H31215" s="14"/>
      <c r="I31215" s="14"/>
      <c r="K31215"/>
      <c r="L31215"/>
      <c r="M31215"/>
      <c r="N31215"/>
      <c r="O31215"/>
      <c r="P31215"/>
      <c r="S31215"/>
    </row>
    <row r="31216" spans="1:19" x14ac:dyDescent="0.3">
      <c r="A31216" s="25"/>
      <c r="B31216"/>
      <c r="C31216"/>
      <c r="D31216"/>
      <c r="E31216"/>
      <c r="F31216"/>
      <c r="G31216"/>
      <c r="H31216" s="14"/>
      <c r="I31216" s="14"/>
      <c r="K31216"/>
      <c r="L31216"/>
      <c r="M31216"/>
      <c r="N31216"/>
      <c r="O31216"/>
      <c r="P31216"/>
      <c r="S31216"/>
    </row>
    <row r="31217" spans="1:19" x14ac:dyDescent="0.3">
      <c r="A31217" s="25"/>
      <c r="B31217"/>
      <c r="C31217"/>
      <c r="D31217"/>
      <c r="E31217"/>
      <c r="F31217"/>
      <c r="G31217"/>
      <c r="H31217" s="14"/>
      <c r="I31217" s="14"/>
      <c r="K31217"/>
      <c r="L31217"/>
      <c r="M31217"/>
      <c r="N31217"/>
      <c r="O31217"/>
      <c r="P31217"/>
      <c r="S31217"/>
    </row>
    <row r="31218" spans="1:19" x14ac:dyDescent="0.3">
      <c r="A31218" s="25"/>
      <c r="B31218"/>
      <c r="C31218"/>
      <c r="D31218"/>
      <c r="E31218"/>
      <c r="F31218"/>
      <c r="G31218"/>
      <c r="H31218" s="14"/>
      <c r="I31218" s="14"/>
      <c r="K31218"/>
      <c r="L31218"/>
      <c r="M31218"/>
      <c r="N31218"/>
      <c r="O31218"/>
      <c r="P31218"/>
      <c r="S31218"/>
    </row>
    <row r="31219" spans="1:19" x14ac:dyDescent="0.3">
      <c r="A31219" s="25"/>
      <c r="B31219"/>
      <c r="C31219"/>
      <c r="D31219"/>
      <c r="E31219"/>
      <c r="F31219"/>
      <c r="G31219"/>
      <c r="H31219" s="14"/>
      <c r="I31219" s="14"/>
      <c r="K31219"/>
      <c r="L31219"/>
      <c r="M31219"/>
      <c r="N31219"/>
      <c r="O31219"/>
      <c r="P31219"/>
      <c r="S31219"/>
    </row>
    <row r="31220" spans="1:19" x14ac:dyDescent="0.3">
      <c r="A31220" s="25"/>
      <c r="B31220"/>
      <c r="C31220"/>
      <c r="D31220"/>
      <c r="E31220"/>
      <c r="F31220"/>
      <c r="G31220"/>
      <c r="H31220" s="14"/>
      <c r="I31220" s="14"/>
      <c r="K31220"/>
      <c r="L31220"/>
      <c r="M31220"/>
      <c r="N31220"/>
      <c r="O31220"/>
      <c r="P31220"/>
      <c r="S31220"/>
    </row>
    <row r="31221" spans="1:19" x14ac:dyDescent="0.3">
      <c r="A31221" s="25"/>
      <c r="B31221"/>
      <c r="C31221"/>
      <c r="D31221"/>
      <c r="E31221"/>
      <c r="F31221"/>
      <c r="G31221"/>
      <c r="H31221" s="14"/>
      <c r="I31221" s="14"/>
      <c r="K31221"/>
      <c r="L31221"/>
      <c r="M31221"/>
      <c r="N31221"/>
      <c r="O31221"/>
      <c r="P31221"/>
      <c r="S31221"/>
    </row>
    <row r="31222" spans="1:19" x14ac:dyDescent="0.3">
      <c r="A31222" s="25"/>
      <c r="B31222"/>
      <c r="C31222"/>
      <c r="D31222"/>
      <c r="E31222"/>
      <c r="F31222"/>
      <c r="G31222"/>
      <c r="H31222"/>
      <c r="I31222"/>
      <c r="K31222"/>
      <c r="L31222"/>
      <c r="M31222"/>
      <c r="N31222"/>
      <c r="O31222"/>
      <c r="P31222"/>
      <c r="S31222"/>
    </row>
    <row r="31223" spans="1:19" x14ac:dyDescent="0.3">
      <c r="A31223" s="25"/>
      <c r="B31223"/>
      <c r="C31223"/>
      <c r="D31223"/>
      <c r="E31223"/>
      <c r="F31223"/>
      <c r="G31223"/>
      <c r="H31223"/>
      <c r="I31223"/>
      <c r="K31223"/>
      <c r="L31223"/>
      <c r="M31223"/>
      <c r="N31223"/>
      <c r="O31223"/>
      <c r="P31223"/>
      <c r="S31223"/>
    </row>
    <row r="31224" spans="1:19" x14ac:dyDescent="0.3">
      <c r="A31224" s="25"/>
      <c r="B31224"/>
      <c r="C31224"/>
      <c r="D31224"/>
      <c r="E31224"/>
      <c r="F31224"/>
      <c r="G31224"/>
      <c r="H31224"/>
      <c r="I31224"/>
      <c r="K31224"/>
      <c r="L31224"/>
      <c r="M31224"/>
      <c r="N31224"/>
      <c r="O31224"/>
      <c r="P31224"/>
      <c r="S31224"/>
    </row>
    <row r="31225" spans="1:19" x14ac:dyDescent="0.3">
      <c r="A31225" s="25"/>
      <c r="B31225"/>
      <c r="C31225"/>
      <c r="D31225"/>
      <c r="E31225"/>
      <c r="F31225"/>
      <c r="G31225"/>
      <c r="H31225" s="14"/>
      <c r="I31225" s="14"/>
      <c r="K31225"/>
      <c r="L31225"/>
      <c r="M31225"/>
      <c r="N31225"/>
      <c r="O31225"/>
      <c r="P31225"/>
      <c r="S31225"/>
    </row>
    <row r="31226" spans="1:19" x14ac:dyDescent="0.3">
      <c r="A31226" s="25"/>
      <c r="B31226"/>
      <c r="C31226"/>
      <c r="D31226"/>
      <c r="E31226"/>
      <c r="F31226"/>
      <c r="G31226"/>
      <c r="H31226" s="14"/>
      <c r="I31226" s="14"/>
      <c r="K31226"/>
      <c r="L31226"/>
      <c r="M31226"/>
      <c r="N31226"/>
      <c r="O31226"/>
      <c r="P31226"/>
      <c r="S31226"/>
    </row>
    <row r="31227" spans="1:19" x14ac:dyDescent="0.3">
      <c r="A31227" s="25"/>
      <c r="B31227"/>
      <c r="C31227"/>
      <c r="D31227"/>
      <c r="E31227"/>
      <c r="F31227"/>
      <c r="G31227"/>
      <c r="H31227" s="14"/>
      <c r="I31227" s="14"/>
      <c r="K31227"/>
      <c r="L31227"/>
      <c r="M31227"/>
      <c r="N31227"/>
      <c r="O31227"/>
      <c r="P31227"/>
      <c r="S31227"/>
    </row>
    <row r="31228" spans="1:19" x14ac:dyDescent="0.3">
      <c r="A31228" s="25"/>
      <c r="B31228"/>
      <c r="C31228"/>
      <c r="D31228"/>
      <c r="E31228"/>
      <c r="F31228"/>
      <c r="G31228"/>
      <c r="H31228" s="14"/>
      <c r="I31228" s="14"/>
      <c r="K31228"/>
      <c r="L31228"/>
      <c r="M31228"/>
      <c r="N31228"/>
      <c r="O31228"/>
      <c r="P31228"/>
      <c r="S31228"/>
    </row>
    <row r="31229" spans="1:19" x14ac:dyDescent="0.3">
      <c r="A31229" s="25"/>
      <c r="B31229"/>
      <c r="C31229"/>
      <c r="D31229"/>
      <c r="E31229"/>
      <c r="F31229"/>
      <c r="G31229"/>
      <c r="H31229" s="14"/>
      <c r="I31229" s="14"/>
      <c r="K31229"/>
      <c r="L31229"/>
      <c r="M31229"/>
      <c r="N31229"/>
      <c r="O31229"/>
      <c r="P31229"/>
      <c r="S31229"/>
    </row>
    <row r="31230" spans="1:19" x14ac:dyDescent="0.3">
      <c r="A31230" s="25"/>
      <c r="B31230"/>
      <c r="C31230"/>
      <c r="D31230"/>
      <c r="E31230"/>
      <c r="F31230"/>
      <c r="G31230"/>
      <c r="H31230" s="14"/>
      <c r="I31230" s="14"/>
      <c r="K31230"/>
      <c r="L31230"/>
      <c r="M31230"/>
      <c r="N31230"/>
      <c r="O31230"/>
      <c r="P31230"/>
      <c r="S31230"/>
    </row>
    <row r="31231" spans="1:19" x14ac:dyDescent="0.3">
      <c r="A31231" s="25"/>
      <c r="B31231"/>
      <c r="C31231"/>
      <c r="D31231"/>
      <c r="E31231"/>
      <c r="F31231"/>
      <c r="G31231"/>
      <c r="H31231" s="14"/>
      <c r="I31231" s="14"/>
      <c r="K31231"/>
      <c r="L31231"/>
      <c r="M31231"/>
      <c r="N31231"/>
      <c r="O31231"/>
      <c r="P31231"/>
      <c r="S31231"/>
    </row>
    <row r="31232" spans="1:19" x14ac:dyDescent="0.3">
      <c r="A31232" s="25"/>
      <c r="B31232"/>
      <c r="C31232"/>
      <c r="D31232"/>
      <c r="E31232"/>
      <c r="F31232"/>
      <c r="G31232"/>
      <c r="H31232" s="14"/>
      <c r="I31232" s="14"/>
      <c r="K31232"/>
      <c r="L31232"/>
      <c r="M31232"/>
      <c r="N31232"/>
      <c r="O31232"/>
      <c r="P31232"/>
      <c r="S31232"/>
    </row>
    <row r="31233" spans="1:19" x14ac:dyDescent="0.3">
      <c r="A31233" s="25"/>
      <c r="B31233"/>
      <c r="C31233"/>
      <c r="D31233"/>
      <c r="E31233"/>
      <c r="F31233"/>
      <c r="G31233"/>
      <c r="H31233" s="14"/>
      <c r="I31233" s="14"/>
      <c r="K31233"/>
      <c r="L31233"/>
      <c r="M31233"/>
      <c r="N31233"/>
      <c r="O31233"/>
      <c r="P31233"/>
      <c r="S31233"/>
    </row>
    <row r="31234" spans="1:19" x14ac:dyDescent="0.3">
      <c r="A31234" s="25"/>
      <c r="B31234"/>
      <c r="C31234"/>
      <c r="D31234"/>
      <c r="E31234"/>
      <c r="F31234"/>
      <c r="G31234"/>
      <c r="H31234" s="14"/>
      <c r="I31234" s="14"/>
      <c r="K31234"/>
      <c r="L31234"/>
      <c r="M31234"/>
      <c r="N31234"/>
      <c r="O31234"/>
      <c r="P31234"/>
      <c r="S31234"/>
    </row>
    <row r="31235" spans="1:19" x14ac:dyDescent="0.3">
      <c r="A31235" s="25"/>
      <c r="B31235"/>
      <c r="C31235"/>
      <c r="D31235"/>
      <c r="E31235"/>
      <c r="F31235"/>
      <c r="G31235"/>
      <c r="H31235"/>
      <c r="I31235"/>
      <c r="K31235"/>
      <c r="L31235"/>
      <c r="M31235"/>
      <c r="N31235"/>
      <c r="O31235"/>
      <c r="P31235"/>
      <c r="S31235"/>
    </row>
    <row r="31236" spans="1:19" x14ac:dyDescent="0.3">
      <c r="A31236" s="25"/>
      <c r="B31236"/>
      <c r="C31236"/>
      <c r="D31236"/>
      <c r="E31236"/>
      <c r="F31236"/>
      <c r="G31236"/>
      <c r="H31236" s="14"/>
      <c r="I31236" s="14"/>
      <c r="K31236"/>
      <c r="L31236"/>
      <c r="M31236"/>
      <c r="N31236"/>
      <c r="O31236"/>
      <c r="P31236"/>
      <c r="S31236"/>
    </row>
    <row r="31237" spans="1:19" x14ac:dyDescent="0.3">
      <c r="A31237" s="25"/>
      <c r="B31237"/>
      <c r="C31237"/>
      <c r="D31237"/>
      <c r="E31237"/>
      <c r="F31237"/>
      <c r="G31237"/>
      <c r="H31237" s="14"/>
      <c r="I31237" s="14"/>
      <c r="K31237"/>
      <c r="L31237"/>
      <c r="M31237"/>
      <c r="N31237"/>
      <c r="O31237"/>
      <c r="P31237"/>
      <c r="S31237"/>
    </row>
    <row r="31238" spans="1:19" x14ac:dyDescent="0.3">
      <c r="A31238" s="25"/>
      <c r="B31238"/>
      <c r="C31238"/>
      <c r="D31238"/>
      <c r="E31238"/>
      <c r="F31238"/>
      <c r="G31238"/>
      <c r="H31238" s="14"/>
      <c r="I31238" s="14"/>
      <c r="K31238"/>
      <c r="L31238"/>
      <c r="M31238"/>
      <c r="N31238"/>
      <c r="O31238"/>
      <c r="P31238"/>
      <c r="S31238"/>
    </row>
    <row r="31239" spans="1:19" x14ac:dyDescent="0.3">
      <c r="A31239" s="25"/>
      <c r="B31239"/>
      <c r="C31239"/>
      <c r="D31239"/>
      <c r="E31239"/>
      <c r="F31239"/>
      <c r="G31239"/>
      <c r="H31239" s="14"/>
      <c r="I31239" s="14"/>
      <c r="K31239"/>
      <c r="L31239"/>
      <c r="M31239"/>
      <c r="N31239"/>
      <c r="O31239"/>
      <c r="P31239"/>
      <c r="S31239"/>
    </row>
    <row r="31240" spans="1:19" x14ac:dyDescent="0.3">
      <c r="A31240" s="25"/>
      <c r="B31240"/>
      <c r="C31240"/>
      <c r="D31240"/>
      <c r="E31240"/>
      <c r="F31240"/>
      <c r="G31240"/>
      <c r="H31240" s="14"/>
      <c r="I31240" s="14"/>
      <c r="K31240"/>
      <c r="L31240"/>
      <c r="M31240"/>
      <c r="N31240"/>
      <c r="O31240"/>
      <c r="P31240"/>
      <c r="S31240"/>
    </row>
    <row r="31241" spans="1:19" x14ac:dyDescent="0.3">
      <c r="A31241" s="25"/>
      <c r="B31241"/>
      <c r="C31241"/>
      <c r="D31241"/>
      <c r="E31241"/>
      <c r="F31241"/>
      <c r="G31241"/>
      <c r="H31241" s="14"/>
      <c r="I31241" s="14"/>
      <c r="K31241"/>
      <c r="L31241"/>
      <c r="M31241"/>
      <c r="N31241"/>
      <c r="O31241"/>
      <c r="P31241"/>
      <c r="S31241"/>
    </row>
    <row r="31242" spans="1:19" x14ac:dyDescent="0.3">
      <c r="A31242" s="25"/>
      <c r="B31242"/>
      <c r="C31242"/>
      <c r="D31242"/>
      <c r="E31242"/>
      <c r="F31242"/>
      <c r="G31242"/>
      <c r="H31242" s="14"/>
      <c r="I31242" s="14"/>
      <c r="K31242"/>
      <c r="L31242"/>
      <c r="M31242"/>
      <c r="N31242"/>
      <c r="O31242"/>
      <c r="P31242"/>
      <c r="S31242"/>
    </row>
    <row r="31243" spans="1:19" x14ac:dyDescent="0.3">
      <c r="A31243" s="25"/>
      <c r="B31243"/>
      <c r="C31243"/>
      <c r="D31243"/>
      <c r="E31243"/>
      <c r="F31243"/>
      <c r="G31243"/>
      <c r="H31243" s="14"/>
      <c r="I31243" s="14"/>
      <c r="K31243"/>
      <c r="L31243"/>
      <c r="M31243"/>
      <c r="N31243"/>
      <c r="O31243"/>
      <c r="P31243"/>
      <c r="S31243"/>
    </row>
    <row r="31244" spans="1:19" x14ac:dyDescent="0.3">
      <c r="A31244" s="25"/>
      <c r="B31244"/>
      <c r="C31244"/>
      <c r="D31244"/>
      <c r="E31244"/>
      <c r="F31244"/>
      <c r="G31244"/>
      <c r="H31244" s="14"/>
      <c r="I31244" s="14"/>
      <c r="K31244"/>
      <c r="L31244"/>
      <c r="M31244"/>
      <c r="N31244"/>
      <c r="O31244"/>
      <c r="P31244"/>
      <c r="S31244"/>
    </row>
    <row r="31245" spans="1:19" x14ac:dyDescent="0.3">
      <c r="A31245" s="25"/>
      <c r="B31245"/>
      <c r="C31245"/>
      <c r="D31245"/>
      <c r="E31245"/>
      <c r="F31245"/>
      <c r="G31245"/>
      <c r="H31245" s="14"/>
      <c r="I31245" s="14"/>
      <c r="K31245"/>
      <c r="L31245"/>
      <c r="M31245"/>
      <c r="N31245"/>
      <c r="O31245"/>
      <c r="P31245"/>
      <c r="S31245"/>
    </row>
    <row r="31246" spans="1:19" x14ac:dyDescent="0.3">
      <c r="A31246" s="25"/>
      <c r="B31246"/>
      <c r="C31246"/>
      <c r="D31246"/>
      <c r="E31246"/>
      <c r="F31246"/>
      <c r="G31246"/>
      <c r="H31246" s="14"/>
      <c r="I31246" s="14"/>
      <c r="K31246"/>
      <c r="L31246"/>
      <c r="M31246"/>
      <c r="N31246"/>
      <c r="O31246"/>
      <c r="P31246"/>
      <c r="S31246"/>
    </row>
    <row r="31247" spans="1:19" x14ac:dyDescent="0.3">
      <c r="A31247" s="25"/>
      <c r="B31247"/>
      <c r="C31247"/>
      <c r="D31247"/>
      <c r="E31247"/>
      <c r="F31247"/>
      <c r="G31247"/>
      <c r="H31247" s="14"/>
      <c r="I31247" s="14"/>
      <c r="K31247"/>
      <c r="L31247"/>
      <c r="M31247"/>
      <c r="N31247"/>
      <c r="O31247"/>
      <c r="P31247"/>
      <c r="S31247"/>
    </row>
    <row r="31248" spans="1:19" x14ac:dyDescent="0.3">
      <c r="A31248" s="25"/>
      <c r="B31248"/>
      <c r="C31248"/>
      <c r="D31248"/>
      <c r="E31248"/>
      <c r="F31248"/>
      <c r="G31248"/>
      <c r="H31248" s="26"/>
      <c r="I31248" s="26"/>
      <c r="K31248"/>
      <c r="L31248"/>
      <c r="M31248"/>
      <c r="N31248"/>
      <c r="O31248"/>
      <c r="P31248"/>
      <c r="S31248"/>
    </row>
    <row r="31249" spans="1:19" x14ac:dyDescent="0.3">
      <c r="A31249" s="25"/>
      <c r="B31249"/>
      <c r="C31249"/>
      <c r="D31249"/>
      <c r="E31249"/>
      <c r="F31249"/>
      <c r="G31249"/>
      <c r="H31249" s="26"/>
      <c r="I31249" s="26"/>
      <c r="K31249"/>
      <c r="L31249"/>
      <c r="M31249"/>
      <c r="N31249"/>
      <c r="O31249"/>
      <c r="P31249"/>
      <c r="S31249"/>
    </row>
    <row r="31250" spans="1:19" x14ac:dyDescent="0.3">
      <c r="A31250" s="25"/>
      <c r="B31250"/>
      <c r="C31250"/>
      <c r="D31250"/>
      <c r="E31250"/>
      <c r="F31250"/>
      <c r="G31250"/>
      <c r="H31250" s="26"/>
      <c r="I31250" s="26"/>
      <c r="K31250"/>
      <c r="L31250"/>
      <c r="M31250"/>
      <c r="N31250"/>
      <c r="O31250"/>
      <c r="P31250"/>
      <c r="S31250"/>
    </row>
    <row r="31251" spans="1:19" x14ac:dyDescent="0.3">
      <c r="A31251" s="25"/>
      <c r="B31251"/>
      <c r="C31251"/>
      <c r="D31251"/>
      <c r="E31251"/>
      <c r="F31251"/>
      <c r="G31251"/>
      <c r="H31251" s="26"/>
      <c r="I31251" s="26"/>
      <c r="K31251"/>
      <c r="L31251"/>
      <c r="M31251"/>
      <c r="N31251"/>
      <c r="O31251"/>
      <c r="P31251"/>
      <c r="S31251"/>
    </row>
    <row r="31252" spans="1:19" x14ac:dyDescent="0.3">
      <c r="A31252" s="25"/>
      <c r="B31252"/>
      <c r="C31252"/>
      <c r="D31252"/>
      <c r="E31252"/>
      <c r="F31252"/>
      <c r="G31252"/>
      <c r="H31252" s="26"/>
      <c r="I31252" s="26"/>
      <c r="K31252"/>
      <c r="L31252"/>
      <c r="M31252"/>
      <c r="N31252"/>
      <c r="O31252"/>
      <c r="P31252"/>
      <c r="S31252"/>
    </row>
    <row r="31253" spans="1:19" x14ac:dyDescent="0.3">
      <c r="A31253" s="25"/>
      <c r="B31253"/>
      <c r="C31253"/>
      <c r="D31253"/>
      <c r="E31253"/>
      <c r="F31253"/>
      <c r="G31253"/>
      <c r="H31253" s="26"/>
      <c r="I31253" s="26"/>
      <c r="K31253"/>
      <c r="L31253"/>
      <c r="M31253"/>
      <c r="N31253"/>
      <c r="O31253"/>
      <c r="P31253"/>
      <c r="S31253"/>
    </row>
    <row r="31254" spans="1:19" x14ac:dyDescent="0.3">
      <c r="A31254" s="25"/>
      <c r="B31254"/>
      <c r="C31254"/>
      <c r="D31254"/>
      <c r="E31254"/>
      <c r="F31254"/>
      <c r="G31254"/>
      <c r="H31254" s="26"/>
      <c r="I31254" s="26"/>
      <c r="K31254"/>
      <c r="L31254"/>
      <c r="M31254"/>
      <c r="N31254"/>
      <c r="O31254"/>
      <c r="P31254"/>
      <c r="S31254"/>
    </row>
    <row r="31255" spans="1:19" x14ac:dyDescent="0.3">
      <c r="A31255" s="25"/>
      <c r="B31255"/>
      <c r="C31255"/>
      <c r="D31255"/>
      <c r="E31255"/>
      <c r="F31255"/>
      <c r="G31255"/>
      <c r="H31255" s="14"/>
      <c r="I31255" s="14"/>
      <c r="K31255"/>
      <c r="L31255"/>
      <c r="M31255"/>
      <c r="N31255"/>
      <c r="O31255"/>
      <c r="P31255"/>
      <c r="S31255"/>
    </row>
    <row r="31256" spans="1:19" x14ac:dyDescent="0.3">
      <c r="A31256" s="25"/>
      <c r="B31256"/>
      <c r="C31256"/>
      <c r="D31256"/>
      <c r="E31256"/>
      <c r="F31256"/>
      <c r="G31256"/>
      <c r="H31256" s="14"/>
      <c r="I31256" s="14"/>
      <c r="K31256"/>
      <c r="L31256"/>
      <c r="M31256"/>
      <c r="N31256"/>
      <c r="O31256"/>
      <c r="P31256"/>
      <c r="S31256"/>
    </row>
    <row r="31257" spans="1:19" x14ac:dyDescent="0.3">
      <c r="A31257" s="25"/>
      <c r="B31257"/>
      <c r="C31257"/>
      <c r="D31257"/>
      <c r="E31257"/>
      <c r="F31257"/>
      <c r="G31257"/>
      <c r="H31257" s="14"/>
      <c r="I31257" s="14"/>
      <c r="K31257"/>
      <c r="L31257"/>
      <c r="M31257"/>
      <c r="N31257"/>
      <c r="O31257"/>
      <c r="P31257"/>
      <c r="S31257"/>
    </row>
    <row r="31258" spans="1:19" x14ac:dyDescent="0.3">
      <c r="A31258" s="25"/>
      <c r="B31258"/>
      <c r="C31258"/>
      <c r="D31258"/>
      <c r="E31258"/>
      <c r="F31258"/>
      <c r="G31258"/>
      <c r="H31258" s="14"/>
      <c r="I31258" s="14"/>
      <c r="K31258"/>
      <c r="L31258"/>
      <c r="M31258"/>
      <c r="N31258"/>
      <c r="O31258"/>
      <c r="P31258"/>
      <c r="S31258"/>
    </row>
    <row r="31259" spans="1:19" x14ac:dyDescent="0.3">
      <c r="A31259" s="25"/>
      <c r="B31259"/>
      <c r="C31259"/>
      <c r="D31259"/>
      <c r="E31259"/>
      <c r="F31259"/>
      <c r="G31259"/>
      <c r="H31259" s="14"/>
      <c r="I31259" s="14"/>
      <c r="K31259"/>
      <c r="L31259"/>
      <c r="M31259"/>
      <c r="N31259"/>
      <c r="O31259"/>
      <c r="P31259"/>
      <c r="S31259"/>
    </row>
    <row r="31260" spans="1:19" x14ac:dyDescent="0.3">
      <c r="A31260" s="25"/>
      <c r="B31260"/>
      <c r="C31260"/>
      <c r="D31260"/>
      <c r="E31260"/>
      <c r="F31260"/>
      <c r="G31260"/>
      <c r="H31260" s="14"/>
      <c r="I31260" s="14"/>
      <c r="K31260"/>
      <c r="L31260"/>
      <c r="M31260"/>
      <c r="N31260"/>
      <c r="O31260"/>
      <c r="P31260"/>
      <c r="S31260"/>
    </row>
    <row r="31261" spans="1:19" x14ac:dyDescent="0.3">
      <c r="A31261" s="25"/>
      <c r="B31261"/>
      <c r="C31261"/>
      <c r="D31261"/>
      <c r="E31261"/>
      <c r="F31261"/>
      <c r="G31261"/>
      <c r="H31261" s="26"/>
      <c r="I31261" s="26"/>
      <c r="K31261"/>
      <c r="L31261"/>
      <c r="M31261"/>
      <c r="N31261"/>
      <c r="O31261"/>
      <c r="P31261"/>
      <c r="S31261"/>
    </row>
    <row r="31262" spans="1:19" x14ac:dyDescent="0.3">
      <c r="A31262" s="25"/>
      <c r="B31262"/>
      <c r="C31262"/>
      <c r="D31262"/>
      <c r="E31262"/>
      <c r="F31262"/>
      <c r="G31262"/>
      <c r="H31262" s="26"/>
      <c r="I31262" s="26"/>
      <c r="K31262"/>
      <c r="L31262"/>
      <c r="M31262"/>
      <c r="N31262"/>
      <c r="O31262"/>
      <c r="P31262"/>
      <c r="S31262"/>
    </row>
    <row r="31263" spans="1:19" x14ac:dyDescent="0.3">
      <c r="A31263" s="25"/>
      <c r="B31263"/>
      <c r="C31263"/>
      <c r="D31263"/>
      <c r="E31263"/>
      <c r="F31263"/>
      <c r="G31263"/>
      <c r="H31263" s="26"/>
      <c r="I31263" s="26"/>
      <c r="K31263"/>
      <c r="L31263"/>
      <c r="M31263"/>
      <c r="N31263"/>
      <c r="O31263"/>
      <c r="P31263"/>
      <c r="S31263"/>
    </row>
    <row r="31264" spans="1:19" x14ac:dyDescent="0.3">
      <c r="A31264" s="25"/>
      <c r="B31264"/>
      <c r="C31264"/>
      <c r="D31264"/>
      <c r="E31264"/>
      <c r="F31264"/>
      <c r="G31264"/>
      <c r="H31264" s="14"/>
      <c r="I31264" s="14"/>
      <c r="K31264"/>
      <c r="L31264"/>
      <c r="M31264"/>
      <c r="N31264"/>
      <c r="O31264"/>
      <c r="P31264"/>
      <c r="S31264"/>
    </row>
    <row r="31265" spans="1:19" x14ac:dyDescent="0.3">
      <c r="A31265" s="25"/>
      <c r="B31265"/>
      <c r="C31265"/>
      <c r="D31265"/>
      <c r="E31265"/>
      <c r="F31265"/>
      <c r="G31265"/>
      <c r="H31265" s="14"/>
      <c r="I31265" s="14"/>
      <c r="K31265"/>
      <c r="L31265"/>
      <c r="M31265"/>
      <c r="N31265"/>
      <c r="O31265"/>
      <c r="P31265"/>
      <c r="S31265"/>
    </row>
    <row r="31266" spans="1:19" x14ac:dyDescent="0.3">
      <c r="A31266" s="25"/>
      <c r="B31266"/>
      <c r="C31266"/>
      <c r="D31266"/>
      <c r="E31266"/>
      <c r="F31266"/>
      <c r="G31266"/>
      <c r="H31266" s="14"/>
      <c r="I31266" s="14"/>
      <c r="K31266"/>
      <c r="L31266"/>
      <c r="M31266"/>
      <c r="N31266"/>
      <c r="O31266"/>
      <c r="P31266"/>
      <c r="S31266"/>
    </row>
    <row r="31267" spans="1:19" x14ac:dyDescent="0.3">
      <c r="A31267" s="25"/>
      <c r="B31267"/>
      <c r="C31267"/>
      <c r="D31267"/>
      <c r="E31267"/>
      <c r="F31267"/>
      <c r="G31267"/>
      <c r="H31267" s="14"/>
      <c r="I31267" s="14"/>
      <c r="K31267"/>
      <c r="L31267"/>
      <c r="M31267"/>
      <c r="N31267"/>
      <c r="O31267"/>
      <c r="P31267"/>
      <c r="S31267"/>
    </row>
    <row r="31268" spans="1:19" x14ac:dyDescent="0.3">
      <c r="A31268" s="25"/>
      <c r="B31268"/>
      <c r="C31268"/>
      <c r="D31268"/>
      <c r="E31268"/>
      <c r="F31268"/>
      <c r="G31268"/>
      <c r="H31268" s="14"/>
      <c r="I31268" s="14"/>
      <c r="K31268"/>
      <c r="L31268"/>
      <c r="M31268"/>
      <c r="N31268"/>
      <c r="O31268"/>
      <c r="P31268"/>
      <c r="S31268"/>
    </row>
    <row r="31269" spans="1:19" x14ac:dyDescent="0.3">
      <c r="A31269" s="25"/>
      <c r="B31269"/>
      <c r="C31269"/>
      <c r="D31269"/>
      <c r="E31269"/>
      <c r="F31269"/>
      <c r="G31269"/>
      <c r="H31269" s="26"/>
      <c r="I31269" s="26"/>
      <c r="K31269"/>
      <c r="L31269"/>
      <c r="M31269"/>
      <c r="N31269"/>
      <c r="O31269"/>
      <c r="P31269"/>
      <c r="S31269"/>
    </row>
    <row r="31270" spans="1:19" x14ac:dyDescent="0.3">
      <c r="A31270" s="25"/>
      <c r="B31270"/>
      <c r="C31270"/>
      <c r="D31270"/>
      <c r="E31270"/>
      <c r="F31270"/>
      <c r="G31270"/>
      <c r="H31270" s="26"/>
      <c r="I31270" s="26"/>
      <c r="K31270"/>
      <c r="L31270"/>
      <c r="M31270"/>
      <c r="N31270"/>
      <c r="O31270"/>
      <c r="P31270"/>
      <c r="S31270"/>
    </row>
    <row r="31271" spans="1:19" x14ac:dyDescent="0.3">
      <c r="A31271" s="25"/>
      <c r="B31271"/>
      <c r="C31271"/>
      <c r="D31271"/>
      <c r="E31271"/>
      <c r="F31271"/>
      <c r="G31271"/>
      <c r="H31271" s="26"/>
      <c r="I31271" s="26"/>
      <c r="K31271"/>
      <c r="L31271"/>
      <c r="M31271"/>
      <c r="N31271"/>
      <c r="O31271"/>
      <c r="P31271"/>
      <c r="S31271"/>
    </row>
    <row r="31272" spans="1:19" x14ac:dyDescent="0.3">
      <c r="A31272" s="25"/>
      <c r="B31272"/>
      <c r="C31272"/>
      <c r="D31272"/>
      <c r="E31272"/>
      <c r="F31272"/>
      <c r="G31272"/>
      <c r="H31272" s="26"/>
      <c r="I31272" s="26"/>
      <c r="K31272"/>
      <c r="L31272"/>
      <c r="M31272"/>
      <c r="N31272"/>
      <c r="O31272"/>
      <c r="P31272"/>
      <c r="S31272"/>
    </row>
    <row r="31273" spans="1:19" x14ac:dyDescent="0.3">
      <c r="A31273" s="25"/>
      <c r="B31273"/>
      <c r="C31273"/>
      <c r="D31273"/>
      <c r="E31273"/>
      <c r="F31273"/>
      <c r="G31273"/>
      <c r="H31273" s="26"/>
      <c r="I31273" s="26"/>
      <c r="K31273"/>
      <c r="L31273"/>
      <c r="M31273"/>
      <c r="N31273"/>
      <c r="O31273"/>
      <c r="P31273"/>
      <c r="S31273"/>
    </row>
    <row r="31274" spans="1:19" x14ac:dyDescent="0.3">
      <c r="A31274" s="25"/>
      <c r="B31274"/>
      <c r="C31274"/>
      <c r="D31274"/>
      <c r="E31274"/>
      <c r="F31274"/>
      <c r="G31274"/>
      <c r="H31274" s="14"/>
      <c r="I31274" s="14"/>
      <c r="K31274"/>
      <c r="L31274"/>
      <c r="M31274"/>
      <c r="N31274"/>
      <c r="O31274"/>
      <c r="P31274"/>
      <c r="S31274"/>
    </row>
    <row r="31275" spans="1:19" x14ac:dyDescent="0.3">
      <c r="A31275" s="25"/>
      <c r="B31275"/>
      <c r="C31275"/>
      <c r="D31275"/>
      <c r="E31275"/>
      <c r="F31275"/>
      <c r="G31275"/>
      <c r="H31275" s="14"/>
      <c r="I31275" s="14"/>
      <c r="K31275"/>
      <c r="L31275"/>
      <c r="M31275"/>
      <c r="N31275"/>
      <c r="O31275"/>
      <c r="P31275"/>
      <c r="S31275"/>
    </row>
    <row r="31276" spans="1:19" x14ac:dyDescent="0.3">
      <c r="A31276" s="25"/>
      <c r="B31276"/>
      <c r="C31276"/>
      <c r="D31276"/>
      <c r="E31276"/>
      <c r="F31276"/>
      <c r="G31276"/>
      <c r="H31276" s="14"/>
      <c r="I31276" s="14"/>
      <c r="K31276"/>
      <c r="L31276"/>
      <c r="M31276"/>
      <c r="N31276"/>
      <c r="O31276"/>
      <c r="P31276"/>
      <c r="S31276"/>
    </row>
    <row r="31277" spans="1:19" x14ac:dyDescent="0.3">
      <c r="A31277" s="25"/>
      <c r="B31277"/>
      <c r="C31277"/>
      <c r="D31277"/>
      <c r="E31277"/>
      <c r="F31277"/>
      <c r="G31277"/>
      <c r="H31277" s="14"/>
      <c r="I31277" s="14"/>
      <c r="K31277"/>
      <c r="L31277"/>
      <c r="M31277"/>
      <c r="N31277"/>
      <c r="O31277"/>
      <c r="P31277"/>
      <c r="S31277"/>
    </row>
    <row r="31278" spans="1:19" x14ac:dyDescent="0.3">
      <c r="A31278" s="25"/>
      <c r="B31278"/>
      <c r="C31278"/>
      <c r="D31278"/>
      <c r="E31278"/>
      <c r="F31278"/>
      <c r="G31278"/>
      <c r="H31278" s="14"/>
      <c r="I31278" s="14"/>
      <c r="K31278"/>
      <c r="L31278"/>
      <c r="M31278"/>
      <c r="N31278"/>
      <c r="O31278"/>
      <c r="P31278"/>
      <c r="S31278"/>
    </row>
    <row r="31279" spans="1:19" x14ac:dyDescent="0.3">
      <c r="A31279" s="25"/>
      <c r="B31279"/>
      <c r="C31279"/>
      <c r="D31279"/>
      <c r="E31279"/>
      <c r="F31279"/>
      <c r="G31279"/>
      <c r="H31279" s="26"/>
      <c r="I31279" s="26"/>
      <c r="K31279"/>
      <c r="L31279"/>
      <c r="M31279"/>
      <c r="N31279"/>
      <c r="O31279"/>
      <c r="P31279"/>
      <c r="S31279"/>
    </row>
    <row r="31280" spans="1:19" x14ac:dyDescent="0.3">
      <c r="A31280" s="25"/>
      <c r="B31280"/>
      <c r="C31280"/>
      <c r="D31280"/>
      <c r="E31280"/>
      <c r="F31280"/>
      <c r="G31280"/>
      <c r="H31280" s="26"/>
      <c r="I31280" s="26"/>
      <c r="K31280"/>
      <c r="L31280"/>
      <c r="M31280"/>
      <c r="N31280"/>
      <c r="O31280"/>
      <c r="P31280"/>
      <c r="S31280"/>
    </row>
    <row r="31281" spans="1:19" x14ac:dyDescent="0.3">
      <c r="A31281" s="25"/>
      <c r="B31281"/>
      <c r="C31281"/>
      <c r="D31281"/>
      <c r="E31281"/>
      <c r="F31281"/>
      <c r="G31281"/>
      <c r="H31281" s="26"/>
      <c r="I31281" s="26"/>
      <c r="K31281"/>
      <c r="L31281"/>
      <c r="M31281"/>
      <c r="N31281"/>
      <c r="O31281"/>
      <c r="P31281"/>
      <c r="S31281"/>
    </row>
    <row r="31282" spans="1:19" x14ac:dyDescent="0.3">
      <c r="A31282" s="25"/>
      <c r="B31282"/>
      <c r="C31282"/>
      <c r="D31282"/>
      <c r="E31282"/>
      <c r="F31282"/>
      <c r="G31282"/>
      <c r="H31282" s="26"/>
      <c r="I31282" s="26"/>
      <c r="K31282"/>
      <c r="L31282"/>
      <c r="M31282"/>
      <c r="N31282"/>
      <c r="O31282"/>
      <c r="P31282"/>
      <c r="S31282"/>
    </row>
    <row r="31283" spans="1:19" x14ac:dyDescent="0.3">
      <c r="A31283" s="25"/>
      <c r="B31283"/>
      <c r="C31283"/>
      <c r="D31283"/>
      <c r="E31283"/>
      <c r="F31283"/>
      <c r="G31283"/>
      <c r="H31283" s="26"/>
      <c r="I31283" s="26"/>
      <c r="K31283"/>
      <c r="L31283"/>
      <c r="M31283"/>
      <c r="N31283"/>
      <c r="O31283"/>
      <c r="P31283"/>
      <c r="S31283"/>
    </row>
    <row r="31284" spans="1:19" x14ac:dyDescent="0.3">
      <c r="A31284" s="25"/>
      <c r="B31284"/>
      <c r="C31284"/>
      <c r="D31284"/>
      <c r="E31284"/>
      <c r="F31284"/>
      <c r="G31284"/>
      <c r="H31284" s="14"/>
      <c r="I31284" s="14"/>
      <c r="K31284"/>
      <c r="L31284"/>
      <c r="M31284"/>
      <c r="N31284"/>
      <c r="O31284"/>
      <c r="P31284"/>
      <c r="S31284"/>
    </row>
    <row r="31285" spans="1:19" x14ac:dyDescent="0.3">
      <c r="A31285" s="25"/>
      <c r="B31285"/>
      <c r="C31285"/>
      <c r="D31285"/>
      <c r="E31285"/>
      <c r="F31285"/>
      <c r="G31285"/>
      <c r="H31285" s="14"/>
      <c r="I31285" s="14"/>
      <c r="K31285"/>
      <c r="L31285"/>
      <c r="M31285"/>
      <c r="N31285"/>
      <c r="O31285"/>
      <c r="P31285"/>
      <c r="S31285"/>
    </row>
    <row r="31286" spans="1:19" x14ac:dyDescent="0.3">
      <c r="A31286" s="25"/>
      <c r="B31286"/>
      <c r="C31286"/>
      <c r="D31286"/>
      <c r="E31286"/>
      <c r="F31286"/>
      <c r="G31286"/>
      <c r="H31286" s="14"/>
      <c r="I31286" s="14"/>
      <c r="K31286"/>
      <c r="L31286"/>
      <c r="M31286"/>
      <c r="N31286"/>
      <c r="O31286"/>
      <c r="P31286"/>
      <c r="S31286"/>
    </row>
    <row r="31287" spans="1:19" x14ac:dyDescent="0.3">
      <c r="A31287" s="25"/>
      <c r="B31287"/>
      <c r="C31287"/>
      <c r="D31287"/>
      <c r="E31287"/>
      <c r="F31287"/>
      <c r="G31287"/>
      <c r="H31287" s="14"/>
      <c r="I31287" s="14"/>
      <c r="K31287"/>
      <c r="L31287"/>
      <c r="M31287"/>
      <c r="N31287"/>
      <c r="O31287"/>
      <c r="P31287"/>
      <c r="S31287"/>
    </row>
    <row r="31288" spans="1:19" x14ac:dyDescent="0.3">
      <c r="A31288" s="25"/>
      <c r="B31288"/>
      <c r="C31288"/>
      <c r="D31288"/>
      <c r="E31288"/>
      <c r="F31288"/>
      <c r="G31288"/>
      <c r="H31288" s="14"/>
      <c r="I31288" s="14"/>
      <c r="K31288"/>
      <c r="L31288"/>
      <c r="M31288"/>
      <c r="N31288"/>
      <c r="O31288"/>
      <c r="P31288"/>
      <c r="S31288"/>
    </row>
    <row r="31289" spans="1:19" x14ac:dyDescent="0.3">
      <c r="A31289" s="25"/>
      <c r="B31289"/>
      <c r="C31289"/>
      <c r="D31289"/>
      <c r="E31289"/>
      <c r="F31289"/>
      <c r="G31289"/>
      <c r="H31289" s="14"/>
      <c r="I31289" s="14"/>
      <c r="K31289"/>
      <c r="L31289"/>
      <c r="M31289"/>
      <c r="N31289"/>
      <c r="O31289"/>
      <c r="P31289"/>
      <c r="S31289"/>
    </row>
    <row r="31290" spans="1:19" x14ac:dyDescent="0.3">
      <c r="A31290" s="25"/>
      <c r="B31290"/>
      <c r="C31290"/>
      <c r="D31290"/>
      <c r="E31290"/>
      <c r="F31290"/>
      <c r="G31290"/>
      <c r="H31290" s="14"/>
      <c r="I31290" s="14"/>
      <c r="K31290"/>
      <c r="L31290"/>
      <c r="M31290"/>
      <c r="N31290"/>
      <c r="O31290"/>
      <c r="P31290"/>
      <c r="S31290"/>
    </row>
    <row r="31291" spans="1:19" x14ac:dyDescent="0.3">
      <c r="A31291" s="25"/>
      <c r="B31291"/>
      <c r="C31291"/>
      <c r="D31291"/>
      <c r="E31291"/>
      <c r="F31291"/>
      <c r="G31291"/>
      <c r="H31291" s="14"/>
      <c r="I31291" s="14"/>
      <c r="K31291"/>
      <c r="L31291"/>
      <c r="M31291"/>
      <c r="N31291"/>
      <c r="O31291"/>
      <c r="P31291"/>
      <c r="S31291"/>
    </row>
    <row r="31292" spans="1:19" x14ac:dyDescent="0.3">
      <c r="A31292" s="25"/>
      <c r="B31292"/>
      <c r="C31292"/>
      <c r="D31292"/>
      <c r="E31292"/>
      <c r="F31292"/>
      <c r="G31292"/>
      <c r="H31292"/>
      <c r="I31292"/>
      <c r="K31292"/>
      <c r="L31292"/>
      <c r="M31292"/>
      <c r="N31292"/>
      <c r="O31292"/>
      <c r="P31292"/>
      <c r="S31292"/>
    </row>
    <row r="31293" spans="1:19" x14ac:dyDescent="0.3">
      <c r="A31293" s="25"/>
      <c r="B31293"/>
      <c r="C31293"/>
      <c r="D31293"/>
      <c r="E31293"/>
      <c r="F31293"/>
      <c r="G31293"/>
      <c r="H31293"/>
      <c r="I31293"/>
      <c r="K31293"/>
      <c r="L31293"/>
      <c r="M31293"/>
      <c r="N31293"/>
      <c r="O31293"/>
      <c r="P31293"/>
      <c r="S31293"/>
    </row>
    <row r="31294" spans="1:19" x14ac:dyDescent="0.3">
      <c r="A31294" s="25"/>
      <c r="B31294"/>
      <c r="C31294"/>
      <c r="D31294"/>
      <c r="E31294"/>
      <c r="F31294"/>
      <c r="G31294"/>
      <c r="H31294"/>
      <c r="I31294"/>
      <c r="K31294"/>
      <c r="L31294"/>
      <c r="M31294"/>
      <c r="N31294"/>
      <c r="O31294"/>
      <c r="P31294"/>
      <c r="S31294"/>
    </row>
    <row r="31295" spans="1:19" x14ac:dyDescent="0.3">
      <c r="A31295" s="25"/>
      <c r="B31295"/>
      <c r="C31295"/>
      <c r="D31295"/>
      <c r="E31295"/>
      <c r="F31295"/>
      <c r="G31295"/>
      <c r="H31295"/>
      <c r="I31295"/>
      <c r="K31295"/>
      <c r="L31295"/>
      <c r="M31295"/>
      <c r="N31295"/>
      <c r="O31295"/>
      <c r="P31295"/>
      <c r="S31295"/>
    </row>
    <row r="31296" spans="1:19" x14ac:dyDescent="0.3">
      <c r="A31296" s="25"/>
      <c r="B31296"/>
      <c r="C31296"/>
      <c r="D31296"/>
      <c r="E31296"/>
      <c r="F31296"/>
      <c r="G31296"/>
      <c r="H31296" s="14"/>
      <c r="I31296" s="14"/>
      <c r="K31296"/>
      <c r="L31296"/>
      <c r="M31296"/>
      <c r="N31296"/>
      <c r="O31296"/>
      <c r="P31296"/>
      <c r="S31296"/>
    </row>
    <row r="31297" spans="1:19" x14ac:dyDescent="0.3">
      <c r="A31297" s="25"/>
      <c r="B31297"/>
      <c r="C31297"/>
      <c r="D31297"/>
      <c r="E31297"/>
      <c r="F31297"/>
      <c r="G31297"/>
      <c r="H31297" s="26"/>
      <c r="I31297" s="26"/>
      <c r="K31297"/>
      <c r="L31297"/>
      <c r="M31297"/>
      <c r="N31297"/>
      <c r="O31297"/>
      <c r="P31297"/>
      <c r="S31297"/>
    </row>
    <row r="31298" spans="1:19" x14ac:dyDescent="0.3">
      <c r="A31298" s="25"/>
      <c r="B31298"/>
      <c r="C31298"/>
      <c r="D31298"/>
      <c r="E31298"/>
      <c r="F31298"/>
      <c r="G31298"/>
      <c r="H31298" s="26"/>
      <c r="I31298" s="26"/>
      <c r="K31298"/>
      <c r="L31298"/>
      <c r="M31298"/>
      <c r="N31298"/>
      <c r="O31298"/>
      <c r="P31298"/>
      <c r="S31298"/>
    </row>
    <row r="31299" spans="1:19" x14ac:dyDescent="0.3">
      <c r="A31299" s="25"/>
      <c r="B31299"/>
      <c r="C31299"/>
      <c r="D31299"/>
      <c r="E31299"/>
      <c r="F31299"/>
      <c r="G31299"/>
      <c r="H31299" s="26"/>
      <c r="I31299" s="26"/>
      <c r="K31299"/>
      <c r="L31299"/>
      <c r="M31299"/>
      <c r="N31299"/>
      <c r="O31299"/>
      <c r="P31299"/>
      <c r="S31299"/>
    </row>
    <row r="31300" spans="1:19" x14ac:dyDescent="0.3">
      <c r="A31300" s="25"/>
      <c r="B31300"/>
      <c r="C31300"/>
      <c r="D31300"/>
      <c r="E31300"/>
      <c r="F31300"/>
      <c r="G31300"/>
      <c r="H31300" s="26"/>
      <c r="I31300" s="26"/>
      <c r="K31300"/>
      <c r="L31300"/>
      <c r="M31300"/>
      <c r="N31300"/>
      <c r="O31300"/>
      <c r="P31300"/>
      <c r="S31300"/>
    </row>
    <row r="31301" spans="1:19" x14ac:dyDescent="0.3">
      <c r="A31301" s="25"/>
      <c r="B31301"/>
      <c r="C31301"/>
      <c r="D31301"/>
      <c r="E31301"/>
      <c r="F31301"/>
      <c r="G31301"/>
      <c r="H31301" s="26"/>
      <c r="I31301" s="26"/>
      <c r="K31301"/>
      <c r="L31301"/>
      <c r="M31301"/>
      <c r="N31301"/>
      <c r="O31301"/>
      <c r="P31301"/>
      <c r="S31301"/>
    </row>
    <row r="31302" spans="1:19" x14ac:dyDescent="0.3">
      <c r="A31302" s="25"/>
      <c r="B31302"/>
      <c r="C31302"/>
      <c r="D31302"/>
      <c r="E31302"/>
      <c r="F31302"/>
      <c r="G31302"/>
      <c r="H31302" s="26"/>
      <c r="I31302" s="26"/>
      <c r="K31302"/>
      <c r="L31302"/>
      <c r="M31302"/>
      <c r="N31302"/>
      <c r="O31302"/>
      <c r="P31302"/>
      <c r="S31302"/>
    </row>
    <row r="31303" spans="1:19" x14ac:dyDescent="0.3">
      <c r="A31303" s="25"/>
      <c r="B31303"/>
      <c r="C31303"/>
      <c r="D31303"/>
      <c r="E31303"/>
      <c r="F31303"/>
      <c r="G31303"/>
      <c r="H31303" s="26"/>
      <c r="I31303" s="26"/>
      <c r="K31303"/>
      <c r="L31303"/>
      <c r="M31303"/>
      <c r="N31303"/>
      <c r="O31303"/>
      <c r="P31303"/>
      <c r="S31303"/>
    </row>
    <row r="31304" spans="1:19" x14ac:dyDescent="0.3">
      <c r="A31304" s="25"/>
      <c r="B31304"/>
      <c r="C31304"/>
      <c r="D31304"/>
      <c r="E31304"/>
      <c r="F31304"/>
      <c r="G31304"/>
      <c r="H31304" s="26"/>
      <c r="I31304" s="26"/>
      <c r="K31304"/>
      <c r="L31304"/>
      <c r="M31304"/>
      <c r="N31304"/>
      <c r="O31304"/>
      <c r="P31304"/>
      <c r="S31304"/>
    </row>
    <row r="31305" spans="1:19" x14ac:dyDescent="0.3">
      <c r="A31305" s="25"/>
      <c r="B31305"/>
      <c r="C31305"/>
      <c r="D31305"/>
      <c r="E31305"/>
      <c r="F31305"/>
      <c r="G31305"/>
      <c r="H31305" s="26"/>
      <c r="I31305" s="26"/>
      <c r="K31305"/>
      <c r="L31305"/>
      <c r="M31305"/>
      <c r="N31305"/>
      <c r="O31305"/>
      <c r="P31305"/>
      <c r="S31305"/>
    </row>
    <row r="31306" spans="1:19" x14ac:dyDescent="0.3">
      <c r="A31306" s="25"/>
      <c r="B31306"/>
      <c r="C31306"/>
      <c r="D31306"/>
      <c r="E31306"/>
      <c r="F31306"/>
      <c r="G31306"/>
      <c r="H31306" s="14"/>
      <c r="I31306" s="14"/>
      <c r="K31306"/>
      <c r="L31306"/>
      <c r="M31306"/>
      <c r="N31306"/>
      <c r="O31306"/>
      <c r="P31306"/>
      <c r="S31306"/>
    </row>
    <row r="31307" spans="1:19" x14ac:dyDescent="0.3">
      <c r="A31307" s="25"/>
      <c r="B31307"/>
      <c r="C31307"/>
      <c r="D31307"/>
      <c r="E31307"/>
      <c r="F31307"/>
      <c r="G31307"/>
      <c r="H31307" s="14"/>
      <c r="I31307" s="14"/>
      <c r="K31307"/>
      <c r="L31307"/>
      <c r="M31307"/>
      <c r="N31307"/>
      <c r="O31307"/>
      <c r="P31307"/>
      <c r="S31307"/>
    </row>
    <row r="31308" spans="1:19" x14ac:dyDescent="0.3">
      <c r="A31308" s="25"/>
      <c r="B31308"/>
      <c r="C31308"/>
      <c r="D31308"/>
      <c r="E31308"/>
      <c r="F31308"/>
      <c r="G31308"/>
      <c r="H31308" s="14"/>
      <c r="I31308" s="14"/>
      <c r="K31308"/>
      <c r="L31308"/>
      <c r="M31308"/>
      <c r="N31308"/>
      <c r="O31308"/>
      <c r="P31308"/>
      <c r="S31308"/>
    </row>
    <row r="31309" spans="1:19" x14ac:dyDescent="0.3">
      <c r="A31309" s="25"/>
      <c r="B31309"/>
      <c r="C31309"/>
      <c r="D31309"/>
      <c r="E31309"/>
      <c r="F31309"/>
      <c r="G31309"/>
      <c r="H31309" s="14"/>
      <c r="I31309" s="14"/>
      <c r="K31309"/>
      <c r="L31309"/>
      <c r="M31309"/>
      <c r="N31309"/>
      <c r="O31309"/>
      <c r="P31309"/>
      <c r="S31309"/>
    </row>
    <row r="31310" spans="1:19" x14ac:dyDescent="0.3">
      <c r="A31310" s="25"/>
      <c r="B31310"/>
      <c r="C31310"/>
      <c r="D31310"/>
      <c r="E31310"/>
      <c r="F31310"/>
      <c r="G31310"/>
      <c r="H31310" s="14"/>
      <c r="I31310" s="14"/>
      <c r="K31310"/>
      <c r="L31310"/>
      <c r="M31310"/>
      <c r="N31310"/>
      <c r="O31310"/>
      <c r="P31310"/>
      <c r="S31310"/>
    </row>
    <row r="31311" spans="1:19" x14ac:dyDescent="0.3">
      <c r="A31311" s="25"/>
      <c r="B31311"/>
      <c r="C31311"/>
      <c r="D31311"/>
      <c r="E31311"/>
      <c r="F31311"/>
      <c r="G31311"/>
      <c r="H31311" s="26"/>
      <c r="I31311" s="26"/>
      <c r="K31311"/>
      <c r="L31311"/>
      <c r="M31311"/>
      <c r="N31311"/>
      <c r="O31311"/>
      <c r="P31311"/>
      <c r="S31311"/>
    </row>
    <row r="31312" spans="1:19" x14ac:dyDescent="0.3">
      <c r="A31312" s="25"/>
      <c r="B31312"/>
      <c r="C31312"/>
      <c r="D31312"/>
      <c r="E31312"/>
      <c r="F31312"/>
      <c r="G31312"/>
      <c r="H31312" s="26"/>
      <c r="I31312" s="26"/>
      <c r="K31312"/>
      <c r="L31312"/>
      <c r="M31312"/>
      <c r="N31312"/>
      <c r="O31312"/>
      <c r="P31312"/>
      <c r="S31312"/>
    </row>
    <row r="31313" spans="1:19" x14ac:dyDescent="0.3">
      <c r="A31313" s="25"/>
      <c r="B31313"/>
      <c r="C31313"/>
      <c r="D31313"/>
      <c r="E31313"/>
      <c r="F31313"/>
      <c r="G31313"/>
      <c r="H31313" s="26"/>
      <c r="I31313" s="26"/>
      <c r="K31313"/>
      <c r="L31313"/>
      <c r="M31313"/>
      <c r="N31313"/>
      <c r="O31313"/>
      <c r="P31313"/>
      <c r="S31313"/>
    </row>
    <row r="31314" spans="1:19" x14ac:dyDescent="0.3">
      <c r="A31314" s="25"/>
      <c r="B31314"/>
      <c r="C31314"/>
      <c r="D31314"/>
      <c r="E31314"/>
      <c r="F31314"/>
      <c r="G31314"/>
      <c r="H31314" s="26"/>
      <c r="I31314" s="26"/>
      <c r="K31314"/>
      <c r="L31314"/>
      <c r="M31314"/>
      <c r="N31314"/>
      <c r="O31314"/>
      <c r="P31314"/>
      <c r="S31314"/>
    </row>
    <row r="31315" spans="1:19" x14ac:dyDescent="0.3">
      <c r="A31315" s="25"/>
      <c r="B31315"/>
      <c r="C31315"/>
      <c r="D31315"/>
      <c r="E31315"/>
      <c r="F31315"/>
      <c r="G31315"/>
      <c r="H31315" s="26"/>
      <c r="I31315" s="26"/>
      <c r="K31315"/>
      <c r="L31315"/>
      <c r="M31315"/>
      <c r="N31315"/>
      <c r="O31315"/>
      <c r="P31315"/>
      <c r="S31315"/>
    </row>
    <row r="31316" spans="1:19" x14ac:dyDescent="0.3">
      <c r="A31316" s="25"/>
      <c r="B31316"/>
      <c r="C31316"/>
      <c r="D31316"/>
      <c r="E31316"/>
      <c r="F31316"/>
      <c r="G31316"/>
      <c r="H31316" s="14"/>
      <c r="I31316" s="14"/>
      <c r="K31316"/>
      <c r="L31316"/>
      <c r="M31316"/>
      <c r="N31316"/>
      <c r="O31316"/>
      <c r="P31316"/>
      <c r="S31316"/>
    </row>
    <row r="31317" spans="1:19" x14ac:dyDescent="0.3">
      <c r="A31317" s="25"/>
      <c r="B31317"/>
      <c r="C31317"/>
      <c r="D31317"/>
      <c r="E31317"/>
      <c r="F31317"/>
      <c r="G31317"/>
      <c r="H31317" s="14"/>
      <c r="I31317" s="14"/>
      <c r="K31317"/>
      <c r="L31317"/>
      <c r="M31317"/>
      <c r="N31317"/>
      <c r="O31317"/>
      <c r="P31317"/>
      <c r="S31317"/>
    </row>
    <row r="31318" spans="1:19" x14ac:dyDescent="0.3">
      <c r="A31318" s="25"/>
      <c r="B31318"/>
      <c r="C31318"/>
      <c r="D31318"/>
      <c r="E31318"/>
      <c r="F31318"/>
      <c r="G31318"/>
      <c r="H31318" s="14"/>
      <c r="I31318" s="14"/>
      <c r="K31318"/>
      <c r="L31318"/>
      <c r="M31318"/>
      <c r="N31318"/>
      <c r="O31318"/>
      <c r="P31318"/>
      <c r="S31318"/>
    </row>
    <row r="31319" spans="1:19" x14ac:dyDescent="0.3">
      <c r="A31319" s="25"/>
      <c r="B31319"/>
      <c r="C31319"/>
      <c r="D31319"/>
      <c r="E31319"/>
      <c r="F31319"/>
      <c r="G31319"/>
      <c r="H31319" s="14"/>
      <c r="I31319" s="14"/>
      <c r="K31319"/>
      <c r="L31319"/>
      <c r="M31319"/>
      <c r="N31319"/>
      <c r="O31319"/>
      <c r="P31319"/>
      <c r="S31319"/>
    </row>
    <row r="31320" spans="1:19" x14ac:dyDescent="0.3">
      <c r="A31320" s="25"/>
      <c r="B31320"/>
      <c r="C31320"/>
      <c r="D31320"/>
      <c r="E31320"/>
      <c r="F31320"/>
      <c r="G31320"/>
      <c r="H31320" s="14"/>
      <c r="I31320" s="14"/>
      <c r="K31320"/>
      <c r="L31320"/>
      <c r="M31320"/>
      <c r="N31320"/>
      <c r="O31320"/>
      <c r="P31320"/>
      <c r="S31320"/>
    </row>
    <row r="31321" spans="1:19" x14ac:dyDescent="0.3">
      <c r="A31321" s="25"/>
      <c r="B31321"/>
      <c r="C31321"/>
      <c r="D31321"/>
      <c r="E31321"/>
      <c r="F31321"/>
      <c r="G31321"/>
      <c r="H31321" s="26"/>
      <c r="I31321" s="26"/>
      <c r="K31321"/>
      <c r="L31321"/>
      <c r="M31321"/>
      <c r="N31321"/>
      <c r="O31321"/>
      <c r="P31321"/>
      <c r="S31321"/>
    </row>
    <row r="31322" spans="1:19" x14ac:dyDescent="0.3">
      <c r="A31322" s="25"/>
      <c r="B31322"/>
      <c r="C31322"/>
      <c r="D31322"/>
      <c r="E31322"/>
      <c r="F31322"/>
      <c r="G31322"/>
      <c r="H31322" s="26"/>
      <c r="I31322" s="26"/>
      <c r="K31322"/>
      <c r="L31322"/>
      <c r="M31322"/>
      <c r="N31322"/>
      <c r="O31322"/>
      <c r="P31322"/>
      <c r="S31322"/>
    </row>
    <row r="31323" spans="1:19" x14ac:dyDescent="0.3">
      <c r="A31323" s="25"/>
      <c r="B31323"/>
      <c r="C31323"/>
      <c r="D31323"/>
      <c r="E31323"/>
      <c r="F31323"/>
      <c r="G31323"/>
      <c r="H31323" s="26"/>
      <c r="I31323" s="26"/>
      <c r="K31323"/>
      <c r="L31323"/>
      <c r="M31323"/>
      <c r="N31323"/>
      <c r="O31323"/>
      <c r="P31323"/>
      <c r="S31323"/>
    </row>
    <row r="31324" spans="1:19" x14ac:dyDescent="0.3">
      <c r="A31324" s="25"/>
      <c r="B31324"/>
      <c r="C31324"/>
      <c r="D31324"/>
      <c r="E31324"/>
      <c r="F31324"/>
      <c r="G31324"/>
      <c r="H31324" s="26"/>
      <c r="I31324" s="26"/>
      <c r="K31324"/>
      <c r="L31324"/>
      <c r="M31324"/>
      <c r="N31324"/>
      <c r="O31324"/>
      <c r="P31324"/>
      <c r="S31324"/>
    </row>
    <row r="31325" spans="1:19" x14ac:dyDescent="0.3">
      <c r="A31325" s="25"/>
      <c r="B31325"/>
      <c r="C31325"/>
      <c r="D31325"/>
      <c r="E31325"/>
      <c r="F31325"/>
      <c r="G31325"/>
      <c r="H31325" s="26"/>
      <c r="I31325" s="26"/>
      <c r="K31325"/>
      <c r="L31325"/>
      <c r="M31325"/>
      <c r="N31325"/>
      <c r="O31325"/>
      <c r="P31325"/>
      <c r="S31325"/>
    </row>
    <row r="31326" spans="1:19" x14ac:dyDescent="0.3">
      <c r="A31326" s="25"/>
      <c r="B31326"/>
      <c r="C31326"/>
      <c r="D31326"/>
      <c r="E31326"/>
      <c r="F31326"/>
      <c r="G31326"/>
      <c r="H31326" s="14"/>
      <c r="I31326" s="14"/>
      <c r="K31326"/>
      <c r="L31326"/>
      <c r="M31326"/>
      <c r="N31326"/>
      <c r="O31326"/>
      <c r="P31326"/>
      <c r="S31326"/>
    </row>
    <row r="31327" spans="1:19" x14ac:dyDescent="0.3">
      <c r="A31327" s="25"/>
      <c r="B31327"/>
      <c r="C31327"/>
      <c r="D31327"/>
      <c r="E31327"/>
      <c r="F31327"/>
      <c r="G31327"/>
      <c r="H31327" s="14"/>
      <c r="I31327" s="14"/>
      <c r="K31327"/>
      <c r="L31327"/>
      <c r="M31327"/>
      <c r="N31327"/>
      <c r="O31327"/>
      <c r="P31327"/>
      <c r="S31327"/>
    </row>
    <row r="31328" spans="1:19" x14ac:dyDescent="0.3">
      <c r="A31328" s="25"/>
      <c r="B31328"/>
      <c r="C31328"/>
      <c r="D31328"/>
      <c r="E31328"/>
      <c r="F31328"/>
      <c r="G31328"/>
      <c r="H31328" s="14"/>
      <c r="I31328" s="14"/>
      <c r="K31328"/>
      <c r="L31328"/>
      <c r="M31328"/>
      <c r="N31328"/>
      <c r="O31328"/>
      <c r="P31328"/>
      <c r="S31328"/>
    </row>
    <row r="31329" spans="1:19" x14ac:dyDescent="0.3">
      <c r="A31329" s="25"/>
      <c r="B31329"/>
      <c r="C31329"/>
      <c r="D31329"/>
      <c r="E31329"/>
      <c r="F31329"/>
      <c r="G31329"/>
      <c r="H31329" s="14"/>
      <c r="I31329" s="14"/>
      <c r="K31329"/>
      <c r="L31329"/>
      <c r="M31329"/>
      <c r="N31329"/>
      <c r="O31329"/>
      <c r="P31329"/>
      <c r="S31329"/>
    </row>
    <row r="31330" spans="1:19" x14ac:dyDescent="0.3">
      <c r="A31330" s="25"/>
      <c r="B31330"/>
      <c r="C31330"/>
      <c r="D31330"/>
      <c r="E31330"/>
      <c r="F31330"/>
      <c r="G31330"/>
      <c r="H31330" s="14"/>
      <c r="I31330" s="14"/>
      <c r="K31330"/>
      <c r="L31330"/>
      <c r="M31330"/>
      <c r="N31330"/>
      <c r="O31330"/>
      <c r="P31330"/>
      <c r="S31330"/>
    </row>
    <row r="31331" spans="1:19" x14ac:dyDescent="0.3">
      <c r="A31331" s="25"/>
      <c r="B31331"/>
      <c r="C31331"/>
      <c r="D31331"/>
      <c r="E31331"/>
      <c r="F31331"/>
      <c r="G31331"/>
      <c r="H31331" s="26"/>
      <c r="I31331" s="26"/>
      <c r="K31331"/>
      <c r="L31331"/>
      <c r="M31331"/>
      <c r="N31331"/>
      <c r="O31331"/>
      <c r="P31331"/>
      <c r="S31331"/>
    </row>
    <row r="31332" spans="1:19" x14ac:dyDescent="0.3">
      <c r="A31332" s="25"/>
      <c r="B31332"/>
      <c r="C31332"/>
      <c r="D31332"/>
      <c r="E31332"/>
      <c r="F31332"/>
      <c r="G31332"/>
      <c r="H31332" s="26"/>
      <c r="I31332" s="26"/>
      <c r="K31332"/>
      <c r="L31332"/>
      <c r="M31332"/>
      <c r="N31332"/>
      <c r="O31332"/>
      <c r="P31332"/>
      <c r="S31332"/>
    </row>
    <row r="31333" spans="1:19" x14ac:dyDescent="0.3">
      <c r="A31333" s="25"/>
      <c r="B31333"/>
      <c r="C31333"/>
      <c r="D31333"/>
      <c r="E31333"/>
      <c r="F31333"/>
      <c r="G31333"/>
      <c r="H31333" s="26"/>
      <c r="I31333" s="26"/>
      <c r="K31333"/>
      <c r="L31333"/>
      <c r="M31333"/>
      <c r="N31333"/>
      <c r="O31333"/>
      <c r="P31333"/>
      <c r="S31333"/>
    </row>
    <row r="31334" spans="1:19" x14ac:dyDescent="0.3">
      <c r="A31334" s="25"/>
      <c r="B31334"/>
      <c r="C31334"/>
      <c r="D31334"/>
      <c r="E31334"/>
      <c r="F31334"/>
      <c r="G31334"/>
      <c r="H31334" s="26"/>
      <c r="I31334" s="26"/>
      <c r="K31334"/>
      <c r="L31334"/>
      <c r="M31334"/>
      <c r="N31334"/>
      <c r="O31334"/>
      <c r="P31334"/>
      <c r="S31334"/>
    </row>
    <row r="31335" spans="1:19" x14ac:dyDescent="0.3">
      <c r="A31335" s="25"/>
      <c r="B31335"/>
      <c r="C31335"/>
      <c r="D31335"/>
      <c r="E31335"/>
      <c r="F31335"/>
      <c r="G31335"/>
      <c r="H31335" s="26"/>
      <c r="I31335" s="26"/>
      <c r="K31335"/>
      <c r="L31335"/>
      <c r="M31335"/>
      <c r="N31335"/>
      <c r="O31335"/>
      <c r="P31335"/>
      <c r="S31335"/>
    </row>
    <row r="31336" spans="1:19" x14ac:dyDescent="0.3">
      <c r="A31336" s="25"/>
      <c r="B31336"/>
      <c r="C31336"/>
      <c r="D31336"/>
      <c r="E31336"/>
      <c r="F31336"/>
      <c r="G31336"/>
      <c r="H31336" s="14"/>
      <c r="I31336" s="14"/>
      <c r="K31336"/>
      <c r="L31336"/>
      <c r="M31336"/>
      <c r="N31336"/>
      <c r="O31336"/>
      <c r="P31336"/>
      <c r="S31336"/>
    </row>
    <row r="31337" spans="1:19" x14ac:dyDescent="0.3">
      <c r="A31337" s="25"/>
      <c r="B31337"/>
      <c r="C31337"/>
      <c r="D31337"/>
      <c r="E31337"/>
      <c r="F31337"/>
      <c r="G31337"/>
      <c r="H31337" s="14"/>
      <c r="I31337" s="14"/>
      <c r="K31337"/>
      <c r="L31337"/>
      <c r="M31337"/>
      <c r="N31337"/>
      <c r="O31337"/>
      <c r="P31337"/>
      <c r="S31337"/>
    </row>
    <row r="31338" spans="1:19" x14ac:dyDescent="0.3">
      <c r="A31338" s="25"/>
      <c r="B31338"/>
      <c r="C31338"/>
      <c r="D31338"/>
      <c r="E31338"/>
      <c r="F31338"/>
      <c r="G31338"/>
      <c r="H31338" s="14"/>
      <c r="I31338" s="14"/>
      <c r="K31338"/>
      <c r="L31338"/>
      <c r="M31338"/>
      <c r="N31338"/>
      <c r="O31338"/>
      <c r="P31338"/>
      <c r="S31338"/>
    </row>
    <row r="31339" spans="1:19" x14ac:dyDescent="0.3">
      <c r="A31339" s="25"/>
      <c r="B31339"/>
      <c r="C31339"/>
      <c r="D31339"/>
      <c r="E31339"/>
      <c r="F31339"/>
      <c r="G31339"/>
      <c r="H31339" s="14"/>
      <c r="I31339" s="14"/>
      <c r="K31339"/>
      <c r="L31339"/>
      <c r="M31339"/>
      <c r="N31339"/>
      <c r="O31339"/>
      <c r="P31339"/>
      <c r="S31339"/>
    </row>
    <row r="31340" spans="1:19" x14ac:dyDescent="0.3">
      <c r="A31340" s="25"/>
      <c r="B31340"/>
      <c r="C31340"/>
      <c r="D31340"/>
      <c r="E31340"/>
      <c r="F31340"/>
      <c r="G31340"/>
      <c r="H31340"/>
      <c r="I31340"/>
      <c r="K31340"/>
      <c r="L31340"/>
      <c r="M31340"/>
      <c r="N31340"/>
      <c r="O31340"/>
      <c r="P31340"/>
      <c r="S31340"/>
    </row>
    <row r="31341" spans="1:19" x14ac:dyDescent="0.3">
      <c r="A31341" s="25"/>
      <c r="B31341"/>
      <c r="C31341"/>
      <c r="D31341"/>
      <c r="E31341"/>
      <c r="F31341"/>
      <c r="G31341"/>
      <c r="H31341" s="26"/>
      <c r="I31341" s="26"/>
      <c r="K31341"/>
      <c r="L31341"/>
      <c r="M31341"/>
      <c r="N31341"/>
      <c r="O31341"/>
      <c r="P31341"/>
      <c r="S31341"/>
    </row>
    <row r="31342" spans="1:19" x14ac:dyDescent="0.3">
      <c r="A31342" s="25"/>
      <c r="B31342"/>
      <c r="C31342"/>
      <c r="D31342"/>
      <c r="E31342"/>
      <c r="F31342"/>
      <c r="G31342"/>
      <c r="H31342" s="26"/>
      <c r="I31342" s="26"/>
      <c r="K31342"/>
      <c r="L31342"/>
      <c r="M31342"/>
      <c r="N31342"/>
      <c r="O31342"/>
      <c r="P31342"/>
      <c r="S31342"/>
    </row>
    <row r="31343" spans="1:19" x14ac:dyDescent="0.3">
      <c r="A31343" s="25"/>
      <c r="B31343"/>
      <c r="C31343"/>
      <c r="D31343"/>
      <c r="E31343"/>
      <c r="F31343"/>
      <c r="G31343"/>
      <c r="H31343" s="26"/>
      <c r="I31343" s="26"/>
      <c r="K31343"/>
      <c r="L31343"/>
      <c r="M31343"/>
      <c r="N31343"/>
      <c r="O31343"/>
      <c r="P31343"/>
      <c r="S31343"/>
    </row>
    <row r="31344" spans="1:19" x14ac:dyDescent="0.3">
      <c r="A31344" s="25"/>
      <c r="B31344"/>
      <c r="C31344"/>
      <c r="D31344"/>
      <c r="E31344"/>
      <c r="F31344"/>
      <c r="G31344"/>
      <c r="H31344" s="26"/>
      <c r="I31344" s="26"/>
      <c r="K31344"/>
      <c r="L31344"/>
      <c r="M31344"/>
      <c r="N31344"/>
      <c r="O31344"/>
      <c r="P31344"/>
      <c r="S31344"/>
    </row>
    <row r="31345" spans="1:19" x14ac:dyDescent="0.3">
      <c r="A31345" s="25"/>
      <c r="B31345"/>
      <c r="C31345"/>
      <c r="D31345"/>
      <c r="E31345"/>
      <c r="F31345"/>
      <c r="G31345"/>
      <c r="H31345" s="26"/>
      <c r="I31345" s="26"/>
      <c r="K31345"/>
      <c r="L31345"/>
      <c r="M31345"/>
      <c r="N31345"/>
      <c r="O31345"/>
      <c r="P31345"/>
      <c r="S31345"/>
    </row>
    <row r="31346" spans="1:19" x14ac:dyDescent="0.3">
      <c r="A31346" s="25"/>
      <c r="B31346"/>
      <c r="C31346"/>
      <c r="D31346"/>
      <c r="E31346"/>
      <c r="F31346"/>
      <c r="G31346"/>
      <c r="H31346" s="14"/>
      <c r="I31346" s="14"/>
      <c r="K31346"/>
      <c r="L31346"/>
      <c r="M31346"/>
      <c r="N31346"/>
      <c r="O31346"/>
      <c r="P31346"/>
      <c r="S31346"/>
    </row>
    <row r="31347" spans="1:19" x14ac:dyDescent="0.3">
      <c r="A31347" s="25"/>
      <c r="B31347"/>
      <c r="C31347"/>
      <c r="D31347"/>
      <c r="E31347"/>
      <c r="F31347"/>
      <c r="G31347"/>
      <c r="H31347" s="14"/>
      <c r="I31347" s="14"/>
      <c r="K31347"/>
      <c r="L31347"/>
      <c r="M31347"/>
      <c r="N31347"/>
      <c r="O31347"/>
      <c r="P31347"/>
      <c r="S31347"/>
    </row>
    <row r="31348" spans="1:19" x14ac:dyDescent="0.3">
      <c r="A31348" s="25"/>
      <c r="B31348"/>
      <c r="C31348"/>
      <c r="D31348"/>
      <c r="E31348"/>
      <c r="F31348"/>
      <c r="G31348"/>
      <c r="H31348" s="14"/>
      <c r="I31348" s="14"/>
      <c r="K31348"/>
      <c r="L31348"/>
      <c r="M31348"/>
      <c r="N31348"/>
      <c r="O31348"/>
      <c r="P31348"/>
      <c r="S31348"/>
    </row>
    <row r="31349" spans="1:19" x14ac:dyDescent="0.3">
      <c r="A31349" s="25"/>
      <c r="B31349"/>
      <c r="C31349"/>
      <c r="D31349"/>
      <c r="E31349"/>
      <c r="F31349"/>
      <c r="G31349"/>
      <c r="H31349" s="14"/>
      <c r="I31349" s="14"/>
      <c r="K31349"/>
      <c r="L31349"/>
      <c r="M31349"/>
      <c r="N31349"/>
      <c r="O31349"/>
      <c r="P31349"/>
      <c r="S31349"/>
    </row>
    <row r="31350" spans="1:19" x14ac:dyDescent="0.3">
      <c r="A31350" s="25"/>
      <c r="B31350"/>
      <c r="C31350"/>
      <c r="D31350"/>
      <c r="E31350"/>
      <c r="F31350"/>
      <c r="G31350"/>
      <c r="H31350" s="14"/>
      <c r="I31350" s="14"/>
      <c r="K31350"/>
      <c r="L31350"/>
      <c r="M31350"/>
      <c r="N31350"/>
      <c r="O31350"/>
      <c r="P31350"/>
      <c r="S31350"/>
    </row>
    <row r="31351" spans="1:19" x14ac:dyDescent="0.3">
      <c r="A31351" s="25"/>
      <c r="B31351"/>
      <c r="C31351"/>
      <c r="D31351"/>
      <c r="E31351"/>
      <c r="F31351"/>
      <c r="G31351"/>
      <c r="H31351" s="14"/>
      <c r="I31351" s="14"/>
      <c r="K31351"/>
      <c r="L31351"/>
      <c r="M31351"/>
      <c r="N31351"/>
      <c r="O31351"/>
      <c r="P31351"/>
      <c r="S31351"/>
    </row>
    <row r="31352" spans="1:19" x14ac:dyDescent="0.3">
      <c r="A31352" s="25"/>
      <c r="B31352"/>
      <c r="C31352"/>
      <c r="D31352"/>
      <c r="E31352"/>
      <c r="F31352"/>
      <c r="G31352"/>
      <c r="H31352" s="26"/>
      <c r="I31352" s="26"/>
      <c r="K31352"/>
      <c r="L31352"/>
      <c r="M31352"/>
      <c r="N31352"/>
      <c r="O31352"/>
      <c r="P31352"/>
      <c r="S31352"/>
    </row>
    <row r="31353" spans="1:19" x14ac:dyDescent="0.3">
      <c r="A31353" s="25"/>
      <c r="B31353"/>
      <c r="C31353"/>
      <c r="D31353"/>
      <c r="E31353"/>
      <c r="F31353"/>
      <c r="G31353"/>
      <c r="H31353" s="26"/>
      <c r="I31353" s="26"/>
      <c r="K31353"/>
      <c r="L31353"/>
      <c r="M31353"/>
      <c r="N31353"/>
      <c r="O31353"/>
      <c r="P31353"/>
      <c r="S31353"/>
    </row>
    <row r="31354" spans="1:19" x14ac:dyDescent="0.3">
      <c r="A31354" s="25"/>
      <c r="B31354"/>
      <c r="C31354"/>
      <c r="D31354"/>
      <c r="E31354"/>
      <c r="F31354"/>
      <c r="G31354"/>
      <c r="H31354" s="26"/>
      <c r="I31354" s="26"/>
      <c r="K31354"/>
      <c r="L31354"/>
      <c r="M31354"/>
      <c r="N31354"/>
      <c r="O31354"/>
      <c r="P31354"/>
      <c r="S31354"/>
    </row>
    <row r="31355" spans="1:19" x14ac:dyDescent="0.3">
      <c r="A31355" s="25"/>
      <c r="B31355"/>
      <c r="C31355"/>
      <c r="D31355"/>
      <c r="E31355"/>
      <c r="F31355"/>
      <c r="G31355"/>
      <c r="H31355" s="26"/>
      <c r="I31355" s="26"/>
      <c r="K31355"/>
      <c r="L31355"/>
      <c r="M31355"/>
      <c r="N31355"/>
      <c r="O31355"/>
      <c r="P31355"/>
      <c r="S31355"/>
    </row>
    <row r="31356" spans="1:19" x14ac:dyDescent="0.3">
      <c r="A31356" s="25"/>
      <c r="B31356"/>
      <c r="C31356"/>
      <c r="D31356"/>
      <c r="E31356"/>
      <c r="F31356"/>
      <c r="G31356"/>
      <c r="H31356" s="26"/>
      <c r="I31356" s="26"/>
      <c r="K31356"/>
      <c r="L31356"/>
      <c r="M31356"/>
      <c r="N31356"/>
      <c r="O31356"/>
      <c r="P31356"/>
      <c r="S31356"/>
    </row>
    <row r="31357" spans="1:19" x14ac:dyDescent="0.3">
      <c r="A31357" s="25"/>
      <c r="B31357"/>
      <c r="C31357"/>
      <c r="D31357"/>
      <c r="E31357"/>
      <c r="F31357"/>
      <c r="G31357"/>
      <c r="H31357" s="26"/>
      <c r="I31357" s="26"/>
      <c r="K31357"/>
      <c r="L31357"/>
      <c r="M31357"/>
      <c r="N31357"/>
      <c r="O31357"/>
      <c r="P31357"/>
      <c r="S31357"/>
    </row>
    <row r="31358" spans="1:19" x14ac:dyDescent="0.3">
      <c r="A31358" s="25"/>
      <c r="B31358"/>
      <c r="C31358"/>
      <c r="D31358"/>
      <c r="E31358"/>
      <c r="F31358"/>
      <c r="G31358"/>
      <c r="H31358" s="14"/>
      <c r="I31358" s="14"/>
      <c r="K31358"/>
      <c r="L31358"/>
      <c r="M31358"/>
      <c r="N31358"/>
      <c r="O31358"/>
      <c r="P31358"/>
      <c r="S31358"/>
    </row>
    <row r="31359" spans="1:19" x14ac:dyDescent="0.3">
      <c r="A31359" s="25"/>
      <c r="B31359"/>
      <c r="C31359"/>
      <c r="D31359"/>
      <c r="E31359"/>
      <c r="F31359"/>
      <c r="G31359"/>
      <c r="H31359" s="14"/>
      <c r="I31359" s="14"/>
      <c r="K31359"/>
      <c r="L31359"/>
      <c r="M31359"/>
      <c r="N31359"/>
      <c r="O31359"/>
      <c r="P31359"/>
      <c r="S31359"/>
    </row>
    <row r="31360" spans="1:19" x14ac:dyDescent="0.3">
      <c r="A31360" s="25"/>
      <c r="B31360"/>
      <c r="C31360"/>
      <c r="D31360"/>
      <c r="E31360"/>
      <c r="F31360"/>
      <c r="G31360"/>
      <c r="H31360" s="14"/>
      <c r="I31360" s="14"/>
      <c r="K31360"/>
      <c r="L31360"/>
      <c r="M31360"/>
      <c r="N31360"/>
      <c r="O31360"/>
      <c r="P31360"/>
      <c r="S31360"/>
    </row>
    <row r="31361" spans="1:19" x14ac:dyDescent="0.3">
      <c r="A31361" s="25"/>
      <c r="B31361"/>
      <c r="C31361"/>
      <c r="D31361"/>
      <c r="E31361"/>
      <c r="F31361"/>
      <c r="G31361"/>
      <c r="H31361" s="14"/>
      <c r="I31361" s="14"/>
      <c r="K31361"/>
      <c r="L31361"/>
      <c r="M31361"/>
      <c r="N31361"/>
      <c r="O31361"/>
      <c r="P31361"/>
      <c r="S31361"/>
    </row>
    <row r="31362" spans="1:19" x14ac:dyDescent="0.3">
      <c r="A31362" s="25"/>
      <c r="B31362"/>
      <c r="C31362"/>
      <c r="D31362"/>
      <c r="E31362"/>
      <c r="F31362"/>
      <c r="G31362"/>
      <c r="H31362" s="14"/>
      <c r="I31362" s="14"/>
      <c r="K31362"/>
      <c r="L31362"/>
      <c r="M31362"/>
      <c r="N31362"/>
      <c r="O31362"/>
      <c r="P31362"/>
      <c r="S31362"/>
    </row>
    <row r="31363" spans="1:19" x14ac:dyDescent="0.3">
      <c r="A31363" s="25"/>
      <c r="B31363"/>
      <c r="C31363"/>
      <c r="D31363"/>
      <c r="E31363"/>
      <c r="F31363"/>
      <c r="G31363"/>
      <c r="H31363" s="26"/>
      <c r="I31363" s="26"/>
      <c r="K31363"/>
      <c r="L31363"/>
      <c r="M31363"/>
      <c r="N31363"/>
      <c r="O31363"/>
      <c r="P31363"/>
      <c r="S31363"/>
    </row>
    <row r="31364" spans="1:19" x14ac:dyDescent="0.3">
      <c r="A31364" s="25"/>
      <c r="B31364"/>
      <c r="C31364"/>
      <c r="D31364"/>
      <c r="E31364"/>
      <c r="F31364"/>
      <c r="G31364"/>
      <c r="H31364" s="26"/>
      <c r="I31364" s="26"/>
      <c r="K31364"/>
      <c r="L31364"/>
      <c r="M31364"/>
      <c r="N31364"/>
      <c r="O31364"/>
      <c r="P31364"/>
      <c r="S31364"/>
    </row>
    <row r="31365" spans="1:19" x14ac:dyDescent="0.3">
      <c r="A31365" s="25"/>
      <c r="B31365"/>
      <c r="C31365"/>
      <c r="D31365"/>
      <c r="E31365"/>
      <c r="F31365"/>
      <c r="G31365"/>
      <c r="H31365" s="26"/>
      <c r="I31365" s="26"/>
      <c r="K31365"/>
      <c r="L31365"/>
      <c r="M31365"/>
      <c r="N31365"/>
      <c r="O31365"/>
      <c r="P31365"/>
      <c r="S31365"/>
    </row>
    <row r="31366" spans="1:19" x14ac:dyDescent="0.3">
      <c r="A31366" s="25"/>
      <c r="B31366"/>
      <c r="C31366"/>
      <c r="D31366"/>
      <c r="E31366"/>
      <c r="F31366"/>
      <c r="G31366"/>
      <c r="H31366" s="26"/>
      <c r="I31366" s="26"/>
      <c r="K31366"/>
      <c r="L31366"/>
      <c r="M31366"/>
      <c r="N31366"/>
      <c r="O31366"/>
      <c r="P31366"/>
      <c r="S31366"/>
    </row>
    <row r="31367" spans="1:19" x14ac:dyDescent="0.3">
      <c r="A31367" s="25"/>
      <c r="B31367"/>
      <c r="C31367"/>
      <c r="D31367"/>
      <c r="E31367"/>
      <c r="F31367"/>
      <c r="G31367"/>
      <c r="H31367" s="26"/>
      <c r="I31367" s="26"/>
      <c r="K31367"/>
      <c r="L31367"/>
      <c r="M31367"/>
      <c r="N31367"/>
      <c r="O31367"/>
      <c r="P31367"/>
      <c r="S31367"/>
    </row>
    <row r="31368" spans="1:19" x14ac:dyDescent="0.3">
      <c r="A31368" s="25"/>
      <c r="B31368"/>
      <c r="C31368"/>
      <c r="D31368"/>
      <c r="E31368"/>
      <c r="F31368"/>
      <c r="G31368"/>
      <c r="H31368" s="14"/>
      <c r="I31368" s="14"/>
      <c r="K31368"/>
      <c r="L31368"/>
      <c r="M31368"/>
      <c r="N31368"/>
      <c r="O31368"/>
      <c r="P31368"/>
      <c r="S31368"/>
    </row>
    <row r="31369" spans="1:19" x14ac:dyDescent="0.3">
      <c r="A31369" s="25"/>
      <c r="B31369"/>
      <c r="C31369"/>
      <c r="D31369"/>
      <c r="E31369"/>
      <c r="F31369"/>
      <c r="G31369"/>
      <c r="H31369" s="14"/>
      <c r="I31369" s="14"/>
      <c r="K31369"/>
      <c r="L31369"/>
      <c r="M31369"/>
      <c r="N31369"/>
      <c r="O31369"/>
      <c r="P31369"/>
      <c r="S31369"/>
    </row>
    <row r="31370" spans="1:19" x14ac:dyDescent="0.3">
      <c r="A31370" s="25"/>
      <c r="B31370"/>
      <c r="C31370"/>
      <c r="D31370"/>
      <c r="E31370"/>
      <c r="F31370"/>
      <c r="G31370"/>
      <c r="H31370" s="14"/>
      <c r="I31370" s="14"/>
      <c r="K31370"/>
      <c r="L31370"/>
      <c r="M31370"/>
      <c r="N31370"/>
      <c r="O31370"/>
      <c r="P31370"/>
      <c r="S31370"/>
    </row>
    <row r="31371" spans="1:19" x14ac:dyDescent="0.3">
      <c r="A31371" s="25"/>
      <c r="B31371"/>
      <c r="C31371"/>
      <c r="D31371"/>
      <c r="E31371"/>
      <c r="F31371"/>
      <c r="G31371"/>
      <c r="H31371" s="14"/>
      <c r="I31371" s="14"/>
      <c r="K31371"/>
      <c r="L31371"/>
      <c r="M31371"/>
      <c r="N31371"/>
      <c r="O31371"/>
      <c r="P31371"/>
      <c r="S31371"/>
    </row>
    <row r="31372" spans="1:19" x14ac:dyDescent="0.3">
      <c r="A31372" s="25"/>
      <c r="B31372"/>
      <c r="C31372"/>
      <c r="D31372"/>
      <c r="E31372"/>
      <c r="F31372"/>
      <c r="G31372"/>
      <c r="H31372" s="14"/>
      <c r="I31372" s="14"/>
      <c r="K31372"/>
      <c r="L31372"/>
      <c r="M31372"/>
      <c r="N31372"/>
      <c r="O31372"/>
      <c r="P31372"/>
      <c r="S31372"/>
    </row>
    <row r="31373" spans="1:19" x14ac:dyDescent="0.3">
      <c r="A31373" s="25"/>
      <c r="B31373"/>
      <c r="C31373"/>
      <c r="D31373"/>
      <c r="E31373"/>
      <c r="F31373"/>
      <c r="G31373"/>
      <c r="H31373" s="14"/>
      <c r="I31373" s="14"/>
      <c r="K31373"/>
      <c r="L31373"/>
      <c r="M31373"/>
      <c r="N31373"/>
      <c r="O31373"/>
      <c r="P31373"/>
      <c r="S31373"/>
    </row>
    <row r="31374" spans="1:19" x14ac:dyDescent="0.3">
      <c r="A31374" s="25"/>
      <c r="B31374"/>
      <c r="C31374"/>
      <c r="D31374"/>
      <c r="E31374"/>
      <c r="F31374"/>
      <c r="G31374"/>
      <c r="H31374" s="26"/>
      <c r="I31374" s="26"/>
      <c r="K31374"/>
      <c r="L31374"/>
      <c r="M31374"/>
      <c r="N31374"/>
      <c r="O31374"/>
      <c r="P31374"/>
      <c r="S31374"/>
    </row>
    <row r="31375" spans="1:19" x14ac:dyDescent="0.3">
      <c r="A31375" s="25"/>
      <c r="B31375"/>
      <c r="C31375"/>
      <c r="D31375"/>
      <c r="E31375"/>
      <c r="F31375"/>
      <c r="G31375"/>
      <c r="H31375" s="26"/>
      <c r="I31375" s="26"/>
      <c r="K31375"/>
      <c r="L31375"/>
      <c r="M31375"/>
      <c r="N31375"/>
      <c r="O31375"/>
      <c r="P31375"/>
      <c r="S31375"/>
    </row>
    <row r="31376" spans="1:19" x14ac:dyDescent="0.3">
      <c r="A31376" s="25"/>
      <c r="B31376"/>
      <c r="C31376"/>
      <c r="D31376"/>
      <c r="E31376"/>
      <c r="F31376"/>
      <c r="G31376"/>
      <c r="H31376" s="26"/>
      <c r="I31376" s="26"/>
      <c r="K31376"/>
      <c r="L31376"/>
      <c r="M31376"/>
      <c r="N31376"/>
      <c r="O31376"/>
      <c r="P31376"/>
      <c r="S31376"/>
    </row>
    <row r="31377" spans="1:19" x14ac:dyDescent="0.3">
      <c r="A31377" s="25"/>
      <c r="B31377"/>
      <c r="C31377"/>
      <c r="D31377"/>
      <c r="E31377"/>
      <c r="F31377"/>
      <c r="G31377"/>
      <c r="H31377" s="26"/>
      <c r="I31377" s="26"/>
      <c r="K31377"/>
      <c r="L31377"/>
      <c r="M31377"/>
      <c r="N31377"/>
      <c r="O31377"/>
      <c r="P31377"/>
      <c r="S31377"/>
    </row>
    <row r="31378" spans="1:19" x14ac:dyDescent="0.3">
      <c r="A31378" s="25"/>
      <c r="B31378"/>
      <c r="C31378"/>
      <c r="D31378"/>
      <c r="E31378"/>
      <c r="F31378"/>
      <c r="G31378"/>
      <c r="H31378" s="26"/>
      <c r="I31378" s="26"/>
      <c r="K31378"/>
      <c r="L31378"/>
      <c r="M31378"/>
      <c r="N31378"/>
      <c r="O31378"/>
      <c r="P31378"/>
      <c r="S31378"/>
    </row>
    <row r="31379" spans="1:19" x14ac:dyDescent="0.3">
      <c r="A31379" s="25"/>
      <c r="B31379"/>
      <c r="C31379"/>
      <c r="D31379"/>
      <c r="E31379"/>
      <c r="F31379"/>
      <c r="G31379"/>
      <c r="H31379" s="26"/>
      <c r="I31379" s="26"/>
      <c r="K31379"/>
      <c r="L31379"/>
      <c r="M31379"/>
      <c r="N31379"/>
      <c r="O31379"/>
      <c r="P31379"/>
      <c r="S31379"/>
    </row>
    <row r="31380" spans="1:19" x14ac:dyDescent="0.3">
      <c r="A31380" s="25"/>
      <c r="B31380"/>
      <c r="C31380"/>
      <c r="D31380"/>
      <c r="E31380"/>
      <c r="F31380"/>
      <c r="G31380"/>
      <c r="H31380" s="14"/>
      <c r="I31380" s="14"/>
      <c r="K31380"/>
      <c r="L31380"/>
      <c r="M31380"/>
      <c r="N31380"/>
      <c r="O31380"/>
      <c r="P31380"/>
      <c r="S31380"/>
    </row>
    <row r="31381" spans="1:19" x14ac:dyDescent="0.3">
      <c r="A31381" s="25"/>
      <c r="B31381"/>
      <c r="C31381"/>
      <c r="D31381"/>
      <c r="E31381"/>
      <c r="F31381"/>
      <c r="G31381"/>
      <c r="H31381" s="14"/>
      <c r="I31381" s="14"/>
      <c r="K31381"/>
      <c r="L31381"/>
      <c r="M31381"/>
      <c r="N31381"/>
      <c r="O31381"/>
      <c r="P31381"/>
      <c r="S31381"/>
    </row>
    <row r="31382" spans="1:19" x14ac:dyDescent="0.3">
      <c r="A31382" s="25"/>
      <c r="B31382"/>
      <c r="C31382"/>
      <c r="D31382"/>
      <c r="E31382"/>
      <c r="F31382"/>
      <c r="G31382"/>
      <c r="H31382" s="14"/>
      <c r="I31382" s="14"/>
      <c r="K31382"/>
      <c r="L31382"/>
      <c r="M31382"/>
      <c r="N31382"/>
      <c r="O31382"/>
      <c r="P31382"/>
      <c r="S31382"/>
    </row>
    <row r="31383" spans="1:19" x14ac:dyDescent="0.3">
      <c r="A31383" s="25"/>
      <c r="B31383"/>
      <c r="C31383"/>
      <c r="D31383"/>
      <c r="E31383"/>
      <c r="F31383"/>
      <c r="G31383"/>
      <c r="H31383" s="14"/>
      <c r="I31383" s="14"/>
      <c r="K31383"/>
      <c r="L31383"/>
      <c r="M31383"/>
      <c r="N31383"/>
      <c r="O31383"/>
      <c r="P31383"/>
      <c r="S31383"/>
    </row>
    <row r="31384" spans="1:19" x14ac:dyDescent="0.3">
      <c r="A31384" s="25"/>
      <c r="B31384"/>
      <c r="C31384"/>
      <c r="D31384"/>
      <c r="E31384"/>
      <c r="F31384"/>
      <c r="G31384"/>
      <c r="H31384" s="26"/>
      <c r="I31384" s="26"/>
      <c r="K31384"/>
      <c r="L31384"/>
      <c r="M31384"/>
      <c r="N31384"/>
      <c r="O31384"/>
      <c r="P31384"/>
      <c r="S31384"/>
    </row>
    <row r="31385" spans="1:19" x14ac:dyDescent="0.3">
      <c r="A31385" s="25"/>
      <c r="B31385"/>
      <c r="C31385"/>
      <c r="D31385"/>
      <c r="E31385"/>
      <c r="F31385"/>
      <c r="G31385"/>
      <c r="H31385" s="26"/>
      <c r="I31385" s="26"/>
      <c r="K31385"/>
      <c r="L31385"/>
      <c r="M31385"/>
      <c r="N31385"/>
      <c r="O31385"/>
      <c r="P31385"/>
      <c r="S31385"/>
    </row>
    <row r="31386" spans="1:19" x14ac:dyDescent="0.3">
      <c r="A31386" s="25"/>
      <c r="B31386"/>
      <c r="C31386"/>
      <c r="D31386"/>
      <c r="E31386"/>
      <c r="F31386"/>
      <c r="G31386"/>
      <c r="H31386" s="26"/>
      <c r="I31386" s="26"/>
      <c r="K31386"/>
      <c r="L31386"/>
      <c r="M31386"/>
      <c r="N31386"/>
      <c r="O31386"/>
      <c r="P31386"/>
      <c r="S31386"/>
    </row>
    <row r="31387" spans="1:19" x14ac:dyDescent="0.3">
      <c r="A31387" s="25"/>
      <c r="B31387"/>
      <c r="C31387"/>
      <c r="D31387"/>
      <c r="E31387"/>
      <c r="F31387"/>
      <c r="G31387"/>
      <c r="H31387" s="26"/>
      <c r="I31387" s="26"/>
      <c r="K31387"/>
      <c r="L31387"/>
      <c r="M31387"/>
      <c r="N31387"/>
      <c r="O31387"/>
      <c r="P31387"/>
      <c r="S31387"/>
    </row>
    <row r="31388" spans="1:19" x14ac:dyDescent="0.3">
      <c r="A31388" s="25"/>
      <c r="B31388"/>
      <c r="C31388"/>
      <c r="D31388"/>
      <c r="E31388"/>
      <c r="F31388"/>
      <c r="G31388"/>
      <c r="H31388"/>
      <c r="I31388"/>
      <c r="K31388"/>
      <c r="L31388"/>
      <c r="M31388"/>
      <c r="N31388"/>
      <c r="O31388"/>
      <c r="P31388"/>
      <c r="S31388"/>
    </row>
    <row r="31389" spans="1:19" x14ac:dyDescent="0.3">
      <c r="A31389" s="25"/>
      <c r="B31389"/>
      <c r="C31389"/>
      <c r="D31389"/>
      <c r="E31389"/>
      <c r="F31389"/>
      <c r="G31389"/>
      <c r="H31389" s="14"/>
      <c r="I31389" s="14"/>
      <c r="K31389"/>
      <c r="L31389"/>
      <c r="M31389"/>
      <c r="N31389"/>
      <c r="O31389"/>
      <c r="P31389"/>
      <c r="S31389"/>
    </row>
    <row r="31390" spans="1:19" x14ac:dyDescent="0.3">
      <c r="A31390" s="25"/>
      <c r="B31390"/>
      <c r="C31390"/>
      <c r="D31390"/>
      <c r="E31390"/>
      <c r="F31390"/>
      <c r="G31390"/>
      <c r="H31390" s="14"/>
      <c r="I31390" s="14"/>
      <c r="K31390"/>
      <c r="L31390"/>
      <c r="M31390"/>
      <c r="N31390"/>
      <c r="O31390"/>
      <c r="P31390"/>
      <c r="S31390"/>
    </row>
    <row r="31391" spans="1:19" x14ac:dyDescent="0.3">
      <c r="A31391" s="25"/>
      <c r="B31391"/>
      <c r="C31391"/>
      <c r="D31391"/>
      <c r="E31391"/>
      <c r="F31391"/>
      <c r="G31391"/>
      <c r="H31391" s="14"/>
      <c r="I31391" s="14"/>
      <c r="K31391"/>
      <c r="L31391"/>
      <c r="M31391"/>
      <c r="N31391"/>
      <c r="O31391"/>
      <c r="P31391"/>
      <c r="S31391"/>
    </row>
    <row r="31392" spans="1:19" x14ac:dyDescent="0.3">
      <c r="A31392" s="25"/>
      <c r="B31392"/>
      <c r="C31392"/>
      <c r="D31392"/>
      <c r="E31392"/>
      <c r="F31392"/>
      <c r="G31392"/>
      <c r="H31392" s="14"/>
      <c r="I31392" s="14"/>
      <c r="K31392"/>
      <c r="L31392"/>
      <c r="M31392"/>
      <c r="N31392"/>
      <c r="O31392"/>
      <c r="P31392"/>
      <c r="S31392"/>
    </row>
    <row r="31393" spans="1:19" x14ac:dyDescent="0.3">
      <c r="A31393" s="25"/>
      <c r="B31393"/>
      <c r="C31393"/>
      <c r="D31393"/>
      <c r="E31393"/>
      <c r="F31393"/>
      <c r="G31393"/>
      <c r="H31393" s="14"/>
      <c r="I31393" s="14"/>
      <c r="K31393"/>
      <c r="L31393"/>
      <c r="M31393"/>
      <c r="N31393"/>
      <c r="O31393"/>
      <c r="P31393"/>
      <c r="S31393"/>
    </row>
    <row r="31394" spans="1:19" x14ac:dyDescent="0.3">
      <c r="A31394" s="25"/>
      <c r="B31394"/>
      <c r="C31394"/>
      <c r="D31394"/>
      <c r="E31394"/>
      <c r="F31394"/>
      <c r="G31394"/>
      <c r="H31394" s="26"/>
      <c r="I31394" s="26"/>
      <c r="K31394"/>
      <c r="L31394"/>
      <c r="M31394"/>
      <c r="N31394"/>
      <c r="O31394"/>
      <c r="P31394"/>
      <c r="S31394"/>
    </row>
    <row r="31395" spans="1:19" x14ac:dyDescent="0.3">
      <c r="A31395" s="25"/>
      <c r="B31395"/>
      <c r="C31395"/>
      <c r="D31395"/>
      <c r="E31395"/>
      <c r="F31395"/>
      <c r="G31395"/>
      <c r="H31395" s="26"/>
      <c r="I31395" s="26"/>
      <c r="K31395"/>
      <c r="L31395"/>
      <c r="M31395"/>
      <c r="N31395"/>
      <c r="O31395"/>
      <c r="P31395"/>
      <c r="S31395"/>
    </row>
    <row r="31396" spans="1:19" x14ac:dyDescent="0.3">
      <c r="A31396" s="25"/>
      <c r="B31396"/>
      <c r="C31396"/>
      <c r="D31396"/>
      <c r="E31396"/>
      <c r="F31396"/>
      <c r="G31396"/>
      <c r="H31396" s="26"/>
      <c r="I31396" s="26"/>
      <c r="K31396"/>
      <c r="L31396"/>
      <c r="M31396"/>
      <c r="N31396"/>
      <c r="O31396"/>
      <c r="P31396"/>
      <c r="S31396"/>
    </row>
    <row r="31397" spans="1:19" x14ac:dyDescent="0.3">
      <c r="A31397" s="25"/>
      <c r="B31397"/>
      <c r="C31397"/>
      <c r="D31397"/>
      <c r="E31397"/>
      <c r="F31397"/>
      <c r="G31397"/>
      <c r="H31397" s="26"/>
      <c r="I31397" s="26"/>
      <c r="K31397"/>
      <c r="L31397"/>
      <c r="M31397"/>
      <c r="N31397"/>
      <c r="O31397"/>
      <c r="P31397"/>
      <c r="S31397"/>
    </row>
    <row r="31398" spans="1:19" x14ac:dyDescent="0.3">
      <c r="A31398" s="25"/>
      <c r="B31398"/>
      <c r="C31398"/>
      <c r="D31398"/>
      <c r="E31398"/>
      <c r="F31398"/>
      <c r="G31398"/>
      <c r="H31398" s="26"/>
      <c r="I31398" s="26"/>
      <c r="K31398"/>
      <c r="L31398"/>
      <c r="M31398"/>
      <c r="N31398"/>
      <c r="O31398"/>
      <c r="P31398"/>
      <c r="S31398"/>
    </row>
    <row r="31399" spans="1:19" x14ac:dyDescent="0.3">
      <c r="A31399" s="25"/>
      <c r="B31399"/>
      <c r="C31399"/>
      <c r="D31399"/>
      <c r="E31399"/>
      <c r="F31399"/>
      <c r="G31399"/>
      <c r="H31399" s="26"/>
      <c r="I31399" s="26"/>
      <c r="K31399"/>
      <c r="L31399"/>
      <c r="M31399"/>
      <c r="N31399"/>
      <c r="O31399"/>
      <c r="P31399"/>
      <c r="S31399"/>
    </row>
    <row r="31400" spans="1:19" x14ac:dyDescent="0.3">
      <c r="A31400" s="25"/>
      <c r="B31400"/>
      <c r="C31400"/>
      <c r="D31400"/>
      <c r="E31400"/>
      <c r="F31400"/>
      <c r="G31400"/>
      <c r="H31400" s="14"/>
      <c r="I31400" s="14"/>
      <c r="K31400"/>
      <c r="L31400"/>
      <c r="M31400"/>
      <c r="N31400"/>
      <c r="O31400"/>
      <c r="P31400"/>
      <c r="S31400"/>
    </row>
    <row r="31401" spans="1:19" x14ac:dyDescent="0.3">
      <c r="A31401" s="25"/>
      <c r="B31401"/>
      <c r="C31401"/>
      <c r="D31401"/>
      <c r="E31401"/>
      <c r="F31401"/>
      <c r="G31401"/>
      <c r="H31401" s="14"/>
      <c r="I31401" s="14"/>
      <c r="K31401"/>
      <c r="L31401"/>
      <c r="M31401"/>
      <c r="N31401"/>
      <c r="O31401"/>
      <c r="P31401"/>
      <c r="S31401"/>
    </row>
    <row r="31402" spans="1:19" x14ac:dyDescent="0.3">
      <c r="A31402" s="25"/>
      <c r="B31402"/>
      <c r="C31402"/>
      <c r="D31402"/>
      <c r="E31402"/>
      <c r="F31402"/>
      <c r="G31402"/>
      <c r="H31402" s="14"/>
      <c r="I31402" s="14"/>
      <c r="K31402"/>
      <c r="L31402"/>
      <c r="M31402"/>
      <c r="N31402"/>
      <c r="O31402"/>
      <c r="P31402"/>
      <c r="S31402"/>
    </row>
    <row r="31403" spans="1:19" x14ac:dyDescent="0.3">
      <c r="A31403" s="25"/>
      <c r="B31403"/>
      <c r="C31403"/>
      <c r="D31403"/>
      <c r="E31403"/>
      <c r="F31403"/>
      <c r="G31403"/>
      <c r="H31403" s="14"/>
      <c r="I31403" s="14"/>
      <c r="K31403"/>
      <c r="L31403"/>
      <c r="M31403"/>
      <c r="N31403"/>
      <c r="O31403"/>
      <c r="P31403"/>
      <c r="S31403"/>
    </row>
    <row r="31404" spans="1:19" x14ac:dyDescent="0.3">
      <c r="A31404" s="25"/>
      <c r="B31404"/>
      <c r="C31404"/>
      <c r="D31404"/>
      <c r="E31404"/>
      <c r="F31404"/>
      <c r="G31404"/>
      <c r="H31404" s="26"/>
      <c r="I31404" s="26"/>
      <c r="K31404"/>
      <c r="L31404"/>
      <c r="M31404"/>
      <c r="N31404"/>
      <c r="O31404"/>
      <c r="P31404"/>
      <c r="S31404"/>
    </row>
    <row r="31405" spans="1:19" x14ac:dyDescent="0.3">
      <c r="A31405" s="25"/>
      <c r="B31405"/>
      <c r="C31405"/>
      <c r="D31405"/>
      <c r="E31405"/>
      <c r="F31405"/>
      <c r="G31405"/>
      <c r="H31405" s="26"/>
      <c r="I31405" s="26"/>
      <c r="K31405"/>
      <c r="L31405"/>
      <c r="M31405"/>
      <c r="N31405"/>
      <c r="O31405"/>
      <c r="P31405"/>
      <c r="S31405"/>
    </row>
    <row r="31406" spans="1:19" x14ac:dyDescent="0.3">
      <c r="A31406" s="25"/>
      <c r="B31406"/>
      <c r="C31406"/>
      <c r="D31406"/>
      <c r="E31406"/>
      <c r="F31406"/>
      <c r="G31406"/>
      <c r="H31406" s="26"/>
      <c r="I31406" s="26"/>
      <c r="K31406"/>
      <c r="L31406"/>
      <c r="M31406"/>
      <c r="N31406"/>
      <c r="O31406"/>
      <c r="P31406"/>
      <c r="S31406"/>
    </row>
    <row r="31407" spans="1:19" x14ac:dyDescent="0.3">
      <c r="A31407" s="25"/>
      <c r="B31407"/>
      <c r="C31407"/>
      <c r="D31407"/>
      <c r="E31407"/>
      <c r="F31407"/>
      <c r="G31407"/>
      <c r="H31407" s="26"/>
      <c r="I31407" s="26"/>
      <c r="K31407"/>
      <c r="L31407"/>
      <c r="M31407"/>
      <c r="N31407"/>
      <c r="O31407"/>
      <c r="P31407"/>
      <c r="S31407"/>
    </row>
    <row r="31408" spans="1:19" x14ac:dyDescent="0.3">
      <c r="A31408" s="25"/>
      <c r="B31408"/>
      <c r="C31408"/>
      <c r="D31408"/>
      <c r="E31408"/>
      <c r="F31408"/>
      <c r="G31408"/>
      <c r="H31408" s="14"/>
      <c r="I31408" s="14"/>
      <c r="K31408"/>
      <c r="L31408"/>
      <c r="M31408"/>
      <c r="N31408"/>
      <c r="O31408"/>
      <c r="P31408"/>
      <c r="S31408"/>
    </row>
    <row r="31409" spans="1:19" x14ac:dyDescent="0.3">
      <c r="A31409" s="25"/>
      <c r="B31409"/>
      <c r="C31409"/>
      <c r="D31409"/>
      <c r="E31409"/>
      <c r="F31409"/>
      <c r="G31409"/>
      <c r="H31409" s="14"/>
      <c r="I31409" s="14"/>
      <c r="K31409"/>
      <c r="L31409"/>
      <c r="M31409"/>
      <c r="N31409"/>
      <c r="O31409"/>
      <c r="P31409"/>
      <c r="S31409"/>
    </row>
    <row r="31410" spans="1:19" x14ac:dyDescent="0.3">
      <c r="A31410" s="25"/>
      <c r="B31410"/>
      <c r="C31410"/>
      <c r="D31410"/>
      <c r="E31410"/>
      <c r="F31410"/>
      <c r="G31410"/>
      <c r="H31410" s="14"/>
      <c r="I31410" s="14"/>
      <c r="K31410"/>
      <c r="L31410"/>
      <c r="M31410"/>
      <c r="N31410"/>
      <c r="O31410"/>
      <c r="P31410"/>
      <c r="S31410"/>
    </row>
    <row r="31411" spans="1:19" x14ac:dyDescent="0.3">
      <c r="A31411" s="25"/>
      <c r="B31411"/>
      <c r="C31411"/>
      <c r="D31411"/>
      <c r="E31411"/>
      <c r="F31411"/>
      <c r="G31411"/>
      <c r="H31411" s="14"/>
      <c r="I31411" s="14"/>
      <c r="K31411"/>
      <c r="L31411"/>
      <c r="M31411"/>
      <c r="N31411"/>
      <c r="O31411"/>
      <c r="P31411"/>
      <c r="S31411"/>
    </row>
    <row r="31412" spans="1:19" x14ac:dyDescent="0.3">
      <c r="A31412" s="25"/>
      <c r="B31412"/>
      <c r="C31412"/>
      <c r="D31412"/>
      <c r="E31412"/>
      <c r="F31412"/>
      <c r="G31412"/>
      <c r="H31412" s="14"/>
      <c r="I31412" s="14"/>
      <c r="K31412"/>
      <c r="L31412"/>
      <c r="M31412"/>
      <c r="N31412"/>
      <c r="O31412"/>
      <c r="P31412"/>
      <c r="S31412"/>
    </row>
    <row r="31413" spans="1:19" x14ac:dyDescent="0.3">
      <c r="A31413" s="25"/>
      <c r="B31413"/>
      <c r="C31413"/>
      <c r="D31413"/>
      <c r="E31413"/>
      <c r="F31413"/>
      <c r="G31413"/>
      <c r="H31413" s="14"/>
      <c r="I31413" s="14"/>
      <c r="K31413"/>
      <c r="L31413"/>
      <c r="M31413"/>
      <c r="N31413"/>
      <c r="O31413"/>
      <c r="P31413"/>
      <c r="S31413"/>
    </row>
    <row r="31414" spans="1:19" x14ac:dyDescent="0.3">
      <c r="A31414" s="25"/>
      <c r="B31414"/>
      <c r="C31414"/>
      <c r="D31414"/>
      <c r="E31414"/>
      <c r="F31414"/>
      <c r="G31414"/>
      <c r="H31414" s="14"/>
      <c r="I31414" s="14"/>
      <c r="K31414"/>
      <c r="L31414"/>
      <c r="M31414"/>
      <c r="N31414"/>
      <c r="O31414"/>
      <c r="P31414"/>
      <c r="S31414"/>
    </row>
    <row r="31415" spans="1:19" x14ac:dyDescent="0.3">
      <c r="A31415" s="25"/>
      <c r="B31415"/>
      <c r="C31415"/>
      <c r="D31415"/>
      <c r="E31415"/>
      <c r="F31415"/>
      <c r="G31415"/>
      <c r="H31415" s="14"/>
      <c r="I31415" s="14"/>
      <c r="K31415"/>
      <c r="L31415"/>
      <c r="M31415"/>
      <c r="N31415"/>
      <c r="O31415"/>
      <c r="P31415"/>
      <c r="S31415"/>
    </row>
    <row r="31416" spans="1:19" x14ac:dyDescent="0.3">
      <c r="A31416" s="25"/>
      <c r="B31416"/>
      <c r="C31416"/>
      <c r="D31416"/>
      <c r="E31416"/>
      <c r="F31416"/>
      <c r="G31416"/>
      <c r="H31416" s="14"/>
      <c r="I31416" s="14"/>
      <c r="K31416"/>
      <c r="L31416"/>
      <c r="M31416"/>
      <c r="N31416"/>
      <c r="O31416"/>
      <c r="P31416"/>
      <c r="S31416"/>
    </row>
    <row r="31417" spans="1:19" x14ac:dyDescent="0.3">
      <c r="A31417" s="25"/>
      <c r="B31417"/>
      <c r="C31417"/>
      <c r="D31417"/>
      <c r="E31417"/>
      <c r="F31417"/>
      <c r="G31417"/>
      <c r="H31417" s="14"/>
      <c r="I31417" s="14"/>
      <c r="K31417"/>
      <c r="L31417"/>
      <c r="M31417"/>
      <c r="N31417"/>
      <c r="O31417"/>
      <c r="P31417"/>
      <c r="S31417"/>
    </row>
    <row r="31418" spans="1:19" x14ac:dyDescent="0.3">
      <c r="A31418" s="25"/>
      <c r="B31418"/>
      <c r="C31418"/>
      <c r="D31418"/>
      <c r="E31418"/>
      <c r="F31418"/>
      <c r="G31418"/>
      <c r="H31418" s="26"/>
      <c r="I31418" s="26"/>
      <c r="K31418"/>
      <c r="L31418"/>
      <c r="M31418"/>
      <c r="N31418"/>
      <c r="O31418"/>
      <c r="P31418"/>
      <c r="S31418"/>
    </row>
    <row r="31419" spans="1:19" x14ac:dyDescent="0.3">
      <c r="A31419" s="25"/>
      <c r="B31419"/>
      <c r="C31419"/>
      <c r="D31419"/>
      <c r="E31419"/>
      <c r="F31419"/>
      <c r="G31419"/>
      <c r="H31419" s="26"/>
      <c r="I31419" s="26"/>
      <c r="K31419"/>
      <c r="L31419"/>
      <c r="M31419"/>
      <c r="N31419"/>
      <c r="O31419"/>
      <c r="P31419"/>
      <c r="S31419"/>
    </row>
    <row r="31420" spans="1:19" x14ac:dyDescent="0.3">
      <c r="A31420" s="25"/>
      <c r="B31420"/>
      <c r="C31420"/>
      <c r="D31420"/>
      <c r="E31420"/>
      <c r="F31420"/>
      <c r="G31420"/>
      <c r="H31420" s="26"/>
      <c r="I31420" s="26"/>
      <c r="K31420"/>
      <c r="L31420"/>
      <c r="M31420"/>
      <c r="N31420"/>
      <c r="O31420"/>
      <c r="P31420"/>
      <c r="S31420"/>
    </row>
    <row r="31421" spans="1:19" x14ac:dyDescent="0.3">
      <c r="A31421" s="25"/>
      <c r="B31421"/>
      <c r="C31421"/>
      <c r="D31421"/>
      <c r="E31421"/>
      <c r="F31421"/>
      <c r="G31421"/>
      <c r="H31421" s="26"/>
      <c r="I31421" s="26"/>
      <c r="K31421"/>
      <c r="L31421"/>
      <c r="M31421"/>
      <c r="N31421"/>
      <c r="O31421"/>
      <c r="P31421"/>
      <c r="S31421"/>
    </row>
    <row r="31422" spans="1:19" x14ac:dyDescent="0.3">
      <c r="A31422" s="25"/>
      <c r="B31422"/>
      <c r="C31422"/>
      <c r="D31422"/>
      <c r="E31422"/>
      <c r="F31422"/>
      <c r="G31422"/>
      <c r="H31422" s="26"/>
      <c r="I31422" s="26"/>
      <c r="K31422"/>
      <c r="L31422"/>
      <c r="M31422"/>
      <c r="N31422"/>
      <c r="O31422"/>
      <c r="P31422"/>
      <c r="S31422"/>
    </row>
    <row r="31423" spans="1:19" x14ac:dyDescent="0.3">
      <c r="A31423" s="25"/>
      <c r="B31423"/>
      <c r="C31423"/>
      <c r="D31423"/>
      <c r="E31423"/>
      <c r="F31423"/>
      <c r="G31423"/>
      <c r="H31423" s="14"/>
      <c r="I31423" s="14"/>
      <c r="K31423"/>
      <c r="L31423"/>
      <c r="M31423"/>
      <c r="N31423"/>
      <c r="O31423"/>
      <c r="P31423"/>
      <c r="S31423"/>
    </row>
    <row r="31424" spans="1:19" x14ac:dyDescent="0.3">
      <c r="A31424" s="25"/>
      <c r="B31424"/>
      <c r="C31424"/>
      <c r="D31424"/>
      <c r="E31424"/>
      <c r="F31424"/>
      <c r="G31424"/>
      <c r="H31424" s="14"/>
      <c r="I31424" s="14"/>
      <c r="K31424"/>
      <c r="L31424"/>
      <c r="M31424"/>
      <c r="N31424"/>
      <c r="O31424"/>
      <c r="P31424"/>
      <c r="S31424"/>
    </row>
    <row r="31425" spans="1:19" x14ac:dyDescent="0.3">
      <c r="A31425" s="25"/>
      <c r="B31425"/>
      <c r="C31425"/>
      <c r="D31425"/>
      <c r="E31425"/>
      <c r="F31425"/>
      <c r="G31425"/>
      <c r="H31425" s="14"/>
      <c r="I31425" s="14"/>
      <c r="K31425"/>
      <c r="L31425"/>
      <c r="M31425"/>
      <c r="N31425"/>
      <c r="O31425"/>
      <c r="P31425"/>
      <c r="S31425"/>
    </row>
    <row r="31426" spans="1:19" x14ac:dyDescent="0.3">
      <c r="A31426" s="25"/>
      <c r="B31426"/>
      <c r="C31426"/>
      <c r="D31426"/>
      <c r="E31426"/>
      <c r="F31426"/>
      <c r="G31426"/>
      <c r="H31426" s="14"/>
      <c r="I31426" s="14"/>
      <c r="K31426"/>
      <c r="L31426"/>
      <c r="M31426"/>
      <c r="N31426"/>
      <c r="O31426"/>
      <c r="P31426"/>
      <c r="S31426"/>
    </row>
    <row r="31427" spans="1:19" x14ac:dyDescent="0.3">
      <c r="A31427" s="25"/>
      <c r="B31427"/>
      <c r="C31427"/>
      <c r="D31427"/>
      <c r="E31427"/>
      <c r="F31427"/>
      <c r="G31427"/>
      <c r="H31427" s="14"/>
      <c r="I31427" s="14"/>
      <c r="K31427"/>
      <c r="L31427"/>
      <c r="M31427"/>
      <c r="N31427"/>
      <c r="O31427"/>
      <c r="P31427"/>
      <c r="S31427"/>
    </row>
    <row r="31428" spans="1:19" x14ac:dyDescent="0.3">
      <c r="A31428" s="25"/>
      <c r="B31428"/>
      <c r="C31428"/>
      <c r="D31428"/>
      <c r="E31428"/>
      <c r="F31428"/>
      <c r="G31428"/>
      <c r="H31428" s="14"/>
      <c r="I31428" s="14"/>
      <c r="K31428"/>
      <c r="L31428"/>
      <c r="M31428"/>
      <c r="N31428"/>
      <c r="O31428"/>
      <c r="P31428"/>
      <c r="S31428"/>
    </row>
    <row r="31429" spans="1:19" x14ac:dyDescent="0.3">
      <c r="A31429" s="25"/>
      <c r="B31429"/>
      <c r="C31429"/>
      <c r="D31429"/>
      <c r="E31429"/>
      <c r="F31429"/>
      <c r="G31429"/>
      <c r="H31429" s="14"/>
      <c r="I31429" s="14"/>
      <c r="K31429"/>
      <c r="L31429"/>
      <c r="M31429"/>
      <c r="N31429"/>
      <c r="O31429"/>
      <c r="P31429"/>
      <c r="S31429"/>
    </row>
    <row r="31430" spans="1:19" x14ac:dyDescent="0.3">
      <c r="A31430" s="25"/>
      <c r="B31430"/>
      <c r="C31430"/>
      <c r="D31430"/>
      <c r="E31430"/>
      <c r="F31430"/>
      <c r="G31430"/>
      <c r="H31430" s="14"/>
      <c r="I31430" s="14"/>
      <c r="K31430"/>
      <c r="L31430"/>
      <c r="M31430"/>
      <c r="N31430"/>
      <c r="O31430"/>
      <c r="P31430"/>
      <c r="S31430"/>
    </row>
    <row r="31431" spans="1:19" x14ac:dyDescent="0.3">
      <c r="A31431" s="25"/>
      <c r="B31431"/>
      <c r="C31431"/>
      <c r="D31431"/>
      <c r="E31431"/>
      <c r="F31431"/>
      <c r="G31431"/>
      <c r="H31431" s="14"/>
      <c r="I31431" s="14"/>
      <c r="K31431"/>
      <c r="L31431"/>
      <c r="M31431"/>
      <c r="N31431"/>
      <c r="O31431"/>
      <c r="P31431"/>
      <c r="S31431"/>
    </row>
    <row r="31432" spans="1:19" x14ac:dyDescent="0.3">
      <c r="A31432" s="25"/>
      <c r="B31432"/>
      <c r="C31432"/>
      <c r="D31432"/>
      <c r="E31432"/>
      <c r="F31432"/>
      <c r="G31432"/>
      <c r="H31432" s="14"/>
      <c r="I31432" s="14"/>
      <c r="K31432"/>
      <c r="L31432"/>
      <c r="M31432"/>
      <c r="N31432"/>
      <c r="O31432"/>
      <c r="P31432"/>
      <c r="S31432"/>
    </row>
    <row r="31433" spans="1:19" x14ac:dyDescent="0.3">
      <c r="A31433" s="25"/>
      <c r="B31433"/>
      <c r="C31433"/>
      <c r="D31433"/>
      <c r="E31433"/>
      <c r="F31433"/>
      <c r="G31433"/>
      <c r="H31433" s="14"/>
      <c r="I31433" s="14"/>
      <c r="K31433"/>
      <c r="L31433"/>
      <c r="M31433"/>
      <c r="N31433"/>
      <c r="O31433"/>
      <c r="P31433"/>
      <c r="S31433"/>
    </row>
    <row r="31434" spans="1:19" x14ac:dyDescent="0.3">
      <c r="A31434" s="25"/>
      <c r="B31434"/>
      <c r="C31434"/>
      <c r="D31434"/>
      <c r="E31434"/>
      <c r="F31434"/>
      <c r="G31434"/>
      <c r="H31434" s="26"/>
      <c r="I31434" s="26"/>
      <c r="K31434"/>
      <c r="L31434"/>
      <c r="M31434"/>
      <c r="N31434"/>
      <c r="O31434"/>
      <c r="P31434"/>
      <c r="S31434"/>
    </row>
    <row r="31435" spans="1:19" x14ac:dyDescent="0.3">
      <c r="A31435" s="25"/>
      <c r="B31435"/>
      <c r="C31435"/>
      <c r="D31435"/>
      <c r="E31435"/>
      <c r="F31435"/>
      <c r="G31435"/>
      <c r="H31435" s="26"/>
      <c r="I31435" s="26"/>
      <c r="K31435"/>
      <c r="L31435"/>
      <c r="M31435"/>
      <c r="N31435"/>
      <c r="O31435"/>
      <c r="P31435"/>
      <c r="S31435"/>
    </row>
    <row r="31436" spans="1:19" x14ac:dyDescent="0.3">
      <c r="A31436" s="25"/>
      <c r="B31436"/>
      <c r="C31436"/>
      <c r="D31436"/>
      <c r="E31436"/>
      <c r="F31436"/>
      <c r="G31436"/>
      <c r="H31436" s="26"/>
      <c r="I31436" s="26"/>
      <c r="K31436"/>
      <c r="L31436"/>
      <c r="M31436"/>
      <c r="N31436"/>
      <c r="O31436"/>
      <c r="P31436"/>
      <c r="S31436"/>
    </row>
    <row r="31437" spans="1:19" x14ac:dyDescent="0.3">
      <c r="A31437" s="25"/>
      <c r="B31437"/>
      <c r="C31437"/>
      <c r="D31437"/>
      <c r="E31437"/>
      <c r="F31437"/>
      <c r="G31437"/>
      <c r="H31437"/>
      <c r="I31437"/>
      <c r="K31437"/>
      <c r="L31437"/>
      <c r="M31437"/>
      <c r="N31437"/>
      <c r="O31437"/>
      <c r="P31437"/>
      <c r="S31437"/>
    </row>
    <row r="31438" spans="1:19" x14ac:dyDescent="0.3">
      <c r="A31438" s="25"/>
      <c r="B31438"/>
      <c r="C31438"/>
      <c r="D31438"/>
      <c r="E31438"/>
      <c r="F31438"/>
      <c r="G31438"/>
      <c r="H31438"/>
      <c r="I31438"/>
      <c r="K31438"/>
      <c r="L31438"/>
      <c r="M31438"/>
      <c r="N31438"/>
      <c r="O31438"/>
      <c r="P31438"/>
      <c r="S31438"/>
    </row>
    <row r="31439" spans="1:19" x14ac:dyDescent="0.3">
      <c r="A31439" s="25"/>
      <c r="B31439"/>
      <c r="C31439"/>
      <c r="D31439"/>
      <c r="E31439"/>
      <c r="F31439"/>
      <c r="G31439"/>
      <c r="H31439"/>
      <c r="I31439"/>
      <c r="K31439"/>
      <c r="L31439"/>
      <c r="M31439"/>
      <c r="N31439"/>
      <c r="O31439"/>
      <c r="P31439"/>
      <c r="S31439"/>
    </row>
    <row r="31440" spans="1:19" x14ac:dyDescent="0.3">
      <c r="A31440" s="25"/>
      <c r="B31440"/>
      <c r="C31440"/>
      <c r="D31440"/>
      <c r="E31440"/>
      <c r="F31440"/>
      <c r="G31440"/>
      <c r="H31440" s="14"/>
      <c r="I31440" s="14"/>
      <c r="K31440"/>
      <c r="L31440"/>
      <c r="M31440"/>
      <c r="N31440"/>
      <c r="O31440"/>
      <c r="P31440"/>
      <c r="S31440"/>
    </row>
    <row r="31441" spans="1:19" x14ac:dyDescent="0.3">
      <c r="A31441" s="25"/>
      <c r="B31441"/>
      <c r="C31441"/>
      <c r="D31441"/>
      <c r="E31441"/>
      <c r="F31441"/>
      <c r="G31441"/>
      <c r="H31441" s="14"/>
      <c r="I31441" s="14"/>
      <c r="K31441"/>
      <c r="L31441"/>
      <c r="M31441"/>
      <c r="N31441"/>
      <c r="O31441"/>
      <c r="P31441"/>
      <c r="S31441"/>
    </row>
    <row r="31442" spans="1:19" x14ac:dyDescent="0.3">
      <c r="A31442" s="25"/>
      <c r="B31442"/>
      <c r="C31442"/>
      <c r="D31442"/>
      <c r="E31442"/>
      <c r="F31442"/>
      <c r="G31442"/>
      <c r="H31442" s="14"/>
      <c r="I31442" s="14"/>
      <c r="K31442"/>
      <c r="L31442"/>
      <c r="M31442"/>
      <c r="N31442"/>
      <c r="O31442"/>
      <c r="P31442"/>
      <c r="S31442"/>
    </row>
    <row r="31443" spans="1:19" x14ac:dyDescent="0.3">
      <c r="A31443" s="25"/>
      <c r="B31443"/>
      <c r="C31443"/>
      <c r="D31443"/>
      <c r="E31443"/>
      <c r="F31443"/>
      <c r="G31443"/>
      <c r="H31443" s="14"/>
      <c r="I31443" s="14"/>
      <c r="K31443"/>
      <c r="L31443"/>
      <c r="M31443"/>
      <c r="N31443"/>
      <c r="O31443"/>
      <c r="P31443"/>
      <c r="S31443"/>
    </row>
    <row r="31444" spans="1:19" x14ac:dyDescent="0.3">
      <c r="A31444" s="25"/>
      <c r="B31444"/>
      <c r="C31444"/>
      <c r="D31444"/>
      <c r="E31444"/>
      <c r="F31444"/>
      <c r="G31444"/>
      <c r="H31444" s="14"/>
      <c r="I31444" s="14"/>
      <c r="K31444"/>
      <c r="L31444"/>
      <c r="M31444"/>
      <c r="N31444"/>
      <c r="O31444"/>
      <c r="P31444"/>
      <c r="S31444"/>
    </row>
    <row r="31445" spans="1:19" x14ac:dyDescent="0.3">
      <c r="A31445" s="25"/>
      <c r="B31445"/>
      <c r="C31445"/>
      <c r="D31445"/>
      <c r="E31445"/>
      <c r="F31445"/>
      <c r="G31445"/>
      <c r="H31445" s="14"/>
      <c r="I31445" s="14"/>
      <c r="K31445"/>
      <c r="L31445"/>
      <c r="M31445"/>
      <c r="N31445"/>
      <c r="O31445"/>
      <c r="P31445"/>
      <c r="S31445"/>
    </row>
    <row r="31446" spans="1:19" x14ac:dyDescent="0.3">
      <c r="A31446" s="25"/>
      <c r="B31446"/>
      <c r="C31446"/>
      <c r="D31446"/>
      <c r="E31446"/>
      <c r="F31446"/>
      <c r="G31446"/>
      <c r="H31446" s="14"/>
      <c r="I31446" s="14"/>
      <c r="K31446"/>
      <c r="L31446"/>
      <c r="M31446"/>
      <c r="N31446"/>
      <c r="O31446"/>
      <c r="P31446"/>
      <c r="S31446"/>
    </row>
    <row r="31447" spans="1:19" x14ac:dyDescent="0.3">
      <c r="A31447" s="25"/>
      <c r="B31447"/>
      <c r="C31447"/>
      <c r="D31447"/>
      <c r="E31447"/>
      <c r="F31447"/>
      <c r="G31447"/>
      <c r="H31447" s="26"/>
      <c r="I31447" s="26"/>
      <c r="K31447"/>
      <c r="L31447"/>
      <c r="M31447"/>
      <c r="N31447"/>
      <c r="O31447"/>
      <c r="P31447"/>
      <c r="S31447"/>
    </row>
    <row r="31448" spans="1:19" x14ac:dyDescent="0.3">
      <c r="A31448" s="25"/>
      <c r="B31448"/>
      <c r="C31448"/>
      <c r="D31448"/>
      <c r="E31448"/>
      <c r="F31448"/>
      <c r="G31448"/>
      <c r="H31448" s="26"/>
      <c r="I31448" s="26"/>
      <c r="K31448"/>
      <c r="L31448"/>
      <c r="M31448"/>
      <c r="N31448"/>
      <c r="O31448"/>
      <c r="P31448"/>
      <c r="S31448"/>
    </row>
    <row r="31449" spans="1:19" x14ac:dyDescent="0.3">
      <c r="A31449" s="25"/>
      <c r="B31449"/>
      <c r="C31449"/>
      <c r="D31449"/>
      <c r="E31449"/>
      <c r="F31449"/>
      <c r="G31449"/>
      <c r="H31449" s="26"/>
      <c r="I31449" s="26"/>
      <c r="K31449"/>
      <c r="L31449"/>
      <c r="M31449"/>
      <c r="N31449"/>
      <c r="O31449"/>
      <c r="P31449"/>
      <c r="S31449"/>
    </row>
    <row r="31450" spans="1:19" x14ac:dyDescent="0.3">
      <c r="A31450" s="25"/>
      <c r="B31450"/>
      <c r="C31450"/>
      <c r="D31450"/>
      <c r="E31450"/>
      <c r="F31450"/>
      <c r="G31450"/>
      <c r="H31450" s="26"/>
      <c r="I31450" s="26"/>
      <c r="K31450"/>
      <c r="L31450"/>
      <c r="M31450"/>
      <c r="N31450"/>
      <c r="O31450"/>
      <c r="P31450"/>
      <c r="S31450"/>
    </row>
    <row r="31451" spans="1:19" x14ac:dyDescent="0.3">
      <c r="A31451" s="25"/>
      <c r="B31451"/>
      <c r="C31451"/>
      <c r="D31451"/>
      <c r="E31451"/>
      <c r="F31451"/>
      <c r="G31451"/>
      <c r="H31451" s="26"/>
      <c r="I31451" s="26"/>
      <c r="K31451"/>
      <c r="L31451"/>
      <c r="M31451"/>
      <c r="N31451"/>
      <c r="O31451"/>
      <c r="P31451"/>
      <c r="S31451"/>
    </row>
    <row r="31452" spans="1:19" x14ac:dyDescent="0.3">
      <c r="A31452" s="25"/>
      <c r="B31452"/>
      <c r="C31452"/>
      <c r="D31452"/>
      <c r="E31452"/>
      <c r="F31452"/>
      <c r="G31452"/>
      <c r="H31452" s="26"/>
      <c r="I31452" s="26"/>
      <c r="K31452"/>
      <c r="L31452"/>
      <c r="M31452"/>
      <c r="N31452"/>
      <c r="O31452"/>
      <c r="P31452"/>
      <c r="S31452"/>
    </row>
    <row r="31453" spans="1:19" x14ac:dyDescent="0.3">
      <c r="A31453" s="25"/>
      <c r="B31453"/>
      <c r="C31453"/>
      <c r="D31453"/>
      <c r="E31453"/>
      <c r="F31453"/>
      <c r="G31453"/>
      <c r="H31453" s="14"/>
      <c r="I31453" s="14"/>
      <c r="K31453"/>
      <c r="L31453"/>
      <c r="M31453"/>
      <c r="N31453"/>
      <c r="O31453"/>
      <c r="P31453"/>
      <c r="S31453"/>
    </row>
    <row r="31454" spans="1:19" x14ac:dyDescent="0.3">
      <c r="A31454" s="25"/>
      <c r="B31454"/>
      <c r="C31454"/>
      <c r="D31454"/>
      <c r="E31454"/>
      <c r="F31454"/>
      <c r="G31454"/>
      <c r="H31454" s="14"/>
      <c r="I31454" s="14"/>
      <c r="K31454"/>
      <c r="L31454"/>
      <c r="M31454"/>
      <c r="N31454"/>
      <c r="O31454"/>
      <c r="P31454"/>
      <c r="S31454"/>
    </row>
    <row r="31455" spans="1:19" x14ac:dyDescent="0.3">
      <c r="A31455" s="25"/>
      <c r="B31455"/>
      <c r="C31455"/>
      <c r="D31455"/>
      <c r="E31455"/>
      <c r="F31455"/>
      <c r="G31455"/>
      <c r="H31455" s="14"/>
      <c r="I31455" s="14"/>
      <c r="K31455"/>
      <c r="L31455"/>
      <c r="M31455"/>
      <c r="N31455"/>
      <c r="O31455"/>
      <c r="P31455"/>
      <c r="S31455"/>
    </row>
    <row r="31456" spans="1:19" x14ac:dyDescent="0.3">
      <c r="A31456" s="25"/>
      <c r="B31456"/>
      <c r="C31456"/>
      <c r="D31456"/>
      <c r="E31456"/>
      <c r="F31456"/>
      <c r="G31456"/>
      <c r="H31456" s="14"/>
      <c r="I31456" s="14"/>
      <c r="K31456"/>
      <c r="L31456"/>
      <c r="M31456"/>
      <c r="N31456"/>
      <c r="O31456"/>
      <c r="P31456"/>
      <c r="S31456"/>
    </row>
    <row r="31457" spans="1:19" x14ac:dyDescent="0.3">
      <c r="A31457" s="25"/>
      <c r="B31457"/>
      <c r="C31457"/>
      <c r="D31457"/>
      <c r="E31457"/>
      <c r="F31457"/>
      <c r="G31457"/>
      <c r="H31457" s="14"/>
      <c r="I31457" s="14"/>
      <c r="K31457"/>
      <c r="L31457"/>
      <c r="M31457"/>
      <c r="N31457"/>
      <c r="O31457"/>
      <c r="P31457"/>
      <c r="S31457"/>
    </row>
    <row r="31458" spans="1:19" x14ac:dyDescent="0.3">
      <c r="A31458" s="25"/>
      <c r="B31458"/>
      <c r="C31458"/>
      <c r="D31458"/>
      <c r="E31458"/>
      <c r="F31458"/>
      <c r="G31458"/>
      <c r="H31458" s="14"/>
      <c r="I31458" s="14"/>
      <c r="K31458"/>
      <c r="L31458"/>
      <c r="M31458"/>
      <c r="N31458"/>
      <c r="O31458"/>
      <c r="P31458"/>
      <c r="S31458"/>
    </row>
    <row r="31459" spans="1:19" x14ac:dyDescent="0.3">
      <c r="A31459" s="25"/>
      <c r="B31459"/>
      <c r="C31459"/>
      <c r="D31459"/>
      <c r="E31459"/>
      <c r="F31459"/>
      <c r="G31459"/>
      <c r="H31459" s="14"/>
      <c r="I31459" s="14"/>
      <c r="K31459"/>
      <c r="L31459"/>
      <c r="M31459"/>
      <c r="N31459"/>
      <c r="O31459"/>
      <c r="P31459"/>
      <c r="S31459"/>
    </row>
    <row r="31460" spans="1:19" x14ac:dyDescent="0.3">
      <c r="A31460" s="25"/>
      <c r="B31460"/>
      <c r="C31460"/>
      <c r="D31460"/>
      <c r="E31460"/>
      <c r="F31460"/>
      <c r="G31460"/>
      <c r="H31460" s="14"/>
      <c r="I31460" s="14"/>
      <c r="K31460"/>
      <c r="L31460"/>
      <c r="M31460"/>
      <c r="N31460"/>
      <c r="O31460"/>
      <c r="P31460"/>
      <c r="S31460"/>
    </row>
    <row r="31461" spans="1:19" x14ac:dyDescent="0.3">
      <c r="A31461" s="25"/>
      <c r="B31461"/>
      <c r="C31461"/>
      <c r="D31461"/>
      <c r="E31461"/>
      <c r="F31461"/>
      <c r="G31461"/>
      <c r="H31461" s="14"/>
      <c r="I31461" s="14"/>
      <c r="K31461"/>
      <c r="L31461"/>
      <c r="M31461"/>
      <c r="N31461"/>
      <c r="O31461"/>
      <c r="P31461"/>
      <c r="S31461"/>
    </row>
    <row r="31462" spans="1:19" x14ac:dyDescent="0.3">
      <c r="A31462" s="25"/>
      <c r="B31462"/>
      <c r="C31462"/>
      <c r="D31462"/>
      <c r="E31462"/>
      <c r="F31462"/>
      <c r="G31462"/>
      <c r="H31462"/>
      <c r="I31462" s="14"/>
      <c r="K31462"/>
      <c r="L31462"/>
      <c r="M31462"/>
      <c r="N31462"/>
      <c r="O31462"/>
      <c r="P31462"/>
      <c r="S31462"/>
    </row>
    <row r="31463" spans="1:19" x14ac:dyDescent="0.3">
      <c r="A31463" s="25"/>
      <c r="B31463"/>
      <c r="C31463"/>
      <c r="D31463"/>
      <c r="E31463"/>
      <c r="F31463"/>
      <c r="G31463"/>
      <c r="H31463"/>
      <c r="I31463" s="14"/>
      <c r="K31463"/>
      <c r="L31463"/>
      <c r="M31463"/>
      <c r="N31463"/>
      <c r="O31463"/>
      <c r="P31463"/>
      <c r="S31463"/>
    </row>
    <row r="31464" spans="1:19" x14ac:dyDescent="0.3">
      <c r="A31464" s="25"/>
      <c r="B31464"/>
      <c r="C31464"/>
      <c r="D31464"/>
      <c r="E31464"/>
      <c r="F31464"/>
      <c r="G31464"/>
      <c r="H31464" s="14"/>
      <c r="I31464" s="14"/>
      <c r="K31464"/>
      <c r="L31464"/>
      <c r="M31464"/>
      <c r="N31464"/>
      <c r="O31464"/>
      <c r="P31464"/>
      <c r="S31464"/>
    </row>
    <row r="31465" spans="1:19" x14ac:dyDescent="0.3">
      <c r="A31465" s="25"/>
      <c r="B31465"/>
      <c r="C31465"/>
      <c r="D31465"/>
      <c r="E31465"/>
      <c r="F31465"/>
      <c r="G31465"/>
      <c r="H31465" s="14"/>
      <c r="I31465" s="14"/>
      <c r="K31465"/>
      <c r="L31465"/>
      <c r="M31465"/>
      <c r="N31465"/>
      <c r="O31465"/>
      <c r="P31465"/>
      <c r="S31465"/>
    </row>
    <row r="31466" spans="1:19" x14ac:dyDescent="0.3">
      <c r="A31466" s="25"/>
      <c r="B31466"/>
      <c r="C31466"/>
      <c r="D31466"/>
      <c r="E31466"/>
      <c r="F31466"/>
      <c r="G31466"/>
      <c r="H31466" s="14"/>
      <c r="I31466" s="14"/>
      <c r="K31466"/>
      <c r="L31466"/>
      <c r="M31466"/>
      <c r="N31466"/>
      <c r="O31466"/>
      <c r="P31466"/>
      <c r="S31466"/>
    </row>
    <row r="31467" spans="1:19" x14ac:dyDescent="0.3">
      <c r="A31467" s="25"/>
      <c r="B31467"/>
      <c r="C31467"/>
      <c r="D31467"/>
      <c r="E31467"/>
      <c r="F31467"/>
      <c r="G31467"/>
      <c r="H31467"/>
      <c r="I31467"/>
      <c r="K31467"/>
      <c r="L31467"/>
      <c r="M31467"/>
      <c r="N31467"/>
      <c r="O31467"/>
      <c r="P31467"/>
      <c r="S31467"/>
    </row>
    <row r="31468" spans="1:19" x14ac:dyDescent="0.3">
      <c r="A31468" s="25"/>
      <c r="B31468"/>
      <c r="C31468"/>
      <c r="D31468"/>
      <c r="E31468"/>
      <c r="F31468"/>
      <c r="G31468"/>
      <c r="H31468" s="26"/>
      <c r="I31468" s="26"/>
      <c r="K31468"/>
      <c r="L31468"/>
      <c r="M31468"/>
      <c r="N31468"/>
      <c r="O31468"/>
      <c r="P31468"/>
      <c r="S31468"/>
    </row>
    <row r="31469" spans="1:19" x14ac:dyDescent="0.3">
      <c r="A31469" s="25"/>
      <c r="B31469"/>
      <c r="C31469"/>
      <c r="D31469"/>
      <c r="E31469"/>
      <c r="F31469"/>
      <c r="G31469"/>
      <c r="H31469" s="26"/>
      <c r="I31469" s="26"/>
      <c r="K31469"/>
      <c r="L31469"/>
      <c r="M31469"/>
      <c r="N31469"/>
      <c r="O31469"/>
      <c r="P31469"/>
      <c r="S31469"/>
    </row>
    <row r="31470" spans="1:19" x14ac:dyDescent="0.3">
      <c r="A31470" s="25"/>
      <c r="B31470"/>
      <c r="C31470"/>
      <c r="D31470"/>
      <c r="E31470"/>
      <c r="F31470"/>
      <c r="G31470"/>
      <c r="H31470" s="26"/>
      <c r="I31470" s="26"/>
      <c r="K31470"/>
      <c r="L31470"/>
      <c r="M31470"/>
      <c r="N31470"/>
      <c r="O31470"/>
      <c r="P31470"/>
      <c r="S31470"/>
    </row>
    <row r="31471" spans="1:19" x14ac:dyDescent="0.3">
      <c r="A31471" s="25"/>
      <c r="B31471"/>
      <c r="C31471"/>
      <c r="D31471"/>
      <c r="E31471"/>
      <c r="F31471"/>
      <c r="G31471"/>
      <c r="H31471" s="26"/>
      <c r="I31471" s="26"/>
      <c r="K31471"/>
      <c r="L31471"/>
      <c r="M31471"/>
      <c r="N31471"/>
      <c r="O31471"/>
      <c r="P31471"/>
      <c r="S31471"/>
    </row>
    <row r="31472" spans="1:19" x14ac:dyDescent="0.3">
      <c r="A31472" s="25"/>
      <c r="B31472"/>
      <c r="C31472"/>
      <c r="D31472"/>
      <c r="E31472"/>
      <c r="F31472"/>
      <c r="G31472"/>
      <c r="H31472" s="14"/>
      <c r="I31472" s="14"/>
      <c r="K31472"/>
      <c r="L31472"/>
      <c r="M31472"/>
      <c r="N31472"/>
      <c r="O31472"/>
      <c r="P31472"/>
      <c r="S31472"/>
    </row>
    <row r="31473" spans="1:19" x14ac:dyDescent="0.3">
      <c r="A31473" s="25"/>
      <c r="B31473"/>
      <c r="C31473"/>
      <c r="D31473"/>
      <c r="E31473"/>
      <c r="F31473"/>
      <c r="G31473"/>
      <c r="H31473" s="14"/>
      <c r="I31473" s="14"/>
      <c r="K31473"/>
      <c r="L31473"/>
      <c r="M31473"/>
      <c r="N31473"/>
      <c r="O31473"/>
      <c r="P31473"/>
      <c r="S31473"/>
    </row>
    <row r="31474" spans="1:19" x14ac:dyDescent="0.3">
      <c r="A31474" s="25"/>
      <c r="B31474"/>
      <c r="C31474"/>
      <c r="D31474"/>
      <c r="E31474"/>
      <c r="F31474"/>
      <c r="G31474"/>
      <c r="H31474" s="14"/>
      <c r="I31474" s="14"/>
      <c r="K31474"/>
      <c r="L31474"/>
      <c r="M31474"/>
      <c r="N31474"/>
      <c r="O31474"/>
      <c r="P31474"/>
      <c r="S31474"/>
    </row>
    <row r="31475" spans="1:19" x14ac:dyDescent="0.3">
      <c r="A31475" s="25"/>
      <c r="B31475"/>
      <c r="C31475"/>
      <c r="D31475"/>
      <c r="E31475"/>
      <c r="F31475"/>
      <c r="G31475"/>
      <c r="H31475" s="14"/>
      <c r="I31475" s="14"/>
      <c r="K31475"/>
      <c r="L31475"/>
      <c r="M31475"/>
      <c r="N31475"/>
      <c r="O31475"/>
      <c r="P31475"/>
      <c r="S31475"/>
    </row>
    <row r="31476" spans="1:19" x14ac:dyDescent="0.3">
      <c r="A31476" s="25"/>
      <c r="B31476"/>
      <c r="C31476"/>
      <c r="D31476"/>
      <c r="E31476"/>
      <c r="F31476"/>
      <c r="G31476"/>
      <c r="H31476" s="14"/>
      <c r="I31476" s="14"/>
      <c r="K31476"/>
      <c r="L31476"/>
      <c r="M31476"/>
      <c r="N31476"/>
      <c r="O31476"/>
      <c r="P31476"/>
      <c r="S31476"/>
    </row>
    <row r="31477" spans="1:19" x14ac:dyDescent="0.3">
      <c r="A31477" s="25"/>
      <c r="B31477"/>
      <c r="C31477"/>
      <c r="D31477"/>
      <c r="E31477"/>
      <c r="F31477"/>
      <c r="G31477"/>
      <c r="H31477" s="14"/>
      <c r="I31477" s="14"/>
      <c r="K31477"/>
      <c r="L31477"/>
      <c r="M31477"/>
      <c r="N31477"/>
      <c r="O31477"/>
      <c r="P31477"/>
      <c r="S31477"/>
    </row>
    <row r="31478" spans="1:19" x14ac:dyDescent="0.3">
      <c r="A31478" s="25"/>
      <c r="B31478"/>
      <c r="C31478"/>
      <c r="D31478"/>
      <c r="E31478"/>
      <c r="F31478"/>
      <c r="G31478"/>
      <c r="H31478" s="14"/>
      <c r="I31478" s="14"/>
      <c r="K31478"/>
      <c r="L31478"/>
      <c r="M31478"/>
      <c r="N31478"/>
      <c r="O31478"/>
      <c r="P31478"/>
      <c r="S31478"/>
    </row>
    <row r="31479" spans="1:19" x14ac:dyDescent="0.3">
      <c r="A31479" s="25"/>
      <c r="B31479"/>
      <c r="C31479"/>
      <c r="D31479"/>
      <c r="E31479"/>
      <c r="F31479"/>
      <c r="G31479"/>
      <c r="H31479" s="14"/>
      <c r="I31479" s="14"/>
      <c r="K31479"/>
      <c r="L31479"/>
      <c r="M31479"/>
      <c r="N31479"/>
      <c r="O31479"/>
      <c r="P31479"/>
      <c r="S31479"/>
    </row>
    <row r="31480" spans="1:19" x14ac:dyDescent="0.3">
      <c r="A31480" s="25"/>
      <c r="B31480"/>
      <c r="C31480"/>
      <c r="D31480"/>
      <c r="E31480"/>
      <c r="F31480"/>
      <c r="G31480"/>
      <c r="H31480" s="14"/>
      <c r="I31480" s="14"/>
      <c r="K31480"/>
      <c r="L31480"/>
      <c r="M31480"/>
      <c r="N31480"/>
      <c r="O31480"/>
      <c r="P31480"/>
      <c r="S31480"/>
    </row>
    <row r="31481" spans="1:19" x14ac:dyDescent="0.3">
      <c r="A31481" s="25"/>
      <c r="B31481"/>
      <c r="C31481"/>
      <c r="D31481"/>
      <c r="E31481"/>
      <c r="F31481"/>
      <c r="G31481"/>
      <c r="H31481" s="14"/>
      <c r="I31481" s="14"/>
      <c r="K31481"/>
      <c r="L31481"/>
      <c r="M31481"/>
      <c r="N31481"/>
      <c r="O31481"/>
      <c r="P31481"/>
      <c r="S31481"/>
    </row>
    <row r="31482" spans="1:19" x14ac:dyDescent="0.3">
      <c r="A31482" s="25"/>
      <c r="B31482"/>
      <c r="C31482"/>
      <c r="D31482"/>
      <c r="E31482"/>
      <c r="F31482"/>
      <c r="G31482"/>
      <c r="H31482" s="14"/>
      <c r="I31482" s="14"/>
      <c r="K31482"/>
      <c r="L31482"/>
      <c r="M31482"/>
      <c r="N31482"/>
      <c r="O31482"/>
      <c r="P31482"/>
      <c r="S31482"/>
    </row>
    <row r="31483" spans="1:19" x14ac:dyDescent="0.3">
      <c r="A31483" s="25"/>
      <c r="B31483"/>
      <c r="C31483"/>
      <c r="D31483"/>
      <c r="E31483"/>
      <c r="F31483"/>
      <c r="G31483"/>
      <c r="H31483" s="14"/>
      <c r="I31483" s="14"/>
      <c r="K31483"/>
      <c r="L31483"/>
      <c r="M31483"/>
      <c r="N31483"/>
      <c r="O31483"/>
      <c r="P31483"/>
      <c r="S31483"/>
    </row>
    <row r="31484" spans="1:19" x14ac:dyDescent="0.3">
      <c r="A31484" s="25"/>
      <c r="B31484"/>
      <c r="C31484"/>
      <c r="D31484"/>
      <c r="E31484"/>
      <c r="F31484"/>
      <c r="G31484"/>
      <c r="H31484" s="14"/>
      <c r="I31484" s="14"/>
      <c r="K31484"/>
      <c r="L31484"/>
      <c r="M31484"/>
      <c r="N31484"/>
      <c r="O31484"/>
      <c r="P31484"/>
      <c r="S31484"/>
    </row>
    <row r="31485" spans="1:19" x14ac:dyDescent="0.3">
      <c r="A31485" s="25"/>
      <c r="B31485"/>
      <c r="C31485"/>
      <c r="D31485"/>
      <c r="E31485"/>
      <c r="F31485"/>
      <c r="G31485"/>
      <c r="H31485" s="26"/>
      <c r="I31485" s="26"/>
      <c r="K31485"/>
      <c r="L31485"/>
      <c r="M31485"/>
      <c r="N31485"/>
      <c r="O31485"/>
      <c r="P31485"/>
      <c r="S31485"/>
    </row>
    <row r="31486" spans="1:19" x14ac:dyDescent="0.3">
      <c r="A31486" s="25"/>
      <c r="B31486"/>
      <c r="C31486"/>
      <c r="D31486"/>
      <c r="E31486"/>
      <c r="F31486"/>
      <c r="G31486"/>
      <c r="H31486" s="26"/>
      <c r="I31486" s="26"/>
      <c r="K31486"/>
      <c r="L31486"/>
      <c r="M31486"/>
      <c r="N31486"/>
      <c r="O31486"/>
      <c r="P31486"/>
      <c r="S31486"/>
    </row>
    <row r="31487" spans="1:19" x14ac:dyDescent="0.3">
      <c r="A31487" s="25"/>
      <c r="B31487"/>
      <c r="C31487"/>
      <c r="D31487"/>
      <c r="E31487"/>
      <c r="F31487"/>
      <c r="G31487"/>
      <c r="H31487" s="26"/>
      <c r="I31487" s="26"/>
      <c r="K31487"/>
      <c r="L31487"/>
      <c r="M31487"/>
      <c r="N31487"/>
      <c r="O31487"/>
      <c r="P31487"/>
      <c r="S31487"/>
    </row>
    <row r="31488" spans="1:19" x14ac:dyDescent="0.3">
      <c r="A31488" s="25"/>
      <c r="B31488"/>
      <c r="C31488"/>
      <c r="D31488"/>
      <c r="E31488"/>
      <c r="F31488"/>
      <c r="G31488"/>
      <c r="H31488" s="26"/>
      <c r="I31488" s="26"/>
      <c r="K31488"/>
      <c r="L31488"/>
      <c r="M31488"/>
      <c r="N31488"/>
      <c r="O31488"/>
      <c r="P31488"/>
      <c r="S31488"/>
    </row>
    <row r="31489" spans="1:19" x14ac:dyDescent="0.3">
      <c r="A31489" s="25"/>
      <c r="B31489"/>
      <c r="C31489"/>
      <c r="D31489"/>
      <c r="E31489"/>
      <c r="F31489"/>
      <c r="G31489"/>
      <c r="H31489" s="26"/>
      <c r="I31489" s="26"/>
      <c r="K31489"/>
      <c r="L31489"/>
      <c r="M31489"/>
      <c r="N31489"/>
      <c r="O31489"/>
      <c r="P31489"/>
      <c r="S31489"/>
    </row>
    <row r="31490" spans="1:19" x14ac:dyDescent="0.3">
      <c r="A31490" s="25"/>
      <c r="B31490"/>
      <c r="C31490"/>
      <c r="D31490"/>
      <c r="E31490"/>
      <c r="F31490"/>
      <c r="G31490"/>
      <c r="H31490" s="14"/>
      <c r="I31490" s="14"/>
      <c r="K31490"/>
      <c r="L31490"/>
      <c r="M31490"/>
      <c r="N31490"/>
      <c r="O31490"/>
      <c r="P31490"/>
      <c r="S31490"/>
    </row>
    <row r="31491" spans="1:19" x14ac:dyDescent="0.3">
      <c r="A31491" s="25"/>
      <c r="B31491"/>
      <c r="C31491"/>
      <c r="D31491"/>
      <c r="E31491"/>
      <c r="F31491"/>
      <c r="G31491"/>
      <c r="H31491" s="14"/>
      <c r="I31491" s="14"/>
      <c r="K31491"/>
      <c r="L31491"/>
      <c r="M31491"/>
      <c r="N31491"/>
      <c r="O31491"/>
      <c r="P31491"/>
      <c r="S31491"/>
    </row>
    <row r="31492" spans="1:19" x14ac:dyDescent="0.3">
      <c r="A31492" s="25"/>
      <c r="B31492"/>
      <c r="C31492"/>
      <c r="D31492"/>
      <c r="E31492"/>
      <c r="F31492"/>
      <c r="G31492"/>
      <c r="H31492" s="14"/>
      <c r="I31492" s="14"/>
      <c r="K31492"/>
      <c r="L31492"/>
      <c r="M31492"/>
      <c r="N31492"/>
      <c r="O31492"/>
      <c r="P31492"/>
      <c r="S31492"/>
    </row>
    <row r="31493" spans="1:19" x14ac:dyDescent="0.3">
      <c r="A31493" s="25"/>
      <c r="B31493"/>
      <c r="C31493"/>
      <c r="D31493"/>
      <c r="E31493"/>
      <c r="F31493"/>
      <c r="G31493"/>
      <c r="H31493" s="14"/>
      <c r="I31493" s="14"/>
      <c r="K31493"/>
      <c r="L31493"/>
      <c r="M31493"/>
      <c r="N31493"/>
      <c r="O31493"/>
      <c r="P31493"/>
      <c r="S31493"/>
    </row>
    <row r="31494" spans="1:19" x14ac:dyDescent="0.3">
      <c r="A31494" s="25"/>
      <c r="B31494"/>
      <c r="C31494"/>
      <c r="D31494"/>
      <c r="E31494"/>
      <c r="F31494"/>
      <c r="G31494"/>
      <c r="H31494" s="14"/>
      <c r="I31494" s="14"/>
      <c r="K31494"/>
      <c r="L31494"/>
      <c r="M31494"/>
      <c r="N31494"/>
      <c r="O31494"/>
      <c r="P31494"/>
      <c r="S31494"/>
    </row>
    <row r="31495" spans="1:19" x14ac:dyDescent="0.3">
      <c r="A31495" s="25"/>
      <c r="B31495"/>
      <c r="C31495"/>
      <c r="D31495"/>
      <c r="E31495"/>
      <c r="F31495"/>
      <c r="G31495"/>
      <c r="H31495" s="26"/>
      <c r="I31495" s="26"/>
      <c r="K31495"/>
      <c r="L31495"/>
      <c r="M31495"/>
      <c r="N31495"/>
      <c r="O31495"/>
      <c r="P31495"/>
      <c r="S31495"/>
    </row>
    <row r="31496" spans="1:19" x14ac:dyDescent="0.3">
      <c r="A31496" s="25"/>
      <c r="B31496"/>
      <c r="C31496"/>
      <c r="D31496"/>
      <c r="E31496"/>
      <c r="F31496"/>
      <c r="G31496"/>
      <c r="H31496" s="26"/>
      <c r="I31496" s="26"/>
      <c r="K31496"/>
      <c r="L31496"/>
      <c r="M31496"/>
      <c r="N31496"/>
      <c r="O31496"/>
      <c r="P31496"/>
      <c r="S31496"/>
    </row>
    <row r="31497" spans="1:19" x14ac:dyDescent="0.3">
      <c r="A31497" s="25"/>
      <c r="B31497"/>
      <c r="C31497"/>
      <c r="D31497"/>
      <c r="E31497"/>
      <c r="F31497"/>
      <c r="G31497"/>
      <c r="H31497" s="26"/>
      <c r="I31497" s="26"/>
      <c r="K31497"/>
      <c r="L31497"/>
      <c r="M31497"/>
      <c r="N31497"/>
      <c r="O31497"/>
      <c r="P31497"/>
      <c r="S31497"/>
    </row>
    <row r="31498" spans="1:19" x14ac:dyDescent="0.3">
      <c r="A31498" s="25"/>
      <c r="B31498"/>
      <c r="C31498"/>
      <c r="D31498"/>
      <c r="E31498"/>
      <c r="F31498"/>
      <c r="G31498"/>
      <c r="H31498" s="26"/>
      <c r="I31498" s="26"/>
      <c r="K31498"/>
      <c r="L31498"/>
      <c r="M31498"/>
      <c r="N31498"/>
      <c r="O31498"/>
      <c r="P31498"/>
      <c r="S31498"/>
    </row>
    <row r="31499" spans="1:19" x14ac:dyDescent="0.3">
      <c r="A31499" s="25"/>
      <c r="B31499"/>
      <c r="C31499"/>
      <c r="D31499"/>
      <c r="E31499"/>
      <c r="F31499"/>
      <c r="G31499"/>
      <c r="H31499" s="26"/>
      <c r="I31499" s="26"/>
      <c r="K31499"/>
      <c r="L31499"/>
      <c r="M31499"/>
      <c r="N31499"/>
      <c r="O31499"/>
      <c r="P31499"/>
      <c r="S31499"/>
    </row>
    <row r="31500" spans="1:19" x14ac:dyDescent="0.3">
      <c r="A31500" s="25"/>
      <c r="B31500"/>
      <c r="C31500"/>
      <c r="D31500"/>
      <c r="E31500"/>
      <c r="F31500"/>
      <c r="G31500"/>
      <c r="H31500" s="26"/>
      <c r="I31500" s="26"/>
      <c r="K31500"/>
      <c r="L31500"/>
      <c r="M31500"/>
      <c r="N31500"/>
      <c r="O31500"/>
      <c r="P31500"/>
      <c r="S31500"/>
    </row>
    <row r="31501" spans="1:19" x14ac:dyDescent="0.3">
      <c r="A31501" s="25"/>
      <c r="B31501"/>
      <c r="C31501"/>
      <c r="D31501"/>
      <c r="E31501"/>
      <c r="F31501"/>
      <c r="G31501"/>
      <c r="H31501" s="26"/>
      <c r="I31501" s="26"/>
      <c r="K31501"/>
      <c r="L31501"/>
      <c r="M31501"/>
      <c r="N31501"/>
      <c r="O31501"/>
      <c r="P31501"/>
      <c r="S31501"/>
    </row>
    <row r="31502" spans="1:19" x14ac:dyDescent="0.3">
      <c r="A31502" s="25"/>
      <c r="B31502"/>
      <c r="C31502"/>
      <c r="D31502"/>
      <c r="E31502"/>
      <c r="F31502"/>
      <c r="G31502"/>
      <c r="H31502" s="26"/>
      <c r="I31502" s="26"/>
      <c r="K31502"/>
      <c r="L31502"/>
      <c r="M31502"/>
      <c r="N31502"/>
      <c r="O31502"/>
      <c r="P31502"/>
      <c r="S31502"/>
    </row>
    <row r="31503" spans="1:19" x14ac:dyDescent="0.3">
      <c r="A31503" s="25"/>
      <c r="B31503"/>
      <c r="C31503"/>
      <c r="D31503"/>
      <c r="E31503"/>
      <c r="F31503"/>
      <c r="G31503"/>
      <c r="H31503" s="26"/>
      <c r="I31503" s="26"/>
      <c r="K31503"/>
      <c r="L31503"/>
      <c r="M31503"/>
      <c r="N31503"/>
      <c r="O31503"/>
      <c r="P31503"/>
      <c r="S31503"/>
    </row>
    <row r="31504" spans="1:19" x14ac:dyDescent="0.3">
      <c r="A31504" s="25"/>
      <c r="B31504"/>
      <c r="C31504"/>
      <c r="D31504"/>
      <c r="E31504"/>
      <c r="F31504"/>
      <c r="G31504"/>
      <c r="H31504" s="26"/>
      <c r="I31504" s="26"/>
      <c r="K31504"/>
      <c r="L31504"/>
      <c r="M31504"/>
      <c r="N31504"/>
      <c r="O31504"/>
      <c r="P31504"/>
      <c r="S31504"/>
    </row>
    <row r="31505" spans="1:19" x14ac:dyDescent="0.3">
      <c r="A31505" s="25"/>
      <c r="B31505"/>
      <c r="C31505"/>
      <c r="D31505"/>
      <c r="E31505"/>
      <c r="F31505"/>
      <c r="G31505"/>
      <c r="H31505" s="26"/>
      <c r="I31505" s="26"/>
      <c r="K31505"/>
      <c r="L31505"/>
      <c r="M31505"/>
      <c r="N31505"/>
      <c r="O31505"/>
      <c r="P31505"/>
      <c r="S31505"/>
    </row>
    <row r="31506" spans="1:19" x14ac:dyDescent="0.3">
      <c r="A31506" s="25"/>
      <c r="B31506"/>
      <c r="C31506"/>
      <c r="D31506"/>
      <c r="E31506"/>
      <c r="F31506"/>
      <c r="G31506"/>
      <c r="H31506" s="26"/>
      <c r="I31506" s="26"/>
      <c r="K31506"/>
      <c r="L31506"/>
      <c r="M31506"/>
      <c r="N31506"/>
      <c r="O31506"/>
      <c r="P31506"/>
      <c r="S31506"/>
    </row>
    <row r="31507" spans="1:19" x14ac:dyDescent="0.3">
      <c r="A31507" s="25"/>
      <c r="B31507"/>
      <c r="C31507"/>
      <c r="D31507"/>
      <c r="E31507"/>
      <c r="F31507"/>
      <c r="G31507"/>
      <c r="H31507" s="14"/>
      <c r="I31507" s="14"/>
      <c r="K31507"/>
      <c r="L31507"/>
      <c r="M31507"/>
      <c r="N31507"/>
      <c r="O31507"/>
      <c r="P31507"/>
      <c r="S31507"/>
    </row>
    <row r="31508" spans="1:19" x14ac:dyDescent="0.3">
      <c r="A31508" s="25"/>
      <c r="B31508"/>
      <c r="C31508"/>
      <c r="D31508"/>
      <c r="E31508"/>
      <c r="F31508"/>
      <c r="G31508"/>
      <c r="H31508" s="14"/>
      <c r="I31508" s="14"/>
      <c r="K31508"/>
      <c r="L31508"/>
      <c r="M31508"/>
      <c r="N31508"/>
      <c r="O31508"/>
      <c r="P31508"/>
      <c r="S31508"/>
    </row>
    <row r="31509" spans="1:19" x14ac:dyDescent="0.3">
      <c r="A31509" s="25"/>
      <c r="B31509"/>
      <c r="C31509"/>
      <c r="D31509"/>
      <c r="E31509"/>
      <c r="F31509"/>
      <c r="G31509"/>
      <c r="H31509" s="14"/>
      <c r="I31509" s="14"/>
      <c r="K31509"/>
      <c r="L31509"/>
      <c r="M31509"/>
      <c r="N31509"/>
      <c r="O31509"/>
      <c r="P31509"/>
      <c r="S31509"/>
    </row>
    <row r="31510" spans="1:19" x14ac:dyDescent="0.3">
      <c r="A31510" s="25"/>
      <c r="B31510"/>
      <c r="C31510"/>
      <c r="D31510"/>
      <c r="E31510"/>
      <c r="F31510"/>
      <c r="G31510"/>
      <c r="H31510" s="14"/>
      <c r="I31510" s="14"/>
      <c r="K31510"/>
      <c r="L31510"/>
      <c r="M31510"/>
      <c r="N31510"/>
      <c r="O31510"/>
      <c r="P31510"/>
      <c r="S31510"/>
    </row>
    <row r="31511" spans="1:19" x14ac:dyDescent="0.3">
      <c r="A31511" s="25"/>
      <c r="B31511"/>
      <c r="C31511"/>
      <c r="D31511"/>
      <c r="E31511"/>
      <c r="F31511"/>
      <c r="G31511"/>
      <c r="H31511" s="14"/>
      <c r="I31511" s="14"/>
      <c r="K31511"/>
      <c r="L31511"/>
      <c r="M31511"/>
      <c r="N31511"/>
      <c r="O31511"/>
      <c r="P31511"/>
      <c r="S31511"/>
    </row>
    <row r="31512" spans="1:19" x14ac:dyDescent="0.3">
      <c r="A31512" s="25"/>
      <c r="B31512"/>
      <c r="C31512"/>
      <c r="D31512"/>
      <c r="E31512"/>
      <c r="F31512"/>
      <c r="G31512"/>
      <c r="H31512" s="14"/>
      <c r="I31512" s="14"/>
      <c r="K31512"/>
      <c r="L31512"/>
      <c r="M31512"/>
      <c r="N31512"/>
      <c r="O31512"/>
      <c r="P31512"/>
      <c r="S31512"/>
    </row>
    <row r="31513" spans="1:19" x14ac:dyDescent="0.3">
      <c r="A31513" s="25"/>
      <c r="B31513"/>
      <c r="C31513"/>
      <c r="D31513"/>
      <c r="E31513"/>
      <c r="F31513"/>
      <c r="G31513"/>
      <c r="H31513" s="14"/>
      <c r="I31513" s="14"/>
      <c r="K31513"/>
      <c r="L31513"/>
      <c r="M31513"/>
      <c r="N31513"/>
      <c r="O31513"/>
      <c r="P31513"/>
      <c r="S31513"/>
    </row>
    <row r="31514" spans="1:19" x14ac:dyDescent="0.3">
      <c r="A31514" s="25"/>
      <c r="B31514"/>
      <c r="C31514"/>
      <c r="D31514"/>
      <c r="E31514"/>
      <c r="F31514"/>
      <c r="G31514"/>
      <c r="H31514" s="14"/>
      <c r="I31514" s="14"/>
      <c r="K31514"/>
      <c r="L31514"/>
      <c r="M31514"/>
      <c r="N31514"/>
      <c r="O31514"/>
      <c r="P31514"/>
      <c r="S31514"/>
    </row>
    <row r="31515" spans="1:19" x14ac:dyDescent="0.3">
      <c r="A31515" s="25"/>
      <c r="B31515"/>
      <c r="C31515"/>
      <c r="D31515"/>
      <c r="E31515"/>
      <c r="F31515"/>
      <c r="G31515"/>
      <c r="H31515" s="14"/>
      <c r="I31515" s="26"/>
      <c r="K31515"/>
      <c r="L31515"/>
      <c r="M31515"/>
      <c r="N31515"/>
      <c r="O31515"/>
      <c r="P31515"/>
      <c r="S31515"/>
    </row>
    <row r="31516" spans="1:19" x14ac:dyDescent="0.3">
      <c r="A31516" s="25"/>
      <c r="B31516"/>
      <c r="C31516"/>
      <c r="D31516"/>
      <c r="E31516"/>
      <c r="F31516"/>
      <c r="G31516"/>
      <c r="H31516" s="14"/>
      <c r="I31516" s="26"/>
      <c r="K31516"/>
      <c r="L31516"/>
      <c r="M31516"/>
      <c r="N31516"/>
      <c r="O31516"/>
      <c r="P31516"/>
      <c r="S31516"/>
    </row>
    <row r="31517" spans="1:19" x14ac:dyDescent="0.3">
      <c r="A31517" s="25"/>
      <c r="B31517"/>
      <c r="C31517"/>
      <c r="D31517"/>
      <c r="E31517"/>
      <c r="F31517"/>
      <c r="G31517"/>
      <c r="H31517" s="14"/>
      <c r="I31517" s="26"/>
      <c r="K31517"/>
      <c r="L31517"/>
      <c r="M31517"/>
      <c r="N31517"/>
      <c r="O31517"/>
      <c r="P31517"/>
      <c r="S31517"/>
    </row>
    <row r="31518" spans="1:19" x14ac:dyDescent="0.3">
      <c r="A31518" s="25"/>
      <c r="B31518"/>
      <c r="C31518"/>
      <c r="D31518"/>
      <c r="E31518"/>
      <c r="F31518"/>
      <c r="G31518"/>
      <c r="H31518" s="14"/>
      <c r="I31518" s="26"/>
      <c r="K31518"/>
      <c r="L31518"/>
      <c r="M31518"/>
      <c r="N31518"/>
      <c r="O31518"/>
      <c r="P31518"/>
      <c r="S31518"/>
    </row>
    <row r="31519" spans="1:19" x14ac:dyDescent="0.3">
      <c r="A31519" s="25"/>
      <c r="B31519"/>
      <c r="C31519"/>
      <c r="D31519"/>
      <c r="E31519"/>
      <c r="F31519"/>
      <c r="G31519"/>
      <c r="H31519" s="14"/>
      <c r="I31519" s="14"/>
      <c r="K31519"/>
      <c r="L31519"/>
      <c r="M31519"/>
      <c r="N31519"/>
      <c r="O31519"/>
      <c r="P31519"/>
      <c r="S31519"/>
    </row>
    <row r="31520" spans="1:19" x14ac:dyDescent="0.3">
      <c r="A31520" s="25"/>
      <c r="B31520"/>
      <c r="C31520"/>
      <c r="D31520"/>
      <c r="E31520"/>
      <c r="F31520"/>
      <c r="G31520"/>
      <c r="H31520" s="14"/>
      <c r="I31520" s="14"/>
      <c r="K31520"/>
      <c r="L31520"/>
      <c r="M31520"/>
      <c r="N31520"/>
      <c r="O31520"/>
      <c r="P31520"/>
      <c r="S31520"/>
    </row>
    <row r="31521" spans="1:19" x14ac:dyDescent="0.3">
      <c r="A31521" s="25"/>
      <c r="B31521"/>
      <c r="C31521"/>
      <c r="D31521"/>
      <c r="E31521"/>
      <c r="F31521"/>
      <c r="G31521"/>
      <c r="H31521" s="14"/>
      <c r="I31521" s="14"/>
      <c r="K31521"/>
      <c r="L31521"/>
      <c r="M31521"/>
      <c r="N31521"/>
      <c r="O31521"/>
      <c r="P31521"/>
      <c r="S31521"/>
    </row>
    <row r="31522" spans="1:19" x14ac:dyDescent="0.3">
      <c r="A31522" s="25"/>
      <c r="B31522"/>
      <c r="C31522"/>
      <c r="D31522"/>
      <c r="E31522"/>
      <c r="F31522"/>
      <c r="G31522"/>
      <c r="H31522" s="14"/>
      <c r="I31522" s="14"/>
      <c r="K31522"/>
      <c r="L31522"/>
      <c r="M31522"/>
      <c r="N31522"/>
      <c r="O31522"/>
      <c r="P31522"/>
      <c r="S31522"/>
    </row>
    <row r="31523" spans="1:19" x14ac:dyDescent="0.3">
      <c r="A31523" s="25"/>
      <c r="B31523"/>
      <c r="C31523"/>
      <c r="D31523"/>
      <c r="E31523"/>
      <c r="F31523"/>
      <c r="G31523"/>
      <c r="H31523" s="14"/>
      <c r="I31523" s="14"/>
      <c r="K31523"/>
      <c r="L31523"/>
      <c r="M31523"/>
      <c r="N31523"/>
      <c r="O31523"/>
      <c r="P31523"/>
      <c r="S31523"/>
    </row>
    <row r="31524" spans="1:19" x14ac:dyDescent="0.3">
      <c r="A31524" s="25"/>
      <c r="B31524"/>
      <c r="C31524"/>
      <c r="D31524"/>
      <c r="E31524"/>
      <c r="F31524"/>
      <c r="G31524"/>
      <c r="H31524" s="26"/>
      <c r="I31524" s="14"/>
      <c r="K31524"/>
      <c r="L31524"/>
      <c r="M31524"/>
      <c r="N31524"/>
      <c r="O31524"/>
      <c r="P31524"/>
      <c r="S31524"/>
    </row>
    <row r="31525" spans="1:19" x14ac:dyDescent="0.3">
      <c r="A31525" s="25"/>
      <c r="B31525"/>
      <c r="C31525"/>
      <c r="D31525"/>
      <c r="E31525"/>
      <c r="F31525"/>
      <c r="G31525"/>
      <c r="H31525" s="26"/>
      <c r="I31525" s="14"/>
      <c r="K31525"/>
      <c r="L31525"/>
      <c r="M31525"/>
      <c r="N31525"/>
      <c r="O31525"/>
      <c r="P31525"/>
      <c r="S31525"/>
    </row>
    <row r="31526" spans="1:19" x14ac:dyDescent="0.3">
      <c r="A31526" s="25"/>
      <c r="B31526"/>
      <c r="C31526"/>
      <c r="D31526"/>
      <c r="E31526"/>
      <c r="F31526"/>
      <c r="G31526"/>
      <c r="H31526" s="26"/>
      <c r="I31526" s="14"/>
      <c r="K31526"/>
      <c r="L31526"/>
      <c r="M31526"/>
      <c r="N31526"/>
      <c r="O31526"/>
      <c r="P31526"/>
      <c r="S31526"/>
    </row>
    <row r="31527" spans="1:19" x14ac:dyDescent="0.3">
      <c r="A31527" s="25"/>
      <c r="B31527"/>
      <c r="C31527"/>
      <c r="D31527"/>
      <c r="E31527"/>
      <c r="F31527"/>
      <c r="G31527"/>
      <c r="H31527" s="26"/>
      <c r="I31527" s="14"/>
      <c r="K31527"/>
      <c r="L31527"/>
      <c r="M31527"/>
      <c r="N31527"/>
      <c r="O31527"/>
      <c r="P31527"/>
      <c r="S31527"/>
    </row>
    <row r="31528" spans="1:19" x14ac:dyDescent="0.3">
      <c r="A31528" s="25"/>
      <c r="B31528"/>
      <c r="C31528"/>
      <c r="D31528"/>
      <c r="E31528"/>
      <c r="F31528"/>
      <c r="G31528"/>
      <c r="H31528" s="26"/>
      <c r="I31528" s="26"/>
      <c r="K31528"/>
      <c r="L31528"/>
      <c r="M31528"/>
      <c r="N31528"/>
      <c r="O31528"/>
      <c r="P31528"/>
      <c r="S31528"/>
    </row>
    <row r="31529" spans="1:19" x14ac:dyDescent="0.3">
      <c r="A31529" s="25"/>
      <c r="B31529"/>
      <c r="C31529"/>
      <c r="D31529"/>
      <c r="E31529"/>
      <c r="F31529"/>
      <c r="G31529"/>
      <c r="H31529" s="26"/>
      <c r="I31529" s="26"/>
      <c r="K31529"/>
      <c r="L31529"/>
      <c r="M31529"/>
      <c r="N31529"/>
      <c r="O31529"/>
      <c r="P31529"/>
      <c r="S31529"/>
    </row>
    <row r="31530" spans="1:19" x14ac:dyDescent="0.3">
      <c r="A31530" s="25"/>
      <c r="B31530"/>
      <c r="C31530"/>
      <c r="D31530"/>
      <c r="E31530"/>
      <c r="F31530"/>
      <c r="G31530"/>
      <c r="H31530" s="26"/>
      <c r="I31530" s="26"/>
      <c r="K31530"/>
      <c r="L31530"/>
      <c r="M31530"/>
      <c r="N31530"/>
      <c r="O31530"/>
      <c r="P31530"/>
      <c r="S31530"/>
    </row>
    <row r="31531" spans="1:19" x14ac:dyDescent="0.3">
      <c r="A31531" s="25"/>
      <c r="B31531"/>
      <c r="C31531"/>
      <c r="D31531"/>
      <c r="E31531"/>
      <c r="F31531"/>
      <c r="G31531"/>
      <c r="H31531" s="26"/>
      <c r="I31531" s="26"/>
      <c r="K31531"/>
      <c r="L31531"/>
      <c r="M31531"/>
      <c r="N31531"/>
      <c r="O31531"/>
      <c r="P31531"/>
      <c r="S31531"/>
    </row>
    <row r="31532" spans="1:19" x14ac:dyDescent="0.3">
      <c r="A31532" s="25"/>
      <c r="B31532"/>
      <c r="C31532"/>
      <c r="D31532"/>
      <c r="E31532"/>
      <c r="F31532"/>
      <c r="G31532"/>
      <c r="H31532" s="26"/>
      <c r="I31532" s="26"/>
      <c r="K31532"/>
      <c r="L31532"/>
      <c r="M31532"/>
      <c r="N31532"/>
      <c r="O31532"/>
      <c r="P31532"/>
      <c r="S31532"/>
    </row>
    <row r="31533" spans="1:19" x14ac:dyDescent="0.3">
      <c r="A31533" s="25"/>
      <c r="B31533"/>
      <c r="C31533"/>
      <c r="D31533"/>
      <c r="E31533"/>
      <c r="F31533"/>
      <c r="G31533"/>
      <c r="H31533" s="26"/>
      <c r="I31533" s="26"/>
      <c r="K31533"/>
      <c r="L31533"/>
      <c r="M31533"/>
      <c r="N31533"/>
      <c r="O31533"/>
      <c r="P31533"/>
      <c r="S31533"/>
    </row>
    <row r="31534" spans="1:19" x14ac:dyDescent="0.3">
      <c r="A31534" s="25"/>
      <c r="B31534"/>
      <c r="C31534"/>
      <c r="D31534"/>
      <c r="E31534"/>
      <c r="F31534"/>
      <c r="G31534"/>
      <c r="H31534" s="26"/>
      <c r="I31534" s="26"/>
      <c r="K31534"/>
      <c r="L31534"/>
      <c r="M31534"/>
      <c r="N31534"/>
      <c r="O31534"/>
      <c r="P31534"/>
      <c r="S31534"/>
    </row>
    <row r="31535" spans="1:19" x14ac:dyDescent="0.3">
      <c r="A31535" s="25"/>
      <c r="B31535"/>
      <c r="C31535"/>
      <c r="D31535"/>
      <c r="E31535"/>
      <c r="F31535"/>
      <c r="G31535"/>
      <c r="H31535" s="26"/>
      <c r="I31535" s="26"/>
      <c r="K31535"/>
      <c r="L31535"/>
      <c r="M31535"/>
      <c r="N31535"/>
      <c r="O31535"/>
      <c r="P31535"/>
      <c r="S31535"/>
    </row>
    <row r="31536" spans="1:19" x14ac:dyDescent="0.3">
      <c r="A31536" s="25"/>
      <c r="B31536"/>
      <c r="C31536"/>
      <c r="D31536"/>
      <c r="E31536"/>
      <c r="F31536"/>
      <c r="G31536"/>
      <c r="H31536" s="26"/>
      <c r="I31536" s="26"/>
      <c r="K31536"/>
      <c r="L31536"/>
      <c r="M31536"/>
      <c r="N31536"/>
      <c r="O31536"/>
      <c r="P31536"/>
      <c r="S31536"/>
    </row>
    <row r="31537" spans="1:19" x14ac:dyDescent="0.3">
      <c r="A31537" s="25"/>
      <c r="B31537"/>
      <c r="C31537"/>
      <c r="D31537"/>
      <c r="E31537"/>
      <c r="F31537"/>
      <c r="G31537"/>
      <c r="H31537" s="26"/>
      <c r="I31537" s="26"/>
      <c r="K31537"/>
      <c r="L31537"/>
      <c r="M31537"/>
      <c r="N31537"/>
      <c r="O31537"/>
      <c r="P31537"/>
      <c r="S31537"/>
    </row>
    <row r="31538" spans="1:19" x14ac:dyDescent="0.3">
      <c r="A31538" s="25"/>
      <c r="B31538"/>
      <c r="C31538"/>
      <c r="D31538"/>
      <c r="E31538"/>
      <c r="F31538"/>
      <c r="G31538"/>
      <c r="H31538" s="26"/>
      <c r="I31538" s="26"/>
      <c r="K31538"/>
      <c r="L31538"/>
      <c r="M31538"/>
      <c r="N31538"/>
      <c r="O31538"/>
      <c r="P31538"/>
      <c r="S31538"/>
    </row>
    <row r="31539" spans="1:19" x14ac:dyDescent="0.3">
      <c r="A31539" s="25"/>
      <c r="B31539"/>
      <c r="C31539"/>
      <c r="D31539"/>
      <c r="E31539"/>
      <c r="F31539"/>
      <c r="G31539"/>
      <c r="H31539" s="26"/>
      <c r="I31539" s="26"/>
      <c r="K31539"/>
      <c r="L31539"/>
      <c r="M31539"/>
      <c r="N31539"/>
      <c r="O31539"/>
      <c r="P31539"/>
      <c r="S31539"/>
    </row>
    <row r="31540" spans="1:19" x14ac:dyDescent="0.3">
      <c r="A31540" s="25"/>
      <c r="B31540"/>
      <c r="C31540"/>
      <c r="D31540"/>
      <c r="E31540"/>
      <c r="F31540"/>
      <c r="G31540"/>
      <c r="H31540" s="26"/>
      <c r="I31540" s="26"/>
      <c r="K31540"/>
      <c r="L31540"/>
      <c r="M31540"/>
      <c r="N31540"/>
      <c r="O31540"/>
      <c r="P31540"/>
      <c r="S31540"/>
    </row>
    <row r="31541" spans="1:19" x14ac:dyDescent="0.3">
      <c r="A31541" s="25"/>
      <c r="B31541"/>
      <c r="C31541"/>
      <c r="D31541"/>
      <c r="E31541"/>
      <c r="F31541"/>
      <c r="G31541"/>
      <c r="H31541" s="26"/>
      <c r="I31541" s="26"/>
      <c r="K31541"/>
      <c r="L31541"/>
      <c r="M31541"/>
      <c r="N31541"/>
      <c r="O31541"/>
      <c r="P31541"/>
      <c r="S31541"/>
    </row>
    <row r="31542" spans="1:19" x14ac:dyDescent="0.3">
      <c r="A31542" s="25"/>
      <c r="B31542"/>
      <c r="C31542"/>
      <c r="D31542"/>
      <c r="E31542"/>
      <c r="F31542"/>
      <c r="G31542"/>
      <c r="H31542" s="26"/>
      <c r="I31542" s="26"/>
      <c r="K31542"/>
      <c r="L31542"/>
      <c r="M31542"/>
      <c r="N31542"/>
      <c r="O31542"/>
      <c r="P31542"/>
      <c r="S31542"/>
    </row>
    <row r="31543" spans="1:19" x14ac:dyDescent="0.3">
      <c r="A31543" s="25"/>
      <c r="B31543"/>
      <c r="C31543"/>
      <c r="D31543"/>
      <c r="E31543"/>
      <c r="F31543"/>
      <c r="G31543"/>
      <c r="H31543" s="26"/>
      <c r="I31543" s="26"/>
      <c r="K31543"/>
      <c r="L31543"/>
      <c r="M31543"/>
      <c r="N31543"/>
      <c r="O31543"/>
      <c r="P31543"/>
      <c r="S31543"/>
    </row>
    <row r="31544" spans="1:19" x14ac:dyDescent="0.3">
      <c r="A31544" s="25"/>
      <c r="B31544"/>
      <c r="C31544"/>
      <c r="D31544"/>
      <c r="E31544"/>
      <c r="F31544"/>
      <c r="G31544"/>
      <c r="H31544" s="26"/>
      <c r="I31544" s="26"/>
      <c r="K31544"/>
      <c r="L31544"/>
      <c r="M31544"/>
      <c r="N31544"/>
      <c r="O31544"/>
      <c r="P31544"/>
      <c r="S31544"/>
    </row>
    <row r="31545" spans="1:19" x14ac:dyDescent="0.3">
      <c r="A31545" s="25"/>
      <c r="B31545"/>
      <c r="C31545"/>
      <c r="D31545"/>
      <c r="E31545"/>
      <c r="F31545"/>
      <c r="G31545"/>
      <c r="H31545" s="26"/>
      <c r="I31545" s="26"/>
      <c r="K31545"/>
      <c r="L31545"/>
      <c r="M31545"/>
      <c r="N31545"/>
      <c r="O31545"/>
      <c r="P31545"/>
      <c r="S31545"/>
    </row>
    <row r="31546" spans="1:19" x14ac:dyDescent="0.3">
      <c r="A31546" s="25"/>
      <c r="B31546"/>
      <c r="C31546"/>
      <c r="D31546"/>
      <c r="E31546"/>
      <c r="F31546"/>
      <c r="G31546"/>
      <c r="H31546" s="26"/>
      <c r="I31546" s="26"/>
      <c r="K31546"/>
      <c r="L31546"/>
      <c r="M31546"/>
      <c r="N31546"/>
      <c r="O31546"/>
      <c r="P31546"/>
      <c r="S31546"/>
    </row>
    <row r="31547" spans="1:19" x14ac:dyDescent="0.3">
      <c r="A31547" s="25"/>
      <c r="B31547"/>
      <c r="C31547"/>
      <c r="D31547"/>
      <c r="E31547"/>
      <c r="F31547"/>
      <c r="G31547"/>
      <c r="H31547" s="26"/>
      <c r="I31547" s="26"/>
      <c r="K31547"/>
      <c r="L31547"/>
      <c r="M31547"/>
      <c r="N31547"/>
      <c r="O31547"/>
      <c r="P31547"/>
      <c r="S31547"/>
    </row>
    <row r="31548" spans="1:19" x14ac:dyDescent="0.3">
      <c r="A31548" s="25"/>
      <c r="B31548"/>
      <c r="C31548"/>
      <c r="D31548"/>
      <c r="E31548"/>
      <c r="F31548"/>
      <c r="G31548"/>
      <c r="H31548" s="26"/>
      <c r="I31548" s="26"/>
      <c r="K31548"/>
      <c r="L31548"/>
      <c r="M31548"/>
      <c r="N31548"/>
      <c r="O31548"/>
      <c r="P31548"/>
      <c r="S31548"/>
    </row>
    <row r="31549" spans="1:19" x14ac:dyDescent="0.3">
      <c r="A31549" s="25"/>
      <c r="B31549"/>
      <c r="C31549"/>
      <c r="D31549"/>
      <c r="E31549"/>
      <c r="F31549"/>
      <c r="G31549"/>
      <c r="H31549" s="26"/>
      <c r="I31549" s="26"/>
      <c r="K31549"/>
      <c r="L31549"/>
      <c r="M31549"/>
      <c r="N31549"/>
      <c r="O31549"/>
      <c r="P31549"/>
      <c r="S31549"/>
    </row>
    <row r="31550" spans="1:19" x14ac:dyDescent="0.3">
      <c r="A31550" s="25"/>
      <c r="B31550"/>
      <c r="C31550"/>
      <c r="D31550"/>
      <c r="E31550"/>
      <c r="F31550"/>
      <c r="G31550"/>
      <c r="H31550" s="26"/>
      <c r="I31550" s="26"/>
      <c r="K31550"/>
      <c r="L31550"/>
      <c r="M31550"/>
      <c r="N31550"/>
      <c r="O31550"/>
      <c r="P31550"/>
      <c r="S31550"/>
    </row>
    <row r="31551" spans="1:19" x14ac:dyDescent="0.3">
      <c r="A31551" s="25"/>
      <c r="B31551"/>
      <c r="C31551"/>
      <c r="D31551"/>
      <c r="E31551"/>
      <c r="F31551"/>
      <c r="G31551"/>
      <c r="H31551" s="26"/>
      <c r="I31551" s="26"/>
      <c r="K31551"/>
      <c r="L31551"/>
      <c r="M31551"/>
      <c r="N31551"/>
      <c r="O31551"/>
      <c r="P31551"/>
      <c r="S31551"/>
    </row>
    <row r="31552" spans="1:19" x14ac:dyDescent="0.3">
      <c r="A31552" s="25"/>
      <c r="B31552"/>
      <c r="C31552"/>
      <c r="D31552"/>
      <c r="E31552"/>
      <c r="F31552"/>
      <c r="G31552"/>
      <c r="H31552" s="26"/>
      <c r="I31552" s="26"/>
      <c r="K31552"/>
      <c r="L31552"/>
      <c r="M31552"/>
      <c r="N31552"/>
      <c r="O31552"/>
      <c r="P31552"/>
      <c r="S31552"/>
    </row>
    <row r="31553" spans="1:19" x14ac:dyDescent="0.3">
      <c r="A31553" s="25"/>
      <c r="B31553"/>
      <c r="C31553"/>
      <c r="D31553"/>
      <c r="E31553"/>
      <c r="F31553"/>
      <c r="G31553"/>
      <c r="H31553" s="26"/>
      <c r="I31553" s="26"/>
      <c r="K31553"/>
      <c r="L31553"/>
      <c r="M31553"/>
      <c r="N31553"/>
      <c r="O31553"/>
      <c r="P31553"/>
      <c r="S31553"/>
    </row>
    <row r="31554" spans="1:19" x14ac:dyDescent="0.3">
      <c r="A31554" s="25"/>
      <c r="B31554"/>
      <c r="C31554"/>
      <c r="D31554"/>
      <c r="E31554"/>
      <c r="F31554"/>
      <c r="G31554"/>
      <c r="H31554" s="26"/>
      <c r="I31554" s="26"/>
      <c r="K31554"/>
      <c r="L31554"/>
      <c r="M31554"/>
      <c r="N31554"/>
      <c r="O31554"/>
      <c r="P31554"/>
      <c r="S31554"/>
    </row>
    <row r="31555" spans="1:19" x14ac:dyDescent="0.3">
      <c r="A31555" s="25"/>
      <c r="B31555"/>
      <c r="C31555"/>
      <c r="D31555"/>
      <c r="E31555"/>
      <c r="F31555"/>
      <c r="G31555"/>
      <c r="H31555" s="26"/>
      <c r="I31555" s="26"/>
      <c r="K31555"/>
      <c r="L31555"/>
      <c r="M31555"/>
      <c r="N31555"/>
      <c r="O31555"/>
      <c r="P31555"/>
      <c r="S31555"/>
    </row>
    <row r="31556" spans="1:19" x14ac:dyDescent="0.3">
      <c r="A31556" s="25"/>
      <c r="B31556"/>
      <c r="C31556"/>
      <c r="D31556"/>
      <c r="E31556"/>
      <c r="F31556"/>
      <c r="G31556"/>
      <c r="H31556" s="26"/>
      <c r="I31556" s="26"/>
      <c r="K31556"/>
      <c r="L31556"/>
      <c r="M31556"/>
      <c r="N31556"/>
      <c r="O31556"/>
      <c r="P31556"/>
      <c r="S31556"/>
    </row>
    <row r="31557" spans="1:19" x14ac:dyDescent="0.3">
      <c r="A31557" s="25"/>
      <c r="B31557"/>
      <c r="C31557"/>
      <c r="D31557"/>
      <c r="E31557"/>
      <c r="F31557"/>
      <c r="G31557"/>
      <c r="H31557" s="14"/>
      <c r="I31557" s="14"/>
      <c r="K31557"/>
      <c r="L31557"/>
      <c r="M31557"/>
      <c r="N31557"/>
      <c r="O31557"/>
      <c r="P31557"/>
      <c r="S31557"/>
    </row>
    <row r="31558" spans="1:19" x14ac:dyDescent="0.3">
      <c r="A31558" s="25"/>
      <c r="B31558"/>
      <c r="C31558"/>
      <c r="D31558"/>
      <c r="E31558"/>
      <c r="F31558"/>
      <c r="G31558"/>
      <c r="H31558" s="14"/>
      <c r="I31558" s="14"/>
      <c r="K31558"/>
      <c r="L31558"/>
      <c r="M31558"/>
      <c r="N31558"/>
      <c r="O31558"/>
      <c r="P31558"/>
      <c r="S31558"/>
    </row>
    <row r="31559" spans="1:19" x14ac:dyDescent="0.3">
      <c r="A31559" s="25"/>
      <c r="B31559"/>
      <c r="C31559"/>
      <c r="D31559"/>
      <c r="E31559"/>
      <c r="F31559"/>
      <c r="G31559"/>
      <c r="H31559" s="14"/>
      <c r="I31559" s="14"/>
      <c r="K31559"/>
      <c r="L31559"/>
      <c r="M31559"/>
      <c r="N31559"/>
      <c r="O31559"/>
      <c r="P31559"/>
      <c r="S31559"/>
    </row>
    <row r="31560" spans="1:19" x14ac:dyDescent="0.3">
      <c r="A31560" s="25"/>
      <c r="B31560"/>
      <c r="C31560"/>
      <c r="D31560"/>
      <c r="E31560"/>
      <c r="F31560"/>
      <c r="G31560"/>
      <c r="H31560" s="26"/>
      <c r="I31560" s="26"/>
      <c r="K31560"/>
      <c r="L31560"/>
      <c r="M31560"/>
      <c r="N31560"/>
      <c r="O31560"/>
      <c r="P31560"/>
      <c r="S31560"/>
    </row>
    <row r="31561" spans="1:19" x14ac:dyDescent="0.3">
      <c r="A31561" s="25"/>
      <c r="B31561"/>
      <c r="C31561"/>
      <c r="D31561"/>
      <c r="E31561"/>
      <c r="F31561"/>
      <c r="G31561"/>
      <c r="H31561" s="26"/>
      <c r="I31561" s="26"/>
      <c r="K31561"/>
      <c r="L31561"/>
      <c r="M31561"/>
      <c r="N31561"/>
      <c r="O31561"/>
      <c r="P31561"/>
      <c r="S31561"/>
    </row>
    <row r="31562" spans="1:19" x14ac:dyDescent="0.3">
      <c r="A31562" s="25"/>
      <c r="B31562"/>
      <c r="C31562"/>
      <c r="D31562"/>
      <c r="E31562"/>
      <c r="F31562"/>
      <c r="G31562"/>
      <c r="H31562" s="26"/>
      <c r="I31562" s="26"/>
      <c r="K31562"/>
      <c r="L31562"/>
      <c r="M31562"/>
      <c r="N31562"/>
      <c r="O31562"/>
      <c r="P31562"/>
      <c r="S31562"/>
    </row>
    <row r="31563" spans="1:19" x14ac:dyDescent="0.3">
      <c r="A31563" s="25"/>
      <c r="B31563"/>
      <c r="C31563"/>
      <c r="D31563"/>
      <c r="E31563"/>
      <c r="F31563"/>
      <c r="G31563"/>
      <c r="H31563" s="26"/>
      <c r="I31563" s="26"/>
      <c r="K31563"/>
      <c r="L31563"/>
      <c r="M31563"/>
      <c r="N31563"/>
      <c r="O31563"/>
      <c r="P31563"/>
      <c r="S31563"/>
    </row>
    <row r="31564" spans="1:19" x14ac:dyDescent="0.3">
      <c r="A31564" s="25"/>
      <c r="B31564"/>
      <c r="C31564"/>
      <c r="D31564"/>
      <c r="E31564"/>
      <c r="F31564"/>
      <c r="G31564"/>
      <c r="H31564" s="26"/>
      <c r="I31564" s="26"/>
      <c r="K31564"/>
      <c r="L31564"/>
      <c r="M31564"/>
      <c r="N31564"/>
      <c r="O31564"/>
      <c r="P31564"/>
      <c r="S31564"/>
    </row>
    <row r="31565" spans="1:19" x14ac:dyDescent="0.3">
      <c r="A31565" s="25"/>
      <c r="B31565"/>
      <c r="C31565"/>
      <c r="D31565"/>
      <c r="E31565"/>
      <c r="F31565"/>
      <c r="G31565"/>
      <c r="H31565" s="26"/>
      <c r="I31565" s="26"/>
      <c r="K31565"/>
      <c r="L31565"/>
      <c r="M31565"/>
      <c r="N31565"/>
      <c r="O31565"/>
      <c r="P31565"/>
      <c r="S31565"/>
    </row>
    <row r="31566" spans="1:19" x14ac:dyDescent="0.3">
      <c r="A31566" s="25"/>
      <c r="B31566"/>
      <c r="C31566"/>
      <c r="D31566"/>
      <c r="E31566"/>
      <c r="F31566"/>
      <c r="G31566"/>
      <c r="H31566" s="26"/>
      <c r="I31566" s="26"/>
      <c r="K31566"/>
      <c r="L31566"/>
      <c r="M31566"/>
      <c r="N31566"/>
      <c r="O31566"/>
      <c r="P31566"/>
      <c r="S31566"/>
    </row>
    <row r="31567" spans="1:19" x14ac:dyDescent="0.3">
      <c r="A31567" s="25"/>
      <c r="B31567"/>
      <c r="C31567"/>
      <c r="D31567"/>
      <c r="E31567"/>
      <c r="F31567"/>
      <c r="G31567"/>
      <c r="H31567" s="26"/>
      <c r="I31567" s="26"/>
      <c r="K31567"/>
      <c r="L31567"/>
      <c r="M31567"/>
      <c r="N31567"/>
      <c r="O31567"/>
      <c r="P31567"/>
      <c r="S31567"/>
    </row>
    <row r="31568" spans="1:19" x14ac:dyDescent="0.3">
      <c r="A31568" s="25"/>
      <c r="B31568"/>
      <c r="C31568"/>
      <c r="D31568"/>
      <c r="E31568"/>
      <c r="F31568"/>
      <c r="G31568"/>
      <c r="H31568" s="26"/>
      <c r="I31568" s="26"/>
      <c r="K31568"/>
      <c r="L31568"/>
      <c r="M31568"/>
      <c r="N31568"/>
      <c r="O31568"/>
      <c r="P31568"/>
      <c r="S31568"/>
    </row>
    <row r="31569" spans="1:19" x14ac:dyDescent="0.3">
      <c r="A31569" s="25"/>
      <c r="B31569"/>
      <c r="C31569"/>
      <c r="D31569"/>
      <c r="E31569"/>
      <c r="F31569"/>
      <c r="G31569"/>
      <c r="H31569" s="26"/>
      <c r="I31569" s="26"/>
      <c r="K31569"/>
      <c r="L31569"/>
      <c r="M31569"/>
      <c r="N31569"/>
      <c r="O31569"/>
      <c r="P31569"/>
      <c r="S31569"/>
    </row>
    <row r="31570" spans="1:19" x14ac:dyDescent="0.3">
      <c r="A31570" s="25"/>
      <c r="B31570"/>
      <c r="C31570"/>
      <c r="D31570"/>
      <c r="E31570"/>
      <c r="F31570"/>
      <c r="G31570"/>
      <c r="H31570" s="14"/>
      <c r="I31570" s="14"/>
      <c r="K31570"/>
      <c r="L31570"/>
      <c r="M31570"/>
      <c r="N31570"/>
      <c r="O31570"/>
      <c r="P31570"/>
      <c r="S31570"/>
    </row>
    <row r="31571" spans="1:19" x14ac:dyDescent="0.3">
      <c r="A31571" s="25"/>
      <c r="B31571"/>
      <c r="C31571"/>
      <c r="D31571"/>
      <c r="E31571"/>
      <c r="F31571"/>
      <c r="G31571"/>
      <c r="H31571" s="26"/>
      <c r="I31571" s="26"/>
      <c r="K31571"/>
      <c r="L31571"/>
      <c r="M31571"/>
      <c r="N31571"/>
      <c r="O31571"/>
      <c r="P31571"/>
      <c r="S31571"/>
    </row>
    <row r="31572" spans="1:19" x14ac:dyDescent="0.3">
      <c r="A31572" s="25"/>
      <c r="B31572"/>
      <c r="C31572"/>
      <c r="D31572"/>
      <c r="E31572"/>
      <c r="F31572"/>
      <c r="G31572"/>
      <c r="H31572" s="26"/>
      <c r="I31572" s="26"/>
      <c r="K31572"/>
      <c r="L31572"/>
      <c r="M31572"/>
      <c r="N31572"/>
      <c r="O31572"/>
      <c r="P31572"/>
      <c r="S31572"/>
    </row>
    <row r="31573" spans="1:19" x14ac:dyDescent="0.3">
      <c r="A31573" s="25"/>
      <c r="B31573"/>
      <c r="C31573"/>
      <c r="D31573"/>
      <c r="E31573"/>
      <c r="F31573"/>
      <c r="G31573"/>
      <c r="H31573" s="26"/>
      <c r="I31573" s="26"/>
      <c r="K31573"/>
      <c r="L31573"/>
      <c r="M31573"/>
      <c r="N31573"/>
      <c r="O31573"/>
      <c r="P31573"/>
      <c r="S31573"/>
    </row>
    <row r="31574" spans="1:19" x14ac:dyDescent="0.3">
      <c r="A31574" s="25"/>
      <c r="B31574"/>
      <c r="C31574"/>
      <c r="D31574"/>
      <c r="E31574"/>
      <c r="F31574"/>
      <c r="G31574"/>
      <c r="H31574" s="26"/>
      <c r="I31574" s="26"/>
      <c r="K31574"/>
      <c r="L31574"/>
      <c r="M31574"/>
      <c r="N31574"/>
      <c r="O31574"/>
      <c r="P31574"/>
      <c r="S31574"/>
    </row>
    <row r="31575" spans="1:19" x14ac:dyDescent="0.3">
      <c r="A31575" s="25"/>
      <c r="B31575"/>
      <c r="C31575"/>
      <c r="D31575"/>
      <c r="E31575"/>
      <c r="F31575"/>
      <c r="G31575"/>
      <c r="H31575" s="26"/>
      <c r="I31575" s="26"/>
      <c r="K31575"/>
      <c r="L31575"/>
      <c r="M31575"/>
      <c r="N31575"/>
      <c r="O31575"/>
      <c r="P31575"/>
      <c r="S31575"/>
    </row>
    <row r="31576" spans="1:19" x14ac:dyDescent="0.3">
      <c r="A31576" s="25"/>
      <c r="B31576"/>
      <c r="C31576"/>
      <c r="D31576"/>
      <c r="E31576"/>
      <c r="F31576"/>
      <c r="G31576"/>
      <c r="H31576" s="26"/>
      <c r="I31576" s="26"/>
      <c r="K31576"/>
      <c r="L31576"/>
      <c r="M31576"/>
      <c r="N31576"/>
      <c r="O31576"/>
      <c r="P31576"/>
      <c r="S31576"/>
    </row>
    <row r="31577" spans="1:19" x14ac:dyDescent="0.3">
      <c r="A31577" s="25"/>
      <c r="B31577"/>
      <c r="C31577"/>
      <c r="D31577"/>
      <c r="E31577"/>
      <c r="F31577"/>
      <c r="G31577"/>
      <c r="H31577" s="26"/>
      <c r="I31577" s="26"/>
      <c r="K31577"/>
      <c r="L31577"/>
      <c r="M31577"/>
      <c r="N31577"/>
      <c r="O31577"/>
      <c r="P31577"/>
      <c r="S31577"/>
    </row>
    <row r="31578" spans="1:19" x14ac:dyDescent="0.3">
      <c r="A31578" s="25"/>
      <c r="B31578"/>
      <c r="C31578"/>
      <c r="D31578"/>
      <c r="E31578"/>
      <c r="F31578"/>
      <c r="G31578"/>
      <c r="H31578" s="26"/>
      <c r="I31578" s="26"/>
      <c r="K31578"/>
      <c r="L31578"/>
      <c r="M31578"/>
      <c r="N31578"/>
      <c r="O31578"/>
      <c r="P31578"/>
      <c r="S31578"/>
    </row>
    <row r="31579" spans="1:19" x14ac:dyDescent="0.3">
      <c r="A31579" s="25"/>
      <c r="B31579"/>
      <c r="C31579"/>
      <c r="D31579"/>
      <c r="E31579"/>
      <c r="F31579"/>
      <c r="G31579"/>
      <c r="H31579" s="26"/>
      <c r="I31579" s="26"/>
      <c r="K31579"/>
      <c r="L31579"/>
      <c r="M31579"/>
      <c r="N31579"/>
      <c r="O31579"/>
      <c r="P31579"/>
      <c r="S31579"/>
    </row>
    <row r="31580" spans="1:19" x14ac:dyDescent="0.3">
      <c r="A31580" s="25"/>
      <c r="B31580"/>
      <c r="C31580"/>
      <c r="D31580"/>
      <c r="E31580"/>
      <c r="F31580"/>
      <c r="G31580"/>
      <c r="H31580" s="26"/>
      <c r="I31580" s="26"/>
      <c r="K31580"/>
      <c r="L31580"/>
      <c r="M31580"/>
      <c r="N31580"/>
      <c r="O31580"/>
      <c r="P31580"/>
      <c r="S31580"/>
    </row>
    <row r="31581" spans="1:19" x14ac:dyDescent="0.3">
      <c r="A31581" s="25"/>
      <c r="B31581"/>
      <c r="C31581"/>
      <c r="D31581"/>
      <c r="E31581"/>
      <c r="F31581"/>
      <c r="G31581"/>
      <c r="H31581" s="26"/>
      <c r="I31581" s="26"/>
      <c r="K31581"/>
      <c r="L31581"/>
      <c r="M31581"/>
      <c r="N31581"/>
      <c r="O31581"/>
      <c r="P31581"/>
      <c r="S31581"/>
    </row>
    <row r="31582" spans="1:19" x14ac:dyDescent="0.3">
      <c r="A31582" s="25"/>
      <c r="B31582"/>
      <c r="C31582"/>
      <c r="D31582"/>
      <c r="E31582"/>
      <c r="F31582"/>
      <c r="G31582"/>
      <c r="H31582" s="26"/>
      <c r="I31582" s="26"/>
      <c r="K31582"/>
      <c r="L31582"/>
      <c r="M31582"/>
      <c r="N31582"/>
      <c r="O31582"/>
      <c r="P31582"/>
      <c r="S31582"/>
    </row>
    <row r="31583" spans="1:19" x14ac:dyDescent="0.3">
      <c r="A31583" s="25"/>
      <c r="B31583"/>
      <c r="C31583"/>
      <c r="D31583"/>
      <c r="E31583"/>
      <c r="F31583"/>
      <c r="G31583"/>
      <c r="H31583" s="26"/>
      <c r="I31583" s="26"/>
      <c r="K31583"/>
      <c r="L31583"/>
      <c r="M31583"/>
      <c r="N31583"/>
      <c r="O31583"/>
      <c r="P31583"/>
      <c r="S31583"/>
    </row>
    <row r="31584" spans="1:19" x14ac:dyDescent="0.3">
      <c r="A31584" s="25"/>
      <c r="B31584"/>
      <c r="C31584"/>
      <c r="D31584"/>
      <c r="E31584"/>
      <c r="F31584"/>
      <c r="G31584"/>
      <c r="H31584" s="26"/>
      <c r="I31584" s="26"/>
      <c r="K31584"/>
      <c r="L31584"/>
      <c r="M31584"/>
      <c r="N31584"/>
      <c r="O31584"/>
      <c r="P31584"/>
      <c r="S31584"/>
    </row>
    <row r="31585" spans="1:19" x14ac:dyDescent="0.3">
      <c r="A31585" s="25"/>
      <c r="B31585"/>
      <c r="C31585"/>
      <c r="D31585"/>
      <c r="E31585"/>
      <c r="F31585"/>
      <c r="G31585"/>
      <c r="H31585" s="26"/>
      <c r="I31585" s="26"/>
      <c r="K31585"/>
      <c r="L31585"/>
      <c r="M31585"/>
      <c r="N31585"/>
      <c r="O31585"/>
      <c r="P31585"/>
      <c r="S31585"/>
    </row>
    <row r="31586" spans="1:19" x14ac:dyDescent="0.3">
      <c r="A31586" s="25"/>
      <c r="B31586"/>
      <c r="C31586"/>
      <c r="D31586"/>
      <c r="E31586"/>
      <c r="F31586"/>
      <c r="G31586"/>
      <c r="H31586" s="26"/>
      <c r="I31586" s="26"/>
      <c r="K31586"/>
      <c r="L31586"/>
      <c r="M31586"/>
      <c r="N31586"/>
      <c r="O31586"/>
      <c r="P31586"/>
      <c r="S31586"/>
    </row>
    <row r="31587" spans="1:19" x14ac:dyDescent="0.3">
      <c r="A31587" s="25"/>
      <c r="B31587"/>
      <c r="C31587"/>
      <c r="D31587"/>
      <c r="E31587"/>
      <c r="F31587"/>
      <c r="G31587"/>
      <c r="H31587" s="26"/>
      <c r="I31587" s="26"/>
      <c r="K31587"/>
      <c r="L31587"/>
      <c r="M31587"/>
      <c r="N31587"/>
      <c r="O31587"/>
      <c r="P31587"/>
      <c r="S31587"/>
    </row>
    <row r="31588" spans="1:19" x14ac:dyDescent="0.3">
      <c r="A31588" s="25"/>
      <c r="B31588"/>
      <c r="C31588"/>
      <c r="D31588"/>
      <c r="E31588"/>
      <c r="F31588"/>
      <c r="G31588"/>
      <c r="H31588" s="26"/>
      <c r="I31588" s="26"/>
      <c r="K31588"/>
      <c r="L31588"/>
      <c r="M31588"/>
      <c r="N31588"/>
      <c r="O31588"/>
      <c r="P31588"/>
      <c r="S31588"/>
    </row>
    <row r="31589" spans="1:19" x14ac:dyDescent="0.3">
      <c r="A31589" s="25"/>
      <c r="B31589"/>
      <c r="C31589"/>
      <c r="D31589"/>
      <c r="E31589"/>
      <c r="F31589"/>
      <c r="G31589"/>
      <c r="H31589" s="14"/>
      <c r="I31589" s="14"/>
      <c r="K31589"/>
      <c r="L31589"/>
      <c r="M31589"/>
      <c r="N31589"/>
      <c r="O31589"/>
      <c r="P31589"/>
      <c r="S31589"/>
    </row>
    <row r="31590" spans="1:19" x14ac:dyDescent="0.3">
      <c r="A31590" s="25"/>
      <c r="B31590"/>
      <c r="C31590"/>
      <c r="D31590"/>
      <c r="E31590"/>
      <c r="F31590"/>
      <c r="G31590"/>
      <c r="H31590" s="14"/>
      <c r="I31590" s="14"/>
      <c r="K31590"/>
      <c r="L31590"/>
      <c r="M31590"/>
      <c r="N31590"/>
      <c r="O31590"/>
      <c r="P31590"/>
      <c r="S31590"/>
    </row>
    <row r="31591" spans="1:19" x14ac:dyDescent="0.3">
      <c r="A31591" s="25"/>
      <c r="B31591"/>
      <c r="C31591"/>
      <c r="D31591"/>
      <c r="E31591"/>
      <c r="F31591"/>
      <c r="G31591"/>
      <c r="H31591" s="14"/>
      <c r="I31591" s="14"/>
      <c r="K31591"/>
      <c r="L31591"/>
      <c r="M31591"/>
      <c r="N31591"/>
      <c r="O31591"/>
      <c r="P31591"/>
      <c r="S31591"/>
    </row>
    <row r="31592" spans="1:19" x14ac:dyDescent="0.3">
      <c r="A31592" s="25"/>
      <c r="B31592"/>
      <c r="C31592"/>
      <c r="D31592"/>
      <c r="E31592"/>
      <c r="F31592"/>
      <c r="G31592"/>
      <c r="H31592" s="14"/>
      <c r="I31592" s="14"/>
      <c r="K31592"/>
      <c r="L31592"/>
      <c r="M31592"/>
      <c r="N31592"/>
      <c r="O31592"/>
      <c r="P31592"/>
      <c r="S31592"/>
    </row>
    <row r="31593" spans="1:19" x14ac:dyDescent="0.3">
      <c r="A31593" s="25"/>
      <c r="B31593"/>
      <c r="C31593"/>
      <c r="D31593"/>
      <c r="E31593"/>
      <c r="F31593"/>
      <c r="G31593"/>
      <c r="H31593" s="26"/>
      <c r="I31593" s="26"/>
      <c r="K31593"/>
      <c r="L31593"/>
      <c r="M31593"/>
      <c r="N31593"/>
      <c r="O31593"/>
      <c r="P31593"/>
      <c r="S31593"/>
    </row>
    <row r="31594" spans="1:19" x14ac:dyDescent="0.3">
      <c r="A31594" s="25"/>
      <c r="B31594"/>
      <c r="C31594"/>
      <c r="D31594"/>
      <c r="E31594"/>
      <c r="F31594"/>
      <c r="G31594"/>
      <c r="H31594" s="26"/>
      <c r="I31594" s="26"/>
      <c r="K31594"/>
      <c r="L31594"/>
      <c r="M31594"/>
      <c r="N31594"/>
      <c r="O31594"/>
      <c r="P31594"/>
      <c r="S31594"/>
    </row>
    <row r="31595" spans="1:19" x14ac:dyDescent="0.3">
      <c r="A31595" s="25"/>
      <c r="B31595"/>
      <c r="C31595"/>
      <c r="D31595"/>
      <c r="E31595"/>
      <c r="F31595"/>
      <c r="G31595"/>
      <c r="H31595" s="26"/>
      <c r="I31595" s="26"/>
      <c r="K31595"/>
      <c r="L31595"/>
      <c r="M31595"/>
      <c r="N31595"/>
      <c r="O31595"/>
      <c r="P31595"/>
      <c r="S31595"/>
    </row>
    <row r="31596" spans="1:19" x14ac:dyDescent="0.3">
      <c r="A31596" s="25"/>
      <c r="B31596"/>
      <c r="C31596"/>
      <c r="D31596"/>
      <c r="E31596"/>
      <c r="F31596"/>
      <c r="G31596"/>
      <c r="H31596" s="26"/>
      <c r="I31596" s="26"/>
      <c r="K31596"/>
      <c r="L31596"/>
      <c r="M31596"/>
      <c r="N31596"/>
      <c r="O31596"/>
      <c r="P31596"/>
      <c r="S31596"/>
    </row>
    <row r="31597" spans="1:19" x14ac:dyDescent="0.3">
      <c r="A31597" s="25"/>
      <c r="B31597"/>
      <c r="C31597"/>
      <c r="D31597"/>
      <c r="E31597"/>
      <c r="F31597"/>
      <c r="G31597"/>
      <c r="H31597" s="26"/>
      <c r="I31597" s="26"/>
      <c r="K31597"/>
      <c r="L31597"/>
      <c r="M31597"/>
      <c r="N31597"/>
      <c r="O31597"/>
      <c r="P31597"/>
      <c r="S31597"/>
    </row>
    <row r="31598" spans="1:19" x14ac:dyDescent="0.3">
      <c r="A31598" s="25"/>
      <c r="B31598"/>
      <c r="C31598"/>
      <c r="D31598"/>
      <c r="E31598"/>
      <c r="F31598"/>
      <c r="G31598"/>
      <c r="H31598" s="26"/>
      <c r="I31598" s="26"/>
      <c r="K31598"/>
      <c r="L31598"/>
      <c r="M31598"/>
      <c r="N31598"/>
      <c r="O31598"/>
      <c r="P31598"/>
      <c r="S31598"/>
    </row>
    <row r="31599" spans="1:19" x14ac:dyDescent="0.3">
      <c r="A31599" s="25"/>
      <c r="B31599"/>
      <c r="C31599"/>
      <c r="D31599"/>
      <c r="E31599"/>
      <c r="F31599"/>
      <c r="G31599"/>
      <c r="H31599" s="26"/>
      <c r="I31599" s="26"/>
      <c r="K31599"/>
      <c r="L31599"/>
      <c r="M31599"/>
      <c r="N31599"/>
      <c r="O31599"/>
      <c r="P31599"/>
      <c r="S31599"/>
    </row>
    <row r="31600" spans="1:19" x14ac:dyDescent="0.3">
      <c r="A31600" s="25"/>
      <c r="B31600"/>
      <c r="C31600"/>
      <c r="D31600"/>
      <c r="E31600"/>
      <c r="F31600"/>
      <c r="G31600"/>
      <c r="H31600" s="26"/>
      <c r="I31600" s="26"/>
      <c r="K31600"/>
      <c r="L31600"/>
      <c r="M31600"/>
      <c r="N31600"/>
      <c r="O31600"/>
      <c r="P31600"/>
      <c r="S31600"/>
    </row>
    <row r="31601" spans="1:19" x14ac:dyDescent="0.3">
      <c r="A31601" s="25"/>
      <c r="B31601"/>
      <c r="C31601"/>
      <c r="D31601"/>
      <c r="E31601"/>
      <c r="F31601"/>
      <c r="G31601"/>
      <c r="H31601" s="14"/>
      <c r="I31601" s="14"/>
      <c r="K31601"/>
      <c r="L31601"/>
      <c r="M31601"/>
      <c r="N31601"/>
      <c r="O31601"/>
      <c r="P31601"/>
      <c r="S31601"/>
    </row>
    <row r="31602" spans="1:19" x14ac:dyDescent="0.3">
      <c r="A31602" s="25"/>
      <c r="B31602"/>
      <c r="C31602"/>
      <c r="D31602"/>
      <c r="E31602"/>
      <c r="F31602"/>
      <c r="G31602"/>
      <c r="H31602" s="14"/>
      <c r="I31602" s="14"/>
      <c r="K31602"/>
      <c r="L31602"/>
      <c r="M31602"/>
      <c r="N31602"/>
      <c r="O31602"/>
      <c r="P31602"/>
      <c r="S31602"/>
    </row>
    <row r="31603" spans="1:19" x14ac:dyDescent="0.3">
      <c r="A31603" s="25"/>
      <c r="B31603"/>
      <c r="C31603"/>
      <c r="D31603"/>
      <c r="E31603"/>
      <c r="F31603"/>
      <c r="G31603"/>
      <c r="H31603" s="14"/>
      <c r="I31603" s="14"/>
      <c r="K31603"/>
      <c r="L31603"/>
      <c r="M31603"/>
      <c r="N31603"/>
      <c r="O31603"/>
      <c r="P31603"/>
      <c r="S31603"/>
    </row>
    <row r="31604" spans="1:19" x14ac:dyDescent="0.3">
      <c r="A31604" s="25"/>
      <c r="B31604"/>
      <c r="C31604"/>
      <c r="D31604"/>
      <c r="E31604"/>
      <c r="F31604"/>
      <c r="G31604"/>
      <c r="H31604" s="14"/>
      <c r="I31604" s="14"/>
      <c r="K31604"/>
      <c r="L31604"/>
      <c r="M31604"/>
      <c r="N31604"/>
      <c r="O31604"/>
      <c r="P31604"/>
      <c r="S31604"/>
    </row>
    <row r="31605" spans="1:19" x14ac:dyDescent="0.3">
      <c r="A31605" s="25"/>
      <c r="B31605"/>
      <c r="C31605"/>
      <c r="D31605"/>
      <c r="E31605"/>
      <c r="F31605"/>
      <c r="G31605"/>
      <c r="H31605" s="26"/>
      <c r="I31605" s="26"/>
      <c r="K31605"/>
      <c r="L31605"/>
      <c r="M31605"/>
      <c r="N31605"/>
      <c r="O31605"/>
      <c r="P31605"/>
      <c r="S31605"/>
    </row>
    <row r="31606" spans="1:19" x14ac:dyDescent="0.3">
      <c r="A31606" s="25"/>
      <c r="B31606"/>
      <c r="C31606"/>
      <c r="D31606"/>
      <c r="E31606"/>
      <c r="F31606"/>
      <c r="G31606"/>
      <c r="H31606" s="26"/>
      <c r="I31606" s="26"/>
      <c r="K31606"/>
      <c r="L31606"/>
      <c r="M31606"/>
      <c r="N31606"/>
      <c r="O31606"/>
      <c r="P31606"/>
      <c r="S31606"/>
    </row>
    <row r="31607" spans="1:19" x14ac:dyDescent="0.3">
      <c r="A31607" s="25"/>
      <c r="B31607"/>
      <c r="C31607"/>
      <c r="D31607"/>
      <c r="E31607"/>
      <c r="F31607"/>
      <c r="G31607"/>
      <c r="H31607" s="26"/>
      <c r="I31607" s="26"/>
      <c r="K31607"/>
      <c r="L31607"/>
      <c r="M31607"/>
      <c r="N31607"/>
      <c r="O31607"/>
      <c r="P31607"/>
      <c r="S31607"/>
    </row>
    <row r="31608" spans="1:19" x14ac:dyDescent="0.3">
      <c r="A31608" s="25"/>
      <c r="B31608"/>
      <c r="C31608"/>
      <c r="D31608"/>
      <c r="E31608"/>
      <c r="F31608"/>
      <c r="G31608"/>
      <c r="H31608" s="26"/>
      <c r="I31608" s="26"/>
      <c r="K31608"/>
      <c r="L31608"/>
      <c r="M31608"/>
      <c r="N31608"/>
      <c r="O31608"/>
      <c r="P31608"/>
      <c r="S31608"/>
    </row>
    <row r="31609" spans="1:19" x14ac:dyDescent="0.3">
      <c r="A31609" s="25"/>
      <c r="B31609"/>
      <c r="C31609"/>
      <c r="D31609"/>
      <c r="E31609"/>
      <c r="F31609"/>
      <c r="G31609"/>
      <c r="H31609" s="26"/>
      <c r="I31609" s="26"/>
      <c r="K31609"/>
      <c r="L31609"/>
      <c r="M31609"/>
      <c r="N31609"/>
      <c r="O31609"/>
      <c r="P31609"/>
      <c r="S31609"/>
    </row>
    <row r="31610" spans="1:19" x14ac:dyDescent="0.3">
      <c r="A31610" s="25"/>
      <c r="B31610"/>
      <c r="C31610"/>
      <c r="D31610"/>
      <c r="E31610"/>
      <c r="F31610"/>
      <c r="G31610"/>
      <c r="H31610" s="26"/>
      <c r="I31610" s="26"/>
      <c r="K31610"/>
      <c r="L31610"/>
      <c r="M31610"/>
      <c r="N31610"/>
      <c r="O31610"/>
      <c r="P31610"/>
      <c r="S31610"/>
    </row>
    <row r="31611" spans="1:19" x14ac:dyDescent="0.3">
      <c r="A31611" s="25"/>
      <c r="B31611"/>
      <c r="C31611"/>
      <c r="D31611"/>
      <c r="E31611"/>
      <c r="F31611"/>
      <c r="G31611"/>
      <c r="H31611" s="26"/>
      <c r="I31611" s="26"/>
      <c r="K31611"/>
      <c r="L31611"/>
      <c r="M31611"/>
      <c r="N31611"/>
      <c r="O31611"/>
      <c r="P31611"/>
      <c r="S31611"/>
    </row>
    <row r="31612" spans="1:19" x14ac:dyDescent="0.3">
      <c r="A31612" s="25"/>
      <c r="B31612"/>
      <c r="C31612"/>
      <c r="D31612"/>
      <c r="E31612"/>
      <c r="F31612"/>
      <c r="G31612"/>
      <c r="H31612" s="26"/>
      <c r="I31612" s="26"/>
      <c r="K31612"/>
      <c r="L31612"/>
      <c r="M31612"/>
      <c r="N31612"/>
      <c r="O31612"/>
      <c r="P31612"/>
      <c r="S31612"/>
    </row>
    <row r="31613" spans="1:19" x14ac:dyDescent="0.3">
      <c r="A31613" s="25"/>
      <c r="B31613"/>
      <c r="C31613"/>
      <c r="D31613"/>
      <c r="E31613"/>
      <c r="F31613"/>
      <c r="G31613"/>
      <c r="H31613" s="26"/>
      <c r="I31613" s="26"/>
      <c r="K31613"/>
      <c r="L31613"/>
      <c r="M31613"/>
      <c r="N31613"/>
      <c r="O31613"/>
      <c r="P31613"/>
      <c r="S31613"/>
    </row>
    <row r="31614" spans="1:19" x14ac:dyDescent="0.3">
      <c r="A31614" s="25"/>
      <c r="B31614"/>
      <c r="C31614"/>
      <c r="D31614"/>
      <c r="E31614"/>
      <c r="F31614"/>
      <c r="G31614"/>
      <c r="H31614" s="14"/>
      <c r="I31614" s="26"/>
      <c r="K31614"/>
      <c r="L31614"/>
      <c r="M31614"/>
      <c r="N31614"/>
      <c r="O31614"/>
      <c r="P31614"/>
      <c r="S31614"/>
    </row>
    <row r="31615" spans="1:19" x14ac:dyDescent="0.3">
      <c r="A31615" s="25"/>
      <c r="B31615"/>
      <c r="C31615"/>
      <c r="D31615"/>
      <c r="E31615"/>
      <c r="F31615"/>
      <c r="G31615"/>
      <c r="H31615" s="26"/>
      <c r="I31615" s="26"/>
      <c r="K31615"/>
      <c r="L31615"/>
      <c r="M31615"/>
      <c r="N31615"/>
      <c r="O31615"/>
      <c r="P31615"/>
      <c r="S31615"/>
    </row>
    <row r="31616" spans="1:19" x14ac:dyDescent="0.3">
      <c r="A31616" s="25"/>
      <c r="B31616"/>
      <c r="C31616"/>
      <c r="D31616"/>
      <c r="E31616"/>
      <c r="F31616"/>
      <c r="G31616"/>
      <c r="H31616" s="26"/>
      <c r="I31616" s="26"/>
      <c r="K31616"/>
      <c r="L31616"/>
      <c r="M31616"/>
      <c r="N31616"/>
      <c r="O31616"/>
      <c r="P31616"/>
      <c r="S31616"/>
    </row>
    <row r="31617" spans="1:19" x14ac:dyDescent="0.3">
      <c r="A31617" s="25"/>
      <c r="B31617"/>
      <c r="C31617"/>
      <c r="D31617"/>
      <c r="E31617"/>
      <c r="F31617"/>
      <c r="G31617"/>
      <c r="H31617" s="26"/>
      <c r="I31617" s="26"/>
      <c r="K31617"/>
      <c r="L31617"/>
      <c r="M31617"/>
      <c r="N31617"/>
      <c r="O31617"/>
      <c r="P31617"/>
      <c r="S31617"/>
    </row>
    <row r="31618" spans="1:19" x14ac:dyDescent="0.3">
      <c r="A31618" s="25"/>
      <c r="B31618"/>
      <c r="C31618"/>
      <c r="D31618"/>
      <c r="E31618"/>
      <c r="F31618"/>
      <c r="G31618"/>
      <c r="H31618" s="26"/>
      <c r="I31618" s="26"/>
      <c r="K31618"/>
      <c r="L31618"/>
      <c r="M31618"/>
      <c r="N31618"/>
      <c r="O31618"/>
      <c r="P31618"/>
      <c r="S31618"/>
    </row>
    <row r="31619" spans="1:19" x14ac:dyDescent="0.3">
      <c r="A31619" s="25"/>
      <c r="B31619"/>
      <c r="C31619"/>
      <c r="D31619"/>
      <c r="E31619"/>
      <c r="F31619"/>
      <c r="G31619"/>
      <c r="H31619" s="26"/>
      <c r="I31619" s="26"/>
      <c r="K31619"/>
      <c r="L31619"/>
      <c r="M31619"/>
      <c r="N31619"/>
      <c r="O31619"/>
      <c r="P31619"/>
      <c r="S31619"/>
    </row>
    <row r="31620" spans="1:19" x14ac:dyDescent="0.3">
      <c r="A31620" s="25"/>
      <c r="B31620"/>
      <c r="C31620"/>
      <c r="D31620"/>
      <c r="E31620"/>
      <c r="F31620"/>
      <c r="G31620"/>
      <c r="H31620" s="26"/>
      <c r="I31620" s="26"/>
      <c r="K31620"/>
      <c r="L31620"/>
      <c r="M31620"/>
      <c r="N31620"/>
      <c r="O31620"/>
      <c r="P31620"/>
      <c r="S31620"/>
    </row>
    <row r="31621" spans="1:19" x14ac:dyDescent="0.3">
      <c r="A31621" s="25"/>
      <c r="B31621"/>
      <c r="C31621"/>
      <c r="D31621"/>
      <c r="E31621"/>
      <c r="F31621"/>
      <c r="G31621"/>
      <c r="H31621" s="26"/>
      <c r="I31621" s="26"/>
      <c r="K31621"/>
      <c r="L31621"/>
      <c r="M31621"/>
      <c r="N31621"/>
      <c r="O31621"/>
      <c r="P31621"/>
      <c r="S31621"/>
    </row>
    <row r="31622" spans="1:19" x14ac:dyDescent="0.3">
      <c r="A31622" s="25"/>
      <c r="B31622"/>
      <c r="C31622"/>
      <c r="D31622"/>
      <c r="E31622"/>
      <c r="F31622"/>
      <c r="G31622"/>
      <c r="H31622" s="26"/>
      <c r="I31622" s="26"/>
      <c r="K31622"/>
      <c r="L31622"/>
      <c r="M31622"/>
      <c r="N31622"/>
      <c r="O31622"/>
      <c r="P31622"/>
      <c r="S31622"/>
    </row>
    <row r="31623" spans="1:19" x14ac:dyDescent="0.3">
      <c r="A31623" s="25"/>
      <c r="B31623"/>
      <c r="C31623"/>
      <c r="D31623"/>
      <c r="E31623"/>
      <c r="F31623"/>
      <c r="G31623"/>
      <c r="H31623" s="26"/>
      <c r="I31623" s="26"/>
      <c r="K31623"/>
      <c r="L31623"/>
      <c r="M31623"/>
      <c r="N31623"/>
      <c r="O31623"/>
      <c r="P31623"/>
      <c r="S31623"/>
    </row>
    <row r="31624" spans="1:19" x14ac:dyDescent="0.3">
      <c r="A31624" s="25"/>
      <c r="B31624"/>
      <c r="C31624"/>
      <c r="D31624"/>
      <c r="E31624"/>
      <c r="F31624"/>
      <c r="G31624"/>
      <c r="H31624" s="26"/>
      <c r="I31624" s="26"/>
      <c r="K31624"/>
      <c r="L31624"/>
      <c r="M31624"/>
      <c r="N31624"/>
      <c r="O31624"/>
      <c r="P31624"/>
      <c r="S31624"/>
    </row>
    <row r="31625" spans="1:19" x14ac:dyDescent="0.3">
      <c r="A31625" s="25"/>
      <c r="B31625"/>
      <c r="C31625"/>
      <c r="D31625"/>
      <c r="E31625"/>
      <c r="F31625"/>
      <c r="G31625"/>
      <c r="H31625" s="26"/>
      <c r="I31625" s="26"/>
      <c r="K31625"/>
      <c r="L31625"/>
      <c r="M31625"/>
      <c r="N31625"/>
      <c r="O31625"/>
      <c r="P31625"/>
      <c r="S31625"/>
    </row>
    <row r="31626" spans="1:19" x14ac:dyDescent="0.3">
      <c r="A31626" s="25"/>
      <c r="B31626"/>
      <c r="C31626"/>
      <c r="D31626"/>
      <c r="E31626"/>
      <c r="F31626"/>
      <c r="G31626"/>
      <c r="H31626" s="26"/>
      <c r="I31626" s="26"/>
      <c r="K31626"/>
      <c r="L31626"/>
      <c r="M31626"/>
      <c r="N31626"/>
      <c r="O31626"/>
      <c r="P31626"/>
      <c r="S31626"/>
    </row>
    <row r="31627" spans="1:19" x14ac:dyDescent="0.3">
      <c r="A31627" s="25"/>
      <c r="B31627"/>
      <c r="C31627"/>
      <c r="D31627"/>
      <c r="E31627"/>
      <c r="F31627"/>
      <c r="G31627"/>
      <c r="H31627" s="26"/>
      <c r="I31627" s="26"/>
      <c r="K31627"/>
      <c r="L31627"/>
      <c r="M31627"/>
      <c r="N31627"/>
      <c r="O31627"/>
      <c r="P31627"/>
      <c r="S31627"/>
    </row>
    <row r="31628" spans="1:19" x14ac:dyDescent="0.3">
      <c r="A31628" s="25"/>
      <c r="B31628"/>
      <c r="C31628"/>
      <c r="D31628"/>
      <c r="E31628"/>
      <c r="F31628"/>
      <c r="G31628"/>
      <c r="H31628" s="26"/>
      <c r="I31628" s="26"/>
      <c r="K31628"/>
      <c r="L31628"/>
      <c r="M31628"/>
      <c r="N31628"/>
      <c r="O31628"/>
      <c r="P31628"/>
      <c r="S31628"/>
    </row>
    <row r="31629" spans="1:19" x14ac:dyDescent="0.3">
      <c r="A31629" s="25"/>
      <c r="B31629"/>
      <c r="C31629"/>
      <c r="D31629"/>
      <c r="E31629"/>
      <c r="F31629"/>
      <c r="G31629"/>
      <c r="H31629" s="26"/>
      <c r="I31629" s="26"/>
      <c r="K31629"/>
      <c r="L31629"/>
      <c r="M31629"/>
      <c r="N31629"/>
      <c r="O31629"/>
      <c r="P31629"/>
      <c r="S31629"/>
    </row>
    <row r="31630" spans="1:19" x14ac:dyDescent="0.3">
      <c r="A31630" s="25"/>
      <c r="B31630"/>
      <c r="C31630"/>
      <c r="D31630"/>
      <c r="E31630"/>
      <c r="F31630"/>
      <c r="G31630"/>
      <c r="H31630" s="26"/>
      <c r="I31630" s="26"/>
      <c r="K31630"/>
      <c r="L31630"/>
      <c r="M31630"/>
      <c r="N31630"/>
      <c r="O31630"/>
      <c r="P31630"/>
      <c r="S31630"/>
    </row>
    <row r="31631" spans="1:19" x14ac:dyDescent="0.3">
      <c r="A31631" s="25"/>
      <c r="B31631"/>
      <c r="C31631"/>
      <c r="D31631"/>
      <c r="E31631"/>
      <c r="F31631"/>
      <c r="G31631"/>
      <c r="H31631" s="26"/>
      <c r="I31631" s="26"/>
      <c r="K31631"/>
      <c r="L31631"/>
      <c r="M31631"/>
      <c r="N31631"/>
      <c r="O31631"/>
      <c r="P31631"/>
      <c r="S31631"/>
    </row>
    <row r="31632" spans="1:19" x14ac:dyDescent="0.3">
      <c r="A31632" s="25"/>
      <c r="B31632"/>
      <c r="C31632"/>
      <c r="D31632"/>
      <c r="E31632"/>
      <c r="F31632"/>
      <c r="G31632"/>
      <c r="H31632" s="26"/>
      <c r="I31632" s="26"/>
      <c r="K31632"/>
      <c r="L31632"/>
      <c r="M31632"/>
      <c r="N31632"/>
      <c r="O31632"/>
      <c r="P31632"/>
      <c r="S31632"/>
    </row>
    <row r="31633" spans="1:19" x14ac:dyDescent="0.3">
      <c r="A31633" s="25"/>
      <c r="B31633"/>
      <c r="C31633"/>
      <c r="D31633"/>
      <c r="E31633"/>
      <c r="F31633"/>
      <c r="G31633"/>
      <c r="H31633" s="14"/>
      <c r="I31633" s="14"/>
      <c r="K31633"/>
      <c r="L31633"/>
      <c r="M31633"/>
      <c r="N31633"/>
      <c r="O31633"/>
      <c r="P31633"/>
      <c r="S31633"/>
    </row>
    <row r="31634" spans="1:19" x14ac:dyDescent="0.3">
      <c r="A31634" s="25"/>
      <c r="B31634"/>
      <c r="C31634"/>
      <c r="D31634"/>
      <c r="E31634"/>
      <c r="F31634"/>
      <c r="G31634"/>
      <c r="H31634" s="14"/>
      <c r="I31634" s="14"/>
      <c r="K31634"/>
      <c r="L31634"/>
      <c r="M31634"/>
      <c r="N31634"/>
      <c r="O31634"/>
      <c r="P31634"/>
      <c r="S31634"/>
    </row>
    <row r="31635" spans="1:19" x14ac:dyDescent="0.3">
      <c r="A31635" s="25"/>
      <c r="B31635"/>
      <c r="C31635"/>
      <c r="D31635"/>
      <c r="E31635"/>
      <c r="F31635"/>
      <c r="G31635"/>
      <c r="H31635" s="14"/>
      <c r="I31635" s="14"/>
      <c r="K31635"/>
      <c r="L31635"/>
      <c r="M31635"/>
      <c r="N31635"/>
      <c r="O31635"/>
      <c r="P31635"/>
      <c r="S31635"/>
    </row>
    <row r="31636" spans="1:19" x14ac:dyDescent="0.3">
      <c r="A31636" s="25"/>
      <c r="B31636"/>
      <c r="C31636"/>
      <c r="D31636"/>
      <c r="E31636"/>
      <c r="F31636"/>
      <c r="G31636"/>
      <c r="H31636" s="14"/>
      <c r="I31636" s="14"/>
      <c r="K31636"/>
      <c r="L31636"/>
      <c r="M31636"/>
      <c r="N31636"/>
      <c r="O31636"/>
      <c r="P31636"/>
      <c r="S31636"/>
    </row>
    <row r="31637" spans="1:19" x14ac:dyDescent="0.3">
      <c r="A31637" s="25"/>
      <c r="B31637"/>
      <c r="C31637"/>
      <c r="D31637"/>
      <c r="E31637"/>
      <c r="F31637"/>
      <c r="G31637"/>
      <c r="H31637" s="26"/>
      <c r="I31637" s="26"/>
      <c r="K31637"/>
      <c r="L31637"/>
      <c r="M31637"/>
      <c r="N31637"/>
      <c r="O31637"/>
      <c r="P31637"/>
      <c r="S31637"/>
    </row>
    <row r="31638" spans="1:19" x14ac:dyDescent="0.3">
      <c r="A31638" s="25"/>
      <c r="B31638"/>
      <c r="C31638"/>
      <c r="D31638"/>
      <c r="E31638"/>
      <c r="F31638"/>
      <c r="G31638"/>
      <c r="H31638" s="26"/>
      <c r="I31638" s="26"/>
      <c r="K31638"/>
      <c r="L31638"/>
      <c r="M31638"/>
      <c r="N31638"/>
      <c r="O31638"/>
      <c r="P31638"/>
      <c r="S31638"/>
    </row>
    <row r="31639" spans="1:19" x14ac:dyDescent="0.3">
      <c r="A31639" s="25"/>
      <c r="B31639"/>
      <c r="C31639"/>
      <c r="D31639"/>
      <c r="E31639"/>
      <c r="F31639"/>
      <c r="G31639"/>
      <c r="H31639" s="26"/>
      <c r="I31639" s="26"/>
      <c r="K31639"/>
      <c r="L31639"/>
      <c r="M31639"/>
      <c r="N31639"/>
      <c r="O31639"/>
      <c r="P31639"/>
      <c r="S31639"/>
    </row>
    <row r="31640" spans="1:19" x14ac:dyDescent="0.3">
      <c r="A31640" s="25"/>
      <c r="B31640"/>
      <c r="C31640"/>
      <c r="D31640"/>
      <c r="E31640"/>
      <c r="F31640"/>
      <c r="G31640"/>
      <c r="H31640" s="26"/>
      <c r="I31640" s="26"/>
      <c r="K31640"/>
      <c r="L31640"/>
      <c r="M31640"/>
      <c r="N31640"/>
      <c r="O31640"/>
      <c r="P31640"/>
      <c r="S31640"/>
    </row>
    <row r="31641" spans="1:19" x14ac:dyDescent="0.3">
      <c r="A31641" s="25"/>
      <c r="B31641"/>
      <c r="C31641"/>
      <c r="D31641"/>
      <c r="E31641"/>
      <c r="F31641"/>
      <c r="G31641"/>
      <c r="H31641" s="26"/>
      <c r="I31641" s="26"/>
      <c r="K31641"/>
      <c r="L31641"/>
      <c r="M31641"/>
      <c r="N31641"/>
      <c r="O31641"/>
      <c r="P31641"/>
      <c r="S31641"/>
    </row>
    <row r="31642" spans="1:19" x14ac:dyDescent="0.3">
      <c r="A31642" s="25"/>
      <c r="B31642"/>
      <c r="C31642"/>
      <c r="D31642"/>
      <c r="E31642"/>
      <c r="F31642"/>
      <c r="G31642"/>
      <c r="H31642" s="26"/>
      <c r="I31642" s="26"/>
      <c r="K31642"/>
      <c r="L31642"/>
      <c r="M31642"/>
      <c r="N31642"/>
      <c r="O31642"/>
      <c r="P31642"/>
      <c r="S31642"/>
    </row>
    <row r="31643" spans="1:19" x14ac:dyDescent="0.3">
      <c r="A31643" s="25"/>
      <c r="B31643"/>
      <c r="C31643"/>
      <c r="D31643"/>
      <c r="E31643"/>
      <c r="F31643"/>
      <c r="G31643"/>
      <c r="H31643" s="26"/>
      <c r="I31643" s="26"/>
      <c r="K31643"/>
      <c r="L31643"/>
      <c r="M31643"/>
      <c r="N31643"/>
      <c r="O31643"/>
      <c r="P31643"/>
      <c r="S31643"/>
    </row>
    <row r="31644" spans="1:19" x14ac:dyDescent="0.3">
      <c r="A31644" s="25"/>
      <c r="B31644"/>
      <c r="C31644"/>
      <c r="D31644"/>
      <c r="E31644"/>
      <c r="F31644"/>
      <c r="G31644"/>
      <c r="H31644" s="26"/>
      <c r="I31644" s="26"/>
      <c r="K31644"/>
      <c r="L31644"/>
      <c r="M31644"/>
      <c r="N31644"/>
      <c r="O31644"/>
      <c r="P31644"/>
      <c r="S31644"/>
    </row>
    <row r="31645" spans="1:19" x14ac:dyDescent="0.3">
      <c r="A31645" s="25"/>
      <c r="B31645"/>
      <c r="C31645"/>
      <c r="D31645"/>
      <c r="E31645"/>
      <c r="F31645"/>
      <c r="G31645"/>
      <c r="H31645" s="26"/>
      <c r="I31645" s="26"/>
      <c r="K31645"/>
      <c r="L31645"/>
      <c r="M31645"/>
      <c r="N31645"/>
      <c r="O31645"/>
      <c r="P31645"/>
      <c r="S31645"/>
    </row>
    <row r="31646" spans="1:19" x14ac:dyDescent="0.3">
      <c r="A31646" s="25"/>
      <c r="B31646"/>
      <c r="C31646"/>
      <c r="D31646"/>
      <c r="E31646"/>
      <c r="F31646"/>
      <c r="G31646"/>
      <c r="H31646" s="26"/>
      <c r="I31646" s="26"/>
      <c r="K31646"/>
      <c r="L31646"/>
      <c r="M31646"/>
      <c r="N31646"/>
      <c r="O31646"/>
      <c r="P31646"/>
      <c r="S31646"/>
    </row>
    <row r="31647" spans="1:19" x14ac:dyDescent="0.3">
      <c r="A31647" s="25"/>
      <c r="B31647"/>
      <c r="C31647"/>
      <c r="D31647"/>
      <c r="E31647"/>
      <c r="F31647"/>
      <c r="G31647"/>
      <c r="H31647" s="26"/>
      <c r="I31647" s="26"/>
      <c r="K31647"/>
      <c r="L31647"/>
      <c r="M31647"/>
      <c r="N31647"/>
      <c r="O31647"/>
      <c r="P31647"/>
      <c r="S31647"/>
    </row>
    <row r="31648" spans="1:19" x14ac:dyDescent="0.3">
      <c r="A31648" s="25"/>
      <c r="B31648"/>
      <c r="C31648"/>
      <c r="D31648"/>
      <c r="E31648"/>
      <c r="F31648"/>
      <c r="G31648"/>
      <c r="H31648" s="26"/>
      <c r="I31648" s="26"/>
      <c r="K31648"/>
      <c r="L31648"/>
      <c r="M31648"/>
      <c r="N31648"/>
      <c r="O31648"/>
      <c r="P31648"/>
      <c r="S31648"/>
    </row>
    <row r="31649" spans="1:19" x14ac:dyDescent="0.3">
      <c r="A31649" s="25"/>
      <c r="B31649"/>
      <c r="C31649"/>
      <c r="D31649"/>
      <c r="E31649"/>
      <c r="F31649"/>
      <c r="G31649"/>
      <c r="H31649" s="26"/>
      <c r="I31649" s="26"/>
      <c r="K31649"/>
      <c r="L31649"/>
      <c r="M31649"/>
      <c r="N31649"/>
      <c r="O31649"/>
      <c r="P31649"/>
      <c r="S31649"/>
    </row>
    <row r="31650" spans="1:19" x14ac:dyDescent="0.3">
      <c r="A31650" s="25"/>
      <c r="B31650"/>
      <c r="C31650"/>
      <c r="D31650"/>
      <c r="E31650"/>
      <c r="F31650"/>
      <c r="G31650"/>
      <c r="H31650" s="26"/>
      <c r="I31650" s="26"/>
      <c r="K31650"/>
      <c r="L31650"/>
      <c r="M31650"/>
      <c r="N31650"/>
      <c r="O31650"/>
      <c r="P31650"/>
      <c r="S31650"/>
    </row>
    <row r="31651" spans="1:19" x14ac:dyDescent="0.3">
      <c r="A31651" s="25"/>
      <c r="B31651"/>
      <c r="C31651"/>
      <c r="D31651"/>
      <c r="E31651"/>
      <c r="F31651"/>
      <c r="G31651"/>
      <c r="H31651" s="26"/>
      <c r="I31651" s="26"/>
      <c r="K31651"/>
      <c r="L31651"/>
      <c r="M31651"/>
      <c r="N31651"/>
      <c r="O31651"/>
      <c r="P31651"/>
      <c r="S31651"/>
    </row>
    <row r="31652" spans="1:19" x14ac:dyDescent="0.3">
      <c r="A31652" s="25"/>
      <c r="B31652"/>
      <c r="C31652"/>
      <c r="D31652"/>
      <c r="E31652"/>
      <c r="F31652"/>
      <c r="G31652"/>
      <c r="H31652" s="26"/>
      <c r="I31652" s="26"/>
      <c r="K31652"/>
      <c r="L31652"/>
      <c r="M31652"/>
      <c r="N31652"/>
      <c r="O31652"/>
      <c r="P31652"/>
      <c r="S31652"/>
    </row>
    <row r="31653" spans="1:19" x14ac:dyDescent="0.3">
      <c r="A31653" s="25"/>
      <c r="B31653"/>
      <c r="C31653"/>
      <c r="D31653"/>
      <c r="E31653"/>
      <c r="F31653"/>
      <c r="G31653"/>
      <c r="H31653" s="26"/>
      <c r="I31653" s="26"/>
      <c r="K31653"/>
      <c r="L31653"/>
      <c r="M31653"/>
      <c r="N31653"/>
      <c r="O31653"/>
      <c r="P31653"/>
      <c r="S31653"/>
    </row>
    <row r="31654" spans="1:19" x14ac:dyDescent="0.3">
      <c r="A31654" s="25"/>
      <c r="B31654"/>
      <c r="C31654"/>
      <c r="D31654"/>
      <c r="E31654"/>
      <c r="F31654"/>
      <c r="G31654"/>
      <c r="H31654" s="26"/>
      <c r="I31654" s="26"/>
      <c r="K31654"/>
      <c r="L31654"/>
      <c r="M31654"/>
      <c r="N31654"/>
      <c r="O31654"/>
      <c r="P31654"/>
      <c r="S31654"/>
    </row>
    <row r="31655" spans="1:19" x14ac:dyDescent="0.3">
      <c r="A31655" s="25"/>
      <c r="B31655"/>
      <c r="C31655"/>
      <c r="D31655"/>
      <c r="E31655"/>
      <c r="F31655"/>
      <c r="G31655"/>
      <c r="H31655" s="26"/>
      <c r="I31655" s="26"/>
      <c r="K31655"/>
      <c r="L31655"/>
      <c r="M31655"/>
      <c r="N31655"/>
      <c r="O31655"/>
      <c r="P31655"/>
      <c r="S31655"/>
    </row>
    <row r="31656" spans="1:19" x14ac:dyDescent="0.3">
      <c r="A31656" s="25"/>
      <c r="B31656"/>
      <c r="C31656"/>
      <c r="D31656"/>
      <c r="E31656"/>
      <c r="F31656"/>
      <c r="G31656"/>
      <c r="H31656" s="26"/>
      <c r="I31656" s="26"/>
      <c r="K31656"/>
      <c r="L31656"/>
      <c r="M31656"/>
      <c r="N31656"/>
      <c r="O31656"/>
      <c r="P31656"/>
      <c r="S31656"/>
    </row>
    <row r="31657" spans="1:19" x14ac:dyDescent="0.3">
      <c r="A31657" s="25"/>
      <c r="B31657"/>
      <c r="C31657"/>
      <c r="D31657"/>
      <c r="E31657"/>
      <c r="F31657"/>
      <c r="G31657"/>
      <c r="H31657" s="26"/>
      <c r="I31657" s="26"/>
      <c r="K31657"/>
      <c r="L31657"/>
      <c r="M31657"/>
      <c r="N31657"/>
      <c r="O31657"/>
      <c r="P31657"/>
      <c r="S31657"/>
    </row>
    <row r="31658" spans="1:19" x14ac:dyDescent="0.3">
      <c r="A31658" s="25"/>
      <c r="B31658"/>
      <c r="C31658"/>
      <c r="D31658"/>
      <c r="E31658"/>
      <c r="F31658"/>
      <c r="G31658"/>
      <c r="H31658" s="26"/>
      <c r="I31658" s="26"/>
      <c r="K31658"/>
      <c r="L31658"/>
      <c r="M31658"/>
      <c r="N31658"/>
      <c r="O31658"/>
      <c r="P31658"/>
      <c r="S31658"/>
    </row>
    <row r="31659" spans="1:19" x14ac:dyDescent="0.3">
      <c r="A31659" s="25"/>
      <c r="B31659"/>
      <c r="C31659"/>
      <c r="D31659"/>
      <c r="E31659"/>
      <c r="F31659"/>
      <c r="G31659"/>
      <c r="H31659" s="26"/>
      <c r="I31659" s="26"/>
      <c r="K31659"/>
      <c r="L31659"/>
      <c r="M31659"/>
      <c r="N31659"/>
      <c r="O31659"/>
      <c r="P31659"/>
      <c r="S31659"/>
    </row>
    <row r="31660" spans="1:19" x14ac:dyDescent="0.3">
      <c r="A31660" s="25"/>
      <c r="B31660"/>
      <c r="C31660"/>
      <c r="D31660"/>
      <c r="E31660"/>
      <c r="F31660"/>
      <c r="G31660"/>
      <c r="H31660" s="26"/>
      <c r="I31660" s="26"/>
      <c r="K31660"/>
      <c r="L31660"/>
      <c r="M31660"/>
      <c r="N31660"/>
      <c r="O31660"/>
      <c r="P31660"/>
      <c r="S31660"/>
    </row>
    <row r="31661" spans="1:19" x14ac:dyDescent="0.3">
      <c r="A31661" s="25"/>
      <c r="B31661"/>
      <c r="C31661"/>
      <c r="D31661"/>
      <c r="E31661"/>
      <c r="F31661"/>
      <c r="G31661"/>
      <c r="H31661" s="26"/>
      <c r="I31661" s="26"/>
      <c r="K31661"/>
      <c r="L31661"/>
      <c r="M31661"/>
      <c r="N31661"/>
      <c r="O31661"/>
      <c r="P31661"/>
      <c r="S31661"/>
    </row>
    <row r="31662" spans="1:19" x14ac:dyDescent="0.3">
      <c r="A31662" s="25"/>
      <c r="B31662"/>
      <c r="C31662"/>
      <c r="D31662"/>
      <c r="E31662"/>
      <c r="F31662"/>
      <c r="G31662"/>
      <c r="H31662" s="26"/>
      <c r="I31662" s="26"/>
      <c r="K31662"/>
      <c r="L31662"/>
      <c r="M31662"/>
      <c r="N31662"/>
      <c r="O31662"/>
      <c r="P31662"/>
      <c r="S31662"/>
    </row>
    <row r="31663" spans="1:19" x14ac:dyDescent="0.3">
      <c r="A31663" s="25"/>
      <c r="B31663"/>
      <c r="C31663"/>
      <c r="D31663"/>
      <c r="E31663"/>
      <c r="F31663"/>
      <c r="G31663"/>
      <c r="H31663" s="26"/>
      <c r="I31663" s="26"/>
      <c r="K31663"/>
      <c r="L31663"/>
      <c r="M31663"/>
      <c r="N31663"/>
      <c r="O31663"/>
      <c r="P31663"/>
      <c r="S31663"/>
    </row>
    <row r="31664" spans="1:19" x14ac:dyDescent="0.3">
      <c r="A31664" s="25"/>
      <c r="B31664"/>
      <c r="C31664"/>
      <c r="D31664"/>
      <c r="E31664"/>
      <c r="F31664"/>
      <c r="G31664"/>
      <c r="H31664" s="26"/>
      <c r="I31664" s="26"/>
      <c r="K31664"/>
      <c r="L31664"/>
      <c r="M31664"/>
      <c r="N31664"/>
      <c r="O31664"/>
      <c r="P31664"/>
      <c r="S31664"/>
    </row>
    <row r="31665" spans="1:19" x14ac:dyDescent="0.3">
      <c r="A31665" s="25"/>
      <c r="B31665"/>
      <c r="C31665"/>
      <c r="D31665"/>
      <c r="E31665"/>
      <c r="F31665"/>
      <c r="G31665"/>
      <c r="H31665" s="26"/>
      <c r="I31665" s="26"/>
      <c r="K31665"/>
      <c r="L31665"/>
      <c r="M31665"/>
      <c r="N31665"/>
      <c r="O31665"/>
      <c r="P31665"/>
      <c r="S31665"/>
    </row>
    <row r="31666" spans="1:19" x14ac:dyDescent="0.3">
      <c r="A31666" s="25"/>
      <c r="B31666"/>
      <c r="C31666"/>
      <c r="D31666"/>
      <c r="E31666"/>
      <c r="F31666"/>
      <c r="G31666"/>
      <c r="H31666" s="26"/>
      <c r="I31666" s="26"/>
      <c r="K31666"/>
      <c r="L31666"/>
      <c r="M31666"/>
      <c r="N31666"/>
      <c r="O31666"/>
      <c r="P31666"/>
      <c r="S31666"/>
    </row>
    <row r="31667" spans="1:19" x14ac:dyDescent="0.3">
      <c r="A31667" s="25"/>
      <c r="B31667"/>
      <c r="C31667"/>
      <c r="D31667"/>
      <c r="E31667"/>
      <c r="F31667"/>
      <c r="G31667"/>
      <c r="H31667" s="26"/>
      <c r="I31667" s="26"/>
      <c r="K31667"/>
      <c r="L31667"/>
      <c r="M31667"/>
      <c r="N31667"/>
      <c r="O31667"/>
      <c r="P31667"/>
      <c r="S31667"/>
    </row>
    <row r="31668" spans="1:19" x14ac:dyDescent="0.3">
      <c r="A31668" s="25"/>
      <c r="B31668"/>
      <c r="C31668"/>
      <c r="D31668"/>
      <c r="E31668"/>
      <c r="F31668"/>
      <c r="G31668"/>
      <c r="H31668" s="26"/>
      <c r="I31668" s="26"/>
      <c r="K31668"/>
      <c r="L31668"/>
      <c r="M31668"/>
      <c r="N31668"/>
      <c r="O31668"/>
      <c r="P31668"/>
      <c r="S31668"/>
    </row>
    <row r="31669" spans="1:19" x14ac:dyDescent="0.3">
      <c r="A31669" s="25"/>
      <c r="B31669"/>
      <c r="C31669"/>
      <c r="D31669"/>
      <c r="E31669"/>
      <c r="F31669"/>
      <c r="G31669"/>
      <c r="H31669" s="26"/>
      <c r="I31669" s="26"/>
      <c r="K31669"/>
      <c r="L31669"/>
      <c r="M31669"/>
      <c r="N31669"/>
      <c r="O31669"/>
      <c r="P31669"/>
      <c r="S31669"/>
    </row>
    <row r="31670" spans="1:19" x14ac:dyDescent="0.3">
      <c r="A31670" s="25"/>
      <c r="B31670"/>
      <c r="C31670"/>
      <c r="D31670"/>
      <c r="E31670"/>
      <c r="F31670"/>
      <c r="G31670"/>
      <c r="H31670" s="26"/>
      <c r="I31670" s="26"/>
      <c r="K31670"/>
      <c r="L31670"/>
      <c r="M31670"/>
      <c r="N31670"/>
      <c r="O31670"/>
      <c r="P31670"/>
      <c r="S31670"/>
    </row>
    <row r="31671" spans="1:19" x14ac:dyDescent="0.3">
      <c r="A31671" s="25"/>
      <c r="B31671"/>
      <c r="C31671"/>
      <c r="D31671"/>
      <c r="E31671"/>
      <c r="F31671"/>
      <c r="G31671"/>
      <c r="H31671" s="26"/>
      <c r="I31671" s="26"/>
      <c r="K31671"/>
      <c r="L31671"/>
      <c r="M31671"/>
      <c r="N31671"/>
      <c r="O31671"/>
      <c r="P31671"/>
      <c r="S31671"/>
    </row>
    <row r="31672" spans="1:19" x14ac:dyDescent="0.3">
      <c r="A31672" s="25"/>
      <c r="B31672"/>
      <c r="C31672"/>
      <c r="D31672"/>
      <c r="E31672"/>
      <c r="F31672"/>
      <c r="G31672"/>
      <c r="H31672" s="26"/>
      <c r="I31672" s="26"/>
      <c r="K31672"/>
      <c r="L31672"/>
      <c r="M31672"/>
      <c r="N31672"/>
      <c r="O31672"/>
      <c r="P31672"/>
      <c r="S31672"/>
    </row>
    <row r="31673" spans="1:19" x14ac:dyDescent="0.3">
      <c r="A31673" s="25"/>
      <c r="B31673"/>
      <c r="C31673"/>
      <c r="D31673"/>
      <c r="E31673"/>
      <c r="F31673"/>
      <c r="G31673"/>
      <c r="H31673" s="26"/>
      <c r="I31673" s="26"/>
      <c r="K31673"/>
      <c r="L31673"/>
      <c r="M31673"/>
      <c r="N31673"/>
      <c r="O31673"/>
      <c r="P31673"/>
      <c r="S31673"/>
    </row>
    <row r="31674" spans="1:19" x14ac:dyDescent="0.3">
      <c r="A31674" s="25"/>
      <c r="B31674"/>
      <c r="C31674"/>
      <c r="D31674"/>
      <c r="E31674"/>
      <c r="F31674"/>
      <c r="G31674"/>
      <c r="H31674" s="26"/>
      <c r="I31674" s="26"/>
      <c r="K31674"/>
      <c r="L31674"/>
      <c r="M31674"/>
      <c r="N31674"/>
      <c r="O31674"/>
      <c r="P31674"/>
      <c r="S31674"/>
    </row>
    <row r="31675" spans="1:19" x14ac:dyDescent="0.3">
      <c r="A31675" s="25"/>
      <c r="B31675"/>
      <c r="C31675"/>
      <c r="D31675"/>
      <c r="E31675"/>
      <c r="F31675"/>
      <c r="G31675"/>
      <c r="H31675" s="26"/>
      <c r="I31675" s="26"/>
      <c r="K31675"/>
      <c r="L31675"/>
      <c r="M31675"/>
      <c r="N31675"/>
      <c r="O31675"/>
      <c r="P31675"/>
      <c r="S31675"/>
    </row>
    <row r="31676" spans="1:19" x14ac:dyDescent="0.3">
      <c r="A31676" s="25"/>
      <c r="B31676"/>
      <c r="C31676"/>
      <c r="D31676"/>
      <c r="E31676"/>
      <c r="F31676"/>
      <c r="G31676"/>
      <c r="H31676" s="26"/>
      <c r="I31676" s="26"/>
      <c r="K31676"/>
      <c r="L31676"/>
      <c r="M31676"/>
      <c r="N31676"/>
      <c r="O31676"/>
      <c r="P31676"/>
      <c r="S31676"/>
    </row>
    <row r="31677" spans="1:19" x14ac:dyDescent="0.3">
      <c r="A31677" s="25"/>
      <c r="B31677"/>
      <c r="C31677"/>
      <c r="D31677"/>
      <c r="E31677"/>
      <c r="F31677"/>
      <c r="G31677"/>
      <c r="H31677" s="26"/>
      <c r="I31677" s="26"/>
      <c r="K31677"/>
      <c r="L31677"/>
      <c r="M31677"/>
      <c r="N31677"/>
      <c r="O31677"/>
      <c r="P31677"/>
      <c r="S31677"/>
    </row>
    <row r="31678" spans="1:19" x14ac:dyDescent="0.3">
      <c r="A31678" s="25"/>
      <c r="B31678"/>
      <c r="C31678"/>
      <c r="D31678"/>
      <c r="E31678"/>
      <c r="F31678"/>
      <c r="G31678"/>
      <c r="H31678" s="26"/>
      <c r="I31678" s="26"/>
      <c r="K31678"/>
      <c r="L31678"/>
      <c r="M31678"/>
      <c r="N31678"/>
      <c r="O31678"/>
      <c r="P31678"/>
      <c r="S31678"/>
    </row>
    <row r="31679" spans="1:19" x14ac:dyDescent="0.3">
      <c r="A31679" s="25"/>
      <c r="B31679"/>
      <c r="C31679"/>
      <c r="D31679"/>
      <c r="E31679"/>
      <c r="F31679"/>
      <c r="G31679"/>
      <c r="H31679" s="26"/>
      <c r="I31679" s="26"/>
      <c r="K31679"/>
      <c r="L31679"/>
      <c r="M31679"/>
      <c r="N31679"/>
      <c r="O31679"/>
      <c r="P31679"/>
      <c r="S31679"/>
    </row>
    <row r="31680" spans="1:19" x14ac:dyDescent="0.3">
      <c r="A31680" s="25"/>
      <c r="B31680"/>
      <c r="C31680"/>
      <c r="D31680"/>
      <c r="E31680"/>
      <c r="F31680"/>
      <c r="G31680"/>
      <c r="H31680" s="26"/>
      <c r="I31680" s="26"/>
      <c r="K31680"/>
      <c r="L31680"/>
      <c r="M31680"/>
      <c r="N31680"/>
      <c r="O31680"/>
      <c r="P31680"/>
      <c r="S31680"/>
    </row>
    <row r="31681" spans="1:19" x14ac:dyDescent="0.3">
      <c r="A31681" s="25"/>
      <c r="B31681"/>
      <c r="C31681"/>
      <c r="D31681"/>
      <c r="E31681"/>
      <c r="F31681"/>
      <c r="G31681"/>
      <c r="H31681"/>
      <c r="I31681"/>
      <c r="K31681"/>
      <c r="L31681"/>
      <c r="M31681"/>
      <c r="N31681"/>
      <c r="O31681"/>
      <c r="P31681"/>
      <c r="S31681"/>
    </row>
    <row r="31682" spans="1:19" x14ac:dyDescent="0.3">
      <c r="A31682" s="25"/>
      <c r="B31682"/>
      <c r="C31682"/>
      <c r="D31682"/>
      <c r="E31682"/>
      <c r="F31682"/>
      <c r="G31682"/>
      <c r="H31682"/>
      <c r="I31682"/>
      <c r="K31682"/>
      <c r="L31682"/>
      <c r="M31682"/>
      <c r="N31682"/>
      <c r="O31682"/>
      <c r="P31682"/>
      <c r="S31682"/>
    </row>
    <row r="31683" spans="1:19" x14ac:dyDescent="0.3">
      <c r="A31683" s="25"/>
      <c r="B31683"/>
      <c r="C31683"/>
      <c r="D31683"/>
      <c r="E31683"/>
      <c r="F31683"/>
      <c r="G31683"/>
      <c r="H31683" s="14"/>
      <c r="I31683" s="14"/>
      <c r="K31683"/>
      <c r="L31683"/>
      <c r="M31683"/>
      <c r="N31683"/>
      <c r="O31683"/>
      <c r="P31683"/>
      <c r="S31683"/>
    </row>
    <row r="31684" spans="1:19" x14ac:dyDescent="0.3">
      <c r="A31684" s="25"/>
      <c r="B31684"/>
      <c r="C31684"/>
      <c r="D31684"/>
      <c r="E31684"/>
      <c r="F31684"/>
      <c r="G31684"/>
      <c r="H31684" s="14"/>
      <c r="I31684" s="14"/>
      <c r="K31684"/>
      <c r="L31684"/>
      <c r="M31684"/>
      <c r="N31684"/>
      <c r="O31684"/>
      <c r="P31684"/>
      <c r="S31684"/>
    </row>
    <row r="31685" spans="1:19" x14ac:dyDescent="0.3">
      <c r="A31685" s="25"/>
      <c r="B31685"/>
      <c r="C31685"/>
      <c r="D31685"/>
      <c r="E31685"/>
      <c r="F31685"/>
      <c r="G31685"/>
      <c r="H31685" s="26"/>
      <c r="I31685" s="26"/>
      <c r="K31685"/>
      <c r="L31685"/>
      <c r="M31685"/>
      <c r="N31685"/>
      <c r="O31685"/>
      <c r="P31685"/>
      <c r="S31685"/>
    </row>
    <row r="31686" spans="1:19" x14ac:dyDescent="0.3">
      <c r="A31686" s="25"/>
      <c r="B31686"/>
      <c r="C31686"/>
      <c r="D31686"/>
      <c r="E31686"/>
      <c r="F31686"/>
      <c r="G31686"/>
      <c r="H31686" s="26"/>
      <c r="I31686" s="26"/>
      <c r="K31686"/>
      <c r="L31686"/>
      <c r="M31686"/>
      <c r="N31686"/>
      <c r="O31686"/>
      <c r="P31686"/>
      <c r="S31686"/>
    </row>
    <row r="31687" spans="1:19" x14ac:dyDescent="0.3">
      <c r="A31687" s="25"/>
      <c r="B31687"/>
      <c r="C31687"/>
      <c r="D31687"/>
      <c r="E31687"/>
      <c r="F31687"/>
      <c r="G31687"/>
      <c r="H31687" s="26"/>
      <c r="I31687" s="26"/>
      <c r="K31687"/>
      <c r="L31687"/>
      <c r="M31687"/>
      <c r="N31687"/>
      <c r="O31687"/>
      <c r="P31687"/>
      <c r="S31687"/>
    </row>
    <row r="31688" spans="1:19" x14ac:dyDescent="0.3">
      <c r="A31688" s="25"/>
      <c r="B31688"/>
      <c r="C31688"/>
      <c r="D31688"/>
      <c r="E31688"/>
      <c r="F31688"/>
      <c r="G31688"/>
      <c r="H31688" s="26"/>
      <c r="I31688" s="26"/>
      <c r="K31688"/>
      <c r="L31688"/>
      <c r="M31688"/>
      <c r="N31688"/>
      <c r="O31688"/>
      <c r="P31688"/>
      <c r="S31688"/>
    </row>
    <row r="31689" spans="1:19" x14ac:dyDescent="0.3">
      <c r="A31689" s="25"/>
      <c r="B31689"/>
      <c r="C31689"/>
      <c r="D31689"/>
      <c r="E31689"/>
      <c r="F31689"/>
      <c r="G31689"/>
      <c r="H31689" s="26"/>
      <c r="I31689" s="26"/>
      <c r="K31689"/>
      <c r="L31689"/>
      <c r="M31689"/>
      <c r="N31689"/>
      <c r="O31689"/>
      <c r="P31689"/>
      <c r="S31689"/>
    </row>
    <row r="31690" spans="1:19" x14ac:dyDescent="0.3">
      <c r="A31690" s="25"/>
      <c r="B31690"/>
      <c r="C31690"/>
      <c r="D31690"/>
      <c r="E31690"/>
      <c r="F31690"/>
      <c r="G31690"/>
      <c r="H31690" s="26"/>
      <c r="I31690" s="26"/>
      <c r="K31690"/>
      <c r="L31690"/>
      <c r="M31690"/>
      <c r="N31690"/>
      <c r="O31690"/>
      <c r="P31690"/>
      <c r="S31690"/>
    </row>
    <row r="31691" spans="1:19" x14ac:dyDescent="0.3">
      <c r="A31691" s="25"/>
      <c r="B31691"/>
      <c r="C31691"/>
      <c r="D31691"/>
      <c r="E31691"/>
      <c r="F31691"/>
      <c r="G31691"/>
      <c r="H31691" s="26"/>
      <c r="I31691" s="26"/>
      <c r="K31691"/>
      <c r="L31691"/>
      <c r="M31691"/>
      <c r="N31691"/>
      <c r="O31691"/>
      <c r="P31691"/>
      <c r="S31691"/>
    </row>
    <row r="31692" spans="1:19" x14ac:dyDescent="0.3">
      <c r="A31692" s="25"/>
      <c r="B31692"/>
      <c r="C31692"/>
      <c r="D31692"/>
      <c r="E31692"/>
      <c r="F31692"/>
      <c r="G31692"/>
      <c r="H31692" s="26"/>
      <c r="I31692" s="26"/>
      <c r="K31692"/>
      <c r="L31692"/>
      <c r="M31692"/>
      <c r="N31692"/>
      <c r="O31692"/>
      <c r="P31692"/>
      <c r="S31692"/>
    </row>
    <row r="31693" spans="1:19" x14ac:dyDescent="0.3">
      <c r="A31693" s="25"/>
      <c r="B31693"/>
      <c r="C31693"/>
      <c r="D31693"/>
      <c r="E31693"/>
      <c r="F31693"/>
      <c r="G31693"/>
      <c r="H31693" s="26"/>
      <c r="I31693" s="26"/>
      <c r="K31693"/>
      <c r="L31693"/>
      <c r="M31693"/>
      <c r="N31693"/>
      <c r="O31693"/>
      <c r="P31693"/>
      <c r="S31693"/>
    </row>
    <row r="31694" spans="1:19" x14ac:dyDescent="0.3">
      <c r="A31694" s="25"/>
      <c r="B31694"/>
      <c r="C31694"/>
      <c r="D31694"/>
      <c r="E31694"/>
      <c r="F31694"/>
      <c r="G31694"/>
      <c r="H31694" s="26"/>
      <c r="I31694" s="26"/>
      <c r="K31694"/>
      <c r="L31694"/>
      <c r="M31694"/>
      <c r="N31694"/>
      <c r="O31694"/>
      <c r="P31694"/>
      <c r="S31694"/>
    </row>
    <row r="31695" spans="1:19" x14ac:dyDescent="0.3">
      <c r="A31695" s="25"/>
      <c r="B31695"/>
      <c r="C31695"/>
      <c r="D31695"/>
      <c r="E31695"/>
      <c r="F31695"/>
      <c r="G31695"/>
      <c r="H31695" s="26"/>
      <c r="I31695" s="26"/>
      <c r="K31695"/>
      <c r="L31695"/>
      <c r="M31695"/>
      <c r="N31695"/>
      <c r="O31695"/>
      <c r="P31695"/>
      <c r="S31695"/>
    </row>
    <row r="31696" spans="1:19" x14ac:dyDescent="0.3">
      <c r="A31696" s="25"/>
      <c r="B31696"/>
      <c r="C31696"/>
      <c r="D31696"/>
      <c r="E31696"/>
      <c r="F31696"/>
      <c r="G31696"/>
      <c r="H31696" s="14"/>
      <c r="I31696" s="14"/>
      <c r="K31696"/>
      <c r="L31696"/>
      <c r="M31696"/>
      <c r="N31696"/>
      <c r="O31696"/>
      <c r="P31696"/>
      <c r="S31696"/>
    </row>
    <row r="31697" spans="1:19" x14ac:dyDescent="0.3">
      <c r="A31697" s="25"/>
      <c r="B31697"/>
      <c r="C31697"/>
      <c r="D31697"/>
      <c r="E31697"/>
      <c r="F31697"/>
      <c r="G31697"/>
      <c r="H31697" s="14"/>
      <c r="I31697" s="14"/>
      <c r="K31697"/>
      <c r="L31697"/>
      <c r="M31697"/>
      <c r="N31697"/>
      <c r="O31697"/>
      <c r="P31697"/>
      <c r="S31697"/>
    </row>
    <row r="31698" spans="1:19" x14ac:dyDescent="0.3">
      <c r="A31698" s="25"/>
      <c r="B31698"/>
      <c r="C31698"/>
      <c r="D31698"/>
      <c r="E31698"/>
      <c r="F31698"/>
      <c r="G31698"/>
      <c r="H31698" s="14"/>
      <c r="I31698" s="14"/>
      <c r="K31698"/>
      <c r="L31698"/>
      <c r="M31698"/>
      <c r="N31698"/>
      <c r="O31698"/>
      <c r="P31698"/>
      <c r="S31698"/>
    </row>
    <row r="31699" spans="1:19" x14ac:dyDescent="0.3">
      <c r="A31699" s="25"/>
      <c r="B31699"/>
      <c r="C31699"/>
      <c r="D31699"/>
      <c r="E31699"/>
      <c r="F31699"/>
      <c r="G31699"/>
      <c r="H31699" s="26"/>
      <c r="I31699" s="26"/>
      <c r="K31699"/>
      <c r="L31699"/>
      <c r="M31699"/>
      <c r="N31699"/>
      <c r="O31699"/>
      <c r="P31699"/>
      <c r="S31699"/>
    </row>
    <row r="31700" spans="1:19" x14ac:dyDescent="0.3">
      <c r="A31700" s="25"/>
      <c r="B31700"/>
      <c r="C31700"/>
      <c r="D31700"/>
      <c r="E31700"/>
      <c r="F31700"/>
      <c r="G31700"/>
      <c r="H31700" s="26"/>
      <c r="I31700" s="26"/>
      <c r="K31700"/>
      <c r="L31700"/>
      <c r="M31700"/>
      <c r="N31700"/>
      <c r="O31700"/>
      <c r="P31700"/>
      <c r="S31700"/>
    </row>
    <row r="31701" spans="1:19" x14ac:dyDescent="0.3">
      <c r="A31701" s="25"/>
      <c r="B31701"/>
      <c r="C31701"/>
      <c r="D31701"/>
      <c r="E31701"/>
      <c r="F31701"/>
      <c r="G31701"/>
      <c r="H31701" s="26"/>
      <c r="I31701" s="26"/>
      <c r="K31701"/>
      <c r="L31701"/>
      <c r="M31701"/>
      <c r="N31701"/>
      <c r="O31701"/>
      <c r="P31701"/>
      <c r="S31701"/>
    </row>
    <row r="31702" spans="1:19" x14ac:dyDescent="0.3">
      <c r="A31702" s="25"/>
      <c r="B31702"/>
      <c r="C31702"/>
      <c r="D31702"/>
      <c r="E31702"/>
      <c r="F31702"/>
      <c r="G31702"/>
      <c r="H31702" s="26"/>
      <c r="I31702" s="26"/>
      <c r="K31702"/>
      <c r="L31702"/>
      <c r="M31702"/>
      <c r="N31702"/>
      <c r="O31702"/>
      <c r="P31702"/>
      <c r="S31702"/>
    </row>
    <row r="31703" spans="1:19" x14ac:dyDescent="0.3">
      <c r="A31703" s="25"/>
      <c r="B31703"/>
      <c r="C31703"/>
      <c r="D31703"/>
      <c r="E31703"/>
      <c r="F31703"/>
      <c r="G31703"/>
      <c r="H31703" s="26"/>
      <c r="I31703" s="26"/>
      <c r="K31703"/>
      <c r="L31703"/>
      <c r="M31703"/>
      <c r="N31703"/>
      <c r="O31703"/>
      <c r="P31703"/>
      <c r="S31703"/>
    </row>
    <row r="31704" spans="1:19" x14ac:dyDescent="0.3">
      <c r="A31704" s="25"/>
      <c r="B31704"/>
      <c r="C31704"/>
      <c r="D31704"/>
      <c r="E31704"/>
      <c r="F31704"/>
      <c r="G31704"/>
      <c r="H31704" s="26"/>
      <c r="I31704" s="26"/>
      <c r="K31704"/>
      <c r="L31704"/>
      <c r="M31704"/>
      <c r="N31704"/>
      <c r="O31704"/>
      <c r="P31704"/>
      <c r="S31704"/>
    </row>
    <row r="31705" spans="1:19" x14ac:dyDescent="0.3">
      <c r="A31705" s="25"/>
      <c r="B31705"/>
      <c r="C31705"/>
      <c r="D31705"/>
      <c r="E31705"/>
      <c r="F31705"/>
      <c r="G31705"/>
      <c r="H31705" s="26"/>
      <c r="I31705" s="26"/>
      <c r="K31705"/>
      <c r="L31705"/>
      <c r="M31705"/>
      <c r="N31705"/>
      <c r="O31705"/>
      <c r="P31705"/>
      <c r="S31705"/>
    </row>
    <row r="31706" spans="1:19" x14ac:dyDescent="0.3">
      <c r="A31706" s="25"/>
      <c r="B31706"/>
      <c r="C31706"/>
      <c r="D31706"/>
      <c r="E31706"/>
      <c r="F31706"/>
      <c r="G31706"/>
      <c r="H31706" s="26"/>
      <c r="I31706" s="26"/>
      <c r="K31706"/>
      <c r="L31706"/>
      <c r="M31706"/>
      <c r="N31706"/>
      <c r="O31706"/>
      <c r="P31706"/>
      <c r="S31706"/>
    </row>
    <row r="31707" spans="1:19" x14ac:dyDescent="0.3">
      <c r="A31707" s="25"/>
      <c r="B31707"/>
      <c r="C31707"/>
      <c r="D31707"/>
      <c r="E31707"/>
      <c r="F31707"/>
      <c r="G31707"/>
      <c r="H31707" s="26"/>
      <c r="I31707" s="26"/>
      <c r="K31707"/>
      <c r="L31707"/>
      <c r="M31707"/>
      <c r="N31707"/>
      <c r="O31707"/>
      <c r="P31707"/>
      <c r="S31707"/>
    </row>
    <row r="31708" spans="1:19" x14ac:dyDescent="0.3">
      <c r="A31708" s="25"/>
      <c r="B31708"/>
      <c r="C31708"/>
      <c r="D31708"/>
      <c r="E31708"/>
      <c r="F31708"/>
      <c r="G31708"/>
      <c r="H31708" s="26"/>
      <c r="I31708" s="26"/>
      <c r="K31708"/>
      <c r="L31708"/>
      <c r="M31708"/>
      <c r="N31708"/>
      <c r="O31708"/>
      <c r="P31708"/>
      <c r="S31708"/>
    </row>
    <row r="31709" spans="1:19" x14ac:dyDescent="0.3">
      <c r="A31709" s="25"/>
      <c r="B31709"/>
      <c r="C31709"/>
      <c r="D31709"/>
      <c r="E31709"/>
      <c r="F31709"/>
      <c r="G31709"/>
      <c r="H31709" s="26"/>
      <c r="I31709" s="26"/>
      <c r="K31709"/>
      <c r="L31709"/>
      <c r="M31709"/>
      <c r="N31709"/>
      <c r="O31709"/>
      <c r="P31709"/>
      <c r="S31709"/>
    </row>
    <row r="31710" spans="1:19" x14ac:dyDescent="0.3">
      <c r="A31710" s="25"/>
      <c r="B31710"/>
      <c r="C31710"/>
      <c r="D31710"/>
      <c r="E31710"/>
      <c r="F31710"/>
      <c r="G31710"/>
      <c r="H31710" s="26"/>
      <c r="I31710" s="26"/>
      <c r="K31710"/>
      <c r="L31710"/>
      <c r="M31710"/>
      <c r="N31710"/>
      <c r="O31710"/>
      <c r="P31710"/>
      <c r="S31710"/>
    </row>
    <row r="31711" spans="1:19" x14ac:dyDescent="0.3">
      <c r="A31711" s="25"/>
      <c r="B31711"/>
      <c r="C31711"/>
      <c r="D31711"/>
      <c r="E31711"/>
      <c r="F31711"/>
      <c r="G31711"/>
      <c r="H31711" s="26"/>
      <c r="I31711" s="26"/>
      <c r="K31711"/>
      <c r="L31711"/>
      <c r="M31711"/>
      <c r="N31711"/>
      <c r="O31711"/>
      <c r="P31711"/>
      <c r="S31711"/>
    </row>
    <row r="31712" spans="1:19" x14ac:dyDescent="0.3">
      <c r="A31712" s="25"/>
      <c r="B31712"/>
      <c r="C31712"/>
      <c r="D31712"/>
      <c r="E31712"/>
      <c r="F31712"/>
      <c r="G31712"/>
      <c r="H31712" s="26"/>
      <c r="I31712" s="26"/>
      <c r="K31712"/>
      <c r="L31712"/>
      <c r="M31712"/>
      <c r="N31712"/>
      <c r="O31712"/>
      <c r="P31712"/>
      <c r="S31712"/>
    </row>
    <row r="31713" spans="1:19" x14ac:dyDescent="0.3">
      <c r="A31713" s="25"/>
      <c r="B31713"/>
      <c r="C31713"/>
      <c r="D31713"/>
      <c r="E31713"/>
      <c r="F31713"/>
      <c r="G31713"/>
      <c r="H31713" s="26"/>
      <c r="I31713" s="26"/>
      <c r="K31713"/>
      <c r="L31713"/>
      <c r="M31713"/>
      <c r="N31713"/>
      <c r="O31713"/>
      <c r="P31713"/>
      <c r="S31713"/>
    </row>
    <row r="31714" spans="1:19" x14ac:dyDescent="0.3">
      <c r="A31714" s="25"/>
      <c r="B31714"/>
      <c r="C31714"/>
      <c r="D31714"/>
      <c r="E31714"/>
      <c r="F31714"/>
      <c r="G31714"/>
      <c r="H31714" s="26"/>
      <c r="I31714" s="26"/>
      <c r="K31714"/>
      <c r="L31714"/>
      <c r="M31714"/>
      <c r="N31714"/>
      <c r="O31714"/>
      <c r="P31714"/>
      <c r="S31714"/>
    </row>
    <row r="31715" spans="1:19" x14ac:dyDescent="0.3">
      <c r="A31715" s="25"/>
      <c r="B31715"/>
      <c r="C31715"/>
      <c r="D31715"/>
      <c r="E31715"/>
      <c r="F31715"/>
      <c r="G31715"/>
      <c r="H31715" s="26"/>
      <c r="I31715" s="26"/>
      <c r="K31715"/>
      <c r="L31715"/>
      <c r="M31715"/>
      <c r="N31715"/>
      <c r="O31715"/>
      <c r="P31715"/>
      <c r="S31715"/>
    </row>
    <row r="31716" spans="1:19" x14ac:dyDescent="0.3">
      <c r="A31716" s="25"/>
      <c r="B31716"/>
      <c r="C31716"/>
      <c r="D31716"/>
      <c r="E31716"/>
      <c r="F31716"/>
      <c r="G31716"/>
      <c r="H31716" s="26"/>
      <c r="I31716" s="26"/>
      <c r="K31716"/>
      <c r="L31716"/>
      <c r="M31716"/>
      <c r="N31716"/>
      <c r="O31716"/>
      <c r="P31716"/>
      <c r="S31716"/>
    </row>
    <row r="31717" spans="1:19" x14ac:dyDescent="0.3">
      <c r="A31717" s="25"/>
      <c r="B31717"/>
      <c r="C31717"/>
      <c r="D31717"/>
      <c r="E31717"/>
      <c r="F31717"/>
      <c r="G31717"/>
      <c r="H31717" s="26"/>
      <c r="I31717" s="26"/>
      <c r="K31717"/>
      <c r="L31717"/>
      <c r="M31717"/>
      <c r="N31717"/>
      <c r="O31717"/>
      <c r="P31717"/>
      <c r="S31717"/>
    </row>
    <row r="31718" spans="1:19" x14ac:dyDescent="0.3">
      <c r="A31718" s="25"/>
      <c r="B31718"/>
      <c r="C31718"/>
      <c r="D31718"/>
      <c r="E31718"/>
      <c r="F31718"/>
      <c r="G31718"/>
      <c r="H31718" s="26"/>
      <c r="I31718" s="26"/>
      <c r="K31718"/>
      <c r="L31718"/>
      <c r="M31718"/>
      <c r="N31718"/>
      <c r="O31718"/>
      <c r="P31718"/>
      <c r="S31718"/>
    </row>
    <row r="31719" spans="1:19" x14ac:dyDescent="0.3">
      <c r="A31719" s="25"/>
      <c r="B31719"/>
      <c r="C31719"/>
      <c r="D31719"/>
      <c r="E31719"/>
      <c r="F31719"/>
      <c r="G31719"/>
      <c r="H31719" s="26"/>
      <c r="I31719" s="26"/>
      <c r="K31719"/>
      <c r="L31719"/>
      <c r="M31719"/>
      <c r="N31719"/>
      <c r="O31719"/>
      <c r="P31719"/>
      <c r="S31719"/>
    </row>
    <row r="31720" spans="1:19" x14ac:dyDescent="0.3">
      <c r="A31720" s="25"/>
      <c r="B31720"/>
      <c r="C31720"/>
      <c r="D31720"/>
      <c r="E31720"/>
      <c r="F31720"/>
      <c r="G31720"/>
      <c r="H31720" s="26"/>
      <c r="I31720" s="26"/>
      <c r="K31720"/>
      <c r="L31720"/>
      <c r="M31720"/>
      <c r="N31720"/>
      <c r="O31720"/>
      <c r="P31720"/>
      <c r="S31720"/>
    </row>
    <row r="31721" spans="1:19" x14ac:dyDescent="0.3">
      <c r="A31721" s="25"/>
      <c r="B31721"/>
      <c r="C31721"/>
      <c r="D31721"/>
      <c r="E31721"/>
      <c r="F31721"/>
      <c r="G31721"/>
      <c r="H31721" s="26"/>
      <c r="I31721" s="26"/>
      <c r="K31721"/>
      <c r="L31721"/>
      <c r="M31721"/>
      <c r="N31721"/>
      <c r="O31721"/>
      <c r="P31721"/>
      <c r="S31721"/>
    </row>
    <row r="31722" spans="1:19" x14ac:dyDescent="0.3">
      <c r="A31722" s="25"/>
      <c r="B31722"/>
      <c r="C31722"/>
      <c r="D31722"/>
      <c r="E31722"/>
      <c r="F31722"/>
      <c r="G31722"/>
      <c r="H31722" s="26"/>
      <c r="I31722" s="26"/>
      <c r="K31722"/>
      <c r="L31722"/>
      <c r="M31722"/>
      <c r="N31722"/>
      <c r="O31722"/>
      <c r="P31722"/>
      <c r="S31722"/>
    </row>
    <row r="31723" spans="1:19" x14ac:dyDescent="0.3">
      <c r="A31723" s="25"/>
      <c r="B31723"/>
      <c r="C31723"/>
      <c r="D31723"/>
      <c r="E31723"/>
      <c r="F31723"/>
      <c r="G31723"/>
      <c r="H31723" s="26"/>
      <c r="I31723" s="26"/>
      <c r="K31723"/>
      <c r="L31723"/>
      <c r="M31723"/>
      <c r="N31723"/>
      <c r="O31723"/>
      <c r="P31723"/>
      <c r="S31723"/>
    </row>
    <row r="31724" spans="1:19" x14ac:dyDescent="0.3">
      <c r="A31724" s="25"/>
      <c r="B31724"/>
      <c r="C31724"/>
      <c r="D31724"/>
      <c r="E31724"/>
      <c r="F31724"/>
      <c r="G31724"/>
      <c r="H31724" s="26"/>
      <c r="I31724" s="26"/>
      <c r="K31724"/>
      <c r="L31724"/>
      <c r="M31724"/>
      <c r="N31724"/>
      <c r="O31724"/>
      <c r="P31724"/>
      <c r="S31724"/>
    </row>
    <row r="31725" spans="1:19" x14ac:dyDescent="0.3">
      <c r="A31725" s="25"/>
      <c r="B31725"/>
      <c r="C31725"/>
      <c r="D31725"/>
      <c r="E31725"/>
      <c r="F31725"/>
      <c r="G31725"/>
      <c r="H31725" s="14"/>
      <c r="I31725" s="14"/>
      <c r="K31725"/>
      <c r="L31725"/>
      <c r="M31725"/>
      <c r="N31725"/>
      <c r="O31725"/>
      <c r="P31725"/>
      <c r="S31725"/>
    </row>
    <row r="31726" spans="1:19" x14ac:dyDescent="0.3">
      <c r="A31726" s="25"/>
      <c r="B31726"/>
      <c r="C31726"/>
      <c r="D31726"/>
      <c r="E31726"/>
      <c r="F31726"/>
      <c r="G31726"/>
      <c r="H31726" s="14"/>
      <c r="I31726" s="14"/>
      <c r="K31726"/>
      <c r="L31726"/>
      <c r="M31726"/>
      <c r="N31726"/>
      <c r="O31726"/>
      <c r="P31726"/>
      <c r="S31726"/>
    </row>
    <row r="31727" spans="1:19" x14ac:dyDescent="0.3">
      <c r="A31727" s="25"/>
      <c r="B31727"/>
      <c r="C31727"/>
      <c r="D31727"/>
      <c r="E31727"/>
      <c r="F31727"/>
      <c r="G31727"/>
      <c r="H31727" s="14"/>
      <c r="I31727" s="14"/>
      <c r="K31727"/>
      <c r="L31727"/>
      <c r="M31727"/>
      <c r="N31727"/>
      <c r="O31727"/>
      <c r="P31727"/>
      <c r="S31727"/>
    </row>
    <row r="31728" spans="1:19" x14ac:dyDescent="0.3">
      <c r="A31728" s="25"/>
      <c r="B31728"/>
      <c r="C31728"/>
      <c r="D31728"/>
      <c r="E31728"/>
      <c r="F31728"/>
      <c r="G31728"/>
      <c r="H31728" s="14"/>
      <c r="I31728" s="14"/>
      <c r="K31728"/>
      <c r="L31728"/>
      <c r="M31728"/>
      <c r="N31728"/>
      <c r="O31728"/>
      <c r="P31728"/>
      <c r="S31728"/>
    </row>
    <row r="31729" spans="1:19" x14ac:dyDescent="0.3">
      <c r="A31729" s="25"/>
      <c r="B31729"/>
      <c r="C31729"/>
      <c r="D31729"/>
      <c r="E31729"/>
      <c r="F31729"/>
      <c r="G31729"/>
      <c r="H31729" s="14"/>
      <c r="I31729" s="14"/>
      <c r="K31729"/>
      <c r="L31729"/>
      <c r="M31729"/>
      <c r="N31729"/>
      <c r="O31729"/>
      <c r="P31729"/>
      <c r="S31729"/>
    </row>
    <row r="31730" spans="1:19" x14ac:dyDescent="0.3">
      <c r="A31730" s="25"/>
      <c r="B31730"/>
      <c r="C31730"/>
      <c r="D31730"/>
      <c r="E31730"/>
      <c r="F31730"/>
      <c r="G31730"/>
      <c r="H31730" s="26"/>
      <c r="I31730" s="26"/>
      <c r="K31730"/>
      <c r="L31730"/>
      <c r="M31730"/>
      <c r="N31730"/>
      <c r="O31730"/>
      <c r="P31730"/>
      <c r="S31730"/>
    </row>
    <row r="31731" spans="1:19" x14ac:dyDescent="0.3">
      <c r="A31731" s="25"/>
      <c r="B31731"/>
      <c r="C31731"/>
      <c r="D31731"/>
      <c r="E31731"/>
      <c r="F31731"/>
      <c r="G31731"/>
      <c r="H31731" s="26"/>
      <c r="I31731" s="26"/>
      <c r="K31731"/>
      <c r="L31731"/>
      <c r="M31731"/>
      <c r="N31731"/>
      <c r="O31731"/>
      <c r="P31731"/>
      <c r="S31731"/>
    </row>
    <row r="31732" spans="1:19" x14ac:dyDescent="0.3">
      <c r="A31732" s="25"/>
      <c r="B31732"/>
      <c r="C31732"/>
      <c r="D31732"/>
      <c r="E31732"/>
      <c r="F31732"/>
      <c r="G31732"/>
      <c r="H31732" s="26"/>
      <c r="I31732" s="26"/>
      <c r="K31732"/>
      <c r="L31732"/>
      <c r="M31732"/>
      <c r="N31732"/>
      <c r="O31732"/>
      <c r="P31732"/>
      <c r="S31732"/>
    </row>
    <row r="31733" spans="1:19" x14ac:dyDescent="0.3">
      <c r="A31733" s="25"/>
      <c r="B31733"/>
      <c r="C31733"/>
      <c r="D31733"/>
      <c r="E31733"/>
      <c r="F31733"/>
      <c r="G31733"/>
      <c r="H31733" s="26"/>
      <c r="I31733" s="26"/>
      <c r="K31733"/>
      <c r="L31733"/>
      <c r="M31733"/>
      <c r="N31733"/>
      <c r="O31733"/>
      <c r="P31733"/>
      <c r="S31733"/>
    </row>
    <row r="31734" spans="1:19" x14ac:dyDescent="0.3">
      <c r="A31734" s="25"/>
      <c r="B31734"/>
      <c r="C31734"/>
      <c r="D31734"/>
      <c r="E31734"/>
      <c r="F31734"/>
      <c r="G31734"/>
      <c r="H31734" s="26"/>
      <c r="I31734" s="26"/>
      <c r="K31734"/>
      <c r="L31734"/>
      <c r="M31734"/>
      <c r="N31734"/>
      <c r="O31734"/>
      <c r="P31734"/>
      <c r="S31734"/>
    </row>
    <row r="31735" spans="1:19" x14ac:dyDescent="0.3">
      <c r="A31735" s="25"/>
      <c r="B31735"/>
      <c r="C31735"/>
      <c r="D31735"/>
      <c r="E31735"/>
      <c r="F31735"/>
      <c r="G31735"/>
      <c r="H31735" s="26"/>
      <c r="I31735" s="26"/>
      <c r="K31735"/>
      <c r="L31735"/>
      <c r="M31735"/>
      <c r="N31735"/>
      <c r="O31735"/>
      <c r="P31735"/>
      <c r="S31735"/>
    </row>
    <row r="31736" spans="1:19" x14ac:dyDescent="0.3">
      <c r="A31736" s="25"/>
      <c r="B31736"/>
      <c r="C31736"/>
      <c r="D31736"/>
      <c r="E31736"/>
      <c r="F31736"/>
      <c r="G31736"/>
      <c r="H31736" s="26"/>
      <c r="I31736" s="26"/>
      <c r="K31736"/>
      <c r="L31736"/>
      <c r="M31736"/>
      <c r="N31736"/>
      <c r="O31736"/>
      <c r="P31736"/>
      <c r="S31736"/>
    </row>
    <row r="31737" spans="1:19" x14ac:dyDescent="0.3">
      <c r="A31737" s="25"/>
      <c r="B31737"/>
      <c r="C31737"/>
      <c r="D31737"/>
      <c r="E31737"/>
      <c r="F31737"/>
      <c r="G31737"/>
      <c r="H31737" s="26"/>
      <c r="I31737" s="26"/>
      <c r="K31737"/>
      <c r="L31737"/>
      <c r="M31737"/>
      <c r="N31737"/>
      <c r="O31737"/>
      <c r="P31737"/>
      <c r="S31737"/>
    </row>
    <row r="31738" spans="1:19" x14ac:dyDescent="0.3">
      <c r="A31738" s="25"/>
      <c r="B31738"/>
      <c r="C31738"/>
      <c r="D31738"/>
      <c r="E31738"/>
      <c r="F31738"/>
      <c r="G31738"/>
      <c r="H31738" s="26"/>
      <c r="I31738" s="26"/>
      <c r="K31738"/>
      <c r="L31738"/>
      <c r="M31738"/>
      <c r="N31738"/>
      <c r="O31738"/>
      <c r="P31738"/>
      <c r="S31738"/>
    </row>
    <row r="31739" spans="1:19" x14ac:dyDescent="0.3">
      <c r="A31739" s="25"/>
      <c r="B31739"/>
      <c r="C31739"/>
      <c r="D31739"/>
      <c r="E31739"/>
      <c r="F31739"/>
      <c r="G31739"/>
      <c r="H31739" s="26"/>
      <c r="I31739" s="26"/>
      <c r="K31739"/>
      <c r="L31739"/>
      <c r="M31739"/>
      <c r="N31739"/>
      <c r="O31739"/>
      <c r="P31739"/>
      <c r="S31739"/>
    </row>
    <row r="31740" spans="1:19" x14ac:dyDescent="0.3">
      <c r="A31740" s="25"/>
      <c r="B31740"/>
      <c r="C31740"/>
      <c r="D31740"/>
      <c r="E31740"/>
      <c r="F31740"/>
      <c r="G31740"/>
      <c r="H31740" s="26"/>
      <c r="I31740" s="26"/>
      <c r="K31740"/>
      <c r="L31740"/>
      <c r="M31740"/>
      <c r="N31740"/>
      <c r="O31740"/>
      <c r="P31740"/>
      <c r="S31740"/>
    </row>
    <row r="31741" spans="1:19" x14ac:dyDescent="0.3">
      <c r="A31741" s="25"/>
      <c r="B31741"/>
      <c r="C31741"/>
      <c r="D31741"/>
      <c r="E31741"/>
      <c r="F31741"/>
      <c r="G31741"/>
      <c r="H31741" s="26"/>
      <c r="I31741" s="26"/>
      <c r="K31741"/>
      <c r="L31741"/>
      <c r="M31741"/>
      <c r="N31741"/>
      <c r="O31741"/>
      <c r="P31741"/>
      <c r="S31741"/>
    </row>
    <row r="31742" spans="1:19" x14ac:dyDescent="0.3">
      <c r="A31742" s="25"/>
      <c r="B31742"/>
      <c r="C31742"/>
      <c r="D31742"/>
      <c r="E31742"/>
      <c r="F31742"/>
      <c r="G31742"/>
      <c r="H31742" s="26"/>
      <c r="I31742" s="26"/>
      <c r="K31742"/>
      <c r="L31742"/>
      <c r="M31742"/>
      <c r="N31742"/>
      <c r="O31742"/>
      <c r="P31742"/>
      <c r="S31742"/>
    </row>
    <row r="31743" spans="1:19" x14ac:dyDescent="0.3">
      <c r="A31743" s="25"/>
      <c r="B31743"/>
      <c r="C31743"/>
      <c r="D31743"/>
      <c r="E31743"/>
      <c r="F31743"/>
      <c r="G31743"/>
      <c r="H31743" s="26"/>
      <c r="I31743" s="26"/>
      <c r="K31743"/>
      <c r="L31743"/>
      <c r="M31743"/>
      <c r="N31743"/>
      <c r="O31743"/>
      <c r="P31743"/>
      <c r="S31743"/>
    </row>
    <row r="31744" spans="1:19" x14ac:dyDescent="0.3">
      <c r="A31744" s="25"/>
      <c r="B31744"/>
      <c r="C31744"/>
      <c r="D31744"/>
      <c r="E31744"/>
      <c r="F31744"/>
      <c r="G31744"/>
      <c r="H31744" s="26"/>
      <c r="I31744" s="26"/>
      <c r="K31744"/>
      <c r="L31744"/>
      <c r="M31744"/>
      <c r="N31744"/>
      <c r="O31744"/>
      <c r="P31744"/>
      <c r="S31744"/>
    </row>
    <row r="31745" spans="1:19" x14ac:dyDescent="0.3">
      <c r="A31745" s="25"/>
      <c r="B31745"/>
      <c r="C31745"/>
      <c r="D31745"/>
      <c r="E31745"/>
      <c r="F31745"/>
      <c r="G31745"/>
      <c r="H31745" s="26"/>
      <c r="I31745" s="26"/>
      <c r="K31745"/>
      <c r="L31745"/>
      <c r="M31745"/>
      <c r="N31745"/>
      <c r="O31745"/>
      <c r="P31745"/>
      <c r="S31745"/>
    </row>
    <row r="31746" spans="1:19" x14ac:dyDescent="0.3">
      <c r="A31746" s="25"/>
      <c r="B31746"/>
      <c r="C31746"/>
      <c r="D31746"/>
      <c r="E31746"/>
      <c r="F31746"/>
      <c r="G31746"/>
      <c r="H31746" s="26"/>
      <c r="I31746" s="26"/>
      <c r="K31746"/>
      <c r="L31746"/>
      <c r="M31746"/>
      <c r="N31746"/>
      <c r="O31746"/>
      <c r="P31746"/>
      <c r="S31746"/>
    </row>
    <row r="31747" spans="1:19" x14ac:dyDescent="0.3">
      <c r="A31747" s="25"/>
      <c r="B31747"/>
      <c r="C31747"/>
      <c r="D31747"/>
      <c r="E31747"/>
      <c r="F31747"/>
      <c r="G31747"/>
      <c r="H31747" s="26"/>
      <c r="I31747" s="26"/>
      <c r="K31747"/>
      <c r="L31747"/>
      <c r="M31747"/>
      <c r="N31747"/>
      <c r="O31747"/>
      <c r="P31747"/>
      <c r="S31747"/>
    </row>
    <row r="31748" spans="1:19" x14ac:dyDescent="0.3">
      <c r="A31748" s="25"/>
      <c r="B31748"/>
      <c r="C31748"/>
      <c r="D31748"/>
      <c r="E31748"/>
      <c r="F31748"/>
      <c r="G31748"/>
      <c r="H31748" s="26"/>
      <c r="I31748" s="26"/>
      <c r="K31748"/>
      <c r="L31748"/>
      <c r="M31748"/>
      <c r="N31748"/>
      <c r="O31748"/>
      <c r="P31748"/>
      <c r="S31748"/>
    </row>
    <row r="31749" spans="1:19" x14ac:dyDescent="0.3">
      <c r="A31749" s="25"/>
      <c r="B31749"/>
      <c r="C31749"/>
      <c r="D31749"/>
      <c r="E31749"/>
      <c r="F31749"/>
      <c r="G31749"/>
      <c r="H31749" s="26"/>
      <c r="I31749" s="26"/>
      <c r="K31749"/>
      <c r="L31749"/>
      <c r="M31749"/>
      <c r="N31749"/>
      <c r="O31749"/>
      <c r="P31749"/>
      <c r="S31749"/>
    </row>
    <row r="31750" spans="1:19" x14ac:dyDescent="0.3">
      <c r="A31750" s="25"/>
      <c r="B31750"/>
      <c r="C31750"/>
      <c r="D31750"/>
      <c r="E31750"/>
      <c r="F31750"/>
      <c r="G31750"/>
      <c r="H31750" s="26"/>
      <c r="I31750" s="26"/>
      <c r="K31750"/>
      <c r="L31750"/>
      <c r="M31750"/>
      <c r="N31750"/>
      <c r="O31750"/>
      <c r="P31750"/>
      <c r="S31750"/>
    </row>
    <row r="31751" spans="1:19" x14ac:dyDescent="0.3">
      <c r="A31751" s="25"/>
      <c r="B31751"/>
      <c r="C31751"/>
      <c r="D31751"/>
      <c r="E31751"/>
      <c r="F31751"/>
      <c r="G31751"/>
      <c r="H31751" s="26"/>
      <c r="I31751" s="26"/>
      <c r="K31751"/>
      <c r="L31751"/>
      <c r="M31751"/>
      <c r="N31751"/>
      <c r="O31751"/>
      <c r="P31751"/>
      <c r="S31751"/>
    </row>
    <row r="31752" spans="1:19" x14ac:dyDescent="0.3">
      <c r="A31752" s="25"/>
      <c r="B31752"/>
      <c r="C31752"/>
      <c r="D31752"/>
      <c r="E31752"/>
      <c r="F31752"/>
      <c r="G31752"/>
      <c r="H31752" s="26"/>
      <c r="I31752" s="26"/>
      <c r="K31752"/>
      <c r="L31752"/>
      <c r="M31752"/>
      <c r="N31752"/>
      <c r="O31752"/>
      <c r="P31752"/>
      <c r="S31752"/>
    </row>
    <row r="31753" spans="1:19" x14ac:dyDescent="0.3">
      <c r="A31753" s="25"/>
      <c r="B31753"/>
      <c r="C31753"/>
      <c r="D31753"/>
      <c r="E31753"/>
      <c r="F31753"/>
      <c r="G31753"/>
      <c r="H31753" s="26"/>
      <c r="I31753" s="26"/>
      <c r="K31753"/>
      <c r="L31753"/>
      <c r="M31753"/>
      <c r="N31753"/>
      <c r="O31753"/>
      <c r="P31753"/>
      <c r="S31753"/>
    </row>
    <row r="31754" spans="1:19" x14ac:dyDescent="0.3">
      <c r="A31754" s="25"/>
      <c r="B31754"/>
      <c r="C31754"/>
      <c r="D31754"/>
      <c r="E31754"/>
      <c r="F31754"/>
      <c r="G31754"/>
      <c r="H31754" s="26"/>
      <c r="I31754" s="26"/>
      <c r="K31754"/>
      <c r="L31754"/>
      <c r="M31754"/>
      <c r="N31754"/>
      <c r="O31754"/>
      <c r="P31754"/>
      <c r="S31754"/>
    </row>
    <row r="31755" spans="1:19" x14ac:dyDescent="0.3">
      <c r="A31755" s="25"/>
      <c r="B31755"/>
      <c r="C31755"/>
      <c r="D31755"/>
      <c r="E31755"/>
      <c r="F31755"/>
      <c r="G31755"/>
      <c r="H31755" s="26"/>
      <c r="I31755" s="26"/>
      <c r="K31755"/>
      <c r="L31755"/>
      <c r="M31755"/>
      <c r="N31755"/>
      <c r="O31755"/>
      <c r="P31755"/>
      <c r="S31755"/>
    </row>
    <row r="31756" spans="1:19" x14ac:dyDescent="0.3">
      <c r="A31756" s="25"/>
      <c r="B31756"/>
      <c r="C31756"/>
      <c r="D31756"/>
      <c r="E31756"/>
      <c r="F31756"/>
      <c r="G31756"/>
      <c r="H31756" s="26"/>
      <c r="I31756" s="26"/>
      <c r="K31756"/>
      <c r="L31756"/>
      <c r="M31756"/>
      <c r="N31756"/>
      <c r="O31756"/>
      <c r="P31756"/>
      <c r="S31756"/>
    </row>
    <row r="31757" spans="1:19" x14ac:dyDescent="0.3">
      <c r="A31757" s="25"/>
      <c r="B31757"/>
      <c r="C31757"/>
      <c r="D31757"/>
      <c r="E31757"/>
      <c r="F31757"/>
      <c r="G31757"/>
      <c r="H31757" s="26"/>
      <c r="I31757" s="26"/>
      <c r="K31757"/>
      <c r="L31757"/>
      <c r="M31757"/>
      <c r="N31757"/>
      <c r="O31757"/>
      <c r="P31757"/>
      <c r="S31757"/>
    </row>
    <row r="31758" spans="1:19" x14ac:dyDescent="0.3">
      <c r="A31758" s="25"/>
      <c r="B31758"/>
      <c r="C31758"/>
      <c r="D31758"/>
      <c r="E31758"/>
      <c r="F31758"/>
      <c r="G31758"/>
      <c r="H31758" s="26"/>
      <c r="I31758" s="26"/>
      <c r="K31758"/>
      <c r="L31758"/>
      <c r="M31758"/>
      <c r="N31758"/>
      <c r="O31758"/>
      <c r="P31758"/>
      <c r="S31758"/>
    </row>
    <row r="31759" spans="1:19" x14ac:dyDescent="0.3">
      <c r="A31759" s="25"/>
      <c r="B31759"/>
      <c r="C31759"/>
      <c r="D31759"/>
      <c r="E31759"/>
      <c r="F31759"/>
      <c r="G31759"/>
      <c r="H31759" s="26"/>
      <c r="I31759" s="26"/>
      <c r="K31759"/>
      <c r="L31759"/>
      <c r="M31759"/>
      <c r="N31759"/>
      <c r="O31759"/>
      <c r="P31759"/>
      <c r="S31759"/>
    </row>
    <row r="31760" spans="1:19" x14ac:dyDescent="0.3">
      <c r="A31760" s="25"/>
      <c r="B31760"/>
      <c r="C31760"/>
      <c r="D31760"/>
      <c r="E31760"/>
      <c r="F31760"/>
      <c r="G31760"/>
      <c r="H31760" s="26"/>
      <c r="I31760" s="26"/>
      <c r="K31760"/>
      <c r="L31760"/>
      <c r="M31760"/>
      <c r="N31760"/>
      <c r="O31760"/>
      <c r="P31760"/>
      <c r="S31760"/>
    </row>
    <row r="31761" spans="1:19" x14ac:dyDescent="0.3">
      <c r="A31761" s="25"/>
      <c r="B31761"/>
      <c r="C31761"/>
      <c r="D31761"/>
      <c r="E31761"/>
      <c r="F31761"/>
      <c r="G31761"/>
      <c r="H31761" s="26"/>
      <c r="I31761" s="26"/>
      <c r="K31761"/>
      <c r="L31761"/>
      <c r="M31761"/>
      <c r="N31761"/>
      <c r="O31761"/>
      <c r="P31761"/>
      <c r="S31761"/>
    </row>
    <row r="31762" spans="1:19" x14ac:dyDescent="0.3">
      <c r="A31762" s="25"/>
      <c r="B31762"/>
      <c r="C31762"/>
      <c r="D31762"/>
      <c r="E31762"/>
      <c r="F31762"/>
      <c r="G31762"/>
      <c r="H31762" s="26"/>
      <c r="I31762" s="26"/>
      <c r="K31762"/>
      <c r="L31762"/>
      <c r="M31762"/>
      <c r="N31762"/>
      <c r="O31762"/>
      <c r="P31762"/>
      <c r="S31762"/>
    </row>
    <row r="31763" spans="1:19" x14ac:dyDescent="0.3">
      <c r="A31763" s="25"/>
      <c r="B31763"/>
      <c r="C31763"/>
      <c r="D31763"/>
      <c r="E31763"/>
      <c r="F31763"/>
      <c r="G31763"/>
      <c r="H31763" s="26"/>
      <c r="I31763" s="26"/>
      <c r="K31763"/>
      <c r="L31763"/>
      <c r="M31763"/>
      <c r="N31763"/>
      <c r="O31763"/>
      <c r="P31763"/>
      <c r="S31763"/>
    </row>
    <row r="31764" spans="1:19" x14ac:dyDescent="0.3">
      <c r="A31764" s="25"/>
      <c r="B31764"/>
      <c r="C31764"/>
      <c r="D31764"/>
      <c r="E31764"/>
      <c r="F31764"/>
      <c r="G31764"/>
      <c r="H31764" s="26"/>
      <c r="I31764" s="26"/>
      <c r="K31764"/>
      <c r="L31764"/>
      <c r="M31764"/>
      <c r="N31764"/>
      <c r="O31764"/>
      <c r="P31764"/>
      <c r="S31764"/>
    </row>
    <row r="31765" spans="1:19" x14ac:dyDescent="0.3">
      <c r="A31765" s="25"/>
      <c r="B31765"/>
      <c r="C31765"/>
      <c r="D31765"/>
      <c r="E31765"/>
      <c r="F31765"/>
      <c r="G31765"/>
      <c r="H31765" s="26"/>
      <c r="I31765" s="26"/>
      <c r="K31765"/>
      <c r="L31765"/>
      <c r="M31765"/>
      <c r="N31765"/>
      <c r="O31765"/>
      <c r="P31765"/>
      <c r="S31765"/>
    </row>
    <row r="31766" spans="1:19" x14ac:dyDescent="0.3">
      <c r="A31766" s="25"/>
      <c r="B31766"/>
      <c r="C31766"/>
      <c r="D31766"/>
      <c r="E31766"/>
      <c r="F31766"/>
      <c r="G31766"/>
      <c r="H31766" s="26"/>
      <c r="I31766" s="26"/>
      <c r="K31766"/>
      <c r="L31766"/>
      <c r="M31766"/>
      <c r="N31766"/>
      <c r="O31766"/>
      <c r="P31766"/>
      <c r="S31766"/>
    </row>
    <row r="31767" spans="1:19" x14ac:dyDescent="0.3">
      <c r="A31767" s="25"/>
      <c r="B31767"/>
      <c r="C31767"/>
      <c r="D31767"/>
      <c r="E31767"/>
      <c r="F31767"/>
      <c r="G31767"/>
      <c r="H31767" s="26"/>
      <c r="I31767" s="26"/>
      <c r="K31767"/>
      <c r="L31767"/>
      <c r="M31767"/>
      <c r="N31767"/>
      <c r="O31767"/>
      <c r="P31767"/>
      <c r="S31767"/>
    </row>
    <row r="31768" spans="1:19" x14ac:dyDescent="0.3">
      <c r="A31768" s="25"/>
      <c r="B31768"/>
      <c r="C31768"/>
      <c r="D31768"/>
      <c r="E31768"/>
      <c r="F31768"/>
      <c r="G31768"/>
      <c r="H31768" s="26"/>
      <c r="I31768" s="26"/>
      <c r="K31768"/>
      <c r="L31768"/>
      <c r="M31768"/>
      <c r="N31768"/>
      <c r="O31768"/>
      <c r="P31768"/>
      <c r="S31768"/>
    </row>
    <row r="31769" spans="1:19" x14ac:dyDescent="0.3">
      <c r="A31769" s="25"/>
      <c r="B31769"/>
      <c r="C31769"/>
      <c r="D31769"/>
      <c r="E31769"/>
      <c r="F31769"/>
      <c r="G31769"/>
      <c r="H31769" s="26"/>
      <c r="I31769" s="26"/>
      <c r="K31769"/>
      <c r="L31769"/>
      <c r="M31769"/>
      <c r="N31769"/>
      <c r="O31769"/>
      <c r="P31769"/>
      <c r="S31769"/>
    </row>
    <row r="31770" spans="1:19" x14ac:dyDescent="0.3">
      <c r="A31770" s="25"/>
      <c r="B31770"/>
      <c r="C31770"/>
      <c r="D31770"/>
      <c r="E31770"/>
      <c r="F31770"/>
      <c r="G31770"/>
      <c r="H31770" s="26"/>
      <c r="I31770" s="26"/>
      <c r="K31770"/>
      <c r="L31770"/>
      <c r="M31770"/>
      <c r="N31770"/>
      <c r="O31770"/>
      <c r="P31770"/>
      <c r="S31770"/>
    </row>
    <row r="31771" spans="1:19" x14ac:dyDescent="0.3">
      <c r="A31771" s="25"/>
      <c r="B31771"/>
      <c r="C31771"/>
      <c r="D31771"/>
      <c r="E31771"/>
      <c r="F31771"/>
      <c r="G31771"/>
      <c r="H31771" s="26"/>
      <c r="I31771" s="26"/>
      <c r="K31771"/>
      <c r="L31771"/>
      <c r="M31771"/>
      <c r="N31771"/>
      <c r="O31771"/>
      <c r="P31771"/>
      <c r="S31771"/>
    </row>
    <row r="31772" spans="1:19" x14ac:dyDescent="0.3">
      <c r="A31772" s="25"/>
      <c r="B31772"/>
      <c r="C31772"/>
      <c r="D31772"/>
      <c r="E31772"/>
      <c r="F31772"/>
      <c r="G31772"/>
      <c r="H31772" s="26"/>
      <c r="I31772" s="26"/>
      <c r="K31772"/>
      <c r="L31772"/>
      <c r="M31772"/>
      <c r="N31772"/>
      <c r="O31772"/>
      <c r="P31772"/>
      <c r="S31772"/>
    </row>
    <row r="31773" spans="1:19" x14ac:dyDescent="0.3">
      <c r="A31773" s="25"/>
      <c r="B31773"/>
      <c r="C31773"/>
      <c r="D31773"/>
      <c r="E31773"/>
      <c r="F31773"/>
      <c r="G31773"/>
      <c r="H31773" s="26"/>
      <c r="I31773" s="26"/>
      <c r="K31773"/>
      <c r="L31773"/>
      <c r="M31773"/>
      <c r="N31773"/>
      <c r="O31773"/>
      <c r="P31773"/>
      <c r="S31773"/>
    </row>
    <row r="31774" spans="1:19" x14ac:dyDescent="0.3">
      <c r="A31774" s="25"/>
      <c r="B31774"/>
      <c r="C31774"/>
      <c r="D31774"/>
      <c r="E31774"/>
      <c r="F31774"/>
      <c r="G31774"/>
      <c r="H31774" s="26"/>
      <c r="I31774" s="26"/>
      <c r="K31774"/>
      <c r="L31774"/>
      <c r="M31774"/>
      <c r="N31774"/>
      <c r="O31774"/>
      <c r="P31774"/>
      <c r="S31774"/>
    </row>
    <row r="31775" spans="1:19" x14ac:dyDescent="0.3">
      <c r="A31775" s="25"/>
      <c r="B31775"/>
      <c r="C31775"/>
      <c r="D31775"/>
      <c r="E31775"/>
      <c r="F31775"/>
      <c r="G31775"/>
      <c r="H31775" s="26"/>
      <c r="I31775" s="26"/>
      <c r="K31775"/>
      <c r="L31775"/>
      <c r="M31775"/>
      <c r="N31775"/>
      <c r="O31775"/>
      <c r="P31775"/>
      <c r="S31775"/>
    </row>
    <row r="31776" spans="1:19" x14ac:dyDescent="0.3">
      <c r="A31776" s="25"/>
      <c r="B31776"/>
      <c r="C31776"/>
      <c r="D31776"/>
      <c r="E31776"/>
      <c r="F31776"/>
      <c r="G31776"/>
      <c r="H31776" s="26"/>
      <c r="I31776" s="26"/>
      <c r="K31776"/>
      <c r="L31776"/>
      <c r="M31776"/>
      <c r="N31776"/>
      <c r="O31776"/>
      <c r="P31776"/>
      <c r="S31776"/>
    </row>
    <row r="31777" spans="1:19" x14ac:dyDescent="0.3">
      <c r="A31777" s="25"/>
      <c r="B31777"/>
      <c r="C31777"/>
      <c r="D31777"/>
      <c r="E31777"/>
      <c r="F31777"/>
      <c r="G31777"/>
      <c r="H31777" s="26"/>
      <c r="I31777" s="26"/>
      <c r="K31777"/>
      <c r="L31777"/>
      <c r="M31777"/>
      <c r="N31777"/>
      <c r="O31777"/>
      <c r="P31777"/>
      <c r="S31777"/>
    </row>
    <row r="31778" spans="1:19" x14ac:dyDescent="0.3">
      <c r="A31778" s="25"/>
      <c r="B31778"/>
      <c r="C31778"/>
      <c r="D31778"/>
      <c r="E31778"/>
      <c r="F31778"/>
      <c r="G31778"/>
      <c r="H31778" s="26"/>
      <c r="I31778" s="26"/>
      <c r="K31778"/>
      <c r="L31778"/>
      <c r="M31778"/>
      <c r="N31778"/>
      <c r="O31778"/>
      <c r="P31778"/>
      <c r="S31778"/>
    </row>
    <row r="31779" spans="1:19" x14ac:dyDescent="0.3">
      <c r="A31779" s="25"/>
      <c r="B31779"/>
      <c r="C31779"/>
      <c r="D31779"/>
      <c r="E31779"/>
      <c r="F31779"/>
      <c r="G31779"/>
      <c r="H31779" s="26"/>
      <c r="I31779" s="26"/>
      <c r="K31779"/>
      <c r="L31779"/>
      <c r="M31779"/>
      <c r="N31779"/>
      <c r="O31779"/>
      <c r="P31779"/>
      <c r="S31779"/>
    </row>
    <row r="31780" spans="1:19" x14ac:dyDescent="0.3">
      <c r="A31780" s="25"/>
      <c r="B31780"/>
      <c r="C31780"/>
      <c r="D31780"/>
      <c r="E31780"/>
      <c r="F31780"/>
      <c r="G31780"/>
      <c r="H31780" s="26"/>
      <c r="I31780" s="26"/>
      <c r="K31780"/>
      <c r="L31780"/>
      <c r="M31780"/>
      <c r="N31780"/>
      <c r="O31780"/>
      <c r="P31780"/>
      <c r="S31780"/>
    </row>
    <row r="31781" spans="1:19" x14ac:dyDescent="0.3">
      <c r="A31781" s="25"/>
      <c r="B31781"/>
      <c r="C31781"/>
      <c r="D31781"/>
      <c r="E31781"/>
      <c r="F31781"/>
      <c r="G31781"/>
      <c r="H31781" s="14"/>
      <c r="I31781" s="14"/>
      <c r="K31781"/>
      <c r="L31781"/>
      <c r="M31781"/>
      <c r="N31781"/>
      <c r="O31781"/>
      <c r="P31781"/>
      <c r="S31781"/>
    </row>
    <row r="31782" spans="1:19" x14ac:dyDescent="0.3">
      <c r="A31782" s="25"/>
      <c r="B31782"/>
      <c r="C31782"/>
      <c r="D31782"/>
      <c r="E31782"/>
      <c r="F31782"/>
      <c r="G31782"/>
      <c r="H31782" s="14"/>
      <c r="I31782" s="14"/>
      <c r="K31782"/>
      <c r="L31782"/>
      <c r="M31782"/>
      <c r="N31782"/>
      <c r="O31782"/>
      <c r="P31782"/>
      <c r="S31782"/>
    </row>
    <row r="31783" spans="1:19" x14ac:dyDescent="0.3">
      <c r="A31783" s="25"/>
      <c r="B31783"/>
      <c r="C31783"/>
      <c r="D31783"/>
      <c r="E31783"/>
      <c r="F31783"/>
      <c r="G31783"/>
      <c r="H31783" s="14"/>
      <c r="I31783" s="14"/>
      <c r="K31783"/>
      <c r="L31783"/>
      <c r="M31783"/>
      <c r="N31783"/>
      <c r="O31783"/>
      <c r="P31783"/>
      <c r="S31783"/>
    </row>
    <row r="31784" spans="1:19" x14ac:dyDescent="0.3">
      <c r="A31784" s="25"/>
      <c r="B31784"/>
      <c r="C31784"/>
      <c r="D31784"/>
      <c r="E31784"/>
      <c r="F31784"/>
      <c r="G31784"/>
      <c r="H31784" s="26"/>
      <c r="I31784" s="26"/>
      <c r="K31784"/>
      <c r="L31784"/>
      <c r="M31784"/>
      <c r="N31784"/>
      <c r="O31784"/>
      <c r="P31784"/>
      <c r="S31784"/>
    </row>
    <row r="31785" spans="1:19" x14ac:dyDescent="0.3">
      <c r="A31785" s="25"/>
      <c r="B31785"/>
      <c r="C31785"/>
      <c r="D31785"/>
      <c r="E31785"/>
      <c r="F31785"/>
      <c r="G31785"/>
      <c r="H31785" s="26"/>
      <c r="I31785" s="26"/>
      <c r="K31785"/>
      <c r="L31785"/>
      <c r="M31785"/>
      <c r="N31785"/>
      <c r="O31785"/>
      <c r="P31785"/>
      <c r="S31785"/>
    </row>
    <row r="31786" spans="1:19" x14ac:dyDescent="0.3">
      <c r="A31786" s="25"/>
      <c r="B31786"/>
      <c r="C31786"/>
      <c r="D31786"/>
      <c r="E31786"/>
      <c r="F31786"/>
      <c r="G31786"/>
      <c r="H31786" s="26"/>
      <c r="I31786" s="26"/>
      <c r="K31786"/>
      <c r="L31786"/>
      <c r="M31786"/>
      <c r="N31786"/>
      <c r="O31786"/>
      <c r="P31786"/>
      <c r="S31786"/>
    </row>
    <row r="31787" spans="1:19" x14ac:dyDescent="0.3">
      <c r="A31787" s="25"/>
      <c r="B31787"/>
      <c r="C31787"/>
      <c r="D31787"/>
      <c r="E31787"/>
      <c r="F31787"/>
      <c r="G31787"/>
      <c r="H31787" s="26"/>
      <c r="I31787" s="26"/>
      <c r="K31787"/>
      <c r="L31787"/>
      <c r="M31787"/>
      <c r="N31787"/>
      <c r="O31787"/>
      <c r="P31787"/>
      <c r="S31787"/>
    </row>
    <row r="31788" spans="1:19" x14ac:dyDescent="0.3">
      <c r="A31788" s="25"/>
      <c r="B31788"/>
      <c r="C31788"/>
      <c r="D31788"/>
      <c r="E31788"/>
      <c r="F31788"/>
      <c r="G31788"/>
      <c r="H31788" s="26"/>
      <c r="I31788" s="26"/>
      <c r="K31788"/>
      <c r="L31788"/>
      <c r="M31788"/>
      <c r="N31788"/>
      <c r="O31788"/>
      <c r="P31788"/>
      <c r="S31788"/>
    </row>
    <row r="31789" spans="1:19" x14ac:dyDescent="0.3">
      <c r="A31789" s="25"/>
      <c r="B31789"/>
      <c r="C31789"/>
      <c r="D31789"/>
      <c r="E31789"/>
      <c r="F31789"/>
      <c r="G31789"/>
      <c r="H31789" s="26"/>
      <c r="I31789" s="26"/>
      <c r="K31789"/>
      <c r="L31789"/>
      <c r="M31789"/>
      <c r="N31789"/>
      <c r="O31789"/>
      <c r="P31789"/>
      <c r="S31789"/>
    </row>
    <row r="31790" spans="1:19" x14ac:dyDescent="0.3">
      <c r="A31790" s="25"/>
      <c r="B31790"/>
      <c r="C31790"/>
      <c r="D31790"/>
      <c r="E31790"/>
      <c r="F31790"/>
      <c r="G31790"/>
      <c r="H31790" s="26"/>
      <c r="I31790" s="26"/>
      <c r="K31790"/>
      <c r="L31790"/>
      <c r="M31790"/>
      <c r="N31790"/>
      <c r="O31790"/>
      <c r="P31790"/>
      <c r="S31790"/>
    </row>
    <row r="31791" spans="1:19" x14ac:dyDescent="0.3">
      <c r="A31791" s="25"/>
      <c r="B31791"/>
      <c r="C31791"/>
      <c r="D31791"/>
      <c r="E31791"/>
      <c r="F31791"/>
      <c r="G31791"/>
      <c r="H31791" s="26"/>
      <c r="I31791" s="26"/>
      <c r="K31791"/>
      <c r="L31791"/>
      <c r="M31791"/>
      <c r="N31791"/>
      <c r="O31791"/>
      <c r="P31791"/>
      <c r="S31791"/>
    </row>
    <row r="31792" spans="1:19" x14ac:dyDescent="0.3">
      <c r="A31792" s="25"/>
      <c r="B31792"/>
      <c r="C31792"/>
      <c r="D31792"/>
      <c r="E31792"/>
      <c r="F31792"/>
      <c r="G31792"/>
      <c r="H31792" s="26"/>
      <c r="I31792" s="26"/>
      <c r="K31792"/>
      <c r="L31792"/>
      <c r="M31792"/>
      <c r="N31792"/>
      <c r="O31792"/>
      <c r="P31792"/>
      <c r="S31792"/>
    </row>
    <row r="31793" spans="1:19" x14ac:dyDescent="0.3">
      <c r="A31793" s="25"/>
      <c r="B31793"/>
      <c r="C31793"/>
      <c r="D31793"/>
      <c r="E31793"/>
      <c r="F31793"/>
      <c r="G31793"/>
      <c r="H31793" s="26"/>
      <c r="I31793" s="26"/>
      <c r="K31793"/>
      <c r="L31793"/>
      <c r="M31793"/>
      <c r="N31793"/>
      <c r="O31793"/>
      <c r="P31793"/>
      <c r="S31793"/>
    </row>
    <row r="31794" spans="1:19" x14ac:dyDescent="0.3">
      <c r="A31794" s="25"/>
      <c r="B31794"/>
      <c r="C31794"/>
      <c r="D31794"/>
      <c r="E31794"/>
      <c r="F31794"/>
      <c r="G31794"/>
      <c r="H31794" s="26"/>
      <c r="I31794" s="26"/>
      <c r="K31794"/>
      <c r="L31794"/>
      <c r="M31794"/>
      <c r="N31794"/>
      <c r="O31794"/>
      <c r="P31794"/>
      <c r="S31794"/>
    </row>
    <row r="31795" spans="1:19" x14ac:dyDescent="0.3">
      <c r="A31795" s="25"/>
      <c r="B31795"/>
      <c r="C31795"/>
      <c r="D31795"/>
      <c r="E31795"/>
      <c r="F31795"/>
      <c r="G31795"/>
      <c r="H31795" s="26"/>
      <c r="I31795" s="26"/>
      <c r="K31795"/>
      <c r="L31795"/>
      <c r="M31795"/>
      <c r="N31795"/>
      <c r="O31795"/>
      <c r="P31795"/>
      <c r="S31795"/>
    </row>
    <row r="31796" spans="1:19" x14ac:dyDescent="0.3">
      <c r="A31796" s="25"/>
      <c r="B31796"/>
      <c r="C31796"/>
      <c r="D31796"/>
      <c r="E31796"/>
      <c r="F31796"/>
      <c r="G31796"/>
      <c r="H31796" s="26"/>
      <c r="I31796" s="26"/>
      <c r="K31796"/>
      <c r="L31796"/>
      <c r="M31796"/>
      <c r="N31796"/>
      <c r="O31796"/>
      <c r="P31796"/>
      <c r="S31796"/>
    </row>
    <row r="31797" spans="1:19" x14ac:dyDescent="0.3">
      <c r="A31797" s="25"/>
      <c r="B31797"/>
      <c r="C31797"/>
      <c r="D31797"/>
      <c r="E31797"/>
      <c r="F31797"/>
      <c r="G31797"/>
      <c r="H31797" s="26"/>
      <c r="I31797" s="26"/>
      <c r="K31797"/>
      <c r="L31797"/>
      <c r="M31797"/>
      <c r="N31797"/>
      <c r="O31797"/>
      <c r="P31797"/>
      <c r="S31797"/>
    </row>
    <row r="31798" spans="1:19" x14ac:dyDescent="0.3">
      <c r="A31798" s="25"/>
      <c r="B31798"/>
      <c r="C31798"/>
      <c r="D31798"/>
      <c r="E31798"/>
      <c r="F31798"/>
      <c r="G31798"/>
      <c r="H31798" s="26"/>
      <c r="I31798" s="26"/>
      <c r="K31798"/>
      <c r="L31798"/>
      <c r="M31798"/>
      <c r="N31798"/>
      <c r="O31798"/>
      <c r="P31798"/>
      <c r="S31798"/>
    </row>
    <row r="31799" spans="1:19" x14ac:dyDescent="0.3">
      <c r="A31799" s="25"/>
      <c r="B31799"/>
      <c r="C31799"/>
      <c r="D31799"/>
      <c r="E31799"/>
      <c r="F31799"/>
      <c r="G31799"/>
      <c r="H31799" s="26"/>
      <c r="I31799" s="26"/>
      <c r="K31799"/>
      <c r="L31799"/>
      <c r="M31799"/>
      <c r="N31799"/>
      <c r="O31799"/>
      <c r="P31799"/>
      <c r="S31799"/>
    </row>
    <row r="31800" spans="1:19" x14ac:dyDescent="0.3">
      <c r="A31800" s="25"/>
      <c r="B31800"/>
      <c r="C31800"/>
      <c r="D31800"/>
      <c r="E31800"/>
      <c r="F31800"/>
      <c r="G31800"/>
      <c r="H31800" s="26"/>
      <c r="I31800" s="26"/>
      <c r="K31800"/>
      <c r="L31800"/>
      <c r="M31800"/>
      <c r="N31800"/>
      <c r="O31800"/>
      <c r="P31800"/>
      <c r="S31800"/>
    </row>
    <row r="31801" spans="1:19" x14ac:dyDescent="0.3">
      <c r="A31801" s="25"/>
      <c r="B31801"/>
      <c r="C31801"/>
      <c r="D31801"/>
      <c r="E31801"/>
      <c r="F31801"/>
      <c r="G31801"/>
      <c r="H31801" s="26"/>
      <c r="I31801" s="26"/>
      <c r="K31801"/>
      <c r="L31801"/>
      <c r="M31801"/>
      <c r="N31801"/>
      <c r="O31801"/>
      <c r="P31801"/>
      <c r="S31801"/>
    </row>
    <row r="31802" spans="1:19" x14ac:dyDescent="0.3">
      <c r="A31802" s="25"/>
      <c r="B31802"/>
      <c r="C31802"/>
      <c r="D31802"/>
      <c r="E31802"/>
      <c r="F31802"/>
      <c r="G31802"/>
      <c r="H31802" s="26"/>
      <c r="I31802" s="26"/>
      <c r="K31802"/>
      <c r="L31802"/>
      <c r="M31802"/>
      <c r="N31802"/>
      <c r="O31802"/>
      <c r="P31802"/>
      <c r="S31802"/>
    </row>
    <row r="31803" spans="1:19" x14ac:dyDescent="0.3">
      <c r="A31803" s="25"/>
      <c r="B31803"/>
      <c r="C31803"/>
      <c r="D31803"/>
      <c r="E31803"/>
      <c r="F31803"/>
      <c r="G31803"/>
      <c r="H31803" s="26"/>
      <c r="I31803" s="26"/>
      <c r="K31803"/>
      <c r="L31803"/>
      <c r="M31803"/>
      <c r="N31803"/>
      <c r="O31803"/>
      <c r="P31803"/>
      <c r="S31803"/>
    </row>
    <row r="31804" spans="1:19" x14ac:dyDescent="0.3">
      <c r="A31804" s="25"/>
      <c r="B31804"/>
      <c r="C31804"/>
      <c r="D31804"/>
      <c r="E31804"/>
      <c r="F31804"/>
      <c r="G31804"/>
      <c r="H31804" s="26"/>
      <c r="I31804" s="26"/>
      <c r="K31804"/>
      <c r="L31804"/>
      <c r="M31804"/>
      <c r="N31804"/>
      <c r="O31804"/>
      <c r="P31804"/>
      <c r="S31804"/>
    </row>
    <row r="31805" spans="1:19" x14ac:dyDescent="0.3">
      <c r="A31805" s="25"/>
      <c r="B31805"/>
      <c r="C31805"/>
      <c r="D31805"/>
      <c r="E31805"/>
      <c r="F31805"/>
      <c r="G31805"/>
      <c r="H31805" s="26"/>
      <c r="I31805" s="26"/>
      <c r="K31805"/>
      <c r="L31805"/>
      <c r="M31805"/>
      <c r="N31805"/>
      <c r="O31805"/>
      <c r="P31805"/>
      <c r="S31805"/>
    </row>
    <row r="31806" spans="1:19" x14ac:dyDescent="0.3">
      <c r="A31806" s="25"/>
      <c r="B31806"/>
      <c r="C31806"/>
      <c r="D31806"/>
      <c r="E31806"/>
      <c r="F31806"/>
      <c r="G31806"/>
      <c r="H31806" s="26"/>
      <c r="I31806" s="26"/>
      <c r="K31806"/>
      <c r="L31806"/>
      <c r="M31806"/>
      <c r="N31806"/>
      <c r="O31806"/>
      <c r="P31806"/>
      <c r="S31806"/>
    </row>
    <row r="31807" spans="1:19" x14ac:dyDescent="0.3">
      <c r="A31807" s="25"/>
      <c r="B31807"/>
      <c r="C31807"/>
      <c r="D31807"/>
      <c r="E31807"/>
      <c r="F31807"/>
      <c r="G31807"/>
      <c r="H31807" s="26"/>
      <c r="I31807" s="26"/>
      <c r="K31807"/>
      <c r="L31807"/>
      <c r="M31807"/>
      <c r="N31807"/>
      <c r="O31807"/>
      <c r="P31807"/>
      <c r="S31807"/>
    </row>
    <row r="31808" spans="1:19" x14ac:dyDescent="0.3">
      <c r="A31808" s="25"/>
      <c r="B31808"/>
      <c r="C31808"/>
      <c r="D31808"/>
      <c r="E31808"/>
      <c r="F31808"/>
      <c r="G31808"/>
      <c r="H31808" s="14"/>
      <c r="I31808" s="26"/>
      <c r="K31808"/>
      <c r="L31808"/>
      <c r="M31808"/>
      <c r="N31808"/>
      <c r="O31808"/>
      <c r="P31808"/>
      <c r="S31808"/>
    </row>
    <row r="31809" spans="1:19" x14ac:dyDescent="0.3">
      <c r="A31809" s="25"/>
      <c r="B31809"/>
      <c r="C31809"/>
      <c r="D31809"/>
      <c r="E31809"/>
      <c r="F31809"/>
      <c r="G31809"/>
      <c r="H31809" s="14"/>
      <c r="I31809" s="26"/>
      <c r="K31809"/>
      <c r="L31809"/>
      <c r="M31809"/>
      <c r="N31809"/>
      <c r="O31809"/>
      <c r="P31809"/>
      <c r="S31809"/>
    </row>
    <row r="31810" spans="1:19" x14ac:dyDescent="0.3">
      <c r="A31810" s="25"/>
      <c r="B31810"/>
      <c r="C31810"/>
      <c r="D31810"/>
      <c r="E31810"/>
      <c r="F31810"/>
      <c r="G31810"/>
      <c r="H31810" s="26"/>
      <c r="I31810" s="26"/>
      <c r="K31810"/>
      <c r="L31810"/>
      <c r="M31810"/>
      <c r="N31810"/>
      <c r="O31810"/>
      <c r="P31810"/>
      <c r="S31810"/>
    </row>
    <row r="31811" spans="1:19" x14ac:dyDescent="0.3">
      <c r="A31811" s="25"/>
      <c r="B31811"/>
      <c r="C31811"/>
      <c r="D31811"/>
      <c r="E31811"/>
      <c r="F31811"/>
      <c r="G31811"/>
      <c r="H31811" s="26"/>
      <c r="I31811" s="26"/>
      <c r="K31811"/>
      <c r="L31811"/>
      <c r="M31811"/>
      <c r="N31811"/>
      <c r="O31811"/>
      <c r="P31811"/>
      <c r="S31811"/>
    </row>
    <row r="31812" spans="1:19" x14ac:dyDescent="0.3">
      <c r="A31812" s="25"/>
      <c r="B31812"/>
      <c r="C31812"/>
      <c r="D31812"/>
      <c r="E31812"/>
      <c r="F31812"/>
      <c r="G31812"/>
      <c r="H31812" s="26"/>
      <c r="I31812" s="26"/>
      <c r="K31812"/>
      <c r="L31812"/>
      <c r="M31812"/>
      <c r="N31812"/>
      <c r="O31812"/>
      <c r="P31812"/>
      <c r="S31812"/>
    </row>
    <row r="31813" spans="1:19" x14ac:dyDescent="0.3">
      <c r="A31813" s="25"/>
      <c r="B31813"/>
      <c r="C31813"/>
      <c r="D31813"/>
      <c r="E31813"/>
      <c r="F31813"/>
      <c r="G31813"/>
      <c r="H31813" s="14"/>
      <c r="I31813" s="14"/>
      <c r="K31813"/>
      <c r="L31813"/>
      <c r="M31813"/>
      <c r="N31813"/>
      <c r="O31813"/>
      <c r="P31813"/>
      <c r="S31813"/>
    </row>
    <row r="31814" spans="1:19" x14ac:dyDescent="0.3">
      <c r="A31814" s="25"/>
      <c r="B31814"/>
      <c r="C31814"/>
      <c r="D31814"/>
      <c r="E31814"/>
      <c r="F31814"/>
      <c r="G31814"/>
      <c r="H31814" s="26"/>
      <c r="I31814" s="26"/>
      <c r="K31814"/>
      <c r="L31814"/>
      <c r="M31814"/>
      <c r="N31814"/>
      <c r="O31814"/>
      <c r="P31814"/>
      <c r="S31814"/>
    </row>
    <row r="31815" spans="1:19" x14ac:dyDescent="0.3">
      <c r="A31815" s="25"/>
      <c r="B31815"/>
      <c r="C31815"/>
      <c r="D31815"/>
      <c r="E31815"/>
      <c r="F31815"/>
      <c r="G31815"/>
      <c r="H31815" s="26"/>
      <c r="I31815" s="26"/>
      <c r="K31815"/>
      <c r="L31815"/>
      <c r="M31815"/>
      <c r="N31815"/>
      <c r="O31815"/>
      <c r="P31815"/>
      <c r="S31815"/>
    </row>
    <row r="31816" spans="1:19" x14ac:dyDescent="0.3">
      <c r="A31816" s="25"/>
      <c r="B31816"/>
      <c r="C31816"/>
      <c r="D31816"/>
      <c r="E31816"/>
      <c r="F31816"/>
      <c r="G31816"/>
      <c r="H31816" s="26"/>
      <c r="I31816" s="26"/>
      <c r="K31816"/>
      <c r="L31816"/>
      <c r="M31816"/>
      <c r="N31816"/>
      <c r="O31816"/>
      <c r="P31816"/>
      <c r="S31816"/>
    </row>
    <row r="31817" spans="1:19" x14ac:dyDescent="0.3">
      <c r="A31817" s="25"/>
      <c r="B31817"/>
      <c r="C31817"/>
      <c r="D31817"/>
      <c r="E31817"/>
      <c r="F31817"/>
      <c r="G31817"/>
      <c r="H31817" s="26"/>
      <c r="I31817" s="26"/>
      <c r="K31817"/>
      <c r="L31817"/>
      <c r="M31817"/>
      <c r="N31817"/>
      <c r="O31817"/>
      <c r="P31817"/>
      <c r="S31817"/>
    </row>
    <row r="31818" spans="1:19" x14ac:dyDescent="0.3">
      <c r="A31818" s="25"/>
      <c r="B31818"/>
      <c r="C31818"/>
      <c r="D31818"/>
      <c r="E31818"/>
      <c r="F31818"/>
      <c r="G31818"/>
      <c r="H31818" s="26"/>
      <c r="I31818" s="26"/>
      <c r="K31818"/>
      <c r="L31818"/>
      <c r="M31818"/>
      <c r="N31818"/>
      <c r="O31818"/>
      <c r="P31818"/>
      <c r="S31818"/>
    </row>
    <row r="31819" spans="1:19" x14ac:dyDescent="0.3">
      <c r="A31819" s="25"/>
      <c r="B31819"/>
      <c r="C31819"/>
      <c r="D31819"/>
      <c r="E31819"/>
      <c r="F31819"/>
      <c r="G31819"/>
      <c r="H31819" s="26"/>
      <c r="I31819" s="26"/>
      <c r="K31819"/>
      <c r="L31819"/>
      <c r="M31819"/>
      <c r="N31819"/>
      <c r="O31819"/>
      <c r="P31819"/>
      <c r="S31819"/>
    </row>
    <row r="31820" spans="1:19" x14ac:dyDescent="0.3">
      <c r="A31820" s="25"/>
      <c r="B31820"/>
      <c r="C31820"/>
      <c r="D31820"/>
      <c r="E31820"/>
      <c r="F31820"/>
      <c r="G31820"/>
      <c r="H31820" s="26"/>
      <c r="I31820" s="26"/>
      <c r="K31820"/>
      <c r="L31820"/>
      <c r="M31820"/>
      <c r="N31820"/>
      <c r="O31820"/>
      <c r="P31820"/>
      <c r="S31820"/>
    </row>
    <row r="31821" spans="1:19" x14ac:dyDescent="0.3">
      <c r="A31821" s="25"/>
      <c r="B31821"/>
      <c r="C31821"/>
      <c r="D31821"/>
      <c r="E31821"/>
      <c r="F31821"/>
      <c r="G31821"/>
      <c r="H31821" s="26"/>
      <c r="I31821" s="26"/>
      <c r="K31821"/>
      <c r="L31821"/>
      <c r="M31821"/>
      <c r="N31821"/>
      <c r="O31821"/>
      <c r="P31821"/>
      <c r="S31821"/>
    </row>
    <row r="31822" spans="1:19" x14ac:dyDescent="0.3">
      <c r="A31822" s="25"/>
      <c r="B31822"/>
      <c r="C31822"/>
      <c r="D31822"/>
      <c r="E31822"/>
      <c r="F31822"/>
      <c r="G31822"/>
      <c r="H31822" s="26"/>
      <c r="I31822" s="26"/>
      <c r="K31822"/>
      <c r="L31822"/>
      <c r="M31822"/>
      <c r="N31822"/>
      <c r="O31822"/>
      <c r="P31822"/>
      <c r="S31822"/>
    </row>
    <row r="31823" spans="1:19" x14ac:dyDescent="0.3">
      <c r="A31823" s="25"/>
      <c r="B31823"/>
      <c r="C31823"/>
      <c r="D31823"/>
      <c r="E31823"/>
      <c r="F31823"/>
      <c r="G31823"/>
      <c r="H31823" s="26"/>
      <c r="I31823" s="26"/>
      <c r="K31823"/>
      <c r="L31823"/>
      <c r="M31823"/>
      <c r="N31823"/>
      <c r="O31823"/>
      <c r="P31823"/>
      <c r="S31823"/>
    </row>
    <row r="31824" spans="1:19" x14ac:dyDescent="0.3">
      <c r="A31824" s="25"/>
      <c r="B31824"/>
      <c r="C31824"/>
      <c r="D31824"/>
      <c r="E31824"/>
      <c r="F31824"/>
      <c r="G31824"/>
      <c r="H31824" s="26"/>
      <c r="I31824" s="26"/>
      <c r="K31824"/>
      <c r="L31824"/>
      <c r="M31824"/>
      <c r="N31824"/>
      <c r="O31824"/>
      <c r="P31824"/>
      <c r="S31824"/>
    </row>
    <row r="31825" spans="1:19" x14ac:dyDescent="0.3">
      <c r="A31825" s="25"/>
      <c r="B31825"/>
      <c r="C31825"/>
      <c r="D31825"/>
      <c r="E31825"/>
      <c r="F31825"/>
      <c r="G31825"/>
      <c r="H31825" s="26"/>
      <c r="I31825" s="26"/>
      <c r="K31825"/>
      <c r="L31825"/>
      <c r="M31825"/>
      <c r="N31825"/>
      <c r="O31825"/>
      <c r="P31825"/>
      <c r="S31825"/>
    </row>
    <row r="31826" spans="1:19" x14ac:dyDescent="0.3">
      <c r="A31826" s="25"/>
      <c r="B31826"/>
      <c r="C31826"/>
      <c r="D31826"/>
      <c r="E31826"/>
      <c r="F31826"/>
      <c r="G31826"/>
      <c r="H31826" s="26"/>
      <c r="I31826" s="26"/>
      <c r="K31826"/>
      <c r="L31826"/>
      <c r="M31826"/>
      <c r="N31826"/>
      <c r="O31826"/>
      <c r="P31826"/>
      <c r="S31826"/>
    </row>
    <row r="31827" spans="1:19" x14ac:dyDescent="0.3">
      <c r="A31827" s="25"/>
      <c r="B31827"/>
      <c r="C31827"/>
      <c r="D31827"/>
      <c r="E31827"/>
      <c r="F31827"/>
      <c r="G31827"/>
      <c r="H31827" s="26"/>
      <c r="I31827" s="26"/>
      <c r="K31827"/>
      <c r="L31827"/>
      <c r="M31827"/>
      <c r="N31827"/>
      <c r="O31827"/>
      <c r="P31827"/>
      <c r="S31827"/>
    </row>
    <row r="31828" spans="1:19" x14ac:dyDescent="0.3">
      <c r="A31828" s="25"/>
      <c r="B31828"/>
      <c r="C31828"/>
      <c r="D31828"/>
      <c r="E31828"/>
      <c r="F31828"/>
      <c r="G31828"/>
      <c r="H31828" s="26"/>
      <c r="I31828" s="26"/>
      <c r="K31828"/>
      <c r="L31828"/>
      <c r="M31828"/>
      <c r="N31828"/>
      <c r="O31828"/>
      <c r="P31828"/>
      <c r="S31828"/>
    </row>
    <row r="31829" spans="1:19" x14ac:dyDescent="0.3">
      <c r="A31829" s="25"/>
      <c r="B31829"/>
      <c r="C31829"/>
      <c r="D31829"/>
      <c r="E31829"/>
      <c r="F31829"/>
      <c r="G31829"/>
      <c r="H31829" s="26"/>
      <c r="I31829" s="26"/>
      <c r="K31829"/>
      <c r="L31829"/>
      <c r="M31829"/>
      <c r="N31829"/>
      <c r="O31829"/>
      <c r="P31829"/>
      <c r="S31829"/>
    </row>
    <row r="31830" spans="1:19" x14ac:dyDescent="0.3">
      <c r="A31830" s="25"/>
      <c r="B31830"/>
      <c r="C31830"/>
      <c r="D31830"/>
      <c r="E31830"/>
      <c r="F31830"/>
      <c r="G31830"/>
      <c r="H31830" s="26"/>
      <c r="I31830" s="26"/>
      <c r="K31830"/>
      <c r="L31830"/>
      <c r="M31830"/>
      <c r="N31830"/>
      <c r="O31830"/>
      <c r="P31830"/>
      <c r="S31830"/>
    </row>
    <row r="31831" spans="1:19" x14ac:dyDescent="0.3">
      <c r="A31831" s="25"/>
      <c r="B31831"/>
      <c r="C31831"/>
      <c r="D31831"/>
      <c r="E31831"/>
      <c r="F31831"/>
      <c r="G31831"/>
      <c r="H31831" s="26"/>
      <c r="I31831" s="26"/>
      <c r="K31831"/>
      <c r="L31831"/>
      <c r="M31831"/>
      <c r="N31831"/>
      <c r="O31831"/>
      <c r="P31831"/>
      <c r="S31831"/>
    </row>
    <row r="31832" spans="1:19" x14ac:dyDescent="0.3">
      <c r="A31832" s="25"/>
      <c r="B31832"/>
      <c r="C31832"/>
      <c r="D31832"/>
      <c r="E31832"/>
      <c r="F31832"/>
      <c r="G31832"/>
      <c r="H31832" s="26"/>
      <c r="I31832" s="26"/>
      <c r="K31832"/>
      <c r="L31832"/>
      <c r="M31832"/>
      <c r="N31832"/>
      <c r="O31832"/>
      <c r="P31832"/>
      <c r="S31832"/>
    </row>
    <row r="31833" spans="1:19" x14ac:dyDescent="0.3">
      <c r="A31833" s="25"/>
      <c r="B31833"/>
      <c r="C31833"/>
      <c r="D31833"/>
      <c r="E31833"/>
      <c r="F31833"/>
      <c r="G31833"/>
      <c r="H31833" s="26"/>
      <c r="I31833" s="26"/>
      <c r="K31833"/>
      <c r="L31833"/>
      <c r="M31833"/>
      <c r="N31833"/>
      <c r="O31833"/>
      <c r="P31833"/>
      <c r="S31833"/>
    </row>
    <row r="31834" spans="1:19" x14ac:dyDescent="0.3">
      <c r="A31834" s="25"/>
      <c r="B31834"/>
      <c r="C31834"/>
      <c r="D31834"/>
      <c r="E31834"/>
      <c r="F31834"/>
      <c r="G31834"/>
      <c r="H31834" s="26"/>
      <c r="I31834" s="26"/>
      <c r="K31834"/>
      <c r="L31834"/>
      <c r="M31834"/>
      <c r="N31834"/>
      <c r="O31834"/>
      <c r="P31834"/>
      <c r="S31834"/>
    </row>
    <row r="31835" spans="1:19" x14ac:dyDescent="0.3">
      <c r="A31835" s="25"/>
      <c r="B31835"/>
      <c r="C31835"/>
      <c r="D31835"/>
      <c r="E31835"/>
      <c r="F31835"/>
      <c r="G31835"/>
      <c r="H31835" s="26"/>
      <c r="I31835" s="26"/>
      <c r="K31835"/>
      <c r="L31835"/>
      <c r="M31835"/>
      <c r="N31835"/>
      <c r="O31835"/>
      <c r="P31835"/>
      <c r="S31835"/>
    </row>
    <row r="31836" spans="1:19" x14ac:dyDescent="0.3">
      <c r="A31836" s="25"/>
      <c r="B31836"/>
      <c r="C31836"/>
      <c r="D31836"/>
      <c r="E31836"/>
      <c r="F31836"/>
      <c r="G31836"/>
      <c r="H31836" s="26"/>
      <c r="I31836" s="26"/>
      <c r="K31836"/>
      <c r="L31836"/>
      <c r="M31836"/>
      <c r="N31836"/>
      <c r="O31836"/>
      <c r="P31836"/>
      <c r="S31836"/>
    </row>
    <row r="31837" spans="1:19" x14ac:dyDescent="0.3">
      <c r="A31837" s="25"/>
      <c r="B31837"/>
      <c r="C31837"/>
      <c r="D31837"/>
      <c r="E31837"/>
      <c r="F31837"/>
      <c r="G31837"/>
      <c r="H31837" s="26"/>
      <c r="I31837" s="26"/>
      <c r="K31837"/>
      <c r="L31837"/>
      <c r="M31837"/>
      <c r="N31837"/>
      <c r="O31837"/>
      <c r="P31837"/>
      <c r="S31837"/>
    </row>
    <row r="31838" spans="1:19" x14ac:dyDescent="0.3">
      <c r="A31838" s="25"/>
      <c r="B31838"/>
      <c r="C31838"/>
      <c r="D31838"/>
      <c r="E31838"/>
      <c r="F31838"/>
      <c r="G31838"/>
      <c r="H31838" s="26"/>
      <c r="I31838" s="26"/>
      <c r="K31838"/>
      <c r="L31838"/>
      <c r="M31838"/>
      <c r="N31838"/>
      <c r="O31838"/>
      <c r="P31838"/>
      <c r="S31838"/>
    </row>
    <row r="31839" spans="1:19" x14ac:dyDescent="0.3">
      <c r="A31839" s="25"/>
      <c r="B31839"/>
      <c r="C31839"/>
      <c r="D31839"/>
      <c r="E31839"/>
      <c r="F31839"/>
      <c r="G31839"/>
      <c r="H31839" s="26"/>
      <c r="I31839" s="26"/>
      <c r="K31839"/>
      <c r="L31839"/>
      <c r="M31839"/>
      <c r="N31839"/>
      <c r="O31839"/>
      <c r="P31839"/>
      <c r="S31839"/>
    </row>
    <row r="31840" spans="1:19" x14ac:dyDescent="0.3">
      <c r="A31840" s="25"/>
      <c r="B31840"/>
      <c r="C31840"/>
      <c r="D31840"/>
      <c r="E31840"/>
      <c r="F31840"/>
      <c r="G31840"/>
      <c r="H31840" s="26"/>
      <c r="I31840" s="26"/>
      <c r="K31840"/>
      <c r="L31840"/>
      <c r="M31840"/>
      <c r="N31840"/>
      <c r="O31840"/>
      <c r="P31840"/>
      <c r="S31840"/>
    </row>
    <row r="31841" spans="1:19" x14ac:dyDescent="0.3">
      <c r="A31841" s="25"/>
      <c r="B31841"/>
      <c r="C31841"/>
      <c r="D31841"/>
      <c r="E31841"/>
      <c r="F31841"/>
      <c r="G31841"/>
      <c r="H31841" s="26"/>
      <c r="I31841" s="26"/>
      <c r="K31841"/>
      <c r="L31841"/>
      <c r="M31841"/>
      <c r="N31841"/>
      <c r="O31841"/>
      <c r="P31841"/>
      <c r="S31841"/>
    </row>
    <row r="31842" spans="1:19" x14ac:dyDescent="0.3">
      <c r="A31842" s="25"/>
      <c r="B31842"/>
      <c r="C31842"/>
      <c r="D31842"/>
      <c r="E31842"/>
      <c r="F31842"/>
      <c r="G31842"/>
      <c r="H31842" s="26"/>
      <c r="I31842" s="26"/>
      <c r="K31842"/>
      <c r="L31842"/>
      <c r="M31842"/>
      <c r="N31842"/>
      <c r="O31842"/>
      <c r="P31842"/>
      <c r="S31842"/>
    </row>
    <row r="31843" spans="1:19" x14ac:dyDescent="0.3">
      <c r="A31843" s="25"/>
      <c r="B31843"/>
      <c r="C31843"/>
      <c r="D31843"/>
      <c r="E31843"/>
      <c r="F31843"/>
      <c r="G31843"/>
      <c r="H31843" s="26"/>
      <c r="I31843" s="26"/>
      <c r="K31843"/>
      <c r="L31843"/>
      <c r="M31843"/>
      <c r="N31843"/>
      <c r="O31843"/>
      <c r="P31843"/>
      <c r="S31843"/>
    </row>
    <row r="31844" spans="1:19" x14ac:dyDescent="0.3">
      <c r="A31844" s="25"/>
      <c r="B31844"/>
      <c r="C31844"/>
      <c r="D31844"/>
      <c r="E31844"/>
      <c r="F31844"/>
      <c r="G31844"/>
      <c r="H31844" s="26"/>
      <c r="I31844" s="26"/>
      <c r="K31844"/>
      <c r="L31844"/>
      <c r="M31844"/>
      <c r="N31844"/>
      <c r="O31844"/>
      <c r="P31844"/>
      <c r="S31844"/>
    </row>
    <row r="31845" spans="1:19" x14ac:dyDescent="0.3">
      <c r="A31845" s="25"/>
      <c r="B31845"/>
      <c r="C31845"/>
      <c r="D31845"/>
      <c r="E31845"/>
      <c r="F31845"/>
      <c r="G31845"/>
      <c r="H31845" s="26"/>
      <c r="I31845" s="26"/>
      <c r="K31845"/>
      <c r="L31845"/>
      <c r="M31845"/>
      <c r="N31845"/>
      <c r="O31845"/>
      <c r="P31845"/>
      <c r="S31845"/>
    </row>
    <row r="31846" spans="1:19" x14ac:dyDescent="0.3">
      <c r="A31846" s="25"/>
      <c r="B31846"/>
      <c r="C31846"/>
      <c r="D31846"/>
      <c r="E31846"/>
      <c r="F31846"/>
      <c r="G31846"/>
      <c r="H31846" s="26"/>
      <c r="I31846" s="26"/>
      <c r="K31846"/>
      <c r="L31846"/>
      <c r="M31846"/>
      <c r="N31846"/>
      <c r="O31846"/>
      <c r="P31846"/>
      <c r="S31846"/>
    </row>
    <row r="31847" spans="1:19" x14ac:dyDescent="0.3">
      <c r="A31847" s="25"/>
      <c r="B31847"/>
      <c r="C31847"/>
      <c r="D31847"/>
      <c r="E31847"/>
      <c r="F31847"/>
      <c r="G31847"/>
      <c r="H31847" s="26"/>
      <c r="I31847" s="26"/>
      <c r="K31847"/>
      <c r="L31847"/>
      <c r="M31847"/>
      <c r="N31847"/>
      <c r="O31847"/>
      <c r="P31847"/>
      <c r="S31847"/>
    </row>
    <row r="31848" spans="1:19" x14ac:dyDescent="0.3">
      <c r="A31848" s="25"/>
      <c r="B31848"/>
      <c r="C31848"/>
      <c r="D31848"/>
      <c r="E31848"/>
      <c r="F31848"/>
      <c r="G31848"/>
      <c r="H31848" s="26"/>
      <c r="I31848" s="26"/>
      <c r="K31848"/>
      <c r="L31848"/>
      <c r="M31848"/>
      <c r="N31848"/>
      <c r="O31848"/>
      <c r="P31848"/>
      <c r="S31848"/>
    </row>
    <row r="31849" spans="1:19" x14ac:dyDescent="0.3">
      <c r="A31849" s="25"/>
      <c r="B31849"/>
      <c r="C31849"/>
      <c r="D31849"/>
      <c r="E31849"/>
      <c r="F31849"/>
      <c r="G31849"/>
      <c r="H31849" s="26"/>
      <c r="I31849" s="26"/>
      <c r="K31849"/>
      <c r="L31849"/>
      <c r="M31849"/>
      <c r="N31849"/>
      <c r="O31849"/>
      <c r="P31849"/>
      <c r="S31849"/>
    </row>
    <row r="31850" spans="1:19" x14ac:dyDescent="0.3">
      <c r="A31850" s="25"/>
      <c r="B31850"/>
      <c r="C31850"/>
      <c r="D31850"/>
      <c r="E31850"/>
      <c r="F31850"/>
      <c r="G31850"/>
      <c r="H31850" s="26"/>
      <c r="I31850" s="26"/>
      <c r="K31850"/>
      <c r="L31850"/>
      <c r="M31850"/>
      <c r="N31850"/>
      <c r="O31850"/>
      <c r="P31850"/>
      <c r="S31850"/>
    </row>
    <row r="31851" spans="1:19" x14ac:dyDescent="0.3">
      <c r="A31851" s="25"/>
      <c r="B31851"/>
      <c r="C31851"/>
      <c r="D31851"/>
      <c r="E31851"/>
      <c r="F31851"/>
      <c r="G31851"/>
      <c r="H31851" s="26"/>
      <c r="I31851" s="26"/>
      <c r="K31851"/>
      <c r="L31851"/>
      <c r="M31851"/>
      <c r="N31851"/>
      <c r="O31851"/>
      <c r="P31851"/>
      <c r="S31851"/>
    </row>
    <row r="31852" spans="1:19" x14ac:dyDescent="0.3">
      <c r="A31852" s="25"/>
      <c r="B31852"/>
      <c r="C31852"/>
      <c r="D31852"/>
      <c r="E31852"/>
      <c r="F31852"/>
      <c r="G31852"/>
      <c r="H31852" s="26"/>
      <c r="I31852" s="26"/>
      <c r="K31852"/>
      <c r="L31852"/>
      <c r="M31852"/>
      <c r="N31852"/>
      <c r="O31852"/>
      <c r="P31852"/>
      <c r="S31852"/>
    </row>
    <row r="31853" spans="1:19" x14ac:dyDescent="0.3">
      <c r="A31853" s="25"/>
      <c r="B31853"/>
      <c r="C31853"/>
      <c r="D31853"/>
      <c r="E31853"/>
      <c r="F31853"/>
      <c r="G31853"/>
      <c r="H31853" s="26"/>
      <c r="I31853" s="26"/>
      <c r="K31853"/>
      <c r="L31853"/>
      <c r="M31853"/>
      <c r="N31853"/>
      <c r="O31853"/>
      <c r="P31853"/>
      <c r="S31853"/>
    </row>
    <row r="31854" spans="1:19" x14ac:dyDescent="0.3">
      <c r="A31854" s="25"/>
      <c r="B31854"/>
      <c r="C31854"/>
      <c r="D31854"/>
      <c r="E31854"/>
      <c r="F31854"/>
      <c r="G31854"/>
      <c r="H31854" s="26"/>
      <c r="I31854" s="26"/>
      <c r="K31854"/>
      <c r="L31854"/>
      <c r="M31854"/>
      <c r="N31854"/>
      <c r="O31854"/>
      <c r="P31854"/>
      <c r="S31854"/>
    </row>
    <row r="31855" spans="1:19" x14ac:dyDescent="0.3">
      <c r="A31855" s="25"/>
      <c r="B31855"/>
      <c r="C31855"/>
      <c r="D31855"/>
      <c r="E31855"/>
      <c r="F31855"/>
      <c r="G31855"/>
      <c r="H31855" s="26"/>
      <c r="I31855" s="26"/>
      <c r="K31855"/>
      <c r="L31855"/>
      <c r="M31855"/>
      <c r="N31855"/>
      <c r="O31855"/>
      <c r="P31855"/>
      <c r="S31855"/>
    </row>
    <row r="31856" spans="1:19" x14ac:dyDescent="0.3">
      <c r="A31856" s="25"/>
      <c r="B31856"/>
      <c r="C31856"/>
      <c r="D31856"/>
      <c r="E31856"/>
      <c r="F31856"/>
      <c r="G31856"/>
      <c r="H31856" s="26"/>
      <c r="I31856" s="26"/>
      <c r="K31856"/>
      <c r="L31856"/>
      <c r="M31856"/>
      <c r="N31856"/>
      <c r="O31856"/>
      <c r="P31856"/>
      <c r="S31856"/>
    </row>
    <row r="31857" spans="1:19" x14ac:dyDescent="0.3">
      <c r="A31857" s="25"/>
      <c r="B31857"/>
      <c r="C31857"/>
      <c r="D31857"/>
      <c r="E31857"/>
      <c r="F31857"/>
      <c r="G31857"/>
      <c r="H31857" s="26"/>
      <c r="I31857" s="26"/>
      <c r="K31857"/>
      <c r="L31857"/>
      <c r="M31857"/>
      <c r="N31857"/>
      <c r="O31857"/>
      <c r="P31857"/>
      <c r="S31857"/>
    </row>
    <row r="31858" spans="1:19" x14ac:dyDescent="0.3">
      <c r="A31858" s="25"/>
      <c r="B31858"/>
      <c r="C31858"/>
      <c r="D31858"/>
      <c r="E31858"/>
      <c r="F31858"/>
      <c r="G31858"/>
      <c r="H31858" s="26"/>
      <c r="I31858" s="26"/>
      <c r="K31858"/>
      <c r="L31858"/>
      <c r="M31858"/>
      <c r="N31858"/>
      <c r="O31858"/>
      <c r="P31858"/>
      <c r="S31858"/>
    </row>
    <row r="31859" spans="1:19" x14ac:dyDescent="0.3">
      <c r="A31859" s="25"/>
      <c r="B31859"/>
      <c r="C31859"/>
      <c r="D31859"/>
      <c r="E31859"/>
      <c r="F31859"/>
      <c r="G31859"/>
      <c r="H31859" s="26"/>
      <c r="I31859" s="26"/>
      <c r="K31859"/>
      <c r="L31859"/>
      <c r="M31859"/>
      <c r="N31859"/>
      <c r="O31859"/>
      <c r="P31859"/>
      <c r="S31859"/>
    </row>
    <row r="31860" spans="1:19" x14ac:dyDescent="0.3">
      <c r="A31860" s="25"/>
      <c r="B31860"/>
      <c r="C31860"/>
      <c r="D31860"/>
      <c r="E31860"/>
      <c r="F31860"/>
      <c r="G31860"/>
      <c r="H31860" s="26"/>
      <c r="I31860" s="26"/>
      <c r="K31860"/>
      <c r="L31860"/>
      <c r="M31860"/>
      <c r="N31860"/>
      <c r="O31860"/>
      <c r="P31860"/>
      <c r="S31860"/>
    </row>
    <row r="31861" spans="1:19" x14ac:dyDescent="0.3">
      <c r="A31861" s="25"/>
      <c r="B31861"/>
      <c r="C31861"/>
      <c r="D31861"/>
      <c r="E31861"/>
      <c r="F31861"/>
      <c r="G31861"/>
      <c r="H31861" s="26"/>
      <c r="I31861" s="26"/>
      <c r="K31861"/>
      <c r="L31861"/>
      <c r="M31861"/>
      <c r="N31861"/>
      <c r="O31861"/>
      <c r="P31861"/>
      <c r="S31861"/>
    </row>
    <row r="31862" spans="1:19" x14ac:dyDescent="0.3">
      <c r="A31862" s="25"/>
      <c r="B31862"/>
      <c r="C31862"/>
      <c r="D31862"/>
      <c r="E31862"/>
      <c r="F31862"/>
      <c r="G31862"/>
      <c r="H31862" s="26"/>
      <c r="I31862" s="26"/>
      <c r="K31862"/>
      <c r="L31862"/>
      <c r="M31862"/>
      <c r="N31862"/>
      <c r="O31862"/>
      <c r="P31862"/>
      <c r="S31862"/>
    </row>
    <row r="31863" spans="1:19" x14ac:dyDescent="0.3">
      <c r="A31863" s="25"/>
      <c r="B31863"/>
      <c r="C31863"/>
      <c r="D31863"/>
      <c r="E31863"/>
      <c r="F31863"/>
      <c r="G31863"/>
      <c r="H31863" s="26"/>
      <c r="I31863" s="26"/>
      <c r="K31863"/>
      <c r="L31863"/>
      <c r="M31863"/>
      <c r="N31863"/>
      <c r="O31863"/>
      <c r="P31863"/>
      <c r="S31863"/>
    </row>
    <row r="31864" spans="1:19" x14ac:dyDescent="0.3">
      <c r="A31864" s="25"/>
      <c r="B31864"/>
      <c r="C31864"/>
      <c r="D31864"/>
      <c r="E31864"/>
      <c r="F31864"/>
      <c r="G31864"/>
      <c r="H31864" s="26"/>
      <c r="I31864" s="26"/>
      <c r="K31864"/>
      <c r="L31864"/>
      <c r="M31864"/>
      <c r="N31864"/>
      <c r="O31864"/>
      <c r="P31864"/>
      <c r="S31864"/>
    </row>
    <row r="31865" spans="1:19" x14ac:dyDescent="0.3">
      <c r="A31865" s="25"/>
      <c r="B31865"/>
      <c r="C31865"/>
      <c r="D31865"/>
      <c r="E31865"/>
      <c r="F31865"/>
      <c r="G31865"/>
      <c r="H31865" s="26"/>
      <c r="I31865" s="26"/>
      <c r="K31865"/>
      <c r="L31865"/>
      <c r="M31865"/>
      <c r="N31865"/>
      <c r="O31865"/>
      <c r="P31865"/>
      <c r="S31865"/>
    </row>
    <row r="31866" spans="1:19" x14ac:dyDescent="0.3">
      <c r="A31866" s="25"/>
      <c r="B31866"/>
      <c r="C31866"/>
      <c r="D31866"/>
      <c r="E31866"/>
      <c r="F31866"/>
      <c r="G31866"/>
      <c r="H31866" s="26"/>
      <c r="I31866" s="26"/>
      <c r="K31866"/>
      <c r="L31866"/>
      <c r="M31866"/>
      <c r="N31866"/>
      <c r="O31866"/>
      <c r="P31866"/>
      <c r="S31866"/>
    </row>
    <row r="31867" spans="1:19" x14ac:dyDescent="0.3">
      <c r="A31867" s="25"/>
      <c r="B31867"/>
      <c r="C31867"/>
      <c r="D31867"/>
      <c r="E31867"/>
      <c r="F31867"/>
      <c r="G31867"/>
      <c r="H31867" s="26"/>
      <c r="I31867" s="26"/>
      <c r="K31867"/>
      <c r="L31867"/>
      <c r="M31867"/>
      <c r="N31867"/>
      <c r="O31867"/>
      <c r="P31867"/>
      <c r="S31867"/>
    </row>
    <row r="31868" spans="1:19" x14ac:dyDescent="0.3">
      <c r="A31868" s="25"/>
      <c r="B31868"/>
      <c r="C31868"/>
      <c r="D31868"/>
      <c r="E31868"/>
      <c r="F31868"/>
      <c r="G31868"/>
      <c r="H31868" s="26"/>
      <c r="I31868" s="26"/>
      <c r="K31868"/>
      <c r="L31868"/>
      <c r="M31868"/>
      <c r="N31868"/>
      <c r="O31868"/>
      <c r="P31868"/>
      <c r="S31868"/>
    </row>
    <row r="31869" spans="1:19" x14ac:dyDescent="0.3">
      <c r="A31869" s="25"/>
      <c r="B31869"/>
      <c r="C31869"/>
      <c r="D31869"/>
      <c r="E31869"/>
      <c r="F31869"/>
      <c r="G31869"/>
      <c r="H31869" s="26"/>
      <c r="I31869" s="26"/>
      <c r="K31869"/>
      <c r="L31869"/>
      <c r="M31869"/>
      <c r="N31869"/>
      <c r="O31869"/>
      <c r="P31869"/>
      <c r="S31869"/>
    </row>
    <row r="31870" spans="1:19" x14ac:dyDescent="0.3">
      <c r="A31870" s="25"/>
      <c r="B31870"/>
      <c r="C31870"/>
      <c r="D31870"/>
      <c r="E31870"/>
      <c r="F31870"/>
      <c r="G31870"/>
      <c r="H31870" s="26"/>
      <c r="I31870" s="26"/>
      <c r="K31870"/>
      <c r="L31870"/>
      <c r="M31870"/>
      <c r="N31870"/>
      <c r="O31870"/>
      <c r="P31870"/>
      <c r="S31870"/>
    </row>
    <row r="31871" spans="1:19" x14ac:dyDescent="0.3">
      <c r="A31871" s="25"/>
      <c r="B31871"/>
      <c r="C31871"/>
      <c r="D31871"/>
      <c r="E31871"/>
      <c r="F31871"/>
      <c r="G31871"/>
      <c r="H31871" s="26"/>
      <c r="I31871" s="26"/>
      <c r="K31871"/>
      <c r="L31871"/>
      <c r="M31871"/>
      <c r="N31871"/>
      <c r="O31871"/>
      <c r="P31871"/>
      <c r="S31871"/>
    </row>
    <row r="31872" spans="1:19" x14ac:dyDescent="0.3">
      <c r="A31872" s="25"/>
      <c r="B31872"/>
      <c r="C31872"/>
      <c r="D31872"/>
      <c r="E31872"/>
      <c r="F31872"/>
      <c r="G31872"/>
      <c r="H31872" s="26"/>
      <c r="I31872" s="26"/>
      <c r="K31872"/>
      <c r="L31872"/>
      <c r="M31872"/>
      <c r="N31872"/>
      <c r="O31872"/>
      <c r="P31872"/>
      <c r="S31872"/>
    </row>
    <row r="31873" spans="1:19" x14ac:dyDescent="0.3">
      <c r="A31873" s="25"/>
      <c r="B31873"/>
      <c r="C31873"/>
      <c r="D31873"/>
      <c r="E31873"/>
      <c r="F31873"/>
      <c r="G31873"/>
      <c r="H31873" s="26"/>
      <c r="I31873" s="26"/>
      <c r="K31873"/>
      <c r="L31873"/>
      <c r="M31873"/>
      <c r="N31873"/>
      <c r="O31873"/>
      <c r="P31873"/>
      <c r="S31873"/>
    </row>
    <row r="31874" spans="1:19" x14ac:dyDescent="0.3">
      <c r="A31874" s="25"/>
      <c r="B31874"/>
      <c r="C31874"/>
      <c r="D31874"/>
      <c r="E31874"/>
      <c r="F31874"/>
      <c r="G31874"/>
      <c r="H31874" s="26"/>
      <c r="I31874" s="26"/>
      <c r="K31874"/>
      <c r="L31874"/>
      <c r="M31874"/>
      <c r="N31874"/>
      <c r="O31874"/>
      <c r="P31874"/>
      <c r="S31874"/>
    </row>
    <row r="31875" spans="1:19" x14ac:dyDescent="0.3">
      <c r="A31875" s="25"/>
      <c r="B31875"/>
      <c r="C31875"/>
      <c r="D31875"/>
      <c r="E31875"/>
      <c r="F31875"/>
      <c r="G31875"/>
      <c r="H31875" s="26"/>
      <c r="I31875" s="26"/>
      <c r="K31875"/>
      <c r="L31875"/>
      <c r="M31875"/>
      <c r="N31875"/>
      <c r="O31875"/>
      <c r="P31875"/>
      <c r="S31875"/>
    </row>
    <row r="31876" spans="1:19" x14ac:dyDescent="0.3">
      <c r="A31876" s="25"/>
      <c r="B31876"/>
      <c r="C31876"/>
      <c r="D31876"/>
      <c r="E31876"/>
      <c r="F31876"/>
      <c r="G31876"/>
      <c r="H31876" s="26"/>
      <c r="I31876" s="26"/>
      <c r="K31876"/>
      <c r="L31876"/>
      <c r="M31876"/>
      <c r="N31876"/>
      <c r="O31876"/>
      <c r="P31876"/>
      <c r="S31876"/>
    </row>
    <row r="31877" spans="1:19" x14ac:dyDescent="0.3">
      <c r="A31877" s="25"/>
      <c r="B31877"/>
      <c r="C31877"/>
      <c r="D31877"/>
      <c r="E31877"/>
      <c r="F31877"/>
      <c r="G31877"/>
      <c r="H31877" s="26"/>
      <c r="I31877" s="26"/>
      <c r="K31877"/>
      <c r="L31877"/>
      <c r="M31877"/>
      <c r="N31877"/>
      <c r="O31877"/>
      <c r="P31877"/>
      <c r="S31877"/>
    </row>
    <row r="31878" spans="1:19" x14ac:dyDescent="0.3">
      <c r="A31878" s="25"/>
      <c r="B31878"/>
      <c r="C31878"/>
      <c r="D31878"/>
      <c r="E31878"/>
      <c r="F31878"/>
      <c r="G31878"/>
      <c r="H31878" s="26"/>
      <c r="I31878" s="26"/>
      <c r="K31878"/>
      <c r="L31878"/>
      <c r="M31878"/>
      <c r="N31878"/>
      <c r="O31878"/>
      <c r="P31878"/>
      <c r="S31878"/>
    </row>
    <row r="31879" spans="1:19" x14ac:dyDescent="0.3">
      <c r="A31879" s="25"/>
      <c r="B31879"/>
      <c r="C31879"/>
      <c r="D31879"/>
      <c r="E31879"/>
      <c r="F31879"/>
      <c r="G31879"/>
      <c r="H31879" s="26"/>
      <c r="I31879" s="26"/>
      <c r="K31879"/>
      <c r="L31879"/>
      <c r="M31879"/>
      <c r="N31879"/>
      <c r="O31879"/>
      <c r="P31879"/>
      <c r="S31879"/>
    </row>
    <row r="31880" spans="1:19" x14ac:dyDescent="0.3">
      <c r="A31880" s="25"/>
      <c r="B31880"/>
      <c r="C31880"/>
      <c r="D31880"/>
      <c r="E31880"/>
      <c r="F31880"/>
      <c r="G31880"/>
      <c r="H31880" s="26"/>
      <c r="I31880" s="26"/>
      <c r="K31880"/>
      <c r="L31880"/>
      <c r="M31880"/>
      <c r="N31880"/>
      <c r="O31880"/>
      <c r="P31880"/>
      <c r="S31880"/>
    </row>
    <row r="31881" spans="1:19" x14ac:dyDescent="0.3">
      <c r="A31881" s="25"/>
      <c r="B31881"/>
      <c r="C31881"/>
      <c r="D31881"/>
      <c r="E31881"/>
      <c r="F31881"/>
      <c r="G31881"/>
      <c r="H31881" s="26"/>
      <c r="I31881" s="26"/>
      <c r="K31881"/>
      <c r="L31881"/>
      <c r="M31881"/>
      <c r="N31881"/>
      <c r="O31881"/>
      <c r="P31881"/>
      <c r="S31881"/>
    </row>
    <row r="31882" spans="1:19" x14ac:dyDescent="0.3">
      <c r="A31882" s="25"/>
      <c r="B31882"/>
      <c r="C31882"/>
      <c r="D31882"/>
      <c r="E31882"/>
      <c r="F31882"/>
      <c r="G31882"/>
      <c r="H31882" s="26"/>
      <c r="I31882" s="26"/>
      <c r="K31882"/>
      <c r="L31882"/>
      <c r="M31882"/>
      <c r="N31882"/>
      <c r="O31882"/>
      <c r="P31882"/>
      <c r="S31882"/>
    </row>
    <row r="31883" spans="1:19" x14ac:dyDescent="0.3">
      <c r="A31883" s="25"/>
      <c r="B31883"/>
      <c r="C31883"/>
      <c r="D31883"/>
      <c r="E31883"/>
      <c r="F31883"/>
      <c r="G31883"/>
      <c r="H31883" s="26"/>
      <c r="I31883" s="26"/>
      <c r="K31883"/>
      <c r="L31883"/>
      <c r="M31883"/>
      <c r="N31883"/>
      <c r="O31883"/>
      <c r="P31883"/>
      <c r="S31883"/>
    </row>
    <row r="31884" spans="1:19" x14ac:dyDescent="0.3">
      <c r="A31884" s="25"/>
      <c r="B31884"/>
      <c r="C31884"/>
      <c r="D31884"/>
      <c r="E31884"/>
      <c r="F31884"/>
      <c r="G31884"/>
      <c r="H31884" s="26"/>
      <c r="I31884" s="26"/>
      <c r="K31884"/>
      <c r="L31884"/>
      <c r="M31884"/>
      <c r="N31884"/>
      <c r="O31884"/>
      <c r="P31884"/>
      <c r="S31884"/>
    </row>
    <row r="31885" spans="1:19" x14ac:dyDescent="0.3">
      <c r="A31885" s="25"/>
      <c r="B31885"/>
      <c r="C31885"/>
      <c r="D31885"/>
      <c r="E31885"/>
      <c r="F31885"/>
      <c r="G31885"/>
      <c r="H31885" s="26"/>
      <c r="I31885" s="26"/>
      <c r="K31885"/>
      <c r="L31885"/>
      <c r="M31885"/>
      <c r="N31885"/>
      <c r="O31885"/>
      <c r="P31885"/>
      <c r="S31885"/>
    </row>
    <row r="31886" spans="1:19" x14ac:dyDescent="0.3">
      <c r="A31886" s="25"/>
      <c r="B31886"/>
      <c r="C31886"/>
      <c r="D31886"/>
      <c r="E31886"/>
      <c r="F31886"/>
      <c r="G31886"/>
      <c r="H31886" s="26"/>
      <c r="I31886" s="26"/>
      <c r="K31886"/>
      <c r="L31886"/>
      <c r="M31886"/>
      <c r="N31886"/>
      <c r="O31886"/>
      <c r="P31886"/>
      <c r="S31886"/>
    </row>
    <row r="31887" spans="1:19" x14ac:dyDescent="0.3">
      <c r="A31887" s="25"/>
      <c r="B31887"/>
      <c r="C31887"/>
      <c r="D31887"/>
      <c r="E31887"/>
      <c r="F31887"/>
      <c r="G31887"/>
      <c r="H31887" s="26"/>
      <c r="I31887" s="26"/>
      <c r="K31887"/>
      <c r="L31887"/>
      <c r="M31887"/>
      <c r="N31887"/>
      <c r="O31887"/>
      <c r="P31887"/>
      <c r="S31887"/>
    </row>
    <row r="31888" spans="1:19" x14ac:dyDescent="0.3">
      <c r="A31888" s="25"/>
      <c r="B31888"/>
      <c r="C31888"/>
      <c r="D31888"/>
      <c r="E31888"/>
      <c r="F31888"/>
      <c r="G31888"/>
      <c r="H31888" s="26"/>
      <c r="I31888" s="26"/>
      <c r="K31888"/>
      <c r="L31888"/>
      <c r="M31888"/>
      <c r="N31888"/>
      <c r="O31888"/>
      <c r="P31888"/>
      <c r="S31888"/>
    </row>
    <row r="31889" spans="1:19" x14ac:dyDescent="0.3">
      <c r="A31889" s="25"/>
      <c r="B31889"/>
      <c r="C31889"/>
      <c r="D31889"/>
      <c r="E31889"/>
      <c r="F31889"/>
      <c r="G31889"/>
      <c r="H31889" s="26"/>
      <c r="I31889" s="26"/>
      <c r="K31889"/>
      <c r="L31889"/>
      <c r="M31889"/>
      <c r="N31889"/>
      <c r="O31889"/>
      <c r="P31889"/>
      <c r="S31889"/>
    </row>
    <row r="31890" spans="1:19" x14ac:dyDescent="0.3">
      <c r="A31890" s="25"/>
      <c r="B31890"/>
      <c r="C31890"/>
      <c r="D31890"/>
      <c r="E31890"/>
      <c r="F31890"/>
      <c r="G31890"/>
      <c r="H31890" s="26"/>
      <c r="I31890" s="26"/>
      <c r="K31890"/>
      <c r="L31890"/>
      <c r="M31890"/>
      <c r="N31890"/>
      <c r="O31890"/>
      <c r="P31890"/>
      <c r="S31890"/>
    </row>
    <row r="31891" spans="1:19" x14ac:dyDescent="0.3">
      <c r="A31891" s="25"/>
      <c r="B31891"/>
      <c r="C31891"/>
      <c r="D31891"/>
      <c r="E31891"/>
      <c r="F31891"/>
      <c r="G31891"/>
      <c r="H31891" s="26"/>
      <c r="I31891" s="26"/>
      <c r="K31891"/>
      <c r="L31891"/>
      <c r="M31891"/>
      <c r="N31891"/>
      <c r="O31891"/>
      <c r="P31891"/>
      <c r="S31891"/>
    </row>
    <row r="31892" spans="1:19" x14ac:dyDescent="0.3">
      <c r="A31892" s="25"/>
      <c r="B31892"/>
      <c r="C31892"/>
      <c r="D31892"/>
      <c r="E31892"/>
      <c r="F31892"/>
      <c r="G31892"/>
      <c r="H31892" s="26"/>
      <c r="I31892" s="26"/>
      <c r="K31892"/>
      <c r="L31892"/>
      <c r="M31892"/>
      <c r="N31892"/>
      <c r="O31892"/>
      <c r="P31892"/>
      <c r="S31892"/>
    </row>
    <row r="31893" spans="1:19" x14ac:dyDescent="0.3">
      <c r="A31893" s="25"/>
      <c r="B31893"/>
      <c r="C31893"/>
      <c r="D31893"/>
      <c r="E31893"/>
      <c r="F31893"/>
      <c r="G31893"/>
      <c r="H31893" s="26"/>
      <c r="I31893" s="26"/>
      <c r="K31893"/>
      <c r="L31893"/>
      <c r="M31893"/>
      <c r="N31893"/>
      <c r="O31893"/>
      <c r="P31893"/>
      <c r="S31893"/>
    </row>
    <row r="31894" spans="1:19" x14ac:dyDescent="0.3">
      <c r="A31894" s="25"/>
      <c r="B31894"/>
      <c r="C31894"/>
      <c r="D31894"/>
      <c r="E31894"/>
      <c r="F31894"/>
      <c r="G31894"/>
      <c r="H31894" s="26"/>
      <c r="I31894" s="26"/>
      <c r="K31894"/>
      <c r="L31894"/>
      <c r="M31894"/>
      <c r="N31894"/>
      <c r="O31894"/>
      <c r="P31894"/>
      <c r="S31894"/>
    </row>
    <row r="31895" spans="1:19" x14ac:dyDescent="0.3">
      <c r="A31895" s="25"/>
      <c r="B31895"/>
      <c r="C31895"/>
      <c r="D31895"/>
      <c r="E31895"/>
      <c r="F31895"/>
      <c r="G31895"/>
      <c r="H31895" s="26"/>
      <c r="I31895" s="26"/>
      <c r="K31895"/>
      <c r="L31895"/>
      <c r="M31895"/>
      <c r="N31895"/>
      <c r="O31895"/>
      <c r="P31895"/>
      <c r="S31895"/>
    </row>
    <row r="31896" spans="1:19" x14ac:dyDescent="0.3">
      <c r="A31896" s="25"/>
      <c r="B31896"/>
      <c r="C31896"/>
      <c r="D31896"/>
      <c r="E31896"/>
      <c r="F31896"/>
      <c r="G31896"/>
      <c r="H31896" s="26"/>
      <c r="I31896" s="26"/>
      <c r="K31896"/>
      <c r="L31896"/>
      <c r="M31896"/>
      <c r="N31896"/>
      <c r="O31896"/>
      <c r="P31896"/>
      <c r="S31896"/>
    </row>
    <row r="31897" spans="1:19" x14ac:dyDescent="0.3">
      <c r="A31897" s="25"/>
      <c r="B31897"/>
      <c r="C31897"/>
      <c r="D31897"/>
      <c r="E31897"/>
      <c r="F31897"/>
      <c r="G31897"/>
      <c r="H31897" s="26"/>
      <c r="I31897" s="26"/>
      <c r="K31897"/>
      <c r="L31897"/>
      <c r="M31897"/>
      <c r="N31897"/>
      <c r="O31897"/>
      <c r="P31897"/>
      <c r="S31897"/>
    </row>
    <row r="31898" spans="1:19" x14ac:dyDescent="0.3">
      <c r="A31898" s="25"/>
      <c r="B31898"/>
      <c r="C31898"/>
      <c r="D31898"/>
      <c r="E31898"/>
      <c r="F31898"/>
      <c r="G31898"/>
      <c r="H31898" s="26"/>
      <c r="I31898" s="26"/>
      <c r="K31898"/>
      <c r="L31898"/>
      <c r="M31898"/>
      <c r="N31898"/>
      <c r="O31898"/>
      <c r="P31898"/>
      <c r="S31898"/>
    </row>
    <row r="31899" spans="1:19" x14ac:dyDescent="0.3">
      <c r="A31899" s="25"/>
      <c r="B31899"/>
      <c r="C31899"/>
      <c r="D31899"/>
      <c r="E31899"/>
      <c r="F31899"/>
      <c r="G31899"/>
      <c r="H31899" s="26"/>
      <c r="I31899" s="26"/>
      <c r="K31899"/>
      <c r="L31899"/>
      <c r="M31899"/>
      <c r="N31899"/>
      <c r="O31899"/>
      <c r="P31899"/>
      <c r="S31899"/>
    </row>
    <row r="31900" spans="1:19" x14ac:dyDescent="0.3">
      <c r="A31900" s="25"/>
      <c r="B31900"/>
      <c r="C31900"/>
      <c r="D31900"/>
      <c r="E31900"/>
      <c r="F31900"/>
      <c r="G31900"/>
      <c r="H31900" s="26"/>
      <c r="I31900" s="26"/>
      <c r="K31900"/>
      <c r="L31900"/>
      <c r="M31900"/>
      <c r="N31900"/>
      <c r="O31900"/>
      <c r="P31900"/>
      <c r="S31900"/>
    </row>
    <row r="31901" spans="1:19" x14ac:dyDescent="0.3">
      <c r="A31901" s="25"/>
      <c r="B31901"/>
      <c r="C31901"/>
      <c r="D31901"/>
      <c r="E31901"/>
      <c r="F31901"/>
      <c r="G31901"/>
      <c r="H31901" s="26"/>
      <c r="I31901" s="26"/>
      <c r="K31901"/>
      <c r="L31901"/>
      <c r="M31901"/>
      <c r="N31901"/>
      <c r="O31901"/>
      <c r="P31901"/>
      <c r="S31901"/>
    </row>
    <row r="31902" spans="1:19" x14ac:dyDescent="0.3">
      <c r="A31902" s="25"/>
      <c r="B31902"/>
      <c r="C31902"/>
      <c r="D31902"/>
      <c r="E31902"/>
      <c r="F31902"/>
      <c r="G31902"/>
      <c r="H31902" s="26"/>
      <c r="I31902" s="26"/>
      <c r="K31902"/>
      <c r="L31902"/>
      <c r="M31902"/>
      <c r="N31902"/>
      <c r="O31902"/>
      <c r="P31902"/>
      <c r="S31902"/>
    </row>
    <row r="31903" spans="1:19" x14ac:dyDescent="0.3">
      <c r="A31903" s="25"/>
      <c r="B31903"/>
      <c r="C31903"/>
      <c r="D31903"/>
      <c r="E31903"/>
      <c r="F31903"/>
      <c r="G31903"/>
      <c r="H31903" s="26"/>
      <c r="I31903" s="26"/>
      <c r="K31903"/>
      <c r="L31903"/>
      <c r="M31903"/>
      <c r="N31903"/>
      <c r="O31903"/>
      <c r="P31903"/>
      <c r="S31903"/>
    </row>
    <row r="31904" spans="1:19" x14ac:dyDescent="0.3">
      <c r="A31904" s="25"/>
      <c r="B31904"/>
      <c r="C31904"/>
      <c r="D31904"/>
      <c r="E31904"/>
      <c r="F31904"/>
      <c r="G31904"/>
      <c r="H31904" s="26"/>
      <c r="I31904" s="26"/>
      <c r="K31904"/>
      <c r="L31904"/>
      <c r="M31904"/>
      <c r="N31904"/>
      <c r="O31904"/>
      <c r="P31904"/>
      <c r="S31904"/>
    </row>
    <row r="31905" spans="1:19" x14ac:dyDescent="0.3">
      <c r="A31905" s="25"/>
      <c r="B31905"/>
      <c r="C31905"/>
      <c r="D31905"/>
      <c r="E31905"/>
      <c r="F31905"/>
      <c r="G31905"/>
      <c r="H31905" s="26"/>
      <c r="I31905" s="26"/>
      <c r="K31905"/>
      <c r="L31905"/>
      <c r="M31905"/>
      <c r="N31905"/>
      <c r="O31905"/>
      <c r="P31905"/>
      <c r="S31905"/>
    </row>
    <row r="31906" spans="1:19" x14ac:dyDescent="0.3">
      <c r="A31906" s="25"/>
      <c r="B31906"/>
      <c r="C31906"/>
      <c r="D31906"/>
      <c r="E31906"/>
      <c r="F31906"/>
      <c r="G31906"/>
      <c r="H31906" s="26"/>
      <c r="I31906" s="26"/>
      <c r="K31906"/>
      <c r="L31906"/>
      <c r="M31906"/>
      <c r="N31906"/>
      <c r="O31906"/>
      <c r="P31906"/>
      <c r="S31906"/>
    </row>
    <row r="31907" spans="1:19" x14ac:dyDescent="0.3">
      <c r="A31907" s="25"/>
      <c r="B31907"/>
      <c r="C31907"/>
      <c r="D31907"/>
      <c r="E31907"/>
      <c r="F31907"/>
      <c r="G31907"/>
      <c r="H31907" s="26"/>
      <c r="I31907" s="26"/>
      <c r="K31907"/>
      <c r="L31907"/>
      <c r="M31907"/>
      <c r="N31907"/>
      <c r="O31907"/>
      <c r="P31907"/>
      <c r="S31907"/>
    </row>
    <row r="31908" spans="1:19" x14ac:dyDescent="0.3">
      <c r="A31908" s="25"/>
      <c r="B31908"/>
      <c r="C31908"/>
      <c r="D31908"/>
      <c r="E31908"/>
      <c r="F31908"/>
      <c r="G31908"/>
      <c r="H31908" s="26"/>
      <c r="I31908" s="26"/>
      <c r="K31908"/>
      <c r="L31908"/>
      <c r="M31908"/>
      <c r="N31908"/>
      <c r="O31908"/>
      <c r="P31908"/>
      <c r="S31908"/>
    </row>
    <row r="31909" spans="1:19" x14ac:dyDescent="0.3">
      <c r="A31909" s="25"/>
      <c r="B31909"/>
      <c r="C31909"/>
      <c r="D31909"/>
      <c r="E31909"/>
      <c r="F31909"/>
      <c r="G31909"/>
      <c r="H31909" s="26"/>
      <c r="I31909" s="26"/>
      <c r="K31909"/>
      <c r="L31909"/>
      <c r="M31909"/>
      <c r="N31909"/>
      <c r="O31909"/>
      <c r="P31909"/>
      <c r="S31909"/>
    </row>
    <row r="31910" spans="1:19" x14ac:dyDescent="0.3">
      <c r="A31910" s="25"/>
      <c r="B31910"/>
      <c r="C31910"/>
      <c r="D31910"/>
      <c r="E31910"/>
      <c r="F31910"/>
      <c r="G31910"/>
      <c r="H31910" s="26"/>
      <c r="I31910" s="26"/>
      <c r="K31910"/>
      <c r="L31910"/>
      <c r="M31910"/>
      <c r="N31910"/>
      <c r="O31910"/>
      <c r="P31910"/>
      <c r="S31910"/>
    </row>
    <row r="31911" spans="1:19" x14ac:dyDescent="0.3">
      <c r="A31911" s="25"/>
      <c r="B31911"/>
      <c r="C31911"/>
      <c r="D31911"/>
      <c r="E31911"/>
      <c r="F31911"/>
      <c r="G31911"/>
      <c r="H31911" s="26"/>
      <c r="I31911" s="26"/>
      <c r="K31911"/>
      <c r="L31911"/>
      <c r="M31911"/>
      <c r="N31911"/>
      <c r="O31911"/>
      <c r="P31911"/>
      <c r="S31911"/>
    </row>
    <row r="31912" spans="1:19" x14ac:dyDescent="0.3">
      <c r="A31912" s="25"/>
      <c r="B31912"/>
      <c r="C31912"/>
      <c r="D31912"/>
      <c r="E31912"/>
      <c r="F31912"/>
      <c r="G31912"/>
      <c r="H31912" s="26"/>
      <c r="I31912" s="26"/>
      <c r="K31912"/>
      <c r="L31912"/>
      <c r="M31912"/>
      <c r="N31912"/>
      <c r="O31912"/>
      <c r="P31912"/>
      <c r="S31912"/>
    </row>
    <row r="31913" spans="1:19" x14ac:dyDescent="0.3">
      <c r="A31913" s="25"/>
      <c r="B31913"/>
      <c r="C31913"/>
      <c r="D31913"/>
      <c r="E31913"/>
      <c r="F31913"/>
      <c r="G31913"/>
      <c r="H31913" s="26"/>
      <c r="I31913" s="26"/>
      <c r="K31913"/>
      <c r="L31913"/>
      <c r="M31913"/>
      <c r="N31913"/>
      <c r="O31913"/>
      <c r="P31913"/>
      <c r="S31913"/>
    </row>
    <row r="31914" spans="1:19" x14ac:dyDescent="0.3">
      <c r="A31914" s="25"/>
      <c r="B31914"/>
      <c r="C31914"/>
      <c r="D31914"/>
      <c r="E31914"/>
      <c r="F31914"/>
      <c r="G31914"/>
      <c r="H31914" s="26"/>
      <c r="I31914" s="26"/>
      <c r="K31914"/>
      <c r="L31914"/>
      <c r="M31914"/>
      <c r="N31914"/>
      <c r="O31914"/>
      <c r="P31914"/>
      <c r="S31914"/>
    </row>
    <row r="31915" spans="1:19" x14ac:dyDescent="0.3">
      <c r="A31915" s="25"/>
      <c r="B31915"/>
      <c r="C31915"/>
      <c r="D31915"/>
      <c r="E31915"/>
      <c r="F31915"/>
      <c r="G31915"/>
      <c r="H31915" s="26"/>
      <c r="I31915" s="26"/>
      <c r="K31915"/>
      <c r="L31915"/>
      <c r="M31915"/>
      <c r="N31915"/>
      <c r="O31915"/>
      <c r="P31915"/>
      <c r="S31915"/>
    </row>
    <row r="31916" spans="1:19" x14ac:dyDescent="0.3">
      <c r="A31916" s="25"/>
      <c r="B31916"/>
      <c r="C31916"/>
      <c r="D31916"/>
      <c r="E31916"/>
      <c r="F31916"/>
      <c r="G31916"/>
      <c r="H31916" s="26"/>
      <c r="I31916" s="26"/>
      <c r="K31916"/>
      <c r="L31916"/>
      <c r="M31916"/>
      <c r="N31916"/>
      <c r="O31916"/>
      <c r="P31916"/>
      <c r="S31916"/>
    </row>
    <row r="31917" spans="1:19" x14ac:dyDescent="0.3">
      <c r="A31917" s="25"/>
      <c r="B31917"/>
      <c r="C31917"/>
      <c r="D31917"/>
      <c r="E31917"/>
      <c r="F31917"/>
      <c r="G31917"/>
      <c r="H31917" s="26"/>
      <c r="I31917" s="26"/>
      <c r="K31917"/>
      <c r="L31917"/>
      <c r="M31917"/>
      <c r="N31917"/>
      <c r="O31917"/>
      <c r="P31917"/>
      <c r="S31917"/>
    </row>
    <row r="31918" spans="1:19" x14ac:dyDescent="0.3">
      <c r="A31918" s="25"/>
      <c r="B31918"/>
      <c r="C31918"/>
      <c r="D31918"/>
      <c r="E31918"/>
      <c r="F31918"/>
      <c r="G31918"/>
      <c r="H31918" s="26"/>
      <c r="I31918" s="26"/>
      <c r="K31918"/>
      <c r="L31918"/>
      <c r="M31918"/>
      <c r="N31918"/>
      <c r="O31918"/>
      <c r="P31918"/>
      <c r="S31918"/>
    </row>
    <row r="31919" spans="1:19" x14ac:dyDescent="0.3">
      <c r="A31919" s="25"/>
      <c r="B31919"/>
      <c r="C31919"/>
      <c r="D31919"/>
      <c r="E31919"/>
      <c r="F31919"/>
      <c r="G31919"/>
      <c r="H31919" s="26"/>
      <c r="I31919" s="26"/>
      <c r="K31919"/>
      <c r="L31919"/>
      <c r="M31919"/>
      <c r="N31919"/>
      <c r="O31919"/>
      <c r="P31919"/>
      <c r="S31919"/>
    </row>
    <row r="31920" spans="1:19" x14ac:dyDescent="0.3">
      <c r="A31920" s="25"/>
      <c r="B31920"/>
      <c r="C31920"/>
      <c r="D31920"/>
      <c r="E31920"/>
      <c r="F31920"/>
      <c r="G31920"/>
      <c r="H31920" s="26"/>
      <c r="I31920" s="26"/>
      <c r="K31920"/>
      <c r="L31920"/>
      <c r="M31920"/>
      <c r="N31920"/>
      <c r="O31920"/>
      <c r="P31920"/>
      <c r="S31920"/>
    </row>
    <row r="31921" spans="1:19" x14ac:dyDescent="0.3">
      <c r="A31921" s="25"/>
      <c r="B31921"/>
      <c r="C31921"/>
      <c r="D31921"/>
      <c r="E31921"/>
      <c r="F31921"/>
      <c r="G31921"/>
      <c r="H31921" s="26"/>
      <c r="I31921" s="26"/>
      <c r="K31921"/>
      <c r="L31921"/>
      <c r="M31921"/>
      <c r="N31921"/>
      <c r="O31921"/>
      <c r="P31921"/>
      <c r="S31921"/>
    </row>
    <row r="31922" spans="1:19" x14ac:dyDescent="0.3">
      <c r="A31922" s="25"/>
      <c r="B31922"/>
      <c r="C31922"/>
      <c r="D31922"/>
      <c r="E31922"/>
      <c r="F31922"/>
      <c r="G31922"/>
      <c r="H31922" s="26"/>
      <c r="I31922" s="26"/>
      <c r="K31922"/>
      <c r="L31922"/>
      <c r="M31922"/>
      <c r="N31922"/>
      <c r="O31922"/>
      <c r="P31922"/>
      <c r="S31922"/>
    </row>
    <row r="31923" spans="1:19" x14ac:dyDescent="0.3">
      <c r="A31923" s="25"/>
      <c r="B31923"/>
      <c r="C31923"/>
      <c r="D31923"/>
      <c r="E31923"/>
      <c r="F31923"/>
      <c r="G31923"/>
      <c r="H31923" s="26"/>
      <c r="I31923" s="26"/>
      <c r="K31923"/>
      <c r="L31923"/>
      <c r="M31923"/>
      <c r="N31923"/>
      <c r="O31923"/>
      <c r="P31923"/>
      <c r="S31923"/>
    </row>
    <row r="31924" spans="1:19" x14ac:dyDescent="0.3">
      <c r="A31924" s="25"/>
      <c r="B31924"/>
      <c r="C31924"/>
      <c r="D31924"/>
      <c r="E31924"/>
      <c r="F31924"/>
      <c r="G31924"/>
      <c r="H31924" s="26"/>
      <c r="I31924" s="26"/>
      <c r="K31924"/>
      <c r="L31924"/>
      <c r="M31924"/>
      <c r="N31924"/>
      <c r="O31924"/>
      <c r="P31924"/>
      <c r="S31924"/>
    </row>
    <row r="31925" spans="1:19" x14ac:dyDescent="0.3">
      <c r="A31925" s="25"/>
      <c r="B31925"/>
      <c r="C31925"/>
      <c r="D31925"/>
      <c r="E31925"/>
      <c r="F31925"/>
      <c r="G31925"/>
      <c r="H31925" s="26"/>
      <c r="I31925" s="26"/>
      <c r="K31925"/>
      <c r="L31925"/>
      <c r="M31925"/>
      <c r="N31925"/>
      <c r="O31925"/>
      <c r="P31925"/>
      <c r="S31925"/>
    </row>
    <row r="31926" spans="1:19" x14ac:dyDescent="0.3">
      <c r="A31926" s="25"/>
      <c r="B31926"/>
      <c r="C31926"/>
      <c r="D31926"/>
      <c r="E31926"/>
      <c r="F31926"/>
      <c r="G31926"/>
      <c r="H31926" s="26"/>
      <c r="I31926" s="26"/>
      <c r="K31926"/>
      <c r="L31926"/>
      <c r="M31926"/>
      <c r="N31926"/>
      <c r="O31926"/>
      <c r="P31926"/>
      <c r="S31926"/>
    </row>
    <row r="31927" spans="1:19" x14ac:dyDescent="0.3">
      <c r="A31927" s="25"/>
      <c r="B31927"/>
      <c r="C31927"/>
      <c r="D31927"/>
      <c r="E31927"/>
      <c r="F31927"/>
      <c r="G31927"/>
      <c r="H31927" s="26"/>
      <c r="I31927" s="26"/>
      <c r="K31927"/>
      <c r="L31927"/>
      <c r="M31927"/>
      <c r="N31927"/>
      <c r="O31927"/>
      <c r="P31927"/>
      <c r="S31927"/>
    </row>
    <row r="31928" spans="1:19" x14ac:dyDescent="0.3">
      <c r="A31928" s="25"/>
      <c r="B31928"/>
      <c r="C31928"/>
      <c r="D31928"/>
      <c r="E31928"/>
      <c r="F31928"/>
      <c r="G31928"/>
      <c r="H31928" s="26"/>
      <c r="I31928" s="26"/>
      <c r="K31928"/>
      <c r="L31928"/>
      <c r="M31928"/>
      <c r="N31928"/>
      <c r="O31928"/>
      <c r="P31928"/>
      <c r="S31928"/>
    </row>
    <row r="31929" spans="1:19" x14ac:dyDescent="0.3">
      <c r="A31929" s="25"/>
      <c r="B31929"/>
      <c r="C31929"/>
      <c r="D31929"/>
      <c r="E31929"/>
      <c r="F31929"/>
      <c r="G31929"/>
      <c r="H31929" s="26"/>
      <c r="I31929" s="26"/>
      <c r="K31929"/>
      <c r="L31929"/>
      <c r="M31929"/>
      <c r="N31929"/>
      <c r="O31929"/>
      <c r="P31929"/>
      <c r="S31929"/>
    </row>
    <row r="31930" spans="1:19" x14ac:dyDescent="0.3">
      <c r="A31930" s="25"/>
      <c r="B31930"/>
      <c r="C31930"/>
      <c r="D31930"/>
      <c r="E31930"/>
      <c r="F31930"/>
      <c r="G31930"/>
      <c r="H31930" s="26"/>
      <c r="I31930" s="26"/>
      <c r="K31930"/>
      <c r="L31930"/>
      <c r="M31930"/>
      <c r="N31930"/>
      <c r="O31930"/>
      <c r="P31930"/>
      <c r="S31930"/>
    </row>
    <row r="31931" spans="1:19" x14ac:dyDescent="0.3">
      <c r="A31931" s="25"/>
      <c r="B31931"/>
      <c r="C31931"/>
      <c r="D31931"/>
      <c r="E31931"/>
      <c r="F31931"/>
      <c r="G31931"/>
      <c r="H31931" s="26"/>
      <c r="I31931" s="26"/>
      <c r="K31931"/>
      <c r="L31931"/>
      <c r="M31931"/>
      <c r="N31931"/>
      <c r="O31931"/>
      <c r="P31931"/>
      <c r="S31931"/>
    </row>
    <row r="31932" spans="1:19" x14ac:dyDescent="0.3">
      <c r="A31932" s="25"/>
      <c r="B31932"/>
      <c r="C31932"/>
      <c r="D31932"/>
      <c r="E31932"/>
      <c r="F31932"/>
      <c r="G31932"/>
      <c r="H31932" s="26"/>
      <c r="I31932" s="26"/>
      <c r="K31932"/>
      <c r="L31932"/>
      <c r="M31932"/>
      <c r="N31932"/>
      <c r="O31932"/>
      <c r="P31932"/>
      <c r="S31932"/>
    </row>
    <row r="31933" spans="1:19" x14ac:dyDescent="0.3">
      <c r="A31933" s="25"/>
      <c r="B31933"/>
      <c r="C31933"/>
      <c r="D31933"/>
      <c r="E31933"/>
      <c r="F31933"/>
      <c r="G31933"/>
      <c r="H31933" s="26"/>
      <c r="I31933" s="26"/>
      <c r="K31933"/>
      <c r="L31933"/>
      <c r="M31933"/>
      <c r="N31933"/>
      <c r="O31933"/>
      <c r="P31933"/>
      <c r="S31933"/>
    </row>
    <row r="31934" spans="1:19" x14ac:dyDescent="0.3">
      <c r="A31934" s="25"/>
      <c r="B31934"/>
      <c r="C31934"/>
      <c r="D31934"/>
      <c r="E31934"/>
      <c r="F31934"/>
      <c r="G31934"/>
      <c r="H31934" s="26"/>
      <c r="I31934" s="26"/>
      <c r="K31934"/>
      <c r="L31934"/>
      <c r="M31934"/>
      <c r="N31934"/>
      <c r="O31934"/>
      <c r="P31934"/>
      <c r="S31934"/>
    </row>
    <row r="31935" spans="1:19" x14ac:dyDescent="0.3">
      <c r="A31935" s="25"/>
      <c r="B31935"/>
      <c r="C31935"/>
      <c r="D31935"/>
      <c r="E31935"/>
      <c r="F31935"/>
      <c r="G31935"/>
      <c r="H31935" s="26"/>
      <c r="I31935" s="26"/>
      <c r="K31935"/>
      <c r="L31935"/>
      <c r="M31935"/>
      <c r="N31935"/>
      <c r="O31935"/>
      <c r="P31935"/>
      <c r="S31935"/>
    </row>
    <row r="31936" spans="1:19" x14ac:dyDescent="0.3">
      <c r="A31936" s="25"/>
      <c r="B31936"/>
      <c r="C31936"/>
      <c r="D31936"/>
      <c r="E31936"/>
      <c r="F31936"/>
      <c r="G31936"/>
      <c r="H31936" s="26"/>
      <c r="I31936" s="26"/>
      <c r="K31936"/>
      <c r="L31936"/>
      <c r="M31936"/>
      <c r="N31936"/>
      <c r="O31936"/>
      <c r="P31936"/>
      <c r="S31936"/>
    </row>
    <row r="31937" spans="1:19" x14ac:dyDescent="0.3">
      <c r="A31937" s="25"/>
      <c r="B31937"/>
      <c r="C31937"/>
      <c r="D31937"/>
      <c r="E31937"/>
      <c r="F31937"/>
      <c r="G31937"/>
      <c r="H31937" s="26"/>
      <c r="I31937" s="26"/>
      <c r="K31937"/>
      <c r="L31937"/>
      <c r="M31937"/>
      <c r="N31937"/>
      <c r="O31937"/>
      <c r="P31937"/>
      <c r="S31937"/>
    </row>
    <row r="31938" spans="1:19" x14ac:dyDescent="0.3">
      <c r="A31938" s="25"/>
      <c r="B31938"/>
      <c r="C31938"/>
      <c r="D31938"/>
      <c r="E31938"/>
      <c r="F31938"/>
      <c r="G31938"/>
      <c r="H31938" s="26"/>
      <c r="I31938" s="26"/>
      <c r="K31938"/>
      <c r="L31938"/>
      <c r="M31938"/>
      <c r="N31938"/>
      <c r="O31938"/>
      <c r="P31938"/>
      <c r="S31938"/>
    </row>
    <row r="31939" spans="1:19" x14ac:dyDescent="0.3">
      <c r="A31939" s="25"/>
      <c r="B31939"/>
      <c r="C31939"/>
      <c r="D31939"/>
      <c r="E31939"/>
      <c r="F31939"/>
      <c r="G31939"/>
      <c r="H31939" s="26"/>
      <c r="I31939" s="26"/>
      <c r="K31939"/>
      <c r="L31939"/>
      <c r="M31939"/>
      <c r="N31939"/>
      <c r="O31939"/>
      <c r="P31939"/>
      <c r="S31939"/>
    </row>
    <row r="31940" spans="1:19" x14ac:dyDescent="0.3">
      <c r="A31940" s="25"/>
      <c r="B31940"/>
      <c r="C31940"/>
      <c r="D31940"/>
      <c r="E31940"/>
      <c r="F31940"/>
      <c r="G31940"/>
      <c r="H31940" s="26"/>
      <c r="I31940" s="26"/>
      <c r="K31940"/>
      <c r="L31940"/>
      <c r="M31940"/>
      <c r="N31940"/>
      <c r="O31940"/>
      <c r="P31940"/>
      <c r="S31940"/>
    </row>
    <row r="31941" spans="1:19" x14ac:dyDescent="0.3">
      <c r="A31941" s="25"/>
      <c r="B31941"/>
      <c r="C31941"/>
      <c r="D31941"/>
      <c r="E31941"/>
      <c r="F31941"/>
      <c r="G31941"/>
      <c r="H31941" s="26"/>
      <c r="I31941" s="26"/>
      <c r="K31941"/>
      <c r="L31941"/>
      <c r="M31941"/>
      <c r="N31941"/>
      <c r="O31941"/>
      <c r="P31941"/>
      <c r="S31941"/>
    </row>
    <row r="31942" spans="1:19" x14ac:dyDescent="0.3">
      <c r="A31942" s="25"/>
      <c r="B31942"/>
      <c r="C31942"/>
      <c r="D31942"/>
      <c r="E31942"/>
      <c r="F31942"/>
      <c r="G31942"/>
      <c r="H31942" s="26"/>
      <c r="I31942" s="26"/>
      <c r="K31942"/>
      <c r="L31942"/>
      <c r="M31942"/>
      <c r="N31942"/>
      <c r="O31942"/>
      <c r="P31942"/>
      <c r="S31942"/>
    </row>
    <row r="31943" spans="1:19" x14ac:dyDescent="0.3">
      <c r="A31943" s="25"/>
      <c r="B31943"/>
      <c r="C31943"/>
      <c r="D31943"/>
      <c r="E31943"/>
      <c r="F31943"/>
      <c r="G31943"/>
      <c r="H31943" s="26"/>
      <c r="I31943" s="26"/>
      <c r="K31943"/>
      <c r="L31943"/>
      <c r="M31943"/>
      <c r="N31943"/>
      <c r="O31943"/>
      <c r="P31943"/>
      <c r="S31943"/>
    </row>
    <row r="31944" spans="1:19" x14ac:dyDescent="0.3">
      <c r="A31944" s="25"/>
      <c r="B31944"/>
      <c r="C31944"/>
      <c r="D31944"/>
      <c r="E31944"/>
      <c r="F31944"/>
      <c r="G31944"/>
      <c r="H31944" s="26"/>
      <c r="I31944" s="26"/>
      <c r="K31944"/>
      <c r="L31944"/>
      <c r="M31944"/>
      <c r="N31944"/>
      <c r="O31944"/>
      <c r="P31944"/>
      <c r="S31944"/>
    </row>
    <row r="31945" spans="1:19" x14ac:dyDescent="0.3">
      <c r="A31945" s="25"/>
      <c r="B31945"/>
      <c r="C31945"/>
      <c r="D31945"/>
      <c r="E31945"/>
      <c r="F31945"/>
      <c r="G31945"/>
      <c r="H31945" s="26"/>
      <c r="I31945" s="26"/>
      <c r="K31945"/>
      <c r="L31945"/>
      <c r="M31945"/>
      <c r="N31945"/>
      <c r="O31945"/>
      <c r="P31945"/>
      <c r="S31945"/>
    </row>
    <row r="31946" spans="1:19" x14ac:dyDescent="0.3">
      <c r="A31946" s="25"/>
      <c r="B31946"/>
      <c r="C31946"/>
      <c r="D31946"/>
      <c r="E31946"/>
      <c r="F31946"/>
      <c r="G31946"/>
      <c r="H31946" s="26"/>
      <c r="I31946" s="26"/>
      <c r="K31946"/>
      <c r="L31946"/>
      <c r="M31946"/>
      <c r="N31946"/>
      <c r="O31946"/>
      <c r="P31946"/>
      <c r="S31946"/>
    </row>
    <row r="31947" spans="1:19" x14ac:dyDescent="0.3">
      <c r="A31947" s="25"/>
      <c r="B31947"/>
      <c r="C31947"/>
      <c r="D31947"/>
      <c r="E31947"/>
      <c r="F31947"/>
      <c r="G31947"/>
      <c r="H31947" s="26"/>
      <c r="I31947" s="26"/>
      <c r="K31947"/>
      <c r="L31947"/>
      <c r="M31947"/>
      <c r="N31947"/>
      <c r="O31947"/>
      <c r="P31947"/>
      <c r="S31947"/>
    </row>
    <row r="31948" spans="1:19" x14ac:dyDescent="0.3">
      <c r="A31948" s="25"/>
      <c r="B31948"/>
      <c r="C31948"/>
      <c r="D31948"/>
      <c r="E31948"/>
      <c r="F31948"/>
      <c r="G31948"/>
      <c r="H31948" s="26"/>
      <c r="I31948" s="26"/>
      <c r="K31948"/>
      <c r="L31948"/>
      <c r="M31948"/>
      <c r="N31948"/>
      <c r="O31948"/>
      <c r="P31948"/>
      <c r="S31948"/>
    </row>
    <row r="31949" spans="1:19" x14ac:dyDescent="0.3">
      <c r="A31949" s="25"/>
      <c r="B31949"/>
      <c r="C31949"/>
      <c r="D31949"/>
      <c r="E31949"/>
      <c r="F31949"/>
      <c r="G31949"/>
      <c r="H31949" s="26"/>
      <c r="I31949" s="26"/>
      <c r="K31949"/>
      <c r="L31949"/>
      <c r="M31949"/>
      <c r="N31949"/>
      <c r="O31949"/>
      <c r="P31949"/>
      <c r="S31949"/>
    </row>
    <row r="31950" spans="1:19" x14ac:dyDescent="0.3">
      <c r="A31950" s="25"/>
      <c r="B31950"/>
      <c r="C31950"/>
      <c r="D31950"/>
      <c r="E31950"/>
      <c r="F31950"/>
      <c r="G31950"/>
      <c r="H31950" s="26"/>
      <c r="I31950" s="26"/>
      <c r="K31950"/>
      <c r="L31950"/>
      <c r="M31950"/>
      <c r="N31950"/>
      <c r="O31950"/>
      <c r="P31950"/>
      <c r="S31950"/>
    </row>
    <row r="31951" spans="1:19" x14ac:dyDescent="0.3">
      <c r="A31951" s="25"/>
      <c r="B31951"/>
      <c r="C31951"/>
      <c r="D31951"/>
      <c r="E31951"/>
      <c r="F31951"/>
      <c r="G31951"/>
      <c r="H31951" s="26"/>
      <c r="I31951" s="26"/>
      <c r="K31951"/>
      <c r="L31951"/>
      <c r="M31951"/>
      <c r="N31951"/>
      <c r="O31951"/>
      <c r="P31951"/>
      <c r="S31951"/>
    </row>
    <row r="31952" spans="1:19" x14ac:dyDescent="0.3">
      <c r="A31952" s="25"/>
      <c r="B31952"/>
      <c r="C31952"/>
      <c r="D31952"/>
      <c r="E31952"/>
      <c r="F31952"/>
      <c r="G31952"/>
      <c r="H31952" s="26"/>
      <c r="I31952" s="26"/>
      <c r="K31952"/>
      <c r="L31952"/>
      <c r="M31952"/>
      <c r="N31952"/>
      <c r="O31952"/>
      <c r="P31952"/>
      <c r="S31952"/>
    </row>
    <row r="31953" spans="1:19" x14ac:dyDescent="0.3">
      <c r="A31953" s="25"/>
      <c r="B31953"/>
      <c r="C31953"/>
      <c r="D31953"/>
      <c r="E31953"/>
      <c r="F31953"/>
      <c r="G31953"/>
      <c r="H31953" s="26"/>
      <c r="I31953" s="26"/>
      <c r="K31953"/>
      <c r="L31953"/>
      <c r="M31953"/>
      <c r="N31953"/>
      <c r="O31953"/>
      <c r="P31953"/>
      <c r="S31953"/>
    </row>
    <row r="31954" spans="1:19" x14ac:dyDescent="0.3">
      <c r="A31954" s="25"/>
      <c r="B31954"/>
      <c r="C31954"/>
      <c r="D31954"/>
      <c r="E31954"/>
      <c r="F31954"/>
      <c r="G31954"/>
      <c r="H31954" s="26"/>
      <c r="I31954" s="26"/>
      <c r="K31954"/>
      <c r="L31954"/>
      <c r="M31954"/>
      <c r="N31954"/>
      <c r="O31954"/>
      <c r="P31954"/>
      <c r="S31954"/>
    </row>
    <row r="31955" spans="1:19" x14ac:dyDescent="0.3">
      <c r="A31955" s="25"/>
      <c r="B31955"/>
      <c r="C31955"/>
      <c r="D31955"/>
      <c r="E31955"/>
      <c r="F31955"/>
      <c r="G31955"/>
      <c r="H31955" s="26"/>
      <c r="I31955" s="26"/>
      <c r="K31955"/>
      <c r="L31955"/>
      <c r="M31955"/>
      <c r="N31955"/>
      <c r="O31955"/>
      <c r="P31955"/>
      <c r="S31955"/>
    </row>
    <row r="31956" spans="1:19" x14ac:dyDescent="0.3">
      <c r="A31956" s="25"/>
      <c r="B31956"/>
      <c r="C31956"/>
      <c r="D31956"/>
      <c r="E31956"/>
      <c r="F31956"/>
      <c r="G31956"/>
      <c r="H31956" s="26"/>
      <c r="I31956" s="26"/>
      <c r="K31956"/>
      <c r="L31956"/>
      <c r="M31956"/>
      <c r="N31956"/>
      <c r="O31956"/>
      <c r="P31956"/>
      <c r="S31956"/>
    </row>
    <row r="31957" spans="1:19" x14ac:dyDescent="0.3">
      <c r="A31957" s="25"/>
      <c r="B31957"/>
      <c r="C31957"/>
      <c r="D31957"/>
      <c r="E31957"/>
      <c r="F31957"/>
      <c r="G31957"/>
      <c r="H31957" s="26"/>
      <c r="I31957" s="26"/>
      <c r="K31957"/>
      <c r="L31957"/>
      <c r="M31957"/>
      <c r="N31957"/>
      <c r="O31957"/>
      <c r="P31957"/>
      <c r="S31957"/>
    </row>
    <row r="31958" spans="1:19" x14ac:dyDescent="0.3">
      <c r="A31958" s="25"/>
      <c r="B31958"/>
      <c r="C31958"/>
      <c r="D31958"/>
      <c r="E31958"/>
      <c r="F31958"/>
      <c r="G31958"/>
      <c r="H31958" s="26"/>
      <c r="I31958" s="26"/>
      <c r="K31958"/>
      <c r="L31958"/>
      <c r="M31958"/>
      <c r="N31958"/>
      <c r="O31958"/>
      <c r="P31958"/>
      <c r="S31958"/>
    </row>
    <row r="31959" spans="1:19" x14ac:dyDescent="0.3">
      <c r="A31959" s="25"/>
      <c r="B31959"/>
      <c r="C31959"/>
      <c r="D31959"/>
      <c r="E31959"/>
      <c r="F31959"/>
      <c r="G31959"/>
      <c r="H31959" s="26"/>
      <c r="I31959" s="26"/>
      <c r="K31959"/>
      <c r="L31959"/>
      <c r="M31959"/>
      <c r="N31959"/>
      <c r="O31959"/>
      <c r="P31959"/>
      <c r="S31959"/>
    </row>
    <row r="31960" spans="1:19" x14ac:dyDescent="0.3">
      <c r="A31960" s="25"/>
      <c r="B31960"/>
      <c r="C31960"/>
      <c r="D31960"/>
      <c r="E31960"/>
      <c r="F31960"/>
      <c r="G31960"/>
      <c r="H31960" s="26"/>
      <c r="I31960" s="26"/>
      <c r="K31960"/>
      <c r="L31960"/>
      <c r="M31960"/>
      <c r="N31960"/>
      <c r="O31960"/>
      <c r="P31960"/>
      <c r="S31960"/>
    </row>
    <row r="31961" spans="1:19" x14ac:dyDescent="0.3">
      <c r="A31961" s="25"/>
      <c r="B31961"/>
      <c r="C31961"/>
      <c r="D31961"/>
      <c r="E31961"/>
      <c r="F31961"/>
      <c r="G31961"/>
      <c r="H31961" s="26"/>
      <c r="I31961" s="26"/>
      <c r="K31961"/>
      <c r="L31961"/>
      <c r="M31961"/>
      <c r="N31961"/>
      <c r="O31961"/>
      <c r="P31961"/>
      <c r="S31961"/>
    </row>
    <row r="31962" spans="1:19" x14ac:dyDescent="0.3">
      <c r="A31962" s="25"/>
      <c r="B31962"/>
      <c r="C31962"/>
      <c r="D31962"/>
      <c r="E31962"/>
      <c r="F31962"/>
      <c r="G31962"/>
      <c r="H31962" s="26"/>
      <c r="I31962" s="26"/>
      <c r="K31962"/>
      <c r="L31962"/>
      <c r="M31962"/>
      <c r="N31962"/>
      <c r="O31962"/>
      <c r="P31962"/>
      <c r="S31962"/>
    </row>
    <row r="31963" spans="1:19" x14ac:dyDescent="0.3">
      <c r="A31963" s="25"/>
      <c r="B31963"/>
      <c r="C31963"/>
      <c r="D31963"/>
      <c r="E31963"/>
      <c r="F31963"/>
      <c r="G31963"/>
      <c r="H31963" s="26"/>
      <c r="I31963" s="26"/>
      <c r="K31963"/>
      <c r="L31963"/>
      <c r="M31963"/>
      <c r="N31963"/>
      <c r="O31963"/>
      <c r="P31963"/>
      <c r="S31963"/>
    </row>
    <row r="31964" spans="1:19" x14ac:dyDescent="0.3">
      <c r="A31964" s="25"/>
      <c r="B31964"/>
      <c r="C31964"/>
      <c r="D31964"/>
      <c r="E31964"/>
      <c r="F31964"/>
      <c r="G31964"/>
      <c r="H31964" s="26"/>
      <c r="I31964" s="26"/>
      <c r="K31964"/>
      <c r="L31964"/>
      <c r="M31964"/>
      <c r="N31964"/>
      <c r="O31964"/>
      <c r="P31964"/>
      <c r="S31964"/>
    </row>
    <row r="31965" spans="1:19" x14ac:dyDescent="0.3">
      <c r="A31965" s="25"/>
      <c r="B31965"/>
      <c r="C31965"/>
      <c r="D31965"/>
      <c r="E31965"/>
      <c r="F31965"/>
      <c r="G31965"/>
      <c r="H31965" s="26"/>
      <c r="I31965" s="26"/>
      <c r="K31965"/>
      <c r="L31965"/>
      <c r="M31965"/>
      <c r="N31965"/>
      <c r="O31965"/>
      <c r="P31965"/>
      <c r="S31965"/>
    </row>
    <row r="31966" spans="1:19" x14ac:dyDescent="0.3">
      <c r="A31966" s="25"/>
      <c r="B31966"/>
      <c r="C31966"/>
      <c r="D31966"/>
      <c r="E31966"/>
      <c r="F31966"/>
      <c r="G31966"/>
      <c r="H31966" s="26"/>
      <c r="I31966" s="26"/>
      <c r="K31966"/>
      <c r="L31966"/>
      <c r="M31966"/>
      <c r="N31966"/>
      <c r="O31966"/>
      <c r="P31966"/>
      <c r="S31966"/>
    </row>
    <row r="31967" spans="1:19" x14ac:dyDescent="0.3">
      <c r="A31967" s="25"/>
      <c r="B31967"/>
      <c r="C31967"/>
      <c r="D31967"/>
      <c r="E31967"/>
      <c r="F31967"/>
      <c r="G31967"/>
      <c r="H31967"/>
      <c r="I31967" s="14"/>
      <c r="K31967"/>
      <c r="L31967"/>
      <c r="M31967"/>
      <c r="N31967"/>
      <c r="O31967"/>
      <c r="P31967"/>
      <c r="S31967"/>
    </row>
    <row r="31968" spans="1:19" x14ac:dyDescent="0.3">
      <c r="A31968" s="25"/>
      <c r="B31968"/>
      <c r="C31968"/>
      <c r="D31968"/>
      <c r="E31968"/>
      <c r="F31968"/>
      <c r="G31968"/>
      <c r="H31968"/>
      <c r="I31968" s="14"/>
      <c r="K31968"/>
      <c r="L31968"/>
      <c r="M31968"/>
      <c r="N31968"/>
      <c r="O31968"/>
      <c r="P31968"/>
      <c r="S31968"/>
    </row>
    <row r="31969" spans="1:19" x14ac:dyDescent="0.3">
      <c r="A31969" s="25"/>
      <c r="B31969"/>
      <c r="C31969"/>
      <c r="D31969"/>
      <c r="E31969"/>
      <c r="F31969"/>
      <c r="G31969"/>
      <c r="H31969"/>
      <c r="I31969" s="14"/>
      <c r="K31969"/>
      <c r="L31969"/>
      <c r="M31969"/>
      <c r="N31969"/>
      <c r="O31969"/>
      <c r="P31969"/>
      <c r="S31969"/>
    </row>
    <row r="31970" spans="1:19" x14ac:dyDescent="0.3">
      <c r="A31970" s="25"/>
      <c r="B31970"/>
      <c r="C31970"/>
      <c r="D31970"/>
      <c r="E31970"/>
      <c r="F31970"/>
      <c r="G31970"/>
      <c r="H31970"/>
      <c r="I31970"/>
      <c r="K31970"/>
      <c r="L31970"/>
      <c r="M31970"/>
      <c r="N31970"/>
      <c r="O31970"/>
      <c r="P31970"/>
      <c r="S31970"/>
    </row>
    <row r="31971" spans="1:19" x14ac:dyDescent="0.3">
      <c r="A31971" s="25"/>
      <c r="B31971"/>
      <c r="C31971"/>
      <c r="D31971"/>
      <c r="E31971"/>
      <c r="F31971"/>
      <c r="G31971"/>
      <c r="H31971"/>
      <c r="I31971"/>
      <c r="K31971"/>
      <c r="L31971"/>
      <c r="M31971"/>
      <c r="N31971"/>
      <c r="O31971"/>
      <c r="P31971"/>
      <c r="S31971"/>
    </row>
    <row r="31972" spans="1:19" x14ac:dyDescent="0.3">
      <c r="A31972" s="25"/>
      <c r="B31972"/>
      <c r="C31972"/>
      <c r="D31972"/>
      <c r="E31972"/>
      <c r="F31972"/>
      <c r="G31972"/>
      <c r="H31972" s="26"/>
      <c r="I31972" s="26"/>
      <c r="K31972"/>
      <c r="L31972"/>
      <c r="M31972"/>
      <c r="N31972"/>
      <c r="O31972"/>
      <c r="P31972"/>
      <c r="S31972"/>
    </row>
    <row r="31973" spans="1:19" x14ac:dyDescent="0.3">
      <c r="A31973" s="25"/>
      <c r="B31973"/>
      <c r="C31973"/>
      <c r="D31973"/>
      <c r="E31973"/>
      <c r="F31973"/>
      <c r="G31973"/>
      <c r="H31973" s="26"/>
      <c r="I31973" s="26"/>
      <c r="K31973"/>
      <c r="L31973"/>
      <c r="M31973"/>
      <c r="N31973"/>
      <c r="O31973"/>
      <c r="P31973"/>
      <c r="S31973"/>
    </row>
    <row r="31974" spans="1:19" x14ac:dyDescent="0.3">
      <c r="A31974" s="25"/>
      <c r="B31974"/>
      <c r="C31974"/>
      <c r="D31974"/>
      <c r="E31974"/>
      <c r="F31974"/>
      <c r="G31974"/>
      <c r="H31974" s="26"/>
      <c r="I31974" s="26"/>
      <c r="K31974"/>
      <c r="L31974"/>
      <c r="M31974"/>
      <c r="N31974"/>
      <c r="O31974"/>
      <c r="P31974"/>
      <c r="S31974"/>
    </row>
    <row r="31975" spans="1:19" x14ac:dyDescent="0.3">
      <c r="A31975" s="25"/>
      <c r="B31975"/>
      <c r="C31975"/>
      <c r="D31975"/>
      <c r="E31975"/>
      <c r="F31975"/>
      <c r="G31975"/>
      <c r="H31975" s="26"/>
      <c r="I31975" s="26"/>
      <c r="K31975"/>
      <c r="L31975"/>
      <c r="M31975"/>
      <c r="N31975"/>
      <c r="O31975"/>
      <c r="P31975"/>
      <c r="S31975"/>
    </row>
    <row r="31976" spans="1:19" x14ac:dyDescent="0.3">
      <c r="A31976" s="25"/>
      <c r="B31976"/>
      <c r="C31976"/>
      <c r="D31976"/>
      <c r="E31976"/>
      <c r="F31976"/>
      <c r="G31976"/>
      <c r="H31976" s="26"/>
      <c r="I31976" s="26"/>
      <c r="K31976"/>
      <c r="L31976"/>
      <c r="M31976"/>
      <c r="N31976"/>
      <c r="O31976"/>
      <c r="P31976"/>
      <c r="S31976"/>
    </row>
    <row r="31977" spans="1:19" x14ac:dyDescent="0.3">
      <c r="A31977" s="25"/>
      <c r="B31977"/>
      <c r="C31977"/>
      <c r="D31977"/>
      <c r="E31977"/>
      <c r="F31977"/>
      <c r="G31977"/>
      <c r="H31977" s="26"/>
      <c r="I31977" s="26"/>
      <c r="K31977"/>
      <c r="L31977"/>
      <c r="M31977"/>
      <c r="N31977"/>
      <c r="O31977"/>
      <c r="P31977"/>
      <c r="S31977"/>
    </row>
    <row r="31978" spans="1:19" x14ac:dyDescent="0.3">
      <c r="A31978" s="25"/>
      <c r="B31978"/>
      <c r="C31978"/>
      <c r="D31978"/>
      <c r="E31978"/>
      <c r="F31978"/>
      <c r="G31978"/>
      <c r="H31978" s="26"/>
      <c r="I31978" s="26"/>
      <c r="K31978"/>
      <c r="L31978"/>
      <c r="M31978"/>
      <c r="N31978"/>
      <c r="O31978"/>
      <c r="P31978"/>
      <c r="S31978"/>
    </row>
    <row r="31979" spans="1:19" x14ac:dyDescent="0.3">
      <c r="A31979" s="25"/>
      <c r="B31979"/>
      <c r="C31979"/>
      <c r="D31979"/>
      <c r="E31979"/>
      <c r="F31979"/>
      <c r="G31979"/>
      <c r="H31979" s="26"/>
      <c r="I31979" s="26"/>
      <c r="K31979"/>
      <c r="L31979"/>
      <c r="M31979"/>
      <c r="N31979"/>
      <c r="O31979"/>
      <c r="P31979"/>
      <c r="S31979"/>
    </row>
    <row r="31980" spans="1:19" x14ac:dyDescent="0.3">
      <c r="A31980" s="25"/>
      <c r="B31980"/>
      <c r="C31980"/>
      <c r="D31980"/>
      <c r="E31980"/>
      <c r="F31980"/>
      <c r="G31980"/>
      <c r="H31980" s="26"/>
      <c r="I31980" s="26"/>
      <c r="K31980"/>
      <c r="L31980"/>
      <c r="M31980"/>
      <c r="N31980"/>
      <c r="O31980"/>
      <c r="P31980"/>
      <c r="S31980"/>
    </row>
    <row r="31981" spans="1:19" x14ac:dyDescent="0.3">
      <c r="A31981" s="25"/>
      <c r="B31981"/>
      <c r="C31981"/>
      <c r="D31981"/>
      <c r="E31981"/>
      <c r="F31981"/>
      <c r="G31981"/>
      <c r="H31981" s="26"/>
      <c r="I31981" s="26"/>
      <c r="K31981"/>
      <c r="L31981"/>
      <c r="M31981"/>
      <c r="N31981"/>
      <c r="O31981"/>
      <c r="P31981"/>
      <c r="S31981"/>
    </row>
    <row r="31982" spans="1:19" x14ac:dyDescent="0.3">
      <c r="A31982" s="25"/>
      <c r="B31982"/>
      <c r="C31982"/>
      <c r="D31982"/>
      <c r="E31982"/>
      <c r="F31982"/>
      <c r="G31982"/>
      <c r="H31982" s="26"/>
      <c r="I31982" s="26"/>
      <c r="K31982"/>
      <c r="L31982"/>
      <c r="M31982"/>
      <c r="N31982"/>
      <c r="O31982"/>
      <c r="P31982"/>
      <c r="S31982"/>
    </row>
    <row r="31983" spans="1:19" x14ac:dyDescent="0.3">
      <c r="A31983" s="25"/>
      <c r="B31983"/>
      <c r="C31983"/>
      <c r="D31983"/>
      <c r="E31983"/>
      <c r="F31983"/>
      <c r="G31983"/>
      <c r="H31983" s="26"/>
      <c r="I31983" s="26"/>
      <c r="K31983"/>
      <c r="L31983"/>
      <c r="M31983"/>
      <c r="N31983"/>
      <c r="O31983"/>
      <c r="P31983"/>
      <c r="S31983"/>
    </row>
    <row r="31984" spans="1:19" x14ac:dyDescent="0.3">
      <c r="A31984" s="25"/>
      <c r="B31984"/>
      <c r="C31984"/>
      <c r="D31984"/>
      <c r="E31984"/>
      <c r="F31984"/>
      <c r="G31984"/>
      <c r="H31984" s="26"/>
      <c r="I31984" s="26"/>
      <c r="K31984"/>
      <c r="L31984"/>
      <c r="M31984"/>
      <c r="N31984"/>
      <c r="O31984"/>
      <c r="P31984"/>
      <c r="S31984"/>
    </row>
    <row r="31985" spans="1:19" x14ac:dyDescent="0.3">
      <c r="A31985" s="25"/>
      <c r="B31985"/>
      <c r="C31985"/>
      <c r="D31985"/>
      <c r="E31985"/>
      <c r="F31985"/>
      <c r="G31985"/>
      <c r="H31985" s="26"/>
      <c r="I31985" s="26"/>
      <c r="K31985"/>
      <c r="L31985"/>
      <c r="M31985"/>
      <c r="N31985"/>
      <c r="O31985"/>
      <c r="P31985"/>
      <c r="S31985"/>
    </row>
    <row r="31986" spans="1:19" x14ac:dyDescent="0.3">
      <c r="A31986" s="25"/>
      <c r="B31986"/>
      <c r="C31986"/>
      <c r="D31986"/>
      <c r="E31986"/>
      <c r="F31986"/>
      <c r="G31986"/>
      <c r="H31986" s="26"/>
      <c r="I31986" s="26"/>
      <c r="K31986"/>
      <c r="L31986"/>
      <c r="M31986"/>
      <c r="N31986"/>
      <c r="O31986"/>
      <c r="P31986"/>
      <c r="S31986"/>
    </row>
    <row r="31987" spans="1:19" x14ac:dyDescent="0.3">
      <c r="A31987" s="25"/>
      <c r="B31987"/>
      <c r="C31987"/>
      <c r="D31987"/>
      <c r="E31987"/>
      <c r="F31987"/>
      <c r="G31987"/>
      <c r="H31987" s="26"/>
      <c r="I31987" s="26"/>
      <c r="K31987"/>
      <c r="L31987"/>
      <c r="M31987"/>
      <c r="N31987"/>
      <c r="O31987"/>
      <c r="P31987"/>
      <c r="S31987"/>
    </row>
    <row r="31988" spans="1:19" x14ac:dyDescent="0.3">
      <c r="A31988" s="25"/>
      <c r="B31988"/>
      <c r="C31988"/>
      <c r="D31988"/>
      <c r="E31988"/>
      <c r="F31988"/>
      <c r="G31988"/>
      <c r="H31988" s="26"/>
      <c r="I31988" s="26"/>
      <c r="K31988"/>
      <c r="L31988"/>
      <c r="M31988"/>
      <c r="N31988"/>
      <c r="O31988"/>
      <c r="P31988"/>
      <c r="S31988"/>
    </row>
    <row r="31989" spans="1:19" x14ac:dyDescent="0.3">
      <c r="A31989" s="25"/>
      <c r="B31989"/>
      <c r="C31989"/>
      <c r="D31989"/>
      <c r="E31989"/>
      <c r="F31989"/>
      <c r="G31989"/>
      <c r="H31989" s="26"/>
      <c r="I31989" s="26"/>
      <c r="K31989"/>
      <c r="L31989"/>
      <c r="M31989"/>
      <c r="N31989"/>
      <c r="O31989"/>
      <c r="P31989"/>
      <c r="S31989"/>
    </row>
    <row r="31990" spans="1:19" x14ac:dyDescent="0.3">
      <c r="A31990" s="25"/>
      <c r="B31990"/>
      <c r="C31990"/>
      <c r="D31990"/>
      <c r="E31990"/>
      <c r="F31990"/>
      <c r="G31990"/>
      <c r="H31990" s="26"/>
      <c r="I31990" s="26"/>
      <c r="K31990"/>
      <c r="L31990"/>
      <c r="M31990"/>
      <c r="N31990"/>
      <c r="O31990"/>
      <c r="P31990"/>
      <c r="S31990"/>
    </row>
    <row r="31991" spans="1:19" x14ac:dyDescent="0.3">
      <c r="A31991" s="25"/>
      <c r="B31991"/>
      <c r="C31991"/>
      <c r="D31991"/>
      <c r="E31991"/>
      <c r="F31991"/>
      <c r="G31991"/>
      <c r="H31991" s="26"/>
      <c r="I31991" s="26"/>
      <c r="K31991"/>
      <c r="L31991"/>
      <c r="M31991"/>
      <c r="N31991"/>
      <c r="O31991"/>
      <c r="P31991"/>
      <c r="S31991"/>
    </row>
    <row r="31992" spans="1:19" x14ac:dyDescent="0.3">
      <c r="A31992" s="25"/>
      <c r="B31992"/>
      <c r="C31992"/>
      <c r="D31992"/>
      <c r="E31992"/>
      <c r="F31992"/>
      <c r="G31992"/>
      <c r="H31992" s="26"/>
      <c r="I31992" s="26"/>
      <c r="K31992"/>
      <c r="L31992"/>
      <c r="M31992"/>
      <c r="N31992"/>
      <c r="O31992"/>
      <c r="P31992"/>
      <c r="S31992"/>
    </row>
    <row r="31993" spans="1:19" x14ac:dyDescent="0.3">
      <c r="A31993" s="25"/>
      <c r="B31993"/>
      <c r="C31993"/>
      <c r="D31993"/>
      <c r="E31993"/>
      <c r="F31993"/>
      <c r="G31993"/>
      <c r="H31993" s="26"/>
      <c r="I31993" s="26"/>
      <c r="K31993"/>
      <c r="L31993"/>
      <c r="M31993"/>
      <c r="N31993"/>
      <c r="O31993"/>
      <c r="P31993"/>
      <c r="S31993"/>
    </row>
    <row r="31994" spans="1:19" x14ac:dyDescent="0.3">
      <c r="A31994" s="25"/>
      <c r="B31994"/>
      <c r="C31994"/>
      <c r="D31994"/>
      <c r="E31994"/>
      <c r="F31994"/>
      <c r="G31994"/>
      <c r="H31994" s="26"/>
      <c r="I31994" s="26"/>
      <c r="K31994"/>
      <c r="L31994"/>
      <c r="M31994"/>
      <c r="N31994"/>
      <c r="O31994"/>
      <c r="P31994"/>
      <c r="S31994"/>
    </row>
    <row r="31995" spans="1:19" x14ac:dyDescent="0.3">
      <c r="A31995" s="25"/>
      <c r="B31995"/>
      <c r="C31995"/>
      <c r="D31995"/>
      <c r="E31995"/>
      <c r="F31995"/>
      <c r="G31995"/>
      <c r="H31995" s="26"/>
      <c r="I31995" s="26"/>
      <c r="K31995"/>
      <c r="L31995"/>
      <c r="M31995"/>
      <c r="N31995"/>
      <c r="O31995"/>
      <c r="P31995"/>
      <c r="S31995"/>
    </row>
    <row r="31996" spans="1:19" x14ac:dyDescent="0.3">
      <c r="A31996" s="25"/>
      <c r="B31996"/>
      <c r="C31996"/>
      <c r="D31996"/>
      <c r="E31996"/>
      <c r="F31996"/>
      <c r="G31996"/>
      <c r="H31996" s="26"/>
      <c r="I31996" s="26"/>
      <c r="K31996"/>
      <c r="L31996"/>
      <c r="M31996"/>
      <c r="N31996"/>
      <c r="O31996"/>
      <c r="P31996"/>
      <c r="S31996"/>
    </row>
    <row r="31997" spans="1:19" x14ac:dyDescent="0.3">
      <c r="A31997" s="25"/>
      <c r="B31997"/>
      <c r="C31997"/>
      <c r="D31997"/>
      <c r="E31997"/>
      <c r="F31997"/>
      <c r="G31997"/>
      <c r="H31997" s="26"/>
      <c r="I31997" s="26"/>
      <c r="K31997"/>
      <c r="L31997"/>
      <c r="M31997"/>
      <c r="N31997"/>
      <c r="O31997"/>
      <c r="P31997"/>
      <c r="S31997"/>
    </row>
    <row r="31998" spans="1:19" x14ac:dyDescent="0.3">
      <c r="A31998" s="25"/>
      <c r="B31998"/>
      <c r="C31998"/>
      <c r="D31998"/>
      <c r="E31998"/>
      <c r="F31998"/>
      <c r="G31998"/>
      <c r="H31998" s="26"/>
      <c r="I31998" s="26"/>
      <c r="K31998"/>
      <c r="L31998"/>
      <c r="M31998"/>
      <c r="N31998"/>
      <c r="O31998"/>
      <c r="P31998"/>
      <c r="S31998"/>
    </row>
    <row r="31999" spans="1:19" x14ac:dyDescent="0.3">
      <c r="A31999" s="25"/>
      <c r="B31999"/>
      <c r="C31999"/>
      <c r="D31999"/>
      <c r="E31999"/>
      <c r="F31999"/>
      <c r="G31999"/>
      <c r="H31999" s="26"/>
      <c r="I31999" s="26"/>
      <c r="K31999"/>
      <c r="L31999"/>
      <c r="M31999"/>
      <c r="N31999"/>
      <c r="O31999"/>
      <c r="P31999"/>
      <c r="S31999"/>
    </row>
    <row r="32000" spans="1:19" x14ac:dyDescent="0.3">
      <c r="A32000" s="25"/>
      <c r="B32000"/>
      <c r="C32000"/>
      <c r="D32000"/>
      <c r="E32000"/>
      <c r="F32000"/>
      <c r="G32000"/>
      <c r="H32000" s="26"/>
      <c r="I32000" s="26"/>
      <c r="K32000"/>
      <c r="L32000"/>
      <c r="M32000"/>
      <c r="N32000"/>
      <c r="O32000"/>
      <c r="P32000"/>
      <c r="S32000"/>
    </row>
    <row r="32001" spans="1:19" x14ac:dyDescent="0.3">
      <c r="A32001" s="25"/>
      <c r="B32001"/>
      <c r="C32001"/>
      <c r="D32001"/>
      <c r="E32001"/>
      <c r="F32001"/>
      <c r="G32001"/>
      <c r="H32001" s="26"/>
      <c r="I32001" s="26"/>
      <c r="K32001"/>
      <c r="L32001"/>
      <c r="M32001"/>
      <c r="N32001"/>
      <c r="O32001"/>
      <c r="P32001"/>
      <c r="S32001"/>
    </row>
    <row r="32002" spans="1:19" x14ac:dyDescent="0.3">
      <c r="A32002" s="25"/>
      <c r="B32002"/>
      <c r="C32002"/>
      <c r="D32002"/>
      <c r="E32002"/>
      <c r="F32002"/>
      <c r="G32002"/>
      <c r="H32002" s="26"/>
      <c r="I32002" s="26"/>
      <c r="K32002"/>
      <c r="L32002"/>
      <c r="M32002"/>
      <c r="N32002"/>
      <c r="O32002"/>
      <c r="P32002"/>
      <c r="S32002"/>
    </row>
    <row r="32003" spans="1:19" x14ac:dyDescent="0.3">
      <c r="A32003" s="25"/>
      <c r="B32003"/>
      <c r="C32003"/>
      <c r="D32003"/>
      <c r="E32003"/>
      <c r="F32003"/>
      <c r="G32003"/>
      <c r="H32003" s="26"/>
      <c r="I32003" s="26"/>
      <c r="K32003"/>
      <c r="L32003"/>
      <c r="M32003"/>
      <c r="N32003"/>
      <c r="O32003"/>
      <c r="P32003"/>
      <c r="S32003"/>
    </row>
    <row r="32004" spans="1:19" x14ac:dyDescent="0.3">
      <c r="A32004" s="25"/>
      <c r="B32004"/>
      <c r="C32004"/>
      <c r="D32004"/>
      <c r="E32004"/>
      <c r="F32004"/>
      <c r="G32004"/>
      <c r="H32004" s="26"/>
      <c r="I32004" s="26"/>
      <c r="K32004"/>
      <c r="L32004"/>
      <c r="M32004"/>
      <c r="N32004"/>
      <c r="O32004"/>
      <c r="P32004"/>
      <c r="S32004"/>
    </row>
    <row r="32005" spans="1:19" x14ac:dyDescent="0.3">
      <c r="A32005" s="25"/>
      <c r="B32005"/>
      <c r="C32005"/>
      <c r="D32005"/>
      <c r="E32005"/>
      <c r="F32005"/>
      <c r="G32005"/>
      <c r="H32005" s="26"/>
      <c r="I32005" s="26"/>
      <c r="K32005"/>
      <c r="L32005"/>
      <c r="M32005"/>
      <c r="N32005"/>
      <c r="O32005"/>
      <c r="P32005"/>
      <c r="S32005"/>
    </row>
    <row r="32006" spans="1:19" x14ac:dyDescent="0.3">
      <c r="A32006" s="25"/>
      <c r="B32006"/>
      <c r="C32006"/>
      <c r="D32006"/>
      <c r="E32006"/>
      <c r="F32006"/>
      <c r="G32006"/>
      <c r="H32006" s="26"/>
      <c r="I32006" s="26"/>
      <c r="K32006"/>
      <c r="L32006"/>
      <c r="M32006"/>
      <c r="N32006"/>
      <c r="O32006"/>
      <c r="P32006"/>
      <c r="S32006"/>
    </row>
    <row r="32007" spans="1:19" x14ac:dyDescent="0.3">
      <c r="A32007" s="25"/>
      <c r="B32007"/>
      <c r="C32007"/>
      <c r="D32007"/>
      <c r="E32007"/>
      <c r="F32007"/>
      <c r="G32007"/>
      <c r="H32007" s="26"/>
      <c r="I32007" s="26"/>
      <c r="K32007"/>
      <c r="L32007"/>
      <c r="M32007"/>
      <c r="N32007"/>
      <c r="O32007"/>
      <c r="P32007"/>
      <c r="S32007"/>
    </row>
    <row r="32008" spans="1:19" x14ac:dyDescent="0.3">
      <c r="A32008" s="25"/>
      <c r="B32008"/>
      <c r="C32008"/>
      <c r="D32008"/>
      <c r="E32008"/>
      <c r="F32008"/>
      <c r="G32008"/>
      <c r="H32008" s="26"/>
      <c r="I32008" s="26"/>
      <c r="K32008"/>
      <c r="L32008"/>
      <c r="M32008"/>
      <c r="N32008"/>
      <c r="O32008"/>
      <c r="P32008"/>
      <c r="S32008"/>
    </row>
    <row r="32009" spans="1:19" x14ac:dyDescent="0.3">
      <c r="A32009" s="25"/>
      <c r="B32009"/>
      <c r="C32009"/>
      <c r="D32009"/>
      <c r="E32009"/>
      <c r="F32009"/>
      <c r="G32009"/>
      <c r="H32009" s="26"/>
      <c r="I32009" s="26"/>
      <c r="K32009"/>
      <c r="L32009"/>
      <c r="M32009"/>
      <c r="N32009"/>
      <c r="O32009"/>
      <c r="P32009"/>
      <c r="S32009"/>
    </row>
    <row r="32010" spans="1:19" x14ac:dyDescent="0.3">
      <c r="A32010" s="25"/>
      <c r="B32010"/>
      <c r="C32010"/>
      <c r="D32010"/>
      <c r="E32010"/>
      <c r="F32010"/>
      <c r="G32010"/>
      <c r="H32010" s="26"/>
      <c r="I32010" s="26"/>
      <c r="K32010"/>
      <c r="L32010"/>
      <c r="M32010"/>
      <c r="N32010"/>
      <c r="O32010"/>
      <c r="P32010"/>
      <c r="S32010"/>
    </row>
    <row r="32011" spans="1:19" x14ac:dyDescent="0.3">
      <c r="A32011" s="25"/>
      <c r="B32011"/>
      <c r="C32011"/>
      <c r="D32011"/>
      <c r="E32011"/>
      <c r="F32011"/>
      <c r="G32011"/>
      <c r="H32011" s="26"/>
      <c r="I32011" s="26"/>
      <c r="K32011"/>
      <c r="L32011"/>
      <c r="M32011"/>
      <c r="N32011"/>
      <c r="O32011"/>
      <c r="P32011"/>
      <c r="S32011"/>
    </row>
    <row r="32012" spans="1:19" x14ac:dyDescent="0.3">
      <c r="A32012" s="25"/>
      <c r="B32012"/>
      <c r="C32012"/>
      <c r="D32012"/>
      <c r="E32012"/>
      <c r="F32012"/>
      <c r="G32012"/>
      <c r="H32012" s="26"/>
      <c r="I32012" s="26"/>
      <c r="K32012"/>
      <c r="L32012"/>
      <c r="M32012"/>
      <c r="N32012"/>
      <c r="O32012"/>
      <c r="P32012"/>
      <c r="S32012"/>
    </row>
    <row r="32013" spans="1:19" x14ac:dyDescent="0.3">
      <c r="A32013" s="25"/>
      <c r="B32013"/>
      <c r="C32013"/>
      <c r="D32013"/>
      <c r="E32013"/>
      <c r="F32013"/>
      <c r="G32013"/>
      <c r="H32013" s="26"/>
      <c r="I32013" s="26"/>
      <c r="K32013"/>
      <c r="L32013"/>
      <c r="M32013"/>
      <c r="N32013"/>
      <c r="O32013"/>
      <c r="P32013"/>
      <c r="S32013"/>
    </row>
    <row r="32014" spans="1:19" x14ac:dyDescent="0.3">
      <c r="A32014" s="25"/>
      <c r="B32014"/>
      <c r="C32014"/>
      <c r="D32014"/>
      <c r="E32014"/>
      <c r="F32014"/>
      <c r="G32014"/>
      <c r="H32014" s="26"/>
      <c r="I32014" s="26"/>
      <c r="K32014"/>
      <c r="L32014"/>
      <c r="M32014"/>
      <c r="N32014"/>
      <c r="O32014"/>
      <c r="P32014"/>
      <c r="S32014"/>
    </row>
    <row r="32015" spans="1:19" x14ac:dyDescent="0.3">
      <c r="A32015" s="25"/>
      <c r="B32015"/>
      <c r="C32015"/>
      <c r="D32015"/>
      <c r="E32015"/>
      <c r="F32015"/>
      <c r="G32015"/>
      <c r="H32015" s="26"/>
      <c r="I32015" s="26"/>
      <c r="K32015"/>
      <c r="L32015"/>
      <c r="M32015"/>
      <c r="N32015"/>
      <c r="O32015"/>
      <c r="P32015"/>
      <c r="S32015"/>
    </row>
    <row r="32016" spans="1:19" x14ac:dyDescent="0.3">
      <c r="A32016" s="25"/>
      <c r="B32016"/>
      <c r="C32016"/>
      <c r="D32016"/>
      <c r="E32016"/>
      <c r="F32016"/>
      <c r="G32016"/>
      <c r="H32016" s="26"/>
      <c r="I32016" s="26"/>
      <c r="K32016"/>
      <c r="L32016"/>
      <c r="M32016"/>
      <c r="N32016"/>
      <c r="O32016"/>
      <c r="P32016"/>
      <c r="S32016"/>
    </row>
    <row r="32017" spans="1:19" x14ac:dyDescent="0.3">
      <c r="A32017" s="25"/>
      <c r="B32017"/>
      <c r="C32017"/>
      <c r="D32017"/>
      <c r="E32017"/>
      <c r="F32017"/>
      <c r="G32017"/>
      <c r="H32017" s="26"/>
      <c r="I32017" s="26"/>
      <c r="K32017"/>
      <c r="L32017"/>
      <c r="M32017"/>
      <c r="N32017"/>
      <c r="O32017"/>
      <c r="P32017"/>
      <c r="S32017"/>
    </row>
    <row r="32018" spans="1:19" x14ac:dyDescent="0.3">
      <c r="A32018" s="25"/>
      <c r="B32018"/>
      <c r="C32018"/>
      <c r="D32018"/>
      <c r="E32018"/>
      <c r="F32018"/>
      <c r="G32018"/>
      <c r="H32018" s="26"/>
      <c r="I32018" s="26"/>
      <c r="K32018"/>
      <c r="L32018"/>
      <c r="M32018"/>
      <c r="N32018"/>
      <c r="O32018"/>
      <c r="P32018"/>
      <c r="S32018"/>
    </row>
    <row r="32019" spans="1:19" x14ac:dyDescent="0.3">
      <c r="A32019" s="25"/>
      <c r="B32019"/>
      <c r="C32019"/>
      <c r="D32019"/>
      <c r="E32019"/>
      <c r="F32019"/>
      <c r="G32019"/>
      <c r="H32019" s="26"/>
      <c r="I32019" s="26"/>
      <c r="K32019"/>
      <c r="L32019"/>
      <c r="M32019"/>
      <c r="N32019"/>
      <c r="O32019"/>
      <c r="P32019"/>
      <c r="S32019"/>
    </row>
    <row r="32020" spans="1:19" x14ac:dyDescent="0.3">
      <c r="A32020" s="25"/>
      <c r="B32020"/>
      <c r="C32020"/>
      <c r="D32020"/>
      <c r="E32020"/>
      <c r="F32020"/>
      <c r="G32020"/>
      <c r="H32020" s="26"/>
      <c r="I32020" s="26"/>
      <c r="K32020"/>
      <c r="L32020"/>
      <c r="M32020"/>
      <c r="N32020"/>
      <c r="O32020"/>
      <c r="P32020"/>
      <c r="S32020"/>
    </row>
    <row r="32021" spans="1:19" x14ac:dyDescent="0.3">
      <c r="A32021" s="25"/>
      <c r="B32021"/>
      <c r="C32021"/>
      <c r="D32021"/>
      <c r="E32021"/>
      <c r="F32021"/>
      <c r="G32021"/>
      <c r="H32021" s="26"/>
      <c r="I32021" s="26"/>
      <c r="K32021"/>
      <c r="L32021"/>
      <c r="M32021"/>
      <c r="N32021"/>
      <c r="O32021"/>
      <c r="P32021"/>
      <c r="S32021"/>
    </row>
    <row r="32022" spans="1:19" x14ac:dyDescent="0.3">
      <c r="A32022" s="25"/>
      <c r="B32022"/>
      <c r="C32022"/>
      <c r="D32022"/>
      <c r="E32022"/>
      <c r="F32022"/>
      <c r="G32022"/>
      <c r="H32022" s="26"/>
      <c r="I32022" s="26"/>
      <c r="K32022"/>
      <c r="L32022"/>
      <c r="M32022"/>
      <c r="N32022"/>
      <c r="O32022"/>
      <c r="P32022"/>
      <c r="S32022"/>
    </row>
    <row r="32023" spans="1:19" x14ac:dyDescent="0.3">
      <c r="A32023" s="25"/>
      <c r="B32023"/>
      <c r="C32023"/>
      <c r="D32023"/>
      <c r="E32023"/>
      <c r="F32023"/>
      <c r="G32023"/>
      <c r="H32023" s="26"/>
      <c r="I32023" s="26"/>
      <c r="K32023"/>
      <c r="L32023"/>
      <c r="M32023"/>
      <c r="N32023"/>
      <c r="O32023"/>
      <c r="P32023"/>
      <c r="S32023"/>
    </row>
    <row r="32024" spans="1:19" x14ac:dyDescent="0.3">
      <c r="A32024" s="25"/>
      <c r="B32024"/>
      <c r="C32024"/>
      <c r="D32024"/>
      <c r="E32024"/>
      <c r="F32024"/>
      <c r="G32024"/>
      <c r="H32024" s="26"/>
      <c r="I32024" s="26"/>
      <c r="K32024"/>
      <c r="L32024"/>
      <c r="M32024"/>
      <c r="N32024"/>
      <c r="O32024"/>
      <c r="P32024"/>
      <c r="S32024"/>
    </row>
    <row r="32025" spans="1:19" x14ac:dyDescent="0.3">
      <c r="A32025" s="25"/>
      <c r="B32025"/>
      <c r="C32025"/>
      <c r="D32025"/>
      <c r="E32025"/>
      <c r="F32025"/>
      <c r="G32025"/>
      <c r="H32025" s="26"/>
      <c r="I32025" s="26"/>
      <c r="K32025"/>
      <c r="L32025"/>
      <c r="M32025"/>
      <c r="N32025"/>
      <c r="O32025"/>
      <c r="P32025"/>
      <c r="S32025"/>
    </row>
    <row r="32026" spans="1:19" x14ac:dyDescent="0.3">
      <c r="A32026" s="25"/>
      <c r="B32026"/>
      <c r="C32026"/>
      <c r="D32026"/>
      <c r="E32026"/>
      <c r="F32026"/>
      <c r="G32026"/>
      <c r="H32026" s="26"/>
      <c r="I32026" s="26"/>
      <c r="K32026"/>
      <c r="L32026"/>
      <c r="M32026"/>
      <c r="N32026"/>
      <c r="O32026"/>
      <c r="P32026"/>
      <c r="S32026"/>
    </row>
    <row r="32027" spans="1:19" x14ac:dyDescent="0.3">
      <c r="A32027" s="25"/>
      <c r="B32027"/>
      <c r="C32027"/>
      <c r="D32027"/>
      <c r="E32027"/>
      <c r="F32027"/>
      <c r="G32027"/>
      <c r="H32027" s="26"/>
      <c r="I32027" s="26"/>
      <c r="K32027"/>
      <c r="L32027"/>
      <c r="M32027"/>
      <c r="N32027"/>
      <c r="O32027"/>
      <c r="P32027"/>
      <c r="S32027"/>
    </row>
    <row r="32028" spans="1:19" x14ac:dyDescent="0.3">
      <c r="A32028" s="25"/>
      <c r="B32028"/>
      <c r="C32028"/>
      <c r="D32028"/>
      <c r="E32028"/>
      <c r="F32028"/>
      <c r="G32028"/>
      <c r="H32028" s="26"/>
      <c r="I32028" s="26"/>
      <c r="K32028"/>
      <c r="L32028"/>
      <c r="M32028"/>
      <c r="N32028"/>
      <c r="O32028"/>
      <c r="P32028"/>
      <c r="S32028"/>
    </row>
    <row r="32029" spans="1:19" x14ac:dyDescent="0.3">
      <c r="A32029" s="25"/>
      <c r="B32029"/>
      <c r="C32029"/>
      <c r="D32029"/>
      <c r="E32029"/>
      <c r="F32029"/>
      <c r="G32029"/>
      <c r="H32029" s="26"/>
      <c r="I32029" s="26"/>
      <c r="K32029"/>
      <c r="L32029"/>
      <c r="M32029"/>
      <c r="N32029"/>
      <c r="O32029"/>
      <c r="P32029"/>
      <c r="S32029"/>
    </row>
    <row r="32030" spans="1:19" x14ac:dyDescent="0.3">
      <c r="A32030" s="25"/>
      <c r="B32030"/>
      <c r="C32030"/>
      <c r="D32030"/>
      <c r="E32030"/>
      <c r="F32030"/>
      <c r="G32030"/>
      <c r="H32030" s="26"/>
      <c r="I32030" s="26"/>
      <c r="K32030"/>
      <c r="L32030"/>
      <c r="M32030"/>
      <c r="N32030"/>
      <c r="O32030"/>
      <c r="P32030"/>
      <c r="S32030"/>
    </row>
    <row r="32031" spans="1:19" x14ac:dyDescent="0.3">
      <c r="A32031" s="25"/>
      <c r="B32031"/>
      <c r="C32031"/>
      <c r="D32031"/>
      <c r="E32031"/>
      <c r="F32031"/>
      <c r="G32031"/>
      <c r="H32031" s="26"/>
      <c r="I32031" s="26"/>
      <c r="K32031"/>
      <c r="L32031"/>
      <c r="M32031"/>
      <c r="N32031"/>
      <c r="O32031"/>
      <c r="P32031"/>
      <c r="S32031"/>
    </row>
    <row r="32032" spans="1:19" x14ac:dyDescent="0.3">
      <c r="A32032" s="25"/>
      <c r="B32032"/>
      <c r="C32032"/>
      <c r="D32032"/>
      <c r="E32032"/>
      <c r="F32032"/>
      <c r="G32032"/>
      <c r="H32032" s="26"/>
      <c r="I32032" s="26"/>
      <c r="K32032"/>
      <c r="L32032"/>
      <c r="M32032"/>
      <c r="N32032"/>
      <c r="O32032"/>
      <c r="P32032"/>
      <c r="S32032"/>
    </row>
    <row r="32033" spans="1:19" x14ac:dyDescent="0.3">
      <c r="A32033" s="25"/>
      <c r="B32033"/>
      <c r="C32033"/>
      <c r="D32033"/>
      <c r="E32033"/>
      <c r="F32033"/>
      <c r="G32033"/>
      <c r="H32033" s="26"/>
      <c r="I32033" s="26"/>
      <c r="K32033"/>
      <c r="L32033"/>
      <c r="M32033"/>
      <c r="N32033"/>
      <c r="O32033"/>
      <c r="P32033"/>
      <c r="S32033"/>
    </row>
    <row r="32034" spans="1:19" x14ac:dyDescent="0.3">
      <c r="A32034" s="25"/>
      <c r="B32034"/>
      <c r="C32034"/>
      <c r="D32034"/>
      <c r="E32034"/>
      <c r="F32034"/>
      <c r="G32034"/>
      <c r="H32034" s="26"/>
      <c r="I32034" s="26"/>
      <c r="K32034"/>
      <c r="L32034"/>
      <c r="M32034"/>
      <c r="N32034"/>
      <c r="O32034"/>
      <c r="P32034"/>
      <c r="S32034"/>
    </row>
    <row r="32035" spans="1:19" x14ac:dyDescent="0.3">
      <c r="A32035" s="25"/>
      <c r="B32035"/>
      <c r="C32035"/>
      <c r="D32035"/>
      <c r="E32035"/>
      <c r="F32035"/>
      <c r="G32035"/>
      <c r="H32035"/>
      <c r="I32035"/>
      <c r="K32035"/>
      <c r="L32035"/>
      <c r="M32035"/>
      <c r="N32035"/>
      <c r="O32035"/>
      <c r="P32035"/>
      <c r="S32035"/>
    </row>
    <row r="32036" spans="1:19" x14ac:dyDescent="0.3">
      <c r="A32036" s="25"/>
      <c r="B32036"/>
      <c r="C32036"/>
      <c r="D32036"/>
      <c r="E32036"/>
      <c r="F32036"/>
      <c r="G32036"/>
      <c r="H32036"/>
      <c r="I32036"/>
      <c r="K32036"/>
      <c r="L32036"/>
      <c r="M32036"/>
      <c r="N32036"/>
      <c r="O32036"/>
      <c r="P32036"/>
      <c r="S32036"/>
    </row>
    <row r="32037" spans="1:19" x14ac:dyDescent="0.3">
      <c r="A32037" s="25"/>
      <c r="B32037"/>
      <c r="C32037"/>
      <c r="D32037"/>
      <c r="E32037"/>
      <c r="F32037"/>
      <c r="G32037"/>
      <c r="H32037"/>
      <c r="I32037"/>
      <c r="K32037"/>
      <c r="L32037"/>
      <c r="M32037"/>
      <c r="N32037"/>
      <c r="O32037"/>
      <c r="P32037"/>
      <c r="S32037"/>
    </row>
    <row r="32038" spans="1:19" x14ac:dyDescent="0.3">
      <c r="A32038" s="25"/>
      <c r="B32038"/>
      <c r="C32038"/>
      <c r="D32038"/>
      <c r="E32038"/>
      <c r="F32038"/>
      <c r="G32038"/>
      <c r="H32038" s="26"/>
      <c r="I32038" s="26"/>
      <c r="K32038"/>
      <c r="L32038"/>
      <c r="M32038"/>
      <c r="N32038"/>
      <c r="O32038"/>
      <c r="P32038"/>
      <c r="S32038"/>
    </row>
    <row r="32039" spans="1:19" x14ac:dyDescent="0.3">
      <c r="A32039" s="25"/>
      <c r="B32039"/>
      <c r="C32039"/>
      <c r="D32039"/>
      <c r="E32039"/>
      <c r="F32039"/>
      <c r="G32039"/>
      <c r="H32039" s="26"/>
      <c r="I32039" s="26"/>
      <c r="K32039"/>
      <c r="L32039"/>
      <c r="M32039"/>
      <c r="N32039"/>
      <c r="O32039"/>
      <c r="P32039"/>
      <c r="S32039"/>
    </row>
    <row r="32040" spans="1:19" x14ac:dyDescent="0.3">
      <c r="A32040" s="25"/>
      <c r="B32040"/>
      <c r="C32040"/>
      <c r="D32040"/>
      <c r="E32040"/>
      <c r="F32040"/>
      <c r="G32040"/>
      <c r="H32040" s="26"/>
      <c r="I32040" s="26"/>
      <c r="K32040"/>
      <c r="L32040"/>
      <c r="M32040"/>
      <c r="N32040"/>
      <c r="O32040"/>
      <c r="P32040"/>
      <c r="S32040"/>
    </row>
    <row r="32041" spans="1:19" x14ac:dyDescent="0.3">
      <c r="A32041" s="25"/>
      <c r="B32041"/>
      <c r="C32041"/>
      <c r="D32041"/>
      <c r="E32041"/>
      <c r="F32041"/>
      <c r="G32041"/>
      <c r="H32041" s="26"/>
      <c r="I32041" s="26"/>
      <c r="K32041"/>
      <c r="L32041"/>
      <c r="M32041"/>
      <c r="N32041"/>
      <c r="O32041"/>
      <c r="P32041"/>
      <c r="S32041"/>
    </row>
    <row r="32042" spans="1:19" x14ac:dyDescent="0.3">
      <c r="A32042" s="25"/>
      <c r="B32042"/>
      <c r="C32042"/>
      <c r="D32042"/>
      <c r="E32042"/>
      <c r="F32042"/>
      <c r="G32042"/>
      <c r="H32042" s="26"/>
      <c r="I32042" s="26"/>
      <c r="K32042"/>
      <c r="L32042"/>
      <c r="M32042"/>
      <c r="N32042"/>
      <c r="O32042"/>
      <c r="P32042"/>
      <c r="S32042"/>
    </row>
    <row r="32043" spans="1:19" x14ac:dyDescent="0.3">
      <c r="A32043" s="25"/>
      <c r="B32043"/>
      <c r="C32043"/>
      <c r="D32043"/>
      <c r="E32043"/>
      <c r="F32043"/>
      <c r="G32043"/>
      <c r="H32043" s="26"/>
      <c r="I32043" s="26"/>
      <c r="K32043"/>
      <c r="L32043"/>
      <c r="M32043"/>
      <c r="N32043"/>
      <c r="O32043"/>
      <c r="P32043"/>
      <c r="S32043"/>
    </row>
    <row r="32044" spans="1:19" x14ac:dyDescent="0.3">
      <c r="A32044" s="25"/>
      <c r="B32044"/>
      <c r="C32044"/>
      <c r="D32044"/>
      <c r="E32044"/>
      <c r="F32044"/>
      <c r="G32044"/>
      <c r="H32044" s="26"/>
      <c r="I32044" s="26"/>
      <c r="K32044"/>
      <c r="L32044"/>
      <c r="M32044"/>
      <c r="N32044"/>
      <c r="O32044"/>
      <c r="P32044"/>
      <c r="S32044"/>
    </row>
    <row r="32045" spans="1:19" x14ac:dyDescent="0.3">
      <c r="A32045" s="25"/>
      <c r="B32045"/>
      <c r="C32045"/>
      <c r="D32045"/>
      <c r="E32045"/>
      <c r="F32045"/>
      <c r="G32045"/>
      <c r="H32045" s="26"/>
      <c r="I32045" s="26"/>
      <c r="K32045"/>
      <c r="L32045"/>
      <c r="M32045"/>
      <c r="N32045"/>
      <c r="O32045"/>
      <c r="P32045"/>
      <c r="S32045"/>
    </row>
    <row r="32046" spans="1:19" x14ac:dyDescent="0.3">
      <c r="A32046" s="25"/>
      <c r="B32046"/>
      <c r="C32046"/>
      <c r="D32046"/>
      <c r="E32046"/>
      <c r="F32046"/>
      <c r="G32046"/>
      <c r="H32046" s="26"/>
      <c r="I32046" s="26"/>
      <c r="K32046"/>
      <c r="L32046"/>
      <c r="M32046"/>
      <c r="N32046"/>
      <c r="O32046"/>
      <c r="P32046"/>
      <c r="S32046"/>
    </row>
    <row r="32047" spans="1:19" x14ac:dyDescent="0.3">
      <c r="A32047" s="25"/>
      <c r="B32047"/>
      <c r="C32047"/>
      <c r="D32047"/>
      <c r="E32047"/>
      <c r="F32047"/>
      <c r="G32047"/>
      <c r="H32047" s="26"/>
      <c r="I32047" s="26"/>
      <c r="K32047"/>
      <c r="L32047"/>
      <c r="M32047"/>
      <c r="N32047"/>
      <c r="O32047"/>
      <c r="P32047"/>
      <c r="S32047"/>
    </row>
    <row r="32048" spans="1:19" x14ac:dyDescent="0.3">
      <c r="A32048" s="25"/>
      <c r="B32048"/>
      <c r="C32048"/>
      <c r="D32048"/>
      <c r="E32048"/>
      <c r="F32048"/>
      <c r="G32048"/>
      <c r="H32048" s="26"/>
      <c r="I32048" s="26"/>
      <c r="K32048"/>
      <c r="L32048"/>
      <c r="M32048"/>
      <c r="N32048"/>
      <c r="O32048"/>
      <c r="P32048"/>
      <c r="S32048"/>
    </row>
    <row r="32049" spans="1:19" x14ac:dyDescent="0.3">
      <c r="A32049" s="25"/>
      <c r="B32049"/>
      <c r="C32049"/>
      <c r="D32049"/>
      <c r="E32049"/>
      <c r="F32049"/>
      <c r="G32049"/>
      <c r="H32049" s="26"/>
      <c r="I32049" s="26"/>
      <c r="K32049"/>
      <c r="L32049"/>
      <c r="M32049"/>
      <c r="N32049"/>
      <c r="O32049"/>
      <c r="P32049"/>
      <c r="S32049"/>
    </row>
    <row r="32050" spans="1:19" x14ac:dyDescent="0.3">
      <c r="A32050" s="25"/>
      <c r="B32050"/>
      <c r="C32050"/>
      <c r="D32050"/>
      <c r="E32050"/>
      <c r="F32050"/>
      <c r="G32050"/>
      <c r="H32050" s="26"/>
      <c r="I32050" s="26"/>
      <c r="K32050"/>
      <c r="L32050"/>
      <c r="M32050"/>
      <c r="N32050"/>
      <c r="O32050"/>
      <c r="P32050"/>
      <c r="S32050"/>
    </row>
    <row r="32051" spans="1:19" x14ac:dyDescent="0.3">
      <c r="A32051" s="25"/>
      <c r="B32051"/>
      <c r="C32051"/>
      <c r="D32051"/>
      <c r="E32051"/>
      <c r="F32051"/>
      <c r="G32051"/>
      <c r="H32051" s="26"/>
      <c r="I32051" s="26"/>
      <c r="K32051"/>
      <c r="L32051"/>
      <c r="M32051"/>
      <c r="N32051"/>
      <c r="O32051"/>
      <c r="P32051"/>
      <c r="S32051"/>
    </row>
    <row r="32052" spans="1:19" x14ac:dyDescent="0.3">
      <c r="A32052" s="25"/>
      <c r="B32052"/>
      <c r="C32052"/>
      <c r="D32052"/>
      <c r="E32052"/>
      <c r="F32052"/>
      <c r="G32052"/>
      <c r="H32052" s="26"/>
      <c r="I32052" s="26"/>
      <c r="K32052"/>
      <c r="L32052"/>
      <c r="M32052"/>
      <c r="N32052"/>
      <c r="O32052"/>
      <c r="P32052"/>
      <c r="S32052"/>
    </row>
    <row r="32053" spans="1:19" x14ac:dyDescent="0.3">
      <c r="A32053" s="25"/>
      <c r="B32053"/>
      <c r="C32053"/>
      <c r="D32053"/>
      <c r="E32053"/>
      <c r="F32053"/>
      <c r="G32053"/>
      <c r="H32053" s="26"/>
      <c r="I32053" s="26"/>
      <c r="K32053"/>
      <c r="L32053"/>
      <c r="M32053"/>
      <c r="N32053"/>
      <c r="O32053"/>
      <c r="P32053"/>
      <c r="S32053"/>
    </row>
    <row r="32054" spans="1:19" x14ac:dyDescent="0.3">
      <c r="A32054" s="25"/>
      <c r="B32054"/>
      <c r="C32054"/>
      <c r="D32054"/>
      <c r="E32054"/>
      <c r="F32054"/>
      <c r="G32054"/>
      <c r="H32054" s="26"/>
      <c r="I32054" s="26"/>
      <c r="K32054"/>
      <c r="L32054"/>
      <c r="M32054"/>
      <c r="N32054"/>
      <c r="O32054"/>
      <c r="P32054"/>
      <c r="S32054"/>
    </row>
    <row r="32055" spans="1:19" x14ac:dyDescent="0.3">
      <c r="A32055" s="25"/>
      <c r="B32055"/>
      <c r="C32055"/>
      <c r="D32055"/>
      <c r="E32055"/>
      <c r="F32055"/>
      <c r="G32055"/>
      <c r="H32055" s="26"/>
      <c r="I32055" s="26"/>
      <c r="K32055"/>
      <c r="L32055"/>
      <c r="M32055"/>
      <c r="N32055"/>
      <c r="O32055"/>
      <c r="P32055"/>
      <c r="S32055"/>
    </row>
    <row r="32056" spans="1:19" x14ac:dyDescent="0.3">
      <c r="A32056" s="25"/>
      <c r="B32056"/>
      <c r="C32056"/>
      <c r="D32056"/>
      <c r="E32056"/>
      <c r="F32056"/>
      <c r="G32056"/>
      <c r="H32056" s="26"/>
      <c r="I32056" s="26"/>
      <c r="K32056"/>
      <c r="L32056"/>
      <c r="M32056"/>
      <c r="N32056"/>
      <c r="O32056"/>
      <c r="P32056"/>
      <c r="S32056"/>
    </row>
    <row r="32057" spans="1:19" x14ac:dyDescent="0.3">
      <c r="A32057" s="25"/>
      <c r="B32057"/>
      <c r="C32057"/>
      <c r="D32057"/>
      <c r="E32057"/>
      <c r="F32057"/>
      <c r="G32057"/>
      <c r="H32057" s="26"/>
      <c r="I32057" s="26"/>
      <c r="K32057"/>
      <c r="L32057"/>
      <c r="M32057"/>
      <c r="N32057"/>
      <c r="O32057"/>
      <c r="P32057"/>
      <c r="S32057"/>
    </row>
    <row r="32058" spans="1:19" x14ac:dyDescent="0.3">
      <c r="A32058" s="25"/>
      <c r="B32058"/>
      <c r="C32058"/>
      <c r="D32058"/>
      <c r="E32058"/>
      <c r="F32058"/>
      <c r="G32058"/>
      <c r="H32058" s="26"/>
      <c r="I32058" s="26"/>
      <c r="K32058"/>
      <c r="L32058"/>
      <c r="M32058"/>
      <c r="N32058"/>
      <c r="O32058"/>
      <c r="P32058"/>
      <c r="S32058"/>
    </row>
    <row r="32059" spans="1:19" x14ac:dyDescent="0.3">
      <c r="A32059" s="25"/>
      <c r="B32059"/>
      <c r="C32059"/>
      <c r="D32059"/>
      <c r="E32059"/>
      <c r="F32059"/>
      <c r="G32059"/>
      <c r="H32059" s="26"/>
      <c r="I32059" s="26"/>
      <c r="K32059"/>
      <c r="L32059"/>
      <c r="M32059"/>
      <c r="N32059"/>
      <c r="O32059"/>
      <c r="P32059"/>
      <c r="S32059"/>
    </row>
    <row r="32060" spans="1:19" x14ac:dyDescent="0.3">
      <c r="A32060" s="25"/>
      <c r="B32060"/>
      <c r="C32060"/>
      <c r="D32060"/>
      <c r="E32060"/>
      <c r="F32060"/>
      <c r="G32060"/>
      <c r="H32060" s="26"/>
      <c r="I32060" s="26"/>
      <c r="K32060"/>
      <c r="L32060"/>
      <c r="M32060"/>
      <c r="N32060"/>
      <c r="O32060"/>
      <c r="P32060"/>
      <c r="S32060"/>
    </row>
    <row r="32061" spans="1:19" x14ac:dyDescent="0.3">
      <c r="A32061" s="25"/>
      <c r="B32061"/>
      <c r="C32061"/>
      <c r="D32061"/>
      <c r="E32061"/>
      <c r="F32061"/>
      <c r="G32061"/>
      <c r="H32061" s="26"/>
      <c r="I32061" s="26"/>
      <c r="K32061"/>
      <c r="L32061"/>
      <c r="M32061"/>
      <c r="N32061"/>
      <c r="O32061"/>
      <c r="P32061"/>
      <c r="S32061"/>
    </row>
    <row r="32062" spans="1:19" x14ac:dyDescent="0.3">
      <c r="A32062" s="25"/>
      <c r="B32062"/>
      <c r="C32062"/>
      <c r="D32062"/>
      <c r="E32062"/>
      <c r="F32062"/>
      <c r="G32062"/>
      <c r="H32062" s="26"/>
      <c r="I32062" s="26"/>
      <c r="K32062"/>
      <c r="L32062"/>
      <c r="M32062"/>
      <c r="N32062"/>
      <c r="O32062"/>
      <c r="P32062"/>
      <c r="S32062"/>
    </row>
    <row r="32063" spans="1:19" x14ac:dyDescent="0.3">
      <c r="A32063" s="25"/>
      <c r="B32063"/>
      <c r="C32063"/>
      <c r="D32063"/>
      <c r="E32063"/>
      <c r="F32063"/>
      <c r="G32063"/>
      <c r="H32063" s="26"/>
      <c r="I32063" s="26"/>
      <c r="K32063"/>
      <c r="L32063"/>
      <c r="M32063"/>
      <c r="N32063"/>
      <c r="O32063"/>
      <c r="P32063"/>
      <c r="S32063"/>
    </row>
    <row r="32064" spans="1:19" x14ac:dyDescent="0.3">
      <c r="A32064" s="25"/>
      <c r="B32064"/>
      <c r="C32064"/>
      <c r="D32064"/>
      <c r="E32064"/>
      <c r="F32064"/>
      <c r="G32064"/>
      <c r="H32064" s="26"/>
      <c r="I32064" s="26"/>
      <c r="K32064"/>
      <c r="L32064"/>
      <c r="M32064"/>
      <c r="N32064"/>
      <c r="O32064"/>
      <c r="P32064"/>
      <c r="S32064"/>
    </row>
    <row r="32065" spans="1:19" x14ac:dyDescent="0.3">
      <c r="A32065" s="25"/>
      <c r="B32065"/>
      <c r="C32065"/>
      <c r="D32065"/>
      <c r="E32065"/>
      <c r="F32065"/>
      <c r="G32065"/>
      <c r="H32065" s="26"/>
      <c r="I32065" s="26"/>
      <c r="K32065"/>
      <c r="L32065"/>
      <c r="M32065"/>
      <c r="N32065"/>
      <c r="O32065"/>
      <c r="P32065"/>
      <c r="S32065"/>
    </row>
    <row r="32066" spans="1:19" x14ac:dyDescent="0.3">
      <c r="A32066" s="25"/>
      <c r="B32066"/>
      <c r="C32066"/>
      <c r="D32066"/>
      <c r="E32066"/>
      <c r="F32066"/>
      <c r="G32066"/>
      <c r="H32066" s="26"/>
      <c r="I32066" s="26"/>
      <c r="K32066"/>
      <c r="L32066"/>
      <c r="M32066"/>
      <c r="N32066"/>
      <c r="O32066"/>
      <c r="P32066"/>
      <c r="S32066"/>
    </row>
    <row r="32067" spans="1:19" x14ac:dyDescent="0.3">
      <c r="A32067" s="25"/>
      <c r="B32067"/>
      <c r="C32067"/>
      <c r="D32067"/>
      <c r="E32067"/>
      <c r="F32067"/>
      <c r="G32067"/>
      <c r="H32067" s="26"/>
      <c r="I32067" s="26"/>
      <c r="K32067"/>
      <c r="L32067"/>
      <c r="M32067"/>
      <c r="N32067"/>
      <c r="O32067"/>
      <c r="P32067"/>
      <c r="S32067"/>
    </row>
    <row r="32068" spans="1:19" x14ac:dyDescent="0.3">
      <c r="A32068" s="25"/>
      <c r="B32068"/>
      <c r="C32068"/>
      <c r="D32068"/>
      <c r="E32068"/>
      <c r="F32068"/>
      <c r="G32068"/>
      <c r="H32068" s="26"/>
      <c r="I32068" s="26"/>
      <c r="K32068"/>
      <c r="L32068"/>
      <c r="M32068"/>
      <c r="N32068"/>
      <c r="O32068"/>
      <c r="P32068"/>
      <c r="S32068"/>
    </row>
    <row r="32069" spans="1:19" x14ac:dyDescent="0.3">
      <c r="A32069" s="25"/>
      <c r="B32069"/>
      <c r="C32069"/>
      <c r="D32069"/>
      <c r="E32069"/>
      <c r="F32069"/>
      <c r="G32069"/>
      <c r="H32069" s="26"/>
      <c r="I32069" s="26"/>
      <c r="K32069"/>
      <c r="L32069"/>
      <c r="M32069"/>
      <c r="N32069"/>
      <c r="O32069"/>
      <c r="P32069"/>
      <c r="S32069"/>
    </row>
    <row r="32070" spans="1:19" x14ac:dyDescent="0.3">
      <c r="A32070" s="25"/>
      <c r="B32070"/>
      <c r="C32070"/>
      <c r="D32070"/>
      <c r="E32070"/>
      <c r="F32070"/>
      <c r="G32070"/>
      <c r="H32070" s="26"/>
      <c r="I32070" s="26"/>
      <c r="K32070"/>
      <c r="L32070"/>
      <c r="M32070"/>
      <c r="N32070"/>
      <c r="O32070"/>
      <c r="P32070"/>
      <c r="S32070"/>
    </row>
    <row r="32071" spans="1:19" x14ac:dyDescent="0.3">
      <c r="A32071" s="25"/>
      <c r="B32071"/>
      <c r="C32071"/>
      <c r="D32071"/>
      <c r="E32071"/>
      <c r="F32071"/>
      <c r="G32071"/>
      <c r="H32071" s="26"/>
      <c r="I32071" s="26"/>
      <c r="K32071"/>
      <c r="L32071"/>
      <c r="M32071"/>
      <c r="N32071"/>
      <c r="O32071"/>
      <c r="P32071"/>
      <c r="S32071"/>
    </row>
    <row r="32072" spans="1:19" x14ac:dyDescent="0.3">
      <c r="A32072" s="25"/>
      <c r="B32072"/>
      <c r="C32072"/>
      <c r="D32072"/>
      <c r="E32072"/>
      <c r="F32072"/>
      <c r="G32072"/>
      <c r="H32072" s="26"/>
      <c r="I32072" s="26"/>
      <c r="K32072"/>
      <c r="L32072"/>
      <c r="M32072"/>
      <c r="N32072"/>
      <c r="O32072"/>
      <c r="P32072"/>
      <c r="S32072"/>
    </row>
    <row r="32073" spans="1:19" x14ac:dyDescent="0.3">
      <c r="A32073" s="25"/>
      <c r="B32073"/>
      <c r="C32073"/>
      <c r="D32073"/>
      <c r="E32073"/>
      <c r="F32073"/>
      <c r="G32073"/>
      <c r="H32073" s="26"/>
      <c r="I32073" s="26"/>
      <c r="K32073"/>
      <c r="L32073"/>
      <c r="M32073"/>
      <c r="N32073"/>
      <c r="O32073"/>
      <c r="P32073"/>
      <c r="S32073"/>
    </row>
    <row r="32074" spans="1:19" x14ac:dyDescent="0.3">
      <c r="A32074" s="25"/>
      <c r="B32074"/>
      <c r="C32074"/>
      <c r="D32074"/>
      <c r="E32074"/>
      <c r="F32074"/>
      <c r="G32074"/>
      <c r="H32074" s="26"/>
      <c r="I32074" s="26"/>
      <c r="K32074"/>
      <c r="L32074"/>
      <c r="M32074"/>
      <c r="N32074"/>
      <c r="O32074"/>
      <c r="P32074"/>
      <c r="S32074"/>
    </row>
    <row r="32075" spans="1:19" x14ac:dyDescent="0.3">
      <c r="A32075" s="25"/>
      <c r="B32075"/>
      <c r="C32075"/>
      <c r="D32075"/>
      <c r="E32075"/>
      <c r="F32075"/>
      <c r="G32075"/>
      <c r="H32075" s="26"/>
      <c r="I32075" s="26"/>
      <c r="K32075"/>
      <c r="L32075"/>
      <c r="M32075"/>
      <c r="N32075"/>
      <c r="O32075"/>
      <c r="P32075"/>
      <c r="S32075"/>
    </row>
    <row r="32076" spans="1:19" x14ac:dyDescent="0.3">
      <c r="A32076" s="25"/>
      <c r="B32076"/>
      <c r="C32076"/>
      <c r="D32076"/>
      <c r="E32076"/>
      <c r="F32076"/>
      <c r="G32076"/>
      <c r="H32076" s="26"/>
      <c r="I32076" s="26"/>
      <c r="K32076"/>
      <c r="L32076"/>
      <c r="M32076"/>
      <c r="N32076"/>
      <c r="O32076"/>
      <c r="P32076"/>
      <c r="S32076"/>
    </row>
    <row r="32077" spans="1:19" x14ac:dyDescent="0.3">
      <c r="A32077" s="25"/>
      <c r="B32077"/>
      <c r="C32077"/>
      <c r="D32077"/>
      <c r="E32077"/>
      <c r="F32077"/>
      <c r="G32077"/>
      <c r="H32077" s="26"/>
      <c r="I32077" s="26"/>
      <c r="K32077"/>
      <c r="L32077"/>
      <c r="M32077"/>
      <c r="N32077"/>
      <c r="O32077"/>
      <c r="P32077"/>
      <c r="S32077"/>
    </row>
    <row r="32078" spans="1:19" x14ac:dyDescent="0.3">
      <c r="A32078" s="25"/>
      <c r="B32078"/>
      <c r="C32078"/>
      <c r="D32078"/>
      <c r="E32078"/>
      <c r="F32078"/>
      <c r="G32078"/>
      <c r="H32078" s="26"/>
      <c r="I32078" s="26"/>
      <c r="K32078"/>
      <c r="L32078"/>
      <c r="M32078"/>
      <c r="N32078"/>
      <c r="O32078"/>
      <c r="P32078"/>
      <c r="S32078"/>
    </row>
    <row r="32079" spans="1:19" x14ac:dyDescent="0.3">
      <c r="A32079" s="25"/>
      <c r="B32079"/>
      <c r="C32079"/>
      <c r="D32079"/>
      <c r="E32079"/>
      <c r="F32079"/>
      <c r="G32079"/>
      <c r="H32079" s="26"/>
      <c r="I32079" s="26"/>
      <c r="K32079"/>
      <c r="L32079"/>
      <c r="M32079"/>
      <c r="N32079"/>
      <c r="O32079"/>
      <c r="P32079"/>
      <c r="S32079"/>
    </row>
    <row r="32080" spans="1:19" x14ac:dyDescent="0.3">
      <c r="A32080" s="25"/>
      <c r="B32080"/>
      <c r="C32080"/>
      <c r="D32080"/>
      <c r="E32080"/>
      <c r="F32080"/>
      <c r="G32080"/>
      <c r="H32080" s="26"/>
      <c r="I32080" s="26"/>
      <c r="K32080"/>
      <c r="L32080"/>
      <c r="M32080"/>
      <c r="N32080"/>
      <c r="O32080"/>
      <c r="P32080"/>
      <c r="S32080"/>
    </row>
    <row r="32081" spans="1:19" x14ac:dyDescent="0.3">
      <c r="A32081" s="25"/>
      <c r="B32081"/>
      <c r="C32081"/>
      <c r="D32081"/>
      <c r="E32081"/>
      <c r="F32081"/>
      <c r="G32081"/>
      <c r="H32081" s="26"/>
      <c r="I32081" s="26"/>
      <c r="K32081"/>
      <c r="L32081"/>
      <c r="M32081"/>
      <c r="N32081"/>
      <c r="O32081"/>
      <c r="P32081"/>
      <c r="S32081"/>
    </row>
    <row r="32082" spans="1:19" x14ac:dyDescent="0.3">
      <c r="A32082" s="25"/>
      <c r="B32082"/>
      <c r="C32082"/>
      <c r="D32082"/>
      <c r="E32082"/>
      <c r="F32082"/>
      <c r="G32082"/>
      <c r="H32082" s="26"/>
      <c r="I32082" s="26"/>
      <c r="K32082"/>
      <c r="L32082"/>
      <c r="M32082"/>
      <c r="N32082"/>
      <c r="O32082"/>
      <c r="P32082"/>
      <c r="S32082"/>
    </row>
    <row r="32083" spans="1:19" x14ac:dyDescent="0.3">
      <c r="A32083" s="25"/>
      <c r="B32083"/>
      <c r="C32083"/>
      <c r="D32083"/>
      <c r="E32083"/>
      <c r="F32083"/>
      <c r="G32083"/>
      <c r="H32083" s="26"/>
      <c r="I32083" s="26"/>
      <c r="K32083"/>
      <c r="L32083"/>
      <c r="M32083"/>
      <c r="N32083"/>
      <c r="O32083"/>
      <c r="P32083"/>
      <c r="S32083"/>
    </row>
    <row r="32084" spans="1:19" x14ac:dyDescent="0.3">
      <c r="A32084" s="25"/>
      <c r="B32084"/>
      <c r="C32084"/>
      <c r="D32084"/>
      <c r="E32084"/>
      <c r="F32084"/>
      <c r="G32084"/>
      <c r="H32084" s="26"/>
      <c r="I32084" s="26"/>
      <c r="K32084"/>
      <c r="L32084"/>
      <c r="M32084"/>
      <c r="N32084"/>
      <c r="O32084"/>
      <c r="P32084"/>
      <c r="S32084"/>
    </row>
    <row r="32085" spans="1:19" x14ac:dyDescent="0.3">
      <c r="A32085" s="25"/>
      <c r="B32085"/>
      <c r="C32085"/>
      <c r="D32085"/>
      <c r="E32085"/>
      <c r="F32085"/>
      <c r="G32085"/>
      <c r="H32085" s="26"/>
      <c r="I32085" s="26"/>
      <c r="K32085"/>
      <c r="L32085"/>
      <c r="M32085"/>
      <c r="N32085"/>
      <c r="O32085"/>
      <c r="P32085"/>
      <c r="S32085"/>
    </row>
    <row r="32086" spans="1:19" x14ac:dyDescent="0.3">
      <c r="A32086" s="25"/>
      <c r="B32086"/>
      <c r="C32086"/>
      <c r="D32086"/>
      <c r="E32086"/>
      <c r="F32086"/>
      <c r="G32086"/>
      <c r="H32086" s="26"/>
      <c r="I32086" s="26"/>
      <c r="K32086"/>
      <c r="L32086"/>
      <c r="M32086"/>
      <c r="N32086"/>
      <c r="O32086"/>
      <c r="P32086"/>
      <c r="S32086"/>
    </row>
    <row r="32087" spans="1:19" x14ac:dyDescent="0.3">
      <c r="A32087" s="25"/>
      <c r="B32087"/>
      <c r="C32087"/>
      <c r="D32087"/>
      <c r="E32087"/>
      <c r="F32087"/>
      <c r="G32087"/>
      <c r="H32087" s="14"/>
      <c r="I32087" s="14"/>
      <c r="K32087"/>
      <c r="L32087"/>
      <c r="M32087"/>
      <c r="N32087"/>
      <c r="O32087"/>
      <c r="P32087"/>
      <c r="S32087"/>
    </row>
    <row r="32088" spans="1:19" x14ac:dyDescent="0.3">
      <c r="A32088" s="25"/>
      <c r="B32088"/>
      <c r="C32088"/>
      <c r="D32088"/>
      <c r="E32088"/>
      <c r="F32088"/>
      <c r="G32088"/>
      <c r="H32088" s="14"/>
      <c r="I32088" s="14"/>
      <c r="K32088"/>
      <c r="L32088"/>
      <c r="M32088"/>
      <c r="N32088"/>
      <c r="O32088"/>
      <c r="P32088"/>
      <c r="S32088"/>
    </row>
    <row r="32089" spans="1:19" x14ac:dyDescent="0.3">
      <c r="A32089" s="25"/>
      <c r="B32089"/>
      <c r="C32089"/>
      <c r="D32089"/>
      <c r="E32089"/>
      <c r="F32089"/>
      <c r="G32089"/>
      <c r="H32089" s="14"/>
      <c r="I32089" s="14"/>
      <c r="K32089"/>
      <c r="L32089"/>
      <c r="M32089"/>
      <c r="N32089"/>
      <c r="O32089"/>
      <c r="P32089"/>
      <c r="S32089"/>
    </row>
    <row r="32090" spans="1:19" x14ac:dyDescent="0.3">
      <c r="A32090" s="25"/>
      <c r="B32090"/>
      <c r="C32090"/>
      <c r="D32090"/>
      <c r="E32090"/>
      <c r="F32090"/>
      <c r="G32090"/>
      <c r="H32090" s="14"/>
      <c r="I32090" s="14"/>
      <c r="K32090"/>
      <c r="L32090"/>
      <c r="M32090"/>
      <c r="N32090"/>
      <c r="O32090"/>
      <c r="P32090"/>
      <c r="S32090"/>
    </row>
    <row r="32091" spans="1:19" x14ac:dyDescent="0.3">
      <c r="A32091" s="25"/>
      <c r="B32091"/>
      <c r="C32091"/>
      <c r="D32091"/>
      <c r="E32091"/>
      <c r="F32091"/>
      <c r="G32091"/>
      <c r="H32091" s="14"/>
      <c r="I32091" s="14"/>
      <c r="K32091"/>
      <c r="L32091"/>
      <c r="M32091"/>
      <c r="N32091"/>
      <c r="O32091"/>
      <c r="P32091"/>
      <c r="S32091"/>
    </row>
    <row r="32092" spans="1:19" x14ac:dyDescent="0.3">
      <c r="A32092" s="25"/>
      <c r="B32092"/>
      <c r="C32092"/>
      <c r="D32092"/>
      <c r="E32092"/>
      <c r="F32092"/>
      <c r="G32092"/>
      <c r="H32092" s="14"/>
      <c r="I32092" s="14"/>
      <c r="K32092"/>
      <c r="L32092"/>
      <c r="M32092"/>
      <c r="N32092"/>
      <c r="O32092"/>
      <c r="P32092"/>
      <c r="S32092"/>
    </row>
    <row r="32093" spans="1:19" x14ac:dyDescent="0.3">
      <c r="A32093" s="25"/>
      <c r="B32093"/>
      <c r="C32093"/>
      <c r="D32093"/>
      <c r="E32093"/>
      <c r="F32093"/>
      <c r="G32093"/>
      <c r="H32093" s="26"/>
      <c r="I32093" s="26"/>
      <c r="K32093"/>
      <c r="L32093"/>
      <c r="M32093"/>
      <c r="N32093"/>
      <c r="O32093"/>
      <c r="P32093"/>
      <c r="S32093"/>
    </row>
    <row r="32094" spans="1:19" x14ac:dyDescent="0.3">
      <c r="A32094" s="25"/>
      <c r="B32094"/>
      <c r="C32094"/>
      <c r="D32094"/>
      <c r="E32094"/>
      <c r="F32094"/>
      <c r="G32094"/>
      <c r="H32094" s="26"/>
      <c r="I32094" s="26"/>
      <c r="K32094"/>
      <c r="L32094"/>
      <c r="M32094"/>
      <c r="N32094"/>
      <c r="O32094"/>
      <c r="P32094"/>
      <c r="S32094"/>
    </row>
    <row r="32095" spans="1:19" x14ac:dyDescent="0.3">
      <c r="A32095" s="25"/>
      <c r="B32095"/>
      <c r="C32095"/>
      <c r="D32095"/>
      <c r="E32095"/>
      <c r="F32095"/>
      <c r="G32095"/>
      <c r="H32095" s="26"/>
      <c r="I32095" s="26"/>
      <c r="K32095"/>
      <c r="L32095"/>
      <c r="M32095"/>
      <c r="N32095"/>
      <c r="O32095"/>
      <c r="P32095"/>
      <c r="S32095"/>
    </row>
    <row r="32096" spans="1:19" x14ac:dyDescent="0.3">
      <c r="A32096" s="25"/>
      <c r="B32096"/>
      <c r="C32096"/>
      <c r="D32096"/>
      <c r="E32096"/>
      <c r="F32096"/>
      <c r="G32096"/>
      <c r="H32096" s="26"/>
      <c r="I32096" s="26"/>
      <c r="K32096"/>
      <c r="L32096"/>
      <c r="M32096"/>
      <c r="N32096"/>
      <c r="O32096"/>
      <c r="P32096"/>
      <c r="S32096"/>
    </row>
    <row r="32097" spans="1:19" x14ac:dyDescent="0.3">
      <c r="A32097" s="25"/>
      <c r="B32097"/>
      <c r="C32097"/>
      <c r="D32097"/>
      <c r="E32097"/>
      <c r="F32097"/>
      <c r="G32097"/>
      <c r="H32097" s="26"/>
      <c r="I32097" s="26"/>
      <c r="K32097"/>
      <c r="L32097"/>
      <c r="M32097"/>
      <c r="N32097"/>
      <c r="O32097"/>
      <c r="P32097"/>
      <c r="S32097"/>
    </row>
    <row r="32098" spans="1:19" x14ac:dyDescent="0.3">
      <c r="A32098" s="25"/>
      <c r="B32098"/>
      <c r="C32098"/>
      <c r="D32098"/>
      <c r="E32098"/>
      <c r="F32098"/>
      <c r="G32098"/>
      <c r="H32098" s="26"/>
      <c r="I32098" s="26"/>
      <c r="K32098"/>
      <c r="L32098"/>
      <c r="M32098"/>
      <c r="N32098"/>
      <c r="O32098"/>
      <c r="P32098"/>
      <c r="S32098"/>
    </row>
    <row r="32099" spans="1:19" x14ac:dyDescent="0.3">
      <c r="A32099" s="25"/>
      <c r="B32099"/>
      <c r="C32099"/>
      <c r="D32099"/>
      <c r="E32099"/>
      <c r="F32099"/>
      <c r="G32099"/>
      <c r="H32099" s="26"/>
      <c r="I32099" s="26"/>
      <c r="K32099"/>
      <c r="L32099"/>
      <c r="M32099"/>
      <c r="N32099"/>
      <c r="O32099"/>
      <c r="P32099"/>
      <c r="S32099"/>
    </row>
    <row r="32100" spans="1:19" x14ac:dyDescent="0.3">
      <c r="A32100" s="25"/>
      <c r="B32100"/>
      <c r="C32100"/>
      <c r="D32100"/>
      <c r="E32100"/>
      <c r="F32100"/>
      <c r="G32100"/>
      <c r="H32100" s="26"/>
      <c r="I32100" s="26"/>
      <c r="K32100"/>
      <c r="L32100"/>
      <c r="M32100"/>
      <c r="N32100"/>
      <c r="O32100"/>
      <c r="P32100"/>
      <c r="S32100"/>
    </row>
    <row r="32101" spans="1:19" x14ac:dyDescent="0.3">
      <c r="A32101" s="25"/>
      <c r="B32101"/>
      <c r="C32101"/>
      <c r="D32101"/>
      <c r="E32101"/>
      <c r="F32101"/>
      <c r="G32101"/>
      <c r="H32101" s="26"/>
      <c r="I32101" s="26"/>
      <c r="K32101"/>
      <c r="L32101"/>
      <c r="M32101"/>
      <c r="N32101"/>
      <c r="O32101"/>
      <c r="P32101"/>
      <c r="S32101"/>
    </row>
    <row r="32102" spans="1:19" x14ac:dyDescent="0.3">
      <c r="A32102" s="25"/>
      <c r="B32102"/>
      <c r="C32102"/>
      <c r="D32102"/>
      <c r="E32102"/>
      <c r="F32102"/>
      <c r="G32102"/>
      <c r="H32102" s="26"/>
      <c r="I32102" s="26"/>
      <c r="K32102"/>
      <c r="L32102"/>
      <c r="M32102"/>
      <c r="N32102"/>
      <c r="O32102"/>
      <c r="P32102"/>
      <c r="S32102"/>
    </row>
    <row r="32103" spans="1:19" x14ac:dyDescent="0.3">
      <c r="A32103" s="25"/>
      <c r="B32103"/>
      <c r="C32103"/>
      <c r="D32103"/>
      <c r="E32103"/>
      <c r="F32103"/>
      <c r="G32103"/>
      <c r="H32103" s="26"/>
      <c r="I32103" s="26"/>
      <c r="K32103"/>
      <c r="L32103"/>
      <c r="M32103"/>
      <c r="N32103"/>
      <c r="O32103"/>
      <c r="P32103"/>
      <c r="S32103"/>
    </row>
    <row r="32104" spans="1:19" x14ac:dyDescent="0.3">
      <c r="A32104" s="25"/>
      <c r="B32104"/>
      <c r="C32104"/>
      <c r="D32104"/>
      <c r="E32104"/>
      <c r="F32104"/>
      <c r="G32104"/>
      <c r="H32104" s="26"/>
      <c r="I32104" s="26"/>
      <c r="K32104"/>
      <c r="L32104"/>
      <c r="M32104"/>
      <c r="N32104"/>
      <c r="O32104"/>
      <c r="P32104"/>
      <c r="S32104"/>
    </row>
    <row r="32105" spans="1:19" x14ac:dyDescent="0.3">
      <c r="A32105" s="25"/>
      <c r="B32105"/>
      <c r="C32105"/>
      <c r="D32105"/>
      <c r="E32105"/>
      <c r="F32105"/>
      <c r="G32105"/>
      <c r="H32105" s="26"/>
      <c r="I32105" s="26"/>
      <c r="K32105"/>
      <c r="L32105"/>
      <c r="M32105"/>
      <c r="N32105"/>
      <c r="O32105"/>
      <c r="P32105"/>
      <c r="S32105"/>
    </row>
    <row r="32106" spans="1:19" x14ac:dyDescent="0.3">
      <c r="A32106" s="25"/>
      <c r="B32106"/>
      <c r="C32106"/>
      <c r="D32106"/>
      <c r="E32106"/>
      <c r="F32106"/>
      <c r="G32106"/>
      <c r="H32106" s="26"/>
      <c r="I32106" s="26"/>
      <c r="K32106"/>
      <c r="L32106"/>
      <c r="M32106"/>
      <c r="N32106"/>
      <c r="O32106"/>
      <c r="P32106"/>
      <c r="S32106"/>
    </row>
    <row r="32107" spans="1:19" x14ac:dyDescent="0.3">
      <c r="A32107" s="25"/>
      <c r="B32107"/>
      <c r="C32107"/>
      <c r="D32107"/>
      <c r="E32107"/>
      <c r="F32107"/>
      <c r="G32107"/>
      <c r="H32107" s="26"/>
      <c r="I32107" s="26"/>
      <c r="K32107"/>
      <c r="L32107"/>
      <c r="M32107"/>
      <c r="N32107"/>
      <c r="O32107"/>
      <c r="P32107"/>
      <c r="S32107"/>
    </row>
    <row r="32108" spans="1:19" x14ac:dyDescent="0.3">
      <c r="A32108" s="25"/>
      <c r="B32108"/>
      <c r="C32108"/>
      <c r="D32108"/>
      <c r="E32108"/>
      <c r="F32108"/>
      <c r="G32108"/>
      <c r="H32108" s="26"/>
      <c r="I32108" s="26"/>
      <c r="K32108"/>
      <c r="L32108"/>
      <c r="M32108"/>
      <c r="N32108"/>
      <c r="O32108"/>
      <c r="P32108"/>
      <c r="S32108"/>
    </row>
    <row r="32109" spans="1:19" x14ac:dyDescent="0.3">
      <c r="A32109" s="25"/>
      <c r="B32109"/>
      <c r="C32109"/>
      <c r="D32109"/>
      <c r="E32109"/>
      <c r="F32109"/>
      <c r="G32109"/>
      <c r="H32109" s="26"/>
      <c r="I32109" s="26"/>
      <c r="K32109"/>
      <c r="L32109"/>
      <c r="M32109"/>
      <c r="N32109"/>
      <c r="O32109"/>
      <c r="P32109"/>
      <c r="S32109"/>
    </row>
    <row r="32110" spans="1:19" x14ac:dyDescent="0.3">
      <c r="A32110" s="25"/>
      <c r="B32110"/>
      <c r="C32110"/>
      <c r="D32110"/>
      <c r="E32110"/>
      <c r="F32110"/>
      <c r="G32110"/>
      <c r="H32110" s="26"/>
      <c r="I32110" s="26"/>
      <c r="K32110"/>
      <c r="L32110"/>
      <c r="M32110"/>
      <c r="N32110"/>
      <c r="O32110"/>
      <c r="P32110"/>
      <c r="S32110"/>
    </row>
    <row r="32111" spans="1:19" x14ac:dyDescent="0.3">
      <c r="A32111" s="25"/>
      <c r="B32111"/>
      <c r="C32111"/>
      <c r="D32111"/>
      <c r="E32111"/>
      <c r="F32111"/>
      <c r="G32111"/>
      <c r="H32111" s="26"/>
      <c r="I32111" s="26"/>
      <c r="K32111"/>
      <c r="L32111"/>
      <c r="M32111"/>
      <c r="N32111"/>
      <c r="O32111"/>
      <c r="P32111"/>
      <c r="S32111"/>
    </row>
    <row r="32112" spans="1:19" x14ac:dyDescent="0.3">
      <c r="A32112" s="25"/>
      <c r="B32112"/>
      <c r="C32112"/>
      <c r="D32112"/>
      <c r="E32112"/>
      <c r="F32112"/>
      <c r="G32112"/>
      <c r="H32112" s="26"/>
      <c r="I32112" s="26"/>
      <c r="K32112"/>
      <c r="L32112"/>
      <c r="M32112"/>
      <c r="N32112"/>
      <c r="O32112"/>
      <c r="P32112"/>
      <c r="S32112"/>
    </row>
    <row r="32113" spans="1:19" x14ac:dyDescent="0.3">
      <c r="A32113" s="25"/>
      <c r="B32113"/>
      <c r="C32113"/>
      <c r="D32113"/>
      <c r="E32113"/>
      <c r="F32113"/>
      <c r="G32113"/>
      <c r="H32113" s="26"/>
      <c r="I32113" s="26"/>
      <c r="K32113"/>
      <c r="L32113"/>
      <c r="M32113"/>
      <c r="N32113"/>
      <c r="O32113"/>
      <c r="P32113"/>
      <c r="S32113"/>
    </row>
    <row r="32114" spans="1:19" x14ac:dyDescent="0.3">
      <c r="A32114" s="25"/>
      <c r="B32114"/>
      <c r="C32114"/>
      <c r="D32114"/>
      <c r="E32114"/>
      <c r="F32114"/>
      <c r="G32114"/>
      <c r="H32114" s="26"/>
      <c r="I32114" s="26"/>
      <c r="K32114"/>
      <c r="L32114"/>
      <c r="M32114"/>
      <c r="N32114"/>
      <c r="O32114"/>
      <c r="P32114"/>
      <c r="S32114"/>
    </row>
    <row r="32115" spans="1:19" x14ac:dyDescent="0.3">
      <c r="A32115" s="25"/>
      <c r="B32115"/>
      <c r="C32115"/>
      <c r="D32115"/>
      <c r="E32115"/>
      <c r="F32115"/>
      <c r="G32115"/>
      <c r="H32115" s="26"/>
      <c r="I32115" s="26"/>
      <c r="K32115"/>
      <c r="L32115"/>
      <c r="M32115"/>
      <c r="N32115"/>
      <c r="O32115"/>
      <c r="P32115"/>
      <c r="S32115"/>
    </row>
    <row r="32116" spans="1:19" x14ac:dyDescent="0.3">
      <c r="A32116" s="25"/>
      <c r="B32116"/>
      <c r="C32116"/>
      <c r="D32116"/>
      <c r="E32116"/>
      <c r="F32116"/>
      <c r="G32116"/>
      <c r="H32116" s="26"/>
      <c r="I32116" s="26"/>
      <c r="K32116"/>
      <c r="L32116"/>
      <c r="M32116"/>
      <c r="N32116"/>
      <c r="O32116"/>
      <c r="P32116"/>
      <c r="S32116"/>
    </row>
    <row r="32117" spans="1:19" x14ac:dyDescent="0.3">
      <c r="A32117" s="25"/>
      <c r="B32117"/>
      <c r="C32117"/>
      <c r="D32117"/>
      <c r="E32117"/>
      <c r="F32117"/>
      <c r="G32117"/>
      <c r="H32117" s="26"/>
      <c r="I32117" s="26"/>
      <c r="K32117"/>
      <c r="L32117"/>
      <c r="M32117"/>
      <c r="N32117"/>
      <c r="O32117"/>
      <c r="P32117"/>
      <c r="S32117"/>
    </row>
    <row r="32118" spans="1:19" x14ac:dyDescent="0.3">
      <c r="A32118" s="25"/>
      <c r="B32118"/>
      <c r="C32118"/>
      <c r="D32118"/>
      <c r="E32118"/>
      <c r="F32118"/>
      <c r="G32118"/>
      <c r="H32118" s="26"/>
      <c r="I32118" s="26"/>
      <c r="K32118"/>
      <c r="L32118"/>
      <c r="M32118"/>
      <c r="N32118"/>
      <c r="O32118"/>
      <c r="P32118"/>
      <c r="S32118"/>
    </row>
    <row r="32119" spans="1:19" x14ac:dyDescent="0.3">
      <c r="A32119" s="25"/>
      <c r="B32119"/>
      <c r="C32119"/>
      <c r="D32119"/>
      <c r="E32119"/>
      <c r="F32119"/>
      <c r="G32119"/>
      <c r="H32119" s="26"/>
      <c r="I32119" s="26"/>
      <c r="K32119"/>
      <c r="L32119"/>
      <c r="M32119"/>
      <c r="N32119"/>
      <c r="O32119"/>
      <c r="P32119"/>
      <c r="S32119"/>
    </row>
    <row r="32120" spans="1:19" x14ac:dyDescent="0.3">
      <c r="A32120" s="25"/>
      <c r="B32120"/>
      <c r="C32120"/>
      <c r="D32120"/>
      <c r="E32120"/>
      <c r="F32120"/>
      <c r="G32120"/>
      <c r="H32120" s="26"/>
      <c r="I32120" s="26"/>
      <c r="K32120"/>
      <c r="L32120"/>
      <c r="M32120"/>
      <c r="N32120"/>
      <c r="O32120"/>
      <c r="P32120"/>
      <c r="S32120"/>
    </row>
    <row r="32121" spans="1:19" x14ac:dyDescent="0.3">
      <c r="A32121" s="25"/>
      <c r="B32121"/>
      <c r="C32121"/>
      <c r="D32121"/>
      <c r="E32121"/>
      <c r="F32121"/>
      <c r="G32121"/>
      <c r="H32121" s="26"/>
      <c r="I32121" s="26"/>
      <c r="K32121"/>
      <c r="L32121"/>
      <c r="M32121"/>
      <c r="N32121"/>
      <c r="O32121"/>
      <c r="P32121"/>
      <c r="S32121"/>
    </row>
    <row r="32122" spans="1:19" x14ac:dyDescent="0.3">
      <c r="A32122" s="25"/>
      <c r="B32122"/>
      <c r="C32122"/>
      <c r="D32122"/>
      <c r="E32122"/>
      <c r="F32122"/>
      <c r="G32122"/>
      <c r="H32122" s="26"/>
      <c r="I32122" s="26"/>
      <c r="K32122"/>
      <c r="L32122"/>
      <c r="M32122"/>
      <c r="N32122"/>
      <c r="O32122"/>
      <c r="P32122"/>
      <c r="S32122"/>
    </row>
    <row r="32123" spans="1:19" x14ac:dyDescent="0.3">
      <c r="A32123" s="25"/>
      <c r="B32123"/>
      <c r="C32123"/>
      <c r="D32123"/>
      <c r="E32123"/>
      <c r="F32123"/>
      <c r="G32123"/>
      <c r="H32123" s="26"/>
      <c r="I32123" s="26"/>
      <c r="K32123"/>
      <c r="L32123"/>
      <c r="M32123"/>
      <c r="N32123"/>
      <c r="O32123"/>
      <c r="P32123"/>
      <c r="S32123"/>
    </row>
    <row r="32124" spans="1:19" x14ac:dyDescent="0.3">
      <c r="A32124" s="25"/>
      <c r="B32124"/>
      <c r="C32124"/>
      <c r="D32124"/>
      <c r="E32124"/>
      <c r="F32124"/>
      <c r="G32124"/>
      <c r="H32124" s="26"/>
      <c r="I32124" s="26"/>
      <c r="K32124"/>
      <c r="L32124"/>
      <c r="M32124"/>
      <c r="N32124"/>
      <c r="O32124"/>
      <c r="P32124"/>
      <c r="S32124"/>
    </row>
    <row r="32125" spans="1:19" x14ac:dyDescent="0.3">
      <c r="A32125" s="25"/>
      <c r="B32125"/>
      <c r="C32125"/>
      <c r="D32125"/>
      <c r="E32125"/>
      <c r="F32125"/>
      <c r="G32125"/>
      <c r="H32125" s="26"/>
      <c r="I32125" s="26"/>
      <c r="K32125"/>
      <c r="L32125"/>
      <c r="M32125"/>
      <c r="N32125"/>
      <c r="O32125"/>
      <c r="P32125"/>
      <c r="S32125"/>
    </row>
    <row r="32126" spans="1:19" x14ac:dyDescent="0.3">
      <c r="A32126" s="25"/>
      <c r="B32126"/>
      <c r="C32126"/>
      <c r="D32126"/>
      <c r="E32126"/>
      <c r="F32126"/>
      <c r="G32126"/>
      <c r="H32126" s="26"/>
      <c r="I32126" s="26"/>
      <c r="K32126"/>
      <c r="L32126"/>
      <c r="M32126"/>
      <c r="N32126"/>
      <c r="O32126"/>
      <c r="P32126"/>
      <c r="S32126"/>
    </row>
    <row r="32127" spans="1:19" x14ac:dyDescent="0.3">
      <c r="A32127" s="25"/>
      <c r="B32127"/>
      <c r="C32127"/>
      <c r="D32127"/>
      <c r="E32127"/>
      <c r="F32127"/>
      <c r="G32127"/>
      <c r="H32127" s="26"/>
      <c r="I32127" s="26"/>
      <c r="K32127"/>
      <c r="L32127"/>
      <c r="M32127"/>
      <c r="N32127"/>
      <c r="O32127"/>
      <c r="P32127"/>
      <c r="S32127"/>
    </row>
    <row r="32128" spans="1:19" x14ac:dyDescent="0.3">
      <c r="A32128" s="25"/>
      <c r="B32128"/>
      <c r="C32128"/>
      <c r="D32128"/>
      <c r="E32128"/>
      <c r="F32128"/>
      <c r="G32128"/>
      <c r="H32128" s="26"/>
      <c r="I32128" s="26"/>
      <c r="K32128"/>
      <c r="L32128"/>
      <c r="M32128"/>
      <c r="N32128"/>
      <c r="O32128"/>
      <c r="P32128"/>
      <c r="S32128"/>
    </row>
    <row r="32129" spans="1:19" x14ac:dyDescent="0.3">
      <c r="A32129" s="25"/>
      <c r="B32129"/>
      <c r="C32129"/>
      <c r="D32129"/>
      <c r="E32129"/>
      <c r="F32129"/>
      <c r="G32129"/>
      <c r="H32129" s="26"/>
      <c r="I32129" s="26"/>
      <c r="K32129"/>
      <c r="L32129"/>
      <c r="M32129"/>
      <c r="N32129"/>
      <c r="O32129"/>
      <c r="P32129"/>
      <c r="S32129"/>
    </row>
    <row r="32130" spans="1:19" x14ac:dyDescent="0.3">
      <c r="A32130" s="25"/>
      <c r="B32130"/>
      <c r="C32130"/>
      <c r="D32130"/>
      <c r="E32130"/>
      <c r="F32130"/>
      <c r="G32130"/>
      <c r="H32130" s="26"/>
      <c r="I32130" s="26"/>
      <c r="K32130"/>
      <c r="L32130"/>
      <c r="M32130"/>
      <c r="N32130"/>
      <c r="O32130"/>
      <c r="P32130"/>
      <c r="S32130"/>
    </row>
    <row r="32131" spans="1:19" x14ac:dyDescent="0.3">
      <c r="A32131" s="25"/>
      <c r="B32131"/>
      <c r="C32131"/>
      <c r="D32131"/>
      <c r="E32131"/>
      <c r="F32131"/>
      <c r="G32131"/>
      <c r="H32131" s="26"/>
      <c r="I32131" s="26"/>
      <c r="K32131"/>
      <c r="L32131"/>
      <c r="M32131"/>
      <c r="N32131"/>
      <c r="O32131"/>
      <c r="P32131"/>
      <c r="S32131"/>
    </row>
    <row r="32132" spans="1:19" x14ac:dyDescent="0.3">
      <c r="A32132" s="25"/>
      <c r="B32132"/>
      <c r="C32132"/>
      <c r="D32132"/>
      <c r="E32132"/>
      <c r="F32132"/>
      <c r="G32132"/>
      <c r="H32132" s="26"/>
      <c r="I32132" s="26"/>
      <c r="K32132"/>
      <c r="L32132"/>
      <c r="M32132"/>
      <c r="N32132"/>
      <c r="O32132"/>
      <c r="P32132"/>
      <c r="S32132"/>
    </row>
    <row r="32133" spans="1:19" x14ac:dyDescent="0.3">
      <c r="A32133" s="25"/>
      <c r="B32133"/>
      <c r="C32133"/>
      <c r="D32133"/>
      <c r="E32133"/>
      <c r="F32133"/>
      <c r="G32133"/>
      <c r="H32133" s="26"/>
      <c r="I32133" s="26"/>
      <c r="K32133"/>
      <c r="L32133"/>
      <c r="M32133"/>
      <c r="N32133"/>
      <c r="O32133"/>
      <c r="P32133"/>
      <c r="S32133"/>
    </row>
    <row r="32134" spans="1:19" x14ac:dyDescent="0.3">
      <c r="A32134" s="25"/>
      <c r="B32134"/>
      <c r="C32134"/>
      <c r="D32134"/>
      <c r="E32134"/>
      <c r="F32134"/>
      <c r="G32134"/>
      <c r="H32134" s="26"/>
      <c r="I32134" s="26"/>
      <c r="K32134"/>
      <c r="L32134"/>
      <c r="M32134"/>
      <c r="N32134"/>
      <c r="O32134"/>
      <c r="P32134"/>
      <c r="S32134"/>
    </row>
    <row r="32135" spans="1:19" x14ac:dyDescent="0.3">
      <c r="A32135" s="25"/>
      <c r="B32135"/>
      <c r="C32135"/>
      <c r="D32135"/>
      <c r="E32135"/>
      <c r="F32135"/>
      <c r="G32135"/>
      <c r="H32135" s="26"/>
      <c r="I32135" s="26"/>
      <c r="K32135"/>
      <c r="L32135"/>
      <c r="M32135"/>
      <c r="N32135"/>
      <c r="O32135"/>
      <c r="P32135"/>
      <c r="S32135"/>
    </row>
    <row r="32136" spans="1:19" x14ac:dyDescent="0.3">
      <c r="A32136" s="25"/>
      <c r="B32136"/>
      <c r="C32136"/>
      <c r="D32136"/>
      <c r="E32136"/>
      <c r="F32136"/>
      <c r="G32136"/>
      <c r="H32136" s="26"/>
      <c r="I32136" s="26"/>
      <c r="K32136"/>
      <c r="L32136"/>
      <c r="M32136"/>
      <c r="N32136"/>
      <c r="O32136"/>
      <c r="P32136"/>
      <c r="S32136"/>
    </row>
    <row r="32137" spans="1:19" x14ac:dyDescent="0.3">
      <c r="A32137" s="25"/>
      <c r="B32137"/>
      <c r="C32137"/>
      <c r="D32137"/>
      <c r="E32137"/>
      <c r="F32137"/>
      <c r="G32137"/>
      <c r="H32137" s="26"/>
      <c r="I32137" s="26"/>
      <c r="K32137"/>
      <c r="L32137"/>
      <c r="M32137"/>
      <c r="N32137"/>
      <c r="O32137"/>
      <c r="P32137"/>
      <c r="S32137"/>
    </row>
    <row r="32138" spans="1:19" x14ac:dyDescent="0.3">
      <c r="A32138" s="25"/>
      <c r="B32138"/>
      <c r="C32138"/>
      <c r="D32138"/>
      <c r="E32138"/>
      <c r="F32138"/>
      <c r="G32138"/>
      <c r="H32138" s="26"/>
      <c r="I32138" s="26"/>
      <c r="K32138"/>
      <c r="L32138"/>
      <c r="M32138"/>
      <c r="N32138"/>
      <c r="O32138"/>
      <c r="P32138"/>
      <c r="S32138"/>
    </row>
    <row r="32139" spans="1:19" x14ac:dyDescent="0.3">
      <c r="A32139" s="25"/>
      <c r="B32139"/>
      <c r="C32139"/>
      <c r="D32139"/>
      <c r="E32139"/>
      <c r="F32139"/>
      <c r="G32139"/>
      <c r="H32139" s="26"/>
      <c r="I32139" s="26"/>
      <c r="K32139"/>
      <c r="L32139"/>
      <c r="M32139"/>
      <c r="N32139"/>
      <c r="O32139"/>
      <c r="P32139"/>
      <c r="S32139"/>
    </row>
    <row r="32140" spans="1:19" x14ac:dyDescent="0.3">
      <c r="A32140" s="25"/>
      <c r="B32140"/>
      <c r="C32140"/>
      <c r="D32140"/>
      <c r="E32140"/>
      <c r="F32140"/>
      <c r="G32140"/>
      <c r="H32140" s="26"/>
      <c r="I32140" s="26"/>
      <c r="K32140"/>
      <c r="L32140"/>
      <c r="M32140"/>
      <c r="N32140"/>
      <c r="O32140"/>
      <c r="P32140"/>
      <c r="S32140"/>
    </row>
    <row r="32141" spans="1:19" x14ac:dyDescent="0.3">
      <c r="A32141" s="25"/>
      <c r="B32141"/>
      <c r="C32141"/>
      <c r="D32141"/>
      <c r="E32141"/>
      <c r="F32141"/>
      <c r="G32141"/>
      <c r="H32141" s="26"/>
      <c r="I32141" s="26"/>
      <c r="K32141"/>
      <c r="L32141"/>
      <c r="M32141"/>
      <c r="N32141"/>
      <c r="O32141"/>
      <c r="P32141"/>
      <c r="S32141"/>
    </row>
    <row r="32142" spans="1:19" x14ac:dyDescent="0.3">
      <c r="A32142" s="25"/>
      <c r="B32142"/>
      <c r="C32142"/>
      <c r="D32142"/>
      <c r="E32142"/>
      <c r="F32142"/>
      <c r="G32142"/>
      <c r="H32142" s="26"/>
      <c r="I32142" s="26"/>
      <c r="K32142"/>
      <c r="L32142"/>
      <c r="M32142"/>
      <c r="N32142"/>
      <c r="O32142"/>
      <c r="P32142"/>
      <c r="S32142"/>
    </row>
    <row r="32143" spans="1:19" x14ac:dyDescent="0.3">
      <c r="A32143" s="25"/>
      <c r="B32143"/>
      <c r="C32143"/>
      <c r="D32143"/>
      <c r="E32143"/>
      <c r="F32143"/>
      <c r="G32143"/>
      <c r="H32143" s="26"/>
      <c r="I32143" s="26"/>
      <c r="K32143"/>
      <c r="L32143"/>
      <c r="M32143"/>
      <c r="N32143"/>
      <c r="O32143"/>
      <c r="P32143"/>
      <c r="S32143"/>
    </row>
    <row r="32144" spans="1:19" x14ac:dyDescent="0.3">
      <c r="A32144" s="25"/>
      <c r="B32144"/>
      <c r="C32144"/>
      <c r="D32144"/>
      <c r="E32144"/>
      <c r="F32144"/>
      <c r="G32144"/>
      <c r="H32144" s="26"/>
      <c r="I32144" s="26"/>
      <c r="K32144"/>
      <c r="L32144"/>
      <c r="M32144"/>
      <c r="N32144"/>
      <c r="O32144"/>
      <c r="P32144"/>
      <c r="S32144"/>
    </row>
    <row r="32145" spans="1:19" x14ac:dyDescent="0.3">
      <c r="A32145" s="25"/>
      <c r="B32145"/>
      <c r="C32145"/>
      <c r="D32145"/>
      <c r="E32145"/>
      <c r="F32145"/>
      <c r="G32145"/>
      <c r="H32145" s="26"/>
      <c r="I32145" s="26"/>
      <c r="K32145"/>
      <c r="L32145"/>
      <c r="M32145"/>
      <c r="N32145"/>
      <c r="O32145"/>
      <c r="P32145"/>
      <c r="S32145"/>
    </row>
    <row r="32146" spans="1:19" x14ac:dyDescent="0.3">
      <c r="A32146" s="25"/>
      <c r="B32146"/>
      <c r="C32146"/>
      <c r="D32146"/>
      <c r="E32146"/>
      <c r="F32146"/>
      <c r="G32146"/>
      <c r="H32146" s="26"/>
      <c r="I32146" s="26"/>
      <c r="K32146"/>
      <c r="L32146"/>
      <c r="M32146"/>
      <c r="N32146"/>
      <c r="O32146"/>
      <c r="P32146"/>
      <c r="S32146"/>
    </row>
    <row r="32147" spans="1:19" x14ac:dyDescent="0.3">
      <c r="A32147" s="25"/>
      <c r="B32147"/>
      <c r="C32147"/>
      <c r="D32147"/>
      <c r="E32147"/>
      <c r="F32147"/>
      <c r="G32147"/>
      <c r="H32147" s="26"/>
      <c r="I32147" s="26"/>
      <c r="K32147"/>
      <c r="L32147"/>
      <c r="M32147"/>
      <c r="N32147"/>
      <c r="O32147"/>
      <c r="P32147"/>
      <c r="S32147"/>
    </row>
    <row r="32148" spans="1:19" x14ac:dyDescent="0.3">
      <c r="A32148" s="25"/>
      <c r="B32148"/>
      <c r="C32148"/>
      <c r="D32148"/>
      <c r="E32148"/>
      <c r="F32148"/>
      <c r="G32148"/>
      <c r="H32148" s="26"/>
      <c r="I32148" s="26"/>
      <c r="K32148"/>
      <c r="L32148"/>
      <c r="M32148"/>
      <c r="N32148"/>
      <c r="O32148"/>
      <c r="P32148"/>
      <c r="S32148"/>
    </row>
    <row r="32149" spans="1:19" x14ac:dyDescent="0.3">
      <c r="A32149" s="25"/>
      <c r="B32149"/>
      <c r="C32149"/>
      <c r="D32149"/>
      <c r="E32149"/>
      <c r="F32149"/>
      <c r="G32149"/>
      <c r="H32149" s="26"/>
      <c r="I32149" s="26"/>
      <c r="K32149"/>
      <c r="L32149"/>
      <c r="M32149"/>
      <c r="N32149"/>
      <c r="O32149"/>
      <c r="P32149"/>
      <c r="S32149"/>
    </row>
    <row r="32150" spans="1:19" x14ac:dyDescent="0.3">
      <c r="A32150" s="25"/>
      <c r="B32150"/>
      <c r="C32150"/>
      <c r="D32150"/>
      <c r="E32150"/>
      <c r="F32150"/>
      <c r="G32150"/>
      <c r="H32150" s="26"/>
      <c r="I32150" s="26"/>
      <c r="K32150"/>
      <c r="L32150"/>
      <c r="M32150"/>
      <c r="N32150"/>
      <c r="O32150"/>
      <c r="P32150"/>
      <c r="S32150"/>
    </row>
    <row r="32151" spans="1:19" x14ac:dyDescent="0.3">
      <c r="A32151" s="25"/>
      <c r="B32151"/>
      <c r="C32151"/>
      <c r="D32151"/>
      <c r="E32151"/>
      <c r="F32151"/>
      <c r="G32151"/>
      <c r="H32151" s="26"/>
      <c r="I32151" s="26"/>
      <c r="K32151"/>
      <c r="L32151"/>
      <c r="M32151"/>
      <c r="N32151"/>
      <c r="O32151"/>
      <c r="P32151"/>
      <c r="S32151"/>
    </row>
    <row r="32152" spans="1:19" x14ac:dyDescent="0.3">
      <c r="A32152" s="25"/>
      <c r="B32152"/>
      <c r="C32152"/>
      <c r="D32152"/>
      <c r="E32152"/>
      <c r="F32152"/>
      <c r="G32152"/>
      <c r="H32152" s="26"/>
      <c r="I32152" s="26"/>
      <c r="K32152"/>
      <c r="L32152"/>
      <c r="M32152"/>
      <c r="N32152"/>
      <c r="O32152"/>
      <c r="P32152"/>
      <c r="S32152"/>
    </row>
    <row r="32153" spans="1:19" x14ac:dyDescent="0.3">
      <c r="A32153" s="25"/>
      <c r="B32153"/>
      <c r="C32153"/>
      <c r="D32153"/>
      <c r="E32153"/>
      <c r="F32153"/>
      <c r="G32153"/>
      <c r="H32153" s="26"/>
      <c r="I32153" s="26"/>
      <c r="K32153"/>
      <c r="L32153"/>
      <c r="M32153"/>
      <c r="N32153"/>
      <c r="O32153"/>
      <c r="P32153"/>
      <c r="S32153"/>
    </row>
    <row r="32154" spans="1:19" x14ac:dyDescent="0.3">
      <c r="A32154" s="25"/>
      <c r="B32154"/>
      <c r="C32154"/>
      <c r="D32154"/>
      <c r="E32154"/>
      <c r="F32154"/>
      <c r="G32154"/>
      <c r="H32154" s="26"/>
      <c r="I32154" s="26"/>
      <c r="K32154"/>
      <c r="L32154"/>
      <c r="M32154"/>
      <c r="N32154"/>
      <c r="O32154"/>
      <c r="P32154"/>
      <c r="S32154"/>
    </row>
    <row r="32155" spans="1:19" x14ac:dyDescent="0.3">
      <c r="A32155" s="25"/>
      <c r="B32155"/>
      <c r="C32155"/>
      <c r="D32155"/>
      <c r="E32155"/>
      <c r="F32155"/>
      <c r="G32155"/>
      <c r="H32155" s="26"/>
      <c r="I32155" s="26"/>
      <c r="K32155"/>
      <c r="L32155"/>
      <c r="M32155"/>
      <c r="N32155"/>
      <c r="O32155"/>
      <c r="P32155"/>
      <c r="S32155"/>
    </row>
    <row r="32156" spans="1:19" x14ac:dyDescent="0.3">
      <c r="A32156" s="25"/>
      <c r="B32156"/>
      <c r="C32156"/>
      <c r="D32156"/>
      <c r="E32156"/>
      <c r="F32156"/>
      <c r="G32156"/>
      <c r="H32156" s="26"/>
      <c r="I32156" s="26"/>
      <c r="K32156"/>
      <c r="L32156"/>
      <c r="M32156"/>
      <c r="N32156"/>
      <c r="O32156"/>
      <c r="P32156"/>
      <c r="S32156"/>
    </row>
    <row r="32157" spans="1:19" x14ac:dyDescent="0.3">
      <c r="A32157" s="25"/>
      <c r="B32157"/>
      <c r="C32157"/>
      <c r="D32157"/>
      <c r="E32157"/>
      <c r="F32157"/>
      <c r="G32157"/>
      <c r="H32157" s="26"/>
      <c r="I32157" s="26"/>
      <c r="K32157"/>
      <c r="L32157"/>
      <c r="M32157"/>
      <c r="N32157"/>
      <c r="O32157"/>
      <c r="P32157"/>
      <c r="S32157"/>
    </row>
    <row r="32158" spans="1:19" x14ac:dyDescent="0.3">
      <c r="A32158" s="25"/>
      <c r="B32158"/>
      <c r="C32158"/>
      <c r="D32158"/>
      <c r="E32158"/>
      <c r="F32158"/>
      <c r="G32158"/>
      <c r="H32158" s="26"/>
      <c r="I32158" s="26"/>
      <c r="K32158"/>
      <c r="L32158"/>
      <c r="M32158"/>
      <c r="N32158"/>
      <c r="O32158"/>
      <c r="P32158"/>
      <c r="S32158"/>
    </row>
    <row r="32159" spans="1:19" x14ac:dyDescent="0.3">
      <c r="A32159" s="25"/>
      <c r="B32159"/>
      <c r="C32159"/>
      <c r="D32159"/>
      <c r="E32159"/>
      <c r="F32159"/>
      <c r="G32159"/>
      <c r="H32159" s="26"/>
      <c r="I32159" s="26"/>
      <c r="K32159"/>
      <c r="L32159"/>
      <c r="M32159"/>
      <c r="N32159"/>
      <c r="O32159"/>
      <c r="P32159"/>
      <c r="S32159"/>
    </row>
    <row r="32160" spans="1:19" x14ac:dyDescent="0.3">
      <c r="A32160" s="25"/>
      <c r="B32160"/>
      <c r="C32160"/>
      <c r="D32160"/>
      <c r="E32160"/>
      <c r="F32160"/>
      <c r="G32160"/>
      <c r="H32160" s="26"/>
      <c r="I32160" s="26"/>
      <c r="K32160"/>
      <c r="L32160"/>
      <c r="M32160"/>
      <c r="N32160"/>
      <c r="O32160"/>
      <c r="P32160"/>
      <c r="S32160"/>
    </row>
    <row r="32161" spans="1:19" x14ac:dyDescent="0.3">
      <c r="A32161" s="25"/>
      <c r="B32161"/>
      <c r="C32161"/>
      <c r="D32161"/>
      <c r="E32161"/>
      <c r="F32161"/>
      <c r="G32161"/>
      <c r="H32161" s="26"/>
      <c r="I32161" s="26"/>
      <c r="K32161"/>
      <c r="L32161"/>
      <c r="M32161"/>
      <c r="N32161"/>
      <c r="O32161"/>
      <c r="P32161"/>
      <c r="S32161"/>
    </row>
    <row r="32162" spans="1:19" x14ac:dyDescent="0.3">
      <c r="A32162" s="25"/>
      <c r="B32162"/>
      <c r="C32162"/>
      <c r="D32162"/>
      <c r="E32162"/>
      <c r="F32162"/>
      <c r="G32162"/>
      <c r="H32162" s="26"/>
      <c r="I32162" s="26"/>
      <c r="K32162"/>
      <c r="L32162"/>
      <c r="M32162"/>
      <c r="N32162"/>
      <c r="O32162"/>
      <c r="P32162"/>
      <c r="S32162"/>
    </row>
    <row r="32163" spans="1:19" x14ac:dyDescent="0.3">
      <c r="A32163" s="25"/>
      <c r="B32163"/>
      <c r="C32163"/>
      <c r="D32163"/>
      <c r="E32163"/>
      <c r="F32163"/>
      <c r="G32163"/>
      <c r="H32163" s="26"/>
      <c r="I32163" s="26"/>
      <c r="K32163"/>
      <c r="L32163"/>
      <c r="M32163"/>
      <c r="N32163"/>
      <c r="O32163"/>
      <c r="P32163"/>
      <c r="S32163"/>
    </row>
    <row r="32164" spans="1:19" x14ac:dyDescent="0.3">
      <c r="A32164" s="25"/>
      <c r="B32164"/>
      <c r="C32164"/>
      <c r="D32164"/>
      <c r="E32164"/>
      <c r="F32164"/>
      <c r="G32164"/>
      <c r="H32164" s="26"/>
      <c r="I32164" s="26"/>
      <c r="K32164"/>
      <c r="L32164"/>
      <c r="M32164"/>
      <c r="N32164"/>
      <c r="O32164"/>
      <c r="P32164"/>
      <c r="S32164"/>
    </row>
    <row r="32165" spans="1:19" x14ac:dyDescent="0.3">
      <c r="A32165" s="25"/>
      <c r="B32165"/>
      <c r="C32165"/>
      <c r="D32165"/>
      <c r="E32165"/>
      <c r="F32165"/>
      <c r="G32165"/>
      <c r="H32165" s="26"/>
      <c r="I32165" s="26"/>
      <c r="K32165"/>
      <c r="L32165"/>
      <c r="M32165"/>
      <c r="N32165"/>
      <c r="O32165"/>
      <c r="P32165"/>
      <c r="S32165"/>
    </row>
    <row r="32166" spans="1:19" x14ac:dyDescent="0.3">
      <c r="A32166" s="25"/>
      <c r="B32166"/>
      <c r="C32166"/>
      <c r="D32166"/>
      <c r="E32166"/>
      <c r="F32166"/>
      <c r="G32166"/>
      <c r="H32166" s="26"/>
      <c r="I32166" s="26"/>
      <c r="K32166"/>
      <c r="L32166"/>
      <c r="M32166"/>
      <c r="N32166"/>
      <c r="O32166"/>
      <c r="P32166"/>
      <c r="S32166"/>
    </row>
    <row r="32167" spans="1:19" x14ac:dyDescent="0.3">
      <c r="A32167" s="25"/>
      <c r="B32167"/>
      <c r="C32167"/>
      <c r="D32167"/>
      <c r="E32167"/>
      <c r="F32167"/>
      <c r="G32167"/>
      <c r="H32167" s="26"/>
      <c r="I32167" s="26"/>
      <c r="K32167"/>
      <c r="L32167"/>
      <c r="M32167"/>
      <c r="N32167"/>
      <c r="O32167"/>
      <c r="P32167"/>
      <c r="S32167"/>
    </row>
    <row r="32168" spans="1:19" x14ac:dyDescent="0.3">
      <c r="A32168" s="25"/>
      <c r="B32168"/>
      <c r="C32168"/>
      <c r="D32168"/>
      <c r="E32168"/>
      <c r="F32168"/>
      <c r="G32168"/>
      <c r="H32168" s="26"/>
      <c r="I32168" s="26"/>
      <c r="K32168"/>
      <c r="L32168"/>
      <c r="M32168"/>
      <c r="N32168"/>
      <c r="O32168"/>
      <c r="P32168"/>
      <c r="S32168"/>
    </row>
    <row r="32169" spans="1:19" x14ac:dyDescent="0.3">
      <c r="A32169" s="25"/>
      <c r="B32169"/>
      <c r="C32169"/>
      <c r="D32169"/>
      <c r="E32169"/>
      <c r="F32169"/>
      <c r="G32169"/>
      <c r="H32169" s="26"/>
      <c r="I32169" s="26"/>
      <c r="K32169"/>
      <c r="L32169"/>
      <c r="M32169"/>
      <c r="N32169"/>
      <c r="O32169"/>
      <c r="P32169"/>
      <c r="S32169"/>
    </row>
    <row r="32170" spans="1:19" x14ac:dyDescent="0.3">
      <c r="A32170" s="25"/>
      <c r="B32170"/>
      <c r="C32170"/>
      <c r="D32170"/>
      <c r="E32170"/>
      <c r="F32170"/>
      <c r="G32170"/>
      <c r="H32170" s="26"/>
      <c r="I32170" s="26"/>
      <c r="K32170"/>
      <c r="L32170"/>
      <c r="M32170"/>
      <c r="N32170"/>
      <c r="O32170"/>
      <c r="P32170"/>
      <c r="S32170"/>
    </row>
    <row r="32171" spans="1:19" x14ac:dyDescent="0.3">
      <c r="A32171" s="25"/>
      <c r="B32171"/>
      <c r="C32171"/>
      <c r="D32171"/>
      <c r="E32171"/>
      <c r="F32171"/>
      <c r="G32171"/>
      <c r="H32171" s="26"/>
      <c r="I32171" s="26"/>
      <c r="K32171"/>
      <c r="L32171"/>
      <c r="M32171"/>
      <c r="N32171"/>
      <c r="O32171"/>
      <c r="P32171"/>
      <c r="S32171"/>
    </row>
    <row r="32172" spans="1:19" x14ac:dyDescent="0.3">
      <c r="A32172" s="25"/>
      <c r="B32172"/>
      <c r="C32172"/>
      <c r="D32172"/>
      <c r="E32172"/>
      <c r="F32172"/>
      <c r="G32172"/>
      <c r="H32172" s="26"/>
      <c r="I32172" s="26"/>
      <c r="K32172"/>
      <c r="L32172"/>
      <c r="M32172"/>
      <c r="N32172"/>
      <c r="O32172"/>
      <c r="P32172"/>
      <c r="S32172"/>
    </row>
    <row r="32173" spans="1:19" x14ac:dyDescent="0.3">
      <c r="A32173" s="25"/>
      <c r="B32173"/>
      <c r="C32173"/>
      <c r="D32173"/>
      <c r="E32173"/>
      <c r="F32173"/>
      <c r="G32173"/>
      <c r="H32173" s="26"/>
      <c r="I32173" s="26"/>
      <c r="K32173"/>
      <c r="L32173"/>
      <c r="M32173"/>
      <c r="N32173"/>
      <c r="O32173"/>
      <c r="P32173"/>
      <c r="S32173"/>
    </row>
    <row r="32174" spans="1:19" x14ac:dyDescent="0.3">
      <c r="A32174" s="25"/>
      <c r="B32174"/>
      <c r="C32174"/>
      <c r="D32174"/>
      <c r="E32174"/>
      <c r="F32174"/>
      <c r="G32174"/>
      <c r="H32174" s="26"/>
      <c r="I32174" s="26"/>
      <c r="K32174"/>
      <c r="L32174"/>
      <c r="M32174"/>
      <c r="N32174"/>
      <c r="O32174"/>
      <c r="P32174"/>
      <c r="S32174"/>
    </row>
    <row r="32175" spans="1:19" x14ac:dyDescent="0.3">
      <c r="A32175" s="25"/>
      <c r="B32175"/>
      <c r="C32175"/>
      <c r="D32175"/>
      <c r="E32175"/>
      <c r="F32175"/>
      <c r="G32175"/>
      <c r="H32175" s="26"/>
      <c r="I32175" s="26"/>
      <c r="K32175"/>
      <c r="L32175"/>
      <c r="M32175"/>
      <c r="N32175"/>
      <c r="O32175"/>
      <c r="P32175"/>
      <c r="S32175"/>
    </row>
    <row r="32176" spans="1:19" x14ac:dyDescent="0.3">
      <c r="A32176" s="25"/>
      <c r="B32176"/>
      <c r="C32176"/>
      <c r="D32176"/>
      <c r="E32176"/>
      <c r="F32176"/>
      <c r="G32176"/>
      <c r="H32176" s="26"/>
      <c r="I32176" s="26"/>
      <c r="K32176"/>
      <c r="L32176"/>
      <c r="M32176"/>
      <c r="N32176"/>
      <c r="O32176"/>
      <c r="P32176"/>
      <c r="S32176"/>
    </row>
    <row r="32177" spans="1:19" x14ac:dyDescent="0.3">
      <c r="A32177" s="25"/>
      <c r="B32177"/>
      <c r="C32177"/>
      <c r="D32177"/>
      <c r="E32177"/>
      <c r="F32177"/>
      <c r="G32177"/>
      <c r="H32177" s="26"/>
      <c r="I32177" s="26"/>
      <c r="K32177"/>
      <c r="L32177"/>
      <c r="M32177"/>
      <c r="N32177"/>
      <c r="O32177"/>
      <c r="P32177"/>
      <c r="S32177"/>
    </row>
    <row r="32178" spans="1:19" x14ac:dyDescent="0.3">
      <c r="A32178" s="25"/>
      <c r="B32178"/>
      <c r="C32178"/>
      <c r="D32178"/>
      <c r="E32178"/>
      <c r="F32178"/>
      <c r="G32178"/>
      <c r="H32178" s="26"/>
      <c r="I32178" s="26"/>
      <c r="K32178"/>
      <c r="L32178"/>
      <c r="M32178"/>
      <c r="N32178"/>
      <c r="O32178"/>
      <c r="P32178"/>
      <c r="S32178"/>
    </row>
    <row r="32179" spans="1:19" x14ac:dyDescent="0.3">
      <c r="A32179" s="25"/>
      <c r="B32179"/>
      <c r="C32179"/>
      <c r="D32179"/>
      <c r="E32179"/>
      <c r="F32179"/>
      <c r="G32179"/>
      <c r="H32179" s="26"/>
      <c r="I32179" s="26"/>
      <c r="K32179"/>
      <c r="L32179"/>
      <c r="M32179"/>
      <c r="N32179"/>
      <c r="O32179"/>
      <c r="P32179"/>
      <c r="S32179"/>
    </row>
    <row r="32180" spans="1:19" x14ac:dyDescent="0.3">
      <c r="A32180" s="25"/>
      <c r="B32180"/>
      <c r="C32180"/>
      <c r="D32180"/>
      <c r="E32180"/>
      <c r="F32180"/>
      <c r="G32180"/>
      <c r="H32180" s="26"/>
      <c r="I32180" s="26"/>
      <c r="K32180"/>
      <c r="L32180"/>
      <c r="M32180"/>
      <c r="N32180"/>
      <c r="O32180"/>
      <c r="P32180"/>
      <c r="S32180"/>
    </row>
    <row r="32181" spans="1:19" x14ac:dyDescent="0.3">
      <c r="A32181" s="25"/>
      <c r="B32181"/>
      <c r="C32181"/>
      <c r="D32181"/>
      <c r="E32181"/>
      <c r="F32181"/>
      <c r="G32181"/>
      <c r="H32181" s="26"/>
      <c r="I32181" s="26"/>
      <c r="K32181"/>
      <c r="L32181"/>
      <c r="M32181"/>
      <c r="N32181"/>
      <c r="O32181"/>
      <c r="P32181"/>
      <c r="S32181"/>
    </row>
    <row r="32182" spans="1:19" x14ac:dyDescent="0.3">
      <c r="A32182" s="25"/>
      <c r="B32182"/>
      <c r="C32182"/>
      <c r="D32182"/>
      <c r="E32182"/>
      <c r="F32182"/>
      <c r="G32182"/>
      <c r="H32182" s="26"/>
      <c r="I32182" s="26"/>
      <c r="K32182"/>
      <c r="L32182"/>
      <c r="M32182"/>
      <c r="N32182"/>
      <c r="O32182"/>
      <c r="P32182"/>
      <c r="S32182"/>
    </row>
    <row r="32183" spans="1:19" x14ac:dyDescent="0.3">
      <c r="A32183" s="25"/>
      <c r="B32183"/>
      <c r="C32183"/>
      <c r="D32183"/>
      <c r="E32183"/>
      <c r="F32183"/>
      <c r="G32183"/>
      <c r="H32183" s="26"/>
      <c r="I32183" s="26"/>
      <c r="K32183"/>
      <c r="L32183"/>
      <c r="M32183"/>
      <c r="N32183"/>
      <c r="O32183"/>
      <c r="P32183"/>
      <c r="S32183"/>
    </row>
    <row r="32184" spans="1:19" x14ac:dyDescent="0.3">
      <c r="A32184" s="25"/>
      <c r="B32184"/>
      <c r="C32184"/>
      <c r="D32184"/>
      <c r="E32184"/>
      <c r="F32184"/>
      <c r="G32184"/>
      <c r="H32184" s="26"/>
      <c r="I32184" s="26"/>
      <c r="K32184"/>
      <c r="L32184"/>
      <c r="M32184"/>
      <c r="N32184"/>
      <c r="O32184"/>
      <c r="P32184"/>
      <c r="S32184"/>
    </row>
    <row r="32185" spans="1:19" x14ac:dyDescent="0.3">
      <c r="A32185" s="25"/>
      <c r="B32185"/>
      <c r="C32185"/>
      <c r="D32185"/>
      <c r="E32185"/>
      <c r="F32185"/>
      <c r="G32185"/>
      <c r="H32185" s="26"/>
      <c r="I32185" s="26"/>
      <c r="K32185"/>
      <c r="L32185"/>
      <c r="M32185"/>
      <c r="N32185"/>
      <c r="O32185"/>
      <c r="P32185"/>
      <c r="S32185"/>
    </row>
    <row r="32186" spans="1:19" x14ac:dyDescent="0.3">
      <c r="A32186" s="25"/>
      <c r="B32186"/>
      <c r="C32186"/>
      <c r="D32186"/>
      <c r="E32186"/>
      <c r="F32186"/>
      <c r="G32186"/>
      <c r="H32186" s="26"/>
      <c r="I32186" s="26"/>
      <c r="K32186"/>
      <c r="L32186"/>
      <c r="M32186"/>
      <c r="N32186"/>
      <c r="O32186"/>
      <c r="P32186"/>
      <c r="S32186"/>
    </row>
    <row r="32187" spans="1:19" x14ac:dyDescent="0.3">
      <c r="A32187" s="25"/>
      <c r="B32187"/>
      <c r="C32187"/>
      <c r="D32187"/>
      <c r="E32187"/>
      <c r="F32187"/>
      <c r="G32187"/>
      <c r="H32187" s="26"/>
      <c r="I32187" s="26"/>
      <c r="K32187"/>
      <c r="L32187"/>
      <c r="M32187"/>
      <c r="N32187"/>
      <c r="O32187"/>
      <c r="P32187"/>
      <c r="S32187"/>
    </row>
    <row r="32188" spans="1:19" x14ac:dyDescent="0.3">
      <c r="A32188" s="25"/>
      <c r="B32188"/>
      <c r="C32188"/>
      <c r="D32188"/>
      <c r="E32188"/>
      <c r="F32188"/>
      <c r="G32188"/>
      <c r="H32188" s="26"/>
      <c r="I32188" s="26"/>
      <c r="K32188"/>
      <c r="L32188"/>
      <c r="M32188"/>
      <c r="N32188"/>
      <c r="O32188"/>
      <c r="P32188"/>
      <c r="S32188"/>
    </row>
    <row r="32189" spans="1:19" x14ac:dyDescent="0.3">
      <c r="A32189" s="25"/>
      <c r="B32189"/>
      <c r="C32189"/>
      <c r="D32189"/>
      <c r="E32189"/>
      <c r="F32189"/>
      <c r="G32189"/>
      <c r="H32189" s="26"/>
      <c r="I32189" s="26"/>
      <c r="K32189"/>
      <c r="L32189"/>
      <c r="M32189"/>
      <c r="N32189"/>
      <c r="O32189"/>
      <c r="P32189"/>
      <c r="S32189"/>
    </row>
    <row r="32190" spans="1:19" x14ac:dyDescent="0.3">
      <c r="A32190" s="25"/>
      <c r="B32190"/>
      <c r="C32190"/>
      <c r="D32190"/>
      <c r="E32190"/>
      <c r="F32190"/>
      <c r="G32190"/>
      <c r="H32190" s="26"/>
      <c r="I32190" s="26"/>
      <c r="K32190"/>
      <c r="L32190"/>
      <c r="M32190"/>
      <c r="N32190"/>
      <c r="O32190"/>
      <c r="P32190"/>
      <c r="S32190"/>
    </row>
    <row r="32191" spans="1:19" x14ac:dyDescent="0.3">
      <c r="A32191" s="25"/>
      <c r="B32191"/>
      <c r="C32191"/>
      <c r="D32191"/>
      <c r="E32191"/>
      <c r="F32191"/>
      <c r="G32191"/>
      <c r="H32191" s="26"/>
      <c r="I32191" s="26"/>
      <c r="K32191"/>
      <c r="L32191"/>
      <c r="M32191"/>
      <c r="N32191"/>
      <c r="O32191"/>
      <c r="P32191"/>
      <c r="S32191"/>
    </row>
    <row r="32192" spans="1:19" x14ac:dyDescent="0.3">
      <c r="A32192" s="25"/>
      <c r="B32192"/>
      <c r="C32192"/>
      <c r="D32192"/>
      <c r="E32192"/>
      <c r="F32192"/>
      <c r="G32192"/>
      <c r="H32192" s="26"/>
      <c r="I32192" s="26"/>
      <c r="K32192"/>
      <c r="L32192"/>
      <c r="M32192"/>
      <c r="N32192"/>
      <c r="O32192"/>
      <c r="P32192"/>
      <c r="S32192"/>
    </row>
    <row r="32193" spans="1:19" x14ac:dyDescent="0.3">
      <c r="A32193" s="25"/>
      <c r="B32193"/>
      <c r="C32193"/>
      <c r="D32193"/>
      <c r="E32193"/>
      <c r="F32193"/>
      <c r="G32193"/>
      <c r="H32193" s="26"/>
      <c r="I32193" s="26"/>
      <c r="K32193"/>
      <c r="L32193"/>
      <c r="M32193"/>
      <c r="N32193"/>
      <c r="O32193"/>
      <c r="P32193"/>
      <c r="S32193"/>
    </row>
    <row r="32194" spans="1:19" x14ac:dyDescent="0.3">
      <c r="A32194" s="25"/>
      <c r="B32194"/>
      <c r="C32194"/>
      <c r="D32194"/>
      <c r="E32194"/>
      <c r="F32194"/>
      <c r="G32194"/>
      <c r="H32194" s="26"/>
      <c r="I32194" s="26"/>
      <c r="K32194"/>
      <c r="L32194"/>
      <c r="M32194"/>
      <c r="N32194"/>
      <c r="O32194"/>
      <c r="P32194"/>
      <c r="S32194"/>
    </row>
    <row r="32195" spans="1:19" x14ac:dyDescent="0.3">
      <c r="A32195" s="25"/>
      <c r="B32195"/>
      <c r="C32195"/>
      <c r="D32195"/>
      <c r="E32195"/>
      <c r="F32195"/>
      <c r="G32195"/>
      <c r="H32195" s="26"/>
      <c r="I32195" s="26"/>
      <c r="K32195"/>
      <c r="L32195"/>
      <c r="M32195"/>
      <c r="N32195"/>
      <c r="O32195"/>
      <c r="P32195"/>
      <c r="S32195"/>
    </row>
    <row r="32196" spans="1:19" x14ac:dyDescent="0.3">
      <c r="A32196" s="25"/>
      <c r="B32196"/>
      <c r="C32196"/>
      <c r="D32196"/>
      <c r="E32196"/>
      <c r="F32196"/>
      <c r="G32196"/>
      <c r="H32196" s="26"/>
      <c r="I32196" s="26"/>
      <c r="K32196"/>
      <c r="L32196"/>
      <c r="M32196"/>
      <c r="N32196"/>
      <c r="O32196"/>
      <c r="P32196"/>
      <c r="S32196"/>
    </row>
    <row r="32197" spans="1:19" x14ac:dyDescent="0.3">
      <c r="A32197" s="25"/>
      <c r="B32197"/>
      <c r="C32197"/>
      <c r="D32197"/>
      <c r="E32197"/>
      <c r="F32197"/>
      <c r="G32197"/>
      <c r="H32197"/>
      <c r="I32197"/>
      <c r="K32197"/>
      <c r="L32197"/>
      <c r="M32197"/>
      <c r="N32197"/>
      <c r="O32197"/>
      <c r="P32197"/>
      <c r="S32197"/>
    </row>
    <row r="32198" spans="1:19" x14ac:dyDescent="0.3">
      <c r="A32198" s="25"/>
      <c r="B32198"/>
      <c r="C32198"/>
      <c r="D32198"/>
      <c r="E32198"/>
      <c r="F32198"/>
      <c r="G32198"/>
      <c r="H32198"/>
      <c r="I32198"/>
      <c r="K32198"/>
      <c r="L32198"/>
      <c r="M32198"/>
      <c r="N32198"/>
      <c r="O32198"/>
      <c r="P32198"/>
      <c r="S32198"/>
    </row>
    <row r="32199" spans="1:19" x14ac:dyDescent="0.3">
      <c r="A32199" s="25"/>
      <c r="B32199"/>
      <c r="C32199"/>
      <c r="D32199"/>
      <c r="E32199"/>
      <c r="F32199"/>
      <c r="G32199"/>
      <c r="H32199"/>
      <c r="I32199"/>
      <c r="K32199"/>
      <c r="L32199"/>
      <c r="M32199"/>
      <c r="N32199"/>
      <c r="O32199"/>
      <c r="P32199"/>
      <c r="S32199"/>
    </row>
    <row r="32200" spans="1:19" x14ac:dyDescent="0.3">
      <c r="A32200" s="25"/>
      <c r="B32200"/>
      <c r="C32200"/>
      <c r="D32200"/>
      <c r="E32200"/>
      <c r="F32200"/>
      <c r="G32200"/>
      <c r="H32200" s="26"/>
      <c r="I32200" s="26"/>
      <c r="K32200"/>
      <c r="L32200"/>
      <c r="M32200"/>
      <c r="N32200"/>
      <c r="O32200"/>
      <c r="P32200"/>
      <c r="S32200"/>
    </row>
    <row r="32201" spans="1:19" x14ac:dyDescent="0.3">
      <c r="A32201" s="25"/>
      <c r="B32201"/>
      <c r="C32201"/>
      <c r="D32201"/>
      <c r="E32201"/>
      <c r="F32201"/>
      <c r="G32201"/>
      <c r="H32201" s="26"/>
      <c r="I32201" s="26"/>
      <c r="K32201"/>
      <c r="L32201"/>
      <c r="M32201"/>
      <c r="N32201"/>
      <c r="O32201"/>
      <c r="P32201"/>
      <c r="S32201"/>
    </row>
    <row r="32202" spans="1:19" x14ac:dyDescent="0.3">
      <c r="A32202" s="25"/>
      <c r="B32202"/>
      <c r="C32202"/>
      <c r="D32202"/>
      <c r="E32202"/>
      <c r="F32202"/>
      <c r="G32202"/>
      <c r="H32202" s="26"/>
      <c r="I32202" s="26"/>
      <c r="K32202"/>
      <c r="L32202"/>
      <c r="M32202"/>
      <c r="N32202"/>
      <c r="O32202"/>
      <c r="P32202"/>
      <c r="S32202"/>
    </row>
    <row r="32203" spans="1:19" x14ac:dyDescent="0.3">
      <c r="A32203" s="25"/>
      <c r="B32203"/>
      <c r="C32203"/>
      <c r="D32203"/>
      <c r="E32203"/>
      <c r="F32203"/>
      <c r="G32203"/>
      <c r="H32203" s="26"/>
      <c r="I32203" s="26"/>
      <c r="K32203"/>
      <c r="L32203"/>
      <c r="M32203"/>
      <c r="N32203"/>
      <c r="O32203"/>
      <c r="P32203"/>
      <c r="S32203"/>
    </row>
    <row r="32204" spans="1:19" x14ac:dyDescent="0.3">
      <c r="A32204" s="25"/>
      <c r="B32204"/>
      <c r="C32204"/>
      <c r="D32204"/>
      <c r="E32204"/>
      <c r="F32204"/>
      <c r="G32204"/>
      <c r="H32204" s="26"/>
      <c r="I32204" s="26"/>
      <c r="K32204"/>
      <c r="L32204"/>
      <c r="M32204"/>
      <c r="N32204"/>
      <c r="O32204"/>
      <c r="P32204"/>
      <c r="S32204"/>
    </row>
    <row r="32205" spans="1:19" x14ac:dyDescent="0.3">
      <c r="A32205" s="25"/>
      <c r="B32205"/>
      <c r="C32205"/>
      <c r="D32205"/>
      <c r="E32205"/>
      <c r="F32205"/>
      <c r="G32205"/>
      <c r="H32205" s="26"/>
      <c r="I32205" s="26"/>
      <c r="K32205"/>
      <c r="L32205"/>
      <c r="M32205"/>
      <c r="N32205"/>
      <c r="O32205"/>
      <c r="P32205"/>
      <c r="S32205"/>
    </row>
    <row r="32206" spans="1:19" x14ac:dyDescent="0.3">
      <c r="A32206" s="25"/>
      <c r="B32206"/>
      <c r="C32206"/>
      <c r="D32206"/>
      <c r="E32206"/>
      <c r="F32206"/>
      <c r="G32206"/>
      <c r="H32206" s="26"/>
      <c r="I32206" s="26"/>
      <c r="K32206"/>
      <c r="L32206"/>
      <c r="M32206"/>
      <c r="N32206"/>
      <c r="O32206"/>
      <c r="P32206"/>
      <c r="S32206"/>
    </row>
    <row r="32207" spans="1:19" x14ac:dyDescent="0.3">
      <c r="A32207" s="25"/>
      <c r="B32207"/>
      <c r="C32207"/>
      <c r="D32207"/>
      <c r="E32207"/>
      <c r="F32207"/>
      <c r="G32207"/>
      <c r="H32207" s="26"/>
      <c r="I32207" s="26"/>
      <c r="K32207"/>
      <c r="L32207"/>
      <c r="M32207"/>
      <c r="N32207"/>
      <c r="O32207"/>
      <c r="P32207"/>
      <c r="S32207"/>
    </row>
    <row r="32208" spans="1:19" x14ac:dyDescent="0.3">
      <c r="A32208" s="25"/>
      <c r="B32208"/>
      <c r="C32208"/>
      <c r="D32208"/>
      <c r="E32208"/>
      <c r="F32208"/>
      <c r="G32208"/>
      <c r="H32208" s="26"/>
      <c r="I32208" s="26"/>
      <c r="K32208"/>
      <c r="L32208"/>
      <c r="M32208"/>
      <c r="N32208"/>
      <c r="O32208"/>
      <c r="P32208"/>
      <c r="S32208"/>
    </row>
    <row r="32209" spans="1:19" x14ac:dyDescent="0.3">
      <c r="A32209" s="25"/>
      <c r="B32209"/>
      <c r="C32209"/>
      <c r="D32209"/>
      <c r="E32209"/>
      <c r="F32209"/>
      <c r="G32209"/>
      <c r="H32209" s="26"/>
      <c r="I32209" s="26"/>
      <c r="K32209"/>
      <c r="L32209"/>
      <c r="M32209"/>
      <c r="N32209"/>
      <c r="O32209"/>
      <c r="P32209"/>
      <c r="S32209"/>
    </row>
    <row r="32210" spans="1:19" x14ac:dyDescent="0.3">
      <c r="A32210" s="25"/>
      <c r="B32210"/>
      <c r="C32210"/>
      <c r="D32210"/>
      <c r="E32210"/>
      <c r="F32210"/>
      <c r="G32210"/>
      <c r="H32210" s="26"/>
      <c r="I32210" s="26"/>
      <c r="K32210"/>
      <c r="L32210"/>
      <c r="M32210"/>
      <c r="N32210"/>
      <c r="O32210"/>
      <c r="P32210"/>
      <c r="S32210"/>
    </row>
    <row r="32211" spans="1:19" x14ac:dyDescent="0.3">
      <c r="A32211" s="25"/>
      <c r="B32211"/>
      <c r="C32211"/>
      <c r="D32211"/>
      <c r="E32211"/>
      <c r="F32211"/>
      <c r="G32211"/>
      <c r="H32211" s="26"/>
      <c r="I32211" s="26"/>
      <c r="K32211"/>
      <c r="L32211"/>
      <c r="M32211"/>
      <c r="N32211"/>
      <c r="O32211"/>
      <c r="P32211"/>
      <c r="S32211"/>
    </row>
    <row r="32212" spans="1:19" x14ac:dyDescent="0.3">
      <c r="A32212" s="25"/>
      <c r="B32212"/>
      <c r="C32212"/>
      <c r="D32212"/>
      <c r="E32212"/>
      <c r="F32212"/>
      <c r="G32212"/>
      <c r="H32212" s="26"/>
      <c r="I32212" s="26"/>
      <c r="K32212"/>
      <c r="L32212"/>
      <c r="M32212"/>
      <c r="N32212"/>
      <c r="O32212"/>
      <c r="P32212"/>
      <c r="S32212"/>
    </row>
    <row r="32213" spans="1:19" x14ac:dyDescent="0.3">
      <c r="A32213" s="25"/>
      <c r="B32213"/>
      <c r="C32213"/>
      <c r="D32213"/>
      <c r="E32213"/>
      <c r="F32213"/>
      <c r="G32213"/>
      <c r="H32213" s="26"/>
      <c r="I32213" s="26"/>
      <c r="K32213"/>
      <c r="L32213"/>
      <c r="M32213"/>
      <c r="N32213"/>
      <c r="O32213"/>
      <c r="P32213"/>
      <c r="S32213"/>
    </row>
    <row r="32214" spans="1:19" x14ac:dyDescent="0.3">
      <c r="A32214" s="25"/>
      <c r="B32214"/>
      <c r="C32214"/>
      <c r="D32214"/>
      <c r="E32214"/>
      <c r="F32214"/>
      <c r="G32214"/>
      <c r="H32214" s="26"/>
      <c r="I32214" s="26"/>
      <c r="K32214"/>
      <c r="L32214"/>
      <c r="M32214"/>
      <c r="N32214"/>
      <c r="O32214"/>
      <c r="P32214"/>
      <c r="S32214"/>
    </row>
    <row r="32215" spans="1:19" x14ac:dyDescent="0.3">
      <c r="A32215" s="25"/>
      <c r="B32215"/>
      <c r="C32215"/>
      <c r="D32215"/>
      <c r="E32215"/>
      <c r="F32215"/>
      <c r="G32215"/>
      <c r="H32215" s="26"/>
      <c r="I32215" s="26"/>
      <c r="K32215"/>
      <c r="L32215"/>
      <c r="M32215"/>
      <c r="N32215"/>
      <c r="O32215"/>
      <c r="P32215"/>
      <c r="S32215"/>
    </row>
    <row r="32216" spans="1:19" x14ac:dyDescent="0.3">
      <c r="A32216" s="25"/>
      <c r="B32216"/>
      <c r="C32216"/>
      <c r="D32216"/>
      <c r="E32216"/>
      <c r="F32216"/>
      <c r="G32216"/>
      <c r="H32216" s="26"/>
      <c r="I32216" s="26"/>
      <c r="K32216"/>
      <c r="L32216"/>
      <c r="M32216"/>
      <c r="N32216"/>
      <c r="O32216"/>
      <c r="P32216"/>
      <c r="S32216"/>
    </row>
    <row r="32217" spans="1:19" x14ac:dyDescent="0.3">
      <c r="A32217" s="25"/>
      <c r="B32217"/>
      <c r="C32217"/>
      <c r="D32217"/>
      <c r="E32217"/>
      <c r="F32217"/>
      <c r="G32217"/>
      <c r="H32217" s="26"/>
      <c r="I32217" s="26"/>
      <c r="K32217"/>
      <c r="L32217"/>
      <c r="M32217"/>
      <c r="N32217"/>
      <c r="O32217"/>
      <c r="P32217"/>
      <c r="S32217"/>
    </row>
    <row r="32218" spans="1:19" x14ac:dyDescent="0.3">
      <c r="A32218" s="25"/>
      <c r="B32218"/>
      <c r="C32218"/>
      <c r="D32218"/>
      <c r="E32218"/>
      <c r="F32218"/>
      <c r="G32218"/>
      <c r="H32218" s="26"/>
      <c r="I32218" s="26"/>
      <c r="K32218"/>
      <c r="L32218"/>
      <c r="M32218"/>
      <c r="N32218"/>
      <c r="O32218"/>
      <c r="P32218"/>
      <c r="S32218"/>
    </row>
    <row r="32219" spans="1:19" x14ac:dyDescent="0.3">
      <c r="A32219" s="25"/>
      <c r="B32219"/>
      <c r="C32219"/>
      <c r="D32219"/>
      <c r="E32219"/>
      <c r="F32219"/>
      <c r="G32219"/>
      <c r="H32219"/>
      <c r="I32219"/>
      <c r="K32219"/>
      <c r="L32219"/>
      <c r="M32219"/>
      <c r="N32219"/>
      <c r="O32219"/>
      <c r="P32219"/>
      <c r="S32219"/>
    </row>
    <row r="32220" spans="1:19" x14ac:dyDescent="0.3">
      <c r="A32220" s="25"/>
      <c r="B32220"/>
      <c r="C32220"/>
      <c r="D32220"/>
      <c r="E32220"/>
      <c r="F32220"/>
      <c r="G32220"/>
      <c r="H32220"/>
      <c r="I32220"/>
      <c r="K32220"/>
      <c r="L32220"/>
      <c r="M32220"/>
      <c r="N32220"/>
      <c r="O32220"/>
      <c r="P32220"/>
      <c r="S32220"/>
    </row>
    <row r="32221" spans="1:19" x14ac:dyDescent="0.3">
      <c r="A32221" s="25"/>
      <c r="B32221"/>
      <c r="C32221"/>
      <c r="D32221"/>
      <c r="E32221"/>
      <c r="F32221"/>
      <c r="G32221"/>
      <c r="H32221"/>
      <c r="I32221"/>
      <c r="K32221"/>
      <c r="L32221"/>
      <c r="M32221"/>
      <c r="N32221"/>
      <c r="O32221"/>
      <c r="P32221"/>
      <c r="S32221"/>
    </row>
    <row r="32222" spans="1:19" x14ac:dyDescent="0.3">
      <c r="A32222" s="25"/>
      <c r="B32222"/>
      <c r="C32222"/>
      <c r="D32222"/>
      <c r="E32222"/>
      <c r="F32222"/>
      <c r="G32222"/>
      <c r="H32222"/>
      <c r="I32222"/>
      <c r="K32222"/>
      <c r="L32222"/>
      <c r="M32222"/>
      <c r="N32222"/>
      <c r="O32222"/>
      <c r="P32222"/>
      <c r="S32222"/>
    </row>
    <row r="32223" spans="1:19" x14ac:dyDescent="0.3">
      <c r="A32223" s="25"/>
      <c r="B32223"/>
      <c r="C32223"/>
      <c r="D32223"/>
      <c r="E32223"/>
      <c r="F32223"/>
      <c r="G32223"/>
      <c r="H32223"/>
      <c r="I32223"/>
      <c r="K32223"/>
      <c r="L32223"/>
      <c r="M32223"/>
      <c r="N32223"/>
      <c r="O32223"/>
      <c r="P32223"/>
      <c r="S32223"/>
    </row>
    <row r="32224" spans="1:19" x14ac:dyDescent="0.3">
      <c r="A32224" s="25"/>
      <c r="B32224"/>
      <c r="C32224"/>
      <c r="D32224"/>
      <c r="E32224"/>
      <c r="F32224"/>
      <c r="G32224"/>
      <c r="H32224"/>
      <c r="I32224" s="26"/>
      <c r="K32224"/>
      <c r="L32224"/>
      <c r="M32224"/>
      <c r="N32224"/>
      <c r="O32224"/>
      <c r="P32224"/>
      <c r="S32224"/>
    </row>
    <row r="32225" spans="1:19" x14ac:dyDescent="0.3">
      <c r="A32225" s="25"/>
      <c r="B32225"/>
      <c r="C32225"/>
      <c r="D32225"/>
      <c r="E32225"/>
      <c r="F32225"/>
      <c r="G32225"/>
      <c r="H32225"/>
      <c r="I32225" s="26"/>
      <c r="K32225"/>
      <c r="L32225"/>
      <c r="M32225"/>
      <c r="N32225"/>
      <c r="O32225"/>
      <c r="P32225"/>
      <c r="S32225"/>
    </row>
    <row r="32226" spans="1:19" x14ac:dyDescent="0.3">
      <c r="A32226" s="25"/>
      <c r="B32226"/>
      <c r="C32226"/>
      <c r="D32226"/>
      <c r="E32226"/>
      <c r="F32226"/>
      <c r="G32226"/>
      <c r="H32226"/>
      <c r="I32226" s="26"/>
      <c r="K32226"/>
      <c r="L32226"/>
      <c r="M32226"/>
      <c r="N32226"/>
      <c r="O32226"/>
      <c r="P32226"/>
      <c r="S32226"/>
    </row>
    <row r="32227" spans="1:19" x14ac:dyDescent="0.3">
      <c r="A32227" s="25"/>
      <c r="B32227"/>
      <c r="C32227"/>
      <c r="D32227"/>
      <c r="E32227"/>
      <c r="F32227"/>
      <c r="G32227"/>
      <c r="H32227"/>
      <c r="I32227" s="26"/>
      <c r="K32227"/>
      <c r="L32227"/>
      <c r="M32227"/>
      <c r="N32227"/>
      <c r="O32227"/>
      <c r="P32227"/>
      <c r="S32227"/>
    </row>
    <row r="32228" spans="1:19" x14ac:dyDescent="0.3">
      <c r="A32228" s="25"/>
      <c r="B32228"/>
      <c r="C32228"/>
      <c r="D32228"/>
      <c r="E32228"/>
      <c r="F32228"/>
      <c r="G32228"/>
      <c r="H32228"/>
      <c r="I32228"/>
      <c r="K32228"/>
      <c r="L32228"/>
      <c r="M32228"/>
      <c r="N32228"/>
      <c r="O32228"/>
      <c r="P32228"/>
      <c r="S32228"/>
    </row>
    <row r="32229" spans="1:19" x14ac:dyDescent="0.3">
      <c r="A32229" s="25"/>
      <c r="B32229"/>
      <c r="C32229"/>
      <c r="D32229"/>
      <c r="E32229"/>
      <c r="F32229"/>
      <c r="G32229"/>
      <c r="H32229"/>
      <c r="I32229" s="26"/>
      <c r="K32229"/>
      <c r="L32229"/>
      <c r="M32229"/>
      <c r="N32229"/>
      <c r="O32229"/>
      <c r="P32229"/>
      <c r="S32229"/>
    </row>
    <row r="32230" spans="1:19" x14ac:dyDescent="0.3">
      <c r="A32230" s="25"/>
      <c r="B32230"/>
      <c r="C32230"/>
      <c r="D32230"/>
      <c r="E32230"/>
      <c r="F32230"/>
      <c r="G32230"/>
      <c r="H32230"/>
      <c r="I32230" s="26"/>
      <c r="K32230"/>
      <c r="L32230"/>
      <c r="M32230"/>
      <c r="N32230"/>
      <c r="O32230"/>
      <c r="P32230"/>
      <c r="S32230"/>
    </row>
    <row r="32231" spans="1:19" x14ac:dyDescent="0.3">
      <c r="A32231" s="25"/>
      <c r="B32231"/>
      <c r="C32231"/>
      <c r="D32231"/>
      <c r="E32231"/>
      <c r="F32231"/>
      <c r="G32231"/>
      <c r="H32231"/>
      <c r="I32231" s="26"/>
      <c r="K32231"/>
      <c r="L32231"/>
      <c r="M32231"/>
      <c r="N32231"/>
      <c r="O32231"/>
      <c r="P32231"/>
      <c r="S32231"/>
    </row>
    <row r="32232" spans="1:19" x14ac:dyDescent="0.3">
      <c r="A32232" s="25"/>
      <c r="B32232"/>
      <c r="C32232"/>
      <c r="D32232"/>
      <c r="E32232"/>
      <c r="F32232"/>
      <c r="G32232"/>
      <c r="H32232"/>
      <c r="I32232" s="26"/>
      <c r="K32232"/>
      <c r="L32232"/>
      <c r="M32232"/>
      <c r="N32232"/>
      <c r="O32232"/>
      <c r="P32232"/>
      <c r="S32232"/>
    </row>
    <row r="32233" spans="1:19" x14ac:dyDescent="0.3">
      <c r="A32233" s="25"/>
      <c r="B32233"/>
      <c r="C32233"/>
      <c r="D32233"/>
      <c r="E32233"/>
      <c r="F32233"/>
      <c r="G32233"/>
      <c r="H32233"/>
      <c r="I32233" s="26"/>
      <c r="K32233"/>
      <c r="L32233"/>
      <c r="M32233"/>
      <c r="N32233"/>
      <c r="O32233"/>
      <c r="P32233"/>
      <c r="S32233"/>
    </row>
    <row r="32234" spans="1:19" x14ac:dyDescent="0.3">
      <c r="A32234" s="25"/>
      <c r="B32234"/>
      <c r="C32234"/>
      <c r="D32234"/>
      <c r="E32234"/>
      <c r="F32234"/>
      <c r="G32234"/>
      <c r="H32234"/>
      <c r="I32234" s="26"/>
      <c r="K32234"/>
      <c r="L32234"/>
      <c r="M32234"/>
      <c r="N32234"/>
      <c r="O32234"/>
      <c r="P32234"/>
      <c r="S32234"/>
    </row>
    <row r="32235" spans="1:19" x14ac:dyDescent="0.3">
      <c r="A32235" s="25"/>
      <c r="B32235"/>
      <c r="C32235"/>
      <c r="D32235"/>
      <c r="E32235"/>
      <c r="F32235"/>
      <c r="G32235"/>
      <c r="H32235"/>
      <c r="I32235" s="26"/>
      <c r="K32235"/>
      <c r="L32235"/>
      <c r="M32235"/>
      <c r="N32235"/>
      <c r="O32235"/>
      <c r="P32235"/>
      <c r="S32235"/>
    </row>
    <row r="32236" spans="1:19" x14ac:dyDescent="0.3">
      <c r="A32236" s="25"/>
      <c r="B32236"/>
      <c r="C32236"/>
      <c r="D32236"/>
      <c r="E32236"/>
      <c r="F32236"/>
      <c r="G32236"/>
      <c r="H32236"/>
      <c r="I32236" s="26"/>
      <c r="K32236"/>
      <c r="L32236"/>
      <c r="M32236"/>
      <c r="N32236"/>
      <c r="O32236"/>
      <c r="P32236"/>
      <c r="S32236"/>
    </row>
    <row r="32237" spans="1:19" x14ac:dyDescent="0.3">
      <c r="A32237" s="25"/>
      <c r="B32237"/>
      <c r="C32237"/>
      <c r="D32237"/>
      <c r="E32237"/>
      <c r="F32237"/>
      <c r="G32237"/>
      <c r="H32237"/>
      <c r="I32237" s="26"/>
      <c r="K32237"/>
      <c r="L32237"/>
      <c r="M32237"/>
      <c r="N32237"/>
      <c r="O32237"/>
      <c r="P32237"/>
      <c r="S32237"/>
    </row>
    <row r="32238" spans="1:19" x14ac:dyDescent="0.3">
      <c r="A32238" s="25"/>
      <c r="B32238"/>
      <c r="C32238"/>
      <c r="D32238"/>
      <c r="E32238"/>
      <c r="F32238"/>
      <c r="G32238"/>
      <c r="H32238"/>
      <c r="I32238" s="26"/>
      <c r="K32238"/>
      <c r="L32238"/>
      <c r="M32238"/>
      <c r="N32238"/>
      <c r="O32238"/>
      <c r="P32238"/>
      <c r="S32238"/>
    </row>
    <row r="32239" spans="1:19" x14ac:dyDescent="0.3">
      <c r="A32239" s="25"/>
      <c r="B32239"/>
      <c r="C32239"/>
      <c r="D32239"/>
      <c r="E32239"/>
      <c r="F32239"/>
      <c r="G32239"/>
      <c r="H32239"/>
      <c r="I32239" s="26"/>
      <c r="K32239"/>
      <c r="L32239"/>
      <c r="M32239"/>
      <c r="N32239"/>
      <c r="O32239"/>
      <c r="P32239"/>
      <c r="S32239"/>
    </row>
    <row r="32240" spans="1:19" x14ac:dyDescent="0.3">
      <c r="A32240" s="25"/>
      <c r="B32240"/>
      <c r="C32240"/>
      <c r="D32240"/>
      <c r="E32240"/>
      <c r="F32240"/>
      <c r="G32240"/>
      <c r="H32240"/>
      <c r="I32240"/>
      <c r="K32240"/>
      <c r="L32240"/>
      <c r="M32240"/>
      <c r="N32240"/>
      <c r="O32240"/>
      <c r="P32240"/>
      <c r="S32240"/>
    </row>
    <row r="32241" spans="1:19" x14ac:dyDescent="0.3">
      <c r="A32241" s="25"/>
      <c r="B32241"/>
      <c r="C32241"/>
      <c r="D32241"/>
      <c r="E32241"/>
      <c r="F32241"/>
      <c r="G32241"/>
      <c r="H32241"/>
      <c r="I32241"/>
      <c r="K32241"/>
      <c r="L32241"/>
      <c r="M32241"/>
      <c r="N32241"/>
      <c r="O32241"/>
      <c r="P32241"/>
      <c r="S32241"/>
    </row>
    <row r="32242" spans="1:19" x14ac:dyDescent="0.3">
      <c r="A32242" s="25"/>
      <c r="B32242"/>
      <c r="C32242"/>
      <c r="D32242"/>
      <c r="E32242"/>
      <c r="F32242"/>
      <c r="G32242"/>
      <c r="H32242"/>
      <c r="I32242"/>
      <c r="K32242"/>
      <c r="L32242"/>
      <c r="M32242"/>
      <c r="N32242"/>
      <c r="O32242"/>
      <c r="P32242"/>
      <c r="S32242"/>
    </row>
    <row r="32243" spans="1:19" x14ac:dyDescent="0.3">
      <c r="A32243" s="25"/>
      <c r="B32243"/>
      <c r="C32243"/>
      <c r="D32243"/>
      <c r="E32243"/>
      <c r="F32243"/>
      <c r="G32243"/>
      <c r="H32243"/>
      <c r="I32243"/>
      <c r="K32243"/>
      <c r="L32243"/>
      <c r="M32243"/>
      <c r="N32243"/>
      <c r="O32243"/>
      <c r="P32243"/>
      <c r="S32243"/>
    </row>
    <row r="32244" spans="1:19" x14ac:dyDescent="0.3">
      <c r="A32244" s="25"/>
      <c r="B32244"/>
      <c r="C32244"/>
      <c r="D32244"/>
      <c r="E32244"/>
      <c r="F32244"/>
      <c r="G32244"/>
      <c r="H32244"/>
      <c r="I32244"/>
      <c r="K32244"/>
      <c r="L32244"/>
      <c r="M32244"/>
      <c r="N32244"/>
      <c r="O32244"/>
      <c r="P32244"/>
      <c r="S32244"/>
    </row>
    <row r="32245" spans="1:19" x14ac:dyDescent="0.3">
      <c r="A32245" s="25"/>
      <c r="B32245"/>
      <c r="C32245"/>
      <c r="D32245"/>
      <c r="E32245"/>
      <c r="F32245"/>
      <c r="G32245"/>
      <c r="H32245"/>
      <c r="I32245"/>
      <c r="K32245"/>
      <c r="L32245"/>
      <c r="M32245"/>
      <c r="N32245"/>
      <c r="O32245"/>
      <c r="P32245"/>
      <c r="S32245"/>
    </row>
    <row r="32246" spans="1:19" x14ac:dyDescent="0.3">
      <c r="A32246" s="25"/>
      <c r="B32246"/>
      <c r="C32246"/>
      <c r="D32246"/>
      <c r="E32246"/>
      <c r="F32246"/>
      <c r="G32246"/>
      <c r="H32246"/>
      <c r="I32246"/>
      <c r="K32246"/>
      <c r="L32246"/>
      <c r="M32246"/>
      <c r="N32246"/>
      <c r="O32246"/>
      <c r="P32246"/>
      <c r="S32246"/>
    </row>
    <row r="32247" spans="1:19" x14ac:dyDescent="0.3">
      <c r="A32247" s="25"/>
      <c r="B32247"/>
      <c r="C32247"/>
      <c r="D32247"/>
      <c r="E32247"/>
      <c r="F32247"/>
      <c r="G32247"/>
      <c r="H32247"/>
      <c r="I32247"/>
      <c r="K32247"/>
      <c r="L32247"/>
      <c r="M32247"/>
      <c r="N32247"/>
      <c r="O32247"/>
      <c r="P32247"/>
      <c r="S32247"/>
    </row>
    <row r="32248" spans="1:19" x14ac:dyDescent="0.3">
      <c r="A32248" s="25"/>
      <c r="B32248"/>
      <c r="C32248"/>
      <c r="D32248"/>
      <c r="E32248"/>
      <c r="F32248"/>
      <c r="G32248"/>
      <c r="H32248"/>
      <c r="I32248"/>
      <c r="K32248"/>
      <c r="L32248"/>
      <c r="M32248"/>
      <c r="N32248"/>
      <c r="O32248"/>
      <c r="P32248"/>
      <c r="S32248"/>
    </row>
    <row r="32249" spans="1:19" x14ac:dyDescent="0.3">
      <c r="A32249" s="25"/>
      <c r="B32249"/>
      <c r="C32249"/>
      <c r="D32249"/>
      <c r="E32249"/>
      <c r="F32249"/>
      <c r="G32249"/>
      <c r="H32249"/>
      <c r="I32249"/>
      <c r="K32249"/>
      <c r="L32249"/>
      <c r="M32249"/>
      <c r="N32249"/>
      <c r="O32249"/>
      <c r="P32249"/>
      <c r="S32249"/>
    </row>
    <row r="32250" spans="1:19" x14ac:dyDescent="0.3">
      <c r="A32250" s="25"/>
      <c r="B32250"/>
      <c r="C32250"/>
      <c r="D32250"/>
      <c r="E32250"/>
      <c r="F32250"/>
      <c r="G32250"/>
      <c r="H32250"/>
      <c r="I32250"/>
      <c r="K32250"/>
      <c r="L32250"/>
      <c r="M32250"/>
      <c r="N32250"/>
      <c r="O32250"/>
      <c r="P32250"/>
      <c r="S32250"/>
    </row>
    <row r="32251" spans="1:19" x14ac:dyDescent="0.3">
      <c r="A32251" s="25"/>
      <c r="B32251"/>
      <c r="C32251"/>
      <c r="D32251"/>
      <c r="E32251"/>
      <c r="F32251"/>
      <c r="G32251"/>
      <c r="H32251"/>
      <c r="I32251"/>
      <c r="K32251"/>
      <c r="L32251"/>
      <c r="M32251"/>
      <c r="N32251"/>
      <c r="O32251"/>
      <c r="P32251"/>
      <c r="S32251"/>
    </row>
    <row r="32252" spans="1:19" x14ac:dyDescent="0.3">
      <c r="A32252" s="25"/>
      <c r="B32252"/>
      <c r="C32252"/>
      <c r="D32252"/>
      <c r="E32252"/>
      <c r="F32252"/>
      <c r="G32252"/>
      <c r="H32252"/>
      <c r="I32252" s="26"/>
      <c r="K32252"/>
      <c r="L32252"/>
      <c r="M32252"/>
      <c r="N32252"/>
      <c r="O32252"/>
      <c r="P32252"/>
      <c r="S32252"/>
    </row>
    <row r="32253" spans="1:19" x14ac:dyDescent="0.3">
      <c r="A32253" s="25"/>
      <c r="B32253"/>
      <c r="C32253"/>
      <c r="D32253"/>
      <c r="E32253"/>
      <c r="F32253"/>
      <c r="G32253"/>
      <c r="H32253"/>
      <c r="I32253" s="26"/>
      <c r="K32253"/>
      <c r="L32253"/>
      <c r="M32253"/>
      <c r="N32253"/>
      <c r="O32253"/>
      <c r="P32253"/>
      <c r="S32253"/>
    </row>
    <row r="32254" spans="1:19" x14ac:dyDescent="0.3">
      <c r="A32254" s="25"/>
      <c r="B32254"/>
      <c r="C32254"/>
      <c r="D32254"/>
      <c r="E32254"/>
      <c r="F32254"/>
      <c r="G32254"/>
      <c r="H32254"/>
      <c r="I32254"/>
      <c r="K32254"/>
      <c r="L32254"/>
      <c r="M32254"/>
      <c r="N32254"/>
      <c r="O32254"/>
      <c r="P32254"/>
      <c r="S32254"/>
    </row>
    <row r="32255" spans="1:19" x14ac:dyDescent="0.3">
      <c r="A32255" s="25"/>
      <c r="B32255"/>
      <c r="C32255"/>
      <c r="D32255"/>
      <c r="E32255"/>
      <c r="F32255"/>
      <c r="G32255"/>
      <c r="H32255"/>
      <c r="I32255"/>
      <c r="K32255"/>
      <c r="L32255"/>
      <c r="M32255"/>
      <c r="N32255"/>
      <c r="O32255"/>
      <c r="P32255"/>
      <c r="S32255"/>
    </row>
    <row r="32256" spans="1:19" x14ac:dyDescent="0.3">
      <c r="A32256" s="25"/>
      <c r="B32256"/>
      <c r="C32256"/>
      <c r="D32256"/>
      <c r="E32256"/>
      <c r="F32256"/>
      <c r="G32256"/>
      <c r="H32256"/>
      <c r="I32256"/>
      <c r="K32256"/>
      <c r="L32256"/>
      <c r="M32256"/>
      <c r="N32256"/>
      <c r="O32256"/>
      <c r="P32256"/>
      <c r="S32256"/>
    </row>
    <row r="32257" spans="1:19" x14ac:dyDescent="0.3">
      <c r="A32257" s="25"/>
      <c r="B32257"/>
      <c r="C32257"/>
      <c r="D32257"/>
      <c r="E32257"/>
      <c r="F32257"/>
      <c r="G32257"/>
      <c r="H32257"/>
      <c r="I32257"/>
      <c r="K32257"/>
      <c r="L32257"/>
      <c r="M32257"/>
      <c r="N32257"/>
      <c r="O32257"/>
      <c r="P32257"/>
      <c r="S32257"/>
    </row>
    <row r="32258" spans="1:19" x14ac:dyDescent="0.3">
      <c r="A32258" s="25"/>
      <c r="B32258"/>
      <c r="C32258"/>
      <c r="D32258"/>
      <c r="E32258"/>
      <c r="F32258"/>
      <c r="G32258"/>
      <c r="H32258"/>
      <c r="I32258"/>
      <c r="K32258"/>
      <c r="L32258"/>
      <c r="M32258"/>
      <c r="N32258"/>
      <c r="O32258"/>
      <c r="P32258"/>
      <c r="S32258"/>
    </row>
    <row r="32259" spans="1:19" x14ac:dyDescent="0.3">
      <c r="A32259" s="25"/>
      <c r="B32259"/>
      <c r="C32259"/>
      <c r="D32259"/>
      <c r="E32259"/>
      <c r="F32259"/>
      <c r="G32259"/>
      <c r="H32259"/>
      <c r="I32259"/>
      <c r="K32259"/>
      <c r="L32259"/>
      <c r="M32259"/>
      <c r="N32259"/>
      <c r="O32259"/>
      <c r="P32259"/>
      <c r="S32259"/>
    </row>
    <row r="32260" spans="1:19" x14ac:dyDescent="0.3">
      <c r="A32260" s="25"/>
      <c r="B32260"/>
      <c r="C32260"/>
      <c r="D32260"/>
      <c r="E32260"/>
      <c r="F32260"/>
      <c r="G32260"/>
      <c r="H32260"/>
      <c r="I32260"/>
      <c r="K32260"/>
      <c r="L32260"/>
      <c r="M32260"/>
      <c r="N32260"/>
      <c r="O32260"/>
      <c r="P32260"/>
      <c r="S32260"/>
    </row>
    <row r="32261" spans="1:19" x14ac:dyDescent="0.3">
      <c r="A32261" s="25"/>
      <c r="B32261"/>
      <c r="C32261"/>
      <c r="D32261"/>
      <c r="E32261"/>
      <c r="F32261"/>
      <c r="G32261"/>
      <c r="H32261"/>
      <c r="I32261"/>
      <c r="K32261"/>
      <c r="L32261"/>
      <c r="M32261"/>
      <c r="N32261"/>
      <c r="O32261"/>
      <c r="P32261"/>
      <c r="S32261"/>
    </row>
    <row r="32262" spans="1:19" x14ac:dyDescent="0.3">
      <c r="A32262" s="25"/>
      <c r="B32262"/>
      <c r="C32262"/>
      <c r="D32262"/>
      <c r="E32262"/>
      <c r="F32262"/>
      <c r="G32262"/>
      <c r="H32262"/>
      <c r="I32262"/>
      <c r="K32262"/>
      <c r="L32262"/>
      <c r="M32262"/>
      <c r="N32262"/>
      <c r="O32262"/>
      <c r="P32262"/>
      <c r="S32262"/>
    </row>
    <row r="32263" spans="1:19" x14ac:dyDescent="0.3">
      <c r="A32263" s="25"/>
      <c r="B32263"/>
      <c r="C32263"/>
      <c r="D32263"/>
      <c r="E32263"/>
      <c r="F32263"/>
      <c r="G32263"/>
      <c r="H32263"/>
      <c r="I32263"/>
      <c r="K32263"/>
      <c r="L32263"/>
      <c r="M32263"/>
      <c r="N32263"/>
      <c r="O32263"/>
      <c r="P32263"/>
      <c r="S32263"/>
    </row>
    <row r="32264" spans="1:19" x14ac:dyDescent="0.3">
      <c r="A32264" s="25"/>
      <c r="B32264"/>
      <c r="C32264"/>
      <c r="D32264"/>
      <c r="E32264"/>
      <c r="F32264"/>
      <c r="G32264"/>
      <c r="H32264"/>
      <c r="I32264"/>
      <c r="K32264"/>
      <c r="L32264"/>
      <c r="M32264"/>
      <c r="N32264"/>
      <c r="O32264"/>
      <c r="P32264"/>
      <c r="S32264"/>
    </row>
    <row r="32265" spans="1:19" x14ac:dyDescent="0.3">
      <c r="A32265" s="25"/>
      <c r="B32265"/>
      <c r="C32265"/>
      <c r="D32265"/>
      <c r="E32265"/>
      <c r="F32265"/>
      <c r="G32265"/>
      <c r="H32265"/>
      <c r="I32265" s="26"/>
      <c r="K32265"/>
      <c r="L32265"/>
      <c r="M32265"/>
      <c r="N32265"/>
      <c r="O32265"/>
      <c r="P32265"/>
      <c r="S32265"/>
    </row>
    <row r="32266" spans="1:19" x14ac:dyDescent="0.3">
      <c r="A32266" s="25"/>
      <c r="B32266"/>
      <c r="C32266"/>
      <c r="D32266"/>
      <c r="E32266"/>
      <c r="F32266"/>
      <c r="G32266"/>
      <c r="H32266"/>
      <c r="I32266" s="26"/>
      <c r="K32266"/>
      <c r="L32266"/>
      <c r="M32266"/>
      <c r="N32266"/>
      <c r="O32266"/>
      <c r="P32266"/>
      <c r="S32266"/>
    </row>
    <row r="32267" spans="1:19" x14ac:dyDescent="0.3">
      <c r="A32267" s="25"/>
      <c r="B32267"/>
      <c r="C32267"/>
      <c r="D32267"/>
      <c r="E32267"/>
      <c r="F32267"/>
      <c r="G32267"/>
      <c r="H32267"/>
      <c r="I32267" s="26"/>
      <c r="K32267"/>
      <c r="L32267"/>
      <c r="M32267"/>
      <c r="N32267"/>
      <c r="O32267"/>
      <c r="P32267"/>
      <c r="S32267"/>
    </row>
    <row r="32268" spans="1:19" x14ac:dyDescent="0.3">
      <c r="A32268" s="25"/>
      <c r="B32268"/>
      <c r="C32268"/>
      <c r="D32268"/>
      <c r="E32268"/>
      <c r="F32268"/>
      <c r="G32268"/>
      <c r="H32268"/>
      <c r="I32268" s="26"/>
      <c r="K32268"/>
      <c r="L32268"/>
      <c r="M32268"/>
      <c r="N32268"/>
      <c r="O32268"/>
      <c r="P32268"/>
      <c r="S32268"/>
    </row>
    <row r="32269" spans="1:19" x14ac:dyDescent="0.3">
      <c r="A32269" s="25"/>
      <c r="B32269"/>
      <c r="C32269"/>
      <c r="D32269"/>
      <c r="E32269"/>
      <c r="F32269"/>
      <c r="G32269"/>
      <c r="H32269"/>
      <c r="I32269" s="26"/>
      <c r="K32269"/>
      <c r="L32269"/>
      <c r="M32269"/>
      <c r="N32269"/>
      <c r="O32269"/>
      <c r="P32269"/>
      <c r="S32269"/>
    </row>
    <row r="32270" spans="1:19" x14ac:dyDescent="0.3">
      <c r="A32270" s="25"/>
      <c r="B32270"/>
      <c r="C32270"/>
      <c r="D32270"/>
      <c r="E32270"/>
      <c r="F32270"/>
      <c r="G32270"/>
      <c r="H32270"/>
      <c r="I32270" s="26"/>
      <c r="K32270"/>
      <c r="L32270"/>
      <c r="M32270"/>
      <c r="N32270"/>
      <c r="O32270"/>
      <c r="P32270"/>
      <c r="S32270"/>
    </row>
    <row r="32271" spans="1:19" x14ac:dyDescent="0.3">
      <c r="A32271" s="25"/>
      <c r="B32271"/>
      <c r="C32271"/>
      <c r="D32271"/>
      <c r="E32271"/>
      <c r="F32271"/>
      <c r="G32271"/>
      <c r="H32271"/>
      <c r="I32271" s="26"/>
      <c r="K32271"/>
      <c r="L32271"/>
      <c r="M32271"/>
      <c r="N32271"/>
      <c r="O32271"/>
      <c r="P32271"/>
      <c r="S32271"/>
    </row>
    <row r="32272" spans="1:19" x14ac:dyDescent="0.3">
      <c r="A32272" s="25"/>
      <c r="B32272"/>
      <c r="C32272"/>
      <c r="D32272"/>
      <c r="E32272"/>
      <c r="F32272"/>
      <c r="G32272"/>
      <c r="H32272"/>
      <c r="I32272"/>
      <c r="K32272"/>
      <c r="L32272"/>
      <c r="M32272"/>
      <c r="N32272"/>
      <c r="O32272"/>
      <c r="P32272"/>
      <c r="S32272"/>
    </row>
    <row r="32273" spans="1:19" x14ac:dyDescent="0.3">
      <c r="A32273" s="25"/>
      <c r="B32273"/>
      <c r="C32273"/>
      <c r="D32273"/>
      <c r="E32273"/>
      <c r="F32273"/>
      <c r="G32273"/>
      <c r="H32273"/>
      <c r="I32273"/>
      <c r="K32273"/>
      <c r="L32273"/>
      <c r="M32273"/>
      <c r="N32273"/>
      <c r="O32273"/>
      <c r="P32273"/>
      <c r="S32273"/>
    </row>
    <row r="32274" spans="1:19" x14ac:dyDescent="0.3">
      <c r="A32274" s="25"/>
      <c r="B32274"/>
      <c r="C32274"/>
      <c r="D32274"/>
      <c r="E32274"/>
      <c r="F32274"/>
      <c r="G32274"/>
      <c r="H32274"/>
      <c r="I32274"/>
      <c r="K32274"/>
      <c r="L32274"/>
      <c r="M32274"/>
      <c r="N32274"/>
      <c r="O32274"/>
      <c r="P32274"/>
      <c r="S32274"/>
    </row>
    <row r="32275" spans="1:19" x14ac:dyDescent="0.3">
      <c r="A32275" s="25"/>
      <c r="B32275"/>
      <c r="C32275"/>
      <c r="D32275"/>
      <c r="E32275"/>
      <c r="F32275"/>
      <c r="G32275"/>
      <c r="H32275"/>
      <c r="I32275"/>
      <c r="K32275"/>
      <c r="L32275"/>
      <c r="M32275"/>
      <c r="N32275"/>
      <c r="O32275"/>
      <c r="P32275"/>
      <c r="S32275"/>
    </row>
    <row r="32276" spans="1:19" x14ac:dyDescent="0.3">
      <c r="A32276" s="25"/>
      <c r="B32276"/>
      <c r="C32276"/>
      <c r="D32276"/>
      <c r="E32276"/>
      <c r="F32276"/>
      <c r="G32276"/>
      <c r="H32276"/>
      <c r="I32276"/>
      <c r="K32276"/>
      <c r="L32276"/>
      <c r="M32276"/>
      <c r="N32276"/>
      <c r="O32276"/>
      <c r="P32276"/>
      <c r="S32276"/>
    </row>
    <row r="32277" spans="1:19" x14ac:dyDescent="0.3">
      <c r="A32277" s="25"/>
      <c r="B32277"/>
      <c r="C32277"/>
      <c r="D32277"/>
      <c r="E32277"/>
      <c r="F32277"/>
      <c r="G32277"/>
      <c r="H32277"/>
      <c r="I32277"/>
      <c r="K32277"/>
      <c r="L32277"/>
      <c r="M32277"/>
      <c r="N32277"/>
      <c r="O32277"/>
      <c r="P32277"/>
      <c r="S32277"/>
    </row>
    <row r="32278" spans="1:19" x14ac:dyDescent="0.3">
      <c r="A32278" s="25"/>
      <c r="B32278"/>
      <c r="C32278"/>
      <c r="D32278"/>
      <c r="E32278"/>
      <c r="F32278"/>
      <c r="G32278"/>
      <c r="H32278"/>
      <c r="I32278"/>
      <c r="K32278"/>
      <c r="L32278"/>
      <c r="M32278"/>
      <c r="N32278"/>
      <c r="O32278"/>
      <c r="P32278"/>
      <c r="S32278"/>
    </row>
    <row r="32279" spans="1:19" x14ac:dyDescent="0.3">
      <c r="A32279" s="25"/>
      <c r="B32279"/>
      <c r="C32279"/>
      <c r="D32279"/>
      <c r="E32279"/>
      <c r="F32279"/>
      <c r="G32279"/>
      <c r="H32279"/>
      <c r="I32279"/>
      <c r="K32279"/>
      <c r="L32279"/>
      <c r="M32279"/>
      <c r="N32279"/>
      <c r="O32279"/>
      <c r="P32279"/>
      <c r="S32279"/>
    </row>
    <row r="32280" spans="1:19" x14ac:dyDescent="0.3">
      <c r="A32280" s="25"/>
      <c r="B32280"/>
      <c r="C32280"/>
      <c r="D32280"/>
      <c r="E32280"/>
      <c r="F32280"/>
      <c r="G32280"/>
      <c r="H32280"/>
      <c r="I32280"/>
      <c r="K32280"/>
      <c r="L32280"/>
      <c r="M32280"/>
      <c r="N32280"/>
      <c r="O32280"/>
      <c r="P32280"/>
      <c r="S32280"/>
    </row>
    <row r="32281" spans="1:19" x14ac:dyDescent="0.3">
      <c r="A32281" s="25"/>
      <c r="B32281"/>
      <c r="C32281"/>
      <c r="D32281"/>
      <c r="E32281"/>
      <c r="F32281"/>
      <c r="G32281"/>
      <c r="H32281"/>
      <c r="I32281"/>
      <c r="K32281"/>
      <c r="L32281"/>
      <c r="M32281"/>
      <c r="N32281"/>
      <c r="O32281"/>
      <c r="P32281"/>
      <c r="S32281"/>
    </row>
    <row r="32282" spans="1:19" x14ac:dyDescent="0.3">
      <c r="A32282" s="25"/>
      <c r="B32282"/>
      <c r="C32282"/>
      <c r="D32282"/>
      <c r="E32282"/>
      <c r="F32282"/>
      <c r="G32282"/>
      <c r="H32282"/>
      <c r="I32282"/>
      <c r="K32282"/>
      <c r="L32282"/>
      <c r="M32282"/>
      <c r="N32282"/>
      <c r="O32282"/>
      <c r="P32282"/>
      <c r="S32282"/>
    </row>
    <row r="32283" spans="1:19" x14ac:dyDescent="0.3">
      <c r="A32283" s="25"/>
      <c r="B32283"/>
      <c r="C32283"/>
      <c r="D32283"/>
      <c r="E32283"/>
      <c r="F32283"/>
      <c r="G32283"/>
      <c r="H32283"/>
      <c r="I32283"/>
      <c r="K32283"/>
      <c r="L32283"/>
      <c r="M32283"/>
      <c r="N32283"/>
      <c r="O32283"/>
      <c r="P32283"/>
      <c r="S32283"/>
    </row>
    <row r="32284" spans="1:19" x14ac:dyDescent="0.3">
      <c r="A32284" s="25"/>
      <c r="B32284"/>
      <c r="C32284"/>
      <c r="D32284"/>
      <c r="E32284"/>
      <c r="F32284"/>
      <c r="G32284"/>
      <c r="H32284"/>
      <c r="I32284"/>
      <c r="K32284"/>
      <c r="L32284"/>
      <c r="M32284"/>
      <c r="N32284"/>
      <c r="O32284"/>
      <c r="P32284"/>
      <c r="S32284"/>
    </row>
    <row r="32285" spans="1:19" x14ac:dyDescent="0.3">
      <c r="A32285" s="25"/>
      <c r="B32285"/>
      <c r="C32285"/>
      <c r="D32285"/>
      <c r="E32285"/>
      <c r="F32285"/>
      <c r="G32285"/>
      <c r="H32285"/>
      <c r="I32285"/>
      <c r="K32285"/>
      <c r="L32285"/>
      <c r="M32285"/>
      <c r="N32285"/>
      <c r="O32285"/>
      <c r="P32285"/>
      <c r="S32285"/>
    </row>
    <row r="32286" spans="1:19" x14ac:dyDescent="0.3">
      <c r="A32286" s="25"/>
      <c r="B32286"/>
      <c r="C32286"/>
      <c r="D32286"/>
      <c r="E32286"/>
      <c r="F32286"/>
      <c r="G32286"/>
      <c r="H32286"/>
      <c r="I32286"/>
      <c r="K32286"/>
      <c r="L32286"/>
      <c r="M32286"/>
      <c r="N32286"/>
      <c r="O32286"/>
      <c r="P32286"/>
      <c r="S32286"/>
    </row>
    <row r="32287" spans="1:19" x14ac:dyDescent="0.3">
      <c r="A32287" s="25"/>
      <c r="B32287"/>
      <c r="C32287"/>
      <c r="D32287"/>
      <c r="E32287"/>
      <c r="F32287"/>
      <c r="G32287"/>
      <c r="H32287"/>
      <c r="I32287" s="26"/>
      <c r="K32287"/>
      <c r="L32287"/>
      <c r="M32287"/>
      <c r="N32287"/>
      <c r="O32287"/>
      <c r="P32287"/>
      <c r="S32287"/>
    </row>
    <row r="32288" spans="1:19" x14ac:dyDescent="0.3">
      <c r="A32288" s="25"/>
      <c r="B32288"/>
      <c r="C32288"/>
      <c r="D32288"/>
      <c r="E32288"/>
      <c r="F32288"/>
      <c r="G32288"/>
      <c r="H32288"/>
      <c r="I32288" s="26"/>
      <c r="K32288"/>
      <c r="L32288"/>
      <c r="M32288"/>
      <c r="N32288"/>
      <c r="O32288"/>
      <c r="P32288"/>
      <c r="S32288"/>
    </row>
    <row r="32289" spans="1:19" x14ac:dyDescent="0.3">
      <c r="A32289" s="25"/>
      <c r="B32289"/>
      <c r="C32289"/>
      <c r="D32289"/>
      <c r="E32289"/>
      <c r="F32289"/>
      <c r="G32289"/>
      <c r="H32289"/>
      <c r="I32289" s="26"/>
      <c r="K32289"/>
      <c r="L32289"/>
      <c r="M32289"/>
      <c r="N32289"/>
      <c r="O32289"/>
      <c r="P32289"/>
      <c r="S32289"/>
    </row>
    <row r="32290" spans="1:19" x14ac:dyDescent="0.3">
      <c r="A32290" s="25"/>
      <c r="B32290"/>
      <c r="C32290"/>
      <c r="D32290"/>
      <c r="E32290"/>
      <c r="F32290"/>
      <c r="G32290"/>
      <c r="H32290"/>
      <c r="I32290" s="26"/>
      <c r="K32290"/>
      <c r="L32290"/>
      <c r="M32290"/>
      <c r="N32290"/>
      <c r="O32290"/>
      <c r="P32290"/>
      <c r="S32290"/>
    </row>
    <row r="32291" spans="1:19" x14ac:dyDescent="0.3">
      <c r="A32291" s="25"/>
      <c r="B32291"/>
      <c r="C32291"/>
      <c r="D32291"/>
      <c r="E32291"/>
      <c r="F32291"/>
      <c r="G32291"/>
      <c r="H32291"/>
      <c r="I32291" s="26"/>
      <c r="K32291"/>
      <c r="L32291"/>
      <c r="M32291"/>
      <c r="N32291"/>
      <c r="O32291"/>
      <c r="P32291"/>
      <c r="S32291"/>
    </row>
    <row r="32292" spans="1:19" x14ac:dyDescent="0.3">
      <c r="A32292" s="25"/>
      <c r="B32292"/>
      <c r="C32292"/>
      <c r="D32292"/>
      <c r="E32292"/>
      <c r="F32292"/>
      <c r="G32292"/>
      <c r="H32292"/>
      <c r="I32292" s="26"/>
      <c r="K32292"/>
      <c r="L32292"/>
      <c r="M32292"/>
      <c r="N32292"/>
      <c r="O32292"/>
      <c r="P32292"/>
      <c r="S32292"/>
    </row>
    <row r="32293" spans="1:19" x14ac:dyDescent="0.3">
      <c r="A32293" s="25"/>
      <c r="B32293"/>
      <c r="C32293"/>
      <c r="D32293"/>
      <c r="E32293"/>
      <c r="F32293"/>
      <c r="G32293"/>
      <c r="H32293"/>
      <c r="I32293" s="26"/>
      <c r="K32293"/>
      <c r="L32293"/>
      <c r="M32293"/>
      <c r="N32293"/>
      <c r="O32293"/>
      <c r="P32293"/>
      <c r="S32293"/>
    </row>
    <row r="32294" spans="1:19" x14ac:dyDescent="0.3">
      <c r="A32294" s="25"/>
      <c r="B32294"/>
      <c r="C32294"/>
      <c r="D32294"/>
      <c r="E32294"/>
      <c r="F32294"/>
      <c r="G32294"/>
      <c r="H32294"/>
      <c r="I32294"/>
      <c r="K32294"/>
      <c r="L32294"/>
      <c r="M32294"/>
      <c r="N32294"/>
      <c r="O32294"/>
      <c r="P32294"/>
      <c r="S32294"/>
    </row>
    <row r="32295" spans="1:19" x14ac:dyDescent="0.3">
      <c r="A32295" s="25"/>
      <c r="B32295"/>
      <c r="C32295"/>
      <c r="D32295"/>
      <c r="E32295"/>
      <c r="F32295"/>
      <c r="G32295"/>
      <c r="H32295"/>
      <c r="I32295"/>
      <c r="K32295"/>
      <c r="L32295"/>
      <c r="M32295"/>
      <c r="N32295"/>
      <c r="O32295"/>
      <c r="P32295"/>
      <c r="S32295"/>
    </row>
    <row r="32296" spans="1:19" x14ac:dyDescent="0.3">
      <c r="A32296" s="25"/>
      <c r="B32296"/>
      <c r="C32296"/>
      <c r="D32296"/>
      <c r="E32296"/>
      <c r="F32296"/>
      <c r="G32296"/>
      <c r="H32296"/>
      <c r="I32296"/>
      <c r="K32296"/>
      <c r="L32296"/>
      <c r="M32296"/>
      <c r="N32296"/>
      <c r="O32296"/>
      <c r="P32296"/>
      <c r="S32296"/>
    </row>
    <row r="32297" spans="1:19" x14ac:dyDescent="0.3">
      <c r="A32297" s="25"/>
      <c r="B32297"/>
      <c r="C32297"/>
      <c r="D32297"/>
      <c r="E32297"/>
      <c r="F32297"/>
      <c r="G32297"/>
      <c r="H32297"/>
      <c r="I32297"/>
      <c r="K32297"/>
      <c r="L32297"/>
      <c r="M32297"/>
      <c r="N32297"/>
      <c r="O32297"/>
      <c r="P32297"/>
      <c r="S32297"/>
    </row>
    <row r="32298" spans="1:19" x14ac:dyDescent="0.3">
      <c r="A32298" s="25"/>
      <c r="B32298"/>
      <c r="C32298"/>
      <c r="D32298"/>
      <c r="E32298"/>
      <c r="F32298"/>
      <c r="G32298"/>
      <c r="H32298"/>
      <c r="I32298"/>
      <c r="K32298"/>
      <c r="L32298"/>
      <c r="M32298"/>
      <c r="N32298"/>
      <c r="O32298"/>
      <c r="P32298"/>
      <c r="S32298"/>
    </row>
    <row r="32299" spans="1:19" x14ac:dyDescent="0.3">
      <c r="A32299" s="25"/>
      <c r="B32299"/>
      <c r="C32299"/>
      <c r="D32299"/>
      <c r="E32299"/>
      <c r="F32299"/>
      <c r="G32299"/>
      <c r="H32299"/>
      <c r="I32299"/>
      <c r="K32299"/>
      <c r="L32299"/>
      <c r="M32299"/>
      <c r="N32299"/>
      <c r="O32299"/>
      <c r="P32299"/>
      <c r="S32299"/>
    </row>
    <row r="32300" spans="1:19" x14ac:dyDescent="0.3">
      <c r="A32300" s="25"/>
      <c r="B32300"/>
      <c r="C32300"/>
      <c r="D32300"/>
      <c r="E32300"/>
      <c r="F32300"/>
      <c r="G32300"/>
      <c r="H32300"/>
      <c r="I32300"/>
      <c r="K32300"/>
      <c r="L32300"/>
      <c r="M32300"/>
      <c r="N32300"/>
      <c r="O32300"/>
      <c r="P32300"/>
      <c r="S32300"/>
    </row>
    <row r="32301" spans="1:19" x14ac:dyDescent="0.3">
      <c r="A32301" s="25"/>
      <c r="B32301"/>
      <c r="C32301"/>
      <c r="D32301"/>
      <c r="E32301"/>
      <c r="F32301"/>
      <c r="G32301"/>
      <c r="H32301"/>
      <c r="I32301"/>
      <c r="K32301"/>
      <c r="L32301"/>
      <c r="M32301"/>
      <c r="N32301"/>
      <c r="O32301"/>
      <c r="P32301"/>
      <c r="S32301"/>
    </row>
    <row r="32302" spans="1:19" x14ac:dyDescent="0.3">
      <c r="A32302" s="25"/>
      <c r="B32302"/>
      <c r="C32302"/>
      <c r="D32302"/>
      <c r="E32302"/>
      <c r="F32302"/>
      <c r="G32302"/>
      <c r="H32302"/>
      <c r="I32302"/>
      <c r="K32302"/>
      <c r="L32302"/>
      <c r="M32302"/>
      <c r="N32302"/>
      <c r="O32302"/>
      <c r="P32302"/>
      <c r="S32302"/>
    </row>
    <row r="32303" spans="1:19" x14ac:dyDescent="0.3">
      <c r="A32303" s="25"/>
      <c r="B32303"/>
      <c r="C32303"/>
      <c r="D32303"/>
      <c r="E32303"/>
      <c r="F32303"/>
      <c r="G32303"/>
      <c r="H32303"/>
      <c r="I32303"/>
      <c r="K32303"/>
      <c r="L32303"/>
      <c r="M32303"/>
      <c r="N32303"/>
      <c r="O32303"/>
      <c r="P32303"/>
      <c r="S32303"/>
    </row>
    <row r="32304" spans="1:19" x14ac:dyDescent="0.3">
      <c r="A32304" s="25"/>
      <c r="B32304"/>
      <c r="C32304"/>
      <c r="D32304"/>
      <c r="E32304"/>
      <c r="F32304"/>
      <c r="G32304"/>
      <c r="H32304"/>
      <c r="I32304"/>
      <c r="K32304"/>
      <c r="L32304"/>
      <c r="M32304"/>
      <c r="N32304"/>
      <c r="O32304"/>
      <c r="P32304"/>
      <c r="S32304"/>
    </row>
    <row r="32305" spans="1:19" x14ac:dyDescent="0.3">
      <c r="A32305" s="25"/>
      <c r="B32305"/>
      <c r="C32305"/>
      <c r="D32305"/>
      <c r="E32305"/>
      <c r="F32305"/>
      <c r="G32305"/>
      <c r="H32305"/>
      <c r="I32305"/>
      <c r="K32305"/>
      <c r="L32305"/>
      <c r="M32305"/>
      <c r="N32305"/>
      <c r="O32305"/>
      <c r="P32305"/>
      <c r="S32305"/>
    </row>
    <row r="32306" spans="1:19" x14ac:dyDescent="0.3">
      <c r="A32306" s="25"/>
      <c r="B32306"/>
      <c r="C32306"/>
      <c r="D32306"/>
      <c r="E32306"/>
      <c r="F32306"/>
      <c r="G32306"/>
      <c r="H32306"/>
      <c r="I32306"/>
      <c r="K32306"/>
      <c r="L32306"/>
      <c r="M32306"/>
      <c r="N32306"/>
      <c r="O32306"/>
      <c r="P32306"/>
      <c r="S32306"/>
    </row>
    <row r="32307" spans="1:19" x14ac:dyDescent="0.3">
      <c r="A32307" s="25"/>
      <c r="B32307"/>
      <c r="C32307"/>
      <c r="D32307"/>
      <c r="E32307"/>
      <c r="F32307"/>
      <c r="G32307"/>
      <c r="H32307"/>
      <c r="I32307"/>
      <c r="K32307"/>
      <c r="L32307"/>
      <c r="M32307"/>
      <c r="N32307"/>
      <c r="O32307"/>
      <c r="P32307"/>
      <c r="S32307"/>
    </row>
    <row r="32308" spans="1:19" x14ac:dyDescent="0.3">
      <c r="A32308" s="25"/>
      <c r="B32308"/>
      <c r="C32308"/>
      <c r="D32308"/>
      <c r="E32308"/>
      <c r="F32308"/>
      <c r="G32308"/>
      <c r="H32308"/>
      <c r="I32308"/>
      <c r="K32308"/>
      <c r="L32308"/>
      <c r="M32308"/>
      <c r="N32308"/>
      <c r="O32308"/>
      <c r="P32308"/>
      <c r="S32308"/>
    </row>
    <row r="32309" spans="1:19" x14ac:dyDescent="0.3">
      <c r="A32309" s="25"/>
      <c r="B32309"/>
      <c r="C32309"/>
      <c r="D32309"/>
      <c r="E32309"/>
      <c r="F32309"/>
      <c r="G32309"/>
      <c r="H32309"/>
      <c r="I32309"/>
      <c r="K32309"/>
      <c r="L32309"/>
      <c r="M32309"/>
      <c r="N32309"/>
      <c r="O32309"/>
      <c r="P32309"/>
      <c r="S32309"/>
    </row>
    <row r="32310" spans="1:19" x14ac:dyDescent="0.3">
      <c r="A32310" s="25"/>
      <c r="B32310"/>
      <c r="C32310"/>
      <c r="D32310"/>
      <c r="E32310"/>
      <c r="F32310"/>
      <c r="G32310"/>
      <c r="H32310"/>
      <c r="I32310"/>
      <c r="K32310"/>
      <c r="L32310"/>
      <c r="M32310"/>
      <c r="N32310"/>
      <c r="O32310"/>
      <c r="P32310"/>
      <c r="S32310"/>
    </row>
    <row r="32311" spans="1:19" x14ac:dyDescent="0.3">
      <c r="A32311" s="25"/>
      <c r="B32311"/>
      <c r="C32311"/>
      <c r="D32311"/>
      <c r="E32311"/>
      <c r="F32311"/>
      <c r="G32311"/>
      <c r="H32311"/>
      <c r="I32311"/>
      <c r="K32311"/>
      <c r="L32311"/>
      <c r="M32311"/>
      <c r="N32311"/>
      <c r="O32311"/>
      <c r="P32311"/>
      <c r="S32311"/>
    </row>
    <row r="32312" spans="1:19" x14ac:dyDescent="0.3">
      <c r="A32312" s="25"/>
      <c r="B32312"/>
      <c r="C32312"/>
      <c r="D32312"/>
      <c r="E32312"/>
      <c r="F32312"/>
      <c r="G32312"/>
      <c r="H32312"/>
      <c r="I32312"/>
      <c r="K32312"/>
      <c r="L32312"/>
      <c r="M32312"/>
      <c r="N32312"/>
      <c r="O32312"/>
      <c r="P32312"/>
      <c r="S32312"/>
    </row>
    <row r="32313" spans="1:19" x14ac:dyDescent="0.3">
      <c r="A32313" s="25"/>
      <c r="B32313"/>
      <c r="C32313"/>
      <c r="D32313"/>
      <c r="E32313"/>
      <c r="F32313"/>
      <c r="G32313"/>
      <c r="H32313"/>
      <c r="I32313"/>
      <c r="K32313"/>
      <c r="L32313"/>
      <c r="M32313"/>
      <c r="N32313"/>
      <c r="O32313"/>
      <c r="P32313"/>
      <c r="S32313"/>
    </row>
    <row r="32314" spans="1:19" x14ac:dyDescent="0.3">
      <c r="A32314" s="25"/>
      <c r="B32314"/>
      <c r="C32314"/>
      <c r="D32314"/>
      <c r="E32314"/>
      <c r="F32314"/>
      <c r="G32314"/>
      <c r="H32314"/>
      <c r="I32314"/>
      <c r="K32314"/>
      <c r="L32314"/>
      <c r="M32314"/>
      <c r="N32314"/>
      <c r="O32314"/>
      <c r="P32314"/>
      <c r="S32314"/>
    </row>
    <row r="32315" spans="1:19" x14ac:dyDescent="0.3">
      <c r="A32315" s="25"/>
      <c r="B32315"/>
      <c r="C32315"/>
      <c r="D32315"/>
      <c r="E32315"/>
      <c r="F32315"/>
      <c r="G32315"/>
      <c r="H32315"/>
      <c r="I32315"/>
      <c r="K32315"/>
      <c r="L32315"/>
      <c r="M32315"/>
      <c r="N32315"/>
      <c r="O32315"/>
      <c r="P32315"/>
      <c r="S32315"/>
    </row>
    <row r="32316" spans="1:19" x14ac:dyDescent="0.3">
      <c r="A32316" s="25"/>
      <c r="B32316"/>
      <c r="C32316"/>
      <c r="D32316"/>
      <c r="E32316"/>
      <c r="F32316"/>
      <c r="G32316"/>
      <c r="H32316"/>
      <c r="I32316"/>
      <c r="K32316"/>
      <c r="L32316"/>
      <c r="M32316"/>
      <c r="N32316"/>
      <c r="O32316"/>
      <c r="P32316"/>
      <c r="S32316"/>
    </row>
    <row r="32317" spans="1:19" x14ac:dyDescent="0.3">
      <c r="A32317" s="25"/>
      <c r="B32317"/>
      <c r="C32317"/>
      <c r="D32317"/>
      <c r="E32317"/>
      <c r="F32317"/>
      <c r="G32317"/>
      <c r="H32317"/>
      <c r="I32317"/>
      <c r="K32317"/>
      <c r="L32317"/>
      <c r="M32317"/>
      <c r="N32317"/>
      <c r="O32317"/>
      <c r="P32317"/>
      <c r="S32317"/>
    </row>
    <row r="32318" spans="1:19" x14ac:dyDescent="0.3">
      <c r="A32318" s="25"/>
      <c r="B32318"/>
      <c r="C32318"/>
      <c r="D32318"/>
      <c r="E32318"/>
      <c r="F32318"/>
      <c r="G32318"/>
      <c r="H32318"/>
      <c r="I32318"/>
      <c r="K32318"/>
      <c r="L32318"/>
      <c r="M32318"/>
      <c r="N32318"/>
      <c r="O32318"/>
      <c r="P32318"/>
      <c r="S32318"/>
    </row>
    <row r="32319" spans="1:19" x14ac:dyDescent="0.3">
      <c r="A32319" s="25"/>
      <c r="B32319"/>
      <c r="C32319"/>
      <c r="D32319"/>
      <c r="E32319"/>
      <c r="F32319"/>
      <c r="G32319"/>
      <c r="H32319"/>
      <c r="I32319"/>
      <c r="K32319"/>
      <c r="L32319"/>
      <c r="M32319"/>
      <c r="N32319"/>
      <c r="O32319"/>
      <c r="P32319"/>
      <c r="S32319"/>
    </row>
    <row r="32320" spans="1:19" x14ac:dyDescent="0.3">
      <c r="A32320" s="25"/>
      <c r="B32320"/>
      <c r="C32320"/>
      <c r="D32320"/>
      <c r="E32320"/>
      <c r="F32320"/>
      <c r="G32320"/>
      <c r="H32320"/>
      <c r="I32320"/>
      <c r="K32320"/>
      <c r="L32320"/>
      <c r="M32320"/>
      <c r="N32320"/>
      <c r="O32320"/>
      <c r="P32320"/>
      <c r="S32320"/>
    </row>
    <row r="32321" spans="1:19" x14ac:dyDescent="0.3">
      <c r="A32321" s="25"/>
      <c r="B32321"/>
      <c r="C32321"/>
      <c r="D32321"/>
      <c r="E32321"/>
      <c r="F32321"/>
      <c r="G32321"/>
      <c r="H32321"/>
      <c r="I32321"/>
      <c r="K32321"/>
      <c r="L32321"/>
      <c r="M32321"/>
      <c r="N32321"/>
      <c r="O32321"/>
      <c r="P32321"/>
      <c r="S32321"/>
    </row>
    <row r="32322" spans="1:19" x14ac:dyDescent="0.3">
      <c r="A32322" s="25"/>
      <c r="B32322"/>
      <c r="C32322"/>
      <c r="D32322"/>
      <c r="E32322"/>
      <c r="F32322"/>
      <c r="G32322"/>
      <c r="H32322"/>
      <c r="I32322"/>
      <c r="K32322"/>
      <c r="L32322"/>
      <c r="M32322"/>
      <c r="N32322"/>
      <c r="O32322"/>
      <c r="P32322"/>
      <c r="S32322"/>
    </row>
    <row r="32323" spans="1:19" x14ac:dyDescent="0.3">
      <c r="A32323" s="25"/>
      <c r="B32323"/>
      <c r="C32323"/>
      <c r="D32323"/>
      <c r="E32323"/>
      <c r="F32323"/>
      <c r="G32323"/>
      <c r="H32323"/>
      <c r="I32323"/>
      <c r="K32323"/>
      <c r="L32323"/>
      <c r="M32323"/>
      <c r="N32323"/>
      <c r="O32323"/>
      <c r="P32323"/>
      <c r="S32323"/>
    </row>
    <row r="32324" spans="1:19" x14ac:dyDescent="0.3">
      <c r="A32324" s="25"/>
      <c r="B32324"/>
      <c r="C32324"/>
      <c r="D32324"/>
      <c r="E32324"/>
      <c r="F32324"/>
      <c r="G32324"/>
      <c r="H32324"/>
      <c r="I32324"/>
      <c r="K32324"/>
      <c r="L32324"/>
      <c r="M32324"/>
      <c r="N32324"/>
      <c r="O32324"/>
      <c r="P32324"/>
      <c r="S32324"/>
    </row>
    <row r="32325" spans="1:19" x14ac:dyDescent="0.3">
      <c r="A32325" s="25"/>
      <c r="B32325"/>
      <c r="C32325"/>
      <c r="D32325"/>
      <c r="E32325"/>
      <c r="F32325"/>
      <c r="G32325"/>
      <c r="H32325"/>
      <c r="I32325"/>
      <c r="K32325"/>
      <c r="L32325"/>
      <c r="M32325"/>
      <c r="N32325"/>
      <c r="O32325"/>
      <c r="P32325"/>
      <c r="S32325"/>
    </row>
    <row r="32326" spans="1:19" x14ac:dyDescent="0.3">
      <c r="A32326" s="25"/>
      <c r="B32326"/>
      <c r="C32326"/>
      <c r="D32326"/>
      <c r="E32326"/>
      <c r="F32326"/>
      <c r="G32326"/>
      <c r="H32326"/>
      <c r="I32326"/>
      <c r="K32326"/>
      <c r="L32326"/>
      <c r="M32326"/>
      <c r="N32326"/>
      <c r="O32326"/>
      <c r="P32326"/>
      <c r="S32326"/>
    </row>
    <row r="32327" spans="1:19" x14ac:dyDescent="0.3">
      <c r="A32327" s="25"/>
      <c r="B32327"/>
      <c r="C32327"/>
      <c r="D32327"/>
      <c r="E32327"/>
      <c r="F32327"/>
      <c r="G32327"/>
      <c r="H32327"/>
      <c r="I32327" s="26"/>
      <c r="K32327"/>
      <c r="L32327"/>
      <c r="M32327"/>
      <c r="N32327"/>
      <c r="O32327"/>
      <c r="P32327"/>
      <c r="S32327"/>
    </row>
    <row r="32328" spans="1:19" x14ac:dyDescent="0.3">
      <c r="A32328" s="25"/>
      <c r="B32328"/>
      <c r="C32328"/>
      <c r="D32328"/>
      <c r="E32328"/>
      <c r="F32328"/>
      <c r="G32328"/>
      <c r="H32328"/>
      <c r="I32328" s="26"/>
      <c r="K32328"/>
      <c r="L32328"/>
      <c r="M32328"/>
      <c r="N32328"/>
      <c r="O32328"/>
      <c r="P32328"/>
      <c r="S32328"/>
    </row>
    <row r="32329" spans="1:19" x14ac:dyDescent="0.3">
      <c r="A32329" s="25"/>
      <c r="B32329"/>
      <c r="C32329"/>
      <c r="D32329"/>
      <c r="E32329"/>
      <c r="F32329"/>
      <c r="G32329"/>
      <c r="H32329"/>
      <c r="I32329" s="26"/>
      <c r="K32329"/>
      <c r="L32329"/>
      <c r="M32329"/>
      <c r="N32329"/>
      <c r="O32329"/>
      <c r="P32329"/>
      <c r="S32329"/>
    </row>
    <row r="32330" spans="1:19" x14ac:dyDescent="0.3">
      <c r="A32330" s="25"/>
      <c r="B32330"/>
      <c r="C32330"/>
      <c r="D32330"/>
      <c r="E32330"/>
      <c r="F32330"/>
      <c r="G32330"/>
      <c r="H32330"/>
      <c r="I32330"/>
      <c r="K32330"/>
      <c r="L32330"/>
      <c r="M32330"/>
      <c r="N32330"/>
      <c r="O32330"/>
      <c r="P32330"/>
      <c r="S32330"/>
    </row>
    <row r="32331" spans="1:19" x14ac:dyDescent="0.3">
      <c r="A32331" s="25"/>
      <c r="B32331"/>
      <c r="C32331"/>
      <c r="D32331"/>
      <c r="E32331"/>
      <c r="F32331"/>
      <c r="G32331"/>
      <c r="H32331"/>
      <c r="I32331"/>
      <c r="K32331"/>
      <c r="L32331"/>
      <c r="M32331"/>
      <c r="N32331"/>
      <c r="O32331"/>
      <c r="P32331"/>
      <c r="S32331"/>
    </row>
    <row r="32332" spans="1:19" x14ac:dyDescent="0.3">
      <c r="A32332" s="25"/>
      <c r="B32332"/>
      <c r="C32332"/>
      <c r="D32332"/>
      <c r="E32332"/>
      <c r="F32332"/>
      <c r="G32332"/>
      <c r="H32332"/>
      <c r="I32332"/>
      <c r="K32332"/>
      <c r="L32332"/>
      <c r="M32332"/>
      <c r="N32332"/>
      <c r="O32332"/>
      <c r="P32332"/>
      <c r="S32332"/>
    </row>
    <row r="32333" spans="1:19" x14ac:dyDescent="0.3">
      <c r="A32333" s="25"/>
      <c r="B32333"/>
      <c r="C32333"/>
      <c r="D32333"/>
      <c r="E32333"/>
      <c r="F32333"/>
      <c r="G32333"/>
      <c r="H32333"/>
      <c r="I32333"/>
      <c r="K32333"/>
      <c r="L32333"/>
      <c r="M32333"/>
      <c r="N32333"/>
      <c r="O32333"/>
      <c r="P32333"/>
      <c r="S32333"/>
    </row>
    <row r="32334" spans="1:19" x14ac:dyDescent="0.3">
      <c r="A32334" s="25"/>
      <c r="B32334"/>
      <c r="C32334"/>
      <c r="D32334"/>
      <c r="E32334"/>
      <c r="F32334"/>
      <c r="G32334"/>
      <c r="H32334"/>
      <c r="I32334"/>
      <c r="K32334"/>
      <c r="L32334"/>
      <c r="M32334"/>
      <c r="N32334"/>
      <c r="O32334"/>
      <c r="P32334"/>
      <c r="S32334"/>
    </row>
    <row r="32335" spans="1:19" x14ac:dyDescent="0.3">
      <c r="A32335" s="25"/>
      <c r="B32335"/>
      <c r="C32335"/>
      <c r="D32335"/>
      <c r="E32335"/>
      <c r="F32335"/>
      <c r="G32335"/>
      <c r="H32335"/>
      <c r="I32335"/>
      <c r="K32335"/>
      <c r="L32335"/>
      <c r="M32335"/>
      <c r="N32335"/>
      <c r="O32335"/>
      <c r="P32335"/>
      <c r="S32335"/>
    </row>
    <row r="32336" spans="1:19" x14ac:dyDescent="0.3">
      <c r="A32336" s="25"/>
      <c r="B32336"/>
      <c r="C32336"/>
      <c r="D32336"/>
      <c r="E32336"/>
      <c r="F32336"/>
      <c r="G32336"/>
      <c r="H32336"/>
      <c r="I32336"/>
      <c r="K32336"/>
      <c r="L32336"/>
      <c r="M32336"/>
      <c r="N32336"/>
      <c r="O32336"/>
      <c r="P32336"/>
      <c r="S32336"/>
    </row>
    <row r="32337" spans="1:19" x14ac:dyDescent="0.3">
      <c r="A32337" s="25"/>
      <c r="B32337"/>
      <c r="C32337"/>
      <c r="D32337"/>
      <c r="E32337"/>
      <c r="F32337"/>
      <c r="G32337"/>
      <c r="H32337"/>
      <c r="I32337"/>
      <c r="K32337"/>
      <c r="L32337"/>
      <c r="M32337"/>
      <c r="N32337"/>
      <c r="O32337"/>
      <c r="P32337"/>
      <c r="S32337"/>
    </row>
    <row r="32338" spans="1:19" x14ac:dyDescent="0.3">
      <c r="A32338" s="25"/>
      <c r="B32338"/>
      <c r="C32338"/>
      <c r="D32338"/>
      <c r="E32338"/>
      <c r="F32338"/>
      <c r="G32338"/>
      <c r="H32338"/>
      <c r="I32338"/>
      <c r="K32338"/>
      <c r="L32338"/>
      <c r="M32338"/>
      <c r="N32338"/>
      <c r="O32338"/>
      <c r="P32338"/>
      <c r="S32338"/>
    </row>
    <row r="32339" spans="1:19" x14ac:dyDescent="0.3">
      <c r="A32339" s="25"/>
      <c r="B32339"/>
      <c r="C32339"/>
      <c r="D32339"/>
      <c r="E32339"/>
      <c r="F32339"/>
      <c r="G32339"/>
      <c r="H32339"/>
      <c r="I32339"/>
      <c r="K32339"/>
      <c r="L32339"/>
      <c r="M32339"/>
      <c r="N32339"/>
      <c r="O32339"/>
      <c r="P32339"/>
      <c r="S32339"/>
    </row>
    <row r="32340" spans="1:19" x14ac:dyDescent="0.3">
      <c r="A32340" s="25"/>
      <c r="B32340"/>
      <c r="C32340"/>
      <c r="D32340"/>
      <c r="E32340"/>
      <c r="F32340"/>
      <c r="G32340"/>
      <c r="H32340"/>
      <c r="I32340"/>
      <c r="K32340"/>
      <c r="L32340"/>
      <c r="M32340"/>
      <c r="N32340"/>
      <c r="O32340"/>
      <c r="P32340"/>
      <c r="S32340"/>
    </row>
    <row r="32341" spans="1:19" x14ac:dyDescent="0.3">
      <c r="A32341" s="25"/>
      <c r="B32341"/>
      <c r="C32341"/>
      <c r="D32341"/>
      <c r="E32341"/>
      <c r="F32341"/>
      <c r="G32341"/>
      <c r="H32341"/>
      <c r="I32341"/>
      <c r="K32341"/>
      <c r="L32341"/>
      <c r="M32341"/>
      <c r="N32341"/>
      <c r="O32341"/>
      <c r="P32341"/>
      <c r="S32341"/>
    </row>
    <row r="32342" spans="1:19" x14ac:dyDescent="0.3">
      <c r="A32342" s="25"/>
      <c r="B32342"/>
      <c r="C32342"/>
      <c r="D32342"/>
      <c r="E32342"/>
      <c r="F32342"/>
      <c r="G32342"/>
      <c r="H32342"/>
      <c r="I32342" s="26"/>
      <c r="K32342"/>
      <c r="L32342"/>
      <c r="M32342"/>
      <c r="N32342"/>
      <c r="O32342"/>
      <c r="P32342"/>
      <c r="S32342"/>
    </row>
    <row r="32343" spans="1:19" x14ac:dyDescent="0.3">
      <c r="A32343" s="25"/>
      <c r="B32343"/>
      <c r="C32343"/>
      <c r="D32343"/>
      <c r="E32343"/>
      <c r="F32343"/>
      <c r="G32343"/>
      <c r="H32343"/>
      <c r="I32343" s="26"/>
      <c r="K32343"/>
      <c r="L32343"/>
      <c r="M32343"/>
      <c r="N32343"/>
      <c r="O32343"/>
      <c r="P32343"/>
      <c r="S32343"/>
    </row>
    <row r="32344" spans="1:19" x14ac:dyDescent="0.3">
      <c r="A32344" s="25"/>
      <c r="B32344"/>
      <c r="C32344"/>
      <c r="D32344"/>
      <c r="E32344"/>
      <c r="F32344"/>
      <c r="G32344"/>
      <c r="H32344"/>
      <c r="I32344" s="26"/>
      <c r="K32344"/>
      <c r="L32344"/>
      <c r="M32344"/>
      <c r="N32344"/>
      <c r="O32344"/>
      <c r="P32344"/>
      <c r="S32344"/>
    </row>
    <row r="32345" spans="1:19" x14ac:dyDescent="0.3">
      <c r="A32345" s="25"/>
      <c r="B32345"/>
      <c r="C32345"/>
      <c r="D32345"/>
      <c r="E32345"/>
      <c r="F32345"/>
      <c r="G32345"/>
      <c r="H32345"/>
      <c r="I32345" s="26"/>
      <c r="K32345"/>
      <c r="L32345"/>
      <c r="M32345"/>
      <c r="N32345"/>
      <c r="O32345"/>
      <c r="P32345"/>
      <c r="S32345"/>
    </row>
    <row r="32346" spans="1:19" x14ac:dyDescent="0.3">
      <c r="A32346" s="25"/>
      <c r="B32346"/>
      <c r="C32346"/>
      <c r="D32346"/>
      <c r="E32346"/>
      <c r="F32346"/>
      <c r="G32346"/>
      <c r="H32346"/>
      <c r="I32346" s="26"/>
      <c r="K32346"/>
      <c r="L32346"/>
      <c r="M32346"/>
      <c r="N32346"/>
      <c r="O32346"/>
      <c r="P32346"/>
      <c r="S32346"/>
    </row>
    <row r="32347" spans="1:19" x14ac:dyDescent="0.3">
      <c r="A32347" s="25"/>
      <c r="B32347"/>
      <c r="C32347"/>
      <c r="D32347"/>
      <c r="E32347"/>
      <c r="F32347"/>
      <c r="G32347"/>
      <c r="H32347"/>
      <c r="I32347"/>
      <c r="K32347"/>
      <c r="L32347"/>
      <c r="M32347"/>
      <c r="N32347"/>
      <c r="O32347"/>
      <c r="P32347"/>
      <c r="S32347"/>
    </row>
    <row r="32348" spans="1:19" x14ac:dyDescent="0.3">
      <c r="A32348" s="25"/>
      <c r="B32348"/>
      <c r="C32348"/>
      <c r="D32348"/>
      <c r="E32348"/>
      <c r="F32348"/>
      <c r="G32348"/>
      <c r="H32348"/>
      <c r="I32348"/>
      <c r="K32348"/>
      <c r="L32348"/>
      <c r="M32348"/>
      <c r="N32348"/>
      <c r="O32348"/>
      <c r="P32348"/>
      <c r="S32348"/>
    </row>
    <row r="32349" spans="1:19" x14ac:dyDescent="0.3">
      <c r="A32349" s="25"/>
      <c r="B32349"/>
      <c r="C32349"/>
      <c r="D32349"/>
      <c r="E32349"/>
      <c r="F32349"/>
      <c r="G32349"/>
      <c r="H32349"/>
      <c r="I32349"/>
      <c r="K32349"/>
      <c r="L32349"/>
      <c r="M32349"/>
      <c r="N32349"/>
      <c r="O32349"/>
      <c r="P32349"/>
      <c r="S32349"/>
    </row>
    <row r="32350" spans="1:19" x14ac:dyDescent="0.3">
      <c r="A32350" s="25"/>
      <c r="B32350"/>
      <c r="C32350"/>
      <c r="D32350"/>
      <c r="E32350"/>
      <c r="F32350"/>
      <c r="G32350"/>
      <c r="H32350"/>
      <c r="I32350"/>
      <c r="K32350"/>
      <c r="L32350"/>
      <c r="M32350"/>
      <c r="N32350"/>
      <c r="O32350"/>
      <c r="P32350"/>
      <c r="S32350"/>
    </row>
    <row r="32351" spans="1:19" x14ac:dyDescent="0.3">
      <c r="A32351" s="25"/>
      <c r="B32351"/>
      <c r="C32351"/>
      <c r="D32351"/>
      <c r="E32351"/>
      <c r="F32351"/>
      <c r="G32351"/>
      <c r="H32351"/>
      <c r="I32351"/>
      <c r="K32351"/>
      <c r="L32351"/>
      <c r="M32351"/>
      <c r="N32351"/>
      <c r="O32351"/>
      <c r="P32351"/>
      <c r="S32351"/>
    </row>
    <row r="32352" spans="1:19" x14ac:dyDescent="0.3">
      <c r="A32352" s="25"/>
      <c r="B32352"/>
      <c r="C32352"/>
      <c r="D32352"/>
      <c r="E32352"/>
      <c r="F32352"/>
      <c r="G32352"/>
      <c r="H32352"/>
      <c r="I32352"/>
      <c r="K32352"/>
      <c r="L32352"/>
      <c r="M32352"/>
      <c r="N32352"/>
      <c r="O32352"/>
      <c r="P32352"/>
      <c r="S32352"/>
    </row>
    <row r="32353" spans="1:19" x14ac:dyDescent="0.3">
      <c r="A32353" s="25"/>
      <c r="B32353"/>
      <c r="C32353"/>
      <c r="D32353"/>
      <c r="E32353"/>
      <c r="F32353"/>
      <c r="G32353"/>
      <c r="H32353"/>
      <c r="I32353"/>
      <c r="K32353"/>
      <c r="L32353"/>
      <c r="M32353"/>
      <c r="N32353"/>
      <c r="O32353"/>
      <c r="P32353"/>
      <c r="S32353"/>
    </row>
    <row r="32354" spans="1:19" x14ac:dyDescent="0.3">
      <c r="A32354" s="25"/>
      <c r="B32354"/>
      <c r="C32354"/>
      <c r="D32354"/>
      <c r="E32354"/>
      <c r="F32354"/>
      <c r="G32354"/>
      <c r="H32354"/>
      <c r="I32354"/>
      <c r="K32354"/>
      <c r="L32354"/>
      <c r="M32354"/>
      <c r="N32354"/>
      <c r="O32354"/>
      <c r="P32354"/>
      <c r="S32354"/>
    </row>
    <row r="32355" spans="1:19" x14ac:dyDescent="0.3">
      <c r="A32355" s="25"/>
      <c r="B32355"/>
      <c r="C32355"/>
      <c r="D32355"/>
      <c r="E32355"/>
      <c r="F32355"/>
      <c r="G32355"/>
      <c r="H32355"/>
      <c r="I32355"/>
      <c r="K32355"/>
      <c r="L32355"/>
      <c r="M32355"/>
      <c r="N32355"/>
      <c r="O32355"/>
      <c r="P32355"/>
      <c r="S32355"/>
    </row>
    <row r="32356" spans="1:19" x14ac:dyDescent="0.3">
      <c r="A32356" s="25"/>
      <c r="B32356"/>
      <c r="C32356"/>
      <c r="D32356"/>
      <c r="E32356"/>
      <c r="F32356"/>
      <c r="G32356"/>
      <c r="H32356"/>
      <c r="I32356" s="26"/>
      <c r="K32356"/>
      <c r="L32356"/>
      <c r="M32356"/>
      <c r="N32356"/>
      <c r="O32356"/>
      <c r="P32356"/>
      <c r="S32356"/>
    </row>
    <row r="32357" spans="1:19" x14ac:dyDescent="0.3">
      <c r="A32357" s="25"/>
      <c r="B32357"/>
      <c r="C32357"/>
      <c r="D32357"/>
      <c r="E32357"/>
      <c r="F32357"/>
      <c r="G32357"/>
      <c r="H32357"/>
      <c r="I32357" s="26"/>
      <c r="K32357"/>
      <c r="L32357"/>
      <c r="M32357"/>
      <c r="N32357"/>
      <c r="O32357"/>
      <c r="P32357"/>
      <c r="S32357"/>
    </row>
    <row r="32358" spans="1:19" x14ac:dyDescent="0.3">
      <c r="A32358" s="25"/>
      <c r="B32358"/>
      <c r="C32358"/>
      <c r="D32358"/>
      <c r="E32358"/>
      <c r="F32358"/>
      <c r="G32358"/>
      <c r="H32358"/>
      <c r="I32358" s="26"/>
      <c r="K32358"/>
      <c r="L32358"/>
      <c r="M32358"/>
      <c r="N32358"/>
      <c r="O32358"/>
      <c r="P32358"/>
      <c r="S32358"/>
    </row>
    <row r="32359" spans="1:19" x14ac:dyDescent="0.3">
      <c r="A32359" s="25"/>
      <c r="B32359"/>
      <c r="C32359"/>
      <c r="D32359"/>
      <c r="E32359"/>
      <c r="F32359"/>
      <c r="G32359"/>
      <c r="H32359"/>
      <c r="I32359" s="26"/>
      <c r="K32359"/>
      <c r="L32359"/>
      <c r="M32359"/>
      <c r="N32359"/>
      <c r="O32359"/>
      <c r="P32359"/>
      <c r="S32359"/>
    </row>
    <row r="32360" spans="1:19" x14ac:dyDescent="0.3">
      <c r="A32360" s="25"/>
      <c r="B32360"/>
      <c r="C32360"/>
      <c r="D32360"/>
      <c r="E32360"/>
      <c r="F32360"/>
      <c r="G32360"/>
      <c r="H32360"/>
      <c r="I32360" s="26"/>
      <c r="K32360"/>
      <c r="L32360"/>
      <c r="M32360"/>
      <c r="N32360"/>
      <c r="O32360"/>
      <c r="P32360"/>
      <c r="S32360"/>
    </row>
    <row r="32361" spans="1:19" x14ac:dyDescent="0.3">
      <c r="A32361" s="25"/>
      <c r="B32361"/>
      <c r="C32361"/>
      <c r="D32361"/>
      <c r="E32361"/>
      <c r="F32361"/>
      <c r="G32361"/>
      <c r="H32361"/>
      <c r="I32361" s="26"/>
      <c r="K32361"/>
      <c r="L32361"/>
      <c r="M32361"/>
      <c r="N32361"/>
      <c r="O32361"/>
      <c r="P32361"/>
      <c r="S32361"/>
    </row>
    <row r="32362" spans="1:19" x14ac:dyDescent="0.3">
      <c r="A32362" s="25"/>
      <c r="B32362"/>
      <c r="C32362"/>
      <c r="D32362"/>
      <c r="E32362"/>
      <c r="F32362"/>
      <c r="G32362"/>
      <c r="H32362"/>
      <c r="I32362"/>
      <c r="K32362"/>
      <c r="L32362"/>
      <c r="M32362"/>
      <c r="N32362"/>
      <c r="O32362"/>
      <c r="P32362"/>
      <c r="S32362"/>
    </row>
    <row r="32363" spans="1:19" x14ac:dyDescent="0.3">
      <c r="A32363" s="25"/>
      <c r="B32363"/>
      <c r="C32363"/>
      <c r="D32363"/>
      <c r="E32363"/>
      <c r="F32363"/>
      <c r="G32363"/>
      <c r="H32363"/>
      <c r="I32363"/>
      <c r="K32363"/>
      <c r="L32363"/>
      <c r="M32363"/>
      <c r="N32363"/>
      <c r="O32363"/>
      <c r="P32363"/>
      <c r="S32363"/>
    </row>
    <row r="32364" spans="1:19" x14ac:dyDescent="0.3">
      <c r="A32364" s="25"/>
      <c r="B32364"/>
      <c r="C32364"/>
      <c r="D32364"/>
      <c r="E32364"/>
      <c r="F32364"/>
      <c r="G32364"/>
      <c r="H32364"/>
      <c r="I32364"/>
      <c r="K32364"/>
      <c r="L32364"/>
      <c r="M32364"/>
      <c r="N32364"/>
      <c r="O32364"/>
      <c r="P32364"/>
      <c r="S32364"/>
    </row>
    <row r="32365" spans="1:19" x14ac:dyDescent="0.3">
      <c r="A32365" s="25"/>
      <c r="B32365"/>
      <c r="C32365"/>
      <c r="D32365"/>
      <c r="E32365"/>
      <c r="F32365"/>
      <c r="G32365"/>
      <c r="H32365"/>
      <c r="I32365"/>
      <c r="K32365"/>
      <c r="L32365"/>
      <c r="M32365"/>
      <c r="N32365"/>
      <c r="O32365"/>
      <c r="P32365"/>
      <c r="S32365"/>
    </row>
    <row r="32366" spans="1:19" x14ac:dyDescent="0.3">
      <c r="A32366" s="25"/>
      <c r="B32366"/>
      <c r="C32366"/>
      <c r="D32366"/>
      <c r="E32366"/>
      <c r="F32366"/>
      <c r="G32366"/>
      <c r="H32366"/>
      <c r="I32366" s="26"/>
      <c r="K32366"/>
      <c r="L32366"/>
      <c r="M32366"/>
      <c r="N32366"/>
      <c r="O32366"/>
      <c r="P32366"/>
      <c r="S32366"/>
    </row>
    <row r="32367" spans="1:19" x14ac:dyDescent="0.3">
      <c r="A32367" s="25"/>
      <c r="B32367"/>
      <c r="C32367"/>
      <c r="D32367"/>
      <c r="E32367"/>
      <c r="F32367"/>
      <c r="G32367"/>
      <c r="H32367"/>
      <c r="I32367" s="26"/>
      <c r="K32367"/>
      <c r="L32367"/>
      <c r="M32367"/>
      <c r="N32367"/>
      <c r="O32367"/>
      <c r="P32367"/>
      <c r="S32367"/>
    </row>
    <row r="32368" spans="1:19" x14ac:dyDescent="0.3">
      <c r="A32368" s="25"/>
      <c r="B32368"/>
      <c r="C32368"/>
      <c r="D32368"/>
      <c r="E32368"/>
      <c r="F32368"/>
      <c r="G32368"/>
      <c r="H32368"/>
      <c r="I32368" s="26"/>
      <c r="K32368"/>
      <c r="L32368"/>
      <c r="M32368"/>
      <c r="N32368"/>
      <c r="O32368"/>
      <c r="P32368"/>
      <c r="S32368"/>
    </row>
    <row r="32369" spans="1:19" x14ac:dyDescent="0.3">
      <c r="A32369" s="25"/>
      <c r="B32369"/>
      <c r="C32369"/>
      <c r="D32369"/>
      <c r="E32369"/>
      <c r="F32369"/>
      <c r="G32369"/>
      <c r="H32369"/>
      <c r="I32369" s="26"/>
      <c r="K32369"/>
      <c r="L32369"/>
      <c r="M32369"/>
      <c r="N32369"/>
      <c r="O32369"/>
      <c r="P32369"/>
      <c r="S32369"/>
    </row>
    <row r="32370" spans="1:19" x14ac:dyDescent="0.3">
      <c r="A32370" s="25"/>
      <c r="B32370"/>
      <c r="C32370"/>
      <c r="D32370"/>
      <c r="E32370"/>
      <c r="F32370"/>
      <c r="G32370"/>
      <c r="H32370"/>
      <c r="I32370"/>
      <c r="K32370"/>
      <c r="L32370"/>
      <c r="M32370"/>
      <c r="N32370"/>
      <c r="O32370"/>
      <c r="P32370"/>
      <c r="S32370"/>
    </row>
    <row r="32371" spans="1:19" x14ac:dyDescent="0.3">
      <c r="A32371" s="25"/>
      <c r="B32371"/>
      <c r="C32371"/>
      <c r="D32371"/>
      <c r="E32371"/>
      <c r="F32371"/>
      <c r="G32371"/>
      <c r="H32371"/>
      <c r="I32371"/>
      <c r="K32371"/>
      <c r="L32371"/>
      <c r="M32371"/>
      <c r="N32371"/>
      <c r="O32371"/>
      <c r="P32371"/>
      <c r="S32371"/>
    </row>
    <row r="32372" spans="1:19" x14ac:dyDescent="0.3">
      <c r="A32372" s="25"/>
      <c r="B32372"/>
      <c r="C32372"/>
      <c r="D32372"/>
      <c r="E32372"/>
      <c r="F32372"/>
      <c r="G32372"/>
      <c r="H32372"/>
      <c r="I32372"/>
      <c r="K32372"/>
      <c r="L32372"/>
      <c r="M32372"/>
      <c r="N32372"/>
      <c r="O32372"/>
      <c r="P32372"/>
      <c r="S32372"/>
    </row>
    <row r="32373" spans="1:19" x14ac:dyDescent="0.3">
      <c r="A32373" s="25"/>
      <c r="B32373"/>
      <c r="C32373"/>
      <c r="D32373"/>
      <c r="E32373"/>
      <c r="F32373"/>
      <c r="G32373"/>
      <c r="H32373"/>
      <c r="I32373"/>
      <c r="K32373"/>
      <c r="L32373"/>
      <c r="M32373"/>
      <c r="N32373"/>
      <c r="O32373"/>
      <c r="P32373"/>
      <c r="S32373"/>
    </row>
    <row r="32374" spans="1:19" x14ac:dyDescent="0.3">
      <c r="A32374" s="25"/>
      <c r="B32374"/>
      <c r="C32374"/>
      <c r="D32374"/>
      <c r="E32374"/>
      <c r="F32374"/>
      <c r="G32374"/>
      <c r="H32374"/>
      <c r="I32374" s="26"/>
      <c r="K32374"/>
      <c r="L32374"/>
      <c r="M32374"/>
      <c r="N32374"/>
      <c r="O32374"/>
      <c r="P32374"/>
      <c r="S32374"/>
    </row>
    <row r="32375" spans="1:19" x14ac:dyDescent="0.3">
      <c r="A32375" s="25"/>
      <c r="B32375"/>
      <c r="C32375"/>
      <c r="D32375"/>
      <c r="E32375"/>
      <c r="F32375"/>
      <c r="G32375"/>
      <c r="H32375"/>
      <c r="I32375" s="26"/>
      <c r="K32375"/>
      <c r="L32375"/>
      <c r="M32375"/>
      <c r="N32375"/>
      <c r="O32375"/>
      <c r="P32375"/>
      <c r="S32375"/>
    </row>
    <row r="32376" spans="1:19" x14ac:dyDescent="0.3">
      <c r="A32376" s="25"/>
      <c r="B32376"/>
      <c r="C32376"/>
      <c r="D32376"/>
      <c r="E32376"/>
      <c r="F32376"/>
      <c r="G32376"/>
      <c r="H32376"/>
      <c r="I32376" s="26"/>
      <c r="K32376"/>
      <c r="L32376"/>
      <c r="M32376"/>
      <c r="N32376"/>
      <c r="O32376"/>
      <c r="P32376"/>
      <c r="S32376"/>
    </row>
    <row r="32377" spans="1:19" x14ac:dyDescent="0.3">
      <c r="A32377" s="25"/>
      <c r="B32377"/>
      <c r="C32377"/>
      <c r="D32377"/>
      <c r="E32377"/>
      <c r="F32377"/>
      <c r="G32377"/>
      <c r="H32377"/>
      <c r="I32377" s="26"/>
      <c r="K32377"/>
      <c r="L32377"/>
      <c r="M32377"/>
      <c r="N32377"/>
      <c r="O32377"/>
      <c r="P32377"/>
      <c r="S32377"/>
    </row>
    <row r="32378" spans="1:19" x14ac:dyDescent="0.3">
      <c r="A32378" s="25"/>
      <c r="B32378"/>
      <c r="C32378"/>
      <c r="D32378"/>
      <c r="E32378"/>
      <c r="F32378"/>
      <c r="G32378"/>
      <c r="H32378"/>
      <c r="I32378" s="26"/>
      <c r="K32378"/>
      <c r="L32378"/>
      <c r="M32378"/>
      <c r="N32378"/>
      <c r="O32378"/>
      <c r="P32378"/>
      <c r="S32378"/>
    </row>
    <row r="32379" spans="1:19" x14ac:dyDescent="0.3">
      <c r="A32379" s="25"/>
      <c r="B32379"/>
      <c r="C32379"/>
      <c r="D32379"/>
      <c r="E32379"/>
      <c r="F32379"/>
      <c r="G32379"/>
      <c r="H32379"/>
      <c r="I32379" s="26"/>
      <c r="K32379"/>
      <c r="L32379"/>
      <c r="M32379"/>
      <c r="N32379"/>
      <c r="O32379"/>
      <c r="P32379"/>
      <c r="S32379"/>
    </row>
    <row r="32380" spans="1:19" x14ac:dyDescent="0.3">
      <c r="A32380" s="25"/>
      <c r="B32380"/>
      <c r="C32380"/>
      <c r="D32380"/>
      <c r="E32380"/>
      <c r="F32380"/>
      <c r="G32380"/>
      <c r="H32380"/>
      <c r="I32380" s="26"/>
      <c r="K32380"/>
      <c r="L32380"/>
      <c r="M32380"/>
      <c r="N32380"/>
      <c r="O32380"/>
      <c r="P32380"/>
      <c r="S32380"/>
    </row>
    <row r="32381" spans="1:19" x14ac:dyDescent="0.3">
      <c r="A32381" s="25"/>
      <c r="B32381"/>
      <c r="C32381"/>
      <c r="D32381"/>
      <c r="E32381"/>
      <c r="F32381"/>
      <c r="G32381"/>
      <c r="H32381"/>
      <c r="I32381" s="26"/>
      <c r="K32381"/>
      <c r="L32381"/>
      <c r="M32381"/>
      <c r="N32381"/>
      <c r="O32381"/>
      <c r="P32381"/>
      <c r="S32381"/>
    </row>
    <row r="32382" spans="1:19" x14ac:dyDescent="0.3">
      <c r="A32382" s="25"/>
      <c r="B32382"/>
      <c r="C32382"/>
      <c r="D32382"/>
      <c r="E32382"/>
      <c r="F32382"/>
      <c r="G32382"/>
      <c r="H32382"/>
      <c r="I32382" s="26"/>
      <c r="K32382"/>
      <c r="L32382"/>
      <c r="M32382"/>
      <c r="N32382"/>
      <c r="O32382"/>
      <c r="P32382"/>
      <c r="S32382"/>
    </row>
    <row r="32383" spans="1:19" x14ac:dyDescent="0.3">
      <c r="A32383" s="25"/>
      <c r="B32383"/>
      <c r="C32383"/>
      <c r="D32383"/>
      <c r="E32383"/>
      <c r="F32383"/>
      <c r="G32383"/>
      <c r="H32383"/>
      <c r="I32383" s="26"/>
      <c r="K32383"/>
      <c r="L32383"/>
      <c r="M32383"/>
      <c r="N32383"/>
      <c r="O32383"/>
      <c r="P32383"/>
      <c r="S32383"/>
    </row>
    <row r="32384" spans="1:19" x14ac:dyDescent="0.3">
      <c r="A32384" s="25"/>
      <c r="B32384"/>
      <c r="C32384"/>
      <c r="D32384"/>
      <c r="E32384"/>
      <c r="F32384"/>
      <c r="G32384"/>
      <c r="H32384"/>
      <c r="I32384" s="26"/>
      <c r="K32384"/>
      <c r="L32384"/>
      <c r="M32384"/>
      <c r="N32384"/>
      <c r="O32384"/>
      <c r="P32384"/>
      <c r="S32384"/>
    </row>
    <row r="32385" spans="1:19" x14ac:dyDescent="0.3">
      <c r="A32385" s="25"/>
      <c r="B32385"/>
      <c r="C32385"/>
      <c r="D32385"/>
      <c r="E32385"/>
      <c r="F32385"/>
      <c r="G32385"/>
      <c r="H32385"/>
      <c r="I32385"/>
      <c r="K32385"/>
      <c r="L32385"/>
      <c r="M32385"/>
      <c r="N32385"/>
      <c r="O32385"/>
      <c r="P32385"/>
      <c r="S32385"/>
    </row>
    <row r="32386" spans="1:19" x14ac:dyDescent="0.3">
      <c r="A32386" s="25"/>
      <c r="B32386"/>
      <c r="C32386"/>
      <c r="D32386"/>
      <c r="E32386"/>
      <c r="F32386"/>
      <c r="G32386"/>
      <c r="H32386"/>
      <c r="I32386"/>
      <c r="K32386"/>
      <c r="L32386"/>
      <c r="M32386"/>
      <c r="N32386"/>
      <c r="O32386"/>
      <c r="P32386"/>
      <c r="S32386"/>
    </row>
    <row r="32387" spans="1:19" x14ac:dyDescent="0.3">
      <c r="A32387" s="25"/>
      <c r="B32387"/>
      <c r="C32387"/>
      <c r="D32387"/>
      <c r="E32387"/>
      <c r="F32387"/>
      <c r="G32387"/>
      <c r="H32387"/>
      <c r="I32387" s="26"/>
      <c r="K32387"/>
      <c r="L32387"/>
      <c r="M32387"/>
      <c r="N32387"/>
      <c r="O32387"/>
      <c r="P32387"/>
      <c r="S32387"/>
    </row>
    <row r="32388" spans="1:19" x14ac:dyDescent="0.3">
      <c r="A32388" s="25"/>
      <c r="B32388"/>
      <c r="C32388"/>
      <c r="D32388"/>
      <c r="E32388"/>
      <c r="F32388"/>
      <c r="G32388"/>
      <c r="H32388"/>
      <c r="I32388" s="26"/>
      <c r="K32388"/>
      <c r="L32388"/>
      <c r="M32388"/>
      <c r="N32388"/>
      <c r="O32388"/>
      <c r="P32388"/>
      <c r="S32388"/>
    </row>
    <row r="32389" spans="1:19" x14ac:dyDescent="0.3">
      <c r="A32389" s="25"/>
      <c r="B32389"/>
      <c r="C32389"/>
      <c r="D32389"/>
      <c r="E32389"/>
      <c r="F32389"/>
      <c r="G32389"/>
      <c r="H32389"/>
      <c r="I32389" s="26"/>
      <c r="K32389"/>
      <c r="L32389"/>
      <c r="M32389"/>
      <c r="N32389"/>
      <c r="O32389"/>
      <c r="P32389"/>
      <c r="S32389"/>
    </row>
    <row r="32390" spans="1:19" x14ac:dyDescent="0.3">
      <c r="A32390" s="25"/>
      <c r="B32390"/>
      <c r="C32390"/>
      <c r="D32390"/>
      <c r="E32390"/>
      <c r="F32390"/>
      <c r="G32390"/>
      <c r="H32390"/>
      <c r="I32390" s="26"/>
      <c r="K32390"/>
      <c r="L32390"/>
      <c r="M32390"/>
      <c r="N32390"/>
      <c r="O32390"/>
      <c r="P32390"/>
      <c r="S32390"/>
    </row>
    <row r="32391" spans="1:19" x14ac:dyDescent="0.3">
      <c r="A32391" s="25"/>
      <c r="B32391"/>
      <c r="C32391"/>
      <c r="D32391"/>
      <c r="E32391"/>
      <c r="F32391"/>
      <c r="G32391"/>
      <c r="H32391"/>
      <c r="I32391" s="26"/>
      <c r="K32391"/>
      <c r="L32391"/>
      <c r="M32391"/>
      <c r="N32391"/>
      <c r="O32391"/>
      <c r="P32391"/>
      <c r="S32391"/>
    </row>
    <row r="32392" spans="1:19" x14ac:dyDescent="0.3">
      <c r="A32392" s="25"/>
      <c r="B32392"/>
      <c r="C32392"/>
      <c r="D32392"/>
      <c r="E32392"/>
      <c r="F32392"/>
      <c r="G32392"/>
      <c r="H32392"/>
      <c r="I32392" s="26"/>
      <c r="K32392"/>
      <c r="L32392"/>
      <c r="M32392"/>
      <c r="N32392"/>
      <c r="O32392"/>
      <c r="P32392"/>
      <c r="S32392"/>
    </row>
    <row r="32393" spans="1:19" x14ac:dyDescent="0.3">
      <c r="A32393" s="25"/>
      <c r="B32393"/>
      <c r="C32393"/>
      <c r="D32393"/>
      <c r="E32393"/>
      <c r="F32393"/>
      <c r="G32393"/>
      <c r="H32393"/>
      <c r="I32393"/>
      <c r="K32393"/>
      <c r="L32393"/>
      <c r="M32393"/>
      <c r="N32393"/>
      <c r="O32393"/>
      <c r="P32393"/>
      <c r="S32393"/>
    </row>
    <row r="32394" spans="1:19" x14ac:dyDescent="0.3">
      <c r="A32394" s="25"/>
      <c r="B32394"/>
      <c r="C32394"/>
      <c r="D32394"/>
      <c r="E32394"/>
      <c r="F32394"/>
      <c r="G32394"/>
      <c r="H32394"/>
      <c r="I32394"/>
      <c r="K32394"/>
      <c r="L32394"/>
      <c r="M32394"/>
      <c r="N32394"/>
      <c r="O32394"/>
      <c r="P32394"/>
      <c r="S32394"/>
    </row>
    <row r="32395" spans="1:19" x14ac:dyDescent="0.3">
      <c r="A32395" s="25"/>
      <c r="B32395"/>
      <c r="C32395"/>
      <c r="D32395"/>
      <c r="E32395"/>
      <c r="F32395"/>
      <c r="G32395"/>
      <c r="H32395"/>
      <c r="I32395"/>
      <c r="K32395"/>
      <c r="L32395"/>
      <c r="M32395"/>
      <c r="N32395"/>
      <c r="O32395"/>
      <c r="P32395"/>
      <c r="S32395"/>
    </row>
    <row r="32396" spans="1:19" x14ac:dyDescent="0.3">
      <c r="A32396" s="25"/>
      <c r="B32396"/>
      <c r="C32396"/>
      <c r="D32396"/>
      <c r="E32396"/>
      <c r="F32396"/>
      <c r="G32396"/>
      <c r="H32396"/>
      <c r="I32396"/>
      <c r="K32396"/>
      <c r="L32396"/>
      <c r="M32396"/>
      <c r="N32396"/>
      <c r="O32396"/>
      <c r="P32396"/>
      <c r="S32396"/>
    </row>
    <row r="32397" spans="1:19" x14ac:dyDescent="0.3">
      <c r="A32397" s="25"/>
      <c r="B32397"/>
      <c r="C32397"/>
      <c r="D32397"/>
      <c r="E32397"/>
      <c r="F32397"/>
      <c r="G32397"/>
      <c r="H32397"/>
      <c r="I32397"/>
      <c r="K32397"/>
      <c r="L32397"/>
      <c r="M32397"/>
      <c r="N32397"/>
      <c r="O32397"/>
      <c r="P32397"/>
      <c r="S32397"/>
    </row>
    <row r="32398" spans="1:19" x14ac:dyDescent="0.3">
      <c r="A32398" s="25"/>
      <c r="B32398"/>
      <c r="C32398"/>
      <c r="D32398"/>
      <c r="E32398"/>
      <c r="F32398"/>
      <c r="G32398"/>
      <c r="H32398"/>
      <c r="I32398"/>
      <c r="K32398"/>
      <c r="L32398"/>
      <c r="M32398"/>
      <c r="N32398"/>
      <c r="O32398"/>
      <c r="P32398"/>
      <c r="S32398"/>
    </row>
    <row r="32399" spans="1:19" x14ac:dyDescent="0.3">
      <c r="A32399" s="25"/>
      <c r="B32399"/>
      <c r="C32399"/>
      <c r="D32399"/>
      <c r="E32399"/>
      <c r="F32399"/>
      <c r="G32399"/>
      <c r="H32399"/>
      <c r="I32399"/>
      <c r="K32399"/>
      <c r="L32399"/>
      <c r="M32399"/>
      <c r="N32399"/>
      <c r="O32399"/>
      <c r="P32399"/>
      <c r="S32399"/>
    </row>
    <row r="32400" spans="1:19" x14ac:dyDescent="0.3">
      <c r="A32400" s="25"/>
      <c r="B32400"/>
      <c r="C32400"/>
      <c r="D32400"/>
      <c r="E32400"/>
      <c r="F32400"/>
      <c r="G32400"/>
      <c r="H32400"/>
      <c r="I32400"/>
      <c r="K32400"/>
      <c r="L32400"/>
      <c r="M32400"/>
      <c r="N32400"/>
      <c r="O32400"/>
      <c r="P32400"/>
      <c r="S32400"/>
    </row>
    <row r="32401" spans="1:19" x14ac:dyDescent="0.3">
      <c r="A32401" s="25"/>
      <c r="B32401"/>
      <c r="C32401"/>
      <c r="D32401"/>
      <c r="E32401"/>
      <c r="F32401"/>
      <c r="G32401"/>
      <c r="H32401"/>
      <c r="I32401"/>
      <c r="K32401"/>
      <c r="L32401"/>
      <c r="M32401"/>
      <c r="N32401"/>
      <c r="O32401"/>
      <c r="P32401"/>
      <c r="S32401"/>
    </row>
    <row r="32402" spans="1:19" x14ac:dyDescent="0.3">
      <c r="A32402" s="25"/>
      <c r="B32402"/>
      <c r="C32402"/>
      <c r="D32402"/>
      <c r="E32402"/>
      <c r="F32402"/>
      <c r="G32402"/>
      <c r="H32402"/>
      <c r="I32402"/>
      <c r="K32402"/>
      <c r="L32402"/>
      <c r="M32402"/>
      <c r="N32402"/>
      <c r="O32402"/>
      <c r="P32402"/>
      <c r="S32402"/>
    </row>
    <row r="32403" spans="1:19" x14ac:dyDescent="0.3">
      <c r="A32403" s="25"/>
      <c r="B32403"/>
      <c r="C32403"/>
      <c r="D32403"/>
      <c r="E32403"/>
      <c r="F32403"/>
      <c r="G32403"/>
      <c r="H32403"/>
      <c r="I32403"/>
      <c r="K32403"/>
      <c r="L32403"/>
      <c r="M32403"/>
      <c r="N32403"/>
      <c r="O32403"/>
      <c r="P32403"/>
      <c r="S32403"/>
    </row>
    <row r="32404" spans="1:19" x14ac:dyDescent="0.3">
      <c r="A32404" s="25"/>
      <c r="B32404"/>
      <c r="C32404"/>
      <c r="D32404"/>
      <c r="E32404"/>
      <c r="F32404"/>
      <c r="G32404"/>
      <c r="H32404"/>
      <c r="I32404"/>
      <c r="K32404"/>
      <c r="L32404"/>
      <c r="M32404"/>
      <c r="N32404"/>
      <c r="O32404"/>
      <c r="P32404"/>
      <c r="S32404"/>
    </row>
    <row r="32405" spans="1:19" x14ac:dyDescent="0.3">
      <c r="A32405" s="25"/>
      <c r="B32405"/>
      <c r="C32405"/>
      <c r="D32405"/>
      <c r="E32405"/>
      <c r="F32405"/>
      <c r="G32405"/>
      <c r="H32405"/>
      <c r="I32405"/>
      <c r="K32405"/>
      <c r="L32405"/>
      <c r="M32405"/>
      <c r="N32405"/>
      <c r="O32405"/>
      <c r="P32405"/>
      <c r="S32405"/>
    </row>
    <row r="32406" spans="1:19" x14ac:dyDescent="0.3">
      <c r="A32406" s="25"/>
      <c r="B32406"/>
      <c r="C32406"/>
      <c r="D32406"/>
      <c r="E32406"/>
      <c r="F32406"/>
      <c r="G32406"/>
      <c r="H32406"/>
      <c r="I32406"/>
      <c r="K32406"/>
      <c r="L32406"/>
      <c r="M32406"/>
      <c r="N32406"/>
      <c r="O32406"/>
      <c r="P32406"/>
      <c r="S32406"/>
    </row>
    <row r="32407" spans="1:19" x14ac:dyDescent="0.3">
      <c r="A32407" s="25"/>
      <c r="B32407"/>
      <c r="C32407"/>
      <c r="D32407"/>
      <c r="E32407"/>
      <c r="F32407"/>
      <c r="G32407"/>
      <c r="H32407"/>
      <c r="I32407"/>
      <c r="K32407"/>
      <c r="L32407"/>
      <c r="M32407"/>
      <c r="N32407"/>
      <c r="O32407"/>
      <c r="P32407"/>
      <c r="S32407"/>
    </row>
    <row r="32408" spans="1:19" x14ac:dyDescent="0.3">
      <c r="A32408" s="25"/>
      <c r="B32408"/>
      <c r="C32408"/>
      <c r="D32408"/>
      <c r="E32408"/>
      <c r="F32408"/>
      <c r="G32408"/>
      <c r="H32408"/>
      <c r="I32408"/>
      <c r="K32408"/>
      <c r="L32408"/>
      <c r="M32408"/>
      <c r="N32408"/>
      <c r="O32408"/>
      <c r="P32408"/>
      <c r="S32408"/>
    </row>
    <row r="32409" spans="1:19" x14ac:dyDescent="0.3">
      <c r="A32409" s="25"/>
      <c r="B32409"/>
      <c r="C32409"/>
      <c r="D32409"/>
      <c r="E32409"/>
      <c r="F32409"/>
      <c r="G32409"/>
      <c r="H32409"/>
      <c r="I32409"/>
      <c r="K32409"/>
      <c r="L32409"/>
      <c r="M32409"/>
      <c r="N32409"/>
      <c r="O32409"/>
      <c r="P32409"/>
      <c r="S32409"/>
    </row>
    <row r="32410" spans="1:19" x14ac:dyDescent="0.3">
      <c r="A32410" s="25"/>
      <c r="B32410"/>
      <c r="C32410"/>
      <c r="D32410"/>
      <c r="E32410"/>
      <c r="F32410"/>
      <c r="G32410"/>
      <c r="H32410"/>
      <c r="I32410"/>
      <c r="K32410"/>
      <c r="L32410"/>
      <c r="M32410"/>
      <c r="N32410"/>
      <c r="O32410"/>
      <c r="P32410"/>
      <c r="S32410"/>
    </row>
    <row r="32411" spans="1:19" x14ac:dyDescent="0.3">
      <c r="A32411" s="25"/>
      <c r="B32411"/>
      <c r="C32411"/>
      <c r="D32411"/>
      <c r="E32411"/>
      <c r="F32411"/>
      <c r="G32411"/>
      <c r="H32411"/>
      <c r="I32411"/>
      <c r="K32411"/>
      <c r="L32411"/>
      <c r="M32411"/>
      <c r="N32411"/>
      <c r="O32411"/>
      <c r="P32411"/>
      <c r="S32411"/>
    </row>
    <row r="32412" spans="1:19" x14ac:dyDescent="0.3">
      <c r="A32412" s="25"/>
      <c r="B32412"/>
      <c r="C32412"/>
      <c r="D32412"/>
      <c r="E32412"/>
      <c r="F32412"/>
      <c r="G32412"/>
      <c r="H32412"/>
      <c r="I32412"/>
      <c r="K32412"/>
      <c r="L32412"/>
      <c r="M32412"/>
      <c r="N32412"/>
      <c r="O32412"/>
      <c r="P32412"/>
      <c r="S32412"/>
    </row>
    <row r="32413" spans="1:19" x14ac:dyDescent="0.3">
      <c r="A32413" s="25"/>
      <c r="B32413"/>
      <c r="C32413"/>
      <c r="D32413"/>
      <c r="E32413"/>
      <c r="F32413"/>
      <c r="G32413"/>
      <c r="H32413"/>
      <c r="I32413"/>
      <c r="K32413"/>
      <c r="L32413"/>
      <c r="M32413"/>
      <c r="N32413"/>
      <c r="O32413"/>
      <c r="P32413"/>
      <c r="S32413"/>
    </row>
    <row r="32414" spans="1:19" x14ac:dyDescent="0.3">
      <c r="A32414" s="25"/>
      <c r="B32414"/>
      <c r="C32414"/>
      <c r="D32414"/>
      <c r="E32414"/>
      <c r="F32414"/>
      <c r="G32414"/>
      <c r="H32414" s="26"/>
      <c r="I32414" s="26"/>
      <c r="K32414"/>
      <c r="L32414"/>
      <c r="M32414"/>
      <c r="N32414"/>
      <c r="O32414"/>
      <c r="P32414"/>
      <c r="S32414"/>
    </row>
    <row r="32415" spans="1:19" x14ac:dyDescent="0.3">
      <c r="A32415" s="25"/>
      <c r="B32415"/>
      <c r="C32415"/>
      <c r="D32415"/>
      <c r="E32415"/>
      <c r="F32415"/>
      <c r="G32415"/>
      <c r="H32415" s="26"/>
      <c r="I32415" s="26"/>
      <c r="K32415"/>
      <c r="L32415"/>
      <c r="M32415"/>
      <c r="N32415"/>
      <c r="O32415"/>
      <c r="P32415"/>
      <c r="S32415"/>
    </row>
    <row r="32416" spans="1:19" x14ac:dyDescent="0.3">
      <c r="A32416" s="25"/>
      <c r="B32416"/>
      <c r="C32416"/>
      <c r="D32416"/>
      <c r="E32416"/>
      <c r="F32416"/>
      <c r="G32416"/>
      <c r="H32416" s="26"/>
      <c r="I32416" s="26"/>
      <c r="K32416"/>
      <c r="L32416"/>
      <c r="M32416"/>
      <c r="N32416"/>
      <c r="O32416"/>
      <c r="P32416"/>
      <c r="S32416"/>
    </row>
    <row r="32417" spans="1:19" x14ac:dyDescent="0.3">
      <c r="A32417" s="25"/>
      <c r="B32417"/>
      <c r="C32417"/>
      <c r="D32417"/>
      <c r="E32417"/>
      <c r="F32417"/>
      <c r="G32417"/>
      <c r="H32417" s="26"/>
      <c r="I32417" s="26"/>
      <c r="K32417"/>
      <c r="L32417"/>
      <c r="M32417"/>
      <c r="N32417"/>
      <c r="O32417"/>
      <c r="P32417"/>
      <c r="S32417"/>
    </row>
    <row r="32418" spans="1:19" x14ac:dyDescent="0.3">
      <c r="A32418" s="25"/>
      <c r="B32418"/>
      <c r="C32418"/>
      <c r="D32418"/>
      <c r="E32418"/>
      <c r="F32418"/>
      <c r="G32418"/>
      <c r="H32418" s="26"/>
      <c r="I32418" s="26"/>
      <c r="K32418"/>
      <c r="L32418"/>
      <c r="M32418"/>
      <c r="N32418"/>
      <c r="O32418"/>
      <c r="P32418"/>
      <c r="S32418"/>
    </row>
    <row r="32419" spans="1:19" x14ac:dyDescent="0.3">
      <c r="A32419" s="25"/>
      <c r="B32419"/>
      <c r="C32419"/>
      <c r="D32419"/>
      <c r="E32419"/>
      <c r="F32419"/>
      <c r="G32419"/>
      <c r="H32419" s="26"/>
      <c r="I32419" s="26"/>
      <c r="K32419"/>
      <c r="L32419"/>
      <c r="M32419"/>
      <c r="N32419"/>
      <c r="O32419"/>
      <c r="P32419"/>
      <c r="S32419"/>
    </row>
    <row r="32420" spans="1:19" x14ac:dyDescent="0.3">
      <c r="A32420" s="25"/>
      <c r="B32420"/>
      <c r="C32420"/>
      <c r="D32420"/>
      <c r="E32420"/>
      <c r="F32420"/>
      <c r="G32420"/>
      <c r="H32420" s="26"/>
      <c r="I32420" s="26"/>
      <c r="K32420"/>
      <c r="L32420"/>
      <c r="M32420"/>
      <c r="N32420"/>
      <c r="O32420"/>
      <c r="P32420"/>
      <c r="S32420"/>
    </row>
    <row r="32421" spans="1:19" x14ac:dyDescent="0.3">
      <c r="A32421" s="25"/>
      <c r="B32421"/>
      <c r="C32421"/>
      <c r="D32421"/>
      <c r="E32421"/>
      <c r="F32421"/>
      <c r="G32421"/>
      <c r="H32421" s="26"/>
      <c r="I32421" s="26"/>
      <c r="K32421"/>
      <c r="L32421"/>
      <c r="M32421"/>
      <c r="N32421"/>
      <c r="O32421"/>
      <c r="P32421"/>
      <c r="S32421"/>
    </row>
    <row r="32422" spans="1:19" x14ac:dyDescent="0.3">
      <c r="A32422" s="25"/>
      <c r="B32422"/>
      <c r="C32422"/>
      <c r="D32422"/>
      <c r="E32422"/>
      <c r="F32422"/>
      <c r="G32422"/>
      <c r="H32422" s="26"/>
      <c r="I32422" s="26"/>
      <c r="K32422"/>
      <c r="L32422"/>
      <c r="M32422"/>
      <c r="N32422"/>
      <c r="O32422"/>
      <c r="P32422"/>
      <c r="S32422"/>
    </row>
    <row r="32423" spans="1:19" x14ac:dyDescent="0.3">
      <c r="A32423" s="25"/>
      <c r="B32423"/>
      <c r="C32423"/>
      <c r="D32423"/>
      <c r="E32423"/>
      <c r="F32423"/>
      <c r="G32423"/>
      <c r="H32423" s="26"/>
      <c r="I32423" s="26"/>
      <c r="K32423"/>
      <c r="L32423"/>
      <c r="M32423"/>
      <c r="N32423"/>
      <c r="O32423"/>
      <c r="P32423"/>
      <c r="S32423"/>
    </row>
    <row r="32424" spans="1:19" x14ac:dyDescent="0.3">
      <c r="A32424" s="25"/>
      <c r="B32424"/>
      <c r="C32424"/>
      <c r="D32424"/>
      <c r="E32424"/>
      <c r="F32424"/>
      <c r="G32424"/>
      <c r="H32424" s="26"/>
      <c r="I32424" s="26"/>
      <c r="K32424"/>
      <c r="L32424"/>
      <c r="M32424"/>
      <c r="N32424"/>
      <c r="O32424"/>
      <c r="P32424"/>
      <c r="S32424"/>
    </row>
    <row r="32425" spans="1:19" x14ac:dyDescent="0.3">
      <c r="A32425" s="25"/>
      <c r="B32425"/>
      <c r="C32425"/>
      <c r="D32425"/>
      <c r="E32425"/>
      <c r="F32425"/>
      <c r="G32425"/>
      <c r="H32425" s="26"/>
      <c r="I32425" s="26"/>
      <c r="K32425"/>
      <c r="L32425"/>
      <c r="M32425"/>
      <c r="N32425"/>
      <c r="O32425"/>
      <c r="P32425"/>
      <c r="S32425"/>
    </row>
    <row r="32426" spans="1:19" x14ac:dyDescent="0.3">
      <c r="A32426" s="25"/>
      <c r="B32426"/>
      <c r="C32426"/>
      <c r="D32426"/>
      <c r="E32426"/>
      <c r="F32426"/>
      <c r="G32426"/>
      <c r="H32426" s="26"/>
      <c r="I32426" s="26"/>
      <c r="K32426"/>
      <c r="L32426"/>
      <c r="M32426"/>
      <c r="N32426"/>
      <c r="O32426"/>
      <c r="P32426"/>
      <c r="S32426"/>
    </row>
    <row r="32427" spans="1:19" x14ac:dyDescent="0.3">
      <c r="A32427" s="25"/>
      <c r="B32427"/>
      <c r="C32427"/>
      <c r="D32427"/>
      <c r="E32427"/>
      <c r="F32427"/>
      <c r="G32427"/>
      <c r="H32427" s="26"/>
      <c r="I32427" s="26"/>
      <c r="K32427"/>
      <c r="L32427"/>
      <c r="M32427"/>
      <c r="N32427"/>
      <c r="O32427"/>
      <c r="P32427"/>
      <c r="S32427"/>
    </row>
    <row r="32428" spans="1:19" x14ac:dyDescent="0.3">
      <c r="A32428" s="25"/>
      <c r="B32428"/>
      <c r="C32428"/>
      <c r="D32428"/>
      <c r="E32428"/>
      <c r="F32428"/>
      <c r="G32428"/>
      <c r="H32428" s="26"/>
      <c r="I32428" s="26"/>
      <c r="K32428"/>
      <c r="L32428"/>
      <c r="M32428"/>
      <c r="N32428"/>
      <c r="O32428"/>
      <c r="P32428"/>
      <c r="S32428"/>
    </row>
    <row r="32429" spans="1:19" x14ac:dyDescent="0.3">
      <c r="A32429" s="25"/>
      <c r="B32429"/>
      <c r="C32429"/>
      <c r="D32429"/>
      <c r="E32429"/>
      <c r="F32429"/>
      <c r="G32429"/>
      <c r="H32429" s="26"/>
      <c r="I32429" s="26"/>
      <c r="K32429"/>
      <c r="L32429"/>
      <c r="M32429"/>
      <c r="N32429"/>
      <c r="O32429"/>
      <c r="P32429"/>
      <c r="S32429"/>
    </row>
    <row r="32430" spans="1:19" x14ac:dyDescent="0.3">
      <c r="A32430" s="25"/>
      <c r="B32430"/>
      <c r="C32430"/>
      <c r="D32430"/>
      <c r="E32430"/>
      <c r="F32430"/>
      <c r="G32430"/>
      <c r="H32430" s="26"/>
      <c r="I32430" s="26"/>
      <c r="K32430"/>
      <c r="L32430"/>
      <c r="M32430"/>
      <c r="N32430"/>
      <c r="O32430"/>
      <c r="P32430"/>
      <c r="S32430"/>
    </row>
    <row r="32431" spans="1:19" x14ac:dyDescent="0.3">
      <c r="A32431" s="25"/>
      <c r="B32431"/>
      <c r="C32431"/>
      <c r="D32431"/>
      <c r="E32431"/>
      <c r="F32431"/>
      <c r="G32431"/>
      <c r="H32431"/>
      <c r="I32431"/>
      <c r="K32431"/>
      <c r="L32431"/>
      <c r="M32431"/>
      <c r="N32431"/>
      <c r="O32431"/>
      <c r="P32431"/>
      <c r="S32431"/>
    </row>
    <row r="32432" spans="1:19" x14ac:dyDescent="0.3">
      <c r="A32432" s="25"/>
      <c r="B32432"/>
      <c r="C32432"/>
      <c r="D32432"/>
      <c r="E32432"/>
      <c r="F32432"/>
      <c r="G32432"/>
      <c r="H32432"/>
      <c r="I32432"/>
      <c r="K32432"/>
      <c r="L32432"/>
      <c r="M32432"/>
      <c r="N32432"/>
      <c r="O32432"/>
      <c r="P32432"/>
      <c r="S32432"/>
    </row>
    <row r="32433" spans="1:19" x14ac:dyDescent="0.3">
      <c r="A32433" s="25"/>
      <c r="B32433"/>
      <c r="C32433"/>
      <c r="D32433"/>
      <c r="E32433"/>
      <c r="F32433"/>
      <c r="G32433"/>
      <c r="H32433"/>
      <c r="I32433"/>
      <c r="K32433"/>
      <c r="L32433"/>
      <c r="M32433"/>
      <c r="N32433"/>
      <c r="O32433"/>
      <c r="P32433"/>
      <c r="S32433"/>
    </row>
    <row r="32434" spans="1:19" x14ac:dyDescent="0.3">
      <c r="A32434" s="25"/>
      <c r="B32434"/>
      <c r="C32434"/>
      <c r="D32434"/>
      <c r="E32434"/>
      <c r="F32434"/>
      <c r="G32434"/>
      <c r="H32434" s="26"/>
      <c r="I32434" s="26"/>
      <c r="K32434"/>
      <c r="L32434"/>
      <c r="M32434"/>
      <c r="N32434"/>
      <c r="O32434"/>
      <c r="P32434"/>
      <c r="S32434"/>
    </row>
    <row r="32435" spans="1:19" x14ac:dyDescent="0.3">
      <c r="A32435" s="25"/>
      <c r="B32435"/>
      <c r="C32435"/>
      <c r="D32435"/>
      <c r="E32435"/>
      <c r="F32435"/>
      <c r="G32435"/>
      <c r="H32435" s="26"/>
      <c r="I32435" s="26"/>
      <c r="K32435"/>
      <c r="L32435"/>
      <c r="M32435"/>
      <c r="N32435"/>
      <c r="O32435"/>
      <c r="P32435"/>
      <c r="S32435"/>
    </row>
    <row r="32436" spans="1:19" x14ac:dyDescent="0.3">
      <c r="A32436" s="25"/>
      <c r="B32436"/>
      <c r="C32436"/>
      <c r="D32436"/>
      <c r="E32436"/>
      <c r="F32436"/>
      <c r="G32436"/>
      <c r="H32436" s="26"/>
      <c r="I32436" s="26"/>
      <c r="K32436"/>
      <c r="L32436"/>
      <c r="M32436"/>
      <c r="N32436"/>
      <c r="O32436"/>
      <c r="P32436"/>
      <c r="S32436"/>
    </row>
    <row r="32437" spans="1:19" x14ac:dyDescent="0.3">
      <c r="A32437" s="25"/>
      <c r="B32437"/>
      <c r="C32437"/>
      <c r="D32437"/>
      <c r="E32437"/>
      <c r="F32437"/>
      <c r="G32437"/>
      <c r="H32437" s="26"/>
      <c r="I32437" s="26"/>
      <c r="K32437"/>
      <c r="L32437"/>
      <c r="M32437"/>
      <c r="N32437"/>
      <c r="O32437"/>
      <c r="P32437"/>
      <c r="S32437"/>
    </row>
    <row r="32438" spans="1:19" x14ac:dyDescent="0.3">
      <c r="A32438" s="25"/>
      <c r="B32438"/>
      <c r="C32438"/>
      <c r="D32438"/>
      <c r="E32438"/>
      <c r="F32438"/>
      <c r="G32438"/>
      <c r="H32438" s="26"/>
      <c r="I32438" s="26"/>
      <c r="K32438"/>
      <c r="L32438"/>
      <c r="M32438"/>
      <c r="N32438"/>
      <c r="O32438"/>
      <c r="P32438"/>
      <c r="S32438"/>
    </row>
    <row r="32439" spans="1:19" x14ac:dyDescent="0.3">
      <c r="A32439" s="25"/>
      <c r="B32439"/>
      <c r="C32439"/>
      <c r="D32439"/>
      <c r="E32439"/>
      <c r="F32439"/>
      <c r="G32439"/>
      <c r="H32439" s="26"/>
      <c r="I32439" s="26"/>
      <c r="K32439"/>
      <c r="L32439"/>
      <c r="M32439"/>
      <c r="N32439"/>
      <c r="O32439"/>
      <c r="P32439"/>
      <c r="S32439"/>
    </row>
    <row r="32440" spans="1:19" x14ac:dyDescent="0.3">
      <c r="A32440" s="25"/>
      <c r="B32440"/>
      <c r="C32440"/>
      <c r="D32440"/>
      <c r="E32440"/>
      <c r="F32440"/>
      <c r="G32440"/>
      <c r="H32440" s="26"/>
      <c r="I32440" s="26"/>
      <c r="K32440"/>
      <c r="L32440"/>
      <c r="M32440"/>
      <c r="N32440"/>
      <c r="O32440"/>
      <c r="P32440"/>
      <c r="S32440"/>
    </row>
    <row r="32441" spans="1:19" x14ac:dyDescent="0.3">
      <c r="A32441" s="25"/>
      <c r="B32441"/>
      <c r="C32441"/>
      <c r="D32441"/>
      <c r="E32441"/>
      <c r="F32441"/>
      <c r="G32441"/>
      <c r="H32441" s="26"/>
      <c r="I32441" s="26"/>
      <c r="K32441"/>
      <c r="L32441"/>
      <c r="M32441"/>
      <c r="N32441"/>
      <c r="O32441"/>
      <c r="P32441"/>
      <c r="S32441"/>
    </row>
    <row r="32442" spans="1:19" x14ac:dyDescent="0.3">
      <c r="A32442" s="25"/>
      <c r="B32442"/>
      <c r="C32442"/>
      <c r="D32442"/>
      <c r="E32442"/>
      <c r="F32442"/>
      <c r="G32442"/>
      <c r="H32442" s="26"/>
      <c r="I32442" s="26"/>
      <c r="K32442"/>
      <c r="L32442"/>
      <c r="M32442"/>
      <c r="N32442"/>
      <c r="O32442"/>
      <c r="P32442"/>
      <c r="S32442"/>
    </row>
    <row r="32443" spans="1:19" x14ac:dyDescent="0.3">
      <c r="A32443" s="25"/>
      <c r="B32443"/>
      <c r="C32443"/>
      <c r="D32443"/>
      <c r="E32443"/>
      <c r="F32443"/>
      <c r="G32443"/>
      <c r="H32443" s="26"/>
      <c r="I32443" s="26"/>
      <c r="K32443"/>
      <c r="L32443"/>
      <c r="M32443"/>
      <c r="N32443"/>
      <c r="O32443"/>
      <c r="P32443"/>
      <c r="S32443"/>
    </row>
    <row r="32444" spans="1:19" x14ac:dyDescent="0.3">
      <c r="A32444" s="25"/>
      <c r="B32444"/>
      <c r="C32444"/>
      <c r="D32444"/>
      <c r="E32444"/>
      <c r="F32444"/>
      <c r="G32444"/>
      <c r="H32444" s="26"/>
      <c r="I32444" s="26"/>
      <c r="K32444"/>
      <c r="L32444"/>
      <c r="M32444"/>
      <c r="N32444"/>
      <c r="O32444"/>
      <c r="P32444"/>
      <c r="S32444"/>
    </row>
    <row r="32445" spans="1:19" x14ac:dyDescent="0.3">
      <c r="A32445" s="25"/>
      <c r="B32445"/>
      <c r="C32445"/>
      <c r="D32445"/>
      <c r="E32445"/>
      <c r="F32445"/>
      <c r="G32445"/>
      <c r="H32445" s="26"/>
      <c r="I32445" s="26"/>
      <c r="K32445"/>
      <c r="L32445"/>
      <c r="M32445"/>
      <c r="N32445"/>
      <c r="O32445"/>
      <c r="P32445"/>
      <c r="S32445"/>
    </row>
    <row r="32446" spans="1:19" x14ac:dyDescent="0.3">
      <c r="A32446" s="25"/>
      <c r="B32446"/>
      <c r="C32446"/>
      <c r="D32446"/>
      <c r="E32446"/>
      <c r="F32446"/>
      <c r="G32446"/>
      <c r="H32446" s="26"/>
      <c r="I32446" s="26"/>
      <c r="K32446"/>
      <c r="L32446"/>
      <c r="M32446"/>
      <c r="N32446"/>
      <c r="O32446"/>
      <c r="P32446"/>
      <c r="S32446"/>
    </row>
    <row r="32447" spans="1:19" x14ac:dyDescent="0.3">
      <c r="A32447" s="25"/>
      <c r="B32447"/>
      <c r="C32447"/>
      <c r="D32447"/>
      <c r="E32447"/>
      <c r="F32447"/>
      <c r="G32447"/>
      <c r="H32447" s="26"/>
      <c r="I32447" s="26"/>
      <c r="K32447"/>
      <c r="L32447"/>
      <c r="M32447"/>
      <c r="N32447"/>
      <c r="O32447"/>
      <c r="P32447"/>
      <c r="S32447"/>
    </row>
    <row r="32448" spans="1:19" x14ac:dyDescent="0.3">
      <c r="A32448" s="25"/>
      <c r="B32448"/>
      <c r="C32448"/>
      <c r="D32448"/>
      <c r="E32448"/>
      <c r="F32448"/>
      <c r="G32448"/>
      <c r="H32448" s="26"/>
      <c r="I32448" s="26"/>
      <c r="K32448"/>
      <c r="L32448"/>
      <c r="M32448"/>
      <c r="N32448"/>
      <c r="O32448"/>
      <c r="P32448"/>
      <c r="S32448"/>
    </row>
    <row r="32449" spans="1:19" x14ac:dyDescent="0.3">
      <c r="A32449" s="25"/>
      <c r="B32449"/>
      <c r="C32449"/>
      <c r="D32449"/>
      <c r="E32449"/>
      <c r="F32449"/>
      <c r="G32449"/>
      <c r="H32449" s="26"/>
      <c r="I32449" s="26"/>
      <c r="K32449"/>
      <c r="L32449"/>
      <c r="M32449"/>
      <c r="N32449"/>
      <c r="O32449"/>
      <c r="P32449"/>
      <c r="S32449"/>
    </row>
    <row r="32450" spans="1:19" x14ac:dyDescent="0.3">
      <c r="A32450" s="25"/>
      <c r="B32450"/>
      <c r="C32450"/>
      <c r="D32450"/>
      <c r="E32450"/>
      <c r="F32450"/>
      <c r="G32450"/>
      <c r="H32450" s="26"/>
      <c r="I32450" s="26"/>
      <c r="K32450"/>
      <c r="L32450"/>
      <c r="M32450"/>
      <c r="N32450"/>
      <c r="O32450"/>
      <c r="P32450"/>
      <c r="S32450"/>
    </row>
    <row r="32451" spans="1:19" x14ac:dyDescent="0.3">
      <c r="A32451" s="25"/>
      <c r="B32451"/>
      <c r="C32451"/>
      <c r="D32451"/>
      <c r="E32451"/>
      <c r="F32451"/>
      <c r="G32451"/>
      <c r="H32451" s="26"/>
      <c r="I32451" s="26"/>
      <c r="K32451"/>
      <c r="L32451"/>
      <c r="M32451"/>
      <c r="N32451"/>
      <c r="O32451"/>
      <c r="P32451"/>
      <c r="S32451"/>
    </row>
    <row r="32452" spans="1:19" x14ac:dyDescent="0.3">
      <c r="A32452" s="25"/>
      <c r="B32452"/>
      <c r="C32452"/>
      <c r="D32452"/>
      <c r="E32452"/>
      <c r="F32452"/>
      <c r="G32452"/>
      <c r="H32452" s="26"/>
      <c r="I32452" s="26"/>
      <c r="K32452"/>
      <c r="L32452"/>
      <c r="M32452"/>
      <c r="N32452"/>
      <c r="O32452"/>
      <c r="P32452"/>
      <c r="S32452"/>
    </row>
    <row r="32453" spans="1:19" x14ac:dyDescent="0.3">
      <c r="A32453" s="25"/>
      <c r="B32453"/>
      <c r="C32453"/>
      <c r="D32453"/>
      <c r="E32453"/>
      <c r="F32453"/>
      <c r="G32453"/>
      <c r="H32453" s="26"/>
      <c r="I32453" s="26"/>
      <c r="K32453"/>
      <c r="L32453"/>
      <c r="M32453"/>
      <c r="N32453"/>
      <c r="O32453"/>
      <c r="P32453"/>
      <c r="S32453"/>
    </row>
    <row r="32454" spans="1:19" x14ac:dyDescent="0.3">
      <c r="A32454" s="25"/>
      <c r="B32454"/>
      <c r="C32454"/>
      <c r="D32454"/>
      <c r="E32454"/>
      <c r="F32454"/>
      <c r="G32454"/>
      <c r="H32454" s="26"/>
      <c r="I32454" s="26"/>
      <c r="K32454"/>
      <c r="L32454"/>
      <c r="M32454"/>
      <c r="N32454"/>
      <c r="O32454"/>
      <c r="P32454"/>
      <c r="S32454"/>
    </row>
    <row r="32455" spans="1:19" x14ac:dyDescent="0.3">
      <c r="A32455" s="25"/>
      <c r="B32455"/>
      <c r="C32455"/>
      <c r="D32455"/>
      <c r="E32455"/>
      <c r="F32455"/>
      <c r="G32455"/>
      <c r="H32455" s="26"/>
      <c r="I32455" s="26"/>
      <c r="K32455"/>
      <c r="L32455"/>
      <c r="M32455"/>
      <c r="N32455"/>
      <c r="O32455"/>
      <c r="P32455"/>
      <c r="S32455"/>
    </row>
    <row r="32456" spans="1:19" x14ac:dyDescent="0.3">
      <c r="A32456" s="25"/>
      <c r="B32456"/>
      <c r="C32456"/>
      <c r="D32456"/>
      <c r="E32456"/>
      <c r="F32456"/>
      <c r="G32456"/>
      <c r="H32456" s="26"/>
      <c r="I32456" s="26"/>
      <c r="K32456"/>
      <c r="L32456"/>
      <c r="M32456"/>
      <c r="N32456"/>
      <c r="O32456"/>
      <c r="P32456"/>
      <c r="S32456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3"/>
  <dimension ref="A1:P3452"/>
  <sheetViews>
    <sheetView tabSelected="1" topLeftCell="H1" workbookViewId="0">
      <selection activeCell="L2" sqref="L2"/>
    </sheetView>
  </sheetViews>
  <sheetFormatPr defaultRowHeight="14.4" x14ac:dyDescent="0.3"/>
  <cols>
    <col min="1" max="1" width="9.77734375" style="13" customWidth="1"/>
    <col min="2" max="2" width="6.44140625" style="13" bestFit="1" customWidth="1"/>
    <col min="3" max="3" width="47.33203125" style="13" customWidth="1"/>
    <col min="4" max="4" width="7" style="13" bestFit="1" customWidth="1"/>
    <col min="5" max="5" width="10.5546875" style="13" bestFit="1" customWidth="1"/>
    <col min="6" max="6" width="9" style="13" bestFit="1" customWidth="1"/>
    <col min="7" max="7" width="14.77734375" style="13" bestFit="1" customWidth="1"/>
    <col min="8" max="8" width="12.5546875" style="13" customWidth="1"/>
    <col min="9" max="9" width="14.21875" style="13" bestFit="1" customWidth="1"/>
    <col min="10" max="10" width="36.44140625" style="13" bestFit="1" customWidth="1"/>
    <col min="11" max="11" width="14.109375" style="13" bestFit="1" customWidth="1"/>
    <col min="12" max="12" width="20.33203125" style="13" bestFit="1" customWidth="1"/>
    <col min="13" max="13" width="19.77734375" style="13" bestFit="1" customWidth="1"/>
    <col min="14" max="14" width="9.109375" style="13" customWidth="1"/>
    <col min="15" max="15" width="20.5546875" style="13" bestFit="1" customWidth="1"/>
  </cols>
  <sheetData>
    <row r="1" spans="1:16" x14ac:dyDescent="0.3">
      <c r="B1"/>
      <c r="D1" s="13" t="s">
        <v>87</v>
      </c>
      <c r="E1" s="2">
        <f>'Date range'!B1</f>
        <v>42005</v>
      </c>
      <c r="G1" s="12"/>
      <c r="H1" s="12"/>
      <c r="M1"/>
    </row>
    <row r="2" spans="1:16" ht="43.2" customHeight="1" x14ac:dyDescent="0.3">
      <c r="B2"/>
      <c r="D2" s="13" t="s">
        <v>91</v>
      </c>
      <c r="E2" s="2">
        <f>'Date range'!B2</f>
        <v>44927</v>
      </c>
      <c r="G2" s="12"/>
      <c r="H2" s="12"/>
      <c r="I2" s="13" t="e">
        <f>+(#REF!+#REF!*(16-#REF!))/16</f>
        <v>#REF!</v>
      </c>
      <c r="J2" s="51" t="s">
        <v>112</v>
      </c>
      <c r="K2" s="51"/>
      <c r="M2"/>
      <c r="O2" s="13" t="s">
        <v>112</v>
      </c>
    </row>
    <row r="3" spans="1:16" s="13" customFormat="1" x14ac:dyDescent="0.3">
      <c r="G3" s="12"/>
      <c r="H3" s="12"/>
      <c r="J3" s="51" t="s">
        <v>113</v>
      </c>
      <c r="K3" s="51"/>
      <c r="O3" s="13" t="s">
        <v>113</v>
      </c>
    </row>
    <row r="4" spans="1:16" ht="51" customHeight="1" x14ac:dyDescent="0.3">
      <c r="E4" s="13" t="e">
        <f>(J6*G6+I6*(2-1))/2</f>
        <v>#N/A</v>
      </c>
      <c r="H4" s="32" t="s">
        <v>111</v>
      </c>
      <c r="J4" s="51" t="s">
        <v>107</v>
      </c>
      <c r="K4" s="51"/>
      <c r="M4" s="32" t="s">
        <v>111</v>
      </c>
      <c r="O4" s="13" t="s">
        <v>107</v>
      </c>
    </row>
    <row r="5" spans="1:16" x14ac:dyDescent="0.3">
      <c r="A5" t="s">
        <v>88</v>
      </c>
      <c r="B5" t="s">
        <v>110</v>
      </c>
      <c r="C5" t="s">
        <v>109</v>
      </c>
      <c r="D5" s="13" t="s">
        <v>115</v>
      </c>
      <c r="E5" s="13" t="s">
        <v>18</v>
      </c>
      <c r="F5" s="13" t="s">
        <v>19</v>
      </c>
      <c r="G5" t="s">
        <v>89</v>
      </c>
      <c r="H5" s="13" t="s">
        <v>108</v>
      </c>
      <c r="I5" t="s">
        <v>90</v>
      </c>
      <c r="J5" s="13" t="s">
        <v>124</v>
      </c>
      <c r="K5" s="13" t="s">
        <v>114</v>
      </c>
      <c r="L5" t="s">
        <v>132</v>
      </c>
      <c r="M5" t="s">
        <v>133</v>
      </c>
      <c r="N5" s="13" t="s">
        <v>134</v>
      </c>
      <c r="O5" t="s">
        <v>1010</v>
      </c>
      <c r="P5" t="s">
        <v>1009</v>
      </c>
    </row>
    <row r="6" spans="1:16" x14ac:dyDescent="0.3">
      <c r="A6" s="13">
        <v>5081</v>
      </c>
      <c r="B6" s="13">
        <v>49668</v>
      </c>
      <c r="C6" s="31" t="str">
        <f>VLOOKUP(tb_anime[[#This Row],[id2]],tb_userslist[[series_animedb_id]:[series_title]],2,FALSE)</f>
        <v>"Hataraku" no 100-nenshi</v>
      </c>
      <c r="D6" s="31" t="str">
        <f>VLOOKUP(tb_anime[[#This Row],[id2]],tb_userslist[[series_animedb_id]:[season]],3,FALSE)</f>
        <v>ona</v>
      </c>
      <c r="E6" s="31">
        <f>VLOOKUP(tb_anime[[#This Row],[id2]],tb_userslist[[series_animedb_id]:[season]],9,FALSE)</f>
        <v>2021</v>
      </c>
      <c r="F6" s="31" t="str">
        <f>VLOOKUP(tb_anime[[#This Row],[id2]],tb_userslist[[series_animedb_id]:[season]],10,FALSE)</f>
        <v>summer</v>
      </c>
      <c r="G6" s="31">
        <f>COUNTIF(tb_userslist[series_animedb_id],tb_anime[[#This Row],[id2]])</f>
        <v>1</v>
      </c>
      <c r="H6" s="31">
        <f>SUMPRODUCT((tb_userslist[series_animedb_id]=tb_anime[[#This Row],[id2]])*(tb_userslist[my_score]&lt;=10))</f>
        <v>1</v>
      </c>
      <c r="I6" s="24">
        <f>IFERROR(AVERAGEIF(tb_userslist[series_animedb_id],tb_anime[[#This Row],[id2]],tb_userslist[my_score]),0)</f>
        <v>4</v>
      </c>
      <c r="J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" s="31">
        <f>SUMPRODUCT((tb_userslist[series_animedb_id]=tb_anime[[#This Row],[id2]])*(tb_userslist[my_finish_date]&lt;=$E$2)*(tb_userslist[my_start_date]&gt;=$E$1)*(tb_userslist[my_start_date]&lt;&gt;"NA"))</f>
        <v>0</v>
      </c>
      <c r="M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" s="31">
        <f>IFERROR(AVERAGEIFS(tb_userslist[my_score],tb_userslist[series_animedb_id],tb_anime[[#This Row],[id2]],tb_userslist[my_start_date],"&gt;="&amp;$E$1,tb_userslist[my_finish_date],"&lt;="&amp;$E$2),0)</f>
        <v>0</v>
      </c>
      <c r="O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" spans="1:16" x14ac:dyDescent="0.3">
      <c r="A7" s="13">
        <v>30276</v>
      </c>
      <c r="B7" s="13">
        <v>1143</v>
      </c>
      <c r="C7" s="31" t="str">
        <f>VLOOKUP(tb_anime[[#This Row],[id2]],tb_userslist[[series_animedb_id]:[series_title]],2,FALSE)</f>
        <v>.hack//Intermezzo</v>
      </c>
      <c r="D7" s="31" t="str">
        <f>VLOOKUP(tb_anime[[#This Row],[id2]],tb_userslist[[series_animedb_id]:[season]],3,FALSE)</f>
        <v>special</v>
      </c>
      <c r="E7" s="31">
        <f>VLOOKUP(tb_anime[[#This Row],[id2]],tb_userslist[[series_animedb_id]:[season]],9,FALSE)</f>
        <v>2003</v>
      </c>
      <c r="F7" s="31" t="str">
        <f>VLOOKUP(tb_anime[[#This Row],[id2]],tb_userslist[[series_animedb_id]:[season]],10,FALSE)</f>
        <v>winter</v>
      </c>
      <c r="G7" s="31">
        <f>COUNTIF(tb_userslist[series_animedb_id],tb_anime[[#This Row],[id2]])</f>
        <v>1</v>
      </c>
      <c r="H7" s="31">
        <f>SUMPRODUCT((tb_userslist[series_animedb_id]=tb_anime[[#This Row],[id2]])*(tb_userslist[my_score]&lt;=10))</f>
        <v>1</v>
      </c>
      <c r="I7" s="24">
        <f>IFERROR(AVERAGEIF(tb_userslist[series_animedb_id],tb_anime[[#This Row],[id2]],tb_userslist[my_score]),0)</f>
        <v>3</v>
      </c>
      <c r="J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" s="31">
        <f>SUMPRODUCT((tb_userslist[series_animedb_id]=tb_anime[[#This Row],[id2]])*(tb_userslist[my_finish_date]&lt;=$E$2)*(tb_userslist[my_start_date]&gt;=$E$1)*(tb_userslist[my_start_date]&lt;&gt;"NA"))</f>
        <v>1</v>
      </c>
      <c r="M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" s="31">
        <f>IFERROR(AVERAGEIFS(tb_userslist[my_score],tb_userslist[series_animedb_id],tb_anime[[#This Row],[id2]],tb_userslist[my_start_date],"&gt;="&amp;$E$1,tb_userslist[my_finish_date],"&lt;="&amp;$E$2),0)</f>
        <v>3</v>
      </c>
      <c r="O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8" spans="1:16" x14ac:dyDescent="0.3">
      <c r="A8" s="13">
        <v>14813</v>
      </c>
      <c r="B8" s="13">
        <v>48</v>
      </c>
      <c r="C8" s="31" t="str">
        <f>VLOOKUP(tb_anime[[#This Row],[id2]],tb_userslist[[series_animedb_id]:[series_title]],2,FALSE)</f>
        <v>.hack//Sign</v>
      </c>
      <c r="D8" s="31" t="str">
        <f>VLOOKUP(tb_anime[[#This Row],[id2]],tb_userslist[[series_animedb_id]:[season]],3,FALSE)</f>
        <v>tv</v>
      </c>
      <c r="E8" s="31">
        <f>VLOOKUP(tb_anime[[#This Row],[id2]],tb_userslist[[series_animedb_id]:[season]],9,FALSE)</f>
        <v>2002</v>
      </c>
      <c r="F8" s="31" t="str">
        <f>VLOOKUP(tb_anime[[#This Row],[id2]],tb_userslist[[series_animedb_id]:[season]],10,FALSE)</f>
        <v>spring</v>
      </c>
      <c r="G8" s="31">
        <f>COUNTIF(tb_userslist[series_animedb_id],tb_anime[[#This Row],[id2]])</f>
        <v>1</v>
      </c>
      <c r="H8" s="31">
        <f>SUMPRODUCT((tb_userslist[series_animedb_id]=tb_anime[[#This Row],[id2]])*(tb_userslist[my_score]&lt;=10))</f>
        <v>1</v>
      </c>
      <c r="I8" s="24">
        <f>IFERROR(AVERAGEIF(tb_userslist[series_animedb_id],tb_anime[[#This Row],[id2]],tb_userslist[my_score]),0)</f>
        <v>2</v>
      </c>
      <c r="J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" s="31">
        <f>SUMPRODUCT((tb_userslist[series_animedb_id]=tb_anime[[#This Row],[id2]])*(tb_userslist[my_finish_date]&lt;=$E$2)*(tb_userslist[my_start_date]&gt;=$E$1)*(tb_userslist[my_start_date]&lt;&gt;"NA"))</f>
        <v>1</v>
      </c>
      <c r="M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" s="31">
        <f>IFERROR(AVERAGEIFS(tb_userslist[my_score],tb_userslist[series_animedb_id],tb_anime[[#This Row],[id2]],tb_userslist[my_start_date],"&gt;="&amp;$E$1,tb_userslist[my_finish_date],"&lt;="&amp;$E$2),0)</f>
        <v>2</v>
      </c>
      <c r="O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5.2580105162254362</v>
      </c>
    </row>
    <row r="9" spans="1:16" x14ac:dyDescent="0.3">
      <c r="A9" s="13">
        <v>28851</v>
      </c>
      <c r="B9" s="13">
        <v>1487</v>
      </c>
      <c r="C9" s="31" t="str">
        <f>VLOOKUP(tb_anime[[#This Row],[id2]],tb_userslist[[series_animedb_id]:[series_title]],2,FALSE)</f>
        <v>.hack//Unison</v>
      </c>
      <c r="D9" s="31" t="str">
        <f>VLOOKUP(tb_anime[[#This Row],[id2]],tb_userslist[[series_animedb_id]:[season]],3,FALSE)</f>
        <v>special</v>
      </c>
      <c r="E9" s="31">
        <f>VLOOKUP(tb_anime[[#This Row],[id2]],tb_userslist[[series_animedb_id]:[season]],9,FALSE)</f>
        <v>2003</v>
      </c>
      <c r="F9" s="31" t="str">
        <f>VLOOKUP(tb_anime[[#This Row],[id2]],tb_userslist[[series_animedb_id]:[season]],10,FALSE)</f>
        <v>fall</v>
      </c>
      <c r="G9" s="31">
        <f>COUNTIF(tb_userslist[series_animedb_id],tb_anime[[#This Row],[id2]])</f>
        <v>1</v>
      </c>
      <c r="H9" s="31">
        <f>SUMPRODUCT((tb_userslist[series_animedb_id]=tb_anime[[#This Row],[id2]])*(tb_userslist[my_score]&lt;=10))</f>
        <v>1</v>
      </c>
      <c r="I9" s="24">
        <f>IFERROR(AVERAGEIF(tb_userslist[series_animedb_id],tb_anime[[#This Row],[id2]],tb_userslist[my_score]),0)</f>
        <v>3</v>
      </c>
      <c r="J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9" s="31">
        <f>SUMPRODUCT((tb_userslist[series_animedb_id]=tb_anime[[#This Row],[id2]])*(tb_userslist[my_finish_date]&lt;=$E$2)*(tb_userslist[my_start_date]&gt;=$E$1)*(tb_userslist[my_start_date]&lt;&gt;"NA"))</f>
        <v>1</v>
      </c>
      <c r="M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9" s="31">
        <f>IFERROR(AVERAGEIFS(tb_userslist[my_score],tb_userslist[series_animedb_id],tb_anime[[#This Row],[id2]],tb_userslist[my_start_date],"&gt;="&amp;$E$1,tb_userslist[my_finish_date],"&lt;="&amp;$E$2),0)</f>
        <v>3</v>
      </c>
      <c r="O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10" spans="1:16" x14ac:dyDescent="0.3">
      <c r="A10" s="13">
        <v>17074</v>
      </c>
      <c r="B10" s="13">
        <v>41380</v>
      </c>
      <c r="C10" s="31" t="str">
        <f>VLOOKUP(tb_anime[[#This Row],[id2]],tb_userslist[[series_animedb_id]:[series_title]],2,FALSE)</f>
        <v>100-man no Inochi no Ue ni Ore wa Tatteiru</v>
      </c>
      <c r="D10" s="31" t="str">
        <f>VLOOKUP(tb_anime[[#This Row],[id2]],tb_userslist[[series_animedb_id]:[season]],3,FALSE)</f>
        <v>tv</v>
      </c>
      <c r="E10" s="31">
        <f>VLOOKUP(tb_anime[[#This Row],[id2]],tb_userslist[[series_animedb_id]:[season]],9,FALSE)</f>
        <v>2020</v>
      </c>
      <c r="F10" s="31" t="str">
        <f>VLOOKUP(tb_anime[[#This Row],[id2]],tb_userslist[[series_animedb_id]:[season]],10,FALSE)</f>
        <v>fall</v>
      </c>
      <c r="G10" s="31">
        <f>COUNTIF(tb_userslist[series_animedb_id],tb_anime[[#This Row],[id2]])</f>
        <v>1</v>
      </c>
      <c r="H10" s="31">
        <f>SUMPRODUCT((tb_userslist[series_animedb_id]=tb_anime[[#This Row],[id2]])*(tb_userslist[my_score]&lt;=10))</f>
        <v>1</v>
      </c>
      <c r="I10" s="24">
        <f>IFERROR(AVERAGEIF(tb_userslist[series_animedb_id],tb_anime[[#This Row],[id2]],tb_userslist[my_score]),0)</f>
        <v>5</v>
      </c>
      <c r="J1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0" s="31">
        <f>SUMPRODUCT((tb_userslist[series_animedb_id]=tb_anime[[#This Row],[id2]])*(tb_userslist[my_finish_date]&lt;=$E$2)*(tb_userslist[my_start_date]&gt;=$E$1)*(tb_userslist[my_start_date]&lt;&gt;"NA"))</f>
        <v>1</v>
      </c>
      <c r="M1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0" s="31">
        <f>IFERROR(AVERAGEIFS(tb_userslist[my_score],tb_userslist[series_animedb_id],tb_anime[[#This Row],[id2]],tb_userslist[my_start_date],"&gt;="&amp;$E$1,tb_userslist[my_finish_date],"&lt;="&amp;$E$2),0)</f>
        <v>5</v>
      </c>
      <c r="O1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1" spans="1:16" x14ac:dyDescent="0.3">
      <c r="A11" s="13">
        <v>11597</v>
      </c>
      <c r="B11" s="13">
        <v>44881</v>
      </c>
      <c r="C11" s="31" t="str">
        <f>VLOOKUP(tb_anime[[#This Row],[id2]],tb_userslist[[series_animedb_id]:[series_title]],2,FALSE)</f>
        <v>100-man no Inochi no Ue ni Ore wa Tatteiru 2nd Season</v>
      </c>
      <c r="D11" s="31" t="str">
        <f>VLOOKUP(tb_anime[[#This Row],[id2]],tb_userslist[[series_animedb_id]:[season]],3,FALSE)</f>
        <v>tv</v>
      </c>
      <c r="E11" s="31">
        <f>VLOOKUP(tb_anime[[#This Row],[id2]],tb_userslist[[series_animedb_id]:[season]],9,FALSE)</f>
        <v>2021</v>
      </c>
      <c r="F11" s="31" t="str">
        <f>VLOOKUP(tb_anime[[#This Row],[id2]],tb_userslist[[series_animedb_id]:[season]],10,FALSE)</f>
        <v>summer</v>
      </c>
      <c r="G11" s="31">
        <f>COUNTIF(tb_userslist[series_animedb_id],tb_anime[[#This Row],[id2]])</f>
        <v>1</v>
      </c>
      <c r="H11" s="31">
        <f>SUMPRODUCT((tb_userslist[series_animedb_id]=tb_anime[[#This Row],[id2]])*(tb_userslist[my_score]&lt;=10))</f>
        <v>1</v>
      </c>
      <c r="I11" s="24">
        <f>IFERROR(AVERAGEIF(tb_userslist[series_animedb_id],tb_anime[[#This Row],[id2]],tb_userslist[my_score]),0)</f>
        <v>5</v>
      </c>
      <c r="J1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" s="31">
        <f>SUMPRODUCT((tb_userslist[series_animedb_id]=tb_anime[[#This Row],[id2]])*(tb_userslist[my_finish_date]&lt;=$E$2)*(tb_userslist[my_start_date]&gt;=$E$1)*(tb_userslist[my_start_date]&lt;&gt;"NA"))</f>
        <v>1</v>
      </c>
      <c r="M1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" s="31">
        <f>IFERROR(AVERAGEIFS(tb_userslist[my_score],tb_userslist[series_animedb_id],tb_anime[[#This Row],[id2]],tb_userslist[my_start_date],"&gt;="&amp;$E$1,tb_userslist[my_finish_date],"&lt;="&amp;$E$2),0)</f>
        <v>5</v>
      </c>
      <c r="O1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2" spans="1:16" x14ac:dyDescent="0.3">
      <c r="A12" s="13">
        <v>23847</v>
      </c>
      <c r="B12" s="13">
        <v>48858</v>
      </c>
      <c r="C12" s="31" t="str">
        <f>VLOOKUP(tb_anime[[#This Row],[id2]],tb_userslist[[series_animedb_id]:[series_title]],2,FALSE)</f>
        <v>180 Byou de Kimi no Mimi wo Shiawase ni Dekiru ka?</v>
      </c>
      <c r="D12" s="31" t="str">
        <f>VLOOKUP(tb_anime[[#This Row],[id2]],tb_userslist[[series_animedb_id]:[season]],3,FALSE)</f>
        <v>tv</v>
      </c>
      <c r="E12" s="31">
        <f>VLOOKUP(tb_anime[[#This Row],[id2]],tb_userslist[[series_animedb_id]:[season]],9,FALSE)</f>
        <v>2021</v>
      </c>
      <c r="F12" s="31" t="str">
        <f>VLOOKUP(tb_anime[[#This Row],[id2]],tb_userslist[[series_animedb_id]:[season]],10,FALSE)</f>
        <v>fall</v>
      </c>
      <c r="G12" s="31">
        <f>COUNTIF(tb_userslist[series_animedb_id],tb_anime[[#This Row],[id2]])</f>
        <v>1</v>
      </c>
      <c r="H12" s="31">
        <f>SUMPRODUCT((tb_userslist[series_animedb_id]=tb_anime[[#This Row],[id2]])*(tb_userslist[my_score]&lt;=10))</f>
        <v>1</v>
      </c>
      <c r="I12" s="24">
        <f>IFERROR(AVERAGEIF(tb_userslist[series_animedb_id],tb_anime[[#This Row],[id2]],tb_userslist[my_score]),0)</f>
        <v>6</v>
      </c>
      <c r="J1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" s="31">
        <f>SUMPRODUCT((tb_userslist[series_animedb_id]=tb_anime[[#This Row],[id2]])*(tb_userslist[my_finish_date]&lt;=$E$2)*(tb_userslist[my_start_date]&gt;=$E$1)*(tb_userslist[my_start_date]&lt;&gt;"NA"))</f>
        <v>1</v>
      </c>
      <c r="M1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2" s="31">
        <f>IFERROR(AVERAGEIFS(tb_userslist[my_score],tb_userslist[series_animedb_id],tb_anime[[#This Row],[id2]],tb_userslist[my_start_date],"&gt;="&amp;$E$1,tb_userslist[my_finish_date],"&lt;="&amp;$E$2),0)</f>
        <v>6</v>
      </c>
      <c r="O1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3" spans="1:16" x14ac:dyDescent="0.3">
      <c r="A13" s="13">
        <v>16498</v>
      </c>
      <c r="B13" s="13">
        <v>40679</v>
      </c>
      <c r="C13" s="31" t="str">
        <f>VLOOKUP(tb_anime[[#This Row],[id2]],tb_userslist[[series_animedb_id]:[series_title]],2,FALSE)</f>
        <v>2.43: Seiin Koukou Danshi Volley-bu</v>
      </c>
      <c r="D13" s="31" t="str">
        <f>VLOOKUP(tb_anime[[#This Row],[id2]],tb_userslist[[series_animedb_id]:[season]],3,FALSE)</f>
        <v>tv</v>
      </c>
      <c r="E13" s="31">
        <f>VLOOKUP(tb_anime[[#This Row],[id2]],tb_userslist[[series_animedb_id]:[season]],9,FALSE)</f>
        <v>2021</v>
      </c>
      <c r="F13" s="31" t="str">
        <f>VLOOKUP(tb_anime[[#This Row],[id2]],tb_userslist[[series_animedb_id]:[season]],10,FALSE)</f>
        <v>winter</v>
      </c>
      <c r="G13" s="31">
        <f>COUNTIF(tb_userslist[series_animedb_id],tb_anime[[#This Row],[id2]])</f>
        <v>1</v>
      </c>
      <c r="H13" s="31">
        <f>SUMPRODUCT((tb_userslist[series_animedb_id]=tb_anime[[#This Row],[id2]])*(tb_userslist[my_score]&lt;=10))</f>
        <v>1</v>
      </c>
      <c r="I13" s="24">
        <f>IFERROR(AVERAGEIF(tb_userslist[series_animedb_id],tb_anime[[#This Row],[id2]],tb_userslist[my_score]),0)</f>
        <v>7</v>
      </c>
      <c r="J1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3" s="31">
        <f>SUMPRODUCT((tb_userslist[series_animedb_id]=tb_anime[[#This Row],[id2]])*(tb_userslist[my_finish_date]&lt;=$E$2)*(tb_userslist[my_start_date]&gt;=$E$1)*(tb_userslist[my_start_date]&lt;&gt;"NA"))</f>
        <v>1</v>
      </c>
      <c r="M1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3" s="31">
        <f>IFERROR(AVERAGEIFS(tb_userslist[my_score],tb_userslist[series_animedb_id],tb_anime[[#This Row],[id2]],tb_userslist[my_start_date],"&gt;="&amp;$E$1,tb_userslist[my_finish_date],"&lt;="&amp;$E$2),0)</f>
        <v>7</v>
      </c>
      <c r="O1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4" spans="1:16" x14ac:dyDescent="0.3">
      <c r="A14" s="13">
        <v>46095</v>
      </c>
      <c r="B14" s="13">
        <v>40148</v>
      </c>
      <c r="C14" s="31" t="str">
        <f>VLOOKUP(tb_anime[[#This Row],[id2]],tb_userslist[[series_animedb_id]:[series_title]],2,FALSE)</f>
        <v>22/7</v>
      </c>
      <c r="D14" s="31" t="str">
        <f>VLOOKUP(tb_anime[[#This Row],[id2]],tb_userslist[[series_animedb_id]:[season]],3,FALSE)</f>
        <v>tv</v>
      </c>
      <c r="E14" s="31">
        <f>VLOOKUP(tb_anime[[#This Row],[id2]],tb_userslist[[series_animedb_id]:[season]],9,FALSE)</f>
        <v>2020</v>
      </c>
      <c r="F14" s="31" t="str">
        <f>VLOOKUP(tb_anime[[#This Row],[id2]],tb_userslist[[series_animedb_id]:[season]],10,FALSE)</f>
        <v>winter</v>
      </c>
      <c r="G14" s="31">
        <f>COUNTIF(tb_userslist[series_animedb_id],tb_anime[[#This Row],[id2]])</f>
        <v>1</v>
      </c>
      <c r="H14" s="31">
        <f>SUMPRODUCT((tb_userslist[series_animedb_id]=tb_anime[[#This Row],[id2]])*(tb_userslist[my_score]&lt;=10))</f>
        <v>1</v>
      </c>
      <c r="I14" s="24">
        <f>IFERROR(AVERAGEIF(tb_userslist[series_animedb_id],tb_anime[[#This Row],[id2]],tb_userslist[my_score]),0)</f>
        <v>5</v>
      </c>
      <c r="J1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" s="31">
        <f>SUMPRODUCT((tb_userslist[series_animedb_id]=tb_anime[[#This Row],[id2]])*(tb_userslist[my_finish_date]&lt;=$E$2)*(tb_userslist[my_start_date]&gt;=$E$1)*(tb_userslist[my_start_date]&lt;&gt;"NA"))</f>
        <v>1</v>
      </c>
      <c r="M1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" s="31">
        <f>IFERROR(AVERAGEIFS(tb_userslist[my_score],tb_userslist[series_animedb_id],tb_anime[[#This Row],[id2]],tb_userslist[my_start_date],"&gt;="&amp;$E$1,tb_userslist[my_finish_date],"&lt;="&amp;$E$2),0)</f>
        <v>5</v>
      </c>
      <c r="O1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5" spans="1:16" x14ac:dyDescent="0.3">
      <c r="A15" s="13">
        <v>41433</v>
      </c>
      <c r="B15" s="13">
        <v>40924</v>
      </c>
      <c r="C15" s="31" t="str">
        <f>VLOOKUP(tb_anime[[#This Row],[id2]],tb_userslist[[series_animedb_id]:[series_title]],2,FALSE)</f>
        <v>22/7: 8＋3=?</v>
      </c>
      <c r="D15" s="31" t="str">
        <f>VLOOKUP(tb_anime[[#This Row],[id2]],tb_userslist[[series_animedb_id]:[season]],3,FALSE)</f>
        <v>special</v>
      </c>
      <c r="E15" s="31">
        <f>VLOOKUP(tb_anime[[#This Row],[id2]],tb_userslist[[series_animedb_id]:[season]],9,FALSE)</f>
        <v>2020</v>
      </c>
      <c r="F15" s="31" t="str">
        <f>VLOOKUP(tb_anime[[#This Row],[id2]],tb_userslist[[series_animedb_id]:[season]],10,FALSE)</f>
        <v>summer</v>
      </c>
      <c r="G15" s="31">
        <f>COUNTIF(tb_userslist[series_animedb_id],tb_anime[[#This Row],[id2]])</f>
        <v>1</v>
      </c>
      <c r="H15" s="31">
        <f>SUMPRODUCT((tb_userslist[series_animedb_id]=tb_anime[[#This Row],[id2]])*(tb_userslist[my_score]&lt;=10))</f>
        <v>1</v>
      </c>
      <c r="I15" s="24">
        <f>IFERROR(AVERAGEIF(tb_userslist[series_animedb_id],tb_anime[[#This Row],[id2]],tb_userslist[my_score]),0)</f>
        <v>5</v>
      </c>
      <c r="J1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5" s="31">
        <f>SUMPRODUCT((tb_userslist[series_animedb_id]=tb_anime[[#This Row],[id2]])*(tb_userslist[my_finish_date]&lt;=$E$2)*(tb_userslist[my_start_date]&gt;=$E$1)*(tb_userslist[my_start_date]&lt;&gt;"NA"))</f>
        <v>1</v>
      </c>
      <c r="M1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5" s="31">
        <f>IFERROR(AVERAGEIFS(tb_userslist[my_score],tb_userslist[series_animedb_id],tb_anime[[#This Row],[id2]],tb_userslist[my_start_date],"&gt;="&amp;$E$1,tb_userslist[my_finish_date],"&lt;="&amp;$E$2),0)</f>
        <v>5</v>
      </c>
      <c r="O1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6" spans="1:16" x14ac:dyDescent="0.3">
      <c r="A16" s="13">
        <v>15809</v>
      </c>
      <c r="B16" s="13">
        <v>36793</v>
      </c>
      <c r="C16" s="31" t="str">
        <f>VLOOKUP(tb_anime[[#This Row],[id2]],tb_userslist[[series_animedb_id]:[series_title]],2,FALSE)</f>
        <v>3D Kanojo: Real Girl</v>
      </c>
      <c r="D16" s="31" t="str">
        <f>VLOOKUP(tb_anime[[#This Row],[id2]],tb_userslist[[series_animedb_id]:[season]],3,FALSE)</f>
        <v>tv</v>
      </c>
      <c r="E16" s="31">
        <f>VLOOKUP(tb_anime[[#This Row],[id2]],tb_userslist[[series_animedb_id]:[season]],9,FALSE)</f>
        <v>2018</v>
      </c>
      <c r="F16" s="31" t="str">
        <f>VLOOKUP(tb_anime[[#This Row],[id2]],tb_userslist[[series_animedb_id]:[season]],10,FALSE)</f>
        <v>spring</v>
      </c>
      <c r="G16" s="31">
        <f>COUNTIF(tb_userslist[series_animedb_id],tb_anime[[#This Row],[id2]])</f>
        <v>2</v>
      </c>
      <c r="H16" s="31">
        <f>SUMPRODUCT((tb_userslist[series_animedb_id]=tb_anime[[#This Row],[id2]])*(tb_userslist[my_score]&lt;=10))</f>
        <v>2</v>
      </c>
      <c r="I16" s="24">
        <f>IFERROR(AVERAGEIF(tb_userslist[series_animedb_id],tb_anime[[#This Row],[id2]],tb_userslist[my_score]),0)</f>
        <v>6.5</v>
      </c>
      <c r="J16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16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6.5</v>
      </c>
      <c r="L16" s="31">
        <f>SUMPRODUCT((tb_userslist[series_animedb_id]=tb_anime[[#This Row],[id2]])*(tb_userslist[my_finish_date]&lt;=$E$2)*(tb_userslist[my_start_date]&gt;=$E$1)*(tb_userslist[my_start_date]&lt;&gt;"NA"))</f>
        <v>2</v>
      </c>
      <c r="M16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16" s="31">
        <f>IFERROR(AVERAGEIFS(tb_userslist[my_score],tb_userslist[series_animedb_id],tb_anime[[#This Row],[id2]],tb_userslist[my_start_date],"&gt;="&amp;$E$1,tb_userslist[my_finish_date],"&lt;="&amp;$E$2),0)</f>
        <v>6.5</v>
      </c>
      <c r="O1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1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</v>
      </c>
    </row>
    <row r="17" spans="1:16" x14ac:dyDescent="0.3">
      <c r="A17" s="13">
        <v>37999</v>
      </c>
      <c r="B17" s="13">
        <v>37956</v>
      </c>
      <c r="C17" s="31" t="str">
        <f>VLOOKUP(tb_anime[[#This Row],[id2]],tb_userslist[[series_animedb_id]:[series_title]],2,FALSE)</f>
        <v>3D Kanojo: Real Girl 2nd Season</v>
      </c>
      <c r="D17" s="31" t="str">
        <f>VLOOKUP(tb_anime[[#This Row],[id2]],tb_userslist[[series_animedb_id]:[season]],3,FALSE)</f>
        <v>tv</v>
      </c>
      <c r="E17" s="31">
        <f>VLOOKUP(tb_anime[[#This Row],[id2]],tb_userslist[[series_animedb_id]:[season]],9,FALSE)</f>
        <v>2019</v>
      </c>
      <c r="F17" s="31" t="str">
        <f>VLOOKUP(tb_anime[[#This Row],[id2]],tb_userslist[[series_animedb_id]:[season]],10,FALSE)</f>
        <v>winter</v>
      </c>
      <c r="G17" s="31">
        <f>COUNTIF(tb_userslist[series_animedb_id],tb_anime[[#This Row],[id2]])</f>
        <v>1</v>
      </c>
      <c r="H17" s="31">
        <f>SUMPRODUCT((tb_userslist[series_animedb_id]=tb_anime[[#This Row],[id2]])*(tb_userslist[my_score]&lt;=10))</f>
        <v>1</v>
      </c>
      <c r="I17" s="24">
        <f>IFERROR(AVERAGEIF(tb_userslist[series_animedb_id],tb_anime[[#This Row],[id2]],tb_userslist[my_score]),0)</f>
        <v>6</v>
      </c>
      <c r="J1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7" s="31">
        <f>SUMPRODUCT((tb_userslist[series_animedb_id]=tb_anime[[#This Row],[id2]])*(tb_userslist[my_finish_date]&lt;=$E$2)*(tb_userslist[my_start_date]&gt;=$E$1)*(tb_userslist[my_start_date]&lt;&gt;"NA"))</f>
        <v>1</v>
      </c>
      <c r="M1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7" s="31">
        <f>IFERROR(AVERAGEIFS(tb_userslist[my_score],tb_userslist[series_animedb_id],tb_anime[[#This Row],[id2]],tb_userslist[my_start_date],"&gt;="&amp;$E$1,tb_userslist[my_finish_date],"&lt;="&amp;$E$2),0)</f>
        <v>6</v>
      </c>
      <c r="O1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8" spans="1:16" x14ac:dyDescent="0.3">
      <c r="A18" s="13">
        <v>486</v>
      </c>
      <c r="B18" s="13">
        <v>38101</v>
      </c>
      <c r="C18" s="31" t="str">
        <f>VLOOKUP(tb_anime[[#This Row],[id2]],tb_userslist[[series_animedb_id]:[series_title]],2,FALSE)</f>
        <v>5-toubun no Hanayome</v>
      </c>
      <c r="D18" s="31" t="str">
        <f>VLOOKUP(tb_anime[[#This Row],[id2]],tb_userslist[[series_animedb_id]:[season]],3,FALSE)</f>
        <v>tv</v>
      </c>
      <c r="E18" s="31">
        <f>VLOOKUP(tb_anime[[#This Row],[id2]],tb_userslist[[series_animedb_id]:[season]],9,FALSE)</f>
        <v>2019</v>
      </c>
      <c r="F18" s="31" t="str">
        <f>VLOOKUP(tb_anime[[#This Row],[id2]],tb_userslist[[series_animedb_id]:[season]],10,FALSE)</f>
        <v>winter</v>
      </c>
      <c r="G18" s="31">
        <f>COUNTIF(tb_userslist[series_animedb_id],tb_anime[[#This Row],[id2]])</f>
        <v>2</v>
      </c>
      <c r="H18" s="31">
        <f>SUMPRODUCT((tb_userslist[series_animedb_id]=tb_anime[[#This Row],[id2]])*(tb_userslist[my_score]&lt;=10))</f>
        <v>2</v>
      </c>
      <c r="I18" s="24">
        <f>IFERROR(AVERAGEIF(tb_userslist[series_animedb_id],tb_anime[[#This Row],[id2]],tb_userslist[my_score]),0)</f>
        <v>7.5</v>
      </c>
      <c r="J18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18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7.5</v>
      </c>
      <c r="L18" s="31">
        <f>SUMPRODUCT((tb_userslist[series_animedb_id]=tb_anime[[#This Row],[id2]])*(tb_userslist[my_finish_date]&lt;=$E$2)*(tb_userslist[my_start_date]&gt;=$E$1)*(tb_userslist[my_start_date]&lt;&gt;"NA"))</f>
        <v>1</v>
      </c>
      <c r="M1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8" s="31">
        <f>IFERROR(AVERAGEIFS(tb_userslist[my_score],tb_userslist[series_animedb_id],tb_anime[[#This Row],[id2]],tb_userslist[my_start_date],"&gt;="&amp;$E$1,tb_userslist[my_finish_date],"&lt;="&amp;$E$2),0)</f>
        <v>7</v>
      </c>
      <c r="O1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9" spans="1:16" x14ac:dyDescent="0.3">
      <c r="A19" s="13">
        <v>32182</v>
      </c>
      <c r="B19" s="13">
        <v>38735</v>
      </c>
      <c r="C19" s="31" t="str">
        <f>VLOOKUP(tb_anime[[#This Row],[id2]],tb_userslist[[series_animedb_id]:[series_title]],2,FALSE)</f>
        <v>7 Seeds</v>
      </c>
      <c r="D19" s="31" t="str">
        <f>VLOOKUP(tb_anime[[#This Row],[id2]],tb_userslist[[series_animedb_id]:[season]],3,FALSE)</f>
        <v>ona</v>
      </c>
      <c r="E19" s="31">
        <f>VLOOKUP(tb_anime[[#This Row],[id2]],tb_userslist[[series_animedb_id]:[season]],9,FALSE)</f>
        <v>2019</v>
      </c>
      <c r="F19" s="31" t="str">
        <f>VLOOKUP(tb_anime[[#This Row],[id2]],tb_userslist[[series_animedb_id]:[season]],10,FALSE)</f>
        <v>spring</v>
      </c>
      <c r="G19" s="31">
        <f>COUNTIF(tb_userslist[series_animedb_id],tb_anime[[#This Row],[id2]])</f>
        <v>1</v>
      </c>
      <c r="H19" s="31">
        <f>SUMPRODUCT((tb_userslist[series_animedb_id]=tb_anime[[#This Row],[id2]])*(tb_userslist[my_score]&lt;=10))</f>
        <v>1</v>
      </c>
      <c r="I19" s="24">
        <f>IFERROR(AVERAGEIF(tb_userslist[series_animedb_id],tb_anime[[#This Row],[id2]],tb_userslist[my_score]),0)</f>
        <v>5</v>
      </c>
      <c r="J1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" s="31">
        <f>SUMPRODUCT((tb_userslist[series_animedb_id]=tb_anime[[#This Row],[id2]])*(tb_userslist[my_finish_date]&lt;=$E$2)*(tb_userslist[my_start_date]&gt;=$E$1)*(tb_userslist[my_start_date]&lt;&gt;"NA"))</f>
        <v>1</v>
      </c>
      <c r="M1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9" s="31">
        <f>IFERROR(AVERAGEIFS(tb_userslist[my_score],tb_userslist[series_animedb_id],tb_anime[[#This Row],[id2]],tb_userslist[my_start_date],"&gt;="&amp;$E$1,tb_userslist[my_finish_date],"&lt;="&amp;$E$2),0)</f>
        <v>5</v>
      </c>
      <c r="O1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0" spans="1:16" x14ac:dyDescent="0.3">
      <c r="A20" s="13">
        <v>37510</v>
      </c>
      <c r="B20" s="13">
        <v>320</v>
      </c>
      <c r="C20" s="31" t="str">
        <f>VLOOKUP(tb_anime[[#This Row],[id2]],tb_userslist[[series_animedb_id]:[series_title]],2,FALSE)</f>
        <v>A Kite</v>
      </c>
      <c r="D20" s="31" t="str">
        <f>VLOOKUP(tb_anime[[#This Row],[id2]],tb_userslist[[series_animedb_id]:[season]],3,FALSE)</f>
        <v>ova</v>
      </c>
      <c r="E20" s="31">
        <f>VLOOKUP(tb_anime[[#This Row],[id2]],tb_userslist[[series_animedb_id]:[season]],9,FALSE)</f>
        <v>1998</v>
      </c>
      <c r="F20" s="31" t="str">
        <f>VLOOKUP(tb_anime[[#This Row],[id2]],tb_userslist[[series_animedb_id]:[season]],10,FALSE)</f>
        <v>winter</v>
      </c>
      <c r="G20" s="31">
        <f>COUNTIF(tb_userslist[series_animedb_id],tb_anime[[#This Row],[id2]])</f>
        <v>1</v>
      </c>
      <c r="H20" s="31">
        <f>SUMPRODUCT((tb_userslist[series_animedb_id]=tb_anime[[#This Row],[id2]])*(tb_userslist[my_score]&lt;=10))</f>
        <v>1</v>
      </c>
      <c r="I20" s="24">
        <f>IFERROR(AVERAGEIF(tb_userslist[series_animedb_id],tb_anime[[#This Row],[id2]],tb_userslist[my_score]),0)</f>
        <v>6</v>
      </c>
      <c r="J2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" s="31">
        <f>SUMPRODUCT((tb_userslist[series_animedb_id]=tb_anime[[#This Row],[id2]])*(tb_userslist[my_finish_date]&lt;=$E$2)*(tb_userslist[my_start_date]&gt;=$E$1)*(tb_userslist[my_start_date]&lt;&gt;"NA"))</f>
        <v>1</v>
      </c>
      <c r="M2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" s="31">
        <f>IFERROR(AVERAGEIFS(tb_userslist[my_score],tb_userslist[series_animedb_id],tb_anime[[#This Row],[id2]],tb_userslist[my_start_date],"&gt;="&amp;$E$1,tb_userslist[my_finish_date],"&lt;="&amp;$E$2),0)</f>
        <v>6</v>
      </c>
      <c r="O2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1" spans="1:16" x14ac:dyDescent="0.3">
      <c r="A21" s="13">
        <v>1735</v>
      </c>
      <c r="B21" s="13">
        <v>306</v>
      </c>
      <c r="C21" s="31" t="str">
        <f>VLOOKUP(tb_anime[[#This Row],[id2]],tb_userslist[[series_animedb_id]:[series_title]],2,FALSE)</f>
        <v>Abenobashi Mahou☆Shoutengai</v>
      </c>
      <c r="D21" s="31" t="str">
        <f>VLOOKUP(tb_anime[[#This Row],[id2]],tb_userslist[[series_animedb_id]:[season]],3,FALSE)</f>
        <v>tv</v>
      </c>
      <c r="E21" s="31">
        <f>VLOOKUP(tb_anime[[#This Row],[id2]],tb_userslist[[series_animedb_id]:[season]],9,FALSE)</f>
        <v>2002</v>
      </c>
      <c r="F21" s="31" t="str">
        <f>VLOOKUP(tb_anime[[#This Row],[id2]],tb_userslist[[series_animedb_id]:[season]],10,FALSE)</f>
        <v>spring</v>
      </c>
      <c r="G21" s="31">
        <f>COUNTIF(tb_userslist[series_animedb_id],tb_anime[[#This Row],[id2]])</f>
        <v>1</v>
      </c>
      <c r="H21" s="31">
        <f>SUMPRODUCT((tb_userslist[series_animedb_id]=tb_anime[[#This Row],[id2]])*(tb_userslist[my_score]&lt;=10))</f>
        <v>1</v>
      </c>
      <c r="I21" s="24">
        <f>IFERROR(AVERAGEIF(tb_userslist[series_animedb_id],tb_anime[[#This Row],[id2]],tb_userslist[my_score]),0)</f>
        <v>8</v>
      </c>
      <c r="J2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1" s="31">
        <f>SUMPRODUCT((tb_userslist[series_animedb_id]=tb_anime[[#This Row],[id2]])*(tb_userslist[my_finish_date]&lt;=$E$2)*(tb_userslist[my_start_date]&gt;=$E$1)*(tb_userslist[my_start_date]&lt;&gt;"NA"))</f>
        <v>1</v>
      </c>
      <c r="M2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1" s="31">
        <f>IFERROR(AVERAGEIFS(tb_userslist[my_score],tb_userslist[series_animedb_id],tb_anime[[#This Row],[id2]],tb_userslist[my_start_date],"&gt;="&amp;$E$1,tb_userslist[my_finish_date],"&lt;="&amp;$E$2),0)</f>
        <v>8</v>
      </c>
      <c r="O2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2" spans="1:16" x14ac:dyDescent="0.3">
      <c r="A22" s="13">
        <v>34240</v>
      </c>
      <c r="B22" s="13">
        <v>39790</v>
      </c>
      <c r="C22" s="31" t="str">
        <f>VLOOKUP(tb_anime[[#This Row],[id2]],tb_userslist[[series_animedb_id]:[series_title]],2,FALSE)</f>
        <v>Adachi to Shimamura</v>
      </c>
      <c r="D22" s="31" t="str">
        <f>VLOOKUP(tb_anime[[#This Row],[id2]],tb_userslist[[series_animedb_id]:[season]],3,FALSE)</f>
        <v>tv</v>
      </c>
      <c r="E22" s="31">
        <f>VLOOKUP(tb_anime[[#This Row],[id2]],tb_userslist[[series_animedb_id]:[season]],9,FALSE)</f>
        <v>2020</v>
      </c>
      <c r="F22" s="31" t="str">
        <f>VLOOKUP(tb_anime[[#This Row],[id2]],tb_userslist[[series_animedb_id]:[season]],10,FALSE)</f>
        <v>fall</v>
      </c>
      <c r="G22" s="31">
        <f>COUNTIF(tb_userslist[series_animedb_id],tb_anime[[#This Row],[id2]])</f>
        <v>1</v>
      </c>
      <c r="H22" s="31">
        <f>SUMPRODUCT((tb_userslist[series_animedb_id]=tb_anime[[#This Row],[id2]])*(tb_userslist[my_score]&lt;=10))</f>
        <v>1</v>
      </c>
      <c r="I22" s="24">
        <f>IFERROR(AVERAGEIF(tb_userslist[series_animedb_id],tb_anime[[#This Row],[id2]],tb_userslist[my_score]),0)</f>
        <v>6</v>
      </c>
      <c r="J2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" s="31">
        <f>SUMPRODUCT((tb_userslist[series_animedb_id]=tb_anime[[#This Row],[id2]])*(tb_userslist[my_finish_date]&lt;=$E$2)*(tb_userslist[my_start_date]&gt;=$E$1)*(tb_userslist[my_start_date]&lt;&gt;"NA"))</f>
        <v>1</v>
      </c>
      <c r="M2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2" s="31">
        <f>IFERROR(AVERAGEIFS(tb_userslist[my_score],tb_userslist[series_animedb_id],tb_anime[[#This Row],[id2]],tb_userslist[my_start_date],"&gt;="&amp;$E$1,tb_userslist[my_finish_date],"&lt;="&amp;$E$2),0)</f>
        <v>6</v>
      </c>
      <c r="O2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3" spans="1:16" x14ac:dyDescent="0.3">
      <c r="A23" s="13">
        <v>48171</v>
      </c>
      <c r="B23" s="13">
        <v>39590</v>
      </c>
      <c r="C23" s="31" t="str">
        <f>VLOOKUP(tb_anime[[#This Row],[id2]],tb_userslist[[series_animedb_id]:[series_title]],2,FALSE)</f>
        <v>Africa no Salaryman (TV)</v>
      </c>
      <c r="D23" s="31" t="str">
        <f>VLOOKUP(tb_anime[[#This Row],[id2]],tb_userslist[[series_animedb_id]:[season]],3,FALSE)</f>
        <v>tv</v>
      </c>
      <c r="E23" s="31">
        <f>VLOOKUP(tb_anime[[#This Row],[id2]],tb_userslist[[series_animedb_id]:[season]],9,FALSE)</f>
        <v>2019</v>
      </c>
      <c r="F23" s="31" t="str">
        <f>VLOOKUP(tb_anime[[#This Row],[id2]],tb_userslist[[series_animedb_id]:[season]],10,FALSE)</f>
        <v>fall</v>
      </c>
      <c r="G23" s="31">
        <f>COUNTIF(tb_userslist[series_animedb_id],tb_anime[[#This Row],[id2]])</f>
        <v>1</v>
      </c>
      <c r="H23" s="31">
        <f>SUMPRODUCT((tb_userslist[series_animedb_id]=tb_anime[[#This Row],[id2]])*(tb_userslist[my_score]&lt;=10))</f>
        <v>1</v>
      </c>
      <c r="I23" s="24">
        <f>IFERROR(AVERAGEIF(tb_userslist[series_animedb_id],tb_anime[[#This Row],[id2]],tb_userslist[my_score]),0)</f>
        <v>7</v>
      </c>
      <c r="J2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" s="31">
        <f>SUMPRODUCT((tb_userslist[series_animedb_id]=tb_anime[[#This Row],[id2]])*(tb_userslist[my_finish_date]&lt;=$E$2)*(tb_userslist[my_start_date]&gt;=$E$1)*(tb_userslist[my_start_date]&lt;&gt;"NA"))</f>
        <v>1</v>
      </c>
      <c r="M2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3" s="31">
        <f>IFERROR(AVERAGEIFS(tb_userslist[my_score],tb_userslist[series_animedb_id],tb_anime[[#This Row],[id2]],tb_userslist[my_start_date],"&gt;="&amp;$E$1,tb_userslist[my_finish_date],"&lt;="&amp;$E$2),0)</f>
        <v>7</v>
      </c>
      <c r="O2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4" spans="1:16" x14ac:dyDescent="0.3">
      <c r="A24" s="13">
        <v>48453</v>
      </c>
      <c r="B24" s="13">
        <v>53</v>
      </c>
      <c r="C24" s="31" t="str">
        <f>VLOOKUP(tb_anime[[#This Row],[id2]],tb_userslist[[series_animedb_id]:[series_title]],2,FALSE)</f>
        <v>Ai Yori Aoshi</v>
      </c>
      <c r="D24" s="31" t="str">
        <f>VLOOKUP(tb_anime[[#This Row],[id2]],tb_userslist[[series_animedb_id]:[season]],3,FALSE)</f>
        <v>tv</v>
      </c>
      <c r="E24" s="31">
        <f>VLOOKUP(tb_anime[[#This Row],[id2]],tb_userslist[[series_animedb_id]:[season]],9,FALSE)</f>
        <v>2002</v>
      </c>
      <c r="F24" s="31" t="str">
        <f>VLOOKUP(tb_anime[[#This Row],[id2]],tb_userslist[[series_animedb_id]:[season]],10,FALSE)</f>
        <v>spring</v>
      </c>
      <c r="G24" s="31">
        <f>COUNTIF(tb_userslist[series_animedb_id],tb_anime[[#This Row],[id2]])</f>
        <v>1</v>
      </c>
      <c r="H24" s="31">
        <f>SUMPRODUCT((tb_userslist[series_animedb_id]=tb_anime[[#This Row],[id2]])*(tb_userslist[my_score]&lt;=10))</f>
        <v>1</v>
      </c>
      <c r="I24" s="24">
        <f>IFERROR(AVERAGEIF(tb_userslist[series_animedb_id],tb_anime[[#This Row],[id2]],tb_userslist[my_score]),0)</f>
        <v>3</v>
      </c>
      <c r="J2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4" s="31">
        <f>SUMPRODUCT((tb_userslist[series_animedb_id]=tb_anime[[#This Row],[id2]])*(tb_userslist[my_finish_date]&lt;=$E$2)*(tb_userslist[my_start_date]&gt;=$E$1)*(tb_userslist[my_start_date]&lt;&gt;"NA"))</f>
        <v>1</v>
      </c>
      <c r="M2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4" s="31">
        <f>IFERROR(AVERAGEIFS(tb_userslist[my_score],tb_userslist[series_animedb_id],tb_anime[[#This Row],[id2]],tb_userslist[my_start_date],"&gt;="&amp;$E$1,tb_userslist[my_finish_date],"&lt;="&amp;$E$2),0)</f>
        <v>3</v>
      </c>
      <c r="O2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25" spans="1:16" x14ac:dyDescent="0.3">
      <c r="A25" s="13">
        <v>48556</v>
      </c>
      <c r="B25" s="13">
        <v>394</v>
      </c>
      <c r="C25" s="31" t="str">
        <f>VLOOKUP(tb_anime[[#This Row],[id2]],tb_userslist[[series_animedb_id]:[series_title]],2,FALSE)</f>
        <v>Ai Yori Aoshi: Enishi</v>
      </c>
      <c r="D25" s="31" t="str">
        <f>VLOOKUP(tb_anime[[#This Row],[id2]],tb_userslist[[series_animedb_id]:[season]],3,FALSE)</f>
        <v>tv</v>
      </c>
      <c r="E25" s="31">
        <f>VLOOKUP(tb_anime[[#This Row],[id2]],tb_userslist[[series_animedb_id]:[season]],9,FALSE)</f>
        <v>2003</v>
      </c>
      <c r="F25" s="31" t="str">
        <f>VLOOKUP(tb_anime[[#This Row],[id2]],tb_userslist[[series_animedb_id]:[season]],10,FALSE)</f>
        <v>fall</v>
      </c>
      <c r="G25" s="31">
        <f>COUNTIF(tb_userslist[series_animedb_id],tb_anime[[#This Row],[id2]])</f>
        <v>1</v>
      </c>
      <c r="H25" s="31">
        <f>SUMPRODUCT((tb_userslist[series_animedb_id]=tb_anime[[#This Row],[id2]])*(tb_userslist[my_score]&lt;=10))</f>
        <v>1</v>
      </c>
      <c r="I25" s="24">
        <f>IFERROR(AVERAGEIF(tb_userslist[series_animedb_id],tb_anime[[#This Row],[id2]],tb_userslist[my_score]),0)</f>
        <v>3</v>
      </c>
      <c r="J2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" s="31">
        <f>SUMPRODUCT((tb_userslist[series_animedb_id]=tb_anime[[#This Row],[id2]])*(tb_userslist[my_finish_date]&lt;=$E$2)*(tb_userslist[my_start_date]&gt;=$E$1)*(tb_userslist[my_start_date]&lt;&gt;"NA"))</f>
        <v>1</v>
      </c>
      <c r="M2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" s="31">
        <f>IFERROR(AVERAGEIFS(tb_userslist[my_score],tb_userslist[series_animedb_id],tb_anime[[#This Row],[id2]],tb_userslist[my_start_date],"&gt;="&amp;$E$1,tb_userslist[my_finish_date],"&lt;="&amp;$E$2),0)</f>
        <v>3</v>
      </c>
      <c r="O2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26" spans="1:16" x14ac:dyDescent="0.3">
      <c r="A26" s="13">
        <v>38826</v>
      </c>
      <c r="B26" s="13">
        <v>50655</v>
      </c>
      <c r="C26" s="31" t="str">
        <f>VLOOKUP(tb_anime[[#This Row],[id2]],tb_userslist[[series_animedb_id]:[series_title]],2,FALSE)</f>
        <v>Aisai</v>
      </c>
      <c r="D26" s="31" t="str">
        <f>VLOOKUP(tb_anime[[#This Row],[id2]],tb_userslist[[series_animedb_id]:[season]],3,FALSE)</f>
        <v>music</v>
      </c>
      <c r="E26" s="31">
        <f>VLOOKUP(tb_anime[[#This Row],[id2]],tb_userslist[[series_animedb_id]:[season]],9,FALSE)</f>
        <v>2021</v>
      </c>
      <c r="F26" s="31" t="str">
        <f>VLOOKUP(tb_anime[[#This Row],[id2]],tb_userslist[[series_animedb_id]:[season]],10,FALSE)</f>
        <v>fall</v>
      </c>
      <c r="G26" s="31">
        <f>COUNTIF(tb_userslist[series_animedb_id],tb_anime[[#This Row],[id2]])</f>
        <v>1</v>
      </c>
      <c r="H26" s="31">
        <f>SUMPRODUCT((tb_userslist[series_animedb_id]=tb_anime[[#This Row],[id2]])*(tb_userslist[my_score]&lt;=10))</f>
        <v>1</v>
      </c>
      <c r="I26" s="24">
        <f>IFERROR(AVERAGEIF(tb_userslist[series_animedb_id],tb_anime[[#This Row],[id2]],tb_userslist[my_score]),0)</f>
        <v>6</v>
      </c>
      <c r="J2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" s="31">
        <f>SUMPRODUCT((tb_userslist[series_animedb_id]=tb_anime[[#This Row],[id2]])*(tb_userslist[my_finish_date]&lt;=$E$2)*(tb_userslist[my_start_date]&gt;=$E$1)*(tb_userslist[my_start_date]&lt;&gt;"NA"))</f>
        <v>0</v>
      </c>
      <c r="M2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6" s="31">
        <f>IFERROR(AVERAGEIFS(tb_userslist[my_score],tb_userslist[series_animedb_id],tb_anime[[#This Row],[id2]],tb_userslist[my_start_date],"&gt;="&amp;$E$1,tb_userslist[my_finish_date],"&lt;="&amp;$E$2),0)</f>
        <v>0</v>
      </c>
      <c r="O2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7" spans="1:16" x14ac:dyDescent="0.3">
      <c r="A27" s="13">
        <v>543</v>
      </c>
      <c r="B27" s="13">
        <v>50748</v>
      </c>
      <c r="C27" s="31" t="str">
        <f>VLOOKUP(tb_anime[[#This Row],[id2]],tb_userslist[[series_animedb_id]:[series_title]],2,FALSE)</f>
        <v>Aisou ze!</v>
      </c>
      <c r="D27" s="31" t="str">
        <f>VLOOKUP(tb_anime[[#This Row],[id2]],tb_userslist[[series_animedb_id]:[season]],3,FALSE)</f>
        <v>music</v>
      </c>
      <c r="E27" s="31">
        <f>VLOOKUP(tb_anime[[#This Row],[id2]],tb_userslist[[series_animedb_id]:[season]],9,FALSE)</f>
        <v>2021</v>
      </c>
      <c r="F27" s="31" t="str">
        <f>VLOOKUP(tb_anime[[#This Row],[id2]],tb_userslist[[series_animedb_id]:[season]],10,FALSE)</f>
        <v>spring</v>
      </c>
      <c r="G27" s="31">
        <f>COUNTIF(tb_userslist[series_animedb_id],tb_anime[[#This Row],[id2]])</f>
        <v>1</v>
      </c>
      <c r="H27" s="31">
        <f>SUMPRODUCT((tb_userslist[series_animedb_id]=tb_anime[[#This Row],[id2]])*(tb_userslist[my_score]&lt;=10))</f>
        <v>1</v>
      </c>
      <c r="I27" s="24">
        <f>IFERROR(AVERAGEIF(tb_userslist[series_animedb_id],tb_anime[[#This Row],[id2]],tb_userslist[my_score]),0)</f>
        <v>4</v>
      </c>
      <c r="J2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7" s="31">
        <f>SUMPRODUCT((tb_userslist[series_animedb_id]=tb_anime[[#This Row],[id2]])*(tb_userslist[my_finish_date]&lt;=$E$2)*(tb_userslist[my_start_date]&gt;=$E$1)*(tb_userslist[my_start_date]&lt;&gt;"NA"))</f>
        <v>1</v>
      </c>
      <c r="M2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7" s="31">
        <f>IFERROR(AVERAGEIFS(tb_userslist[my_score],tb_userslist[series_animedb_id],tb_anime[[#This Row],[id2]],tb_userslist[my_start_date],"&gt;="&amp;$E$1,tb_userslist[my_finish_date],"&lt;="&amp;$E$2),0)</f>
        <v>4</v>
      </c>
      <c r="O2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28" spans="1:16" x14ac:dyDescent="0.3">
      <c r="A28" s="13">
        <v>33161</v>
      </c>
      <c r="B28" s="13">
        <v>48553</v>
      </c>
      <c r="C28" s="31" t="str">
        <f>VLOOKUP(tb_anime[[#This Row],[id2]],tb_userslist[[series_animedb_id]:[series_title]],2,FALSE)</f>
        <v>Akebi-chan no Sailor-fuku</v>
      </c>
      <c r="D28" s="31" t="str">
        <f>VLOOKUP(tb_anime[[#This Row],[id2]],tb_userslist[[series_animedb_id]:[season]],3,FALSE)</f>
        <v>tv</v>
      </c>
      <c r="E28" s="31">
        <f>VLOOKUP(tb_anime[[#This Row],[id2]],tb_userslist[[series_animedb_id]:[season]],9,FALSE)</f>
        <v>2022</v>
      </c>
      <c r="F28" s="31" t="str">
        <f>VLOOKUP(tb_anime[[#This Row],[id2]],tb_userslist[[series_animedb_id]:[season]],10,FALSE)</f>
        <v>winter</v>
      </c>
      <c r="G28" s="31">
        <f>COUNTIF(tb_userslist[series_animedb_id],tb_anime[[#This Row],[id2]])</f>
        <v>1</v>
      </c>
      <c r="H28" s="31">
        <f>SUMPRODUCT((tb_userslist[series_animedb_id]=tb_anime[[#This Row],[id2]])*(tb_userslist[my_score]&lt;=10))</f>
        <v>1</v>
      </c>
      <c r="I28" s="24">
        <f>IFERROR(AVERAGEIF(tb_userslist[series_animedb_id],tb_anime[[#This Row],[id2]],tb_userslist[my_score]),0)</f>
        <v>7</v>
      </c>
      <c r="J2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8" s="31">
        <f>SUMPRODUCT((tb_userslist[series_animedb_id]=tb_anime[[#This Row],[id2]])*(tb_userslist[my_finish_date]&lt;=$E$2)*(tb_userslist[my_start_date]&gt;=$E$1)*(tb_userslist[my_start_date]&lt;&gt;"NA"))</f>
        <v>0</v>
      </c>
      <c r="M2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8" s="31">
        <f>IFERROR(AVERAGEIFS(tb_userslist[my_score],tb_userslist[series_animedb_id],tb_anime[[#This Row],[id2]],tb_userslist[my_start_date],"&gt;="&amp;$E$1,tb_userslist[my_finish_date],"&lt;="&amp;$E$2),0)</f>
        <v>0</v>
      </c>
      <c r="O2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9" spans="1:16" x14ac:dyDescent="0.3">
      <c r="A29" s="13">
        <v>39710</v>
      </c>
      <c r="B29" s="13">
        <v>41433</v>
      </c>
      <c r="C29" s="31" t="str">
        <f>VLOOKUP(tb_anime[[#This Row],[id2]],tb_userslist[[series_animedb_id]:[series_title]],2,FALSE)</f>
        <v>Akudama Drive</v>
      </c>
      <c r="D29" s="31" t="str">
        <f>VLOOKUP(tb_anime[[#This Row],[id2]],tb_userslist[[series_animedb_id]:[season]],3,FALSE)</f>
        <v>tv</v>
      </c>
      <c r="E29" s="31">
        <f>VLOOKUP(tb_anime[[#This Row],[id2]],tb_userslist[[series_animedb_id]:[season]],9,FALSE)</f>
        <v>2020</v>
      </c>
      <c r="F29" s="31" t="str">
        <f>VLOOKUP(tb_anime[[#This Row],[id2]],tb_userslist[[series_animedb_id]:[season]],10,FALSE)</f>
        <v>fall</v>
      </c>
      <c r="G29" s="31">
        <f>COUNTIF(tb_userslist[series_animedb_id],tb_anime[[#This Row],[id2]])</f>
        <v>1</v>
      </c>
      <c r="H29" s="31">
        <f>SUMPRODUCT((tb_userslist[series_animedb_id]=tb_anime[[#This Row],[id2]])*(tb_userslist[my_score]&lt;=10))</f>
        <v>1</v>
      </c>
      <c r="I29" s="24">
        <f>IFERROR(AVERAGEIF(tb_userslist[series_animedb_id],tb_anime[[#This Row],[id2]],tb_userslist[my_score]),0)</f>
        <v>9</v>
      </c>
      <c r="J2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" s="31">
        <f>SUMPRODUCT((tb_userslist[series_animedb_id]=tb_anime[[#This Row],[id2]])*(tb_userslist[my_finish_date]&lt;=$E$2)*(tb_userslist[my_start_date]&gt;=$E$1)*(tb_userslist[my_start_date]&lt;&gt;"NA"))</f>
        <v>1</v>
      </c>
      <c r="M2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9" s="31">
        <f>IFERROR(AVERAGEIFS(tb_userslist[my_score],tb_userslist[series_animedb_id],tb_anime[[#This Row],[id2]],tb_userslist[my_start_date],"&gt;="&amp;$E$1,tb_userslist[my_finish_date],"&lt;="&amp;$E$2),0)</f>
        <v>9</v>
      </c>
      <c r="O2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30" spans="1:16" x14ac:dyDescent="0.3">
      <c r="A30" s="13">
        <v>306</v>
      </c>
      <c r="B30" s="13">
        <v>1177</v>
      </c>
      <c r="C30" s="31" t="str">
        <f>VLOOKUP(tb_anime[[#This Row],[id2]],tb_userslist[[series_animedb_id]:[series_title]],2,FALSE)</f>
        <v>Alien 9</v>
      </c>
      <c r="D30" s="31" t="str">
        <f>VLOOKUP(tb_anime[[#This Row],[id2]],tb_userslist[[series_animedb_id]:[season]],3,FALSE)</f>
        <v>ova</v>
      </c>
      <c r="E30" s="31">
        <f>VLOOKUP(tb_anime[[#This Row],[id2]],tb_userslist[[series_animedb_id]:[season]],9,FALSE)</f>
        <v>2001</v>
      </c>
      <c r="F30" s="31" t="str">
        <f>VLOOKUP(tb_anime[[#This Row],[id2]],tb_userslist[[series_animedb_id]:[season]],10,FALSE)</f>
        <v>spring</v>
      </c>
      <c r="G30" s="31">
        <f>COUNTIF(tb_userslist[series_animedb_id],tb_anime[[#This Row],[id2]])</f>
        <v>1</v>
      </c>
      <c r="H30" s="31">
        <f>SUMPRODUCT((tb_userslist[series_animedb_id]=tb_anime[[#This Row],[id2]])*(tb_userslist[my_score]&lt;=10))</f>
        <v>1</v>
      </c>
      <c r="I30" s="24">
        <f>IFERROR(AVERAGEIF(tb_userslist[series_animedb_id],tb_anime[[#This Row],[id2]],tb_userslist[my_score]),0)</f>
        <v>5</v>
      </c>
      <c r="J3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0" s="31">
        <f>SUMPRODUCT((tb_userslist[series_animedb_id]=tb_anime[[#This Row],[id2]])*(tb_userslist[my_finish_date]&lt;=$E$2)*(tb_userslist[my_start_date]&gt;=$E$1)*(tb_userslist[my_start_date]&lt;&gt;"NA"))</f>
        <v>1</v>
      </c>
      <c r="M3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0" s="31">
        <f>IFERROR(AVERAGEIFS(tb_userslist[my_score],tb_userslist[series_animedb_id],tb_anime[[#This Row],[id2]],tb_userslist[my_start_date],"&gt;="&amp;$E$1,tb_userslist[my_finish_date],"&lt;="&amp;$E$2),0)</f>
        <v>5</v>
      </c>
      <c r="O3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1" spans="1:16" x14ac:dyDescent="0.3">
      <c r="A31" s="13">
        <v>38753</v>
      </c>
      <c r="B31" s="13">
        <v>40517</v>
      </c>
      <c r="C31" s="31" t="str">
        <f>VLOOKUP(tb_anime[[#This Row],[id2]],tb_userslist[[series_animedb_id]:[series_title]],2,FALSE)</f>
        <v>Ano Hi no Kokoro wo Toraete</v>
      </c>
      <c r="D31" s="31" t="str">
        <f>VLOOKUP(tb_anime[[#This Row],[id2]],tb_userslist[[series_animedb_id]:[season]],3,FALSE)</f>
        <v>ona</v>
      </c>
      <c r="E31" s="31">
        <f>VLOOKUP(tb_anime[[#This Row],[id2]],tb_userslist[[series_animedb_id]:[season]],9,FALSE)</f>
        <v>2019</v>
      </c>
      <c r="F31" s="31" t="str">
        <f>VLOOKUP(tb_anime[[#This Row],[id2]],tb_userslist[[series_animedb_id]:[season]],10,FALSE)</f>
        <v>fall</v>
      </c>
      <c r="G31" s="31">
        <f>COUNTIF(tb_userslist[series_animedb_id],tb_anime[[#This Row],[id2]])</f>
        <v>1</v>
      </c>
      <c r="H31" s="31">
        <f>SUMPRODUCT((tb_userslist[series_animedb_id]=tb_anime[[#This Row],[id2]])*(tb_userslist[my_score]&lt;=10))</f>
        <v>1</v>
      </c>
      <c r="I31" s="24">
        <f>IFERROR(AVERAGEIF(tb_userslist[series_animedb_id],tb_anime[[#This Row],[id2]],tb_userslist[my_score]),0)</f>
        <v>5</v>
      </c>
      <c r="J3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" s="31">
        <f>SUMPRODUCT((tb_userslist[series_animedb_id]=tb_anime[[#This Row],[id2]])*(tb_userslist[my_finish_date]&lt;=$E$2)*(tb_userslist[my_start_date]&gt;=$E$1)*(tb_userslist[my_start_date]&lt;&gt;"NA"))</f>
        <v>1</v>
      </c>
      <c r="M3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" s="31">
        <f>IFERROR(AVERAGEIFS(tb_userslist[my_score],tb_userslist[series_animedb_id],tb_anime[[#This Row],[id2]],tb_userslist[my_start_date],"&gt;="&amp;$E$1,tb_userslist[my_finish_date],"&lt;="&amp;$E$2),0)</f>
        <v>5</v>
      </c>
      <c r="O3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2" spans="1:16" x14ac:dyDescent="0.3">
      <c r="A32" s="13">
        <v>37451</v>
      </c>
      <c r="B32" s="13">
        <v>22415</v>
      </c>
      <c r="C32" s="31" t="str">
        <f>VLOOKUP(tb_anime[[#This Row],[id2]],tb_userslist[[series_animedb_id]:[series_title]],2,FALSE)</f>
        <v>Aoi Heya</v>
      </c>
      <c r="D32" s="31" t="str">
        <f>VLOOKUP(tb_anime[[#This Row],[id2]],tb_userslist[[series_animedb_id]:[season]],3,FALSE)</f>
        <v>music</v>
      </c>
      <c r="E32" s="31">
        <f>VLOOKUP(tb_anime[[#This Row],[id2]],tb_userslist[[series_animedb_id]:[season]],9,FALSE)</f>
        <v>2001</v>
      </c>
      <c r="F32" s="31" t="str">
        <f>VLOOKUP(tb_anime[[#This Row],[id2]],tb_userslist[[series_animedb_id]:[season]],10,FALSE)</f>
        <v>winter</v>
      </c>
      <c r="G32" s="31">
        <f>COUNTIF(tb_userslist[series_animedb_id],tb_anime[[#This Row],[id2]])</f>
        <v>1</v>
      </c>
      <c r="H32" s="31">
        <f>SUMPRODUCT((tb_userslist[series_animedb_id]=tb_anime[[#This Row],[id2]])*(tb_userslist[my_score]&lt;=10))</f>
        <v>1</v>
      </c>
      <c r="I32" s="24">
        <f>IFERROR(AVERAGEIF(tb_userslist[series_animedb_id],tb_anime[[#This Row],[id2]],tb_userslist[my_score]),0)</f>
        <v>4</v>
      </c>
      <c r="J3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" s="31">
        <f>SUMPRODUCT((tb_userslist[series_animedb_id]=tb_anime[[#This Row],[id2]])*(tb_userslist[my_finish_date]&lt;=$E$2)*(tb_userslist[my_start_date]&gt;=$E$1)*(tb_userslist[my_start_date]&lt;&gt;"NA"))</f>
        <v>1</v>
      </c>
      <c r="M3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" s="31">
        <f>IFERROR(AVERAGEIFS(tb_userslist[my_score],tb_userslist[series_animedb_id],tb_anime[[#This Row],[id2]],tb_userslist[my_start_date],"&gt;="&amp;$E$1,tb_userslist[my_finish_date],"&lt;="&amp;$E$2),0)</f>
        <v>4</v>
      </c>
      <c r="O3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3" spans="1:16" x14ac:dyDescent="0.3">
      <c r="A33" s="13">
        <v>1</v>
      </c>
      <c r="B33" s="13">
        <v>40532</v>
      </c>
      <c r="C33" s="31" t="str">
        <f>VLOOKUP(tb_anime[[#This Row],[id2]],tb_userslist[[series_animedb_id]:[series_title]],2,FALSE)</f>
        <v>Appare-Ranman!</v>
      </c>
      <c r="D33" s="31" t="str">
        <f>VLOOKUP(tb_anime[[#This Row],[id2]],tb_userslist[[series_animedb_id]:[season]],3,FALSE)</f>
        <v>tv</v>
      </c>
      <c r="E33" s="31">
        <f>VLOOKUP(tb_anime[[#This Row],[id2]],tb_userslist[[series_animedb_id]:[season]],9,FALSE)</f>
        <v>2020</v>
      </c>
      <c r="F33" s="31" t="str">
        <f>VLOOKUP(tb_anime[[#This Row],[id2]],tb_userslist[[series_animedb_id]:[season]],10,FALSE)</f>
        <v>spring</v>
      </c>
      <c r="G33" s="31">
        <f>COUNTIF(tb_userslist[series_animedb_id],tb_anime[[#This Row],[id2]])</f>
        <v>1</v>
      </c>
      <c r="H33" s="31">
        <f>SUMPRODUCT((tb_userslist[series_animedb_id]=tb_anime[[#This Row],[id2]])*(tb_userslist[my_score]&lt;=10))</f>
        <v>1</v>
      </c>
      <c r="I33" s="24">
        <f>IFERROR(AVERAGEIF(tb_userslist[series_animedb_id],tb_anime[[#This Row],[id2]],tb_userslist[my_score]),0)</f>
        <v>7</v>
      </c>
      <c r="J3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3" s="31">
        <f>SUMPRODUCT((tb_userslist[series_animedb_id]=tb_anime[[#This Row],[id2]])*(tb_userslist[my_finish_date]&lt;=$E$2)*(tb_userslist[my_start_date]&gt;=$E$1)*(tb_userslist[my_start_date]&lt;&gt;"NA"))</f>
        <v>1</v>
      </c>
      <c r="M3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3" s="31">
        <f>IFERROR(AVERAGEIFS(tb_userslist[my_score],tb_userslist[series_animedb_id],tb_anime[[#This Row],[id2]],tb_userslist[my_start_date],"&gt;="&amp;$E$1,tb_userslist[my_finish_date],"&lt;="&amp;$E$2),0)</f>
        <v>7</v>
      </c>
      <c r="O3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4" spans="1:16" x14ac:dyDescent="0.3">
      <c r="A34" s="13">
        <v>5</v>
      </c>
      <c r="B34" s="13">
        <v>38753</v>
      </c>
      <c r="C34" s="31" t="str">
        <f>VLOOKUP(tb_anime[[#This Row],[id2]],tb_userslist[[series_animedb_id]:[series_title]],2,FALSE)</f>
        <v>Araburu Kisetsu no Otome-domo yo.</v>
      </c>
      <c r="D34" s="31" t="str">
        <f>VLOOKUP(tb_anime[[#This Row],[id2]],tb_userslist[[series_animedb_id]:[season]],3,FALSE)</f>
        <v>tv</v>
      </c>
      <c r="E34" s="31">
        <f>VLOOKUP(tb_anime[[#This Row],[id2]],tb_userslist[[series_animedb_id]:[season]],9,FALSE)</f>
        <v>2019</v>
      </c>
      <c r="F34" s="31" t="str">
        <f>VLOOKUP(tb_anime[[#This Row],[id2]],tb_userslist[[series_animedb_id]:[season]],10,FALSE)</f>
        <v>summer</v>
      </c>
      <c r="G34" s="31">
        <f>COUNTIF(tb_userslist[series_animedb_id],tb_anime[[#This Row],[id2]])</f>
        <v>1</v>
      </c>
      <c r="H34" s="31">
        <f>SUMPRODUCT((tb_userslist[series_animedb_id]=tb_anime[[#This Row],[id2]])*(tb_userslist[my_score]&lt;=10))</f>
        <v>1</v>
      </c>
      <c r="I34" s="24">
        <f>IFERROR(AVERAGEIF(tb_userslist[series_animedb_id],tb_anime[[#This Row],[id2]],tb_userslist[my_score]),0)</f>
        <v>8</v>
      </c>
      <c r="J3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4" s="31">
        <f>SUMPRODUCT((tb_userslist[series_animedb_id]=tb_anime[[#This Row],[id2]])*(tb_userslist[my_finish_date]&lt;=$E$2)*(tb_userslist[my_start_date]&gt;=$E$1)*(tb_userslist[my_start_date]&lt;&gt;"NA"))</f>
        <v>1</v>
      </c>
      <c r="M3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4" s="31">
        <f>IFERROR(AVERAGEIFS(tb_userslist[my_score],tb_userslist[series_animedb_id],tb_anime[[#This Row],[id2]],tb_userslist[my_start_date],"&gt;="&amp;$E$1,tb_userslist[my_finish_date],"&lt;="&amp;$E$2),0)</f>
        <v>8</v>
      </c>
      <c r="O3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35" spans="1:16" x14ac:dyDescent="0.3">
      <c r="A35" s="13">
        <v>37520</v>
      </c>
      <c r="B35" s="13">
        <v>1028</v>
      </c>
      <c r="C35" s="31" t="str">
        <f>VLOOKUP(tb_anime[[#This Row],[id2]],tb_userslist[[series_animedb_id]:[series_title]],2,FALSE)</f>
        <v>Arete Hime</v>
      </c>
      <c r="D35" s="31" t="str">
        <f>VLOOKUP(tb_anime[[#This Row],[id2]],tb_userslist[[series_animedb_id]:[season]],3,FALSE)</f>
        <v>movie</v>
      </c>
      <c r="E35" s="31">
        <f>VLOOKUP(tb_anime[[#This Row],[id2]],tb_userslist[[series_animedb_id]:[season]],9,FALSE)</f>
        <v>2001</v>
      </c>
      <c r="F35" s="31" t="str">
        <f>VLOOKUP(tb_anime[[#This Row],[id2]],tb_userslist[[series_animedb_id]:[season]],10,FALSE)</f>
        <v>summer</v>
      </c>
      <c r="G35" s="31">
        <f>COUNTIF(tb_userslist[series_animedb_id],tb_anime[[#This Row],[id2]])</f>
        <v>1</v>
      </c>
      <c r="H35" s="31">
        <f>SUMPRODUCT((tb_userslist[series_animedb_id]=tb_anime[[#This Row],[id2]])*(tb_userslist[my_score]&lt;=10))</f>
        <v>1</v>
      </c>
      <c r="I35" s="24">
        <f>IFERROR(AVERAGEIF(tb_userslist[series_animedb_id],tb_anime[[#This Row],[id2]],tb_userslist[my_score]),0)</f>
        <v>6</v>
      </c>
      <c r="J3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5" s="31">
        <f>SUMPRODUCT((tb_userslist[series_animedb_id]=tb_anime[[#This Row],[id2]])*(tb_userslist[my_finish_date]&lt;=$E$2)*(tb_userslist[my_start_date]&gt;=$E$1)*(tb_userslist[my_start_date]&lt;&gt;"NA"))</f>
        <v>1</v>
      </c>
      <c r="M3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" s="31">
        <f>IFERROR(AVERAGEIFS(tb_userslist[my_score],tb_userslist[series_animedb_id],tb_anime[[#This Row],[id2]],tb_userslist[my_start_date],"&gt;="&amp;$E$1,tb_userslist[my_finish_date],"&lt;="&amp;$E$2),0)</f>
        <v>6</v>
      </c>
      <c r="O3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6" spans="1:16" x14ac:dyDescent="0.3">
      <c r="A36" s="13">
        <v>813</v>
      </c>
      <c r="B36" s="13">
        <v>285</v>
      </c>
      <c r="C36" s="31" t="str">
        <f>VLOOKUP(tb_anime[[#This Row],[id2]],tb_userslist[[series_animedb_id]:[series_title]],2,FALSE)</f>
        <v>Argento Soma</v>
      </c>
      <c r="D36" s="31" t="str">
        <f>VLOOKUP(tb_anime[[#This Row],[id2]],tb_userslist[[series_animedb_id]:[season]],3,FALSE)</f>
        <v>tv</v>
      </c>
      <c r="E36" s="31">
        <f>VLOOKUP(tb_anime[[#This Row],[id2]],tb_userslist[[series_animedb_id]:[season]],9,FALSE)</f>
        <v>2000</v>
      </c>
      <c r="F36" s="31" t="str">
        <f>VLOOKUP(tb_anime[[#This Row],[id2]],tb_userslist[[series_animedb_id]:[season]],10,FALSE)</f>
        <v>fall</v>
      </c>
      <c r="G36" s="31">
        <f>COUNTIF(tb_userslist[series_animedb_id],tb_anime[[#This Row],[id2]])</f>
        <v>1</v>
      </c>
      <c r="H36" s="31">
        <f>SUMPRODUCT((tb_userslist[series_animedb_id]=tb_anime[[#This Row],[id2]])*(tb_userslist[my_score]&lt;=10))</f>
        <v>1</v>
      </c>
      <c r="I36" s="24">
        <f>IFERROR(AVERAGEIF(tb_userslist[series_animedb_id],tb_anime[[#This Row],[id2]],tb_userslist[my_score]),0)</f>
        <v>6</v>
      </c>
      <c r="J3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6" s="31">
        <f>SUMPRODUCT((tb_userslist[series_animedb_id]=tb_anime[[#This Row],[id2]])*(tb_userslist[my_finish_date]&lt;=$E$2)*(tb_userslist[my_start_date]&gt;=$E$1)*(tb_userslist[my_start_date]&lt;&gt;"NA"))</f>
        <v>1</v>
      </c>
      <c r="M3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6" s="31">
        <f>IFERROR(AVERAGEIFS(tb_userslist[my_score],tb_userslist[series_animedb_id],tb_anime[[#This Row],[id2]],tb_userslist[my_start_date],"&gt;="&amp;$E$1,tb_userslist[my_finish_date],"&lt;="&amp;$E$2),0)</f>
        <v>6</v>
      </c>
      <c r="O3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7" spans="1:16" x14ac:dyDescent="0.3">
      <c r="A37" s="13">
        <v>41361</v>
      </c>
      <c r="B37" s="13">
        <v>1789</v>
      </c>
      <c r="C37" s="31" t="str">
        <f>VLOOKUP(tb_anime[[#This Row],[id2]],tb_userslist[[series_animedb_id]:[series_title]],2,FALSE)</f>
        <v>Argento Soma: Hitori to Hitori</v>
      </c>
      <c r="D37" s="31" t="str">
        <f>VLOOKUP(tb_anime[[#This Row],[id2]],tb_userslist[[series_animedb_id]:[season]],3,FALSE)</f>
        <v>special</v>
      </c>
      <c r="E37" s="31">
        <f>VLOOKUP(tb_anime[[#This Row],[id2]],tb_userslist[[series_animedb_id]:[season]],9,FALSE)</f>
        <v>2002</v>
      </c>
      <c r="F37" s="31" t="str">
        <f>VLOOKUP(tb_anime[[#This Row],[id2]],tb_userslist[[series_animedb_id]:[season]],10,FALSE)</f>
        <v>winter</v>
      </c>
      <c r="G37" s="31">
        <f>COUNTIF(tb_userslist[series_animedb_id],tb_anime[[#This Row],[id2]])</f>
        <v>1</v>
      </c>
      <c r="H37" s="31">
        <f>SUMPRODUCT((tb_userslist[series_animedb_id]=tb_anime[[#This Row],[id2]])*(tb_userslist[my_score]&lt;=10))</f>
        <v>1</v>
      </c>
      <c r="I37" s="24">
        <f>IFERROR(AVERAGEIF(tb_userslist[series_animedb_id],tb_anime[[#This Row],[id2]],tb_userslist[my_score]),0)</f>
        <v>5</v>
      </c>
      <c r="J3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" s="31">
        <f>SUMPRODUCT((tb_userslist[series_animedb_id]=tb_anime[[#This Row],[id2]])*(tb_userslist[my_finish_date]&lt;=$E$2)*(tb_userslist[my_start_date]&gt;=$E$1)*(tb_userslist[my_start_date]&lt;&gt;"NA"))</f>
        <v>1</v>
      </c>
      <c r="M3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" s="31">
        <f>IFERROR(AVERAGEIFS(tb_userslist[my_score],tb_userslist[series_animedb_id],tb_anime[[#This Row],[id2]],tb_userslist[my_start_date],"&gt;="&amp;$E$1,tb_userslist[my_finish_date],"&lt;="&amp;$E$2),0)</f>
        <v>5</v>
      </c>
      <c r="O3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8" spans="1:16" x14ac:dyDescent="0.3">
      <c r="A38" s="13">
        <v>39792</v>
      </c>
      <c r="B38" s="13">
        <v>36882</v>
      </c>
      <c r="C38" s="31" t="str">
        <f>VLOOKUP(tb_anime[[#This Row],[id2]],tb_userslist[[series_animedb_id]:[series_title]],2,FALSE)</f>
        <v>Arifureta Shokugyou de Sekai Saikyou</v>
      </c>
      <c r="D38" s="31" t="str">
        <f>VLOOKUP(tb_anime[[#This Row],[id2]],tb_userslist[[series_animedb_id]:[season]],3,FALSE)</f>
        <v>tv</v>
      </c>
      <c r="E38" s="31">
        <f>VLOOKUP(tb_anime[[#This Row],[id2]],tb_userslist[[series_animedb_id]:[season]],9,FALSE)</f>
        <v>2019</v>
      </c>
      <c r="F38" s="31" t="str">
        <f>VLOOKUP(tb_anime[[#This Row],[id2]],tb_userslist[[series_animedb_id]:[season]],10,FALSE)</f>
        <v>summer</v>
      </c>
      <c r="G38" s="31">
        <f>COUNTIF(tb_userslist[series_animedb_id],tb_anime[[#This Row],[id2]])</f>
        <v>1</v>
      </c>
      <c r="H38" s="31">
        <f>SUMPRODUCT((tb_userslist[series_animedb_id]=tb_anime[[#This Row],[id2]])*(tb_userslist[my_score]&lt;=10))</f>
        <v>1</v>
      </c>
      <c r="I38" s="24">
        <f>IFERROR(AVERAGEIF(tb_userslist[series_animedb_id],tb_anime[[#This Row],[id2]],tb_userslist[my_score]),0)</f>
        <v>5</v>
      </c>
      <c r="J3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8" s="31">
        <f>SUMPRODUCT((tb_userslist[series_animedb_id]=tb_anime[[#This Row],[id2]])*(tb_userslist[my_finish_date]&lt;=$E$2)*(tb_userslist[my_start_date]&gt;=$E$1)*(tb_userslist[my_start_date]&lt;&gt;"NA"))</f>
        <v>1</v>
      </c>
      <c r="M3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8" s="31">
        <f>IFERROR(AVERAGEIFS(tb_userslist[my_score],tb_userslist[series_animedb_id],tb_anime[[#This Row],[id2]],tb_userslist[my_start_date],"&gt;="&amp;$E$1,tb_userslist[my_finish_date],"&lt;="&amp;$E$2),0)</f>
        <v>5</v>
      </c>
      <c r="O3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9" spans="1:16" x14ac:dyDescent="0.3">
      <c r="A39" s="13">
        <v>41120</v>
      </c>
      <c r="B39" s="13">
        <v>40507</v>
      </c>
      <c r="C39" s="31" t="str">
        <f>VLOOKUP(tb_anime[[#This Row],[id2]],tb_userslist[[series_animedb_id]:[series_title]],2,FALSE)</f>
        <v>Arifureta Shokugyou de Sekai Saikyou 2nd Season</v>
      </c>
      <c r="D39" s="31" t="str">
        <f>VLOOKUP(tb_anime[[#This Row],[id2]],tb_userslist[[series_animedb_id]:[season]],3,FALSE)</f>
        <v>tv</v>
      </c>
      <c r="E39" s="31">
        <f>VLOOKUP(tb_anime[[#This Row],[id2]],tb_userslist[[series_animedb_id]:[season]],9,FALSE)</f>
        <v>2022</v>
      </c>
      <c r="F39" s="31" t="str">
        <f>VLOOKUP(tb_anime[[#This Row],[id2]],tb_userslist[[series_animedb_id]:[season]],10,FALSE)</f>
        <v>winter</v>
      </c>
      <c r="G39" s="31">
        <f>COUNTIF(tb_userslist[series_animedb_id],tb_anime[[#This Row],[id2]])</f>
        <v>1</v>
      </c>
      <c r="H39" s="31">
        <f>SUMPRODUCT((tb_userslist[series_animedb_id]=tb_anime[[#This Row],[id2]])*(tb_userslist[my_score]&lt;=10))</f>
        <v>1</v>
      </c>
      <c r="I39" s="24">
        <f>IFERROR(AVERAGEIF(tb_userslist[series_animedb_id],tb_anime[[#This Row],[id2]],tb_userslist[my_score]),0)</f>
        <v>5</v>
      </c>
      <c r="J3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9" s="31">
        <f>SUMPRODUCT((tb_userslist[series_animedb_id]=tb_anime[[#This Row],[id2]])*(tb_userslist[my_finish_date]&lt;=$E$2)*(tb_userslist[my_start_date]&gt;=$E$1)*(tb_userslist[my_start_date]&lt;&gt;"NA"))</f>
        <v>0</v>
      </c>
      <c r="M3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39" s="31">
        <f>IFERROR(AVERAGEIFS(tb_userslist[my_score],tb_userslist[series_animedb_id],tb_anime[[#This Row],[id2]],tb_userslist[my_start_date],"&gt;="&amp;$E$1,tb_userslist[my_finish_date],"&lt;="&amp;$E$2),0)</f>
        <v>0</v>
      </c>
      <c r="O3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3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0" spans="1:16" x14ac:dyDescent="0.3">
      <c r="A40" s="13">
        <v>39533</v>
      </c>
      <c r="B40" s="13">
        <v>40083</v>
      </c>
      <c r="C40" s="31" t="str">
        <f>VLOOKUP(tb_anime[[#This Row],[id2]],tb_userslist[[series_animedb_id]:[series_title]],2,FALSE)</f>
        <v>Arifureta Shokugyou de Sekai Saikyou Specials</v>
      </c>
      <c r="D40" s="31" t="str">
        <f>VLOOKUP(tb_anime[[#This Row],[id2]],tb_userslist[[series_animedb_id]:[season]],3,FALSE)</f>
        <v>special</v>
      </c>
      <c r="E40" s="31">
        <f>VLOOKUP(tb_anime[[#This Row],[id2]],tb_userslist[[series_animedb_id]:[season]],9,FALSE)</f>
        <v>2019</v>
      </c>
      <c r="F40" s="31" t="str">
        <f>VLOOKUP(tb_anime[[#This Row],[id2]],tb_userslist[[series_animedb_id]:[season]],10,FALSE)</f>
        <v>fall</v>
      </c>
      <c r="G40" s="31">
        <f>COUNTIF(tb_userslist[series_animedb_id],tb_anime[[#This Row],[id2]])</f>
        <v>1</v>
      </c>
      <c r="H40" s="31">
        <f>SUMPRODUCT((tb_userslist[series_animedb_id]=tb_anime[[#This Row],[id2]])*(tb_userslist[my_score]&lt;=10))</f>
        <v>1</v>
      </c>
      <c r="I40" s="24">
        <f>IFERROR(AVERAGEIF(tb_userslist[series_animedb_id],tb_anime[[#This Row],[id2]],tb_userslist[my_score]),0)</f>
        <v>5</v>
      </c>
      <c r="J4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" s="31">
        <f>SUMPRODUCT((tb_userslist[series_animedb_id]=tb_anime[[#This Row],[id2]])*(tb_userslist[my_finish_date]&lt;=$E$2)*(tb_userslist[my_start_date]&gt;=$E$1)*(tb_userslist[my_start_date]&lt;&gt;"NA"))</f>
        <v>0</v>
      </c>
      <c r="M4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0" s="31">
        <f>IFERROR(AVERAGEIFS(tb_userslist[my_score],tb_userslist[series_animedb_id],tb_anime[[#This Row],[id2]],tb_userslist[my_start_date],"&gt;="&amp;$E$1,tb_userslist[my_finish_date],"&lt;="&amp;$E$2),0)</f>
        <v>0</v>
      </c>
      <c r="O4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1" spans="1:16" x14ac:dyDescent="0.3">
      <c r="A41" s="13">
        <v>42984</v>
      </c>
      <c r="B41" s="13">
        <v>46971</v>
      </c>
      <c r="C41" s="31" t="str">
        <f>VLOOKUP(tb_anime[[#This Row],[id2]],tb_userslist[[series_animedb_id]:[series_title]],2,FALSE)</f>
        <v>Arifureta Shokugyou de Sekai Saikyou: Prologue</v>
      </c>
      <c r="D41" s="31" t="str">
        <f>VLOOKUP(tb_anime[[#This Row],[id2]],tb_userslist[[series_animedb_id]:[season]],3,FALSE)</f>
        <v>ona</v>
      </c>
      <c r="E41" s="31">
        <f>VLOOKUP(tb_anime[[#This Row],[id2]],tb_userslist[[series_animedb_id]:[season]],9,FALSE)</f>
        <v>2020</v>
      </c>
      <c r="F41" s="31" t="str">
        <f>VLOOKUP(tb_anime[[#This Row],[id2]],tb_userslist[[series_animedb_id]:[season]],10,FALSE)</f>
        <v>winter</v>
      </c>
      <c r="G41" s="31">
        <f>COUNTIF(tb_userslist[series_animedb_id],tb_anime[[#This Row],[id2]])</f>
        <v>1</v>
      </c>
      <c r="H41" s="31">
        <f>SUMPRODUCT((tb_userslist[series_animedb_id]=tb_anime[[#This Row],[id2]])*(tb_userslist[my_score]&lt;=10))</f>
        <v>1</v>
      </c>
      <c r="I41" s="24">
        <f>IFERROR(AVERAGEIF(tb_userslist[series_animedb_id],tb_anime[[#This Row],[id2]],tb_userslist[my_score]),0)</f>
        <v>5</v>
      </c>
      <c r="J4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" s="31">
        <f>SUMPRODUCT((tb_userslist[series_animedb_id]=tb_anime[[#This Row],[id2]])*(tb_userslist[my_finish_date]&lt;=$E$2)*(tb_userslist[my_start_date]&gt;=$E$1)*(tb_userslist[my_start_date]&lt;&gt;"NA"))</f>
        <v>0</v>
      </c>
      <c r="M4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1" s="31">
        <f>IFERROR(AVERAGEIFS(tb_userslist[my_score],tb_userslist[series_animedb_id],tb_anime[[#This Row],[id2]],tb_userslist[my_start_date],"&gt;="&amp;$E$1,tb_userslist[my_finish_date],"&lt;="&amp;$E$2),0)</f>
        <v>0</v>
      </c>
      <c r="O4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2" spans="1:16" x14ac:dyDescent="0.3">
      <c r="A42" s="13">
        <v>387</v>
      </c>
      <c r="B42" s="13">
        <v>1205</v>
      </c>
      <c r="C42" s="31" t="str">
        <f>VLOOKUP(tb_anime[[#This Row],[id2]],tb_userslist[[series_animedb_id]:[series_title]],2,FALSE)</f>
        <v>Aru Tabibito no Nikki</v>
      </c>
      <c r="D42" s="31" t="str">
        <f>VLOOKUP(tb_anime[[#This Row],[id2]],tb_userslist[[series_animedb_id]:[season]],3,FALSE)</f>
        <v>ona</v>
      </c>
      <c r="E42" s="31">
        <f>VLOOKUP(tb_anime[[#This Row],[id2]],tb_userslist[[series_animedb_id]:[season]],9,FALSE)</f>
        <v>2003</v>
      </c>
      <c r="F42" s="31" t="str">
        <f>VLOOKUP(tb_anime[[#This Row],[id2]],tb_userslist[[series_animedb_id]:[season]],10,FALSE)</f>
        <v>winter</v>
      </c>
      <c r="G42" s="31">
        <f>COUNTIF(tb_userslist[series_animedb_id],tb_anime[[#This Row],[id2]])</f>
        <v>1</v>
      </c>
      <c r="H42" s="31">
        <f>SUMPRODUCT((tb_userslist[series_animedb_id]=tb_anime[[#This Row],[id2]])*(tb_userslist[my_score]&lt;=10))</f>
        <v>1</v>
      </c>
      <c r="I42" s="24">
        <f>IFERROR(AVERAGEIF(tb_userslist[series_animedb_id],tb_anime[[#This Row],[id2]],tb_userslist[my_score]),0)</f>
        <v>6</v>
      </c>
      <c r="J4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2" s="31">
        <f>SUMPRODUCT((tb_userslist[series_animedb_id]=tb_anime[[#This Row],[id2]])*(tb_userslist[my_finish_date]&lt;=$E$2)*(tb_userslist[my_start_date]&gt;=$E$1)*(tb_userslist[my_start_date]&lt;&gt;"NA"))</f>
        <v>1</v>
      </c>
      <c r="M4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2" s="31">
        <f>IFERROR(AVERAGEIFS(tb_userslist[my_score],tb_userslist[series_animedb_id],tb_anime[[#This Row],[id2]],tb_userslist[my_start_date],"&gt;="&amp;$E$1,tb_userslist[my_finish_date],"&lt;="&amp;$E$2),0)</f>
        <v>6</v>
      </c>
      <c r="O4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3" spans="1:16" x14ac:dyDescent="0.3">
      <c r="A43" s="13">
        <v>42625</v>
      </c>
      <c r="B43" s="13">
        <v>38464</v>
      </c>
      <c r="C43" s="31" t="str">
        <f>VLOOKUP(tb_anime[[#This Row],[id2]],tb_userslist[[series_animedb_id]:[series_title]],2,FALSE)</f>
        <v>Ashita Sekai ga Owaru toshitemo</v>
      </c>
      <c r="D43" s="31" t="str">
        <f>VLOOKUP(tb_anime[[#This Row],[id2]],tb_userslist[[series_animedb_id]:[season]],3,FALSE)</f>
        <v>movie</v>
      </c>
      <c r="E43" s="31">
        <f>VLOOKUP(tb_anime[[#This Row],[id2]],tb_userslist[[series_animedb_id]:[season]],9,FALSE)</f>
        <v>2019</v>
      </c>
      <c r="F43" s="31" t="str">
        <f>VLOOKUP(tb_anime[[#This Row],[id2]],tb_userslist[[series_animedb_id]:[season]],10,FALSE)</f>
        <v>winter</v>
      </c>
      <c r="G43" s="31">
        <f>COUNTIF(tb_userslist[series_animedb_id],tb_anime[[#This Row],[id2]])</f>
        <v>1</v>
      </c>
      <c r="H43" s="31">
        <f>SUMPRODUCT((tb_userslist[series_animedb_id]=tb_anime[[#This Row],[id2]])*(tb_userslist[my_score]&lt;=10))</f>
        <v>1</v>
      </c>
      <c r="I43" s="24">
        <f>IFERROR(AVERAGEIF(tb_userslist[series_animedb_id],tb_anime[[#This Row],[id2]],tb_userslist[my_score]),0)</f>
        <v>6</v>
      </c>
      <c r="J4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" s="31">
        <f>SUMPRODUCT((tb_userslist[series_animedb_id]=tb_anime[[#This Row],[id2]])*(tb_userslist[my_finish_date]&lt;=$E$2)*(tb_userslist[my_start_date]&gt;=$E$1)*(tb_userslist[my_start_date]&lt;&gt;"NA"))</f>
        <v>1</v>
      </c>
      <c r="M4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3" s="31">
        <f>IFERROR(AVERAGEIFS(tb_userslist[my_score],tb_userslist[series_animedb_id],tb_anime[[#This Row],[id2]],tb_userslist[my_start_date],"&gt;="&amp;$E$1,tb_userslist[my_finish_date],"&lt;="&amp;$E$2),0)</f>
        <v>6</v>
      </c>
      <c r="O4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4" spans="1:16" x14ac:dyDescent="0.3">
      <c r="A44" s="13">
        <v>2694</v>
      </c>
      <c r="B44" s="13">
        <v>38572</v>
      </c>
      <c r="C44" s="31" t="str">
        <f>VLOOKUP(tb_anime[[#This Row],[id2]],tb_userslist[[series_animedb_id]:[series_title]],2,FALSE)</f>
        <v>Assassins Pride</v>
      </c>
      <c r="D44" s="31" t="str">
        <f>VLOOKUP(tb_anime[[#This Row],[id2]],tb_userslist[[series_animedb_id]:[season]],3,FALSE)</f>
        <v>tv</v>
      </c>
      <c r="E44" s="31">
        <f>VLOOKUP(tb_anime[[#This Row],[id2]],tb_userslist[[series_animedb_id]:[season]],9,FALSE)</f>
        <v>2019</v>
      </c>
      <c r="F44" s="31" t="str">
        <f>VLOOKUP(tb_anime[[#This Row],[id2]],tb_userslist[[series_animedb_id]:[season]],10,FALSE)</f>
        <v>fall</v>
      </c>
      <c r="G44" s="31">
        <f>COUNTIF(tb_userslist[series_animedb_id],tb_anime[[#This Row],[id2]])</f>
        <v>1</v>
      </c>
      <c r="H44" s="31">
        <f>SUMPRODUCT((tb_userslist[series_animedb_id]=tb_anime[[#This Row],[id2]])*(tb_userslist[my_score]&lt;=10))</f>
        <v>1</v>
      </c>
      <c r="I44" s="24">
        <f>IFERROR(AVERAGEIF(tb_userslist[series_animedb_id],tb_anime[[#This Row],[id2]],tb_userslist[my_score]),0)</f>
        <v>4</v>
      </c>
      <c r="J4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" s="31">
        <f>SUMPRODUCT((tb_userslist[series_animedb_id]=tb_anime[[#This Row],[id2]])*(tb_userslist[my_finish_date]&lt;=$E$2)*(tb_userslist[my_start_date]&gt;=$E$1)*(tb_userslist[my_start_date]&lt;&gt;"NA"))</f>
        <v>1</v>
      </c>
      <c r="M4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4" s="31">
        <f>IFERROR(AVERAGEIFS(tb_userslist[my_score],tb_userslist[series_animedb_id],tb_anime[[#This Row],[id2]],tb_userslist[my_start_date],"&gt;="&amp;$E$1,tb_userslist[my_finish_date],"&lt;="&amp;$E$2),0)</f>
        <v>4</v>
      </c>
      <c r="O4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45" spans="1:16" x14ac:dyDescent="0.3">
      <c r="A45" s="13">
        <v>137</v>
      </c>
      <c r="B45" s="13">
        <v>40550</v>
      </c>
      <c r="C45" s="31" t="str">
        <f>VLOOKUP(tb_anime[[#This Row],[id2]],tb_userslist[[series_animedb_id]:[series_title]],2,FALSE)</f>
        <v>Assault Lily: Bouquet</v>
      </c>
      <c r="D45" s="31" t="str">
        <f>VLOOKUP(tb_anime[[#This Row],[id2]],tb_userslist[[series_animedb_id]:[season]],3,FALSE)</f>
        <v>tv</v>
      </c>
      <c r="E45" s="31">
        <f>VLOOKUP(tb_anime[[#This Row],[id2]],tb_userslist[[series_animedb_id]:[season]],9,FALSE)</f>
        <v>2020</v>
      </c>
      <c r="F45" s="31" t="str">
        <f>VLOOKUP(tb_anime[[#This Row],[id2]],tb_userslist[[series_animedb_id]:[season]],10,FALSE)</f>
        <v>fall</v>
      </c>
      <c r="G45" s="31">
        <f>COUNTIF(tb_userslist[series_animedb_id],tb_anime[[#This Row],[id2]])</f>
        <v>1</v>
      </c>
      <c r="H45" s="31">
        <f>SUMPRODUCT((tb_userslist[series_animedb_id]=tb_anime[[#This Row],[id2]])*(tb_userslist[my_score]&lt;=10))</f>
        <v>1</v>
      </c>
      <c r="I45" s="24">
        <f>IFERROR(AVERAGEIF(tb_userslist[series_animedb_id],tb_anime[[#This Row],[id2]],tb_userslist[my_score]),0)</f>
        <v>5</v>
      </c>
      <c r="J4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5" s="31">
        <f>SUMPRODUCT((tb_userslist[series_animedb_id]=tb_anime[[#This Row],[id2]])*(tb_userslist[my_finish_date]&lt;=$E$2)*(tb_userslist[my_start_date]&gt;=$E$1)*(tb_userslist[my_start_date]&lt;&gt;"NA"))</f>
        <v>1</v>
      </c>
      <c r="M4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5" s="31">
        <f>IFERROR(AVERAGEIFS(tb_userslist[my_score],tb_userslist[series_animedb_id],tb_anime[[#This Row],[id2]],tb_userslist[my_start_date],"&gt;="&amp;$E$1,tb_userslist[my_finish_date],"&lt;="&amp;$E$2),0)</f>
        <v>5</v>
      </c>
      <c r="O4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6" spans="1:16" x14ac:dyDescent="0.3">
      <c r="A46" s="13">
        <v>40046</v>
      </c>
      <c r="B46" s="13">
        <v>1370</v>
      </c>
      <c r="C46" s="31" t="str">
        <f>VLOOKUP(tb_anime[[#This Row],[id2]],tb_userslist[[series_animedb_id]:[series_title]],2,FALSE)</f>
        <v>Atama Yama</v>
      </c>
      <c r="D46" s="31" t="str">
        <f>VLOOKUP(tb_anime[[#This Row],[id2]],tb_userslist[[series_animedb_id]:[season]],3,FALSE)</f>
        <v>movie</v>
      </c>
      <c r="E46" s="31">
        <f>VLOOKUP(tb_anime[[#This Row],[id2]],tb_userslist[[series_animedb_id]:[season]],9,FALSE)</f>
        <v>2002</v>
      </c>
      <c r="F46" s="31" t="str">
        <f>VLOOKUP(tb_anime[[#This Row],[id2]],tb_userslist[[series_animedb_id]:[season]],10,FALSE)</f>
        <v>winter</v>
      </c>
      <c r="G46" s="31">
        <f>COUNTIF(tb_userslist[series_animedb_id],tb_anime[[#This Row],[id2]])</f>
        <v>1</v>
      </c>
      <c r="H46" s="31">
        <f>SUMPRODUCT((tb_userslist[series_animedb_id]=tb_anime[[#This Row],[id2]])*(tb_userslist[my_score]&lt;=10))</f>
        <v>1</v>
      </c>
      <c r="I46" s="24">
        <f>IFERROR(AVERAGEIF(tb_userslist[series_animedb_id],tb_anime[[#This Row],[id2]],tb_userslist[my_score]),0)</f>
        <v>7</v>
      </c>
      <c r="J4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6" s="31">
        <f>SUMPRODUCT((tb_userslist[series_animedb_id]=tb_anime[[#This Row],[id2]])*(tb_userslist[my_finish_date]&lt;=$E$2)*(tb_userslist[my_start_date]&gt;=$E$1)*(tb_userslist[my_start_date]&lt;&gt;"NA"))</f>
        <v>1</v>
      </c>
      <c r="M4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6" s="31">
        <f>IFERROR(AVERAGEIFS(tb_userslist[my_score],tb_userslist[series_animedb_id],tb_anime[[#This Row],[id2]],tb_userslist[my_start_date],"&gt;="&amp;$E$1,tb_userslist[my_finish_date],"&lt;="&amp;$E$2),0)</f>
        <v>7</v>
      </c>
      <c r="O4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7" spans="1:16" x14ac:dyDescent="0.3">
      <c r="A47" s="13">
        <v>570</v>
      </c>
      <c r="B47" s="13">
        <v>104</v>
      </c>
      <c r="C47" s="31" t="str">
        <f>VLOOKUP(tb_anime[[#This Row],[id2]],tb_userslist[[series_animedb_id]:[series_title]],2,FALSE)</f>
        <v>Ayashi no Ceres</v>
      </c>
      <c r="D47" s="31" t="str">
        <f>VLOOKUP(tb_anime[[#This Row],[id2]],tb_userslist[[series_animedb_id]:[season]],3,FALSE)</f>
        <v>tv</v>
      </c>
      <c r="E47" s="31">
        <f>VLOOKUP(tb_anime[[#This Row],[id2]],tb_userslist[[series_animedb_id]:[season]],9,FALSE)</f>
        <v>2000</v>
      </c>
      <c r="F47" s="31" t="str">
        <f>VLOOKUP(tb_anime[[#This Row],[id2]],tb_userslist[[series_animedb_id]:[season]],10,FALSE)</f>
        <v>spring</v>
      </c>
      <c r="G47" s="31">
        <f>COUNTIF(tb_userslist[series_animedb_id],tb_anime[[#This Row],[id2]])</f>
        <v>1</v>
      </c>
      <c r="H47" s="31">
        <f>SUMPRODUCT((tb_userslist[series_animedb_id]=tb_anime[[#This Row],[id2]])*(tb_userslist[my_score]&lt;=10))</f>
        <v>1</v>
      </c>
      <c r="I47" s="24">
        <f>IFERROR(AVERAGEIF(tb_userslist[series_animedb_id],tb_anime[[#This Row],[id2]],tb_userslist[my_score]),0)</f>
        <v>2</v>
      </c>
      <c r="J4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7" s="31">
        <f>SUMPRODUCT((tb_userslist[series_animedb_id]=tb_anime[[#This Row],[id2]])*(tb_userslist[my_finish_date]&lt;=$E$2)*(tb_userslist[my_start_date]&gt;=$E$1)*(tb_userslist[my_start_date]&lt;&gt;"NA"))</f>
        <v>1</v>
      </c>
      <c r="M4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7" s="31">
        <f>IFERROR(AVERAGEIFS(tb_userslist[my_score],tb_userslist[series_animedb_id],tb_anime[[#This Row],[id2]],tb_userslist[my_start_date],"&gt;="&amp;$E$1,tb_userslist[my_finish_date],"&lt;="&amp;$E$2),0)</f>
        <v>2</v>
      </c>
      <c r="O4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5.2580105162254362</v>
      </c>
    </row>
    <row r="48" spans="1:16" x14ac:dyDescent="0.3">
      <c r="A48" s="13">
        <v>153</v>
      </c>
      <c r="B48" s="13">
        <v>66</v>
      </c>
      <c r="C48" s="31" t="str">
        <f>VLOOKUP(tb_anime[[#This Row],[id2]],tb_userslist[[series_animedb_id]:[series_title]],2,FALSE)</f>
        <v>Azumanga Daiou The Animation</v>
      </c>
      <c r="D48" s="31" t="str">
        <f>VLOOKUP(tb_anime[[#This Row],[id2]],tb_userslist[[series_animedb_id]:[season]],3,FALSE)</f>
        <v>tv</v>
      </c>
      <c r="E48" s="31">
        <f>VLOOKUP(tb_anime[[#This Row],[id2]],tb_userslist[[series_animedb_id]:[season]],9,FALSE)</f>
        <v>2002</v>
      </c>
      <c r="F48" s="31" t="str">
        <f>VLOOKUP(tb_anime[[#This Row],[id2]],tb_userslist[[series_animedb_id]:[season]],10,FALSE)</f>
        <v>spring</v>
      </c>
      <c r="G48" s="31">
        <f>COUNTIF(tb_userslist[series_animedb_id],tb_anime[[#This Row],[id2]])</f>
        <v>1</v>
      </c>
      <c r="H48" s="31">
        <f>SUMPRODUCT((tb_userslist[series_animedb_id]=tb_anime[[#This Row],[id2]])*(tb_userslist[my_score]&lt;=10))</f>
        <v>1</v>
      </c>
      <c r="I48" s="24">
        <f>IFERROR(AVERAGEIF(tb_userslist[series_animedb_id],tb_anime[[#This Row],[id2]],tb_userslist[my_score]),0)</f>
        <v>7</v>
      </c>
      <c r="J4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" s="31">
        <f>SUMPRODUCT((tb_userslist[series_animedb_id]=tb_anime[[#This Row],[id2]])*(tb_userslist[my_finish_date]&lt;=$E$2)*(tb_userslist[my_start_date]&gt;=$E$1)*(tb_userslist[my_start_date]&lt;&gt;"NA"))</f>
        <v>1</v>
      </c>
      <c r="M4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8" s="31">
        <f>IFERROR(AVERAGEIFS(tb_userslist[my_score],tb_userslist[series_animedb_id],tb_anime[[#This Row],[id2]],tb_userslist[my_start_date],"&gt;="&amp;$E$1,tb_userslist[my_finish_date],"&lt;="&amp;$E$2),0)</f>
        <v>7</v>
      </c>
      <c r="O4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9" spans="1:16" x14ac:dyDescent="0.3">
      <c r="A49" s="13">
        <v>39198</v>
      </c>
      <c r="B49" s="13">
        <v>38328</v>
      </c>
      <c r="C49" s="31" t="str">
        <f>VLOOKUP(tb_anime[[#This Row],[id2]],tb_userslist[[series_animedb_id]:[series_title]],2,FALSE)</f>
        <v>Azur Lane</v>
      </c>
      <c r="D49" s="31" t="str">
        <f>VLOOKUP(tb_anime[[#This Row],[id2]],tb_userslist[[series_animedb_id]:[season]],3,FALSE)</f>
        <v>tv</v>
      </c>
      <c r="E49" s="31">
        <f>VLOOKUP(tb_anime[[#This Row],[id2]],tb_userslist[[series_animedb_id]:[season]],9,FALSE)</f>
        <v>2019</v>
      </c>
      <c r="F49" s="31" t="str">
        <f>VLOOKUP(tb_anime[[#This Row],[id2]],tb_userslist[[series_animedb_id]:[season]],10,FALSE)</f>
        <v>fall</v>
      </c>
      <c r="G49" s="31">
        <f>COUNTIF(tb_userslist[series_animedb_id],tb_anime[[#This Row],[id2]])</f>
        <v>1</v>
      </c>
      <c r="H49" s="31">
        <f>SUMPRODUCT((tb_userslist[series_animedb_id]=tb_anime[[#This Row],[id2]])*(tb_userslist[my_score]&lt;=10))</f>
        <v>1</v>
      </c>
      <c r="I49" s="24">
        <f>IFERROR(AVERAGEIF(tb_userslist[series_animedb_id],tb_anime[[#This Row],[id2]],tb_userslist[my_score]),0)</f>
        <v>4</v>
      </c>
      <c r="J4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9" s="31">
        <f>SUMPRODUCT((tb_userslist[series_animedb_id]=tb_anime[[#This Row],[id2]])*(tb_userslist[my_finish_date]&lt;=$E$2)*(tb_userslist[my_start_date]&gt;=$E$1)*(tb_userslist[my_start_date]&lt;&gt;"NA"))</f>
        <v>1</v>
      </c>
      <c r="M4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9" s="31">
        <f>IFERROR(AVERAGEIFS(tb_userslist[my_score],tb_userslist[series_animedb_id],tb_anime[[#This Row],[id2]],tb_userslist[my_start_date],"&gt;="&amp;$E$1,tb_userslist[my_finish_date],"&lt;="&amp;$E$2),0)</f>
        <v>4</v>
      </c>
      <c r="O4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50" spans="1:16" x14ac:dyDescent="0.3">
      <c r="A50" s="13">
        <v>35860</v>
      </c>
      <c r="B50" s="13">
        <v>37923</v>
      </c>
      <c r="C50" s="31" t="str">
        <f>VLOOKUP(tb_anime[[#This Row],[id2]],tb_userslist[[series_animedb_id]:[series_title]],2,FALSE)</f>
        <v>Baa-cha no Kingyo</v>
      </c>
      <c r="D50" s="31" t="str">
        <f>VLOOKUP(tb_anime[[#This Row],[id2]],tb_userslist[[series_animedb_id]:[season]],3,FALSE)</f>
        <v>ona</v>
      </c>
      <c r="E50" s="31">
        <f>VLOOKUP(tb_anime[[#This Row],[id2]],tb_userslist[[series_animedb_id]:[season]],9,FALSE)</f>
        <v>2012</v>
      </c>
      <c r="F50" s="31" t="str">
        <f>VLOOKUP(tb_anime[[#This Row],[id2]],tb_userslist[[series_animedb_id]:[season]],10,FALSE)</f>
        <v>fall</v>
      </c>
      <c r="G50" s="31">
        <f>COUNTIF(tb_userslist[series_animedb_id],tb_anime[[#This Row],[id2]])</f>
        <v>1</v>
      </c>
      <c r="H50" s="31">
        <f>SUMPRODUCT((tb_userslist[series_animedb_id]=tb_anime[[#This Row],[id2]])*(tb_userslist[my_score]&lt;=10))</f>
        <v>1</v>
      </c>
      <c r="I50" s="24">
        <f>IFERROR(AVERAGEIF(tb_userslist[series_animedb_id],tb_anime[[#This Row],[id2]],tb_userslist[my_score]),0)</f>
        <v>6</v>
      </c>
      <c r="J5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0" s="31">
        <f>SUMPRODUCT((tb_userslist[series_animedb_id]=tb_anime[[#This Row],[id2]])*(tb_userslist[my_finish_date]&lt;=$E$2)*(tb_userslist[my_start_date]&gt;=$E$1)*(tb_userslist[my_start_date]&lt;&gt;"NA"))</f>
        <v>1</v>
      </c>
      <c r="M5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0" s="31">
        <f>IFERROR(AVERAGEIFS(tb_userslist[my_score],tb_userslist[series_animedb_id],tb_anime[[#This Row],[id2]],tb_userslist[my_start_date],"&gt;="&amp;$E$1,tb_userslist[my_finish_date],"&lt;="&amp;$E$2),0)</f>
        <v>6</v>
      </c>
      <c r="O5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1" spans="1:16" x14ac:dyDescent="0.3">
      <c r="A51" s="13">
        <v>38993</v>
      </c>
      <c r="B51" s="13">
        <v>37525</v>
      </c>
      <c r="C51" s="31" t="str">
        <f>VLOOKUP(tb_anime[[#This Row],[id2]],tb_userslist[[series_animedb_id]:[series_title]],2,FALSE)</f>
        <v>Babylon</v>
      </c>
      <c r="D51" s="31" t="str">
        <f>VLOOKUP(tb_anime[[#This Row],[id2]],tb_userslist[[series_animedb_id]:[season]],3,FALSE)</f>
        <v>tv</v>
      </c>
      <c r="E51" s="31">
        <f>VLOOKUP(tb_anime[[#This Row],[id2]],tb_userslist[[series_animedb_id]:[season]],9,FALSE)</f>
        <v>2019</v>
      </c>
      <c r="F51" s="31" t="str">
        <f>VLOOKUP(tb_anime[[#This Row],[id2]],tb_userslist[[series_animedb_id]:[season]],10,FALSE)</f>
        <v>fall</v>
      </c>
      <c r="G51" s="31">
        <f>COUNTIF(tb_userslist[series_animedb_id],tb_anime[[#This Row],[id2]])</f>
        <v>1</v>
      </c>
      <c r="H51" s="31">
        <f>SUMPRODUCT((tb_userslist[series_animedb_id]=tb_anime[[#This Row],[id2]])*(tb_userslist[my_score]&lt;=10))</f>
        <v>1</v>
      </c>
      <c r="I51" s="24">
        <f>IFERROR(AVERAGEIF(tb_userslist[series_animedb_id],tb_anime[[#This Row],[id2]],tb_userslist[my_score]),0)</f>
        <v>6</v>
      </c>
      <c r="J5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" s="31">
        <f>SUMPRODUCT((tb_userslist[series_animedb_id]=tb_anime[[#This Row],[id2]])*(tb_userslist[my_finish_date]&lt;=$E$2)*(tb_userslist[my_start_date]&gt;=$E$1)*(tb_userslist[my_start_date]&lt;&gt;"NA"))</f>
        <v>1</v>
      </c>
      <c r="M5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" s="31">
        <f>IFERROR(AVERAGEIFS(tb_userslist[my_score],tb_userslist[series_animedb_id],tb_anime[[#This Row],[id2]],tb_userslist[my_start_date],"&gt;="&amp;$E$1,tb_userslist[my_finish_date],"&lt;="&amp;$E$2),0)</f>
        <v>6</v>
      </c>
      <c r="O5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2" spans="1:16" x14ac:dyDescent="0.3">
      <c r="A52" s="13">
        <v>37621</v>
      </c>
      <c r="B52" s="13">
        <v>40964</v>
      </c>
      <c r="C52" s="31" t="str">
        <f>VLOOKUP(tb_anime[[#This Row],[id2]],tb_userslist[[series_animedb_id]:[series_title]],2,FALSE)</f>
        <v>Back Arrow</v>
      </c>
      <c r="D52" s="31" t="str">
        <f>VLOOKUP(tb_anime[[#This Row],[id2]],tb_userslist[[series_animedb_id]:[season]],3,FALSE)</f>
        <v>tv</v>
      </c>
      <c r="E52" s="31">
        <f>VLOOKUP(tb_anime[[#This Row],[id2]],tb_userslist[[series_animedb_id]:[season]],9,FALSE)</f>
        <v>2021</v>
      </c>
      <c r="F52" s="31" t="str">
        <f>VLOOKUP(tb_anime[[#This Row],[id2]],tb_userslist[[series_animedb_id]:[season]],10,FALSE)</f>
        <v>winter</v>
      </c>
      <c r="G52" s="31">
        <f>COUNTIF(tb_userslist[series_animedb_id],tb_anime[[#This Row],[id2]])</f>
        <v>1</v>
      </c>
      <c r="H52" s="31">
        <f>SUMPRODUCT((tb_userslist[series_animedb_id]=tb_anime[[#This Row],[id2]])*(tb_userslist[my_score]&lt;=10))</f>
        <v>1</v>
      </c>
      <c r="I52" s="24">
        <f>IFERROR(AVERAGEIF(tb_userslist[series_animedb_id],tb_anime[[#This Row],[id2]],tb_userslist[my_score]),0)</f>
        <v>6</v>
      </c>
      <c r="J5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" s="31">
        <f>SUMPRODUCT((tb_userslist[series_animedb_id]=tb_anime[[#This Row],[id2]])*(tb_userslist[my_finish_date]&lt;=$E$2)*(tb_userslist[my_start_date]&gt;=$E$1)*(tb_userslist[my_start_date]&lt;&gt;"NA"))</f>
        <v>1</v>
      </c>
      <c r="M5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2" s="31">
        <f>IFERROR(AVERAGEIFS(tb_userslist[my_score],tb_userslist[series_animedb_id],tb_anime[[#This Row],[id2]],tb_userslist[my_start_date],"&gt;="&amp;$E$1,tb_userslist[my_finish_date],"&lt;="&amp;$E$2),0)</f>
        <v>6</v>
      </c>
      <c r="O5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3" spans="1:16" x14ac:dyDescent="0.3">
      <c r="A53" s="13">
        <v>1145</v>
      </c>
      <c r="B53" s="13">
        <v>5081</v>
      </c>
      <c r="C53" s="31" t="str">
        <f>VLOOKUP(tb_anime[[#This Row],[id2]],tb_userslist[[series_animedb_id]:[series_title]],2,FALSE)</f>
        <v>Bakemonogatari</v>
      </c>
      <c r="D53" s="31" t="str">
        <f>VLOOKUP(tb_anime[[#This Row],[id2]],tb_userslist[[series_animedb_id]:[season]],3,FALSE)</f>
        <v>tv</v>
      </c>
      <c r="E53" s="31">
        <f>VLOOKUP(tb_anime[[#This Row],[id2]],tb_userslist[[series_animedb_id]:[season]],9,FALSE)</f>
        <v>2009</v>
      </c>
      <c r="F53" s="31" t="str">
        <f>VLOOKUP(tb_anime[[#This Row],[id2]],tb_userslist[[series_animedb_id]:[season]],10,FALSE)</f>
        <v>summer</v>
      </c>
      <c r="G53" s="31">
        <f>COUNTIF(tb_userslist[series_animedb_id],tb_anime[[#This Row],[id2]])</f>
        <v>2</v>
      </c>
      <c r="H53" s="31">
        <f>SUMPRODUCT((tb_userslist[series_animedb_id]=tb_anime[[#This Row],[id2]])*(tb_userslist[my_score]&lt;=10))</f>
        <v>2</v>
      </c>
      <c r="I53" s="24">
        <f>IFERROR(AVERAGEIF(tb_userslist[series_animedb_id],tb_anime[[#This Row],[id2]],tb_userslist[my_score]),0)</f>
        <v>10</v>
      </c>
      <c r="J53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53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10</v>
      </c>
      <c r="L53" s="31">
        <f>SUMPRODUCT((tb_userslist[series_animedb_id]=tb_anime[[#This Row],[id2]])*(tb_userslist[my_finish_date]&lt;=$E$2)*(tb_userslist[my_start_date]&gt;=$E$1)*(tb_userslist[my_start_date]&lt;&gt;"NA"))</f>
        <v>2</v>
      </c>
      <c r="M53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53" s="31">
        <f>IFERROR(AVERAGEIFS(tb_userslist[my_score],tb_userslist[series_animedb_id],tb_anime[[#This Row],[id2]],tb_userslist[my_start_date],"&gt;="&amp;$E$1,tb_userslist[my_finish_date],"&lt;="&amp;$E$2),0)</f>
        <v>10</v>
      </c>
      <c r="O5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5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10</v>
      </c>
    </row>
    <row r="54" spans="1:16" x14ac:dyDescent="0.3">
      <c r="A54" s="13">
        <v>38594</v>
      </c>
      <c r="B54" s="13">
        <v>43756</v>
      </c>
      <c r="C54" s="31" t="str">
        <f>VLOOKUP(tb_anime[[#This Row],[id2]],tb_userslist[[series_animedb_id]:[series_title]],2,FALSE)</f>
        <v>Bakuten!!</v>
      </c>
      <c r="D54" s="31" t="str">
        <f>VLOOKUP(tb_anime[[#This Row],[id2]],tb_userslist[[series_animedb_id]:[season]],3,FALSE)</f>
        <v>tv</v>
      </c>
      <c r="E54" s="31">
        <f>VLOOKUP(tb_anime[[#This Row],[id2]],tb_userslist[[series_animedb_id]:[season]],9,FALSE)</f>
        <v>2021</v>
      </c>
      <c r="F54" s="31" t="str">
        <f>VLOOKUP(tb_anime[[#This Row],[id2]],tb_userslist[[series_animedb_id]:[season]],10,FALSE)</f>
        <v>spring</v>
      </c>
      <c r="G54" s="31">
        <f>COUNTIF(tb_userslist[series_animedb_id],tb_anime[[#This Row],[id2]])</f>
        <v>1</v>
      </c>
      <c r="H54" s="31">
        <f>SUMPRODUCT((tb_userslist[series_animedb_id]=tb_anime[[#This Row],[id2]])*(tb_userslist[my_score]&lt;=10))</f>
        <v>1</v>
      </c>
      <c r="I54" s="24">
        <f>IFERROR(AVERAGEIF(tb_userslist[series_animedb_id],tb_anime[[#This Row],[id2]],tb_userslist[my_score]),0)</f>
        <v>7</v>
      </c>
      <c r="J5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4" s="31">
        <f>SUMPRODUCT((tb_userslist[series_animedb_id]=tb_anime[[#This Row],[id2]])*(tb_userslist[my_finish_date]&lt;=$E$2)*(tb_userslist[my_start_date]&gt;=$E$1)*(tb_userslist[my_start_date]&lt;&gt;"NA"))</f>
        <v>1</v>
      </c>
      <c r="M5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4" s="31">
        <f>IFERROR(AVERAGEIFS(tb_userslist[my_score],tb_userslist[series_animedb_id],tb_anime[[#This Row],[id2]],tb_userslist[my_start_date],"&gt;="&amp;$E$1,tb_userslist[my_finish_date],"&lt;="&amp;$E$2),0)</f>
        <v>7</v>
      </c>
      <c r="O5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5" spans="1:16" x14ac:dyDescent="0.3">
      <c r="A55" s="13">
        <v>38080</v>
      </c>
      <c r="B55" s="13">
        <v>42892</v>
      </c>
      <c r="C55" s="31" t="str">
        <f>VLOOKUP(tb_anime[[#This Row],[id2]],tb_userslist[[series_animedb_id]:[series_title]],2,FALSE)</f>
        <v>Baraou no Souretsu</v>
      </c>
      <c r="D55" s="31" t="str">
        <f>VLOOKUP(tb_anime[[#This Row],[id2]],tb_userslist[[series_animedb_id]:[season]],3,FALSE)</f>
        <v>tv</v>
      </c>
      <c r="E55" s="31">
        <f>VLOOKUP(tb_anime[[#This Row],[id2]],tb_userslist[[series_animedb_id]:[season]],9,FALSE)</f>
        <v>2022</v>
      </c>
      <c r="F55" s="31" t="str">
        <f>VLOOKUP(tb_anime[[#This Row],[id2]],tb_userslist[[series_animedb_id]:[season]],10,FALSE)</f>
        <v>winter</v>
      </c>
      <c r="G55" s="31">
        <f>COUNTIF(tb_userslist[series_animedb_id],tb_anime[[#This Row],[id2]])</f>
        <v>1</v>
      </c>
      <c r="H55" s="31">
        <f>SUMPRODUCT((tb_userslist[series_animedb_id]=tb_anime[[#This Row],[id2]])*(tb_userslist[my_score]&lt;=10))</f>
        <v>1</v>
      </c>
      <c r="I55" s="24">
        <f>IFERROR(AVERAGEIF(tb_userslist[series_animedb_id],tb_anime[[#This Row],[id2]],tb_userslist[my_score]),0)</f>
        <v>6</v>
      </c>
      <c r="J5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5" s="31">
        <f>SUMPRODUCT((tb_userslist[series_animedb_id]=tb_anime[[#This Row],[id2]])*(tb_userslist[my_finish_date]&lt;=$E$2)*(tb_userslist[my_start_date]&gt;=$E$1)*(tb_userslist[my_start_date]&lt;&gt;"NA"))</f>
        <v>0</v>
      </c>
      <c r="M55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5" s="31">
        <f>IFERROR(AVERAGEIFS(tb_userslist[my_score],tb_userslist[series_animedb_id],tb_anime[[#This Row],[id2]],tb_userslist[my_start_date],"&gt;="&amp;$E$1,tb_userslist[my_finish_date],"&lt;="&amp;$E$2),0)</f>
        <v>0</v>
      </c>
      <c r="O5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6" spans="1:16" x14ac:dyDescent="0.3">
      <c r="A56" s="13">
        <v>38889</v>
      </c>
      <c r="B56" s="13">
        <v>39221</v>
      </c>
      <c r="C56" s="31" t="str">
        <f>VLOOKUP(tb_anime[[#This Row],[id2]],tb_userslist[[series_animedb_id]:[series_title]],2,FALSE)</f>
        <v>Bem</v>
      </c>
      <c r="D56" s="31" t="str">
        <f>VLOOKUP(tb_anime[[#This Row],[id2]],tb_userslist[[series_animedb_id]:[season]],3,FALSE)</f>
        <v>tv</v>
      </c>
      <c r="E56" s="31">
        <f>VLOOKUP(tb_anime[[#This Row],[id2]],tb_userslist[[series_animedb_id]:[season]],9,FALSE)</f>
        <v>2019</v>
      </c>
      <c r="F56" s="31" t="str">
        <f>VLOOKUP(tb_anime[[#This Row],[id2]],tb_userslist[[series_animedb_id]:[season]],10,FALSE)</f>
        <v>summer</v>
      </c>
      <c r="G56" s="31">
        <f>COUNTIF(tb_userslist[series_animedb_id],tb_anime[[#This Row],[id2]])</f>
        <v>1</v>
      </c>
      <c r="H56" s="31">
        <f>SUMPRODUCT((tb_userslist[series_animedb_id]=tb_anime[[#This Row],[id2]])*(tb_userslist[my_score]&lt;=10))</f>
        <v>1</v>
      </c>
      <c r="I56" s="24">
        <f>IFERROR(AVERAGEIF(tb_userslist[series_animedb_id],tb_anime[[#This Row],[id2]],tb_userslist[my_score]),0)</f>
        <v>4</v>
      </c>
      <c r="J5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" s="31">
        <f>SUMPRODUCT((tb_userslist[series_animedb_id]=tb_anime[[#This Row],[id2]])*(tb_userslist[my_finish_date]&lt;=$E$2)*(tb_userslist[my_start_date]&gt;=$E$1)*(tb_userslist[my_start_date]&lt;&gt;"NA"))</f>
        <v>1</v>
      </c>
      <c r="M5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6" s="31">
        <f>IFERROR(AVERAGEIFS(tb_userslist[my_score],tb_userslist[series_animedb_id],tb_anime[[#This Row],[id2]],tb_userslist[my_start_date],"&gt;="&amp;$E$1,tb_userslist[my_finish_date],"&lt;="&amp;$E$2),0)</f>
        <v>4</v>
      </c>
      <c r="O5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57" spans="1:16" x14ac:dyDescent="0.3">
      <c r="A57" s="13">
        <v>522</v>
      </c>
      <c r="B57" s="13">
        <v>42129</v>
      </c>
      <c r="C57" s="31" t="str">
        <f>VLOOKUP(tb_anime[[#This Row],[id2]],tb_userslist[[series_animedb_id]:[series_title]],2,FALSE)</f>
        <v>Bem Movie: Become Human</v>
      </c>
      <c r="D57" s="31" t="str">
        <f>VLOOKUP(tb_anime[[#This Row],[id2]],tb_userslist[[series_animedb_id]:[season]],3,FALSE)</f>
        <v>movie</v>
      </c>
      <c r="E57" s="31">
        <f>VLOOKUP(tb_anime[[#This Row],[id2]],tb_userslist[[series_animedb_id]:[season]],9,FALSE)</f>
        <v>2020</v>
      </c>
      <c r="F57" s="31" t="str">
        <f>VLOOKUP(tb_anime[[#This Row],[id2]],tb_userslist[[series_animedb_id]:[season]],10,FALSE)</f>
        <v>fall</v>
      </c>
      <c r="G57" s="31">
        <f>COUNTIF(tb_userslist[series_animedb_id],tb_anime[[#This Row],[id2]])</f>
        <v>1</v>
      </c>
      <c r="H57" s="31">
        <f>SUMPRODUCT((tb_userslist[series_animedb_id]=tb_anime[[#This Row],[id2]])*(tb_userslist[my_score]&lt;=10))</f>
        <v>1</v>
      </c>
      <c r="I57" s="24">
        <f>IFERROR(AVERAGEIF(tb_userslist[series_animedb_id],tb_anime[[#This Row],[id2]],tb_userslist[my_score]),0)</f>
        <v>5</v>
      </c>
      <c r="J5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" s="31">
        <f>SUMPRODUCT((tb_userslist[series_animedb_id]=tb_anime[[#This Row],[id2]])*(tb_userslist[my_finish_date]&lt;=$E$2)*(tb_userslist[my_start_date]&gt;=$E$1)*(tb_userslist[my_start_date]&lt;&gt;"NA"))</f>
        <v>1</v>
      </c>
      <c r="M5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7" s="31">
        <f>IFERROR(AVERAGEIFS(tb_userslist[my_score],tb_userslist[series_animedb_id],tb_anime[[#This Row],[id2]],tb_userslist[my_start_date],"&gt;="&amp;$E$1,tb_userslist[my_finish_date],"&lt;="&amp;$E$2),0)</f>
        <v>5</v>
      </c>
      <c r="O5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8" spans="1:16" x14ac:dyDescent="0.3">
      <c r="A58" s="13">
        <v>41168</v>
      </c>
      <c r="B58" s="13">
        <v>39334</v>
      </c>
      <c r="C58" s="31" t="str">
        <f>VLOOKUP(tb_anime[[#This Row],[id2]],tb_userslist[[series_animedb_id]:[series_title]],2,FALSE)</f>
        <v>Beyond Creation</v>
      </c>
      <c r="D58" s="31" t="str">
        <f>VLOOKUP(tb_anime[[#This Row],[id2]],tb_userslist[[series_animedb_id]:[season]],3,FALSE)</f>
        <v>ona</v>
      </c>
      <c r="E58" s="31">
        <f>VLOOKUP(tb_anime[[#This Row],[id2]],tb_userslist[[series_animedb_id]:[season]],9,FALSE)</f>
        <v>2019</v>
      </c>
      <c r="F58" s="31" t="str">
        <f>VLOOKUP(tb_anime[[#This Row],[id2]],tb_userslist[[series_animedb_id]:[season]],10,FALSE)</f>
        <v>winter</v>
      </c>
      <c r="G58" s="31">
        <f>COUNTIF(tb_userslist[series_animedb_id],tb_anime[[#This Row],[id2]])</f>
        <v>1</v>
      </c>
      <c r="H58" s="31">
        <f>SUMPRODUCT((tb_userslist[series_animedb_id]=tb_anime[[#This Row],[id2]])*(tb_userslist[my_score]&lt;=10))</f>
        <v>1</v>
      </c>
      <c r="I58" s="24">
        <f>IFERROR(AVERAGEIF(tb_userslist[series_animedb_id],tb_anime[[#This Row],[id2]],tb_userslist[my_score]),0)</f>
        <v>5</v>
      </c>
      <c r="J5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" s="31">
        <f>SUMPRODUCT((tb_userslist[series_animedb_id]=tb_anime[[#This Row],[id2]])*(tb_userslist[my_finish_date]&lt;=$E$2)*(tb_userslist[my_start_date]&gt;=$E$1)*(tb_userslist[my_start_date]&lt;&gt;"NA"))</f>
        <v>1</v>
      </c>
      <c r="M5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8" s="31">
        <f>IFERROR(AVERAGEIFS(tb_userslist[my_score],tb_userslist[series_animedb_id],tb_anime[[#This Row],[id2]],tb_userslist[my_start_date],"&gt;="&amp;$E$1,tb_userslist[my_finish_date],"&lt;="&amp;$E$2),0)</f>
        <v>5</v>
      </c>
      <c r="O5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9" spans="1:16" x14ac:dyDescent="0.3">
      <c r="A59" s="13">
        <v>40513</v>
      </c>
      <c r="B59" s="13">
        <v>38985</v>
      </c>
      <c r="C59" s="31" t="str">
        <f>VLOOKUP(tb_anime[[#This Row],[id2]],tb_userslist[[series_animedb_id]:[series_title]],2,FALSE)</f>
        <v>Birthday Wonderland</v>
      </c>
      <c r="D59" s="31" t="str">
        <f>VLOOKUP(tb_anime[[#This Row],[id2]],tb_userslist[[series_animedb_id]:[season]],3,FALSE)</f>
        <v>movie</v>
      </c>
      <c r="E59" s="31">
        <f>VLOOKUP(tb_anime[[#This Row],[id2]],tb_userslist[[series_animedb_id]:[season]],9,FALSE)</f>
        <v>2019</v>
      </c>
      <c r="F59" s="31" t="str">
        <f>VLOOKUP(tb_anime[[#This Row],[id2]],tb_userslist[[series_animedb_id]:[season]],10,FALSE)</f>
        <v>spring</v>
      </c>
      <c r="G59" s="31">
        <f>COUNTIF(tb_userslist[series_animedb_id],tb_anime[[#This Row],[id2]])</f>
        <v>1</v>
      </c>
      <c r="H59" s="31">
        <f>SUMPRODUCT((tb_userslist[series_animedb_id]=tb_anime[[#This Row],[id2]])*(tb_userslist[my_score]&lt;=10))</f>
        <v>1</v>
      </c>
      <c r="I59" s="24">
        <f>IFERROR(AVERAGEIF(tb_userslist[series_animedb_id],tb_anime[[#This Row],[id2]],tb_userslist[my_score]),0)</f>
        <v>6</v>
      </c>
      <c r="J5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" s="31">
        <f>SUMPRODUCT((tb_userslist[series_animedb_id]=tb_anime[[#This Row],[id2]])*(tb_userslist[my_finish_date]&lt;=$E$2)*(tb_userslist[my_start_date]&gt;=$E$1)*(tb_userslist[my_start_date]&lt;&gt;"NA"))</f>
        <v>1</v>
      </c>
      <c r="M5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9" s="31">
        <f>IFERROR(AVERAGEIFS(tb_userslist[my_score],tb_userslist[series_animedb_id],tb_anime[[#This Row],[id2]],tb_userslist[my_start_date],"&gt;="&amp;$E$1,tb_userslist[my_finish_date],"&lt;="&amp;$E$2),0)</f>
        <v>6</v>
      </c>
      <c r="O5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60" spans="1:16" x14ac:dyDescent="0.3">
      <c r="A60" s="13">
        <v>20</v>
      </c>
      <c r="B60" s="13">
        <v>40752</v>
      </c>
      <c r="C60" s="31" t="str">
        <f>VLOOKUP(tb_anime[[#This Row],[id2]],tb_userslist[[series_animedb_id]:[series_title]],2,FALSE)</f>
        <v>Bishounen Tanteidan</v>
      </c>
      <c r="D60" s="31" t="str">
        <f>VLOOKUP(tb_anime[[#This Row],[id2]],tb_userslist[[series_animedb_id]:[season]],3,FALSE)</f>
        <v>tv</v>
      </c>
      <c r="E60" s="31">
        <f>VLOOKUP(tb_anime[[#This Row],[id2]],tb_userslist[[series_animedb_id]:[season]],9,FALSE)</f>
        <v>2021</v>
      </c>
      <c r="F60" s="31" t="str">
        <f>VLOOKUP(tb_anime[[#This Row],[id2]],tb_userslist[[series_animedb_id]:[season]],10,FALSE)</f>
        <v>spring</v>
      </c>
      <c r="G60" s="31">
        <f>COUNTIF(tb_userslist[series_animedb_id],tb_anime[[#This Row],[id2]])</f>
        <v>1</v>
      </c>
      <c r="H60" s="31">
        <f>SUMPRODUCT((tb_userslist[series_animedb_id]=tb_anime[[#This Row],[id2]])*(tb_userslist[my_score]&lt;=10))</f>
        <v>1</v>
      </c>
      <c r="I60" s="24">
        <f>IFERROR(AVERAGEIF(tb_userslist[series_animedb_id],tb_anime[[#This Row],[id2]],tb_userslist[my_score]),0)</f>
        <v>7</v>
      </c>
      <c r="J6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" s="31">
        <f>SUMPRODUCT((tb_userslist[series_animedb_id]=tb_anime[[#This Row],[id2]])*(tb_userslist[my_finish_date]&lt;=$E$2)*(tb_userslist[my_start_date]&gt;=$E$1)*(tb_userslist[my_start_date]&lt;&gt;"NA"))</f>
        <v>1</v>
      </c>
      <c r="M6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0" s="31">
        <f>IFERROR(AVERAGEIFS(tb_userslist[my_score],tb_userslist[series_animedb_id],tb_anime[[#This Row],[id2]],tb_userslist[my_start_date],"&gt;="&amp;$E$1,tb_userslist[my_finish_date],"&lt;="&amp;$E$2),0)</f>
        <v>7</v>
      </c>
      <c r="O6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6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61" spans="1:16" x14ac:dyDescent="0.3">
      <c r="A61" s="13">
        <v>39165</v>
      </c>
      <c r="B61" s="13">
        <v>37498</v>
      </c>
      <c r="C61" s="31" t="str">
        <f>VLOOKUP(tb_anime[[#This Row],[id2]],tb_userslist[[series_animedb_id]:[series_title]],2,FALSE)</f>
        <v>Black Fox</v>
      </c>
      <c r="D61" s="31" t="str">
        <f>VLOOKUP(tb_anime[[#This Row],[id2]],tb_userslist[[series_animedb_id]:[season]],3,FALSE)</f>
        <v>movie</v>
      </c>
      <c r="E61" s="31">
        <f>VLOOKUP(tb_anime[[#This Row],[id2]],tb_userslist[[series_animedb_id]:[season]],9,FALSE)</f>
        <v>2019</v>
      </c>
      <c r="F61" s="31" t="str">
        <f>VLOOKUP(tb_anime[[#This Row],[id2]],tb_userslist[[series_animedb_id]:[season]],10,FALSE)</f>
        <v>fall</v>
      </c>
      <c r="G61" s="31">
        <f>COUNTIF(tb_userslist[series_animedb_id],tb_anime[[#This Row],[id2]])</f>
        <v>1</v>
      </c>
      <c r="H61" s="31">
        <f>SUMPRODUCT((tb_userslist[series_animedb_id]=tb_anime[[#This Row],[id2]])*(tb_userslist[my_score]&lt;=10))</f>
        <v>1</v>
      </c>
      <c r="I61" s="24">
        <f>IFERROR(AVERAGEIF(tb_userslist[series_animedb_id],tb_anime[[#This Row],[id2]],tb_userslist[my_score]),0)</f>
        <v>6</v>
      </c>
      <c r="J6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" s="31">
        <f>SUMPRODUCT((tb_userslist[series_animedb_id]=tb_anime[[#This Row],[id2]])*(tb_userslist[my_finish_date]&lt;=$E$2)*(tb_userslist[my_start_date]&gt;=$E$1)*(tb_userslist[my_start_date]&lt;&gt;"NA"))</f>
        <v>1</v>
      </c>
      <c r="M6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1" s="31">
        <f>IFERROR(AVERAGEIFS(tb_userslist[my_score],tb_userslist[series_animedb_id],tb_anime[[#This Row],[id2]],tb_userslist[my_start_date],"&gt;="&amp;$E$1,tb_userslist[my_finish_date],"&lt;="&amp;$E$2),0)</f>
        <v>6</v>
      </c>
      <c r="O6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6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62" spans="1:16" x14ac:dyDescent="0.3">
      <c r="A62" s="13">
        <v>34134</v>
      </c>
      <c r="B62" s="13">
        <v>405</v>
      </c>
      <c r="C62" s="31" t="str">
        <f>VLOOKUP(tb_anime[[#This Row],[id2]],tb_userslist[[series_animedb_id]:[series_title]],2,FALSE)</f>
        <v>Blood: The Last Vampire</v>
      </c>
      <c r="D62" s="31" t="str">
        <f>VLOOKUP(tb_anime[[#This Row],[id2]],tb_userslist[[series_animedb_id]:[season]],3,FALSE)</f>
        <v>movie</v>
      </c>
      <c r="E62" s="31">
        <f>VLOOKUP(tb_anime[[#This Row],[id2]],tb_userslist[[series_animedb_id]:[season]],9,FALSE)</f>
        <v>2000</v>
      </c>
      <c r="F62" s="31" t="str">
        <f>VLOOKUP(tb_anime[[#This Row],[id2]],tb_userslist[[series_animedb_id]:[season]],10,FALSE)</f>
        <v>fall</v>
      </c>
      <c r="G62" s="31">
        <f>COUNTIF(tb_userslist[series_animedb_id],tb_anime[[#This Row],[id2]])</f>
        <v>1</v>
      </c>
      <c r="H62" s="31">
        <f>SUMPRODUCT((tb_userslist[series_animedb_id]=tb_anime[[#This Row],[id2]])*(tb_userslist[my_score]&lt;=10))</f>
        <v>1</v>
      </c>
      <c r="I62" s="24">
        <f>IFERROR(AVERAGEIF(tb_userslist[series_animedb_id],tb_anime[[#This Row],[id2]],tb_userslist[my_score]),0)</f>
        <v>6</v>
      </c>
      <c r="J6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" s="31">
        <f>SUMPRODUCT((tb_userslist[series_animedb_id]=tb_anime[[#This Row],[id2]])*(tb_userslist[my_finish_date]&lt;=$E$2)*(tb_userslist[my_start_date]&gt;=$E$1)*(tb_userslist[my_start_date]&lt;&gt;"NA"))</f>
        <v>1</v>
      </c>
      <c r="M6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" s="31">
        <f>IFERROR(AVERAGEIFS(tb_userslist[my_score],tb_userslist[series_animedb_id],tb_anime[[#This Row],[id2]],tb_userslist[my_start_date],"&gt;="&amp;$E$1,tb_userslist[my_finish_date],"&lt;="&amp;$E$2),0)</f>
        <v>6</v>
      </c>
      <c r="O6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6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63" spans="1:16" x14ac:dyDescent="0.3">
      <c r="A63" s="13">
        <v>31704</v>
      </c>
      <c r="B63" s="13">
        <v>41339</v>
      </c>
      <c r="C63" s="31" t="str">
        <f>VLOOKUP(tb_anime[[#This Row],[id2]],tb_userslist[[series_animedb_id]:[series_title]],2,FALSE)</f>
        <v>Blue: Line Step Brush</v>
      </c>
      <c r="D63" s="31" t="str">
        <f>VLOOKUP(tb_anime[[#This Row],[id2]],tb_userslist[[series_animedb_id]:[season]],3,FALSE)</f>
        <v>ona</v>
      </c>
      <c r="E63" s="31">
        <f>VLOOKUP(tb_anime[[#This Row],[id2]],tb_userslist[[series_animedb_id]:[season]],9,FALSE)</f>
        <v>2020</v>
      </c>
      <c r="F63" s="31" t="str">
        <f>VLOOKUP(tb_anime[[#This Row],[id2]],tb_userslist[[series_animedb_id]:[season]],10,FALSE)</f>
        <v>winter</v>
      </c>
      <c r="G63" s="31">
        <f>COUNTIF(tb_userslist[series_animedb_id],tb_anime[[#This Row],[id2]])</f>
        <v>1</v>
      </c>
      <c r="H63" s="31">
        <f>SUMPRODUCT((tb_userslist[series_animedb_id]=tb_anime[[#This Row],[id2]])*(tb_userslist[my_score]&lt;=10))</f>
        <v>1</v>
      </c>
      <c r="I63" s="24">
        <f>IFERROR(AVERAGEIF(tb_userslist[series_animedb_id],tb_anime[[#This Row],[id2]],tb_userslist[my_score]),0)</f>
        <v>5</v>
      </c>
      <c r="J6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" s="31">
        <f>SUMPRODUCT((tb_userslist[series_animedb_id]=tb_anime[[#This Row],[id2]])*(tb_userslist[my_finish_date]&lt;=$E$2)*(tb_userslist[my_start_date]&gt;=$E$1)*(tb_userslist[my_start_date]&lt;&gt;"NA"))</f>
        <v>1</v>
      </c>
      <c r="M6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3" s="31">
        <f>IFERROR(AVERAGEIFS(tb_userslist[my_score],tb_userslist[series_animedb_id],tb_anime[[#This Row],[id2]],tb_userslist[my_start_date],"&gt;="&amp;$E$1,tb_userslist[my_finish_date],"&lt;="&amp;$E$2),0)</f>
        <v>5</v>
      </c>
      <c r="O6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6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64" spans="1:16" x14ac:dyDescent="0.3">
      <c r="A64" s="13">
        <v>6560</v>
      </c>
      <c r="B64" s="13">
        <v>40060</v>
      </c>
      <c r="C64" s="31" t="str">
        <f>VLOOKUP(tb_anime[[#This Row],[id2]],tb_userslist[[series_animedb_id]:[series_title]],2,FALSE)</f>
        <v>BNA</v>
      </c>
      <c r="D64" s="31" t="str">
        <f>VLOOKUP(tb_anime[[#This Row],[id2]],tb_userslist[[series_animedb_id]:[season]],3,FALSE)</f>
        <v>tv</v>
      </c>
      <c r="E64" s="31">
        <f>VLOOKUP(tb_anime[[#This Row],[id2]],tb_userslist[[series_animedb_id]:[season]],9,FALSE)</f>
        <v>2020</v>
      </c>
      <c r="F64" s="31" t="str">
        <f>VLOOKUP(tb_anime[[#This Row],[id2]],tb_userslist[[series_animedb_id]:[season]],10,FALSE)</f>
        <v>spring</v>
      </c>
      <c r="G64" s="31">
        <f>COUNTIF(tb_userslist[series_animedb_id],tb_anime[[#This Row],[id2]])</f>
        <v>1</v>
      </c>
      <c r="H64" s="31">
        <f>SUMPRODUCT((tb_userslist[series_animedb_id]=tb_anime[[#This Row],[id2]])*(tb_userslist[my_score]&lt;=10))</f>
        <v>1</v>
      </c>
      <c r="I64" s="24">
        <f>IFERROR(AVERAGEIF(tb_userslist[series_animedb_id],tb_anime[[#This Row],[id2]],tb_userslist[my_score]),0)</f>
        <v>7</v>
      </c>
      <c r="J6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" s="31">
        <f>SUMPRODUCT((tb_userslist[series_animedb_id]=tb_anime[[#This Row],[id2]])*(tb_userslist[my_finish_date]&lt;=$E$2)*(tb_userslist[my_start_date]&gt;=$E$1)*(tb_userslist[my_start_date]&lt;&gt;"NA"))</f>
        <v>1</v>
      </c>
      <c r="M6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4" s="31">
        <f>IFERROR(AVERAGEIFS(tb_userslist[my_score],tb_userslist[series_animedb_id],tb_anime[[#This Row],[id2]],tb_userslist[my_start_date],"&gt;="&amp;$E$1,tb_userslist[my_finish_date],"&lt;="&amp;$E$2),0)</f>
        <v>7</v>
      </c>
      <c r="O6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6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65" spans="1:16" x14ac:dyDescent="0.3">
      <c r="A65" s="13">
        <v>28617</v>
      </c>
      <c r="B65" s="13">
        <v>38302</v>
      </c>
      <c r="C65" s="31" t="str">
        <f>VLOOKUP(tb_anime[[#This Row],[id2]],tb_userslist[[series_animedb_id]:[series_title]],2,FALSE)</f>
        <v>Boku no Tonari ni Ankoku Hakaishin ga Imasu.</v>
      </c>
      <c r="D65" s="31" t="str">
        <f>VLOOKUP(tb_anime[[#This Row],[id2]],tb_userslist[[series_animedb_id]:[season]],3,FALSE)</f>
        <v>tv</v>
      </c>
      <c r="E65" s="31">
        <f>VLOOKUP(tb_anime[[#This Row],[id2]],tb_userslist[[series_animedb_id]:[season]],9,FALSE)</f>
        <v>2020</v>
      </c>
      <c r="F65" s="31" t="str">
        <f>VLOOKUP(tb_anime[[#This Row],[id2]],tb_userslist[[series_animedb_id]:[season]],10,FALSE)</f>
        <v>winter</v>
      </c>
      <c r="G65" s="31">
        <f>COUNTIF(tb_userslist[series_animedb_id],tb_anime[[#This Row],[id2]])</f>
        <v>1</v>
      </c>
      <c r="H65" s="31">
        <f>SUMPRODUCT((tb_userslist[series_animedb_id]=tb_anime[[#This Row],[id2]])*(tb_userslist[my_score]&lt;=10))</f>
        <v>1</v>
      </c>
      <c r="I65" s="24">
        <f>IFERROR(AVERAGEIF(tb_userslist[series_animedb_id],tb_anime[[#This Row],[id2]],tb_userslist[my_score]),0)</f>
        <v>6</v>
      </c>
      <c r="J6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" s="31">
        <f>SUMPRODUCT((tb_userslist[series_animedb_id]=tb_anime[[#This Row],[id2]])*(tb_userslist[my_finish_date]&lt;=$E$2)*(tb_userslist[my_start_date]&gt;=$E$1)*(tb_userslist[my_start_date]&lt;&gt;"NA"))</f>
        <v>1</v>
      </c>
      <c r="M6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5" s="31">
        <f>IFERROR(AVERAGEIFS(tb_userslist[my_score],tb_userslist[series_animedb_id],tb_anime[[#This Row],[id2]],tb_userslist[my_start_date],"&gt;="&amp;$E$1,tb_userslist[my_finish_date],"&lt;="&amp;$E$2),0)</f>
        <v>6</v>
      </c>
      <c r="O6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6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66" spans="1:16" x14ac:dyDescent="0.3">
      <c r="A66" s="13">
        <v>38992</v>
      </c>
      <c r="B66" s="13">
        <v>39065</v>
      </c>
      <c r="C66" s="31" t="str">
        <f>VLOOKUP(tb_anime[[#This Row],[id2]],tb_userslist[[series_animedb_id]:[series_title]],2,FALSE)</f>
        <v>Bokura Mada Underground</v>
      </c>
      <c r="D66" s="31" t="str">
        <f>VLOOKUP(tb_anime[[#This Row],[id2]],tb_userslist[[series_animedb_id]:[season]],3,FALSE)</f>
        <v>music</v>
      </c>
      <c r="E66" s="31">
        <f>VLOOKUP(tb_anime[[#This Row],[id2]],tb_userslist[[series_animedb_id]:[season]],9,FALSE)</f>
        <v>2019</v>
      </c>
      <c r="F66" s="31" t="str">
        <f>VLOOKUP(tb_anime[[#This Row],[id2]],tb_userslist[[series_animedb_id]:[season]],10,FALSE)</f>
        <v>winter</v>
      </c>
      <c r="G66" s="31">
        <f>COUNTIF(tb_userslist[series_animedb_id],tb_anime[[#This Row],[id2]])</f>
        <v>1</v>
      </c>
      <c r="H66" s="31">
        <f>SUMPRODUCT((tb_userslist[series_animedb_id]=tb_anime[[#This Row],[id2]])*(tb_userslist[my_score]&lt;=10))</f>
        <v>1</v>
      </c>
      <c r="I66" s="24">
        <f>IFERROR(AVERAGEIF(tb_userslist[series_animedb_id],tb_anime[[#This Row],[id2]],tb_userslist[my_score]),0)</f>
        <v>7</v>
      </c>
      <c r="J6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" s="31">
        <f>SUMPRODUCT((tb_userslist[series_animedb_id]=tb_anime[[#This Row],[id2]])*(tb_userslist[my_finish_date]&lt;=$E$2)*(tb_userslist[my_start_date]&gt;=$E$1)*(tb_userslist[my_start_date]&lt;&gt;"NA"))</f>
        <v>1</v>
      </c>
      <c r="M6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6" s="31">
        <f>IFERROR(AVERAGEIFS(tb_userslist[my_score],tb_userslist[series_animedb_id],tb_anime[[#This Row],[id2]],tb_userslist[my_start_date],"&gt;="&amp;$E$1,tb_userslist[my_finish_date],"&lt;="&amp;$E$2),0)</f>
        <v>7</v>
      </c>
      <c r="O6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6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67" spans="1:16" x14ac:dyDescent="0.3">
      <c r="A67" s="13">
        <v>2143</v>
      </c>
      <c r="B67" s="13">
        <v>37828</v>
      </c>
      <c r="C67" s="31" t="str">
        <f>VLOOKUP(tb_anime[[#This Row],[id2]],tb_userslist[[series_animedb_id]:[series_title]],2,FALSE)</f>
        <v>Bokura no Nanokakan Sensou</v>
      </c>
      <c r="D67" s="31" t="str">
        <f>VLOOKUP(tb_anime[[#This Row],[id2]],tb_userslist[[series_animedb_id]:[season]],3,FALSE)</f>
        <v>movie</v>
      </c>
      <c r="E67" s="31">
        <f>VLOOKUP(tb_anime[[#This Row],[id2]],tb_userslist[[series_animedb_id]:[season]],9,FALSE)</f>
        <v>2019</v>
      </c>
      <c r="F67" s="31" t="str">
        <f>VLOOKUP(tb_anime[[#This Row],[id2]],tb_userslist[[series_animedb_id]:[season]],10,FALSE)</f>
        <v>fall</v>
      </c>
      <c r="G67" s="31">
        <f>COUNTIF(tb_userslist[series_animedb_id],tb_anime[[#This Row],[id2]])</f>
        <v>1</v>
      </c>
      <c r="H67" s="31">
        <f>SUMPRODUCT((tb_userslist[series_animedb_id]=tb_anime[[#This Row],[id2]])*(tb_userslist[my_score]&lt;=10))</f>
        <v>1</v>
      </c>
      <c r="I67" s="24">
        <f>IFERROR(AVERAGEIF(tb_userslist[series_animedb_id],tb_anime[[#This Row],[id2]],tb_userslist[my_score]),0)</f>
        <v>7</v>
      </c>
      <c r="J6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" s="31">
        <f>SUMPRODUCT((tb_userslist[series_animedb_id]=tb_anime[[#This Row],[id2]])*(tb_userslist[my_finish_date]&lt;=$E$2)*(tb_userslist[my_start_date]&gt;=$E$1)*(tb_userslist[my_start_date]&lt;&gt;"NA"))</f>
        <v>1</v>
      </c>
      <c r="M6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7" s="31">
        <f>IFERROR(AVERAGEIFS(tb_userslist[my_score],tb_userslist[series_animedb_id],tb_anime[[#This Row],[id2]],tb_userslist[my_start_date],"&gt;="&amp;$E$1,tb_userslist[my_finish_date],"&lt;="&amp;$E$2),0)</f>
        <v>7</v>
      </c>
      <c r="O6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6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68" spans="1:16" x14ac:dyDescent="0.3">
      <c r="A68" s="13">
        <v>42923</v>
      </c>
      <c r="B68" s="13">
        <v>38186</v>
      </c>
      <c r="C68" s="31" t="str">
        <f>VLOOKUP(tb_anime[[#This Row],[id2]],tb_userslist[[series_animedb_id]:[series_title]],2,FALSE)</f>
        <v>Bokutachi wa Benkyou ga Dekinai</v>
      </c>
      <c r="D68" s="31" t="str">
        <f>VLOOKUP(tb_anime[[#This Row],[id2]],tb_userslist[[series_animedb_id]:[season]],3,FALSE)</f>
        <v>tv</v>
      </c>
      <c r="E68" s="31">
        <f>VLOOKUP(tb_anime[[#This Row],[id2]],tb_userslist[[series_animedb_id]:[season]],9,FALSE)</f>
        <v>2019</v>
      </c>
      <c r="F68" s="31" t="str">
        <f>VLOOKUP(tb_anime[[#This Row],[id2]],tb_userslist[[series_animedb_id]:[season]],10,FALSE)</f>
        <v>spring</v>
      </c>
      <c r="G68" s="31">
        <f>COUNTIF(tb_userslist[series_animedb_id],tb_anime[[#This Row],[id2]])</f>
        <v>1</v>
      </c>
      <c r="H68" s="31">
        <f>SUMPRODUCT((tb_userslist[series_animedb_id]=tb_anime[[#This Row],[id2]])*(tb_userslist[my_score]&lt;=10))</f>
        <v>1</v>
      </c>
      <c r="I68" s="24">
        <f>IFERROR(AVERAGEIF(tb_userslist[series_animedb_id],tb_anime[[#This Row],[id2]],tb_userslist[my_score]),0)</f>
        <v>7</v>
      </c>
      <c r="J6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" s="31">
        <f>SUMPRODUCT((tb_userslist[series_animedb_id]=tb_anime[[#This Row],[id2]])*(tb_userslist[my_finish_date]&lt;=$E$2)*(tb_userslist[my_start_date]&gt;=$E$1)*(tb_userslist[my_start_date]&lt;&gt;"NA"))</f>
        <v>1</v>
      </c>
      <c r="M6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8" s="31">
        <f>IFERROR(AVERAGEIFS(tb_userslist[my_score],tb_userslist[series_animedb_id],tb_anime[[#This Row],[id2]],tb_userslist[my_start_date],"&gt;="&amp;$E$1,tb_userslist[my_finish_date],"&lt;="&amp;$E$2),0)</f>
        <v>7</v>
      </c>
      <c r="O6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6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69" spans="1:16" x14ac:dyDescent="0.3">
      <c r="A69" s="13">
        <v>48849</v>
      </c>
      <c r="B69" s="13">
        <v>40004</v>
      </c>
      <c r="C69" s="31" t="str">
        <f>VLOOKUP(tb_anime[[#This Row],[id2]],tb_userslist[[series_animedb_id]:[series_title]],2,FALSE)</f>
        <v>Bokutachi wa Benkyou ga Dekinai!</v>
      </c>
      <c r="D69" s="31" t="str">
        <f>VLOOKUP(tb_anime[[#This Row],[id2]],tb_userslist[[series_animedb_id]:[season]],3,FALSE)</f>
        <v>tv</v>
      </c>
      <c r="E69" s="31">
        <f>VLOOKUP(tb_anime[[#This Row],[id2]],tb_userslist[[series_animedb_id]:[season]],9,FALSE)</f>
        <v>2019</v>
      </c>
      <c r="F69" s="31" t="str">
        <f>VLOOKUP(tb_anime[[#This Row],[id2]],tb_userslist[[series_animedb_id]:[season]],10,FALSE)</f>
        <v>fall</v>
      </c>
      <c r="G69" s="31">
        <f>COUNTIF(tb_userslist[series_animedb_id],tb_anime[[#This Row],[id2]])</f>
        <v>1</v>
      </c>
      <c r="H69" s="31">
        <f>SUMPRODUCT((tb_userslist[series_animedb_id]=tb_anime[[#This Row],[id2]])*(tb_userslist[my_score]&lt;=10))</f>
        <v>1</v>
      </c>
      <c r="I69" s="24">
        <f>IFERROR(AVERAGEIF(tb_userslist[series_animedb_id],tb_anime[[#This Row],[id2]],tb_userslist[my_score]),0)</f>
        <v>6</v>
      </c>
      <c r="J6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" s="31">
        <f>SUMPRODUCT((tb_userslist[series_animedb_id]=tb_anime[[#This Row],[id2]])*(tb_userslist[my_finish_date]&lt;=$E$2)*(tb_userslist[my_start_date]&gt;=$E$1)*(tb_userslist[my_start_date]&lt;&gt;"NA"))</f>
        <v>1</v>
      </c>
      <c r="M6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9" s="31">
        <f>IFERROR(AVERAGEIFS(tb_userslist[my_score],tb_userslist[series_animedb_id],tb_anime[[#This Row],[id2]],tb_userslist[my_start_date],"&gt;="&amp;$E$1,tb_userslist[my_finish_date],"&lt;="&amp;$E$2),0)</f>
        <v>6</v>
      </c>
      <c r="O6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6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70" spans="1:16" x14ac:dyDescent="0.3">
      <c r="A70" s="13">
        <v>35790</v>
      </c>
      <c r="B70" s="13">
        <v>39819</v>
      </c>
      <c r="C70" s="31" t="str">
        <f>VLOOKUP(tb_anime[[#This Row],[id2]],tb_userslist[[series_animedb_id]:[series_title]],2,FALSE)</f>
        <v>Bokutachi wa Benkyou ga Dekinai: Nagisa ni Usemono Arite Senjin wa Enzen to [X] Suru</v>
      </c>
      <c r="D70" s="31" t="str">
        <f>VLOOKUP(tb_anime[[#This Row],[id2]],tb_userslist[[series_animedb_id]:[season]],3,FALSE)</f>
        <v>ova</v>
      </c>
      <c r="E70" s="31">
        <f>VLOOKUP(tb_anime[[#This Row],[id2]],tb_userslist[[series_animedb_id]:[season]],9,FALSE)</f>
        <v>2019</v>
      </c>
      <c r="F70" s="31" t="str">
        <f>VLOOKUP(tb_anime[[#This Row],[id2]],tb_userslist[[series_animedb_id]:[season]],10,FALSE)</f>
        <v>fall</v>
      </c>
      <c r="G70" s="31">
        <f>COUNTIF(tb_userslist[series_animedb_id],tb_anime[[#This Row],[id2]])</f>
        <v>1</v>
      </c>
      <c r="H70" s="31">
        <f>SUMPRODUCT((tb_userslist[series_animedb_id]=tb_anime[[#This Row],[id2]])*(tb_userslist[my_score]&lt;=10))</f>
        <v>1</v>
      </c>
      <c r="I70" s="24">
        <f>IFERROR(AVERAGEIF(tb_userslist[series_animedb_id],tb_anime[[#This Row],[id2]],tb_userslist[my_score]),0)</f>
        <v>7</v>
      </c>
      <c r="J7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" s="31">
        <f>SUMPRODUCT((tb_userslist[series_animedb_id]=tb_anime[[#This Row],[id2]])*(tb_userslist[my_finish_date]&lt;=$E$2)*(tb_userslist[my_start_date]&gt;=$E$1)*(tb_userslist[my_start_date]&lt;&gt;"NA"))</f>
        <v>1</v>
      </c>
      <c r="M7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0" s="31">
        <f>IFERROR(AVERAGEIFS(tb_userslist[my_score],tb_userslist[series_animedb_id],tb_anime[[#This Row],[id2]],tb_userslist[my_start_date],"&gt;="&amp;$E$1,tb_userslist[my_finish_date],"&lt;="&amp;$E$2),0)</f>
        <v>7</v>
      </c>
      <c r="O7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7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71" spans="1:16" x14ac:dyDescent="0.3">
      <c r="A71" s="13">
        <v>50689</v>
      </c>
      <c r="B71" s="13">
        <v>369</v>
      </c>
      <c r="C71" s="31" t="str">
        <f>VLOOKUP(tb_anime[[#This Row],[id2]],tb_userslist[[series_animedb_id]:[series_title]],2,FALSE)</f>
        <v>Boogiepop wa Warawanai</v>
      </c>
      <c r="D71" s="31" t="str">
        <f>VLOOKUP(tb_anime[[#This Row],[id2]],tb_userslist[[series_animedb_id]:[season]],3,FALSE)</f>
        <v>tv</v>
      </c>
      <c r="E71" s="31">
        <f>VLOOKUP(tb_anime[[#This Row],[id2]],tb_userslist[[series_animedb_id]:[season]],9,FALSE)</f>
        <v>2000</v>
      </c>
      <c r="F71" s="31" t="str">
        <f>VLOOKUP(tb_anime[[#This Row],[id2]],tb_userslist[[series_animedb_id]:[season]],10,FALSE)</f>
        <v>winter</v>
      </c>
      <c r="G71" s="31">
        <f>COUNTIF(tb_userslist[series_animedb_id],tb_anime[[#This Row],[id2]])</f>
        <v>1</v>
      </c>
      <c r="H71" s="31">
        <f>SUMPRODUCT((tb_userslist[series_animedb_id]=tb_anime[[#This Row],[id2]])*(tb_userslist[my_score]&lt;=10))</f>
        <v>1</v>
      </c>
      <c r="I71" s="24">
        <f>IFERROR(AVERAGEIF(tb_userslist[series_animedb_id],tb_anime[[#This Row],[id2]],tb_userslist[my_score]),0)</f>
        <v>7</v>
      </c>
      <c r="J7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" s="31">
        <f>SUMPRODUCT((tb_userslist[series_animedb_id]=tb_anime[[#This Row],[id2]])*(tb_userslist[my_finish_date]&lt;=$E$2)*(tb_userslist[my_start_date]&gt;=$E$1)*(tb_userslist[my_start_date]&lt;&gt;"NA"))</f>
        <v>1</v>
      </c>
      <c r="M7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1" s="31">
        <f>IFERROR(AVERAGEIFS(tb_userslist[my_score],tb_userslist[series_animedb_id],tb_anime[[#This Row],[id2]],tb_userslist[my_start_date],"&gt;="&amp;$E$1,tb_userslist[my_finish_date],"&lt;="&amp;$E$2),0)</f>
        <v>7</v>
      </c>
      <c r="O7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7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72" spans="1:16" x14ac:dyDescent="0.3">
      <c r="A72" s="13">
        <v>49969</v>
      </c>
      <c r="B72" s="13">
        <v>37451</v>
      </c>
      <c r="C72" s="31" t="str">
        <f>VLOOKUP(tb_anime[[#This Row],[id2]],tb_userslist[[series_animedb_id]:[series_title]],2,FALSE)</f>
        <v>Boogiepop wa Warawanai (2019)</v>
      </c>
      <c r="D72" s="31" t="str">
        <f>VLOOKUP(tb_anime[[#This Row],[id2]],tb_userslist[[series_animedb_id]:[season]],3,FALSE)</f>
        <v>tv</v>
      </c>
      <c r="E72" s="31">
        <f>VLOOKUP(tb_anime[[#This Row],[id2]],tb_userslist[[series_animedb_id]:[season]],9,FALSE)</f>
        <v>2019</v>
      </c>
      <c r="F72" s="31" t="str">
        <f>VLOOKUP(tb_anime[[#This Row],[id2]],tb_userslist[[series_animedb_id]:[season]],10,FALSE)</f>
        <v>winter</v>
      </c>
      <c r="G72" s="31">
        <f>COUNTIF(tb_userslist[series_animedb_id],tb_anime[[#This Row],[id2]])</f>
        <v>1</v>
      </c>
      <c r="H72" s="31">
        <f>SUMPRODUCT((tb_userslist[series_animedb_id]=tb_anime[[#This Row],[id2]])*(tb_userslist[my_score]&lt;=10))</f>
        <v>1</v>
      </c>
      <c r="I72" s="24">
        <f>IFERROR(AVERAGEIF(tb_userslist[series_animedb_id],tb_anime[[#This Row],[id2]],tb_userslist[my_score]),0)</f>
        <v>8</v>
      </c>
      <c r="J7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" s="31">
        <f>SUMPRODUCT((tb_userslist[series_animedb_id]=tb_anime[[#This Row],[id2]])*(tb_userslist[my_finish_date]&lt;=$E$2)*(tb_userslist[my_start_date]&gt;=$E$1)*(tb_userslist[my_start_date]&lt;&gt;"NA"))</f>
        <v>1</v>
      </c>
      <c r="M7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2" s="31">
        <f>IFERROR(AVERAGEIFS(tb_userslist[my_score],tb_userslist[series_animedb_id],tb_anime[[#This Row],[id2]],tb_userslist[my_start_date],"&gt;="&amp;$E$1,tb_userslist[my_finish_date],"&lt;="&amp;$E$2),0)</f>
        <v>8</v>
      </c>
      <c r="O7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7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73" spans="1:16" x14ac:dyDescent="0.3">
      <c r="A73" s="13">
        <v>40620</v>
      </c>
      <c r="B73" s="13">
        <v>48439</v>
      </c>
      <c r="C73" s="31" t="str">
        <f>VLOOKUP(tb_anime[[#This Row],[id2]],tb_userslist[[series_animedb_id]:[series_title]],2,FALSE)</f>
        <v>Boy</v>
      </c>
      <c r="D73" s="31" t="str">
        <f>VLOOKUP(tb_anime[[#This Row],[id2]],tb_userslist[[series_animedb_id]:[season]],3,FALSE)</f>
        <v>music</v>
      </c>
      <c r="E73" s="31">
        <f>VLOOKUP(tb_anime[[#This Row],[id2]],tb_userslist[[series_animedb_id]:[season]],9,FALSE)</f>
        <v>2021</v>
      </c>
      <c r="F73" s="31" t="str">
        <f>VLOOKUP(tb_anime[[#This Row],[id2]],tb_userslist[[series_animedb_id]:[season]],10,FALSE)</f>
        <v>winter</v>
      </c>
      <c r="G73" s="31">
        <f>COUNTIF(tb_userslist[series_animedb_id],tb_anime[[#This Row],[id2]])</f>
        <v>1</v>
      </c>
      <c r="H73" s="31">
        <f>SUMPRODUCT((tb_userslist[series_animedb_id]=tb_anime[[#This Row],[id2]])*(tb_userslist[my_score]&lt;=10))</f>
        <v>1</v>
      </c>
      <c r="I73" s="24">
        <f>IFERROR(AVERAGEIF(tb_userslist[series_animedb_id],tb_anime[[#This Row],[id2]],tb_userslist[my_score]),0)</f>
        <v>6</v>
      </c>
      <c r="J7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" s="31">
        <f>SUMPRODUCT((tb_userslist[series_animedb_id]=tb_anime[[#This Row],[id2]])*(tb_userslist[my_finish_date]&lt;=$E$2)*(tb_userslist[my_start_date]&gt;=$E$1)*(tb_userslist[my_start_date]&lt;&gt;"NA"))</f>
        <v>1</v>
      </c>
      <c r="M7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3" s="31">
        <f>IFERROR(AVERAGEIFS(tb_userslist[my_score],tb_userslist[series_animedb_id],tb_anime[[#This Row],[id2]],tb_userslist[my_start_date],"&gt;="&amp;$E$1,tb_userslist[my_finish_date],"&lt;="&amp;$E$2),0)</f>
        <v>6</v>
      </c>
      <c r="O7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7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74" spans="1:16" x14ac:dyDescent="0.3">
      <c r="A74" s="13">
        <v>732</v>
      </c>
      <c r="B74" s="13">
        <v>105</v>
      </c>
      <c r="C74" s="31" t="str">
        <f>VLOOKUP(tb_anime[[#This Row],[id2]],tb_userslist[[series_animedb_id]:[series_title]],2,FALSE)</f>
        <v>Boys Be...</v>
      </c>
      <c r="D74" s="31" t="str">
        <f>VLOOKUP(tb_anime[[#This Row],[id2]],tb_userslist[[series_animedb_id]:[season]],3,FALSE)</f>
        <v>tv</v>
      </c>
      <c r="E74" s="31">
        <f>VLOOKUP(tb_anime[[#This Row],[id2]],tb_userslist[[series_animedb_id]:[season]],9,FALSE)</f>
        <v>2000</v>
      </c>
      <c r="F74" s="31" t="str">
        <f>VLOOKUP(tb_anime[[#This Row],[id2]],tb_userslist[[series_animedb_id]:[season]],10,FALSE)</f>
        <v>spring</v>
      </c>
      <c r="G74" s="31">
        <f>COUNTIF(tb_userslist[series_animedb_id],tb_anime[[#This Row],[id2]])</f>
        <v>1</v>
      </c>
      <c r="H74" s="31">
        <f>SUMPRODUCT((tb_userslist[series_animedb_id]=tb_anime[[#This Row],[id2]])*(tb_userslist[my_score]&lt;=10))</f>
        <v>1</v>
      </c>
      <c r="I74" s="24">
        <f>IFERROR(AVERAGEIF(tb_userslist[series_animedb_id],tb_anime[[#This Row],[id2]],tb_userslist[my_score]),0)</f>
        <v>6</v>
      </c>
      <c r="J7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" s="31">
        <f>SUMPRODUCT((tb_userslist[series_animedb_id]=tb_anime[[#This Row],[id2]])*(tb_userslist[my_finish_date]&lt;=$E$2)*(tb_userslist[my_start_date]&gt;=$E$1)*(tb_userslist[my_start_date]&lt;&gt;"NA"))</f>
        <v>1</v>
      </c>
      <c r="M7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4" s="31">
        <f>IFERROR(AVERAGEIFS(tb_userslist[my_score],tb_userslist[series_animedb_id],tb_anime[[#This Row],[id2]],tb_userslist[my_start_date],"&gt;="&amp;$E$1,tb_userslist[my_finish_date],"&lt;="&amp;$E$2),0)</f>
        <v>6</v>
      </c>
      <c r="O7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7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75" spans="1:16" x14ac:dyDescent="0.3">
      <c r="A75" s="13">
        <v>202</v>
      </c>
      <c r="B75" s="13">
        <v>40850</v>
      </c>
      <c r="C75" s="31" t="str">
        <f>VLOOKUP(tb_anime[[#This Row],[id2]],tb_userslist[[series_animedb_id]:[series_title]],2,FALSE)</f>
        <v>Breakers</v>
      </c>
      <c r="D75" s="31" t="str">
        <f>VLOOKUP(tb_anime[[#This Row],[id2]],tb_userslist[[series_animedb_id]:[season]],3,FALSE)</f>
        <v>tv</v>
      </c>
      <c r="E75" s="31">
        <f>VLOOKUP(tb_anime[[#This Row],[id2]],tb_userslist[[series_animedb_id]:[season]],9,FALSE)</f>
        <v>2020</v>
      </c>
      <c r="F75" s="31" t="str">
        <f>VLOOKUP(tb_anime[[#This Row],[id2]],tb_userslist[[series_animedb_id]:[season]],10,FALSE)</f>
        <v>winter</v>
      </c>
      <c r="G75" s="31">
        <f>COUNTIF(tb_userslist[series_animedb_id],tb_anime[[#This Row],[id2]])</f>
        <v>1</v>
      </c>
      <c r="H75" s="31">
        <f>SUMPRODUCT((tb_userslist[series_animedb_id]=tb_anime[[#This Row],[id2]])*(tb_userslist[my_score]&lt;=10))</f>
        <v>1</v>
      </c>
      <c r="I75" s="24">
        <f>IFERROR(AVERAGEIF(tb_userslist[series_animedb_id],tb_anime[[#This Row],[id2]],tb_userslist[my_score]),0)</f>
        <v>5</v>
      </c>
      <c r="J7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" s="31">
        <f>SUMPRODUCT((tb_userslist[series_animedb_id]=tb_anime[[#This Row],[id2]])*(tb_userslist[my_finish_date]&lt;=$E$2)*(tb_userslist[my_start_date]&gt;=$E$1)*(tb_userslist[my_start_date]&lt;&gt;"NA"))</f>
        <v>1</v>
      </c>
      <c r="M7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5" s="31">
        <f>IFERROR(AVERAGEIFS(tb_userslist[my_score],tb_userslist[series_animedb_id],tb_anime[[#This Row],[id2]],tb_userslist[my_start_date],"&gt;="&amp;$E$1,tb_userslist[my_finish_date],"&lt;="&amp;$E$2),0)</f>
        <v>5</v>
      </c>
      <c r="O7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7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76" spans="1:16" x14ac:dyDescent="0.3">
      <c r="A76" s="13">
        <v>1023</v>
      </c>
      <c r="B76" s="13">
        <v>1450</v>
      </c>
      <c r="C76" s="31" t="str">
        <f>VLOOKUP(tb_anime[[#This Row],[id2]],tb_userslist[[series_animedb_id]:[series_title]],2,FALSE)</f>
        <v>Brigadoon: Marin to Melan</v>
      </c>
      <c r="D76" s="31" t="str">
        <f>VLOOKUP(tb_anime[[#This Row],[id2]],tb_userslist[[series_animedb_id]:[season]],3,FALSE)</f>
        <v>tv</v>
      </c>
      <c r="E76" s="31">
        <f>VLOOKUP(tb_anime[[#This Row],[id2]],tb_userslist[[series_animedb_id]:[season]],9,FALSE)</f>
        <v>2000</v>
      </c>
      <c r="F76" s="31" t="str">
        <f>VLOOKUP(tb_anime[[#This Row],[id2]],tb_userslist[[series_animedb_id]:[season]],10,FALSE)</f>
        <v>summer</v>
      </c>
      <c r="G76" s="31">
        <f>COUNTIF(tb_userslist[series_animedb_id],tb_anime[[#This Row],[id2]])</f>
        <v>1</v>
      </c>
      <c r="H76" s="31">
        <f>SUMPRODUCT((tb_userslist[series_animedb_id]=tb_anime[[#This Row],[id2]])*(tb_userslist[my_score]&lt;=10))</f>
        <v>1</v>
      </c>
      <c r="I76" s="24">
        <f>IFERROR(AVERAGEIF(tb_userslist[series_animedb_id],tb_anime[[#This Row],[id2]],tb_userslist[my_score]),0)</f>
        <v>5</v>
      </c>
      <c r="J7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" s="31">
        <f>SUMPRODUCT((tb_userslist[series_animedb_id]=tb_anime[[#This Row],[id2]])*(tb_userslist[my_finish_date]&lt;=$E$2)*(tb_userslist[my_start_date]&gt;=$E$1)*(tb_userslist[my_start_date]&lt;&gt;"NA"))</f>
        <v>1</v>
      </c>
      <c r="M7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6" s="31">
        <f>IFERROR(AVERAGEIFS(tb_userslist[my_score],tb_userslist[series_animedb_id],tb_anime[[#This Row],[id2]],tb_userslist[my_start_date],"&gt;="&amp;$E$1,tb_userslist[my_finish_date],"&lt;="&amp;$E$2),0)</f>
        <v>5</v>
      </c>
      <c r="O7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7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77" spans="1:16" x14ac:dyDescent="0.3">
      <c r="A77" s="13">
        <v>18753</v>
      </c>
      <c r="B77" s="13">
        <v>48776</v>
      </c>
      <c r="C77" s="31" t="str">
        <f>VLOOKUP(tb_anime[[#This Row],[id2]],tb_userslist[[series_animedb_id]:[series_title]],2,FALSE)</f>
        <v>Build Divide: Code Black</v>
      </c>
      <c r="D77" s="31" t="str">
        <f>VLOOKUP(tb_anime[[#This Row],[id2]],tb_userslist[[series_animedb_id]:[season]],3,FALSE)</f>
        <v>tv</v>
      </c>
      <c r="E77" s="31">
        <f>VLOOKUP(tb_anime[[#This Row],[id2]],tb_userslist[[series_animedb_id]:[season]],9,FALSE)</f>
        <v>2021</v>
      </c>
      <c r="F77" s="31" t="str">
        <f>VLOOKUP(tb_anime[[#This Row],[id2]],tb_userslist[[series_animedb_id]:[season]],10,FALSE)</f>
        <v>fall</v>
      </c>
      <c r="G77" s="31">
        <f>COUNTIF(tb_userslist[series_animedb_id],tb_anime[[#This Row],[id2]])</f>
        <v>2</v>
      </c>
      <c r="H77" s="31">
        <f>SUMPRODUCT((tb_userslist[series_animedb_id]=tb_anime[[#This Row],[id2]])*(tb_userslist[my_score]&lt;=10))</f>
        <v>2</v>
      </c>
      <c r="I77" s="24">
        <f>IFERROR(AVERAGEIF(tb_userslist[series_animedb_id],tb_anime[[#This Row],[id2]],tb_userslist[my_score]),0)</f>
        <v>6</v>
      </c>
      <c r="J77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77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6</v>
      </c>
      <c r="L77" s="31">
        <f>SUMPRODUCT((tb_userslist[series_animedb_id]=tb_anime[[#This Row],[id2]])*(tb_userslist[my_finish_date]&lt;=$E$2)*(tb_userslist[my_start_date]&gt;=$E$1)*(tb_userslist[my_start_date]&lt;&gt;"NA"))</f>
        <v>2</v>
      </c>
      <c r="M77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77" s="31">
        <f>IFERROR(AVERAGEIFS(tb_userslist[my_score],tb_userslist[series_animedb_id],tb_anime[[#This Row],[id2]],tb_userslist[my_start_date],"&gt;="&amp;$E$1,tb_userslist[my_finish_date],"&lt;="&amp;$E$2),0)</f>
        <v>6</v>
      </c>
      <c r="O7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7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</v>
      </c>
    </row>
    <row r="78" spans="1:16" x14ac:dyDescent="0.3">
      <c r="A78" s="13">
        <v>15689</v>
      </c>
      <c r="B78" s="13">
        <v>48777</v>
      </c>
      <c r="C78" s="31" t="str">
        <f>VLOOKUP(tb_anime[[#This Row],[id2]],tb_userslist[[series_animedb_id]:[series_title]],2,FALSE)</f>
        <v>Build Divide: Code White</v>
      </c>
      <c r="D78" s="31" t="str">
        <f>VLOOKUP(tb_anime[[#This Row],[id2]],tb_userslist[[series_animedb_id]:[season]],3,FALSE)</f>
        <v>tv</v>
      </c>
      <c r="E78" s="31">
        <f>VLOOKUP(tb_anime[[#This Row],[id2]],tb_userslist[[series_animedb_id]:[season]],9,FALSE)</f>
        <v>2022</v>
      </c>
      <c r="F78" s="31" t="str">
        <f>VLOOKUP(tb_anime[[#This Row],[id2]],tb_userslist[[series_animedb_id]:[season]],10,FALSE)</f>
        <v>spring</v>
      </c>
      <c r="G78" s="31">
        <f>COUNTIF(tb_userslist[series_animedb_id],tb_anime[[#This Row],[id2]])</f>
        <v>1</v>
      </c>
      <c r="H78" s="31">
        <f>SUMPRODUCT((tb_userslist[series_animedb_id]=tb_anime[[#This Row],[id2]])*(tb_userslist[my_score]&lt;=10))</f>
        <v>1</v>
      </c>
      <c r="I78" s="24">
        <f>IFERROR(AVERAGEIF(tb_userslist[series_animedb_id],tb_anime[[#This Row],[id2]],tb_userslist[my_score]),0)</f>
        <v>5</v>
      </c>
      <c r="J7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" s="31">
        <f>SUMPRODUCT((tb_userslist[series_animedb_id]=tb_anime[[#This Row],[id2]])*(tb_userslist[my_finish_date]&lt;=$E$2)*(tb_userslist[my_start_date]&gt;=$E$1)*(tb_userslist[my_start_date]&lt;&gt;"NA"))</f>
        <v>1</v>
      </c>
      <c r="M7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8" s="31">
        <f>IFERROR(AVERAGEIFS(tb_userslist[my_score],tb_userslist[series_animedb_id],tb_anime[[#This Row],[id2]],tb_userslist[my_start_date],"&gt;="&amp;$E$1,tb_userslist[my_finish_date],"&lt;="&amp;$E$2),0)</f>
        <v>5</v>
      </c>
      <c r="O7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7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79" spans="1:16" x14ac:dyDescent="0.3">
      <c r="A79" s="13">
        <v>41457</v>
      </c>
      <c r="B79" s="13">
        <v>40934</v>
      </c>
      <c r="C79" s="31" t="str">
        <f>VLOOKUP(tb_anime[[#This Row],[id2]],tb_userslist[[series_animedb_id]:[series_title]],2,FALSE)</f>
        <v>Bungou to Alchemist: Shinpan no Haguruma</v>
      </c>
      <c r="D79" s="31" t="str">
        <f>VLOOKUP(tb_anime[[#This Row],[id2]],tb_userslist[[series_animedb_id]:[season]],3,FALSE)</f>
        <v>tv</v>
      </c>
      <c r="E79" s="31">
        <f>VLOOKUP(tb_anime[[#This Row],[id2]],tb_userslist[[series_animedb_id]:[season]],9,FALSE)</f>
        <v>2020</v>
      </c>
      <c r="F79" s="31" t="str">
        <f>VLOOKUP(tb_anime[[#This Row],[id2]],tb_userslist[[series_animedb_id]:[season]],10,FALSE)</f>
        <v>spring</v>
      </c>
      <c r="G79" s="31">
        <f>COUNTIF(tb_userslist[series_animedb_id],tb_anime[[#This Row],[id2]])</f>
        <v>1</v>
      </c>
      <c r="H79" s="31">
        <f>SUMPRODUCT((tb_userslist[series_animedb_id]=tb_anime[[#This Row],[id2]])*(tb_userslist[my_score]&lt;=10))</f>
        <v>1</v>
      </c>
      <c r="I79" s="24">
        <f>IFERROR(AVERAGEIF(tb_userslist[series_animedb_id],tb_anime[[#This Row],[id2]],tb_userslist[my_score]),0)</f>
        <v>5</v>
      </c>
      <c r="J7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" s="31">
        <f>SUMPRODUCT((tb_userslist[series_animedb_id]=tb_anime[[#This Row],[id2]])*(tb_userslist[my_finish_date]&lt;=$E$2)*(tb_userslist[my_start_date]&gt;=$E$1)*(tb_userslist[my_start_date]&lt;&gt;"NA"))</f>
        <v>1</v>
      </c>
      <c r="M7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9" s="31">
        <f>IFERROR(AVERAGEIFS(tb_userslist[my_score],tb_userslist[series_animedb_id],tb_anime[[#This Row],[id2]],tb_userslist[my_start_date],"&gt;="&amp;$E$1,tb_userslist[my_finish_date],"&lt;="&amp;$E$2),0)</f>
        <v>5</v>
      </c>
      <c r="O7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7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80" spans="1:16" x14ac:dyDescent="0.3">
      <c r="A80" s="13">
        <v>11759</v>
      </c>
      <c r="B80" s="13">
        <v>49418</v>
      </c>
      <c r="C80" s="31" t="str">
        <f>VLOOKUP(tb_anime[[#This Row],[id2]],tb_userslist[[series_animedb_id]:[series_title]],2,FALSE)</f>
        <v>Caesura of Despair</v>
      </c>
      <c r="D80" s="31" t="str">
        <f>VLOOKUP(tb_anime[[#This Row],[id2]],tb_userslist[[series_animedb_id]:[season]],3,FALSE)</f>
        <v>music</v>
      </c>
      <c r="E80" s="31">
        <f>VLOOKUP(tb_anime[[#This Row],[id2]],tb_userslist[[series_animedb_id]:[season]],9,FALSE)</f>
        <v>2021</v>
      </c>
      <c r="F80" s="31" t="str">
        <f>VLOOKUP(tb_anime[[#This Row],[id2]],tb_userslist[[series_animedb_id]:[season]],10,FALSE)</f>
        <v>summer</v>
      </c>
      <c r="G80" s="31">
        <f>COUNTIF(tb_userslist[series_animedb_id],tb_anime[[#This Row],[id2]])</f>
        <v>1</v>
      </c>
      <c r="H80" s="31">
        <f>SUMPRODUCT((tb_userslist[series_animedb_id]=tb_anime[[#This Row],[id2]])*(tb_userslist[my_score]&lt;=10))</f>
        <v>1</v>
      </c>
      <c r="I80" s="24">
        <f>IFERROR(AVERAGEIF(tb_userslist[series_animedb_id],tb_anime[[#This Row],[id2]],tb_userslist[my_score]),0)</f>
        <v>4</v>
      </c>
      <c r="J8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" s="31">
        <f>SUMPRODUCT((tb_userslist[series_animedb_id]=tb_anime[[#This Row],[id2]])*(tb_userslist[my_finish_date]&lt;=$E$2)*(tb_userslist[my_start_date]&gt;=$E$1)*(tb_userslist[my_start_date]&lt;&gt;"NA"))</f>
        <v>1</v>
      </c>
      <c r="M8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0" s="31">
        <f>IFERROR(AVERAGEIFS(tb_userslist[my_score],tb_userslist[series_animedb_id],tb_anime[[#This Row],[id2]],tb_userslist[my_start_date],"&gt;="&amp;$E$1,tb_userslist[my_finish_date],"&lt;="&amp;$E$2),0)</f>
        <v>4</v>
      </c>
      <c r="O8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8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81" spans="1:16" x14ac:dyDescent="0.3">
      <c r="A81" s="13">
        <v>2025</v>
      </c>
      <c r="B81" s="13">
        <v>49978</v>
      </c>
      <c r="C81" s="31" t="str">
        <f>VLOOKUP(tb_anime[[#This Row],[id2]],tb_userslist[[series_animedb_id]:[series_title]],2,FALSE)</f>
        <v>Candy Caries</v>
      </c>
      <c r="D81" s="31" t="str">
        <f>VLOOKUP(tb_anime[[#This Row],[id2]],tb_userslist[[series_animedb_id]:[season]],3,FALSE)</f>
        <v>ona</v>
      </c>
      <c r="E81" s="31">
        <f>VLOOKUP(tb_anime[[#This Row],[id2]],tb_userslist[[series_animedb_id]:[season]],9,FALSE)</f>
        <v>2021</v>
      </c>
      <c r="F81" s="31" t="str">
        <f>VLOOKUP(tb_anime[[#This Row],[id2]],tb_userslist[[series_animedb_id]:[season]],10,FALSE)</f>
        <v>winter</v>
      </c>
      <c r="G81" s="31">
        <f>COUNTIF(tb_userslist[series_animedb_id],tb_anime[[#This Row],[id2]])</f>
        <v>1</v>
      </c>
      <c r="H81" s="31">
        <f>SUMPRODUCT((tb_userslist[series_animedb_id]=tb_anime[[#This Row],[id2]])*(tb_userslist[my_score]&lt;=10))</f>
        <v>1</v>
      </c>
      <c r="I81" s="24">
        <f>IFERROR(AVERAGEIF(tb_userslist[series_animedb_id],tb_anime[[#This Row],[id2]],tb_userslist[my_score]),0)</f>
        <v>4</v>
      </c>
      <c r="J8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" s="31">
        <f>SUMPRODUCT((tb_userslist[series_animedb_id]=tb_anime[[#This Row],[id2]])*(tb_userslist[my_finish_date]&lt;=$E$2)*(tb_userslist[my_start_date]&gt;=$E$1)*(tb_userslist[my_start_date]&lt;&gt;"NA"))</f>
        <v>0</v>
      </c>
      <c r="M8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1" s="31">
        <f>IFERROR(AVERAGEIFS(tb_userslist[my_score],tb_userslist[series_animedb_id],tb_anime[[#This Row],[id2]],tb_userslist[my_start_date],"&gt;="&amp;$E$1,tb_userslist[my_finish_date],"&lt;="&amp;$E$2),0)</f>
        <v>0</v>
      </c>
      <c r="O8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2" spans="1:16" x14ac:dyDescent="0.3">
      <c r="A82" s="13">
        <v>4182</v>
      </c>
      <c r="B82" s="13">
        <v>40256</v>
      </c>
      <c r="C82" s="31" t="str">
        <f>VLOOKUP(tb_anime[[#This Row],[id2]],tb_userslist[[series_animedb_id]:[series_title]],2,FALSE)</f>
        <v>Cannon Busters</v>
      </c>
      <c r="D82" s="31" t="str">
        <f>VLOOKUP(tb_anime[[#This Row],[id2]],tb_userslist[[series_animedb_id]:[season]],3,FALSE)</f>
        <v>ona</v>
      </c>
      <c r="E82" s="31">
        <f>VLOOKUP(tb_anime[[#This Row],[id2]],tb_userslist[[series_animedb_id]:[season]],9,FALSE)</f>
        <v>2019</v>
      </c>
      <c r="F82" s="31" t="str">
        <f>VLOOKUP(tb_anime[[#This Row],[id2]],tb_userslist[[series_animedb_id]:[season]],10,FALSE)</f>
        <v>summer</v>
      </c>
      <c r="G82" s="31">
        <f>COUNTIF(tb_userslist[series_animedb_id],tb_anime[[#This Row],[id2]])</f>
        <v>1</v>
      </c>
      <c r="H82" s="31">
        <f>SUMPRODUCT((tb_userslist[series_animedb_id]=tb_anime[[#This Row],[id2]])*(tb_userslist[my_score]&lt;=10))</f>
        <v>1</v>
      </c>
      <c r="I82" s="24">
        <f>IFERROR(AVERAGEIF(tb_userslist[series_animedb_id],tb_anime[[#This Row],[id2]],tb_userslist[my_score]),0)</f>
        <v>3</v>
      </c>
      <c r="J8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" s="31">
        <f>SUMPRODUCT((tb_userslist[series_animedb_id]=tb_anime[[#This Row],[id2]])*(tb_userslist[my_finish_date]&lt;=$E$2)*(tb_userslist[my_start_date]&gt;=$E$1)*(tb_userslist[my_start_date]&lt;&gt;"NA"))</f>
        <v>1</v>
      </c>
      <c r="M8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2" s="31">
        <f>IFERROR(AVERAGEIFS(tb_userslist[my_score],tb_userslist[series_animedb_id],tb_anime[[#This Row],[id2]],tb_userslist[my_start_date],"&gt;="&amp;$E$1,tb_userslist[my_finish_date],"&lt;="&amp;$E$2),0)</f>
        <v>3</v>
      </c>
      <c r="O8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8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83" spans="1:16" x14ac:dyDescent="0.3">
      <c r="A83" s="13">
        <v>7338</v>
      </c>
      <c r="B83" s="13">
        <v>37435</v>
      </c>
      <c r="C83" s="31" t="str">
        <f>VLOOKUP(tb_anime[[#This Row],[id2]],tb_userslist[[series_animedb_id]:[series_title]],2,FALSE)</f>
        <v>Carole &amp; Tuesday</v>
      </c>
      <c r="D83" s="31" t="str">
        <f>VLOOKUP(tb_anime[[#This Row],[id2]],tb_userslist[[series_animedb_id]:[season]],3,FALSE)</f>
        <v>tv</v>
      </c>
      <c r="E83" s="31">
        <f>VLOOKUP(tb_anime[[#This Row],[id2]],tb_userslist[[series_animedb_id]:[season]],9,FALSE)</f>
        <v>2019</v>
      </c>
      <c r="F83" s="31" t="str">
        <f>VLOOKUP(tb_anime[[#This Row],[id2]],tb_userslist[[series_animedb_id]:[season]],10,FALSE)</f>
        <v>spring</v>
      </c>
      <c r="G83" s="31">
        <f>COUNTIF(tb_userslist[series_animedb_id],tb_anime[[#This Row],[id2]])</f>
        <v>1</v>
      </c>
      <c r="H83" s="31">
        <f>SUMPRODUCT((tb_userslist[series_animedb_id]=tb_anime[[#This Row],[id2]])*(tb_userslist[my_score]&lt;=10))</f>
        <v>1</v>
      </c>
      <c r="I83" s="24">
        <f>IFERROR(AVERAGEIF(tb_userslist[series_animedb_id],tb_anime[[#This Row],[id2]],tb_userslist[my_score]),0)</f>
        <v>7</v>
      </c>
      <c r="J8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" s="31">
        <f>SUMPRODUCT((tb_userslist[series_animedb_id]=tb_anime[[#This Row],[id2]])*(tb_userslist[my_finish_date]&lt;=$E$2)*(tb_userslist[my_start_date]&gt;=$E$1)*(tb_userslist[my_start_date]&lt;&gt;"NA"))</f>
        <v>1</v>
      </c>
      <c r="M8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3" s="31">
        <f>IFERROR(AVERAGEIFS(tb_userslist[my_score],tb_userslist[series_animedb_id],tb_anime[[#This Row],[id2]],tb_userslist[my_start_date],"&gt;="&amp;$E$1,tb_userslist[my_finish_date],"&lt;="&amp;$E$2),0)</f>
        <v>7</v>
      </c>
      <c r="O8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8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84" spans="1:16" x14ac:dyDescent="0.3">
      <c r="A84" s="13">
        <v>6573</v>
      </c>
      <c r="B84" s="13">
        <v>40013</v>
      </c>
      <c r="C84" s="31" t="str">
        <f>VLOOKUP(tb_anime[[#This Row],[id2]],tb_userslist[[series_animedb_id]:[series_title]],2,FALSE)</f>
        <v>Carole &amp; Tuesday Specials</v>
      </c>
      <c r="D84" s="31" t="str">
        <f>VLOOKUP(tb_anime[[#This Row],[id2]],tb_userslist[[series_animedb_id]:[season]],3,FALSE)</f>
        <v>ona</v>
      </c>
      <c r="E84" s="31">
        <f>VLOOKUP(tb_anime[[#This Row],[id2]],tb_userslist[[series_animedb_id]:[season]],9,FALSE)</f>
        <v>2019</v>
      </c>
      <c r="F84" s="31" t="str">
        <f>VLOOKUP(tb_anime[[#This Row],[id2]],tb_userslist[[series_animedb_id]:[season]],10,FALSE)</f>
        <v>spring</v>
      </c>
      <c r="G84" s="31">
        <f>COUNTIF(tb_userslist[series_animedb_id],tb_anime[[#This Row],[id2]])</f>
        <v>1</v>
      </c>
      <c r="H84" s="31">
        <f>SUMPRODUCT((tb_userslist[series_animedb_id]=tb_anime[[#This Row],[id2]])*(tb_userslist[my_score]&lt;=10))</f>
        <v>1</v>
      </c>
      <c r="I84" s="24">
        <f>IFERROR(AVERAGEIF(tb_userslist[series_animedb_id],tb_anime[[#This Row],[id2]],tb_userslist[my_score]),0)</f>
        <v>3</v>
      </c>
      <c r="J8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" s="31">
        <f>SUMPRODUCT((tb_userslist[series_animedb_id]=tb_anime[[#This Row],[id2]])*(tb_userslist[my_finish_date]&lt;=$E$2)*(tb_userslist[my_start_date]&gt;=$E$1)*(tb_userslist[my_start_date]&lt;&gt;"NA"))</f>
        <v>1</v>
      </c>
      <c r="M8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4" s="31">
        <f>IFERROR(AVERAGEIFS(tb_userslist[my_score],tb_userslist[series_animedb_id],tb_anime[[#This Row],[id2]],tb_userslist[my_start_date],"&gt;="&amp;$E$1,tb_userslist[my_finish_date],"&lt;="&amp;$E$2),0)</f>
        <v>3</v>
      </c>
      <c r="O8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8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85" spans="1:16" x14ac:dyDescent="0.3">
      <c r="A85" s="13">
        <v>25537</v>
      </c>
      <c r="B85" s="13">
        <v>43763</v>
      </c>
      <c r="C85" s="31" t="str">
        <f>VLOOKUP(tb_anime[[#This Row],[id2]],tb_userslist[[series_animedb_id]:[series_title]],2,FALSE)</f>
        <v>Cestvs: The Roman Fighter</v>
      </c>
      <c r="D85" s="31" t="str">
        <f>VLOOKUP(tb_anime[[#This Row],[id2]],tb_userslist[[series_animedb_id]:[season]],3,FALSE)</f>
        <v>tv</v>
      </c>
      <c r="E85" s="31">
        <f>VLOOKUP(tb_anime[[#This Row],[id2]],tb_userslist[[series_animedb_id]:[season]],9,FALSE)</f>
        <v>2021</v>
      </c>
      <c r="F85" s="31" t="str">
        <f>VLOOKUP(tb_anime[[#This Row],[id2]],tb_userslist[[series_animedb_id]:[season]],10,FALSE)</f>
        <v>spring</v>
      </c>
      <c r="G85" s="31">
        <f>COUNTIF(tb_userslist[series_animedb_id],tb_anime[[#This Row],[id2]])</f>
        <v>1</v>
      </c>
      <c r="H85" s="31">
        <f>SUMPRODUCT((tb_userslist[series_animedb_id]=tb_anime[[#This Row],[id2]])*(tb_userslist[my_score]&lt;=10))</f>
        <v>1</v>
      </c>
      <c r="I85" s="24">
        <f>IFERROR(AVERAGEIF(tb_userslist[series_animedb_id],tb_anime[[#This Row],[id2]],tb_userslist[my_score]),0)</f>
        <v>5</v>
      </c>
      <c r="J8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" s="31">
        <f>SUMPRODUCT((tb_userslist[series_animedb_id]=tb_anime[[#This Row],[id2]])*(tb_userslist[my_finish_date]&lt;=$E$2)*(tb_userslist[my_start_date]&gt;=$E$1)*(tb_userslist[my_start_date]&lt;&gt;"NA"))</f>
        <v>1</v>
      </c>
      <c r="M8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5" s="31">
        <f>IFERROR(AVERAGEIFS(tb_userslist[my_score],tb_userslist[series_animedb_id],tb_anime[[#This Row],[id2]],tb_userslist[my_start_date],"&gt;="&amp;$E$1,tb_userslist[my_finish_date],"&lt;="&amp;$E$2),0)</f>
        <v>5</v>
      </c>
      <c r="O8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8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86" spans="1:16" x14ac:dyDescent="0.3">
      <c r="A86" s="13">
        <v>33049</v>
      </c>
      <c r="B86" s="13">
        <v>2495</v>
      </c>
      <c r="C86" s="31" t="str">
        <f>VLOOKUP(tb_anime[[#This Row],[id2]],tb_userslist[[series_animedb_id]:[series_title]],2,FALSE)</f>
        <v>Chance Triangle Session</v>
      </c>
      <c r="D86" s="31" t="str">
        <f>VLOOKUP(tb_anime[[#This Row],[id2]],tb_userslist[[series_animedb_id]:[season]],3,FALSE)</f>
        <v>tv</v>
      </c>
      <c r="E86" s="31">
        <f>VLOOKUP(tb_anime[[#This Row],[id2]],tb_userslist[[series_animedb_id]:[season]],9,FALSE)</f>
        <v>2001</v>
      </c>
      <c r="F86" s="31" t="str">
        <f>VLOOKUP(tb_anime[[#This Row],[id2]],tb_userslist[[series_animedb_id]:[season]],10,FALSE)</f>
        <v>spring</v>
      </c>
      <c r="G86" s="31">
        <f>COUNTIF(tb_userslist[series_animedb_id],tb_anime[[#This Row],[id2]])</f>
        <v>1</v>
      </c>
      <c r="H86" s="31">
        <f>SUMPRODUCT((tb_userslist[series_animedb_id]=tb_anime[[#This Row],[id2]])*(tb_userslist[my_score]&lt;=10))</f>
        <v>1</v>
      </c>
      <c r="I86" s="24">
        <f>IFERROR(AVERAGEIF(tb_userslist[series_animedb_id],tb_anime[[#This Row],[id2]],tb_userslist[my_score]),0)</f>
        <v>5</v>
      </c>
      <c r="J8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6" s="31">
        <f>SUMPRODUCT((tb_userslist[series_animedb_id]=tb_anime[[#This Row],[id2]])*(tb_userslist[my_finish_date]&lt;=$E$2)*(tb_userslist[my_start_date]&gt;=$E$1)*(tb_userslist[my_start_date]&lt;&gt;"NA"))</f>
        <v>1</v>
      </c>
      <c r="M8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6" s="31">
        <f>IFERROR(AVERAGEIFS(tb_userslist[my_score],tb_userslist[series_animedb_id],tb_anime[[#This Row],[id2]],tb_userslist[my_start_date],"&gt;="&amp;$E$1,tb_userslist[my_finish_date],"&lt;="&amp;$E$2),0)</f>
        <v>5</v>
      </c>
      <c r="O8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8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87" spans="1:16" x14ac:dyDescent="0.3">
      <c r="A87" s="13">
        <v>33050</v>
      </c>
      <c r="B87" s="13">
        <v>40960</v>
      </c>
      <c r="C87" s="31" t="str">
        <f>VLOOKUP(tb_anime[[#This Row],[id2]],tb_userslist[[series_animedb_id]:[series_title]],2,FALSE)</f>
        <v>Cheat Kusushi no Slow Life: Isekai ni Tsukurou Drugstore</v>
      </c>
      <c r="D87" s="31" t="str">
        <f>VLOOKUP(tb_anime[[#This Row],[id2]],tb_userslist[[series_animedb_id]:[season]],3,FALSE)</f>
        <v>tv</v>
      </c>
      <c r="E87" s="31">
        <f>VLOOKUP(tb_anime[[#This Row],[id2]],tb_userslist[[series_animedb_id]:[season]],9,FALSE)</f>
        <v>2021</v>
      </c>
      <c r="F87" s="31" t="str">
        <f>VLOOKUP(tb_anime[[#This Row],[id2]],tb_userslist[[series_animedb_id]:[season]],10,FALSE)</f>
        <v>summer</v>
      </c>
      <c r="G87" s="31">
        <f>COUNTIF(tb_userslist[series_animedb_id],tb_anime[[#This Row],[id2]])</f>
        <v>1</v>
      </c>
      <c r="H87" s="31">
        <f>SUMPRODUCT((tb_userslist[series_animedb_id]=tb_anime[[#This Row],[id2]])*(tb_userslist[my_score]&lt;=10))</f>
        <v>1</v>
      </c>
      <c r="I87" s="24">
        <f>IFERROR(AVERAGEIF(tb_userslist[series_animedb_id],tb_anime[[#This Row],[id2]],tb_userslist[my_score]),0)</f>
        <v>5</v>
      </c>
      <c r="J8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7" s="31">
        <f>SUMPRODUCT((tb_userslist[series_animedb_id]=tb_anime[[#This Row],[id2]])*(tb_userslist[my_finish_date]&lt;=$E$2)*(tb_userslist[my_start_date]&gt;=$E$1)*(tb_userslist[my_start_date]&lt;&gt;"NA"))</f>
        <v>1</v>
      </c>
      <c r="M8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7" s="31">
        <f>IFERROR(AVERAGEIFS(tb_userslist[my_score],tb_userslist[series_animedb_id],tb_anime[[#This Row],[id2]],tb_userslist[my_start_date],"&gt;="&amp;$E$1,tb_userslist[my_finish_date],"&lt;="&amp;$E$2),0)</f>
        <v>5</v>
      </c>
      <c r="O8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8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88" spans="1:16" x14ac:dyDescent="0.3">
      <c r="A88" s="13">
        <v>22297</v>
      </c>
      <c r="B88" s="13">
        <v>812</v>
      </c>
      <c r="C88" s="31" t="str">
        <f>VLOOKUP(tb_anime[[#This Row],[id2]],tb_userslist[[series_animedb_id]:[series_title]],2,FALSE)</f>
        <v>Chikyuu Shoujo Arjuna</v>
      </c>
      <c r="D88" s="31" t="str">
        <f>VLOOKUP(tb_anime[[#This Row],[id2]],tb_userslist[[series_animedb_id]:[season]],3,FALSE)</f>
        <v>tv</v>
      </c>
      <c r="E88" s="31">
        <f>VLOOKUP(tb_anime[[#This Row],[id2]],tb_userslist[[series_animedb_id]:[season]],9,FALSE)</f>
        <v>2001</v>
      </c>
      <c r="F88" s="31" t="str">
        <f>VLOOKUP(tb_anime[[#This Row],[id2]],tb_userslist[[series_animedb_id]:[season]],10,FALSE)</f>
        <v>winter</v>
      </c>
      <c r="G88" s="31">
        <f>COUNTIF(tb_userslist[series_animedb_id],tb_anime[[#This Row],[id2]])</f>
        <v>1</v>
      </c>
      <c r="H88" s="31">
        <f>SUMPRODUCT((tb_userslist[series_animedb_id]=tb_anime[[#This Row],[id2]])*(tb_userslist[my_score]&lt;=10))</f>
        <v>1</v>
      </c>
      <c r="I88" s="24">
        <f>IFERROR(AVERAGEIF(tb_userslist[series_animedb_id],tb_anime[[#This Row],[id2]],tb_userslist[my_score]),0)</f>
        <v>5</v>
      </c>
      <c r="J8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8" s="31">
        <f>SUMPRODUCT((tb_userslist[series_animedb_id]=tb_anime[[#This Row],[id2]])*(tb_userslist[my_finish_date]&lt;=$E$2)*(tb_userslist[my_start_date]&gt;=$E$1)*(tb_userslist[my_start_date]&lt;&gt;"NA"))</f>
        <v>1</v>
      </c>
      <c r="M8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8" s="31">
        <f>IFERROR(AVERAGEIFS(tb_userslist[my_score],tb_userslist[series_animedb_id],tb_anime[[#This Row],[id2]],tb_userslist[my_start_date],"&gt;="&amp;$E$1,tb_userslist[my_finish_date],"&lt;="&amp;$E$2),0)</f>
        <v>5</v>
      </c>
      <c r="O8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8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89" spans="1:16" x14ac:dyDescent="0.3">
      <c r="A89" s="13">
        <v>28701</v>
      </c>
      <c r="B89" s="13">
        <v>37914</v>
      </c>
      <c r="C89" s="31" t="str">
        <f>VLOOKUP(tb_anime[[#This Row],[id2]],tb_userslist[[series_animedb_id]:[series_title]],2,FALSE)</f>
        <v>Chikyuugai Shounen Shoujo</v>
      </c>
      <c r="D89" s="31" t="str">
        <f>VLOOKUP(tb_anime[[#This Row],[id2]],tb_userslist[[series_animedb_id]:[season]],3,FALSE)</f>
        <v>ona</v>
      </c>
      <c r="E89" s="31">
        <f>VLOOKUP(tb_anime[[#This Row],[id2]],tb_userslist[[series_animedb_id]:[season]],9,FALSE)</f>
        <v>2022</v>
      </c>
      <c r="F89" s="31" t="str">
        <f>VLOOKUP(tb_anime[[#This Row],[id2]],tb_userslist[[series_animedb_id]:[season]],10,FALSE)</f>
        <v>winter</v>
      </c>
      <c r="G89" s="31">
        <f>COUNTIF(tb_userslist[series_animedb_id],tb_anime[[#This Row],[id2]])</f>
        <v>1</v>
      </c>
      <c r="H89" s="31">
        <f>SUMPRODUCT((tb_userslist[series_animedb_id]=tb_anime[[#This Row],[id2]])*(tb_userslist[my_score]&lt;=10))</f>
        <v>1</v>
      </c>
      <c r="I89" s="24">
        <f>IFERROR(AVERAGEIF(tb_userslist[series_animedb_id],tb_anime[[#This Row],[id2]],tb_userslist[my_score]),0)</f>
        <v>3</v>
      </c>
      <c r="J8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9" s="31">
        <f>SUMPRODUCT((tb_userslist[series_animedb_id]=tb_anime[[#This Row],[id2]])*(tb_userslist[my_finish_date]&lt;=$E$2)*(tb_userslist[my_start_date]&gt;=$E$1)*(tb_userslist[my_start_date]&lt;&gt;"NA"))</f>
        <v>0</v>
      </c>
      <c r="M8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9" s="31">
        <f>IFERROR(AVERAGEIFS(tb_userslist[my_score],tb_userslist[series_animedb_id],tb_anime[[#This Row],[id2]],tb_userslist[my_start_date],"&gt;="&amp;$E$1,tb_userslist[my_finish_date],"&lt;="&amp;$E$2),0)</f>
        <v>0</v>
      </c>
      <c r="O8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90" spans="1:16" x14ac:dyDescent="0.3">
      <c r="A90" s="13">
        <v>27821</v>
      </c>
      <c r="B90" s="13">
        <v>59</v>
      </c>
      <c r="C90" s="31" t="str">
        <f>VLOOKUP(tb_anime[[#This Row],[id2]],tb_userslist[[series_animedb_id]:[series_title]],2,FALSE)</f>
        <v>Chobits</v>
      </c>
      <c r="D90" s="31" t="str">
        <f>VLOOKUP(tb_anime[[#This Row],[id2]],tb_userslist[[series_animedb_id]:[season]],3,FALSE)</f>
        <v>tv</v>
      </c>
      <c r="E90" s="31">
        <f>VLOOKUP(tb_anime[[#This Row],[id2]],tb_userslist[[series_animedb_id]:[season]],9,FALSE)</f>
        <v>2002</v>
      </c>
      <c r="F90" s="31" t="str">
        <f>VLOOKUP(tb_anime[[#This Row],[id2]],tb_userslist[[series_animedb_id]:[season]],10,FALSE)</f>
        <v>spring</v>
      </c>
      <c r="G90" s="31">
        <f>COUNTIF(tb_userslist[series_animedb_id],tb_anime[[#This Row],[id2]])</f>
        <v>2</v>
      </c>
      <c r="H90" s="31">
        <f>SUMPRODUCT((tb_userslist[series_animedb_id]=tb_anime[[#This Row],[id2]])*(tb_userslist[my_score]&lt;=10))</f>
        <v>2</v>
      </c>
      <c r="I90" s="24">
        <f>IFERROR(AVERAGEIF(tb_userslist[series_animedb_id],tb_anime[[#This Row],[id2]],tb_userslist[my_score]),0)</f>
        <v>6.5</v>
      </c>
      <c r="J90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90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6.5</v>
      </c>
      <c r="L90" s="31">
        <f>SUMPRODUCT((tb_userslist[series_animedb_id]=tb_anime[[#This Row],[id2]])*(tb_userslist[my_finish_date]&lt;=$E$2)*(tb_userslist[my_start_date]&gt;=$E$1)*(tb_userslist[my_start_date]&lt;&gt;"NA"))</f>
        <v>1</v>
      </c>
      <c r="M9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90" s="31">
        <f>IFERROR(AVERAGEIFS(tb_userslist[my_score],tb_userslist[series_animedb_id],tb_anime[[#This Row],[id2]],tb_userslist[my_start_date],"&gt;="&amp;$E$1,tb_userslist[my_finish_date],"&lt;="&amp;$E$2),0)</f>
        <v>4</v>
      </c>
      <c r="O9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9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91" spans="1:16" x14ac:dyDescent="0.3">
      <c r="A91" s="13">
        <v>21855</v>
      </c>
      <c r="B91" s="13">
        <v>596</v>
      </c>
      <c r="C91" s="31" t="str">
        <f>VLOOKUP(tb_anime[[#This Row],[id2]],tb_userslist[[series_animedb_id]:[series_title]],2,FALSE)</f>
        <v>Chobits: Chibits</v>
      </c>
      <c r="D91" s="31" t="str">
        <f>VLOOKUP(tb_anime[[#This Row],[id2]],tb_userslist[[series_animedb_id]:[season]],3,FALSE)</f>
        <v>special</v>
      </c>
      <c r="E91" s="31">
        <f>VLOOKUP(tb_anime[[#This Row],[id2]],tb_userslist[[series_animedb_id]:[season]],9,FALSE)</f>
        <v>2003</v>
      </c>
      <c r="F91" s="31" t="str">
        <f>VLOOKUP(tb_anime[[#This Row],[id2]],tb_userslist[[series_animedb_id]:[season]],10,FALSE)</f>
        <v>spring</v>
      </c>
      <c r="G91" s="31">
        <f>COUNTIF(tb_userslist[series_animedb_id],tb_anime[[#This Row],[id2]])</f>
        <v>1</v>
      </c>
      <c r="H91" s="31">
        <f>SUMPRODUCT((tb_userslist[series_animedb_id]=tb_anime[[#This Row],[id2]])*(tb_userslist[my_score]&lt;=10))</f>
        <v>1</v>
      </c>
      <c r="I91" s="24">
        <f>IFERROR(AVERAGEIF(tb_userslist[series_animedb_id],tb_anime[[#This Row],[id2]],tb_userslist[my_score]),0)</f>
        <v>4</v>
      </c>
      <c r="J9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9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91" s="31">
        <f>SUMPRODUCT((tb_userslist[series_animedb_id]=tb_anime[[#This Row],[id2]])*(tb_userslist[my_finish_date]&lt;=$E$2)*(tb_userslist[my_start_date]&gt;=$E$1)*(tb_userslist[my_start_date]&lt;&gt;"NA"))</f>
        <v>1</v>
      </c>
      <c r="M9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91" s="31">
        <f>IFERROR(AVERAGEIFS(tb_userslist[my_score],tb_userslist[series_animedb_id],tb_anime[[#This Row],[id2]],tb_userslist[my_start_date],"&gt;="&amp;$E$1,tb_userslist[my_finish_date],"&lt;="&amp;$E$2),0)</f>
        <v>4</v>
      </c>
      <c r="O9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9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92" spans="1:16" x14ac:dyDescent="0.3">
      <c r="A92" s="13">
        <v>21877</v>
      </c>
      <c r="B92" s="13">
        <v>39523</v>
      </c>
      <c r="C92" s="31" t="str">
        <f>VLOOKUP(tb_anime[[#This Row],[id2]],tb_userslist[[series_animedb_id]:[series_title]],2,FALSE)</f>
        <v>Choujin Koukousei-tachi wa Isekai demo Yoyuu de Ikinuku you desu!</v>
      </c>
      <c r="D92" s="31" t="str">
        <f>VLOOKUP(tb_anime[[#This Row],[id2]],tb_userslist[[series_animedb_id]:[season]],3,FALSE)</f>
        <v>tv</v>
      </c>
      <c r="E92" s="31">
        <f>VLOOKUP(tb_anime[[#This Row],[id2]],tb_userslist[[series_animedb_id]:[season]],9,FALSE)</f>
        <v>2019</v>
      </c>
      <c r="F92" s="31" t="str">
        <f>VLOOKUP(tb_anime[[#This Row],[id2]],tb_userslist[[series_animedb_id]:[season]],10,FALSE)</f>
        <v>fall</v>
      </c>
      <c r="G92" s="31">
        <f>COUNTIF(tb_userslist[series_animedb_id],tb_anime[[#This Row],[id2]])</f>
        <v>1</v>
      </c>
      <c r="H92" s="31">
        <f>SUMPRODUCT((tb_userslist[series_animedb_id]=tb_anime[[#This Row],[id2]])*(tb_userslist[my_score]&lt;=10))</f>
        <v>1</v>
      </c>
      <c r="I92" s="24">
        <f>IFERROR(AVERAGEIF(tb_userslist[series_animedb_id],tb_anime[[#This Row],[id2]],tb_userslist[my_score]),0)</f>
        <v>4</v>
      </c>
      <c r="J9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9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92" s="31">
        <f>SUMPRODUCT((tb_userslist[series_animedb_id]=tb_anime[[#This Row],[id2]])*(tb_userslist[my_finish_date]&lt;=$E$2)*(tb_userslist[my_start_date]&gt;=$E$1)*(tb_userslist[my_start_date]&lt;&gt;"NA"))</f>
        <v>1</v>
      </c>
      <c r="M9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92" s="31">
        <f>IFERROR(AVERAGEIFS(tb_userslist[my_score],tb_userslist[series_animedb_id],tb_anime[[#This Row],[id2]],tb_userslist[my_start_date],"&gt;="&amp;$E$1,tb_userslist[my_finish_date],"&lt;="&amp;$E$2),0)</f>
        <v>4</v>
      </c>
      <c r="O9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9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93" spans="1:16" x14ac:dyDescent="0.3">
      <c r="A93" s="13">
        <v>39570</v>
      </c>
      <c r="B93" s="13">
        <v>3522</v>
      </c>
      <c r="C93" s="31" t="str">
        <f>VLOOKUP(tb_anime[[#This Row],[id2]],tb_userslist[[series_animedb_id]:[series_title]],2,FALSE)</f>
        <v>Choujin Locke</v>
      </c>
      <c r="D93" s="31" t="str">
        <f>VLOOKUP(tb_anime[[#This Row],[id2]],tb_userslist[[series_animedb_id]:[season]],3,FALSE)</f>
        <v>movie</v>
      </c>
      <c r="E93" s="31">
        <f>VLOOKUP(tb_anime[[#This Row],[id2]],tb_userslist[[series_animedb_id]:[season]],9,FALSE)</f>
        <v>1984</v>
      </c>
      <c r="F93" s="31" t="str">
        <f>VLOOKUP(tb_anime[[#This Row],[id2]],tb_userslist[[series_animedb_id]:[season]],10,FALSE)</f>
        <v>winter</v>
      </c>
      <c r="G93" s="31">
        <f>COUNTIF(tb_userslist[series_animedb_id],tb_anime[[#This Row],[id2]])</f>
        <v>1</v>
      </c>
      <c r="H93" s="31">
        <f>SUMPRODUCT((tb_userslist[series_animedb_id]=tb_anime[[#This Row],[id2]])*(tb_userslist[my_score]&lt;=10))</f>
        <v>1</v>
      </c>
      <c r="I93" s="24">
        <f>IFERROR(AVERAGEIF(tb_userslist[series_animedb_id],tb_anime[[#This Row],[id2]],tb_userslist[my_score]),0)</f>
        <v>5</v>
      </c>
      <c r="J9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9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93" s="31">
        <f>SUMPRODUCT((tb_userslist[series_animedb_id]=tb_anime[[#This Row],[id2]])*(tb_userslist[my_finish_date]&lt;=$E$2)*(tb_userslist[my_start_date]&gt;=$E$1)*(tb_userslist[my_start_date]&lt;&gt;"NA"))</f>
        <v>1</v>
      </c>
      <c r="M9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93" s="31">
        <f>IFERROR(AVERAGEIFS(tb_userslist[my_score],tb_userslist[series_animedb_id],tb_anime[[#This Row],[id2]],tb_userslist[my_start_date],"&gt;="&amp;$E$1,tb_userslist[my_finish_date],"&lt;="&amp;$E$2),0)</f>
        <v>5</v>
      </c>
      <c r="O9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9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94" spans="1:16" x14ac:dyDescent="0.3">
      <c r="A94" s="13">
        <v>38422</v>
      </c>
      <c r="B94" s="13">
        <v>38390</v>
      </c>
      <c r="C94" s="31" t="str">
        <f>VLOOKUP(tb_anime[[#This Row],[id2]],tb_userslist[[series_animedb_id]:[series_title]],2,FALSE)</f>
        <v>Chuubyou Gekihatsu Boy</v>
      </c>
      <c r="D94" s="31" t="str">
        <f>VLOOKUP(tb_anime[[#This Row],[id2]],tb_userslist[[series_animedb_id]:[season]],3,FALSE)</f>
        <v>tv</v>
      </c>
      <c r="E94" s="31">
        <f>VLOOKUP(tb_anime[[#This Row],[id2]],tb_userslist[[series_animedb_id]:[season]],9,FALSE)</f>
        <v>2019</v>
      </c>
      <c r="F94" s="31" t="str">
        <f>VLOOKUP(tb_anime[[#This Row],[id2]],tb_userslist[[series_animedb_id]:[season]],10,FALSE)</f>
        <v>fall</v>
      </c>
      <c r="G94" s="31">
        <f>COUNTIF(tb_userslist[series_animedb_id],tb_anime[[#This Row],[id2]])</f>
        <v>1</v>
      </c>
      <c r="H94" s="31">
        <f>SUMPRODUCT((tb_userslist[series_animedb_id]=tb_anime[[#This Row],[id2]])*(tb_userslist[my_score]&lt;=10))</f>
        <v>1</v>
      </c>
      <c r="I94" s="24">
        <f>IFERROR(AVERAGEIF(tb_userslist[series_animedb_id],tb_anime[[#This Row],[id2]],tb_userslist[my_score]),0)</f>
        <v>7</v>
      </c>
      <c r="J9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9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94" s="31">
        <f>SUMPRODUCT((tb_userslist[series_animedb_id]=tb_anime[[#This Row],[id2]])*(tb_userslist[my_finish_date]&lt;=$E$2)*(tb_userslist[my_start_date]&gt;=$E$1)*(tb_userslist[my_start_date]&lt;&gt;"NA"))</f>
        <v>1</v>
      </c>
      <c r="M9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94" s="31">
        <f>IFERROR(AVERAGEIFS(tb_userslist[my_score],tb_userslist[series_animedb_id],tb_anime[[#This Row],[id2]],tb_userslist[my_start_date],"&gt;="&amp;$E$1,tb_userslist[my_finish_date],"&lt;="&amp;$E$2),0)</f>
        <v>7</v>
      </c>
      <c r="O9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9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95" spans="1:16" x14ac:dyDescent="0.3">
      <c r="A95" s="13">
        <v>9260</v>
      </c>
      <c r="B95" s="13">
        <v>40465</v>
      </c>
      <c r="C95" s="31" t="str">
        <f>VLOOKUP(tb_anime[[#This Row],[id2]],tb_userslist[[series_animedb_id]:[series_title]],2,FALSE)</f>
        <v>Chuubyou Gekihatsu Boy: Otoko ni Umareta Shukumei Dakara</v>
      </c>
      <c r="D95" s="31" t="str">
        <f>VLOOKUP(tb_anime[[#This Row],[id2]],tb_userslist[[series_animedb_id]:[season]],3,FALSE)</f>
        <v>special</v>
      </c>
      <c r="E95" s="31">
        <f>VLOOKUP(tb_anime[[#This Row],[id2]],tb_userslist[[series_animedb_id]:[season]],9,FALSE)</f>
        <v>2020</v>
      </c>
      <c r="F95" s="31" t="str">
        <f>VLOOKUP(tb_anime[[#This Row],[id2]],tb_userslist[[series_animedb_id]:[season]],10,FALSE)</f>
        <v>winter</v>
      </c>
      <c r="G95" s="31">
        <f>COUNTIF(tb_userslist[series_animedb_id],tb_anime[[#This Row],[id2]])</f>
        <v>1</v>
      </c>
      <c r="H95" s="31">
        <f>SUMPRODUCT((tb_userslist[series_animedb_id]=tb_anime[[#This Row],[id2]])*(tb_userslist[my_score]&lt;=10))</f>
        <v>1</v>
      </c>
      <c r="I95" s="24">
        <f>IFERROR(AVERAGEIF(tb_userslist[series_animedb_id],tb_anime[[#This Row],[id2]],tb_userslist[my_score]),0)</f>
        <v>6</v>
      </c>
      <c r="J9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9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95" s="31">
        <f>SUMPRODUCT((tb_userslist[series_animedb_id]=tb_anime[[#This Row],[id2]])*(tb_userslist[my_finish_date]&lt;=$E$2)*(tb_userslist[my_start_date]&gt;=$E$1)*(tb_userslist[my_start_date]&lt;&gt;"NA"))</f>
        <v>1</v>
      </c>
      <c r="M9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95" s="31">
        <f>IFERROR(AVERAGEIFS(tb_userslist[my_score],tb_userslist[series_animedb_id],tb_anime[[#This Row],[id2]],tb_userslist[my_start_date],"&gt;="&amp;$E$1,tb_userslist[my_finish_date],"&lt;="&amp;$E$2),0)</f>
        <v>6</v>
      </c>
      <c r="O9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9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96" spans="1:16" x14ac:dyDescent="0.3">
      <c r="A96" s="13">
        <v>31757</v>
      </c>
      <c r="B96" s="13">
        <v>44429</v>
      </c>
      <c r="C96" s="31" t="str">
        <f>VLOOKUP(tb_anime[[#This Row],[id2]],tb_userslist[[series_animedb_id]:[series_title]],2,FALSE)</f>
        <v>Connected...</v>
      </c>
      <c r="D96" s="31" t="str">
        <f>VLOOKUP(tb_anime[[#This Row],[id2]],tb_userslist[[series_animedb_id]:[season]],3,FALSE)</f>
        <v>ona</v>
      </c>
      <c r="E96" s="31">
        <f>VLOOKUP(tb_anime[[#This Row],[id2]],tb_userslist[[series_animedb_id]:[season]],9,FALSE)</f>
        <v>2020</v>
      </c>
      <c r="F96" s="31" t="str">
        <f>VLOOKUP(tb_anime[[#This Row],[id2]],tb_userslist[[series_animedb_id]:[season]],10,FALSE)</f>
        <v>fall</v>
      </c>
      <c r="G96" s="31">
        <f>COUNTIF(tb_userslist[series_animedb_id],tb_anime[[#This Row],[id2]])</f>
        <v>1</v>
      </c>
      <c r="H96" s="31">
        <f>SUMPRODUCT((tb_userslist[series_animedb_id]=tb_anime[[#This Row],[id2]])*(tb_userslist[my_score]&lt;=10))</f>
        <v>1</v>
      </c>
      <c r="I96" s="24">
        <f>IFERROR(AVERAGEIF(tb_userslist[series_animedb_id],tb_anime[[#This Row],[id2]],tb_userslist[my_score]),0)</f>
        <v>3</v>
      </c>
      <c r="J9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9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96" s="31">
        <f>SUMPRODUCT((tb_userslist[series_animedb_id]=tb_anime[[#This Row],[id2]])*(tb_userslist[my_finish_date]&lt;=$E$2)*(tb_userslist[my_start_date]&gt;=$E$1)*(tb_userslist[my_start_date]&lt;&gt;"NA"))</f>
        <v>0</v>
      </c>
      <c r="M9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96" s="31">
        <f>IFERROR(AVERAGEIFS(tb_userslist[my_score],tb_userslist[series_animedb_id],tb_anime[[#This Row],[id2]],tb_userslist[my_start_date],"&gt;="&amp;$E$1,tb_userslist[my_finish_date],"&lt;="&amp;$E$2),0)</f>
        <v>0</v>
      </c>
      <c r="O9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9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97" spans="1:16" x14ac:dyDescent="0.3">
      <c r="A97" s="13">
        <v>31758</v>
      </c>
      <c r="B97" s="13">
        <v>38940</v>
      </c>
      <c r="C97" s="31" t="str">
        <f>VLOOKUP(tb_anime[[#This Row],[id2]],tb_userslist[[series_animedb_id]:[series_title]],2,FALSE)</f>
        <v>Cop Craft</v>
      </c>
      <c r="D97" s="31" t="str">
        <f>VLOOKUP(tb_anime[[#This Row],[id2]],tb_userslist[[series_animedb_id]:[season]],3,FALSE)</f>
        <v>tv</v>
      </c>
      <c r="E97" s="31">
        <f>VLOOKUP(tb_anime[[#This Row],[id2]],tb_userslist[[series_animedb_id]:[season]],9,FALSE)</f>
        <v>2019</v>
      </c>
      <c r="F97" s="31" t="str">
        <f>VLOOKUP(tb_anime[[#This Row],[id2]],tb_userslist[[series_animedb_id]:[season]],10,FALSE)</f>
        <v>summer</v>
      </c>
      <c r="G97" s="31">
        <f>COUNTIF(tb_userslist[series_animedb_id],tb_anime[[#This Row],[id2]])</f>
        <v>1</v>
      </c>
      <c r="H97" s="31">
        <f>SUMPRODUCT((tb_userslist[series_animedb_id]=tb_anime[[#This Row],[id2]])*(tb_userslist[my_score]&lt;=10))</f>
        <v>1</v>
      </c>
      <c r="I97" s="24">
        <f>IFERROR(AVERAGEIF(tb_userslist[series_animedb_id],tb_anime[[#This Row],[id2]],tb_userslist[my_score]),0)</f>
        <v>6</v>
      </c>
      <c r="J9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9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97" s="31">
        <f>SUMPRODUCT((tb_userslist[series_animedb_id]=tb_anime[[#This Row],[id2]])*(tb_userslist[my_finish_date]&lt;=$E$2)*(tb_userslist[my_start_date]&gt;=$E$1)*(tb_userslist[my_start_date]&lt;&gt;"NA"))</f>
        <v>1</v>
      </c>
      <c r="M9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97" s="31">
        <f>IFERROR(AVERAGEIFS(tb_userslist[my_score],tb_userslist[series_animedb_id],tb_anime[[#This Row],[id2]],tb_userslist[my_start_date],"&gt;="&amp;$E$1,tb_userslist[my_finish_date],"&lt;="&amp;$E$2),0)</f>
        <v>6</v>
      </c>
      <c r="O9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9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98" spans="1:16" x14ac:dyDescent="0.3">
      <c r="A98" s="13">
        <v>30503</v>
      </c>
      <c r="B98" s="13">
        <v>42317</v>
      </c>
      <c r="C98" s="31" t="str">
        <f>VLOOKUP(tb_anime[[#This Row],[id2]],tb_userslist[[series_animedb_id]:[series_title]],2,FALSE)</f>
        <v>Cosmos Trailer</v>
      </c>
      <c r="D98" s="31" t="str">
        <f>VLOOKUP(tb_anime[[#This Row],[id2]],tb_userslist[[series_animedb_id]:[season]],3,FALSE)</f>
        <v>ona</v>
      </c>
      <c r="E98" s="31">
        <f>VLOOKUP(tb_anime[[#This Row],[id2]],tb_userslist[[series_animedb_id]:[season]],9,FALSE)</f>
        <v>2019</v>
      </c>
      <c r="F98" s="31" t="str">
        <f>VLOOKUP(tb_anime[[#This Row],[id2]],tb_userslist[[series_animedb_id]:[season]],10,FALSE)</f>
        <v>spring</v>
      </c>
      <c r="G98" s="31">
        <f>COUNTIF(tb_userslist[series_animedb_id],tb_anime[[#This Row],[id2]])</f>
        <v>1</v>
      </c>
      <c r="H98" s="31">
        <f>SUMPRODUCT((tb_userslist[series_animedb_id]=tb_anime[[#This Row],[id2]])*(tb_userslist[my_score]&lt;=10))</f>
        <v>1</v>
      </c>
      <c r="I98" s="24">
        <f>IFERROR(AVERAGEIF(tb_userslist[series_animedb_id],tb_anime[[#This Row],[id2]],tb_userslist[my_score]),0)</f>
        <v>7</v>
      </c>
      <c r="J9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9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98" s="31">
        <f>SUMPRODUCT((tb_userslist[series_animedb_id]=tb_anime[[#This Row],[id2]])*(tb_userslist[my_finish_date]&lt;=$E$2)*(tb_userslist[my_start_date]&gt;=$E$1)*(tb_userslist[my_start_date]&lt;&gt;"NA"))</f>
        <v>1</v>
      </c>
      <c r="M9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98" s="31">
        <f>IFERROR(AVERAGEIFS(tb_userslist[my_score],tb_userslist[series_animedb_id],tb_anime[[#This Row],[id2]],tb_userslist[my_start_date],"&gt;="&amp;$E$1,tb_userslist[my_finish_date],"&lt;="&amp;$E$2),0)</f>
        <v>7</v>
      </c>
      <c r="O9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9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99" spans="1:16" x14ac:dyDescent="0.3">
      <c r="A99" s="13">
        <v>40834</v>
      </c>
      <c r="B99" s="13">
        <v>1</v>
      </c>
      <c r="C99" s="31" t="str">
        <f>VLOOKUP(tb_anime[[#This Row],[id2]],tb_userslist[[series_animedb_id]:[series_title]],2,FALSE)</f>
        <v>Cowboy Bebop</v>
      </c>
      <c r="D99" s="31" t="str">
        <f>VLOOKUP(tb_anime[[#This Row],[id2]],tb_userslist[[series_animedb_id]:[season]],3,FALSE)</f>
        <v>tv</v>
      </c>
      <c r="E99" s="31">
        <f>VLOOKUP(tb_anime[[#This Row],[id2]],tb_userslist[[series_animedb_id]:[season]],9,FALSE)</f>
        <v>1998</v>
      </c>
      <c r="F99" s="31" t="str">
        <f>VLOOKUP(tb_anime[[#This Row],[id2]],tb_userslist[[series_animedb_id]:[season]],10,FALSE)</f>
        <v>spring</v>
      </c>
      <c r="G99" s="31">
        <f>COUNTIF(tb_userslist[series_animedb_id],tb_anime[[#This Row],[id2]])</f>
        <v>2</v>
      </c>
      <c r="H99" s="31">
        <f>SUMPRODUCT((tb_userslist[series_animedb_id]=tb_anime[[#This Row],[id2]])*(tb_userslist[my_score]&lt;=10))</f>
        <v>2</v>
      </c>
      <c r="I99" s="24">
        <f>IFERROR(AVERAGEIF(tb_userslist[series_animedb_id],tb_anime[[#This Row],[id2]],tb_userslist[my_score]),0)</f>
        <v>9</v>
      </c>
      <c r="J99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99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9</v>
      </c>
      <c r="L99" s="31">
        <f>SUMPRODUCT((tb_userslist[series_animedb_id]=tb_anime[[#This Row],[id2]])*(tb_userslist[my_finish_date]&lt;=$E$2)*(tb_userslist[my_start_date]&gt;=$E$1)*(tb_userslist[my_start_date]&lt;&gt;"NA"))</f>
        <v>1</v>
      </c>
      <c r="M9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99" s="31">
        <f>IFERROR(AVERAGEIFS(tb_userslist[my_score],tb_userslist[series_animedb_id],tb_anime[[#This Row],[id2]],tb_userslist[my_start_date],"&gt;="&amp;$E$1,tb_userslist[my_finish_date],"&lt;="&amp;$E$2),0)</f>
        <v>8</v>
      </c>
      <c r="O9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9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00" spans="1:16" x14ac:dyDescent="0.3">
      <c r="A100" s="13">
        <v>29803</v>
      </c>
      <c r="B100" s="13">
        <v>5</v>
      </c>
      <c r="C100" s="31" t="str">
        <f>VLOOKUP(tb_anime[[#This Row],[id2]],tb_userslist[[series_animedb_id]:[series_title]],2,FALSE)</f>
        <v>Cowboy Bebop: Tengoku no Tobira</v>
      </c>
      <c r="D100" s="31" t="str">
        <f>VLOOKUP(tb_anime[[#This Row],[id2]],tb_userslist[[series_animedb_id]:[season]],3,FALSE)</f>
        <v>movie</v>
      </c>
      <c r="E100" s="31">
        <f>VLOOKUP(tb_anime[[#This Row],[id2]],tb_userslist[[series_animedb_id]:[season]],9,FALSE)</f>
        <v>2001</v>
      </c>
      <c r="F100" s="31" t="str">
        <f>VLOOKUP(tb_anime[[#This Row],[id2]],tb_userslist[[series_animedb_id]:[season]],10,FALSE)</f>
        <v>summer</v>
      </c>
      <c r="G100" s="31">
        <f>COUNTIF(tb_userslist[series_animedb_id],tb_anime[[#This Row],[id2]])</f>
        <v>1</v>
      </c>
      <c r="H100" s="31">
        <f>SUMPRODUCT((tb_userslist[series_animedb_id]=tb_anime[[#This Row],[id2]])*(tb_userslist[my_score]&lt;=10))</f>
        <v>1</v>
      </c>
      <c r="I100" s="24">
        <f>IFERROR(AVERAGEIF(tb_userslist[series_animedb_id],tb_anime[[#This Row],[id2]],tb_userslist[my_score]),0)</f>
        <v>8</v>
      </c>
      <c r="J10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0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00" s="31">
        <f>SUMPRODUCT((tb_userslist[series_animedb_id]=tb_anime[[#This Row],[id2]])*(tb_userslist[my_finish_date]&lt;=$E$2)*(tb_userslist[my_start_date]&gt;=$E$1)*(tb_userslist[my_start_date]&lt;&gt;"NA"))</f>
        <v>1</v>
      </c>
      <c r="M10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00" s="31">
        <f>IFERROR(AVERAGEIFS(tb_userslist[my_score],tb_userslist[series_animedb_id],tb_anime[[#This Row],[id2]],tb_userslist[my_start_date],"&gt;="&amp;$E$1,tb_userslist[my_finish_date],"&lt;="&amp;$E$2),0)</f>
        <v>8</v>
      </c>
      <c r="O10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0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01" spans="1:16" x14ac:dyDescent="0.3">
      <c r="A101" s="13">
        <v>35073</v>
      </c>
      <c r="B101" s="13">
        <v>61</v>
      </c>
      <c r="C101" s="31" t="str">
        <f>VLOOKUP(tb_anime[[#This Row],[id2]],tb_userslist[[series_animedb_id]:[series_title]],2,FALSE)</f>
        <v>D.N.Angel</v>
      </c>
      <c r="D101" s="31" t="str">
        <f>VLOOKUP(tb_anime[[#This Row],[id2]],tb_userslist[[series_animedb_id]:[season]],3,FALSE)</f>
        <v>tv</v>
      </c>
      <c r="E101" s="31">
        <f>VLOOKUP(tb_anime[[#This Row],[id2]],tb_userslist[[series_animedb_id]:[season]],9,FALSE)</f>
        <v>2003</v>
      </c>
      <c r="F101" s="31" t="str">
        <f>VLOOKUP(tb_anime[[#This Row],[id2]],tb_userslist[[series_animedb_id]:[season]],10,FALSE)</f>
        <v>spring</v>
      </c>
      <c r="G101" s="31">
        <f>COUNTIF(tb_userslist[series_animedb_id],tb_anime[[#This Row],[id2]])</f>
        <v>1</v>
      </c>
      <c r="H101" s="31">
        <f>SUMPRODUCT((tb_userslist[series_animedb_id]=tb_anime[[#This Row],[id2]])*(tb_userslist[my_score]&lt;=10))</f>
        <v>1</v>
      </c>
      <c r="I101" s="24">
        <f>IFERROR(AVERAGEIF(tb_userslist[series_animedb_id],tb_anime[[#This Row],[id2]],tb_userslist[my_score]),0)</f>
        <v>4</v>
      </c>
      <c r="J10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0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01" s="31">
        <f>SUMPRODUCT((tb_userslist[series_animedb_id]=tb_anime[[#This Row],[id2]])*(tb_userslist[my_finish_date]&lt;=$E$2)*(tb_userslist[my_start_date]&gt;=$E$1)*(tb_userslist[my_start_date]&lt;&gt;"NA"))</f>
        <v>1</v>
      </c>
      <c r="M10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01" s="31">
        <f>IFERROR(AVERAGEIFS(tb_userslist[my_score],tb_userslist[series_animedb_id],tb_anime[[#This Row],[id2]],tb_userslist[my_start_date],"&gt;="&amp;$E$1,tb_userslist[my_finish_date],"&lt;="&amp;$E$2),0)</f>
        <v>4</v>
      </c>
      <c r="O10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0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102" spans="1:16" x14ac:dyDescent="0.3">
      <c r="A102" s="13">
        <v>37675</v>
      </c>
      <c r="B102" s="13">
        <v>233</v>
      </c>
      <c r="C102" s="31" t="str">
        <f>VLOOKUP(tb_anime[[#This Row],[id2]],tb_userslist[[series_animedb_id]:[series_title]],2,FALSE)</f>
        <v>Daa! Daa! Daa!</v>
      </c>
      <c r="D102" s="31" t="str">
        <f>VLOOKUP(tb_anime[[#This Row],[id2]],tb_userslist[[series_animedb_id]:[season]],3,FALSE)</f>
        <v>tv</v>
      </c>
      <c r="E102" s="31">
        <f>VLOOKUP(tb_anime[[#This Row],[id2]],tb_userslist[[series_animedb_id]:[season]],9,FALSE)</f>
        <v>2000</v>
      </c>
      <c r="F102" s="31" t="str">
        <f>VLOOKUP(tb_anime[[#This Row],[id2]],tb_userslist[[series_animedb_id]:[season]],10,FALSE)</f>
        <v>spring</v>
      </c>
      <c r="G102" s="31">
        <f>COUNTIF(tb_userslist[series_animedb_id],tb_anime[[#This Row],[id2]])</f>
        <v>1</v>
      </c>
      <c r="H102" s="31">
        <f>SUMPRODUCT((tb_userslist[series_animedb_id]=tb_anime[[#This Row],[id2]])*(tb_userslist[my_score]&lt;=10))</f>
        <v>1</v>
      </c>
      <c r="I102" s="24">
        <f>IFERROR(AVERAGEIF(tb_userslist[series_animedb_id],tb_anime[[#This Row],[id2]],tb_userslist[my_score]),0)</f>
        <v>5</v>
      </c>
      <c r="J10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0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02" s="31">
        <f>SUMPRODUCT((tb_userslist[series_animedb_id]=tb_anime[[#This Row],[id2]])*(tb_userslist[my_finish_date]&lt;=$E$2)*(tb_userslist[my_start_date]&gt;=$E$1)*(tb_userslist[my_start_date]&lt;&gt;"NA"))</f>
        <v>1</v>
      </c>
      <c r="M10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02" s="31">
        <f>IFERROR(AVERAGEIFS(tb_userslist[my_score],tb_userslist[series_animedb_id],tb_anime[[#This Row],[id2]],tb_userslist[my_start_date],"&gt;="&amp;$E$1,tb_userslist[my_finish_date],"&lt;="&amp;$E$2),0)</f>
        <v>5</v>
      </c>
      <c r="O10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0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03" spans="1:16" x14ac:dyDescent="0.3">
      <c r="A103" s="13">
        <v>39587</v>
      </c>
      <c r="B103" s="13">
        <v>38656</v>
      </c>
      <c r="C103" s="31" t="str">
        <f>VLOOKUP(tb_anime[[#This Row],[id2]],tb_userslist[[series_animedb_id]:[series_title]],2,FALSE)</f>
        <v>Darwin's Game</v>
      </c>
      <c r="D103" s="31" t="str">
        <f>VLOOKUP(tb_anime[[#This Row],[id2]],tb_userslist[[series_animedb_id]:[season]],3,FALSE)</f>
        <v>tv</v>
      </c>
      <c r="E103" s="31">
        <f>VLOOKUP(tb_anime[[#This Row],[id2]],tb_userslist[[series_animedb_id]:[season]],9,FALSE)</f>
        <v>2020</v>
      </c>
      <c r="F103" s="31" t="str">
        <f>VLOOKUP(tb_anime[[#This Row],[id2]],tb_userslist[[series_animedb_id]:[season]],10,FALSE)</f>
        <v>winter</v>
      </c>
      <c r="G103" s="31">
        <f>COUNTIF(tb_userslist[series_animedb_id],tb_anime[[#This Row],[id2]])</f>
        <v>1</v>
      </c>
      <c r="H103" s="31">
        <f>SUMPRODUCT((tb_userslist[series_animedb_id]=tb_anime[[#This Row],[id2]])*(tb_userslist[my_score]&lt;=10))</f>
        <v>1</v>
      </c>
      <c r="I103" s="24">
        <f>IFERROR(AVERAGEIF(tb_userslist[series_animedb_id],tb_anime[[#This Row],[id2]],tb_userslist[my_score]),0)</f>
        <v>6</v>
      </c>
      <c r="J10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0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03" s="31">
        <f>SUMPRODUCT((tb_userslist[series_animedb_id]=tb_anime[[#This Row],[id2]])*(tb_userslist[my_finish_date]&lt;=$E$2)*(tb_userslist[my_start_date]&gt;=$E$1)*(tb_userslist[my_start_date]&lt;&gt;"NA"))</f>
        <v>1</v>
      </c>
      <c r="M10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03" s="31">
        <f>IFERROR(AVERAGEIFS(tb_userslist[my_score],tb_userslist[series_animedb_id],tb_anime[[#This Row],[id2]],tb_userslist[my_start_date],"&gt;="&amp;$E$1,tb_userslist[my_finish_date],"&lt;="&amp;$E$2),0)</f>
        <v>6</v>
      </c>
      <c r="O10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0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04" spans="1:16" x14ac:dyDescent="0.3">
      <c r="A104" s="13">
        <v>42203</v>
      </c>
      <c r="B104" s="13">
        <v>43814</v>
      </c>
      <c r="C104" s="31" t="str">
        <f>VLOOKUP(tb_anime[[#This Row],[id2]],tb_userslist[[series_animedb_id]:[series_title]],2,FALSE)</f>
        <v>Deatte 5-byou de Battle</v>
      </c>
      <c r="D104" s="31" t="str">
        <f>VLOOKUP(tb_anime[[#This Row],[id2]],tb_userslist[[series_animedb_id]:[season]],3,FALSE)</f>
        <v>tv</v>
      </c>
      <c r="E104" s="31">
        <f>VLOOKUP(tb_anime[[#This Row],[id2]],tb_userslist[[series_animedb_id]:[season]],9,FALSE)</f>
        <v>2021</v>
      </c>
      <c r="F104" s="31" t="str">
        <f>VLOOKUP(tb_anime[[#This Row],[id2]],tb_userslist[[series_animedb_id]:[season]],10,FALSE)</f>
        <v>summer</v>
      </c>
      <c r="G104" s="31">
        <f>COUNTIF(tb_userslist[series_animedb_id],tb_anime[[#This Row],[id2]])</f>
        <v>1</v>
      </c>
      <c r="H104" s="31">
        <f>SUMPRODUCT((tb_userslist[series_animedb_id]=tb_anime[[#This Row],[id2]])*(tb_userslist[my_score]&lt;=10))</f>
        <v>1</v>
      </c>
      <c r="I104" s="24">
        <f>IFERROR(AVERAGEIF(tb_userslist[series_animedb_id],tb_anime[[#This Row],[id2]],tb_userslist[my_score]),0)</f>
        <v>4</v>
      </c>
      <c r="J10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0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04" s="31">
        <f>SUMPRODUCT((tb_userslist[series_animedb_id]=tb_anime[[#This Row],[id2]])*(tb_userslist[my_finish_date]&lt;=$E$2)*(tb_userslist[my_start_date]&gt;=$E$1)*(tb_userslist[my_start_date]&lt;&gt;"NA"))</f>
        <v>1</v>
      </c>
      <c r="M10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04" s="31">
        <f>IFERROR(AVERAGEIFS(tb_userslist[my_score],tb_userslist[series_animedb_id],tb_anime[[#This Row],[id2]],tb_userslist[my_start_date],"&gt;="&amp;$E$1,tb_userslist[my_finish_date],"&lt;="&amp;$E$2),0)</f>
        <v>4</v>
      </c>
      <c r="O10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0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105" spans="1:16" x14ac:dyDescent="0.3">
      <c r="A105" s="13">
        <v>23273</v>
      </c>
      <c r="B105" s="13">
        <v>40056</v>
      </c>
      <c r="C105" s="31" t="str">
        <f>VLOOKUP(tb_anime[[#This Row],[id2]],tb_userslist[[series_animedb_id]:[series_title]],2,FALSE)</f>
        <v>Deca-Dence</v>
      </c>
      <c r="D105" s="31" t="str">
        <f>VLOOKUP(tb_anime[[#This Row],[id2]],tb_userslist[[series_animedb_id]:[season]],3,FALSE)</f>
        <v>tv</v>
      </c>
      <c r="E105" s="31">
        <f>VLOOKUP(tb_anime[[#This Row],[id2]],tb_userslist[[series_animedb_id]:[season]],9,FALSE)</f>
        <v>2020</v>
      </c>
      <c r="F105" s="31" t="str">
        <f>VLOOKUP(tb_anime[[#This Row],[id2]],tb_userslist[[series_animedb_id]:[season]],10,FALSE)</f>
        <v>summer</v>
      </c>
      <c r="G105" s="31">
        <f>COUNTIF(tb_userslist[series_animedb_id],tb_anime[[#This Row],[id2]])</f>
        <v>2</v>
      </c>
      <c r="H105" s="31">
        <f>SUMPRODUCT((tb_userslist[series_animedb_id]=tb_anime[[#This Row],[id2]])*(tb_userslist[my_score]&lt;=10))</f>
        <v>2</v>
      </c>
      <c r="I105" s="24">
        <f>IFERROR(AVERAGEIF(tb_userslist[series_animedb_id],tb_anime[[#This Row],[id2]],tb_userslist[my_score]),0)</f>
        <v>8</v>
      </c>
      <c r="J105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105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8</v>
      </c>
      <c r="L105" s="31">
        <f>SUMPRODUCT((tb_userslist[series_animedb_id]=tb_anime[[#This Row],[id2]])*(tb_userslist[my_finish_date]&lt;=$E$2)*(tb_userslist[my_start_date]&gt;=$E$1)*(tb_userslist[my_start_date]&lt;&gt;"NA"))</f>
        <v>2</v>
      </c>
      <c r="M105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105" s="31">
        <f>IFERROR(AVERAGEIFS(tb_userslist[my_score],tb_userslist[series_animedb_id],tb_anime[[#This Row],[id2]],tb_userslist[my_start_date],"&gt;="&amp;$E$1,tb_userslist[my_finish_date],"&lt;="&amp;$E$2),0)</f>
        <v>8</v>
      </c>
      <c r="O10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10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</v>
      </c>
    </row>
    <row r="106" spans="1:16" x14ac:dyDescent="0.3">
      <c r="A106" s="13">
        <v>28069</v>
      </c>
      <c r="B106" s="13">
        <v>49505</v>
      </c>
      <c r="C106" s="31" t="str">
        <f>VLOOKUP(tb_anime[[#This Row],[id2]],tb_userslist[[series_animedb_id]:[series_title]],2,FALSE)</f>
        <v>Deji Meets Girl</v>
      </c>
      <c r="D106" s="31" t="str">
        <f>VLOOKUP(tb_anime[[#This Row],[id2]],tb_userslist[[series_animedb_id]:[season]],3,FALSE)</f>
        <v>tv</v>
      </c>
      <c r="E106" s="31">
        <f>VLOOKUP(tb_anime[[#This Row],[id2]],tb_userslist[[series_animedb_id]:[season]],9,FALSE)</f>
        <v>2021</v>
      </c>
      <c r="F106" s="31" t="str">
        <f>VLOOKUP(tb_anime[[#This Row],[id2]],tb_userslist[[series_animedb_id]:[season]],10,FALSE)</f>
        <v>fall</v>
      </c>
      <c r="G106" s="31">
        <f>COUNTIF(tb_userslist[series_animedb_id],tb_anime[[#This Row],[id2]])</f>
        <v>1</v>
      </c>
      <c r="H106" s="31">
        <f>SUMPRODUCT((tb_userslist[series_animedb_id]=tb_anime[[#This Row],[id2]])*(tb_userslist[my_score]&lt;=10))</f>
        <v>1</v>
      </c>
      <c r="I106" s="24">
        <f>IFERROR(AVERAGEIF(tb_userslist[series_animedb_id],tb_anime[[#This Row],[id2]],tb_userslist[my_score]),0)</f>
        <v>6</v>
      </c>
      <c r="J10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0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06" s="31">
        <f>SUMPRODUCT((tb_userslist[series_animedb_id]=tb_anime[[#This Row],[id2]])*(tb_userslist[my_finish_date]&lt;=$E$2)*(tb_userslist[my_start_date]&gt;=$E$1)*(tb_userslist[my_start_date]&lt;&gt;"NA"))</f>
        <v>1</v>
      </c>
      <c r="M10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06" s="31">
        <f>IFERROR(AVERAGEIFS(tb_userslist[my_score],tb_userslist[series_animedb_id],tb_anime[[#This Row],[id2]],tb_userslist[my_start_date],"&gt;="&amp;$E$1,tb_userslist[my_finish_date],"&lt;="&amp;$E$2),0)</f>
        <v>6</v>
      </c>
      <c r="O10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0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07" spans="1:16" x14ac:dyDescent="0.3">
      <c r="A107" s="13">
        <v>25835</v>
      </c>
      <c r="B107" s="13">
        <v>552</v>
      </c>
      <c r="C107" s="31" t="str">
        <f>VLOOKUP(tb_anime[[#This Row],[id2]],tb_userslist[[series_animedb_id]:[series_title]],2,FALSE)</f>
        <v>Digimon Adventure</v>
      </c>
      <c r="D107" s="31" t="str">
        <f>VLOOKUP(tb_anime[[#This Row],[id2]],tb_userslist[[series_animedb_id]:[season]],3,FALSE)</f>
        <v>tv</v>
      </c>
      <c r="E107" s="31">
        <f>VLOOKUP(tb_anime[[#This Row],[id2]],tb_userslist[[series_animedb_id]:[season]],9,FALSE)</f>
        <v>1999</v>
      </c>
      <c r="F107" s="31" t="str">
        <f>VLOOKUP(tb_anime[[#This Row],[id2]],tb_userslist[[series_animedb_id]:[season]],10,FALSE)</f>
        <v>spring</v>
      </c>
      <c r="G107" s="31">
        <f>COUNTIF(tb_userslist[series_animedb_id],tb_anime[[#This Row],[id2]])</f>
        <v>1</v>
      </c>
      <c r="H107" s="31">
        <f>SUMPRODUCT((tb_userslist[series_animedb_id]=tb_anime[[#This Row],[id2]])*(tb_userslist[my_score]&lt;=10))</f>
        <v>1</v>
      </c>
      <c r="I107" s="24">
        <f>IFERROR(AVERAGEIF(tb_userslist[series_animedb_id],tb_anime[[#This Row],[id2]],tb_userslist[my_score]),0)</f>
        <v>7</v>
      </c>
      <c r="J10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0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07" s="31">
        <f>SUMPRODUCT((tb_userslist[series_animedb_id]=tb_anime[[#This Row],[id2]])*(tb_userslist[my_finish_date]&lt;=$E$2)*(tb_userslist[my_start_date]&gt;=$E$1)*(tb_userslist[my_start_date]&lt;&gt;"NA"))</f>
        <v>1</v>
      </c>
      <c r="M10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07" s="31">
        <f>IFERROR(AVERAGEIFS(tb_userslist[my_score],tb_userslist[series_animedb_id],tb_anime[[#This Row],[id2]],tb_userslist[my_start_date],"&gt;="&amp;$E$1,tb_userslist[my_finish_date],"&lt;="&amp;$E$2),0)</f>
        <v>7</v>
      </c>
      <c r="O10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0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08" spans="1:16" x14ac:dyDescent="0.3">
      <c r="A108" s="13">
        <v>39575</v>
      </c>
      <c r="B108" s="13">
        <v>1313</v>
      </c>
      <c r="C108" s="31" t="str">
        <f>VLOOKUP(tb_anime[[#This Row],[id2]],tb_userslist[[series_animedb_id]:[series_title]],2,FALSE)</f>
        <v>Digimon Adventure 02</v>
      </c>
      <c r="D108" s="31" t="str">
        <f>VLOOKUP(tb_anime[[#This Row],[id2]],tb_userslist[[series_animedb_id]:[season]],3,FALSE)</f>
        <v>tv</v>
      </c>
      <c r="E108" s="31">
        <f>VLOOKUP(tb_anime[[#This Row],[id2]],tb_userslist[[series_animedb_id]:[season]],9,FALSE)</f>
        <v>2000</v>
      </c>
      <c r="F108" s="31" t="str">
        <f>VLOOKUP(tb_anime[[#This Row],[id2]],tb_userslist[[series_animedb_id]:[season]],10,FALSE)</f>
        <v>spring</v>
      </c>
      <c r="G108" s="31">
        <f>COUNTIF(tb_userslist[series_animedb_id],tb_anime[[#This Row],[id2]])</f>
        <v>1</v>
      </c>
      <c r="H108" s="31">
        <f>SUMPRODUCT((tb_userslist[series_animedb_id]=tb_anime[[#This Row],[id2]])*(tb_userslist[my_score]&lt;=10))</f>
        <v>1</v>
      </c>
      <c r="I108" s="24">
        <f>IFERROR(AVERAGEIF(tb_userslist[series_animedb_id],tb_anime[[#This Row],[id2]],tb_userslist[my_score]),0)</f>
        <v>5</v>
      </c>
      <c r="J10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0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08" s="31">
        <f>SUMPRODUCT((tb_userslist[series_animedb_id]=tb_anime[[#This Row],[id2]])*(tb_userslist[my_finish_date]&lt;=$E$2)*(tb_userslist[my_start_date]&gt;=$E$1)*(tb_userslist[my_start_date]&lt;&gt;"NA"))</f>
        <v>1</v>
      </c>
      <c r="M10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08" s="31">
        <f>IFERROR(AVERAGEIFS(tb_userslist[my_score],tb_userslist[series_animedb_id],tb_anime[[#This Row],[id2]],tb_userslist[my_start_date],"&gt;="&amp;$E$1,tb_userslist[my_finish_date],"&lt;="&amp;$E$2),0)</f>
        <v>5</v>
      </c>
      <c r="O10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0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09" spans="1:16" x14ac:dyDescent="0.3">
      <c r="A109" s="13">
        <v>32188</v>
      </c>
      <c r="B109" s="13">
        <v>2962</v>
      </c>
      <c r="C109" s="31" t="str">
        <f>VLOOKUP(tb_anime[[#This Row],[id2]],tb_userslist[[series_animedb_id]:[series_title]],2,FALSE)</f>
        <v>Digimon Adventure 02 Movies</v>
      </c>
      <c r="D109" s="31" t="str">
        <f>VLOOKUP(tb_anime[[#This Row],[id2]],tb_userslist[[series_animedb_id]:[season]],3,FALSE)</f>
        <v>movie</v>
      </c>
      <c r="E109" s="31">
        <f>VLOOKUP(tb_anime[[#This Row],[id2]],tb_userslist[[series_animedb_id]:[season]],9,FALSE)</f>
        <v>2000</v>
      </c>
      <c r="F109" s="31" t="str">
        <f>VLOOKUP(tb_anime[[#This Row],[id2]],tb_userslist[[series_animedb_id]:[season]],10,FALSE)</f>
        <v>summer</v>
      </c>
      <c r="G109" s="31">
        <f>COUNTIF(tb_userslist[series_animedb_id],tb_anime[[#This Row],[id2]])</f>
        <v>1</v>
      </c>
      <c r="H109" s="31">
        <f>SUMPRODUCT((tb_userslist[series_animedb_id]=tb_anime[[#This Row],[id2]])*(tb_userslist[my_score]&lt;=10))</f>
        <v>1</v>
      </c>
      <c r="I109" s="24">
        <f>IFERROR(AVERAGEIF(tb_userslist[series_animedb_id],tb_anime[[#This Row],[id2]],tb_userslist[my_score]),0)</f>
        <v>7</v>
      </c>
      <c r="J10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0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09" s="31">
        <f>SUMPRODUCT((tb_userslist[series_animedb_id]=tb_anime[[#This Row],[id2]])*(tb_userslist[my_finish_date]&lt;=$E$2)*(tb_userslist[my_start_date]&gt;=$E$1)*(tb_userslist[my_start_date]&lt;&gt;"NA"))</f>
        <v>1</v>
      </c>
      <c r="M10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09" s="31">
        <f>IFERROR(AVERAGEIFS(tb_userslist[my_score],tb_userslist[series_animedb_id],tb_anime[[#This Row],[id2]],tb_userslist[my_start_date],"&gt;="&amp;$E$1,tb_userslist[my_finish_date],"&lt;="&amp;$E$2),0)</f>
        <v>7</v>
      </c>
      <c r="O10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0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10" spans="1:16" x14ac:dyDescent="0.3">
      <c r="A110" s="13">
        <v>21881</v>
      </c>
      <c r="B110" s="13">
        <v>2398</v>
      </c>
      <c r="C110" s="31" t="str">
        <f>VLOOKUP(tb_anime[[#This Row],[id2]],tb_userslist[[series_animedb_id]:[series_title]],2,FALSE)</f>
        <v>Digimon Adventure 02: Diablomon no Gyakushuu</v>
      </c>
      <c r="D110" s="31" t="str">
        <f>VLOOKUP(tb_anime[[#This Row],[id2]],tb_userslist[[series_animedb_id]:[season]],3,FALSE)</f>
        <v>movie</v>
      </c>
      <c r="E110" s="31">
        <f>VLOOKUP(tb_anime[[#This Row],[id2]],tb_userslist[[series_animedb_id]:[season]],9,FALSE)</f>
        <v>2001</v>
      </c>
      <c r="F110" s="31" t="str">
        <f>VLOOKUP(tb_anime[[#This Row],[id2]],tb_userslist[[series_animedb_id]:[season]],10,FALSE)</f>
        <v>winter</v>
      </c>
      <c r="G110" s="31">
        <f>COUNTIF(tb_userslist[series_animedb_id],tb_anime[[#This Row],[id2]])</f>
        <v>1</v>
      </c>
      <c r="H110" s="31">
        <f>SUMPRODUCT((tb_userslist[series_animedb_id]=tb_anime[[#This Row],[id2]])*(tb_userslist[my_score]&lt;=10))</f>
        <v>1</v>
      </c>
      <c r="I110" s="24">
        <f>IFERROR(AVERAGEIF(tb_userslist[series_animedb_id],tb_anime[[#This Row],[id2]],tb_userslist[my_score]),0)</f>
        <v>7</v>
      </c>
      <c r="J11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0" s="31">
        <f>SUMPRODUCT((tb_userslist[series_animedb_id]=tb_anime[[#This Row],[id2]])*(tb_userslist[my_finish_date]&lt;=$E$2)*(tb_userslist[my_start_date]&gt;=$E$1)*(tb_userslist[my_start_date]&lt;&gt;"NA"))</f>
        <v>1</v>
      </c>
      <c r="M11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0" s="31">
        <f>IFERROR(AVERAGEIFS(tb_userslist[my_score],tb_userslist[series_animedb_id],tb_anime[[#This Row],[id2]],tb_userslist[my_start_date],"&gt;="&amp;$E$1,tb_userslist[my_finish_date],"&lt;="&amp;$E$2),0)</f>
        <v>7</v>
      </c>
      <c r="O11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11" spans="1:16" x14ac:dyDescent="0.3">
      <c r="A111" s="13">
        <v>36474</v>
      </c>
      <c r="B111" s="13">
        <v>2397</v>
      </c>
      <c r="C111" s="31" t="str">
        <f>VLOOKUP(tb_anime[[#This Row],[id2]],tb_userslist[[series_animedb_id]:[series_title]],2,FALSE)</f>
        <v>Digimon Adventure: Bokura no War Game!</v>
      </c>
      <c r="D111" s="31" t="str">
        <f>VLOOKUP(tb_anime[[#This Row],[id2]],tb_userslist[[series_animedb_id]:[season]],3,FALSE)</f>
        <v>movie</v>
      </c>
      <c r="E111" s="31">
        <f>VLOOKUP(tb_anime[[#This Row],[id2]],tb_userslist[[series_animedb_id]:[season]],9,FALSE)</f>
        <v>2000</v>
      </c>
      <c r="F111" s="31" t="str">
        <f>VLOOKUP(tb_anime[[#This Row],[id2]],tb_userslist[[series_animedb_id]:[season]],10,FALSE)</f>
        <v>winter</v>
      </c>
      <c r="G111" s="31">
        <f>COUNTIF(tb_userslist[series_animedb_id],tb_anime[[#This Row],[id2]])</f>
        <v>1</v>
      </c>
      <c r="H111" s="31">
        <f>SUMPRODUCT((tb_userslist[series_animedb_id]=tb_anime[[#This Row],[id2]])*(tb_userslist[my_score]&lt;=10))</f>
        <v>1</v>
      </c>
      <c r="I111" s="24">
        <f>IFERROR(AVERAGEIF(tb_userslist[series_animedb_id],tb_anime[[#This Row],[id2]],tb_userslist[my_score]),0)</f>
        <v>7</v>
      </c>
      <c r="J11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1" s="31">
        <f>SUMPRODUCT((tb_userslist[series_animedb_id]=tb_anime[[#This Row],[id2]])*(tb_userslist[my_finish_date]&lt;=$E$2)*(tb_userslist[my_start_date]&gt;=$E$1)*(tb_userslist[my_start_date]&lt;&gt;"NA"))</f>
        <v>1</v>
      </c>
      <c r="M11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1" s="31">
        <f>IFERROR(AVERAGEIFS(tb_userslist[my_score],tb_userslist[series_animedb_id],tb_anime[[#This Row],[id2]],tb_userslist[my_start_date],"&gt;="&amp;$E$1,tb_userslist[my_finish_date],"&lt;="&amp;$E$2),0)</f>
        <v>7</v>
      </c>
      <c r="O11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12" spans="1:16" x14ac:dyDescent="0.3">
      <c r="A112" s="13">
        <v>39597</v>
      </c>
      <c r="B112" s="13">
        <v>42571</v>
      </c>
      <c r="C112" s="31" t="str">
        <f>VLOOKUP(tb_anime[[#This Row],[id2]],tb_userslist[[series_animedb_id]:[series_title]],2,FALSE)</f>
        <v>Dogeza de Tanondemita</v>
      </c>
      <c r="D112" s="31" t="str">
        <f>VLOOKUP(tb_anime[[#This Row],[id2]],tb_userslist[[series_animedb_id]:[season]],3,FALSE)</f>
        <v>tv</v>
      </c>
      <c r="E112" s="31">
        <f>VLOOKUP(tb_anime[[#This Row],[id2]],tb_userslist[[series_animedb_id]:[season]],9,FALSE)</f>
        <v>2020</v>
      </c>
      <c r="F112" s="31" t="str">
        <f>VLOOKUP(tb_anime[[#This Row],[id2]],tb_userslist[[series_animedb_id]:[season]],10,FALSE)</f>
        <v>fall</v>
      </c>
      <c r="G112" s="31">
        <f>COUNTIF(tb_userslist[series_animedb_id],tb_anime[[#This Row],[id2]])</f>
        <v>1</v>
      </c>
      <c r="H112" s="31">
        <f>SUMPRODUCT((tb_userslist[series_animedb_id]=tb_anime[[#This Row],[id2]])*(tb_userslist[my_score]&lt;=10))</f>
        <v>1</v>
      </c>
      <c r="I112" s="24">
        <f>IFERROR(AVERAGEIF(tb_userslist[series_animedb_id],tb_anime[[#This Row],[id2]],tb_userslist[my_score]),0)</f>
        <v>5</v>
      </c>
      <c r="J11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2" s="31">
        <f>SUMPRODUCT((tb_userslist[series_animedb_id]=tb_anime[[#This Row],[id2]])*(tb_userslist[my_finish_date]&lt;=$E$2)*(tb_userslist[my_start_date]&gt;=$E$1)*(tb_userslist[my_start_date]&lt;&gt;"NA"))</f>
        <v>1</v>
      </c>
      <c r="M11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2" s="31">
        <f>IFERROR(AVERAGEIFS(tb_userslist[my_score],tb_userslist[series_animedb_id],tb_anime[[#This Row],[id2]],tb_userslist[my_start_date],"&gt;="&amp;$E$1,tb_userslist[my_finish_date],"&lt;="&amp;$E$2),0)</f>
        <v>5</v>
      </c>
      <c r="O11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13" spans="1:16" x14ac:dyDescent="0.3">
      <c r="A113" s="13">
        <v>28025</v>
      </c>
      <c r="B113" s="13">
        <v>42990</v>
      </c>
      <c r="C113" s="31" t="str">
        <f>VLOOKUP(tb_anime[[#This Row],[id2]],tb_userslist[[series_animedb_id]:[series_title]],2,FALSE)</f>
        <v>Dogeza de Tanondemita: Isekai-hen</v>
      </c>
      <c r="D113" s="31" t="str">
        <f>VLOOKUP(tb_anime[[#This Row],[id2]],tb_userslist[[series_animedb_id]:[season]],3,FALSE)</f>
        <v>special</v>
      </c>
      <c r="E113" s="31">
        <f>VLOOKUP(tb_anime[[#This Row],[id2]],tb_userslist[[series_animedb_id]:[season]],9,FALSE)</f>
        <v>2021</v>
      </c>
      <c r="F113" s="31" t="str">
        <f>VLOOKUP(tb_anime[[#This Row],[id2]],tb_userslist[[series_animedb_id]:[season]],10,FALSE)</f>
        <v>winter</v>
      </c>
      <c r="G113" s="31">
        <f>COUNTIF(tb_userslist[series_animedb_id],tb_anime[[#This Row],[id2]])</f>
        <v>1</v>
      </c>
      <c r="H113" s="31">
        <f>SUMPRODUCT((tb_userslist[series_animedb_id]=tb_anime[[#This Row],[id2]])*(tb_userslist[my_score]&lt;=10))</f>
        <v>1</v>
      </c>
      <c r="I113" s="24">
        <f>IFERROR(AVERAGEIF(tb_userslist[series_animedb_id],tb_anime[[#This Row],[id2]],tb_userslist[my_score]),0)</f>
        <v>5</v>
      </c>
      <c r="J11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3" s="31">
        <f>SUMPRODUCT((tb_userslist[series_animedb_id]=tb_anime[[#This Row],[id2]])*(tb_userslist[my_finish_date]&lt;=$E$2)*(tb_userslist[my_start_date]&gt;=$E$1)*(tb_userslist[my_start_date]&lt;&gt;"NA"))</f>
        <v>1</v>
      </c>
      <c r="M11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3" s="31">
        <f>IFERROR(AVERAGEIFS(tb_userslist[my_score],tb_userslist[series_animedb_id],tb_anime[[#This Row],[id2]],tb_userslist[my_start_date],"&gt;="&amp;$E$1,tb_userslist[my_finish_date],"&lt;="&amp;$E$2),0)</f>
        <v>5</v>
      </c>
      <c r="O11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14" spans="1:16" x14ac:dyDescent="0.3">
      <c r="A114" s="13">
        <v>33352</v>
      </c>
      <c r="B114" s="13">
        <v>40623</v>
      </c>
      <c r="C114" s="31" t="str">
        <f>VLOOKUP(tb_anime[[#This Row],[id2]],tb_userslist[[series_animedb_id]:[series_title]],2,FALSE)</f>
        <v>Dokyuu Hentai HxEros</v>
      </c>
      <c r="D114" s="31" t="str">
        <f>VLOOKUP(tb_anime[[#This Row],[id2]],tb_userslist[[series_animedb_id]:[season]],3,FALSE)</f>
        <v>tv</v>
      </c>
      <c r="E114" s="31">
        <f>VLOOKUP(tb_anime[[#This Row],[id2]],tb_userslist[[series_animedb_id]:[season]],9,FALSE)</f>
        <v>2020</v>
      </c>
      <c r="F114" s="31" t="str">
        <f>VLOOKUP(tb_anime[[#This Row],[id2]],tb_userslist[[series_animedb_id]:[season]],10,FALSE)</f>
        <v>summer</v>
      </c>
      <c r="G114" s="31">
        <f>COUNTIF(tb_userslist[series_animedb_id],tb_anime[[#This Row],[id2]])</f>
        <v>1</v>
      </c>
      <c r="H114" s="31">
        <f>SUMPRODUCT((tb_userslist[series_animedb_id]=tb_anime[[#This Row],[id2]])*(tb_userslist[my_score]&lt;=10))</f>
        <v>1</v>
      </c>
      <c r="I114" s="24">
        <f>IFERROR(AVERAGEIF(tb_userslist[series_animedb_id],tb_anime[[#This Row],[id2]],tb_userslist[my_score]),0)</f>
        <v>6</v>
      </c>
      <c r="J11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4" s="31">
        <f>SUMPRODUCT((tb_userslist[series_animedb_id]=tb_anime[[#This Row],[id2]])*(tb_userslist[my_finish_date]&lt;=$E$2)*(tb_userslist[my_start_date]&gt;=$E$1)*(tb_userslist[my_start_date]&lt;&gt;"NA"))</f>
        <v>1</v>
      </c>
      <c r="M11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4" s="31">
        <f>IFERROR(AVERAGEIFS(tb_userslist[my_score],tb_userslist[series_animedb_id],tb_anime[[#This Row],[id2]],tb_userslist[my_start_date],"&gt;="&amp;$E$1,tb_userslist[my_finish_date],"&lt;="&amp;$E$2),0)</f>
        <v>6</v>
      </c>
      <c r="O11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15" spans="1:16" x14ac:dyDescent="0.3">
      <c r="A115" s="13">
        <v>39547</v>
      </c>
      <c r="B115" s="13">
        <v>42803</v>
      </c>
      <c r="C115" s="31" t="str">
        <f>VLOOKUP(tb_anime[[#This Row],[id2]],tb_userslist[[series_animedb_id]:[series_title]],2,FALSE)</f>
        <v>Dokyuu Hentai HxEros OVA</v>
      </c>
      <c r="D115" s="31" t="str">
        <f>VLOOKUP(tb_anime[[#This Row],[id2]],tb_userslist[[series_animedb_id]:[season]],3,FALSE)</f>
        <v>ova</v>
      </c>
      <c r="E115" s="31">
        <f>VLOOKUP(tb_anime[[#This Row],[id2]],tb_userslist[[series_animedb_id]:[season]],9,FALSE)</f>
        <v>2020</v>
      </c>
      <c r="F115" s="31" t="str">
        <f>VLOOKUP(tb_anime[[#This Row],[id2]],tb_userslist[[series_animedb_id]:[season]],10,FALSE)</f>
        <v>fall</v>
      </c>
      <c r="G115" s="31">
        <f>COUNTIF(tb_userslist[series_animedb_id],tb_anime[[#This Row],[id2]])</f>
        <v>1</v>
      </c>
      <c r="H115" s="31">
        <f>SUMPRODUCT((tb_userslist[series_animedb_id]=tb_anime[[#This Row],[id2]])*(tb_userslist[my_score]&lt;=10))</f>
        <v>1</v>
      </c>
      <c r="I115" s="24">
        <f>IFERROR(AVERAGEIF(tb_userslist[series_animedb_id],tb_anime[[#This Row],[id2]],tb_userslist[my_score]),0)</f>
        <v>6</v>
      </c>
      <c r="J11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5" s="31">
        <f>SUMPRODUCT((tb_userslist[series_animedb_id]=tb_anime[[#This Row],[id2]])*(tb_userslist[my_finish_date]&lt;=$E$2)*(tb_userslist[my_start_date]&gt;=$E$1)*(tb_userslist[my_start_date]&lt;&gt;"NA"))</f>
        <v>1</v>
      </c>
      <c r="M11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5" s="31">
        <f>IFERROR(AVERAGEIFS(tb_userslist[my_score],tb_userslist[series_animedb_id],tb_anime[[#This Row],[id2]],tb_userslist[my_start_date],"&gt;="&amp;$E$1,tb_userslist[my_finish_date],"&lt;="&amp;$E$2),0)</f>
        <v>6</v>
      </c>
      <c r="O11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16" spans="1:16" x14ac:dyDescent="0.3">
      <c r="A116" s="13">
        <v>40056</v>
      </c>
      <c r="B116" s="13">
        <v>37982</v>
      </c>
      <c r="C116" s="31" t="str">
        <f>VLOOKUP(tb_anime[[#This Row],[id2]],tb_userslist[[series_animedb_id]:[series_title]],2,FALSE)</f>
        <v>Domestic na Kanojo</v>
      </c>
      <c r="D116" s="31" t="str">
        <f>VLOOKUP(tb_anime[[#This Row],[id2]],tb_userslist[[series_animedb_id]:[season]],3,FALSE)</f>
        <v>tv</v>
      </c>
      <c r="E116" s="31">
        <f>VLOOKUP(tb_anime[[#This Row],[id2]],tb_userslist[[series_animedb_id]:[season]],9,FALSE)</f>
        <v>2019</v>
      </c>
      <c r="F116" s="31" t="str">
        <f>VLOOKUP(tb_anime[[#This Row],[id2]],tb_userslist[[series_animedb_id]:[season]],10,FALSE)</f>
        <v>winter</v>
      </c>
      <c r="G116" s="31">
        <f>COUNTIF(tb_userslist[series_animedb_id],tb_anime[[#This Row],[id2]])</f>
        <v>1</v>
      </c>
      <c r="H116" s="31">
        <f>SUMPRODUCT((tb_userslist[series_animedb_id]=tb_anime[[#This Row],[id2]])*(tb_userslist[my_score]&lt;=10))</f>
        <v>1</v>
      </c>
      <c r="I116" s="24">
        <f>IFERROR(AVERAGEIF(tb_userslist[series_animedb_id],tb_anime[[#This Row],[id2]],tb_userslist[my_score]),0)</f>
        <v>7</v>
      </c>
      <c r="J11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6" s="31">
        <f>SUMPRODUCT((tb_userslist[series_animedb_id]=tb_anime[[#This Row],[id2]])*(tb_userslist[my_finish_date]&lt;=$E$2)*(tb_userslist[my_start_date]&gt;=$E$1)*(tb_userslist[my_start_date]&lt;&gt;"NA"))</f>
        <v>1</v>
      </c>
      <c r="M11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6" s="31">
        <f>IFERROR(AVERAGEIFS(tb_userslist[my_score],tb_userslist[series_animedb_id],tb_anime[[#This Row],[id2]],tb_userslist[my_start_date],"&gt;="&amp;$E$1,tb_userslist[my_finish_date],"&lt;="&amp;$E$2),0)</f>
        <v>7</v>
      </c>
      <c r="O11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17" spans="1:16" x14ac:dyDescent="0.3">
      <c r="A117" s="13">
        <v>38483</v>
      </c>
      <c r="B117" s="13">
        <v>37520</v>
      </c>
      <c r="C117" s="31" t="str">
        <f>VLOOKUP(tb_anime[[#This Row],[id2]],tb_userslist[[series_animedb_id]:[series_title]],2,FALSE)</f>
        <v>Dororo</v>
      </c>
      <c r="D117" s="31" t="str">
        <f>VLOOKUP(tb_anime[[#This Row],[id2]],tb_userslist[[series_animedb_id]:[season]],3,FALSE)</f>
        <v>tv</v>
      </c>
      <c r="E117" s="31">
        <f>VLOOKUP(tb_anime[[#This Row],[id2]],tb_userslist[[series_animedb_id]:[season]],9,FALSE)</f>
        <v>2019</v>
      </c>
      <c r="F117" s="31" t="str">
        <f>VLOOKUP(tb_anime[[#This Row],[id2]],tb_userslist[[series_animedb_id]:[season]],10,FALSE)</f>
        <v>winter</v>
      </c>
      <c r="G117" s="31">
        <f>COUNTIF(tb_userslist[series_animedb_id],tb_anime[[#This Row],[id2]])</f>
        <v>1</v>
      </c>
      <c r="H117" s="31">
        <f>SUMPRODUCT((tb_userslist[series_animedb_id]=tb_anime[[#This Row],[id2]])*(tb_userslist[my_score]&lt;=10))</f>
        <v>1</v>
      </c>
      <c r="I117" s="24">
        <f>IFERROR(AVERAGEIF(tb_userslist[series_animedb_id],tb_anime[[#This Row],[id2]],tb_userslist[my_score]),0)</f>
        <v>8</v>
      </c>
      <c r="J11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7" s="31">
        <f>SUMPRODUCT((tb_userslist[series_animedb_id]=tb_anime[[#This Row],[id2]])*(tb_userslist[my_finish_date]&lt;=$E$2)*(tb_userslist[my_start_date]&gt;=$E$1)*(tb_userslist[my_start_date]&lt;&gt;"NA"))</f>
        <v>1</v>
      </c>
      <c r="M11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7" s="31">
        <f>IFERROR(AVERAGEIFS(tb_userslist[my_score],tb_userslist[series_animedb_id],tb_anime[[#This Row],[id2]],tb_userslist[my_start_date],"&gt;="&amp;$E$1,tb_userslist[my_finish_date],"&lt;="&amp;$E$2),0)</f>
        <v>8</v>
      </c>
      <c r="O11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18" spans="1:16" x14ac:dyDescent="0.3">
      <c r="A118" s="13">
        <v>40679</v>
      </c>
      <c r="B118" s="13">
        <v>38145</v>
      </c>
      <c r="C118" s="31" t="str">
        <f>VLOOKUP(tb_anime[[#This Row],[id2]],tb_userslist[[series_animedb_id]:[series_title]],2,FALSE)</f>
        <v>Doukyonin wa Hiza, Tokidoki, Atama no Ue.</v>
      </c>
      <c r="D118" s="31" t="str">
        <f>VLOOKUP(tb_anime[[#This Row],[id2]],tb_userslist[[series_animedb_id]:[season]],3,FALSE)</f>
        <v>tv</v>
      </c>
      <c r="E118" s="31">
        <f>VLOOKUP(tb_anime[[#This Row],[id2]],tb_userslist[[series_animedb_id]:[season]],9,FALSE)</f>
        <v>2019</v>
      </c>
      <c r="F118" s="31" t="str">
        <f>VLOOKUP(tb_anime[[#This Row],[id2]],tb_userslist[[series_animedb_id]:[season]],10,FALSE)</f>
        <v>winter</v>
      </c>
      <c r="G118" s="31">
        <f>COUNTIF(tb_userslist[series_animedb_id],tb_anime[[#This Row],[id2]])</f>
        <v>1</v>
      </c>
      <c r="H118" s="31">
        <f>SUMPRODUCT((tb_userslist[series_animedb_id]=tb_anime[[#This Row],[id2]])*(tb_userslist[my_score]&lt;=10))</f>
        <v>1</v>
      </c>
      <c r="I118" s="24">
        <f>IFERROR(AVERAGEIF(tb_userslist[series_animedb_id],tb_anime[[#This Row],[id2]],tb_userslist[my_score]),0)</f>
        <v>7</v>
      </c>
      <c r="J11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8" s="31">
        <f>SUMPRODUCT((tb_userslist[series_animedb_id]=tb_anime[[#This Row],[id2]])*(tb_userslist[my_finish_date]&lt;=$E$2)*(tb_userslist[my_start_date]&gt;=$E$1)*(tb_userslist[my_start_date]&lt;&gt;"NA"))</f>
        <v>1</v>
      </c>
      <c r="M11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8" s="31">
        <f>IFERROR(AVERAGEIFS(tb_userslist[my_score],tb_userslist[series_animedb_id],tb_anime[[#This Row],[id2]],tb_userslist[my_start_date],"&gt;="&amp;$E$1,tb_userslist[my_finish_date],"&lt;="&amp;$E$2),0)</f>
        <v>7</v>
      </c>
      <c r="O11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19" spans="1:16" x14ac:dyDescent="0.3">
      <c r="A119" s="13">
        <v>38101</v>
      </c>
      <c r="B119" s="13">
        <v>40747</v>
      </c>
      <c r="C119" s="31" t="str">
        <f>VLOOKUP(tb_anime[[#This Row],[id2]],tb_userslist[[series_animedb_id]:[series_title]],2,FALSE)</f>
        <v>Dounika Naru Hibi</v>
      </c>
      <c r="D119" s="31" t="str">
        <f>VLOOKUP(tb_anime[[#This Row],[id2]],tb_userslist[[series_animedb_id]:[season]],3,FALSE)</f>
        <v>movie</v>
      </c>
      <c r="E119" s="31">
        <f>VLOOKUP(tb_anime[[#This Row],[id2]],tb_userslist[[series_animedb_id]:[season]],9,FALSE)</f>
        <v>2020</v>
      </c>
      <c r="F119" s="31" t="str">
        <f>VLOOKUP(tb_anime[[#This Row],[id2]],tb_userslist[[series_animedb_id]:[season]],10,FALSE)</f>
        <v>fall</v>
      </c>
      <c r="G119" s="31">
        <f>COUNTIF(tb_userslist[series_animedb_id],tb_anime[[#This Row],[id2]])</f>
        <v>1</v>
      </c>
      <c r="H119" s="31">
        <f>SUMPRODUCT((tb_userslist[series_animedb_id]=tb_anime[[#This Row],[id2]])*(tb_userslist[my_score]&lt;=10))</f>
        <v>1</v>
      </c>
      <c r="I119" s="24">
        <f>IFERROR(AVERAGEIF(tb_userslist[series_animedb_id],tb_anime[[#This Row],[id2]],tb_userslist[my_score]),0)</f>
        <v>6</v>
      </c>
      <c r="J11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1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19" s="31">
        <f>SUMPRODUCT((tb_userslist[series_animedb_id]=tb_anime[[#This Row],[id2]])*(tb_userslist[my_finish_date]&lt;=$E$2)*(tb_userslist[my_start_date]&gt;=$E$1)*(tb_userslist[my_start_date]&lt;&gt;"NA"))</f>
        <v>1</v>
      </c>
      <c r="M11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19" s="31">
        <f>IFERROR(AVERAGEIFS(tb_userslist[my_score],tb_userslist[series_animedb_id],tb_anime[[#This Row],[id2]],tb_userslist[my_start_date],"&gt;="&amp;$E$1,tb_userslist[my_finish_date],"&lt;="&amp;$E$2),0)</f>
        <v>6</v>
      </c>
      <c r="O11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1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20" spans="1:16" x14ac:dyDescent="0.3">
      <c r="A120" s="13">
        <v>39590</v>
      </c>
      <c r="B120" s="13">
        <v>223</v>
      </c>
      <c r="C120" s="31" t="str">
        <f>VLOOKUP(tb_anime[[#This Row],[id2]],tb_userslist[[series_animedb_id]:[series_title]],2,FALSE)</f>
        <v>Dragon Ball</v>
      </c>
      <c r="D120" s="31" t="str">
        <f>VLOOKUP(tb_anime[[#This Row],[id2]],tb_userslist[[series_animedb_id]:[season]],3,FALSE)</f>
        <v>tv</v>
      </c>
      <c r="E120" s="31">
        <f>VLOOKUP(tb_anime[[#This Row],[id2]],tb_userslist[[series_animedb_id]:[season]],9,FALSE)</f>
        <v>1986</v>
      </c>
      <c r="F120" s="31" t="str">
        <f>VLOOKUP(tb_anime[[#This Row],[id2]],tb_userslist[[series_animedb_id]:[season]],10,FALSE)</f>
        <v>winter</v>
      </c>
      <c r="G120" s="31">
        <f>COUNTIF(tb_userslist[series_animedb_id],tb_anime[[#This Row],[id2]])</f>
        <v>1</v>
      </c>
      <c r="H120" s="31">
        <f>SUMPRODUCT((tb_userslist[series_animedb_id]=tb_anime[[#This Row],[id2]])*(tb_userslist[my_score]&lt;=10))</f>
        <v>1</v>
      </c>
      <c r="I120" s="24">
        <f>IFERROR(AVERAGEIF(tb_userslist[series_animedb_id],tb_anime[[#This Row],[id2]],tb_userslist[my_score]),0)</f>
        <v>7</v>
      </c>
      <c r="J12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0" s="31">
        <f>SUMPRODUCT((tb_userslist[series_animedb_id]=tb_anime[[#This Row],[id2]])*(tb_userslist[my_finish_date]&lt;=$E$2)*(tb_userslist[my_start_date]&gt;=$E$1)*(tb_userslist[my_start_date]&lt;&gt;"NA"))</f>
        <v>1</v>
      </c>
      <c r="M12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20" s="31">
        <f>IFERROR(AVERAGEIFS(tb_userslist[my_score],tb_userslist[series_animedb_id],tb_anime[[#This Row],[id2]],tb_userslist[my_start_date],"&gt;="&amp;$E$1,tb_userslist[my_finish_date],"&lt;="&amp;$E$2),0)</f>
        <v>7</v>
      </c>
      <c r="O12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2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21" spans="1:16" x14ac:dyDescent="0.3">
      <c r="A121" s="13">
        <v>40532</v>
      </c>
      <c r="B121" s="13">
        <v>813</v>
      </c>
      <c r="C121" s="31" t="str">
        <f>VLOOKUP(tb_anime[[#This Row],[id2]],tb_userslist[[series_animedb_id]:[series_title]],2,FALSE)</f>
        <v>Dragon Ball Z</v>
      </c>
      <c r="D121" s="31" t="str">
        <f>VLOOKUP(tb_anime[[#This Row],[id2]],tb_userslist[[series_animedb_id]:[season]],3,FALSE)</f>
        <v>tv</v>
      </c>
      <c r="E121" s="31">
        <f>VLOOKUP(tb_anime[[#This Row],[id2]],tb_userslist[[series_animedb_id]:[season]],9,FALSE)</f>
        <v>1989</v>
      </c>
      <c r="F121" s="31" t="str">
        <f>VLOOKUP(tb_anime[[#This Row],[id2]],tb_userslist[[series_animedb_id]:[season]],10,FALSE)</f>
        <v>spring</v>
      </c>
      <c r="G121" s="31">
        <f>COUNTIF(tb_userslist[series_animedb_id],tb_anime[[#This Row],[id2]])</f>
        <v>1</v>
      </c>
      <c r="H121" s="31">
        <f>SUMPRODUCT((tb_userslist[series_animedb_id]=tb_anime[[#This Row],[id2]])*(tb_userslist[my_score]&lt;=10))</f>
        <v>1</v>
      </c>
      <c r="I121" s="24">
        <f>IFERROR(AVERAGEIF(tb_userslist[series_animedb_id],tb_anime[[#This Row],[id2]],tb_userslist[my_score]),0)</f>
        <v>8</v>
      </c>
      <c r="J12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1" s="31">
        <f>SUMPRODUCT((tb_userslist[series_animedb_id]=tb_anime[[#This Row],[id2]])*(tb_userslist[my_finish_date]&lt;=$E$2)*(tb_userslist[my_start_date]&gt;=$E$1)*(tb_userslist[my_start_date]&lt;&gt;"NA"))</f>
        <v>1</v>
      </c>
      <c r="M12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21" s="31">
        <f>IFERROR(AVERAGEIFS(tb_userslist[my_score],tb_userslist[series_animedb_id],tb_anime[[#This Row],[id2]],tb_userslist[my_start_date],"&gt;="&amp;$E$1,tb_userslist[my_finish_date],"&lt;="&amp;$E$2),0)</f>
        <v>8</v>
      </c>
      <c r="O12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2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22" spans="1:16" x14ac:dyDescent="0.3">
      <c r="A122" s="13">
        <v>1370</v>
      </c>
      <c r="B122" s="13">
        <v>40526</v>
      </c>
      <c r="C122" s="31" t="str">
        <f>VLOOKUP(tb_anime[[#This Row],[id2]],tb_userslist[[series_animedb_id]:[series_title]],2,FALSE)</f>
        <v>Dragon, Ie wo Kau.</v>
      </c>
      <c r="D122" s="31" t="str">
        <f>VLOOKUP(tb_anime[[#This Row],[id2]],tb_userslist[[series_animedb_id]:[season]],3,FALSE)</f>
        <v>tv</v>
      </c>
      <c r="E122" s="31">
        <f>VLOOKUP(tb_anime[[#This Row],[id2]],tb_userslist[[series_animedb_id]:[season]],9,FALSE)</f>
        <v>2021</v>
      </c>
      <c r="F122" s="31" t="str">
        <f>VLOOKUP(tb_anime[[#This Row],[id2]],tb_userslist[[series_animedb_id]:[season]],10,FALSE)</f>
        <v>spring</v>
      </c>
      <c r="G122" s="31">
        <f>COUNTIF(tb_userslist[series_animedb_id],tb_anime[[#This Row],[id2]])</f>
        <v>1</v>
      </c>
      <c r="H122" s="31">
        <f>SUMPRODUCT((tb_userslist[series_animedb_id]=tb_anime[[#This Row],[id2]])*(tb_userslist[my_score]&lt;=10))</f>
        <v>1</v>
      </c>
      <c r="I122" s="24">
        <f>IFERROR(AVERAGEIF(tb_userslist[series_animedb_id],tb_anime[[#This Row],[id2]],tb_userslist[my_score]),0)</f>
        <v>5</v>
      </c>
      <c r="J12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2" s="31">
        <f>SUMPRODUCT((tb_userslist[series_animedb_id]=tb_anime[[#This Row],[id2]])*(tb_userslist[my_finish_date]&lt;=$E$2)*(tb_userslist[my_start_date]&gt;=$E$1)*(tb_userslist[my_start_date]&lt;&gt;"NA"))</f>
        <v>1</v>
      </c>
      <c r="M12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22" s="31">
        <f>IFERROR(AVERAGEIFS(tb_userslist[my_score],tb_userslist[series_animedb_id],tb_anime[[#This Row],[id2]],tb_userslist[my_start_date],"&gt;="&amp;$E$1,tb_userslist[my_finish_date],"&lt;="&amp;$E$2),0)</f>
        <v>5</v>
      </c>
      <c r="O12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2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23" spans="1:16" x14ac:dyDescent="0.3">
      <c r="A123" s="13">
        <v>66</v>
      </c>
      <c r="B123" s="13">
        <v>49878</v>
      </c>
      <c r="C123" s="31" t="str">
        <f>VLOOKUP(tb_anime[[#This Row],[id2]],tb_userslist[[series_animedb_id]:[series_title]],2,FALSE)</f>
        <v>Drop</v>
      </c>
      <c r="D123" s="31" t="str">
        <f>VLOOKUP(tb_anime[[#This Row],[id2]],tb_userslist[[series_animedb_id]:[season]],3,FALSE)</f>
        <v>music</v>
      </c>
      <c r="E123" s="31">
        <f>VLOOKUP(tb_anime[[#This Row],[id2]],tb_userslist[[series_animedb_id]:[season]],9,FALSE)</f>
        <v>2021</v>
      </c>
      <c r="F123" s="31" t="str">
        <f>VLOOKUP(tb_anime[[#This Row],[id2]],tb_userslist[[series_animedb_id]:[season]],10,FALSE)</f>
        <v>summer</v>
      </c>
      <c r="G123" s="31">
        <f>COUNTIF(tb_userslist[series_animedb_id],tb_anime[[#This Row],[id2]])</f>
        <v>1</v>
      </c>
      <c r="H123" s="31">
        <f>SUMPRODUCT((tb_userslist[series_animedb_id]=tb_anime[[#This Row],[id2]])*(tb_userslist[my_score]&lt;=10))</f>
        <v>1</v>
      </c>
      <c r="I123" s="24">
        <f>IFERROR(AVERAGEIF(tb_userslist[series_animedb_id],tb_anime[[#This Row],[id2]],tb_userslist[my_score]),0)</f>
        <v>6</v>
      </c>
      <c r="J12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3" s="31">
        <f>SUMPRODUCT((tb_userslist[series_animedb_id]=tb_anime[[#This Row],[id2]])*(tb_userslist[my_finish_date]&lt;=$E$2)*(tb_userslist[my_start_date]&gt;=$E$1)*(tb_userslist[my_start_date]&lt;&gt;"NA"))</f>
        <v>0</v>
      </c>
      <c r="M12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23" s="31">
        <f>IFERROR(AVERAGEIFS(tb_userslist[my_score],tb_userslist[series_animedb_id],tb_anime[[#This Row],[id2]],tb_userslist[my_start_date],"&gt;="&amp;$E$1,tb_userslist[my_finish_date],"&lt;="&amp;$E$2),0)</f>
        <v>0</v>
      </c>
      <c r="O12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2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24" spans="1:16" x14ac:dyDescent="0.3">
      <c r="A124" s="13">
        <v>43756</v>
      </c>
      <c r="B124" s="13">
        <v>39728</v>
      </c>
      <c r="C124" s="31" t="str">
        <f>VLOOKUP(tb_anime[[#This Row],[id2]],tb_userslist[[series_animedb_id]:[series_title]],2,FALSE)</f>
        <v>Eden (ONA)</v>
      </c>
      <c r="D124" s="31" t="str">
        <f>VLOOKUP(tb_anime[[#This Row],[id2]],tb_userslist[[series_animedb_id]:[season]],3,FALSE)</f>
        <v>ona</v>
      </c>
      <c r="E124" s="31">
        <f>VLOOKUP(tb_anime[[#This Row],[id2]],tb_userslist[[series_animedb_id]:[season]],9,FALSE)</f>
        <v>2021</v>
      </c>
      <c r="F124" s="31" t="str">
        <f>VLOOKUP(tb_anime[[#This Row],[id2]],tb_userslist[[series_animedb_id]:[season]],10,FALSE)</f>
        <v>spring</v>
      </c>
      <c r="G124" s="31">
        <f>COUNTIF(tb_userslist[series_animedb_id],tb_anime[[#This Row],[id2]])</f>
        <v>1</v>
      </c>
      <c r="H124" s="31">
        <f>SUMPRODUCT((tb_userslist[series_animedb_id]=tb_anime[[#This Row],[id2]])*(tb_userslist[my_score]&lt;=10))</f>
        <v>1</v>
      </c>
      <c r="I124" s="24">
        <f>IFERROR(AVERAGEIF(tb_userslist[series_animedb_id],tb_anime[[#This Row],[id2]],tb_userslist[my_score]),0)</f>
        <v>4</v>
      </c>
      <c r="J12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4" s="31">
        <f>SUMPRODUCT((tb_userslist[series_animedb_id]=tb_anime[[#This Row],[id2]])*(tb_userslist[my_finish_date]&lt;=$E$2)*(tb_userslist[my_start_date]&gt;=$E$1)*(tb_userslist[my_start_date]&lt;&gt;"NA"))</f>
        <v>1</v>
      </c>
      <c r="M12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24" s="31">
        <f>IFERROR(AVERAGEIFS(tb_userslist[my_score],tb_userslist[series_animedb_id],tb_anime[[#This Row],[id2]],tb_userslist[my_start_date],"&gt;="&amp;$E$1,tb_userslist[my_finish_date],"&lt;="&amp;$E$2),0)</f>
        <v>4</v>
      </c>
      <c r="O12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2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125" spans="1:16" x14ac:dyDescent="0.3">
      <c r="A125" s="13">
        <v>40752</v>
      </c>
      <c r="B125" s="13">
        <v>41361</v>
      </c>
      <c r="C125" s="31" t="str">
        <f>VLOOKUP(tb_anime[[#This Row],[id2]],tb_userslist[[series_animedb_id]:[series_title]],2,FALSE)</f>
        <v>Eiga Daisuki Pompo-san</v>
      </c>
      <c r="D125" s="31" t="str">
        <f>VLOOKUP(tb_anime[[#This Row],[id2]],tb_userslist[[series_animedb_id]:[season]],3,FALSE)</f>
        <v>movie</v>
      </c>
      <c r="E125" s="31">
        <f>VLOOKUP(tb_anime[[#This Row],[id2]],tb_userslist[[series_animedb_id]:[season]],9,FALSE)</f>
        <v>2021</v>
      </c>
      <c r="F125" s="31" t="str">
        <f>VLOOKUP(tb_anime[[#This Row],[id2]],tb_userslist[[series_animedb_id]:[season]],10,FALSE)</f>
        <v>spring</v>
      </c>
      <c r="G125" s="31">
        <f>COUNTIF(tb_userslist[series_animedb_id],tb_anime[[#This Row],[id2]])</f>
        <v>1</v>
      </c>
      <c r="H125" s="31">
        <f>SUMPRODUCT((tb_userslist[series_animedb_id]=tb_anime[[#This Row],[id2]])*(tb_userslist[my_score]&lt;=10))</f>
        <v>1</v>
      </c>
      <c r="I125" s="24">
        <f>IFERROR(AVERAGEIF(tb_userslist[series_animedb_id],tb_anime[[#This Row],[id2]],tb_userslist[my_score]),0)</f>
        <v>8</v>
      </c>
      <c r="J12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5" s="31">
        <f>SUMPRODUCT((tb_userslist[series_animedb_id]=tb_anime[[#This Row],[id2]])*(tb_userslist[my_finish_date]&lt;=$E$2)*(tb_userslist[my_start_date]&gt;=$E$1)*(tb_userslist[my_start_date]&lt;&gt;"NA"))</f>
        <v>1</v>
      </c>
      <c r="M12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25" s="31">
        <f>IFERROR(AVERAGEIFS(tb_userslist[my_score],tb_userslist[series_animedb_id],tb_anime[[#This Row],[id2]],tb_userslist[my_start_date],"&gt;="&amp;$E$1,tb_userslist[my_finish_date],"&lt;="&amp;$E$2),0)</f>
        <v>8</v>
      </c>
      <c r="O12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2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26" spans="1:16" x14ac:dyDescent="0.3">
      <c r="A126" s="13">
        <v>40060</v>
      </c>
      <c r="B126" s="13">
        <v>39792</v>
      </c>
      <c r="C126" s="31" t="str">
        <f>VLOOKUP(tb_anime[[#This Row],[id2]],tb_userslist[[series_animedb_id]:[series_title]],2,FALSE)</f>
        <v>Eizouken ni wa Te wo Dasu na!</v>
      </c>
      <c r="D126" s="31" t="str">
        <f>VLOOKUP(tb_anime[[#This Row],[id2]],tb_userslist[[series_animedb_id]:[season]],3,FALSE)</f>
        <v>tv</v>
      </c>
      <c r="E126" s="31">
        <f>VLOOKUP(tb_anime[[#This Row],[id2]],tb_userslist[[series_animedb_id]:[season]],9,FALSE)</f>
        <v>2020</v>
      </c>
      <c r="F126" s="31" t="str">
        <f>VLOOKUP(tb_anime[[#This Row],[id2]],tb_userslist[[series_animedb_id]:[season]],10,FALSE)</f>
        <v>winter</v>
      </c>
      <c r="G126" s="31">
        <f>COUNTIF(tb_userslist[series_animedb_id],tb_anime[[#This Row],[id2]])</f>
        <v>1</v>
      </c>
      <c r="H126" s="31">
        <f>SUMPRODUCT((tb_userslist[series_animedb_id]=tb_anime[[#This Row],[id2]])*(tb_userslist[my_score]&lt;=10))</f>
        <v>1</v>
      </c>
      <c r="I126" s="24">
        <f>IFERROR(AVERAGEIF(tb_userslist[series_animedb_id],tb_anime[[#This Row],[id2]],tb_userslist[my_score]),0)</f>
        <v>8</v>
      </c>
      <c r="J12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6" s="31">
        <f>SUMPRODUCT((tb_userslist[series_animedb_id]=tb_anime[[#This Row],[id2]])*(tb_userslist[my_finish_date]&lt;=$E$2)*(tb_userslist[my_start_date]&gt;=$E$1)*(tb_userslist[my_start_date]&lt;&gt;"NA"))</f>
        <v>1</v>
      </c>
      <c r="M12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26" s="31">
        <f>IFERROR(AVERAGEIFS(tb_userslist[my_score],tb_userslist[series_animedb_id],tb_anime[[#This Row],[id2]],tb_userslist[my_start_date],"&gt;="&amp;$E$1,tb_userslist[my_finish_date],"&lt;="&amp;$E$2),0)</f>
        <v>8</v>
      </c>
      <c r="O12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2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27" spans="1:16" x14ac:dyDescent="0.3">
      <c r="A127" s="13">
        <v>39065</v>
      </c>
      <c r="B127" s="13">
        <v>49103</v>
      </c>
      <c r="C127" s="31" t="str">
        <f>VLOOKUP(tb_anime[[#This Row],[id2]],tb_userslist[[series_animedb_id]:[series_title]],2,FALSE)</f>
        <v>Encore</v>
      </c>
      <c r="D127" s="31" t="str">
        <f>VLOOKUP(tb_anime[[#This Row],[id2]],tb_userslist[[series_animedb_id]:[season]],3,FALSE)</f>
        <v>music</v>
      </c>
      <c r="E127" s="31">
        <f>VLOOKUP(tb_anime[[#This Row],[id2]],tb_userslist[[series_animedb_id]:[season]],9,FALSE)</f>
        <v>2021</v>
      </c>
      <c r="F127" s="31" t="str">
        <f>VLOOKUP(tb_anime[[#This Row],[id2]],tb_userslist[[series_animedb_id]:[season]],10,FALSE)</f>
        <v>winter</v>
      </c>
      <c r="G127" s="31">
        <f>COUNTIF(tb_userslist[series_animedb_id],tb_anime[[#This Row],[id2]])</f>
        <v>1</v>
      </c>
      <c r="H127" s="31">
        <f>SUMPRODUCT((tb_userslist[series_animedb_id]=tb_anime[[#This Row],[id2]])*(tb_userslist[my_score]&lt;=10))</f>
        <v>1</v>
      </c>
      <c r="I127" s="24">
        <f>IFERROR(AVERAGEIF(tb_userslist[series_animedb_id],tb_anime[[#This Row],[id2]],tb_userslist[my_score]),0)</f>
        <v>5</v>
      </c>
      <c r="J12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7" s="31">
        <f>SUMPRODUCT((tb_userslist[series_animedb_id]=tb_anime[[#This Row],[id2]])*(tb_userslist[my_finish_date]&lt;=$E$2)*(tb_userslist[my_start_date]&gt;=$E$1)*(tb_userslist[my_start_date]&lt;&gt;"NA"))</f>
        <v>0</v>
      </c>
      <c r="M12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27" s="31">
        <f>IFERROR(AVERAGEIFS(tb_userslist[my_score],tb_userslist[series_animedb_id],tb_anime[[#This Row],[id2]],tb_userslist[my_start_date],"&gt;="&amp;$E$1,tb_userslist[my_finish_date],"&lt;="&amp;$E$2),0)</f>
        <v>0</v>
      </c>
      <c r="O12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2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28" spans="1:16" x14ac:dyDescent="0.3">
      <c r="A128" s="13">
        <v>37828</v>
      </c>
      <c r="B128" s="13">
        <v>38062</v>
      </c>
      <c r="C128" s="31" t="str">
        <f>VLOOKUP(tb_anime[[#This Row],[id2]],tb_userslist[[series_animedb_id]:[series_title]],2,FALSE)</f>
        <v>Endro~!</v>
      </c>
      <c r="D128" s="31" t="str">
        <f>VLOOKUP(tb_anime[[#This Row],[id2]],tb_userslist[[series_animedb_id]:[season]],3,FALSE)</f>
        <v>tv</v>
      </c>
      <c r="E128" s="31">
        <f>VLOOKUP(tb_anime[[#This Row],[id2]],tb_userslist[[series_animedb_id]:[season]],9,FALSE)</f>
        <v>2019</v>
      </c>
      <c r="F128" s="31" t="str">
        <f>VLOOKUP(tb_anime[[#This Row],[id2]],tb_userslist[[series_animedb_id]:[season]],10,FALSE)</f>
        <v>winter</v>
      </c>
      <c r="G128" s="31">
        <f>COUNTIF(tb_userslist[series_animedb_id],tb_anime[[#This Row],[id2]])</f>
        <v>1</v>
      </c>
      <c r="H128" s="31">
        <f>SUMPRODUCT((tb_userslist[series_animedb_id]=tb_anime[[#This Row],[id2]])*(tb_userslist[my_score]&lt;=10))</f>
        <v>1</v>
      </c>
      <c r="I128" s="24">
        <f>IFERROR(AVERAGEIF(tb_userslist[series_animedb_id],tb_anime[[#This Row],[id2]],tb_userslist[my_score]),0)</f>
        <v>6</v>
      </c>
      <c r="J12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8" s="31">
        <f>SUMPRODUCT((tb_userslist[series_animedb_id]=tb_anime[[#This Row],[id2]])*(tb_userslist[my_finish_date]&lt;=$E$2)*(tb_userslist[my_start_date]&gt;=$E$1)*(tb_userslist[my_start_date]&lt;&gt;"NA"))</f>
        <v>1</v>
      </c>
      <c r="M12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28" s="31">
        <f>IFERROR(AVERAGEIFS(tb_userslist[my_score],tb_userslist[series_animedb_id],tb_anime[[#This Row],[id2]],tb_userslist[my_start_date],"&gt;="&amp;$E$1,tb_userslist[my_finish_date],"&lt;="&amp;$E$2),0)</f>
        <v>6</v>
      </c>
      <c r="O12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2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29" spans="1:16" x14ac:dyDescent="0.3">
      <c r="A129" s="13">
        <v>38186</v>
      </c>
      <c r="B129" s="13">
        <v>35609</v>
      </c>
      <c r="C129" s="31" t="str">
        <f>VLOOKUP(tb_anime[[#This Row],[id2]],tb_userslist[[series_animedb_id]:[series_title]],2,FALSE)</f>
        <v>Entotsu Machi no Poupelle</v>
      </c>
      <c r="D129" s="31" t="str">
        <f>VLOOKUP(tb_anime[[#This Row],[id2]],tb_userslist[[series_animedb_id]:[season]],3,FALSE)</f>
        <v>movie</v>
      </c>
      <c r="E129" s="31">
        <f>VLOOKUP(tb_anime[[#This Row],[id2]],tb_userslist[[series_animedb_id]:[season]],9,FALSE)</f>
        <v>2020</v>
      </c>
      <c r="F129" s="31" t="str">
        <f>VLOOKUP(tb_anime[[#This Row],[id2]],tb_userslist[[series_animedb_id]:[season]],10,FALSE)</f>
        <v>fall</v>
      </c>
      <c r="G129" s="31">
        <f>COUNTIF(tb_userslist[series_animedb_id],tb_anime[[#This Row],[id2]])</f>
        <v>1</v>
      </c>
      <c r="H129" s="31">
        <f>SUMPRODUCT((tb_userslist[series_animedb_id]=tb_anime[[#This Row],[id2]])*(tb_userslist[my_score]&lt;=10))</f>
        <v>1</v>
      </c>
      <c r="I129" s="24">
        <f>IFERROR(AVERAGEIF(tb_userslist[series_animedb_id],tb_anime[[#This Row],[id2]],tb_userslist[my_score]),0)</f>
        <v>8</v>
      </c>
      <c r="J12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2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29" s="31">
        <f>SUMPRODUCT((tb_userslist[series_animedb_id]=tb_anime[[#This Row],[id2]])*(tb_userslist[my_finish_date]&lt;=$E$2)*(tb_userslist[my_start_date]&gt;=$E$1)*(tb_userslist[my_start_date]&lt;&gt;"NA"))</f>
        <v>0</v>
      </c>
      <c r="M12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29" s="31">
        <f>IFERROR(AVERAGEIFS(tb_userslist[my_score],tb_userslist[series_animedb_id],tb_anime[[#This Row],[id2]],tb_userslist[my_start_date],"&gt;="&amp;$E$1,tb_userslist[my_finish_date],"&lt;="&amp;$E$2),0)</f>
        <v>0</v>
      </c>
      <c r="O12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2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30" spans="1:16" x14ac:dyDescent="0.3">
      <c r="A130" s="13">
        <v>39819</v>
      </c>
      <c r="B130" s="13">
        <v>377</v>
      </c>
      <c r="C130" s="31" t="str">
        <f>VLOOKUP(tb_anime[[#This Row],[id2]],tb_userslist[[series_animedb_id]:[series_title]],2,FALSE)</f>
        <v>eX-Driver</v>
      </c>
      <c r="D130" s="31" t="str">
        <f>VLOOKUP(tb_anime[[#This Row],[id2]],tb_userslist[[series_animedb_id]:[season]],3,FALSE)</f>
        <v>ova</v>
      </c>
      <c r="E130" s="31">
        <f>VLOOKUP(tb_anime[[#This Row],[id2]],tb_userslist[[series_animedb_id]:[season]],9,FALSE)</f>
        <v>2000</v>
      </c>
      <c r="F130" s="31" t="str">
        <f>VLOOKUP(tb_anime[[#This Row],[id2]],tb_userslist[[series_animedb_id]:[season]],10,FALSE)</f>
        <v>summer</v>
      </c>
      <c r="G130" s="31">
        <f>COUNTIF(tb_userslist[series_animedb_id],tb_anime[[#This Row],[id2]])</f>
        <v>1</v>
      </c>
      <c r="H130" s="31">
        <f>SUMPRODUCT((tb_userslist[series_animedb_id]=tb_anime[[#This Row],[id2]])*(tb_userslist[my_score]&lt;=10))</f>
        <v>1</v>
      </c>
      <c r="I130" s="24">
        <f>IFERROR(AVERAGEIF(tb_userslist[series_animedb_id],tb_anime[[#This Row],[id2]],tb_userslist[my_score]),0)</f>
        <v>3</v>
      </c>
      <c r="J13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3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30" s="31">
        <f>SUMPRODUCT((tb_userslist[series_animedb_id]=tb_anime[[#This Row],[id2]])*(tb_userslist[my_finish_date]&lt;=$E$2)*(tb_userslist[my_start_date]&gt;=$E$1)*(tb_userslist[my_start_date]&lt;&gt;"NA"))</f>
        <v>1</v>
      </c>
      <c r="M13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30" s="31">
        <f>IFERROR(AVERAGEIFS(tb_userslist[my_score],tb_userslist[series_animedb_id],tb_anime[[#This Row],[id2]],tb_userslist[my_start_date],"&gt;="&amp;$E$1,tb_userslist[my_finish_date],"&lt;="&amp;$E$2),0)</f>
        <v>3</v>
      </c>
      <c r="O13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3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131" spans="1:16" x14ac:dyDescent="0.3">
      <c r="A131" s="13">
        <v>369</v>
      </c>
      <c r="B131" s="13">
        <v>39063</v>
      </c>
      <c r="C131" s="31" t="str">
        <f>VLOOKUP(tb_anime[[#This Row],[id2]],tb_userslist[[series_animedb_id]:[series_title]],2,FALSE)</f>
        <v>Fairy Gone</v>
      </c>
      <c r="D131" s="31" t="str">
        <f>VLOOKUP(tb_anime[[#This Row],[id2]],tb_userslist[[series_animedb_id]:[season]],3,FALSE)</f>
        <v>tv</v>
      </c>
      <c r="E131" s="31">
        <f>VLOOKUP(tb_anime[[#This Row],[id2]],tb_userslist[[series_animedb_id]:[season]],9,FALSE)</f>
        <v>2019</v>
      </c>
      <c r="F131" s="31" t="str">
        <f>VLOOKUP(tb_anime[[#This Row],[id2]],tb_userslist[[series_animedb_id]:[season]],10,FALSE)</f>
        <v>spring</v>
      </c>
      <c r="G131" s="31">
        <f>COUNTIF(tb_userslist[series_animedb_id],tb_anime[[#This Row],[id2]])</f>
        <v>1</v>
      </c>
      <c r="H131" s="31">
        <f>SUMPRODUCT((tb_userslist[series_animedb_id]=tb_anime[[#This Row],[id2]])*(tb_userslist[my_score]&lt;=10))</f>
        <v>1</v>
      </c>
      <c r="I131" s="24">
        <f>IFERROR(AVERAGEIF(tb_userslist[series_animedb_id],tb_anime[[#This Row],[id2]],tb_userslist[my_score]),0)</f>
        <v>7</v>
      </c>
      <c r="J13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3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31" s="31">
        <f>SUMPRODUCT((tb_userslist[series_animedb_id]=tb_anime[[#This Row],[id2]])*(tb_userslist[my_finish_date]&lt;=$E$2)*(tb_userslist[my_start_date]&gt;=$E$1)*(tb_userslist[my_start_date]&lt;&gt;"NA"))</f>
        <v>1</v>
      </c>
      <c r="M13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31" s="31">
        <f>IFERROR(AVERAGEIFS(tb_userslist[my_score],tb_userslist[series_animedb_id],tb_anime[[#This Row],[id2]],tb_userslist[my_start_date],"&gt;="&amp;$E$1,tb_userslist[my_finish_date],"&lt;="&amp;$E$2),0)</f>
        <v>7</v>
      </c>
      <c r="O13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3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32" spans="1:16" x14ac:dyDescent="0.3">
      <c r="A132" s="13">
        <v>37435</v>
      </c>
      <c r="B132" s="13">
        <v>39811</v>
      </c>
      <c r="C132" s="31" t="str">
        <f>VLOOKUP(tb_anime[[#This Row],[id2]],tb_userslist[[series_animedb_id]:[series_title]],2,FALSE)</f>
        <v>Fairy Gone Part 2</v>
      </c>
      <c r="D132" s="31" t="str">
        <f>VLOOKUP(tb_anime[[#This Row],[id2]],tb_userslist[[series_animedb_id]:[season]],3,FALSE)</f>
        <v>tv</v>
      </c>
      <c r="E132" s="31">
        <f>VLOOKUP(tb_anime[[#This Row],[id2]],tb_userslist[[series_animedb_id]:[season]],9,FALSE)</f>
        <v>2019</v>
      </c>
      <c r="F132" s="31" t="str">
        <f>VLOOKUP(tb_anime[[#This Row],[id2]],tb_userslist[[series_animedb_id]:[season]],10,FALSE)</f>
        <v>fall</v>
      </c>
      <c r="G132" s="31">
        <f>COUNTIF(tb_userslist[series_animedb_id],tb_anime[[#This Row],[id2]])</f>
        <v>1</v>
      </c>
      <c r="H132" s="31">
        <f>SUMPRODUCT((tb_userslist[series_animedb_id]=tb_anime[[#This Row],[id2]])*(tb_userslist[my_score]&lt;=10))</f>
        <v>1</v>
      </c>
      <c r="I132" s="24">
        <f>IFERROR(AVERAGEIF(tb_userslist[series_animedb_id],tb_anime[[#This Row],[id2]],tb_userslist[my_score]),0)</f>
        <v>6</v>
      </c>
      <c r="J13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3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32" s="31">
        <f>SUMPRODUCT((tb_userslist[series_animedb_id]=tb_anime[[#This Row],[id2]])*(tb_userslist[my_finish_date]&lt;=$E$2)*(tb_userslist[my_start_date]&gt;=$E$1)*(tb_userslist[my_start_date]&lt;&gt;"NA"))</f>
        <v>1</v>
      </c>
      <c r="M13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32" s="31">
        <f>IFERROR(AVERAGEIFS(tb_userslist[my_score],tb_userslist[series_animedb_id],tb_anime[[#This Row],[id2]],tb_userslist[my_start_date],"&gt;="&amp;$E$1,tb_userslist[my_finish_date],"&lt;="&amp;$E$2),0)</f>
        <v>6</v>
      </c>
      <c r="O13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3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33" spans="1:16" x14ac:dyDescent="0.3">
      <c r="A133" s="13">
        <v>38390</v>
      </c>
      <c r="B133" s="13">
        <v>45665</v>
      </c>
      <c r="C133" s="31" t="str">
        <f>VLOOKUP(tb_anime[[#This Row],[id2]],tb_userslist[[series_animedb_id]:[series_title]],2,FALSE)</f>
        <v>Fairy Ranmaru: Anata no Kokoro Otasuke Shimasu</v>
      </c>
      <c r="D133" s="31" t="str">
        <f>VLOOKUP(tb_anime[[#This Row],[id2]],tb_userslist[[series_animedb_id]:[season]],3,FALSE)</f>
        <v>tv</v>
      </c>
      <c r="E133" s="31">
        <f>VLOOKUP(tb_anime[[#This Row],[id2]],tb_userslist[[series_animedb_id]:[season]],9,FALSE)</f>
        <v>2021</v>
      </c>
      <c r="F133" s="31" t="str">
        <f>VLOOKUP(tb_anime[[#This Row],[id2]],tb_userslist[[series_animedb_id]:[season]],10,FALSE)</f>
        <v>spring</v>
      </c>
      <c r="G133" s="31">
        <f>COUNTIF(tb_userslist[series_animedb_id],tb_anime[[#This Row],[id2]])</f>
        <v>1</v>
      </c>
      <c r="H133" s="31">
        <f>SUMPRODUCT((tb_userslist[series_animedb_id]=tb_anime[[#This Row],[id2]])*(tb_userslist[my_score]&lt;=10))</f>
        <v>1</v>
      </c>
      <c r="I133" s="24">
        <f>IFERROR(AVERAGEIF(tb_userslist[series_animedb_id],tb_anime[[#This Row],[id2]],tb_userslist[my_score]),0)</f>
        <v>5</v>
      </c>
      <c r="J13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3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33" s="31">
        <f>SUMPRODUCT((tb_userslist[series_animedb_id]=tb_anime[[#This Row],[id2]])*(tb_userslist[my_finish_date]&lt;=$E$2)*(tb_userslist[my_start_date]&gt;=$E$1)*(tb_userslist[my_start_date]&lt;&gt;"NA"))</f>
        <v>1</v>
      </c>
      <c r="M13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33" s="31">
        <f>IFERROR(AVERAGEIFS(tb_userslist[my_score],tb_userslist[series_animedb_id],tb_anime[[#This Row],[id2]],tb_userslist[my_start_date],"&gt;="&amp;$E$1,tb_userslist[my_finish_date],"&lt;="&amp;$E$2),0)</f>
        <v>5</v>
      </c>
      <c r="O13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3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34" spans="1:16" x14ac:dyDescent="0.3">
      <c r="A134" s="13">
        <v>42317</v>
      </c>
      <c r="B134" s="13">
        <v>48997</v>
      </c>
      <c r="C134" s="31" t="str">
        <f>VLOOKUP(tb_anime[[#This Row],[id2]],tb_userslist[[series_animedb_id]:[series_title]],2,FALSE)</f>
        <v>Fantasy Bishoujo Juniku Ojisan to</v>
      </c>
      <c r="D134" s="31" t="str">
        <f>VLOOKUP(tb_anime[[#This Row],[id2]],tb_userslist[[series_animedb_id]:[season]],3,FALSE)</f>
        <v>tv</v>
      </c>
      <c r="E134" s="31">
        <f>VLOOKUP(tb_anime[[#This Row],[id2]],tb_userslist[[series_animedb_id]:[season]],9,FALSE)</f>
        <v>2022</v>
      </c>
      <c r="F134" s="31" t="str">
        <f>VLOOKUP(tb_anime[[#This Row],[id2]],tb_userslist[[series_animedb_id]:[season]],10,FALSE)</f>
        <v>winter</v>
      </c>
      <c r="G134" s="31">
        <f>COUNTIF(tb_userslist[series_animedb_id],tb_anime[[#This Row],[id2]])</f>
        <v>1</v>
      </c>
      <c r="H134" s="31">
        <f>SUMPRODUCT((tb_userslist[series_animedb_id]=tb_anime[[#This Row],[id2]])*(tb_userslist[my_score]&lt;=10))</f>
        <v>1</v>
      </c>
      <c r="I134" s="24">
        <f>IFERROR(AVERAGEIF(tb_userslist[series_animedb_id],tb_anime[[#This Row],[id2]],tb_userslist[my_score]),0)</f>
        <v>6</v>
      </c>
      <c r="J13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3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34" s="31">
        <f>SUMPRODUCT((tb_userslist[series_animedb_id]=tb_anime[[#This Row],[id2]])*(tb_userslist[my_finish_date]&lt;=$E$2)*(tb_userslist[my_start_date]&gt;=$E$1)*(tb_userslist[my_start_date]&lt;&gt;"NA"))</f>
        <v>0</v>
      </c>
      <c r="M13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34" s="31">
        <f>IFERROR(AVERAGEIFS(tb_userslist[my_score],tb_userslist[series_animedb_id],tb_anime[[#This Row],[id2]],tb_userslist[my_start_date],"&gt;="&amp;$E$1,tb_userslist[my_finish_date],"&lt;="&amp;$E$2),0)</f>
        <v>0</v>
      </c>
      <c r="O13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3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35" spans="1:16" x14ac:dyDescent="0.3">
      <c r="A135" s="13">
        <v>552</v>
      </c>
      <c r="B135" s="13">
        <v>1126</v>
      </c>
      <c r="C135" s="31" t="str">
        <f>VLOOKUP(tb_anime[[#This Row],[id2]],tb_userslist[[series_animedb_id]:[series_title]],2,FALSE)</f>
        <v>Figure 17: Tsubasa &amp; Hikaru</v>
      </c>
      <c r="D135" s="31" t="str">
        <f>VLOOKUP(tb_anime[[#This Row],[id2]],tb_userslist[[series_animedb_id]:[season]],3,FALSE)</f>
        <v>tv</v>
      </c>
      <c r="E135" s="31">
        <f>VLOOKUP(tb_anime[[#This Row],[id2]],tb_userslist[[series_animedb_id]:[season]],9,FALSE)</f>
        <v>2001</v>
      </c>
      <c r="F135" s="31" t="str">
        <f>VLOOKUP(tb_anime[[#This Row],[id2]],tb_userslist[[series_animedb_id]:[season]],10,FALSE)</f>
        <v>spring</v>
      </c>
      <c r="G135" s="31">
        <f>COUNTIF(tb_userslist[series_animedb_id],tb_anime[[#This Row],[id2]])</f>
        <v>1</v>
      </c>
      <c r="H135" s="31">
        <f>SUMPRODUCT((tb_userslist[series_animedb_id]=tb_anime[[#This Row],[id2]])*(tb_userslist[my_score]&lt;=10))</f>
        <v>1</v>
      </c>
      <c r="I135" s="24">
        <f>IFERROR(AVERAGEIF(tb_userslist[series_animedb_id],tb_anime[[#This Row],[id2]],tb_userslist[my_score]),0)</f>
        <v>7</v>
      </c>
      <c r="J13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3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35" s="31">
        <f>SUMPRODUCT((tb_userslist[series_animedb_id]=tb_anime[[#This Row],[id2]])*(tb_userslist[my_finish_date]&lt;=$E$2)*(tb_userslist[my_start_date]&gt;=$E$1)*(tb_userslist[my_start_date]&lt;&gt;"NA"))</f>
        <v>0</v>
      </c>
      <c r="M135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35" s="31">
        <f>IFERROR(AVERAGEIFS(tb_userslist[my_score],tb_userslist[series_animedb_id],tb_anime[[#This Row],[id2]],tb_userslist[my_start_date],"&gt;="&amp;$E$1,tb_userslist[my_finish_date],"&lt;="&amp;$E$2),0)</f>
        <v>0</v>
      </c>
      <c r="O13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3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36" spans="1:16" x14ac:dyDescent="0.3">
      <c r="A136" s="13">
        <v>2962</v>
      </c>
      <c r="B136" s="13">
        <v>2042</v>
      </c>
      <c r="C136" s="31" t="str">
        <f>VLOOKUP(tb_anime[[#This Row],[id2]],tb_userslist[[series_animedb_id]:[series_title]],2,FALSE)</f>
        <v>Five Star Stories</v>
      </c>
      <c r="D136" s="31" t="str">
        <f>VLOOKUP(tb_anime[[#This Row],[id2]],tb_userslist[[series_animedb_id]:[season]],3,FALSE)</f>
        <v>movie</v>
      </c>
      <c r="E136" s="31">
        <f>VLOOKUP(tb_anime[[#This Row],[id2]],tb_userslist[[series_animedb_id]:[season]],9,FALSE)</f>
        <v>1989</v>
      </c>
      <c r="F136" s="31" t="str">
        <f>VLOOKUP(tb_anime[[#This Row],[id2]],tb_userslist[[series_animedb_id]:[season]],10,FALSE)</f>
        <v>winter</v>
      </c>
      <c r="G136" s="31">
        <f>COUNTIF(tb_userslist[series_animedb_id],tb_anime[[#This Row],[id2]])</f>
        <v>1</v>
      </c>
      <c r="H136" s="31">
        <f>SUMPRODUCT((tb_userslist[series_animedb_id]=tb_anime[[#This Row],[id2]])*(tb_userslist[my_score]&lt;=10))</f>
        <v>1</v>
      </c>
      <c r="I136" s="24">
        <f>IFERROR(AVERAGEIF(tb_userslist[series_animedb_id],tb_anime[[#This Row],[id2]],tb_userslist[my_score]),0)</f>
        <v>7</v>
      </c>
      <c r="J13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3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36" s="31">
        <f>SUMPRODUCT((tb_userslist[series_animedb_id]=tb_anime[[#This Row],[id2]])*(tb_userslist[my_finish_date]&lt;=$E$2)*(tb_userslist[my_start_date]&gt;=$E$1)*(tb_userslist[my_start_date]&lt;&gt;"NA"))</f>
        <v>1</v>
      </c>
      <c r="M13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36" s="31">
        <f>IFERROR(AVERAGEIFS(tb_userslist[my_score],tb_userslist[series_animedb_id],tb_anime[[#This Row],[id2]],tb_userslist[my_start_date],"&gt;="&amp;$E$1,tb_userslist[my_finish_date],"&lt;="&amp;$E$2),0)</f>
        <v>7</v>
      </c>
      <c r="O13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3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37" spans="1:16" x14ac:dyDescent="0.3">
      <c r="A137" s="13">
        <v>2398</v>
      </c>
      <c r="B137" s="13">
        <v>227</v>
      </c>
      <c r="C137" s="31" t="str">
        <f>VLOOKUP(tb_anime[[#This Row],[id2]],tb_userslist[[series_animedb_id]:[series_title]],2,FALSE)</f>
        <v>FLCL</v>
      </c>
      <c r="D137" s="31" t="str">
        <f>VLOOKUP(tb_anime[[#This Row],[id2]],tb_userslist[[series_animedb_id]:[season]],3,FALSE)</f>
        <v>ova</v>
      </c>
      <c r="E137" s="31">
        <f>VLOOKUP(tb_anime[[#This Row],[id2]],tb_userslist[[series_animedb_id]:[season]],9,FALSE)</f>
        <v>2000</v>
      </c>
      <c r="F137" s="31" t="str">
        <f>VLOOKUP(tb_anime[[#This Row],[id2]],tb_userslist[[series_animedb_id]:[season]],10,FALSE)</f>
        <v>spring</v>
      </c>
      <c r="G137" s="31">
        <f>COUNTIF(tb_userslist[series_animedb_id],tb_anime[[#This Row],[id2]])</f>
        <v>2</v>
      </c>
      <c r="H137" s="31">
        <f>SUMPRODUCT((tb_userslist[series_animedb_id]=tb_anime[[#This Row],[id2]])*(tb_userslist[my_score]&lt;=10))</f>
        <v>2</v>
      </c>
      <c r="I137" s="24">
        <f>IFERROR(AVERAGEIF(tb_userslist[series_animedb_id],tb_anime[[#This Row],[id2]],tb_userslist[my_score]),0)</f>
        <v>7.5</v>
      </c>
      <c r="J137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137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7.5</v>
      </c>
      <c r="L137" s="31">
        <f>SUMPRODUCT((tb_userslist[series_animedb_id]=tb_anime[[#This Row],[id2]])*(tb_userslist[my_finish_date]&lt;=$E$2)*(tb_userslist[my_start_date]&gt;=$E$1)*(tb_userslist[my_start_date]&lt;&gt;"NA"))</f>
        <v>2</v>
      </c>
      <c r="M137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137" s="31">
        <f>IFERROR(AVERAGEIFS(tb_userslist[my_score],tb_userslist[series_animedb_id],tb_anime[[#This Row],[id2]],tb_userslist[my_start_date],"&gt;="&amp;$E$1,tb_userslist[my_finish_date],"&lt;="&amp;$E$2),0)</f>
        <v>7.5</v>
      </c>
      <c r="O13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13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</v>
      </c>
    </row>
    <row r="138" spans="1:16" x14ac:dyDescent="0.3">
      <c r="A138" s="13">
        <v>2397</v>
      </c>
      <c r="B138" s="13">
        <v>39545</v>
      </c>
      <c r="C138" s="31" t="str">
        <f>VLOOKUP(tb_anime[[#This Row],[id2]],tb_userslist[[series_animedb_id]:[series_title]],2,FALSE)</f>
        <v>Fragtime</v>
      </c>
      <c r="D138" s="31" t="str">
        <f>VLOOKUP(tb_anime[[#This Row],[id2]],tb_userslist[[series_animedb_id]:[season]],3,FALSE)</f>
        <v>movie</v>
      </c>
      <c r="E138" s="31">
        <f>VLOOKUP(tb_anime[[#This Row],[id2]],tb_userslist[[series_animedb_id]:[season]],9,FALSE)</f>
        <v>2019</v>
      </c>
      <c r="F138" s="31" t="str">
        <f>VLOOKUP(tb_anime[[#This Row],[id2]],tb_userslist[[series_animedb_id]:[season]],10,FALSE)</f>
        <v>fall</v>
      </c>
      <c r="G138" s="31">
        <f>COUNTIF(tb_userslist[series_animedb_id],tb_anime[[#This Row],[id2]])</f>
        <v>1</v>
      </c>
      <c r="H138" s="31">
        <f>SUMPRODUCT((tb_userslist[series_animedb_id]=tb_anime[[#This Row],[id2]])*(tb_userslist[my_score]&lt;=10))</f>
        <v>1</v>
      </c>
      <c r="I138" s="24">
        <f>IFERROR(AVERAGEIF(tb_userslist[series_animedb_id],tb_anime[[#This Row],[id2]],tb_userslist[my_score]),0)</f>
        <v>7</v>
      </c>
      <c r="J13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3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38" s="31">
        <f>SUMPRODUCT((tb_userslist[series_animedb_id]=tb_anime[[#This Row],[id2]])*(tb_userslist[my_finish_date]&lt;=$E$2)*(tb_userslist[my_start_date]&gt;=$E$1)*(tb_userslist[my_start_date]&lt;&gt;"NA"))</f>
        <v>1</v>
      </c>
      <c r="M13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38" s="31">
        <f>IFERROR(AVERAGEIFS(tb_userslist[my_score],tb_userslist[series_animedb_id],tb_anime[[#This Row],[id2]],tb_userslist[my_start_date],"&gt;="&amp;$E$1,tb_userslist[my_finish_date],"&lt;="&amp;$E$2),0)</f>
        <v>7</v>
      </c>
      <c r="O13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3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39" spans="1:16" x14ac:dyDescent="0.3">
      <c r="A139" s="13">
        <v>37982</v>
      </c>
      <c r="B139" s="13">
        <v>120</v>
      </c>
      <c r="C139" s="31" t="str">
        <f>VLOOKUP(tb_anime[[#This Row],[id2]],tb_userslist[[series_animedb_id]:[series_title]],2,FALSE)</f>
        <v>Fruits Basket</v>
      </c>
      <c r="D139" s="31" t="str">
        <f>VLOOKUP(tb_anime[[#This Row],[id2]],tb_userslist[[series_animedb_id]:[season]],3,FALSE)</f>
        <v>tv</v>
      </c>
      <c r="E139" s="31">
        <f>VLOOKUP(tb_anime[[#This Row],[id2]],tb_userslist[[series_animedb_id]:[season]],9,FALSE)</f>
        <v>2001</v>
      </c>
      <c r="F139" s="31" t="str">
        <f>VLOOKUP(tb_anime[[#This Row],[id2]],tb_userslist[[series_animedb_id]:[season]],10,FALSE)</f>
        <v>summer</v>
      </c>
      <c r="G139" s="31">
        <f>COUNTIF(tb_userslist[series_animedb_id],tb_anime[[#This Row],[id2]])</f>
        <v>1</v>
      </c>
      <c r="H139" s="31">
        <f>SUMPRODUCT((tb_userslist[series_animedb_id]=tb_anime[[#This Row],[id2]])*(tb_userslist[my_score]&lt;=10))</f>
        <v>1</v>
      </c>
      <c r="I139" s="24">
        <f>IFERROR(AVERAGEIF(tb_userslist[series_animedb_id],tb_anime[[#This Row],[id2]],tb_userslist[my_score]),0)</f>
        <v>6</v>
      </c>
      <c r="J13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3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39" s="31">
        <f>SUMPRODUCT((tb_userslist[series_animedb_id]=tb_anime[[#This Row],[id2]])*(tb_userslist[my_finish_date]&lt;=$E$2)*(tb_userslist[my_start_date]&gt;=$E$1)*(tb_userslist[my_start_date]&lt;&gt;"NA"))</f>
        <v>1</v>
      </c>
      <c r="M13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39" s="31">
        <f>IFERROR(AVERAGEIFS(tb_userslist[my_score],tb_userslist[series_animedb_id],tb_anime[[#This Row],[id2]],tb_userslist[my_start_date],"&gt;="&amp;$E$1,tb_userslist[my_finish_date],"&lt;="&amp;$E$2),0)</f>
        <v>6</v>
      </c>
      <c r="O13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3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40" spans="1:16" x14ac:dyDescent="0.3">
      <c r="A140" s="13">
        <v>38145</v>
      </c>
      <c r="B140" s="13">
        <v>29907</v>
      </c>
      <c r="C140" s="31" t="str">
        <f>VLOOKUP(tb_anime[[#This Row],[id2]],tb_userslist[[series_animedb_id]:[series_title]],2,FALSE)</f>
        <v>Fue</v>
      </c>
      <c r="D140" s="31" t="str">
        <f>VLOOKUP(tb_anime[[#This Row],[id2]],tb_userslist[[series_animedb_id]:[season]],3,FALSE)</f>
        <v>movie</v>
      </c>
      <c r="E140" s="31">
        <f>VLOOKUP(tb_anime[[#This Row],[id2]],tb_userslist[[series_animedb_id]:[season]],9,FALSE)</f>
        <v>2002</v>
      </c>
      <c r="F140" s="31" t="str">
        <f>VLOOKUP(tb_anime[[#This Row],[id2]],tb_userslist[[series_animedb_id]:[season]],10,FALSE)</f>
        <v>winter</v>
      </c>
      <c r="G140" s="31">
        <f>COUNTIF(tb_userslist[series_animedb_id],tb_anime[[#This Row],[id2]])</f>
        <v>1</v>
      </c>
      <c r="H140" s="31">
        <f>SUMPRODUCT((tb_userslist[series_animedb_id]=tb_anime[[#This Row],[id2]])*(tb_userslist[my_score]&lt;=10))</f>
        <v>1</v>
      </c>
      <c r="I140" s="24">
        <f>IFERROR(AVERAGEIF(tb_userslist[series_animedb_id],tb_anime[[#This Row],[id2]],tb_userslist[my_score]),0)</f>
        <v>4</v>
      </c>
      <c r="J14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0" s="31">
        <f>SUMPRODUCT((tb_userslist[series_animedb_id]=tb_anime[[#This Row],[id2]])*(tb_userslist[my_finish_date]&lt;=$E$2)*(tb_userslist[my_start_date]&gt;=$E$1)*(tb_userslist[my_start_date]&lt;&gt;"NA"))</f>
        <v>1</v>
      </c>
      <c r="M14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0" s="31">
        <f>IFERROR(AVERAGEIFS(tb_userslist[my_score],tb_userslist[series_animedb_id],tb_anime[[#This Row],[id2]],tb_userslist[my_start_date],"&gt;="&amp;$E$1,tb_userslist[my_finish_date],"&lt;="&amp;$E$2),0)</f>
        <v>4</v>
      </c>
      <c r="O14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141" spans="1:16" x14ac:dyDescent="0.3">
      <c r="A141" s="13">
        <v>223</v>
      </c>
      <c r="B141" s="13">
        <v>41120</v>
      </c>
      <c r="C141" s="31" t="str">
        <f>VLOOKUP(tb_anime[[#This Row],[id2]],tb_userslist[[series_animedb_id]:[series_title]],2,FALSE)</f>
        <v>Fugou Keiji: Balance:Unlimited</v>
      </c>
      <c r="D141" s="31" t="str">
        <f>VLOOKUP(tb_anime[[#This Row],[id2]],tb_userslist[[series_animedb_id]:[season]],3,FALSE)</f>
        <v>tv</v>
      </c>
      <c r="E141" s="31">
        <f>VLOOKUP(tb_anime[[#This Row],[id2]],tb_userslist[[series_animedb_id]:[season]],9,FALSE)</f>
        <v>2020</v>
      </c>
      <c r="F141" s="31" t="str">
        <f>VLOOKUP(tb_anime[[#This Row],[id2]],tb_userslist[[series_animedb_id]:[season]],10,FALSE)</f>
        <v>spring</v>
      </c>
      <c r="G141" s="31">
        <f>COUNTIF(tb_userslist[series_animedb_id],tb_anime[[#This Row],[id2]])</f>
        <v>1</v>
      </c>
      <c r="H141" s="31">
        <f>SUMPRODUCT((tb_userslist[series_animedb_id]=tb_anime[[#This Row],[id2]])*(tb_userslist[my_score]&lt;=10))</f>
        <v>1</v>
      </c>
      <c r="I141" s="24">
        <f>IFERROR(AVERAGEIF(tb_userslist[series_animedb_id],tb_anime[[#This Row],[id2]],tb_userslist[my_score]),0)</f>
        <v>8</v>
      </c>
      <c r="J14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1" s="31">
        <f>SUMPRODUCT((tb_userslist[series_animedb_id]=tb_anime[[#This Row],[id2]])*(tb_userslist[my_finish_date]&lt;=$E$2)*(tb_userslist[my_start_date]&gt;=$E$1)*(tb_userslist[my_start_date]&lt;&gt;"NA"))</f>
        <v>1</v>
      </c>
      <c r="M14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1" s="31">
        <f>IFERROR(AVERAGEIFS(tb_userslist[my_score],tb_userslist[series_animedb_id],tb_anime[[#This Row],[id2]],tb_userslist[my_start_date],"&gt;="&amp;$E$1,tb_userslist[my_finish_date],"&lt;="&amp;$E$2),0)</f>
        <v>8</v>
      </c>
      <c r="O14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42" spans="1:16" x14ac:dyDescent="0.3">
      <c r="A142" s="13">
        <v>39063</v>
      </c>
      <c r="B142" s="13">
        <v>71</v>
      </c>
      <c r="C142" s="31" t="str">
        <f>VLOOKUP(tb_anime[[#This Row],[id2]],tb_userslist[[series_animedb_id]:[series_title]],2,FALSE)</f>
        <v>Full Metal Panic!</v>
      </c>
      <c r="D142" s="31" t="str">
        <f>VLOOKUP(tb_anime[[#This Row],[id2]],tb_userslist[[series_animedb_id]:[season]],3,FALSE)</f>
        <v>tv</v>
      </c>
      <c r="E142" s="31">
        <f>VLOOKUP(tb_anime[[#This Row],[id2]],tb_userslist[[series_animedb_id]:[season]],9,FALSE)</f>
        <v>2002</v>
      </c>
      <c r="F142" s="31" t="str">
        <f>VLOOKUP(tb_anime[[#This Row],[id2]],tb_userslist[[series_animedb_id]:[season]],10,FALSE)</f>
        <v>winter</v>
      </c>
      <c r="G142" s="31">
        <f>COUNTIF(tb_userslist[series_animedb_id],tb_anime[[#This Row],[id2]])</f>
        <v>1</v>
      </c>
      <c r="H142" s="31">
        <f>SUMPRODUCT((tb_userslist[series_animedb_id]=tb_anime[[#This Row],[id2]])*(tb_userslist[my_score]&lt;=10))</f>
        <v>1</v>
      </c>
      <c r="I142" s="24">
        <f>IFERROR(AVERAGEIF(tb_userslist[series_animedb_id],tb_anime[[#This Row],[id2]],tb_userslist[my_score]),0)</f>
        <v>7</v>
      </c>
      <c r="J14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2" s="31">
        <f>SUMPRODUCT((tb_userslist[series_animedb_id]=tb_anime[[#This Row],[id2]])*(tb_userslist[my_finish_date]&lt;=$E$2)*(tb_userslist[my_start_date]&gt;=$E$1)*(tb_userslist[my_start_date]&lt;&gt;"NA"))</f>
        <v>1</v>
      </c>
      <c r="M14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2" s="31">
        <f>IFERROR(AVERAGEIFS(tb_userslist[my_score],tb_userslist[series_animedb_id],tb_anime[[#This Row],[id2]],tb_userslist[my_start_date],"&gt;="&amp;$E$1,tb_userslist[my_finish_date],"&lt;="&amp;$E$2),0)</f>
        <v>7</v>
      </c>
      <c r="O14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43" spans="1:16" x14ac:dyDescent="0.3">
      <c r="A143" s="13">
        <v>2042</v>
      </c>
      <c r="B143" s="13">
        <v>122</v>
      </c>
      <c r="C143" s="31" t="str">
        <f>VLOOKUP(tb_anime[[#This Row],[id2]],tb_userslist[[series_animedb_id]:[series_title]],2,FALSE)</f>
        <v>Full Moon wo Sagashite</v>
      </c>
      <c r="D143" s="31" t="str">
        <f>VLOOKUP(tb_anime[[#This Row],[id2]],tb_userslist[[series_animedb_id]:[season]],3,FALSE)</f>
        <v>tv</v>
      </c>
      <c r="E143" s="31">
        <f>VLOOKUP(tb_anime[[#This Row],[id2]],tb_userslist[[series_animedb_id]:[season]],9,FALSE)</f>
        <v>2002</v>
      </c>
      <c r="F143" s="31" t="str">
        <f>VLOOKUP(tb_anime[[#This Row],[id2]],tb_userslist[[series_animedb_id]:[season]],10,FALSE)</f>
        <v>spring</v>
      </c>
      <c r="G143" s="31">
        <f>COUNTIF(tb_userslist[series_animedb_id],tb_anime[[#This Row],[id2]])</f>
        <v>1</v>
      </c>
      <c r="H143" s="31">
        <f>SUMPRODUCT((tb_userslist[series_animedb_id]=tb_anime[[#This Row],[id2]])*(tb_userslist[my_score]&lt;=10))</f>
        <v>1</v>
      </c>
      <c r="I143" s="24">
        <f>IFERROR(AVERAGEIF(tb_userslist[series_animedb_id],tb_anime[[#This Row],[id2]],tb_userslist[my_score]),0)</f>
        <v>3</v>
      </c>
      <c r="J14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3" s="31">
        <f>SUMPRODUCT((tb_userslist[series_animedb_id]=tb_anime[[#This Row],[id2]])*(tb_userslist[my_finish_date]&lt;=$E$2)*(tb_userslist[my_start_date]&gt;=$E$1)*(tb_userslist[my_start_date]&lt;&gt;"NA"))</f>
        <v>1</v>
      </c>
      <c r="M14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3" s="31">
        <f>IFERROR(AVERAGEIFS(tb_userslist[my_score],tb_userslist[series_animedb_id],tb_anime[[#This Row],[id2]],tb_userslist[my_start_date],"&gt;="&amp;$E$1,tb_userslist[my_finish_date],"&lt;="&amp;$E$2),0)</f>
        <v>3</v>
      </c>
      <c r="O14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144" spans="1:16" x14ac:dyDescent="0.3">
      <c r="A144" s="13">
        <v>39545</v>
      </c>
      <c r="B144" s="13">
        <v>1996</v>
      </c>
      <c r="C144" s="31" t="str">
        <f>VLOOKUP(tb_anime[[#This Row],[id2]],tb_userslist[[series_animedb_id]:[series_title]],2,FALSE)</f>
        <v>Full Moon wo Sagashite: Kawaii Kawaii Daibouken</v>
      </c>
      <c r="D144" s="31" t="str">
        <f>VLOOKUP(tb_anime[[#This Row],[id2]],tb_userslist[[series_animedb_id]:[season]],3,FALSE)</f>
        <v>special</v>
      </c>
      <c r="E144" s="31">
        <f>VLOOKUP(tb_anime[[#This Row],[id2]],tb_userslist[[series_animedb_id]:[season]],9,FALSE)</f>
        <v>2002</v>
      </c>
      <c r="F144" s="31" t="str">
        <f>VLOOKUP(tb_anime[[#This Row],[id2]],tb_userslist[[series_animedb_id]:[season]],10,FALSE)</f>
        <v>fall</v>
      </c>
      <c r="G144" s="31">
        <f>COUNTIF(tb_userslist[series_animedb_id],tb_anime[[#This Row],[id2]])</f>
        <v>1</v>
      </c>
      <c r="H144" s="31">
        <f>SUMPRODUCT((tb_userslist[series_animedb_id]=tb_anime[[#This Row],[id2]])*(tb_userslist[my_score]&lt;=10))</f>
        <v>1</v>
      </c>
      <c r="I144" s="24">
        <f>IFERROR(AVERAGEIF(tb_userslist[series_animedb_id],tb_anime[[#This Row],[id2]],tb_userslist[my_score]),0)</f>
        <v>3</v>
      </c>
      <c r="J14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4" s="31">
        <f>SUMPRODUCT((tb_userslist[series_animedb_id]=tb_anime[[#This Row],[id2]])*(tb_userslist[my_finish_date]&lt;=$E$2)*(tb_userslist[my_start_date]&gt;=$E$1)*(tb_userslist[my_start_date]&lt;&gt;"NA"))</f>
        <v>1</v>
      </c>
      <c r="M14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4" s="31">
        <f>IFERROR(AVERAGEIFS(tb_userslist[my_score],tb_userslist[series_animedb_id],tb_anime[[#This Row],[id2]],tb_userslist[my_start_date],"&gt;="&amp;$E$1,tb_userslist[my_finish_date],"&lt;="&amp;$E$2),0)</f>
        <v>3</v>
      </c>
      <c r="O14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145" spans="1:16" x14ac:dyDescent="0.3">
      <c r="A145" s="13">
        <v>71</v>
      </c>
      <c r="B145" s="13">
        <v>121</v>
      </c>
      <c r="C145" s="31" t="str">
        <f>VLOOKUP(tb_anime[[#This Row],[id2]],tb_userslist[[series_animedb_id]:[series_title]],2,FALSE)</f>
        <v>Fullmetal Alchemist</v>
      </c>
      <c r="D145" s="31" t="str">
        <f>VLOOKUP(tb_anime[[#This Row],[id2]],tb_userslist[[series_animedb_id]:[season]],3,FALSE)</f>
        <v>tv</v>
      </c>
      <c r="E145" s="31">
        <f>VLOOKUP(tb_anime[[#This Row],[id2]],tb_userslist[[series_animedb_id]:[season]],9,FALSE)</f>
        <v>2003</v>
      </c>
      <c r="F145" s="31" t="str">
        <f>VLOOKUP(tb_anime[[#This Row],[id2]],tb_userslist[[series_animedb_id]:[season]],10,FALSE)</f>
        <v>fall</v>
      </c>
      <c r="G145" s="31">
        <f>COUNTIF(tb_userslist[series_animedb_id],tb_anime[[#This Row],[id2]])</f>
        <v>1</v>
      </c>
      <c r="H145" s="31">
        <f>SUMPRODUCT((tb_userslist[series_animedb_id]=tb_anime[[#This Row],[id2]])*(tb_userslist[my_score]&lt;=10))</f>
        <v>1</v>
      </c>
      <c r="I145" s="24">
        <f>IFERROR(AVERAGEIF(tb_userslist[series_animedb_id],tb_anime[[#This Row],[id2]],tb_userslist[my_score]),0)</f>
        <v>7</v>
      </c>
      <c r="J14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5" s="31">
        <f>SUMPRODUCT((tb_userslist[series_animedb_id]=tb_anime[[#This Row],[id2]])*(tb_userslist[my_finish_date]&lt;=$E$2)*(tb_userslist[my_start_date]&gt;=$E$1)*(tb_userslist[my_start_date]&lt;&gt;"NA"))</f>
        <v>1</v>
      </c>
      <c r="M14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5" s="31">
        <f>IFERROR(AVERAGEIFS(tb_userslist[my_score],tb_userslist[series_animedb_id],tb_anime[[#This Row],[id2]],tb_userslist[my_start_date],"&gt;="&amp;$E$1,tb_userslist[my_finish_date],"&lt;="&amp;$E$2),0)</f>
        <v>7</v>
      </c>
      <c r="O14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46" spans="1:16" x14ac:dyDescent="0.3">
      <c r="A146" s="13">
        <v>121</v>
      </c>
      <c r="B146" s="13">
        <v>1281</v>
      </c>
      <c r="C146" s="31" t="str">
        <f>VLOOKUP(tb_anime[[#This Row],[id2]],tb_userslist[[series_animedb_id]:[series_title]],2,FALSE)</f>
        <v>Gakkou no Kaidan</v>
      </c>
      <c r="D146" s="31" t="str">
        <f>VLOOKUP(tb_anime[[#This Row],[id2]],tb_userslist[[series_animedb_id]:[season]],3,FALSE)</f>
        <v>tv</v>
      </c>
      <c r="E146" s="31">
        <f>VLOOKUP(tb_anime[[#This Row],[id2]],tb_userslist[[series_animedb_id]:[season]],9,FALSE)</f>
        <v>2000</v>
      </c>
      <c r="F146" s="31" t="str">
        <f>VLOOKUP(tb_anime[[#This Row],[id2]],tb_userslist[[series_animedb_id]:[season]],10,FALSE)</f>
        <v>fall</v>
      </c>
      <c r="G146" s="31">
        <f>COUNTIF(tb_userslist[series_animedb_id],tb_anime[[#This Row],[id2]])</f>
        <v>1</v>
      </c>
      <c r="H146" s="31">
        <f>SUMPRODUCT((tb_userslist[series_animedb_id]=tb_anime[[#This Row],[id2]])*(tb_userslist[my_score]&lt;=10))</f>
        <v>1</v>
      </c>
      <c r="I146" s="24">
        <f>IFERROR(AVERAGEIF(tb_userslist[series_animedb_id],tb_anime[[#This Row],[id2]],tb_userslist[my_score]),0)</f>
        <v>3</v>
      </c>
      <c r="J14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6" s="31">
        <f>SUMPRODUCT((tb_userslist[series_animedb_id]=tb_anime[[#This Row],[id2]])*(tb_userslist[my_finish_date]&lt;=$E$2)*(tb_userslist[my_start_date]&gt;=$E$1)*(tb_userslist[my_start_date]&lt;&gt;"NA"))</f>
        <v>1</v>
      </c>
      <c r="M14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6" s="31">
        <f>IFERROR(AVERAGEIFS(tb_userslist[my_score],tb_userslist[series_animedb_id],tb_anime[[#This Row],[id2]],tb_userslist[my_start_date],"&gt;="&amp;$E$1,tb_userslist[my_finish_date],"&lt;="&amp;$E$2),0)</f>
        <v>3</v>
      </c>
      <c r="O14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147" spans="1:16" x14ac:dyDescent="0.3">
      <c r="A147" s="13">
        <v>129</v>
      </c>
      <c r="B147" s="13">
        <v>40358</v>
      </c>
      <c r="C147" s="31" t="str">
        <f>VLOOKUP(tb_anime[[#This Row],[id2]],tb_userslist[[series_animedb_id]:[series_title]],2,FALSE)</f>
        <v>Gal to Kyouryuu</v>
      </c>
      <c r="D147" s="31" t="str">
        <f>VLOOKUP(tb_anime[[#This Row],[id2]],tb_userslist[[series_animedb_id]:[season]],3,FALSE)</f>
        <v>tv</v>
      </c>
      <c r="E147" s="31">
        <f>VLOOKUP(tb_anime[[#This Row],[id2]],tb_userslist[[series_animedb_id]:[season]],9,FALSE)</f>
        <v>2020</v>
      </c>
      <c r="F147" s="31" t="str">
        <f>VLOOKUP(tb_anime[[#This Row],[id2]],tb_userslist[[series_animedb_id]:[season]],10,FALSE)</f>
        <v>spring</v>
      </c>
      <c r="G147" s="31">
        <f>COUNTIF(tb_userslist[series_animedb_id],tb_anime[[#This Row],[id2]])</f>
        <v>1</v>
      </c>
      <c r="H147" s="31">
        <f>SUMPRODUCT((tb_userslist[series_animedb_id]=tb_anime[[#This Row],[id2]])*(tb_userslist[my_score]&lt;=10))</f>
        <v>1</v>
      </c>
      <c r="I147" s="24">
        <f>IFERROR(AVERAGEIF(tb_userslist[series_animedb_id],tb_anime[[#This Row],[id2]],tb_userslist[my_score]),0)</f>
        <v>3</v>
      </c>
      <c r="J14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7" s="31">
        <f>SUMPRODUCT((tb_userslist[series_animedb_id]=tb_anime[[#This Row],[id2]])*(tb_userslist[my_finish_date]&lt;=$E$2)*(tb_userslist[my_start_date]&gt;=$E$1)*(tb_userslist[my_start_date]&lt;&gt;"NA"))</f>
        <v>1</v>
      </c>
      <c r="M14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7" s="31">
        <f>IFERROR(AVERAGEIFS(tb_userslist[my_score],tb_userslist[series_animedb_id],tb_anime[[#This Row],[id2]],tb_userslist[my_start_date],"&gt;="&amp;$E$1,tb_userslist[my_finish_date],"&lt;="&amp;$E$2),0)</f>
        <v>3</v>
      </c>
      <c r="O14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148" spans="1:16" x14ac:dyDescent="0.3">
      <c r="A148" s="13">
        <v>132</v>
      </c>
      <c r="B148" s="13">
        <v>49605</v>
      </c>
      <c r="C148" s="31" t="str">
        <f>VLOOKUP(tb_anime[[#This Row],[id2]],tb_userslist[[series_animedb_id]:[series_title]],2,FALSE)</f>
        <v>Ganbare Douki-chan</v>
      </c>
      <c r="D148" s="31" t="str">
        <f>VLOOKUP(tb_anime[[#This Row],[id2]],tb_userslist[[series_animedb_id]:[season]],3,FALSE)</f>
        <v>ona</v>
      </c>
      <c r="E148" s="31">
        <f>VLOOKUP(tb_anime[[#This Row],[id2]],tb_userslist[[series_animedb_id]:[season]],9,FALSE)</f>
        <v>2021</v>
      </c>
      <c r="F148" s="31" t="str">
        <f>VLOOKUP(tb_anime[[#This Row],[id2]],tb_userslist[[series_animedb_id]:[season]],10,FALSE)</f>
        <v>summer</v>
      </c>
      <c r="G148" s="31">
        <f>COUNTIF(tb_userslist[series_animedb_id],tb_anime[[#This Row],[id2]])</f>
        <v>1</v>
      </c>
      <c r="H148" s="31">
        <f>SUMPRODUCT((tb_userslist[series_animedb_id]=tb_anime[[#This Row],[id2]])*(tb_userslist[my_score]&lt;=10))</f>
        <v>1</v>
      </c>
      <c r="I148" s="24">
        <f>IFERROR(AVERAGEIF(tb_userslist[series_animedb_id],tb_anime[[#This Row],[id2]],tb_userslist[my_score]),0)</f>
        <v>6</v>
      </c>
      <c r="J14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8" s="31">
        <f>SUMPRODUCT((tb_userslist[series_animedb_id]=tb_anime[[#This Row],[id2]])*(tb_userslist[my_finish_date]&lt;=$E$2)*(tb_userslist[my_start_date]&gt;=$E$1)*(tb_userslist[my_start_date]&lt;&gt;"NA"))</f>
        <v>1</v>
      </c>
      <c r="M14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8" s="31">
        <f>IFERROR(AVERAGEIFS(tb_userslist[my_score],tb_userslist[series_animedb_id],tb_anime[[#This Row],[id2]],tb_userslist[my_start_date],"&gt;="&amp;$E$1,tb_userslist[my_finish_date],"&lt;="&amp;$E$2),0)</f>
        <v>6</v>
      </c>
      <c r="O14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49" spans="1:16" x14ac:dyDescent="0.3">
      <c r="A149" s="13">
        <v>287</v>
      </c>
      <c r="B149" s="13">
        <v>49869</v>
      </c>
      <c r="C149" s="31" t="str">
        <f>VLOOKUP(tb_anime[[#This Row],[id2]],tb_userslist[[series_animedb_id]:[series_title]],2,FALSE)</f>
        <v>Ganbare Douki-chan: Kakusa Shakai ni Nayamu Kaisha no Douki</v>
      </c>
      <c r="D149" s="31" t="str">
        <f>VLOOKUP(tb_anime[[#This Row],[id2]],tb_userslist[[series_animedb_id]:[season]],3,FALSE)</f>
        <v>special</v>
      </c>
      <c r="E149" s="31">
        <f>VLOOKUP(tb_anime[[#This Row],[id2]],tb_userslist[[series_animedb_id]:[season]],9,FALSE)</f>
        <v>2021</v>
      </c>
      <c r="F149" s="31" t="str">
        <f>VLOOKUP(tb_anime[[#This Row],[id2]],tb_userslist[[series_animedb_id]:[season]],10,FALSE)</f>
        <v>fall</v>
      </c>
      <c r="G149" s="31">
        <f>COUNTIF(tb_userslist[series_animedb_id],tb_anime[[#This Row],[id2]])</f>
        <v>1</v>
      </c>
      <c r="H149" s="31">
        <f>SUMPRODUCT((tb_userslist[series_animedb_id]=tb_anime[[#This Row],[id2]])*(tb_userslist[my_score]&lt;=10))</f>
        <v>1</v>
      </c>
      <c r="I149" s="24">
        <f>IFERROR(AVERAGEIF(tb_userslist[series_animedb_id],tb_anime[[#This Row],[id2]],tb_userslist[my_score]),0)</f>
        <v>6</v>
      </c>
      <c r="J14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4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49" s="31">
        <f>SUMPRODUCT((tb_userslist[series_animedb_id]=tb_anime[[#This Row],[id2]])*(tb_userslist[my_finish_date]&lt;=$E$2)*(tb_userslist[my_start_date]&gt;=$E$1)*(tb_userslist[my_start_date]&lt;&gt;"NA"))</f>
        <v>1</v>
      </c>
      <c r="M14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49" s="31">
        <f>IFERROR(AVERAGEIFS(tb_userslist[my_score],tb_userslist[series_animedb_id],tb_anime[[#This Row],[id2]],tb_userslist[my_start_date],"&gt;="&amp;$E$1,tb_userslist[my_finish_date],"&lt;="&amp;$E$2),0)</f>
        <v>6</v>
      </c>
      <c r="O14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4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50" spans="1:16" x14ac:dyDescent="0.3">
      <c r="A150" s="13">
        <v>551</v>
      </c>
      <c r="B150" s="13">
        <v>41710</v>
      </c>
      <c r="C150" s="31" t="str">
        <f>VLOOKUP(tb_anime[[#This Row],[id2]],tb_userslist[[series_animedb_id]:[series_title]],2,FALSE)</f>
        <v>Genjitsu Shugi Yuusha no Oukoku Saikenki</v>
      </c>
      <c r="D150" s="31" t="str">
        <f>VLOOKUP(tb_anime[[#This Row],[id2]],tb_userslist[[series_animedb_id]:[season]],3,FALSE)</f>
        <v>tv</v>
      </c>
      <c r="E150" s="31">
        <f>VLOOKUP(tb_anime[[#This Row],[id2]],tb_userslist[[series_animedb_id]:[season]],9,FALSE)</f>
        <v>2021</v>
      </c>
      <c r="F150" s="31" t="str">
        <f>VLOOKUP(tb_anime[[#This Row],[id2]],tb_userslist[[series_animedb_id]:[season]],10,FALSE)</f>
        <v>summer</v>
      </c>
      <c r="G150" s="31">
        <f>COUNTIF(tb_userslist[series_animedb_id],tb_anime[[#This Row],[id2]])</f>
        <v>2</v>
      </c>
      <c r="H150" s="31">
        <f>SUMPRODUCT((tb_userslist[series_animedb_id]=tb_anime[[#This Row],[id2]])*(tb_userslist[my_score]&lt;=10))</f>
        <v>2</v>
      </c>
      <c r="I150" s="24">
        <f>IFERROR(AVERAGEIF(tb_userslist[series_animedb_id],tb_anime[[#This Row],[id2]],tb_userslist[my_score]),0)</f>
        <v>7</v>
      </c>
      <c r="J150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150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</v>
      </c>
      <c r="L150" s="31">
        <f>SUMPRODUCT((tb_userslist[series_animedb_id]=tb_anime[[#This Row],[id2]])*(tb_userslist[my_finish_date]&lt;=$E$2)*(tb_userslist[my_start_date]&gt;=$E$1)*(tb_userslist[my_start_date]&lt;&gt;"NA"))</f>
        <v>2</v>
      </c>
      <c r="M150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150" s="31">
        <f>IFERROR(AVERAGEIFS(tb_userslist[my_score],tb_userslist[series_animedb_id],tb_anime[[#This Row],[id2]],tb_userslist[my_start_date],"&gt;="&amp;$E$1,tb_userslist[my_finish_date],"&lt;="&amp;$E$2),0)</f>
        <v>7</v>
      </c>
      <c r="O15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15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</v>
      </c>
    </row>
    <row r="151" spans="1:16" x14ac:dyDescent="0.3">
      <c r="A151" s="13">
        <v>45620</v>
      </c>
      <c r="B151" s="13">
        <v>49930</v>
      </c>
      <c r="C151" s="31" t="str">
        <f>VLOOKUP(tb_anime[[#This Row],[id2]],tb_userslist[[series_animedb_id]:[series_title]],2,FALSE)</f>
        <v>Genjitsu Shugi Yuusha no Oukoku Saikenki Part 2</v>
      </c>
      <c r="D151" s="31" t="str">
        <f>VLOOKUP(tb_anime[[#This Row],[id2]],tb_userslist[[series_animedb_id]:[season]],3,FALSE)</f>
        <v>tv</v>
      </c>
      <c r="E151" s="31">
        <f>VLOOKUP(tb_anime[[#This Row],[id2]],tb_userslist[[series_animedb_id]:[season]],9,FALSE)</f>
        <v>2022</v>
      </c>
      <c r="F151" s="31" t="str">
        <f>VLOOKUP(tb_anime[[#This Row],[id2]],tb_userslist[[series_animedb_id]:[season]],10,FALSE)</f>
        <v>winter</v>
      </c>
      <c r="G151" s="31">
        <f>COUNTIF(tb_userslist[series_animedb_id],tb_anime[[#This Row],[id2]])</f>
        <v>2</v>
      </c>
      <c r="H151" s="31">
        <f>SUMPRODUCT((tb_userslist[series_animedb_id]=tb_anime[[#This Row],[id2]])*(tb_userslist[my_score]&lt;=10))</f>
        <v>2</v>
      </c>
      <c r="I151" s="24">
        <f>IFERROR(AVERAGEIF(tb_userslist[series_animedb_id],tb_anime[[#This Row],[id2]],tb_userslist[my_score]),0)</f>
        <v>6.5</v>
      </c>
      <c r="J151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151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6.5</v>
      </c>
      <c r="L151" s="31">
        <f>SUMPRODUCT((tb_userslist[series_animedb_id]=tb_anime[[#This Row],[id2]])*(tb_userslist[my_finish_date]&lt;=$E$2)*(tb_userslist[my_start_date]&gt;=$E$1)*(tb_userslist[my_start_date]&lt;&gt;"NA"))</f>
        <v>2</v>
      </c>
      <c r="M151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151" s="31">
        <f>IFERROR(AVERAGEIFS(tb_userslist[my_score],tb_userslist[series_animedb_id],tb_anime[[#This Row],[id2]],tb_userslist[my_start_date],"&gt;="&amp;$E$1,tb_userslist[my_finish_date],"&lt;="&amp;$E$2),0)</f>
        <v>6.5</v>
      </c>
      <c r="O15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15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</v>
      </c>
    </row>
    <row r="152" spans="1:16" x14ac:dyDescent="0.3">
      <c r="A152" s="13">
        <v>40938</v>
      </c>
      <c r="B152" s="13">
        <v>129</v>
      </c>
      <c r="C152" s="31" t="str">
        <f>VLOOKUP(tb_anime[[#This Row],[id2]],tb_userslist[[series_animedb_id]:[series_title]],2,FALSE)</f>
        <v>Gensoumaden Saiyuuki</v>
      </c>
      <c r="D152" s="31" t="str">
        <f>VLOOKUP(tb_anime[[#This Row],[id2]],tb_userslist[[series_animedb_id]:[season]],3,FALSE)</f>
        <v>tv</v>
      </c>
      <c r="E152" s="31">
        <f>VLOOKUP(tb_anime[[#This Row],[id2]],tb_userslist[[series_animedb_id]:[season]],9,FALSE)</f>
        <v>2000</v>
      </c>
      <c r="F152" s="31" t="str">
        <f>VLOOKUP(tb_anime[[#This Row],[id2]],tb_userslist[[series_animedb_id]:[season]],10,FALSE)</f>
        <v>spring</v>
      </c>
      <c r="G152" s="31">
        <f>COUNTIF(tb_userslist[series_animedb_id],tb_anime[[#This Row],[id2]])</f>
        <v>1</v>
      </c>
      <c r="H152" s="31">
        <f>SUMPRODUCT((tb_userslist[series_animedb_id]=tb_anime[[#This Row],[id2]])*(tb_userslist[my_score]&lt;=10))</f>
        <v>1</v>
      </c>
      <c r="I152" s="24">
        <f>IFERROR(AVERAGEIF(tb_userslist[series_animedb_id],tb_anime[[#This Row],[id2]],tb_userslist[my_score]),0)</f>
        <v>7</v>
      </c>
      <c r="J15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5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52" s="31">
        <f>SUMPRODUCT((tb_userslist[series_animedb_id]=tb_anime[[#This Row],[id2]])*(tb_userslist[my_finish_date]&lt;=$E$2)*(tb_userslist[my_start_date]&gt;=$E$1)*(tb_userslist[my_start_date]&lt;&gt;"NA"))</f>
        <v>1</v>
      </c>
      <c r="M15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52" s="31">
        <f>IFERROR(AVERAGEIFS(tb_userslist[my_score],tb_userslist[series_animedb_id],tb_anime[[#This Row],[id2]],tb_userslist[my_start_date],"&gt;="&amp;$E$1,tb_userslist[my_finish_date],"&lt;="&amp;$E$2),0)</f>
        <v>7</v>
      </c>
      <c r="O15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5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53" spans="1:16" x14ac:dyDescent="0.3">
      <c r="A153" s="13">
        <v>135</v>
      </c>
      <c r="B153" s="13">
        <v>484</v>
      </c>
      <c r="C153" s="31" t="str">
        <f>VLOOKUP(tb_anime[[#This Row],[id2]],tb_userslist[[series_animedb_id]:[series_title]],2,FALSE)</f>
        <v>Gensoumaden Saiyuuki Movie: Requiem - Erabarezaru Mono e no Chinkonka</v>
      </c>
      <c r="D153" s="31" t="str">
        <f>VLOOKUP(tb_anime[[#This Row],[id2]],tb_userslist[[series_animedb_id]:[season]],3,FALSE)</f>
        <v>movie</v>
      </c>
      <c r="E153" s="31">
        <f>VLOOKUP(tb_anime[[#This Row],[id2]],tb_userslist[[series_animedb_id]:[season]],9,FALSE)</f>
        <v>2001</v>
      </c>
      <c r="F153" s="31" t="str">
        <f>VLOOKUP(tb_anime[[#This Row],[id2]],tb_userslist[[series_animedb_id]:[season]],10,FALSE)</f>
        <v>summer</v>
      </c>
      <c r="G153" s="31">
        <f>COUNTIF(tb_userslist[series_animedb_id],tb_anime[[#This Row],[id2]])</f>
        <v>1</v>
      </c>
      <c r="H153" s="31">
        <f>SUMPRODUCT((tb_userslist[series_animedb_id]=tb_anime[[#This Row],[id2]])*(tb_userslist[my_score]&lt;=10))</f>
        <v>1</v>
      </c>
      <c r="I153" s="24">
        <f>IFERROR(AVERAGEIF(tb_userslist[series_animedb_id],tb_anime[[#This Row],[id2]],tb_userslist[my_score]),0)</f>
        <v>6</v>
      </c>
      <c r="J15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5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53" s="31">
        <f>SUMPRODUCT((tb_userslist[series_animedb_id]=tb_anime[[#This Row],[id2]])*(tb_userslist[my_finish_date]&lt;=$E$2)*(tb_userslist[my_start_date]&gt;=$E$1)*(tb_userslist[my_start_date]&lt;&gt;"NA"))</f>
        <v>1</v>
      </c>
      <c r="M15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53" s="31">
        <f>IFERROR(AVERAGEIFS(tb_userslist[my_score],tb_userslist[series_animedb_id],tb_anime[[#This Row],[id2]],tb_userslist[my_start_date],"&gt;="&amp;$E$1,tb_userslist[my_finish_date],"&lt;="&amp;$E$2),0)</f>
        <v>6</v>
      </c>
      <c r="O15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5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54" spans="1:16" x14ac:dyDescent="0.3">
      <c r="A154" s="13">
        <v>37972</v>
      </c>
      <c r="B154" s="13">
        <v>4476</v>
      </c>
      <c r="C154" s="31" t="str">
        <f>VLOOKUP(tb_anime[[#This Row],[id2]],tb_userslist[[series_animedb_id]:[series_title]],2,FALSE)</f>
        <v>Gensoumaden Saiyuuki: Kibou no Zaika</v>
      </c>
      <c r="D154" s="31" t="str">
        <f>VLOOKUP(tb_anime[[#This Row],[id2]],tb_userslist[[series_animedb_id]:[season]],3,FALSE)</f>
        <v>ova</v>
      </c>
      <c r="E154" s="31">
        <f>VLOOKUP(tb_anime[[#This Row],[id2]],tb_userslist[[series_animedb_id]:[season]],9,FALSE)</f>
        <v>2002</v>
      </c>
      <c r="F154" s="31" t="str">
        <f>VLOOKUP(tb_anime[[#This Row],[id2]],tb_userslist[[series_animedb_id]:[season]],10,FALSE)</f>
        <v>summer</v>
      </c>
      <c r="G154" s="31">
        <f>COUNTIF(tb_userslist[series_animedb_id],tb_anime[[#This Row],[id2]])</f>
        <v>1</v>
      </c>
      <c r="H154" s="31">
        <f>SUMPRODUCT((tb_userslist[series_animedb_id]=tb_anime[[#This Row],[id2]])*(tb_userslist[my_score]&lt;=10))</f>
        <v>1</v>
      </c>
      <c r="I154" s="24">
        <f>IFERROR(AVERAGEIF(tb_userslist[series_animedb_id],tb_anime[[#This Row],[id2]],tb_userslist[my_score]),0)</f>
        <v>4</v>
      </c>
      <c r="J15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5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54" s="31">
        <f>SUMPRODUCT((tb_userslist[series_animedb_id]=tb_anime[[#This Row],[id2]])*(tb_userslist[my_finish_date]&lt;=$E$2)*(tb_userslist[my_start_date]&gt;=$E$1)*(tb_userslist[my_start_date]&lt;&gt;"NA"))</f>
        <v>1</v>
      </c>
      <c r="M15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54" s="31">
        <f>IFERROR(AVERAGEIFS(tb_userslist[my_score],tb_userslist[series_animedb_id],tb_anime[[#This Row],[id2]],tb_userslist[my_start_date],"&gt;="&amp;$E$1,tb_userslist[my_finish_date],"&lt;="&amp;$E$2),0)</f>
        <v>4</v>
      </c>
      <c r="O15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5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155" spans="1:16" x14ac:dyDescent="0.3">
      <c r="A155" s="13">
        <v>136</v>
      </c>
      <c r="B155" s="13">
        <v>132</v>
      </c>
      <c r="C155" s="31" t="str">
        <f>VLOOKUP(tb_anime[[#This Row],[id2]],tb_userslist[[series_animedb_id]:[series_title]],2,FALSE)</f>
        <v>GetBackers</v>
      </c>
      <c r="D155" s="31" t="str">
        <f>VLOOKUP(tb_anime[[#This Row],[id2]],tb_userslist[[series_animedb_id]:[season]],3,FALSE)</f>
        <v>tv</v>
      </c>
      <c r="E155" s="31">
        <f>VLOOKUP(tb_anime[[#This Row],[id2]],tb_userslist[[series_animedb_id]:[season]],9,FALSE)</f>
        <v>2002</v>
      </c>
      <c r="F155" s="31" t="str">
        <f>VLOOKUP(tb_anime[[#This Row],[id2]],tb_userslist[[series_animedb_id]:[season]],10,FALSE)</f>
        <v>fall</v>
      </c>
      <c r="G155" s="31">
        <f>COUNTIF(tb_userslist[series_animedb_id],tb_anime[[#This Row],[id2]])</f>
        <v>1</v>
      </c>
      <c r="H155" s="31">
        <f>SUMPRODUCT((tb_userslist[series_animedb_id]=tb_anime[[#This Row],[id2]])*(tb_userslist[my_score]&lt;=10))</f>
        <v>1</v>
      </c>
      <c r="I155" s="24">
        <f>IFERROR(AVERAGEIF(tb_userslist[series_animedb_id],tb_anime[[#This Row],[id2]],tb_userslist[my_score]),0)</f>
        <v>7</v>
      </c>
      <c r="J15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5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55" s="31">
        <f>SUMPRODUCT((tb_userslist[series_animedb_id]=tb_anime[[#This Row],[id2]])*(tb_userslist[my_finish_date]&lt;=$E$2)*(tb_userslist[my_start_date]&gt;=$E$1)*(tb_userslist[my_start_date]&lt;&gt;"NA"))</f>
        <v>1</v>
      </c>
      <c r="M15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55" s="31">
        <f>IFERROR(AVERAGEIFS(tb_userslist[my_score],tb_userslist[series_animedb_id],tb_anime[[#This Row],[id2]],tb_userslist[my_start_date],"&gt;="&amp;$E$1,tb_userslist[my_finish_date],"&lt;="&amp;$E$2),0)</f>
        <v>7</v>
      </c>
      <c r="O15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5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56" spans="1:16" x14ac:dyDescent="0.3">
      <c r="A156" s="13">
        <v>138</v>
      </c>
      <c r="B156" s="13">
        <v>39533</v>
      </c>
      <c r="C156" s="31" t="str">
        <f>VLOOKUP(tb_anime[[#This Row],[id2]],tb_userslist[[series_animedb_id]:[series_title]],2,FALSE)</f>
        <v>Given</v>
      </c>
      <c r="D156" s="31" t="str">
        <f>VLOOKUP(tb_anime[[#This Row],[id2]],tb_userslist[[series_animedb_id]:[season]],3,FALSE)</f>
        <v>tv</v>
      </c>
      <c r="E156" s="31">
        <f>VLOOKUP(tb_anime[[#This Row],[id2]],tb_userslist[[series_animedb_id]:[season]],9,FALSE)</f>
        <v>2019</v>
      </c>
      <c r="F156" s="31" t="str">
        <f>VLOOKUP(tb_anime[[#This Row],[id2]],tb_userslist[[series_animedb_id]:[season]],10,FALSE)</f>
        <v>summer</v>
      </c>
      <c r="G156" s="31">
        <f>COUNTIF(tb_userslist[series_animedb_id],tb_anime[[#This Row],[id2]])</f>
        <v>1</v>
      </c>
      <c r="H156" s="31">
        <f>SUMPRODUCT((tb_userslist[series_animedb_id]=tb_anime[[#This Row],[id2]])*(tb_userslist[my_score]&lt;=10))</f>
        <v>1</v>
      </c>
      <c r="I156" s="24">
        <f>IFERROR(AVERAGEIF(tb_userslist[series_animedb_id],tb_anime[[#This Row],[id2]],tb_userslist[my_score]),0)</f>
        <v>8</v>
      </c>
      <c r="J15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5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56" s="31">
        <f>SUMPRODUCT((tb_userslist[series_animedb_id]=tb_anime[[#This Row],[id2]])*(tb_userslist[my_finish_date]&lt;=$E$2)*(tb_userslist[my_start_date]&gt;=$E$1)*(tb_userslist[my_start_date]&lt;&gt;"NA"))</f>
        <v>1</v>
      </c>
      <c r="M15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56" s="31">
        <f>IFERROR(AVERAGEIFS(tb_userslist[my_score],tb_userslist[series_animedb_id],tb_anime[[#This Row],[id2]],tb_userslist[my_start_date],"&gt;="&amp;$E$1,tb_userslist[my_finish_date],"&lt;="&amp;$E$2),0)</f>
        <v>8</v>
      </c>
      <c r="O15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5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57" spans="1:16" x14ac:dyDescent="0.3">
      <c r="A157" s="13">
        <v>139</v>
      </c>
      <c r="B157" s="13">
        <v>39463</v>
      </c>
      <c r="C157" s="31" t="str">
        <f>VLOOKUP(tb_anime[[#This Row],[id2]],tb_userslist[[series_animedb_id]:[series_title]],2,FALSE)</f>
        <v>Gleipnir</v>
      </c>
      <c r="D157" s="31" t="str">
        <f>VLOOKUP(tb_anime[[#This Row],[id2]],tb_userslist[[series_animedb_id]:[season]],3,FALSE)</f>
        <v>tv</v>
      </c>
      <c r="E157" s="31">
        <f>VLOOKUP(tb_anime[[#This Row],[id2]],tb_userslist[[series_animedb_id]:[season]],9,FALSE)</f>
        <v>2020</v>
      </c>
      <c r="F157" s="31" t="str">
        <f>VLOOKUP(tb_anime[[#This Row],[id2]],tb_userslist[[series_animedb_id]:[season]],10,FALSE)</f>
        <v>spring</v>
      </c>
      <c r="G157" s="31">
        <f>COUNTIF(tb_userslist[series_animedb_id],tb_anime[[#This Row],[id2]])</f>
        <v>2</v>
      </c>
      <c r="H157" s="31">
        <f>SUMPRODUCT((tb_userslist[series_animedb_id]=tb_anime[[#This Row],[id2]])*(tb_userslist[my_score]&lt;=10))</f>
        <v>2</v>
      </c>
      <c r="I157" s="24">
        <f>IFERROR(AVERAGEIF(tb_userslist[series_animedb_id],tb_anime[[#This Row],[id2]],tb_userslist[my_score]),0)</f>
        <v>7.5</v>
      </c>
      <c r="J157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157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7.5</v>
      </c>
      <c r="L157" s="31">
        <f>SUMPRODUCT((tb_userslist[series_animedb_id]=tb_anime[[#This Row],[id2]])*(tb_userslist[my_finish_date]&lt;=$E$2)*(tb_userslist[my_start_date]&gt;=$E$1)*(tb_userslist[my_start_date]&lt;&gt;"NA"))</f>
        <v>2</v>
      </c>
      <c r="M157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157" s="31">
        <f>IFERROR(AVERAGEIFS(tb_userslist[my_score],tb_userslist[series_animedb_id],tb_anime[[#This Row],[id2]],tb_userslist[my_start_date],"&gt;="&amp;$E$1,tb_userslist[my_finish_date],"&lt;="&amp;$E$2),0)</f>
        <v>7.5</v>
      </c>
      <c r="O15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15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</v>
      </c>
    </row>
    <row r="158" spans="1:16" x14ac:dyDescent="0.3">
      <c r="A158" s="13">
        <v>48177</v>
      </c>
      <c r="B158" s="13">
        <v>43229</v>
      </c>
      <c r="C158" s="31" t="str">
        <f>VLOOKUP(tb_anime[[#This Row],[id2]],tb_userslist[[series_animedb_id]:[series_title]],2,FALSE)</f>
        <v>Godzilla: S.P</v>
      </c>
      <c r="D158" s="31" t="str">
        <f>VLOOKUP(tb_anime[[#This Row],[id2]],tb_userslist[[series_animedb_id]:[season]],3,FALSE)</f>
        <v>tv</v>
      </c>
      <c r="E158" s="31">
        <f>VLOOKUP(tb_anime[[#This Row],[id2]],tb_userslist[[series_animedb_id]:[season]],9,FALSE)</f>
        <v>2021</v>
      </c>
      <c r="F158" s="31" t="str">
        <f>VLOOKUP(tb_anime[[#This Row],[id2]],tb_userslist[[series_animedb_id]:[season]],10,FALSE)</f>
        <v>spring</v>
      </c>
      <c r="G158" s="31">
        <f>COUNTIF(tb_userslist[series_animedb_id],tb_anime[[#This Row],[id2]])</f>
        <v>1</v>
      </c>
      <c r="H158" s="31">
        <f>SUMPRODUCT((tb_userslist[series_animedb_id]=tb_anime[[#This Row],[id2]])*(tb_userslist[my_score]&lt;=10))</f>
        <v>1</v>
      </c>
      <c r="I158" s="24">
        <f>IFERROR(AVERAGEIF(tb_userslist[series_animedb_id],tb_anime[[#This Row],[id2]],tb_userslist[my_score]),0)</f>
        <v>5</v>
      </c>
      <c r="J15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5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58" s="31">
        <f>SUMPRODUCT((tb_userslist[series_animedb_id]=tb_anime[[#This Row],[id2]])*(tb_userslist[my_finish_date]&lt;=$E$2)*(tb_userslist[my_start_date]&gt;=$E$1)*(tb_userslist[my_start_date]&lt;&gt;"NA"))</f>
        <v>1</v>
      </c>
      <c r="M15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58" s="31">
        <f>IFERROR(AVERAGEIFS(tb_userslist[my_score],tb_userslist[series_animedb_id],tb_anime[[#This Row],[id2]],tb_userslist[my_start_date],"&gt;="&amp;$E$1,tb_userslist[my_finish_date],"&lt;="&amp;$E$2),0)</f>
        <v>5</v>
      </c>
      <c r="O15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5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59" spans="1:16" x14ac:dyDescent="0.3">
      <c r="A159" s="13">
        <v>40359</v>
      </c>
      <c r="B159" s="13">
        <v>42984</v>
      </c>
      <c r="C159" s="31" t="str">
        <f>VLOOKUP(tb_anime[[#This Row],[id2]],tb_userslist[[series_animedb_id]:[series_title]],2,FALSE)</f>
        <v>Gotcha!</v>
      </c>
      <c r="D159" s="31" t="str">
        <f>VLOOKUP(tb_anime[[#This Row],[id2]],tb_userslist[[series_animedb_id]:[season]],3,FALSE)</f>
        <v>music</v>
      </c>
      <c r="E159" s="31">
        <f>VLOOKUP(tb_anime[[#This Row],[id2]],tb_userslist[[series_animedb_id]:[season]],9,FALSE)</f>
        <v>2020</v>
      </c>
      <c r="F159" s="31" t="str">
        <f>VLOOKUP(tb_anime[[#This Row],[id2]],tb_userslist[[series_animedb_id]:[season]],10,FALSE)</f>
        <v>summer</v>
      </c>
      <c r="G159" s="31">
        <f>COUNTIF(tb_userslist[series_animedb_id],tb_anime[[#This Row],[id2]])</f>
        <v>1</v>
      </c>
      <c r="H159" s="31">
        <f>SUMPRODUCT((tb_userslist[series_animedb_id]=tb_anime[[#This Row],[id2]])*(tb_userslist[my_score]&lt;=10))</f>
        <v>1</v>
      </c>
      <c r="I159" s="24">
        <f>IFERROR(AVERAGEIF(tb_userslist[series_animedb_id],tb_anime[[#This Row],[id2]],tb_userslist[my_score]),0)</f>
        <v>8</v>
      </c>
      <c r="J15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5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59" s="31">
        <f>SUMPRODUCT((tb_userslist[series_animedb_id]=tb_anime[[#This Row],[id2]])*(tb_userslist[my_finish_date]&lt;=$E$2)*(tb_userslist[my_start_date]&gt;=$E$1)*(tb_userslist[my_start_date]&lt;&gt;"NA"))</f>
        <v>1</v>
      </c>
      <c r="M15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59" s="31">
        <f>IFERROR(AVERAGEIFS(tb_userslist[my_score],tb_userslist[series_animedb_id],tb_anime[[#This Row],[id2]],tb_userslist[my_start_date],"&gt;="&amp;$E$1,tb_userslist[my_finish_date],"&lt;="&amp;$E$2),0)</f>
        <v>8</v>
      </c>
      <c r="O15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5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60" spans="1:16" x14ac:dyDescent="0.3">
      <c r="A160" s="13">
        <v>42076</v>
      </c>
      <c r="B160" s="13">
        <v>39417</v>
      </c>
      <c r="C160" s="31" t="str">
        <f>VLOOKUP(tb_anime[[#This Row],[id2]],tb_userslist[[series_animedb_id]:[series_title]],2,FALSE)</f>
        <v>Granbelm</v>
      </c>
      <c r="D160" s="31" t="str">
        <f>VLOOKUP(tb_anime[[#This Row],[id2]],tb_userslist[[series_animedb_id]:[season]],3,FALSE)</f>
        <v>tv</v>
      </c>
      <c r="E160" s="31">
        <f>VLOOKUP(tb_anime[[#This Row],[id2]],tb_userslist[[series_animedb_id]:[season]],9,FALSE)</f>
        <v>2019</v>
      </c>
      <c r="F160" s="31" t="str">
        <f>VLOOKUP(tb_anime[[#This Row],[id2]],tb_userslist[[series_animedb_id]:[season]],10,FALSE)</f>
        <v>summer</v>
      </c>
      <c r="G160" s="31">
        <f>COUNTIF(tb_userslist[series_animedb_id],tb_anime[[#This Row],[id2]])</f>
        <v>1</v>
      </c>
      <c r="H160" s="31">
        <f>SUMPRODUCT((tb_userslist[series_animedb_id]=tb_anime[[#This Row],[id2]])*(tb_userslist[my_score]&lt;=10))</f>
        <v>1</v>
      </c>
      <c r="I160" s="24">
        <f>IFERROR(AVERAGEIF(tb_userslist[series_animedb_id],tb_anime[[#This Row],[id2]],tb_userslist[my_score]),0)</f>
        <v>5</v>
      </c>
      <c r="J16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6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60" s="31">
        <f>SUMPRODUCT((tb_userslist[series_animedb_id]=tb_anime[[#This Row],[id2]])*(tb_userslist[my_finish_date]&lt;=$E$2)*(tb_userslist[my_start_date]&gt;=$E$1)*(tb_userslist[my_start_date]&lt;&gt;"NA"))</f>
        <v>1</v>
      </c>
      <c r="M16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60" s="31">
        <f>IFERROR(AVERAGEIFS(tb_userslist[my_score],tb_userslist[series_animedb_id],tb_anime[[#This Row],[id2]],tb_userslist[my_start_date],"&gt;="&amp;$E$1,tb_userslist[my_finish_date],"&lt;="&amp;$E$2),0)</f>
        <v>5</v>
      </c>
      <c r="O16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6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61" spans="1:16" x14ac:dyDescent="0.3">
      <c r="A161" s="13">
        <v>40833</v>
      </c>
      <c r="B161" s="13">
        <v>287</v>
      </c>
      <c r="C161" s="31" t="str">
        <f>VLOOKUP(tb_anime[[#This Row],[id2]],tb_userslist[[series_animedb_id]:[series_title]],2,FALSE)</f>
        <v>Grappler Baki (TV)</v>
      </c>
      <c r="D161" s="31" t="str">
        <f>VLOOKUP(tb_anime[[#This Row],[id2]],tb_userslist[[series_animedb_id]:[season]],3,FALSE)</f>
        <v>tv</v>
      </c>
      <c r="E161" s="31">
        <f>VLOOKUP(tb_anime[[#This Row],[id2]],tb_userslist[[series_animedb_id]:[season]],9,FALSE)</f>
        <v>2001</v>
      </c>
      <c r="F161" s="31" t="str">
        <f>VLOOKUP(tb_anime[[#This Row],[id2]],tb_userslist[[series_animedb_id]:[season]],10,FALSE)</f>
        <v>winter</v>
      </c>
      <c r="G161" s="31">
        <f>COUNTIF(tb_userslist[series_animedb_id],tb_anime[[#This Row],[id2]])</f>
        <v>1</v>
      </c>
      <c r="H161" s="31">
        <f>SUMPRODUCT((tb_userslist[series_animedb_id]=tb_anime[[#This Row],[id2]])*(tb_userslist[my_score]&lt;=10))</f>
        <v>1</v>
      </c>
      <c r="I161" s="24">
        <f>IFERROR(AVERAGEIF(tb_userslist[series_animedb_id],tb_anime[[#This Row],[id2]],tb_userslist[my_score]),0)</f>
        <v>7</v>
      </c>
      <c r="J16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6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61" s="31">
        <f>SUMPRODUCT((tb_userslist[series_animedb_id]=tb_anime[[#This Row],[id2]])*(tb_userslist[my_finish_date]&lt;=$E$2)*(tb_userslist[my_start_date]&gt;=$E$1)*(tb_userslist[my_start_date]&lt;&gt;"NA"))</f>
        <v>1</v>
      </c>
      <c r="M16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61" s="31">
        <f>IFERROR(AVERAGEIFS(tb_userslist[my_score],tb_userslist[series_animedb_id],tb_anime[[#This Row],[id2]],tb_userslist[my_start_date],"&gt;="&amp;$E$1,tb_userslist[my_finish_date],"&lt;="&amp;$E$2),0)</f>
        <v>7</v>
      </c>
      <c r="O16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6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62" spans="1:16" x14ac:dyDescent="0.3">
      <c r="A162" s="13">
        <v>40010</v>
      </c>
      <c r="B162" s="13">
        <v>551</v>
      </c>
      <c r="C162" s="31" t="str">
        <f>VLOOKUP(tb_anime[[#This Row],[id2]],tb_userslist[[series_animedb_id]:[series_title]],2,FALSE)</f>
        <v>Grappler Baki: Saidai Tournament-hen</v>
      </c>
      <c r="D162" s="31" t="str">
        <f>VLOOKUP(tb_anime[[#This Row],[id2]],tb_userslist[[series_animedb_id]:[season]],3,FALSE)</f>
        <v>tv</v>
      </c>
      <c r="E162" s="31">
        <f>VLOOKUP(tb_anime[[#This Row],[id2]],tb_userslist[[series_animedb_id]:[season]],9,FALSE)</f>
        <v>2001</v>
      </c>
      <c r="F162" s="31" t="str">
        <f>VLOOKUP(tb_anime[[#This Row],[id2]],tb_userslist[[series_animedb_id]:[season]],10,FALSE)</f>
        <v>summer</v>
      </c>
      <c r="G162" s="31">
        <f>COUNTIF(tb_userslist[series_animedb_id],tb_anime[[#This Row],[id2]])</f>
        <v>1</v>
      </c>
      <c r="H162" s="31">
        <f>SUMPRODUCT((tb_userslist[series_animedb_id]=tb_anime[[#This Row],[id2]])*(tb_userslist[my_score]&lt;=10))</f>
        <v>1</v>
      </c>
      <c r="I162" s="24">
        <f>IFERROR(AVERAGEIF(tb_userslist[series_animedb_id],tb_anime[[#This Row],[id2]],tb_userslist[my_score]),0)</f>
        <v>7</v>
      </c>
      <c r="J16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6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62" s="31">
        <f>SUMPRODUCT((tb_userslist[series_animedb_id]=tb_anime[[#This Row],[id2]])*(tb_userslist[my_finish_date]&lt;=$E$2)*(tb_userslist[my_start_date]&gt;=$E$1)*(tb_userslist[my_start_date]&lt;&gt;"NA"))</f>
        <v>1</v>
      </c>
      <c r="M16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62" s="31">
        <f>IFERROR(AVERAGEIFS(tb_userslist[my_score],tb_userslist[series_animedb_id],tb_anime[[#This Row],[id2]],tb_userslist[my_start_date],"&gt;="&amp;$E$1,tb_userslist[my_finish_date],"&lt;="&amp;$E$2),0)</f>
        <v>7</v>
      </c>
      <c r="O16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6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63" spans="1:16" x14ac:dyDescent="0.3">
      <c r="A163" s="13">
        <v>38619</v>
      </c>
      <c r="B163" s="13">
        <v>49691</v>
      </c>
      <c r="C163" s="31" t="str">
        <f>VLOOKUP(tb_anime[[#This Row],[id2]],tb_userslist[[series_animedb_id]:[series_title]],2,FALSE)</f>
        <v>Gunjou no Fanfare</v>
      </c>
      <c r="D163" s="31" t="str">
        <f>VLOOKUP(tb_anime[[#This Row],[id2]],tb_userslist[[series_animedb_id]:[season]],3,FALSE)</f>
        <v>tv</v>
      </c>
      <c r="E163" s="31">
        <f>VLOOKUP(tb_anime[[#This Row],[id2]],tb_userslist[[series_animedb_id]:[season]],9,FALSE)</f>
        <v>2022</v>
      </c>
      <c r="F163" s="31" t="str">
        <f>VLOOKUP(tb_anime[[#This Row],[id2]],tb_userslist[[series_animedb_id]:[season]],10,FALSE)</f>
        <v>spring</v>
      </c>
      <c r="G163" s="31">
        <f>COUNTIF(tb_userslist[series_animedb_id],tb_anime[[#This Row],[id2]])</f>
        <v>1</v>
      </c>
      <c r="H163" s="31">
        <f>SUMPRODUCT((tb_userslist[series_animedb_id]=tb_anime[[#This Row],[id2]])*(tb_userslist[my_score]&lt;=10))</f>
        <v>1</v>
      </c>
      <c r="I163" s="24">
        <f>IFERROR(AVERAGEIF(tb_userslist[series_animedb_id],tb_anime[[#This Row],[id2]],tb_userslist[my_score]),0)</f>
        <v>5</v>
      </c>
      <c r="J16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6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63" s="31">
        <f>SUMPRODUCT((tb_userslist[series_animedb_id]=tb_anime[[#This Row],[id2]])*(tb_userslist[my_finish_date]&lt;=$E$2)*(tb_userslist[my_start_date]&gt;=$E$1)*(tb_userslist[my_start_date]&lt;&gt;"NA"))</f>
        <v>0</v>
      </c>
      <c r="M16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63" s="31">
        <f>IFERROR(AVERAGEIFS(tb_userslist[my_score],tb_userslist[series_animedb_id],tb_anime[[#This Row],[id2]],tb_userslist[my_start_date],"&gt;="&amp;$E$1,tb_userslist[my_finish_date],"&lt;="&amp;$E$2),0)</f>
        <v>0</v>
      </c>
      <c r="O16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6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64" spans="1:16" x14ac:dyDescent="0.3">
      <c r="A164" s="13">
        <v>253</v>
      </c>
      <c r="B164" s="13">
        <v>49964</v>
      </c>
      <c r="C164" s="31" t="str">
        <f>VLOOKUP(tb_anime[[#This Row],[id2]],tb_userslist[[series_animedb_id]:[series_title]],2,FALSE)</f>
        <v>Gunjou Sanka</v>
      </c>
      <c r="D164" s="31" t="str">
        <f>VLOOKUP(tb_anime[[#This Row],[id2]],tb_userslist[[series_animedb_id]:[season]],3,FALSE)</f>
        <v>music</v>
      </c>
      <c r="E164" s="31">
        <f>VLOOKUP(tb_anime[[#This Row],[id2]],tb_userslist[[series_animedb_id]:[season]],9,FALSE)</f>
        <v>2021</v>
      </c>
      <c r="F164" s="31" t="str">
        <f>VLOOKUP(tb_anime[[#This Row],[id2]],tb_userslist[[series_animedb_id]:[season]],10,FALSE)</f>
        <v>summer</v>
      </c>
      <c r="G164" s="31">
        <f>COUNTIF(tb_userslist[series_animedb_id],tb_anime[[#This Row],[id2]])</f>
        <v>1</v>
      </c>
      <c r="H164" s="31">
        <f>SUMPRODUCT((tb_userslist[series_animedb_id]=tb_anime[[#This Row],[id2]])*(tb_userslist[my_score]&lt;=10))</f>
        <v>1</v>
      </c>
      <c r="I164" s="24">
        <f>IFERROR(AVERAGEIF(tb_userslist[series_animedb_id],tb_anime[[#This Row],[id2]],tb_userslist[my_score]),0)</f>
        <v>6</v>
      </c>
      <c r="J16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6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64" s="31">
        <f>SUMPRODUCT((tb_userslist[series_animedb_id]=tb_anime[[#This Row],[id2]])*(tb_userslist[my_finish_date]&lt;=$E$2)*(tb_userslist[my_start_date]&gt;=$E$1)*(tb_userslist[my_start_date]&lt;&gt;"NA"))</f>
        <v>0</v>
      </c>
      <c r="M16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64" s="31">
        <f>IFERROR(AVERAGEIFS(tb_userslist[my_score],tb_userslist[series_animedb_id],tb_anime[[#This Row],[id2]],tb_userslist[my_start_date],"&gt;="&amp;$E$1,tb_userslist[my_finish_date],"&lt;="&amp;$E$2),0)</f>
        <v>0</v>
      </c>
      <c r="O16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6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65" spans="1:16" x14ac:dyDescent="0.3">
      <c r="A165" s="13">
        <v>254</v>
      </c>
      <c r="B165" s="13">
        <v>650</v>
      </c>
      <c r="C165" s="31" t="str">
        <f>VLOOKUP(tb_anime[[#This Row],[id2]],tb_userslist[[series_animedb_id]:[series_title]],2,FALSE)</f>
        <v>Gunsmith Cats</v>
      </c>
      <c r="D165" s="31" t="str">
        <f>VLOOKUP(tb_anime[[#This Row],[id2]],tb_userslist[[series_animedb_id]:[season]],3,FALSE)</f>
        <v>ova</v>
      </c>
      <c r="E165" s="31">
        <f>VLOOKUP(tb_anime[[#This Row],[id2]],tb_userslist[[series_animedb_id]:[season]],9,FALSE)</f>
        <v>1995</v>
      </c>
      <c r="F165" s="31" t="str">
        <f>VLOOKUP(tb_anime[[#This Row],[id2]],tb_userslist[[series_animedb_id]:[season]],10,FALSE)</f>
        <v>fall</v>
      </c>
      <c r="G165" s="31">
        <f>COUNTIF(tb_userslist[series_animedb_id],tb_anime[[#This Row],[id2]])</f>
        <v>1</v>
      </c>
      <c r="H165" s="31">
        <f>SUMPRODUCT((tb_userslist[series_animedb_id]=tb_anime[[#This Row],[id2]])*(tb_userslist[my_score]&lt;=10))</f>
        <v>1</v>
      </c>
      <c r="I165" s="24">
        <f>IFERROR(AVERAGEIF(tb_userslist[series_animedb_id],tb_anime[[#This Row],[id2]],tb_userslist[my_score]),0)</f>
        <v>6</v>
      </c>
      <c r="J16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6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65" s="31">
        <f>SUMPRODUCT((tb_userslist[series_animedb_id]=tb_anime[[#This Row],[id2]])*(tb_userslist[my_finish_date]&lt;=$E$2)*(tb_userslist[my_start_date]&gt;=$E$1)*(tb_userslist[my_start_date]&lt;&gt;"NA"))</f>
        <v>0</v>
      </c>
      <c r="M165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65" s="31">
        <f>IFERROR(AVERAGEIFS(tb_userslist[my_score],tb_userslist[series_animedb_id],tb_anime[[#This Row],[id2]],tb_userslist[my_start_date],"&gt;="&amp;$E$1,tb_userslist[my_finish_date],"&lt;="&amp;$E$2),0)</f>
        <v>0</v>
      </c>
      <c r="O16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6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66" spans="1:16" x14ac:dyDescent="0.3">
      <c r="A166" s="13">
        <v>255</v>
      </c>
      <c r="B166" s="13">
        <v>48644</v>
      </c>
      <c r="C166" s="31" t="str">
        <f>VLOOKUP(tb_anime[[#This Row],[id2]],tb_userslist[[series_animedb_id]:[series_title]],2,FALSE)</f>
        <v>Gyakuten Sekai no Denchi Shoujo</v>
      </c>
      <c r="D166" s="31" t="str">
        <f>VLOOKUP(tb_anime[[#This Row],[id2]],tb_userslist[[series_animedb_id]:[season]],3,FALSE)</f>
        <v>tv</v>
      </c>
      <c r="E166" s="31">
        <f>VLOOKUP(tb_anime[[#This Row],[id2]],tb_userslist[[series_animedb_id]:[season]],9,FALSE)</f>
        <v>2021</v>
      </c>
      <c r="F166" s="31" t="str">
        <f>VLOOKUP(tb_anime[[#This Row],[id2]],tb_userslist[[series_animedb_id]:[season]],10,FALSE)</f>
        <v>fall</v>
      </c>
      <c r="G166" s="31">
        <f>COUNTIF(tb_userslist[series_animedb_id],tb_anime[[#This Row],[id2]])</f>
        <v>1</v>
      </c>
      <c r="H166" s="31">
        <f>SUMPRODUCT((tb_userslist[series_animedb_id]=tb_anime[[#This Row],[id2]])*(tb_userslist[my_score]&lt;=10))</f>
        <v>1</v>
      </c>
      <c r="I166" s="24">
        <f>IFERROR(AVERAGEIF(tb_userslist[series_animedb_id],tb_anime[[#This Row],[id2]],tb_userslist[my_score]),0)</f>
        <v>6</v>
      </c>
      <c r="J16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6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66" s="31">
        <f>SUMPRODUCT((tb_userslist[series_animedb_id]=tb_anime[[#This Row],[id2]])*(tb_userslist[my_finish_date]&lt;=$E$2)*(tb_userslist[my_start_date]&gt;=$E$1)*(tb_userslist[my_start_date]&lt;&gt;"NA"))</f>
        <v>1</v>
      </c>
      <c r="M16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66" s="31">
        <f>IFERROR(AVERAGEIFS(tb_userslist[my_score],tb_userslist[series_animedb_id],tb_anime[[#This Row],[id2]],tb_userslist[my_start_date],"&gt;="&amp;$E$1,tb_userslist[my_finish_date],"&lt;="&amp;$E$2),0)</f>
        <v>6</v>
      </c>
      <c r="O16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6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67" spans="1:16" x14ac:dyDescent="0.3">
      <c r="A167" s="13">
        <v>38161</v>
      </c>
      <c r="B167" s="13">
        <v>45620</v>
      </c>
      <c r="C167" s="31" t="str">
        <f>VLOOKUP(tb_anime[[#This Row],[id2]],tb_userslist[[series_animedb_id]:[series_title]],2,FALSE)</f>
        <v>Gyokou no Nikuko-chan</v>
      </c>
      <c r="D167" s="31" t="str">
        <f>VLOOKUP(tb_anime[[#This Row],[id2]],tb_userslist[[series_animedb_id]:[season]],3,FALSE)</f>
        <v>movie</v>
      </c>
      <c r="E167" s="31">
        <f>VLOOKUP(tb_anime[[#This Row],[id2]],tb_userslist[[series_animedb_id]:[season]],9,FALSE)</f>
        <v>2021</v>
      </c>
      <c r="F167" s="31" t="str">
        <f>VLOOKUP(tb_anime[[#This Row],[id2]],tb_userslist[[series_animedb_id]:[season]],10,FALSE)</f>
        <v>spring</v>
      </c>
      <c r="G167" s="31">
        <f>COUNTIF(tb_userslist[series_animedb_id],tb_anime[[#This Row],[id2]])</f>
        <v>1</v>
      </c>
      <c r="H167" s="31">
        <f>SUMPRODUCT((tb_userslist[series_animedb_id]=tb_anime[[#This Row],[id2]])*(tb_userslist[my_score]&lt;=10))</f>
        <v>1</v>
      </c>
      <c r="I167" s="24">
        <f>IFERROR(AVERAGEIF(tb_userslist[series_animedb_id],tb_anime[[#This Row],[id2]],tb_userslist[my_score]),0)</f>
        <v>7</v>
      </c>
      <c r="J16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6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67" s="31">
        <f>SUMPRODUCT((tb_userslist[series_animedb_id]=tb_anime[[#This Row],[id2]])*(tb_userslist[my_finish_date]&lt;=$E$2)*(tb_userslist[my_start_date]&gt;=$E$1)*(tb_userslist[my_start_date]&lt;&gt;"NA"))</f>
        <v>1</v>
      </c>
      <c r="M16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67" s="31">
        <f>IFERROR(AVERAGEIFS(tb_userslist[my_score],tb_userslist[series_animedb_id],tb_anime[[#This Row],[id2]],tb_userslist[my_start_date],"&gt;="&amp;$E$1,tb_userslist[my_finish_date],"&lt;="&amp;$E$2),0)</f>
        <v>7</v>
      </c>
      <c r="O16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6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68" spans="1:16" x14ac:dyDescent="0.3">
      <c r="A168" s="13">
        <v>40750</v>
      </c>
      <c r="B168" s="13">
        <v>38830</v>
      </c>
      <c r="C168" s="31" t="str">
        <f>VLOOKUP(tb_anime[[#This Row],[id2]],tb_userslist[[series_animedb_id]:[series_title]],2,FALSE)</f>
        <v>Hachi-nan tte, Sore wa Nai deshou!</v>
      </c>
      <c r="D168" s="31" t="str">
        <f>VLOOKUP(tb_anime[[#This Row],[id2]],tb_userslist[[series_animedb_id]:[season]],3,FALSE)</f>
        <v>tv</v>
      </c>
      <c r="E168" s="31">
        <f>VLOOKUP(tb_anime[[#This Row],[id2]],tb_userslist[[series_animedb_id]:[season]],9,FALSE)</f>
        <v>2020</v>
      </c>
      <c r="F168" s="31" t="str">
        <f>VLOOKUP(tb_anime[[#This Row],[id2]],tb_userslist[[series_animedb_id]:[season]],10,FALSE)</f>
        <v>spring</v>
      </c>
      <c r="G168" s="31">
        <f>COUNTIF(tb_userslist[series_animedb_id],tb_anime[[#This Row],[id2]])</f>
        <v>1</v>
      </c>
      <c r="H168" s="31">
        <f>SUMPRODUCT((tb_userslist[series_animedb_id]=tb_anime[[#This Row],[id2]])*(tb_userslist[my_score]&lt;=10))</f>
        <v>1</v>
      </c>
      <c r="I168" s="24">
        <f>IFERROR(AVERAGEIF(tb_userslist[series_animedb_id],tb_anime[[#This Row],[id2]],tb_userslist[my_score]),0)</f>
        <v>5</v>
      </c>
      <c r="J16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6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68" s="31">
        <f>SUMPRODUCT((tb_userslist[series_animedb_id]=tb_anime[[#This Row],[id2]])*(tb_userslist[my_finish_date]&lt;=$E$2)*(tb_userslist[my_start_date]&gt;=$E$1)*(tb_userslist[my_start_date]&lt;&gt;"NA"))</f>
        <v>1</v>
      </c>
      <c r="M16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68" s="31">
        <f>IFERROR(AVERAGEIFS(tb_userslist[my_score],tb_userslist[series_animedb_id],tb_anime[[#This Row],[id2]],tb_userslist[my_start_date],"&gt;="&amp;$E$1,tb_userslist[my_finish_date],"&lt;="&amp;$E$2),0)</f>
        <v>5</v>
      </c>
      <c r="O16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6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69" spans="1:16" x14ac:dyDescent="0.3">
      <c r="A169" s="13">
        <v>42544</v>
      </c>
      <c r="B169" s="13">
        <v>387</v>
      </c>
      <c r="C169" s="31" t="str">
        <f>VLOOKUP(tb_anime[[#This Row],[id2]],tb_userslist[[series_animedb_id]:[series_title]],2,FALSE)</f>
        <v>Haibane Renmei</v>
      </c>
      <c r="D169" s="31" t="str">
        <f>VLOOKUP(tb_anime[[#This Row],[id2]],tb_userslist[[series_animedb_id]:[season]],3,FALSE)</f>
        <v>tv</v>
      </c>
      <c r="E169" s="31">
        <f>VLOOKUP(tb_anime[[#This Row],[id2]],tb_userslist[[series_animedb_id]:[season]],9,FALSE)</f>
        <v>2002</v>
      </c>
      <c r="F169" s="31" t="str">
        <f>VLOOKUP(tb_anime[[#This Row],[id2]],tb_userslist[[series_animedb_id]:[season]],10,FALSE)</f>
        <v>fall</v>
      </c>
      <c r="G169" s="31">
        <f>COUNTIF(tb_userslist[series_animedb_id],tb_anime[[#This Row],[id2]])</f>
        <v>1</v>
      </c>
      <c r="H169" s="31">
        <f>SUMPRODUCT((tb_userslist[series_animedb_id]=tb_anime[[#This Row],[id2]])*(tb_userslist[my_score]&lt;=10))</f>
        <v>1</v>
      </c>
      <c r="I169" s="24">
        <f>IFERROR(AVERAGEIF(tb_userslist[series_animedb_id],tb_anime[[#This Row],[id2]],tb_userslist[my_score]),0)</f>
        <v>8</v>
      </c>
      <c r="J16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6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69" s="31">
        <f>SUMPRODUCT((tb_userslist[series_animedb_id]=tb_anime[[#This Row],[id2]])*(tb_userslist[my_finish_date]&lt;=$E$2)*(tb_userslist[my_start_date]&gt;=$E$1)*(tb_userslist[my_start_date]&lt;&gt;"NA"))</f>
        <v>1</v>
      </c>
      <c r="M16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69" s="31">
        <f>IFERROR(AVERAGEIFS(tb_userslist[my_score],tb_userslist[series_animedb_id],tb_anime[[#This Row],[id2]],tb_userslist[my_start_date],"&gt;="&amp;$E$1,tb_userslist[my_finish_date],"&lt;="&amp;$E$2),0)</f>
        <v>8</v>
      </c>
      <c r="O16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6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70" spans="1:16" x14ac:dyDescent="0.3">
      <c r="A170" s="13">
        <v>33187</v>
      </c>
      <c r="B170" s="13">
        <v>49519</v>
      </c>
      <c r="C170" s="31" t="str">
        <f>VLOOKUP(tb_anime[[#This Row],[id2]],tb_userslist[[series_animedb_id]:[series_title]],2,FALSE)</f>
        <v>Hakozume: Kouban Joshi no Gyakushuu</v>
      </c>
      <c r="D170" s="31" t="str">
        <f>VLOOKUP(tb_anime[[#This Row],[id2]],tb_userslist[[series_animedb_id]:[season]],3,FALSE)</f>
        <v>tv</v>
      </c>
      <c r="E170" s="31">
        <f>VLOOKUP(tb_anime[[#This Row],[id2]],tb_userslist[[series_animedb_id]:[season]],9,FALSE)</f>
        <v>2022</v>
      </c>
      <c r="F170" s="31" t="str">
        <f>VLOOKUP(tb_anime[[#This Row],[id2]],tb_userslist[[series_animedb_id]:[season]],10,FALSE)</f>
        <v>winter</v>
      </c>
      <c r="G170" s="31">
        <f>COUNTIF(tb_userslist[series_animedb_id],tb_anime[[#This Row],[id2]])</f>
        <v>1</v>
      </c>
      <c r="H170" s="31">
        <f>SUMPRODUCT((tb_userslist[series_animedb_id]=tb_anime[[#This Row],[id2]])*(tb_userslist[my_score]&lt;=10))</f>
        <v>1</v>
      </c>
      <c r="I170" s="24">
        <f>IFERROR(AVERAGEIF(tb_userslist[series_animedb_id],tb_anime[[#This Row],[id2]],tb_userslist[my_score]),0)</f>
        <v>6</v>
      </c>
      <c r="J17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7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70" s="31">
        <f>SUMPRODUCT((tb_userslist[series_animedb_id]=tb_anime[[#This Row],[id2]])*(tb_userslist[my_finish_date]&lt;=$E$2)*(tb_userslist[my_start_date]&gt;=$E$1)*(tb_userslist[my_start_date]&lt;&gt;"NA"))</f>
        <v>0</v>
      </c>
      <c r="M17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70" s="31">
        <f>IFERROR(AVERAGEIFS(tb_userslist[my_score],tb_userslist[series_animedb_id],tb_anime[[#This Row],[id2]],tb_userslist[my_start_date],"&gt;="&amp;$E$1,tb_userslist[my_finish_date],"&lt;="&amp;$E$2),0)</f>
        <v>0</v>
      </c>
      <c r="O17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7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71" spans="1:16" x14ac:dyDescent="0.3">
      <c r="A171" s="13">
        <v>39112</v>
      </c>
      <c r="B171" s="13">
        <v>34972</v>
      </c>
      <c r="C171" s="31" t="str">
        <f>VLOOKUP(tb_anime[[#This Row],[id2]],tb_userslist[[series_animedb_id]:[series_title]],2,FALSE)</f>
        <v>Hakubo</v>
      </c>
      <c r="D171" s="31" t="str">
        <f>VLOOKUP(tb_anime[[#This Row],[id2]],tb_userslist[[series_animedb_id]:[season]],3,FALSE)</f>
        <v>movie</v>
      </c>
      <c r="E171" s="31">
        <f>VLOOKUP(tb_anime[[#This Row],[id2]],tb_userslist[[series_animedb_id]:[season]],9,FALSE)</f>
        <v>2019</v>
      </c>
      <c r="F171" s="31" t="str">
        <f>VLOOKUP(tb_anime[[#This Row],[id2]],tb_userslist[[series_animedb_id]:[season]],10,FALSE)</f>
        <v>spring</v>
      </c>
      <c r="G171" s="31">
        <f>COUNTIF(tb_userslist[series_animedb_id],tb_anime[[#This Row],[id2]])</f>
        <v>1</v>
      </c>
      <c r="H171" s="31">
        <f>SUMPRODUCT((tb_userslist[series_animedb_id]=tb_anime[[#This Row],[id2]])*(tb_userslist[my_score]&lt;=10))</f>
        <v>1</v>
      </c>
      <c r="I171" s="24">
        <f>IFERROR(AVERAGEIF(tb_userslist[series_animedb_id],tb_anime[[#This Row],[id2]],tb_userslist[my_score]),0)</f>
        <v>6</v>
      </c>
      <c r="J17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7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71" s="31">
        <f>SUMPRODUCT((tb_userslist[series_animedb_id]=tb_anime[[#This Row],[id2]])*(tb_userslist[my_finish_date]&lt;=$E$2)*(tb_userslist[my_start_date]&gt;=$E$1)*(tb_userslist[my_start_date]&lt;&gt;"NA"))</f>
        <v>1</v>
      </c>
      <c r="M17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71" s="31">
        <f>IFERROR(AVERAGEIFS(tb_userslist[my_score],tb_userslist[series_animedb_id],tb_anime[[#This Row],[id2]],tb_userslist[my_start_date],"&gt;="&amp;$E$1,tb_userslist[my_finish_date],"&lt;="&amp;$E$2),0)</f>
        <v>6</v>
      </c>
      <c r="O17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7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72" spans="1:16" x14ac:dyDescent="0.3">
      <c r="A172" s="13">
        <v>48508</v>
      </c>
      <c r="B172" s="13">
        <v>40861</v>
      </c>
      <c r="C172" s="31" t="str">
        <f>VLOOKUP(tb_anime[[#This Row],[id2]],tb_userslist[[series_animedb_id]:[series_title]],2,FALSE)</f>
        <v>Hakumei no Tsubasa</v>
      </c>
      <c r="D172" s="31" t="str">
        <f>VLOOKUP(tb_anime[[#This Row],[id2]],tb_userslist[[series_animedb_id]:[season]],3,FALSE)</f>
        <v>ona</v>
      </c>
      <c r="E172" s="31">
        <f>VLOOKUP(tb_anime[[#This Row],[id2]],tb_userslist[[series_animedb_id]:[season]],9,FALSE)</f>
        <v>2020</v>
      </c>
      <c r="F172" s="31" t="str">
        <f>VLOOKUP(tb_anime[[#This Row],[id2]],tb_userslist[[series_animedb_id]:[season]],10,FALSE)</f>
        <v>winter</v>
      </c>
      <c r="G172" s="31">
        <f>COUNTIF(tb_userslist[series_animedb_id],tb_anime[[#This Row],[id2]])</f>
        <v>1</v>
      </c>
      <c r="H172" s="31">
        <f>SUMPRODUCT((tb_userslist[series_animedb_id]=tb_anime[[#This Row],[id2]])*(tb_userslist[my_score]&lt;=10))</f>
        <v>1</v>
      </c>
      <c r="I172" s="24">
        <f>IFERROR(AVERAGEIF(tb_userslist[series_animedb_id],tb_anime[[#This Row],[id2]],tb_userslist[my_score]),0)</f>
        <v>6</v>
      </c>
      <c r="J17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7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72" s="31">
        <f>SUMPRODUCT((tb_userslist[series_animedb_id]=tb_anime[[#This Row],[id2]])*(tb_userslist[my_finish_date]&lt;=$E$2)*(tb_userslist[my_start_date]&gt;=$E$1)*(tb_userslist[my_start_date]&lt;&gt;"NA"))</f>
        <v>1</v>
      </c>
      <c r="M17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72" s="31">
        <f>IFERROR(AVERAGEIFS(tb_userslist[my_score],tb_userslist[series_animedb_id],tb_anime[[#This Row],[id2]],tb_userslist[my_start_date],"&gt;="&amp;$E$1,tb_userslist[my_finish_date],"&lt;="&amp;$E$2),0)</f>
        <v>6</v>
      </c>
      <c r="O17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7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73" spans="1:16" x14ac:dyDescent="0.3">
      <c r="A173" s="13">
        <v>41103</v>
      </c>
      <c r="B173" s="13">
        <v>50740</v>
      </c>
      <c r="C173" s="31" t="str">
        <f>VLOOKUP(tb_anime[[#This Row],[id2]],tb_userslist[[series_animedb_id]:[series_title]],2,FALSE)</f>
        <v>Hanako</v>
      </c>
      <c r="D173" s="31" t="str">
        <f>VLOOKUP(tb_anime[[#This Row],[id2]],tb_userslist[[series_animedb_id]:[season]],3,FALSE)</f>
        <v>movie</v>
      </c>
      <c r="E173" s="31" t="str">
        <f>VLOOKUP(tb_anime[[#This Row],[id2]],tb_userslist[[series_animedb_id]:[season]],9,FALSE)</f>
        <v>NA</v>
      </c>
      <c r="F173" s="31" t="str">
        <f>VLOOKUP(tb_anime[[#This Row],[id2]],tb_userslist[[series_animedb_id]:[season]],10,FALSE)</f>
        <v>NA</v>
      </c>
      <c r="G173" s="31">
        <f>COUNTIF(tb_userslist[series_animedb_id],tb_anime[[#This Row],[id2]])</f>
        <v>1</v>
      </c>
      <c r="H173" s="31">
        <f>SUMPRODUCT((tb_userslist[series_animedb_id]=tb_anime[[#This Row],[id2]])*(tb_userslist[my_score]&lt;=10))</f>
        <v>1</v>
      </c>
      <c r="I173" s="24">
        <f>IFERROR(AVERAGEIF(tb_userslist[series_animedb_id],tb_anime[[#This Row],[id2]],tb_userslist[my_score]),0)</f>
        <v>6</v>
      </c>
      <c r="J17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7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73" s="31">
        <f>SUMPRODUCT((tb_userslist[series_animedb_id]=tb_anime[[#This Row],[id2]])*(tb_userslist[my_finish_date]&lt;=$E$2)*(tb_userslist[my_start_date]&gt;=$E$1)*(tb_userslist[my_start_date]&lt;&gt;"NA"))</f>
        <v>1</v>
      </c>
      <c r="M17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73" s="31">
        <f>IFERROR(AVERAGEIFS(tb_userslist[my_score],tb_userslist[series_animedb_id],tb_anime[[#This Row],[id2]],tb_userslist[my_start_date],"&gt;="&amp;$E$1,tb_userslist[my_finish_date],"&lt;="&amp;$E$2),0)</f>
        <v>6</v>
      </c>
      <c r="O17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7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74" spans="1:16" x14ac:dyDescent="0.3">
      <c r="A174" s="13">
        <v>16782</v>
      </c>
      <c r="B174" s="13">
        <v>1234</v>
      </c>
      <c r="C174" s="31" t="str">
        <f>VLOOKUP(tb_anime[[#This Row],[id2]],tb_userslist[[series_animedb_id]:[series_title]],2,FALSE)</f>
        <v>Hand Maid Mai</v>
      </c>
      <c r="D174" s="31" t="str">
        <f>VLOOKUP(tb_anime[[#This Row],[id2]],tb_userslist[[series_animedb_id]:[season]],3,FALSE)</f>
        <v>ova</v>
      </c>
      <c r="E174" s="31">
        <f>VLOOKUP(tb_anime[[#This Row],[id2]],tb_userslist[[series_animedb_id]:[season]],9,FALSE)</f>
        <v>2003</v>
      </c>
      <c r="F174" s="31" t="str">
        <f>VLOOKUP(tb_anime[[#This Row],[id2]],tb_userslist[[series_animedb_id]:[season]],10,FALSE)</f>
        <v>winter</v>
      </c>
      <c r="G174" s="31">
        <f>COUNTIF(tb_userslist[series_animedb_id],tb_anime[[#This Row],[id2]])</f>
        <v>1</v>
      </c>
      <c r="H174" s="31">
        <f>SUMPRODUCT((tb_userslist[series_animedb_id]=tb_anime[[#This Row],[id2]])*(tb_userslist[my_score]&lt;=10))</f>
        <v>1</v>
      </c>
      <c r="I174" s="24">
        <f>IFERROR(AVERAGEIF(tb_userslist[series_animedb_id],tb_anime[[#This Row],[id2]],tb_userslist[my_score]),0)</f>
        <v>3</v>
      </c>
      <c r="J17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7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74" s="31">
        <f>SUMPRODUCT((tb_userslist[series_animedb_id]=tb_anime[[#This Row],[id2]])*(tb_userslist[my_finish_date]&lt;=$E$2)*(tb_userslist[my_start_date]&gt;=$E$1)*(tb_userslist[my_start_date]&lt;&gt;"NA"))</f>
        <v>1</v>
      </c>
      <c r="M17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74" s="31">
        <f>IFERROR(AVERAGEIFS(tb_userslist[my_score],tb_userslist[series_animedb_id],tb_anime[[#This Row],[id2]],tb_userslist[my_start_date],"&gt;="&amp;$E$1,tb_userslist[my_finish_date],"&lt;="&amp;$E$2),0)</f>
        <v>3</v>
      </c>
      <c r="O17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7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175" spans="1:16" x14ac:dyDescent="0.3">
      <c r="A175" s="13">
        <v>37984</v>
      </c>
      <c r="B175" s="13">
        <v>318</v>
      </c>
      <c r="C175" s="31" t="str">
        <f>VLOOKUP(tb_anime[[#This Row],[id2]],tb_userslist[[series_animedb_id]:[series_title]],2,FALSE)</f>
        <v>Hand Maid May</v>
      </c>
      <c r="D175" s="31" t="str">
        <f>VLOOKUP(tb_anime[[#This Row],[id2]],tb_userslist[[series_animedb_id]:[season]],3,FALSE)</f>
        <v>tv</v>
      </c>
      <c r="E175" s="31">
        <f>VLOOKUP(tb_anime[[#This Row],[id2]],tb_userslist[[series_animedb_id]:[season]],9,FALSE)</f>
        <v>2000</v>
      </c>
      <c r="F175" s="31" t="str">
        <f>VLOOKUP(tb_anime[[#This Row],[id2]],tb_userslist[[series_animedb_id]:[season]],10,FALSE)</f>
        <v>summer</v>
      </c>
      <c r="G175" s="31">
        <f>COUNTIF(tb_userslist[series_animedb_id],tb_anime[[#This Row],[id2]])</f>
        <v>1</v>
      </c>
      <c r="H175" s="31">
        <f>SUMPRODUCT((tb_userslist[series_animedb_id]=tb_anime[[#This Row],[id2]])*(tb_userslist[my_score]&lt;=10))</f>
        <v>1</v>
      </c>
      <c r="I175" s="24">
        <f>IFERROR(AVERAGEIF(tb_userslist[series_animedb_id],tb_anime[[#This Row],[id2]],tb_userslist[my_score]),0)</f>
        <v>3</v>
      </c>
      <c r="J17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7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75" s="31">
        <f>SUMPRODUCT((tb_userslist[series_animedb_id]=tb_anime[[#This Row],[id2]])*(tb_userslist[my_finish_date]&lt;=$E$2)*(tb_userslist[my_start_date]&gt;=$E$1)*(tb_userslist[my_start_date]&lt;&gt;"NA"))</f>
        <v>1</v>
      </c>
      <c r="M17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75" s="31">
        <f>IFERROR(AVERAGEIFS(tb_userslist[my_score],tb_userslist[series_animedb_id],tb_anime[[#This Row],[id2]],tb_userslist[my_start_date],"&gt;="&amp;$E$1,tb_userslist[my_finish_date],"&lt;="&amp;$E$2),0)</f>
        <v>3</v>
      </c>
      <c r="O17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7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176" spans="1:16" x14ac:dyDescent="0.3">
      <c r="A176" s="13">
        <v>50678</v>
      </c>
      <c r="B176" s="13">
        <v>2217</v>
      </c>
      <c r="C176" s="31" t="str">
        <f>VLOOKUP(tb_anime[[#This Row],[id2]],tb_userslist[[series_animedb_id]:[series_title]],2,FALSE)</f>
        <v>Hand Maid May: Akiramemasen</v>
      </c>
      <c r="D176" s="31" t="str">
        <f>VLOOKUP(tb_anime[[#This Row],[id2]],tb_userslist[[series_animedb_id]:[season]],3,FALSE)</f>
        <v>special</v>
      </c>
      <c r="E176" s="31">
        <f>VLOOKUP(tb_anime[[#This Row],[id2]],tb_userslist[[series_animedb_id]:[season]],9,FALSE)</f>
        <v>2001</v>
      </c>
      <c r="F176" s="31" t="str">
        <f>VLOOKUP(tb_anime[[#This Row],[id2]],tb_userslist[[series_animedb_id]:[season]],10,FALSE)</f>
        <v>winter</v>
      </c>
      <c r="G176" s="31">
        <f>COUNTIF(tb_userslist[series_animedb_id],tb_anime[[#This Row],[id2]])</f>
        <v>1</v>
      </c>
      <c r="H176" s="31">
        <f>SUMPRODUCT((tb_userslist[series_animedb_id]=tb_anime[[#This Row],[id2]])*(tb_userslist[my_score]&lt;=10))</f>
        <v>1</v>
      </c>
      <c r="I176" s="24">
        <f>IFERROR(AVERAGEIF(tb_userslist[series_animedb_id],tb_anime[[#This Row],[id2]],tb_userslist[my_score]),0)</f>
        <v>4</v>
      </c>
      <c r="J17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7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76" s="31">
        <f>SUMPRODUCT((tb_userslist[series_animedb_id]=tb_anime[[#This Row],[id2]])*(tb_userslist[my_finish_date]&lt;=$E$2)*(tb_userslist[my_start_date]&gt;=$E$1)*(tb_userslist[my_start_date]&lt;&gt;"NA"))</f>
        <v>1</v>
      </c>
      <c r="M17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76" s="31">
        <f>IFERROR(AVERAGEIFS(tb_userslist[my_score],tb_userslist[series_animedb_id],tb_anime[[#This Row],[id2]],tb_userslist[my_start_date],"&gt;="&amp;$E$1,tb_userslist[my_finish_date],"&lt;="&amp;$E$2),0)</f>
        <v>4</v>
      </c>
      <c r="O17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7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177" spans="1:16" x14ac:dyDescent="0.3">
      <c r="A177" s="13">
        <v>41833</v>
      </c>
      <c r="B177" s="13">
        <v>48945</v>
      </c>
      <c r="C177" s="31" t="str">
        <f>VLOOKUP(tb_anime[[#This Row],[id2]],tb_userslist[[series_animedb_id]:[series_title]],2,FALSE)</f>
        <v>Haru Dorobou</v>
      </c>
      <c r="D177" s="31" t="str">
        <f>VLOOKUP(tb_anime[[#This Row],[id2]],tb_userslist[[series_animedb_id]:[season]],3,FALSE)</f>
        <v>music</v>
      </c>
      <c r="E177" s="31">
        <f>VLOOKUP(tb_anime[[#This Row],[id2]],tb_userslist[[series_animedb_id]:[season]],9,FALSE)</f>
        <v>2021</v>
      </c>
      <c r="F177" s="31" t="str">
        <f>VLOOKUP(tb_anime[[#This Row],[id2]],tb_userslist[[series_animedb_id]:[season]],10,FALSE)</f>
        <v>winter</v>
      </c>
      <c r="G177" s="31">
        <f>COUNTIF(tb_userslist[series_animedb_id],tb_anime[[#This Row],[id2]])</f>
        <v>1</v>
      </c>
      <c r="H177" s="31">
        <f>SUMPRODUCT((tb_userslist[series_animedb_id]=tb_anime[[#This Row],[id2]])*(tb_userslist[my_score]&lt;=10))</f>
        <v>1</v>
      </c>
      <c r="I177" s="24">
        <f>IFERROR(AVERAGEIF(tb_userslist[series_animedb_id],tb_anime[[#This Row],[id2]],tb_userslist[my_score]),0)</f>
        <v>6</v>
      </c>
      <c r="J17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7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77" s="31">
        <f>SUMPRODUCT((tb_userslist[series_animedb_id]=tb_anime[[#This Row],[id2]])*(tb_userslist[my_finish_date]&lt;=$E$2)*(tb_userslist[my_start_date]&gt;=$E$1)*(tb_userslist[my_start_date]&lt;&gt;"NA"))</f>
        <v>0</v>
      </c>
      <c r="M17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77" s="31">
        <f>IFERROR(AVERAGEIFS(tb_userslist[my_score],tb_userslist[series_animedb_id],tb_anime[[#This Row],[id2]],tb_userslist[my_start_date],"&gt;="&amp;$E$1,tb_userslist[my_finish_date],"&lt;="&amp;$E$2),0)</f>
        <v>0</v>
      </c>
      <c r="O17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7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78" spans="1:16" x14ac:dyDescent="0.3">
      <c r="A178" s="13">
        <v>37599</v>
      </c>
      <c r="B178" s="13">
        <v>39030</v>
      </c>
      <c r="C178" s="31" t="str">
        <f>VLOOKUP(tb_anime[[#This Row],[id2]],tb_userslist[[series_animedb_id]:[series_title]],2,FALSE)</f>
        <v>Hataage! Kemono Michi</v>
      </c>
      <c r="D178" s="31" t="str">
        <f>VLOOKUP(tb_anime[[#This Row],[id2]],tb_userslist[[series_animedb_id]:[season]],3,FALSE)</f>
        <v>tv</v>
      </c>
      <c r="E178" s="31">
        <f>VLOOKUP(tb_anime[[#This Row],[id2]],tb_userslist[[series_animedb_id]:[season]],9,FALSE)</f>
        <v>2019</v>
      </c>
      <c r="F178" s="31" t="str">
        <f>VLOOKUP(tb_anime[[#This Row],[id2]],tb_userslist[[series_animedb_id]:[season]],10,FALSE)</f>
        <v>fall</v>
      </c>
      <c r="G178" s="31">
        <f>COUNTIF(tb_userslist[series_animedb_id],tb_anime[[#This Row],[id2]])</f>
        <v>1</v>
      </c>
      <c r="H178" s="31">
        <f>SUMPRODUCT((tb_userslist[series_animedb_id]=tb_anime[[#This Row],[id2]])*(tb_userslist[my_score]&lt;=10))</f>
        <v>1</v>
      </c>
      <c r="I178" s="24">
        <f>IFERROR(AVERAGEIF(tb_userslist[series_animedb_id],tb_anime[[#This Row],[id2]],tb_userslist[my_score]),0)</f>
        <v>6</v>
      </c>
      <c r="J17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7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78" s="31">
        <f>SUMPRODUCT((tb_userslist[series_animedb_id]=tb_anime[[#This Row],[id2]])*(tb_userslist[my_finish_date]&lt;=$E$2)*(tb_userslist[my_start_date]&gt;=$E$1)*(tb_userslist[my_start_date]&lt;&gt;"NA"))</f>
        <v>1</v>
      </c>
      <c r="M17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78" s="31">
        <f>IFERROR(AVERAGEIFS(tb_userslist[my_score],tb_userslist[series_animedb_id],tb_anime[[#This Row],[id2]],tb_userslist[my_start_date],"&gt;="&amp;$E$1,tb_userslist[my_finish_date],"&lt;="&amp;$E$2),0)</f>
        <v>6</v>
      </c>
      <c r="O17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7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79" spans="1:16" x14ac:dyDescent="0.3">
      <c r="A179" s="13">
        <v>41265</v>
      </c>
      <c r="B179" s="13">
        <v>15809</v>
      </c>
      <c r="C179" s="31" t="str">
        <f>VLOOKUP(tb_anime[[#This Row],[id2]],tb_userslist[[series_animedb_id]:[series_title]],2,FALSE)</f>
        <v>Hataraku Maou-sama!</v>
      </c>
      <c r="D179" s="31" t="str">
        <f>VLOOKUP(tb_anime[[#This Row],[id2]],tb_userslist[[series_animedb_id]:[season]],3,FALSE)</f>
        <v>tv</v>
      </c>
      <c r="E179" s="31">
        <f>VLOOKUP(tb_anime[[#This Row],[id2]],tb_userslist[[series_animedb_id]:[season]],9,FALSE)</f>
        <v>2013</v>
      </c>
      <c r="F179" s="31" t="str">
        <f>VLOOKUP(tb_anime[[#This Row],[id2]],tb_userslist[[series_animedb_id]:[season]],10,FALSE)</f>
        <v>spring</v>
      </c>
      <c r="G179" s="31">
        <f>COUNTIF(tb_userslist[series_animedb_id],tb_anime[[#This Row],[id2]])</f>
        <v>2</v>
      </c>
      <c r="H179" s="31">
        <f>SUMPRODUCT((tb_userslist[series_animedb_id]=tb_anime[[#This Row],[id2]])*(tb_userslist[my_score]&lt;=10))</f>
        <v>2</v>
      </c>
      <c r="I179" s="24">
        <f>IFERROR(AVERAGEIF(tb_userslist[series_animedb_id],tb_anime[[#This Row],[id2]],tb_userslist[my_score]),0)</f>
        <v>9</v>
      </c>
      <c r="J179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179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9</v>
      </c>
      <c r="L179" s="31">
        <f>SUMPRODUCT((tb_userslist[series_animedb_id]=tb_anime[[#This Row],[id2]])*(tb_userslist[my_finish_date]&lt;=$E$2)*(tb_userslist[my_start_date]&gt;=$E$1)*(tb_userslist[my_start_date]&lt;&gt;"NA"))</f>
        <v>1</v>
      </c>
      <c r="M17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79" s="31">
        <f>IFERROR(AVERAGEIFS(tb_userslist[my_score],tb_userslist[series_animedb_id],tb_anime[[#This Row],[id2]],tb_userslist[my_start_date],"&gt;="&amp;$E$1,tb_userslist[my_finish_date],"&lt;="&amp;$E$2),0)</f>
        <v>9</v>
      </c>
      <c r="O17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7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180" spans="1:16" x14ac:dyDescent="0.3">
      <c r="A180" s="13">
        <v>42590</v>
      </c>
      <c r="B180" s="13">
        <v>50113</v>
      </c>
      <c r="C180" s="31" t="str">
        <f>VLOOKUP(tb_anime[[#This Row],[id2]],tb_userslist[[series_animedb_id]:[series_title]],2,FALSE)</f>
        <v>Heart Challenger</v>
      </c>
      <c r="D180" s="31" t="str">
        <f>VLOOKUP(tb_anime[[#This Row],[id2]],tb_userslist[[series_animedb_id]:[season]],3,FALSE)</f>
        <v>music</v>
      </c>
      <c r="E180" s="31">
        <f>VLOOKUP(tb_anime[[#This Row],[id2]],tb_userslist[[series_animedb_id]:[season]],9,FALSE)</f>
        <v>2021</v>
      </c>
      <c r="F180" s="31" t="str">
        <f>VLOOKUP(tb_anime[[#This Row],[id2]],tb_userslist[[series_animedb_id]:[season]],10,FALSE)</f>
        <v>winter</v>
      </c>
      <c r="G180" s="31">
        <f>COUNTIF(tb_userslist[series_animedb_id],tb_anime[[#This Row],[id2]])</f>
        <v>1</v>
      </c>
      <c r="H180" s="31">
        <f>SUMPRODUCT((tb_userslist[series_animedb_id]=tb_anime[[#This Row],[id2]])*(tb_userslist[my_score]&lt;=10))</f>
        <v>1</v>
      </c>
      <c r="I180" s="24">
        <f>IFERROR(AVERAGEIF(tb_userslist[series_animedb_id],tb_anime[[#This Row],[id2]],tb_userslist[my_score]),0)</f>
        <v>5</v>
      </c>
      <c r="J18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8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80" s="31">
        <f>SUMPRODUCT((tb_userslist[series_animedb_id]=tb_anime[[#This Row],[id2]])*(tb_userslist[my_finish_date]&lt;=$E$2)*(tb_userslist[my_start_date]&gt;=$E$1)*(tb_userslist[my_start_date]&lt;&gt;"NA"))</f>
        <v>1</v>
      </c>
      <c r="M18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80" s="31">
        <f>IFERROR(AVERAGEIFS(tb_userslist[my_score],tb_userslist[series_animedb_id],tb_anime[[#This Row],[id2]],tb_userslist[my_start_date],"&gt;="&amp;$E$1,tb_userslist[my_finish_date],"&lt;="&amp;$E$2),0)</f>
        <v>5</v>
      </c>
      <c r="O18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8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81" spans="1:16" x14ac:dyDescent="0.3">
      <c r="A181" s="13">
        <v>50597</v>
      </c>
      <c r="B181" s="13">
        <v>47402</v>
      </c>
      <c r="C181" s="31" t="str">
        <f>VLOOKUP(tb_anime[[#This Row],[id2]],tb_userslist[[series_animedb_id]:[series_title]],2,FALSE)</f>
        <v>Heikousen</v>
      </c>
      <c r="D181" s="31" t="str">
        <f>VLOOKUP(tb_anime[[#This Row],[id2]],tb_userslist[[series_animedb_id]:[season]],3,FALSE)</f>
        <v>music</v>
      </c>
      <c r="E181" s="31">
        <f>VLOOKUP(tb_anime[[#This Row],[id2]],tb_userslist[[series_animedb_id]:[season]],9,FALSE)</f>
        <v>2021</v>
      </c>
      <c r="F181" s="31" t="str">
        <f>VLOOKUP(tb_anime[[#This Row],[id2]],tb_userslist[[series_animedb_id]:[season]],10,FALSE)</f>
        <v>winter</v>
      </c>
      <c r="G181" s="31">
        <f>COUNTIF(tb_userslist[series_animedb_id],tb_anime[[#This Row],[id2]])</f>
        <v>1</v>
      </c>
      <c r="H181" s="31">
        <f>SUMPRODUCT((tb_userslist[series_animedb_id]=tb_anime[[#This Row],[id2]])*(tb_userslist[my_score]&lt;=10))</f>
        <v>1</v>
      </c>
      <c r="I181" s="24">
        <f>IFERROR(AVERAGEIF(tb_userslist[series_animedb_id],tb_anime[[#This Row],[id2]],tb_userslist[my_score]),0)</f>
        <v>7</v>
      </c>
      <c r="J18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8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81" s="31">
        <f>SUMPRODUCT((tb_userslist[series_animedb_id]=tb_anime[[#This Row],[id2]])*(tb_userslist[my_finish_date]&lt;=$E$2)*(tb_userslist[my_start_date]&gt;=$E$1)*(tb_userslist[my_start_date]&lt;&gt;"NA"))</f>
        <v>0</v>
      </c>
      <c r="M18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81" s="31">
        <f>IFERROR(AVERAGEIFS(tb_userslist[my_score],tb_userslist[series_animedb_id],tb_anime[[#This Row],[id2]],tb_userslist[my_start_date],"&gt;="&amp;$E$1,tb_userslist[my_finish_date],"&lt;="&amp;$E$2),0)</f>
        <v>0</v>
      </c>
      <c r="O18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8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82" spans="1:16" x14ac:dyDescent="0.3">
      <c r="A182" s="13">
        <v>42340</v>
      </c>
      <c r="B182" s="13">
        <v>42625</v>
      </c>
      <c r="C182" s="31" t="str">
        <f>VLOOKUP(tb_anime[[#This Row],[id2]],tb_userslist[[series_animedb_id]:[series_title]],2,FALSE)</f>
        <v>Heion Sedai no Idaten-tachi</v>
      </c>
      <c r="D182" s="31" t="str">
        <f>VLOOKUP(tb_anime[[#This Row],[id2]],tb_userslist[[series_animedb_id]:[season]],3,FALSE)</f>
        <v>tv</v>
      </c>
      <c r="E182" s="31">
        <f>VLOOKUP(tb_anime[[#This Row],[id2]],tb_userslist[[series_animedb_id]:[season]],9,FALSE)</f>
        <v>2021</v>
      </c>
      <c r="F182" s="31" t="str">
        <f>VLOOKUP(tb_anime[[#This Row],[id2]],tb_userslist[[series_animedb_id]:[season]],10,FALSE)</f>
        <v>summer</v>
      </c>
      <c r="G182" s="31">
        <f>COUNTIF(tb_userslist[series_animedb_id],tb_anime[[#This Row],[id2]])</f>
        <v>1</v>
      </c>
      <c r="H182" s="31">
        <f>SUMPRODUCT((tb_userslist[series_animedb_id]=tb_anime[[#This Row],[id2]])*(tb_userslist[my_score]&lt;=10))</f>
        <v>1</v>
      </c>
      <c r="I182" s="24">
        <f>IFERROR(AVERAGEIF(tb_userslist[series_animedb_id],tb_anime[[#This Row],[id2]],tb_userslist[my_score]),0)</f>
        <v>8</v>
      </c>
      <c r="J18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8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82" s="31">
        <f>SUMPRODUCT((tb_userslist[series_animedb_id]=tb_anime[[#This Row],[id2]])*(tb_userslist[my_finish_date]&lt;=$E$2)*(tb_userslist[my_start_date]&gt;=$E$1)*(tb_userslist[my_start_date]&lt;&gt;"NA"))</f>
        <v>1</v>
      </c>
      <c r="M18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82" s="31">
        <f>IFERROR(AVERAGEIFS(tb_userslist[my_score],tb_userslist[series_animedb_id],tb_anime[[#This Row],[id2]],tb_userslist[my_start_date],"&gt;="&amp;$E$1,tb_userslist[my_finish_date],"&lt;="&amp;$E$2),0)</f>
        <v>8</v>
      </c>
      <c r="O18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8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83" spans="1:16" x14ac:dyDescent="0.3">
      <c r="A183" s="13">
        <v>38098</v>
      </c>
      <c r="B183" s="13">
        <v>38816</v>
      </c>
      <c r="C183" s="31" t="str">
        <f>VLOOKUP(tb_anime[[#This Row],[id2]],tb_userslist[[series_animedb_id]:[series_title]],2,FALSE)</f>
        <v>Hello World</v>
      </c>
      <c r="D183" s="31" t="str">
        <f>VLOOKUP(tb_anime[[#This Row],[id2]],tb_userslist[[series_animedb_id]:[season]],3,FALSE)</f>
        <v>movie</v>
      </c>
      <c r="E183" s="31">
        <f>VLOOKUP(tb_anime[[#This Row],[id2]],tb_userslist[[series_animedb_id]:[season]],9,FALSE)</f>
        <v>2019</v>
      </c>
      <c r="F183" s="31" t="str">
        <f>VLOOKUP(tb_anime[[#This Row],[id2]],tb_userslist[[series_animedb_id]:[season]],10,FALSE)</f>
        <v>summer</v>
      </c>
      <c r="G183" s="31">
        <f>COUNTIF(tb_userslist[series_animedb_id],tb_anime[[#This Row],[id2]])</f>
        <v>1</v>
      </c>
      <c r="H183" s="31">
        <f>SUMPRODUCT((tb_userslist[series_animedb_id]=tb_anime[[#This Row],[id2]])*(tb_userslist[my_score]&lt;=10))</f>
        <v>1</v>
      </c>
      <c r="I183" s="24">
        <f>IFERROR(AVERAGEIF(tb_userslist[series_animedb_id],tb_anime[[#This Row],[id2]],tb_userslist[my_score]),0)</f>
        <v>8</v>
      </c>
      <c r="J18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8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83" s="31">
        <f>SUMPRODUCT((tb_userslist[series_animedb_id]=tb_anime[[#This Row],[id2]])*(tb_userslist[my_finish_date]&lt;=$E$2)*(tb_userslist[my_start_date]&gt;=$E$1)*(tb_userslist[my_start_date]&lt;&gt;"NA"))</f>
        <v>0</v>
      </c>
      <c r="M18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83" s="31">
        <f>IFERROR(AVERAGEIFS(tb_userslist[my_score],tb_userslist[series_animedb_id],tb_anime[[#This Row],[id2]],tb_userslist[my_start_date],"&gt;="&amp;$E$1,tb_userslist[my_finish_date],"&lt;="&amp;$E$2),0)</f>
        <v>0</v>
      </c>
      <c r="O18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8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84" spans="1:16" x14ac:dyDescent="0.3">
      <c r="A184" s="13">
        <v>39651</v>
      </c>
      <c r="B184" s="13">
        <v>270</v>
      </c>
      <c r="C184" s="31" t="str">
        <f>VLOOKUP(tb_anime[[#This Row],[id2]],tb_userslist[[series_animedb_id]:[series_title]],2,FALSE)</f>
        <v>Hellsing</v>
      </c>
      <c r="D184" s="31" t="str">
        <f>VLOOKUP(tb_anime[[#This Row],[id2]],tb_userslist[[series_animedb_id]:[season]],3,FALSE)</f>
        <v>tv</v>
      </c>
      <c r="E184" s="31">
        <f>VLOOKUP(tb_anime[[#This Row],[id2]],tb_userslist[[series_animedb_id]:[season]],9,FALSE)</f>
        <v>2001</v>
      </c>
      <c r="F184" s="31" t="str">
        <f>VLOOKUP(tb_anime[[#This Row],[id2]],tb_userslist[[series_animedb_id]:[season]],10,FALSE)</f>
        <v>fall</v>
      </c>
      <c r="G184" s="31">
        <f>COUNTIF(tb_userslist[series_animedb_id],tb_anime[[#This Row],[id2]])</f>
        <v>1</v>
      </c>
      <c r="H184" s="31">
        <f>SUMPRODUCT((tb_userslist[series_animedb_id]=tb_anime[[#This Row],[id2]])*(tb_userslist[my_score]&lt;=10))</f>
        <v>1</v>
      </c>
      <c r="I184" s="24">
        <f>IFERROR(AVERAGEIF(tb_userslist[series_animedb_id],tb_anime[[#This Row],[id2]],tb_userslist[my_score]),0)</f>
        <v>6</v>
      </c>
      <c r="J18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8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84" s="31">
        <f>SUMPRODUCT((tb_userslist[series_animedb_id]=tb_anime[[#This Row],[id2]])*(tb_userslist[my_finish_date]&lt;=$E$2)*(tb_userslist[my_start_date]&gt;=$E$1)*(tb_userslist[my_start_date]&lt;&gt;"NA"))</f>
        <v>1</v>
      </c>
      <c r="M18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84" s="31">
        <f>IFERROR(AVERAGEIFS(tb_userslist[my_score],tb_userslist[series_animedb_id],tb_anime[[#This Row],[id2]],tb_userslist[my_start_date],"&gt;="&amp;$E$1,tb_userslist[my_finish_date],"&lt;="&amp;$E$2),0)</f>
        <v>6</v>
      </c>
      <c r="O18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8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85" spans="1:16" x14ac:dyDescent="0.3">
      <c r="A185" s="13">
        <v>40483</v>
      </c>
      <c r="B185" s="13">
        <v>7728</v>
      </c>
      <c r="C185" s="31" t="str">
        <f>VLOOKUP(tb_anime[[#This Row],[id2]],tb_userslist[[series_animedb_id]:[series_title]],2,FALSE)</f>
        <v>Hellsing: Psalm of the Darkness</v>
      </c>
      <c r="D185" s="31" t="str">
        <f>VLOOKUP(tb_anime[[#This Row],[id2]],tb_userslist[[series_animedb_id]:[season]],3,FALSE)</f>
        <v>special</v>
      </c>
      <c r="E185" s="31">
        <f>VLOOKUP(tb_anime[[#This Row],[id2]],tb_userslist[[series_animedb_id]:[season]],9,FALSE)</f>
        <v>2001</v>
      </c>
      <c r="F185" s="31" t="str">
        <f>VLOOKUP(tb_anime[[#This Row],[id2]],tb_userslist[[series_animedb_id]:[season]],10,FALSE)</f>
        <v>summer</v>
      </c>
      <c r="G185" s="31">
        <f>COUNTIF(tb_userslist[series_animedb_id],tb_anime[[#This Row],[id2]])</f>
        <v>1</v>
      </c>
      <c r="H185" s="31">
        <f>SUMPRODUCT((tb_userslist[series_animedb_id]=tb_anime[[#This Row],[id2]])*(tb_userslist[my_score]&lt;=10))</f>
        <v>1</v>
      </c>
      <c r="I185" s="24">
        <f>IFERROR(AVERAGEIF(tb_userslist[series_animedb_id],tb_anime[[#This Row],[id2]],tb_userslist[my_score]),0)</f>
        <v>5</v>
      </c>
      <c r="J18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8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85" s="31">
        <f>SUMPRODUCT((tb_userslist[series_animedb_id]=tb_anime[[#This Row],[id2]])*(tb_userslist[my_finish_date]&lt;=$E$2)*(tb_userslist[my_start_date]&gt;=$E$1)*(tb_userslist[my_start_date]&lt;&gt;"NA"))</f>
        <v>1</v>
      </c>
      <c r="M18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85" s="31">
        <f>IFERROR(AVERAGEIFS(tb_userslist[my_score],tb_userslist[series_animedb_id],tb_anime[[#This Row],[id2]],tb_userslist[my_start_date],"&gt;="&amp;$E$1,tb_userslist[my_finish_date],"&lt;="&amp;$E$2),0)</f>
        <v>5</v>
      </c>
      <c r="O18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8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86" spans="1:16" x14ac:dyDescent="0.3">
      <c r="A186" s="13">
        <v>37926</v>
      </c>
      <c r="B186" s="13">
        <v>2694</v>
      </c>
      <c r="C186" s="31" t="str">
        <f>VLOOKUP(tb_anime[[#This Row],[id2]],tb_userslist[[series_animedb_id]:[series_title]],2,FALSE)</f>
        <v>Hidamari no Ki</v>
      </c>
      <c r="D186" s="31" t="str">
        <f>VLOOKUP(tb_anime[[#This Row],[id2]],tb_userslist[[series_animedb_id]:[season]],3,FALSE)</f>
        <v>tv</v>
      </c>
      <c r="E186" s="31">
        <f>VLOOKUP(tb_anime[[#This Row],[id2]],tb_userslist[[series_animedb_id]:[season]],9,FALSE)</f>
        <v>2000</v>
      </c>
      <c r="F186" s="31" t="str">
        <f>VLOOKUP(tb_anime[[#This Row],[id2]],tb_userslist[[series_animedb_id]:[season]],10,FALSE)</f>
        <v>spring</v>
      </c>
      <c r="G186" s="31">
        <f>COUNTIF(tb_userslist[series_animedb_id],tb_anime[[#This Row],[id2]])</f>
        <v>1</v>
      </c>
      <c r="H186" s="31">
        <f>SUMPRODUCT((tb_userslist[series_animedb_id]=tb_anime[[#This Row],[id2]])*(tb_userslist[my_score]&lt;=10))</f>
        <v>1</v>
      </c>
      <c r="I186" s="24">
        <f>IFERROR(AVERAGEIF(tb_userslist[series_animedb_id],tb_anime[[#This Row],[id2]],tb_userslist[my_score]),0)</f>
        <v>8</v>
      </c>
      <c r="J18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8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86" s="31">
        <f>SUMPRODUCT((tb_userslist[series_animedb_id]=tb_anime[[#This Row],[id2]])*(tb_userslist[my_finish_date]&lt;=$E$2)*(tb_userslist[my_start_date]&gt;=$E$1)*(tb_userslist[my_start_date]&lt;&gt;"NA"))</f>
        <v>1</v>
      </c>
      <c r="M18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86" s="31">
        <f>IFERROR(AVERAGEIFS(tb_userslist[my_score],tb_userslist[series_animedb_id],tb_anime[[#This Row],[id2]],tb_userslist[my_start_date],"&gt;="&amp;$E$1,tb_userslist[my_finish_date],"&lt;="&amp;$E$2),0)</f>
        <v>8</v>
      </c>
      <c r="O18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8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187" spans="1:16" x14ac:dyDescent="0.3">
      <c r="A187" s="13">
        <v>13667</v>
      </c>
      <c r="B187" s="13">
        <v>40938</v>
      </c>
      <c r="C187" s="31" t="str">
        <f>VLOOKUP(tb_anime[[#This Row],[id2]],tb_userslist[[series_animedb_id]:[series_title]],2,FALSE)</f>
        <v>Hige wo Soru. Soshite Joshikousei wo Hirou.</v>
      </c>
      <c r="D187" s="31" t="str">
        <f>VLOOKUP(tb_anime[[#This Row],[id2]],tb_userslist[[series_animedb_id]:[season]],3,FALSE)</f>
        <v>tv</v>
      </c>
      <c r="E187" s="31">
        <f>VLOOKUP(tb_anime[[#This Row],[id2]],tb_userslist[[series_animedb_id]:[season]],9,FALSE)</f>
        <v>2021</v>
      </c>
      <c r="F187" s="31" t="str">
        <f>VLOOKUP(tb_anime[[#This Row],[id2]],tb_userslist[[series_animedb_id]:[season]],10,FALSE)</f>
        <v>spring</v>
      </c>
      <c r="G187" s="31">
        <f>COUNTIF(tb_userslist[series_animedb_id],tb_anime[[#This Row],[id2]])</f>
        <v>1</v>
      </c>
      <c r="H187" s="31">
        <f>SUMPRODUCT((tb_userslist[series_animedb_id]=tb_anime[[#This Row],[id2]])*(tb_userslist[my_score]&lt;=10))</f>
        <v>1</v>
      </c>
      <c r="I187" s="24">
        <f>IFERROR(AVERAGEIF(tb_userslist[series_animedb_id],tb_anime[[#This Row],[id2]],tb_userslist[my_score]),0)</f>
        <v>7</v>
      </c>
      <c r="J18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8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87" s="31">
        <f>SUMPRODUCT((tb_userslist[series_animedb_id]=tb_anime[[#This Row],[id2]])*(tb_userslist[my_finish_date]&lt;=$E$2)*(tb_userslist[my_start_date]&gt;=$E$1)*(tb_userslist[my_start_date]&lt;&gt;"NA"))</f>
        <v>1</v>
      </c>
      <c r="M18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87" s="31">
        <f>IFERROR(AVERAGEIFS(tb_userslist[my_score],tb_userslist[series_animedb_id],tb_anime[[#This Row],[id2]],tb_userslist[my_start_date],"&gt;="&amp;$E$1,tb_userslist[my_finish_date],"&lt;="&amp;$E$2),0)</f>
        <v>7</v>
      </c>
      <c r="O18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8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88" spans="1:16" x14ac:dyDescent="0.3">
      <c r="A188" s="13">
        <v>800</v>
      </c>
      <c r="B188" s="13">
        <v>135</v>
      </c>
      <c r="C188" s="31" t="str">
        <f>VLOOKUP(tb_anime[[#This Row],[id2]],tb_userslist[[series_animedb_id]:[series_title]],2,FALSE)</f>
        <v>Hikaru no Go</v>
      </c>
      <c r="D188" s="31" t="str">
        <f>VLOOKUP(tb_anime[[#This Row],[id2]],tb_userslist[[series_animedb_id]:[season]],3,FALSE)</f>
        <v>tv</v>
      </c>
      <c r="E188" s="31">
        <f>VLOOKUP(tb_anime[[#This Row],[id2]],tb_userslist[[series_animedb_id]:[season]],9,FALSE)</f>
        <v>2001</v>
      </c>
      <c r="F188" s="31" t="str">
        <f>VLOOKUP(tb_anime[[#This Row],[id2]],tb_userslist[[series_animedb_id]:[season]],10,FALSE)</f>
        <v>fall</v>
      </c>
      <c r="G188" s="31">
        <f>COUNTIF(tb_userslist[series_animedb_id],tb_anime[[#This Row],[id2]])</f>
        <v>1</v>
      </c>
      <c r="H188" s="31">
        <f>SUMPRODUCT((tb_userslist[series_animedb_id]=tb_anime[[#This Row],[id2]])*(tb_userslist[my_score]&lt;=10))</f>
        <v>1</v>
      </c>
      <c r="I188" s="24">
        <f>IFERROR(AVERAGEIF(tb_userslist[series_animedb_id],tb_anime[[#This Row],[id2]],tb_userslist[my_score]),0)</f>
        <v>7</v>
      </c>
      <c r="J18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8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88" s="31">
        <f>SUMPRODUCT((tb_userslist[series_animedb_id]=tb_anime[[#This Row],[id2]])*(tb_userslist[my_finish_date]&lt;=$E$2)*(tb_userslist[my_start_date]&gt;=$E$1)*(tb_userslist[my_start_date]&lt;&gt;"NA"))</f>
        <v>1</v>
      </c>
      <c r="M18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88" s="31">
        <f>IFERROR(AVERAGEIFS(tb_userslist[my_score],tb_userslist[series_animedb_id],tb_anime[[#This Row],[id2]],tb_userslist[my_start_date],"&gt;="&amp;$E$1,tb_userslist[my_finish_date],"&lt;="&amp;$E$2),0)</f>
        <v>7</v>
      </c>
      <c r="O18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8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89" spans="1:16" x14ac:dyDescent="0.3">
      <c r="A189" s="13">
        <v>39753</v>
      </c>
      <c r="B189" s="13">
        <v>37614</v>
      </c>
      <c r="C189" s="31" t="str">
        <f>VLOOKUP(tb_anime[[#This Row],[id2]],tb_userslist[[series_animedb_id]:[series_title]],2,FALSE)</f>
        <v>Hitoribocchi no Marumaru Seikatsu</v>
      </c>
      <c r="D189" s="31" t="str">
        <f>VLOOKUP(tb_anime[[#This Row],[id2]],tb_userslist[[series_animedb_id]:[season]],3,FALSE)</f>
        <v>tv</v>
      </c>
      <c r="E189" s="31">
        <f>VLOOKUP(tb_anime[[#This Row],[id2]],tb_userslist[[series_animedb_id]:[season]],9,FALSE)</f>
        <v>2019</v>
      </c>
      <c r="F189" s="31" t="str">
        <f>VLOOKUP(tb_anime[[#This Row],[id2]],tb_userslist[[series_animedb_id]:[season]],10,FALSE)</f>
        <v>spring</v>
      </c>
      <c r="G189" s="31">
        <f>COUNTIF(tb_userslist[series_animedb_id],tb_anime[[#This Row],[id2]])</f>
        <v>1</v>
      </c>
      <c r="H189" s="31">
        <f>SUMPRODUCT((tb_userslist[series_animedb_id]=tb_anime[[#This Row],[id2]])*(tb_userslist[my_score]&lt;=10))</f>
        <v>1</v>
      </c>
      <c r="I189" s="24">
        <f>IFERROR(AVERAGEIF(tb_userslist[series_animedb_id],tb_anime[[#This Row],[id2]],tb_userslist[my_score]),0)</f>
        <v>6</v>
      </c>
      <c r="J18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8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89" s="31">
        <f>SUMPRODUCT((tb_userslist[series_animedb_id]=tb_anime[[#This Row],[id2]])*(tb_userslist[my_finish_date]&lt;=$E$2)*(tb_userslist[my_start_date]&gt;=$E$1)*(tb_userslist[my_start_date]&lt;&gt;"NA"))</f>
        <v>1</v>
      </c>
      <c r="M18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89" s="31">
        <f>IFERROR(AVERAGEIFS(tb_userslist[my_score],tb_userslist[series_animedb_id],tb_anime[[#This Row],[id2]],tb_userslist[my_start_date],"&gt;="&amp;$E$1,tb_userslist[my_finish_date],"&lt;="&amp;$E$2),0)</f>
        <v>6</v>
      </c>
      <c r="O18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8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90" spans="1:16" x14ac:dyDescent="0.3">
      <c r="A190" s="13">
        <v>39705</v>
      </c>
      <c r="B190" s="13">
        <v>48577</v>
      </c>
      <c r="C190" s="31" t="str">
        <f>VLOOKUP(tb_anime[[#This Row],[id2]],tb_userslist[[series_animedb_id]:[series_title]],2,FALSE)</f>
        <v>Home!</v>
      </c>
      <c r="D190" s="31" t="str">
        <f>VLOOKUP(tb_anime[[#This Row],[id2]],tb_userslist[[series_animedb_id]:[season]],3,FALSE)</f>
        <v>ona</v>
      </c>
      <c r="E190" s="31">
        <f>VLOOKUP(tb_anime[[#This Row],[id2]],tb_userslist[[series_animedb_id]:[season]],9,FALSE)</f>
        <v>2021</v>
      </c>
      <c r="F190" s="31" t="str">
        <f>VLOOKUP(tb_anime[[#This Row],[id2]],tb_userslist[[series_animedb_id]:[season]],10,FALSE)</f>
        <v>winter</v>
      </c>
      <c r="G190" s="31">
        <f>COUNTIF(tb_userslist[series_animedb_id],tb_anime[[#This Row],[id2]])</f>
        <v>1</v>
      </c>
      <c r="H190" s="31">
        <f>SUMPRODUCT((tb_userslist[series_animedb_id]=tb_anime[[#This Row],[id2]])*(tb_userslist[my_score]&lt;=10))</f>
        <v>1</v>
      </c>
      <c r="I190" s="24">
        <f>IFERROR(AVERAGEIF(tb_userslist[series_animedb_id],tb_anime[[#This Row],[id2]],tb_userslist[my_score]),0)</f>
        <v>6</v>
      </c>
      <c r="J19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0" s="31">
        <f>SUMPRODUCT((tb_userslist[series_animedb_id]=tb_anime[[#This Row],[id2]])*(tb_userslist[my_finish_date]&lt;=$E$2)*(tb_userslist[my_start_date]&gt;=$E$1)*(tb_userslist[my_start_date]&lt;&gt;"NA"))</f>
        <v>1</v>
      </c>
      <c r="M19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90" s="31">
        <f>IFERROR(AVERAGEIFS(tb_userslist[my_score],tb_userslist[series_animedb_id],tb_anime[[#This Row],[id2]],tb_userslist[my_start_date],"&gt;="&amp;$E$1,tb_userslist[my_finish_date],"&lt;="&amp;$E$2),0)</f>
        <v>6</v>
      </c>
      <c r="O19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9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91" spans="1:16" x14ac:dyDescent="0.3">
      <c r="A191" s="13">
        <v>31772</v>
      </c>
      <c r="B191" s="13">
        <v>581</v>
      </c>
      <c r="C191" s="31" t="str">
        <f>VLOOKUP(tb_anime[[#This Row],[id2]],tb_userslist[[series_animedb_id]:[series_title]],2,FALSE)</f>
        <v>Honoo no Labyrinth</v>
      </c>
      <c r="D191" s="31" t="str">
        <f>VLOOKUP(tb_anime[[#This Row],[id2]],tb_userslist[[series_animedb_id]:[season]],3,FALSE)</f>
        <v>ova</v>
      </c>
      <c r="E191" s="31">
        <f>VLOOKUP(tb_anime[[#This Row],[id2]],tb_userslist[[series_animedb_id]:[season]],9,FALSE)</f>
        <v>2000</v>
      </c>
      <c r="F191" s="31" t="str">
        <f>VLOOKUP(tb_anime[[#This Row],[id2]],tb_userslist[[series_animedb_id]:[season]],10,FALSE)</f>
        <v>summer</v>
      </c>
      <c r="G191" s="31">
        <f>COUNTIF(tb_userslist[series_animedb_id],tb_anime[[#This Row],[id2]])</f>
        <v>1</v>
      </c>
      <c r="H191" s="31">
        <f>SUMPRODUCT((tb_userslist[series_animedb_id]=tb_anime[[#This Row],[id2]])*(tb_userslist[my_score]&lt;=10))</f>
        <v>1</v>
      </c>
      <c r="I191" s="24">
        <f>IFERROR(AVERAGEIF(tb_userslist[series_animedb_id],tb_anime[[#This Row],[id2]],tb_userslist[my_score]),0)</f>
        <v>5</v>
      </c>
      <c r="J19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1" s="31">
        <f>SUMPRODUCT((tb_userslist[series_animedb_id]=tb_anime[[#This Row],[id2]])*(tb_userslist[my_finish_date]&lt;=$E$2)*(tb_userslist[my_start_date]&gt;=$E$1)*(tb_userslist[my_start_date]&lt;&gt;"NA"))</f>
        <v>1</v>
      </c>
      <c r="M19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91" s="31">
        <f>IFERROR(AVERAGEIFS(tb_userslist[my_score],tb_userslist[series_animedb_id],tb_anime[[#This Row],[id2]],tb_userslist[my_start_date],"&gt;="&amp;$E$1,tb_userslist[my_finish_date],"&lt;="&amp;$E$2),0)</f>
        <v>5</v>
      </c>
      <c r="O19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9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92" spans="1:16" x14ac:dyDescent="0.3">
      <c r="A192" s="13">
        <v>48252</v>
      </c>
      <c r="B192" s="13">
        <v>37972</v>
      </c>
      <c r="C192" s="31" t="str">
        <f>VLOOKUP(tb_anime[[#This Row],[id2]],tb_userslist[[series_animedb_id]:[series_title]],2,FALSE)</f>
        <v>Hoshiai no Sora</v>
      </c>
      <c r="D192" s="31" t="str">
        <f>VLOOKUP(tb_anime[[#This Row],[id2]],tb_userslist[[series_animedb_id]:[season]],3,FALSE)</f>
        <v>tv</v>
      </c>
      <c r="E192" s="31">
        <f>VLOOKUP(tb_anime[[#This Row],[id2]],tb_userslist[[series_animedb_id]:[season]],9,FALSE)</f>
        <v>2019</v>
      </c>
      <c r="F192" s="31" t="str">
        <f>VLOOKUP(tb_anime[[#This Row],[id2]],tb_userslist[[series_animedb_id]:[season]],10,FALSE)</f>
        <v>fall</v>
      </c>
      <c r="G192" s="31">
        <f>COUNTIF(tb_userslist[series_animedb_id],tb_anime[[#This Row],[id2]])</f>
        <v>1</v>
      </c>
      <c r="H192" s="31">
        <f>SUMPRODUCT((tb_userslist[series_animedb_id]=tb_anime[[#This Row],[id2]])*(tb_userslist[my_score]&lt;=10))</f>
        <v>1</v>
      </c>
      <c r="I192" s="24">
        <f>IFERROR(AVERAGEIF(tb_userslist[series_animedb_id],tb_anime[[#This Row],[id2]],tb_userslist[my_score]),0)</f>
        <v>7</v>
      </c>
      <c r="J19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2" s="31">
        <f>SUMPRODUCT((tb_userslist[series_animedb_id]=tb_anime[[#This Row],[id2]])*(tb_userslist[my_finish_date]&lt;=$E$2)*(tb_userslist[my_start_date]&gt;=$E$1)*(tb_userslist[my_start_date]&lt;&gt;"NA"))</f>
        <v>1</v>
      </c>
      <c r="M19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92" s="31">
        <f>IFERROR(AVERAGEIFS(tb_userslist[my_score],tb_userslist[series_animedb_id],tb_anime[[#This Row],[id2]],tb_userslist[my_start_date],"&gt;="&amp;$E$1,tb_userslist[my_finish_date],"&lt;="&amp;$E$2),0)</f>
        <v>7</v>
      </c>
      <c r="O19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9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93" spans="1:16" x14ac:dyDescent="0.3">
      <c r="A193" s="13">
        <v>37890</v>
      </c>
      <c r="B193" s="13">
        <v>38106</v>
      </c>
      <c r="C193" s="31" t="str">
        <f>VLOOKUP(tb_anime[[#This Row],[id2]],tb_userslist[[series_animedb_id]:[series_title]],2,FALSE)</f>
        <v>Hotohashiru</v>
      </c>
      <c r="D193" s="31" t="str">
        <f>VLOOKUP(tb_anime[[#This Row],[id2]],tb_userslist[[series_animedb_id]:[season]],3,FALSE)</f>
        <v>music</v>
      </c>
      <c r="E193" s="31">
        <f>VLOOKUP(tb_anime[[#This Row],[id2]],tb_userslist[[series_animedb_id]:[season]],9,FALSE)</f>
        <v>2018</v>
      </c>
      <c r="F193" s="31" t="str">
        <f>VLOOKUP(tb_anime[[#This Row],[id2]],tb_userslist[[series_animedb_id]:[season]],10,FALSE)</f>
        <v>summer</v>
      </c>
      <c r="G193" s="31">
        <f>COUNTIF(tb_userslist[series_animedb_id],tb_anime[[#This Row],[id2]])</f>
        <v>1</v>
      </c>
      <c r="H193" s="31">
        <f>SUMPRODUCT((tb_userslist[series_animedb_id]=tb_anime[[#This Row],[id2]])*(tb_userslist[my_score]&lt;=10))</f>
        <v>0</v>
      </c>
      <c r="I193" s="24">
        <f>IFERROR(AVERAGEIF(tb_userslist[series_animedb_id],tb_anime[[#This Row],[id2]],tb_userslist[my_score]),0)</f>
        <v>0</v>
      </c>
      <c r="J19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3" s="31">
        <f>SUMPRODUCT((tb_userslist[series_animedb_id]=tb_anime[[#This Row],[id2]])*(tb_userslist[my_finish_date]&lt;=$E$2)*(tb_userslist[my_start_date]&gt;=$E$1)*(tb_userslist[my_start_date]&lt;&gt;"NA"))</f>
        <v>1</v>
      </c>
      <c r="M19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193" s="31">
        <f>IFERROR(AVERAGEIFS(tb_userslist[my_score],tb_userslist[series_animedb_id],tb_anime[[#This Row],[id2]],tb_userslist[my_start_date],"&gt;="&amp;$E$1,tb_userslist[my_finish_date],"&lt;="&amp;$E$2),0)</f>
        <v>0</v>
      </c>
      <c r="O19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19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194" spans="1:16" x14ac:dyDescent="0.3">
      <c r="A194" s="13">
        <v>1141</v>
      </c>
      <c r="B194" s="13">
        <v>38276</v>
      </c>
      <c r="C194" s="31" t="str">
        <f>VLOOKUP(tb_anime[[#This Row],[id2]],tb_userslist[[series_animedb_id]:[series_title]],2,FALSE)</f>
        <v>Houkago Saikoro Club</v>
      </c>
      <c r="D194" s="31" t="str">
        <f>VLOOKUP(tb_anime[[#This Row],[id2]],tb_userslist[[series_animedb_id]:[season]],3,FALSE)</f>
        <v>tv</v>
      </c>
      <c r="E194" s="31">
        <f>VLOOKUP(tb_anime[[#This Row],[id2]],tb_userslist[[series_animedb_id]:[season]],9,FALSE)</f>
        <v>2019</v>
      </c>
      <c r="F194" s="31" t="str">
        <f>VLOOKUP(tb_anime[[#This Row],[id2]],tb_userslist[[series_animedb_id]:[season]],10,FALSE)</f>
        <v>fall</v>
      </c>
      <c r="G194" s="31">
        <f>COUNTIF(tb_userslist[series_animedb_id],tb_anime[[#This Row],[id2]])</f>
        <v>1</v>
      </c>
      <c r="H194" s="31">
        <f>SUMPRODUCT((tb_userslist[series_animedb_id]=tb_anime[[#This Row],[id2]])*(tb_userslist[my_score]&lt;=10))</f>
        <v>1</v>
      </c>
      <c r="I194" s="24">
        <f>IFERROR(AVERAGEIF(tb_userslist[series_animedb_id],tb_anime[[#This Row],[id2]],tb_userslist[my_score]),0)</f>
        <v>5</v>
      </c>
      <c r="J19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4" s="31">
        <f>SUMPRODUCT((tb_userslist[series_animedb_id]=tb_anime[[#This Row],[id2]])*(tb_userslist[my_finish_date]&lt;=$E$2)*(tb_userslist[my_start_date]&gt;=$E$1)*(tb_userslist[my_start_date]&lt;&gt;"NA"))</f>
        <v>1</v>
      </c>
      <c r="M19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94" s="31">
        <f>IFERROR(AVERAGEIFS(tb_userslist[my_score],tb_userslist[series_animedb_id],tb_anime[[#This Row],[id2]],tb_userslist[my_start_date],"&gt;="&amp;$E$1,tb_userslist[my_finish_date],"&lt;="&amp;$E$2),0)</f>
        <v>5</v>
      </c>
      <c r="O19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9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95" spans="1:16" x14ac:dyDescent="0.3">
      <c r="A195" s="13">
        <v>40200</v>
      </c>
      <c r="B195" s="13">
        <v>39730</v>
      </c>
      <c r="C195" s="31" t="str">
        <f>VLOOKUP(tb_anime[[#This Row],[id2]],tb_userslist[[series_animedb_id]:[series_title]],2,FALSE)</f>
        <v>Houkago Teibou Nisshi</v>
      </c>
      <c r="D195" s="31" t="str">
        <f>VLOOKUP(tb_anime[[#This Row],[id2]],tb_userslist[[series_animedb_id]:[season]],3,FALSE)</f>
        <v>tv</v>
      </c>
      <c r="E195" s="31">
        <f>VLOOKUP(tb_anime[[#This Row],[id2]],tb_userslist[[series_animedb_id]:[season]],9,FALSE)</f>
        <v>2020</v>
      </c>
      <c r="F195" s="31" t="str">
        <f>VLOOKUP(tb_anime[[#This Row],[id2]],tb_userslist[[series_animedb_id]:[season]],10,FALSE)</f>
        <v>spring</v>
      </c>
      <c r="G195" s="31">
        <f>COUNTIF(tb_userslist[series_animedb_id],tb_anime[[#This Row],[id2]])</f>
        <v>1</v>
      </c>
      <c r="H195" s="31">
        <f>SUMPRODUCT((tb_userslist[series_animedb_id]=tb_anime[[#This Row],[id2]])*(tb_userslist[my_score]&lt;=10))</f>
        <v>1</v>
      </c>
      <c r="I195" s="24">
        <f>IFERROR(AVERAGEIF(tb_userslist[series_animedb_id],tb_anime[[#This Row],[id2]],tb_userslist[my_score]),0)</f>
        <v>5</v>
      </c>
      <c r="J19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5" s="31">
        <f>SUMPRODUCT((tb_userslist[series_animedb_id]=tb_anime[[#This Row],[id2]])*(tb_userslist[my_finish_date]&lt;=$E$2)*(tb_userslist[my_start_date]&gt;=$E$1)*(tb_userslist[my_start_date]&lt;&gt;"NA"))</f>
        <v>1</v>
      </c>
      <c r="M19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95" s="31">
        <f>IFERROR(AVERAGEIFS(tb_userslist[my_score],tb_userslist[series_animedb_id],tb_anime[[#This Row],[id2]],tb_userslist[my_start_date],"&gt;="&amp;$E$1,tb_userslist[my_finish_date],"&lt;="&amp;$E$2),0)</f>
        <v>5</v>
      </c>
      <c r="O19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9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196" spans="1:16" x14ac:dyDescent="0.3">
      <c r="A196" s="13">
        <v>39292</v>
      </c>
      <c r="B196" s="13">
        <v>40230</v>
      </c>
      <c r="C196" s="31" t="str">
        <f>VLOOKUP(tb_anime[[#This Row],[id2]],tb_userslist[[series_animedb_id]:[series_title]],2,FALSE)</f>
        <v>Housekishou Richard-shi no Nazo Kantei</v>
      </c>
      <c r="D196" s="31" t="str">
        <f>VLOOKUP(tb_anime[[#This Row],[id2]],tb_userslist[[series_animedb_id]:[season]],3,FALSE)</f>
        <v>tv</v>
      </c>
      <c r="E196" s="31">
        <f>VLOOKUP(tb_anime[[#This Row],[id2]],tb_userslist[[series_animedb_id]:[season]],9,FALSE)</f>
        <v>2020</v>
      </c>
      <c r="F196" s="31" t="str">
        <f>VLOOKUP(tb_anime[[#This Row],[id2]],tb_userslist[[series_animedb_id]:[season]],10,FALSE)</f>
        <v>winter</v>
      </c>
      <c r="G196" s="31">
        <f>COUNTIF(tb_userslist[series_animedb_id],tb_anime[[#This Row],[id2]])</f>
        <v>1</v>
      </c>
      <c r="H196" s="31">
        <f>SUMPRODUCT((tb_userslist[series_animedb_id]=tb_anime[[#This Row],[id2]])*(tb_userslist[my_score]&lt;=10))</f>
        <v>1</v>
      </c>
      <c r="I196" s="24">
        <f>IFERROR(AVERAGEIF(tb_userslist[series_animedb_id],tb_anime[[#This Row],[id2]],tb_userslist[my_score]),0)</f>
        <v>6</v>
      </c>
      <c r="J19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6" s="31">
        <f>SUMPRODUCT((tb_userslist[series_animedb_id]=tb_anime[[#This Row],[id2]])*(tb_userslist[my_finish_date]&lt;=$E$2)*(tb_userslist[my_start_date]&gt;=$E$1)*(tb_userslist[my_start_date]&lt;&gt;"NA"))</f>
        <v>1</v>
      </c>
      <c r="M19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96" s="31">
        <f>IFERROR(AVERAGEIFS(tb_userslist[my_score],tb_userslist[series_animedb_id],tb_anime[[#This Row],[id2]],tb_userslist[my_start_date],"&gt;="&amp;$E$1,tb_userslist[my_finish_date],"&lt;="&amp;$E$2),0)</f>
        <v>6</v>
      </c>
      <c r="O19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9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197" spans="1:16" x14ac:dyDescent="0.3">
      <c r="A197" s="13">
        <v>44059</v>
      </c>
      <c r="B197" s="13">
        <v>136</v>
      </c>
      <c r="C197" s="31" t="str">
        <f>VLOOKUP(tb_anime[[#This Row],[id2]],tb_userslist[[series_animedb_id]:[series_title]],2,FALSE)</f>
        <v>Hunter x Hunter</v>
      </c>
      <c r="D197" s="31" t="str">
        <f>VLOOKUP(tb_anime[[#This Row],[id2]],tb_userslist[[series_animedb_id]:[season]],3,FALSE)</f>
        <v>tv</v>
      </c>
      <c r="E197" s="31">
        <f>VLOOKUP(tb_anime[[#This Row],[id2]],tb_userslist[[series_animedb_id]:[season]],9,FALSE)</f>
        <v>1999</v>
      </c>
      <c r="F197" s="31" t="str">
        <f>VLOOKUP(tb_anime[[#This Row],[id2]],tb_userslist[[series_animedb_id]:[season]],10,FALSE)</f>
        <v>fall</v>
      </c>
      <c r="G197" s="31">
        <f>COUNTIF(tb_userslist[series_animedb_id],tb_anime[[#This Row],[id2]])</f>
        <v>1</v>
      </c>
      <c r="H197" s="31">
        <f>SUMPRODUCT((tb_userslist[series_animedb_id]=tb_anime[[#This Row],[id2]])*(tb_userslist[my_score]&lt;=10))</f>
        <v>1</v>
      </c>
      <c r="I197" s="24">
        <f>IFERROR(AVERAGEIF(tb_userslist[series_animedb_id],tb_anime[[#This Row],[id2]],tb_userslist[my_score]),0)</f>
        <v>7</v>
      </c>
      <c r="J19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7" s="31">
        <f>SUMPRODUCT((tb_userslist[series_animedb_id]=tb_anime[[#This Row],[id2]])*(tb_userslist[my_finish_date]&lt;=$E$2)*(tb_userslist[my_start_date]&gt;=$E$1)*(tb_userslist[my_start_date]&lt;&gt;"NA"))</f>
        <v>1</v>
      </c>
      <c r="M19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97" s="31">
        <f>IFERROR(AVERAGEIFS(tb_userslist[my_score],tb_userslist[series_animedb_id],tb_anime[[#This Row],[id2]],tb_userslist[my_start_date],"&gt;="&amp;$E$1,tb_userslist[my_finish_date],"&lt;="&amp;$E$2),0)</f>
        <v>7</v>
      </c>
      <c r="O19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9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98" spans="1:16" x14ac:dyDescent="0.3">
      <c r="A198" s="13">
        <v>165</v>
      </c>
      <c r="B198" s="13">
        <v>138</v>
      </c>
      <c r="C198" s="31" t="str">
        <f>VLOOKUP(tb_anime[[#This Row],[id2]],tb_userslist[[series_animedb_id]:[series_title]],2,FALSE)</f>
        <v>Hunter x Hunter: Greed Island</v>
      </c>
      <c r="D198" s="31" t="str">
        <f>VLOOKUP(tb_anime[[#This Row],[id2]],tb_userslist[[series_animedb_id]:[season]],3,FALSE)</f>
        <v>ova</v>
      </c>
      <c r="E198" s="31">
        <f>VLOOKUP(tb_anime[[#This Row],[id2]],tb_userslist[[series_animedb_id]:[season]],9,FALSE)</f>
        <v>2003</v>
      </c>
      <c r="F198" s="31" t="str">
        <f>VLOOKUP(tb_anime[[#This Row],[id2]],tb_userslist[[series_animedb_id]:[season]],10,FALSE)</f>
        <v>winter</v>
      </c>
      <c r="G198" s="31">
        <f>COUNTIF(tb_userslist[series_animedb_id],tb_anime[[#This Row],[id2]])</f>
        <v>1</v>
      </c>
      <c r="H198" s="31">
        <f>SUMPRODUCT((tb_userslist[series_animedb_id]=tb_anime[[#This Row],[id2]])*(tb_userslist[my_score]&lt;=10))</f>
        <v>1</v>
      </c>
      <c r="I198" s="24">
        <f>IFERROR(AVERAGEIF(tb_userslist[series_animedb_id],tb_anime[[#This Row],[id2]],tb_userslist[my_score]),0)</f>
        <v>7</v>
      </c>
      <c r="J19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8" s="31">
        <f>SUMPRODUCT((tb_userslist[series_animedb_id]=tb_anime[[#This Row],[id2]])*(tb_userslist[my_finish_date]&lt;=$E$2)*(tb_userslist[my_start_date]&gt;=$E$1)*(tb_userslist[my_start_date]&lt;&gt;"NA"))</f>
        <v>1</v>
      </c>
      <c r="M19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98" s="31">
        <f>IFERROR(AVERAGEIFS(tb_userslist[my_score],tb_userslist[series_animedb_id],tb_anime[[#This Row],[id2]],tb_userslist[my_start_date],"&gt;="&amp;$E$1,tb_userslist[my_finish_date],"&lt;="&amp;$E$2),0)</f>
        <v>7</v>
      </c>
      <c r="O19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9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199" spans="1:16" x14ac:dyDescent="0.3">
      <c r="A199" s="13">
        <v>48406</v>
      </c>
      <c r="B199" s="13">
        <v>139</v>
      </c>
      <c r="C199" s="31" t="str">
        <f>VLOOKUP(tb_anime[[#This Row],[id2]],tb_userslist[[series_animedb_id]:[series_title]],2,FALSE)</f>
        <v>Hunter x Hunter: Greed Island Final</v>
      </c>
      <c r="D199" s="31" t="str">
        <f>VLOOKUP(tb_anime[[#This Row],[id2]],tb_userslist[[series_animedb_id]:[season]],3,FALSE)</f>
        <v>ova</v>
      </c>
      <c r="E199" s="31">
        <f>VLOOKUP(tb_anime[[#This Row],[id2]],tb_userslist[[series_animedb_id]:[season]],9,FALSE)</f>
        <v>2004</v>
      </c>
      <c r="F199" s="31" t="str">
        <f>VLOOKUP(tb_anime[[#This Row],[id2]],tb_userslist[[series_animedb_id]:[season]],10,FALSE)</f>
        <v>winter</v>
      </c>
      <c r="G199" s="31">
        <f>COUNTIF(tb_userslist[series_animedb_id],tb_anime[[#This Row],[id2]])</f>
        <v>1</v>
      </c>
      <c r="H199" s="31">
        <f>SUMPRODUCT((tb_userslist[series_animedb_id]=tb_anime[[#This Row],[id2]])*(tb_userslist[my_score]&lt;=10))</f>
        <v>1</v>
      </c>
      <c r="I199" s="24">
        <f>IFERROR(AVERAGEIF(tb_userslist[series_animedb_id],tb_anime[[#This Row],[id2]],tb_userslist[my_score]),0)</f>
        <v>7</v>
      </c>
      <c r="J19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19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199" s="31">
        <f>SUMPRODUCT((tb_userslist[series_animedb_id]=tb_anime[[#This Row],[id2]])*(tb_userslist[my_finish_date]&lt;=$E$2)*(tb_userslist[my_start_date]&gt;=$E$1)*(tb_userslist[my_start_date]&lt;&gt;"NA"))</f>
        <v>1</v>
      </c>
      <c r="M19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199" s="31">
        <f>IFERROR(AVERAGEIFS(tb_userslist[my_score],tb_userslist[series_animedb_id],tb_anime[[#This Row],[id2]],tb_userslist[my_start_date],"&gt;="&amp;$E$1,tb_userslist[my_finish_date],"&lt;="&amp;$E$2),0)</f>
        <v>7</v>
      </c>
      <c r="O19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19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00" spans="1:16" x14ac:dyDescent="0.3">
      <c r="A200" s="13">
        <v>40392</v>
      </c>
      <c r="B200" s="13">
        <v>137</v>
      </c>
      <c r="C200" s="31" t="str">
        <f>VLOOKUP(tb_anime[[#This Row],[id2]],tb_userslist[[series_animedb_id]:[series_title]],2,FALSE)</f>
        <v>Hunter x Hunter: Original Video Animation</v>
      </c>
      <c r="D200" s="31" t="str">
        <f>VLOOKUP(tb_anime[[#This Row],[id2]],tb_userslist[[series_animedb_id]:[season]],3,FALSE)</f>
        <v>ova</v>
      </c>
      <c r="E200" s="31">
        <f>VLOOKUP(tb_anime[[#This Row],[id2]],tb_userslist[[series_animedb_id]:[season]],9,FALSE)</f>
        <v>2002</v>
      </c>
      <c r="F200" s="31" t="str">
        <f>VLOOKUP(tb_anime[[#This Row],[id2]],tb_userslist[[series_animedb_id]:[season]],10,FALSE)</f>
        <v>winter</v>
      </c>
      <c r="G200" s="31">
        <f>COUNTIF(tb_userslist[series_animedb_id],tb_anime[[#This Row],[id2]])</f>
        <v>1</v>
      </c>
      <c r="H200" s="31">
        <f>SUMPRODUCT((tb_userslist[series_animedb_id]=tb_anime[[#This Row],[id2]])*(tb_userslist[my_score]&lt;=10))</f>
        <v>1</v>
      </c>
      <c r="I200" s="24">
        <f>IFERROR(AVERAGEIF(tb_userslist[series_animedb_id],tb_anime[[#This Row],[id2]],tb_userslist[my_score]),0)</f>
        <v>8</v>
      </c>
      <c r="J20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0" s="31">
        <f>SUMPRODUCT((tb_userslist[series_animedb_id]=tb_anime[[#This Row],[id2]])*(tb_userslist[my_finish_date]&lt;=$E$2)*(tb_userslist[my_start_date]&gt;=$E$1)*(tb_userslist[my_start_date]&lt;&gt;"NA"))</f>
        <v>1</v>
      </c>
      <c r="M20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0" s="31">
        <f>IFERROR(AVERAGEIFS(tb_userslist[my_score],tb_userslist[series_animedb_id],tb_anime[[#This Row],[id2]],tb_userslist[my_start_date],"&gt;="&amp;$E$1,tb_userslist[my_finish_date],"&lt;="&amp;$E$2),0)</f>
        <v>8</v>
      </c>
      <c r="O20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01" spans="1:16" x14ac:dyDescent="0.3">
      <c r="A201" s="13">
        <v>168</v>
      </c>
      <c r="B201" s="13">
        <v>48177</v>
      </c>
      <c r="C201" s="31" t="str">
        <f>VLOOKUP(tb_anime[[#This Row],[id2]],tb_userslist[[series_animedb_id]:[series_title]],2,FALSE)</f>
        <v>Ichiban Chikakute Tooi Hoshi</v>
      </c>
      <c r="D201" s="31" t="str">
        <f>VLOOKUP(tb_anime[[#This Row],[id2]],tb_userslist[[series_animedb_id]:[season]],3,FALSE)</f>
        <v>ona</v>
      </c>
      <c r="E201" s="31">
        <f>VLOOKUP(tb_anime[[#This Row],[id2]],tb_userslist[[series_animedb_id]:[season]],9,FALSE)</f>
        <v>2021</v>
      </c>
      <c r="F201" s="31" t="str">
        <f>VLOOKUP(tb_anime[[#This Row],[id2]],tb_userslist[[series_animedb_id]:[season]],10,FALSE)</f>
        <v>summer</v>
      </c>
      <c r="G201" s="31">
        <f>COUNTIF(tb_userslist[series_animedb_id],tb_anime[[#This Row],[id2]])</f>
        <v>1</v>
      </c>
      <c r="H201" s="31">
        <f>SUMPRODUCT((tb_userslist[series_animedb_id]=tb_anime[[#This Row],[id2]])*(tb_userslist[my_score]&lt;=10))</f>
        <v>1</v>
      </c>
      <c r="I201" s="24">
        <f>IFERROR(AVERAGEIF(tb_userslist[series_animedb_id],tb_anime[[#This Row],[id2]],tb_userslist[my_score]),0)</f>
        <v>7</v>
      </c>
      <c r="J20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1" s="31">
        <f>SUMPRODUCT((tb_userslist[series_animedb_id]=tb_anime[[#This Row],[id2]])*(tb_userslist[my_finish_date]&lt;=$E$2)*(tb_userslist[my_start_date]&gt;=$E$1)*(tb_userslist[my_start_date]&lt;&gt;"NA"))</f>
        <v>1</v>
      </c>
      <c r="M20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1" s="31">
        <f>IFERROR(AVERAGEIFS(tb_userslist[my_score],tb_userslist[series_animedb_id],tb_anime[[#This Row],[id2]],tb_userslist[my_start_date],"&gt;="&amp;$E$1,tb_userslist[my_finish_date],"&lt;="&amp;$E$2),0)</f>
        <v>7</v>
      </c>
      <c r="O20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02" spans="1:16" x14ac:dyDescent="0.3">
      <c r="A202" s="13">
        <v>130</v>
      </c>
      <c r="B202" s="13">
        <v>40046</v>
      </c>
      <c r="C202" s="31" t="str">
        <f>VLOOKUP(tb_anime[[#This Row],[id2]],tb_userslist[[series_animedb_id]:[series_title]],2,FALSE)</f>
        <v>Id:Invaded</v>
      </c>
      <c r="D202" s="31" t="str">
        <f>VLOOKUP(tb_anime[[#This Row],[id2]],tb_userslist[[series_animedb_id]:[season]],3,FALSE)</f>
        <v>tv</v>
      </c>
      <c r="E202" s="31">
        <f>VLOOKUP(tb_anime[[#This Row],[id2]],tb_userslist[[series_animedb_id]:[season]],9,FALSE)</f>
        <v>2020</v>
      </c>
      <c r="F202" s="31" t="str">
        <f>VLOOKUP(tb_anime[[#This Row],[id2]],tb_userslist[[series_animedb_id]:[season]],10,FALSE)</f>
        <v>winter</v>
      </c>
      <c r="G202" s="31">
        <f>COUNTIF(tb_userslist[series_animedb_id],tb_anime[[#This Row],[id2]])</f>
        <v>1</v>
      </c>
      <c r="H202" s="31">
        <f>SUMPRODUCT((tb_userslist[series_animedb_id]=tb_anime[[#This Row],[id2]])*(tb_userslist[my_score]&lt;=10))</f>
        <v>1</v>
      </c>
      <c r="I202" s="24">
        <f>IFERROR(AVERAGEIF(tb_userslist[series_animedb_id],tb_anime[[#This Row],[id2]],tb_userslist[my_score]),0)</f>
        <v>8</v>
      </c>
      <c r="J20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2" s="31">
        <f>SUMPRODUCT((tb_userslist[series_animedb_id]=tb_anime[[#This Row],[id2]])*(tb_userslist[my_finish_date]&lt;=$E$2)*(tb_userslist[my_start_date]&gt;=$E$1)*(tb_userslist[my_start_date]&lt;&gt;"NA"))</f>
        <v>1</v>
      </c>
      <c r="M20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2" s="31">
        <f>IFERROR(AVERAGEIFS(tb_userslist[my_score],tb_userslist[series_animedb_id],tb_anime[[#This Row],[id2]],tb_userslist[my_start_date],"&gt;="&amp;$E$1,tb_userslist[my_finish_date],"&lt;="&amp;$E$2),0)</f>
        <v>8</v>
      </c>
      <c r="O20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03" spans="1:16" x14ac:dyDescent="0.3">
      <c r="A203" s="13">
        <v>131</v>
      </c>
      <c r="B203" s="13">
        <v>42981</v>
      </c>
      <c r="C203" s="31" t="str">
        <f>VLOOKUP(tb_anime[[#This Row],[id2]],tb_userslist[[series_animedb_id]:[series_title]],2,FALSE)</f>
        <v>Idolls!</v>
      </c>
      <c r="D203" s="31" t="str">
        <f>VLOOKUP(tb_anime[[#This Row],[id2]],tb_userslist[[series_animedb_id]:[season]],3,FALSE)</f>
        <v>tv</v>
      </c>
      <c r="E203" s="31">
        <f>VLOOKUP(tb_anime[[#This Row],[id2]],tb_userslist[[series_animedb_id]:[season]],9,FALSE)</f>
        <v>2021</v>
      </c>
      <c r="F203" s="31" t="str">
        <f>VLOOKUP(tb_anime[[#This Row],[id2]],tb_userslist[[series_animedb_id]:[season]],10,FALSE)</f>
        <v>winter</v>
      </c>
      <c r="G203" s="31">
        <f>COUNTIF(tb_userslist[series_animedb_id],tb_anime[[#This Row],[id2]])</f>
        <v>1</v>
      </c>
      <c r="H203" s="31">
        <f>SUMPRODUCT((tb_userslist[series_animedb_id]=tb_anime[[#This Row],[id2]])*(tb_userslist[my_score]&lt;=10))</f>
        <v>1</v>
      </c>
      <c r="I203" s="24">
        <f>IFERROR(AVERAGEIF(tb_userslist[series_animedb_id],tb_anime[[#This Row],[id2]],tb_userslist[my_score]),0)</f>
        <v>4</v>
      </c>
      <c r="J20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3" s="31">
        <f>SUMPRODUCT((tb_userslist[series_animedb_id]=tb_anime[[#This Row],[id2]])*(tb_userslist[my_finish_date]&lt;=$E$2)*(tb_userslist[my_start_date]&gt;=$E$1)*(tb_userslist[my_start_date]&lt;&gt;"NA"))</f>
        <v>1</v>
      </c>
      <c r="M20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3" s="31">
        <f>IFERROR(AVERAGEIFS(tb_userslist[my_score],tb_userslist[series_animedb_id],tb_anime[[#This Row],[id2]],tb_userslist[my_start_date],"&gt;="&amp;$E$1,tb_userslist[my_finish_date],"&lt;="&amp;$E$2),0)</f>
        <v>4</v>
      </c>
      <c r="O20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204" spans="1:16" x14ac:dyDescent="0.3">
      <c r="A204" s="13">
        <v>37426</v>
      </c>
      <c r="B204" s="13">
        <v>40842</v>
      </c>
      <c r="C204" s="31" t="str">
        <f>VLOOKUP(tb_anime[[#This Row],[id2]],tb_userslist[[series_animedb_id]:[series_title]],2,FALSE)</f>
        <v>Idoly Pride</v>
      </c>
      <c r="D204" s="31" t="str">
        <f>VLOOKUP(tb_anime[[#This Row],[id2]],tb_userslist[[series_animedb_id]:[season]],3,FALSE)</f>
        <v>tv</v>
      </c>
      <c r="E204" s="31">
        <f>VLOOKUP(tb_anime[[#This Row],[id2]],tb_userslist[[series_animedb_id]:[season]],9,FALSE)</f>
        <v>2021</v>
      </c>
      <c r="F204" s="31" t="str">
        <f>VLOOKUP(tb_anime[[#This Row],[id2]],tb_userslist[[series_animedb_id]:[season]],10,FALSE)</f>
        <v>winter</v>
      </c>
      <c r="G204" s="31">
        <f>COUNTIF(tb_userslist[series_animedb_id],tb_anime[[#This Row],[id2]])</f>
        <v>1</v>
      </c>
      <c r="H204" s="31">
        <f>SUMPRODUCT((tb_userslist[series_animedb_id]=tb_anime[[#This Row],[id2]])*(tb_userslist[my_score]&lt;=10))</f>
        <v>1</v>
      </c>
      <c r="I204" s="24">
        <f>IFERROR(AVERAGEIF(tb_userslist[series_animedb_id],tb_anime[[#This Row],[id2]],tb_userslist[my_score]),0)</f>
        <v>5</v>
      </c>
      <c r="J20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4" s="31">
        <f>SUMPRODUCT((tb_userslist[series_animedb_id]=tb_anime[[#This Row],[id2]])*(tb_userslist[my_finish_date]&lt;=$E$2)*(tb_userslist[my_start_date]&gt;=$E$1)*(tb_userslist[my_start_date]&lt;&gt;"NA"))</f>
        <v>1</v>
      </c>
      <c r="M20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4" s="31">
        <f>IFERROR(AVERAGEIFS(tb_userslist[my_score],tb_userslist[series_animedb_id],tb_anime[[#This Row],[id2]],tb_userslist[my_start_date],"&gt;="&amp;$E$1,tb_userslist[my_finish_date],"&lt;="&amp;$E$2),0)</f>
        <v>5</v>
      </c>
      <c r="O20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05" spans="1:16" x14ac:dyDescent="0.3">
      <c r="A205" s="13">
        <v>38759</v>
      </c>
      <c r="B205" s="13">
        <v>38783</v>
      </c>
      <c r="C205" s="31" t="str">
        <f>VLOOKUP(tb_anime[[#This Row],[id2]],tb_userslist[[series_animedb_id]:[series_title]],2,FALSE)</f>
        <v>Ikebukuro PR Anime</v>
      </c>
      <c r="D205" s="31" t="str">
        <f>VLOOKUP(tb_anime[[#This Row],[id2]],tb_userslist[[series_animedb_id]:[season]],3,FALSE)</f>
        <v>ona</v>
      </c>
      <c r="E205" s="31">
        <f>VLOOKUP(tb_anime[[#This Row],[id2]],tb_userslist[[series_animedb_id]:[season]],9,FALSE)</f>
        <v>2019</v>
      </c>
      <c r="F205" s="31" t="str">
        <f>VLOOKUP(tb_anime[[#This Row],[id2]],tb_userslist[[series_animedb_id]:[season]],10,FALSE)</f>
        <v>winter</v>
      </c>
      <c r="G205" s="31">
        <f>COUNTIF(tb_userslist[series_animedb_id],tb_anime[[#This Row],[id2]])</f>
        <v>1</v>
      </c>
      <c r="H205" s="31">
        <f>SUMPRODUCT((tb_userslist[series_animedb_id]=tb_anime[[#This Row],[id2]])*(tb_userslist[my_score]&lt;=10))</f>
        <v>1</v>
      </c>
      <c r="I205" s="24">
        <f>IFERROR(AVERAGEIF(tb_userslist[series_animedb_id],tb_anime[[#This Row],[id2]],tb_userslist[my_score]),0)</f>
        <v>5</v>
      </c>
      <c r="J20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5" s="31">
        <f>SUMPRODUCT((tb_userslist[series_animedb_id]=tb_anime[[#This Row],[id2]])*(tb_userslist[my_finish_date]&lt;=$E$2)*(tb_userslist[my_start_date]&gt;=$E$1)*(tb_userslist[my_start_date]&lt;&gt;"NA"))</f>
        <v>1</v>
      </c>
      <c r="M20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5" s="31">
        <f>IFERROR(AVERAGEIFS(tb_userslist[my_score],tb_userslist[series_animedb_id],tb_anime[[#This Row],[id2]],tb_userslist[my_start_date],"&gt;="&amp;$E$1,tb_userslist[my_finish_date],"&lt;="&amp;$E$2),0)</f>
        <v>5</v>
      </c>
      <c r="O20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06" spans="1:16" x14ac:dyDescent="0.3">
      <c r="A206" s="13">
        <v>154</v>
      </c>
      <c r="B206" s="13">
        <v>40359</v>
      </c>
      <c r="C206" s="31" t="str">
        <f>VLOOKUP(tb_anime[[#This Row],[id2]],tb_userslist[[series_animedb_id]:[series_title]],2,FALSE)</f>
        <v>Ikebukuro West Gate Park</v>
      </c>
      <c r="D206" s="31" t="str">
        <f>VLOOKUP(tb_anime[[#This Row],[id2]],tb_userslist[[series_animedb_id]:[season]],3,FALSE)</f>
        <v>tv</v>
      </c>
      <c r="E206" s="31">
        <f>VLOOKUP(tb_anime[[#This Row],[id2]],tb_userslist[[series_animedb_id]:[season]],9,FALSE)</f>
        <v>2020</v>
      </c>
      <c r="F206" s="31" t="str">
        <f>VLOOKUP(tb_anime[[#This Row],[id2]],tb_userslist[[series_animedb_id]:[season]],10,FALSE)</f>
        <v>fall</v>
      </c>
      <c r="G206" s="31">
        <f>COUNTIF(tb_userslist[series_animedb_id],tb_anime[[#This Row],[id2]])</f>
        <v>1</v>
      </c>
      <c r="H206" s="31">
        <f>SUMPRODUCT((tb_userslist[series_animedb_id]=tb_anime[[#This Row],[id2]])*(tb_userslist[my_score]&lt;=10))</f>
        <v>1</v>
      </c>
      <c r="I206" s="24">
        <f>IFERROR(AVERAGEIF(tb_userslist[series_animedb_id],tb_anime[[#This Row],[id2]],tb_userslist[my_score]),0)</f>
        <v>7</v>
      </c>
      <c r="J20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6" s="31">
        <f>SUMPRODUCT((tb_userslist[series_animedb_id]=tb_anime[[#This Row],[id2]])*(tb_userslist[my_finish_date]&lt;=$E$2)*(tb_userslist[my_start_date]&gt;=$E$1)*(tb_userslist[my_start_date]&lt;&gt;"NA"))</f>
        <v>1</v>
      </c>
      <c r="M20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6" s="31">
        <f>IFERROR(AVERAGEIFS(tb_userslist[my_score],tb_userslist[series_animedb_id],tb_anime[[#This Row],[id2]],tb_userslist[my_start_date],"&gt;="&amp;$E$1,tb_userslist[my_finish_date],"&lt;="&amp;$E$2),0)</f>
        <v>7</v>
      </c>
      <c r="O20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07" spans="1:16" x14ac:dyDescent="0.3">
      <c r="A207" s="13">
        <v>46093</v>
      </c>
      <c r="B207" s="13">
        <v>38909</v>
      </c>
      <c r="C207" s="31" t="str">
        <f>VLOOKUP(tb_anime[[#This Row],[id2]],tb_userslist[[series_animedb_id]:[series_title]],2,FALSE)</f>
        <v>Infinite Dendrogram</v>
      </c>
      <c r="D207" s="31" t="str">
        <f>VLOOKUP(tb_anime[[#This Row],[id2]],tb_userslist[[series_animedb_id]:[season]],3,FALSE)</f>
        <v>tv</v>
      </c>
      <c r="E207" s="31">
        <f>VLOOKUP(tb_anime[[#This Row],[id2]],tb_userslist[[series_animedb_id]:[season]],9,FALSE)</f>
        <v>2020</v>
      </c>
      <c r="F207" s="31" t="str">
        <f>VLOOKUP(tb_anime[[#This Row],[id2]],tb_userslist[[series_animedb_id]:[season]],10,FALSE)</f>
        <v>winter</v>
      </c>
      <c r="G207" s="31">
        <f>COUNTIF(tb_userslist[series_animedb_id],tb_anime[[#This Row],[id2]])</f>
        <v>1</v>
      </c>
      <c r="H207" s="31">
        <f>SUMPRODUCT((tb_userslist[series_animedb_id]=tb_anime[[#This Row],[id2]])*(tb_userslist[my_score]&lt;=10))</f>
        <v>1</v>
      </c>
      <c r="I207" s="24">
        <f>IFERROR(AVERAGEIF(tb_userslist[series_animedb_id],tb_anime[[#This Row],[id2]],tb_userslist[my_score]),0)</f>
        <v>5</v>
      </c>
      <c r="J20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7" s="31">
        <f>SUMPRODUCT((tb_userslist[series_animedb_id]=tb_anime[[#This Row],[id2]])*(tb_userslist[my_finish_date]&lt;=$E$2)*(tb_userslist[my_start_date]&gt;=$E$1)*(tb_userslist[my_start_date]&lt;&gt;"NA"))</f>
        <v>1</v>
      </c>
      <c r="M20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7" s="31">
        <f>IFERROR(AVERAGEIFS(tb_userslist[my_score],tb_userslist[series_animedb_id],tb_anime[[#This Row],[id2]],tb_userslist[my_start_date],"&gt;="&amp;$E$1,tb_userslist[my_finish_date],"&lt;="&amp;$E$2),0)</f>
        <v>5</v>
      </c>
      <c r="O20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08" spans="1:16" x14ac:dyDescent="0.3">
      <c r="A208" s="13">
        <v>3369</v>
      </c>
      <c r="B208" s="13">
        <v>42076</v>
      </c>
      <c r="C208" s="31" t="str">
        <f>VLOOKUP(tb_anime[[#This Row],[id2]],tb_userslist[[series_animedb_id]:[series_title]],2,FALSE)</f>
        <v>Inochi no Tabekata</v>
      </c>
      <c r="D208" s="31" t="str">
        <f>VLOOKUP(tb_anime[[#This Row],[id2]],tb_userslist[[series_animedb_id]:[season]],3,FALSE)</f>
        <v>music</v>
      </c>
      <c r="E208" s="31">
        <f>VLOOKUP(tb_anime[[#This Row],[id2]],tb_userslist[[series_animedb_id]:[season]],9,FALSE)</f>
        <v>2020</v>
      </c>
      <c r="F208" s="31" t="str">
        <f>VLOOKUP(tb_anime[[#This Row],[id2]],tb_userslist[[series_animedb_id]:[season]],10,FALSE)</f>
        <v>spring</v>
      </c>
      <c r="G208" s="31">
        <f>COUNTIF(tb_userslist[series_animedb_id],tb_anime[[#This Row],[id2]])</f>
        <v>1</v>
      </c>
      <c r="H208" s="31">
        <f>SUMPRODUCT((tb_userslist[series_animedb_id]=tb_anime[[#This Row],[id2]])*(tb_userslist[my_score]&lt;=10))</f>
        <v>1</v>
      </c>
      <c r="I208" s="24">
        <f>IFERROR(AVERAGEIF(tb_userslist[series_animedb_id],tb_anime[[#This Row],[id2]],tb_userslist[my_score]),0)</f>
        <v>7</v>
      </c>
      <c r="J20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8" s="31">
        <f>SUMPRODUCT((tb_userslist[series_animedb_id]=tb_anime[[#This Row],[id2]])*(tb_userslist[my_finish_date]&lt;=$E$2)*(tb_userslist[my_start_date]&gt;=$E$1)*(tb_userslist[my_start_date]&lt;&gt;"NA"))</f>
        <v>1</v>
      </c>
      <c r="M20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8" s="31">
        <f>IFERROR(AVERAGEIFS(tb_userslist[my_score],tb_userslist[series_animedb_id],tb_anime[[#This Row],[id2]],tb_userslist[my_start_date],"&gt;="&amp;$E$1,tb_userslist[my_finish_date],"&lt;="&amp;$E$2),0)</f>
        <v>7</v>
      </c>
      <c r="O20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09" spans="1:16" x14ac:dyDescent="0.3">
      <c r="A209" s="13">
        <v>42668</v>
      </c>
      <c r="B209" s="13">
        <v>40833</v>
      </c>
      <c r="C209" s="31" t="str">
        <f>VLOOKUP(tb_anime[[#This Row],[id2]],tb_userslist[[series_animedb_id]:[series_title]],2,FALSE)</f>
        <v>Inu to Neko Docchi mo Katteru to Mainichi Tanoshii</v>
      </c>
      <c r="D209" s="31" t="str">
        <f>VLOOKUP(tb_anime[[#This Row],[id2]],tb_userslist[[series_animedb_id]:[season]],3,FALSE)</f>
        <v>tv</v>
      </c>
      <c r="E209" s="31">
        <f>VLOOKUP(tb_anime[[#This Row],[id2]],tb_userslist[[series_animedb_id]:[season]],9,FALSE)</f>
        <v>2020</v>
      </c>
      <c r="F209" s="31" t="str">
        <f>VLOOKUP(tb_anime[[#This Row],[id2]],tb_userslist[[series_animedb_id]:[season]],10,FALSE)</f>
        <v>fall</v>
      </c>
      <c r="G209" s="31">
        <f>COUNTIF(tb_userslist[series_animedb_id],tb_anime[[#This Row],[id2]])</f>
        <v>1</v>
      </c>
      <c r="H209" s="31">
        <f>SUMPRODUCT((tb_userslist[series_animedb_id]=tb_anime[[#This Row],[id2]])*(tb_userslist[my_score]&lt;=10))</f>
        <v>1</v>
      </c>
      <c r="I209" s="24">
        <f>IFERROR(AVERAGEIF(tb_userslist[series_animedb_id],tb_anime[[#This Row],[id2]],tb_userslist[my_score]),0)</f>
        <v>7</v>
      </c>
      <c r="J20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0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09" s="31">
        <f>SUMPRODUCT((tb_userslist[series_animedb_id]=tb_anime[[#This Row],[id2]])*(tb_userslist[my_finish_date]&lt;=$E$2)*(tb_userslist[my_start_date]&gt;=$E$1)*(tb_userslist[my_start_date]&lt;&gt;"NA"))</f>
        <v>1</v>
      </c>
      <c r="M20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09" s="31">
        <f>IFERROR(AVERAGEIFS(tb_userslist[my_score],tb_userslist[series_animedb_id],tb_anime[[#This Row],[id2]],tb_userslist[my_start_date],"&gt;="&amp;$E$1,tb_userslist[my_finish_date],"&lt;="&amp;$E$2),0)</f>
        <v>7</v>
      </c>
      <c r="O20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0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10" spans="1:16" x14ac:dyDescent="0.3">
      <c r="A210" s="13">
        <v>46471</v>
      </c>
      <c r="B210" s="13">
        <v>40010</v>
      </c>
      <c r="C210" s="31" t="str">
        <f>VLOOKUP(tb_anime[[#This Row],[id2]],tb_userslist[[series_animedb_id]:[series_title]],2,FALSE)</f>
        <v>Ishuzoku Reviewers</v>
      </c>
      <c r="D210" s="31" t="str">
        <f>VLOOKUP(tb_anime[[#This Row],[id2]],tb_userslist[[series_animedb_id]:[season]],3,FALSE)</f>
        <v>tv</v>
      </c>
      <c r="E210" s="31">
        <f>VLOOKUP(tb_anime[[#This Row],[id2]],tb_userslist[[series_animedb_id]:[season]],9,FALSE)</f>
        <v>2020</v>
      </c>
      <c r="F210" s="31" t="str">
        <f>VLOOKUP(tb_anime[[#This Row],[id2]],tb_userslist[[series_animedb_id]:[season]],10,FALSE)</f>
        <v>winter</v>
      </c>
      <c r="G210" s="31">
        <f>COUNTIF(tb_userslist[series_animedb_id],tb_anime[[#This Row],[id2]])</f>
        <v>1</v>
      </c>
      <c r="H210" s="31">
        <f>SUMPRODUCT((tb_userslist[series_animedb_id]=tb_anime[[#This Row],[id2]])*(tb_userslist[my_score]&lt;=10))</f>
        <v>1</v>
      </c>
      <c r="I210" s="24">
        <f>IFERROR(AVERAGEIF(tb_userslist[series_animedb_id],tb_anime[[#This Row],[id2]],tb_userslist[my_score]),0)</f>
        <v>7</v>
      </c>
      <c r="J21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1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10" s="31">
        <f>SUMPRODUCT((tb_userslist[series_animedb_id]=tb_anime[[#This Row],[id2]])*(tb_userslist[my_finish_date]&lt;=$E$2)*(tb_userslist[my_start_date]&gt;=$E$1)*(tb_userslist[my_start_date]&lt;&gt;"NA"))</f>
        <v>1</v>
      </c>
      <c r="M21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10" s="31">
        <f>IFERROR(AVERAGEIFS(tb_userslist[my_score],tb_userslist[series_animedb_id],tb_anime[[#This Row],[id2]],tb_userslist[my_start_date],"&gt;="&amp;$E$1,tb_userslist[my_finish_date],"&lt;="&amp;$E$2),0)</f>
        <v>7</v>
      </c>
      <c r="O21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1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11" spans="1:16" x14ac:dyDescent="0.3">
      <c r="A211" s="13">
        <v>41353</v>
      </c>
      <c r="B211" s="13">
        <v>37286</v>
      </c>
      <c r="C211" s="31" t="str">
        <f>VLOOKUP(tb_anime[[#This Row],[id2]],tb_userslist[[series_animedb_id]:[series_title]],2,FALSE)</f>
        <v>It's My Life</v>
      </c>
      <c r="D211" s="31" t="str">
        <f>VLOOKUP(tb_anime[[#This Row],[id2]],tb_userslist[[series_animedb_id]:[season]],3,FALSE)</f>
        <v>ova</v>
      </c>
      <c r="E211" s="31">
        <f>VLOOKUP(tb_anime[[#This Row],[id2]],tb_userslist[[series_animedb_id]:[season]],9,FALSE)</f>
        <v>2019</v>
      </c>
      <c r="F211" s="31" t="str">
        <f>VLOOKUP(tb_anime[[#This Row],[id2]],tb_userslist[[series_animedb_id]:[season]],10,FALSE)</f>
        <v>winter</v>
      </c>
      <c r="G211" s="31">
        <f>COUNTIF(tb_userslist[series_animedb_id],tb_anime[[#This Row],[id2]])</f>
        <v>1</v>
      </c>
      <c r="H211" s="31">
        <f>SUMPRODUCT((tb_userslist[series_animedb_id]=tb_anime[[#This Row],[id2]])*(tb_userslist[my_score]&lt;=10))</f>
        <v>1</v>
      </c>
      <c r="I211" s="24">
        <f>IFERROR(AVERAGEIF(tb_userslist[series_animedb_id],tb_anime[[#This Row],[id2]],tb_userslist[my_score]),0)</f>
        <v>4</v>
      </c>
      <c r="J21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1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11" s="31">
        <f>SUMPRODUCT((tb_userslist[series_animedb_id]=tb_anime[[#This Row],[id2]])*(tb_userslist[my_finish_date]&lt;=$E$2)*(tb_userslist[my_start_date]&gt;=$E$1)*(tb_userslist[my_start_date]&lt;&gt;"NA"))</f>
        <v>1</v>
      </c>
      <c r="M21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11" s="31">
        <f>IFERROR(AVERAGEIFS(tb_userslist[my_score],tb_userslist[series_animedb_id],tb_anime[[#This Row],[id2]],tb_userslist[my_start_date],"&gt;="&amp;$E$1,tb_userslist[my_finish_date],"&lt;="&amp;$E$2),0)</f>
        <v>4</v>
      </c>
      <c r="O21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1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212" spans="1:16" x14ac:dyDescent="0.3">
      <c r="A212" s="13">
        <v>50204</v>
      </c>
      <c r="B212" s="13">
        <v>41783</v>
      </c>
      <c r="C212" s="31" t="str">
        <f>VLOOKUP(tb_anime[[#This Row],[id2]],tb_userslist[[series_animedb_id]:[series_title]],2,FALSE)</f>
        <v>Iwa Kakeru! Sport Climbing Girls</v>
      </c>
      <c r="D212" s="31" t="str">
        <f>VLOOKUP(tb_anime[[#This Row],[id2]],tb_userslist[[series_animedb_id]:[season]],3,FALSE)</f>
        <v>tv</v>
      </c>
      <c r="E212" s="31">
        <f>VLOOKUP(tb_anime[[#This Row],[id2]],tb_userslist[[series_animedb_id]:[season]],9,FALSE)</f>
        <v>2020</v>
      </c>
      <c r="F212" s="31" t="str">
        <f>VLOOKUP(tb_anime[[#This Row],[id2]],tb_userslist[[series_animedb_id]:[season]],10,FALSE)</f>
        <v>fall</v>
      </c>
      <c r="G212" s="31">
        <f>COUNTIF(tb_userslist[series_animedb_id],tb_anime[[#This Row],[id2]])</f>
        <v>1</v>
      </c>
      <c r="H212" s="31">
        <f>SUMPRODUCT((tb_userslist[series_animedb_id]=tb_anime[[#This Row],[id2]])*(tb_userslist[my_score]&lt;=10))</f>
        <v>1</v>
      </c>
      <c r="I212" s="24">
        <f>IFERROR(AVERAGEIF(tb_userslist[series_animedb_id],tb_anime[[#This Row],[id2]],tb_userslist[my_score]),0)</f>
        <v>4</v>
      </c>
      <c r="J21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1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12" s="31">
        <f>SUMPRODUCT((tb_userslist[series_animedb_id]=tb_anime[[#This Row],[id2]])*(tb_userslist[my_finish_date]&lt;=$E$2)*(tb_userslist[my_start_date]&gt;=$E$1)*(tb_userslist[my_start_date]&lt;&gt;"NA"))</f>
        <v>1</v>
      </c>
      <c r="M21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12" s="31">
        <f>IFERROR(AVERAGEIFS(tb_userslist[my_score],tb_userslist[series_animedb_id],tb_anime[[#This Row],[id2]],tb_userslist[my_start_date],"&gt;="&amp;$E$1,tb_userslist[my_finish_date],"&lt;="&amp;$E$2),0)</f>
        <v>4</v>
      </c>
      <c r="O21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1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213" spans="1:16" x14ac:dyDescent="0.3">
      <c r="A213" s="13">
        <v>43523</v>
      </c>
      <c r="B213" s="13">
        <v>37021</v>
      </c>
      <c r="C213" s="31" t="str">
        <f>VLOOKUP(tb_anime[[#This Row],[id2]],tb_userslist[[series_animedb_id]:[series_title]],2,FALSE)</f>
        <v>Iya na Kao sare nagara Opantsu Misete Moraitai</v>
      </c>
      <c r="D213" s="31" t="str">
        <f>VLOOKUP(tb_anime[[#This Row],[id2]],tb_userslist[[series_animedb_id]:[season]],3,FALSE)</f>
        <v>ona</v>
      </c>
      <c r="E213" s="31">
        <f>VLOOKUP(tb_anime[[#This Row],[id2]],tb_userslist[[series_animedb_id]:[season]],9,FALSE)</f>
        <v>2018</v>
      </c>
      <c r="F213" s="31" t="str">
        <f>VLOOKUP(tb_anime[[#This Row],[id2]],tb_userslist[[series_animedb_id]:[season]],10,FALSE)</f>
        <v>summer</v>
      </c>
      <c r="G213" s="31">
        <f>COUNTIF(tb_userslist[series_animedb_id],tb_anime[[#This Row],[id2]])</f>
        <v>1</v>
      </c>
      <c r="H213" s="31">
        <f>SUMPRODUCT((tb_userslist[series_animedb_id]=tb_anime[[#This Row],[id2]])*(tb_userslist[my_score]&lt;=10))</f>
        <v>1</v>
      </c>
      <c r="I213" s="24">
        <f>IFERROR(AVERAGEIF(tb_userslist[series_animedb_id],tb_anime[[#This Row],[id2]],tb_userslist[my_score]),0)</f>
        <v>5</v>
      </c>
      <c r="J21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1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13" s="31">
        <f>SUMPRODUCT((tb_userslist[series_animedb_id]=tb_anime[[#This Row],[id2]])*(tb_userslist[my_finish_date]&lt;=$E$2)*(tb_userslist[my_start_date]&gt;=$E$1)*(tb_userslist[my_start_date]&lt;&gt;"NA"))</f>
        <v>1</v>
      </c>
      <c r="M21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13" s="31">
        <f>IFERROR(AVERAGEIFS(tb_userslist[my_score],tb_userslist[series_animedb_id],tb_anime[[#This Row],[id2]],tb_userslist[my_start_date],"&gt;="&amp;$E$1,tb_userslist[my_finish_date],"&lt;="&amp;$E$2),0)</f>
        <v>5</v>
      </c>
      <c r="O21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1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14" spans="1:16" x14ac:dyDescent="0.3">
      <c r="A214" s="13">
        <v>39942</v>
      </c>
      <c r="B214" s="13">
        <v>40530</v>
      </c>
      <c r="C214" s="31" t="str">
        <f>VLOOKUP(tb_anime[[#This Row],[id2]],tb_userslist[[series_animedb_id]:[series_title]],2,FALSE)</f>
        <v>Jaku-Chara Tomozaki-kun</v>
      </c>
      <c r="D214" s="31" t="str">
        <f>VLOOKUP(tb_anime[[#This Row],[id2]],tb_userslist[[series_animedb_id]:[season]],3,FALSE)</f>
        <v>tv</v>
      </c>
      <c r="E214" s="31">
        <f>VLOOKUP(tb_anime[[#This Row],[id2]],tb_userslist[[series_animedb_id]:[season]],9,FALSE)</f>
        <v>2021</v>
      </c>
      <c r="F214" s="31" t="str">
        <f>VLOOKUP(tb_anime[[#This Row],[id2]],tb_userslist[[series_animedb_id]:[season]],10,FALSE)</f>
        <v>winter</v>
      </c>
      <c r="G214" s="31">
        <f>COUNTIF(tb_userslist[series_animedb_id],tb_anime[[#This Row],[id2]])</f>
        <v>2</v>
      </c>
      <c r="H214" s="31">
        <f>SUMPRODUCT((tb_userslist[series_animedb_id]=tb_anime[[#This Row],[id2]])*(tb_userslist[my_score]&lt;=10))</f>
        <v>2</v>
      </c>
      <c r="I214" s="24">
        <f>IFERROR(AVERAGEIF(tb_userslist[series_animedb_id],tb_anime[[#This Row],[id2]],tb_userslist[my_score]),0)</f>
        <v>7.5</v>
      </c>
      <c r="J214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214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7.5</v>
      </c>
      <c r="L214" s="31">
        <f>SUMPRODUCT((tb_userslist[series_animedb_id]=tb_anime[[#This Row],[id2]])*(tb_userslist[my_finish_date]&lt;=$E$2)*(tb_userslist[my_start_date]&gt;=$E$1)*(tb_userslist[my_start_date]&lt;&gt;"NA"))</f>
        <v>2</v>
      </c>
      <c r="M214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214" s="31">
        <f>IFERROR(AVERAGEIFS(tb_userslist[my_score],tb_userslist[series_animedb_id],tb_anime[[#This Row],[id2]],tb_userslist[my_start_date],"&gt;="&amp;$E$1,tb_userslist[my_finish_date],"&lt;="&amp;$E$2),0)</f>
        <v>7.5</v>
      </c>
      <c r="O21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21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</v>
      </c>
    </row>
    <row r="215" spans="1:16" x14ac:dyDescent="0.3">
      <c r="A215" s="13">
        <v>48567</v>
      </c>
      <c r="B215" s="13">
        <v>45604</v>
      </c>
      <c r="C215" s="31" t="str">
        <f>VLOOKUP(tb_anime[[#This Row],[id2]],tb_userslist[[series_animedb_id]:[series_title]],2,FALSE)</f>
        <v>Jaku-Chara Tomozaki-kun Specials</v>
      </c>
      <c r="D215" s="31" t="str">
        <f>VLOOKUP(tb_anime[[#This Row],[id2]],tb_userslist[[series_animedb_id]:[season]],3,FALSE)</f>
        <v>special</v>
      </c>
      <c r="E215" s="31">
        <f>VLOOKUP(tb_anime[[#This Row],[id2]],tb_userslist[[series_animedb_id]:[season]],9,FALSE)</f>
        <v>2021</v>
      </c>
      <c r="F215" s="31" t="str">
        <f>VLOOKUP(tb_anime[[#This Row],[id2]],tb_userslist[[series_animedb_id]:[season]],10,FALSE)</f>
        <v>spring</v>
      </c>
      <c r="G215" s="31">
        <f>COUNTIF(tb_userslist[series_animedb_id],tb_anime[[#This Row],[id2]])</f>
        <v>1</v>
      </c>
      <c r="H215" s="31">
        <f>SUMPRODUCT((tb_userslist[series_animedb_id]=tb_anime[[#This Row],[id2]])*(tb_userslist[my_score]&lt;=10))</f>
        <v>1</v>
      </c>
      <c r="I215" s="24">
        <f>IFERROR(AVERAGEIF(tb_userslist[series_animedb_id],tb_anime[[#This Row],[id2]],tb_userslist[my_score]),0)</f>
        <v>6</v>
      </c>
      <c r="J21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1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15" s="31">
        <f>SUMPRODUCT((tb_userslist[series_animedb_id]=tb_anime[[#This Row],[id2]])*(tb_userslist[my_finish_date]&lt;=$E$2)*(tb_userslist[my_start_date]&gt;=$E$1)*(tb_userslist[my_start_date]&lt;&gt;"NA"))</f>
        <v>1</v>
      </c>
      <c r="M21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15" s="31">
        <f>IFERROR(AVERAGEIFS(tb_userslist[my_score],tb_userslist[series_animedb_id],tb_anime[[#This Row],[id2]],tb_userslist[my_start_date],"&gt;="&amp;$E$1,tb_userslist[my_finish_date],"&lt;="&amp;$E$2),0)</f>
        <v>6</v>
      </c>
      <c r="O21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1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16" spans="1:16" x14ac:dyDescent="0.3">
      <c r="A216" s="13">
        <v>45643</v>
      </c>
      <c r="B216" s="13">
        <v>36906</v>
      </c>
      <c r="C216" s="31" t="str">
        <f>VLOOKUP(tb_anime[[#This Row],[id2]],tb_userslist[[series_animedb_id]:[series_title]],2,FALSE)</f>
        <v>Jashin-chan Dropkick</v>
      </c>
      <c r="D216" s="31" t="str">
        <f>VLOOKUP(tb_anime[[#This Row],[id2]],tb_userslist[[series_animedb_id]:[season]],3,FALSE)</f>
        <v>tv</v>
      </c>
      <c r="E216" s="31">
        <f>VLOOKUP(tb_anime[[#This Row],[id2]],tb_userslist[[series_animedb_id]:[season]],9,FALSE)</f>
        <v>2018</v>
      </c>
      <c r="F216" s="31" t="str">
        <f>VLOOKUP(tb_anime[[#This Row],[id2]],tb_userslist[[series_animedb_id]:[season]],10,FALSE)</f>
        <v>summer</v>
      </c>
      <c r="G216" s="31">
        <f>COUNTIF(tb_userslist[series_animedb_id],tb_anime[[#This Row],[id2]])</f>
        <v>1</v>
      </c>
      <c r="H216" s="31">
        <f>SUMPRODUCT((tb_userslist[series_animedb_id]=tb_anime[[#This Row],[id2]])*(tb_userslist[my_score]&lt;=10))</f>
        <v>1</v>
      </c>
      <c r="I216" s="24">
        <f>IFERROR(AVERAGEIF(tb_userslist[series_animedb_id],tb_anime[[#This Row],[id2]],tb_userslist[my_score]),0)</f>
        <v>6</v>
      </c>
      <c r="J21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1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16" s="31">
        <f>SUMPRODUCT((tb_userslist[series_animedb_id]=tb_anime[[#This Row],[id2]])*(tb_userslist[my_finish_date]&lt;=$E$2)*(tb_userslist[my_start_date]&gt;=$E$1)*(tb_userslist[my_start_date]&lt;&gt;"NA"))</f>
        <v>1</v>
      </c>
      <c r="M21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16" s="31">
        <f>IFERROR(AVERAGEIFS(tb_userslist[my_score],tb_userslist[series_animedb_id],tb_anime[[#This Row],[id2]],tb_userslist[my_start_date],"&gt;="&amp;$E$1,tb_userslist[my_finish_date],"&lt;="&amp;$E$2),0)</f>
        <v>6</v>
      </c>
      <c r="O21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1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17" spans="1:16" x14ac:dyDescent="0.3">
      <c r="A217" s="13">
        <v>43299</v>
      </c>
      <c r="B217" s="13">
        <v>38383</v>
      </c>
      <c r="C217" s="31" t="str">
        <f>VLOOKUP(tb_anime[[#This Row],[id2]],tb_userslist[[series_animedb_id]:[series_title]],2,FALSE)</f>
        <v>Jashin-chan Dropkick Episode 12</v>
      </c>
      <c r="D217" s="31" t="str">
        <f>VLOOKUP(tb_anime[[#This Row],[id2]],tb_userslist[[series_animedb_id]:[season]],3,FALSE)</f>
        <v>ona</v>
      </c>
      <c r="E217" s="31">
        <f>VLOOKUP(tb_anime[[#This Row],[id2]],tb_userslist[[series_animedb_id]:[season]],9,FALSE)</f>
        <v>2018</v>
      </c>
      <c r="F217" s="31" t="str">
        <f>VLOOKUP(tb_anime[[#This Row],[id2]],tb_userslist[[series_animedb_id]:[season]],10,FALSE)</f>
        <v>fall</v>
      </c>
      <c r="G217" s="31">
        <f>COUNTIF(tb_userslist[series_animedb_id],tb_anime[[#This Row],[id2]])</f>
        <v>1</v>
      </c>
      <c r="H217" s="31">
        <f>SUMPRODUCT((tb_userslist[series_animedb_id]=tb_anime[[#This Row],[id2]])*(tb_userslist[my_score]&lt;=10))</f>
        <v>1</v>
      </c>
      <c r="I217" s="24">
        <f>IFERROR(AVERAGEIF(tb_userslist[series_animedb_id],tb_anime[[#This Row],[id2]],tb_userslist[my_score]),0)</f>
        <v>6</v>
      </c>
      <c r="J21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1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17" s="31">
        <f>SUMPRODUCT((tb_userslist[series_animedb_id]=tb_anime[[#This Row],[id2]])*(tb_userslist[my_finish_date]&lt;=$E$2)*(tb_userslist[my_start_date]&gt;=$E$1)*(tb_userslist[my_start_date]&lt;&gt;"NA"))</f>
        <v>1</v>
      </c>
      <c r="M21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17" s="31">
        <f>IFERROR(AVERAGEIFS(tb_userslist[my_score],tb_userslist[series_animedb_id],tb_anime[[#This Row],[id2]],tb_userslist[my_start_date],"&gt;="&amp;$E$1,tb_userslist[my_finish_date],"&lt;="&amp;$E$2),0)</f>
        <v>6</v>
      </c>
      <c r="O21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1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18" spans="1:16" x14ac:dyDescent="0.3">
      <c r="A218" s="13">
        <v>39989</v>
      </c>
      <c r="B218" s="13">
        <v>39049</v>
      </c>
      <c r="C218" s="31" t="str">
        <f>VLOOKUP(tb_anime[[#This Row],[id2]],tb_userslist[[series_animedb_id]:[series_title]],2,FALSE)</f>
        <v>Jashin-chan Dropkick'</v>
      </c>
      <c r="D218" s="31" t="str">
        <f>VLOOKUP(tb_anime[[#This Row],[id2]],tb_userslist[[series_animedb_id]:[season]],3,FALSE)</f>
        <v>tv</v>
      </c>
      <c r="E218" s="31">
        <f>VLOOKUP(tb_anime[[#This Row],[id2]],tb_userslist[[series_animedb_id]:[season]],9,FALSE)</f>
        <v>2020</v>
      </c>
      <c r="F218" s="31" t="str">
        <f>VLOOKUP(tb_anime[[#This Row],[id2]],tb_userslist[[series_animedb_id]:[season]],10,FALSE)</f>
        <v>spring</v>
      </c>
      <c r="G218" s="31">
        <f>COUNTIF(tb_userslist[series_animedb_id],tb_anime[[#This Row],[id2]])</f>
        <v>1</v>
      </c>
      <c r="H218" s="31">
        <f>SUMPRODUCT((tb_userslist[series_animedb_id]=tb_anime[[#This Row],[id2]])*(tb_userslist[my_score]&lt;=10))</f>
        <v>1</v>
      </c>
      <c r="I218" s="24">
        <f>IFERROR(AVERAGEIF(tb_userslist[series_animedb_id],tb_anime[[#This Row],[id2]],tb_userslist[my_score]),0)</f>
        <v>6</v>
      </c>
      <c r="J21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1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18" s="31">
        <f>SUMPRODUCT((tb_userslist[series_animedb_id]=tb_anime[[#This Row],[id2]])*(tb_userslist[my_finish_date]&lt;=$E$2)*(tb_userslist[my_start_date]&gt;=$E$1)*(tb_userslist[my_start_date]&lt;&gt;"NA"))</f>
        <v>1</v>
      </c>
      <c r="M21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18" s="31">
        <f>IFERROR(AVERAGEIFS(tb_userslist[my_score],tb_userslist[series_animedb_id],tb_anime[[#This Row],[id2]],tb_userslist[my_start_date],"&gt;="&amp;$E$1,tb_userslist[my_finish_date],"&lt;="&amp;$E$2),0)</f>
        <v>6</v>
      </c>
      <c r="O21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1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19" spans="1:16" x14ac:dyDescent="0.3">
      <c r="A219" s="13">
        <v>41660</v>
      </c>
      <c r="B219" s="13">
        <v>40661</v>
      </c>
      <c r="C219" s="31" t="str">
        <f>VLOOKUP(tb_anime[[#This Row],[id2]],tb_userslist[[series_animedb_id]:[series_title]],2,FALSE)</f>
        <v>Jashin-chan Dropkick': Chitose-hen</v>
      </c>
      <c r="D219" s="31" t="str">
        <f>VLOOKUP(tb_anime[[#This Row],[id2]],tb_userslist[[series_animedb_id]:[season]],3,FALSE)</f>
        <v>special</v>
      </c>
      <c r="E219" s="31">
        <f>VLOOKUP(tb_anime[[#This Row],[id2]],tb_userslist[[series_animedb_id]:[season]],9,FALSE)</f>
        <v>2020</v>
      </c>
      <c r="F219" s="31" t="str">
        <f>VLOOKUP(tb_anime[[#This Row],[id2]],tb_userslist[[series_animedb_id]:[season]],10,FALSE)</f>
        <v>spring</v>
      </c>
      <c r="G219" s="31">
        <f>COUNTIF(tb_userslist[series_animedb_id],tb_anime[[#This Row],[id2]])</f>
        <v>1</v>
      </c>
      <c r="H219" s="31">
        <f>SUMPRODUCT((tb_userslist[series_animedb_id]=tb_anime[[#This Row],[id2]])*(tb_userslist[my_score]&lt;=10))</f>
        <v>1</v>
      </c>
      <c r="I219" s="24">
        <f>IFERROR(AVERAGEIF(tb_userslist[series_animedb_id],tb_anime[[#This Row],[id2]],tb_userslist[my_score]),0)</f>
        <v>6</v>
      </c>
      <c r="J21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1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19" s="31">
        <f>SUMPRODUCT((tb_userslist[series_animedb_id]=tb_anime[[#This Row],[id2]])*(tb_userslist[my_finish_date]&lt;=$E$2)*(tb_userslist[my_start_date]&gt;=$E$1)*(tb_userslist[my_start_date]&lt;&gt;"NA"))</f>
        <v>1</v>
      </c>
      <c r="M21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19" s="31">
        <f>IFERROR(AVERAGEIFS(tb_userslist[my_score],tb_userslist[series_animedb_id],tb_anime[[#This Row],[id2]],tb_userslist[my_start_date],"&gt;="&amp;$E$1,tb_userslist[my_finish_date],"&lt;="&amp;$E$2),0)</f>
        <v>6</v>
      </c>
      <c r="O21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1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20" spans="1:16" x14ac:dyDescent="0.3">
      <c r="A220" s="13">
        <v>48653</v>
      </c>
      <c r="B220" s="13">
        <v>570</v>
      </c>
      <c r="C220" s="31" t="str">
        <f>VLOOKUP(tb_anime[[#This Row],[id2]],tb_userslist[[series_animedb_id]:[series_title]],2,FALSE)</f>
        <v>Jin-Rou</v>
      </c>
      <c r="D220" s="31" t="str">
        <f>VLOOKUP(tb_anime[[#This Row],[id2]],tb_userslist[[series_animedb_id]:[season]],3,FALSE)</f>
        <v>movie</v>
      </c>
      <c r="E220" s="31">
        <f>VLOOKUP(tb_anime[[#This Row],[id2]],tb_userslist[[series_animedb_id]:[season]],9,FALSE)</f>
        <v>2000</v>
      </c>
      <c r="F220" s="31" t="str">
        <f>VLOOKUP(tb_anime[[#This Row],[id2]],tb_userslist[[series_animedb_id]:[season]],10,FALSE)</f>
        <v>spring</v>
      </c>
      <c r="G220" s="31">
        <f>COUNTIF(tb_userslist[series_animedb_id],tb_anime[[#This Row],[id2]])</f>
        <v>1</v>
      </c>
      <c r="H220" s="31">
        <f>SUMPRODUCT((tb_userslist[series_animedb_id]=tb_anime[[#This Row],[id2]])*(tb_userslist[my_score]&lt;=10))</f>
        <v>1</v>
      </c>
      <c r="I220" s="24">
        <f>IFERROR(AVERAGEIF(tb_userslist[series_animedb_id],tb_anime[[#This Row],[id2]],tb_userslist[my_score]),0)</f>
        <v>8</v>
      </c>
      <c r="J22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0" s="31">
        <f>SUMPRODUCT((tb_userslist[series_animedb_id]=tb_anime[[#This Row],[id2]])*(tb_userslist[my_finish_date]&lt;=$E$2)*(tb_userslist[my_start_date]&gt;=$E$1)*(tb_userslist[my_start_date]&lt;&gt;"NA"))</f>
        <v>1</v>
      </c>
      <c r="M22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20" s="31">
        <f>IFERROR(AVERAGEIFS(tb_userslist[my_score],tb_userslist[series_animedb_id],tb_anime[[#This Row],[id2]],tb_userslist[my_start_date],"&gt;="&amp;$E$1,tb_userslist[my_finish_date],"&lt;="&amp;$E$2),0)</f>
        <v>8</v>
      </c>
      <c r="O22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2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21" spans="1:16" x14ac:dyDescent="0.3">
      <c r="A221" s="13">
        <v>481</v>
      </c>
      <c r="B221" s="13">
        <v>38295</v>
      </c>
      <c r="C221" s="31" t="str">
        <f>VLOOKUP(tb_anime[[#This Row],[id2]],tb_userslist[[series_animedb_id]:[series_title]],2,FALSE)</f>
        <v>Joshikausei</v>
      </c>
      <c r="D221" s="31" t="str">
        <f>VLOOKUP(tb_anime[[#This Row],[id2]],tb_userslist[[series_animedb_id]:[season]],3,FALSE)</f>
        <v>tv</v>
      </c>
      <c r="E221" s="31">
        <f>VLOOKUP(tb_anime[[#This Row],[id2]],tb_userslist[[series_animedb_id]:[season]],9,FALSE)</f>
        <v>2019</v>
      </c>
      <c r="F221" s="31" t="str">
        <f>VLOOKUP(tb_anime[[#This Row],[id2]],tb_userslist[[series_animedb_id]:[season]],10,FALSE)</f>
        <v>spring</v>
      </c>
      <c r="G221" s="31">
        <f>COUNTIF(tb_userslist[series_animedb_id],tb_anime[[#This Row],[id2]])</f>
        <v>1</v>
      </c>
      <c r="H221" s="31">
        <f>SUMPRODUCT((tb_userslist[series_animedb_id]=tb_anime[[#This Row],[id2]])*(tb_userslist[my_score]&lt;=10))</f>
        <v>1</v>
      </c>
      <c r="I221" s="24">
        <f>IFERROR(AVERAGEIF(tb_userslist[series_animedb_id],tb_anime[[#This Row],[id2]],tb_userslist[my_score]),0)</f>
        <v>5</v>
      </c>
      <c r="J22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1" s="31">
        <f>SUMPRODUCT((tb_userslist[series_animedb_id]=tb_anime[[#This Row],[id2]])*(tb_userslist[my_finish_date]&lt;=$E$2)*(tb_userslist[my_start_date]&gt;=$E$1)*(tb_userslist[my_start_date]&lt;&gt;"NA"))</f>
        <v>1</v>
      </c>
      <c r="M22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21" s="31">
        <f>IFERROR(AVERAGEIFS(tb_userslist[my_score],tb_userslist[series_animedb_id],tb_anime[[#This Row],[id2]],tb_userslist[my_start_date],"&gt;="&amp;$E$1,tb_userslist[my_finish_date],"&lt;="&amp;$E$2),0)</f>
        <v>5</v>
      </c>
      <c r="O22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2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22" spans="1:16" x14ac:dyDescent="0.3">
      <c r="A222" s="13">
        <v>482</v>
      </c>
      <c r="B222" s="13">
        <v>38619</v>
      </c>
      <c r="C222" s="31" t="str">
        <f>VLOOKUP(tb_anime[[#This Row],[id2]],tb_userslist[[series_animedb_id]:[series_title]],2,FALSE)</f>
        <v>Joshikousei no Mudazukai</v>
      </c>
      <c r="D222" s="31" t="str">
        <f>VLOOKUP(tb_anime[[#This Row],[id2]],tb_userslist[[series_animedb_id]:[season]],3,FALSE)</f>
        <v>tv</v>
      </c>
      <c r="E222" s="31">
        <f>VLOOKUP(tb_anime[[#This Row],[id2]],tb_userslist[[series_animedb_id]:[season]],9,FALSE)</f>
        <v>2019</v>
      </c>
      <c r="F222" s="31" t="str">
        <f>VLOOKUP(tb_anime[[#This Row],[id2]],tb_userslist[[series_animedb_id]:[season]],10,FALSE)</f>
        <v>summer</v>
      </c>
      <c r="G222" s="31">
        <f>COUNTIF(tb_userslist[series_animedb_id],tb_anime[[#This Row],[id2]])</f>
        <v>1</v>
      </c>
      <c r="H222" s="31">
        <f>SUMPRODUCT((tb_userslist[series_animedb_id]=tb_anime[[#This Row],[id2]])*(tb_userslist[my_score]&lt;=10))</f>
        <v>1</v>
      </c>
      <c r="I222" s="24">
        <f>IFERROR(AVERAGEIF(tb_userslist[series_animedb_id],tb_anime[[#This Row],[id2]],tb_userslist[my_score]),0)</f>
        <v>7</v>
      </c>
      <c r="J22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2" s="31">
        <f>SUMPRODUCT((tb_userslist[series_animedb_id]=tb_anime[[#This Row],[id2]])*(tb_userslist[my_finish_date]&lt;=$E$2)*(tb_userslist[my_start_date]&gt;=$E$1)*(tb_userslist[my_start_date]&lt;&gt;"NA"))</f>
        <v>1</v>
      </c>
      <c r="M22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22" s="31">
        <f>IFERROR(AVERAGEIFS(tb_userslist[my_score],tb_userslist[series_animedb_id],tb_anime[[#This Row],[id2]],tb_userslist[my_start_date],"&gt;="&amp;$E$1,tb_userslist[my_finish_date],"&lt;="&amp;$E$2),0)</f>
        <v>7</v>
      </c>
      <c r="O22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2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23" spans="1:16" x14ac:dyDescent="0.3">
      <c r="A223" s="13">
        <v>42351</v>
      </c>
      <c r="B223" s="13">
        <v>47250</v>
      </c>
      <c r="C223" s="31" t="str">
        <f>VLOOKUP(tb_anime[[#This Row],[id2]],tb_userslist[[series_animedb_id]:[series_title]],2,FALSE)</f>
        <v>Jouran: The Princess of Snow and Blood</v>
      </c>
      <c r="D223" s="31" t="str">
        <f>VLOOKUP(tb_anime[[#This Row],[id2]],tb_userslist[[series_animedb_id]:[season]],3,FALSE)</f>
        <v>tv</v>
      </c>
      <c r="E223" s="31">
        <f>VLOOKUP(tb_anime[[#This Row],[id2]],tb_userslist[[series_animedb_id]:[season]],9,FALSE)</f>
        <v>2021</v>
      </c>
      <c r="F223" s="31" t="str">
        <f>VLOOKUP(tb_anime[[#This Row],[id2]],tb_userslist[[series_animedb_id]:[season]],10,FALSE)</f>
        <v>spring</v>
      </c>
      <c r="G223" s="31">
        <f>COUNTIF(tb_userslist[series_animedb_id],tb_anime[[#This Row],[id2]])</f>
        <v>1</v>
      </c>
      <c r="H223" s="31">
        <f>SUMPRODUCT((tb_userslist[series_animedb_id]=tb_anime[[#This Row],[id2]])*(tb_userslist[my_score]&lt;=10))</f>
        <v>1</v>
      </c>
      <c r="I223" s="24">
        <f>IFERROR(AVERAGEIF(tb_userslist[series_animedb_id],tb_anime[[#This Row],[id2]],tb_userslist[my_score]),0)</f>
        <v>4</v>
      </c>
      <c r="J22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3" s="31">
        <f>SUMPRODUCT((tb_userslist[series_animedb_id]=tb_anime[[#This Row],[id2]])*(tb_userslist[my_finish_date]&lt;=$E$2)*(tb_userslist[my_start_date]&gt;=$E$1)*(tb_userslist[my_start_date]&lt;&gt;"NA"))</f>
        <v>1</v>
      </c>
      <c r="M22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23" s="31">
        <f>IFERROR(AVERAGEIFS(tb_userslist[my_score],tb_userslist[series_animedb_id],tb_anime[[#This Row],[id2]],tb_userslist[my_start_date],"&gt;="&amp;$E$1,tb_userslist[my_finish_date],"&lt;="&amp;$E$2),0)</f>
        <v>4</v>
      </c>
      <c r="O22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2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224" spans="1:16" x14ac:dyDescent="0.3">
      <c r="A224" s="13">
        <v>39783</v>
      </c>
      <c r="B224" s="13">
        <v>48612</v>
      </c>
      <c r="C224" s="31" t="str">
        <f>VLOOKUP(tb_anime[[#This Row],[id2]],tb_userslist[[series_animedb_id]:[series_title]],2,FALSE)</f>
        <v>Journey: Taiko Arabia Hantou de no Kiseki to Tatakai no Monogatari</v>
      </c>
      <c r="D224" s="31" t="str">
        <f>VLOOKUP(tb_anime[[#This Row],[id2]],tb_userslist[[series_animedb_id]:[season]],3,FALSE)</f>
        <v>movie</v>
      </c>
      <c r="E224" s="31">
        <f>VLOOKUP(tb_anime[[#This Row],[id2]],tb_userslist[[series_animedb_id]:[season]],9,FALSE)</f>
        <v>2021</v>
      </c>
      <c r="F224" s="31" t="str">
        <f>VLOOKUP(tb_anime[[#This Row],[id2]],tb_userslist[[series_animedb_id]:[season]],10,FALSE)</f>
        <v>spring</v>
      </c>
      <c r="G224" s="31">
        <f>COUNTIF(tb_userslist[series_animedb_id],tb_anime[[#This Row],[id2]])</f>
        <v>1</v>
      </c>
      <c r="H224" s="31">
        <f>SUMPRODUCT((tb_userslist[series_animedb_id]=tb_anime[[#This Row],[id2]])*(tb_userslist[my_score]&lt;=10))</f>
        <v>1</v>
      </c>
      <c r="I224" s="24">
        <f>IFERROR(AVERAGEIF(tb_userslist[series_animedb_id],tb_anime[[#This Row],[id2]],tb_userslist[my_score]),0)</f>
        <v>5</v>
      </c>
      <c r="J22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4" s="31">
        <f>SUMPRODUCT((tb_userslist[series_animedb_id]=tb_anime[[#This Row],[id2]])*(tb_userslist[my_finish_date]&lt;=$E$2)*(tb_userslist[my_start_date]&gt;=$E$1)*(tb_userslist[my_start_date]&lt;&gt;"NA"))</f>
        <v>0</v>
      </c>
      <c r="M22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24" s="31">
        <f>IFERROR(AVERAGEIFS(tb_userslist[my_score],tb_userslist[series_animedb_id],tb_anime[[#This Row],[id2]],tb_userslist[my_start_date],"&gt;="&amp;$E$1,tb_userslist[my_finish_date],"&lt;="&amp;$E$2),0)</f>
        <v>0</v>
      </c>
      <c r="O22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2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25" spans="1:16" x14ac:dyDescent="0.3">
      <c r="A225" s="13">
        <v>48569</v>
      </c>
      <c r="B225" s="13">
        <v>253</v>
      </c>
      <c r="C225" s="31" t="str">
        <f>VLOOKUP(tb_anime[[#This Row],[id2]],tb_userslist[[series_animedb_id]:[series_title]],2,FALSE)</f>
        <v>Jungle wa Itsumo Hare nochi Guu</v>
      </c>
      <c r="D225" s="31" t="str">
        <f>VLOOKUP(tb_anime[[#This Row],[id2]],tb_userslist[[series_animedb_id]:[season]],3,FALSE)</f>
        <v>tv</v>
      </c>
      <c r="E225" s="31">
        <f>VLOOKUP(tb_anime[[#This Row],[id2]],tb_userslist[[series_animedb_id]:[season]],9,FALSE)</f>
        <v>2001</v>
      </c>
      <c r="F225" s="31" t="str">
        <f>VLOOKUP(tb_anime[[#This Row],[id2]],tb_userslist[[series_animedb_id]:[season]],10,FALSE)</f>
        <v>spring</v>
      </c>
      <c r="G225" s="31">
        <f>COUNTIF(tb_userslist[series_animedb_id],tb_anime[[#This Row],[id2]])</f>
        <v>1</v>
      </c>
      <c r="H225" s="31">
        <f>SUMPRODUCT((tb_userslist[series_animedb_id]=tb_anime[[#This Row],[id2]])*(tb_userslist[my_score]&lt;=10))</f>
        <v>1</v>
      </c>
      <c r="I225" s="24">
        <f>IFERROR(AVERAGEIF(tb_userslist[series_animedb_id],tb_anime[[#This Row],[id2]],tb_userslist[my_score]),0)</f>
        <v>7</v>
      </c>
      <c r="J22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5" s="31">
        <f>SUMPRODUCT((tb_userslist[series_animedb_id]=tb_anime[[#This Row],[id2]])*(tb_userslist[my_finish_date]&lt;=$E$2)*(tb_userslist[my_start_date]&gt;=$E$1)*(tb_userslist[my_start_date]&lt;&gt;"NA"))</f>
        <v>1</v>
      </c>
      <c r="M22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25" s="31">
        <f>IFERROR(AVERAGEIFS(tb_userslist[my_score],tb_userslist[series_animedb_id],tb_anime[[#This Row],[id2]],tb_userslist[my_start_date],"&gt;="&amp;$E$1,tb_userslist[my_finish_date],"&lt;="&amp;$E$2),0)</f>
        <v>7</v>
      </c>
      <c r="O22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2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26" spans="1:16" x14ac:dyDescent="0.3">
      <c r="A226" s="13">
        <v>31763</v>
      </c>
      <c r="B226" s="13">
        <v>254</v>
      </c>
      <c r="C226" s="31" t="str">
        <f>VLOOKUP(tb_anime[[#This Row],[id2]],tb_userslist[[series_animedb_id]:[series_title]],2,FALSE)</f>
        <v>Jungle wa Itsumo Hare nochi Guu Deluxe</v>
      </c>
      <c r="D226" s="31" t="str">
        <f>VLOOKUP(tb_anime[[#This Row],[id2]],tb_userslist[[series_animedb_id]:[season]],3,FALSE)</f>
        <v>ova</v>
      </c>
      <c r="E226" s="31">
        <f>VLOOKUP(tb_anime[[#This Row],[id2]],tb_userslist[[series_animedb_id]:[season]],9,FALSE)</f>
        <v>2002</v>
      </c>
      <c r="F226" s="31" t="str">
        <f>VLOOKUP(tb_anime[[#This Row],[id2]],tb_userslist[[series_animedb_id]:[season]],10,FALSE)</f>
        <v>summer</v>
      </c>
      <c r="G226" s="31">
        <f>COUNTIF(tb_userslist[series_animedb_id],tb_anime[[#This Row],[id2]])</f>
        <v>1</v>
      </c>
      <c r="H226" s="31">
        <f>SUMPRODUCT((tb_userslist[series_animedb_id]=tb_anime[[#This Row],[id2]])*(tb_userslist[my_score]&lt;=10))</f>
        <v>1</v>
      </c>
      <c r="I226" s="24">
        <f>IFERROR(AVERAGEIF(tb_userslist[series_animedb_id],tb_anime[[#This Row],[id2]],tb_userslist[my_score]),0)</f>
        <v>7</v>
      </c>
      <c r="J22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6" s="31">
        <f>SUMPRODUCT((tb_userslist[series_animedb_id]=tb_anime[[#This Row],[id2]])*(tb_userslist[my_finish_date]&lt;=$E$2)*(tb_userslist[my_start_date]&gt;=$E$1)*(tb_userslist[my_start_date]&lt;&gt;"NA"))</f>
        <v>1</v>
      </c>
      <c r="M22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26" s="31">
        <f>IFERROR(AVERAGEIFS(tb_userslist[my_score],tb_userslist[series_animedb_id],tb_anime[[#This Row],[id2]],tb_userslist[my_start_date],"&gt;="&amp;$E$1,tb_userslist[my_finish_date],"&lt;="&amp;$E$2),0)</f>
        <v>7</v>
      </c>
      <c r="O22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2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27" spans="1:16" x14ac:dyDescent="0.3">
      <c r="A227" s="13">
        <v>30654</v>
      </c>
      <c r="B227" s="13">
        <v>255</v>
      </c>
      <c r="C227" s="31" t="str">
        <f>VLOOKUP(tb_anime[[#This Row],[id2]],tb_userslist[[series_animedb_id]:[series_title]],2,FALSE)</f>
        <v>Jungle wa Itsumo Hare nochi Guu Final</v>
      </c>
      <c r="D227" s="31" t="str">
        <f>VLOOKUP(tb_anime[[#This Row],[id2]],tb_userslist[[series_animedb_id]:[season]],3,FALSE)</f>
        <v>ova</v>
      </c>
      <c r="E227" s="31">
        <f>VLOOKUP(tb_anime[[#This Row],[id2]],tb_userslist[[series_animedb_id]:[season]],9,FALSE)</f>
        <v>2003</v>
      </c>
      <c r="F227" s="31" t="str">
        <f>VLOOKUP(tb_anime[[#This Row],[id2]],tb_userslist[[series_animedb_id]:[season]],10,FALSE)</f>
        <v>fall</v>
      </c>
      <c r="G227" s="31">
        <f>COUNTIF(tb_userslist[series_animedb_id],tb_anime[[#This Row],[id2]])</f>
        <v>1</v>
      </c>
      <c r="H227" s="31">
        <f>SUMPRODUCT((tb_userslist[series_animedb_id]=tb_anime[[#This Row],[id2]])*(tb_userslist[my_score]&lt;=10))</f>
        <v>1</v>
      </c>
      <c r="I227" s="24">
        <f>IFERROR(AVERAGEIF(tb_userslist[series_animedb_id],tb_anime[[#This Row],[id2]],tb_userslist[my_score]),0)</f>
        <v>7</v>
      </c>
      <c r="J22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7" s="31">
        <f>SUMPRODUCT((tb_userslist[series_animedb_id]=tb_anime[[#This Row],[id2]])*(tb_userslist[my_finish_date]&lt;=$E$2)*(tb_userslist[my_start_date]&gt;=$E$1)*(tb_userslist[my_start_date]&lt;&gt;"NA"))</f>
        <v>1</v>
      </c>
      <c r="M22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27" s="31">
        <f>IFERROR(AVERAGEIFS(tb_userslist[my_score],tb_userslist[series_animedb_id],tb_anime[[#This Row],[id2]],tb_userslist[my_start_date],"&gt;="&amp;$E$1,tb_userslist[my_finish_date],"&lt;="&amp;$E$2),0)</f>
        <v>7</v>
      </c>
      <c r="O22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2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28" spans="1:16" x14ac:dyDescent="0.3">
      <c r="A228" s="13">
        <v>50205</v>
      </c>
      <c r="B228" s="13">
        <v>43711</v>
      </c>
      <c r="C228" s="31" t="str">
        <f>VLOOKUP(tb_anime[[#This Row],[id2]],tb_userslist[[series_animedb_id]:[series_title]],2,FALSE)</f>
        <v>Juunenbun no Watashi e</v>
      </c>
      <c r="D228" s="31" t="str">
        <f>VLOOKUP(tb_anime[[#This Row],[id2]],tb_userslist[[series_animedb_id]:[season]],3,FALSE)</f>
        <v>ona</v>
      </c>
      <c r="E228" s="31">
        <f>VLOOKUP(tb_anime[[#This Row],[id2]],tb_userslist[[series_animedb_id]:[season]],9,FALSE)</f>
        <v>2020</v>
      </c>
      <c r="F228" s="31" t="str">
        <f>VLOOKUP(tb_anime[[#This Row],[id2]],tb_userslist[[series_animedb_id]:[season]],10,FALSE)</f>
        <v>fall</v>
      </c>
      <c r="G228" s="31">
        <f>COUNTIF(tb_userslist[series_animedb_id],tb_anime[[#This Row],[id2]])</f>
        <v>1</v>
      </c>
      <c r="H228" s="31">
        <f>SUMPRODUCT((tb_userslist[series_animedb_id]=tb_anime[[#This Row],[id2]])*(tb_userslist[my_score]&lt;=10))</f>
        <v>1</v>
      </c>
      <c r="I228" s="24">
        <f>IFERROR(AVERAGEIF(tb_userslist[series_animedb_id],tb_anime[[#This Row],[id2]],tb_userslist[my_score]),0)</f>
        <v>6</v>
      </c>
      <c r="J22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8" s="31">
        <f>SUMPRODUCT((tb_userslist[series_animedb_id]=tb_anime[[#This Row],[id2]])*(tb_userslist[my_finish_date]&lt;=$E$2)*(tb_userslist[my_start_date]&gt;=$E$1)*(tb_userslist[my_start_date]&lt;&gt;"NA"))</f>
        <v>1</v>
      </c>
      <c r="M22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28" s="31">
        <f>IFERROR(AVERAGEIFS(tb_userslist[my_score],tb_userslist[series_animedb_id],tb_anime[[#This Row],[id2]],tb_userslist[my_start_date],"&gt;="&amp;$E$1,tb_userslist[my_finish_date],"&lt;="&amp;$E$2),0)</f>
        <v>6</v>
      </c>
      <c r="O22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2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29" spans="1:16" x14ac:dyDescent="0.3">
      <c r="A229" s="13">
        <v>889</v>
      </c>
      <c r="B229" s="13">
        <v>153</v>
      </c>
      <c r="C229" s="31" t="str">
        <f>VLOOKUP(tb_anime[[#This Row],[id2]],tb_userslist[[series_animedb_id]:[series_title]],2,FALSE)</f>
        <v>Juuni Kokuki</v>
      </c>
      <c r="D229" s="31" t="str">
        <f>VLOOKUP(tb_anime[[#This Row],[id2]],tb_userslist[[series_animedb_id]:[season]],3,FALSE)</f>
        <v>tv</v>
      </c>
      <c r="E229" s="31">
        <f>VLOOKUP(tb_anime[[#This Row],[id2]],tb_userslist[[series_animedb_id]:[season]],9,FALSE)</f>
        <v>2002</v>
      </c>
      <c r="F229" s="31" t="str">
        <f>VLOOKUP(tb_anime[[#This Row],[id2]],tb_userslist[[series_animedb_id]:[season]],10,FALSE)</f>
        <v>spring</v>
      </c>
      <c r="G229" s="31">
        <f>COUNTIF(tb_userslist[series_animedb_id],tb_anime[[#This Row],[id2]])</f>
        <v>1</v>
      </c>
      <c r="H229" s="31">
        <f>SUMPRODUCT((tb_userslist[series_animedb_id]=tb_anime[[#This Row],[id2]])*(tb_userslist[my_score]&lt;=10))</f>
        <v>1</v>
      </c>
      <c r="I229" s="24">
        <f>IFERROR(AVERAGEIF(tb_userslist[series_animedb_id],tb_anime[[#This Row],[id2]],tb_userslist[my_score]),0)</f>
        <v>8</v>
      </c>
      <c r="J22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2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29" s="31">
        <f>SUMPRODUCT((tb_userslist[series_animedb_id]=tb_anime[[#This Row],[id2]])*(tb_userslist[my_finish_date]&lt;=$E$2)*(tb_userslist[my_start_date]&gt;=$E$1)*(tb_userslist[my_start_date]&lt;&gt;"NA"))</f>
        <v>1</v>
      </c>
      <c r="M22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29" s="31">
        <f>IFERROR(AVERAGEIFS(tb_userslist[my_score],tb_userslist[series_animedb_id],tb_anime[[#This Row],[id2]],tb_userslist[my_start_date],"&gt;="&amp;$E$1,tb_userslist[my_finish_date],"&lt;="&amp;$E$2),0)</f>
        <v>8</v>
      </c>
      <c r="O22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2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30" spans="1:16" x14ac:dyDescent="0.3">
      <c r="A230" s="13">
        <v>4901</v>
      </c>
      <c r="B230" s="13">
        <v>38161</v>
      </c>
      <c r="C230" s="31" t="str">
        <f>VLOOKUP(tb_anime[[#This Row],[id2]],tb_userslist[[series_animedb_id]:[series_title]],2,FALSE)</f>
        <v>Kabukichou Sherlock</v>
      </c>
      <c r="D230" s="31" t="str">
        <f>VLOOKUP(tb_anime[[#This Row],[id2]],tb_userslist[[series_animedb_id]:[season]],3,FALSE)</f>
        <v>tv</v>
      </c>
      <c r="E230" s="31">
        <f>VLOOKUP(tb_anime[[#This Row],[id2]],tb_userslist[[series_animedb_id]:[season]],9,FALSE)</f>
        <v>2019</v>
      </c>
      <c r="F230" s="31" t="str">
        <f>VLOOKUP(tb_anime[[#This Row],[id2]],tb_userslist[[series_animedb_id]:[season]],10,FALSE)</f>
        <v>fall</v>
      </c>
      <c r="G230" s="31">
        <f>COUNTIF(tb_userslist[series_animedb_id],tb_anime[[#This Row],[id2]])</f>
        <v>1</v>
      </c>
      <c r="H230" s="31">
        <f>SUMPRODUCT((tb_userslist[series_animedb_id]=tb_anime[[#This Row],[id2]])*(tb_userslist[my_score]&lt;=10))</f>
        <v>1</v>
      </c>
      <c r="I230" s="24">
        <f>IFERROR(AVERAGEIF(tb_userslist[series_animedb_id],tb_anime[[#This Row],[id2]],tb_userslist[my_score]),0)</f>
        <v>7</v>
      </c>
      <c r="J23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0" s="31">
        <f>SUMPRODUCT((tb_userslist[series_animedb_id]=tb_anime[[#This Row],[id2]])*(tb_userslist[my_finish_date]&lt;=$E$2)*(tb_userslist[my_start_date]&gt;=$E$1)*(tb_userslist[my_start_date]&lt;&gt;"NA"))</f>
        <v>1</v>
      </c>
      <c r="M23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30" s="31">
        <f>IFERROR(AVERAGEIFS(tb_userslist[my_score],tb_userslist[series_animedb_id],tb_anime[[#This Row],[id2]],tb_userslist[my_start_date],"&gt;="&amp;$E$1,tb_userslist[my_finish_date],"&lt;="&amp;$E$2),0)</f>
        <v>7</v>
      </c>
      <c r="O23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3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31" spans="1:16" x14ac:dyDescent="0.3">
      <c r="A231" s="13">
        <v>1519</v>
      </c>
      <c r="B231" s="13">
        <v>43691</v>
      </c>
      <c r="C231" s="31" t="str">
        <f>VLOOKUP(tb_anime[[#This Row],[id2]],tb_userslist[[series_animedb_id]:[series_title]],2,FALSE)</f>
        <v>Kageki Shoujo!!</v>
      </c>
      <c r="D231" s="31" t="str">
        <f>VLOOKUP(tb_anime[[#This Row],[id2]],tb_userslist[[series_animedb_id]:[season]],3,FALSE)</f>
        <v>tv</v>
      </c>
      <c r="E231" s="31">
        <f>VLOOKUP(tb_anime[[#This Row],[id2]],tb_userslist[[series_animedb_id]:[season]],9,FALSE)</f>
        <v>2021</v>
      </c>
      <c r="F231" s="31" t="str">
        <f>VLOOKUP(tb_anime[[#This Row],[id2]],tb_userslist[[series_animedb_id]:[season]],10,FALSE)</f>
        <v>summer</v>
      </c>
      <c r="G231" s="31">
        <f>COUNTIF(tb_userslist[series_animedb_id],tb_anime[[#This Row],[id2]])</f>
        <v>1</v>
      </c>
      <c r="H231" s="31">
        <f>SUMPRODUCT((tb_userslist[series_animedb_id]=tb_anime[[#This Row],[id2]])*(tb_userslist[my_score]&lt;=10))</f>
        <v>1</v>
      </c>
      <c r="I231" s="24">
        <f>IFERROR(AVERAGEIF(tb_userslist[series_animedb_id],tb_anime[[#This Row],[id2]],tb_userslist[my_score]),0)</f>
        <v>6</v>
      </c>
      <c r="J23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1" s="31">
        <f>SUMPRODUCT((tb_userslist[series_animedb_id]=tb_anime[[#This Row],[id2]])*(tb_userslist[my_finish_date]&lt;=$E$2)*(tb_userslist[my_start_date]&gt;=$E$1)*(tb_userslist[my_start_date]&lt;&gt;"NA"))</f>
        <v>1</v>
      </c>
      <c r="M23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31" s="31">
        <f>IFERROR(AVERAGEIFS(tb_userslist[my_score],tb_userslist[series_animedb_id],tb_anime[[#This Row],[id2]],tb_userslist[my_start_date],"&gt;="&amp;$E$1,tb_userslist[my_finish_date],"&lt;="&amp;$E$2),0)</f>
        <v>6</v>
      </c>
      <c r="O23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3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32" spans="1:16" x14ac:dyDescent="0.3">
      <c r="A232" s="13">
        <v>11285</v>
      </c>
      <c r="B232" s="13">
        <v>37999</v>
      </c>
      <c r="C232" s="31" t="str">
        <f>VLOOKUP(tb_anime[[#This Row],[id2]],tb_userslist[[series_animedb_id]:[series_title]],2,FALSE)</f>
        <v>Kaguya-sama wa Kokurasetai: Tensai-tachi no Renai Zunousen</v>
      </c>
      <c r="D232" s="31" t="str">
        <f>VLOOKUP(tb_anime[[#This Row],[id2]],tb_userslist[[series_animedb_id]:[season]],3,FALSE)</f>
        <v>tv</v>
      </c>
      <c r="E232" s="31">
        <f>VLOOKUP(tb_anime[[#This Row],[id2]],tb_userslist[[series_animedb_id]:[season]],9,FALSE)</f>
        <v>2019</v>
      </c>
      <c r="F232" s="31" t="str">
        <f>VLOOKUP(tb_anime[[#This Row],[id2]],tb_userslist[[series_animedb_id]:[season]],10,FALSE)</f>
        <v>winter</v>
      </c>
      <c r="G232" s="31">
        <f>COUNTIF(tb_userslist[series_animedb_id],tb_anime[[#This Row],[id2]])</f>
        <v>1</v>
      </c>
      <c r="H232" s="31">
        <f>SUMPRODUCT((tb_userslist[series_animedb_id]=tb_anime[[#This Row],[id2]])*(tb_userslist[my_score]&lt;=10))</f>
        <v>1</v>
      </c>
      <c r="I232" s="24">
        <f>IFERROR(AVERAGEIF(tb_userslist[series_animedb_id],tb_anime[[#This Row],[id2]],tb_userslist[my_score]),0)</f>
        <v>9</v>
      </c>
      <c r="J23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2" s="31">
        <f>SUMPRODUCT((tb_userslist[series_animedb_id]=tb_anime[[#This Row],[id2]])*(tb_userslist[my_finish_date]&lt;=$E$2)*(tb_userslist[my_start_date]&gt;=$E$1)*(tb_userslist[my_start_date]&lt;&gt;"NA"))</f>
        <v>1</v>
      </c>
      <c r="M23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32" s="31">
        <f>IFERROR(AVERAGEIFS(tb_userslist[my_score],tb_userslist[series_animedb_id],tb_anime[[#This Row],[id2]],tb_userslist[my_start_date],"&gt;="&amp;$E$1,tb_userslist[my_finish_date],"&lt;="&amp;$E$2),0)</f>
        <v>9</v>
      </c>
      <c r="O23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3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233" spans="1:16" x14ac:dyDescent="0.3">
      <c r="A233" s="13">
        <v>31043</v>
      </c>
      <c r="B233" s="13">
        <v>42822</v>
      </c>
      <c r="C233" s="31" t="str">
        <f>VLOOKUP(tb_anime[[#This Row],[id2]],tb_userslist[[series_animedb_id]:[series_title]],2,FALSE)</f>
        <v>Kai Byoui Ramune</v>
      </c>
      <c r="D233" s="31" t="str">
        <f>VLOOKUP(tb_anime[[#This Row],[id2]],tb_userslist[[series_animedb_id]:[season]],3,FALSE)</f>
        <v>tv</v>
      </c>
      <c r="E233" s="31">
        <f>VLOOKUP(tb_anime[[#This Row],[id2]],tb_userslist[[series_animedb_id]:[season]],9,FALSE)</f>
        <v>2021</v>
      </c>
      <c r="F233" s="31" t="str">
        <f>VLOOKUP(tb_anime[[#This Row],[id2]],tb_userslist[[series_animedb_id]:[season]],10,FALSE)</f>
        <v>winter</v>
      </c>
      <c r="G233" s="31">
        <f>COUNTIF(tb_userslist[series_animedb_id],tb_anime[[#This Row],[id2]])</f>
        <v>1</v>
      </c>
      <c r="H233" s="31">
        <f>SUMPRODUCT((tb_userslist[series_animedb_id]=tb_anime[[#This Row],[id2]])*(tb_userslist[my_score]&lt;=10))</f>
        <v>1</v>
      </c>
      <c r="I233" s="24">
        <f>IFERROR(AVERAGEIF(tb_userslist[series_animedb_id],tb_anime[[#This Row],[id2]],tb_userslist[my_score]),0)</f>
        <v>6</v>
      </c>
      <c r="J23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3" s="31">
        <f>SUMPRODUCT((tb_userslist[series_animedb_id]=tb_anime[[#This Row],[id2]])*(tb_userslist[my_finish_date]&lt;=$E$2)*(tb_userslist[my_start_date]&gt;=$E$1)*(tb_userslist[my_start_date]&lt;&gt;"NA"))</f>
        <v>1</v>
      </c>
      <c r="M23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33" s="31">
        <f>IFERROR(AVERAGEIFS(tb_userslist[my_score],tb_userslist[series_animedb_id],tb_anime[[#This Row],[id2]],tb_userslist[my_start_date],"&gt;="&amp;$E$1,tb_userslist[my_finish_date],"&lt;="&amp;$E$2),0)</f>
        <v>6</v>
      </c>
      <c r="O23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3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34" spans="1:16" x14ac:dyDescent="0.3">
      <c r="A234" s="13">
        <v>14967</v>
      </c>
      <c r="B234" s="13">
        <v>40750</v>
      </c>
      <c r="C234" s="31" t="str">
        <f>VLOOKUP(tb_anime[[#This Row],[id2]],tb_userslist[[series_animedb_id]:[series_title]],2,FALSE)</f>
        <v>Kaifuku Jutsushi no Yarinaoshi</v>
      </c>
      <c r="D234" s="31" t="str">
        <f>VLOOKUP(tb_anime[[#This Row],[id2]],tb_userslist[[series_animedb_id]:[season]],3,FALSE)</f>
        <v>tv</v>
      </c>
      <c r="E234" s="31">
        <f>VLOOKUP(tb_anime[[#This Row],[id2]],tb_userslist[[series_animedb_id]:[season]],9,FALSE)</f>
        <v>2021</v>
      </c>
      <c r="F234" s="31" t="str">
        <f>VLOOKUP(tb_anime[[#This Row],[id2]],tb_userslist[[series_animedb_id]:[season]],10,FALSE)</f>
        <v>winter</v>
      </c>
      <c r="G234" s="31">
        <f>COUNTIF(tb_userslist[series_animedb_id],tb_anime[[#This Row],[id2]])</f>
        <v>1</v>
      </c>
      <c r="H234" s="31">
        <f>SUMPRODUCT((tb_userslist[series_animedb_id]=tb_anime[[#This Row],[id2]])*(tb_userslist[my_score]&lt;=10))</f>
        <v>1</v>
      </c>
      <c r="I234" s="24">
        <f>IFERROR(AVERAGEIF(tb_userslist[series_animedb_id],tb_anime[[#This Row],[id2]],tb_userslist[my_score]),0)</f>
        <v>7</v>
      </c>
      <c r="J23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4" s="31">
        <f>SUMPRODUCT((tb_userslist[series_animedb_id]=tb_anime[[#This Row],[id2]])*(tb_userslist[my_finish_date]&lt;=$E$2)*(tb_userslist[my_start_date]&gt;=$E$1)*(tb_userslist[my_start_date]&lt;&gt;"NA"))</f>
        <v>1</v>
      </c>
      <c r="M23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34" s="31">
        <f>IFERROR(AVERAGEIFS(tb_userslist[my_score],tb_userslist[series_animedb_id],tb_anime[[#This Row],[id2]],tb_userslist[my_start_date],"&gt;="&amp;$E$1,tb_userslist[my_finish_date],"&lt;="&amp;$E$2),0)</f>
        <v>7</v>
      </c>
      <c r="O23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3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35" spans="1:16" x14ac:dyDescent="0.3">
      <c r="A235" s="13">
        <v>40904</v>
      </c>
      <c r="B235" s="13">
        <v>49385</v>
      </c>
      <c r="C235" s="31" t="str">
        <f>VLOOKUP(tb_anime[[#This Row],[id2]],tb_userslist[[series_animedb_id]:[series_title]],2,FALSE)</f>
        <v>Kaijin Kaihatsu-bu no Kuroitsu-san</v>
      </c>
      <c r="D235" s="31" t="str">
        <f>VLOOKUP(tb_anime[[#This Row],[id2]],tb_userslist[[series_animedb_id]:[season]],3,FALSE)</f>
        <v>tv</v>
      </c>
      <c r="E235" s="31">
        <f>VLOOKUP(tb_anime[[#This Row],[id2]],tb_userslist[[series_animedb_id]:[season]],9,FALSE)</f>
        <v>2022</v>
      </c>
      <c r="F235" s="31" t="str">
        <f>VLOOKUP(tb_anime[[#This Row],[id2]],tb_userslist[[series_animedb_id]:[season]],10,FALSE)</f>
        <v>winter</v>
      </c>
      <c r="G235" s="31">
        <f>COUNTIF(tb_userslist[series_animedb_id],tb_anime[[#This Row],[id2]])</f>
        <v>1</v>
      </c>
      <c r="H235" s="31">
        <f>SUMPRODUCT((tb_userslist[series_animedb_id]=tb_anime[[#This Row],[id2]])*(tb_userslist[my_score]&lt;=10))</f>
        <v>1</v>
      </c>
      <c r="I235" s="24">
        <f>IFERROR(AVERAGEIF(tb_userslist[series_animedb_id],tb_anime[[#This Row],[id2]],tb_userslist[my_score]),0)</f>
        <v>6</v>
      </c>
      <c r="J23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5" s="31">
        <f>SUMPRODUCT((tb_userslist[series_animedb_id]=tb_anime[[#This Row],[id2]])*(tb_userslist[my_finish_date]&lt;=$E$2)*(tb_userslist[my_start_date]&gt;=$E$1)*(tb_userslist[my_start_date]&lt;&gt;"NA"))</f>
        <v>1</v>
      </c>
      <c r="M23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35" s="31">
        <f>IFERROR(AVERAGEIFS(tb_userslist[my_score],tb_userslist[series_animedb_id],tb_anime[[#This Row],[id2]],tb_userslist[my_start_date],"&gt;="&amp;$E$1,tb_userslist[my_finish_date],"&lt;="&amp;$E$2),0)</f>
        <v>6</v>
      </c>
      <c r="O23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3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36" spans="1:16" x14ac:dyDescent="0.3">
      <c r="A236" s="13">
        <v>14741</v>
      </c>
      <c r="B236" s="13">
        <v>37981</v>
      </c>
      <c r="C236" s="31" t="str">
        <f>VLOOKUP(tb_anime[[#This Row],[id2]],tb_userslist[[series_animedb_id]:[series_title]],2,FALSE)</f>
        <v>Kaijuu no Kodomo</v>
      </c>
      <c r="D236" s="31" t="str">
        <f>VLOOKUP(tb_anime[[#This Row],[id2]],tb_userslist[[series_animedb_id]:[season]],3,FALSE)</f>
        <v>movie</v>
      </c>
      <c r="E236" s="31">
        <f>VLOOKUP(tb_anime[[#This Row],[id2]],tb_userslist[[series_animedb_id]:[season]],9,FALSE)</f>
        <v>2019</v>
      </c>
      <c r="F236" s="31" t="str">
        <f>VLOOKUP(tb_anime[[#This Row],[id2]],tb_userslist[[series_animedb_id]:[season]],10,FALSE)</f>
        <v>spring</v>
      </c>
      <c r="G236" s="31">
        <f>COUNTIF(tb_userslist[series_animedb_id],tb_anime[[#This Row],[id2]])</f>
        <v>1</v>
      </c>
      <c r="H236" s="31">
        <f>SUMPRODUCT((tb_userslist[series_animedb_id]=tb_anime[[#This Row],[id2]])*(tb_userslist[my_score]&lt;=10))</f>
        <v>1</v>
      </c>
      <c r="I236" s="24">
        <f>IFERROR(AVERAGEIF(tb_userslist[series_animedb_id],tb_anime[[#This Row],[id2]],tb_userslist[my_score]),0)</f>
        <v>6</v>
      </c>
      <c r="J23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6" s="31">
        <f>SUMPRODUCT((tb_userslist[series_animedb_id]=tb_anime[[#This Row],[id2]])*(tb_userslist[my_finish_date]&lt;=$E$2)*(tb_userslist[my_start_date]&gt;=$E$1)*(tb_userslist[my_start_date]&lt;&gt;"NA"))</f>
        <v>1</v>
      </c>
      <c r="M23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36" s="31">
        <f>IFERROR(AVERAGEIFS(tb_userslist[my_score],tb_userslist[series_animedb_id],tb_anime[[#This Row],[id2]],tb_userslist[my_start_date],"&gt;="&amp;$E$1,tb_userslist[my_finish_date],"&lt;="&amp;$E$2),0)</f>
        <v>6</v>
      </c>
      <c r="O23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3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37" spans="1:16" x14ac:dyDescent="0.3">
      <c r="A237" s="13">
        <v>18671</v>
      </c>
      <c r="B237" s="13">
        <v>42544</v>
      </c>
      <c r="C237" s="31" t="str">
        <f>VLOOKUP(tb_anime[[#This Row],[id2]],tb_userslist[[series_animedb_id]:[series_title]],2,FALSE)</f>
        <v>Kaizoku Oujo</v>
      </c>
      <c r="D237" s="31" t="str">
        <f>VLOOKUP(tb_anime[[#This Row],[id2]],tb_userslist[[series_animedb_id]:[season]],3,FALSE)</f>
        <v>tv</v>
      </c>
      <c r="E237" s="31">
        <f>VLOOKUP(tb_anime[[#This Row],[id2]],tb_userslist[[series_animedb_id]:[season]],9,FALSE)</f>
        <v>2021</v>
      </c>
      <c r="F237" s="31" t="str">
        <f>VLOOKUP(tb_anime[[#This Row],[id2]],tb_userslist[[series_animedb_id]:[season]],10,FALSE)</f>
        <v>fall</v>
      </c>
      <c r="G237" s="31">
        <f>COUNTIF(tb_userslist[series_animedb_id],tb_anime[[#This Row],[id2]])</f>
        <v>1</v>
      </c>
      <c r="H237" s="31">
        <f>SUMPRODUCT((tb_userslist[series_animedb_id]=tb_anime[[#This Row],[id2]])*(tb_userslist[my_score]&lt;=10))</f>
        <v>1</v>
      </c>
      <c r="I237" s="24">
        <f>IFERROR(AVERAGEIF(tb_userslist[series_animedb_id],tb_anime[[#This Row],[id2]],tb_userslist[my_score]),0)</f>
        <v>7</v>
      </c>
      <c r="J23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7" s="31">
        <f>SUMPRODUCT((tb_userslist[series_animedb_id]=tb_anime[[#This Row],[id2]])*(tb_userslist[my_finish_date]&lt;=$E$2)*(tb_userslist[my_start_date]&gt;=$E$1)*(tb_userslist[my_start_date]&lt;&gt;"NA"))</f>
        <v>1</v>
      </c>
      <c r="M23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37" s="31">
        <f>IFERROR(AVERAGEIFS(tb_userslist[my_score],tb_userslist[series_animedb_id],tb_anime[[#This Row],[id2]],tb_userslist[my_start_date],"&gt;="&amp;$E$1,tb_userslist[my_finish_date],"&lt;="&amp;$E$2),0)</f>
        <v>7</v>
      </c>
      <c r="O23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3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38" spans="1:16" x14ac:dyDescent="0.3">
      <c r="A238" s="13">
        <v>23237</v>
      </c>
      <c r="B238" s="13">
        <v>41312</v>
      </c>
      <c r="C238" s="31" t="str">
        <f>VLOOKUP(tb_anime[[#This Row],[id2]],tb_userslist[[series_animedb_id]:[series_title]],2,FALSE)</f>
        <v>Kami-tachi ni Hirowareta Otoko</v>
      </c>
      <c r="D238" s="31" t="str">
        <f>VLOOKUP(tb_anime[[#This Row],[id2]],tb_userslist[[series_animedb_id]:[season]],3,FALSE)</f>
        <v>tv</v>
      </c>
      <c r="E238" s="31">
        <f>VLOOKUP(tb_anime[[#This Row],[id2]],tb_userslist[[series_animedb_id]:[season]],9,FALSE)</f>
        <v>2020</v>
      </c>
      <c r="F238" s="31" t="str">
        <f>VLOOKUP(tb_anime[[#This Row],[id2]],tb_userslist[[series_animedb_id]:[season]],10,FALSE)</f>
        <v>fall</v>
      </c>
      <c r="G238" s="31">
        <f>COUNTIF(tb_userslist[series_animedb_id],tb_anime[[#This Row],[id2]])</f>
        <v>1</v>
      </c>
      <c r="H238" s="31">
        <f>SUMPRODUCT((tb_userslist[series_animedb_id]=tb_anime[[#This Row],[id2]])*(tb_userslist[my_score]&lt;=10))</f>
        <v>1</v>
      </c>
      <c r="I238" s="24">
        <f>IFERROR(AVERAGEIF(tb_userslist[series_animedb_id],tb_anime[[#This Row],[id2]],tb_userslist[my_score]),0)</f>
        <v>3</v>
      </c>
      <c r="J23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8" s="31">
        <f>SUMPRODUCT((tb_userslist[series_animedb_id]=tb_anime[[#This Row],[id2]])*(tb_userslist[my_finish_date]&lt;=$E$2)*(tb_userslist[my_start_date]&gt;=$E$1)*(tb_userslist[my_start_date]&lt;&gt;"NA"))</f>
        <v>1</v>
      </c>
      <c r="M23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38" s="31">
        <f>IFERROR(AVERAGEIFS(tb_userslist[my_score],tb_userslist[series_animedb_id],tb_anime[[#This Row],[id2]],tb_userslist[my_start_date],"&gt;="&amp;$E$1,tb_userslist[my_finish_date],"&lt;="&amp;$E$2),0)</f>
        <v>3</v>
      </c>
      <c r="O23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3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239" spans="1:16" x14ac:dyDescent="0.3">
      <c r="A239" s="13">
        <v>42310</v>
      </c>
      <c r="B239" s="13">
        <v>48825</v>
      </c>
      <c r="C239" s="31" t="str">
        <f>VLOOKUP(tb_anime[[#This Row],[id2]],tb_userslist[[series_animedb_id]:[series_title]],2,FALSE)</f>
        <v>Kamiari Algorithm</v>
      </c>
      <c r="D239" s="31" t="str">
        <f>VLOOKUP(tb_anime[[#This Row],[id2]],tb_userslist[[series_animedb_id]:[season]],3,FALSE)</f>
        <v>music</v>
      </c>
      <c r="E239" s="31">
        <f>VLOOKUP(tb_anime[[#This Row],[id2]],tb_userslist[[series_animedb_id]:[season]],9,FALSE)</f>
        <v>2021</v>
      </c>
      <c r="F239" s="31" t="str">
        <f>VLOOKUP(tb_anime[[#This Row],[id2]],tb_userslist[[series_animedb_id]:[season]],10,FALSE)</f>
        <v>winter</v>
      </c>
      <c r="G239" s="31">
        <f>COUNTIF(tb_userslist[series_animedb_id],tb_anime[[#This Row],[id2]])</f>
        <v>1</v>
      </c>
      <c r="H239" s="31">
        <f>SUMPRODUCT((tb_userslist[series_animedb_id]=tb_anime[[#This Row],[id2]])*(tb_userslist[my_score]&lt;=10))</f>
        <v>1</v>
      </c>
      <c r="I239" s="24">
        <f>IFERROR(AVERAGEIF(tb_userslist[series_animedb_id],tb_anime[[#This Row],[id2]],tb_userslist[my_score]),0)</f>
        <v>7</v>
      </c>
      <c r="J23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3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39" s="31">
        <f>SUMPRODUCT((tb_userslist[series_animedb_id]=tb_anime[[#This Row],[id2]])*(tb_userslist[my_finish_date]&lt;=$E$2)*(tb_userslist[my_start_date]&gt;=$E$1)*(tb_userslist[my_start_date]&lt;&gt;"NA"))</f>
        <v>0</v>
      </c>
      <c r="M23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39" s="31">
        <f>IFERROR(AVERAGEIFS(tb_userslist[my_score],tb_userslist[series_animedb_id],tb_anime[[#This Row],[id2]],tb_userslist[my_start_date],"&gt;="&amp;$E$1,tb_userslist[my_finish_date],"&lt;="&amp;$E$2),0)</f>
        <v>0</v>
      </c>
      <c r="O23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3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40" spans="1:16" x14ac:dyDescent="0.3">
      <c r="A240" s="13">
        <v>8915</v>
      </c>
      <c r="B240" s="13">
        <v>41877</v>
      </c>
      <c r="C240" s="31" t="str">
        <f>VLOOKUP(tb_anime[[#This Row],[id2]],tb_userslist[[series_animedb_id]:[series_title]],2,FALSE)</f>
        <v>Kamiarizuki no Kodomo</v>
      </c>
      <c r="D240" s="31" t="str">
        <f>VLOOKUP(tb_anime[[#This Row],[id2]],tb_userslist[[series_animedb_id]:[season]],3,FALSE)</f>
        <v>movie</v>
      </c>
      <c r="E240" s="31">
        <f>VLOOKUP(tb_anime[[#This Row],[id2]],tb_userslist[[series_animedb_id]:[season]],9,FALSE)</f>
        <v>2021</v>
      </c>
      <c r="F240" s="31" t="str">
        <f>VLOOKUP(tb_anime[[#This Row],[id2]],tb_userslist[[series_animedb_id]:[season]],10,FALSE)</f>
        <v>fall</v>
      </c>
      <c r="G240" s="31">
        <f>COUNTIF(tb_userslist[series_animedb_id],tb_anime[[#This Row],[id2]])</f>
        <v>1</v>
      </c>
      <c r="H240" s="31">
        <f>SUMPRODUCT((tb_userslist[series_animedb_id]=tb_anime[[#This Row],[id2]])*(tb_userslist[my_score]&lt;=10))</f>
        <v>1</v>
      </c>
      <c r="I240" s="24">
        <f>IFERROR(AVERAGEIF(tb_userslist[series_animedb_id],tb_anime[[#This Row],[id2]],tb_userslist[my_score]),0)</f>
        <v>5</v>
      </c>
      <c r="J24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4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40" s="31">
        <f>SUMPRODUCT((tb_userslist[series_animedb_id]=tb_anime[[#This Row],[id2]])*(tb_userslist[my_finish_date]&lt;=$E$2)*(tb_userslist[my_start_date]&gt;=$E$1)*(tb_userslist[my_start_date]&lt;&gt;"NA"))</f>
        <v>0</v>
      </c>
      <c r="M24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40" s="31">
        <f>IFERROR(AVERAGEIFS(tb_userslist[my_score],tb_userslist[series_animedb_id],tb_anime[[#This Row],[id2]],tb_userslist[my_start_date],"&gt;="&amp;$E$1,tb_userslist[my_finish_date],"&lt;="&amp;$E$2),0)</f>
        <v>0</v>
      </c>
      <c r="O24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4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41" spans="1:16" x14ac:dyDescent="0.3">
      <c r="A241" s="13">
        <v>12879</v>
      </c>
      <c r="B241" s="13">
        <v>41930</v>
      </c>
      <c r="C241" s="31" t="str">
        <f>VLOOKUP(tb_anime[[#This Row],[id2]],tb_userslist[[series_animedb_id]:[series_title]],2,FALSE)</f>
        <v>Kamisama ni Natta Hi</v>
      </c>
      <c r="D241" s="31" t="str">
        <f>VLOOKUP(tb_anime[[#This Row],[id2]],tb_userslist[[series_animedb_id]:[season]],3,FALSE)</f>
        <v>tv</v>
      </c>
      <c r="E241" s="31">
        <f>VLOOKUP(tb_anime[[#This Row],[id2]],tb_userslist[[series_animedb_id]:[season]],9,FALSE)</f>
        <v>2020</v>
      </c>
      <c r="F241" s="31" t="str">
        <f>VLOOKUP(tb_anime[[#This Row],[id2]],tb_userslist[[series_animedb_id]:[season]],10,FALSE)</f>
        <v>fall</v>
      </c>
      <c r="G241" s="31">
        <f>COUNTIF(tb_userslist[series_animedb_id],tb_anime[[#This Row],[id2]])</f>
        <v>1</v>
      </c>
      <c r="H241" s="31">
        <f>SUMPRODUCT((tb_userslist[series_animedb_id]=tb_anime[[#This Row],[id2]])*(tb_userslist[my_score]&lt;=10))</f>
        <v>1</v>
      </c>
      <c r="I241" s="24">
        <f>IFERROR(AVERAGEIF(tb_userslist[series_animedb_id],tb_anime[[#This Row],[id2]],tb_userslist[my_score]),0)</f>
        <v>6</v>
      </c>
      <c r="J24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4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41" s="31">
        <f>SUMPRODUCT((tb_userslist[series_animedb_id]=tb_anime[[#This Row],[id2]])*(tb_userslist[my_finish_date]&lt;=$E$2)*(tb_userslist[my_start_date]&gt;=$E$1)*(tb_userslist[my_start_date]&lt;&gt;"NA"))</f>
        <v>1</v>
      </c>
      <c r="M24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41" s="31">
        <f>IFERROR(AVERAGEIFS(tb_userslist[my_score],tb_userslist[series_animedb_id],tb_anime[[#This Row],[id2]],tb_userslist[my_start_date],"&gt;="&amp;$E$1,tb_userslist[my_finish_date],"&lt;="&amp;$E$2),0)</f>
        <v>6</v>
      </c>
      <c r="O24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4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42" spans="1:16" x14ac:dyDescent="0.3">
      <c r="A242" s="13">
        <v>38668</v>
      </c>
      <c r="B242" s="13">
        <v>48711</v>
      </c>
      <c r="C242" s="31" t="str">
        <f>VLOOKUP(tb_anime[[#This Row],[id2]],tb_userslist[[series_animedb_id]:[series_title]],2,FALSE)</f>
        <v>Kan Saete Kuyashii wa</v>
      </c>
      <c r="D242" s="31" t="str">
        <f>VLOOKUP(tb_anime[[#This Row],[id2]],tb_userslist[[series_animedb_id]:[season]],3,FALSE)</f>
        <v>music</v>
      </c>
      <c r="E242" s="31">
        <f>VLOOKUP(tb_anime[[#This Row],[id2]],tb_userslist[[series_animedb_id]:[season]],9,FALSE)</f>
        <v>2021</v>
      </c>
      <c r="F242" s="31" t="str">
        <f>VLOOKUP(tb_anime[[#This Row],[id2]],tb_userslist[[series_animedb_id]:[season]],10,FALSE)</f>
        <v>winter</v>
      </c>
      <c r="G242" s="31">
        <f>COUNTIF(tb_userslist[series_animedb_id],tb_anime[[#This Row],[id2]])</f>
        <v>1</v>
      </c>
      <c r="H242" s="31">
        <f>SUMPRODUCT((tb_userslist[series_animedb_id]=tb_anime[[#This Row],[id2]])*(tb_userslist[my_score]&lt;=10))</f>
        <v>1</v>
      </c>
      <c r="I242" s="24">
        <f>IFERROR(AVERAGEIF(tb_userslist[series_animedb_id],tb_anime[[#This Row],[id2]],tb_userslist[my_score]),0)</f>
        <v>6</v>
      </c>
      <c r="J24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4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42" s="31">
        <f>SUMPRODUCT((tb_userslist[series_animedb_id]=tb_anime[[#This Row],[id2]])*(tb_userslist[my_finish_date]&lt;=$E$2)*(tb_userslist[my_start_date]&gt;=$E$1)*(tb_userslist[my_start_date]&lt;&gt;"NA"))</f>
        <v>0</v>
      </c>
      <c r="M24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42" s="31">
        <f>IFERROR(AVERAGEIFS(tb_userslist[my_score],tb_userslist[series_animedb_id],tb_anime[[#This Row],[id2]],tb_userslist[my_start_date],"&gt;="&amp;$E$1,tb_userslist[my_finish_date],"&lt;="&amp;$E$2),0)</f>
        <v>0</v>
      </c>
      <c r="O24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4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43" spans="1:16" x14ac:dyDescent="0.3">
      <c r="A243" s="13">
        <v>10087</v>
      </c>
      <c r="B243" s="13">
        <v>39198</v>
      </c>
      <c r="C243" s="31" t="str">
        <f>VLOOKUP(tb_anime[[#This Row],[id2]],tb_userslist[[series_animedb_id]:[series_title]],2,FALSE)</f>
        <v>Kanata no Astra</v>
      </c>
      <c r="D243" s="31" t="str">
        <f>VLOOKUP(tb_anime[[#This Row],[id2]],tb_userslist[[series_animedb_id]:[season]],3,FALSE)</f>
        <v>tv</v>
      </c>
      <c r="E243" s="31">
        <f>VLOOKUP(tb_anime[[#This Row],[id2]],tb_userslist[[series_animedb_id]:[season]],9,FALSE)</f>
        <v>2019</v>
      </c>
      <c r="F243" s="31" t="str">
        <f>VLOOKUP(tb_anime[[#This Row],[id2]],tb_userslist[[series_animedb_id]:[season]],10,FALSE)</f>
        <v>summer</v>
      </c>
      <c r="G243" s="31">
        <f>COUNTIF(tb_userslist[series_animedb_id],tb_anime[[#This Row],[id2]])</f>
        <v>1</v>
      </c>
      <c r="H243" s="31">
        <f>SUMPRODUCT((tb_userslist[series_animedb_id]=tb_anime[[#This Row],[id2]])*(tb_userslist[my_score]&lt;=10))</f>
        <v>1</v>
      </c>
      <c r="I243" s="24">
        <f>IFERROR(AVERAGEIF(tb_userslist[series_animedb_id],tb_anime[[#This Row],[id2]],tb_userslist[my_score]),0)</f>
        <v>8</v>
      </c>
      <c r="J24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4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43" s="31">
        <f>SUMPRODUCT((tb_userslist[series_animedb_id]=tb_anime[[#This Row],[id2]])*(tb_userslist[my_finish_date]&lt;=$E$2)*(tb_userslist[my_start_date]&gt;=$E$1)*(tb_userslist[my_start_date]&lt;&gt;"NA"))</f>
        <v>1</v>
      </c>
      <c r="M24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43" s="31">
        <f>IFERROR(AVERAGEIFS(tb_userslist[my_score],tb_userslist[series_animedb_id],tb_anime[[#This Row],[id2]],tb_userslist[my_start_date],"&gt;="&amp;$E$1,tb_userslist[my_finish_date],"&lt;="&amp;$E$2),0)</f>
        <v>8</v>
      </c>
      <c r="O24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4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44" spans="1:16" x14ac:dyDescent="0.3">
      <c r="A244" s="13">
        <v>11741</v>
      </c>
      <c r="B244" s="13">
        <v>43969</v>
      </c>
      <c r="C244" s="31" t="str">
        <f>VLOOKUP(tb_anime[[#This Row],[id2]],tb_userslist[[series_animedb_id]:[series_title]],2,FALSE)</f>
        <v>Kanojo mo Kanojo</v>
      </c>
      <c r="D244" s="31" t="str">
        <f>VLOOKUP(tb_anime[[#This Row],[id2]],tb_userslist[[series_animedb_id]:[season]],3,FALSE)</f>
        <v>tv</v>
      </c>
      <c r="E244" s="31">
        <f>VLOOKUP(tb_anime[[#This Row],[id2]],tb_userslist[[series_animedb_id]:[season]],9,FALSE)</f>
        <v>2021</v>
      </c>
      <c r="F244" s="31" t="str">
        <f>VLOOKUP(tb_anime[[#This Row],[id2]],tb_userslist[[series_animedb_id]:[season]],10,FALSE)</f>
        <v>summer</v>
      </c>
      <c r="G244" s="31">
        <f>COUNTIF(tb_userslist[series_animedb_id],tb_anime[[#This Row],[id2]])</f>
        <v>2</v>
      </c>
      <c r="H244" s="31">
        <f>SUMPRODUCT((tb_userslist[series_animedb_id]=tb_anime[[#This Row],[id2]])*(tb_userslist[my_score]&lt;=10))</f>
        <v>2</v>
      </c>
      <c r="I244" s="24">
        <f>IFERROR(AVERAGEIF(tb_userslist[series_animedb_id],tb_anime[[#This Row],[id2]],tb_userslist[my_score]),0)</f>
        <v>6.5</v>
      </c>
      <c r="J244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244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6.5</v>
      </c>
      <c r="L244" s="31">
        <f>SUMPRODUCT((tb_userslist[series_animedb_id]=tb_anime[[#This Row],[id2]])*(tb_userslist[my_finish_date]&lt;=$E$2)*(tb_userslist[my_start_date]&gt;=$E$1)*(tb_userslist[my_start_date]&lt;&gt;"NA"))</f>
        <v>2</v>
      </c>
      <c r="M244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244" s="31">
        <f>IFERROR(AVERAGEIFS(tb_userslist[my_score],tb_userslist[series_animedb_id],tb_anime[[#This Row],[id2]],tb_userslist[my_start_date],"&gt;="&amp;$E$1,tb_userslist[my_finish_date],"&lt;="&amp;$E$2),0)</f>
        <v>6.5</v>
      </c>
      <c r="O24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24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</v>
      </c>
    </row>
    <row r="245" spans="1:16" x14ac:dyDescent="0.3">
      <c r="A245" s="13">
        <v>34280</v>
      </c>
      <c r="B245" s="13">
        <v>1004</v>
      </c>
      <c r="C245" s="31" t="str">
        <f>VLOOKUP(tb_anime[[#This Row],[id2]],tb_userslist[[series_animedb_id]:[series_title]],2,FALSE)</f>
        <v>Kanojo to Kanojo no Neko</v>
      </c>
      <c r="D245" s="31" t="str">
        <f>VLOOKUP(tb_anime[[#This Row],[id2]],tb_userslist[[series_animedb_id]:[season]],3,FALSE)</f>
        <v>ova</v>
      </c>
      <c r="E245" s="31">
        <f>VLOOKUP(tb_anime[[#This Row],[id2]],tb_userslist[[series_animedb_id]:[season]],9,FALSE)</f>
        <v>2002</v>
      </c>
      <c r="F245" s="31" t="str">
        <f>VLOOKUP(tb_anime[[#This Row],[id2]],tb_userslist[[series_animedb_id]:[season]],10,FALSE)</f>
        <v>spring</v>
      </c>
      <c r="G245" s="31">
        <f>COUNTIF(tb_userslist[series_animedb_id],tb_anime[[#This Row],[id2]])</f>
        <v>1</v>
      </c>
      <c r="H245" s="31">
        <f>SUMPRODUCT((tb_userslist[series_animedb_id]=tb_anime[[#This Row],[id2]])*(tb_userslist[my_score]&lt;=10))</f>
        <v>1</v>
      </c>
      <c r="I245" s="24">
        <f>IFERROR(AVERAGEIF(tb_userslist[series_animedb_id],tb_anime[[#This Row],[id2]],tb_userslist[my_score]),0)</f>
        <v>6</v>
      </c>
      <c r="J24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4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45" s="31">
        <f>SUMPRODUCT((tb_userslist[series_animedb_id]=tb_anime[[#This Row],[id2]])*(tb_userslist[my_finish_date]&lt;=$E$2)*(tb_userslist[my_start_date]&gt;=$E$1)*(tb_userslist[my_start_date]&lt;&gt;"NA"))</f>
        <v>1</v>
      </c>
      <c r="M24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45" s="31">
        <f>IFERROR(AVERAGEIFS(tb_userslist[my_score],tb_userslist[series_animedb_id],tb_anime[[#This Row],[id2]],tb_userslist[my_start_date],"&gt;="&amp;$E$1,tb_userslist[my_finish_date],"&lt;="&amp;$E$2),0)</f>
        <v>6</v>
      </c>
      <c r="O24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4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46" spans="1:16" x14ac:dyDescent="0.3">
      <c r="A246" s="13">
        <v>28907</v>
      </c>
      <c r="B246" s="13">
        <v>144</v>
      </c>
      <c r="C246" s="31" t="str">
        <f>VLOOKUP(tb_anime[[#This Row],[id2]],tb_userslist[[series_animedb_id]:[series_title]],2,FALSE)</f>
        <v>Kanon</v>
      </c>
      <c r="D246" s="31" t="str">
        <f>VLOOKUP(tb_anime[[#This Row],[id2]],tb_userslist[[series_animedb_id]:[season]],3,FALSE)</f>
        <v>tv</v>
      </c>
      <c r="E246" s="31">
        <f>VLOOKUP(tb_anime[[#This Row],[id2]],tb_userslist[[series_animedb_id]:[season]],9,FALSE)</f>
        <v>2002</v>
      </c>
      <c r="F246" s="31" t="str">
        <f>VLOOKUP(tb_anime[[#This Row],[id2]],tb_userslist[[series_animedb_id]:[season]],10,FALSE)</f>
        <v>winter</v>
      </c>
      <c r="G246" s="31">
        <f>COUNTIF(tb_userslist[series_animedb_id],tb_anime[[#This Row],[id2]])</f>
        <v>1</v>
      </c>
      <c r="H246" s="31">
        <f>SUMPRODUCT((tb_userslist[series_animedb_id]=tb_anime[[#This Row],[id2]])*(tb_userslist[my_score]&lt;=10))</f>
        <v>1</v>
      </c>
      <c r="I246" s="24">
        <f>IFERROR(AVERAGEIF(tb_userslist[series_animedb_id],tb_anime[[#This Row],[id2]],tb_userslist[my_score]),0)</f>
        <v>2</v>
      </c>
      <c r="J24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4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46" s="31">
        <f>SUMPRODUCT((tb_userslist[series_animedb_id]=tb_anime[[#This Row],[id2]])*(tb_userslist[my_finish_date]&lt;=$E$2)*(tb_userslist[my_start_date]&gt;=$E$1)*(tb_userslist[my_start_date]&lt;&gt;"NA"))</f>
        <v>1</v>
      </c>
      <c r="M24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46" s="31">
        <f>IFERROR(AVERAGEIFS(tb_userslist[my_score],tb_userslist[series_animedb_id],tb_anime[[#This Row],[id2]],tb_userslist[my_start_date],"&gt;="&amp;$E$1,tb_userslist[my_finish_date],"&lt;="&amp;$E$2),0)</f>
        <v>2</v>
      </c>
      <c r="O24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4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5.2580105162254362</v>
      </c>
    </row>
    <row r="247" spans="1:16" x14ac:dyDescent="0.3">
      <c r="A247" s="13">
        <v>31637</v>
      </c>
      <c r="B247" s="13">
        <v>35860</v>
      </c>
      <c r="C247" s="31" t="str">
        <f>VLOOKUP(tb_anime[[#This Row],[id2]],tb_userslist[[series_animedb_id]:[series_title]],2,FALSE)</f>
        <v>Karakai Jouzu no Takagi-san</v>
      </c>
      <c r="D247" s="31" t="str">
        <f>VLOOKUP(tb_anime[[#This Row],[id2]],tb_userslist[[series_animedb_id]:[season]],3,FALSE)</f>
        <v>tv</v>
      </c>
      <c r="E247" s="31">
        <f>VLOOKUP(tb_anime[[#This Row],[id2]],tb_userslist[[series_animedb_id]:[season]],9,FALSE)</f>
        <v>2018</v>
      </c>
      <c r="F247" s="31" t="str">
        <f>VLOOKUP(tb_anime[[#This Row],[id2]],tb_userslist[[series_animedb_id]:[season]],10,FALSE)</f>
        <v>winter</v>
      </c>
      <c r="G247" s="31">
        <f>COUNTIF(tb_userslist[series_animedb_id],tb_anime[[#This Row],[id2]])</f>
        <v>2</v>
      </c>
      <c r="H247" s="31">
        <f>SUMPRODUCT((tb_userslist[series_animedb_id]=tb_anime[[#This Row],[id2]])*(tb_userslist[my_score]&lt;=10))</f>
        <v>2</v>
      </c>
      <c r="I247" s="24">
        <f>IFERROR(AVERAGEIF(tb_userslist[series_animedb_id],tb_anime[[#This Row],[id2]],tb_userslist[my_score]),0)</f>
        <v>8.5</v>
      </c>
      <c r="J247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247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8.5</v>
      </c>
      <c r="L247" s="31">
        <f>SUMPRODUCT((tb_userslist[series_animedb_id]=tb_anime[[#This Row],[id2]])*(tb_userslist[my_finish_date]&lt;=$E$2)*(tb_userslist[my_start_date]&gt;=$E$1)*(tb_userslist[my_start_date]&lt;&gt;"NA"))</f>
        <v>1</v>
      </c>
      <c r="M24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47" s="31">
        <f>IFERROR(AVERAGEIFS(tb_userslist[my_score],tb_userslist[series_animedb_id],tb_anime[[#This Row],[id2]],tb_userslist[my_start_date],"&gt;="&amp;$E$1,tb_userslist[my_finish_date],"&lt;="&amp;$E$2),0)</f>
        <v>8</v>
      </c>
      <c r="O24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4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48" spans="1:16" x14ac:dyDescent="0.3">
      <c r="A248" s="13">
        <v>16918</v>
      </c>
      <c r="B248" s="13">
        <v>38993</v>
      </c>
      <c r="C248" s="31" t="str">
        <f>VLOOKUP(tb_anime[[#This Row],[id2]],tb_userslist[[series_animedb_id]:[series_title]],2,FALSE)</f>
        <v>Karakai Jouzu no Takagi-san 2</v>
      </c>
      <c r="D248" s="31" t="str">
        <f>VLOOKUP(tb_anime[[#This Row],[id2]],tb_userslist[[series_animedb_id]:[season]],3,FALSE)</f>
        <v>tv</v>
      </c>
      <c r="E248" s="31">
        <f>VLOOKUP(tb_anime[[#This Row],[id2]],tb_userslist[[series_animedb_id]:[season]],9,FALSE)</f>
        <v>2019</v>
      </c>
      <c r="F248" s="31" t="str">
        <f>VLOOKUP(tb_anime[[#This Row],[id2]],tb_userslist[[series_animedb_id]:[season]],10,FALSE)</f>
        <v>summer</v>
      </c>
      <c r="G248" s="31">
        <f>COUNTIF(tb_userslist[series_animedb_id],tb_anime[[#This Row],[id2]])</f>
        <v>1</v>
      </c>
      <c r="H248" s="31">
        <f>SUMPRODUCT((tb_userslist[series_animedb_id]=tb_anime[[#This Row],[id2]])*(tb_userslist[my_score]&lt;=10))</f>
        <v>1</v>
      </c>
      <c r="I248" s="24">
        <f>IFERROR(AVERAGEIF(tb_userslist[series_animedb_id],tb_anime[[#This Row],[id2]],tb_userslist[my_score]),0)</f>
        <v>8</v>
      </c>
      <c r="J24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4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48" s="31">
        <f>SUMPRODUCT((tb_userslist[series_animedb_id]=tb_anime[[#This Row],[id2]])*(tb_userslist[my_finish_date]&lt;=$E$2)*(tb_userslist[my_start_date]&gt;=$E$1)*(tb_userslist[my_start_date]&lt;&gt;"NA"))</f>
        <v>1</v>
      </c>
      <c r="M24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48" s="31">
        <f>IFERROR(AVERAGEIFS(tb_userslist[my_score],tb_userslist[series_animedb_id],tb_anime[[#This Row],[id2]],tb_userslist[my_start_date],"&gt;="&amp;$E$1,tb_userslist[my_finish_date],"&lt;="&amp;$E$2),0)</f>
        <v>8</v>
      </c>
      <c r="O24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4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49" spans="1:16" x14ac:dyDescent="0.3">
      <c r="A249" s="13">
        <v>19363</v>
      </c>
      <c r="B249" s="13">
        <v>37621</v>
      </c>
      <c r="C249" s="31" t="str">
        <f>VLOOKUP(tb_anime[[#This Row],[id2]],tb_userslist[[series_animedb_id]:[series_title]],2,FALSE)</f>
        <v>Karakai Jouzu no Takagi-san: Water Slide</v>
      </c>
      <c r="D249" s="31" t="str">
        <f>VLOOKUP(tb_anime[[#This Row],[id2]],tb_userslist[[series_animedb_id]:[season]],3,FALSE)</f>
        <v>ova</v>
      </c>
      <c r="E249" s="31">
        <f>VLOOKUP(tb_anime[[#This Row],[id2]],tb_userslist[[series_animedb_id]:[season]],9,FALSE)</f>
        <v>2018</v>
      </c>
      <c r="F249" s="31" t="str">
        <f>VLOOKUP(tb_anime[[#This Row],[id2]],tb_userslist[[series_animedb_id]:[season]],10,FALSE)</f>
        <v>summer</v>
      </c>
      <c r="G249" s="31">
        <f>COUNTIF(tb_userslist[series_animedb_id],tb_anime[[#This Row],[id2]])</f>
        <v>1</v>
      </c>
      <c r="H249" s="31">
        <f>SUMPRODUCT((tb_userslist[series_animedb_id]=tb_anime[[#This Row],[id2]])*(tb_userslist[my_score]&lt;=10))</f>
        <v>1</v>
      </c>
      <c r="I249" s="24">
        <f>IFERROR(AVERAGEIF(tb_userslist[series_animedb_id],tb_anime[[#This Row],[id2]],tb_userslist[my_score]),0)</f>
        <v>8</v>
      </c>
      <c r="J24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4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49" s="31">
        <f>SUMPRODUCT((tb_userslist[series_animedb_id]=tb_anime[[#This Row],[id2]])*(tb_userslist[my_finish_date]&lt;=$E$2)*(tb_userslist[my_start_date]&gt;=$E$1)*(tb_userslist[my_start_date]&lt;&gt;"NA"))</f>
        <v>1</v>
      </c>
      <c r="M24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49" s="31">
        <f>IFERROR(AVERAGEIFS(tb_userslist[my_score],tb_userslist[series_animedb_id],tb_anime[[#This Row],[id2]],tb_userslist[my_start_date],"&gt;="&amp;$E$1,tb_userslist[my_finish_date],"&lt;="&amp;$E$2),0)</f>
        <v>8</v>
      </c>
      <c r="O24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4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50" spans="1:16" x14ac:dyDescent="0.3">
      <c r="A250" s="13">
        <v>10793</v>
      </c>
      <c r="B250" s="13">
        <v>1658</v>
      </c>
      <c r="C250" s="31" t="str">
        <f>VLOOKUP(tb_anime[[#This Row],[id2]],tb_userslist[[series_animedb_id]:[series_title]],2,FALSE)</f>
        <v>Karakuri no Kimi</v>
      </c>
      <c r="D250" s="31" t="str">
        <f>VLOOKUP(tb_anime[[#This Row],[id2]],tb_userslist[[series_animedb_id]:[season]],3,FALSE)</f>
        <v>ova</v>
      </c>
      <c r="E250" s="31">
        <f>VLOOKUP(tb_anime[[#This Row],[id2]],tb_userslist[[series_animedb_id]:[season]],9,FALSE)</f>
        <v>2000</v>
      </c>
      <c r="F250" s="31" t="str">
        <f>VLOOKUP(tb_anime[[#This Row],[id2]],tb_userslist[[series_animedb_id]:[season]],10,FALSE)</f>
        <v>winter</v>
      </c>
      <c r="G250" s="31">
        <f>COUNTIF(tb_userslist[series_animedb_id],tb_anime[[#This Row],[id2]])</f>
        <v>1</v>
      </c>
      <c r="H250" s="31">
        <f>SUMPRODUCT((tb_userslist[series_animedb_id]=tb_anime[[#This Row],[id2]])*(tb_userslist[my_score]&lt;=10))</f>
        <v>1</v>
      </c>
      <c r="I250" s="24">
        <f>IFERROR(AVERAGEIF(tb_userslist[series_animedb_id],tb_anime[[#This Row],[id2]],tb_userslist[my_score]),0)</f>
        <v>6</v>
      </c>
      <c r="J25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0" s="31">
        <f>SUMPRODUCT((tb_userslist[series_animedb_id]=tb_anime[[#This Row],[id2]])*(tb_userslist[my_finish_date]&lt;=$E$2)*(tb_userslist[my_start_date]&gt;=$E$1)*(tb_userslist[my_start_date]&lt;&gt;"NA"))</f>
        <v>1</v>
      </c>
      <c r="M25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0" s="31">
        <f>IFERROR(AVERAGEIFS(tb_userslist[my_score],tb_userslist[series_animedb_id],tb_anime[[#This Row],[id2]],tb_userslist[my_start_date],"&gt;="&amp;$E$1,tb_userslist[my_finish_date],"&lt;="&amp;$E$2),0)</f>
        <v>6</v>
      </c>
      <c r="O25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51" spans="1:16" x14ac:dyDescent="0.3">
      <c r="A251" s="13">
        <v>31859</v>
      </c>
      <c r="B251" s="13">
        <v>33187</v>
      </c>
      <c r="C251" s="31" t="str">
        <f>VLOOKUP(tb_anime[[#This Row],[id2]],tb_userslist[[series_animedb_id]:[series_title]],2,FALSE)</f>
        <v>Katsudou Shashin</v>
      </c>
      <c r="D251" s="31" t="str">
        <f>VLOOKUP(tb_anime[[#This Row],[id2]],tb_userslist[[series_animedb_id]:[season]],3,FALSE)</f>
        <v>movie</v>
      </c>
      <c r="E251" s="31" t="str">
        <f>VLOOKUP(tb_anime[[#This Row],[id2]],tb_userslist[[series_animedb_id]:[season]],9,FALSE)</f>
        <v>NA</v>
      </c>
      <c r="F251" s="31" t="str">
        <f>VLOOKUP(tb_anime[[#This Row],[id2]],tb_userslist[[series_animedb_id]:[season]],10,FALSE)</f>
        <v>NA</v>
      </c>
      <c r="G251" s="31">
        <f>COUNTIF(tb_userslist[series_animedb_id],tb_anime[[#This Row],[id2]])</f>
        <v>1</v>
      </c>
      <c r="H251" s="31">
        <f>SUMPRODUCT((tb_userslist[series_animedb_id]=tb_anime[[#This Row],[id2]])*(tb_userslist[my_score]&lt;=10))</f>
        <v>1</v>
      </c>
      <c r="I251" s="24">
        <f>IFERROR(AVERAGEIF(tb_userslist[series_animedb_id],tb_anime[[#This Row],[id2]],tb_userslist[my_score]),0)</f>
        <v>7</v>
      </c>
      <c r="J25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1" s="31">
        <f>SUMPRODUCT((tb_userslist[series_animedb_id]=tb_anime[[#This Row],[id2]])*(tb_userslist[my_finish_date]&lt;=$E$2)*(tb_userslist[my_start_date]&gt;=$E$1)*(tb_userslist[my_start_date]&lt;&gt;"NA"))</f>
        <v>1</v>
      </c>
      <c r="M25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1" s="31">
        <f>IFERROR(AVERAGEIFS(tb_userslist[my_score],tb_userslist[series_animedb_id],tb_anime[[#This Row],[id2]],tb_userslist[my_start_date],"&gt;="&amp;$E$1,tb_userslist[my_finish_date],"&lt;="&amp;$E$2),0)</f>
        <v>7</v>
      </c>
      <c r="O25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52" spans="1:16" x14ac:dyDescent="0.3">
      <c r="A252" s="13">
        <v>27829</v>
      </c>
      <c r="B252" s="13">
        <v>39199</v>
      </c>
      <c r="C252" s="31" t="str">
        <f>VLOOKUP(tb_anime[[#This Row],[id2]],tb_userslist[[series_animedb_id]:[series_title]],2,FALSE)</f>
        <v>Katsute Kami Datta Kemono-tachi e</v>
      </c>
      <c r="D252" s="31" t="str">
        <f>VLOOKUP(tb_anime[[#This Row],[id2]],tb_userslist[[series_animedb_id]:[season]],3,FALSE)</f>
        <v>tv</v>
      </c>
      <c r="E252" s="31">
        <f>VLOOKUP(tb_anime[[#This Row],[id2]],tb_userslist[[series_animedb_id]:[season]],9,FALSE)</f>
        <v>2019</v>
      </c>
      <c r="F252" s="31" t="str">
        <f>VLOOKUP(tb_anime[[#This Row],[id2]],tb_userslist[[series_animedb_id]:[season]],10,FALSE)</f>
        <v>summer</v>
      </c>
      <c r="G252" s="31">
        <f>COUNTIF(tb_userslist[series_animedb_id],tb_anime[[#This Row],[id2]])</f>
        <v>1</v>
      </c>
      <c r="H252" s="31">
        <f>SUMPRODUCT((tb_userslist[series_animedb_id]=tb_anime[[#This Row],[id2]])*(tb_userslist[my_score]&lt;=10))</f>
        <v>1</v>
      </c>
      <c r="I252" s="24">
        <f>IFERROR(AVERAGEIF(tb_userslist[series_animedb_id],tb_anime[[#This Row],[id2]],tb_userslist[my_score]),0)</f>
        <v>6</v>
      </c>
      <c r="J25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2" s="31">
        <f>SUMPRODUCT((tb_userslist[series_animedb_id]=tb_anime[[#This Row],[id2]])*(tb_userslist[my_finish_date]&lt;=$E$2)*(tb_userslist[my_start_date]&gt;=$E$1)*(tb_userslist[my_start_date]&lt;&gt;"NA"))</f>
        <v>1</v>
      </c>
      <c r="M25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2" s="31">
        <f>IFERROR(AVERAGEIFS(tb_userslist[my_score],tb_userslist[series_animedb_id],tb_anime[[#This Row],[id2]],tb_userslist[my_start_date],"&gt;="&amp;$E$1,tb_userslist[my_finish_date],"&lt;="&amp;$E$2),0)</f>
        <v>6</v>
      </c>
      <c r="O25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53" spans="1:16" x14ac:dyDescent="0.3">
      <c r="A253" s="13">
        <v>12189</v>
      </c>
      <c r="B253" s="13">
        <v>39326</v>
      </c>
      <c r="C253" s="31" t="str">
        <f>VLOOKUP(tb_anime[[#This Row],[id2]],tb_userslist[[series_animedb_id]:[series_title]],2,FALSE)</f>
        <v>Kawaikereba Hentai demo Suki ni Natte Kuremasu ka?</v>
      </c>
      <c r="D253" s="31" t="str">
        <f>VLOOKUP(tb_anime[[#This Row],[id2]],tb_userslist[[series_animedb_id]:[season]],3,FALSE)</f>
        <v>tv</v>
      </c>
      <c r="E253" s="31">
        <f>VLOOKUP(tb_anime[[#This Row],[id2]],tb_userslist[[series_animedb_id]:[season]],9,FALSE)</f>
        <v>2019</v>
      </c>
      <c r="F253" s="31" t="str">
        <f>VLOOKUP(tb_anime[[#This Row],[id2]],tb_userslist[[series_animedb_id]:[season]],10,FALSE)</f>
        <v>summer</v>
      </c>
      <c r="G253" s="31">
        <f>COUNTIF(tb_userslist[series_animedb_id],tb_anime[[#This Row],[id2]])</f>
        <v>1</v>
      </c>
      <c r="H253" s="31">
        <f>SUMPRODUCT((tb_userslist[series_animedb_id]=tb_anime[[#This Row],[id2]])*(tb_userslist[my_score]&lt;=10))</f>
        <v>1</v>
      </c>
      <c r="I253" s="24">
        <f>IFERROR(AVERAGEIF(tb_userslist[series_animedb_id],tb_anime[[#This Row],[id2]],tb_userslist[my_score]),0)</f>
        <v>5</v>
      </c>
      <c r="J25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3" s="31">
        <f>SUMPRODUCT((tb_userslist[series_animedb_id]=tb_anime[[#This Row],[id2]])*(tb_userslist[my_finish_date]&lt;=$E$2)*(tb_userslist[my_start_date]&gt;=$E$1)*(tb_userslist[my_start_date]&lt;&gt;"NA"))</f>
        <v>1</v>
      </c>
      <c r="M25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3" s="31">
        <f>IFERROR(AVERAGEIFS(tb_userslist[my_score],tb_userslist[series_animedb_id],tb_anime[[#This Row],[id2]],tb_userslist[my_start_date],"&gt;="&amp;$E$1,tb_userslist[my_finish_date],"&lt;="&amp;$E$2),0)</f>
        <v>5</v>
      </c>
      <c r="O25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54" spans="1:16" x14ac:dyDescent="0.3">
      <c r="A254" s="13">
        <v>38472</v>
      </c>
      <c r="B254" s="13">
        <v>39112</v>
      </c>
      <c r="C254" s="31" t="str">
        <f>VLOOKUP(tb_anime[[#This Row],[id2]],tb_userslist[[series_animedb_id]:[series_title]],2,FALSE)</f>
        <v>Kawaki wo Ameku</v>
      </c>
      <c r="D254" s="31" t="str">
        <f>VLOOKUP(tb_anime[[#This Row],[id2]],tb_userslist[[series_animedb_id]:[season]],3,FALSE)</f>
        <v>music</v>
      </c>
      <c r="E254" s="31">
        <f>VLOOKUP(tb_anime[[#This Row],[id2]],tb_userslist[[series_animedb_id]:[season]],9,FALSE)</f>
        <v>2019</v>
      </c>
      <c r="F254" s="31" t="str">
        <f>VLOOKUP(tb_anime[[#This Row],[id2]],tb_userslist[[series_animedb_id]:[season]],10,FALSE)</f>
        <v>winter</v>
      </c>
      <c r="G254" s="31">
        <f>COUNTIF(tb_userslist[series_animedb_id],tb_anime[[#This Row],[id2]])</f>
        <v>1</v>
      </c>
      <c r="H254" s="31">
        <f>SUMPRODUCT((tb_userslist[series_animedb_id]=tb_anime[[#This Row],[id2]])*(tb_userslist[my_score]&lt;=10))</f>
        <v>1</v>
      </c>
      <c r="I254" s="24">
        <f>IFERROR(AVERAGEIF(tb_userslist[series_animedb_id],tb_anime[[#This Row],[id2]],tb_userslist[my_score]),0)</f>
        <v>7</v>
      </c>
      <c r="J25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4" s="31">
        <f>SUMPRODUCT((tb_userslist[series_animedb_id]=tb_anime[[#This Row],[id2]])*(tb_userslist[my_finish_date]&lt;=$E$2)*(tb_userslist[my_start_date]&gt;=$E$1)*(tb_userslist[my_start_date]&lt;&gt;"NA"))</f>
        <v>1</v>
      </c>
      <c r="M25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4" s="31">
        <f>IFERROR(AVERAGEIFS(tb_userslist[my_score],tb_userslist[series_animedb_id],tb_anime[[#This Row],[id2]],tb_userslist[my_start_date],"&gt;="&amp;$E$1,tb_userslist[my_finish_date],"&lt;="&amp;$E$2),0)</f>
        <v>7</v>
      </c>
      <c r="O25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55" spans="1:16" x14ac:dyDescent="0.3">
      <c r="A255" s="13">
        <v>39988</v>
      </c>
      <c r="B255" s="13">
        <v>29989</v>
      </c>
      <c r="C255" s="31" t="str">
        <f>VLOOKUP(tb_anime[[#This Row],[id2]],tb_userslist[[series_animedb_id]:[series_title]],2,FALSE)</f>
        <v>Kaze no Kokyuu: Animation ni Yoru Oufuku Shokan</v>
      </c>
      <c r="D255" s="31" t="str">
        <f>VLOOKUP(tb_anime[[#This Row],[id2]],tb_userslist[[series_animedb_id]:[season]],3,FALSE)</f>
        <v>movie</v>
      </c>
      <c r="E255" s="31">
        <f>VLOOKUP(tb_anime[[#This Row],[id2]],tb_userslist[[series_animedb_id]:[season]],9,FALSE)</f>
        <v>2001</v>
      </c>
      <c r="F255" s="31" t="str">
        <f>VLOOKUP(tb_anime[[#This Row],[id2]],tb_userslist[[series_animedb_id]:[season]],10,FALSE)</f>
        <v>winter</v>
      </c>
      <c r="G255" s="31">
        <f>COUNTIF(tb_userslist[series_animedb_id],tb_anime[[#This Row],[id2]])</f>
        <v>1</v>
      </c>
      <c r="H255" s="31">
        <f>SUMPRODUCT((tb_userslist[series_animedb_id]=tb_anime[[#This Row],[id2]])*(tb_userslist[my_score]&lt;=10))</f>
        <v>1</v>
      </c>
      <c r="I255" s="24">
        <f>IFERROR(AVERAGEIF(tb_userslist[series_animedb_id],tb_anime[[#This Row],[id2]],tb_userslist[my_score]),0)</f>
        <v>4</v>
      </c>
      <c r="J25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5" s="31">
        <f>SUMPRODUCT((tb_userslist[series_animedb_id]=tb_anime[[#This Row],[id2]])*(tb_userslist[my_finish_date]&lt;=$E$2)*(tb_userslist[my_start_date]&gt;=$E$1)*(tb_userslist[my_start_date]&lt;&gt;"NA"))</f>
        <v>1</v>
      </c>
      <c r="M25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5" s="31">
        <f>IFERROR(AVERAGEIFS(tb_userslist[my_score],tb_userslist[series_animedb_id],tb_anime[[#This Row],[id2]],tb_userslist[my_start_date],"&gt;="&amp;$E$1,tb_userslist[my_finish_date],"&lt;="&amp;$E$2),0)</f>
        <v>4</v>
      </c>
      <c r="O25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256" spans="1:16" x14ac:dyDescent="0.3">
      <c r="A256" s="13">
        <v>38790</v>
      </c>
      <c r="B256" s="13">
        <v>1145</v>
      </c>
      <c r="C256" s="31" t="str">
        <f>VLOOKUP(tb_anime[[#This Row],[id2]],tb_userslist[[series_animedb_id]:[series_title]],2,FALSE)</f>
        <v>Kaze no Youjinbou</v>
      </c>
      <c r="D256" s="31" t="str">
        <f>VLOOKUP(tb_anime[[#This Row],[id2]],tb_userslist[[series_animedb_id]:[season]],3,FALSE)</f>
        <v>tv</v>
      </c>
      <c r="E256" s="31">
        <f>VLOOKUP(tb_anime[[#This Row],[id2]],tb_userslist[[series_animedb_id]:[season]],9,FALSE)</f>
        <v>2001</v>
      </c>
      <c r="F256" s="31" t="str">
        <f>VLOOKUP(tb_anime[[#This Row],[id2]],tb_userslist[[series_animedb_id]:[season]],10,FALSE)</f>
        <v>fall</v>
      </c>
      <c r="G256" s="31">
        <f>COUNTIF(tb_userslist[series_animedb_id],tb_anime[[#This Row],[id2]])</f>
        <v>1</v>
      </c>
      <c r="H256" s="31">
        <f>SUMPRODUCT((tb_userslist[series_animedb_id]=tb_anime[[#This Row],[id2]])*(tb_userslist[my_score]&lt;=10))</f>
        <v>1</v>
      </c>
      <c r="I256" s="24">
        <f>IFERROR(AVERAGEIF(tb_userslist[series_animedb_id],tb_anime[[#This Row],[id2]],tb_userslist[my_score]),0)</f>
        <v>8</v>
      </c>
      <c r="J25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6" s="31">
        <f>SUMPRODUCT((tb_userslist[series_animedb_id]=tb_anime[[#This Row],[id2]])*(tb_userslist[my_finish_date]&lt;=$E$2)*(tb_userslist[my_start_date]&gt;=$E$1)*(tb_userslist[my_start_date]&lt;&gt;"NA"))</f>
        <v>1</v>
      </c>
      <c r="M25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6" s="31">
        <f>IFERROR(AVERAGEIFS(tb_userslist[my_score],tb_userslist[series_animedb_id],tb_anime[[#This Row],[id2]],tb_userslist[my_start_date],"&gt;="&amp;$E$1,tb_userslist[my_finish_date],"&lt;="&amp;$E$2),0)</f>
        <v>8</v>
      </c>
      <c r="O25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57" spans="1:16" x14ac:dyDescent="0.3">
      <c r="A257" s="13">
        <v>14719</v>
      </c>
      <c r="B257" s="13">
        <v>757</v>
      </c>
      <c r="C257" s="31" t="str">
        <f>VLOOKUP(tb_anime[[#This Row],[id2]],tb_userslist[[series_animedb_id]:[series_title]],2,FALSE)</f>
        <v>Kaze wo Mita Shounen</v>
      </c>
      <c r="D257" s="31" t="str">
        <f>VLOOKUP(tb_anime[[#This Row],[id2]],tb_userslist[[series_animedb_id]:[season]],3,FALSE)</f>
        <v>movie</v>
      </c>
      <c r="E257" s="31">
        <f>VLOOKUP(tb_anime[[#This Row],[id2]],tb_userslist[[series_animedb_id]:[season]],9,FALSE)</f>
        <v>2000</v>
      </c>
      <c r="F257" s="31" t="str">
        <f>VLOOKUP(tb_anime[[#This Row],[id2]],tb_userslist[[series_animedb_id]:[season]],10,FALSE)</f>
        <v>summer</v>
      </c>
      <c r="G257" s="31">
        <f>COUNTIF(tb_userslist[series_animedb_id],tb_anime[[#This Row],[id2]])</f>
        <v>1</v>
      </c>
      <c r="H257" s="31">
        <f>SUMPRODUCT((tb_userslist[series_animedb_id]=tb_anime[[#This Row],[id2]])*(tb_userslist[my_score]&lt;=10))</f>
        <v>1</v>
      </c>
      <c r="I257" s="24">
        <f>IFERROR(AVERAGEIF(tb_userslist[series_animedb_id],tb_anime[[#This Row],[id2]],tb_userslist[my_score]),0)</f>
        <v>5</v>
      </c>
      <c r="J25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7" s="31">
        <f>SUMPRODUCT((tb_userslist[series_animedb_id]=tb_anime[[#This Row],[id2]])*(tb_userslist[my_finish_date]&lt;=$E$2)*(tb_userslist[my_start_date]&gt;=$E$1)*(tb_userslist[my_start_date]&lt;&gt;"NA"))</f>
        <v>1</v>
      </c>
      <c r="M25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7" s="31">
        <f>IFERROR(AVERAGEIFS(tb_userslist[my_score],tb_userslist[series_animedb_id],tb_anime[[#This Row],[id2]],tb_userslist[my_start_date],"&gt;="&amp;$E$1,tb_userslist[my_finish_date],"&lt;="&amp;$E$2),0)</f>
        <v>5</v>
      </c>
      <c r="O25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58" spans="1:16" x14ac:dyDescent="0.3">
      <c r="A258" s="13">
        <v>20899</v>
      </c>
      <c r="B258" s="13">
        <v>606</v>
      </c>
      <c r="C258" s="31" t="str">
        <f>VLOOKUP(tb_anime[[#This Row],[id2]],tb_userslist[[series_animedb_id]:[series_title]],2,FALSE)</f>
        <v>Kazemakase Tsukikage Ran</v>
      </c>
      <c r="D258" s="31" t="str">
        <f>VLOOKUP(tb_anime[[#This Row],[id2]],tb_userslist[[series_animedb_id]:[season]],3,FALSE)</f>
        <v>tv</v>
      </c>
      <c r="E258" s="31">
        <f>VLOOKUP(tb_anime[[#This Row],[id2]],tb_userslist[[series_animedb_id]:[season]],9,FALSE)</f>
        <v>2000</v>
      </c>
      <c r="F258" s="31" t="str">
        <f>VLOOKUP(tb_anime[[#This Row],[id2]],tb_userslist[[series_animedb_id]:[season]],10,FALSE)</f>
        <v>winter</v>
      </c>
      <c r="G258" s="31">
        <f>COUNTIF(tb_userslist[series_animedb_id],tb_anime[[#This Row],[id2]])</f>
        <v>1</v>
      </c>
      <c r="H258" s="31">
        <f>SUMPRODUCT((tb_userslist[series_animedb_id]=tb_anime[[#This Row],[id2]])*(tb_userslist[my_score]&lt;=10))</f>
        <v>1</v>
      </c>
      <c r="I258" s="24">
        <f>IFERROR(AVERAGEIF(tb_userslist[series_animedb_id],tb_anime[[#This Row],[id2]],tb_userslist[my_score]),0)</f>
        <v>5</v>
      </c>
      <c r="J25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8" s="31">
        <f>SUMPRODUCT((tb_userslist[series_animedb_id]=tb_anime[[#This Row],[id2]])*(tb_userslist[my_finish_date]&lt;=$E$2)*(tb_userslist[my_start_date]&gt;=$E$1)*(tb_userslist[my_start_date]&lt;&gt;"NA"))</f>
        <v>1</v>
      </c>
      <c r="M25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8" s="31">
        <f>IFERROR(AVERAGEIFS(tb_userslist[my_score],tb_userslist[series_animedb_id],tb_anime[[#This Row],[id2]],tb_userslist[my_start_date],"&gt;="&amp;$E$1,tb_userslist[my_finish_date],"&lt;="&amp;$E$2),0)</f>
        <v>5</v>
      </c>
      <c r="O25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59" spans="1:16" x14ac:dyDescent="0.3">
      <c r="A259" s="13">
        <v>40748</v>
      </c>
      <c r="B259" s="13">
        <v>48508</v>
      </c>
      <c r="C259" s="31" t="str">
        <f>VLOOKUP(tb_anime[[#This Row],[id2]],tb_userslist[[series_animedb_id]:[series_title]],2,FALSE)</f>
        <v>K×Drop!!</v>
      </c>
      <c r="D259" s="31" t="str">
        <f>VLOOKUP(tb_anime[[#This Row],[id2]],tb_userslist[[series_animedb_id]:[season]],3,FALSE)</f>
        <v>ona</v>
      </c>
      <c r="E259" s="31">
        <f>VLOOKUP(tb_anime[[#This Row],[id2]],tb_userslist[[series_animedb_id]:[season]],9,FALSE)</f>
        <v>2017</v>
      </c>
      <c r="F259" s="31" t="str">
        <f>VLOOKUP(tb_anime[[#This Row],[id2]],tb_userslist[[series_animedb_id]:[season]],10,FALSE)</f>
        <v>winter</v>
      </c>
      <c r="G259" s="31">
        <f>COUNTIF(tb_userslist[series_animedb_id],tb_anime[[#This Row],[id2]])</f>
        <v>1</v>
      </c>
      <c r="H259" s="31">
        <f>SUMPRODUCT((tb_userslist[series_animedb_id]=tb_anime[[#This Row],[id2]])*(tb_userslist[my_score]&lt;=10))</f>
        <v>1</v>
      </c>
      <c r="I259" s="24">
        <f>IFERROR(AVERAGEIF(tb_userslist[series_animedb_id],tb_anime[[#This Row],[id2]],tb_userslist[my_score]),0)</f>
        <v>7</v>
      </c>
      <c r="J25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5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59" s="31">
        <f>SUMPRODUCT((tb_userslist[series_animedb_id]=tb_anime[[#This Row],[id2]])*(tb_userslist[my_finish_date]&lt;=$E$2)*(tb_userslist[my_start_date]&gt;=$E$1)*(tb_userslist[my_start_date]&lt;&gt;"NA"))</f>
        <v>1</v>
      </c>
      <c r="M25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59" s="31">
        <f>IFERROR(AVERAGEIFS(tb_userslist[my_score],tb_userslist[series_animedb_id],tb_anime[[#This Row],[id2]],tb_userslist[my_start_date],"&gt;="&amp;$E$1,tb_userslist[my_finish_date],"&lt;="&amp;$E$2),0)</f>
        <v>7</v>
      </c>
      <c r="O25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5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60" spans="1:16" x14ac:dyDescent="0.3">
      <c r="A260" s="13">
        <v>5680</v>
      </c>
      <c r="B260" s="13">
        <v>39567</v>
      </c>
      <c r="C260" s="31" t="str">
        <f>VLOOKUP(tb_anime[[#This Row],[id2]],tb_userslist[[series_animedb_id]:[series_title]],2,FALSE)</f>
        <v>Keishichou Tokumubu Tokushu Kyouakuhan Taisakushitsu Dainanaka: Tokunana</v>
      </c>
      <c r="D260" s="31" t="str">
        <f>VLOOKUP(tb_anime[[#This Row],[id2]],tb_userslist[[series_animedb_id]:[season]],3,FALSE)</f>
        <v>tv</v>
      </c>
      <c r="E260" s="31">
        <f>VLOOKUP(tb_anime[[#This Row],[id2]],tb_userslist[[series_animedb_id]:[season]],9,FALSE)</f>
        <v>2019</v>
      </c>
      <c r="F260" s="31" t="str">
        <f>VLOOKUP(tb_anime[[#This Row],[id2]],tb_userslist[[series_animedb_id]:[season]],10,FALSE)</f>
        <v>fall</v>
      </c>
      <c r="G260" s="31">
        <f>COUNTIF(tb_userslist[series_animedb_id],tb_anime[[#This Row],[id2]])</f>
        <v>1</v>
      </c>
      <c r="H260" s="31">
        <f>SUMPRODUCT((tb_userslist[series_animedb_id]=tb_anime[[#This Row],[id2]])*(tb_userslist[my_score]&lt;=10))</f>
        <v>1</v>
      </c>
      <c r="I260" s="24">
        <f>IFERROR(AVERAGEIF(tb_userslist[series_animedb_id],tb_anime[[#This Row],[id2]],tb_userslist[my_score]),0)</f>
        <v>5</v>
      </c>
      <c r="J26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0" s="31">
        <f>SUMPRODUCT((tb_userslist[series_animedb_id]=tb_anime[[#This Row],[id2]])*(tb_userslist[my_finish_date]&lt;=$E$2)*(tb_userslist[my_start_date]&gt;=$E$1)*(tb_userslist[my_start_date]&lt;&gt;"NA"))</f>
        <v>1</v>
      </c>
      <c r="M26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60" s="31">
        <f>IFERROR(AVERAGEIFS(tb_userslist[my_score],tb_userslist[series_animedb_id],tb_anime[[#This Row],[id2]],tb_userslist[my_start_date],"&gt;="&amp;$E$1,tb_userslist[my_finish_date],"&lt;="&amp;$E$2),0)</f>
        <v>5</v>
      </c>
      <c r="O26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6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61" spans="1:16" x14ac:dyDescent="0.3">
      <c r="A261" s="13">
        <v>7791</v>
      </c>
      <c r="B261" s="13">
        <v>40762</v>
      </c>
      <c r="C261" s="31" t="str">
        <f>VLOOKUP(tb_anime[[#This Row],[id2]],tb_userslist[[series_animedb_id]:[series_title]],2,FALSE)</f>
        <v>Keishichou Tokumubu Tokushu Kyouakuhan Taisakushitsu Dainanaka: Tokunana OVA</v>
      </c>
      <c r="D261" s="31" t="str">
        <f>VLOOKUP(tb_anime[[#This Row],[id2]],tb_userslist[[series_animedb_id]:[season]],3,FALSE)</f>
        <v>ova</v>
      </c>
      <c r="E261" s="31">
        <f>VLOOKUP(tb_anime[[#This Row],[id2]],tb_userslist[[series_animedb_id]:[season]],9,FALSE)</f>
        <v>2020</v>
      </c>
      <c r="F261" s="31" t="str">
        <f>VLOOKUP(tb_anime[[#This Row],[id2]],tb_userslist[[series_animedb_id]:[season]],10,FALSE)</f>
        <v>winter</v>
      </c>
      <c r="G261" s="31">
        <f>COUNTIF(tb_userslist[series_animedb_id],tb_anime[[#This Row],[id2]])</f>
        <v>1</v>
      </c>
      <c r="H261" s="31">
        <f>SUMPRODUCT((tb_userslist[series_animedb_id]=tb_anime[[#This Row],[id2]])*(tb_userslist[my_score]&lt;=10))</f>
        <v>1</v>
      </c>
      <c r="I261" s="24">
        <f>IFERROR(AVERAGEIF(tb_userslist[series_animedb_id],tb_anime[[#This Row],[id2]],tb_userslist[my_score]),0)</f>
        <v>5</v>
      </c>
      <c r="J26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1" s="31">
        <f>SUMPRODUCT((tb_userslist[series_animedb_id]=tb_anime[[#This Row],[id2]])*(tb_userslist[my_finish_date]&lt;=$E$2)*(tb_userslist[my_start_date]&gt;=$E$1)*(tb_userslist[my_start_date]&lt;&gt;"NA"))</f>
        <v>1</v>
      </c>
      <c r="M26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61" s="31">
        <f>IFERROR(AVERAGEIFS(tb_userslist[my_score],tb_userslist[series_animedb_id],tb_anime[[#This Row],[id2]],tb_userslist[my_start_date],"&gt;="&amp;$E$1,tb_userslist[my_finish_date],"&lt;="&amp;$E$2),0)</f>
        <v>5</v>
      </c>
      <c r="O26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6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62" spans="1:16" x14ac:dyDescent="0.3">
      <c r="A262" s="13">
        <v>10568</v>
      </c>
      <c r="B262" s="13">
        <v>40908</v>
      </c>
      <c r="C262" s="31" t="str">
        <f>VLOOKUP(tb_anime[[#This Row],[id2]],tb_userslist[[series_animedb_id]:[series_title]],2,FALSE)</f>
        <v>Kemono Jihen</v>
      </c>
      <c r="D262" s="31" t="str">
        <f>VLOOKUP(tb_anime[[#This Row],[id2]],tb_userslist[[series_animedb_id]:[season]],3,FALSE)</f>
        <v>tv</v>
      </c>
      <c r="E262" s="31">
        <f>VLOOKUP(tb_anime[[#This Row],[id2]],tb_userslist[[series_animedb_id]:[season]],9,FALSE)</f>
        <v>2021</v>
      </c>
      <c r="F262" s="31" t="str">
        <f>VLOOKUP(tb_anime[[#This Row],[id2]],tb_userslist[[series_animedb_id]:[season]],10,FALSE)</f>
        <v>winter</v>
      </c>
      <c r="G262" s="31">
        <f>COUNTIF(tb_userslist[series_animedb_id],tb_anime[[#This Row],[id2]])</f>
        <v>1</v>
      </c>
      <c r="H262" s="31">
        <f>SUMPRODUCT((tb_userslist[series_animedb_id]=tb_anime[[#This Row],[id2]])*(tb_userslist[my_score]&lt;=10))</f>
        <v>1</v>
      </c>
      <c r="I262" s="24">
        <f>IFERROR(AVERAGEIF(tb_userslist[series_animedb_id],tb_anime[[#This Row],[id2]],tb_userslist[my_score]),0)</f>
        <v>6</v>
      </c>
      <c r="J26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2" s="31">
        <f>SUMPRODUCT((tb_userslist[series_animedb_id]=tb_anime[[#This Row],[id2]])*(tb_userslist[my_finish_date]&lt;=$E$2)*(tb_userslist[my_start_date]&gt;=$E$1)*(tb_userslist[my_start_date]&lt;&gt;"NA"))</f>
        <v>1</v>
      </c>
      <c r="M26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62" s="31">
        <f>IFERROR(AVERAGEIFS(tb_userslist[my_score],tb_userslist[series_animedb_id],tb_anime[[#This Row],[id2]],tb_userslist[my_start_date],"&gt;="&amp;$E$1,tb_userslist[my_finish_date],"&lt;="&amp;$E$2),0)</f>
        <v>6</v>
      </c>
      <c r="O26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6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63" spans="1:16" x14ac:dyDescent="0.3">
      <c r="A263" s="13">
        <v>40839</v>
      </c>
      <c r="B263" s="13">
        <v>37302</v>
      </c>
      <c r="C263" s="31" t="str">
        <f>VLOOKUP(tb_anime[[#This Row],[id2]],tb_userslist[[series_animedb_id]:[series_title]],2,FALSE)</f>
        <v>Kemurikusa (TV)</v>
      </c>
      <c r="D263" s="31" t="str">
        <f>VLOOKUP(tb_anime[[#This Row],[id2]],tb_userslist[[series_animedb_id]:[season]],3,FALSE)</f>
        <v>tv</v>
      </c>
      <c r="E263" s="31">
        <f>VLOOKUP(tb_anime[[#This Row],[id2]],tb_userslist[[series_animedb_id]:[season]],9,FALSE)</f>
        <v>2019</v>
      </c>
      <c r="F263" s="31" t="str">
        <f>VLOOKUP(tb_anime[[#This Row],[id2]],tb_userslist[[series_animedb_id]:[season]],10,FALSE)</f>
        <v>winter</v>
      </c>
      <c r="G263" s="31">
        <f>COUNTIF(tb_userslist[series_animedb_id],tb_anime[[#This Row],[id2]])</f>
        <v>1</v>
      </c>
      <c r="H263" s="31">
        <f>SUMPRODUCT((tb_userslist[series_animedb_id]=tb_anime[[#This Row],[id2]])*(tb_userslist[my_score]&lt;=10))</f>
        <v>1</v>
      </c>
      <c r="I263" s="24">
        <f>IFERROR(AVERAGEIF(tb_userslist[series_animedb_id],tb_anime[[#This Row],[id2]],tb_userslist[my_score]),0)</f>
        <v>5</v>
      </c>
      <c r="J26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3" s="31">
        <f>SUMPRODUCT((tb_userslist[series_animedb_id]=tb_anime[[#This Row],[id2]])*(tb_userslist[my_finish_date]&lt;=$E$2)*(tb_userslist[my_start_date]&gt;=$E$1)*(tb_userslist[my_start_date]&lt;&gt;"NA"))</f>
        <v>1</v>
      </c>
      <c r="M26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63" s="31">
        <f>IFERROR(AVERAGEIFS(tb_userslist[my_score],tb_userslist[series_animedb_id],tb_anime[[#This Row],[id2]],tb_userslist[my_start_date],"&gt;="&amp;$E$1,tb_userslist[my_finish_date],"&lt;="&amp;$E$2),0)</f>
        <v>5</v>
      </c>
      <c r="O26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6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64" spans="1:16" x14ac:dyDescent="0.3">
      <c r="A264" s="13">
        <v>45613</v>
      </c>
      <c r="B264" s="13">
        <v>36903</v>
      </c>
      <c r="C264" s="31" t="str">
        <f>VLOOKUP(tb_anime[[#This Row],[id2]],tb_userslist[[series_animedb_id]:[series_title]],2,FALSE)</f>
        <v>Kengan Ashura</v>
      </c>
      <c r="D264" s="31" t="str">
        <f>VLOOKUP(tb_anime[[#This Row],[id2]],tb_userslist[[series_animedb_id]:[season]],3,FALSE)</f>
        <v>ona</v>
      </c>
      <c r="E264" s="31">
        <f>VLOOKUP(tb_anime[[#This Row],[id2]],tb_userslist[[series_animedb_id]:[season]],9,FALSE)</f>
        <v>2019</v>
      </c>
      <c r="F264" s="31" t="str">
        <f>VLOOKUP(tb_anime[[#This Row],[id2]],tb_userslist[[series_animedb_id]:[season]],10,FALSE)</f>
        <v>summer</v>
      </c>
      <c r="G264" s="31">
        <f>COUNTIF(tb_userslist[series_animedb_id],tb_anime[[#This Row],[id2]])</f>
        <v>1</v>
      </c>
      <c r="H264" s="31">
        <f>SUMPRODUCT((tb_userslist[series_animedb_id]=tb_anime[[#This Row],[id2]])*(tb_userslist[my_score]&lt;=10))</f>
        <v>1</v>
      </c>
      <c r="I264" s="24">
        <f>IFERROR(AVERAGEIF(tb_userslist[series_animedb_id],tb_anime[[#This Row],[id2]],tb_userslist[my_score]),0)</f>
        <v>5</v>
      </c>
      <c r="J26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4" s="31">
        <f>SUMPRODUCT((tb_userslist[series_animedb_id]=tb_anime[[#This Row],[id2]])*(tb_userslist[my_finish_date]&lt;=$E$2)*(tb_userslist[my_start_date]&gt;=$E$1)*(tb_userslist[my_start_date]&lt;&gt;"NA"))</f>
        <v>1</v>
      </c>
      <c r="M26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64" s="31">
        <f>IFERROR(AVERAGEIFS(tb_userslist[my_score],tb_userslist[series_animedb_id],tb_anime[[#This Row],[id2]],tb_userslist[my_start_date],"&gt;="&amp;$E$1,tb_userslist[my_finish_date],"&lt;="&amp;$E$2),0)</f>
        <v>5</v>
      </c>
      <c r="O26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6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65" spans="1:16" x14ac:dyDescent="0.3">
      <c r="A265" s="13">
        <v>38000</v>
      </c>
      <c r="B265" s="13">
        <v>42072</v>
      </c>
      <c r="C265" s="31" t="str">
        <f>VLOOKUP(tb_anime[[#This Row],[id2]],tb_userslist[[series_animedb_id]:[series_title]],2,FALSE)</f>
        <v>Kenja no Deshi wo Nanoru Kenja</v>
      </c>
      <c r="D265" s="31" t="str">
        <f>VLOOKUP(tb_anime[[#This Row],[id2]],tb_userslist[[series_animedb_id]:[season]],3,FALSE)</f>
        <v>tv</v>
      </c>
      <c r="E265" s="31">
        <f>VLOOKUP(tb_anime[[#This Row],[id2]],tb_userslist[[series_animedb_id]:[season]],9,FALSE)</f>
        <v>2022</v>
      </c>
      <c r="F265" s="31" t="str">
        <f>VLOOKUP(tb_anime[[#This Row],[id2]],tb_userslist[[series_animedb_id]:[season]],10,FALSE)</f>
        <v>winter</v>
      </c>
      <c r="G265" s="31">
        <f>COUNTIF(tb_userslist[series_animedb_id],tb_anime[[#This Row],[id2]])</f>
        <v>1</v>
      </c>
      <c r="H265" s="31">
        <f>SUMPRODUCT((tb_userslist[series_animedb_id]=tb_anime[[#This Row],[id2]])*(tb_userslist[my_score]&lt;=10))</f>
        <v>1</v>
      </c>
      <c r="I265" s="24">
        <f>IFERROR(AVERAGEIF(tb_userslist[series_animedb_id],tb_anime[[#This Row],[id2]],tb_userslist[my_score]),0)</f>
        <v>3</v>
      </c>
      <c r="J26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5" s="31">
        <f>SUMPRODUCT((tb_userslist[series_animedb_id]=tb_anime[[#This Row],[id2]])*(tb_userslist[my_finish_date]&lt;=$E$2)*(tb_userslist[my_start_date]&gt;=$E$1)*(tb_userslist[my_start_date]&lt;&gt;"NA"))</f>
        <v>0</v>
      </c>
      <c r="M265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65" s="31">
        <f>IFERROR(AVERAGEIFS(tb_userslist[my_score],tb_userslist[series_animedb_id],tb_anime[[#This Row],[id2]],tb_userslist[my_start_date],"&gt;="&amp;$E$1,tb_userslist[my_finish_date],"&lt;="&amp;$E$2),0)</f>
        <v>0</v>
      </c>
      <c r="O26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6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66" spans="1:16" x14ac:dyDescent="0.3">
      <c r="A266" s="13">
        <v>32281</v>
      </c>
      <c r="B266" s="13">
        <v>36407</v>
      </c>
      <c r="C266" s="31" t="str">
        <f>VLOOKUP(tb_anime[[#This Row],[id2]],tb_userslist[[series_animedb_id]:[series_title]],2,FALSE)</f>
        <v>Kenja no Mago</v>
      </c>
      <c r="D266" s="31" t="str">
        <f>VLOOKUP(tb_anime[[#This Row],[id2]],tb_userslist[[series_animedb_id]:[season]],3,FALSE)</f>
        <v>tv</v>
      </c>
      <c r="E266" s="31">
        <f>VLOOKUP(tb_anime[[#This Row],[id2]],tb_userslist[[series_animedb_id]:[season]],9,FALSE)</f>
        <v>2019</v>
      </c>
      <c r="F266" s="31" t="str">
        <f>VLOOKUP(tb_anime[[#This Row],[id2]],tb_userslist[[series_animedb_id]:[season]],10,FALSE)</f>
        <v>spring</v>
      </c>
      <c r="G266" s="31">
        <f>COUNTIF(tb_userslist[series_animedb_id],tb_anime[[#This Row],[id2]])</f>
        <v>1</v>
      </c>
      <c r="H266" s="31">
        <f>SUMPRODUCT((tb_userslist[series_animedb_id]=tb_anime[[#This Row],[id2]])*(tb_userslist[my_score]&lt;=10))</f>
        <v>1</v>
      </c>
      <c r="I266" s="24">
        <f>IFERROR(AVERAGEIF(tb_userslist[series_animedb_id],tb_anime[[#This Row],[id2]],tb_userslist[my_score]),0)</f>
        <v>5</v>
      </c>
      <c r="J26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6" s="31">
        <f>SUMPRODUCT((tb_userslist[series_animedb_id]=tb_anime[[#This Row],[id2]])*(tb_userslist[my_finish_date]&lt;=$E$2)*(tb_userslist[my_start_date]&gt;=$E$1)*(tb_userslist[my_start_date]&lt;&gt;"NA"))</f>
        <v>1</v>
      </c>
      <c r="M26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66" s="31">
        <f>IFERROR(AVERAGEIFS(tb_userslist[my_score],tb_userslist[series_animedb_id],tb_anime[[#This Row],[id2]],tb_userslist[my_start_date],"&gt;="&amp;$E$1,tb_userslist[my_finish_date],"&lt;="&amp;$E$2),0)</f>
        <v>5</v>
      </c>
      <c r="O26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6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67" spans="1:16" x14ac:dyDescent="0.3">
      <c r="A267" s="13">
        <v>30831</v>
      </c>
      <c r="B267" s="13">
        <v>40335</v>
      </c>
      <c r="C267" s="31" t="str">
        <f>VLOOKUP(tb_anime[[#This Row],[id2]],tb_userslist[[series_animedb_id]:[series_title]],2,FALSE)</f>
        <v>Kimi dake ni Motetainda.</v>
      </c>
      <c r="D267" s="31" t="str">
        <f>VLOOKUP(tb_anime[[#This Row],[id2]],tb_userslist[[series_animedb_id]:[season]],3,FALSE)</f>
        <v>movie</v>
      </c>
      <c r="E267" s="31">
        <f>VLOOKUP(tb_anime[[#This Row],[id2]],tb_userslist[[series_animedb_id]:[season]],9,FALSE)</f>
        <v>2019</v>
      </c>
      <c r="F267" s="31" t="str">
        <f>VLOOKUP(tb_anime[[#This Row],[id2]],tb_userslist[[series_animedb_id]:[season]],10,FALSE)</f>
        <v>fall</v>
      </c>
      <c r="G267" s="31">
        <f>COUNTIF(tb_userslist[series_animedb_id],tb_anime[[#This Row],[id2]])</f>
        <v>1</v>
      </c>
      <c r="H267" s="31">
        <f>SUMPRODUCT((tb_userslist[series_animedb_id]=tb_anime[[#This Row],[id2]])*(tb_userslist[my_score]&lt;=10))</f>
        <v>1</v>
      </c>
      <c r="I267" s="24">
        <f>IFERROR(AVERAGEIF(tb_userslist[series_animedb_id],tb_anime[[#This Row],[id2]],tb_userslist[my_score]),0)</f>
        <v>5</v>
      </c>
      <c r="J26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7" s="31">
        <f>SUMPRODUCT((tb_userslist[series_animedb_id]=tb_anime[[#This Row],[id2]])*(tb_userslist[my_finish_date]&lt;=$E$2)*(tb_userslist[my_start_date]&gt;=$E$1)*(tb_userslist[my_start_date]&lt;&gt;"NA"))</f>
        <v>1</v>
      </c>
      <c r="M26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67" s="31">
        <f>IFERROR(AVERAGEIFS(tb_userslist[my_score],tb_userslist[series_animedb_id],tb_anime[[#This Row],[id2]],tb_userslist[my_start_date],"&gt;="&amp;$E$1,tb_userslist[my_finish_date],"&lt;="&amp;$E$2),0)</f>
        <v>5</v>
      </c>
      <c r="O26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6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68" spans="1:16" x14ac:dyDescent="0.3">
      <c r="A268" s="13">
        <v>32937</v>
      </c>
      <c r="B268" s="13">
        <v>40595</v>
      </c>
      <c r="C268" s="31" t="str">
        <f>VLOOKUP(tb_anime[[#This Row],[id2]],tb_userslist[[series_animedb_id]:[series_title]],2,FALSE)</f>
        <v>Kimi to Boku no Saigo no Senjou, Aruiwa Sekai ga Hajimaru Seisen</v>
      </c>
      <c r="D268" s="31" t="str">
        <f>VLOOKUP(tb_anime[[#This Row],[id2]],tb_userslist[[series_animedb_id]:[season]],3,FALSE)</f>
        <v>tv</v>
      </c>
      <c r="E268" s="31">
        <f>VLOOKUP(tb_anime[[#This Row],[id2]],tb_userslist[[series_animedb_id]:[season]],9,FALSE)</f>
        <v>2020</v>
      </c>
      <c r="F268" s="31" t="str">
        <f>VLOOKUP(tb_anime[[#This Row],[id2]],tb_userslist[[series_animedb_id]:[season]],10,FALSE)</f>
        <v>fall</v>
      </c>
      <c r="G268" s="31">
        <f>COUNTIF(tb_userslist[series_animedb_id],tb_anime[[#This Row],[id2]])</f>
        <v>1</v>
      </c>
      <c r="H268" s="31">
        <f>SUMPRODUCT((tb_userslist[series_animedb_id]=tb_anime[[#This Row],[id2]])*(tb_userslist[my_score]&lt;=10))</f>
        <v>1</v>
      </c>
      <c r="I268" s="24">
        <f>IFERROR(AVERAGEIF(tb_userslist[series_animedb_id],tb_anime[[#This Row],[id2]],tb_userslist[my_score]),0)</f>
        <v>5</v>
      </c>
      <c r="J26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8" s="31">
        <f>SUMPRODUCT((tb_userslist[series_animedb_id]=tb_anime[[#This Row],[id2]])*(tb_userslist[my_finish_date]&lt;=$E$2)*(tb_userslist[my_start_date]&gt;=$E$1)*(tb_userslist[my_start_date]&lt;&gt;"NA"))</f>
        <v>1</v>
      </c>
      <c r="M26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68" s="31">
        <f>IFERROR(AVERAGEIFS(tb_userslist[my_score],tb_userslist[series_animedb_id],tb_anime[[#This Row],[id2]],tb_userslist[my_start_date],"&gt;="&amp;$E$1,tb_userslist[my_finish_date],"&lt;="&amp;$E$2),0)</f>
        <v>5</v>
      </c>
      <c r="O26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6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69" spans="1:16" x14ac:dyDescent="0.3">
      <c r="A269" s="13">
        <v>15379</v>
      </c>
      <c r="B269" s="13">
        <v>38594</v>
      </c>
      <c r="C269" s="31" t="str">
        <f>VLOOKUP(tb_anime[[#This Row],[id2]],tb_userslist[[series_animedb_id]:[series_title]],2,FALSE)</f>
        <v>Kimi to, Nami ni Noretara</v>
      </c>
      <c r="D269" s="31" t="str">
        <f>VLOOKUP(tb_anime[[#This Row],[id2]],tb_userslist[[series_animedb_id]:[season]],3,FALSE)</f>
        <v>movie</v>
      </c>
      <c r="E269" s="31">
        <f>VLOOKUP(tb_anime[[#This Row],[id2]],tb_userslist[[series_animedb_id]:[season]],9,FALSE)</f>
        <v>2019</v>
      </c>
      <c r="F269" s="31" t="str">
        <f>VLOOKUP(tb_anime[[#This Row],[id2]],tb_userslist[[series_animedb_id]:[season]],10,FALSE)</f>
        <v>spring</v>
      </c>
      <c r="G269" s="31">
        <f>COUNTIF(tb_userslist[series_animedb_id],tb_anime[[#This Row],[id2]])</f>
        <v>1</v>
      </c>
      <c r="H269" s="31">
        <f>SUMPRODUCT((tb_userslist[series_animedb_id]=tb_anime[[#This Row],[id2]])*(tb_userslist[my_score]&lt;=10))</f>
        <v>1</v>
      </c>
      <c r="I269" s="24">
        <f>IFERROR(AVERAGEIF(tb_userslist[series_animedb_id],tb_anime[[#This Row],[id2]],tb_userslist[my_score]),0)</f>
        <v>8</v>
      </c>
      <c r="J26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6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69" s="31">
        <f>SUMPRODUCT((tb_userslist[series_animedb_id]=tb_anime[[#This Row],[id2]])*(tb_userslist[my_finish_date]&lt;=$E$2)*(tb_userslist[my_start_date]&gt;=$E$1)*(tb_userslist[my_start_date]&lt;&gt;"NA"))</f>
        <v>1</v>
      </c>
      <c r="M26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69" s="31">
        <f>IFERROR(AVERAGEIFS(tb_userslist[my_score],tb_userslist[series_animedb_id],tb_anime[[#This Row],[id2]],tb_userslist[my_start_date],"&gt;="&amp;$E$1,tb_userslist[my_finish_date],"&lt;="&amp;$E$2),0)</f>
        <v>8</v>
      </c>
      <c r="O26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6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70" spans="1:16" x14ac:dyDescent="0.3">
      <c r="A270" s="13">
        <v>32268</v>
      </c>
      <c r="B270" s="13">
        <v>41379</v>
      </c>
      <c r="C270" s="31" t="str">
        <f>VLOOKUP(tb_anime[[#This Row],[id2]],tb_userslist[[series_animedb_id]:[series_title]],2,FALSE)</f>
        <v>Kimi wa Kanata</v>
      </c>
      <c r="D270" s="31" t="str">
        <f>VLOOKUP(tb_anime[[#This Row],[id2]],tb_userslist[[series_animedb_id]:[season]],3,FALSE)</f>
        <v>movie</v>
      </c>
      <c r="E270" s="31">
        <f>VLOOKUP(tb_anime[[#This Row],[id2]],tb_userslist[[series_animedb_id]:[season]],9,FALSE)</f>
        <v>2020</v>
      </c>
      <c r="F270" s="31" t="str">
        <f>VLOOKUP(tb_anime[[#This Row],[id2]],tb_userslist[[series_animedb_id]:[season]],10,FALSE)</f>
        <v>fall</v>
      </c>
      <c r="G270" s="31">
        <f>COUNTIF(tb_userslist[series_animedb_id],tb_anime[[#This Row],[id2]])</f>
        <v>1</v>
      </c>
      <c r="H270" s="31">
        <f>SUMPRODUCT((tb_userslist[series_animedb_id]=tb_anime[[#This Row],[id2]])*(tb_userslist[my_score]&lt;=10))</f>
        <v>1</v>
      </c>
      <c r="I270" s="24">
        <f>IFERROR(AVERAGEIF(tb_userslist[series_animedb_id],tb_anime[[#This Row],[id2]],tb_userslist[my_score]),0)</f>
        <v>5</v>
      </c>
      <c r="J27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7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70" s="31">
        <f>SUMPRODUCT((tb_userslist[series_animedb_id]=tb_anime[[#This Row],[id2]])*(tb_userslist[my_finish_date]&lt;=$E$2)*(tb_userslist[my_start_date]&gt;=$E$1)*(tb_userslist[my_start_date]&lt;&gt;"NA"))</f>
        <v>1</v>
      </c>
      <c r="M27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70" s="31">
        <f>IFERROR(AVERAGEIFS(tb_userslist[my_score],tb_userslist[series_animedb_id],tb_anime[[#This Row],[id2]],tb_userslist[my_start_date],"&gt;="&amp;$E$1,tb_userslist[my_finish_date],"&lt;="&amp;$E$2),0)</f>
        <v>5</v>
      </c>
      <c r="O27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7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71" spans="1:16" x14ac:dyDescent="0.3">
      <c r="A271" s="13">
        <v>22145</v>
      </c>
      <c r="B271" s="13">
        <v>486</v>
      </c>
      <c r="C271" s="31" t="str">
        <f>VLOOKUP(tb_anime[[#This Row],[id2]],tb_userslist[[series_animedb_id]:[series_title]],2,FALSE)</f>
        <v>Kino no Tabi: The Beautiful World</v>
      </c>
      <c r="D271" s="31" t="str">
        <f>VLOOKUP(tb_anime[[#This Row],[id2]],tb_userslist[[series_animedb_id]:[season]],3,FALSE)</f>
        <v>tv</v>
      </c>
      <c r="E271" s="31">
        <f>VLOOKUP(tb_anime[[#This Row],[id2]],tb_userslist[[series_animedb_id]:[season]],9,FALSE)</f>
        <v>2003</v>
      </c>
      <c r="F271" s="31" t="str">
        <f>VLOOKUP(tb_anime[[#This Row],[id2]],tb_userslist[[series_animedb_id]:[season]],10,FALSE)</f>
        <v>spring</v>
      </c>
      <c r="G271" s="31">
        <f>COUNTIF(tb_userslist[series_animedb_id],tb_anime[[#This Row],[id2]])</f>
        <v>1</v>
      </c>
      <c r="H271" s="31">
        <f>SUMPRODUCT((tb_userslist[series_animedb_id]=tb_anime[[#This Row],[id2]])*(tb_userslist[my_score]&lt;=10))</f>
        <v>1</v>
      </c>
      <c r="I271" s="24">
        <f>IFERROR(AVERAGEIF(tb_userslist[series_animedb_id],tb_anime[[#This Row],[id2]],tb_userslist[my_score]),0)</f>
        <v>9</v>
      </c>
      <c r="J27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7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71" s="31">
        <f>SUMPRODUCT((tb_userslist[series_animedb_id]=tb_anime[[#This Row],[id2]])*(tb_userslist[my_finish_date]&lt;=$E$2)*(tb_userslist[my_start_date]&gt;=$E$1)*(tb_userslist[my_start_date]&lt;&gt;"NA"))</f>
        <v>1</v>
      </c>
      <c r="M27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71" s="31">
        <f>IFERROR(AVERAGEIFS(tb_userslist[my_score],tb_userslist[series_animedb_id],tb_anime[[#This Row],[id2]],tb_userslist[my_start_date],"&gt;="&amp;$E$1,tb_userslist[my_finish_date],"&lt;="&amp;$E$2),0)</f>
        <v>9</v>
      </c>
      <c r="O27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7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272" spans="1:16" x14ac:dyDescent="0.3">
      <c r="A272" s="13">
        <v>23317</v>
      </c>
      <c r="B272" s="13">
        <v>2526</v>
      </c>
      <c r="C272" s="31" t="str">
        <f>VLOOKUP(tb_anime[[#This Row],[id2]],tb_userslist[[series_animedb_id]:[series_title]],2,FALSE)</f>
        <v>Kirara</v>
      </c>
      <c r="D272" s="31" t="str">
        <f>VLOOKUP(tb_anime[[#This Row],[id2]],tb_userslist[[series_animedb_id]:[season]],3,FALSE)</f>
        <v>ova</v>
      </c>
      <c r="E272" s="31">
        <f>VLOOKUP(tb_anime[[#This Row],[id2]],tb_userslist[[series_animedb_id]:[season]],9,FALSE)</f>
        <v>2000</v>
      </c>
      <c r="F272" s="31" t="str">
        <f>VLOOKUP(tb_anime[[#This Row],[id2]],tb_userslist[[series_animedb_id]:[season]],10,FALSE)</f>
        <v>summer</v>
      </c>
      <c r="G272" s="31">
        <f>COUNTIF(tb_userslist[series_animedb_id],tb_anime[[#This Row],[id2]])</f>
        <v>1</v>
      </c>
      <c r="H272" s="31">
        <f>SUMPRODUCT((tb_userslist[series_animedb_id]=tb_anime[[#This Row],[id2]])*(tb_userslist[my_score]&lt;=10))</f>
        <v>1</v>
      </c>
      <c r="I272" s="24">
        <f>IFERROR(AVERAGEIF(tb_userslist[series_animedb_id],tb_anime[[#This Row],[id2]],tb_userslist[my_score]),0)</f>
        <v>3</v>
      </c>
      <c r="J27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7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72" s="31">
        <f>SUMPRODUCT((tb_userslist[series_animedb_id]=tb_anime[[#This Row],[id2]])*(tb_userslist[my_finish_date]&lt;=$E$2)*(tb_userslist[my_start_date]&gt;=$E$1)*(tb_userslist[my_start_date]&lt;&gt;"NA"))</f>
        <v>1</v>
      </c>
      <c r="M27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72" s="31">
        <f>IFERROR(AVERAGEIFS(tb_userslist[my_score],tb_userslist[series_animedb_id],tb_anime[[#This Row],[id2]],tb_userslist[my_start_date],"&gt;="&amp;$E$1,tb_userslist[my_finish_date],"&lt;="&amp;$E$2),0)</f>
        <v>3</v>
      </c>
      <c r="O27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7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273" spans="1:16" x14ac:dyDescent="0.3">
      <c r="A273" s="13">
        <v>17265</v>
      </c>
      <c r="B273" s="13">
        <v>39582</v>
      </c>
      <c r="C273" s="31" t="str">
        <f>VLOOKUP(tb_anime[[#This Row],[id2]],tb_userslist[[series_animedb_id]:[series_title]],2,FALSE)</f>
        <v>Kitsutsuki Tanteidokoro</v>
      </c>
      <c r="D273" s="31" t="str">
        <f>VLOOKUP(tb_anime[[#This Row],[id2]],tb_userslist[[series_animedb_id]:[season]],3,FALSE)</f>
        <v>tv</v>
      </c>
      <c r="E273" s="31">
        <f>VLOOKUP(tb_anime[[#This Row],[id2]],tb_userslist[[series_animedb_id]:[season]],9,FALSE)</f>
        <v>2020</v>
      </c>
      <c r="F273" s="31" t="str">
        <f>VLOOKUP(tb_anime[[#This Row],[id2]],tb_userslist[[series_animedb_id]:[season]],10,FALSE)</f>
        <v>spring</v>
      </c>
      <c r="G273" s="31">
        <f>COUNTIF(tb_userslist[series_animedb_id],tb_anime[[#This Row],[id2]])</f>
        <v>1</v>
      </c>
      <c r="H273" s="31">
        <f>SUMPRODUCT((tb_userslist[series_animedb_id]=tb_anime[[#This Row],[id2]])*(tb_userslist[my_score]&lt;=10))</f>
        <v>1</v>
      </c>
      <c r="I273" s="24">
        <f>IFERROR(AVERAGEIF(tb_userslist[series_animedb_id],tb_anime[[#This Row],[id2]],tb_userslist[my_score]),0)</f>
        <v>6</v>
      </c>
      <c r="J27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7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73" s="31">
        <f>SUMPRODUCT((tb_userslist[series_animedb_id]=tb_anime[[#This Row],[id2]])*(tb_userslist[my_finish_date]&lt;=$E$2)*(tb_userslist[my_start_date]&gt;=$E$1)*(tb_userslist[my_start_date]&lt;&gt;"NA"))</f>
        <v>1</v>
      </c>
      <c r="M27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73" s="31">
        <f>IFERROR(AVERAGEIFS(tb_userslist[my_score],tb_userslist[series_animedb_id],tb_anime[[#This Row],[id2]],tb_userslist[my_start_date],"&gt;="&amp;$E$1,tb_userslist[my_finish_date],"&lt;="&amp;$E$2),0)</f>
        <v>6</v>
      </c>
      <c r="O27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7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74" spans="1:16" x14ac:dyDescent="0.3">
      <c r="A274" s="13">
        <v>23321</v>
      </c>
      <c r="B274" s="13">
        <v>38920</v>
      </c>
      <c r="C274" s="31" t="str">
        <f>VLOOKUP(tb_anime[[#This Row],[id2]],tb_userslist[[series_animedb_id]:[series_title]],2,FALSE)</f>
        <v>Kochouki: Wakaki Nobunaga</v>
      </c>
      <c r="D274" s="31" t="str">
        <f>VLOOKUP(tb_anime[[#This Row],[id2]],tb_userslist[[series_animedb_id]:[season]],3,FALSE)</f>
        <v>tv</v>
      </c>
      <c r="E274" s="31">
        <f>VLOOKUP(tb_anime[[#This Row],[id2]],tb_userslist[[series_animedb_id]:[season]],9,FALSE)</f>
        <v>2019</v>
      </c>
      <c r="F274" s="31" t="str">
        <f>VLOOKUP(tb_anime[[#This Row],[id2]],tb_userslist[[series_animedb_id]:[season]],10,FALSE)</f>
        <v>summer</v>
      </c>
      <c r="G274" s="31">
        <f>COUNTIF(tb_userslist[series_animedb_id],tb_anime[[#This Row],[id2]])</f>
        <v>1</v>
      </c>
      <c r="H274" s="31">
        <f>SUMPRODUCT((tb_userslist[series_animedb_id]=tb_anime[[#This Row],[id2]])*(tb_userslist[my_score]&lt;=10))</f>
        <v>1</v>
      </c>
      <c r="I274" s="24">
        <f>IFERROR(AVERAGEIF(tb_userslist[series_animedb_id],tb_anime[[#This Row],[id2]],tb_userslist[my_score]),0)</f>
        <v>6</v>
      </c>
      <c r="J27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7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74" s="31">
        <f>SUMPRODUCT((tb_userslist[series_animedb_id]=tb_anime[[#This Row],[id2]])*(tb_userslist[my_finish_date]&lt;=$E$2)*(tb_userslist[my_start_date]&gt;=$E$1)*(tb_userslist[my_start_date]&lt;&gt;"NA"))</f>
        <v>1</v>
      </c>
      <c r="M27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74" s="31">
        <f>IFERROR(AVERAGEIFS(tb_userslist[my_score],tb_userslist[series_animedb_id],tb_anime[[#This Row],[id2]],tb_userslist[my_start_date],"&gt;="&amp;$E$1,tb_userslist[my_finish_date],"&lt;="&amp;$E$2),0)</f>
        <v>6</v>
      </c>
      <c r="O27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7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75" spans="1:16" x14ac:dyDescent="0.3">
      <c r="A275" s="13">
        <v>50709</v>
      </c>
      <c r="B275" s="13">
        <v>28851</v>
      </c>
      <c r="C275" s="31" t="str">
        <f>VLOOKUP(tb_anime[[#This Row],[id2]],tb_userslist[[series_animedb_id]:[series_title]],2,FALSE)</f>
        <v>Koe no Katachi</v>
      </c>
      <c r="D275" s="31" t="str">
        <f>VLOOKUP(tb_anime[[#This Row],[id2]],tb_userslist[[series_animedb_id]:[season]],3,FALSE)</f>
        <v>movie</v>
      </c>
      <c r="E275" s="31">
        <f>VLOOKUP(tb_anime[[#This Row],[id2]],tb_userslist[[series_animedb_id]:[season]],9,FALSE)</f>
        <v>2016</v>
      </c>
      <c r="F275" s="31" t="str">
        <f>VLOOKUP(tb_anime[[#This Row],[id2]],tb_userslist[[series_animedb_id]:[season]],10,FALSE)</f>
        <v>summer</v>
      </c>
      <c r="G275" s="31">
        <f>COUNTIF(tb_userslist[series_animedb_id],tb_anime[[#This Row],[id2]])</f>
        <v>2</v>
      </c>
      <c r="H275" s="31">
        <f>SUMPRODUCT((tb_userslist[series_animedb_id]=tb_anime[[#This Row],[id2]])*(tb_userslist[my_score]&lt;=10))</f>
        <v>2</v>
      </c>
      <c r="I275" s="24">
        <f>IFERROR(AVERAGEIF(tb_userslist[series_animedb_id],tb_anime[[#This Row],[id2]],tb_userslist[my_score]),0)</f>
        <v>9.5</v>
      </c>
      <c r="J275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275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9.5</v>
      </c>
      <c r="L275" s="31">
        <f>SUMPRODUCT((tb_userslist[series_animedb_id]=tb_anime[[#This Row],[id2]])*(tb_userslist[my_finish_date]&lt;=$E$2)*(tb_userslist[my_start_date]&gt;=$E$1)*(tb_userslist[my_start_date]&lt;&gt;"NA"))</f>
        <v>2</v>
      </c>
      <c r="M275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275" s="31">
        <f>IFERROR(AVERAGEIFS(tb_userslist[my_score],tb_userslist[series_animedb_id],tb_anime[[#This Row],[id2]],tb_userslist[my_start_date],"&gt;="&amp;$E$1,tb_userslist[my_finish_date],"&lt;="&amp;$E$2),0)</f>
        <v>9.5</v>
      </c>
      <c r="O27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27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9.5</v>
      </c>
    </row>
    <row r="276" spans="1:16" x14ac:dyDescent="0.3">
      <c r="A276" s="13">
        <v>10213</v>
      </c>
      <c r="B276" s="13">
        <v>41103</v>
      </c>
      <c r="C276" s="31" t="str">
        <f>VLOOKUP(tb_anime[[#This Row],[id2]],tb_userslist[[series_animedb_id]:[series_title]],2,FALSE)</f>
        <v>Koi to Yobu ni wa Kimochi Warui</v>
      </c>
      <c r="D276" s="31" t="str">
        <f>VLOOKUP(tb_anime[[#This Row],[id2]],tb_userslist[[series_animedb_id]:[season]],3,FALSE)</f>
        <v>tv</v>
      </c>
      <c r="E276" s="31">
        <f>VLOOKUP(tb_anime[[#This Row],[id2]],tb_userslist[[series_animedb_id]:[season]],9,FALSE)</f>
        <v>2021</v>
      </c>
      <c r="F276" s="31" t="str">
        <f>VLOOKUP(tb_anime[[#This Row],[id2]],tb_userslist[[series_animedb_id]:[season]],10,FALSE)</f>
        <v>spring</v>
      </c>
      <c r="G276" s="31">
        <f>COUNTIF(tb_userslist[series_animedb_id],tb_anime[[#This Row],[id2]])</f>
        <v>1</v>
      </c>
      <c r="H276" s="31">
        <f>SUMPRODUCT((tb_userslist[series_animedb_id]=tb_anime[[#This Row],[id2]])*(tb_userslist[my_score]&lt;=10))</f>
        <v>1</v>
      </c>
      <c r="I276" s="24">
        <f>IFERROR(AVERAGEIF(tb_userslist[series_animedb_id],tb_anime[[#This Row],[id2]],tb_userslist[my_score]),0)</f>
        <v>7</v>
      </c>
      <c r="J27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7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76" s="31">
        <f>SUMPRODUCT((tb_userslist[series_animedb_id]=tb_anime[[#This Row],[id2]])*(tb_userslist[my_finish_date]&lt;=$E$2)*(tb_userslist[my_start_date]&gt;=$E$1)*(tb_userslist[my_start_date]&lt;&gt;"NA"))</f>
        <v>1</v>
      </c>
      <c r="M27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76" s="31">
        <f>IFERROR(AVERAGEIFS(tb_userslist[my_score],tb_userslist[series_animedb_id],tb_anime[[#This Row],[id2]],tb_userslist[my_start_date],"&gt;="&amp;$E$1,tb_userslist[my_finish_date],"&lt;="&amp;$E$2),0)</f>
        <v>7</v>
      </c>
      <c r="O27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7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77" spans="1:16" x14ac:dyDescent="0.3">
      <c r="A277" s="13">
        <v>40571</v>
      </c>
      <c r="B277" s="13">
        <v>39388</v>
      </c>
      <c r="C277" s="31" t="str">
        <f>VLOOKUP(tb_anime[[#This Row],[id2]],tb_userslist[[series_animedb_id]:[series_title]],2,FALSE)</f>
        <v>Koisuru Asteroid</v>
      </c>
      <c r="D277" s="31" t="str">
        <f>VLOOKUP(tb_anime[[#This Row],[id2]],tb_userslist[[series_animedb_id]:[season]],3,FALSE)</f>
        <v>tv</v>
      </c>
      <c r="E277" s="31">
        <f>VLOOKUP(tb_anime[[#This Row],[id2]],tb_userslist[[series_animedb_id]:[season]],9,FALSE)</f>
        <v>2020</v>
      </c>
      <c r="F277" s="31" t="str">
        <f>VLOOKUP(tb_anime[[#This Row],[id2]],tb_userslist[[series_animedb_id]:[season]],10,FALSE)</f>
        <v>winter</v>
      </c>
      <c r="G277" s="31">
        <f>COUNTIF(tb_userslist[series_animedb_id],tb_anime[[#This Row],[id2]])</f>
        <v>1</v>
      </c>
      <c r="H277" s="31">
        <f>SUMPRODUCT((tb_userslist[series_animedb_id]=tb_anime[[#This Row],[id2]])*(tb_userslist[my_score]&lt;=10))</f>
        <v>1</v>
      </c>
      <c r="I277" s="24">
        <f>IFERROR(AVERAGEIF(tb_userslist[series_animedb_id],tb_anime[[#This Row],[id2]],tb_userslist[my_score]),0)</f>
        <v>5</v>
      </c>
      <c r="J27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7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77" s="31">
        <f>SUMPRODUCT((tb_userslist[series_animedb_id]=tb_anime[[#This Row],[id2]])*(tb_userslist[my_finish_date]&lt;=$E$2)*(tb_userslist[my_start_date]&gt;=$E$1)*(tb_userslist[my_start_date]&lt;&gt;"NA"))</f>
        <v>1</v>
      </c>
      <c r="M27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77" s="31">
        <f>IFERROR(AVERAGEIFS(tb_userslist[my_score],tb_userslist[series_animedb_id],tb_anime[[#This Row],[id2]],tb_userslist[my_start_date],"&gt;="&amp;$E$1,tb_userslist[my_finish_date],"&lt;="&amp;$E$2),0)</f>
        <v>5</v>
      </c>
      <c r="O27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7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78" spans="1:16" x14ac:dyDescent="0.3">
      <c r="A278" s="13">
        <v>10110</v>
      </c>
      <c r="B278" s="13">
        <v>38080</v>
      </c>
      <c r="C278" s="31" t="str">
        <f>VLOOKUP(tb_anime[[#This Row],[id2]],tb_userslist[[series_animedb_id]:[series_title]],2,FALSE)</f>
        <v>Kono Oto Tomare!</v>
      </c>
      <c r="D278" s="31" t="str">
        <f>VLOOKUP(tb_anime[[#This Row],[id2]],tb_userslist[[series_animedb_id]:[season]],3,FALSE)</f>
        <v>tv</v>
      </c>
      <c r="E278" s="31">
        <f>VLOOKUP(tb_anime[[#This Row],[id2]],tb_userslist[[series_animedb_id]:[season]],9,FALSE)</f>
        <v>2019</v>
      </c>
      <c r="F278" s="31" t="str">
        <f>VLOOKUP(tb_anime[[#This Row],[id2]],tb_userslist[[series_animedb_id]:[season]],10,FALSE)</f>
        <v>spring</v>
      </c>
      <c r="G278" s="31">
        <f>COUNTIF(tb_userslist[series_animedb_id],tb_anime[[#This Row],[id2]])</f>
        <v>1</v>
      </c>
      <c r="H278" s="31">
        <f>SUMPRODUCT((tb_userslist[series_animedb_id]=tb_anime[[#This Row],[id2]])*(tb_userslist[my_score]&lt;=10))</f>
        <v>1</v>
      </c>
      <c r="I278" s="24">
        <f>IFERROR(AVERAGEIF(tb_userslist[series_animedb_id],tb_anime[[#This Row],[id2]],tb_userslist[my_score]),0)</f>
        <v>8</v>
      </c>
      <c r="J27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7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78" s="31">
        <f>SUMPRODUCT((tb_userslist[series_animedb_id]=tb_anime[[#This Row],[id2]])*(tb_userslist[my_finish_date]&lt;=$E$2)*(tb_userslist[my_start_date]&gt;=$E$1)*(tb_userslist[my_start_date]&lt;&gt;"NA"))</f>
        <v>1</v>
      </c>
      <c r="M27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78" s="31">
        <f>IFERROR(AVERAGEIFS(tb_userslist[my_score],tb_userslist[series_animedb_id],tb_anime[[#This Row],[id2]],tb_userslist[my_start_date],"&gt;="&amp;$E$1,tb_userslist[my_finish_date],"&lt;="&amp;$E$2),0)</f>
        <v>8</v>
      </c>
      <c r="O27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7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79" spans="1:16" x14ac:dyDescent="0.3">
      <c r="A279" s="13">
        <v>39535</v>
      </c>
      <c r="B279" s="13">
        <v>38889</v>
      </c>
      <c r="C279" s="31" t="str">
        <f>VLOOKUP(tb_anime[[#This Row],[id2]],tb_userslist[[series_animedb_id]:[series_title]],2,FALSE)</f>
        <v>Kono Oto Tomare! Part 2</v>
      </c>
      <c r="D279" s="31" t="str">
        <f>VLOOKUP(tb_anime[[#This Row],[id2]],tb_userslist[[series_animedb_id]:[season]],3,FALSE)</f>
        <v>tv</v>
      </c>
      <c r="E279" s="31">
        <f>VLOOKUP(tb_anime[[#This Row],[id2]],tb_userslist[[series_animedb_id]:[season]],9,FALSE)</f>
        <v>2019</v>
      </c>
      <c r="F279" s="31" t="str">
        <f>VLOOKUP(tb_anime[[#This Row],[id2]],tb_userslist[[series_animedb_id]:[season]],10,FALSE)</f>
        <v>fall</v>
      </c>
      <c r="G279" s="31">
        <f>COUNTIF(tb_userslist[series_animedb_id],tb_anime[[#This Row],[id2]])</f>
        <v>1</v>
      </c>
      <c r="H279" s="31">
        <f>SUMPRODUCT((tb_userslist[series_animedb_id]=tb_anime[[#This Row],[id2]])*(tb_userslist[my_score]&lt;=10))</f>
        <v>1</v>
      </c>
      <c r="I279" s="24">
        <f>IFERROR(AVERAGEIF(tb_userslist[series_animedb_id],tb_anime[[#This Row],[id2]],tb_userslist[my_score]),0)</f>
        <v>8</v>
      </c>
      <c r="J27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7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79" s="31">
        <f>SUMPRODUCT((tb_userslist[series_animedb_id]=tb_anime[[#This Row],[id2]])*(tb_userslist[my_finish_date]&lt;=$E$2)*(tb_userslist[my_start_date]&gt;=$E$1)*(tb_userslist[my_start_date]&lt;&gt;"NA"))</f>
        <v>1</v>
      </c>
      <c r="M27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79" s="31">
        <f>IFERROR(AVERAGEIFS(tb_userslist[my_score],tb_userslist[series_animedb_id],tb_anime[[#This Row],[id2]],tb_userslist[my_start_date],"&gt;="&amp;$E$1,tb_userslist[my_finish_date],"&lt;="&amp;$E$2),0)</f>
        <v>8</v>
      </c>
      <c r="O27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7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280" spans="1:16" x14ac:dyDescent="0.3">
      <c r="A280" s="13">
        <v>45576</v>
      </c>
      <c r="B280" s="13">
        <v>34620</v>
      </c>
      <c r="C280" s="31" t="str">
        <f>VLOOKUP(tb_anime[[#This Row],[id2]],tb_userslist[[series_animedb_id]:[series_title]],2,FALSE)</f>
        <v>Kono Yo no Hate de Koi wo Utau Shoujo YU-NO</v>
      </c>
      <c r="D280" s="31" t="str">
        <f>VLOOKUP(tb_anime[[#This Row],[id2]],tb_userslist[[series_animedb_id]:[season]],3,FALSE)</f>
        <v>tv</v>
      </c>
      <c r="E280" s="31">
        <f>VLOOKUP(tb_anime[[#This Row],[id2]],tb_userslist[[series_animedb_id]:[season]],9,FALSE)</f>
        <v>2019</v>
      </c>
      <c r="F280" s="31" t="str">
        <f>VLOOKUP(tb_anime[[#This Row],[id2]],tb_userslist[[series_animedb_id]:[season]],10,FALSE)</f>
        <v>spring</v>
      </c>
      <c r="G280" s="31">
        <f>COUNTIF(tb_userslist[series_animedb_id],tb_anime[[#This Row],[id2]])</f>
        <v>1</v>
      </c>
      <c r="H280" s="31">
        <f>SUMPRODUCT((tb_userslist[series_animedb_id]=tb_anime[[#This Row],[id2]])*(tb_userslist[my_score]&lt;=10))</f>
        <v>1</v>
      </c>
      <c r="I280" s="24">
        <f>IFERROR(AVERAGEIF(tb_userslist[series_animedb_id],tb_anime[[#This Row],[id2]],tb_userslist[my_score]),0)</f>
        <v>4</v>
      </c>
      <c r="J28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8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80" s="31">
        <f>SUMPRODUCT((tb_userslist[series_animedb_id]=tb_anime[[#This Row],[id2]])*(tb_userslist[my_finish_date]&lt;=$E$2)*(tb_userslist[my_start_date]&gt;=$E$1)*(tb_userslist[my_start_date]&lt;&gt;"NA"))</f>
        <v>1</v>
      </c>
      <c r="M28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80" s="31">
        <f>IFERROR(AVERAGEIFS(tb_userslist[my_score],tb_userslist[series_animedb_id],tb_anime[[#This Row],[id2]],tb_userslist[my_start_date],"&gt;="&amp;$E$1,tb_userslist[my_finish_date],"&lt;="&amp;$E$2),0)</f>
        <v>4</v>
      </c>
      <c r="O28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8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281" spans="1:16" x14ac:dyDescent="0.3">
      <c r="A281" s="13">
        <v>27787</v>
      </c>
      <c r="B281" s="13">
        <v>39846</v>
      </c>
      <c r="C281" s="31" t="str">
        <f>VLOOKUP(tb_anime[[#This Row],[id2]],tb_userslist[[series_animedb_id]:[series_title]],2,FALSE)</f>
        <v>Kono Yo no Hate de Koi wo Utau Shoujo YU-NO: Mugen no Heiretsu Sekai</v>
      </c>
      <c r="D281" s="31" t="str">
        <f>VLOOKUP(tb_anime[[#This Row],[id2]],tb_userslist[[series_animedb_id]:[season]],3,FALSE)</f>
        <v>special</v>
      </c>
      <c r="E281" s="31">
        <f>VLOOKUP(tb_anime[[#This Row],[id2]],tb_userslist[[series_animedb_id]:[season]],9,FALSE)</f>
        <v>2019</v>
      </c>
      <c r="F281" s="31" t="str">
        <f>VLOOKUP(tb_anime[[#This Row],[id2]],tb_userslist[[series_animedb_id]:[season]],10,FALSE)</f>
        <v>fall</v>
      </c>
      <c r="G281" s="31">
        <f>COUNTIF(tb_userslist[series_animedb_id],tb_anime[[#This Row],[id2]])</f>
        <v>1</v>
      </c>
      <c r="H281" s="31">
        <f>SUMPRODUCT((tb_userslist[series_animedb_id]=tb_anime[[#This Row],[id2]])*(tb_userslist[my_score]&lt;=10))</f>
        <v>1</v>
      </c>
      <c r="I281" s="24">
        <f>IFERROR(AVERAGEIF(tb_userslist[series_animedb_id],tb_anime[[#This Row],[id2]],tb_userslist[my_score]),0)</f>
        <v>4</v>
      </c>
      <c r="J28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8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81" s="31">
        <f>SUMPRODUCT((tb_userslist[series_animedb_id]=tb_anime[[#This Row],[id2]])*(tb_userslist[my_finish_date]&lt;=$E$2)*(tb_userslist[my_start_date]&gt;=$E$1)*(tb_userslist[my_start_date]&lt;&gt;"NA"))</f>
        <v>1</v>
      </c>
      <c r="M28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81" s="31">
        <f>IFERROR(AVERAGEIFS(tb_userslist[my_score],tb_userslist[series_animedb_id],tb_anime[[#This Row],[id2]],tb_userslist[my_start_date],"&gt;="&amp;$E$1,tb_userslist[my_finish_date],"&lt;="&amp;$E$2),0)</f>
        <v>4</v>
      </c>
      <c r="O28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8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282" spans="1:16" x14ac:dyDescent="0.3">
      <c r="A282" s="13">
        <v>20507</v>
      </c>
      <c r="B282" s="13">
        <v>44516</v>
      </c>
      <c r="C282" s="31" t="str">
        <f>VLOOKUP(tb_anime[[#This Row],[id2]],tb_userslist[[series_animedb_id]:[series_title]],2,FALSE)</f>
        <v>Koroshi Ai</v>
      </c>
      <c r="D282" s="31" t="str">
        <f>VLOOKUP(tb_anime[[#This Row],[id2]],tb_userslist[[series_animedb_id]:[season]],3,FALSE)</f>
        <v>tv</v>
      </c>
      <c r="E282" s="31">
        <f>VLOOKUP(tb_anime[[#This Row],[id2]],tb_userslist[[series_animedb_id]:[season]],9,FALSE)</f>
        <v>2022</v>
      </c>
      <c r="F282" s="31" t="str">
        <f>VLOOKUP(tb_anime[[#This Row],[id2]],tb_userslist[[series_animedb_id]:[season]],10,FALSE)</f>
        <v>winter</v>
      </c>
      <c r="G282" s="31">
        <f>COUNTIF(tb_userslist[series_animedb_id],tb_anime[[#This Row],[id2]])</f>
        <v>1</v>
      </c>
      <c r="H282" s="31">
        <f>SUMPRODUCT((tb_userslist[series_animedb_id]=tb_anime[[#This Row],[id2]])*(tb_userslist[my_score]&lt;=10))</f>
        <v>1</v>
      </c>
      <c r="I282" s="24">
        <f>IFERROR(AVERAGEIF(tb_userslist[series_animedb_id],tb_anime[[#This Row],[id2]],tb_userslist[my_score]),0)</f>
        <v>5</v>
      </c>
      <c r="J28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8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82" s="31">
        <f>SUMPRODUCT((tb_userslist[series_animedb_id]=tb_anime[[#This Row],[id2]])*(tb_userslist[my_finish_date]&lt;=$E$2)*(tb_userslist[my_start_date]&gt;=$E$1)*(tb_userslist[my_start_date]&lt;&gt;"NA"))</f>
        <v>0</v>
      </c>
      <c r="M28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82" s="31">
        <f>IFERROR(AVERAGEIFS(tb_userslist[my_score],tb_userslist[series_animedb_id],tb_anime[[#This Row],[id2]],tb_userslist[my_start_date],"&gt;="&amp;$E$1,tb_userslist[my_finish_date],"&lt;="&amp;$E$2),0)</f>
        <v>0</v>
      </c>
      <c r="O28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8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83" spans="1:16" x14ac:dyDescent="0.3">
      <c r="A283" s="13">
        <v>27775</v>
      </c>
      <c r="B283" s="13">
        <v>16782</v>
      </c>
      <c r="C283" s="31" t="str">
        <f>VLOOKUP(tb_anime[[#This Row],[id2]],tb_userslist[[series_animedb_id]:[series_title]],2,FALSE)</f>
        <v>Kotonoha no Niwa</v>
      </c>
      <c r="D283" s="31" t="str">
        <f>VLOOKUP(tb_anime[[#This Row],[id2]],tb_userslist[[series_animedb_id]:[season]],3,FALSE)</f>
        <v>movie</v>
      </c>
      <c r="E283" s="31">
        <f>VLOOKUP(tb_anime[[#This Row],[id2]],tb_userslist[[series_animedb_id]:[season]],9,FALSE)</f>
        <v>2013</v>
      </c>
      <c r="F283" s="31" t="str">
        <f>VLOOKUP(tb_anime[[#This Row],[id2]],tb_userslist[[series_animedb_id]:[season]],10,FALSE)</f>
        <v>spring</v>
      </c>
      <c r="G283" s="31">
        <f>COUNTIF(tb_userslist[series_animedb_id],tb_anime[[#This Row],[id2]])</f>
        <v>1</v>
      </c>
      <c r="H283" s="31">
        <f>SUMPRODUCT((tb_userslist[series_animedb_id]=tb_anime[[#This Row],[id2]])*(tb_userslist[my_score]&lt;=10))</f>
        <v>1</v>
      </c>
      <c r="I283" s="24">
        <f>IFERROR(AVERAGEIF(tb_userslist[series_animedb_id],tb_anime[[#This Row],[id2]],tb_userslist[my_score]),0)</f>
        <v>7</v>
      </c>
      <c r="J28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8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83" s="31">
        <f>SUMPRODUCT((tb_userslist[series_animedb_id]=tb_anime[[#This Row],[id2]])*(tb_userslist[my_finish_date]&lt;=$E$2)*(tb_userslist[my_start_date]&gt;=$E$1)*(tb_userslist[my_start_date]&lt;&gt;"NA"))</f>
        <v>1</v>
      </c>
      <c r="M28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83" s="31">
        <f>IFERROR(AVERAGEIFS(tb_userslist[my_score],tb_userslist[series_animedb_id],tb_anime[[#This Row],[id2]],tb_userslist[my_start_date],"&gt;="&amp;$E$1,tb_userslist[my_finish_date],"&lt;="&amp;$E$2),0)</f>
        <v>7</v>
      </c>
      <c r="O28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8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84" spans="1:16" x14ac:dyDescent="0.3">
      <c r="A284" s="13">
        <v>31240</v>
      </c>
      <c r="B284" s="13">
        <v>38301</v>
      </c>
      <c r="C284" s="31" t="str">
        <f>VLOOKUP(tb_anime[[#This Row],[id2]],tb_userslist[[series_animedb_id]:[series_title]],2,FALSE)</f>
        <v>Kouya no Kotobuki Hikoutai</v>
      </c>
      <c r="D284" s="31" t="str">
        <f>VLOOKUP(tb_anime[[#This Row],[id2]],tb_userslist[[series_animedb_id]:[season]],3,FALSE)</f>
        <v>tv</v>
      </c>
      <c r="E284" s="31">
        <f>VLOOKUP(tb_anime[[#This Row],[id2]],tb_userslist[[series_animedb_id]:[season]],9,FALSE)</f>
        <v>2019</v>
      </c>
      <c r="F284" s="31" t="str">
        <f>VLOOKUP(tb_anime[[#This Row],[id2]],tb_userslist[[series_animedb_id]:[season]],10,FALSE)</f>
        <v>winter</v>
      </c>
      <c r="G284" s="31">
        <f>COUNTIF(tb_userslist[series_animedb_id],tb_anime[[#This Row],[id2]])</f>
        <v>1</v>
      </c>
      <c r="H284" s="31">
        <f>SUMPRODUCT((tb_userslist[series_animedb_id]=tb_anime[[#This Row],[id2]])*(tb_userslist[my_score]&lt;=10))</f>
        <v>1</v>
      </c>
      <c r="I284" s="24">
        <f>IFERROR(AVERAGEIF(tb_userslist[series_animedb_id],tb_anime[[#This Row],[id2]],tb_userslist[my_score]),0)</f>
        <v>4</v>
      </c>
      <c r="J28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8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84" s="31">
        <f>SUMPRODUCT((tb_userslist[series_animedb_id]=tb_anime[[#This Row],[id2]])*(tb_userslist[my_finish_date]&lt;=$E$2)*(tb_userslist[my_start_date]&gt;=$E$1)*(tb_userslist[my_start_date]&lt;&gt;"NA"))</f>
        <v>1</v>
      </c>
      <c r="M28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84" s="31">
        <f>IFERROR(AVERAGEIFS(tb_userslist[my_score],tb_userslist[series_animedb_id],tb_anime[[#This Row],[id2]],tb_userslist[my_start_date],"&gt;="&amp;$E$1,tb_userslist[my_finish_date],"&lt;="&amp;$E$2),0)</f>
        <v>4</v>
      </c>
      <c r="O28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8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285" spans="1:16" x14ac:dyDescent="0.3">
      <c r="A285" s="13">
        <v>38414</v>
      </c>
      <c r="B285" s="13">
        <v>37984</v>
      </c>
      <c r="C285" s="31" t="str">
        <f>VLOOKUP(tb_anime[[#This Row],[id2]],tb_userslist[[series_animedb_id]:[series_title]],2,FALSE)</f>
        <v>Kumo desu ga, Nani ka?</v>
      </c>
      <c r="D285" s="31" t="str">
        <f>VLOOKUP(tb_anime[[#This Row],[id2]],tb_userslist[[series_animedb_id]:[season]],3,FALSE)</f>
        <v>tv</v>
      </c>
      <c r="E285" s="31">
        <f>VLOOKUP(tb_anime[[#This Row],[id2]],tb_userslist[[series_animedb_id]:[season]],9,FALSE)</f>
        <v>2021</v>
      </c>
      <c r="F285" s="31" t="str">
        <f>VLOOKUP(tb_anime[[#This Row],[id2]],tb_userslist[[series_animedb_id]:[season]],10,FALSE)</f>
        <v>winter</v>
      </c>
      <c r="G285" s="31">
        <f>COUNTIF(tb_userslist[series_animedb_id],tb_anime[[#This Row],[id2]])</f>
        <v>1</v>
      </c>
      <c r="H285" s="31">
        <f>SUMPRODUCT((tb_userslist[series_animedb_id]=tb_anime[[#This Row],[id2]])*(tb_userslist[my_score]&lt;=10))</f>
        <v>1</v>
      </c>
      <c r="I285" s="24">
        <f>IFERROR(AVERAGEIF(tb_userslist[series_animedb_id],tb_anime[[#This Row],[id2]],tb_userslist[my_score]),0)</f>
        <v>7</v>
      </c>
      <c r="J28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8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85" s="31">
        <f>SUMPRODUCT((tb_userslist[series_animedb_id]=tb_anime[[#This Row],[id2]])*(tb_userslist[my_finish_date]&lt;=$E$2)*(tb_userslist[my_start_date]&gt;=$E$1)*(tb_userslist[my_start_date]&lt;&gt;"NA"))</f>
        <v>1</v>
      </c>
      <c r="M28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85" s="31">
        <f>IFERROR(AVERAGEIFS(tb_userslist[my_score],tb_userslist[series_animedb_id],tb_anime[[#This Row],[id2]],tb_userslist[my_start_date],"&gt;="&amp;$E$1,tb_userslist[my_finish_date],"&lt;="&amp;$E$2),0)</f>
        <v>7</v>
      </c>
      <c r="O28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8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86" spans="1:16" x14ac:dyDescent="0.3">
      <c r="A286" s="13">
        <v>23277</v>
      </c>
      <c r="B286" s="13">
        <v>50338</v>
      </c>
      <c r="C286" s="31" t="str">
        <f>VLOOKUP(tb_anime[[#This Row],[id2]],tb_userslist[[series_animedb_id]:[series_title]],2,FALSE)</f>
        <v>Kunoichi Tsubaki no Mune no Uchi</v>
      </c>
      <c r="D286" s="31" t="str">
        <f>VLOOKUP(tb_anime[[#This Row],[id2]],tb_userslist[[series_animedb_id]:[season]],3,FALSE)</f>
        <v>tv</v>
      </c>
      <c r="E286" s="31">
        <f>VLOOKUP(tb_anime[[#This Row],[id2]],tb_userslist[[series_animedb_id]:[season]],9,FALSE)</f>
        <v>2022</v>
      </c>
      <c r="F286" s="31" t="str">
        <f>VLOOKUP(tb_anime[[#This Row],[id2]],tb_userslist[[series_animedb_id]:[season]],10,FALSE)</f>
        <v>spring</v>
      </c>
      <c r="G286" s="31">
        <f>COUNTIF(tb_userslist[series_animedb_id],tb_anime[[#This Row],[id2]])</f>
        <v>1</v>
      </c>
      <c r="H286" s="31">
        <f>SUMPRODUCT((tb_userslist[series_animedb_id]=tb_anime[[#This Row],[id2]])*(tb_userslist[my_score]&lt;=10))</f>
        <v>1</v>
      </c>
      <c r="I286" s="24">
        <f>IFERROR(AVERAGEIF(tb_userslist[series_animedb_id],tb_anime[[#This Row],[id2]],tb_userslist[my_score]),0)</f>
        <v>8</v>
      </c>
      <c r="J28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8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86" s="31">
        <f>SUMPRODUCT((tb_userslist[series_animedb_id]=tb_anime[[#This Row],[id2]])*(tb_userslist[my_finish_date]&lt;=$E$2)*(tb_userslist[my_start_date]&gt;=$E$1)*(tb_userslist[my_start_date]&lt;&gt;"NA"))</f>
        <v>0</v>
      </c>
      <c r="M28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86" s="31">
        <f>IFERROR(AVERAGEIFS(tb_userslist[my_score],tb_userslist[series_animedb_id],tb_anime[[#This Row],[id2]],tb_userslist[my_start_date],"&gt;="&amp;$E$1,tb_userslist[my_finish_date],"&lt;="&amp;$E$2),0)</f>
        <v>0</v>
      </c>
      <c r="O28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8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87" spans="1:16" x14ac:dyDescent="0.3">
      <c r="A287" s="13">
        <v>30727</v>
      </c>
      <c r="B287" s="13">
        <v>50037</v>
      </c>
      <c r="C287" s="31" t="str">
        <f>VLOOKUP(tb_anime[[#This Row],[id2]],tb_userslist[[series_animedb_id]:[series_title]],2,FALSE)</f>
        <v>Kuraku Kuroku</v>
      </c>
      <c r="D287" s="31" t="str">
        <f>VLOOKUP(tb_anime[[#This Row],[id2]],tb_userslist[[series_animedb_id]:[season]],3,FALSE)</f>
        <v>music</v>
      </c>
      <c r="E287" s="31">
        <f>VLOOKUP(tb_anime[[#This Row],[id2]],tb_userslist[[series_animedb_id]:[season]],9,FALSE)</f>
        <v>2021</v>
      </c>
      <c r="F287" s="31" t="str">
        <f>VLOOKUP(tb_anime[[#This Row],[id2]],tb_userslist[[series_animedb_id]:[season]],10,FALSE)</f>
        <v>winter</v>
      </c>
      <c r="G287" s="31">
        <f>COUNTIF(tb_userslist[series_animedb_id],tb_anime[[#This Row],[id2]])</f>
        <v>1</v>
      </c>
      <c r="H287" s="31">
        <f>SUMPRODUCT((tb_userslist[series_animedb_id]=tb_anime[[#This Row],[id2]])*(tb_userslist[my_score]&lt;=10))</f>
        <v>1</v>
      </c>
      <c r="I287" s="24">
        <f>IFERROR(AVERAGEIF(tb_userslist[series_animedb_id],tb_anime[[#This Row],[id2]],tb_userslist[my_score]),0)</f>
        <v>6</v>
      </c>
      <c r="J28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8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87" s="31">
        <f>SUMPRODUCT((tb_userslist[series_animedb_id]=tb_anime[[#This Row],[id2]])*(tb_userslist[my_finish_date]&lt;=$E$2)*(tb_userslist[my_start_date]&gt;=$E$1)*(tb_userslist[my_start_date]&lt;&gt;"NA"))</f>
        <v>0</v>
      </c>
      <c r="M28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87" s="31">
        <f>IFERROR(AVERAGEIFS(tb_userslist[my_score],tb_userslist[series_animedb_id],tb_anime[[#This Row],[id2]],tb_userslist[my_start_date],"&gt;="&amp;$E$1,tb_userslist[my_finish_date],"&lt;="&amp;$E$2),0)</f>
        <v>0</v>
      </c>
      <c r="O28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8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88" spans="1:16" x14ac:dyDescent="0.3">
      <c r="A288" s="13">
        <v>43439</v>
      </c>
      <c r="B288" s="13">
        <v>39531</v>
      </c>
      <c r="C288" s="31" t="str">
        <f>VLOOKUP(tb_anime[[#This Row],[id2]],tb_userslist[[series_animedb_id]:[series_title]],2,FALSE)</f>
        <v>Kuutei Dragons</v>
      </c>
      <c r="D288" s="31" t="str">
        <f>VLOOKUP(tb_anime[[#This Row],[id2]],tb_userslist[[series_animedb_id]:[season]],3,FALSE)</f>
        <v>tv</v>
      </c>
      <c r="E288" s="31">
        <f>VLOOKUP(tb_anime[[#This Row],[id2]],tb_userslist[[series_animedb_id]:[season]],9,FALSE)</f>
        <v>2020</v>
      </c>
      <c r="F288" s="31" t="str">
        <f>VLOOKUP(tb_anime[[#This Row],[id2]],tb_userslist[[series_animedb_id]:[season]],10,FALSE)</f>
        <v>winter</v>
      </c>
      <c r="G288" s="31">
        <f>COUNTIF(tb_userslist[series_animedb_id],tb_anime[[#This Row],[id2]])</f>
        <v>1</v>
      </c>
      <c r="H288" s="31">
        <f>SUMPRODUCT((tb_userslist[series_animedb_id]=tb_anime[[#This Row],[id2]])*(tb_userslist[my_score]&lt;=10))</f>
        <v>1</v>
      </c>
      <c r="I288" s="24">
        <f>IFERROR(AVERAGEIF(tb_userslist[series_animedb_id],tb_anime[[#This Row],[id2]],tb_userslist[my_score]),0)</f>
        <v>5</v>
      </c>
      <c r="J28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8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88" s="31">
        <f>SUMPRODUCT((tb_userslist[series_animedb_id]=tb_anime[[#This Row],[id2]])*(tb_userslist[my_finish_date]&lt;=$E$2)*(tb_userslist[my_start_date]&gt;=$E$1)*(tb_userslist[my_start_date]&lt;&gt;"NA"))</f>
        <v>1</v>
      </c>
      <c r="M28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88" s="31">
        <f>IFERROR(AVERAGEIFS(tb_userslist[my_score],tb_userslist[series_animedb_id],tb_anime[[#This Row],[id2]],tb_userslist[my_start_date],"&gt;="&amp;$E$1,tb_userslist[my_finish_date],"&lt;="&amp;$E$2),0)</f>
        <v>5</v>
      </c>
      <c r="O28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8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89" spans="1:16" x14ac:dyDescent="0.3">
      <c r="A289" s="13">
        <v>48736</v>
      </c>
      <c r="B289" s="13">
        <v>39017</v>
      </c>
      <c r="C289" s="31" t="str">
        <f>VLOOKUP(tb_anime[[#This Row],[id2]],tb_userslist[[series_animedb_id]:[series_title]],2,FALSE)</f>
        <v>Kyokou Suiri</v>
      </c>
      <c r="D289" s="31" t="str">
        <f>VLOOKUP(tb_anime[[#This Row],[id2]],tb_userslist[[series_animedb_id]:[season]],3,FALSE)</f>
        <v>tv</v>
      </c>
      <c r="E289" s="31">
        <f>VLOOKUP(tb_anime[[#This Row],[id2]],tb_userslist[[series_animedb_id]:[season]],9,FALSE)</f>
        <v>2020</v>
      </c>
      <c r="F289" s="31" t="str">
        <f>VLOOKUP(tb_anime[[#This Row],[id2]],tb_userslist[[series_animedb_id]:[season]],10,FALSE)</f>
        <v>winter</v>
      </c>
      <c r="G289" s="31">
        <f>COUNTIF(tb_userslist[series_animedb_id],tb_anime[[#This Row],[id2]])</f>
        <v>2</v>
      </c>
      <c r="H289" s="31">
        <f>SUMPRODUCT((tb_userslist[series_animedb_id]=tb_anime[[#This Row],[id2]])*(tb_userslist[my_score]&lt;=10))</f>
        <v>2</v>
      </c>
      <c r="I289" s="24">
        <f>IFERROR(AVERAGEIF(tb_userslist[series_animedb_id],tb_anime[[#This Row],[id2]],tb_userslist[my_score]),0)</f>
        <v>7</v>
      </c>
      <c r="J289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289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</v>
      </c>
      <c r="L289" s="31">
        <f>SUMPRODUCT((tb_userslist[series_animedb_id]=tb_anime[[#This Row],[id2]])*(tb_userslist[my_finish_date]&lt;=$E$2)*(tb_userslist[my_start_date]&gt;=$E$1)*(tb_userslist[my_start_date]&lt;&gt;"NA"))</f>
        <v>2</v>
      </c>
      <c r="M289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289" s="31">
        <f>IFERROR(AVERAGEIFS(tb_userslist[my_score],tb_userslist[series_animedb_id],tb_anime[[#This Row],[id2]],tb_userslist[my_start_date],"&gt;="&amp;$E$1,tb_userslist[my_finish_date],"&lt;="&amp;$E$2),0)</f>
        <v>7</v>
      </c>
      <c r="O28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28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</v>
      </c>
    </row>
    <row r="290" spans="1:16" x14ac:dyDescent="0.3">
      <c r="A290" s="13">
        <v>50265</v>
      </c>
      <c r="B290" s="13">
        <v>42057</v>
      </c>
      <c r="C290" s="31" t="str">
        <f>VLOOKUP(tb_anime[[#This Row],[id2]],tb_userslist[[series_animedb_id]:[series_title]],2,FALSE)</f>
        <v>Kyoshin to Hyouka no Shiro</v>
      </c>
      <c r="D290" s="31" t="str">
        <f>VLOOKUP(tb_anime[[#This Row],[id2]],tb_userslist[[series_animedb_id]:[season]],3,FALSE)</f>
        <v>ona</v>
      </c>
      <c r="E290" s="31">
        <f>VLOOKUP(tb_anime[[#This Row],[id2]],tb_userslist[[series_animedb_id]:[season]],9,FALSE)</f>
        <v>2020</v>
      </c>
      <c r="F290" s="31" t="str">
        <f>VLOOKUP(tb_anime[[#This Row],[id2]],tb_userslist[[series_animedb_id]:[season]],10,FALSE)</f>
        <v>summer</v>
      </c>
      <c r="G290" s="31">
        <f>COUNTIF(tb_userslist[series_animedb_id],tb_anime[[#This Row],[id2]])</f>
        <v>1</v>
      </c>
      <c r="H290" s="31">
        <f>SUMPRODUCT((tb_userslist[series_animedb_id]=tb_anime[[#This Row],[id2]])*(tb_userslist[my_score]&lt;=10))</f>
        <v>1</v>
      </c>
      <c r="I290" s="24">
        <f>IFERROR(AVERAGEIF(tb_userslist[series_animedb_id],tb_anime[[#This Row],[id2]],tb_userslist[my_score]),0)</f>
        <v>5</v>
      </c>
      <c r="J29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0" s="31">
        <f>SUMPRODUCT((tb_userslist[series_animedb_id]=tb_anime[[#This Row],[id2]])*(tb_userslist[my_finish_date]&lt;=$E$2)*(tb_userslist[my_start_date]&gt;=$E$1)*(tb_userslist[my_start_date]&lt;&gt;"NA"))</f>
        <v>1</v>
      </c>
      <c r="M29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90" s="31">
        <f>IFERROR(AVERAGEIFS(tb_userslist[my_score],tb_userslist[series_animedb_id],tb_anime[[#This Row],[id2]],tb_userslist[my_start_date],"&gt;="&amp;$E$1,tb_userslist[my_finish_date],"&lt;="&amp;$E$2),0)</f>
        <v>5</v>
      </c>
      <c r="O29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9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91" spans="1:16" x14ac:dyDescent="0.3">
      <c r="A291" s="13">
        <v>11757</v>
      </c>
      <c r="B291" s="13">
        <v>48466</v>
      </c>
      <c r="C291" s="31" t="str">
        <f>VLOOKUP(tb_anime[[#This Row],[id2]],tb_userslist[[series_animedb_id]:[series_title]],2,FALSE)</f>
        <v>Kyoukai Senki</v>
      </c>
      <c r="D291" s="31" t="str">
        <f>VLOOKUP(tb_anime[[#This Row],[id2]],tb_userslist[[series_animedb_id]:[season]],3,FALSE)</f>
        <v>tv</v>
      </c>
      <c r="E291" s="31">
        <f>VLOOKUP(tb_anime[[#This Row],[id2]],tb_userslist[[series_animedb_id]:[season]],9,FALSE)</f>
        <v>2021</v>
      </c>
      <c r="F291" s="31" t="str">
        <f>VLOOKUP(tb_anime[[#This Row],[id2]],tb_userslist[[series_animedb_id]:[season]],10,FALSE)</f>
        <v>fall</v>
      </c>
      <c r="G291" s="31">
        <f>COUNTIF(tb_userslist[series_animedb_id],tb_anime[[#This Row],[id2]])</f>
        <v>1</v>
      </c>
      <c r="H291" s="31">
        <f>SUMPRODUCT((tb_userslist[series_animedb_id]=tb_anime[[#This Row],[id2]])*(tb_userslist[my_score]&lt;=10))</f>
        <v>1</v>
      </c>
      <c r="I291" s="24">
        <f>IFERROR(AVERAGEIF(tb_userslist[series_animedb_id],tb_anime[[#This Row],[id2]],tb_userslist[my_score]),0)</f>
        <v>6</v>
      </c>
      <c r="J29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1" s="31">
        <f>SUMPRODUCT((tb_userslist[series_animedb_id]=tb_anime[[#This Row],[id2]])*(tb_userslist[my_finish_date]&lt;=$E$2)*(tb_userslist[my_start_date]&gt;=$E$1)*(tb_userslist[my_start_date]&lt;&gt;"NA"))</f>
        <v>1</v>
      </c>
      <c r="M29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91" s="31">
        <f>IFERROR(AVERAGEIFS(tb_userslist[my_score],tb_userslist[series_animedb_id],tb_anime[[#This Row],[id2]],tb_userslist[my_start_date],"&gt;="&amp;$E$1,tb_userslist[my_finish_date],"&lt;="&amp;$E$2),0)</f>
        <v>6</v>
      </c>
      <c r="O29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9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92" spans="1:16" x14ac:dyDescent="0.3">
      <c r="A292" s="13">
        <v>31765</v>
      </c>
      <c r="B292" s="13">
        <v>50678</v>
      </c>
      <c r="C292" s="31" t="str">
        <f>VLOOKUP(tb_anime[[#This Row],[id2]],tb_userslist[[series_animedb_id]:[series_title]],2,FALSE)</f>
        <v>Kyoukai Senki Part 2</v>
      </c>
      <c r="D292" s="31" t="str">
        <f>VLOOKUP(tb_anime[[#This Row],[id2]],tb_userslist[[series_animedb_id]:[season]],3,FALSE)</f>
        <v>tv</v>
      </c>
      <c r="E292" s="31">
        <f>VLOOKUP(tb_anime[[#This Row],[id2]],tb_userslist[[series_animedb_id]:[season]],9,FALSE)</f>
        <v>2022</v>
      </c>
      <c r="F292" s="31" t="str">
        <f>VLOOKUP(tb_anime[[#This Row],[id2]],tb_userslist[[series_animedb_id]:[season]],10,FALSE)</f>
        <v>spring</v>
      </c>
      <c r="G292" s="31">
        <f>COUNTIF(tb_userslist[series_animedb_id],tb_anime[[#This Row],[id2]])</f>
        <v>1</v>
      </c>
      <c r="H292" s="31">
        <f>SUMPRODUCT((tb_userslist[series_animedb_id]=tb_anime[[#This Row],[id2]])*(tb_userslist[my_score]&lt;=10))</f>
        <v>1</v>
      </c>
      <c r="I292" s="24">
        <f>IFERROR(AVERAGEIF(tb_userslist[series_animedb_id],tb_anime[[#This Row],[id2]],tb_userslist[my_score]),0)</f>
        <v>7</v>
      </c>
      <c r="J29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2" s="31">
        <f>SUMPRODUCT((tb_userslist[series_animedb_id]=tb_anime[[#This Row],[id2]])*(tb_userslist[my_finish_date]&lt;=$E$2)*(tb_userslist[my_start_date]&gt;=$E$1)*(tb_userslist[my_start_date]&lt;&gt;"NA"))</f>
        <v>1</v>
      </c>
      <c r="M29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92" s="31">
        <f>IFERROR(AVERAGEIFS(tb_userslist[my_score],tb_userslist[series_animedb_id],tb_anime[[#This Row],[id2]],tb_userslist[my_start_date],"&gt;="&amp;$E$1,tb_userslist[my_finish_date],"&lt;="&amp;$E$2),0)</f>
        <v>7</v>
      </c>
      <c r="O29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9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93" spans="1:16" x14ac:dyDescent="0.3">
      <c r="A293" s="13">
        <v>47159</v>
      </c>
      <c r="B293" s="13">
        <v>41833</v>
      </c>
      <c r="C293" s="31" t="str">
        <f>VLOOKUP(tb_anime[[#This Row],[id2]],tb_userslist[[series_animedb_id]:[series_title]],2,FALSE)</f>
        <v>Kyuuketsuki Sugu Shinu</v>
      </c>
      <c r="D293" s="31" t="str">
        <f>VLOOKUP(tb_anime[[#This Row],[id2]],tb_userslist[[series_animedb_id]:[season]],3,FALSE)</f>
        <v>tv</v>
      </c>
      <c r="E293" s="31">
        <f>VLOOKUP(tb_anime[[#This Row],[id2]],tb_userslist[[series_animedb_id]:[season]],9,FALSE)</f>
        <v>2021</v>
      </c>
      <c r="F293" s="31" t="str">
        <f>VLOOKUP(tb_anime[[#This Row],[id2]],tb_userslist[[series_animedb_id]:[season]],10,FALSE)</f>
        <v>fall</v>
      </c>
      <c r="G293" s="31">
        <f>COUNTIF(tb_userslist[series_animedb_id],tb_anime[[#This Row],[id2]])</f>
        <v>1</v>
      </c>
      <c r="H293" s="31">
        <f>SUMPRODUCT((tb_userslist[series_animedb_id]=tb_anime[[#This Row],[id2]])*(tb_userslist[my_score]&lt;=10))</f>
        <v>1</v>
      </c>
      <c r="I293" s="24">
        <f>IFERROR(AVERAGEIF(tb_userslist[series_animedb_id],tb_anime[[#This Row],[id2]],tb_userslist[my_score]),0)</f>
        <v>7</v>
      </c>
      <c r="J29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3" s="31">
        <f>SUMPRODUCT((tb_userslist[series_animedb_id]=tb_anime[[#This Row],[id2]])*(tb_userslist[my_finish_date]&lt;=$E$2)*(tb_userslist[my_start_date]&gt;=$E$1)*(tb_userslist[my_start_date]&lt;&gt;"NA"))</f>
        <v>1</v>
      </c>
      <c r="M29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93" s="31">
        <f>IFERROR(AVERAGEIFS(tb_userslist[my_score],tb_userslist[series_animedb_id],tb_anime[[#This Row],[id2]],tb_userslist[my_start_date],"&gt;="&amp;$E$1,tb_userslist[my_finish_date],"&lt;="&amp;$E$2),0)</f>
        <v>7</v>
      </c>
      <c r="O29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9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294" spans="1:16" x14ac:dyDescent="0.3">
      <c r="A294" s="13">
        <v>39551</v>
      </c>
      <c r="B294" s="13">
        <v>44276</v>
      </c>
      <c r="C294" s="31" t="str">
        <f>VLOOKUP(tb_anime[[#This Row],[id2]],tb_userslist[[series_animedb_id]:[series_title]],2,FALSE)</f>
        <v>Kyuukyoku Shinka shita Full Dive RPG ga Genjitsu yori mo Kusoge Dattara</v>
      </c>
      <c r="D294" s="31" t="str">
        <f>VLOOKUP(tb_anime[[#This Row],[id2]],tb_userslist[[series_animedb_id]:[season]],3,FALSE)</f>
        <v>tv</v>
      </c>
      <c r="E294" s="31">
        <f>VLOOKUP(tb_anime[[#This Row],[id2]],tb_userslist[[series_animedb_id]:[season]],9,FALSE)</f>
        <v>2021</v>
      </c>
      <c r="F294" s="31" t="str">
        <f>VLOOKUP(tb_anime[[#This Row],[id2]],tb_userslist[[series_animedb_id]:[season]],10,FALSE)</f>
        <v>spring</v>
      </c>
      <c r="G294" s="31">
        <f>COUNTIF(tb_userslist[series_animedb_id],tb_anime[[#This Row],[id2]])</f>
        <v>1</v>
      </c>
      <c r="H294" s="31">
        <f>SUMPRODUCT((tb_userslist[series_animedb_id]=tb_anime[[#This Row],[id2]])*(tb_userslist[my_score]&lt;=10))</f>
        <v>1</v>
      </c>
      <c r="I294" s="24">
        <f>IFERROR(AVERAGEIF(tb_userslist[series_animedb_id],tb_anime[[#This Row],[id2]],tb_userslist[my_score]),0)</f>
        <v>6</v>
      </c>
      <c r="J29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4" s="31">
        <f>SUMPRODUCT((tb_userslist[series_animedb_id]=tb_anime[[#This Row],[id2]])*(tb_userslist[my_finish_date]&lt;=$E$2)*(tb_userslist[my_start_date]&gt;=$E$1)*(tb_userslist[my_start_date]&lt;&gt;"NA"))</f>
        <v>1</v>
      </c>
      <c r="M29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94" s="31">
        <f>IFERROR(AVERAGEIFS(tb_userslist[my_score],tb_userslist[series_animedb_id],tb_anime[[#This Row],[id2]],tb_userslist[my_start_date],"&gt;="&amp;$E$1,tb_userslist[my_finish_date],"&lt;="&amp;$E$2),0)</f>
        <v>6</v>
      </c>
      <c r="O29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9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295" spans="1:16" x14ac:dyDescent="0.3">
      <c r="A295" s="13">
        <v>41487</v>
      </c>
      <c r="B295" s="13">
        <v>38558</v>
      </c>
      <c r="C295" s="31" t="str">
        <f>VLOOKUP(tb_anime[[#This Row],[id2]],tb_userslist[[series_animedb_id]:[series_title]],2,FALSE)</f>
        <v>Laidbackers</v>
      </c>
      <c r="D295" s="31" t="str">
        <f>VLOOKUP(tb_anime[[#This Row],[id2]],tb_userslist[[series_animedb_id]:[season]],3,FALSE)</f>
        <v>movie</v>
      </c>
      <c r="E295" s="31">
        <f>VLOOKUP(tb_anime[[#This Row],[id2]],tb_userslist[[series_animedb_id]:[season]],9,FALSE)</f>
        <v>2019</v>
      </c>
      <c r="F295" s="31" t="str">
        <f>VLOOKUP(tb_anime[[#This Row],[id2]],tb_userslist[[series_animedb_id]:[season]],10,FALSE)</f>
        <v>spring</v>
      </c>
      <c r="G295" s="31">
        <f>COUNTIF(tb_userslist[series_animedb_id],tb_anime[[#This Row],[id2]])</f>
        <v>1</v>
      </c>
      <c r="H295" s="31">
        <f>SUMPRODUCT((tb_userslist[series_animedb_id]=tb_anime[[#This Row],[id2]])*(tb_userslist[my_score]&lt;=10))</f>
        <v>1</v>
      </c>
      <c r="I295" s="24">
        <f>IFERROR(AVERAGEIF(tb_userslist[series_animedb_id],tb_anime[[#This Row],[id2]],tb_userslist[my_score]),0)</f>
        <v>5</v>
      </c>
      <c r="J29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5" s="31">
        <f>SUMPRODUCT((tb_userslist[series_animedb_id]=tb_anime[[#This Row],[id2]])*(tb_userslist[my_finish_date]&lt;=$E$2)*(tb_userslist[my_start_date]&gt;=$E$1)*(tb_userslist[my_start_date]&lt;&gt;"NA"))</f>
        <v>1</v>
      </c>
      <c r="M29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95" s="31">
        <f>IFERROR(AVERAGEIFS(tb_userslist[my_score],tb_userslist[series_animedb_id],tb_anime[[#This Row],[id2]],tb_userslist[my_start_date],"&gt;="&amp;$E$1,tb_userslist[my_finish_date],"&lt;="&amp;$E$2),0)</f>
        <v>5</v>
      </c>
      <c r="O29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9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96" spans="1:16" x14ac:dyDescent="0.3">
      <c r="A296" s="13">
        <v>6956</v>
      </c>
      <c r="B296" s="13">
        <v>37587</v>
      </c>
      <c r="C296" s="31" t="str">
        <f>VLOOKUP(tb_anime[[#This Row],[id2]],tb_userslist[[series_animedb_id]:[series_title]],2,FALSE)</f>
        <v>Lapis Re:LiGHTs</v>
      </c>
      <c r="D296" s="31" t="str">
        <f>VLOOKUP(tb_anime[[#This Row],[id2]],tb_userslist[[series_animedb_id]:[season]],3,FALSE)</f>
        <v>tv</v>
      </c>
      <c r="E296" s="31">
        <f>VLOOKUP(tb_anime[[#This Row],[id2]],tb_userslist[[series_animedb_id]:[season]],9,FALSE)</f>
        <v>2020</v>
      </c>
      <c r="F296" s="31" t="str">
        <f>VLOOKUP(tb_anime[[#This Row],[id2]],tb_userslist[[series_animedb_id]:[season]],10,FALSE)</f>
        <v>summer</v>
      </c>
      <c r="G296" s="31">
        <f>COUNTIF(tb_userslist[series_animedb_id],tb_anime[[#This Row],[id2]])</f>
        <v>1</v>
      </c>
      <c r="H296" s="31">
        <f>SUMPRODUCT((tb_userslist[series_animedb_id]=tb_anime[[#This Row],[id2]])*(tb_userslist[my_score]&lt;=10))</f>
        <v>1</v>
      </c>
      <c r="I296" s="24">
        <f>IFERROR(AVERAGEIF(tb_userslist[series_animedb_id],tb_anime[[#This Row],[id2]],tb_userslist[my_score]),0)</f>
        <v>5</v>
      </c>
      <c r="J29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6" s="31">
        <f>SUMPRODUCT((tb_userslist[series_animedb_id]=tb_anime[[#This Row],[id2]])*(tb_userslist[my_finish_date]&lt;=$E$2)*(tb_userslist[my_start_date]&gt;=$E$1)*(tb_userslist[my_start_date]&lt;&gt;"NA"))</f>
        <v>1</v>
      </c>
      <c r="M29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96" s="31">
        <f>IFERROR(AVERAGEIFS(tb_userslist[my_score],tb_userslist[series_animedb_id],tb_anime[[#This Row],[id2]],tb_userslist[my_start_date],"&gt;="&amp;$E$1,tb_userslist[my_finish_date],"&lt;="&amp;$E$2),0)</f>
        <v>5</v>
      </c>
      <c r="O29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9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97" spans="1:16" x14ac:dyDescent="0.3">
      <c r="A297" s="13">
        <v>10521</v>
      </c>
      <c r="B297" s="13">
        <v>48239</v>
      </c>
      <c r="C297" s="31" t="str">
        <f>VLOOKUP(tb_anime[[#This Row],[id2]],tb_userslist[[series_animedb_id]:[series_title]],2,FALSE)</f>
        <v>Leadale no Daichi nite</v>
      </c>
      <c r="D297" s="31" t="str">
        <f>VLOOKUP(tb_anime[[#This Row],[id2]],tb_userslist[[series_animedb_id]:[season]],3,FALSE)</f>
        <v>tv</v>
      </c>
      <c r="E297" s="31">
        <f>VLOOKUP(tb_anime[[#This Row],[id2]],tb_userslist[[series_animedb_id]:[season]],9,FALSE)</f>
        <v>2022</v>
      </c>
      <c r="F297" s="31" t="str">
        <f>VLOOKUP(tb_anime[[#This Row],[id2]],tb_userslist[[series_animedb_id]:[season]],10,FALSE)</f>
        <v>winter</v>
      </c>
      <c r="G297" s="31">
        <f>COUNTIF(tb_userslist[series_animedb_id],tb_anime[[#This Row],[id2]])</f>
        <v>1</v>
      </c>
      <c r="H297" s="31">
        <f>SUMPRODUCT((tb_userslist[series_animedb_id]=tb_anime[[#This Row],[id2]])*(tb_userslist[my_score]&lt;=10))</f>
        <v>1</v>
      </c>
      <c r="I297" s="24">
        <f>IFERROR(AVERAGEIF(tb_userslist[series_animedb_id],tb_anime[[#This Row],[id2]],tb_userslist[my_score]),0)</f>
        <v>3</v>
      </c>
      <c r="J29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7" s="31">
        <f>SUMPRODUCT((tb_userslist[series_animedb_id]=tb_anime[[#This Row],[id2]])*(tb_userslist[my_finish_date]&lt;=$E$2)*(tb_userslist[my_start_date]&gt;=$E$1)*(tb_userslist[my_start_date]&lt;&gt;"NA"))</f>
        <v>0</v>
      </c>
      <c r="M29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297" s="31">
        <f>IFERROR(AVERAGEIFS(tb_userslist[my_score],tb_userslist[series_animedb_id],tb_anime[[#This Row],[id2]],tb_userslist[my_start_date],"&gt;="&amp;$E$1,tb_userslist[my_finish_date],"&lt;="&amp;$E$2),0)</f>
        <v>0</v>
      </c>
      <c r="O29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29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298" spans="1:16" x14ac:dyDescent="0.3">
      <c r="A298" s="13">
        <v>35507</v>
      </c>
      <c r="B298" s="13">
        <v>40165</v>
      </c>
      <c r="C298" s="31" t="str">
        <f>VLOOKUP(tb_anime[[#This Row],[id2]],tb_userslist[[series_animedb_id]:[series_title]],2,FALSE)</f>
        <v>Listeners</v>
      </c>
      <c r="D298" s="31" t="str">
        <f>VLOOKUP(tb_anime[[#This Row],[id2]],tb_userslist[[series_animedb_id]:[season]],3,FALSE)</f>
        <v>tv</v>
      </c>
      <c r="E298" s="31">
        <f>VLOOKUP(tb_anime[[#This Row],[id2]],tb_userslist[[series_animedb_id]:[season]],9,FALSE)</f>
        <v>2020</v>
      </c>
      <c r="F298" s="31" t="str">
        <f>VLOOKUP(tb_anime[[#This Row],[id2]],tb_userslist[[series_animedb_id]:[season]],10,FALSE)</f>
        <v>spring</v>
      </c>
      <c r="G298" s="31">
        <f>COUNTIF(tb_userslist[series_animedb_id],tb_anime[[#This Row],[id2]])</f>
        <v>1</v>
      </c>
      <c r="H298" s="31">
        <f>SUMPRODUCT((tb_userslist[series_animedb_id]=tb_anime[[#This Row],[id2]])*(tb_userslist[my_score]&lt;=10))</f>
        <v>1</v>
      </c>
      <c r="I298" s="24">
        <f>IFERROR(AVERAGEIF(tb_userslist[series_animedb_id],tb_anime[[#This Row],[id2]],tb_userslist[my_score]),0)</f>
        <v>5</v>
      </c>
      <c r="J29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8" s="31">
        <f>SUMPRODUCT((tb_userslist[series_animedb_id]=tb_anime[[#This Row],[id2]])*(tb_userslist[my_finish_date]&lt;=$E$2)*(tb_userslist[my_start_date]&gt;=$E$1)*(tb_userslist[my_start_date]&lt;&gt;"NA"))</f>
        <v>1</v>
      </c>
      <c r="M29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98" s="31">
        <f>IFERROR(AVERAGEIFS(tb_userslist[my_score],tb_userslist[series_animedb_id],tb_anime[[#This Row],[id2]],tb_userslist[my_start_date],"&gt;="&amp;$E$1,tb_userslist[my_finish_date],"&lt;="&amp;$E$2),0)</f>
        <v>5</v>
      </c>
      <c r="O29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9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299" spans="1:16" x14ac:dyDescent="0.3">
      <c r="A299" s="13">
        <v>51096</v>
      </c>
      <c r="B299" s="13">
        <v>189</v>
      </c>
      <c r="C299" s="31" t="str">
        <f>VLOOKUP(tb_anime[[#This Row],[id2]],tb_userslist[[series_animedb_id]:[series_title]],2,FALSE)</f>
        <v>Love Hina</v>
      </c>
      <c r="D299" s="31" t="str">
        <f>VLOOKUP(tb_anime[[#This Row],[id2]],tb_userslist[[series_animedb_id]:[season]],3,FALSE)</f>
        <v>tv</v>
      </c>
      <c r="E299" s="31">
        <f>VLOOKUP(tb_anime[[#This Row],[id2]],tb_userslist[[series_animedb_id]:[season]],9,FALSE)</f>
        <v>2000</v>
      </c>
      <c r="F299" s="31" t="str">
        <f>VLOOKUP(tb_anime[[#This Row],[id2]],tb_userslist[[series_animedb_id]:[season]],10,FALSE)</f>
        <v>spring</v>
      </c>
      <c r="G299" s="31">
        <f>COUNTIF(tb_userslist[series_animedb_id],tb_anime[[#This Row],[id2]])</f>
        <v>1</v>
      </c>
      <c r="H299" s="31">
        <f>SUMPRODUCT((tb_userslist[series_animedb_id]=tb_anime[[#This Row],[id2]])*(tb_userslist[my_score]&lt;=10))</f>
        <v>1</v>
      </c>
      <c r="I299" s="24">
        <f>IFERROR(AVERAGEIF(tb_userslist[series_animedb_id],tb_anime[[#This Row],[id2]],tb_userslist[my_score]),0)</f>
        <v>5</v>
      </c>
      <c r="J29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29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299" s="31">
        <f>SUMPRODUCT((tb_userslist[series_animedb_id]=tb_anime[[#This Row],[id2]])*(tb_userslist[my_finish_date]&lt;=$E$2)*(tb_userslist[my_start_date]&gt;=$E$1)*(tb_userslist[my_start_date]&lt;&gt;"NA"))</f>
        <v>1</v>
      </c>
      <c r="M29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299" s="31">
        <f>IFERROR(AVERAGEIFS(tb_userslist[my_score],tb_userslist[series_animedb_id],tb_anime[[#This Row],[id2]],tb_userslist[my_start_date],"&gt;="&amp;$E$1,tb_userslist[my_finish_date],"&lt;="&amp;$E$2),0)</f>
        <v>5</v>
      </c>
      <c r="O29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29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00" spans="1:16" x14ac:dyDescent="0.3">
      <c r="A300" s="13">
        <v>227</v>
      </c>
      <c r="B300" s="13">
        <v>49751</v>
      </c>
      <c r="C300" s="31" t="str">
        <f>VLOOKUP(tb_anime[[#This Row],[id2]],tb_userslist[[series_animedb_id]:[series_title]],2,FALSE)</f>
        <v>Love Letter (Music)</v>
      </c>
      <c r="D300" s="31" t="str">
        <f>VLOOKUP(tb_anime[[#This Row],[id2]],tb_userslist[[series_animedb_id]:[season]],3,FALSE)</f>
        <v>music</v>
      </c>
      <c r="E300" s="31">
        <f>VLOOKUP(tb_anime[[#This Row],[id2]],tb_userslist[[series_animedb_id]:[season]],9,FALSE)</f>
        <v>2021</v>
      </c>
      <c r="F300" s="31" t="str">
        <f>VLOOKUP(tb_anime[[#This Row],[id2]],tb_userslist[[series_animedb_id]:[season]],10,FALSE)</f>
        <v>summer</v>
      </c>
      <c r="G300" s="31">
        <f>COUNTIF(tb_userslist[series_animedb_id],tb_anime[[#This Row],[id2]])</f>
        <v>1</v>
      </c>
      <c r="H300" s="31">
        <f>SUMPRODUCT((tb_userslist[series_animedb_id]=tb_anime[[#This Row],[id2]])*(tb_userslist[my_score]&lt;=10))</f>
        <v>1</v>
      </c>
      <c r="I300" s="24">
        <f>IFERROR(AVERAGEIF(tb_userslist[series_animedb_id],tb_anime[[#This Row],[id2]],tb_userslist[my_score]),0)</f>
        <v>5</v>
      </c>
      <c r="J30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0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00" s="31">
        <f>SUMPRODUCT((tb_userslist[series_animedb_id]=tb_anime[[#This Row],[id2]])*(tb_userslist[my_finish_date]&lt;=$E$2)*(tb_userslist[my_start_date]&gt;=$E$1)*(tb_userslist[my_start_date]&lt;&gt;"NA"))</f>
        <v>0</v>
      </c>
      <c r="M30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300" s="31">
        <f>IFERROR(AVERAGEIFS(tb_userslist[my_score],tb_userslist[series_animedb_id],tb_anime[[#This Row],[id2]],tb_userslist[my_start_date],"&gt;="&amp;$E$1,tb_userslist[my_finish_date],"&lt;="&amp;$E$2),0)</f>
        <v>0</v>
      </c>
      <c r="O30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30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301" spans="1:16" x14ac:dyDescent="0.3">
      <c r="A301" s="13">
        <v>39463</v>
      </c>
      <c r="B301" s="13">
        <v>39071</v>
      </c>
      <c r="C301" s="31" t="str">
        <f>VLOOKUP(tb_anime[[#This Row],[id2]],tb_userslist[[series_animedb_id]:[series_title]],2,FALSE)</f>
        <v>Machikado Mazoku</v>
      </c>
      <c r="D301" s="31" t="str">
        <f>VLOOKUP(tb_anime[[#This Row],[id2]],tb_userslist[[series_animedb_id]:[season]],3,FALSE)</f>
        <v>tv</v>
      </c>
      <c r="E301" s="31">
        <f>VLOOKUP(tb_anime[[#This Row],[id2]],tb_userslist[[series_animedb_id]:[season]],9,FALSE)</f>
        <v>2019</v>
      </c>
      <c r="F301" s="31" t="str">
        <f>VLOOKUP(tb_anime[[#This Row],[id2]],tb_userslist[[series_animedb_id]:[season]],10,FALSE)</f>
        <v>summer</v>
      </c>
      <c r="G301" s="31">
        <f>COUNTIF(tb_userslist[series_animedb_id],tb_anime[[#This Row],[id2]])</f>
        <v>1</v>
      </c>
      <c r="H301" s="31">
        <f>SUMPRODUCT((tb_userslist[series_animedb_id]=tb_anime[[#This Row],[id2]])*(tb_userslist[my_score]&lt;=10))</f>
        <v>1</v>
      </c>
      <c r="I301" s="24">
        <f>IFERROR(AVERAGEIF(tb_userslist[series_animedb_id],tb_anime[[#This Row],[id2]],tb_userslist[my_score]),0)</f>
        <v>6</v>
      </c>
      <c r="J30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0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01" s="31">
        <f>SUMPRODUCT((tb_userslist[series_animedb_id]=tb_anime[[#This Row],[id2]])*(tb_userslist[my_finish_date]&lt;=$E$2)*(tb_userslist[my_start_date]&gt;=$E$1)*(tb_userslist[my_start_date]&lt;&gt;"NA"))</f>
        <v>1</v>
      </c>
      <c r="M30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01" s="31">
        <f>IFERROR(AVERAGEIFS(tb_userslist[my_score],tb_userslist[series_animedb_id],tb_anime[[#This Row],[id2]],tb_userslist[my_start_date],"&gt;="&amp;$E$1,tb_userslist[my_finish_date],"&lt;="&amp;$E$2),0)</f>
        <v>6</v>
      </c>
      <c r="O30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0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02" spans="1:16" x14ac:dyDescent="0.3">
      <c r="A302" s="13">
        <v>40530</v>
      </c>
      <c r="B302" s="13">
        <v>37599</v>
      </c>
      <c r="C302" s="31" t="str">
        <f>VLOOKUP(tb_anime[[#This Row],[id2]],tb_userslist[[series_animedb_id]:[series_title]],2,FALSE)</f>
        <v>Magatsu Wahrheit: Zuerst</v>
      </c>
      <c r="D302" s="31" t="str">
        <f>VLOOKUP(tb_anime[[#This Row],[id2]],tb_userslist[[series_animedb_id]:[season]],3,FALSE)</f>
        <v>tv</v>
      </c>
      <c r="E302" s="31">
        <f>VLOOKUP(tb_anime[[#This Row],[id2]],tb_userslist[[series_animedb_id]:[season]],9,FALSE)</f>
        <v>2020</v>
      </c>
      <c r="F302" s="31" t="str">
        <f>VLOOKUP(tb_anime[[#This Row],[id2]],tb_userslist[[series_animedb_id]:[season]],10,FALSE)</f>
        <v>fall</v>
      </c>
      <c r="G302" s="31">
        <f>COUNTIF(tb_userslist[series_animedb_id],tb_anime[[#This Row],[id2]])</f>
        <v>1</v>
      </c>
      <c r="H302" s="31">
        <f>SUMPRODUCT((tb_userslist[series_animedb_id]=tb_anime[[#This Row],[id2]])*(tb_userslist[my_score]&lt;=10))</f>
        <v>1</v>
      </c>
      <c r="I302" s="24">
        <f>IFERROR(AVERAGEIF(tb_userslist[series_animedb_id],tb_anime[[#This Row],[id2]],tb_userslist[my_score]),0)</f>
        <v>7</v>
      </c>
      <c r="J30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0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02" s="31">
        <f>SUMPRODUCT((tb_userslist[series_animedb_id]=tb_anime[[#This Row],[id2]])*(tb_userslist[my_finish_date]&lt;=$E$2)*(tb_userslist[my_start_date]&gt;=$E$1)*(tb_userslist[my_start_date]&lt;&gt;"NA"))</f>
        <v>1</v>
      </c>
      <c r="M30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02" s="31">
        <f>IFERROR(AVERAGEIFS(tb_userslist[my_score],tb_userslist[series_animedb_id],tb_anime[[#This Row],[id2]],tb_userslist[my_start_date],"&gt;="&amp;$E$1,tb_userslist[my_finish_date],"&lt;="&amp;$E$2),0)</f>
        <v>7</v>
      </c>
      <c r="O30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0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03" spans="1:16" x14ac:dyDescent="0.3">
      <c r="A303" s="13">
        <v>38787</v>
      </c>
      <c r="B303" s="13">
        <v>1164</v>
      </c>
      <c r="C303" s="31" t="str">
        <f>VLOOKUP(tb_anime[[#This Row],[id2]],tb_userslist[[series_animedb_id]:[series_title]],2,FALSE)</f>
        <v>Mahou Senshi Louie</v>
      </c>
      <c r="D303" s="31" t="str">
        <f>VLOOKUP(tb_anime[[#This Row],[id2]],tb_userslist[[series_animedb_id]:[season]],3,FALSE)</f>
        <v>tv</v>
      </c>
      <c r="E303" s="31">
        <f>VLOOKUP(tb_anime[[#This Row],[id2]],tb_userslist[[series_animedb_id]:[season]],9,FALSE)</f>
        <v>2001</v>
      </c>
      <c r="F303" s="31" t="str">
        <f>VLOOKUP(tb_anime[[#This Row],[id2]],tb_userslist[[series_animedb_id]:[season]],10,FALSE)</f>
        <v>spring</v>
      </c>
      <c r="G303" s="31">
        <f>COUNTIF(tb_userslist[series_animedb_id],tb_anime[[#This Row],[id2]])</f>
        <v>1</v>
      </c>
      <c r="H303" s="31">
        <f>SUMPRODUCT((tb_userslist[series_animedb_id]=tb_anime[[#This Row],[id2]])*(tb_userslist[my_score]&lt;=10))</f>
        <v>1</v>
      </c>
      <c r="I303" s="24">
        <f>IFERROR(AVERAGEIF(tb_userslist[series_animedb_id],tb_anime[[#This Row],[id2]],tb_userslist[my_score]),0)</f>
        <v>6</v>
      </c>
      <c r="J30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0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03" s="31">
        <f>SUMPRODUCT((tb_userslist[series_animedb_id]=tb_anime[[#This Row],[id2]])*(tb_userslist[my_finish_date]&lt;=$E$2)*(tb_userslist[my_start_date]&gt;=$E$1)*(tb_userslist[my_start_date]&lt;&gt;"NA"))</f>
        <v>1</v>
      </c>
      <c r="M30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03" s="31">
        <f>IFERROR(AVERAGEIFS(tb_userslist[my_score],tb_userslist[series_animedb_id],tb_anime[[#This Row],[id2]],tb_userslist[my_start_date],"&gt;="&amp;$E$1,tb_userslist[my_finish_date],"&lt;="&amp;$E$2),0)</f>
        <v>6</v>
      </c>
      <c r="O30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0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04" spans="1:16" x14ac:dyDescent="0.3">
      <c r="A304" s="13">
        <v>38659</v>
      </c>
      <c r="B304" s="13">
        <v>37979</v>
      </c>
      <c r="C304" s="31" t="str">
        <f>VLOOKUP(tb_anime[[#This Row],[id2]],tb_userslist[[series_animedb_id]:[series_title]],2,FALSE)</f>
        <v>Mahou Shoujo Tokushusen Asuka</v>
      </c>
      <c r="D304" s="31" t="str">
        <f>VLOOKUP(tb_anime[[#This Row],[id2]],tb_userslist[[series_animedb_id]:[season]],3,FALSE)</f>
        <v>tv</v>
      </c>
      <c r="E304" s="31">
        <f>VLOOKUP(tb_anime[[#This Row],[id2]],tb_userslist[[series_animedb_id]:[season]],9,FALSE)</f>
        <v>2019</v>
      </c>
      <c r="F304" s="31" t="str">
        <f>VLOOKUP(tb_anime[[#This Row],[id2]],tb_userslist[[series_animedb_id]:[season]],10,FALSE)</f>
        <v>winter</v>
      </c>
      <c r="G304" s="31">
        <f>COUNTIF(tb_userslist[series_animedb_id],tb_anime[[#This Row],[id2]])</f>
        <v>1</v>
      </c>
      <c r="H304" s="31">
        <f>SUMPRODUCT((tb_userslist[series_animedb_id]=tb_anime[[#This Row],[id2]])*(tb_userslist[my_score]&lt;=10))</f>
        <v>1</v>
      </c>
      <c r="I304" s="24">
        <f>IFERROR(AVERAGEIF(tb_userslist[series_animedb_id],tb_anime[[#This Row],[id2]],tb_userslist[my_score]),0)</f>
        <v>6</v>
      </c>
      <c r="J30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0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04" s="31">
        <f>SUMPRODUCT((tb_userslist[series_animedb_id]=tb_anime[[#This Row],[id2]])*(tb_userslist[my_finish_date]&lt;=$E$2)*(tb_userslist[my_start_date]&gt;=$E$1)*(tb_userslist[my_start_date]&lt;&gt;"NA"))</f>
        <v>1</v>
      </c>
      <c r="M30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04" s="31">
        <f>IFERROR(AVERAGEIFS(tb_userslist[my_score],tb_userslist[series_animedb_id],tb_anime[[#This Row],[id2]],tb_userslist[my_start_date],"&gt;="&amp;$E$1,tb_userslist[my_finish_date],"&lt;="&amp;$E$2),0)</f>
        <v>6</v>
      </c>
      <c r="O30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0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05" spans="1:16" x14ac:dyDescent="0.3">
      <c r="A305" s="13">
        <v>48858</v>
      </c>
      <c r="B305" s="13">
        <v>37576</v>
      </c>
      <c r="C305" s="31" t="str">
        <f>VLOOKUP(tb_anime[[#This Row],[id2]],tb_userslist[[series_animedb_id]:[series_title]],2,FALSE)</f>
        <v>Majutsushi Orphen Hagure Tabi</v>
      </c>
      <c r="D305" s="31" t="str">
        <f>VLOOKUP(tb_anime[[#This Row],[id2]],tb_userslist[[series_animedb_id]:[season]],3,FALSE)</f>
        <v>tv</v>
      </c>
      <c r="E305" s="31">
        <f>VLOOKUP(tb_anime[[#This Row],[id2]],tb_userslist[[series_animedb_id]:[season]],9,FALSE)</f>
        <v>2020</v>
      </c>
      <c r="F305" s="31" t="str">
        <f>VLOOKUP(tb_anime[[#This Row],[id2]],tb_userslist[[series_animedb_id]:[season]],10,FALSE)</f>
        <v>winter</v>
      </c>
      <c r="G305" s="31">
        <f>COUNTIF(tb_userslist[series_animedb_id],tb_anime[[#This Row],[id2]])</f>
        <v>1</v>
      </c>
      <c r="H305" s="31">
        <f>SUMPRODUCT((tb_userslist[series_animedb_id]=tb_anime[[#This Row],[id2]])*(tb_userslist[my_score]&lt;=10))</f>
        <v>1</v>
      </c>
      <c r="I305" s="24">
        <f>IFERROR(AVERAGEIF(tb_userslist[series_animedb_id],tb_anime[[#This Row],[id2]],tb_userslist[my_score]),0)</f>
        <v>5</v>
      </c>
      <c r="J30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0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05" s="31">
        <f>SUMPRODUCT((tb_userslist[series_animedb_id]=tb_anime[[#This Row],[id2]])*(tb_userslist[my_finish_date]&lt;=$E$2)*(tb_userslist[my_start_date]&gt;=$E$1)*(tb_userslist[my_start_date]&lt;&gt;"NA"))</f>
        <v>1</v>
      </c>
      <c r="M30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05" s="31">
        <f>IFERROR(AVERAGEIFS(tb_userslist[my_score],tb_userslist[series_animedb_id],tb_anime[[#This Row],[id2]],tb_userslist[my_start_date],"&gt;="&amp;$E$1,tb_userslist[my_finish_date],"&lt;="&amp;$E$2),0)</f>
        <v>5</v>
      </c>
      <c r="O30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0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06" spans="1:16" x14ac:dyDescent="0.3">
      <c r="A306" s="13">
        <v>37956</v>
      </c>
      <c r="B306" s="13">
        <v>41573</v>
      </c>
      <c r="C306" s="31" t="str">
        <f>VLOOKUP(tb_anime[[#This Row],[id2]],tb_userslist[[series_animedb_id]:[series_title]],2,FALSE)</f>
        <v>Majutsushi Orphen Hagure Tabi: Kimluck-hen</v>
      </c>
      <c r="D306" s="31" t="str">
        <f>VLOOKUP(tb_anime[[#This Row],[id2]],tb_userslist[[series_animedb_id]:[season]],3,FALSE)</f>
        <v>tv</v>
      </c>
      <c r="E306" s="31">
        <f>VLOOKUP(tb_anime[[#This Row],[id2]],tb_userslist[[series_animedb_id]:[season]],9,FALSE)</f>
        <v>2021</v>
      </c>
      <c r="F306" s="31" t="str">
        <f>VLOOKUP(tb_anime[[#This Row],[id2]],tb_userslist[[series_animedb_id]:[season]],10,FALSE)</f>
        <v>winter</v>
      </c>
      <c r="G306" s="31">
        <f>COUNTIF(tb_userslist[series_animedb_id],tb_anime[[#This Row],[id2]])</f>
        <v>1</v>
      </c>
      <c r="H306" s="31">
        <f>SUMPRODUCT((tb_userslist[series_animedb_id]=tb_anime[[#This Row],[id2]])*(tb_userslist[my_score]&lt;=10))</f>
        <v>1</v>
      </c>
      <c r="I306" s="24">
        <f>IFERROR(AVERAGEIF(tb_userslist[series_animedb_id],tb_anime[[#This Row],[id2]],tb_userslist[my_score]),0)</f>
        <v>4</v>
      </c>
      <c r="J30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0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06" s="31">
        <f>SUMPRODUCT((tb_userslist[series_animedb_id]=tb_anime[[#This Row],[id2]])*(tb_userslist[my_finish_date]&lt;=$E$2)*(tb_userslist[my_start_date]&gt;=$E$1)*(tb_userslist[my_start_date]&lt;&gt;"NA"))</f>
        <v>1</v>
      </c>
      <c r="M30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06" s="31">
        <f>IFERROR(AVERAGEIFS(tb_userslist[my_score],tb_userslist[series_animedb_id],tb_anime[[#This Row],[id2]],tb_userslist[my_start_date],"&gt;="&amp;$E$1,tb_userslist[my_finish_date],"&lt;="&amp;$E$2),0)</f>
        <v>4</v>
      </c>
      <c r="O30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0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07" spans="1:16" x14ac:dyDescent="0.3">
      <c r="A307" s="13">
        <v>320</v>
      </c>
      <c r="B307" s="13">
        <v>41549</v>
      </c>
      <c r="C307" s="31" t="str">
        <f>VLOOKUP(tb_anime[[#This Row],[id2]],tb_userslist[[series_animedb_id]:[series_title]],2,FALSE)</f>
        <v>Majutsushi Orphen Hagure Tabi: Tennin no Isan</v>
      </c>
      <c r="D307" s="31" t="str">
        <f>VLOOKUP(tb_anime[[#This Row],[id2]],tb_userslist[[series_animedb_id]:[season]],3,FALSE)</f>
        <v>special</v>
      </c>
      <c r="E307" s="31">
        <f>VLOOKUP(tb_anime[[#This Row],[id2]],tb_userslist[[series_animedb_id]:[season]],9,FALSE)</f>
        <v>2020</v>
      </c>
      <c r="F307" s="31" t="str">
        <f>VLOOKUP(tb_anime[[#This Row],[id2]],tb_userslist[[series_animedb_id]:[season]],10,FALSE)</f>
        <v>spring</v>
      </c>
      <c r="G307" s="31">
        <f>COUNTIF(tb_userslist[series_animedb_id],tb_anime[[#This Row],[id2]])</f>
        <v>1</v>
      </c>
      <c r="H307" s="31">
        <f>SUMPRODUCT((tb_userslist[series_animedb_id]=tb_anime[[#This Row],[id2]])*(tb_userslist[my_score]&lt;=10))</f>
        <v>1</v>
      </c>
      <c r="I307" s="24">
        <f>IFERROR(AVERAGEIF(tb_userslist[series_animedb_id],tb_anime[[#This Row],[id2]],tb_userslist[my_score]),0)</f>
        <v>6</v>
      </c>
      <c r="J30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0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07" s="31">
        <f>SUMPRODUCT((tb_userslist[series_animedb_id]=tb_anime[[#This Row],[id2]])*(tb_userslist[my_finish_date]&lt;=$E$2)*(tb_userslist[my_start_date]&gt;=$E$1)*(tb_userslist[my_start_date]&lt;&gt;"NA"))</f>
        <v>1</v>
      </c>
      <c r="M30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07" s="31">
        <f>IFERROR(AVERAGEIFS(tb_userslist[my_score],tb_userslist[series_animedb_id],tb_anime[[#This Row],[id2]],tb_userslist[my_start_date],"&gt;="&amp;$E$1,tb_userslist[my_finish_date],"&lt;="&amp;$E$2),0)</f>
        <v>6</v>
      </c>
      <c r="O30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0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08" spans="1:16" x14ac:dyDescent="0.3">
      <c r="A308" s="13">
        <v>39790</v>
      </c>
      <c r="B308" s="13">
        <v>50218</v>
      </c>
      <c r="C308" s="31" t="str">
        <f>VLOOKUP(tb_anime[[#This Row],[id2]],tb_userslist[[series_animedb_id]:[series_title]],2,FALSE)</f>
        <v>Makafushigi</v>
      </c>
      <c r="D308" s="31" t="str">
        <f>VLOOKUP(tb_anime[[#This Row],[id2]],tb_userslist[[series_animedb_id]:[season]],3,FALSE)</f>
        <v>music</v>
      </c>
      <c r="E308" s="31">
        <f>VLOOKUP(tb_anime[[#This Row],[id2]],tb_userslist[[series_animedb_id]:[season]],9,FALSE)</f>
        <v>2021</v>
      </c>
      <c r="F308" s="31" t="str">
        <f>VLOOKUP(tb_anime[[#This Row],[id2]],tb_userslist[[series_animedb_id]:[season]],10,FALSE)</f>
        <v>fall</v>
      </c>
      <c r="G308" s="31">
        <f>COUNTIF(tb_userslist[series_animedb_id],tb_anime[[#This Row],[id2]])</f>
        <v>1</v>
      </c>
      <c r="H308" s="31">
        <f>SUMPRODUCT((tb_userslist[series_animedb_id]=tb_anime[[#This Row],[id2]])*(tb_userslist[my_score]&lt;=10))</f>
        <v>1</v>
      </c>
      <c r="I308" s="24">
        <f>IFERROR(AVERAGEIF(tb_userslist[series_animedb_id],tb_anime[[#This Row],[id2]],tb_userslist[my_score]),0)</f>
        <v>4</v>
      </c>
      <c r="J30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0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08" s="31">
        <f>SUMPRODUCT((tb_userslist[series_animedb_id]=tb_anime[[#This Row],[id2]])*(tb_userslist[my_finish_date]&lt;=$E$2)*(tb_userslist[my_start_date]&gt;=$E$1)*(tb_userslist[my_start_date]&lt;&gt;"NA"))</f>
        <v>0</v>
      </c>
      <c r="M30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308" s="31">
        <f>IFERROR(AVERAGEIFS(tb_userslist[my_score],tb_userslist[series_animedb_id],tb_anime[[#This Row],[id2]],tb_userslist[my_start_date],"&gt;="&amp;$E$1,tb_userslist[my_finish_date],"&lt;="&amp;$E$2),0)</f>
        <v>0</v>
      </c>
      <c r="O30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30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309" spans="1:16" x14ac:dyDescent="0.3">
      <c r="A309" s="13">
        <v>1028</v>
      </c>
      <c r="B309" s="13">
        <v>40496</v>
      </c>
      <c r="C309" s="31" t="str">
        <f>VLOOKUP(tb_anime[[#This Row],[id2]],tb_userslist[[series_animedb_id]:[series_title]],2,FALSE)</f>
        <v>Maou Gakuin no Futekigousha: Shijou Saikyou no Maou no Shiso, Tensei shite Shison-tachi no Gakkou e Kayou</v>
      </c>
      <c r="D309" s="31" t="str">
        <f>VLOOKUP(tb_anime[[#This Row],[id2]],tb_userslist[[series_animedb_id]:[season]],3,FALSE)</f>
        <v>tv</v>
      </c>
      <c r="E309" s="31">
        <f>VLOOKUP(tb_anime[[#This Row],[id2]],tb_userslist[[series_animedb_id]:[season]],9,FALSE)</f>
        <v>2020</v>
      </c>
      <c r="F309" s="31" t="str">
        <f>VLOOKUP(tb_anime[[#This Row],[id2]],tb_userslist[[series_animedb_id]:[season]],10,FALSE)</f>
        <v>summer</v>
      </c>
      <c r="G309" s="31">
        <f>COUNTIF(tb_userslist[series_animedb_id],tb_anime[[#This Row],[id2]])</f>
        <v>2</v>
      </c>
      <c r="H309" s="31">
        <f>SUMPRODUCT((tb_userslist[series_animedb_id]=tb_anime[[#This Row],[id2]])*(tb_userslist[my_score]&lt;=10))</f>
        <v>2</v>
      </c>
      <c r="I309" s="24">
        <f>IFERROR(AVERAGEIF(tb_userslist[series_animedb_id],tb_anime[[#This Row],[id2]],tb_userslist[my_score]),0)</f>
        <v>7</v>
      </c>
      <c r="J309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309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</v>
      </c>
      <c r="L309" s="31">
        <f>SUMPRODUCT((tb_userslist[series_animedb_id]=tb_anime[[#This Row],[id2]])*(tb_userslist[my_finish_date]&lt;=$E$2)*(tb_userslist[my_start_date]&gt;=$E$1)*(tb_userslist[my_start_date]&lt;&gt;"NA"))</f>
        <v>2</v>
      </c>
      <c r="M309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309" s="31">
        <f>IFERROR(AVERAGEIFS(tb_userslist[my_score],tb_userslist[series_animedb_id],tb_anime[[#This Row],[id2]],tb_userslist[my_start_date],"&gt;="&amp;$E$1,tb_userslist[my_finish_date],"&lt;="&amp;$E$2),0)</f>
        <v>7</v>
      </c>
      <c r="O30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30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</v>
      </c>
    </row>
    <row r="310" spans="1:16" x14ac:dyDescent="0.3">
      <c r="A310" s="13">
        <v>285</v>
      </c>
      <c r="B310" s="13">
        <v>38297</v>
      </c>
      <c r="C310" s="31" t="str">
        <f>VLOOKUP(tb_anime[[#This Row],[id2]],tb_userslist[[series_animedb_id]:[series_title]],2,FALSE)</f>
        <v>Maou-sama, Retry!</v>
      </c>
      <c r="D310" s="31" t="str">
        <f>VLOOKUP(tb_anime[[#This Row],[id2]],tb_userslist[[series_animedb_id]:[season]],3,FALSE)</f>
        <v>tv</v>
      </c>
      <c r="E310" s="31">
        <f>VLOOKUP(tb_anime[[#This Row],[id2]],tb_userslist[[series_animedb_id]:[season]],9,FALSE)</f>
        <v>2019</v>
      </c>
      <c r="F310" s="31" t="str">
        <f>VLOOKUP(tb_anime[[#This Row],[id2]],tb_userslist[[series_animedb_id]:[season]],10,FALSE)</f>
        <v>summer</v>
      </c>
      <c r="G310" s="31">
        <f>COUNTIF(tb_userslist[series_animedb_id],tb_anime[[#This Row],[id2]])</f>
        <v>1</v>
      </c>
      <c r="H310" s="31">
        <f>SUMPRODUCT((tb_userslist[series_animedb_id]=tb_anime[[#This Row],[id2]])*(tb_userslist[my_score]&lt;=10))</f>
        <v>1</v>
      </c>
      <c r="I310" s="24">
        <f>IFERROR(AVERAGEIF(tb_userslist[series_animedb_id],tb_anime[[#This Row],[id2]],tb_userslist[my_score]),0)</f>
        <v>5</v>
      </c>
      <c r="J31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0" s="31">
        <f>SUMPRODUCT((tb_userslist[series_animedb_id]=tb_anime[[#This Row],[id2]])*(tb_userslist[my_finish_date]&lt;=$E$2)*(tb_userslist[my_start_date]&gt;=$E$1)*(tb_userslist[my_start_date]&lt;&gt;"NA"))</f>
        <v>1</v>
      </c>
      <c r="M31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0" s="31">
        <f>IFERROR(AVERAGEIFS(tb_userslist[my_score],tb_userslist[series_animedb_id],tb_anime[[#This Row],[id2]],tb_userslist[my_start_date],"&gt;="&amp;$E$1,tb_userslist[my_finish_date],"&lt;="&amp;$E$2),0)</f>
        <v>5</v>
      </c>
      <c r="O31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11" spans="1:16" x14ac:dyDescent="0.3">
      <c r="A311" s="13">
        <v>1205</v>
      </c>
      <c r="B311" s="13">
        <v>41265</v>
      </c>
      <c r="C311" s="31" t="str">
        <f>VLOOKUP(tb_anime[[#This Row],[id2]],tb_userslist[[series_animedb_id]:[series_title]],2,FALSE)</f>
        <v>Mars Red</v>
      </c>
      <c r="D311" s="31" t="str">
        <f>VLOOKUP(tb_anime[[#This Row],[id2]],tb_userslist[[series_animedb_id]:[season]],3,FALSE)</f>
        <v>tv</v>
      </c>
      <c r="E311" s="31">
        <f>VLOOKUP(tb_anime[[#This Row],[id2]],tb_userslist[[series_animedb_id]:[season]],9,FALSE)</f>
        <v>2021</v>
      </c>
      <c r="F311" s="31" t="str">
        <f>VLOOKUP(tb_anime[[#This Row],[id2]],tb_userslist[[series_animedb_id]:[season]],10,FALSE)</f>
        <v>spring</v>
      </c>
      <c r="G311" s="31">
        <f>COUNTIF(tb_userslist[series_animedb_id],tb_anime[[#This Row],[id2]])</f>
        <v>1</v>
      </c>
      <c r="H311" s="31">
        <f>SUMPRODUCT((tb_userslist[series_animedb_id]=tb_anime[[#This Row],[id2]])*(tb_userslist[my_score]&lt;=10))</f>
        <v>1</v>
      </c>
      <c r="I311" s="24">
        <f>IFERROR(AVERAGEIF(tb_userslist[series_animedb_id],tb_anime[[#This Row],[id2]],tb_userslist[my_score]),0)</f>
        <v>7</v>
      </c>
      <c r="J31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1" s="31">
        <f>SUMPRODUCT((tb_userslist[series_animedb_id]=tb_anime[[#This Row],[id2]])*(tb_userslist[my_finish_date]&lt;=$E$2)*(tb_userslist[my_start_date]&gt;=$E$1)*(tb_userslist[my_start_date]&lt;&gt;"NA"))</f>
        <v>1</v>
      </c>
      <c r="M31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1" s="31">
        <f>IFERROR(AVERAGEIFS(tb_userslist[my_score],tb_userslist[series_animedb_id],tb_anime[[#This Row],[id2]],tb_userslist[my_start_date],"&gt;="&amp;$E$1,tb_userslist[my_finish_date],"&lt;="&amp;$E$2),0)</f>
        <v>7</v>
      </c>
      <c r="O31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12" spans="1:16" x14ac:dyDescent="0.3">
      <c r="A312" s="13">
        <v>38464</v>
      </c>
      <c r="B312" s="13">
        <v>40845</v>
      </c>
      <c r="C312" s="31" t="str">
        <f>VLOOKUP(tb_anime[[#This Row],[id2]],tb_userslist[[series_animedb_id]:[series_title]],2,FALSE)</f>
        <v>Marudase Kintarou</v>
      </c>
      <c r="D312" s="31" t="str">
        <f>VLOOKUP(tb_anime[[#This Row],[id2]],tb_userslist[[series_animedb_id]:[season]],3,FALSE)</f>
        <v>movie</v>
      </c>
      <c r="E312" s="31">
        <f>VLOOKUP(tb_anime[[#This Row],[id2]],tb_userslist[[series_animedb_id]:[season]],9,FALSE)</f>
        <v>2020</v>
      </c>
      <c r="F312" s="31" t="str">
        <f>VLOOKUP(tb_anime[[#This Row],[id2]],tb_userslist[[series_animedb_id]:[season]],10,FALSE)</f>
        <v>fall</v>
      </c>
      <c r="G312" s="31">
        <f>COUNTIF(tb_userslist[series_animedb_id],tb_anime[[#This Row],[id2]])</f>
        <v>1</v>
      </c>
      <c r="H312" s="31">
        <f>SUMPRODUCT((tb_userslist[series_animedb_id]=tb_anime[[#This Row],[id2]])*(tb_userslist[my_score]&lt;=10))</f>
        <v>1</v>
      </c>
      <c r="I312" s="24">
        <f>IFERROR(AVERAGEIF(tb_userslist[series_animedb_id],tb_anime[[#This Row],[id2]],tb_userslist[my_score]),0)</f>
        <v>2</v>
      </c>
      <c r="J31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2" s="31">
        <f>SUMPRODUCT((tb_userslist[series_animedb_id]=tb_anime[[#This Row],[id2]])*(tb_userslist[my_finish_date]&lt;=$E$2)*(tb_userslist[my_start_date]&gt;=$E$1)*(tb_userslist[my_start_date]&lt;&gt;"NA"))</f>
        <v>1</v>
      </c>
      <c r="M31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2" s="31">
        <f>IFERROR(AVERAGEIFS(tb_userslist[my_score],tb_userslist[series_animedb_id],tb_anime[[#This Row],[id2]],tb_userslist[my_start_date],"&gt;="&amp;$E$1,tb_userslist[my_finish_date],"&lt;="&amp;$E$2),0)</f>
        <v>2</v>
      </c>
      <c r="O31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5.2580105162254362</v>
      </c>
    </row>
    <row r="313" spans="1:16" x14ac:dyDescent="0.3">
      <c r="A313" s="13">
        <v>37923</v>
      </c>
      <c r="B313" s="13">
        <v>42590</v>
      </c>
      <c r="C313" s="31" t="str">
        <f>VLOOKUP(tb_anime[[#This Row],[id2]],tb_userslist[[series_animedb_id]:[series_title]],2,FALSE)</f>
        <v>Mashiro no Oto</v>
      </c>
      <c r="D313" s="31" t="str">
        <f>VLOOKUP(tb_anime[[#This Row],[id2]],tb_userslist[[series_animedb_id]:[season]],3,FALSE)</f>
        <v>tv</v>
      </c>
      <c r="E313" s="31">
        <f>VLOOKUP(tb_anime[[#This Row],[id2]],tb_userslist[[series_animedb_id]:[season]],9,FALSE)</f>
        <v>2021</v>
      </c>
      <c r="F313" s="31" t="str">
        <f>VLOOKUP(tb_anime[[#This Row],[id2]],tb_userslist[[series_animedb_id]:[season]],10,FALSE)</f>
        <v>spring</v>
      </c>
      <c r="G313" s="31">
        <f>COUNTIF(tb_userslist[series_animedb_id],tb_anime[[#This Row],[id2]])</f>
        <v>1</v>
      </c>
      <c r="H313" s="31">
        <f>SUMPRODUCT((tb_userslist[series_animedb_id]=tb_anime[[#This Row],[id2]])*(tb_userslist[my_score]&lt;=10))</f>
        <v>1</v>
      </c>
      <c r="I313" s="24">
        <f>IFERROR(AVERAGEIF(tb_userslist[series_animedb_id],tb_anime[[#This Row],[id2]],tb_userslist[my_score]),0)</f>
        <v>7</v>
      </c>
      <c r="J31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3" s="31">
        <f>SUMPRODUCT((tb_userslist[series_animedb_id]=tb_anime[[#This Row],[id2]])*(tb_userslist[my_finish_date]&lt;=$E$2)*(tb_userslist[my_start_date]&gt;=$E$1)*(tb_userslist[my_start_date]&lt;&gt;"NA"))</f>
        <v>1</v>
      </c>
      <c r="M31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3" s="31">
        <f>IFERROR(AVERAGEIFS(tb_userslist[my_score],tb_userslist[series_animedb_id],tb_anime[[#This Row],[id2]],tb_userslist[my_start_date],"&gt;="&amp;$E$1,tb_userslist[my_finish_date],"&lt;="&amp;$E$2),0)</f>
        <v>7</v>
      </c>
      <c r="O31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14" spans="1:16" x14ac:dyDescent="0.3">
      <c r="A314" s="13">
        <v>37525</v>
      </c>
      <c r="B314" s="13">
        <v>50597</v>
      </c>
      <c r="C314" s="31" t="str">
        <f>VLOOKUP(tb_anime[[#This Row],[id2]],tb_userslist[[series_animedb_id]:[series_title]],2,FALSE)</f>
        <v>Massara</v>
      </c>
      <c r="D314" s="31" t="str">
        <f>VLOOKUP(tb_anime[[#This Row],[id2]],tb_userslist[[series_animedb_id]:[season]],3,FALSE)</f>
        <v>ona</v>
      </c>
      <c r="E314" s="31">
        <f>VLOOKUP(tb_anime[[#This Row],[id2]],tb_userslist[[series_animedb_id]:[season]],9,FALSE)</f>
        <v>2021</v>
      </c>
      <c r="F314" s="31" t="str">
        <f>VLOOKUP(tb_anime[[#This Row],[id2]],tb_userslist[[series_animedb_id]:[season]],10,FALSE)</f>
        <v>fall</v>
      </c>
      <c r="G314" s="31">
        <f>COUNTIF(tb_userslist[series_animedb_id],tb_anime[[#This Row],[id2]])</f>
        <v>1</v>
      </c>
      <c r="H314" s="31">
        <f>SUMPRODUCT((tb_userslist[series_animedb_id]=tb_anime[[#This Row],[id2]])*(tb_userslist[my_score]&lt;=10))</f>
        <v>1</v>
      </c>
      <c r="I314" s="24">
        <f>IFERROR(AVERAGEIF(tb_userslist[series_animedb_id],tb_anime[[#This Row],[id2]],tb_userslist[my_score]),0)</f>
        <v>7</v>
      </c>
      <c r="J31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4" s="31">
        <f>SUMPRODUCT((tb_userslist[series_animedb_id]=tb_anime[[#This Row],[id2]])*(tb_userslist[my_finish_date]&lt;=$E$2)*(tb_userslist[my_start_date]&gt;=$E$1)*(tb_userslist[my_start_date]&lt;&gt;"NA"))</f>
        <v>1</v>
      </c>
      <c r="M31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4" s="31">
        <f>IFERROR(AVERAGEIFS(tb_userslist[my_score],tb_userslist[series_animedb_id],tb_anime[[#This Row],[id2]],tb_userslist[my_start_date],"&gt;="&amp;$E$1,tb_userslist[my_finish_date],"&lt;="&amp;$E$2),0)</f>
        <v>7</v>
      </c>
      <c r="O31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15" spans="1:16" x14ac:dyDescent="0.3">
      <c r="A315" s="13">
        <v>40964</v>
      </c>
      <c r="B315" s="13">
        <v>37964</v>
      </c>
      <c r="C315" s="31" t="str">
        <f>VLOOKUP(tb_anime[[#This Row],[id2]],tb_userslist[[series_animedb_id]:[series_title]],2,FALSE)</f>
        <v>Mayonaka no Occult Koumuin</v>
      </c>
      <c r="D315" s="31" t="str">
        <f>VLOOKUP(tb_anime[[#This Row],[id2]],tb_userslist[[series_animedb_id]:[season]],3,FALSE)</f>
        <v>tv</v>
      </c>
      <c r="E315" s="31">
        <f>VLOOKUP(tb_anime[[#This Row],[id2]],tb_userslist[[series_animedb_id]:[season]],9,FALSE)</f>
        <v>2019</v>
      </c>
      <c r="F315" s="31" t="str">
        <f>VLOOKUP(tb_anime[[#This Row],[id2]],tb_userslist[[series_animedb_id]:[season]],10,FALSE)</f>
        <v>spring</v>
      </c>
      <c r="G315" s="31">
        <f>COUNTIF(tb_userslist[series_animedb_id],tb_anime[[#This Row],[id2]])</f>
        <v>1</v>
      </c>
      <c r="H315" s="31">
        <f>SUMPRODUCT((tb_userslist[series_animedb_id]=tb_anime[[#This Row],[id2]])*(tb_userslist[my_score]&lt;=10))</f>
        <v>1</v>
      </c>
      <c r="I315" s="24">
        <f>IFERROR(AVERAGEIF(tb_userslist[series_animedb_id],tb_anime[[#This Row],[id2]],tb_userslist[my_score]),0)</f>
        <v>6</v>
      </c>
      <c r="J31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5" s="31">
        <f>SUMPRODUCT((tb_userslist[series_animedb_id]=tb_anime[[#This Row],[id2]])*(tb_userslist[my_finish_date]&lt;=$E$2)*(tb_userslist[my_start_date]&gt;=$E$1)*(tb_userslist[my_start_date]&lt;&gt;"NA"))</f>
        <v>1</v>
      </c>
      <c r="M31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5" s="31">
        <f>IFERROR(AVERAGEIFS(tb_userslist[my_score],tb_userslist[series_animedb_id],tb_anime[[#This Row],[id2]],tb_userslist[my_start_date],"&gt;="&amp;$E$1,tb_userslist[my_finish_date],"&lt;="&amp;$E$2),0)</f>
        <v>6</v>
      </c>
      <c r="O31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16" spans="1:16" x14ac:dyDescent="0.3">
      <c r="A316" s="13">
        <v>38985</v>
      </c>
      <c r="B316" s="13">
        <v>39972</v>
      </c>
      <c r="C316" s="31" t="str">
        <f>VLOOKUP(tb_anime[[#This Row],[id2]],tb_userslist[[series_animedb_id]:[series_title]],2,FALSE)</f>
        <v>Mayonaka no Occult Koumuin OVA</v>
      </c>
      <c r="D316" s="31" t="str">
        <f>VLOOKUP(tb_anime[[#This Row],[id2]],tb_userslist[[series_animedb_id]:[season]],3,FALSE)</f>
        <v>ova</v>
      </c>
      <c r="E316" s="31">
        <f>VLOOKUP(tb_anime[[#This Row],[id2]],tb_userslist[[series_animedb_id]:[season]],9,FALSE)</f>
        <v>2019</v>
      </c>
      <c r="F316" s="31" t="str">
        <f>VLOOKUP(tb_anime[[#This Row],[id2]],tb_userslist[[series_animedb_id]:[season]],10,FALSE)</f>
        <v>summer</v>
      </c>
      <c r="G316" s="31">
        <f>COUNTIF(tb_userslist[series_animedb_id],tb_anime[[#This Row],[id2]])</f>
        <v>1</v>
      </c>
      <c r="H316" s="31">
        <f>SUMPRODUCT((tb_userslist[series_animedb_id]=tb_anime[[#This Row],[id2]])*(tb_userslist[my_score]&lt;=10))</f>
        <v>1</v>
      </c>
      <c r="I316" s="24">
        <f>IFERROR(AVERAGEIF(tb_userslist[series_animedb_id],tb_anime[[#This Row],[id2]],tb_userslist[my_score]),0)</f>
        <v>6</v>
      </c>
      <c r="J31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6" s="31">
        <f>SUMPRODUCT((tb_userslist[series_animedb_id]=tb_anime[[#This Row],[id2]])*(tb_userslist[my_finish_date]&lt;=$E$2)*(tb_userslist[my_start_date]&gt;=$E$1)*(tb_userslist[my_start_date]&lt;&gt;"NA"))</f>
        <v>1</v>
      </c>
      <c r="M31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6" s="31">
        <f>IFERROR(AVERAGEIFS(tb_userslist[my_score],tb_userslist[series_animedb_id],tb_anime[[#This Row],[id2]],tb_userslist[my_start_date],"&gt;="&amp;$E$1,tb_userslist[my_finish_date],"&lt;="&amp;$E$2),0)</f>
        <v>6</v>
      </c>
      <c r="O31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17" spans="1:16" x14ac:dyDescent="0.3">
      <c r="A317" s="13">
        <v>37498</v>
      </c>
      <c r="B317" s="13">
        <v>39382</v>
      </c>
      <c r="C317" s="31" t="str">
        <f>VLOOKUP(tb_anime[[#This Row],[id2]],tb_userslist[[series_animedb_id]:[series_title]],2,FALSE)</f>
        <v>Mayonaka no Occult Koumuin: Fukurokouji to Ano Ko to Ore to</v>
      </c>
      <c r="D317" s="31" t="str">
        <f>VLOOKUP(tb_anime[[#This Row],[id2]],tb_userslist[[series_animedb_id]:[season]],3,FALSE)</f>
        <v>ova</v>
      </c>
      <c r="E317" s="31">
        <f>VLOOKUP(tb_anime[[#This Row],[id2]],tb_userslist[[series_animedb_id]:[season]],9,FALSE)</f>
        <v>2019</v>
      </c>
      <c r="F317" s="31" t="str">
        <f>VLOOKUP(tb_anime[[#This Row],[id2]],tb_userslist[[series_animedb_id]:[season]],10,FALSE)</f>
        <v>fall</v>
      </c>
      <c r="G317" s="31">
        <f>COUNTIF(tb_userslist[series_animedb_id],tb_anime[[#This Row],[id2]])</f>
        <v>1</v>
      </c>
      <c r="H317" s="31">
        <f>SUMPRODUCT((tb_userslist[series_animedb_id]=tb_anime[[#This Row],[id2]])*(tb_userslist[my_score]&lt;=10))</f>
        <v>1</v>
      </c>
      <c r="I317" s="24">
        <f>IFERROR(AVERAGEIF(tb_userslist[series_animedb_id],tb_anime[[#This Row],[id2]],tb_userslist[my_score]),0)</f>
        <v>6</v>
      </c>
      <c r="J31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7" s="31">
        <f>SUMPRODUCT((tb_userslist[series_animedb_id]=tb_anime[[#This Row],[id2]])*(tb_userslist[my_finish_date]&lt;=$E$2)*(tb_userslist[my_start_date]&gt;=$E$1)*(tb_userslist[my_start_date]&lt;&gt;"NA"))</f>
        <v>1</v>
      </c>
      <c r="M31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7" s="31">
        <f>IFERROR(AVERAGEIFS(tb_userslist[my_score],tb_userslist[series_animedb_id],tb_anime[[#This Row],[id2]],tb_userslist[my_start_date],"&gt;="&amp;$E$1,tb_userslist[my_finish_date],"&lt;="&amp;$E$2),0)</f>
        <v>6</v>
      </c>
      <c r="O31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18" spans="1:16" x14ac:dyDescent="0.3">
      <c r="A318" s="13">
        <v>405</v>
      </c>
      <c r="B318" s="13">
        <v>22093</v>
      </c>
      <c r="C318" s="31" t="str">
        <f>VLOOKUP(tb_anime[[#This Row],[id2]],tb_userslist[[series_animedb_id]:[series_title]],2,FALSE)</f>
        <v>Mayonaka wa Junketsu</v>
      </c>
      <c r="D318" s="31" t="str">
        <f>VLOOKUP(tb_anime[[#This Row],[id2]],tb_userslist[[series_animedb_id]:[season]],3,FALSE)</f>
        <v>music</v>
      </c>
      <c r="E318" s="31">
        <f>VLOOKUP(tb_anime[[#This Row],[id2]],tb_userslist[[series_animedb_id]:[season]],9,FALSE)</f>
        <v>2001</v>
      </c>
      <c r="F318" s="31" t="str">
        <f>VLOOKUP(tb_anime[[#This Row],[id2]],tb_userslist[[series_animedb_id]:[season]],10,FALSE)</f>
        <v>winter</v>
      </c>
      <c r="G318" s="31">
        <f>COUNTIF(tb_userslist[series_animedb_id],tb_anime[[#This Row],[id2]])</f>
        <v>1</v>
      </c>
      <c r="H318" s="31">
        <f>SUMPRODUCT((tb_userslist[series_animedb_id]=tb_anime[[#This Row],[id2]])*(tb_userslist[my_score]&lt;=10))</f>
        <v>1</v>
      </c>
      <c r="I318" s="24">
        <f>IFERROR(AVERAGEIF(tb_userslist[series_animedb_id],tb_anime[[#This Row],[id2]],tb_userslist[my_score]),0)</f>
        <v>5</v>
      </c>
      <c r="J31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8" s="31">
        <f>SUMPRODUCT((tb_userslist[series_animedb_id]=tb_anime[[#This Row],[id2]])*(tb_userslist[my_finish_date]&lt;=$E$2)*(tb_userslist[my_start_date]&gt;=$E$1)*(tb_userslist[my_start_date]&lt;&gt;"NA"))</f>
        <v>1</v>
      </c>
      <c r="M31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8" s="31">
        <f>IFERROR(AVERAGEIFS(tb_userslist[my_score],tb_userslist[series_animedb_id],tb_anime[[#This Row],[id2]],tb_userslist[my_start_date],"&gt;="&amp;$E$1,tb_userslist[my_finish_date],"&lt;="&amp;$E$2),0)</f>
        <v>5</v>
      </c>
      <c r="O31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19" spans="1:16" x14ac:dyDescent="0.3">
      <c r="A319" s="13">
        <v>38302</v>
      </c>
      <c r="B319" s="13">
        <v>888</v>
      </c>
      <c r="C319" s="31" t="str">
        <f>VLOOKUP(tb_anime[[#This Row],[id2]],tb_userslist[[series_animedb_id]:[series_title]],2,FALSE)</f>
        <v>Megami Kouhosei</v>
      </c>
      <c r="D319" s="31" t="str">
        <f>VLOOKUP(tb_anime[[#This Row],[id2]],tb_userslist[[series_animedb_id]:[season]],3,FALSE)</f>
        <v>tv</v>
      </c>
      <c r="E319" s="31">
        <f>VLOOKUP(tb_anime[[#This Row],[id2]],tb_userslist[[series_animedb_id]:[season]],9,FALSE)</f>
        <v>2000</v>
      </c>
      <c r="F319" s="31" t="str">
        <f>VLOOKUP(tb_anime[[#This Row],[id2]],tb_userslist[[series_animedb_id]:[season]],10,FALSE)</f>
        <v>winter</v>
      </c>
      <c r="G319" s="31">
        <f>COUNTIF(tb_userslist[series_animedb_id],tb_anime[[#This Row],[id2]])</f>
        <v>1</v>
      </c>
      <c r="H319" s="31">
        <f>SUMPRODUCT((tb_userslist[series_animedb_id]=tb_anime[[#This Row],[id2]])*(tb_userslist[my_score]&lt;=10))</f>
        <v>1</v>
      </c>
      <c r="I319" s="24">
        <f>IFERROR(AVERAGEIF(tb_userslist[series_animedb_id],tb_anime[[#This Row],[id2]],tb_userslist[my_score]),0)</f>
        <v>4</v>
      </c>
      <c r="J31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1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19" s="31">
        <f>SUMPRODUCT((tb_userslist[series_animedb_id]=tb_anime[[#This Row],[id2]])*(tb_userslist[my_finish_date]&lt;=$E$2)*(tb_userslist[my_start_date]&gt;=$E$1)*(tb_userslist[my_start_date]&lt;&gt;"NA"))</f>
        <v>1</v>
      </c>
      <c r="M31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19" s="31">
        <f>IFERROR(AVERAGEIFS(tb_userslist[my_score],tb_userslist[series_animedb_id],tb_anime[[#This Row],[id2]],tb_userslist[my_start_date],"&gt;="&amp;$E$1,tb_userslist[my_finish_date],"&lt;="&amp;$E$2),0)</f>
        <v>4</v>
      </c>
      <c r="O31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1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20" spans="1:16" x14ac:dyDescent="0.3">
      <c r="A320" s="13">
        <v>40004</v>
      </c>
      <c r="B320" s="13">
        <v>887</v>
      </c>
      <c r="C320" s="31" t="str">
        <f>VLOOKUP(tb_anime[[#This Row],[id2]],tb_userslist[[series_animedb_id]:[series_title]],2,FALSE)</f>
        <v>Megami Kouhosei Special Curriculum</v>
      </c>
      <c r="D320" s="31" t="str">
        <f>VLOOKUP(tb_anime[[#This Row],[id2]],tb_userslist[[series_animedb_id]:[season]],3,FALSE)</f>
        <v>ova</v>
      </c>
      <c r="E320" s="31">
        <f>VLOOKUP(tb_anime[[#This Row],[id2]],tb_userslist[[series_animedb_id]:[season]],9,FALSE)</f>
        <v>2002</v>
      </c>
      <c r="F320" s="31" t="str">
        <f>VLOOKUP(tb_anime[[#This Row],[id2]],tb_userslist[[series_animedb_id]:[season]],10,FALSE)</f>
        <v>spring</v>
      </c>
      <c r="G320" s="31">
        <f>COUNTIF(tb_userslist[series_animedb_id],tb_anime[[#This Row],[id2]])</f>
        <v>1</v>
      </c>
      <c r="H320" s="31">
        <f>SUMPRODUCT((tb_userslist[series_animedb_id]=tb_anime[[#This Row],[id2]])*(tb_userslist[my_score]&lt;=10))</f>
        <v>1</v>
      </c>
      <c r="I320" s="24">
        <f>IFERROR(AVERAGEIF(tb_userslist[series_animedb_id],tb_anime[[#This Row],[id2]],tb_userslist[my_score]),0)</f>
        <v>4</v>
      </c>
      <c r="J32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0" s="31">
        <f>SUMPRODUCT((tb_userslist[series_animedb_id]=tb_anime[[#This Row],[id2]])*(tb_userslist[my_finish_date]&lt;=$E$2)*(tb_userslist[my_start_date]&gt;=$E$1)*(tb_userslist[my_start_date]&lt;&gt;"NA"))</f>
        <v>1</v>
      </c>
      <c r="M32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0" s="31">
        <f>IFERROR(AVERAGEIFS(tb_userslist[my_score],tb_userslist[series_animedb_id],tb_anime[[#This Row],[id2]],tb_userslist[my_start_date],"&gt;="&amp;$E$1,tb_userslist[my_finish_date],"&lt;="&amp;$E$2),0)</f>
        <v>4</v>
      </c>
      <c r="O32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21" spans="1:16" x14ac:dyDescent="0.3">
      <c r="A321" s="13">
        <v>48439</v>
      </c>
      <c r="B321" s="13">
        <v>41812</v>
      </c>
      <c r="C321" s="31" t="str">
        <f>VLOOKUP(tb_anime[[#This Row],[id2]],tb_userslist[[series_animedb_id]:[series_title]],2,FALSE)</f>
        <v>Megami-ryou no Ryoubo-kun.</v>
      </c>
      <c r="D321" s="31" t="str">
        <f>VLOOKUP(tb_anime[[#This Row],[id2]],tb_userslist[[series_animedb_id]:[season]],3,FALSE)</f>
        <v>tv</v>
      </c>
      <c r="E321" s="31">
        <f>VLOOKUP(tb_anime[[#This Row],[id2]],tb_userslist[[series_animedb_id]:[season]],9,FALSE)</f>
        <v>2021</v>
      </c>
      <c r="F321" s="31" t="str">
        <f>VLOOKUP(tb_anime[[#This Row],[id2]],tb_userslist[[series_animedb_id]:[season]],10,FALSE)</f>
        <v>summer</v>
      </c>
      <c r="G321" s="31">
        <f>COUNTIF(tb_userslist[series_animedb_id],tb_anime[[#This Row],[id2]])</f>
        <v>1</v>
      </c>
      <c r="H321" s="31">
        <f>SUMPRODUCT((tb_userslist[series_animedb_id]=tb_anime[[#This Row],[id2]])*(tb_userslist[my_score]&lt;=10))</f>
        <v>1</v>
      </c>
      <c r="I321" s="24">
        <f>IFERROR(AVERAGEIF(tb_userslist[series_animedb_id],tb_anime[[#This Row],[id2]],tb_userslist[my_score]),0)</f>
        <v>5</v>
      </c>
      <c r="J32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1" s="31">
        <f>SUMPRODUCT((tb_userslist[series_animedb_id]=tb_anime[[#This Row],[id2]])*(tb_userslist[my_finish_date]&lt;=$E$2)*(tb_userslist[my_start_date]&gt;=$E$1)*(tb_userslist[my_start_date]&lt;&gt;"NA"))</f>
        <v>1</v>
      </c>
      <c r="M32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1" s="31">
        <f>IFERROR(AVERAGEIFS(tb_userslist[my_score],tb_userslist[series_animedb_id],tb_anime[[#This Row],[id2]],tb_userslist[my_start_date],"&gt;="&amp;$E$1,tb_userslist[my_finish_date],"&lt;="&amp;$E$2),0)</f>
        <v>5</v>
      </c>
      <c r="O32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22" spans="1:16" x14ac:dyDescent="0.3">
      <c r="A322" s="13">
        <v>105</v>
      </c>
      <c r="B322" s="13">
        <v>33737</v>
      </c>
      <c r="C322" s="31" t="str">
        <f>VLOOKUP(tb_anime[[#This Row],[id2]],tb_userslist[[series_animedb_id]:[series_title]],2,FALSE)</f>
        <v>Megaton-kyuu Musashi</v>
      </c>
      <c r="D322" s="31" t="str">
        <f>VLOOKUP(tb_anime[[#This Row],[id2]],tb_userslist[[series_animedb_id]:[season]],3,FALSE)</f>
        <v>tv</v>
      </c>
      <c r="E322" s="31">
        <f>VLOOKUP(tb_anime[[#This Row],[id2]],tb_userslist[[series_animedb_id]:[season]],9,FALSE)</f>
        <v>2021</v>
      </c>
      <c r="F322" s="31" t="str">
        <f>VLOOKUP(tb_anime[[#This Row],[id2]],tb_userslist[[series_animedb_id]:[season]],10,FALSE)</f>
        <v>fall</v>
      </c>
      <c r="G322" s="31">
        <f>COUNTIF(tb_userslist[series_animedb_id],tb_anime[[#This Row],[id2]])</f>
        <v>1</v>
      </c>
      <c r="H322" s="31">
        <f>SUMPRODUCT((tb_userslist[series_animedb_id]=tb_anime[[#This Row],[id2]])*(tb_userslist[my_score]&lt;=10))</f>
        <v>1</v>
      </c>
      <c r="I322" s="24">
        <f>IFERROR(AVERAGEIF(tb_userslist[series_animedb_id],tb_anime[[#This Row],[id2]],tb_userslist[my_score]),0)</f>
        <v>3</v>
      </c>
      <c r="J32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2" s="31">
        <f>SUMPRODUCT((tb_userslist[series_animedb_id]=tb_anime[[#This Row],[id2]])*(tb_userslist[my_finish_date]&lt;=$E$2)*(tb_userslist[my_start_date]&gt;=$E$1)*(tb_userslist[my_start_date]&lt;&gt;"NA"))</f>
        <v>1</v>
      </c>
      <c r="M32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2" s="31">
        <f>IFERROR(AVERAGEIFS(tb_userslist[my_score],tb_userslist[series_animedb_id],tb_anime[[#This Row],[id2]],tb_userslist[my_start_date],"&gt;="&amp;$E$1,tb_userslist[my_finish_date],"&lt;="&amp;$E$2),0)</f>
        <v>3</v>
      </c>
      <c r="O32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323" spans="1:16" x14ac:dyDescent="0.3">
      <c r="A323" s="13">
        <v>40465</v>
      </c>
      <c r="B323" s="13">
        <v>34209</v>
      </c>
      <c r="C323" s="31" t="str">
        <f>VLOOKUP(tb_anime[[#This Row],[id2]],tb_userslist[[series_animedb_id]:[series_title]],2,FALSE)</f>
        <v>Meiji Tokyo Renka</v>
      </c>
      <c r="D323" s="31" t="str">
        <f>VLOOKUP(tb_anime[[#This Row],[id2]],tb_userslist[[series_animedb_id]:[season]],3,FALSE)</f>
        <v>tv</v>
      </c>
      <c r="E323" s="31">
        <f>VLOOKUP(tb_anime[[#This Row],[id2]],tb_userslist[[series_animedb_id]:[season]],9,FALSE)</f>
        <v>2019</v>
      </c>
      <c r="F323" s="31" t="str">
        <f>VLOOKUP(tb_anime[[#This Row],[id2]],tb_userslist[[series_animedb_id]:[season]],10,FALSE)</f>
        <v>winter</v>
      </c>
      <c r="G323" s="31">
        <f>COUNTIF(tb_userslist[series_animedb_id],tb_anime[[#This Row],[id2]])</f>
        <v>1</v>
      </c>
      <c r="H323" s="31">
        <f>SUMPRODUCT((tb_userslist[series_animedb_id]=tb_anime[[#This Row],[id2]])*(tb_userslist[my_score]&lt;=10))</f>
        <v>1</v>
      </c>
      <c r="I323" s="24">
        <f>IFERROR(AVERAGEIF(tb_userslist[series_animedb_id],tb_anime[[#This Row],[id2]],tb_userslist[my_score]),0)</f>
        <v>6</v>
      </c>
      <c r="J32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3" s="31">
        <f>SUMPRODUCT((tb_userslist[series_animedb_id]=tb_anime[[#This Row],[id2]])*(tb_userslist[my_finish_date]&lt;=$E$2)*(tb_userslist[my_start_date]&gt;=$E$1)*(tb_userslist[my_start_date]&lt;&gt;"NA"))</f>
        <v>1</v>
      </c>
      <c r="M32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3" s="31">
        <f>IFERROR(AVERAGEIFS(tb_userslist[my_score],tb_userslist[series_animedb_id],tb_anime[[#This Row],[id2]],tb_userslist[my_start_date],"&gt;="&amp;$E$1,tb_userslist[my_finish_date],"&lt;="&amp;$E$2),0)</f>
        <v>6</v>
      </c>
      <c r="O32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24" spans="1:16" x14ac:dyDescent="0.3">
      <c r="A324" s="13">
        <v>38940</v>
      </c>
      <c r="B324" s="13">
        <v>42340</v>
      </c>
      <c r="C324" s="31" t="str">
        <f>VLOOKUP(tb_anime[[#This Row],[id2]],tb_userslist[[series_animedb_id]:[series_title]],2,FALSE)</f>
        <v>Meikyuu Black Company</v>
      </c>
      <c r="D324" s="31" t="str">
        <f>VLOOKUP(tb_anime[[#This Row],[id2]],tb_userslist[[series_animedb_id]:[season]],3,FALSE)</f>
        <v>tv</v>
      </c>
      <c r="E324" s="31">
        <f>VLOOKUP(tb_anime[[#This Row],[id2]],tb_userslist[[series_animedb_id]:[season]],9,FALSE)</f>
        <v>2021</v>
      </c>
      <c r="F324" s="31" t="str">
        <f>VLOOKUP(tb_anime[[#This Row],[id2]],tb_userslist[[series_animedb_id]:[season]],10,FALSE)</f>
        <v>summer</v>
      </c>
      <c r="G324" s="31">
        <f>COUNTIF(tb_userslist[series_animedb_id],tb_anime[[#This Row],[id2]])</f>
        <v>1</v>
      </c>
      <c r="H324" s="31">
        <f>SUMPRODUCT((tb_userslist[series_animedb_id]=tb_anime[[#This Row],[id2]])*(tb_userslist[my_score]&lt;=10))</f>
        <v>1</v>
      </c>
      <c r="I324" s="24">
        <f>IFERROR(AVERAGEIF(tb_userslist[series_animedb_id],tb_anime[[#This Row],[id2]],tb_userslist[my_score]),0)</f>
        <v>7</v>
      </c>
      <c r="J32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4" s="31">
        <f>SUMPRODUCT((tb_userslist[series_animedb_id]=tb_anime[[#This Row],[id2]])*(tb_userslist[my_finish_date]&lt;=$E$2)*(tb_userslist[my_start_date]&gt;=$E$1)*(tb_userslist[my_start_date]&lt;&gt;"NA"))</f>
        <v>1</v>
      </c>
      <c r="M32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4" s="31">
        <f>IFERROR(AVERAGEIFS(tb_userslist[my_score],tb_userslist[series_animedb_id],tb_anime[[#This Row],[id2]],tb_userslist[my_start_date],"&gt;="&amp;$E$1,tb_userslist[my_finish_date],"&lt;="&amp;$E$2),0)</f>
        <v>7</v>
      </c>
      <c r="O32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25" spans="1:16" x14ac:dyDescent="0.3">
      <c r="A325" s="13">
        <v>38656</v>
      </c>
      <c r="B325" s="13">
        <v>522</v>
      </c>
      <c r="C325" s="31" t="str">
        <f>VLOOKUP(tb_anime[[#This Row],[id2]],tb_userslist[[series_animedb_id]:[series_title]],2,FALSE)</f>
        <v>Metropolis</v>
      </c>
      <c r="D325" s="31" t="str">
        <f>VLOOKUP(tb_anime[[#This Row],[id2]],tb_userslist[[series_animedb_id]:[season]],3,FALSE)</f>
        <v>movie</v>
      </c>
      <c r="E325" s="31">
        <f>VLOOKUP(tb_anime[[#This Row],[id2]],tb_userslist[[series_animedb_id]:[season]],9,FALSE)</f>
        <v>2001</v>
      </c>
      <c r="F325" s="31" t="str">
        <f>VLOOKUP(tb_anime[[#This Row],[id2]],tb_userslist[[series_animedb_id]:[season]],10,FALSE)</f>
        <v>spring</v>
      </c>
      <c r="G325" s="31">
        <f>COUNTIF(tb_userslist[series_animedb_id],tb_anime[[#This Row],[id2]])</f>
        <v>1</v>
      </c>
      <c r="H325" s="31">
        <f>SUMPRODUCT((tb_userslist[series_animedb_id]=tb_anime[[#This Row],[id2]])*(tb_userslist[my_score]&lt;=10))</f>
        <v>1</v>
      </c>
      <c r="I325" s="24">
        <f>IFERROR(AVERAGEIF(tb_userslist[series_animedb_id],tb_anime[[#This Row],[id2]],tb_userslist[my_score]),0)</f>
        <v>8</v>
      </c>
      <c r="J32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5" s="31">
        <f>SUMPRODUCT((tb_userslist[series_animedb_id]=tb_anime[[#This Row],[id2]])*(tb_userslist[my_finish_date]&lt;=$E$2)*(tb_userslist[my_start_date]&gt;=$E$1)*(tb_userslist[my_start_date]&lt;&gt;"NA"))</f>
        <v>1</v>
      </c>
      <c r="M32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5" s="31">
        <f>IFERROR(AVERAGEIFS(tb_userslist[my_score],tb_userslist[series_animedb_id],tb_anime[[#This Row],[id2]],tb_userslist[my_start_date],"&gt;="&amp;$E$1,tb_userslist[my_finish_date],"&lt;="&amp;$E$2),0)</f>
        <v>8</v>
      </c>
      <c r="O32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326" spans="1:16" x14ac:dyDescent="0.3">
      <c r="A326" s="13">
        <v>49505</v>
      </c>
      <c r="B326" s="13">
        <v>783</v>
      </c>
      <c r="C326" s="31" t="str">
        <f>VLOOKUP(tb_anime[[#This Row],[id2]],tb_userslist[[series_animedb_id]:[series_title]],2,FALSE)</f>
        <v>Miami Guns</v>
      </c>
      <c r="D326" s="31" t="str">
        <f>VLOOKUP(tb_anime[[#This Row],[id2]],tb_userslist[[series_animedb_id]:[season]],3,FALSE)</f>
        <v>tv</v>
      </c>
      <c r="E326" s="31">
        <f>VLOOKUP(tb_anime[[#This Row],[id2]],tb_userslist[[series_animedb_id]:[season]],9,FALSE)</f>
        <v>2000</v>
      </c>
      <c r="F326" s="31" t="str">
        <f>VLOOKUP(tb_anime[[#This Row],[id2]],tb_userslist[[series_animedb_id]:[season]],10,FALSE)</f>
        <v>winter</v>
      </c>
      <c r="G326" s="31">
        <f>COUNTIF(tb_userslist[series_animedb_id],tb_anime[[#This Row],[id2]])</f>
        <v>1</v>
      </c>
      <c r="H326" s="31">
        <f>SUMPRODUCT((tb_userslist[series_animedb_id]=tb_anime[[#This Row],[id2]])*(tb_userslist[my_score]&lt;=10))</f>
        <v>1</v>
      </c>
      <c r="I326" s="24">
        <f>IFERROR(AVERAGEIF(tb_userslist[series_animedb_id],tb_anime[[#This Row],[id2]],tb_userslist[my_score]),0)</f>
        <v>6</v>
      </c>
      <c r="J32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6" s="31">
        <f>SUMPRODUCT((tb_userslist[series_animedb_id]=tb_anime[[#This Row],[id2]])*(tb_userslist[my_finish_date]&lt;=$E$2)*(tb_userslist[my_start_date]&gt;=$E$1)*(tb_userslist[my_start_date]&lt;&gt;"NA"))</f>
        <v>1</v>
      </c>
      <c r="M32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6" s="31">
        <f>IFERROR(AVERAGEIFS(tb_userslist[my_score],tb_userslist[series_animedb_id],tb_anime[[#This Row],[id2]],tb_userslist[my_start_date],"&gt;="&amp;$E$1,tb_userslist[my_finish_date],"&lt;="&amp;$E$2),0)</f>
        <v>6</v>
      </c>
      <c r="O32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27" spans="1:16" x14ac:dyDescent="0.3">
      <c r="A327" s="13">
        <v>40623</v>
      </c>
      <c r="B327" s="13">
        <v>38778</v>
      </c>
      <c r="C327" s="31" t="str">
        <f>VLOOKUP(tb_anime[[#This Row],[id2]],tb_userslist[[series_animedb_id]:[series_title]],2,FALSE)</f>
        <v>Midara na Ao-chan wa Benkyou ga Dekinai</v>
      </c>
      <c r="D327" s="31" t="str">
        <f>VLOOKUP(tb_anime[[#This Row],[id2]],tb_userslist[[series_animedb_id]:[season]],3,FALSE)</f>
        <v>tv</v>
      </c>
      <c r="E327" s="31">
        <f>VLOOKUP(tb_anime[[#This Row],[id2]],tb_userslist[[series_animedb_id]:[season]],9,FALSE)</f>
        <v>2019</v>
      </c>
      <c r="F327" s="31" t="str">
        <f>VLOOKUP(tb_anime[[#This Row],[id2]],tb_userslist[[series_animedb_id]:[season]],10,FALSE)</f>
        <v>spring</v>
      </c>
      <c r="G327" s="31">
        <f>COUNTIF(tb_userslist[series_animedb_id],tb_anime[[#This Row],[id2]])</f>
        <v>1</v>
      </c>
      <c r="H327" s="31">
        <f>SUMPRODUCT((tb_userslist[series_animedb_id]=tb_anime[[#This Row],[id2]])*(tb_userslist[my_score]&lt;=10))</f>
        <v>1</v>
      </c>
      <c r="I327" s="24">
        <f>IFERROR(AVERAGEIF(tb_userslist[series_animedb_id],tb_anime[[#This Row],[id2]],tb_userslist[my_score]),0)</f>
        <v>6</v>
      </c>
      <c r="J32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7" s="31">
        <f>SUMPRODUCT((tb_userslist[series_animedb_id]=tb_anime[[#This Row],[id2]])*(tb_userslist[my_finish_date]&lt;=$E$2)*(tb_userslist[my_start_date]&gt;=$E$1)*(tb_userslist[my_start_date]&lt;&gt;"NA"))</f>
        <v>1</v>
      </c>
      <c r="M32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7" s="31">
        <f>IFERROR(AVERAGEIFS(tb_userslist[my_score],tb_userslist[series_animedb_id],tb_anime[[#This Row],[id2]],tb_userslist[my_start_date],"&gt;="&amp;$E$1,tb_userslist[my_finish_date],"&lt;="&amp;$E$2),0)</f>
        <v>6</v>
      </c>
      <c r="O32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28" spans="1:16" x14ac:dyDescent="0.3">
      <c r="A328" s="13">
        <v>42803</v>
      </c>
      <c r="B328" s="13">
        <v>42044</v>
      </c>
      <c r="C328" s="31" t="str">
        <f>VLOOKUP(tb_anime[[#This Row],[id2]],tb_userslist[[series_animedb_id]:[series_title]],2,FALSE)</f>
        <v>Minegishi-san wa Ootsu-kun ni Tabesasetai</v>
      </c>
      <c r="D328" s="31" t="str">
        <f>VLOOKUP(tb_anime[[#This Row],[id2]],tb_userslist[[series_animedb_id]:[season]],3,FALSE)</f>
        <v>ona</v>
      </c>
      <c r="E328" s="31">
        <f>VLOOKUP(tb_anime[[#This Row],[id2]],tb_userslist[[series_animedb_id]:[season]],9,FALSE)</f>
        <v>2020</v>
      </c>
      <c r="F328" s="31" t="str">
        <f>VLOOKUP(tb_anime[[#This Row],[id2]],tb_userslist[[series_animedb_id]:[season]],10,FALSE)</f>
        <v>spring</v>
      </c>
      <c r="G328" s="31">
        <f>COUNTIF(tb_userslist[series_animedb_id],tb_anime[[#This Row],[id2]])</f>
        <v>1</v>
      </c>
      <c r="H328" s="31">
        <f>SUMPRODUCT((tb_userslist[series_animedb_id]=tb_anime[[#This Row],[id2]])*(tb_userslist[my_score]&lt;=10))</f>
        <v>1</v>
      </c>
      <c r="I328" s="24">
        <f>IFERROR(AVERAGEIF(tb_userslist[series_animedb_id],tb_anime[[#This Row],[id2]],tb_userslist[my_score]),0)</f>
        <v>4</v>
      </c>
      <c r="J32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8" s="31">
        <f>SUMPRODUCT((tb_userslist[series_animedb_id]=tb_anime[[#This Row],[id2]])*(tb_userslist[my_finish_date]&lt;=$E$2)*(tb_userslist[my_start_date]&gt;=$E$1)*(tb_userslist[my_start_date]&lt;&gt;"NA"))</f>
        <v>1</v>
      </c>
      <c r="M32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8" s="31">
        <f>IFERROR(AVERAGEIFS(tb_userslist[my_score],tb_userslist[series_animedb_id],tb_anime[[#This Row],[id2]],tb_userslist[my_start_date],"&gt;="&amp;$E$1,tb_userslist[my_finish_date],"&lt;="&amp;$E$2),0)</f>
        <v>4</v>
      </c>
      <c r="O32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29" spans="1:16" x14ac:dyDescent="0.3">
      <c r="A329" s="13">
        <v>40747</v>
      </c>
      <c r="B329" s="13">
        <v>38935</v>
      </c>
      <c r="C329" s="31" t="str">
        <f>VLOOKUP(tb_anime[[#This Row],[id2]],tb_userslist[[series_animedb_id]:[series_title]],2,FALSE)</f>
        <v>Miru Tights</v>
      </c>
      <c r="D329" s="31" t="str">
        <f>VLOOKUP(tb_anime[[#This Row],[id2]],tb_userslist[[series_animedb_id]:[season]],3,FALSE)</f>
        <v>ona</v>
      </c>
      <c r="E329" s="31">
        <f>VLOOKUP(tb_anime[[#This Row],[id2]],tb_userslist[[series_animedb_id]:[season]],9,FALSE)</f>
        <v>2019</v>
      </c>
      <c r="F329" s="31" t="str">
        <f>VLOOKUP(tb_anime[[#This Row],[id2]],tb_userslist[[series_animedb_id]:[season]],10,FALSE)</f>
        <v>spring</v>
      </c>
      <c r="G329" s="31">
        <f>COUNTIF(tb_userslist[series_animedb_id],tb_anime[[#This Row],[id2]])</f>
        <v>1</v>
      </c>
      <c r="H329" s="31">
        <f>SUMPRODUCT((tb_userslist[series_animedb_id]=tb_anime[[#This Row],[id2]])*(tb_userslist[my_score]&lt;=10))</f>
        <v>1</v>
      </c>
      <c r="I329" s="24">
        <f>IFERROR(AVERAGEIF(tb_userslist[series_animedb_id],tb_anime[[#This Row],[id2]],tb_userslist[my_score]),0)</f>
        <v>4</v>
      </c>
      <c r="J32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2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29" s="31">
        <f>SUMPRODUCT((tb_userslist[series_animedb_id]=tb_anime[[#This Row],[id2]])*(tb_userslist[my_finish_date]&lt;=$E$2)*(tb_userslist[my_start_date]&gt;=$E$1)*(tb_userslist[my_start_date]&lt;&gt;"NA"))</f>
        <v>1</v>
      </c>
      <c r="M32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29" s="31">
        <f>IFERROR(AVERAGEIFS(tb_userslist[my_score],tb_userslist[series_animedb_id],tb_anime[[#This Row],[id2]],tb_userslist[my_start_date],"&gt;="&amp;$E$1,tb_userslist[my_finish_date],"&lt;="&amp;$E$2),0)</f>
        <v>4</v>
      </c>
      <c r="O32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2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30" spans="1:16" x14ac:dyDescent="0.3">
      <c r="A330" s="13">
        <v>38062</v>
      </c>
      <c r="B330" s="13">
        <v>40176</v>
      </c>
      <c r="C330" s="31" t="str">
        <f>VLOOKUP(tb_anime[[#This Row],[id2]],tb_userslist[[series_animedb_id]:[series_title]],2,FALSE)</f>
        <v>Miru Tights: Cosplay Satsuei Tights</v>
      </c>
      <c r="D330" s="31" t="str">
        <f>VLOOKUP(tb_anime[[#This Row],[id2]],tb_userslist[[series_animedb_id]:[season]],3,FALSE)</f>
        <v>special</v>
      </c>
      <c r="E330" s="31">
        <f>VLOOKUP(tb_anime[[#This Row],[id2]],tb_userslist[[series_animedb_id]:[season]],9,FALSE)</f>
        <v>2019</v>
      </c>
      <c r="F330" s="31" t="str">
        <f>VLOOKUP(tb_anime[[#This Row],[id2]],tb_userslist[[series_animedb_id]:[season]],10,FALSE)</f>
        <v>summer</v>
      </c>
      <c r="G330" s="31">
        <f>COUNTIF(tb_userslist[series_animedb_id],tb_anime[[#This Row],[id2]])</f>
        <v>1</v>
      </c>
      <c r="H330" s="31">
        <f>SUMPRODUCT((tb_userslist[series_animedb_id]=tb_anime[[#This Row],[id2]])*(tb_userslist[my_score]&lt;=10))</f>
        <v>1</v>
      </c>
      <c r="I330" s="24">
        <f>IFERROR(AVERAGEIF(tb_userslist[series_animedb_id],tb_anime[[#This Row],[id2]],tb_userslist[my_score]),0)</f>
        <v>5</v>
      </c>
      <c r="J33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3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30" s="31">
        <f>SUMPRODUCT((tb_userslist[series_animedb_id]=tb_anime[[#This Row],[id2]])*(tb_userslist[my_finish_date]&lt;=$E$2)*(tb_userslist[my_start_date]&gt;=$E$1)*(tb_userslist[my_start_date]&lt;&gt;"NA"))</f>
        <v>1</v>
      </c>
      <c r="M33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30" s="31">
        <f>IFERROR(AVERAGEIFS(tb_userslist[my_score],tb_userslist[series_animedb_id],tb_anime[[#This Row],[id2]],tb_userslist[my_start_date],"&gt;="&amp;$E$1,tb_userslist[my_finish_date],"&lt;="&amp;$E$2),0)</f>
        <v>5</v>
      </c>
      <c r="O33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3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31" spans="1:16" x14ac:dyDescent="0.3">
      <c r="A331" s="13">
        <v>39811</v>
      </c>
      <c r="B331" s="13">
        <v>43755</v>
      </c>
      <c r="C331" s="31" t="str">
        <f>VLOOKUP(tb_anime[[#This Row],[id2]],tb_userslist[[series_animedb_id]:[series_title]],2,FALSE)</f>
        <v>Misaki no Mayoiga</v>
      </c>
      <c r="D331" s="31" t="str">
        <f>VLOOKUP(tb_anime[[#This Row],[id2]],tb_userslist[[series_animedb_id]:[season]],3,FALSE)</f>
        <v>movie</v>
      </c>
      <c r="E331" s="31">
        <f>VLOOKUP(tb_anime[[#This Row],[id2]],tb_userslist[[series_animedb_id]:[season]],9,FALSE)</f>
        <v>2021</v>
      </c>
      <c r="F331" s="31" t="str">
        <f>VLOOKUP(tb_anime[[#This Row],[id2]],tb_userslist[[series_animedb_id]:[season]],10,FALSE)</f>
        <v>summer</v>
      </c>
      <c r="G331" s="31">
        <f>COUNTIF(tb_userslist[series_animedb_id],tb_anime[[#This Row],[id2]])</f>
        <v>1</v>
      </c>
      <c r="H331" s="31">
        <f>SUMPRODUCT((tb_userslist[series_animedb_id]=tb_anime[[#This Row],[id2]])*(tb_userslist[my_score]&lt;=10))</f>
        <v>1</v>
      </c>
      <c r="I331" s="24">
        <f>IFERROR(AVERAGEIF(tb_userslist[series_animedb_id],tb_anime[[#This Row],[id2]],tb_userslist[my_score]),0)</f>
        <v>5</v>
      </c>
      <c r="J33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3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31" s="31">
        <f>SUMPRODUCT((tb_userslist[series_animedb_id]=tb_anime[[#This Row],[id2]])*(tb_userslist[my_finish_date]&lt;=$E$2)*(tb_userslist[my_start_date]&gt;=$E$1)*(tb_userslist[my_start_date]&lt;&gt;"NA"))</f>
        <v>0</v>
      </c>
      <c r="M33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331" s="31">
        <f>IFERROR(AVERAGEIFS(tb_userslist[my_score],tb_userslist[series_animedb_id],tb_anime[[#This Row],[id2]],tb_userslist[my_start_date],"&gt;="&amp;$E$1,tb_userslist[my_finish_date],"&lt;="&amp;$E$2),0)</f>
        <v>0</v>
      </c>
      <c r="O33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33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332" spans="1:16" x14ac:dyDescent="0.3">
      <c r="A332" s="13">
        <v>120</v>
      </c>
      <c r="B332" s="13">
        <v>38098</v>
      </c>
      <c r="C332" s="31" t="str">
        <f>VLOOKUP(tb_anime[[#This Row],[id2]],tb_userslist[[series_animedb_id]:[series_title]],2,FALSE)</f>
        <v>Mix: Meisei Story</v>
      </c>
      <c r="D332" s="31" t="str">
        <f>VLOOKUP(tb_anime[[#This Row],[id2]],tb_userslist[[series_animedb_id]:[season]],3,FALSE)</f>
        <v>tv</v>
      </c>
      <c r="E332" s="31">
        <f>VLOOKUP(tb_anime[[#This Row],[id2]],tb_userslist[[series_animedb_id]:[season]],9,FALSE)</f>
        <v>2019</v>
      </c>
      <c r="F332" s="31" t="str">
        <f>VLOOKUP(tb_anime[[#This Row],[id2]],tb_userslist[[series_animedb_id]:[season]],10,FALSE)</f>
        <v>spring</v>
      </c>
      <c r="G332" s="31">
        <f>COUNTIF(tb_userslist[series_animedb_id],tb_anime[[#This Row],[id2]])</f>
        <v>1</v>
      </c>
      <c r="H332" s="31">
        <f>SUMPRODUCT((tb_userslist[series_animedb_id]=tb_anime[[#This Row],[id2]])*(tb_userslist[my_score]&lt;=10))</f>
        <v>1</v>
      </c>
      <c r="I332" s="24">
        <f>IFERROR(AVERAGEIF(tb_userslist[series_animedb_id],tb_anime[[#This Row],[id2]],tb_userslist[my_score]),0)</f>
        <v>7</v>
      </c>
      <c r="J33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3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32" s="31">
        <f>SUMPRODUCT((tb_userslist[series_animedb_id]=tb_anime[[#This Row],[id2]])*(tb_userslist[my_finish_date]&lt;=$E$2)*(tb_userslist[my_start_date]&gt;=$E$1)*(tb_userslist[my_start_date]&lt;&gt;"NA"))</f>
        <v>1</v>
      </c>
      <c r="M33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32" s="31">
        <f>IFERROR(AVERAGEIFS(tb_userslist[my_score],tb_userslist[series_animedb_id],tb_anime[[#This Row],[id2]],tb_userslist[my_start_date],"&gt;="&amp;$E$1,tb_userslist[my_finish_date],"&lt;="&amp;$E$2),0)</f>
        <v>7</v>
      </c>
      <c r="O33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3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33" spans="1:16" x14ac:dyDescent="0.3">
      <c r="A333" s="13">
        <v>49605</v>
      </c>
      <c r="B333" s="13">
        <v>32182</v>
      </c>
      <c r="C333" s="31" t="str">
        <f>VLOOKUP(tb_anime[[#This Row],[id2]],tb_userslist[[series_animedb_id]:[series_title]],2,FALSE)</f>
        <v>Mob Psycho 100</v>
      </c>
      <c r="D333" s="31" t="str">
        <f>VLOOKUP(tb_anime[[#This Row],[id2]],tb_userslist[[series_animedb_id]:[season]],3,FALSE)</f>
        <v>tv</v>
      </c>
      <c r="E333" s="31">
        <f>VLOOKUP(tb_anime[[#This Row],[id2]],tb_userslist[[series_animedb_id]:[season]],9,FALSE)</f>
        <v>2016</v>
      </c>
      <c r="F333" s="31" t="str">
        <f>VLOOKUP(tb_anime[[#This Row],[id2]],tb_userslist[[series_animedb_id]:[season]],10,FALSE)</f>
        <v>summer</v>
      </c>
      <c r="G333" s="31">
        <f>COUNTIF(tb_userslist[series_animedb_id],tb_anime[[#This Row],[id2]])</f>
        <v>2</v>
      </c>
      <c r="H333" s="31">
        <f>SUMPRODUCT((tb_userslist[series_animedb_id]=tb_anime[[#This Row],[id2]])*(tb_userslist[my_score]&lt;=10))</f>
        <v>2</v>
      </c>
      <c r="I333" s="24">
        <f>IFERROR(AVERAGEIF(tb_userslist[series_animedb_id],tb_anime[[#This Row],[id2]],tb_userslist[my_score]),0)</f>
        <v>9.5</v>
      </c>
      <c r="J333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333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9.5</v>
      </c>
      <c r="L333" s="31">
        <f>SUMPRODUCT((tb_userslist[series_animedb_id]=tb_anime[[#This Row],[id2]])*(tb_userslist[my_finish_date]&lt;=$E$2)*(tb_userslist[my_start_date]&gt;=$E$1)*(tb_userslist[my_start_date]&lt;&gt;"NA"))</f>
        <v>1</v>
      </c>
      <c r="M33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33" s="31">
        <f>IFERROR(AVERAGEIFS(tb_userslist[my_score],tb_userslist[series_animedb_id],tb_anime[[#This Row],[id2]],tb_userslist[my_start_date],"&gt;="&amp;$E$1,tb_userslist[my_finish_date],"&lt;="&amp;$E$2),0)</f>
        <v>9</v>
      </c>
      <c r="O33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3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334" spans="1:16" x14ac:dyDescent="0.3">
      <c r="A334" s="13">
        <v>49869</v>
      </c>
      <c r="B334" s="13">
        <v>37510</v>
      </c>
      <c r="C334" s="31" t="str">
        <f>VLOOKUP(tb_anime[[#This Row],[id2]],tb_userslist[[series_animedb_id]:[series_title]],2,FALSE)</f>
        <v>Mob Psycho 100 II</v>
      </c>
      <c r="D334" s="31" t="str">
        <f>VLOOKUP(tb_anime[[#This Row],[id2]],tb_userslist[[series_animedb_id]:[season]],3,FALSE)</f>
        <v>tv</v>
      </c>
      <c r="E334" s="31">
        <f>VLOOKUP(tb_anime[[#This Row],[id2]],tb_userslist[[series_animedb_id]:[season]],9,FALSE)</f>
        <v>2019</v>
      </c>
      <c r="F334" s="31" t="str">
        <f>VLOOKUP(tb_anime[[#This Row],[id2]],tb_userslist[[series_animedb_id]:[season]],10,FALSE)</f>
        <v>winter</v>
      </c>
      <c r="G334" s="31">
        <f>COUNTIF(tb_userslist[series_animedb_id],tb_anime[[#This Row],[id2]])</f>
        <v>1</v>
      </c>
      <c r="H334" s="31">
        <f>SUMPRODUCT((tb_userslist[series_animedb_id]=tb_anime[[#This Row],[id2]])*(tb_userslist[my_score]&lt;=10))</f>
        <v>1</v>
      </c>
      <c r="I334" s="24">
        <f>IFERROR(AVERAGEIF(tb_userslist[series_animedb_id],tb_anime[[#This Row],[id2]],tb_userslist[my_score]),0)</f>
        <v>9</v>
      </c>
      <c r="J33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3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34" s="31">
        <f>SUMPRODUCT((tb_userslist[series_animedb_id]=tb_anime[[#This Row],[id2]])*(tb_userslist[my_finish_date]&lt;=$E$2)*(tb_userslist[my_start_date]&gt;=$E$1)*(tb_userslist[my_start_date]&lt;&gt;"NA"))</f>
        <v>1</v>
      </c>
      <c r="M33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34" s="31">
        <f>IFERROR(AVERAGEIFS(tb_userslist[my_score],tb_userslist[series_animedb_id],tb_anime[[#This Row],[id2]],tb_userslist[my_start_date],"&gt;="&amp;$E$1,tb_userslist[my_finish_date],"&lt;="&amp;$E$2),0)</f>
        <v>9</v>
      </c>
      <c r="O33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3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335" spans="1:16" x14ac:dyDescent="0.3">
      <c r="A335" s="13">
        <v>484</v>
      </c>
      <c r="B335" s="13">
        <v>39651</v>
      </c>
      <c r="C335" s="31" t="str">
        <f>VLOOKUP(tb_anime[[#This Row],[id2]],tb_userslist[[series_animedb_id]:[series_title]],2,FALSE)</f>
        <v>Mob Psycho 100: Dai Ikkai Rei toka Soudansho Ian Ryokou - Kokoro Mitasu Iyashi no Tabi</v>
      </c>
      <c r="D335" s="31" t="str">
        <f>VLOOKUP(tb_anime[[#This Row],[id2]],tb_userslist[[series_animedb_id]:[season]],3,FALSE)</f>
        <v>ova</v>
      </c>
      <c r="E335" s="31">
        <f>VLOOKUP(tb_anime[[#This Row],[id2]],tb_userslist[[series_animedb_id]:[season]],9,FALSE)</f>
        <v>2019</v>
      </c>
      <c r="F335" s="31" t="str">
        <f>VLOOKUP(tb_anime[[#This Row],[id2]],tb_userslist[[series_animedb_id]:[season]],10,FALSE)</f>
        <v>summer</v>
      </c>
      <c r="G335" s="31">
        <f>COUNTIF(tb_userslist[series_animedb_id],tb_anime[[#This Row],[id2]])</f>
        <v>1</v>
      </c>
      <c r="H335" s="31">
        <f>SUMPRODUCT((tb_userslist[series_animedb_id]=tb_anime[[#This Row],[id2]])*(tb_userslist[my_score]&lt;=10))</f>
        <v>1</v>
      </c>
      <c r="I335" s="24">
        <f>IFERROR(AVERAGEIF(tb_userslist[series_animedb_id],tb_anime[[#This Row],[id2]],tb_userslist[my_score]),0)</f>
        <v>7</v>
      </c>
      <c r="J33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3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35" s="31">
        <f>SUMPRODUCT((tb_userslist[series_animedb_id]=tb_anime[[#This Row],[id2]])*(tb_userslist[my_finish_date]&lt;=$E$2)*(tb_userslist[my_start_date]&gt;=$E$1)*(tb_userslist[my_start_date]&lt;&gt;"NA"))</f>
        <v>1</v>
      </c>
      <c r="M33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35" s="31">
        <f>IFERROR(AVERAGEIFS(tb_userslist[my_score],tb_userslist[series_animedb_id],tb_anime[[#This Row],[id2]],tb_userslist[my_start_date],"&gt;="&amp;$E$1,tb_userslist[my_finish_date],"&lt;="&amp;$E$2),0)</f>
        <v>7</v>
      </c>
      <c r="O33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3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36" spans="1:16" x14ac:dyDescent="0.3">
      <c r="A336" s="13">
        <v>48644</v>
      </c>
      <c r="B336" s="13">
        <v>36616</v>
      </c>
      <c r="C336" s="31" t="str">
        <f>VLOOKUP(tb_anime[[#This Row],[id2]],tb_userslist[[series_animedb_id]:[series_title]],2,FALSE)</f>
        <v>Mob Psycho 100: Reigen - Shirarezaru Kiseki no Reinouryokusha</v>
      </c>
      <c r="D336" s="31" t="str">
        <f>VLOOKUP(tb_anime[[#This Row],[id2]],tb_userslist[[series_animedb_id]:[season]],3,FALSE)</f>
        <v>special</v>
      </c>
      <c r="E336" s="31">
        <f>VLOOKUP(tb_anime[[#This Row],[id2]],tb_userslist[[series_animedb_id]:[season]],9,FALSE)</f>
        <v>2018</v>
      </c>
      <c r="F336" s="31" t="str">
        <f>VLOOKUP(tb_anime[[#This Row],[id2]],tb_userslist[[series_animedb_id]:[season]],10,FALSE)</f>
        <v>winter</v>
      </c>
      <c r="G336" s="31">
        <f>COUNTIF(tb_userslist[series_animedb_id],tb_anime[[#This Row],[id2]])</f>
        <v>1</v>
      </c>
      <c r="H336" s="31">
        <f>SUMPRODUCT((tb_userslist[series_animedb_id]=tb_anime[[#This Row],[id2]])*(tb_userslist[my_score]&lt;=10))</f>
        <v>1</v>
      </c>
      <c r="I336" s="24">
        <f>IFERROR(AVERAGEIF(tb_userslist[series_animedb_id],tb_anime[[#This Row],[id2]],tb_userslist[my_score]),0)</f>
        <v>6</v>
      </c>
      <c r="J33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3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36" s="31">
        <f>SUMPRODUCT((tb_userslist[series_animedb_id]=tb_anime[[#This Row],[id2]])*(tb_userslist[my_finish_date]&lt;=$E$2)*(tb_userslist[my_start_date]&gt;=$E$1)*(tb_userslist[my_start_date]&lt;&gt;"NA"))</f>
        <v>1</v>
      </c>
      <c r="M33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36" s="31">
        <f>IFERROR(AVERAGEIFS(tb_userslist[my_score],tb_userslist[series_animedb_id],tb_anime[[#This Row],[id2]],tb_userslist[my_start_date],"&gt;="&amp;$E$1,tb_userslist[my_finish_date],"&lt;="&amp;$E$2),0)</f>
        <v>6</v>
      </c>
      <c r="O33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3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37" spans="1:16" x14ac:dyDescent="0.3">
      <c r="A337" s="13">
        <v>34972</v>
      </c>
      <c r="B337" s="13">
        <v>37504</v>
      </c>
      <c r="C337" s="31" t="str">
        <f>VLOOKUP(tb_anime[[#This Row],[id2]],tb_userslist[[series_animedb_id]:[series_title]],2,FALSE)</f>
        <v>Mob Psycho Mini</v>
      </c>
      <c r="D337" s="31" t="str">
        <f>VLOOKUP(tb_anime[[#This Row],[id2]],tb_userslist[[series_animedb_id]:[season]],3,FALSE)</f>
        <v>special</v>
      </c>
      <c r="E337" s="31">
        <f>VLOOKUP(tb_anime[[#This Row],[id2]],tb_userslist[[series_animedb_id]:[season]],9,FALSE)</f>
        <v>2016</v>
      </c>
      <c r="F337" s="31" t="str">
        <f>VLOOKUP(tb_anime[[#This Row],[id2]],tb_userslist[[series_animedb_id]:[season]],10,FALSE)</f>
        <v>summer</v>
      </c>
      <c r="G337" s="31">
        <f>COUNTIF(tb_userslist[series_animedb_id],tb_anime[[#This Row],[id2]])</f>
        <v>1</v>
      </c>
      <c r="H337" s="31">
        <f>SUMPRODUCT((tb_userslist[series_animedb_id]=tb_anime[[#This Row],[id2]])*(tb_userslist[my_score]&lt;=10))</f>
        <v>1</v>
      </c>
      <c r="I337" s="24">
        <f>IFERROR(AVERAGEIF(tb_userslist[series_animedb_id],tb_anime[[#This Row],[id2]],tb_userslist[my_score]),0)</f>
        <v>5</v>
      </c>
      <c r="J33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3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37" s="31">
        <f>SUMPRODUCT((tb_userslist[series_animedb_id]=tb_anime[[#This Row],[id2]])*(tb_userslist[my_finish_date]&lt;=$E$2)*(tb_userslist[my_start_date]&gt;=$E$1)*(tb_userslist[my_start_date]&lt;&gt;"NA"))</f>
        <v>1</v>
      </c>
      <c r="M33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37" s="31">
        <f>IFERROR(AVERAGEIFS(tb_userslist[my_score],tb_userslist[series_animedb_id],tb_anime[[#This Row],[id2]],tb_userslist[my_start_date],"&gt;="&amp;$E$1,tb_userslist[my_finish_date],"&lt;="&amp;$E$2),0)</f>
        <v>5</v>
      </c>
      <c r="O33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3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38" spans="1:16" x14ac:dyDescent="0.3">
      <c r="A338" s="13">
        <v>40861</v>
      </c>
      <c r="B338" s="13">
        <v>51526</v>
      </c>
      <c r="C338" s="31" t="str">
        <f>VLOOKUP(tb_anime[[#This Row],[id2]],tb_userslist[[series_animedb_id]:[series_title]],2,FALSE)</f>
        <v>Mogu Mogu Yummy!</v>
      </c>
      <c r="D338" s="31" t="str">
        <f>VLOOKUP(tb_anime[[#This Row],[id2]],tb_userslist[[series_animedb_id]:[season]],3,FALSE)</f>
        <v>music</v>
      </c>
      <c r="E338" s="31">
        <f>VLOOKUP(tb_anime[[#This Row],[id2]],tb_userslist[[series_animedb_id]:[season]],9,FALSE)</f>
        <v>2021</v>
      </c>
      <c r="F338" s="31" t="str">
        <f>VLOOKUP(tb_anime[[#This Row],[id2]],tb_userslist[[series_animedb_id]:[season]],10,FALSE)</f>
        <v>winter</v>
      </c>
      <c r="G338" s="31">
        <f>COUNTIF(tb_userslist[series_animedb_id],tb_anime[[#This Row],[id2]])</f>
        <v>1</v>
      </c>
      <c r="H338" s="31">
        <f>SUMPRODUCT((tb_userslist[series_animedb_id]=tb_anime[[#This Row],[id2]])*(tb_userslist[my_score]&lt;=10))</f>
        <v>1</v>
      </c>
      <c r="I338" s="24">
        <f>IFERROR(AVERAGEIF(tb_userslist[series_animedb_id],tb_anime[[#This Row],[id2]],tb_userslist[my_score]),0)</f>
        <v>4</v>
      </c>
      <c r="J33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3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38" s="31">
        <f>SUMPRODUCT((tb_userslist[series_animedb_id]=tb_anime[[#This Row],[id2]])*(tb_userslist[my_finish_date]&lt;=$E$2)*(tb_userslist[my_start_date]&gt;=$E$1)*(tb_userslist[my_start_date]&lt;&gt;"NA"))</f>
        <v>0</v>
      </c>
      <c r="M33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338" s="31">
        <f>IFERROR(AVERAGEIFS(tb_userslist[my_score],tb_userslist[series_animedb_id],tb_anime[[#This Row],[id2]],tb_userslist[my_start_date],"&gt;="&amp;$E$1,tb_userslist[my_finish_date],"&lt;="&amp;$E$2),0)</f>
        <v>0</v>
      </c>
      <c r="O33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33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339" spans="1:16" x14ac:dyDescent="0.3">
      <c r="A339" s="13">
        <v>50740</v>
      </c>
      <c r="B339" s="13">
        <v>15315</v>
      </c>
      <c r="C339" s="31" t="str">
        <f>VLOOKUP(tb_anime[[#This Row],[id2]],tb_userslist[[series_animedb_id]:[series_title]],2,FALSE)</f>
        <v>Mondaiji-tachi ga Isekai kara Kuru Sou desu yo?</v>
      </c>
      <c r="D339" s="31" t="str">
        <f>VLOOKUP(tb_anime[[#This Row],[id2]],tb_userslist[[series_animedb_id]:[season]],3,FALSE)</f>
        <v>tv</v>
      </c>
      <c r="E339" s="31">
        <f>VLOOKUP(tb_anime[[#This Row],[id2]],tb_userslist[[series_animedb_id]:[season]],9,FALSE)</f>
        <v>2013</v>
      </c>
      <c r="F339" s="31" t="str">
        <f>VLOOKUP(tb_anime[[#This Row],[id2]],tb_userslist[[series_animedb_id]:[season]],10,FALSE)</f>
        <v>winter</v>
      </c>
      <c r="G339" s="31">
        <f>COUNTIF(tb_userslist[series_animedb_id],tb_anime[[#This Row],[id2]])</f>
        <v>1</v>
      </c>
      <c r="H339" s="31">
        <f>SUMPRODUCT((tb_userslist[series_animedb_id]=tb_anime[[#This Row],[id2]])*(tb_userslist[my_score]&lt;=10))</f>
        <v>1</v>
      </c>
      <c r="I339" s="24">
        <f>IFERROR(AVERAGEIF(tb_userslist[series_animedb_id],tb_anime[[#This Row],[id2]],tb_userslist[my_score]),0)</f>
        <v>4</v>
      </c>
      <c r="J33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3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39" s="31">
        <f>SUMPRODUCT((tb_userslist[series_animedb_id]=tb_anime[[#This Row],[id2]])*(tb_userslist[my_finish_date]&lt;=$E$2)*(tb_userslist[my_start_date]&gt;=$E$1)*(tb_userslist[my_start_date]&lt;&gt;"NA"))</f>
        <v>1</v>
      </c>
      <c r="M33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39" s="31">
        <f>IFERROR(AVERAGEIFS(tb_userslist[my_score],tb_userslist[series_animedb_id],tb_anime[[#This Row],[id2]],tb_userslist[my_start_date],"&gt;="&amp;$E$1,tb_userslist[my_finish_date],"&lt;="&amp;$E$2),0)</f>
        <v>4</v>
      </c>
      <c r="O33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3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40" spans="1:16" x14ac:dyDescent="0.3">
      <c r="A340" s="13">
        <v>39030</v>
      </c>
      <c r="B340" s="13">
        <v>17074</v>
      </c>
      <c r="C340" s="31" t="str">
        <f>VLOOKUP(tb_anime[[#This Row],[id2]],tb_userslist[[series_animedb_id]:[series_title]],2,FALSE)</f>
        <v>Monogatari Series: Second Season</v>
      </c>
      <c r="D340" s="31" t="str">
        <f>VLOOKUP(tb_anime[[#This Row],[id2]],tb_userslist[[series_animedb_id]:[season]],3,FALSE)</f>
        <v>tv</v>
      </c>
      <c r="E340" s="31">
        <f>VLOOKUP(tb_anime[[#This Row],[id2]],tb_userslist[[series_animedb_id]:[season]],9,FALSE)</f>
        <v>2013</v>
      </c>
      <c r="F340" s="31" t="str">
        <f>VLOOKUP(tb_anime[[#This Row],[id2]],tb_userslist[[series_animedb_id]:[season]],10,FALSE)</f>
        <v>summer</v>
      </c>
      <c r="G340" s="31">
        <f>COUNTIF(tb_userslist[series_animedb_id],tb_anime[[#This Row],[id2]])</f>
        <v>2</v>
      </c>
      <c r="H340" s="31">
        <f>SUMPRODUCT((tb_userslist[series_animedb_id]=tb_anime[[#This Row],[id2]])*(tb_userslist[my_score]&lt;=10))</f>
        <v>2</v>
      </c>
      <c r="I340" s="24">
        <f>IFERROR(AVERAGEIF(tb_userslist[series_animedb_id],tb_anime[[#This Row],[id2]],tb_userslist[my_score]),0)</f>
        <v>9.5</v>
      </c>
      <c r="J340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340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9.5</v>
      </c>
      <c r="L340" s="31">
        <f>SUMPRODUCT((tb_userslist[series_animedb_id]=tb_anime[[#This Row],[id2]])*(tb_userslist[my_finish_date]&lt;=$E$2)*(tb_userslist[my_start_date]&gt;=$E$1)*(tb_userslist[my_start_date]&lt;&gt;"NA"))</f>
        <v>2</v>
      </c>
      <c r="M340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340" s="31">
        <f>IFERROR(AVERAGEIFS(tb_userslist[my_score],tb_userslist[series_animedb_id],tb_anime[[#This Row],[id2]],tb_userslist[my_start_date],"&gt;="&amp;$E$1,tb_userslist[my_finish_date],"&lt;="&amp;$E$2),0)</f>
        <v>9.5</v>
      </c>
      <c r="O34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34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9.5</v>
      </c>
    </row>
    <row r="341" spans="1:16" x14ac:dyDescent="0.3">
      <c r="A341" s="13">
        <v>270</v>
      </c>
      <c r="B341" s="13">
        <v>40708</v>
      </c>
      <c r="C341" s="31" t="str">
        <f>VLOOKUP(tb_anime[[#This Row],[id2]],tb_userslist[[series_animedb_id]:[series_title]],2,FALSE)</f>
        <v>Monster Musume no Oishasan</v>
      </c>
      <c r="D341" s="31" t="str">
        <f>VLOOKUP(tb_anime[[#This Row],[id2]],tb_userslist[[series_animedb_id]:[season]],3,FALSE)</f>
        <v>tv</v>
      </c>
      <c r="E341" s="31">
        <f>VLOOKUP(tb_anime[[#This Row],[id2]],tb_userslist[[series_animedb_id]:[season]],9,FALSE)</f>
        <v>2020</v>
      </c>
      <c r="F341" s="31" t="str">
        <f>VLOOKUP(tb_anime[[#This Row],[id2]],tb_userslist[[series_animedb_id]:[season]],10,FALSE)</f>
        <v>summer</v>
      </c>
      <c r="G341" s="31">
        <f>COUNTIF(tb_userslist[series_animedb_id],tb_anime[[#This Row],[id2]])</f>
        <v>1</v>
      </c>
      <c r="H341" s="31">
        <f>SUMPRODUCT((tb_userslist[series_animedb_id]=tb_anime[[#This Row],[id2]])*(tb_userslist[my_score]&lt;=10))</f>
        <v>1</v>
      </c>
      <c r="I341" s="24">
        <f>IFERROR(AVERAGEIF(tb_userslist[series_animedb_id],tb_anime[[#This Row],[id2]],tb_userslist[my_score]),0)</f>
        <v>5</v>
      </c>
      <c r="J34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4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41" s="31">
        <f>SUMPRODUCT((tb_userslist[series_animedb_id]=tb_anime[[#This Row],[id2]])*(tb_userslist[my_finish_date]&lt;=$E$2)*(tb_userslist[my_start_date]&gt;=$E$1)*(tb_userslist[my_start_date]&lt;&gt;"NA"))</f>
        <v>1</v>
      </c>
      <c r="M34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41" s="31">
        <f>IFERROR(AVERAGEIFS(tb_userslist[my_score],tb_userslist[series_animedb_id],tb_anime[[#This Row],[id2]],tb_userslist[my_start_date],"&gt;="&amp;$E$1,tb_userslist[my_finish_date],"&lt;="&amp;$E$2),0)</f>
        <v>5</v>
      </c>
      <c r="O34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4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42" spans="1:16" x14ac:dyDescent="0.3">
      <c r="A342" s="13">
        <v>37614</v>
      </c>
      <c r="B342" s="13">
        <v>37487</v>
      </c>
      <c r="C342" s="31" t="str">
        <f>VLOOKUP(tb_anime[[#This Row],[id2]],tb_userslist[[series_animedb_id]:[series_title]],2,FALSE)</f>
        <v>Muhyo to Rouji no Mahouritsu Soudan Jimusho</v>
      </c>
      <c r="D342" s="31" t="str">
        <f>VLOOKUP(tb_anime[[#This Row],[id2]],tb_userslist[[series_animedb_id]:[season]],3,FALSE)</f>
        <v>tv</v>
      </c>
      <c r="E342" s="31">
        <f>VLOOKUP(tb_anime[[#This Row],[id2]],tb_userslist[[series_animedb_id]:[season]],9,FALSE)</f>
        <v>2018</v>
      </c>
      <c r="F342" s="31" t="str">
        <f>VLOOKUP(tb_anime[[#This Row],[id2]],tb_userslist[[series_animedb_id]:[season]],10,FALSE)</f>
        <v>summer</v>
      </c>
      <c r="G342" s="31">
        <f>COUNTIF(tb_userslist[series_animedb_id],tb_anime[[#This Row],[id2]])</f>
        <v>1</v>
      </c>
      <c r="H342" s="31">
        <f>SUMPRODUCT((tb_userslist[series_animedb_id]=tb_anime[[#This Row],[id2]])*(tb_userslist[my_score]&lt;=10))</f>
        <v>1</v>
      </c>
      <c r="I342" s="24">
        <f>IFERROR(AVERAGEIF(tb_userslist[series_animedb_id],tb_anime[[#This Row],[id2]],tb_userslist[my_score]),0)</f>
        <v>5</v>
      </c>
      <c r="J34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4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42" s="31">
        <f>SUMPRODUCT((tb_userslist[series_animedb_id]=tb_anime[[#This Row],[id2]])*(tb_userslist[my_finish_date]&lt;=$E$2)*(tb_userslist[my_start_date]&gt;=$E$1)*(tb_userslist[my_start_date]&lt;&gt;"NA"))</f>
        <v>1</v>
      </c>
      <c r="M34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42" s="31">
        <f>IFERROR(AVERAGEIFS(tb_userslist[my_score],tb_userslist[series_animedb_id],tb_anime[[#This Row],[id2]],tb_userslist[my_start_date],"&gt;="&amp;$E$1,tb_userslist[my_finish_date],"&lt;="&amp;$E$2),0)</f>
        <v>5</v>
      </c>
      <c r="O34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4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43" spans="1:16" x14ac:dyDescent="0.3">
      <c r="A343" s="13">
        <v>48577</v>
      </c>
      <c r="B343" s="13">
        <v>39948</v>
      </c>
      <c r="C343" s="31" t="str">
        <f>VLOOKUP(tb_anime[[#This Row],[id2]],tb_userslist[[series_animedb_id]:[series_title]],2,FALSE)</f>
        <v>Muhyo to Rouji no Mahouritsu Soudan Jimusho 2nd Season</v>
      </c>
      <c r="D343" s="31" t="str">
        <f>VLOOKUP(tb_anime[[#This Row],[id2]],tb_userslist[[series_animedb_id]:[season]],3,FALSE)</f>
        <v>tv</v>
      </c>
      <c r="E343" s="31">
        <f>VLOOKUP(tb_anime[[#This Row],[id2]],tb_userslist[[series_animedb_id]:[season]],9,FALSE)</f>
        <v>2020</v>
      </c>
      <c r="F343" s="31" t="str">
        <f>VLOOKUP(tb_anime[[#This Row],[id2]],tb_userslist[[series_animedb_id]:[season]],10,FALSE)</f>
        <v>summer</v>
      </c>
      <c r="G343" s="31">
        <f>COUNTIF(tb_userslist[series_animedb_id],tb_anime[[#This Row],[id2]])</f>
        <v>1</v>
      </c>
      <c r="H343" s="31">
        <f>SUMPRODUCT((tb_userslist[series_animedb_id]=tb_anime[[#This Row],[id2]])*(tb_userslist[my_score]&lt;=10))</f>
        <v>1</v>
      </c>
      <c r="I343" s="24">
        <f>IFERROR(AVERAGEIF(tb_userslist[series_animedb_id],tb_anime[[#This Row],[id2]],tb_userslist[my_score]),0)</f>
        <v>4</v>
      </c>
      <c r="J34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4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43" s="31">
        <f>SUMPRODUCT((tb_userslist[series_animedb_id]=tb_anime[[#This Row],[id2]])*(tb_userslist[my_finish_date]&lt;=$E$2)*(tb_userslist[my_start_date]&gt;=$E$1)*(tb_userslist[my_start_date]&lt;&gt;"NA"))</f>
        <v>1</v>
      </c>
      <c r="M34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43" s="31">
        <f>IFERROR(AVERAGEIFS(tb_userslist[my_score],tb_userslist[series_animedb_id],tb_anime[[#This Row],[id2]],tb_userslist[my_start_date],"&gt;="&amp;$E$1,tb_userslist[my_finish_date],"&lt;="&amp;$E$2),0)</f>
        <v>4</v>
      </c>
      <c r="O34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4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44" spans="1:16" x14ac:dyDescent="0.3">
      <c r="A344" s="13">
        <v>40230</v>
      </c>
      <c r="B344" s="13">
        <v>1174</v>
      </c>
      <c r="C344" s="31" t="str">
        <f>VLOOKUP(tb_anime[[#This Row],[id2]],tb_userslist[[series_animedb_id]:[series_title]],2,FALSE)</f>
        <v>Munto</v>
      </c>
      <c r="D344" s="31" t="str">
        <f>VLOOKUP(tb_anime[[#This Row],[id2]],tb_userslist[[series_animedb_id]:[season]],3,FALSE)</f>
        <v>ova</v>
      </c>
      <c r="E344" s="31">
        <f>VLOOKUP(tb_anime[[#This Row],[id2]],tb_userslist[[series_animedb_id]:[season]],9,FALSE)</f>
        <v>2003</v>
      </c>
      <c r="F344" s="31" t="str">
        <f>VLOOKUP(tb_anime[[#This Row],[id2]],tb_userslist[[series_animedb_id]:[season]],10,FALSE)</f>
        <v>winter</v>
      </c>
      <c r="G344" s="31">
        <f>COUNTIF(tb_userslist[series_animedb_id],tb_anime[[#This Row],[id2]])</f>
        <v>1</v>
      </c>
      <c r="H344" s="31">
        <f>SUMPRODUCT((tb_userslist[series_animedb_id]=tb_anime[[#This Row],[id2]])*(tb_userslist[my_score]&lt;=10))</f>
        <v>1</v>
      </c>
      <c r="I344" s="24">
        <f>IFERROR(AVERAGEIF(tb_userslist[series_animedb_id],tb_anime[[#This Row],[id2]],tb_userslist[my_score]),0)</f>
        <v>6</v>
      </c>
      <c r="J34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4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44" s="31">
        <f>SUMPRODUCT((tb_userslist[series_animedb_id]=tb_anime[[#This Row],[id2]])*(tb_userslist[my_finish_date]&lt;=$E$2)*(tb_userslist[my_start_date]&gt;=$E$1)*(tb_userslist[my_start_date]&lt;&gt;"NA"))</f>
        <v>1</v>
      </c>
      <c r="M34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44" s="31">
        <f>IFERROR(AVERAGEIFS(tb_userslist[my_score],tb_userslist[series_animedb_id],tb_anime[[#This Row],[id2]],tb_userslist[my_start_date],"&gt;="&amp;$E$1,tb_userslist[my_finish_date],"&lt;="&amp;$E$2),0)</f>
        <v>6</v>
      </c>
      <c r="O34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4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45" spans="1:16" x14ac:dyDescent="0.3">
      <c r="A345" s="13">
        <v>45604</v>
      </c>
      <c r="B345" s="13">
        <v>1135</v>
      </c>
      <c r="C345" s="31" t="str">
        <f>VLOOKUP(tb_anime[[#This Row],[id2]],tb_userslist[[series_animedb_id]:[series_title]],2,FALSE)</f>
        <v>Munto: Toki no Kabe wo Koete</v>
      </c>
      <c r="D345" s="31" t="str">
        <f>VLOOKUP(tb_anime[[#This Row],[id2]],tb_userslist[[series_animedb_id]:[season]],3,FALSE)</f>
        <v>ova</v>
      </c>
      <c r="E345" s="31">
        <f>VLOOKUP(tb_anime[[#This Row],[id2]],tb_userslist[[series_animedb_id]:[season]],9,FALSE)</f>
        <v>2005</v>
      </c>
      <c r="F345" s="31" t="str">
        <f>VLOOKUP(tb_anime[[#This Row],[id2]],tb_userslist[[series_animedb_id]:[season]],10,FALSE)</f>
        <v>spring</v>
      </c>
      <c r="G345" s="31">
        <f>COUNTIF(tb_userslist[series_animedb_id],tb_anime[[#This Row],[id2]])</f>
        <v>1</v>
      </c>
      <c r="H345" s="31">
        <f>SUMPRODUCT((tb_userslist[series_animedb_id]=tb_anime[[#This Row],[id2]])*(tb_userslist[my_score]&lt;=10))</f>
        <v>1</v>
      </c>
      <c r="I345" s="24">
        <f>IFERROR(AVERAGEIF(tb_userslist[series_animedb_id],tb_anime[[#This Row],[id2]],tb_userslist[my_score]),0)</f>
        <v>6</v>
      </c>
      <c r="J34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4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45" s="31">
        <f>SUMPRODUCT((tb_userslist[series_animedb_id]=tb_anime[[#This Row],[id2]])*(tb_userslist[my_finish_date]&lt;=$E$2)*(tb_userslist[my_start_date]&gt;=$E$1)*(tb_userslist[my_start_date]&lt;&gt;"NA"))</f>
        <v>1</v>
      </c>
      <c r="M34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45" s="31">
        <f>IFERROR(AVERAGEIFS(tb_userslist[my_score],tb_userslist[series_animedb_id],tb_anime[[#This Row],[id2]],tb_userslist[my_start_date],"&gt;="&amp;$E$1,tb_userslist[my_finish_date],"&lt;="&amp;$E$2),0)</f>
        <v>6</v>
      </c>
      <c r="O34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4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46" spans="1:16" x14ac:dyDescent="0.3">
      <c r="A346" s="13">
        <v>36906</v>
      </c>
      <c r="B346" s="13">
        <v>40483</v>
      </c>
      <c r="C346" s="31" t="str">
        <f>VLOOKUP(tb_anime[[#This Row],[id2]],tb_userslist[[series_animedb_id]:[series_title]],2,FALSE)</f>
        <v>Murenase! Seton Gakuen</v>
      </c>
      <c r="D346" s="31" t="str">
        <f>VLOOKUP(tb_anime[[#This Row],[id2]],tb_userslist[[series_animedb_id]:[season]],3,FALSE)</f>
        <v>tv</v>
      </c>
      <c r="E346" s="31">
        <f>VLOOKUP(tb_anime[[#This Row],[id2]],tb_userslist[[series_animedb_id]:[season]],9,FALSE)</f>
        <v>2020</v>
      </c>
      <c r="F346" s="31" t="str">
        <f>VLOOKUP(tb_anime[[#This Row],[id2]],tb_userslist[[series_animedb_id]:[season]],10,FALSE)</f>
        <v>winter</v>
      </c>
      <c r="G346" s="31">
        <f>COUNTIF(tb_userslist[series_animedb_id],tb_anime[[#This Row],[id2]])</f>
        <v>1</v>
      </c>
      <c r="H346" s="31">
        <f>SUMPRODUCT((tb_userslist[series_animedb_id]=tb_anime[[#This Row],[id2]])*(tb_userslist[my_score]&lt;=10))</f>
        <v>1</v>
      </c>
      <c r="I346" s="24">
        <f>IFERROR(AVERAGEIF(tb_userslist[series_animedb_id],tb_anime[[#This Row],[id2]],tb_userslist[my_score]),0)</f>
        <v>7</v>
      </c>
      <c r="J34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4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46" s="31">
        <f>SUMPRODUCT((tb_userslist[series_animedb_id]=tb_anime[[#This Row],[id2]])*(tb_userslist[my_finish_date]&lt;=$E$2)*(tb_userslist[my_start_date]&gt;=$E$1)*(tb_userslist[my_start_date]&lt;&gt;"NA"))</f>
        <v>1</v>
      </c>
      <c r="M34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46" s="31">
        <f>IFERROR(AVERAGEIFS(tb_userslist[my_score],tb_userslist[series_animedb_id],tb_anime[[#This Row],[id2]],tb_userslist[my_start_date],"&gt;="&amp;$E$1,tb_userslist[my_finish_date],"&lt;="&amp;$E$2),0)</f>
        <v>7</v>
      </c>
      <c r="O34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4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47" spans="1:16" x14ac:dyDescent="0.3">
      <c r="A347" s="13">
        <v>38383</v>
      </c>
      <c r="B347" s="13">
        <v>41008</v>
      </c>
      <c r="C347" s="31" t="str">
        <f>VLOOKUP(tb_anime[[#This Row],[id2]],tb_userslist[[series_animedb_id]:[series_title]],2,FALSE)</f>
        <v>Murenase! Seton Gakuen Special</v>
      </c>
      <c r="D347" s="31" t="str">
        <f>VLOOKUP(tb_anime[[#This Row],[id2]],tb_userslist[[series_animedb_id]:[season]],3,FALSE)</f>
        <v>special</v>
      </c>
      <c r="E347" s="31">
        <f>VLOOKUP(tb_anime[[#This Row],[id2]],tb_userslist[[series_animedb_id]:[season]],9,FALSE)</f>
        <v>2020</v>
      </c>
      <c r="F347" s="31" t="str">
        <f>VLOOKUP(tb_anime[[#This Row],[id2]],tb_userslist[[series_animedb_id]:[season]],10,FALSE)</f>
        <v>summer</v>
      </c>
      <c r="G347" s="31">
        <f>COUNTIF(tb_userslist[series_animedb_id],tb_anime[[#This Row],[id2]])</f>
        <v>1</v>
      </c>
      <c r="H347" s="31">
        <f>SUMPRODUCT((tb_userslist[series_animedb_id]=tb_anime[[#This Row],[id2]])*(tb_userslist[my_score]&lt;=10))</f>
        <v>1</v>
      </c>
      <c r="I347" s="24">
        <f>IFERROR(AVERAGEIF(tb_userslist[series_animedb_id],tb_anime[[#This Row],[id2]],tb_userslist[my_score]),0)</f>
        <v>6</v>
      </c>
      <c r="J34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4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47" s="31">
        <f>SUMPRODUCT((tb_userslist[series_animedb_id]=tb_anime[[#This Row],[id2]])*(tb_userslist[my_finish_date]&lt;=$E$2)*(tb_userslist[my_start_date]&gt;=$E$1)*(tb_userslist[my_start_date]&lt;&gt;"NA"))</f>
        <v>1</v>
      </c>
      <c r="M34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47" s="31">
        <f>IFERROR(AVERAGEIFS(tb_userslist[my_score],tb_userslist[series_animedb_id],tb_anime[[#This Row],[id2]],tb_userslist[my_start_date],"&gt;="&amp;$E$1,tb_userslist[my_finish_date],"&lt;="&amp;$E$2),0)</f>
        <v>6</v>
      </c>
      <c r="O34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4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48" spans="1:16" x14ac:dyDescent="0.3">
      <c r="A348" s="13">
        <v>39049</v>
      </c>
      <c r="B348" s="13">
        <v>38663</v>
      </c>
      <c r="C348" s="31" t="str">
        <f>VLOOKUP(tb_anime[[#This Row],[id2]],tb_userslist[[series_animedb_id]:[series_title]],2,FALSE)</f>
        <v>Mushikago no Cagaster</v>
      </c>
      <c r="D348" s="31" t="str">
        <f>VLOOKUP(tb_anime[[#This Row],[id2]],tb_userslist[[series_animedb_id]:[season]],3,FALSE)</f>
        <v>ona</v>
      </c>
      <c r="E348" s="31">
        <f>VLOOKUP(tb_anime[[#This Row],[id2]],tb_userslist[[series_animedb_id]:[season]],9,FALSE)</f>
        <v>2020</v>
      </c>
      <c r="F348" s="31" t="str">
        <f>VLOOKUP(tb_anime[[#This Row],[id2]],tb_userslist[[series_animedb_id]:[season]],10,FALSE)</f>
        <v>winter</v>
      </c>
      <c r="G348" s="31">
        <f>COUNTIF(tb_userslist[series_animedb_id],tb_anime[[#This Row],[id2]])</f>
        <v>1</v>
      </c>
      <c r="H348" s="31">
        <f>SUMPRODUCT((tb_userslist[series_animedb_id]=tb_anime[[#This Row],[id2]])*(tb_userslist[my_score]&lt;=10))</f>
        <v>1</v>
      </c>
      <c r="I348" s="24">
        <f>IFERROR(AVERAGEIF(tb_userslist[series_animedb_id],tb_anime[[#This Row],[id2]],tb_userslist[my_score]),0)</f>
        <v>6</v>
      </c>
      <c r="J34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4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48" s="31">
        <f>SUMPRODUCT((tb_userslist[series_animedb_id]=tb_anime[[#This Row],[id2]])*(tb_userslist[my_finish_date]&lt;=$E$2)*(tb_userslist[my_start_date]&gt;=$E$1)*(tb_userslist[my_start_date]&lt;&gt;"NA"))</f>
        <v>1</v>
      </c>
      <c r="M34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48" s="31">
        <f>IFERROR(AVERAGEIFS(tb_userslist[my_score],tb_userslist[series_animedb_id],tb_anime[[#This Row],[id2]],tb_userslist[my_start_date],"&gt;="&amp;$E$1,tb_userslist[my_finish_date],"&lt;="&amp;$E$2),0)</f>
        <v>6</v>
      </c>
      <c r="O34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4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49" spans="1:16" x14ac:dyDescent="0.3">
      <c r="A349" s="13">
        <v>40661</v>
      </c>
      <c r="B349" s="13">
        <v>50078</v>
      </c>
      <c r="C349" s="31" t="str">
        <f>VLOOKUP(tb_anime[[#This Row],[id2]],tb_userslist[[series_animedb_id]:[series_title]],2,FALSE)</f>
        <v>Musician</v>
      </c>
      <c r="D349" s="31" t="str">
        <f>VLOOKUP(tb_anime[[#This Row],[id2]],tb_userslist[[series_animedb_id]:[season]],3,FALSE)</f>
        <v>music</v>
      </c>
      <c r="E349" s="31">
        <f>VLOOKUP(tb_anime[[#This Row],[id2]],tb_userslist[[series_animedb_id]:[season]],9,FALSE)</f>
        <v>2021</v>
      </c>
      <c r="F349" s="31" t="str">
        <f>VLOOKUP(tb_anime[[#This Row],[id2]],tb_userslist[[series_animedb_id]:[season]],10,FALSE)</f>
        <v>winter</v>
      </c>
      <c r="G349" s="31">
        <f>COUNTIF(tb_userslist[series_animedb_id],tb_anime[[#This Row],[id2]])</f>
        <v>1</v>
      </c>
      <c r="H349" s="31">
        <f>SUMPRODUCT((tb_userslist[series_animedb_id]=tb_anime[[#This Row],[id2]])*(tb_userslist[my_score]&lt;=10))</f>
        <v>1</v>
      </c>
      <c r="I349" s="24">
        <f>IFERROR(AVERAGEIF(tb_userslist[series_animedb_id],tb_anime[[#This Row],[id2]],tb_userslist[my_score]),0)</f>
        <v>7</v>
      </c>
      <c r="J34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4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49" s="31">
        <f>SUMPRODUCT((tb_userslist[series_animedb_id]=tb_anime[[#This Row],[id2]])*(tb_userslist[my_finish_date]&lt;=$E$2)*(tb_userslist[my_start_date]&gt;=$E$1)*(tb_userslist[my_start_date]&lt;&gt;"NA"))</f>
        <v>0</v>
      </c>
      <c r="M34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349" s="31">
        <f>IFERROR(AVERAGEIFS(tb_userslist[my_score],tb_userslist[series_animedb_id],tb_anime[[#This Row],[id2]],tb_userslist[my_start_date],"&gt;="&amp;$E$1,tb_userslist[my_finish_date],"&lt;="&amp;$E$2),0)</f>
        <v>0</v>
      </c>
      <c r="O34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34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350" spans="1:16" x14ac:dyDescent="0.3">
      <c r="A350" s="13">
        <v>43711</v>
      </c>
      <c r="B350" s="13">
        <v>37926</v>
      </c>
      <c r="C350" s="31" t="str">
        <f>VLOOKUP(tb_anime[[#This Row],[id2]],tb_userslist[[series_animedb_id]:[series_title]],2,FALSE)</f>
        <v>Nakanohito Genome [Jikkyouchuu]</v>
      </c>
      <c r="D350" s="31" t="str">
        <f>VLOOKUP(tb_anime[[#This Row],[id2]],tb_userslist[[series_animedb_id]:[season]],3,FALSE)</f>
        <v>tv</v>
      </c>
      <c r="E350" s="31">
        <f>VLOOKUP(tb_anime[[#This Row],[id2]],tb_userslist[[series_animedb_id]:[season]],9,FALSE)</f>
        <v>2019</v>
      </c>
      <c r="F350" s="31" t="str">
        <f>VLOOKUP(tb_anime[[#This Row],[id2]],tb_userslist[[series_animedb_id]:[season]],10,FALSE)</f>
        <v>summer</v>
      </c>
      <c r="G350" s="31">
        <f>COUNTIF(tb_userslist[series_animedb_id],tb_anime[[#This Row],[id2]])</f>
        <v>1</v>
      </c>
      <c r="H350" s="31">
        <f>SUMPRODUCT((tb_userslist[series_animedb_id]=tb_anime[[#This Row],[id2]])*(tb_userslist[my_score]&lt;=10))</f>
        <v>1</v>
      </c>
      <c r="I350" s="24">
        <f>IFERROR(AVERAGEIF(tb_userslist[series_animedb_id],tb_anime[[#This Row],[id2]],tb_userslist[my_score]),0)</f>
        <v>7</v>
      </c>
      <c r="J35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5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50" s="31">
        <f>SUMPRODUCT((tb_userslist[series_animedb_id]=tb_anime[[#This Row],[id2]])*(tb_userslist[my_finish_date]&lt;=$E$2)*(tb_userslist[my_start_date]&gt;=$E$1)*(tb_userslist[my_start_date]&lt;&gt;"NA"))</f>
        <v>1</v>
      </c>
      <c r="M35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0" s="31">
        <f>IFERROR(AVERAGEIFS(tb_userslist[my_score],tb_userslist[series_animedb_id],tb_anime[[#This Row],[id2]],tb_userslist[my_start_date],"&gt;="&amp;$E$1,tb_userslist[my_finish_date],"&lt;="&amp;$E$2),0)</f>
        <v>7</v>
      </c>
      <c r="O35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51" spans="1:16" x14ac:dyDescent="0.3">
      <c r="A351" s="13">
        <v>43691</v>
      </c>
      <c r="B351" s="13">
        <v>40460</v>
      </c>
      <c r="C351" s="31" t="str">
        <f>VLOOKUP(tb_anime[[#This Row],[id2]],tb_userslist[[series_animedb_id]:[series_title]],2,FALSE)</f>
        <v>Nakanohito Genome [Jikkyouchuu]: Knots of Memories</v>
      </c>
      <c r="D351" s="31" t="str">
        <f>VLOOKUP(tb_anime[[#This Row],[id2]],tb_userslist[[series_animedb_id]:[season]],3,FALSE)</f>
        <v>ova</v>
      </c>
      <c r="E351" s="31">
        <f>VLOOKUP(tb_anime[[#This Row],[id2]],tb_userslist[[series_animedb_id]:[season]],9,FALSE)</f>
        <v>2020</v>
      </c>
      <c r="F351" s="31" t="str">
        <f>VLOOKUP(tb_anime[[#This Row],[id2]],tb_userslist[[series_animedb_id]:[season]],10,FALSE)</f>
        <v>winter</v>
      </c>
      <c r="G351" s="31">
        <f>COUNTIF(tb_userslist[series_animedb_id],tb_anime[[#This Row],[id2]])</f>
        <v>1</v>
      </c>
      <c r="H351" s="31">
        <f>SUMPRODUCT((tb_userslist[series_animedb_id]=tb_anime[[#This Row],[id2]])*(tb_userslist[my_score]&lt;=10))</f>
        <v>1</v>
      </c>
      <c r="I351" s="24">
        <f>IFERROR(AVERAGEIF(tb_userslist[series_animedb_id],tb_anime[[#This Row],[id2]],tb_userslist[my_score]),0)</f>
        <v>6</v>
      </c>
      <c r="J35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5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51" s="31">
        <f>SUMPRODUCT((tb_userslist[series_animedb_id]=tb_anime[[#This Row],[id2]])*(tb_userslist[my_finish_date]&lt;=$E$2)*(tb_userslist[my_start_date]&gt;=$E$1)*(tb_userslist[my_start_date]&lt;&gt;"NA"))</f>
        <v>1</v>
      </c>
      <c r="M35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1" s="31">
        <f>IFERROR(AVERAGEIFS(tb_userslist[my_score],tb_userslist[series_animedb_id],tb_anime[[#This Row],[id2]],tb_userslist[my_start_date],"&gt;="&amp;$E$1,tb_userslist[my_finish_date],"&lt;="&amp;$E$2),0)</f>
        <v>6</v>
      </c>
      <c r="O35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52" spans="1:16" x14ac:dyDescent="0.3">
      <c r="A352" s="13">
        <v>42822</v>
      </c>
      <c r="B352" s="13">
        <v>41168</v>
      </c>
      <c r="C352" s="31" t="str">
        <f>VLOOKUP(tb_anime[[#This Row],[id2]],tb_userslist[[series_animedb_id]:[series_title]],2,FALSE)</f>
        <v>Nakitai Watashi wa Neko wo Kaburu</v>
      </c>
      <c r="D352" s="31" t="str">
        <f>VLOOKUP(tb_anime[[#This Row],[id2]],tb_userslist[[series_animedb_id]:[season]],3,FALSE)</f>
        <v>movie</v>
      </c>
      <c r="E352" s="31">
        <f>VLOOKUP(tb_anime[[#This Row],[id2]],tb_userslist[[series_animedb_id]:[season]],9,FALSE)</f>
        <v>2020</v>
      </c>
      <c r="F352" s="31" t="str">
        <f>VLOOKUP(tb_anime[[#This Row],[id2]],tb_userslist[[series_animedb_id]:[season]],10,FALSE)</f>
        <v>spring</v>
      </c>
      <c r="G352" s="31">
        <f>COUNTIF(tb_userslist[series_animedb_id],tb_anime[[#This Row],[id2]])</f>
        <v>1</v>
      </c>
      <c r="H352" s="31">
        <f>SUMPRODUCT((tb_userslist[series_animedb_id]=tb_anime[[#This Row],[id2]])*(tb_userslist[my_score]&lt;=10))</f>
        <v>1</v>
      </c>
      <c r="I352" s="24">
        <f>IFERROR(AVERAGEIF(tb_userslist[series_animedb_id],tb_anime[[#This Row],[id2]],tb_userslist[my_score]),0)</f>
        <v>8</v>
      </c>
      <c r="J35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5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52" s="31">
        <f>SUMPRODUCT((tb_userslist[series_animedb_id]=tb_anime[[#This Row],[id2]])*(tb_userslist[my_finish_date]&lt;=$E$2)*(tb_userslist[my_start_date]&gt;=$E$1)*(tb_userslist[my_start_date]&lt;&gt;"NA"))</f>
        <v>1</v>
      </c>
      <c r="M35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2" s="31">
        <f>IFERROR(AVERAGEIFS(tb_userslist[my_score],tb_userslist[series_animedb_id],tb_anime[[#This Row],[id2]],tb_userslist[my_start_date],"&gt;="&amp;$E$1,tb_userslist[my_finish_date],"&lt;="&amp;$E$2),0)</f>
        <v>8</v>
      </c>
      <c r="O35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353" spans="1:16" x14ac:dyDescent="0.3">
      <c r="A353" s="13">
        <v>49385</v>
      </c>
      <c r="B353" s="13">
        <v>40513</v>
      </c>
      <c r="C353" s="31" t="str">
        <f>VLOOKUP(tb_anime[[#This Row],[id2]],tb_userslist[[series_animedb_id]:[series_title]],2,FALSE)</f>
        <v>Nami yo Kiitekure</v>
      </c>
      <c r="D353" s="31" t="str">
        <f>VLOOKUP(tb_anime[[#This Row],[id2]],tb_userslist[[series_animedb_id]:[season]],3,FALSE)</f>
        <v>tv</v>
      </c>
      <c r="E353" s="31">
        <f>VLOOKUP(tb_anime[[#This Row],[id2]],tb_userslist[[series_animedb_id]:[season]],9,FALSE)</f>
        <v>2020</v>
      </c>
      <c r="F353" s="31" t="str">
        <f>VLOOKUP(tb_anime[[#This Row],[id2]],tb_userslist[[series_animedb_id]:[season]],10,FALSE)</f>
        <v>spring</v>
      </c>
      <c r="G353" s="31">
        <f>COUNTIF(tb_userslist[series_animedb_id],tb_anime[[#This Row],[id2]])</f>
        <v>1</v>
      </c>
      <c r="H353" s="31">
        <f>SUMPRODUCT((tb_userslist[series_animedb_id]=tb_anime[[#This Row],[id2]])*(tb_userslist[my_score]&lt;=10))</f>
        <v>1</v>
      </c>
      <c r="I353" s="24">
        <f>IFERROR(AVERAGEIF(tb_userslist[series_animedb_id],tb_anime[[#This Row],[id2]],tb_userslist[my_score]),0)</f>
        <v>8</v>
      </c>
      <c r="J35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5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53" s="31">
        <f>SUMPRODUCT((tb_userslist[series_animedb_id]=tb_anime[[#This Row],[id2]])*(tb_userslist[my_finish_date]&lt;=$E$2)*(tb_userslist[my_start_date]&gt;=$E$1)*(tb_userslist[my_start_date]&lt;&gt;"NA"))</f>
        <v>1</v>
      </c>
      <c r="M35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3" s="31">
        <f>IFERROR(AVERAGEIFS(tb_userslist[my_score],tb_userslist[series_animedb_id],tb_anime[[#This Row],[id2]],tb_userslist[my_start_date],"&gt;="&amp;$E$1,tb_userslist[my_finish_date],"&lt;="&amp;$E$2),0)</f>
        <v>8</v>
      </c>
      <c r="O35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354" spans="1:16" x14ac:dyDescent="0.3">
      <c r="A354" s="13">
        <v>37981</v>
      </c>
      <c r="B354" s="13">
        <v>38397</v>
      </c>
      <c r="C354" s="31" t="str">
        <f>VLOOKUP(tb_anime[[#This Row],[id2]],tb_userslist[[series_animedb_id]:[series_title]],2,FALSE)</f>
        <v>Nande Koko ni Sensei ga!?</v>
      </c>
      <c r="D354" s="31" t="str">
        <f>VLOOKUP(tb_anime[[#This Row],[id2]],tb_userslist[[series_animedb_id]:[season]],3,FALSE)</f>
        <v>tv</v>
      </c>
      <c r="E354" s="31">
        <f>VLOOKUP(tb_anime[[#This Row],[id2]],tb_userslist[[series_animedb_id]:[season]],9,FALSE)</f>
        <v>2019</v>
      </c>
      <c r="F354" s="31" t="str">
        <f>VLOOKUP(tb_anime[[#This Row],[id2]],tb_userslist[[series_animedb_id]:[season]],10,FALSE)</f>
        <v>spring</v>
      </c>
      <c r="G354" s="31">
        <f>COUNTIF(tb_userslist[series_animedb_id],tb_anime[[#This Row],[id2]])</f>
        <v>1</v>
      </c>
      <c r="H354" s="31">
        <f>SUMPRODUCT((tb_userslist[series_animedb_id]=tb_anime[[#This Row],[id2]])*(tb_userslist[my_score]&lt;=10))</f>
        <v>1</v>
      </c>
      <c r="I354" s="24">
        <f>IFERROR(AVERAGEIF(tb_userslist[series_animedb_id],tb_anime[[#This Row],[id2]],tb_userslist[my_score]),0)</f>
        <v>4</v>
      </c>
      <c r="J35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5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54" s="31">
        <f>SUMPRODUCT((tb_userslist[series_animedb_id]=tb_anime[[#This Row],[id2]])*(tb_userslist[my_finish_date]&lt;=$E$2)*(tb_userslist[my_start_date]&gt;=$E$1)*(tb_userslist[my_start_date]&lt;&gt;"NA"))</f>
        <v>1</v>
      </c>
      <c r="M35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4" s="31">
        <f>IFERROR(AVERAGEIFS(tb_userslist[my_score],tb_userslist[series_animedb_id],tb_anime[[#This Row],[id2]],tb_userslist[my_start_date],"&gt;="&amp;$E$1,tb_userslist[my_finish_date],"&lt;="&amp;$E$2),0)</f>
        <v>4</v>
      </c>
      <c r="O35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55" spans="1:16" x14ac:dyDescent="0.3">
      <c r="A355" s="13">
        <v>41930</v>
      </c>
      <c r="B355" s="13">
        <v>39689</v>
      </c>
      <c r="C355" s="31" t="str">
        <f>VLOOKUP(tb_anime[[#This Row],[id2]],tb_userslist[[series_animedb_id]:[series_title]],2,FALSE)</f>
        <v>Nande Koko ni Sensei ga!? Nande Koko ni Sensei-tachi ga!?</v>
      </c>
      <c r="D355" s="31" t="str">
        <f>VLOOKUP(tb_anime[[#This Row],[id2]],tb_userslist[[series_animedb_id]:[season]],3,FALSE)</f>
        <v>special</v>
      </c>
      <c r="E355" s="31">
        <f>VLOOKUP(tb_anime[[#This Row],[id2]],tb_userslist[[series_animedb_id]:[season]],9,FALSE)</f>
        <v>2019</v>
      </c>
      <c r="F355" s="31" t="str">
        <f>VLOOKUP(tb_anime[[#This Row],[id2]],tb_userslist[[series_animedb_id]:[season]],10,FALSE)</f>
        <v>fall</v>
      </c>
      <c r="G355" s="31">
        <f>COUNTIF(tb_userslist[series_animedb_id],tb_anime[[#This Row],[id2]])</f>
        <v>1</v>
      </c>
      <c r="H355" s="31">
        <f>SUMPRODUCT((tb_userslist[series_animedb_id]=tb_anime[[#This Row],[id2]])*(tb_userslist[my_score]&lt;=10))</f>
        <v>1</v>
      </c>
      <c r="I355" s="24">
        <f>IFERROR(AVERAGEIF(tb_userslist[series_animedb_id],tb_anime[[#This Row],[id2]],tb_userslist[my_score]),0)</f>
        <v>4</v>
      </c>
      <c r="J35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5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55" s="31">
        <f>SUMPRODUCT((tb_userslist[series_animedb_id]=tb_anime[[#This Row],[id2]])*(tb_userslist[my_finish_date]&lt;=$E$2)*(tb_userslist[my_start_date]&gt;=$E$1)*(tb_userslist[my_start_date]&lt;&gt;"NA"))</f>
        <v>1</v>
      </c>
      <c r="M35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5" s="31">
        <f>IFERROR(AVERAGEIFS(tb_userslist[my_score],tb_userslist[series_animedb_id],tb_anime[[#This Row],[id2]],tb_userslist[my_start_date],"&gt;="&amp;$E$1,tb_userslist[my_finish_date],"&lt;="&amp;$E$2),0)</f>
        <v>4</v>
      </c>
      <c r="O35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56" spans="1:16" x14ac:dyDescent="0.3">
      <c r="A356" s="13">
        <v>1004</v>
      </c>
      <c r="B356" s="13">
        <v>20</v>
      </c>
      <c r="C356" s="31" t="str">
        <f>VLOOKUP(tb_anime[[#This Row],[id2]],tb_userslist[[series_animedb_id]:[series_title]],2,FALSE)</f>
        <v>Naruto</v>
      </c>
      <c r="D356" s="31" t="str">
        <f>VLOOKUP(tb_anime[[#This Row],[id2]],tb_userslist[[series_animedb_id]:[season]],3,FALSE)</f>
        <v>tv</v>
      </c>
      <c r="E356" s="31">
        <f>VLOOKUP(tb_anime[[#This Row],[id2]],tb_userslist[[series_animedb_id]:[season]],9,FALSE)</f>
        <v>2002</v>
      </c>
      <c r="F356" s="31" t="str">
        <f>VLOOKUP(tb_anime[[#This Row],[id2]],tb_userslist[[series_animedb_id]:[season]],10,FALSE)</f>
        <v>fall</v>
      </c>
      <c r="G356" s="31">
        <f>COUNTIF(tb_userslist[series_animedb_id],tb_anime[[#This Row],[id2]])</f>
        <v>2</v>
      </c>
      <c r="H356" s="31">
        <f>SUMPRODUCT((tb_userslist[series_animedb_id]=tb_anime[[#This Row],[id2]])*(tb_userslist[my_score]&lt;=10))</f>
        <v>2</v>
      </c>
      <c r="I356" s="24">
        <f>IFERROR(AVERAGEIF(tb_userslist[series_animedb_id],tb_anime[[#This Row],[id2]],tb_userslist[my_score]),0)</f>
        <v>7.5</v>
      </c>
      <c r="J356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356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7.5</v>
      </c>
      <c r="L356" s="31">
        <f>SUMPRODUCT((tb_userslist[series_animedb_id]=tb_anime[[#This Row],[id2]])*(tb_userslist[my_finish_date]&lt;=$E$2)*(tb_userslist[my_start_date]&gt;=$E$1)*(tb_userslist[my_start_date]&lt;&gt;"NA"))</f>
        <v>1</v>
      </c>
      <c r="M35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6" s="31">
        <f>IFERROR(AVERAGEIFS(tb_userslist[my_score],tb_userslist[series_animedb_id],tb_anime[[#This Row],[id2]],tb_userslist[my_start_date],"&gt;="&amp;$E$1,tb_userslist[my_finish_date],"&lt;="&amp;$E$2),0)</f>
        <v>8</v>
      </c>
      <c r="O35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357" spans="1:16" x14ac:dyDescent="0.3">
      <c r="A357" s="13">
        <v>1658</v>
      </c>
      <c r="B357" s="13">
        <v>1735</v>
      </c>
      <c r="C357" s="31" t="str">
        <f>VLOOKUP(tb_anime[[#This Row],[id2]],tb_userslist[[series_animedb_id]:[series_title]],2,FALSE)</f>
        <v>Naruto: Shippuuden</v>
      </c>
      <c r="D357" s="31" t="str">
        <f>VLOOKUP(tb_anime[[#This Row],[id2]],tb_userslist[[series_animedb_id]:[season]],3,FALSE)</f>
        <v>tv</v>
      </c>
      <c r="E357" s="31">
        <f>VLOOKUP(tb_anime[[#This Row],[id2]],tb_userslist[[series_animedb_id]:[season]],9,FALSE)</f>
        <v>2007</v>
      </c>
      <c r="F357" s="31" t="str">
        <f>VLOOKUP(tb_anime[[#This Row],[id2]],tb_userslist[[series_animedb_id]:[season]],10,FALSE)</f>
        <v>winter</v>
      </c>
      <c r="G357" s="31">
        <f>COUNTIF(tb_userslist[series_animedb_id],tb_anime[[#This Row],[id2]])</f>
        <v>2</v>
      </c>
      <c r="H357" s="31">
        <f>SUMPRODUCT((tb_userslist[series_animedb_id]=tb_anime[[#This Row],[id2]])*(tb_userslist[my_score]&lt;=10))</f>
        <v>2</v>
      </c>
      <c r="I357" s="24">
        <f>IFERROR(AVERAGEIF(tb_userslist[series_animedb_id],tb_anime[[#This Row],[id2]],tb_userslist[my_score]),0)</f>
        <v>8.5</v>
      </c>
      <c r="J357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357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8.5</v>
      </c>
      <c r="L357" s="31">
        <f>SUMPRODUCT((tb_userslist[series_animedb_id]=tb_anime[[#This Row],[id2]])*(tb_userslist[my_finish_date]&lt;=$E$2)*(tb_userslist[my_start_date]&gt;=$E$1)*(tb_userslist[my_start_date]&lt;&gt;"NA"))</f>
        <v>1</v>
      </c>
      <c r="M35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7" s="31">
        <f>IFERROR(AVERAGEIFS(tb_userslist[my_score],tb_userslist[series_animedb_id],tb_anime[[#This Row],[id2]],tb_userslist[my_start_date],"&gt;="&amp;$E$1,tb_userslist[my_finish_date],"&lt;="&amp;$E$2),0)</f>
        <v>9</v>
      </c>
      <c r="O35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358" spans="1:16" x14ac:dyDescent="0.3">
      <c r="A358" s="13">
        <v>39199</v>
      </c>
      <c r="B358" s="13">
        <v>13667</v>
      </c>
      <c r="C358" s="31" t="str">
        <f>VLOOKUP(tb_anime[[#This Row],[id2]],tb_userslist[[series_animedb_id]:[series_title]],2,FALSE)</f>
        <v>Naruto: Shippuuden Movie 6 - Road to Ninja</v>
      </c>
      <c r="D358" s="31" t="str">
        <f>VLOOKUP(tb_anime[[#This Row],[id2]],tb_userslist[[series_animedb_id]:[season]],3,FALSE)</f>
        <v>movie</v>
      </c>
      <c r="E358" s="31">
        <f>VLOOKUP(tb_anime[[#This Row],[id2]],tb_userslist[[series_animedb_id]:[season]],9,FALSE)</f>
        <v>2012</v>
      </c>
      <c r="F358" s="31" t="str">
        <f>VLOOKUP(tb_anime[[#This Row],[id2]],tb_userslist[[series_animedb_id]:[season]],10,FALSE)</f>
        <v>summer</v>
      </c>
      <c r="G358" s="31">
        <f>COUNTIF(tb_userslist[series_animedb_id],tb_anime[[#This Row],[id2]])</f>
        <v>1</v>
      </c>
      <c r="H358" s="31">
        <f>SUMPRODUCT((tb_userslist[series_animedb_id]=tb_anime[[#This Row],[id2]])*(tb_userslist[my_score]&lt;=10))</f>
        <v>1</v>
      </c>
      <c r="I358" s="24">
        <f>IFERROR(AVERAGEIF(tb_userslist[series_animedb_id],tb_anime[[#This Row],[id2]],tb_userslist[my_score]),0)</f>
        <v>7</v>
      </c>
      <c r="J35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5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58" s="31">
        <f>SUMPRODUCT((tb_userslist[series_animedb_id]=tb_anime[[#This Row],[id2]])*(tb_userslist[my_finish_date]&lt;=$E$2)*(tb_userslist[my_start_date]&gt;=$E$1)*(tb_userslist[my_start_date]&lt;&gt;"NA"))</f>
        <v>1</v>
      </c>
      <c r="M35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8" s="31">
        <f>IFERROR(AVERAGEIFS(tb_userslist[my_score],tb_userslist[series_animedb_id],tb_anime[[#This Row],[id2]],tb_userslist[my_start_date],"&gt;="&amp;$E$1,tb_userslist[my_finish_date],"&lt;="&amp;$E$2),0)</f>
        <v>7</v>
      </c>
      <c r="O35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59" spans="1:16" x14ac:dyDescent="0.3">
      <c r="A359" s="13">
        <v>40908</v>
      </c>
      <c r="B359" s="13">
        <v>49581</v>
      </c>
      <c r="C359" s="31" t="str">
        <f>VLOOKUP(tb_anime[[#This Row],[id2]],tb_userslist[[series_animedb_id]:[series_title]],2,FALSE)</f>
        <v>Natsu ga Hajimaru.</v>
      </c>
      <c r="D359" s="31" t="str">
        <f>VLOOKUP(tb_anime[[#This Row],[id2]],tb_userslist[[series_animedb_id]:[season]],3,FALSE)</f>
        <v>special</v>
      </c>
      <c r="E359" s="31">
        <f>VLOOKUP(tb_anime[[#This Row],[id2]],tb_userslist[[series_animedb_id]:[season]],9,FALSE)</f>
        <v>2021</v>
      </c>
      <c r="F359" s="31" t="str">
        <f>VLOOKUP(tb_anime[[#This Row],[id2]],tb_userslist[[series_animedb_id]:[season]],10,FALSE)</f>
        <v>summer</v>
      </c>
      <c r="G359" s="31">
        <f>COUNTIF(tb_userslist[series_animedb_id],tb_anime[[#This Row],[id2]])</f>
        <v>1</v>
      </c>
      <c r="H359" s="31">
        <f>SUMPRODUCT((tb_userslist[series_animedb_id]=tb_anime[[#This Row],[id2]])*(tb_userslist[my_score]&lt;=10))</f>
        <v>1</v>
      </c>
      <c r="I359" s="24">
        <f>IFERROR(AVERAGEIF(tb_userslist[series_animedb_id],tb_anime[[#This Row],[id2]],tb_userslist[my_score]),0)</f>
        <v>6</v>
      </c>
      <c r="J35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5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59" s="31">
        <f>SUMPRODUCT((tb_userslist[series_animedb_id]=tb_anime[[#This Row],[id2]])*(tb_userslist[my_finish_date]&lt;=$E$2)*(tb_userslist[my_start_date]&gt;=$E$1)*(tb_userslist[my_start_date]&lt;&gt;"NA"))</f>
        <v>1</v>
      </c>
      <c r="M35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59" s="31">
        <f>IFERROR(AVERAGEIFS(tb_userslist[my_score],tb_userslist[series_animedb_id],tb_anime[[#This Row],[id2]],tb_userslist[my_start_date],"&gt;="&amp;$E$1,tb_userslist[my_finish_date],"&lt;="&amp;$E$2),0)</f>
        <v>6</v>
      </c>
      <c r="O35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5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60" spans="1:16" x14ac:dyDescent="0.3">
      <c r="A360" s="13">
        <v>39582</v>
      </c>
      <c r="B360" s="13">
        <v>41535</v>
      </c>
      <c r="C360" s="31" t="str">
        <f>VLOOKUP(tb_anime[[#This Row],[id2]],tb_userslist[[series_animedb_id]:[series_title]],2,FALSE)</f>
        <v>Natsu no Niwa</v>
      </c>
      <c r="D360" s="31" t="str">
        <f>VLOOKUP(tb_anime[[#This Row],[id2]],tb_userslist[[series_animedb_id]:[season]],3,FALSE)</f>
        <v>music</v>
      </c>
      <c r="E360" s="31">
        <f>VLOOKUP(tb_anime[[#This Row],[id2]],tb_userslist[[series_animedb_id]:[season]],9,FALSE)</f>
        <v>2019</v>
      </c>
      <c r="F360" s="31" t="str">
        <f>VLOOKUP(tb_anime[[#This Row],[id2]],tb_userslist[[series_animedb_id]:[season]],10,FALSE)</f>
        <v>summer</v>
      </c>
      <c r="G360" s="31">
        <f>COUNTIF(tb_userslist[series_animedb_id],tb_anime[[#This Row],[id2]])</f>
        <v>1</v>
      </c>
      <c r="H360" s="31">
        <f>SUMPRODUCT((tb_userslist[series_animedb_id]=tb_anime[[#This Row],[id2]])*(tb_userslist[my_score]&lt;=10))</f>
        <v>1</v>
      </c>
      <c r="I360" s="24">
        <f>IFERROR(AVERAGEIF(tb_userslist[series_animedb_id],tb_anime[[#This Row],[id2]],tb_userslist[my_score]),0)</f>
        <v>6</v>
      </c>
      <c r="J36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6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60" s="31">
        <f>SUMPRODUCT((tb_userslist[series_animedb_id]=tb_anime[[#This Row],[id2]])*(tb_userslist[my_finish_date]&lt;=$E$2)*(tb_userslist[my_start_date]&gt;=$E$1)*(tb_userslist[my_start_date]&lt;&gt;"NA"))</f>
        <v>1</v>
      </c>
      <c r="M36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60" s="31">
        <f>IFERROR(AVERAGEIFS(tb_userslist[my_score],tb_userslist[series_animedb_id],tb_anime[[#This Row],[id2]],tb_userslist[my_start_date],"&gt;="&amp;$E$1,tb_userslist[my_finish_date],"&lt;="&amp;$E$2),0)</f>
        <v>6</v>
      </c>
      <c r="O36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6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61" spans="1:16" x14ac:dyDescent="0.3">
      <c r="A361" s="13">
        <v>38920</v>
      </c>
      <c r="B361" s="13">
        <v>40738</v>
      </c>
      <c r="C361" s="31" t="str">
        <f>VLOOKUP(tb_anime[[#This Row],[id2]],tb_userslist[[series_animedb_id]:[series_title]],2,FALSE)</f>
        <v>Natsunagu!</v>
      </c>
      <c r="D361" s="31" t="str">
        <f>VLOOKUP(tb_anime[[#This Row],[id2]],tb_userslist[[series_animedb_id]:[season]],3,FALSE)</f>
        <v>tv</v>
      </c>
      <c r="E361" s="31">
        <f>VLOOKUP(tb_anime[[#This Row],[id2]],tb_userslist[[series_animedb_id]:[season]],9,FALSE)</f>
        <v>2020</v>
      </c>
      <c r="F361" s="31" t="str">
        <f>VLOOKUP(tb_anime[[#This Row],[id2]],tb_userslist[[series_animedb_id]:[season]],10,FALSE)</f>
        <v>winter</v>
      </c>
      <c r="G361" s="31">
        <f>COUNTIF(tb_userslist[series_animedb_id],tb_anime[[#This Row],[id2]])</f>
        <v>1</v>
      </c>
      <c r="H361" s="31">
        <f>SUMPRODUCT((tb_userslist[series_animedb_id]=tb_anime[[#This Row],[id2]])*(tb_userslist[my_score]&lt;=10))</f>
        <v>1</v>
      </c>
      <c r="I361" s="24">
        <f>IFERROR(AVERAGEIF(tb_userslist[series_animedb_id],tb_anime[[#This Row],[id2]],tb_userslist[my_score]),0)</f>
        <v>6</v>
      </c>
      <c r="J36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6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61" s="31">
        <f>SUMPRODUCT((tb_userslist[series_animedb_id]=tb_anime[[#This Row],[id2]])*(tb_userslist[my_finish_date]&lt;=$E$2)*(tb_userslist[my_start_date]&gt;=$E$1)*(tb_userslist[my_start_date]&lt;&gt;"NA"))</f>
        <v>1</v>
      </c>
      <c r="M36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61" s="31">
        <f>IFERROR(AVERAGEIFS(tb_userslist[my_score],tb_userslist[series_animedb_id],tb_anime[[#This Row],[id2]],tb_userslist[my_start_date],"&gt;="&amp;$E$1,tb_userslist[my_finish_date],"&lt;="&amp;$E$2),0)</f>
        <v>6</v>
      </c>
      <c r="O36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6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62" spans="1:16" x14ac:dyDescent="0.3">
      <c r="A362" s="13">
        <v>48466</v>
      </c>
      <c r="B362" s="13">
        <v>48864</v>
      </c>
      <c r="C362" s="31" t="str">
        <f>VLOOKUP(tb_anime[[#This Row],[id2]],tb_userslist[[series_animedb_id]:[series_title]],2,FALSE)</f>
        <v>Ndaho Kekkon Omedetou!!</v>
      </c>
      <c r="D362" s="31" t="str">
        <f>VLOOKUP(tb_anime[[#This Row],[id2]],tb_userslist[[series_animedb_id]:[season]],3,FALSE)</f>
        <v>ona</v>
      </c>
      <c r="E362" s="31">
        <f>VLOOKUP(tb_anime[[#This Row],[id2]],tb_userslist[[series_animedb_id]:[season]],9,FALSE)</f>
        <v>2021</v>
      </c>
      <c r="F362" s="31" t="str">
        <f>VLOOKUP(tb_anime[[#This Row],[id2]],tb_userslist[[series_animedb_id]:[season]],10,FALSE)</f>
        <v>spring</v>
      </c>
      <c r="G362" s="31">
        <f>COUNTIF(tb_userslist[series_animedb_id],tb_anime[[#This Row],[id2]])</f>
        <v>1</v>
      </c>
      <c r="H362" s="31">
        <f>SUMPRODUCT((tb_userslist[series_animedb_id]=tb_anime[[#This Row],[id2]])*(tb_userslist[my_score]&lt;=10))</f>
        <v>1</v>
      </c>
      <c r="I362" s="24">
        <f>IFERROR(AVERAGEIF(tb_userslist[series_animedb_id],tb_anime[[#This Row],[id2]],tb_userslist[my_score]),0)</f>
        <v>5</v>
      </c>
      <c r="J36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6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62" s="31">
        <f>SUMPRODUCT((tb_userslist[series_animedb_id]=tb_anime[[#This Row],[id2]])*(tb_userslist[my_finish_date]&lt;=$E$2)*(tb_userslist[my_start_date]&gt;=$E$1)*(tb_userslist[my_start_date]&lt;&gt;"NA"))</f>
        <v>1</v>
      </c>
      <c r="M36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62" s="31">
        <f>IFERROR(AVERAGEIFS(tb_userslist[my_score],tb_userslist[series_animedb_id],tb_anime[[#This Row],[id2]],tb_userslist[my_start_date],"&gt;="&amp;$E$1,tb_userslist[my_finish_date],"&lt;="&amp;$E$2),0)</f>
        <v>5</v>
      </c>
      <c r="O36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6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63" spans="1:16" x14ac:dyDescent="0.3">
      <c r="A363" s="13">
        <v>44276</v>
      </c>
      <c r="B363" s="13">
        <v>15689</v>
      </c>
      <c r="C363" s="31" t="str">
        <f>VLOOKUP(tb_anime[[#This Row],[id2]],tb_userslist[[series_animedb_id]:[series_title]],2,FALSE)</f>
        <v>Nekomonogatari: Kuro</v>
      </c>
      <c r="D363" s="31" t="str">
        <f>VLOOKUP(tb_anime[[#This Row],[id2]],tb_userslist[[series_animedb_id]:[season]],3,FALSE)</f>
        <v>tv</v>
      </c>
      <c r="E363" s="31">
        <f>VLOOKUP(tb_anime[[#This Row],[id2]],tb_userslist[[series_animedb_id]:[season]],9,FALSE)</f>
        <v>2012</v>
      </c>
      <c r="F363" s="31" t="str">
        <f>VLOOKUP(tb_anime[[#This Row],[id2]],tb_userslist[[series_animedb_id]:[season]],10,FALSE)</f>
        <v>fall</v>
      </c>
      <c r="G363" s="31">
        <f>COUNTIF(tb_userslist[series_animedb_id],tb_anime[[#This Row],[id2]])</f>
        <v>2</v>
      </c>
      <c r="H363" s="31">
        <f>SUMPRODUCT((tb_userslist[series_animedb_id]=tb_anime[[#This Row],[id2]])*(tb_userslist[my_score]&lt;=10))</f>
        <v>2</v>
      </c>
      <c r="I363" s="24">
        <f>IFERROR(AVERAGEIF(tb_userslist[series_animedb_id],tb_anime[[#This Row],[id2]],tb_userslist[my_score]),0)</f>
        <v>9.5</v>
      </c>
      <c r="J363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363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9.5</v>
      </c>
      <c r="L363" s="31">
        <f>SUMPRODUCT((tb_userslist[series_animedb_id]=tb_anime[[#This Row],[id2]])*(tb_userslist[my_finish_date]&lt;=$E$2)*(tb_userslist[my_start_date]&gt;=$E$1)*(tb_userslist[my_start_date]&lt;&gt;"NA"))</f>
        <v>1</v>
      </c>
      <c r="M36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63" s="31">
        <f>IFERROR(AVERAGEIFS(tb_userslist[my_score],tb_userslist[series_animedb_id],tb_anime[[#This Row],[id2]],tb_userslist[my_start_date],"&gt;="&amp;$E$1,tb_userslist[my_finish_date],"&lt;="&amp;$E$2),0)</f>
        <v>10</v>
      </c>
      <c r="O36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36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364" spans="1:16" x14ac:dyDescent="0.3">
      <c r="A364" s="13">
        <v>39071</v>
      </c>
      <c r="B364" s="13">
        <v>38924</v>
      </c>
      <c r="C364" s="31" t="str">
        <f>VLOOKUP(tb_anime[[#This Row],[id2]],tb_userslist[[series_animedb_id]:[series_title]],2,FALSE)</f>
        <v>Nekopara</v>
      </c>
      <c r="D364" s="31" t="str">
        <f>VLOOKUP(tb_anime[[#This Row],[id2]],tb_userslist[[series_animedb_id]:[season]],3,FALSE)</f>
        <v>tv</v>
      </c>
      <c r="E364" s="31">
        <f>VLOOKUP(tb_anime[[#This Row],[id2]],tb_userslist[[series_animedb_id]:[season]],9,FALSE)</f>
        <v>2020</v>
      </c>
      <c r="F364" s="31" t="str">
        <f>VLOOKUP(tb_anime[[#This Row],[id2]],tb_userslist[[series_animedb_id]:[season]],10,FALSE)</f>
        <v>winter</v>
      </c>
      <c r="G364" s="31">
        <f>COUNTIF(tb_userslist[series_animedb_id],tb_anime[[#This Row],[id2]])</f>
        <v>1</v>
      </c>
      <c r="H364" s="31">
        <f>SUMPRODUCT((tb_userslist[series_animedb_id]=tb_anime[[#This Row],[id2]])*(tb_userslist[my_score]&lt;=10))</f>
        <v>1</v>
      </c>
      <c r="I364" s="24">
        <f>IFERROR(AVERAGEIF(tb_userslist[series_animedb_id],tb_anime[[#This Row],[id2]],tb_userslist[my_score]),0)</f>
        <v>3</v>
      </c>
      <c r="J36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6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64" s="31">
        <f>SUMPRODUCT((tb_userslist[series_animedb_id]=tb_anime[[#This Row],[id2]])*(tb_userslist[my_finish_date]&lt;=$E$2)*(tb_userslist[my_start_date]&gt;=$E$1)*(tb_userslist[my_start_date]&lt;&gt;"NA"))</f>
        <v>1</v>
      </c>
      <c r="M36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64" s="31">
        <f>IFERROR(AVERAGEIFS(tb_userslist[my_score],tb_userslist[series_animedb_id],tb_anime[[#This Row],[id2]],tb_userslist[my_start_date],"&gt;="&amp;$E$1,tb_userslist[my_finish_date],"&lt;="&amp;$E$2),0)</f>
        <v>3</v>
      </c>
      <c r="O36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6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365" spans="1:16" x14ac:dyDescent="0.3">
      <c r="A365" s="13">
        <v>1164</v>
      </c>
      <c r="B365" s="13">
        <v>800</v>
      </c>
      <c r="C365" s="31" t="str">
        <f>VLOOKUP(tb_anime[[#This Row],[id2]],tb_userslist[[series_animedb_id]:[series_title]],2,FALSE)</f>
        <v>NieA Under 7</v>
      </c>
      <c r="D365" s="31" t="str">
        <f>VLOOKUP(tb_anime[[#This Row],[id2]],tb_userslist[[series_animedb_id]:[season]],3,FALSE)</f>
        <v>tv</v>
      </c>
      <c r="E365" s="31">
        <f>VLOOKUP(tb_anime[[#This Row],[id2]],tb_userslist[[series_animedb_id]:[season]],9,FALSE)</f>
        <v>2000</v>
      </c>
      <c r="F365" s="31" t="str">
        <f>VLOOKUP(tb_anime[[#This Row],[id2]],tb_userslist[[series_animedb_id]:[season]],10,FALSE)</f>
        <v>spring</v>
      </c>
      <c r="G365" s="31">
        <f>COUNTIF(tb_userslist[series_animedb_id],tb_anime[[#This Row],[id2]])</f>
        <v>1</v>
      </c>
      <c r="H365" s="31">
        <f>SUMPRODUCT((tb_userslist[series_animedb_id]=tb_anime[[#This Row],[id2]])*(tb_userslist[my_score]&lt;=10))</f>
        <v>1</v>
      </c>
      <c r="I365" s="24">
        <f>IFERROR(AVERAGEIF(tb_userslist[series_animedb_id],tb_anime[[#This Row],[id2]],tb_userslist[my_score]),0)</f>
        <v>7</v>
      </c>
      <c r="J36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6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65" s="31">
        <f>SUMPRODUCT((tb_userslist[series_animedb_id]=tb_anime[[#This Row],[id2]])*(tb_userslist[my_finish_date]&lt;=$E$2)*(tb_userslist[my_start_date]&gt;=$E$1)*(tb_userslist[my_start_date]&lt;&gt;"NA"))</f>
        <v>1</v>
      </c>
      <c r="M36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65" s="31">
        <f>IFERROR(AVERAGEIFS(tb_userslist[my_score],tb_userslist[series_animedb_id],tb_anime[[#This Row],[id2]],tb_userslist[my_start_date],"&gt;="&amp;$E$1,tb_userslist[my_finish_date],"&lt;="&amp;$E$2),0)</f>
        <v>7</v>
      </c>
      <c r="O36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6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66" spans="1:16" x14ac:dyDescent="0.3">
      <c r="A366" s="13">
        <v>37979</v>
      </c>
      <c r="B366" s="13">
        <v>43767</v>
      </c>
      <c r="C366" s="31" t="str">
        <f>VLOOKUP(tb_anime[[#This Row],[id2]],tb_userslist[[series_animedb_id]:[series_title]],2,FALSE)</f>
        <v>Night Head 2041</v>
      </c>
      <c r="D366" s="31" t="str">
        <f>VLOOKUP(tb_anime[[#This Row],[id2]],tb_userslist[[series_animedb_id]:[season]],3,FALSE)</f>
        <v>tv</v>
      </c>
      <c r="E366" s="31">
        <f>VLOOKUP(tb_anime[[#This Row],[id2]],tb_userslist[[series_animedb_id]:[season]],9,FALSE)</f>
        <v>2021</v>
      </c>
      <c r="F366" s="31" t="str">
        <f>VLOOKUP(tb_anime[[#This Row],[id2]],tb_userslist[[series_animedb_id]:[season]],10,FALSE)</f>
        <v>summer</v>
      </c>
      <c r="G366" s="31">
        <f>COUNTIF(tb_userslist[series_animedb_id],tb_anime[[#This Row],[id2]])</f>
        <v>1</v>
      </c>
      <c r="H366" s="31">
        <f>SUMPRODUCT((tb_userslist[series_animedb_id]=tb_anime[[#This Row],[id2]])*(tb_userslist[my_score]&lt;=10))</f>
        <v>1</v>
      </c>
      <c r="I366" s="24">
        <f>IFERROR(AVERAGEIF(tb_userslist[series_animedb_id],tb_anime[[#This Row],[id2]],tb_userslist[my_score]),0)</f>
        <v>6</v>
      </c>
      <c r="J36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6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66" s="31">
        <f>SUMPRODUCT((tb_userslist[series_animedb_id]=tb_anime[[#This Row],[id2]])*(tb_userslist[my_finish_date]&lt;=$E$2)*(tb_userslist[my_start_date]&gt;=$E$1)*(tb_userslist[my_start_date]&lt;&gt;"NA"))</f>
        <v>1</v>
      </c>
      <c r="M36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66" s="31">
        <f>IFERROR(AVERAGEIFS(tb_userslist[my_score],tb_userslist[series_animedb_id],tb_anime[[#This Row],[id2]],tb_userslist[my_start_date],"&gt;="&amp;$E$1,tb_userslist[my_finish_date],"&lt;="&amp;$E$2),0)</f>
        <v>6</v>
      </c>
      <c r="O36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6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67" spans="1:16" x14ac:dyDescent="0.3">
      <c r="A367" s="13">
        <v>41549</v>
      </c>
      <c r="B367" s="13">
        <v>40515</v>
      </c>
      <c r="C367" s="31" t="str">
        <f>VLOOKUP(tb_anime[[#This Row],[id2]],tb_userslist[[series_animedb_id]:[series_title]],2,FALSE)</f>
        <v>Nihon Chinbotsu 2020</v>
      </c>
      <c r="D367" s="31" t="str">
        <f>VLOOKUP(tb_anime[[#This Row],[id2]],tb_userslist[[series_animedb_id]:[season]],3,FALSE)</f>
        <v>ona</v>
      </c>
      <c r="E367" s="31">
        <f>VLOOKUP(tb_anime[[#This Row],[id2]],tb_userslist[[series_animedb_id]:[season]],9,FALSE)</f>
        <v>2020</v>
      </c>
      <c r="F367" s="31" t="str">
        <f>VLOOKUP(tb_anime[[#This Row],[id2]],tb_userslist[[series_animedb_id]:[season]],10,FALSE)</f>
        <v>summer</v>
      </c>
      <c r="G367" s="31">
        <f>COUNTIF(tb_userslist[series_animedb_id],tb_anime[[#This Row],[id2]])</f>
        <v>1</v>
      </c>
      <c r="H367" s="31">
        <f>SUMPRODUCT((tb_userslist[series_animedb_id]=tb_anime[[#This Row],[id2]])*(tb_userslist[my_score]&lt;=10))</f>
        <v>1</v>
      </c>
      <c r="I367" s="24">
        <f>IFERROR(AVERAGEIF(tb_userslist[series_animedb_id],tb_anime[[#This Row],[id2]],tb_userslist[my_score]),0)</f>
        <v>5</v>
      </c>
      <c r="J36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6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67" s="31">
        <f>SUMPRODUCT((tb_userslist[series_animedb_id]=tb_anime[[#This Row],[id2]])*(tb_userslist[my_finish_date]&lt;=$E$2)*(tb_userslist[my_start_date]&gt;=$E$1)*(tb_userslist[my_start_date]&lt;&gt;"NA"))</f>
        <v>1</v>
      </c>
      <c r="M36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67" s="31">
        <f>IFERROR(AVERAGEIFS(tb_userslist[my_score],tb_userslist[series_animedb_id],tb_anime[[#This Row],[id2]],tb_userslist[my_start_date],"&gt;="&amp;$E$1,tb_userslist[my_finish_date],"&lt;="&amp;$E$2),0)</f>
        <v>5</v>
      </c>
      <c r="O36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6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68" spans="1:16" x14ac:dyDescent="0.3">
      <c r="A368" s="13">
        <v>37964</v>
      </c>
      <c r="B368" s="13">
        <v>11597</v>
      </c>
      <c r="C368" s="31" t="str">
        <f>VLOOKUP(tb_anime[[#This Row],[id2]],tb_userslist[[series_animedb_id]:[series_title]],2,FALSE)</f>
        <v>Nisemonogatari</v>
      </c>
      <c r="D368" s="31" t="str">
        <f>VLOOKUP(tb_anime[[#This Row],[id2]],tb_userslist[[series_animedb_id]:[season]],3,FALSE)</f>
        <v>tv</v>
      </c>
      <c r="E368" s="31">
        <f>VLOOKUP(tb_anime[[#This Row],[id2]],tb_userslist[[series_animedb_id]:[season]],9,FALSE)</f>
        <v>2012</v>
      </c>
      <c r="F368" s="31" t="str">
        <f>VLOOKUP(tb_anime[[#This Row],[id2]],tb_userslist[[series_animedb_id]:[season]],10,FALSE)</f>
        <v>winter</v>
      </c>
      <c r="G368" s="31">
        <f>COUNTIF(tb_userslist[series_animedb_id],tb_anime[[#This Row],[id2]])</f>
        <v>2</v>
      </c>
      <c r="H368" s="31">
        <f>SUMPRODUCT((tb_userslist[series_animedb_id]=tb_anime[[#This Row],[id2]])*(tb_userslist[my_score]&lt;=10))</f>
        <v>2</v>
      </c>
      <c r="I368" s="24">
        <f>IFERROR(AVERAGEIF(tb_userslist[series_animedb_id],tb_anime[[#This Row],[id2]],tb_userslist[my_score]),0)</f>
        <v>9.5</v>
      </c>
      <c r="J368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368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9.5</v>
      </c>
      <c r="L368" s="31">
        <f>SUMPRODUCT((tb_userslist[series_animedb_id]=tb_anime[[#This Row],[id2]])*(tb_userslist[my_finish_date]&lt;=$E$2)*(tb_userslist[my_start_date]&gt;=$E$1)*(tb_userslist[my_start_date]&lt;&gt;"NA"))</f>
        <v>2</v>
      </c>
      <c r="M368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368" s="31">
        <f>IFERROR(AVERAGEIFS(tb_userslist[my_score],tb_userslist[series_animedb_id],tb_anime[[#This Row],[id2]],tb_userslist[my_start_date],"&gt;="&amp;$E$1,tb_userslist[my_finish_date],"&lt;="&amp;$E$2),0)</f>
        <v>9.5</v>
      </c>
      <c r="O36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36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9.5</v>
      </c>
    </row>
    <row r="369" spans="1:16" x14ac:dyDescent="0.3">
      <c r="A369" s="13">
        <v>39972</v>
      </c>
      <c r="B369" s="13">
        <v>272</v>
      </c>
      <c r="C369" s="31" t="str">
        <f>VLOOKUP(tb_anime[[#This Row],[id2]],tb_userslist[[series_animedb_id]:[series_title]],2,FALSE)</f>
        <v>Noir</v>
      </c>
      <c r="D369" s="31" t="str">
        <f>VLOOKUP(tb_anime[[#This Row],[id2]],tb_userslist[[series_animedb_id]:[season]],3,FALSE)</f>
        <v>tv</v>
      </c>
      <c r="E369" s="31">
        <f>VLOOKUP(tb_anime[[#This Row],[id2]],tb_userslist[[series_animedb_id]:[season]],9,FALSE)</f>
        <v>2001</v>
      </c>
      <c r="F369" s="31" t="str">
        <f>VLOOKUP(tb_anime[[#This Row],[id2]],tb_userslist[[series_animedb_id]:[season]],10,FALSE)</f>
        <v>spring</v>
      </c>
      <c r="G369" s="31">
        <f>COUNTIF(tb_userslist[series_animedb_id],tb_anime[[#This Row],[id2]])</f>
        <v>1</v>
      </c>
      <c r="H369" s="31">
        <f>SUMPRODUCT((tb_userslist[series_animedb_id]=tb_anime[[#This Row],[id2]])*(tb_userslist[my_score]&lt;=10))</f>
        <v>1</v>
      </c>
      <c r="I369" s="24">
        <f>IFERROR(AVERAGEIF(tb_userslist[series_animedb_id],tb_anime[[#This Row],[id2]],tb_userslist[my_score]),0)</f>
        <v>6</v>
      </c>
      <c r="J36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6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69" s="31">
        <f>SUMPRODUCT((tb_userslist[series_animedb_id]=tb_anime[[#This Row],[id2]])*(tb_userslist[my_finish_date]&lt;=$E$2)*(tb_userslist[my_start_date]&gt;=$E$1)*(tb_userslist[my_start_date]&lt;&gt;"NA"))</f>
        <v>1</v>
      </c>
      <c r="M36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69" s="31">
        <f>IFERROR(AVERAGEIFS(tb_userslist[my_score],tb_userslist[series_animedb_id],tb_anime[[#This Row],[id2]],tb_userslist[my_start_date],"&gt;="&amp;$E$1,tb_userslist[my_finish_date],"&lt;="&amp;$E$2),0)</f>
        <v>6</v>
      </c>
      <c r="O36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6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70" spans="1:16" x14ac:dyDescent="0.3">
      <c r="A370" s="13">
        <v>39382</v>
      </c>
      <c r="B370" s="13">
        <v>5158</v>
      </c>
      <c r="C370" s="31" t="str">
        <f>VLOOKUP(tb_anime[[#This Row],[id2]],tb_userslist[[series_animedb_id]:[series_title]],2,FALSE)</f>
        <v>Noisy Birth</v>
      </c>
      <c r="D370" s="31" t="str">
        <f>VLOOKUP(tb_anime[[#This Row],[id2]],tb_userslist[[series_animedb_id]:[season]],3,FALSE)</f>
        <v>music</v>
      </c>
      <c r="E370" s="31">
        <f>VLOOKUP(tb_anime[[#This Row],[id2]],tb_userslist[[series_animedb_id]:[season]],9,FALSE)</f>
        <v>2000</v>
      </c>
      <c r="F370" s="31" t="str">
        <f>VLOOKUP(tb_anime[[#This Row],[id2]],tb_userslist[[series_animedb_id]:[season]],10,FALSE)</f>
        <v>winter</v>
      </c>
      <c r="G370" s="31">
        <f>COUNTIF(tb_userslist[series_animedb_id],tb_anime[[#This Row],[id2]])</f>
        <v>1</v>
      </c>
      <c r="H370" s="31">
        <f>SUMPRODUCT((tb_userslist[series_animedb_id]=tb_anime[[#This Row],[id2]])*(tb_userslist[my_score]&lt;=10))</f>
        <v>1</v>
      </c>
      <c r="I370" s="24">
        <f>IFERROR(AVERAGEIF(tb_userslist[series_animedb_id],tb_anime[[#This Row],[id2]],tb_userslist[my_score]),0)</f>
        <v>6</v>
      </c>
      <c r="J37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0" s="31">
        <f>SUMPRODUCT((tb_userslist[series_animedb_id]=tb_anime[[#This Row],[id2]])*(tb_userslist[my_finish_date]&lt;=$E$2)*(tb_userslist[my_start_date]&gt;=$E$1)*(tb_userslist[my_start_date]&lt;&gt;"NA"))</f>
        <v>1</v>
      </c>
      <c r="M37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0" s="31">
        <f>IFERROR(AVERAGEIFS(tb_userslist[my_score],tb_userslist[series_animedb_id],tb_anime[[#This Row],[id2]],tb_userslist[my_start_date],"&gt;="&amp;$E$1,tb_userslist[my_finish_date],"&lt;="&amp;$E$2),0)</f>
        <v>6</v>
      </c>
      <c r="O37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71" spans="1:16" x14ac:dyDescent="0.3">
      <c r="A371" s="13">
        <v>34209</v>
      </c>
      <c r="B371" s="13">
        <v>40178</v>
      </c>
      <c r="C371" s="31" t="str">
        <f>VLOOKUP(tb_anime[[#This Row],[id2]],tb_userslist[[series_animedb_id]:[series_title]],2,FALSE)</f>
        <v>Null Peta</v>
      </c>
      <c r="D371" s="31" t="str">
        <f>VLOOKUP(tb_anime[[#This Row],[id2]],tb_userslist[[series_animedb_id]:[season]],3,FALSE)</f>
        <v>ona</v>
      </c>
      <c r="E371" s="31">
        <f>VLOOKUP(tb_anime[[#This Row],[id2]],tb_userslist[[series_animedb_id]:[season]],9,FALSE)</f>
        <v>2019</v>
      </c>
      <c r="F371" s="31" t="str">
        <f>VLOOKUP(tb_anime[[#This Row],[id2]],tb_userslist[[series_animedb_id]:[season]],10,FALSE)</f>
        <v>fall</v>
      </c>
      <c r="G371" s="31">
        <f>COUNTIF(tb_userslist[series_animedb_id],tb_anime[[#This Row],[id2]])</f>
        <v>1</v>
      </c>
      <c r="H371" s="31">
        <f>SUMPRODUCT((tb_userslist[series_animedb_id]=tb_anime[[#This Row],[id2]])*(tb_userslist[my_score]&lt;=10))</f>
        <v>1</v>
      </c>
      <c r="I371" s="24">
        <f>IFERROR(AVERAGEIF(tb_userslist[series_animedb_id],tb_anime[[#This Row],[id2]],tb_userslist[my_score]),0)</f>
        <v>5</v>
      </c>
      <c r="J37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1" s="31">
        <f>SUMPRODUCT((tb_userslist[series_animedb_id]=tb_anime[[#This Row],[id2]])*(tb_userslist[my_finish_date]&lt;=$E$2)*(tb_userslist[my_start_date]&gt;=$E$1)*(tb_userslist[my_start_date]&lt;&gt;"NA"))</f>
        <v>1</v>
      </c>
      <c r="M37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1" s="31">
        <f>IFERROR(AVERAGEIFS(tb_userslist[my_score],tb_userslist[series_animedb_id],tb_anime[[#This Row],[id2]],tb_userslist[my_start_date],"&gt;="&amp;$E$1,tb_userslist[my_finish_date],"&lt;="&amp;$E$2),0)</f>
        <v>5</v>
      </c>
      <c r="O37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72" spans="1:16" x14ac:dyDescent="0.3">
      <c r="A372" s="13">
        <v>783</v>
      </c>
      <c r="B372" s="13">
        <v>40932</v>
      </c>
      <c r="C372" s="31" t="str">
        <f>VLOOKUP(tb_anime[[#This Row],[id2]],tb_userslist[[series_animedb_id]:[series_title]],2,FALSE)</f>
        <v>Null Peta: Doki♥ Nurunuru Petapeta! Mizugi-darake no Oneechan Taikai!</v>
      </c>
      <c r="D372" s="31" t="str">
        <f>VLOOKUP(tb_anime[[#This Row],[id2]],tb_userslist[[series_animedb_id]:[season]],3,FALSE)</f>
        <v>special</v>
      </c>
      <c r="E372" s="31">
        <f>VLOOKUP(tb_anime[[#This Row],[id2]],tb_userslist[[series_animedb_id]:[season]],9,FALSE)</f>
        <v>2020</v>
      </c>
      <c r="F372" s="31" t="str">
        <f>VLOOKUP(tb_anime[[#This Row],[id2]],tb_userslist[[series_animedb_id]:[season]],10,FALSE)</f>
        <v>winter</v>
      </c>
      <c r="G372" s="31">
        <f>COUNTIF(tb_userslist[series_animedb_id],tb_anime[[#This Row],[id2]])</f>
        <v>1</v>
      </c>
      <c r="H372" s="31">
        <f>SUMPRODUCT((tb_userslist[series_animedb_id]=tb_anime[[#This Row],[id2]])*(tb_userslist[my_score]&lt;=10))</f>
        <v>1</v>
      </c>
      <c r="I372" s="24">
        <f>IFERROR(AVERAGEIF(tb_userslist[series_animedb_id],tb_anime[[#This Row],[id2]],tb_userslist[my_score]),0)</f>
        <v>5</v>
      </c>
      <c r="J37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2" s="31">
        <f>SUMPRODUCT((tb_userslist[series_animedb_id]=tb_anime[[#This Row],[id2]])*(tb_userslist[my_finish_date]&lt;=$E$2)*(tb_userslist[my_start_date]&gt;=$E$1)*(tb_userslist[my_start_date]&lt;&gt;"NA"))</f>
        <v>1</v>
      </c>
      <c r="M37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2" s="31">
        <f>IFERROR(AVERAGEIFS(tb_userslist[my_score],tb_userslist[series_animedb_id],tb_anime[[#This Row],[id2]],tb_userslist[my_start_date],"&gt;="&amp;$E$1,tb_userslist[my_finish_date],"&lt;="&amp;$E$2),0)</f>
        <v>5</v>
      </c>
      <c r="O37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73" spans="1:16" x14ac:dyDescent="0.3">
      <c r="A373" s="13">
        <v>38778</v>
      </c>
      <c r="B373" s="13">
        <v>39583</v>
      </c>
      <c r="C373" s="31" t="str">
        <f>VLOOKUP(tb_anime[[#This Row],[id2]],tb_userslist[[series_animedb_id]:[series_title]],2,FALSE)</f>
        <v>number24</v>
      </c>
      <c r="D373" s="31" t="str">
        <f>VLOOKUP(tb_anime[[#This Row],[id2]],tb_userslist[[series_animedb_id]:[season]],3,FALSE)</f>
        <v>tv</v>
      </c>
      <c r="E373" s="31">
        <f>VLOOKUP(tb_anime[[#This Row],[id2]],tb_userslist[[series_animedb_id]:[season]],9,FALSE)</f>
        <v>2020</v>
      </c>
      <c r="F373" s="31" t="str">
        <f>VLOOKUP(tb_anime[[#This Row],[id2]],tb_userslist[[series_animedb_id]:[season]],10,FALSE)</f>
        <v>winter</v>
      </c>
      <c r="G373" s="31">
        <f>COUNTIF(tb_userslist[series_animedb_id],tb_anime[[#This Row],[id2]])</f>
        <v>1</v>
      </c>
      <c r="H373" s="31">
        <f>SUMPRODUCT((tb_userslist[series_animedb_id]=tb_anime[[#This Row],[id2]])*(tb_userslist[my_score]&lt;=10))</f>
        <v>1</v>
      </c>
      <c r="I373" s="24">
        <f>IFERROR(AVERAGEIF(tb_userslist[series_animedb_id],tb_anime[[#This Row],[id2]],tb_userslist[my_score]),0)</f>
        <v>6</v>
      </c>
      <c r="J37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3" s="31">
        <f>SUMPRODUCT((tb_userslist[series_animedb_id]=tb_anime[[#This Row],[id2]])*(tb_userslist[my_finish_date]&lt;=$E$2)*(tb_userslist[my_start_date]&gt;=$E$1)*(tb_userslist[my_start_date]&lt;&gt;"NA"))</f>
        <v>1</v>
      </c>
      <c r="M37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3" s="31">
        <f>IFERROR(AVERAGEIFS(tb_userslist[my_score],tb_userslist[series_animedb_id],tb_anime[[#This Row],[id2]],tb_userslist[my_start_date],"&gt;="&amp;$E$1,tb_userslist[my_finish_date],"&lt;="&amp;$E$2),0)</f>
        <v>6</v>
      </c>
      <c r="O37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74" spans="1:16" x14ac:dyDescent="0.3">
      <c r="A374" s="13">
        <v>36616</v>
      </c>
      <c r="B374" s="13">
        <v>48641</v>
      </c>
      <c r="C374" s="31" t="str">
        <f>VLOOKUP(tb_anime[[#This Row],[id2]],tb_userslist[[series_animedb_id]:[series_title]],2,FALSE)</f>
        <v>Obey Me!</v>
      </c>
      <c r="D374" s="31" t="str">
        <f>VLOOKUP(tb_anime[[#This Row],[id2]],tb_userslist[[series_animedb_id]:[season]],3,FALSE)</f>
        <v>ona</v>
      </c>
      <c r="E374" s="31">
        <f>VLOOKUP(tb_anime[[#This Row],[id2]],tb_userslist[[series_animedb_id]:[season]],9,FALSE)</f>
        <v>2021</v>
      </c>
      <c r="F374" s="31" t="str">
        <f>VLOOKUP(tb_anime[[#This Row],[id2]],tb_userslist[[series_animedb_id]:[season]],10,FALSE)</f>
        <v>summer</v>
      </c>
      <c r="G374" s="31">
        <f>COUNTIF(tb_userslist[series_animedb_id],tb_anime[[#This Row],[id2]])</f>
        <v>1</v>
      </c>
      <c r="H374" s="31">
        <f>SUMPRODUCT((tb_userslist[series_animedb_id]=tb_anime[[#This Row],[id2]])*(tb_userslist[my_score]&lt;=10))</f>
        <v>1</v>
      </c>
      <c r="I374" s="24">
        <f>IFERROR(AVERAGEIF(tb_userslist[series_animedb_id],tb_anime[[#This Row],[id2]],tb_userslist[my_score]),0)</f>
        <v>5</v>
      </c>
      <c r="J37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4" s="31">
        <f>SUMPRODUCT((tb_userslist[series_animedb_id]=tb_anime[[#This Row],[id2]])*(tb_userslist[my_finish_date]&lt;=$E$2)*(tb_userslist[my_start_date]&gt;=$E$1)*(tb_userslist[my_start_date]&lt;&gt;"NA"))</f>
        <v>1</v>
      </c>
      <c r="M37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4" s="31">
        <f>IFERROR(AVERAGEIFS(tb_userslist[my_score],tb_userslist[series_animedb_id],tb_anime[[#This Row],[id2]],tb_userslist[my_start_date],"&gt;="&amp;$E$1,tb_userslist[my_finish_date],"&lt;="&amp;$E$2),0)</f>
        <v>5</v>
      </c>
      <c r="O37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75" spans="1:16" x14ac:dyDescent="0.3">
      <c r="A375" s="13">
        <v>1174</v>
      </c>
      <c r="B375" s="13">
        <v>49755</v>
      </c>
      <c r="C375" s="31" t="str">
        <f>VLOOKUP(tb_anime[[#This Row],[id2]],tb_userslist[[series_animedb_id]:[series_title]],2,FALSE)</f>
        <v>Obey Me!: Makai Dai Ryokou!</v>
      </c>
      <c r="D375" s="31" t="str">
        <f>VLOOKUP(tb_anime[[#This Row],[id2]],tb_userslist[[series_animedb_id]:[season]],3,FALSE)</f>
        <v>special</v>
      </c>
      <c r="E375" s="31">
        <f>VLOOKUP(tb_anime[[#This Row],[id2]],tb_userslist[[series_animedb_id]:[season]],9,FALSE)</f>
        <v>2021</v>
      </c>
      <c r="F375" s="31" t="str">
        <f>VLOOKUP(tb_anime[[#This Row],[id2]],tb_userslist[[series_animedb_id]:[season]],10,FALSE)</f>
        <v>spring</v>
      </c>
      <c r="G375" s="31">
        <f>COUNTIF(tb_userslist[series_animedb_id],tb_anime[[#This Row],[id2]])</f>
        <v>1</v>
      </c>
      <c r="H375" s="31">
        <f>SUMPRODUCT((tb_userslist[series_animedb_id]=tb_anime[[#This Row],[id2]])*(tb_userslist[my_score]&lt;=10))</f>
        <v>1</v>
      </c>
      <c r="I375" s="24">
        <f>IFERROR(AVERAGEIF(tb_userslist[series_animedb_id],tb_anime[[#This Row],[id2]],tb_userslist[my_score]),0)</f>
        <v>4</v>
      </c>
      <c r="J37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5" s="31">
        <f>SUMPRODUCT((tb_userslist[series_animedb_id]=tb_anime[[#This Row],[id2]])*(tb_userslist[my_finish_date]&lt;=$E$2)*(tb_userslist[my_start_date]&gt;=$E$1)*(tb_userslist[my_start_date]&lt;&gt;"NA"))</f>
        <v>1</v>
      </c>
      <c r="M37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5" s="31">
        <f>IFERROR(AVERAGEIFS(tb_userslist[my_score],tb_userslist[series_animedb_id],tb_anime[[#This Row],[id2]],tb_userslist[my_start_date],"&gt;="&amp;$E$1,tb_userslist[my_finish_date],"&lt;="&amp;$E$2),0)</f>
        <v>4</v>
      </c>
      <c r="O37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76" spans="1:16" x14ac:dyDescent="0.3">
      <c r="A376" s="13">
        <v>1135</v>
      </c>
      <c r="B376" s="13">
        <v>39609</v>
      </c>
      <c r="C376" s="31" t="str">
        <f>VLOOKUP(tb_anime[[#This Row],[id2]],tb_userslist[[series_animedb_id]:[series_title]],2,FALSE)</f>
        <v>Ochikobore Fruit Tart</v>
      </c>
      <c r="D376" s="31" t="str">
        <f>VLOOKUP(tb_anime[[#This Row],[id2]],tb_userslist[[series_animedb_id]:[season]],3,FALSE)</f>
        <v>tv</v>
      </c>
      <c r="E376" s="31">
        <f>VLOOKUP(tb_anime[[#This Row],[id2]],tb_userslist[[series_animedb_id]:[season]],9,FALSE)</f>
        <v>2020</v>
      </c>
      <c r="F376" s="31" t="str">
        <f>VLOOKUP(tb_anime[[#This Row],[id2]],tb_userslist[[series_animedb_id]:[season]],10,FALSE)</f>
        <v>fall</v>
      </c>
      <c r="G376" s="31">
        <f>COUNTIF(tb_userslist[series_animedb_id],tb_anime[[#This Row],[id2]])</f>
        <v>1</v>
      </c>
      <c r="H376" s="31">
        <f>SUMPRODUCT((tb_userslist[series_animedb_id]=tb_anime[[#This Row],[id2]])*(tb_userslist[my_score]&lt;=10))</f>
        <v>1</v>
      </c>
      <c r="I376" s="24">
        <f>IFERROR(AVERAGEIF(tb_userslist[series_animedb_id],tb_anime[[#This Row],[id2]],tb_userslist[my_score]),0)</f>
        <v>6</v>
      </c>
      <c r="J37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6" s="31">
        <f>SUMPRODUCT((tb_userslist[series_animedb_id]=tb_anime[[#This Row],[id2]])*(tb_userslist[my_finish_date]&lt;=$E$2)*(tb_userslist[my_start_date]&gt;=$E$1)*(tb_userslist[my_start_date]&lt;&gt;"NA"))</f>
        <v>1</v>
      </c>
      <c r="M37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6" s="31">
        <f>IFERROR(AVERAGEIFS(tb_userslist[my_score],tb_userslist[series_animedb_id],tb_anime[[#This Row],[id2]],tb_userslist[my_start_date],"&gt;="&amp;$E$1,tb_userslist[my_finish_date],"&lt;="&amp;$E$2),0)</f>
        <v>6</v>
      </c>
      <c r="O37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77" spans="1:16" x14ac:dyDescent="0.3">
      <c r="A377" s="13">
        <v>41008</v>
      </c>
      <c r="B377" s="13">
        <v>40136</v>
      </c>
      <c r="C377" s="31" t="str">
        <f>VLOOKUP(tb_anime[[#This Row],[id2]],tb_userslist[[series_animedb_id]:[series_title]],2,FALSE)</f>
        <v>Oda Cinnamon Nobunaga</v>
      </c>
      <c r="D377" s="31" t="str">
        <f>VLOOKUP(tb_anime[[#This Row],[id2]],tb_userslist[[series_animedb_id]:[season]],3,FALSE)</f>
        <v>tv</v>
      </c>
      <c r="E377" s="31">
        <f>VLOOKUP(tb_anime[[#This Row],[id2]],tb_userslist[[series_animedb_id]:[season]],9,FALSE)</f>
        <v>2020</v>
      </c>
      <c r="F377" s="31" t="str">
        <f>VLOOKUP(tb_anime[[#This Row],[id2]],tb_userslist[[series_animedb_id]:[season]],10,FALSE)</f>
        <v>winter</v>
      </c>
      <c r="G377" s="31">
        <f>COUNTIF(tb_userslist[series_animedb_id],tb_anime[[#This Row],[id2]])</f>
        <v>1</v>
      </c>
      <c r="H377" s="31">
        <f>SUMPRODUCT((tb_userslist[series_animedb_id]=tb_anime[[#This Row],[id2]])*(tb_userslist[my_score]&lt;=10))</f>
        <v>1</v>
      </c>
      <c r="I377" s="24">
        <f>IFERROR(AVERAGEIF(tb_userslist[series_animedb_id],tb_anime[[#This Row],[id2]],tb_userslist[my_score]),0)</f>
        <v>5</v>
      </c>
      <c r="J37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7" s="31">
        <f>SUMPRODUCT((tb_userslist[series_animedb_id]=tb_anime[[#This Row],[id2]])*(tb_userslist[my_finish_date]&lt;=$E$2)*(tb_userslist[my_start_date]&gt;=$E$1)*(tb_userslist[my_start_date]&lt;&gt;"NA"))</f>
        <v>1</v>
      </c>
      <c r="M37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7" s="31">
        <f>IFERROR(AVERAGEIFS(tb_userslist[my_score],tb_userslist[series_animedb_id],tb_anime[[#This Row],[id2]],tb_userslist[my_start_date],"&gt;="&amp;$E$1,tb_userslist[my_finish_date],"&lt;="&amp;$E$2),0)</f>
        <v>5</v>
      </c>
      <c r="O37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78" spans="1:16" x14ac:dyDescent="0.3">
      <c r="A378" s="13">
        <v>38663</v>
      </c>
      <c r="B378" s="13">
        <v>350</v>
      </c>
      <c r="C378" s="31" t="str">
        <f>VLOOKUP(tb_anime[[#This Row],[id2]],tb_userslist[[series_animedb_id]:[series_title]],2,FALSE)</f>
        <v>Ojamajo Doremi</v>
      </c>
      <c r="D378" s="31" t="str">
        <f>VLOOKUP(tb_anime[[#This Row],[id2]],tb_userslist[[series_animedb_id]:[season]],3,FALSE)</f>
        <v>tv</v>
      </c>
      <c r="E378" s="31">
        <f>VLOOKUP(tb_anime[[#This Row],[id2]],tb_userslist[[series_animedb_id]:[season]],9,FALSE)</f>
        <v>1999</v>
      </c>
      <c r="F378" s="31" t="str">
        <f>VLOOKUP(tb_anime[[#This Row],[id2]],tb_userslist[[series_animedb_id]:[season]],10,FALSE)</f>
        <v>winter</v>
      </c>
      <c r="G378" s="31">
        <f>COUNTIF(tb_userslist[series_animedb_id],tb_anime[[#This Row],[id2]])</f>
        <v>1</v>
      </c>
      <c r="H378" s="31">
        <f>SUMPRODUCT((tb_userslist[series_animedb_id]=tb_anime[[#This Row],[id2]])*(tb_userslist[my_score]&lt;=10))</f>
        <v>1</v>
      </c>
      <c r="I378" s="24">
        <f>IFERROR(AVERAGEIF(tb_userslist[series_animedb_id],tb_anime[[#This Row],[id2]],tb_userslist[my_score]),0)</f>
        <v>4</v>
      </c>
      <c r="J37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8" s="31">
        <f>SUMPRODUCT((tb_userslist[series_animedb_id]=tb_anime[[#This Row],[id2]])*(tb_userslist[my_finish_date]&lt;=$E$2)*(tb_userslist[my_start_date]&gt;=$E$1)*(tb_userslist[my_start_date]&lt;&gt;"NA"))</f>
        <v>1</v>
      </c>
      <c r="M37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8" s="31">
        <f>IFERROR(AVERAGEIFS(tb_userslist[my_score],tb_userslist[series_animedb_id],tb_anime[[#This Row],[id2]],tb_userslist[my_start_date],"&gt;="&amp;$E$1,tb_userslist[my_finish_date],"&lt;="&amp;$E$2),0)</f>
        <v>4</v>
      </c>
      <c r="O37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79" spans="1:16" x14ac:dyDescent="0.3">
      <c r="A379" s="13">
        <v>40460</v>
      </c>
      <c r="B379" s="13">
        <v>351</v>
      </c>
      <c r="C379" s="31" t="str">
        <f>VLOOKUP(tb_anime[[#This Row],[id2]],tb_userslist[[series_animedb_id]:[series_title]],2,FALSE)</f>
        <v>Ojamajo Doremi Sharp</v>
      </c>
      <c r="D379" s="31" t="str">
        <f>VLOOKUP(tb_anime[[#This Row],[id2]],tb_userslist[[series_animedb_id]:[season]],3,FALSE)</f>
        <v>tv</v>
      </c>
      <c r="E379" s="31">
        <f>VLOOKUP(tb_anime[[#This Row],[id2]],tb_userslist[[series_animedb_id]:[season]],9,FALSE)</f>
        <v>2000</v>
      </c>
      <c r="F379" s="31" t="str">
        <f>VLOOKUP(tb_anime[[#This Row],[id2]],tb_userslist[[series_animedb_id]:[season]],10,FALSE)</f>
        <v>winter</v>
      </c>
      <c r="G379" s="31">
        <f>COUNTIF(tb_userslist[series_animedb_id],tb_anime[[#This Row],[id2]])</f>
        <v>1</v>
      </c>
      <c r="H379" s="31">
        <f>SUMPRODUCT((tb_userslist[series_animedb_id]=tb_anime[[#This Row],[id2]])*(tb_userslist[my_score]&lt;=10))</f>
        <v>1</v>
      </c>
      <c r="I379" s="24">
        <f>IFERROR(AVERAGEIF(tb_userslist[series_animedb_id],tb_anime[[#This Row],[id2]],tb_userslist[my_score]),0)</f>
        <v>4</v>
      </c>
      <c r="J37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7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79" s="31">
        <f>SUMPRODUCT((tb_userslist[series_animedb_id]=tb_anime[[#This Row],[id2]])*(tb_userslist[my_finish_date]&lt;=$E$2)*(tb_userslist[my_start_date]&gt;=$E$1)*(tb_userslist[my_start_date]&lt;&gt;"NA"))</f>
        <v>1</v>
      </c>
      <c r="M37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79" s="31">
        <f>IFERROR(AVERAGEIFS(tb_userslist[my_score],tb_userslist[series_animedb_id],tb_anime[[#This Row],[id2]],tb_userslist[my_start_date],"&gt;="&amp;$E$1,tb_userslist[my_finish_date],"&lt;="&amp;$E$2),0)</f>
        <v>4</v>
      </c>
      <c r="O37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7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80" spans="1:16" x14ac:dyDescent="0.3">
      <c r="A380" s="13">
        <v>49581</v>
      </c>
      <c r="B380" s="13">
        <v>39165</v>
      </c>
      <c r="C380" s="31" t="str">
        <f>VLOOKUP(tb_anime[[#This Row],[id2]],tb_userslist[[series_animedb_id]:[series_title]],2,FALSE)</f>
        <v>Oki ni Mesu mama</v>
      </c>
      <c r="D380" s="31" t="str">
        <f>VLOOKUP(tb_anime[[#This Row],[id2]],tb_userslist[[series_animedb_id]:[season]],3,FALSE)</f>
        <v>music</v>
      </c>
      <c r="E380" s="31">
        <f>VLOOKUP(tb_anime[[#This Row],[id2]],tb_userslist[[series_animedb_id]:[season]],9,FALSE)</f>
        <v>2017</v>
      </c>
      <c r="F380" s="31" t="str">
        <f>VLOOKUP(tb_anime[[#This Row],[id2]],tb_userslist[[series_animedb_id]:[season]],10,FALSE)</f>
        <v>fall</v>
      </c>
      <c r="G380" s="31">
        <f>COUNTIF(tb_userslist[series_animedb_id],tb_anime[[#This Row],[id2]])</f>
        <v>1</v>
      </c>
      <c r="H380" s="31">
        <f>SUMPRODUCT((tb_userslist[series_animedb_id]=tb_anime[[#This Row],[id2]])*(tb_userslist[my_score]&lt;=10))</f>
        <v>1</v>
      </c>
      <c r="I380" s="24">
        <f>IFERROR(AVERAGEIF(tb_userslist[series_animedb_id],tb_anime[[#This Row],[id2]],tb_userslist[my_score]),0)</f>
        <v>8</v>
      </c>
      <c r="J38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8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80" s="31">
        <f>SUMPRODUCT((tb_userslist[series_animedb_id]=tb_anime[[#This Row],[id2]])*(tb_userslist[my_finish_date]&lt;=$E$2)*(tb_userslist[my_start_date]&gt;=$E$1)*(tb_userslist[my_start_date]&lt;&gt;"NA"))</f>
        <v>1</v>
      </c>
      <c r="M38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80" s="31">
        <f>IFERROR(AVERAGEIFS(tb_userslist[my_score],tb_userslist[series_animedb_id],tb_anime[[#This Row],[id2]],tb_userslist[my_start_date],"&gt;="&amp;$E$1,tb_userslist[my_finish_date],"&lt;="&amp;$E$2),0)</f>
        <v>8</v>
      </c>
      <c r="O38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8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381" spans="1:16" x14ac:dyDescent="0.3">
      <c r="A381" s="13">
        <v>41535</v>
      </c>
      <c r="B381" s="13">
        <v>39753</v>
      </c>
      <c r="C381" s="31" t="str">
        <f>VLOOKUP(tb_anime[[#This Row],[id2]],tb_userslist[[series_animedb_id]:[series_title]],2,FALSE)</f>
        <v>Omoi, Omoware, Furi, Furare</v>
      </c>
      <c r="D381" s="31" t="str">
        <f>VLOOKUP(tb_anime[[#This Row],[id2]],tb_userslist[[series_animedb_id]:[season]],3,FALSE)</f>
        <v>movie</v>
      </c>
      <c r="E381" s="31">
        <f>VLOOKUP(tb_anime[[#This Row],[id2]],tb_userslist[[series_animedb_id]:[season]],9,FALSE)</f>
        <v>2020</v>
      </c>
      <c r="F381" s="31" t="str">
        <f>VLOOKUP(tb_anime[[#This Row],[id2]],tb_userslist[[series_animedb_id]:[season]],10,FALSE)</f>
        <v>summer</v>
      </c>
      <c r="G381" s="31">
        <f>COUNTIF(tb_userslist[series_animedb_id],tb_anime[[#This Row],[id2]])</f>
        <v>1</v>
      </c>
      <c r="H381" s="31">
        <f>SUMPRODUCT((tb_userslist[series_animedb_id]=tb_anime[[#This Row],[id2]])*(tb_userslist[my_score]&lt;=10))</f>
        <v>1</v>
      </c>
      <c r="I381" s="24">
        <f>IFERROR(AVERAGEIF(tb_userslist[series_animedb_id],tb_anime[[#This Row],[id2]],tb_userslist[my_score]),0)</f>
        <v>7</v>
      </c>
      <c r="J38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8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81" s="31">
        <f>SUMPRODUCT((tb_userslist[series_animedb_id]=tb_anime[[#This Row],[id2]])*(tb_userslist[my_finish_date]&lt;=$E$2)*(tb_userslist[my_start_date]&gt;=$E$1)*(tb_userslist[my_start_date]&lt;&gt;"NA"))</f>
        <v>1</v>
      </c>
      <c r="M38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81" s="31">
        <f>IFERROR(AVERAGEIFS(tb_userslist[my_score],tb_userslist[series_animedb_id],tb_anime[[#This Row],[id2]],tb_userslist[my_start_date],"&gt;="&amp;$E$1,tb_userslist[my_finish_date],"&lt;="&amp;$E$2),0)</f>
        <v>7</v>
      </c>
      <c r="O38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8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82" spans="1:16" x14ac:dyDescent="0.3">
      <c r="A382" s="13">
        <v>40738</v>
      </c>
      <c r="B382" s="13">
        <v>30276</v>
      </c>
      <c r="C382" s="31" t="str">
        <f>VLOOKUP(tb_anime[[#This Row],[id2]],tb_userslist[[series_animedb_id]:[series_title]],2,FALSE)</f>
        <v>One Punch Man</v>
      </c>
      <c r="D382" s="31" t="str">
        <f>VLOOKUP(tb_anime[[#This Row],[id2]],tb_userslist[[series_animedb_id]:[season]],3,FALSE)</f>
        <v>tv</v>
      </c>
      <c r="E382" s="31">
        <f>VLOOKUP(tb_anime[[#This Row],[id2]],tb_userslist[[series_animedb_id]:[season]],9,FALSE)</f>
        <v>2015</v>
      </c>
      <c r="F382" s="31" t="str">
        <f>VLOOKUP(tb_anime[[#This Row],[id2]],tb_userslist[[series_animedb_id]:[season]],10,FALSE)</f>
        <v>fall</v>
      </c>
      <c r="G382" s="31">
        <f>COUNTIF(tb_userslist[series_animedb_id],tb_anime[[#This Row],[id2]])</f>
        <v>2</v>
      </c>
      <c r="H382" s="31">
        <f>SUMPRODUCT((tb_userslist[series_animedb_id]=tb_anime[[#This Row],[id2]])*(tb_userslist[my_score]&lt;=10))</f>
        <v>2</v>
      </c>
      <c r="I382" s="24">
        <f>IFERROR(AVERAGEIF(tb_userslist[series_animedb_id],tb_anime[[#This Row],[id2]],tb_userslist[my_score]),0)</f>
        <v>10</v>
      </c>
      <c r="J382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382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10</v>
      </c>
      <c r="L382" s="31">
        <f>SUMPRODUCT((tb_userslist[series_animedb_id]=tb_anime[[#This Row],[id2]])*(tb_userslist[my_finish_date]&lt;=$E$2)*(tb_userslist[my_start_date]&gt;=$E$1)*(tb_userslist[my_start_date]&lt;&gt;"NA"))</f>
        <v>2</v>
      </c>
      <c r="M382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382" s="31">
        <f>IFERROR(AVERAGEIFS(tb_userslist[my_score],tb_userslist[series_animedb_id],tb_anime[[#This Row],[id2]],tb_userslist[my_start_date],"&gt;="&amp;$E$1,tb_userslist[my_finish_date],"&lt;="&amp;$E$2),0)</f>
        <v>10</v>
      </c>
      <c r="O38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38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10</v>
      </c>
    </row>
    <row r="383" spans="1:16" x14ac:dyDescent="0.3">
      <c r="A383" s="13">
        <v>43767</v>
      </c>
      <c r="B383" s="13">
        <v>34134</v>
      </c>
      <c r="C383" s="31" t="str">
        <f>VLOOKUP(tb_anime[[#This Row],[id2]],tb_userslist[[series_animedb_id]:[series_title]],2,FALSE)</f>
        <v>One Punch Man 2nd Season</v>
      </c>
      <c r="D383" s="31" t="str">
        <f>VLOOKUP(tb_anime[[#This Row],[id2]],tb_userslist[[series_animedb_id]:[season]],3,FALSE)</f>
        <v>tv</v>
      </c>
      <c r="E383" s="31">
        <f>VLOOKUP(tb_anime[[#This Row],[id2]],tb_userslist[[series_animedb_id]:[season]],9,FALSE)</f>
        <v>2019</v>
      </c>
      <c r="F383" s="31" t="str">
        <f>VLOOKUP(tb_anime[[#This Row],[id2]],tb_userslist[[series_animedb_id]:[season]],10,FALSE)</f>
        <v>spring</v>
      </c>
      <c r="G383" s="31">
        <f>COUNTIF(tb_userslist[series_animedb_id],tb_anime[[#This Row],[id2]])</f>
        <v>2</v>
      </c>
      <c r="H383" s="31">
        <f>SUMPRODUCT((tb_userslist[series_animedb_id]=tb_anime[[#This Row],[id2]])*(tb_userslist[my_score]&lt;=10))</f>
        <v>2</v>
      </c>
      <c r="I383" s="24">
        <f>IFERROR(AVERAGEIF(tb_userslist[series_animedb_id],tb_anime[[#This Row],[id2]],tb_userslist[my_score]),0)</f>
        <v>7</v>
      </c>
      <c r="J383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383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</v>
      </c>
      <c r="L383" s="31">
        <f>SUMPRODUCT((tb_userslist[series_animedb_id]=tb_anime[[#This Row],[id2]])*(tb_userslist[my_finish_date]&lt;=$E$2)*(tb_userslist[my_start_date]&gt;=$E$1)*(tb_userslist[my_start_date]&lt;&gt;"NA"))</f>
        <v>1</v>
      </c>
      <c r="M38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83" s="31">
        <f>IFERROR(AVERAGEIFS(tb_userslist[my_score],tb_userslist[series_animedb_id],tb_anime[[#This Row],[id2]],tb_userslist[my_start_date],"&gt;="&amp;$E$1,tb_userslist[my_finish_date],"&lt;="&amp;$E$2),0)</f>
        <v>8</v>
      </c>
      <c r="O38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8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384" spans="1:16" x14ac:dyDescent="0.3">
      <c r="A384" s="13">
        <v>272</v>
      </c>
      <c r="B384" s="13">
        <v>39705</v>
      </c>
      <c r="C384" s="31" t="str">
        <f>VLOOKUP(tb_anime[[#This Row],[id2]],tb_userslist[[series_animedb_id]:[series_title]],2,FALSE)</f>
        <v>One Punch Man 2nd Season Specials</v>
      </c>
      <c r="D384" s="31" t="str">
        <f>VLOOKUP(tb_anime[[#This Row],[id2]],tb_userslist[[series_animedb_id]:[season]],3,FALSE)</f>
        <v>special</v>
      </c>
      <c r="E384" s="31">
        <f>VLOOKUP(tb_anime[[#This Row],[id2]],tb_userslist[[series_animedb_id]:[season]],9,FALSE)</f>
        <v>2019</v>
      </c>
      <c r="F384" s="31" t="str">
        <f>VLOOKUP(tb_anime[[#This Row],[id2]],tb_userslist[[series_animedb_id]:[season]],10,FALSE)</f>
        <v>fall</v>
      </c>
      <c r="G384" s="31">
        <f>COUNTIF(tb_userslist[series_animedb_id],tb_anime[[#This Row],[id2]])</f>
        <v>1</v>
      </c>
      <c r="H384" s="31">
        <f>SUMPRODUCT((tb_userslist[series_animedb_id]=tb_anime[[#This Row],[id2]])*(tb_userslist[my_score]&lt;=10))</f>
        <v>1</v>
      </c>
      <c r="I384" s="24">
        <f>IFERROR(AVERAGEIF(tb_userslist[series_animedb_id],tb_anime[[#This Row],[id2]],tb_userslist[my_score]),0)</f>
        <v>7</v>
      </c>
      <c r="J38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8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84" s="31">
        <f>SUMPRODUCT((tb_userslist[series_animedb_id]=tb_anime[[#This Row],[id2]])*(tb_userslist[my_finish_date]&lt;=$E$2)*(tb_userslist[my_start_date]&gt;=$E$1)*(tb_userslist[my_start_date]&lt;&gt;"NA"))</f>
        <v>1</v>
      </c>
      <c r="M38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84" s="31">
        <f>IFERROR(AVERAGEIFS(tb_userslist[my_score],tb_userslist[series_animedb_id],tb_anime[[#This Row],[id2]],tb_userslist[my_start_date],"&gt;="&amp;$E$1,tb_userslist[my_finish_date],"&lt;="&amp;$E$2),0)</f>
        <v>7</v>
      </c>
      <c r="O38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8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85" spans="1:16" x14ac:dyDescent="0.3">
      <c r="A385" s="13">
        <v>5158</v>
      </c>
      <c r="B385" s="13">
        <v>31772</v>
      </c>
      <c r="C385" s="31" t="str">
        <f>VLOOKUP(tb_anime[[#This Row],[id2]],tb_userslist[[series_animedb_id]:[series_title]],2,FALSE)</f>
        <v>One Punch Man Specials</v>
      </c>
      <c r="D385" s="31" t="str">
        <f>VLOOKUP(tb_anime[[#This Row],[id2]],tb_userslist[[series_animedb_id]:[season]],3,FALSE)</f>
        <v>special</v>
      </c>
      <c r="E385" s="31">
        <f>VLOOKUP(tb_anime[[#This Row],[id2]],tb_userslist[[series_animedb_id]:[season]],9,FALSE)</f>
        <v>2015</v>
      </c>
      <c r="F385" s="31" t="str">
        <f>VLOOKUP(tb_anime[[#This Row],[id2]],tb_userslist[[series_animedb_id]:[season]],10,FALSE)</f>
        <v>fall</v>
      </c>
      <c r="G385" s="31">
        <f>COUNTIF(tb_userslist[series_animedb_id],tb_anime[[#This Row],[id2]])</f>
        <v>1</v>
      </c>
      <c r="H385" s="31">
        <f>SUMPRODUCT((tb_userslist[series_animedb_id]=tb_anime[[#This Row],[id2]])*(tb_userslist[my_score]&lt;=10))</f>
        <v>1</v>
      </c>
      <c r="I385" s="24">
        <f>IFERROR(AVERAGEIF(tb_userslist[series_animedb_id],tb_anime[[#This Row],[id2]],tb_userslist[my_score]),0)</f>
        <v>7</v>
      </c>
      <c r="J38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8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85" s="31">
        <f>SUMPRODUCT((tb_userslist[series_animedb_id]=tb_anime[[#This Row],[id2]])*(tb_userslist[my_finish_date]&lt;=$E$2)*(tb_userslist[my_start_date]&gt;=$E$1)*(tb_userslist[my_start_date]&lt;&gt;"NA"))</f>
        <v>1</v>
      </c>
      <c r="M38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85" s="31">
        <f>IFERROR(AVERAGEIFS(tb_userslist[my_score],tb_userslist[series_animedb_id],tb_anime[[#This Row],[id2]],tb_userslist[my_start_date],"&gt;="&amp;$E$1,tb_userslist[my_finish_date],"&lt;="&amp;$E$2),0)</f>
        <v>7</v>
      </c>
      <c r="O38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8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86" spans="1:16" x14ac:dyDescent="0.3">
      <c r="A386" s="13">
        <v>39583</v>
      </c>
      <c r="B386" s="13">
        <v>31704</v>
      </c>
      <c r="C386" s="31" t="str">
        <f>VLOOKUP(tb_anime[[#This Row],[id2]],tb_userslist[[series_animedb_id]:[series_title]],2,FALSE)</f>
        <v>One Punch Man: Road to Hero</v>
      </c>
      <c r="D386" s="31" t="str">
        <f>VLOOKUP(tb_anime[[#This Row],[id2]],tb_userslist[[series_animedb_id]:[season]],3,FALSE)</f>
        <v>ova</v>
      </c>
      <c r="E386" s="31">
        <f>VLOOKUP(tb_anime[[#This Row],[id2]],tb_userslist[[series_animedb_id]:[season]],9,FALSE)</f>
        <v>2015</v>
      </c>
      <c r="F386" s="31" t="str">
        <f>VLOOKUP(tb_anime[[#This Row],[id2]],tb_userslist[[series_animedb_id]:[season]],10,FALSE)</f>
        <v>fall</v>
      </c>
      <c r="G386" s="31">
        <f>COUNTIF(tb_userslist[series_animedb_id],tb_anime[[#This Row],[id2]])</f>
        <v>1</v>
      </c>
      <c r="H386" s="31">
        <f>SUMPRODUCT((tb_userslist[series_animedb_id]=tb_anime[[#This Row],[id2]])*(tb_userslist[my_score]&lt;=10))</f>
        <v>1</v>
      </c>
      <c r="I386" s="24">
        <f>IFERROR(AVERAGEIF(tb_userslist[series_animedb_id],tb_anime[[#This Row],[id2]],tb_userslist[my_score]),0)</f>
        <v>8</v>
      </c>
      <c r="J38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8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86" s="31">
        <f>SUMPRODUCT((tb_userslist[series_animedb_id]=tb_anime[[#This Row],[id2]])*(tb_userslist[my_finish_date]&lt;=$E$2)*(tb_userslist[my_start_date]&gt;=$E$1)*(tb_userslist[my_start_date]&lt;&gt;"NA"))</f>
        <v>1</v>
      </c>
      <c r="M38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86" s="31">
        <f>IFERROR(AVERAGEIFS(tb_userslist[my_score],tb_userslist[series_animedb_id],tb_anime[[#This Row],[id2]],tb_userslist[my_start_date],"&gt;="&amp;$E$1,tb_userslist[my_finish_date],"&lt;="&amp;$E$2),0)</f>
        <v>8</v>
      </c>
      <c r="O38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8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387" spans="1:16" x14ac:dyDescent="0.3">
      <c r="A387" s="13">
        <v>39609</v>
      </c>
      <c r="B387" s="13">
        <v>34392</v>
      </c>
      <c r="C387" s="31" t="str">
        <f>VLOOKUP(tb_anime[[#This Row],[id2]],tb_userslist[[series_animedb_id]:[series_title]],2,FALSE)</f>
        <v>One Room</v>
      </c>
      <c r="D387" s="31" t="str">
        <f>VLOOKUP(tb_anime[[#This Row],[id2]],tb_userslist[[series_animedb_id]:[season]],3,FALSE)</f>
        <v>tv</v>
      </c>
      <c r="E387" s="31">
        <f>VLOOKUP(tb_anime[[#This Row],[id2]],tb_userslist[[series_animedb_id]:[season]],9,FALSE)</f>
        <v>2017</v>
      </c>
      <c r="F387" s="31" t="str">
        <f>VLOOKUP(tb_anime[[#This Row],[id2]],tb_userslist[[series_animedb_id]:[season]],10,FALSE)</f>
        <v>winter</v>
      </c>
      <c r="G387" s="31">
        <f>COUNTIF(tb_userslist[series_animedb_id],tb_anime[[#This Row],[id2]])</f>
        <v>1</v>
      </c>
      <c r="H387" s="31">
        <f>SUMPRODUCT((tb_userslist[series_animedb_id]=tb_anime[[#This Row],[id2]])*(tb_userslist[my_score]&lt;=10))</f>
        <v>1</v>
      </c>
      <c r="I387" s="24">
        <f>IFERROR(AVERAGEIF(tb_userslist[series_animedb_id],tb_anime[[#This Row],[id2]],tb_userslist[my_score]),0)</f>
        <v>5</v>
      </c>
      <c r="J38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8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87" s="31">
        <f>SUMPRODUCT((tb_userslist[series_animedb_id]=tb_anime[[#This Row],[id2]])*(tb_userslist[my_finish_date]&lt;=$E$2)*(tb_userslist[my_start_date]&gt;=$E$1)*(tb_userslist[my_start_date]&lt;&gt;"NA"))</f>
        <v>1</v>
      </c>
      <c r="M38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87" s="31">
        <f>IFERROR(AVERAGEIFS(tb_userslist[my_score],tb_userslist[series_animedb_id],tb_anime[[#This Row],[id2]],tb_userslist[my_start_date],"&gt;="&amp;$E$1,tb_userslist[my_finish_date],"&lt;="&amp;$E$2),0)</f>
        <v>5</v>
      </c>
      <c r="O38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8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88" spans="1:16" x14ac:dyDescent="0.3">
      <c r="A388" s="13">
        <v>36431</v>
      </c>
      <c r="B388" s="13">
        <v>34733</v>
      </c>
      <c r="C388" s="31" t="str">
        <f>VLOOKUP(tb_anime[[#This Row],[id2]],tb_userslist[[series_animedb_id]:[series_title]],2,FALSE)</f>
        <v>One Room Special</v>
      </c>
      <c r="D388" s="31" t="str">
        <f>VLOOKUP(tb_anime[[#This Row],[id2]],tb_userslist[[series_animedb_id]:[season]],3,FALSE)</f>
        <v>special</v>
      </c>
      <c r="E388" s="31">
        <f>VLOOKUP(tb_anime[[#This Row],[id2]],tb_userslist[[series_animedb_id]:[season]],9,FALSE)</f>
        <v>2017</v>
      </c>
      <c r="F388" s="31" t="str">
        <f>VLOOKUP(tb_anime[[#This Row],[id2]],tb_userslist[[series_animedb_id]:[season]],10,FALSE)</f>
        <v>spring</v>
      </c>
      <c r="G388" s="31">
        <f>COUNTIF(tb_userslist[series_animedb_id],tb_anime[[#This Row],[id2]])</f>
        <v>1</v>
      </c>
      <c r="H388" s="31">
        <f>SUMPRODUCT((tb_userslist[series_animedb_id]=tb_anime[[#This Row],[id2]])*(tb_userslist[my_score]&lt;=10))</f>
        <v>1</v>
      </c>
      <c r="I388" s="24">
        <f>IFERROR(AVERAGEIF(tb_userslist[series_animedb_id],tb_anime[[#This Row],[id2]],tb_userslist[my_score]),0)</f>
        <v>4</v>
      </c>
      <c r="J38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8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88" s="31">
        <f>SUMPRODUCT((tb_userslist[series_animedb_id]=tb_anime[[#This Row],[id2]])*(tb_userslist[my_finish_date]&lt;=$E$2)*(tb_userslist[my_start_date]&gt;=$E$1)*(tb_userslist[my_start_date]&lt;&gt;"NA"))</f>
        <v>1</v>
      </c>
      <c r="M38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88" s="31">
        <f>IFERROR(AVERAGEIFS(tb_userslist[my_score],tb_userslist[series_animedb_id],tb_anime[[#This Row],[id2]],tb_userslist[my_start_date],"&gt;="&amp;$E$1,tb_userslist[my_finish_date],"&lt;="&amp;$E$2),0)</f>
        <v>4</v>
      </c>
      <c r="O38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8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89" spans="1:16" x14ac:dyDescent="0.3">
      <c r="A389" s="13">
        <v>40331</v>
      </c>
      <c r="B389" s="13">
        <v>36431</v>
      </c>
      <c r="C389" s="31" t="str">
        <f>VLOOKUP(tb_anime[[#This Row],[id2]],tb_userslist[[series_animedb_id]:[series_title]],2,FALSE)</f>
        <v>One Room: Second Season</v>
      </c>
      <c r="D389" s="31" t="str">
        <f>VLOOKUP(tb_anime[[#This Row],[id2]],tb_userslist[[series_animedb_id]:[season]],3,FALSE)</f>
        <v>tv</v>
      </c>
      <c r="E389" s="31">
        <f>VLOOKUP(tb_anime[[#This Row],[id2]],tb_userslist[[series_animedb_id]:[season]],9,FALSE)</f>
        <v>2018</v>
      </c>
      <c r="F389" s="31" t="str">
        <f>VLOOKUP(tb_anime[[#This Row],[id2]],tb_userslist[[series_animedb_id]:[season]],10,FALSE)</f>
        <v>summer</v>
      </c>
      <c r="G389" s="31">
        <f>COUNTIF(tb_userslist[series_animedb_id],tb_anime[[#This Row],[id2]])</f>
        <v>1</v>
      </c>
      <c r="H389" s="31">
        <f>SUMPRODUCT((tb_userslist[series_animedb_id]=tb_anime[[#This Row],[id2]])*(tb_userslist[my_score]&lt;=10))</f>
        <v>1</v>
      </c>
      <c r="I389" s="24">
        <f>IFERROR(AVERAGEIF(tb_userslist[series_animedb_id],tb_anime[[#This Row],[id2]],tb_userslist[my_score]),0)</f>
        <v>6</v>
      </c>
      <c r="J38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8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89" s="31">
        <f>SUMPRODUCT((tb_userslist[series_animedb_id]=tb_anime[[#This Row],[id2]])*(tb_userslist[my_finish_date]&lt;=$E$2)*(tb_userslist[my_start_date]&gt;=$E$1)*(tb_userslist[my_start_date]&lt;&gt;"NA"))</f>
        <v>1</v>
      </c>
      <c r="M38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89" s="31">
        <f>IFERROR(AVERAGEIFS(tb_userslist[my_score],tb_userslist[series_animedb_id],tb_anime[[#This Row],[id2]],tb_userslist[my_start_date],"&gt;="&amp;$E$1,tb_userslist[my_finish_date],"&lt;="&amp;$E$2),0)</f>
        <v>6</v>
      </c>
      <c r="O38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8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90" spans="1:16" x14ac:dyDescent="0.3">
      <c r="A390" s="13">
        <v>708</v>
      </c>
      <c r="B390" s="13">
        <v>38061</v>
      </c>
      <c r="C390" s="31" t="str">
        <f>VLOOKUP(tb_anime[[#This Row],[id2]],tb_userslist[[series_animedb_id]:[series_title]],2,FALSE)</f>
        <v>One Room: Second Season - Hanasaka Yui no Prologue</v>
      </c>
      <c r="D390" s="31" t="str">
        <f>VLOOKUP(tb_anime[[#This Row],[id2]],tb_userslist[[series_animedb_id]:[season]],3,FALSE)</f>
        <v>special</v>
      </c>
      <c r="E390" s="31">
        <f>VLOOKUP(tb_anime[[#This Row],[id2]],tb_userslist[[series_animedb_id]:[season]],9,FALSE)</f>
        <v>2018</v>
      </c>
      <c r="F390" s="31" t="str">
        <f>VLOOKUP(tb_anime[[#This Row],[id2]],tb_userslist[[series_animedb_id]:[season]],10,FALSE)</f>
        <v>summer</v>
      </c>
      <c r="G390" s="31">
        <f>COUNTIF(tb_userslist[series_animedb_id],tb_anime[[#This Row],[id2]])</f>
        <v>1</v>
      </c>
      <c r="H390" s="31">
        <f>SUMPRODUCT((tb_userslist[series_animedb_id]=tb_anime[[#This Row],[id2]])*(tb_userslist[my_score]&lt;=10))</f>
        <v>1</v>
      </c>
      <c r="I390" s="24">
        <f>IFERROR(AVERAGEIF(tb_userslist[series_animedb_id],tb_anime[[#This Row],[id2]],tb_userslist[my_score]),0)</f>
        <v>4</v>
      </c>
      <c r="J39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9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90" s="31">
        <f>SUMPRODUCT((tb_userslist[series_animedb_id]=tb_anime[[#This Row],[id2]])*(tb_userslist[my_finish_date]&lt;=$E$2)*(tb_userslist[my_start_date]&gt;=$E$1)*(tb_userslist[my_start_date]&lt;&gt;"NA"))</f>
        <v>1</v>
      </c>
      <c r="M39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90" s="31">
        <f>IFERROR(AVERAGEIFS(tb_userslist[my_score],tb_userslist[series_animedb_id],tb_anime[[#This Row],[id2]],tb_userslist[my_start_date],"&gt;="&amp;$E$1,tb_userslist[my_finish_date],"&lt;="&amp;$E$2),0)</f>
        <v>4</v>
      </c>
      <c r="O39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9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91" spans="1:16" x14ac:dyDescent="0.3">
      <c r="A391" s="13">
        <v>42627</v>
      </c>
      <c r="B391" s="13">
        <v>195</v>
      </c>
      <c r="C391" s="31" t="str">
        <f>VLOOKUP(tb_anime[[#This Row],[id2]],tb_userslist[[series_animedb_id]:[series_title]],2,FALSE)</f>
        <v>Onegai☆Teacher</v>
      </c>
      <c r="D391" s="31" t="str">
        <f>VLOOKUP(tb_anime[[#This Row],[id2]],tb_userslist[[series_animedb_id]:[season]],3,FALSE)</f>
        <v>tv</v>
      </c>
      <c r="E391" s="31">
        <f>VLOOKUP(tb_anime[[#This Row],[id2]],tb_userslist[[series_animedb_id]:[season]],9,FALSE)</f>
        <v>2002</v>
      </c>
      <c r="F391" s="31" t="str">
        <f>VLOOKUP(tb_anime[[#This Row],[id2]],tb_userslist[[series_animedb_id]:[season]],10,FALSE)</f>
        <v>winter</v>
      </c>
      <c r="G391" s="31">
        <f>COUNTIF(tb_userslist[series_animedb_id],tb_anime[[#This Row],[id2]])</f>
        <v>1</v>
      </c>
      <c r="H391" s="31">
        <f>SUMPRODUCT((tb_userslist[series_animedb_id]=tb_anime[[#This Row],[id2]])*(tb_userslist[my_score]&lt;=10))</f>
        <v>1</v>
      </c>
      <c r="I391" s="24">
        <f>IFERROR(AVERAGEIF(tb_userslist[series_animedb_id],tb_anime[[#This Row],[id2]],tb_userslist[my_score]),0)</f>
        <v>5</v>
      </c>
      <c r="J39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9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91" s="31">
        <f>SUMPRODUCT((tb_userslist[series_animedb_id]=tb_anime[[#This Row],[id2]])*(tb_userslist[my_finish_date]&lt;=$E$2)*(tb_userslist[my_start_date]&gt;=$E$1)*(tb_userslist[my_start_date]&lt;&gt;"NA"))</f>
        <v>1</v>
      </c>
      <c r="M39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91" s="31">
        <f>IFERROR(AVERAGEIFS(tb_userslist[my_score],tb_userslist[series_animedb_id],tb_anime[[#This Row],[id2]],tb_userslist[my_start_date],"&gt;="&amp;$E$1,tb_userslist[my_finish_date],"&lt;="&amp;$E$2),0)</f>
        <v>5</v>
      </c>
      <c r="O39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9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392" spans="1:16" x14ac:dyDescent="0.3">
      <c r="A392" s="13">
        <v>40436</v>
      </c>
      <c r="B392" s="13">
        <v>40331</v>
      </c>
      <c r="C392" s="31" t="str">
        <f>VLOOKUP(tb_anime[[#This Row],[id2]],tb_userslist[[series_animedb_id]:[series_title]],2,FALSE)</f>
        <v>Ongaku</v>
      </c>
      <c r="D392" s="31" t="str">
        <f>VLOOKUP(tb_anime[[#This Row],[id2]],tb_userslist[[series_animedb_id]:[season]],3,FALSE)</f>
        <v>movie</v>
      </c>
      <c r="E392" s="31">
        <f>VLOOKUP(tb_anime[[#This Row],[id2]],tb_userslist[[series_animedb_id]:[season]],9,FALSE)</f>
        <v>2020</v>
      </c>
      <c r="F392" s="31" t="str">
        <f>VLOOKUP(tb_anime[[#This Row],[id2]],tb_userslist[[series_animedb_id]:[season]],10,FALSE)</f>
        <v>winter</v>
      </c>
      <c r="G392" s="31">
        <f>COUNTIF(tb_userslist[series_animedb_id],tb_anime[[#This Row],[id2]])</f>
        <v>1</v>
      </c>
      <c r="H392" s="31">
        <f>SUMPRODUCT((tb_userslist[series_animedb_id]=tb_anime[[#This Row],[id2]])*(tb_userslist[my_score]&lt;=10))</f>
        <v>1</v>
      </c>
      <c r="I392" s="24">
        <f>IFERROR(AVERAGEIF(tb_userslist[series_animedb_id],tb_anime[[#This Row],[id2]],tb_userslist[my_score]),0)</f>
        <v>6</v>
      </c>
      <c r="J39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9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92" s="31">
        <f>SUMPRODUCT((tb_userslist[series_animedb_id]=tb_anime[[#This Row],[id2]])*(tb_userslist[my_finish_date]&lt;=$E$2)*(tb_userslist[my_start_date]&gt;=$E$1)*(tb_userslist[my_start_date]&lt;&gt;"NA"))</f>
        <v>1</v>
      </c>
      <c r="M39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92" s="31">
        <f>IFERROR(AVERAGEIFS(tb_userslist[my_score],tb_userslist[series_animedb_id],tb_anime[[#This Row],[id2]],tb_userslist[my_start_date],"&gt;="&amp;$E$1,tb_userslist[my_finish_date],"&lt;="&amp;$E$2),0)</f>
        <v>6</v>
      </c>
      <c r="O39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9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393" spans="1:16" x14ac:dyDescent="0.3">
      <c r="A393" s="13">
        <v>1492</v>
      </c>
      <c r="B393" s="13">
        <v>50955</v>
      </c>
      <c r="C393" s="31" t="str">
        <f>VLOOKUP(tb_anime[[#This Row],[id2]],tb_userslist[[series_animedb_id]:[series_title]],2,FALSE)</f>
        <v>Onipan!</v>
      </c>
      <c r="D393" s="31" t="str">
        <f>VLOOKUP(tb_anime[[#This Row],[id2]],tb_userslist[[series_animedb_id]:[season]],3,FALSE)</f>
        <v>tv</v>
      </c>
      <c r="E393" s="31">
        <f>VLOOKUP(tb_anime[[#This Row],[id2]],tb_userslist[[series_animedb_id]:[season]],9,FALSE)</f>
        <v>2022</v>
      </c>
      <c r="F393" s="31" t="str">
        <f>VLOOKUP(tb_anime[[#This Row],[id2]],tb_userslist[[series_animedb_id]:[season]],10,FALSE)</f>
        <v>spring</v>
      </c>
      <c r="G393" s="31">
        <f>COUNTIF(tb_userslist[series_animedb_id],tb_anime[[#This Row],[id2]])</f>
        <v>1</v>
      </c>
      <c r="H393" s="31">
        <f>SUMPRODUCT((tb_userslist[series_animedb_id]=tb_anime[[#This Row],[id2]])*(tb_userslist[my_score]&lt;=10))</f>
        <v>1</v>
      </c>
      <c r="I393" s="24">
        <f>IFERROR(AVERAGEIF(tb_userslist[series_animedb_id],tb_anime[[#This Row],[id2]],tb_userslist[my_score]),0)</f>
        <v>6</v>
      </c>
      <c r="J39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9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93" s="31">
        <f>SUMPRODUCT((tb_userslist[series_animedb_id]=tb_anime[[#This Row],[id2]])*(tb_userslist[my_finish_date]&lt;=$E$2)*(tb_userslist[my_start_date]&gt;=$E$1)*(tb_userslist[my_start_date]&lt;&gt;"NA"))</f>
        <v>0</v>
      </c>
      <c r="M39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393" s="31">
        <f>IFERROR(AVERAGEIFS(tb_userslist[my_score],tb_userslist[series_animedb_id],tb_anime[[#This Row],[id2]],tb_userslist[my_start_date],"&gt;="&amp;$E$1,tb_userslist[my_finish_date],"&lt;="&amp;$E$2),0)</f>
        <v>0</v>
      </c>
      <c r="O39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39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394" spans="1:16" x14ac:dyDescent="0.3">
      <c r="A394" s="13">
        <v>38707</v>
      </c>
      <c r="B394" s="13">
        <v>41899</v>
      </c>
      <c r="C394" s="31" t="str">
        <f>VLOOKUP(tb_anime[[#This Row],[id2]],tb_userslist[[series_animedb_id]:[series_title]],2,FALSE)</f>
        <v>Ore dake Haireru Kakushi Dungeon</v>
      </c>
      <c r="D394" s="31" t="str">
        <f>VLOOKUP(tb_anime[[#This Row],[id2]],tb_userslist[[series_animedb_id]:[season]],3,FALSE)</f>
        <v>tv</v>
      </c>
      <c r="E394" s="31">
        <f>VLOOKUP(tb_anime[[#This Row],[id2]],tb_userslist[[series_animedb_id]:[season]],9,FALSE)</f>
        <v>2021</v>
      </c>
      <c r="F394" s="31" t="str">
        <f>VLOOKUP(tb_anime[[#This Row],[id2]],tb_userslist[[series_animedb_id]:[season]],10,FALSE)</f>
        <v>winter</v>
      </c>
      <c r="G394" s="31">
        <f>COUNTIF(tb_userslist[series_animedb_id],tb_anime[[#This Row],[id2]])</f>
        <v>1</v>
      </c>
      <c r="H394" s="31">
        <f>SUMPRODUCT((tb_userslist[series_animedb_id]=tb_anime[[#This Row],[id2]])*(tb_userslist[my_score]&lt;=10))</f>
        <v>1</v>
      </c>
      <c r="I394" s="24">
        <f>IFERROR(AVERAGEIF(tb_userslist[series_animedb_id],tb_anime[[#This Row],[id2]],tb_userslist[my_score]),0)</f>
        <v>4</v>
      </c>
      <c r="J39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9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94" s="31">
        <f>SUMPRODUCT((tb_userslist[series_animedb_id]=tb_anime[[#This Row],[id2]])*(tb_userslist[my_finish_date]&lt;=$E$2)*(tb_userslist[my_start_date]&gt;=$E$1)*(tb_userslist[my_start_date]&lt;&gt;"NA"))</f>
        <v>1</v>
      </c>
      <c r="M39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94" s="31">
        <f>IFERROR(AVERAGEIFS(tb_userslist[my_score],tb_userslist[series_animedb_id],tb_anime[[#This Row],[id2]],tb_userslist[my_start_date],"&gt;="&amp;$E$1,tb_userslist[my_finish_date],"&lt;="&amp;$E$2),0)</f>
        <v>4</v>
      </c>
      <c r="O39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9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395" spans="1:16" x14ac:dyDescent="0.3">
      <c r="A395" s="13">
        <v>42935</v>
      </c>
      <c r="B395" s="13">
        <v>38483</v>
      </c>
      <c r="C395" s="31" t="str">
        <f>VLOOKUP(tb_anime[[#This Row],[id2]],tb_userslist[[series_animedb_id]:[series_title]],2,FALSE)</f>
        <v>Ore wo Suki nano wa Omae dake ka yo</v>
      </c>
      <c r="D395" s="31" t="str">
        <f>VLOOKUP(tb_anime[[#This Row],[id2]],tb_userslist[[series_animedb_id]:[season]],3,FALSE)</f>
        <v>tv</v>
      </c>
      <c r="E395" s="31">
        <f>VLOOKUP(tb_anime[[#This Row],[id2]],tb_userslist[[series_animedb_id]:[season]],9,FALSE)</f>
        <v>2019</v>
      </c>
      <c r="F395" s="31" t="str">
        <f>VLOOKUP(tb_anime[[#This Row],[id2]],tb_userslist[[series_animedb_id]:[season]],10,FALSE)</f>
        <v>fall</v>
      </c>
      <c r="G395" s="31">
        <f>COUNTIF(tb_userslist[series_animedb_id],tb_anime[[#This Row],[id2]])</f>
        <v>2</v>
      </c>
      <c r="H395" s="31">
        <f>SUMPRODUCT((tb_userslist[series_animedb_id]=tb_anime[[#This Row],[id2]])*(tb_userslist[my_score]&lt;=10))</f>
        <v>2</v>
      </c>
      <c r="I395" s="24">
        <f>IFERROR(AVERAGEIF(tb_userslist[series_animedb_id],tb_anime[[#This Row],[id2]],tb_userslist[my_score]),0)</f>
        <v>8</v>
      </c>
      <c r="J395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395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8</v>
      </c>
      <c r="L395" s="31">
        <f>SUMPRODUCT((tb_userslist[series_animedb_id]=tb_anime[[#This Row],[id2]])*(tb_userslist[my_finish_date]&lt;=$E$2)*(tb_userslist[my_start_date]&gt;=$E$1)*(tb_userslist[my_start_date]&lt;&gt;"NA"))</f>
        <v>2</v>
      </c>
      <c r="M395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395" s="31">
        <f>IFERROR(AVERAGEIFS(tb_userslist[my_score],tb_userslist[series_animedb_id],tb_anime[[#This Row],[id2]],tb_userslist[my_start_date],"&gt;="&amp;$E$1,tb_userslist[my_finish_date],"&lt;="&amp;$E$2),0)</f>
        <v>8</v>
      </c>
      <c r="O39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39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</v>
      </c>
    </row>
    <row r="396" spans="1:16" x14ac:dyDescent="0.3">
      <c r="A396" s="13">
        <v>42774</v>
      </c>
      <c r="B396" s="13">
        <v>48252</v>
      </c>
      <c r="C396" s="31" t="str">
        <f>VLOOKUP(tb_anime[[#This Row],[id2]],tb_userslist[[series_animedb_id]:[series_title]],2,FALSE)</f>
        <v>Ore, Tsushima</v>
      </c>
      <c r="D396" s="31" t="str">
        <f>VLOOKUP(tb_anime[[#This Row],[id2]],tb_userslist[[series_animedb_id]:[season]],3,FALSE)</f>
        <v>tv</v>
      </c>
      <c r="E396" s="31">
        <f>VLOOKUP(tb_anime[[#This Row],[id2]],tb_userslist[[series_animedb_id]:[season]],9,FALSE)</f>
        <v>2021</v>
      </c>
      <c r="F396" s="31" t="str">
        <f>VLOOKUP(tb_anime[[#This Row],[id2]],tb_userslist[[series_animedb_id]:[season]],10,FALSE)</f>
        <v>summer</v>
      </c>
      <c r="G396" s="31">
        <f>COUNTIF(tb_userslist[series_animedb_id],tb_anime[[#This Row],[id2]])</f>
        <v>1</v>
      </c>
      <c r="H396" s="31">
        <f>SUMPRODUCT((tb_userslist[series_animedb_id]=tb_anime[[#This Row],[id2]])*(tb_userslist[my_score]&lt;=10))</f>
        <v>1</v>
      </c>
      <c r="I396" s="24">
        <f>IFERROR(AVERAGEIF(tb_userslist[series_animedb_id],tb_anime[[#This Row],[id2]],tb_userslist[my_score]),0)</f>
        <v>7</v>
      </c>
      <c r="J39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9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96" s="31">
        <f>SUMPRODUCT((tb_userslist[series_animedb_id]=tb_anime[[#This Row],[id2]])*(tb_userslist[my_finish_date]&lt;=$E$2)*(tb_userslist[my_start_date]&gt;=$E$1)*(tb_userslist[my_start_date]&lt;&gt;"NA"))</f>
        <v>1</v>
      </c>
      <c r="M39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96" s="31">
        <f>IFERROR(AVERAGEIFS(tb_userslist[my_score],tb_userslist[series_animedb_id],tb_anime[[#This Row],[id2]],tb_userslist[my_start_date],"&gt;="&amp;$E$1,tb_userslist[my_finish_date],"&lt;="&amp;$E$2),0)</f>
        <v>7</v>
      </c>
      <c r="O39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9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397" spans="1:16" x14ac:dyDescent="0.3">
      <c r="A397" s="13">
        <v>167</v>
      </c>
      <c r="B397" s="13">
        <v>45560</v>
      </c>
      <c r="C397" s="31" t="str">
        <f>VLOOKUP(tb_anime[[#This Row],[id2]],tb_userslist[[series_animedb_id]:[series_title]],2,FALSE)</f>
        <v>Orient</v>
      </c>
      <c r="D397" s="31" t="str">
        <f>VLOOKUP(tb_anime[[#This Row],[id2]],tb_userslist[[series_animedb_id]:[season]],3,FALSE)</f>
        <v>tv</v>
      </c>
      <c r="E397" s="31">
        <f>VLOOKUP(tb_anime[[#This Row],[id2]],tb_userslist[[series_animedb_id]:[season]],9,FALSE)</f>
        <v>2022</v>
      </c>
      <c r="F397" s="31" t="str">
        <f>VLOOKUP(tb_anime[[#This Row],[id2]],tb_userslist[[series_animedb_id]:[season]],10,FALSE)</f>
        <v>winter</v>
      </c>
      <c r="G397" s="31">
        <f>COUNTIF(tb_userslist[series_animedb_id],tb_anime[[#This Row],[id2]])</f>
        <v>1</v>
      </c>
      <c r="H397" s="31">
        <f>SUMPRODUCT((tb_userslist[series_animedb_id]=tb_anime[[#This Row],[id2]])*(tb_userslist[my_score]&lt;=10))</f>
        <v>1</v>
      </c>
      <c r="I397" s="24">
        <f>IFERROR(AVERAGEIF(tb_userslist[series_animedb_id],tb_anime[[#This Row],[id2]],tb_userslist[my_score]),0)</f>
        <v>6</v>
      </c>
      <c r="J39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9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97" s="31">
        <f>SUMPRODUCT((tb_userslist[series_animedb_id]=tb_anime[[#This Row],[id2]])*(tb_userslist[my_finish_date]&lt;=$E$2)*(tb_userslist[my_start_date]&gt;=$E$1)*(tb_userslist[my_start_date]&lt;&gt;"NA"))</f>
        <v>0</v>
      </c>
      <c r="M39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397" s="31">
        <f>IFERROR(AVERAGEIFS(tb_userslist[my_score],tb_userslist[series_animedb_id],tb_anime[[#This Row],[id2]],tb_userslist[my_start_date],"&gt;="&amp;$E$1,tb_userslist[my_finish_date],"&lt;="&amp;$E$2),0)</f>
        <v>0</v>
      </c>
      <c r="O39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39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398" spans="1:16" x14ac:dyDescent="0.3">
      <c r="A398" s="13">
        <v>44203</v>
      </c>
      <c r="B398" s="13">
        <v>43007</v>
      </c>
      <c r="C398" s="31" t="str">
        <f>VLOOKUP(tb_anime[[#This Row],[id2]],tb_userslist[[series_animedb_id]:[series_title]],2,FALSE)</f>
        <v>Osananajimi ga Zettai ni Makenai Love Comedy</v>
      </c>
      <c r="D398" s="31" t="str">
        <f>VLOOKUP(tb_anime[[#This Row],[id2]],tb_userslist[[series_animedb_id]:[season]],3,FALSE)</f>
        <v>tv</v>
      </c>
      <c r="E398" s="31">
        <f>VLOOKUP(tb_anime[[#This Row],[id2]],tb_userslist[[series_animedb_id]:[season]],9,FALSE)</f>
        <v>2021</v>
      </c>
      <c r="F398" s="31" t="str">
        <f>VLOOKUP(tb_anime[[#This Row],[id2]],tb_userslist[[series_animedb_id]:[season]],10,FALSE)</f>
        <v>spring</v>
      </c>
      <c r="G398" s="31">
        <f>COUNTIF(tb_userslist[series_animedb_id],tb_anime[[#This Row],[id2]])</f>
        <v>1</v>
      </c>
      <c r="H398" s="31">
        <f>SUMPRODUCT((tb_userslist[series_animedb_id]=tb_anime[[#This Row],[id2]])*(tb_userslist[my_score]&lt;=10))</f>
        <v>1</v>
      </c>
      <c r="I398" s="24">
        <f>IFERROR(AVERAGEIF(tb_userslist[series_animedb_id],tb_anime[[#This Row],[id2]],tb_userslist[my_score]),0)</f>
        <v>3</v>
      </c>
      <c r="J39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9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98" s="31">
        <f>SUMPRODUCT((tb_userslist[series_animedb_id]=tb_anime[[#This Row],[id2]])*(tb_userslist[my_finish_date]&lt;=$E$2)*(tb_userslist[my_start_date]&gt;=$E$1)*(tb_userslist[my_start_date]&lt;&gt;"NA"))</f>
        <v>1</v>
      </c>
      <c r="M39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98" s="31">
        <f>IFERROR(AVERAGEIFS(tb_userslist[my_score],tb_userslist[series_animedb_id],tb_anime[[#This Row],[id2]],tb_userslist[my_start_date],"&gt;="&amp;$E$1,tb_userslist[my_finish_date],"&lt;="&amp;$E$2),0)</f>
        <v>3</v>
      </c>
      <c r="O39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9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399" spans="1:16" x14ac:dyDescent="0.3">
      <c r="A399" s="13">
        <v>41456</v>
      </c>
      <c r="B399" s="13">
        <v>37890</v>
      </c>
      <c r="C399" s="31" t="str">
        <f>VLOOKUP(tb_anime[[#This Row],[id2]],tb_userslist[[series_animedb_id]:[series_title]],2,FALSE)</f>
        <v>Oshi ga Budoukan Ittekuretara Shinu</v>
      </c>
      <c r="D399" s="31" t="str">
        <f>VLOOKUP(tb_anime[[#This Row],[id2]],tb_userslist[[series_animedb_id]:[season]],3,FALSE)</f>
        <v>tv</v>
      </c>
      <c r="E399" s="31">
        <f>VLOOKUP(tb_anime[[#This Row],[id2]],tb_userslist[[series_animedb_id]:[season]],9,FALSE)</f>
        <v>2020</v>
      </c>
      <c r="F399" s="31" t="str">
        <f>VLOOKUP(tb_anime[[#This Row],[id2]],tb_userslist[[series_animedb_id]:[season]],10,FALSE)</f>
        <v>winter</v>
      </c>
      <c r="G399" s="31">
        <f>COUNTIF(tb_userslist[series_animedb_id],tb_anime[[#This Row],[id2]])</f>
        <v>1</v>
      </c>
      <c r="H399" s="31">
        <f>SUMPRODUCT((tb_userslist[series_animedb_id]=tb_anime[[#This Row],[id2]])*(tb_userslist[my_score]&lt;=10))</f>
        <v>1</v>
      </c>
      <c r="I399" s="24">
        <f>IFERROR(AVERAGEIF(tb_userslist[series_animedb_id],tb_anime[[#This Row],[id2]],tb_userslist[my_score]),0)</f>
        <v>7</v>
      </c>
      <c r="J39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39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399" s="31">
        <f>SUMPRODUCT((tb_userslist[series_animedb_id]=tb_anime[[#This Row],[id2]])*(tb_userslist[my_finish_date]&lt;=$E$2)*(tb_userslist[my_start_date]&gt;=$E$1)*(tb_userslist[my_start_date]&lt;&gt;"NA"))</f>
        <v>1</v>
      </c>
      <c r="M39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399" s="31">
        <f>IFERROR(AVERAGEIFS(tb_userslist[my_score],tb_userslist[series_animedb_id],tb_anime[[#This Row],[id2]],tb_userslist[my_start_date],"&gt;="&amp;$E$1,tb_userslist[my_finish_date],"&lt;="&amp;$E$2),0)</f>
        <v>7</v>
      </c>
      <c r="O39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39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00" spans="1:16" x14ac:dyDescent="0.3">
      <c r="A400" s="13">
        <v>42395</v>
      </c>
      <c r="B400" s="13">
        <v>38395</v>
      </c>
      <c r="C400" s="31" t="str">
        <f>VLOOKUP(tb_anime[[#This Row],[id2]],tb_userslist[[series_animedb_id]:[series_title]],2,FALSE)</f>
        <v>Otona no Bouguya-san</v>
      </c>
      <c r="D400" s="31" t="str">
        <f>VLOOKUP(tb_anime[[#This Row],[id2]],tb_userslist[[series_animedb_id]:[season]],3,FALSE)</f>
        <v>ona</v>
      </c>
      <c r="E400" s="31">
        <f>VLOOKUP(tb_anime[[#This Row],[id2]],tb_userslist[[series_animedb_id]:[season]],9,FALSE)</f>
        <v>2018</v>
      </c>
      <c r="F400" s="31" t="str">
        <f>VLOOKUP(tb_anime[[#This Row],[id2]],tb_userslist[[series_animedb_id]:[season]],10,FALSE)</f>
        <v>fall</v>
      </c>
      <c r="G400" s="31">
        <f>COUNTIF(tb_userslist[series_animedb_id],tb_anime[[#This Row],[id2]])</f>
        <v>1</v>
      </c>
      <c r="H400" s="31">
        <f>SUMPRODUCT((tb_userslist[series_animedb_id]=tb_anime[[#This Row],[id2]])*(tb_userslist[my_score]&lt;=10))</f>
        <v>1</v>
      </c>
      <c r="I400" s="24">
        <f>IFERROR(AVERAGEIF(tb_userslist[series_animedb_id],tb_anime[[#This Row],[id2]],tb_userslist[my_score]),0)</f>
        <v>5</v>
      </c>
      <c r="J40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0" s="31">
        <f>SUMPRODUCT((tb_userslist[series_animedb_id]=tb_anime[[#This Row],[id2]])*(tb_userslist[my_finish_date]&lt;=$E$2)*(tb_userslist[my_start_date]&gt;=$E$1)*(tb_userslist[my_start_date]&lt;&gt;"NA"))</f>
        <v>1</v>
      </c>
      <c r="M40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00" s="31">
        <f>IFERROR(AVERAGEIFS(tb_userslist[my_score],tb_userslist[series_animedb_id],tb_anime[[#This Row],[id2]],tb_userslist[my_start_date],"&gt;="&amp;$E$1,tb_userslist[my_finish_date],"&lt;="&amp;$E$2),0)</f>
        <v>5</v>
      </c>
      <c r="O40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0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01" spans="1:16" x14ac:dyDescent="0.3">
      <c r="A401" s="13">
        <v>42883</v>
      </c>
      <c r="B401" s="13">
        <v>39325</v>
      </c>
      <c r="C401" s="31" t="str">
        <f>VLOOKUP(tb_anime[[#This Row],[id2]],tb_userslist[[series_animedb_id]:[series_title]],2,FALSE)</f>
        <v>Otona no Bouguya-san (Rimen)</v>
      </c>
      <c r="D401" s="31" t="str">
        <f>VLOOKUP(tb_anime[[#This Row],[id2]],tb_userslist[[series_animedb_id]:[season]],3,FALSE)</f>
        <v>ona</v>
      </c>
      <c r="E401" s="31">
        <f>VLOOKUP(tb_anime[[#This Row],[id2]],tb_userslist[[series_animedb_id]:[season]],9,FALSE)</f>
        <v>2019</v>
      </c>
      <c r="F401" s="31" t="str">
        <f>VLOOKUP(tb_anime[[#This Row],[id2]],tb_userslist[[series_animedb_id]:[season]],10,FALSE)</f>
        <v>winter</v>
      </c>
      <c r="G401" s="31">
        <f>COUNTIF(tb_userslist[series_animedb_id],tb_anime[[#This Row],[id2]])</f>
        <v>1</v>
      </c>
      <c r="H401" s="31">
        <f>SUMPRODUCT((tb_userslist[series_animedb_id]=tb_anime[[#This Row],[id2]])*(tb_userslist[my_score]&lt;=10))</f>
        <v>1</v>
      </c>
      <c r="I401" s="24">
        <f>IFERROR(AVERAGEIF(tb_userslist[series_animedb_id],tb_anime[[#This Row],[id2]],tb_userslist[my_score]),0)</f>
        <v>5</v>
      </c>
      <c r="J40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1" s="31">
        <f>SUMPRODUCT((tb_userslist[series_animedb_id]=tb_anime[[#This Row],[id2]])*(tb_userslist[my_finish_date]&lt;=$E$2)*(tb_userslist[my_start_date]&gt;=$E$1)*(tb_userslist[my_start_date]&lt;&gt;"NA"))</f>
        <v>1</v>
      </c>
      <c r="M40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01" s="31">
        <f>IFERROR(AVERAGEIFS(tb_userslist[my_score],tb_userslist[series_animedb_id],tb_anime[[#This Row],[id2]],tb_userslist[my_start_date],"&gt;="&amp;$E$1,tb_userslist[my_finish_date],"&lt;="&amp;$E$2),0)</f>
        <v>5</v>
      </c>
      <c r="O40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0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02" spans="1:16" x14ac:dyDescent="0.3">
      <c r="A402" s="13">
        <v>39456</v>
      </c>
      <c r="B402" s="13">
        <v>1141</v>
      </c>
      <c r="C402" s="31" t="str">
        <f>VLOOKUP(tb_anime[[#This Row],[id2]],tb_userslist[[series_animedb_id]:[series_title]],2,FALSE)</f>
        <v>Palme no Ki</v>
      </c>
      <c r="D402" s="31" t="str">
        <f>VLOOKUP(tb_anime[[#This Row],[id2]],tb_userslist[[series_animedb_id]:[season]],3,FALSE)</f>
        <v>movie</v>
      </c>
      <c r="E402" s="31">
        <f>VLOOKUP(tb_anime[[#This Row],[id2]],tb_userslist[[series_animedb_id]:[season]],9,FALSE)</f>
        <v>2002</v>
      </c>
      <c r="F402" s="31" t="str">
        <f>VLOOKUP(tb_anime[[#This Row],[id2]],tb_userslist[[series_animedb_id]:[season]],10,FALSE)</f>
        <v>winter</v>
      </c>
      <c r="G402" s="31">
        <f>COUNTIF(tb_userslist[series_animedb_id],tb_anime[[#This Row],[id2]])</f>
        <v>1</v>
      </c>
      <c r="H402" s="31">
        <f>SUMPRODUCT((tb_userslist[series_animedb_id]=tb_anime[[#This Row],[id2]])*(tb_userslist[my_score]&lt;=10))</f>
        <v>1</v>
      </c>
      <c r="I402" s="24">
        <f>IFERROR(AVERAGEIF(tb_userslist[series_animedb_id],tb_anime[[#This Row],[id2]],tb_userslist[my_score]),0)</f>
        <v>7</v>
      </c>
      <c r="J40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2" s="31">
        <f>SUMPRODUCT((tb_userslist[series_animedb_id]=tb_anime[[#This Row],[id2]])*(tb_userslist[my_finish_date]&lt;=$E$2)*(tb_userslist[my_start_date]&gt;=$E$1)*(tb_userslist[my_start_date]&lt;&gt;"NA"))</f>
        <v>1</v>
      </c>
      <c r="M40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02" s="31">
        <f>IFERROR(AVERAGEIFS(tb_userslist[my_score],tb_userslist[series_animedb_id],tb_anime[[#This Row],[id2]],tb_userslist[my_start_date],"&gt;="&amp;$E$1,tb_userslist[my_finish_date],"&lt;="&amp;$E$2),0)</f>
        <v>7</v>
      </c>
      <c r="O40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0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03" spans="1:16" x14ac:dyDescent="0.3">
      <c r="A403" s="13">
        <v>41762</v>
      </c>
      <c r="B403" s="13">
        <v>39249</v>
      </c>
      <c r="C403" s="31" t="str">
        <f>VLOOKUP(tb_anime[[#This Row],[id2]],tb_userslist[[series_animedb_id]:[series_title]],2,FALSE)</f>
        <v>Pandora to Akubi</v>
      </c>
      <c r="D403" s="31" t="str">
        <f>VLOOKUP(tb_anime[[#This Row],[id2]],tb_userslist[[series_animedb_id]:[season]],3,FALSE)</f>
        <v>movie</v>
      </c>
      <c r="E403" s="31">
        <f>VLOOKUP(tb_anime[[#This Row],[id2]],tb_userslist[[series_animedb_id]:[season]],9,FALSE)</f>
        <v>2019</v>
      </c>
      <c r="F403" s="31" t="str">
        <f>VLOOKUP(tb_anime[[#This Row],[id2]],tb_userslist[[series_animedb_id]:[season]],10,FALSE)</f>
        <v>spring</v>
      </c>
      <c r="G403" s="31">
        <f>COUNTIF(tb_userslist[series_animedb_id],tb_anime[[#This Row],[id2]])</f>
        <v>1</v>
      </c>
      <c r="H403" s="31">
        <f>SUMPRODUCT((tb_userslist[series_animedb_id]=tb_anime[[#This Row],[id2]])*(tb_userslist[my_score]&lt;=10))</f>
        <v>1</v>
      </c>
      <c r="I403" s="24">
        <f>IFERROR(AVERAGEIF(tb_userslist[series_animedb_id],tb_anime[[#This Row],[id2]],tb_userslist[my_score]),0)</f>
        <v>5</v>
      </c>
      <c r="J40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3" s="31">
        <f>SUMPRODUCT((tb_userslist[series_animedb_id]=tb_anime[[#This Row],[id2]])*(tb_userslist[my_finish_date]&lt;=$E$2)*(tb_userslist[my_start_date]&gt;=$E$1)*(tb_userslist[my_start_date]&lt;&gt;"NA"))</f>
        <v>1</v>
      </c>
      <c r="M40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03" s="31">
        <f>IFERROR(AVERAGEIFS(tb_userslist[my_score],tb_userslist[series_animedb_id],tb_anime[[#This Row],[id2]],tb_userslist[my_start_date],"&gt;="&amp;$E$1,tb_userslist[my_finish_date],"&lt;="&amp;$E$2),0)</f>
        <v>5</v>
      </c>
      <c r="O40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0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04" spans="1:16" x14ac:dyDescent="0.3">
      <c r="A404" s="13">
        <v>46587</v>
      </c>
      <c r="B404" s="13">
        <v>40200</v>
      </c>
      <c r="C404" s="31" t="str">
        <f>VLOOKUP(tb_anime[[#This Row],[id2]],tb_userslist[[series_animedb_id]:[series_title]],2,FALSE)</f>
        <v>Paprika (Music)</v>
      </c>
      <c r="D404" s="31" t="str">
        <f>VLOOKUP(tb_anime[[#This Row],[id2]],tb_userslist[[series_animedb_id]:[season]],3,FALSE)</f>
        <v>music</v>
      </c>
      <c r="E404" s="31">
        <f>VLOOKUP(tb_anime[[#This Row],[id2]],tb_userslist[[series_animedb_id]:[season]],9,FALSE)</f>
        <v>2019</v>
      </c>
      <c r="F404" s="31" t="str">
        <f>VLOOKUP(tb_anime[[#This Row],[id2]],tb_userslist[[series_animedb_id]:[season]],10,FALSE)</f>
        <v>summer</v>
      </c>
      <c r="G404" s="31">
        <f>COUNTIF(tb_userslist[series_animedb_id],tb_anime[[#This Row],[id2]])</f>
        <v>1</v>
      </c>
      <c r="H404" s="31">
        <f>SUMPRODUCT((tb_userslist[series_animedb_id]=tb_anime[[#This Row],[id2]])*(tb_userslist[my_score]&lt;=10))</f>
        <v>1</v>
      </c>
      <c r="I404" s="24">
        <f>IFERROR(AVERAGEIF(tb_userslist[series_animedb_id],tb_anime[[#This Row],[id2]],tb_userslist[my_score]),0)</f>
        <v>7</v>
      </c>
      <c r="J40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4" s="31">
        <f>SUMPRODUCT((tb_userslist[series_animedb_id]=tb_anime[[#This Row],[id2]])*(tb_userslist[my_finish_date]&lt;=$E$2)*(tb_userslist[my_start_date]&gt;=$E$1)*(tb_userslist[my_start_date]&lt;&gt;"NA"))</f>
        <v>1</v>
      </c>
      <c r="M40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04" s="31">
        <f>IFERROR(AVERAGEIFS(tb_userslist[my_score],tb_userslist[series_animedb_id],tb_anime[[#This Row],[id2]],tb_userslist[my_start_date],"&gt;="&amp;$E$1,tb_userslist[my_finish_date],"&lt;="&amp;$E$2),0)</f>
        <v>7</v>
      </c>
      <c r="O40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0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05" spans="1:16" x14ac:dyDescent="0.3">
      <c r="A405" s="13">
        <v>41688</v>
      </c>
      <c r="B405" s="13">
        <v>708</v>
      </c>
      <c r="C405" s="31" t="str">
        <f>VLOOKUP(tb_anime[[#This Row],[id2]],tb_userslist[[series_animedb_id]:[series_title]],2,FALSE)</f>
        <v>Patapata Hikousen no Bouken</v>
      </c>
      <c r="D405" s="31" t="str">
        <f>VLOOKUP(tb_anime[[#This Row],[id2]],tb_userslist[[series_animedb_id]:[season]],3,FALSE)</f>
        <v>tv</v>
      </c>
      <c r="E405" s="31">
        <f>VLOOKUP(tb_anime[[#This Row],[id2]],tb_userslist[[series_animedb_id]:[season]],9,FALSE)</f>
        <v>2002</v>
      </c>
      <c r="F405" s="31" t="str">
        <f>VLOOKUP(tb_anime[[#This Row],[id2]],tb_userslist[[series_animedb_id]:[season]],10,FALSE)</f>
        <v>winter</v>
      </c>
      <c r="G405" s="31">
        <f>COUNTIF(tb_userslist[series_animedb_id],tb_anime[[#This Row],[id2]])</f>
        <v>1</v>
      </c>
      <c r="H405" s="31">
        <f>SUMPRODUCT((tb_userslist[series_animedb_id]=tb_anime[[#This Row],[id2]])*(tb_userslist[my_score]&lt;=10))</f>
        <v>1</v>
      </c>
      <c r="I405" s="24">
        <f>IFERROR(AVERAGEIF(tb_userslist[series_animedb_id],tb_anime[[#This Row],[id2]],tb_userslist[my_score]),0)</f>
        <v>6</v>
      </c>
      <c r="J40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5" s="31">
        <f>SUMPRODUCT((tb_userslist[series_animedb_id]=tb_anime[[#This Row],[id2]])*(tb_userslist[my_finish_date]&lt;=$E$2)*(tb_userslist[my_start_date]&gt;=$E$1)*(tb_userslist[my_start_date]&lt;&gt;"NA"))</f>
        <v>1</v>
      </c>
      <c r="M40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05" s="31">
        <f>IFERROR(AVERAGEIFS(tb_userslist[my_score],tb_userslist[series_animedb_id],tb_anime[[#This Row],[id2]],tb_userslist[my_start_date],"&gt;="&amp;$E$1,tb_userslist[my_finish_date],"&lt;="&amp;$E$2),0)</f>
        <v>6</v>
      </c>
      <c r="O40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0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06" spans="1:16" x14ac:dyDescent="0.3">
      <c r="A406" s="13">
        <v>39324</v>
      </c>
      <c r="B406" s="13">
        <v>42627</v>
      </c>
      <c r="C406" s="31" t="str">
        <f>VLOOKUP(tb_anime[[#This Row],[id2]],tb_userslist[[series_animedb_id]:[series_title]],2,FALSE)</f>
        <v>Peach Boy Riverside</v>
      </c>
      <c r="D406" s="31" t="str">
        <f>VLOOKUP(tb_anime[[#This Row],[id2]],tb_userslist[[series_animedb_id]:[season]],3,FALSE)</f>
        <v>tv</v>
      </c>
      <c r="E406" s="31">
        <f>VLOOKUP(tb_anime[[#This Row],[id2]],tb_userslist[[series_animedb_id]:[season]],9,FALSE)</f>
        <v>2021</v>
      </c>
      <c r="F406" s="31" t="str">
        <f>VLOOKUP(tb_anime[[#This Row],[id2]],tb_userslist[[series_animedb_id]:[season]],10,FALSE)</f>
        <v>summer</v>
      </c>
      <c r="G406" s="31">
        <f>COUNTIF(tb_userslist[series_animedb_id],tb_anime[[#This Row],[id2]])</f>
        <v>1</v>
      </c>
      <c r="H406" s="31">
        <f>SUMPRODUCT((tb_userslist[series_animedb_id]=tb_anime[[#This Row],[id2]])*(tb_userslist[my_score]&lt;=10))</f>
        <v>1</v>
      </c>
      <c r="I406" s="24">
        <f>IFERROR(AVERAGEIF(tb_userslist[series_animedb_id],tb_anime[[#This Row],[id2]],tb_userslist[my_score]),0)</f>
        <v>6</v>
      </c>
      <c r="J40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6" s="31">
        <f>SUMPRODUCT((tb_userslist[series_animedb_id]=tb_anime[[#This Row],[id2]])*(tb_userslist[my_finish_date]&lt;=$E$2)*(tb_userslist[my_start_date]&gt;=$E$1)*(tb_userslist[my_start_date]&lt;&gt;"NA"))</f>
        <v>1</v>
      </c>
      <c r="M40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06" s="31">
        <f>IFERROR(AVERAGEIFS(tb_userslist[my_score],tb_userslist[series_animedb_id],tb_anime[[#This Row],[id2]],tb_userslist[my_start_date],"&gt;="&amp;$E$1,tb_userslist[my_finish_date],"&lt;="&amp;$E$2),0)</f>
        <v>6</v>
      </c>
      <c r="O40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0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07" spans="1:16" x14ac:dyDescent="0.3">
      <c r="A407" s="13">
        <v>37920</v>
      </c>
      <c r="B407" s="13">
        <v>37522</v>
      </c>
      <c r="C407" s="31" t="str">
        <f>VLOOKUP(tb_anime[[#This Row],[id2]],tb_userslist[[series_animedb_id]:[series_title]],2,FALSE)</f>
        <v>Pet</v>
      </c>
      <c r="D407" s="31" t="str">
        <f>VLOOKUP(tb_anime[[#This Row],[id2]],tb_userslist[[series_animedb_id]:[season]],3,FALSE)</f>
        <v>tv</v>
      </c>
      <c r="E407" s="31">
        <f>VLOOKUP(tb_anime[[#This Row],[id2]],tb_userslist[[series_animedb_id]:[season]],9,FALSE)</f>
        <v>2020</v>
      </c>
      <c r="F407" s="31" t="str">
        <f>VLOOKUP(tb_anime[[#This Row],[id2]],tb_userslist[[series_animedb_id]:[season]],10,FALSE)</f>
        <v>winter</v>
      </c>
      <c r="G407" s="31">
        <f>COUNTIF(tb_userslist[series_animedb_id],tb_anime[[#This Row],[id2]])</f>
        <v>1</v>
      </c>
      <c r="H407" s="31">
        <f>SUMPRODUCT((tb_userslist[series_animedb_id]=tb_anime[[#This Row],[id2]])*(tb_userslist[my_score]&lt;=10))</f>
        <v>1</v>
      </c>
      <c r="I407" s="24">
        <f>IFERROR(AVERAGEIF(tb_userslist[series_animedb_id],tb_anime[[#This Row],[id2]],tb_userslist[my_score]),0)</f>
        <v>5</v>
      </c>
      <c r="J40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7" s="31">
        <f>SUMPRODUCT((tb_userslist[series_animedb_id]=tb_anime[[#This Row],[id2]])*(tb_userslist[my_finish_date]&lt;=$E$2)*(tb_userslist[my_start_date]&gt;=$E$1)*(tb_userslist[my_start_date]&lt;&gt;"NA"))</f>
        <v>1</v>
      </c>
      <c r="M40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07" s="31">
        <f>IFERROR(AVERAGEIFS(tb_userslist[my_score],tb_userslist[series_animedb_id],tb_anime[[#This Row],[id2]],tb_userslist[my_start_date],"&gt;="&amp;$E$1,tb_userslist[my_finish_date],"&lt;="&amp;$E$2),0)</f>
        <v>5</v>
      </c>
      <c r="O40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0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08" spans="1:16" x14ac:dyDescent="0.3">
      <c r="A408" s="13">
        <v>41392</v>
      </c>
      <c r="B408" s="13">
        <v>40436</v>
      </c>
      <c r="C408" s="31" t="str">
        <f>VLOOKUP(tb_anime[[#This Row],[id2]],tb_userslist[[series_animedb_id]:[series_title]],2,FALSE)</f>
        <v>Peter Grill to Kenja no Jikan</v>
      </c>
      <c r="D408" s="31" t="str">
        <f>VLOOKUP(tb_anime[[#This Row],[id2]],tb_userslist[[series_animedb_id]:[season]],3,FALSE)</f>
        <v>tv</v>
      </c>
      <c r="E408" s="31">
        <f>VLOOKUP(tb_anime[[#This Row],[id2]],tb_userslist[[series_animedb_id]:[season]],9,FALSE)</f>
        <v>2020</v>
      </c>
      <c r="F408" s="31" t="str">
        <f>VLOOKUP(tb_anime[[#This Row],[id2]],tb_userslist[[series_animedb_id]:[season]],10,FALSE)</f>
        <v>summer</v>
      </c>
      <c r="G408" s="31">
        <f>COUNTIF(tb_userslist[series_animedb_id],tb_anime[[#This Row],[id2]])</f>
        <v>1</v>
      </c>
      <c r="H408" s="31">
        <f>SUMPRODUCT((tb_userslist[series_animedb_id]=tb_anime[[#This Row],[id2]])*(tb_userslist[my_score]&lt;=10))</f>
        <v>1</v>
      </c>
      <c r="I408" s="24">
        <f>IFERROR(AVERAGEIF(tb_userslist[series_animedb_id],tb_anime[[#This Row],[id2]],tb_userslist[my_score]),0)</f>
        <v>6</v>
      </c>
      <c r="J40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8" s="31">
        <f>SUMPRODUCT((tb_userslist[series_animedb_id]=tb_anime[[#This Row],[id2]])*(tb_userslist[my_finish_date]&lt;=$E$2)*(tb_userslist[my_start_date]&gt;=$E$1)*(tb_userslist[my_start_date]&lt;&gt;"NA"))</f>
        <v>1</v>
      </c>
      <c r="M40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08" s="31">
        <f>IFERROR(AVERAGEIFS(tb_userslist[my_score],tb_userslist[series_animedb_id],tb_anime[[#This Row],[id2]],tb_userslist[my_start_date],"&gt;="&amp;$E$1,tb_userslist[my_finish_date],"&lt;="&amp;$E$2),0)</f>
        <v>6</v>
      </c>
      <c r="O40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0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09" spans="1:16" x14ac:dyDescent="0.3">
      <c r="A409" s="13">
        <v>41226</v>
      </c>
      <c r="B409" s="13">
        <v>41217</v>
      </c>
      <c r="C409" s="31" t="str">
        <f>VLOOKUP(tb_anime[[#This Row],[id2]],tb_userslist[[series_animedb_id]:[series_title]],2,FALSE)</f>
        <v>Pianoman</v>
      </c>
      <c r="D409" s="31" t="str">
        <f>VLOOKUP(tb_anime[[#This Row],[id2]],tb_userslist[[series_animedb_id]:[season]],3,FALSE)</f>
        <v>ona</v>
      </c>
      <c r="E409" s="31">
        <f>VLOOKUP(tb_anime[[#This Row],[id2]],tb_userslist[[series_animedb_id]:[season]],9,FALSE)</f>
        <v>2020</v>
      </c>
      <c r="F409" s="31" t="str">
        <f>VLOOKUP(tb_anime[[#This Row],[id2]],tb_userslist[[series_animedb_id]:[season]],10,FALSE)</f>
        <v>winter</v>
      </c>
      <c r="G409" s="31">
        <f>COUNTIF(tb_userslist[series_animedb_id],tb_anime[[#This Row],[id2]])</f>
        <v>1</v>
      </c>
      <c r="H409" s="31">
        <f>SUMPRODUCT((tb_userslist[series_animedb_id]=tb_anime[[#This Row],[id2]])*(tb_userslist[my_score]&lt;=10))</f>
        <v>1</v>
      </c>
      <c r="I409" s="24">
        <f>IFERROR(AVERAGEIF(tb_userslist[series_animedb_id],tb_anime[[#This Row],[id2]],tb_userslist[my_score]),0)</f>
        <v>5</v>
      </c>
      <c r="J40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0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09" s="31">
        <f>SUMPRODUCT((tb_userslist[series_animedb_id]=tb_anime[[#This Row],[id2]])*(tb_userslist[my_finish_date]&lt;=$E$2)*(tb_userslist[my_start_date]&gt;=$E$1)*(tb_userslist[my_start_date]&lt;&gt;"NA"))</f>
        <v>1</v>
      </c>
      <c r="M40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09" s="31">
        <f>IFERROR(AVERAGEIFS(tb_userslist[my_score],tb_userslist[series_animedb_id],tb_anime[[#This Row],[id2]],tb_userslist[my_start_date],"&gt;="&amp;$E$1,tb_userslist[my_finish_date],"&lt;="&amp;$E$2),0)</f>
        <v>5</v>
      </c>
      <c r="O40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0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10" spans="1:16" x14ac:dyDescent="0.3">
      <c r="A410" s="13">
        <v>180</v>
      </c>
      <c r="B410" s="13">
        <v>611</v>
      </c>
      <c r="C410" s="31" t="str">
        <f>VLOOKUP(tb_anime[[#This Row],[id2]],tb_userslist[[series_animedb_id]:[series_title]],2,FALSE)</f>
        <v>Platonic Chain</v>
      </c>
      <c r="D410" s="31" t="str">
        <f>VLOOKUP(tb_anime[[#This Row],[id2]],tb_userslist[[series_animedb_id]:[season]],3,FALSE)</f>
        <v>tv</v>
      </c>
      <c r="E410" s="31">
        <f>VLOOKUP(tb_anime[[#This Row],[id2]],tb_userslist[[series_animedb_id]:[season]],9,FALSE)</f>
        <v>2002</v>
      </c>
      <c r="F410" s="31" t="str">
        <f>VLOOKUP(tb_anime[[#This Row],[id2]],tb_userslist[[series_animedb_id]:[season]],10,FALSE)</f>
        <v>fall</v>
      </c>
      <c r="G410" s="31">
        <f>COUNTIF(tb_userslist[series_animedb_id],tb_anime[[#This Row],[id2]])</f>
        <v>1</v>
      </c>
      <c r="H410" s="31">
        <f>SUMPRODUCT((tb_userslist[series_animedb_id]=tb_anime[[#This Row],[id2]])*(tb_userslist[my_score]&lt;=10))</f>
        <v>1</v>
      </c>
      <c r="I410" s="24">
        <f>IFERROR(AVERAGEIF(tb_userslist[series_animedb_id],tb_anime[[#This Row],[id2]],tb_userslist[my_score]),0)</f>
        <v>3</v>
      </c>
      <c r="J41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0" s="31">
        <f>SUMPRODUCT((tb_userslist[series_animedb_id]=tb_anime[[#This Row],[id2]])*(tb_userslist[my_finish_date]&lt;=$E$2)*(tb_userslist[my_start_date]&gt;=$E$1)*(tb_userslist[my_start_date]&lt;&gt;"NA"))</f>
        <v>1</v>
      </c>
      <c r="M41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10" s="31">
        <f>IFERROR(AVERAGEIFS(tb_userslist[my_score],tb_userslist[series_animedb_id],tb_anime[[#This Row],[id2]],tb_userslist[my_start_date],"&gt;="&amp;$E$1,tb_userslist[my_finish_date],"&lt;="&amp;$E$2),0)</f>
        <v>3</v>
      </c>
      <c r="O41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1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411" spans="1:16" x14ac:dyDescent="0.3">
      <c r="A411" s="13">
        <v>181</v>
      </c>
      <c r="B411" s="13">
        <v>5492</v>
      </c>
      <c r="C411" s="31" t="str">
        <f>VLOOKUP(tb_anime[[#This Row],[id2]],tb_userslist[[series_animedb_id]:[series_title]],2,FALSE)</f>
        <v>Platonic Chain: Web</v>
      </c>
      <c r="D411" s="31" t="str">
        <f>VLOOKUP(tb_anime[[#This Row],[id2]],tb_userslist[[series_animedb_id]:[season]],3,FALSE)</f>
        <v>special</v>
      </c>
      <c r="E411" s="31">
        <f>VLOOKUP(tb_anime[[#This Row],[id2]],tb_userslist[[series_animedb_id]:[season]],9,FALSE)</f>
        <v>2003</v>
      </c>
      <c r="F411" s="31" t="str">
        <f>VLOOKUP(tb_anime[[#This Row],[id2]],tb_userslist[[series_animedb_id]:[season]],10,FALSE)</f>
        <v>summer</v>
      </c>
      <c r="G411" s="31">
        <f>COUNTIF(tb_userslist[series_animedb_id],tb_anime[[#This Row],[id2]])</f>
        <v>1</v>
      </c>
      <c r="H411" s="31">
        <f>SUMPRODUCT((tb_userslist[series_animedb_id]=tb_anime[[#This Row],[id2]])*(tb_userslist[my_score]&lt;=10))</f>
        <v>1</v>
      </c>
      <c r="I411" s="24">
        <f>IFERROR(AVERAGEIF(tb_userslist[series_animedb_id],tb_anime[[#This Row],[id2]],tb_userslist[my_score]),0)</f>
        <v>3</v>
      </c>
      <c r="J41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1" s="31">
        <f>SUMPRODUCT((tb_userslist[series_animedb_id]=tb_anime[[#This Row],[id2]])*(tb_userslist[my_finish_date]&lt;=$E$2)*(tb_userslist[my_start_date]&gt;=$E$1)*(tb_userslist[my_start_date]&lt;&gt;"NA"))</f>
        <v>1</v>
      </c>
      <c r="M41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11" s="31">
        <f>IFERROR(AVERAGEIFS(tb_userslist[my_score],tb_userslist[series_animedb_id],tb_anime[[#This Row],[id2]],tb_userslist[my_start_date],"&gt;="&amp;$E$1,tb_userslist[my_finish_date],"&lt;="&amp;$E$2),0)</f>
        <v>3</v>
      </c>
      <c r="O41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1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412" spans="1:16" x14ac:dyDescent="0.3">
      <c r="A412" s="13">
        <v>39990</v>
      </c>
      <c r="B412" s="13">
        <v>37345</v>
      </c>
      <c r="C412" s="31" t="str">
        <f>VLOOKUP(tb_anime[[#This Row],[id2]],tb_userslist[[series_animedb_id]:[series_title]],2,FALSE)</f>
        <v>Plunderer</v>
      </c>
      <c r="D412" s="31" t="str">
        <f>VLOOKUP(tb_anime[[#This Row],[id2]],tb_userslist[[series_animedb_id]:[season]],3,FALSE)</f>
        <v>tv</v>
      </c>
      <c r="E412" s="31">
        <f>VLOOKUP(tb_anime[[#This Row],[id2]],tb_userslist[[series_animedb_id]:[season]],9,FALSE)</f>
        <v>2020</v>
      </c>
      <c r="F412" s="31" t="str">
        <f>VLOOKUP(tb_anime[[#This Row],[id2]],tb_userslist[[series_animedb_id]:[season]],10,FALSE)</f>
        <v>winter</v>
      </c>
      <c r="G412" s="31">
        <f>COUNTIF(tb_userslist[series_animedb_id],tb_anime[[#This Row],[id2]])</f>
        <v>1</v>
      </c>
      <c r="H412" s="31">
        <f>SUMPRODUCT((tb_userslist[series_animedb_id]=tb_anime[[#This Row],[id2]])*(tb_userslist[my_score]&lt;=10))</f>
        <v>1</v>
      </c>
      <c r="I412" s="24">
        <f>IFERROR(AVERAGEIF(tb_userslist[series_animedb_id],tb_anime[[#This Row],[id2]],tb_userslist[my_score]),0)</f>
        <v>5</v>
      </c>
      <c r="J41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2" s="31">
        <f>SUMPRODUCT((tb_userslist[series_animedb_id]=tb_anime[[#This Row],[id2]])*(tb_userslist[my_finish_date]&lt;=$E$2)*(tb_userslist[my_start_date]&gt;=$E$1)*(tb_userslist[my_start_date]&lt;&gt;"NA"))</f>
        <v>1</v>
      </c>
      <c r="M41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12" s="31">
        <f>IFERROR(AVERAGEIFS(tb_userslist[my_score],tb_userslist[series_animedb_id],tb_anime[[#This Row],[id2]],tb_userslist[my_start_date],"&gt;="&amp;$E$1,tb_userslist[my_finish_date],"&lt;="&amp;$E$2),0)</f>
        <v>5</v>
      </c>
      <c r="O41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1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13" spans="1:16" x14ac:dyDescent="0.3">
      <c r="A413" s="13">
        <v>37993</v>
      </c>
      <c r="B413" s="13">
        <v>6560</v>
      </c>
      <c r="C413" s="31" t="str">
        <f>VLOOKUP(tb_anime[[#This Row],[id2]],tb_userslist[[series_animedb_id]:[series_title]],2,FALSE)</f>
        <v>Popee the Performer</v>
      </c>
      <c r="D413" s="31" t="str">
        <f>VLOOKUP(tb_anime[[#This Row],[id2]],tb_userslist[[series_animedb_id]:[season]],3,FALSE)</f>
        <v>tv</v>
      </c>
      <c r="E413" s="31">
        <f>VLOOKUP(tb_anime[[#This Row],[id2]],tb_userslist[[series_animedb_id]:[season]],9,FALSE)</f>
        <v>2000</v>
      </c>
      <c r="F413" s="31" t="str">
        <f>VLOOKUP(tb_anime[[#This Row],[id2]],tb_userslist[[series_animedb_id]:[season]],10,FALSE)</f>
        <v>winter</v>
      </c>
      <c r="G413" s="31">
        <f>COUNTIF(tb_userslist[series_animedb_id],tb_anime[[#This Row],[id2]])</f>
        <v>1</v>
      </c>
      <c r="H413" s="31">
        <f>SUMPRODUCT((tb_userslist[series_animedb_id]=tb_anime[[#This Row],[id2]])*(tb_userslist[my_score]&lt;=10))</f>
        <v>1</v>
      </c>
      <c r="I413" s="24">
        <f>IFERROR(AVERAGEIF(tb_userslist[series_animedb_id],tb_anime[[#This Row],[id2]],tb_userslist[my_score]),0)</f>
        <v>8</v>
      </c>
      <c r="J41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3" s="31">
        <f>SUMPRODUCT((tb_userslist[series_animedb_id]=tb_anime[[#This Row],[id2]])*(tb_userslist[my_finish_date]&lt;=$E$2)*(tb_userslist[my_start_date]&gt;=$E$1)*(tb_userslist[my_start_date]&lt;&gt;"NA"))</f>
        <v>1</v>
      </c>
      <c r="M41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13" s="31">
        <f>IFERROR(AVERAGEIFS(tb_userslist[my_score],tb_userslist[series_animedb_id],tb_anime[[#This Row],[id2]],tb_userslist[my_start_date],"&gt;="&amp;$E$1,tb_userslist[my_finish_date],"&lt;="&amp;$E$2),0)</f>
        <v>8</v>
      </c>
      <c r="O41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1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414" spans="1:16" x14ac:dyDescent="0.3">
      <c r="A414" s="13">
        <v>38999</v>
      </c>
      <c r="B414" s="13">
        <v>39292</v>
      </c>
      <c r="C414" s="31" t="str">
        <f>VLOOKUP(tb_anime[[#This Row],[id2]],tb_userslist[[series_animedb_id]:[series_title]],2,FALSE)</f>
        <v>Princess Connect! Re:Dive</v>
      </c>
      <c r="D414" s="31" t="str">
        <f>VLOOKUP(tb_anime[[#This Row],[id2]],tb_userslist[[series_animedb_id]:[season]],3,FALSE)</f>
        <v>tv</v>
      </c>
      <c r="E414" s="31">
        <f>VLOOKUP(tb_anime[[#This Row],[id2]],tb_userslist[[series_animedb_id]:[season]],9,FALSE)</f>
        <v>2020</v>
      </c>
      <c r="F414" s="31" t="str">
        <f>VLOOKUP(tb_anime[[#This Row],[id2]],tb_userslist[[series_animedb_id]:[season]],10,FALSE)</f>
        <v>spring</v>
      </c>
      <c r="G414" s="31">
        <f>COUNTIF(tb_userslist[series_animedb_id],tb_anime[[#This Row],[id2]])</f>
        <v>1</v>
      </c>
      <c r="H414" s="31">
        <f>SUMPRODUCT((tb_userslist[series_animedb_id]=tb_anime[[#This Row],[id2]])*(tb_userslist[my_score]&lt;=10))</f>
        <v>1</v>
      </c>
      <c r="I414" s="24">
        <f>IFERROR(AVERAGEIF(tb_userslist[series_animedb_id],tb_anime[[#This Row],[id2]],tb_userslist[my_score]),0)</f>
        <v>7</v>
      </c>
      <c r="J41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4" s="31">
        <f>SUMPRODUCT((tb_userslist[series_animedb_id]=tb_anime[[#This Row],[id2]])*(tb_userslist[my_finish_date]&lt;=$E$2)*(tb_userslist[my_start_date]&gt;=$E$1)*(tb_userslist[my_start_date]&lt;&gt;"NA"))</f>
        <v>1</v>
      </c>
      <c r="M41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14" s="31">
        <f>IFERROR(AVERAGEIFS(tb_userslist[my_score],tb_userslist[series_animedb_id],tb_anime[[#This Row],[id2]],tb_userslist[my_start_date],"&gt;="&amp;$E$1,tb_userslist[my_finish_date],"&lt;="&amp;$E$2),0)</f>
        <v>7</v>
      </c>
      <c r="O41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1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15" spans="1:16" x14ac:dyDescent="0.3">
      <c r="A415" s="13">
        <v>38217</v>
      </c>
      <c r="B415" s="13">
        <v>721</v>
      </c>
      <c r="C415" s="31" t="str">
        <f>VLOOKUP(tb_anime[[#This Row],[id2]],tb_userslist[[series_animedb_id]:[series_title]],2,FALSE)</f>
        <v>Princess Tutu</v>
      </c>
      <c r="D415" s="31" t="str">
        <f>VLOOKUP(tb_anime[[#This Row],[id2]],tb_userslist[[series_animedb_id]:[season]],3,FALSE)</f>
        <v>tv</v>
      </c>
      <c r="E415" s="31">
        <f>VLOOKUP(tb_anime[[#This Row],[id2]],tb_userslist[[series_animedb_id]:[season]],9,FALSE)</f>
        <v>2002</v>
      </c>
      <c r="F415" s="31" t="str">
        <f>VLOOKUP(tb_anime[[#This Row],[id2]],tb_userslist[[series_animedb_id]:[season]],10,FALSE)</f>
        <v>summer</v>
      </c>
      <c r="G415" s="31">
        <f>COUNTIF(tb_userslist[series_animedb_id],tb_anime[[#This Row],[id2]])</f>
        <v>1</v>
      </c>
      <c r="H415" s="31">
        <f>SUMPRODUCT((tb_userslist[series_animedb_id]=tb_anime[[#This Row],[id2]])*(tb_userslist[my_score]&lt;=10))</f>
        <v>1</v>
      </c>
      <c r="I415" s="24">
        <f>IFERROR(AVERAGEIF(tb_userslist[series_animedb_id],tb_anime[[#This Row],[id2]],tb_userslist[my_score]),0)</f>
        <v>5</v>
      </c>
      <c r="J41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5" s="31">
        <f>SUMPRODUCT((tb_userslist[series_animedb_id]=tb_anime[[#This Row],[id2]])*(tb_userslist[my_finish_date]&lt;=$E$2)*(tb_userslist[my_start_date]&gt;=$E$1)*(tb_userslist[my_start_date]&lt;&gt;"NA"))</f>
        <v>1</v>
      </c>
      <c r="M41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15" s="31">
        <f>IFERROR(AVERAGEIFS(tb_userslist[my_score],tb_userslist[series_animedb_id],tb_anime[[#This Row],[id2]],tb_userslist[my_start_date],"&gt;="&amp;$E$1,tb_userslist[my_finish_date],"&lt;="&amp;$E$2),0)</f>
        <v>5</v>
      </c>
      <c r="O41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1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16" spans="1:16" x14ac:dyDescent="0.3">
      <c r="A416" s="13">
        <v>39380</v>
      </c>
      <c r="B416" s="13">
        <v>1492</v>
      </c>
      <c r="C416" s="31" t="str">
        <f>VLOOKUP(tb_anime[[#This Row],[id2]],tb_userslist[[series_animedb_id]:[series_title]],2,FALSE)</f>
        <v>Project ARMS</v>
      </c>
      <c r="D416" s="31" t="str">
        <f>VLOOKUP(tb_anime[[#This Row],[id2]],tb_userslist[[series_animedb_id]:[season]],3,FALSE)</f>
        <v>tv</v>
      </c>
      <c r="E416" s="31">
        <f>VLOOKUP(tb_anime[[#This Row],[id2]],tb_userslist[[series_animedb_id]:[season]],9,FALSE)</f>
        <v>2001</v>
      </c>
      <c r="F416" s="31" t="str">
        <f>VLOOKUP(tb_anime[[#This Row],[id2]],tb_userslist[[series_animedb_id]:[season]],10,FALSE)</f>
        <v>spring</v>
      </c>
      <c r="G416" s="31">
        <f>COUNTIF(tb_userslist[series_animedb_id],tb_anime[[#This Row],[id2]])</f>
        <v>1</v>
      </c>
      <c r="H416" s="31">
        <f>SUMPRODUCT((tb_userslist[series_animedb_id]=tb_anime[[#This Row],[id2]])*(tb_userslist[my_score]&lt;=10))</f>
        <v>1</v>
      </c>
      <c r="I416" s="24">
        <f>IFERROR(AVERAGEIF(tb_userslist[series_animedb_id],tb_anime[[#This Row],[id2]],tb_userslist[my_score]),0)</f>
        <v>6</v>
      </c>
      <c r="J41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6" s="31">
        <f>SUMPRODUCT((tb_userslist[series_animedb_id]=tb_anime[[#This Row],[id2]])*(tb_userslist[my_finish_date]&lt;=$E$2)*(tb_userslist[my_start_date]&gt;=$E$1)*(tb_userslist[my_start_date]&lt;&gt;"NA"))</f>
        <v>1</v>
      </c>
      <c r="M41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16" s="31">
        <f>IFERROR(AVERAGEIFS(tb_userslist[my_score],tb_userslist[series_animedb_id],tb_anime[[#This Row],[id2]],tb_userslist[my_start_date],"&gt;="&amp;$E$1,tb_userslist[my_finish_date],"&lt;="&amp;$E$2),0)</f>
        <v>6</v>
      </c>
      <c r="O41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1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17" spans="1:16" x14ac:dyDescent="0.3">
      <c r="A417" s="13">
        <v>7</v>
      </c>
      <c r="B417" s="13">
        <v>1493</v>
      </c>
      <c r="C417" s="31" t="str">
        <f>VLOOKUP(tb_anime[[#This Row],[id2]],tb_userslist[[series_animedb_id]:[series_title]],2,FALSE)</f>
        <v>Project ARMS: The 2nd Chapter</v>
      </c>
      <c r="D417" s="31" t="str">
        <f>VLOOKUP(tb_anime[[#This Row],[id2]],tb_userslist[[series_animedb_id]:[season]],3,FALSE)</f>
        <v>tv</v>
      </c>
      <c r="E417" s="31">
        <f>VLOOKUP(tb_anime[[#This Row],[id2]],tb_userslist[[series_animedb_id]:[season]],9,FALSE)</f>
        <v>2001</v>
      </c>
      <c r="F417" s="31" t="str">
        <f>VLOOKUP(tb_anime[[#This Row],[id2]],tb_userslist[[series_animedb_id]:[season]],10,FALSE)</f>
        <v>fall</v>
      </c>
      <c r="G417" s="31">
        <f>COUNTIF(tb_userslist[series_animedb_id],tb_anime[[#This Row],[id2]])</f>
        <v>1</v>
      </c>
      <c r="H417" s="31">
        <f>SUMPRODUCT((tb_userslist[series_animedb_id]=tb_anime[[#This Row],[id2]])*(tb_userslist[my_score]&lt;=10))</f>
        <v>1</v>
      </c>
      <c r="I417" s="24">
        <f>IFERROR(AVERAGEIF(tb_userslist[series_animedb_id],tb_anime[[#This Row],[id2]],tb_userslist[my_score]),0)</f>
        <v>5</v>
      </c>
      <c r="J41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7" s="31">
        <f>SUMPRODUCT((tb_userslist[series_animedb_id]=tb_anime[[#This Row],[id2]])*(tb_userslist[my_finish_date]&lt;=$E$2)*(tb_userslist[my_start_date]&gt;=$E$1)*(tb_userslist[my_start_date]&lt;&gt;"NA"))</f>
        <v>1</v>
      </c>
      <c r="M41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17" s="31">
        <f>IFERROR(AVERAGEIFS(tb_userslist[my_score],tb_userslist[series_animedb_id],tb_anime[[#This Row],[id2]],tb_userslist[my_start_date],"&gt;="&amp;$E$1,tb_userslist[my_finish_date],"&lt;="&amp;$E$2),0)</f>
        <v>5</v>
      </c>
      <c r="O41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1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18" spans="1:16" x14ac:dyDescent="0.3">
      <c r="A418" s="13">
        <v>39960</v>
      </c>
      <c r="B418" s="13">
        <v>35848</v>
      </c>
      <c r="C418" s="31" t="str">
        <f>VLOOKUP(tb_anime[[#This Row],[id2]],tb_userslist[[series_animedb_id]:[series_title]],2,FALSE)</f>
        <v>Promare</v>
      </c>
      <c r="D418" s="31" t="str">
        <f>VLOOKUP(tb_anime[[#This Row],[id2]],tb_userslist[[series_animedb_id]:[season]],3,FALSE)</f>
        <v>movie</v>
      </c>
      <c r="E418" s="31">
        <f>VLOOKUP(tb_anime[[#This Row],[id2]],tb_userslist[[series_animedb_id]:[season]],9,FALSE)</f>
        <v>2019</v>
      </c>
      <c r="F418" s="31" t="str">
        <f>VLOOKUP(tb_anime[[#This Row],[id2]],tb_userslist[[series_animedb_id]:[season]],10,FALSE)</f>
        <v>spring</v>
      </c>
      <c r="G418" s="31">
        <f>COUNTIF(tb_userslist[series_animedb_id],tb_anime[[#This Row],[id2]])</f>
        <v>1</v>
      </c>
      <c r="H418" s="31">
        <f>SUMPRODUCT((tb_userslist[series_animedb_id]=tb_anime[[#This Row],[id2]])*(tb_userslist[my_score]&lt;=10))</f>
        <v>1</v>
      </c>
      <c r="I418" s="24">
        <f>IFERROR(AVERAGEIF(tb_userslist[series_animedb_id],tb_anime[[#This Row],[id2]],tb_userslist[my_score]),0)</f>
        <v>8</v>
      </c>
      <c r="J41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8" s="31">
        <f>SUMPRODUCT((tb_userslist[series_animedb_id]=tb_anime[[#This Row],[id2]])*(tb_userslist[my_finish_date]&lt;=$E$2)*(tb_userslist[my_start_date]&gt;=$E$1)*(tb_userslist[my_start_date]&lt;&gt;"NA"))</f>
        <v>0</v>
      </c>
      <c r="M41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18" s="31">
        <f>IFERROR(AVERAGEIFS(tb_userslist[my_score],tb_userslist[series_animedb_id],tb_anime[[#This Row],[id2]],tb_userslist[my_start_date],"&gt;="&amp;$E$1,tb_userslist[my_finish_date],"&lt;="&amp;$E$2),0)</f>
        <v>0</v>
      </c>
      <c r="O41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1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19" spans="1:16" x14ac:dyDescent="0.3">
      <c r="A419" s="13">
        <v>42959</v>
      </c>
      <c r="B419" s="13">
        <v>39991</v>
      </c>
      <c r="C419" s="31" t="str">
        <f>VLOOKUP(tb_anime[[#This Row],[id2]],tb_userslist[[series_animedb_id]:[series_title]],2,FALSE)</f>
        <v>Promare: Galo-hen</v>
      </c>
      <c r="D419" s="31" t="str">
        <f>VLOOKUP(tb_anime[[#This Row],[id2]],tb_userslist[[series_animedb_id]:[season]],3,FALSE)</f>
        <v>ona</v>
      </c>
      <c r="E419" s="31">
        <f>VLOOKUP(tb_anime[[#This Row],[id2]],tb_userslist[[series_animedb_id]:[season]],9,FALSE)</f>
        <v>2019</v>
      </c>
      <c r="F419" s="31" t="str">
        <f>VLOOKUP(tb_anime[[#This Row],[id2]],tb_userslist[[series_animedb_id]:[season]],10,FALSE)</f>
        <v>spring</v>
      </c>
      <c r="G419" s="31">
        <f>COUNTIF(tb_userslist[series_animedb_id],tb_anime[[#This Row],[id2]])</f>
        <v>1</v>
      </c>
      <c r="H419" s="31">
        <f>SUMPRODUCT((tb_userslist[series_animedb_id]=tb_anime[[#This Row],[id2]])*(tb_userslist[my_score]&lt;=10))</f>
        <v>1</v>
      </c>
      <c r="I419" s="24">
        <f>IFERROR(AVERAGEIF(tb_userslist[series_animedb_id],tb_anime[[#This Row],[id2]],tb_userslist[my_score]),0)</f>
        <v>8</v>
      </c>
      <c r="J41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1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19" s="31">
        <f>SUMPRODUCT((tb_userslist[series_animedb_id]=tb_anime[[#This Row],[id2]])*(tb_userslist[my_finish_date]&lt;=$E$2)*(tb_userslist[my_start_date]&gt;=$E$1)*(tb_userslist[my_start_date]&lt;&gt;"NA"))</f>
        <v>0</v>
      </c>
      <c r="M41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19" s="31">
        <f>IFERROR(AVERAGEIFS(tb_userslist[my_score],tb_userslist[series_animedb_id],tb_anime[[#This Row],[id2]],tb_userslist[my_start_date],"&gt;="&amp;$E$1,tb_userslist[my_finish_date],"&lt;="&amp;$E$2),0)</f>
        <v>0</v>
      </c>
      <c r="O41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1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20" spans="1:16" x14ac:dyDescent="0.3">
      <c r="A420" s="13">
        <v>43001</v>
      </c>
      <c r="B420" s="13">
        <v>40313</v>
      </c>
      <c r="C420" s="31" t="str">
        <f>VLOOKUP(tb_anime[[#This Row],[id2]],tb_userslist[[series_animedb_id]:[series_title]],2,FALSE)</f>
        <v>Promare: Lio-hen</v>
      </c>
      <c r="D420" s="31" t="str">
        <f>VLOOKUP(tb_anime[[#This Row],[id2]],tb_userslist[[series_animedb_id]:[season]],3,FALSE)</f>
        <v>ona</v>
      </c>
      <c r="E420" s="31">
        <f>VLOOKUP(tb_anime[[#This Row],[id2]],tb_userslist[[series_animedb_id]:[season]],9,FALSE)</f>
        <v>2019</v>
      </c>
      <c r="F420" s="31" t="str">
        <f>VLOOKUP(tb_anime[[#This Row],[id2]],tb_userslist[[series_animedb_id]:[season]],10,FALSE)</f>
        <v>spring</v>
      </c>
      <c r="G420" s="31">
        <f>COUNTIF(tb_userslist[series_animedb_id],tb_anime[[#This Row],[id2]])</f>
        <v>1</v>
      </c>
      <c r="H420" s="31">
        <f>SUMPRODUCT((tb_userslist[series_animedb_id]=tb_anime[[#This Row],[id2]])*(tb_userslist[my_score]&lt;=10))</f>
        <v>1</v>
      </c>
      <c r="I420" s="24">
        <f>IFERROR(AVERAGEIF(tb_userslist[series_animedb_id],tb_anime[[#This Row],[id2]],tb_userslist[my_score]),0)</f>
        <v>8</v>
      </c>
      <c r="J42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2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20" s="31">
        <f>SUMPRODUCT((tb_userslist[series_animedb_id]=tb_anime[[#This Row],[id2]])*(tb_userslist[my_finish_date]&lt;=$E$2)*(tb_userslist[my_start_date]&gt;=$E$1)*(tb_userslist[my_start_date]&lt;&gt;"NA"))</f>
        <v>0</v>
      </c>
      <c r="M42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20" s="31">
        <f>IFERROR(AVERAGEIFS(tb_userslist[my_score],tb_userslist[series_animedb_id],tb_anime[[#This Row],[id2]],tb_userslist[my_start_date],"&gt;="&amp;$E$1,tb_userslist[my_finish_date],"&lt;="&amp;$E$2),0)</f>
        <v>0</v>
      </c>
      <c r="O42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2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21" spans="1:16" x14ac:dyDescent="0.3">
      <c r="A421" s="13">
        <v>50655</v>
      </c>
      <c r="B421" s="13">
        <v>337</v>
      </c>
      <c r="C421" s="31" t="str">
        <f>VLOOKUP(tb_anime[[#This Row],[id2]],tb_userslist[[series_animedb_id]:[series_title]],2,FALSE)</f>
        <v>Psychic Academy</v>
      </c>
      <c r="D421" s="31" t="str">
        <f>VLOOKUP(tb_anime[[#This Row],[id2]],tb_userslist[[series_animedb_id]:[season]],3,FALSE)</f>
        <v>tv</v>
      </c>
      <c r="E421" s="31">
        <f>VLOOKUP(tb_anime[[#This Row],[id2]],tb_userslist[[series_animedb_id]:[season]],9,FALSE)</f>
        <v>2002</v>
      </c>
      <c r="F421" s="31" t="str">
        <f>VLOOKUP(tb_anime[[#This Row],[id2]],tb_userslist[[series_animedb_id]:[season]],10,FALSE)</f>
        <v>spring</v>
      </c>
      <c r="G421" s="31">
        <f>COUNTIF(tb_userslist[series_animedb_id],tb_anime[[#This Row],[id2]])</f>
        <v>1</v>
      </c>
      <c r="H421" s="31">
        <f>SUMPRODUCT((tb_userslist[series_animedb_id]=tb_anime[[#This Row],[id2]])*(tb_userslist[my_score]&lt;=10))</f>
        <v>1</v>
      </c>
      <c r="I421" s="24">
        <f>IFERROR(AVERAGEIF(tb_userslist[series_animedb_id],tb_anime[[#This Row],[id2]],tb_userslist[my_score]),0)</f>
        <v>4</v>
      </c>
      <c r="J42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2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21" s="31">
        <f>SUMPRODUCT((tb_userslist[series_animedb_id]=tb_anime[[#This Row],[id2]])*(tb_userslist[my_finish_date]&lt;=$E$2)*(tb_userslist[my_start_date]&gt;=$E$1)*(tb_userslist[my_start_date]&lt;&gt;"NA"))</f>
        <v>1</v>
      </c>
      <c r="M42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21" s="31">
        <f>IFERROR(AVERAGEIFS(tb_userslist[my_score],tb_userslist[series_animedb_id],tb_anime[[#This Row],[id2]],tb_userslist[my_start_date],"&gt;="&amp;$E$1,tb_userslist[my_finish_date],"&lt;="&amp;$E$2),0)</f>
        <v>4</v>
      </c>
      <c r="O42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2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422" spans="1:16" x14ac:dyDescent="0.3">
      <c r="A422" s="13">
        <v>48553</v>
      </c>
      <c r="B422" s="13">
        <v>28617</v>
      </c>
      <c r="C422" s="31" t="str">
        <f>VLOOKUP(tb_anime[[#This Row],[id2]],tb_userslist[[series_animedb_id]:[series_title]],2,FALSE)</f>
        <v>Punch Line</v>
      </c>
      <c r="D422" s="31" t="str">
        <f>VLOOKUP(tb_anime[[#This Row],[id2]],tb_userslist[[series_animedb_id]:[season]],3,FALSE)</f>
        <v>tv</v>
      </c>
      <c r="E422" s="31">
        <f>VLOOKUP(tb_anime[[#This Row],[id2]],tb_userslist[[series_animedb_id]:[season]],9,FALSE)</f>
        <v>2015</v>
      </c>
      <c r="F422" s="31" t="str">
        <f>VLOOKUP(tb_anime[[#This Row],[id2]],tb_userslist[[series_animedb_id]:[season]],10,FALSE)</f>
        <v>spring</v>
      </c>
      <c r="G422" s="31">
        <f>COUNTIF(tb_userslist[series_animedb_id],tb_anime[[#This Row],[id2]])</f>
        <v>1</v>
      </c>
      <c r="H422" s="31">
        <f>SUMPRODUCT((tb_userslist[series_animedb_id]=tb_anime[[#This Row],[id2]])*(tb_userslist[my_score]&lt;=10))</f>
        <v>1</v>
      </c>
      <c r="I422" s="24">
        <f>IFERROR(AVERAGEIF(tb_userslist[series_animedb_id],tb_anime[[#This Row],[id2]],tb_userslist[my_score]),0)</f>
        <v>8</v>
      </c>
      <c r="J42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2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22" s="31">
        <f>SUMPRODUCT((tb_userslist[series_animedb_id]=tb_anime[[#This Row],[id2]])*(tb_userslist[my_finish_date]&lt;=$E$2)*(tb_userslist[my_start_date]&gt;=$E$1)*(tb_userslist[my_start_date]&lt;&gt;"NA"))</f>
        <v>1</v>
      </c>
      <c r="M42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22" s="31">
        <f>IFERROR(AVERAGEIFS(tb_userslist[my_score],tb_userslist[series_animedb_id],tb_anime[[#This Row],[id2]],tb_userslist[my_start_date],"&gt;="&amp;$E$1,tb_userslist[my_finish_date],"&lt;="&amp;$E$2),0)</f>
        <v>8</v>
      </c>
      <c r="O42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2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423" spans="1:16" x14ac:dyDescent="0.3">
      <c r="A423" s="13">
        <v>40507</v>
      </c>
      <c r="B423" s="13">
        <v>44059</v>
      </c>
      <c r="C423" s="31" t="str">
        <f>VLOOKUP(tb_anime[[#This Row],[id2]],tb_userslist[[series_animedb_id]:[series_title]],2,FALSE)</f>
        <v>Puparia</v>
      </c>
      <c r="D423" s="31" t="str">
        <f>VLOOKUP(tb_anime[[#This Row],[id2]],tb_userslist[[series_animedb_id]:[season]],3,FALSE)</f>
        <v>ona</v>
      </c>
      <c r="E423" s="31">
        <f>VLOOKUP(tb_anime[[#This Row],[id2]],tb_userslist[[series_animedb_id]:[season]],9,FALSE)</f>
        <v>2020</v>
      </c>
      <c r="F423" s="31" t="str">
        <f>VLOOKUP(tb_anime[[#This Row],[id2]],tb_userslist[[series_animedb_id]:[season]],10,FALSE)</f>
        <v>fall</v>
      </c>
      <c r="G423" s="31">
        <f>COUNTIF(tb_userslist[series_animedb_id],tb_anime[[#This Row],[id2]])</f>
        <v>1</v>
      </c>
      <c r="H423" s="31">
        <f>SUMPRODUCT((tb_userslist[series_animedb_id]=tb_anime[[#This Row],[id2]])*(tb_userslist[my_score]&lt;=10))</f>
        <v>1</v>
      </c>
      <c r="I423" s="24">
        <f>IFERROR(AVERAGEIF(tb_userslist[series_animedb_id],tb_anime[[#This Row],[id2]],tb_userslist[my_score]),0)</f>
        <v>7</v>
      </c>
      <c r="J42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2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23" s="31">
        <f>SUMPRODUCT((tb_userslist[series_animedb_id]=tb_anime[[#This Row],[id2]])*(tb_userslist[my_finish_date]&lt;=$E$2)*(tb_userslist[my_start_date]&gt;=$E$1)*(tb_userslist[my_start_date]&lt;&gt;"NA"))</f>
        <v>1</v>
      </c>
      <c r="M42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23" s="31">
        <f>IFERROR(AVERAGEIFS(tb_userslist[my_score],tb_userslist[series_animedb_id],tb_anime[[#This Row],[id2]],tb_userslist[my_start_date],"&gt;="&amp;$E$1,tb_userslist[my_finish_date],"&lt;="&amp;$E$2),0)</f>
        <v>7</v>
      </c>
      <c r="O42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2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24" spans="1:16" x14ac:dyDescent="0.3">
      <c r="A424" s="13">
        <v>40083</v>
      </c>
      <c r="B424" s="13">
        <v>165</v>
      </c>
      <c r="C424" s="31" t="str">
        <f>VLOOKUP(tb_anime[[#This Row],[id2]],tb_userslist[[series_animedb_id]:[series_title]],2,FALSE)</f>
        <v>RahXephon</v>
      </c>
      <c r="D424" s="31" t="str">
        <f>VLOOKUP(tb_anime[[#This Row],[id2]],tb_userslist[[series_animedb_id]:[season]],3,FALSE)</f>
        <v>tv</v>
      </c>
      <c r="E424" s="31">
        <f>VLOOKUP(tb_anime[[#This Row],[id2]],tb_userslist[[series_animedb_id]:[season]],9,FALSE)</f>
        <v>2002</v>
      </c>
      <c r="F424" s="31" t="str">
        <f>VLOOKUP(tb_anime[[#This Row],[id2]],tb_userslist[[series_animedb_id]:[season]],10,FALSE)</f>
        <v>winter</v>
      </c>
      <c r="G424" s="31">
        <f>COUNTIF(tb_userslist[series_animedb_id],tb_anime[[#This Row],[id2]])</f>
        <v>1</v>
      </c>
      <c r="H424" s="31">
        <f>SUMPRODUCT((tb_userslist[series_animedb_id]=tb_anime[[#This Row],[id2]])*(tb_userslist[my_score]&lt;=10))</f>
        <v>1</v>
      </c>
      <c r="I424" s="24">
        <f>IFERROR(AVERAGEIF(tb_userslist[series_animedb_id],tb_anime[[#This Row],[id2]],tb_userslist[my_score]),0)</f>
        <v>7</v>
      </c>
      <c r="J42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2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24" s="31">
        <f>SUMPRODUCT((tb_userslist[series_animedb_id]=tb_anime[[#This Row],[id2]])*(tb_userslist[my_finish_date]&lt;=$E$2)*(tb_userslist[my_start_date]&gt;=$E$1)*(tb_userslist[my_start_date]&lt;&gt;"NA"))</f>
        <v>1</v>
      </c>
      <c r="M42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24" s="31">
        <f>IFERROR(AVERAGEIFS(tb_userslist[my_score],tb_userslist[series_animedb_id],tb_anime[[#This Row],[id2]],tb_userslist[my_start_date],"&gt;="&amp;$E$1,tb_userslist[my_finish_date],"&lt;="&amp;$E$2),0)</f>
        <v>7</v>
      </c>
      <c r="O42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2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25" spans="1:16" x14ac:dyDescent="0.3">
      <c r="A425" s="13">
        <v>46971</v>
      </c>
      <c r="B425" s="13">
        <v>30296</v>
      </c>
      <c r="C425" s="31" t="str">
        <f>VLOOKUP(tb_anime[[#This Row],[id2]],tb_userslist[[series_animedb_id]:[series_title]],2,FALSE)</f>
        <v>Rakudai Kishi no Cavalry</v>
      </c>
      <c r="D425" s="31" t="str">
        <f>VLOOKUP(tb_anime[[#This Row],[id2]],tb_userslist[[series_animedb_id]:[season]],3,FALSE)</f>
        <v>tv</v>
      </c>
      <c r="E425" s="31">
        <f>VLOOKUP(tb_anime[[#This Row],[id2]],tb_userslist[[series_animedb_id]:[season]],9,FALSE)</f>
        <v>2015</v>
      </c>
      <c r="F425" s="31" t="str">
        <f>VLOOKUP(tb_anime[[#This Row],[id2]],tb_userslist[[series_animedb_id]:[season]],10,FALSE)</f>
        <v>fall</v>
      </c>
      <c r="G425" s="31">
        <f>COUNTIF(tb_userslist[series_animedb_id],tb_anime[[#This Row],[id2]])</f>
        <v>2</v>
      </c>
      <c r="H425" s="31">
        <f>SUMPRODUCT((tb_userslist[series_animedb_id]=tb_anime[[#This Row],[id2]])*(tb_userslist[my_score]&lt;=10))</f>
        <v>2</v>
      </c>
      <c r="I425" s="24">
        <f>IFERROR(AVERAGEIF(tb_userslist[series_animedb_id],tb_anime[[#This Row],[id2]],tb_userslist[my_score]),0)</f>
        <v>7</v>
      </c>
      <c r="J425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425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</v>
      </c>
      <c r="L425" s="31">
        <f>SUMPRODUCT((tb_userslist[series_animedb_id]=tb_anime[[#This Row],[id2]])*(tb_userslist[my_finish_date]&lt;=$E$2)*(tb_userslist[my_start_date]&gt;=$E$1)*(tb_userslist[my_start_date]&lt;&gt;"NA"))</f>
        <v>2</v>
      </c>
      <c r="M425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425" s="31">
        <f>IFERROR(AVERAGEIFS(tb_userslist[my_score],tb_userslist[series_animedb_id],tb_anime[[#This Row],[id2]],tb_userslist[my_start_date],"&gt;="&amp;$E$1,tb_userslist[my_finish_date],"&lt;="&amp;$E$2),0)</f>
        <v>7</v>
      </c>
      <c r="O42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42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</v>
      </c>
    </row>
    <row r="426" spans="1:16" x14ac:dyDescent="0.3">
      <c r="A426" s="13">
        <v>42892</v>
      </c>
      <c r="B426" s="13">
        <v>48406</v>
      </c>
      <c r="C426" s="31" t="str">
        <f>VLOOKUP(tb_anime[[#This Row],[id2]],tb_userslist[[series_animedb_id]:[series_title]],2,FALSE)</f>
        <v>Re-Main</v>
      </c>
      <c r="D426" s="31" t="str">
        <f>VLOOKUP(tb_anime[[#This Row],[id2]],tb_userslist[[series_animedb_id]:[season]],3,FALSE)</f>
        <v>tv</v>
      </c>
      <c r="E426" s="31">
        <f>VLOOKUP(tb_anime[[#This Row],[id2]],tb_userslist[[series_animedb_id]:[season]],9,FALSE)</f>
        <v>2021</v>
      </c>
      <c r="F426" s="31" t="str">
        <f>VLOOKUP(tb_anime[[#This Row],[id2]],tb_userslist[[series_animedb_id]:[season]],10,FALSE)</f>
        <v>summer</v>
      </c>
      <c r="G426" s="31">
        <f>COUNTIF(tb_userslist[series_animedb_id],tb_anime[[#This Row],[id2]])</f>
        <v>1</v>
      </c>
      <c r="H426" s="31">
        <f>SUMPRODUCT((tb_userslist[series_animedb_id]=tb_anime[[#This Row],[id2]])*(tb_userslist[my_score]&lt;=10))</f>
        <v>1</v>
      </c>
      <c r="I426" s="24">
        <f>IFERROR(AVERAGEIF(tb_userslist[series_animedb_id],tb_anime[[#This Row],[id2]],tb_userslist[my_score]),0)</f>
        <v>7</v>
      </c>
      <c r="J42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2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26" s="31">
        <f>SUMPRODUCT((tb_userslist[series_animedb_id]=tb_anime[[#This Row],[id2]])*(tb_userslist[my_finish_date]&lt;=$E$2)*(tb_userslist[my_start_date]&gt;=$E$1)*(tb_userslist[my_start_date]&lt;&gt;"NA"))</f>
        <v>1</v>
      </c>
      <c r="M42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26" s="31">
        <f>IFERROR(AVERAGEIFS(tb_userslist[my_score],tb_userslist[series_animedb_id],tb_anime[[#This Row],[id2]],tb_userslist[my_start_date],"&gt;="&amp;$E$1,tb_userslist[my_finish_date],"&lt;="&amp;$E$2),0)</f>
        <v>7</v>
      </c>
      <c r="O42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2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27" spans="1:16" x14ac:dyDescent="0.3">
      <c r="A427" s="13">
        <v>49978</v>
      </c>
      <c r="B427" s="13">
        <v>37436</v>
      </c>
      <c r="C427" s="31" t="str">
        <f>VLOOKUP(tb_anime[[#This Row],[id2]],tb_userslist[[series_animedb_id]:[series_title]],2,FALSE)</f>
        <v>Revisions</v>
      </c>
      <c r="D427" s="31" t="str">
        <f>VLOOKUP(tb_anime[[#This Row],[id2]],tb_userslist[[series_animedb_id]:[season]],3,FALSE)</f>
        <v>tv</v>
      </c>
      <c r="E427" s="31">
        <f>VLOOKUP(tb_anime[[#This Row],[id2]],tb_userslist[[series_animedb_id]:[season]],9,FALSE)</f>
        <v>2019</v>
      </c>
      <c r="F427" s="31" t="str">
        <f>VLOOKUP(tb_anime[[#This Row],[id2]],tb_userslist[[series_animedb_id]:[season]],10,FALSE)</f>
        <v>winter</v>
      </c>
      <c r="G427" s="31">
        <f>COUNTIF(tb_userslist[series_animedb_id],tb_anime[[#This Row],[id2]])</f>
        <v>1</v>
      </c>
      <c r="H427" s="31">
        <f>SUMPRODUCT((tb_userslist[series_animedb_id]=tb_anime[[#This Row],[id2]])*(tb_userslist[my_score]&lt;=10))</f>
        <v>1</v>
      </c>
      <c r="I427" s="24">
        <f>IFERROR(AVERAGEIF(tb_userslist[series_animedb_id],tb_anime[[#This Row],[id2]],tb_userslist[my_score]),0)</f>
        <v>3</v>
      </c>
      <c r="J42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2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27" s="31">
        <f>SUMPRODUCT((tb_userslist[series_animedb_id]=tb_anime[[#This Row],[id2]])*(tb_userslist[my_finish_date]&lt;=$E$2)*(tb_userslist[my_start_date]&gt;=$E$1)*(tb_userslist[my_start_date]&lt;&gt;"NA"))</f>
        <v>1</v>
      </c>
      <c r="M42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27" s="31">
        <f>IFERROR(AVERAGEIFS(tb_userslist[my_score],tb_userslist[series_animedb_id],tb_anime[[#This Row],[id2]],tb_userslist[my_start_date],"&gt;="&amp;$E$1,tb_userslist[my_finish_date],"&lt;="&amp;$E$2),0)</f>
        <v>3</v>
      </c>
      <c r="O42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2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428" spans="1:16" x14ac:dyDescent="0.3">
      <c r="A428" s="13">
        <v>37914</v>
      </c>
      <c r="B428" s="13">
        <v>917</v>
      </c>
      <c r="C428" s="31" t="str">
        <f>VLOOKUP(tb_anime[[#This Row],[id2]],tb_userslist[[series_animedb_id]:[series_title]],2,FALSE)</f>
        <v>Riding Bean</v>
      </c>
      <c r="D428" s="31" t="str">
        <f>VLOOKUP(tb_anime[[#This Row],[id2]],tb_userslist[[series_animedb_id]:[season]],3,FALSE)</f>
        <v>ova</v>
      </c>
      <c r="E428" s="31">
        <f>VLOOKUP(tb_anime[[#This Row],[id2]],tb_userslist[[series_animedb_id]:[season]],9,FALSE)</f>
        <v>1989</v>
      </c>
      <c r="F428" s="31" t="str">
        <f>VLOOKUP(tb_anime[[#This Row],[id2]],tb_userslist[[series_animedb_id]:[season]],10,FALSE)</f>
        <v>winter</v>
      </c>
      <c r="G428" s="31">
        <f>COUNTIF(tb_userslist[series_animedb_id],tb_anime[[#This Row],[id2]])</f>
        <v>1</v>
      </c>
      <c r="H428" s="31">
        <f>SUMPRODUCT((tb_userslist[series_animedb_id]=tb_anime[[#This Row],[id2]])*(tb_userslist[my_score]&lt;=10))</f>
        <v>1</v>
      </c>
      <c r="I428" s="24">
        <f>IFERROR(AVERAGEIF(tb_userslist[series_animedb_id],tb_anime[[#This Row],[id2]],tb_userslist[my_score]),0)</f>
        <v>7</v>
      </c>
      <c r="J42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2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28" s="31">
        <f>SUMPRODUCT((tb_userslist[series_animedb_id]=tb_anime[[#This Row],[id2]])*(tb_userslist[my_finish_date]&lt;=$E$2)*(tb_userslist[my_start_date]&gt;=$E$1)*(tb_userslist[my_start_date]&lt;&gt;"NA"))</f>
        <v>0</v>
      </c>
      <c r="M42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28" s="31">
        <f>IFERROR(AVERAGEIFS(tb_userslist[my_score],tb_userslist[series_animedb_id],tb_anime[[#This Row],[id2]],tb_userslist[my_start_date],"&gt;="&amp;$E$1,tb_userslist[my_finish_date],"&lt;="&amp;$E$2),0)</f>
        <v>0</v>
      </c>
      <c r="O42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2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29" spans="1:16" x14ac:dyDescent="0.3">
      <c r="A429" s="13">
        <v>44429</v>
      </c>
      <c r="B429" s="13">
        <v>38529</v>
      </c>
      <c r="C429" s="31" t="str">
        <f>VLOOKUP(tb_anime[[#This Row],[id2]],tb_userslist[[series_animedb_id]:[series_title]],2,FALSE)</f>
        <v>Rifle Is Beautiful</v>
      </c>
      <c r="D429" s="31" t="str">
        <f>VLOOKUP(tb_anime[[#This Row],[id2]],tb_userslist[[series_animedb_id]:[season]],3,FALSE)</f>
        <v>tv</v>
      </c>
      <c r="E429" s="31">
        <f>VLOOKUP(tb_anime[[#This Row],[id2]],tb_userslist[[series_animedb_id]:[season]],9,FALSE)</f>
        <v>2019</v>
      </c>
      <c r="F429" s="31" t="str">
        <f>VLOOKUP(tb_anime[[#This Row],[id2]],tb_userslist[[series_animedb_id]:[season]],10,FALSE)</f>
        <v>fall</v>
      </c>
      <c r="G429" s="31">
        <f>COUNTIF(tb_userslist[series_animedb_id],tb_anime[[#This Row],[id2]])</f>
        <v>1</v>
      </c>
      <c r="H429" s="31">
        <f>SUMPRODUCT((tb_userslist[series_animedb_id]=tb_anime[[#This Row],[id2]])*(tb_userslist[my_score]&lt;=10))</f>
        <v>1</v>
      </c>
      <c r="I429" s="24">
        <f>IFERROR(AVERAGEIF(tb_userslist[series_animedb_id],tb_anime[[#This Row],[id2]],tb_userslist[my_score]),0)</f>
        <v>4</v>
      </c>
      <c r="J42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2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29" s="31">
        <f>SUMPRODUCT((tb_userslist[series_animedb_id]=tb_anime[[#This Row],[id2]])*(tb_userslist[my_finish_date]&lt;=$E$2)*(tb_userslist[my_start_date]&gt;=$E$1)*(tb_userslist[my_start_date]&lt;&gt;"NA"))</f>
        <v>1</v>
      </c>
      <c r="M42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29" s="31">
        <f>IFERROR(AVERAGEIFS(tb_userslist[my_score],tb_userslist[series_animedb_id],tb_anime[[#This Row],[id2]],tb_userslist[my_start_date],"&gt;="&amp;$E$1,tb_userslist[my_finish_date],"&lt;="&amp;$E$2),0)</f>
        <v>4</v>
      </c>
      <c r="O42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2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430" spans="1:16" x14ac:dyDescent="0.3">
      <c r="A430" s="13">
        <v>49878</v>
      </c>
      <c r="B430" s="13">
        <v>39018</v>
      </c>
      <c r="C430" s="31" t="str">
        <f>VLOOKUP(tb_anime[[#This Row],[id2]],tb_userslist[[series_animedb_id]:[series_title]],2,FALSE)</f>
        <v>Right Places: Sono Toki, Boku no Irubeki Basho</v>
      </c>
      <c r="D430" s="31" t="str">
        <f>VLOOKUP(tb_anime[[#This Row],[id2]],tb_userslist[[series_animedb_id]:[season]],3,FALSE)</f>
        <v>ona</v>
      </c>
      <c r="E430" s="31">
        <f>VLOOKUP(tb_anime[[#This Row],[id2]],tb_userslist[[series_animedb_id]:[season]],9,FALSE)</f>
        <v>2013</v>
      </c>
      <c r="F430" s="31" t="str">
        <f>VLOOKUP(tb_anime[[#This Row],[id2]],tb_userslist[[series_animedb_id]:[season]],10,FALSE)</f>
        <v>fall</v>
      </c>
      <c r="G430" s="31">
        <f>COUNTIF(tb_userslist[series_animedb_id],tb_anime[[#This Row],[id2]])</f>
        <v>1</v>
      </c>
      <c r="H430" s="31">
        <f>SUMPRODUCT((tb_userslist[series_animedb_id]=tb_anime[[#This Row],[id2]])*(tb_userslist[my_score]&lt;=10))</f>
        <v>1</v>
      </c>
      <c r="I430" s="24">
        <f>IFERROR(AVERAGEIF(tb_userslist[series_animedb_id],tb_anime[[#This Row],[id2]],tb_userslist[my_score]),0)</f>
        <v>6</v>
      </c>
      <c r="J43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0" s="31">
        <f>SUMPRODUCT((tb_userslist[series_animedb_id]=tb_anime[[#This Row],[id2]])*(tb_userslist[my_finish_date]&lt;=$E$2)*(tb_userslist[my_start_date]&gt;=$E$1)*(tb_userslist[my_start_date]&lt;&gt;"NA"))</f>
        <v>0</v>
      </c>
      <c r="M43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30" s="31">
        <f>IFERROR(AVERAGEIFS(tb_userslist[my_score],tb_userslist[series_animedb_id],tb_anime[[#This Row],[id2]],tb_userslist[my_start_date],"&gt;="&amp;$E$1,tb_userslist[my_finish_date],"&lt;="&amp;$E$2),0)</f>
        <v>0</v>
      </c>
      <c r="O43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3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31" spans="1:16" x14ac:dyDescent="0.3">
      <c r="A431" s="13">
        <v>49103</v>
      </c>
      <c r="B431" s="13">
        <v>38992</v>
      </c>
      <c r="C431" s="31" t="str">
        <f>VLOOKUP(tb_anime[[#This Row],[id2]],tb_userslist[[series_animedb_id]:[series_title]],2,FALSE)</f>
        <v>Rikei ga Koi ni Ochita no de Shoumei shitemita.</v>
      </c>
      <c r="D431" s="31" t="str">
        <f>VLOOKUP(tb_anime[[#This Row],[id2]],tb_userslist[[series_animedb_id]:[season]],3,FALSE)</f>
        <v>tv</v>
      </c>
      <c r="E431" s="31">
        <f>VLOOKUP(tb_anime[[#This Row],[id2]],tb_userslist[[series_animedb_id]:[season]],9,FALSE)</f>
        <v>2020</v>
      </c>
      <c r="F431" s="31" t="str">
        <f>VLOOKUP(tb_anime[[#This Row],[id2]],tb_userslist[[series_animedb_id]:[season]],10,FALSE)</f>
        <v>winter</v>
      </c>
      <c r="G431" s="31">
        <f>COUNTIF(tb_userslist[series_animedb_id],tb_anime[[#This Row],[id2]])</f>
        <v>1</v>
      </c>
      <c r="H431" s="31">
        <f>SUMPRODUCT((tb_userslist[series_animedb_id]=tb_anime[[#This Row],[id2]])*(tb_userslist[my_score]&lt;=10))</f>
        <v>1</v>
      </c>
      <c r="I431" s="24">
        <f>IFERROR(AVERAGEIF(tb_userslist[series_animedb_id],tb_anime[[#This Row],[id2]],tb_userslist[my_score]),0)</f>
        <v>8</v>
      </c>
      <c r="J43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1" s="31">
        <f>SUMPRODUCT((tb_userslist[series_animedb_id]=tb_anime[[#This Row],[id2]])*(tb_userslist[my_finish_date]&lt;=$E$2)*(tb_userslist[my_start_date]&gt;=$E$1)*(tb_userslist[my_start_date]&lt;&gt;"NA"))</f>
        <v>1</v>
      </c>
      <c r="M43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31" s="31">
        <f>IFERROR(AVERAGEIFS(tb_userslist[my_score],tb_userslist[series_animedb_id],tb_anime[[#This Row],[id2]],tb_userslist[my_start_date],"&gt;="&amp;$E$1,tb_userslist[my_finish_date],"&lt;="&amp;$E$2),0)</f>
        <v>8</v>
      </c>
      <c r="O43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3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432" spans="1:16" x14ac:dyDescent="0.3">
      <c r="A432" s="13">
        <v>35609</v>
      </c>
      <c r="B432" s="13">
        <v>38162</v>
      </c>
      <c r="C432" s="31" t="str">
        <f>VLOOKUP(tb_anime[[#This Row],[id2]],tb_userslist[[series_animedb_id]:[series_title]],2,FALSE)</f>
        <v>Rinshi!! Ekoda-chan</v>
      </c>
      <c r="D432" s="31" t="str">
        <f>VLOOKUP(tb_anime[[#This Row],[id2]],tb_userslist[[series_animedb_id]:[season]],3,FALSE)</f>
        <v>tv</v>
      </c>
      <c r="E432" s="31">
        <f>VLOOKUP(tb_anime[[#This Row],[id2]],tb_userslist[[series_animedb_id]:[season]],9,FALSE)</f>
        <v>2019</v>
      </c>
      <c r="F432" s="31" t="str">
        <f>VLOOKUP(tb_anime[[#This Row],[id2]],tb_userslist[[series_animedb_id]:[season]],10,FALSE)</f>
        <v>winter</v>
      </c>
      <c r="G432" s="31">
        <f>COUNTIF(tb_userslist[series_animedb_id],tb_anime[[#This Row],[id2]])</f>
        <v>1</v>
      </c>
      <c r="H432" s="31">
        <f>SUMPRODUCT((tb_userslist[series_animedb_id]=tb_anime[[#This Row],[id2]])*(tb_userslist[my_score]&lt;=10))</f>
        <v>1</v>
      </c>
      <c r="I432" s="24">
        <f>IFERROR(AVERAGEIF(tb_userslist[series_animedb_id],tb_anime[[#This Row],[id2]],tb_userslist[my_score]),0)</f>
        <v>5</v>
      </c>
      <c r="J43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2" s="31">
        <f>SUMPRODUCT((tb_userslist[series_animedb_id]=tb_anime[[#This Row],[id2]])*(tb_userslist[my_finish_date]&lt;=$E$2)*(tb_userslist[my_start_date]&gt;=$E$1)*(tb_userslist[my_start_date]&lt;&gt;"NA"))</f>
        <v>1</v>
      </c>
      <c r="M43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32" s="31">
        <f>IFERROR(AVERAGEIFS(tb_userslist[my_score],tb_userslist[series_animedb_id],tb_anime[[#This Row],[id2]],tb_userslist[my_start_date],"&gt;="&amp;$E$1,tb_userslist[my_finish_date],"&lt;="&amp;$E$2),0)</f>
        <v>5</v>
      </c>
      <c r="O43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3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33" spans="1:16" x14ac:dyDescent="0.3">
      <c r="A433" s="13">
        <v>48997</v>
      </c>
      <c r="B433" s="13">
        <v>38707</v>
      </c>
      <c r="C433" s="31" t="str">
        <f>VLOOKUP(tb_anime[[#This Row],[id2]],tb_userslist[[series_animedb_id]:[series_title]],2,FALSE)</f>
        <v>RobiHachi</v>
      </c>
      <c r="D433" s="31" t="str">
        <f>VLOOKUP(tb_anime[[#This Row],[id2]],tb_userslist[[series_animedb_id]:[season]],3,FALSE)</f>
        <v>tv</v>
      </c>
      <c r="E433" s="31">
        <f>VLOOKUP(tb_anime[[#This Row],[id2]],tb_userslist[[series_animedb_id]:[season]],9,FALSE)</f>
        <v>2019</v>
      </c>
      <c r="F433" s="31" t="str">
        <f>VLOOKUP(tb_anime[[#This Row],[id2]],tb_userslist[[series_animedb_id]:[season]],10,FALSE)</f>
        <v>spring</v>
      </c>
      <c r="G433" s="31">
        <f>COUNTIF(tb_userslist[series_animedb_id],tb_anime[[#This Row],[id2]])</f>
        <v>1</v>
      </c>
      <c r="H433" s="31">
        <f>SUMPRODUCT((tb_userslist[series_animedb_id]=tb_anime[[#This Row],[id2]])*(tb_userslist[my_score]&lt;=10))</f>
        <v>1</v>
      </c>
      <c r="I433" s="24">
        <f>IFERROR(AVERAGEIF(tb_userslist[series_animedb_id],tb_anime[[#This Row],[id2]],tb_userslist[my_score]),0)</f>
        <v>6</v>
      </c>
      <c r="J43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3" s="31">
        <f>SUMPRODUCT((tb_userslist[series_animedb_id]=tb_anime[[#This Row],[id2]])*(tb_userslist[my_finish_date]&lt;=$E$2)*(tb_userslist[my_start_date]&gt;=$E$1)*(tb_userslist[my_start_date]&lt;&gt;"NA"))</f>
        <v>1</v>
      </c>
      <c r="M43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33" s="31">
        <f>IFERROR(AVERAGEIFS(tb_userslist[my_score],tb_userslist[series_animedb_id],tb_anime[[#This Row],[id2]],tb_userslist[my_start_date],"&gt;="&amp;$E$1,tb_userslist[my_finish_date],"&lt;="&amp;$E$2),0)</f>
        <v>6</v>
      </c>
      <c r="O43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3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34" spans="1:16" x14ac:dyDescent="0.3">
      <c r="A434" s="13">
        <v>1126</v>
      </c>
      <c r="B434" s="13">
        <v>48363</v>
      </c>
      <c r="C434" s="31" t="str">
        <f>VLOOKUP(tb_anime[[#This Row],[id2]],tb_userslist[[series_animedb_id]:[series_title]],2,FALSE)</f>
        <v>RPG Fudousan</v>
      </c>
      <c r="D434" s="31" t="str">
        <f>VLOOKUP(tb_anime[[#This Row],[id2]],tb_userslist[[series_animedb_id]:[season]],3,FALSE)</f>
        <v>tv</v>
      </c>
      <c r="E434" s="31">
        <f>VLOOKUP(tb_anime[[#This Row],[id2]],tb_userslist[[series_animedb_id]:[season]],9,FALSE)</f>
        <v>2022</v>
      </c>
      <c r="F434" s="31" t="str">
        <f>VLOOKUP(tb_anime[[#This Row],[id2]],tb_userslist[[series_animedb_id]:[season]],10,FALSE)</f>
        <v>spring</v>
      </c>
      <c r="G434" s="31">
        <f>COUNTIF(tb_userslist[series_animedb_id],tb_anime[[#This Row],[id2]])</f>
        <v>1</v>
      </c>
      <c r="H434" s="31">
        <f>SUMPRODUCT((tb_userslist[series_animedb_id]=tb_anime[[#This Row],[id2]])*(tb_userslist[my_score]&lt;=10))</f>
        <v>1</v>
      </c>
      <c r="I434" s="24">
        <f>IFERROR(AVERAGEIF(tb_userslist[series_animedb_id],tb_anime[[#This Row],[id2]],tb_userslist[my_score]),0)</f>
        <v>4</v>
      </c>
      <c r="J43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4" s="31">
        <f>SUMPRODUCT((tb_userslist[series_animedb_id]=tb_anime[[#This Row],[id2]])*(tb_userslist[my_finish_date]&lt;=$E$2)*(tb_userslist[my_start_date]&gt;=$E$1)*(tb_userslist[my_start_date]&lt;&gt;"NA"))</f>
        <v>0</v>
      </c>
      <c r="M43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34" s="31">
        <f>IFERROR(AVERAGEIFS(tb_userslist[my_score],tb_userslist[series_animedb_id],tb_anime[[#This Row],[id2]],tb_userslist[my_start_date],"&gt;="&amp;$E$1,tb_userslist[my_finish_date],"&lt;="&amp;$E$2),0)</f>
        <v>0</v>
      </c>
      <c r="O43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3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35" spans="1:16" x14ac:dyDescent="0.3">
      <c r="A435" s="13">
        <v>49691</v>
      </c>
      <c r="B435" s="13">
        <v>40392</v>
      </c>
      <c r="C435" s="31" t="str">
        <f>VLOOKUP(tb_anime[[#This Row],[id2]],tb_userslist[[series_animedb_id]:[series_title]],2,FALSE)</f>
        <v>Runway de Waratte</v>
      </c>
      <c r="D435" s="31" t="str">
        <f>VLOOKUP(tb_anime[[#This Row],[id2]],tb_userslist[[series_animedb_id]:[season]],3,FALSE)</f>
        <v>tv</v>
      </c>
      <c r="E435" s="31">
        <f>VLOOKUP(tb_anime[[#This Row],[id2]],tb_userslist[[series_animedb_id]:[season]],9,FALSE)</f>
        <v>2020</v>
      </c>
      <c r="F435" s="31" t="str">
        <f>VLOOKUP(tb_anime[[#This Row],[id2]],tb_userslist[[series_animedb_id]:[season]],10,FALSE)</f>
        <v>winter</v>
      </c>
      <c r="G435" s="31">
        <f>COUNTIF(tb_userslist[series_animedb_id],tb_anime[[#This Row],[id2]])</f>
        <v>1</v>
      </c>
      <c r="H435" s="31">
        <f>SUMPRODUCT((tb_userslist[series_animedb_id]=tb_anime[[#This Row],[id2]])*(tb_userslist[my_score]&lt;=10))</f>
        <v>1</v>
      </c>
      <c r="I435" s="24">
        <f>IFERROR(AVERAGEIF(tb_userslist[series_animedb_id],tb_anime[[#This Row],[id2]],tb_userslist[my_score]),0)</f>
        <v>7</v>
      </c>
      <c r="J43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5" s="31">
        <f>SUMPRODUCT((tb_userslist[series_animedb_id]=tb_anime[[#This Row],[id2]])*(tb_userslist[my_finish_date]&lt;=$E$2)*(tb_userslist[my_start_date]&gt;=$E$1)*(tb_userslist[my_start_date]&lt;&gt;"NA"))</f>
        <v>1</v>
      </c>
      <c r="M43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35" s="31">
        <f>IFERROR(AVERAGEIFS(tb_userslist[my_score],tb_userslist[series_animedb_id],tb_anime[[#This Row],[id2]],tb_userslist[my_start_date],"&gt;="&amp;$E$1,tb_userslist[my_finish_date],"&lt;="&amp;$E$2),0)</f>
        <v>7</v>
      </c>
      <c r="O43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3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36" spans="1:16" x14ac:dyDescent="0.3">
      <c r="A436" s="13">
        <v>49964</v>
      </c>
      <c r="B436" s="13">
        <v>50185</v>
      </c>
      <c r="C436" s="31" t="str">
        <f>VLOOKUP(tb_anime[[#This Row],[id2]],tb_userslist[[series_animedb_id]:[series_title]],2,FALSE)</f>
        <v>Ryman's Club</v>
      </c>
      <c r="D436" s="31" t="str">
        <f>VLOOKUP(tb_anime[[#This Row],[id2]],tb_userslist[[series_animedb_id]:[season]],3,FALSE)</f>
        <v>tv</v>
      </c>
      <c r="E436" s="31">
        <f>VLOOKUP(tb_anime[[#This Row],[id2]],tb_userslist[[series_animedb_id]:[season]],9,FALSE)</f>
        <v>2022</v>
      </c>
      <c r="F436" s="31" t="str">
        <f>VLOOKUP(tb_anime[[#This Row],[id2]],tb_userslist[[series_animedb_id]:[season]],10,FALSE)</f>
        <v>winter</v>
      </c>
      <c r="G436" s="31">
        <f>COUNTIF(tb_userslist[series_animedb_id],tb_anime[[#This Row],[id2]])</f>
        <v>1</v>
      </c>
      <c r="H436" s="31">
        <f>SUMPRODUCT((tb_userslist[series_animedb_id]=tb_anime[[#This Row],[id2]])*(tb_userslist[my_score]&lt;=10))</f>
        <v>1</v>
      </c>
      <c r="I436" s="24">
        <f>IFERROR(AVERAGEIF(tb_userslist[series_animedb_id],tb_anime[[#This Row],[id2]],tb_userslist[my_score]),0)</f>
        <v>7</v>
      </c>
      <c r="J43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6" s="31">
        <f>SUMPRODUCT((tb_userslist[series_animedb_id]=tb_anime[[#This Row],[id2]])*(tb_userslist[my_finish_date]&lt;=$E$2)*(tb_userslist[my_start_date]&gt;=$E$1)*(tb_userslist[my_start_date]&lt;&gt;"NA"))</f>
        <v>0</v>
      </c>
      <c r="M43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36" s="31">
        <f>IFERROR(AVERAGEIFS(tb_userslist[my_score],tb_userslist[series_animedb_id],tb_anime[[#This Row],[id2]],tb_userslist[my_start_date],"&gt;="&amp;$E$1,tb_userslist[my_finish_date],"&lt;="&amp;$E$2),0)</f>
        <v>0</v>
      </c>
      <c r="O43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3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37" spans="1:16" x14ac:dyDescent="0.3">
      <c r="A437" s="13">
        <v>650</v>
      </c>
      <c r="B437" s="13">
        <v>168</v>
      </c>
      <c r="C437" s="31" t="str">
        <f>VLOOKUP(tb_anime[[#This Row],[id2]],tb_userslist[[series_animedb_id]:[series_title]],2,FALSE)</f>
        <v>s.CRY.ed</v>
      </c>
      <c r="D437" s="31" t="str">
        <f>VLOOKUP(tb_anime[[#This Row],[id2]],tb_userslist[[series_animedb_id]:[season]],3,FALSE)</f>
        <v>tv</v>
      </c>
      <c r="E437" s="31">
        <f>VLOOKUP(tb_anime[[#This Row],[id2]],tb_userslist[[series_animedb_id]:[season]],9,FALSE)</f>
        <v>2001</v>
      </c>
      <c r="F437" s="31" t="str">
        <f>VLOOKUP(tb_anime[[#This Row],[id2]],tb_userslist[[series_animedb_id]:[season]],10,FALSE)</f>
        <v>summer</v>
      </c>
      <c r="G437" s="31">
        <f>COUNTIF(tb_userslist[series_animedb_id],tb_anime[[#This Row],[id2]])</f>
        <v>1</v>
      </c>
      <c r="H437" s="31">
        <f>SUMPRODUCT((tb_userslist[series_animedb_id]=tb_anime[[#This Row],[id2]])*(tb_userslist[my_score]&lt;=10))</f>
        <v>1</v>
      </c>
      <c r="I437" s="24">
        <f>IFERROR(AVERAGEIF(tb_userslist[series_animedb_id],tb_anime[[#This Row],[id2]],tb_userslist[my_score]),0)</f>
        <v>7</v>
      </c>
      <c r="J43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7" s="31">
        <f>SUMPRODUCT((tb_userslist[series_animedb_id]=tb_anime[[#This Row],[id2]])*(tb_userslist[my_finish_date]&lt;=$E$2)*(tb_userslist[my_start_date]&gt;=$E$1)*(tb_userslist[my_start_date]&lt;&gt;"NA"))</f>
        <v>1</v>
      </c>
      <c r="M43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37" s="31">
        <f>IFERROR(AVERAGEIFS(tb_userslist[my_score],tb_userslist[series_animedb_id],tb_anime[[#This Row],[id2]],tb_userslist[my_start_date],"&gt;="&amp;$E$1,tb_userslist[my_finish_date],"&lt;="&amp;$E$2),0)</f>
        <v>7</v>
      </c>
      <c r="O43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3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38" spans="1:16" x14ac:dyDescent="0.3">
      <c r="A438" s="13">
        <v>49519</v>
      </c>
      <c r="B438" s="13">
        <v>48761</v>
      </c>
      <c r="C438" s="31" t="str">
        <f>VLOOKUP(tb_anime[[#This Row],[id2]],tb_userslist[[series_animedb_id]:[series_title]],2,FALSE)</f>
        <v>Saihate no Paladin</v>
      </c>
      <c r="D438" s="31" t="str">
        <f>VLOOKUP(tb_anime[[#This Row],[id2]],tb_userslist[[series_animedb_id]:[season]],3,FALSE)</f>
        <v>tv</v>
      </c>
      <c r="E438" s="31">
        <f>VLOOKUP(tb_anime[[#This Row],[id2]],tb_userslist[[series_animedb_id]:[season]],9,FALSE)</f>
        <v>2021</v>
      </c>
      <c r="F438" s="31" t="str">
        <f>VLOOKUP(tb_anime[[#This Row],[id2]],tb_userslist[[series_animedb_id]:[season]],10,FALSE)</f>
        <v>fall</v>
      </c>
      <c r="G438" s="31">
        <f>COUNTIF(tb_userslist[series_animedb_id],tb_anime[[#This Row],[id2]])</f>
        <v>1</v>
      </c>
      <c r="H438" s="31">
        <f>SUMPRODUCT((tb_userslist[series_animedb_id]=tb_anime[[#This Row],[id2]])*(tb_userslist[my_score]&lt;=10))</f>
        <v>1</v>
      </c>
      <c r="I438" s="24">
        <f>IFERROR(AVERAGEIF(tb_userslist[series_animedb_id],tb_anime[[#This Row],[id2]],tb_userslist[my_score]),0)</f>
        <v>5</v>
      </c>
      <c r="J43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8" s="31">
        <f>SUMPRODUCT((tb_userslist[series_animedb_id]=tb_anime[[#This Row],[id2]])*(tb_userslist[my_finish_date]&lt;=$E$2)*(tb_userslist[my_start_date]&gt;=$E$1)*(tb_userslist[my_start_date]&lt;&gt;"NA"))</f>
        <v>1</v>
      </c>
      <c r="M43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38" s="31">
        <f>IFERROR(AVERAGEIFS(tb_userslist[my_score],tb_userslist[series_animedb_id],tb_anime[[#This Row],[id2]],tb_userslist[my_start_date],"&gt;="&amp;$E$1,tb_userslist[my_finish_date],"&lt;="&amp;$E$2),0)</f>
        <v>5</v>
      </c>
      <c r="O43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3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39" spans="1:16" x14ac:dyDescent="0.3">
      <c r="A439" s="13">
        <v>48945</v>
      </c>
      <c r="B439" s="13">
        <v>529</v>
      </c>
      <c r="C439" s="31" t="str">
        <f>VLOOKUP(tb_anime[[#This Row],[id2]],tb_userslist[[series_animedb_id]:[series_title]],2,FALSE)</f>
        <v>Saishuu Heiki Kanojo</v>
      </c>
      <c r="D439" s="31" t="str">
        <f>VLOOKUP(tb_anime[[#This Row],[id2]],tb_userslist[[series_animedb_id]:[season]],3,FALSE)</f>
        <v>tv</v>
      </c>
      <c r="E439" s="31">
        <f>VLOOKUP(tb_anime[[#This Row],[id2]],tb_userslist[[series_animedb_id]:[season]],9,FALSE)</f>
        <v>2002</v>
      </c>
      <c r="F439" s="31" t="str">
        <f>VLOOKUP(tb_anime[[#This Row],[id2]],tb_userslist[[series_animedb_id]:[season]],10,FALSE)</f>
        <v>summer</v>
      </c>
      <c r="G439" s="31">
        <f>COUNTIF(tb_userslist[series_animedb_id],tb_anime[[#This Row],[id2]])</f>
        <v>1</v>
      </c>
      <c r="H439" s="31">
        <f>SUMPRODUCT((tb_userslist[series_animedb_id]=tb_anime[[#This Row],[id2]])*(tb_userslist[my_score]&lt;=10))</f>
        <v>1</v>
      </c>
      <c r="I439" s="24">
        <f>IFERROR(AVERAGEIF(tb_userslist[series_animedb_id],tb_anime[[#This Row],[id2]],tb_userslist[my_score]),0)</f>
        <v>5</v>
      </c>
      <c r="J43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3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39" s="31">
        <f>SUMPRODUCT((tb_userslist[series_animedb_id]=tb_anime[[#This Row],[id2]])*(tb_userslist[my_finish_date]&lt;=$E$2)*(tb_userslist[my_start_date]&gt;=$E$1)*(tb_userslist[my_start_date]&lt;&gt;"NA"))</f>
        <v>1</v>
      </c>
      <c r="M43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39" s="31">
        <f>IFERROR(AVERAGEIFS(tb_userslist[my_score],tb_userslist[series_animedb_id],tb_anime[[#This Row],[id2]],tb_userslist[my_start_date],"&gt;="&amp;$E$1,tb_userslist[my_finish_date],"&lt;="&amp;$E$2),0)</f>
        <v>5</v>
      </c>
      <c r="O43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3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40" spans="1:16" x14ac:dyDescent="0.3">
      <c r="A440" s="13">
        <v>47402</v>
      </c>
      <c r="B440" s="13">
        <v>609</v>
      </c>
      <c r="C440" s="31" t="str">
        <f>VLOOKUP(tb_anime[[#This Row],[id2]],tb_userslist[[series_animedb_id]:[series_title]],2,FALSE)</f>
        <v>Saishuu Heiki Kanojo: Another Love Song</v>
      </c>
      <c r="D440" s="31" t="str">
        <f>VLOOKUP(tb_anime[[#This Row],[id2]],tb_userslist[[series_animedb_id]:[season]],3,FALSE)</f>
        <v>ova</v>
      </c>
      <c r="E440" s="31">
        <f>VLOOKUP(tb_anime[[#This Row],[id2]],tb_userslist[[series_animedb_id]:[season]],9,FALSE)</f>
        <v>2005</v>
      </c>
      <c r="F440" s="31" t="str">
        <f>VLOOKUP(tb_anime[[#This Row],[id2]],tb_userslist[[series_animedb_id]:[season]],10,FALSE)</f>
        <v>summer</v>
      </c>
      <c r="G440" s="31">
        <f>COUNTIF(tb_userslist[series_animedb_id],tb_anime[[#This Row],[id2]])</f>
        <v>1</v>
      </c>
      <c r="H440" s="31">
        <f>SUMPRODUCT((tb_userslist[series_animedb_id]=tb_anime[[#This Row],[id2]])*(tb_userslist[my_score]&lt;=10))</f>
        <v>1</v>
      </c>
      <c r="I440" s="24">
        <f>IFERROR(AVERAGEIF(tb_userslist[series_animedb_id],tb_anime[[#This Row],[id2]],tb_userslist[my_score]),0)</f>
        <v>4</v>
      </c>
      <c r="J44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0" s="31">
        <f>SUMPRODUCT((tb_userslist[series_animedb_id]=tb_anime[[#This Row],[id2]])*(tb_userslist[my_finish_date]&lt;=$E$2)*(tb_userslist[my_start_date]&gt;=$E$1)*(tb_userslist[my_start_date]&lt;&gt;"NA"))</f>
        <v>1</v>
      </c>
      <c r="M44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40" s="31">
        <f>IFERROR(AVERAGEIFS(tb_userslist[my_score],tb_userslist[series_animedb_id],tb_anime[[#This Row],[id2]],tb_userslist[my_start_date],"&gt;="&amp;$E$1,tb_userslist[my_finish_date],"&lt;="&amp;$E$2),0)</f>
        <v>4</v>
      </c>
      <c r="O44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4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441" spans="1:16" x14ac:dyDescent="0.3">
      <c r="A441" s="13">
        <v>38816</v>
      </c>
      <c r="B441" s="13">
        <v>130</v>
      </c>
      <c r="C441" s="31" t="str">
        <f>VLOOKUP(tb_anime[[#This Row],[id2]],tb_userslist[[series_animedb_id]:[series_title]],2,FALSE)</f>
        <v>Saiyuuki Reload</v>
      </c>
      <c r="D441" s="31" t="str">
        <f>VLOOKUP(tb_anime[[#This Row],[id2]],tb_userslist[[series_animedb_id]:[season]],3,FALSE)</f>
        <v>tv</v>
      </c>
      <c r="E441" s="31">
        <f>VLOOKUP(tb_anime[[#This Row],[id2]],tb_userslist[[series_animedb_id]:[season]],9,FALSE)</f>
        <v>2003</v>
      </c>
      <c r="F441" s="31" t="str">
        <f>VLOOKUP(tb_anime[[#This Row],[id2]],tb_userslist[[series_animedb_id]:[season]],10,FALSE)</f>
        <v>fall</v>
      </c>
      <c r="G441" s="31">
        <f>COUNTIF(tb_userslist[series_animedb_id],tb_anime[[#This Row],[id2]])</f>
        <v>1</v>
      </c>
      <c r="H441" s="31">
        <f>SUMPRODUCT((tb_userslist[series_animedb_id]=tb_anime[[#This Row],[id2]])*(tb_userslist[my_score]&lt;=10))</f>
        <v>1</v>
      </c>
      <c r="I441" s="24">
        <f>IFERROR(AVERAGEIF(tb_userslist[series_animedb_id],tb_anime[[#This Row],[id2]],tb_userslist[my_score]),0)</f>
        <v>7</v>
      </c>
      <c r="J44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1" s="31">
        <f>SUMPRODUCT((tb_userslist[series_animedb_id]=tb_anime[[#This Row],[id2]])*(tb_userslist[my_finish_date]&lt;=$E$2)*(tb_userslist[my_start_date]&gt;=$E$1)*(tb_userslist[my_start_date]&lt;&gt;"NA"))</f>
        <v>1</v>
      </c>
      <c r="M44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41" s="31">
        <f>IFERROR(AVERAGEIFS(tb_userslist[my_score],tb_userslist[series_animedb_id],tb_anime[[#This Row],[id2]],tb_userslist[my_start_date],"&gt;="&amp;$E$1,tb_userslist[my_finish_date],"&lt;="&amp;$E$2),0)</f>
        <v>7</v>
      </c>
      <c r="O44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4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42" spans="1:16" x14ac:dyDescent="0.3">
      <c r="A442" s="13">
        <v>38106</v>
      </c>
      <c r="B442" s="13">
        <v>131</v>
      </c>
      <c r="C442" s="31" t="str">
        <f>VLOOKUP(tb_anime[[#This Row],[id2]],tb_userslist[[series_animedb_id]:[series_title]],2,FALSE)</f>
        <v>Saiyuuki Reload Gunlock</v>
      </c>
      <c r="D442" s="31" t="str">
        <f>VLOOKUP(tb_anime[[#This Row],[id2]],tb_userslist[[series_animedb_id]:[season]],3,FALSE)</f>
        <v>tv</v>
      </c>
      <c r="E442" s="31">
        <f>VLOOKUP(tb_anime[[#This Row],[id2]],tb_userslist[[series_animedb_id]:[season]],9,FALSE)</f>
        <v>2004</v>
      </c>
      <c r="F442" s="31" t="str">
        <f>VLOOKUP(tb_anime[[#This Row],[id2]],tb_userslist[[series_animedb_id]:[season]],10,FALSE)</f>
        <v>spring</v>
      </c>
      <c r="G442" s="31">
        <f>COUNTIF(tb_userslist[series_animedb_id],tb_anime[[#This Row],[id2]])</f>
        <v>1</v>
      </c>
      <c r="H442" s="31">
        <f>SUMPRODUCT((tb_userslist[series_animedb_id]=tb_anime[[#This Row],[id2]])*(tb_userslist[my_score]&lt;=10))</f>
        <v>1</v>
      </c>
      <c r="I442" s="24">
        <f>IFERROR(AVERAGEIF(tb_userslist[series_animedb_id],tb_anime[[#This Row],[id2]],tb_userslist[my_score]),0)</f>
        <v>7</v>
      </c>
      <c r="J44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2" s="31">
        <f>SUMPRODUCT((tb_userslist[series_animedb_id]=tb_anime[[#This Row],[id2]])*(tb_userslist[my_finish_date]&lt;=$E$2)*(tb_userslist[my_start_date]&gt;=$E$1)*(tb_userslist[my_start_date]&lt;&gt;"NA"))</f>
        <v>1</v>
      </c>
      <c r="M44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42" s="31">
        <f>IFERROR(AVERAGEIFS(tb_userslist[my_score],tb_userslist[series_animedb_id],tb_anime[[#This Row],[id2]],tb_userslist[my_start_date],"&gt;="&amp;$E$1,tb_userslist[my_finish_date],"&lt;="&amp;$E$2),0)</f>
        <v>7</v>
      </c>
      <c r="O44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4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43" spans="1:16" x14ac:dyDescent="0.3">
      <c r="A443" s="13">
        <v>48612</v>
      </c>
      <c r="B443" s="13">
        <v>2143</v>
      </c>
      <c r="C443" s="31" t="str">
        <f>VLOOKUP(tb_anime[[#This Row],[id2]],tb_userslist[[series_animedb_id]:[series_title]],2,FALSE)</f>
        <v>Saiyuuki Reload: Burial</v>
      </c>
      <c r="D443" s="31" t="str">
        <f>VLOOKUP(tb_anime[[#This Row],[id2]],tb_userslist[[series_animedb_id]:[season]],3,FALSE)</f>
        <v>ova</v>
      </c>
      <c r="E443" s="31">
        <f>VLOOKUP(tb_anime[[#This Row],[id2]],tb_userslist[[series_animedb_id]:[season]],9,FALSE)</f>
        <v>2007</v>
      </c>
      <c r="F443" s="31" t="str">
        <f>VLOOKUP(tb_anime[[#This Row],[id2]],tb_userslist[[series_animedb_id]:[season]],10,FALSE)</f>
        <v>spring</v>
      </c>
      <c r="G443" s="31">
        <f>COUNTIF(tb_userslist[series_animedb_id],tb_anime[[#This Row],[id2]])</f>
        <v>1</v>
      </c>
      <c r="H443" s="31">
        <f>SUMPRODUCT((tb_userslist[series_animedb_id]=tb_anime[[#This Row],[id2]])*(tb_userslist[my_score]&lt;=10))</f>
        <v>1</v>
      </c>
      <c r="I443" s="24">
        <f>IFERROR(AVERAGEIF(tb_userslist[series_animedb_id],tb_anime[[#This Row],[id2]],tb_userslist[my_score]),0)</f>
        <v>8</v>
      </c>
      <c r="J44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3" s="31">
        <f>SUMPRODUCT((tb_userslist[series_animedb_id]=tb_anime[[#This Row],[id2]])*(tb_userslist[my_finish_date]&lt;=$E$2)*(tb_userslist[my_start_date]&gt;=$E$1)*(tb_userslist[my_start_date]&lt;&gt;"NA"))</f>
        <v>1</v>
      </c>
      <c r="M44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43" s="31">
        <f>IFERROR(AVERAGEIFS(tb_userslist[my_score],tb_userslist[series_animedb_id],tb_anime[[#This Row],[id2]],tb_userslist[my_start_date],"&gt;="&amp;$E$1,tb_userslist[my_finish_date],"&lt;="&amp;$E$2),0)</f>
        <v>8</v>
      </c>
      <c r="O44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4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444" spans="1:16" x14ac:dyDescent="0.3">
      <c r="A444" s="13">
        <v>48825</v>
      </c>
      <c r="B444" s="13">
        <v>38192</v>
      </c>
      <c r="C444" s="31" t="str">
        <f>VLOOKUP(tb_anime[[#This Row],[id2]],tb_userslist[[series_animedb_id]:[series_title]],2,FALSE)</f>
        <v>Sakugan</v>
      </c>
      <c r="D444" s="31" t="str">
        <f>VLOOKUP(tb_anime[[#This Row],[id2]],tb_userslist[[series_animedb_id]:[season]],3,FALSE)</f>
        <v>tv</v>
      </c>
      <c r="E444" s="31">
        <f>VLOOKUP(tb_anime[[#This Row],[id2]],tb_userslist[[series_animedb_id]:[season]],9,FALSE)</f>
        <v>2021</v>
      </c>
      <c r="F444" s="31" t="str">
        <f>VLOOKUP(tb_anime[[#This Row],[id2]],tb_userslist[[series_animedb_id]:[season]],10,FALSE)</f>
        <v>fall</v>
      </c>
      <c r="G444" s="31">
        <f>COUNTIF(tb_userslist[series_animedb_id],tb_anime[[#This Row],[id2]])</f>
        <v>1</v>
      </c>
      <c r="H444" s="31">
        <f>SUMPRODUCT((tb_userslist[series_animedb_id]=tb_anime[[#This Row],[id2]])*(tb_userslist[my_score]&lt;=10))</f>
        <v>1</v>
      </c>
      <c r="I444" s="24">
        <f>IFERROR(AVERAGEIF(tb_userslist[series_animedb_id],tb_anime[[#This Row],[id2]],tb_userslist[my_score]),0)</f>
        <v>5</v>
      </c>
      <c r="J44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4" s="31">
        <f>SUMPRODUCT((tb_userslist[series_animedb_id]=tb_anime[[#This Row],[id2]])*(tb_userslist[my_finish_date]&lt;=$E$2)*(tb_userslist[my_start_date]&gt;=$E$1)*(tb_userslist[my_start_date]&lt;&gt;"NA"))</f>
        <v>1</v>
      </c>
      <c r="M44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44" s="31">
        <f>IFERROR(AVERAGEIFS(tb_userslist[my_score],tb_userslist[series_animedb_id],tb_anime[[#This Row],[id2]],tb_userslist[my_start_date],"&gt;="&amp;$E$1,tb_userslist[my_finish_date],"&lt;="&amp;$E$2),0)</f>
        <v>5</v>
      </c>
      <c r="O44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4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45" spans="1:16" x14ac:dyDescent="0.3">
      <c r="A445" s="13">
        <v>41877</v>
      </c>
      <c r="B445" s="13">
        <v>42935</v>
      </c>
      <c r="C445" s="31" t="str">
        <f>VLOOKUP(tb_anime[[#This Row],[id2]],tb_userslist[[series_animedb_id]:[series_title]],2,FALSE)</f>
        <v>Sakugasaku</v>
      </c>
      <c r="D445" s="31" t="str">
        <f>VLOOKUP(tb_anime[[#This Row],[id2]],tb_userslist[[series_animedb_id]:[season]],3,FALSE)</f>
        <v>music</v>
      </c>
      <c r="E445" s="31">
        <f>VLOOKUP(tb_anime[[#This Row],[id2]],tb_userslist[[series_animedb_id]:[season]],9,FALSE)</f>
        <v>2020</v>
      </c>
      <c r="F445" s="31" t="str">
        <f>VLOOKUP(tb_anime[[#This Row],[id2]],tb_userslist[[series_animedb_id]:[season]],10,FALSE)</f>
        <v>summer</v>
      </c>
      <c r="G445" s="31">
        <f>COUNTIF(tb_userslist[series_animedb_id],tb_anime[[#This Row],[id2]])</f>
        <v>1</v>
      </c>
      <c r="H445" s="31">
        <f>SUMPRODUCT((tb_userslist[series_animedb_id]=tb_anime[[#This Row],[id2]])*(tb_userslist[my_score]&lt;=10))</f>
        <v>1</v>
      </c>
      <c r="I445" s="24">
        <f>IFERROR(AVERAGEIF(tb_userslist[series_animedb_id],tb_anime[[#This Row],[id2]],tb_userslist[my_score]),0)</f>
        <v>6</v>
      </c>
      <c r="J44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5" s="31">
        <f>SUMPRODUCT((tb_userslist[series_animedb_id]=tb_anime[[#This Row],[id2]])*(tb_userslist[my_finish_date]&lt;=$E$2)*(tb_userslist[my_start_date]&gt;=$E$1)*(tb_userslist[my_start_date]&lt;&gt;"NA"))</f>
        <v>1</v>
      </c>
      <c r="M44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45" s="31">
        <f>IFERROR(AVERAGEIFS(tb_userslist[my_score],tb_userslist[series_animedb_id],tb_anime[[#This Row],[id2]],tb_userslist[my_start_date],"&gt;="&amp;$E$1,tb_userslist[my_finish_date],"&lt;="&amp;$E$2),0)</f>
        <v>6</v>
      </c>
      <c r="O44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4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46" spans="1:16" x14ac:dyDescent="0.3">
      <c r="A446" s="13">
        <v>48711</v>
      </c>
      <c r="B446" s="13">
        <v>561</v>
      </c>
      <c r="C446" s="31" t="str">
        <f>VLOOKUP(tb_anime[[#This Row],[id2]],tb_userslist[[series_animedb_id]:[series_title]],2,FALSE)</f>
        <v>Sakura Taisen</v>
      </c>
      <c r="D446" s="31" t="str">
        <f>VLOOKUP(tb_anime[[#This Row],[id2]],tb_userslist[[series_animedb_id]:[season]],3,FALSE)</f>
        <v>tv</v>
      </c>
      <c r="E446" s="31">
        <f>VLOOKUP(tb_anime[[#This Row],[id2]],tb_userslist[[series_animedb_id]:[season]],9,FALSE)</f>
        <v>2000</v>
      </c>
      <c r="F446" s="31" t="str">
        <f>VLOOKUP(tb_anime[[#This Row],[id2]],tb_userslist[[series_animedb_id]:[season]],10,FALSE)</f>
        <v>spring</v>
      </c>
      <c r="G446" s="31">
        <f>COUNTIF(tb_userslist[series_animedb_id],tb_anime[[#This Row],[id2]])</f>
        <v>1</v>
      </c>
      <c r="H446" s="31">
        <f>SUMPRODUCT((tb_userslist[series_animedb_id]=tb_anime[[#This Row],[id2]])*(tb_userslist[my_score]&lt;=10))</f>
        <v>1</v>
      </c>
      <c r="I446" s="24">
        <f>IFERROR(AVERAGEIF(tb_userslist[series_animedb_id],tb_anime[[#This Row],[id2]],tb_userslist[my_score]),0)</f>
        <v>3</v>
      </c>
      <c r="J44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6" s="31">
        <f>SUMPRODUCT((tb_userslist[series_animedb_id]=tb_anime[[#This Row],[id2]])*(tb_userslist[my_finish_date]&lt;=$E$2)*(tb_userslist[my_start_date]&gt;=$E$1)*(tb_userslist[my_start_date]&lt;&gt;"NA"))</f>
        <v>1</v>
      </c>
      <c r="M44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46" s="31">
        <f>IFERROR(AVERAGEIFS(tb_userslist[my_score],tb_userslist[series_animedb_id],tb_anime[[#This Row],[id2]],tb_userslist[my_start_date],"&gt;="&amp;$E$1,tb_userslist[my_finish_date],"&lt;="&amp;$E$2),0)</f>
        <v>3</v>
      </c>
      <c r="O44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4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447" spans="1:16" x14ac:dyDescent="0.3">
      <c r="A447" s="13">
        <v>42072</v>
      </c>
      <c r="B447" s="13">
        <v>1608</v>
      </c>
      <c r="C447" s="31" t="str">
        <f>VLOOKUP(tb_anime[[#This Row],[id2]],tb_userslist[[series_animedb_id]:[series_title]],2,FALSE)</f>
        <v>Salaryman Kintarou</v>
      </c>
      <c r="D447" s="31" t="str">
        <f>VLOOKUP(tb_anime[[#This Row],[id2]],tb_userslist[[series_animedb_id]:[season]],3,FALSE)</f>
        <v>tv</v>
      </c>
      <c r="E447" s="31">
        <f>VLOOKUP(tb_anime[[#This Row],[id2]],tb_userslist[[series_animedb_id]:[season]],9,FALSE)</f>
        <v>2001</v>
      </c>
      <c r="F447" s="31" t="str">
        <f>VLOOKUP(tb_anime[[#This Row],[id2]],tb_userslist[[series_animedb_id]:[season]],10,FALSE)</f>
        <v>winter</v>
      </c>
      <c r="G447" s="31">
        <f>COUNTIF(tb_userslist[series_animedb_id],tb_anime[[#This Row],[id2]])</f>
        <v>1</v>
      </c>
      <c r="H447" s="31">
        <f>SUMPRODUCT((tb_userslist[series_animedb_id]=tb_anime[[#This Row],[id2]])*(tb_userslist[my_score]&lt;=10))</f>
        <v>1</v>
      </c>
      <c r="I447" s="24">
        <f>IFERROR(AVERAGEIF(tb_userslist[series_animedb_id],tb_anime[[#This Row],[id2]],tb_userslist[my_score]),0)</f>
        <v>4</v>
      </c>
      <c r="J44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7" s="31">
        <f>SUMPRODUCT((tb_userslist[series_animedb_id]=tb_anime[[#This Row],[id2]])*(tb_userslist[my_finish_date]&lt;=$E$2)*(tb_userslist[my_start_date]&gt;=$E$1)*(tb_userslist[my_start_date]&lt;&gt;"NA"))</f>
        <v>1</v>
      </c>
      <c r="M44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47" s="31">
        <f>IFERROR(AVERAGEIFS(tb_userslist[my_score],tb_userslist[series_animedb_id],tb_anime[[#This Row],[id2]],tb_userslist[my_start_date],"&gt;="&amp;$E$1,tb_userslist[my_finish_date],"&lt;="&amp;$E$2),0)</f>
        <v>4</v>
      </c>
      <c r="O44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4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448" spans="1:16" x14ac:dyDescent="0.3">
      <c r="A448" s="13">
        <v>44516</v>
      </c>
      <c r="B448" s="13">
        <v>49420</v>
      </c>
      <c r="C448" s="31" t="str">
        <f>VLOOKUP(tb_anime[[#This Row],[id2]],tb_userslist[[series_animedb_id]:[series_title]],2,FALSE)</f>
        <v>Sangenshoku</v>
      </c>
      <c r="D448" s="31" t="str">
        <f>VLOOKUP(tb_anime[[#This Row],[id2]],tb_userslist[[series_animedb_id]:[season]],3,FALSE)</f>
        <v>music</v>
      </c>
      <c r="E448" s="31">
        <f>VLOOKUP(tb_anime[[#This Row],[id2]],tb_userslist[[series_animedb_id]:[season]],9,FALSE)</f>
        <v>2021</v>
      </c>
      <c r="F448" s="31" t="str">
        <f>VLOOKUP(tb_anime[[#This Row],[id2]],tb_userslist[[series_animedb_id]:[season]],10,FALSE)</f>
        <v>summer</v>
      </c>
      <c r="G448" s="31">
        <f>COUNTIF(tb_userslist[series_animedb_id],tb_anime[[#This Row],[id2]])</f>
        <v>1</v>
      </c>
      <c r="H448" s="31">
        <f>SUMPRODUCT((tb_userslist[series_animedb_id]=tb_anime[[#This Row],[id2]])*(tb_userslist[my_score]&lt;=10))</f>
        <v>1</v>
      </c>
      <c r="I448" s="24">
        <f>IFERROR(AVERAGEIF(tb_userslist[series_animedb_id],tb_anime[[#This Row],[id2]],tb_userslist[my_score]),0)</f>
        <v>6</v>
      </c>
      <c r="J44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8" s="31">
        <f>SUMPRODUCT((tb_userslist[series_animedb_id]=tb_anime[[#This Row],[id2]])*(tb_userslist[my_finish_date]&lt;=$E$2)*(tb_userslist[my_start_date]&gt;=$E$1)*(tb_userslist[my_start_date]&lt;&gt;"NA"))</f>
        <v>0</v>
      </c>
      <c r="M44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48" s="31">
        <f>IFERROR(AVERAGEIFS(tb_userslist[my_score],tb_userslist[series_animedb_id],tb_anime[[#This Row],[id2]],tb_userslist[my_start_date],"&gt;="&amp;$E$1,tb_userslist[my_finish_date],"&lt;="&amp;$E$2),0)</f>
        <v>0</v>
      </c>
      <c r="O44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4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49" spans="1:16" x14ac:dyDescent="0.3">
      <c r="A449" s="13">
        <v>50338</v>
      </c>
      <c r="B449" s="13">
        <v>44387</v>
      </c>
      <c r="C449" s="31" t="str">
        <f>VLOOKUP(tb_anime[[#This Row],[id2]],tb_userslist[[series_animedb_id]:[series_title]],2,FALSE)</f>
        <v>Sankaku Mado no Sotogawa wa Yoru</v>
      </c>
      <c r="D449" s="31" t="str">
        <f>VLOOKUP(tb_anime[[#This Row],[id2]],tb_userslist[[series_animedb_id]:[season]],3,FALSE)</f>
        <v>tv</v>
      </c>
      <c r="E449" s="31">
        <f>VLOOKUP(tb_anime[[#This Row],[id2]],tb_userslist[[series_animedb_id]:[season]],9,FALSE)</f>
        <v>2021</v>
      </c>
      <c r="F449" s="31" t="str">
        <f>VLOOKUP(tb_anime[[#This Row],[id2]],tb_userslist[[series_animedb_id]:[season]],10,FALSE)</f>
        <v>fall</v>
      </c>
      <c r="G449" s="31">
        <f>COUNTIF(tb_userslist[series_animedb_id],tb_anime[[#This Row],[id2]])</f>
        <v>1</v>
      </c>
      <c r="H449" s="31">
        <f>SUMPRODUCT((tb_userslist[series_animedb_id]=tb_anime[[#This Row],[id2]])*(tb_userslist[my_score]&lt;=10))</f>
        <v>1</v>
      </c>
      <c r="I449" s="24">
        <f>IFERROR(AVERAGEIF(tb_userslist[series_animedb_id],tb_anime[[#This Row],[id2]],tb_userslist[my_score]),0)</f>
        <v>4</v>
      </c>
      <c r="J44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4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49" s="31">
        <f>SUMPRODUCT((tb_userslist[series_animedb_id]=tb_anime[[#This Row],[id2]])*(tb_userslist[my_finish_date]&lt;=$E$2)*(tb_userslist[my_start_date]&gt;=$E$1)*(tb_userslist[my_start_date]&lt;&gt;"NA"))</f>
        <v>1</v>
      </c>
      <c r="M44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49" s="31">
        <f>IFERROR(AVERAGEIFS(tb_userslist[my_score],tb_userslist[series_animedb_id],tb_anime[[#This Row],[id2]],tb_userslist[my_start_date],"&gt;="&amp;$E$1,tb_userslist[my_finish_date],"&lt;="&amp;$E$2),0)</f>
        <v>4</v>
      </c>
      <c r="O44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4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450" spans="1:16" x14ac:dyDescent="0.3">
      <c r="A450" s="13">
        <v>50037</v>
      </c>
      <c r="B450" s="13">
        <v>37426</v>
      </c>
      <c r="C450" s="31" t="str">
        <f>VLOOKUP(tb_anime[[#This Row],[id2]],tb_userslist[[series_animedb_id]:[series_title]],2,FALSE)</f>
        <v>Sarazanmai</v>
      </c>
      <c r="D450" s="31" t="str">
        <f>VLOOKUP(tb_anime[[#This Row],[id2]],tb_userslist[[series_animedb_id]:[season]],3,FALSE)</f>
        <v>tv</v>
      </c>
      <c r="E450" s="31">
        <f>VLOOKUP(tb_anime[[#This Row],[id2]],tb_userslist[[series_animedb_id]:[season]],9,FALSE)</f>
        <v>2019</v>
      </c>
      <c r="F450" s="31" t="str">
        <f>VLOOKUP(tb_anime[[#This Row],[id2]],tb_userslist[[series_animedb_id]:[season]],10,FALSE)</f>
        <v>spring</v>
      </c>
      <c r="G450" s="31">
        <f>COUNTIF(tb_userslist[series_animedb_id],tb_anime[[#This Row],[id2]])</f>
        <v>1</v>
      </c>
      <c r="H450" s="31">
        <f>SUMPRODUCT((tb_userslist[series_animedb_id]=tb_anime[[#This Row],[id2]])*(tb_userslist[my_score]&lt;=10))</f>
        <v>1</v>
      </c>
      <c r="I450" s="24">
        <f>IFERROR(AVERAGEIF(tb_userslist[series_animedb_id],tb_anime[[#This Row],[id2]],tb_userslist[my_score]),0)</f>
        <v>7</v>
      </c>
      <c r="J45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5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50" s="31">
        <f>SUMPRODUCT((tb_userslist[series_animedb_id]=tb_anime[[#This Row],[id2]])*(tb_userslist[my_finish_date]&lt;=$E$2)*(tb_userslist[my_start_date]&gt;=$E$1)*(tb_userslist[my_start_date]&lt;&gt;"NA"))</f>
        <v>1</v>
      </c>
      <c r="M45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50" s="31">
        <f>IFERROR(AVERAGEIFS(tb_userslist[my_score],tb_userslist[series_animedb_id],tb_anime[[#This Row],[id2]],tb_userslist[my_start_date],"&gt;="&amp;$E$1,tb_userslist[my_finish_date],"&lt;="&amp;$E$2),0)</f>
        <v>7</v>
      </c>
      <c r="O45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5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51" spans="1:16" x14ac:dyDescent="0.3">
      <c r="A451" s="13">
        <v>48239</v>
      </c>
      <c r="B451" s="13">
        <v>42774</v>
      </c>
      <c r="C451" s="31" t="str">
        <f>VLOOKUP(tb_anime[[#This Row],[id2]],tb_userslist[[series_animedb_id]:[series_title]],2,FALSE)</f>
        <v>Sayonara Watashi no Cramer</v>
      </c>
      <c r="D451" s="31" t="str">
        <f>VLOOKUP(tb_anime[[#This Row],[id2]],tb_userslist[[series_animedb_id]:[season]],3,FALSE)</f>
        <v>tv</v>
      </c>
      <c r="E451" s="31">
        <f>VLOOKUP(tb_anime[[#This Row],[id2]],tb_userslist[[series_animedb_id]:[season]],9,FALSE)</f>
        <v>2021</v>
      </c>
      <c r="F451" s="31" t="str">
        <f>VLOOKUP(tb_anime[[#This Row],[id2]],tb_userslist[[series_animedb_id]:[season]],10,FALSE)</f>
        <v>spring</v>
      </c>
      <c r="G451" s="31">
        <f>COUNTIF(tb_userslist[series_animedb_id],tb_anime[[#This Row],[id2]])</f>
        <v>1</v>
      </c>
      <c r="H451" s="31">
        <f>SUMPRODUCT((tb_userslist[series_animedb_id]=tb_anime[[#This Row],[id2]])*(tb_userslist[my_score]&lt;=10))</f>
        <v>1</v>
      </c>
      <c r="I451" s="24">
        <f>IFERROR(AVERAGEIF(tb_userslist[series_animedb_id],tb_anime[[#This Row],[id2]],tb_userslist[my_score]),0)</f>
        <v>6</v>
      </c>
      <c r="J45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5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51" s="31">
        <f>SUMPRODUCT((tb_userslist[series_animedb_id]=tb_anime[[#This Row],[id2]])*(tb_userslist[my_finish_date]&lt;=$E$2)*(tb_userslist[my_start_date]&gt;=$E$1)*(tb_userslist[my_start_date]&lt;&gt;"NA"))</f>
        <v>1</v>
      </c>
      <c r="M45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51" s="31">
        <f>IFERROR(AVERAGEIFS(tb_userslist[my_score],tb_userslist[series_animedb_id],tb_anime[[#This Row],[id2]],tb_userslist[my_start_date],"&gt;="&amp;$E$1,tb_userslist[my_finish_date],"&lt;="&amp;$E$2),0)</f>
        <v>6</v>
      </c>
      <c r="O45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5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52" spans="1:16" x14ac:dyDescent="0.3">
      <c r="A452" s="13">
        <v>49751</v>
      </c>
      <c r="B452" s="13">
        <v>1508</v>
      </c>
      <c r="C452" s="31" t="str">
        <f>VLOOKUP(tb_anime[[#This Row],[id2]],tb_userslist[[series_animedb_id]:[series_title]],2,FALSE)</f>
        <v>Sci-fi Harry</v>
      </c>
      <c r="D452" s="31" t="str">
        <f>VLOOKUP(tb_anime[[#This Row],[id2]],tb_userslist[[series_animedb_id]:[season]],3,FALSE)</f>
        <v>tv</v>
      </c>
      <c r="E452" s="31">
        <f>VLOOKUP(tb_anime[[#This Row],[id2]],tb_userslist[[series_animedb_id]:[season]],9,FALSE)</f>
        <v>2000</v>
      </c>
      <c r="F452" s="31" t="str">
        <f>VLOOKUP(tb_anime[[#This Row],[id2]],tb_userslist[[series_animedb_id]:[season]],10,FALSE)</f>
        <v>fall</v>
      </c>
      <c r="G452" s="31">
        <f>COUNTIF(tb_userslist[series_animedb_id],tb_anime[[#This Row],[id2]])</f>
        <v>1</v>
      </c>
      <c r="H452" s="31">
        <f>SUMPRODUCT((tb_userslist[series_animedb_id]=tb_anime[[#This Row],[id2]])*(tb_userslist[my_score]&lt;=10))</f>
        <v>1</v>
      </c>
      <c r="I452" s="24">
        <f>IFERROR(AVERAGEIF(tb_userslist[series_animedb_id],tb_anime[[#This Row],[id2]],tb_userslist[my_score]),0)</f>
        <v>3</v>
      </c>
      <c r="J45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5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52" s="31">
        <f>SUMPRODUCT((tb_userslist[series_animedb_id]=tb_anime[[#This Row],[id2]])*(tb_userslist[my_finish_date]&lt;=$E$2)*(tb_userslist[my_start_date]&gt;=$E$1)*(tb_userslist[my_start_date]&lt;&gt;"NA"))</f>
        <v>1</v>
      </c>
      <c r="M45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52" s="31">
        <f>IFERROR(AVERAGEIFS(tb_userslist[my_score],tb_userslist[series_animedb_id],tb_anime[[#This Row],[id2]],tb_userslist[my_start_date],"&gt;="&amp;$E$1,tb_userslist[my_finish_date],"&lt;="&amp;$E$2),0)</f>
        <v>3</v>
      </c>
      <c r="O45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5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453" spans="1:16" x14ac:dyDescent="0.3">
      <c r="A453" s="13">
        <v>50218</v>
      </c>
      <c r="B453" s="13">
        <v>167</v>
      </c>
      <c r="C453" s="31" t="str">
        <f>VLOOKUP(tb_anime[[#This Row],[id2]],tb_userslist[[series_animedb_id]:[series_title]],2,FALSE)</f>
        <v>Scrapped Princess</v>
      </c>
      <c r="D453" s="31" t="str">
        <f>VLOOKUP(tb_anime[[#This Row],[id2]],tb_userslist[[series_animedb_id]:[season]],3,FALSE)</f>
        <v>tv</v>
      </c>
      <c r="E453" s="31">
        <f>VLOOKUP(tb_anime[[#This Row],[id2]],tb_userslist[[series_animedb_id]:[season]],9,FALSE)</f>
        <v>2003</v>
      </c>
      <c r="F453" s="31" t="str">
        <f>VLOOKUP(tb_anime[[#This Row],[id2]],tb_userslist[[series_animedb_id]:[season]],10,FALSE)</f>
        <v>spring</v>
      </c>
      <c r="G453" s="31">
        <f>COUNTIF(tb_userslist[series_animedb_id],tb_anime[[#This Row],[id2]])</f>
        <v>1</v>
      </c>
      <c r="H453" s="31">
        <f>SUMPRODUCT((tb_userslist[series_animedb_id]=tb_anime[[#This Row],[id2]])*(tb_userslist[my_score]&lt;=10))</f>
        <v>1</v>
      </c>
      <c r="I453" s="24">
        <f>IFERROR(AVERAGEIF(tb_userslist[series_animedb_id],tb_anime[[#This Row],[id2]],tb_userslist[my_score]),0)</f>
        <v>6</v>
      </c>
      <c r="J45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5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53" s="31">
        <f>SUMPRODUCT((tb_userslist[series_animedb_id]=tb_anime[[#This Row],[id2]])*(tb_userslist[my_finish_date]&lt;=$E$2)*(tb_userslist[my_start_date]&gt;=$E$1)*(tb_userslist[my_start_date]&lt;&gt;"NA"))</f>
        <v>1</v>
      </c>
      <c r="M45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53" s="31">
        <f>IFERROR(AVERAGEIFS(tb_userslist[my_score],tb_userslist[series_animedb_id],tb_anime[[#This Row],[id2]],tb_userslist[my_start_date],"&gt;="&amp;$E$1,tb_userslist[my_finish_date],"&lt;="&amp;$E$2),0)</f>
        <v>6</v>
      </c>
      <c r="O45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5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54" spans="1:16" x14ac:dyDescent="0.3">
      <c r="A454" s="13">
        <v>43755</v>
      </c>
      <c r="B454" s="13">
        <v>42826</v>
      </c>
      <c r="C454" s="31" t="str">
        <f>VLOOKUP(tb_anime[[#This Row],[id2]],tb_userslist[[series_animedb_id]:[series_title]],2,FALSE)</f>
        <v>Seijo no Maryoku wa Bannou desu</v>
      </c>
      <c r="D454" s="31" t="str">
        <f>VLOOKUP(tb_anime[[#This Row],[id2]],tb_userslist[[series_animedb_id]:[season]],3,FALSE)</f>
        <v>tv</v>
      </c>
      <c r="E454" s="31">
        <f>VLOOKUP(tb_anime[[#This Row],[id2]],tb_userslist[[series_animedb_id]:[season]],9,FALSE)</f>
        <v>2021</v>
      </c>
      <c r="F454" s="31" t="str">
        <f>VLOOKUP(tb_anime[[#This Row],[id2]],tb_userslist[[series_animedb_id]:[season]],10,FALSE)</f>
        <v>spring</v>
      </c>
      <c r="G454" s="31">
        <f>COUNTIF(tb_userslist[series_animedb_id],tb_anime[[#This Row],[id2]])</f>
        <v>1</v>
      </c>
      <c r="H454" s="31">
        <f>SUMPRODUCT((tb_userslist[series_animedb_id]=tb_anime[[#This Row],[id2]])*(tb_userslist[my_score]&lt;=10))</f>
        <v>1</v>
      </c>
      <c r="I454" s="24">
        <f>IFERROR(AVERAGEIF(tb_userslist[series_animedb_id],tb_anime[[#This Row],[id2]],tb_userslist[my_score]),0)</f>
        <v>5</v>
      </c>
      <c r="J45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5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54" s="31">
        <f>SUMPRODUCT((tb_userslist[series_animedb_id]=tb_anime[[#This Row],[id2]])*(tb_userslist[my_finish_date]&lt;=$E$2)*(tb_userslist[my_start_date]&gt;=$E$1)*(tb_userslist[my_start_date]&lt;&gt;"NA"))</f>
        <v>1</v>
      </c>
      <c r="M45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54" s="31">
        <f>IFERROR(AVERAGEIFS(tb_userslist[my_score],tb_userslist[series_animedb_id],tb_anime[[#This Row],[id2]],tb_userslist[my_start_date],"&gt;="&amp;$E$1,tb_userslist[my_finish_date],"&lt;="&amp;$E$2),0)</f>
        <v>5</v>
      </c>
      <c r="O45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5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55" spans="1:16" x14ac:dyDescent="0.3">
      <c r="A455" s="13">
        <v>51526</v>
      </c>
      <c r="B455" s="13">
        <v>44203</v>
      </c>
      <c r="C455" s="31" t="str">
        <f>VLOOKUP(tb_anime[[#This Row],[id2]],tb_userslist[[series_animedb_id]:[series_title]],2,FALSE)</f>
        <v>Seirei Gensouki</v>
      </c>
      <c r="D455" s="31" t="str">
        <f>VLOOKUP(tb_anime[[#This Row],[id2]],tb_userslist[[series_animedb_id]:[season]],3,FALSE)</f>
        <v>tv</v>
      </c>
      <c r="E455" s="31">
        <f>VLOOKUP(tb_anime[[#This Row],[id2]],tb_userslist[[series_animedb_id]:[season]],9,FALSE)</f>
        <v>2021</v>
      </c>
      <c r="F455" s="31" t="str">
        <f>VLOOKUP(tb_anime[[#This Row],[id2]],tb_userslist[[series_animedb_id]:[season]],10,FALSE)</f>
        <v>summer</v>
      </c>
      <c r="G455" s="31">
        <f>COUNTIF(tb_userslist[series_animedb_id],tb_anime[[#This Row],[id2]])</f>
        <v>1</v>
      </c>
      <c r="H455" s="31">
        <f>SUMPRODUCT((tb_userslist[series_animedb_id]=tb_anime[[#This Row],[id2]])*(tb_userslist[my_score]&lt;=10))</f>
        <v>1</v>
      </c>
      <c r="I455" s="24">
        <f>IFERROR(AVERAGEIF(tb_userslist[series_animedb_id],tb_anime[[#This Row],[id2]],tb_userslist[my_score]),0)</f>
        <v>6</v>
      </c>
      <c r="J45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5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55" s="31">
        <f>SUMPRODUCT((tb_userslist[series_animedb_id]=tb_anime[[#This Row],[id2]])*(tb_userslist[my_finish_date]&lt;=$E$2)*(tb_userslist[my_start_date]&gt;=$E$1)*(tb_userslist[my_start_date]&lt;&gt;"NA"))</f>
        <v>1</v>
      </c>
      <c r="M45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55" s="31">
        <f>IFERROR(AVERAGEIFS(tb_userslist[my_score],tb_userslist[series_animedb_id],tb_anime[[#This Row],[id2]],tb_userslist[my_start_date],"&gt;="&amp;$E$1,tb_userslist[my_finish_date],"&lt;="&amp;$E$2),0)</f>
        <v>6</v>
      </c>
      <c r="O45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5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56" spans="1:16" x14ac:dyDescent="0.3">
      <c r="A456" s="13">
        <v>50078</v>
      </c>
      <c r="B456" s="13">
        <v>42351</v>
      </c>
      <c r="C456" s="31" t="str">
        <f>VLOOKUP(tb_anime[[#This Row],[id2]],tb_userslist[[series_animedb_id]:[series_title]],2,FALSE)</f>
        <v>Senpai ga Uzai Kouhai no Hanashi</v>
      </c>
      <c r="D456" s="31" t="str">
        <f>VLOOKUP(tb_anime[[#This Row],[id2]],tb_userslist[[series_animedb_id]:[season]],3,FALSE)</f>
        <v>tv</v>
      </c>
      <c r="E456" s="31">
        <f>VLOOKUP(tb_anime[[#This Row],[id2]],tb_userslist[[series_animedb_id]:[season]],9,FALSE)</f>
        <v>2021</v>
      </c>
      <c r="F456" s="31" t="str">
        <f>VLOOKUP(tb_anime[[#This Row],[id2]],tb_userslist[[series_animedb_id]:[season]],10,FALSE)</f>
        <v>fall</v>
      </c>
      <c r="G456" s="31">
        <f>COUNTIF(tb_userslist[series_animedb_id],tb_anime[[#This Row],[id2]])</f>
        <v>2</v>
      </c>
      <c r="H456" s="31">
        <f>SUMPRODUCT((tb_userslist[series_animedb_id]=tb_anime[[#This Row],[id2]])*(tb_userslist[my_score]&lt;=10))</f>
        <v>2</v>
      </c>
      <c r="I456" s="24">
        <f>IFERROR(AVERAGEIF(tb_userslist[series_animedb_id],tb_anime[[#This Row],[id2]],tb_userslist[my_score]),0)</f>
        <v>8</v>
      </c>
      <c r="J456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456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8</v>
      </c>
      <c r="L456" s="31">
        <f>SUMPRODUCT((tb_userslist[series_animedb_id]=tb_anime[[#This Row],[id2]])*(tb_userslist[my_finish_date]&lt;=$E$2)*(tb_userslist[my_start_date]&gt;=$E$1)*(tb_userslist[my_start_date]&lt;&gt;"NA"))</f>
        <v>1</v>
      </c>
      <c r="M45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56" s="31">
        <f>IFERROR(AVERAGEIFS(tb_userslist[my_score],tb_userslist[series_animedb_id],tb_anime[[#This Row],[id2]],tb_userslist[my_start_date],"&gt;="&amp;$E$1,tb_userslist[my_finish_date],"&lt;="&amp;$E$2),0)</f>
        <v>9</v>
      </c>
      <c r="O45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45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457" spans="1:16" x14ac:dyDescent="0.3">
      <c r="A457" s="13">
        <v>50955</v>
      </c>
      <c r="B457" s="13">
        <v>38787</v>
      </c>
      <c r="C457" s="31" t="str">
        <f>VLOOKUP(tb_anime[[#This Row],[id2]],tb_userslist[[series_animedb_id]:[series_title]],2,FALSE)</f>
        <v>Senryuu Shoujo</v>
      </c>
      <c r="D457" s="31" t="str">
        <f>VLOOKUP(tb_anime[[#This Row],[id2]],tb_userslist[[series_animedb_id]:[season]],3,FALSE)</f>
        <v>tv</v>
      </c>
      <c r="E457" s="31">
        <f>VLOOKUP(tb_anime[[#This Row],[id2]],tb_userslist[[series_animedb_id]:[season]],9,FALSE)</f>
        <v>2019</v>
      </c>
      <c r="F457" s="31" t="str">
        <f>VLOOKUP(tb_anime[[#This Row],[id2]],tb_userslist[[series_animedb_id]:[season]],10,FALSE)</f>
        <v>spring</v>
      </c>
      <c r="G457" s="31">
        <f>COUNTIF(tb_userslist[series_animedb_id],tb_anime[[#This Row],[id2]])</f>
        <v>2</v>
      </c>
      <c r="H457" s="31">
        <f>SUMPRODUCT((tb_userslist[series_animedb_id]=tb_anime[[#This Row],[id2]])*(tb_userslist[my_score]&lt;=10))</f>
        <v>2</v>
      </c>
      <c r="I457" s="24">
        <f>IFERROR(AVERAGEIF(tb_userslist[series_animedb_id],tb_anime[[#This Row],[id2]],tb_userslist[my_score]),0)</f>
        <v>7.5</v>
      </c>
      <c r="J457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457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7.5</v>
      </c>
      <c r="L457" s="31">
        <f>SUMPRODUCT((tb_userslist[series_animedb_id]=tb_anime[[#This Row],[id2]])*(tb_userslist[my_finish_date]&lt;=$E$2)*(tb_userslist[my_start_date]&gt;=$E$1)*(tb_userslist[my_start_date]&lt;&gt;"NA"))</f>
        <v>2</v>
      </c>
      <c r="M457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457" s="31">
        <f>IFERROR(AVERAGEIFS(tb_userslist[my_score],tb_userslist[series_animedb_id],tb_anime[[#This Row],[id2]],tb_userslist[my_start_date],"&gt;="&amp;$E$1,tb_userslist[my_finish_date],"&lt;="&amp;$E$2),0)</f>
        <v>7.5</v>
      </c>
      <c r="O45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45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</v>
      </c>
    </row>
    <row r="458" spans="1:16" x14ac:dyDescent="0.3">
      <c r="A458" s="13">
        <v>45560</v>
      </c>
      <c r="B458" s="13">
        <v>41456</v>
      </c>
      <c r="C458" s="31" t="str">
        <f>VLOOKUP(tb_anime[[#This Row],[id2]],tb_userslist[[series_animedb_id]:[series_title]],2,FALSE)</f>
        <v>Sentouin, Hakenshimasu!</v>
      </c>
      <c r="D458" s="31" t="str">
        <f>VLOOKUP(tb_anime[[#This Row],[id2]],tb_userslist[[series_animedb_id]:[season]],3,FALSE)</f>
        <v>tv</v>
      </c>
      <c r="E458" s="31">
        <f>VLOOKUP(tb_anime[[#This Row],[id2]],tb_userslist[[series_animedb_id]:[season]],9,FALSE)</f>
        <v>2021</v>
      </c>
      <c r="F458" s="31" t="str">
        <f>VLOOKUP(tb_anime[[#This Row],[id2]],tb_userslist[[series_animedb_id]:[season]],10,FALSE)</f>
        <v>spring</v>
      </c>
      <c r="G458" s="31">
        <f>COUNTIF(tb_userslist[series_animedb_id],tb_anime[[#This Row],[id2]])</f>
        <v>1</v>
      </c>
      <c r="H458" s="31">
        <f>SUMPRODUCT((tb_userslist[series_animedb_id]=tb_anime[[#This Row],[id2]])*(tb_userslist[my_score]&lt;=10))</f>
        <v>1</v>
      </c>
      <c r="I458" s="24">
        <f>IFERROR(AVERAGEIF(tb_userslist[series_animedb_id],tb_anime[[#This Row],[id2]],tb_userslist[my_score]),0)</f>
        <v>6</v>
      </c>
      <c r="J45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5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58" s="31">
        <f>SUMPRODUCT((tb_userslist[series_animedb_id]=tb_anime[[#This Row],[id2]])*(tb_userslist[my_finish_date]&lt;=$E$2)*(tb_userslist[my_start_date]&gt;=$E$1)*(tb_userslist[my_start_date]&lt;&gt;"NA"))</f>
        <v>1</v>
      </c>
      <c r="M45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58" s="31">
        <f>IFERROR(AVERAGEIFS(tb_userslist[my_score],tb_userslist[series_animedb_id],tb_anime[[#This Row],[id2]],tb_userslist[my_start_date],"&gt;="&amp;$E$1,tb_userslist[my_finish_date],"&lt;="&amp;$E$2),0)</f>
        <v>6</v>
      </c>
      <c r="O45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5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59" spans="1:16" x14ac:dyDescent="0.3">
      <c r="A459" s="13">
        <v>35848</v>
      </c>
      <c r="B459" s="13">
        <v>41372</v>
      </c>
      <c r="C459" s="31" t="str">
        <f>VLOOKUP(tb_anime[[#This Row],[id2]],tb_userslist[[series_animedb_id]:[series_title]],2,FALSE)</f>
        <v>Senyoku no Sigrdrifa</v>
      </c>
      <c r="D459" s="31" t="str">
        <f>VLOOKUP(tb_anime[[#This Row],[id2]],tb_userslist[[series_animedb_id]:[season]],3,FALSE)</f>
        <v>tv</v>
      </c>
      <c r="E459" s="31">
        <f>VLOOKUP(tb_anime[[#This Row],[id2]],tb_userslist[[series_animedb_id]:[season]],9,FALSE)</f>
        <v>2020</v>
      </c>
      <c r="F459" s="31" t="str">
        <f>VLOOKUP(tb_anime[[#This Row],[id2]],tb_userslist[[series_animedb_id]:[season]],10,FALSE)</f>
        <v>fall</v>
      </c>
      <c r="G459" s="31">
        <f>COUNTIF(tb_userslist[series_animedb_id],tb_anime[[#This Row],[id2]])</f>
        <v>2</v>
      </c>
      <c r="H459" s="31">
        <f>SUMPRODUCT((tb_userslist[series_animedb_id]=tb_anime[[#This Row],[id2]])*(tb_userslist[my_score]&lt;=10))</f>
        <v>2</v>
      </c>
      <c r="I459" s="24">
        <f>IFERROR(AVERAGEIF(tb_userslist[series_animedb_id],tb_anime[[#This Row],[id2]],tb_userslist[my_score]),0)</f>
        <v>5.5</v>
      </c>
      <c r="J459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459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5.5</v>
      </c>
      <c r="L459" s="31">
        <f>SUMPRODUCT((tb_userslist[series_animedb_id]=tb_anime[[#This Row],[id2]])*(tb_userslist[my_finish_date]&lt;=$E$2)*(tb_userslist[my_start_date]&gt;=$E$1)*(tb_userslist[my_start_date]&lt;&gt;"NA"))</f>
        <v>2</v>
      </c>
      <c r="M459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459" s="31">
        <f>IFERROR(AVERAGEIFS(tb_userslist[my_score],tb_userslist[series_animedb_id],tb_anime[[#This Row],[id2]],tb_userslist[my_start_date],"&gt;="&amp;$E$1,tb_userslist[my_finish_date],"&lt;="&amp;$E$2),0)</f>
        <v>5.5</v>
      </c>
      <c r="O45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45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5.5</v>
      </c>
    </row>
    <row r="460" spans="1:16" x14ac:dyDescent="0.3">
      <c r="A460" s="13">
        <v>39991</v>
      </c>
      <c r="B460" s="13">
        <v>38759</v>
      </c>
      <c r="C460" s="31" t="str">
        <f>VLOOKUP(tb_anime[[#This Row],[id2]],tb_userslist[[series_animedb_id]:[series_title]],2,FALSE)</f>
        <v>Sewayaki Kitsune no Senko-san</v>
      </c>
      <c r="D460" s="31" t="str">
        <f>VLOOKUP(tb_anime[[#This Row],[id2]],tb_userslist[[series_animedb_id]:[season]],3,FALSE)</f>
        <v>tv</v>
      </c>
      <c r="E460" s="31">
        <f>VLOOKUP(tb_anime[[#This Row],[id2]],tb_userslist[[series_animedb_id]:[season]],9,FALSE)</f>
        <v>2019</v>
      </c>
      <c r="F460" s="31" t="str">
        <f>VLOOKUP(tb_anime[[#This Row],[id2]],tb_userslist[[series_animedb_id]:[season]],10,FALSE)</f>
        <v>spring</v>
      </c>
      <c r="G460" s="31">
        <f>COUNTIF(tb_userslist[series_animedb_id],tb_anime[[#This Row],[id2]])</f>
        <v>1</v>
      </c>
      <c r="H460" s="31">
        <f>SUMPRODUCT((tb_userslist[series_animedb_id]=tb_anime[[#This Row],[id2]])*(tb_userslist[my_score]&lt;=10))</f>
        <v>1</v>
      </c>
      <c r="I460" s="24">
        <f>IFERROR(AVERAGEIF(tb_userslist[series_animedb_id],tb_anime[[#This Row],[id2]],tb_userslist[my_score]),0)</f>
        <v>7</v>
      </c>
      <c r="J46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6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60" s="31">
        <f>SUMPRODUCT((tb_userslist[series_animedb_id]=tb_anime[[#This Row],[id2]])*(tb_userslist[my_finish_date]&lt;=$E$2)*(tb_userslist[my_start_date]&gt;=$E$1)*(tb_userslist[my_start_date]&lt;&gt;"NA"))</f>
        <v>1</v>
      </c>
      <c r="M46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60" s="31">
        <f>IFERROR(AVERAGEIFS(tb_userslist[my_score],tb_userslist[series_animedb_id],tb_anime[[#This Row],[id2]],tb_userslist[my_start_date],"&gt;="&amp;$E$1,tb_userslist[my_finish_date],"&lt;="&amp;$E$2),0)</f>
        <v>7</v>
      </c>
      <c r="O46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6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61" spans="1:16" x14ac:dyDescent="0.3">
      <c r="A461" s="13">
        <v>40313</v>
      </c>
      <c r="B461" s="13">
        <v>42395</v>
      </c>
      <c r="C461" s="31" t="str">
        <f>VLOOKUP(tb_anime[[#This Row],[id2]],tb_userslist[[series_animedb_id]:[series_title]],2,FALSE)</f>
        <v>Shakunetsu Kabaddi</v>
      </c>
      <c r="D461" s="31" t="str">
        <f>VLOOKUP(tb_anime[[#This Row],[id2]],tb_userslist[[series_animedb_id]:[season]],3,FALSE)</f>
        <v>tv</v>
      </c>
      <c r="E461" s="31">
        <f>VLOOKUP(tb_anime[[#This Row],[id2]],tb_userslist[[series_animedb_id]:[season]],9,FALSE)</f>
        <v>2021</v>
      </c>
      <c r="F461" s="31" t="str">
        <f>VLOOKUP(tb_anime[[#This Row],[id2]],tb_userslist[[series_animedb_id]:[season]],10,FALSE)</f>
        <v>spring</v>
      </c>
      <c r="G461" s="31">
        <f>COUNTIF(tb_userslist[series_animedb_id],tb_anime[[#This Row],[id2]])</f>
        <v>1</v>
      </c>
      <c r="H461" s="31">
        <f>SUMPRODUCT((tb_userslist[series_animedb_id]=tb_anime[[#This Row],[id2]])*(tb_userslist[my_score]&lt;=10))</f>
        <v>1</v>
      </c>
      <c r="I461" s="24">
        <f>IFERROR(AVERAGEIF(tb_userslist[series_animedb_id],tb_anime[[#This Row],[id2]],tb_userslist[my_score]),0)</f>
        <v>6</v>
      </c>
      <c r="J46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6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61" s="31">
        <f>SUMPRODUCT((tb_userslist[series_animedb_id]=tb_anime[[#This Row],[id2]])*(tb_userslist[my_finish_date]&lt;=$E$2)*(tb_userslist[my_start_date]&gt;=$E$1)*(tb_userslist[my_start_date]&lt;&gt;"NA"))</f>
        <v>1</v>
      </c>
      <c r="M46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61" s="31">
        <f>IFERROR(AVERAGEIFS(tb_userslist[my_score],tb_userslist[series_animedb_id],tb_anime[[#This Row],[id2]],tb_userslist[my_start_date],"&gt;="&amp;$E$1,tb_userslist[my_finish_date],"&lt;="&amp;$E$2),0)</f>
        <v>6</v>
      </c>
      <c r="O46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6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62" spans="1:16" x14ac:dyDescent="0.3">
      <c r="A462" s="13">
        <v>917</v>
      </c>
      <c r="B462" s="13">
        <v>154</v>
      </c>
      <c r="C462" s="31" t="str">
        <f>VLOOKUP(tb_anime[[#This Row],[id2]],tb_userslist[[series_animedb_id]:[series_title]],2,FALSE)</f>
        <v>Shaman King</v>
      </c>
      <c r="D462" s="31" t="str">
        <f>VLOOKUP(tb_anime[[#This Row],[id2]],tb_userslist[[series_animedb_id]:[season]],3,FALSE)</f>
        <v>tv</v>
      </c>
      <c r="E462" s="31">
        <f>VLOOKUP(tb_anime[[#This Row],[id2]],tb_userslist[[series_animedb_id]:[season]],9,FALSE)</f>
        <v>2001</v>
      </c>
      <c r="F462" s="31" t="str">
        <f>VLOOKUP(tb_anime[[#This Row],[id2]],tb_userslist[[series_animedb_id]:[season]],10,FALSE)</f>
        <v>summer</v>
      </c>
      <c r="G462" s="31">
        <f>COUNTIF(tb_userslist[series_animedb_id],tb_anime[[#This Row],[id2]])</f>
        <v>1</v>
      </c>
      <c r="H462" s="31">
        <f>SUMPRODUCT((tb_userslist[series_animedb_id]=tb_anime[[#This Row],[id2]])*(tb_userslist[my_score]&lt;=10))</f>
        <v>1</v>
      </c>
      <c r="I462" s="24">
        <f>IFERROR(AVERAGEIF(tb_userslist[series_animedb_id],tb_anime[[#This Row],[id2]],tb_userslist[my_score]),0)</f>
        <v>7</v>
      </c>
      <c r="J46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6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62" s="31">
        <f>SUMPRODUCT((tb_userslist[series_animedb_id]=tb_anime[[#This Row],[id2]])*(tb_userslist[my_finish_date]&lt;=$E$2)*(tb_userslist[my_start_date]&gt;=$E$1)*(tb_userslist[my_start_date]&lt;&gt;"NA"))</f>
        <v>1</v>
      </c>
      <c r="M46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62" s="31">
        <f>IFERROR(AVERAGEIFS(tb_userslist[my_score],tb_userslist[series_animedb_id],tb_anime[[#This Row],[id2]],tb_userslist[my_start_date],"&gt;="&amp;$E$1,tb_userslist[my_finish_date],"&lt;="&amp;$E$2),0)</f>
        <v>7</v>
      </c>
      <c r="O46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6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63" spans="1:16" x14ac:dyDescent="0.3">
      <c r="A463" s="13">
        <v>39018</v>
      </c>
      <c r="B463" s="13">
        <v>34240</v>
      </c>
      <c r="C463" s="31" t="str">
        <f>VLOOKUP(tb_anime[[#This Row],[id2]],tb_userslist[[series_animedb_id]:[series_title]],2,FALSE)</f>
        <v>Shelter (Music)</v>
      </c>
      <c r="D463" s="31" t="str">
        <f>VLOOKUP(tb_anime[[#This Row],[id2]],tb_userslist[[series_animedb_id]:[season]],3,FALSE)</f>
        <v>music</v>
      </c>
      <c r="E463" s="31">
        <f>VLOOKUP(tb_anime[[#This Row],[id2]],tb_userslist[[series_animedb_id]:[season]],9,FALSE)</f>
        <v>2016</v>
      </c>
      <c r="F463" s="31" t="str">
        <f>VLOOKUP(tb_anime[[#This Row],[id2]],tb_userslist[[series_animedb_id]:[season]],10,FALSE)</f>
        <v>fall</v>
      </c>
      <c r="G463" s="31">
        <f>COUNTIF(tb_userslist[series_animedb_id],tb_anime[[#This Row],[id2]])</f>
        <v>1</v>
      </c>
      <c r="H463" s="31">
        <f>SUMPRODUCT((tb_userslist[series_animedb_id]=tb_anime[[#This Row],[id2]])*(tb_userslist[my_score]&lt;=10))</f>
        <v>1</v>
      </c>
      <c r="I463" s="24">
        <f>IFERROR(AVERAGEIF(tb_userslist[series_animedb_id],tb_anime[[#This Row],[id2]],tb_userslist[my_score]),0)</f>
        <v>9</v>
      </c>
      <c r="J46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6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63" s="31">
        <f>SUMPRODUCT((tb_userslist[series_animedb_id]=tb_anime[[#This Row],[id2]])*(tb_userslist[my_finish_date]&lt;=$E$2)*(tb_userslist[my_start_date]&gt;=$E$1)*(tb_userslist[my_start_date]&lt;&gt;"NA"))</f>
        <v>1</v>
      </c>
      <c r="M46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63" s="31">
        <f>IFERROR(AVERAGEIFS(tb_userslist[my_score],tb_userslist[series_animedb_id],tb_anime[[#This Row],[id2]],tb_userslist[my_start_date],"&gt;="&amp;$E$1,tb_userslist[my_finish_date],"&lt;="&amp;$E$2),0)</f>
        <v>9</v>
      </c>
      <c r="O46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6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464" spans="1:16" x14ac:dyDescent="0.3">
      <c r="A464" s="13">
        <v>48363</v>
      </c>
      <c r="B464" s="13">
        <v>42808</v>
      </c>
      <c r="C464" s="31" t="str">
        <f>VLOOKUP(tb_anime[[#This Row],[id2]],tb_userslist[[series_animedb_id]:[series_title]],2,FALSE)</f>
        <v>Shenmue the Animation</v>
      </c>
      <c r="D464" s="31" t="str">
        <f>VLOOKUP(tb_anime[[#This Row],[id2]],tb_userslist[[series_animedb_id]:[season]],3,FALSE)</f>
        <v>tv</v>
      </c>
      <c r="E464" s="31">
        <f>VLOOKUP(tb_anime[[#This Row],[id2]],tb_userslist[[series_animedb_id]:[season]],9,FALSE)</f>
        <v>2022</v>
      </c>
      <c r="F464" s="31" t="str">
        <f>VLOOKUP(tb_anime[[#This Row],[id2]],tb_userslist[[series_animedb_id]:[season]],10,FALSE)</f>
        <v>winter</v>
      </c>
      <c r="G464" s="31">
        <f>COUNTIF(tb_userslist[series_animedb_id],tb_anime[[#This Row],[id2]])</f>
        <v>1</v>
      </c>
      <c r="H464" s="31">
        <f>SUMPRODUCT((tb_userslist[series_animedb_id]=tb_anime[[#This Row],[id2]])*(tb_userslist[my_score]&lt;=10))</f>
        <v>1</v>
      </c>
      <c r="I464" s="24">
        <f>IFERROR(AVERAGEIF(tb_userslist[series_animedb_id],tb_anime[[#This Row],[id2]],tb_userslist[my_score]),0)</f>
        <v>4</v>
      </c>
      <c r="J46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6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64" s="31">
        <f>SUMPRODUCT((tb_userslist[series_animedb_id]=tb_anime[[#This Row],[id2]])*(tb_userslist[my_finish_date]&lt;=$E$2)*(tb_userslist[my_start_date]&gt;=$E$1)*(tb_userslist[my_start_date]&lt;&gt;"NA"))</f>
        <v>1</v>
      </c>
      <c r="M46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64" s="31">
        <f>IFERROR(AVERAGEIFS(tb_userslist[my_score],tb_userslist[series_animedb_id],tb_anime[[#This Row],[id2]],tb_userslist[my_start_date],"&gt;="&amp;$E$1,tb_userslist[my_finish_date],"&lt;="&amp;$E$2),0)</f>
        <v>4</v>
      </c>
      <c r="O46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6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465" spans="1:16" x14ac:dyDescent="0.3">
      <c r="A465" s="13">
        <v>50185</v>
      </c>
      <c r="B465" s="13">
        <v>623</v>
      </c>
      <c r="C465" s="31" t="str">
        <f>VLOOKUP(tb_anime[[#This Row],[id2]],tb_userslist[[series_animedb_id]:[series_title]],2,FALSE)</f>
        <v>Shichinin no Nana</v>
      </c>
      <c r="D465" s="31" t="str">
        <f>VLOOKUP(tb_anime[[#This Row],[id2]],tb_userslist[[series_animedb_id]:[season]],3,FALSE)</f>
        <v>tv</v>
      </c>
      <c r="E465" s="31">
        <f>VLOOKUP(tb_anime[[#This Row],[id2]],tb_userslist[[series_animedb_id]:[season]],9,FALSE)</f>
        <v>2002</v>
      </c>
      <c r="F465" s="31" t="str">
        <f>VLOOKUP(tb_anime[[#This Row],[id2]],tb_userslist[[series_animedb_id]:[season]],10,FALSE)</f>
        <v>winter</v>
      </c>
      <c r="G465" s="31">
        <f>COUNTIF(tb_userslist[series_animedb_id],tb_anime[[#This Row],[id2]])</f>
        <v>1</v>
      </c>
      <c r="H465" s="31">
        <f>SUMPRODUCT((tb_userslist[series_animedb_id]=tb_anime[[#This Row],[id2]])*(tb_userslist[my_score]&lt;=10))</f>
        <v>1</v>
      </c>
      <c r="I465" s="24">
        <f>IFERROR(AVERAGEIF(tb_userslist[series_animedb_id],tb_anime[[#This Row],[id2]],tb_userslist[my_score]),0)</f>
        <v>5</v>
      </c>
      <c r="J46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6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65" s="31">
        <f>SUMPRODUCT((tb_userslist[series_animedb_id]=tb_anime[[#This Row],[id2]])*(tb_userslist[my_finish_date]&lt;=$E$2)*(tb_userslist[my_start_date]&gt;=$E$1)*(tb_userslist[my_start_date]&lt;&gt;"NA"))</f>
        <v>1</v>
      </c>
      <c r="M46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65" s="31">
        <f>IFERROR(AVERAGEIFS(tb_userslist[my_score],tb_userslist[series_animedb_id],tb_anime[[#This Row],[id2]],tb_userslist[my_start_date],"&gt;="&amp;$E$1,tb_userslist[my_finish_date],"&lt;="&amp;$E$2),0)</f>
        <v>5</v>
      </c>
      <c r="O46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6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66" spans="1:16" x14ac:dyDescent="0.3">
      <c r="A466" s="13">
        <v>49420</v>
      </c>
      <c r="B466" s="13">
        <v>22361</v>
      </c>
      <c r="C466" s="31" t="str">
        <f>VLOOKUP(tb_anime[[#This Row],[id2]],tb_userslist[[series_animedb_id]:[series_title]],2,FALSE)</f>
        <v>Shichinin no Nana: Oshougatsu da yo! 7 x 7 = 49-nin no Nana?</v>
      </c>
      <c r="D466" s="31" t="str">
        <f>VLOOKUP(tb_anime[[#This Row],[id2]],tb_userslist[[series_animedb_id]:[season]],3,FALSE)</f>
        <v>special</v>
      </c>
      <c r="E466" s="31">
        <f>VLOOKUP(tb_anime[[#This Row],[id2]],tb_userslist[[series_animedb_id]:[season]],9,FALSE)</f>
        <v>2002</v>
      </c>
      <c r="F466" s="31" t="str">
        <f>VLOOKUP(tb_anime[[#This Row],[id2]],tb_userslist[[series_animedb_id]:[season]],10,FALSE)</f>
        <v>fall</v>
      </c>
      <c r="G466" s="31">
        <f>COUNTIF(tb_userslist[series_animedb_id],tb_anime[[#This Row],[id2]])</f>
        <v>1</v>
      </c>
      <c r="H466" s="31">
        <f>SUMPRODUCT((tb_userslist[series_animedb_id]=tb_anime[[#This Row],[id2]])*(tb_userslist[my_score]&lt;=10))</f>
        <v>1</v>
      </c>
      <c r="I466" s="24">
        <f>IFERROR(AVERAGEIF(tb_userslist[series_animedb_id],tb_anime[[#This Row],[id2]],tb_userslist[my_score]),0)</f>
        <v>5</v>
      </c>
      <c r="J46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6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66" s="31">
        <f>SUMPRODUCT((tb_userslist[series_animedb_id]=tb_anime[[#This Row],[id2]])*(tb_userslist[my_finish_date]&lt;=$E$2)*(tb_userslist[my_start_date]&gt;=$E$1)*(tb_userslist[my_start_date]&lt;&gt;"NA"))</f>
        <v>1</v>
      </c>
      <c r="M46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66" s="31">
        <f>IFERROR(AVERAGEIFS(tb_userslist[my_score],tb_userslist[series_animedb_id],tb_anime[[#This Row],[id2]],tb_userslist[my_start_date],"&gt;="&amp;$E$1,tb_userslist[my_finish_date],"&lt;="&amp;$E$2),0)</f>
        <v>5</v>
      </c>
      <c r="O46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6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67" spans="1:16" x14ac:dyDescent="0.3">
      <c r="A467" s="13">
        <v>47161</v>
      </c>
      <c r="B467" s="13">
        <v>47161</v>
      </c>
      <c r="C467" s="31" t="str">
        <f>VLOOKUP(tb_anime[[#This Row],[id2]],tb_userslist[[series_animedb_id]:[series_title]],2,FALSE)</f>
        <v>Shikkakumon no Saikyou Kenja</v>
      </c>
      <c r="D467" s="31" t="str">
        <f>VLOOKUP(tb_anime[[#This Row],[id2]],tb_userslist[[series_animedb_id]:[season]],3,FALSE)</f>
        <v>tv</v>
      </c>
      <c r="E467" s="31">
        <f>VLOOKUP(tb_anime[[#This Row],[id2]],tb_userslist[[series_animedb_id]:[season]],9,FALSE)</f>
        <v>2022</v>
      </c>
      <c r="F467" s="31" t="str">
        <f>VLOOKUP(tb_anime[[#This Row],[id2]],tb_userslist[[series_animedb_id]:[season]],10,FALSE)</f>
        <v>winter</v>
      </c>
      <c r="G467" s="31">
        <f>COUNTIF(tb_userslist[series_animedb_id],tb_anime[[#This Row],[id2]])</f>
        <v>1</v>
      </c>
      <c r="H467" s="31">
        <f>SUMPRODUCT((tb_userslist[series_animedb_id]=tb_anime[[#This Row],[id2]])*(tb_userslist[my_score]&lt;=10))</f>
        <v>1</v>
      </c>
      <c r="I467" s="24">
        <f>IFERROR(AVERAGEIF(tb_userslist[series_animedb_id],tb_anime[[#This Row],[id2]],tb_userslist[my_score]),0)</f>
        <v>4</v>
      </c>
      <c r="J46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6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67" s="31">
        <f>SUMPRODUCT((tb_userslist[series_animedb_id]=tb_anime[[#This Row],[id2]])*(tb_userslist[my_finish_date]&lt;=$E$2)*(tb_userslist[my_start_date]&gt;=$E$1)*(tb_userslist[my_start_date]&lt;&gt;"NA"))</f>
        <v>0</v>
      </c>
      <c r="M46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67" s="31">
        <f>IFERROR(AVERAGEIFS(tb_userslist[my_score],tb_userslist[series_animedb_id],tb_anime[[#This Row],[id2]],tb_userslist[my_start_date],"&gt;="&amp;$E$1,tb_userslist[my_finish_date],"&lt;="&amp;$E$2),0)</f>
        <v>0</v>
      </c>
      <c r="O46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6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68" spans="1:16" x14ac:dyDescent="0.3">
      <c r="A468" s="13">
        <v>45425</v>
      </c>
      <c r="B468" s="13">
        <v>44037</v>
      </c>
      <c r="C468" s="31" t="str">
        <f>VLOOKUP(tb_anime[[#This Row],[id2]],tb_userslist[[series_animedb_id]:[series_title]],2,FALSE)</f>
        <v>Shin no Nakama ja Nai to Yuusha no Party wo Oidasareta node, Henkyou de Slow Life suru Koto ni Shimashita</v>
      </c>
      <c r="D468" s="31" t="str">
        <f>VLOOKUP(tb_anime[[#This Row],[id2]],tb_userslist[[series_animedb_id]:[season]],3,FALSE)</f>
        <v>tv</v>
      </c>
      <c r="E468" s="31">
        <f>VLOOKUP(tb_anime[[#This Row],[id2]],tb_userslist[[series_animedb_id]:[season]],9,FALSE)</f>
        <v>2021</v>
      </c>
      <c r="F468" s="31" t="str">
        <f>VLOOKUP(tb_anime[[#This Row],[id2]],tb_userslist[[series_animedb_id]:[season]],10,FALSE)</f>
        <v>fall</v>
      </c>
      <c r="G468" s="31">
        <f>COUNTIF(tb_userslist[series_animedb_id],tb_anime[[#This Row],[id2]])</f>
        <v>2</v>
      </c>
      <c r="H468" s="31">
        <f>SUMPRODUCT((tb_userslist[series_animedb_id]=tb_anime[[#This Row],[id2]])*(tb_userslist[my_score]&lt;=10))</f>
        <v>2</v>
      </c>
      <c r="I468" s="24">
        <f>IFERROR(AVERAGEIF(tb_userslist[series_animedb_id],tb_anime[[#This Row],[id2]],tb_userslist[my_score]),0)</f>
        <v>5.5</v>
      </c>
      <c r="J468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468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5.5</v>
      </c>
      <c r="L468" s="31">
        <f>SUMPRODUCT((tb_userslist[series_animedb_id]=tb_anime[[#This Row],[id2]])*(tb_userslist[my_finish_date]&lt;=$E$2)*(tb_userslist[my_start_date]&gt;=$E$1)*(tb_userslist[my_start_date]&lt;&gt;"NA"))</f>
        <v>2</v>
      </c>
      <c r="M468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468" s="31">
        <f>IFERROR(AVERAGEIFS(tb_userslist[my_score],tb_userslist[series_animedb_id],tb_anime[[#This Row],[id2]],tb_userslist[my_start_date],"&gt;="&amp;$E$1,tb_userslist[my_finish_date],"&lt;="&amp;$E$2),0)</f>
        <v>5.5</v>
      </c>
      <c r="O46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46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5.5</v>
      </c>
    </row>
    <row r="469" spans="1:16" x14ac:dyDescent="0.3">
      <c r="A469" s="13">
        <v>49830</v>
      </c>
      <c r="B469" s="13">
        <v>100</v>
      </c>
      <c r="C469" s="31" t="str">
        <f>VLOOKUP(tb_anime[[#This Row],[id2]],tb_userslist[[series_animedb_id]:[series_title]],2,FALSE)</f>
        <v>Shin Shirayuki-hime Densetsu Prétear</v>
      </c>
      <c r="D469" s="31" t="str">
        <f>VLOOKUP(tb_anime[[#This Row],[id2]],tb_userslist[[series_animedb_id]:[season]],3,FALSE)</f>
        <v>tv</v>
      </c>
      <c r="E469" s="31">
        <f>VLOOKUP(tb_anime[[#This Row],[id2]],tb_userslist[[series_animedb_id]:[season]],9,FALSE)</f>
        <v>2001</v>
      </c>
      <c r="F469" s="31" t="str">
        <f>VLOOKUP(tb_anime[[#This Row],[id2]],tb_userslist[[series_animedb_id]:[season]],10,FALSE)</f>
        <v>spring</v>
      </c>
      <c r="G469" s="31">
        <f>COUNTIF(tb_userslist[series_animedb_id],tb_anime[[#This Row],[id2]])</f>
        <v>1</v>
      </c>
      <c r="H469" s="31">
        <f>SUMPRODUCT((tb_userslist[series_animedb_id]=tb_anime[[#This Row],[id2]])*(tb_userslist[my_score]&lt;=10))</f>
        <v>1</v>
      </c>
      <c r="I469" s="24">
        <f>IFERROR(AVERAGEIF(tb_userslist[series_animedb_id],tb_anime[[#This Row],[id2]],tb_userslist[my_score]),0)</f>
        <v>4</v>
      </c>
      <c r="J46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6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69" s="31">
        <f>SUMPRODUCT((tb_userslist[series_animedb_id]=tb_anime[[#This Row],[id2]])*(tb_userslist[my_finish_date]&lt;=$E$2)*(tb_userslist[my_start_date]&gt;=$E$1)*(tb_userslist[my_start_date]&lt;&gt;"NA"))</f>
        <v>1</v>
      </c>
      <c r="M46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69" s="31">
        <f>IFERROR(AVERAGEIFS(tb_userslist[my_score],tb_userslist[series_animedb_id],tb_anime[[#This Row],[id2]],tb_userslist[my_start_date],"&gt;="&amp;$E$1,tb_userslist[my_finish_date],"&lt;="&amp;$E$2),0)</f>
        <v>4</v>
      </c>
      <c r="O46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6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470" spans="1:16" x14ac:dyDescent="0.3">
      <c r="A470" s="13">
        <v>49049</v>
      </c>
      <c r="B470" s="13">
        <v>38659</v>
      </c>
      <c r="C470" s="31" t="str">
        <f>VLOOKUP(tb_anime[[#This Row],[id2]],tb_userslist[[series_animedb_id]:[series_title]],2,FALSE)</f>
        <v>Shinchou Yuusha: Kono Yuusha ga Ore Tueee Kuse ni Shinchou Sugiru</v>
      </c>
      <c r="D470" s="31" t="str">
        <f>VLOOKUP(tb_anime[[#This Row],[id2]],tb_userslist[[series_animedb_id]:[season]],3,FALSE)</f>
        <v>tv</v>
      </c>
      <c r="E470" s="31">
        <f>VLOOKUP(tb_anime[[#This Row],[id2]],tb_userslist[[series_animedb_id]:[season]],9,FALSE)</f>
        <v>2019</v>
      </c>
      <c r="F470" s="31" t="str">
        <f>VLOOKUP(tb_anime[[#This Row],[id2]],tb_userslist[[series_animedb_id]:[season]],10,FALSE)</f>
        <v>fall</v>
      </c>
      <c r="G470" s="31">
        <f>COUNTIF(tb_userslist[series_animedb_id],tb_anime[[#This Row],[id2]])</f>
        <v>2</v>
      </c>
      <c r="H470" s="31">
        <f>SUMPRODUCT((tb_userslist[series_animedb_id]=tb_anime[[#This Row],[id2]])*(tb_userslist[my_score]&lt;=10))</f>
        <v>2</v>
      </c>
      <c r="I470" s="24">
        <f>IFERROR(AVERAGEIF(tb_userslist[series_animedb_id],tb_anime[[#This Row],[id2]],tb_userslist[my_score]),0)</f>
        <v>7.5</v>
      </c>
      <c r="J470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470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7.5</v>
      </c>
      <c r="L470" s="31">
        <f>SUMPRODUCT((tb_userslist[series_animedb_id]=tb_anime[[#This Row],[id2]])*(tb_userslist[my_finish_date]&lt;=$E$2)*(tb_userslist[my_start_date]&gt;=$E$1)*(tb_userslist[my_start_date]&lt;&gt;"NA"))</f>
        <v>2</v>
      </c>
      <c r="M470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470" s="31">
        <f>IFERROR(AVERAGEIFS(tb_userslist[my_score],tb_userslist[series_animedb_id],tb_anime[[#This Row],[id2]],tb_userslist[my_start_date],"&gt;="&amp;$E$1,tb_userslist[my_finish_date],"&lt;="&amp;$E$2),0)</f>
        <v>7.5</v>
      </c>
      <c r="O47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47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</v>
      </c>
    </row>
    <row r="471" spans="1:16" x14ac:dyDescent="0.3">
      <c r="A471" s="13">
        <v>43693</v>
      </c>
      <c r="B471" s="13">
        <v>16498</v>
      </c>
      <c r="C471" s="31" t="str">
        <f>VLOOKUP(tb_anime[[#This Row],[id2]],tb_userslist[[series_animedb_id]:[series_title]],2,FALSE)</f>
        <v>Shingeki no Kyojin</v>
      </c>
      <c r="D471" s="31" t="str">
        <f>VLOOKUP(tb_anime[[#This Row],[id2]],tb_userslist[[series_animedb_id]:[season]],3,FALSE)</f>
        <v>tv</v>
      </c>
      <c r="E471" s="31">
        <f>VLOOKUP(tb_anime[[#This Row],[id2]],tb_userslist[[series_animedb_id]:[season]],9,FALSE)</f>
        <v>2013</v>
      </c>
      <c r="F471" s="31" t="str">
        <f>VLOOKUP(tb_anime[[#This Row],[id2]],tb_userslist[[series_animedb_id]:[season]],10,FALSE)</f>
        <v>spring</v>
      </c>
      <c r="G471" s="31">
        <f>COUNTIF(tb_userslist[series_animedb_id],tb_anime[[#This Row],[id2]])</f>
        <v>1</v>
      </c>
      <c r="H471" s="31">
        <f>SUMPRODUCT((tb_userslist[series_animedb_id]=tb_anime[[#This Row],[id2]])*(tb_userslist[my_score]&lt;=10))</f>
        <v>1</v>
      </c>
      <c r="I471" s="24">
        <f>IFERROR(AVERAGEIF(tb_userslist[series_animedb_id],tb_anime[[#This Row],[id2]],tb_userslist[my_score]),0)</f>
        <v>10</v>
      </c>
      <c r="J47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7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71" s="31">
        <f>SUMPRODUCT((tb_userslist[series_animedb_id]=tb_anime[[#This Row],[id2]])*(tb_userslist[my_finish_date]&lt;=$E$2)*(tb_userslist[my_start_date]&gt;=$E$1)*(tb_userslist[my_start_date]&lt;&gt;"NA"))</f>
        <v>1</v>
      </c>
      <c r="M47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71" s="31">
        <f>IFERROR(AVERAGEIFS(tb_userslist[my_score],tb_userslist[series_animedb_id],tb_anime[[#This Row],[id2]],tb_userslist[my_start_date],"&gt;="&amp;$E$1,tb_userslist[my_finish_date],"&lt;="&amp;$E$2),0)</f>
        <v>10</v>
      </c>
      <c r="O47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7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9.2580105162254362</v>
      </c>
    </row>
    <row r="472" spans="1:16" x14ac:dyDescent="0.3">
      <c r="A472" s="13">
        <v>50041</v>
      </c>
      <c r="B472" s="13">
        <v>46985</v>
      </c>
      <c r="C472" s="31" t="str">
        <f>VLOOKUP(tb_anime[[#This Row],[id2]],tb_userslist[[series_animedb_id]:[series_title]],2,FALSE)</f>
        <v>Shinka no Mi: Shiranai Uchi ni Kachigumi Jinsei</v>
      </c>
      <c r="D472" s="31" t="str">
        <f>VLOOKUP(tb_anime[[#This Row],[id2]],tb_userslist[[series_animedb_id]:[season]],3,FALSE)</f>
        <v>tv</v>
      </c>
      <c r="E472" s="31">
        <f>VLOOKUP(tb_anime[[#This Row],[id2]],tb_userslist[[series_animedb_id]:[season]],9,FALSE)</f>
        <v>2021</v>
      </c>
      <c r="F472" s="31" t="str">
        <f>VLOOKUP(tb_anime[[#This Row],[id2]],tb_userslist[[series_animedb_id]:[season]],10,FALSE)</f>
        <v>fall</v>
      </c>
      <c r="G472" s="31">
        <f>COUNTIF(tb_userslist[series_animedb_id],tb_anime[[#This Row],[id2]])</f>
        <v>1</v>
      </c>
      <c r="H472" s="31">
        <f>SUMPRODUCT((tb_userslist[series_animedb_id]=tb_anime[[#This Row],[id2]])*(tb_userslist[my_score]&lt;=10))</f>
        <v>1</v>
      </c>
      <c r="I472" s="24">
        <f>IFERROR(AVERAGEIF(tb_userslist[series_animedb_id],tb_anime[[#This Row],[id2]],tb_userslist[my_score]),0)</f>
        <v>3</v>
      </c>
      <c r="J47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7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72" s="31">
        <f>SUMPRODUCT((tb_userslist[series_animedb_id]=tb_anime[[#This Row],[id2]])*(tb_userslist[my_finish_date]&lt;=$E$2)*(tb_userslist[my_start_date]&gt;=$E$1)*(tb_userslist[my_start_date]&lt;&gt;"NA"))</f>
        <v>1</v>
      </c>
      <c r="M47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72" s="31">
        <f>IFERROR(AVERAGEIFS(tb_userslist[my_score],tb_userslist[series_animedb_id],tb_anime[[#This Row],[id2]],tb_userslist[my_start_date],"&gt;="&amp;$E$1,tb_userslist[my_finish_date],"&lt;="&amp;$E$2),0)</f>
        <v>3</v>
      </c>
      <c r="O47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7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473" spans="1:16" x14ac:dyDescent="0.3">
      <c r="A473" s="13">
        <v>50383</v>
      </c>
      <c r="B473" s="13">
        <v>46093</v>
      </c>
      <c r="C473" s="31" t="str">
        <f>VLOOKUP(tb_anime[[#This Row],[id2]],tb_userslist[[series_animedb_id]:[series_title]],2,FALSE)</f>
        <v>Shiroi Suna no Aquatope</v>
      </c>
      <c r="D473" s="31" t="str">
        <f>VLOOKUP(tb_anime[[#This Row],[id2]],tb_userslist[[series_animedb_id]:[season]],3,FALSE)</f>
        <v>tv</v>
      </c>
      <c r="E473" s="31">
        <f>VLOOKUP(tb_anime[[#This Row],[id2]],tb_userslist[[series_animedb_id]:[season]],9,FALSE)</f>
        <v>2021</v>
      </c>
      <c r="F473" s="31" t="str">
        <f>VLOOKUP(tb_anime[[#This Row],[id2]],tb_userslist[[series_animedb_id]:[season]],10,FALSE)</f>
        <v>summer</v>
      </c>
      <c r="G473" s="31">
        <f>COUNTIF(tb_userslist[series_animedb_id],tb_anime[[#This Row],[id2]])</f>
        <v>1</v>
      </c>
      <c r="H473" s="31">
        <f>SUMPRODUCT((tb_userslist[series_animedb_id]=tb_anime[[#This Row],[id2]])*(tb_userslist[my_score]&lt;=10))</f>
        <v>1</v>
      </c>
      <c r="I473" s="24">
        <f>IFERROR(AVERAGEIF(tb_userslist[series_animedb_id],tb_anime[[#This Row],[id2]],tb_userslist[my_score]),0)</f>
        <v>7</v>
      </c>
      <c r="J47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7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73" s="31">
        <f>SUMPRODUCT((tb_userslist[series_animedb_id]=tb_anime[[#This Row],[id2]])*(tb_userslist[my_finish_date]&lt;=$E$2)*(tb_userslist[my_start_date]&gt;=$E$1)*(tb_userslist[my_start_date]&lt;&gt;"NA"))</f>
        <v>1</v>
      </c>
      <c r="M47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73" s="31">
        <f>IFERROR(AVERAGEIFS(tb_userslist[my_score],tb_userslist[series_animedb_id],tb_anime[[#This Row],[id2]],tb_userslist[my_start_date],"&gt;="&amp;$E$1,tb_userslist[my_finish_date],"&lt;="&amp;$E$2),0)</f>
        <v>7</v>
      </c>
      <c r="O47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7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74" spans="1:16" x14ac:dyDescent="0.3">
      <c r="A474" s="13">
        <v>48614</v>
      </c>
      <c r="B474" s="13">
        <v>3369</v>
      </c>
      <c r="C474" s="31" t="str">
        <f>VLOOKUP(tb_anime[[#This Row],[id2]],tb_userslist[[series_animedb_id]:[series_title]],2,FALSE)</f>
        <v>Shoubushi Densetsu Tetsuya</v>
      </c>
      <c r="D474" s="31" t="str">
        <f>VLOOKUP(tb_anime[[#This Row],[id2]],tb_userslist[[series_animedb_id]:[season]],3,FALSE)</f>
        <v>tv</v>
      </c>
      <c r="E474" s="31">
        <f>VLOOKUP(tb_anime[[#This Row],[id2]],tb_userslist[[series_animedb_id]:[season]],9,FALSE)</f>
        <v>2000</v>
      </c>
      <c r="F474" s="31" t="str">
        <f>VLOOKUP(tb_anime[[#This Row],[id2]],tb_userslist[[series_animedb_id]:[season]],10,FALSE)</f>
        <v>fall</v>
      </c>
      <c r="G474" s="31">
        <f>COUNTIF(tb_userslist[series_animedb_id],tb_anime[[#This Row],[id2]])</f>
        <v>1</v>
      </c>
      <c r="H474" s="31">
        <f>SUMPRODUCT((tb_userslist[series_animedb_id]=tb_anime[[#This Row],[id2]])*(tb_userslist[my_score]&lt;=10))</f>
        <v>1</v>
      </c>
      <c r="I474" s="24">
        <f>IFERROR(AVERAGEIF(tb_userslist[series_animedb_id],tb_anime[[#This Row],[id2]],tb_userslist[my_score]),0)</f>
        <v>7</v>
      </c>
      <c r="J47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7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74" s="31">
        <f>SUMPRODUCT((tb_userslist[series_animedb_id]=tb_anime[[#This Row],[id2]])*(tb_userslist[my_finish_date]&lt;=$E$2)*(tb_userslist[my_start_date]&gt;=$E$1)*(tb_userslist[my_start_date]&lt;&gt;"NA"))</f>
        <v>1</v>
      </c>
      <c r="M47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74" s="31">
        <f>IFERROR(AVERAGEIFS(tb_userslist[my_score],tb_userslist[series_animedb_id],tb_anime[[#This Row],[id2]],tb_userslist[my_start_date],"&gt;="&amp;$E$1,tb_userslist[my_finish_date],"&lt;="&amp;$E$2),0)</f>
        <v>7</v>
      </c>
      <c r="O47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7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75" spans="1:16" x14ac:dyDescent="0.3">
      <c r="A475" s="13">
        <v>50042</v>
      </c>
      <c r="B475" s="13">
        <v>37952</v>
      </c>
      <c r="C475" s="31" t="str">
        <f>VLOOKUP(tb_anime[[#This Row],[id2]],tb_userslist[[series_animedb_id]:[series_title]],2,FALSE)</f>
        <v>Shoumetsu Toshi</v>
      </c>
      <c r="D475" s="31" t="str">
        <f>VLOOKUP(tb_anime[[#This Row],[id2]],tb_userslist[[series_animedb_id]:[season]],3,FALSE)</f>
        <v>tv</v>
      </c>
      <c r="E475" s="31">
        <f>VLOOKUP(tb_anime[[#This Row],[id2]],tb_userslist[[series_animedb_id]:[season]],9,FALSE)</f>
        <v>2019</v>
      </c>
      <c r="F475" s="31" t="str">
        <f>VLOOKUP(tb_anime[[#This Row],[id2]],tb_userslist[[series_animedb_id]:[season]],10,FALSE)</f>
        <v>spring</v>
      </c>
      <c r="G475" s="31">
        <f>COUNTIF(tb_userslist[series_animedb_id],tb_anime[[#This Row],[id2]])</f>
        <v>1</v>
      </c>
      <c r="H475" s="31">
        <f>SUMPRODUCT((tb_userslist[series_animedb_id]=tb_anime[[#This Row],[id2]])*(tb_userslist[my_score]&lt;=10))</f>
        <v>1</v>
      </c>
      <c r="I475" s="24">
        <f>IFERROR(AVERAGEIF(tb_userslist[series_animedb_id],tb_anime[[#This Row],[id2]],tb_userslist[my_score]),0)</f>
        <v>3</v>
      </c>
      <c r="J47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7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75" s="31">
        <f>SUMPRODUCT((tb_userslist[series_animedb_id]=tb_anime[[#This Row],[id2]])*(tb_userslist[my_finish_date]&lt;=$E$2)*(tb_userslist[my_start_date]&gt;=$E$1)*(tb_userslist[my_start_date]&lt;&gt;"NA"))</f>
        <v>1</v>
      </c>
      <c r="M47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75" s="31">
        <f>IFERROR(AVERAGEIFS(tb_userslist[my_score],tb_userslist[series_animedb_id],tb_anime[[#This Row],[id2]],tb_userslist[my_start_date],"&gt;="&amp;$E$1,tb_userslist[my_finish_date],"&lt;="&amp;$E$2),0)</f>
        <v>3</v>
      </c>
      <c r="O47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7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476" spans="1:16" x14ac:dyDescent="0.3">
      <c r="A476" s="13">
        <v>48876</v>
      </c>
      <c r="B476" s="13">
        <v>41946</v>
      </c>
      <c r="C476" s="31" t="str">
        <f>VLOOKUP(tb_anime[[#This Row],[id2]],tb_userslist[[series_animedb_id]:[series_title]],2,FALSE)</f>
        <v>Shuumatsu no Harem</v>
      </c>
      <c r="D476" s="31" t="str">
        <f>VLOOKUP(tb_anime[[#This Row],[id2]],tb_userslist[[series_animedb_id]:[season]],3,FALSE)</f>
        <v>tv</v>
      </c>
      <c r="E476" s="31">
        <f>VLOOKUP(tb_anime[[#This Row],[id2]],tb_userslist[[series_animedb_id]:[season]],9,FALSE)</f>
        <v>2022</v>
      </c>
      <c r="F476" s="31" t="str">
        <f>VLOOKUP(tb_anime[[#This Row],[id2]],tb_userslist[[series_animedb_id]:[season]],10,FALSE)</f>
        <v>winter</v>
      </c>
      <c r="G476" s="31">
        <f>COUNTIF(tb_userslist[series_animedb_id],tb_anime[[#This Row],[id2]])</f>
        <v>1</v>
      </c>
      <c r="H476" s="31">
        <f>SUMPRODUCT((tb_userslist[series_animedb_id]=tb_anime[[#This Row],[id2]])*(tb_userslist[my_score]&lt;=10))</f>
        <v>1</v>
      </c>
      <c r="I476" s="24">
        <f>IFERROR(AVERAGEIF(tb_userslist[series_animedb_id],tb_anime[[#This Row],[id2]],tb_userslist[my_score]),0)</f>
        <v>5</v>
      </c>
      <c r="J47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7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76" s="31">
        <f>SUMPRODUCT((tb_userslist[series_animedb_id]=tb_anime[[#This Row],[id2]])*(tb_userslist[my_finish_date]&lt;=$E$2)*(tb_userslist[my_start_date]&gt;=$E$1)*(tb_userslist[my_start_date]&lt;&gt;"NA"))</f>
        <v>1</v>
      </c>
      <c r="M47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76" s="31">
        <f>IFERROR(AVERAGEIFS(tb_userslist[my_score],tb_userslist[series_animedb_id],tb_anime[[#This Row],[id2]],tb_userslist[my_start_date],"&gt;="&amp;$E$1,tb_userslist[my_finish_date],"&lt;="&amp;$E$2),0)</f>
        <v>5</v>
      </c>
      <c r="O47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7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77" spans="1:16" x14ac:dyDescent="0.3">
      <c r="A477" s="13">
        <v>49838</v>
      </c>
      <c r="B477" s="13">
        <v>18463</v>
      </c>
      <c r="C477" s="31" t="str">
        <f>VLOOKUP(tb_anime[[#This Row],[id2]],tb_userslist[[series_animedb_id]:[series_title]],2,FALSE)</f>
        <v>Sign</v>
      </c>
      <c r="D477" s="31" t="str">
        <f>VLOOKUP(tb_anime[[#This Row],[id2]],tb_userslist[[series_animedb_id]:[season]],3,FALSE)</f>
        <v>music</v>
      </c>
      <c r="E477" s="31">
        <f>VLOOKUP(tb_anime[[#This Row],[id2]],tb_userslist[[series_animedb_id]:[season]],9,FALSE)</f>
        <v>2001</v>
      </c>
      <c r="F477" s="31" t="str">
        <f>VLOOKUP(tb_anime[[#This Row],[id2]],tb_userslist[[series_animedb_id]:[season]],10,FALSE)</f>
        <v>winter</v>
      </c>
      <c r="G477" s="31">
        <f>COUNTIF(tb_userslist[series_animedb_id],tb_anime[[#This Row],[id2]])</f>
        <v>1</v>
      </c>
      <c r="H477" s="31">
        <f>SUMPRODUCT((tb_userslist[series_animedb_id]=tb_anime[[#This Row],[id2]])*(tb_userslist[my_score]&lt;=10))</f>
        <v>1</v>
      </c>
      <c r="I477" s="24">
        <f>IFERROR(AVERAGEIF(tb_userslist[series_animedb_id],tb_anime[[#This Row],[id2]],tb_userslist[my_score]),0)</f>
        <v>4</v>
      </c>
      <c r="J47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7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77" s="31">
        <f>SUMPRODUCT((tb_userslist[series_animedb_id]=tb_anime[[#This Row],[id2]])*(tb_userslist[my_finish_date]&lt;=$E$2)*(tb_userslist[my_start_date]&gt;=$E$1)*(tb_userslist[my_start_date]&lt;&gt;"NA"))</f>
        <v>1</v>
      </c>
      <c r="M47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77" s="31">
        <f>IFERROR(AVERAGEIFS(tb_userslist[my_score],tb_userslist[series_animedb_id],tb_anime[[#This Row],[id2]],tb_userslist[my_start_date],"&gt;="&amp;$E$1,tb_userslist[my_finish_date],"&lt;="&amp;$E$2),0)</f>
        <v>4</v>
      </c>
      <c r="O47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7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478" spans="1:16" x14ac:dyDescent="0.3">
      <c r="A478" s="13">
        <v>13939</v>
      </c>
      <c r="B478" s="13">
        <v>42923</v>
      </c>
      <c r="C478" s="31" t="str">
        <f>VLOOKUP(tb_anime[[#This Row],[id2]],tb_userslist[[series_animedb_id]:[series_title]],2,FALSE)</f>
        <v>SK∞</v>
      </c>
      <c r="D478" s="31" t="str">
        <f>VLOOKUP(tb_anime[[#This Row],[id2]],tb_userslist[[series_animedb_id]:[season]],3,FALSE)</f>
        <v>tv</v>
      </c>
      <c r="E478" s="31">
        <f>VLOOKUP(tb_anime[[#This Row],[id2]],tb_userslist[[series_animedb_id]:[season]],9,FALSE)</f>
        <v>2021</v>
      </c>
      <c r="F478" s="31" t="str">
        <f>VLOOKUP(tb_anime[[#This Row],[id2]],tb_userslist[[series_animedb_id]:[season]],10,FALSE)</f>
        <v>winter</v>
      </c>
      <c r="G478" s="31">
        <f>COUNTIF(tb_userslist[series_animedb_id],tb_anime[[#This Row],[id2]])</f>
        <v>1</v>
      </c>
      <c r="H478" s="31">
        <f>SUMPRODUCT((tb_userslist[series_animedb_id]=tb_anime[[#This Row],[id2]])*(tb_userslist[my_score]&lt;=10))</f>
        <v>1</v>
      </c>
      <c r="I478" s="24">
        <f>IFERROR(AVERAGEIF(tb_userslist[series_animedb_id],tb_anime[[#This Row],[id2]],tb_userslist[my_score]),0)</f>
        <v>8</v>
      </c>
      <c r="J47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7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78" s="31">
        <f>SUMPRODUCT((tb_userslist[series_animedb_id]=tb_anime[[#This Row],[id2]])*(tb_userslist[my_finish_date]&lt;=$E$2)*(tb_userslist[my_start_date]&gt;=$E$1)*(tb_userslist[my_start_date]&lt;&gt;"NA"))</f>
        <v>1</v>
      </c>
      <c r="M47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78" s="31">
        <f>IFERROR(AVERAGEIFS(tb_userslist[my_score],tb_userslist[series_animedb_id],tb_anime[[#This Row],[id2]],tb_userslist[my_start_date],"&gt;="&amp;$E$1,tb_userslist[my_finish_date],"&lt;="&amp;$E$2),0)</f>
        <v>8</v>
      </c>
      <c r="O47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7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479" spans="1:16" x14ac:dyDescent="0.3">
      <c r="A479" s="13">
        <v>13859</v>
      </c>
      <c r="B479" s="13">
        <v>40586</v>
      </c>
      <c r="C479" s="31" t="str">
        <f>VLOOKUP(tb_anime[[#This Row],[id2]],tb_userslist[[series_animedb_id]:[series_title]],2,FALSE)</f>
        <v>Slime Taoshite 300-nen, Shiranai Uchi ni Level Max ni Nattemashita</v>
      </c>
      <c r="D479" s="31" t="str">
        <f>VLOOKUP(tb_anime[[#This Row],[id2]],tb_userslist[[series_animedb_id]:[season]],3,FALSE)</f>
        <v>tv</v>
      </c>
      <c r="E479" s="31">
        <f>VLOOKUP(tb_anime[[#This Row],[id2]],tb_userslist[[series_animedb_id]:[season]],9,FALSE)</f>
        <v>2021</v>
      </c>
      <c r="F479" s="31" t="str">
        <f>VLOOKUP(tb_anime[[#This Row],[id2]],tb_userslist[[series_animedb_id]:[season]],10,FALSE)</f>
        <v>spring</v>
      </c>
      <c r="G479" s="31">
        <f>COUNTIF(tb_userslist[series_animedb_id],tb_anime[[#This Row],[id2]])</f>
        <v>1</v>
      </c>
      <c r="H479" s="31">
        <f>SUMPRODUCT((tb_userslist[series_animedb_id]=tb_anime[[#This Row],[id2]])*(tb_userslist[my_score]&lt;=10))</f>
        <v>1</v>
      </c>
      <c r="I479" s="24">
        <f>IFERROR(AVERAGEIF(tb_userslist[series_animedb_id],tb_anime[[#This Row],[id2]],tb_userslist[my_score]),0)</f>
        <v>5</v>
      </c>
      <c r="J47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7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79" s="31">
        <f>SUMPRODUCT((tb_userslist[series_animedb_id]=tb_anime[[#This Row],[id2]])*(tb_userslist[my_finish_date]&lt;=$E$2)*(tb_userslist[my_start_date]&gt;=$E$1)*(tb_userslist[my_start_date]&lt;&gt;"NA"))</f>
        <v>1</v>
      </c>
      <c r="M47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79" s="31">
        <f>IFERROR(AVERAGEIFS(tb_userslist[my_score],tb_userslist[series_animedb_id],tb_anime[[#This Row],[id2]],tb_userslist[my_start_date],"&gt;="&amp;$E$1,tb_userslist[my_finish_date],"&lt;="&amp;$E$2),0)</f>
        <v>5</v>
      </c>
      <c r="O47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7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80" spans="1:16" x14ac:dyDescent="0.3">
      <c r="A480" s="13">
        <v>22729</v>
      </c>
      <c r="B480" s="13">
        <v>45425</v>
      </c>
      <c r="C480" s="31" t="str">
        <f>VLOOKUP(tb_anime[[#This Row],[id2]],tb_userslist[[series_animedb_id]:[series_title]],2,FALSE)</f>
        <v>Slow Loop</v>
      </c>
      <c r="D480" s="31" t="str">
        <f>VLOOKUP(tb_anime[[#This Row],[id2]],tb_userslist[[series_animedb_id]:[season]],3,FALSE)</f>
        <v>tv</v>
      </c>
      <c r="E480" s="31">
        <f>VLOOKUP(tb_anime[[#This Row],[id2]],tb_userslist[[series_animedb_id]:[season]],9,FALSE)</f>
        <v>2022</v>
      </c>
      <c r="F480" s="31" t="str">
        <f>VLOOKUP(tb_anime[[#This Row],[id2]],tb_userslist[[series_animedb_id]:[season]],10,FALSE)</f>
        <v>winter</v>
      </c>
      <c r="G480" s="31">
        <f>COUNTIF(tb_userslist[series_animedb_id],tb_anime[[#This Row],[id2]])</f>
        <v>1</v>
      </c>
      <c r="H480" s="31">
        <f>SUMPRODUCT((tb_userslist[series_animedb_id]=tb_anime[[#This Row],[id2]])*(tb_userslist[my_score]&lt;=10))</f>
        <v>1</v>
      </c>
      <c r="I480" s="24">
        <f>IFERROR(AVERAGEIF(tb_userslist[series_animedb_id],tb_anime[[#This Row],[id2]],tb_userslist[my_score]),0)</f>
        <v>5</v>
      </c>
      <c r="J48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0" s="31">
        <f>SUMPRODUCT((tb_userslist[series_animedb_id]=tb_anime[[#This Row],[id2]])*(tb_userslist[my_finish_date]&lt;=$E$2)*(tb_userslist[my_start_date]&gt;=$E$1)*(tb_userslist[my_start_date]&lt;&gt;"NA"))</f>
        <v>0</v>
      </c>
      <c r="M48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80" s="31">
        <f>IFERROR(AVERAGEIFS(tb_userslist[my_score],tb_userslist[series_animedb_id],tb_anime[[#This Row],[id2]],tb_userslist[my_start_date],"&gt;="&amp;$E$1,tb_userslist[my_finish_date],"&lt;="&amp;$E$2),0)</f>
        <v>0</v>
      </c>
      <c r="O48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8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81" spans="1:16" x14ac:dyDescent="0.3">
      <c r="A481" s="13">
        <v>27655</v>
      </c>
      <c r="B481" s="13">
        <v>39490</v>
      </c>
      <c r="C481" s="31" t="str">
        <f>VLOOKUP(tb_anime[[#This Row],[id2]],tb_userslist[[series_animedb_id]:[series_title]],2,FALSE)</f>
        <v>Soba e</v>
      </c>
      <c r="D481" s="31" t="str">
        <f>VLOOKUP(tb_anime[[#This Row],[id2]],tb_userslist[[series_animedb_id]:[season]],3,FALSE)</f>
        <v>ona</v>
      </c>
      <c r="E481" s="31">
        <f>VLOOKUP(tb_anime[[#This Row],[id2]],tb_userslist[[series_animedb_id]:[season]],9,FALSE)</f>
        <v>2019</v>
      </c>
      <c r="F481" s="31" t="str">
        <f>VLOOKUP(tb_anime[[#This Row],[id2]],tb_userslist[[series_animedb_id]:[season]],10,FALSE)</f>
        <v>winter</v>
      </c>
      <c r="G481" s="31">
        <f>COUNTIF(tb_userslist[series_animedb_id],tb_anime[[#This Row],[id2]])</f>
        <v>1</v>
      </c>
      <c r="H481" s="31">
        <f>SUMPRODUCT((tb_userslist[series_animedb_id]=tb_anime[[#This Row],[id2]])*(tb_userslist[my_score]&lt;=10))</f>
        <v>1</v>
      </c>
      <c r="I481" s="24">
        <f>IFERROR(AVERAGEIF(tb_userslist[series_animedb_id],tb_anime[[#This Row],[id2]],tb_userslist[my_score]),0)</f>
        <v>5</v>
      </c>
      <c r="J48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1" s="31">
        <f>SUMPRODUCT((tb_userslist[series_animedb_id]=tb_anime[[#This Row],[id2]])*(tb_userslist[my_finish_date]&lt;=$E$2)*(tb_userslist[my_start_date]&gt;=$E$1)*(tb_userslist[my_start_date]&lt;&gt;"NA"))</f>
        <v>1</v>
      </c>
      <c r="M48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81" s="31">
        <f>IFERROR(AVERAGEIFS(tb_userslist[my_score],tb_userslist[series_animedb_id],tb_anime[[#This Row],[id2]],tb_userslist[my_start_date],"&gt;="&amp;$E$1,tb_userslist[my_finish_date],"&lt;="&amp;$E$2),0)</f>
        <v>5</v>
      </c>
      <c r="O48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8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82" spans="1:16" x14ac:dyDescent="0.3">
      <c r="A482" s="13">
        <v>6547</v>
      </c>
      <c r="B482" s="13">
        <v>40597</v>
      </c>
      <c r="C482" s="31" t="str">
        <f>VLOOKUP(tb_anime[[#This Row],[id2]],tb_userslist[[series_animedb_id]:[series_title]],2,FALSE)</f>
        <v>Sol Levante</v>
      </c>
      <c r="D482" s="31" t="str">
        <f>VLOOKUP(tb_anime[[#This Row],[id2]],tb_userslist[[series_animedb_id]:[season]],3,FALSE)</f>
        <v>ona</v>
      </c>
      <c r="E482" s="31">
        <f>VLOOKUP(tb_anime[[#This Row],[id2]],tb_userslist[[series_animedb_id]:[season]],9,FALSE)</f>
        <v>2020</v>
      </c>
      <c r="F482" s="31" t="str">
        <f>VLOOKUP(tb_anime[[#This Row],[id2]],tb_userslist[[series_animedb_id]:[season]],10,FALSE)</f>
        <v>spring</v>
      </c>
      <c r="G482" s="31">
        <f>COUNTIF(tb_userslist[series_animedb_id],tb_anime[[#This Row],[id2]])</f>
        <v>1</v>
      </c>
      <c r="H482" s="31">
        <f>SUMPRODUCT((tb_userslist[series_animedb_id]=tb_anime[[#This Row],[id2]])*(tb_userslist[my_score]&lt;=10))</f>
        <v>1</v>
      </c>
      <c r="I482" s="24">
        <f>IFERROR(AVERAGEIF(tb_userslist[series_animedb_id],tb_anime[[#This Row],[id2]],tb_userslist[my_score]),0)</f>
        <v>5</v>
      </c>
      <c r="J48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2" s="31">
        <f>SUMPRODUCT((tb_userslist[series_animedb_id]=tb_anime[[#This Row],[id2]])*(tb_userslist[my_finish_date]&lt;=$E$2)*(tb_userslist[my_start_date]&gt;=$E$1)*(tb_userslist[my_start_date]&lt;&gt;"NA"))</f>
        <v>1</v>
      </c>
      <c r="M48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82" s="31">
        <f>IFERROR(AVERAGEIFS(tb_userslist[my_score],tb_userslist[series_animedb_id],tb_anime[[#This Row],[id2]],tb_userslist[my_start_date],"&gt;="&amp;$E$1,tb_userslist[my_finish_date],"&lt;="&amp;$E$2),0)</f>
        <v>5</v>
      </c>
      <c r="O48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8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83" spans="1:16" x14ac:dyDescent="0.3">
      <c r="A483" s="13">
        <v>9989</v>
      </c>
      <c r="B483" s="13">
        <v>48849</v>
      </c>
      <c r="C483" s="31" t="str">
        <f>VLOOKUP(tb_anime[[#This Row],[id2]],tb_userslist[[series_animedb_id]:[series_title]],2,FALSE)</f>
        <v>Sonny Boy</v>
      </c>
      <c r="D483" s="31" t="str">
        <f>VLOOKUP(tb_anime[[#This Row],[id2]],tb_userslist[[series_animedb_id]:[season]],3,FALSE)</f>
        <v>tv</v>
      </c>
      <c r="E483" s="31">
        <f>VLOOKUP(tb_anime[[#This Row],[id2]],tb_userslist[[series_animedb_id]:[season]],9,FALSE)</f>
        <v>2021</v>
      </c>
      <c r="F483" s="31" t="str">
        <f>VLOOKUP(tb_anime[[#This Row],[id2]],tb_userslist[[series_animedb_id]:[season]],10,FALSE)</f>
        <v>summer</v>
      </c>
      <c r="G483" s="31">
        <f>COUNTIF(tb_userslist[series_animedb_id],tb_anime[[#This Row],[id2]])</f>
        <v>1</v>
      </c>
      <c r="H483" s="31">
        <f>SUMPRODUCT((tb_userslist[series_animedb_id]=tb_anime[[#This Row],[id2]])*(tb_userslist[my_score]&lt;=10))</f>
        <v>1</v>
      </c>
      <c r="I483" s="24">
        <f>IFERROR(AVERAGEIF(tb_userslist[series_animedb_id],tb_anime[[#This Row],[id2]],tb_userslist[my_score]),0)</f>
        <v>8</v>
      </c>
      <c r="J48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3" s="31">
        <f>SUMPRODUCT((tb_userslist[series_animedb_id]=tb_anime[[#This Row],[id2]])*(tb_userslist[my_finish_date]&lt;=$E$2)*(tb_userslist[my_start_date]&gt;=$E$1)*(tb_userslist[my_start_date]&lt;&gt;"NA"))</f>
        <v>1</v>
      </c>
      <c r="M48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83" s="31">
        <f>IFERROR(AVERAGEIFS(tb_userslist[my_score],tb_userslist[series_animedb_id],tb_anime[[#This Row],[id2]],tb_userslist[my_start_date],"&gt;="&amp;$E$1,tb_userslist[my_finish_date],"&lt;="&amp;$E$2),0)</f>
        <v>8</v>
      </c>
      <c r="O48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8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484" spans="1:16" x14ac:dyDescent="0.3">
      <c r="A484" s="13">
        <v>9513</v>
      </c>
      <c r="B484" s="13">
        <v>50209</v>
      </c>
      <c r="C484" s="31" t="str">
        <f>VLOOKUP(tb_anime[[#This Row],[id2]],tb_userslist[[series_animedb_id]:[series_title]],2,FALSE)</f>
        <v>Sorairo Utility</v>
      </c>
      <c r="D484" s="31" t="str">
        <f>VLOOKUP(tb_anime[[#This Row],[id2]],tb_userslist[[series_animedb_id]:[season]],3,FALSE)</f>
        <v>special</v>
      </c>
      <c r="E484" s="31">
        <f>VLOOKUP(tb_anime[[#This Row],[id2]],tb_userslist[[series_animedb_id]:[season]],9,FALSE)</f>
        <v>2021</v>
      </c>
      <c r="F484" s="31" t="str">
        <f>VLOOKUP(tb_anime[[#This Row],[id2]],tb_userslist[[series_animedb_id]:[season]],10,FALSE)</f>
        <v>fall</v>
      </c>
      <c r="G484" s="31">
        <f>COUNTIF(tb_userslist[series_animedb_id],tb_anime[[#This Row],[id2]])</f>
        <v>1</v>
      </c>
      <c r="H484" s="31">
        <f>SUMPRODUCT((tb_userslist[series_animedb_id]=tb_anime[[#This Row],[id2]])*(tb_userslist[my_score]&lt;=10))</f>
        <v>1</v>
      </c>
      <c r="I484" s="24">
        <f>IFERROR(AVERAGEIF(tb_userslist[series_animedb_id],tb_anime[[#This Row],[id2]],tb_userslist[my_score]),0)</f>
        <v>5</v>
      </c>
      <c r="J48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4" s="31">
        <f>SUMPRODUCT((tb_userslist[series_animedb_id]=tb_anime[[#This Row],[id2]])*(tb_userslist[my_finish_date]&lt;=$E$2)*(tb_userslist[my_start_date]&gt;=$E$1)*(tb_userslist[my_start_date]&lt;&gt;"NA"))</f>
        <v>1</v>
      </c>
      <c r="M48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84" s="31">
        <f>IFERROR(AVERAGEIFS(tb_userslist[my_score],tb_userslist[series_animedb_id],tb_anime[[#This Row],[id2]],tb_userslist[my_start_date],"&gt;="&amp;$E$1,tb_userslist[my_finish_date],"&lt;="&amp;$E$2),0)</f>
        <v>5</v>
      </c>
      <c r="O48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8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85" spans="1:16" x14ac:dyDescent="0.3">
      <c r="A485" s="13">
        <v>10396</v>
      </c>
      <c r="B485" s="13">
        <v>42883</v>
      </c>
      <c r="C485" s="31" t="str">
        <f>VLOOKUP(tb_anime[[#This Row],[id2]],tb_userslist[[series_animedb_id]:[series_title]],2,FALSE)</f>
        <v>Sore dake ga Neck</v>
      </c>
      <c r="D485" s="31" t="str">
        <f>VLOOKUP(tb_anime[[#This Row],[id2]],tb_userslist[[series_animedb_id]:[season]],3,FALSE)</f>
        <v>tv</v>
      </c>
      <c r="E485" s="31">
        <f>VLOOKUP(tb_anime[[#This Row],[id2]],tb_userslist[[series_animedb_id]:[season]],9,FALSE)</f>
        <v>2020</v>
      </c>
      <c r="F485" s="31" t="str">
        <f>VLOOKUP(tb_anime[[#This Row],[id2]],tb_userslist[[series_animedb_id]:[season]],10,FALSE)</f>
        <v>fall</v>
      </c>
      <c r="G485" s="31">
        <f>COUNTIF(tb_userslist[series_animedb_id],tb_anime[[#This Row],[id2]])</f>
        <v>1</v>
      </c>
      <c r="H485" s="31">
        <f>SUMPRODUCT((tb_userslist[series_animedb_id]=tb_anime[[#This Row],[id2]])*(tb_userslist[my_score]&lt;=10))</f>
        <v>1</v>
      </c>
      <c r="I485" s="24">
        <f>IFERROR(AVERAGEIF(tb_userslist[series_animedb_id],tb_anime[[#This Row],[id2]],tb_userslist[my_score]),0)</f>
        <v>6</v>
      </c>
      <c r="J48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5" s="31">
        <f>SUMPRODUCT((tb_userslist[series_animedb_id]=tb_anime[[#This Row],[id2]])*(tb_userslist[my_finish_date]&lt;=$E$2)*(tb_userslist[my_start_date]&gt;=$E$1)*(tb_userslist[my_start_date]&lt;&gt;"NA"))</f>
        <v>1</v>
      </c>
      <c r="M48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85" s="31">
        <f>IFERROR(AVERAGEIFS(tb_userslist[my_score],tb_userslist[series_animedb_id],tb_anime[[#This Row],[id2]],tb_userslist[my_start_date],"&gt;="&amp;$E$1,tb_userslist[my_finish_date],"&lt;="&amp;$E$2),0)</f>
        <v>6</v>
      </c>
      <c r="O48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8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86" spans="1:16" x14ac:dyDescent="0.3">
      <c r="A486" s="13">
        <v>20787</v>
      </c>
      <c r="B486" s="13">
        <v>39456</v>
      </c>
      <c r="C486" s="31" t="str">
        <f>VLOOKUP(tb_anime[[#This Row],[id2]],tb_userslist[[series_animedb_id]:[series_title]],2,FALSE)</f>
        <v>Sounan desu ka?</v>
      </c>
      <c r="D486" s="31" t="str">
        <f>VLOOKUP(tb_anime[[#This Row],[id2]],tb_userslist[[series_animedb_id]:[season]],3,FALSE)</f>
        <v>tv</v>
      </c>
      <c r="E486" s="31">
        <f>VLOOKUP(tb_anime[[#This Row],[id2]],tb_userslist[[series_animedb_id]:[season]],9,FALSE)</f>
        <v>2019</v>
      </c>
      <c r="F486" s="31" t="str">
        <f>VLOOKUP(tb_anime[[#This Row],[id2]],tb_userslist[[series_animedb_id]:[season]],10,FALSE)</f>
        <v>summer</v>
      </c>
      <c r="G486" s="31">
        <f>COUNTIF(tb_userslist[series_animedb_id],tb_anime[[#This Row],[id2]])</f>
        <v>1</v>
      </c>
      <c r="H486" s="31">
        <f>SUMPRODUCT((tb_userslist[series_animedb_id]=tb_anime[[#This Row],[id2]])*(tb_userslist[my_score]&lt;=10))</f>
        <v>1</v>
      </c>
      <c r="I486" s="24">
        <f>IFERROR(AVERAGEIF(tb_userslist[series_animedb_id],tb_anime[[#This Row],[id2]],tb_userslist[my_score]),0)</f>
        <v>6</v>
      </c>
      <c r="J48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6" s="31">
        <f>SUMPRODUCT((tb_userslist[series_animedb_id]=tb_anime[[#This Row],[id2]])*(tb_userslist[my_finish_date]&lt;=$E$2)*(tb_userslist[my_start_date]&gt;=$E$1)*(tb_userslist[my_start_date]&lt;&gt;"NA"))</f>
        <v>1</v>
      </c>
      <c r="M48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86" s="31">
        <f>IFERROR(AVERAGEIFS(tb_userslist[my_score],tb_userslist[series_animedb_id],tb_anime[[#This Row],[id2]],tb_userslist[my_start_date],"&gt;="&amp;$E$1,tb_userslist[my_finish_date],"&lt;="&amp;$E$2),0)</f>
        <v>6</v>
      </c>
      <c r="O48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8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487" spans="1:16" x14ac:dyDescent="0.3">
      <c r="A487" s="13">
        <v>10719</v>
      </c>
      <c r="B487" s="13">
        <v>171</v>
      </c>
      <c r="C487" s="31" t="str">
        <f>VLOOKUP(tb_anime[[#This Row],[id2]],tb_userslist[[series_animedb_id]:[series_title]],2,FALSE)</f>
        <v>Strange Dawn</v>
      </c>
      <c r="D487" s="31" t="str">
        <f>VLOOKUP(tb_anime[[#This Row],[id2]],tb_userslist[[series_animedb_id]:[season]],3,FALSE)</f>
        <v>tv</v>
      </c>
      <c r="E487" s="31">
        <f>VLOOKUP(tb_anime[[#This Row],[id2]],tb_userslist[[series_animedb_id]:[season]],9,FALSE)</f>
        <v>2000</v>
      </c>
      <c r="F487" s="31" t="str">
        <f>VLOOKUP(tb_anime[[#This Row],[id2]],tb_userslist[[series_animedb_id]:[season]],10,FALSE)</f>
        <v>summer</v>
      </c>
      <c r="G487" s="31">
        <f>COUNTIF(tb_userslist[series_animedb_id],tb_anime[[#This Row],[id2]])</f>
        <v>1</v>
      </c>
      <c r="H487" s="31">
        <f>SUMPRODUCT((tb_userslist[series_animedb_id]=tb_anime[[#This Row],[id2]])*(tb_userslist[my_score]&lt;=10))</f>
        <v>1</v>
      </c>
      <c r="I487" s="24">
        <f>IFERROR(AVERAGEIF(tb_userslist[series_animedb_id],tb_anime[[#This Row],[id2]],tb_userslist[my_score]),0)</f>
        <v>5</v>
      </c>
      <c r="J48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7" s="31">
        <f>SUMPRODUCT((tb_userslist[series_animedb_id]=tb_anime[[#This Row],[id2]])*(tb_userslist[my_finish_date]&lt;=$E$2)*(tb_userslist[my_start_date]&gt;=$E$1)*(tb_userslist[my_start_date]&lt;&gt;"NA"))</f>
        <v>1</v>
      </c>
      <c r="M48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87" s="31">
        <f>IFERROR(AVERAGEIFS(tb_userslist[my_score],tb_userslist[series_animedb_id],tb_anime[[#This Row],[id2]],tb_userslist[my_start_date],"&gt;="&amp;$E$1,tb_userslist[my_finish_date],"&lt;="&amp;$E$2),0)</f>
        <v>5</v>
      </c>
      <c r="O48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8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88" spans="1:16" x14ac:dyDescent="0.3">
      <c r="A488" s="13">
        <v>50549</v>
      </c>
      <c r="B488" s="13">
        <v>42307</v>
      </c>
      <c r="C488" s="31" t="str">
        <f>VLOOKUP(tb_anime[[#This Row],[id2]],tb_userslist[[series_animedb_id]:[series_title]],2,FALSE)</f>
        <v>Subarashiki Kono Sekai The Animation</v>
      </c>
      <c r="D488" s="31" t="str">
        <f>VLOOKUP(tb_anime[[#This Row],[id2]],tb_userslist[[series_animedb_id]:[season]],3,FALSE)</f>
        <v>tv</v>
      </c>
      <c r="E488" s="31">
        <f>VLOOKUP(tb_anime[[#This Row],[id2]],tb_userslist[[series_animedb_id]:[season]],9,FALSE)</f>
        <v>2021</v>
      </c>
      <c r="F488" s="31" t="str">
        <f>VLOOKUP(tb_anime[[#This Row],[id2]],tb_userslist[[series_animedb_id]:[season]],10,FALSE)</f>
        <v>spring</v>
      </c>
      <c r="G488" s="31">
        <f>COUNTIF(tb_userslist[series_animedb_id],tb_anime[[#This Row],[id2]])</f>
        <v>1</v>
      </c>
      <c r="H488" s="31">
        <f>SUMPRODUCT((tb_userslist[series_animedb_id]=tb_anime[[#This Row],[id2]])*(tb_userslist[my_score]&lt;=10))</f>
        <v>1</v>
      </c>
      <c r="I488" s="24">
        <f>IFERROR(AVERAGEIF(tb_userslist[series_animedb_id],tb_anime[[#This Row],[id2]],tb_userslist[my_score]),0)</f>
        <v>5</v>
      </c>
      <c r="J48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8" s="31">
        <f>SUMPRODUCT((tb_userslist[series_animedb_id]=tb_anime[[#This Row],[id2]])*(tb_userslist[my_finish_date]&lt;=$E$2)*(tb_userslist[my_start_date]&gt;=$E$1)*(tb_userslist[my_start_date]&lt;&gt;"NA"))</f>
        <v>1</v>
      </c>
      <c r="M48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88" s="31">
        <f>IFERROR(AVERAGEIFS(tb_userslist[my_score],tb_userslist[series_animedb_id],tb_anime[[#This Row],[id2]],tb_userslist[my_start_date],"&gt;="&amp;$E$1,tb_userslist[my_finish_date],"&lt;="&amp;$E$2),0)</f>
        <v>5</v>
      </c>
      <c r="O48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8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89" spans="1:16" x14ac:dyDescent="0.3">
      <c r="A489" s="13">
        <v>4975</v>
      </c>
      <c r="B489" s="13">
        <v>39250</v>
      </c>
      <c r="C489" s="31" t="str">
        <f>VLOOKUP(tb_anime[[#This Row],[id2]],tb_userslist[[series_animedb_id]:[series_title]],2,FALSE)</f>
        <v>Sumikko Gurashi Movie 1: Tobidasu Ehon to Himitsu no Ko</v>
      </c>
      <c r="D489" s="31" t="str">
        <f>VLOOKUP(tb_anime[[#This Row],[id2]],tb_userslist[[series_animedb_id]:[season]],3,FALSE)</f>
        <v>movie</v>
      </c>
      <c r="E489" s="31">
        <f>VLOOKUP(tb_anime[[#This Row],[id2]],tb_userslist[[series_animedb_id]:[season]],9,FALSE)</f>
        <v>2019</v>
      </c>
      <c r="F489" s="31" t="str">
        <f>VLOOKUP(tb_anime[[#This Row],[id2]],tb_userslist[[series_animedb_id]:[season]],10,FALSE)</f>
        <v>fall</v>
      </c>
      <c r="G489" s="31">
        <f>COUNTIF(tb_userslist[series_animedb_id],tb_anime[[#This Row],[id2]])</f>
        <v>1</v>
      </c>
      <c r="H489" s="31">
        <f>SUMPRODUCT((tb_userslist[series_animedb_id]=tb_anime[[#This Row],[id2]])*(tb_userslist[my_score]&lt;=10))</f>
        <v>1</v>
      </c>
      <c r="I489" s="24">
        <f>IFERROR(AVERAGEIF(tb_userslist[series_animedb_id],tb_anime[[#This Row],[id2]],tb_userslist[my_score]),0)</f>
        <v>5</v>
      </c>
      <c r="J48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8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89" s="31">
        <f>SUMPRODUCT((tb_userslist[series_animedb_id]=tb_anime[[#This Row],[id2]])*(tb_userslist[my_finish_date]&lt;=$E$2)*(tb_userslist[my_start_date]&gt;=$E$1)*(tb_userslist[my_start_date]&lt;&gt;"NA"))</f>
        <v>1</v>
      </c>
      <c r="M48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89" s="31">
        <f>IFERROR(AVERAGEIFS(tb_userslist[my_score],tb_userslist[series_animedb_id],tb_anime[[#This Row],[id2]],tb_userslist[my_start_date],"&gt;="&amp;$E$1,tb_userslist[my_finish_date],"&lt;="&amp;$E$2),0)</f>
        <v>5</v>
      </c>
      <c r="O48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8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90" spans="1:16" x14ac:dyDescent="0.3">
      <c r="A490" s="13">
        <v>2167</v>
      </c>
      <c r="B490" s="13">
        <v>48171</v>
      </c>
      <c r="C490" s="31" t="str">
        <f>VLOOKUP(tb_anime[[#This Row],[id2]],tb_userslist[[series_animedb_id]:[series_title]],2,FALSE)</f>
        <v>Summer Ghost</v>
      </c>
      <c r="D490" s="31" t="str">
        <f>VLOOKUP(tb_anime[[#This Row],[id2]],tb_userslist[[series_animedb_id]:[season]],3,FALSE)</f>
        <v>movie</v>
      </c>
      <c r="E490" s="31">
        <f>VLOOKUP(tb_anime[[#This Row],[id2]],tb_userslist[[series_animedb_id]:[season]],9,FALSE)</f>
        <v>2021</v>
      </c>
      <c r="F490" s="31" t="str">
        <f>VLOOKUP(tb_anime[[#This Row],[id2]],tb_userslist[[series_animedb_id]:[season]],10,FALSE)</f>
        <v>fall</v>
      </c>
      <c r="G490" s="31">
        <f>COUNTIF(tb_userslist[series_animedb_id],tb_anime[[#This Row],[id2]])</f>
        <v>1</v>
      </c>
      <c r="H490" s="31">
        <f>SUMPRODUCT((tb_userslist[series_animedb_id]=tb_anime[[#This Row],[id2]])*(tb_userslist[my_score]&lt;=10))</f>
        <v>1</v>
      </c>
      <c r="I490" s="24">
        <f>IFERROR(AVERAGEIF(tb_userslist[series_animedb_id],tb_anime[[#This Row],[id2]],tb_userslist[my_score]),0)</f>
        <v>9</v>
      </c>
      <c r="J49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9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90" s="31">
        <f>SUMPRODUCT((tb_userslist[series_animedb_id]=tb_anime[[#This Row],[id2]])*(tb_userslist[my_finish_date]&lt;=$E$2)*(tb_userslist[my_start_date]&gt;=$E$1)*(tb_userslist[my_start_date]&lt;&gt;"NA"))</f>
        <v>1</v>
      </c>
      <c r="M49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90" s="31">
        <f>IFERROR(AVERAGEIFS(tb_userslist[my_score],tb_userslist[series_animedb_id],tb_anime[[#This Row],[id2]],tb_userslist[my_start_date],"&gt;="&amp;$E$1,tb_userslist[my_finish_date],"&lt;="&amp;$E$2),0)</f>
        <v>9</v>
      </c>
      <c r="O49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9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491" spans="1:16" x14ac:dyDescent="0.3">
      <c r="A491" s="13">
        <v>1723</v>
      </c>
      <c r="B491" s="13">
        <v>48453</v>
      </c>
      <c r="C491" s="31" t="str">
        <f>VLOOKUP(tb_anime[[#This Row],[id2]],tb_userslist[[series_animedb_id]:[series_title]],2,FALSE)</f>
        <v>Super Crooks</v>
      </c>
      <c r="D491" s="31" t="str">
        <f>VLOOKUP(tb_anime[[#This Row],[id2]],tb_userslist[[series_animedb_id]:[season]],3,FALSE)</f>
        <v>ona</v>
      </c>
      <c r="E491" s="31">
        <f>VLOOKUP(tb_anime[[#This Row],[id2]],tb_userslist[[series_animedb_id]:[season]],9,FALSE)</f>
        <v>2021</v>
      </c>
      <c r="F491" s="31" t="str">
        <f>VLOOKUP(tb_anime[[#This Row],[id2]],tb_userslist[[series_animedb_id]:[season]],10,FALSE)</f>
        <v>fall</v>
      </c>
      <c r="G491" s="31">
        <f>COUNTIF(tb_userslist[series_animedb_id],tb_anime[[#This Row],[id2]])</f>
        <v>1</v>
      </c>
      <c r="H491" s="31">
        <f>SUMPRODUCT((tb_userslist[series_animedb_id]=tb_anime[[#This Row],[id2]])*(tb_userslist[my_score]&lt;=10))</f>
        <v>1</v>
      </c>
      <c r="I491" s="24">
        <f>IFERROR(AVERAGEIF(tb_userslist[series_animedb_id],tb_anime[[#This Row],[id2]],tb_userslist[my_score]),0)</f>
        <v>9</v>
      </c>
      <c r="J49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9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91" s="31">
        <f>SUMPRODUCT((tb_userslist[series_animedb_id]=tb_anime[[#This Row],[id2]])*(tb_userslist[my_finish_date]&lt;=$E$2)*(tb_userslist[my_start_date]&gt;=$E$1)*(tb_userslist[my_start_date]&lt;&gt;"NA"))</f>
        <v>1</v>
      </c>
      <c r="M49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91" s="31">
        <f>IFERROR(AVERAGEIFS(tb_userslist[my_score],tb_userslist[series_animedb_id],tb_anime[[#This Row],[id2]],tb_userslist[my_start_date],"&gt;="&amp;$E$1,tb_userslist[my_finish_date],"&lt;="&amp;$E$2),0)</f>
        <v>9</v>
      </c>
      <c r="O49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9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492" spans="1:16" x14ac:dyDescent="0.3">
      <c r="A492" s="13">
        <v>4181</v>
      </c>
      <c r="B492" s="13">
        <v>40685</v>
      </c>
      <c r="C492" s="31" t="str">
        <f>VLOOKUP(tb_anime[[#This Row],[id2]],tb_userslist[[series_animedb_id]:[series_title]],2,FALSE)</f>
        <v>Super Cub</v>
      </c>
      <c r="D492" s="31" t="str">
        <f>VLOOKUP(tb_anime[[#This Row],[id2]],tb_userslist[[series_animedb_id]:[season]],3,FALSE)</f>
        <v>tv</v>
      </c>
      <c r="E492" s="31">
        <f>VLOOKUP(tb_anime[[#This Row],[id2]],tb_userslist[[series_animedb_id]:[season]],9,FALSE)</f>
        <v>2021</v>
      </c>
      <c r="F492" s="31" t="str">
        <f>VLOOKUP(tb_anime[[#This Row],[id2]],tb_userslist[[series_animedb_id]:[season]],10,FALSE)</f>
        <v>spring</v>
      </c>
      <c r="G492" s="31">
        <f>COUNTIF(tb_userslist[series_animedb_id],tb_anime[[#This Row],[id2]])</f>
        <v>1</v>
      </c>
      <c r="H492" s="31">
        <f>SUMPRODUCT((tb_userslist[series_animedb_id]=tb_anime[[#This Row],[id2]])*(tb_userslist[my_score]&lt;=10))</f>
        <v>1</v>
      </c>
      <c r="I492" s="24">
        <f>IFERROR(AVERAGEIF(tb_userslist[series_animedb_id],tb_anime[[#This Row],[id2]],tb_userslist[my_score]),0)</f>
        <v>5</v>
      </c>
      <c r="J49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9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92" s="31">
        <f>SUMPRODUCT((tb_userslist[series_animedb_id]=tb_anime[[#This Row],[id2]])*(tb_userslist[my_finish_date]&lt;=$E$2)*(tb_userslist[my_start_date]&gt;=$E$1)*(tb_userslist[my_start_date]&lt;&gt;"NA"))</f>
        <v>1</v>
      </c>
      <c r="M49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92" s="31">
        <f>IFERROR(AVERAGEIFS(tb_userslist[my_score],tb_userslist[series_animedb_id],tb_anime[[#This Row],[id2]],tb_userslist[my_start_date],"&gt;="&amp;$E$1,tb_userslist[my_finish_date],"&lt;="&amp;$E$2),0)</f>
        <v>5</v>
      </c>
      <c r="O49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9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93" spans="1:16" x14ac:dyDescent="0.3">
      <c r="A493" s="13">
        <v>8888</v>
      </c>
      <c r="B493" s="13">
        <v>45055</v>
      </c>
      <c r="C493" s="31" t="str">
        <f>VLOOKUP(tb_anime[[#This Row],[id2]],tb_userslist[[series_animedb_id]:[series_title]],2,FALSE)</f>
        <v>Taishou Otome Otogibanashi</v>
      </c>
      <c r="D493" s="31" t="str">
        <f>VLOOKUP(tb_anime[[#This Row],[id2]],tb_userslist[[series_animedb_id]:[season]],3,FALSE)</f>
        <v>tv</v>
      </c>
      <c r="E493" s="31">
        <f>VLOOKUP(tb_anime[[#This Row],[id2]],tb_userslist[[series_animedb_id]:[season]],9,FALSE)</f>
        <v>2021</v>
      </c>
      <c r="F493" s="31" t="str">
        <f>VLOOKUP(tb_anime[[#This Row],[id2]],tb_userslist[[series_animedb_id]:[season]],10,FALSE)</f>
        <v>fall</v>
      </c>
      <c r="G493" s="31">
        <f>COUNTIF(tb_userslist[series_animedb_id],tb_anime[[#This Row],[id2]])</f>
        <v>1</v>
      </c>
      <c r="H493" s="31">
        <f>SUMPRODUCT((tb_userslist[series_animedb_id]=tb_anime[[#This Row],[id2]])*(tb_userslist[my_score]&lt;=10))</f>
        <v>1</v>
      </c>
      <c r="I493" s="24">
        <f>IFERROR(AVERAGEIF(tb_userslist[series_animedb_id],tb_anime[[#This Row],[id2]],tb_userslist[my_score]),0)</f>
        <v>5</v>
      </c>
      <c r="J49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9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93" s="31">
        <f>SUMPRODUCT((tb_userslist[series_animedb_id]=tb_anime[[#This Row],[id2]])*(tb_userslist[my_finish_date]&lt;=$E$2)*(tb_userslist[my_start_date]&gt;=$E$1)*(tb_userslist[my_start_date]&lt;&gt;"NA"))</f>
        <v>1</v>
      </c>
      <c r="M49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93" s="31">
        <f>IFERROR(AVERAGEIFS(tb_userslist[my_score],tb_userslist[series_animedb_id],tb_anime[[#This Row],[id2]],tb_userslist[my_start_date],"&gt;="&amp;$E$1,tb_userslist[my_finish_date],"&lt;="&amp;$E$2),0)</f>
        <v>5</v>
      </c>
      <c r="O49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9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494" spans="1:16" x14ac:dyDescent="0.3">
      <c r="A494" s="13">
        <v>15197</v>
      </c>
      <c r="B494" s="13">
        <v>49830</v>
      </c>
      <c r="C494" s="31" t="str">
        <f>VLOOKUP(tb_anime[[#This Row],[id2]],tb_userslist[[series_animedb_id]:[series_title]],2,FALSE)</f>
        <v>Taishou Roman</v>
      </c>
      <c r="D494" s="31" t="str">
        <f>VLOOKUP(tb_anime[[#This Row],[id2]],tb_userslist[[series_animedb_id]:[season]],3,FALSE)</f>
        <v>music</v>
      </c>
      <c r="E494" s="31">
        <f>VLOOKUP(tb_anime[[#This Row],[id2]],tb_userslist[[series_animedb_id]:[season]],9,FALSE)</f>
        <v>2021</v>
      </c>
      <c r="F494" s="31" t="str">
        <f>VLOOKUP(tb_anime[[#This Row],[id2]],tb_userslist[[series_animedb_id]:[season]],10,FALSE)</f>
        <v>summer</v>
      </c>
      <c r="G494" s="31">
        <f>COUNTIF(tb_userslist[series_animedb_id],tb_anime[[#This Row],[id2]])</f>
        <v>1</v>
      </c>
      <c r="H494" s="31">
        <f>SUMPRODUCT((tb_userslist[series_animedb_id]=tb_anime[[#This Row],[id2]])*(tb_userslist[my_score]&lt;=10))</f>
        <v>1</v>
      </c>
      <c r="I494" s="24">
        <f>IFERROR(AVERAGEIF(tb_userslist[series_animedb_id],tb_anime[[#This Row],[id2]],tb_userslist[my_score]),0)</f>
        <v>5</v>
      </c>
      <c r="J49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9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94" s="31">
        <f>SUMPRODUCT((tb_userslist[series_animedb_id]=tb_anime[[#This Row],[id2]])*(tb_userslist[my_finish_date]&lt;=$E$2)*(tb_userslist[my_start_date]&gt;=$E$1)*(tb_userslist[my_start_date]&lt;&gt;"NA"))</f>
        <v>0</v>
      </c>
      <c r="M49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494" s="31">
        <f>IFERROR(AVERAGEIFS(tb_userslist[my_score],tb_userslist[series_animedb_id],tb_anime[[#This Row],[id2]],tb_userslist[my_start_date],"&gt;="&amp;$E$1,tb_userslist[my_finish_date],"&lt;="&amp;$E$2),0)</f>
        <v>0</v>
      </c>
      <c r="O49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49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495" spans="1:16" x14ac:dyDescent="0.3">
      <c r="A495" s="13">
        <v>1575</v>
      </c>
      <c r="B495" s="13">
        <v>42668</v>
      </c>
      <c r="C495" s="31" t="str">
        <f>VLOOKUP(tb_anime[[#This Row],[id2]],tb_userslist[[series_animedb_id]:[series_title]],2,FALSE)</f>
        <v>Taisou Zamurai</v>
      </c>
      <c r="D495" s="31" t="str">
        <f>VLOOKUP(tb_anime[[#This Row],[id2]],tb_userslist[[series_animedb_id]:[season]],3,FALSE)</f>
        <v>tv</v>
      </c>
      <c r="E495" s="31">
        <f>VLOOKUP(tb_anime[[#This Row],[id2]],tb_userslist[[series_animedb_id]:[season]],9,FALSE)</f>
        <v>2020</v>
      </c>
      <c r="F495" s="31" t="str">
        <f>VLOOKUP(tb_anime[[#This Row],[id2]],tb_userslist[[series_animedb_id]:[season]],10,FALSE)</f>
        <v>fall</v>
      </c>
      <c r="G495" s="31">
        <f>COUNTIF(tb_userslist[series_animedb_id],tb_anime[[#This Row],[id2]])</f>
        <v>1</v>
      </c>
      <c r="H495" s="31">
        <f>SUMPRODUCT((tb_userslist[series_animedb_id]=tb_anime[[#This Row],[id2]])*(tb_userslist[my_score]&lt;=10))</f>
        <v>1</v>
      </c>
      <c r="I495" s="24">
        <f>IFERROR(AVERAGEIF(tb_userslist[series_animedb_id],tb_anime[[#This Row],[id2]],tb_userslist[my_score]),0)</f>
        <v>7</v>
      </c>
      <c r="J49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9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95" s="31">
        <f>SUMPRODUCT((tb_userslist[series_animedb_id]=tb_anime[[#This Row],[id2]])*(tb_userslist[my_finish_date]&lt;=$E$2)*(tb_userslist[my_start_date]&gt;=$E$1)*(tb_userslist[my_start_date]&lt;&gt;"NA"))</f>
        <v>1</v>
      </c>
      <c r="M49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95" s="31">
        <f>IFERROR(AVERAGEIFS(tb_userslist[my_score],tb_userslist[series_animedb_id],tb_anime[[#This Row],[id2]],tb_userslist[my_start_date],"&gt;="&amp;$E$1,tb_userslist[my_finish_date],"&lt;="&amp;$E$2),0)</f>
        <v>7</v>
      </c>
      <c r="O49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9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96" spans="1:16" x14ac:dyDescent="0.3">
      <c r="A496" s="13">
        <v>8728</v>
      </c>
      <c r="B496" s="13">
        <v>48556</v>
      </c>
      <c r="C496" s="31" t="str">
        <f>VLOOKUP(tb_anime[[#This Row],[id2]],tb_userslist[[series_animedb_id]:[series_title]],2,FALSE)</f>
        <v>Takt Op. Destiny</v>
      </c>
      <c r="D496" s="31" t="str">
        <f>VLOOKUP(tb_anime[[#This Row],[id2]],tb_userslist[[series_animedb_id]:[season]],3,FALSE)</f>
        <v>tv</v>
      </c>
      <c r="E496" s="31">
        <f>VLOOKUP(tb_anime[[#This Row],[id2]],tb_userslist[[series_animedb_id]:[season]],9,FALSE)</f>
        <v>2021</v>
      </c>
      <c r="F496" s="31" t="str">
        <f>VLOOKUP(tb_anime[[#This Row],[id2]],tb_userslist[[series_animedb_id]:[season]],10,FALSE)</f>
        <v>fall</v>
      </c>
      <c r="G496" s="31">
        <f>COUNTIF(tb_userslist[series_animedb_id],tb_anime[[#This Row],[id2]])</f>
        <v>1</v>
      </c>
      <c r="H496" s="31">
        <f>SUMPRODUCT((tb_userslist[series_animedb_id]=tb_anime[[#This Row],[id2]])*(tb_userslist[my_score]&lt;=10))</f>
        <v>1</v>
      </c>
      <c r="I496" s="24">
        <f>IFERROR(AVERAGEIF(tb_userslist[series_animedb_id],tb_anime[[#This Row],[id2]],tb_userslist[my_score]),0)</f>
        <v>9</v>
      </c>
      <c r="J49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9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96" s="31">
        <f>SUMPRODUCT((tb_userslist[series_animedb_id]=tb_anime[[#This Row],[id2]])*(tb_userslist[my_finish_date]&lt;=$E$2)*(tb_userslist[my_start_date]&gt;=$E$1)*(tb_userslist[my_start_date]&lt;&gt;"NA"))</f>
        <v>1</v>
      </c>
      <c r="M49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96" s="31">
        <f>IFERROR(AVERAGEIFS(tb_userslist[my_score],tb_userslist[series_animedb_id],tb_anime[[#This Row],[id2]],tb_userslist[my_start_date],"&gt;="&amp;$E$1,tb_userslist[my_finish_date],"&lt;="&amp;$E$2),0)</f>
        <v>9</v>
      </c>
      <c r="O49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9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497" spans="1:16" x14ac:dyDescent="0.3">
      <c r="A497" s="13">
        <v>12685</v>
      </c>
      <c r="B497" s="13">
        <v>46471</v>
      </c>
      <c r="C497" s="31" t="str">
        <f>VLOOKUP(tb_anime[[#This Row],[id2]],tb_userslist[[series_animedb_id]:[series_title]],2,FALSE)</f>
        <v>Tantei wa Mou, Shindeiru.</v>
      </c>
      <c r="D497" s="31" t="str">
        <f>VLOOKUP(tb_anime[[#This Row],[id2]],tb_userslist[[series_animedb_id]:[season]],3,FALSE)</f>
        <v>tv</v>
      </c>
      <c r="E497" s="31">
        <f>VLOOKUP(tb_anime[[#This Row],[id2]],tb_userslist[[series_animedb_id]:[season]],9,FALSE)</f>
        <v>2021</v>
      </c>
      <c r="F497" s="31" t="str">
        <f>VLOOKUP(tb_anime[[#This Row],[id2]],tb_userslist[[series_animedb_id]:[season]],10,FALSE)</f>
        <v>summer</v>
      </c>
      <c r="G497" s="31">
        <f>COUNTIF(tb_userslist[series_animedb_id],tb_anime[[#This Row],[id2]])</f>
        <v>1</v>
      </c>
      <c r="H497" s="31">
        <f>SUMPRODUCT((tb_userslist[series_animedb_id]=tb_anime[[#This Row],[id2]])*(tb_userslist[my_score]&lt;=10))</f>
        <v>1</v>
      </c>
      <c r="I497" s="24">
        <f>IFERROR(AVERAGEIF(tb_userslist[series_animedb_id],tb_anime[[#This Row],[id2]],tb_userslist[my_score]),0)</f>
        <v>7</v>
      </c>
      <c r="J49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9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97" s="31">
        <f>SUMPRODUCT((tb_userslist[series_animedb_id]=tb_anime[[#This Row],[id2]])*(tb_userslist[my_finish_date]&lt;=$E$2)*(tb_userslist[my_start_date]&gt;=$E$1)*(tb_userslist[my_start_date]&lt;&gt;"NA"))</f>
        <v>1</v>
      </c>
      <c r="M49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97" s="31">
        <f>IFERROR(AVERAGEIFS(tb_userslist[my_score],tb_userslist[series_animedb_id],tb_anime[[#This Row],[id2]],tb_userslist[my_start_date],"&gt;="&amp;$E$1,tb_userslist[my_finish_date],"&lt;="&amp;$E$2),0)</f>
        <v>7</v>
      </c>
      <c r="O49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9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498" spans="1:16" x14ac:dyDescent="0.3">
      <c r="A498" s="13">
        <v>2904</v>
      </c>
      <c r="B498" s="13">
        <v>35790</v>
      </c>
      <c r="C498" s="31" t="str">
        <f>VLOOKUP(tb_anime[[#This Row],[id2]],tb_userslist[[series_animedb_id]:[series_title]],2,FALSE)</f>
        <v>Tate no Yuusha no Nariagari</v>
      </c>
      <c r="D498" s="31" t="str">
        <f>VLOOKUP(tb_anime[[#This Row],[id2]],tb_userslist[[series_animedb_id]:[season]],3,FALSE)</f>
        <v>tv</v>
      </c>
      <c r="E498" s="31">
        <f>VLOOKUP(tb_anime[[#This Row],[id2]],tb_userslist[[series_animedb_id]:[season]],9,FALSE)</f>
        <v>2019</v>
      </c>
      <c r="F498" s="31" t="str">
        <f>VLOOKUP(tb_anime[[#This Row],[id2]],tb_userslist[[series_animedb_id]:[season]],10,FALSE)</f>
        <v>winter</v>
      </c>
      <c r="G498" s="31">
        <f>COUNTIF(tb_userslist[series_animedb_id],tb_anime[[#This Row],[id2]])</f>
        <v>2</v>
      </c>
      <c r="H498" s="31">
        <f>SUMPRODUCT((tb_userslist[series_animedb_id]=tb_anime[[#This Row],[id2]])*(tb_userslist[my_score]&lt;=10))</f>
        <v>2</v>
      </c>
      <c r="I498" s="24">
        <f>IFERROR(AVERAGEIF(tb_userslist[series_animedb_id],tb_anime[[#This Row],[id2]],tb_userslist[my_score]),0)</f>
        <v>8.5</v>
      </c>
      <c r="J498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498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8.5</v>
      </c>
      <c r="L498" s="31">
        <f>SUMPRODUCT((tb_userslist[series_animedb_id]=tb_anime[[#This Row],[id2]])*(tb_userslist[my_finish_date]&lt;=$E$2)*(tb_userslist[my_start_date]&gt;=$E$1)*(tb_userslist[my_start_date]&lt;&gt;"NA"))</f>
        <v>1</v>
      </c>
      <c r="M49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98" s="31">
        <f>IFERROR(AVERAGEIFS(tb_userslist[my_score],tb_userslist[series_animedb_id],tb_anime[[#This Row],[id2]],tb_userslist[my_start_date],"&gt;="&amp;$E$1,tb_userslist[my_finish_date],"&lt;="&amp;$E$2),0)</f>
        <v>8</v>
      </c>
      <c r="O49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9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499" spans="1:16" x14ac:dyDescent="0.3">
      <c r="A499" s="13">
        <v>35849</v>
      </c>
      <c r="B499" s="13">
        <v>40594</v>
      </c>
      <c r="C499" s="31" t="str">
        <f>VLOOKUP(tb_anime[[#This Row],[id2]],tb_userslist[[series_animedb_id]:[series_title]],2,FALSE)</f>
        <v>Tatoeba Last Dungeon Mae no Mura no Shounen ga Joban no Machi de Kurasu Youna Monogatari</v>
      </c>
      <c r="D499" s="31" t="str">
        <f>VLOOKUP(tb_anime[[#This Row],[id2]],tb_userslist[[series_animedb_id]:[season]],3,FALSE)</f>
        <v>tv</v>
      </c>
      <c r="E499" s="31">
        <f>VLOOKUP(tb_anime[[#This Row],[id2]],tb_userslist[[series_animedb_id]:[season]],9,FALSE)</f>
        <v>2021</v>
      </c>
      <c r="F499" s="31" t="str">
        <f>VLOOKUP(tb_anime[[#This Row],[id2]],tb_userslist[[series_animedb_id]:[season]],10,FALSE)</f>
        <v>winter</v>
      </c>
      <c r="G499" s="31">
        <f>COUNTIF(tb_userslist[series_animedb_id],tb_anime[[#This Row],[id2]])</f>
        <v>1</v>
      </c>
      <c r="H499" s="31">
        <f>SUMPRODUCT((tb_userslist[series_animedb_id]=tb_anime[[#This Row],[id2]])*(tb_userslist[my_score]&lt;=10))</f>
        <v>1</v>
      </c>
      <c r="I499" s="24">
        <f>IFERROR(AVERAGEIF(tb_userslist[series_animedb_id],tb_anime[[#This Row],[id2]],tb_userslist[my_score]),0)</f>
        <v>5</v>
      </c>
      <c r="J49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49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499" s="31">
        <f>SUMPRODUCT((tb_userslist[series_animedb_id]=tb_anime[[#This Row],[id2]])*(tb_userslist[my_finish_date]&lt;=$E$2)*(tb_userslist[my_start_date]&gt;=$E$1)*(tb_userslist[my_start_date]&lt;&gt;"NA"))</f>
        <v>1</v>
      </c>
      <c r="M49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499" s="31">
        <f>IFERROR(AVERAGEIFS(tb_userslist[my_score],tb_userslist[series_animedb_id],tb_anime[[#This Row],[id2]],tb_userslist[my_start_date],"&gt;="&amp;$E$1,tb_userslist[my_finish_date],"&lt;="&amp;$E$2),0)</f>
        <v>5</v>
      </c>
      <c r="O49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49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00" spans="1:16" x14ac:dyDescent="0.3">
      <c r="A500" s="13">
        <v>15583</v>
      </c>
      <c r="B500" s="13">
        <v>38610</v>
      </c>
      <c r="C500" s="31" t="str">
        <f>VLOOKUP(tb_anime[[#This Row],[id2]],tb_userslist[[series_animedb_id]:[series_title]],2,FALSE)</f>
        <v>Tejina-senpai</v>
      </c>
      <c r="D500" s="31" t="str">
        <f>VLOOKUP(tb_anime[[#This Row],[id2]],tb_userslist[[series_animedb_id]:[season]],3,FALSE)</f>
        <v>tv</v>
      </c>
      <c r="E500" s="31">
        <f>VLOOKUP(tb_anime[[#This Row],[id2]],tb_userslist[[series_animedb_id]:[season]],9,FALSE)</f>
        <v>2019</v>
      </c>
      <c r="F500" s="31" t="str">
        <f>VLOOKUP(tb_anime[[#This Row],[id2]],tb_userslist[[series_animedb_id]:[season]],10,FALSE)</f>
        <v>summer</v>
      </c>
      <c r="G500" s="31">
        <f>COUNTIF(tb_userslist[series_animedb_id],tb_anime[[#This Row],[id2]])</f>
        <v>2</v>
      </c>
      <c r="H500" s="31">
        <f>SUMPRODUCT((tb_userslist[series_animedb_id]=tb_anime[[#This Row],[id2]])*(tb_userslist[my_score]&lt;=10))</f>
        <v>2</v>
      </c>
      <c r="I500" s="24">
        <f>IFERROR(AVERAGEIF(tb_userslist[series_animedb_id],tb_anime[[#This Row],[id2]],tb_userslist[my_score]),0)</f>
        <v>7</v>
      </c>
      <c r="J500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500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7</v>
      </c>
      <c r="L500" s="31">
        <f>SUMPRODUCT((tb_userslist[series_animedb_id]=tb_anime[[#This Row],[id2]])*(tb_userslist[my_finish_date]&lt;=$E$2)*(tb_userslist[my_start_date]&gt;=$E$1)*(tb_userslist[my_start_date]&lt;&gt;"NA"))</f>
        <v>2</v>
      </c>
      <c r="M500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500" s="31">
        <f>IFERROR(AVERAGEIFS(tb_userslist[my_score],tb_userslist[series_animedb_id],tb_anime[[#This Row],[id2]],tb_userslist[my_start_date],"&gt;="&amp;$E$1,tb_userslist[my_finish_date],"&lt;="&amp;$E$2),0)</f>
        <v>7</v>
      </c>
      <c r="O50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50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</v>
      </c>
    </row>
    <row r="501" spans="1:16" x14ac:dyDescent="0.3">
      <c r="A501" s="13">
        <v>19163</v>
      </c>
      <c r="B501" s="13">
        <v>41762</v>
      </c>
      <c r="C501" s="31" t="str">
        <f>VLOOKUP(tb_anime[[#This Row],[id2]],tb_userslist[[series_animedb_id]:[series_title]],2,FALSE)</f>
        <v>Tenchi Souzou Design-bu</v>
      </c>
      <c r="D501" s="31" t="str">
        <f>VLOOKUP(tb_anime[[#This Row],[id2]],tb_userslist[[series_animedb_id]:[season]],3,FALSE)</f>
        <v>tv</v>
      </c>
      <c r="E501" s="31">
        <f>VLOOKUP(tb_anime[[#This Row],[id2]],tb_userslist[[series_animedb_id]:[season]],9,FALSE)</f>
        <v>2021</v>
      </c>
      <c r="F501" s="31" t="str">
        <f>VLOOKUP(tb_anime[[#This Row],[id2]],tb_userslist[[series_animedb_id]:[season]],10,FALSE)</f>
        <v>winter</v>
      </c>
      <c r="G501" s="31">
        <f>COUNTIF(tb_userslist[series_animedb_id],tb_anime[[#This Row],[id2]])</f>
        <v>1</v>
      </c>
      <c r="H501" s="31">
        <f>SUMPRODUCT((tb_userslist[series_animedb_id]=tb_anime[[#This Row],[id2]])*(tb_userslist[my_score]&lt;=10))</f>
        <v>1</v>
      </c>
      <c r="I501" s="24">
        <f>IFERROR(AVERAGEIF(tb_userslist[series_animedb_id],tb_anime[[#This Row],[id2]],tb_userslist[my_score]),0)</f>
        <v>6</v>
      </c>
      <c r="J50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0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01" s="31">
        <f>SUMPRODUCT((tb_userslist[series_animedb_id]=tb_anime[[#This Row],[id2]])*(tb_userslist[my_finish_date]&lt;=$E$2)*(tb_userslist[my_start_date]&gt;=$E$1)*(tb_userslist[my_start_date]&lt;&gt;"NA"))</f>
        <v>1</v>
      </c>
      <c r="M50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01" s="31">
        <f>IFERROR(AVERAGEIFS(tb_userslist[my_score],tb_userslist[series_animedb_id],tb_anime[[#This Row],[id2]],tb_userslist[my_start_date],"&gt;="&amp;$E$1,tb_userslist[my_finish_date],"&lt;="&amp;$E$2),0)</f>
        <v>6</v>
      </c>
      <c r="O50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0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02" spans="1:16" x14ac:dyDescent="0.3">
      <c r="A502" s="13">
        <v>1535</v>
      </c>
      <c r="B502" s="13">
        <v>46587</v>
      </c>
      <c r="C502" s="31" t="str">
        <f>VLOOKUP(tb_anime[[#This Row],[id2]],tb_userslist[[series_animedb_id]:[series_title]],2,FALSE)</f>
        <v>Tenchi Souzou Design-bu: Idea 13</v>
      </c>
      <c r="D502" s="31" t="str">
        <f>VLOOKUP(tb_anime[[#This Row],[id2]],tb_userslist[[series_animedb_id]:[season]],3,FALSE)</f>
        <v>special</v>
      </c>
      <c r="E502" s="31">
        <f>VLOOKUP(tb_anime[[#This Row],[id2]],tb_userslist[[series_animedb_id]:[season]],9,FALSE)</f>
        <v>2021</v>
      </c>
      <c r="F502" s="31" t="str">
        <f>VLOOKUP(tb_anime[[#This Row],[id2]],tb_userslist[[series_animedb_id]:[season]],10,FALSE)</f>
        <v>spring</v>
      </c>
      <c r="G502" s="31">
        <f>COUNTIF(tb_userslist[series_animedb_id],tb_anime[[#This Row],[id2]])</f>
        <v>1</v>
      </c>
      <c r="H502" s="31">
        <f>SUMPRODUCT((tb_userslist[series_animedb_id]=tb_anime[[#This Row],[id2]])*(tb_userslist[my_score]&lt;=10))</f>
        <v>1</v>
      </c>
      <c r="I502" s="24">
        <f>IFERROR(AVERAGEIF(tb_userslist[series_animedb_id],tb_anime[[#This Row],[id2]],tb_userslist[my_score]),0)</f>
        <v>6</v>
      </c>
      <c r="J50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0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02" s="31">
        <f>SUMPRODUCT((tb_userslist[series_animedb_id]=tb_anime[[#This Row],[id2]])*(tb_userslist[my_finish_date]&lt;=$E$2)*(tb_userslist[my_start_date]&gt;=$E$1)*(tb_userslist[my_start_date]&lt;&gt;"NA"))</f>
        <v>1</v>
      </c>
      <c r="M50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02" s="31">
        <f>IFERROR(AVERAGEIFS(tb_userslist[my_score],tb_userslist[series_animedb_id],tb_anime[[#This Row],[id2]],tb_userslist[my_start_date],"&gt;="&amp;$E$1,tb_userslist[my_finish_date],"&lt;="&amp;$E$2),0)</f>
        <v>6</v>
      </c>
      <c r="O50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0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03" spans="1:16" x14ac:dyDescent="0.3">
      <c r="A503" s="13">
        <v>6746</v>
      </c>
      <c r="B503" s="13">
        <v>38826</v>
      </c>
      <c r="C503" s="31" t="str">
        <f>VLOOKUP(tb_anime[[#This Row],[id2]],tb_userslist[[series_animedb_id]:[series_title]],2,FALSE)</f>
        <v>Tenki no Ko</v>
      </c>
      <c r="D503" s="31" t="str">
        <f>VLOOKUP(tb_anime[[#This Row],[id2]],tb_userslist[[series_animedb_id]:[season]],3,FALSE)</f>
        <v>movie</v>
      </c>
      <c r="E503" s="31">
        <f>VLOOKUP(tb_anime[[#This Row],[id2]],tb_userslist[[series_animedb_id]:[season]],9,FALSE)</f>
        <v>2019</v>
      </c>
      <c r="F503" s="31" t="str">
        <f>VLOOKUP(tb_anime[[#This Row],[id2]],tb_userslist[[series_animedb_id]:[season]],10,FALSE)</f>
        <v>summer</v>
      </c>
      <c r="G503" s="31">
        <f>COUNTIF(tb_userslist[series_animedb_id],tb_anime[[#This Row],[id2]])</f>
        <v>1</v>
      </c>
      <c r="H503" s="31">
        <f>SUMPRODUCT((tb_userslist[series_animedb_id]=tb_anime[[#This Row],[id2]])*(tb_userslist[my_score]&lt;=10))</f>
        <v>1</v>
      </c>
      <c r="I503" s="24">
        <f>IFERROR(AVERAGEIF(tb_userslist[series_animedb_id],tb_anime[[#This Row],[id2]],tb_userslist[my_score]),0)</f>
        <v>9</v>
      </c>
      <c r="J50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0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03" s="31">
        <f>SUMPRODUCT((tb_userslist[series_animedb_id]=tb_anime[[#This Row],[id2]])*(tb_userslist[my_finish_date]&lt;=$E$2)*(tb_userslist[my_start_date]&gt;=$E$1)*(tb_userslist[my_start_date]&lt;&gt;"NA"))</f>
        <v>1</v>
      </c>
      <c r="M50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03" s="31">
        <f>IFERROR(AVERAGEIFS(tb_userslist[my_score],tb_userslist[series_animedb_id],tb_anime[[#This Row],[id2]],tb_userslist[my_start_date],"&gt;="&amp;$E$1,tb_userslist[my_finish_date],"&lt;="&amp;$E$2),0)</f>
        <v>9</v>
      </c>
      <c r="O50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0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504" spans="1:16" x14ac:dyDescent="0.3">
      <c r="A504" s="13">
        <v>23199</v>
      </c>
      <c r="B504" s="13">
        <v>43690</v>
      </c>
      <c r="C504" s="31" t="str">
        <f>VLOOKUP(tb_anime[[#This Row],[id2]],tb_userslist[[series_animedb_id]:[series_title]],2,FALSE)</f>
        <v>Tenkuu Shinpan</v>
      </c>
      <c r="D504" s="31" t="str">
        <f>VLOOKUP(tb_anime[[#This Row],[id2]],tb_userslist[[series_animedb_id]:[season]],3,FALSE)</f>
        <v>ona</v>
      </c>
      <c r="E504" s="31">
        <f>VLOOKUP(tb_anime[[#This Row],[id2]],tb_userslist[[series_animedb_id]:[season]],9,FALSE)</f>
        <v>2021</v>
      </c>
      <c r="F504" s="31" t="str">
        <f>VLOOKUP(tb_anime[[#This Row],[id2]],tb_userslist[[series_animedb_id]:[season]],10,FALSE)</f>
        <v>winter</v>
      </c>
      <c r="G504" s="31">
        <f>COUNTIF(tb_userslist[series_animedb_id],tb_anime[[#This Row],[id2]])</f>
        <v>1</v>
      </c>
      <c r="H504" s="31">
        <f>SUMPRODUCT((tb_userslist[series_animedb_id]=tb_anime[[#This Row],[id2]])*(tb_userslist[my_score]&lt;=10))</f>
        <v>1</v>
      </c>
      <c r="I504" s="24">
        <f>IFERROR(AVERAGEIF(tb_userslist[series_animedb_id],tb_anime[[#This Row],[id2]],tb_userslist[my_score]),0)</f>
        <v>5</v>
      </c>
      <c r="J50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0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04" s="31">
        <f>SUMPRODUCT((tb_userslist[series_animedb_id]=tb_anime[[#This Row],[id2]])*(tb_userslist[my_finish_date]&lt;=$E$2)*(tb_userslist[my_start_date]&gt;=$E$1)*(tb_userslist[my_start_date]&lt;&gt;"NA"))</f>
        <v>1</v>
      </c>
      <c r="M50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04" s="31">
        <f>IFERROR(AVERAGEIFS(tb_userslist[my_score],tb_userslist[series_animedb_id],tb_anime[[#This Row],[id2]],tb_userslist[my_start_date],"&gt;="&amp;$E$1,tb_userslist[my_finish_date],"&lt;="&amp;$E$2),0)</f>
        <v>5</v>
      </c>
      <c r="O50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0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05" spans="1:16" x14ac:dyDescent="0.3">
      <c r="A505" s="13">
        <v>226</v>
      </c>
      <c r="B505" s="13">
        <v>41353</v>
      </c>
      <c r="C505" s="31" t="str">
        <f>VLOOKUP(tb_anime[[#This Row],[id2]],tb_userslist[[series_animedb_id]:[series_title]],2,FALSE)</f>
        <v>The God of High School</v>
      </c>
      <c r="D505" s="31" t="str">
        <f>VLOOKUP(tb_anime[[#This Row],[id2]],tb_userslist[[series_animedb_id]:[season]],3,FALSE)</f>
        <v>tv</v>
      </c>
      <c r="E505" s="31">
        <f>VLOOKUP(tb_anime[[#This Row],[id2]],tb_userslist[[series_animedb_id]:[season]],9,FALSE)</f>
        <v>2020</v>
      </c>
      <c r="F505" s="31" t="str">
        <f>VLOOKUP(tb_anime[[#This Row],[id2]],tb_userslist[[series_animedb_id]:[season]],10,FALSE)</f>
        <v>summer</v>
      </c>
      <c r="G505" s="31">
        <f>COUNTIF(tb_userslist[series_animedb_id],tb_anime[[#This Row],[id2]])</f>
        <v>1</v>
      </c>
      <c r="H505" s="31">
        <f>SUMPRODUCT((tb_userslist[series_animedb_id]=tb_anime[[#This Row],[id2]])*(tb_userslist[my_score]&lt;=10))</f>
        <v>1</v>
      </c>
      <c r="I505" s="24">
        <f>IFERROR(AVERAGEIF(tb_userslist[series_animedb_id],tb_anime[[#This Row],[id2]],tb_userslist[my_score]),0)</f>
        <v>7</v>
      </c>
      <c r="J50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0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05" s="31">
        <f>SUMPRODUCT((tb_userslist[series_animedb_id]=tb_anime[[#This Row],[id2]])*(tb_userslist[my_finish_date]&lt;=$E$2)*(tb_userslist[my_start_date]&gt;=$E$1)*(tb_userslist[my_start_date]&lt;&gt;"NA"))</f>
        <v>1</v>
      </c>
      <c r="M50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05" s="31">
        <f>IFERROR(AVERAGEIFS(tb_userslist[my_score],tb_userslist[series_animedb_id],tb_anime[[#This Row],[id2]],tb_userslist[my_start_date],"&gt;="&amp;$E$1,tb_userslist[my_finish_date],"&lt;="&amp;$E$2),0)</f>
        <v>7</v>
      </c>
      <c r="O50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0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06" spans="1:16" x14ac:dyDescent="0.3">
      <c r="A506" s="13">
        <v>6702</v>
      </c>
      <c r="B506" s="13">
        <v>50689</v>
      </c>
      <c r="C506" s="31" t="str">
        <f>VLOOKUP(tb_anime[[#This Row],[id2]],tb_userslist[[series_animedb_id]:[series_title]],2,FALSE)</f>
        <v>The Missing 8</v>
      </c>
      <c r="D506" s="31" t="str">
        <f>VLOOKUP(tb_anime[[#This Row],[id2]],tb_userslist[[series_animedb_id]:[season]],3,FALSE)</f>
        <v>ona</v>
      </c>
      <c r="E506" s="31">
        <f>VLOOKUP(tb_anime[[#This Row],[id2]],tb_userslist[[series_animedb_id]:[season]],9,FALSE)</f>
        <v>2021</v>
      </c>
      <c r="F506" s="31" t="str">
        <f>VLOOKUP(tb_anime[[#This Row],[id2]],tb_userslist[[series_animedb_id]:[season]],10,FALSE)</f>
        <v>fall</v>
      </c>
      <c r="G506" s="31">
        <f>COUNTIF(tb_userslist[series_animedb_id],tb_anime[[#This Row],[id2]])</f>
        <v>1</v>
      </c>
      <c r="H506" s="31">
        <f>SUMPRODUCT((tb_userslist[series_animedb_id]=tb_anime[[#This Row],[id2]])*(tb_userslist[my_score]&lt;=10))</f>
        <v>1</v>
      </c>
      <c r="I506" s="24">
        <f>IFERROR(AVERAGEIF(tb_userslist[series_animedb_id],tb_anime[[#This Row],[id2]],tb_userslist[my_score]),0)</f>
        <v>8</v>
      </c>
      <c r="J50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0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06" s="31">
        <f>SUMPRODUCT((tb_userslist[series_animedb_id]=tb_anime[[#This Row],[id2]])*(tb_userslist[my_finish_date]&lt;=$E$2)*(tb_userslist[my_start_date]&gt;=$E$1)*(tb_userslist[my_start_date]&lt;&gt;"NA"))</f>
        <v>1</v>
      </c>
      <c r="M50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06" s="31">
        <f>IFERROR(AVERAGEIFS(tb_userslist[my_score],tb_userslist[series_animedb_id],tb_anime[[#This Row],[id2]],tb_userslist[my_start_date],"&gt;="&amp;$E$1,tb_userslist[my_finish_date],"&lt;="&amp;$E$2),0)</f>
        <v>8</v>
      </c>
      <c r="O50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0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507" spans="1:16" x14ac:dyDescent="0.3">
      <c r="A507" s="13">
        <v>12049</v>
      </c>
      <c r="B507" s="13">
        <v>49049</v>
      </c>
      <c r="C507" s="31" t="str">
        <f>VLOOKUP(tb_anime[[#This Row],[id2]],tb_userslist[[series_animedb_id]:[series_title]],2,FALSE)</f>
        <v>The Naked King</v>
      </c>
      <c r="D507" s="31" t="str">
        <f>VLOOKUP(tb_anime[[#This Row],[id2]],tb_userslist[[series_animedb_id]:[season]],3,FALSE)</f>
        <v>music</v>
      </c>
      <c r="E507" s="31">
        <f>VLOOKUP(tb_anime[[#This Row],[id2]],tb_userslist[[series_animedb_id]:[season]],9,FALSE)</f>
        <v>2021</v>
      </c>
      <c r="F507" s="31" t="str">
        <f>VLOOKUP(tb_anime[[#This Row],[id2]],tb_userslist[[series_animedb_id]:[season]],10,FALSE)</f>
        <v>spring</v>
      </c>
      <c r="G507" s="31">
        <f>COUNTIF(tb_userslist[series_animedb_id],tb_anime[[#This Row],[id2]])</f>
        <v>1</v>
      </c>
      <c r="H507" s="31">
        <f>SUMPRODUCT((tb_userslist[series_animedb_id]=tb_anime[[#This Row],[id2]])*(tb_userslist[my_score]&lt;=10))</f>
        <v>1</v>
      </c>
      <c r="I507" s="24">
        <f>IFERROR(AVERAGEIF(tb_userslist[series_animedb_id],tb_anime[[#This Row],[id2]],tb_userslist[my_score]),0)</f>
        <v>7</v>
      </c>
      <c r="J50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0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07" s="31">
        <f>SUMPRODUCT((tb_userslist[series_animedb_id]=tb_anime[[#This Row],[id2]])*(tb_userslist[my_finish_date]&lt;=$E$2)*(tb_userslist[my_start_date]&gt;=$E$1)*(tb_userslist[my_start_date]&lt;&gt;"NA"))</f>
        <v>0</v>
      </c>
      <c r="M50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07" s="31">
        <f>IFERROR(AVERAGEIFS(tb_userslist[my_score],tb_userslist[series_animedb_id],tb_anime[[#This Row],[id2]],tb_userslist[my_start_date],"&gt;="&amp;$E$1,tb_userslist[my_finish_date],"&lt;="&amp;$E$2),0)</f>
        <v>0</v>
      </c>
      <c r="O50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0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08" spans="1:16" x14ac:dyDescent="0.3">
      <c r="A508" s="13">
        <v>6922</v>
      </c>
      <c r="B508" s="13">
        <v>1048</v>
      </c>
      <c r="C508" s="31" t="str">
        <f>VLOOKUP(tb_anime[[#This Row],[id2]],tb_userslist[[series_animedb_id]:[series_title]],2,FALSE)</f>
        <v>The SoulTaker: Tamashii-gari</v>
      </c>
      <c r="D508" s="31" t="str">
        <f>VLOOKUP(tb_anime[[#This Row],[id2]],tb_userslist[[series_animedb_id]:[season]],3,FALSE)</f>
        <v>tv</v>
      </c>
      <c r="E508" s="31">
        <f>VLOOKUP(tb_anime[[#This Row],[id2]],tb_userslist[[series_animedb_id]:[season]],9,FALSE)</f>
        <v>2001</v>
      </c>
      <c r="F508" s="31" t="str">
        <f>VLOOKUP(tb_anime[[#This Row],[id2]],tb_userslist[[series_animedb_id]:[season]],10,FALSE)</f>
        <v>spring</v>
      </c>
      <c r="G508" s="31">
        <f>COUNTIF(tb_userslist[series_animedb_id],tb_anime[[#This Row],[id2]])</f>
        <v>1</v>
      </c>
      <c r="H508" s="31">
        <f>SUMPRODUCT((tb_userslist[series_animedb_id]=tb_anime[[#This Row],[id2]])*(tb_userslist[my_score]&lt;=10))</f>
        <v>1</v>
      </c>
      <c r="I508" s="24">
        <f>IFERROR(AVERAGEIF(tb_userslist[series_animedb_id],tb_anime[[#This Row],[id2]],tb_userslist[my_score]),0)</f>
        <v>3</v>
      </c>
      <c r="J50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0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08" s="31">
        <f>SUMPRODUCT((tb_userslist[series_animedb_id]=tb_anime[[#This Row],[id2]])*(tb_userslist[my_finish_date]&lt;=$E$2)*(tb_userslist[my_start_date]&gt;=$E$1)*(tb_userslist[my_start_date]&lt;&gt;"NA"))</f>
        <v>1</v>
      </c>
      <c r="M50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08" s="31">
        <f>IFERROR(AVERAGEIFS(tb_userslist[my_score],tb_userslist[series_animedb_id],tb_anime[[#This Row],[id2]],tb_userslist[my_start_date],"&gt;="&amp;$E$1,tb_userslist[my_finish_date],"&lt;="&amp;$E$2),0)</f>
        <v>3</v>
      </c>
      <c r="O50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0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509" spans="1:16" x14ac:dyDescent="0.3">
      <c r="A509" s="13">
        <v>5114</v>
      </c>
      <c r="B509" s="13">
        <v>43693</v>
      </c>
      <c r="C509" s="31" t="str">
        <f>VLOOKUP(tb_anime[[#This Row],[id2]],tb_userslist[[series_animedb_id]:[series_title]],2,FALSE)</f>
        <v>Thermae Romae Novae</v>
      </c>
      <c r="D509" s="31" t="str">
        <f>VLOOKUP(tb_anime[[#This Row],[id2]],tb_userslist[[series_animedb_id]:[season]],3,FALSE)</f>
        <v>ona</v>
      </c>
      <c r="E509" s="31">
        <f>VLOOKUP(tb_anime[[#This Row],[id2]],tb_userslist[[series_animedb_id]:[season]],9,FALSE)</f>
        <v>2022</v>
      </c>
      <c r="F509" s="31" t="str">
        <f>VLOOKUP(tb_anime[[#This Row],[id2]],tb_userslist[[series_animedb_id]:[season]],10,FALSE)</f>
        <v>winter</v>
      </c>
      <c r="G509" s="31">
        <f>COUNTIF(tb_userslist[series_animedb_id],tb_anime[[#This Row],[id2]])</f>
        <v>1</v>
      </c>
      <c r="H509" s="31">
        <f>SUMPRODUCT((tb_userslist[series_animedb_id]=tb_anime[[#This Row],[id2]])*(tb_userslist[my_score]&lt;=10))</f>
        <v>1</v>
      </c>
      <c r="I509" s="24">
        <f>IFERROR(AVERAGEIF(tb_userslist[series_animedb_id],tb_anime[[#This Row],[id2]],tb_userslist[my_score]),0)</f>
        <v>7</v>
      </c>
      <c r="J50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0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09" s="31">
        <f>SUMPRODUCT((tb_userslist[series_animedb_id]=tb_anime[[#This Row],[id2]])*(tb_userslist[my_finish_date]&lt;=$E$2)*(tb_userslist[my_start_date]&gt;=$E$1)*(tb_userslist[my_start_date]&lt;&gt;"NA"))</f>
        <v>0</v>
      </c>
      <c r="M50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09" s="31">
        <f>IFERROR(AVERAGEIFS(tb_userslist[my_score],tb_userslist[series_animedb_id],tb_anime[[#This Row],[id2]],tb_userslist[my_start_date],"&gt;="&amp;$E$1,tb_userslist[my_finish_date],"&lt;="&amp;$E$2),0)</f>
        <v>0</v>
      </c>
      <c r="O50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0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10" spans="1:16" x14ac:dyDescent="0.3">
      <c r="A510" s="13">
        <v>50425</v>
      </c>
      <c r="B510" s="13">
        <v>38012</v>
      </c>
      <c r="C510" s="31" t="str">
        <f>VLOOKUP(tb_anime[[#This Row],[id2]],tb_userslist[[series_animedb_id]:[series_title]],2,FALSE)</f>
        <v>Toe! Space Attendant Aoi</v>
      </c>
      <c r="D510" s="31" t="str">
        <f>VLOOKUP(tb_anime[[#This Row],[id2]],tb_userslist[[series_animedb_id]:[season]],3,FALSE)</f>
        <v>movie</v>
      </c>
      <c r="E510" s="31">
        <f>VLOOKUP(tb_anime[[#This Row],[id2]],tb_userslist[[series_animedb_id]:[season]],9,FALSE)</f>
        <v>2019</v>
      </c>
      <c r="F510" s="31" t="str">
        <f>VLOOKUP(tb_anime[[#This Row],[id2]],tb_userslist[[series_animedb_id]:[season]],10,FALSE)</f>
        <v>winter</v>
      </c>
      <c r="G510" s="31">
        <f>COUNTIF(tb_userslist[series_animedb_id],tb_anime[[#This Row],[id2]])</f>
        <v>1</v>
      </c>
      <c r="H510" s="31">
        <f>SUMPRODUCT((tb_userslist[series_animedb_id]=tb_anime[[#This Row],[id2]])*(tb_userslist[my_score]&lt;=10))</f>
        <v>1</v>
      </c>
      <c r="I510" s="24">
        <f>IFERROR(AVERAGEIF(tb_userslist[series_animedb_id],tb_anime[[#This Row],[id2]],tb_userslist[my_score]),0)</f>
        <v>4</v>
      </c>
      <c r="J51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0" s="31">
        <f>SUMPRODUCT((tb_userslist[series_animedb_id]=tb_anime[[#This Row],[id2]])*(tb_userslist[my_finish_date]&lt;=$E$2)*(tb_userslist[my_start_date]&gt;=$E$1)*(tb_userslist[my_start_date]&lt;&gt;"NA"))</f>
        <v>1</v>
      </c>
      <c r="M51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0" s="31">
        <f>IFERROR(AVERAGEIFS(tb_userslist[my_score],tb_userslist[series_animedb_id],tb_anime[[#This Row],[id2]],tb_userslist[my_start_date],"&gt;="&amp;$E$1,tb_userslist[my_finish_date],"&lt;="&amp;$E$2),0)</f>
        <v>4</v>
      </c>
      <c r="O51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511" spans="1:16" x14ac:dyDescent="0.3">
      <c r="A511" s="13">
        <v>37998</v>
      </c>
      <c r="B511" s="13">
        <v>50204</v>
      </c>
      <c r="C511" s="31" t="str">
        <f>VLOOKUP(tb_anime[[#This Row],[id2]],tb_userslist[[series_animedb_id]:[series_title]],2,FALSE)</f>
        <v>Tokyo 24-ku</v>
      </c>
      <c r="D511" s="31" t="str">
        <f>VLOOKUP(tb_anime[[#This Row],[id2]],tb_userslist[[series_animedb_id]:[season]],3,FALSE)</f>
        <v>tv</v>
      </c>
      <c r="E511" s="31">
        <f>VLOOKUP(tb_anime[[#This Row],[id2]],tb_userslist[[series_animedb_id]:[season]],9,FALSE)</f>
        <v>2022</v>
      </c>
      <c r="F511" s="31" t="str">
        <f>VLOOKUP(tb_anime[[#This Row],[id2]],tb_userslist[[series_animedb_id]:[season]],10,FALSE)</f>
        <v>winter</v>
      </c>
      <c r="G511" s="31">
        <f>COUNTIF(tb_userslist[series_animedb_id],tb_anime[[#This Row],[id2]])</f>
        <v>1</v>
      </c>
      <c r="H511" s="31">
        <f>SUMPRODUCT((tb_userslist[series_animedb_id]=tb_anime[[#This Row],[id2]])*(tb_userslist[my_score]&lt;=10))</f>
        <v>1</v>
      </c>
      <c r="I511" s="24">
        <f>IFERROR(AVERAGEIF(tb_userslist[series_animedb_id],tb_anime[[#This Row],[id2]],tb_userslist[my_score]),0)</f>
        <v>7</v>
      </c>
      <c r="J51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1" s="31">
        <f>SUMPRODUCT((tb_userslist[series_animedb_id]=tb_anime[[#This Row],[id2]])*(tb_userslist[my_finish_date]&lt;=$E$2)*(tb_userslist[my_start_date]&gt;=$E$1)*(tb_userslist[my_start_date]&lt;&gt;"NA"))</f>
        <v>1</v>
      </c>
      <c r="M51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1" s="31">
        <f>IFERROR(AVERAGEIFS(tb_userslist[my_score],tb_userslist[series_animedb_id],tb_anime[[#This Row],[id2]],tb_userslist[my_start_date],"&gt;="&amp;$E$1,tb_userslist[my_finish_date],"&lt;="&amp;$E$2),0)</f>
        <v>7</v>
      </c>
      <c r="O51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12" spans="1:16" x14ac:dyDescent="0.3">
      <c r="A512" s="13">
        <v>17895</v>
      </c>
      <c r="B512" s="13">
        <v>175</v>
      </c>
      <c r="C512" s="31" t="str">
        <f>VLOOKUP(tb_anime[[#This Row],[id2]],tb_userslist[[series_animedb_id]:[series_title]],2,FALSE)</f>
        <v>Tokyo Underground</v>
      </c>
      <c r="D512" s="31" t="str">
        <f>VLOOKUP(tb_anime[[#This Row],[id2]],tb_userslist[[series_animedb_id]:[season]],3,FALSE)</f>
        <v>tv</v>
      </c>
      <c r="E512" s="31">
        <f>VLOOKUP(tb_anime[[#This Row],[id2]],tb_userslist[[series_animedb_id]:[season]],9,FALSE)</f>
        <v>2002</v>
      </c>
      <c r="F512" s="31" t="str">
        <f>VLOOKUP(tb_anime[[#This Row],[id2]],tb_userslist[[series_animedb_id]:[season]],10,FALSE)</f>
        <v>spring</v>
      </c>
      <c r="G512" s="31">
        <f>COUNTIF(tb_userslist[series_animedb_id],tb_anime[[#This Row],[id2]])</f>
        <v>1</v>
      </c>
      <c r="H512" s="31">
        <f>SUMPRODUCT((tb_userslist[series_animedb_id]=tb_anime[[#This Row],[id2]])*(tb_userslist[my_score]&lt;=10))</f>
        <v>1</v>
      </c>
      <c r="I512" s="24">
        <f>IFERROR(AVERAGEIF(tb_userslist[series_animedb_id],tb_anime[[#This Row],[id2]],tb_userslist[my_score]),0)</f>
        <v>4</v>
      </c>
      <c r="J51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2" s="31">
        <f>SUMPRODUCT((tb_userslist[series_animedb_id]=tb_anime[[#This Row],[id2]])*(tb_userslist[my_finish_date]&lt;=$E$2)*(tb_userslist[my_start_date]&gt;=$E$1)*(tb_userslist[my_start_date]&lt;&gt;"NA"))</f>
        <v>1</v>
      </c>
      <c r="M51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2" s="31">
        <f>IFERROR(AVERAGEIFS(tb_userslist[my_score],tb_userslist[series_animedb_id],tb_anime[[#This Row],[id2]],tb_userslist[my_start_date],"&gt;="&amp;$E$1,tb_userslist[my_finish_date],"&lt;="&amp;$E$2),0)</f>
        <v>4</v>
      </c>
      <c r="O51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513" spans="1:16" x14ac:dyDescent="0.3">
      <c r="A513" s="13">
        <v>8425</v>
      </c>
      <c r="B513" s="13">
        <v>41688</v>
      </c>
      <c r="C513" s="31" t="str">
        <f>VLOOKUP(tb_anime[[#This Row],[id2]],tb_userslist[[series_animedb_id]:[series_title]],2,FALSE)</f>
        <v>Toutotsu ni Egypt Shin</v>
      </c>
      <c r="D513" s="31" t="str">
        <f>VLOOKUP(tb_anime[[#This Row],[id2]],tb_userslist[[series_animedb_id]:[season]],3,FALSE)</f>
        <v>ona</v>
      </c>
      <c r="E513" s="31">
        <f>VLOOKUP(tb_anime[[#This Row],[id2]],tb_userslist[[series_animedb_id]:[season]],9,FALSE)</f>
        <v>2020</v>
      </c>
      <c r="F513" s="31" t="str">
        <f>VLOOKUP(tb_anime[[#This Row],[id2]],tb_userslist[[series_animedb_id]:[season]],10,FALSE)</f>
        <v>fall</v>
      </c>
      <c r="G513" s="31">
        <f>COUNTIF(tb_userslist[series_animedb_id],tb_anime[[#This Row],[id2]])</f>
        <v>1</v>
      </c>
      <c r="H513" s="31">
        <f>SUMPRODUCT((tb_userslist[series_animedb_id]=tb_anime[[#This Row],[id2]])*(tb_userslist[my_score]&lt;=10))</f>
        <v>1</v>
      </c>
      <c r="I513" s="24">
        <f>IFERROR(AVERAGEIF(tb_userslist[series_animedb_id],tb_anime[[#This Row],[id2]],tb_userslist[my_score]),0)</f>
        <v>6</v>
      </c>
      <c r="J51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3" s="31">
        <f>SUMPRODUCT((tb_userslist[series_animedb_id]=tb_anime[[#This Row],[id2]])*(tb_userslist[my_finish_date]&lt;=$E$2)*(tb_userslist[my_start_date]&gt;=$E$1)*(tb_userslist[my_start_date]&lt;&gt;"NA"))</f>
        <v>1</v>
      </c>
      <c r="M51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3" s="31">
        <f>IFERROR(AVERAGEIFS(tb_userslist[my_score],tb_userslist[series_animedb_id],tb_anime[[#This Row],[id2]],tb_userslist[my_start_date],"&gt;="&amp;$E$1,tb_userslist[my_finish_date],"&lt;="&amp;$E$2),0)</f>
        <v>6</v>
      </c>
      <c r="O51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14" spans="1:16" x14ac:dyDescent="0.3">
      <c r="A514" s="13">
        <v>34403</v>
      </c>
      <c r="B514" s="13">
        <v>49969</v>
      </c>
      <c r="C514" s="31" t="str">
        <f>VLOOKUP(tb_anime[[#This Row],[id2]],tb_userslist[[series_animedb_id]:[series_title]],2,FALSE)</f>
        <v>Tribe Nine</v>
      </c>
      <c r="D514" s="31" t="str">
        <f>VLOOKUP(tb_anime[[#This Row],[id2]],tb_userslist[[series_animedb_id]:[season]],3,FALSE)</f>
        <v>tv</v>
      </c>
      <c r="E514" s="31">
        <f>VLOOKUP(tb_anime[[#This Row],[id2]],tb_userslist[[series_animedb_id]:[season]],9,FALSE)</f>
        <v>2022</v>
      </c>
      <c r="F514" s="31" t="str">
        <f>VLOOKUP(tb_anime[[#This Row],[id2]],tb_userslist[[series_animedb_id]:[season]],10,FALSE)</f>
        <v>winter</v>
      </c>
      <c r="G514" s="31">
        <f>COUNTIF(tb_userslist[series_animedb_id],tb_anime[[#This Row],[id2]])</f>
        <v>1</v>
      </c>
      <c r="H514" s="31">
        <f>SUMPRODUCT((tb_userslist[series_animedb_id]=tb_anime[[#This Row],[id2]])*(tb_userslist[my_score]&lt;=10))</f>
        <v>1</v>
      </c>
      <c r="I514" s="24">
        <f>IFERROR(AVERAGEIF(tb_userslist[series_animedb_id],tb_anime[[#This Row],[id2]],tb_userslist[my_score]),0)</f>
        <v>8</v>
      </c>
      <c r="J51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4" s="31">
        <f>SUMPRODUCT((tb_userslist[series_animedb_id]=tb_anime[[#This Row],[id2]])*(tb_userslist[my_finish_date]&lt;=$E$2)*(tb_userslist[my_start_date]&gt;=$E$1)*(tb_userslist[my_start_date]&lt;&gt;"NA"))</f>
        <v>1</v>
      </c>
      <c r="M51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4" s="31">
        <f>IFERROR(AVERAGEIFS(tb_userslist[my_score],tb_userslist[series_animedb_id],tb_anime[[#This Row],[id2]],tb_userslist[my_start_date],"&gt;="&amp;$E$1,tb_userslist[my_finish_date],"&lt;="&amp;$E$2),0)</f>
        <v>8</v>
      </c>
      <c r="O51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515" spans="1:16" x14ac:dyDescent="0.3">
      <c r="A515" s="13">
        <v>8630</v>
      </c>
      <c r="B515" s="13">
        <v>43523</v>
      </c>
      <c r="C515" s="31" t="str">
        <f>VLOOKUP(tb_anime[[#This Row],[id2]],tb_userslist[[series_animedb_id]:[series_title]],2,FALSE)</f>
        <v>Tsuki ga Michibiku Isekai Douchuu</v>
      </c>
      <c r="D515" s="31" t="str">
        <f>VLOOKUP(tb_anime[[#This Row],[id2]],tb_userslist[[series_animedb_id]:[season]],3,FALSE)</f>
        <v>tv</v>
      </c>
      <c r="E515" s="31">
        <f>VLOOKUP(tb_anime[[#This Row],[id2]],tb_userslist[[series_animedb_id]:[season]],9,FALSE)</f>
        <v>2021</v>
      </c>
      <c r="F515" s="31" t="str">
        <f>VLOOKUP(tb_anime[[#This Row],[id2]],tb_userslist[[series_animedb_id]:[season]],10,FALSE)</f>
        <v>summer</v>
      </c>
      <c r="G515" s="31">
        <f>COUNTIF(tb_userslist[series_animedb_id],tb_anime[[#This Row],[id2]])</f>
        <v>1</v>
      </c>
      <c r="H515" s="31">
        <f>SUMPRODUCT((tb_userslist[series_animedb_id]=tb_anime[[#This Row],[id2]])*(tb_userslist[my_score]&lt;=10))</f>
        <v>1</v>
      </c>
      <c r="I515" s="24">
        <f>IFERROR(AVERAGEIF(tb_userslist[series_animedb_id],tb_anime[[#This Row],[id2]],tb_userslist[my_score]),0)</f>
        <v>7</v>
      </c>
      <c r="J51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5" s="31">
        <f>SUMPRODUCT((tb_userslist[series_animedb_id]=tb_anime[[#This Row],[id2]])*(tb_userslist[my_finish_date]&lt;=$E$2)*(tb_userslist[my_start_date]&gt;=$E$1)*(tb_userslist[my_start_date]&lt;&gt;"NA"))</f>
        <v>1</v>
      </c>
      <c r="M51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5" s="31">
        <f>IFERROR(AVERAGEIFS(tb_userslist[my_score],tb_userslist[series_animedb_id],tb_anime[[#This Row],[id2]],tb_userslist[my_start_date],"&gt;="&amp;$E$1,tb_userslist[my_finish_date],"&lt;="&amp;$E$2),0)</f>
        <v>7</v>
      </c>
      <c r="O51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16" spans="1:16" x14ac:dyDescent="0.3">
      <c r="A516" s="13">
        <v>11617</v>
      </c>
      <c r="B516" s="13">
        <v>48471</v>
      </c>
      <c r="C516" s="31" t="str">
        <f>VLOOKUP(tb_anime[[#This Row],[id2]],tb_userslist[[series_animedb_id]:[series_title]],2,FALSE)</f>
        <v>Tsuki to Laika to Nosferatu</v>
      </c>
      <c r="D516" s="31" t="str">
        <f>VLOOKUP(tb_anime[[#This Row],[id2]],tb_userslist[[series_animedb_id]:[season]],3,FALSE)</f>
        <v>tv</v>
      </c>
      <c r="E516" s="31">
        <f>VLOOKUP(tb_anime[[#This Row],[id2]],tb_userslist[[series_animedb_id]:[season]],9,FALSE)</f>
        <v>2021</v>
      </c>
      <c r="F516" s="31" t="str">
        <f>VLOOKUP(tb_anime[[#This Row],[id2]],tb_userslist[[series_animedb_id]:[season]],10,FALSE)</f>
        <v>fall</v>
      </c>
      <c r="G516" s="31">
        <f>COUNTIF(tb_userslist[series_animedb_id],tb_anime[[#This Row],[id2]])</f>
        <v>1</v>
      </c>
      <c r="H516" s="31">
        <f>SUMPRODUCT((tb_userslist[series_animedb_id]=tb_anime[[#This Row],[id2]])*(tb_userslist[my_score]&lt;=10))</f>
        <v>1</v>
      </c>
      <c r="I516" s="24">
        <f>IFERROR(AVERAGEIF(tb_userslist[series_animedb_id],tb_anime[[#This Row],[id2]],tb_userslist[my_score]),0)</f>
        <v>5</v>
      </c>
      <c r="J51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6" s="31">
        <f>SUMPRODUCT((tb_userslist[series_animedb_id]=tb_anime[[#This Row],[id2]])*(tb_userslist[my_finish_date]&lt;=$E$2)*(tb_userslist[my_start_date]&gt;=$E$1)*(tb_userslist[my_start_date]&lt;&gt;"NA"))</f>
        <v>1</v>
      </c>
      <c r="M51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6" s="31">
        <f>IFERROR(AVERAGEIFS(tb_userslist[my_score],tb_userslist[series_animedb_id],tb_anime[[#This Row],[id2]],tb_userslist[my_start_date],"&gt;="&amp;$E$1,tb_userslist[my_finish_date],"&lt;="&amp;$E$2),0)</f>
        <v>5</v>
      </c>
      <c r="O51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17" spans="1:16" x14ac:dyDescent="0.3">
      <c r="A517" s="13">
        <v>15451</v>
      </c>
      <c r="B517" s="13">
        <v>38573</v>
      </c>
      <c r="C517" s="31" t="str">
        <f>VLOOKUP(tb_anime[[#This Row],[id2]],tb_userslist[[series_animedb_id]:[series_title]],2,FALSE)</f>
        <v>Tsuujou Kougeki ga Zentai Kougeki de Ni-kai Kougeki no Okaasan wa Suki desu ka?</v>
      </c>
      <c r="D517" s="31" t="str">
        <f>VLOOKUP(tb_anime[[#This Row],[id2]],tb_userslist[[series_animedb_id]:[season]],3,FALSE)</f>
        <v>tv</v>
      </c>
      <c r="E517" s="31">
        <f>VLOOKUP(tb_anime[[#This Row],[id2]],tb_userslist[[series_animedb_id]:[season]],9,FALSE)</f>
        <v>2019</v>
      </c>
      <c r="F517" s="31" t="str">
        <f>VLOOKUP(tb_anime[[#This Row],[id2]],tb_userslist[[series_animedb_id]:[season]],10,FALSE)</f>
        <v>summer</v>
      </c>
      <c r="G517" s="31">
        <f>COUNTIF(tb_userslist[series_animedb_id],tb_anime[[#This Row],[id2]])</f>
        <v>1</v>
      </c>
      <c r="H517" s="31">
        <f>SUMPRODUCT((tb_userslist[series_animedb_id]=tb_anime[[#This Row],[id2]])*(tb_userslist[my_score]&lt;=10))</f>
        <v>1</v>
      </c>
      <c r="I517" s="24">
        <f>IFERROR(AVERAGEIF(tb_userslist[series_animedb_id],tb_anime[[#This Row],[id2]],tb_userslist[my_score]),0)</f>
        <v>2</v>
      </c>
      <c r="J51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7" s="31">
        <f>SUMPRODUCT((tb_userslist[series_animedb_id]=tb_anime[[#This Row],[id2]])*(tb_userslist[my_finish_date]&lt;=$E$2)*(tb_userslist[my_start_date]&gt;=$E$1)*(tb_userslist[my_start_date]&lt;&gt;"NA"))</f>
        <v>1</v>
      </c>
      <c r="M51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7" s="31">
        <f>IFERROR(AVERAGEIFS(tb_userslist[my_score],tb_userslist[series_animedb_id],tb_anime[[#This Row],[id2]],tb_userslist[my_start_date],"&gt;="&amp;$E$1,tb_userslist[my_finish_date],"&lt;="&amp;$E$2),0)</f>
        <v>2</v>
      </c>
      <c r="O51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5.2580105162254362</v>
      </c>
    </row>
    <row r="518" spans="1:16" x14ac:dyDescent="0.3">
      <c r="A518" s="13">
        <v>24231</v>
      </c>
      <c r="B518" s="13">
        <v>40102</v>
      </c>
      <c r="C518" s="31" t="str">
        <f>VLOOKUP(tb_anime[[#This Row],[id2]],tb_userslist[[series_animedb_id]:[series_title]],2,FALSE)</f>
        <v>Tsuujou Kougeki ga Zentai Kougeki de Ni-kai Kougeki no Okaasan wa Suki desu ka? Namiuchigiwa no Okaasan wa Suki desu ka?</v>
      </c>
      <c r="D518" s="31" t="str">
        <f>VLOOKUP(tb_anime[[#This Row],[id2]],tb_userslist[[series_animedb_id]:[season]],3,FALSE)</f>
        <v>ova</v>
      </c>
      <c r="E518" s="31">
        <f>VLOOKUP(tb_anime[[#This Row],[id2]],tb_userslist[[series_animedb_id]:[season]],9,FALSE)</f>
        <v>2020</v>
      </c>
      <c r="F518" s="31" t="str">
        <f>VLOOKUP(tb_anime[[#This Row],[id2]],tb_userslist[[series_animedb_id]:[season]],10,FALSE)</f>
        <v>winter</v>
      </c>
      <c r="G518" s="31">
        <f>COUNTIF(tb_userslist[series_animedb_id],tb_anime[[#This Row],[id2]])</f>
        <v>1</v>
      </c>
      <c r="H518" s="31">
        <f>SUMPRODUCT((tb_userslist[series_animedb_id]=tb_anime[[#This Row],[id2]])*(tb_userslist[my_score]&lt;=10))</f>
        <v>1</v>
      </c>
      <c r="I518" s="24">
        <f>IFERROR(AVERAGEIF(tb_userslist[series_animedb_id],tb_anime[[#This Row],[id2]],tb_userslist[my_score]),0)</f>
        <v>3</v>
      </c>
      <c r="J51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8" s="31">
        <f>SUMPRODUCT((tb_userslist[series_animedb_id]=tb_anime[[#This Row],[id2]])*(tb_userslist[my_finish_date]&lt;=$E$2)*(tb_userslist[my_start_date]&gt;=$E$1)*(tb_userslist[my_start_date]&lt;&gt;"NA"))</f>
        <v>1</v>
      </c>
      <c r="M51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8" s="31">
        <f>IFERROR(AVERAGEIFS(tb_userslist[my_score],tb_userslist[series_animedb_id],tb_anime[[#This Row],[id2]],tb_userslist[my_start_date],"&gt;="&amp;$E$1,tb_userslist[my_finish_date],"&lt;="&amp;$E$2),0)</f>
        <v>3</v>
      </c>
      <c r="O51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5.7580105162254362</v>
      </c>
    </row>
    <row r="519" spans="1:16" x14ac:dyDescent="0.3">
      <c r="A519" s="13">
        <v>45574</v>
      </c>
      <c r="B519" s="13">
        <v>39324</v>
      </c>
      <c r="C519" s="31" t="str">
        <f>VLOOKUP(tb_anime[[#This Row],[id2]],tb_userslist[[series_animedb_id]:[series_title]],2,FALSE)</f>
        <v>Uchi no Ko no Tame naraba, Ore wa Moshikashitara Maou mo Taoseru kamo Shirenai.</v>
      </c>
      <c r="D519" s="31" t="str">
        <f>VLOOKUP(tb_anime[[#This Row],[id2]],tb_userslist[[series_animedb_id]:[season]],3,FALSE)</f>
        <v>tv</v>
      </c>
      <c r="E519" s="31">
        <f>VLOOKUP(tb_anime[[#This Row],[id2]],tb_userslist[[series_animedb_id]:[season]],9,FALSE)</f>
        <v>2019</v>
      </c>
      <c r="F519" s="31" t="str">
        <f>VLOOKUP(tb_anime[[#This Row],[id2]],tb_userslist[[series_animedb_id]:[season]],10,FALSE)</f>
        <v>summer</v>
      </c>
      <c r="G519" s="31">
        <f>COUNTIF(tb_userslist[series_animedb_id],tb_anime[[#This Row],[id2]])</f>
        <v>1</v>
      </c>
      <c r="H519" s="31">
        <f>SUMPRODUCT((tb_userslist[series_animedb_id]=tb_anime[[#This Row],[id2]])*(tb_userslist[my_score]&lt;=10))</f>
        <v>1</v>
      </c>
      <c r="I519" s="24">
        <f>IFERROR(AVERAGEIF(tb_userslist[series_animedb_id],tb_anime[[#This Row],[id2]],tb_userslist[my_score]),0)</f>
        <v>6</v>
      </c>
      <c r="J51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1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19" s="31">
        <f>SUMPRODUCT((tb_userslist[series_animedb_id]=tb_anime[[#This Row],[id2]])*(tb_userslist[my_finish_date]&lt;=$E$2)*(tb_userslist[my_start_date]&gt;=$E$1)*(tb_userslist[my_start_date]&lt;&gt;"NA"))</f>
        <v>1</v>
      </c>
      <c r="M51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19" s="31">
        <f>IFERROR(AVERAGEIFS(tb_userslist[my_score],tb_userslist[series_animedb_id],tb_anime[[#This Row],[id2]],tb_userslist[my_start_date],"&gt;="&amp;$E$1,tb_userslist[my_finish_date],"&lt;="&amp;$E$2),0)</f>
        <v>6</v>
      </c>
      <c r="O51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1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20" spans="1:16" x14ac:dyDescent="0.3">
      <c r="A520" s="13">
        <v>7088</v>
      </c>
      <c r="B520" s="13">
        <v>39942</v>
      </c>
      <c r="C520" s="31" t="str">
        <f>VLOOKUP(tb_anime[[#This Row],[id2]],tb_userslist[[series_animedb_id]:[series_title]],2,FALSE)</f>
        <v>Uchi Tama?! Uchi no Tama Shirimasen ka?</v>
      </c>
      <c r="D520" s="31" t="str">
        <f>VLOOKUP(tb_anime[[#This Row],[id2]],tb_userslist[[series_animedb_id]:[season]],3,FALSE)</f>
        <v>tv</v>
      </c>
      <c r="E520" s="31">
        <f>VLOOKUP(tb_anime[[#This Row],[id2]],tb_userslist[[series_animedb_id]:[season]],9,FALSE)</f>
        <v>2020</v>
      </c>
      <c r="F520" s="31" t="str">
        <f>VLOOKUP(tb_anime[[#This Row],[id2]],tb_userslist[[series_animedb_id]:[season]],10,FALSE)</f>
        <v>winter</v>
      </c>
      <c r="G520" s="31">
        <f>COUNTIF(tb_userslist[series_animedb_id],tb_anime[[#This Row],[id2]])</f>
        <v>1</v>
      </c>
      <c r="H520" s="31">
        <f>SUMPRODUCT((tb_userslist[series_animedb_id]=tb_anime[[#This Row],[id2]])*(tb_userslist[my_score]&lt;=10))</f>
        <v>1</v>
      </c>
      <c r="I520" s="24">
        <f>IFERROR(AVERAGEIF(tb_userslist[series_animedb_id],tb_anime[[#This Row],[id2]],tb_userslist[my_score]),0)</f>
        <v>7</v>
      </c>
      <c r="J52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0" s="31">
        <f>SUMPRODUCT((tb_userslist[series_animedb_id]=tb_anime[[#This Row],[id2]])*(tb_userslist[my_finish_date]&lt;=$E$2)*(tb_userslist[my_start_date]&gt;=$E$1)*(tb_userslist[my_start_date]&lt;&gt;"NA"))</f>
        <v>1</v>
      </c>
      <c r="M52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20" s="31">
        <f>IFERROR(AVERAGEIFS(tb_userslist[my_score],tb_userslist[series_animedb_id],tb_anime[[#This Row],[id2]],tb_userslist[my_start_date],"&gt;="&amp;$E$1,tb_userslist[my_finish_date],"&lt;="&amp;$E$2),0)</f>
        <v>7</v>
      </c>
      <c r="O52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2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21" spans="1:16" x14ac:dyDescent="0.3">
      <c r="A521" s="13">
        <v>51462</v>
      </c>
      <c r="B521" s="13">
        <v>50041</v>
      </c>
      <c r="C521" s="31" t="str">
        <f>VLOOKUP(tb_anime[[#This Row],[id2]],tb_userslist[[series_animedb_id]:[series_title]],2,FALSE)</f>
        <v>Uchuu no Kisetsu</v>
      </c>
      <c r="D521" s="31" t="str">
        <f>VLOOKUP(tb_anime[[#This Row],[id2]],tb_userslist[[series_animedb_id]:[season]],3,FALSE)</f>
        <v>music</v>
      </c>
      <c r="E521" s="31">
        <f>VLOOKUP(tb_anime[[#This Row],[id2]],tb_userslist[[series_animedb_id]:[season]],9,FALSE)</f>
        <v>2021</v>
      </c>
      <c r="F521" s="31" t="str">
        <f>VLOOKUP(tb_anime[[#This Row],[id2]],tb_userslist[[series_animedb_id]:[season]],10,FALSE)</f>
        <v>summer</v>
      </c>
      <c r="G521" s="31">
        <f>COUNTIF(tb_userslist[series_animedb_id],tb_anime[[#This Row],[id2]])</f>
        <v>1</v>
      </c>
      <c r="H521" s="31">
        <f>SUMPRODUCT((tb_userslist[series_animedb_id]=tb_anime[[#This Row],[id2]])*(tb_userslist[my_score]&lt;=10))</f>
        <v>1</v>
      </c>
      <c r="I521" s="24">
        <f>IFERROR(AVERAGEIF(tb_userslist[series_animedb_id],tb_anime[[#This Row],[id2]],tb_userslist[my_score]),0)</f>
        <v>6</v>
      </c>
      <c r="J52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1" s="31">
        <f>SUMPRODUCT((tb_userslist[series_animedb_id]=tb_anime[[#This Row],[id2]])*(tb_userslist[my_finish_date]&lt;=$E$2)*(tb_userslist[my_start_date]&gt;=$E$1)*(tb_userslist[my_start_date]&lt;&gt;"NA"))</f>
        <v>0</v>
      </c>
      <c r="M52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21" s="31">
        <f>IFERROR(AVERAGEIFS(tb_userslist[my_score],tb_userslist[series_animedb_id],tb_anime[[#This Row],[id2]],tb_userslist[my_start_date],"&gt;="&amp;$E$1,tb_userslist[my_finish_date],"&lt;="&amp;$E$2),0)</f>
        <v>0</v>
      </c>
      <c r="O52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2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22" spans="1:16" x14ac:dyDescent="0.3">
      <c r="A522" s="13">
        <v>21327</v>
      </c>
      <c r="B522" s="13">
        <v>37920</v>
      </c>
      <c r="C522" s="31" t="str">
        <f>VLOOKUP(tb_anime[[#This Row],[id2]],tb_userslist[[series_animedb_id]:[series_title]],2,FALSE)</f>
        <v>Ueno-san wa Bukiyou</v>
      </c>
      <c r="D522" s="31" t="str">
        <f>VLOOKUP(tb_anime[[#This Row],[id2]],tb_userslist[[series_animedb_id]:[season]],3,FALSE)</f>
        <v>tv</v>
      </c>
      <c r="E522" s="31">
        <f>VLOOKUP(tb_anime[[#This Row],[id2]],tb_userslist[[series_animedb_id]:[season]],9,FALSE)</f>
        <v>2019</v>
      </c>
      <c r="F522" s="31" t="str">
        <f>VLOOKUP(tb_anime[[#This Row],[id2]],tb_userslist[[series_animedb_id]:[season]],10,FALSE)</f>
        <v>winter</v>
      </c>
      <c r="G522" s="31">
        <f>COUNTIF(tb_userslist[series_animedb_id],tb_anime[[#This Row],[id2]])</f>
        <v>1</v>
      </c>
      <c r="H522" s="31">
        <f>SUMPRODUCT((tb_userslist[series_animedb_id]=tb_anime[[#This Row],[id2]])*(tb_userslist[my_score]&lt;=10))</f>
        <v>1</v>
      </c>
      <c r="I522" s="24">
        <f>IFERROR(AVERAGEIF(tb_userslist[series_animedb_id],tb_anime[[#This Row],[id2]],tb_userslist[my_score]),0)</f>
        <v>6</v>
      </c>
      <c r="J52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2" s="31">
        <f>SUMPRODUCT((tb_userslist[series_animedb_id]=tb_anime[[#This Row],[id2]])*(tb_userslist[my_finish_date]&lt;=$E$2)*(tb_userslist[my_start_date]&gt;=$E$1)*(tb_userslist[my_start_date]&lt;&gt;"NA"))</f>
        <v>1</v>
      </c>
      <c r="M52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22" s="31">
        <f>IFERROR(AVERAGEIFS(tb_userslist[my_score],tb_userslist[series_animedb_id],tb_anime[[#This Row],[id2]],tb_userslist[my_start_date],"&gt;="&amp;$E$1,tb_userslist[my_finish_date],"&lt;="&amp;$E$2),0)</f>
        <v>6</v>
      </c>
      <c r="O52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2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23" spans="1:16" x14ac:dyDescent="0.3">
      <c r="A523" s="13">
        <v>26055</v>
      </c>
      <c r="B523" s="13">
        <v>36871</v>
      </c>
      <c r="C523" s="31" t="str">
        <f>VLOOKUP(tb_anime[[#This Row],[id2]],tb_userslist[[series_animedb_id]:[series_title]],2,FALSE)</f>
        <v>Ultraman</v>
      </c>
      <c r="D523" s="31" t="str">
        <f>VLOOKUP(tb_anime[[#This Row],[id2]],tb_userslist[[series_animedb_id]:[season]],3,FALSE)</f>
        <v>ona</v>
      </c>
      <c r="E523" s="31">
        <f>VLOOKUP(tb_anime[[#This Row],[id2]],tb_userslist[[series_animedb_id]:[season]],9,FALSE)</f>
        <v>2019</v>
      </c>
      <c r="F523" s="31" t="str">
        <f>VLOOKUP(tb_anime[[#This Row],[id2]],tb_userslist[[series_animedb_id]:[season]],10,FALSE)</f>
        <v>spring</v>
      </c>
      <c r="G523" s="31">
        <f>COUNTIF(tb_userslist[series_animedb_id],tb_anime[[#This Row],[id2]])</f>
        <v>1</v>
      </c>
      <c r="H523" s="31">
        <f>SUMPRODUCT((tb_userslist[series_animedb_id]=tb_anime[[#This Row],[id2]])*(tb_userslist[my_score]&lt;=10))</f>
        <v>1</v>
      </c>
      <c r="I523" s="24">
        <f>IFERROR(AVERAGEIF(tb_userslist[series_animedb_id],tb_anime[[#This Row],[id2]],tb_userslist[my_score]),0)</f>
        <v>5</v>
      </c>
      <c r="J52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3" s="31">
        <f>SUMPRODUCT((tb_userslist[series_animedb_id]=tb_anime[[#This Row],[id2]])*(tb_userslist[my_finish_date]&lt;=$E$2)*(tb_userslist[my_start_date]&gt;=$E$1)*(tb_userslist[my_start_date]&lt;&gt;"NA"))</f>
        <v>1</v>
      </c>
      <c r="M52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23" s="31">
        <f>IFERROR(AVERAGEIFS(tb_userslist[my_score],tb_userslist[series_animedb_id],tb_anime[[#This Row],[id2]],tb_userslist[my_start_date],"&gt;="&amp;$E$1,tb_userslist[my_finish_date],"&lt;="&amp;$E$2),0)</f>
        <v>5</v>
      </c>
      <c r="O52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2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24" spans="1:16" x14ac:dyDescent="0.3">
      <c r="A524" s="13">
        <v>31933</v>
      </c>
      <c r="B524" s="13">
        <v>40620</v>
      </c>
      <c r="C524" s="31" t="str">
        <f>VLOOKUP(tb_anime[[#This Row],[id2]],tb_userslist[[series_animedb_id]:[series_title]],2,FALSE)</f>
        <v>Uramichi Oniisan</v>
      </c>
      <c r="D524" s="31" t="str">
        <f>VLOOKUP(tb_anime[[#This Row],[id2]],tb_userslist[[series_animedb_id]:[season]],3,FALSE)</f>
        <v>tv</v>
      </c>
      <c r="E524" s="31">
        <f>VLOOKUP(tb_anime[[#This Row],[id2]],tb_userslist[[series_animedb_id]:[season]],9,FALSE)</f>
        <v>2021</v>
      </c>
      <c r="F524" s="31" t="str">
        <f>VLOOKUP(tb_anime[[#This Row],[id2]],tb_userslist[[series_animedb_id]:[season]],10,FALSE)</f>
        <v>summer</v>
      </c>
      <c r="G524" s="31">
        <f>COUNTIF(tb_userslist[series_animedb_id],tb_anime[[#This Row],[id2]])</f>
        <v>1</v>
      </c>
      <c r="H524" s="31">
        <f>SUMPRODUCT((tb_userslist[series_animedb_id]=tb_anime[[#This Row],[id2]])*(tb_userslist[my_score]&lt;=10))</f>
        <v>1</v>
      </c>
      <c r="I524" s="24">
        <f>IFERROR(AVERAGEIF(tb_userslist[series_animedb_id],tb_anime[[#This Row],[id2]],tb_userslist[my_score]),0)</f>
        <v>8</v>
      </c>
      <c r="J52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4" s="31">
        <f>SUMPRODUCT((tb_userslist[series_animedb_id]=tb_anime[[#This Row],[id2]])*(tb_userslist[my_finish_date]&lt;=$E$2)*(tb_userslist[my_start_date]&gt;=$E$1)*(tb_userslist[my_start_date]&lt;&gt;"NA"))</f>
        <v>1</v>
      </c>
      <c r="M52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24" s="31">
        <f>IFERROR(AVERAGEIFS(tb_userslist[my_score],tb_userslist[series_animedb_id],tb_anime[[#This Row],[id2]],tb_userslist[my_start_date],"&gt;="&amp;$E$1,tb_userslist[my_finish_date],"&lt;="&amp;$E$2),0)</f>
        <v>8</v>
      </c>
      <c r="O52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2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525" spans="1:16" x14ac:dyDescent="0.3">
      <c r="A525" s="13">
        <v>28387</v>
      </c>
      <c r="B525" s="13">
        <v>41392</v>
      </c>
      <c r="C525" s="31" t="str">
        <f>VLOOKUP(tb_anime[[#This Row],[id2]],tb_userslist[[series_animedb_id]:[series_title]],2,FALSE)</f>
        <v>Urasekai Picnic</v>
      </c>
      <c r="D525" s="31" t="str">
        <f>VLOOKUP(tb_anime[[#This Row],[id2]],tb_userslist[[series_animedb_id]:[season]],3,FALSE)</f>
        <v>tv</v>
      </c>
      <c r="E525" s="31">
        <f>VLOOKUP(tb_anime[[#This Row],[id2]],tb_userslist[[series_animedb_id]:[season]],9,FALSE)</f>
        <v>2021</v>
      </c>
      <c r="F525" s="31" t="str">
        <f>VLOOKUP(tb_anime[[#This Row],[id2]],tb_userslist[[series_animedb_id]:[season]],10,FALSE)</f>
        <v>winter</v>
      </c>
      <c r="G525" s="31">
        <f>COUNTIF(tb_userslist[series_animedb_id],tb_anime[[#This Row],[id2]])</f>
        <v>1</v>
      </c>
      <c r="H525" s="31">
        <f>SUMPRODUCT((tb_userslist[series_animedb_id]=tb_anime[[#This Row],[id2]])*(tb_userslist[my_score]&lt;=10))</f>
        <v>1</v>
      </c>
      <c r="I525" s="24">
        <f>IFERROR(AVERAGEIF(tb_userslist[series_animedb_id],tb_anime[[#This Row],[id2]],tb_userslist[my_score]),0)</f>
        <v>6</v>
      </c>
      <c r="J52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5" s="31">
        <f>SUMPRODUCT((tb_userslist[series_animedb_id]=tb_anime[[#This Row],[id2]])*(tb_userslist[my_finish_date]&lt;=$E$2)*(tb_userslist[my_start_date]&gt;=$E$1)*(tb_userslist[my_start_date]&lt;&gt;"NA"))</f>
        <v>1</v>
      </c>
      <c r="M52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25" s="31">
        <f>IFERROR(AVERAGEIFS(tb_userslist[my_score],tb_userslist[series_animedb_id],tb_anime[[#This Row],[id2]],tb_userslist[my_start_date],"&gt;="&amp;$E$1,tb_userslist[my_finish_date],"&lt;="&amp;$E$2),0)</f>
        <v>6</v>
      </c>
      <c r="O52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2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26" spans="1:16" x14ac:dyDescent="0.3">
      <c r="A526" s="13">
        <v>48316</v>
      </c>
      <c r="B526" s="13">
        <v>45518</v>
      </c>
      <c r="C526" s="31" t="str">
        <f>VLOOKUP(tb_anime[[#This Row],[id2]],tb_userslist[[series_animedb_id]:[series_title]],2,FALSE)</f>
        <v>Urvan</v>
      </c>
      <c r="D526" s="31" t="str">
        <f>VLOOKUP(tb_anime[[#This Row],[id2]],tb_userslist[[series_animedb_id]:[season]],3,FALSE)</f>
        <v>ona</v>
      </c>
      <c r="E526" s="31">
        <f>VLOOKUP(tb_anime[[#This Row],[id2]],tb_userslist[[series_animedb_id]:[season]],9,FALSE)</f>
        <v>2021</v>
      </c>
      <c r="F526" s="31" t="str">
        <f>VLOOKUP(tb_anime[[#This Row],[id2]],tb_userslist[[series_animedb_id]:[season]],10,FALSE)</f>
        <v>winter</v>
      </c>
      <c r="G526" s="31">
        <f>COUNTIF(tb_userslist[series_animedb_id],tb_anime[[#This Row],[id2]])</f>
        <v>1</v>
      </c>
      <c r="H526" s="31">
        <f>SUMPRODUCT((tb_userslist[series_animedb_id]=tb_anime[[#This Row],[id2]])*(tb_userslist[my_score]&lt;=10))</f>
        <v>1</v>
      </c>
      <c r="I526" s="24">
        <f>IFERROR(AVERAGEIF(tb_userslist[series_animedb_id],tb_anime[[#This Row],[id2]],tb_userslist[my_score]),0)</f>
        <v>5</v>
      </c>
      <c r="J52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6" s="31">
        <f>SUMPRODUCT((tb_userslist[series_animedb_id]=tb_anime[[#This Row],[id2]])*(tb_userslist[my_finish_date]&lt;=$E$2)*(tb_userslist[my_start_date]&gt;=$E$1)*(tb_userslist[my_start_date]&lt;&gt;"NA"))</f>
        <v>1</v>
      </c>
      <c r="M52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26" s="31">
        <f>IFERROR(AVERAGEIFS(tb_userslist[my_score],tb_userslist[series_animedb_id],tb_anime[[#This Row],[id2]],tb_userslist[my_start_date],"&gt;="&amp;$E$1,tb_userslist[my_finish_date],"&lt;="&amp;$E$2),0)</f>
        <v>5</v>
      </c>
      <c r="O52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2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27" spans="1:16" x14ac:dyDescent="0.3">
      <c r="A527" s="13">
        <v>6205</v>
      </c>
      <c r="B527" s="13">
        <v>41226</v>
      </c>
      <c r="C527" s="31" t="str">
        <f>VLOOKUP(tb_anime[[#This Row],[id2]],tb_userslist[[series_animedb_id]:[series_title]],2,FALSE)</f>
        <v>Uzaki-chan wa Asobitai!</v>
      </c>
      <c r="D527" s="31" t="str">
        <f>VLOOKUP(tb_anime[[#This Row],[id2]],tb_userslist[[series_animedb_id]:[season]],3,FALSE)</f>
        <v>tv</v>
      </c>
      <c r="E527" s="31">
        <f>VLOOKUP(tb_anime[[#This Row],[id2]],tb_userslist[[series_animedb_id]:[season]],9,FALSE)</f>
        <v>2020</v>
      </c>
      <c r="F527" s="31" t="str">
        <f>VLOOKUP(tb_anime[[#This Row],[id2]],tb_userslist[[series_animedb_id]:[season]],10,FALSE)</f>
        <v>summer</v>
      </c>
      <c r="G527" s="31">
        <f>COUNTIF(tb_userslist[series_animedb_id],tb_anime[[#This Row],[id2]])</f>
        <v>1</v>
      </c>
      <c r="H527" s="31">
        <f>SUMPRODUCT((tb_userslist[series_animedb_id]=tb_anime[[#This Row],[id2]])*(tb_userslist[my_score]&lt;=10))</f>
        <v>1</v>
      </c>
      <c r="I527" s="24">
        <f>IFERROR(AVERAGEIF(tb_userslist[series_animedb_id],tb_anime[[#This Row],[id2]],tb_userslist[my_score]),0)</f>
        <v>6</v>
      </c>
      <c r="J52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7" s="31">
        <f>SUMPRODUCT((tb_userslist[series_animedb_id]=tb_anime[[#This Row],[id2]])*(tb_userslist[my_finish_date]&lt;=$E$2)*(tb_userslist[my_start_date]&gt;=$E$1)*(tb_userslist[my_start_date]&lt;&gt;"NA"))</f>
        <v>1</v>
      </c>
      <c r="M52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27" s="31">
        <f>IFERROR(AVERAGEIFS(tb_userslist[my_score],tb_userslist[series_animedb_id],tb_anime[[#This Row],[id2]],tb_userslist[my_start_date],"&gt;="&amp;$E$1,tb_userslist[my_finish_date],"&lt;="&amp;$E$2),0)</f>
        <v>6</v>
      </c>
      <c r="O52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2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28" spans="1:16" x14ac:dyDescent="0.3">
      <c r="A528" s="13">
        <v>17741</v>
      </c>
      <c r="B528" s="13">
        <v>39799</v>
      </c>
      <c r="C528" s="31" t="str">
        <f>VLOOKUP(tb_anime[[#This Row],[id2]],tb_userslist[[series_animedb_id]:[series_title]],2,FALSE)</f>
        <v>Val x Love</v>
      </c>
      <c r="D528" s="31" t="str">
        <f>VLOOKUP(tb_anime[[#This Row],[id2]],tb_userslist[[series_animedb_id]:[season]],3,FALSE)</f>
        <v>tv</v>
      </c>
      <c r="E528" s="31">
        <f>VLOOKUP(tb_anime[[#This Row],[id2]],tb_userslist[[series_animedb_id]:[season]],9,FALSE)</f>
        <v>2019</v>
      </c>
      <c r="F528" s="31" t="str">
        <f>VLOOKUP(tb_anime[[#This Row],[id2]],tb_userslist[[series_animedb_id]:[season]],10,FALSE)</f>
        <v>fall</v>
      </c>
      <c r="G528" s="31">
        <f>COUNTIF(tb_userslist[series_animedb_id],tb_anime[[#This Row],[id2]])</f>
        <v>1</v>
      </c>
      <c r="H528" s="31">
        <f>SUMPRODUCT((tb_userslist[series_animedb_id]=tb_anime[[#This Row],[id2]])*(tb_userslist[my_score]&lt;=10))</f>
        <v>1</v>
      </c>
      <c r="I528" s="24">
        <f>IFERROR(AVERAGEIF(tb_userslist[series_animedb_id],tb_anime[[#This Row],[id2]],tb_userslist[my_score]),0)</f>
        <v>5</v>
      </c>
      <c r="J52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8" s="31">
        <f>SUMPRODUCT((tb_userslist[series_animedb_id]=tb_anime[[#This Row],[id2]])*(tb_userslist[my_finish_date]&lt;=$E$2)*(tb_userslist[my_start_date]&gt;=$E$1)*(tb_userslist[my_start_date]&lt;&gt;"NA"))</f>
        <v>1</v>
      </c>
      <c r="M52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28" s="31">
        <f>IFERROR(AVERAGEIFS(tb_userslist[my_score],tb_userslist[series_animedb_id],tb_anime[[#This Row],[id2]],tb_userslist[my_start_date],"&gt;="&amp;$E$1,tb_userslist[my_finish_date],"&lt;="&amp;$E$2),0)</f>
        <v>5</v>
      </c>
      <c r="O52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2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29" spans="1:16" x14ac:dyDescent="0.3">
      <c r="A529" s="13">
        <v>11313</v>
      </c>
      <c r="B529" s="13">
        <v>732</v>
      </c>
      <c r="C529" s="31" t="str">
        <f>VLOOKUP(tb_anime[[#This Row],[id2]],tb_userslist[[series_animedb_id]:[series_title]],2,FALSE)</f>
        <v>Vampire Hunter D</v>
      </c>
      <c r="D529" s="31" t="str">
        <f>VLOOKUP(tb_anime[[#This Row],[id2]],tb_userslist[[series_animedb_id]:[season]],3,FALSE)</f>
        <v>movie</v>
      </c>
      <c r="E529" s="31">
        <f>VLOOKUP(tb_anime[[#This Row],[id2]],tb_userslist[[series_animedb_id]:[season]],9,FALSE)</f>
        <v>1985</v>
      </c>
      <c r="F529" s="31" t="str">
        <f>VLOOKUP(tb_anime[[#This Row],[id2]],tb_userslist[[series_animedb_id]:[season]],10,FALSE)</f>
        <v>fall</v>
      </c>
      <c r="G529" s="31">
        <f>COUNTIF(tb_userslist[series_animedb_id],tb_anime[[#This Row],[id2]])</f>
        <v>1</v>
      </c>
      <c r="H529" s="31">
        <f>SUMPRODUCT((tb_userslist[series_animedb_id]=tb_anime[[#This Row],[id2]])*(tb_userslist[my_score]&lt;=10))</f>
        <v>1</v>
      </c>
      <c r="I529" s="24">
        <f>IFERROR(AVERAGEIF(tb_userslist[series_animedb_id],tb_anime[[#This Row],[id2]],tb_userslist[my_score]),0)</f>
        <v>8</v>
      </c>
      <c r="J52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2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29" s="31">
        <f>SUMPRODUCT((tb_userslist[series_animedb_id]=tb_anime[[#This Row],[id2]])*(tb_userslist[my_finish_date]&lt;=$E$2)*(tb_userslist[my_start_date]&gt;=$E$1)*(tb_userslist[my_start_date]&lt;&gt;"NA"))</f>
        <v>1</v>
      </c>
      <c r="M52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29" s="31">
        <f>IFERROR(AVERAGEIFS(tb_userslist[my_score],tb_userslist[series_animedb_id],tb_anime[[#This Row],[id2]],tb_userslist[my_start_date],"&gt;="&amp;$E$1,tb_userslist[my_finish_date],"&lt;="&amp;$E$2),0)</f>
        <v>8</v>
      </c>
      <c r="O52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2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530" spans="1:16" x14ac:dyDescent="0.3">
      <c r="A530" s="13">
        <v>2403</v>
      </c>
      <c r="B530" s="13">
        <v>543</v>
      </c>
      <c r="C530" s="31" t="str">
        <f>VLOOKUP(tb_anime[[#This Row],[id2]],tb_userslist[[series_animedb_id]:[series_title]],2,FALSE)</f>
        <v>Vampire Hunter D (2000)</v>
      </c>
      <c r="D530" s="31" t="str">
        <f>VLOOKUP(tb_anime[[#This Row],[id2]],tb_userslist[[series_animedb_id]:[season]],3,FALSE)</f>
        <v>movie</v>
      </c>
      <c r="E530" s="31">
        <f>VLOOKUP(tb_anime[[#This Row],[id2]],tb_userslist[[series_animedb_id]:[season]],9,FALSE)</f>
        <v>2000</v>
      </c>
      <c r="F530" s="31" t="str">
        <f>VLOOKUP(tb_anime[[#This Row],[id2]],tb_userslist[[series_animedb_id]:[season]],10,FALSE)</f>
        <v>summer</v>
      </c>
      <c r="G530" s="31">
        <f>COUNTIF(tb_userslist[series_animedb_id],tb_anime[[#This Row],[id2]])</f>
        <v>1</v>
      </c>
      <c r="H530" s="31">
        <f>SUMPRODUCT((tb_userslist[series_animedb_id]=tb_anime[[#This Row],[id2]])*(tb_userslist[my_score]&lt;=10))</f>
        <v>1</v>
      </c>
      <c r="I530" s="24">
        <f>IFERROR(AVERAGEIF(tb_userslist[series_animedb_id],tb_anime[[#This Row],[id2]],tb_userslist[my_score]),0)</f>
        <v>9</v>
      </c>
      <c r="J53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3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30" s="31">
        <f>SUMPRODUCT((tb_userslist[series_animedb_id]=tb_anime[[#This Row],[id2]])*(tb_userslist[my_finish_date]&lt;=$E$2)*(tb_userslist[my_start_date]&gt;=$E$1)*(tb_userslist[my_start_date]&lt;&gt;"NA"))</f>
        <v>1</v>
      </c>
      <c r="M53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30" s="31">
        <f>IFERROR(AVERAGEIFS(tb_userslist[my_score],tb_userslist[series_animedb_id],tb_anime[[#This Row],[id2]],tb_userslist[my_start_date],"&gt;="&amp;$E$1,tb_userslist[my_finish_date],"&lt;="&amp;$E$2),0)</f>
        <v>9</v>
      </c>
      <c r="O53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3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531" spans="1:16" x14ac:dyDescent="0.3">
      <c r="A531" s="13">
        <v>38040</v>
      </c>
      <c r="B531" s="13">
        <v>180</v>
      </c>
      <c r="C531" s="31" t="str">
        <f>VLOOKUP(tb_anime[[#This Row],[id2]],tb_userslist[[series_animedb_id]:[series_title]],2,FALSE)</f>
        <v>Vandread</v>
      </c>
      <c r="D531" s="31" t="str">
        <f>VLOOKUP(tb_anime[[#This Row],[id2]],tb_userslist[[series_animedb_id]:[season]],3,FALSE)</f>
        <v>tv</v>
      </c>
      <c r="E531" s="31">
        <f>VLOOKUP(tb_anime[[#This Row],[id2]],tb_userslist[[series_animedb_id]:[season]],9,FALSE)</f>
        <v>2000</v>
      </c>
      <c r="F531" s="31" t="str">
        <f>VLOOKUP(tb_anime[[#This Row],[id2]],tb_userslist[[series_animedb_id]:[season]],10,FALSE)</f>
        <v>fall</v>
      </c>
      <c r="G531" s="31">
        <f>COUNTIF(tb_userslist[series_animedb_id],tb_anime[[#This Row],[id2]])</f>
        <v>1</v>
      </c>
      <c r="H531" s="31">
        <f>SUMPRODUCT((tb_userslist[series_animedb_id]=tb_anime[[#This Row],[id2]])*(tb_userslist[my_score]&lt;=10))</f>
        <v>1</v>
      </c>
      <c r="I531" s="24">
        <f>IFERROR(AVERAGEIF(tb_userslist[series_animedb_id],tb_anime[[#This Row],[id2]],tb_userslist[my_score]),0)</f>
        <v>6</v>
      </c>
      <c r="J53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3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31" s="31">
        <f>SUMPRODUCT((tb_userslist[series_animedb_id]=tb_anime[[#This Row],[id2]])*(tb_userslist[my_finish_date]&lt;=$E$2)*(tb_userslist[my_start_date]&gt;=$E$1)*(tb_userslist[my_start_date]&lt;&gt;"NA"))</f>
        <v>1</v>
      </c>
      <c r="M53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31" s="31">
        <f>IFERROR(AVERAGEIFS(tb_userslist[my_score],tb_userslist[series_animedb_id],tb_anime[[#This Row],[id2]],tb_userslist[my_start_date],"&gt;="&amp;$E$1,tb_userslist[my_finish_date],"&lt;="&amp;$E$2),0)</f>
        <v>6</v>
      </c>
      <c r="O53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3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32" spans="1:16" x14ac:dyDescent="0.3">
      <c r="A532" s="13">
        <v>5172</v>
      </c>
      <c r="B532" s="13">
        <v>181</v>
      </c>
      <c r="C532" s="31" t="str">
        <f>VLOOKUP(tb_anime[[#This Row],[id2]],tb_userslist[[series_animedb_id]:[series_title]],2,FALSE)</f>
        <v>Vandread: The Second Stage</v>
      </c>
      <c r="D532" s="31" t="str">
        <f>VLOOKUP(tb_anime[[#This Row],[id2]],tb_userslist[[series_animedb_id]:[season]],3,FALSE)</f>
        <v>tv</v>
      </c>
      <c r="E532" s="31">
        <f>VLOOKUP(tb_anime[[#This Row],[id2]],tb_userslist[[series_animedb_id]:[season]],9,FALSE)</f>
        <v>2001</v>
      </c>
      <c r="F532" s="31" t="str">
        <f>VLOOKUP(tb_anime[[#This Row],[id2]],tb_userslist[[series_animedb_id]:[season]],10,FALSE)</f>
        <v>fall</v>
      </c>
      <c r="G532" s="31">
        <f>COUNTIF(tb_userslist[series_animedb_id],tb_anime[[#This Row],[id2]])</f>
        <v>1</v>
      </c>
      <c r="H532" s="31">
        <f>SUMPRODUCT((tb_userslist[series_animedb_id]=tb_anime[[#This Row],[id2]])*(tb_userslist[my_score]&lt;=10))</f>
        <v>1</v>
      </c>
      <c r="I532" s="24">
        <f>IFERROR(AVERAGEIF(tb_userslist[series_animedb_id],tb_anime[[#This Row],[id2]],tb_userslist[my_score]),0)</f>
        <v>6</v>
      </c>
      <c r="J53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3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32" s="31">
        <f>SUMPRODUCT((tb_userslist[series_animedb_id]=tb_anime[[#This Row],[id2]])*(tb_userslist[my_finish_date]&lt;=$E$2)*(tb_userslist[my_start_date]&gt;=$E$1)*(tb_userslist[my_start_date]&lt;&gt;"NA"))</f>
        <v>1</v>
      </c>
      <c r="M53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32" s="31">
        <f>IFERROR(AVERAGEIFS(tb_userslist[my_score],tb_userslist[series_animedb_id],tb_anime[[#This Row],[id2]],tb_userslist[my_start_date],"&gt;="&amp;$E$1,tb_userslist[my_finish_date],"&lt;="&amp;$E$2),0)</f>
        <v>6</v>
      </c>
      <c r="O53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3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33" spans="1:16" x14ac:dyDescent="0.3">
      <c r="A533" s="13">
        <v>10620</v>
      </c>
      <c r="B533" s="13">
        <v>50383</v>
      </c>
      <c r="C533" s="31" t="str">
        <f>VLOOKUP(tb_anime[[#This Row],[id2]],tb_userslist[[series_animedb_id]:[series_title]],2,FALSE)</f>
        <v>VERSEⁿ: Episodeⁿ - Kuusou</v>
      </c>
      <c r="D533" s="31" t="str">
        <f>VLOOKUP(tb_anime[[#This Row],[id2]],tb_userslist[[series_animedb_id]:[season]],3,FALSE)</f>
        <v>ona</v>
      </c>
      <c r="E533" s="31">
        <f>VLOOKUP(tb_anime[[#This Row],[id2]],tb_userslist[[series_animedb_id]:[season]],9,FALSE)</f>
        <v>2021</v>
      </c>
      <c r="F533" s="31" t="str">
        <f>VLOOKUP(tb_anime[[#This Row],[id2]],tb_userslist[[series_animedb_id]:[season]],10,FALSE)</f>
        <v>fall</v>
      </c>
      <c r="G533" s="31">
        <f>COUNTIF(tb_userslist[series_animedb_id],tb_anime[[#This Row],[id2]])</f>
        <v>1</v>
      </c>
      <c r="H533" s="31">
        <f>SUMPRODUCT((tb_userslist[series_animedb_id]=tb_anime[[#This Row],[id2]])*(tb_userslist[my_score]&lt;=10))</f>
        <v>1</v>
      </c>
      <c r="I533" s="24">
        <f>IFERROR(AVERAGEIF(tb_userslist[series_animedb_id],tb_anime[[#This Row],[id2]],tb_userslist[my_score]),0)</f>
        <v>5</v>
      </c>
      <c r="J53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3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33" s="31">
        <f>SUMPRODUCT((tb_userslist[series_animedb_id]=tb_anime[[#This Row],[id2]])*(tb_userslist[my_finish_date]&lt;=$E$2)*(tb_userslist[my_start_date]&gt;=$E$1)*(tb_userslist[my_start_date]&lt;&gt;"NA"))</f>
        <v>0</v>
      </c>
      <c r="M53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33" s="31">
        <f>IFERROR(AVERAGEIFS(tb_userslist[my_score],tb_userslist[series_animedb_id],tb_anime[[#This Row],[id2]],tb_userslist[my_start_date],"&gt;="&amp;$E$1,tb_userslist[my_finish_date],"&lt;="&amp;$E$2),0)</f>
        <v>0</v>
      </c>
      <c r="O53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3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34" spans="1:16" x14ac:dyDescent="0.3">
      <c r="A534" s="13">
        <v>31404</v>
      </c>
      <c r="B534" s="13">
        <v>48567</v>
      </c>
      <c r="C534" s="31" t="str">
        <f>VLOOKUP(tb_anime[[#This Row],[id2]],tb_userslist[[series_animedb_id]:[series_title]],2,FALSE)</f>
        <v>Visual Prison</v>
      </c>
      <c r="D534" s="31" t="str">
        <f>VLOOKUP(tb_anime[[#This Row],[id2]],tb_userslist[[series_animedb_id]:[season]],3,FALSE)</f>
        <v>tv</v>
      </c>
      <c r="E534" s="31">
        <f>VLOOKUP(tb_anime[[#This Row],[id2]],tb_userslist[[series_animedb_id]:[season]],9,FALSE)</f>
        <v>2021</v>
      </c>
      <c r="F534" s="31" t="str">
        <f>VLOOKUP(tb_anime[[#This Row],[id2]],tb_userslist[[series_animedb_id]:[season]],10,FALSE)</f>
        <v>fall</v>
      </c>
      <c r="G534" s="31">
        <f>COUNTIF(tb_userslist[series_animedb_id],tb_anime[[#This Row],[id2]])</f>
        <v>1</v>
      </c>
      <c r="H534" s="31">
        <f>SUMPRODUCT((tb_userslist[series_animedb_id]=tb_anime[[#This Row],[id2]])*(tb_userslist[my_score]&lt;=10))</f>
        <v>1</v>
      </c>
      <c r="I534" s="24">
        <f>IFERROR(AVERAGEIF(tb_userslist[series_animedb_id],tb_anime[[#This Row],[id2]],tb_userslist[my_score]),0)</f>
        <v>7</v>
      </c>
      <c r="J53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3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34" s="31">
        <f>SUMPRODUCT((tb_userslist[series_animedb_id]=tb_anime[[#This Row],[id2]])*(tb_userslist[my_finish_date]&lt;=$E$2)*(tb_userslist[my_start_date]&gt;=$E$1)*(tb_userslist[my_start_date]&lt;&gt;"NA"))</f>
        <v>1</v>
      </c>
      <c r="M53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34" s="31">
        <f>IFERROR(AVERAGEIFS(tb_userslist[my_score],tb_userslist[series_animedb_id],tb_anime[[#This Row],[id2]],tb_userslist[my_start_date],"&gt;="&amp;$E$1,tb_userslist[my_finish_date],"&lt;="&amp;$E$2),0)</f>
        <v>7</v>
      </c>
      <c r="O53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3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35" spans="1:16" x14ac:dyDescent="0.3">
      <c r="A535" s="13">
        <v>1210</v>
      </c>
      <c r="B535" s="13">
        <v>46095</v>
      </c>
      <c r="C535" s="31" t="str">
        <f>VLOOKUP(tb_anime[[#This Row],[id2]],tb_userslist[[series_animedb_id]:[series_title]],2,FALSE)</f>
        <v>Vivy: Fluorite Eye's Song</v>
      </c>
      <c r="D535" s="31" t="str">
        <f>VLOOKUP(tb_anime[[#This Row],[id2]],tb_userslist[[series_animedb_id]:[season]],3,FALSE)</f>
        <v>tv</v>
      </c>
      <c r="E535" s="31">
        <f>VLOOKUP(tb_anime[[#This Row],[id2]],tb_userslist[[series_animedb_id]:[season]],9,FALSE)</f>
        <v>2021</v>
      </c>
      <c r="F535" s="31" t="str">
        <f>VLOOKUP(tb_anime[[#This Row],[id2]],tb_userslist[[series_animedb_id]:[season]],10,FALSE)</f>
        <v>spring</v>
      </c>
      <c r="G535" s="31">
        <f>COUNTIF(tb_userslist[series_animedb_id],tb_anime[[#This Row],[id2]])</f>
        <v>2</v>
      </c>
      <c r="H535" s="31">
        <f>SUMPRODUCT((tb_userslist[series_animedb_id]=tb_anime[[#This Row],[id2]])*(tb_userslist[my_score]&lt;=10))</f>
        <v>2</v>
      </c>
      <c r="I535" s="24">
        <f>IFERROR(AVERAGEIF(tb_userslist[series_animedb_id],tb_anime[[#This Row],[id2]],tb_userslist[my_score]),0)</f>
        <v>9</v>
      </c>
      <c r="J535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535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9</v>
      </c>
      <c r="L535" s="31">
        <f>SUMPRODUCT((tb_userslist[series_animedb_id]=tb_anime[[#This Row],[id2]])*(tb_userslist[my_finish_date]&lt;=$E$2)*(tb_userslist[my_start_date]&gt;=$E$1)*(tb_userslist[my_start_date]&lt;&gt;"NA"))</f>
        <v>2</v>
      </c>
      <c r="M535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535" s="31">
        <f>IFERROR(AVERAGEIFS(tb_userslist[my_score],tb_userslist[series_animedb_id],tb_anime[[#This Row],[id2]],tb_userslist[my_start_date],"&gt;="&amp;$E$1,tb_userslist[my_finish_date],"&lt;="&amp;$E$2),0)</f>
        <v>9</v>
      </c>
      <c r="O53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53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9</v>
      </c>
    </row>
    <row r="536" spans="1:16" x14ac:dyDescent="0.3">
      <c r="A536" s="13">
        <v>18897</v>
      </c>
      <c r="B536" s="13">
        <v>39990</v>
      </c>
      <c r="C536" s="31" t="str">
        <f>VLOOKUP(tb_anime[[#This Row],[id2]],tb_userslist[[series_animedb_id]:[series_title]],2,FALSE)</f>
        <v>Vlad Love</v>
      </c>
      <c r="D536" s="31" t="str">
        <f>VLOOKUP(tb_anime[[#This Row],[id2]],tb_userslist[[series_animedb_id]:[season]],3,FALSE)</f>
        <v>ona</v>
      </c>
      <c r="E536" s="31">
        <f>VLOOKUP(tb_anime[[#This Row],[id2]],tb_userslist[[series_animedb_id]:[season]],9,FALSE)</f>
        <v>2020</v>
      </c>
      <c r="F536" s="31" t="str">
        <f>VLOOKUP(tb_anime[[#This Row],[id2]],tb_userslist[[series_animedb_id]:[season]],10,FALSE)</f>
        <v>fall</v>
      </c>
      <c r="G536" s="31">
        <f>COUNTIF(tb_userslist[series_animedb_id],tb_anime[[#This Row],[id2]])</f>
        <v>1</v>
      </c>
      <c r="H536" s="31">
        <f>SUMPRODUCT((tb_userslist[series_animedb_id]=tb_anime[[#This Row],[id2]])*(tb_userslist[my_score]&lt;=10))</f>
        <v>1</v>
      </c>
      <c r="I536" s="24">
        <f>IFERROR(AVERAGEIF(tb_userslist[series_animedb_id],tb_anime[[#This Row],[id2]],tb_userslist[my_score]),0)</f>
        <v>6</v>
      </c>
      <c r="J53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3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36" s="31">
        <f>SUMPRODUCT((tb_userslist[series_animedb_id]=tb_anime[[#This Row],[id2]])*(tb_userslist[my_finish_date]&lt;=$E$2)*(tb_userslist[my_start_date]&gt;=$E$1)*(tb_userslist[my_start_date]&lt;&gt;"NA"))</f>
        <v>1</v>
      </c>
      <c r="M53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36" s="31">
        <f>IFERROR(AVERAGEIFS(tb_userslist[my_score],tb_userslist[series_animedb_id],tb_anime[[#This Row],[id2]],tb_userslist[my_start_date],"&gt;="&amp;$E$1,tb_userslist[my_finish_date],"&lt;="&amp;$E$2),0)</f>
        <v>6</v>
      </c>
      <c r="O53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3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37" spans="1:16" x14ac:dyDescent="0.3">
      <c r="A537" s="13">
        <v>19815</v>
      </c>
      <c r="B537" s="13">
        <v>37993</v>
      </c>
      <c r="C537" s="31" t="str">
        <f>VLOOKUP(tb_anime[[#This Row],[id2]],tb_userslist[[series_animedb_id]:[series_title]],2,FALSE)</f>
        <v>Watashi ni Tenshi ga Maiorita!</v>
      </c>
      <c r="D537" s="31" t="str">
        <f>VLOOKUP(tb_anime[[#This Row],[id2]],tb_userslist[[series_animedb_id]:[season]],3,FALSE)</f>
        <v>tv</v>
      </c>
      <c r="E537" s="31">
        <f>VLOOKUP(tb_anime[[#This Row],[id2]],tb_userslist[[series_animedb_id]:[season]],9,FALSE)</f>
        <v>2019</v>
      </c>
      <c r="F537" s="31" t="str">
        <f>VLOOKUP(tb_anime[[#This Row],[id2]],tb_userslist[[series_animedb_id]:[season]],10,FALSE)</f>
        <v>winter</v>
      </c>
      <c r="G537" s="31">
        <f>COUNTIF(tb_userslist[series_animedb_id],tb_anime[[#This Row],[id2]])</f>
        <v>1</v>
      </c>
      <c r="H537" s="31">
        <f>SUMPRODUCT((tb_userslist[series_animedb_id]=tb_anime[[#This Row],[id2]])*(tb_userslist[my_score]&lt;=10))</f>
        <v>1</v>
      </c>
      <c r="I537" s="24">
        <f>IFERROR(AVERAGEIF(tb_userslist[series_animedb_id],tb_anime[[#This Row],[id2]],tb_userslist[my_score]),0)</f>
        <v>6</v>
      </c>
      <c r="J53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3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37" s="31">
        <f>SUMPRODUCT((tb_userslist[series_animedb_id]=tb_anime[[#This Row],[id2]])*(tb_userslist[my_finish_date]&lt;=$E$2)*(tb_userslist[my_start_date]&gt;=$E$1)*(tb_userslist[my_start_date]&lt;&gt;"NA"))</f>
        <v>1</v>
      </c>
      <c r="M53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37" s="31">
        <f>IFERROR(AVERAGEIFS(tb_userslist[my_score],tb_userslist[series_animedb_id],tb_anime[[#This Row],[id2]],tb_userslist[my_start_date],"&gt;="&amp;$E$1,tb_userslist[my_finish_date],"&lt;="&amp;$E$2),0)</f>
        <v>6</v>
      </c>
      <c r="O53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3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38" spans="1:16" x14ac:dyDescent="0.3">
      <c r="A538" s="13">
        <v>14199</v>
      </c>
      <c r="B538" s="13">
        <v>38999</v>
      </c>
      <c r="C538" s="31" t="str">
        <f>VLOOKUP(tb_anime[[#This Row],[id2]],tb_userslist[[series_animedb_id]:[series_title]],2,FALSE)</f>
        <v>Watashi ni Tenshi ga Maiorita! Special</v>
      </c>
      <c r="D538" s="31" t="str">
        <f>VLOOKUP(tb_anime[[#This Row],[id2]],tb_userslist[[series_animedb_id]:[season]],3,FALSE)</f>
        <v>special</v>
      </c>
      <c r="E538" s="31">
        <f>VLOOKUP(tb_anime[[#This Row],[id2]],tb_userslist[[series_animedb_id]:[season]],9,FALSE)</f>
        <v>2019</v>
      </c>
      <c r="F538" s="31" t="str">
        <f>VLOOKUP(tb_anime[[#This Row],[id2]],tb_userslist[[series_animedb_id]:[season]],10,FALSE)</f>
        <v>spring</v>
      </c>
      <c r="G538" s="31">
        <f>COUNTIF(tb_userslist[series_animedb_id],tb_anime[[#This Row],[id2]])</f>
        <v>1</v>
      </c>
      <c r="H538" s="31">
        <f>SUMPRODUCT((tb_userslist[series_animedb_id]=tb_anime[[#This Row],[id2]])*(tb_userslist[my_score]&lt;=10))</f>
        <v>1</v>
      </c>
      <c r="I538" s="24">
        <f>IFERROR(AVERAGEIF(tb_userslist[series_animedb_id],tb_anime[[#This Row],[id2]],tb_userslist[my_score]),0)</f>
        <v>6</v>
      </c>
      <c r="J53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3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38" s="31">
        <f>SUMPRODUCT((tb_userslist[series_animedb_id]=tb_anime[[#This Row],[id2]])*(tb_userslist[my_finish_date]&lt;=$E$2)*(tb_userslist[my_start_date]&gt;=$E$1)*(tb_userslist[my_start_date]&lt;&gt;"NA"))</f>
        <v>1</v>
      </c>
      <c r="M53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38" s="31">
        <f>IFERROR(AVERAGEIFS(tb_userslist[my_score],tb_userslist[series_animedb_id],tb_anime[[#This Row],[id2]],tb_userslist[my_start_date],"&gt;="&amp;$E$1,tb_userslist[my_finish_date],"&lt;="&amp;$E$2),0)</f>
        <v>6</v>
      </c>
      <c r="O53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3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39" spans="1:16" x14ac:dyDescent="0.3">
      <c r="A539" s="13">
        <v>2966</v>
      </c>
      <c r="B539" s="13">
        <v>37393</v>
      </c>
      <c r="C539" s="31" t="str">
        <f>VLOOKUP(tb_anime[[#This Row],[id2]],tb_userslist[[series_animedb_id]:[series_title]],2,FALSE)</f>
        <v>Watashi, Nouryoku wa Heikinchi de tte Itta yo ne!</v>
      </c>
      <c r="D539" s="31" t="str">
        <f>VLOOKUP(tb_anime[[#This Row],[id2]],tb_userslist[[series_animedb_id]:[season]],3,FALSE)</f>
        <v>tv</v>
      </c>
      <c r="E539" s="31">
        <f>VLOOKUP(tb_anime[[#This Row],[id2]],tb_userslist[[series_animedb_id]:[season]],9,FALSE)</f>
        <v>2019</v>
      </c>
      <c r="F539" s="31" t="str">
        <f>VLOOKUP(tb_anime[[#This Row],[id2]],tb_userslist[[series_animedb_id]:[season]],10,FALSE)</f>
        <v>fall</v>
      </c>
      <c r="G539" s="31">
        <f>COUNTIF(tb_userslist[series_animedb_id],tb_anime[[#This Row],[id2]])</f>
        <v>1</v>
      </c>
      <c r="H539" s="31">
        <f>SUMPRODUCT((tb_userslist[series_animedb_id]=tb_anime[[#This Row],[id2]])*(tb_userslist[my_score]&lt;=10))</f>
        <v>1</v>
      </c>
      <c r="I539" s="24">
        <f>IFERROR(AVERAGEIF(tb_userslist[series_animedb_id],tb_anime[[#This Row],[id2]],tb_userslist[my_score]),0)</f>
        <v>5</v>
      </c>
      <c r="J53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3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39" s="31">
        <f>SUMPRODUCT((tb_userslist[series_animedb_id]=tb_anime[[#This Row],[id2]])*(tb_userslist[my_finish_date]&lt;=$E$2)*(tb_userslist[my_start_date]&gt;=$E$1)*(tb_userslist[my_start_date]&lt;&gt;"NA"))</f>
        <v>1</v>
      </c>
      <c r="M53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39" s="31">
        <f>IFERROR(AVERAGEIFS(tb_userslist[my_score],tb_userslist[series_animedb_id],tb_anime[[#This Row],[id2]],tb_userslist[my_start_date],"&gt;="&amp;$E$1,tb_userslist[my_finish_date],"&lt;="&amp;$E$2),0)</f>
        <v>5</v>
      </c>
      <c r="O53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3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40" spans="1:16" x14ac:dyDescent="0.3">
      <c r="A540" s="13">
        <v>5341</v>
      </c>
      <c r="B540" s="13">
        <v>38217</v>
      </c>
      <c r="C540" s="31" t="str">
        <f>VLOOKUP(tb_anime[[#This Row],[id2]],tb_userslist[[series_animedb_id]:[series_title]],2,FALSE)</f>
        <v>Wei, Kanjian Erduo La!</v>
      </c>
      <c r="D540" s="31" t="str">
        <f>VLOOKUP(tb_anime[[#This Row],[id2]],tb_userslist[[series_animedb_id]:[season]],3,FALSE)</f>
        <v>ona</v>
      </c>
      <c r="E540" s="31">
        <f>VLOOKUP(tb_anime[[#This Row],[id2]],tb_userslist[[series_animedb_id]:[season]],9,FALSE)</f>
        <v>2018</v>
      </c>
      <c r="F540" s="31" t="str">
        <f>VLOOKUP(tb_anime[[#This Row],[id2]],tb_userslist[[series_animedb_id]:[season]],10,FALSE)</f>
        <v>summer</v>
      </c>
      <c r="G540" s="31">
        <f>COUNTIF(tb_userslist[series_animedb_id],tb_anime[[#This Row],[id2]])</f>
        <v>1</v>
      </c>
      <c r="H540" s="31">
        <f>SUMPRODUCT((tb_userslist[series_animedb_id]=tb_anime[[#This Row],[id2]])*(tb_userslist[my_score]&lt;=10))</f>
        <v>1</v>
      </c>
      <c r="I540" s="24">
        <f>IFERROR(AVERAGEIF(tb_userslist[series_animedb_id],tb_anime[[#This Row],[id2]],tb_userslist[my_score]),0)</f>
        <v>6</v>
      </c>
      <c r="J54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4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40" s="31">
        <f>SUMPRODUCT((tb_userslist[series_animedb_id]=tb_anime[[#This Row],[id2]])*(tb_userslist[my_finish_date]&lt;=$E$2)*(tb_userslist[my_start_date]&gt;=$E$1)*(tb_userslist[my_start_date]&lt;&gt;"NA"))</f>
        <v>1</v>
      </c>
      <c r="M54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40" s="31">
        <f>IFERROR(AVERAGEIFS(tb_userslist[my_score],tb_userslist[series_animedb_id],tb_anime[[#This Row],[id2]],tb_userslist[my_start_date],"&gt;="&amp;$E$1,tb_userslist[my_finish_date],"&lt;="&amp;$E$2),0)</f>
        <v>6</v>
      </c>
      <c r="O54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4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41" spans="1:16" x14ac:dyDescent="0.3">
      <c r="A541" s="13">
        <v>6007</v>
      </c>
      <c r="B541" s="13">
        <v>39380</v>
      </c>
      <c r="C541" s="31" t="str">
        <f>VLOOKUP(tb_anime[[#This Row],[id2]],tb_userslist[[series_animedb_id]:[series_title]],2,FALSE)</f>
        <v>Wei, Kanjian Erduo La! 2</v>
      </c>
      <c r="D541" s="31" t="str">
        <f>VLOOKUP(tb_anime[[#This Row],[id2]],tb_userslist[[series_animedb_id]:[season]],3,FALSE)</f>
        <v>ona</v>
      </c>
      <c r="E541" s="31">
        <f>VLOOKUP(tb_anime[[#This Row],[id2]],tb_userslist[[series_animedb_id]:[season]],9,FALSE)</f>
        <v>2019</v>
      </c>
      <c r="F541" s="31" t="str">
        <f>VLOOKUP(tb_anime[[#This Row],[id2]],tb_userslist[[series_animedb_id]:[season]],10,FALSE)</f>
        <v>winter</v>
      </c>
      <c r="G541" s="31">
        <f>COUNTIF(tb_userslist[series_animedb_id],tb_anime[[#This Row],[id2]])</f>
        <v>1</v>
      </c>
      <c r="H541" s="31">
        <f>SUMPRODUCT((tb_userslist[series_animedb_id]=tb_anime[[#This Row],[id2]])*(tb_userslist[my_score]&lt;=10))</f>
        <v>1</v>
      </c>
      <c r="I541" s="24">
        <f>IFERROR(AVERAGEIF(tb_userslist[series_animedb_id],tb_anime[[#This Row],[id2]],tb_userslist[my_score]),0)</f>
        <v>6</v>
      </c>
      <c r="J54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4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41" s="31">
        <f>SUMPRODUCT((tb_userslist[series_animedb_id]=tb_anime[[#This Row],[id2]])*(tb_userslist[my_finish_date]&lt;=$E$2)*(tb_userslist[my_start_date]&gt;=$E$1)*(tb_userslist[my_start_date]&lt;&gt;"NA"))</f>
        <v>1</v>
      </c>
      <c r="M54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41" s="31">
        <f>IFERROR(AVERAGEIFS(tb_userslist[my_score],tb_userslist[series_animedb_id],tb_anime[[#This Row],[id2]],tb_userslist[my_start_date],"&gt;="&amp;$E$1,tb_userslist[my_finish_date],"&lt;="&amp;$E$2),0)</f>
        <v>6</v>
      </c>
      <c r="O54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4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42" spans="1:16" x14ac:dyDescent="0.3">
      <c r="A542" s="13">
        <v>14749</v>
      </c>
      <c r="B542" s="13">
        <v>7</v>
      </c>
      <c r="C542" s="31" t="str">
        <f>VLOOKUP(tb_anime[[#This Row],[id2]],tb_userslist[[series_animedb_id]:[series_title]],2,FALSE)</f>
        <v>Witch Hunter Robin</v>
      </c>
      <c r="D542" s="31" t="str">
        <f>VLOOKUP(tb_anime[[#This Row],[id2]],tb_userslist[[series_animedb_id]:[season]],3,FALSE)</f>
        <v>tv</v>
      </c>
      <c r="E542" s="31">
        <f>VLOOKUP(tb_anime[[#This Row],[id2]],tb_userslist[[series_animedb_id]:[season]],9,FALSE)</f>
        <v>2002</v>
      </c>
      <c r="F542" s="31" t="str">
        <f>VLOOKUP(tb_anime[[#This Row],[id2]],tb_userslist[[series_animedb_id]:[season]],10,FALSE)</f>
        <v>summer</v>
      </c>
      <c r="G542" s="31">
        <f>COUNTIF(tb_userslist[series_animedb_id],tb_anime[[#This Row],[id2]])</f>
        <v>1</v>
      </c>
      <c r="H542" s="31">
        <f>SUMPRODUCT((tb_userslist[series_animedb_id]=tb_anime[[#This Row],[id2]])*(tb_userslist[my_score]&lt;=10))</f>
        <v>1</v>
      </c>
      <c r="I542" s="24">
        <f>IFERROR(AVERAGEIF(tb_userslist[series_animedb_id],tb_anime[[#This Row],[id2]],tb_userslist[my_score]),0)</f>
        <v>6</v>
      </c>
      <c r="J54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4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42" s="31">
        <f>SUMPRODUCT((tb_userslist[series_animedb_id]=tb_anime[[#This Row],[id2]])*(tb_userslist[my_finish_date]&lt;=$E$2)*(tb_userslist[my_start_date]&gt;=$E$1)*(tb_userslist[my_start_date]&lt;&gt;"NA"))</f>
        <v>1</v>
      </c>
      <c r="M54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42" s="31">
        <f>IFERROR(AVERAGEIFS(tb_userslist[my_score],tb_userslist[series_animedb_id],tb_anime[[#This Row],[id2]],tb_userslist[my_start_date],"&gt;="&amp;$E$1,tb_userslist[my_finish_date],"&lt;="&amp;$E$2),0)</f>
        <v>6</v>
      </c>
      <c r="O54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4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43" spans="1:16" x14ac:dyDescent="0.3">
      <c r="A543" s="13">
        <v>19221</v>
      </c>
      <c r="B543" s="13">
        <v>45643</v>
      </c>
      <c r="C543" s="31" t="str">
        <f>VLOOKUP(tb_anime[[#This Row],[id2]],tb_userslist[[series_animedb_id]:[series_title]],2,FALSE)</f>
        <v>With All Our Hearts</v>
      </c>
      <c r="D543" s="31" t="str">
        <f>VLOOKUP(tb_anime[[#This Row],[id2]],tb_userslist[[series_animedb_id]:[season]],3,FALSE)</f>
        <v>ona</v>
      </c>
      <c r="E543" s="31">
        <f>VLOOKUP(tb_anime[[#This Row],[id2]],tb_userslist[[series_animedb_id]:[season]],9,FALSE)</f>
        <v>2021</v>
      </c>
      <c r="F543" s="31" t="str">
        <f>VLOOKUP(tb_anime[[#This Row],[id2]],tb_userslist[[series_animedb_id]:[season]],10,FALSE)</f>
        <v>winter</v>
      </c>
      <c r="G543" s="31">
        <f>COUNTIF(tb_userslist[series_animedb_id],tb_anime[[#This Row],[id2]])</f>
        <v>1</v>
      </c>
      <c r="H543" s="31">
        <f>SUMPRODUCT((tb_userslist[series_animedb_id]=tb_anime[[#This Row],[id2]])*(tb_userslist[my_score]&lt;=10))</f>
        <v>1</v>
      </c>
      <c r="I543" s="24">
        <f>IFERROR(AVERAGEIF(tb_userslist[series_animedb_id],tb_anime[[#This Row],[id2]],tb_userslist[my_score]),0)</f>
        <v>7</v>
      </c>
      <c r="J54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4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43" s="31">
        <f>SUMPRODUCT((tb_userslist[series_animedb_id]=tb_anime[[#This Row],[id2]])*(tb_userslist[my_finish_date]&lt;=$E$2)*(tb_userslist[my_start_date]&gt;=$E$1)*(tb_userslist[my_start_date]&lt;&gt;"NA"))</f>
        <v>1</v>
      </c>
      <c r="M54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43" s="31">
        <f>IFERROR(AVERAGEIFS(tb_userslist[my_score],tb_userslist[series_animedb_id],tb_anime[[#This Row],[id2]],tb_userslist[my_start_date],"&gt;="&amp;$E$1,tb_userslist[my_finish_date],"&lt;="&amp;$E$2),0)</f>
        <v>7</v>
      </c>
      <c r="O54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4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44" spans="1:16" x14ac:dyDescent="0.3">
      <c r="A544" s="13">
        <v>48895</v>
      </c>
      <c r="B544" s="13">
        <v>202</v>
      </c>
      <c r="C544" s="31" t="str">
        <f>VLOOKUP(tb_anime[[#This Row],[id2]],tb_userslist[[series_animedb_id]:[series_title]],2,FALSE)</f>
        <v>Wolf's Rain</v>
      </c>
      <c r="D544" s="31" t="str">
        <f>VLOOKUP(tb_anime[[#This Row],[id2]],tb_userslist[[series_animedb_id]:[season]],3,FALSE)</f>
        <v>tv</v>
      </c>
      <c r="E544" s="31">
        <f>VLOOKUP(tb_anime[[#This Row],[id2]],tb_userslist[[series_animedb_id]:[season]],9,FALSE)</f>
        <v>2003</v>
      </c>
      <c r="F544" s="31" t="str">
        <f>VLOOKUP(tb_anime[[#This Row],[id2]],tb_userslist[[series_animedb_id]:[season]],10,FALSE)</f>
        <v>winter</v>
      </c>
      <c r="G544" s="31">
        <f>COUNTIF(tb_userslist[series_animedb_id],tb_anime[[#This Row],[id2]])</f>
        <v>1</v>
      </c>
      <c r="H544" s="31">
        <f>SUMPRODUCT((tb_userslist[series_animedb_id]=tb_anime[[#This Row],[id2]])*(tb_userslist[my_score]&lt;=10))</f>
        <v>1</v>
      </c>
      <c r="I544" s="24">
        <f>IFERROR(AVERAGEIF(tb_userslist[series_animedb_id],tb_anime[[#This Row],[id2]],tb_userslist[my_score]),0)</f>
        <v>8</v>
      </c>
      <c r="J54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4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44" s="31">
        <f>SUMPRODUCT((tb_userslist[series_animedb_id]=tb_anime[[#This Row],[id2]])*(tb_userslist[my_finish_date]&lt;=$E$2)*(tb_userslist[my_start_date]&gt;=$E$1)*(tb_userslist[my_start_date]&lt;&gt;"NA"))</f>
        <v>1</v>
      </c>
      <c r="M54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44" s="31">
        <f>IFERROR(AVERAGEIFS(tb_userslist[my_score],tb_userslist[series_animedb_id],tb_anime[[#This Row],[id2]],tb_userslist[my_start_date],"&gt;="&amp;$E$1,tb_userslist[my_finish_date],"&lt;="&amp;$E$2),0)</f>
        <v>8</v>
      </c>
      <c r="O54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4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545" spans="1:16" x14ac:dyDescent="0.3">
      <c r="A545" s="13">
        <v>37407</v>
      </c>
      <c r="B545" s="13">
        <v>1023</v>
      </c>
      <c r="C545" s="31" t="str">
        <f>VLOOKUP(tb_anime[[#This Row],[id2]],tb_userslist[[series_animedb_id]:[series_title]],2,FALSE)</f>
        <v>Wolf's Rain OVA</v>
      </c>
      <c r="D545" s="31" t="str">
        <f>VLOOKUP(tb_anime[[#This Row],[id2]],tb_userslist[[series_animedb_id]:[season]],3,FALSE)</f>
        <v>ova</v>
      </c>
      <c r="E545" s="31">
        <f>VLOOKUP(tb_anime[[#This Row],[id2]],tb_userslist[[series_animedb_id]:[season]],9,FALSE)</f>
        <v>2004</v>
      </c>
      <c r="F545" s="31" t="str">
        <f>VLOOKUP(tb_anime[[#This Row],[id2]],tb_userslist[[series_animedb_id]:[season]],10,FALSE)</f>
        <v>winter</v>
      </c>
      <c r="G545" s="31">
        <f>COUNTIF(tb_userslist[series_animedb_id],tb_anime[[#This Row],[id2]])</f>
        <v>1</v>
      </c>
      <c r="H545" s="31">
        <f>SUMPRODUCT((tb_userslist[series_animedb_id]=tb_anime[[#This Row],[id2]])*(tb_userslist[my_score]&lt;=10))</f>
        <v>1</v>
      </c>
      <c r="I545" s="24">
        <f>IFERROR(AVERAGEIF(tb_userslist[series_animedb_id],tb_anime[[#This Row],[id2]],tb_userslist[my_score]),0)</f>
        <v>8</v>
      </c>
      <c r="J54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4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45" s="31">
        <f>SUMPRODUCT((tb_userslist[series_animedb_id]=tb_anime[[#This Row],[id2]])*(tb_userslist[my_finish_date]&lt;=$E$2)*(tb_userslist[my_start_date]&gt;=$E$1)*(tb_userslist[my_start_date]&lt;&gt;"NA"))</f>
        <v>1</v>
      </c>
      <c r="M54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45" s="31">
        <f>IFERROR(AVERAGEIFS(tb_userslist[my_score],tb_userslist[series_animedb_id],tb_anime[[#This Row],[id2]],tb_userslist[my_start_date],"&gt;="&amp;$E$1,tb_userslist[my_finish_date],"&lt;="&amp;$E$2),0)</f>
        <v>8</v>
      </c>
      <c r="O54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4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546" spans="1:16" x14ac:dyDescent="0.3">
      <c r="A546" s="13">
        <v>23309</v>
      </c>
      <c r="B546" s="13">
        <v>43299</v>
      </c>
      <c r="C546" s="31" t="str">
        <f>VLOOKUP(tb_anime[[#This Row],[id2]],tb_userslist[[series_animedb_id]:[series_title]],2,FALSE)</f>
        <v>Wonder Egg Priority</v>
      </c>
      <c r="D546" s="31" t="str">
        <f>VLOOKUP(tb_anime[[#This Row],[id2]],tb_userslist[[series_animedb_id]:[season]],3,FALSE)</f>
        <v>tv</v>
      </c>
      <c r="E546" s="31">
        <f>VLOOKUP(tb_anime[[#This Row],[id2]],tb_userslist[[series_animedb_id]:[season]],9,FALSE)</f>
        <v>2021</v>
      </c>
      <c r="F546" s="31" t="str">
        <f>VLOOKUP(tb_anime[[#This Row],[id2]],tb_userslist[[series_animedb_id]:[season]],10,FALSE)</f>
        <v>winter</v>
      </c>
      <c r="G546" s="31">
        <f>COUNTIF(tb_userslist[series_animedb_id],tb_anime[[#This Row],[id2]])</f>
        <v>1</v>
      </c>
      <c r="H546" s="31">
        <f>SUMPRODUCT((tb_userslist[series_animedb_id]=tb_anime[[#This Row],[id2]])*(tb_userslist[my_score]&lt;=10))</f>
        <v>1</v>
      </c>
      <c r="I546" s="24">
        <f>IFERROR(AVERAGEIF(tb_userslist[series_animedb_id],tb_anime[[#This Row],[id2]],tb_userslist[my_score]),0)</f>
        <v>7</v>
      </c>
      <c r="J54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4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46" s="31">
        <f>SUMPRODUCT((tb_userslist[series_animedb_id]=tb_anime[[#This Row],[id2]])*(tb_userslist[my_finish_date]&lt;=$E$2)*(tb_userslist[my_start_date]&gt;=$E$1)*(tb_userslist[my_start_date]&lt;&gt;"NA"))</f>
        <v>1</v>
      </c>
      <c r="M54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46" s="31">
        <f>IFERROR(AVERAGEIFS(tb_userslist[my_score],tb_userslist[series_animedb_id],tb_anime[[#This Row],[id2]],tb_userslist[my_start_date],"&gt;="&amp;$E$1,tb_userslist[my_finish_date],"&lt;="&amp;$E$2),0)</f>
        <v>7</v>
      </c>
      <c r="O54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4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47" spans="1:16" x14ac:dyDescent="0.3">
      <c r="A547" s="13">
        <v>34561</v>
      </c>
      <c r="B547" s="13">
        <v>48614</v>
      </c>
      <c r="C547" s="31" t="str">
        <f>VLOOKUP(tb_anime[[#This Row],[id2]],tb_userslist[[series_animedb_id]:[series_title]],2,FALSE)</f>
        <v>Wonder Egg Priority: Watashi no Priority</v>
      </c>
      <c r="D547" s="31" t="str">
        <f>VLOOKUP(tb_anime[[#This Row],[id2]],tb_userslist[[series_animedb_id]:[season]],3,FALSE)</f>
        <v>special</v>
      </c>
      <c r="E547" s="31">
        <f>VLOOKUP(tb_anime[[#This Row],[id2]],tb_userslist[[series_animedb_id]:[season]],9,FALSE)</f>
        <v>2021</v>
      </c>
      <c r="F547" s="31" t="str">
        <f>VLOOKUP(tb_anime[[#This Row],[id2]],tb_userslist[[series_animedb_id]:[season]],10,FALSE)</f>
        <v>spring</v>
      </c>
      <c r="G547" s="31">
        <f>COUNTIF(tb_userslist[series_animedb_id],tb_anime[[#This Row],[id2]])</f>
        <v>1</v>
      </c>
      <c r="H547" s="31">
        <f>SUMPRODUCT((tb_userslist[series_animedb_id]=tb_anime[[#This Row],[id2]])*(tb_userslist[my_score]&lt;=10))</f>
        <v>1</v>
      </c>
      <c r="I547" s="24">
        <f>IFERROR(AVERAGEIF(tb_userslist[series_animedb_id],tb_anime[[#This Row],[id2]],tb_userslist[my_score]),0)</f>
        <v>6</v>
      </c>
      <c r="J54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4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47" s="31">
        <f>SUMPRODUCT((tb_userslist[series_animedb_id]=tb_anime[[#This Row],[id2]])*(tb_userslist[my_finish_date]&lt;=$E$2)*(tb_userslist[my_start_date]&gt;=$E$1)*(tb_userslist[my_start_date]&lt;&gt;"NA"))</f>
        <v>0</v>
      </c>
      <c r="M54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47" s="31">
        <f>IFERROR(AVERAGEIFS(tb_userslist[my_score],tb_userslist[series_animedb_id],tb_anime[[#This Row],[id2]],tb_userslist[my_start_date],"&gt;="&amp;$E$1,tb_userslist[my_finish_date],"&lt;="&amp;$E$2),0)</f>
        <v>0</v>
      </c>
      <c r="O54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4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48" spans="1:16" x14ac:dyDescent="0.3">
      <c r="A548" s="13">
        <v>30015</v>
      </c>
      <c r="B548" s="13">
        <v>14813</v>
      </c>
      <c r="C548" s="31" t="str">
        <f>VLOOKUP(tb_anime[[#This Row],[id2]],tb_userslist[[series_animedb_id]:[series_title]],2,FALSE)</f>
        <v>Yahari Ore no Seishun Love Comedy wa Machigatteiru.</v>
      </c>
      <c r="D548" s="31" t="str">
        <f>VLOOKUP(tb_anime[[#This Row],[id2]],tb_userslist[[series_animedb_id]:[season]],3,FALSE)</f>
        <v>tv</v>
      </c>
      <c r="E548" s="31">
        <f>VLOOKUP(tb_anime[[#This Row],[id2]],tb_userslist[[series_animedb_id]:[season]],9,FALSE)</f>
        <v>2013</v>
      </c>
      <c r="F548" s="31" t="str">
        <f>VLOOKUP(tb_anime[[#This Row],[id2]],tb_userslist[[series_animedb_id]:[season]],10,FALSE)</f>
        <v>spring</v>
      </c>
      <c r="G548" s="31">
        <f>COUNTIF(tb_userslist[series_animedb_id],tb_anime[[#This Row],[id2]])</f>
        <v>2</v>
      </c>
      <c r="H548" s="31">
        <f>SUMPRODUCT((tb_userslist[series_animedb_id]=tb_anime[[#This Row],[id2]])*(tb_userslist[my_score]&lt;=10))</f>
        <v>2</v>
      </c>
      <c r="I548" s="24">
        <f>IFERROR(AVERAGEIF(tb_userslist[series_animedb_id],tb_anime[[#This Row],[id2]],tb_userslist[my_score]),0)</f>
        <v>10</v>
      </c>
      <c r="J548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548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10</v>
      </c>
      <c r="L548" s="31">
        <f>SUMPRODUCT((tb_userslist[series_animedb_id]=tb_anime[[#This Row],[id2]])*(tb_userslist[my_finish_date]&lt;=$E$2)*(tb_userslist[my_start_date]&gt;=$E$1)*(tb_userslist[my_start_date]&lt;&gt;"NA"))</f>
        <v>2</v>
      </c>
      <c r="M548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548" s="31">
        <f>IFERROR(AVERAGEIFS(tb_userslist[my_score],tb_userslist[series_animedb_id],tb_anime[[#This Row],[id2]],tb_userslist[my_start_date],"&gt;="&amp;$E$1,tb_userslist[my_finish_date],"&lt;="&amp;$E$2),0)</f>
        <v>10</v>
      </c>
      <c r="O54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54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10</v>
      </c>
    </row>
    <row r="549" spans="1:16" x14ac:dyDescent="0.3">
      <c r="A549" s="13">
        <v>35466</v>
      </c>
      <c r="B549" s="13">
        <v>18753</v>
      </c>
      <c r="C549" s="31" t="str">
        <f>VLOOKUP(tb_anime[[#This Row],[id2]],tb_userslist[[series_animedb_id]:[series_title]],2,FALSE)</f>
        <v>Yahari Ore no Seishun Love Comedy wa Machigatteiru. OVA</v>
      </c>
      <c r="D549" s="31" t="str">
        <f>VLOOKUP(tb_anime[[#This Row],[id2]],tb_userslist[[series_animedb_id]:[season]],3,FALSE)</f>
        <v>ova</v>
      </c>
      <c r="E549" s="31">
        <f>VLOOKUP(tb_anime[[#This Row],[id2]],tb_userslist[[series_animedb_id]:[season]],9,FALSE)</f>
        <v>2013</v>
      </c>
      <c r="F549" s="31" t="str">
        <f>VLOOKUP(tb_anime[[#This Row],[id2]],tb_userslist[[series_animedb_id]:[season]],10,FALSE)</f>
        <v>summer</v>
      </c>
      <c r="G549" s="31">
        <f>COUNTIF(tb_userslist[series_animedb_id],tb_anime[[#This Row],[id2]])</f>
        <v>1</v>
      </c>
      <c r="H549" s="31">
        <f>SUMPRODUCT((tb_userslist[series_animedb_id]=tb_anime[[#This Row],[id2]])*(tb_userslist[my_score]&lt;=10))</f>
        <v>1</v>
      </c>
      <c r="I549" s="24">
        <f>IFERROR(AVERAGEIF(tb_userslist[series_animedb_id],tb_anime[[#This Row],[id2]],tb_userslist[my_score]),0)</f>
        <v>8</v>
      </c>
      <c r="J54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4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49" s="31">
        <f>SUMPRODUCT((tb_userslist[series_animedb_id]=tb_anime[[#This Row],[id2]])*(tb_userslist[my_finish_date]&lt;=$E$2)*(tb_userslist[my_start_date]&gt;=$E$1)*(tb_userslist[my_start_date]&lt;&gt;"NA"))</f>
        <v>1</v>
      </c>
      <c r="M54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49" s="31">
        <f>IFERROR(AVERAGEIFS(tb_userslist[my_score],tb_userslist[series_animedb_id],tb_anime[[#This Row],[id2]],tb_userslist[my_start_date],"&gt;="&amp;$E$1,tb_userslist[my_finish_date],"&lt;="&amp;$E$2),0)</f>
        <v>8</v>
      </c>
      <c r="O54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4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8.2580105162254362</v>
      </c>
    </row>
    <row r="550" spans="1:16" x14ac:dyDescent="0.3">
      <c r="A550" s="13">
        <v>37921</v>
      </c>
      <c r="B550" s="13">
        <v>23847</v>
      </c>
      <c r="C550" s="31" t="str">
        <f>VLOOKUP(tb_anime[[#This Row],[id2]],tb_userslist[[series_animedb_id]:[series_title]],2,FALSE)</f>
        <v>Yahari Ore no Seishun Love Comedy wa Machigatteiru. Zoku</v>
      </c>
      <c r="D550" s="31" t="str">
        <f>VLOOKUP(tb_anime[[#This Row],[id2]],tb_userslist[[series_animedb_id]:[season]],3,FALSE)</f>
        <v>tv</v>
      </c>
      <c r="E550" s="31">
        <f>VLOOKUP(tb_anime[[#This Row],[id2]],tb_userslist[[series_animedb_id]:[season]],9,FALSE)</f>
        <v>2015</v>
      </c>
      <c r="F550" s="31" t="str">
        <f>VLOOKUP(tb_anime[[#This Row],[id2]],tb_userslist[[series_animedb_id]:[season]],10,FALSE)</f>
        <v>spring</v>
      </c>
      <c r="G550" s="31">
        <f>COUNTIF(tb_userslist[series_animedb_id],tb_anime[[#This Row],[id2]])</f>
        <v>2</v>
      </c>
      <c r="H550" s="31">
        <f>SUMPRODUCT((tb_userslist[series_animedb_id]=tb_anime[[#This Row],[id2]])*(tb_userslist[my_score]&lt;=10))</f>
        <v>2</v>
      </c>
      <c r="I550" s="24">
        <f>IFERROR(AVERAGEIF(tb_userslist[series_animedb_id],tb_anime[[#This Row],[id2]],tb_userslist[my_score]),0)</f>
        <v>9.5</v>
      </c>
      <c r="J550" s="24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0</v>
      </c>
      <c r="K550" s="24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9.5</v>
      </c>
      <c r="L550" s="31">
        <f>SUMPRODUCT((tb_userslist[series_animedb_id]=tb_anime[[#This Row],[id2]])*(tb_userslist[my_finish_date]&lt;=$E$2)*(tb_userslist[my_start_date]&gt;=$E$1)*(tb_userslist[my_start_date]&lt;&gt;"NA"))</f>
        <v>2</v>
      </c>
      <c r="M550" s="31">
        <f>SUMPRODUCT((tb_userslist[series_animedb_id]=tb_anime[[#This Row],[id2]])*(tb_userslist[my_score]&lt;=10)*(tb_userslist[my_finish_date]&lt;=$E$2)*(tb_userslist[my_start_date]&gt;=$E$1)*(tb_userslist[my_start_date]&lt;&gt;"NA"))</f>
        <v>2</v>
      </c>
      <c r="N550" s="31">
        <f>IFERROR(AVERAGEIFS(tb_userslist[my_score],tb_userslist[series_animedb_id],tb_anime[[#This Row],[id2]],tb_userslist[my_start_date],"&gt;="&amp;$E$1,tb_userslist[my_finish_date],"&lt;="&amp;$E$2),0)</f>
        <v>9.5</v>
      </c>
      <c r="O55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0</v>
      </c>
      <c r="P55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9.5</v>
      </c>
    </row>
    <row r="551" spans="1:16" x14ac:dyDescent="0.3">
      <c r="A551" s="13">
        <v>13599</v>
      </c>
      <c r="B551" s="13">
        <v>33161</v>
      </c>
      <c r="C551" s="31" t="str">
        <f>VLOOKUP(tb_anime[[#This Row],[id2]],tb_userslist[[series_animedb_id]:[series_title]],2,FALSE)</f>
        <v>Yahari Ore no Seishun Love Comedy wa Machigatteiru. Zoku OVA</v>
      </c>
      <c r="D551" s="31" t="str">
        <f>VLOOKUP(tb_anime[[#This Row],[id2]],tb_userslist[[series_animedb_id]:[season]],3,FALSE)</f>
        <v>ova</v>
      </c>
      <c r="E551" s="31">
        <f>VLOOKUP(tb_anime[[#This Row],[id2]],tb_userslist[[series_animedb_id]:[season]],9,FALSE)</f>
        <v>2016</v>
      </c>
      <c r="F551" s="31" t="str">
        <f>VLOOKUP(tb_anime[[#This Row],[id2]],tb_userslist[[series_animedb_id]:[season]],10,FALSE)</f>
        <v>fall</v>
      </c>
      <c r="G551" s="31">
        <f>COUNTIF(tb_userslist[series_animedb_id],tb_anime[[#This Row],[id2]])</f>
        <v>1</v>
      </c>
      <c r="H551" s="31">
        <f>SUMPRODUCT((tb_userslist[series_animedb_id]=tb_anime[[#This Row],[id2]])*(tb_userslist[my_score]&lt;=10))</f>
        <v>1</v>
      </c>
      <c r="I551" s="24">
        <f>IFERROR(AVERAGEIF(tb_userslist[series_animedb_id],tb_anime[[#This Row],[id2]],tb_userslist[my_score]),0)</f>
        <v>9</v>
      </c>
      <c r="J55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5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51" s="31">
        <f>SUMPRODUCT((tb_userslist[series_animedb_id]=tb_anime[[#This Row],[id2]])*(tb_userslist[my_finish_date]&lt;=$E$2)*(tb_userslist[my_start_date]&gt;=$E$1)*(tb_userslist[my_start_date]&lt;&gt;"NA"))</f>
        <v>1</v>
      </c>
      <c r="M55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51" s="31">
        <f>IFERROR(AVERAGEIFS(tb_userslist[my_score],tb_userslist[series_animedb_id],tb_anime[[#This Row],[id2]],tb_userslist[my_start_date],"&gt;="&amp;$E$1,tb_userslist[my_finish_date],"&lt;="&amp;$E$2),0)</f>
        <v>9</v>
      </c>
      <c r="O55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5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552" spans="1:16" x14ac:dyDescent="0.3">
      <c r="A552" s="13">
        <v>13759</v>
      </c>
      <c r="B552" s="13">
        <v>42568</v>
      </c>
      <c r="C552" s="31" t="str">
        <f>VLOOKUP(tb_anime[[#This Row],[id2]],tb_userslist[[series_animedb_id]:[series_title]],2,FALSE)</f>
        <v>Yaku nara Mug Cup mo</v>
      </c>
      <c r="D552" s="31" t="str">
        <f>VLOOKUP(tb_anime[[#This Row],[id2]],tb_userslist[[series_animedb_id]:[season]],3,FALSE)</f>
        <v>tv</v>
      </c>
      <c r="E552" s="31">
        <f>VLOOKUP(tb_anime[[#This Row],[id2]],tb_userslist[[series_animedb_id]:[season]],9,FALSE)</f>
        <v>2021</v>
      </c>
      <c r="F552" s="31" t="str">
        <f>VLOOKUP(tb_anime[[#This Row],[id2]],tb_userslist[[series_animedb_id]:[season]],10,FALSE)</f>
        <v>spring</v>
      </c>
      <c r="G552" s="31">
        <f>COUNTIF(tb_userslist[series_animedb_id],tb_anime[[#This Row],[id2]])</f>
        <v>1</v>
      </c>
      <c r="H552" s="31">
        <f>SUMPRODUCT((tb_userslist[series_animedb_id]=tb_anime[[#This Row],[id2]])*(tb_userslist[my_score]&lt;=10))</f>
        <v>1</v>
      </c>
      <c r="I552" s="24">
        <f>IFERROR(AVERAGEIF(tb_userslist[series_animedb_id],tb_anime[[#This Row],[id2]],tb_userslist[my_score]),0)</f>
        <v>5</v>
      </c>
      <c r="J55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5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52" s="31">
        <f>SUMPRODUCT((tb_userslist[series_animedb_id]=tb_anime[[#This Row],[id2]])*(tb_userslist[my_finish_date]&lt;=$E$2)*(tb_userslist[my_start_date]&gt;=$E$1)*(tb_userslist[my_start_date]&lt;&gt;"NA"))</f>
        <v>1</v>
      </c>
      <c r="M55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52" s="31">
        <f>IFERROR(AVERAGEIFS(tb_userslist[my_score],tb_userslist[series_animedb_id],tb_anime[[#This Row],[id2]],tb_userslist[my_start_date],"&gt;="&amp;$E$1,tb_userslist[my_finish_date],"&lt;="&amp;$E$2),0)</f>
        <v>5</v>
      </c>
      <c r="O55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5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53" spans="1:16" x14ac:dyDescent="0.3">
      <c r="A553" s="13">
        <v>37450</v>
      </c>
      <c r="B553" s="13">
        <v>49263</v>
      </c>
      <c r="C553" s="31" t="str">
        <f>VLOOKUP(tb_anime[[#This Row],[id2]],tb_userslist[[series_animedb_id]:[series_title]],2,FALSE)</f>
        <v>Yaku nara Mug Cup mo: Niban Gama</v>
      </c>
      <c r="D553" s="31" t="str">
        <f>VLOOKUP(tb_anime[[#This Row],[id2]],tb_userslist[[series_animedb_id]:[season]],3,FALSE)</f>
        <v>tv</v>
      </c>
      <c r="E553" s="31">
        <f>VLOOKUP(tb_anime[[#This Row],[id2]],tb_userslist[[series_animedb_id]:[season]],9,FALSE)</f>
        <v>2021</v>
      </c>
      <c r="F553" s="31" t="str">
        <f>VLOOKUP(tb_anime[[#This Row],[id2]],tb_userslist[[series_animedb_id]:[season]],10,FALSE)</f>
        <v>fall</v>
      </c>
      <c r="G553" s="31">
        <f>COUNTIF(tb_userslist[series_animedb_id],tb_anime[[#This Row],[id2]])</f>
        <v>1</v>
      </c>
      <c r="H553" s="31">
        <f>SUMPRODUCT((tb_userslist[series_animedb_id]=tb_anime[[#This Row],[id2]])*(tb_userslist[my_score]&lt;=10))</f>
        <v>1</v>
      </c>
      <c r="I553" s="24">
        <f>IFERROR(AVERAGEIF(tb_userslist[series_animedb_id],tb_anime[[#This Row],[id2]],tb_userslist[my_score]),0)</f>
        <v>4</v>
      </c>
      <c r="J55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5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53" s="31">
        <f>SUMPRODUCT((tb_userslist[series_animedb_id]=tb_anime[[#This Row],[id2]])*(tb_userslist[my_finish_date]&lt;=$E$2)*(tb_userslist[my_start_date]&gt;=$E$1)*(tb_userslist[my_start_date]&lt;&gt;"NA"))</f>
        <v>1</v>
      </c>
      <c r="M55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53" s="31">
        <f>IFERROR(AVERAGEIFS(tb_userslist[my_score],tb_userslist[series_animedb_id],tb_anime[[#This Row],[id2]],tb_userslist[my_start_date],"&gt;="&amp;$E$1,tb_userslist[my_finish_date],"&lt;="&amp;$E$2),0)</f>
        <v>4</v>
      </c>
      <c r="O55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5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554" spans="1:16" x14ac:dyDescent="0.3">
      <c r="A554" s="13">
        <v>22273</v>
      </c>
      <c r="B554" s="13">
        <v>553</v>
      </c>
      <c r="C554" s="31" t="str">
        <f>VLOOKUP(tb_anime[[#This Row],[id2]],tb_userslist[[series_animedb_id]:[series_title]],2,FALSE)</f>
        <v>Yami no Matsuei</v>
      </c>
      <c r="D554" s="31" t="str">
        <f>VLOOKUP(tb_anime[[#This Row],[id2]],tb_userslist[[series_animedb_id]:[season]],3,FALSE)</f>
        <v>tv</v>
      </c>
      <c r="E554" s="31">
        <f>VLOOKUP(tb_anime[[#This Row],[id2]],tb_userslist[[series_animedb_id]:[season]],9,FALSE)</f>
        <v>2000</v>
      </c>
      <c r="F554" s="31" t="str">
        <f>VLOOKUP(tb_anime[[#This Row],[id2]],tb_userslist[[series_animedb_id]:[season]],10,FALSE)</f>
        <v>fall</v>
      </c>
      <c r="G554" s="31">
        <f>COUNTIF(tb_userslist[series_animedb_id],tb_anime[[#This Row],[id2]])</f>
        <v>1</v>
      </c>
      <c r="H554" s="31">
        <f>SUMPRODUCT((tb_userslist[series_animedb_id]=tb_anime[[#This Row],[id2]])*(tb_userslist[my_score]&lt;=10))</f>
        <v>1</v>
      </c>
      <c r="I554" s="24">
        <f>IFERROR(AVERAGEIF(tb_userslist[series_animedb_id],tb_anime[[#This Row],[id2]],tb_userslist[my_score]),0)</f>
        <v>4</v>
      </c>
      <c r="J55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5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54" s="31">
        <f>SUMPRODUCT((tb_userslist[series_animedb_id]=tb_anime[[#This Row],[id2]])*(tb_userslist[my_finish_date]&lt;=$E$2)*(tb_userslist[my_start_date]&gt;=$E$1)*(tb_userslist[my_start_date]&lt;&gt;"NA"))</f>
        <v>1</v>
      </c>
      <c r="M55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54" s="31">
        <f>IFERROR(AVERAGEIFS(tb_userslist[my_score],tb_userslist[series_animedb_id],tb_anime[[#This Row],[id2]],tb_userslist[my_start_date],"&gt;="&amp;$E$1,tb_userslist[my_finish_date],"&lt;="&amp;$E$2),0)</f>
        <v>4</v>
      </c>
      <c r="O55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5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555" spans="1:16" x14ac:dyDescent="0.3">
      <c r="A555" s="13">
        <v>27613</v>
      </c>
      <c r="B555" s="13">
        <v>39989</v>
      </c>
      <c r="C555" s="31" t="str">
        <f>VLOOKUP(tb_anime[[#This Row],[id2]],tb_userslist[[series_animedb_id]:[series_title]],2,FALSE)</f>
        <v>Yamiyo</v>
      </c>
      <c r="D555" s="31" t="str">
        <f>VLOOKUP(tb_anime[[#This Row],[id2]],tb_userslist[[series_animedb_id]:[season]],3,FALSE)</f>
        <v>music</v>
      </c>
      <c r="E555" s="31">
        <f>VLOOKUP(tb_anime[[#This Row],[id2]],tb_userslist[[series_animedb_id]:[season]],9,FALSE)</f>
        <v>2019</v>
      </c>
      <c r="F555" s="31" t="str">
        <f>VLOOKUP(tb_anime[[#This Row],[id2]],tb_userslist[[series_animedb_id]:[season]],10,FALSE)</f>
        <v>spring</v>
      </c>
      <c r="G555" s="31">
        <f>COUNTIF(tb_userslist[series_animedb_id],tb_anime[[#This Row],[id2]])</f>
        <v>1</v>
      </c>
      <c r="H555" s="31">
        <f>SUMPRODUCT((tb_userslist[series_animedb_id]=tb_anime[[#This Row],[id2]])*(tb_userslist[my_score]&lt;=10))</f>
        <v>1</v>
      </c>
      <c r="I555" s="24">
        <f>IFERROR(AVERAGEIF(tb_userslist[series_animedb_id],tb_anime[[#This Row],[id2]],tb_userslist[my_score]),0)</f>
        <v>7</v>
      </c>
      <c r="J55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5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55" s="31">
        <f>SUMPRODUCT((tb_userslist[series_animedb_id]=tb_anime[[#This Row],[id2]])*(tb_userslist[my_finish_date]&lt;=$E$2)*(tb_userslist[my_start_date]&gt;=$E$1)*(tb_userslist[my_start_date]&lt;&gt;"NA"))</f>
        <v>1</v>
      </c>
      <c r="M55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55" s="31">
        <f>IFERROR(AVERAGEIFS(tb_userslist[my_score],tb_userslist[series_animedb_id],tb_anime[[#This Row],[id2]],tb_userslist[my_start_date],"&gt;="&amp;$E$1,tb_userslist[my_finish_date],"&lt;="&amp;$E$2),0)</f>
        <v>7</v>
      </c>
      <c r="O55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5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56" spans="1:16" x14ac:dyDescent="0.3">
      <c r="A556" s="13">
        <v>24037</v>
      </c>
      <c r="B556" s="13">
        <v>37940</v>
      </c>
      <c r="C556" s="31" t="str">
        <f>VLOOKUP(tb_anime[[#This Row],[id2]],tb_userslist[[series_animedb_id]:[series_title]],2,FALSE)</f>
        <v>Yatogame-chan Kansatsu Nikki</v>
      </c>
      <c r="D556" s="31" t="str">
        <f>VLOOKUP(tb_anime[[#This Row],[id2]],tb_userslist[[series_animedb_id]:[season]],3,FALSE)</f>
        <v>tv</v>
      </c>
      <c r="E556" s="31">
        <f>VLOOKUP(tb_anime[[#This Row],[id2]],tb_userslist[[series_animedb_id]:[season]],9,FALSE)</f>
        <v>2019</v>
      </c>
      <c r="F556" s="31" t="str">
        <f>VLOOKUP(tb_anime[[#This Row],[id2]],tb_userslist[[series_animedb_id]:[season]],10,FALSE)</f>
        <v>spring</v>
      </c>
      <c r="G556" s="31">
        <f>COUNTIF(tb_userslist[series_animedb_id],tb_anime[[#This Row],[id2]])</f>
        <v>1</v>
      </c>
      <c r="H556" s="31">
        <f>SUMPRODUCT((tb_userslist[series_animedb_id]=tb_anime[[#This Row],[id2]])*(tb_userslist[my_score]&lt;=10))</f>
        <v>1</v>
      </c>
      <c r="I556" s="24">
        <f>IFERROR(AVERAGEIF(tb_userslist[series_animedb_id],tb_anime[[#This Row],[id2]],tb_userslist[my_score]),0)</f>
        <v>5</v>
      </c>
      <c r="J55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5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56" s="31">
        <f>SUMPRODUCT((tb_userslist[series_animedb_id]=tb_anime[[#This Row],[id2]])*(tb_userslist[my_finish_date]&lt;=$E$2)*(tb_userslist[my_start_date]&gt;=$E$1)*(tb_userslist[my_start_date]&lt;&gt;"NA"))</f>
        <v>1</v>
      </c>
      <c r="M55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56" s="31">
        <f>IFERROR(AVERAGEIFS(tb_userslist[my_score],tb_userslist[series_animedb_id],tb_anime[[#This Row],[id2]],tb_userslist[my_start_date],"&gt;="&amp;$E$1,tb_userslist[my_finish_date],"&lt;="&amp;$E$2),0)</f>
        <v>5</v>
      </c>
      <c r="O55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5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6.7580105162254362</v>
      </c>
    </row>
    <row r="557" spans="1:16" x14ac:dyDescent="0.3">
      <c r="A557" s="13">
        <v>30363</v>
      </c>
      <c r="B557" s="13">
        <v>39960</v>
      </c>
      <c r="C557" s="31" t="str">
        <f>VLOOKUP(tb_anime[[#This Row],[id2]],tb_userslist[[series_animedb_id]:[series_title]],2,FALSE)</f>
        <v>Yatogame-chan Kansatsu Nikki Nisatsume</v>
      </c>
      <c r="D557" s="31" t="str">
        <f>VLOOKUP(tb_anime[[#This Row],[id2]],tb_userslist[[series_animedb_id]:[season]],3,FALSE)</f>
        <v>tv</v>
      </c>
      <c r="E557" s="31">
        <f>VLOOKUP(tb_anime[[#This Row],[id2]],tb_userslist[[series_animedb_id]:[season]],9,FALSE)</f>
        <v>2020</v>
      </c>
      <c r="F557" s="31" t="str">
        <f>VLOOKUP(tb_anime[[#This Row],[id2]],tb_userslist[[series_animedb_id]:[season]],10,FALSE)</f>
        <v>winter</v>
      </c>
      <c r="G557" s="31">
        <f>COUNTIF(tb_userslist[series_animedb_id],tb_anime[[#This Row],[id2]])</f>
        <v>1</v>
      </c>
      <c r="H557" s="31">
        <f>SUMPRODUCT((tb_userslist[series_animedb_id]=tb_anime[[#This Row],[id2]])*(tb_userslist[my_score]&lt;=10))</f>
        <v>1</v>
      </c>
      <c r="I557" s="24">
        <f>IFERROR(AVERAGEIF(tb_userslist[series_animedb_id],tb_anime[[#This Row],[id2]],tb_userslist[my_score]),0)</f>
        <v>6</v>
      </c>
      <c r="J55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5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57" s="31">
        <f>SUMPRODUCT((tb_userslist[series_animedb_id]=tb_anime[[#This Row],[id2]])*(tb_userslist[my_finish_date]&lt;=$E$2)*(tb_userslist[my_start_date]&gt;=$E$1)*(tb_userslist[my_start_date]&lt;&gt;"NA"))</f>
        <v>1</v>
      </c>
      <c r="M55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57" s="31">
        <f>IFERROR(AVERAGEIFS(tb_userslist[my_score],tb_userslist[series_animedb_id],tb_anime[[#This Row],[id2]],tb_userslist[my_start_date],"&gt;="&amp;$E$1,tb_userslist[my_finish_date],"&lt;="&amp;$E$2),0)</f>
        <v>6</v>
      </c>
      <c r="O55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5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58" spans="1:16" x14ac:dyDescent="0.3">
      <c r="A558" s="13">
        <v>3588</v>
      </c>
      <c r="B558" s="13">
        <v>42959</v>
      </c>
      <c r="C558" s="31" t="str">
        <f>VLOOKUP(tb_anime[[#This Row],[id2]],tb_userslist[[series_animedb_id]:[series_title]],2,FALSE)</f>
        <v>Yatogame-chan Kansatsu Nikki Sansatsume</v>
      </c>
      <c r="D558" s="31" t="str">
        <f>VLOOKUP(tb_anime[[#This Row],[id2]],tb_userslist[[series_animedb_id]:[season]],3,FALSE)</f>
        <v>tv</v>
      </c>
      <c r="E558" s="31">
        <f>VLOOKUP(tb_anime[[#This Row],[id2]],tb_userslist[[series_animedb_id]:[season]],9,FALSE)</f>
        <v>2021</v>
      </c>
      <c r="F558" s="31" t="str">
        <f>VLOOKUP(tb_anime[[#This Row],[id2]],tb_userslist[[series_animedb_id]:[season]],10,FALSE)</f>
        <v>winter</v>
      </c>
      <c r="G558" s="31">
        <f>COUNTIF(tb_userslist[series_animedb_id],tb_anime[[#This Row],[id2]])</f>
        <v>1</v>
      </c>
      <c r="H558" s="31">
        <f>SUMPRODUCT((tb_userslist[series_animedb_id]=tb_anime[[#This Row],[id2]])*(tb_userslist[my_score]&lt;=10))</f>
        <v>1</v>
      </c>
      <c r="I558" s="24">
        <f>IFERROR(AVERAGEIF(tb_userslist[series_animedb_id],tb_anime[[#This Row],[id2]],tb_userslist[my_score]),0)</f>
        <v>6</v>
      </c>
      <c r="J55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5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58" s="31">
        <f>SUMPRODUCT((tb_userslist[series_animedb_id]=tb_anime[[#This Row],[id2]])*(tb_userslist[my_finish_date]&lt;=$E$2)*(tb_userslist[my_start_date]&gt;=$E$1)*(tb_userslist[my_start_date]&lt;&gt;"NA"))</f>
        <v>1</v>
      </c>
      <c r="M55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58" s="31">
        <f>IFERROR(AVERAGEIFS(tb_userslist[my_score],tb_userslist[series_animedb_id],tb_anime[[#This Row],[id2]],tb_userslist[my_start_date],"&gt;="&amp;$E$1,tb_userslist[my_finish_date],"&lt;="&amp;$E$2),0)</f>
        <v>6</v>
      </c>
      <c r="O55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5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59" spans="1:16" x14ac:dyDescent="0.3">
      <c r="A559" s="13">
        <v>21507</v>
      </c>
      <c r="B559" s="13">
        <v>40646</v>
      </c>
      <c r="C559" s="31" t="str">
        <f>VLOOKUP(tb_anime[[#This Row],[id2]],tb_userslist[[series_animedb_id]:[series_title]],2,FALSE)</f>
        <v>Yes ka No ka Hanbun ka</v>
      </c>
      <c r="D559" s="31" t="str">
        <f>VLOOKUP(tb_anime[[#This Row],[id2]],tb_userslist[[series_animedb_id]:[season]],3,FALSE)</f>
        <v>movie</v>
      </c>
      <c r="E559" s="31">
        <f>VLOOKUP(tb_anime[[#This Row],[id2]],tb_userslist[[series_animedb_id]:[season]],9,FALSE)</f>
        <v>2020</v>
      </c>
      <c r="F559" s="31" t="str">
        <f>VLOOKUP(tb_anime[[#This Row],[id2]],tb_userslist[[series_animedb_id]:[season]],10,FALSE)</f>
        <v>fall</v>
      </c>
      <c r="G559" s="31">
        <f>COUNTIF(tb_userslist[series_animedb_id],tb_anime[[#This Row],[id2]])</f>
        <v>1</v>
      </c>
      <c r="H559" s="31">
        <f>SUMPRODUCT((tb_userslist[series_animedb_id]=tb_anime[[#This Row],[id2]])*(tb_userslist[my_score]&lt;=10))</f>
        <v>1</v>
      </c>
      <c r="I559" s="24">
        <f>IFERROR(AVERAGEIF(tb_userslist[series_animedb_id],tb_anime[[#This Row],[id2]],tb_userslist[my_score]),0)</f>
        <v>4</v>
      </c>
      <c r="J55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5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59" s="31">
        <f>SUMPRODUCT((tb_userslist[series_animedb_id]=tb_anime[[#This Row],[id2]])*(tb_userslist[my_finish_date]&lt;=$E$2)*(tb_userslist[my_start_date]&gt;=$E$1)*(tb_userslist[my_start_date]&lt;&gt;"NA"))</f>
        <v>1</v>
      </c>
      <c r="M55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59" s="31">
        <f>IFERROR(AVERAGEIFS(tb_userslist[my_score],tb_userslist[series_animedb_id],tb_anime[[#This Row],[id2]],tb_userslist[my_start_date],"&gt;="&amp;$E$1,tb_userslist[my_finish_date],"&lt;="&amp;$E$2),0)</f>
        <v>4</v>
      </c>
      <c r="O55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5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560" spans="1:16" x14ac:dyDescent="0.3">
      <c r="A560" s="13">
        <v>20057</v>
      </c>
      <c r="B560" s="13">
        <v>39710</v>
      </c>
      <c r="C560" s="31" t="str">
        <f>VLOOKUP(tb_anime[[#This Row],[id2]],tb_userslist[[series_animedb_id]:[series_title]],2,FALSE)</f>
        <v>Yesterday wo Utatte</v>
      </c>
      <c r="D560" s="31" t="str">
        <f>VLOOKUP(tb_anime[[#This Row],[id2]],tb_userslist[[series_animedb_id]:[season]],3,FALSE)</f>
        <v>tv</v>
      </c>
      <c r="E560" s="31">
        <f>VLOOKUP(tb_anime[[#This Row],[id2]],tb_userslist[[series_animedb_id]:[season]],9,FALSE)</f>
        <v>2020</v>
      </c>
      <c r="F560" s="31" t="str">
        <f>VLOOKUP(tb_anime[[#This Row],[id2]],tb_userslist[[series_animedb_id]:[season]],10,FALSE)</f>
        <v>spring</v>
      </c>
      <c r="G560" s="31">
        <f>COUNTIF(tb_userslist[series_animedb_id],tb_anime[[#This Row],[id2]])</f>
        <v>1</v>
      </c>
      <c r="H560" s="31">
        <f>SUMPRODUCT((tb_userslist[series_animedb_id]=tb_anime[[#This Row],[id2]])*(tb_userslist[my_score]&lt;=10))</f>
        <v>1</v>
      </c>
      <c r="I560" s="24">
        <f>IFERROR(AVERAGEIF(tb_userslist[series_animedb_id],tb_anime[[#This Row],[id2]],tb_userslist[my_score]),0)</f>
        <v>9</v>
      </c>
      <c r="J56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0" s="31">
        <f>SUMPRODUCT((tb_userslist[series_animedb_id]=tb_anime[[#This Row],[id2]])*(tb_userslist[my_finish_date]&lt;=$E$2)*(tb_userslist[my_start_date]&gt;=$E$1)*(tb_userslist[my_start_date]&lt;&gt;"NA"))</f>
        <v>1</v>
      </c>
      <c r="M56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60" s="31">
        <f>IFERROR(AVERAGEIFS(tb_userslist[my_score],tb_userslist[series_animedb_id],tb_anime[[#This Row],[id2]],tb_userslist[my_start_date],"&gt;="&amp;$E$1,tb_userslist[my_finish_date],"&lt;="&amp;$E$2),0)</f>
        <v>9</v>
      </c>
      <c r="O56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6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8.7580105162254362</v>
      </c>
    </row>
    <row r="561" spans="1:16" x14ac:dyDescent="0.3">
      <c r="A561" s="13">
        <v>3470</v>
      </c>
      <c r="B561" s="13">
        <v>41660</v>
      </c>
      <c r="C561" s="31" t="str">
        <f>VLOOKUP(tb_anime[[#This Row],[id2]],tb_userslist[[series_animedb_id]:[series_title]],2,FALSE)</f>
        <v>Yesterday wo Utatte: Haishin-ban Episode</v>
      </c>
      <c r="D561" s="31" t="str">
        <f>VLOOKUP(tb_anime[[#This Row],[id2]],tb_userslist[[series_animedb_id]:[season]],3,FALSE)</f>
        <v>ona</v>
      </c>
      <c r="E561" s="31">
        <f>VLOOKUP(tb_anime[[#This Row],[id2]],tb_userslist[[series_animedb_id]:[season]],9,FALSE)</f>
        <v>2020</v>
      </c>
      <c r="F561" s="31" t="str">
        <f>VLOOKUP(tb_anime[[#This Row],[id2]],tb_userslist[[series_animedb_id]:[season]],10,FALSE)</f>
        <v>spring</v>
      </c>
      <c r="G561" s="31">
        <f>COUNTIF(tb_userslist[series_animedb_id],tb_anime[[#This Row],[id2]])</f>
        <v>1</v>
      </c>
      <c r="H561" s="31">
        <f>SUMPRODUCT((tb_userslist[series_animedb_id]=tb_anime[[#This Row],[id2]])*(tb_userslist[my_score]&lt;=10))</f>
        <v>1</v>
      </c>
      <c r="I561" s="24">
        <f>IFERROR(AVERAGEIF(tb_userslist[series_animedb_id],tb_anime[[#This Row],[id2]],tb_userslist[my_score]),0)</f>
        <v>7</v>
      </c>
      <c r="J56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1" s="31">
        <f>SUMPRODUCT((tb_userslist[series_animedb_id]=tb_anime[[#This Row],[id2]])*(tb_userslist[my_finish_date]&lt;=$E$2)*(tb_userslist[my_start_date]&gt;=$E$1)*(tb_userslist[my_start_date]&lt;&gt;"NA"))</f>
        <v>1</v>
      </c>
      <c r="M56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61" s="31">
        <f>IFERROR(AVERAGEIFS(tb_userslist[my_score],tb_userslist[series_animedb_id],tb_anime[[#This Row],[id2]],tb_userslist[my_start_date],"&gt;="&amp;$E$1,tb_userslist[my_finish_date],"&lt;="&amp;$E$2),0)</f>
        <v>7</v>
      </c>
      <c r="O56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6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62" spans="1:16" x14ac:dyDescent="0.3">
      <c r="A562" s="13">
        <v>9253</v>
      </c>
      <c r="B562" s="13">
        <v>48653</v>
      </c>
      <c r="C562" s="31" t="str">
        <f>VLOOKUP(tb_anime[[#This Row],[id2]],tb_userslist[[series_animedb_id]:[series_title]],2,FALSE)</f>
        <v>Yoru ni Kakeru</v>
      </c>
      <c r="D562" s="31" t="str">
        <f>VLOOKUP(tb_anime[[#This Row],[id2]],tb_userslist[[series_animedb_id]:[season]],3,FALSE)</f>
        <v>music</v>
      </c>
      <c r="E562" s="31">
        <f>VLOOKUP(tb_anime[[#This Row],[id2]],tb_userslist[[series_animedb_id]:[season]],9,FALSE)</f>
        <v>2019</v>
      </c>
      <c r="F562" s="31" t="str">
        <f>VLOOKUP(tb_anime[[#This Row],[id2]],tb_userslist[[series_animedb_id]:[season]],10,FALSE)</f>
        <v>fall</v>
      </c>
      <c r="G562" s="31">
        <f>COUNTIF(tb_userslist[series_animedb_id],tb_anime[[#This Row],[id2]])</f>
        <v>1</v>
      </c>
      <c r="H562" s="31">
        <f>SUMPRODUCT((tb_userslist[series_animedb_id]=tb_anime[[#This Row],[id2]])*(tb_userslist[my_score]&lt;=10))</f>
        <v>1</v>
      </c>
      <c r="I562" s="24">
        <f>IFERROR(AVERAGEIF(tb_userslist[series_animedb_id],tb_anime[[#This Row],[id2]],tb_userslist[my_score]),0)</f>
        <v>7</v>
      </c>
      <c r="J56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2" s="31">
        <f>SUMPRODUCT((tb_userslist[series_animedb_id]=tb_anime[[#This Row],[id2]])*(tb_userslist[my_finish_date]&lt;=$E$2)*(tb_userslist[my_start_date]&gt;=$E$1)*(tb_userslist[my_start_date]&lt;&gt;"NA"))</f>
        <v>1</v>
      </c>
      <c r="M56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62" s="31">
        <f>IFERROR(AVERAGEIFS(tb_userslist[my_score],tb_userslist[series_animedb_id],tb_anime[[#This Row],[id2]],tb_userslist[my_start_date],"&gt;="&amp;$E$1,tb_userslist[my_finish_date],"&lt;="&amp;$E$2),0)</f>
        <v>7</v>
      </c>
      <c r="O56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6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63" spans="1:16" x14ac:dyDescent="0.3">
      <c r="A563" s="13">
        <v>30484</v>
      </c>
      <c r="B563" s="13">
        <v>50042</v>
      </c>
      <c r="C563" s="31" t="str">
        <f>VLOOKUP(tb_anime[[#This Row],[id2]],tb_userslist[[series_animedb_id]:[series_title]],2,FALSE)</f>
        <v>Yoru no Pierrot (TeddyLoid Remix)</v>
      </c>
      <c r="D563" s="31" t="str">
        <f>VLOOKUP(tb_anime[[#This Row],[id2]],tb_userslist[[series_animedb_id]:[season]],3,FALSE)</f>
        <v>music</v>
      </c>
      <c r="E563" s="31">
        <f>VLOOKUP(tb_anime[[#This Row],[id2]],tb_userslist[[series_animedb_id]:[season]],9,FALSE)</f>
        <v>2021</v>
      </c>
      <c r="F563" s="31" t="str">
        <f>VLOOKUP(tb_anime[[#This Row],[id2]],tb_userslist[[series_animedb_id]:[season]],10,FALSE)</f>
        <v>summer</v>
      </c>
      <c r="G563" s="31">
        <f>COUNTIF(tb_userslist[series_animedb_id],tb_anime[[#This Row],[id2]])</f>
        <v>1</v>
      </c>
      <c r="H563" s="31">
        <f>SUMPRODUCT((tb_userslist[series_animedb_id]=tb_anime[[#This Row],[id2]])*(tb_userslist[my_score]&lt;=10))</f>
        <v>1</v>
      </c>
      <c r="I563" s="24">
        <f>IFERROR(AVERAGEIF(tb_userslist[series_animedb_id],tb_anime[[#This Row],[id2]],tb_userslist[my_score]),0)</f>
        <v>5</v>
      </c>
      <c r="J56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3" s="31">
        <f>SUMPRODUCT((tb_userslist[series_animedb_id]=tb_anime[[#This Row],[id2]])*(tb_userslist[my_finish_date]&lt;=$E$2)*(tb_userslist[my_start_date]&gt;=$E$1)*(tb_userslist[my_start_date]&lt;&gt;"NA"))</f>
        <v>0</v>
      </c>
      <c r="M56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63" s="31">
        <f>IFERROR(AVERAGEIFS(tb_userslist[my_score],tb_userslist[series_animedb_id],tb_anime[[#This Row],[id2]],tb_userslist[my_start_date],"&gt;="&amp;$E$1,tb_userslist[my_finish_date],"&lt;="&amp;$E$2),0)</f>
        <v>0</v>
      </c>
      <c r="O56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6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64" spans="1:16" x14ac:dyDescent="0.3">
      <c r="A564" s="13">
        <v>11577</v>
      </c>
      <c r="B564" s="13">
        <v>48876</v>
      </c>
      <c r="C564" s="31" t="str">
        <f>VLOOKUP(tb_anime[[#This Row],[id2]],tb_userslist[[series_animedb_id]:[series_title]],2,FALSE)</f>
        <v>Yoru wa Honoka</v>
      </c>
      <c r="D564" s="31" t="str">
        <f>VLOOKUP(tb_anime[[#This Row],[id2]],tb_userslist[[series_animedb_id]:[season]],3,FALSE)</f>
        <v>music</v>
      </c>
      <c r="E564" s="31">
        <f>VLOOKUP(tb_anime[[#This Row],[id2]],tb_userslist[[series_animedb_id]:[season]],9,FALSE)</f>
        <v>2021</v>
      </c>
      <c r="F564" s="31" t="str">
        <f>VLOOKUP(tb_anime[[#This Row],[id2]],tb_userslist[[series_animedb_id]:[season]],10,FALSE)</f>
        <v>spring</v>
      </c>
      <c r="G564" s="31">
        <f>COUNTIF(tb_userslist[series_animedb_id],tb_anime[[#This Row],[id2]])</f>
        <v>1</v>
      </c>
      <c r="H564" s="31">
        <f>SUMPRODUCT((tb_userslist[series_animedb_id]=tb_anime[[#This Row],[id2]])*(tb_userslist[my_score]&lt;=10))</f>
        <v>1</v>
      </c>
      <c r="I564" s="24">
        <f>IFERROR(AVERAGEIF(tb_userslist[series_animedb_id],tb_anime[[#This Row],[id2]],tb_userslist[my_score]),0)</f>
        <v>6</v>
      </c>
      <c r="J56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4" s="31">
        <f>SUMPRODUCT((tb_userslist[series_animedb_id]=tb_anime[[#This Row],[id2]])*(tb_userslist[my_finish_date]&lt;=$E$2)*(tb_userslist[my_start_date]&gt;=$E$1)*(tb_userslist[my_start_date]&lt;&gt;"NA"))</f>
        <v>0</v>
      </c>
      <c r="M56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64" s="31">
        <f>IFERROR(AVERAGEIFS(tb_userslist[my_score],tb_userslist[series_animedb_id],tb_anime[[#This Row],[id2]],tb_userslist[my_start_date],"&gt;="&amp;$E$1,tb_userslist[my_finish_date],"&lt;="&amp;$E$2),0)</f>
        <v>0</v>
      </c>
      <c r="O56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6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65" spans="1:16" x14ac:dyDescent="0.3">
      <c r="A565" s="13">
        <v>10863</v>
      </c>
      <c r="B565" s="13">
        <v>43001</v>
      </c>
      <c r="C565" s="31" t="str">
        <f>VLOOKUP(tb_anime[[#This Row],[id2]],tb_userslist[[series_animedb_id]:[series_title]],2,FALSE)</f>
        <v>Youjo Shachou</v>
      </c>
      <c r="D565" s="31" t="str">
        <f>VLOOKUP(tb_anime[[#This Row],[id2]],tb_userslist[[series_animedb_id]:[season]],3,FALSE)</f>
        <v>ona</v>
      </c>
      <c r="E565" s="31">
        <f>VLOOKUP(tb_anime[[#This Row],[id2]],tb_userslist[[series_animedb_id]:[season]],9,FALSE)</f>
        <v>2021</v>
      </c>
      <c r="F565" s="31" t="str">
        <f>VLOOKUP(tb_anime[[#This Row],[id2]],tb_userslist[[series_animedb_id]:[season]],10,FALSE)</f>
        <v>winter</v>
      </c>
      <c r="G565" s="31">
        <f>COUNTIF(tb_userslist[series_animedb_id],tb_anime[[#This Row],[id2]])</f>
        <v>1</v>
      </c>
      <c r="H565" s="31">
        <f>SUMPRODUCT((tb_userslist[series_animedb_id]=tb_anime[[#This Row],[id2]])*(tb_userslist[my_score]&lt;=10))</f>
        <v>1</v>
      </c>
      <c r="I565" s="24">
        <f>IFERROR(AVERAGEIF(tb_userslist[series_animedb_id],tb_anime[[#This Row],[id2]],tb_userslist[my_score]),0)</f>
        <v>6</v>
      </c>
      <c r="J56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5" s="31">
        <f>SUMPRODUCT((tb_userslist[series_animedb_id]=tb_anime[[#This Row],[id2]])*(tb_userslist[my_finish_date]&lt;=$E$2)*(tb_userslist[my_start_date]&gt;=$E$1)*(tb_userslist[my_start_date]&lt;&gt;"NA"))</f>
        <v>1</v>
      </c>
      <c r="M56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65" s="31">
        <f>IFERROR(AVERAGEIFS(tb_userslist[my_score],tb_userslist[series_animedb_id],tb_anime[[#This Row],[id2]],tb_userslist[my_start_date],"&gt;="&amp;$E$1,tb_userslist[my_finish_date],"&lt;="&amp;$E$2),0)</f>
        <v>6</v>
      </c>
      <c r="O56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6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7.2580105162254362</v>
      </c>
    </row>
    <row r="566" spans="1:16" x14ac:dyDescent="0.3">
      <c r="A566" s="13">
        <v>27957</v>
      </c>
      <c r="B566" s="13">
        <v>481</v>
      </c>
      <c r="C566" s="31" t="str">
        <f>VLOOKUP(tb_anime[[#This Row],[id2]],tb_userslist[[series_animedb_id]:[series_title]],2,FALSE)</f>
        <v>Yu☆Gi☆Oh! Duel Monsters</v>
      </c>
      <c r="D566" s="31" t="str">
        <f>VLOOKUP(tb_anime[[#This Row],[id2]],tb_userslist[[series_animedb_id]:[season]],3,FALSE)</f>
        <v>tv</v>
      </c>
      <c r="E566" s="31">
        <f>VLOOKUP(tb_anime[[#This Row],[id2]],tb_userslist[[series_animedb_id]:[season]],9,FALSE)</f>
        <v>2000</v>
      </c>
      <c r="F566" s="31" t="str">
        <f>VLOOKUP(tb_anime[[#This Row],[id2]],tb_userslist[[series_animedb_id]:[season]],10,FALSE)</f>
        <v>spring</v>
      </c>
      <c r="G566" s="31">
        <f>COUNTIF(tb_userslist[series_animedb_id],tb_anime[[#This Row],[id2]])</f>
        <v>1</v>
      </c>
      <c r="H566" s="31">
        <f>SUMPRODUCT((tb_userslist[series_animedb_id]=tb_anime[[#This Row],[id2]])*(tb_userslist[my_score]&lt;=10))</f>
        <v>1</v>
      </c>
      <c r="I566" s="24">
        <f>IFERROR(AVERAGEIF(tb_userslist[series_animedb_id],tb_anime[[#This Row],[id2]],tb_userslist[my_score]),0)</f>
        <v>7</v>
      </c>
      <c r="J56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6" s="31">
        <f>SUMPRODUCT((tb_userslist[series_animedb_id]=tb_anime[[#This Row],[id2]])*(tb_userslist[my_finish_date]&lt;=$E$2)*(tb_userslist[my_start_date]&gt;=$E$1)*(tb_userslist[my_start_date]&lt;&gt;"NA"))</f>
        <v>1</v>
      </c>
      <c r="M56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66" s="31">
        <f>IFERROR(AVERAGEIFS(tb_userslist[my_score],tb_userslist[series_animedb_id],tb_anime[[#This Row],[id2]],tb_userslist[my_start_date],"&gt;="&amp;$E$1,tb_userslist[my_finish_date],"&lt;="&amp;$E$2),0)</f>
        <v>7</v>
      </c>
      <c r="O56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6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67" spans="1:16" x14ac:dyDescent="0.3">
      <c r="A567" s="13">
        <v>20021</v>
      </c>
      <c r="B567" s="13">
        <v>482</v>
      </c>
      <c r="C567" s="31" t="str">
        <f>VLOOKUP(tb_anime[[#This Row],[id2]],tb_userslist[[series_animedb_id]:[series_title]],2,FALSE)</f>
        <v>Yu☆Gi☆Oh! Duel Monsters GX</v>
      </c>
      <c r="D567" s="31" t="str">
        <f>VLOOKUP(tb_anime[[#This Row],[id2]],tb_userslist[[series_animedb_id]:[season]],3,FALSE)</f>
        <v>tv</v>
      </c>
      <c r="E567" s="31">
        <f>VLOOKUP(tb_anime[[#This Row],[id2]],tb_userslist[[series_animedb_id]:[season]],9,FALSE)</f>
        <v>2004</v>
      </c>
      <c r="F567" s="31" t="str">
        <f>VLOOKUP(tb_anime[[#This Row],[id2]],tb_userslist[[series_animedb_id]:[season]],10,FALSE)</f>
        <v>fall</v>
      </c>
      <c r="G567" s="31">
        <f>COUNTIF(tb_userslist[series_animedb_id],tb_anime[[#This Row],[id2]])</f>
        <v>1</v>
      </c>
      <c r="H567" s="31">
        <f>SUMPRODUCT((tb_userslist[series_animedb_id]=tb_anime[[#This Row],[id2]])*(tb_userslist[my_score]&lt;=10))</f>
        <v>1</v>
      </c>
      <c r="I567" s="24">
        <f>IFERROR(AVERAGEIF(tb_userslist[series_animedb_id],tb_anime[[#This Row],[id2]],tb_userslist[my_score]),0)</f>
        <v>7</v>
      </c>
      <c r="J56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7" s="31">
        <f>SUMPRODUCT((tb_userslist[series_animedb_id]=tb_anime[[#This Row],[id2]])*(tb_userslist[my_finish_date]&lt;=$E$2)*(tb_userslist[my_start_date]&gt;=$E$1)*(tb_userslist[my_start_date]&lt;&gt;"NA"))</f>
        <v>1</v>
      </c>
      <c r="M56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67" s="31">
        <f>IFERROR(AVERAGEIFS(tb_userslist[my_score],tb_userslist[series_animedb_id],tb_anime[[#This Row],[id2]],tb_userslist[my_start_date],"&gt;="&amp;$E$1,tb_userslist[my_finish_date],"&lt;="&amp;$E$2),0)</f>
        <v>7</v>
      </c>
      <c r="O56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6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7.7580105162254362</v>
      </c>
    </row>
    <row r="568" spans="1:16" x14ac:dyDescent="0.3">
      <c r="A568" s="13">
        <v>16099</v>
      </c>
      <c r="B568" s="13">
        <v>49838</v>
      </c>
      <c r="C568" s="31" t="str">
        <f>VLOOKUP(tb_anime[[#This Row],[id2]],tb_userslist[[series_animedb_id]:[series_title]],2,FALSE)</f>
        <v>Yuuseiboushi</v>
      </c>
      <c r="D568" s="31" t="str">
        <f>VLOOKUP(tb_anime[[#This Row],[id2]],tb_userslist[[series_animedb_id]:[season]],3,FALSE)</f>
        <v>music</v>
      </c>
      <c r="E568" s="31">
        <f>VLOOKUP(tb_anime[[#This Row],[id2]],tb_userslist[[series_animedb_id]:[season]],9,FALSE)</f>
        <v>2021</v>
      </c>
      <c r="F568" s="31" t="str">
        <f>VLOOKUP(tb_anime[[#This Row],[id2]],tb_userslist[[series_animedb_id]:[season]],10,FALSE)</f>
        <v>summer</v>
      </c>
      <c r="G568" s="31">
        <f>COUNTIF(tb_userslist[series_animedb_id],tb_anime[[#This Row],[id2]])</f>
        <v>1</v>
      </c>
      <c r="H568" s="31">
        <f>SUMPRODUCT((tb_userslist[series_animedb_id]=tb_anime[[#This Row],[id2]])*(tb_userslist[my_score]&lt;=10))</f>
        <v>1</v>
      </c>
      <c r="I568" s="24">
        <f>IFERROR(AVERAGEIF(tb_userslist[series_animedb_id],tb_anime[[#This Row],[id2]],tb_userslist[my_score]),0)</f>
        <v>6</v>
      </c>
      <c r="J56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8" s="31">
        <f>SUMPRODUCT((tb_userslist[series_animedb_id]=tb_anime[[#This Row],[id2]])*(tb_userslist[my_finish_date]&lt;=$E$2)*(tb_userslist[my_start_date]&gt;=$E$1)*(tb_userslist[my_start_date]&lt;&gt;"NA"))</f>
        <v>0</v>
      </c>
      <c r="M56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68" s="31">
        <f>IFERROR(AVERAGEIFS(tb_userslist[my_score],tb_userslist[series_animedb_id],tb_anime[[#This Row],[id2]],tb_userslist[my_start_date],"&gt;="&amp;$E$1,tb_userslist[my_finish_date],"&lt;="&amp;$E$2),0)</f>
        <v>0</v>
      </c>
      <c r="O56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6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69" spans="1:16" x14ac:dyDescent="0.3">
      <c r="A569" s="13">
        <v>37430</v>
      </c>
      <c r="B569" s="13">
        <v>41124</v>
      </c>
      <c r="C569" s="31" t="str">
        <f>VLOOKUP(tb_anime[[#This Row],[id2]],tb_userslist[[series_animedb_id]:[series_title]],2,FALSE)</f>
        <v>Zashiki Warashi no Tatami-chan</v>
      </c>
      <c r="D569" s="31" t="str">
        <f>VLOOKUP(tb_anime[[#This Row],[id2]],tb_userslist[[series_animedb_id]:[season]],3,FALSE)</f>
        <v>ona</v>
      </c>
      <c r="E569" s="31">
        <f>VLOOKUP(tb_anime[[#This Row],[id2]],tb_userslist[[series_animedb_id]:[season]],9,FALSE)</f>
        <v>2020</v>
      </c>
      <c r="F569" s="31" t="str">
        <f>VLOOKUP(tb_anime[[#This Row],[id2]],tb_userslist[[series_animedb_id]:[season]],10,FALSE)</f>
        <v>spring</v>
      </c>
      <c r="G569" s="31">
        <f>COUNTIF(tb_userslist[series_animedb_id],tb_anime[[#This Row],[id2]])</f>
        <v>1</v>
      </c>
      <c r="H569" s="31">
        <f>SUMPRODUCT((tb_userslist[series_animedb_id]=tb_anime[[#This Row],[id2]])*(tb_userslist[my_score]&lt;=10))</f>
        <v>1</v>
      </c>
      <c r="I569" s="24">
        <f>IFERROR(AVERAGEIF(tb_userslist[series_animedb_id],tb_anime[[#This Row],[id2]],tb_userslist[my_score]),0)</f>
        <v>4</v>
      </c>
      <c r="J56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6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69" s="31">
        <f>SUMPRODUCT((tb_userslist[series_animedb_id]=tb_anime[[#This Row],[id2]])*(tb_userslist[my_finish_date]&lt;=$E$2)*(tb_userslist[my_start_date]&gt;=$E$1)*(tb_userslist[my_start_date]&lt;&gt;"NA"))</f>
        <v>1</v>
      </c>
      <c r="M56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69" s="31">
        <f>IFERROR(AVERAGEIFS(tb_userslist[my_score],tb_userslist[series_animedb_id],tb_anime[[#This Row],[id2]],tb_userslist[my_start_date],"&gt;="&amp;$E$1,tb_userslist[my_finish_date],"&lt;="&amp;$E$2),0)</f>
        <v>4</v>
      </c>
      <c r="O56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8.5160210324508725</v>
      </c>
      <c r="P56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6.2580105162254362</v>
      </c>
    </row>
    <row r="570" spans="1:16" x14ac:dyDescent="0.3">
      <c r="A570" s="13">
        <v>14227</v>
      </c>
      <c r="B570" s="13">
        <v>39783</v>
      </c>
      <c r="C570" s="31" t="str">
        <f>VLOOKUP(tb_anime[[#This Row],[id2]],tb_userslist[[series_animedb_id]:[series_title]],2,FALSE)</f>
        <v>5-toubun no Hanayome ∬</v>
      </c>
      <c r="D570" s="31" t="str">
        <f>VLOOKUP(tb_anime[[#This Row],[id2]],tb_userslist[[series_animedb_id]:[season]],3,FALSE)</f>
        <v>tv</v>
      </c>
      <c r="E570" s="31">
        <f>VLOOKUP(tb_anime[[#This Row],[id2]],tb_userslist[[series_animedb_id]:[season]],9,FALSE)</f>
        <v>2021</v>
      </c>
      <c r="F570" s="31" t="str">
        <f>VLOOKUP(tb_anime[[#This Row],[id2]],tb_userslist[[series_animedb_id]:[season]],10,FALSE)</f>
        <v>winter</v>
      </c>
      <c r="G570" s="31">
        <f>COUNTIF(tb_userslist[series_animedb_id],tb_anime[[#This Row],[id2]])</f>
        <v>1</v>
      </c>
      <c r="H570" s="31">
        <f>SUMPRODUCT((tb_userslist[series_animedb_id]=tb_anime[[#This Row],[id2]])*(tb_userslist[my_score]&lt;=10))</f>
        <v>1</v>
      </c>
      <c r="I570" s="24">
        <f>IFERROR(AVERAGEIF(tb_userslist[series_animedb_id],tb_anime[[#This Row],[id2]],tb_userslist[my_score]),0)</f>
        <v>9</v>
      </c>
      <c r="J57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0" s="31">
        <f>SUMPRODUCT((tb_userslist[series_animedb_id]=tb_anime[[#This Row],[id2]])*(tb_userslist[my_finish_date]&lt;=$E$2)*(tb_userslist[my_start_date]&gt;=$E$1)*(tb_userslist[my_start_date]&lt;&gt;"NA"))</f>
        <v>1</v>
      </c>
      <c r="M57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70" s="31">
        <f>IFERROR(AVERAGEIFS(tb_userslist[my_score],tb_userslist[series_animedb_id],tb_anime[[#This Row],[id2]],tb_userslist[my_start_date],"&gt;="&amp;$E$1,tb_userslist[my_finish_date],"&lt;="&amp;$E$2),0)</f>
        <v>9</v>
      </c>
      <c r="O57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7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71" spans="1:16" x14ac:dyDescent="0.3">
      <c r="A571" s="13">
        <v>4224</v>
      </c>
      <c r="B571" s="13">
        <v>41457</v>
      </c>
      <c r="C571" s="31" t="str">
        <f>VLOOKUP(tb_anime[[#This Row],[id2]],tb_userslist[[series_animedb_id]:[series_title]],2,FALSE)</f>
        <v>86</v>
      </c>
      <c r="D571" s="31" t="str">
        <f>VLOOKUP(tb_anime[[#This Row],[id2]],tb_userslist[[series_animedb_id]:[season]],3,FALSE)</f>
        <v>tv</v>
      </c>
      <c r="E571" s="31">
        <f>VLOOKUP(tb_anime[[#This Row],[id2]],tb_userslist[[series_animedb_id]:[season]],9,FALSE)</f>
        <v>2021</v>
      </c>
      <c r="F571" s="31" t="str">
        <f>VLOOKUP(tb_anime[[#This Row],[id2]],tb_userslist[[series_animedb_id]:[season]],10,FALSE)</f>
        <v>spring</v>
      </c>
      <c r="G571" s="31">
        <f>COUNTIF(tb_userslist[series_animedb_id],tb_anime[[#This Row],[id2]])</f>
        <v>1</v>
      </c>
      <c r="H571" s="31">
        <f>SUMPRODUCT((tb_userslist[series_animedb_id]=tb_anime[[#This Row],[id2]])*(tb_userslist[my_score]&lt;=10))</f>
        <v>1</v>
      </c>
      <c r="I571" s="24">
        <f>IFERROR(AVERAGEIF(tb_userslist[series_animedb_id],tb_anime[[#This Row],[id2]],tb_userslist[my_score]),0)</f>
        <v>10</v>
      </c>
      <c r="J57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1" s="31">
        <f>SUMPRODUCT((tb_userslist[series_animedb_id]=tb_anime[[#This Row],[id2]])*(tb_userslist[my_finish_date]&lt;=$E$2)*(tb_userslist[my_start_date]&gt;=$E$1)*(tb_userslist[my_start_date]&lt;&gt;"NA"))</f>
        <v>1</v>
      </c>
      <c r="M57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71" s="31">
        <f>IFERROR(AVERAGEIFS(tb_userslist[my_score],tb_userslist[series_animedb_id],tb_anime[[#This Row],[id2]],tb_userslist[my_start_date],"&gt;="&amp;$E$1,tb_userslist[my_finish_date],"&lt;="&amp;$E$2),0)</f>
        <v>10</v>
      </c>
      <c r="O57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7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572" spans="1:16" x14ac:dyDescent="0.3">
      <c r="A572" s="13">
        <v>11553</v>
      </c>
      <c r="B572" s="13">
        <v>48569</v>
      </c>
      <c r="C572" s="31" t="str">
        <f>VLOOKUP(tb_anime[[#This Row],[id2]],tb_userslist[[series_animedb_id]:[series_title]],2,FALSE)</f>
        <v>86 Part 2</v>
      </c>
      <c r="D572" s="31" t="str">
        <f>VLOOKUP(tb_anime[[#This Row],[id2]],tb_userslist[[series_animedb_id]:[season]],3,FALSE)</f>
        <v>tv</v>
      </c>
      <c r="E572" s="31">
        <f>VLOOKUP(tb_anime[[#This Row],[id2]],tb_userslist[[series_animedb_id]:[season]],9,FALSE)</f>
        <v>2021</v>
      </c>
      <c r="F572" s="31" t="str">
        <f>VLOOKUP(tb_anime[[#This Row],[id2]],tb_userslist[[series_animedb_id]:[season]],10,FALSE)</f>
        <v>fall</v>
      </c>
      <c r="G572" s="31">
        <f>COUNTIF(tb_userslist[series_animedb_id],tb_anime[[#This Row],[id2]])</f>
        <v>1</v>
      </c>
      <c r="H572" s="31">
        <f>SUMPRODUCT((tb_userslist[series_animedb_id]=tb_anime[[#This Row],[id2]])*(tb_userslist[my_score]&lt;=10))</f>
        <v>1</v>
      </c>
      <c r="I572" s="24">
        <f>IFERROR(AVERAGEIF(tb_userslist[series_animedb_id],tb_anime[[#This Row],[id2]],tb_userslist[my_score]),0)</f>
        <v>9</v>
      </c>
      <c r="J57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2" s="31">
        <f>SUMPRODUCT((tb_userslist[series_animedb_id]=tb_anime[[#This Row],[id2]])*(tb_userslist[my_finish_date]&lt;=$E$2)*(tb_userslist[my_start_date]&gt;=$E$1)*(tb_userslist[my_start_date]&lt;&gt;"NA"))</f>
        <v>1</v>
      </c>
      <c r="M57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72" s="31">
        <f>IFERROR(AVERAGEIFS(tb_userslist[my_score],tb_userslist[series_animedb_id],tb_anime[[#This Row],[id2]],tb_userslist[my_start_date],"&gt;="&amp;$E$1,tb_userslist[my_finish_date],"&lt;="&amp;$E$2),0)</f>
        <v>9</v>
      </c>
      <c r="O57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7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73" spans="1:16" x14ac:dyDescent="0.3">
      <c r="A573" s="13">
        <v>25157</v>
      </c>
      <c r="B573" s="13">
        <v>25397</v>
      </c>
      <c r="C573" s="31" t="str">
        <f>VLOOKUP(tb_anime[[#This Row],[id2]],tb_userslist[[series_animedb_id]:[series_title]],2,FALSE)</f>
        <v>Absolute Duo</v>
      </c>
      <c r="D573" s="31" t="str">
        <f>VLOOKUP(tb_anime[[#This Row],[id2]],tb_userslist[[series_animedb_id]:[season]],3,FALSE)</f>
        <v>tv</v>
      </c>
      <c r="E573" s="31">
        <f>VLOOKUP(tb_anime[[#This Row],[id2]],tb_userslist[[series_animedb_id]:[season]],9,FALSE)</f>
        <v>2015</v>
      </c>
      <c r="F573" s="31" t="str">
        <f>VLOOKUP(tb_anime[[#This Row],[id2]],tb_userslist[[series_animedb_id]:[season]],10,FALSE)</f>
        <v>winter</v>
      </c>
      <c r="G573" s="31">
        <f>COUNTIF(tb_userslist[series_animedb_id],tb_anime[[#This Row],[id2]])</f>
        <v>1</v>
      </c>
      <c r="H573" s="31">
        <f>SUMPRODUCT((tb_userslist[series_animedb_id]=tb_anime[[#This Row],[id2]])*(tb_userslist[my_score]&lt;=10))</f>
        <v>1</v>
      </c>
      <c r="I573" s="24">
        <f>IFERROR(AVERAGEIF(tb_userslist[series_animedb_id],tb_anime[[#This Row],[id2]],tb_userslist[my_score]),0)</f>
        <v>8</v>
      </c>
      <c r="J57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3" s="31">
        <f>SUMPRODUCT((tb_userslist[series_animedb_id]=tb_anime[[#This Row],[id2]])*(tb_userslist[my_finish_date]&lt;=$E$2)*(tb_userslist[my_start_date]&gt;=$E$1)*(tb_userslist[my_start_date]&lt;&gt;"NA"))</f>
        <v>1</v>
      </c>
      <c r="M57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73" s="31">
        <f>IFERROR(AVERAGEIFS(tb_userslist[my_score],tb_userslist[series_animedb_id],tb_anime[[#This Row],[id2]],tb_userslist[my_start_date],"&gt;="&amp;$E$1,tb_userslist[my_finish_date],"&lt;="&amp;$E$2),0)</f>
        <v>8</v>
      </c>
      <c r="O57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7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574" spans="1:16" x14ac:dyDescent="0.3">
      <c r="A574" s="13">
        <v>21845</v>
      </c>
      <c r="B574" s="13">
        <v>11759</v>
      </c>
      <c r="C574" s="31" t="str">
        <f>VLOOKUP(tb_anime[[#This Row],[id2]],tb_userslist[[series_animedb_id]:[series_title]],2,FALSE)</f>
        <v>Accel World</v>
      </c>
      <c r="D574" s="31" t="str">
        <f>VLOOKUP(tb_anime[[#This Row],[id2]],tb_userslist[[series_animedb_id]:[season]],3,FALSE)</f>
        <v>tv</v>
      </c>
      <c r="E574" s="31">
        <f>VLOOKUP(tb_anime[[#This Row],[id2]],tb_userslist[[series_animedb_id]:[season]],9,FALSE)</f>
        <v>2012</v>
      </c>
      <c r="F574" s="31" t="str">
        <f>VLOOKUP(tb_anime[[#This Row],[id2]],tb_userslist[[series_animedb_id]:[season]],10,FALSE)</f>
        <v>spring</v>
      </c>
      <c r="G574" s="31">
        <f>COUNTIF(tb_userslist[series_animedb_id],tb_anime[[#This Row],[id2]])</f>
        <v>1</v>
      </c>
      <c r="H574" s="31">
        <f>SUMPRODUCT((tb_userslist[series_animedb_id]=tb_anime[[#This Row],[id2]])*(tb_userslist[my_score]&lt;=10))</f>
        <v>1</v>
      </c>
      <c r="I574" s="24">
        <f>IFERROR(AVERAGEIF(tb_userslist[series_animedb_id],tb_anime[[#This Row],[id2]],tb_userslist[my_score]),0)</f>
        <v>10</v>
      </c>
      <c r="J57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4" s="31">
        <f>SUMPRODUCT((tb_userslist[series_animedb_id]=tb_anime[[#This Row],[id2]])*(tb_userslist[my_finish_date]&lt;=$E$2)*(tb_userslist[my_start_date]&gt;=$E$1)*(tb_userslist[my_start_date]&lt;&gt;"NA"))</f>
        <v>1</v>
      </c>
      <c r="M57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74" s="31">
        <f>IFERROR(AVERAGEIFS(tb_userslist[my_score],tb_userslist[series_animedb_id],tb_anime[[#This Row],[id2]],tb_userslist[my_start_date],"&gt;="&amp;$E$1,tb_userslist[my_finish_date],"&lt;="&amp;$E$2),0)</f>
        <v>10</v>
      </c>
      <c r="O57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7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575" spans="1:16" x14ac:dyDescent="0.3">
      <c r="A575" s="13">
        <v>28677</v>
      </c>
      <c r="B575" s="13">
        <v>13939</v>
      </c>
      <c r="C575" s="31" t="str">
        <f>VLOOKUP(tb_anime[[#This Row],[id2]],tb_userslist[[series_animedb_id]:[series_title]],2,FALSE)</f>
        <v>Accel World EX</v>
      </c>
      <c r="D575" s="31" t="str">
        <f>VLOOKUP(tb_anime[[#This Row],[id2]],tb_userslist[[series_animedb_id]:[season]],3,FALSE)</f>
        <v>ova</v>
      </c>
      <c r="E575" s="31">
        <f>VLOOKUP(tb_anime[[#This Row],[id2]],tb_userslist[[series_animedb_id]:[season]],9,FALSE)</f>
        <v>2012</v>
      </c>
      <c r="F575" s="31" t="str">
        <f>VLOOKUP(tb_anime[[#This Row],[id2]],tb_userslist[[series_animedb_id]:[season]],10,FALSE)</f>
        <v>summer</v>
      </c>
      <c r="G575" s="31">
        <f>COUNTIF(tb_userslist[series_animedb_id],tb_anime[[#This Row],[id2]])</f>
        <v>1</v>
      </c>
      <c r="H575" s="31">
        <f>SUMPRODUCT((tb_userslist[series_animedb_id]=tb_anime[[#This Row],[id2]])*(tb_userslist[my_score]&lt;=10))</f>
        <v>1</v>
      </c>
      <c r="I575" s="24">
        <f>IFERROR(AVERAGEIF(tb_userslist[series_animedb_id],tb_anime[[#This Row],[id2]],tb_userslist[my_score]),0)</f>
        <v>7</v>
      </c>
      <c r="J57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5" s="31">
        <f>SUMPRODUCT((tb_userslist[series_animedb_id]=tb_anime[[#This Row],[id2]])*(tb_userslist[my_finish_date]&lt;=$E$2)*(tb_userslist[my_start_date]&gt;=$E$1)*(tb_userslist[my_start_date]&lt;&gt;"NA"))</f>
        <v>0</v>
      </c>
      <c r="M575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75" s="31">
        <f>IFERROR(AVERAGEIFS(tb_userslist[my_score],tb_userslist[series_animedb_id],tb_anime[[#This Row],[id2]],tb_userslist[my_start_date],"&gt;="&amp;$E$1,tb_userslist[my_finish_date],"&lt;="&amp;$E$2),0)</f>
        <v>0</v>
      </c>
      <c r="O57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7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76" spans="1:16" x14ac:dyDescent="0.3">
      <c r="A576" s="13">
        <v>8861</v>
      </c>
      <c r="B576" s="13">
        <v>13859</v>
      </c>
      <c r="C576" s="31" t="str">
        <f>VLOOKUP(tb_anime[[#This Row],[id2]],tb_userslist[[series_animedb_id]:[series_title]],2,FALSE)</f>
        <v>Accel World: Acchel World.</v>
      </c>
      <c r="D576" s="31" t="str">
        <f>VLOOKUP(tb_anime[[#This Row],[id2]],tb_userslist[[series_animedb_id]:[season]],3,FALSE)</f>
        <v>special</v>
      </c>
      <c r="E576" s="31">
        <f>VLOOKUP(tb_anime[[#This Row],[id2]],tb_userslist[[series_animedb_id]:[season]],9,FALSE)</f>
        <v>2012</v>
      </c>
      <c r="F576" s="31" t="str">
        <f>VLOOKUP(tb_anime[[#This Row],[id2]],tb_userslist[[series_animedb_id]:[season]],10,FALSE)</f>
        <v>summer</v>
      </c>
      <c r="G576" s="31">
        <f>COUNTIF(tb_userslist[series_animedb_id],tb_anime[[#This Row],[id2]])</f>
        <v>1</v>
      </c>
      <c r="H576" s="31">
        <f>SUMPRODUCT((tb_userslist[series_animedb_id]=tb_anime[[#This Row],[id2]])*(tb_userslist[my_score]&lt;=10))</f>
        <v>1</v>
      </c>
      <c r="I576" s="24">
        <f>IFERROR(AVERAGEIF(tb_userslist[series_animedb_id],tb_anime[[#This Row],[id2]],tb_userslist[my_score]),0)</f>
        <v>5</v>
      </c>
      <c r="J57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6" s="31">
        <f>SUMPRODUCT((tb_userslist[series_animedb_id]=tb_anime[[#This Row],[id2]])*(tb_userslist[my_finish_date]&lt;=$E$2)*(tb_userslist[my_start_date]&gt;=$E$1)*(tb_userslist[my_start_date]&lt;&gt;"NA"))</f>
        <v>0</v>
      </c>
      <c r="M57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76" s="31">
        <f>IFERROR(AVERAGEIFS(tb_userslist[my_score],tb_userslist[series_animedb_id],tb_anime[[#This Row],[id2]],tb_userslist[my_start_date],"&gt;="&amp;$E$1,tb_userslist[my_finish_date],"&lt;="&amp;$E$2),0)</f>
        <v>0</v>
      </c>
      <c r="O57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7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77" spans="1:16" x14ac:dyDescent="0.3">
      <c r="A577" s="13">
        <v>32615</v>
      </c>
      <c r="B577" s="13">
        <v>31763</v>
      </c>
      <c r="C577" s="31" t="str">
        <f>VLOOKUP(tb_anime[[#This Row],[id2]],tb_userslist[[series_animedb_id]:[series_title]],2,FALSE)</f>
        <v>Accel World: Infinite∞Burst</v>
      </c>
      <c r="D577" s="31" t="str">
        <f>VLOOKUP(tb_anime[[#This Row],[id2]],tb_userslist[[series_animedb_id]:[season]],3,FALSE)</f>
        <v>movie</v>
      </c>
      <c r="E577" s="31">
        <f>VLOOKUP(tb_anime[[#This Row],[id2]],tb_userslist[[series_animedb_id]:[season]],9,FALSE)</f>
        <v>2016</v>
      </c>
      <c r="F577" s="31" t="str">
        <f>VLOOKUP(tb_anime[[#This Row],[id2]],tb_userslist[[series_animedb_id]:[season]],10,FALSE)</f>
        <v>summer</v>
      </c>
      <c r="G577" s="31">
        <f>COUNTIF(tb_userslist[series_animedb_id],tb_anime[[#This Row],[id2]])</f>
        <v>1</v>
      </c>
      <c r="H577" s="31">
        <f>SUMPRODUCT((tb_userslist[series_animedb_id]=tb_anime[[#This Row],[id2]])*(tb_userslist[my_score]&lt;=10))</f>
        <v>1</v>
      </c>
      <c r="I577" s="24">
        <f>IFERROR(AVERAGEIF(tb_userslist[series_animedb_id],tb_anime[[#This Row],[id2]],tb_userslist[my_score]),0)</f>
        <v>9</v>
      </c>
      <c r="J57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7" s="31">
        <f>SUMPRODUCT((tb_userslist[series_animedb_id]=tb_anime[[#This Row],[id2]])*(tb_userslist[my_finish_date]&lt;=$E$2)*(tb_userslist[my_start_date]&gt;=$E$1)*(tb_userslist[my_start_date]&lt;&gt;"NA"))</f>
        <v>1</v>
      </c>
      <c r="M57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77" s="31">
        <f>IFERROR(AVERAGEIFS(tb_userslist[my_score],tb_userslist[series_animedb_id],tb_anime[[#This Row],[id2]],tb_userslist[my_start_date],"&gt;="&amp;$E$1,tb_userslist[my_finish_date],"&lt;="&amp;$E$2),0)</f>
        <v>9</v>
      </c>
      <c r="O57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7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78" spans="1:16" x14ac:dyDescent="0.3">
      <c r="A578" s="13">
        <v>10495</v>
      </c>
      <c r="B578" s="13">
        <v>25241</v>
      </c>
      <c r="C578" s="31" t="str">
        <f>VLOOKUP(tb_anime[[#This Row],[id2]],tb_userslist[[series_animedb_id]:[series_title]],2,FALSE)</f>
        <v>AkaKill! Gekijou</v>
      </c>
      <c r="D578" s="31" t="str">
        <f>VLOOKUP(tb_anime[[#This Row],[id2]],tb_userslist[[series_animedb_id]:[season]],3,FALSE)</f>
        <v>ona</v>
      </c>
      <c r="E578" s="31">
        <f>VLOOKUP(tb_anime[[#This Row],[id2]],tb_userslist[[series_animedb_id]:[season]],9,FALSE)</f>
        <v>2014</v>
      </c>
      <c r="F578" s="31" t="str">
        <f>VLOOKUP(tb_anime[[#This Row],[id2]],tb_userslist[[series_animedb_id]:[season]],10,FALSE)</f>
        <v>summer</v>
      </c>
      <c r="G578" s="31">
        <f>COUNTIF(tb_userslist[series_animedb_id],tb_anime[[#This Row],[id2]])</f>
        <v>1</v>
      </c>
      <c r="H578" s="31">
        <f>SUMPRODUCT((tb_userslist[series_animedb_id]=tb_anime[[#This Row],[id2]])*(tb_userslist[my_score]&lt;=10))</f>
        <v>1</v>
      </c>
      <c r="I578" s="24">
        <f>IFERROR(AVERAGEIF(tb_userslist[series_animedb_id],tb_anime[[#This Row],[id2]],tb_userslist[my_score]),0)</f>
        <v>8</v>
      </c>
      <c r="J57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8" s="31">
        <f>SUMPRODUCT((tb_userslist[series_animedb_id]=tb_anime[[#This Row],[id2]])*(tb_userslist[my_finish_date]&lt;=$E$2)*(tb_userslist[my_start_date]&gt;=$E$1)*(tb_userslist[my_start_date]&lt;&gt;"NA"))</f>
        <v>1</v>
      </c>
      <c r="M57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78" s="31">
        <f>IFERROR(AVERAGEIFS(tb_userslist[my_score],tb_userslist[series_animedb_id],tb_anime[[#This Row],[id2]],tb_userslist[my_start_date],"&gt;="&amp;$E$1,tb_userslist[my_finish_date],"&lt;="&amp;$E$2),0)</f>
        <v>8</v>
      </c>
      <c r="O57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7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579" spans="1:16" x14ac:dyDescent="0.3">
      <c r="A579" s="13">
        <v>12403</v>
      </c>
      <c r="B579" s="13">
        <v>22199</v>
      </c>
      <c r="C579" s="31" t="str">
        <f>VLOOKUP(tb_anime[[#This Row],[id2]],tb_userslist[[series_animedb_id]:[series_title]],2,FALSE)</f>
        <v>Akame ga Kill!</v>
      </c>
      <c r="D579" s="31" t="str">
        <f>VLOOKUP(tb_anime[[#This Row],[id2]],tb_userslist[[series_animedb_id]:[season]],3,FALSE)</f>
        <v>tv</v>
      </c>
      <c r="E579" s="31">
        <f>VLOOKUP(tb_anime[[#This Row],[id2]],tb_userslist[[series_animedb_id]:[season]],9,FALSE)</f>
        <v>2014</v>
      </c>
      <c r="F579" s="31" t="str">
        <f>VLOOKUP(tb_anime[[#This Row],[id2]],tb_userslist[[series_animedb_id]:[season]],10,FALSE)</f>
        <v>summer</v>
      </c>
      <c r="G579" s="31">
        <f>COUNTIF(tb_userslist[series_animedb_id],tb_anime[[#This Row],[id2]])</f>
        <v>1</v>
      </c>
      <c r="H579" s="31">
        <f>SUMPRODUCT((tb_userslist[series_animedb_id]=tb_anime[[#This Row],[id2]])*(tb_userslist[my_score]&lt;=10))</f>
        <v>1</v>
      </c>
      <c r="I579" s="24">
        <f>IFERROR(AVERAGEIF(tb_userslist[series_animedb_id],tb_anime[[#This Row],[id2]],tb_userslist[my_score]),0)</f>
        <v>8</v>
      </c>
      <c r="J57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7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79" s="31">
        <f>SUMPRODUCT((tb_userslist[series_animedb_id]=tb_anime[[#This Row],[id2]])*(tb_userslist[my_finish_date]&lt;=$E$2)*(tb_userslist[my_start_date]&gt;=$E$1)*(tb_userslist[my_start_date]&lt;&gt;"NA"))</f>
        <v>1</v>
      </c>
      <c r="M57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79" s="31">
        <f>IFERROR(AVERAGEIFS(tb_userslist[my_score],tb_userslist[series_animedb_id],tb_anime[[#This Row],[id2]],tb_userslist[my_start_date],"&gt;="&amp;$E$1,tb_userslist[my_finish_date],"&lt;="&amp;$E$2),0)</f>
        <v>8</v>
      </c>
      <c r="O57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7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580" spans="1:16" x14ac:dyDescent="0.3">
      <c r="A580" s="13">
        <v>25397</v>
      </c>
      <c r="B580" s="13">
        <v>22729</v>
      </c>
      <c r="C580" s="31" t="str">
        <f>VLOOKUP(tb_anime[[#This Row],[id2]],tb_userslist[[series_animedb_id]:[series_title]],2,FALSE)</f>
        <v>Aldnoah.Zero</v>
      </c>
      <c r="D580" s="31" t="str">
        <f>VLOOKUP(tb_anime[[#This Row],[id2]],tb_userslist[[series_animedb_id]:[season]],3,FALSE)</f>
        <v>tv</v>
      </c>
      <c r="E580" s="31">
        <f>VLOOKUP(tb_anime[[#This Row],[id2]],tb_userslist[[series_animedb_id]:[season]],9,FALSE)</f>
        <v>2014</v>
      </c>
      <c r="F580" s="31" t="str">
        <f>VLOOKUP(tb_anime[[#This Row],[id2]],tb_userslist[[series_animedb_id]:[season]],10,FALSE)</f>
        <v>summer</v>
      </c>
      <c r="G580" s="31">
        <f>COUNTIF(tb_userslist[series_animedb_id],tb_anime[[#This Row],[id2]])</f>
        <v>1</v>
      </c>
      <c r="H580" s="31">
        <f>SUMPRODUCT((tb_userslist[series_animedb_id]=tb_anime[[#This Row],[id2]])*(tb_userslist[my_score]&lt;=10))</f>
        <v>1</v>
      </c>
      <c r="I580" s="24">
        <f>IFERROR(AVERAGEIF(tb_userslist[series_animedb_id],tb_anime[[#This Row],[id2]],tb_userslist[my_score]),0)</f>
        <v>8</v>
      </c>
      <c r="J58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0" s="31">
        <f>SUMPRODUCT((tb_userslist[series_animedb_id]=tb_anime[[#This Row],[id2]])*(tb_userslist[my_finish_date]&lt;=$E$2)*(tb_userslist[my_start_date]&gt;=$E$1)*(tb_userslist[my_start_date]&lt;&gt;"NA"))</f>
        <v>0</v>
      </c>
      <c r="M58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80" s="31">
        <f>IFERROR(AVERAGEIFS(tb_userslist[my_score],tb_userslist[series_animedb_id],tb_anime[[#This Row],[id2]],tb_userslist[my_start_date],"&gt;="&amp;$E$1,tb_userslist[my_finish_date],"&lt;="&amp;$E$2),0)</f>
        <v>0</v>
      </c>
      <c r="O58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8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81" spans="1:16" x14ac:dyDescent="0.3">
      <c r="A581" s="13">
        <v>25241</v>
      </c>
      <c r="B581" s="13">
        <v>27655</v>
      </c>
      <c r="C581" s="31" t="str">
        <f>VLOOKUP(tb_anime[[#This Row],[id2]],tb_userslist[[series_animedb_id]:[series_title]],2,FALSE)</f>
        <v>Aldnoah.Zero Part 2</v>
      </c>
      <c r="D581" s="31" t="str">
        <f>VLOOKUP(tb_anime[[#This Row],[id2]],tb_userslist[[series_animedb_id]:[season]],3,FALSE)</f>
        <v>tv</v>
      </c>
      <c r="E581" s="31">
        <f>VLOOKUP(tb_anime[[#This Row],[id2]],tb_userslist[[series_animedb_id]:[season]],9,FALSE)</f>
        <v>2015</v>
      </c>
      <c r="F581" s="31" t="str">
        <f>VLOOKUP(tb_anime[[#This Row],[id2]],tb_userslist[[series_animedb_id]:[season]],10,FALSE)</f>
        <v>winter</v>
      </c>
      <c r="G581" s="31">
        <f>COUNTIF(tb_userslist[series_animedb_id],tb_anime[[#This Row],[id2]])</f>
        <v>1</v>
      </c>
      <c r="H581" s="31">
        <f>SUMPRODUCT((tb_userslist[series_animedb_id]=tb_anime[[#This Row],[id2]])*(tb_userslist[my_score]&lt;=10))</f>
        <v>1</v>
      </c>
      <c r="I581" s="24">
        <f>IFERROR(AVERAGEIF(tb_userslist[series_animedb_id],tb_anime[[#This Row],[id2]],tb_userslist[my_score]),0)</f>
        <v>8</v>
      </c>
      <c r="J58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1" s="31">
        <f>SUMPRODUCT((tb_userslist[series_animedb_id]=tb_anime[[#This Row],[id2]])*(tb_userslist[my_finish_date]&lt;=$E$2)*(tb_userslist[my_start_date]&gt;=$E$1)*(tb_userslist[my_start_date]&lt;&gt;"NA"))</f>
        <v>0</v>
      </c>
      <c r="M58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81" s="31">
        <f>IFERROR(AVERAGEIFS(tb_userslist[my_score],tb_userslist[series_animedb_id],tb_anime[[#This Row],[id2]],tb_userslist[my_start_date],"&gt;="&amp;$E$1,tb_userslist[my_finish_date],"&lt;="&amp;$E$2),0)</f>
        <v>0</v>
      </c>
      <c r="O58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8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82" spans="1:16" x14ac:dyDescent="0.3">
      <c r="A582" s="13">
        <v>22199</v>
      </c>
      <c r="B582" s="13">
        <v>22147</v>
      </c>
      <c r="C582" s="31" t="str">
        <f>VLOOKUP(tb_anime[[#This Row],[id2]],tb_userslist[[series_animedb_id]:[series_title]],2,FALSE)</f>
        <v>Amagi Brilliant Park</v>
      </c>
      <c r="D582" s="31" t="str">
        <f>VLOOKUP(tb_anime[[#This Row],[id2]],tb_userslist[[series_animedb_id]:[season]],3,FALSE)</f>
        <v>tv</v>
      </c>
      <c r="E582" s="31">
        <f>VLOOKUP(tb_anime[[#This Row],[id2]],tb_userslist[[series_animedb_id]:[season]],9,FALSE)</f>
        <v>2014</v>
      </c>
      <c r="F582" s="31" t="str">
        <f>VLOOKUP(tb_anime[[#This Row],[id2]],tb_userslist[[series_animedb_id]:[season]],10,FALSE)</f>
        <v>fall</v>
      </c>
      <c r="G582" s="31">
        <f>COUNTIF(tb_userslist[series_animedb_id],tb_anime[[#This Row],[id2]])</f>
        <v>1</v>
      </c>
      <c r="H582" s="31">
        <f>SUMPRODUCT((tb_userslist[series_animedb_id]=tb_anime[[#This Row],[id2]])*(tb_userslist[my_score]&lt;=10))</f>
        <v>1</v>
      </c>
      <c r="I582" s="24">
        <f>IFERROR(AVERAGEIF(tb_userslist[series_animedb_id],tb_anime[[#This Row],[id2]],tb_userslist[my_score]),0)</f>
        <v>8</v>
      </c>
      <c r="J58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2" s="31">
        <f>SUMPRODUCT((tb_userslist[series_animedb_id]=tb_anime[[#This Row],[id2]])*(tb_userslist[my_finish_date]&lt;=$E$2)*(tb_userslist[my_start_date]&gt;=$E$1)*(tb_userslist[my_start_date]&lt;&gt;"NA"))</f>
        <v>1</v>
      </c>
      <c r="M58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82" s="31">
        <f>IFERROR(AVERAGEIFS(tb_userslist[my_score],tb_userslist[series_animedb_id],tb_anime[[#This Row],[id2]],tb_userslist[my_start_date],"&gt;="&amp;$E$1,tb_userslist[my_finish_date],"&lt;="&amp;$E$2),0)</f>
        <v>8</v>
      </c>
      <c r="O58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8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583" spans="1:16" x14ac:dyDescent="0.3">
      <c r="A583" s="13">
        <v>22147</v>
      </c>
      <c r="B583" s="13">
        <v>6547</v>
      </c>
      <c r="C583" s="31" t="str">
        <f>VLOOKUP(tb_anime[[#This Row],[id2]],tb_userslist[[series_animedb_id]:[series_title]],2,FALSE)</f>
        <v>Angel Beats!</v>
      </c>
      <c r="D583" s="31" t="str">
        <f>VLOOKUP(tb_anime[[#This Row],[id2]],tb_userslist[[series_animedb_id]:[season]],3,FALSE)</f>
        <v>tv</v>
      </c>
      <c r="E583" s="31">
        <f>VLOOKUP(tb_anime[[#This Row],[id2]],tb_userslist[[series_animedb_id]:[season]],9,FALSE)</f>
        <v>2010</v>
      </c>
      <c r="F583" s="31" t="str">
        <f>VLOOKUP(tb_anime[[#This Row],[id2]],tb_userslist[[series_animedb_id]:[season]],10,FALSE)</f>
        <v>spring</v>
      </c>
      <c r="G583" s="31">
        <f>COUNTIF(tb_userslist[series_animedb_id],tb_anime[[#This Row],[id2]])</f>
        <v>1</v>
      </c>
      <c r="H583" s="31">
        <f>SUMPRODUCT((tb_userslist[series_animedb_id]=tb_anime[[#This Row],[id2]])*(tb_userslist[my_score]&lt;=10))</f>
        <v>1</v>
      </c>
      <c r="I583" s="24">
        <f>IFERROR(AVERAGEIF(tb_userslist[series_animedb_id],tb_anime[[#This Row],[id2]],tb_userslist[my_score]),0)</f>
        <v>10</v>
      </c>
      <c r="J58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3" s="31">
        <f>SUMPRODUCT((tb_userslist[series_animedb_id]=tb_anime[[#This Row],[id2]])*(tb_userslist[my_finish_date]&lt;=$E$2)*(tb_userslist[my_start_date]&gt;=$E$1)*(tb_userslist[my_start_date]&lt;&gt;"NA"))</f>
        <v>0</v>
      </c>
      <c r="M58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83" s="31">
        <f>IFERROR(AVERAGEIFS(tb_userslist[my_score],tb_userslist[series_animedb_id],tb_anime[[#This Row],[id2]],tb_userslist[my_start_date],"&gt;="&amp;$E$1,tb_userslist[my_finish_date],"&lt;="&amp;$E$2),0)</f>
        <v>0</v>
      </c>
      <c r="O58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8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84" spans="1:16" x14ac:dyDescent="0.3">
      <c r="A584" s="13">
        <v>24833</v>
      </c>
      <c r="B584" s="13">
        <v>9989</v>
      </c>
      <c r="C584" s="31" t="str">
        <f>VLOOKUP(tb_anime[[#This Row],[id2]],tb_userslist[[series_animedb_id]:[series_title]],2,FALSE)</f>
        <v>Ano Hi Mita Hana no Namae wo Bokutachi wa Mada Shiranai.</v>
      </c>
      <c r="D584" s="31" t="str">
        <f>VLOOKUP(tb_anime[[#This Row],[id2]],tb_userslist[[series_animedb_id]:[season]],3,FALSE)</f>
        <v>tv</v>
      </c>
      <c r="E584" s="31">
        <f>VLOOKUP(tb_anime[[#This Row],[id2]],tb_userslist[[series_animedb_id]:[season]],9,FALSE)</f>
        <v>2011</v>
      </c>
      <c r="F584" s="31" t="str">
        <f>VLOOKUP(tb_anime[[#This Row],[id2]],tb_userslist[[series_animedb_id]:[season]],10,FALSE)</f>
        <v>spring</v>
      </c>
      <c r="G584" s="31">
        <f>COUNTIF(tb_userslist[series_animedb_id],tb_anime[[#This Row],[id2]])</f>
        <v>1</v>
      </c>
      <c r="H584" s="31">
        <f>SUMPRODUCT((tb_userslist[series_animedb_id]=tb_anime[[#This Row],[id2]])*(tb_userslist[my_score]&lt;=10))</f>
        <v>1</v>
      </c>
      <c r="I584" s="24">
        <f>IFERROR(AVERAGEIF(tb_userslist[series_animedb_id],tb_anime[[#This Row],[id2]],tb_userslist[my_score]),0)</f>
        <v>9</v>
      </c>
      <c r="J58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4" s="31">
        <f>SUMPRODUCT((tb_userslist[series_animedb_id]=tb_anime[[#This Row],[id2]])*(tb_userslist[my_finish_date]&lt;=$E$2)*(tb_userslist[my_start_date]&gt;=$E$1)*(tb_userslist[my_start_date]&lt;&gt;"NA"))</f>
        <v>0</v>
      </c>
      <c r="M58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84" s="31">
        <f>IFERROR(AVERAGEIFS(tb_userslist[my_score],tb_userslist[series_animedb_id],tb_anime[[#This Row],[id2]],tb_userslist[my_start_date],"&gt;="&amp;$E$1,tb_userslist[my_finish_date],"&lt;="&amp;$E$2),0)</f>
        <v>0</v>
      </c>
      <c r="O58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8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85" spans="1:16" x14ac:dyDescent="0.3">
      <c r="A585" s="13">
        <v>10897</v>
      </c>
      <c r="B585" s="13">
        <v>24833</v>
      </c>
      <c r="C585" s="31" t="str">
        <f>VLOOKUP(tb_anime[[#This Row],[id2]],tb_userslist[[series_animedb_id]:[series_title]],2,FALSE)</f>
        <v>Ansatsu Kyoushitsu</v>
      </c>
      <c r="D585" s="31" t="str">
        <f>VLOOKUP(tb_anime[[#This Row],[id2]],tb_userslist[[series_animedb_id]:[season]],3,FALSE)</f>
        <v>tv</v>
      </c>
      <c r="E585" s="31">
        <f>VLOOKUP(tb_anime[[#This Row],[id2]],tb_userslist[[series_animedb_id]:[season]],9,FALSE)</f>
        <v>2015</v>
      </c>
      <c r="F585" s="31" t="str">
        <f>VLOOKUP(tb_anime[[#This Row],[id2]],tb_userslist[[series_animedb_id]:[season]],10,FALSE)</f>
        <v>winter</v>
      </c>
      <c r="G585" s="31">
        <f>COUNTIF(tb_userslist[series_animedb_id],tb_anime[[#This Row],[id2]])</f>
        <v>1</v>
      </c>
      <c r="H585" s="31">
        <f>SUMPRODUCT((tb_userslist[series_animedb_id]=tb_anime[[#This Row],[id2]])*(tb_userslist[my_score]&lt;=10))</f>
        <v>1</v>
      </c>
      <c r="I585" s="24">
        <f>IFERROR(AVERAGEIF(tb_userslist[series_animedb_id],tb_anime[[#This Row],[id2]],tb_userslist[my_score]),0)</f>
        <v>8</v>
      </c>
      <c r="J58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5" s="31">
        <f>SUMPRODUCT((tb_userslist[series_animedb_id]=tb_anime[[#This Row],[id2]])*(tb_userslist[my_finish_date]&lt;=$E$2)*(tb_userslist[my_start_date]&gt;=$E$1)*(tb_userslist[my_start_date]&lt;&gt;"NA"))</f>
        <v>1</v>
      </c>
      <c r="M58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85" s="31">
        <f>IFERROR(AVERAGEIFS(tb_userslist[my_score],tb_userslist[series_animedb_id],tb_anime[[#This Row],[id2]],tb_userslist[my_start_date],"&gt;="&amp;$E$1,tb_userslist[my_finish_date],"&lt;="&amp;$E$2),0)</f>
        <v>8</v>
      </c>
      <c r="O58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8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586" spans="1:16" x14ac:dyDescent="0.3">
      <c r="A586" s="13">
        <v>14345</v>
      </c>
      <c r="B586" s="13">
        <v>30654</v>
      </c>
      <c r="C586" s="31" t="str">
        <f>VLOOKUP(tb_anime[[#This Row],[id2]],tb_userslist[[series_animedb_id]:[series_title]],2,FALSE)</f>
        <v>Ansatsu Kyoushitsu 2nd Season</v>
      </c>
      <c r="D586" s="31" t="str">
        <f>VLOOKUP(tb_anime[[#This Row],[id2]],tb_userslist[[series_animedb_id]:[season]],3,FALSE)</f>
        <v>tv</v>
      </c>
      <c r="E586" s="31">
        <f>VLOOKUP(tb_anime[[#This Row],[id2]],tb_userslist[[series_animedb_id]:[season]],9,FALSE)</f>
        <v>2016</v>
      </c>
      <c r="F586" s="31" t="str">
        <f>VLOOKUP(tb_anime[[#This Row],[id2]],tb_userslist[[series_animedb_id]:[season]],10,FALSE)</f>
        <v>winter</v>
      </c>
      <c r="G586" s="31">
        <f>COUNTIF(tb_userslist[series_animedb_id],tb_anime[[#This Row],[id2]])</f>
        <v>1</v>
      </c>
      <c r="H586" s="31">
        <f>SUMPRODUCT((tb_userslist[series_animedb_id]=tb_anime[[#This Row],[id2]])*(tb_userslist[my_score]&lt;=10))</f>
        <v>1</v>
      </c>
      <c r="I586" s="24">
        <f>IFERROR(AVERAGEIF(tb_userslist[series_animedb_id],tb_anime[[#This Row],[id2]],tb_userslist[my_score]),0)</f>
        <v>9</v>
      </c>
      <c r="J58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6" s="31">
        <f>SUMPRODUCT((tb_userslist[series_animedb_id]=tb_anime[[#This Row],[id2]])*(tb_userslist[my_finish_date]&lt;=$E$2)*(tb_userslist[my_start_date]&gt;=$E$1)*(tb_userslist[my_start_date]&lt;&gt;"NA"))</f>
        <v>1</v>
      </c>
      <c r="M58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86" s="31">
        <f>IFERROR(AVERAGEIFS(tb_userslist[my_score],tb_userslist[series_animedb_id],tb_anime[[#This Row],[id2]],tb_userslist[my_start_date],"&gt;="&amp;$E$1,tb_userslist[my_finish_date],"&lt;="&amp;$E$2),0)</f>
        <v>9</v>
      </c>
      <c r="O58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8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87" spans="1:16" x14ac:dyDescent="0.3">
      <c r="A587" s="13">
        <v>41468</v>
      </c>
      <c r="B587" s="13">
        <v>50205</v>
      </c>
      <c r="C587" s="31" t="str">
        <f>VLOOKUP(tb_anime[[#This Row],[id2]],tb_userslist[[series_animedb_id]:[series_title]],2,FALSE)</f>
        <v>Arknights: Reimei Zensou</v>
      </c>
      <c r="D587" s="31" t="str">
        <f>VLOOKUP(tb_anime[[#This Row],[id2]],tb_userslist[[series_animedb_id]:[season]],3,FALSE)</f>
        <v>tv</v>
      </c>
      <c r="E587" s="31">
        <f>VLOOKUP(tb_anime[[#This Row],[id2]],tb_userslist[[series_animedb_id]:[season]],9,FALSE)</f>
        <v>2022</v>
      </c>
      <c r="F587" s="31" t="str">
        <f>VLOOKUP(tb_anime[[#This Row],[id2]],tb_userslist[[series_animedb_id]:[season]],10,FALSE)</f>
        <v>fall</v>
      </c>
      <c r="G587" s="31">
        <f>COUNTIF(tb_userslist[series_animedb_id],tb_anime[[#This Row],[id2]])</f>
        <v>1</v>
      </c>
      <c r="H587" s="31">
        <f>SUMPRODUCT((tb_userslist[series_animedb_id]=tb_anime[[#This Row],[id2]])*(tb_userslist[my_score]&lt;=10))</f>
        <v>1</v>
      </c>
      <c r="I587" s="24">
        <f>IFERROR(AVERAGEIF(tb_userslist[series_animedb_id],tb_anime[[#This Row],[id2]],tb_userslist[my_score]),0)</f>
        <v>9</v>
      </c>
      <c r="J58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7" s="31">
        <f>SUMPRODUCT((tb_userslist[series_animedb_id]=tb_anime[[#This Row],[id2]])*(tb_userslist[my_finish_date]&lt;=$E$2)*(tb_userslist[my_start_date]&gt;=$E$1)*(tb_userslist[my_start_date]&lt;&gt;"NA"))</f>
        <v>1</v>
      </c>
      <c r="M58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87" s="31">
        <f>IFERROR(AVERAGEIFS(tb_userslist[my_score],tb_userslist[series_animedb_id],tb_anime[[#This Row],[id2]],tb_userslist[my_start_date],"&gt;="&amp;$E$1,tb_userslist[my_finish_date],"&lt;="&amp;$E$2),0)</f>
        <v>9</v>
      </c>
      <c r="O58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8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88" spans="1:16" x14ac:dyDescent="0.3">
      <c r="A588" s="13">
        <v>28999</v>
      </c>
      <c r="B588" s="13">
        <v>9513</v>
      </c>
      <c r="C588" s="31" t="str">
        <f>VLOOKUP(tb_anime[[#This Row],[id2]],tb_userslist[[series_animedb_id]:[series_title]],2,FALSE)</f>
        <v>Beelzebub</v>
      </c>
      <c r="D588" s="31" t="str">
        <f>VLOOKUP(tb_anime[[#This Row],[id2]],tb_userslist[[series_animedb_id]:[season]],3,FALSE)</f>
        <v>tv</v>
      </c>
      <c r="E588" s="31">
        <f>VLOOKUP(tb_anime[[#This Row],[id2]],tb_userslist[[series_animedb_id]:[season]],9,FALSE)</f>
        <v>2011</v>
      </c>
      <c r="F588" s="31" t="str">
        <f>VLOOKUP(tb_anime[[#This Row],[id2]],tb_userslist[[series_animedb_id]:[season]],10,FALSE)</f>
        <v>winter</v>
      </c>
      <c r="G588" s="31">
        <f>COUNTIF(tb_userslist[series_animedb_id],tb_anime[[#This Row],[id2]])</f>
        <v>1</v>
      </c>
      <c r="H588" s="31">
        <f>SUMPRODUCT((tb_userslist[series_animedb_id]=tb_anime[[#This Row],[id2]])*(tb_userslist[my_score]&lt;=10))</f>
        <v>1</v>
      </c>
      <c r="I588" s="24">
        <f>IFERROR(AVERAGEIF(tb_userslist[series_animedb_id],tb_anime[[#This Row],[id2]],tb_userslist[my_score]),0)</f>
        <v>9</v>
      </c>
      <c r="J58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8" s="31">
        <f>SUMPRODUCT((tb_userslist[series_animedb_id]=tb_anime[[#This Row],[id2]])*(tb_userslist[my_finish_date]&lt;=$E$2)*(tb_userslist[my_start_date]&gt;=$E$1)*(tb_userslist[my_start_date]&lt;&gt;"NA"))</f>
        <v>0</v>
      </c>
      <c r="M58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88" s="31">
        <f>IFERROR(AVERAGEIFS(tb_userslist[my_score],tb_userslist[series_animedb_id],tb_anime[[#This Row],[id2]],tb_userslist[my_start_date],"&gt;="&amp;$E$1,tb_userslist[my_finish_date],"&lt;="&amp;$E$2),0)</f>
        <v>0</v>
      </c>
      <c r="O58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8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89" spans="1:16" x14ac:dyDescent="0.3">
      <c r="A589" s="13">
        <v>9479</v>
      </c>
      <c r="B589" s="13">
        <v>10396</v>
      </c>
      <c r="C589" s="31" t="str">
        <f>VLOOKUP(tb_anime[[#This Row],[id2]],tb_userslist[[series_animedb_id]:[series_title]],2,FALSE)</f>
        <v>Ben-To</v>
      </c>
      <c r="D589" s="31" t="str">
        <f>VLOOKUP(tb_anime[[#This Row],[id2]],tb_userslist[[series_animedb_id]:[season]],3,FALSE)</f>
        <v>tv</v>
      </c>
      <c r="E589" s="31">
        <f>VLOOKUP(tb_anime[[#This Row],[id2]],tb_userslist[[series_animedb_id]:[season]],9,FALSE)</f>
        <v>2011</v>
      </c>
      <c r="F589" s="31" t="str">
        <f>VLOOKUP(tb_anime[[#This Row],[id2]],tb_userslist[[series_animedb_id]:[season]],10,FALSE)</f>
        <v>fall</v>
      </c>
      <c r="G589" s="31">
        <f>COUNTIF(tb_userslist[series_animedb_id],tb_anime[[#This Row],[id2]])</f>
        <v>1</v>
      </c>
      <c r="H589" s="31">
        <f>SUMPRODUCT((tb_userslist[series_animedb_id]=tb_anime[[#This Row],[id2]])*(tb_userslist[my_score]&lt;=10))</f>
        <v>1</v>
      </c>
      <c r="I589" s="24">
        <f>IFERROR(AVERAGEIF(tb_userslist[series_animedb_id],tb_anime[[#This Row],[id2]],tb_userslist[my_score]),0)</f>
        <v>8</v>
      </c>
      <c r="J58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8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89" s="31">
        <f>SUMPRODUCT((tb_userslist[series_animedb_id]=tb_anime[[#This Row],[id2]])*(tb_userslist[my_finish_date]&lt;=$E$2)*(tb_userslist[my_start_date]&gt;=$E$1)*(tb_userslist[my_start_date]&lt;&gt;"NA"))</f>
        <v>0</v>
      </c>
      <c r="M58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89" s="31">
        <f>IFERROR(AVERAGEIFS(tb_userslist[my_score],tb_userslist[series_animedb_id],tb_anime[[#This Row],[id2]],tb_userslist[my_start_date],"&gt;="&amp;$E$1,tb_userslist[my_finish_date],"&lt;="&amp;$E$2),0)</f>
        <v>0</v>
      </c>
      <c r="O58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8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90" spans="1:16" x14ac:dyDescent="0.3">
      <c r="A590" s="13">
        <v>25731</v>
      </c>
      <c r="B590" s="13">
        <v>20787</v>
      </c>
      <c r="C590" s="31" t="str">
        <f>VLOOKUP(tb_anime[[#This Row],[id2]],tb_userslist[[series_animedb_id]:[series_title]],2,FALSE)</f>
        <v>Black Bullet</v>
      </c>
      <c r="D590" s="31" t="str">
        <f>VLOOKUP(tb_anime[[#This Row],[id2]],tb_userslist[[series_animedb_id]:[season]],3,FALSE)</f>
        <v>tv</v>
      </c>
      <c r="E590" s="31">
        <f>VLOOKUP(tb_anime[[#This Row],[id2]],tb_userslist[[series_animedb_id]:[season]],9,FALSE)</f>
        <v>2014</v>
      </c>
      <c r="F590" s="31" t="str">
        <f>VLOOKUP(tb_anime[[#This Row],[id2]],tb_userslist[[series_animedb_id]:[season]],10,FALSE)</f>
        <v>spring</v>
      </c>
      <c r="G590" s="31">
        <f>COUNTIF(tb_userslist[series_animedb_id],tb_anime[[#This Row],[id2]])</f>
        <v>1</v>
      </c>
      <c r="H590" s="31">
        <f>SUMPRODUCT((tb_userslist[series_animedb_id]=tb_anime[[#This Row],[id2]])*(tb_userslist[my_score]&lt;=10))</f>
        <v>1</v>
      </c>
      <c r="I590" s="24">
        <f>IFERROR(AVERAGEIF(tb_userslist[series_animedb_id],tb_anime[[#This Row],[id2]],tb_userslist[my_score]),0)</f>
        <v>8</v>
      </c>
      <c r="J59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0" s="31">
        <f>SUMPRODUCT((tb_userslist[series_animedb_id]=tb_anime[[#This Row],[id2]])*(tb_userslist[my_finish_date]&lt;=$E$2)*(tb_userslist[my_start_date]&gt;=$E$1)*(tb_userslist[my_start_date]&lt;&gt;"NA"))</f>
        <v>0</v>
      </c>
      <c r="M59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90" s="31">
        <f>IFERROR(AVERAGEIFS(tb_userslist[my_score],tb_userslist[series_animedb_id],tb_anime[[#This Row],[id2]],tb_userslist[my_start_date],"&gt;="&amp;$E$1,tb_userslist[my_finish_date],"&lt;="&amp;$E$2),0)</f>
        <v>0</v>
      </c>
      <c r="O59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9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91" spans="1:16" x14ac:dyDescent="0.3">
      <c r="A591" s="13">
        <v>20031</v>
      </c>
      <c r="B591" s="13">
        <v>889</v>
      </c>
      <c r="C591" s="31" t="str">
        <f>VLOOKUP(tb_anime[[#This Row],[id2]],tb_userslist[[series_animedb_id]:[series_title]],2,FALSE)</f>
        <v>Black Lagoon</v>
      </c>
      <c r="D591" s="31" t="str">
        <f>VLOOKUP(tb_anime[[#This Row],[id2]],tb_userslist[[series_animedb_id]:[season]],3,FALSE)</f>
        <v>tv</v>
      </c>
      <c r="E591" s="31">
        <f>VLOOKUP(tb_anime[[#This Row],[id2]],tb_userslist[[series_animedb_id]:[season]],9,FALSE)</f>
        <v>2006</v>
      </c>
      <c r="F591" s="31" t="str">
        <f>VLOOKUP(tb_anime[[#This Row],[id2]],tb_userslist[[series_animedb_id]:[season]],10,FALSE)</f>
        <v>spring</v>
      </c>
      <c r="G591" s="31">
        <f>COUNTIF(tb_userslist[series_animedb_id],tb_anime[[#This Row],[id2]])</f>
        <v>1</v>
      </c>
      <c r="H591" s="31">
        <f>SUMPRODUCT((tb_userslist[series_animedb_id]=tb_anime[[#This Row],[id2]])*(tb_userslist[my_score]&lt;=10))</f>
        <v>1</v>
      </c>
      <c r="I591" s="24">
        <f>IFERROR(AVERAGEIF(tb_userslist[series_animedb_id],tb_anime[[#This Row],[id2]],tb_userslist[my_score]),0)</f>
        <v>9</v>
      </c>
      <c r="J59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1" s="31">
        <f>SUMPRODUCT((tb_userslist[series_animedb_id]=tb_anime[[#This Row],[id2]])*(tb_userslist[my_finish_date]&lt;=$E$2)*(tb_userslist[my_start_date]&gt;=$E$1)*(tb_userslist[my_start_date]&lt;&gt;"NA"))</f>
        <v>1</v>
      </c>
      <c r="M59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91" s="31">
        <f>IFERROR(AVERAGEIFS(tb_userslist[my_score],tb_userslist[series_animedb_id],tb_anime[[#This Row],[id2]],tb_userslist[my_start_date],"&gt;="&amp;$E$1,tb_userslist[my_finish_date],"&lt;="&amp;$E$2),0)</f>
        <v>9</v>
      </c>
      <c r="O59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9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92" spans="1:16" x14ac:dyDescent="0.3">
      <c r="A592" s="13">
        <v>31389</v>
      </c>
      <c r="B592" s="13">
        <v>4901</v>
      </c>
      <c r="C592" s="31" t="str">
        <f>VLOOKUP(tb_anime[[#This Row],[id2]],tb_userslist[[series_animedb_id]:[series_title]],2,FALSE)</f>
        <v>Black Lagoon: Roberta's Blood Trail</v>
      </c>
      <c r="D592" s="31" t="str">
        <f>VLOOKUP(tb_anime[[#This Row],[id2]],tb_userslist[[series_animedb_id]:[season]],3,FALSE)</f>
        <v>ova</v>
      </c>
      <c r="E592" s="31">
        <f>VLOOKUP(tb_anime[[#This Row],[id2]],tb_userslist[[series_animedb_id]:[season]],9,FALSE)</f>
        <v>2010</v>
      </c>
      <c r="F592" s="31" t="str">
        <f>VLOOKUP(tb_anime[[#This Row],[id2]],tb_userslist[[series_animedb_id]:[season]],10,FALSE)</f>
        <v>spring</v>
      </c>
      <c r="G592" s="31">
        <f>COUNTIF(tb_userslist[series_animedb_id],tb_anime[[#This Row],[id2]])</f>
        <v>1</v>
      </c>
      <c r="H592" s="31">
        <f>SUMPRODUCT((tb_userslist[series_animedb_id]=tb_anime[[#This Row],[id2]])*(tb_userslist[my_score]&lt;=10))</f>
        <v>1</v>
      </c>
      <c r="I592" s="24">
        <f>IFERROR(AVERAGEIF(tb_userslist[series_animedb_id],tb_anime[[#This Row],[id2]],tb_userslist[my_score]),0)</f>
        <v>9</v>
      </c>
      <c r="J59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2" s="31">
        <f>SUMPRODUCT((tb_userslist[series_animedb_id]=tb_anime[[#This Row],[id2]])*(tb_userslist[my_finish_date]&lt;=$E$2)*(tb_userslist[my_start_date]&gt;=$E$1)*(tb_userslist[my_start_date]&lt;&gt;"NA"))</f>
        <v>1</v>
      </c>
      <c r="M59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92" s="31">
        <f>IFERROR(AVERAGEIFS(tb_userslist[my_score],tb_userslist[series_animedb_id],tb_anime[[#This Row],[id2]],tb_userslist[my_start_date],"&gt;="&amp;$E$1,tb_userslist[my_finish_date],"&lt;="&amp;$E$2),0)</f>
        <v>9</v>
      </c>
      <c r="O59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9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93" spans="1:16" x14ac:dyDescent="0.3">
      <c r="A593" s="13">
        <v>33731</v>
      </c>
      <c r="B593" s="13">
        <v>1519</v>
      </c>
      <c r="C593" s="31" t="str">
        <f>VLOOKUP(tb_anime[[#This Row],[id2]],tb_userslist[[series_animedb_id]:[series_title]],2,FALSE)</f>
        <v>Black Lagoon: The Second Barrage</v>
      </c>
      <c r="D593" s="31" t="str">
        <f>VLOOKUP(tb_anime[[#This Row],[id2]],tb_userslist[[series_animedb_id]:[season]],3,FALSE)</f>
        <v>tv</v>
      </c>
      <c r="E593" s="31">
        <f>VLOOKUP(tb_anime[[#This Row],[id2]],tb_userslist[[series_animedb_id]:[season]],9,FALSE)</f>
        <v>2006</v>
      </c>
      <c r="F593" s="31" t="str">
        <f>VLOOKUP(tb_anime[[#This Row],[id2]],tb_userslist[[series_animedb_id]:[season]],10,FALSE)</f>
        <v>fall</v>
      </c>
      <c r="G593" s="31">
        <f>COUNTIF(tb_userslist[series_animedb_id],tb_anime[[#This Row],[id2]])</f>
        <v>1</v>
      </c>
      <c r="H593" s="31">
        <f>SUMPRODUCT((tb_userslist[series_animedb_id]=tb_anime[[#This Row],[id2]])*(tb_userslist[my_score]&lt;=10))</f>
        <v>1</v>
      </c>
      <c r="I593" s="24">
        <f>IFERROR(AVERAGEIF(tb_userslist[series_animedb_id],tb_anime[[#This Row],[id2]],tb_userslist[my_score]),0)</f>
        <v>9</v>
      </c>
      <c r="J59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3" s="31">
        <f>SUMPRODUCT((tb_userslist[series_animedb_id]=tb_anime[[#This Row],[id2]])*(tb_userslist[my_finish_date]&lt;=$E$2)*(tb_userslist[my_start_date]&gt;=$E$1)*(tb_userslist[my_start_date]&lt;&gt;"NA"))</f>
        <v>1</v>
      </c>
      <c r="M59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93" s="31">
        <f>IFERROR(AVERAGEIFS(tb_userslist[my_score],tb_userslist[series_animedb_id],tb_anime[[#This Row],[id2]],tb_userslist[my_start_date],"&gt;="&amp;$E$1,tb_userslist[my_finish_date],"&lt;="&amp;$E$2),0)</f>
        <v>9</v>
      </c>
      <c r="O59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9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94" spans="1:16" x14ac:dyDescent="0.3">
      <c r="A594" s="13">
        <v>48760</v>
      </c>
      <c r="B594" s="13">
        <v>11285</v>
      </c>
      <c r="C594" s="31" t="str">
        <f>VLOOKUP(tb_anime[[#This Row],[id2]],tb_userslist[[series_animedb_id]:[series_title]],2,FALSE)</f>
        <v>Black★Rock Shooter (TV)</v>
      </c>
      <c r="D594" s="31" t="str">
        <f>VLOOKUP(tb_anime[[#This Row],[id2]],tb_userslist[[series_animedb_id]:[season]],3,FALSE)</f>
        <v>tv</v>
      </c>
      <c r="E594" s="31">
        <f>VLOOKUP(tb_anime[[#This Row],[id2]],tb_userslist[[series_animedb_id]:[season]],9,FALSE)</f>
        <v>2012</v>
      </c>
      <c r="F594" s="31" t="str">
        <f>VLOOKUP(tb_anime[[#This Row],[id2]],tb_userslist[[series_animedb_id]:[season]],10,FALSE)</f>
        <v>winter</v>
      </c>
      <c r="G594" s="31">
        <f>COUNTIF(tb_userslist[series_animedb_id],tb_anime[[#This Row],[id2]])</f>
        <v>1</v>
      </c>
      <c r="H594" s="31">
        <f>SUMPRODUCT((tb_userslist[series_animedb_id]=tb_anime[[#This Row],[id2]])*(tb_userslist[my_score]&lt;=10))</f>
        <v>1</v>
      </c>
      <c r="I594" s="24">
        <f>IFERROR(AVERAGEIF(tb_userslist[series_animedb_id],tb_anime[[#This Row],[id2]],tb_userslist[my_score]),0)</f>
        <v>9</v>
      </c>
      <c r="J59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4" s="31">
        <f>SUMPRODUCT((tb_userslist[series_animedb_id]=tb_anime[[#This Row],[id2]])*(tb_userslist[my_finish_date]&lt;=$E$2)*(tb_userslist[my_start_date]&gt;=$E$1)*(tb_userslist[my_start_date]&lt;&gt;"NA"))</f>
        <v>1</v>
      </c>
      <c r="M59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94" s="31">
        <f>IFERROR(AVERAGEIFS(tb_userslist[my_score],tb_userslist[series_animedb_id],tb_anime[[#This Row],[id2]],tb_userslist[my_start_date],"&gt;="&amp;$E$1,tb_userslist[my_finish_date],"&lt;="&amp;$E$2),0)</f>
        <v>9</v>
      </c>
      <c r="O59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9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95" spans="1:16" x14ac:dyDescent="0.3">
      <c r="A595" s="13">
        <v>37105</v>
      </c>
      <c r="B595" s="13">
        <v>31043</v>
      </c>
      <c r="C595" s="31" t="str">
        <f>VLOOKUP(tb_anime[[#This Row],[id2]],tb_userslist[[series_animedb_id]:[series_title]],2,FALSE)</f>
        <v>Boku dake ga Inai Machi</v>
      </c>
      <c r="D595" s="31" t="str">
        <f>VLOOKUP(tb_anime[[#This Row],[id2]],tb_userslist[[series_animedb_id]:[season]],3,FALSE)</f>
        <v>tv</v>
      </c>
      <c r="E595" s="31">
        <f>VLOOKUP(tb_anime[[#This Row],[id2]],tb_userslist[[series_animedb_id]:[season]],9,FALSE)</f>
        <v>2016</v>
      </c>
      <c r="F595" s="31" t="str">
        <f>VLOOKUP(tb_anime[[#This Row],[id2]],tb_userslist[[series_animedb_id]:[season]],10,FALSE)</f>
        <v>winter</v>
      </c>
      <c r="G595" s="31">
        <f>COUNTIF(tb_userslist[series_animedb_id],tb_anime[[#This Row],[id2]])</f>
        <v>1</v>
      </c>
      <c r="H595" s="31">
        <f>SUMPRODUCT((tb_userslist[series_animedb_id]=tb_anime[[#This Row],[id2]])*(tb_userslist[my_score]&lt;=10))</f>
        <v>1</v>
      </c>
      <c r="I595" s="24">
        <f>IFERROR(AVERAGEIF(tb_userslist[series_animedb_id],tb_anime[[#This Row],[id2]],tb_userslist[my_score]),0)</f>
        <v>9</v>
      </c>
      <c r="J59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5" s="31">
        <f>SUMPRODUCT((tb_userslist[series_animedb_id]=tb_anime[[#This Row],[id2]])*(tb_userslist[my_finish_date]&lt;=$E$2)*(tb_userslist[my_start_date]&gt;=$E$1)*(tb_userslist[my_start_date]&lt;&gt;"NA"))</f>
        <v>1</v>
      </c>
      <c r="M59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95" s="31">
        <f>IFERROR(AVERAGEIFS(tb_userslist[my_score],tb_userslist[series_animedb_id],tb_anime[[#This Row],[id2]],tb_userslist[my_start_date],"&gt;="&amp;$E$1,tb_userslist[my_finish_date],"&lt;="&amp;$E$2),0)</f>
        <v>9</v>
      </c>
      <c r="O59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9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96" spans="1:16" x14ac:dyDescent="0.3">
      <c r="A596" s="13">
        <v>32561</v>
      </c>
      <c r="B596" s="13">
        <v>10719</v>
      </c>
      <c r="C596" s="31" t="str">
        <f>VLOOKUP(tb_anime[[#This Row],[id2]],tb_userslist[[series_animedb_id]:[series_title]],2,FALSE)</f>
        <v>Boku wa Tomodachi ga Sukunai</v>
      </c>
      <c r="D596" s="31" t="str">
        <f>VLOOKUP(tb_anime[[#This Row],[id2]],tb_userslist[[series_animedb_id]:[season]],3,FALSE)</f>
        <v>tv</v>
      </c>
      <c r="E596" s="31">
        <f>VLOOKUP(tb_anime[[#This Row],[id2]],tb_userslist[[series_animedb_id]:[season]],9,FALSE)</f>
        <v>2011</v>
      </c>
      <c r="F596" s="31" t="str">
        <f>VLOOKUP(tb_anime[[#This Row],[id2]],tb_userslist[[series_animedb_id]:[season]],10,FALSE)</f>
        <v>fall</v>
      </c>
      <c r="G596" s="31">
        <f>COUNTIF(tb_userslist[series_animedb_id],tb_anime[[#This Row],[id2]])</f>
        <v>1</v>
      </c>
      <c r="H596" s="31">
        <f>SUMPRODUCT((tb_userslist[series_animedb_id]=tb_anime[[#This Row],[id2]])*(tb_userslist[my_score]&lt;=10))</f>
        <v>1</v>
      </c>
      <c r="I596" s="24">
        <f>IFERROR(AVERAGEIF(tb_userslist[series_animedb_id],tb_anime[[#This Row],[id2]],tb_userslist[my_score]),0)</f>
        <v>9</v>
      </c>
      <c r="J59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6" s="31">
        <f>SUMPRODUCT((tb_userslist[series_animedb_id]=tb_anime[[#This Row],[id2]])*(tb_userslist[my_finish_date]&lt;=$E$2)*(tb_userslist[my_start_date]&gt;=$E$1)*(tb_userslist[my_start_date]&lt;&gt;"NA"))</f>
        <v>0</v>
      </c>
      <c r="M59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596" s="31">
        <f>IFERROR(AVERAGEIFS(tb_userslist[my_score],tb_userslist[series_animedb_id],tb_anime[[#This Row],[id2]],tb_userslist[my_start_date],"&gt;="&amp;$E$1,tb_userslist[my_finish_date],"&lt;="&amp;$E$2),0)</f>
        <v>0</v>
      </c>
      <c r="O59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59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597" spans="1:16" x14ac:dyDescent="0.3">
      <c r="A597" s="13">
        <v>5630</v>
      </c>
      <c r="B597" s="13">
        <v>14967</v>
      </c>
      <c r="C597" s="31" t="str">
        <f>VLOOKUP(tb_anime[[#This Row],[id2]],tb_userslist[[series_animedb_id]:[series_title]],2,FALSE)</f>
        <v>Boku wa Tomodachi ga Sukunai Next</v>
      </c>
      <c r="D597" s="31" t="str">
        <f>VLOOKUP(tb_anime[[#This Row],[id2]],tb_userslist[[series_animedb_id]:[season]],3,FALSE)</f>
        <v>tv</v>
      </c>
      <c r="E597" s="31">
        <f>VLOOKUP(tb_anime[[#This Row],[id2]],tb_userslist[[series_animedb_id]:[season]],9,FALSE)</f>
        <v>2013</v>
      </c>
      <c r="F597" s="31" t="str">
        <f>VLOOKUP(tb_anime[[#This Row],[id2]],tb_userslist[[series_animedb_id]:[season]],10,FALSE)</f>
        <v>winter</v>
      </c>
      <c r="G597" s="31">
        <f>COUNTIF(tb_userslist[series_animedb_id],tb_anime[[#This Row],[id2]])</f>
        <v>1</v>
      </c>
      <c r="H597" s="31">
        <f>SUMPRODUCT((tb_userslist[series_animedb_id]=tb_anime[[#This Row],[id2]])*(tb_userslist[my_score]&lt;=10))</f>
        <v>1</v>
      </c>
      <c r="I597" s="24">
        <f>IFERROR(AVERAGEIF(tb_userslist[series_animedb_id],tb_anime[[#This Row],[id2]],tb_userslist[my_score]),0)</f>
        <v>9</v>
      </c>
      <c r="J59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7" s="31">
        <f>SUMPRODUCT((tb_userslist[series_animedb_id]=tb_anime[[#This Row],[id2]])*(tb_userslist[my_finish_date]&lt;=$E$2)*(tb_userslist[my_start_date]&gt;=$E$1)*(tb_userslist[my_start_date]&lt;&gt;"NA"))</f>
        <v>1</v>
      </c>
      <c r="M59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97" s="31">
        <f>IFERROR(AVERAGEIFS(tb_userslist[my_score],tb_userslist[series_animedb_id],tb_anime[[#This Row],[id2]],tb_userslist[my_start_date],"&gt;="&amp;$E$1,tb_userslist[my_finish_date],"&lt;="&amp;$E$2),0)</f>
        <v>9</v>
      </c>
      <c r="O59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9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598" spans="1:16" x14ac:dyDescent="0.3">
      <c r="A598" s="13">
        <v>6372</v>
      </c>
      <c r="B598" s="13">
        <v>10897</v>
      </c>
      <c r="C598" s="31" t="str">
        <f>VLOOKUP(tb_anime[[#This Row],[id2]],tb_userslist[[series_animedb_id]:[series_title]],2,FALSE)</f>
        <v>Boku wa Tomodachi ga Sukunai: Yaminabe wa Bishoujo ga Zannen na Nioi</v>
      </c>
      <c r="D598" s="31" t="str">
        <f>VLOOKUP(tb_anime[[#This Row],[id2]],tb_userslist[[series_animedb_id]:[season]],3,FALSE)</f>
        <v>ova</v>
      </c>
      <c r="E598" s="31">
        <f>VLOOKUP(tb_anime[[#This Row],[id2]],tb_userslist[[series_animedb_id]:[season]],9,FALSE)</f>
        <v>2011</v>
      </c>
      <c r="F598" s="31" t="str">
        <f>VLOOKUP(tb_anime[[#This Row],[id2]],tb_userslist[[series_animedb_id]:[season]],10,FALSE)</f>
        <v>summer</v>
      </c>
      <c r="G598" s="31">
        <f>COUNTIF(tb_userslist[series_animedb_id],tb_anime[[#This Row],[id2]])</f>
        <v>1</v>
      </c>
      <c r="H598" s="31">
        <f>SUMPRODUCT((tb_userslist[series_animedb_id]=tb_anime[[#This Row],[id2]])*(tb_userslist[my_score]&lt;=10))</f>
        <v>1</v>
      </c>
      <c r="I598" s="24">
        <f>IFERROR(AVERAGEIF(tb_userslist[series_animedb_id],tb_anime[[#This Row],[id2]],tb_userslist[my_score]),0)</f>
        <v>8</v>
      </c>
      <c r="J59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8" s="31">
        <f>SUMPRODUCT((tb_userslist[series_animedb_id]=tb_anime[[#This Row],[id2]])*(tb_userslist[my_finish_date]&lt;=$E$2)*(tb_userslist[my_start_date]&gt;=$E$1)*(tb_userslist[my_start_date]&lt;&gt;"NA"))</f>
        <v>1</v>
      </c>
      <c r="M59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98" s="31">
        <f>IFERROR(AVERAGEIFS(tb_userslist[my_score],tb_userslist[series_animedb_id],tb_anime[[#This Row],[id2]],tb_userslist[my_start_date],"&gt;="&amp;$E$1,tb_userslist[my_finish_date],"&lt;="&amp;$E$2),0)</f>
        <v>8</v>
      </c>
      <c r="O59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9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599" spans="1:16" x14ac:dyDescent="0.3">
      <c r="A599" s="13">
        <v>6637</v>
      </c>
      <c r="B599" s="13">
        <v>40904</v>
      </c>
      <c r="C599" s="31" t="str">
        <f>VLOOKUP(tb_anime[[#This Row],[id2]],tb_userslist[[series_animedb_id]:[series_title]],2,FALSE)</f>
        <v>Bokutachi no Remake</v>
      </c>
      <c r="D599" s="31" t="str">
        <f>VLOOKUP(tb_anime[[#This Row],[id2]],tb_userslist[[series_animedb_id]:[season]],3,FALSE)</f>
        <v>tv</v>
      </c>
      <c r="E599" s="31">
        <f>VLOOKUP(tb_anime[[#This Row],[id2]],tb_userslist[[series_animedb_id]:[season]],9,FALSE)</f>
        <v>2021</v>
      </c>
      <c r="F599" s="31" t="str">
        <f>VLOOKUP(tb_anime[[#This Row],[id2]],tb_userslist[[series_animedb_id]:[season]],10,FALSE)</f>
        <v>summer</v>
      </c>
      <c r="G599" s="31">
        <f>COUNTIF(tb_userslist[series_animedb_id],tb_anime[[#This Row],[id2]])</f>
        <v>1</v>
      </c>
      <c r="H599" s="31">
        <f>SUMPRODUCT((tb_userslist[series_animedb_id]=tb_anime[[#This Row],[id2]])*(tb_userslist[my_score]&lt;=10))</f>
        <v>1</v>
      </c>
      <c r="I599" s="24">
        <f>IFERROR(AVERAGEIF(tb_userslist[series_animedb_id],tb_anime[[#This Row],[id2]],tb_userslist[my_score]),0)</f>
        <v>9</v>
      </c>
      <c r="J59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59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599" s="31">
        <f>SUMPRODUCT((tb_userslist[series_animedb_id]=tb_anime[[#This Row],[id2]])*(tb_userslist[my_finish_date]&lt;=$E$2)*(tb_userslist[my_start_date]&gt;=$E$1)*(tb_userslist[my_start_date]&lt;&gt;"NA"))</f>
        <v>1</v>
      </c>
      <c r="M59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599" s="31">
        <f>IFERROR(AVERAGEIFS(tb_userslist[my_score],tb_userslist[series_animedb_id],tb_anime[[#This Row],[id2]],tb_userslist[my_start_date],"&gt;="&amp;$E$1,tb_userslist[my_finish_date],"&lt;="&amp;$E$2),0)</f>
        <v>9</v>
      </c>
      <c r="O59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59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00" spans="1:16" x14ac:dyDescent="0.3">
      <c r="A600" s="13">
        <v>20853</v>
      </c>
      <c r="B600" s="13">
        <v>14345</v>
      </c>
      <c r="C600" s="31" t="str">
        <f>VLOOKUP(tb_anime[[#This Row],[id2]],tb_userslist[[series_animedb_id]:[series_title]],2,FALSE)</f>
        <v>Btooom!</v>
      </c>
      <c r="D600" s="31" t="str">
        <f>VLOOKUP(tb_anime[[#This Row],[id2]],tb_userslist[[series_animedb_id]:[season]],3,FALSE)</f>
        <v>tv</v>
      </c>
      <c r="E600" s="31">
        <f>VLOOKUP(tb_anime[[#This Row],[id2]],tb_userslist[[series_animedb_id]:[season]],9,FALSE)</f>
        <v>2012</v>
      </c>
      <c r="F600" s="31" t="str">
        <f>VLOOKUP(tb_anime[[#This Row],[id2]],tb_userslist[[series_animedb_id]:[season]],10,FALSE)</f>
        <v>fall</v>
      </c>
      <c r="G600" s="31">
        <f>COUNTIF(tb_userslist[series_animedb_id],tb_anime[[#This Row],[id2]])</f>
        <v>1</v>
      </c>
      <c r="H600" s="31">
        <f>SUMPRODUCT((tb_userslist[series_animedb_id]=tb_anime[[#This Row],[id2]])*(tb_userslist[my_score]&lt;=10))</f>
        <v>1</v>
      </c>
      <c r="I600" s="24">
        <f>IFERROR(AVERAGEIF(tb_userslist[series_animedb_id],tb_anime[[#This Row],[id2]],tb_userslist[my_score]),0)</f>
        <v>8</v>
      </c>
      <c r="J60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0" s="31">
        <f>SUMPRODUCT((tb_userslist[series_animedb_id]=tb_anime[[#This Row],[id2]])*(tb_userslist[my_finish_date]&lt;=$E$2)*(tb_userslist[my_start_date]&gt;=$E$1)*(tb_userslist[my_start_date]&lt;&gt;"NA"))</f>
        <v>1</v>
      </c>
      <c r="M60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00" s="31">
        <f>IFERROR(AVERAGEIFS(tb_userslist[my_score],tb_userslist[series_animedb_id],tb_anime[[#This Row],[id2]],tb_userslist[my_start_date],"&gt;="&amp;$E$1,tb_userslist[my_finish_date],"&lt;="&amp;$E$2),0)</f>
        <v>8</v>
      </c>
      <c r="O60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0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01" spans="1:16" x14ac:dyDescent="0.3">
      <c r="A601" s="13">
        <v>37210</v>
      </c>
      <c r="B601" s="13">
        <v>50549</v>
      </c>
      <c r="C601" s="31" t="str">
        <f>VLOOKUP(tb_anime[[#This Row],[id2]],tb_userslist[[series_animedb_id]:[series_title]],2,FALSE)</f>
        <v>Bubble</v>
      </c>
      <c r="D601" s="31" t="str">
        <f>VLOOKUP(tb_anime[[#This Row],[id2]],tb_userslist[[series_animedb_id]:[season]],3,FALSE)</f>
        <v>ona</v>
      </c>
      <c r="E601" s="31">
        <f>VLOOKUP(tb_anime[[#This Row],[id2]],tb_userslist[[series_animedb_id]:[season]],9,FALSE)</f>
        <v>2022</v>
      </c>
      <c r="F601" s="31" t="str">
        <f>VLOOKUP(tb_anime[[#This Row],[id2]],tb_userslist[[series_animedb_id]:[season]],10,FALSE)</f>
        <v>spring</v>
      </c>
      <c r="G601" s="31">
        <f>COUNTIF(tb_userslist[series_animedb_id],tb_anime[[#This Row],[id2]])</f>
        <v>1</v>
      </c>
      <c r="H601" s="31">
        <f>SUMPRODUCT((tb_userslist[series_animedb_id]=tb_anime[[#This Row],[id2]])*(tb_userslist[my_score]&lt;=10))</f>
        <v>1</v>
      </c>
      <c r="I601" s="24">
        <f>IFERROR(AVERAGEIF(tb_userslist[series_animedb_id],tb_anime[[#This Row],[id2]],tb_userslist[my_score]),0)</f>
        <v>7</v>
      </c>
      <c r="J60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1" s="31">
        <f>SUMPRODUCT((tb_userslist[series_animedb_id]=tb_anime[[#This Row],[id2]])*(tb_userslist[my_finish_date]&lt;=$E$2)*(tb_userslist[my_start_date]&gt;=$E$1)*(tb_userslist[my_start_date]&lt;&gt;"NA"))</f>
        <v>0</v>
      </c>
      <c r="M60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01" s="31">
        <f>IFERROR(AVERAGEIFS(tb_userslist[my_score],tb_userslist[series_animedb_id],tb_anime[[#This Row],[id2]],tb_userslist[my_start_date],"&gt;="&amp;$E$1,tb_userslist[my_finish_date],"&lt;="&amp;$E$2),0)</f>
        <v>0</v>
      </c>
      <c r="O60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0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02" spans="1:16" x14ac:dyDescent="0.3">
      <c r="A602" s="13">
        <v>12679</v>
      </c>
      <c r="B602" s="13">
        <v>41468</v>
      </c>
      <c r="C602" s="31" t="str">
        <f>VLOOKUP(tb_anime[[#This Row],[id2]],tb_userslist[[series_animedb_id]:[series_title]],2,FALSE)</f>
        <v>Burn the Witch</v>
      </c>
      <c r="D602" s="31" t="str">
        <f>VLOOKUP(tb_anime[[#This Row],[id2]],tb_userslist[[series_animedb_id]:[season]],3,FALSE)</f>
        <v>movie</v>
      </c>
      <c r="E602" s="31">
        <f>VLOOKUP(tb_anime[[#This Row],[id2]],tb_userslist[[series_animedb_id]:[season]],9,FALSE)</f>
        <v>2020</v>
      </c>
      <c r="F602" s="31" t="str">
        <f>VLOOKUP(tb_anime[[#This Row],[id2]],tb_userslist[[series_animedb_id]:[season]],10,FALSE)</f>
        <v>fall</v>
      </c>
      <c r="G602" s="31">
        <f>COUNTIF(tb_userslist[series_animedb_id],tb_anime[[#This Row],[id2]])</f>
        <v>1</v>
      </c>
      <c r="H602" s="31">
        <f>SUMPRODUCT((tb_userslist[series_animedb_id]=tb_anime[[#This Row],[id2]])*(tb_userslist[my_score]&lt;=10))</f>
        <v>1</v>
      </c>
      <c r="I602" s="24">
        <f>IFERROR(AVERAGEIF(tb_userslist[series_animedb_id],tb_anime[[#This Row],[id2]],tb_userslist[my_score]),0)</f>
        <v>8</v>
      </c>
      <c r="J60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2" s="31">
        <f>SUMPRODUCT((tb_userslist[series_animedb_id]=tb_anime[[#This Row],[id2]])*(tb_userslist[my_finish_date]&lt;=$E$2)*(tb_userslist[my_start_date]&gt;=$E$1)*(tb_userslist[my_start_date]&lt;&gt;"NA"))</f>
        <v>1</v>
      </c>
      <c r="M60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02" s="31">
        <f>IFERROR(AVERAGEIFS(tb_userslist[my_score],tb_userslist[series_animedb_id],tb_anime[[#This Row],[id2]],tb_userslist[my_start_date],"&gt;="&amp;$E$1,tb_userslist[my_finish_date],"&lt;="&amp;$E$2),0)</f>
        <v>8</v>
      </c>
      <c r="O60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0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03" spans="1:16" x14ac:dyDescent="0.3">
      <c r="A603" s="13">
        <v>49926</v>
      </c>
      <c r="B603" s="13">
        <v>28999</v>
      </c>
      <c r="C603" s="31" t="str">
        <f>VLOOKUP(tb_anime[[#This Row],[id2]],tb_userslist[[series_animedb_id]:[series_title]],2,FALSE)</f>
        <v>Charlotte</v>
      </c>
      <c r="D603" s="31" t="str">
        <f>VLOOKUP(tb_anime[[#This Row],[id2]],tb_userslist[[series_animedb_id]:[season]],3,FALSE)</f>
        <v>tv</v>
      </c>
      <c r="E603" s="31">
        <f>VLOOKUP(tb_anime[[#This Row],[id2]],tb_userslist[[series_animedb_id]:[season]],9,FALSE)</f>
        <v>2015</v>
      </c>
      <c r="F603" s="31" t="str">
        <f>VLOOKUP(tb_anime[[#This Row],[id2]],tb_userslist[[series_animedb_id]:[season]],10,FALSE)</f>
        <v>summer</v>
      </c>
      <c r="G603" s="31">
        <f>COUNTIF(tb_userslist[series_animedb_id],tb_anime[[#This Row],[id2]])</f>
        <v>1</v>
      </c>
      <c r="H603" s="31">
        <f>SUMPRODUCT((tb_userslist[series_animedb_id]=tb_anime[[#This Row],[id2]])*(tb_userslist[my_score]&lt;=10))</f>
        <v>1</v>
      </c>
      <c r="I603" s="24">
        <f>IFERROR(AVERAGEIF(tb_userslist[series_animedb_id],tb_anime[[#This Row],[id2]],tb_userslist[my_score]),0)</f>
        <v>8</v>
      </c>
      <c r="J60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3" s="31">
        <f>SUMPRODUCT((tb_userslist[series_animedb_id]=tb_anime[[#This Row],[id2]])*(tb_userslist[my_finish_date]&lt;=$E$2)*(tb_userslist[my_start_date]&gt;=$E$1)*(tb_userslist[my_start_date]&lt;&gt;"NA"))</f>
        <v>1</v>
      </c>
      <c r="M60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03" s="31">
        <f>IFERROR(AVERAGEIFS(tb_userslist[my_score],tb_userslist[series_animedb_id],tb_anime[[#This Row],[id2]],tb_userslist[my_start_date],"&gt;="&amp;$E$1,tb_userslist[my_finish_date],"&lt;="&amp;$E$2),0)</f>
        <v>8</v>
      </c>
      <c r="O60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0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04" spans="1:16" x14ac:dyDescent="0.3">
      <c r="A604" s="13">
        <v>51213</v>
      </c>
      <c r="B604" s="13">
        <v>4975</v>
      </c>
      <c r="C604" s="31" t="str">
        <f>VLOOKUP(tb_anime[[#This Row],[id2]],tb_userslist[[series_animedb_id]:[series_title]],2,FALSE)</f>
        <v>ChäoS;HEAd</v>
      </c>
      <c r="D604" s="31" t="str">
        <f>VLOOKUP(tb_anime[[#This Row],[id2]],tb_userslist[[series_animedb_id]:[season]],3,FALSE)</f>
        <v>tv</v>
      </c>
      <c r="E604" s="31">
        <f>VLOOKUP(tb_anime[[#This Row],[id2]],tb_userslist[[series_animedb_id]:[season]],9,FALSE)</f>
        <v>2008</v>
      </c>
      <c r="F604" s="31" t="str">
        <f>VLOOKUP(tb_anime[[#This Row],[id2]],tb_userslist[[series_animedb_id]:[season]],10,FALSE)</f>
        <v>fall</v>
      </c>
      <c r="G604" s="31">
        <f>COUNTIF(tb_userslist[series_animedb_id],tb_anime[[#This Row],[id2]])</f>
        <v>1</v>
      </c>
      <c r="H604" s="31">
        <f>SUMPRODUCT((tb_userslist[series_animedb_id]=tb_anime[[#This Row],[id2]])*(tb_userslist[my_score]&lt;=10))</f>
        <v>1</v>
      </c>
      <c r="I604" s="24">
        <f>IFERROR(AVERAGEIF(tb_userslist[series_animedb_id],tb_anime[[#This Row],[id2]],tb_userslist[my_score]),0)</f>
        <v>6</v>
      </c>
      <c r="J60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4" s="31">
        <f>SUMPRODUCT((tb_userslist[series_animedb_id]=tb_anime[[#This Row],[id2]])*(tb_userslist[my_finish_date]&lt;=$E$2)*(tb_userslist[my_start_date]&gt;=$E$1)*(tb_userslist[my_start_date]&lt;&gt;"NA"))</f>
        <v>0</v>
      </c>
      <c r="M60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04" s="31">
        <f>IFERROR(AVERAGEIFS(tb_userslist[my_score],tb_userslist[series_animedb_id],tb_anime[[#This Row],[id2]],tb_userslist[my_start_date],"&gt;="&amp;$E$1,tb_userslist[my_finish_date],"&lt;="&amp;$E$2),0)</f>
        <v>0</v>
      </c>
      <c r="O60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0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05" spans="1:16" x14ac:dyDescent="0.3">
      <c r="A605" s="13">
        <v>4898</v>
      </c>
      <c r="B605" s="13">
        <v>14741</v>
      </c>
      <c r="C605" s="31" t="str">
        <f>VLOOKUP(tb_anime[[#This Row],[id2]],tb_userslist[[series_animedb_id]:[series_title]],2,FALSE)</f>
        <v>Chuunibyou demo Koi ga Shitai!</v>
      </c>
      <c r="D605" s="31" t="str">
        <f>VLOOKUP(tb_anime[[#This Row],[id2]],tb_userslist[[series_animedb_id]:[season]],3,FALSE)</f>
        <v>tv</v>
      </c>
      <c r="E605" s="31">
        <f>VLOOKUP(tb_anime[[#This Row],[id2]],tb_userslist[[series_animedb_id]:[season]],9,FALSE)</f>
        <v>2012</v>
      </c>
      <c r="F605" s="31" t="str">
        <f>VLOOKUP(tb_anime[[#This Row],[id2]],tb_userslist[[series_animedb_id]:[season]],10,FALSE)</f>
        <v>fall</v>
      </c>
      <c r="G605" s="31">
        <f>COUNTIF(tb_userslist[series_animedb_id],tb_anime[[#This Row],[id2]])</f>
        <v>1</v>
      </c>
      <c r="H605" s="31">
        <f>SUMPRODUCT((tb_userslist[series_animedb_id]=tb_anime[[#This Row],[id2]])*(tb_userslist[my_score]&lt;=10))</f>
        <v>1</v>
      </c>
      <c r="I605" s="24">
        <f>IFERROR(AVERAGEIF(tb_userslist[series_animedb_id],tb_anime[[#This Row],[id2]],tb_userslist[my_score]),0)</f>
        <v>9</v>
      </c>
      <c r="J60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5" s="31">
        <f>SUMPRODUCT((tb_userslist[series_animedb_id]=tb_anime[[#This Row],[id2]])*(tb_userslist[my_finish_date]&lt;=$E$2)*(tb_userslist[my_start_date]&gt;=$E$1)*(tb_userslist[my_start_date]&lt;&gt;"NA"))</f>
        <v>1</v>
      </c>
      <c r="M60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05" s="31">
        <f>IFERROR(AVERAGEIFS(tb_userslist[my_score],tb_userslist[series_animedb_id],tb_anime[[#This Row],[id2]],tb_userslist[my_start_date],"&gt;="&amp;$E$1,tb_userslist[my_finish_date],"&lt;="&amp;$E$2),0)</f>
        <v>9</v>
      </c>
      <c r="O60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0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06" spans="1:16" x14ac:dyDescent="0.3">
      <c r="A606" s="13">
        <v>6707</v>
      </c>
      <c r="B606" s="13">
        <v>15687</v>
      </c>
      <c r="C606" s="31" t="str">
        <f>VLOOKUP(tb_anime[[#This Row],[id2]],tb_userslist[[series_animedb_id]:[series_title]],2,FALSE)</f>
        <v>Chuunibyou demo Koi ga Shitai! Lite</v>
      </c>
      <c r="D606" s="31" t="str">
        <f>VLOOKUP(tb_anime[[#This Row],[id2]],tb_userslist[[series_animedb_id]:[season]],3,FALSE)</f>
        <v>ona</v>
      </c>
      <c r="E606" s="31">
        <f>VLOOKUP(tb_anime[[#This Row],[id2]],tb_userslist[[series_animedb_id]:[season]],9,FALSE)</f>
        <v>2012</v>
      </c>
      <c r="F606" s="31" t="str">
        <f>VLOOKUP(tb_anime[[#This Row],[id2]],tb_userslist[[series_animedb_id]:[season]],10,FALSE)</f>
        <v>summer</v>
      </c>
      <c r="G606" s="31">
        <f>COUNTIF(tb_userslist[series_animedb_id],tb_anime[[#This Row],[id2]])</f>
        <v>1</v>
      </c>
      <c r="H606" s="31">
        <f>SUMPRODUCT((tb_userslist[series_animedb_id]=tb_anime[[#This Row],[id2]])*(tb_userslist[my_score]&lt;=10))</f>
        <v>1</v>
      </c>
      <c r="I606" s="24">
        <f>IFERROR(AVERAGEIF(tb_userslist[series_animedb_id],tb_anime[[#This Row],[id2]],tb_userslist[my_score]),0)</f>
        <v>6</v>
      </c>
      <c r="J60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6" s="31">
        <f>SUMPRODUCT((tb_userslist[series_animedb_id]=tb_anime[[#This Row],[id2]])*(tb_userslist[my_finish_date]&lt;=$E$2)*(tb_userslist[my_start_date]&gt;=$E$1)*(tb_userslist[my_start_date]&lt;&gt;"NA"))</f>
        <v>1</v>
      </c>
      <c r="M60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06" s="31">
        <f>IFERROR(AVERAGEIFS(tb_userslist[my_score],tb_userslist[series_animedb_id],tb_anime[[#This Row],[id2]],tb_userslist[my_start_date],"&gt;="&amp;$E$1,tb_userslist[my_finish_date],"&lt;="&amp;$E$2),0)</f>
        <v>6</v>
      </c>
      <c r="O60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0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6.0501021765991831</v>
      </c>
    </row>
    <row r="607" spans="1:16" x14ac:dyDescent="0.3">
      <c r="A607" s="13">
        <v>10456</v>
      </c>
      <c r="B607" s="13">
        <v>18671</v>
      </c>
      <c r="C607" s="31" t="str">
        <f>VLOOKUP(tb_anime[[#This Row],[id2]],tb_userslist[[series_animedb_id]:[series_title]],2,FALSE)</f>
        <v>Chuunibyou demo Koi ga Shitai! Ren</v>
      </c>
      <c r="D607" s="31" t="str">
        <f>VLOOKUP(tb_anime[[#This Row],[id2]],tb_userslist[[series_animedb_id]:[season]],3,FALSE)</f>
        <v>tv</v>
      </c>
      <c r="E607" s="31">
        <f>VLOOKUP(tb_anime[[#This Row],[id2]],tb_userslist[[series_animedb_id]:[season]],9,FALSE)</f>
        <v>2014</v>
      </c>
      <c r="F607" s="31" t="str">
        <f>VLOOKUP(tb_anime[[#This Row],[id2]],tb_userslist[[series_animedb_id]:[season]],10,FALSE)</f>
        <v>winter</v>
      </c>
      <c r="G607" s="31">
        <f>COUNTIF(tb_userslist[series_animedb_id],tb_anime[[#This Row],[id2]])</f>
        <v>1</v>
      </c>
      <c r="H607" s="31">
        <f>SUMPRODUCT((tb_userslist[series_animedb_id]=tb_anime[[#This Row],[id2]])*(tb_userslist[my_score]&lt;=10))</f>
        <v>1</v>
      </c>
      <c r="I607" s="24">
        <f>IFERROR(AVERAGEIF(tb_userslist[series_animedb_id],tb_anime[[#This Row],[id2]],tb_userslist[my_score]),0)</f>
        <v>9</v>
      </c>
      <c r="J60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7" s="31">
        <f>SUMPRODUCT((tb_userslist[series_animedb_id]=tb_anime[[#This Row],[id2]])*(tb_userslist[my_finish_date]&lt;=$E$2)*(tb_userslist[my_start_date]&gt;=$E$1)*(tb_userslist[my_start_date]&lt;&gt;"NA"))</f>
        <v>1</v>
      </c>
      <c r="M60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07" s="31">
        <f>IFERROR(AVERAGEIFS(tb_userslist[my_score],tb_userslist[series_animedb_id],tb_anime[[#This Row],[id2]],tb_userslist[my_start_date],"&gt;="&amp;$E$1,tb_userslist[my_finish_date],"&lt;="&amp;$E$2),0)</f>
        <v>9</v>
      </c>
      <c r="O60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0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08" spans="1:16" x14ac:dyDescent="0.3">
      <c r="A608" s="13">
        <v>12487</v>
      </c>
      <c r="B608" s="13">
        <v>21797</v>
      </c>
      <c r="C608" s="31" t="str">
        <f>VLOOKUP(tb_anime[[#This Row],[id2]],tb_userslist[[series_animedb_id]:[series_title]],2,FALSE)</f>
        <v>Chuunibyou demo Koi ga Shitai! Ren Lite</v>
      </c>
      <c r="D608" s="31" t="str">
        <f>VLOOKUP(tb_anime[[#This Row],[id2]],tb_userslist[[series_animedb_id]:[season]],3,FALSE)</f>
        <v>ona</v>
      </c>
      <c r="E608" s="31">
        <f>VLOOKUP(tb_anime[[#This Row],[id2]],tb_userslist[[series_animedb_id]:[season]],9,FALSE)</f>
        <v>2013</v>
      </c>
      <c r="F608" s="31" t="str">
        <f>VLOOKUP(tb_anime[[#This Row],[id2]],tb_userslist[[series_animedb_id]:[season]],10,FALSE)</f>
        <v>fall</v>
      </c>
      <c r="G608" s="31">
        <f>COUNTIF(tb_userslist[series_animedb_id],tb_anime[[#This Row],[id2]])</f>
        <v>1</v>
      </c>
      <c r="H608" s="31">
        <f>SUMPRODUCT((tb_userslist[series_animedb_id]=tb_anime[[#This Row],[id2]])*(tb_userslist[my_score]&lt;=10))</f>
        <v>1</v>
      </c>
      <c r="I608" s="24">
        <f>IFERROR(AVERAGEIF(tb_userslist[series_animedb_id],tb_anime[[#This Row],[id2]],tb_userslist[my_score]),0)</f>
        <v>7</v>
      </c>
      <c r="J60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8" s="31">
        <f>SUMPRODUCT((tb_userslist[series_animedb_id]=tb_anime[[#This Row],[id2]])*(tb_userslist[my_finish_date]&lt;=$E$2)*(tb_userslist[my_start_date]&gt;=$E$1)*(tb_userslist[my_start_date]&lt;&gt;"NA"))</f>
        <v>1</v>
      </c>
      <c r="M60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08" s="31">
        <f>IFERROR(AVERAGEIFS(tb_userslist[my_score],tb_userslist[series_animedb_id],tb_anime[[#This Row],[id2]],tb_userslist[my_start_date],"&gt;="&amp;$E$1,tb_userslist[my_finish_date],"&lt;="&amp;$E$2),0)</f>
        <v>7</v>
      </c>
      <c r="O60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0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609" spans="1:16" x14ac:dyDescent="0.3">
      <c r="A609" s="13">
        <v>41109</v>
      </c>
      <c r="B609" s="13">
        <v>23237</v>
      </c>
      <c r="C609" s="31" t="str">
        <f>VLOOKUP(tb_anime[[#This Row],[id2]],tb_userslist[[series_animedb_id]:[series_title]],2,FALSE)</f>
        <v>Chuunibyou demo Koi ga Shitai! Ren Specials</v>
      </c>
      <c r="D609" s="31" t="str">
        <f>VLOOKUP(tb_anime[[#This Row],[id2]],tb_userslist[[series_animedb_id]:[season]],3,FALSE)</f>
        <v>special</v>
      </c>
      <c r="E609" s="31">
        <f>VLOOKUP(tb_anime[[#This Row],[id2]],tb_userslist[[series_animedb_id]:[season]],9,FALSE)</f>
        <v>2014</v>
      </c>
      <c r="F609" s="31" t="str">
        <f>VLOOKUP(tb_anime[[#This Row],[id2]],tb_userslist[[series_animedb_id]:[season]],10,FALSE)</f>
        <v>winter</v>
      </c>
      <c r="G609" s="31">
        <f>COUNTIF(tb_userslist[series_animedb_id],tb_anime[[#This Row],[id2]])</f>
        <v>1</v>
      </c>
      <c r="H609" s="31">
        <f>SUMPRODUCT((tb_userslist[series_animedb_id]=tb_anime[[#This Row],[id2]])*(tb_userslist[my_score]&lt;=10))</f>
        <v>1</v>
      </c>
      <c r="I609" s="24">
        <f>IFERROR(AVERAGEIF(tb_userslist[series_animedb_id],tb_anime[[#This Row],[id2]],tb_userslist[my_score]),0)</f>
        <v>9</v>
      </c>
      <c r="J60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0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09" s="31">
        <f>SUMPRODUCT((tb_userslist[series_animedb_id]=tb_anime[[#This Row],[id2]])*(tb_userslist[my_finish_date]&lt;=$E$2)*(tb_userslist[my_start_date]&gt;=$E$1)*(tb_userslist[my_start_date]&lt;&gt;"NA"))</f>
        <v>1</v>
      </c>
      <c r="M60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09" s="31">
        <f>IFERROR(AVERAGEIFS(tb_userslist[my_score],tb_userslist[series_animedb_id],tb_anime[[#This Row],[id2]],tb_userslist[my_start_date],"&gt;="&amp;$E$1,tb_userslist[my_finish_date],"&lt;="&amp;$E$2),0)</f>
        <v>9</v>
      </c>
      <c r="O60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0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10" spans="1:16" x14ac:dyDescent="0.3">
      <c r="A610" s="13">
        <v>33197</v>
      </c>
      <c r="B610" s="13">
        <v>2167</v>
      </c>
      <c r="C610" s="31" t="str">
        <f>VLOOKUP(tb_anime[[#This Row],[id2]],tb_userslist[[series_animedb_id]:[series_title]],2,FALSE)</f>
        <v>Clannad</v>
      </c>
      <c r="D610" s="31" t="str">
        <f>VLOOKUP(tb_anime[[#This Row],[id2]],tb_userslist[[series_animedb_id]:[season]],3,FALSE)</f>
        <v>tv</v>
      </c>
      <c r="E610" s="31">
        <f>VLOOKUP(tb_anime[[#This Row],[id2]],tb_userslist[[series_animedb_id]:[season]],9,FALSE)</f>
        <v>2007</v>
      </c>
      <c r="F610" s="31" t="str">
        <f>VLOOKUP(tb_anime[[#This Row],[id2]],tb_userslist[[series_animedb_id]:[season]],10,FALSE)</f>
        <v>fall</v>
      </c>
      <c r="G610" s="31">
        <f>COUNTIF(tb_userslist[series_animedb_id],tb_anime[[#This Row],[id2]])</f>
        <v>1</v>
      </c>
      <c r="H610" s="31">
        <f>SUMPRODUCT((tb_userslist[series_animedb_id]=tb_anime[[#This Row],[id2]])*(tb_userslist[my_score]&lt;=10))</f>
        <v>1</v>
      </c>
      <c r="I610" s="24">
        <f>IFERROR(AVERAGEIF(tb_userslist[series_animedb_id],tb_anime[[#This Row],[id2]],tb_userslist[my_score]),0)</f>
        <v>9</v>
      </c>
      <c r="J61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0" s="31">
        <f>SUMPRODUCT((tb_userslist[series_animedb_id]=tb_anime[[#This Row],[id2]])*(tb_userslist[my_finish_date]&lt;=$E$2)*(tb_userslist[my_start_date]&gt;=$E$1)*(tb_userslist[my_start_date]&lt;&gt;"NA"))</f>
        <v>0</v>
      </c>
      <c r="M61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10" s="31">
        <f>IFERROR(AVERAGEIFS(tb_userslist[my_score],tb_userslist[series_animedb_id],tb_anime[[#This Row],[id2]],tb_userslist[my_start_date],"&gt;="&amp;$E$1,tb_userslist[my_finish_date],"&lt;="&amp;$E$2),0)</f>
        <v>0</v>
      </c>
      <c r="O61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1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11" spans="1:16" x14ac:dyDescent="0.3">
      <c r="A611" s="13">
        <v>20785</v>
      </c>
      <c r="B611" s="13">
        <v>1723</v>
      </c>
      <c r="C611" s="31" t="str">
        <f>VLOOKUP(tb_anime[[#This Row],[id2]],tb_userslist[[series_animedb_id]:[series_title]],2,FALSE)</f>
        <v>Clannad Movie</v>
      </c>
      <c r="D611" s="31" t="str">
        <f>VLOOKUP(tb_anime[[#This Row],[id2]],tb_userslist[[series_animedb_id]:[season]],3,FALSE)</f>
        <v>movie</v>
      </c>
      <c r="E611" s="31">
        <f>VLOOKUP(tb_anime[[#This Row],[id2]],tb_userslist[[series_animedb_id]:[season]],9,FALSE)</f>
        <v>2007</v>
      </c>
      <c r="F611" s="31" t="str">
        <f>VLOOKUP(tb_anime[[#This Row],[id2]],tb_userslist[[series_animedb_id]:[season]],10,FALSE)</f>
        <v>summer</v>
      </c>
      <c r="G611" s="31">
        <f>COUNTIF(tb_userslist[series_animedb_id],tb_anime[[#This Row],[id2]])</f>
        <v>1</v>
      </c>
      <c r="H611" s="31">
        <f>SUMPRODUCT((tb_userslist[series_animedb_id]=tb_anime[[#This Row],[id2]])*(tb_userslist[my_score]&lt;=10))</f>
        <v>1</v>
      </c>
      <c r="I611" s="24">
        <f>IFERROR(AVERAGEIF(tb_userslist[series_animedb_id],tb_anime[[#This Row],[id2]],tb_userslist[my_score]),0)</f>
        <v>4</v>
      </c>
      <c r="J61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1" s="31">
        <f>SUMPRODUCT((tb_userslist[series_animedb_id]=tb_anime[[#This Row],[id2]])*(tb_userslist[my_finish_date]&lt;=$E$2)*(tb_userslist[my_start_date]&gt;=$E$1)*(tb_userslist[my_start_date]&lt;&gt;"NA"))</f>
        <v>0</v>
      </c>
      <c r="M61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11" s="31">
        <f>IFERROR(AVERAGEIFS(tb_userslist[my_score],tb_userslist[series_animedb_id],tb_anime[[#This Row],[id2]],tb_userslist[my_start_date],"&gt;="&amp;$E$1,tb_userslist[my_finish_date],"&lt;="&amp;$E$2),0)</f>
        <v>0</v>
      </c>
      <c r="O61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1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12" spans="1:16" x14ac:dyDescent="0.3">
      <c r="A612" s="13">
        <v>39196</v>
      </c>
      <c r="B612" s="13">
        <v>4181</v>
      </c>
      <c r="C612" s="31" t="str">
        <f>VLOOKUP(tb_anime[[#This Row],[id2]],tb_userslist[[series_animedb_id]:[series_title]],2,FALSE)</f>
        <v>Clannad: After Story</v>
      </c>
      <c r="D612" s="31" t="str">
        <f>VLOOKUP(tb_anime[[#This Row],[id2]],tb_userslist[[series_animedb_id]:[season]],3,FALSE)</f>
        <v>tv</v>
      </c>
      <c r="E612" s="31">
        <f>VLOOKUP(tb_anime[[#This Row],[id2]],tb_userslist[[series_animedb_id]:[season]],9,FALSE)</f>
        <v>2008</v>
      </c>
      <c r="F612" s="31" t="str">
        <f>VLOOKUP(tb_anime[[#This Row],[id2]],tb_userslist[[series_animedb_id]:[season]],10,FALSE)</f>
        <v>fall</v>
      </c>
      <c r="G612" s="31">
        <f>COUNTIF(tb_userslist[series_animedb_id],tb_anime[[#This Row],[id2]])</f>
        <v>1</v>
      </c>
      <c r="H612" s="31">
        <f>SUMPRODUCT((tb_userslist[series_animedb_id]=tb_anime[[#This Row],[id2]])*(tb_userslist[my_score]&lt;=10))</f>
        <v>1</v>
      </c>
      <c r="I612" s="24">
        <f>IFERROR(AVERAGEIF(tb_userslist[series_animedb_id],tb_anime[[#This Row],[id2]],tb_userslist[my_score]),0)</f>
        <v>9</v>
      </c>
      <c r="J61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2" s="31">
        <f>SUMPRODUCT((tb_userslist[series_animedb_id]=tb_anime[[#This Row],[id2]])*(tb_userslist[my_finish_date]&lt;=$E$2)*(tb_userslist[my_start_date]&gt;=$E$1)*(tb_userslist[my_start_date]&lt;&gt;"NA"))</f>
        <v>0</v>
      </c>
      <c r="M61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12" s="31">
        <f>IFERROR(AVERAGEIFS(tb_userslist[my_score],tb_userslist[series_animedb_id],tb_anime[[#This Row],[id2]],tb_userslist[my_start_date],"&gt;="&amp;$E$1,tb_userslist[my_finish_date],"&lt;="&amp;$E$2),0)</f>
        <v>0</v>
      </c>
      <c r="O61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1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13" spans="1:16" x14ac:dyDescent="0.3">
      <c r="A613" s="13">
        <v>31953</v>
      </c>
      <c r="B613" s="13">
        <v>8888</v>
      </c>
      <c r="C613" s="31" t="str">
        <f>VLOOKUP(tb_anime[[#This Row],[id2]],tb_userslist[[series_animedb_id]:[series_title]],2,FALSE)</f>
        <v>Code Geass: Boukoku no Akito 1 - Yokuryuu wa Maiorita</v>
      </c>
      <c r="D613" s="31" t="str">
        <f>VLOOKUP(tb_anime[[#This Row],[id2]],tb_userslist[[series_animedb_id]:[season]],3,FALSE)</f>
        <v>movie</v>
      </c>
      <c r="E613" s="31">
        <f>VLOOKUP(tb_anime[[#This Row],[id2]],tb_userslist[[series_animedb_id]:[season]],9,FALSE)</f>
        <v>2012</v>
      </c>
      <c r="F613" s="31" t="str">
        <f>VLOOKUP(tb_anime[[#This Row],[id2]],tb_userslist[[series_animedb_id]:[season]],10,FALSE)</f>
        <v>summer</v>
      </c>
      <c r="G613" s="31">
        <f>COUNTIF(tb_userslist[series_animedb_id],tb_anime[[#This Row],[id2]])</f>
        <v>1</v>
      </c>
      <c r="H613" s="31">
        <f>SUMPRODUCT((tb_userslist[series_animedb_id]=tb_anime[[#This Row],[id2]])*(tb_userslist[my_score]&lt;=10))</f>
        <v>1</v>
      </c>
      <c r="I613" s="24">
        <f>IFERROR(AVERAGEIF(tb_userslist[series_animedb_id],tb_anime[[#This Row],[id2]],tb_userslist[my_score]),0)</f>
        <v>7</v>
      </c>
      <c r="J61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3" s="31">
        <f>SUMPRODUCT((tb_userslist[series_animedb_id]=tb_anime[[#This Row],[id2]])*(tb_userslist[my_finish_date]&lt;=$E$2)*(tb_userslist[my_start_date]&gt;=$E$1)*(tb_userslist[my_start_date]&lt;&gt;"NA"))</f>
        <v>0</v>
      </c>
      <c r="M61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13" s="31">
        <f>IFERROR(AVERAGEIFS(tb_userslist[my_score],tb_userslist[series_animedb_id],tb_anime[[#This Row],[id2]],tb_userslist[my_start_date],"&gt;="&amp;$E$1,tb_userslist[my_finish_date],"&lt;="&amp;$E$2),0)</f>
        <v>0</v>
      </c>
      <c r="O61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1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14" spans="1:16" x14ac:dyDescent="0.3">
      <c r="A614" s="13">
        <v>34914</v>
      </c>
      <c r="B614" s="13">
        <v>15197</v>
      </c>
      <c r="C614" s="31" t="str">
        <f>VLOOKUP(tb_anime[[#This Row],[id2]],tb_userslist[[series_animedb_id]:[series_title]],2,FALSE)</f>
        <v>Code Geass: Boukoku no Akito 2 - Hikisakareshi Yokuryuu</v>
      </c>
      <c r="D614" s="31" t="str">
        <f>VLOOKUP(tb_anime[[#This Row],[id2]],tb_userslist[[series_animedb_id]:[season]],3,FALSE)</f>
        <v>movie</v>
      </c>
      <c r="E614" s="31">
        <f>VLOOKUP(tb_anime[[#This Row],[id2]],tb_userslist[[series_animedb_id]:[season]],9,FALSE)</f>
        <v>2013</v>
      </c>
      <c r="F614" s="31" t="str">
        <f>VLOOKUP(tb_anime[[#This Row],[id2]],tb_userslist[[series_animedb_id]:[season]],10,FALSE)</f>
        <v>summer</v>
      </c>
      <c r="G614" s="31">
        <f>COUNTIF(tb_userslist[series_animedb_id],tb_anime[[#This Row],[id2]])</f>
        <v>1</v>
      </c>
      <c r="H614" s="31">
        <f>SUMPRODUCT((tb_userslist[series_animedb_id]=tb_anime[[#This Row],[id2]])*(tb_userslist[my_score]&lt;=10))</f>
        <v>1</v>
      </c>
      <c r="I614" s="24">
        <f>IFERROR(AVERAGEIF(tb_userslist[series_animedb_id],tb_anime[[#This Row],[id2]],tb_userslist[my_score]),0)</f>
        <v>7</v>
      </c>
      <c r="J61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4" s="31">
        <f>SUMPRODUCT((tb_userslist[series_animedb_id]=tb_anime[[#This Row],[id2]])*(tb_userslist[my_finish_date]&lt;=$E$2)*(tb_userslist[my_start_date]&gt;=$E$1)*(tb_userslist[my_start_date]&lt;&gt;"NA"))</f>
        <v>0</v>
      </c>
      <c r="M61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14" s="31">
        <f>IFERROR(AVERAGEIFS(tb_userslist[my_score],tb_userslist[series_animedb_id],tb_anime[[#This Row],[id2]],tb_userslist[my_start_date],"&gt;="&amp;$E$1,tb_userslist[my_finish_date],"&lt;="&amp;$E$2),0)</f>
        <v>0</v>
      </c>
      <c r="O61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1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15" spans="1:16" x14ac:dyDescent="0.3">
      <c r="A615" s="13">
        <v>10165</v>
      </c>
      <c r="B615" s="13">
        <v>15199</v>
      </c>
      <c r="C615" s="31" t="str">
        <f>VLOOKUP(tb_anime[[#This Row],[id2]],tb_userslist[[series_animedb_id]:[series_title]],2,FALSE)</f>
        <v>Code Geass: Boukoku no Akito 3 - Kagayaku Mono Ten yori Otsu</v>
      </c>
      <c r="D615" s="31" t="str">
        <f>VLOOKUP(tb_anime[[#This Row],[id2]],tb_userslist[[series_animedb_id]:[season]],3,FALSE)</f>
        <v>movie</v>
      </c>
      <c r="E615" s="31">
        <f>VLOOKUP(tb_anime[[#This Row],[id2]],tb_userslist[[series_animedb_id]:[season]],9,FALSE)</f>
        <v>2015</v>
      </c>
      <c r="F615" s="31" t="str">
        <f>VLOOKUP(tb_anime[[#This Row],[id2]],tb_userslist[[series_animedb_id]:[season]],10,FALSE)</f>
        <v>spring</v>
      </c>
      <c r="G615" s="31">
        <f>COUNTIF(tb_userslist[series_animedb_id],tb_anime[[#This Row],[id2]])</f>
        <v>1</v>
      </c>
      <c r="H615" s="31">
        <f>SUMPRODUCT((tb_userslist[series_animedb_id]=tb_anime[[#This Row],[id2]])*(tb_userslist[my_score]&lt;=10))</f>
        <v>1</v>
      </c>
      <c r="I615" s="24">
        <f>IFERROR(AVERAGEIF(tb_userslist[series_animedb_id],tb_anime[[#This Row],[id2]],tb_userslist[my_score]),0)</f>
        <v>6</v>
      </c>
      <c r="J61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5" s="31">
        <f>SUMPRODUCT((tb_userslist[series_animedb_id]=tb_anime[[#This Row],[id2]])*(tb_userslist[my_finish_date]&lt;=$E$2)*(tb_userslist[my_start_date]&gt;=$E$1)*(tb_userslist[my_start_date]&lt;&gt;"NA"))</f>
        <v>1</v>
      </c>
      <c r="M61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15" s="31">
        <f>IFERROR(AVERAGEIFS(tb_userslist[my_score],tb_userslist[series_animedb_id],tb_anime[[#This Row],[id2]],tb_userslist[my_start_date],"&gt;="&amp;$E$1,tb_userslist[my_finish_date],"&lt;="&amp;$E$2),0)</f>
        <v>6</v>
      </c>
      <c r="O61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1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6.0501021765991831</v>
      </c>
    </row>
    <row r="616" spans="1:16" x14ac:dyDescent="0.3">
      <c r="A616" s="13">
        <v>8857</v>
      </c>
      <c r="B616" s="13">
        <v>1575</v>
      </c>
      <c r="C616" s="31" t="str">
        <f>VLOOKUP(tb_anime[[#This Row],[id2]],tb_userslist[[series_animedb_id]:[series_title]],2,FALSE)</f>
        <v>Code Geass: Hangyaku no Lelouch</v>
      </c>
      <c r="D616" s="31" t="str">
        <f>VLOOKUP(tb_anime[[#This Row],[id2]],tb_userslist[[series_animedb_id]:[season]],3,FALSE)</f>
        <v>tv</v>
      </c>
      <c r="E616" s="31">
        <f>VLOOKUP(tb_anime[[#This Row],[id2]],tb_userslist[[series_animedb_id]:[season]],9,FALSE)</f>
        <v>2006</v>
      </c>
      <c r="F616" s="31" t="str">
        <f>VLOOKUP(tb_anime[[#This Row],[id2]],tb_userslist[[series_animedb_id]:[season]],10,FALSE)</f>
        <v>fall</v>
      </c>
      <c r="G616" s="31">
        <f>COUNTIF(tb_userslist[series_animedb_id],tb_anime[[#This Row],[id2]])</f>
        <v>1</v>
      </c>
      <c r="H616" s="31">
        <f>SUMPRODUCT((tb_userslist[series_animedb_id]=tb_anime[[#This Row],[id2]])*(tb_userslist[my_score]&lt;=10))</f>
        <v>1</v>
      </c>
      <c r="I616" s="24">
        <f>IFERROR(AVERAGEIF(tb_userslist[series_animedb_id],tb_anime[[#This Row],[id2]],tb_userslist[my_score]),0)</f>
        <v>9</v>
      </c>
      <c r="J61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6" s="31">
        <f>SUMPRODUCT((tb_userslist[series_animedb_id]=tb_anime[[#This Row],[id2]])*(tb_userslist[my_finish_date]&lt;=$E$2)*(tb_userslist[my_start_date]&gt;=$E$1)*(tb_userslist[my_start_date]&lt;&gt;"NA"))</f>
        <v>0</v>
      </c>
      <c r="M61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16" s="31">
        <f>IFERROR(AVERAGEIFS(tb_userslist[my_score],tb_userslist[series_animedb_id],tb_anime[[#This Row],[id2]],tb_userslist[my_start_date],"&gt;="&amp;$E$1,tb_userslist[my_finish_date],"&lt;="&amp;$E$2),0)</f>
        <v>0</v>
      </c>
      <c r="O61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1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17" spans="1:16" x14ac:dyDescent="0.3">
      <c r="A617" s="13">
        <v>28297</v>
      </c>
      <c r="B617" s="13">
        <v>8728</v>
      </c>
      <c r="C617" s="31" t="str">
        <f>VLOOKUP(tb_anime[[#This Row],[id2]],tb_userslist[[series_animedb_id]:[series_title]],2,FALSE)</f>
        <v>Code Geass: Hangyaku no Lelouch - Kiseki no Birthday</v>
      </c>
      <c r="D617" s="31" t="str">
        <f>VLOOKUP(tb_anime[[#This Row],[id2]],tb_userslist[[series_animedb_id]:[season]],3,FALSE)</f>
        <v>special</v>
      </c>
      <c r="E617" s="31">
        <f>VLOOKUP(tb_anime[[#This Row],[id2]],tb_userslist[[series_animedb_id]:[season]],9,FALSE)</f>
        <v>2010</v>
      </c>
      <c r="F617" s="31" t="str">
        <f>VLOOKUP(tb_anime[[#This Row],[id2]],tb_userslist[[series_animedb_id]:[season]],10,FALSE)</f>
        <v>spring</v>
      </c>
      <c r="G617" s="31">
        <f>COUNTIF(tb_userslist[series_animedb_id],tb_anime[[#This Row],[id2]])</f>
        <v>1</v>
      </c>
      <c r="H617" s="31">
        <f>SUMPRODUCT((tb_userslist[series_animedb_id]=tb_anime[[#This Row],[id2]])*(tb_userslist[my_score]&lt;=10))</f>
        <v>1</v>
      </c>
      <c r="I617" s="24">
        <f>IFERROR(AVERAGEIF(tb_userslist[series_animedb_id],tb_anime[[#This Row],[id2]],tb_userslist[my_score]),0)</f>
        <v>3</v>
      </c>
      <c r="J61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7" s="31">
        <f>SUMPRODUCT((tb_userslist[series_animedb_id]=tb_anime[[#This Row],[id2]])*(tb_userslist[my_finish_date]&lt;=$E$2)*(tb_userslist[my_start_date]&gt;=$E$1)*(tb_userslist[my_start_date]&lt;&gt;"NA"))</f>
        <v>0</v>
      </c>
      <c r="M61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17" s="31">
        <f>IFERROR(AVERAGEIFS(tb_userslist[my_score],tb_userslist[series_animedb_id],tb_anime[[#This Row],[id2]],tb_userslist[my_start_date],"&gt;="&amp;$E$1,tb_userslist[my_finish_date],"&lt;="&amp;$E$2),0)</f>
        <v>0</v>
      </c>
      <c r="O61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1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18" spans="1:16" x14ac:dyDescent="0.3">
      <c r="A618" s="13">
        <v>10020</v>
      </c>
      <c r="B618" s="13">
        <v>12685</v>
      </c>
      <c r="C618" s="31" t="str">
        <f>VLOOKUP(tb_anime[[#This Row],[id2]],tb_userslist[[series_animedb_id]:[series_title]],2,FALSE)</f>
        <v>Code Geass: Hangyaku no Lelouch - Nunnally in Wonderland</v>
      </c>
      <c r="D618" s="31" t="str">
        <f>VLOOKUP(tb_anime[[#This Row],[id2]],tb_userslist[[series_animedb_id]:[season]],3,FALSE)</f>
        <v>ova</v>
      </c>
      <c r="E618" s="31">
        <f>VLOOKUP(tb_anime[[#This Row],[id2]],tb_userslist[[series_animedb_id]:[season]],9,FALSE)</f>
        <v>2012</v>
      </c>
      <c r="F618" s="31" t="str">
        <f>VLOOKUP(tb_anime[[#This Row],[id2]],tb_userslist[[series_animedb_id]:[season]],10,FALSE)</f>
        <v>summer</v>
      </c>
      <c r="G618" s="31">
        <f>COUNTIF(tb_userslist[series_animedb_id],tb_anime[[#This Row],[id2]])</f>
        <v>1</v>
      </c>
      <c r="H618" s="31">
        <f>SUMPRODUCT((tb_userslist[series_animedb_id]=tb_anime[[#This Row],[id2]])*(tb_userslist[my_score]&lt;=10))</f>
        <v>1</v>
      </c>
      <c r="I618" s="24">
        <f>IFERROR(AVERAGEIF(tb_userslist[series_animedb_id],tb_anime[[#This Row],[id2]],tb_userslist[my_score]),0)</f>
        <v>3</v>
      </c>
      <c r="J61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8" s="31">
        <f>SUMPRODUCT((tb_userslist[series_animedb_id]=tb_anime[[#This Row],[id2]])*(tb_userslist[my_finish_date]&lt;=$E$2)*(tb_userslist[my_start_date]&gt;=$E$1)*(tb_userslist[my_start_date]&lt;&gt;"NA"))</f>
        <v>0</v>
      </c>
      <c r="M61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18" s="31">
        <f>IFERROR(AVERAGEIFS(tb_userslist[my_score],tb_userslist[series_animedb_id],tb_anime[[#This Row],[id2]],tb_userslist[my_start_date],"&gt;="&amp;$E$1,tb_userslist[my_finish_date],"&lt;="&amp;$E$2),0)</f>
        <v>0</v>
      </c>
      <c r="O61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1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19" spans="1:16" x14ac:dyDescent="0.3">
      <c r="A619" s="13">
        <v>26243</v>
      </c>
      <c r="B619" s="13">
        <v>2904</v>
      </c>
      <c r="C619" s="31" t="str">
        <f>VLOOKUP(tb_anime[[#This Row],[id2]],tb_userslist[[series_animedb_id]:[series_title]],2,FALSE)</f>
        <v>Code Geass: Hangyaku no Lelouch R2</v>
      </c>
      <c r="D619" s="31" t="str">
        <f>VLOOKUP(tb_anime[[#This Row],[id2]],tb_userslist[[series_animedb_id]:[season]],3,FALSE)</f>
        <v>tv</v>
      </c>
      <c r="E619" s="31">
        <f>VLOOKUP(tb_anime[[#This Row],[id2]],tb_userslist[[series_animedb_id]:[season]],9,FALSE)</f>
        <v>2008</v>
      </c>
      <c r="F619" s="31" t="str">
        <f>VLOOKUP(tb_anime[[#This Row],[id2]],tb_userslist[[series_animedb_id]:[season]],10,FALSE)</f>
        <v>spring</v>
      </c>
      <c r="G619" s="31">
        <f>COUNTIF(tb_userslist[series_animedb_id],tb_anime[[#This Row],[id2]])</f>
        <v>1</v>
      </c>
      <c r="H619" s="31">
        <f>SUMPRODUCT((tb_userslist[series_animedb_id]=tb_anime[[#This Row],[id2]])*(tb_userslist[my_score]&lt;=10))</f>
        <v>1</v>
      </c>
      <c r="I619" s="24">
        <f>IFERROR(AVERAGEIF(tb_userslist[series_animedb_id],tb_anime[[#This Row],[id2]],tb_userslist[my_score]),0)</f>
        <v>9</v>
      </c>
      <c r="J61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1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19" s="31">
        <f>SUMPRODUCT((tb_userslist[series_animedb_id]=tb_anime[[#This Row],[id2]])*(tb_userslist[my_finish_date]&lt;=$E$2)*(tb_userslist[my_start_date]&gt;=$E$1)*(tb_userslist[my_start_date]&lt;&gt;"NA"))</f>
        <v>0</v>
      </c>
      <c r="M61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19" s="31">
        <f>IFERROR(AVERAGEIFS(tb_userslist[my_score],tb_userslist[series_animedb_id],tb_anime[[#This Row],[id2]],tb_userslist[my_start_date],"&gt;="&amp;$E$1,tb_userslist[my_finish_date],"&lt;="&amp;$E$2),0)</f>
        <v>0</v>
      </c>
      <c r="O61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1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20" spans="1:16" x14ac:dyDescent="0.3">
      <c r="A620" s="13">
        <v>36286</v>
      </c>
      <c r="B620" s="13">
        <v>9479</v>
      </c>
      <c r="C620" s="31" t="str">
        <f>VLOOKUP(tb_anime[[#This Row],[id2]],tb_userslist[[series_animedb_id]:[series_title]],2,FALSE)</f>
        <v>Coppelion</v>
      </c>
      <c r="D620" s="31" t="str">
        <f>VLOOKUP(tb_anime[[#This Row],[id2]],tb_userslist[[series_animedb_id]:[season]],3,FALSE)</f>
        <v>tv</v>
      </c>
      <c r="E620" s="31">
        <f>VLOOKUP(tb_anime[[#This Row],[id2]],tb_userslist[[series_animedb_id]:[season]],9,FALSE)</f>
        <v>2013</v>
      </c>
      <c r="F620" s="31" t="str">
        <f>VLOOKUP(tb_anime[[#This Row],[id2]],tb_userslist[[series_animedb_id]:[season]],10,FALSE)</f>
        <v>fall</v>
      </c>
      <c r="G620" s="31">
        <f>COUNTIF(tb_userslist[series_animedb_id],tb_anime[[#This Row],[id2]])</f>
        <v>1</v>
      </c>
      <c r="H620" s="31">
        <f>SUMPRODUCT((tb_userslist[series_animedb_id]=tb_anime[[#This Row],[id2]])*(tb_userslist[my_score]&lt;=10))</f>
        <v>1</v>
      </c>
      <c r="I620" s="24">
        <f>IFERROR(AVERAGEIF(tb_userslist[series_animedb_id],tb_anime[[#This Row],[id2]],tb_userslist[my_score]),0)</f>
        <v>8</v>
      </c>
      <c r="J62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0" s="31">
        <f>SUMPRODUCT((tb_userslist[series_animedb_id]=tb_anime[[#This Row],[id2]])*(tb_userslist[my_finish_date]&lt;=$E$2)*(tb_userslist[my_start_date]&gt;=$E$1)*(tb_userslist[my_start_date]&lt;&gt;"NA"))</f>
        <v>1</v>
      </c>
      <c r="M62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0" s="31">
        <f>IFERROR(AVERAGEIFS(tb_userslist[my_score],tb_userslist[series_animedb_id],tb_anime[[#This Row],[id2]],tb_userslist[my_start_date],"&gt;="&amp;$E$1,tb_userslist[my_finish_date],"&lt;="&amp;$E$2),0)</f>
        <v>8</v>
      </c>
      <c r="O62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2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21" spans="1:16" x14ac:dyDescent="0.3">
      <c r="A621" s="13">
        <v>47790</v>
      </c>
      <c r="B621" s="13">
        <v>25731</v>
      </c>
      <c r="C621" s="31" t="str">
        <f>VLOOKUP(tb_anime[[#This Row],[id2]],tb_userslist[[series_animedb_id]:[series_title]],2,FALSE)</f>
        <v>Cross Ange: Tenshi to Ryuu no Rondo</v>
      </c>
      <c r="D621" s="31" t="str">
        <f>VLOOKUP(tb_anime[[#This Row],[id2]],tb_userslist[[series_animedb_id]:[season]],3,FALSE)</f>
        <v>tv</v>
      </c>
      <c r="E621" s="31">
        <f>VLOOKUP(tb_anime[[#This Row],[id2]],tb_userslist[[series_animedb_id]:[season]],9,FALSE)</f>
        <v>2014</v>
      </c>
      <c r="F621" s="31" t="str">
        <f>VLOOKUP(tb_anime[[#This Row],[id2]],tb_userslist[[series_animedb_id]:[season]],10,FALSE)</f>
        <v>fall</v>
      </c>
      <c r="G621" s="31">
        <f>COUNTIF(tb_userslist[series_animedb_id],tb_anime[[#This Row],[id2]])</f>
        <v>1</v>
      </c>
      <c r="H621" s="31">
        <f>SUMPRODUCT((tb_userslist[series_animedb_id]=tb_anime[[#This Row],[id2]])*(tb_userslist[my_score]&lt;=10))</f>
        <v>1</v>
      </c>
      <c r="I621" s="24">
        <f>IFERROR(AVERAGEIF(tb_userslist[series_animedb_id],tb_anime[[#This Row],[id2]],tb_userslist[my_score]),0)</f>
        <v>8</v>
      </c>
      <c r="J62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1" s="31">
        <f>SUMPRODUCT((tb_userslist[series_animedb_id]=tb_anime[[#This Row],[id2]])*(tb_userslist[my_finish_date]&lt;=$E$2)*(tb_userslist[my_start_date]&gt;=$E$1)*(tb_userslist[my_start_date]&lt;&gt;"NA"))</f>
        <v>1</v>
      </c>
      <c r="M62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1" s="31">
        <f>IFERROR(AVERAGEIFS(tb_userslist[my_score],tb_userslist[series_animedb_id],tb_anime[[#This Row],[id2]],tb_userslist[my_start_date],"&gt;="&amp;$E$1,tb_userslist[my_finish_date],"&lt;="&amp;$E$2),0)</f>
        <v>8</v>
      </c>
      <c r="O62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2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22" spans="1:16" x14ac:dyDescent="0.3">
      <c r="A622" s="13">
        <v>4063</v>
      </c>
      <c r="B622" s="13">
        <v>42310</v>
      </c>
      <c r="C622" s="31" t="str">
        <f>VLOOKUP(tb_anime[[#This Row],[id2]],tb_userslist[[series_animedb_id]:[series_title]],2,FALSE)</f>
        <v>Cyberpunk: Edgerunners</v>
      </c>
      <c r="D622" s="31" t="str">
        <f>VLOOKUP(tb_anime[[#This Row],[id2]],tb_userslist[[series_animedb_id]:[season]],3,FALSE)</f>
        <v>ona</v>
      </c>
      <c r="E622" s="31">
        <f>VLOOKUP(tb_anime[[#This Row],[id2]],tb_userslist[[series_animedb_id]:[season]],9,FALSE)</f>
        <v>2022</v>
      </c>
      <c r="F622" s="31" t="str">
        <f>VLOOKUP(tb_anime[[#This Row],[id2]],tb_userslist[[series_animedb_id]:[season]],10,FALSE)</f>
        <v>summer</v>
      </c>
      <c r="G622" s="31">
        <f>COUNTIF(tb_userslist[series_animedb_id],tb_anime[[#This Row],[id2]])</f>
        <v>1</v>
      </c>
      <c r="H622" s="31">
        <f>SUMPRODUCT((tb_userslist[series_animedb_id]=tb_anime[[#This Row],[id2]])*(tb_userslist[my_score]&lt;=10))</f>
        <v>1</v>
      </c>
      <c r="I622" s="24">
        <f>IFERROR(AVERAGEIF(tb_userslist[series_animedb_id],tb_anime[[#This Row],[id2]],tb_userslist[my_score]),0)</f>
        <v>9</v>
      </c>
      <c r="J62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2" s="31">
        <f>SUMPRODUCT((tb_userslist[series_animedb_id]=tb_anime[[#This Row],[id2]])*(tb_userslist[my_finish_date]&lt;=$E$2)*(tb_userslist[my_start_date]&gt;=$E$1)*(tb_userslist[my_start_date]&lt;&gt;"NA"))</f>
        <v>1</v>
      </c>
      <c r="M62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2" s="31">
        <f>IFERROR(AVERAGEIFS(tb_userslist[my_score],tb_userslist[series_animedb_id],tb_anime[[#This Row],[id2]],tb_userslist[my_start_date],"&gt;="&amp;$E$1,tb_userslist[my_finish_date],"&lt;="&amp;$E$2),0)</f>
        <v>9</v>
      </c>
      <c r="O62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2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23" spans="1:16" x14ac:dyDescent="0.3">
      <c r="A623" s="13">
        <v>5277</v>
      </c>
      <c r="B623" s="13">
        <v>20031</v>
      </c>
      <c r="C623" s="31" t="str">
        <f>VLOOKUP(tb_anime[[#This Row],[id2]],tb_userslist[[series_animedb_id]:[series_title]],2,FALSE)</f>
        <v>D-Frag!</v>
      </c>
      <c r="D623" s="31" t="str">
        <f>VLOOKUP(tb_anime[[#This Row],[id2]],tb_userslist[[series_animedb_id]:[season]],3,FALSE)</f>
        <v>tv</v>
      </c>
      <c r="E623" s="31">
        <f>VLOOKUP(tb_anime[[#This Row],[id2]],tb_userslist[[series_animedb_id]:[season]],9,FALSE)</f>
        <v>2014</v>
      </c>
      <c r="F623" s="31" t="str">
        <f>VLOOKUP(tb_anime[[#This Row],[id2]],tb_userslist[[series_animedb_id]:[season]],10,FALSE)</f>
        <v>winter</v>
      </c>
      <c r="G623" s="31">
        <f>COUNTIF(tb_userslist[series_animedb_id],tb_anime[[#This Row],[id2]])</f>
        <v>1</v>
      </c>
      <c r="H623" s="31">
        <f>SUMPRODUCT((tb_userslist[series_animedb_id]=tb_anime[[#This Row],[id2]])*(tb_userslist[my_score]&lt;=10))</f>
        <v>1</v>
      </c>
      <c r="I623" s="24">
        <f>IFERROR(AVERAGEIF(tb_userslist[series_animedb_id],tb_anime[[#This Row],[id2]],tb_userslist[my_score]),0)</f>
        <v>8</v>
      </c>
      <c r="J62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3" s="31">
        <f>SUMPRODUCT((tb_userslist[series_animedb_id]=tb_anime[[#This Row],[id2]])*(tb_userslist[my_finish_date]&lt;=$E$2)*(tb_userslist[my_start_date]&gt;=$E$1)*(tb_userslist[my_start_date]&lt;&gt;"NA"))</f>
        <v>1</v>
      </c>
      <c r="M62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3" s="31">
        <f>IFERROR(AVERAGEIFS(tb_userslist[my_score],tb_userslist[series_animedb_id],tb_anime[[#This Row],[id2]],tb_userslist[my_start_date],"&gt;="&amp;$E$1,tb_userslist[my_finish_date],"&lt;="&amp;$E$2),0)</f>
        <v>8</v>
      </c>
      <c r="O62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2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24" spans="1:16" x14ac:dyDescent="0.3">
      <c r="A624" s="13">
        <v>18277</v>
      </c>
      <c r="B624" s="13">
        <v>8915</v>
      </c>
      <c r="C624" s="31" t="str">
        <f>VLOOKUP(tb_anime[[#This Row],[id2]],tb_userslist[[series_animedb_id]:[series_title]],2,FALSE)</f>
        <v>Dantalian no Shoka</v>
      </c>
      <c r="D624" s="31" t="str">
        <f>VLOOKUP(tb_anime[[#This Row],[id2]],tb_userslist[[series_animedb_id]:[season]],3,FALSE)</f>
        <v>tv</v>
      </c>
      <c r="E624" s="31">
        <f>VLOOKUP(tb_anime[[#This Row],[id2]],tb_userslist[[series_animedb_id]:[season]],9,FALSE)</f>
        <v>2011</v>
      </c>
      <c r="F624" s="31" t="str">
        <f>VLOOKUP(tb_anime[[#This Row],[id2]],tb_userslist[[series_animedb_id]:[season]],10,FALSE)</f>
        <v>summer</v>
      </c>
      <c r="G624" s="31">
        <f>COUNTIF(tb_userslist[series_animedb_id],tb_anime[[#This Row],[id2]])</f>
        <v>1</v>
      </c>
      <c r="H624" s="31">
        <f>SUMPRODUCT((tb_userslist[series_animedb_id]=tb_anime[[#This Row],[id2]])*(tb_userslist[my_score]&lt;=10))</f>
        <v>1</v>
      </c>
      <c r="I624" s="24">
        <f>IFERROR(AVERAGEIF(tb_userslist[series_animedb_id],tb_anime[[#This Row],[id2]],tb_userslist[my_score]),0)</f>
        <v>9</v>
      </c>
      <c r="J62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4" s="31">
        <f>SUMPRODUCT((tb_userslist[series_animedb_id]=tb_anime[[#This Row],[id2]])*(tb_userslist[my_finish_date]&lt;=$E$2)*(tb_userslist[my_start_date]&gt;=$E$1)*(tb_userslist[my_start_date]&lt;&gt;"NA"))</f>
        <v>1</v>
      </c>
      <c r="M62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4" s="31">
        <f>IFERROR(AVERAGEIFS(tb_userslist[my_score],tb_userslist[series_animedb_id],tb_anime[[#This Row],[id2]],tb_userslist[my_start_date],"&gt;="&amp;$E$1,tb_userslist[my_finish_date],"&lt;="&amp;$E$2),0)</f>
        <v>9</v>
      </c>
      <c r="O62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2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25" spans="1:16" x14ac:dyDescent="0.3">
      <c r="A625" s="13">
        <v>16524</v>
      </c>
      <c r="B625" s="13">
        <v>12879</v>
      </c>
      <c r="C625" s="31" t="str">
        <f>VLOOKUP(tb_anime[[#This Row],[id2]],tb_userslist[[series_animedb_id]:[series_title]],2,FALSE)</f>
        <v>Dantalian no Shoka: Ibarahime</v>
      </c>
      <c r="D625" s="31" t="str">
        <f>VLOOKUP(tb_anime[[#This Row],[id2]],tb_userslist[[series_animedb_id]:[season]],3,FALSE)</f>
        <v>ova</v>
      </c>
      <c r="E625" s="31">
        <f>VLOOKUP(tb_anime[[#This Row],[id2]],tb_userslist[[series_animedb_id]:[season]],9,FALSE)</f>
        <v>2012</v>
      </c>
      <c r="F625" s="31" t="str">
        <f>VLOOKUP(tb_anime[[#This Row],[id2]],tb_userslist[[series_animedb_id]:[season]],10,FALSE)</f>
        <v>summer</v>
      </c>
      <c r="G625" s="31">
        <f>COUNTIF(tb_userslist[series_animedb_id],tb_anime[[#This Row],[id2]])</f>
        <v>1</v>
      </c>
      <c r="H625" s="31">
        <f>SUMPRODUCT((tb_userslist[series_animedb_id]=tb_anime[[#This Row],[id2]])*(tb_userslist[my_score]&lt;=10))</f>
        <v>1</v>
      </c>
      <c r="I625" s="24">
        <f>IFERROR(AVERAGEIF(tb_userslist[series_animedb_id],tb_anime[[#This Row],[id2]],tb_userslist[my_score]),0)</f>
        <v>9</v>
      </c>
      <c r="J62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5" s="31">
        <f>SUMPRODUCT((tb_userslist[series_animedb_id]=tb_anime[[#This Row],[id2]])*(tb_userslist[my_finish_date]&lt;=$E$2)*(tb_userslist[my_start_date]&gt;=$E$1)*(tb_userslist[my_start_date]&lt;&gt;"NA"))</f>
        <v>1</v>
      </c>
      <c r="M62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5" s="31">
        <f>IFERROR(AVERAGEIFS(tb_userslist[my_score],tb_userslist[series_animedb_id],tb_anime[[#This Row],[id2]],tb_userslist[my_start_date],"&gt;="&amp;$E$1,tb_userslist[my_finish_date],"&lt;="&amp;$E$2),0)</f>
        <v>9</v>
      </c>
      <c r="O62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2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26" spans="1:16" x14ac:dyDescent="0.3">
      <c r="A626" s="13">
        <v>40489</v>
      </c>
      <c r="B626" s="13">
        <v>2025</v>
      </c>
      <c r="C626" s="31" t="str">
        <f>VLOOKUP(tb_anime[[#This Row],[id2]],tb_userslist[[series_animedb_id]:[series_title]],2,FALSE)</f>
        <v>Darker than Black: Kuro no Keiyakusha</v>
      </c>
      <c r="D626" s="31" t="str">
        <f>VLOOKUP(tb_anime[[#This Row],[id2]],tb_userslist[[series_animedb_id]:[season]],3,FALSE)</f>
        <v>tv</v>
      </c>
      <c r="E626" s="31">
        <f>VLOOKUP(tb_anime[[#This Row],[id2]],tb_userslist[[series_animedb_id]:[season]],9,FALSE)</f>
        <v>2007</v>
      </c>
      <c r="F626" s="31" t="str">
        <f>VLOOKUP(tb_anime[[#This Row],[id2]],tb_userslist[[series_animedb_id]:[season]],10,FALSE)</f>
        <v>spring</v>
      </c>
      <c r="G626" s="31">
        <f>COUNTIF(tb_userslist[series_animedb_id],tb_anime[[#This Row],[id2]])</f>
        <v>1</v>
      </c>
      <c r="H626" s="31">
        <f>SUMPRODUCT((tb_userslist[series_animedb_id]=tb_anime[[#This Row],[id2]])*(tb_userslist[my_score]&lt;=10))</f>
        <v>1</v>
      </c>
      <c r="I626" s="24">
        <f>IFERROR(AVERAGEIF(tb_userslist[series_animedb_id],tb_anime[[#This Row],[id2]],tb_userslist[my_score]),0)</f>
        <v>10</v>
      </c>
      <c r="J62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6" s="31">
        <f>SUMPRODUCT((tb_userslist[series_animedb_id]=tb_anime[[#This Row],[id2]])*(tb_userslist[my_finish_date]&lt;=$E$2)*(tb_userslist[my_start_date]&gt;=$E$1)*(tb_userslist[my_start_date]&lt;&gt;"NA"))</f>
        <v>1</v>
      </c>
      <c r="M62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6" s="31">
        <f>IFERROR(AVERAGEIFS(tb_userslist[my_score],tb_userslist[series_animedb_id],tb_anime[[#This Row],[id2]],tb_userslist[my_start_date],"&gt;="&amp;$E$1,tb_userslist[my_finish_date],"&lt;="&amp;$E$2),0)</f>
        <v>10</v>
      </c>
      <c r="O62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2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27" spans="1:16" x14ac:dyDescent="0.3">
      <c r="A627" s="13">
        <v>38480</v>
      </c>
      <c r="B627" s="13">
        <v>4182</v>
      </c>
      <c r="C627" s="31" t="str">
        <f>VLOOKUP(tb_anime[[#This Row],[id2]],tb_userslist[[series_animedb_id]:[series_title]],2,FALSE)</f>
        <v>Darker than Black: Kuro no Keiyakusha - Sakura no Hana no Mankai no Shita</v>
      </c>
      <c r="D627" s="31" t="str">
        <f>VLOOKUP(tb_anime[[#This Row],[id2]],tb_userslist[[series_animedb_id]:[season]],3,FALSE)</f>
        <v>special</v>
      </c>
      <c r="E627" s="31">
        <f>VLOOKUP(tb_anime[[#This Row],[id2]],tb_userslist[[series_animedb_id]:[season]],9,FALSE)</f>
        <v>2008</v>
      </c>
      <c r="F627" s="31" t="str">
        <f>VLOOKUP(tb_anime[[#This Row],[id2]],tb_userslist[[series_animedb_id]:[season]],10,FALSE)</f>
        <v>winter</v>
      </c>
      <c r="G627" s="31">
        <f>COUNTIF(tb_userslist[series_animedb_id],tb_anime[[#This Row],[id2]])</f>
        <v>1</v>
      </c>
      <c r="H627" s="31">
        <f>SUMPRODUCT((tb_userslist[series_animedb_id]=tb_anime[[#This Row],[id2]])*(tb_userslist[my_score]&lt;=10))</f>
        <v>1</v>
      </c>
      <c r="I627" s="24">
        <f>IFERROR(AVERAGEIF(tb_userslist[series_animedb_id],tb_anime[[#This Row],[id2]],tb_userslist[my_score]),0)</f>
        <v>10</v>
      </c>
      <c r="J62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7" s="31">
        <f>SUMPRODUCT((tb_userslist[series_animedb_id]=tb_anime[[#This Row],[id2]])*(tb_userslist[my_finish_date]&lt;=$E$2)*(tb_userslist[my_start_date]&gt;=$E$1)*(tb_userslist[my_start_date]&lt;&gt;"NA"))</f>
        <v>1</v>
      </c>
      <c r="M62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7" s="31">
        <f>IFERROR(AVERAGEIFS(tb_userslist[my_score],tb_userslist[series_animedb_id],tb_anime[[#This Row],[id2]],tb_userslist[my_start_date],"&gt;="&amp;$E$1,tb_userslist[my_finish_date],"&lt;="&amp;$E$2),0)</f>
        <v>10</v>
      </c>
      <c r="O62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2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28" spans="1:16" x14ac:dyDescent="0.3">
      <c r="A628" s="13">
        <v>6213</v>
      </c>
      <c r="B628" s="13">
        <v>7338</v>
      </c>
      <c r="C628" s="31" t="str">
        <f>VLOOKUP(tb_anime[[#This Row],[id2]],tb_userslist[[series_animedb_id]:[series_title]],2,FALSE)</f>
        <v>Darker than Black: Kuro no Keiyakusha Gaiden</v>
      </c>
      <c r="D628" s="31" t="str">
        <f>VLOOKUP(tb_anime[[#This Row],[id2]],tb_userslist[[series_animedb_id]:[season]],3,FALSE)</f>
        <v>special</v>
      </c>
      <c r="E628" s="31">
        <f>VLOOKUP(tb_anime[[#This Row],[id2]],tb_userslist[[series_animedb_id]:[season]],9,FALSE)</f>
        <v>2010</v>
      </c>
      <c r="F628" s="31" t="str">
        <f>VLOOKUP(tb_anime[[#This Row],[id2]],tb_userslist[[series_animedb_id]:[season]],10,FALSE)</f>
        <v>winter</v>
      </c>
      <c r="G628" s="31">
        <f>COUNTIF(tb_userslist[series_animedb_id],tb_anime[[#This Row],[id2]])</f>
        <v>1</v>
      </c>
      <c r="H628" s="31">
        <f>SUMPRODUCT((tb_userslist[series_animedb_id]=tb_anime[[#This Row],[id2]])*(tb_userslist[my_score]&lt;=10))</f>
        <v>1</v>
      </c>
      <c r="I628" s="24">
        <f>IFERROR(AVERAGEIF(tb_userslist[series_animedb_id],tb_anime[[#This Row],[id2]],tb_userslist[my_score]),0)</f>
        <v>10</v>
      </c>
      <c r="J62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8" s="31">
        <f>SUMPRODUCT((tb_userslist[series_animedb_id]=tb_anime[[#This Row],[id2]])*(tb_userslist[my_finish_date]&lt;=$E$2)*(tb_userslist[my_start_date]&gt;=$E$1)*(tb_userslist[my_start_date]&lt;&gt;"NA"))</f>
        <v>1</v>
      </c>
      <c r="M62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8" s="31">
        <f>IFERROR(AVERAGEIFS(tb_userslist[my_score],tb_userslist[series_animedb_id],tb_anime[[#This Row],[id2]],tb_userslist[my_start_date],"&gt;="&amp;$E$1,tb_userslist[my_finish_date],"&lt;="&amp;$E$2),0)</f>
        <v>10</v>
      </c>
      <c r="O62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2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29" spans="1:16" x14ac:dyDescent="0.3">
      <c r="A629" s="13">
        <v>16049</v>
      </c>
      <c r="B629" s="13">
        <v>6573</v>
      </c>
      <c r="C629" s="31" t="str">
        <f>VLOOKUP(tb_anime[[#This Row],[id2]],tb_userslist[[series_animedb_id]:[series_title]],2,FALSE)</f>
        <v>Darker than Black: Ryuusei no Gemini</v>
      </c>
      <c r="D629" s="31" t="str">
        <f>VLOOKUP(tb_anime[[#This Row],[id2]],tb_userslist[[series_animedb_id]:[season]],3,FALSE)</f>
        <v>tv</v>
      </c>
      <c r="E629" s="31">
        <f>VLOOKUP(tb_anime[[#This Row],[id2]],tb_userslist[[series_animedb_id]:[season]],9,FALSE)</f>
        <v>2009</v>
      </c>
      <c r="F629" s="31" t="str">
        <f>VLOOKUP(tb_anime[[#This Row],[id2]],tb_userslist[[series_animedb_id]:[season]],10,FALSE)</f>
        <v>fall</v>
      </c>
      <c r="G629" s="31">
        <f>COUNTIF(tb_userslist[series_animedb_id],tb_anime[[#This Row],[id2]])</f>
        <v>1</v>
      </c>
      <c r="H629" s="31">
        <f>SUMPRODUCT((tb_userslist[series_animedb_id]=tb_anime[[#This Row],[id2]])*(tb_userslist[my_score]&lt;=10))</f>
        <v>1</v>
      </c>
      <c r="I629" s="24">
        <f>IFERROR(AVERAGEIF(tb_userslist[series_animedb_id],tb_anime[[#This Row],[id2]],tb_userslist[my_score]),0)</f>
        <v>10</v>
      </c>
      <c r="J62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2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29" s="31">
        <f>SUMPRODUCT((tb_userslist[series_animedb_id]=tb_anime[[#This Row],[id2]])*(tb_userslist[my_finish_date]&lt;=$E$2)*(tb_userslist[my_start_date]&gt;=$E$1)*(tb_userslist[my_start_date]&lt;&gt;"NA"))</f>
        <v>1</v>
      </c>
      <c r="M62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29" s="31">
        <f>IFERROR(AVERAGEIFS(tb_userslist[my_score],tb_userslist[series_animedb_id],tb_anime[[#This Row],[id2]],tb_userslist[my_start_date],"&gt;="&amp;$E$1,tb_userslist[my_finish_date],"&lt;="&amp;$E$2),0)</f>
        <v>10</v>
      </c>
      <c r="O62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2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30" spans="1:16" x14ac:dyDescent="0.3">
      <c r="A630" s="13">
        <v>4654</v>
      </c>
      <c r="B630" s="13">
        <v>35849</v>
      </c>
      <c r="C630" s="31" t="str">
        <f>VLOOKUP(tb_anime[[#This Row],[id2]],tb_userslist[[series_animedb_id]:[series_title]],2,FALSE)</f>
        <v>Darling in the FranXX</v>
      </c>
      <c r="D630" s="31" t="str">
        <f>VLOOKUP(tb_anime[[#This Row],[id2]],tb_userslist[[series_animedb_id]:[season]],3,FALSE)</f>
        <v>tv</v>
      </c>
      <c r="E630" s="31">
        <f>VLOOKUP(tb_anime[[#This Row],[id2]],tb_userslist[[series_animedb_id]:[season]],9,FALSE)</f>
        <v>2018</v>
      </c>
      <c r="F630" s="31" t="str">
        <f>VLOOKUP(tb_anime[[#This Row],[id2]],tb_userslist[[series_animedb_id]:[season]],10,FALSE)</f>
        <v>winter</v>
      </c>
      <c r="G630" s="31">
        <f>COUNTIF(tb_userslist[series_animedb_id],tb_anime[[#This Row],[id2]])</f>
        <v>1</v>
      </c>
      <c r="H630" s="31">
        <f>SUMPRODUCT((tb_userslist[series_animedb_id]=tb_anime[[#This Row],[id2]])*(tb_userslist[my_score]&lt;=10))</f>
        <v>1</v>
      </c>
      <c r="I630" s="24">
        <f>IFERROR(AVERAGEIF(tb_userslist[series_animedb_id],tb_anime[[#This Row],[id2]],tb_userslist[my_score]),0)</f>
        <v>8</v>
      </c>
      <c r="J63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0" s="31">
        <f>SUMPRODUCT((tb_userslist[series_animedb_id]=tb_anime[[#This Row],[id2]])*(tb_userslist[my_finish_date]&lt;=$E$2)*(tb_userslist[my_start_date]&gt;=$E$1)*(tb_userslist[my_start_date]&lt;&gt;"NA"))</f>
        <v>0</v>
      </c>
      <c r="M63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30" s="31">
        <f>IFERROR(AVERAGEIFS(tb_userslist[my_score],tb_userslist[series_animedb_id],tb_anime[[#This Row],[id2]],tb_userslist[my_start_date],"&gt;="&amp;$E$1,tb_userslist[my_finish_date],"&lt;="&amp;$E$2),0)</f>
        <v>0</v>
      </c>
      <c r="O63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3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31" spans="1:16" x14ac:dyDescent="0.3">
      <c r="A631" s="13">
        <v>8937</v>
      </c>
      <c r="B631" s="13">
        <v>15583</v>
      </c>
      <c r="C631" s="31" t="str">
        <f>VLOOKUP(tb_anime[[#This Row],[id2]],tb_userslist[[series_animedb_id]:[series_title]],2,FALSE)</f>
        <v>Date A Live</v>
      </c>
      <c r="D631" s="31" t="str">
        <f>VLOOKUP(tb_anime[[#This Row],[id2]],tb_userslist[[series_animedb_id]:[season]],3,FALSE)</f>
        <v>tv</v>
      </c>
      <c r="E631" s="31">
        <f>VLOOKUP(tb_anime[[#This Row],[id2]],tb_userslist[[series_animedb_id]:[season]],9,FALSE)</f>
        <v>2013</v>
      </c>
      <c r="F631" s="31" t="str">
        <f>VLOOKUP(tb_anime[[#This Row],[id2]],tb_userslist[[series_animedb_id]:[season]],10,FALSE)</f>
        <v>spring</v>
      </c>
      <c r="G631" s="31">
        <f>COUNTIF(tb_userslist[series_animedb_id],tb_anime[[#This Row],[id2]])</f>
        <v>1</v>
      </c>
      <c r="H631" s="31">
        <f>SUMPRODUCT((tb_userslist[series_animedb_id]=tb_anime[[#This Row],[id2]])*(tb_userslist[my_score]&lt;=10))</f>
        <v>1</v>
      </c>
      <c r="I631" s="24">
        <f>IFERROR(AVERAGEIF(tb_userslist[series_animedb_id],tb_anime[[#This Row],[id2]],tb_userslist[my_score]),0)</f>
        <v>8</v>
      </c>
      <c r="J63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1" s="31">
        <f>SUMPRODUCT((tb_userslist[series_animedb_id]=tb_anime[[#This Row],[id2]])*(tb_userslist[my_finish_date]&lt;=$E$2)*(tb_userslist[my_start_date]&gt;=$E$1)*(tb_userslist[my_start_date]&lt;&gt;"NA"))</f>
        <v>0</v>
      </c>
      <c r="M63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31" s="31">
        <f>IFERROR(AVERAGEIFS(tb_userslist[my_score],tb_userslist[series_animedb_id],tb_anime[[#This Row],[id2]],tb_userslist[my_start_date],"&gt;="&amp;$E$1,tb_userslist[my_finish_date],"&lt;="&amp;$E$2),0)</f>
        <v>0</v>
      </c>
      <c r="O63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3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32" spans="1:16" x14ac:dyDescent="0.3">
      <c r="A632" s="13">
        <v>36432</v>
      </c>
      <c r="B632" s="13">
        <v>19163</v>
      </c>
      <c r="C632" s="31" t="str">
        <f>VLOOKUP(tb_anime[[#This Row],[id2]],tb_userslist[[series_animedb_id]:[series_title]],2,FALSE)</f>
        <v>Date A Live II</v>
      </c>
      <c r="D632" s="31" t="str">
        <f>VLOOKUP(tb_anime[[#This Row],[id2]],tb_userslist[[series_animedb_id]:[season]],3,FALSE)</f>
        <v>tv</v>
      </c>
      <c r="E632" s="31">
        <f>VLOOKUP(tb_anime[[#This Row],[id2]],tb_userslist[[series_animedb_id]:[season]],9,FALSE)</f>
        <v>2014</v>
      </c>
      <c r="F632" s="31" t="str">
        <f>VLOOKUP(tb_anime[[#This Row],[id2]],tb_userslist[[series_animedb_id]:[season]],10,FALSE)</f>
        <v>spring</v>
      </c>
      <c r="G632" s="31">
        <f>COUNTIF(tb_userslist[series_animedb_id],tb_anime[[#This Row],[id2]])</f>
        <v>1</v>
      </c>
      <c r="H632" s="31">
        <f>SUMPRODUCT((tb_userslist[series_animedb_id]=tb_anime[[#This Row],[id2]])*(tb_userslist[my_score]&lt;=10))</f>
        <v>1</v>
      </c>
      <c r="I632" s="24">
        <f>IFERROR(AVERAGEIF(tb_userslist[series_animedb_id],tb_anime[[#This Row],[id2]],tb_userslist[my_score]),0)</f>
        <v>8</v>
      </c>
      <c r="J63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2" s="31">
        <f>SUMPRODUCT((tb_userslist[series_animedb_id]=tb_anime[[#This Row],[id2]])*(tb_userslist[my_finish_date]&lt;=$E$2)*(tb_userslist[my_start_date]&gt;=$E$1)*(tb_userslist[my_start_date]&lt;&gt;"NA"))</f>
        <v>0</v>
      </c>
      <c r="M63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32" s="31">
        <f>IFERROR(AVERAGEIFS(tb_userslist[my_score],tb_userslist[series_animedb_id],tb_anime[[#This Row],[id2]],tb_userslist[my_start_date],"&gt;="&amp;$E$1,tb_userslist[my_finish_date],"&lt;="&amp;$E$2),0)</f>
        <v>0</v>
      </c>
      <c r="O63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3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33" spans="1:16" x14ac:dyDescent="0.3">
      <c r="A633" s="13">
        <v>41710</v>
      </c>
      <c r="B633" s="13">
        <v>1535</v>
      </c>
      <c r="C633" s="31" t="str">
        <f>VLOOKUP(tb_anime[[#This Row],[id2]],tb_userslist[[series_animedb_id]:[series_title]],2,FALSE)</f>
        <v>Death Note</v>
      </c>
      <c r="D633" s="31" t="str">
        <f>VLOOKUP(tb_anime[[#This Row],[id2]],tb_userslist[[series_animedb_id]:[season]],3,FALSE)</f>
        <v>tv</v>
      </c>
      <c r="E633" s="31">
        <f>VLOOKUP(tb_anime[[#This Row],[id2]],tb_userslist[[series_animedb_id]:[season]],9,FALSE)</f>
        <v>2006</v>
      </c>
      <c r="F633" s="31" t="str">
        <f>VLOOKUP(tb_anime[[#This Row],[id2]],tb_userslist[[series_animedb_id]:[season]],10,FALSE)</f>
        <v>fall</v>
      </c>
      <c r="G633" s="31">
        <f>COUNTIF(tb_userslist[series_animedb_id],tb_anime[[#This Row],[id2]])</f>
        <v>1</v>
      </c>
      <c r="H633" s="31">
        <f>SUMPRODUCT((tb_userslist[series_animedb_id]=tb_anime[[#This Row],[id2]])*(tb_userslist[my_score]&lt;=10))</f>
        <v>1</v>
      </c>
      <c r="I633" s="24">
        <f>IFERROR(AVERAGEIF(tb_userslist[series_animedb_id],tb_anime[[#This Row],[id2]],tb_userslist[my_score]),0)</f>
        <v>10</v>
      </c>
      <c r="J63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3" s="31">
        <f>SUMPRODUCT((tb_userslist[series_animedb_id]=tb_anime[[#This Row],[id2]])*(tb_userslist[my_finish_date]&lt;=$E$2)*(tb_userslist[my_start_date]&gt;=$E$1)*(tb_userslist[my_start_date]&lt;&gt;"NA"))</f>
        <v>0</v>
      </c>
      <c r="M63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33" s="31">
        <f>IFERROR(AVERAGEIFS(tb_userslist[my_score],tb_userslist[series_animedb_id],tb_anime[[#This Row],[id2]],tb_userslist[my_start_date],"&gt;="&amp;$E$1,tb_userslist[my_finish_date],"&lt;="&amp;$E$2),0)</f>
        <v>0</v>
      </c>
      <c r="O63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3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34" spans="1:16" x14ac:dyDescent="0.3">
      <c r="A634" s="13">
        <v>39017</v>
      </c>
      <c r="B634" s="13">
        <v>46604</v>
      </c>
      <c r="C634" s="31" t="str">
        <f>VLOOKUP(tb_anime[[#This Row],[id2]],tb_userslist[[series_animedb_id]:[series_title]],2,FALSE)</f>
        <v>Dolls' Frontline</v>
      </c>
      <c r="D634" s="31" t="str">
        <f>VLOOKUP(tb_anime[[#This Row],[id2]],tb_userslist[[series_animedb_id]:[season]],3,FALSE)</f>
        <v>tv</v>
      </c>
      <c r="E634" s="31">
        <f>VLOOKUP(tb_anime[[#This Row],[id2]],tb_userslist[[series_animedb_id]:[season]],9,FALSE)</f>
        <v>2022</v>
      </c>
      <c r="F634" s="31" t="str">
        <f>VLOOKUP(tb_anime[[#This Row],[id2]],tb_userslist[[series_animedb_id]:[season]],10,FALSE)</f>
        <v>winter</v>
      </c>
      <c r="G634" s="31">
        <f>COUNTIF(tb_userslist[series_animedb_id],tb_anime[[#This Row],[id2]])</f>
        <v>1</v>
      </c>
      <c r="H634" s="31">
        <f>SUMPRODUCT((tb_userslist[series_animedb_id]=tb_anime[[#This Row],[id2]])*(tb_userslist[my_score]&lt;=10))</f>
        <v>1</v>
      </c>
      <c r="I634" s="24">
        <f>IFERROR(AVERAGEIF(tb_userslist[series_animedb_id],tb_anime[[#This Row],[id2]],tb_userslist[my_score]),0)</f>
        <v>6</v>
      </c>
      <c r="J63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4" s="31">
        <f>SUMPRODUCT((tb_userslist[series_animedb_id]=tb_anime[[#This Row],[id2]])*(tb_userslist[my_finish_date]&lt;=$E$2)*(tb_userslist[my_start_date]&gt;=$E$1)*(tb_userslist[my_start_date]&lt;&gt;"NA"))</f>
        <v>1</v>
      </c>
      <c r="M63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34" s="31">
        <f>IFERROR(AVERAGEIFS(tb_userslist[my_score],tb_userslist[series_animedb_id],tb_anime[[#This Row],[id2]],tb_userslist[my_start_date],"&gt;="&amp;$E$1,tb_userslist[my_finish_date],"&lt;="&amp;$E$2),0)</f>
        <v>6</v>
      </c>
      <c r="O63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3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6.0501021765991831</v>
      </c>
    </row>
    <row r="635" spans="1:16" x14ac:dyDescent="0.3">
      <c r="A635" s="13">
        <v>40496</v>
      </c>
      <c r="B635" s="13">
        <v>38668</v>
      </c>
      <c r="C635" s="31" t="str">
        <f>VLOOKUP(tb_anime[[#This Row],[id2]],tb_userslist[[series_animedb_id]:[series_title]],2,FALSE)</f>
        <v>Dorohedoro</v>
      </c>
      <c r="D635" s="31" t="str">
        <f>VLOOKUP(tb_anime[[#This Row],[id2]],tb_userslist[[series_animedb_id]:[season]],3,FALSE)</f>
        <v>tv</v>
      </c>
      <c r="E635" s="31">
        <f>VLOOKUP(tb_anime[[#This Row],[id2]],tb_userslist[[series_animedb_id]:[season]],9,FALSE)</f>
        <v>2020</v>
      </c>
      <c r="F635" s="31" t="str">
        <f>VLOOKUP(tb_anime[[#This Row],[id2]],tb_userslist[[series_animedb_id]:[season]],10,FALSE)</f>
        <v>winter</v>
      </c>
      <c r="G635" s="31">
        <f>COUNTIF(tb_userslist[series_animedb_id],tb_anime[[#This Row],[id2]])</f>
        <v>1</v>
      </c>
      <c r="H635" s="31">
        <f>SUMPRODUCT((tb_userslist[series_animedb_id]=tb_anime[[#This Row],[id2]])*(tb_userslist[my_score]&lt;=10))</f>
        <v>1</v>
      </c>
      <c r="I635" s="24">
        <f>IFERROR(AVERAGEIF(tb_userslist[series_animedb_id],tb_anime[[#This Row],[id2]],tb_userslist[my_score]),0)</f>
        <v>9</v>
      </c>
      <c r="J63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5" s="31">
        <f>SUMPRODUCT((tb_userslist[series_animedb_id]=tb_anime[[#This Row],[id2]])*(tb_userslist[my_finish_date]&lt;=$E$2)*(tb_userslist[my_start_date]&gt;=$E$1)*(tb_userslist[my_start_date]&lt;&gt;"NA"))</f>
        <v>1</v>
      </c>
      <c r="M63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35" s="31">
        <f>IFERROR(AVERAGEIFS(tb_userslist[my_score],tb_userslist[series_animedb_id],tb_anime[[#This Row],[id2]],tb_userslist[my_start_date],"&gt;="&amp;$E$1,tb_userslist[my_finish_date],"&lt;="&amp;$E$2),0)</f>
        <v>9</v>
      </c>
      <c r="O63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3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36" spans="1:16" x14ac:dyDescent="0.3">
      <c r="A636" s="13">
        <v>30296</v>
      </c>
      <c r="B636" s="13">
        <v>6746</v>
      </c>
      <c r="C636" s="31" t="str">
        <f>VLOOKUP(tb_anime[[#This Row],[id2]],tb_userslist[[series_animedb_id]:[series_title]],2,FALSE)</f>
        <v>Durarara!!</v>
      </c>
      <c r="D636" s="31" t="str">
        <f>VLOOKUP(tb_anime[[#This Row],[id2]],tb_userslist[[series_animedb_id]:[season]],3,FALSE)</f>
        <v>tv</v>
      </c>
      <c r="E636" s="31">
        <f>VLOOKUP(tb_anime[[#This Row],[id2]],tb_userslist[[series_animedb_id]:[season]],9,FALSE)</f>
        <v>2010</v>
      </c>
      <c r="F636" s="31" t="str">
        <f>VLOOKUP(tb_anime[[#This Row],[id2]],tb_userslist[[series_animedb_id]:[season]],10,FALSE)</f>
        <v>winter</v>
      </c>
      <c r="G636" s="31">
        <f>COUNTIF(tb_userslist[series_animedb_id],tb_anime[[#This Row],[id2]])</f>
        <v>1</v>
      </c>
      <c r="H636" s="31">
        <f>SUMPRODUCT((tb_userslist[series_animedb_id]=tb_anime[[#This Row],[id2]])*(tb_userslist[my_score]&lt;=10))</f>
        <v>1</v>
      </c>
      <c r="I636" s="24">
        <f>IFERROR(AVERAGEIF(tb_userslist[series_animedb_id],tb_anime[[#This Row],[id2]],tb_userslist[my_score]),0)</f>
        <v>10</v>
      </c>
      <c r="J63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6" s="31">
        <f>SUMPRODUCT((tb_userslist[series_animedb_id]=tb_anime[[#This Row],[id2]])*(tb_userslist[my_finish_date]&lt;=$E$2)*(tb_userslist[my_start_date]&gt;=$E$1)*(tb_userslist[my_start_date]&lt;&gt;"NA"))</f>
        <v>0</v>
      </c>
      <c r="M63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36" s="31">
        <f>IFERROR(AVERAGEIFS(tb_userslist[my_score],tb_userslist[series_animedb_id],tb_anime[[#This Row],[id2]],tb_userslist[my_start_date],"&gt;="&amp;$E$1,tb_userslist[my_finish_date],"&lt;="&amp;$E$2),0)</f>
        <v>0</v>
      </c>
      <c r="O63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3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37" spans="1:16" x14ac:dyDescent="0.3">
      <c r="A637" s="13">
        <v>38610</v>
      </c>
      <c r="B637" s="13">
        <v>23199</v>
      </c>
      <c r="C637" s="31" t="str">
        <f>VLOOKUP(tb_anime[[#This Row],[id2]],tb_userslist[[series_animedb_id]:[series_title]],2,FALSE)</f>
        <v>Durarara!!x2 Shou</v>
      </c>
      <c r="D637" s="31" t="str">
        <f>VLOOKUP(tb_anime[[#This Row],[id2]],tb_userslist[[series_animedb_id]:[season]],3,FALSE)</f>
        <v>tv</v>
      </c>
      <c r="E637" s="31">
        <f>VLOOKUP(tb_anime[[#This Row],[id2]],tb_userslist[[series_animedb_id]:[season]],9,FALSE)</f>
        <v>2015</v>
      </c>
      <c r="F637" s="31" t="str">
        <f>VLOOKUP(tb_anime[[#This Row],[id2]],tb_userslist[[series_animedb_id]:[season]],10,FALSE)</f>
        <v>winter</v>
      </c>
      <c r="G637" s="31">
        <f>COUNTIF(tb_userslist[series_animedb_id],tb_anime[[#This Row],[id2]])</f>
        <v>1</v>
      </c>
      <c r="H637" s="31">
        <f>SUMPRODUCT((tb_userslist[series_animedb_id]=tb_anime[[#This Row],[id2]])*(tb_userslist[my_score]&lt;=10))</f>
        <v>1</v>
      </c>
      <c r="I637" s="24">
        <f>IFERROR(AVERAGEIF(tb_userslist[series_animedb_id],tb_anime[[#This Row],[id2]],tb_userslist[my_score]),0)</f>
        <v>10</v>
      </c>
      <c r="J63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7" s="31">
        <f>SUMPRODUCT((tb_userslist[series_animedb_id]=tb_anime[[#This Row],[id2]])*(tb_userslist[my_finish_date]&lt;=$E$2)*(tb_userslist[my_start_date]&gt;=$E$1)*(tb_userslist[my_start_date]&lt;&gt;"NA"))</f>
        <v>0</v>
      </c>
      <c r="M63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37" s="31">
        <f>IFERROR(AVERAGEIFS(tb_userslist[my_score],tb_userslist[series_animedb_id],tb_anime[[#This Row],[id2]],tb_userslist[my_start_date],"&gt;="&amp;$E$1,tb_userslist[my_finish_date],"&lt;="&amp;$E$2),0)</f>
        <v>0</v>
      </c>
      <c r="O63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3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38" spans="1:16" x14ac:dyDescent="0.3">
      <c r="A638" s="13">
        <v>41380</v>
      </c>
      <c r="B638" s="13">
        <v>226</v>
      </c>
      <c r="C638" s="31" t="str">
        <f>VLOOKUP(tb_anime[[#This Row],[id2]],tb_userslist[[series_animedb_id]:[series_title]],2,FALSE)</f>
        <v>Elfen Lied</v>
      </c>
      <c r="D638" s="31" t="str">
        <f>VLOOKUP(tb_anime[[#This Row],[id2]],tb_userslist[[series_animedb_id]:[season]],3,FALSE)</f>
        <v>tv</v>
      </c>
      <c r="E638" s="31">
        <f>VLOOKUP(tb_anime[[#This Row],[id2]],tb_userslist[[series_animedb_id]:[season]],9,FALSE)</f>
        <v>2004</v>
      </c>
      <c r="F638" s="31" t="str">
        <f>VLOOKUP(tb_anime[[#This Row],[id2]],tb_userslist[[series_animedb_id]:[season]],10,FALSE)</f>
        <v>summer</v>
      </c>
      <c r="G638" s="31">
        <f>COUNTIF(tb_userslist[series_animedb_id],tb_anime[[#This Row],[id2]])</f>
        <v>1</v>
      </c>
      <c r="H638" s="31">
        <f>SUMPRODUCT((tb_userslist[series_animedb_id]=tb_anime[[#This Row],[id2]])*(tb_userslist[my_score]&lt;=10))</f>
        <v>1</v>
      </c>
      <c r="I638" s="24">
        <f>IFERROR(AVERAGEIF(tb_userslist[series_animedb_id],tb_anime[[#This Row],[id2]],tb_userslist[my_score]),0)</f>
        <v>7</v>
      </c>
      <c r="J63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8" s="31">
        <f>SUMPRODUCT((tb_userslist[series_animedb_id]=tb_anime[[#This Row],[id2]])*(tb_userslist[my_finish_date]&lt;=$E$2)*(tb_userslist[my_start_date]&gt;=$E$1)*(tb_userslist[my_start_date]&lt;&gt;"NA"))</f>
        <v>0</v>
      </c>
      <c r="M63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38" s="31">
        <f>IFERROR(AVERAGEIFS(tb_userslist[my_score],tb_userslist[series_animedb_id],tb_anime[[#This Row],[id2]],tb_userslist[my_start_date],"&gt;="&amp;$E$1,tb_userslist[my_finish_date],"&lt;="&amp;$E$2),0)</f>
        <v>0</v>
      </c>
      <c r="O63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3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39" spans="1:16" x14ac:dyDescent="0.3">
      <c r="A639" s="13">
        <v>44881</v>
      </c>
      <c r="B639" s="13">
        <v>6702</v>
      </c>
      <c r="C639" s="31" t="str">
        <f>VLOOKUP(tb_anime[[#This Row],[id2]],tb_userslist[[series_animedb_id]:[series_title]],2,FALSE)</f>
        <v>Fairy Tail</v>
      </c>
      <c r="D639" s="31" t="str">
        <f>VLOOKUP(tb_anime[[#This Row],[id2]],tb_userslist[[series_animedb_id]:[season]],3,FALSE)</f>
        <v>tv</v>
      </c>
      <c r="E639" s="31">
        <f>VLOOKUP(tb_anime[[#This Row],[id2]],tb_userslist[[series_animedb_id]:[season]],9,FALSE)</f>
        <v>2009</v>
      </c>
      <c r="F639" s="31" t="str">
        <f>VLOOKUP(tb_anime[[#This Row],[id2]],tb_userslist[[series_animedb_id]:[season]],10,FALSE)</f>
        <v>fall</v>
      </c>
      <c r="G639" s="31">
        <f>COUNTIF(tb_userslist[series_animedb_id],tb_anime[[#This Row],[id2]])</f>
        <v>1</v>
      </c>
      <c r="H639" s="31">
        <f>SUMPRODUCT((tb_userslist[series_animedb_id]=tb_anime[[#This Row],[id2]])*(tb_userslist[my_score]&lt;=10))</f>
        <v>1</v>
      </c>
      <c r="I639" s="24">
        <f>IFERROR(AVERAGEIF(tb_userslist[series_animedb_id],tb_anime[[#This Row],[id2]],tb_userslist[my_score]),0)</f>
        <v>7</v>
      </c>
      <c r="J63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3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39" s="31">
        <f>SUMPRODUCT((tb_userslist[series_animedb_id]=tb_anime[[#This Row],[id2]])*(tb_userslist[my_finish_date]&lt;=$E$2)*(tb_userslist[my_start_date]&gt;=$E$1)*(tb_userslist[my_start_date]&lt;&gt;"NA"))</f>
        <v>0</v>
      </c>
      <c r="M63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39" s="31">
        <f>IFERROR(AVERAGEIFS(tb_userslist[my_score],tb_userslist[series_animedb_id],tb_anime[[#This Row],[id2]],tb_userslist[my_start_date],"&gt;="&amp;$E$1,tb_userslist[my_finish_date],"&lt;="&amp;$E$2),0)</f>
        <v>0</v>
      </c>
      <c r="O63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3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40" spans="1:16" x14ac:dyDescent="0.3">
      <c r="A640" s="13">
        <v>40148</v>
      </c>
      <c r="B640" s="13">
        <v>12049</v>
      </c>
      <c r="C640" s="31" t="str">
        <f>VLOOKUP(tb_anime[[#This Row],[id2]],tb_userslist[[series_animedb_id]:[series_title]],2,FALSE)</f>
        <v>Fairy Tail Movie 1: Houou no Miko</v>
      </c>
      <c r="D640" s="31" t="str">
        <f>VLOOKUP(tb_anime[[#This Row],[id2]],tb_userslist[[series_animedb_id]:[season]],3,FALSE)</f>
        <v>movie</v>
      </c>
      <c r="E640" s="31">
        <f>VLOOKUP(tb_anime[[#This Row],[id2]],tb_userslist[[series_animedb_id]:[season]],9,FALSE)</f>
        <v>2012</v>
      </c>
      <c r="F640" s="31" t="str">
        <f>VLOOKUP(tb_anime[[#This Row],[id2]],tb_userslist[[series_animedb_id]:[season]],10,FALSE)</f>
        <v>summer</v>
      </c>
      <c r="G640" s="31">
        <f>COUNTIF(tb_userslist[series_animedb_id],tb_anime[[#This Row],[id2]])</f>
        <v>1</v>
      </c>
      <c r="H640" s="31">
        <f>SUMPRODUCT((tb_userslist[series_animedb_id]=tb_anime[[#This Row],[id2]])*(tb_userslist[my_score]&lt;=10))</f>
        <v>1</v>
      </c>
      <c r="I640" s="24">
        <f>IFERROR(AVERAGEIF(tb_userslist[series_animedb_id],tb_anime[[#This Row],[id2]],tb_userslist[my_score]),0)</f>
        <v>6</v>
      </c>
      <c r="J64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0" s="31">
        <f>SUMPRODUCT((tb_userslist[series_animedb_id]=tb_anime[[#This Row],[id2]])*(tb_userslist[my_finish_date]&lt;=$E$2)*(tb_userslist[my_start_date]&gt;=$E$1)*(tb_userslist[my_start_date]&lt;&gt;"NA"))</f>
        <v>0</v>
      </c>
      <c r="M64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40" s="31">
        <f>IFERROR(AVERAGEIFS(tb_userslist[my_score],tb_userslist[series_animedb_id],tb_anime[[#This Row],[id2]],tb_userslist[my_start_date],"&gt;="&amp;$E$1,tb_userslist[my_finish_date],"&lt;="&amp;$E$2),0)</f>
        <v>0</v>
      </c>
      <c r="O64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4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41" spans="1:16" x14ac:dyDescent="0.3">
      <c r="A641" s="13">
        <v>40924</v>
      </c>
      <c r="B641" s="13">
        <v>356</v>
      </c>
      <c r="C641" s="31" t="str">
        <f>VLOOKUP(tb_anime[[#This Row],[id2]],tb_userslist[[series_animedb_id]:[series_title]],2,FALSE)</f>
        <v>Fate/stay night</v>
      </c>
      <c r="D641" s="31" t="str">
        <f>VLOOKUP(tb_anime[[#This Row],[id2]],tb_userslist[[series_animedb_id]:[season]],3,FALSE)</f>
        <v>tv</v>
      </c>
      <c r="E641" s="31">
        <f>VLOOKUP(tb_anime[[#This Row],[id2]],tb_userslist[[series_animedb_id]:[season]],9,FALSE)</f>
        <v>2006</v>
      </c>
      <c r="F641" s="31" t="str">
        <f>VLOOKUP(tb_anime[[#This Row],[id2]],tb_userslist[[series_animedb_id]:[season]],10,FALSE)</f>
        <v>winter</v>
      </c>
      <c r="G641" s="31">
        <f>COUNTIF(tb_userslist[series_animedb_id],tb_anime[[#This Row],[id2]])</f>
        <v>1</v>
      </c>
      <c r="H641" s="31">
        <f>SUMPRODUCT((tb_userslist[series_animedb_id]=tb_anime[[#This Row],[id2]])*(tb_userslist[my_score]&lt;=10))</f>
        <v>1</v>
      </c>
      <c r="I641" s="24">
        <f>IFERROR(AVERAGEIF(tb_userslist[series_animedb_id],tb_anime[[#This Row],[id2]],tb_userslist[my_score]),0)</f>
        <v>7</v>
      </c>
      <c r="J64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1" s="31">
        <f>SUMPRODUCT((tb_userslist[series_animedb_id]=tb_anime[[#This Row],[id2]])*(tb_userslist[my_finish_date]&lt;=$E$2)*(tb_userslist[my_start_date]&gt;=$E$1)*(tb_userslist[my_start_date]&lt;&gt;"NA"))</f>
        <v>1</v>
      </c>
      <c r="M64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41" s="31">
        <f>IFERROR(AVERAGEIFS(tb_userslist[my_score],tb_userslist[series_animedb_id],tb_anime[[#This Row],[id2]],tb_userslist[my_start_date],"&gt;="&amp;$E$1,tb_userslist[my_finish_date],"&lt;="&amp;$E$2),0)</f>
        <v>7</v>
      </c>
      <c r="O64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4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642" spans="1:16" x14ac:dyDescent="0.3">
      <c r="A642" s="13">
        <v>38735</v>
      </c>
      <c r="B642" s="13">
        <v>25537</v>
      </c>
      <c r="C642" s="31" t="str">
        <f>VLOOKUP(tb_anime[[#This Row],[id2]],tb_userslist[[series_animedb_id]:[series_title]],2,FALSE)</f>
        <v>Fate/stay night Movie: Heaven's Feel - I. Presage Flower</v>
      </c>
      <c r="D642" s="31" t="str">
        <f>VLOOKUP(tb_anime[[#This Row],[id2]],tb_userslist[[series_animedb_id]:[season]],3,FALSE)</f>
        <v>movie</v>
      </c>
      <c r="E642" s="31">
        <f>VLOOKUP(tb_anime[[#This Row],[id2]],tb_userslist[[series_animedb_id]:[season]],9,FALSE)</f>
        <v>2017</v>
      </c>
      <c r="F642" s="31" t="str">
        <f>VLOOKUP(tb_anime[[#This Row],[id2]],tb_userslist[[series_animedb_id]:[season]],10,FALSE)</f>
        <v>fall</v>
      </c>
      <c r="G642" s="31">
        <f>COUNTIF(tb_userslist[series_animedb_id],tb_anime[[#This Row],[id2]])</f>
        <v>1</v>
      </c>
      <c r="H642" s="31">
        <f>SUMPRODUCT((tb_userslist[series_animedb_id]=tb_anime[[#This Row],[id2]])*(tb_userslist[my_score]&lt;=10))</f>
        <v>1</v>
      </c>
      <c r="I642" s="24">
        <f>IFERROR(AVERAGEIF(tb_userslist[series_animedb_id],tb_anime[[#This Row],[id2]],tb_userslist[my_score]),0)</f>
        <v>10</v>
      </c>
      <c r="J64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2" s="31">
        <f>SUMPRODUCT((tb_userslist[series_animedb_id]=tb_anime[[#This Row],[id2]])*(tb_userslist[my_finish_date]&lt;=$E$2)*(tb_userslist[my_start_date]&gt;=$E$1)*(tb_userslist[my_start_date]&lt;&gt;"NA"))</f>
        <v>1</v>
      </c>
      <c r="M64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42" s="31">
        <f>IFERROR(AVERAGEIFS(tb_userslist[my_score],tb_userslist[series_animedb_id],tb_anime[[#This Row],[id2]],tb_userslist[my_start_date],"&gt;="&amp;$E$1,tb_userslist[my_finish_date],"&lt;="&amp;$E$2),0)</f>
        <v>10</v>
      </c>
      <c r="O64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4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43" spans="1:16" x14ac:dyDescent="0.3">
      <c r="A643" s="13">
        <v>1177</v>
      </c>
      <c r="B643" s="13">
        <v>33049</v>
      </c>
      <c r="C643" s="31" t="str">
        <f>VLOOKUP(tb_anime[[#This Row],[id2]],tb_userslist[[series_animedb_id]:[series_title]],2,FALSE)</f>
        <v>Fate/stay night Movie: Heaven's Feel - II. Lost Butterfly</v>
      </c>
      <c r="D643" s="31" t="str">
        <f>VLOOKUP(tb_anime[[#This Row],[id2]],tb_userslist[[series_animedb_id]:[season]],3,FALSE)</f>
        <v>movie</v>
      </c>
      <c r="E643" s="31">
        <f>VLOOKUP(tb_anime[[#This Row],[id2]],tb_userslist[[series_animedb_id]:[season]],9,FALSE)</f>
        <v>2019</v>
      </c>
      <c r="F643" s="31" t="str">
        <f>VLOOKUP(tb_anime[[#This Row],[id2]],tb_userslist[[series_animedb_id]:[season]],10,FALSE)</f>
        <v>winter</v>
      </c>
      <c r="G643" s="31">
        <f>COUNTIF(tb_userslist[series_animedb_id],tb_anime[[#This Row],[id2]])</f>
        <v>1</v>
      </c>
      <c r="H643" s="31">
        <f>SUMPRODUCT((tb_userslist[series_animedb_id]=tb_anime[[#This Row],[id2]])*(tb_userslist[my_score]&lt;=10))</f>
        <v>1</v>
      </c>
      <c r="I643" s="24">
        <f>IFERROR(AVERAGEIF(tb_userslist[series_animedb_id],tb_anime[[#This Row],[id2]],tb_userslist[my_score]),0)</f>
        <v>10</v>
      </c>
      <c r="J64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3" s="31">
        <f>SUMPRODUCT((tb_userslist[series_animedb_id]=tb_anime[[#This Row],[id2]])*(tb_userslist[my_finish_date]&lt;=$E$2)*(tb_userslist[my_start_date]&gt;=$E$1)*(tb_userslist[my_start_date]&lt;&gt;"NA"))</f>
        <v>1</v>
      </c>
      <c r="M64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43" s="31">
        <f>IFERROR(AVERAGEIFS(tb_userslist[my_score],tb_userslist[series_animedb_id],tb_anime[[#This Row],[id2]],tb_userslist[my_start_date],"&gt;="&amp;$E$1,tb_userslist[my_finish_date],"&lt;="&amp;$E$2),0)</f>
        <v>10</v>
      </c>
      <c r="O64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4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44" spans="1:16" x14ac:dyDescent="0.3">
      <c r="A644" s="13">
        <v>40517</v>
      </c>
      <c r="B644" s="13">
        <v>33050</v>
      </c>
      <c r="C644" s="31" t="str">
        <f>VLOOKUP(tb_anime[[#This Row],[id2]],tb_userslist[[series_animedb_id]:[series_title]],2,FALSE)</f>
        <v>Fate/stay night Movie: Heaven's Feel - III. Spring Song</v>
      </c>
      <c r="D644" s="31" t="str">
        <f>VLOOKUP(tb_anime[[#This Row],[id2]],tb_userslist[[series_animedb_id]:[season]],3,FALSE)</f>
        <v>movie</v>
      </c>
      <c r="E644" s="31">
        <f>VLOOKUP(tb_anime[[#This Row],[id2]],tb_userslist[[series_animedb_id]:[season]],9,FALSE)</f>
        <v>2020</v>
      </c>
      <c r="F644" s="31" t="str">
        <f>VLOOKUP(tb_anime[[#This Row],[id2]],tb_userslist[[series_animedb_id]:[season]],10,FALSE)</f>
        <v>summer</v>
      </c>
      <c r="G644" s="31">
        <f>COUNTIF(tb_userslist[series_animedb_id],tb_anime[[#This Row],[id2]])</f>
        <v>1</v>
      </c>
      <c r="H644" s="31">
        <f>SUMPRODUCT((tb_userslist[series_animedb_id]=tb_anime[[#This Row],[id2]])*(tb_userslist[my_score]&lt;=10))</f>
        <v>1</v>
      </c>
      <c r="I644" s="24">
        <f>IFERROR(AVERAGEIF(tb_userslist[series_animedb_id],tb_anime[[#This Row],[id2]],tb_userslist[my_score]),0)</f>
        <v>10</v>
      </c>
      <c r="J64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4" s="31">
        <f>SUMPRODUCT((tb_userslist[series_animedb_id]=tb_anime[[#This Row],[id2]])*(tb_userslist[my_finish_date]&lt;=$E$2)*(tb_userslist[my_start_date]&gt;=$E$1)*(tb_userslist[my_start_date]&lt;&gt;"NA"))</f>
        <v>1</v>
      </c>
      <c r="M64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44" s="31">
        <f>IFERROR(AVERAGEIFS(tb_userslist[my_score],tb_userslist[series_animedb_id],tb_anime[[#This Row],[id2]],tb_userslist[my_start_date],"&gt;="&amp;$E$1,tb_userslist[my_finish_date],"&lt;="&amp;$E$2),0)</f>
        <v>10</v>
      </c>
      <c r="O64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4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45" spans="1:16" x14ac:dyDescent="0.3">
      <c r="A645" s="13">
        <v>1789</v>
      </c>
      <c r="B645" s="13">
        <v>6922</v>
      </c>
      <c r="C645" s="31" t="str">
        <f>VLOOKUP(tb_anime[[#This Row],[id2]],tb_userslist[[series_animedb_id]:[series_title]],2,FALSE)</f>
        <v>Fate/stay night Movie: Unlimited Blade Works</v>
      </c>
      <c r="D645" s="31" t="str">
        <f>VLOOKUP(tb_anime[[#This Row],[id2]],tb_userslist[[series_animedb_id]:[season]],3,FALSE)</f>
        <v>movie</v>
      </c>
      <c r="E645" s="31">
        <f>VLOOKUP(tb_anime[[#This Row],[id2]],tb_userslist[[series_animedb_id]:[season]],9,FALSE)</f>
        <v>2010</v>
      </c>
      <c r="F645" s="31" t="str">
        <f>VLOOKUP(tb_anime[[#This Row],[id2]],tb_userslist[[series_animedb_id]:[season]],10,FALSE)</f>
        <v>winter</v>
      </c>
      <c r="G645" s="31">
        <f>COUNTIF(tb_userslist[series_animedb_id],tb_anime[[#This Row],[id2]])</f>
        <v>1</v>
      </c>
      <c r="H645" s="31">
        <f>SUMPRODUCT((tb_userslist[series_animedb_id]=tb_anime[[#This Row],[id2]])*(tb_userslist[my_score]&lt;=10))</f>
        <v>1</v>
      </c>
      <c r="I645" s="24">
        <f>IFERROR(AVERAGEIF(tb_userslist[series_animedb_id],tb_anime[[#This Row],[id2]],tb_userslist[my_score]),0)</f>
        <v>8</v>
      </c>
      <c r="J64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5" s="31">
        <f>SUMPRODUCT((tb_userslist[series_animedb_id]=tb_anime[[#This Row],[id2]])*(tb_userslist[my_finish_date]&lt;=$E$2)*(tb_userslist[my_start_date]&gt;=$E$1)*(tb_userslist[my_start_date]&lt;&gt;"NA"))</f>
        <v>0</v>
      </c>
      <c r="M645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45" s="31">
        <f>IFERROR(AVERAGEIFS(tb_userslist[my_score],tb_userslist[series_animedb_id],tb_anime[[#This Row],[id2]],tb_userslist[my_start_date],"&gt;="&amp;$E$1,tb_userslist[my_finish_date],"&lt;="&amp;$E$2),0)</f>
        <v>0</v>
      </c>
      <c r="O64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4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46" spans="1:16" x14ac:dyDescent="0.3">
      <c r="A646" s="13">
        <v>36882</v>
      </c>
      <c r="B646" s="13">
        <v>22297</v>
      </c>
      <c r="C646" s="31" t="str">
        <f>VLOOKUP(tb_anime[[#This Row],[id2]],tb_userslist[[series_animedb_id]:[series_title]],2,FALSE)</f>
        <v>Fate/stay night: Unlimited Blade Works</v>
      </c>
      <c r="D646" s="31" t="str">
        <f>VLOOKUP(tb_anime[[#This Row],[id2]],tb_userslist[[series_animedb_id]:[season]],3,FALSE)</f>
        <v>tv</v>
      </c>
      <c r="E646" s="31">
        <f>VLOOKUP(tb_anime[[#This Row],[id2]],tb_userslist[[series_animedb_id]:[season]],9,FALSE)</f>
        <v>2014</v>
      </c>
      <c r="F646" s="31" t="str">
        <f>VLOOKUP(tb_anime[[#This Row],[id2]],tb_userslist[[series_animedb_id]:[season]],10,FALSE)</f>
        <v>fall</v>
      </c>
      <c r="G646" s="31">
        <f>COUNTIF(tb_userslist[series_animedb_id],tb_anime[[#This Row],[id2]])</f>
        <v>1</v>
      </c>
      <c r="H646" s="31">
        <f>SUMPRODUCT((tb_userslist[series_animedb_id]=tb_anime[[#This Row],[id2]])*(tb_userslist[my_score]&lt;=10))</f>
        <v>1</v>
      </c>
      <c r="I646" s="24">
        <f>IFERROR(AVERAGEIF(tb_userslist[series_animedb_id],tb_anime[[#This Row],[id2]],tb_userslist[my_score]),0)</f>
        <v>10</v>
      </c>
      <c r="J64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6" s="31">
        <f>SUMPRODUCT((tb_userslist[series_animedb_id]=tb_anime[[#This Row],[id2]])*(tb_userslist[my_finish_date]&lt;=$E$2)*(tb_userslist[my_start_date]&gt;=$E$1)*(tb_userslist[my_start_date]&lt;&gt;"NA"))</f>
        <v>1</v>
      </c>
      <c r="M64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46" s="31">
        <f>IFERROR(AVERAGEIFS(tb_userslist[my_score],tb_userslist[series_animedb_id],tb_anime[[#This Row],[id2]],tb_userslist[my_start_date],"&gt;="&amp;$E$1,tb_userslist[my_finish_date],"&lt;="&amp;$E$2),0)</f>
        <v>10</v>
      </c>
      <c r="O64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4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47" spans="1:16" x14ac:dyDescent="0.3">
      <c r="A647" s="13">
        <v>40550</v>
      </c>
      <c r="B647" s="13">
        <v>28701</v>
      </c>
      <c r="C647" s="31" t="str">
        <f>VLOOKUP(tb_anime[[#This Row],[id2]],tb_userslist[[series_animedb_id]:[series_title]],2,FALSE)</f>
        <v>Fate/stay night: Unlimited Blade Works 2nd Season</v>
      </c>
      <c r="D647" s="31" t="str">
        <f>VLOOKUP(tb_anime[[#This Row],[id2]],tb_userslist[[series_animedb_id]:[season]],3,FALSE)</f>
        <v>tv</v>
      </c>
      <c r="E647" s="31">
        <f>VLOOKUP(tb_anime[[#This Row],[id2]],tb_userslist[[series_animedb_id]:[season]],9,FALSE)</f>
        <v>2015</v>
      </c>
      <c r="F647" s="31" t="str">
        <f>VLOOKUP(tb_anime[[#This Row],[id2]],tb_userslist[[series_animedb_id]:[season]],10,FALSE)</f>
        <v>spring</v>
      </c>
      <c r="G647" s="31">
        <f>COUNTIF(tb_userslist[series_animedb_id],tb_anime[[#This Row],[id2]])</f>
        <v>1</v>
      </c>
      <c r="H647" s="31">
        <f>SUMPRODUCT((tb_userslist[series_animedb_id]=tb_anime[[#This Row],[id2]])*(tb_userslist[my_score]&lt;=10))</f>
        <v>1</v>
      </c>
      <c r="I647" s="24">
        <f>IFERROR(AVERAGEIF(tb_userslist[series_animedb_id],tb_anime[[#This Row],[id2]],tb_userslist[my_score]),0)</f>
        <v>10</v>
      </c>
      <c r="J64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7" s="31">
        <f>SUMPRODUCT((tb_userslist[series_animedb_id]=tb_anime[[#This Row],[id2]])*(tb_userslist[my_finish_date]&lt;=$E$2)*(tb_userslist[my_start_date]&gt;=$E$1)*(tb_userslist[my_start_date]&lt;&gt;"NA"))</f>
        <v>1</v>
      </c>
      <c r="M64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47" s="31">
        <f>IFERROR(AVERAGEIFS(tb_userslist[my_score],tb_userslist[series_animedb_id],tb_anime[[#This Row],[id2]],tb_userslist[my_start_date],"&gt;="&amp;$E$1,tb_userslist[my_finish_date],"&lt;="&amp;$E$2),0)</f>
        <v>10</v>
      </c>
      <c r="O64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4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48" spans="1:16" x14ac:dyDescent="0.3">
      <c r="A648" s="13">
        <v>42129</v>
      </c>
      <c r="B648" s="13">
        <v>31389</v>
      </c>
      <c r="C648" s="31" t="str">
        <f>VLOOKUP(tb_anime[[#This Row],[id2]],tb_userslist[[series_animedb_id]:[series_title]],2,FALSE)</f>
        <v>Fate/stay night: Unlimited Blade Works 2nd Season - Sunny Day</v>
      </c>
      <c r="D648" s="31" t="str">
        <f>VLOOKUP(tb_anime[[#This Row],[id2]],tb_userslist[[series_animedb_id]:[season]],3,FALSE)</f>
        <v>special</v>
      </c>
      <c r="E648" s="31">
        <f>VLOOKUP(tb_anime[[#This Row],[id2]],tb_userslist[[series_animedb_id]:[season]],9,FALSE)</f>
        <v>2015</v>
      </c>
      <c r="F648" s="31" t="str">
        <f>VLOOKUP(tb_anime[[#This Row],[id2]],tb_userslist[[series_animedb_id]:[season]],10,FALSE)</f>
        <v>fall</v>
      </c>
      <c r="G648" s="31">
        <f>COUNTIF(tb_userslist[series_animedb_id],tb_anime[[#This Row],[id2]])</f>
        <v>1</v>
      </c>
      <c r="H648" s="31">
        <f>SUMPRODUCT((tb_userslist[series_animedb_id]=tb_anime[[#This Row],[id2]])*(tb_userslist[my_score]&lt;=10))</f>
        <v>1</v>
      </c>
      <c r="I648" s="24">
        <f>IFERROR(AVERAGEIF(tb_userslist[series_animedb_id],tb_anime[[#This Row],[id2]],tb_userslist[my_score]),0)</f>
        <v>8</v>
      </c>
      <c r="J64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8" s="31">
        <f>SUMPRODUCT((tb_userslist[series_animedb_id]=tb_anime[[#This Row],[id2]])*(tb_userslist[my_finish_date]&lt;=$E$2)*(tb_userslist[my_start_date]&gt;=$E$1)*(tb_userslist[my_start_date]&lt;&gt;"NA"))</f>
        <v>1</v>
      </c>
      <c r="M64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48" s="31">
        <f>IFERROR(AVERAGEIFS(tb_userslist[my_score],tb_userslist[series_animedb_id],tb_anime[[#This Row],[id2]],tb_userslist[my_start_date],"&gt;="&amp;$E$1,tb_userslist[my_finish_date],"&lt;="&amp;$E$2),0)</f>
        <v>8</v>
      </c>
      <c r="O64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4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49" spans="1:16" x14ac:dyDescent="0.3">
      <c r="A649" s="13">
        <v>39334</v>
      </c>
      <c r="B649" s="13">
        <v>27821</v>
      </c>
      <c r="C649" s="31" t="str">
        <f>VLOOKUP(tb_anime[[#This Row],[id2]],tb_userslist[[series_animedb_id]:[series_title]],2,FALSE)</f>
        <v>Fate/stay night: Unlimited Blade Works Prologue</v>
      </c>
      <c r="D649" s="31" t="str">
        <f>VLOOKUP(tb_anime[[#This Row],[id2]],tb_userslist[[series_animedb_id]:[season]],3,FALSE)</f>
        <v>special</v>
      </c>
      <c r="E649" s="31">
        <f>VLOOKUP(tb_anime[[#This Row],[id2]],tb_userslist[[series_animedb_id]:[season]],9,FALSE)</f>
        <v>2014</v>
      </c>
      <c r="F649" s="31" t="str">
        <f>VLOOKUP(tb_anime[[#This Row],[id2]],tb_userslist[[series_animedb_id]:[season]],10,FALSE)</f>
        <v>fall</v>
      </c>
      <c r="G649" s="31">
        <f>COUNTIF(tb_userslist[series_animedb_id],tb_anime[[#This Row],[id2]])</f>
        <v>1</v>
      </c>
      <c r="H649" s="31">
        <f>SUMPRODUCT((tb_userslist[series_animedb_id]=tb_anime[[#This Row],[id2]])*(tb_userslist[my_score]&lt;=10))</f>
        <v>1</v>
      </c>
      <c r="I649" s="24">
        <f>IFERROR(AVERAGEIF(tb_userslist[series_animedb_id],tb_anime[[#This Row],[id2]],tb_userslist[my_score]),0)</f>
        <v>10</v>
      </c>
      <c r="J64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4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49" s="31">
        <f>SUMPRODUCT((tb_userslist[series_animedb_id]=tb_anime[[#This Row],[id2]])*(tb_userslist[my_finish_date]&lt;=$E$2)*(tb_userslist[my_start_date]&gt;=$E$1)*(tb_userslist[my_start_date]&lt;&gt;"NA"))</f>
        <v>1</v>
      </c>
      <c r="M64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49" s="31">
        <f>IFERROR(AVERAGEIFS(tb_userslist[my_score],tb_userslist[series_animedb_id],tb_anime[[#This Row],[id2]],tb_userslist[my_start_date],"&gt;="&amp;$E$1,tb_userslist[my_finish_date],"&lt;="&amp;$E$2),0)</f>
        <v>10</v>
      </c>
      <c r="O64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4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50" spans="1:16" x14ac:dyDescent="0.3">
      <c r="A650" s="13">
        <v>41339</v>
      </c>
      <c r="B650" s="13">
        <v>10087</v>
      </c>
      <c r="C650" s="31" t="str">
        <f>VLOOKUP(tb_anime[[#This Row],[id2]],tb_userslist[[series_animedb_id]:[series_title]],2,FALSE)</f>
        <v>Fate/Zero</v>
      </c>
      <c r="D650" s="31" t="str">
        <f>VLOOKUP(tb_anime[[#This Row],[id2]],tb_userslist[[series_animedb_id]:[season]],3,FALSE)</f>
        <v>tv</v>
      </c>
      <c r="E650" s="31">
        <f>VLOOKUP(tb_anime[[#This Row],[id2]],tb_userslist[[series_animedb_id]:[season]],9,FALSE)</f>
        <v>2011</v>
      </c>
      <c r="F650" s="31" t="str">
        <f>VLOOKUP(tb_anime[[#This Row],[id2]],tb_userslist[[series_animedb_id]:[season]],10,FALSE)</f>
        <v>fall</v>
      </c>
      <c r="G650" s="31">
        <f>COUNTIF(tb_userslist[series_animedb_id],tb_anime[[#This Row],[id2]])</f>
        <v>1</v>
      </c>
      <c r="H650" s="31">
        <f>SUMPRODUCT((tb_userslist[series_animedb_id]=tb_anime[[#This Row],[id2]])*(tb_userslist[my_score]&lt;=10))</f>
        <v>1</v>
      </c>
      <c r="I650" s="24">
        <f>IFERROR(AVERAGEIF(tb_userslist[series_animedb_id],tb_anime[[#This Row],[id2]],tb_userslist[my_score]),0)</f>
        <v>9</v>
      </c>
      <c r="J65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0" s="31">
        <f>SUMPRODUCT((tb_userslist[series_animedb_id]=tb_anime[[#This Row],[id2]])*(tb_userslist[my_finish_date]&lt;=$E$2)*(tb_userslist[my_start_date]&gt;=$E$1)*(tb_userslist[my_start_date]&lt;&gt;"NA"))</f>
        <v>1</v>
      </c>
      <c r="M65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50" s="31">
        <f>IFERROR(AVERAGEIFS(tb_userslist[my_score],tb_userslist[series_animedb_id],tb_anime[[#This Row],[id2]],tb_userslist[my_start_date],"&gt;="&amp;$E$1,tb_userslist[my_finish_date],"&lt;="&amp;$E$2),0)</f>
        <v>9</v>
      </c>
      <c r="O65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5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51" spans="1:16" x14ac:dyDescent="0.3">
      <c r="A651" s="13">
        <v>40850</v>
      </c>
      <c r="B651" s="13">
        <v>11741</v>
      </c>
      <c r="C651" s="31" t="str">
        <f>VLOOKUP(tb_anime[[#This Row],[id2]],tb_userslist[[series_animedb_id]:[series_title]],2,FALSE)</f>
        <v>Fate/Zero 2nd Season</v>
      </c>
      <c r="D651" s="31" t="str">
        <f>VLOOKUP(tb_anime[[#This Row],[id2]],tb_userslist[[series_animedb_id]:[season]],3,FALSE)</f>
        <v>tv</v>
      </c>
      <c r="E651" s="31">
        <f>VLOOKUP(tb_anime[[#This Row],[id2]],tb_userslist[[series_animedb_id]:[season]],9,FALSE)</f>
        <v>2012</v>
      </c>
      <c r="F651" s="31" t="str">
        <f>VLOOKUP(tb_anime[[#This Row],[id2]],tb_userslist[[series_animedb_id]:[season]],10,FALSE)</f>
        <v>spring</v>
      </c>
      <c r="G651" s="31">
        <f>COUNTIF(tb_userslist[series_animedb_id],tb_anime[[#This Row],[id2]])</f>
        <v>1</v>
      </c>
      <c r="H651" s="31">
        <f>SUMPRODUCT((tb_userslist[series_animedb_id]=tb_anime[[#This Row],[id2]])*(tb_userslist[my_score]&lt;=10))</f>
        <v>1</v>
      </c>
      <c r="I651" s="24">
        <f>IFERROR(AVERAGEIF(tb_userslist[series_animedb_id],tb_anime[[#This Row],[id2]],tb_userslist[my_score]),0)</f>
        <v>9</v>
      </c>
      <c r="J65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1" s="31">
        <f>SUMPRODUCT((tb_userslist[series_animedb_id]=tb_anime[[#This Row],[id2]])*(tb_userslist[my_finish_date]&lt;=$E$2)*(tb_userslist[my_start_date]&gt;=$E$1)*(tb_userslist[my_start_date]&lt;&gt;"NA"))</f>
        <v>1</v>
      </c>
      <c r="M65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51" s="31">
        <f>IFERROR(AVERAGEIFS(tb_userslist[my_score],tb_userslist[series_animedb_id],tb_anime[[#This Row],[id2]],tb_userslist[my_start_date],"&gt;="&amp;$E$1,tb_userslist[my_finish_date],"&lt;="&amp;$E$2),0)</f>
        <v>9</v>
      </c>
      <c r="O65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5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52" spans="1:16" x14ac:dyDescent="0.3">
      <c r="A652" s="13">
        <v>1450</v>
      </c>
      <c r="B652" s="13">
        <v>5114</v>
      </c>
      <c r="C652" s="31" t="str">
        <f>VLOOKUP(tb_anime[[#This Row],[id2]],tb_userslist[[series_animedb_id]:[series_title]],2,FALSE)</f>
        <v>Fullmetal Alchemist: Brotherhood</v>
      </c>
      <c r="D652" s="31" t="str">
        <f>VLOOKUP(tb_anime[[#This Row],[id2]],tb_userslist[[series_animedb_id]:[season]],3,FALSE)</f>
        <v>tv</v>
      </c>
      <c r="E652" s="31">
        <f>VLOOKUP(tb_anime[[#This Row],[id2]],tb_userslist[[series_animedb_id]:[season]],9,FALSE)</f>
        <v>2009</v>
      </c>
      <c r="F652" s="31" t="str">
        <f>VLOOKUP(tb_anime[[#This Row],[id2]],tb_userslist[[series_animedb_id]:[season]],10,FALSE)</f>
        <v>spring</v>
      </c>
      <c r="G652" s="31">
        <f>COUNTIF(tb_userslist[series_animedb_id],tb_anime[[#This Row],[id2]])</f>
        <v>1</v>
      </c>
      <c r="H652" s="31">
        <f>SUMPRODUCT((tb_userslist[series_animedb_id]=tb_anime[[#This Row],[id2]])*(tb_userslist[my_score]&lt;=10))</f>
        <v>1</v>
      </c>
      <c r="I652" s="24">
        <f>IFERROR(AVERAGEIF(tb_userslist[series_animedb_id],tb_anime[[#This Row],[id2]],tb_userslist[my_score]),0)</f>
        <v>10</v>
      </c>
      <c r="J65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2" s="31">
        <f>SUMPRODUCT((tb_userslist[series_animedb_id]=tb_anime[[#This Row],[id2]])*(tb_userslist[my_finish_date]&lt;=$E$2)*(tb_userslist[my_start_date]&gt;=$E$1)*(tb_userslist[my_start_date]&lt;&gt;"NA"))</f>
        <v>0</v>
      </c>
      <c r="M65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52" s="31">
        <f>IFERROR(AVERAGEIFS(tb_userslist[my_score],tb_userslist[series_animedb_id],tb_anime[[#This Row],[id2]],tb_userslist[my_start_date],"&gt;="&amp;$E$1,tb_userslist[my_finish_date],"&lt;="&amp;$E$2),0)</f>
        <v>0</v>
      </c>
      <c r="O65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5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53" spans="1:16" x14ac:dyDescent="0.3">
      <c r="A653" s="13">
        <v>48777</v>
      </c>
      <c r="B653" s="13">
        <v>50425</v>
      </c>
      <c r="C653" s="31" t="str">
        <f>VLOOKUP(tb_anime[[#This Row],[id2]],tb_userslist[[series_animedb_id]:[series_title]],2,FALSE)</f>
        <v>Fuufu Ijou, Koibito Miman.</v>
      </c>
      <c r="D653" s="31" t="str">
        <f>VLOOKUP(tb_anime[[#This Row],[id2]],tb_userslist[[series_animedb_id]:[season]],3,FALSE)</f>
        <v>tv</v>
      </c>
      <c r="E653" s="31">
        <f>VLOOKUP(tb_anime[[#This Row],[id2]],tb_userslist[[series_animedb_id]:[season]],9,FALSE)</f>
        <v>2022</v>
      </c>
      <c r="F653" s="31" t="str">
        <f>VLOOKUP(tb_anime[[#This Row],[id2]],tb_userslist[[series_animedb_id]:[season]],10,FALSE)</f>
        <v>fall</v>
      </c>
      <c r="G653" s="31">
        <f>COUNTIF(tb_userslist[series_animedb_id],tb_anime[[#This Row],[id2]])</f>
        <v>1</v>
      </c>
      <c r="H653" s="31">
        <f>SUMPRODUCT((tb_userslist[series_animedb_id]=tb_anime[[#This Row],[id2]])*(tb_userslist[my_score]&lt;=10))</f>
        <v>1</v>
      </c>
      <c r="I653" s="24">
        <f>IFERROR(AVERAGEIF(tb_userslist[series_animedb_id],tb_anime[[#This Row],[id2]],tb_userslist[my_score]),0)</f>
        <v>8</v>
      </c>
      <c r="J65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3" s="31">
        <f>SUMPRODUCT((tb_userslist[series_animedb_id]=tb_anime[[#This Row],[id2]])*(tb_userslist[my_finish_date]&lt;=$E$2)*(tb_userslist[my_start_date]&gt;=$E$1)*(tb_userslist[my_start_date]&lt;&gt;"NA"))</f>
        <v>0</v>
      </c>
      <c r="M65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53" s="31">
        <f>IFERROR(AVERAGEIFS(tb_userslist[my_score],tb_userslist[series_animedb_id],tb_anime[[#This Row],[id2]],tb_userslist[my_start_date],"&gt;="&amp;$E$1,tb_userslist[my_finish_date],"&lt;="&amp;$E$2),0)</f>
        <v>0</v>
      </c>
      <c r="O65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5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54" spans="1:16" x14ac:dyDescent="0.3">
      <c r="A654" s="13">
        <v>40934</v>
      </c>
      <c r="B654" s="13">
        <v>33731</v>
      </c>
      <c r="C654" s="31" t="str">
        <f>VLOOKUP(tb_anime[[#This Row],[id2]],tb_userslist[[series_animedb_id]:[series_title]],2,FALSE)</f>
        <v>Gabriel DropOut</v>
      </c>
      <c r="D654" s="31" t="str">
        <f>VLOOKUP(tb_anime[[#This Row],[id2]],tb_userslist[[series_animedb_id]:[season]],3,FALSE)</f>
        <v>tv</v>
      </c>
      <c r="E654" s="31">
        <f>VLOOKUP(tb_anime[[#This Row],[id2]],tb_userslist[[series_animedb_id]:[season]],9,FALSE)</f>
        <v>2017</v>
      </c>
      <c r="F654" s="31" t="str">
        <f>VLOOKUP(tb_anime[[#This Row],[id2]],tb_userslist[[series_animedb_id]:[season]],10,FALSE)</f>
        <v>winter</v>
      </c>
      <c r="G654" s="31">
        <f>COUNTIF(tb_userslist[series_animedb_id],tb_anime[[#This Row],[id2]])</f>
        <v>1</v>
      </c>
      <c r="H654" s="31">
        <f>SUMPRODUCT((tb_userslist[series_animedb_id]=tb_anime[[#This Row],[id2]])*(tb_userslist[my_score]&lt;=10))</f>
        <v>1</v>
      </c>
      <c r="I654" s="24">
        <f>IFERROR(AVERAGEIF(tb_userslist[series_animedb_id],tb_anime[[#This Row],[id2]],tb_userslist[my_score]),0)</f>
        <v>8</v>
      </c>
      <c r="J65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4" s="31">
        <f>SUMPRODUCT((tb_userslist[series_animedb_id]=tb_anime[[#This Row],[id2]])*(tb_userslist[my_finish_date]&lt;=$E$2)*(tb_userslist[my_start_date]&gt;=$E$1)*(tb_userslist[my_start_date]&lt;&gt;"NA"))</f>
        <v>1</v>
      </c>
      <c r="M65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54" s="31">
        <f>IFERROR(AVERAGEIFS(tb_userslist[my_score],tb_userslist[series_animedb_id],tb_anime[[#This Row],[id2]],tb_userslist[my_start_date],"&gt;="&amp;$E$1,tb_userslist[my_finish_date],"&lt;="&amp;$E$2),0)</f>
        <v>8</v>
      </c>
      <c r="O65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5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55" spans="1:16" x14ac:dyDescent="0.3">
      <c r="A655" s="13">
        <v>43763</v>
      </c>
      <c r="B655" s="13">
        <v>48760</v>
      </c>
      <c r="C655" s="31" t="str">
        <f>VLOOKUP(tb_anime[[#This Row],[id2]],tb_userslist[[series_animedb_id]:[series_title]],2,FALSE)</f>
        <v>Gaikotsu Kishi-sama, Tadaima Isekai e Odekakechuu</v>
      </c>
      <c r="D655" s="31" t="str">
        <f>VLOOKUP(tb_anime[[#This Row],[id2]],tb_userslist[[series_animedb_id]:[season]],3,FALSE)</f>
        <v>tv</v>
      </c>
      <c r="E655" s="31">
        <f>VLOOKUP(tb_anime[[#This Row],[id2]],tb_userslist[[series_animedb_id]:[season]],9,FALSE)</f>
        <v>2022</v>
      </c>
      <c r="F655" s="31" t="str">
        <f>VLOOKUP(tb_anime[[#This Row],[id2]],tb_userslist[[series_animedb_id]:[season]],10,FALSE)</f>
        <v>spring</v>
      </c>
      <c r="G655" s="31">
        <f>COUNTIF(tb_userslist[series_animedb_id],tb_anime[[#This Row],[id2]])</f>
        <v>1</v>
      </c>
      <c r="H655" s="31">
        <f>SUMPRODUCT((tb_userslist[series_animedb_id]=tb_anime[[#This Row],[id2]])*(tb_userslist[my_score]&lt;=10))</f>
        <v>1</v>
      </c>
      <c r="I655" s="24">
        <f>IFERROR(AVERAGEIF(tb_userslist[series_animedb_id],tb_anime[[#This Row],[id2]],tb_userslist[my_score]),0)</f>
        <v>8</v>
      </c>
      <c r="J65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5" s="31">
        <f>SUMPRODUCT((tb_userslist[series_animedb_id]=tb_anime[[#This Row],[id2]])*(tb_userslist[my_finish_date]&lt;=$E$2)*(tb_userslist[my_start_date]&gt;=$E$1)*(tb_userslist[my_start_date]&lt;&gt;"NA"))</f>
        <v>1</v>
      </c>
      <c r="M65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55" s="31">
        <f>IFERROR(AVERAGEIFS(tb_userslist[my_score],tb_userslist[series_animedb_id],tb_anime[[#This Row],[id2]],tb_userslist[my_start_date],"&gt;="&amp;$E$1,tb_userslist[my_finish_date],"&lt;="&amp;$E$2),0)</f>
        <v>8</v>
      </c>
      <c r="O65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5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56" spans="1:16" x14ac:dyDescent="0.3">
      <c r="A656" s="13">
        <v>2495</v>
      </c>
      <c r="B656" s="13">
        <v>34280</v>
      </c>
      <c r="C656" s="31" t="str">
        <f>VLOOKUP(tb_anime[[#This Row],[id2]],tb_userslist[[series_animedb_id]:[series_title]],2,FALSE)</f>
        <v>Gamers!</v>
      </c>
      <c r="D656" s="31" t="str">
        <f>VLOOKUP(tb_anime[[#This Row],[id2]],tb_userslist[[series_animedb_id]:[season]],3,FALSE)</f>
        <v>tv</v>
      </c>
      <c r="E656" s="31">
        <f>VLOOKUP(tb_anime[[#This Row],[id2]],tb_userslist[[series_animedb_id]:[season]],9,FALSE)</f>
        <v>2017</v>
      </c>
      <c r="F656" s="31" t="str">
        <f>VLOOKUP(tb_anime[[#This Row],[id2]],tb_userslist[[series_animedb_id]:[season]],10,FALSE)</f>
        <v>summer</v>
      </c>
      <c r="G656" s="31">
        <f>COUNTIF(tb_userslist[series_animedb_id],tb_anime[[#This Row],[id2]])</f>
        <v>1</v>
      </c>
      <c r="H656" s="31">
        <f>SUMPRODUCT((tb_userslist[series_animedb_id]=tb_anime[[#This Row],[id2]])*(tb_userslist[my_score]&lt;=10))</f>
        <v>1</v>
      </c>
      <c r="I656" s="24">
        <f>IFERROR(AVERAGEIF(tb_userslist[series_animedb_id],tb_anime[[#This Row],[id2]],tb_userslist[my_score]),0)</f>
        <v>9</v>
      </c>
      <c r="J65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6" s="31">
        <f>SUMPRODUCT((tb_userslist[series_animedb_id]=tb_anime[[#This Row],[id2]])*(tb_userslist[my_finish_date]&lt;=$E$2)*(tb_userslist[my_start_date]&gt;=$E$1)*(tb_userslist[my_start_date]&lt;&gt;"NA"))</f>
        <v>1</v>
      </c>
      <c r="M65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56" s="31">
        <f>IFERROR(AVERAGEIFS(tb_userslist[my_score],tb_userslist[series_animedb_id],tb_anime[[#This Row],[id2]],tb_userslist[my_start_date],"&gt;="&amp;$E$1,tb_userslist[my_finish_date],"&lt;="&amp;$E$2),0)</f>
        <v>9</v>
      </c>
      <c r="O65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5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57" spans="1:16" x14ac:dyDescent="0.3">
      <c r="A657" s="13">
        <v>40960</v>
      </c>
      <c r="B657" s="13">
        <v>28907</v>
      </c>
      <c r="C657" s="31" t="str">
        <f>VLOOKUP(tb_anime[[#This Row],[id2]],tb_userslist[[series_animedb_id]:[series_title]],2,FALSE)</f>
        <v>Gate: Jieitai Kanochi nite, Kaku Tatakaeri</v>
      </c>
      <c r="D657" s="31" t="str">
        <f>VLOOKUP(tb_anime[[#This Row],[id2]],tb_userslist[[series_animedb_id]:[season]],3,FALSE)</f>
        <v>tv</v>
      </c>
      <c r="E657" s="31">
        <f>VLOOKUP(tb_anime[[#This Row],[id2]],tb_userslist[[series_animedb_id]:[season]],9,FALSE)</f>
        <v>2015</v>
      </c>
      <c r="F657" s="31" t="str">
        <f>VLOOKUP(tb_anime[[#This Row],[id2]],tb_userslist[[series_animedb_id]:[season]],10,FALSE)</f>
        <v>summer</v>
      </c>
      <c r="G657" s="31">
        <f>COUNTIF(tb_userslist[series_animedb_id],tb_anime[[#This Row],[id2]])</f>
        <v>1</v>
      </c>
      <c r="H657" s="31">
        <f>SUMPRODUCT((tb_userslist[series_animedb_id]=tb_anime[[#This Row],[id2]])*(tb_userslist[my_score]&lt;=10))</f>
        <v>1</v>
      </c>
      <c r="I657" s="24">
        <f>IFERROR(AVERAGEIF(tb_userslist[series_animedb_id],tb_anime[[#This Row],[id2]],tb_userslist[my_score]),0)</f>
        <v>9</v>
      </c>
      <c r="J65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7" s="31">
        <f>SUMPRODUCT((tb_userslist[series_animedb_id]=tb_anime[[#This Row],[id2]])*(tb_userslist[my_finish_date]&lt;=$E$2)*(tb_userslist[my_start_date]&gt;=$E$1)*(tb_userslist[my_start_date]&lt;&gt;"NA"))</f>
        <v>1</v>
      </c>
      <c r="M65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57" s="31">
        <f>IFERROR(AVERAGEIFS(tb_userslist[my_score],tb_userslist[series_animedb_id],tb_anime[[#This Row],[id2]],tb_userslist[my_start_date],"&gt;="&amp;$E$1,tb_userslist[my_finish_date],"&lt;="&amp;$E$2),0)</f>
        <v>9</v>
      </c>
      <c r="O65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5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58" spans="1:16" x14ac:dyDescent="0.3">
      <c r="A658" s="13">
        <v>812</v>
      </c>
      <c r="B658" s="13">
        <v>31637</v>
      </c>
      <c r="C658" s="31" t="str">
        <f>VLOOKUP(tb_anime[[#This Row],[id2]],tb_userslist[[series_animedb_id]:[series_title]],2,FALSE)</f>
        <v>Gate: Jieitai Kanochi nite, Kaku Tatakaeri Part 2</v>
      </c>
      <c r="D658" s="31" t="str">
        <f>VLOOKUP(tb_anime[[#This Row],[id2]],tb_userslist[[series_animedb_id]:[season]],3,FALSE)</f>
        <v>tv</v>
      </c>
      <c r="E658" s="31">
        <f>VLOOKUP(tb_anime[[#This Row],[id2]],tb_userslist[[series_animedb_id]:[season]],9,FALSE)</f>
        <v>2016</v>
      </c>
      <c r="F658" s="31" t="str">
        <f>VLOOKUP(tb_anime[[#This Row],[id2]],tb_userslist[[series_animedb_id]:[season]],10,FALSE)</f>
        <v>winter</v>
      </c>
      <c r="G658" s="31">
        <f>COUNTIF(tb_userslist[series_animedb_id],tb_anime[[#This Row],[id2]])</f>
        <v>1</v>
      </c>
      <c r="H658" s="31">
        <f>SUMPRODUCT((tb_userslist[series_animedb_id]=tb_anime[[#This Row],[id2]])*(tb_userslist[my_score]&lt;=10))</f>
        <v>1</v>
      </c>
      <c r="I658" s="24">
        <f>IFERROR(AVERAGEIF(tb_userslist[series_animedb_id],tb_anime[[#This Row],[id2]],tb_userslist[my_score]),0)</f>
        <v>9</v>
      </c>
      <c r="J65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8" s="31">
        <f>SUMPRODUCT((tb_userslist[series_animedb_id]=tb_anime[[#This Row],[id2]])*(tb_userslist[my_finish_date]&lt;=$E$2)*(tb_userslist[my_start_date]&gt;=$E$1)*(tb_userslist[my_start_date]&lt;&gt;"NA"))</f>
        <v>1</v>
      </c>
      <c r="M65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58" s="31">
        <f>IFERROR(AVERAGEIFS(tb_userslist[my_score],tb_userslist[series_animedb_id],tb_anime[[#This Row],[id2]],tb_userslist[my_start_date],"&gt;="&amp;$E$1,tb_userslist[my_finish_date],"&lt;="&amp;$E$2),0)</f>
        <v>9</v>
      </c>
      <c r="O65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5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59" spans="1:16" x14ac:dyDescent="0.3">
      <c r="A659" s="13">
        <v>3522</v>
      </c>
      <c r="B659" s="13">
        <v>16918</v>
      </c>
      <c r="C659" s="31" t="str">
        <f>VLOOKUP(tb_anime[[#This Row],[id2]],tb_userslist[[series_animedb_id]:[series_title]],2,FALSE)</f>
        <v>Gin no Saji</v>
      </c>
      <c r="D659" s="31" t="str">
        <f>VLOOKUP(tb_anime[[#This Row],[id2]],tb_userslist[[series_animedb_id]:[season]],3,FALSE)</f>
        <v>tv</v>
      </c>
      <c r="E659" s="31">
        <f>VLOOKUP(tb_anime[[#This Row],[id2]],tb_userslist[[series_animedb_id]:[season]],9,FALSE)</f>
        <v>2013</v>
      </c>
      <c r="F659" s="31" t="str">
        <f>VLOOKUP(tb_anime[[#This Row],[id2]],tb_userslist[[series_animedb_id]:[season]],10,FALSE)</f>
        <v>summer</v>
      </c>
      <c r="G659" s="31">
        <f>COUNTIF(tb_userslist[series_animedb_id],tb_anime[[#This Row],[id2]])</f>
        <v>1</v>
      </c>
      <c r="H659" s="31">
        <f>SUMPRODUCT((tb_userslist[series_animedb_id]=tb_anime[[#This Row],[id2]])*(tb_userslist[my_score]&lt;=10))</f>
        <v>1</v>
      </c>
      <c r="I659" s="24">
        <f>IFERROR(AVERAGEIF(tb_userslist[series_animedb_id],tb_anime[[#This Row],[id2]],tb_userslist[my_score]),0)</f>
        <v>9</v>
      </c>
      <c r="J65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5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59" s="31">
        <f>SUMPRODUCT((tb_userslist[series_animedb_id]=tb_anime[[#This Row],[id2]])*(tb_userslist[my_finish_date]&lt;=$E$2)*(tb_userslist[my_start_date]&gt;=$E$1)*(tb_userslist[my_start_date]&lt;&gt;"NA"))</f>
        <v>1</v>
      </c>
      <c r="M65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59" s="31">
        <f>IFERROR(AVERAGEIFS(tb_userslist[my_score],tb_userslist[series_animedb_id],tb_anime[[#This Row],[id2]],tb_userslist[my_start_date],"&gt;="&amp;$E$1,tb_userslist[my_finish_date],"&lt;="&amp;$E$2),0)</f>
        <v>9</v>
      </c>
      <c r="O65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5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60" spans="1:16" x14ac:dyDescent="0.3">
      <c r="A660" s="13">
        <v>233</v>
      </c>
      <c r="B660" s="13">
        <v>19363</v>
      </c>
      <c r="C660" s="31" t="str">
        <f>VLOOKUP(tb_anime[[#This Row],[id2]],tb_userslist[[series_animedb_id]:[series_title]],2,FALSE)</f>
        <v>Gin no Saji 2nd Season</v>
      </c>
      <c r="D660" s="31" t="str">
        <f>VLOOKUP(tb_anime[[#This Row],[id2]],tb_userslist[[series_animedb_id]:[season]],3,FALSE)</f>
        <v>tv</v>
      </c>
      <c r="E660" s="31">
        <f>VLOOKUP(tb_anime[[#This Row],[id2]],tb_userslist[[series_animedb_id]:[season]],9,FALSE)</f>
        <v>2014</v>
      </c>
      <c r="F660" s="31" t="str">
        <f>VLOOKUP(tb_anime[[#This Row],[id2]],tb_userslist[[series_animedb_id]:[season]],10,FALSE)</f>
        <v>winter</v>
      </c>
      <c r="G660" s="31">
        <f>COUNTIF(tb_userslist[series_animedb_id],tb_anime[[#This Row],[id2]])</f>
        <v>1</v>
      </c>
      <c r="H660" s="31">
        <f>SUMPRODUCT((tb_userslist[series_animedb_id]=tb_anime[[#This Row],[id2]])*(tb_userslist[my_score]&lt;=10))</f>
        <v>1</v>
      </c>
      <c r="I660" s="24">
        <f>IFERROR(AVERAGEIF(tb_userslist[series_animedb_id],tb_anime[[#This Row],[id2]],tb_userslist[my_score]),0)</f>
        <v>9</v>
      </c>
      <c r="J66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0" s="31">
        <f>SUMPRODUCT((tb_userslist[series_animedb_id]=tb_anime[[#This Row],[id2]])*(tb_userslist[my_finish_date]&lt;=$E$2)*(tb_userslist[my_start_date]&gt;=$E$1)*(tb_userslist[my_start_date]&lt;&gt;"NA"))</f>
        <v>1</v>
      </c>
      <c r="M66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60" s="31">
        <f>IFERROR(AVERAGEIFS(tb_userslist[my_score],tb_userslist[series_animedb_id],tb_anime[[#This Row],[id2]],tb_userslist[my_start_date],"&gt;="&amp;$E$1,tb_userslist[my_finish_date],"&lt;="&amp;$E$2),0)</f>
        <v>9</v>
      </c>
      <c r="O66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6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61" spans="1:16" x14ac:dyDescent="0.3">
      <c r="A661" s="13">
        <v>1313</v>
      </c>
      <c r="B661" s="13">
        <v>37998</v>
      </c>
      <c r="C661" s="31" t="str">
        <f>VLOOKUP(tb_anime[[#This Row],[id2]],tb_userslist[[series_animedb_id]:[series_title]],2,FALSE)</f>
        <v>Girly Air Force</v>
      </c>
      <c r="D661" s="31" t="str">
        <f>VLOOKUP(tb_anime[[#This Row],[id2]],tb_userslist[[series_animedb_id]:[season]],3,FALSE)</f>
        <v>tv</v>
      </c>
      <c r="E661" s="31">
        <f>VLOOKUP(tb_anime[[#This Row],[id2]],tb_userslist[[series_animedb_id]:[season]],9,FALSE)</f>
        <v>2019</v>
      </c>
      <c r="F661" s="31" t="str">
        <f>VLOOKUP(tb_anime[[#This Row],[id2]],tb_userslist[[series_animedb_id]:[season]],10,FALSE)</f>
        <v>winter</v>
      </c>
      <c r="G661" s="31">
        <f>COUNTIF(tb_userslist[series_animedb_id],tb_anime[[#This Row],[id2]])</f>
        <v>1</v>
      </c>
      <c r="H661" s="31">
        <f>SUMPRODUCT((tb_userslist[series_animedb_id]=tb_anime[[#This Row],[id2]])*(tb_userslist[my_score]&lt;=10))</f>
        <v>1</v>
      </c>
      <c r="I661" s="24">
        <f>IFERROR(AVERAGEIF(tb_userslist[series_animedb_id],tb_anime[[#This Row],[id2]],tb_userslist[my_score]),0)</f>
        <v>7</v>
      </c>
      <c r="J66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1" s="31">
        <f>SUMPRODUCT((tb_userslist[series_animedb_id]=tb_anime[[#This Row],[id2]])*(tb_userslist[my_finish_date]&lt;=$E$2)*(tb_userslist[my_start_date]&gt;=$E$1)*(tb_userslist[my_start_date]&lt;&gt;"NA"))</f>
        <v>0</v>
      </c>
      <c r="M66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61" s="31">
        <f>IFERROR(AVERAGEIFS(tb_userslist[my_score],tb_userslist[series_animedb_id],tb_anime[[#This Row],[id2]],tb_userslist[my_start_date],"&gt;="&amp;$E$1,tb_userslist[my_finish_date],"&lt;="&amp;$E$2),0)</f>
        <v>0</v>
      </c>
      <c r="O66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6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62" spans="1:16" x14ac:dyDescent="0.3">
      <c r="A662" s="13">
        <v>42571</v>
      </c>
      <c r="B662" s="13">
        <v>17895</v>
      </c>
      <c r="C662" s="31" t="str">
        <f>VLOOKUP(tb_anime[[#This Row],[id2]],tb_userslist[[series_animedb_id]:[series_title]],2,FALSE)</f>
        <v>Golden Time</v>
      </c>
      <c r="D662" s="31" t="str">
        <f>VLOOKUP(tb_anime[[#This Row],[id2]],tb_userslist[[series_animedb_id]:[season]],3,FALSE)</f>
        <v>tv</v>
      </c>
      <c r="E662" s="31">
        <f>VLOOKUP(tb_anime[[#This Row],[id2]],tb_userslist[[series_animedb_id]:[season]],9,FALSE)</f>
        <v>2013</v>
      </c>
      <c r="F662" s="31" t="str">
        <f>VLOOKUP(tb_anime[[#This Row],[id2]],tb_userslist[[series_animedb_id]:[season]],10,FALSE)</f>
        <v>fall</v>
      </c>
      <c r="G662" s="31">
        <f>COUNTIF(tb_userslist[series_animedb_id],tb_anime[[#This Row],[id2]])</f>
        <v>1</v>
      </c>
      <c r="H662" s="31">
        <f>SUMPRODUCT((tb_userslist[series_animedb_id]=tb_anime[[#This Row],[id2]])*(tb_userslist[my_score]&lt;=10))</f>
        <v>1</v>
      </c>
      <c r="I662" s="24">
        <f>IFERROR(AVERAGEIF(tb_userslist[series_animedb_id],tb_anime[[#This Row],[id2]],tb_userslist[my_score]),0)</f>
        <v>9</v>
      </c>
      <c r="J66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2" s="31">
        <f>SUMPRODUCT((tb_userslist[series_animedb_id]=tb_anime[[#This Row],[id2]])*(tb_userslist[my_finish_date]&lt;=$E$2)*(tb_userslist[my_start_date]&gt;=$E$1)*(tb_userslist[my_start_date]&lt;&gt;"NA"))</f>
        <v>0</v>
      </c>
      <c r="M66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62" s="31">
        <f>IFERROR(AVERAGEIFS(tb_userslist[my_score],tb_userslist[series_animedb_id],tb_anime[[#This Row],[id2]],tb_userslist[my_start_date],"&gt;="&amp;$E$1,tb_userslist[my_finish_date],"&lt;="&amp;$E$2),0)</f>
        <v>0</v>
      </c>
      <c r="O66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6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63" spans="1:16" x14ac:dyDescent="0.3">
      <c r="A663" s="13">
        <v>42990</v>
      </c>
      <c r="B663" s="13">
        <v>8425</v>
      </c>
      <c r="C663" s="31" t="str">
        <f>VLOOKUP(tb_anime[[#This Row],[id2]],tb_userslist[[series_animedb_id]:[series_title]],2,FALSE)</f>
        <v>Gosick</v>
      </c>
      <c r="D663" s="31" t="str">
        <f>VLOOKUP(tb_anime[[#This Row],[id2]],tb_userslist[[series_animedb_id]:[season]],3,FALSE)</f>
        <v>tv</v>
      </c>
      <c r="E663" s="31">
        <f>VLOOKUP(tb_anime[[#This Row],[id2]],tb_userslist[[series_animedb_id]:[season]],9,FALSE)</f>
        <v>2011</v>
      </c>
      <c r="F663" s="31" t="str">
        <f>VLOOKUP(tb_anime[[#This Row],[id2]],tb_userslist[[series_animedb_id]:[season]],10,FALSE)</f>
        <v>winter</v>
      </c>
      <c r="G663" s="31">
        <f>COUNTIF(tb_userslist[series_animedb_id],tb_anime[[#This Row],[id2]])</f>
        <v>1</v>
      </c>
      <c r="H663" s="31">
        <f>SUMPRODUCT((tb_userslist[series_animedb_id]=tb_anime[[#This Row],[id2]])*(tb_userslist[my_score]&lt;=10))</f>
        <v>1</v>
      </c>
      <c r="I663" s="24">
        <f>IFERROR(AVERAGEIF(tb_userslist[series_animedb_id],tb_anime[[#This Row],[id2]],tb_userslist[my_score]),0)</f>
        <v>8</v>
      </c>
      <c r="J66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3" s="31">
        <f>SUMPRODUCT((tb_userslist[series_animedb_id]=tb_anime[[#This Row],[id2]])*(tb_userslist[my_finish_date]&lt;=$E$2)*(tb_userslist[my_start_date]&gt;=$E$1)*(tb_userslist[my_start_date]&lt;&gt;"NA"))</f>
        <v>0</v>
      </c>
      <c r="M66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63" s="31">
        <f>IFERROR(AVERAGEIFS(tb_userslist[my_score],tb_userslist[series_animedb_id],tb_anime[[#This Row],[id2]],tb_userslist[my_start_date],"&gt;="&amp;$E$1,tb_userslist[my_finish_date],"&lt;="&amp;$E$2),0)</f>
        <v>0</v>
      </c>
      <c r="O66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6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64" spans="1:16" x14ac:dyDescent="0.3">
      <c r="A664" s="13">
        <v>40526</v>
      </c>
      <c r="B664" s="13">
        <v>37105</v>
      </c>
      <c r="C664" s="31" t="str">
        <f>VLOOKUP(tb_anime[[#This Row],[id2]],tb_userslist[[series_animedb_id]:[series_title]],2,FALSE)</f>
        <v>Grand Blue</v>
      </c>
      <c r="D664" s="31" t="str">
        <f>VLOOKUP(tb_anime[[#This Row],[id2]],tb_userslist[[series_animedb_id]:[season]],3,FALSE)</f>
        <v>tv</v>
      </c>
      <c r="E664" s="31">
        <f>VLOOKUP(tb_anime[[#This Row],[id2]],tb_userslist[[series_animedb_id]:[season]],9,FALSE)</f>
        <v>2018</v>
      </c>
      <c r="F664" s="31" t="str">
        <f>VLOOKUP(tb_anime[[#This Row],[id2]],tb_userslist[[series_animedb_id]:[season]],10,FALSE)</f>
        <v>summer</v>
      </c>
      <c r="G664" s="31">
        <f>COUNTIF(tb_userslist[series_animedb_id],tb_anime[[#This Row],[id2]])</f>
        <v>1</v>
      </c>
      <c r="H664" s="31">
        <f>SUMPRODUCT((tb_userslist[series_animedb_id]=tb_anime[[#This Row],[id2]])*(tb_userslist[my_score]&lt;=10))</f>
        <v>1</v>
      </c>
      <c r="I664" s="24">
        <f>IFERROR(AVERAGEIF(tb_userslist[series_animedb_id],tb_anime[[#This Row],[id2]],tb_userslist[my_score]),0)</f>
        <v>8</v>
      </c>
      <c r="J66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4" s="31">
        <f>SUMPRODUCT((tb_userslist[series_animedb_id]=tb_anime[[#This Row],[id2]])*(tb_userslist[my_finish_date]&lt;=$E$2)*(tb_userslist[my_start_date]&gt;=$E$1)*(tb_userslist[my_start_date]&lt;&gt;"NA"))</f>
        <v>1</v>
      </c>
      <c r="M66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64" s="31">
        <f>IFERROR(AVERAGEIFS(tb_userslist[my_score],tb_userslist[series_animedb_id],tb_anime[[#This Row],[id2]],tb_userslist[my_start_date],"&gt;="&amp;$E$1,tb_userslist[my_finish_date],"&lt;="&amp;$E$2),0)</f>
        <v>8</v>
      </c>
      <c r="O66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6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65" spans="1:16" x14ac:dyDescent="0.3">
      <c r="A665" s="13">
        <v>45665</v>
      </c>
      <c r="B665" s="13">
        <v>17729</v>
      </c>
      <c r="C665" s="31" t="str">
        <f>VLOOKUP(tb_anime[[#This Row],[id2]],tb_userslist[[series_animedb_id]:[series_title]],2,FALSE)</f>
        <v>Grisaia no Kajitsu</v>
      </c>
      <c r="D665" s="31" t="str">
        <f>VLOOKUP(tb_anime[[#This Row],[id2]],tb_userslist[[series_animedb_id]:[season]],3,FALSE)</f>
        <v>tv</v>
      </c>
      <c r="E665" s="31">
        <f>VLOOKUP(tb_anime[[#This Row],[id2]],tb_userslist[[series_animedb_id]:[season]],9,FALSE)</f>
        <v>2014</v>
      </c>
      <c r="F665" s="31" t="str">
        <f>VLOOKUP(tb_anime[[#This Row],[id2]],tb_userslist[[series_animedb_id]:[season]],10,FALSE)</f>
        <v>fall</v>
      </c>
      <c r="G665" s="31">
        <f>COUNTIF(tb_userslist[series_animedb_id],tb_anime[[#This Row],[id2]])</f>
        <v>1</v>
      </c>
      <c r="H665" s="31">
        <f>SUMPRODUCT((tb_userslist[series_animedb_id]=tb_anime[[#This Row],[id2]])*(tb_userslist[my_score]&lt;=10))</f>
        <v>1</v>
      </c>
      <c r="I665" s="24">
        <f>IFERROR(AVERAGEIF(tb_userslist[series_animedb_id],tb_anime[[#This Row],[id2]],tb_userslist[my_score]),0)</f>
        <v>7</v>
      </c>
      <c r="J66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5" s="31">
        <f>SUMPRODUCT((tb_userslist[series_animedb_id]=tb_anime[[#This Row],[id2]])*(tb_userslist[my_finish_date]&lt;=$E$2)*(tb_userslist[my_start_date]&gt;=$E$1)*(tb_userslist[my_start_date]&lt;&gt;"NA"))</f>
        <v>1</v>
      </c>
      <c r="M66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65" s="31">
        <f>IFERROR(AVERAGEIFS(tb_userslist[my_score],tb_userslist[series_animedb_id],tb_anime[[#This Row],[id2]],tb_userslist[my_start_date],"&gt;="&amp;$E$1,tb_userslist[my_finish_date],"&lt;="&amp;$E$2),0)</f>
        <v>7</v>
      </c>
      <c r="O66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6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666" spans="1:16" x14ac:dyDescent="0.3">
      <c r="A666" s="13">
        <v>43229</v>
      </c>
      <c r="B666" s="13">
        <v>10793</v>
      </c>
      <c r="C666" s="31" t="str">
        <f>VLOOKUP(tb_anime[[#This Row],[id2]],tb_userslist[[series_animedb_id]:[series_title]],2,FALSE)</f>
        <v>Guilty Crown</v>
      </c>
      <c r="D666" s="31" t="str">
        <f>VLOOKUP(tb_anime[[#This Row],[id2]],tb_userslist[[series_animedb_id]:[season]],3,FALSE)</f>
        <v>tv</v>
      </c>
      <c r="E666" s="31">
        <f>VLOOKUP(tb_anime[[#This Row],[id2]],tb_userslist[[series_animedb_id]:[season]],9,FALSE)</f>
        <v>2011</v>
      </c>
      <c r="F666" s="31" t="str">
        <f>VLOOKUP(tb_anime[[#This Row],[id2]],tb_userslist[[series_animedb_id]:[season]],10,FALSE)</f>
        <v>fall</v>
      </c>
      <c r="G666" s="31">
        <f>COUNTIF(tb_userslist[series_animedb_id],tb_anime[[#This Row],[id2]])</f>
        <v>1</v>
      </c>
      <c r="H666" s="31">
        <f>SUMPRODUCT((tb_userslist[series_animedb_id]=tb_anime[[#This Row],[id2]])*(tb_userslist[my_score]&lt;=10))</f>
        <v>1</v>
      </c>
      <c r="I666" s="24">
        <f>IFERROR(AVERAGEIF(tb_userslist[series_animedb_id],tb_anime[[#This Row],[id2]],tb_userslist[my_score]),0)</f>
        <v>9</v>
      </c>
      <c r="J66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6" s="31">
        <f>SUMPRODUCT((tb_userslist[series_animedb_id]=tb_anime[[#This Row],[id2]])*(tb_userslist[my_finish_date]&lt;=$E$2)*(tb_userslist[my_start_date]&gt;=$E$1)*(tb_userslist[my_start_date]&lt;&gt;"NA"))</f>
        <v>1</v>
      </c>
      <c r="M66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66" s="31">
        <f>IFERROR(AVERAGEIFS(tb_userslist[my_score],tb_userslist[series_animedb_id],tb_anime[[#This Row],[id2]],tb_userslist[my_start_date],"&gt;="&amp;$E$1,tb_userslist[my_finish_date],"&lt;="&amp;$E$2),0)</f>
        <v>9</v>
      </c>
      <c r="O66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6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67" spans="1:16" x14ac:dyDescent="0.3">
      <c r="A667" s="13">
        <v>39417</v>
      </c>
      <c r="B667" s="13">
        <v>31859</v>
      </c>
      <c r="C667" s="31" t="str">
        <f>VLOOKUP(tb_anime[[#This Row],[id2]],tb_userslist[[series_animedb_id]:[series_title]],2,FALSE)</f>
        <v>Hai to Gensou no Grimgar</v>
      </c>
      <c r="D667" s="31" t="str">
        <f>VLOOKUP(tb_anime[[#This Row],[id2]],tb_userslist[[series_animedb_id]:[season]],3,FALSE)</f>
        <v>tv</v>
      </c>
      <c r="E667" s="31">
        <f>VLOOKUP(tb_anime[[#This Row],[id2]],tb_userslist[[series_animedb_id]:[season]],9,FALSE)</f>
        <v>2016</v>
      </c>
      <c r="F667" s="31" t="str">
        <f>VLOOKUP(tb_anime[[#This Row],[id2]],tb_userslist[[series_animedb_id]:[season]],10,FALSE)</f>
        <v>winter</v>
      </c>
      <c r="G667" s="31">
        <f>COUNTIF(tb_userslist[series_animedb_id],tb_anime[[#This Row],[id2]])</f>
        <v>1</v>
      </c>
      <c r="H667" s="31">
        <f>SUMPRODUCT((tb_userslist[series_animedb_id]=tb_anime[[#This Row],[id2]])*(tb_userslist[my_score]&lt;=10))</f>
        <v>1</v>
      </c>
      <c r="I667" s="24">
        <f>IFERROR(AVERAGEIF(tb_userslist[series_animedb_id],tb_anime[[#This Row],[id2]],tb_userslist[my_score]),0)</f>
        <v>9</v>
      </c>
      <c r="J66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7" s="31">
        <f>SUMPRODUCT((tb_userslist[series_animedb_id]=tb_anime[[#This Row],[id2]])*(tb_userslist[my_finish_date]&lt;=$E$2)*(tb_userslist[my_start_date]&gt;=$E$1)*(tb_userslist[my_start_date]&lt;&gt;"NA"))</f>
        <v>1</v>
      </c>
      <c r="M66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67" s="31">
        <f>IFERROR(AVERAGEIFS(tb_userslist[my_score],tb_userslist[series_animedb_id],tb_anime[[#This Row],[id2]],tb_userslist[my_start_date],"&gt;="&amp;$E$1,tb_userslist[my_finish_date],"&lt;="&amp;$E$2),0)</f>
        <v>9</v>
      </c>
      <c r="O66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6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68" spans="1:16" x14ac:dyDescent="0.3">
      <c r="A668" s="13">
        <v>38830</v>
      </c>
      <c r="B668" s="13">
        <v>32561</v>
      </c>
      <c r="C668" s="31" t="str">
        <f>VLOOKUP(tb_anime[[#This Row],[id2]],tb_userslist[[series_animedb_id]:[series_title]],2,FALSE)</f>
        <v>Hai to Gensou no Grimgar: Furoagari no Kabe ni Kaketa Seishun - One More Centimeter</v>
      </c>
      <c r="D668" s="31" t="str">
        <f>VLOOKUP(tb_anime[[#This Row],[id2]],tb_userslist[[series_animedb_id]:[season]],3,FALSE)</f>
        <v>special</v>
      </c>
      <c r="E668" s="31">
        <f>VLOOKUP(tb_anime[[#This Row],[id2]],tb_userslist[[series_animedb_id]:[season]],9,FALSE)</f>
        <v>2016</v>
      </c>
      <c r="F668" s="31" t="str">
        <f>VLOOKUP(tb_anime[[#This Row],[id2]],tb_userslist[[series_animedb_id]:[season]],10,FALSE)</f>
        <v>winter</v>
      </c>
      <c r="G668" s="31">
        <f>COUNTIF(tb_userslist[series_animedb_id],tb_anime[[#This Row],[id2]])</f>
        <v>1</v>
      </c>
      <c r="H668" s="31">
        <f>SUMPRODUCT((tb_userslist[series_animedb_id]=tb_anime[[#This Row],[id2]])*(tb_userslist[my_score]&lt;=10))</f>
        <v>1</v>
      </c>
      <c r="I668" s="24">
        <f>IFERROR(AVERAGEIF(tb_userslist[series_animedb_id],tb_anime[[#This Row],[id2]],tb_userslist[my_score]),0)</f>
        <v>8</v>
      </c>
      <c r="J66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8" s="31">
        <f>SUMPRODUCT((tb_userslist[series_animedb_id]=tb_anime[[#This Row],[id2]])*(tb_userslist[my_finish_date]&lt;=$E$2)*(tb_userslist[my_start_date]&gt;=$E$1)*(tb_userslist[my_start_date]&lt;&gt;"NA"))</f>
        <v>1</v>
      </c>
      <c r="M66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68" s="31">
        <f>IFERROR(AVERAGEIFS(tb_userslist[my_score],tb_userslist[series_animedb_id],tb_anime[[#This Row],[id2]],tb_userslist[my_start_date],"&gt;="&amp;$E$1,tb_userslist[my_finish_date],"&lt;="&amp;$E$2),0)</f>
        <v>8</v>
      </c>
      <c r="O66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6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69" spans="1:16" x14ac:dyDescent="0.3">
      <c r="A669" s="13">
        <v>50113</v>
      </c>
      <c r="B669" s="13">
        <v>34403</v>
      </c>
      <c r="C669" s="31" t="str">
        <f>VLOOKUP(tb_anime[[#This Row],[id2]],tb_userslist[[series_animedb_id]:[series_title]],2,FALSE)</f>
        <v>Hajimete no Gal</v>
      </c>
      <c r="D669" s="31" t="str">
        <f>VLOOKUP(tb_anime[[#This Row],[id2]],tb_userslist[[series_animedb_id]:[season]],3,FALSE)</f>
        <v>tv</v>
      </c>
      <c r="E669" s="31">
        <f>VLOOKUP(tb_anime[[#This Row],[id2]],tb_userslist[[series_animedb_id]:[season]],9,FALSE)</f>
        <v>2017</v>
      </c>
      <c r="F669" s="31" t="str">
        <f>VLOOKUP(tb_anime[[#This Row],[id2]],tb_userslist[[series_animedb_id]:[season]],10,FALSE)</f>
        <v>summer</v>
      </c>
      <c r="G669" s="31">
        <f>COUNTIF(tb_userslist[series_animedb_id],tb_anime[[#This Row],[id2]])</f>
        <v>1</v>
      </c>
      <c r="H669" s="31">
        <f>SUMPRODUCT((tb_userslist[series_animedb_id]=tb_anime[[#This Row],[id2]])*(tb_userslist[my_score]&lt;=10))</f>
        <v>1</v>
      </c>
      <c r="I669" s="24">
        <f>IFERROR(AVERAGEIF(tb_userslist[series_animedb_id],tb_anime[[#This Row],[id2]],tb_userslist[my_score]),0)</f>
        <v>7</v>
      </c>
      <c r="J66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6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69" s="31">
        <f>SUMPRODUCT((tb_userslist[series_animedb_id]=tb_anime[[#This Row],[id2]])*(tb_userslist[my_finish_date]&lt;=$E$2)*(tb_userslist[my_start_date]&gt;=$E$1)*(tb_userslist[my_start_date]&lt;&gt;"NA"))</f>
        <v>0</v>
      </c>
      <c r="M66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69" s="31">
        <f>IFERROR(AVERAGEIFS(tb_userslist[my_score],tb_userslist[series_animedb_id],tb_anime[[#This Row],[id2]],tb_userslist[my_start_date],"&gt;="&amp;$E$1,tb_userslist[my_finish_date],"&lt;="&amp;$E$2),0)</f>
        <v>0</v>
      </c>
      <c r="O66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6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70" spans="1:16" x14ac:dyDescent="0.3">
      <c r="A670" s="13">
        <v>7728</v>
      </c>
      <c r="B670" s="13">
        <v>21855</v>
      </c>
      <c r="C670" s="31" t="str">
        <f>VLOOKUP(tb_anime[[#This Row],[id2]],tb_userslist[[series_animedb_id]:[series_title]],2,FALSE)</f>
        <v>Hanamonogatari</v>
      </c>
      <c r="D670" s="31" t="str">
        <f>VLOOKUP(tb_anime[[#This Row],[id2]],tb_userslist[[series_animedb_id]:[season]],3,FALSE)</f>
        <v>tv</v>
      </c>
      <c r="E670" s="31">
        <f>VLOOKUP(tb_anime[[#This Row],[id2]],tb_userslist[[series_animedb_id]:[season]],9,FALSE)</f>
        <v>2014</v>
      </c>
      <c r="F670" s="31" t="str">
        <f>VLOOKUP(tb_anime[[#This Row],[id2]],tb_userslist[[series_animedb_id]:[season]],10,FALSE)</f>
        <v>summer</v>
      </c>
      <c r="G670" s="31">
        <f>COUNTIF(tb_userslist[series_animedb_id],tb_anime[[#This Row],[id2]])</f>
        <v>1</v>
      </c>
      <c r="H670" s="31">
        <f>SUMPRODUCT((tb_userslist[series_animedb_id]=tb_anime[[#This Row],[id2]])*(tb_userslist[my_score]&lt;=10))</f>
        <v>1</v>
      </c>
      <c r="I670" s="24">
        <f>IFERROR(AVERAGEIF(tb_userslist[series_animedb_id],tb_anime[[#This Row],[id2]],tb_userslist[my_score]),0)</f>
        <v>10</v>
      </c>
      <c r="J67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0" s="31">
        <f>SUMPRODUCT((tb_userslist[series_animedb_id]=tb_anime[[#This Row],[id2]])*(tb_userslist[my_finish_date]&lt;=$E$2)*(tb_userslist[my_start_date]&gt;=$E$1)*(tb_userslist[my_start_date]&lt;&gt;"NA"))</f>
        <v>1</v>
      </c>
      <c r="M67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70" s="31">
        <f>IFERROR(AVERAGEIFS(tb_userslist[my_score],tb_userslist[series_animedb_id],tb_anime[[#This Row],[id2]],tb_userslist[my_start_date],"&gt;="&amp;$E$1,tb_userslist[my_finish_date],"&lt;="&amp;$E$2),0)</f>
        <v>10</v>
      </c>
      <c r="O67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7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71" spans="1:16" x14ac:dyDescent="0.3">
      <c r="A671" s="13">
        <v>581</v>
      </c>
      <c r="B671" s="13">
        <v>27829</v>
      </c>
      <c r="C671" s="31" t="str">
        <f>VLOOKUP(tb_anime[[#This Row],[id2]],tb_userslist[[series_animedb_id]:[series_title]],2,FALSE)</f>
        <v>Heavy Object</v>
      </c>
      <c r="D671" s="31" t="str">
        <f>VLOOKUP(tb_anime[[#This Row],[id2]],tb_userslist[[series_animedb_id]:[season]],3,FALSE)</f>
        <v>tv</v>
      </c>
      <c r="E671" s="31">
        <f>VLOOKUP(tb_anime[[#This Row],[id2]],tb_userslist[[series_animedb_id]:[season]],9,FALSE)</f>
        <v>2015</v>
      </c>
      <c r="F671" s="31" t="str">
        <f>VLOOKUP(tb_anime[[#This Row],[id2]],tb_userslist[[series_animedb_id]:[season]],10,FALSE)</f>
        <v>fall</v>
      </c>
      <c r="G671" s="31">
        <f>COUNTIF(tb_userslist[series_animedb_id],tb_anime[[#This Row],[id2]])</f>
        <v>1</v>
      </c>
      <c r="H671" s="31">
        <f>SUMPRODUCT((tb_userslist[series_animedb_id]=tb_anime[[#This Row],[id2]])*(tb_userslist[my_score]&lt;=10))</f>
        <v>1</v>
      </c>
      <c r="I671" s="24">
        <f>IFERROR(AVERAGEIF(tb_userslist[series_animedb_id],tb_anime[[#This Row],[id2]],tb_userslist[my_score]),0)</f>
        <v>9</v>
      </c>
      <c r="J67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1" s="31">
        <f>SUMPRODUCT((tb_userslist[series_animedb_id]=tb_anime[[#This Row],[id2]])*(tb_userslist[my_finish_date]&lt;=$E$2)*(tb_userslist[my_start_date]&gt;=$E$1)*(tb_userslist[my_start_date]&lt;&gt;"NA"))</f>
        <v>1</v>
      </c>
      <c r="M67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71" s="31">
        <f>IFERROR(AVERAGEIFS(tb_userslist[my_score],tb_userslist[series_animedb_id],tb_anime[[#This Row],[id2]],tb_userslist[my_start_date],"&gt;="&amp;$E$1,tb_userslist[my_finish_date],"&lt;="&amp;$E$2),0)</f>
        <v>9</v>
      </c>
      <c r="O67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7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72" spans="1:16" x14ac:dyDescent="0.3">
      <c r="A672" s="13">
        <v>38276</v>
      </c>
      <c r="B672" s="13">
        <v>35286</v>
      </c>
      <c r="C672" s="31" t="str">
        <f>VLOOKUP(tb_anime[[#This Row],[id2]],tb_userslist[[series_animedb_id]:[series_title]],2,FALSE)</f>
        <v>Henkei Shoujo</v>
      </c>
      <c r="D672" s="31" t="str">
        <f>VLOOKUP(tb_anime[[#This Row],[id2]],tb_userslist[[series_animedb_id]:[season]],3,FALSE)</f>
        <v>ona</v>
      </c>
      <c r="E672" s="31">
        <f>VLOOKUP(tb_anime[[#This Row],[id2]],tb_userslist[[series_animedb_id]:[season]],9,FALSE)</f>
        <v>2017</v>
      </c>
      <c r="F672" s="31" t="str">
        <f>VLOOKUP(tb_anime[[#This Row],[id2]],tb_userslist[[series_animedb_id]:[season]],10,FALSE)</f>
        <v>winter</v>
      </c>
      <c r="G672" s="31">
        <f>COUNTIF(tb_userslist[series_animedb_id],tb_anime[[#This Row],[id2]])</f>
        <v>1</v>
      </c>
      <c r="H672" s="31">
        <f>SUMPRODUCT((tb_userslist[series_animedb_id]=tb_anime[[#This Row],[id2]])*(tb_userslist[my_score]&lt;=10))</f>
        <v>1</v>
      </c>
      <c r="I672" s="24">
        <f>IFERROR(AVERAGEIF(tb_userslist[series_animedb_id],tb_anime[[#This Row],[id2]],tb_userslist[my_score]),0)</f>
        <v>5</v>
      </c>
      <c r="J67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2" s="31">
        <f>SUMPRODUCT((tb_userslist[series_animedb_id]=tb_anime[[#This Row],[id2]])*(tb_userslist[my_finish_date]&lt;=$E$2)*(tb_userslist[my_start_date]&gt;=$E$1)*(tb_userslist[my_start_date]&lt;&gt;"NA"))</f>
        <v>1</v>
      </c>
      <c r="M67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72" s="31">
        <f>IFERROR(AVERAGEIFS(tb_userslist[my_score],tb_userslist[series_animedb_id],tb_anime[[#This Row],[id2]],tb_userslist[my_start_date],"&gt;="&amp;$E$1,tb_userslist[my_finish_date],"&lt;="&amp;$E$2),0)</f>
        <v>5</v>
      </c>
      <c r="O67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7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5.5501021765991831</v>
      </c>
    </row>
    <row r="673" spans="1:16" x14ac:dyDescent="0.3">
      <c r="A673" s="13">
        <v>39730</v>
      </c>
      <c r="B673" s="13">
        <v>8630</v>
      </c>
      <c r="C673" s="31" t="str">
        <f>VLOOKUP(tb_anime[[#This Row],[id2]],tb_userslist[[series_animedb_id]:[series_title]],2,FALSE)</f>
        <v>Hidan no Aria</v>
      </c>
      <c r="D673" s="31" t="str">
        <f>VLOOKUP(tb_anime[[#This Row],[id2]],tb_userslist[[series_animedb_id]:[season]],3,FALSE)</f>
        <v>tv</v>
      </c>
      <c r="E673" s="31">
        <f>VLOOKUP(tb_anime[[#This Row],[id2]],tb_userslist[[series_animedb_id]:[season]],9,FALSE)</f>
        <v>2011</v>
      </c>
      <c r="F673" s="31" t="str">
        <f>VLOOKUP(tb_anime[[#This Row],[id2]],tb_userslist[[series_animedb_id]:[season]],10,FALSE)</f>
        <v>spring</v>
      </c>
      <c r="G673" s="31">
        <f>COUNTIF(tb_userslist[series_animedb_id],tb_anime[[#This Row],[id2]])</f>
        <v>1</v>
      </c>
      <c r="H673" s="31">
        <f>SUMPRODUCT((tb_userslist[series_animedb_id]=tb_anime[[#This Row],[id2]])*(tb_userslist[my_score]&lt;=10))</f>
        <v>1</v>
      </c>
      <c r="I673" s="24">
        <f>IFERROR(AVERAGEIF(tb_userslist[series_animedb_id],tb_anime[[#This Row],[id2]],tb_userslist[my_score]),0)</f>
        <v>4</v>
      </c>
      <c r="J67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3" s="31">
        <f>SUMPRODUCT((tb_userslist[series_animedb_id]=tb_anime[[#This Row],[id2]])*(tb_userslist[my_finish_date]&lt;=$E$2)*(tb_userslist[my_start_date]&gt;=$E$1)*(tb_userslist[my_start_date]&lt;&gt;"NA"))</f>
        <v>0</v>
      </c>
      <c r="M67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73" s="31">
        <f>IFERROR(AVERAGEIFS(tb_userslist[my_score],tb_userslist[series_animedb_id],tb_anime[[#This Row],[id2]],tb_userslist[my_start_date],"&gt;="&amp;$E$1,tb_userslist[my_finish_date],"&lt;="&amp;$E$2),0)</f>
        <v>0</v>
      </c>
      <c r="O67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7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74" spans="1:16" x14ac:dyDescent="0.3">
      <c r="A674" s="13">
        <v>40842</v>
      </c>
      <c r="B674" s="13">
        <v>5630</v>
      </c>
      <c r="C674" s="31" t="str">
        <f>VLOOKUP(tb_anime[[#This Row],[id2]],tb_userslist[[series_animedb_id]:[series_title]],2,FALSE)</f>
        <v>Higashi no Eden</v>
      </c>
      <c r="D674" s="31" t="str">
        <f>VLOOKUP(tb_anime[[#This Row],[id2]],tb_userslist[[series_animedb_id]:[season]],3,FALSE)</f>
        <v>tv</v>
      </c>
      <c r="E674" s="31">
        <f>VLOOKUP(tb_anime[[#This Row],[id2]],tb_userslist[[series_animedb_id]:[season]],9,FALSE)</f>
        <v>2009</v>
      </c>
      <c r="F674" s="31" t="str">
        <f>VLOOKUP(tb_anime[[#This Row],[id2]],tb_userslist[[series_animedb_id]:[season]],10,FALSE)</f>
        <v>spring</v>
      </c>
      <c r="G674" s="31">
        <f>COUNTIF(tb_userslist[series_animedb_id],tb_anime[[#This Row],[id2]])</f>
        <v>1</v>
      </c>
      <c r="H674" s="31">
        <f>SUMPRODUCT((tb_userslist[series_animedb_id]=tb_anime[[#This Row],[id2]])*(tb_userslist[my_score]&lt;=10))</f>
        <v>1</v>
      </c>
      <c r="I674" s="24">
        <f>IFERROR(AVERAGEIF(tb_userslist[series_animedb_id],tb_anime[[#This Row],[id2]],tb_userslist[my_score]),0)</f>
        <v>8</v>
      </c>
      <c r="J67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4" s="31">
        <f>SUMPRODUCT((tb_userslist[series_animedb_id]=tb_anime[[#This Row],[id2]])*(tb_userslist[my_finish_date]&lt;=$E$2)*(tb_userslist[my_start_date]&gt;=$E$1)*(tb_userslist[my_start_date]&lt;&gt;"NA"))</f>
        <v>1</v>
      </c>
      <c r="M67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74" s="31">
        <f>IFERROR(AVERAGEIFS(tb_userslist[my_score],tb_userslist[series_animedb_id],tb_anime[[#This Row],[id2]],tb_userslist[my_start_date],"&gt;="&amp;$E$1,tb_userslist[my_finish_date],"&lt;="&amp;$E$2),0)</f>
        <v>8</v>
      </c>
      <c r="O67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7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75" spans="1:16" x14ac:dyDescent="0.3">
      <c r="A675" s="13">
        <v>38783</v>
      </c>
      <c r="B675" s="13">
        <v>6372</v>
      </c>
      <c r="C675" s="31" t="str">
        <f>VLOOKUP(tb_anime[[#This Row],[id2]],tb_userslist[[series_animedb_id]:[series_title]],2,FALSE)</f>
        <v>Higashi no Eden Movie I: The King of Eden</v>
      </c>
      <c r="D675" s="31" t="str">
        <f>VLOOKUP(tb_anime[[#This Row],[id2]],tb_userslist[[series_animedb_id]:[season]],3,FALSE)</f>
        <v>movie</v>
      </c>
      <c r="E675" s="31">
        <f>VLOOKUP(tb_anime[[#This Row],[id2]],tb_userslist[[series_animedb_id]:[season]],9,FALSE)</f>
        <v>2009</v>
      </c>
      <c r="F675" s="31" t="str">
        <f>VLOOKUP(tb_anime[[#This Row],[id2]],tb_userslist[[series_animedb_id]:[season]],10,FALSE)</f>
        <v>fall</v>
      </c>
      <c r="G675" s="31">
        <f>COUNTIF(tb_userslist[series_animedb_id],tb_anime[[#This Row],[id2]])</f>
        <v>1</v>
      </c>
      <c r="H675" s="31">
        <f>SUMPRODUCT((tb_userslist[series_animedb_id]=tb_anime[[#This Row],[id2]])*(tb_userslist[my_score]&lt;=10))</f>
        <v>1</v>
      </c>
      <c r="I675" s="24">
        <f>IFERROR(AVERAGEIF(tb_userslist[series_animedb_id],tb_anime[[#This Row],[id2]],tb_userslist[my_score]),0)</f>
        <v>8</v>
      </c>
      <c r="J67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5" s="31">
        <f>SUMPRODUCT((tb_userslist[series_animedb_id]=tb_anime[[#This Row],[id2]])*(tb_userslist[my_finish_date]&lt;=$E$2)*(tb_userslist[my_start_date]&gt;=$E$1)*(tb_userslist[my_start_date]&lt;&gt;"NA"))</f>
        <v>1</v>
      </c>
      <c r="M67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75" s="31">
        <f>IFERROR(AVERAGEIFS(tb_userslist[my_score],tb_userslist[series_animedb_id],tb_anime[[#This Row],[id2]],tb_userslist[my_start_date],"&gt;="&amp;$E$1,tb_userslist[my_finish_date],"&lt;="&amp;$E$2),0)</f>
        <v>8</v>
      </c>
      <c r="O67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7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76" spans="1:16" x14ac:dyDescent="0.3">
      <c r="A676" s="13">
        <v>38909</v>
      </c>
      <c r="B676" s="13">
        <v>6637</v>
      </c>
      <c r="C676" s="31" t="str">
        <f>VLOOKUP(tb_anime[[#This Row],[id2]],tb_userslist[[series_animedb_id]:[series_title]],2,FALSE)</f>
        <v>Higashi no Eden Movie II: Paradise Lost</v>
      </c>
      <c r="D676" s="31" t="str">
        <f>VLOOKUP(tb_anime[[#This Row],[id2]],tb_userslist[[series_animedb_id]:[season]],3,FALSE)</f>
        <v>movie</v>
      </c>
      <c r="E676" s="31">
        <f>VLOOKUP(tb_anime[[#This Row],[id2]],tb_userslist[[series_animedb_id]:[season]],9,FALSE)</f>
        <v>2010</v>
      </c>
      <c r="F676" s="31" t="str">
        <f>VLOOKUP(tb_anime[[#This Row],[id2]],tb_userslist[[series_animedb_id]:[season]],10,FALSE)</f>
        <v>winter</v>
      </c>
      <c r="G676" s="31">
        <f>COUNTIF(tb_userslist[series_animedb_id],tb_anime[[#This Row],[id2]])</f>
        <v>1</v>
      </c>
      <c r="H676" s="31">
        <f>SUMPRODUCT((tb_userslist[series_animedb_id]=tb_anime[[#This Row],[id2]])*(tb_userslist[my_score]&lt;=10))</f>
        <v>1</v>
      </c>
      <c r="I676" s="24">
        <f>IFERROR(AVERAGEIF(tb_userslist[series_animedb_id],tb_anime[[#This Row],[id2]],tb_userslist[my_score]),0)</f>
        <v>8</v>
      </c>
      <c r="J67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6" s="31">
        <f>SUMPRODUCT((tb_userslist[series_animedb_id]=tb_anime[[#This Row],[id2]])*(tb_userslist[my_finish_date]&lt;=$E$2)*(tb_userslist[my_start_date]&gt;=$E$1)*(tb_userslist[my_start_date]&lt;&gt;"NA"))</f>
        <v>1</v>
      </c>
      <c r="M67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76" s="31">
        <f>IFERROR(AVERAGEIFS(tb_userslist[my_score],tb_userslist[series_animedb_id],tb_anime[[#This Row],[id2]],tb_userslist[my_start_date],"&gt;="&amp;$E$1,tb_userslist[my_finish_date],"&lt;="&amp;$E$2),0)</f>
        <v>8</v>
      </c>
      <c r="O67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7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77" spans="1:16" x14ac:dyDescent="0.3">
      <c r="A677" s="13">
        <v>37021</v>
      </c>
      <c r="B677" s="13">
        <v>11617</v>
      </c>
      <c r="C677" s="31" t="str">
        <f>VLOOKUP(tb_anime[[#This Row],[id2]],tb_userslist[[series_animedb_id]:[series_title]],2,FALSE)</f>
        <v>High School DxD</v>
      </c>
      <c r="D677" s="31" t="str">
        <f>VLOOKUP(tb_anime[[#This Row],[id2]],tb_userslist[[series_animedb_id]:[season]],3,FALSE)</f>
        <v>tv</v>
      </c>
      <c r="E677" s="31">
        <f>VLOOKUP(tb_anime[[#This Row],[id2]],tb_userslist[[series_animedb_id]:[season]],9,FALSE)</f>
        <v>2012</v>
      </c>
      <c r="F677" s="31" t="str">
        <f>VLOOKUP(tb_anime[[#This Row],[id2]],tb_userslist[[series_animedb_id]:[season]],10,FALSE)</f>
        <v>winter</v>
      </c>
      <c r="G677" s="31">
        <f>COUNTIF(tb_userslist[series_animedb_id],tb_anime[[#This Row],[id2]])</f>
        <v>1</v>
      </c>
      <c r="H677" s="31">
        <f>SUMPRODUCT((tb_userslist[series_animedb_id]=tb_anime[[#This Row],[id2]])*(tb_userslist[my_score]&lt;=10))</f>
        <v>1</v>
      </c>
      <c r="I677" s="24">
        <f>IFERROR(AVERAGEIF(tb_userslist[series_animedb_id],tb_anime[[#This Row],[id2]],tb_userslist[my_score]),0)</f>
        <v>7</v>
      </c>
      <c r="J67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7" s="31">
        <f>SUMPRODUCT((tb_userslist[series_animedb_id]=tb_anime[[#This Row],[id2]])*(tb_userslist[my_finish_date]&lt;=$E$2)*(tb_userslist[my_start_date]&gt;=$E$1)*(tb_userslist[my_start_date]&lt;&gt;"NA"))</f>
        <v>0</v>
      </c>
      <c r="M67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77" s="31">
        <f>IFERROR(AVERAGEIFS(tb_userslist[my_score],tb_userslist[series_animedb_id],tb_anime[[#This Row],[id2]],tb_userslist[my_start_date],"&gt;="&amp;$E$1,tb_userslist[my_finish_date],"&lt;="&amp;$E$2),0)</f>
        <v>0</v>
      </c>
      <c r="O67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7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78" spans="1:16" x14ac:dyDescent="0.3">
      <c r="A678" s="13">
        <v>38295</v>
      </c>
      <c r="B678" s="13">
        <v>15451</v>
      </c>
      <c r="C678" s="31" t="str">
        <f>VLOOKUP(tb_anime[[#This Row],[id2]],tb_userslist[[series_animedb_id]:[series_title]],2,FALSE)</f>
        <v>High School DxD New</v>
      </c>
      <c r="D678" s="31" t="str">
        <f>VLOOKUP(tb_anime[[#This Row],[id2]],tb_userslist[[series_animedb_id]:[season]],3,FALSE)</f>
        <v>tv</v>
      </c>
      <c r="E678" s="31">
        <f>VLOOKUP(tb_anime[[#This Row],[id2]],tb_userslist[[series_animedb_id]:[season]],9,FALSE)</f>
        <v>2013</v>
      </c>
      <c r="F678" s="31" t="str">
        <f>VLOOKUP(tb_anime[[#This Row],[id2]],tb_userslist[[series_animedb_id]:[season]],10,FALSE)</f>
        <v>summer</v>
      </c>
      <c r="G678" s="31">
        <f>COUNTIF(tb_userslist[series_animedb_id],tb_anime[[#This Row],[id2]])</f>
        <v>1</v>
      </c>
      <c r="H678" s="31">
        <f>SUMPRODUCT((tb_userslist[series_animedb_id]=tb_anime[[#This Row],[id2]])*(tb_userslist[my_score]&lt;=10))</f>
        <v>1</v>
      </c>
      <c r="I678" s="24">
        <f>IFERROR(AVERAGEIF(tb_userslist[series_animedb_id],tb_anime[[#This Row],[id2]],tb_userslist[my_score]),0)</f>
        <v>7</v>
      </c>
      <c r="J67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8" s="31">
        <f>SUMPRODUCT((tb_userslist[series_animedb_id]=tb_anime[[#This Row],[id2]])*(tb_userslist[my_finish_date]&lt;=$E$2)*(tb_userslist[my_start_date]&gt;=$E$1)*(tb_userslist[my_start_date]&lt;&gt;"NA"))</f>
        <v>0</v>
      </c>
      <c r="M67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78" s="31">
        <f>IFERROR(AVERAGEIFS(tb_userslist[my_score],tb_userslist[series_animedb_id],tb_anime[[#This Row],[id2]],tb_userslist[my_start_date],"&gt;="&amp;$E$1,tb_userslist[my_finish_date],"&lt;="&amp;$E$2),0)</f>
        <v>0</v>
      </c>
      <c r="O67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7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79" spans="1:16" x14ac:dyDescent="0.3">
      <c r="A679" s="13">
        <v>39326</v>
      </c>
      <c r="B679" s="13">
        <v>21877</v>
      </c>
      <c r="C679" s="31" t="str">
        <f>VLOOKUP(tb_anime[[#This Row],[id2]],tb_userslist[[series_animedb_id]:[series_title]],2,FALSE)</f>
        <v>High Score Girl</v>
      </c>
      <c r="D679" s="31" t="str">
        <f>VLOOKUP(tb_anime[[#This Row],[id2]],tb_userslist[[series_animedb_id]:[season]],3,FALSE)</f>
        <v>tv</v>
      </c>
      <c r="E679" s="31">
        <f>VLOOKUP(tb_anime[[#This Row],[id2]],tb_userslist[[series_animedb_id]:[season]],9,FALSE)</f>
        <v>2018</v>
      </c>
      <c r="F679" s="31" t="str">
        <f>VLOOKUP(tb_anime[[#This Row],[id2]],tb_userslist[[series_animedb_id]:[season]],10,FALSE)</f>
        <v>summer</v>
      </c>
      <c r="G679" s="31">
        <f>COUNTIF(tb_userslist[series_animedb_id],tb_anime[[#This Row],[id2]])</f>
        <v>1</v>
      </c>
      <c r="H679" s="31">
        <f>SUMPRODUCT((tb_userslist[series_animedb_id]=tb_anime[[#This Row],[id2]])*(tb_userslist[my_score]&lt;=10))</f>
        <v>1</v>
      </c>
      <c r="I679" s="24">
        <f>IFERROR(AVERAGEIF(tb_userslist[series_animedb_id],tb_anime[[#This Row],[id2]],tb_userslist[my_score]),0)</f>
        <v>10</v>
      </c>
      <c r="J67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7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79" s="31">
        <f>SUMPRODUCT((tb_userslist[series_animedb_id]=tb_anime[[#This Row],[id2]])*(tb_userslist[my_finish_date]&lt;=$E$2)*(tb_userslist[my_start_date]&gt;=$E$1)*(tb_userslist[my_start_date]&lt;&gt;"NA"))</f>
        <v>1</v>
      </c>
      <c r="M67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79" s="31">
        <f>IFERROR(AVERAGEIFS(tb_userslist[my_score],tb_userslist[series_animedb_id],tb_anime[[#This Row],[id2]],tb_userslist[my_start_date],"&gt;="&amp;$E$1,tb_userslist[my_finish_date],"&lt;="&amp;$E$2),0)</f>
        <v>10</v>
      </c>
      <c r="O67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7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80" spans="1:16" x14ac:dyDescent="0.3">
      <c r="A680" s="13">
        <v>757</v>
      </c>
      <c r="B680" s="13">
        <v>39570</v>
      </c>
      <c r="C680" s="31" t="str">
        <f>VLOOKUP(tb_anime[[#This Row],[id2]],tb_userslist[[series_animedb_id]:[series_title]],2,FALSE)</f>
        <v>High Score Girl II</v>
      </c>
      <c r="D680" s="31" t="str">
        <f>VLOOKUP(tb_anime[[#This Row],[id2]],tb_userslist[[series_animedb_id]:[season]],3,FALSE)</f>
        <v>tv</v>
      </c>
      <c r="E680" s="31">
        <f>VLOOKUP(tb_anime[[#This Row],[id2]],tb_userslist[[series_animedb_id]:[season]],9,FALSE)</f>
        <v>2019</v>
      </c>
      <c r="F680" s="31" t="str">
        <f>VLOOKUP(tb_anime[[#This Row],[id2]],tb_userslist[[series_animedb_id]:[season]],10,FALSE)</f>
        <v>fall</v>
      </c>
      <c r="G680" s="31">
        <f>COUNTIF(tb_userslist[series_animedb_id],tb_anime[[#This Row],[id2]])</f>
        <v>1</v>
      </c>
      <c r="H680" s="31">
        <f>SUMPRODUCT((tb_userslist[series_animedb_id]=tb_anime[[#This Row],[id2]])*(tb_userslist[my_score]&lt;=10))</f>
        <v>1</v>
      </c>
      <c r="I680" s="24">
        <f>IFERROR(AVERAGEIF(tb_userslist[series_animedb_id],tb_anime[[#This Row],[id2]],tb_userslist[my_score]),0)</f>
        <v>10</v>
      </c>
      <c r="J68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0" s="31">
        <f>SUMPRODUCT((tb_userslist[series_animedb_id]=tb_anime[[#This Row],[id2]])*(tb_userslist[my_finish_date]&lt;=$E$2)*(tb_userslist[my_start_date]&gt;=$E$1)*(tb_userslist[my_start_date]&lt;&gt;"NA"))</f>
        <v>1</v>
      </c>
      <c r="M68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80" s="31">
        <f>IFERROR(AVERAGEIFS(tb_userslist[my_score],tb_userslist[series_animedb_id],tb_anime[[#This Row],[id2]],tb_userslist[my_start_date],"&gt;="&amp;$E$1,tb_userslist[my_finish_date],"&lt;="&amp;$E$2),0)</f>
        <v>10</v>
      </c>
      <c r="O68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8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81" spans="1:16" x14ac:dyDescent="0.3">
      <c r="A681" s="13">
        <v>606</v>
      </c>
      <c r="B681" s="13">
        <v>38422</v>
      </c>
      <c r="C681" s="31" t="str">
        <f>VLOOKUP(tb_anime[[#This Row],[id2]],tb_userslist[[series_animedb_id]:[series_title]],2,FALSE)</f>
        <v>High Score Girl: Extra Stage</v>
      </c>
      <c r="D681" s="31" t="str">
        <f>VLOOKUP(tb_anime[[#This Row],[id2]],tb_userslist[[series_animedb_id]:[season]],3,FALSE)</f>
        <v>ova</v>
      </c>
      <c r="E681" s="31">
        <f>VLOOKUP(tb_anime[[#This Row],[id2]],tb_userslist[[series_animedb_id]:[season]],9,FALSE)</f>
        <v>2019</v>
      </c>
      <c r="F681" s="31" t="str">
        <f>VLOOKUP(tb_anime[[#This Row],[id2]],tb_userslist[[series_animedb_id]:[season]],10,FALSE)</f>
        <v>winter</v>
      </c>
      <c r="G681" s="31">
        <f>COUNTIF(tb_userslist[series_animedb_id],tb_anime[[#This Row],[id2]])</f>
        <v>1</v>
      </c>
      <c r="H681" s="31">
        <f>SUMPRODUCT((tb_userslist[series_animedb_id]=tb_anime[[#This Row],[id2]])*(tb_userslist[my_score]&lt;=10))</f>
        <v>1</v>
      </c>
      <c r="I681" s="24">
        <f>IFERROR(AVERAGEIF(tb_userslist[series_animedb_id],tb_anime[[#This Row],[id2]],tb_userslist[my_score]),0)</f>
        <v>10</v>
      </c>
      <c r="J68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1" s="31">
        <f>SUMPRODUCT((tb_userslist[series_animedb_id]=tb_anime[[#This Row],[id2]])*(tb_userslist[my_finish_date]&lt;=$E$2)*(tb_userslist[my_start_date]&gt;=$E$1)*(tb_userslist[my_start_date]&lt;&gt;"NA"))</f>
        <v>1</v>
      </c>
      <c r="M68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81" s="31">
        <f>IFERROR(AVERAGEIFS(tb_userslist[my_score],tb_userslist[series_animedb_id],tb_anime[[#This Row],[id2]],tb_userslist[my_start_date],"&gt;="&amp;$E$1,tb_userslist[my_finish_date],"&lt;="&amp;$E$2),0)</f>
        <v>10</v>
      </c>
      <c r="O68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8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682" spans="1:16" x14ac:dyDescent="0.3">
      <c r="A682" s="13">
        <v>39567</v>
      </c>
      <c r="B682" s="13">
        <v>20853</v>
      </c>
      <c r="C682" s="31" t="str">
        <f>VLOOKUP(tb_anime[[#This Row],[id2]],tb_userslist[[series_animedb_id]:[series_title]],2,FALSE)</f>
        <v>Hitsugi no Chaika</v>
      </c>
      <c r="D682" s="31" t="str">
        <f>VLOOKUP(tb_anime[[#This Row],[id2]],tb_userslist[[series_animedb_id]:[season]],3,FALSE)</f>
        <v>tv</v>
      </c>
      <c r="E682" s="31">
        <f>VLOOKUP(tb_anime[[#This Row],[id2]],tb_userslist[[series_animedb_id]:[season]],9,FALSE)</f>
        <v>2014</v>
      </c>
      <c r="F682" s="31" t="str">
        <f>VLOOKUP(tb_anime[[#This Row],[id2]],tb_userslist[[series_animedb_id]:[season]],10,FALSE)</f>
        <v>spring</v>
      </c>
      <c r="G682" s="31">
        <f>COUNTIF(tb_userslist[series_animedb_id],tb_anime[[#This Row],[id2]])</f>
        <v>1</v>
      </c>
      <c r="H682" s="31">
        <f>SUMPRODUCT((tb_userslist[series_animedb_id]=tb_anime[[#This Row],[id2]])*(tb_userslist[my_score]&lt;=10))</f>
        <v>1</v>
      </c>
      <c r="I682" s="24">
        <f>IFERROR(AVERAGEIF(tb_userslist[series_animedb_id],tb_anime[[#This Row],[id2]],tb_userslist[my_score]),0)</f>
        <v>8</v>
      </c>
      <c r="J68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2" s="31">
        <f>SUMPRODUCT((tb_userslist[series_animedb_id]=tb_anime[[#This Row],[id2]])*(tb_userslist[my_finish_date]&lt;=$E$2)*(tb_userslist[my_start_date]&gt;=$E$1)*(tb_userslist[my_start_date]&lt;&gt;"NA"))</f>
        <v>1</v>
      </c>
      <c r="M68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82" s="31">
        <f>IFERROR(AVERAGEIFS(tb_userslist[my_score],tb_userslist[series_animedb_id],tb_anime[[#This Row],[id2]],tb_userslist[my_start_date],"&gt;="&amp;$E$1,tb_userslist[my_finish_date],"&lt;="&amp;$E$2),0)</f>
        <v>8</v>
      </c>
      <c r="O68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8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83" spans="1:16" x14ac:dyDescent="0.3">
      <c r="A683" s="13">
        <v>40762</v>
      </c>
      <c r="B683" s="13">
        <v>24231</v>
      </c>
      <c r="C683" s="31" t="str">
        <f>VLOOKUP(tb_anime[[#This Row],[id2]],tb_userslist[[series_animedb_id]:[series_title]],2,FALSE)</f>
        <v>Hitsugi no Chaika: Avenging Battle</v>
      </c>
      <c r="D683" s="31" t="str">
        <f>VLOOKUP(tb_anime[[#This Row],[id2]],tb_userslist[[series_animedb_id]:[season]],3,FALSE)</f>
        <v>tv</v>
      </c>
      <c r="E683" s="31">
        <f>VLOOKUP(tb_anime[[#This Row],[id2]],tb_userslist[[series_animedb_id]:[season]],9,FALSE)</f>
        <v>2014</v>
      </c>
      <c r="F683" s="31" t="str">
        <f>VLOOKUP(tb_anime[[#This Row],[id2]],tb_userslist[[series_animedb_id]:[season]],10,FALSE)</f>
        <v>fall</v>
      </c>
      <c r="G683" s="31">
        <f>COUNTIF(tb_userslist[series_animedb_id],tb_anime[[#This Row],[id2]])</f>
        <v>1</v>
      </c>
      <c r="H683" s="31">
        <f>SUMPRODUCT((tb_userslist[series_animedb_id]=tb_anime[[#This Row],[id2]])*(tb_userslist[my_score]&lt;=10))</f>
        <v>1</v>
      </c>
      <c r="I683" s="24">
        <f>IFERROR(AVERAGEIF(tb_userslist[series_animedb_id],tb_anime[[#This Row],[id2]],tb_userslist[my_score]),0)</f>
        <v>8</v>
      </c>
      <c r="J68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3" s="31">
        <f>SUMPRODUCT((tb_userslist[series_animedb_id]=tb_anime[[#This Row],[id2]])*(tb_userslist[my_finish_date]&lt;=$E$2)*(tb_userslist[my_start_date]&gt;=$E$1)*(tb_userslist[my_start_date]&lt;&gt;"NA"))</f>
        <v>0</v>
      </c>
      <c r="M68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83" s="31">
        <f>IFERROR(AVERAGEIFS(tb_userslist[my_score],tb_userslist[series_animedb_id],tb_anime[[#This Row],[id2]],tb_userslist[my_start_date],"&gt;="&amp;$E$1,tb_userslist[my_finish_date],"&lt;="&amp;$E$2),0)</f>
        <v>0</v>
      </c>
      <c r="O68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8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84" spans="1:16" x14ac:dyDescent="0.3">
      <c r="A684" s="13">
        <v>37302</v>
      </c>
      <c r="B684" s="13">
        <v>45574</v>
      </c>
      <c r="C684" s="31" t="str">
        <f>VLOOKUP(tb_anime[[#This Row],[id2]],tb_userslist[[series_animedb_id]:[series_title]],2,FALSE)</f>
        <v>Holy Knight Light</v>
      </c>
      <c r="D684" s="31" t="str">
        <f>VLOOKUP(tb_anime[[#This Row],[id2]],tb_userslist[[series_animedb_id]:[season]],3,FALSE)</f>
        <v>ona</v>
      </c>
      <c r="E684" s="31">
        <f>VLOOKUP(tb_anime[[#This Row],[id2]],tb_userslist[[series_animedb_id]:[season]],9,FALSE)</f>
        <v>2020</v>
      </c>
      <c r="F684" s="31" t="str">
        <f>VLOOKUP(tb_anime[[#This Row],[id2]],tb_userslist[[series_animedb_id]:[season]],10,FALSE)</f>
        <v>fall</v>
      </c>
      <c r="G684" s="31">
        <f>COUNTIF(tb_userslist[series_animedb_id],tb_anime[[#This Row],[id2]])</f>
        <v>1</v>
      </c>
      <c r="H684" s="31">
        <f>SUMPRODUCT((tb_userslist[series_animedb_id]=tb_anime[[#This Row],[id2]])*(tb_userslist[my_score]&lt;=10))</f>
        <v>1</v>
      </c>
      <c r="I684" s="24">
        <f>IFERROR(AVERAGEIF(tb_userslist[series_animedb_id],tb_anime[[#This Row],[id2]],tb_userslist[my_score]),0)</f>
        <v>9</v>
      </c>
      <c r="J68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4" s="31">
        <f>SUMPRODUCT((tb_userslist[series_animedb_id]=tb_anime[[#This Row],[id2]])*(tb_userslist[my_finish_date]&lt;=$E$2)*(tb_userslist[my_start_date]&gt;=$E$1)*(tb_userslist[my_start_date]&lt;&gt;"NA"))</f>
        <v>0</v>
      </c>
      <c r="M68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84" s="31">
        <f>IFERROR(AVERAGEIFS(tb_userslist[my_score],tb_userslist[series_animedb_id],tb_anime[[#This Row],[id2]],tb_userslist[my_start_date],"&gt;="&amp;$E$1,tb_userslist[my_finish_date],"&lt;="&amp;$E$2),0)</f>
        <v>0</v>
      </c>
      <c r="O68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8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85" spans="1:16" x14ac:dyDescent="0.3">
      <c r="A685" s="13">
        <v>36903</v>
      </c>
      <c r="B685" s="13">
        <v>12189</v>
      </c>
      <c r="C685" s="31" t="str">
        <f>VLOOKUP(tb_anime[[#This Row],[id2]],tb_userslist[[series_animedb_id]:[series_title]],2,FALSE)</f>
        <v>Hyouka</v>
      </c>
      <c r="D685" s="31" t="str">
        <f>VLOOKUP(tb_anime[[#This Row],[id2]],tb_userslist[[series_animedb_id]:[season]],3,FALSE)</f>
        <v>tv</v>
      </c>
      <c r="E685" s="31">
        <f>VLOOKUP(tb_anime[[#This Row],[id2]],tb_userslist[[series_animedb_id]:[season]],9,FALSE)</f>
        <v>2012</v>
      </c>
      <c r="F685" s="31" t="str">
        <f>VLOOKUP(tb_anime[[#This Row],[id2]],tb_userslist[[series_animedb_id]:[season]],10,FALSE)</f>
        <v>spring</v>
      </c>
      <c r="G685" s="31">
        <f>COUNTIF(tb_userslist[series_animedb_id],tb_anime[[#This Row],[id2]])</f>
        <v>1</v>
      </c>
      <c r="H685" s="31">
        <f>SUMPRODUCT((tb_userslist[series_animedb_id]=tb_anime[[#This Row],[id2]])*(tb_userslist[my_score]&lt;=10))</f>
        <v>1</v>
      </c>
      <c r="I685" s="24">
        <f>IFERROR(AVERAGEIF(tb_userslist[series_animedb_id],tb_anime[[#This Row],[id2]],tb_userslist[my_score]),0)</f>
        <v>9</v>
      </c>
      <c r="J68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5" s="31">
        <f>SUMPRODUCT((tb_userslist[series_animedb_id]=tb_anime[[#This Row],[id2]])*(tb_userslist[my_finish_date]&lt;=$E$2)*(tb_userslist[my_start_date]&gt;=$E$1)*(tb_userslist[my_start_date]&lt;&gt;"NA"))</f>
        <v>1</v>
      </c>
      <c r="M68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85" s="31">
        <f>IFERROR(AVERAGEIFS(tb_userslist[my_score],tb_userslist[series_animedb_id],tb_anime[[#This Row],[id2]],tb_userslist[my_start_date],"&gt;="&amp;$E$1,tb_userslist[my_finish_date],"&lt;="&amp;$E$2),0)</f>
        <v>9</v>
      </c>
      <c r="O68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8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86" spans="1:16" x14ac:dyDescent="0.3">
      <c r="A686" s="13">
        <v>36407</v>
      </c>
      <c r="B686" s="13">
        <v>7088</v>
      </c>
      <c r="C686" s="31" t="str">
        <f>VLOOKUP(tb_anime[[#This Row],[id2]],tb_userslist[[series_animedb_id]:[series_title]],2,FALSE)</f>
        <v>Ichiban Ushiro no Daimaou</v>
      </c>
      <c r="D686" s="31" t="str">
        <f>VLOOKUP(tb_anime[[#This Row],[id2]],tb_userslist[[series_animedb_id]:[season]],3,FALSE)</f>
        <v>tv</v>
      </c>
      <c r="E686" s="31">
        <f>VLOOKUP(tb_anime[[#This Row],[id2]],tb_userslist[[series_animedb_id]:[season]],9,FALSE)</f>
        <v>2010</v>
      </c>
      <c r="F686" s="31" t="str">
        <f>VLOOKUP(tb_anime[[#This Row],[id2]],tb_userslist[[series_animedb_id]:[season]],10,FALSE)</f>
        <v>spring</v>
      </c>
      <c r="G686" s="31">
        <f>COUNTIF(tb_userslist[series_animedb_id],tb_anime[[#This Row],[id2]])</f>
        <v>1</v>
      </c>
      <c r="H686" s="31">
        <f>SUMPRODUCT((tb_userslist[series_animedb_id]=tb_anime[[#This Row],[id2]])*(tb_userslist[my_score]&lt;=10))</f>
        <v>1</v>
      </c>
      <c r="I686" s="24">
        <f>IFERROR(AVERAGEIF(tb_userslist[series_animedb_id],tb_anime[[#This Row],[id2]],tb_userslist[my_score]),0)</f>
        <v>7</v>
      </c>
      <c r="J68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6" s="31">
        <f>SUMPRODUCT((tb_userslist[series_animedb_id]=tb_anime[[#This Row],[id2]])*(tb_userslist[my_finish_date]&lt;=$E$2)*(tb_userslist[my_start_date]&gt;=$E$1)*(tb_userslist[my_start_date]&lt;&gt;"NA"))</f>
        <v>0</v>
      </c>
      <c r="M68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86" s="31">
        <f>IFERROR(AVERAGEIFS(tb_userslist[my_score],tb_userslist[series_animedb_id],tb_anime[[#This Row],[id2]],tb_userslist[my_start_date],"&gt;="&amp;$E$1,tb_userslist[my_finish_date],"&lt;="&amp;$E$2),0)</f>
        <v>0</v>
      </c>
      <c r="O68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8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87" spans="1:16" x14ac:dyDescent="0.3">
      <c r="A687" s="13">
        <v>40335</v>
      </c>
      <c r="B687" s="13">
        <v>37210</v>
      </c>
      <c r="C687" s="31" t="str">
        <f>VLOOKUP(tb_anime[[#This Row],[id2]],tb_userslist[[series_animedb_id]:[series_title]],2,FALSE)</f>
        <v>Isekai Maou to Shoukan Shoujo no Dorei Majutsu</v>
      </c>
      <c r="D687" s="31" t="str">
        <f>VLOOKUP(tb_anime[[#This Row],[id2]],tb_userslist[[series_animedb_id]:[season]],3,FALSE)</f>
        <v>tv</v>
      </c>
      <c r="E687" s="31">
        <f>VLOOKUP(tb_anime[[#This Row],[id2]],tb_userslist[[series_animedb_id]:[season]],9,FALSE)</f>
        <v>2018</v>
      </c>
      <c r="F687" s="31" t="str">
        <f>VLOOKUP(tb_anime[[#This Row],[id2]],tb_userslist[[series_animedb_id]:[season]],10,FALSE)</f>
        <v>summer</v>
      </c>
      <c r="G687" s="31">
        <f>COUNTIF(tb_userslist[series_animedb_id],tb_anime[[#This Row],[id2]])</f>
        <v>1</v>
      </c>
      <c r="H687" s="31">
        <f>SUMPRODUCT((tb_userslist[series_animedb_id]=tb_anime[[#This Row],[id2]])*(tb_userslist[my_score]&lt;=10))</f>
        <v>1</v>
      </c>
      <c r="I687" s="24">
        <f>IFERROR(AVERAGEIF(tb_userslist[series_animedb_id],tb_anime[[#This Row],[id2]],tb_userslist[my_score]),0)</f>
        <v>8</v>
      </c>
      <c r="J68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7" s="31">
        <f>SUMPRODUCT((tb_userslist[series_animedb_id]=tb_anime[[#This Row],[id2]])*(tb_userslist[my_finish_date]&lt;=$E$2)*(tb_userslist[my_start_date]&gt;=$E$1)*(tb_userslist[my_start_date]&lt;&gt;"NA"))</f>
        <v>1</v>
      </c>
      <c r="M68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87" s="31">
        <f>IFERROR(AVERAGEIFS(tb_userslist[my_score],tb_userslist[series_animedb_id],tb_anime[[#This Row],[id2]],tb_userslist[my_start_date],"&gt;="&amp;$E$1,tb_userslist[my_finish_date],"&lt;="&amp;$E$2),0)</f>
        <v>8</v>
      </c>
      <c r="O68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8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88" spans="1:16" x14ac:dyDescent="0.3">
      <c r="A688" s="13">
        <v>40595</v>
      </c>
      <c r="B688" s="13">
        <v>44524</v>
      </c>
      <c r="C688" s="31" t="str">
        <f>VLOOKUP(tb_anime[[#This Row],[id2]],tb_userslist[[series_animedb_id]:[series_title]],2,FALSE)</f>
        <v>Isekai Meikyuu de Harem wo</v>
      </c>
      <c r="D688" s="31" t="str">
        <f>VLOOKUP(tb_anime[[#This Row],[id2]],tb_userslist[[series_animedb_id]:[season]],3,FALSE)</f>
        <v>tv</v>
      </c>
      <c r="E688" s="31">
        <f>VLOOKUP(tb_anime[[#This Row],[id2]],tb_userslist[[series_animedb_id]:[season]],9,FALSE)</f>
        <v>2022</v>
      </c>
      <c r="F688" s="31" t="str">
        <f>VLOOKUP(tb_anime[[#This Row],[id2]],tb_userslist[[series_animedb_id]:[season]],10,FALSE)</f>
        <v>summer</v>
      </c>
      <c r="G688" s="31">
        <f>COUNTIF(tb_userslist[series_animedb_id],tb_anime[[#This Row],[id2]])</f>
        <v>1</v>
      </c>
      <c r="H688" s="31">
        <f>SUMPRODUCT((tb_userslist[series_animedb_id]=tb_anime[[#This Row],[id2]])*(tb_userslist[my_score]&lt;=10))</f>
        <v>1</v>
      </c>
      <c r="I688" s="24">
        <f>IFERROR(AVERAGEIF(tb_userslist[series_animedb_id],tb_anime[[#This Row],[id2]],tb_userslist[my_score]),0)</f>
        <v>7</v>
      </c>
      <c r="J68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8" s="31">
        <f>SUMPRODUCT((tb_userslist[series_animedb_id]=tb_anime[[#This Row],[id2]])*(tb_userslist[my_finish_date]&lt;=$E$2)*(tb_userslist[my_start_date]&gt;=$E$1)*(tb_userslist[my_start_date]&lt;&gt;"NA"))</f>
        <v>1</v>
      </c>
      <c r="M68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88" s="31">
        <f>IFERROR(AVERAGEIFS(tb_userslist[my_score],tb_userslist[series_animedb_id],tb_anime[[#This Row],[id2]],tb_userslist[my_start_date],"&gt;="&amp;$E$1,tb_userslist[my_finish_date],"&lt;="&amp;$E$2),0)</f>
        <v>7</v>
      </c>
      <c r="O68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8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689" spans="1:16" x14ac:dyDescent="0.3">
      <c r="A689" s="13">
        <v>41379</v>
      </c>
      <c r="B689" s="13">
        <v>51462</v>
      </c>
      <c r="C689" s="31" t="str">
        <f>VLOOKUP(tb_anime[[#This Row],[id2]],tb_userslist[[series_animedb_id]:[series_title]],2,FALSE)</f>
        <v>Isekai Nonbiri Nouka</v>
      </c>
      <c r="D689" s="31" t="str">
        <f>VLOOKUP(tb_anime[[#This Row],[id2]],tb_userslist[[series_animedb_id]:[season]],3,FALSE)</f>
        <v>tv</v>
      </c>
      <c r="E689" s="31">
        <f>VLOOKUP(tb_anime[[#This Row],[id2]],tb_userslist[[series_animedb_id]:[season]],9,FALSE)</f>
        <v>2023</v>
      </c>
      <c r="F689" s="31" t="str">
        <f>VLOOKUP(tb_anime[[#This Row],[id2]],tb_userslist[[series_animedb_id]:[season]],10,FALSE)</f>
        <v>winter</v>
      </c>
      <c r="G689" s="31">
        <f>COUNTIF(tb_userslist[series_animedb_id],tb_anime[[#This Row],[id2]])</f>
        <v>1</v>
      </c>
      <c r="H689" s="31">
        <f>SUMPRODUCT((tb_userslist[series_animedb_id]=tb_anime[[#This Row],[id2]])*(tb_userslist[my_score]&lt;=10))</f>
        <v>1</v>
      </c>
      <c r="I689" s="24">
        <f>IFERROR(AVERAGEIF(tb_userslist[series_animedb_id],tb_anime[[#This Row],[id2]],tb_userslist[my_score]),0)</f>
        <v>10</v>
      </c>
      <c r="J68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8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89" s="31">
        <f>SUMPRODUCT((tb_userslist[series_animedb_id]=tb_anime[[#This Row],[id2]])*(tb_userslist[my_finish_date]&lt;=$E$2)*(tb_userslist[my_start_date]&gt;=$E$1)*(tb_userslist[my_start_date]&lt;&gt;"NA"))</f>
        <v>0</v>
      </c>
      <c r="M68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89" s="31">
        <f>IFERROR(AVERAGEIFS(tb_userslist[my_score],tb_userslist[series_animedb_id],tb_anime[[#This Row],[id2]],tb_userslist[my_start_date],"&gt;="&amp;$E$1,tb_userslist[my_finish_date],"&lt;="&amp;$E$2),0)</f>
        <v>0</v>
      </c>
      <c r="O68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8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90" spans="1:16" x14ac:dyDescent="0.3">
      <c r="A690" s="13">
        <v>39388</v>
      </c>
      <c r="B690" s="13">
        <v>38472</v>
      </c>
      <c r="C690" s="31" t="str">
        <f>VLOOKUP(tb_anime[[#This Row],[id2]],tb_userslist[[series_animedb_id]:[series_title]],2,FALSE)</f>
        <v>Isekai Quartet</v>
      </c>
      <c r="D690" s="31" t="str">
        <f>VLOOKUP(tb_anime[[#This Row],[id2]],tb_userslist[[series_animedb_id]:[season]],3,FALSE)</f>
        <v>tv</v>
      </c>
      <c r="E690" s="31">
        <f>VLOOKUP(tb_anime[[#This Row],[id2]],tb_userslist[[series_animedb_id]:[season]],9,FALSE)</f>
        <v>2019</v>
      </c>
      <c r="F690" s="31" t="str">
        <f>VLOOKUP(tb_anime[[#This Row],[id2]],tb_userslist[[series_animedb_id]:[season]],10,FALSE)</f>
        <v>spring</v>
      </c>
      <c r="G690" s="31">
        <f>COUNTIF(tb_userslist[series_animedb_id],tb_anime[[#This Row],[id2]])</f>
        <v>1</v>
      </c>
      <c r="H690" s="31">
        <f>SUMPRODUCT((tb_userslist[series_animedb_id]=tb_anime[[#This Row],[id2]])*(tb_userslist[my_score]&lt;=10))</f>
        <v>1</v>
      </c>
      <c r="I690" s="24">
        <f>IFERROR(AVERAGEIF(tb_userslist[series_animedb_id],tb_anime[[#This Row],[id2]],tb_userslist[my_score]),0)</f>
        <v>9</v>
      </c>
      <c r="J69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0" s="31">
        <f>SUMPRODUCT((tb_userslist[series_animedb_id]=tb_anime[[#This Row],[id2]])*(tb_userslist[my_finish_date]&lt;=$E$2)*(tb_userslist[my_start_date]&gt;=$E$1)*(tb_userslist[my_start_date]&lt;&gt;"NA"))</f>
        <v>1</v>
      </c>
      <c r="M69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90" s="31">
        <f>IFERROR(AVERAGEIFS(tb_userslist[my_score],tb_userslist[series_animedb_id],tb_anime[[#This Row],[id2]],tb_userslist[my_start_date],"&gt;="&amp;$E$1,tb_userslist[my_finish_date],"&lt;="&amp;$E$2),0)</f>
        <v>9</v>
      </c>
      <c r="O69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9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91" spans="1:16" x14ac:dyDescent="0.3">
      <c r="A691" s="13">
        <v>39531</v>
      </c>
      <c r="B691" s="13">
        <v>39988</v>
      </c>
      <c r="C691" s="31" t="str">
        <f>VLOOKUP(tb_anime[[#This Row],[id2]],tb_userslist[[series_animedb_id]:[series_title]],2,FALSE)</f>
        <v>Isekai Quartet 2</v>
      </c>
      <c r="D691" s="31" t="str">
        <f>VLOOKUP(tb_anime[[#This Row],[id2]],tb_userslist[[series_animedb_id]:[season]],3,FALSE)</f>
        <v>tv</v>
      </c>
      <c r="E691" s="31">
        <f>VLOOKUP(tb_anime[[#This Row],[id2]],tb_userslist[[series_animedb_id]:[season]],9,FALSE)</f>
        <v>2020</v>
      </c>
      <c r="F691" s="31" t="str">
        <f>VLOOKUP(tb_anime[[#This Row],[id2]],tb_userslist[[series_animedb_id]:[season]],10,FALSE)</f>
        <v>winter</v>
      </c>
      <c r="G691" s="31">
        <f>COUNTIF(tb_userslist[series_animedb_id],tb_anime[[#This Row],[id2]])</f>
        <v>1</v>
      </c>
      <c r="H691" s="31">
        <f>SUMPRODUCT((tb_userslist[series_animedb_id]=tb_anime[[#This Row],[id2]])*(tb_userslist[my_score]&lt;=10))</f>
        <v>1</v>
      </c>
      <c r="I691" s="24">
        <f>IFERROR(AVERAGEIF(tb_userslist[series_animedb_id],tb_anime[[#This Row],[id2]],tb_userslist[my_score]),0)</f>
        <v>9</v>
      </c>
      <c r="J69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1" s="31">
        <f>SUMPRODUCT((tb_userslist[series_animedb_id]=tb_anime[[#This Row],[id2]])*(tb_userslist[my_finish_date]&lt;=$E$2)*(tb_userslist[my_start_date]&gt;=$E$1)*(tb_userslist[my_start_date]&lt;&gt;"NA"))</f>
        <v>1</v>
      </c>
      <c r="M69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91" s="31">
        <f>IFERROR(AVERAGEIFS(tb_userslist[my_score],tb_userslist[series_animedb_id],tb_anime[[#This Row],[id2]],tb_userslist[my_start_date],"&gt;="&amp;$E$1,tb_userslist[my_finish_date],"&lt;="&amp;$E$2),0)</f>
        <v>9</v>
      </c>
      <c r="O69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9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92" spans="1:16" x14ac:dyDescent="0.3">
      <c r="A692" s="13">
        <v>42057</v>
      </c>
      <c r="B692" s="13">
        <v>21327</v>
      </c>
      <c r="C692" s="31" t="str">
        <f>VLOOKUP(tb_anime[[#This Row],[id2]],tb_userslist[[series_animedb_id]:[series_title]],2,FALSE)</f>
        <v>Isshuukan Friends.</v>
      </c>
      <c r="D692" s="31" t="str">
        <f>VLOOKUP(tb_anime[[#This Row],[id2]],tb_userslist[[series_animedb_id]:[season]],3,FALSE)</f>
        <v>tv</v>
      </c>
      <c r="E692" s="31">
        <f>VLOOKUP(tb_anime[[#This Row],[id2]],tb_userslist[[series_animedb_id]:[season]],9,FALSE)</f>
        <v>2014</v>
      </c>
      <c r="F692" s="31" t="str">
        <f>VLOOKUP(tb_anime[[#This Row],[id2]],tb_userslist[[series_animedb_id]:[season]],10,FALSE)</f>
        <v>spring</v>
      </c>
      <c r="G692" s="31">
        <f>COUNTIF(tb_userslist[series_animedb_id],tb_anime[[#This Row],[id2]])</f>
        <v>1</v>
      </c>
      <c r="H692" s="31">
        <f>SUMPRODUCT((tb_userslist[series_animedb_id]=tb_anime[[#This Row],[id2]])*(tb_userslist[my_score]&lt;=10))</f>
        <v>1</v>
      </c>
      <c r="I692" s="24">
        <f>IFERROR(AVERAGEIF(tb_userslist[series_animedb_id],tb_anime[[#This Row],[id2]],tb_userslist[my_score]),0)</f>
        <v>8</v>
      </c>
      <c r="J69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2" s="31">
        <f>SUMPRODUCT((tb_userslist[series_animedb_id]=tb_anime[[#This Row],[id2]])*(tb_userslist[my_finish_date]&lt;=$E$2)*(tb_userslist[my_start_date]&gt;=$E$1)*(tb_userslist[my_start_date]&lt;&gt;"NA"))</f>
        <v>0</v>
      </c>
      <c r="M69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92" s="31">
        <f>IFERROR(AVERAGEIFS(tb_userslist[my_score],tb_userslist[series_animedb_id],tb_anime[[#This Row],[id2]],tb_userslist[my_start_date],"&gt;="&amp;$E$1,tb_userslist[my_finish_date],"&lt;="&amp;$E$2),0)</f>
        <v>0</v>
      </c>
      <c r="O69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9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93" spans="1:16" x14ac:dyDescent="0.3">
      <c r="A693" s="13">
        <v>38558</v>
      </c>
      <c r="B693" s="13">
        <v>38790</v>
      </c>
      <c r="C693" s="31" t="str">
        <f>VLOOKUP(tb_anime[[#This Row],[id2]],tb_userslist[[series_animedb_id]:[series_title]],2,FALSE)</f>
        <v>Itai no wa Iya nanode Bougyoryoku ni Kyokufuri Shitai to Omoimasu.</v>
      </c>
      <c r="D693" s="31" t="str">
        <f>VLOOKUP(tb_anime[[#This Row],[id2]],tb_userslist[[series_animedb_id]:[season]],3,FALSE)</f>
        <v>tv</v>
      </c>
      <c r="E693" s="31">
        <f>VLOOKUP(tb_anime[[#This Row],[id2]],tb_userslist[[series_animedb_id]:[season]],9,FALSE)</f>
        <v>2020</v>
      </c>
      <c r="F693" s="31" t="str">
        <f>VLOOKUP(tb_anime[[#This Row],[id2]],tb_userslist[[series_animedb_id]:[season]],10,FALSE)</f>
        <v>winter</v>
      </c>
      <c r="G693" s="31">
        <f>COUNTIF(tb_userslist[series_animedb_id],tb_anime[[#This Row],[id2]])</f>
        <v>1</v>
      </c>
      <c r="H693" s="31">
        <f>SUMPRODUCT((tb_userslist[series_animedb_id]=tb_anime[[#This Row],[id2]])*(tb_userslist[my_score]&lt;=10))</f>
        <v>1</v>
      </c>
      <c r="I693" s="24">
        <f>IFERROR(AVERAGEIF(tb_userslist[series_animedb_id],tb_anime[[#This Row],[id2]],tb_userslist[my_score]),0)</f>
        <v>9</v>
      </c>
      <c r="J69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3" s="31">
        <f>SUMPRODUCT((tb_userslist[series_animedb_id]=tb_anime[[#This Row],[id2]])*(tb_userslist[my_finish_date]&lt;=$E$2)*(tb_userslist[my_start_date]&gt;=$E$1)*(tb_userslist[my_start_date]&lt;&gt;"NA"))</f>
        <v>1</v>
      </c>
      <c r="M69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93" s="31">
        <f>IFERROR(AVERAGEIFS(tb_userslist[my_score],tb_userslist[series_animedb_id],tb_anime[[#This Row],[id2]],tb_userslist[my_start_date],"&gt;="&amp;$E$1,tb_userslist[my_finish_date],"&lt;="&amp;$E$2),0)</f>
        <v>9</v>
      </c>
      <c r="O69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9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94" spans="1:16" x14ac:dyDescent="0.3">
      <c r="A694" s="13">
        <v>37587</v>
      </c>
      <c r="B694" s="13">
        <v>14719</v>
      </c>
      <c r="C694" s="31" t="str">
        <f>VLOOKUP(tb_anime[[#This Row],[id2]],tb_userslist[[series_animedb_id]:[series_title]],2,FALSE)</f>
        <v>JoJo no Kimyou na Bouken (TV)</v>
      </c>
      <c r="D694" s="31" t="str">
        <f>VLOOKUP(tb_anime[[#This Row],[id2]],tb_userslist[[series_animedb_id]:[season]],3,FALSE)</f>
        <v>tv</v>
      </c>
      <c r="E694" s="31">
        <f>VLOOKUP(tb_anime[[#This Row],[id2]],tb_userslist[[series_animedb_id]:[season]],9,FALSE)</f>
        <v>2012</v>
      </c>
      <c r="F694" s="31" t="str">
        <f>VLOOKUP(tb_anime[[#This Row],[id2]],tb_userslist[[series_animedb_id]:[season]],10,FALSE)</f>
        <v>fall</v>
      </c>
      <c r="G694" s="31">
        <f>COUNTIF(tb_userslist[series_animedb_id],tb_anime[[#This Row],[id2]])</f>
        <v>1</v>
      </c>
      <c r="H694" s="31">
        <f>SUMPRODUCT((tb_userslist[series_animedb_id]=tb_anime[[#This Row],[id2]])*(tb_userslist[my_score]&lt;=10))</f>
        <v>1</v>
      </c>
      <c r="I694" s="24">
        <f>IFERROR(AVERAGEIF(tb_userslist[series_animedb_id],tb_anime[[#This Row],[id2]],tb_userslist[my_score]),0)</f>
        <v>9</v>
      </c>
      <c r="J69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4" s="31">
        <f>SUMPRODUCT((tb_userslist[series_animedb_id]=tb_anime[[#This Row],[id2]])*(tb_userslist[my_finish_date]&lt;=$E$2)*(tb_userslist[my_start_date]&gt;=$E$1)*(tb_userslist[my_start_date]&lt;&gt;"NA"))</f>
        <v>1</v>
      </c>
      <c r="M69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94" s="31">
        <f>IFERROR(AVERAGEIFS(tb_userslist[my_score],tb_userslist[series_animedb_id],tb_anime[[#This Row],[id2]],tb_userslist[my_start_date],"&gt;="&amp;$E$1,tb_userslist[my_finish_date],"&lt;="&amp;$E$2),0)</f>
        <v>9</v>
      </c>
      <c r="O69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9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95" spans="1:16" x14ac:dyDescent="0.3">
      <c r="A695" s="13">
        <v>40165</v>
      </c>
      <c r="B695" s="13">
        <v>20899</v>
      </c>
      <c r="C695" s="31" t="str">
        <f>VLOOKUP(tb_anime[[#This Row],[id2]],tb_userslist[[series_animedb_id]:[series_title]],2,FALSE)</f>
        <v>JoJo no Kimyou na Bouken Part 3: Stardust Crusaders</v>
      </c>
      <c r="D695" s="31" t="str">
        <f>VLOOKUP(tb_anime[[#This Row],[id2]],tb_userslist[[series_animedb_id]:[season]],3,FALSE)</f>
        <v>tv</v>
      </c>
      <c r="E695" s="31">
        <f>VLOOKUP(tb_anime[[#This Row],[id2]],tb_userslist[[series_animedb_id]:[season]],9,FALSE)</f>
        <v>2014</v>
      </c>
      <c r="F695" s="31" t="str">
        <f>VLOOKUP(tb_anime[[#This Row],[id2]],tb_userslist[[series_animedb_id]:[season]],10,FALSE)</f>
        <v>spring</v>
      </c>
      <c r="G695" s="31">
        <f>COUNTIF(tb_userslist[series_animedb_id],tb_anime[[#This Row],[id2]])</f>
        <v>1</v>
      </c>
      <c r="H695" s="31">
        <f>SUMPRODUCT((tb_userslist[series_animedb_id]=tb_anime[[#This Row],[id2]])*(tb_userslist[my_score]&lt;=10))</f>
        <v>1</v>
      </c>
      <c r="I695" s="24">
        <f>IFERROR(AVERAGEIF(tb_userslist[series_animedb_id],tb_anime[[#This Row],[id2]],tb_userslist[my_score]),0)</f>
        <v>9</v>
      </c>
      <c r="J69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5" s="31">
        <f>SUMPRODUCT((tb_userslist[series_animedb_id]=tb_anime[[#This Row],[id2]])*(tb_userslist[my_finish_date]&lt;=$E$2)*(tb_userslist[my_start_date]&gt;=$E$1)*(tb_userslist[my_start_date]&lt;&gt;"NA"))</f>
        <v>1</v>
      </c>
      <c r="M69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95" s="31">
        <f>IFERROR(AVERAGEIFS(tb_userslist[my_score],tb_userslist[series_animedb_id],tb_anime[[#This Row],[id2]],tb_userslist[my_start_date],"&gt;="&amp;$E$1,tb_userslist[my_finish_date],"&lt;="&amp;$E$2),0)</f>
        <v>9</v>
      </c>
      <c r="O69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9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696" spans="1:16" x14ac:dyDescent="0.3">
      <c r="A696" s="13">
        <v>189</v>
      </c>
      <c r="B696" s="13">
        <v>26055</v>
      </c>
      <c r="C696" s="31" t="str">
        <f>VLOOKUP(tb_anime[[#This Row],[id2]],tb_userslist[[series_animedb_id]:[series_title]],2,FALSE)</f>
        <v>JoJo no Kimyou na Bouken Part 3: Stardust Crusaders 2nd Season</v>
      </c>
      <c r="D696" s="31" t="str">
        <f>VLOOKUP(tb_anime[[#This Row],[id2]],tb_userslist[[series_animedb_id]:[season]],3,FALSE)</f>
        <v>tv</v>
      </c>
      <c r="E696" s="31">
        <f>VLOOKUP(tb_anime[[#This Row],[id2]],tb_userslist[[series_animedb_id]:[season]],9,FALSE)</f>
        <v>2015</v>
      </c>
      <c r="F696" s="31" t="str">
        <f>VLOOKUP(tb_anime[[#This Row],[id2]],tb_userslist[[series_animedb_id]:[season]],10,FALSE)</f>
        <v>winter</v>
      </c>
      <c r="G696" s="31">
        <f>COUNTIF(tb_userslist[series_animedb_id],tb_anime[[#This Row],[id2]])</f>
        <v>1</v>
      </c>
      <c r="H696" s="31">
        <f>SUMPRODUCT((tb_userslist[series_animedb_id]=tb_anime[[#This Row],[id2]])*(tb_userslist[my_score]&lt;=10))</f>
        <v>1</v>
      </c>
      <c r="I696" s="24">
        <f>IFERROR(AVERAGEIF(tb_userslist[series_animedb_id],tb_anime[[#This Row],[id2]],tb_userslist[my_score]),0)</f>
        <v>9</v>
      </c>
      <c r="J69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6" s="31">
        <f>SUMPRODUCT((tb_userslist[series_animedb_id]=tb_anime[[#This Row],[id2]])*(tb_userslist[my_finish_date]&lt;=$E$2)*(tb_userslist[my_start_date]&gt;=$E$1)*(tb_userslist[my_start_date]&lt;&gt;"NA"))</f>
        <v>0</v>
      </c>
      <c r="M69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96" s="31">
        <f>IFERROR(AVERAGEIFS(tb_userslist[my_score],tb_userslist[series_animedb_id],tb_anime[[#This Row],[id2]],tb_userslist[my_start_date],"&gt;="&amp;$E$1,tb_userslist[my_finish_date],"&lt;="&amp;$E$2),0)</f>
        <v>0</v>
      </c>
      <c r="O69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9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97" spans="1:16" x14ac:dyDescent="0.3">
      <c r="A697" s="13">
        <v>37576</v>
      </c>
      <c r="B697" s="13">
        <v>31933</v>
      </c>
      <c r="C697" s="31" t="str">
        <f>VLOOKUP(tb_anime[[#This Row],[id2]],tb_userslist[[series_animedb_id]:[series_title]],2,FALSE)</f>
        <v>JoJo no Kimyou na Bouken Part 4: Diamond wa Kudakenai</v>
      </c>
      <c r="D697" s="31" t="str">
        <f>VLOOKUP(tb_anime[[#This Row],[id2]],tb_userslist[[series_animedb_id]:[season]],3,FALSE)</f>
        <v>tv</v>
      </c>
      <c r="E697" s="31">
        <f>VLOOKUP(tb_anime[[#This Row],[id2]],tb_userslist[[series_animedb_id]:[season]],9,FALSE)</f>
        <v>2016</v>
      </c>
      <c r="F697" s="31" t="str">
        <f>VLOOKUP(tb_anime[[#This Row],[id2]],tb_userslist[[series_animedb_id]:[season]],10,FALSE)</f>
        <v>spring</v>
      </c>
      <c r="G697" s="31">
        <f>COUNTIF(tb_userslist[series_animedb_id],tb_anime[[#This Row],[id2]])</f>
        <v>1</v>
      </c>
      <c r="H697" s="31">
        <f>SUMPRODUCT((tb_userslist[series_animedb_id]=tb_anime[[#This Row],[id2]])*(tb_userslist[my_score]&lt;=10))</f>
        <v>1</v>
      </c>
      <c r="I697" s="24">
        <f>IFERROR(AVERAGEIF(tb_userslist[series_animedb_id],tb_anime[[#This Row],[id2]],tb_userslist[my_score]),0)</f>
        <v>9</v>
      </c>
      <c r="J69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7" s="31">
        <f>SUMPRODUCT((tb_userslist[series_animedb_id]=tb_anime[[#This Row],[id2]])*(tb_userslist[my_finish_date]&lt;=$E$2)*(tb_userslist[my_start_date]&gt;=$E$1)*(tb_userslist[my_start_date]&lt;&gt;"NA"))</f>
        <v>0</v>
      </c>
      <c r="M69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97" s="31">
        <f>IFERROR(AVERAGEIFS(tb_userslist[my_score],tb_userslist[series_animedb_id],tb_anime[[#This Row],[id2]],tb_userslist[my_start_date],"&gt;="&amp;$E$1,tb_userslist[my_finish_date],"&lt;="&amp;$E$2),0)</f>
        <v>0</v>
      </c>
      <c r="O69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9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698" spans="1:16" x14ac:dyDescent="0.3">
      <c r="A698" s="13">
        <v>38297</v>
      </c>
      <c r="B698" s="13">
        <v>12679</v>
      </c>
      <c r="C698" s="31" t="str">
        <f>VLOOKUP(tb_anime[[#This Row],[id2]],tb_userslist[[series_animedb_id]:[series_title]],2,FALSE)</f>
        <v>Joshiraku</v>
      </c>
      <c r="D698" s="31" t="str">
        <f>VLOOKUP(tb_anime[[#This Row],[id2]],tb_userslist[[series_animedb_id]:[season]],3,FALSE)</f>
        <v>tv</v>
      </c>
      <c r="E698" s="31">
        <f>VLOOKUP(tb_anime[[#This Row],[id2]],tb_userslist[[series_animedb_id]:[season]],9,FALSE)</f>
        <v>2012</v>
      </c>
      <c r="F698" s="31" t="str">
        <f>VLOOKUP(tb_anime[[#This Row],[id2]],tb_userslist[[series_animedb_id]:[season]],10,FALSE)</f>
        <v>summer</v>
      </c>
      <c r="G698" s="31">
        <f>COUNTIF(tb_userslist[series_animedb_id],tb_anime[[#This Row],[id2]])</f>
        <v>1</v>
      </c>
      <c r="H698" s="31">
        <f>SUMPRODUCT((tb_userslist[series_animedb_id]=tb_anime[[#This Row],[id2]])*(tb_userslist[my_score]&lt;=10))</f>
        <v>1</v>
      </c>
      <c r="I698" s="24">
        <f>IFERROR(AVERAGEIF(tb_userslist[series_animedb_id],tb_anime[[#This Row],[id2]],tb_userslist[my_score]),0)</f>
        <v>8</v>
      </c>
      <c r="J69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8" s="31">
        <f>SUMPRODUCT((tb_userslist[series_animedb_id]=tb_anime[[#This Row],[id2]])*(tb_userslist[my_finish_date]&lt;=$E$2)*(tb_userslist[my_start_date]&gt;=$E$1)*(tb_userslist[my_start_date]&lt;&gt;"NA"))</f>
        <v>1</v>
      </c>
      <c r="M69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698" s="31">
        <f>IFERROR(AVERAGEIFS(tb_userslist[my_score],tb_userslist[series_animedb_id],tb_anime[[#This Row],[id2]],tb_userslist[my_start_date],"&gt;="&amp;$E$1,tb_userslist[my_finish_date],"&lt;="&amp;$E$2),0)</f>
        <v>8</v>
      </c>
      <c r="O69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69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699" spans="1:16" x14ac:dyDescent="0.3">
      <c r="A699" s="13">
        <v>22093</v>
      </c>
      <c r="B699" s="13">
        <v>28387</v>
      </c>
      <c r="C699" s="31" t="str">
        <f>VLOOKUP(tb_anime[[#This Row],[id2]],tb_userslist[[series_animedb_id]:[series_title]],2,FALSE)</f>
        <v>Joukamachi no Dandelion</v>
      </c>
      <c r="D699" s="31" t="str">
        <f>VLOOKUP(tb_anime[[#This Row],[id2]],tb_userslist[[series_animedb_id]:[season]],3,FALSE)</f>
        <v>tv</v>
      </c>
      <c r="E699" s="31">
        <f>VLOOKUP(tb_anime[[#This Row],[id2]],tb_userslist[[series_animedb_id]:[season]],9,FALSE)</f>
        <v>2015</v>
      </c>
      <c r="F699" s="31" t="str">
        <f>VLOOKUP(tb_anime[[#This Row],[id2]],tb_userslist[[series_animedb_id]:[season]],10,FALSE)</f>
        <v>summer</v>
      </c>
      <c r="G699" s="31">
        <f>COUNTIF(tb_userslist[series_animedb_id],tb_anime[[#This Row],[id2]])</f>
        <v>1</v>
      </c>
      <c r="H699" s="31">
        <f>SUMPRODUCT((tb_userslist[series_animedb_id]=tb_anime[[#This Row],[id2]])*(tb_userslist[my_score]&lt;=10))</f>
        <v>1</v>
      </c>
      <c r="I699" s="24">
        <f>IFERROR(AVERAGEIF(tb_userslist[series_animedb_id],tb_anime[[#This Row],[id2]],tb_userslist[my_score]),0)</f>
        <v>8</v>
      </c>
      <c r="J69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69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699" s="31">
        <f>SUMPRODUCT((tb_userslist[series_animedb_id]=tb_anime[[#This Row],[id2]])*(tb_userslist[my_finish_date]&lt;=$E$2)*(tb_userslist[my_start_date]&gt;=$E$1)*(tb_userslist[my_start_date]&lt;&gt;"NA"))</f>
        <v>0</v>
      </c>
      <c r="M69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699" s="31">
        <f>IFERROR(AVERAGEIFS(tb_userslist[my_score],tb_userslist[series_animedb_id],tb_anime[[#This Row],[id2]],tb_userslist[my_start_date],"&gt;="&amp;$E$1,tb_userslist[my_finish_date],"&lt;="&amp;$E$2),0)</f>
        <v>0</v>
      </c>
      <c r="O69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69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00" spans="1:16" x14ac:dyDescent="0.3">
      <c r="A700" s="13">
        <v>41812</v>
      </c>
      <c r="B700" s="13">
        <v>40748</v>
      </c>
      <c r="C700" s="31" t="str">
        <f>VLOOKUP(tb_anime[[#This Row],[id2]],tb_userslist[[series_animedb_id]:[series_title]],2,FALSE)</f>
        <v>Jujutsu Kaisen</v>
      </c>
      <c r="D700" s="31" t="str">
        <f>VLOOKUP(tb_anime[[#This Row],[id2]],tb_userslist[[series_animedb_id]:[season]],3,FALSE)</f>
        <v>tv</v>
      </c>
      <c r="E700" s="31">
        <f>VLOOKUP(tb_anime[[#This Row],[id2]],tb_userslist[[series_animedb_id]:[season]],9,FALSE)</f>
        <v>2020</v>
      </c>
      <c r="F700" s="31" t="str">
        <f>VLOOKUP(tb_anime[[#This Row],[id2]],tb_userslist[[series_animedb_id]:[season]],10,FALSE)</f>
        <v>fall</v>
      </c>
      <c r="G700" s="31">
        <f>COUNTIF(tb_userslist[series_animedb_id],tb_anime[[#This Row],[id2]])</f>
        <v>1</v>
      </c>
      <c r="H700" s="31">
        <f>SUMPRODUCT((tb_userslist[series_animedb_id]=tb_anime[[#This Row],[id2]])*(tb_userslist[my_score]&lt;=10))</f>
        <v>1</v>
      </c>
      <c r="I700" s="24">
        <f>IFERROR(AVERAGEIF(tb_userslist[series_animedb_id],tb_anime[[#This Row],[id2]],tb_userslist[my_score]),0)</f>
        <v>9</v>
      </c>
      <c r="J70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0" s="31">
        <f>SUMPRODUCT((tb_userslist[series_animedb_id]=tb_anime[[#This Row],[id2]])*(tb_userslist[my_finish_date]&lt;=$E$2)*(tb_userslist[my_start_date]&gt;=$E$1)*(tb_userslist[my_start_date]&lt;&gt;"NA"))</f>
        <v>1</v>
      </c>
      <c r="M70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00" s="31">
        <f>IFERROR(AVERAGEIFS(tb_userslist[my_score],tb_userslist[series_animedb_id],tb_anime[[#This Row],[id2]],tb_userslist[my_start_date],"&gt;="&amp;$E$1,tb_userslist[my_finish_date],"&lt;="&amp;$E$2),0)</f>
        <v>9</v>
      </c>
      <c r="O70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0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01" spans="1:16" x14ac:dyDescent="0.3">
      <c r="A701" s="13">
        <v>40176</v>
      </c>
      <c r="B701" s="13">
        <v>5680</v>
      </c>
      <c r="C701" s="31" t="str">
        <f>VLOOKUP(tb_anime[[#This Row],[id2]],tb_userslist[[series_animedb_id]:[series_title]],2,FALSE)</f>
        <v>K-On!</v>
      </c>
      <c r="D701" s="31" t="str">
        <f>VLOOKUP(tb_anime[[#This Row],[id2]],tb_userslist[[series_animedb_id]:[season]],3,FALSE)</f>
        <v>tv</v>
      </c>
      <c r="E701" s="31">
        <f>VLOOKUP(tb_anime[[#This Row],[id2]],tb_userslist[[series_animedb_id]:[season]],9,FALSE)</f>
        <v>2009</v>
      </c>
      <c r="F701" s="31" t="str">
        <f>VLOOKUP(tb_anime[[#This Row],[id2]],tb_userslist[[series_animedb_id]:[season]],10,FALSE)</f>
        <v>spring</v>
      </c>
      <c r="G701" s="31">
        <f>COUNTIF(tb_userslist[series_animedb_id],tb_anime[[#This Row],[id2]])</f>
        <v>1</v>
      </c>
      <c r="H701" s="31">
        <f>SUMPRODUCT((tb_userslist[series_animedb_id]=tb_anime[[#This Row],[id2]])*(tb_userslist[my_score]&lt;=10))</f>
        <v>1</v>
      </c>
      <c r="I701" s="24">
        <f>IFERROR(AVERAGEIF(tb_userslist[series_animedb_id],tb_anime[[#This Row],[id2]],tb_userslist[my_score]),0)</f>
        <v>9</v>
      </c>
      <c r="J70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1" s="31">
        <f>SUMPRODUCT((tb_userslist[series_animedb_id]=tb_anime[[#This Row],[id2]])*(tb_userslist[my_finish_date]&lt;=$E$2)*(tb_userslist[my_start_date]&gt;=$E$1)*(tb_userslist[my_start_date]&lt;&gt;"NA"))</f>
        <v>1</v>
      </c>
      <c r="M70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01" s="31">
        <f>IFERROR(AVERAGEIFS(tb_userslist[my_score],tb_userslist[series_animedb_id],tb_anime[[#This Row],[id2]],tb_userslist[my_start_date],"&gt;="&amp;$E$1,tb_userslist[my_finish_date],"&lt;="&amp;$E$2),0)</f>
        <v>9</v>
      </c>
      <c r="O70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0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02" spans="1:16" x14ac:dyDescent="0.3">
      <c r="A702" s="13">
        <v>37504</v>
      </c>
      <c r="B702" s="13">
        <v>7791</v>
      </c>
      <c r="C702" s="31" t="str">
        <f>VLOOKUP(tb_anime[[#This Row],[id2]],tb_userslist[[series_animedb_id]:[series_title]],2,FALSE)</f>
        <v>K-On!!</v>
      </c>
      <c r="D702" s="31" t="str">
        <f>VLOOKUP(tb_anime[[#This Row],[id2]],tb_userslist[[series_animedb_id]:[season]],3,FALSE)</f>
        <v>tv</v>
      </c>
      <c r="E702" s="31">
        <f>VLOOKUP(tb_anime[[#This Row],[id2]],tb_userslist[[series_animedb_id]:[season]],9,FALSE)</f>
        <v>2010</v>
      </c>
      <c r="F702" s="31" t="str">
        <f>VLOOKUP(tb_anime[[#This Row],[id2]],tb_userslist[[series_animedb_id]:[season]],10,FALSE)</f>
        <v>spring</v>
      </c>
      <c r="G702" s="31">
        <f>COUNTIF(tb_userslist[series_animedb_id],tb_anime[[#This Row],[id2]])</f>
        <v>1</v>
      </c>
      <c r="H702" s="31">
        <f>SUMPRODUCT((tb_userslist[series_animedb_id]=tb_anime[[#This Row],[id2]])*(tb_userslist[my_score]&lt;=10))</f>
        <v>1</v>
      </c>
      <c r="I702" s="24">
        <f>IFERROR(AVERAGEIF(tb_userslist[series_animedb_id],tb_anime[[#This Row],[id2]],tb_userslist[my_score]),0)</f>
        <v>9</v>
      </c>
      <c r="J70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2" s="31">
        <f>SUMPRODUCT((tb_userslist[series_animedb_id]=tb_anime[[#This Row],[id2]])*(tb_userslist[my_finish_date]&lt;=$E$2)*(tb_userslist[my_start_date]&gt;=$E$1)*(tb_userslist[my_start_date]&lt;&gt;"NA"))</f>
        <v>1</v>
      </c>
      <c r="M70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02" s="31">
        <f>IFERROR(AVERAGEIFS(tb_userslist[my_score],tb_userslist[series_animedb_id],tb_anime[[#This Row],[id2]],tb_userslist[my_start_date],"&gt;="&amp;$E$1,tb_userslist[my_finish_date],"&lt;="&amp;$E$2),0)</f>
        <v>9</v>
      </c>
      <c r="O70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0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03" spans="1:16" x14ac:dyDescent="0.3">
      <c r="A703" s="13">
        <v>40708</v>
      </c>
      <c r="B703" s="13">
        <v>48316</v>
      </c>
      <c r="C703" s="31" t="str">
        <f>VLOOKUP(tb_anime[[#This Row],[id2]],tb_userslist[[series_animedb_id]:[series_title]],2,FALSE)</f>
        <v>Kage no Jitsuryokusha ni Naritakute!</v>
      </c>
      <c r="D703" s="31" t="str">
        <f>VLOOKUP(tb_anime[[#This Row],[id2]],tb_userslist[[series_animedb_id]:[season]],3,FALSE)</f>
        <v>tv</v>
      </c>
      <c r="E703" s="31">
        <f>VLOOKUP(tb_anime[[#This Row],[id2]],tb_userslist[[series_animedb_id]:[season]],9,FALSE)</f>
        <v>2022</v>
      </c>
      <c r="F703" s="31" t="str">
        <f>VLOOKUP(tb_anime[[#This Row],[id2]],tb_userslist[[series_animedb_id]:[season]],10,FALSE)</f>
        <v>fall</v>
      </c>
      <c r="G703" s="31">
        <f>COUNTIF(tb_userslist[series_animedb_id],tb_anime[[#This Row],[id2]])</f>
        <v>1</v>
      </c>
      <c r="H703" s="31">
        <f>SUMPRODUCT((tb_userslist[series_animedb_id]=tb_anime[[#This Row],[id2]])*(tb_userslist[my_score]&lt;=10))</f>
        <v>1</v>
      </c>
      <c r="I703" s="24">
        <f>IFERROR(AVERAGEIF(tb_userslist[series_animedb_id],tb_anime[[#This Row],[id2]],tb_userslist[my_score]),0)</f>
        <v>10</v>
      </c>
      <c r="J70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3" s="31">
        <f>SUMPRODUCT((tb_userslist[series_animedb_id]=tb_anime[[#This Row],[id2]])*(tb_userslist[my_finish_date]&lt;=$E$2)*(tb_userslist[my_start_date]&gt;=$E$1)*(tb_userslist[my_start_date]&lt;&gt;"NA"))</f>
        <v>0</v>
      </c>
      <c r="M70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03" s="31">
        <f>IFERROR(AVERAGEIFS(tb_userslist[my_score],tb_userslist[series_animedb_id],tb_anime[[#This Row],[id2]],tb_userslist[my_start_date],"&gt;="&amp;$E$1,tb_userslist[my_finish_date],"&lt;="&amp;$E$2),0)</f>
        <v>0</v>
      </c>
      <c r="O70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0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04" spans="1:16" x14ac:dyDescent="0.3">
      <c r="A704" s="13">
        <v>37487</v>
      </c>
      <c r="B704" s="13">
        <v>10568</v>
      </c>
      <c r="C704" s="31" t="str">
        <f>VLOOKUP(tb_anime[[#This Row],[id2]],tb_userslist[[series_animedb_id]:[series_title]],2,FALSE)</f>
        <v>Kamisama no Memochou</v>
      </c>
      <c r="D704" s="31" t="str">
        <f>VLOOKUP(tb_anime[[#This Row],[id2]],tb_userslist[[series_animedb_id]:[season]],3,FALSE)</f>
        <v>tv</v>
      </c>
      <c r="E704" s="31">
        <f>VLOOKUP(tb_anime[[#This Row],[id2]],tb_userslist[[series_animedb_id]:[season]],9,FALSE)</f>
        <v>2011</v>
      </c>
      <c r="F704" s="31" t="str">
        <f>VLOOKUP(tb_anime[[#This Row],[id2]],tb_userslist[[series_animedb_id]:[season]],10,FALSE)</f>
        <v>summer</v>
      </c>
      <c r="G704" s="31">
        <f>COUNTIF(tb_userslist[series_animedb_id],tb_anime[[#This Row],[id2]])</f>
        <v>1</v>
      </c>
      <c r="H704" s="31">
        <f>SUMPRODUCT((tb_userslist[series_animedb_id]=tb_anime[[#This Row],[id2]])*(tb_userslist[my_score]&lt;=10))</f>
        <v>1</v>
      </c>
      <c r="I704" s="24">
        <f>IFERROR(AVERAGEIF(tb_userslist[series_animedb_id],tb_anime[[#This Row],[id2]],tb_userslist[my_score]),0)</f>
        <v>9</v>
      </c>
      <c r="J70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4" s="31">
        <f>SUMPRODUCT((tb_userslist[series_animedb_id]=tb_anime[[#This Row],[id2]])*(tb_userslist[my_finish_date]&lt;=$E$2)*(tb_userslist[my_start_date]&gt;=$E$1)*(tb_userslist[my_start_date]&lt;&gt;"NA"))</f>
        <v>1</v>
      </c>
      <c r="M70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04" s="31">
        <f>IFERROR(AVERAGEIFS(tb_userslist[my_score],tb_userslist[series_animedb_id],tb_anime[[#This Row],[id2]],tb_userslist[my_start_date],"&gt;="&amp;$E$1,tb_userslist[my_finish_date],"&lt;="&amp;$E$2),0)</f>
        <v>9</v>
      </c>
      <c r="O70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0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05" spans="1:16" x14ac:dyDescent="0.3">
      <c r="A705" s="13">
        <v>48864</v>
      </c>
      <c r="B705" s="13">
        <v>40196</v>
      </c>
      <c r="C705" s="31" t="str">
        <f>VLOOKUP(tb_anime[[#This Row],[id2]],tb_userslist[[series_animedb_id]:[series_title]],2,FALSE)</f>
        <v>Kandagawa Jet Girls</v>
      </c>
      <c r="D705" s="31" t="str">
        <f>VLOOKUP(tb_anime[[#This Row],[id2]],tb_userslist[[series_animedb_id]:[season]],3,FALSE)</f>
        <v>tv</v>
      </c>
      <c r="E705" s="31">
        <f>VLOOKUP(tb_anime[[#This Row],[id2]],tb_userslist[[series_animedb_id]:[season]],9,FALSE)</f>
        <v>2019</v>
      </c>
      <c r="F705" s="31" t="str">
        <f>VLOOKUP(tb_anime[[#This Row],[id2]],tb_userslist[[series_animedb_id]:[season]],10,FALSE)</f>
        <v>fall</v>
      </c>
      <c r="G705" s="31">
        <f>COUNTIF(tb_userslist[series_animedb_id],tb_anime[[#This Row],[id2]])</f>
        <v>1</v>
      </c>
      <c r="H705" s="31">
        <f>SUMPRODUCT((tb_userslist[series_animedb_id]=tb_anime[[#This Row],[id2]])*(tb_userslist[my_score]&lt;=10))</f>
        <v>1</v>
      </c>
      <c r="I705" s="24">
        <f>IFERROR(AVERAGEIF(tb_userslist[series_animedb_id],tb_anime[[#This Row],[id2]],tb_userslist[my_score]),0)</f>
        <v>3</v>
      </c>
      <c r="J70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5" s="31">
        <f>SUMPRODUCT((tb_userslist[series_animedb_id]=tb_anime[[#This Row],[id2]])*(tb_userslist[my_finish_date]&lt;=$E$2)*(tb_userslist[my_start_date]&gt;=$E$1)*(tb_userslist[my_start_date]&lt;&gt;"NA"))</f>
        <v>1</v>
      </c>
      <c r="M70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05" s="31">
        <f>IFERROR(AVERAGEIFS(tb_userslist[my_score],tb_userslist[series_animedb_id],tb_anime[[#This Row],[id2]],tb_userslist[my_start_date],"&gt;="&amp;$E$1,tb_userslist[my_finish_date],"&lt;="&amp;$E$2),0)</f>
        <v>3</v>
      </c>
      <c r="O70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0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4.5501021765991831</v>
      </c>
    </row>
    <row r="706" spans="1:16" x14ac:dyDescent="0.3">
      <c r="A706" s="13">
        <v>40515</v>
      </c>
      <c r="B706" s="13">
        <v>40839</v>
      </c>
      <c r="C706" s="31" t="str">
        <f>VLOOKUP(tb_anime[[#This Row],[id2]],tb_userslist[[series_animedb_id]:[series_title]],2,FALSE)</f>
        <v>Kanojo, Okarishimasu</v>
      </c>
      <c r="D706" s="31" t="str">
        <f>VLOOKUP(tb_anime[[#This Row],[id2]],tb_userslist[[series_animedb_id]:[season]],3,FALSE)</f>
        <v>tv</v>
      </c>
      <c r="E706" s="31">
        <f>VLOOKUP(tb_anime[[#This Row],[id2]],tb_userslist[[series_animedb_id]:[season]],9,FALSE)</f>
        <v>2020</v>
      </c>
      <c r="F706" s="31" t="str">
        <f>VLOOKUP(tb_anime[[#This Row],[id2]],tb_userslist[[series_animedb_id]:[season]],10,FALSE)</f>
        <v>summer</v>
      </c>
      <c r="G706" s="31">
        <f>COUNTIF(tb_userslist[series_animedb_id],tb_anime[[#This Row],[id2]])</f>
        <v>1</v>
      </c>
      <c r="H706" s="31">
        <f>SUMPRODUCT((tb_userslist[series_animedb_id]=tb_anime[[#This Row],[id2]])*(tb_userslist[my_score]&lt;=10))</f>
        <v>1</v>
      </c>
      <c r="I706" s="24">
        <f>IFERROR(AVERAGEIF(tb_userslist[series_animedb_id],tb_anime[[#This Row],[id2]],tb_userslist[my_score]),0)</f>
        <v>9</v>
      </c>
      <c r="J70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6" s="31">
        <f>SUMPRODUCT((tb_userslist[series_animedb_id]=tb_anime[[#This Row],[id2]])*(tb_userslist[my_finish_date]&lt;=$E$2)*(tb_userslist[my_start_date]&gt;=$E$1)*(tb_userslist[my_start_date]&lt;&gt;"NA"))</f>
        <v>1</v>
      </c>
      <c r="M70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06" s="31">
        <f>IFERROR(AVERAGEIFS(tb_userslist[my_score],tb_userslist[series_animedb_id],tb_anime[[#This Row],[id2]],tb_userslist[my_start_date],"&gt;="&amp;$E$1,tb_userslist[my_finish_date],"&lt;="&amp;$E$2),0)</f>
        <v>9</v>
      </c>
      <c r="O70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0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07" spans="1:16" x14ac:dyDescent="0.3">
      <c r="A707" s="13">
        <v>40178</v>
      </c>
      <c r="B707" s="13">
        <v>45613</v>
      </c>
      <c r="C707" s="31" t="str">
        <f>VLOOKUP(tb_anime[[#This Row],[id2]],tb_userslist[[series_animedb_id]:[series_title]],2,FALSE)</f>
        <v>Kawaii dake ja Nai Shikimori-san</v>
      </c>
      <c r="D707" s="31" t="str">
        <f>VLOOKUP(tb_anime[[#This Row],[id2]],tb_userslist[[series_animedb_id]:[season]],3,FALSE)</f>
        <v>tv</v>
      </c>
      <c r="E707" s="31">
        <f>VLOOKUP(tb_anime[[#This Row],[id2]],tb_userslist[[series_animedb_id]:[season]],9,FALSE)</f>
        <v>2022</v>
      </c>
      <c r="F707" s="31" t="str">
        <f>VLOOKUP(tb_anime[[#This Row],[id2]],tb_userslist[[series_animedb_id]:[season]],10,FALSE)</f>
        <v>spring</v>
      </c>
      <c r="G707" s="31">
        <f>COUNTIF(tb_userslist[series_animedb_id],tb_anime[[#This Row],[id2]])</f>
        <v>1</v>
      </c>
      <c r="H707" s="31">
        <f>SUMPRODUCT((tb_userslist[series_animedb_id]=tb_anime[[#This Row],[id2]])*(tb_userslist[my_score]&lt;=10))</f>
        <v>1</v>
      </c>
      <c r="I707" s="24">
        <f>IFERROR(AVERAGEIF(tb_userslist[series_animedb_id],tb_anime[[#This Row],[id2]],tb_userslist[my_score]),0)</f>
        <v>9</v>
      </c>
      <c r="J70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7" s="31">
        <f>SUMPRODUCT((tb_userslist[series_animedb_id]=tb_anime[[#This Row],[id2]])*(tb_userslist[my_finish_date]&lt;=$E$2)*(tb_userslist[my_start_date]&gt;=$E$1)*(tb_userslist[my_start_date]&lt;&gt;"NA"))</f>
        <v>1</v>
      </c>
      <c r="M70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07" s="31">
        <f>IFERROR(AVERAGEIFS(tb_userslist[my_score],tb_userslist[series_animedb_id],tb_anime[[#This Row],[id2]],tb_userslist[my_start_date],"&gt;="&amp;$E$1,tb_userslist[my_finish_date],"&lt;="&amp;$E$2),0)</f>
        <v>9</v>
      </c>
      <c r="O70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0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08" spans="1:16" x14ac:dyDescent="0.3">
      <c r="A708" s="13">
        <v>40932</v>
      </c>
      <c r="B708" s="13">
        <v>6205</v>
      </c>
      <c r="C708" s="31" t="str">
        <f>VLOOKUP(tb_anime[[#This Row],[id2]],tb_userslist[[series_animedb_id]:[series_title]],2,FALSE)</f>
        <v>Kämpfer</v>
      </c>
      <c r="D708" s="31" t="str">
        <f>VLOOKUP(tb_anime[[#This Row],[id2]],tb_userslist[[series_animedb_id]:[season]],3,FALSE)</f>
        <v>tv</v>
      </c>
      <c r="E708" s="31">
        <f>VLOOKUP(tb_anime[[#This Row],[id2]],tb_userslist[[series_animedb_id]:[season]],9,FALSE)</f>
        <v>2009</v>
      </c>
      <c r="F708" s="31" t="str">
        <f>VLOOKUP(tb_anime[[#This Row],[id2]],tb_userslist[[series_animedb_id]:[season]],10,FALSE)</f>
        <v>fall</v>
      </c>
      <c r="G708" s="31">
        <f>COUNTIF(tb_userslist[series_animedb_id],tb_anime[[#This Row],[id2]])</f>
        <v>1</v>
      </c>
      <c r="H708" s="31">
        <f>SUMPRODUCT((tb_userslist[series_animedb_id]=tb_anime[[#This Row],[id2]])*(tb_userslist[my_score]&lt;=10))</f>
        <v>1</v>
      </c>
      <c r="I708" s="24">
        <f>IFERROR(AVERAGEIF(tb_userslist[series_animedb_id],tb_anime[[#This Row],[id2]],tb_userslist[my_score]),0)</f>
        <v>8</v>
      </c>
      <c r="J70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8" s="31">
        <f>SUMPRODUCT((tb_userslist[series_animedb_id]=tb_anime[[#This Row],[id2]])*(tb_userslist[my_finish_date]&lt;=$E$2)*(tb_userslist[my_start_date]&gt;=$E$1)*(tb_userslist[my_start_date]&lt;&gt;"NA"))</f>
        <v>0</v>
      </c>
      <c r="M70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08" s="31">
        <f>IFERROR(AVERAGEIFS(tb_userslist[my_score],tb_userslist[series_animedb_id],tb_anime[[#This Row],[id2]],tb_userslist[my_start_date],"&gt;="&amp;$E$1,tb_userslist[my_finish_date],"&lt;="&amp;$E$2),0)</f>
        <v>0</v>
      </c>
      <c r="O70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0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09" spans="1:16" x14ac:dyDescent="0.3">
      <c r="A709" s="13">
        <v>48641</v>
      </c>
      <c r="B709" s="13">
        <v>38000</v>
      </c>
      <c r="C709" s="31" t="str">
        <f>VLOOKUP(tb_anime[[#This Row],[id2]],tb_userslist[[series_animedb_id]:[series_title]],2,FALSE)</f>
        <v>Kimetsu no Yaiba</v>
      </c>
      <c r="D709" s="31" t="str">
        <f>VLOOKUP(tb_anime[[#This Row],[id2]],tb_userslist[[series_animedb_id]:[season]],3,FALSE)</f>
        <v>tv</v>
      </c>
      <c r="E709" s="31">
        <f>VLOOKUP(tb_anime[[#This Row],[id2]],tb_userslist[[series_animedb_id]:[season]],9,FALSE)</f>
        <v>2019</v>
      </c>
      <c r="F709" s="31" t="str">
        <f>VLOOKUP(tb_anime[[#This Row],[id2]],tb_userslist[[series_animedb_id]:[season]],10,FALSE)</f>
        <v>spring</v>
      </c>
      <c r="G709" s="31">
        <f>COUNTIF(tb_userslist[series_animedb_id],tb_anime[[#This Row],[id2]])</f>
        <v>1</v>
      </c>
      <c r="H709" s="31">
        <f>SUMPRODUCT((tb_userslist[series_animedb_id]=tb_anime[[#This Row],[id2]])*(tb_userslist[my_score]&lt;=10))</f>
        <v>1</v>
      </c>
      <c r="I709" s="24">
        <f>IFERROR(AVERAGEIF(tb_userslist[series_animedb_id],tb_anime[[#This Row],[id2]],tb_userslist[my_score]),0)</f>
        <v>9</v>
      </c>
      <c r="J70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0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09" s="31">
        <f>SUMPRODUCT((tb_userslist[series_animedb_id]=tb_anime[[#This Row],[id2]])*(tb_userslist[my_finish_date]&lt;=$E$2)*(tb_userslist[my_start_date]&gt;=$E$1)*(tb_userslist[my_start_date]&lt;&gt;"NA"))</f>
        <v>1</v>
      </c>
      <c r="M70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09" s="31">
        <f>IFERROR(AVERAGEIFS(tb_userslist[my_score],tb_userslist[series_animedb_id],tb_anime[[#This Row],[id2]],tb_userslist[my_start_date],"&gt;="&amp;$E$1,tb_userslist[my_finish_date],"&lt;="&amp;$E$2),0)</f>
        <v>9</v>
      </c>
      <c r="O70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0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10" spans="1:16" x14ac:dyDescent="0.3">
      <c r="A710" s="13">
        <v>40136</v>
      </c>
      <c r="B710" s="13">
        <v>49926</v>
      </c>
      <c r="C710" s="31" t="str">
        <f>VLOOKUP(tb_anime[[#This Row],[id2]],tb_userslist[[series_animedb_id]:[series_title]],2,FALSE)</f>
        <v>Kimetsu no Yaiba: Mugen Ressha-hen</v>
      </c>
      <c r="D710" s="31" t="str">
        <f>VLOOKUP(tb_anime[[#This Row],[id2]],tb_userslist[[series_animedb_id]:[season]],3,FALSE)</f>
        <v>tv</v>
      </c>
      <c r="E710" s="31">
        <f>VLOOKUP(tb_anime[[#This Row],[id2]],tb_userslist[[series_animedb_id]:[season]],9,FALSE)</f>
        <v>2021</v>
      </c>
      <c r="F710" s="31" t="str">
        <f>VLOOKUP(tb_anime[[#This Row],[id2]],tb_userslist[[series_animedb_id]:[season]],10,FALSE)</f>
        <v>fall</v>
      </c>
      <c r="G710" s="31">
        <f>COUNTIF(tb_userslist[series_animedb_id],tb_anime[[#This Row],[id2]])</f>
        <v>1</v>
      </c>
      <c r="H710" s="31">
        <f>SUMPRODUCT((tb_userslist[series_animedb_id]=tb_anime[[#This Row],[id2]])*(tb_userslist[my_score]&lt;=10))</f>
        <v>1</v>
      </c>
      <c r="I710" s="24">
        <f>IFERROR(AVERAGEIF(tb_userslist[series_animedb_id],tb_anime[[#This Row],[id2]],tb_userslist[my_score]),0)</f>
        <v>8</v>
      </c>
      <c r="J71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0" s="31">
        <f>SUMPRODUCT((tb_userslist[series_animedb_id]=tb_anime[[#This Row],[id2]])*(tb_userslist[my_finish_date]&lt;=$E$2)*(tb_userslist[my_start_date]&gt;=$E$1)*(tb_userslist[my_start_date]&lt;&gt;"NA"))</f>
        <v>1</v>
      </c>
      <c r="M71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10" s="31">
        <f>IFERROR(AVERAGEIFS(tb_userslist[my_score],tb_userslist[series_animedb_id],tb_anime[[#This Row],[id2]],tb_userslist[my_start_date],"&gt;="&amp;$E$1,tb_userslist[my_finish_date],"&lt;="&amp;$E$2),0)</f>
        <v>8</v>
      </c>
      <c r="O71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1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11" spans="1:16" x14ac:dyDescent="0.3">
      <c r="A711" s="13">
        <v>34392</v>
      </c>
      <c r="B711" s="13">
        <v>17741</v>
      </c>
      <c r="C711" s="31" t="str">
        <f>VLOOKUP(tb_anime[[#This Row],[id2]],tb_userslist[[series_animedb_id]:[series_title]],2,FALSE)</f>
        <v>Kimi no Iru Machi</v>
      </c>
      <c r="D711" s="31" t="str">
        <f>VLOOKUP(tb_anime[[#This Row],[id2]],tb_userslist[[series_animedb_id]:[season]],3,FALSE)</f>
        <v>tv</v>
      </c>
      <c r="E711" s="31">
        <f>VLOOKUP(tb_anime[[#This Row],[id2]],tb_userslist[[series_animedb_id]:[season]],9,FALSE)</f>
        <v>2013</v>
      </c>
      <c r="F711" s="31" t="str">
        <f>VLOOKUP(tb_anime[[#This Row],[id2]],tb_userslist[[series_animedb_id]:[season]],10,FALSE)</f>
        <v>summer</v>
      </c>
      <c r="G711" s="31">
        <f>COUNTIF(tb_userslist[series_animedb_id],tb_anime[[#This Row],[id2]])</f>
        <v>1</v>
      </c>
      <c r="H711" s="31">
        <f>SUMPRODUCT((tb_userslist[series_animedb_id]=tb_anime[[#This Row],[id2]])*(tb_userslist[my_score]&lt;=10))</f>
        <v>1</v>
      </c>
      <c r="I711" s="24">
        <f>IFERROR(AVERAGEIF(tb_userslist[series_animedb_id],tb_anime[[#This Row],[id2]],tb_userslist[my_score]),0)</f>
        <v>6</v>
      </c>
      <c r="J71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1" s="31">
        <f>SUMPRODUCT((tb_userslist[series_animedb_id]=tb_anime[[#This Row],[id2]])*(tb_userslist[my_finish_date]&lt;=$E$2)*(tb_userslist[my_start_date]&gt;=$E$1)*(tb_userslist[my_start_date]&lt;&gt;"NA"))</f>
        <v>0</v>
      </c>
      <c r="M71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11" s="31">
        <f>IFERROR(AVERAGEIFS(tb_userslist[my_score],tb_userslist[series_animedb_id],tb_anime[[#This Row],[id2]],tb_userslist[my_start_date],"&gt;="&amp;$E$1,tb_userslist[my_finish_date],"&lt;="&amp;$E$2),0)</f>
        <v>0</v>
      </c>
      <c r="O71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1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12" spans="1:16" x14ac:dyDescent="0.3">
      <c r="A712" s="13">
        <v>195</v>
      </c>
      <c r="B712" s="13">
        <v>11313</v>
      </c>
      <c r="C712" s="31" t="str">
        <f>VLOOKUP(tb_anime[[#This Row],[id2]],tb_userslist[[series_animedb_id]:[series_title]],2,FALSE)</f>
        <v>Kimi no Iru Machi: Tasogare Kousaten</v>
      </c>
      <c r="D712" s="31" t="str">
        <f>VLOOKUP(tb_anime[[#This Row],[id2]],tb_userslist[[series_animedb_id]:[season]],3,FALSE)</f>
        <v>ova</v>
      </c>
      <c r="E712" s="31">
        <f>VLOOKUP(tb_anime[[#This Row],[id2]],tb_userslist[[series_animedb_id]:[season]],9,FALSE)</f>
        <v>2012</v>
      </c>
      <c r="F712" s="31" t="str">
        <f>VLOOKUP(tb_anime[[#This Row],[id2]],tb_userslist[[series_animedb_id]:[season]],10,FALSE)</f>
        <v>winter</v>
      </c>
      <c r="G712" s="31">
        <f>COUNTIF(tb_userslist[series_animedb_id],tb_anime[[#This Row],[id2]])</f>
        <v>1</v>
      </c>
      <c r="H712" s="31">
        <f>SUMPRODUCT((tb_userslist[series_animedb_id]=tb_anime[[#This Row],[id2]])*(tb_userslist[my_score]&lt;=10))</f>
        <v>1</v>
      </c>
      <c r="I712" s="24">
        <f>IFERROR(AVERAGEIF(tb_userslist[series_animedb_id],tb_anime[[#This Row],[id2]],tb_userslist[my_score]),0)</f>
        <v>8</v>
      </c>
      <c r="J71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2" s="31">
        <f>SUMPRODUCT((tb_userslist[series_animedb_id]=tb_anime[[#This Row],[id2]])*(tb_userslist[my_finish_date]&lt;=$E$2)*(tb_userslist[my_start_date]&gt;=$E$1)*(tb_userslist[my_start_date]&lt;&gt;"NA"))</f>
        <v>0</v>
      </c>
      <c r="M71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12" s="31">
        <f>IFERROR(AVERAGEIFS(tb_userslist[my_score],tb_userslist[series_animedb_id],tb_anime[[#This Row],[id2]],tb_userslist[my_start_date],"&gt;="&amp;$E$1,tb_userslist[my_finish_date],"&lt;="&amp;$E$2),0)</f>
        <v>0</v>
      </c>
      <c r="O71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1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13" spans="1:16" x14ac:dyDescent="0.3">
      <c r="A713" s="13">
        <v>38395</v>
      </c>
      <c r="B713" s="13">
        <v>32281</v>
      </c>
      <c r="C713" s="31" t="str">
        <f>VLOOKUP(tb_anime[[#This Row],[id2]],tb_userslist[[series_animedb_id]:[series_title]],2,FALSE)</f>
        <v>Kimi no Na wa.</v>
      </c>
      <c r="D713" s="31" t="str">
        <f>VLOOKUP(tb_anime[[#This Row],[id2]],tb_userslist[[series_animedb_id]:[season]],3,FALSE)</f>
        <v>movie</v>
      </c>
      <c r="E713" s="31">
        <f>VLOOKUP(tb_anime[[#This Row],[id2]],tb_userslist[[series_animedb_id]:[season]],9,FALSE)</f>
        <v>2016</v>
      </c>
      <c r="F713" s="31" t="str">
        <f>VLOOKUP(tb_anime[[#This Row],[id2]],tb_userslist[[series_animedb_id]:[season]],10,FALSE)</f>
        <v>summer</v>
      </c>
      <c r="G713" s="31">
        <f>COUNTIF(tb_userslist[series_animedb_id],tb_anime[[#This Row],[id2]])</f>
        <v>1</v>
      </c>
      <c r="H713" s="31">
        <f>SUMPRODUCT((tb_userslist[series_animedb_id]=tb_anime[[#This Row],[id2]])*(tb_userslist[my_score]&lt;=10))</f>
        <v>1</v>
      </c>
      <c r="I713" s="24">
        <f>IFERROR(AVERAGEIF(tb_userslist[series_animedb_id],tb_anime[[#This Row],[id2]],tb_userslist[my_score]),0)</f>
        <v>9</v>
      </c>
      <c r="J71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3" s="31">
        <f>SUMPRODUCT((tb_userslist[series_animedb_id]=tb_anime[[#This Row],[id2]])*(tb_userslist[my_finish_date]&lt;=$E$2)*(tb_userslist[my_start_date]&gt;=$E$1)*(tb_userslist[my_start_date]&lt;&gt;"NA"))</f>
        <v>1</v>
      </c>
      <c r="M71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13" s="31">
        <f>IFERROR(AVERAGEIFS(tb_userslist[my_score],tb_userslist[series_animedb_id],tb_anime[[#This Row],[id2]],tb_userslist[my_start_date],"&gt;="&amp;$E$1,tb_userslist[my_finish_date],"&lt;="&amp;$E$2),0)</f>
        <v>9</v>
      </c>
      <c r="O71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1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14" spans="1:16" x14ac:dyDescent="0.3">
      <c r="A714" s="13">
        <v>39325</v>
      </c>
      <c r="B714" s="13">
        <v>51213</v>
      </c>
      <c r="C714" s="31" t="str">
        <f>VLOOKUP(tb_anime[[#This Row],[id2]],tb_userslist[[series_animedb_id]:[series_title]],2,FALSE)</f>
        <v>Kinsou no Vermeil: Gakeppuchi Majutsushi wa Saikyou no Yakusai to Mahou Sekai wo Tsukisusumu</v>
      </c>
      <c r="D714" s="31" t="str">
        <f>VLOOKUP(tb_anime[[#This Row],[id2]],tb_userslist[[series_animedb_id]:[season]],3,FALSE)</f>
        <v>tv</v>
      </c>
      <c r="E714" s="31">
        <f>VLOOKUP(tb_anime[[#This Row],[id2]],tb_userslist[[series_animedb_id]:[season]],9,FALSE)</f>
        <v>2022</v>
      </c>
      <c r="F714" s="31" t="str">
        <f>VLOOKUP(tb_anime[[#This Row],[id2]],tb_userslist[[series_animedb_id]:[season]],10,FALSE)</f>
        <v>summer</v>
      </c>
      <c r="G714" s="31">
        <f>COUNTIF(tb_userslist[series_animedb_id],tb_anime[[#This Row],[id2]])</f>
        <v>1</v>
      </c>
      <c r="H714" s="31">
        <f>SUMPRODUCT((tb_userslist[series_animedb_id]=tb_anime[[#This Row],[id2]])*(tb_userslist[my_score]&lt;=10))</f>
        <v>1</v>
      </c>
      <c r="I714" s="24">
        <f>IFERROR(AVERAGEIF(tb_userslist[series_animedb_id],tb_anime[[#This Row],[id2]],tb_userslist[my_score]),0)</f>
        <v>8</v>
      </c>
      <c r="J71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4" s="31">
        <f>SUMPRODUCT((tb_userslist[series_animedb_id]=tb_anime[[#This Row],[id2]])*(tb_userslist[my_finish_date]&lt;=$E$2)*(tb_userslist[my_start_date]&gt;=$E$1)*(tb_userslist[my_start_date]&lt;&gt;"NA"))</f>
        <v>1</v>
      </c>
      <c r="M71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14" s="31">
        <f>IFERROR(AVERAGEIFS(tb_userslist[my_score],tb_userslist[series_animedb_id],tb_anime[[#This Row],[id2]],tb_userslist[my_start_date],"&gt;="&amp;$E$1,tb_userslist[my_finish_date],"&lt;="&amp;$E$2),0)</f>
        <v>8</v>
      </c>
      <c r="O71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1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15" spans="1:16" x14ac:dyDescent="0.3">
      <c r="A715" s="13">
        <v>39249</v>
      </c>
      <c r="B715" s="13">
        <v>31798</v>
      </c>
      <c r="C715" s="31" t="str">
        <f>VLOOKUP(tb_anime[[#This Row],[id2]],tb_userslist[[series_animedb_id]:[series_title]],2,FALSE)</f>
        <v>Kiznaiver</v>
      </c>
      <c r="D715" s="31" t="str">
        <f>VLOOKUP(tb_anime[[#This Row],[id2]],tb_userslist[[series_animedb_id]:[season]],3,FALSE)</f>
        <v>tv</v>
      </c>
      <c r="E715" s="31">
        <f>VLOOKUP(tb_anime[[#This Row],[id2]],tb_userslist[[series_animedb_id]:[season]],9,FALSE)</f>
        <v>2016</v>
      </c>
      <c r="F715" s="31" t="str">
        <f>VLOOKUP(tb_anime[[#This Row],[id2]],tb_userslist[[series_animedb_id]:[season]],10,FALSE)</f>
        <v>spring</v>
      </c>
      <c r="G715" s="31">
        <f>COUNTIF(tb_userslist[series_animedb_id],tb_anime[[#This Row],[id2]])</f>
        <v>1</v>
      </c>
      <c r="H715" s="31">
        <f>SUMPRODUCT((tb_userslist[series_animedb_id]=tb_anime[[#This Row],[id2]])*(tb_userslist[my_score]&lt;=10))</f>
        <v>1</v>
      </c>
      <c r="I715" s="24">
        <f>IFERROR(AVERAGEIF(tb_userslist[series_animedb_id],tb_anime[[#This Row],[id2]],tb_userslist[my_score]),0)</f>
        <v>7</v>
      </c>
      <c r="J71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5" s="31">
        <f>SUMPRODUCT((tb_userslist[series_animedb_id]=tb_anime[[#This Row],[id2]])*(tb_userslist[my_finish_date]&lt;=$E$2)*(tb_userslist[my_start_date]&gt;=$E$1)*(tb_userslist[my_start_date]&lt;&gt;"NA"))</f>
        <v>1</v>
      </c>
      <c r="M71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15" s="31">
        <f>IFERROR(AVERAGEIFS(tb_userslist[my_score],tb_userslist[series_animedb_id],tb_anime[[#This Row],[id2]],tb_userslist[my_start_date],"&gt;="&amp;$E$1,tb_userslist[my_finish_date],"&lt;="&amp;$E$2),0)</f>
        <v>7</v>
      </c>
      <c r="O71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1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716" spans="1:16" x14ac:dyDescent="0.3">
      <c r="A716" s="13">
        <v>37522</v>
      </c>
      <c r="B716" s="13">
        <v>9260</v>
      </c>
      <c r="C716" s="31" t="str">
        <f>VLOOKUP(tb_anime[[#This Row],[id2]],tb_userslist[[series_animedb_id]:[series_title]],2,FALSE)</f>
        <v>Kizumonogatari I: Tekketsu-hen</v>
      </c>
      <c r="D716" s="31" t="str">
        <f>VLOOKUP(tb_anime[[#This Row],[id2]],tb_userslist[[series_animedb_id]:[season]],3,FALSE)</f>
        <v>movie</v>
      </c>
      <c r="E716" s="31">
        <f>VLOOKUP(tb_anime[[#This Row],[id2]],tb_userslist[[series_animedb_id]:[season]],9,FALSE)</f>
        <v>2016</v>
      </c>
      <c r="F716" s="31" t="str">
        <f>VLOOKUP(tb_anime[[#This Row],[id2]],tb_userslist[[series_animedb_id]:[season]],10,FALSE)</f>
        <v>winter</v>
      </c>
      <c r="G716" s="31">
        <f>COUNTIF(tb_userslist[series_animedb_id],tb_anime[[#This Row],[id2]])</f>
        <v>1</v>
      </c>
      <c r="H716" s="31">
        <f>SUMPRODUCT((tb_userslist[series_animedb_id]=tb_anime[[#This Row],[id2]])*(tb_userslist[my_score]&lt;=10))</f>
        <v>1</v>
      </c>
      <c r="I716" s="24">
        <f>IFERROR(AVERAGEIF(tb_userslist[series_animedb_id],tb_anime[[#This Row],[id2]],tb_userslist[my_score]),0)</f>
        <v>10</v>
      </c>
      <c r="J71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6" s="31">
        <f>SUMPRODUCT((tb_userslist[series_animedb_id]=tb_anime[[#This Row],[id2]])*(tb_userslist[my_finish_date]&lt;=$E$2)*(tb_userslist[my_start_date]&gt;=$E$1)*(tb_userslist[my_start_date]&lt;&gt;"NA"))</f>
        <v>1</v>
      </c>
      <c r="M71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16" s="31">
        <f>IFERROR(AVERAGEIFS(tb_userslist[my_score],tb_userslist[series_animedb_id],tb_anime[[#This Row],[id2]],tb_userslist[my_start_date],"&gt;="&amp;$E$1,tb_userslist[my_finish_date],"&lt;="&amp;$E$2),0)</f>
        <v>10</v>
      </c>
      <c r="O71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1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717" spans="1:16" x14ac:dyDescent="0.3">
      <c r="A717" s="13">
        <v>41217</v>
      </c>
      <c r="B717" s="13">
        <v>31757</v>
      </c>
      <c r="C717" s="31" t="str">
        <f>VLOOKUP(tb_anime[[#This Row],[id2]],tb_userslist[[series_animedb_id]:[series_title]],2,FALSE)</f>
        <v>Kizumonogatari II: Nekketsu-hen</v>
      </c>
      <c r="D717" s="31" t="str">
        <f>VLOOKUP(tb_anime[[#This Row],[id2]],tb_userslist[[series_animedb_id]:[season]],3,FALSE)</f>
        <v>movie</v>
      </c>
      <c r="E717" s="31">
        <f>VLOOKUP(tb_anime[[#This Row],[id2]],tb_userslist[[series_animedb_id]:[season]],9,FALSE)</f>
        <v>2016</v>
      </c>
      <c r="F717" s="31" t="str">
        <f>VLOOKUP(tb_anime[[#This Row],[id2]],tb_userslist[[series_animedb_id]:[season]],10,FALSE)</f>
        <v>summer</v>
      </c>
      <c r="G717" s="31">
        <f>COUNTIF(tb_userslist[series_animedb_id],tb_anime[[#This Row],[id2]])</f>
        <v>1</v>
      </c>
      <c r="H717" s="31">
        <f>SUMPRODUCT((tb_userslist[series_animedb_id]=tb_anime[[#This Row],[id2]])*(tb_userslist[my_score]&lt;=10))</f>
        <v>1</v>
      </c>
      <c r="I717" s="24">
        <f>IFERROR(AVERAGEIF(tb_userslist[series_animedb_id],tb_anime[[#This Row],[id2]],tb_userslist[my_score]),0)</f>
        <v>10</v>
      </c>
      <c r="J71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7" s="31">
        <f>SUMPRODUCT((tb_userslist[series_animedb_id]=tb_anime[[#This Row],[id2]])*(tb_userslist[my_finish_date]&lt;=$E$2)*(tb_userslist[my_start_date]&gt;=$E$1)*(tb_userslist[my_start_date]&lt;&gt;"NA"))</f>
        <v>1</v>
      </c>
      <c r="M71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17" s="31">
        <f>IFERROR(AVERAGEIFS(tb_userslist[my_score],tb_userslist[series_animedb_id],tb_anime[[#This Row],[id2]],tb_userslist[my_start_date],"&gt;="&amp;$E$1,tb_userslist[my_finish_date],"&lt;="&amp;$E$2),0)</f>
        <v>10</v>
      </c>
      <c r="O71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1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718" spans="1:16" x14ac:dyDescent="0.3">
      <c r="A718" s="13">
        <v>37345</v>
      </c>
      <c r="B718" s="13">
        <v>31758</v>
      </c>
      <c r="C718" s="31" t="str">
        <f>VLOOKUP(tb_anime[[#This Row],[id2]],tb_userslist[[series_animedb_id]:[series_title]],2,FALSE)</f>
        <v>Kizumonogatari III: Reiketsu-hen</v>
      </c>
      <c r="D718" s="31" t="str">
        <f>VLOOKUP(tb_anime[[#This Row],[id2]],tb_userslist[[series_animedb_id]:[season]],3,FALSE)</f>
        <v>movie</v>
      </c>
      <c r="E718" s="31">
        <f>VLOOKUP(tb_anime[[#This Row],[id2]],tb_userslist[[series_animedb_id]:[season]],9,FALSE)</f>
        <v>2017</v>
      </c>
      <c r="F718" s="31" t="str">
        <f>VLOOKUP(tb_anime[[#This Row],[id2]],tb_userslist[[series_animedb_id]:[season]],10,FALSE)</f>
        <v>winter</v>
      </c>
      <c r="G718" s="31">
        <f>COUNTIF(tb_userslist[series_animedb_id],tb_anime[[#This Row],[id2]])</f>
        <v>1</v>
      </c>
      <c r="H718" s="31">
        <f>SUMPRODUCT((tb_userslist[series_animedb_id]=tb_anime[[#This Row],[id2]])*(tb_userslist[my_score]&lt;=10))</f>
        <v>1</v>
      </c>
      <c r="I718" s="24">
        <f>IFERROR(AVERAGEIF(tb_userslist[series_animedb_id],tb_anime[[#This Row],[id2]],tb_userslist[my_score]),0)</f>
        <v>10</v>
      </c>
      <c r="J71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8" s="31">
        <f>SUMPRODUCT((tb_userslist[series_animedb_id]=tb_anime[[#This Row],[id2]])*(tb_userslist[my_finish_date]&lt;=$E$2)*(tb_userslist[my_start_date]&gt;=$E$1)*(tb_userslist[my_start_date]&lt;&gt;"NA"))</f>
        <v>1</v>
      </c>
      <c r="M71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18" s="31">
        <f>IFERROR(AVERAGEIFS(tb_userslist[my_score],tb_userslist[series_animedb_id],tb_anime[[#This Row],[id2]],tb_userslist[my_start_date],"&gt;="&amp;$E$1,tb_userslist[my_finish_date],"&lt;="&amp;$E$2),0)</f>
        <v>10</v>
      </c>
      <c r="O71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1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719" spans="1:16" x14ac:dyDescent="0.3">
      <c r="A719" s="13">
        <v>721</v>
      </c>
      <c r="B719" s="13">
        <v>2403</v>
      </c>
      <c r="C719" s="31" t="str">
        <f>VLOOKUP(tb_anime[[#This Row],[id2]],tb_userslist[[series_animedb_id]:[series_title]],2,FALSE)</f>
        <v>Kodomo no Jikan (TV)</v>
      </c>
      <c r="D719" s="31" t="str">
        <f>VLOOKUP(tb_anime[[#This Row],[id2]],tb_userslist[[series_animedb_id]:[season]],3,FALSE)</f>
        <v>tv</v>
      </c>
      <c r="E719" s="31">
        <f>VLOOKUP(tb_anime[[#This Row],[id2]],tb_userslist[[series_animedb_id]:[season]],9,FALSE)</f>
        <v>2007</v>
      </c>
      <c r="F719" s="31" t="str">
        <f>VLOOKUP(tb_anime[[#This Row],[id2]],tb_userslist[[series_animedb_id]:[season]],10,FALSE)</f>
        <v>fall</v>
      </c>
      <c r="G719" s="31">
        <f>COUNTIF(tb_userslist[series_animedb_id],tb_anime[[#This Row],[id2]])</f>
        <v>1</v>
      </c>
      <c r="H719" s="31">
        <f>SUMPRODUCT((tb_userslist[series_animedb_id]=tb_anime[[#This Row],[id2]])*(tb_userslist[my_score]&lt;=10))</f>
        <v>1</v>
      </c>
      <c r="I719" s="24">
        <f>IFERROR(AVERAGEIF(tb_userslist[series_animedb_id],tb_anime[[#This Row],[id2]],tb_userslist[my_score]),0)</f>
        <v>7</v>
      </c>
      <c r="J71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1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19" s="31">
        <f>SUMPRODUCT((tb_userslist[series_animedb_id]=tb_anime[[#This Row],[id2]])*(tb_userslist[my_finish_date]&lt;=$E$2)*(tb_userslist[my_start_date]&gt;=$E$1)*(tb_userslist[my_start_date]&lt;&gt;"NA"))</f>
        <v>0</v>
      </c>
      <c r="M71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19" s="31">
        <f>IFERROR(AVERAGEIFS(tb_userslist[my_score],tb_userslist[series_animedb_id],tb_anime[[#This Row],[id2]],tb_userslist[my_start_date],"&gt;="&amp;$E$1,tb_userslist[my_finish_date],"&lt;="&amp;$E$2),0)</f>
        <v>0</v>
      </c>
      <c r="O71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1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20" spans="1:16" x14ac:dyDescent="0.3">
      <c r="A720" s="13">
        <v>1493</v>
      </c>
      <c r="B720" s="13">
        <v>30831</v>
      </c>
      <c r="C720" s="31" t="str">
        <f>VLOOKUP(tb_anime[[#This Row],[id2]],tb_userslist[[series_animedb_id]:[series_title]],2,FALSE)</f>
        <v>Kono Subarashii Sekai ni Shukufuku wo!</v>
      </c>
      <c r="D720" s="31" t="str">
        <f>VLOOKUP(tb_anime[[#This Row],[id2]],tb_userslist[[series_animedb_id]:[season]],3,FALSE)</f>
        <v>tv</v>
      </c>
      <c r="E720" s="31">
        <f>VLOOKUP(tb_anime[[#This Row],[id2]],tb_userslist[[series_animedb_id]:[season]],9,FALSE)</f>
        <v>2016</v>
      </c>
      <c r="F720" s="31" t="str">
        <f>VLOOKUP(tb_anime[[#This Row],[id2]],tb_userslist[[series_animedb_id]:[season]],10,FALSE)</f>
        <v>winter</v>
      </c>
      <c r="G720" s="31">
        <f>COUNTIF(tb_userslist[series_animedb_id],tb_anime[[#This Row],[id2]])</f>
        <v>1</v>
      </c>
      <c r="H720" s="31">
        <f>SUMPRODUCT((tb_userslist[series_animedb_id]=tb_anime[[#This Row],[id2]])*(tb_userslist[my_score]&lt;=10))</f>
        <v>1</v>
      </c>
      <c r="I720" s="24">
        <f>IFERROR(AVERAGEIF(tb_userslist[series_animedb_id],tb_anime[[#This Row],[id2]],tb_userslist[my_score]),0)</f>
        <v>9</v>
      </c>
      <c r="J72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0" s="31">
        <f>SUMPRODUCT((tb_userslist[series_animedb_id]=tb_anime[[#This Row],[id2]])*(tb_userslist[my_finish_date]&lt;=$E$2)*(tb_userslist[my_start_date]&gt;=$E$1)*(tb_userslist[my_start_date]&lt;&gt;"NA"))</f>
        <v>1</v>
      </c>
      <c r="M72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20" s="31">
        <f>IFERROR(AVERAGEIFS(tb_userslist[my_score],tb_userslist[series_animedb_id],tb_anime[[#This Row],[id2]],tb_userslist[my_start_date],"&gt;="&amp;$E$1,tb_userslist[my_finish_date],"&lt;="&amp;$E$2),0)</f>
        <v>9</v>
      </c>
      <c r="O72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2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21" spans="1:16" x14ac:dyDescent="0.3">
      <c r="A721" s="13">
        <v>38162</v>
      </c>
      <c r="B721" s="13">
        <v>32937</v>
      </c>
      <c r="C721" s="31" t="str">
        <f>VLOOKUP(tb_anime[[#This Row],[id2]],tb_userslist[[series_animedb_id]:[series_title]],2,FALSE)</f>
        <v>Kono Subarashii Sekai ni Shukufuku wo! 2</v>
      </c>
      <c r="D721" s="31" t="str">
        <f>VLOOKUP(tb_anime[[#This Row],[id2]],tb_userslist[[series_animedb_id]:[season]],3,FALSE)</f>
        <v>tv</v>
      </c>
      <c r="E721" s="31">
        <f>VLOOKUP(tb_anime[[#This Row],[id2]],tb_userslist[[series_animedb_id]:[season]],9,FALSE)</f>
        <v>2017</v>
      </c>
      <c r="F721" s="31" t="str">
        <f>VLOOKUP(tb_anime[[#This Row],[id2]],tb_userslist[[series_animedb_id]:[season]],10,FALSE)</f>
        <v>winter</v>
      </c>
      <c r="G721" s="31">
        <f>COUNTIF(tb_userslist[series_animedb_id],tb_anime[[#This Row],[id2]])</f>
        <v>1</v>
      </c>
      <c r="H721" s="31">
        <f>SUMPRODUCT((tb_userslist[series_animedb_id]=tb_anime[[#This Row],[id2]])*(tb_userslist[my_score]&lt;=10))</f>
        <v>1</v>
      </c>
      <c r="I721" s="24">
        <f>IFERROR(AVERAGEIF(tb_userslist[series_animedb_id],tb_anime[[#This Row],[id2]],tb_userslist[my_score]),0)</f>
        <v>9</v>
      </c>
      <c r="J72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1" s="31">
        <f>SUMPRODUCT((tb_userslist[series_animedb_id]=tb_anime[[#This Row],[id2]])*(tb_userslist[my_finish_date]&lt;=$E$2)*(tb_userslist[my_start_date]&gt;=$E$1)*(tb_userslist[my_start_date]&lt;&gt;"NA"))</f>
        <v>1</v>
      </c>
      <c r="M72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21" s="31">
        <f>IFERROR(AVERAGEIFS(tb_userslist[my_score],tb_userslist[series_animedb_id],tb_anime[[#This Row],[id2]],tb_userslist[my_start_date],"&gt;="&amp;$E$1,tb_userslist[my_finish_date],"&lt;="&amp;$E$2),0)</f>
        <v>9</v>
      </c>
      <c r="O72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2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22" spans="1:16" x14ac:dyDescent="0.3">
      <c r="A722" s="13">
        <v>48761</v>
      </c>
      <c r="B722" s="13">
        <v>38040</v>
      </c>
      <c r="C722" s="31" t="str">
        <f>VLOOKUP(tb_anime[[#This Row],[id2]],tb_userslist[[series_animedb_id]:[series_title]],2,FALSE)</f>
        <v>Kono Subarashii Sekai ni Shukufuku wo! Movie: Kurenai Densetsu</v>
      </c>
      <c r="D722" s="31" t="str">
        <f>VLOOKUP(tb_anime[[#This Row],[id2]],tb_userslist[[series_animedb_id]:[season]],3,FALSE)</f>
        <v>movie</v>
      </c>
      <c r="E722" s="31">
        <f>VLOOKUP(tb_anime[[#This Row],[id2]],tb_userslist[[series_animedb_id]:[season]],9,FALSE)</f>
        <v>2019</v>
      </c>
      <c r="F722" s="31" t="str">
        <f>VLOOKUP(tb_anime[[#This Row],[id2]],tb_userslist[[series_animedb_id]:[season]],10,FALSE)</f>
        <v>summer</v>
      </c>
      <c r="G722" s="31">
        <f>COUNTIF(tb_userslist[series_animedb_id],tb_anime[[#This Row],[id2]])</f>
        <v>1</v>
      </c>
      <c r="H722" s="31">
        <f>SUMPRODUCT((tb_userslist[series_animedb_id]=tb_anime[[#This Row],[id2]])*(tb_userslist[my_score]&lt;=10))</f>
        <v>1</v>
      </c>
      <c r="I722" s="24">
        <f>IFERROR(AVERAGEIF(tb_userslist[series_animedb_id],tb_anime[[#This Row],[id2]],tb_userslist[my_score]),0)</f>
        <v>9</v>
      </c>
      <c r="J72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2" s="31">
        <f>SUMPRODUCT((tb_userslist[series_animedb_id]=tb_anime[[#This Row],[id2]])*(tb_userslist[my_finish_date]&lt;=$E$2)*(tb_userslist[my_start_date]&gt;=$E$1)*(tb_userslist[my_start_date]&lt;&gt;"NA"))</f>
        <v>0</v>
      </c>
      <c r="M72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22" s="31">
        <f>IFERROR(AVERAGEIFS(tb_userslist[my_score],tb_userslist[series_animedb_id],tb_anime[[#This Row],[id2]],tb_userslist[my_start_date],"&gt;="&amp;$E$1,tb_userslist[my_finish_date],"&lt;="&amp;$E$2),0)</f>
        <v>0</v>
      </c>
      <c r="O72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2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23" spans="1:16" x14ac:dyDescent="0.3">
      <c r="A723" s="13">
        <v>529</v>
      </c>
      <c r="B723" s="13">
        <v>15379</v>
      </c>
      <c r="C723" s="31" t="str">
        <f>VLOOKUP(tb_anime[[#This Row],[id2]],tb_userslist[[series_animedb_id]:[series_title]],2,FALSE)</f>
        <v>Kotoura-san</v>
      </c>
      <c r="D723" s="31" t="str">
        <f>VLOOKUP(tb_anime[[#This Row],[id2]],tb_userslist[[series_animedb_id]:[season]],3,FALSE)</f>
        <v>tv</v>
      </c>
      <c r="E723" s="31">
        <f>VLOOKUP(tb_anime[[#This Row],[id2]],tb_userslist[[series_animedb_id]:[season]],9,FALSE)</f>
        <v>2013</v>
      </c>
      <c r="F723" s="31" t="str">
        <f>VLOOKUP(tb_anime[[#This Row],[id2]],tb_userslist[[series_animedb_id]:[season]],10,FALSE)</f>
        <v>winter</v>
      </c>
      <c r="G723" s="31">
        <f>COUNTIF(tb_userslist[series_animedb_id],tb_anime[[#This Row],[id2]])</f>
        <v>1</v>
      </c>
      <c r="H723" s="31">
        <f>SUMPRODUCT((tb_userslist[series_animedb_id]=tb_anime[[#This Row],[id2]])*(tb_userslist[my_score]&lt;=10))</f>
        <v>1</v>
      </c>
      <c r="I723" s="24">
        <f>IFERROR(AVERAGEIF(tb_userslist[series_animedb_id],tb_anime[[#This Row],[id2]],tb_userslist[my_score]),0)</f>
        <v>9</v>
      </c>
      <c r="J72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3" s="31">
        <f>SUMPRODUCT((tb_userslist[series_animedb_id]=tb_anime[[#This Row],[id2]])*(tb_userslist[my_finish_date]&lt;=$E$2)*(tb_userslist[my_start_date]&gt;=$E$1)*(tb_userslist[my_start_date]&lt;&gt;"NA"))</f>
        <v>1</v>
      </c>
      <c r="M72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23" s="31">
        <f>IFERROR(AVERAGEIFS(tb_userslist[my_score],tb_userslist[series_animedb_id],tb_anime[[#This Row],[id2]],tb_userslist[my_start_date],"&gt;="&amp;$E$1,tb_userslist[my_finish_date],"&lt;="&amp;$E$2),0)</f>
        <v>9</v>
      </c>
      <c r="O72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2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24" spans="1:16" x14ac:dyDescent="0.3">
      <c r="A724" s="13">
        <v>38192</v>
      </c>
      <c r="B724" s="13">
        <v>43</v>
      </c>
      <c r="C724" s="31" t="str">
        <f>VLOOKUP(tb_anime[[#This Row],[id2]],tb_userslist[[series_animedb_id]:[series_title]],2,FALSE)</f>
        <v>Koukaku Kidoutai</v>
      </c>
      <c r="D724" s="31" t="str">
        <f>VLOOKUP(tb_anime[[#This Row],[id2]],tb_userslist[[series_animedb_id]:[season]],3,FALSE)</f>
        <v>movie</v>
      </c>
      <c r="E724" s="31">
        <f>VLOOKUP(tb_anime[[#This Row],[id2]],tb_userslist[[series_animedb_id]:[season]],9,FALSE)</f>
        <v>1995</v>
      </c>
      <c r="F724" s="31" t="str">
        <f>VLOOKUP(tb_anime[[#This Row],[id2]],tb_userslist[[series_animedb_id]:[season]],10,FALSE)</f>
        <v>fall</v>
      </c>
      <c r="G724" s="31">
        <f>COUNTIF(tb_userslist[series_animedb_id],tb_anime[[#This Row],[id2]])</f>
        <v>1</v>
      </c>
      <c r="H724" s="31">
        <f>SUMPRODUCT((tb_userslist[series_animedb_id]=tb_anime[[#This Row],[id2]])*(tb_userslist[my_score]&lt;=10))</f>
        <v>1</v>
      </c>
      <c r="I724" s="24">
        <f>IFERROR(AVERAGEIF(tb_userslist[series_animedb_id],tb_anime[[#This Row],[id2]],tb_userslist[my_score]),0)</f>
        <v>4</v>
      </c>
      <c r="J72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4" s="31">
        <f>SUMPRODUCT((tb_userslist[series_animedb_id]=tb_anime[[#This Row],[id2]])*(tb_userslist[my_finish_date]&lt;=$E$2)*(tb_userslist[my_start_date]&gt;=$E$1)*(tb_userslist[my_start_date]&lt;&gt;"NA"))</f>
        <v>1</v>
      </c>
      <c r="M72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24" s="31">
        <f>IFERROR(AVERAGEIFS(tb_userslist[my_score],tb_userslist[series_animedb_id],tb_anime[[#This Row],[id2]],tb_userslist[my_start_date],"&gt;="&amp;$E$1,tb_userslist[my_finish_date],"&lt;="&amp;$E$2),0)</f>
        <v>4</v>
      </c>
      <c r="O72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2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5.0501021765991831</v>
      </c>
    </row>
    <row r="725" spans="1:16" x14ac:dyDescent="0.3">
      <c r="A725" s="13">
        <v>42826</v>
      </c>
      <c r="B725" s="13">
        <v>32268</v>
      </c>
      <c r="C725" s="31" t="str">
        <f>VLOOKUP(tb_anime[[#This Row],[id2]],tb_userslist[[series_animedb_id]:[series_title]],2,FALSE)</f>
        <v>Koyomimonogatari</v>
      </c>
      <c r="D725" s="31" t="str">
        <f>VLOOKUP(tb_anime[[#This Row],[id2]],tb_userslist[[series_animedb_id]:[season]],3,FALSE)</f>
        <v>ona</v>
      </c>
      <c r="E725" s="31">
        <f>VLOOKUP(tb_anime[[#This Row],[id2]],tb_userslist[[series_animedb_id]:[season]],9,FALSE)</f>
        <v>2016</v>
      </c>
      <c r="F725" s="31" t="str">
        <f>VLOOKUP(tb_anime[[#This Row],[id2]],tb_userslist[[series_animedb_id]:[season]],10,FALSE)</f>
        <v>winter</v>
      </c>
      <c r="G725" s="31">
        <f>COUNTIF(tb_userslist[series_animedb_id],tb_anime[[#This Row],[id2]])</f>
        <v>1</v>
      </c>
      <c r="H725" s="31">
        <f>SUMPRODUCT((tb_userslist[series_animedb_id]=tb_anime[[#This Row],[id2]])*(tb_userslist[my_score]&lt;=10))</f>
        <v>1</v>
      </c>
      <c r="I725" s="24">
        <f>IFERROR(AVERAGEIF(tb_userslist[series_animedb_id],tb_anime[[#This Row],[id2]],tb_userslist[my_score]),0)</f>
        <v>9</v>
      </c>
      <c r="J72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5" s="31">
        <f>SUMPRODUCT((tb_userslist[series_animedb_id]=tb_anime[[#This Row],[id2]])*(tb_userslist[my_finish_date]&lt;=$E$2)*(tb_userslist[my_start_date]&gt;=$E$1)*(tb_userslist[my_start_date]&lt;&gt;"NA"))</f>
        <v>1</v>
      </c>
      <c r="M72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25" s="31">
        <f>IFERROR(AVERAGEIFS(tb_userslist[my_score],tb_userslist[series_animedb_id],tb_anime[[#This Row],[id2]],tb_userslist[my_start_date],"&gt;="&amp;$E$1,tb_userslist[my_finish_date],"&lt;="&amp;$E$2),0)</f>
        <v>9</v>
      </c>
      <c r="O72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2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26" spans="1:16" x14ac:dyDescent="0.3">
      <c r="A726" s="13">
        <v>623</v>
      </c>
      <c r="B726" s="13">
        <v>4898</v>
      </c>
      <c r="C726" s="31" t="str">
        <f>VLOOKUP(tb_anime[[#This Row],[id2]],tb_userslist[[series_animedb_id]:[series_title]],2,FALSE)</f>
        <v>Kuroshitsuji</v>
      </c>
      <c r="D726" s="31" t="str">
        <f>VLOOKUP(tb_anime[[#This Row],[id2]],tb_userslist[[series_animedb_id]:[season]],3,FALSE)</f>
        <v>tv</v>
      </c>
      <c r="E726" s="31">
        <f>VLOOKUP(tb_anime[[#This Row],[id2]],tb_userslist[[series_animedb_id]:[season]],9,FALSE)</f>
        <v>2008</v>
      </c>
      <c r="F726" s="31" t="str">
        <f>VLOOKUP(tb_anime[[#This Row],[id2]],tb_userslist[[series_animedb_id]:[season]],10,FALSE)</f>
        <v>fall</v>
      </c>
      <c r="G726" s="31">
        <f>COUNTIF(tb_userslist[series_animedb_id],tb_anime[[#This Row],[id2]])</f>
        <v>1</v>
      </c>
      <c r="H726" s="31">
        <f>SUMPRODUCT((tb_userslist[series_animedb_id]=tb_anime[[#This Row],[id2]])*(tb_userslist[my_score]&lt;=10))</f>
        <v>1</v>
      </c>
      <c r="I726" s="24">
        <f>IFERROR(AVERAGEIF(tb_userslist[series_animedb_id],tb_anime[[#This Row],[id2]],tb_userslist[my_score]),0)</f>
        <v>8</v>
      </c>
      <c r="J72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6" s="31">
        <f>SUMPRODUCT((tb_userslist[series_animedb_id]=tb_anime[[#This Row],[id2]])*(tb_userslist[my_finish_date]&lt;=$E$2)*(tb_userslist[my_start_date]&gt;=$E$1)*(tb_userslist[my_start_date]&lt;&gt;"NA"))</f>
        <v>1</v>
      </c>
      <c r="M72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26" s="31">
        <f>IFERROR(AVERAGEIFS(tb_userslist[my_score],tb_userslist[series_animedb_id],tb_anime[[#This Row],[id2]],tb_userslist[my_start_date],"&gt;="&amp;$E$1,tb_userslist[my_finish_date],"&lt;="&amp;$E$2),0)</f>
        <v>8</v>
      </c>
      <c r="O72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2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27" spans="1:16" x14ac:dyDescent="0.3">
      <c r="A727" s="13">
        <v>22361</v>
      </c>
      <c r="B727" s="13">
        <v>6707</v>
      </c>
      <c r="C727" s="31" t="str">
        <f>VLOOKUP(tb_anime[[#This Row],[id2]],tb_userslist[[series_animedb_id]:[series_title]],2,FALSE)</f>
        <v>Kuroshitsuji II</v>
      </c>
      <c r="D727" s="31" t="str">
        <f>VLOOKUP(tb_anime[[#This Row],[id2]],tb_userslist[[series_animedb_id]:[season]],3,FALSE)</f>
        <v>tv</v>
      </c>
      <c r="E727" s="31">
        <f>VLOOKUP(tb_anime[[#This Row],[id2]],tb_userslist[[series_animedb_id]:[season]],9,FALSE)</f>
        <v>2010</v>
      </c>
      <c r="F727" s="31" t="str">
        <f>VLOOKUP(tb_anime[[#This Row],[id2]],tb_userslist[[series_animedb_id]:[season]],10,FALSE)</f>
        <v>summer</v>
      </c>
      <c r="G727" s="31">
        <f>COUNTIF(tb_userslist[series_animedb_id],tb_anime[[#This Row],[id2]])</f>
        <v>1</v>
      </c>
      <c r="H727" s="31">
        <f>SUMPRODUCT((tb_userslist[series_animedb_id]=tb_anime[[#This Row],[id2]])*(tb_userslist[my_score]&lt;=10))</f>
        <v>1</v>
      </c>
      <c r="I727" s="24">
        <f>IFERROR(AVERAGEIF(tb_userslist[series_animedb_id],tb_anime[[#This Row],[id2]],tb_userslist[my_score]),0)</f>
        <v>8</v>
      </c>
      <c r="J72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7" s="31">
        <f>SUMPRODUCT((tb_userslist[series_animedb_id]=tb_anime[[#This Row],[id2]])*(tb_userslist[my_finish_date]&lt;=$E$2)*(tb_userslist[my_start_date]&gt;=$E$1)*(tb_userslist[my_start_date]&lt;&gt;"NA"))</f>
        <v>1</v>
      </c>
      <c r="M72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27" s="31">
        <f>IFERROR(AVERAGEIFS(tb_userslist[my_score],tb_userslist[series_animedb_id],tb_anime[[#This Row],[id2]],tb_userslist[my_start_date],"&gt;="&amp;$E$1,tb_userslist[my_finish_date],"&lt;="&amp;$E$2),0)</f>
        <v>8</v>
      </c>
      <c r="O72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2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28" spans="1:16" x14ac:dyDescent="0.3">
      <c r="A728" s="13">
        <v>41946</v>
      </c>
      <c r="B728" s="13">
        <v>22145</v>
      </c>
      <c r="C728" s="31" t="str">
        <f>VLOOKUP(tb_anime[[#This Row],[id2]],tb_userslist[[series_animedb_id]:[series_title]],2,FALSE)</f>
        <v>Kuroshitsuji: Book of Circus</v>
      </c>
      <c r="D728" s="31" t="str">
        <f>VLOOKUP(tb_anime[[#This Row],[id2]],tb_userslist[[series_animedb_id]:[season]],3,FALSE)</f>
        <v>tv</v>
      </c>
      <c r="E728" s="31">
        <f>VLOOKUP(tb_anime[[#This Row],[id2]],tb_userslist[[series_animedb_id]:[season]],9,FALSE)</f>
        <v>2014</v>
      </c>
      <c r="F728" s="31" t="str">
        <f>VLOOKUP(tb_anime[[#This Row],[id2]],tb_userslist[[series_animedb_id]:[season]],10,FALSE)</f>
        <v>summer</v>
      </c>
      <c r="G728" s="31">
        <f>COUNTIF(tb_userslist[series_animedb_id],tb_anime[[#This Row],[id2]])</f>
        <v>1</v>
      </c>
      <c r="H728" s="31">
        <f>SUMPRODUCT((tb_userslist[series_animedb_id]=tb_anime[[#This Row],[id2]])*(tb_userslist[my_score]&lt;=10))</f>
        <v>1</v>
      </c>
      <c r="I728" s="24">
        <f>IFERROR(AVERAGEIF(tb_userslist[series_animedb_id],tb_anime[[#This Row],[id2]],tb_userslist[my_score]),0)</f>
        <v>9</v>
      </c>
      <c r="J72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8" s="31">
        <f>SUMPRODUCT((tb_userslist[series_animedb_id]=tb_anime[[#This Row],[id2]])*(tb_userslist[my_finish_date]&lt;=$E$2)*(tb_userslist[my_start_date]&gt;=$E$1)*(tb_userslist[my_start_date]&lt;&gt;"NA"))</f>
        <v>1</v>
      </c>
      <c r="M72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28" s="31">
        <f>IFERROR(AVERAGEIFS(tb_userslist[my_score],tb_userslist[series_animedb_id],tb_anime[[#This Row],[id2]],tb_userslist[my_start_date],"&gt;="&amp;$E$1,tb_userslist[my_finish_date],"&lt;="&amp;$E$2),0)</f>
        <v>9</v>
      </c>
      <c r="O72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2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29" spans="1:16" x14ac:dyDescent="0.3">
      <c r="A729" s="13">
        <v>40586</v>
      </c>
      <c r="B729" s="13">
        <v>23317</v>
      </c>
      <c r="C729" s="31" t="str">
        <f>VLOOKUP(tb_anime[[#This Row],[id2]],tb_userslist[[series_animedb_id]:[series_title]],2,FALSE)</f>
        <v>Kuroshitsuji: Book of Murder</v>
      </c>
      <c r="D729" s="31" t="str">
        <f>VLOOKUP(tb_anime[[#This Row],[id2]],tb_userslist[[series_animedb_id]:[season]],3,FALSE)</f>
        <v>ova</v>
      </c>
      <c r="E729" s="31">
        <f>VLOOKUP(tb_anime[[#This Row],[id2]],tb_userslist[[series_animedb_id]:[season]],9,FALSE)</f>
        <v>2015</v>
      </c>
      <c r="F729" s="31" t="str">
        <f>VLOOKUP(tb_anime[[#This Row],[id2]],tb_userslist[[series_animedb_id]:[season]],10,FALSE)</f>
        <v>winter</v>
      </c>
      <c r="G729" s="31">
        <f>COUNTIF(tb_userslist[series_animedb_id],tb_anime[[#This Row],[id2]])</f>
        <v>1</v>
      </c>
      <c r="H729" s="31">
        <f>SUMPRODUCT((tb_userslist[series_animedb_id]=tb_anime[[#This Row],[id2]])*(tb_userslist[my_score]&lt;=10))</f>
        <v>1</v>
      </c>
      <c r="I729" s="24">
        <f>IFERROR(AVERAGEIF(tb_userslist[series_animedb_id],tb_anime[[#This Row],[id2]],tb_userslist[my_score]),0)</f>
        <v>9</v>
      </c>
      <c r="J72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2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29" s="31">
        <f>SUMPRODUCT((tb_userslist[series_animedb_id]=tb_anime[[#This Row],[id2]])*(tb_userslist[my_finish_date]&lt;=$E$2)*(tb_userslist[my_start_date]&gt;=$E$1)*(tb_userslist[my_start_date]&lt;&gt;"NA"))</f>
        <v>1</v>
      </c>
      <c r="M72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29" s="31">
        <f>IFERROR(AVERAGEIFS(tb_userslist[my_score],tb_userslist[series_animedb_id],tb_anime[[#This Row],[id2]],tb_userslist[my_start_date],"&gt;="&amp;$E$1,tb_userslist[my_finish_date],"&lt;="&amp;$E$2),0)</f>
        <v>9</v>
      </c>
      <c r="O72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2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30" spans="1:16" x14ac:dyDescent="0.3">
      <c r="A730" s="13">
        <v>39490</v>
      </c>
      <c r="B730" s="13">
        <v>10456</v>
      </c>
      <c r="C730" s="31" t="str">
        <f>VLOOKUP(tb_anime[[#This Row],[id2]],tb_userslist[[series_animedb_id]:[series_title]],2,FALSE)</f>
        <v>Kyoukaisenjou no Horizon</v>
      </c>
      <c r="D730" s="31" t="str">
        <f>VLOOKUP(tb_anime[[#This Row],[id2]],tb_userslist[[series_animedb_id]:[season]],3,FALSE)</f>
        <v>tv</v>
      </c>
      <c r="E730" s="31">
        <f>VLOOKUP(tb_anime[[#This Row],[id2]],tb_userslist[[series_animedb_id]:[season]],9,FALSE)</f>
        <v>2011</v>
      </c>
      <c r="F730" s="31" t="str">
        <f>VLOOKUP(tb_anime[[#This Row],[id2]],tb_userslist[[series_animedb_id]:[season]],10,FALSE)</f>
        <v>fall</v>
      </c>
      <c r="G730" s="31">
        <f>COUNTIF(tb_userslist[series_animedb_id],tb_anime[[#This Row],[id2]])</f>
        <v>1</v>
      </c>
      <c r="H730" s="31">
        <f>SUMPRODUCT((tb_userslist[series_animedb_id]=tb_anime[[#This Row],[id2]])*(tb_userslist[my_score]&lt;=10))</f>
        <v>1</v>
      </c>
      <c r="I730" s="24">
        <f>IFERROR(AVERAGEIF(tb_userslist[series_animedb_id],tb_anime[[#This Row],[id2]],tb_userslist[my_score]),0)</f>
        <v>8</v>
      </c>
      <c r="J73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0" s="31">
        <f>SUMPRODUCT((tb_userslist[series_animedb_id]=tb_anime[[#This Row],[id2]])*(tb_userslist[my_finish_date]&lt;=$E$2)*(tb_userslist[my_start_date]&gt;=$E$1)*(tb_userslist[my_start_date]&lt;&gt;"NA"))</f>
        <v>1</v>
      </c>
      <c r="M73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30" s="31">
        <f>IFERROR(AVERAGEIFS(tb_userslist[my_score],tb_userslist[series_animedb_id],tb_anime[[#This Row],[id2]],tb_userslist[my_start_date],"&gt;="&amp;$E$1,tb_userslist[my_finish_date],"&lt;="&amp;$E$2),0)</f>
        <v>8</v>
      </c>
      <c r="O73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3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31" spans="1:16" x14ac:dyDescent="0.3">
      <c r="A731" s="13">
        <v>40597</v>
      </c>
      <c r="B731" s="13">
        <v>12487</v>
      </c>
      <c r="C731" s="31" t="str">
        <f>VLOOKUP(tb_anime[[#This Row],[id2]],tb_userslist[[series_animedb_id]:[series_title]],2,FALSE)</f>
        <v>Kyoukaisenjou no Horizon II</v>
      </c>
      <c r="D731" s="31" t="str">
        <f>VLOOKUP(tb_anime[[#This Row],[id2]],tb_userslist[[series_animedb_id]:[season]],3,FALSE)</f>
        <v>tv</v>
      </c>
      <c r="E731" s="31">
        <f>VLOOKUP(tb_anime[[#This Row],[id2]],tb_userslist[[series_animedb_id]:[season]],9,FALSE)</f>
        <v>2012</v>
      </c>
      <c r="F731" s="31" t="str">
        <f>VLOOKUP(tb_anime[[#This Row],[id2]],tb_userslist[[series_animedb_id]:[season]],10,FALSE)</f>
        <v>summer</v>
      </c>
      <c r="G731" s="31">
        <f>COUNTIF(tb_userslist[series_animedb_id],tb_anime[[#This Row],[id2]])</f>
        <v>1</v>
      </c>
      <c r="H731" s="31">
        <f>SUMPRODUCT((tb_userslist[series_animedb_id]=tb_anime[[#This Row],[id2]])*(tb_userslist[my_score]&lt;=10))</f>
        <v>1</v>
      </c>
      <c r="I731" s="24">
        <f>IFERROR(AVERAGEIF(tb_userslist[series_animedb_id],tb_anime[[#This Row],[id2]],tb_userslist[my_score]),0)</f>
        <v>8</v>
      </c>
      <c r="J73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1" s="31">
        <f>SUMPRODUCT((tb_userslist[series_animedb_id]=tb_anime[[#This Row],[id2]])*(tb_userslist[my_finish_date]&lt;=$E$2)*(tb_userslist[my_start_date]&gt;=$E$1)*(tb_userslist[my_start_date]&lt;&gt;"NA"))</f>
        <v>1</v>
      </c>
      <c r="M73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31" s="31">
        <f>IFERROR(AVERAGEIFS(tb_userslist[my_score],tb_userslist[series_animedb_id],tb_anime[[#This Row],[id2]],tb_userslist[my_start_date],"&gt;="&amp;$E$1,tb_userslist[my_finish_date],"&lt;="&amp;$E$2),0)</f>
        <v>8</v>
      </c>
      <c r="O73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3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32" spans="1:16" x14ac:dyDescent="0.3">
      <c r="A732" s="13">
        <v>50209</v>
      </c>
      <c r="B732" s="13">
        <v>17265</v>
      </c>
      <c r="C732" s="31" t="str">
        <f>VLOOKUP(tb_anime[[#This Row],[id2]],tb_userslist[[series_animedb_id]:[series_title]],2,FALSE)</f>
        <v>Log Horizon</v>
      </c>
      <c r="D732" s="31" t="str">
        <f>VLOOKUP(tb_anime[[#This Row],[id2]],tb_userslist[[series_animedb_id]:[season]],3,FALSE)</f>
        <v>tv</v>
      </c>
      <c r="E732" s="31">
        <f>VLOOKUP(tb_anime[[#This Row],[id2]],tb_userslist[[series_animedb_id]:[season]],9,FALSE)</f>
        <v>2013</v>
      </c>
      <c r="F732" s="31" t="str">
        <f>VLOOKUP(tb_anime[[#This Row],[id2]],tb_userslist[[series_animedb_id]:[season]],10,FALSE)</f>
        <v>fall</v>
      </c>
      <c r="G732" s="31">
        <f>COUNTIF(tb_userslist[series_animedb_id],tb_anime[[#This Row],[id2]])</f>
        <v>1</v>
      </c>
      <c r="H732" s="31">
        <f>SUMPRODUCT((tb_userslist[series_animedb_id]=tb_anime[[#This Row],[id2]])*(tb_userslist[my_score]&lt;=10))</f>
        <v>1</v>
      </c>
      <c r="I732" s="24">
        <f>IFERROR(AVERAGEIF(tb_userslist[series_animedb_id],tb_anime[[#This Row],[id2]],tb_userslist[my_score]),0)</f>
        <v>9</v>
      </c>
      <c r="J73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2" s="31">
        <f>SUMPRODUCT((tb_userslist[series_animedb_id]=tb_anime[[#This Row],[id2]])*(tb_userslist[my_finish_date]&lt;=$E$2)*(tb_userslist[my_start_date]&gt;=$E$1)*(tb_userslist[my_start_date]&lt;&gt;"NA"))</f>
        <v>1</v>
      </c>
      <c r="M73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32" s="31">
        <f>IFERROR(AVERAGEIFS(tb_userslist[my_score],tb_userslist[series_animedb_id],tb_anime[[#This Row],[id2]],tb_userslist[my_start_date],"&gt;="&amp;$E$1,tb_userslist[my_finish_date],"&lt;="&amp;$E$2),0)</f>
        <v>9</v>
      </c>
      <c r="O73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3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33" spans="1:16" x14ac:dyDescent="0.3">
      <c r="A733" s="13">
        <v>171</v>
      </c>
      <c r="B733" s="13">
        <v>23321</v>
      </c>
      <c r="C733" s="31" t="str">
        <f>VLOOKUP(tb_anime[[#This Row],[id2]],tb_userslist[[series_animedb_id]:[series_title]],2,FALSE)</f>
        <v>Log Horizon 2nd Season</v>
      </c>
      <c r="D733" s="31" t="str">
        <f>VLOOKUP(tb_anime[[#This Row],[id2]],tb_userslist[[series_animedb_id]:[season]],3,FALSE)</f>
        <v>tv</v>
      </c>
      <c r="E733" s="31">
        <f>VLOOKUP(tb_anime[[#This Row],[id2]],tb_userslist[[series_animedb_id]:[season]],9,FALSE)</f>
        <v>2014</v>
      </c>
      <c r="F733" s="31" t="str">
        <f>VLOOKUP(tb_anime[[#This Row],[id2]],tb_userslist[[series_animedb_id]:[season]],10,FALSE)</f>
        <v>fall</v>
      </c>
      <c r="G733" s="31">
        <f>COUNTIF(tb_userslist[series_animedb_id],tb_anime[[#This Row],[id2]])</f>
        <v>1</v>
      </c>
      <c r="H733" s="31">
        <f>SUMPRODUCT((tb_userslist[series_animedb_id]=tb_anime[[#This Row],[id2]])*(tb_userslist[my_score]&lt;=10))</f>
        <v>1</v>
      </c>
      <c r="I733" s="24">
        <f>IFERROR(AVERAGEIF(tb_userslist[series_animedb_id],tb_anime[[#This Row],[id2]],tb_userslist[my_score]),0)</f>
        <v>9</v>
      </c>
      <c r="J73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3" s="31">
        <f>SUMPRODUCT((tb_userslist[series_animedb_id]=tb_anime[[#This Row],[id2]])*(tb_userslist[my_finish_date]&lt;=$E$2)*(tb_userslist[my_start_date]&gt;=$E$1)*(tb_userslist[my_start_date]&lt;&gt;"NA"))</f>
        <v>1</v>
      </c>
      <c r="M73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33" s="31">
        <f>IFERROR(AVERAGEIFS(tb_userslist[my_score],tb_userslist[series_animedb_id],tb_anime[[#This Row],[id2]],tb_userslist[my_start_date],"&gt;="&amp;$E$1,tb_userslist[my_finish_date],"&lt;="&amp;$E$2),0)</f>
        <v>9</v>
      </c>
      <c r="O73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3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34" spans="1:16" x14ac:dyDescent="0.3">
      <c r="A734" s="13">
        <v>42307</v>
      </c>
      <c r="B734" s="13">
        <v>41109</v>
      </c>
      <c r="C734" s="31" t="str">
        <f>VLOOKUP(tb_anime[[#This Row],[id2]],tb_userslist[[series_animedb_id]:[series_title]],2,FALSE)</f>
        <v>Log Horizon: Entaku Houkai</v>
      </c>
      <c r="D734" s="31" t="str">
        <f>VLOOKUP(tb_anime[[#This Row],[id2]],tb_userslist[[series_animedb_id]:[season]],3,FALSE)</f>
        <v>tv</v>
      </c>
      <c r="E734" s="31">
        <f>VLOOKUP(tb_anime[[#This Row],[id2]],tb_userslist[[series_animedb_id]:[season]],9,FALSE)</f>
        <v>2021</v>
      </c>
      <c r="F734" s="31" t="str">
        <f>VLOOKUP(tb_anime[[#This Row],[id2]],tb_userslist[[series_animedb_id]:[season]],10,FALSE)</f>
        <v>winter</v>
      </c>
      <c r="G734" s="31">
        <f>COUNTIF(tb_userslist[series_animedb_id],tb_anime[[#This Row],[id2]])</f>
        <v>1</v>
      </c>
      <c r="H734" s="31">
        <f>SUMPRODUCT((tb_userslist[series_animedb_id]=tb_anime[[#This Row],[id2]])*(tb_userslist[my_score]&lt;=10))</f>
        <v>1</v>
      </c>
      <c r="I734" s="24">
        <f>IFERROR(AVERAGEIF(tb_userslist[series_animedb_id],tb_anime[[#This Row],[id2]],tb_userslist[my_score]),0)</f>
        <v>8</v>
      </c>
      <c r="J73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4" s="31">
        <f>SUMPRODUCT((tb_userslist[series_animedb_id]=tb_anime[[#This Row],[id2]])*(tb_userslist[my_finish_date]&lt;=$E$2)*(tb_userslist[my_start_date]&gt;=$E$1)*(tb_userslist[my_start_date]&lt;&gt;"NA"))</f>
        <v>1</v>
      </c>
      <c r="M73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34" s="31">
        <f>IFERROR(AVERAGEIFS(tb_userslist[my_score],tb_userslist[series_animedb_id],tb_anime[[#This Row],[id2]],tb_userslist[my_start_date],"&gt;="&amp;$E$1,tb_userslist[my_finish_date],"&lt;="&amp;$E$2),0)</f>
        <v>8</v>
      </c>
      <c r="O73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3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35" spans="1:16" x14ac:dyDescent="0.3">
      <c r="A735" s="13">
        <v>39250</v>
      </c>
      <c r="B735" s="13">
        <v>33197</v>
      </c>
      <c r="C735" s="31" t="str">
        <f>VLOOKUP(tb_anime[[#This Row],[id2]],tb_userslist[[series_animedb_id]:[series_title]],2,FALSE)</f>
        <v>Lostorage Incited WIXOSS</v>
      </c>
      <c r="D735" s="31" t="str">
        <f>VLOOKUP(tb_anime[[#This Row],[id2]],tb_userslist[[series_animedb_id]:[season]],3,FALSE)</f>
        <v>tv</v>
      </c>
      <c r="E735" s="31">
        <f>VLOOKUP(tb_anime[[#This Row],[id2]],tb_userslist[[series_animedb_id]:[season]],9,FALSE)</f>
        <v>2016</v>
      </c>
      <c r="F735" s="31" t="str">
        <f>VLOOKUP(tb_anime[[#This Row],[id2]],tb_userslist[[series_animedb_id]:[season]],10,FALSE)</f>
        <v>fall</v>
      </c>
      <c r="G735" s="31">
        <f>COUNTIF(tb_userslist[series_animedb_id],tb_anime[[#This Row],[id2]])</f>
        <v>1</v>
      </c>
      <c r="H735" s="31">
        <f>SUMPRODUCT((tb_userslist[series_animedb_id]=tb_anime[[#This Row],[id2]])*(tb_userslist[my_score]&lt;=10))</f>
        <v>1</v>
      </c>
      <c r="I735" s="24">
        <f>IFERROR(AVERAGEIF(tb_userslist[series_animedb_id],tb_anime[[#This Row],[id2]],tb_userslist[my_score]),0)</f>
        <v>8</v>
      </c>
      <c r="J73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5" s="31">
        <f>SUMPRODUCT((tb_userslist[series_animedb_id]=tb_anime[[#This Row],[id2]])*(tb_userslist[my_finish_date]&lt;=$E$2)*(tb_userslist[my_start_date]&gt;=$E$1)*(tb_userslist[my_start_date]&lt;&gt;"NA"))</f>
        <v>1</v>
      </c>
      <c r="M73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35" s="31">
        <f>IFERROR(AVERAGEIFS(tb_userslist[my_score],tb_userslist[series_animedb_id],tb_anime[[#This Row],[id2]],tb_userslist[my_start_date],"&gt;="&amp;$E$1,tb_userslist[my_finish_date],"&lt;="&amp;$E$2),0)</f>
        <v>8</v>
      </c>
      <c r="O73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3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36" spans="1:16" x14ac:dyDescent="0.3">
      <c r="A736" s="13">
        <v>40685</v>
      </c>
      <c r="B736" s="13">
        <v>5172</v>
      </c>
      <c r="C736" s="31" t="str">
        <f>VLOOKUP(tb_anime[[#This Row],[id2]],tb_userslist[[series_animedb_id]:[series_title]],2,FALSE)</f>
        <v>Love Selection The Animation</v>
      </c>
      <c r="D736" s="31" t="str">
        <f>VLOOKUP(tb_anime[[#This Row],[id2]],tb_userslist[[series_animedb_id]:[season]],3,FALSE)</f>
        <v>ova</v>
      </c>
      <c r="E736" s="31">
        <f>VLOOKUP(tb_anime[[#This Row],[id2]],tb_userslist[[series_animedb_id]:[season]],9,FALSE)</f>
        <v>2008</v>
      </c>
      <c r="F736" s="31" t="str">
        <f>VLOOKUP(tb_anime[[#This Row],[id2]],tb_userslist[[series_animedb_id]:[season]],10,FALSE)</f>
        <v>summer</v>
      </c>
      <c r="G736" s="31">
        <f>COUNTIF(tb_userslist[series_animedb_id],tb_anime[[#This Row],[id2]])</f>
        <v>1</v>
      </c>
      <c r="H736" s="31">
        <f>SUMPRODUCT((tb_userslist[series_animedb_id]=tb_anime[[#This Row],[id2]])*(tb_userslist[my_score]&lt;=10))</f>
        <v>0</v>
      </c>
      <c r="I736" s="24">
        <f>IFERROR(AVERAGEIF(tb_userslist[series_animedb_id],tb_anime[[#This Row],[id2]],tb_userslist[my_score]),0)</f>
        <v>0</v>
      </c>
      <c r="J73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6" s="31">
        <f>SUMPRODUCT((tb_userslist[series_animedb_id]=tb_anime[[#This Row],[id2]])*(tb_userslist[my_finish_date]&lt;=$E$2)*(tb_userslist[my_start_date]&gt;=$E$1)*(tb_userslist[my_start_date]&lt;&gt;"NA"))</f>
        <v>1</v>
      </c>
      <c r="M73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36" s="31">
        <f>IFERROR(AVERAGEIFS(tb_userslist[my_score],tb_userslist[series_animedb_id],tb_anime[[#This Row],[id2]],tb_userslist[my_start_date],"&gt;="&amp;$E$1,tb_userslist[my_finish_date],"&lt;="&amp;$E$2),0)</f>
        <v>0</v>
      </c>
      <c r="O73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3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37" spans="1:16" x14ac:dyDescent="0.3">
      <c r="A737" s="13">
        <v>45055</v>
      </c>
      <c r="B737" s="13">
        <v>50709</v>
      </c>
      <c r="C737" s="31" t="str">
        <f>VLOOKUP(tb_anime[[#This Row],[id2]],tb_userslist[[series_animedb_id]:[series_title]],2,FALSE)</f>
        <v>Lycoris Recoil</v>
      </c>
      <c r="D737" s="31" t="str">
        <f>VLOOKUP(tb_anime[[#This Row],[id2]],tb_userslist[[series_animedb_id]:[season]],3,FALSE)</f>
        <v>tv</v>
      </c>
      <c r="E737" s="31">
        <f>VLOOKUP(tb_anime[[#This Row],[id2]],tb_userslist[[series_animedb_id]:[season]],9,FALSE)</f>
        <v>2022</v>
      </c>
      <c r="F737" s="31" t="str">
        <f>VLOOKUP(tb_anime[[#This Row],[id2]],tb_userslist[[series_animedb_id]:[season]],10,FALSE)</f>
        <v>summer</v>
      </c>
      <c r="G737" s="31">
        <f>COUNTIF(tb_userslist[series_animedb_id],tb_anime[[#This Row],[id2]])</f>
        <v>1</v>
      </c>
      <c r="H737" s="31">
        <f>SUMPRODUCT((tb_userslist[series_animedb_id]=tb_anime[[#This Row],[id2]])*(tb_userslist[my_score]&lt;=10))</f>
        <v>1</v>
      </c>
      <c r="I737" s="24">
        <f>IFERROR(AVERAGEIF(tb_userslist[series_animedb_id],tb_anime[[#This Row],[id2]],tb_userslist[my_score]),0)</f>
        <v>9</v>
      </c>
      <c r="J73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7" s="31">
        <f>SUMPRODUCT((tb_userslist[series_animedb_id]=tb_anime[[#This Row],[id2]])*(tb_userslist[my_finish_date]&lt;=$E$2)*(tb_userslist[my_start_date]&gt;=$E$1)*(tb_userslist[my_start_date]&lt;&gt;"NA"))</f>
        <v>1</v>
      </c>
      <c r="M73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37" s="31">
        <f>IFERROR(AVERAGEIFS(tb_userslist[my_score],tb_userslist[series_animedb_id],tb_anime[[#This Row],[id2]],tb_userslist[my_start_date],"&gt;="&amp;$E$1,tb_userslist[my_finish_date],"&lt;="&amp;$E$2),0)</f>
        <v>9</v>
      </c>
      <c r="O73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3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38" spans="1:16" x14ac:dyDescent="0.3">
      <c r="A738" s="13">
        <v>40594</v>
      </c>
      <c r="B738" s="13">
        <v>20785</v>
      </c>
      <c r="C738" s="31" t="str">
        <f>VLOOKUP(tb_anime[[#This Row],[id2]],tb_userslist[[series_animedb_id]:[series_title]],2,FALSE)</f>
        <v>Mahouka Koukou no Rettousei</v>
      </c>
      <c r="D738" s="31" t="str">
        <f>VLOOKUP(tb_anime[[#This Row],[id2]],tb_userslist[[series_animedb_id]:[season]],3,FALSE)</f>
        <v>tv</v>
      </c>
      <c r="E738" s="31">
        <f>VLOOKUP(tb_anime[[#This Row],[id2]],tb_userslist[[series_animedb_id]:[season]],9,FALSE)</f>
        <v>2014</v>
      </c>
      <c r="F738" s="31" t="str">
        <f>VLOOKUP(tb_anime[[#This Row],[id2]],tb_userslist[[series_animedb_id]:[season]],10,FALSE)</f>
        <v>spring</v>
      </c>
      <c r="G738" s="31">
        <f>COUNTIF(tb_userslist[series_animedb_id],tb_anime[[#This Row],[id2]])</f>
        <v>1</v>
      </c>
      <c r="H738" s="31">
        <f>SUMPRODUCT((tb_userslist[series_animedb_id]=tb_anime[[#This Row],[id2]])*(tb_userslist[my_score]&lt;=10))</f>
        <v>1</v>
      </c>
      <c r="I738" s="24">
        <f>IFERROR(AVERAGEIF(tb_userslist[series_animedb_id],tb_anime[[#This Row],[id2]],tb_userslist[my_score]),0)</f>
        <v>8</v>
      </c>
      <c r="J73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8" s="31">
        <f>SUMPRODUCT((tb_userslist[series_animedb_id]=tb_anime[[#This Row],[id2]])*(tb_userslist[my_finish_date]&lt;=$E$2)*(tb_userslist[my_start_date]&gt;=$E$1)*(tb_userslist[my_start_date]&lt;&gt;"NA"))</f>
        <v>1</v>
      </c>
      <c r="M73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38" s="31">
        <f>IFERROR(AVERAGEIFS(tb_userslist[my_score],tb_userslist[series_animedb_id],tb_anime[[#This Row],[id2]],tb_userslist[my_start_date],"&gt;="&amp;$E$1,tb_userslist[my_finish_date],"&lt;="&amp;$E$2),0)</f>
        <v>8</v>
      </c>
      <c r="O73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3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39" spans="1:16" x14ac:dyDescent="0.3">
      <c r="A739" s="13">
        <v>43690</v>
      </c>
      <c r="B739" s="13">
        <v>39196</v>
      </c>
      <c r="C739" s="31" t="str">
        <f>VLOOKUP(tb_anime[[#This Row],[id2]],tb_userslist[[series_animedb_id]:[series_title]],2,FALSE)</f>
        <v>Mairimashita! Iruma-kun</v>
      </c>
      <c r="D739" s="31" t="str">
        <f>VLOOKUP(tb_anime[[#This Row],[id2]],tb_userslist[[series_animedb_id]:[season]],3,FALSE)</f>
        <v>tv</v>
      </c>
      <c r="E739" s="31">
        <f>VLOOKUP(tb_anime[[#This Row],[id2]],tb_userslist[[series_animedb_id]:[season]],9,FALSE)</f>
        <v>2019</v>
      </c>
      <c r="F739" s="31" t="str">
        <f>VLOOKUP(tb_anime[[#This Row],[id2]],tb_userslist[[series_animedb_id]:[season]],10,FALSE)</f>
        <v>fall</v>
      </c>
      <c r="G739" s="31">
        <f>COUNTIF(tb_userslist[series_animedb_id],tb_anime[[#This Row],[id2]])</f>
        <v>1</v>
      </c>
      <c r="H739" s="31">
        <f>SUMPRODUCT((tb_userslist[series_animedb_id]=tb_anime[[#This Row],[id2]])*(tb_userslist[my_score]&lt;=10))</f>
        <v>1</v>
      </c>
      <c r="I739" s="24">
        <f>IFERROR(AVERAGEIF(tb_userslist[series_animedb_id],tb_anime[[#This Row],[id2]],tb_userslist[my_score]),0)</f>
        <v>8</v>
      </c>
      <c r="J73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3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39" s="31">
        <f>SUMPRODUCT((tb_userslist[series_animedb_id]=tb_anime[[#This Row],[id2]])*(tb_userslist[my_finish_date]&lt;=$E$2)*(tb_userslist[my_start_date]&gt;=$E$1)*(tb_userslist[my_start_date]&lt;&gt;"NA"))</f>
        <v>1</v>
      </c>
      <c r="M73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39" s="31">
        <f>IFERROR(AVERAGEIFS(tb_userslist[my_score],tb_userslist[series_animedb_id],tb_anime[[#This Row],[id2]],tb_userslist[my_start_date],"&gt;="&amp;$E$1,tb_userslist[my_finish_date],"&lt;="&amp;$E$2),0)</f>
        <v>8</v>
      </c>
      <c r="O73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3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40" spans="1:16" x14ac:dyDescent="0.3">
      <c r="A740" s="13">
        <v>48471</v>
      </c>
      <c r="B740" s="13">
        <v>10213</v>
      </c>
      <c r="C740" s="31" t="str">
        <f>VLOOKUP(tb_anime[[#This Row],[id2]],tb_userslist[[series_animedb_id]:[series_title]],2,FALSE)</f>
        <v>Maji de Watashi ni Koi Shinasai!</v>
      </c>
      <c r="D740" s="31" t="str">
        <f>VLOOKUP(tb_anime[[#This Row],[id2]],tb_userslist[[series_animedb_id]:[season]],3,FALSE)</f>
        <v>tv</v>
      </c>
      <c r="E740" s="31">
        <f>VLOOKUP(tb_anime[[#This Row],[id2]],tb_userslist[[series_animedb_id]:[season]],9,FALSE)</f>
        <v>2011</v>
      </c>
      <c r="F740" s="31" t="str">
        <f>VLOOKUP(tb_anime[[#This Row],[id2]],tb_userslist[[series_animedb_id]:[season]],10,FALSE)</f>
        <v>fall</v>
      </c>
      <c r="G740" s="31">
        <f>COUNTIF(tb_userslist[series_animedb_id],tb_anime[[#This Row],[id2]])</f>
        <v>1</v>
      </c>
      <c r="H740" s="31">
        <f>SUMPRODUCT((tb_userslist[series_animedb_id]=tb_anime[[#This Row],[id2]])*(tb_userslist[my_score]&lt;=10))</f>
        <v>1</v>
      </c>
      <c r="I740" s="24">
        <f>IFERROR(AVERAGEIF(tb_userslist[series_animedb_id],tb_anime[[#This Row],[id2]],tb_userslist[my_score]),0)</f>
        <v>9</v>
      </c>
      <c r="J74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0" s="31">
        <f>SUMPRODUCT((tb_userslist[series_animedb_id]=tb_anime[[#This Row],[id2]])*(tb_userslist[my_finish_date]&lt;=$E$2)*(tb_userslist[my_start_date]&gt;=$E$1)*(tb_userslist[my_start_date]&lt;&gt;"NA"))</f>
        <v>1</v>
      </c>
      <c r="M74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40" s="31">
        <f>IFERROR(AVERAGEIFS(tb_userslist[my_score],tb_userslist[series_animedb_id],tb_anime[[#This Row],[id2]],tb_userslist[my_start_date],"&gt;="&amp;$E$1,tb_userslist[my_finish_date],"&lt;="&amp;$E$2),0)</f>
        <v>9</v>
      </c>
      <c r="O74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4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41" spans="1:16" x14ac:dyDescent="0.3">
      <c r="A741" s="13">
        <v>36871</v>
      </c>
      <c r="B741" s="13">
        <v>40571</v>
      </c>
      <c r="C741" s="31" t="str">
        <f>VLOOKUP(tb_anime[[#This Row],[id2]],tb_userslist[[series_animedb_id]:[series_title]],2,FALSE)</f>
        <v>Majo no Tabitabi</v>
      </c>
      <c r="D741" s="31" t="str">
        <f>VLOOKUP(tb_anime[[#This Row],[id2]],tb_userslist[[series_animedb_id]:[season]],3,FALSE)</f>
        <v>tv</v>
      </c>
      <c r="E741" s="31">
        <f>VLOOKUP(tb_anime[[#This Row],[id2]],tb_userslist[[series_animedb_id]:[season]],9,FALSE)</f>
        <v>2020</v>
      </c>
      <c r="F741" s="31" t="str">
        <f>VLOOKUP(tb_anime[[#This Row],[id2]],tb_userslist[[series_animedb_id]:[season]],10,FALSE)</f>
        <v>fall</v>
      </c>
      <c r="G741" s="31">
        <f>COUNTIF(tb_userslist[series_animedb_id],tb_anime[[#This Row],[id2]])</f>
        <v>1</v>
      </c>
      <c r="H741" s="31">
        <f>SUMPRODUCT((tb_userslist[series_animedb_id]=tb_anime[[#This Row],[id2]])*(tb_userslist[my_score]&lt;=10))</f>
        <v>1</v>
      </c>
      <c r="I741" s="24">
        <f>IFERROR(AVERAGEIF(tb_userslist[series_animedb_id],tb_anime[[#This Row],[id2]],tb_userslist[my_score]),0)</f>
        <v>9</v>
      </c>
      <c r="J74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1" s="31">
        <f>SUMPRODUCT((tb_userslist[series_animedb_id]=tb_anime[[#This Row],[id2]])*(tb_userslist[my_finish_date]&lt;=$E$2)*(tb_userslist[my_start_date]&gt;=$E$1)*(tb_userslist[my_start_date]&lt;&gt;"NA"))</f>
        <v>1</v>
      </c>
      <c r="M74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41" s="31">
        <f>IFERROR(AVERAGEIFS(tb_userslist[my_score],tb_userslist[series_animedb_id],tb_anime[[#This Row],[id2]],tb_userslist[my_start_date],"&gt;="&amp;$E$1,tb_userslist[my_finish_date],"&lt;="&amp;$E$2),0)</f>
        <v>9</v>
      </c>
      <c r="O74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4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42" spans="1:16" x14ac:dyDescent="0.3">
      <c r="A742" s="13">
        <v>45518</v>
      </c>
      <c r="B742" s="13">
        <v>10110</v>
      </c>
      <c r="C742" s="31" t="str">
        <f>VLOOKUP(tb_anime[[#This Row],[id2]],tb_userslist[[series_animedb_id]:[series_title]],2,FALSE)</f>
        <v>Mayo Chiki!</v>
      </c>
      <c r="D742" s="31" t="str">
        <f>VLOOKUP(tb_anime[[#This Row],[id2]],tb_userslist[[series_animedb_id]:[season]],3,FALSE)</f>
        <v>tv</v>
      </c>
      <c r="E742" s="31">
        <f>VLOOKUP(tb_anime[[#This Row],[id2]],tb_userslist[[series_animedb_id]:[season]],9,FALSE)</f>
        <v>2011</v>
      </c>
      <c r="F742" s="31" t="str">
        <f>VLOOKUP(tb_anime[[#This Row],[id2]],tb_userslist[[series_animedb_id]:[season]],10,FALSE)</f>
        <v>summer</v>
      </c>
      <c r="G742" s="31">
        <f>COUNTIF(tb_userslist[series_animedb_id],tb_anime[[#This Row],[id2]])</f>
        <v>1</v>
      </c>
      <c r="H742" s="31">
        <f>SUMPRODUCT((tb_userslist[series_animedb_id]=tb_anime[[#This Row],[id2]])*(tb_userslist[my_score]&lt;=10))</f>
        <v>1</v>
      </c>
      <c r="I742" s="24">
        <f>IFERROR(AVERAGEIF(tb_userslist[series_animedb_id],tb_anime[[#This Row],[id2]],tb_userslist[my_score]),0)</f>
        <v>9</v>
      </c>
      <c r="J74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2" s="31">
        <f>SUMPRODUCT((tb_userslist[series_animedb_id]=tb_anime[[#This Row],[id2]])*(tb_userslist[my_finish_date]&lt;=$E$2)*(tb_userslist[my_start_date]&gt;=$E$1)*(tb_userslist[my_start_date]&lt;&gt;"NA"))</f>
        <v>1</v>
      </c>
      <c r="M74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42" s="31">
        <f>IFERROR(AVERAGEIFS(tb_userslist[my_score],tb_userslist[series_animedb_id],tb_anime[[#This Row],[id2]],tb_userslist[my_start_date],"&gt;="&amp;$E$1,tb_userslist[my_finish_date],"&lt;="&amp;$E$2),0)</f>
        <v>9</v>
      </c>
      <c r="O74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4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43" spans="1:16" x14ac:dyDescent="0.3">
      <c r="A743" s="13">
        <v>39799</v>
      </c>
      <c r="B743" s="13">
        <v>10620</v>
      </c>
      <c r="C743" s="31" t="str">
        <f>VLOOKUP(tb_anime[[#This Row],[id2]],tb_userslist[[series_animedb_id]:[series_title]],2,FALSE)</f>
        <v>Mirai Nikki (TV)</v>
      </c>
      <c r="D743" s="31" t="str">
        <f>VLOOKUP(tb_anime[[#This Row],[id2]],tb_userslist[[series_animedb_id]:[season]],3,FALSE)</f>
        <v>tv</v>
      </c>
      <c r="E743" s="31">
        <f>VLOOKUP(tb_anime[[#This Row],[id2]],tb_userslist[[series_animedb_id]:[season]],9,FALSE)</f>
        <v>2011</v>
      </c>
      <c r="F743" s="31" t="str">
        <f>VLOOKUP(tb_anime[[#This Row],[id2]],tb_userslist[[series_animedb_id]:[season]],10,FALSE)</f>
        <v>fall</v>
      </c>
      <c r="G743" s="31">
        <f>COUNTIF(tb_userslist[series_animedb_id],tb_anime[[#This Row],[id2]])</f>
        <v>1</v>
      </c>
      <c r="H743" s="31">
        <f>SUMPRODUCT((tb_userslist[series_animedb_id]=tb_anime[[#This Row],[id2]])*(tb_userslist[my_score]&lt;=10))</f>
        <v>1</v>
      </c>
      <c r="I743" s="24">
        <f>IFERROR(AVERAGEIF(tb_userslist[series_animedb_id],tb_anime[[#This Row],[id2]],tb_userslist[my_score]),0)</f>
        <v>8</v>
      </c>
      <c r="J74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3" s="31">
        <f>SUMPRODUCT((tb_userslist[series_animedb_id]=tb_anime[[#This Row],[id2]])*(tb_userslist[my_finish_date]&lt;=$E$2)*(tb_userslist[my_start_date]&gt;=$E$1)*(tb_userslist[my_start_date]&lt;&gt;"NA"))</f>
        <v>0</v>
      </c>
      <c r="M74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43" s="31">
        <f>IFERROR(AVERAGEIFS(tb_userslist[my_score],tb_userslist[series_animedb_id],tb_anime[[#This Row],[id2]],tb_userslist[my_start_date],"&gt;="&amp;$E$1,tb_userslist[my_finish_date],"&lt;="&amp;$E$2),0)</f>
        <v>0</v>
      </c>
      <c r="O74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4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44" spans="1:16" x14ac:dyDescent="0.3">
      <c r="A744" s="13">
        <v>37393</v>
      </c>
      <c r="B744" s="13">
        <v>39535</v>
      </c>
      <c r="C744" s="31" t="str">
        <f>VLOOKUP(tb_anime[[#This Row],[id2]],tb_userslist[[series_animedb_id]:[series_title]],2,FALSE)</f>
        <v>Mushoku Tensei: Isekai Ittara Honki Dasu</v>
      </c>
      <c r="D744" s="31" t="str">
        <f>VLOOKUP(tb_anime[[#This Row],[id2]],tb_userslist[[series_animedb_id]:[season]],3,FALSE)</f>
        <v>tv</v>
      </c>
      <c r="E744" s="31">
        <f>VLOOKUP(tb_anime[[#This Row],[id2]],tb_userslist[[series_animedb_id]:[season]],9,FALSE)</f>
        <v>2021</v>
      </c>
      <c r="F744" s="31" t="str">
        <f>VLOOKUP(tb_anime[[#This Row],[id2]],tb_userslist[[series_animedb_id]:[season]],10,FALSE)</f>
        <v>winter</v>
      </c>
      <c r="G744" s="31">
        <f>COUNTIF(tb_userslist[series_animedb_id],tb_anime[[#This Row],[id2]])</f>
        <v>1</v>
      </c>
      <c r="H744" s="31">
        <f>SUMPRODUCT((tb_userslist[series_animedb_id]=tb_anime[[#This Row],[id2]])*(tb_userslist[my_score]&lt;=10))</f>
        <v>1</v>
      </c>
      <c r="I744" s="24">
        <f>IFERROR(AVERAGEIF(tb_userslist[series_animedb_id],tb_anime[[#This Row],[id2]],tb_userslist[my_score]),0)</f>
        <v>9</v>
      </c>
      <c r="J74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4" s="31">
        <f>SUMPRODUCT((tb_userslist[series_animedb_id]=tb_anime[[#This Row],[id2]])*(tb_userslist[my_finish_date]&lt;=$E$2)*(tb_userslist[my_start_date]&gt;=$E$1)*(tb_userslist[my_start_date]&lt;&gt;"NA"))</f>
        <v>1</v>
      </c>
      <c r="M74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44" s="31">
        <f>IFERROR(AVERAGEIFS(tb_userslist[my_score],tb_userslist[series_animedb_id],tb_anime[[#This Row],[id2]],tb_userslist[my_start_date],"&gt;="&amp;$E$1,tb_userslist[my_finish_date],"&lt;="&amp;$E$2),0)</f>
        <v>9</v>
      </c>
      <c r="O74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4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45" spans="1:16" x14ac:dyDescent="0.3">
      <c r="A745" s="13">
        <v>42568</v>
      </c>
      <c r="B745" s="13">
        <v>45576</v>
      </c>
      <c r="C745" s="31" t="str">
        <f>VLOOKUP(tb_anime[[#This Row],[id2]],tb_userslist[[series_animedb_id]:[series_title]],2,FALSE)</f>
        <v>Mushoku Tensei: Isekai Ittara Honki Dasu Part 2</v>
      </c>
      <c r="D745" s="31" t="str">
        <f>VLOOKUP(tb_anime[[#This Row],[id2]],tb_userslist[[series_animedb_id]:[season]],3,FALSE)</f>
        <v>tv</v>
      </c>
      <c r="E745" s="31">
        <f>VLOOKUP(tb_anime[[#This Row],[id2]],tb_userslist[[series_animedb_id]:[season]],9,FALSE)</f>
        <v>2021</v>
      </c>
      <c r="F745" s="31" t="str">
        <f>VLOOKUP(tb_anime[[#This Row],[id2]],tb_userslist[[series_animedb_id]:[season]],10,FALSE)</f>
        <v>fall</v>
      </c>
      <c r="G745" s="31">
        <f>COUNTIF(tb_userslist[series_animedb_id],tb_anime[[#This Row],[id2]])</f>
        <v>1</v>
      </c>
      <c r="H745" s="31">
        <f>SUMPRODUCT((tb_userslist[series_animedb_id]=tb_anime[[#This Row],[id2]])*(tb_userslist[my_score]&lt;=10))</f>
        <v>1</v>
      </c>
      <c r="I745" s="24">
        <f>IFERROR(AVERAGEIF(tb_userslist[series_animedb_id],tb_anime[[#This Row],[id2]],tb_userslist[my_score]),0)</f>
        <v>9</v>
      </c>
      <c r="J74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5" s="31">
        <f>SUMPRODUCT((tb_userslist[series_animedb_id]=tb_anime[[#This Row],[id2]])*(tb_userslist[my_finish_date]&lt;=$E$2)*(tb_userslist[my_start_date]&gt;=$E$1)*(tb_userslist[my_start_date]&lt;&gt;"NA"))</f>
        <v>1</v>
      </c>
      <c r="M74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45" s="31">
        <f>IFERROR(AVERAGEIFS(tb_userslist[my_score],tb_userslist[series_animedb_id],tb_anime[[#This Row],[id2]],tb_userslist[my_start_date],"&gt;="&amp;$E$1,tb_userslist[my_finish_date],"&lt;="&amp;$E$2),0)</f>
        <v>9</v>
      </c>
      <c r="O74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4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46" spans="1:16" x14ac:dyDescent="0.3">
      <c r="A746" s="13">
        <v>37940</v>
      </c>
      <c r="B746" s="13">
        <v>2926</v>
      </c>
      <c r="C746" s="31" t="str">
        <f>VLOOKUP(tb_anime[[#This Row],[id2]],tb_userslist[[series_animedb_id]:[series_title]],2,FALSE)</f>
        <v>Myself; Yourself</v>
      </c>
      <c r="D746" s="31" t="str">
        <f>VLOOKUP(tb_anime[[#This Row],[id2]],tb_userslist[[series_animedb_id]:[season]],3,FALSE)</f>
        <v>tv</v>
      </c>
      <c r="E746" s="31">
        <f>VLOOKUP(tb_anime[[#This Row],[id2]],tb_userslist[[series_animedb_id]:[season]],9,FALSE)</f>
        <v>2007</v>
      </c>
      <c r="F746" s="31" t="str">
        <f>VLOOKUP(tb_anime[[#This Row],[id2]],tb_userslist[[series_animedb_id]:[season]],10,FALSE)</f>
        <v>fall</v>
      </c>
      <c r="G746" s="31">
        <f>COUNTIF(tb_userslist[series_animedb_id],tb_anime[[#This Row],[id2]])</f>
        <v>1</v>
      </c>
      <c r="H746" s="31">
        <f>SUMPRODUCT((tb_userslist[series_animedb_id]=tb_anime[[#This Row],[id2]])*(tb_userslist[my_score]&lt;=10))</f>
        <v>1</v>
      </c>
      <c r="I746" s="24">
        <f>IFERROR(AVERAGEIF(tb_userslist[series_animedb_id],tb_anime[[#This Row],[id2]],tb_userslist[my_score]),0)</f>
        <v>7</v>
      </c>
      <c r="J74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6" s="31">
        <f>SUMPRODUCT((tb_userslist[series_animedb_id]=tb_anime[[#This Row],[id2]])*(tb_userslist[my_finish_date]&lt;=$E$2)*(tb_userslist[my_start_date]&gt;=$E$1)*(tb_userslist[my_start_date]&lt;&gt;"NA"))</f>
        <v>1</v>
      </c>
      <c r="M74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46" s="31">
        <f>IFERROR(AVERAGEIFS(tb_userslist[my_score],tb_userslist[series_animedb_id],tb_anime[[#This Row],[id2]],tb_userslist[my_start_date],"&gt;="&amp;$E$1,tb_userslist[my_finish_date],"&lt;="&amp;$E$2),0)</f>
        <v>7</v>
      </c>
      <c r="O74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4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747" spans="1:16" x14ac:dyDescent="0.3">
      <c r="A747" s="13">
        <v>21797</v>
      </c>
      <c r="B747" s="13">
        <v>31404</v>
      </c>
      <c r="C747" s="31" t="str">
        <f>VLOOKUP(tb_anime[[#This Row],[id2]],tb_userslist[[series_animedb_id]:[series_title]],2,FALSE)</f>
        <v>Netoge no Yome wa Onnanoko ja Nai to Omotta?</v>
      </c>
      <c r="D747" s="31" t="str">
        <f>VLOOKUP(tb_anime[[#This Row],[id2]],tb_userslist[[series_animedb_id]:[season]],3,FALSE)</f>
        <v>tv</v>
      </c>
      <c r="E747" s="31">
        <f>VLOOKUP(tb_anime[[#This Row],[id2]],tb_userslist[[series_animedb_id]:[season]],9,FALSE)</f>
        <v>2016</v>
      </c>
      <c r="F747" s="31" t="str">
        <f>VLOOKUP(tb_anime[[#This Row],[id2]],tb_userslist[[series_animedb_id]:[season]],10,FALSE)</f>
        <v>spring</v>
      </c>
      <c r="G747" s="31">
        <f>COUNTIF(tb_userslist[series_animedb_id],tb_anime[[#This Row],[id2]])</f>
        <v>1</v>
      </c>
      <c r="H747" s="31">
        <f>SUMPRODUCT((tb_userslist[series_animedb_id]=tb_anime[[#This Row],[id2]])*(tb_userslist[my_score]&lt;=10))</f>
        <v>1</v>
      </c>
      <c r="I747" s="24">
        <f>IFERROR(AVERAGEIF(tb_userslist[series_animedb_id],tb_anime[[#This Row],[id2]],tb_userslist[my_score]),0)</f>
        <v>7</v>
      </c>
      <c r="J74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7" s="31">
        <f>SUMPRODUCT((tb_userslist[series_animedb_id]=tb_anime[[#This Row],[id2]])*(tb_userslist[my_finish_date]&lt;=$E$2)*(tb_userslist[my_start_date]&gt;=$E$1)*(tb_userslist[my_start_date]&lt;&gt;"NA"))</f>
        <v>0</v>
      </c>
      <c r="M74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47" s="31">
        <f>IFERROR(AVERAGEIFS(tb_userslist[my_score],tb_userslist[series_animedb_id],tb_anime[[#This Row],[id2]],tb_userslist[my_start_date],"&gt;="&amp;$E$1,tb_userslist[my_finish_date],"&lt;="&amp;$E$2),0)</f>
        <v>0</v>
      </c>
      <c r="O74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4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48" spans="1:16" x14ac:dyDescent="0.3">
      <c r="A748" s="13">
        <v>356</v>
      </c>
      <c r="B748" s="13">
        <v>31953</v>
      </c>
      <c r="C748" s="31" t="str">
        <f>VLOOKUP(tb_anime[[#This Row],[id2]],tb_userslist[[series_animedb_id]:[series_title]],2,FALSE)</f>
        <v>New Game!</v>
      </c>
      <c r="D748" s="31" t="str">
        <f>VLOOKUP(tb_anime[[#This Row],[id2]],tb_userslist[[series_animedb_id]:[season]],3,FALSE)</f>
        <v>tv</v>
      </c>
      <c r="E748" s="31">
        <f>VLOOKUP(tb_anime[[#This Row],[id2]],tb_userslist[[series_animedb_id]:[season]],9,FALSE)</f>
        <v>2016</v>
      </c>
      <c r="F748" s="31" t="str">
        <f>VLOOKUP(tb_anime[[#This Row],[id2]],tb_userslist[[series_animedb_id]:[season]],10,FALSE)</f>
        <v>summer</v>
      </c>
      <c r="G748" s="31">
        <f>COUNTIF(tb_userslist[series_animedb_id],tb_anime[[#This Row],[id2]])</f>
        <v>1</v>
      </c>
      <c r="H748" s="31">
        <f>SUMPRODUCT((tb_userslist[series_animedb_id]=tb_anime[[#This Row],[id2]])*(tb_userslist[my_score]&lt;=10))</f>
        <v>1</v>
      </c>
      <c r="I748" s="24">
        <f>IFERROR(AVERAGEIF(tb_userslist[series_animedb_id],tb_anime[[#This Row],[id2]],tb_userslist[my_score]),0)</f>
        <v>8</v>
      </c>
      <c r="J74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8" s="31">
        <f>SUMPRODUCT((tb_userslist[series_animedb_id]=tb_anime[[#This Row],[id2]])*(tb_userslist[my_finish_date]&lt;=$E$2)*(tb_userslist[my_start_date]&gt;=$E$1)*(tb_userslist[my_start_date]&lt;&gt;"NA"))</f>
        <v>1</v>
      </c>
      <c r="M74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48" s="31">
        <f>IFERROR(AVERAGEIFS(tb_userslist[my_score],tb_userslist[series_animedb_id],tb_anime[[#This Row],[id2]],tb_userslist[my_start_date],"&gt;="&amp;$E$1,tb_userslist[my_finish_date],"&lt;="&amp;$E$2),0)</f>
        <v>8</v>
      </c>
      <c r="O74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4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49" spans="1:16" x14ac:dyDescent="0.3">
      <c r="A749" s="13">
        <v>17729</v>
      </c>
      <c r="B749" s="13">
        <v>34914</v>
      </c>
      <c r="C749" s="31" t="str">
        <f>VLOOKUP(tb_anime[[#This Row],[id2]],tb_userslist[[series_animedb_id]:[series_title]],2,FALSE)</f>
        <v>New Game!!</v>
      </c>
      <c r="D749" s="31" t="str">
        <f>VLOOKUP(tb_anime[[#This Row],[id2]],tb_userslist[[series_animedb_id]:[season]],3,FALSE)</f>
        <v>tv</v>
      </c>
      <c r="E749" s="31">
        <f>VLOOKUP(tb_anime[[#This Row],[id2]],tb_userslist[[series_animedb_id]:[season]],9,FALSE)</f>
        <v>2017</v>
      </c>
      <c r="F749" s="31" t="str">
        <f>VLOOKUP(tb_anime[[#This Row],[id2]],tb_userslist[[series_animedb_id]:[season]],10,FALSE)</f>
        <v>summer</v>
      </c>
      <c r="G749" s="31">
        <f>COUNTIF(tb_userslist[series_animedb_id],tb_anime[[#This Row],[id2]])</f>
        <v>1</v>
      </c>
      <c r="H749" s="31">
        <f>SUMPRODUCT((tb_userslist[series_animedb_id]=tb_anime[[#This Row],[id2]])*(tb_userslist[my_score]&lt;=10))</f>
        <v>1</v>
      </c>
      <c r="I749" s="24">
        <f>IFERROR(AVERAGEIF(tb_userslist[series_animedb_id],tb_anime[[#This Row],[id2]],tb_userslist[my_score]),0)</f>
        <v>8</v>
      </c>
      <c r="J74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4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49" s="31">
        <f>SUMPRODUCT((tb_userslist[series_animedb_id]=tb_anime[[#This Row],[id2]])*(tb_userslist[my_finish_date]&lt;=$E$2)*(tb_userslist[my_start_date]&gt;=$E$1)*(tb_userslist[my_start_date]&lt;&gt;"NA"))</f>
        <v>1</v>
      </c>
      <c r="M74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49" s="31">
        <f>IFERROR(AVERAGEIFS(tb_userslist[my_score],tb_userslist[series_animedb_id],tb_anime[[#This Row],[id2]],tb_userslist[my_start_date],"&gt;="&amp;$E$1,tb_userslist[my_finish_date],"&lt;="&amp;$E$2),0)</f>
        <v>8</v>
      </c>
      <c r="O74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4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50" spans="1:16" x14ac:dyDescent="0.3">
      <c r="A750" s="13">
        <v>44524</v>
      </c>
      <c r="B750" s="13">
        <v>1210</v>
      </c>
      <c r="C750" s="31" t="str">
        <f>VLOOKUP(tb_anime[[#This Row],[id2]],tb_userslist[[series_animedb_id]:[series_title]],2,FALSE)</f>
        <v>NHK ni Youkoso!</v>
      </c>
      <c r="D750" s="31" t="str">
        <f>VLOOKUP(tb_anime[[#This Row],[id2]],tb_userslist[[series_animedb_id]:[season]],3,FALSE)</f>
        <v>tv</v>
      </c>
      <c r="E750" s="31">
        <f>VLOOKUP(tb_anime[[#This Row],[id2]],tb_userslist[[series_animedb_id]:[season]],9,FALSE)</f>
        <v>2006</v>
      </c>
      <c r="F750" s="31" t="str">
        <f>VLOOKUP(tb_anime[[#This Row],[id2]],tb_userslist[[series_animedb_id]:[season]],10,FALSE)</f>
        <v>summer</v>
      </c>
      <c r="G750" s="31">
        <f>COUNTIF(tb_userslist[series_animedb_id],tb_anime[[#This Row],[id2]])</f>
        <v>1</v>
      </c>
      <c r="H750" s="31">
        <f>SUMPRODUCT((tb_userslist[series_animedb_id]=tb_anime[[#This Row],[id2]])*(tb_userslist[my_score]&lt;=10))</f>
        <v>1</v>
      </c>
      <c r="I750" s="24">
        <f>IFERROR(AVERAGEIF(tb_userslist[series_animedb_id],tb_anime[[#This Row],[id2]],tb_userslist[my_score]),0)</f>
        <v>8</v>
      </c>
      <c r="J75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0" s="31">
        <f>SUMPRODUCT((tb_userslist[series_animedb_id]=tb_anime[[#This Row],[id2]])*(tb_userslist[my_finish_date]&lt;=$E$2)*(tb_userslist[my_start_date]&gt;=$E$1)*(tb_userslist[my_start_date]&lt;&gt;"NA"))</f>
        <v>0</v>
      </c>
      <c r="M75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50" s="31">
        <f>IFERROR(AVERAGEIFS(tb_userslist[my_score],tb_userslist[series_animedb_id],tb_anime[[#This Row],[id2]],tb_userslist[my_start_date],"&gt;="&amp;$E$1,tb_userslist[my_finish_date],"&lt;="&amp;$E$2),0)</f>
        <v>0</v>
      </c>
      <c r="O75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5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51" spans="1:16" x14ac:dyDescent="0.3">
      <c r="A751" s="13">
        <v>31798</v>
      </c>
      <c r="B751" s="13">
        <v>10165</v>
      </c>
      <c r="C751" s="31" t="str">
        <f>VLOOKUP(tb_anime[[#This Row],[id2]],tb_userslist[[series_animedb_id]:[series_title]],2,FALSE)</f>
        <v>Nichijou</v>
      </c>
      <c r="D751" s="31" t="str">
        <f>VLOOKUP(tb_anime[[#This Row],[id2]],tb_userslist[[series_animedb_id]:[season]],3,FALSE)</f>
        <v>tv</v>
      </c>
      <c r="E751" s="31">
        <f>VLOOKUP(tb_anime[[#This Row],[id2]],tb_userslist[[series_animedb_id]:[season]],9,FALSE)</f>
        <v>2011</v>
      </c>
      <c r="F751" s="31" t="str">
        <f>VLOOKUP(tb_anime[[#This Row],[id2]],tb_userslist[[series_animedb_id]:[season]],10,FALSE)</f>
        <v>spring</v>
      </c>
      <c r="G751" s="31">
        <f>COUNTIF(tb_userslist[series_animedb_id],tb_anime[[#This Row],[id2]])</f>
        <v>1</v>
      </c>
      <c r="H751" s="31">
        <f>SUMPRODUCT((tb_userslist[series_animedb_id]=tb_anime[[#This Row],[id2]])*(tb_userslist[my_score]&lt;=10))</f>
        <v>1</v>
      </c>
      <c r="I751" s="24">
        <f>IFERROR(AVERAGEIF(tb_userslist[series_animedb_id],tb_anime[[#This Row],[id2]],tb_userslist[my_score]),0)</f>
        <v>8</v>
      </c>
      <c r="J75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1" s="31">
        <f>SUMPRODUCT((tb_userslist[series_animedb_id]=tb_anime[[#This Row],[id2]])*(tb_userslist[my_finish_date]&lt;=$E$2)*(tb_userslist[my_start_date]&gt;=$E$1)*(tb_userslist[my_start_date]&lt;&gt;"NA"))</f>
        <v>1</v>
      </c>
      <c r="M75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51" s="31">
        <f>IFERROR(AVERAGEIFS(tb_userslist[my_score],tb_userslist[series_animedb_id],tb_anime[[#This Row],[id2]],tb_userslist[my_start_date],"&gt;="&amp;$E$1,tb_userslist[my_finish_date],"&lt;="&amp;$E$2),0)</f>
        <v>8</v>
      </c>
      <c r="O75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5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52" spans="1:16" x14ac:dyDescent="0.3">
      <c r="A752" s="13">
        <v>2926</v>
      </c>
      <c r="B752" s="13">
        <v>8857</v>
      </c>
      <c r="C752" s="31" t="str">
        <f>VLOOKUP(tb_anime[[#This Row],[id2]],tb_userslist[[series_animedb_id]:[series_title]],2,FALSE)</f>
        <v>Nichijou: Nichijou no 0-wa</v>
      </c>
      <c r="D752" s="31" t="str">
        <f>VLOOKUP(tb_anime[[#This Row],[id2]],tb_userslist[[series_animedb_id]:[season]],3,FALSE)</f>
        <v>ova</v>
      </c>
      <c r="E752" s="31">
        <f>VLOOKUP(tb_anime[[#This Row],[id2]],tb_userslist[[series_animedb_id]:[season]],9,FALSE)</f>
        <v>2011</v>
      </c>
      <c r="F752" s="31" t="str">
        <f>VLOOKUP(tb_anime[[#This Row],[id2]],tb_userslist[[series_animedb_id]:[season]],10,FALSE)</f>
        <v>winter</v>
      </c>
      <c r="G752" s="31">
        <f>COUNTIF(tb_userslist[series_animedb_id],tb_anime[[#This Row],[id2]])</f>
        <v>1</v>
      </c>
      <c r="H752" s="31">
        <f>SUMPRODUCT((tb_userslist[series_animedb_id]=tb_anime[[#This Row],[id2]])*(tb_userslist[my_score]&lt;=10))</f>
        <v>1</v>
      </c>
      <c r="I752" s="24">
        <f>IFERROR(AVERAGEIF(tb_userslist[series_animedb_id],tb_anime[[#This Row],[id2]],tb_userslist[my_score]),0)</f>
        <v>8</v>
      </c>
      <c r="J75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2" s="31">
        <f>SUMPRODUCT((tb_userslist[series_animedb_id]=tb_anime[[#This Row],[id2]])*(tb_userslist[my_finish_date]&lt;=$E$2)*(tb_userslist[my_start_date]&gt;=$E$1)*(tb_userslist[my_start_date]&lt;&gt;"NA"))</f>
        <v>1</v>
      </c>
      <c r="M75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52" s="31">
        <f>IFERROR(AVERAGEIFS(tb_userslist[my_score],tb_userslist[series_animedb_id],tb_anime[[#This Row],[id2]],tb_userslist[my_start_date],"&gt;="&amp;$E$1,tb_userslist[my_finish_date],"&lt;="&amp;$E$2),0)</f>
        <v>8</v>
      </c>
      <c r="O75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5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53" spans="1:16" x14ac:dyDescent="0.3">
      <c r="A753" s="13">
        <v>8769</v>
      </c>
      <c r="B753" s="13">
        <v>18897</v>
      </c>
      <c r="C753" s="31" t="str">
        <f>VLOOKUP(tb_anime[[#This Row],[id2]],tb_userslist[[series_animedb_id]:[series_title]],2,FALSE)</f>
        <v>Nisekoi</v>
      </c>
      <c r="D753" s="31" t="str">
        <f>VLOOKUP(tb_anime[[#This Row],[id2]],tb_userslist[[series_animedb_id]:[season]],3,FALSE)</f>
        <v>tv</v>
      </c>
      <c r="E753" s="31">
        <f>VLOOKUP(tb_anime[[#This Row],[id2]],tb_userslist[[series_animedb_id]:[season]],9,FALSE)</f>
        <v>2014</v>
      </c>
      <c r="F753" s="31" t="str">
        <f>VLOOKUP(tb_anime[[#This Row],[id2]],tb_userslist[[series_animedb_id]:[season]],10,FALSE)</f>
        <v>winter</v>
      </c>
      <c r="G753" s="31">
        <f>COUNTIF(tb_userslist[series_animedb_id],tb_anime[[#This Row],[id2]])</f>
        <v>1</v>
      </c>
      <c r="H753" s="31">
        <f>SUMPRODUCT((tb_userslist[series_animedb_id]=tb_anime[[#This Row],[id2]])*(tb_userslist[my_score]&lt;=10))</f>
        <v>1</v>
      </c>
      <c r="I753" s="24">
        <f>IFERROR(AVERAGEIF(tb_userslist[series_animedb_id],tb_anime[[#This Row],[id2]],tb_userslist[my_score]),0)</f>
        <v>9</v>
      </c>
      <c r="J75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3" s="31">
        <f>SUMPRODUCT((tb_userslist[series_animedb_id]=tb_anime[[#This Row],[id2]])*(tb_userslist[my_finish_date]&lt;=$E$2)*(tb_userslist[my_start_date]&gt;=$E$1)*(tb_userslist[my_start_date]&lt;&gt;"NA"))</f>
        <v>0</v>
      </c>
      <c r="M75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53" s="31">
        <f>IFERROR(AVERAGEIFS(tb_userslist[my_score],tb_userslist[series_animedb_id],tb_anime[[#This Row],[id2]],tb_userslist[my_start_date],"&gt;="&amp;$E$1,tb_userslist[my_finish_date],"&lt;="&amp;$E$2),0)</f>
        <v>0</v>
      </c>
      <c r="O75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5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54" spans="1:16" x14ac:dyDescent="0.3">
      <c r="A754" s="13">
        <v>13659</v>
      </c>
      <c r="B754" s="13">
        <v>27787</v>
      </c>
      <c r="C754" s="31" t="str">
        <f>VLOOKUP(tb_anime[[#This Row],[id2]],tb_userslist[[series_animedb_id]:[series_title]],2,FALSE)</f>
        <v>Nisekoi:</v>
      </c>
      <c r="D754" s="31" t="str">
        <f>VLOOKUP(tb_anime[[#This Row],[id2]],tb_userslist[[series_animedb_id]:[season]],3,FALSE)</f>
        <v>tv</v>
      </c>
      <c r="E754" s="31">
        <f>VLOOKUP(tb_anime[[#This Row],[id2]],tb_userslist[[series_animedb_id]:[season]],9,FALSE)</f>
        <v>2015</v>
      </c>
      <c r="F754" s="31" t="str">
        <f>VLOOKUP(tb_anime[[#This Row],[id2]],tb_userslist[[series_animedb_id]:[season]],10,FALSE)</f>
        <v>spring</v>
      </c>
      <c r="G754" s="31">
        <f>COUNTIF(tb_userslist[series_animedb_id],tb_anime[[#This Row],[id2]])</f>
        <v>1</v>
      </c>
      <c r="H754" s="31">
        <f>SUMPRODUCT((tb_userslist[series_animedb_id]=tb_anime[[#This Row],[id2]])*(tb_userslist[my_score]&lt;=10))</f>
        <v>1</v>
      </c>
      <c r="I754" s="24">
        <f>IFERROR(AVERAGEIF(tb_userslist[series_animedb_id],tb_anime[[#This Row],[id2]],tb_userslist[my_score]),0)</f>
        <v>9</v>
      </c>
      <c r="J75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4" s="31">
        <f>SUMPRODUCT((tb_userslist[series_animedb_id]=tb_anime[[#This Row],[id2]])*(tb_userslist[my_finish_date]&lt;=$E$2)*(tb_userslist[my_start_date]&gt;=$E$1)*(tb_userslist[my_start_date]&lt;&gt;"NA"))</f>
        <v>1</v>
      </c>
      <c r="M75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54" s="31">
        <f>IFERROR(AVERAGEIFS(tb_userslist[my_score],tb_userslist[series_animedb_id],tb_anime[[#This Row],[id2]],tb_userslist[my_start_date],"&gt;="&amp;$E$1,tb_userslist[my_finish_date],"&lt;="&amp;$E$2),0)</f>
        <v>9</v>
      </c>
      <c r="O75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5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55" spans="1:16" x14ac:dyDescent="0.3">
      <c r="A755" s="13">
        <v>24705</v>
      </c>
      <c r="B755" s="13">
        <v>19815</v>
      </c>
      <c r="C755" s="31" t="str">
        <f>VLOOKUP(tb_anime[[#This Row],[id2]],tb_userslist[[series_animedb_id]:[series_title]],2,FALSE)</f>
        <v>No Game No Life</v>
      </c>
      <c r="D755" s="31" t="str">
        <f>VLOOKUP(tb_anime[[#This Row],[id2]],tb_userslist[[series_animedb_id]:[season]],3,FALSE)</f>
        <v>tv</v>
      </c>
      <c r="E755" s="31">
        <f>VLOOKUP(tb_anime[[#This Row],[id2]],tb_userslist[[series_animedb_id]:[season]],9,FALSE)</f>
        <v>2014</v>
      </c>
      <c r="F755" s="31" t="str">
        <f>VLOOKUP(tb_anime[[#This Row],[id2]],tb_userslist[[series_animedb_id]:[season]],10,FALSE)</f>
        <v>spring</v>
      </c>
      <c r="G755" s="31">
        <f>COUNTIF(tb_userslist[series_animedb_id],tb_anime[[#This Row],[id2]])</f>
        <v>1</v>
      </c>
      <c r="H755" s="31">
        <f>SUMPRODUCT((tb_userslist[series_animedb_id]=tb_anime[[#This Row],[id2]])*(tb_userslist[my_score]&lt;=10))</f>
        <v>1</v>
      </c>
      <c r="I755" s="24">
        <f>IFERROR(AVERAGEIF(tb_userslist[series_animedb_id],tb_anime[[#This Row],[id2]],tb_userslist[my_score]),0)</f>
        <v>10</v>
      </c>
      <c r="J75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5" s="31">
        <f>SUMPRODUCT((tb_userslist[series_animedb_id]=tb_anime[[#This Row],[id2]])*(tb_userslist[my_finish_date]&lt;=$E$2)*(tb_userslist[my_start_date]&gt;=$E$1)*(tb_userslist[my_start_date]&lt;&gt;"NA"))</f>
        <v>0</v>
      </c>
      <c r="M755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55" s="31">
        <f>IFERROR(AVERAGEIFS(tb_userslist[my_score],tb_userslist[series_animedb_id],tb_anime[[#This Row],[id2]],tb_userslist[my_start_date],"&gt;="&amp;$E$1,tb_userslist[my_finish_date],"&lt;="&amp;$E$2),0)</f>
        <v>0</v>
      </c>
      <c r="O75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5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56" spans="1:16" x14ac:dyDescent="0.3">
      <c r="A756" s="13">
        <v>28927</v>
      </c>
      <c r="B756" s="13">
        <v>20507</v>
      </c>
      <c r="C756" s="31" t="str">
        <f>VLOOKUP(tb_anime[[#This Row],[id2]],tb_userslist[[series_animedb_id]:[series_title]],2,FALSE)</f>
        <v>Noragami</v>
      </c>
      <c r="D756" s="31" t="str">
        <f>VLOOKUP(tb_anime[[#This Row],[id2]],tb_userslist[[series_animedb_id]:[season]],3,FALSE)</f>
        <v>tv</v>
      </c>
      <c r="E756" s="31">
        <f>VLOOKUP(tb_anime[[#This Row],[id2]],tb_userslist[[series_animedb_id]:[season]],9,FALSE)</f>
        <v>2014</v>
      </c>
      <c r="F756" s="31" t="str">
        <f>VLOOKUP(tb_anime[[#This Row],[id2]],tb_userslist[[series_animedb_id]:[season]],10,FALSE)</f>
        <v>winter</v>
      </c>
      <c r="G756" s="31">
        <f>COUNTIF(tb_userslist[series_animedb_id],tb_anime[[#This Row],[id2]])</f>
        <v>1</v>
      </c>
      <c r="H756" s="31">
        <f>SUMPRODUCT((tb_userslist[series_animedb_id]=tb_anime[[#This Row],[id2]])*(tb_userslist[my_score]&lt;=10))</f>
        <v>1</v>
      </c>
      <c r="I756" s="24">
        <f>IFERROR(AVERAGEIF(tb_userslist[series_animedb_id],tb_anime[[#This Row],[id2]],tb_userslist[my_score]),0)</f>
        <v>9</v>
      </c>
      <c r="J75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6" s="31">
        <f>SUMPRODUCT((tb_userslist[series_animedb_id]=tb_anime[[#This Row],[id2]])*(tb_userslist[my_finish_date]&lt;=$E$2)*(tb_userslist[my_start_date]&gt;=$E$1)*(tb_userslist[my_start_date]&lt;&gt;"NA"))</f>
        <v>1</v>
      </c>
      <c r="M75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56" s="31">
        <f>IFERROR(AVERAGEIFS(tb_userslist[my_score],tb_userslist[series_animedb_id],tb_anime[[#This Row],[id2]],tb_userslist[my_start_date],"&gt;="&amp;$E$1,tb_userslist[my_finish_date],"&lt;="&amp;$E$2),0)</f>
        <v>9</v>
      </c>
      <c r="O75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5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57" spans="1:16" x14ac:dyDescent="0.3">
      <c r="A757" s="13">
        <v>18039</v>
      </c>
      <c r="B757" s="13">
        <v>30503</v>
      </c>
      <c r="C757" s="31" t="str">
        <f>VLOOKUP(tb_anime[[#This Row],[id2]],tb_userslist[[series_animedb_id]:[series_title]],2,FALSE)</f>
        <v>Noragami Aragoto</v>
      </c>
      <c r="D757" s="31" t="str">
        <f>VLOOKUP(tb_anime[[#This Row],[id2]],tb_userslist[[series_animedb_id]:[season]],3,FALSE)</f>
        <v>tv</v>
      </c>
      <c r="E757" s="31">
        <f>VLOOKUP(tb_anime[[#This Row],[id2]],tb_userslist[[series_animedb_id]:[season]],9,FALSE)</f>
        <v>2015</v>
      </c>
      <c r="F757" s="31" t="str">
        <f>VLOOKUP(tb_anime[[#This Row],[id2]],tb_userslist[[series_animedb_id]:[season]],10,FALSE)</f>
        <v>fall</v>
      </c>
      <c r="G757" s="31">
        <f>COUNTIF(tb_userslist[series_animedb_id],tb_anime[[#This Row],[id2]])</f>
        <v>1</v>
      </c>
      <c r="H757" s="31">
        <f>SUMPRODUCT((tb_userslist[series_animedb_id]=tb_anime[[#This Row],[id2]])*(tb_userslist[my_score]&lt;=10))</f>
        <v>1</v>
      </c>
      <c r="I757" s="24">
        <f>IFERROR(AVERAGEIF(tb_userslist[series_animedb_id],tb_anime[[#This Row],[id2]],tb_userslist[my_score]),0)</f>
        <v>10</v>
      </c>
      <c r="J75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7" s="31">
        <f>SUMPRODUCT((tb_userslist[series_animedb_id]=tb_anime[[#This Row],[id2]])*(tb_userslist[my_finish_date]&lt;=$E$2)*(tb_userslist[my_start_date]&gt;=$E$1)*(tb_userslist[my_start_date]&lt;&gt;"NA"))</f>
        <v>1</v>
      </c>
      <c r="M75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57" s="31">
        <f>IFERROR(AVERAGEIFS(tb_userslist[my_score],tb_userslist[series_animedb_id],tb_anime[[#This Row],[id2]],tb_userslist[my_start_date],"&gt;="&amp;$E$1,tb_userslist[my_finish_date],"&lt;="&amp;$E$2),0)</f>
        <v>10</v>
      </c>
      <c r="O75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5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758" spans="1:16" x14ac:dyDescent="0.3">
      <c r="A758" s="13">
        <v>114</v>
      </c>
      <c r="B758" s="13">
        <v>14199</v>
      </c>
      <c r="C758" s="31" t="str">
        <f>VLOOKUP(tb_anime[[#This Row],[id2]],tb_userslist[[series_animedb_id]:[series_title]],2,FALSE)</f>
        <v>Oniichan dakedo Ai sae Areba Kankeinai yo ne!</v>
      </c>
      <c r="D758" s="31" t="str">
        <f>VLOOKUP(tb_anime[[#This Row],[id2]],tb_userslist[[series_animedb_id]:[season]],3,FALSE)</f>
        <v>tv</v>
      </c>
      <c r="E758" s="31">
        <f>VLOOKUP(tb_anime[[#This Row],[id2]],tb_userslist[[series_animedb_id]:[season]],9,FALSE)</f>
        <v>2012</v>
      </c>
      <c r="F758" s="31" t="str">
        <f>VLOOKUP(tb_anime[[#This Row],[id2]],tb_userslist[[series_animedb_id]:[season]],10,FALSE)</f>
        <v>fall</v>
      </c>
      <c r="G758" s="31">
        <f>COUNTIF(tb_userslist[series_animedb_id],tb_anime[[#This Row],[id2]])</f>
        <v>1</v>
      </c>
      <c r="H758" s="31">
        <f>SUMPRODUCT((tb_userslist[series_animedb_id]=tb_anime[[#This Row],[id2]])*(tb_userslist[my_score]&lt;=10))</f>
        <v>0</v>
      </c>
      <c r="I758" s="24">
        <f>IFERROR(AVERAGEIF(tb_userslist[series_animedb_id],tb_anime[[#This Row],[id2]],tb_userslist[my_score]),0)</f>
        <v>0</v>
      </c>
      <c r="J75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8" s="31">
        <f>SUMPRODUCT((tb_userslist[series_animedb_id]=tb_anime[[#This Row],[id2]])*(tb_userslist[my_finish_date]&lt;=$E$2)*(tb_userslist[my_start_date]&gt;=$E$1)*(tb_userslist[my_start_date]&lt;&gt;"NA"))</f>
        <v>0</v>
      </c>
      <c r="M75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58" s="31">
        <f>IFERROR(AVERAGEIFS(tb_userslist[my_score],tb_userslist[series_animedb_id],tb_anime[[#This Row],[id2]],tb_userslist[my_start_date],"&gt;="&amp;$E$1,tb_userslist[my_finish_date],"&lt;="&amp;$E$2),0)</f>
        <v>0</v>
      </c>
      <c r="O75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5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59" spans="1:16" x14ac:dyDescent="0.3">
      <c r="A759" s="13">
        <v>22663</v>
      </c>
      <c r="B759" s="13">
        <v>2966</v>
      </c>
      <c r="C759" s="31" t="str">
        <f>VLOOKUP(tb_anime[[#This Row],[id2]],tb_userslist[[series_animedb_id]:[series_title]],2,FALSE)</f>
        <v>Ookami to Koushinryou</v>
      </c>
      <c r="D759" s="31" t="str">
        <f>VLOOKUP(tb_anime[[#This Row],[id2]],tb_userslist[[series_animedb_id]:[season]],3,FALSE)</f>
        <v>tv</v>
      </c>
      <c r="E759" s="31">
        <f>VLOOKUP(tb_anime[[#This Row],[id2]],tb_userslist[[series_animedb_id]:[season]],9,FALSE)</f>
        <v>2008</v>
      </c>
      <c r="F759" s="31" t="str">
        <f>VLOOKUP(tb_anime[[#This Row],[id2]],tb_userslist[[series_animedb_id]:[season]],10,FALSE)</f>
        <v>winter</v>
      </c>
      <c r="G759" s="31">
        <f>COUNTIF(tb_userslist[series_animedb_id],tb_anime[[#This Row],[id2]])</f>
        <v>1</v>
      </c>
      <c r="H759" s="31">
        <f>SUMPRODUCT((tb_userslist[series_animedb_id]=tb_anime[[#This Row],[id2]])*(tb_userslist[my_score]&lt;=10))</f>
        <v>1</v>
      </c>
      <c r="I759" s="24">
        <f>IFERROR(AVERAGEIF(tb_userslist[series_animedb_id],tb_anime[[#This Row],[id2]],tb_userslist[my_score]),0)</f>
        <v>10</v>
      </c>
      <c r="J75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5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59" s="31">
        <f>SUMPRODUCT((tb_userslist[series_animedb_id]=tb_anime[[#This Row],[id2]])*(tb_userslist[my_finish_date]&lt;=$E$2)*(tb_userslist[my_start_date]&gt;=$E$1)*(tb_userslist[my_start_date]&lt;&gt;"NA"))</f>
        <v>0</v>
      </c>
      <c r="M75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59" s="31">
        <f>IFERROR(AVERAGEIFS(tb_userslist[my_score],tb_userslist[series_animedb_id],tb_anime[[#This Row],[id2]],tb_userslist[my_start_date],"&gt;="&amp;$E$1,tb_userslist[my_finish_date],"&lt;="&amp;$E$2),0)</f>
        <v>0</v>
      </c>
      <c r="O75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5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60" spans="1:16" x14ac:dyDescent="0.3">
      <c r="A760" s="13">
        <v>23233</v>
      </c>
      <c r="B760" s="13">
        <v>5341</v>
      </c>
      <c r="C760" s="31" t="str">
        <f>VLOOKUP(tb_anime[[#This Row],[id2]],tb_userslist[[series_animedb_id]:[series_title]],2,FALSE)</f>
        <v>Ookami to Koushinryou II</v>
      </c>
      <c r="D760" s="31" t="str">
        <f>VLOOKUP(tb_anime[[#This Row],[id2]],tb_userslist[[series_animedb_id]:[season]],3,FALSE)</f>
        <v>tv</v>
      </c>
      <c r="E760" s="31">
        <f>VLOOKUP(tb_anime[[#This Row],[id2]],tb_userslist[[series_animedb_id]:[season]],9,FALSE)</f>
        <v>2009</v>
      </c>
      <c r="F760" s="31" t="str">
        <f>VLOOKUP(tb_anime[[#This Row],[id2]],tb_userslist[[series_animedb_id]:[season]],10,FALSE)</f>
        <v>summer</v>
      </c>
      <c r="G760" s="31">
        <f>COUNTIF(tb_userslist[series_animedb_id],tb_anime[[#This Row],[id2]])</f>
        <v>1</v>
      </c>
      <c r="H760" s="31">
        <f>SUMPRODUCT((tb_userslist[series_animedb_id]=tb_anime[[#This Row],[id2]])*(tb_userslist[my_score]&lt;=10))</f>
        <v>1</v>
      </c>
      <c r="I760" s="24">
        <f>IFERROR(AVERAGEIF(tb_userslist[series_animedb_id],tb_anime[[#This Row],[id2]],tb_userslist[my_score]),0)</f>
        <v>10</v>
      </c>
      <c r="J76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0" s="31">
        <f>SUMPRODUCT((tb_userslist[series_animedb_id]=tb_anime[[#This Row],[id2]])*(tb_userslist[my_finish_date]&lt;=$E$2)*(tb_userslist[my_start_date]&gt;=$E$1)*(tb_userslist[my_start_date]&lt;&gt;"NA"))</f>
        <v>0</v>
      </c>
      <c r="M76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60" s="31">
        <f>IFERROR(AVERAGEIFS(tb_userslist[my_score],tb_userslist[series_animedb_id],tb_anime[[#This Row],[id2]],tb_userslist[my_start_date],"&gt;="&amp;$E$1,tb_userslist[my_finish_date],"&lt;="&amp;$E$2),0)</f>
        <v>0</v>
      </c>
      <c r="O76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6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61" spans="1:16" x14ac:dyDescent="0.3">
      <c r="A761" s="13">
        <v>7768</v>
      </c>
      <c r="B761" s="13">
        <v>6007</v>
      </c>
      <c r="C761" s="31" t="str">
        <f>VLOOKUP(tb_anime[[#This Row],[id2]],tb_userslist[[series_animedb_id]:[series_title]],2,FALSE)</f>
        <v>Ookami to Koushinryou II: Ookami to Kohakuiro no Yuuutsu</v>
      </c>
      <c r="D761" s="31" t="str">
        <f>VLOOKUP(tb_anime[[#This Row],[id2]],tb_userslist[[series_animedb_id]:[season]],3,FALSE)</f>
        <v>ova</v>
      </c>
      <c r="E761" s="31">
        <f>VLOOKUP(tb_anime[[#This Row],[id2]],tb_userslist[[series_animedb_id]:[season]],9,FALSE)</f>
        <v>2009</v>
      </c>
      <c r="F761" s="31" t="str">
        <f>VLOOKUP(tb_anime[[#This Row],[id2]],tb_userslist[[series_animedb_id]:[season]],10,FALSE)</f>
        <v>spring</v>
      </c>
      <c r="G761" s="31">
        <f>COUNTIF(tb_userslist[series_animedb_id],tb_anime[[#This Row],[id2]])</f>
        <v>1</v>
      </c>
      <c r="H761" s="31">
        <f>SUMPRODUCT((tb_userslist[series_animedb_id]=tb_anime[[#This Row],[id2]])*(tb_userslist[my_score]&lt;=10))</f>
        <v>1</v>
      </c>
      <c r="I761" s="24">
        <f>IFERROR(AVERAGEIF(tb_userslist[series_animedb_id],tb_anime[[#This Row],[id2]],tb_userslist[my_score]),0)</f>
        <v>9</v>
      </c>
      <c r="J76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1" s="31">
        <f>SUMPRODUCT((tb_userslist[series_animedb_id]=tb_anime[[#This Row],[id2]])*(tb_userslist[my_finish_date]&lt;=$E$2)*(tb_userslist[my_start_date]&gt;=$E$1)*(tb_userslist[my_start_date]&lt;&gt;"NA"))</f>
        <v>0</v>
      </c>
      <c r="M76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61" s="31">
        <f>IFERROR(AVERAGEIFS(tb_userslist[my_score],tb_userslist[series_animedb_id],tb_anime[[#This Row],[id2]],tb_userslist[my_start_date],"&gt;="&amp;$E$1,tb_userslist[my_finish_date],"&lt;="&amp;$E$2),0)</f>
        <v>0</v>
      </c>
      <c r="O76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6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62" spans="1:16" x14ac:dyDescent="0.3">
      <c r="A762" s="13">
        <v>16742</v>
      </c>
      <c r="B762" s="13">
        <v>28297</v>
      </c>
      <c r="C762" s="31" t="str">
        <f>VLOOKUP(tb_anime[[#This Row],[id2]],tb_userslist[[series_animedb_id]:[series_title]],2,FALSE)</f>
        <v>Ore Monogatari!!</v>
      </c>
      <c r="D762" s="31" t="str">
        <f>VLOOKUP(tb_anime[[#This Row],[id2]],tb_userslist[[series_animedb_id]:[season]],3,FALSE)</f>
        <v>tv</v>
      </c>
      <c r="E762" s="31">
        <f>VLOOKUP(tb_anime[[#This Row],[id2]],tb_userslist[[series_animedb_id]:[season]],9,FALSE)</f>
        <v>2015</v>
      </c>
      <c r="F762" s="31" t="str">
        <f>VLOOKUP(tb_anime[[#This Row],[id2]],tb_userslist[[series_animedb_id]:[season]],10,FALSE)</f>
        <v>spring</v>
      </c>
      <c r="G762" s="31">
        <f>COUNTIF(tb_userslist[series_animedb_id],tb_anime[[#This Row],[id2]])</f>
        <v>1</v>
      </c>
      <c r="H762" s="31">
        <f>SUMPRODUCT((tb_userslist[series_animedb_id]=tb_anime[[#This Row],[id2]])*(tb_userslist[my_score]&lt;=10))</f>
        <v>1</v>
      </c>
      <c r="I762" s="24">
        <f>IFERROR(AVERAGEIF(tb_userslist[series_animedb_id],tb_anime[[#This Row],[id2]],tb_userslist[my_score]),0)</f>
        <v>8</v>
      </c>
      <c r="J76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2" s="31">
        <f>SUMPRODUCT((tb_userslist[series_animedb_id]=tb_anime[[#This Row],[id2]])*(tb_userslist[my_finish_date]&lt;=$E$2)*(tb_userslist[my_start_date]&gt;=$E$1)*(tb_userslist[my_start_date]&lt;&gt;"NA"))</f>
        <v>1</v>
      </c>
      <c r="M76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62" s="31">
        <f>IFERROR(AVERAGEIFS(tb_userslist[my_score],tb_userslist[series_animedb_id],tb_anime[[#This Row],[id2]],tb_userslist[my_start_date],"&gt;="&amp;$E$1,tb_userslist[my_finish_date],"&lt;="&amp;$E$2),0)</f>
        <v>8</v>
      </c>
      <c r="O76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6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63" spans="1:16" x14ac:dyDescent="0.3">
      <c r="A763" s="13">
        <v>20449</v>
      </c>
      <c r="B763" s="13">
        <v>8769</v>
      </c>
      <c r="C763" s="31" t="str">
        <f>VLOOKUP(tb_anime[[#This Row],[id2]],tb_userslist[[series_animedb_id]:[series_title]],2,FALSE)</f>
        <v>Ore no Imouto ga Konnani Kawaii Wake ga Nai</v>
      </c>
      <c r="D763" s="31" t="str">
        <f>VLOOKUP(tb_anime[[#This Row],[id2]],tb_userslist[[series_animedb_id]:[season]],3,FALSE)</f>
        <v>tv</v>
      </c>
      <c r="E763" s="31">
        <f>VLOOKUP(tb_anime[[#This Row],[id2]],tb_userslist[[series_animedb_id]:[season]],9,FALSE)</f>
        <v>2010</v>
      </c>
      <c r="F763" s="31" t="str">
        <f>VLOOKUP(tb_anime[[#This Row],[id2]],tb_userslist[[series_animedb_id]:[season]],10,FALSE)</f>
        <v>fall</v>
      </c>
      <c r="G763" s="31">
        <f>COUNTIF(tb_userslist[series_animedb_id],tb_anime[[#This Row],[id2]])</f>
        <v>1</v>
      </c>
      <c r="H763" s="31">
        <f>SUMPRODUCT((tb_userslist[series_animedb_id]=tb_anime[[#This Row],[id2]])*(tb_userslist[my_score]&lt;=10))</f>
        <v>1</v>
      </c>
      <c r="I763" s="24">
        <f>IFERROR(AVERAGEIF(tb_userslist[series_animedb_id],tb_anime[[#This Row],[id2]],tb_userslist[my_score]),0)</f>
        <v>7</v>
      </c>
      <c r="J76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3" s="31">
        <f>SUMPRODUCT((tb_userslist[series_animedb_id]=tb_anime[[#This Row],[id2]])*(tb_userslist[my_finish_date]&lt;=$E$2)*(tb_userslist[my_start_date]&gt;=$E$1)*(tb_userslist[my_start_date]&lt;&gt;"NA"))</f>
        <v>1</v>
      </c>
      <c r="M76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63" s="31">
        <f>IFERROR(AVERAGEIFS(tb_userslist[my_score],tb_userslist[series_animedb_id],tb_anime[[#This Row],[id2]],tb_userslist[my_start_date],"&gt;="&amp;$E$1,tb_userslist[my_finish_date],"&lt;="&amp;$E$2),0)</f>
        <v>7</v>
      </c>
      <c r="O76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6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764" spans="1:16" x14ac:dyDescent="0.3">
      <c r="A764" s="13">
        <v>36793</v>
      </c>
      <c r="B764" s="13">
        <v>10020</v>
      </c>
      <c r="C764" s="31" t="str">
        <f>VLOOKUP(tb_anime[[#This Row],[id2]],tb_userslist[[series_animedb_id]:[series_title]],2,FALSE)</f>
        <v>Ore no Imouto ga Konnani Kawaii Wake ga Nai Specials</v>
      </c>
      <c r="D764" s="31" t="str">
        <f>VLOOKUP(tb_anime[[#This Row],[id2]],tb_userslist[[series_animedb_id]:[season]],3,FALSE)</f>
        <v>ona</v>
      </c>
      <c r="E764" s="31">
        <f>VLOOKUP(tb_anime[[#This Row],[id2]],tb_userslist[[series_animedb_id]:[season]],9,FALSE)</f>
        <v>2011</v>
      </c>
      <c r="F764" s="31" t="str">
        <f>VLOOKUP(tb_anime[[#This Row],[id2]],tb_userslist[[series_animedb_id]:[season]],10,FALSE)</f>
        <v>winter</v>
      </c>
      <c r="G764" s="31">
        <f>COUNTIF(tb_userslist[series_animedb_id],tb_anime[[#This Row],[id2]])</f>
        <v>1</v>
      </c>
      <c r="H764" s="31">
        <f>SUMPRODUCT((tb_userslist[series_animedb_id]=tb_anime[[#This Row],[id2]])*(tb_userslist[my_score]&lt;=10))</f>
        <v>1</v>
      </c>
      <c r="I764" s="24">
        <f>IFERROR(AVERAGEIF(tb_userslist[series_animedb_id],tb_anime[[#This Row],[id2]],tb_userslist[my_score]),0)</f>
        <v>8</v>
      </c>
      <c r="J76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4" s="31">
        <f>SUMPRODUCT((tb_userslist[series_animedb_id]=tb_anime[[#This Row],[id2]])*(tb_userslist[my_finish_date]&lt;=$E$2)*(tb_userslist[my_start_date]&gt;=$E$1)*(tb_userslist[my_start_date]&lt;&gt;"NA"))</f>
        <v>1</v>
      </c>
      <c r="M76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64" s="31">
        <f>IFERROR(AVERAGEIFS(tb_userslist[my_score],tb_userslist[series_animedb_id],tb_anime[[#This Row],[id2]],tb_userslist[my_start_date],"&gt;="&amp;$E$1,tb_userslist[my_finish_date],"&lt;="&amp;$E$2),0)</f>
        <v>8</v>
      </c>
      <c r="O76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6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65" spans="1:16" x14ac:dyDescent="0.3">
      <c r="A765" s="13">
        <v>49930</v>
      </c>
      <c r="B765" s="13">
        <v>13659</v>
      </c>
      <c r="C765" s="31" t="str">
        <f>VLOOKUP(tb_anime[[#This Row],[id2]],tb_userslist[[series_animedb_id]:[series_title]],2,FALSE)</f>
        <v>Ore no Imouto ga Konnani Kawaii Wake ga Nai.</v>
      </c>
      <c r="D765" s="31" t="str">
        <f>VLOOKUP(tb_anime[[#This Row],[id2]],tb_userslist[[series_animedb_id]:[season]],3,FALSE)</f>
        <v>tv</v>
      </c>
      <c r="E765" s="31">
        <f>VLOOKUP(tb_anime[[#This Row],[id2]],tb_userslist[[series_animedb_id]:[season]],9,FALSE)</f>
        <v>2013</v>
      </c>
      <c r="F765" s="31" t="str">
        <f>VLOOKUP(tb_anime[[#This Row],[id2]],tb_userslist[[series_animedb_id]:[season]],10,FALSE)</f>
        <v>spring</v>
      </c>
      <c r="G765" s="31">
        <f>COUNTIF(tb_userslist[series_animedb_id],tb_anime[[#This Row],[id2]])</f>
        <v>1</v>
      </c>
      <c r="H765" s="31">
        <f>SUMPRODUCT((tb_userslist[series_animedb_id]=tb_anime[[#This Row],[id2]])*(tb_userslist[my_score]&lt;=10))</f>
        <v>1</v>
      </c>
      <c r="I765" s="24">
        <f>IFERROR(AVERAGEIF(tb_userslist[series_animedb_id],tb_anime[[#This Row],[id2]],tb_userslist[my_score]),0)</f>
        <v>7</v>
      </c>
      <c r="J76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5" s="31">
        <f>SUMPRODUCT((tb_userslist[series_animedb_id]=tb_anime[[#This Row],[id2]])*(tb_userslist[my_finish_date]&lt;=$E$2)*(tb_userslist[my_start_date]&gt;=$E$1)*(tb_userslist[my_start_date]&lt;&gt;"NA"))</f>
        <v>1</v>
      </c>
      <c r="M76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65" s="31">
        <f>IFERROR(AVERAGEIFS(tb_userslist[my_score],tb_userslist[series_animedb_id],tb_anime[[#This Row],[id2]],tb_userslist[my_start_date],"&gt;="&amp;$E$1,tb_userslist[my_finish_date],"&lt;="&amp;$E$2),0)</f>
        <v>7</v>
      </c>
      <c r="O76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6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766" spans="1:16" x14ac:dyDescent="0.3">
      <c r="A766" s="13">
        <v>43969</v>
      </c>
      <c r="B766" s="13">
        <v>14749</v>
      </c>
      <c r="C766" s="31" t="str">
        <f>VLOOKUP(tb_anime[[#This Row],[id2]],tb_userslist[[series_animedb_id]:[series_title]],2,FALSE)</f>
        <v>Ore no Kanojo to Osananajimi ga Shuraba Sugiru</v>
      </c>
      <c r="D766" s="31" t="str">
        <f>VLOOKUP(tb_anime[[#This Row],[id2]],tb_userslist[[series_animedb_id]:[season]],3,FALSE)</f>
        <v>tv</v>
      </c>
      <c r="E766" s="31">
        <f>VLOOKUP(tb_anime[[#This Row],[id2]],tb_userslist[[series_animedb_id]:[season]],9,FALSE)</f>
        <v>2013</v>
      </c>
      <c r="F766" s="31" t="str">
        <f>VLOOKUP(tb_anime[[#This Row],[id2]],tb_userslist[[series_animedb_id]:[season]],10,FALSE)</f>
        <v>winter</v>
      </c>
      <c r="G766" s="31">
        <f>COUNTIF(tb_userslist[series_animedb_id],tb_anime[[#This Row],[id2]])</f>
        <v>1</v>
      </c>
      <c r="H766" s="31">
        <f>SUMPRODUCT((tb_userslist[series_animedb_id]=tb_anime[[#This Row],[id2]])*(tb_userslist[my_score]&lt;=10))</f>
        <v>1</v>
      </c>
      <c r="I766" s="24">
        <f>IFERROR(AVERAGEIF(tb_userslist[series_animedb_id],tb_anime[[#This Row],[id2]],tb_userslist[my_score]),0)</f>
        <v>7</v>
      </c>
      <c r="J76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6" s="31">
        <f>SUMPRODUCT((tb_userslist[series_animedb_id]=tb_anime[[#This Row],[id2]])*(tb_userslist[my_finish_date]&lt;=$E$2)*(tb_userslist[my_start_date]&gt;=$E$1)*(tb_userslist[my_start_date]&lt;&gt;"NA"))</f>
        <v>0</v>
      </c>
      <c r="M76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66" s="31">
        <f>IFERROR(AVERAGEIFS(tb_userslist[my_score],tb_userslist[series_animedb_id],tb_anime[[#This Row],[id2]],tb_userslist[my_start_date],"&gt;="&amp;$E$1,tb_userslist[my_finish_date],"&lt;="&amp;$E$2),0)</f>
        <v>0</v>
      </c>
      <c r="O76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6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67" spans="1:16" x14ac:dyDescent="0.3">
      <c r="A767" s="13">
        <v>50748</v>
      </c>
      <c r="B767" s="13">
        <v>19221</v>
      </c>
      <c r="C767" s="31" t="str">
        <f>VLOOKUP(tb_anime[[#This Row],[id2]],tb_userslist[[series_animedb_id]:[series_title]],2,FALSE)</f>
        <v>Ore no Nounai Sentakushi ga, Gakuen Love Comedy wo Zenryoku de Jama Shiteiru</v>
      </c>
      <c r="D767" s="31" t="str">
        <f>VLOOKUP(tb_anime[[#This Row],[id2]],tb_userslist[[series_animedb_id]:[season]],3,FALSE)</f>
        <v>tv</v>
      </c>
      <c r="E767" s="31">
        <f>VLOOKUP(tb_anime[[#This Row],[id2]],tb_userslist[[series_animedb_id]:[season]],9,FALSE)</f>
        <v>2013</v>
      </c>
      <c r="F767" s="31" t="str">
        <f>VLOOKUP(tb_anime[[#This Row],[id2]],tb_userslist[[series_animedb_id]:[season]],10,FALSE)</f>
        <v>fall</v>
      </c>
      <c r="G767" s="31">
        <f>COUNTIF(tb_userslist[series_animedb_id],tb_anime[[#This Row],[id2]])</f>
        <v>1</v>
      </c>
      <c r="H767" s="31">
        <f>SUMPRODUCT((tb_userslist[series_animedb_id]=tb_anime[[#This Row],[id2]])*(tb_userslist[my_score]&lt;=10))</f>
        <v>1</v>
      </c>
      <c r="I767" s="24">
        <f>IFERROR(AVERAGEIF(tb_userslist[series_animedb_id],tb_anime[[#This Row],[id2]],tb_userslist[my_score]),0)</f>
        <v>7</v>
      </c>
      <c r="J76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7" s="31">
        <f>SUMPRODUCT((tb_userslist[series_animedb_id]=tb_anime[[#This Row],[id2]])*(tb_userslist[my_finish_date]&lt;=$E$2)*(tb_userslist[my_start_date]&gt;=$E$1)*(tb_userslist[my_start_date]&lt;&gt;"NA"))</f>
        <v>0</v>
      </c>
      <c r="M76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67" s="31">
        <f>IFERROR(AVERAGEIFS(tb_userslist[my_score],tb_userslist[series_animedb_id],tb_anime[[#This Row],[id2]],tb_userslist[my_start_date],"&gt;="&amp;$E$1,tb_userslist[my_finish_date],"&lt;="&amp;$E$2),0)</f>
        <v>0</v>
      </c>
      <c r="O76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6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68" spans="1:16" x14ac:dyDescent="0.3">
      <c r="A768" s="13">
        <v>22415</v>
      </c>
      <c r="B768" s="13">
        <v>24705</v>
      </c>
      <c r="C768" s="31" t="str">
        <f>VLOOKUP(tb_anime[[#This Row],[id2]],tb_userslist[[series_animedb_id]:[series_title]],2,FALSE)</f>
        <v>Ore, Twintail ni Narimasu.</v>
      </c>
      <c r="D768" s="31" t="str">
        <f>VLOOKUP(tb_anime[[#This Row],[id2]],tb_userslist[[series_animedb_id]:[season]],3,FALSE)</f>
        <v>tv</v>
      </c>
      <c r="E768" s="31">
        <f>VLOOKUP(tb_anime[[#This Row],[id2]],tb_userslist[[series_animedb_id]:[season]],9,FALSE)</f>
        <v>2014</v>
      </c>
      <c r="F768" s="31" t="str">
        <f>VLOOKUP(tb_anime[[#This Row],[id2]],tb_userslist[[series_animedb_id]:[season]],10,FALSE)</f>
        <v>fall</v>
      </c>
      <c r="G768" s="31">
        <f>COUNTIF(tb_userslist[series_animedb_id],tb_anime[[#This Row],[id2]])</f>
        <v>1</v>
      </c>
      <c r="H768" s="31">
        <f>SUMPRODUCT((tb_userslist[series_animedb_id]=tb_anime[[#This Row],[id2]])*(tb_userslist[my_score]&lt;=10))</f>
        <v>1</v>
      </c>
      <c r="I768" s="24">
        <f>IFERROR(AVERAGEIF(tb_userslist[series_animedb_id],tb_anime[[#This Row],[id2]],tb_userslist[my_score]),0)</f>
        <v>7</v>
      </c>
      <c r="J76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8" s="31">
        <f>SUMPRODUCT((tb_userslist[series_animedb_id]=tb_anime[[#This Row],[id2]])*(tb_userslist[my_finish_date]&lt;=$E$2)*(tb_userslist[my_start_date]&gt;=$E$1)*(tb_userslist[my_start_date]&lt;&gt;"NA"))</f>
        <v>1</v>
      </c>
      <c r="M76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68" s="31">
        <f>IFERROR(AVERAGEIFS(tb_userslist[my_score],tb_userslist[series_animedb_id],tb_anime[[#This Row],[id2]],tb_userslist[my_start_date],"&gt;="&amp;$E$1,tb_userslist[my_finish_date],"&lt;="&amp;$E$2),0)</f>
        <v>7</v>
      </c>
      <c r="O76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6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769" spans="1:16" x14ac:dyDescent="0.3">
      <c r="A769" s="13">
        <v>38572</v>
      </c>
      <c r="B769" s="13">
        <v>40834</v>
      </c>
      <c r="C769" s="31" t="str">
        <f>VLOOKUP(tb_anime[[#This Row],[id2]],tb_userslist[[series_animedb_id]:[series_title]],2,FALSE)</f>
        <v>Ousama Ranking</v>
      </c>
      <c r="D769" s="31" t="str">
        <f>VLOOKUP(tb_anime[[#This Row],[id2]],tb_userslist[[series_animedb_id]:[season]],3,FALSE)</f>
        <v>tv</v>
      </c>
      <c r="E769" s="31">
        <f>VLOOKUP(tb_anime[[#This Row],[id2]],tb_userslist[[series_animedb_id]:[season]],9,FALSE)</f>
        <v>2021</v>
      </c>
      <c r="F769" s="31" t="str">
        <f>VLOOKUP(tb_anime[[#This Row],[id2]],tb_userslist[[series_animedb_id]:[season]],10,FALSE)</f>
        <v>fall</v>
      </c>
      <c r="G769" s="31">
        <f>COUNTIF(tb_userslist[series_animedb_id],tb_anime[[#This Row],[id2]])</f>
        <v>1</v>
      </c>
      <c r="H769" s="31">
        <f>SUMPRODUCT((tb_userslist[series_animedb_id]=tb_anime[[#This Row],[id2]])*(tb_userslist[my_score]&lt;=10))</f>
        <v>1</v>
      </c>
      <c r="I769" s="24">
        <f>IFERROR(AVERAGEIF(tb_userslist[series_animedb_id],tb_anime[[#This Row],[id2]],tb_userslist[my_score]),0)</f>
        <v>10</v>
      </c>
      <c r="J76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6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69" s="31">
        <f>SUMPRODUCT((tb_userslist[series_animedb_id]=tb_anime[[#This Row],[id2]])*(tb_userslist[my_finish_date]&lt;=$E$2)*(tb_userslist[my_start_date]&gt;=$E$1)*(tb_userslist[my_start_date]&lt;&gt;"NA"))</f>
        <v>1</v>
      </c>
      <c r="M76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69" s="31">
        <f>IFERROR(AVERAGEIFS(tb_userslist[my_score],tb_userslist[series_animedb_id],tb_anime[[#This Row],[id2]],tb_userslist[my_start_date],"&gt;="&amp;$E$1,tb_userslist[my_finish_date],"&lt;="&amp;$E$2),0)</f>
        <v>10</v>
      </c>
      <c r="O76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6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770" spans="1:16" x14ac:dyDescent="0.3">
      <c r="A770" s="13">
        <v>38328</v>
      </c>
      <c r="B770" s="13">
        <v>29803</v>
      </c>
      <c r="C770" s="31" t="str">
        <f>VLOOKUP(tb_anime[[#This Row],[id2]],tb_userslist[[series_animedb_id]:[series_title]],2,FALSE)</f>
        <v>Overlord</v>
      </c>
      <c r="D770" s="31" t="str">
        <f>VLOOKUP(tb_anime[[#This Row],[id2]],tb_userslist[[series_animedb_id]:[season]],3,FALSE)</f>
        <v>tv</v>
      </c>
      <c r="E770" s="31">
        <f>VLOOKUP(tb_anime[[#This Row],[id2]],tb_userslist[[series_animedb_id]:[season]],9,FALSE)</f>
        <v>2015</v>
      </c>
      <c r="F770" s="31" t="str">
        <f>VLOOKUP(tb_anime[[#This Row],[id2]],tb_userslist[[series_animedb_id]:[season]],10,FALSE)</f>
        <v>summer</v>
      </c>
      <c r="G770" s="31">
        <f>COUNTIF(tb_userslist[series_animedb_id],tb_anime[[#This Row],[id2]])</f>
        <v>1</v>
      </c>
      <c r="H770" s="31">
        <f>SUMPRODUCT((tb_userslist[series_animedb_id]=tb_anime[[#This Row],[id2]])*(tb_userslist[my_score]&lt;=10))</f>
        <v>1</v>
      </c>
      <c r="I770" s="24">
        <f>IFERROR(AVERAGEIF(tb_userslist[series_animedb_id],tb_anime[[#This Row],[id2]],tb_userslist[my_score]),0)</f>
        <v>10</v>
      </c>
      <c r="J77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7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70" s="31">
        <f>SUMPRODUCT((tb_userslist[series_animedb_id]=tb_anime[[#This Row],[id2]])*(tb_userslist[my_finish_date]&lt;=$E$2)*(tb_userslist[my_start_date]&gt;=$E$1)*(tb_userslist[my_start_date]&lt;&gt;"NA"))</f>
        <v>1</v>
      </c>
      <c r="M77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70" s="31">
        <f>IFERROR(AVERAGEIFS(tb_userslist[my_score],tb_userslist[series_animedb_id],tb_anime[[#This Row],[id2]],tb_userslist[my_start_date],"&gt;="&amp;$E$1,tb_userslist[my_finish_date],"&lt;="&amp;$E$2),0)</f>
        <v>10</v>
      </c>
      <c r="O77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7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771" spans="1:16" x14ac:dyDescent="0.3">
      <c r="A771" s="13">
        <v>39221</v>
      </c>
      <c r="B771" s="13">
        <v>35073</v>
      </c>
      <c r="C771" s="31" t="str">
        <f>VLOOKUP(tb_anime[[#This Row],[id2]],tb_userslist[[series_animedb_id]:[series_title]],2,FALSE)</f>
        <v>Overlord II</v>
      </c>
      <c r="D771" s="31" t="str">
        <f>VLOOKUP(tb_anime[[#This Row],[id2]],tb_userslist[[series_animedb_id]:[season]],3,FALSE)</f>
        <v>tv</v>
      </c>
      <c r="E771" s="31">
        <f>VLOOKUP(tb_anime[[#This Row],[id2]],tb_userslist[[series_animedb_id]:[season]],9,FALSE)</f>
        <v>2018</v>
      </c>
      <c r="F771" s="31" t="str">
        <f>VLOOKUP(tb_anime[[#This Row],[id2]],tb_userslist[[series_animedb_id]:[season]],10,FALSE)</f>
        <v>winter</v>
      </c>
      <c r="G771" s="31">
        <f>COUNTIF(tb_userslist[series_animedb_id],tb_anime[[#This Row],[id2]])</f>
        <v>1</v>
      </c>
      <c r="H771" s="31">
        <f>SUMPRODUCT((tb_userslist[series_animedb_id]=tb_anime[[#This Row],[id2]])*(tb_userslist[my_score]&lt;=10))</f>
        <v>1</v>
      </c>
      <c r="I771" s="24">
        <f>IFERROR(AVERAGEIF(tb_userslist[series_animedb_id],tb_anime[[#This Row],[id2]],tb_userslist[my_score]),0)</f>
        <v>10</v>
      </c>
      <c r="J77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7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71" s="31">
        <f>SUMPRODUCT((tb_userslist[series_animedb_id]=tb_anime[[#This Row],[id2]])*(tb_userslist[my_finish_date]&lt;=$E$2)*(tb_userslist[my_start_date]&gt;=$E$1)*(tb_userslist[my_start_date]&lt;&gt;"NA"))</f>
        <v>1</v>
      </c>
      <c r="M77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71" s="31">
        <f>IFERROR(AVERAGEIFS(tb_userslist[my_score],tb_userslist[series_animedb_id],tb_anime[[#This Row],[id2]],tb_userslist[my_start_date],"&gt;="&amp;$E$1,tb_userslist[my_finish_date],"&lt;="&amp;$E$2),0)</f>
        <v>10</v>
      </c>
      <c r="O77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7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772" spans="1:16" x14ac:dyDescent="0.3">
      <c r="A772" s="13">
        <v>49418</v>
      </c>
      <c r="B772" s="13">
        <v>37675</v>
      </c>
      <c r="C772" s="31" t="str">
        <f>VLOOKUP(tb_anime[[#This Row],[id2]],tb_userslist[[series_animedb_id]:[series_title]],2,FALSE)</f>
        <v>Overlord III</v>
      </c>
      <c r="D772" s="31" t="str">
        <f>VLOOKUP(tb_anime[[#This Row],[id2]],tb_userslist[[series_animedb_id]:[season]],3,FALSE)</f>
        <v>tv</v>
      </c>
      <c r="E772" s="31">
        <f>VLOOKUP(tb_anime[[#This Row],[id2]],tb_userslist[[series_animedb_id]:[season]],9,FALSE)</f>
        <v>2018</v>
      </c>
      <c r="F772" s="31" t="str">
        <f>VLOOKUP(tb_anime[[#This Row],[id2]],tb_userslist[[series_animedb_id]:[season]],10,FALSE)</f>
        <v>summer</v>
      </c>
      <c r="G772" s="31">
        <f>COUNTIF(tb_userslist[series_animedb_id],tb_anime[[#This Row],[id2]])</f>
        <v>1</v>
      </c>
      <c r="H772" s="31">
        <f>SUMPRODUCT((tb_userslist[series_animedb_id]=tb_anime[[#This Row],[id2]])*(tb_userslist[my_score]&lt;=10))</f>
        <v>1</v>
      </c>
      <c r="I772" s="24">
        <f>IFERROR(AVERAGEIF(tb_userslist[series_animedb_id],tb_anime[[#This Row],[id2]],tb_userslist[my_score]),0)</f>
        <v>10</v>
      </c>
      <c r="J77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7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72" s="31">
        <f>SUMPRODUCT((tb_userslist[series_animedb_id]=tb_anime[[#This Row],[id2]])*(tb_userslist[my_finish_date]&lt;=$E$2)*(tb_userslist[my_start_date]&gt;=$E$1)*(tb_userslist[my_start_date]&lt;&gt;"NA"))</f>
        <v>1</v>
      </c>
      <c r="M77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72" s="31">
        <f>IFERROR(AVERAGEIFS(tb_userslist[my_score],tb_userslist[series_animedb_id],tb_anime[[#This Row],[id2]],tb_userslist[my_start_date],"&gt;="&amp;$E$1,tb_userslist[my_finish_date],"&lt;="&amp;$E$2),0)</f>
        <v>10</v>
      </c>
      <c r="O77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7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773" spans="1:16" x14ac:dyDescent="0.3">
      <c r="A773" s="13">
        <v>59</v>
      </c>
      <c r="B773" s="13">
        <v>48895</v>
      </c>
      <c r="C773" s="31" t="str">
        <f>VLOOKUP(tb_anime[[#This Row],[id2]],tb_userslist[[series_animedb_id]:[series_title]],2,FALSE)</f>
        <v>Overlord IV</v>
      </c>
      <c r="D773" s="31" t="str">
        <f>VLOOKUP(tb_anime[[#This Row],[id2]],tb_userslist[[series_animedb_id]:[season]],3,FALSE)</f>
        <v>tv</v>
      </c>
      <c r="E773" s="31">
        <f>VLOOKUP(tb_anime[[#This Row],[id2]],tb_userslist[[series_animedb_id]:[season]],9,FALSE)</f>
        <v>2022</v>
      </c>
      <c r="F773" s="31" t="str">
        <f>VLOOKUP(tb_anime[[#This Row],[id2]],tb_userslist[[series_animedb_id]:[season]],10,FALSE)</f>
        <v>summer</v>
      </c>
      <c r="G773" s="31">
        <f>COUNTIF(tb_userslist[series_animedb_id],tb_anime[[#This Row],[id2]])</f>
        <v>1</v>
      </c>
      <c r="H773" s="31">
        <f>SUMPRODUCT((tb_userslist[series_animedb_id]=tb_anime[[#This Row],[id2]])*(tb_userslist[my_score]&lt;=10))</f>
        <v>1</v>
      </c>
      <c r="I773" s="24">
        <f>IFERROR(AVERAGEIF(tb_userslist[series_animedb_id],tb_anime[[#This Row],[id2]],tb_userslist[my_score]),0)</f>
        <v>8</v>
      </c>
      <c r="J77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7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73" s="31">
        <f>SUMPRODUCT((tb_userslist[series_animedb_id]=tb_anime[[#This Row],[id2]])*(tb_userslist[my_finish_date]&lt;=$E$2)*(tb_userslist[my_start_date]&gt;=$E$1)*(tb_userslist[my_start_date]&lt;&gt;"NA"))</f>
        <v>0</v>
      </c>
      <c r="M77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73" s="31">
        <f>IFERROR(AVERAGEIFS(tb_userslist[my_score],tb_userslist[series_animedb_id],tb_anime[[#This Row],[id2]],tb_userslist[my_start_date],"&gt;="&amp;$E$1,tb_userslist[my_finish_date],"&lt;="&amp;$E$2),0)</f>
        <v>0</v>
      </c>
      <c r="O77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7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74" spans="1:16" x14ac:dyDescent="0.3">
      <c r="A774" s="13">
        <v>596</v>
      </c>
      <c r="B774" s="13">
        <v>26243</v>
      </c>
      <c r="C774" s="31" t="str">
        <f>VLOOKUP(tb_anime[[#This Row],[id2]],tb_userslist[[series_animedb_id]:[series_title]],2,FALSE)</f>
        <v>Owari no Seraph</v>
      </c>
      <c r="D774" s="31" t="str">
        <f>VLOOKUP(tb_anime[[#This Row],[id2]],tb_userslist[[series_animedb_id]:[season]],3,FALSE)</f>
        <v>tv</v>
      </c>
      <c r="E774" s="31">
        <f>VLOOKUP(tb_anime[[#This Row],[id2]],tb_userslist[[series_animedb_id]:[season]],9,FALSE)</f>
        <v>2015</v>
      </c>
      <c r="F774" s="31" t="str">
        <f>VLOOKUP(tb_anime[[#This Row],[id2]],tb_userslist[[series_animedb_id]:[season]],10,FALSE)</f>
        <v>spring</v>
      </c>
      <c r="G774" s="31">
        <f>COUNTIF(tb_userslist[series_animedb_id],tb_anime[[#This Row],[id2]])</f>
        <v>1</v>
      </c>
      <c r="H774" s="31">
        <f>SUMPRODUCT((tb_userslist[series_animedb_id]=tb_anime[[#This Row],[id2]])*(tb_userslist[my_score]&lt;=10))</f>
        <v>1</v>
      </c>
      <c r="I774" s="24">
        <f>IFERROR(AVERAGEIF(tb_userslist[series_animedb_id],tb_anime[[#This Row],[id2]],tb_userslist[my_score]),0)</f>
        <v>8</v>
      </c>
      <c r="J77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7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74" s="31">
        <f>SUMPRODUCT((tb_userslist[series_animedb_id]=tb_anime[[#This Row],[id2]])*(tb_userslist[my_finish_date]&lt;=$E$2)*(tb_userslist[my_start_date]&gt;=$E$1)*(tb_userslist[my_start_date]&lt;&gt;"NA"))</f>
        <v>1</v>
      </c>
      <c r="M77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74" s="31">
        <f>IFERROR(AVERAGEIFS(tb_userslist[my_score],tb_userslist[series_animedb_id],tb_anime[[#This Row],[id2]],tb_userslist[my_start_date],"&gt;="&amp;$E$1,tb_userslist[my_finish_date],"&lt;="&amp;$E$2),0)</f>
        <v>8</v>
      </c>
      <c r="O77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7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75" spans="1:16" x14ac:dyDescent="0.3">
      <c r="A775" s="13">
        <v>39523</v>
      </c>
      <c r="B775" s="13">
        <v>28927</v>
      </c>
      <c r="C775" s="31" t="str">
        <f>VLOOKUP(tb_anime[[#This Row],[id2]],tb_userslist[[series_animedb_id]:[series_title]],2,FALSE)</f>
        <v>Owari no Seraph: Nagoya Kessen-hen</v>
      </c>
      <c r="D775" s="31" t="str">
        <f>VLOOKUP(tb_anime[[#This Row],[id2]],tb_userslist[[series_animedb_id]:[season]],3,FALSE)</f>
        <v>tv</v>
      </c>
      <c r="E775" s="31">
        <f>VLOOKUP(tb_anime[[#This Row],[id2]],tb_userslist[[series_animedb_id]:[season]],9,FALSE)</f>
        <v>2015</v>
      </c>
      <c r="F775" s="31" t="str">
        <f>VLOOKUP(tb_anime[[#This Row],[id2]],tb_userslist[[series_animedb_id]:[season]],10,FALSE)</f>
        <v>fall</v>
      </c>
      <c r="G775" s="31">
        <f>COUNTIF(tb_userslist[series_animedb_id],tb_anime[[#This Row],[id2]])</f>
        <v>1</v>
      </c>
      <c r="H775" s="31">
        <f>SUMPRODUCT((tb_userslist[series_animedb_id]=tb_anime[[#This Row],[id2]])*(tb_userslist[my_score]&lt;=10))</f>
        <v>1</v>
      </c>
      <c r="I775" s="24">
        <f>IFERROR(AVERAGEIF(tb_userslist[series_animedb_id],tb_anime[[#This Row],[id2]],tb_userslist[my_score]),0)</f>
        <v>7</v>
      </c>
      <c r="J77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7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75" s="31">
        <f>SUMPRODUCT((tb_userslist[series_animedb_id]=tb_anime[[#This Row],[id2]])*(tb_userslist[my_finish_date]&lt;=$E$2)*(tb_userslist[my_start_date]&gt;=$E$1)*(tb_userslist[my_start_date]&lt;&gt;"NA"))</f>
        <v>1</v>
      </c>
      <c r="M77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75" s="31">
        <f>IFERROR(AVERAGEIFS(tb_userslist[my_score],tb_userslist[series_animedb_id],tb_anime[[#This Row],[id2]],tb_userslist[my_start_date],"&gt;="&amp;$E$1,tb_userslist[my_finish_date],"&lt;="&amp;$E$2),0)</f>
        <v>7</v>
      </c>
      <c r="O77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7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776" spans="1:16" x14ac:dyDescent="0.3">
      <c r="A776" s="13">
        <v>61</v>
      </c>
      <c r="B776" s="13">
        <v>37407</v>
      </c>
      <c r="C776" s="31" t="str">
        <f>VLOOKUP(tb_anime[[#This Row],[id2]],tb_userslist[[series_animedb_id]:[series_title]],2,FALSE)</f>
        <v>Penguin Highway</v>
      </c>
      <c r="D776" s="31" t="str">
        <f>VLOOKUP(tb_anime[[#This Row],[id2]],tb_userslist[[series_animedb_id]:[season]],3,FALSE)</f>
        <v>movie</v>
      </c>
      <c r="E776" s="31">
        <f>VLOOKUP(tb_anime[[#This Row],[id2]],tb_userslist[[series_animedb_id]:[season]],9,FALSE)</f>
        <v>2018</v>
      </c>
      <c r="F776" s="31" t="str">
        <f>VLOOKUP(tb_anime[[#This Row],[id2]],tb_userslist[[series_animedb_id]:[season]],10,FALSE)</f>
        <v>summer</v>
      </c>
      <c r="G776" s="31">
        <f>COUNTIF(tb_userslist[series_animedb_id],tb_anime[[#This Row],[id2]])</f>
        <v>1</v>
      </c>
      <c r="H776" s="31">
        <f>SUMPRODUCT((tb_userslist[series_animedb_id]=tb_anime[[#This Row],[id2]])*(tb_userslist[my_score]&lt;=10))</f>
        <v>1</v>
      </c>
      <c r="I776" s="24">
        <f>IFERROR(AVERAGEIF(tb_userslist[series_animedb_id],tb_anime[[#This Row],[id2]],tb_userslist[my_score]),0)</f>
        <v>8</v>
      </c>
      <c r="J77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7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76" s="31">
        <f>SUMPRODUCT((tb_userslist[series_animedb_id]=tb_anime[[#This Row],[id2]])*(tb_userslist[my_finish_date]&lt;=$E$2)*(tb_userslist[my_start_date]&gt;=$E$1)*(tb_userslist[my_start_date]&lt;&gt;"NA"))</f>
        <v>0</v>
      </c>
      <c r="M77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76" s="31">
        <f>IFERROR(AVERAGEIFS(tb_userslist[my_score],tb_userslist[series_animedb_id],tb_anime[[#This Row],[id2]],tb_userslist[my_start_date],"&gt;="&amp;$E$1,tb_userslist[my_finish_date],"&lt;="&amp;$E$2),0)</f>
        <v>0</v>
      </c>
      <c r="O77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7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77" spans="1:16" x14ac:dyDescent="0.3">
      <c r="A777" s="13">
        <v>43814</v>
      </c>
      <c r="B777" s="13">
        <v>27775</v>
      </c>
      <c r="C777" s="31" t="str">
        <f>VLOOKUP(tb_anime[[#This Row],[id2]],tb_userslist[[series_animedb_id]:[series_title]],2,FALSE)</f>
        <v>Plastic Memories</v>
      </c>
      <c r="D777" s="31" t="str">
        <f>VLOOKUP(tb_anime[[#This Row],[id2]],tb_userslist[[series_animedb_id]:[season]],3,FALSE)</f>
        <v>tv</v>
      </c>
      <c r="E777" s="31">
        <f>VLOOKUP(tb_anime[[#This Row],[id2]],tb_userslist[[series_animedb_id]:[season]],9,FALSE)</f>
        <v>2015</v>
      </c>
      <c r="F777" s="31" t="str">
        <f>VLOOKUP(tb_anime[[#This Row],[id2]],tb_userslist[[series_animedb_id]:[season]],10,FALSE)</f>
        <v>spring</v>
      </c>
      <c r="G777" s="31">
        <f>COUNTIF(tb_userslist[series_animedb_id],tb_anime[[#This Row],[id2]])</f>
        <v>1</v>
      </c>
      <c r="H777" s="31">
        <f>SUMPRODUCT((tb_userslist[series_animedb_id]=tb_anime[[#This Row],[id2]])*(tb_userslist[my_score]&lt;=10))</f>
        <v>1</v>
      </c>
      <c r="I777" s="24">
        <f>IFERROR(AVERAGEIF(tb_userslist[series_animedb_id],tb_anime[[#This Row],[id2]],tb_userslist[my_score]),0)</f>
        <v>9</v>
      </c>
      <c r="J77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7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77" s="31">
        <f>SUMPRODUCT((tb_userslist[series_animedb_id]=tb_anime[[#This Row],[id2]])*(tb_userslist[my_finish_date]&lt;=$E$2)*(tb_userslist[my_start_date]&gt;=$E$1)*(tb_userslist[my_start_date]&lt;&gt;"NA"))</f>
        <v>1</v>
      </c>
      <c r="M77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77" s="31">
        <f>IFERROR(AVERAGEIFS(tb_userslist[my_score],tb_userslist[series_animedb_id],tb_anime[[#This Row],[id2]],tb_userslist[my_start_date],"&gt;="&amp;$E$1,tb_userslist[my_finish_date],"&lt;="&amp;$E$2),0)</f>
        <v>9</v>
      </c>
      <c r="O77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7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78" spans="1:16" x14ac:dyDescent="0.3">
      <c r="A778" s="13">
        <v>39728</v>
      </c>
      <c r="B778" s="13">
        <v>44274</v>
      </c>
      <c r="C778" s="31" t="str">
        <f>VLOOKUP(tb_anime[[#This Row],[id2]],tb_userslist[[series_animedb_id]:[series_title]],2,FALSE)</f>
        <v>Puraore! Pride of Orange</v>
      </c>
      <c r="D778" s="31" t="str">
        <f>VLOOKUP(tb_anime[[#This Row],[id2]],tb_userslist[[series_animedb_id]:[season]],3,FALSE)</f>
        <v>tv</v>
      </c>
      <c r="E778" s="31">
        <f>VLOOKUP(tb_anime[[#This Row],[id2]],tb_userslist[[series_animedb_id]:[season]],9,FALSE)</f>
        <v>2021</v>
      </c>
      <c r="F778" s="31" t="str">
        <f>VLOOKUP(tb_anime[[#This Row],[id2]],tb_userslist[[series_animedb_id]:[season]],10,FALSE)</f>
        <v>fall</v>
      </c>
      <c r="G778" s="31">
        <f>COUNTIF(tb_userslist[series_animedb_id],tb_anime[[#This Row],[id2]])</f>
        <v>1</v>
      </c>
      <c r="H778" s="31">
        <f>SUMPRODUCT((tb_userslist[series_animedb_id]=tb_anime[[#This Row],[id2]])*(tb_userslist[my_score]&lt;=10))</f>
        <v>1</v>
      </c>
      <c r="I778" s="24">
        <f>IFERROR(AVERAGEIF(tb_userslist[series_animedb_id],tb_anime[[#This Row],[id2]],tb_userslist[my_score]),0)</f>
        <v>2</v>
      </c>
      <c r="J77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7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78" s="31">
        <f>SUMPRODUCT((tb_userslist[series_animedb_id]=tb_anime[[#This Row],[id2]])*(tb_userslist[my_finish_date]&lt;=$E$2)*(tb_userslist[my_start_date]&gt;=$E$1)*(tb_userslist[my_start_date]&lt;&gt;"NA"))</f>
        <v>1</v>
      </c>
      <c r="M77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78" s="31">
        <f>IFERROR(AVERAGEIFS(tb_userslist[my_score],tb_userslist[series_animedb_id],tb_anime[[#This Row],[id2]],tb_userslist[my_start_date],"&gt;="&amp;$E$1,tb_userslist[my_finish_date],"&lt;="&amp;$E$2),0)</f>
        <v>2</v>
      </c>
      <c r="O77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7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4.0501021765991831</v>
      </c>
    </row>
    <row r="779" spans="1:16" x14ac:dyDescent="0.3">
      <c r="A779" s="13">
        <v>29907</v>
      </c>
      <c r="B779" s="13">
        <v>23309</v>
      </c>
      <c r="C779" s="31" t="str">
        <f>VLOOKUP(tb_anime[[#This Row],[id2]],tb_userslist[[series_animedb_id]:[series_title]],2,FALSE)</f>
        <v>Rail Wars!</v>
      </c>
      <c r="D779" s="31" t="str">
        <f>VLOOKUP(tb_anime[[#This Row],[id2]],tb_userslist[[series_animedb_id]:[season]],3,FALSE)</f>
        <v>tv</v>
      </c>
      <c r="E779" s="31">
        <f>VLOOKUP(tb_anime[[#This Row],[id2]],tb_userslist[[series_animedb_id]:[season]],9,FALSE)</f>
        <v>2014</v>
      </c>
      <c r="F779" s="31" t="str">
        <f>VLOOKUP(tb_anime[[#This Row],[id2]],tb_userslist[[series_animedb_id]:[season]],10,FALSE)</f>
        <v>summer</v>
      </c>
      <c r="G779" s="31">
        <f>COUNTIF(tb_userslist[series_animedb_id],tb_anime[[#This Row],[id2]])</f>
        <v>1</v>
      </c>
      <c r="H779" s="31">
        <f>SUMPRODUCT((tb_userslist[series_animedb_id]=tb_anime[[#This Row],[id2]])*(tb_userslist[my_score]&lt;=10))</f>
        <v>1</v>
      </c>
      <c r="I779" s="24">
        <f>IFERROR(AVERAGEIF(tb_userslist[series_animedb_id],tb_anime[[#This Row],[id2]],tb_userslist[my_score]),0)</f>
        <v>8</v>
      </c>
      <c r="J77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7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79" s="31">
        <f>SUMPRODUCT((tb_userslist[series_animedb_id]=tb_anime[[#This Row],[id2]])*(tb_userslist[my_finish_date]&lt;=$E$2)*(tb_userslist[my_start_date]&gt;=$E$1)*(tb_userslist[my_start_date]&lt;&gt;"NA"))</f>
        <v>0</v>
      </c>
      <c r="M77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79" s="31">
        <f>IFERROR(AVERAGEIFS(tb_userslist[my_score],tb_userslist[series_animedb_id],tb_anime[[#This Row],[id2]],tb_userslist[my_start_date],"&gt;="&amp;$E$1,tb_userslist[my_finish_date],"&lt;="&amp;$E$2),0)</f>
        <v>0</v>
      </c>
      <c r="O77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7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80" spans="1:16" x14ac:dyDescent="0.3">
      <c r="A780" s="13">
        <v>4476</v>
      </c>
      <c r="B780" s="13">
        <v>34561</v>
      </c>
      <c r="C780" s="31" t="str">
        <f>VLOOKUP(tb_anime[[#This Row],[id2]],tb_userslist[[series_animedb_id]:[series_title]],2,FALSE)</f>
        <v>Re:Creators</v>
      </c>
      <c r="D780" s="31" t="str">
        <f>VLOOKUP(tb_anime[[#This Row],[id2]],tb_userslist[[series_animedb_id]:[season]],3,FALSE)</f>
        <v>tv</v>
      </c>
      <c r="E780" s="31">
        <f>VLOOKUP(tb_anime[[#This Row],[id2]],tb_userslist[[series_animedb_id]:[season]],9,FALSE)</f>
        <v>2017</v>
      </c>
      <c r="F780" s="31" t="str">
        <f>VLOOKUP(tb_anime[[#This Row],[id2]],tb_userslist[[series_animedb_id]:[season]],10,FALSE)</f>
        <v>spring</v>
      </c>
      <c r="G780" s="31">
        <f>COUNTIF(tb_userslist[series_animedb_id],tb_anime[[#This Row],[id2]])</f>
        <v>1</v>
      </c>
      <c r="H780" s="31">
        <f>SUMPRODUCT((tb_userslist[series_animedb_id]=tb_anime[[#This Row],[id2]])*(tb_userslist[my_score]&lt;=10))</f>
        <v>1</v>
      </c>
      <c r="I780" s="24">
        <f>IFERROR(AVERAGEIF(tb_userslist[series_animedb_id],tb_anime[[#This Row],[id2]],tb_userslist[my_score]),0)</f>
        <v>10</v>
      </c>
      <c r="J78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0" s="31">
        <f>SUMPRODUCT((tb_userslist[series_animedb_id]=tb_anime[[#This Row],[id2]])*(tb_userslist[my_finish_date]&lt;=$E$2)*(tb_userslist[my_start_date]&gt;=$E$1)*(tb_userslist[my_start_date]&lt;&gt;"NA"))</f>
        <v>0</v>
      </c>
      <c r="M78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80" s="31">
        <f>IFERROR(AVERAGEIFS(tb_userslist[my_score],tb_userslist[series_animedb_id],tb_anime[[#This Row],[id2]],tb_userslist[my_start_date],"&gt;="&amp;$E$1,tb_userslist[my_finish_date],"&lt;="&amp;$E$2),0)</f>
        <v>0</v>
      </c>
      <c r="O78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8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81" spans="1:16" x14ac:dyDescent="0.3">
      <c r="A781" s="13">
        <v>2217</v>
      </c>
      <c r="B781" s="13">
        <v>31240</v>
      </c>
      <c r="C781" s="31" t="str">
        <f>VLOOKUP(tb_anime[[#This Row],[id2]],tb_userslist[[series_animedb_id]:[series_title]],2,FALSE)</f>
        <v>Re:Zero kara Hajimeru Isekai Seikatsu</v>
      </c>
      <c r="D781" s="31" t="str">
        <f>VLOOKUP(tb_anime[[#This Row],[id2]],tb_userslist[[series_animedb_id]:[season]],3,FALSE)</f>
        <v>tv</v>
      </c>
      <c r="E781" s="31">
        <f>VLOOKUP(tb_anime[[#This Row],[id2]],tb_userslist[[series_animedb_id]:[season]],9,FALSE)</f>
        <v>2016</v>
      </c>
      <c r="F781" s="31" t="str">
        <f>VLOOKUP(tb_anime[[#This Row],[id2]],tb_userslist[[series_animedb_id]:[season]],10,FALSE)</f>
        <v>spring</v>
      </c>
      <c r="G781" s="31">
        <f>COUNTIF(tb_userslist[series_animedb_id],tb_anime[[#This Row],[id2]])</f>
        <v>1</v>
      </c>
      <c r="H781" s="31">
        <f>SUMPRODUCT((tb_userslist[series_animedb_id]=tb_anime[[#This Row],[id2]])*(tb_userslist[my_score]&lt;=10))</f>
        <v>1</v>
      </c>
      <c r="I781" s="24">
        <f>IFERROR(AVERAGEIF(tb_userslist[series_animedb_id],tb_anime[[#This Row],[id2]],tb_userslist[my_score]),0)</f>
        <v>9</v>
      </c>
      <c r="J78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1" s="31">
        <f>SUMPRODUCT((tb_userslist[series_animedb_id]=tb_anime[[#This Row],[id2]])*(tb_userslist[my_finish_date]&lt;=$E$2)*(tb_userslist[my_start_date]&gt;=$E$1)*(tb_userslist[my_start_date]&lt;&gt;"NA"))</f>
        <v>1</v>
      </c>
      <c r="M78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81" s="31">
        <f>IFERROR(AVERAGEIFS(tb_userslist[my_score],tb_userslist[series_animedb_id],tb_anime[[#This Row],[id2]],tb_userslist[my_start_date],"&gt;="&amp;$E$1,tb_userslist[my_finish_date],"&lt;="&amp;$E$2),0)</f>
        <v>9</v>
      </c>
      <c r="O78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8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82" spans="1:16" x14ac:dyDescent="0.3">
      <c r="A782" s="13">
        <v>42981</v>
      </c>
      <c r="B782" s="13">
        <v>38414</v>
      </c>
      <c r="C782" s="31" t="str">
        <f>VLOOKUP(tb_anime[[#This Row],[id2]],tb_userslist[[series_animedb_id]:[series_title]],2,FALSE)</f>
        <v>Re:Zero kara Hajimeru Isekai Seikatsu - Hyouketsu no Kizuna</v>
      </c>
      <c r="D782" s="31" t="str">
        <f>VLOOKUP(tb_anime[[#This Row],[id2]],tb_userslist[[series_animedb_id]:[season]],3,FALSE)</f>
        <v>movie</v>
      </c>
      <c r="E782" s="31">
        <f>VLOOKUP(tb_anime[[#This Row],[id2]],tb_userslist[[series_animedb_id]:[season]],9,FALSE)</f>
        <v>2019</v>
      </c>
      <c r="F782" s="31" t="str">
        <f>VLOOKUP(tb_anime[[#This Row],[id2]],tb_userslist[[series_animedb_id]:[season]],10,FALSE)</f>
        <v>fall</v>
      </c>
      <c r="G782" s="31">
        <f>COUNTIF(tb_userslist[series_animedb_id],tb_anime[[#This Row],[id2]])</f>
        <v>1</v>
      </c>
      <c r="H782" s="31">
        <f>SUMPRODUCT((tb_userslist[series_animedb_id]=tb_anime[[#This Row],[id2]])*(tb_userslist[my_score]&lt;=10))</f>
        <v>1</v>
      </c>
      <c r="I782" s="24">
        <f>IFERROR(AVERAGEIF(tb_userslist[series_animedb_id],tb_anime[[#This Row],[id2]],tb_userslist[my_score]),0)</f>
        <v>9</v>
      </c>
      <c r="J78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2" s="31">
        <f>SUMPRODUCT((tb_userslist[series_animedb_id]=tb_anime[[#This Row],[id2]])*(tb_userslist[my_finish_date]&lt;=$E$2)*(tb_userslist[my_start_date]&gt;=$E$1)*(tb_userslist[my_start_date]&lt;&gt;"NA"))</f>
        <v>1</v>
      </c>
      <c r="M78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82" s="31">
        <f>IFERROR(AVERAGEIFS(tb_userslist[my_score],tb_userslist[series_animedb_id],tb_anime[[#This Row],[id2]],tb_userslist[my_start_date],"&gt;="&amp;$E$1,tb_userslist[my_finish_date],"&lt;="&amp;$E$2),0)</f>
        <v>9</v>
      </c>
      <c r="O78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8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83" spans="1:16" x14ac:dyDescent="0.3">
      <c r="A783" s="13">
        <v>37286</v>
      </c>
      <c r="B783" s="13">
        <v>36286</v>
      </c>
      <c r="C783" s="31" t="str">
        <f>VLOOKUP(tb_anime[[#This Row],[id2]],tb_userslist[[series_animedb_id]:[series_title]],2,FALSE)</f>
        <v>Re:Zero kara Hajimeru Isekai Seikatsu - Memory Snow</v>
      </c>
      <c r="D783" s="31" t="str">
        <f>VLOOKUP(tb_anime[[#This Row],[id2]],tb_userslist[[series_animedb_id]:[season]],3,FALSE)</f>
        <v>movie</v>
      </c>
      <c r="E783" s="31">
        <f>VLOOKUP(tb_anime[[#This Row],[id2]],tb_userslist[[series_animedb_id]:[season]],9,FALSE)</f>
        <v>2018</v>
      </c>
      <c r="F783" s="31" t="str">
        <f>VLOOKUP(tb_anime[[#This Row],[id2]],tb_userslist[[series_animedb_id]:[season]],10,FALSE)</f>
        <v>fall</v>
      </c>
      <c r="G783" s="31">
        <f>COUNTIF(tb_userslist[series_animedb_id],tb_anime[[#This Row],[id2]])</f>
        <v>1</v>
      </c>
      <c r="H783" s="31">
        <f>SUMPRODUCT((tb_userslist[series_animedb_id]=tb_anime[[#This Row],[id2]])*(tb_userslist[my_score]&lt;=10))</f>
        <v>1</v>
      </c>
      <c r="I783" s="24">
        <f>IFERROR(AVERAGEIF(tb_userslist[series_animedb_id],tb_anime[[#This Row],[id2]],tb_userslist[my_score]),0)</f>
        <v>8</v>
      </c>
      <c r="J78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3" s="31">
        <f>SUMPRODUCT((tb_userslist[series_animedb_id]=tb_anime[[#This Row],[id2]])*(tb_userslist[my_finish_date]&lt;=$E$2)*(tb_userslist[my_start_date]&gt;=$E$1)*(tb_userslist[my_start_date]&lt;&gt;"NA"))</f>
        <v>1</v>
      </c>
      <c r="M78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83" s="31">
        <f>IFERROR(AVERAGEIFS(tb_userslist[my_score],tb_userslist[series_animedb_id],tb_anime[[#This Row],[id2]],tb_userslist[my_start_date],"&gt;="&amp;$E$1,tb_userslist[my_finish_date],"&lt;="&amp;$E$2),0)</f>
        <v>8</v>
      </c>
      <c r="O78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8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84" spans="1:16" x14ac:dyDescent="0.3">
      <c r="A784" s="13">
        <v>41783</v>
      </c>
      <c r="B784" s="13">
        <v>39587</v>
      </c>
      <c r="C784" s="31" t="str">
        <f>VLOOKUP(tb_anime[[#This Row],[id2]],tb_userslist[[series_animedb_id]:[series_title]],2,FALSE)</f>
        <v>Re:Zero kara Hajimeru Isekai Seikatsu 2nd Season</v>
      </c>
      <c r="D784" s="31" t="str">
        <f>VLOOKUP(tb_anime[[#This Row],[id2]],tb_userslist[[series_animedb_id]:[season]],3,FALSE)</f>
        <v>tv</v>
      </c>
      <c r="E784" s="31">
        <f>VLOOKUP(tb_anime[[#This Row],[id2]],tb_userslist[[series_animedb_id]:[season]],9,FALSE)</f>
        <v>2020</v>
      </c>
      <c r="F784" s="31" t="str">
        <f>VLOOKUP(tb_anime[[#This Row],[id2]],tb_userslist[[series_animedb_id]:[season]],10,FALSE)</f>
        <v>summer</v>
      </c>
      <c r="G784" s="31">
        <f>COUNTIF(tb_userslist[series_animedb_id],tb_anime[[#This Row],[id2]])</f>
        <v>1</v>
      </c>
      <c r="H784" s="31">
        <f>SUMPRODUCT((tb_userslist[series_animedb_id]=tb_anime[[#This Row],[id2]])*(tb_userslist[my_score]&lt;=10))</f>
        <v>1</v>
      </c>
      <c r="I784" s="24">
        <f>IFERROR(AVERAGEIF(tb_userslist[series_animedb_id],tb_anime[[#This Row],[id2]],tb_userslist[my_score]),0)</f>
        <v>10</v>
      </c>
      <c r="J78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4" s="31">
        <f>SUMPRODUCT((tb_userslist[series_animedb_id]=tb_anime[[#This Row],[id2]])*(tb_userslist[my_finish_date]&lt;=$E$2)*(tb_userslist[my_start_date]&gt;=$E$1)*(tb_userslist[my_start_date]&lt;&gt;"NA"))</f>
        <v>1</v>
      </c>
      <c r="M78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84" s="31">
        <f>IFERROR(AVERAGEIFS(tb_userslist[my_score],tb_userslist[series_animedb_id],tb_anime[[#This Row],[id2]],tb_userslist[my_start_date],"&gt;="&amp;$E$1,tb_userslist[my_finish_date],"&lt;="&amp;$E$2),0)</f>
        <v>10</v>
      </c>
      <c r="O78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8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785" spans="1:16" x14ac:dyDescent="0.3">
      <c r="A785" s="13">
        <v>47250</v>
      </c>
      <c r="B785" s="13">
        <v>42203</v>
      </c>
      <c r="C785" s="31" t="str">
        <f>VLOOKUP(tb_anime[[#This Row],[id2]],tb_userslist[[series_animedb_id]:[series_title]],2,FALSE)</f>
        <v>Re:Zero kara Hajimeru Isekai Seikatsu 2nd Season Part 2</v>
      </c>
      <c r="D785" s="31" t="str">
        <f>VLOOKUP(tb_anime[[#This Row],[id2]],tb_userslist[[series_animedb_id]:[season]],3,FALSE)</f>
        <v>tv</v>
      </c>
      <c r="E785" s="31">
        <f>VLOOKUP(tb_anime[[#This Row],[id2]],tb_userslist[[series_animedb_id]:[season]],9,FALSE)</f>
        <v>2021</v>
      </c>
      <c r="F785" s="31" t="str">
        <f>VLOOKUP(tb_anime[[#This Row],[id2]],tb_userslist[[series_animedb_id]:[season]],10,FALSE)</f>
        <v>winter</v>
      </c>
      <c r="G785" s="31">
        <f>COUNTIF(tb_userslist[series_animedb_id],tb_anime[[#This Row],[id2]])</f>
        <v>1</v>
      </c>
      <c r="H785" s="31">
        <f>SUMPRODUCT((tb_userslist[series_animedb_id]=tb_anime[[#This Row],[id2]])*(tb_userslist[my_score]&lt;=10))</f>
        <v>1</v>
      </c>
      <c r="I785" s="24">
        <f>IFERROR(AVERAGEIF(tb_userslist[series_animedb_id],tb_anime[[#This Row],[id2]],tb_userslist[my_score]),0)</f>
        <v>10</v>
      </c>
      <c r="J78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5" s="31">
        <f>SUMPRODUCT((tb_userslist[series_animedb_id]=tb_anime[[#This Row],[id2]])*(tb_userslist[my_finish_date]&lt;=$E$2)*(tb_userslist[my_start_date]&gt;=$E$1)*(tb_userslist[my_start_date]&lt;&gt;"NA"))</f>
        <v>1</v>
      </c>
      <c r="M78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85" s="31">
        <f>IFERROR(AVERAGEIFS(tb_userslist[my_score],tb_userslist[series_animedb_id],tb_anime[[#This Row],[id2]],tb_userslist[my_start_date],"&gt;="&amp;$E$1,tb_userslist[my_finish_date],"&lt;="&amp;$E$2),0)</f>
        <v>10</v>
      </c>
      <c r="O78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8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786" spans="1:16" x14ac:dyDescent="0.3">
      <c r="A786" s="13">
        <v>29989</v>
      </c>
      <c r="B786" s="13">
        <v>30015</v>
      </c>
      <c r="C786" s="31" t="str">
        <f>VLOOKUP(tb_anime[[#This Row],[id2]],tb_userslist[[series_animedb_id]:[series_title]],2,FALSE)</f>
        <v>ReLIFE</v>
      </c>
      <c r="D786" s="31" t="str">
        <f>VLOOKUP(tb_anime[[#This Row],[id2]],tb_userslist[[series_animedb_id]:[season]],3,FALSE)</f>
        <v>tv</v>
      </c>
      <c r="E786" s="31">
        <f>VLOOKUP(tb_anime[[#This Row],[id2]],tb_userslist[[series_animedb_id]:[season]],9,FALSE)</f>
        <v>2016</v>
      </c>
      <c r="F786" s="31" t="str">
        <f>VLOOKUP(tb_anime[[#This Row],[id2]],tb_userslist[[series_animedb_id]:[season]],10,FALSE)</f>
        <v>summer</v>
      </c>
      <c r="G786" s="31">
        <f>COUNTIF(tb_userslist[series_animedb_id],tb_anime[[#This Row],[id2]])</f>
        <v>1</v>
      </c>
      <c r="H786" s="31">
        <f>SUMPRODUCT((tb_userslist[series_animedb_id]=tb_anime[[#This Row],[id2]])*(tb_userslist[my_score]&lt;=10))</f>
        <v>1</v>
      </c>
      <c r="I786" s="24">
        <f>IFERROR(AVERAGEIF(tb_userslist[series_animedb_id],tb_anime[[#This Row],[id2]],tb_userslist[my_score]),0)</f>
        <v>9</v>
      </c>
      <c r="J78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6" s="31">
        <f>SUMPRODUCT((tb_userslist[series_animedb_id]=tb_anime[[#This Row],[id2]])*(tb_userslist[my_finish_date]&lt;=$E$2)*(tb_userslist[my_start_date]&gt;=$E$1)*(tb_userslist[my_start_date]&lt;&gt;"NA"))</f>
        <v>0</v>
      </c>
      <c r="M78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86" s="31">
        <f>IFERROR(AVERAGEIFS(tb_userslist[my_score],tb_userslist[series_animedb_id],tb_anime[[#This Row],[id2]],tb_userslist[my_start_date],"&gt;="&amp;$E$1,tb_userslist[my_finish_date],"&lt;="&amp;$E$2),0)</f>
        <v>0</v>
      </c>
      <c r="O78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8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87" spans="1:16" x14ac:dyDescent="0.3">
      <c r="A787" s="13">
        <v>34620</v>
      </c>
      <c r="B787" s="13">
        <v>35466</v>
      </c>
      <c r="C787" s="31" t="str">
        <f>VLOOKUP(tb_anime[[#This Row],[id2]],tb_userslist[[series_animedb_id]:[series_title]],2,FALSE)</f>
        <v>ReLIFE: Kanketsu-hen</v>
      </c>
      <c r="D787" s="31" t="str">
        <f>VLOOKUP(tb_anime[[#This Row],[id2]],tb_userslist[[series_animedb_id]:[season]],3,FALSE)</f>
        <v>special</v>
      </c>
      <c r="E787" s="31">
        <f>VLOOKUP(tb_anime[[#This Row],[id2]],tb_userslist[[series_animedb_id]:[season]],9,FALSE)</f>
        <v>2018</v>
      </c>
      <c r="F787" s="31" t="str">
        <f>VLOOKUP(tb_anime[[#This Row],[id2]],tb_userslist[[series_animedb_id]:[season]],10,FALSE)</f>
        <v>winter</v>
      </c>
      <c r="G787" s="31">
        <f>COUNTIF(tb_userslist[series_animedb_id],tb_anime[[#This Row],[id2]])</f>
        <v>1</v>
      </c>
      <c r="H787" s="31">
        <f>SUMPRODUCT((tb_userslist[series_animedb_id]=tb_anime[[#This Row],[id2]])*(tb_userslist[my_score]&lt;=10))</f>
        <v>1</v>
      </c>
      <c r="I787" s="24">
        <f>IFERROR(AVERAGEIF(tb_userslist[series_animedb_id],tb_anime[[#This Row],[id2]],tb_userslist[my_score]),0)</f>
        <v>9</v>
      </c>
      <c r="J78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7" s="31">
        <f>SUMPRODUCT((tb_userslist[series_animedb_id]=tb_anime[[#This Row],[id2]])*(tb_userslist[my_finish_date]&lt;=$E$2)*(tb_userslist[my_start_date]&gt;=$E$1)*(tb_userslist[my_start_date]&lt;&gt;"NA"))</f>
        <v>0</v>
      </c>
      <c r="M78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87" s="31">
        <f>IFERROR(AVERAGEIFS(tb_userslist[my_score],tb_userslist[series_animedb_id],tb_anime[[#This Row],[id2]],tb_userslist[my_start_date],"&gt;="&amp;$E$1,tb_userslist[my_finish_date],"&lt;="&amp;$E$2),0)</f>
        <v>0</v>
      </c>
      <c r="O78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8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88" spans="1:16" x14ac:dyDescent="0.3">
      <c r="A788" s="13">
        <v>39846</v>
      </c>
      <c r="B788" s="13">
        <v>37921</v>
      </c>
      <c r="C788" s="31" t="str">
        <f>VLOOKUP(tb_anime[[#This Row],[id2]],tb_userslist[[series_animedb_id]:[series_title]],2,FALSE)</f>
        <v>ReLIFE: Kanketsu-hen Specials</v>
      </c>
      <c r="D788" s="31" t="str">
        <f>VLOOKUP(tb_anime[[#This Row],[id2]],tb_userslist[[series_animedb_id]:[season]],3,FALSE)</f>
        <v>special</v>
      </c>
      <c r="E788" s="31">
        <f>VLOOKUP(tb_anime[[#This Row],[id2]],tb_userslist[[series_animedb_id]:[season]],9,FALSE)</f>
        <v>2018</v>
      </c>
      <c r="F788" s="31" t="str">
        <f>VLOOKUP(tb_anime[[#This Row],[id2]],tb_userslist[[series_animedb_id]:[season]],10,FALSE)</f>
        <v>winter</v>
      </c>
      <c r="G788" s="31">
        <f>COUNTIF(tb_userslist[series_animedb_id],tb_anime[[#This Row],[id2]])</f>
        <v>1</v>
      </c>
      <c r="H788" s="31">
        <f>SUMPRODUCT((tb_userslist[series_animedb_id]=tb_anime[[#This Row],[id2]])*(tb_userslist[my_score]&lt;=10))</f>
        <v>1</v>
      </c>
      <c r="I788" s="24">
        <f>IFERROR(AVERAGEIF(tb_userslist[series_animedb_id],tb_anime[[#This Row],[id2]],tb_userslist[my_score]),0)</f>
        <v>6</v>
      </c>
      <c r="J78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8" s="31">
        <f>SUMPRODUCT((tb_userslist[series_animedb_id]=tb_anime[[#This Row],[id2]])*(tb_userslist[my_finish_date]&lt;=$E$2)*(tb_userslist[my_start_date]&gt;=$E$1)*(tb_userslist[my_start_date]&lt;&gt;"NA"))</f>
        <v>0</v>
      </c>
      <c r="M78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88" s="31">
        <f>IFERROR(AVERAGEIFS(tb_userslist[my_score],tb_userslist[series_animedb_id],tb_anime[[#This Row],[id2]],tb_userslist[my_start_date],"&gt;="&amp;$E$1,tb_userslist[my_finish_date],"&lt;="&amp;$E$2),0)</f>
        <v>0</v>
      </c>
      <c r="O78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8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89" spans="1:16" x14ac:dyDescent="0.3">
      <c r="A789" s="13">
        <v>38301</v>
      </c>
      <c r="B789" s="13">
        <v>18039</v>
      </c>
      <c r="C789" s="31" t="str">
        <f>VLOOKUP(tb_anime[[#This Row],[id2]],tb_userslist[[series_animedb_id]:[series_title]],2,FALSE)</f>
        <v>Rescue Me!</v>
      </c>
      <c r="D789" s="31" t="str">
        <f>VLOOKUP(tb_anime[[#This Row],[id2]],tb_userslist[[series_animedb_id]:[season]],3,FALSE)</f>
        <v>ova</v>
      </c>
      <c r="E789" s="31">
        <f>VLOOKUP(tb_anime[[#This Row],[id2]],tb_userslist[[series_animedb_id]:[season]],9,FALSE)</f>
        <v>2013</v>
      </c>
      <c r="F789" s="31" t="str">
        <f>VLOOKUP(tb_anime[[#This Row],[id2]],tb_userslist[[series_animedb_id]:[season]],10,FALSE)</f>
        <v>spring</v>
      </c>
      <c r="G789" s="31">
        <f>COUNTIF(tb_userslist[series_animedb_id],tb_anime[[#This Row],[id2]])</f>
        <v>1</v>
      </c>
      <c r="H789" s="31">
        <f>SUMPRODUCT((tb_userslist[series_animedb_id]=tb_anime[[#This Row],[id2]])*(tb_userslist[my_score]&lt;=10))</f>
        <v>1</v>
      </c>
      <c r="I789" s="24">
        <f>IFERROR(AVERAGEIF(tb_userslist[series_animedb_id],tb_anime[[#This Row],[id2]],tb_userslist[my_score]),0)</f>
        <v>7</v>
      </c>
      <c r="J78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8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89" s="31">
        <f>SUMPRODUCT((tb_userslist[series_animedb_id]=tb_anime[[#This Row],[id2]])*(tb_userslist[my_finish_date]&lt;=$E$2)*(tb_userslist[my_start_date]&gt;=$E$1)*(tb_userslist[my_start_date]&lt;&gt;"NA"))</f>
        <v>1</v>
      </c>
      <c r="M78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89" s="31">
        <f>IFERROR(AVERAGEIFS(tb_userslist[my_score],tb_userslist[series_animedb_id],tb_anime[[#This Row],[id2]],tb_userslist[my_start_date],"&gt;="&amp;$E$1,tb_userslist[my_finish_date],"&lt;="&amp;$E$2),0)</f>
        <v>7</v>
      </c>
      <c r="O78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8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790" spans="1:16" x14ac:dyDescent="0.3">
      <c r="A790" s="13">
        <v>41573</v>
      </c>
      <c r="B790" s="13">
        <v>13599</v>
      </c>
      <c r="C790" s="31" t="str">
        <f>VLOOKUP(tb_anime[[#This Row],[id2]],tb_userslist[[series_animedb_id]:[series_title]],2,FALSE)</f>
        <v>Robotics;Notes</v>
      </c>
      <c r="D790" s="31" t="str">
        <f>VLOOKUP(tb_anime[[#This Row],[id2]],tb_userslist[[series_animedb_id]:[season]],3,FALSE)</f>
        <v>tv</v>
      </c>
      <c r="E790" s="31">
        <f>VLOOKUP(tb_anime[[#This Row],[id2]],tb_userslist[[series_animedb_id]:[season]],9,FALSE)</f>
        <v>2012</v>
      </c>
      <c r="F790" s="31" t="str">
        <f>VLOOKUP(tb_anime[[#This Row],[id2]],tb_userslist[[series_animedb_id]:[season]],10,FALSE)</f>
        <v>fall</v>
      </c>
      <c r="G790" s="31">
        <f>COUNTIF(tb_userslist[series_animedb_id],tb_anime[[#This Row],[id2]])</f>
        <v>1</v>
      </c>
      <c r="H790" s="31">
        <f>SUMPRODUCT((tb_userslist[series_animedb_id]=tb_anime[[#This Row],[id2]])*(tb_userslist[my_score]&lt;=10))</f>
        <v>1</v>
      </c>
      <c r="I790" s="24">
        <f>IFERROR(AVERAGEIF(tb_userslist[series_animedb_id],tb_anime[[#This Row],[id2]],tb_userslist[my_score]),0)</f>
        <v>8</v>
      </c>
      <c r="J79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0" s="31">
        <f>SUMPRODUCT((tb_userslist[series_animedb_id]=tb_anime[[#This Row],[id2]])*(tb_userslist[my_finish_date]&lt;=$E$2)*(tb_userslist[my_start_date]&gt;=$E$1)*(tb_userslist[my_start_date]&lt;&gt;"NA"))</f>
        <v>0</v>
      </c>
      <c r="M79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90" s="31">
        <f>IFERROR(AVERAGEIFS(tb_userslist[my_score],tb_userslist[series_animedb_id],tb_anime[[#This Row],[id2]],tb_userslist[my_start_date],"&gt;="&amp;$E$1,tb_userslist[my_finish_date],"&lt;="&amp;$E$2),0)</f>
        <v>0</v>
      </c>
      <c r="O79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9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91" spans="1:16" x14ac:dyDescent="0.3">
      <c r="A791" s="13">
        <v>888</v>
      </c>
      <c r="B791" s="13">
        <v>23277</v>
      </c>
      <c r="C791" s="31" t="str">
        <f>VLOOKUP(tb_anime[[#This Row],[id2]],tb_userslist[[series_animedb_id]:[series_title]],2,FALSE)</f>
        <v>Saenai Heroine no Sodatekata</v>
      </c>
      <c r="D791" s="31" t="str">
        <f>VLOOKUP(tb_anime[[#This Row],[id2]],tb_userslist[[series_animedb_id]:[season]],3,FALSE)</f>
        <v>tv</v>
      </c>
      <c r="E791" s="31">
        <f>VLOOKUP(tb_anime[[#This Row],[id2]],tb_userslist[[series_animedb_id]:[season]],9,FALSE)</f>
        <v>2015</v>
      </c>
      <c r="F791" s="31" t="str">
        <f>VLOOKUP(tb_anime[[#This Row],[id2]],tb_userslist[[series_animedb_id]:[season]],10,FALSE)</f>
        <v>winter</v>
      </c>
      <c r="G791" s="31">
        <f>COUNTIF(tb_userslist[series_animedb_id],tb_anime[[#This Row],[id2]])</f>
        <v>1</v>
      </c>
      <c r="H791" s="31">
        <f>SUMPRODUCT((tb_userslist[series_animedb_id]=tb_anime[[#This Row],[id2]])*(tb_userslist[my_score]&lt;=10))</f>
        <v>1</v>
      </c>
      <c r="I791" s="24">
        <f>IFERROR(AVERAGEIF(tb_userslist[series_animedb_id],tb_anime[[#This Row],[id2]],tb_userslist[my_score]),0)</f>
        <v>9</v>
      </c>
      <c r="J79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1" s="31">
        <f>SUMPRODUCT((tb_userslist[series_animedb_id]=tb_anime[[#This Row],[id2]])*(tb_userslist[my_finish_date]&lt;=$E$2)*(tb_userslist[my_start_date]&gt;=$E$1)*(tb_userslist[my_start_date]&lt;&gt;"NA"))</f>
        <v>1</v>
      </c>
      <c r="M79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91" s="31">
        <f>IFERROR(AVERAGEIFS(tb_userslist[my_score],tb_userslist[series_animedb_id],tb_anime[[#This Row],[id2]],tb_userslist[my_start_date],"&gt;="&amp;$E$1,tb_userslist[my_finish_date],"&lt;="&amp;$E$2),0)</f>
        <v>9</v>
      </c>
      <c r="O79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9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92" spans="1:16" x14ac:dyDescent="0.3">
      <c r="A792" s="13">
        <v>887</v>
      </c>
      <c r="B792" s="13">
        <v>30727</v>
      </c>
      <c r="C792" s="31" t="str">
        <f>VLOOKUP(tb_anime[[#This Row],[id2]],tb_userslist[[series_animedb_id]:[series_title]],2,FALSE)</f>
        <v>Saenai Heroine no Sodatekata ♭</v>
      </c>
      <c r="D792" s="31" t="str">
        <f>VLOOKUP(tb_anime[[#This Row],[id2]],tb_userslist[[series_animedb_id]:[season]],3,FALSE)</f>
        <v>tv</v>
      </c>
      <c r="E792" s="31">
        <f>VLOOKUP(tb_anime[[#This Row],[id2]],tb_userslist[[series_animedb_id]:[season]],9,FALSE)</f>
        <v>2017</v>
      </c>
      <c r="F792" s="31" t="str">
        <f>VLOOKUP(tb_anime[[#This Row],[id2]],tb_userslist[[series_animedb_id]:[season]],10,FALSE)</f>
        <v>spring</v>
      </c>
      <c r="G792" s="31">
        <f>COUNTIF(tb_userslist[series_animedb_id],tb_anime[[#This Row],[id2]])</f>
        <v>1</v>
      </c>
      <c r="H792" s="31">
        <f>SUMPRODUCT((tb_userslist[series_animedb_id]=tb_anime[[#This Row],[id2]])*(tb_userslist[my_score]&lt;=10))</f>
        <v>1</v>
      </c>
      <c r="I792" s="24">
        <f>IFERROR(AVERAGEIF(tb_userslist[series_animedb_id],tb_anime[[#This Row],[id2]],tb_userslist[my_score]),0)</f>
        <v>9</v>
      </c>
      <c r="J79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2" s="31">
        <f>SUMPRODUCT((tb_userslist[series_animedb_id]=tb_anime[[#This Row],[id2]])*(tb_userslist[my_finish_date]&lt;=$E$2)*(tb_userslist[my_start_date]&gt;=$E$1)*(tb_userslist[my_start_date]&lt;&gt;"NA"))</f>
        <v>1</v>
      </c>
      <c r="M79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92" s="31">
        <f>IFERROR(AVERAGEIFS(tb_userslist[my_score],tb_userslist[series_animedb_id],tb_anime[[#This Row],[id2]],tb_userslist[my_start_date],"&gt;="&amp;$E$1,tb_userslist[my_finish_date],"&lt;="&amp;$E$2),0)</f>
        <v>9</v>
      </c>
      <c r="O79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9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793" spans="1:16" x14ac:dyDescent="0.3">
      <c r="A793" s="13">
        <v>42044</v>
      </c>
      <c r="B793" s="13">
        <v>114</v>
      </c>
      <c r="C793" s="31" t="str">
        <f>VLOOKUP(tb_anime[[#This Row],[id2]],tb_userslist[[series_animedb_id]:[series_title]],2,FALSE)</f>
        <v>Sakigake!! Cromartie Koukou</v>
      </c>
      <c r="D793" s="31" t="str">
        <f>VLOOKUP(tb_anime[[#This Row],[id2]],tb_userslist[[series_animedb_id]:[season]],3,FALSE)</f>
        <v>tv</v>
      </c>
      <c r="E793" s="31">
        <f>VLOOKUP(tb_anime[[#This Row],[id2]],tb_userslist[[series_animedb_id]:[season]],9,FALSE)</f>
        <v>2003</v>
      </c>
      <c r="F793" s="31" t="str">
        <f>VLOOKUP(tb_anime[[#This Row],[id2]],tb_userslist[[series_animedb_id]:[season]],10,FALSE)</f>
        <v>fall</v>
      </c>
      <c r="G793" s="31">
        <f>COUNTIF(tb_userslist[series_animedb_id],tb_anime[[#This Row],[id2]])</f>
        <v>1</v>
      </c>
      <c r="H793" s="31">
        <f>SUMPRODUCT((tb_userslist[series_animedb_id]=tb_anime[[#This Row],[id2]])*(tb_userslist[my_score]&lt;=10))</f>
        <v>1</v>
      </c>
      <c r="I793" s="24">
        <f>IFERROR(AVERAGEIF(tb_userslist[series_animedb_id],tb_anime[[#This Row],[id2]],tb_userslist[my_score]),0)</f>
        <v>7</v>
      </c>
      <c r="J79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3" s="31">
        <f>SUMPRODUCT((tb_userslist[series_animedb_id]=tb_anime[[#This Row],[id2]])*(tb_userslist[my_finish_date]&lt;=$E$2)*(tb_userslist[my_start_date]&gt;=$E$1)*(tb_userslist[my_start_date]&lt;&gt;"NA"))</f>
        <v>1</v>
      </c>
      <c r="M79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93" s="31">
        <f>IFERROR(AVERAGEIFS(tb_userslist[my_score],tb_userslist[series_animedb_id],tb_anime[[#This Row],[id2]],tb_userslist[my_start_date],"&gt;="&amp;$E$1,tb_userslist[my_finish_date],"&lt;="&amp;$E$2),0)</f>
        <v>7</v>
      </c>
      <c r="O79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9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794" spans="1:16" x14ac:dyDescent="0.3">
      <c r="A794" s="13">
        <v>38935</v>
      </c>
      <c r="B794" s="13">
        <v>13759</v>
      </c>
      <c r="C794" s="31" t="str">
        <f>VLOOKUP(tb_anime[[#This Row],[id2]],tb_userslist[[series_animedb_id]:[series_title]],2,FALSE)</f>
        <v>Sakura-sou no Pet na Kanojo</v>
      </c>
      <c r="D794" s="31" t="str">
        <f>VLOOKUP(tb_anime[[#This Row],[id2]],tb_userslist[[series_animedb_id]:[season]],3,FALSE)</f>
        <v>tv</v>
      </c>
      <c r="E794" s="31">
        <f>VLOOKUP(tb_anime[[#This Row],[id2]],tb_userslist[[series_animedb_id]:[season]],9,FALSE)</f>
        <v>2012</v>
      </c>
      <c r="F794" s="31" t="str">
        <f>VLOOKUP(tb_anime[[#This Row],[id2]],tb_userslist[[series_animedb_id]:[season]],10,FALSE)</f>
        <v>fall</v>
      </c>
      <c r="G794" s="31">
        <f>COUNTIF(tb_userslist[series_animedb_id],tb_anime[[#This Row],[id2]])</f>
        <v>1</v>
      </c>
      <c r="H794" s="31">
        <f>SUMPRODUCT((tb_userslist[series_animedb_id]=tb_anime[[#This Row],[id2]])*(tb_userslist[my_score]&lt;=10))</f>
        <v>1</v>
      </c>
      <c r="I794" s="24">
        <f>IFERROR(AVERAGEIF(tb_userslist[series_animedb_id],tb_anime[[#This Row],[id2]],tb_userslist[my_score]),0)</f>
        <v>9</v>
      </c>
      <c r="J79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4" s="31">
        <f>SUMPRODUCT((tb_userslist[series_animedb_id]=tb_anime[[#This Row],[id2]])*(tb_userslist[my_finish_date]&lt;=$E$2)*(tb_userslist[my_start_date]&gt;=$E$1)*(tb_userslist[my_start_date]&lt;&gt;"NA"))</f>
        <v>0</v>
      </c>
      <c r="M79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94" s="31">
        <f>IFERROR(AVERAGEIFS(tb_userslist[my_score],tb_userslist[series_animedb_id],tb_anime[[#This Row],[id2]],tb_userslist[my_start_date],"&gt;="&amp;$E$1,tb_userslist[my_finish_date],"&lt;="&amp;$E$2),0)</f>
        <v>0</v>
      </c>
      <c r="O79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9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95" spans="1:16" x14ac:dyDescent="0.3">
      <c r="A795" s="13">
        <v>15315</v>
      </c>
      <c r="B795" s="13">
        <v>22663</v>
      </c>
      <c r="C795" s="31" t="str">
        <f>VLOOKUP(tb_anime[[#This Row],[id2]],tb_userslist[[series_animedb_id]:[series_title]],2,FALSE)</f>
        <v>Seiken Tsukai no World Break</v>
      </c>
      <c r="D795" s="31" t="str">
        <f>VLOOKUP(tb_anime[[#This Row],[id2]],tb_userslist[[series_animedb_id]:[season]],3,FALSE)</f>
        <v>tv</v>
      </c>
      <c r="E795" s="31">
        <f>VLOOKUP(tb_anime[[#This Row],[id2]],tb_userslist[[series_animedb_id]:[season]],9,FALSE)</f>
        <v>2015</v>
      </c>
      <c r="F795" s="31" t="str">
        <f>VLOOKUP(tb_anime[[#This Row],[id2]],tb_userslist[[series_animedb_id]:[season]],10,FALSE)</f>
        <v>winter</v>
      </c>
      <c r="G795" s="31">
        <f>COUNTIF(tb_userslist[series_animedb_id],tb_anime[[#This Row],[id2]])</f>
        <v>1</v>
      </c>
      <c r="H795" s="31">
        <f>SUMPRODUCT((tb_userslist[series_animedb_id]=tb_anime[[#This Row],[id2]])*(tb_userslist[my_score]&lt;=10))</f>
        <v>1</v>
      </c>
      <c r="I795" s="24">
        <f>IFERROR(AVERAGEIF(tb_userslist[series_animedb_id],tb_anime[[#This Row],[id2]],tb_userslist[my_score]),0)</f>
        <v>7</v>
      </c>
      <c r="J79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5" s="31">
        <f>SUMPRODUCT((tb_userslist[series_animedb_id]=tb_anime[[#This Row],[id2]])*(tb_userslist[my_finish_date]&lt;=$E$2)*(tb_userslist[my_start_date]&gt;=$E$1)*(tb_userslist[my_start_date]&lt;&gt;"NA"))</f>
        <v>1</v>
      </c>
      <c r="M79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95" s="31">
        <f>IFERROR(AVERAGEIFS(tb_userslist[my_score],tb_userslist[series_animedb_id],tb_anime[[#This Row],[id2]],tb_userslist[my_start_date],"&gt;="&amp;$E$1,tb_userslist[my_finish_date],"&lt;="&amp;$E$2),0)</f>
        <v>7</v>
      </c>
      <c r="O79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9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796" spans="1:16" x14ac:dyDescent="0.3">
      <c r="A796" s="13">
        <v>39948</v>
      </c>
      <c r="B796" s="13">
        <v>37450</v>
      </c>
      <c r="C796" s="31" t="str">
        <f>VLOOKUP(tb_anime[[#This Row],[id2]],tb_userslist[[series_animedb_id]:[series_title]],2,FALSE)</f>
        <v>Seishun Buta Yarou wa Bunny Girl Senpai no Yume wo Minai</v>
      </c>
      <c r="D796" s="31" t="str">
        <f>VLOOKUP(tb_anime[[#This Row],[id2]],tb_userslist[[series_animedb_id]:[season]],3,FALSE)</f>
        <v>tv</v>
      </c>
      <c r="E796" s="31">
        <f>VLOOKUP(tb_anime[[#This Row],[id2]],tb_userslist[[series_animedb_id]:[season]],9,FALSE)</f>
        <v>2018</v>
      </c>
      <c r="F796" s="31" t="str">
        <f>VLOOKUP(tb_anime[[#This Row],[id2]],tb_userslist[[series_animedb_id]:[season]],10,FALSE)</f>
        <v>fall</v>
      </c>
      <c r="G796" s="31">
        <f>COUNTIF(tb_userslist[series_animedb_id],tb_anime[[#This Row],[id2]])</f>
        <v>1</v>
      </c>
      <c r="H796" s="31">
        <f>SUMPRODUCT((tb_userslist[series_animedb_id]=tb_anime[[#This Row],[id2]])*(tb_userslist[my_score]&lt;=10))</f>
        <v>1</v>
      </c>
      <c r="I796" s="24">
        <f>IFERROR(AVERAGEIF(tb_userslist[series_animedb_id],tb_anime[[#This Row],[id2]],tb_userslist[my_score]),0)</f>
        <v>9</v>
      </c>
      <c r="J79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6" s="31">
        <f>SUMPRODUCT((tb_userslist[series_animedb_id]=tb_anime[[#This Row],[id2]])*(tb_userslist[my_finish_date]&lt;=$E$2)*(tb_userslist[my_start_date]&gt;=$E$1)*(tb_userslist[my_start_date]&lt;&gt;"NA"))</f>
        <v>0</v>
      </c>
      <c r="M79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796" s="31">
        <f>IFERROR(AVERAGEIFS(tb_userslist[my_score],tb_userslist[series_animedb_id],tb_anime[[#This Row],[id2]],tb_userslist[my_start_date],"&gt;="&amp;$E$1,tb_userslist[my_finish_date],"&lt;="&amp;$E$2),0)</f>
        <v>0</v>
      </c>
      <c r="O79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79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797" spans="1:16" x14ac:dyDescent="0.3">
      <c r="A797" s="13">
        <v>38397</v>
      </c>
      <c r="B797" s="13">
        <v>47790</v>
      </c>
      <c r="C797" s="31" t="str">
        <f>VLOOKUP(tb_anime[[#This Row],[id2]],tb_userslist[[series_animedb_id]:[series_title]],2,FALSE)</f>
        <v>Sekai Saikou no Ansatsusha, Isekai Kizoku ni Tensei suru</v>
      </c>
      <c r="D797" s="31" t="str">
        <f>VLOOKUP(tb_anime[[#This Row],[id2]],tb_userslist[[series_animedb_id]:[season]],3,FALSE)</f>
        <v>tv</v>
      </c>
      <c r="E797" s="31">
        <f>VLOOKUP(tb_anime[[#This Row],[id2]],tb_userslist[[series_animedb_id]:[season]],9,FALSE)</f>
        <v>2021</v>
      </c>
      <c r="F797" s="31" t="str">
        <f>VLOOKUP(tb_anime[[#This Row],[id2]],tb_userslist[[series_animedb_id]:[season]],10,FALSE)</f>
        <v>fall</v>
      </c>
      <c r="G797" s="31">
        <f>COUNTIF(tb_userslist[series_animedb_id],tb_anime[[#This Row],[id2]])</f>
        <v>1</v>
      </c>
      <c r="H797" s="31">
        <f>SUMPRODUCT((tb_userslist[series_animedb_id]=tb_anime[[#This Row],[id2]])*(tb_userslist[my_score]&lt;=10))</f>
        <v>1</v>
      </c>
      <c r="I797" s="24">
        <f>IFERROR(AVERAGEIF(tb_userslist[series_animedb_id],tb_anime[[#This Row],[id2]],tb_userslist[my_score]),0)</f>
        <v>8</v>
      </c>
      <c r="J79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7" s="31">
        <f>SUMPRODUCT((tb_userslist[series_animedb_id]=tb_anime[[#This Row],[id2]])*(tb_userslist[my_finish_date]&lt;=$E$2)*(tb_userslist[my_start_date]&gt;=$E$1)*(tb_userslist[my_start_date]&lt;&gt;"NA"))</f>
        <v>1</v>
      </c>
      <c r="M79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97" s="31">
        <f>IFERROR(AVERAGEIFS(tb_userslist[my_score],tb_userslist[series_animedb_id],tb_anime[[#This Row],[id2]],tb_userslist[my_start_date],"&gt;="&amp;$E$1,tb_userslist[my_finish_date],"&lt;="&amp;$E$2),0)</f>
        <v>8</v>
      </c>
      <c r="O79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9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98" spans="1:16" x14ac:dyDescent="0.3">
      <c r="A798" s="13">
        <v>39689</v>
      </c>
      <c r="B798" s="13">
        <v>4063</v>
      </c>
      <c r="C798" s="31" t="str">
        <f>VLOOKUP(tb_anime[[#This Row],[id2]],tb_userslist[[series_animedb_id]:[series_title]],2,FALSE)</f>
        <v>Sekirei</v>
      </c>
      <c r="D798" s="31" t="str">
        <f>VLOOKUP(tb_anime[[#This Row],[id2]],tb_userslist[[series_animedb_id]:[season]],3,FALSE)</f>
        <v>tv</v>
      </c>
      <c r="E798" s="31">
        <f>VLOOKUP(tb_anime[[#This Row],[id2]],tb_userslist[[series_animedb_id]:[season]],9,FALSE)</f>
        <v>2008</v>
      </c>
      <c r="F798" s="31" t="str">
        <f>VLOOKUP(tb_anime[[#This Row],[id2]],tb_userslist[[series_animedb_id]:[season]],10,FALSE)</f>
        <v>summer</v>
      </c>
      <c r="G798" s="31">
        <f>COUNTIF(tb_userslist[series_animedb_id],tb_anime[[#This Row],[id2]])</f>
        <v>1</v>
      </c>
      <c r="H798" s="31">
        <f>SUMPRODUCT((tb_userslist[series_animedb_id]=tb_anime[[#This Row],[id2]])*(tb_userslist[my_score]&lt;=10))</f>
        <v>1</v>
      </c>
      <c r="I798" s="24">
        <f>IFERROR(AVERAGEIF(tb_userslist[series_animedb_id],tb_anime[[#This Row],[id2]],tb_userslist[my_score]),0)</f>
        <v>8</v>
      </c>
      <c r="J79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8" s="31">
        <f>SUMPRODUCT((tb_userslist[series_animedb_id]=tb_anime[[#This Row],[id2]])*(tb_userslist[my_finish_date]&lt;=$E$2)*(tb_userslist[my_start_date]&gt;=$E$1)*(tb_userslist[my_start_date]&lt;&gt;"NA"))</f>
        <v>1</v>
      </c>
      <c r="M79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98" s="31">
        <f>IFERROR(AVERAGEIFS(tb_userslist[my_score],tb_userslist[series_animedb_id],tb_anime[[#This Row],[id2]],tb_userslist[my_start_date],"&gt;="&amp;$E$1,tb_userslist[my_finish_date],"&lt;="&amp;$E$2),0)</f>
        <v>8</v>
      </c>
      <c r="O79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9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799" spans="1:16" x14ac:dyDescent="0.3">
      <c r="A799" s="13">
        <v>49755</v>
      </c>
      <c r="B799" s="13">
        <v>5277</v>
      </c>
      <c r="C799" s="31" t="str">
        <f>VLOOKUP(tb_anime[[#This Row],[id2]],tb_userslist[[series_animedb_id]:[series_title]],2,FALSE)</f>
        <v>Sekirei: Pure Engagement</v>
      </c>
      <c r="D799" s="31" t="str">
        <f>VLOOKUP(tb_anime[[#This Row],[id2]],tb_userslist[[series_animedb_id]:[season]],3,FALSE)</f>
        <v>tv</v>
      </c>
      <c r="E799" s="31">
        <f>VLOOKUP(tb_anime[[#This Row],[id2]],tb_userslist[[series_animedb_id]:[season]],9,FALSE)</f>
        <v>2010</v>
      </c>
      <c r="F799" s="31" t="str">
        <f>VLOOKUP(tb_anime[[#This Row],[id2]],tb_userslist[[series_animedb_id]:[season]],10,FALSE)</f>
        <v>summer</v>
      </c>
      <c r="G799" s="31">
        <f>COUNTIF(tb_userslist[series_animedb_id],tb_anime[[#This Row],[id2]])</f>
        <v>1</v>
      </c>
      <c r="H799" s="31">
        <f>SUMPRODUCT((tb_userslist[series_animedb_id]=tb_anime[[#This Row],[id2]])*(tb_userslist[my_score]&lt;=10))</f>
        <v>1</v>
      </c>
      <c r="I799" s="24">
        <f>IFERROR(AVERAGEIF(tb_userslist[series_animedb_id],tb_anime[[#This Row],[id2]],tb_userslist[my_score]),0)</f>
        <v>8</v>
      </c>
      <c r="J79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79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799" s="31">
        <f>SUMPRODUCT((tb_userslist[series_animedb_id]=tb_anime[[#This Row],[id2]])*(tb_userslist[my_finish_date]&lt;=$E$2)*(tb_userslist[my_start_date]&gt;=$E$1)*(tb_userslist[my_start_date]&lt;&gt;"NA"))</f>
        <v>1</v>
      </c>
      <c r="M79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799" s="31">
        <f>IFERROR(AVERAGEIFS(tb_userslist[my_score],tb_userslist[series_animedb_id],tb_anime[[#This Row],[id2]],tb_userslist[my_start_date],"&gt;="&amp;$E$1,tb_userslist[my_finish_date],"&lt;="&amp;$E$2),0)</f>
        <v>8</v>
      </c>
      <c r="O79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79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800" spans="1:16" x14ac:dyDescent="0.3">
      <c r="A800" s="13">
        <v>350</v>
      </c>
      <c r="B800" s="13">
        <v>22273</v>
      </c>
      <c r="C800" s="31" t="str">
        <f>VLOOKUP(tb_anime[[#This Row],[id2]],tb_userslist[[series_animedb_id]:[series_title]],2,FALSE)</f>
        <v>Selector Infected WIXOSS</v>
      </c>
      <c r="D800" s="31" t="str">
        <f>VLOOKUP(tb_anime[[#This Row],[id2]],tb_userslist[[series_animedb_id]:[season]],3,FALSE)</f>
        <v>tv</v>
      </c>
      <c r="E800" s="31">
        <f>VLOOKUP(tb_anime[[#This Row],[id2]],tb_userslist[[series_animedb_id]:[season]],9,FALSE)</f>
        <v>2014</v>
      </c>
      <c r="F800" s="31" t="str">
        <f>VLOOKUP(tb_anime[[#This Row],[id2]],tb_userslist[[series_animedb_id]:[season]],10,FALSE)</f>
        <v>spring</v>
      </c>
      <c r="G800" s="31">
        <f>COUNTIF(tb_userslist[series_animedb_id],tb_anime[[#This Row],[id2]])</f>
        <v>1</v>
      </c>
      <c r="H800" s="31">
        <f>SUMPRODUCT((tb_userslist[series_animedb_id]=tb_anime[[#This Row],[id2]])*(tb_userslist[my_score]&lt;=10))</f>
        <v>1</v>
      </c>
      <c r="I800" s="24">
        <f>IFERROR(AVERAGEIF(tb_userslist[series_animedb_id],tb_anime[[#This Row],[id2]],tb_userslist[my_score]),0)</f>
        <v>8</v>
      </c>
      <c r="J80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0" s="31">
        <f>SUMPRODUCT((tb_userslist[series_animedb_id]=tb_anime[[#This Row],[id2]])*(tb_userslist[my_finish_date]&lt;=$E$2)*(tb_userslist[my_start_date]&gt;=$E$1)*(tb_userslist[my_start_date]&lt;&gt;"NA"))</f>
        <v>0</v>
      </c>
      <c r="M80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00" s="31">
        <f>IFERROR(AVERAGEIFS(tb_userslist[my_score],tb_userslist[series_animedb_id],tb_anime[[#This Row],[id2]],tb_userslist[my_start_date],"&gt;="&amp;$E$1,tb_userslist[my_finish_date],"&lt;="&amp;$E$2),0)</f>
        <v>0</v>
      </c>
      <c r="O80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0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01" spans="1:16" x14ac:dyDescent="0.3">
      <c r="A801" s="13">
        <v>351</v>
      </c>
      <c r="B801" s="13">
        <v>27613</v>
      </c>
      <c r="C801" s="31" t="str">
        <f>VLOOKUP(tb_anime[[#This Row],[id2]],tb_userslist[[series_animedb_id]:[series_title]],2,FALSE)</f>
        <v>Selector Infected WIXOSS: Midoriko-san to Piruruku-tan</v>
      </c>
      <c r="D801" s="31" t="str">
        <f>VLOOKUP(tb_anime[[#This Row],[id2]],tb_userslist[[series_animedb_id]:[season]],3,FALSE)</f>
        <v>special</v>
      </c>
      <c r="E801" s="31">
        <f>VLOOKUP(tb_anime[[#This Row],[id2]],tb_userslist[[series_animedb_id]:[season]],9,FALSE)</f>
        <v>2014</v>
      </c>
      <c r="F801" s="31" t="str">
        <f>VLOOKUP(tb_anime[[#This Row],[id2]],tb_userslist[[series_animedb_id]:[season]],10,FALSE)</f>
        <v>summer</v>
      </c>
      <c r="G801" s="31">
        <f>COUNTIF(tb_userslist[series_animedb_id],tb_anime[[#This Row],[id2]])</f>
        <v>1</v>
      </c>
      <c r="H801" s="31">
        <f>SUMPRODUCT((tb_userslist[series_animedb_id]=tb_anime[[#This Row],[id2]])*(tb_userslist[my_score]&lt;=10))</f>
        <v>1</v>
      </c>
      <c r="I801" s="24">
        <f>IFERROR(AVERAGEIF(tb_userslist[series_animedb_id],tb_anime[[#This Row],[id2]],tb_userslist[my_score]),0)</f>
        <v>5</v>
      </c>
      <c r="J80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1" s="31">
        <f>SUMPRODUCT((tb_userslist[series_animedb_id]=tb_anime[[#This Row],[id2]])*(tb_userslist[my_finish_date]&lt;=$E$2)*(tb_userslist[my_start_date]&gt;=$E$1)*(tb_userslist[my_start_date]&lt;&gt;"NA"))</f>
        <v>0</v>
      </c>
      <c r="M80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01" s="31">
        <f>IFERROR(AVERAGEIFS(tb_userslist[my_score],tb_userslist[series_animedb_id],tb_anime[[#This Row],[id2]],tb_userslist[my_start_date],"&gt;="&amp;$E$1,tb_userslist[my_finish_date],"&lt;="&amp;$E$2),0)</f>
        <v>0</v>
      </c>
      <c r="O80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0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02" spans="1:16" x14ac:dyDescent="0.3">
      <c r="A802" s="13">
        <v>34733</v>
      </c>
      <c r="B802" s="13">
        <v>24037</v>
      </c>
      <c r="C802" s="31" t="str">
        <f>VLOOKUP(tb_anime[[#This Row],[id2]],tb_userslist[[series_animedb_id]:[series_title]],2,FALSE)</f>
        <v>Selector Spread WIXOSS</v>
      </c>
      <c r="D802" s="31" t="str">
        <f>VLOOKUP(tb_anime[[#This Row],[id2]],tb_userslist[[series_animedb_id]:[season]],3,FALSE)</f>
        <v>tv</v>
      </c>
      <c r="E802" s="31">
        <f>VLOOKUP(tb_anime[[#This Row],[id2]],tb_userslist[[series_animedb_id]:[season]],9,FALSE)</f>
        <v>2014</v>
      </c>
      <c r="F802" s="31" t="str">
        <f>VLOOKUP(tb_anime[[#This Row],[id2]],tb_userslist[[series_animedb_id]:[season]],10,FALSE)</f>
        <v>fall</v>
      </c>
      <c r="G802" s="31">
        <f>COUNTIF(tb_userslist[series_animedb_id],tb_anime[[#This Row],[id2]])</f>
        <v>1</v>
      </c>
      <c r="H802" s="31">
        <f>SUMPRODUCT((tb_userslist[series_animedb_id]=tb_anime[[#This Row],[id2]])*(tb_userslist[my_score]&lt;=10))</f>
        <v>1</v>
      </c>
      <c r="I802" s="24">
        <f>IFERROR(AVERAGEIF(tb_userslist[series_animedb_id],tb_anime[[#This Row],[id2]],tb_userslist[my_score]),0)</f>
        <v>8</v>
      </c>
      <c r="J80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2" s="31">
        <f>SUMPRODUCT((tb_userslist[series_animedb_id]=tb_anime[[#This Row],[id2]])*(tb_userslist[my_finish_date]&lt;=$E$2)*(tb_userslist[my_start_date]&gt;=$E$1)*(tb_userslist[my_start_date]&lt;&gt;"NA"))</f>
        <v>0</v>
      </c>
      <c r="M80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02" s="31">
        <f>IFERROR(AVERAGEIFS(tb_userslist[my_score],tb_userslist[series_animedb_id],tb_anime[[#This Row],[id2]],tb_userslist[my_start_date],"&gt;="&amp;$E$1,tb_userslist[my_finish_date],"&lt;="&amp;$E$2),0)</f>
        <v>0</v>
      </c>
      <c r="O80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0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03" spans="1:16" x14ac:dyDescent="0.3">
      <c r="A803" s="13">
        <v>38061</v>
      </c>
      <c r="B803" s="13">
        <v>43439</v>
      </c>
      <c r="C803" s="31" t="str">
        <f>VLOOKUP(tb_anime[[#This Row],[id2]],tb_userslist[[series_animedb_id]:[series_title]],2,FALSE)</f>
        <v>Shadows House</v>
      </c>
      <c r="D803" s="31" t="str">
        <f>VLOOKUP(tb_anime[[#This Row],[id2]],tb_userslist[[series_animedb_id]:[season]],3,FALSE)</f>
        <v>tv</v>
      </c>
      <c r="E803" s="31">
        <f>VLOOKUP(tb_anime[[#This Row],[id2]],tb_userslist[[series_animedb_id]:[season]],9,FALSE)</f>
        <v>2021</v>
      </c>
      <c r="F803" s="31" t="str">
        <f>VLOOKUP(tb_anime[[#This Row],[id2]],tb_userslist[[series_animedb_id]:[season]],10,FALSE)</f>
        <v>spring</v>
      </c>
      <c r="G803" s="31">
        <f>COUNTIF(tb_userslist[series_animedb_id],tb_anime[[#This Row],[id2]])</f>
        <v>1</v>
      </c>
      <c r="H803" s="31">
        <f>SUMPRODUCT((tb_userslist[series_animedb_id]=tb_anime[[#This Row],[id2]])*(tb_userslist[my_score]&lt;=10))</f>
        <v>1</v>
      </c>
      <c r="I803" s="24">
        <f>IFERROR(AVERAGEIF(tb_userslist[series_animedb_id],tb_anime[[#This Row],[id2]],tb_userslist[my_score]),0)</f>
        <v>9</v>
      </c>
      <c r="J80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3" s="31">
        <f>SUMPRODUCT((tb_userslist[series_animedb_id]=tb_anime[[#This Row],[id2]])*(tb_userslist[my_finish_date]&lt;=$E$2)*(tb_userslist[my_start_date]&gt;=$E$1)*(tb_userslist[my_start_date]&lt;&gt;"NA"))</f>
        <v>1</v>
      </c>
      <c r="M80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03" s="31">
        <f>IFERROR(AVERAGEIFS(tb_userslist[my_score],tb_userslist[series_animedb_id],tb_anime[[#This Row],[id2]],tb_userslist[my_start_date],"&gt;="&amp;$E$1,tb_userslist[my_finish_date],"&lt;="&amp;$E$2),0)</f>
        <v>9</v>
      </c>
      <c r="O80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0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04" spans="1:16" x14ac:dyDescent="0.3">
      <c r="A804" s="13">
        <v>41899</v>
      </c>
      <c r="B804" s="13">
        <v>23273</v>
      </c>
      <c r="C804" s="31" t="str">
        <f>VLOOKUP(tb_anime[[#This Row],[id2]],tb_userslist[[series_animedb_id]:[series_title]],2,FALSE)</f>
        <v>Shigatsu wa Kimi no Uso</v>
      </c>
      <c r="D804" s="31" t="str">
        <f>VLOOKUP(tb_anime[[#This Row],[id2]],tb_userslist[[series_animedb_id]:[season]],3,FALSE)</f>
        <v>tv</v>
      </c>
      <c r="E804" s="31">
        <f>VLOOKUP(tb_anime[[#This Row],[id2]],tb_userslist[[series_animedb_id]:[season]],9,FALSE)</f>
        <v>2014</v>
      </c>
      <c r="F804" s="31" t="str">
        <f>VLOOKUP(tb_anime[[#This Row],[id2]],tb_userslist[[series_animedb_id]:[season]],10,FALSE)</f>
        <v>fall</v>
      </c>
      <c r="G804" s="31">
        <f>COUNTIF(tb_userslist[series_animedb_id],tb_anime[[#This Row],[id2]])</f>
        <v>1</v>
      </c>
      <c r="H804" s="31">
        <f>SUMPRODUCT((tb_userslist[series_animedb_id]=tb_anime[[#This Row],[id2]])*(tb_userslist[my_score]&lt;=10))</f>
        <v>1</v>
      </c>
      <c r="I804" s="24">
        <f>IFERROR(AVERAGEIF(tb_userslist[series_animedb_id],tb_anime[[#This Row],[id2]],tb_userslist[my_score]),0)</f>
        <v>10</v>
      </c>
      <c r="J80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4" s="31">
        <f>SUMPRODUCT((tb_userslist[series_animedb_id]=tb_anime[[#This Row],[id2]])*(tb_userslist[my_finish_date]&lt;=$E$2)*(tb_userslist[my_start_date]&gt;=$E$1)*(tb_userslist[my_start_date]&lt;&gt;"NA"))</f>
        <v>1</v>
      </c>
      <c r="M80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04" s="31">
        <f>IFERROR(AVERAGEIFS(tb_userslist[my_score],tb_userslist[series_animedb_id],tb_anime[[#This Row],[id2]],tb_userslist[my_start_date],"&gt;="&amp;$E$1,tb_userslist[my_finish_date],"&lt;="&amp;$E$2),0)</f>
        <v>10</v>
      </c>
      <c r="O80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0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05" spans="1:16" x14ac:dyDescent="0.3">
      <c r="A805" s="13">
        <v>337</v>
      </c>
      <c r="B805" s="13">
        <v>28069</v>
      </c>
      <c r="C805" s="31" t="str">
        <f>VLOOKUP(tb_anime[[#This Row],[id2]],tb_userslist[[series_animedb_id]:[series_title]],2,FALSE)</f>
        <v>Shigatsu wa Kimi no Uso: Moments</v>
      </c>
      <c r="D805" s="31" t="str">
        <f>VLOOKUP(tb_anime[[#This Row],[id2]],tb_userslist[[series_animedb_id]:[season]],3,FALSE)</f>
        <v>ova</v>
      </c>
      <c r="E805" s="31">
        <f>VLOOKUP(tb_anime[[#This Row],[id2]],tb_userslist[[series_animedb_id]:[season]],9,FALSE)</f>
        <v>2015</v>
      </c>
      <c r="F805" s="31" t="str">
        <f>VLOOKUP(tb_anime[[#This Row],[id2]],tb_userslist[[series_animedb_id]:[season]],10,FALSE)</f>
        <v>spring</v>
      </c>
      <c r="G805" s="31">
        <f>COUNTIF(tb_userslist[series_animedb_id],tb_anime[[#This Row],[id2]])</f>
        <v>1</v>
      </c>
      <c r="H805" s="31">
        <f>SUMPRODUCT((tb_userslist[series_animedb_id]=tb_anime[[#This Row],[id2]])*(tb_userslist[my_score]&lt;=10))</f>
        <v>1</v>
      </c>
      <c r="I805" s="24">
        <f>IFERROR(AVERAGEIF(tb_userslist[series_animedb_id],tb_anime[[#This Row],[id2]],tb_userslist[my_score]),0)</f>
        <v>10</v>
      </c>
      <c r="J80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5" s="31">
        <f>SUMPRODUCT((tb_userslist[series_animedb_id]=tb_anime[[#This Row],[id2]])*(tb_userslist[my_finish_date]&lt;=$E$2)*(tb_userslist[my_start_date]&gt;=$E$1)*(tb_userslist[my_start_date]&lt;&gt;"NA"))</f>
        <v>1</v>
      </c>
      <c r="M80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05" s="31">
        <f>IFERROR(AVERAGEIFS(tb_userslist[my_score],tb_userslist[series_animedb_id],tb_anime[[#This Row],[id2]],tb_userslist[my_start_date],"&gt;="&amp;$E$1,tb_userslist[my_finish_date],"&lt;="&amp;$E$2),0)</f>
        <v>10</v>
      </c>
      <c r="O80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0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06" spans="1:16" x14ac:dyDescent="0.3">
      <c r="A806" s="13">
        <v>38529</v>
      </c>
      <c r="B806" s="13">
        <v>169</v>
      </c>
      <c r="C806" s="31" t="str">
        <f>VLOOKUP(tb_anime[[#This Row],[id2]],tb_userslist[[series_animedb_id]:[series_title]],2,FALSE)</f>
        <v>Shingetsutan Tsukihime</v>
      </c>
      <c r="D806" s="31" t="str">
        <f>VLOOKUP(tb_anime[[#This Row],[id2]],tb_userslist[[series_animedb_id]:[season]],3,FALSE)</f>
        <v>tv</v>
      </c>
      <c r="E806" s="31">
        <f>VLOOKUP(tb_anime[[#This Row],[id2]],tb_userslist[[series_animedb_id]:[season]],9,FALSE)</f>
        <v>2003</v>
      </c>
      <c r="F806" s="31" t="str">
        <f>VLOOKUP(tb_anime[[#This Row],[id2]],tb_userslist[[series_animedb_id]:[season]],10,FALSE)</f>
        <v>fall</v>
      </c>
      <c r="G806" s="31">
        <f>COUNTIF(tb_userslist[series_animedb_id],tb_anime[[#This Row],[id2]])</f>
        <v>1</v>
      </c>
      <c r="H806" s="31">
        <f>SUMPRODUCT((tb_userslist[series_animedb_id]=tb_anime[[#This Row],[id2]])*(tb_userslist[my_score]&lt;=10))</f>
        <v>1</v>
      </c>
      <c r="I806" s="24">
        <f>IFERROR(AVERAGEIF(tb_userslist[series_animedb_id],tb_anime[[#This Row],[id2]],tb_userslist[my_score]),0)</f>
        <v>5</v>
      </c>
      <c r="J80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6" s="31">
        <f>SUMPRODUCT((tb_userslist[series_animedb_id]=tb_anime[[#This Row],[id2]])*(tb_userslist[my_finish_date]&lt;=$E$2)*(tb_userslist[my_start_date]&gt;=$E$1)*(tb_userslist[my_start_date]&lt;&gt;"NA"))</f>
        <v>1</v>
      </c>
      <c r="M80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06" s="31">
        <f>IFERROR(AVERAGEIFS(tb_userslist[my_score],tb_userslist[series_animedb_id],tb_anime[[#This Row],[id2]],tb_userslist[my_start_date],"&gt;="&amp;$E$1,tb_userslist[my_finish_date],"&lt;="&amp;$E$2),0)</f>
        <v>5</v>
      </c>
      <c r="O80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0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5.5501021765991831</v>
      </c>
    </row>
    <row r="807" spans="1:16" x14ac:dyDescent="0.3">
      <c r="A807" s="13">
        <v>609</v>
      </c>
      <c r="B807" s="13">
        <v>23233</v>
      </c>
      <c r="C807" s="31" t="str">
        <f>VLOOKUP(tb_anime[[#This Row],[id2]],tb_userslist[[series_animedb_id]:[series_title]],2,FALSE)</f>
        <v>Shinmai Maou no Testament</v>
      </c>
      <c r="D807" s="31" t="str">
        <f>VLOOKUP(tb_anime[[#This Row],[id2]],tb_userslist[[series_animedb_id]:[season]],3,FALSE)</f>
        <v>tv</v>
      </c>
      <c r="E807" s="31">
        <f>VLOOKUP(tb_anime[[#This Row],[id2]],tb_userslist[[series_animedb_id]:[season]],9,FALSE)</f>
        <v>2015</v>
      </c>
      <c r="F807" s="31" t="str">
        <f>VLOOKUP(tb_anime[[#This Row],[id2]],tb_userslist[[series_animedb_id]:[season]],10,FALSE)</f>
        <v>winter</v>
      </c>
      <c r="G807" s="31">
        <f>COUNTIF(tb_userslist[series_animedb_id],tb_anime[[#This Row],[id2]])</f>
        <v>1</v>
      </c>
      <c r="H807" s="31">
        <f>SUMPRODUCT((tb_userslist[series_animedb_id]=tb_anime[[#This Row],[id2]])*(tb_userslist[my_score]&lt;=10))</f>
        <v>1</v>
      </c>
      <c r="I807" s="24">
        <f>IFERROR(AVERAGEIF(tb_userslist[series_animedb_id],tb_anime[[#This Row],[id2]],tb_userslist[my_score]),0)</f>
        <v>7</v>
      </c>
      <c r="J80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7" s="31">
        <f>SUMPRODUCT((tb_userslist[series_animedb_id]=tb_anime[[#This Row],[id2]])*(tb_userslist[my_finish_date]&lt;=$E$2)*(tb_userslist[my_start_date]&gt;=$E$1)*(tb_userslist[my_start_date]&lt;&gt;"NA"))</f>
        <v>1</v>
      </c>
      <c r="M80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07" s="31">
        <f>IFERROR(AVERAGEIFS(tb_userslist[my_score],tb_userslist[series_animedb_id],tb_anime[[#This Row],[id2]],tb_userslist[my_start_date],"&gt;="&amp;$E$1,tb_userslist[my_finish_date],"&lt;="&amp;$E$2),0)</f>
        <v>7</v>
      </c>
      <c r="O80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0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808" spans="1:16" x14ac:dyDescent="0.3">
      <c r="A808" s="13">
        <v>1608</v>
      </c>
      <c r="B808" s="13">
        <v>30363</v>
      </c>
      <c r="C808" s="31" t="str">
        <f>VLOOKUP(tb_anime[[#This Row],[id2]],tb_userslist[[series_animedb_id]:[series_title]],2,FALSE)</f>
        <v>Shinmai Maou no Testament Burst</v>
      </c>
      <c r="D808" s="31" t="str">
        <f>VLOOKUP(tb_anime[[#This Row],[id2]],tb_userslist[[series_animedb_id]:[season]],3,FALSE)</f>
        <v>tv</v>
      </c>
      <c r="E808" s="31">
        <f>VLOOKUP(tb_anime[[#This Row],[id2]],tb_userslist[[series_animedb_id]:[season]],9,FALSE)</f>
        <v>2015</v>
      </c>
      <c r="F808" s="31" t="str">
        <f>VLOOKUP(tb_anime[[#This Row],[id2]],tb_userslist[[series_animedb_id]:[season]],10,FALSE)</f>
        <v>fall</v>
      </c>
      <c r="G808" s="31">
        <f>COUNTIF(tb_userslist[series_animedb_id],tb_anime[[#This Row],[id2]])</f>
        <v>1</v>
      </c>
      <c r="H808" s="31">
        <f>SUMPRODUCT((tb_userslist[series_animedb_id]=tb_anime[[#This Row],[id2]])*(tb_userslist[my_score]&lt;=10))</f>
        <v>1</v>
      </c>
      <c r="I808" s="24">
        <f>IFERROR(AVERAGEIF(tb_userslist[series_animedb_id],tb_anime[[#This Row],[id2]],tb_userslist[my_score]),0)</f>
        <v>7</v>
      </c>
      <c r="J80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8" s="31">
        <f>SUMPRODUCT((tb_userslist[series_animedb_id]=tb_anime[[#This Row],[id2]])*(tb_userslist[my_finish_date]&lt;=$E$2)*(tb_userslist[my_start_date]&gt;=$E$1)*(tb_userslist[my_start_date]&lt;&gt;"NA"))</f>
        <v>0</v>
      </c>
      <c r="M80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08" s="31">
        <f>IFERROR(AVERAGEIFS(tb_userslist[my_score],tb_userslist[series_animedb_id],tb_anime[[#This Row],[id2]],tb_userslist[my_start_date],"&gt;="&amp;$E$1,tb_userslist[my_finish_date],"&lt;="&amp;$E$2),0)</f>
        <v>0</v>
      </c>
      <c r="O80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0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09" spans="1:16" x14ac:dyDescent="0.3">
      <c r="A809" s="13">
        <v>44387</v>
      </c>
      <c r="B809" s="13">
        <v>25835</v>
      </c>
      <c r="C809" s="31" t="str">
        <f>VLOOKUP(tb_anime[[#This Row],[id2]],tb_userslist[[series_animedb_id]:[series_title]],2,FALSE)</f>
        <v>Shirobako</v>
      </c>
      <c r="D809" s="31" t="str">
        <f>VLOOKUP(tb_anime[[#This Row],[id2]],tb_userslist[[series_animedb_id]:[season]],3,FALSE)</f>
        <v>tv</v>
      </c>
      <c r="E809" s="31">
        <f>VLOOKUP(tb_anime[[#This Row],[id2]],tb_userslist[[series_animedb_id]:[season]],9,FALSE)</f>
        <v>2014</v>
      </c>
      <c r="F809" s="31" t="str">
        <f>VLOOKUP(tb_anime[[#This Row],[id2]],tb_userslist[[series_animedb_id]:[season]],10,FALSE)</f>
        <v>fall</v>
      </c>
      <c r="G809" s="31">
        <f>COUNTIF(tb_userslist[series_animedb_id],tb_anime[[#This Row],[id2]])</f>
        <v>1</v>
      </c>
      <c r="H809" s="31">
        <f>SUMPRODUCT((tb_userslist[series_animedb_id]=tb_anime[[#This Row],[id2]])*(tb_userslist[my_score]&lt;=10))</f>
        <v>1</v>
      </c>
      <c r="I809" s="24">
        <f>IFERROR(AVERAGEIF(tb_userslist[series_animedb_id],tb_anime[[#This Row],[id2]],tb_userslist[my_score]),0)</f>
        <v>10</v>
      </c>
      <c r="J80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0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09" s="31">
        <f>SUMPRODUCT((tb_userslist[series_animedb_id]=tb_anime[[#This Row],[id2]])*(tb_userslist[my_finish_date]&lt;=$E$2)*(tb_userslist[my_start_date]&gt;=$E$1)*(tb_userslist[my_start_date]&lt;&gt;"NA"))</f>
        <v>1</v>
      </c>
      <c r="M80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09" s="31">
        <f>IFERROR(AVERAGEIFS(tb_userslist[my_score],tb_userslist[series_animedb_id],tb_anime[[#This Row],[id2]],tb_userslist[my_start_date],"&gt;="&amp;$E$1,tb_userslist[my_finish_date],"&lt;="&amp;$E$2),0)</f>
        <v>10</v>
      </c>
      <c r="O80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0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10" spans="1:16" x14ac:dyDescent="0.3">
      <c r="A810" s="13">
        <v>42808</v>
      </c>
      <c r="B810" s="13">
        <v>44942</v>
      </c>
      <c r="C810" s="31" t="str">
        <f>VLOOKUP(tb_anime[[#This Row],[id2]],tb_userslist[[series_animedb_id]:[series_title]],2,FALSE)</f>
        <v>Shuumatsu no Walküre</v>
      </c>
      <c r="D810" s="31" t="str">
        <f>VLOOKUP(tb_anime[[#This Row],[id2]],tb_userslist[[series_animedb_id]:[season]],3,FALSE)</f>
        <v>ona</v>
      </c>
      <c r="E810" s="31">
        <f>VLOOKUP(tb_anime[[#This Row],[id2]],tb_userslist[[series_animedb_id]:[season]],9,FALSE)</f>
        <v>2021</v>
      </c>
      <c r="F810" s="31" t="str">
        <f>VLOOKUP(tb_anime[[#This Row],[id2]],tb_userslist[[series_animedb_id]:[season]],10,FALSE)</f>
        <v>spring</v>
      </c>
      <c r="G810" s="31">
        <f>COUNTIF(tb_userslist[series_animedb_id],tb_anime[[#This Row],[id2]])</f>
        <v>1</v>
      </c>
      <c r="H810" s="31">
        <f>SUMPRODUCT((tb_userslist[series_animedb_id]=tb_anime[[#This Row],[id2]])*(tb_userslist[my_score]&lt;=10))</f>
        <v>1</v>
      </c>
      <c r="I810" s="24">
        <f>IFERROR(AVERAGEIF(tb_userslist[series_animedb_id],tb_anime[[#This Row],[id2]],tb_userslist[my_score]),0)</f>
        <v>2</v>
      </c>
      <c r="J81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0" s="31">
        <f>SUMPRODUCT((tb_userslist[series_animedb_id]=tb_anime[[#This Row],[id2]])*(tb_userslist[my_finish_date]&lt;=$E$2)*(tb_userslist[my_start_date]&gt;=$E$1)*(tb_userslist[my_start_date]&lt;&gt;"NA"))</f>
        <v>1</v>
      </c>
      <c r="M81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10" s="31">
        <f>IFERROR(AVERAGEIFS(tb_userslist[my_score],tb_userslist[series_animedb_id],tb_anime[[#This Row],[id2]],tb_userslist[my_start_date],"&gt;="&amp;$E$1,tb_userslist[my_finish_date],"&lt;="&amp;$E$2),0)</f>
        <v>2</v>
      </c>
      <c r="O81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1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4.0501021765991831</v>
      </c>
    </row>
    <row r="811" spans="1:16" x14ac:dyDescent="0.3">
      <c r="A811" s="13">
        <v>100</v>
      </c>
      <c r="B811" s="13">
        <v>39575</v>
      </c>
      <c r="C811" s="31" t="str">
        <f>VLOOKUP(tb_anime[[#This Row],[id2]],tb_userslist[[series_animedb_id]:[series_title]],2,FALSE)</f>
        <v>Somali to Mori no Kamisama</v>
      </c>
      <c r="D811" s="31" t="str">
        <f>VLOOKUP(tb_anime[[#This Row],[id2]],tb_userslist[[series_animedb_id]:[season]],3,FALSE)</f>
        <v>tv</v>
      </c>
      <c r="E811" s="31">
        <f>VLOOKUP(tb_anime[[#This Row],[id2]],tb_userslist[[series_animedb_id]:[season]],9,FALSE)</f>
        <v>2020</v>
      </c>
      <c r="F811" s="31" t="str">
        <f>VLOOKUP(tb_anime[[#This Row],[id2]],tb_userslist[[series_animedb_id]:[season]],10,FALSE)</f>
        <v>winter</v>
      </c>
      <c r="G811" s="31">
        <f>COUNTIF(tb_userslist[series_animedb_id],tb_anime[[#This Row],[id2]])</f>
        <v>1</v>
      </c>
      <c r="H811" s="31">
        <f>SUMPRODUCT((tb_userslist[series_animedb_id]=tb_anime[[#This Row],[id2]])*(tb_userslist[my_score]&lt;=10))</f>
        <v>1</v>
      </c>
      <c r="I811" s="24">
        <f>IFERROR(AVERAGEIF(tb_userslist[series_animedb_id],tb_anime[[#This Row],[id2]],tb_userslist[my_score]),0)</f>
        <v>10</v>
      </c>
      <c r="J81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1" s="31">
        <f>SUMPRODUCT((tb_userslist[series_animedb_id]=tb_anime[[#This Row],[id2]])*(tb_userslist[my_finish_date]&lt;=$E$2)*(tb_userslist[my_start_date]&gt;=$E$1)*(tb_userslist[my_start_date]&lt;&gt;"NA"))</f>
        <v>1</v>
      </c>
      <c r="M81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11" s="31">
        <f>IFERROR(AVERAGEIFS(tb_userslist[my_score],tb_userslist[series_animedb_id],tb_anime[[#This Row],[id2]],tb_userslist[my_start_date],"&gt;="&amp;$E$1,tb_userslist[my_finish_date],"&lt;="&amp;$E$2),0)</f>
        <v>10</v>
      </c>
      <c r="O81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1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12" spans="1:16" x14ac:dyDescent="0.3">
      <c r="A812" s="13">
        <v>18463</v>
      </c>
      <c r="B812" s="13">
        <v>48736</v>
      </c>
      <c r="C812" s="31" t="str">
        <f>VLOOKUP(tb_anime[[#This Row],[id2]],tb_userslist[[series_animedb_id]:[series_title]],2,FALSE)</f>
        <v>Sono Bisque Doll wa Koi wo Suru</v>
      </c>
      <c r="D812" s="31" t="str">
        <f>VLOOKUP(tb_anime[[#This Row],[id2]],tb_userslist[[series_animedb_id]:[season]],3,FALSE)</f>
        <v>tv</v>
      </c>
      <c r="E812" s="31">
        <f>VLOOKUP(tb_anime[[#This Row],[id2]],tb_userslist[[series_animedb_id]:[season]],9,FALSE)</f>
        <v>2022</v>
      </c>
      <c r="F812" s="31" t="str">
        <f>VLOOKUP(tb_anime[[#This Row],[id2]],tb_userslist[[series_animedb_id]:[season]],10,FALSE)</f>
        <v>winter</v>
      </c>
      <c r="G812" s="31">
        <f>COUNTIF(tb_userslist[series_animedb_id],tb_anime[[#This Row],[id2]])</f>
        <v>1</v>
      </c>
      <c r="H812" s="31">
        <f>SUMPRODUCT((tb_userslist[series_animedb_id]=tb_anime[[#This Row],[id2]])*(tb_userslist[my_score]&lt;=10))</f>
        <v>1</v>
      </c>
      <c r="I812" s="24">
        <f>IFERROR(AVERAGEIF(tb_userslist[series_animedb_id],tb_anime[[#This Row],[id2]],tb_userslist[my_score]),0)</f>
        <v>9</v>
      </c>
      <c r="J81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2" s="31">
        <f>SUMPRODUCT((tb_userslist[series_animedb_id]=tb_anime[[#This Row],[id2]])*(tb_userslist[my_finish_date]&lt;=$E$2)*(tb_userslist[my_start_date]&gt;=$E$1)*(tb_userslist[my_start_date]&lt;&gt;"NA"))</f>
        <v>1</v>
      </c>
      <c r="M81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12" s="31">
        <f>IFERROR(AVERAGEIFS(tb_userslist[my_score],tb_userslist[series_animedb_id],tb_anime[[#This Row],[id2]],tb_userslist[my_start_date],"&gt;="&amp;$E$1,tb_userslist[my_finish_date],"&lt;="&amp;$E$2),0)</f>
        <v>9</v>
      </c>
      <c r="O81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1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13" spans="1:16" x14ac:dyDescent="0.3">
      <c r="A813" s="13">
        <v>38012</v>
      </c>
      <c r="B813" s="13">
        <v>3588</v>
      </c>
      <c r="C813" s="31" t="str">
        <f>VLOOKUP(tb_anime[[#This Row],[id2]],tb_userslist[[series_animedb_id]:[series_title]],2,FALSE)</f>
        <v>Soul Eater</v>
      </c>
      <c r="D813" s="31" t="str">
        <f>VLOOKUP(tb_anime[[#This Row],[id2]],tb_userslist[[series_animedb_id]:[season]],3,FALSE)</f>
        <v>tv</v>
      </c>
      <c r="E813" s="31">
        <f>VLOOKUP(tb_anime[[#This Row],[id2]],tb_userslist[[series_animedb_id]:[season]],9,FALSE)</f>
        <v>2008</v>
      </c>
      <c r="F813" s="31" t="str">
        <f>VLOOKUP(tb_anime[[#This Row],[id2]],tb_userslist[[series_animedb_id]:[season]],10,FALSE)</f>
        <v>spring</v>
      </c>
      <c r="G813" s="31">
        <f>COUNTIF(tb_userslist[series_animedb_id],tb_anime[[#This Row],[id2]])</f>
        <v>1</v>
      </c>
      <c r="H813" s="31">
        <f>SUMPRODUCT((tb_userslist[series_animedb_id]=tb_anime[[#This Row],[id2]])*(tb_userslist[my_score]&lt;=10))</f>
        <v>1</v>
      </c>
      <c r="I813" s="24">
        <f>IFERROR(AVERAGEIF(tb_userslist[series_animedb_id],tb_anime[[#This Row],[id2]],tb_userslist[my_score]),0)</f>
        <v>10</v>
      </c>
      <c r="J81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3" s="31">
        <f>SUMPRODUCT((tb_userslist[series_animedb_id]=tb_anime[[#This Row],[id2]])*(tb_userslist[my_finish_date]&lt;=$E$2)*(tb_userslist[my_start_date]&gt;=$E$1)*(tb_userslist[my_start_date]&lt;&gt;"NA"))</f>
        <v>0</v>
      </c>
      <c r="M81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13" s="31">
        <f>IFERROR(AVERAGEIFS(tb_userslist[my_score],tb_userslist[series_animedb_id],tb_anime[[#This Row],[id2]],tb_userslist[my_start_date],"&gt;="&amp;$E$1,tb_userslist[my_finish_date],"&lt;="&amp;$E$2),0)</f>
        <v>0</v>
      </c>
      <c r="O81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1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14" spans="1:16" x14ac:dyDescent="0.3">
      <c r="A814" s="13">
        <v>175</v>
      </c>
      <c r="B814" s="13">
        <v>21507</v>
      </c>
      <c r="C814" s="31" t="str">
        <f>VLOOKUP(tb_anime[[#This Row],[id2]],tb_userslist[[series_animedb_id]:[series_title]],2,FALSE)</f>
        <v>Soul Eater NOT!</v>
      </c>
      <c r="D814" s="31" t="str">
        <f>VLOOKUP(tb_anime[[#This Row],[id2]],tb_userslist[[series_animedb_id]:[season]],3,FALSE)</f>
        <v>tv</v>
      </c>
      <c r="E814" s="31">
        <f>VLOOKUP(tb_anime[[#This Row],[id2]],tb_userslist[[series_animedb_id]:[season]],9,FALSE)</f>
        <v>2014</v>
      </c>
      <c r="F814" s="31" t="str">
        <f>VLOOKUP(tb_anime[[#This Row],[id2]],tb_userslist[[series_animedb_id]:[season]],10,FALSE)</f>
        <v>spring</v>
      </c>
      <c r="G814" s="31">
        <f>COUNTIF(tb_userslist[series_animedb_id],tb_anime[[#This Row],[id2]])</f>
        <v>1</v>
      </c>
      <c r="H814" s="31">
        <f>SUMPRODUCT((tb_userslist[series_animedb_id]=tb_anime[[#This Row],[id2]])*(tb_userslist[my_score]&lt;=10))</f>
        <v>1</v>
      </c>
      <c r="I814" s="24">
        <f>IFERROR(AVERAGEIF(tb_userslist[series_animedb_id],tb_anime[[#This Row],[id2]],tb_userslist[my_score]),0)</f>
        <v>7</v>
      </c>
      <c r="J81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4" s="31">
        <f>SUMPRODUCT((tb_userslist[series_animedb_id]=tb_anime[[#This Row],[id2]])*(tb_userslist[my_finish_date]&lt;=$E$2)*(tb_userslist[my_start_date]&gt;=$E$1)*(tb_userslist[my_start_date]&lt;&gt;"NA"))</f>
        <v>0</v>
      </c>
      <c r="M81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14" s="31">
        <f>IFERROR(AVERAGEIFS(tb_userslist[my_score],tb_userslist[series_animedb_id],tb_anime[[#This Row],[id2]],tb_userslist[my_start_date],"&gt;="&amp;$E$1,tb_userslist[my_finish_date],"&lt;="&amp;$E$2),0)</f>
        <v>0</v>
      </c>
      <c r="O81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1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15" spans="1:16" x14ac:dyDescent="0.3">
      <c r="A815" s="13">
        <v>49263</v>
      </c>
      <c r="B815" s="13">
        <v>20057</v>
      </c>
      <c r="C815" s="31" t="str">
        <f>VLOOKUP(tb_anime[[#This Row],[id2]],tb_userslist[[series_animedb_id]:[series_title]],2,FALSE)</f>
        <v>Space☆Dandy</v>
      </c>
      <c r="D815" s="31" t="str">
        <f>VLOOKUP(tb_anime[[#This Row],[id2]],tb_userslist[[series_animedb_id]:[season]],3,FALSE)</f>
        <v>tv</v>
      </c>
      <c r="E815" s="31">
        <f>VLOOKUP(tb_anime[[#This Row],[id2]],tb_userslist[[series_animedb_id]:[season]],9,FALSE)</f>
        <v>2014</v>
      </c>
      <c r="F815" s="31" t="str">
        <f>VLOOKUP(tb_anime[[#This Row],[id2]],tb_userslist[[series_animedb_id]:[season]],10,FALSE)</f>
        <v>winter</v>
      </c>
      <c r="G815" s="31">
        <f>COUNTIF(tb_userslist[series_animedb_id],tb_anime[[#This Row],[id2]])</f>
        <v>1</v>
      </c>
      <c r="H815" s="31">
        <f>SUMPRODUCT((tb_userslist[series_animedb_id]=tb_anime[[#This Row],[id2]])*(tb_userslist[my_score]&lt;=10))</f>
        <v>1</v>
      </c>
      <c r="I815" s="24">
        <f>IFERROR(AVERAGEIF(tb_userslist[series_animedb_id],tb_anime[[#This Row],[id2]],tb_userslist[my_score]),0)</f>
        <v>6</v>
      </c>
      <c r="J81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5" s="31">
        <f>SUMPRODUCT((tb_userslist[series_animedb_id]=tb_anime[[#This Row],[id2]])*(tb_userslist[my_finish_date]&lt;=$E$2)*(tb_userslist[my_start_date]&gt;=$E$1)*(tb_userslist[my_start_date]&lt;&gt;"NA"))</f>
        <v>0</v>
      </c>
      <c r="M815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15" s="31">
        <f>IFERROR(AVERAGEIFS(tb_userslist[my_score],tb_userslist[series_animedb_id],tb_anime[[#This Row],[id2]],tb_userslist[my_start_date],"&gt;="&amp;$E$1,tb_userslist[my_finish_date],"&lt;="&amp;$E$2),0)</f>
        <v>0</v>
      </c>
      <c r="O81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1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16" spans="1:16" x14ac:dyDescent="0.3">
      <c r="A816" s="13">
        <v>553</v>
      </c>
      <c r="B816" s="13">
        <v>3470</v>
      </c>
      <c r="C816" s="31" t="str">
        <f>VLOOKUP(tb_anime[[#This Row],[id2]],tb_userslist[[series_animedb_id]:[series_title]],2,FALSE)</f>
        <v>Special A</v>
      </c>
      <c r="D816" s="31" t="str">
        <f>VLOOKUP(tb_anime[[#This Row],[id2]],tb_userslist[[series_animedb_id]:[season]],3,FALSE)</f>
        <v>tv</v>
      </c>
      <c r="E816" s="31">
        <f>VLOOKUP(tb_anime[[#This Row],[id2]],tb_userslist[[series_animedb_id]:[season]],9,FALSE)</f>
        <v>2008</v>
      </c>
      <c r="F816" s="31" t="str">
        <f>VLOOKUP(tb_anime[[#This Row],[id2]],tb_userslist[[series_animedb_id]:[season]],10,FALSE)</f>
        <v>spring</v>
      </c>
      <c r="G816" s="31">
        <f>COUNTIF(tb_userslist[series_animedb_id],tb_anime[[#This Row],[id2]])</f>
        <v>1</v>
      </c>
      <c r="H816" s="31">
        <f>SUMPRODUCT((tb_userslist[series_animedb_id]=tb_anime[[#This Row],[id2]])*(tb_userslist[my_score]&lt;=10))</f>
        <v>1</v>
      </c>
      <c r="I816" s="24">
        <f>IFERROR(AVERAGEIF(tb_userslist[series_animedb_id],tb_anime[[#This Row],[id2]],tb_userslist[my_score]),0)</f>
        <v>7</v>
      </c>
      <c r="J81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6" s="31">
        <f>SUMPRODUCT((tb_userslist[series_animedb_id]=tb_anime[[#This Row],[id2]])*(tb_userslist[my_finish_date]&lt;=$E$2)*(tb_userslist[my_start_date]&gt;=$E$1)*(tb_userslist[my_start_date]&lt;&gt;"NA"))</f>
        <v>0</v>
      </c>
      <c r="M81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16" s="31">
        <f>IFERROR(AVERAGEIFS(tb_userslist[my_score],tb_userslist[series_animedb_id],tb_anime[[#This Row],[id2]],tb_userslist[my_start_date],"&gt;="&amp;$E$1,tb_userslist[my_finish_date],"&lt;="&amp;$E$2),0)</f>
        <v>0</v>
      </c>
      <c r="O81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1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17" spans="1:16" x14ac:dyDescent="0.3">
      <c r="A817" s="13">
        <v>40646</v>
      </c>
      <c r="B817" s="13">
        <v>50265</v>
      </c>
      <c r="C817" s="31" t="str">
        <f>VLOOKUP(tb_anime[[#This Row],[id2]],tb_userslist[[series_animedb_id]:[series_title]],2,FALSE)</f>
        <v>Spy x Family</v>
      </c>
      <c r="D817" s="31" t="str">
        <f>VLOOKUP(tb_anime[[#This Row],[id2]],tb_userslist[[series_animedb_id]:[season]],3,FALSE)</f>
        <v>tv</v>
      </c>
      <c r="E817" s="31">
        <f>VLOOKUP(tb_anime[[#This Row],[id2]],tb_userslist[[series_animedb_id]:[season]],9,FALSE)</f>
        <v>2022</v>
      </c>
      <c r="F817" s="31" t="str">
        <f>VLOOKUP(tb_anime[[#This Row],[id2]],tb_userslist[[series_animedb_id]:[season]],10,FALSE)</f>
        <v>spring</v>
      </c>
      <c r="G817" s="31">
        <f>COUNTIF(tb_userslist[series_animedb_id],tb_anime[[#This Row],[id2]])</f>
        <v>1</v>
      </c>
      <c r="H817" s="31">
        <f>SUMPRODUCT((tb_userslist[series_animedb_id]=tb_anime[[#This Row],[id2]])*(tb_userslist[my_score]&lt;=10))</f>
        <v>1</v>
      </c>
      <c r="I817" s="24">
        <f>IFERROR(AVERAGEIF(tb_userslist[series_animedb_id],tb_anime[[#This Row],[id2]],tb_userslist[my_score]),0)</f>
        <v>9</v>
      </c>
      <c r="J81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7" s="31">
        <f>SUMPRODUCT((tb_userslist[series_animedb_id]=tb_anime[[#This Row],[id2]])*(tb_userslist[my_finish_date]&lt;=$E$2)*(tb_userslist[my_start_date]&gt;=$E$1)*(tb_userslist[my_start_date]&lt;&gt;"NA"))</f>
        <v>1</v>
      </c>
      <c r="M81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17" s="31">
        <f>IFERROR(AVERAGEIFS(tb_userslist[my_score],tb_userslist[series_animedb_id],tb_anime[[#This Row],[id2]],tb_userslist[my_start_date],"&gt;="&amp;$E$1,tb_userslist[my_finish_date],"&lt;="&amp;$E$2),0)</f>
        <v>9</v>
      </c>
      <c r="O81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1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18" spans="1:16" x14ac:dyDescent="0.3">
      <c r="A818" s="13">
        <v>41124</v>
      </c>
      <c r="B818" s="13">
        <v>9253</v>
      </c>
      <c r="C818" s="31" t="str">
        <f>VLOOKUP(tb_anime[[#This Row],[id2]],tb_userslist[[series_animedb_id]:[series_title]],2,FALSE)</f>
        <v>Steins;Gate</v>
      </c>
      <c r="D818" s="31" t="str">
        <f>VLOOKUP(tb_anime[[#This Row],[id2]],tb_userslist[[series_animedb_id]:[season]],3,FALSE)</f>
        <v>tv</v>
      </c>
      <c r="E818" s="31">
        <f>VLOOKUP(tb_anime[[#This Row],[id2]],tb_userslist[[series_animedb_id]:[season]],9,FALSE)</f>
        <v>2011</v>
      </c>
      <c r="F818" s="31" t="str">
        <f>VLOOKUP(tb_anime[[#This Row],[id2]],tb_userslist[[series_animedb_id]:[season]],10,FALSE)</f>
        <v>spring</v>
      </c>
      <c r="G818" s="31">
        <f>COUNTIF(tb_userslist[series_animedb_id],tb_anime[[#This Row],[id2]])</f>
        <v>1</v>
      </c>
      <c r="H818" s="31">
        <f>SUMPRODUCT((tb_userslist[series_animedb_id]=tb_anime[[#This Row],[id2]])*(tb_userslist[my_score]&lt;=10))</f>
        <v>1</v>
      </c>
      <c r="I818" s="24">
        <f>IFERROR(AVERAGEIF(tb_userslist[series_animedb_id],tb_anime[[#This Row],[id2]],tb_userslist[my_score]),0)</f>
        <v>10</v>
      </c>
      <c r="J81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8" s="31">
        <f>SUMPRODUCT((tb_userslist[series_animedb_id]=tb_anime[[#This Row],[id2]])*(tb_userslist[my_finish_date]&lt;=$E$2)*(tb_userslist[my_start_date]&gt;=$E$1)*(tb_userslist[my_start_date]&lt;&gt;"NA"))</f>
        <v>0</v>
      </c>
      <c r="M81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18" s="31">
        <f>IFERROR(AVERAGEIFS(tb_userslist[my_score],tb_userslist[series_animedb_id],tb_anime[[#This Row],[id2]],tb_userslist[my_start_date],"&gt;="&amp;$E$1,tb_userslist[my_finish_date],"&lt;="&amp;$E$2),0)</f>
        <v>0</v>
      </c>
      <c r="O81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1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19" spans="1:16" x14ac:dyDescent="0.3">
      <c r="A819" s="13">
        <v>15687</v>
      </c>
      <c r="B819" s="13">
        <v>30484</v>
      </c>
      <c r="C819" s="31" t="str">
        <f>VLOOKUP(tb_anime[[#This Row],[id2]],tb_userslist[[series_animedb_id]:[series_title]],2,FALSE)</f>
        <v>Steins;Gate 0</v>
      </c>
      <c r="D819" s="31" t="str">
        <f>VLOOKUP(tb_anime[[#This Row],[id2]],tb_userslist[[series_animedb_id]:[season]],3,FALSE)</f>
        <v>tv</v>
      </c>
      <c r="E819" s="31">
        <f>VLOOKUP(tb_anime[[#This Row],[id2]],tb_userslist[[series_animedb_id]:[season]],9,FALSE)</f>
        <v>2018</v>
      </c>
      <c r="F819" s="31" t="str">
        <f>VLOOKUP(tb_anime[[#This Row],[id2]],tb_userslist[[series_animedb_id]:[season]],10,FALSE)</f>
        <v>spring</v>
      </c>
      <c r="G819" s="31">
        <f>COUNTIF(tb_userslist[series_animedb_id],tb_anime[[#This Row],[id2]])</f>
        <v>1</v>
      </c>
      <c r="H819" s="31">
        <f>SUMPRODUCT((tb_userslist[series_animedb_id]=tb_anime[[#This Row],[id2]])*(tb_userslist[my_score]&lt;=10))</f>
        <v>1</v>
      </c>
      <c r="I819" s="24">
        <f>IFERROR(AVERAGEIF(tb_userslist[series_animedb_id],tb_anime[[#This Row],[id2]],tb_userslist[my_score]),0)</f>
        <v>10</v>
      </c>
      <c r="J81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1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19" s="31">
        <f>SUMPRODUCT((tb_userslist[series_animedb_id]=tb_anime[[#This Row],[id2]])*(tb_userslist[my_finish_date]&lt;=$E$2)*(tb_userslist[my_start_date]&gt;=$E$1)*(tb_userslist[my_start_date]&lt;&gt;"NA"))</f>
        <v>0</v>
      </c>
      <c r="M81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19" s="31">
        <f>IFERROR(AVERAGEIFS(tb_userslist[my_score],tb_userslist[series_animedb_id],tb_anime[[#This Row],[id2]],tb_userslist[my_start_date],"&gt;="&amp;$E$1,tb_userslist[my_finish_date],"&lt;="&amp;$E$2),0)</f>
        <v>0</v>
      </c>
      <c r="O81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1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20" spans="1:16" x14ac:dyDescent="0.3">
      <c r="A820" s="13">
        <v>15199</v>
      </c>
      <c r="B820" s="13">
        <v>11577</v>
      </c>
      <c r="C820" s="31" t="str">
        <f>VLOOKUP(tb_anime[[#This Row],[id2]],tb_userslist[[series_animedb_id]:[series_title]],2,FALSE)</f>
        <v>Steins;Gate Movie: Fuka Ryouiki no Déjà vu</v>
      </c>
      <c r="D820" s="31" t="str">
        <f>VLOOKUP(tb_anime[[#This Row],[id2]],tb_userslist[[series_animedb_id]:[season]],3,FALSE)</f>
        <v>movie</v>
      </c>
      <c r="E820" s="31">
        <f>VLOOKUP(tb_anime[[#This Row],[id2]],tb_userslist[[series_animedb_id]:[season]],9,FALSE)</f>
        <v>2013</v>
      </c>
      <c r="F820" s="31" t="str">
        <f>VLOOKUP(tb_anime[[#This Row],[id2]],tb_userslist[[series_animedb_id]:[season]],10,FALSE)</f>
        <v>spring</v>
      </c>
      <c r="G820" s="31">
        <f>COUNTIF(tb_userslist[series_animedb_id],tb_anime[[#This Row],[id2]])</f>
        <v>1</v>
      </c>
      <c r="H820" s="31">
        <f>SUMPRODUCT((tb_userslist[series_animedb_id]=tb_anime[[#This Row],[id2]])*(tb_userslist[my_score]&lt;=10))</f>
        <v>1</v>
      </c>
      <c r="I820" s="24">
        <f>IFERROR(AVERAGEIF(tb_userslist[series_animedb_id],tb_anime[[#This Row],[id2]],tb_userslist[my_score]),0)</f>
        <v>10</v>
      </c>
      <c r="J82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0" s="31">
        <f>SUMPRODUCT((tb_userslist[series_animedb_id]=tb_anime[[#This Row],[id2]])*(tb_userslist[my_finish_date]&lt;=$E$2)*(tb_userslist[my_start_date]&gt;=$E$1)*(tb_userslist[my_start_date]&lt;&gt;"NA"))</f>
        <v>0</v>
      </c>
      <c r="M82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20" s="31">
        <f>IFERROR(AVERAGEIFS(tb_userslist[my_score],tb_userslist[series_animedb_id],tb_anime[[#This Row],[id2]],tb_userslist[my_start_date],"&gt;="&amp;$E$1,tb_userslist[my_finish_date],"&lt;="&amp;$E$2),0)</f>
        <v>0</v>
      </c>
      <c r="O82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2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21" spans="1:16" x14ac:dyDescent="0.3">
      <c r="A821" s="13">
        <v>46604</v>
      </c>
      <c r="B821" s="13">
        <v>32188</v>
      </c>
      <c r="C821" s="31" t="str">
        <f>VLOOKUP(tb_anime[[#This Row],[id2]],tb_userslist[[series_animedb_id]:[series_title]],2,FALSE)</f>
        <v>Steins;Gate: Kyoukaimenjou no Missing Link - Divide By Zero</v>
      </c>
      <c r="D821" s="31" t="str">
        <f>VLOOKUP(tb_anime[[#This Row],[id2]],tb_userslist[[series_animedb_id]:[season]],3,FALSE)</f>
        <v>special</v>
      </c>
      <c r="E821" s="31">
        <f>VLOOKUP(tb_anime[[#This Row],[id2]],tb_userslist[[series_animedb_id]:[season]],9,FALSE)</f>
        <v>2015</v>
      </c>
      <c r="F821" s="31" t="str">
        <f>VLOOKUP(tb_anime[[#This Row],[id2]],tb_userslist[[series_animedb_id]:[season]],10,FALSE)</f>
        <v>fall</v>
      </c>
      <c r="G821" s="31">
        <f>COUNTIF(tb_userslist[series_animedb_id],tb_anime[[#This Row],[id2]])</f>
        <v>1</v>
      </c>
      <c r="H821" s="31">
        <f>SUMPRODUCT((tb_userslist[series_animedb_id]=tb_anime[[#This Row],[id2]])*(tb_userslist[my_score]&lt;=10))</f>
        <v>1</v>
      </c>
      <c r="I821" s="24">
        <f>IFERROR(AVERAGEIF(tb_userslist[series_animedb_id],tb_anime[[#This Row],[id2]],tb_userslist[my_score]),0)</f>
        <v>10</v>
      </c>
      <c r="J82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1" s="31">
        <f>SUMPRODUCT((tb_userslist[series_animedb_id]=tb_anime[[#This Row],[id2]])*(tb_userslist[my_finish_date]&lt;=$E$2)*(tb_userslist[my_start_date]&gt;=$E$1)*(tb_userslist[my_start_date]&lt;&gt;"NA"))</f>
        <v>1</v>
      </c>
      <c r="M82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21" s="31">
        <f>IFERROR(AVERAGEIFS(tb_userslist[my_score],tb_userslist[series_animedb_id],tb_anime[[#This Row],[id2]],tb_userslist[my_start_date],"&gt;="&amp;$E$1,tb_userslist[my_finish_date],"&lt;="&amp;$E$2),0)</f>
        <v>10</v>
      </c>
      <c r="O82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2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22" spans="1:16" x14ac:dyDescent="0.3">
      <c r="A822" s="13">
        <v>40540</v>
      </c>
      <c r="B822" s="13">
        <v>10863</v>
      </c>
      <c r="C822" s="31" t="str">
        <f>VLOOKUP(tb_anime[[#This Row],[id2]],tb_userslist[[series_animedb_id]:[series_title]],2,FALSE)</f>
        <v>Steins;Gate: Oukoubakko no Poriomania</v>
      </c>
      <c r="D822" s="31" t="str">
        <f>VLOOKUP(tb_anime[[#This Row],[id2]],tb_userslist[[series_animedb_id]:[season]],3,FALSE)</f>
        <v>special</v>
      </c>
      <c r="E822" s="31">
        <f>VLOOKUP(tb_anime[[#This Row],[id2]],tb_userslist[[series_animedb_id]:[season]],9,FALSE)</f>
        <v>2012</v>
      </c>
      <c r="F822" s="31" t="str">
        <f>VLOOKUP(tb_anime[[#This Row],[id2]],tb_userslist[[series_animedb_id]:[season]],10,FALSE)</f>
        <v>winter</v>
      </c>
      <c r="G822" s="31">
        <f>COUNTIF(tb_userslist[series_animedb_id],tb_anime[[#This Row],[id2]])</f>
        <v>1</v>
      </c>
      <c r="H822" s="31">
        <f>SUMPRODUCT((tb_userslist[series_animedb_id]=tb_anime[[#This Row],[id2]])*(tb_userslist[my_score]&lt;=10))</f>
        <v>1</v>
      </c>
      <c r="I822" s="24">
        <f>IFERROR(AVERAGEIF(tb_userslist[series_animedb_id],tb_anime[[#This Row],[id2]],tb_userslist[my_score]),0)</f>
        <v>10</v>
      </c>
      <c r="J82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2" s="31">
        <f>SUMPRODUCT((tb_userslist[series_animedb_id]=tb_anime[[#This Row],[id2]])*(tb_userslist[my_finish_date]&lt;=$E$2)*(tb_userslist[my_start_date]&gt;=$E$1)*(tb_userslist[my_start_date]&lt;&gt;"NA"))</f>
        <v>0</v>
      </c>
      <c r="M822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22" s="31">
        <f>IFERROR(AVERAGEIFS(tb_userslist[my_score],tb_userslist[series_animedb_id],tb_anime[[#This Row],[id2]],tb_userslist[my_start_date],"&gt;="&amp;$E$1,tb_userslist[my_finish_date],"&lt;="&amp;$E$2),0)</f>
        <v>0</v>
      </c>
      <c r="O82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2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23" spans="1:16" x14ac:dyDescent="0.3">
      <c r="A823" s="13">
        <v>48776</v>
      </c>
      <c r="B823" s="13">
        <v>27957</v>
      </c>
      <c r="C823" s="31" t="str">
        <f>VLOOKUP(tb_anime[[#This Row],[id2]],tb_userslist[[series_animedb_id]:[series_title]],2,FALSE)</f>
        <v>Steins;Gate: Soumei Eichi no Cognitive Computing</v>
      </c>
      <c r="D823" s="31" t="str">
        <f>VLOOKUP(tb_anime[[#This Row],[id2]],tb_userslist[[series_animedb_id]:[season]],3,FALSE)</f>
        <v>ona</v>
      </c>
      <c r="E823" s="31">
        <f>VLOOKUP(tb_anime[[#This Row],[id2]],tb_userslist[[series_animedb_id]:[season]],9,FALSE)</f>
        <v>2014</v>
      </c>
      <c r="F823" s="31" t="str">
        <f>VLOOKUP(tb_anime[[#This Row],[id2]],tb_userslist[[series_animedb_id]:[season]],10,FALSE)</f>
        <v>fall</v>
      </c>
      <c r="G823" s="31">
        <f>COUNTIF(tb_userslist[series_animedb_id],tb_anime[[#This Row],[id2]])</f>
        <v>1</v>
      </c>
      <c r="H823" s="31">
        <f>SUMPRODUCT((tb_userslist[series_animedb_id]=tb_anime[[#This Row],[id2]])*(tb_userslist[my_score]&lt;=10))</f>
        <v>1</v>
      </c>
      <c r="I823" s="24">
        <f>IFERROR(AVERAGEIF(tb_userslist[series_animedb_id],tb_anime[[#This Row],[id2]],tb_userslist[my_score]),0)</f>
        <v>6</v>
      </c>
      <c r="J82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3" s="31">
        <f>SUMPRODUCT((tb_userslist[series_animedb_id]=tb_anime[[#This Row],[id2]])*(tb_userslist[my_finish_date]&lt;=$E$2)*(tb_userslist[my_start_date]&gt;=$E$1)*(tb_userslist[my_start_date]&lt;&gt;"NA"))</f>
        <v>0</v>
      </c>
      <c r="M82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23" s="31">
        <f>IFERROR(AVERAGEIFS(tb_userslist[my_score],tb_userslist[series_animedb_id],tb_anime[[#This Row],[id2]],tb_userslist[my_start_date],"&gt;="&amp;$E$1,tb_userslist[my_finish_date],"&lt;="&amp;$E$2),0)</f>
        <v>0</v>
      </c>
      <c r="O82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2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24" spans="1:16" x14ac:dyDescent="0.3">
      <c r="A824" s="13">
        <v>1143</v>
      </c>
      <c r="B824" s="13">
        <v>18277</v>
      </c>
      <c r="C824" s="31" t="str">
        <f>VLOOKUP(tb_anime[[#This Row],[id2]],tb_userslist[[series_animedb_id]:[series_title]],2,FALSE)</f>
        <v>Strike the Blood</v>
      </c>
      <c r="D824" s="31" t="str">
        <f>VLOOKUP(tb_anime[[#This Row],[id2]],tb_userslist[[series_animedb_id]:[season]],3,FALSE)</f>
        <v>tv</v>
      </c>
      <c r="E824" s="31">
        <f>VLOOKUP(tb_anime[[#This Row],[id2]],tb_userslist[[series_animedb_id]:[season]],9,FALSE)</f>
        <v>2013</v>
      </c>
      <c r="F824" s="31" t="str">
        <f>VLOOKUP(tb_anime[[#This Row],[id2]],tb_userslist[[series_animedb_id]:[season]],10,FALSE)</f>
        <v>fall</v>
      </c>
      <c r="G824" s="31">
        <f>COUNTIF(tb_userslist[series_animedb_id],tb_anime[[#This Row],[id2]])</f>
        <v>1</v>
      </c>
      <c r="H824" s="31">
        <f>SUMPRODUCT((tb_userslist[series_animedb_id]=tb_anime[[#This Row],[id2]])*(tb_userslist[my_score]&lt;=10))</f>
        <v>1</v>
      </c>
      <c r="I824" s="24">
        <f>IFERROR(AVERAGEIF(tb_userslist[series_animedb_id],tb_anime[[#This Row],[id2]],tb_userslist[my_score]),0)</f>
        <v>8</v>
      </c>
      <c r="J82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4" s="13">
        <f>SUMPRODUCT((tb_userslist[series_animedb_id]=tb_anime[[#This Row],[id2]])*(tb_userslist[my_finish_date]&lt;=$E$2)*(tb_userslist[my_start_date]&gt;=$E$1)*(tb_userslist[my_start_date]&lt;&gt;"NA"))</f>
        <v>1</v>
      </c>
      <c r="M824" s="13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24" s="13">
        <f>IFERROR(AVERAGEIFS(tb_userslist[my_score],tb_userslist[series_animedb_id],tb_anime[[#This Row],[id2]],tb_userslist[my_start_date],"&gt;="&amp;$E$1,tb_userslist[my_finish_date],"&lt;="&amp;$E$2),0)</f>
        <v>8</v>
      </c>
      <c r="O82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2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825" spans="1:16" x14ac:dyDescent="0.3">
      <c r="A825" s="13">
        <v>1487</v>
      </c>
      <c r="B825" s="13">
        <v>16524</v>
      </c>
      <c r="C825" s="31" t="str">
        <f>VLOOKUP(tb_anime[[#This Row],[id2]],tb_userslist[[series_animedb_id]:[series_title]],2,FALSE)</f>
        <v>Suisei no Gargantia</v>
      </c>
      <c r="D825" s="31" t="str">
        <f>VLOOKUP(tb_anime[[#This Row],[id2]],tb_userslist[[series_animedb_id]:[season]],3,FALSE)</f>
        <v>tv</v>
      </c>
      <c r="E825" s="31">
        <f>VLOOKUP(tb_anime[[#This Row],[id2]],tb_userslist[[series_animedb_id]:[season]],9,FALSE)</f>
        <v>2013</v>
      </c>
      <c r="F825" s="31" t="str">
        <f>VLOOKUP(tb_anime[[#This Row],[id2]],tb_userslist[[series_animedb_id]:[season]],10,FALSE)</f>
        <v>spring</v>
      </c>
      <c r="G825" s="31">
        <f>COUNTIF(tb_userslist[series_animedb_id],tb_anime[[#This Row],[id2]])</f>
        <v>1</v>
      </c>
      <c r="H825" s="31">
        <f>SUMPRODUCT((tb_userslist[series_animedb_id]=tb_anime[[#This Row],[id2]])*(tb_userslist[my_score]&lt;=10))</f>
        <v>1</v>
      </c>
      <c r="I825" s="24">
        <f>IFERROR(AVERAGEIF(tb_userslist[series_animedb_id],tb_anime[[#This Row],[id2]],tb_userslist[my_score]),0)</f>
        <v>8</v>
      </c>
      <c r="J82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5" s="31">
        <f>SUMPRODUCT((tb_userslist[series_animedb_id]=tb_anime[[#This Row],[id2]])*(tb_userslist[my_finish_date]&lt;=$E$2)*(tb_userslist[my_start_date]&gt;=$E$1)*(tb_userslist[my_start_date]&lt;&gt;"NA"))</f>
        <v>1</v>
      </c>
      <c r="M82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25" s="31">
        <f>IFERROR(AVERAGEIFS(tb_userslist[my_score],tb_userslist[series_animedb_id],tb_anime[[#This Row],[id2]],tb_userslist[my_start_date],"&gt;="&amp;$E$1,tb_userslist[my_finish_date],"&lt;="&amp;$E$2),0)</f>
        <v>8</v>
      </c>
      <c r="O82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2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826" spans="1:16" x14ac:dyDescent="0.3">
      <c r="A826" s="13">
        <v>53</v>
      </c>
      <c r="B826" s="13">
        <v>11757</v>
      </c>
      <c r="C826" s="31" t="str">
        <f>VLOOKUP(tb_anime[[#This Row],[id2]],tb_userslist[[series_animedb_id]:[series_title]],2,FALSE)</f>
        <v>Sword Art Online</v>
      </c>
      <c r="D826" s="31" t="str">
        <f>VLOOKUP(tb_anime[[#This Row],[id2]],tb_userslist[[series_animedb_id]:[season]],3,FALSE)</f>
        <v>tv</v>
      </c>
      <c r="E826" s="31">
        <f>VLOOKUP(tb_anime[[#This Row],[id2]],tb_userslist[[series_animedb_id]:[season]],9,FALSE)</f>
        <v>2012</v>
      </c>
      <c r="F826" s="31" t="str">
        <f>VLOOKUP(tb_anime[[#This Row],[id2]],tb_userslist[[series_animedb_id]:[season]],10,FALSE)</f>
        <v>summer</v>
      </c>
      <c r="G826" s="31">
        <f>COUNTIF(tb_userslist[series_animedb_id],tb_anime[[#This Row],[id2]])</f>
        <v>1</v>
      </c>
      <c r="H826" s="31">
        <f>SUMPRODUCT((tb_userslist[series_animedb_id]=tb_anime[[#This Row],[id2]])*(tb_userslist[my_score]&lt;=10))</f>
        <v>1</v>
      </c>
      <c r="I826" s="24">
        <f>IFERROR(AVERAGEIF(tb_userslist[series_animedb_id],tb_anime[[#This Row],[id2]],tb_userslist[my_score]),0)</f>
        <v>9</v>
      </c>
      <c r="J82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6" s="31">
        <f>SUMPRODUCT((tb_userslist[series_animedb_id]=tb_anime[[#This Row],[id2]])*(tb_userslist[my_finish_date]&lt;=$E$2)*(tb_userslist[my_start_date]&gt;=$E$1)*(tb_userslist[my_start_date]&lt;&gt;"NA"))</f>
        <v>1</v>
      </c>
      <c r="M82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26" s="31">
        <f>IFERROR(AVERAGEIFS(tb_userslist[my_score],tb_userslist[series_animedb_id],tb_anime[[#This Row],[id2]],tb_userslist[my_start_date],"&gt;="&amp;$E$1,tb_userslist[my_finish_date],"&lt;="&amp;$E$2),0)</f>
        <v>9</v>
      </c>
      <c r="O82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2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27" spans="1:16" x14ac:dyDescent="0.3">
      <c r="A827" s="13">
        <v>394</v>
      </c>
      <c r="B827" s="13">
        <v>21881</v>
      </c>
      <c r="C827" s="31" t="str">
        <f>VLOOKUP(tb_anime[[#This Row],[id2]],tb_userslist[[series_animedb_id]:[series_title]],2,FALSE)</f>
        <v>Sword Art Online II</v>
      </c>
      <c r="D827" s="31" t="str">
        <f>VLOOKUP(tb_anime[[#This Row],[id2]],tb_userslist[[series_animedb_id]:[season]],3,FALSE)</f>
        <v>tv</v>
      </c>
      <c r="E827" s="31">
        <f>VLOOKUP(tb_anime[[#This Row],[id2]],tb_userslist[[series_animedb_id]:[season]],9,FALSE)</f>
        <v>2014</v>
      </c>
      <c r="F827" s="31" t="str">
        <f>VLOOKUP(tb_anime[[#This Row],[id2]],tb_userslist[[series_animedb_id]:[season]],10,FALSE)</f>
        <v>summer</v>
      </c>
      <c r="G827" s="31">
        <f>COUNTIF(tb_userslist[series_animedb_id],tb_anime[[#This Row],[id2]])</f>
        <v>1</v>
      </c>
      <c r="H827" s="31">
        <f>SUMPRODUCT((tb_userslist[series_animedb_id]=tb_anime[[#This Row],[id2]])*(tb_userslist[my_score]&lt;=10))</f>
        <v>1</v>
      </c>
      <c r="I827" s="24">
        <f>IFERROR(AVERAGEIF(tb_userslist[series_animedb_id],tb_anime[[#This Row],[id2]],tb_userslist[my_score]),0)</f>
        <v>10</v>
      </c>
      <c r="J82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7" s="31">
        <f>SUMPRODUCT((tb_userslist[series_animedb_id]=tb_anime[[#This Row],[id2]])*(tb_userslist[my_finish_date]&lt;=$E$2)*(tb_userslist[my_start_date]&gt;=$E$1)*(tb_userslist[my_start_date]&lt;&gt;"NA"))</f>
        <v>1</v>
      </c>
      <c r="M82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27" s="31">
        <f>IFERROR(AVERAGEIFS(tb_userslist[my_score],tb_userslist[series_animedb_id],tb_anime[[#This Row],[id2]],tb_userslist[my_start_date],"&gt;="&amp;$E$1,tb_userslist[my_finish_date],"&lt;="&amp;$E$2),0)</f>
        <v>10</v>
      </c>
      <c r="O82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2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28" spans="1:16" x14ac:dyDescent="0.3">
      <c r="A828" s="13">
        <v>40256</v>
      </c>
      <c r="B828" s="13">
        <v>31765</v>
      </c>
      <c r="C828" s="31" t="str">
        <f>VLOOKUP(tb_anime[[#This Row],[id2]],tb_userslist[[series_animedb_id]:[series_title]],2,FALSE)</f>
        <v>Sword Art Online Movie: Ordinal Scale</v>
      </c>
      <c r="D828" s="31" t="str">
        <f>VLOOKUP(tb_anime[[#This Row],[id2]],tb_userslist[[series_animedb_id]:[season]],3,FALSE)</f>
        <v>movie</v>
      </c>
      <c r="E828" s="31">
        <f>VLOOKUP(tb_anime[[#This Row],[id2]],tb_userslist[[series_animedb_id]:[season]],9,FALSE)</f>
        <v>2017</v>
      </c>
      <c r="F828" s="31" t="str">
        <f>VLOOKUP(tb_anime[[#This Row],[id2]],tb_userslist[[series_animedb_id]:[season]],10,FALSE)</f>
        <v>winter</v>
      </c>
      <c r="G828" s="31">
        <f>COUNTIF(tb_userslist[series_animedb_id],tb_anime[[#This Row],[id2]])</f>
        <v>1</v>
      </c>
      <c r="H828" s="31">
        <f>SUMPRODUCT((tb_userslist[series_animedb_id]=tb_anime[[#This Row],[id2]])*(tb_userslist[my_score]&lt;=10))</f>
        <v>1</v>
      </c>
      <c r="I828" s="24">
        <f>IFERROR(AVERAGEIF(tb_userslist[series_animedb_id],tb_anime[[#This Row],[id2]],tb_userslist[my_score]),0)</f>
        <v>9</v>
      </c>
      <c r="J82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8" s="31">
        <f>SUMPRODUCT((tb_userslist[series_animedb_id]=tb_anime[[#This Row],[id2]])*(tb_userslist[my_finish_date]&lt;=$E$2)*(tb_userslist[my_start_date]&gt;=$E$1)*(tb_userslist[my_start_date]&lt;&gt;"NA"))</f>
        <v>1</v>
      </c>
      <c r="M82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28" s="31">
        <f>IFERROR(AVERAGEIFS(tb_userslist[my_score],tb_userslist[series_animedb_id],tb_anime[[#This Row],[id2]],tb_userslist[my_start_date],"&gt;="&amp;$E$1,tb_userslist[my_finish_date],"&lt;="&amp;$E$2),0)</f>
        <v>9</v>
      </c>
      <c r="O82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2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29" spans="1:16" x14ac:dyDescent="0.3">
      <c r="A829" s="13">
        <v>40013</v>
      </c>
      <c r="B829" s="13">
        <v>36474</v>
      </c>
      <c r="C829" s="31" t="str">
        <f>VLOOKUP(tb_anime[[#This Row],[id2]],tb_userslist[[series_animedb_id]:[series_title]],2,FALSE)</f>
        <v>Sword Art Online: Alicization</v>
      </c>
      <c r="D829" s="31" t="str">
        <f>VLOOKUP(tb_anime[[#This Row],[id2]],tb_userslist[[series_animedb_id]:[season]],3,FALSE)</f>
        <v>tv</v>
      </c>
      <c r="E829" s="31">
        <f>VLOOKUP(tb_anime[[#This Row],[id2]],tb_userslist[[series_animedb_id]:[season]],9,FALSE)</f>
        <v>2018</v>
      </c>
      <c r="F829" s="31" t="str">
        <f>VLOOKUP(tb_anime[[#This Row],[id2]],tb_userslist[[series_animedb_id]:[season]],10,FALSE)</f>
        <v>fall</v>
      </c>
      <c r="G829" s="31">
        <f>COUNTIF(tb_userslist[series_animedb_id],tb_anime[[#This Row],[id2]])</f>
        <v>1</v>
      </c>
      <c r="H829" s="31">
        <f>SUMPRODUCT((tb_userslist[series_animedb_id]=tb_anime[[#This Row],[id2]])*(tb_userslist[my_score]&lt;=10))</f>
        <v>1</v>
      </c>
      <c r="I829" s="24">
        <f>IFERROR(AVERAGEIF(tb_userslist[series_animedb_id],tb_anime[[#This Row],[id2]],tb_userslist[my_score]),0)</f>
        <v>10</v>
      </c>
      <c r="J82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2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29" s="31">
        <f>SUMPRODUCT((tb_userslist[series_animedb_id]=tb_anime[[#This Row],[id2]])*(tb_userslist[my_finish_date]&lt;=$E$2)*(tb_userslist[my_start_date]&gt;=$E$1)*(tb_userslist[my_start_date]&lt;&gt;"NA"))</f>
        <v>1</v>
      </c>
      <c r="M82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29" s="31">
        <f>IFERROR(AVERAGEIFS(tb_userslist[my_score],tb_userslist[series_animedb_id],tb_anime[[#This Row],[id2]],tb_userslist[my_start_date],"&gt;="&amp;$E$1,tb_userslist[my_finish_date],"&lt;="&amp;$E$2),0)</f>
        <v>10</v>
      </c>
      <c r="O82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2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30" spans="1:16" x14ac:dyDescent="0.3">
      <c r="A830" s="13">
        <v>377</v>
      </c>
      <c r="B830" s="13">
        <v>39597</v>
      </c>
      <c r="C830" s="31" t="str">
        <f>VLOOKUP(tb_anime[[#This Row],[id2]],tb_userslist[[series_animedb_id]:[series_title]],2,FALSE)</f>
        <v>Sword Art Online: Alicization - War of Underworld</v>
      </c>
      <c r="D830" s="31" t="str">
        <f>VLOOKUP(tb_anime[[#This Row],[id2]],tb_userslist[[series_animedb_id]:[season]],3,FALSE)</f>
        <v>tv</v>
      </c>
      <c r="E830" s="31">
        <f>VLOOKUP(tb_anime[[#This Row],[id2]],tb_userslist[[series_animedb_id]:[season]],9,FALSE)</f>
        <v>2019</v>
      </c>
      <c r="F830" s="31" t="str">
        <f>VLOOKUP(tb_anime[[#This Row],[id2]],tb_userslist[[series_animedb_id]:[season]],10,FALSE)</f>
        <v>fall</v>
      </c>
      <c r="G830" s="31">
        <f>COUNTIF(tb_userslist[series_animedb_id],tb_anime[[#This Row],[id2]])</f>
        <v>1</v>
      </c>
      <c r="H830" s="31">
        <f>SUMPRODUCT((tb_userslist[series_animedb_id]=tb_anime[[#This Row],[id2]])*(tb_userslist[my_score]&lt;=10))</f>
        <v>1</v>
      </c>
      <c r="I830" s="24">
        <f>IFERROR(AVERAGEIF(tb_userslist[series_animedb_id],tb_anime[[#This Row],[id2]],tb_userslist[my_score]),0)</f>
        <v>10</v>
      </c>
      <c r="J83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0" s="31">
        <f>SUMPRODUCT((tb_userslist[series_animedb_id]=tb_anime[[#This Row],[id2]])*(tb_userslist[my_finish_date]&lt;=$E$2)*(tb_userslist[my_start_date]&gt;=$E$1)*(tb_userslist[my_start_date]&lt;&gt;"NA"))</f>
        <v>1</v>
      </c>
      <c r="M83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30" s="31">
        <f>IFERROR(AVERAGEIFS(tb_userslist[my_score],tb_userslist[series_animedb_id],tb_anime[[#This Row],[id2]],tb_userslist[my_start_date],"&gt;="&amp;$E$1,tb_userslist[my_finish_date],"&lt;="&amp;$E$2),0)</f>
        <v>10</v>
      </c>
      <c r="O83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3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31" spans="1:16" x14ac:dyDescent="0.3">
      <c r="A831" s="13">
        <v>122</v>
      </c>
      <c r="B831" s="13">
        <v>40540</v>
      </c>
      <c r="C831" s="31" t="str">
        <f>VLOOKUP(tb_anime[[#This Row],[id2]],tb_userslist[[series_animedb_id]:[series_title]],2,FALSE)</f>
        <v>Sword Art Online: Alicization - War of Underworld 2nd Season</v>
      </c>
      <c r="D831" s="31" t="str">
        <f>VLOOKUP(tb_anime[[#This Row],[id2]],tb_userslist[[series_animedb_id]:[season]],3,FALSE)</f>
        <v>tv</v>
      </c>
      <c r="E831" s="31">
        <f>VLOOKUP(tb_anime[[#This Row],[id2]],tb_userslist[[series_animedb_id]:[season]],9,FALSE)</f>
        <v>2020</v>
      </c>
      <c r="F831" s="31" t="str">
        <f>VLOOKUP(tb_anime[[#This Row],[id2]],tb_userslist[[series_animedb_id]:[season]],10,FALSE)</f>
        <v>summer</v>
      </c>
      <c r="G831" s="31">
        <f>COUNTIF(tb_userslist[series_animedb_id],tb_anime[[#This Row],[id2]])</f>
        <v>1</v>
      </c>
      <c r="H831" s="31">
        <f>SUMPRODUCT((tb_userslist[series_animedb_id]=tb_anime[[#This Row],[id2]])*(tb_userslist[my_score]&lt;=10))</f>
        <v>1</v>
      </c>
      <c r="I831" s="24">
        <f>IFERROR(AVERAGEIF(tb_userslist[series_animedb_id],tb_anime[[#This Row],[id2]],tb_userslist[my_score]),0)</f>
        <v>6</v>
      </c>
      <c r="J83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1" s="31">
        <f>SUMPRODUCT((tb_userslist[series_animedb_id]=tb_anime[[#This Row],[id2]])*(tb_userslist[my_finish_date]&lt;=$E$2)*(tb_userslist[my_start_date]&gt;=$E$1)*(tb_userslist[my_start_date]&lt;&gt;"NA"))</f>
        <v>1</v>
      </c>
      <c r="M83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31" s="31">
        <f>IFERROR(AVERAGEIFS(tb_userslist[my_score],tb_userslist[series_animedb_id],tb_anime[[#This Row],[id2]],tb_userslist[my_start_date],"&gt;="&amp;$E$1,tb_userslist[my_finish_date],"&lt;="&amp;$E$2),0)</f>
        <v>6</v>
      </c>
      <c r="O83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3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6.0501021765991831</v>
      </c>
    </row>
    <row r="832" spans="1:16" x14ac:dyDescent="0.3">
      <c r="A832" s="13">
        <v>1996</v>
      </c>
      <c r="B832" s="13">
        <v>40489</v>
      </c>
      <c r="C832" s="31" t="str">
        <f>VLOOKUP(tb_anime[[#This Row],[id2]],tb_userslist[[series_animedb_id]:[series_title]],2,FALSE)</f>
        <v>Sword Art Online: Alicization - War of Underworld Reflection</v>
      </c>
      <c r="D832" s="31" t="str">
        <f>VLOOKUP(tb_anime[[#This Row],[id2]],tb_userslist[[series_animedb_id]:[season]],3,FALSE)</f>
        <v>special</v>
      </c>
      <c r="E832" s="31">
        <f>VLOOKUP(tb_anime[[#This Row],[id2]],tb_userslist[[series_animedb_id]:[season]],9,FALSE)</f>
        <v>2019</v>
      </c>
      <c r="F832" s="31" t="str">
        <f>VLOOKUP(tb_anime[[#This Row],[id2]],tb_userslist[[series_animedb_id]:[season]],10,FALSE)</f>
        <v>fall</v>
      </c>
      <c r="G832" s="31">
        <f>COUNTIF(tb_userslist[series_animedb_id],tb_anime[[#This Row],[id2]])</f>
        <v>1</v>
      </c>
      <c r="H832" s="31">
        <f>SUMPRODUCT((tb_userslist[series_animedb_id]=tb_anime[[#This Row],[id2]])*(tb_userslist[my_score]&lt;=10))</f>
        <v>1</v>
      </c>
      <c r="I832" s="24">
        <f>IFERROR(AVERAGEIF(tb_userslist[series_animedb_id],tb_anime[[#This Row],[id2]],tb_userslist[my_score]),0)</f>
        <v>8</v>
      </c>
      <c r="J83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2" s="31">
        <f>SUMPRODUCT((tb_userslist[series_animedb_id]=tb_anime[[#This Row],[id2]])*(tb_userslist[my_finish_date]&lt;=$E$2)*(tb_userslist[my_start_date]&gt;=$E$1)*(tb_userslist[my_start_date]&lt;&gt;"NA"))</f>
        <v>1</v>
      </c>
      <c r="M83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32" s="31">
        <f>IFERROR(AVERAGEIFS(tb_userslist[my_score],tb_userslist[series_animedb_id],tb_anime[[#This Row],[id2]],tb_userslist[my_start_date],"&gt;="&amp;$E$1,tb_userslist[my_finish_date],"&lt;="&amp;$E$2),0)</f>
        <v>8</v>
      </c>
      <c r="O83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3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833" spans="1:16" x14ac:dyDescent="0.3">
      <c r="A833" s="13">
        <v>1281</v>
      </c>
      <c r="B833" s="13">
        <v>20021</v>
      </c>
      <c r="C833" s="31" t="str">
        <f>VLOOKUP(tb_anime[[#This Row],[id2]],tb_userslist[[series_animedb_id]:[series_title]],2,FALSE)</f>
        <v>Sword Art Online: Extra Edition</v>
      </c>
      <c r="D833" s="31" t="str">
        <f>VLOOKUP(tb_anime[[#This Row],[id2]],tb_userslist[[series_animedb_id]:[season]],3,FALSE)</f>
        <v>special</v>
      </c>
      <c r="E833" s="31">
        <f>VLOOKUP(tb_anime[[#This Row],[id2]],tb_userslist[[series_animedb_id]:[season]],9,FALSE)</f>
        <v>2013</v>
      </c>
      <c r="F833" s="31" t="str">
        <f>VLOOKUP(tb_anime[[#This Row],[id2]],tb_userslist[[series_animedb_id]:[season]],10,FALSE)</f>
        <v>fall</v>
      </c>
      <c r="G833" s="31">
        <f>COUNTIF(tb_userslist[series_animedb_id],tb_anime[[#This Row],[id2]])</f>
        <v>1</v>
      </c>
      <c r="H833" s="31">
        <f>SUMPRODUCT((tb_userslist[series_animedb_id]=tb_anime[[#This Row],[id2]])*(tb_userslist[my_score]&lt;=10))</f>
        <v>1</v>
      </c>
      <c r="I833" s="24">
        <f>IFERROR(AVERAGEIF(tb_userslist[series_animedb_id],tb_anime[[#This Row],[id2]],tb_userslist[my_score]),0)</f>
        <v>7</v>
      </c>
      <c r="J83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3" s="31">
        <f>SUMPRODUCT((tb_userslist[series_animedb_id]=tb_anime[[#This Row],[id2]])*(tb_userslist[my_finish_date]&lt;=$E$2)*(tb_userslist[my_start_date]&gt;=$E$1)*(tb_userslist[my_start_date]&lt;&gt;"NA"))</f>
        <v>0</v>
      </c>
      <c r="M83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33" s="31">
        <f>IFERROR(AVERAGEIFS(tb_userslist[my_score],tb_userslist[series_animedb_id],tb_anime[[#This Row],[id2]],tb_userslist[my_start_date],"&gt;="&amp;$E$1,tb_userslist[my_finish_date],"&lt;="&amp;$E$2),0)</f>
        <v>0</v>
      </c>
      <c r="O83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3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34" spans="1:16" x14ac:dyDescent="0.3">
      <c r="A834" s="13">
        <v>40358</v>
      </c>
      <c r="B834" s="13">
        <v>16099</v>
      </c>
      <c r="C834" s="31" t="str">
        <f>VLOOKUP(tb_anime[[#This Row],[id2]],tb_userslist[[series_animedb_id]:[series_title]],2,FALSE)</f>
        <v>Sword Art Online: Sword Art Offline</v>
      </c>
      <c r="D834" s="31" t="str">
        <f>VLOOKUP(tb_anime[[#This Row],[id2]],tb_userslist[[series_animedb_id]:[season]],3,FALSE)</f>
        <v>special</v>
      </c>
      <c r="E834" s="31">
        <f>VLOOKUP(tb_anime[[#This Row],[id2]],tb_userslist[[series_animedb_id]:[season]],9,FALSE)</f>
        <v>2012</v>
      </c>
      <c r="F834" s="31" t="str">
        <f>VLOOKUP(tb_anime[[#This Row],[id2]],tb_userslist[[series_animedb_id]:[season]],10,FALSE)</f>
        <v>fall</v>
      </c>
      <c r="G834" s="31">
        <f>COUNTIF(tb_userslist[series_animedb_id],tb_anime[[#This Row],[id2]])</f>
        <v>1</v>
      </c>
      <c r="H834" s="31">
        <f>SUMPRODUCT((tb_userslist[series_animedb_id]=tb_anime[[#This Row],[id2]])*(tb_userslist[my_score]&lt;=10))</f>
        <v>1</v>
      </c>
      <c r="I834" s="24">
        <f>IFERROR(AVERAGEIF(tb_userslist[series_animedb_id],tb_anime[[#This Row],[id2]],tb_userslist[my_score]),0)</f>
        <v>7</v>
      </c>
      <c r="J83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4" s="31">
        <f>SUMPRODUCT((tb_userslist[series_animedb_id]=tb_anime[[#This Row],[id2]])*(tb_userslist[my_finish_date]&lt;=$E$2)*(tb_userslist[my_start_date]&gt;=$E$1)*(tb_userslist[my_start_date]&lt;&gt;"NA"))</f>
        <v>0</v>
      </c>
      <c r="M834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34" s="31">
        <f>IFERROR(AVERAGEIFS(tb_userslist[my_score],tb_userslist[series_animedb_id],tb_anime[[#This Row],[id2]],tb_userslist[my_start_date],"&gt;="&amp;$E$1,tb_userslist[my_finish_date],"&lt;="&amp;$E$2),0)</f>
        <v>0</v>
      </c>
      <c r="O83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3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35" spans="1:16" x14ac:dyDescent="0.3">
      <c r="A835" s="13">
        <v>1234</v>
      </c>
      <c r="B835" s="13">
        <v>7768</v>
      </c>
      <c r="C835" s="31" t="str">
        <f>VLOOKUP(tb_anime[[#This Row],[id2]],tb_userslist[[series_animedb_id]:[series_title]],2,FALSE)</f>
        <v>Tantei Opera Milky Holmes</v>
      </c>
      <c r="D835" s="31" t="str">
        <f>VLOOKUP(tb_anime[[#This Row],[id2]],tb_userslist[[series_animedb_id]:[season]],3,FALSE)</f>
        <v>tv</v>
      </c>
      <c r="E835" s="31">
        <f>VLOOKUP(tb_anime[[#This Row],[id2]],tb_userslist[[series_animedb_id]:[season]],9,FALSE)</f>
        <v>2010</v>
      </c>
      <c r="F835" s="31" t="str">
        <f>VLOOKUP(tb_anime[[#This Row],[id2]],tb_userslist[[series_animedb_id]:[season]],10,FALSE)</f>
        <v>fall</v>
      </c>
      <c r="G835" s="31">
        <f>COUNTIF(tb_userslist[series_animedb_id],tb_anime[[#This Row],[id2]])</f>
        <v>1</v>
      </c>
      <c r="H835" s="31">
        <f>SUMPRODUCT((tb_userslist[series_animedb_id]=tb_anime[[#This Row],[id2]])*(tb_userslist[my_score]&lt;=10))</f>
        <v>1</v>
      </c>
      <c r="I835" s="24">
        <f>IFERROR(AVERAGEIF(tb_userslist[series_animedb_id],tb_anime[[#This Row],[id2]],tb_userslist[my_score]),0)</f>
        <v>7</v>
      </c>
      <c r="J83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5" s="31">
        <f>SUMPRODUCT((tb_userslist[series_animedb_id]=tb_anime[[#This Row],[id2]])*(tb_userslist[my_finish_date]&lt;=$E$2)*(tb_userslist[my_start_date]&gt;=$E$1)*(tb_userslist[my_start_date]&lt;&gt;"NA"))</f>
        <v>1</v>
      </c>
      <c r="M83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35" s="31">
        <f>IFERROR(AVERAGEIFS(tb_userslist[my_score],tb_userslist[series_animedb_id],tb_anime[[#This Row],[id2]],tb_userslist[my_start_date],"&gt;="&amp;$E$1,tb_userslist[my_finish_date],"&lt;="&amp;$E$2),0)</f>
        <v>7</v>
      </c>
      <c r="O83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3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836" spans="1:16" x14ac:dyDescent="0.3">
      <c r="A836" s="13">
        <v>318</v>
      </c>
      <c r="B836" s="13">
        <v>47159</v>
      </c>
      <c r="C836" s="31" t="str">
        <f>VLOOKUP(tb_anime[[#This Row],[id2]],tb_userslist[[series_animedb_id]:[series_title]],2,FALSE)</f>
        <v>Tensai Ouji no Akaji Kokka Saisei Jutsu</v>
      </c>
      <c r="D836" s="31" t="str">
        <f>VLOOKUP(tb_anime[[#This Row],[id2]],tb_userslist[[series_animedb_id]:[season]],3,FALSE)</f>
        <v>tv</v>
      </c>
      <c r="E836" s="31">
        <f>VLOOKUP(tb_anime[[#This Row],[id2]],tb_userslist[[series_animedb_id]:[season]],9,FALSE)</f>
        <v>2022</v>
      </c>
      <c r="F836" s="31" t="str">
        <f>VLOOKUP(tb_anime[[#This Row],[id2]],tb_userslist[[series_animedb_id]:[season]],10,FALSE)</f>
        <v>winter</v>
      </c>
      <c r="G836" s="31">
        <f>COUNTIF(tb_userslist[series_animedb_id],tb_anime[[#This Row],[id2]])</f>
        <v>1</v>
      </c>
      <c r="H836" s="31">
        <f>SUMPRODUCT((tb_userslist[series_animedb_id]=tb_anime[[#This Row],[id2]])*(tb_userslist[my_score]&lt;=10))</f>
        <v>1</v>
      </c>
      <c r="I836" s="24">
        <f>IFERROR(AVERAGEIF(tb_userslist[series_animedb_id],tb_anime[[#This Row],[id2]],tb_userslist[my_score]),0)</f>
        <v>9</v>
      </c>
      <c r="J83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6" s="31">
        <f>SUMPRODUCT((tb_userslist[series_animedb_id]=tb_anime[[#This Row],[id2]])*(tb_userslist[my_finish_date]&lt;=$E$2)*(tb_userslist[my_start_date]&gt;=$E$1)*(tb_userslist[my_start_date]&lt;&gt;"NA"))</f>
        <v>1</v>
      </c>
      <c r="M83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36" s="31">
        <f>IFERROR(AVERAGEIFS(tb_userslist[my_score],tb_userslist[series_animedb_id],tb_anime[[#This Row],[id2]],tb_userslist[my_start_date],"&gt;="&amp;$E$1,tb_userslist[my_finish_date],"&lt;="&amp;$E$2),0)</f>
        <v>9</v>
      </c>
      <c r="O83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3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37" spans="1:16" x14ac:dyDescent="0.3">
      <c r="A837" s="13">
        <v>41312</v>
      </c>
      <c r="B837" s="13">
        <v>37430</v>
      </c>
      <c r="C837" s="31" t="str">
        <f>VLOOKUP(tb_anime[[#This Row],[id2]],tb_userslist[[series_animedb_id]:[series_title]],2,FALSE)</f>
        <v>Tensei shitara Slime Datta Ken</v>
      </c>
      <c r="D837" s="31" t="str">
        <f>VLOOKUP(tb_anime[[#This Row],[id2]],tb_userslist[[series_animedb_id]:[season]],3,FALSE)</f>
        <v>tv</v>
      </c>
      <c r="E837" s="31">
        <f>VLOOKUP(tb_anime[[#This Row],[id2]],tb_userslist[[series_animedb_id]:[season]],9,FALSE)</f>
        <v>2018</v>
      </c>
      <c r="F837" s="31" t="str">
        <f>VLOOKUP(tb_anime[[#This Row],[id2]],tb_userslist[[series_animedb_id]:[season]],10,FALSE)</f>
        <v>fall</v>
      </c>
      <c r="G837" s="31">
        <f>COUNTIF(tb_userslist[series_animedb_id],tb_anime[[#This Row],[id2]])</f>
        <v>1</v>
      </c>
      <c r="H837" s="31">
        <f>SUMPRODUCT((tb_userslist[series_animedb_id]=tb_anime[[#This Row],[id2]])*(tb_userslist[my_score]&lt;=10))</f>
        <v>1</v>
      </c>
      <c r="I837" s="24">
        <f>IFERROR(AVERAGEIF(tb_userslist[series_animedb_id],tb_anime[[#This Row],[id2]],tb_userslist[my_score]),0)</f>
        <v>9</v>
      </c>
      <c r="J83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7" s="31">
        <f>SUMPRODUCT((tb_userslist[series_animedb_id]=tb_anime[[#This Row],[id2]])*(tb_userslist[my_finish_date]&lt;=$E$2)*(tb_userslist[my_start_date]&gt;=$E$1)*(tb_userslist[my_start_date]&lt;&gt;"NA"))</f>
        <v>0</v>
      </c>
      <c r="M83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37" s="31">
        <f>IFERROR(AVERAGEIFS(tb_userslist[my_score],tb_userslist[series_animedb_id],tb_anime[[#This Row],[id2]],tb_userslist[my_start_date],"&gt;="&amp;$E$1,tb_userslist[my_finish_date],"&lt;="&amp;$E$2),0)</f>
        <v>0</v>
      </c>
      <c r="O83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3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38" spans="1:16" x14ac:dyDescent="0.3">
      <c r="A838" s="13">
        <v>2526</v>
      </c>
      <c r="B838" s="13">
        <v>39551</v>
      </c>
      <c r="C838" s="31" t="str">
        <f>VLOOKUP(tb_anime[[#This Row],[id2]],tb_userslist[[series_animedb_id]:[series_title]],2,FALSE)</f>
        <v>Tensei shitara Slime Datta Ken 2nd Season</v>
      </c>
      <c r="D838" s="31" t="str">
        <f>VLOOKUP(tb_anime[[#This Row],[id2]],tb_userslist[[series_animedb_id]:[season]],3,FALSE)</f>
        <v>tv</v>
      </c>
      <c r="E838" s="31">
        <f>VLOOKUP(tb_anime[[#This Row],[id2]],tb_userslist[[series_animedb_id]:[season]],9,FALSE)</f>
        <v>2021</v>
      </c>
      <c r="F838" s="31" t="str">
        <f>VLOOKUP(tb_anime[[#This Row],[id2]],tb_userslist[[series_animedb_id]:[season]],10,FALSE)</f>
        <v>winter</v>
      </c>
      <c r="G838" s="31">
        <f>COUNTIF(tb_userslist[series_animedb_id],tb_anime[[#This Row],[id2]])</f>
        <v>1</v>
      </c>
      <c r="H838" s="31">
        <f>SUMPRODUCT((tb_userslist[series_animedb_id]=tb_anime[[#This Row],[id2]])*(tb_userslist[my_score]&lt;=10))</f>
        <v>1</v>
      </c>
      <c r="I838" s="24">
        <f>IFERROR(AVERAGEIF(tb_userslist[series_animedb_id],tb_anime[[#This Row],[id2]],tb_userslist[my_score]),0)</f>
        <v>9</v>
      </c>
      <c r="J83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8" s="31">
        <f>SUMPRODUCT((tb_userslist[series_animedb_id]=tb_anime[[#This Row],[id2]])*(tb_userslist[my_finish_date]&lt;=$E$2)*(tb_userslist[my_start_date]&gt;=$E$1)*(tb_userslist[my_start_date]&lt;&gt;"NA"))</f>
        <v>1</v>
      </c>
      <c r="M838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38" s="31">
        <f>IFERROR(AVERAGEIFS(tb_userslist[my_score],tb_userslist[series_animedb_id],tb_anime[[#This Row],[id2]],tb_userslist[my_start_date],"&gt;="&amp;$E$1,tb_userslist[my_finish_date],"&lt;="&amp;$E$2),0)</f>
        <v>9</v>
      </c>
      <c r="O83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3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39" spans="1:16" x14ac:dyDescent="0.3">
      <c r="A839" s="13">
        <v>33737</v>
      </c>
      <c r="B839" s="13">
        <v>41487</v>
      </c>
      <c r="C839" s="31" t="str">
        <f>VLOOKUP(tb_anime[[#This Row],[id2]],tb_userslist[[series_animedb_id]:[series_title]],2,FALSE)</f>
        <v>Tensei shitara Slime Datta Ken 2nd Season Part 2</v>
      </c>
      <c r="D839" s="31" t="str">
        <f>VLOOKUP(tb_anime[[#This Row],[id2]],tb_userslist[[series_animedb_id]:[season]],3,FALSE)</f>
        <v>tv</v>
      </c>
      <c r="E839" s="31">
        <f>VLOOKUP(tb_anime[[#This Row],[id2]],tb_userslist[[series_animedb_id]:[season]],9,FALSE)</f>
        <v>2021</v>
      </c>
      <c r="F839" s="31" t="str">
        <f>VLOOKUP(tb_anime[[#This Row],[id2]],tb_userslist[[series_animedb_id]:[season]],10,FALSE)</f>
        <v>summer</v>
      </c>
      <c r="G839" s="31">
        <f>COUNTIF(tb_userslist[series_animedb_id],tb_anime[[#This Row],[id2]])</f>
        <v>1</v>
      </c>
      <c r="H839" s="31">
        <f>SUMPRODUCT((tb_userslist[series_animedb_id]=tb_anime[[#This Row],[id2]])*(tb_userslist[my_score]&lt;=10))</f>
        <v>1</v>
      </c>
      <c r="I839" s="24">
        <f>IFERROR(AVERAGEIF(tb_userslist[series_animedb_id],tb_anime[[#This Row],[id2]],tb_userslist[my_score]),0)</f>
        <v>9</v>
      </c>
      <c r="J83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3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39" s="31">
        <f>SUMPRODUCT((tb_userslist[series_animedb_id]=tb_anime[[#This Row],[id2]])*(tb_userslist[my_finish_date]&lt;=$E$2)*(tb_userslist[my_start_date]&gt;=$E$1)*(tb_userslist[my_start_date]&lt;&gt;"NA"))</f>
        <v>1</v>
      </c>
      <c r="M839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39" s="31">
        <f>IFERROR(AVERAGEIFS(tb_userslist[my_score],tb_userslist[series_animedb_id],tb_anime[[#This Row],[id2]],tb_userslist[my_start_date],"&gt;="&amp;$E$1,tb_userslist[my_finish_date],"&lt;="&amp;$E$2),0)</f>
        <v>9</v>
      </c>
      <c r="O83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3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40" spans="1:16" x14ac:dyDescent="0.3">
      <c r="A840" s="13">
        <v>38924</v>
      </c>
      <c r="B840" s="13">
        <v>38480</v>
      </c>
      <c r="C840" s="31" t="str">
        <f>VLOOKUP(tb_anime[[#This Row],[id2]],tb_userslist[[series_animedb_id]:[series_title]],2,FALSE)</f>
        <v>Toaru Kagaku no Accelerator</v>
      </c>
      <c r="D840" s="31" t="str">
        <f>VLOOKUP(tb_anime[[#This Row],[id2]],tb_userslist[[series_animedb_id]:[season]],3,FALSE)</f>
        <v>tv</v>
      </c>
      <c r="E840" s="31">
        <f>VLOOKUP(tb_anime[[#This Row],[id2]],tb_userslist[[series_animedb_id]:[season]],9,FALSE)</f>
        <v>2019</v>
      </c>
      <c r="F840" s="31" t="str">
        <f>VLOOKUP(tb_anime[[#This Row],[id2]],tb_userslist[[series_animedb_id]:[season]],10,FALSE)</f>
        <v>summer</v>
      </c>
      <c r="G840" s="31">
        <f>COUNTIF(tb_userslist[series_animedb_id],tb_anime[[#This Row],[id2]])</f>
        <v>1</v>
      </c>
      <c r="H840" s="31">
        <f>SUMPRODUCT((tb_userslist[series_animedb_id]=tb_anime[[#This Row],[id2]])*(tb_userslist[my_score]&lt;=10))</f>
        <v>1</v>
      </c>
      <c r="I840" s="24">
        <f>IFERROR(AVERAGEIF(tb_userslist[series_animedb_id],tb_anime[[#This Row],[id2]],tb_userslist[my_score]),0)</f>
        <v>8</v>
      </c>
      <c r="J84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0" s="31">
        <f>SUMPRODUCT((tb_userslist[series_animedb_id]=tb_anime[[#This Row],[id2]])*(tb_userslist[my_finish_date]&lt;=$E$2)*(tb_userslist[my_start_date]&gt;=$E$1)*(tb_userslist[my_start_date]&lt;&gt;"NA"))</f>
        <v>1</v>
      </c>
      <c r="M84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40" s="31">
        <f>IFERROR(AVERAGEIFS(tb_userslist[my_score],tb_userslist[series_animedb_id],tb_anime[[#This Row],[id2]],tb_userslist[my_start_date],"&gt;="&amp;$E$1,tb_userslist[my_finish_date],"&lt;="&amp;$E$2),0)</f>
        <v>8</v>
      </c>
      <c r="O84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4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841" spans="1:16" x14ac:dyDescent="0.3">
      <c r="A841" s="13">
        <v>43007</v>
      </c>
      <c r="B841" s="13">
        <v>6213</v>
      </c>
      <c r="C841" s="31" t="str">
        <f>VLOOKUP(tb_anime[[#This Row],[id2]],tb_userslist[[series_animedb_id]:[series_title]],2,FALSE)</f>
        <v>Toaru Kagaku no Railgun</v>
      </c>
      <c r="D841" s="31" t="str">
        <f>VLOOKUP(tb_anime[[#This Row],[id2]],tb_userslist[[series_animedb_id]:[season]],3,FALSE)</f>
        <v>tv</v>
      </c>
      <c r="E841" s="31">
        <f>VLOOKUP(tb_anime[[#This Row],[id2]],tb_userslist[[series_animedb_id]:[season]],9,FALSE)</f>
        <v>2009</v>
      </c>
      <c r="F841" s="31" t="str">
        <f>VLOOKUP(tb_anime[[#This Row],[id2]],tb_userslist[[series_animedb_id]:[season]],10,FALSE)</f>
        <v>fall</v>
      </c>
      <c r="G841" s="31">
        <f>COUNTIF(tb_userslist[series_animedb_id],tb_anime[[#This Row],[id2]])</f>
        <v>1</v>
      </c>
      <c r="H841" s="31">
        <f>SUMPRODUCT((tb_userslist[series_animedb_id]=tb_anime[[#This Row],[id2]])*(tb_userslist[my_score]&lt;=10))</f>
        <v>1</v>
      </c>
      <c r="I841" s="24">
        <f>IFERROR(AVERAGEIF(tb_userslist[series_animedb_id],tb_anime[[#This Row],[id2]],tb_userslist[my_score]),0)</f>
        <v>8</v>
      </c>
      <c r="J84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1" s="31">
        <f>SUMPRODUCT((tb_userslist[series_animedb_id]=tb_anime[[#This Row],[id2]])*(tb_userslist[my_finish_date]&lt;=$E$2)*(tb_userslist[my_start_date]&gt;=$E$1)*(tb_userslist[my_start_date]&lt;&gt;"NA"))</f>
        <v>1</v>
      </c>
      <c r="M84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41" s="31">
        <f>IFERROR(AVERAGEIFS(tb_userslist[my_score],tb_userslist[series_animedb_id],tb_anime[[#This Row],[id2]],tb_userslist[my_start_date],"&gt;="&amp;$E$1,tb_userslist[my_finish_date],"&lt;="&amp;$E$2),0)</f>
        <v>8</v>
      </c>
      <c r="O84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4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842" spans="1:16" x14ac:dyDescent="0.3">
      <c r="A842" s="13">
        <v>611</v>
      </c>
      <c r="B842" s="13">
        <v>16049</v>
      </c>
      <c r="C842" s="31" t="str">
        <f>VLOOKUP(tb_anime[[#This Row],[id2]],tb_userslist[[series_animedb_id]:[series_title]],2,FALSE)</f>
        <v>Toaru Kagaku no Railgun S</v>
      </c>
      <c r="D842" s="31" t="str">
        <f>VLOOKUP(tb_anime[[#This Row],[id2]],tb_userslist[[series_animedb_id]:[season]],3,FALSE)</f>
        <v>tv</v>
      </c>
      <c r="E842" s="31">
        <f>VLOOKUP(tb_anime[[#This Row],[id2]],tb_userslist[[series_animedb_id]:[season]],9,FALSE)</f>
        <v>2013</v>
      </c>
      <c r="F842" s="31" t="str">
        <f>VLOOKUP(tb_anime[[#This Row],[id2]],tb_userslist[[series_animedb_id]:[season]],10,FALSE)</f>
        <v>spring</v>
      </c>
      <c r="G842" s="31">
        <f>COUNTIF(tb_userslist[series_animedb_id],tb_anime[[#This Row],[id2]])</f>
        <v>1</v>
      </c>
      <c r="H842" s="31">
        <f>SUMPRODUCT((tb_userslist[series_animedb_id]=tb_anime[[#This Row],[id2]])*(tb_userslist[my_score]&lt;=10))</f>
        <v>1</v>
      </c>
      <c r="I842" s="24">
        <f>IFERROR(AVERAGEIF(tb_userslist[series_animedb_id],tb_anime[[#This Row],[id2]],tb_userslist[my_score]),0)</f>
        <v>8</v>
      </c>
      <c r="J84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2" s="31">
        <f>SUMPRODUCT((tb_userslist[series_animedb_id]=tb_anime[[#This Row],[id2]])*(tb_userslist[my_finish_date]&lt;=$E$2)*(tb_userslist[my_start_date]&gt;=$E$1)*(tb_userslist[my_start_date]&lt;&gt;"NA"))</f>
        <v>1</v>
      </c>
      <c r="M84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42" s="31">
        <f>IFERROR(AVERAGEIFS(tb_userslist[my_score],tb_userslist[series_animedb_id],tb_anime[[#This Row],[id2]],tb_userslist[my_start_date],"&gt;="&amp;$E$1,tb_userslist[my_finish_date],"&lt;="&amp;$E$2),0)</f>
        <v>8</v>
      </c>
      <c r="O84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4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843" spans="1:16" x14ac:dyDescent="0.3">
      <c r="A843" s="13">
        <v>5492</v>
      </c>
      <c r="B843" s="13">
        <v>4654</v>
      </c>
      <c r="C843" s="31" t="str">
        <f>VLOOKUP(tb_anime[[#This Row],[id2]],tb_userslist[[series_animedb_id]:[series_title]],2,FALSE)</f>
        <v>Toaru Majutsu no Index</v>
      </c>
      <c r="D843" s="31" t="str">
        <f>VLOOKUP(tb_anime[[#This Row],[id2]],tb_userslist[[series_animedb_id]:[season]],3,FALSE)</f>
        <v>tv</v>
      </c>
      <c r="E843" s="31">
        <f>VLOOKUP(tb_anime[[#This Row],[id2]],tb_userslist[[series_animedb_id]:[season]],9,FALSE)</f>
        <v>2008</v>
      </c>
      <c r="F843" s="31" t="str">
        <f>VLOOKUP(tb_anime[[#This Row],[id2]],tb_userslist[[series_animedb_id]:[season]],10,FALSE)</f>
        <v>fall</v>
      </c>
      <c r="G843" s="31">
        <f>COUNTIF(tb_userslist[series_animedb_id],tb_anime[[#This Row],[id2]])</f>
        <v>1</v>
      </c>
      <c r="H843" s="31">
        <f>SUMPRODUCT((tb_userslist[series_animedb_id]=tb_anime[[#This Row],[id2]])*(tb_userslist[my_score]&lt;=10))</f>
        <v>1</v>
      </c>
      <c r="I843" s="24">
        <f>IFERROR(AVERAGEIF(tb_userslist[series_animedb_id],tb_anime[[#This Row],[id2]],tb_userslist[my_score]),0)</f>
        <v>8</v>
      </c>
      <c r="J84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3" s="31">
        <f>SUMPRODUCT((tb_userslist[series_animedb_id]=tb_anime[[#This Row],[id2]])*(tb_userslist[my_finish_date]&lt;=$E$2)*(tb_userslist[my_start_date]&gt;=$E$1)*(tb_userslist[my_start_date]&lt;&gt;"NA"))</f>
        <v>1</v>
      </c>
      <c r="M84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43" s="31">
        <f>IFERROR(AVERAGEIFS(tb_userslist[my_score],tb_userslist[series_animedb_id],tb_anime[[#This Row],[id2]],tb_userslist[my_start_date],"&gt;="&amp;$E$1,tb_userslist[my_finish_date],"&lt;="&amp;$E$2),0)</f>
        <v>8</v>
      </c>
      <c r="O84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4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844" spans="1:16" x14ac:dyDescent="0.3">
      <c r="A844" s="13">
        <v>37436</v>
      </c>
      <c r="B844" s="13">
        <v>8937</v>
      </c>
      <c r="C844" s="31" t="str">
        <f>VLOOKUP(tb_anime[[#This Row],[id2]],tb_userslist[[series_animedb_id]:[series_title]],2,FALSE)</f>
        <v>Toaru Majutsu no Index II</v>
      </c>
      <c r="D844" s="31" t="str">
        <f>VLOOKUP(tb_anime[[#This Row],[id2]],tb_userslist[[series_animedb_id]:[season]],3,FALSE)</f>
        <v>tv</v>
      </c>
      <c r="E844" s="31">
        <f>VLOOKUP(tb_anime[[#This Row],[id2]],tb_userslist[[series_animedb_id]:[season]],9,FALSE)</f>
        <v>2010</v>
      </c>
      <c r="F844" s="31" t="str">
        <f>VLOOKUP(tb_anime[[#This Row],[id2]],tb_userslist[[series_animedb_id]:[season]],10,FALSE)</f>
        <v>fall</v>
      </c>
      <c r="G844" s="31">
        <f>COUNTIF(tb_userslist[series_animedb_id],tb_anime[[#This Row],[id2]])</f>
        <v>1</v>
      </c>
      <c r="H844" s="31">
        <f>SUMPRODUCT((tb_userslist[series_animedb_id]=tb_anime[[#This Row],[id2]])*(tb_userslist[my_score]&lt;=10))</f>
        <v>1</v>
      </c>
      <c r="I844" s="24">
        <f>IFERROR(AVERAGEIF(tb_userslist[series_animedb_id],tb_anime[[#This Row],[id2]],tb_userslist[my_score]),0)</f>
        <v>8</v>
      </c>
      <c r="J84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4" s="31">
        <f>SUMPRODUCT((tb_userslist[series_animedb_id]=tb_anime[[#This Row],[id2]])*(tb_userslist[my_finish_date]&lt;=$E$2)*(tb_userslist[my_start_date]&gt;=$E$1)*(tb_userslist[my_start_date]&lt;&gt;"NA"))</f>
        <v>1</v>
      </c>
      <c r="M84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44" s="31">
        <f>IFERROR(AVERAGEIFS(tb_userslist[my_score],tb_userslist[series_animedb_id],tb_anime[[#This Row],[id2]],tb_userslist[my_start_date],"&gt;="&amp;$E$1,tb_userslist[my_finish_date],"&lt;="&amp;$E$2),0)</f>
        <v>8</v>
      </c>
      <c r="O84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4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845" spans="1:16" x14ac:dyDescent="0.3">
      <c r="A845" s="13">
        <v>561</v>
      </c>
      <c r="B845" s="13">
        <v>36432</v>
      </c>
      <c r="C845" s="31" t="str">
        <f>VLOOKUP(tb_anime[[#This Row],[id2]],tb_userslist[[series_animedb_id]:[series_title]],2,FALSE)</f>
        <v>Toaru Majutsu no Index III</v>
      </c>
      <c r="D845" s="31" t="str">
        <f>VLOOKUP(tb_anime[[#This Row],[id2]],tb_userslist[[series_animedb_id]:[season]],3,FALSE)</f>
        <v>tv</v>
      </c>
      <c r="E845" s="31">
        <f>VLOOKUP(tb_anime[[#This Row],[id2]],tb_userslist[[series_animedb_id]:[season]],9,FALSE)</f>
        <v>2018</v>
      </c>
      <c r="F845" s="31" t="str">
        <f>VLOOKUP(tb_anime[[#This Row],[id2]],tb_userslist[[series_animedb_id]:[season]],10,FALSE)</f>
        <v>fall</v>
      </c>
      <c r="G845" s="31">
        <f>COUNTIF(tb_userslist[series_animedb_id],tb_anime[[#This Row],[id2]])</f>
        <v>1</v>
      </c>
      <c r="H845" s="31">
        <f>SUMPRODUCT((tb_userslist[series_animedb_id]=tb_anime[[#This Row],[id2]])*(tb_userslist[my_score]&lt;=10))</f>
        <v>1</v>
      </c>
      <c r="I845" s="24">
        <f>IFERROR(AVERAGEIF(tb_userslist[series_animedb_id],tb_anime[[#This Row],[id2]],tb_userslist[my_score]),0)</f>
        <v>8</v>
      </c>
      <c r="J84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5" s="31">
        <f>SUMPRODUCT((tb_userslist[series_animedb_id]=tb_anime[[#This Row],[id2]])*(tb_userslist[my_finish_date]&lt;=$E$2)*(tb_userslist[my_start_date]&gt;=$E$1)*(tb_userslist[my_start_date]&lt;&gt;"NA"))</f>
        <v>1</v>
      </c>
      <c r="M84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45" s="31">
        <f>IFERROR(AVERAGEIFS(tb_userslist[my_score],tb_userslist[series_animedb_id],tb_anime[[#This Row],[id2]],tb_userslist[my_start_date],"&gt;="&amp;$E$1,tb_userslist[my_finish_date],"&lt;="&amp;$E$2),0)</f>
        <v>8</v>
      </c>
      <c r="O84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4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7.0501021765991831</v>
      </c>
    </row>
    <row r="846" spans="1:16" x14ac:dyDescent="0.3">
      <c r="A846" s="13">
        <v>1508</v>
      </c>
      <c r="B846" s="13">
        <v>14227</v>
      </c>
      <c r="C846" s="31" t="str">
        <f>VLOOKUP(tb_anime[[#This Row],[id2]],tb_userslist[[series_animedb_id]:[series_title]],2,FALSE)</f>
        <v>Tonari no Kaibutsu-kun</v>
      </c>
      <c r="D846" s="31" t="str">
        <f>VLOOKUP(tb_anime[[#This Row],[id2]],tb_userslist[[series_animedb_id]:[season]],3,FALSE)</f>
        <v>tv</v>
      </c>
      <c r="E846" s="31">
        <f>VLOOKUP(tb_anime[[#This Row],[id2]],tb_userslist[[series_animedb_id]:[season]],9,FALSE)</f>
        <v>2012</v>
      </c>
      <c r="F846" s="31" t="str">
        <f>VLOOKUP(tb_anime[[#This Row],[id2]],tb_userslist[[series_animedb_id]:[season]],10,FALSE)</f>
        <v>fall</v>
      </c>
      <c r="G846" s="31">
        <f>COUNTIF(tb_userslist[series_animedb_id],tb_anime[[#This Row],[id2]])</f>
        <v>1</v>
      </c>
      <c r="H846" s="31">
        <f>SUMPRODUCT((tb_userslist[series_animedb_id]=tb_anime[[#This Row],[id2]])*(tb_userslist[my_score]&lt;=10))</f>
        <v>1</v>
      </c>
      <c r="I846" s="24">
        <f>IFERROR(AVERAGEIF(tb_userslist[series_animedb_id],tb_anime[[#This Row],[id2]],tb_userslist[my_score]),0)</f>
        <v>9</v>
      </c>
      <c r="J84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6" s="31">
        <f>SUMPRODUCT((tb_userslist[series_animedb_id]=tb_anime[[#This Row],[id2]])*(tb_userslist[my_finish_date]&lt;=$E$2)*(tb_userslist[my_start_date]&gt;=$E$1)*(tb_userslist[my_start_date]&lt;&gt;"NA"))</f>
        <v>0</v>
      </c>
      <c r="M846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46" s="31">
        <f>IFERROR(AVERAGEIFS(tb_userslist[my_score],tb_userslist[series_animedb_id],tb_anime[[#This Row],[id2]],tb_userslist[my_start_date],"&gt;="&amp;$E$1,tb_userslist[my_finish_date],"&lt;="&amp;$E$2),0)</f>
        <v>0</v>
      </c>
      <c r="O84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4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47" spans="1:16" x14ac:dyDescent="0.3">
      <c r="A847" s="13">
        <v>46985</v>
      </c>
      <c r="B847" s="13">
        <v>4224</v>
      </c>
      <c r="C847" s="31" t="str">
        <f>VLOOKUP(tb_anime[[#This Row],[id2]],tb_userslist[[series_animedb_id]:[series_title]],2,FALSE)</f>
        <v>Toradora!</v>
      </c>
      <c r="D847" s="31" t="str">
        <f>VLOOKUP(tb_anime[[#This Row],[id2]],tb_userslist[[series_animedb_id]:[season]],3,FALSE)</f>
        <v>tv</v>
      </c>
      <c r="E847" s="31">
        <f>VLOOKUP(tb_anime[[#This Row],[id2]],tb_userslist[[series_animedb_id]:[season]],9,FALSE)</f>
        <v>2008</v>
      </c>
      <c r="F847" s="31" t="str">
        <f>VLOOKUP(tb_anime[[#This Row],[id2]],tb_userslist[[series_animedb_id]:[season]],10,FALSE)</f>
        <v>fall</v>
      </c>
      <c r="G847" s="31">
        <f>COUNTIF(tb_userslist[series_animedb_id],tb_anime[[#This Row],[id2]])</f>
        <v>1</v>
      </c>
      <c r="H847" s="31">
        <f>SUMPRODUCT((tb_userslist[series_animedb_id]=tb_anime[[#This Row],[id2]])*(tb_userslist[my_score]&lt;=10))</f>
        <v>1</v>
      </c>
      <c r="I847" s="24">
        <f>IFERROR(AVERAGEIF(tb_userslist[series_animedb_id],tb_anime[[#This Row],[id2]],tb_userslist[my_score]),0)</f>
        <v>10</v>
      </c>
      <c r="J84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7" s="31">
        <f>SUMPRODUCT((tb_userslist[series_animedb_id]=tb_anime[[#This Row],[id2]])*(tb_userslist[my_finish_date]&lt;=$E$2)*(tb_userslist[my_start_date]&gt;=$E$1)*(tb_userslist[my_start_date]&lt;&gt;"NA"))</f>
        <v>0</v>
      </c>
      <c r="M847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47" s="31">
        <f>IFERROR(AVERAGEIFS(tb_userslist[my_score],tb_userslist[series_animedb_id],tb_anime[[#This Row],[id2]],tb_userslist[my_start_date],"&gt;="&amp;$E$1,tb_userslist[my_finish_date],"&lt;="&amp;$E$2),0)</f>
        <v>0</v>
      </c>
      <c r="O84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4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48" spans="1:16" x14ac:dyDescent="0.3">
      <c r="A848" s="13">
        <v>37952</v>
      </c>
      <c r="B848" s="13">
        <v>11553</v>
      </c>
      <c r="C848" s="31" t="str">
        <f>VLOOKUP(tb_anime[[#This Row],[id2]],tb_userslist[[series_animedb_id]:[series_title]],2,FALSE)</f>
        <v>Toradora!: Bentou no Gokui</v>
      </c>
      <c r="D848" s="31" t="str">
        <f>VLOOKUP(tb_anime[[#This Row],[id2]],tb_userslist[[series_animedb_id]:[season]],3,FALSE)</f>
        <v>special</v>
      </c>
      <c r="E848" s="31">
        <f>VLOOKUP(tb_anime[[#This Row],[id2]],tb_userslist[[series_animedb_id]:[season]],9,FALSE)</f>
        <v>2011</v>
      </c>
      <c r="F848" s="31" t="str">
        <f>VLOOKUP(tb_anime[[#This Row],[id2]],tb_userslist[[series_animedb_id]:[season]],10,FALSE)</f>
        <v>fall</v>
      </c>
      <c r="G848" s="31">
        <f>COUNTIF(tb_userslist[series_animedb_id],tb_anime[[#This Row],[id2]])</f>
        <v>1</v>
      </c>
      <c r="H848" s="31">
        <f>SUMPRODUCT((tb_userslist[series_animedb_id]=tb_anime[[#This Row],[id2]])*(tb_userslist[my_score]&lt;=10))</f>
        <v>1</v>
      </c>
      <c r="I848" s="24">
        <f>IFERROR(AVERAGEIF(tb_userslist[series_animedb_id],tb_anime[[#This Row],[id2]],tb_userslist[my_score]),0)</f>
        <v>8</v>
      </c>
      <c r="J84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8" s="31">
        <f>SUMPRODUCT((tb_userslist[series_animedb_id]=tb_anime[[#This Row],[id2]])*(tb_userslist[my_finish_date]&lt;=$E$2)*(tb_userslist[my_start_date]&gt;=$E$1)*(tb_userslist[my_start_date]&lt;&gt;"NA"))</f>
        <v>0</v>
      </c>
      <c r="M84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48" s="31">
        <f>IFERROR(AVERAGEIFS(tb_userslist[my_score],tb_userslist[series_animedb_id],tb_anime[[#This Row],[id2]],tb_userslist[my_start_date],"&gt;="&amp;$E$1,tb_userslist[my_finish_date],"&lt;="&amp;$E$2),0)</f>
        <v>0</v>
      </c>
      <c r="O84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4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49" spans="1:16" x14ac:dyDescent="0.3">
      <c r="A849" s="13">
        <v>1048</v>
      </c>
      <c r="B849" s="13">
        <v>25157</v>
      </c>
      <c r="C849" s="31" t="str">
        <f>VLOOKUP(tb_anime[[#This Row],[id2]],tb_userslist[[series_animedb_id]:[series_title]],2,FALSE)</f>
        <v>Trinity Seven</v>
      </c>
      <c r="D849" s="31" t="str">
        <f>VLOOKUP(tb_anime[[#This Row],[id2]],tb_userslist[[series_animedb_id]:[season]],3,FALSE)</f>
        <v>tv</v>
      </c>
      <c r="E849" s="31">
        <f>VLOOKUP(tb_anime[[#This Row],[id2]],tb_userslist[[series_animedb_id]:[season]],9,FALSE)</f>
        <v>2014</v>
      </c>
      <c r="F849" s="31" t="str">
        <f>VLOOKUP(tb_anime[[#This Row],[id2]],tb_userslist[[series_animedb_id]:[season]],10,FALSE)</f>
        <v>fall</v>
      </c>
      <c r="G849" s="31">
        <f>COUNTIF(tb_userslist[series_animedb_id],tb_anime[[#This Row],[id2]])</f>
        <v>1</v>
      </c>
      <c r="H849" s="31">
        <f>SUMPRODUCT((tb_userslist[series_animedb_id]=tb_anime[[#This Row],[id2]])*(tb_userslist[my_score]&lt;=10))</f>
        <v>1</v>
      </c>
      <c r="I849" s="24">
        <f>IFERROR(AVERAGEIF(tb_userslist[series_animedb_id],tb_anime[[#This Row],[id2]],tb_userslist[my_score]),0)</f>
        <v>7</v>
      </c>
      <c r="J84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4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49" s="31">
        <f>SUMPRODUCT((tb_userslist[series_animedb_id]=tb_anime[[#This Row],[id2]])*(tb_userslist[my_finish_date]&lt;=$E$2)*(tb_userslist[my_start_date]&gt;=$E$1)*(tb_userslist[my_start_date]&lt;&gt;"NA"))</f>
        <v>0</v>
      </c>
      <c r="M84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49" s="31">
        <f>IFERROR(AVERAGEIFS(tb_userslist[my_score],tb_userslist[series_animedb_id],tb_anime[[#This Row],[id2]],tb_userslist[my_start_date],"&gt;="&amp;$E$1,tb_userslist[my_finish_date],"&lt;="&amp;$E$2),0)</f>
        <v>0</v>
      </c>
      <c r="O84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4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50" spans="1:16" x14ac:dyDescent="0.3">
      <c r="A850" s="13">
        <v>40102</v>
      </c>
      <c r="B850" s="13">
        <v>28025</v>
      </c>
      <c r="C850" s="31" t="str">
        <f>VLOOKUP(tb_anime[[#This Row],[id2]],tb_userslist[[series_animedb_id]:[series_title]],2,FALSE)</f>
        <v>Tsukimonogatari</v>
      </c>
      <c r="D850" s="31" t="str">
        <f>VLOOKUP(tb_anime[[#This Row],[id2]],tb_userslist[[series_animedb_id]:[season]],3,FALSE)</f>
        <v>tv</v>
      </c>
      <c r="E850" s="31">
        <f>VLOOKUP(tb_anime[[#This Row],[id2]],tb_userslist[[series_animedb_id]:[season]],9,FALSE)</f>
        <v>2014</v>
      </c>
      <c r="F850" s="31" t="str">
        <f>VLOOKUP(tb_anime[[#This Row],[id2]],tb_userslist[[series_animedb_id]:[season]],10,FALSE)</f>
        <v>fall</v>
      </c>
      <c r="G850" s="31">
        <f>COUNTIF(tb_userslist[series_animedb_id],tb_anime[[#This Row],[id2]])</f>
        <v>1</v>
      </c>
      <c r="H850" s="31">
        <f>SUMPRODUCT((tb_userslist[series_animedb_id]=tb_anime[[#This Row],[id2]])*(tb_userslist[my_score]&lt;=10))</f>
        <v>1</v>
      </c>
      <c r="I850" s="24">
        <f>IFERROR(AVERAGEIF(tb_userslist[series_animedb_id],tb_anime[[#This Row],[id2]],tb_userslist[my_score]),0)</f>
        <v>10</v>
      </c>
      <c r="J85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0" s="31">
        <f>SUMPRODUCT((tb_userslist[series_animedb_id]=tb_anime[[#This Row],[id2]])*(tb_userslist[my_finish_date]&lt;=$E$2)*(tb_userslist[my_start_date]&gt;=$E$1)*(tb_userslist[my_start_date]&lt;&gt;"NA"))</f>
        <v>1</v>
      </c>
      <c r="M850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50" s="31">
        <f>IFERROR(AVERAGEIFS(tb_userslist[my_score],tb_userslist[series_animedb_id],tb_anime[[#This Row],[id2]],tb_userslist[my_start_date],"&gt;="&amp;$E$1,tb_userslist[my_finish_date],"&lt;="&amp;$E$2),0)</f>
        <v>10</v>
      </c>
      <c r="O85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5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51" spans="1:16" x14ac:dyDescent="0.3">
      <c r="A851" s="13">
        <v>35286</v>
      </c>
      <c r="B851" s="13">
        <v>21845</v>
      </c>
      <c r="C851" s="31" t="str">
        <f>VLOOKUP(tb_anime[[#This Row],[id2]],tb_userslist[[series_animedb_id]:[series_title]],2,FALSE)</f>
        <v>Ushinawareta Mirai wo Motomete</v>
      </c>
      <c r="D851" s="31" t="str">
        <f>VLOOKUP(tb_anime[[#This Row],[id2]],tb_userslist[[series_animedb_id]:[season]],3,FALSE)</f>
        <v>tv</v>
      </c>
      <c r="E851" s="31">
        <f>VLOOKUP(tb_anime[[#This Row],[id2]],tb_userslist[[series_animedb_id]:[season]],9,FALSE)</f>
        <v>2014</v>
      </c>
      <c r="F851" s="31" t="str">
        <f>VLOOKUP(tb_anime[[#This Row],[id2]],tb_userslist[[series_animedb_id]:[season]],10,FALSE)</f>
        <v>fall</v>
      </c>
      <c r="G851" s="31">
        <f>COUNTIF(tb_userslist[series_animedb_id],tb_anime[[#This Row],[id2]])</f>
        <v>1</v>
      </c>
      <c r="H851" s="31">
        <f>SUMPRODUCT((tb_userslist[series_animedb_id]=tb_anime[[#This Row],[id2]])*(tb_userslist[my_score]&lt;=10))</f>
        <v>1</v>
      </c>
      <c r="I851" s="24">
        <f>IFERROR(AVERAGEIF(tb_userslist[series_animedb_id],tb_anime[[#This Row],[id2]],tb_userslist[my_score]),0)</f>
        <v>7</v>
      </c>
      <c r="J85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1" s="31">
        <f>SUMPRODUCT((tb_userslist[series_animedb_id]=tb_anime[[#This Row],[id2]])*(tb_userslist[my_finish_date]&lt;=$E$2)*(tb_userslist[my_start_date]&gt;=$E$1)*(tb_userslist[my_start_date]&lt;&gt;"NA"))</f>
        <v>0</v>
      </c>
      <c r="M851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51" s="31">
        <f>IFERROR(AVERAGEIFS(tb_userslist[my_score],tb_userslist[series_animedb_id],tb_anime[[#This Row],[id2]],tb_userslist[my_start_date],"&gt;="&amp;$E$1,tb_userslist[my_finish_date],"&lt;="&amp;$E$2),0)</f>
        <v>0</v>
      </c>
      <c r="O85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5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52" spans="1:16" x14ac:dyDescent="0.3">
      <c r="A852" s="13">
        <v>169</v>
      </c>
      <c r="B852" s="13">
        <v>33352</v>
      </c>
      <c r="C852" s="31" t="str">
        <f>VLOOKUP(tb_anime[[#This Row],[id2]],tb_userslist[[series_animedb_id]:[series_title]],2,FALSE)</f>
        <v>Violet Evergarden</v>
      </c>
      <c r="D852" s="31" t="str">
        <f>VLOOKUP(tb_anime[[#This Row],[id2]],tb_userslist[[series_animedb_id]:[season]],3,FALSE)</f>
        <v>tv</v>
      </c>
      <c r="E852" s="31">
        <f>VLOOKUP(tb_anime[[#This Row],[id2]],tb_userslist[[series_animedb_id]:[season]],9,FALSE)</f>
        <v>2018</v>
      </c>
      <c r="F852" s="31" t="str">
        <f>VLOOKUP(tb_anime[[#This Row],[id2]],tb_userslist[[series_animedb_id]:[season]],10,FALSE)</f>
        <v>winter</v>
      </c>
      <c r="G852" s="31">
        <f>COUNTIF(tb_userslist[series_animedb_id],tb_anime[[#This Row],[id2]])</f>
        <v>1</v>
      </c>
      <c r="H852" s="31">
        <f>SUMPRODUCT((tb_userslist[series_animedb_id]=tb_anime[[#This Row],[id2]])*(tb_userslist[my_score]&lt;=10))</f>
        <v>1</v>
      </c>
      <c r="I852" s="24">
        <f>IFERROR(AVERAGEIF(tb_userslist[series_animedb_id],tb_anime[[#This Row],[id2]],tb_userslist[my_score]),0)</f>
        <v>10</v>
      </c>
      <c r="J85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2" s="31">
        <f>SUMPRODUCT((tb_userslist[series_animedb_id]=tb_anime[[#This Row],[id2]])*(tb_userslist[my_finish_date]&lt;=$E$2)*(tb_userslist[my_start_date]&gt;=$E$1)*(tb_userslist[my_start_date]&lt;&gt;"NA"))</f>
        <v>1</v>
      </c>
      <c r="M85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52" s="31">
        <f>IFERROR(AVERAGEIFS(tb_userslist[my_score],tb_userslist[series_animedb_id],tb_anime[[#This Row],[id2]],tb_userslist[my_start_date],"&gt;="&amp;$E$1,tb_userslist[my_finish_date],"&lt;="&amp;$E$2),0)</f>
        <v>10</v>
      </c>
      <c r="O85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5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53" spans="1:16" x14ac:dyDescent="0.3">
      <c r="A853" s="13">
        <v>41372</v>
      </c>
      <c r="B853" s="13">
        <v>16742</v>
      </c>
      <c r="C853" s="31" t="str">
        <f>VLOOKUP(tb_anime[[#This Row],[id2]],tb_userslist[[series_animedb_id]:[series_title]],2,FALSE)</f>
        <v>Watashi ga Motenai no wa Dou Kangaetemo Omaera ga Warui!</v>
      </c>
      <c r="D853" s="31" t="str">
        <f>VLOOKUP(tb_anime[[#This Row],[id2]],tb_userslist[[series_animedb_id]:[season]],3,FALSE)</f>
        <v>tv</v>
      </c>
      <c r="E853" s="31">
        <f>VLOOKUP(tb_anime[[#This Row],[id2]],tb_userslist[[series_animedb_id]:[season]],9,FALSE)</f>
        <v>2013</v>
      </c>
      <c r="F853" s="31" t="str">
        <f>VLOOKUP(tb_anime[[#This Row],[id2]],tb_userslist[[series_animedb_id]:[season]],10,FALSE)</f>
        <v>summer</v>
      </c>
      <c r="G853" s="31">
        <f>COUNTIF(tb_userslist[series_animedb_id],tb_anime[[#This Row],[id2]])</f>
        <v>1</v>
      </c>
      <c r="H853" s="31">
        <f>SUMPRODUCT((tb_userslist[series_animedb_id]=tb_anime[[#This Row],[id2]])*(tb_userslist[my_score]&lt;=10))</f>
        <v>1</v>
      </c>
      <c r="I853" s="24">
        <f>IFERROR(AVERAGEIF(tb_userslist[series_animedb_id],tb_anime[[#This Row],[id2]],tb_userslist[my_score]),0)</f>
        <v>7</v>
      </c>
      <c r="J85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3" s="31">
        <f>SUMPRODUCT((tb_userslist[series_animedb_id]=tb_anime[[#This Row],[id2]])*(tb_userslist[my_finish_date]&lt;=$E$2)*(tb_userslist[my_start_date]&gt;=$E$1)*(tb_userslist[my_start_date]&lt;&gt;"NA"))</f>
        <v>1</v>
      </c>
      <c r="M853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53" s="31">
        <f>IFERROR(AVERAGEIFS(tb_userslist[my_score],tb_userslist[series_animedb_id],tb_anime[[#This Row],[id2]],tb_userslist[my_start_date],"&gt;="&amp;$E$1,tb_userslist[my_finish_date],"&lt;="&amp;$E$2),0)</f>
        <v>7</v>
      </c>
      <c r="O85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5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854" spans="1:16" x14ac:dyDescent="0.3">
      <c r="A854" s="13">
        <v>44037</v>
      </c>
      <c r="B854" s="13">
        <v>20449</v>
      </c>
      <c r="C854" s="31" t="str">
        <f>VLOOKUP(tb_anime[[#This Row],[id2]],tb_userslist[[series_animedb_id]:[series_title]],2,FALSE)</f>
        <v>Watashi ga Motenai no wa Dou Kangaetemo Omaera ga Warui!: Motenaishi, Nazomeite Miru</v>
      </c>
      <c r="D854" s="31" t="str">
        <f>VLOOKUP(tb_anime[[#This Row],[id2]],tb_userslist[[series_animedb_id]:[season]],3,FALSE)</f>
        <v>ova</v>
      </c>
      <c r="E854" s="31">
        <f>VLOOKUP(tb_anime[[#This Row],[id2]],tb_userslist[[series_animedb_id]:[season]],9,FALSE)</f>
        <v>2014</v>
      </c>
      <c r="F854" s="31" t="str">
        <f>VLOOKUP(tb_anime[[#This Row],[id2]],tb_userslist[[series_animedb_id]:[season]],10,FALSE)</f>
        <v>fall</v>
      </c>
      <c r="G854" s="31">
        <f>COUNTIF(tb_userslist[series_animedb_id],tb_anime[[#This Row],[id2]])</f>
        <v>1</v>
      </c>
      <c r="H854" s="31">
        <f>SUMPRODUCT((tb_userslist[series_animedb_id]=tb_anime[[#This Row],[id2]])*(tb_userslist[my_score]&lt;=10))</f>
        <v>1</v>
      </c>
      <c r="I854" s="24">
        <f>IFERROR(AVERAGEIF(tb_userslist[series_animedb_id],tb_anime[[#This Row],[id2]],tb_userslist[my_score]),0)</f>
        <v>7</v>
      </c>
      <c r="J854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4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4" s="31">
        <f>SUMPRODUCT((tb_userslist[series_animedb_id]=tb_anime[[#This Row],[id2]])*(tb_userslist[my_finish_date]&lt;=$E$2)*(tb_userslist[my_start_date]&gt;=$E$1)*(tb_userslist[my_start_date]&lt;&gt;"NA"))</f>
        <v>1</v>
      </c>
      <c r="M854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54" s="31">
        <f>IFERROR(AVERAGEIFS(tb_userslist[my_score],tb_userslist[series_animedb_id],tb_anime[[#This Row],[id2]],tb_userslist[my_start_date],"&gt;="&amp;$E$1,tb_userslist[my_finish_date],"&lt;="&amp;$E$2),0)</f>
        <v>7</v>
      </c>
      <c r="O854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54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6.5501021765991831</v>
      </c>
    </row>
    <row r="855" spans="1:16" x14ac:dyDescent="0.3">
      <c r="A855" s="13">
        <v>48</v>
      </c>
      <c r="B855" s="13">
        <v>6956</v>
      </c>
      <c r="C855" s="31" t="str">
        <f>VLOOKUP(tb_anime[[#This Row],[id2]],tb_userslist[[series_animedb_id]:[series_title]],2,FALSE)</f>
        <v>Working!!</v>
      </c>
      <c r="D855" s="31" t="str">
        <f>VLOOKUP(tb_anime[[#This Row],[id2]],tb_userslist[[series_animedb_id]:[season]],3,FALSE)</f>
        <v>tv</v>
      </c>
      <c r="E855" s="31">
        <f>VLOOKUP(tb_anime[[#This Row],[id2]],tb_userslist[[series_animedb_id]:[season]],9,FALSE)</f>
        <v>2010</v>
      </c>
      <c r="F855" s="31" t="str">
        <f>VLOOKUP(tb_anime[[#This Row],[id2]],tb_userslist[[series_animedb_id]:[season]],10,FALSE)</f>
        <v>spring</v>
      </c>
      <c r="G855" s="31">
        <f>COUNTIF(tb_userslist[series_animedb_id],tb_anime[[#This Row],[id2]])</f>
        <v>1</v>
      </c>
      <c r="H855" s="31">
        <f>SUMPRODUCT((tb_userslist[series_animedb_id]=tb_anime[[#This Row],[id2]])*(tb_userslist[my_score]&lt;=10))</f>
        <v>1</v>
      </c>
      <c r="I855" s="24">
        <f>IFERROR(AVERAGEIF(tb_userslist[series_animedb_id],tb_anime[[#This Row],[id2]],tb_userslist[my_score]),0)</f>
        <v>9</v>
      </c>
      <c r="J855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5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5" s="31">
        <f>SUMPRODUCT((tb_userslist[series_animedb_id]=tb_anime[[#This Row],[id2]])*(tb_userslist[my_finish_date]&lt;=$E$2)*(tb_userslist[my_start_date]&gt;=$E$1)*(tb_userslist[my_start_date]&lt;&gt;"NA"))</f>
        <v>1</v>
      </c>
      <c r="M855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55" s="31">
        <f>IFERROR(AVERAGEIFS(tb_userslist[my_score],tb_userslist[series_animedb_id],tb_anime[[#This Row],[id2]],tb_userslist[my_start_date],"&gt;="&amp;$E$1,tb_userslist[my_finish_date],"&lt;="&amp;$E$2),0)</f>
        <v>9</v>
      </c>
      <c r="O855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55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56" spans="1:16" x14ac:dyDescent="0.3">
      <c r="A856" s="13">
        <v>104</v>
      </c>
      <c r="B856" s="13">
        <v>10521</v>
      </c>
      <c r="C856" s="31" t="str">
        <f>VLOOKUP(tb_anime[[#This Row],[id2]],tb_userslist[[series_animedb_id]:[series_title]],2,FALSE)</f>
        <v>Working'!!</v>
      </c>
      <c r="D856" s="31" t="str">
        <f>VLOOKUP(tb_anime[[#This Row],[id2]],tb_userslist[[series_animedb_id]:[season]],3,FALSE)</f>
        <v>tv</v>
      </c>
      <c r="E856" s="31">
        <f>VLOOKUP(tb_anime[[#This Row],[id2]],tb_userslist[[series_animedb_id]:[season]],9,FALSE)</f>
        <v>2011</v>
      </c>
      <c r="F856" s="31" t="str">
        <f>VLOOKUP(tb_anime[[#This Row],[id2]],tb_userslist[[series_animedb_id]:[season]],10,FALSE)</f>
        <v>fall</v>
      </c>
      <c r="G856" s="31">
        <f>COUNTIF(tb_userslist[series_animedb_id],tb_anime[[#This Row],[id2]])</f>
        <v>1</v>
      </c>
      <c r="H856" s="31">
        <f>SUMPRODUCT((tb_userslist[series_animedb_id]=tb_anime[[#This Row],[id2]])*(tb_userslist[my_score]&lt;=10))</f>
        <v>1</v>
      </c>
      <c r="I856" s="24">
        <f>IFERROR(AVERAGEIF(tb_userslist[series_animedb_id],tb_anime[[#This Row],[id2]],tb_userslist[my_score]),0)</f>
        <v>9</v>
      </c>
      <c r="J856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6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6" s="31">
        <f>SUMPRODUCT((tb_userslist[series_animedb_id]=tb_anime[[#This Row],[id2]])*(tb_userslist[my_finish_date]&lt;=$E$2)*(tb_userslist[my_start_date]&gt;=$E$1)*(tb_userslist[my_start_date]&lt;&gt;"NA"))</f>
        <v>1</v>
      </c>
      <c r="M856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56" s="31">
        <f>IFERROR(AVERAGEIFS(tb_userslist[my_score],tb_userslist[series_animedb_id],tb_anime[[#This Row],[id2]],tb_userslist[my_start_date],"&gt;="&amp;$E$1,tb_userslist[my_finish_date],"&lt;="&amp;$E$2),0)</f>
        <v>9</v>
      </c>
      <c r="O856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56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57" spans="1:16" x14ac:dyDescent="0.3">
      <c r="A857" s="13">
        <v>144</v>
      </c>
      <c r="B857" s="13">
        <v>39547</v>
      </c>
      <c r="C857" s="31" t="str">
        <f>VLOOKUP(tb_anime[[#This Row],[id2]],tb_userslist[[series_animedb_id]:[series_title]],2,FALSE)</f>
        <v>Yahari Ore no Seishun Love Comedy wa Machigatteiru. Kan</v>
      </c>
      <c r="D857" s="31" t="str">
        <f>VLOOKUP(tb_anime[[#This Row],[id2]],tb_userslist[[series_animedb_id]:[season]],3,FALSE)</f>
        <v>tv</v>
      </c>
      <c r="E857" s="31">
        <f>VLOOKUP(tb_anime[[#This Row],[id2]],tb_userslist[[series_animedb_id]:[season]],9,FALSE)</f>
        <v>2020</v>
      </c>
      <c r="F857" s="31" t="str">
        <f>VLOOKUP(tb_anime[[#This Row],[id2]],tb_userslist[[series_animedb_id]:[season]],10,FALSE)</f>
        <v>summer</v>
      </c>
      <c r="G857" s="31">
        <f>COUNTIF(tb_userslist[series_animedb_id],tb_anime[[#This Row],[id2]])</f>
        <v>1</v>
      </c>
      <c r="H857" s="31">
        <f>SUMPRODUCT((tb_userslist[series_animedb_id]=tb_anime[[#This Row],[id2]])*(tb_userslist[my_score]&lt;=10))</f>
        <v>1</v>
      </c>
      <c r="I857" s="24">
        <f>IFERROR(AVERAGEIF(tb_userslist[series_animedb_id],tb_anime[[#This Row],[id2]],tb_userslist[my_score]),0)</f>
        <v>10</v>
      </c>
      <c r="J857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7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7" s="31">
        <f>SUMPRODUCT((tb_userslist[series_animedb_id]=tb_anime[[#This Row],[id2]])*(tb_userslist[my_finish_date]&lt;=$E$2)*(tb_userslist[my_start_date]&gt;=$E$1)*(tb_userslist[my_start_date]&lt;&gt;"NA"))</f>
        <v>1</v>
      </c>
      <c r="M857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57" s="31">
        <f>IFERROR(AVERAGEIFS(tb_userslist[my_score],tb_userslist[series_animedb_id],tb_anime[[#This Row],[id2]],tb_userslist[my_start_date],"&gt;="&amp;$E$1,tb_userslist[my_finish_date],"&lt;="&amp;$E$2),0)</f>
        <v>10</v>
      </c>
      <c r="O857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57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8.0501021765991823</v>
      </c>
    </row>
    <row r="858" spans="1:16" x14ac:dyDescent="0.3">
      <c r="A858" s="13">
        <v>40845</v>
      </c>
      <c r="B858" s="13">
        <v>28677</v>
      </c>
      <c r="C858" s="31" t="str">
        <f>VLOOKUP(tb_anime[[#This Row],[id2]],tb_userslist[[series_animedb_id]:[series_title]],2,FALSE)</f>
        <v>Yamada-kun to 7-nin no Majo</v>
      </c>
      <c r="D858" s="31" t="str">
        <f>VLOOKUP(tb_anime[[#This Row],[id2]],tb_userslist[[series_animedb_id]:[season]],3,FALSE)</f>
        <v>tv</v>
      </c>
      <c r="E858" s="31">
        <f>VLOOKUP(tb_anime[[#This Row],[id2]],tb_userslist[[series_animedb_id]:[season]],9,FALSE)</f>
        <v>2015</v>
      </c>
      <c r="F858" s="31" t="str">
        <f>VLOOKUP(tb_anime[[#This Row],[id2]],tb_userslist[[series_animedb_id]:[season]],10,FALSE)</f>
        <v>spring</v>
      </c>
      <c r="G858" s="31">
        <f>COUNTIF(tb_userslist[series_animedb_id],tb_anime[[#This Row],[id2]])</f>
        <v>1</v>
      </c>
      <c r="H858" s="31">
        <f>SUMPRODUCT((tb_userslist[series_animedb_id]=tb_anime[[#This Row],[id2]])*(tb_userslist[my_score]&lt;=10))</f>
        <v>1</v>
      </c>
      <c r="I858" s="24">
        <f>IFERROR(AVERAGEIF(tb_userslist[series_animedb_id],tb_anime[[#This Row],[id2]],tb_userslist[my_score]),0)</f>
        <v>8</v>
      </c>
      <c r="J858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8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8" s="31">
        <f>SUMPRODUCT((tb_userslist[series_animedb_id]=tb_anime[[#This Row],[id2]])*(tb_userslist[my_finish_date]&lt;=$E$2)*(tb_userslist[my_start_date]&gt;=$E$1)*(tb_userslist[my_start_date]&lt;&gt;"NA"))</f>
        <v>0</v>
      </c>
      <c r="M858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58" s="31">
        <f>IFERROR(AVERAGEIFS(tb_userslist[my_score],tb_userslist[series_animedb_id],tb_anime[[#This Row],[id2]],tb_userslist[my_start_date],"&gt;="&amp;$E$1,tb_userslist[my_finish_date],"&lt;="&amp;$E$2),0)</f>
        <v>0</v>
      </c>
      <c r="O858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58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59" spans="1:16" x14ac:dyDescent="0.3">
      <c r="A859" s="13">
        <v>38573</v>
      </c>
      <c r="B859" s="13">
        <v>8861</v>
      </c>
      <c r="C859" s="31" t="str">
        <f>VLOOKUP(tb_anime[[#This Row],[id2]],tb_userslist[[series_animedb_id]:[series_title]],2,FALSE)</f>
        <v>Yosuga no Sora: In Solitude, Where We Are Least Alone.</v>
      </c>
      <c r="D859" s="31" t="str">
        <f>VLOOKUP(tb_anime[[#This Row],[id2]],tb_userslist[[series_animedb_id]:[season]],3,FALSE)</f>
        <v>tv</v>
      </c>
      <c r="E859" s="31">
        <f>VLOOKUP(tb_anime[[#This Row],[id2]],tb_userslist[[series_animedb_id]:[season]],9,FALSE)</f>
        <v>2010</v>
      </c>
      <c r="F859" s="31" t="str">
        <f>VLOOKUP(tb_anime[[#This Row],[id2]],tb_userslist[[series_animedb_id]:[season]],10,FALSE)</f>
        <v>fall</v>
      </c>
      <c r="G859" s="31">
        <f>COUNTIF(tb_userslist[series_animedb_id],tb_anime[[#This Row],[id2]])</f>
        <v>1</v>
      </c>
      <c r="H859" s="31">
        <f>SUMPRODUCT((tb_userslist[series_animedb_id]=tb_anime[[#This Row],[id2]])*(tb_userslist[my_score]&lt;=10))</f>
        <v>1</v>
      </c>
      <c r="I859" s="24">
        <f>IFERROR(AVERAGEIF(tb_userslist[series_animedb_id],tb_anime[[#This Row],[id2]],tb_userslist[my_score]),0)</f>
        <v>7</v>
      </c>
      <c r="J859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59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59" s="31">
        <f>SUMPRODUCT((tb_userslist[series_animedb_id]=tb_anime[[#This Row],[id2]])*(tb_userslist[my_finish_date]&lt;=$E$2)*(tb_userslist[my_start_date]&gt;=$E$1)*(tb_userslist[my_start_date]&lt;&gt;"NA"))</f>
        <v>0</v>
      </c>
      <c r="M859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59" s="31">
        <f>IFERROR(AVERAGEIFS(tb_userslist[my_score],tb_userslist[series_animedb_id],tb_anime[[#This Row],[id2]],tb_userslist[my_start_date],"&gt;="&amp;$E$1,tb_userslist[my_finish_date],"&lt;="&amp;$E$2),0)</f>
        <v>0</v>
      </c>
      <c r="O859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59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60" spans="1:16" x14ac:dyDescent="0.3">
      <c r="A860" s="13">
        <v>43</v>
      </c>
      <c r="B860" s="13">
        <v>32615</v>
      </c>
      <c r="C860" s="31" t="str">
        <f>VLOOKUP(tb_anime[[#This Row],[id2]],tb_userslist[[series_animedb_id]:[series_title]],2,FALSE)</f>
        <v>Youjo Senki</v>
      </c>
      <c r="D860" s="31" t="str">
        <f>VLOOKUP(tb_anime[[#This Row],[id2]],tb_userslist[[series_animedb_id]:[season]],3,FALSE)</f>
        <v>tv</v>
      </c>
      <c r="E860" s="31">
        <f>VLOOKUP(tb_anime[[#This Row],[id2]],tb_userslist[[series_animedb_id]:[season]],9,FALSE)</f>
        <v>2017</v>
      </c>
      <c r="F860" s="31" t="str">
        <f>VLOOKUP(tb_anime[[#This Row],[id2]],tb_userslist[[series_animedb_id]:[season]],10,FALSE)</f>
        <v>winter</v>
      </c>
      <c r="G860" s="31">
        <f>COUNTIF(tb_userslist[series_animedb_id],tb_anime[[#This Row],[id2]])</f>
        <v>1</v>
      </c>
      <c r="H860" s="31">
        <f>SUMPRODUCT((tb_userslist[series_animedb_id]=tb_anime[[#This Row],[id2]])*(tb_userslist[my_score]&lt;=10))</f>
        <v>1</v>
      </c>
      <c r="I860" s="24">
        <f>IFERROR(AVERAGEIF(tb_userslist[series_animedb_id],tb_anime[[#This Row],[id2]],tb_userslist[my_score]),0)</f>
        <v>8</v>
      </c>
      <c r="J860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60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60" s="31">
        <f>SUMPRODUCT((tb_userslist[series_animedb_id]=tb_anime[[#This Row],[id2]])*(tb_userslist[my_finish_date]&lt;=$E$2)*(tb_userslist[my_start_date]&gt;=$E$1)*(tb_userslist[my_start_date]&lt;&gt;"NA"))</f>
        <v>0</v>
      </c>
      <c r="M860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60" s="31">
        <f>IFERROR(AVERAGEIFS(tb_userslist[my_score],tb_userslist[series_animedb_id],tb_anime[[#This Row],[id2]],tb_userslist[my_start_date],"&gt;="&amp;$E$1,tb_userslist[my_finish_date],"&lt;="&amp;$E$2),0)</f>
        <v>0</v>
      </c>
      <c r="O860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60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61" spans="1:16" x14ac:dyDescent="0.3">
      <c r="A861" s="45">
        <v>40196</v>
      </c>
      <c r="B861" s="13">
        <v>35507</v>
      </c>
      <c r="C861" s="31" t="str">
        <f>VLOOKUP(tb_anime[[#This Row],[id2]],tb_userslist[[series_animedb_id]:[series_title]],2,FALSE)</f>
        <v>Youkoso Jitsuryoku Shijou Shugi no Kyoushitsu e</v>
      </c>
      <c r="D861" s="31" t="str">
        <f>VLOOKUP(tb_anime[[#This Row],[id2]],tb_userslist[[series_animedb_id]:[season]],3,FALSE)</f>
        <v>tv</v>
      </c>
      <c r="E861" s="31">
        <f>VLOOKUP(tb_anime[[#This Row],[id2]],tb_userslist[[series_animedb_id]:[season]],9,FALSE)</f>
        <v>2017</v>
      </c>
      <c r="F861" s="31" t="str">
        <f>VLOOKUP(tb_anime[[#This Row],[id2]],tb_userslist[[series_animedb_id]:[season]],10,FALSE)</f>
        <v>summer</v>
      </c>
      <c r="G861" s="31">
        <f>COUNTIF(tb_userslist[series_animedb_id],tb_anime[[#This Row],[id2]])</f>
        <v>1</v>
      </c>
      <c r="H861" s="31">
        <f>SUMPRODUCT((tb_userslist[series_animedb_id]=tb_anime[[#This Row],[id2]])*(tb_userslist[my_score]&lt;=10))</f>
        <v>1</v>
      </c>
      <c r="I861" s="24">
        <f>IFERROR(AVERAGEIF(tb_userslist[series_animedb_id],tb_anime[[#This Row],[id2]],tb_userslist[my_score]),0)</f>
        <v>9</v>
      </c>
      <c r="J861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61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61" s="31">
        <f>SUMPRODUCT((tb_userslist[series_animedb_id]=tb_anime[[#This Row],[id2]])*(tb_userslist[my_finish_date]&lt;=$E$2)*(tb_userslist[my_start_date]&gt;=$E$1)*(tb_userslist[my_start_date]&lt;&gt;"NA"))</f>
        <v>1</v>
      </c>
      <c r="M861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61" s="31">
        <f>IFERROR(AVERAGEIFS(tb_userslist[my_score],tb_userslist[series_animedb_id],tb_anime[[#This Row],[id2]],tb_userslist[my_start_date],"&gt;="&amp;$E$1,tb_userslist[my_finish_date],"&lt;="&amp;$E$2),0)</f>
        <v>9</v>
      </c>
      <c r="O861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61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62" spans="1:16" x14ac:dyDescent="0.3">
      <c r="A862" s="45">
        <v>44274</v>
      </c>
      <c r="B862" s="13">
        <v>51096</v>
      </c>
      <c r="C862" s="31" t="str">
        <f>VLOOKUP(tb_anime[[#This Row],[id2]],tb_userslist[[series_animedb_id]:[series_title]],2,FALSE)</f>
        <v>Youkoso Jitsuryoku Shijou Shugi no Kyoushitsu e 2nd Season</v>
      </c>
      <c r="D862" s="31" t="str">
        <f>VLOOKUP(tb_anime[[#This Row],[id2]],tb_userslist[[series_animedb_id]:[season]],3,FALSE)</f>
        <v>tv</v>
      </c>
      <c r="E862" s="31">
        <f>VLOOKUP(tb_anime[[#This Row],[id2]],tb_userslist[[series_animedb_id]:[season]],9,FALSE)</f>
        <v>2022</v>
      </c>
      <c r="F862" s="31" t="str">
        <f>VLOOKUP(tb_anime[[#This Row],[id2]],tb_userslist[[series_animedb_id]:[season]],10,FALSE)</f>
        <v>summer</v>
      </c>
      <c r="G862" s="31">
        <f>COUNTIF(tb_userslist[series_animedb_id],tb_anime[[#This Row],[id2]])</f>
        <v>1</v>
      </c>
      <c r="H862" s="31">
        <f>SUMPRODUCT((tb_userslist[series_animedb_id]=tb_anime[[#This Row],[id2]])*(tb_userslist[my_score]&lt;=10))</f>
        <v>1</v>
      </c>
      <c r="I862" s="24">
        <f>IFERROR(AVERAGEIF(tb_userslist[series_animedb_id],tb_anime[[#This Row],[id2]],tb_userslist[my_score]),0)</f>
        <v>9</v>
      </c>
      <c r="J862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62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62" s="31">
        <f>SUMPRODUCT((tb_userslist[series_animedb_id]=tb_anime[[#This Row],[id2]])*(tb_userslist[my_finish_date]&lt;=$E$2)*(tb_userslist[my_start_date]&gt;=$E$1)*(tb_userslist[my_start_date]&lt;&gt;"NA"))</f>
        <v>1</v>
      </c>
      <c r="M862" s="31">
        <f>SUMPRODUCT((tb_userslist[series_animedb_id]=tb_anime[[#This Row],[id2]])*(tb_userslist[my_score]&lt;=10)*(tb_userslist[my_finish_date]&lt;=$E$2)*(tb_userslist[my_start_date]&gt;=$E$1)*(tb_userslist[my_start_date]&lt;&gt;"NA"))</f>
        <v>1</v>
      </c>
      <c r="N862" s="31">
        <f>IFERROR(AVERAGEIFS(tb_userslist[my_score],tb_userslist[series_animedb_id],tb_anime[[#This Row],[id2]],tb_userslist[my_start_date],"&gt;="&amp;$E$1,tb_userslist[my_finish_date],"&lt;="&amp;$E$2),0)</f>
        <v>9</v>
      </c>
      <c r="O862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6.1002043531983663</v>
      </c>
      <c r="P862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7.5501021765991831</v>
      </c>
    </row>
    <row r="863" spans="1:16" x14ac:dyDescent="0.3">
      <c r="A863" s="46">
        <v>44942</v>
      </c>
      <c r="B863" s="13">
        <v>10495</v>
      </c>
      <c r="C863" s="31" t="str">
        <f>VLOOKUP(tb_anime[[#This Row],[id2]],tb_userslist[[series_animedb_id]:[series_title]],2,FALSE)</f>
        <v>Yuru Yuri</v>
      </c>
      <c r="D863" s="31" t="str">
        <f>VLOOKUP(tb_anime[[#This Row],[id2]],tb_userslist[[series_animedb_id]:[season]],3,FALSE)</f>
        <v>tv</v>
      </c>
      <c r="E863" s="31">
        <f>VLOOKUP(tb_anime[[#This Row],[id2]],tb_userslist[[series_animedb_id]:[season]],9,FALSE)</f>
        <v>2011</v>
      </c>
      <c r="F863" s="31" t="str">
        <f>VLOOKUP(tb_anime[[#This Row],[id2]],tb_userslist[[series_animedb_id]:[season]],10,FALSE)</f>
        <v>summer</v>
      </c>
      <c r="G863" s="31">
        <f>COUNTIF(tb_userslist[series_animedb_id],tb_anime[[#This Row],[id2]])</f>
        <v>1</v>
      </c>
      <c r="H863" s="31">
        <f>SUMPRODUCT((tb_userslist[series_animedb_id]=tb_anime[[#This Row],[id2]])*(tb_userslist[my_score]&lt;=10))</f>
        <v>1</v>
      </c>
      <c r="I863" s="24">
        <f>IFERROR(AVERAGEIF(tb_userslist[series_animedb_id],tb_anime[[#This Row],[id2]],tb_userslist[my_score]),0)</f>
        <v>8</v>
      </c>
      <c r="J863" s="24" t="e">
        <f>IF((COUNTIFS(users_table[username],"&lt;&gt;"&amp;"",users_table[User mean score],"&gt;"&amp;0)-tb_anime[[#This Row],[total scored]])&gt;0,(AVERAGE(users_table[User mean score])*COUNTIFS(users_table[username],"&lt;&gt;"&amp;"",users_table[User mean score],"&gt;"&amp;0)-SUMPRODUCT((tb_userslist[series_animedb_id]=tb_anime[[#This Row],[id2]])*(tb_userslist[my_score]&lt;=10)*tb_userslist[user mean]))/(COUNTIFS(users_table[username],"&lt;&gt;"&amp;"",users_table[User mean score],"&gt;"&amp;0)-tb_anime[[#This Row],[total scored]]),0)</f>
        <v>#N/A</v>
      </c>
      <c r="K863" s="24" t="e">
        <f>(((COUNTIF(users_table[username],"&lt;&gt;"&amp;"")-tb_anime[[#This Row],[total scored]])*tb_anime[[#This Row],[average of those who haven''t watched]])+(tb_anime[[#This Row],[average total]]*tb_anime[[#This Row],[total watched]]))/COUNTIFS(users_table[username],"&lt;&gt;"&amp;"",users_table[User mean score],"&gt;"&amp;0)</f>
        <v>#N/A</v>
      </c>
      <c r="L863" s="31">
        <f>SUMPRODUCT((tb_userslist[series_animedb_id]=tb_anime[[#This Row],[id2]])*(tb_userslist[my_finish_date]&lt;=$E$2)*(tb_userslist[my_start_date]&gt;=$E$1)*(tb_userslist[my_start_date]&lt;&gt;"NA"))</f>
        <v>0</v>
      </c>
      <c r="M863" s="31">
        <f>SUMPRODUCT((tb_userslist[series_animedb_id]=tb_anime[[#This Row],[id2]])*(tb_userslist[my_score]&lt;=10)*(tb_userslist[my_finish_date]&lt;=$E$2)*(tb_userslist[my_start_date]&gt;=$E$1)*(tb_userslist[my_start_date]&lt;&gt;"NA"))</f>
        <v>0</v>
      </c>
      <c r="N863" s="31">
        <f>IFERROR(AVERAGEIFS(tb_userslist[my_score],tb_userslist[series_animedb_id],tb_anime[[#This Row],[id2]],tb_userslist[my_start_date],"&gt;="&amp;$E$1,tb_userslist[my_finish_date],"&lt;="&amp;$E$2),0)</f>
        <v>0</v>
      </c>
      <c r="O863" s="24">
        <f>IF((COUNTIFS(users_table[username],"&lt;&gt;"&amp;"",users_table[watched date range],"&gt;"&amp;0)-tb_anime[[#This Row],[date watched scored]])&gt;0,(AVERAGE(users_table[mean date range])*COUNTIFS(users_table[username],"&lt;&gt;"&amp;"",users_table[watched date range],"&gt;"&amp;0)-SUMPRODUCT((tb_userslist[series_animedb_id]=tb_anime[[#This Row],[id2]])*(tb_userslist[my_score]&lt;=10)*tb_userslist[user mean]*(tb_userslist[my_finish_date]&lt;=$E$2)*(tb_userslist[my_start_date]&gt;=$E$1)*(tb_userslist[my_start_date]&lt;&gt;"NA")))/(COUNTIFS(users_table[username],"&lt;&gt;"&amp;"",users_table[watched date range],"&gt;"&amp;0)-tb_anime[[#This Row],[date watched scored]]),0)</f>
        <v>7.2162698412698418</v>
      </c>
      <c r="P863" s="31">
        <f>(((COUNTIFS(users_table[username],"&lt;&gt;"&amp;"",users_table[User mean score],"&gt;"&amp;0)-tb_anime[[#This Row],[date watched scored]])*tb_anime[[#This Row],[date range not scored score]])+(tb_anime[[#This Row],[date range mean score]]*tb_anime[[#This Row],[date range watched]]))/COUNTIFS(users_table[username],"&lt;&gt;"&amp;"",users_table[User mean score],"&gt;"&amp;0)</f>
        <v>7.2162698412698418</v>
      </c>
    </row>
    <row r="864" spans="1:16" x14ac:dyDescent="0.3">
      <c r="A864" s="25"/>
      <c r="B864"/>
      <c r="C864" s="31"/>
      <c r="D864" s="31"/>
      <c r="E864" s="31"/>
      <c r="F864" s="31"/>
      <c r="G864" s="31"/>
      <c r="H864" s="31"/>
      <c r="I864" s="24"/>
      <c r="J864" s="24"/>
      <c r="K864" s="24"/>
      <c r="L864" s="31"/>
      <c r="M864" s="31"/>
      <c r="N864" s="31"/>
      <c r="O864" s="24"/>
      <c r="P864" s="31"/>
    </row>
    <row r="865" spans="1:16" x14ac:dyDescent="0.3">
      <c r="A865" s="25"/>
      <c r="B865"/>
      <c r="C865" s="31"/>
      <c r="D865" s="31"/>
      <c r="E865" s="31"/>
      <c r="F865" s="31"/>
      <c r="G865" s="31"/>
      <c r="H865" s="31"/>
      <c r="I865" s="24"/>
      <c r="J865" s="24"/>
      <c r="K865" s="24"/>
      <c r="L865" s="31"/>
      <c r="M865" s="31"/>
      <c r="N865" s="31"/>
      <c r="O865" s="24"/>
      <c r="P865" s="31"/>
    </row>
    <row r="866" spans="1:16" x14ac:dyDescent="0.3">
      <c r="A866" s="25"/>
      <c r="B866"/>
      <c r="C866" s="31"/>
      <c r="D866" s="31"/>
      <c r="E866" s="31"/>
      <c r="F866" s="31"/>
      <c r="G866" s="31"/>
      <c r="H866" s="31"/>
      <c r="I866" s="24"/>
      <c r="J866" s="24"/>
      <c r="K866" s="24"/>
      <c r="L866" s="31"/>
      <c r="M866" s="31"/>
      <c r="N866" s="31"/>
      <c r="O866" s="24"/>
      <c r="P866" s="31"/>
    </row>
    <row r="867" spans="1:16" x14ac:dyDescent="0.3">
      <c r="A867" s="25"/>
      <c r="B867"/>
      <c r="C867" s="31"/>
      <c r="D867" s="31"/>
      <c r="E867" s="31"/>
      <c r="F867" s="31"/>
      <c r="G867" s="31"/>
      <c r="H867" s="31"/>
      <c r="I867" s="24"/>
      <c r="J867" s="24"/>
      <c r="K867" s="24"/>
      <c r="L867" s="31"/>
      <c r="M867" s="31"/>
      <c r="N867" s="31"/>
      <c r="O867" s="24"/>
      <c r="P867" s="31"/>
    </row>
    <row r="868" spans="1:16" x14ac:dyDescent="0.3">
      <c r="A868" s="25"/>
      <c r="B868"/>
      <c r="C868" s="31"/>
      <c r="D868" s="31"/>
      <c r="E868" s="31"/>
      <c r="F868" s="31"/>
      <c r="G868" s="31"/>
      <c r="H868" s="31"/>
      <c r="I868" s="24"/>
      <c r="J868" s="24"/>
      <c r="K868" s="24"/>
      <c r="L868" s="31"/>
      <c r="M868" s="31"/>
      <c r="N868" s="31"/>
      <c r="O868" s="24"/>
      <c r="P868" s="31"/>
    </row>
    <row r="869" spans="1:16" x14ac:dyDescent="0.3">
      <c r="A869" s="48"/>
      <c r="B869" s="34"/>
      <c r="C869" s="49"/>
      <c r="D869" s="49"/>
      <c r="E869" s="49"/>
      <c r="F869" s="49"/>
      <c r="G869" s="49"/>
      <c r="H869" s="49"/>
      <c r="I869" s="50"/>
      <c r="J869" s="50"/>
      <c r="K869" s="50"/>
      <c r="L869" s="49"/>
      <c r="M869" s="49"/>
      <c r="N869" s="49"/>
      <c r="O869" s="50"/>
      <c r="P869" s="49"/>
    </row>
    <row r="870" spans="1:16" x14ac:dyDescent="0.3">
      <c r="A870" s="25"/>
      <c r="B870"/>
      <c r="C870" s="31"/>
      <c r="D870" s="31"/>
      <c r="E870" s="31"/>
      <c r="F870" s="31"/>
      <c r="G870" s="31"/>
      <c r="H870" s="31"/>
      <c r="I870" s="24"/>
      <c r="J870" s="24"/>
      <c r="K870" s="24"/>
      <c r="O870" s="24"/>
      <c r="P870" s="31"/>
    </row>
    <row r="871" spans="1:16" x14ac:dyDescent="0.3">
      <c r="A871" s="25"/>
      <c r="B871"/>
      <c r="C871" s="31"/>
      <c r="D871" s="31"/>
      <c r="E871" s="31"/>
      <c r="F871" s="31"/>
      <c r="G871" s="31"/>
      <c r="H871" s="31"/>
      <c r="I871" s="24"/>
      <c r="J871" s="24"/>
      <c r="K871" s="24"/>
      <c r="O871" s="24"/>
      <c r="P871" s="31"/>
    </row>
    <row r="872" spans="1:16" x14ac:dyDescent="0.3">
      <c r="A872" s="25"/>
      <c r="B872"/>
      <c r="C872" s="31"/>
      <c r="D872" s="31"/>
      <c r="E872" s="31"/>
      <c r="F872" s="31"/>
      <c r="G872" s="31"/>
      <c r="H872" s="31"/>
      <c r="I872" s="24"/>
      <c r="J872" s="24"/>
      <c r="K872" s="24"/>
      <c r="O872" s="24"/>
      <c r="P872" s="31"/>
    </row>
    <row r="873" spans="1:16" x14ac:dyDescent="0.3">
      <c r="A873" s="25"/>
      <c r="B873"/>
      <c r="C873" s="31"/>
      <c r="D873" s="31"/>
      <c r="E873" s="31"/>
      <c r="F873" s="31"/>
      <c r="G873" s="31"/>
      <c r="H873" s="31"/>
      <c r="I873" s="24"/>
      <c r="J873" s="24"/>
      <c r="K873" s="24"/>
      <c r="O873" s="24"/>
      <c r="P873" s="31"/>
    </row>
    <row r="874" spans="1:16" x14ac:dyDescent="0.3">
      <c r="A874" s="25"/>
      <c r="B874"/>
      <c r="C874" s="31"/>
      <c r="D874" s="31"/>
      <c r="E874" s="31"/>
      <c r="F874" s="31"/>
      <c r="G874" s="31"/>
      <c r="H874" s="31"/>
      <c r="I874" s="24"/>
      <c r="J874" s="24"/>
      <c r="K874" s="24"/>
      <c r="O874" s="24"/>
      <c r="P874" s="31"/>
    </row>
    <row r="875" spans="1:16" x14ac:dyDescent="0.3">
      <c r="A875" s="25"/>
      <c r="B875"/>
      <c r="C875" s="31"/>
      <c r="D875" s="31"/>
      <c r="E875" s="31"/>
      <c r="F875" s="31"/>
      <c r="G875" s="31"/>
      <c r="H875" s="31"/>
      <c r="I875" s="24"/>
      <c r="J875" s="24"/>
      <c r="K875" s="24"/>
      <c r="O875" s="24"/>
      <c r="P875" s="31"/>
    </row>
    <row r="876" spans="1:16" x14ac:dyDescent="0.3">
      <c r="A876" s="25"/>
      <c r="B876"/>
      <c r="C876" s="31"/>
      <c r="D876" s="31"/>
      <c r="E876" s="31"/>
      <c r="F876" s="31"/>
      <c r="G876" s="31"/>
      <c r="H876" s="31"/>
      <c r="I876" s="24"/>
      <c r="J876" s="24"/>
      <c r="K876" s="24"/>
      <c r="O876" s="24"/>
      <c r="P876" s="31"/>
    </row>
    <row r="877" spans="1:16" x14ac:dyDescent="0.3">
      <c r="A877" s="25"/>
      <c r="B877"/>
      <c r="C877" s="31"/>
      <c r="D877" s="31"/>
      <c r="E877" s="31"/>
      <c r="F877" s="31"/>
      <c r="G877" s="31"/>
      <c r="H877" s="31"/>
      <c r="I877" s="24"/>
      <c r="J877" s="24"/>
      <c r="K877" s="24"/>
      <c r="O877" s="24"/>
      <c r="P877" s="31"/>
    </row>
    <row r="878" spans="1:16" x14ac:dyDescent="0.3">
      <c r="A878" s="25"/>
      <c r="B878"/>
      <c r="C878" s="31"/>
      <c r="D878" s="31"/>
      <c r="E878" s="31"/>
      <c r="F878" s="31"/>
      <c r="G878" s="31"/>
      <c r="H878" s="31"/>
      <c r="I878" s="24"/>
      <c r="J878" s="24"/>
      <c r="K878" s="24"/>
      <c r="O878" s="24"/>
      <c r="P878" s="31"/>
    </row>
    <row r="879" spans="1:16" x14ac:dyDescent="0.3">
      <c r="A879" s="25"/>
      <c r="B879"/>
      <c r="I879" s="24"/>
      <c r="J879" s="24"/>
      <c r="K879" s="24"/>
      <c r="O879" s="24"/>
      <c r="P879" s="31"/>
    </row>
    <row r="880" spans="1:16" x14ac:dyDescent="0.3">
      <c r="A880" s="25"/>
      <c r="B880"/>
      <c r="I880" s="24"/>
      <c r="J880" s="24"/>
      <c r="K880" s="24"/>
      <c r="O880" s="24"/>
      <c r="P880" s="31"/>
    </row>
    <row r="881" spans="1:16" x14ac:dyDescent="0.3">
      <c r="A881" s="25"/>
      <c r="B881"/>
      <c r="I881" s="24"/>
      <c r="J881" s="24"/>
      <c r="K881" s="24"/>
      <c r="O881" s="24"/>
      <c r="P881" s="31"/>
    </row>
    <row r="882" spans="1:16" x14ac:dyDescent="0.3">
      <c r="A882" s="25"/>
      <c r="B882"/>
      <c r="C882" s="31"/>
      <c r="D882" s="31"/>
      <c r="E882" s="31"/>
      <c r="F882" s="31"/>
      <c r="G882" s="31"/>
      <c r="H882" s="31"/>
      <c r="I882" s="24"/>
      <c r="J882" s="24"/>
      <c r="K882" s="24"/>
      <c r="O882" s="24"/>
      <c r="P882" s="31"/>
    </row>
    <row r="883" spans="1:16" x14ac:dyDescent="0.3">
      <c r="A883" s="25"/>
      <c r="B883"/>
      <c r="C883" s="31"/>
      <c r="D883" s="31"/>
      <c r="E883" s="31"/>
      <c r="F883" s="31"/>
      <c r="G883" s="31"/>
      <c r="H883" s="31"/>
      <c r="I883" s="24"/>
      <c r="J883" s="24"/>
      <c r="K883" s="24"/>
      <c r="O883" s="24"/>
      <c r="P883" s="31"/>
    </row>
    <row r="884" spans="1:16" x14ac:dyDescent="0.3">
      <c r="A884" s="25"/>
      <c r="B884"/>
      <c r="C884" s="31"/>
      <c r="D884" s="31"/>
      <c r="E884" s="31"/>
      <c r="F884" s="31"/>
      <c r="G884" s="31"/>
      <c r="H884" s="31"/>
      <c r="I884" s="24"/>
      <c r="J884" s="24"/>
      <c r="K884" s="24"/>
      <c r="O884" s="24"/>
      <c r="P884" s="31"/>
    </row>
    <row r="885" spans="1:16" x14ac:dyDescent="0.3">
      <c r="A885" s="25"/>
      <c r="B885"/>
      <c r="I885" s="24"/>
      <c r="J885" s="24"/>
      <c r="K885" s="24"/>
      <c r="O885" s="24"/>
      <c r="P885" s="31"/>
    </row>
    <row r="886" spans="1:16" x14ac:dyDescent="0.3">
      <c r="A886" s="25"/>
      <c r="B886"/>
      <c r="C886" s="31"/>
      <c r="D886" s="31"/>
      <c r="E886" s="31"/>
      <c r="F886" s="31"/>
      <c r="G886" s="31"/>
      <c r="H886" s="31"/>
      <c r="I886" s="24"/>
      <c r="J886" s="24"/>
      <c r="K886" s="24"/>
      <c r="O886" s="24"/>
      <c r="P886" s="31"/>
    </row>
    <row r="887" spans="1:16" x14ac:dyDescent="0.3">
      <c r="A887" s="25"/>
      <c r="B887"/>
      <c r="C887" s="31"/>
      <c r="D887" s="31"/>
      <c r="E887" s="31"/>
      <c r="F887" s="31"/>
      <c r="G887" s="31"/>
      <c r="H887" s="31"/>
      <c r="I887" s="24"/>
      <c r="J887" s="24"/>
      <c r="K887" s="24"/>
      <c r="O887" s="24"/>
      <c r="P887" s="31"/>
    </row>
    <row r="888" spans="1:16" x14ac:dyDescent="0.3">
      <c r="A888" s="25"/>
      <c r="B888"/>
      <c r="C888" s="31"/>
      <c r="D888" s="31"/>
      <c r="E888" s="31"/>
      <c r="F888" s="31"/>
      <c r="G888" s="31"/>
      <c r="H888" s="31"/>
      <c r="I888" s="24"/>
      <c r="J888" s="24"/>
      <c r="K888" s="24"/>
      <c r="O888" s="24"/>
      <c r="P888" s="31"/>
    </row>
    <row r="889" spans="1:16" x14ac:dyDescent="0.3">
      <c r="A889" s="25"/>
      <c r="B889"/>
      <c r="C889" s="31"/>
      <c r="D889" s="31"/>
      <c r="E889" s="31"/>
      <c r="F889" s="31"/>
      <c r="G889" s="31"/>
      <c r="H889" s="31"/>
      <c r="I889" s="24"/>
      <c r="J889" s="24"/>
      <c r="K889" s="24"/>
      <c r="O889" s="24"/>
      <c r="P889" s="31"/>
    </row>
    <row r="890" spans="1:16" x14ac:dyDescent="0.3">
      <c r="A890" s="25"/>
      <c r="B890"/>
      <c r="C890" s="31"/>
      <c r="D890" s="31"/>
      <c r="E890" s="31"/>
      <c r="F890" s="31"/>
      <c r="G890" s="31"/>
      <c r="H890" s="31"/>
      <c r="I890" s="24"/>
      <c r="J890" s="24"/>
      <c r="K890" s="24"/>
      <c r="O890" s="24"/>
      <c r="P890" s="31"/>
    </row>
    <row r="891" spans="1:16" x14ac:dyDescent="0.3">
      <c r="A891" s="25"/>
      <c r="B891"/>
      <c r="I891" s="24"/>
      <c r="J891" s="24"/>
      <c r="K891" s="24"/>
      <c r="O891" s="24"/>
      <c r="P891" s="31"/>
    </row>
    <row r="892" spans="1:16" x14ac:dyDescent="0.3">
      <c r="A892" s="25"/>
      <c r="B892"/>
      <c r="C892" s="31"/>
      <c r="D892" s="31"/>
      <c r="E892" s="31"/>
      <c r="F892" s="31"/>
      <c r="G892" s="31"/>
      <c r="H892" s="31"/>
      <c r="I892" s="24"/>
      <c r="J892" s="24"/>
      <c r="K892" s="24"/>
      <c r="O892" s="24"/>
      <c r="P892" s="31"/>
    </row>
    <row r="893" spans="1:16" x14ac:dyDescent="0.3">
      <c r="A893" s="25"/>
      <c r="B893"/>
      <c r="C893" s="31"/>
      <c r="D893" s="31"/>
      <c r="E893" s="31"/>
      <c r="F893" s="31"/>
      <c r="G893" s="31"/>
      <c r="H893" s="31"/>
      <c r="I893" s="24"/>
      <c r="J893" s="24"/>
      <c r="K893" s="24"/>
      <c r="O893" s="24"/>
      <c r="P893" s="31"/>
    </row>
    <row r="894" spans="1:16" x14ac:dyDescent="0.3">
      <c r="A894" s="25"/>
      <c r="B894"/>
      <c r="C894" s="31"/>
      <c r="D894" s="31"/>
      <c r="E894" s="31"/>
      <c r="F894" s="31"/>
      <c r="G894" s="31"/>
      <c r="H894" s="31"/>
      <c r="I894" s="24"/>
      <c r="J894" s="24"/>
      <c r="K894" s="24"/>
      <c r="O894" s="24"/>
      <c r="P894" s="31"/>
    </row>
    <row r="895" spans="1:16" x14ac:dyDescent="0.3">
      <c r="A895" s="25"/>
      <c r="B895"/>
      <c r="C895" s="31"/>
      <c r="D895" s="31"/>
      <c r="E895" s="31"/>
      <c r="F895" s="31"/>
      <c r="G895" s="31"/>
      <c r="H895" s="31"/>
      <c r="I895" s="24"/>
      <c r="J895" s="24"/>
      <c r="K895" s="24"/>
      <c r="O895" s="24"/>
      <c r="P895" s="31"/>
    </row>
    <row r="896" spans="1:16" x14ac:dyDescent="0.3">
      <c r="A896" s="25"/>
      <c r="B896"/>
      <c r="C896" s="31"/>
      <c r="D896" s="31"/>
      <c r="E896" s="31"/>
      <c r="F896" s="31"/>
      <c r="G896" s="31"/>
      <c r="H896" s="31"/>
      <c r="I896" s="24"/>
      <c r="J896" s="24"/>
      <c r="K896" s="24"/>
      <c r="O896" s="24"/>
      <c r="P896" s="31"/>
    </row>
    <row r="897" spans="1:16" x14ac:dyDescent="0.3">
      <c r="A897" s="25"/>
      <c r="B897"/>
      <c r="C897" s="31"/>
      <c r="D897" s="31"/>
      <c r="E897" s="31"/>
      <c r="F897" s="31"/>
      <c r="G897" s="31"/>
      <c r="H897" s="31"/>
      <c r="I897" s="24"/>
      <c r="J897" s="24"/>
      <c r="K897" s="24"/>
      <c r="O897" s="24"/>
      <c r="P897" s="31"/>
    </row>
    <row r="898" spans="1:16" x14ac:dyDescent="0.3">
      <c r="A898" s="25"/>
      <c r="B898"/>
      <c r="C898" s="31"/>
      <c r="D898" s="31"/>
      <c r="E898" s="31"/>
      <c r="F898" s="31"/>
      <c r="G898" s="31"/>
      <c r="H898" s="31"/>
      <c r="I898" s="24"/>
      <c r="J898" s="24"/>
      <c r="K898" s="24"/>
      <c r="O898" s="24"/>
      <c r="P898" s="31"/>
    </row>
    <row r="899" spans="1:16" x14ac:dyDescent="0.3">
      <c r="A899" s="25"/>
      <c r="B899"/>
      <c r="C899" s="31"/>
      <c r="D899" s="31"/>
      <c r="E899" s="31"/>
      <c r="F899" s="31"/>
      <c r="G899" s="31"/>
      <c r="H899" s="31"/>
      <c r="I899" s="24"/>
      <c r="J899" s="24"/>
      <c r="K899" s="24"/>
      <c r="O899" s="24"/>
      <c r="P899" s="31"/>
    </row>
    <row r="900" spans="1:16" x14ac:dyDescent="0.3">
      <c r="A900" s="25"/>
      <c r="B900"/>
      <c r="C900" s="31"/>
      <c r="D900" s="31"/>
      <c r="E900" s="31"/>
      <c r="F900" s="31"/>
      <c r="G900" s="31"/>
      <c r="H900" s="31"/>
      <c r="I900" s="24"/>
      <c r="J900" s="24"/>
      <c r="K900" s="24"/>
      <c r="O900" s="24"/>
      <c r="P900" s="31"/>
    </row>
    <row r="901" spans="1:16" x14ac:dyDescent="0.3">
      <c r="A901" s="25"/>
      <c r="B901"/>
      <c r="C901" s="31"/>
      <c r="D901" s="31"/>
      <c r="E901" s="31"/>
      <c r="F901" s="31"/>
      <c r="G901" s="31"/>
      <c r="H901" s="31"/>
      <c r="I901" s="24"/>
      <c r="J901" s="24"/>
      <c r="K901" s="24"/>
      <c r="O901" s="24"/>
      <c r="P901" s="31"/>
    </row>
    <row r="902" spans="1:16" x14ac:dyDescent="0.3">
      <c r="A902" s="25"/>
      <c r="B902"/>
      <c r="C902" s="31"/>
      <c r="D902" s="31"/>
      <c r="E902" s="31"/>
      <c r="F902" s="31"/>
      <c r="G902" s="31"/>
      <c r="H902" s="31"/>
      <c r="I902" s="24"/>
      <c r="J902" s="24"/>
      <c r="K902" s="24"/>
      <c r="O902" s="24"/>
      <c r="P902" s="31"/>
    </row>
    <row r="903" spans="1:16" x14ac:dyDescent="0.3">
      <c r="A903" s="25"/>
      <c r="B903"/>
      <c r="C903" s="31"/>
      <c r="D903" s="31"/>
      <c r="E903" s="31"/>
      <c r="F903" s="31"/>
      <c r="G903" s="31"/>
      <c r="H903" s="31"/>
      <c r="I903" s="24"/>
      <c r="J903" s="24"/>
      <c r="K903" s="24"/>
      <c r="O903" s="24"/>
      <c r="P903" s="31"/>
    </row>
    <row r="904" spans="1:16" x14ac:dyDescent="0.3">
      <c r="A904" s="25"/>
      <c r="B904"/>
      <c r="C904" s="31"/>
      <c r="D904" s="31"/>
      <c r="E904" s="31"/>
      <c r="F904" s="31"/>
      <c r="G904" s="31"/>
      <c r="H904" s="31"/>
      <c r="I904" s="24"/>
      <c r="J904" s="24"/>
      <c r="K904" s="24"/>
      <c r="O904" s="24"/>
      <c r="P904" s="31"/>
    </row>
    <row r="905" spans="1:16" x14ac:dyDescent="0.3">
      <c r="A905" s="25"/>
      <c r="B905"/>
      <c r="C905" s="31"/>
      <c r="D905" s="31"/>
      <c r="E905" s="31"/>
      <c r="F905" s="31"/>
      <c r="G905" s="31"/>
      <c r="H905" s="31"/>
      <c r="I905" s="24"/>
      <c r="J905" s="24"/>
      <c r="K905" s="24"/>
      <c r="O905" s="24"/>
      <c r="P905" s="31"/>
    </row>
    <row r="906" spans="1:16" x14ac:dyDescent="0.3">
      <c r="A906" s="25"/>
      <c r="B906"/>
      <c r="C906" s="31"/>
      <c r="D906" s="31"/>
      <c r="E906" s="31"/>
      <c r="F906" s="31"/>
      <c r="G906" s="31"/>
      <c r="H906" s="31"/>
      <c r="I906" s="24"/>
      <c r="J906" s="24"/>
      <c r="K906" s="24"/>
      <c r="O906" s="24"/>
      <c r="P906" s="31"/>
    </row>
    <row r="907" spans="1:16" x14ac:dyDescent="0.3">
      <c r="A907" s="25"/>
      <c r="B907"/>
      <c r="C907" s="31"/>
      <c r="D907" s="31"/>
      <c r="E907" s="31"/>
      <c r="F907" s="31"/>
      <c r="G907" s="31"/>
      <c r="H907" s="31"/>
      <c r="I907" s="24"/>
      <c r="J907" s="24"/>
      <c r="K907" s="24"/>
      <c r="O907" s="24"/>
      <c r="P907" s="31"/>
    </row>
    <row r="908" spans="1:16" x14ac:dyDescent="0.3">
      <c r="A908" s="25"/>
      <c r="B908"/>
      <c r="C908" s="31"/>
      <c r="D908" s="31"/>
      <c r="E908" s="31"/>
      <c r="F908" s="31"/>
      <c r="G908" s="31"/>
      <c r="H908" s="31"/>
      <c r="I908" s="24"/>
      <c r="J908" s="24"/>
      <c r="K908" s="24"/>
      <c r="O908" s="24"/>
      <c r="P908" s="31"/>
    </row>
    <row r="909" spans="1:16" x14ac:dyDescent="0.3">
      <c r="A909" s="25"/>
      <c r="B909"/>
      <c r="C909" s="31"/>
      <c r="D909" s="31"/>
      <c r="E909" s="31"/>
      <c r="F909" s="31"/>
      <c r="G909" s="31"/>
      <c r="H909" s="31"/>
      <c r="I909" s="24"/>
      <c r="J909" s="24"/>
      <c r="K909" s="24"/>
      <c r="O909" s="24"/>
      <c r="P909" s="31"/>
    </row>
    <row r="910" spans="1:16" x14ac:dyDescent="0.3">
      <c r="A910" s="25"/>
      <c r="B910"/>
      <c r="C910" s="31"/>
      <c r="D910" s="31"/>
      <c r="E910" s="31"/>
      <c r="F910" s="31"/>
      <c r="G910" s="31"/>
      <c r="H910" s="31"/>
      <c r="I910" s="24"/>
      <c r="J910" s="24"/>
      <c r="K910" s="24"/>
      <c r="O910" s="24"/>
      <c r="P910" s="31"/>
    </row>
    <row r="911" spans="1:16" x14ac:dyDescent="0.3">
      <c r="A911" s="25"/>
      <c r="B911"/>
      <c r="C911" s="31"/>
      <c r="D911" s="31"/>
      <c r="E911" s="31"/>
      <c r="F911" s="31"/>
      <c r="G911" s="31"/>
      <c r="H911" s="31"/>
      <c r="I911" s="24"/>
      <c r="J911" s="24"/>
      <c r="K911" s="24"/>
      <c r="O911" s="24"/>
      <c r="P911" s="31"/>
    </row>
    <row r="912" spans="1:16" x14ac:dyDescent="0.3">
      <c r="A912" s="25"/>
      <c r="B912"/>
      <c r="C912" s="31"/>
      <c r="D912" s="31"/>
      <c r="E912" s="31"/>
      <c r="F912" s="31"/>
      <c r="G912" s="31"/>
      <c r="H912" s="31"/>
      <c r="I912" s="24"/>
      <c r="J912" s="24"/>
      <c r="K912" s="24"/>
      <c r="O912" s="24"/>
      <c r="P912" s="31"/>
    </row>
    <row r="913" spans="1:16" x14ac:dyDescent="0.3">
      <c r="A913" s="25"/>
      <c r="B913"/>
      <c r="I913" s="24"/>
      <c r="J913" s="24"/>
      <c r="K913" s="24"/>
      <c r="O913" s="24"/>
      <c r="P913" s="31"/>
    </row>
    <row r="914" spans="1:16" x14ac:dyDescent="0.3">
      <c r="A914" s="25"/>
      <c r="B914"/>
      <c r="C914" s="31"/>
      <c r="D914" s="31"/>
      <c r="E914" s="31"/>
      <c r="F914" s="31"/>
      <c r="G914" s="31"/>
      <c r="H914" s="31"/>
      <c r="I914" s="24"/>
      <c r="J914" s="24"/>
      <c r="K914" s="24"/>
      <c r="O914" s="24"/>
      <c r="P914" s="31"/>
    </row>
    <row r="915" spans="1:16" x14ac:dyDescent="0.3">
      <c r="A915" s="25"/>
      <c r="B915"/>
      <c r="I915" s="24"/>
      <c r="J915" s="24"/>
      <c r="K915" s="24"/>
      <c r="O915" s="24"/>
      <c r="P915" s="31"/>
    </row>
    <row r="916" spans="1:16" x14ac:dyDescent="0.3">
      <c r="A916" s="25"/>
      <c r="B916"/>
      <c r="I916" s="24"/>
      <c r="J916" s="24"/>
      <c r="K916" s="24"/>
      <c r="O916" s="24"/>
      <c r="P916" s="31"/>
    </row>
    <row r="917" spans="1:16" x14ac:dyDescent="0.3">
      <c r="A917" s="25"/>
      <c r="B917"/>
      <c r="C917" s="31"/>
      <c r="D917" s="31"/>
      <c r="E917" s="31"/>
      <c r="F917" s="31"/>
      <c r="G917" s="31"/>
      <c r="H917" s="31"/>
      <c r="I917" s="24"/>
      <c r="J917" s="24"/>
      <c r="K917" s="24"/>
      <c r="O917" s="24"/>
      <c r="P917" s="31"/>
    </row>
    <row r="918" spans="1:16" x14ac:dyDescent="0.3">
      <c r="A918" s="25"/>
      <c r="B918"/>
      <c r="C918" s="31"/>
      <c r="D918" s="31"/>
      <c r="E918" s="31"/>
      <c r="F918" s="31"/>
      <c r="G918" s="31"/>
      <c r="H918" s="31"/>
      <c r="I918" s="24"/>
      <c r="J918" s="24"/>
      <c r="K918" s="24"/>
      <c r="O918" s="24"/>
      <c r="P918" s="31"/>
    </row>
    <row r="919" spans="1:16" x14ac:dyDescent="0.3">
      <c r="A919" s="25"/>
      <c r="B919"/>
      <c r="C919" s="31"/>
      <c r="D919" s="31"/>
      <c r="E919" s="31"/>
      <c r="F919" s="31"/>
      <c r="G919" s="31"/>
      <c r="H919" s="31"/>
      <c r="I919" s="24"/>
      <c r="J919" s="24"/>
      <c r="K919" s="24"/>
      <c r="O919" s="24"/>
      <c r="P919" s="31"/>
    </row>
    <row r="920" spans="1:16" x14ac:dyDescent="0.3">
      <c r="A920" s="25"/>
      <c r="B920"/>
      <c r="C920" s="31"/>
      <c r="D920" s="31"/>
      <c r="E920" s="31"/>
      <c r="F920" s="31"/>
      <c r="G920" s="31"/>
      <c r="H920" s="31"/>
      <c r="I920" s="24"/>
      <c r="J920" s="24"/>
      <c r="K920" s="24"/>
      <c r="O920" s="24"/>
      <c r="P920" s="31"/>
    </row>
    <row r="921" spans="1:16" x14ac:dyDescent="0.3">
      <c r="A921" s="25"/>
      <c r="B921"/>
      <c r="I921" s="24"/>
      <c r="J921" s="24"/>
      <c r="K921" s="24"/>
      <c r="O921" s="24"/>
      <c r="P921" s="31"/>
    </row>
    <row r="922" spans="1:16" x14ac:dyDescent="0.3">
      <c r="A922" s="25"/>
      <c r="B922"/>
      <c r="C922" s="31"/>
      <c r="D922" s="31"/>
      <c r="E922" s="31"/>
      <c r="F922" s="31"/>
      <c r="G922" s="31"/>
      <c r="H922" s="31"/>
      <c r="I922" s="24"/>
      <c r="J922" s="24"/>
      <c r="K922" s="24"/>
      <c r="O922" s="24"/>
      <c r="P922" s="31"/>
    </row>
    <row r="923" spans="1:16" x14ac:dyDescent="0.3">
      <c r="A923" s="25"/>
      <c r="B923"/>
      <c r="C923" s="31"/>
      <c r="D923" s="31"/>
      <c r="E923" s="31"/>
      <c r="F923" s="31"/>
      <c r="G923" s="31"/>
      <c r="H923" s="31"/>
      <c r="I923" s="24"/>
      <c r="J923" s="24"/>
      <c r="K923" s="24"/>
      <c r="O923" s="24"/>
      <c r="P923" s="31"/>
    </row>
    <row r="924" spans="1:16" x14ac:dyDescent="0.3">
      <c r="A924" s="25"/>
      <c r="B924"/>
      <c r="C924" s="31"/>
      <c r="D924" s="31"/>
      <c r="E924" s="31"/>
      <c r="F924" s="31"/>
      <c r="G924" s="31"/>
      <c r="H924" s="31"/>
      <c r="I924" s="24"/>
      <c r="J924" s="24"/>
      <c r="K924" s="24"/>
      <c r="O924" s="24"/>
      <c r="P924" s="31"/>
    </row>
    <row r="925" spans="1:16" x14ac:dyDescent="0.3">
      <c r="A925" s="25"/>
      <c r="B925"/>
      <c r="C925" s="31"/>
      <c r="D925" s="31"/>
      <c r="E925" s="31"/>
      <c r="F925" s="31"/>
      <c r="G925" s="31"/>
      <c r="H925" s="31"/>
      <c r="I925" s="24"/>
      <c r="J925" s="24"/>
      <c r="K925" s="24"/>
      <c r="O925" s="24"/>
      <c r="P925" s="31"/>
    </row>
    <row r="926" spans="1:16" x14ac:dyDescent="0.3">
      <c r="A926" s="25"/>
      <c r="B926"/>
      <c r="C926" s="31"/>
      <c r="D926" s="31"/>
      <c r="E926" s="31"/>
      <c r="F926" s="31"/>
      <c r="G926" s="31"/>
      <c r="H926" s="31"/>
      <c r="I926" s="24"/>
      <c r="J926" s="24"/>
      <c r="K926" s="24"/>
      <c r="O926" s="24"/>
      <c r="P926" s="31"/>
    </row>
    <row r="927" spans="1:16" x14ac:dyDescent="0.3">
      <c r="A927" s="25"/>
      <c r="B927"/>
      <c r="C927" s="31"/>
      <c r="D927" s="31"/>
      <c r="E927" s="31"/>
      <c r="F927" s="31"/>
      <c r="G927" s="31"/>
      <c r="H927" s="31"/>
      <c r="I927" s="24"/>
      <c r="J927" s="24"/>
      <c r="K927" s="24"/>
      <c r="O927" s="24"/>
      <c r="P927" s="31"/>
    </row>
    <row r="928" spans="1:16" x14ac:dyDescent="0.3">
      <c r="A928" s="25"/>
      <c r="B928"/>
      <c r="C928" s="31"/>
      <c r="D928" s="31"/>
      <c r="E928" s="31"/>
      <c r="F928" s="31"/>
      <c r="G928" s="31"/>
      <c r="H928" s="31"/>
      <c r="I928" s="24"/>
      <c r="J928" s="24"/>
      <c r="K928" s="24"/>
      <c r="O928" s="24"/>
      <c r="P928" s="31"/>
    </row>
    <row r="929" spans="1:16" x14ac:dyDescent="0.3">
      <c r="A929" s="25"/>
      <c r="B929"/>
      <c r="C929" s="31"/>
      <c r="D929" s="31"/>
      <c r="E929" s="31"/>
      <c r="F929" s="31"/>
      <c r="G929" s="31"/>
      <c r="H929" s="31"/>
      <c r="I929" s="24"/>
      <c r="J929" s="24"/>
      <c r="K929" s="24"/>
      <c r="O929" s="24"/>
      <c r="P929" s="31"/>
    </row>
    <row r="930" spans="1:16" x14ac:dyDescent="0.3">
      <c r="A930" s="25"/>
      <c r="B930"/>
      <c r="C930" s="31"/>
      <c r="D930" s="31"/>
      <c r="E930" s="31"/>
      <c r="F930" s="31"/>
      <c r="G930" s="31"/>
      <c r="H930" s="31"/>
      <c r="I930" s="24"/>
      <c r="J930" s="24"/>
      <c r="K930" s="24"/>
      <c r="O930" s="24"/>
      <c r="P930" s="31"/>
    </row>
    <row r="931" spans="1:16" x14ac:dyDescent="0.3">
      <c r="A931" s="25"/>
      <c r="B931"/>
      <c r="C931" s="31"/>
      <c r="D931" s="31"/>
      <c r="E931" s="31"/>
      <c r="F931" s="31"/>
      <c r="G931" s="31"/>
      <c r="H931" s="31"/>
      <c r="I931" s="24"/>
      <c r="J931" s="24"/>
      <c r="K931" s="24"/>
      <c r="O931" s="24"/>
      <c r="P931" s="31"/>
    </row>
    <row r="932" spans="1:16" x14ac:dyDescent="0.3">
      <c r="A932" s="25"/>
      <c r="B932"/>
      <c r="C932" s="31"/>
      <c r="D932" s="31"/>
      <c r="E932" s="31"/>
      <c r="F932" s="31"/>
      <c r="G932" s="31"/>
      <c r="H932" s="31"/>
      <c r="I932" s="24"/>
      <c r="J932" s="24"/>
      <c r="K932" s="24"/>
      <c r="O932" s="24"/>
      <c r="P932" s="31"/>
    </row>
    <row r="933" spans="1:16" x14ac:dyDescent="0.3">
      <c r="A933" s="25"/>
      <c r="B933"/>
      <c r="C933" s="31"/>
      <c r="D933" s="31"/>
      <c r="E933" s="31"/>
      <c r="F933" s="31"/>
      <c r="G933" s="31"/>
      <c r="H933" s="31"/>
      <c r="I933" s="24"/>
      <c r="J933" s="24"/>
      <c r="K933" s="24"/>
      <c r="O933" s="24"/>
      <c r="P933" s="31"/>
    </row>
    <row r="934" spans="1:16" x14ac:dyDescent="0.3">
      <c r="A934" s="25"/>
      <c r="B934"/>
      <c r="C934" s="31"/>
      <c r="D934" s="31"/>
      <c r="E934" s="31"/>
      <c r="F934" s="31"/>
      <c r="G934" s="31"/>
      <c r="H934" s="31"/>
      <c r="I934" s="24"/>
      <c r="J934" s="24"/>
      <c r="K934" s="24"/>
      <c r="O934" s="24"/>
      <c r="P934" s="31"/>
    </row>
    <row r="935" spans="1:16" x14ac:dyDescent="0.3">
      <c r="A935" s="25"/>
      <c r="B935"/>
      <c r="C935" s="31"/>
      <c r="D935" s="31"/>
      <c r="E935" s="31"/>
      <c r="F935" s="31"/>
      <c r="G935" s="31"/>
      <c r="H935" s="31"/>
      <c r="I935" s="24"/>
      <c r="J935" s="24"/>
      <c r="K935" s="24"/>
      <c r="O935" s="24"/>
      <c r="P935" s="31"/>
    </row>
    <row r="936" spans="1:16" x14ac:dyDescent="0.3">
      <c r="A936" s="25"/>
      <c r="B936"/>
      <c r="C936" s="31"/>
      <c r="D936" s="31"/>
      <c r="E936" s="31"/>
      <c r="F936" s="31"/>
      <c r="G936" s="31"/>
      <c r="H936" s="31"/>
      <c r="I936" s="24"/>
      <c r="J936" s="24"/>
      <c r="K936" s="24"/>
      <c r="O936" s="24"/>
      <c r="P936" s="31"/>
    </row>
    <row r="937" spans="1:16" x14ac:dyDescent="0.3">
      <c r="A937" s="25"/>
      <c r="B937"/>
      <c r="C937" s="31"/>
      <c r="D937" s="31"/>
      <c r="E937" s="31"/>
      <c r="F937" s="31"/>
      <c r="G937" s="31"/>
      <c r="H937" s="31"/>
      <c r="I937" s="24"/>
      <c r="J937" s="24"/>
      <c r="K937" s="24"/>
      <c r="O937" s="24"/>
      <c r="P937" s="31"/>
    </row>
    <row r="938" spans="1:16" x14ac:dyDescent="0.3">
      <c r="A938" s="25"/>
      <c r="B938"/>
      <c r="C938" s="31"/>
      <c r="D938" s="31"/>
      <c r="E938" s="31"/>
      <c r="F938" s="31"/>
      <c r="G938" s="31"/>
      <c r="H938" s="31"/>
      <c r="I938" s="24"/>
      <c r="J938" s="24"/>
      <c r="K938" s="24"/>
      <c r="O938" s="24"/>
      <c r="P938" s="31"/>
    </row>
    <row r="939" spans="1:16" x14ac:dyDescent="0.3">
      <c r="A939" s="25"/>
      <c r="B939"/>
      <c r="C939" s="31"/>
      <c r="D939" s="31"/>
      <c r="E939" s="31"/>
      <c r="F939" s="31"/>
      <c r="G939" s="31"/>
      <c r="H939" s="31"/>
      <c r="I939" s="24"/>
      <c r="J939" s="24"/>
      <c r="K939" s="24"/>
      <c r="O939" s="24"/>
      <c r="P939" s="31"/>
    </row>
    <row r="940" spans="1:16" x14ac:dyDescent="0.3">
      <c r="A940" s="25"/>
      <c r="B940"/>
      <c r="C940" s="31"/>
      <c r="D940" s="31"/>
      <c r="E940" s="31"/>
      <c r="F940" s="31"/>
      <c r="G940" s="31"/>
      <c r="H940" s="31"/>
      <c r="I940" s="24"/>
      <c r="J940" s="24"/>
      <c r="K940" s="24"/>
      <c r="O940" s="24"/>
      <c r="P940" s="31"/>
    </row>
    <row r="941" spans="1:16" x14ac:dyDescent="0.3">
      <c r="A941" s="25"/>
      <c r="B941"/>
      <c r="C941" s="31"/>
      <c r="D941" s="31"/>
      <c r="E941" s="31"/>
      <c r="F941" s="31"/>
      <c r="G941" s="31"/>
      <c r="H941" s="31"/>
      <c r="I941" s="24"/>
      <c r="J941" s="24"/>
      <c r="K941" s="24"/>
      <c r="O941" s="24"/>
      <c r="P941" s="31"/>
    </row>
    <row r="942" spans="1:16" x14ac:dyDescent="0.3">
      <c r="A942" s="25"/>
      <c r="B942"/>
      <c r="C942" s="31"/>
      <c r="D942" s="31"/>
      <c r="E942" s="31"/>
      <c r="F942" s="31"/>
      <c r="G942" s="31"/>
      <c r="H942" s="31"/>
      <c r="I942" s="24"/>
      <c r="J942" s="24"/>
      <c r="K942" s="24"/>
      <c r="O942" s="24"/>
      <c r="P942" s="31"/>
    </row>
    <row r="943" spans="1:16" x14ac:dyDescent="0.3">
      <c r="A943" s="25"/>
      <c r="B943"/>
      <c r="I943" s="24"/>
      <c r="J943" s="24"/>
      <c r="K943" s="24"/>
      <c r="O943" s="24"/>
      <c r="P943" s="31"/>
    </row>
    <row r="944" spans="1:16" x14ac:dyDescent="0.3">
      <c r="A944" s="25"/>
      <c r="B944"/>
      <c r="C944" s="31"/>
      <c r="D944" s="31"/>
      <c r="E944" s="31"/>
      <c r="F944" s="31"/>
      <c r="G944" s="31"/>
      <c r="H944" s="31"/>
      <c r="I944" s="24"/>
      <c r="J944" s="24"/>
      <c r="K944" s="24"/>
      <c r="O944" s="24"/>
      <c r="P944" s="31"/>
    </row>
    <row r="945" spans="1:16" x14ac:dyDescent="0.3">
      <c r="A945" s="25"/>
      <c r="B945"/>
      <c r="C945" s="31"/>
      <c r="D945" s="31"/>
      <c r="E945" s="31"/>
      <c r="F945" s="31"/>
      <c r="G945" s="31"/>
      <c r="H945" s="31"/>
      <c r="I945" s="24"/>
      <c r="J945" s="24"/>
      <c r="K945" s="24"/>
      <c r="O945" s="24"/>
      <c r="P945" s="31"/>
    </row>
    <row r="946" spans="1:16" x14ac:dyDescent="0.3">
      <c r="A946" s="25"/>
      <c r="B946"/>
      <c r="C946" s="31"/>
      <c r="D946" s="31"/>
      <c r="E946" s="31"/>
      <c r="F946" s="31"/>
      <c r="G946" s="31"/>
      <c r="H946" s="31"/>
      <c r="I946" s="24"/>
      <c r="J946" s="24"/>
      <c r="K946" s="24"/>
      <c r="O946" s="24"/>
      <c r="P946" s="31"/>
    </row>
    <row r="947" spans="1:16" x14ac:dyDescent="0.3">
      <c r="A947" s="25"/>
      <c r="B947"/>
      <c r="C947" s="31"/>
      <c r="D947" s="31"/>
      <c r="E947" s="31"/>
      <c r="F947" s="31"/>
      <c r="G947" s="31"/>
      <c r="H947" s="31"/>
      <c r="I947" s="24"/>
      <c r="J947" s="24"/>
      <c r="K947" s="24"/>
      <c r="O947" s="24"/>
      <c r="P947" s="31"/>
    </row>
    <row r="948" spans="1:16" x14ac:dyDescent="0.3">
      <c r="A948" s="25"/>
      <c r="B948"/>
      <c r="C948" s="31"/>
      <c r="D948" s="31"/>
      <c r="E948" s="31"/>
      <c r="F948" s="31"/>
      <c r="G948" s="31"/>
      <c r="H948" s="31"/>
      <c r="I948" s="24"/>
      <c r="J948" s="24"/>
      <c r="K948" s="24"/>
      <c r="O948" s="24"/>
      <c r="P948" s="31"/>
    </row>
    <row r="949" spans="1:16" x14ac:dyDescent="0.3">
      <c r="A949" s="25"/>
      <c r="B949"/>
      <c r="C949" s="31"/>
      <c r="D949" s="31"/>
      <c r="E949" s="31"/>
      <c r="F949" s="31"/>
      <c r="G949" s="31"/>
      <c r="H949" s="31"/>
      <c r="I949" s="24"/>
      <c r="J949" s="24"/>
      <c r="K949" s="24"/>
      <c r="O949" s="24"/>
      <c r="P949" s="31"/>
    </row>
    <row r="950" spans="1:16" x14ac:dyDescent="0.3">
      <c r="A950" s="25"/>
      <c r="B950"/>
      <c r="C950" s="31"/>
      <c r="D950" s="31"/>
      <c r="E950" s="31"/>
      <c r="F950" s="31"/>
      <c r="G950" s="31"/>
      <c r="H950" s="31"/>
      <c r="I950" s="24"/>
      <c r="J950" s="24"/>
      <c r="K950" s="24"/>
      <c r="O950" s="24"/>
      <c r="P950" s="31"/>
    </row>
    <row r="951" spans="1:16" x14ac:dyDescent="0.3">
      <c r="A951" s="25"/>
      <c r="B951"/>
      <c r="C951" s="31"/>
      <c r="D951" s="31"/>
      <c r="E951" s="31"/>
      <c r="F951" s="31"/>
      <c r="G951" s="31"/>
      <c r="H951" s="31"/>
      <c r="I951" s="24"/>
      <c r="J951" s="24"/>
      <c r="K951" s="24"/>
      <c r="O951" s="24"/>
      <c r="P951" s="31"/>
    </row>
    <row r="952" spans="1:16" x14ac:dyDescent="0.3">
      <c r="A952" s="25"/>
      <c r="B952"/>
      <c r="C952" s="31"/>
      <c r="D952" s="31"/>
      <c r="E952" s="31"/>
      <c r="F952" s="31"/>
      <c r="G952" s="31"/>
      <c r="H952" s="31"/>
      <c r="I952" s="24"/>
      <c r="J952" s="24"/>
      <c r="K952" s="24"/>
      <c r="O952" s="24"/>
      <c r="P952" s="31"/>
    </row>
    <row r="953" spans="1:16" x14ac:dyDescent="0.3">
      <c r="A953" s="25"/>
      <c r="B953"/>
      <c r="I953" s="24"/>
      <c r="J953" s="24"/>
      <c r="K953" s="24"/>
      <c r="O953" s="24"/>
      <c r="P953" s="31"/>
    </row>
    <row r="954" spans="1:16" x14ac:dyDescent="0.3">
      <c r="A954" s="25"/>
      <c r="B954"/>
      <c r="C954" s="31"/>
      <c r="D954" s="31"/>
      <c r="E954" s="31"/>
      <c r="F954" s="31"/>
      <c r="G954" s="31"/>
      <c r="H954" s="31"/>
      <c r="I954" s="24"/>
      <c r="J954" s="24"/>
      <c r="K954" s="24"/>
      <c r="O954" s="24"/>
      <c r="P954" s="31"/>
    </row>
    <row r="955" spans="1:16" x14ac:dyDescent="0.3">
      <c r="A955" s="25"/>
      <c r="B955"/>
      <c r="C955" s="31"/>
      <c r="D955" s="31"/>
      <c r="E955" s="31"/>
      <c r="F955" s="31"/>
      <c r="G955" s="31"/>
      <c r="H955" s="31"/>
      <c r="I955" s="24"/>
      <c r="J955" s="24"/>
      <c r="K955" s="24"/>
      <c r="O955" s="24"/>
      <c r="P955" s="31"/>
    </row>
    <row r="956" spans="1:16" x14ac:dyDescent="0.3">
      <c r="A956" s="25"/>
      <c r="B956"/>
      <c r="C956" s="31"/>
      <c r="D956" s="31"/>
      <c r="E956" s="31"/>
      <c r="F956" s="31"/>
      <c r="G956" s="31"/>
      <c r="H956" s="31"/>
      <c r="I956" s="24"/>
      <c r="J956" s="24"/>
      <c r="K956" s="24"/>
      <c r="O956" s="24"/>
      <c r="P956" s="31"/>
    </row>
    <row r="957" spans="1:16" x14ac:dyDescent="0.3">
      <c r="A957" s="25"/>
      <c r="B957"/>
      <c r="C957" s="31"/>
      <c r="D957" s="31"/>
      <c r="E957" s="31"/>
      <c r="F957" s="31"/>
      <c r="G957" s="31"/>
      <c r="H957" s="31"/>
      <c r="I957" s="24"/>
      <c r="J957" s="24"/>
      <c r="K957" s="24"/>
      <c r="O957" s="24"/>
      <c r="P957" s="31"/>
    </row>
    <row r="958" spans="1:16" x14ac:dyDescent="0.3">
      <c r="A958" s="25"/>
      <c r="B958"/>
      <c r="C958" s="31"/>
      <c r="D958" s="31"/>
      <c r="E958" s="31"/>
      <c r="F958" s="31"/>
      <c r="G958" s="31"/>
      <c r="H958" s="31"/>
      <c r="I958" s="24"/>
      <c r="J958" s="24"/>
      <c r="K958" s="24"/>
      <c r="O958" s="24"/>
      <c r="P958" s="31"/>
    </row>
    <row r="959" spans="1:16" x14ac:dyDescent="0.3">
      <c r="A959" s="25"/>
      <c r="B959"/>
      <c r="C959" s="31"/>
      <c r="D959" s="31"/>
      <c r="E959" s="31"/>
      <c r="F959" s="31"/>
      <c r="G959" s="31"/>
      <c r="H959" s="31"/>
      <c r="I959" s="24"/>
      <c r="J959" s="24"/>
      <c r="K959" s="24"/>
      <c r="O959" s="24"/>
      <c r="P959" s="31"/>
    </row>
    <row r="960" spans="1:16" x14ac:dyDescent="0.3">
      <c r="A960" s="25"/>
      <c r="B960"/>
      <c r="C960" s="31"/>
      <c r="D960" s="31"/>
      <c r="E960" s="31"/>
      <c r="F960" s="31"/>
      <c r="G960" s="31"/>
      <c r="H960" s="31"/>
      <c r="I960" s="24"/>
      <c r="J960" s="24"/>
      <c r="K960" s="24"/>
      <c r="O960" s="24"/>
      <c r="P960" s="31"/>
    </row>
    <row r="961" spans="1:16" x14ac:dyDescent="0.3">
      <c r="A961" s="25"/>
      <c r="B961"/>
      <c r="C961" s="31"/>
      <c r="D961" s="31"/>
      <c r="E961" s="31"/>
      <c r="F961" s="31"/>
      <c r="G961" s="31"/>
      <c r="H961" s="31"/>
      <c r="I961" s="24"/>
      <c r="J961" s="24"/>
      <c r="K961" s="24"/>
      <c r="O961" s="24"/>
      <c r="P961" s="31"/>
    </row>
    <row r="962" spans="1:16" x14ac:dyDescent="0.3">
      <c r="A962" s="25"/>
      <c r="B962"/>
      <c r="C962" s="31"/>
      <c r="D962" s="31"/>
      <c r="E962" s="31"/>
      <c r="F962" s="31"/>
      <c r="G962" s="31"/>
      <c r="H962" s="31"/>
      <c r="I962" s="24"/>
      <c r="J962" s="24"/>
      <c r="K962" s="24"/>
      <c r="O962" s="24"/>
      <c r="P962" s="31"/>
    </row>
    <row r="963" spans="1:16" x14ac:dyDescent="0.3">
      <c r="A963" s="25"/>
      <c r="B963"/>
      <c r="C963" s="31"/>
      <c r="D963" s="31"/>
      <c r="E963" s="31"/>
      <c r="F963" s="31"/>
      <c r="G963" s="31"/>
      <c r="H963" s="31"/>
      <c r="I963" s="24"/>
      <c r="J963" s="24"/>
      <c r="K963" s="24"/>
      <c r="O963" s="24"/>
      <c r="P963" s="31"/>
    </row>
    <row r="964" spans="1:16" x14ac:dyDescent="0.3">
      <c r="A964" s="25"/>
      <c r="B964"/>
      <c r="C964" s="31"/>
      <c r="D964" s="31"/>
      <c r="E964" s="31"/>
      <c r="F964" s="31"/>
      <c r="G964" s="31"/>
      <c r="H964" s="31"/>
      <c r="I964" s="24"/>
      <c r="J964" s="24"/>
      <c r="K964" s="24"/>
      <c r="O964" s="24"/>
      <c r="P964" s="31"/>
    </row>
    <row r="965" spans="1:16" x14ac:dyDescent="0.3">
      <c r="A965" s="25"/>
      <c r="B965"/>
      <c r="C965" s="31"/>
      <c r="D965" s="31"/>
      <c r="E965" s="31"/>
      <c r="F965" s="31"/>
      <c r="G965" s="31"/>
      <c r="H965" s="31"/>
      <c r="I965" s="24"/>
      <c r="J965" s="24"/>
      <c r="K965" s="24"/>
      <c r="O965" s="24"/>
      <c r="P965" s="31"/>
    </row>
    <row r="966" spans="1:16" x14ac:dyDescent="0.3">
      <c r="A966" s="25"/>
      <c r="B966"/>
      <c r="C966" s="31"/>
      <c r="D966" s="31"/>
      <c r="E966" s="31"/>
      <c r="F966" s="31"/>
      <c r="G966" s="31"/>
      <c r="H966" s="31"/>
      <c r="I966" s="24"/>
      <c r="J966" s="24"/>
      <c r="K966" s="24"/>
      <c r="O966" s="24"/>
      <c r="P966" s="31"/>
    </row>
    <row r="967" spans="1:16" x14ac:dyDescent="0.3">
      <c r="A967" s="25"/>
      <c r="B967"/>
      <c r="C967" s="31"/>
      <c r="D967" s="31"/>
      <c r="E967" s="31"/>
      <c r="F967" s="31"/>
      <c r="G967" s="31"/>
      <c r="H967" s="31"/>
      <c r="I967" s="24"/>
      <c r="J967" s="24"/>
      <c r="K967" s="24"/>
      <c r="O967" s="24"/>
      <c r="P967" s="31"/>
    </row>
    <row r="968" spans="1:16" x14ac:dyDescent="0.3">
      <c r="A968" s="25"/>
      <c r="B968"/>
      <c r="C968" s="31"/>
      <c r="D968" s="31"/>
      <c r="E968" s="31"/>
      <c r="F968" s="31"/>
      <c r="G968" s="31"/>
      <c r="H968" s="31"/>
      <c r="I968" s="24"/>
      <c r="J968" s="24"/>
      <c r="K968" s="24"/>
      <c r="O968" s="24"/>
      <c r="P968" s="31"/>
    </row>
    <row r="969" spans="1:16" x14ac:dyDescent="0.3">
      <c r="A969" s="25"/>
      <c r="B969"/>
      <c r="C969" s="31"/>
      <c r="D969" s="31"/>
      <c r="E969" s="31"/>
      <c r="F969" s="31"/>
      <c r="G969" s="31"/>
      <c r="H969" s="31"/>
      <c r="I969" s="24"/>
      <c r="J969" s="24"/>
      <c r="K969" s="24"/>
      <c r="O969" s="24"/>
      <c r="P969" s="31"/>
    </row>
    <row r="970" spans="1:16" x14ac:dyDescent="0.3">
      <c r="A970" s="25"/>
      <c r="B970"/>
      <c r="C970" s="31"/>
      <c r="D970" s="31"/>
      <c r="E970" s="31"/>
      <c r="F970" s="31"/>
      <c r="G970" s="31"/>
      <c r="H970" s="31"/>
      <c r="I970" s="24"/>
      <c r="J970" s="24"/>
      <c r="K970" s="24"/>
      <c r="O970" s="24"/>
      <c r="P970" s="31"/>
    </row>
    <row r="971" spans="1:16" x14ac:dyDescent="0.3">
      <c r="A971" s="25"/>
      <c r="B971"/>
      <c r="C971" s="31"/>
      <c r="D971" s="31"/>
      <c r="E971" s="31"/>
      <c r="F971" s="31"/>
      <c r="G971" s="31"/>
      <c r="H971" s="31"/>
      <c r="I971" s="24"/>
      <c r="J971" s="24"/>
      <c r="K971" s="24"/>
      <c r="O971" s="24"/>
      <c r="P971" s="31"/>
    </row>
    <row r="972" spans="1:16" x14ac:dyDescent="0.3">
      <c r="A972" s="25"/>
      <c r="B972"/>
      <c r="C972" s="31"/>
      <c r="D972" s="31"/>
      <c r="E972" s="31"/>
      <c r="F972" s="31"/>
      <c r="G972" s="31"/>
      <c r="H972" s="31"/>
      <c r="I972" s="24"/>
      <c r="J972" s="24"/>
      <c r="K972" s="24"/>
      <c r="O972" s="24"/>
      <c r="P972" s="31"/>
    </row>
    <row r="973" spans="1:16" x14ac:dyDescent="0.3">
      <c r="A973" s="25"/>
      <c r="B973"/>
      <c r="C973" s="31"/>
      <c r="D973" s="31"/>
      <c r="E973" s="31"/>
      <c r="F973" s="31"/>
      <c r="G973" s="31"/>
      <c r="H973" s="31"/>
      <c r="I973" s="24"/>
      <c r="J973" s="24"/>
      <c r="K973" s="24"/>
      <c r="O973" s="24"/>
      <c r="P973" s="31"/>
    </row>
    <row r="974" spans="1:16" x14ac:dyDescent="0.3">
      <c r="A974" s="25"/>
      <c r="B974"/>
      <c r="C974" s="31"/>
      <c r="D974" s="31"/>
      <c r="E974" s="31"/>
      <c r="F974" s="31"/>
      <c r="G974" s="31"/>
      <c r="H974" s="31"/>
      <c r="I974" s="24"/>
      <c r="J974" s="24"/>
      <c r="K974" s="24"/>
      <c r="O974" s="24"/>
      <c r="P974" s="31"/>
    </row>
    <row r="975" spans="1:16" x14ac:dyDescent="0.3">
      <c r="A975" s="25"/>
      <c r="B975"/>
      <c r="C975" s="31"/>
      <c r="D975" s="31"/>
      <c r="E975" s="31"/>
      <c r="F975" s="31"/>
      <c r="G975" s="31"/>
      <c r="H975" s="31"/>
      <c r="I975" s="24"/>
      <c r="J975" s="24"/>
      <c r="K975" s="24"/>
      <c r="O975" s="24"/>
      <c r="P975" s="31"/>
    </row>
    <row r="976" spans="1:16" x14ac:dyDescent="0.3">
      <c r="A976" s="25"/>
      <c r="B976"/>
      <c r="C976" s="31"/>
      <c r="D976" s="31"/>
      <c r="E976" s="31"/>
      <c r="F976" s="31"/>
      <c r="G976" s="31"/>
      <c r="H976" s="31"/>
      <c r="I976" s="24"/>
      <c r="J976" s="24"/>
      <c r="K976" s="24"/>
      <c r="O976" s="24"/>
      <c r="P976" s="31"/>
    </row>
    <row r="977" spans="1:16" x14ac:dyDescent="0.3">
      <c r="A977" s="25"/>
      <c r="B977"/>
      <c r="C977" s="31"/>
      <c r="D977" s="31"/>
      <c r="E977" s="31"/>
      <c r="F977" s="31"/>
      <c r="G977" s="31"/>
      <c r="H977" s="31"/>
      <c r="I977" s="24"/>
      <c r="J977" s="24"/>
      <c r="K977" s="24"/>
      <c r="O977" s="24"/>
      <c r="P977" s="31"/>
    </row>
    <row r="978" spans="1:16" x14ac:dyDescent="0.3">
      <c r="A978" s="25"/>
      <c r="B978"/>
      <c r="C978" s="31"/>
      <c r="D978" s="31"/>
      <c r="E978" s="31"/>
      <c r="F978" s="31"/>
      <c r="G978" s="31"/>
      <c r="H978" s="31"/>
      <c r="I978" s="24"/>
      <c r="J978" s="24"/>
      <c r="K978" s="24"/>
      <c r="O978" s="24"/>
      <c r="P978" s="31"/>
    </row>
    <row r="979" spans="1:16" x14ac:dyDescent="0.3">
      <c r="A979" s="25"/>
      <c r="B979"/>
      <c r="C979" s="31"/>
      <c r="D979" s="31"/>
      <c r="E979" s="31"/>
      <c r="F979" s="31"/>
      <c r="G979" s="31"/>
      <c r="H979" s="31"/>
      <c r="I979" s="24"/>
      <c r="J979" s="24"/>
      <c r="K979" s="24"/>
      <c r="O979" s="24"/>
      <c r="P979" s="31"/>
    </row>
    <row r="980" spans="1:16" x14ac:dyDescent="0.3">
      <c r="A980" s="25"/>
      <c r="B980"/>
      <c r="C980" s="31"/>
      <c r="D980" s="31"/>
      <c r="E980" s="31"/>
      <c r="F980" s="31"/>
      <c r="G980" s="31"/>
      <c r="H980" s="31"/>
      <c r="I980" s="24"/>
      <c r="J980" s="24"/>
      <c r="K980" s="24"/>
      <c r="O980" s="24"/>
      <c r="P980" s="31"/>
    </row>
    <row r="981" spans="1:16" x14ac:dyDescent="0.3">
      <c r="A981" s="25"/>
      <c r="B981"/>
      <c r="C981" s="31"/>
      <c r="D981" s="31"/>
      <c r="E981" s="31"/>
      <c r="F981" s="31"/>
      <c r="G981" s="31"/>
      <c r="H981" s="31"/>
      <c r="I981" s="24"/>
      <c r="J981" s="24"/>
      <c r="K981" s="24"/>
      <c r="O981" s="24"/>
      <c r="P981" s="31"/>
    </row>
    <row r="982" spans="1:16" x14ac:dyDescent="0.3">
      <c r="A982" s="25"/>
      <c r="B982"/>
      <c r="C982" s="31"/>
      <c r="D982" s="31"/>
      <c r="E982" s="31"/>
      <c r="F982" s="31"/>
      <c r="G982" s="31"/>
      <c r="H982" s="31"/>
      <c r="I982" s="24"/>
      <c r="J982" s="24"/>
      <c r="K982" s="24"/>
      <c r="O982" s="24"/>
      <c r="P982" s="31"/>
    </row>
    <row r="983" spans="1:16" x14ac:dyDescent="0.3">
      <c r="A983" s="25"/>
      <c r="B983"/>
      <c r="C983" s="31"/>
      <c r="D983" s="31"/>
      <c r="E983" s="31"/>
      <c r="F983" s="31"/>
      <c r="G983" s="31"/>
      <c r="H983" s="31"/>
      <c r="I983" s="24"/>
      <c r="J983" s="24"/>
      <c r="K983" s="24"/>
      <c r="O983" s="24"/>
      <c r="P983" s="31"/>
    </row>
    <row r="984" spans="1:16" x14ac:dyDescent="0.3">
      <c r="A984" s="25"/>
      <c r="B984"/>
      <c r="C984" s="31"/>
      <c r="D984" s="31"/>
      <c r="E984" s="31"/>
      <c r="F984" s="31"/>
      <c r="G984" s="31"/>
      <c r="H984" s="31"/>
      <c r="I984" s="24"/>
      <c r="J984" s="24"/>
      <c r="K984" s="24"/>
      <c r="O984" s="24"/>
      <c r="P984" s="31"/>
    </row>
    <row r="985" spans="1:16" x14ac:dyDescent="0.3">
      <c r="A985" s="25"/>
      <c r="B985"/>
      <c r="C985" s="31"/>
      <c r="D985" s="31"/>
      <c r="E985" s="31"/>
      <c r="F985" s="31"/>
      <c r="G985" s="31"/>
      <c r="H985" s="31"/>
      <c r="I985" s="24"/>
      <c r="J985" s="24"/>
      <c r="K985" s="24"/>
      <c r="O985" s="24"/>
      <c r="P985" s="31"/>
    </row>
    <row r="986" spans="1:16" x14ac:dyDescent="0.3">
      <c r="A986" s="25"/>
      <c r="B986"/>
      <c r="C986" s="31"/>
      <c r="D986" s="31"/>
      <c r="E986" s="31"/>
      <c r="F986" s="31"/>
      <c r="G986" s="31"/>
      <c r="H986" s="31"/>
      <c r="I986" s="24"/>
      <c r="J986" s="24"/>
      <c r="K986" s="24"/>
      <c r="O986" s="24"/>
      <c r="P986" s="31"/>
    </row>
    <row r="987" spans="1:16" x14ac:dyDescent="0.3">
      <c r="A987" s="25"/>
      <c r="B987"/>
      <c r="C987" s="31"/>
      <c r="D987" s="31"/>
      <c r="E987" s="31"/>
      <c r="F987" s="31"/>
      <c r="G987" s="31"/>
      <c r="H987" s="31"/>
      <c r="I987" s="24"/>
      <c r="J987" s="24"/>
      <c r="K987" s="24"/>
      <c r="O987" s="24"/>
      <c r="P987" s="31"/>
    </row>
    <row r="988" spans="1:16" x14ac:dyDescent="0.3">
      <c r="A988" s="25"/>
      <c r="B988"/>
      <c r="C988" s="31"/>
      <c r="D988" s="31"/>
      <c r="E988" s="31"/>
      <c r="F988" s="31"/>
      <c r="G988" s="31"/>
      <c r="H988" s="31"/>
      <c r="I988" s="24"/>
      <c r="J988" s="24"/>
      <c r="K988" s="24"/>
      <c r="O988" s="24"/>
      <c r="P988" s="31"/>
    </row>
    <row r="989" spans="1:16" x14ac:dyDescent="0.3">
      <c r="A989" s="25"/>
      <c r="B989"/>
      <c r="C989" s="31"/>
      <c r="D989" s="31"/>
      <c r="E989" s="31"/>
      <c r="F989" s="31"/>
      <c r="G989" s="31"/>
      <c r="H989" s="31"/>
      <c r="I989" s="24"/>
      <c r="J989" s="24"/>
      <c r="K989" s="24"/>
      <c r="O989" s="24"/>
      <c r="P989" s="31"/>
    </row>
    <row r="990" spans="1:16" x14ac:dyDescent="0.3">
      <c r="A990" s="25"/>
      <c r="B990"/>
      <c r="C990" s="31"/>
      <c r="D990" s="31"/>
      <c r="E990" s="31"/>
      <c r="F990" s="31"/>
      <c r="G990" s="31"/>
      <c r="H990" s="31"/>
      <c r="I990" s="24"/>
      <c r="J990" s="24"/>
      <c r="K990" s="24"/>
      <c r="O990" s="24"/>
      <c r="P990" s="31"/>
    </row>
    <row r="991" spans="1:16" x14ac:dyDescent="0.3">
      <c r="A991" s="25"/>
      <c r="B991"/>
      <c r="C991" s="31"/>
      <c r="D991" s="31"/>
      <c r="E991" s="31"/>
      <c r="F991" s="31"/>
      <c r="G991" s="31"/>
      <c r="H991" s="31"/>
      <c r="I991" s="24"/>
      <c r="J991" s="24"/>
      <c r="K991" s="24"/>
      <c r="O991" s="24"/>
      <c r="P991" s="31"/>
    </row>
    <row r="992" spans="1:16" x14ac:dyDescent="0.3">
      <c r="A992" s="25"/>
      <c r="B992"/>
      <c r="C992" s="31"/>
      <c r="D992" s="31"/>
      <c r="E992" s="31"/>
      <c r="F992" s="31"/>
      <c r="G992" s="31"/>
      <c r="H992" s="31"/>
      <c r="I992" s="24"/>
      <c r="J992" s="24"/>
      <c r="K992" s="24"/>
      <c r="O992" s="24"/>
      <c r="P992" s="31"/>
    </row>
    <row r="993" spans="1:16" x14ac:dyDescent="0.3">
      <c r="A993" s="25"/>
      <c r="B993"/>
      <c r="C993" s="31"/>
      <c r="D993" s="31"/>
      <c r="E993" s="31"/>
      <c r="F993" s="31"/>
      <c r="G993" s="31"/>
      <c r="H993" s="31"/>
      <c r="I993" s="24"/>
      <c r="J993" s="24"/>
      <c r="K993" s="24"/>
      <c r="O993" s="24"/>
      <c r="P993" s="31"/>
    </row>
    <row r="994" spans="1:16" x14ac:dyDescent="0.3">
      <c r="A994" s="25"/>
      <c r="B994"/>
      <c r="C994" s="31"/>
      <c r="D994" s="31"/>
      <c r="E994" s="31"/>
      <c r="F994" s="31"/>
      <c r="G994" s="31"/>
      <c r="H994" s="31"/>
      <c r="I994" s="24"/>
      <c r="J994" s="24"/>
      <c r="K994" s="24"/>
      <c r="O994" s="24"/>
      <c r="P994" s="31"/>
    </row>
    <row r="995" spans="1:16" x14ac:dyDescent="0.3">
      <c r="A995" s="25"/>
      <c r="B995"/>
      <c r="C995" s="31"/>
      <c r="D995" s="31"/>
      <c r="E995" s="31"/>
      <c r="F995" s="31"/>
      <c r="G995" s="31"/>
      <c r="H995" s="31"/>
      <c r="I995" s="24"/>
      <c r="J995" s="24"/>
      <c r="K995" s="24"/>
      <c r="O995" s="24"/>
      <c r="P995" s="31"/>
    </row>
    <row r="996" spans="1:16" x14ac:dyDescent="0.3">
      <c r="A996" s="25"/>
      <c r="B996"/>
      <c r="C996" s="31"/>
      <c r="D996" s="31"/>
      <c r="E996" s="31"/>
      <c r="F996" s="31"/>
      <c r="G996" s="31"/>
      <c r="H996" s="31"/>
      <c r="I996" s="24"/>
      <c r="J996" s="24"/>
      <c r="K996" s="24"/>
      <c r="O996" s="24"/>
      <c r="P996" s="31"/>
    </row>
    <row r="997" spans="1:16" x14ac:dyDescent="0.3">
      <c r="A997" s="25"/>
      <c r="B997"/>
      <c r="C997" s="31"/>
      <c r="D997" s="31"/>
      <c r="E997" s="31"/>
      <c r="F997" s="31"/>
      <c r="G997" s="31"/>
      <c r="H997" s="31"/>
      <c r="I997" s="24"/>
      <c r="J997" s="24"/>
      <c r="K997" s="24"/>
      <c r="O997" s="24"/>
      <c r="P997" s="31"/>
    </row>
    <row r="998" spans="1:16" x14ac:dyDescent="0.3">
      <c r="A998" s="25"/>
      <c r="B998"/>
      <c r="C998" s="31"/>
      <c r="D998" s="31"/>
      <c r="E998" s="31"/>
      <c r="F998" s="31"/>
      <c r="G998" s="31"/>
      <c r="H998" s="31"/>
      <c r="I998" s="24"/>
      <c r="J998" s="24"/>
      <c r="K998" s="24"/>
      <c r="O998" s="24"/>
      <c r="P998" s="31"/>
    </row>
    <row r="999" spans="1:16" x14ac:dyDescent="0.3">
      <c r="A999" s="25"/>
      <c r="B999"/>
      <c r="C999" s="31"/>
      <c r="D999" s="31"/>
      <c r="E999" s="31"/>
      <c r="F999" s="31"/>
      <c r="G999" s="31"/>
      <c r="H999" s="31"/>
      <c r="I999" s="24"/>
      <c r="J999" s="24"/>
      <c r="K999" s="24"/>
      <c r="O999" s="24"/>
      <c r="P999" s="31"/>
    </row>
    <row r="1000" spans="1:16" x14ac:dyDescent="0.3">
      <c r="A1000" s="25"/>
      <c r="B1000"/>
      <c r="C1000" s="31"/>
      <c r="D1000" s="31"/>
      <c r="E1000" s="31"/>
      <c r="F1000" s="31"/>
      <c r="G1000" s="31"/>
      <c r="H1000" s="31"/>
      <c r="I1000" s="24"/>
      <c r="J1000" s="24"/>
      <c r="K1000" s="24"/>
      <c r="O1000" s="24"/>
      <c r="P1000" s="31"/>
    </row>
    <row r="1001" spans="1:16" x14ac:dyDescent="0.3">
      <c r="A1001" s="25"/>
      <c r="B1001"/>
      <c r="C1001" s="31"/>
      <c r="D1001" s="31"/>
      <c r="E1001" s="31"/>
      <c r="F1001" s="31"/>
      <c r="G1001" s="31"/>
      <c r="H1001" s="31"/>
      <c r="I1001" s="24"/>
      <c r="J1001" s="24"/>
      <c r="K1001" s="24"/>
      <c r="O1001" s="24"/>
      <c r="P1001" s="31"/>
    </row>
    <row r="1002" spans="1:16" x14ac:dyDescent="0.3">
      <c r="A1002" s="25"/>
      <c r="B1002"/>
      <c r="C1002" s="31"/>
      <c r="D1002" s="31"/>
      <c r="E1002" s="31"/>
      <c r="F1002" s="31"/>
      <c r="G1002" s="31"/>
      <c r="H1002" s="31"/>
      <c r="I1002" s="24"/>
      <c r="J1002" s="24"/>
      <c r="K1002" s="24"/>
      <c r="O1002" s="24"/>
      <c r="P1002" s="31"/>
    </row>
    <row r="1003" spans="1:16" x14ac:dyDescent="0.3">
      <c r="A1003" s="25"/>
      <c r="B1003"/>
      <c r="C1003" s="31"/>
      <c r="D1003" s="31"/>
      <c r="E1003" s="31"/>
      <c r="F1003" s="31"/>
      <c r="G1003" s="31"/>
      <c r="H1003" s="31"/>
      <c r="I1003" s="24"/>
      <c r="J1003" s="24"/>
      <c r="K1003" s="24"/>
      <c r="O1003" s="24"/>
      <c r="P1003" s="31"/>
    </row>
    <row r="1004" spans="1:16" x14ac:dyDescent="0.3">
      <c r="A1004" s="25"/>
      <c r="B1004"/>
      <c r="C1004" s="31"/>
      <c r="D1004" s="31"/>
      <c r="E1004" s="31"/>
      <c r="F1004" s="31"/>
      <c r="G1004" s="31"/>
      <c r="H1004" s="31"/>
      <c r="I1004" s="24"/>
      <c r="J1004" s="24"/>
      <c r="K1004" s="24"/>
      <c r="O1004" s="24"/>
      <c r="P1004" s="31"/>
    </row>
    <row r="1005" spans="1:16" x14ac:dyDescent="0.3">
      <c r="A1005" s="25"/>
      <c r="B1005"/>
      <c r="C1005" s="31"/>
      <c r="D1005" s="31"/>
      <c r="E1005" s="31"/>
      <c r="F1005" s="31"/>
      <c r="G1005" s="31"/>
      <c r="H1005" s="31"/>
      <c r="I1005" s="24"/>
      <c r="J1005" s="24"/>
      <c r="K1005" s="24"/>
      <c r="O1005" s="24"/>
      <c r="P1005" s="31"/>
    </row>
    <row r="1006" spans="1:16" x14ac:dyDescent="0.3">
      <c r="A1006" s="25"/>
      <c r="B1006"/>
      <c r="C1006" s="31"/>
      <c r="D1006" s="31"/>
      <c r="E1006" s="31"/>
      <c r="F1006" s="31"/>
      <c r="G1006" s="31"/>
      <c r="H1006" s="31"/>
      <c r="I1006" s="24"/>
      <c r="J1006" s="24"/>
      <c r="K1006" s="24"/>
      <c r="O1006" s="24"/>
      <c r="P1006" s="31"/>
    </row>
    <row r="1007" spans="1:16" x14ac:dyDescent="0.3">
      <c r="A1007" s="25"/>
      <c r="B1007"/>
      <c r="C1007" s="31"/>
      <c r="D1007" s="31"/>
      <c r="E1007" s="31"/>
      <c r="F1007" s="31"/>
      <c r="G1007" s="31"/>
      <c r="H1007" s="31"/>
      <c r="I1007" s="24"/>
      <c r="J1007" s="24"/>
      <c r="K1007" s="24"/>
      <c r="O1007" s="24"/>
      <c r="P1007" s="31"/>
    </row>
    <row r="1008" spans="1:16" x14ac:dyDescent="0.3">
      <c r="A1008" s="25"/>
      <c r="B1008"/>
      <c r="C1008" s="31"/>
      <c r="D1008" s="31"/>
      <c r="E1008" s="31"/>
      <c r="F1008" s="31"/>
      <c r="G1008" s="31"/>
      <c r="H1008" s="31"/>
      <c r="I1008" s="24"/>
      <c r="J1008" s="24"/>
      <c r="K1008" s="24"/>
      <c r="O1008" s="24"/>
      <c r="P1008" s="31"/>
    </row>
    <row r="1009" spans="1:16" x14ac:dyDescent="0.3">
      <c r="A1009" s="25"/>
      <c r="B1009"/>
      <c r="C1009" s="31"/>
      <c r="D1009" s="31"/>
      <c r="E1009" s="31"/>
      <c r="F1009" s="31"/>
      <c r="G1009" s="31"/>
      <c r="H1009" s="31"/>
      <c r="I1009" s="24"/>
      <c r="J1009" s="24"/>
      <c r="K1009" s="24"/>
      <c r="O1009" s="24"/>
      <c r="P1009" s="31"/>
    </row>
    <row r="1010" spans="1:16" x14ac:dyDescent="0.3">
      <c r="A1010" s="25"/>
      <c r="B1010"/>
      <c r="C1010" s="31"/>
      <c r="D1010" s="31"/>
      <c r="E1010" s="31"/>
      <c r="F1010" s="31"/>
      <c r="G1010" s="31"/>
      <c r="H1010" s="31"/>
      <c r="I1010" s="24"/>
      <c r="J1010" s="24"/>
      <c r="K1010" s="24"/>
      <c r="O1010" s="24"/>
      <c r="P1010" s="31"/>
    </row>
    <row r="1011" spans="1:16" x14ac:dyDescent="0.3">
      <c r="A1011" s="25"/>
      <c r="B1011"/>
      <c r="C1011" s="31"/>
      <c r="D1011" s="31"/>
      <c r="E1011" s="31"/>
      <c r="F1011" s="31"/>
      <c r="G1011" s="31"/>
      <c r="H1011" s="31"/>
      <c r="I1011" s="24"/>
      <c r="J1011" s="24"/>
      <c r="K1011" s="24"/>
      <c r="O1011" s="24"/>
      <c r="P1011" s="31"/>
    </row>
    <row r="1012" spans="1:16" x14ac:dyDescent="0.3">
      <c r="A1012" s="25"/>
      <c r="B1012"/>
      <c r="C1012" s="31"/>
      <c r="D1012" s="31"/>
      <c r="E1012" s="31"/>
      <c r="F1012" s="31"/>
      <c r="G1012" s="31"/>
      <c r="H1012" s="31"/>
      <c r="I1012" s="24"/>
      <c r="J1012" s="24"/>
      <c r="K1012" s="24"/>
      <c r="O1012" s="24"/>
      <c r="P1012" s="31"/>
    </row>
    <row r="1013" spans="1:16" x14ac:dyDescent="0.3">
      <c r="A1013" s="25"/>
      <c r="B1013"/>
      <c r="C1013" s="31"/>
      <c r="D1013" s="31"/>
      <c r="E1013" s="31"/>
      <c r="F1013" s="31"/>
      <c r="G1013" s="31"/>
      <c r="H1013" s="31"/>
      <c r="I1013" s="24"/>
      <c r="J1013" s="24"/>
      <c r="K1013" s="24"/>
      <c r="O1013" s="24"/>
      <c r="P1013" s="31"/>
    </row>
    <row r="1014" spans="1:16" x14ac:dyDescent="0.3">
      <c r="A1014" s="25"/>
      <c r="B1014"/>
      <c r="C1014" s="31"/>
      <c r="D1014" s="31"/>
      <c r="E1014" s="31"/>
      <c r="F1014" s="31"/>
      <c r="G1014" s="31"/>
      <c r="H1014" s="31"/>
      <c r="I1014" s="24"/>
      <c r="J1014" s="24"/>
      <c r="K1014" s="24"/>
      <c r="O1014" s="24"/>
      <c r="P1014" s="31"/>
    </row>
    <row r="1015" spans="1:16" x14ac:dyDescent="0.3">
      <c r="A1015" s="25"/>
      <c r="B1015"/>
      <c r="C1015" s="31"/>
      <c r="D1015" s="31"/>
      <c r="E1015" s="31"/>
      <c r="F1015" s="31"/>
      <c r="G1015" s="31"/>
      <c r="H1015" s="31"/>
      <c r="I1015" s="24"/>
      <c r="J1015" s="24"/>
      <c r="K1015" s="24"/>
      <c r="O1015" s="24"/>
      <c r="P1015" s="31"/>
    </row>
    <row r="1016" spans="1:16" x14ac:dyDescent="0.3">
      <c r="A1016" s="25"/>
      <c r="B1016"/>
      <c r="C1016" s="31"/>
      <c r="D1016" s="31"/>
      <c r="E1016" s="31"/>
      <c r="F1016" s="31"/>
      <c r="G1016" s="31"/>
      <c r="H1016" s="31"/>
      <c r="I1016" s="24"/>
      <c r="J1016" s="24"/>
      <c r="K1016" s="24"/>
      <c r="O1016" s="24"/>
      <c r="P1016" s="31"/>
    </row>
    <row r="1017" spans="1:16" x14ac:dyDescent="0.3">
      <c r="A1017" s="25"/>
      <c r="B1017"/>
      <c r="C1017" s="31"/>
      <c r="D1017" s="31"/>
      <c r="E1017" s="31"/>
      <c r="F1017" s="31"/>
      <c r="G1017" s="31"/>
      <c r="H1017" s="31"/>
      <c r="I1017" s="24"/>
      <c r="J1017" s="24"/>
      <c r="K1017" s="24"/>
      <c r="O1017" s="24"/>
      <c r="P1017" s="31"/>
    </row>
    <row r="1018" spans="1:16" x14ac:dyDescent="0.3">
      <c r="A1018" s="25"/>
      <c r="B1018"/>
      <c r="C1018" s="31"/>
      <c r="D1018" s="31"/>
      <c r="E1018" s="31"/>
      <c r="F1018" s="31"/>
      <c r="G1018" s="31"/>
      <c r="H1018" s="31"/>
      <c r="I1018" s="24"/>
      <c r="J1018" s="24"/>
      <c r="K1018" s="24"/>
      <c r="O1018" s="24"/>
      <c r="P1018" s="31"/>
    </row>
    <row r="1019" spans="1:16" x14ac:dyDescent="0.3">
      <c r="A1019" s="25"/>
      <c r="B1019"/>
      <c r="C1019" s="31"/>
      <c r="D1019" s="31"/>
      <c r="E1019" s="31"/>
      <c r="F1019" s="31"/>
      <c r="G1019" s="31"/>
      <c r="H1019" s="31"/>
      <c r="I1019" s="24"/>
      <c r="J1019" s="24"/>
      <c r="K1019" s="24"/>
      <c r="O1019" s="24"/>
      <c r="P1019" s="31"/>
    </row>
    <row r="1020" spans="1:16" x14ac:dyDescent="0.3">
      <c r="A1020" s="25"/>
      <c r="B1020"/>
      <c r="C1020" s="31"/>
      <c r="D1020" s="31"/>
      <c r="E1020" s="31"/>
      <c r="F1020" s="31"/>
      <c r="G1020" s="31"/>
      <c r="H1020" s="31"/>
      <c r="I1020" s="24"/>
      <c r="J1020" s="24"/>
      <c r="K1020" s="24"/>
      <c r="O1020" s="24"/>
      <c r="P1020" s="31"/>
    </row>
    <row r="1021" spans="1:16" x14ac:dyDescent="0.3">
      <c r="A1021" s="25"/>
      <c r="B1021"/>
      <c r="C1021" s="31"/>
      <c r="D1021" s="31"/>
      <c r="E1021" s="31"/>
      <c r="F1021" s="31"/>
      <c r="G1021" s="31"/>
      <c r="H1021" s="31"/>
      <c r="I1021" s="24"/>
      <c r="J1021" s="24"/>
      <c r="K1021" s="24"/>
      <c r="O1021" s="24"/>
      <c r="P1021" s="31"/>
    </row>
    <row r="1022" spans="1:16" x14ac:dyDescent="0.3">
      <c r="A1022" s="25"/>
      <c r="B1022"/>
      <c r="C1022" s="31"/>
      <c r="D1022" s="31"/>
      <c r="E1022" s="31"/>
      <c r="F1022" s="31"/>
      <c r="G1022" s="31"/>
      <c r="H1022" s="31"/>
      <c r="I1022" s="24"/>
      <c r="J1022" s="24"/>
      <c r="K1022" s="24"/>
      <c r="O1022" s="24"/>
      <c r="P1022" s="31"/>
    </row>
    <row r="1023" spans="1:16" x14ac:dyDescent="0.3">
      <c r="A1023" s="25"/>
      <c r="B1023"/>
      <c r="C1023" s="31"/>
      <c r="D1023" s="31"/>
      <c r="E1023" s="31"/>
      <c r="F1023" s="31"/>
      <c r="G1023" s="31"/>
      <c r="H1023" s="31"/>
      <c r="I1023" s="24"/>
      <c r="J1023" s="24"/>
      <c r="K1023" s="24"/>
      <c r="O1023" s="24"/>
      <c r="P1023" s="31"/>
    </row>
    <row r="1024" spans="1:16" x14ac:dyDescent="0.3">
      <c r="A1024" s="25"/>
      <c r="B1024"/>
      <c r="C1024" s="31"/>
      <c r="D1024" s="31"/>
      <c r="E1024" s="31"/>
      <c r="F1024" s="31"/>
      <c r="G1024" s="31"/>
      <c r="H1024" s="31"/>
      <c r="I1024" s="24"/>
      <c r="J1024" s="24"/>
      <c r="K1024" s="24"/>
      <c r="O1024" s="24"/>
      <c r="P1024" s="31"/>
    </row>
    <row r="1025" spans="1:16" x14ac:dyDescent="0.3">
      <c r="A1025" s="25"/>
      <c r="B1025"/>
      <c r="C1025" s="31"/>
      <c r="D1025" s="31"/>
      <c r="E1025" s="31"/>
      <c r="F1025" s="31"/>
      <c r="G1025" s="31"/>
      <c r="H1025" s="31"/>
      <c r="I1025" s="24"/>
      <c r="J1025" s="24"/>
      <c r="K1025" s="24"/>
      <c r="O1025" s="24"/>
      <c r="P1025" s="31"/>
    </row>
    <row r="1026" spans="1:16" x14ac:dyDescent="0.3">
      <c r="A1026" s="25"/>
      <c r="B1026"/>
      <c r="C1026" s="31"/>
      <c r="D1026" s="31"/>
      <c r="E1026" s="31"/>
      <c r="F1026" s="31"/>
      <c r="G1026" s="31"/>
      <c r="H1026" s="31"/>
      <c r="I1026" s="24"/>
      <c r="J1026" s="24"/>
      <c r="K1026" s="24"/>
      <c r="O1026" s="24"/>
      <c r="P1026" s="31"/>
    </row>
    <row r="1027" spans="1:16" x14ac:dyDescent="0.3">
      <c r="A1027" s="25"/>
      <c r="B1027"/>
      <c r="C1027" s="31"/>
      <c r="D1027" s="31"/>
      <c r="E1027" s="31"/>
      <c r="F1027" s="31"/>
      <c r="G1027" s="31"/>
      <c r="H1027" s="31"/>
      <c r="I1027" s="24"/>
      <c r="J1027" s="24"/>
      <c r="K1027" s="24"/>
      <c r="O1027" s="24"/>
      <c r="P1027" s="31"/>
    </row>
    <row r="1028" spans="1:16" x14ac:dyDescent="0.3">
      <c r="A1028" s="25"/>
      <c r="B1028"/>
      <c r="C1028" s="31"/>
      <c r="D1028" s="31"/>
      <c r="E1028" s="31"/>
      <c r="F1028" s="31"/>
      <c r="G1028" s="31"/>
      <c r="H1028" s="31"/>
      <c r="I1028" s="24"/>
      <c r="J1028" s="24"/>
      <c r="K1028" s="24"/>
      <c r="O1028" s="24"/>
      <c r="P1028" s="31"/>
    </row>
    <row r="1029" spans="1:16" x14ac:dyDescent="0.3">
      <c r="A1029" s="25"/>
      <c r="B1029"/>
      <c r="C1029" s="31"/>
      <c r="D1029" s="31"/>
      <c r="E1029" s="31"/>
      <c r="F1029" s="31"/>
      <c r="G1029" s="31"/>
      <c r="H1029" s="31"/>
      <c r="I1029" s="24"/>
      <c r="J1029" s="24"/>
      <c r="K1029" s="24"/>
      <c r="O1029" s="24"/>
      <c r="P1029" s="31"/>
    </row>
    <row r="1030" spans="1:16" x14ac:dyDescent="0.3">
      <c r="A1030" s="25"/>
      <c r="B1030"/>
      <c r="C1030" s="31"/>
      <c r="D1030" s="31"/>
      <c r="E1030" s="31"/>
      <c r="F1030" s="31"/>
      <c r="G1030" s="31"/>
      <c r="H1030" s="31"/>
      <c r="I1030" s="24"/>
      <c r="J1030" s="24"/>
      <c r="K1030" s="24"/>
      <c r="O1030" s="24"/>
      <c r="P1030" s="31"/>
    </row>
    <row r="1031" spans="1:16" x14ac:dyDescent="0.3">
      <c r="A1031" s="25"/>
      <c r="B1031"/>
      <c r="C1031" s="31"/>
      <c r="D1031" s="31"/>
      <c r="E1031" s="31"/>
      <c r="F1031" s="31"/>
      <c r="G1031" s="31"/>
      <c r="H1031" s="31"/>
      <c r="I1031" s="24"/>
      <c r="J1031" s="24"/>
      <c r="K1031" s="24"/>
      <c r="O1031" s="24"/>
      <c r="P1031" s="31"/>
    </row>
    <row r="1032" spans="1:16" x14ac:dyDescent="0.3">
      <c r="A1032" s="25"/>
      <c r="B1032"/>
      <c r="C1032" s="31"/>
      <c r="D1032" s="31"/>
      <c r="E1032" s="31"/>
      <c r="F1032" s="31"/>
      <c r="G1032" s="31"/>
      <c r="H1032" s="31"/>
      <c r="I1032" s="24"/>
      <c r="J1032" s="24"/>
      <c r="K1032" s="24"/>
      <c r="O1032" s="24"/>
      <c r="P1032" s="31"/>
    </row>
    <row r="1033" spans="1:16" x14ac:dyDescent="0.3">
      <c r="A1033" s="25"/>
      <c r="B1033"/>
      <c r="C1033" s="31"/>
      <c r="D1033" s="31"/>
      <c r="E1033" s="31"/>
      <c r="F1033" s="31"/>
      <c r="G1033" s="31"/>
      <c r="H1033" s="31"/>
      <c r="I1033" s="24"/>
      <c r="J1033" s="24"/>
      <c r="K1033" s="24"/>
      <c r="O1033" s="24"/>
      <c r="P1033" s="31"/>
    </row>
    <row r="1034" spans="1:16" x14ac:dyDescent="0.3">
      <c r="A1034" s="25"/>
      <c r="B1034"/>
      <c r="C1034" s="31"/>
      <c r="D1034" s="31"/>
      <c r="E1034" s="31"/>
      <c r="F1034" s="31"/>
      <c r="G1034" s="31"/>
      <c r="H1034" s="31"/>
      <c r="I1034" s="24"/>
      <c r="J1034" s="24"/>
      <c r="K1034" s="24"/>
      <c r="O1034" s="24"/>
      <c r="P1034" s="31"/>
    </row>
    <row r="1035" spans="1:16" x14ac:dyDescent="0.3">
      <c r="A1035" s="25"/>
      <c r="B1035"/>
      <c r="C1035" s="31"/>
      <c r="D1035" s="31"/>
      <c r="E1035" s="31"/>
      <c r="F1035" s="31"/>
      <c r="G1035" s="31"/>
      <c r="H1035" s="31"/>
      <c r="I1035" s="24"/>
      <c r="J1035" s="24"/>
      <c r="K1035" s="24"/>
      <c r="O1035" s="24"/>
      <c r="P1035" s="31"/>
    </row>
    <row r="1036" spans="1:16" x14ac:dyDescent="0.3">
      <c r="A1036" s="25"/>
      <c r="B1036"/>
      <c r="C1036" s="31"/>
      <c r="D1036" s="31"/>
      <c r="E1036" s="31"/>
      <c r="F1036" s="31"/>
      <c r="G1036" s="31"/>
      <c r="H1036" s="31"/>
      <c r="I1036" s="24"/>
      <c r="J1036" s="24"/>
      <c r="K1036" s="24"/>
      <c r="O1036" s="24"/>
      <c r="P1036" s="31"/>
    </row>
    <row r="1037" spans="1:16" x14ac:dyDescent="0.3">
      <c r="A1037" s="25"/>
      <c r="B1037"/>
      <c r="C1037" s="31"/>
      <c r="D1037" s="31"/>
      <c r="E1037" s="31"/>
      <c r="F1037" s="31"/>
      <c r="G1037" s="31"/>
      <c r="H1037" s="31"/>
      <c r="I1037" s="24"/>
      <c r="J1037" s="24"/>
      <c r="K1037" s="24"/>
      <c r="O1037" s="24"/>
      <c r="P1037" s="31"/>
    </row>
    <row r="1038" spans="1:16" x14ac:dyDescent="0.3">
      <c r="A1038" s="25"/>
      <c r="B1038"/>
      <c r="C1038" s="31"/>
      <c r="D1038" s="31"/>
      <c r="E1038" s="31"/>
      <c r="F1038" s="31"/>
      <c r="G1038" s="31"/>
      <c r="H1038" s="31"/>
      <c r="I1038" s="24"/>
      <c r="J1038" s="24"/>
      <c r="K1038" s="24"/>
      <c r="O1038" s="24"/>
      <c r="P1038" s="31"/>
    </row>
    <row r="1039" spans="1:16" x14ac:dyDescent="0.3">
      <c r="A1039" s="25"/>
      <c r="B1039"/>
      <c r="C1039" s="31"/>
      <c r="D1039" s="31"/>
      <c r="E1039" s="31"/>
      <c r="F1039" s="31"/>
      <c r="G1039" s="31"/>
      <c r="H1039" s="31"/>
      <c r="I1039" s="24"/>
      <c r="J1039" s="24"/>
      <c r="K1039" s="24"/>
      <c r="O1039" s="24"/>
      <c r="P1039" s="31"/>
    </row>
    <row r="1040" spans="1:16" x14ac:dyDescent="0.3">
      <c r="A1040" s="25"/>
      <c r="B1040"/>
      <c r="C1040" s="31"/>
      <c r="D1040" s="31"/>
      <c r="E1040" s="31"/>
      <c r="F1040" s="31"/>
      <c r="G1040" s="31"/>
      <c r="H1040" s="31"/>
      <c r="I1040" s="24"/>
      <c r="J1040" s="24"/>
      <c r="K1040" s="24"/>
      <c r="O1040" s="24"/>
      <c r="P1040" s="31"/>
    </row>
    <row r="1041" spans="1:16" x14ac:dyDescent="0.3">
      <c r="A1041" s="25"/>
      <c r="B1041"/>
      <c r="C1041" s="31"/>
      <c r="D1041" s="31"/>
      <c r="E1041" s="31"/>
      <c r="F1041" s="31"/>
      <c r="G1041" s="31"/>
      <c r="H1041" s="31"/>
      <c r="I1041" s="24"/>
      <c r="J1041" s="24"/>
      <c r="K1041" s="24"/>
      <c r="O1041" s="24"/>
      <c r="P1041" s="31"/>
    </row>
    <row r="1042" spans="1:16" x14ac:dyDescent="0.3">
      <c r="A1042" s="25"/>
      <c r="B1042"/>
      <c r="C1042" s="31"/>
      <c r="D1042" s="31"/>
      <c r="E1042" s="31"/>
      <c r="F1042" s="31"/>
      <c r="G1042" s="31"/>
      <c r="H1042" s="31"/>
      <c r="I1042" s="24"/>
      <c r="J1042" s="24"/>
      <c r="K1042" s="24"/>
      <c r="O1042" s="24"/>
      <c r="P1042" s="31"/>
    </row>
    <row r="1043" spans="1:16" x14ac:dyDescent="0.3">
      <c r="A1043" s="25"/>
      <c r="B1043"/>
      <c r="C1043" s="31"/>
      <c r="D1043" s="31"/>
      <c r="E1043" s="31"/>
      <c r="F1043" s="31"/>
      <c r="G1043" s="31"/>
      <c r="H1043" s="31"/>
      <c r="I1043" s="24"/>
      <c r="J1043" s="24"/>
      <c r="K1043" s="24"/>
      <c r="O1043" s="24"/>
      <c r="P1043" s="31"/>
    </row>
    <row r="1044" spans="1:16" x14ac:dyDescent="0.3">
      <c r="A1044" s="25"/>
      <c r="B1044"/>
      <c r="C1044" s="31"/>
      <c r="D1044" s="31"/>
      <c r="E1044" s="31"/>
      <c r="F1044" s="31"/>
      <c r="G1044" s="31"/>
      <c r="H1044" s="31"/>
      <c r="I1044" s="24"/>
      <c r="J1044" s="24"/>
      <c r="K1044" s="24"/>
      <c r="O1044" s="24"/>
      <c r="P1044" s="31"/>
    </row>
    <row r="1045" spans="1:16" x14ac:dyDescent="0.3">
      <c r="A1045" s="25"/>
      <c r="B1045"/>
      <c r="C1045" s="31"/>
      <c r="D1045" s="31"/>
      <c r="E1045" s="31"/>
      <c r="F1045" s="31"/>
      <c r="G1045" s="31"/>
      <c r="H1045" s="31"/>
      <c r="I1045" s="24"/>
      <c r="J1045" s="24"/>
      <c r="K1045" s="24"/>
      <c r="O1045" s="24"/>
      <c r="P1045" s="31"/>
    </row>
    <row r="1046" spans="1:16" x14ac:dyDescent="0.3">
      <c r="A1046" s="25"/>
      <c r="B1046"/>
      <c r="I1046" s="24"/>
      <c r="J1046" s="24"/>
      <c r="K1046" s="24"/>
      <c r="O1046" s="24"/>
      <c r="P1046" s="31"/>
    </row>
    <row r="1047" spans="1:16" x14ac:dyDescent="0.3">
      <c r="A1047" s="25"/>
      <c r="B1047"/>
      <c r="C1047" s="31"/>
      <c r="D1047" s="31"/>
      <c r="E1047" s="31"/>
      <c r="F1047" s="31"/>
      <c r="G1047" s="31"/>
      <c r="H1047" s="31"/>
      <c r="I1047" s="24"/>
      <c r="J1047" s="24"/>
      <c r="K1047" s="24"/>
      <c r="O1047" s="24"/>
      <c r="P1047" s="31"/>
    </row>
    <row r="1048" spans="1:16" x14ac:dyDescent="0.3">
      <c r="A1048" s="25"/>
      <c r="B1048"/>
      <c r="C1048" s="31"/>
      <c r="D1048" s="31"/>
      <c r="E1048" s="31"/>
      <c r="F1048" s="31"/>
      <c r="G1048" s="31"/>
      <c r="H1048" s="31"/>
      <c r="I1048" s="24"/>
      <c r="J1048" s="24"/>
      <c r="K1048" s="24"/>
      <c r="O1048" s="24"/>
      <c r="P1048" s="31"/>
    </row>
    <row r="1049" spans="1:16" x14ac:dyDescent="0.3">
      <c r="A1049" s="25"/>
      <c r="B1049"/>
      <c r="C1049" s="31"/>
      <c r="D1049" s="31"/>
      <c r="E1049" s="31"/>
      <c r="F1049" s="31"/>
      <c r="G1049" s="31"/>
      <c r="H1049" s="31"/>
      <c r="I1049" s="24"/>
      <c r="J1049" s="24"/>
      <c r="K1049" s="24"/>
      <c r="O1049" s="24"/>
      <c r="P1049" s="31"/>
    </row>
    <row r="1050" spans="1:16" x14ac:dyDescent="0.3">
      <c r="A1050" s="25"/>
      <c r="B1050"/>
      <c r="C1050" s="31"/>
      <c r="D1050" s="31"/>
      <c r="E1050" s="31"/>
      <c r="F1050" s="31"/>
      <c r="G1050" s="31"/>
      <c r="H1050" s="31"/>
      <c r="I1050" s="24"/>
      <c r="J1050" s="24"/>
      <c r="K1050" s="24"/>
      <c r="O1050" s="24"/>
      <c r="P1050" s="31"/>
    </row>
    <row r="1051" spans="1:16" x14ac:dyDescent="0.3">
      <c r="A1051" s="25"/>
      <c r="B1051"/>
      <c r="C1051" s="31"/>
      <c r="D1051" s="31"/>
      <c r="E1051" s="31"/>
      <c r="F1051" s="31"/>
      <c r="G1051" s="31"/>
      <c r="H1051" s="31"/>
      <c r="I1051" s="24"/>
      <c r="J1051" s="24"/>
      <c r="K1051" s="24"/>
      <c r="O1051" s="24"/>
      <c r="P1051" s="31"/>
    </row>
    <row r="1052" spans="1:16" x14ac:dyDescent="0.3">
      <c r="A1052" s="25"/>
      <c r="B1052"/>
      <c r="C1052" s="31"/>
      <c r="D1052" s="31"/>
      <c r="E1052" s="31"/>
      <c r="F1052" s="31"/>
      <c r="G1052" s="31"/>
      <c r="H1052" s="31"/>
      <c r="I1052" s="24"/>
      <c r="J1052" s="24"/>
      <c r="K1052" s="24"/>
      <c r="O1052" s="24"/>
      <c r="P1052" s="31"/>
    </row>
    <row r="1053" spans="1:16" x14ac:dyDescent="0.3">
      <c r="A1053" s="25"/>
      <c r="B1053"/>
      <c r="C1053" s="31"/>
      <c r="D1053" s="31"/>
      <c r="E1053" s="31"/>
      <c r="F1053" s="31"/>
      <c r="G1053" s="31"/>
      <c r="H1053" s="31"/>
      <c r="I1053" s="24"/>
      <c r="J1053" s="24"/>
      <c r="K1053" s="24"/>
      <c r="O1053" s="24"/>
      <c r="P1053" s="31"/>
    </row>
    <row r="1054" spans="1:16" x14ac:dyDescent="0.3">
      <c r="A1054" s="25"/>
      <c r="B1054"/>
      <c r="C1054" s="31"/>
      <c r="D1054" s="31"/>
      <c r="E1054" s="31"/>
      <c r="F1054" s="31"/>
      <c r="G1054" s="31"/>
      <c r="H1054" s="31"/>
      <c r="I1054" s="24"/>
      <c r="J1054" s="24"/>
      <c r="K1054" s="24"/>
      <c r="O1054" s="24"/>
      <c r="P1054" s="31"/>
    </row>
    <row r="1055" spans="1:16" x14ac:dyDescent="0.3">
      <c r="A1055" s="25"/>
      <c r="B1055"/>
      <c r="C1055" s="31"/>
      <c r="D1055" s="31"/>
      <c r="E1055" s="31"/>
      <c r="F1055" s="31"/>
      <c r="G1055" s="31"/>
      <c r="H1055" s="31"/>
      <c r="I1055" s="24"/>
      <c r="J1055" s="24"/>
      <c r="K1055" s="24"/>
      <c r="O1055" s="24"/>
      <c r="P1055" s="31"/>
    </row>
    <row r="1056" spans="1:16" x14ac:dyDescent="0.3">
      <c r="A1056" s="25"/>
      <c r="B1056"/>
      <c r="C1056" s="31"/>
      <c r="D1056" s="31"/>
      <c r="E1056" s="31"/>
      <c r="F1056" s="31"/>
      <c r="G1056" s="31"/>
      <c r="H1056" s="31"/>
      <c r="I1056" s="24"/>
      <c r="J1056" s="24"/>
      <c r="K1056" s="24"/>
      <c r="O1056" s="24"/>
      <c r="P1056" s="31"/>
    </row>
    <row r="1057" spans="1:16" x14ac:dyDescent="0.3">
      <c r="A1057" s="25"/>
      <c r="B1057"/>
      <c r="C1057" s="31"/>
      <c r="D1057" s="31"/>
      <c r="E1057" s="31"/>
      <c r="F1057" s="31"/>
      <c r="G1057" s="31"/>
      <c r="H1057" s="31"/>
      <c r="I1057" s="24"/>
      <c r="J1057" s="24"/>
      <c r="K1057" s="24"/>
      <c r="O1057" s="24"/>
      <c r="P1057" s="31"/>
    </row>
    <row r="1058" spans="1:16" x14ac:dyDescent="0.3">
      <c r="A1058" s="25"/>
      <c r="B1058"/>
      <c r="C1058" s="31"/>
      <c r="D1058" s="31"/>
      <c r="E1058" s="31"/>
      <c r="F1058" s="31"/>
      <c r="G1058" s="31"/>
      <c r="H1058" s="31"/>
      <c r="I1058" s="24"/>
      <c r="J1058" s="24"/>
      <c r="K1058" s="24"/>
      <c r="O1058" s="24"/>
      <c r="P1058" s="31"/>
    </row>
    <row r="1059" spans="1:16" x14ac:dyDescent="0.3">
      <c r="A1059" s="25"/>
      <c r="B1059"/>
      <c r="C1059" s="31"/>
      <c r="D1059" s="31"/>
      <c r="E1059" s="31"/>
      <c r="F1059" s="31"/>
      <c r="G1059" s="31"/>
      <c r="H1059" s="31"/>
      <c r="I1059" s="24"/>
      <c r="J1059" s="24"/>
      <c r="K1059" s="24"/>
      <c r="O1059" s="24"/>
      <c r="P1059" s="31"/>
    </row>
    <row r="1060" spans="1:16" x14ac:dyDescent="0.3">
      <c r="A1060" s="25"/>
      <c r="B1060"/>
      <c r="C1060" s="31"/>
      <c r="D1060" s="31"/>
      <c r="E1060" s="31"/>
      <c r="F1060" s="31"/>
      <c r="G1060" s="31"/>
      <c r="H1060" s="31"/>
      <c r="I1060" s="24"/>
      <c r="J1060" s="24"/>
      <c r="K1060" s="24"/>
      <c r="O1060" s="24"/>
      <c r="P1060" s="31"/>
    </row>
    <row r="1061" spans="1:16" x14ac:dyDescent="0.3">
      <c r="A1061" s="25"/>
      <c r="B1061"/>
      <c r="C1061" s="31"/>
      <c r="D1061" s="31"/>
      <c r="E1061" s="31"/>
      <c r="F1061" s="31"/>
      <c r="G1061" s="31"/>
      <c r="H1061" s="31"/>
      <c r="I1061" s="24"/>
      <c r="J1061" s="24"/>
      <c r="K1061" s="24"/>
      <c r="O1061" s="24"/>
      <c r="P1061" s="31"/>
    </row>
    <row r="1062" spans="1:16" x14ac:dyDescent="0.3">
      <c r="A1062" s="25"/>
      <c r="B1062"/>
      <c r="C1062" s="31"/>
      <c r="D1062" s="31"/>
      <c r="E1062" s="31"/>
      <c r="F1062" s="31"/>
      <c r="G1062" s="31"/>
      <c r="H1062" s="31"/>
      <c r="I1062" s="24"/>
      <c r="J1062" s="24"/>
      <c r="K1062" s="24"/>
      <c r="O1062" s="24"/>
      <c r="P1062" s="31"/>
    </row>
    <row r="1063" spans="1:16" x14ac:dyDescent="0.3">
      <c r="A1063" s="25"/>
      <c r="B1063"/>
      <c r="C1063" s="31"/>
      <c r="D1063" s="31"/>
      <c r="E1063" s="31"/>
      <c r="F1063" s="31"/>
      <c r="G1063" s="31"/>
      <c r="H1063" s="31"/>
      <c r="I1063" s="24"/>
      <c r="J1063" s="24"/>
      <c r="K1063" s="24"/>
      <c r="O1063" s="24"/>
      <c r="P1063" s="31"/>
    </row>
    <row r="1064" spans="1:16" x14ac:dyDescent="0.3">
      <c r="A1064" s="25"/>
      <c r="B1064"/>
      <c r="C1064" s="31"/>
      <c r="D1064" s="31"/>
      <c r="E1064" s="31"/>
      <c r="F1064" s="31"/>
      <c r="G1064" s="31"/>
      <c r="H1064" s="31"/>
      <c r="I1064" s="24"/>
      <c r="J1064" s="24"/>
      <c r="K1064" s="24"/>
      <c r="O1064" s="24"/>
      <c r="P1064" s="31"/>
    </row>
    <row r="1065" spans="1:16" x14ac:dyDescent="0.3">
      <c r="A1065" s="25"/>
      <c r="B1065"/>
      <c r="C1065" s="31"/>
      <c r="D1065" s="31"/>
      <c r="E1065" s="31"/>
      <c r="F1065" s="31"/>
      <c r="G1065" s="31"/>
      <c r="H1065" s="31"/>
      <c r="I1065" s="24"/>
      <c r="J1065" s="24"/>
      <c r="K1065" s="24"/>
      <c r="O1065" s="24"/>
      <c r="P1065" s="31"/>
    </row>
    <row r="1066" spans="1:16" x14ac:dyDescent="0.3">
      <c r="A1066" s="25"/>
      <c r="B1066"/>
      <c r="C1066" s="31"/>
      <c r="D1066" s="31"/>
      <c r="E1066" s="31"/>
      <c r="F1066" s="31"/>
      <c r="G1066" s="31"/>
      <c r="H1066" s="31"/>
      <c r="I1066" s="24"/>
      <c r="J1066" s="24"/>
      <c r="K1066" s="24"/>
      <c r="O1066" s="24"/>
      <c r="P1066" s="31"/>
    </row>
    <row r="1067" spans="1:16" x14ac:dyDescent="0.3">
      <c r="A1067" s="25"/>
      <c r="B1067"/>
      <c r="C1067" s="31"/>
      <c r="D1067" s="31"/>
      <c r="E1067" s="31"/>
      <c r="F1067" s="31"/>
      <c r="G1067" s="31"/>
      <c r="H1067" s="31"/>
      <c r="I1067" s="24"/>
      <c r="J1067" s="24"/>
      <c r="K1067" s="24"/>
      <c r="O1067" s="24"/>
      <c r="P1067" s="31"/>
    </row>
    <row r="1068" spans="1:16" x14ac:dyDescent="0.3">
      <c r="A1068" s="25"/>
      <c r="B1068"/>
      <c r="C1068" s="31"/>
      <c r="D1068" s="31"/>
      <c r="E1068" s="31"/>
      <c r="F1068" s="31"/>
      <c r="G1068" s="31"/>
      <c r="H1068" s="31"/>
      <c r="I1068" s="24"/>
      <c r="J1068" s="24"/>
      <c r="K1068" s="24"/>
      <c r="O1068" s="24"/>
      <c r="P1068" s="31"/>
    </row>
    <row r="1069" spans="1:16" x14ac:dyDescent="0.3">
      <c r="A1069" s="25"/>
      <c r="B1069"/>
      <c r="C1069" s="31"/>
      <c r="D1069" s="31"/>
      <c r="E1069" s="31"/>
      <c r="F1069" s="31"/>
      <c r="G1069" s="31"/>
      <c r="H1069" s="31"/>
      <c r="I1069" s="24"/>
      <c r="J1069" s="24"/>
      <c r="K1069" s="24"/>
      <c r="O1069" s="24"/>
      <c r="P1069" s="31"/>
    </row>
    <row r="1070" spans="1:16" x14ac:dyDescent="0.3">
      <c r="A1070" s="25"/>
      <c r="B1070"/>
      <c r="C1070" s="31"/>
      <c r="D1070" s="31"/>
      <c r="E1070" s="31"/>
      <c r="F1070" s="31"/>
      <c r="G1070" s="31"/>
      <c r="H1070" s="31"/>
      <c r="I1070" s="24"/>
      <c r="J1070" s="24"/>
      <c r="K1070" s="24"/>
      <c r="O1070" s="24"/>
      <c r="P1070" s="31"/>
    </row>
    <row r="1071" spans="1:16" x14ac:dyDescent="0.3">
      <c r="A1071" s="25"/>
      <c r="B1071"/>
      <c r="C1071" s="31"/>
      <c r="D1071" s="31"/>
      <c r="E1071" s="31"/>
      <c r="F1071" s="31"/>
      <c r="G1071" s="31"/>
      <c r="H1071" s="31"/>
      <c r="I1071" s="24"/>
      <c r="J1071" s="24"/>
      <c r="K1071" s="24"/>
      <c r="O1071" s="24"/>
      <c r="P1071" s="31"/>
    </row>
    <row r="1072" spans="1:16" x14ac:dyDescent="0.3">
      <c r="A1072" s="25"/>
      <c r="B1072"/>
      <c r="C1072" s="31"/>
      <c r="D1072" s="31"/>
      <c r="E1072" s="31"/>
      <c r="F1072" s="31"/>
      <c r="G1072" s="31"/>
      <c r="H1072" s="31"/>
      <c r="I1072" s="24"/>
      <c r="J1072" s="24"/>
      <c r="K1072" s="24"/>
      <c r="O1072" s="24"/>
      <c r="P1072" s="31"/>
    </row>
    <row r="1073" spans="1:16" x14ac:dyDescent="0.3">
      <c r="A1073" s="25"/>
      <c r="B1073"/>
      <c r="C1073" s="31"/>
      <c r="D1073" s="31"/>
      <c r="E1073" s="31"/>
      <c r="F1073" s="31"/>
      <c r="G1073" s="31"/>
      <c r="H1073" s="31"/>
      <c r="I1073" s="24"/>
      <c r="J1073" s="24"/>
      <c r="K1073" s="24"/>
      <c r="O1073" s="24"/>
      <c r="P1073" s="31"/>
    </row>
    <row r="1074" spans="1:16" x14ac:dyDescent="0.3">
      <c r="A1074" s="25"/>
      <c r="B1074"/>
      <c r="C1074" s="31"/>
      <c r="D1074" s="31"/>
      <c r="E1074" s="31"/>
      <c r="F1074" s="31"/>
      <c r="G1074" s="31"/>
      <c r="H1074" s="31"/>
      <c r="I1074" s="24"/>
      <c r="J1074" s="24"/>
      <c r="K1074" s="24"/>
      <c r="O1074" s="24"/>
      <c r="P1074" s="31"/>
    </row>
    <row r="1075" spans="1:16" x14ac:dyDescent="0.3">
      <c r="A1075" s="25"/>
      <c r="B1075"/>
      <c r="C1075" s="31"/>
      <c r="D1075" s="31"/>
      <c r="E1075" s="31"/>
      <c r="F1075" s="31"/>
      <c r="G1075" s="31"/>
      <c r="H1075" s="31"/>
      <c r="I1075" s="24"/>
      <c r="J1075" s="24"/>
      <c r="K1075" s="24"/>
      <c r="O1075" s="24"/>
      <c r="P1075" s="31"/>
    </row>
    <row r="1076" spans="1:16" x14ac:dyDescent="0.3">
      <c r="A1076" s="25"/>
      <c r="B1076"/>
      <c r="C1076" s="31"/>
      <c r="D1076" s="31"/>
      <c r="E1076" s="31"/>
      <c r="F1076" s="31"/>
      <c r="G1076" s="31"/>
      <c r="H1076" s="31"/>
      <c r="I1076" s="24"/>
      <c r="J1076" s="24"/>
      <c r="K1076" s="24"/>
      <c r="O1076" s="24"/>
      <c r="P1076" s="31"/>
    </row>
    <row r="1077" spans="1:16" x14ac:dyDescent="0.3">
      <c r="A1077" s="25"/>
      <c r="B1077"/>
      <c r="C1077" s="31"/>
      <c r="D1077" s="31"/>
      <c r="E1077" s="31"/>
      <c r="F1077" s="31"/>
      <c r="G1077" s="31"/>
      <c r="H1077" s="31"/>
      <c r="I1077" s="24"/>
      <c r="J1077" s="24"/>
      <c r="K1077" s="24"/>
      <c r="O1077" s="24"/>
      <c r="P1077" s="31"/>
    </row>
    <row r="1078" spans="1:16" x14ac:dyDescent="0.3">
      <c r="A1078" s="25"/>
      <c r="B1078"/>
      <c r="C1078" s="31"/>
      <c r="D1078" s="31"/>
      <c r="E1078" s="31"/>
      <c r="F1078" s="31"/>
      <c r="G1078" s="31"/>
      <c r="H1078" s="31"/>
      <c r="I1078" s="24"/>
      <c r="J1078" s="24"/>
      <c r="K1078" s="24"/>
      <c r="O1078" s="24"/>
      <c r="P1078" s="31"/>
    </row>
    <row r="1079" spans="1:16" x14ac:dyDescent="0.3">
      <c r="A1079" s="25"/>
      <c r="B1079"/>
      <c r="C1079" s="31"/>
      <c r="D1079" s="31"/>
      <c r="E1079" s="31"/>
      <c r="F1079" s="31"/>
      <c r="G1079" s="31"/>
      <c r="H1079" s="31"/>
      <c r="I1079" s="24"/>
      <c r="J1079" s="24"/>
      <c r="K1079" s="24"/>
      <c r="O1079" s="24"/>
      <c r="P1079" s="31"/>
    </row>
    <row r="1080" spans="1:16" x14ac:dyDescent="0.3">
      <c r="A1080" s="25"/>
      <c r="B1080"/>
      <c r="C1080" s="31"/>
      <c r="D1080" s="31"/>
      <c r="E1080" s="31"/>
      <c r="F1080" s="31"/>
      <c r="G1080" s="31"/>
      <c r="H1080" s="31"/>
      <c r="I1080" s="24"/>
      <c r="J1080" s="24"/>
      <c r="K1080" s="24"/>
      <c r="O1080" s="24"/>
      <c r="P1080" s="31"/>
    </row>
    <row r="1081" spans="1:16" x14ac:dyDescent="0.3">
      <c r="A1081" s="25"/>
      <c r="B1081"/>
      <c r="C1081" s="31"/>
      <c r="D1081" s="31"/>
      <c r="E1081" s="31"/>
      <c r="F1081" s="31"/>
      <c r="G1081" s="31"/>
      <c r="H1081" s="31"/>
      <c r="I1081" s="24"/>
      <c r="J1081" s="24"/>
      <c r="K1081" s="24"/>
      <c r="O1081" s="24"/>
      <c r="P1081" s="31"/>
    </row>
    <row r="1082" spans="1:16" x14ac:dyDescent="0.3">
      <c r="A1082" s="25"/>
      <c r="B1082"/>
      <c r="C1082" s="31"/>
      <c r="D1082" s="31"/>
      <c r="E1082" s="31"/>
      <c r="F1082" s="31"/>
      <c r="G1082" s="31"/>
      <c r="H1082" s="31"/>
      <c r="I1082" s="24"/>
      <c r="J1082" s="24"/>
      <c r="K1082" s="24"/>
      <c r="O1082" s="24"/>
      <c r="P1082" s="31"/>
    </row>
    <row r="1083" spans="1:16" x14ac:dyDescent="0.3">
      <c r="A1083" s="25"/>
      <c r="B1083"/>
      <c r="C1083" s="31"/>
      <c r="D1083" s="31"/>
      <c r="E1083" s="31"/>
      <c r="F1083" s="31"/>
      <c r="G1083" s="31"/>
      <c r="H1083" s="31"/>
      <c r="I1083" s="24"/>
      <c r="J1083" s="24"/>
      <c r="K1083" s="24"/>
      <c r="O1083" s="24"/>
      <c r="P1083" s="31"/>
    </row>
    <row r="1084" spans="1:16" x14ac:dyDescent="0.3">
      <c r="A1084" s="25"/>
      <c r="B1084"/>
      <c r="C1084" s="31"/>
      <c r="D1084" s="31"/>
      <c r="E1084" s="31"/>
      <c r="F1084" s="31"/>
      <c r="G1084" s="31"/>
      <c r="H1084" s="31"/>
      <c r="I1084" s="24"/>
      <c r="J1084" s="24"/>
      <c r="K1084" s="24"/>
      <c r="O1084" s="24"/>
      <c r="P1084" s="31"/>
    </row>
    <row r="1085" spans="1:16" x14ac:dyDescent="0.3">
      <c r="A1085" s="25"/>
      <c r="B1085"/>
      <c r="C1085" s="31"/>
      <c r="D1085" s="31"/>
      <c r="E1085" s="31"/>
      <c r="F1085" s="31"/>
      <c r="G1085" s="31"/>
      <c r="H1085" s="31"/>
      <c r="I1085" s="24"/>
      <c r="J1085" s="24"/>
      <c r="K1085" s="24"/>
      <c r="O1085" s="24"/>
      <c r="P1085" s="31"/>
    </row>
    <row r="1086" spans="1:16" x14ac:dyDescent="0.3">
      <c r="A1086" s="25"/>
      <c r="B1086"/>
      <c r="C1086" s="31"/>
      <c r="D1086" s="31"/>
      <c r="E1086" s="31"/>
      <c r="F1086" s="31"/>
      <c r="G1086" s="31"/>
      <c r="H1086" s="31"/>
      <c r="I1086" s="24"/>
      <c r="J1086" s="24"/>
      <c r="K1086" s="24"/>
      <c r="O1086" s="24"/>
      <c r="P1086" s="31"/>
    </row>
    <row r="1087" spans="1:16" x14ac:dyDescent="0.3">
      <c r="A1087" s="25"/>
      <c r="B1087"/>
      <c r="C1087" s="31"/>
      <c r="D1087" s="31"/>
      <c r="E1087" s="31"/>
      <c r="F1087" s="31"/>
      <c r="G1087" s="31"/>
      <c r="H1087" s="31"/>
      <c r="I1087" s="24"/>
      <c r="J1087" s="24"/>
      <c r="K1087" s="24"/>
      <c r="O1087" s="24"/>
      <c r="P1087" s="31"/>
    </row>
    <row r="1088" spans="1:16" x14ac:dyDescent="0.3">
      <c r="A1088" s="25"/>
      <c r="B1088"/>
      <c r="C1088" s="31"/>
      <c r="D1088" s="31"/>
      <c r="E1088" s="31"/>
      <c r="F1088" s="31"/>
      <c r="G1088" s="31"/>
      <c r="H1088" s="31"/>
      <c r="I1088" s="24"/>
      <c r="J1088" s="24"/>
      <c r="K1088" s="24"/>
      <c r="O1088" s="24"/>
      <c r="P1088" s="31"/>
    </row>
    <row r="1089" spans="1:16" x14ac:dyDescent="0.3">
      <c r="A1089" s="25"/>
      <c r="B1089"/>
      <c r="C1089" s="31"/>
      <c r="D1089" s="31"/>
      <c r="E1089" s="31"/>
      <c r="F1089" s="31"/>
      <c r="G1089" s="31"/>
      <c r="H1089" s="31"/>
      <c r="I1089" s="24"/>
      <c r="J1089" s="24"/>
      <c r="K1089" s="24"/>
      <c r="O1089" s="24"/>
      <c r="P1089" s="31"/>
    </row>
    <row r="1090" spans="1:16" x14ac:dyDescent="0.3">
      <c r="A1090" s="25"/>
      <c r="B1090"/>
      <c r="C1090" s="31"/>
      <c r="D1090" s="31"/>
      <c r="E1090" s="31"/>
      <c r="F1090" s="31"/>
      <c r="G1090" s="31"/>
      <c r="H1090" s="31"/>
      <c r="I1090" s="24"/>
      <c r="J1090" s="24"/>
      <c r="K1090" s="24"/>
      <c r="O1090" s="24"/>
      <c r="P1090" s="31"/>
    </row>
    <row r="1091" spans="1:16" x14ac:dyDescent="0.3">
      <c r="A1091" s="25"/>
      <c r="B1091"/>
      <c r="C1091" s="31"/>
      <c r="D1091" s="31"/>
      <c r="E1091" s="31"/>
      <c r="F1091" s="31"/>
      <c r="G1091" s="31"/>
      <c r="H1091" s="31"/>
      <c r="I1091" s="24"/>
      <c r="J1091" s="24"/>
      <c r="K1091" s="24"/>
      <c r="O1091" s="24"/>
      <c r="P1091" s="31"/>
    </row>
    <row r="1092" spans="1:16" x14ac:dyDescent="0.3">
      <c r="A1092" s="25"/>
      <c r="B1092"/>
      <c r="C1092" s="31"/>
      <c r="D1092" s="31"/>
      <c r="E1092" s="31"/>
      <c r="F1092" s="31"/>
      <c r="G1092" s="31"/>
      <c r="H1092" s="31"/>
      <c r="I1092" s="24"/>
      <c r="J1092" s="24"/>
      <c r="K1092" s="24"/>
      <c r="O1092" s="24"/>
      <c r="P1092" s="31"/>
    </row>
    <row r="1093" spans="1:16" x14ac:dyDescent="0.3">
      <c r="A1093" s="25"/>
      <c r="B1093"/>
      <c r="C1093" s="31"/>
      <c r="D1093" s="31"/>
      <c r="E1093" s="31"/>
      <c r="F1093" s="31"/>
      <c r="G1093" s="31"/>
      <c r="H1093" s="31"/>
      <c r="I1093" s="24"/>
      <c r="J1093" s="24"/>
      <c r="K1093" s="24"/>
      <c r="O1093" s="24"/>
      <c r="P1093" s="31"/>
    </row>
    <row r="1094" spans="1:16" x14ac:dyDescent="0.3">
      <c r="A1094" s="25"/>
      <c r="B1094"/>
      <c r="C1094" s="31"/>
      <c r="D1094" s="31"/>
      <c r="E1094" s="31"/>
      <c r="F1094" s="31"/>
      <c r="G1094" s="31"/>
      <c r="H1094" s="31"/>
      <c r="I1094" s="24"/>
      <c r="J1094" s="24"/>
      <c r="K1094" s="24"/>
      <c r="O1094" s="24"/>
      <c r="P1094" s="31"/>
    </row>
    <row r="1095" spans="1:16" x14ac:dyDescent="0.3">
      <c r="A1095" s="25"/>
      <c r="B1095"/>
      <c r="C1095" s="31"/>
      <c r="D1095" s="31"/>
      <c r="E1095" s="31"/>
      <c r="F1095" s="31"/>
      <c r="G1095" s="31"/>
      <c r="H1095" s="31"/>
      <c r="I1095" s="24"/>
      <c r="J1095" s="24"/>
      <c r="K1095" s="24"/>
      <c r="O1095" s="24"/>
      <c r="P1095" s="31"/>
    </row>
    <row r="1096" spans="1:16" x14ac:dyDescent="0.3">
      <c r="A1096" s="25"/>
      <c r="B1096"/>
      <c r="C1096" s="31"/>
      <c r="D1096" s="31"/>
      <c r="E1096" s="31"/>
      <c r="F1096" s="31"/>
      <c r="G1096" s="31"/>
      <c r="H1096" s="31"/>
      <c r="I1096" s="24"/>
      <c r="J1096" s="24"/>
      <c r="K1096" s="24"/>
      <c r="O1096" s="24"/>
      <c r="P1096" s="31"/>
    </row>
    <row r="1097" spans="1:16" x14ac:dyDescent="0.3">
      <c r="A1097" s="25"/>
      <c r="B1097"/>
      <c r="C1097" s="31"/>
      <c r="D1097" s="31"/>
      <c r="E1097" s="31"/>
      <c r="F1097" s="31"/>
      <c r="G1097" s="31"/>
      <c r="H1097" s="31"/>
      <c r="I1097" s="24"/>
      <c r="J1097" s="24"/>
      <c r="K1097" s="24"/>
      <c r="O1097" s="24"/>
      <c r="P1097" s="31"/>
    </row>
    <row r="1098" spans="1:16" x14ac:dyDescent="0.3">
      <c r="A1098" s="25"/>
      <c r="B1098"/>
      <c r="C1098" s="31"/>
      <c r="D1098" s="31"/>
      <c r="E1098" s="31"/>
      <c r="F1098" s="31"/>
      <c r="G1098" s="31"/>
      <c r="H1098" s="31"/>
      <c r="I1098" s="24"/>
      <c r="J1098" s="24"/>
      <c r="K1098" s="24"/>
      <c r="O1098" s="24"/>
      <c r="P1098" s="31"/>
    </row>
    <row r="1099" spans="1:16" x14ac:dyDescent="0.3">
      <c r="A1099" s="25"/>
      <c r="B1099"/>
      <c r="C1099" s="31"/>
      <c r="D1099" s="31"/>
      <c r="E1099" s="31"/>
      <c r="F1099" s="31"/>
      <c r="G1099" s="31"/>
      <c r="H1099" s="31"/>
      <c r="I1099" s="24"/>
      <c r="J1099" s="24"/>
      <c r="K1099" s="24"/>
      <c r="O1099" s="24"/>
      <c r="P1099" s="31"/>
    </row>
    <row r="1100" spans="1:16" x14ac:dyDescent="0.3">
      <c r="A1100" s="25"/>
      <c r="B1100"/>
      <c r="C1100" s="31"/>
      <c r="D1100" s="31"/>
      <c r="E1100" s="31"/>
      <c r="F1100" s="31"/>
      <c r="G1100" s="31"/>
      <c r="H1100" s="31"/>
      <c r="I1100" s="24"/>
      <c r="J1100" s="24"/>
      <c r="K1100" s="24"/>
      <c r="O1100" s="24"/>
      <c r="P1100" s="31"/>
    </row>
    <row r="1101" spans="1:16" x14ac:dyDescent="0.3">
      <c r="A1101" s="25"/>
      <c r="B1101"/>
      <c r="C1101" s="31"/>
      <c r="D1101" s="31"/>
      <c r="E1101" s="31"/>
      <c r="F1101" s="31"/>
      <c r="G1101" s="31"/>
      <c r="H1101" s="31"/>
      <c r="I1101" s="24"/>
      <c r="J1101" s="24"/>
      <c r="K1101" s="24"/>
      <c r="O1101" s="24"/>
      <c r="P1101" s="31"/>
    </row>
    <row r="1102" spans="1:16" x14ac:dyDescent="0.3">
      <c r="A1102" s="25"/>
      <c r="B1102"/>
      <c r="C1102" s="31"/>
      <c r="D1102" s="31"/>
      <c r="E1102" s="31"/>
      <c r="F1102" s="31"/>
      <c r="G1102" s="31"/>
      <c r="H1102" s="31"/>
      <c r="I1102" s="24"/>
      <c r="J1102" s="24"/>
      <c r="K1102" s="24"/>
      <c r="O1102" s="24"/>
      <c r="P1102" s="31"/>
    </row>
    <row r="1103" spans="1:16" x14ac:dyDescent="0.3">
      <c r="A1103" s="25"/>
      <c r="B1103"/>
      <c r="C1103" s="31"/>
      <c r="D1103" s="31"/>
      <c r="E1103" s="31"/>
      <c r="F1103" s="31"/>
      <c r="G1103" s="31"/>
      <c r="H1103" s="31"/>
      <c r="I1103" s="24"/>
      <c r="J1103" s="24"/>
      <c r="K1103" s="24"/>
      <c r="O1103" s="24"/>
      <c r="P1103" s="31"/>
    </row>
    <row r="1104" spans="1:16" x14ac:dyDescent="0.3">
      <c r="A1104" s="25"/>
      <c r="B1104"/>
      <c r="C1104" s="31"/>
      <c r="D1104" s="31"/>
      <c r="E1104" s="31"/>
      <c r="F1104" s="31"/>
      <c r="G1104" s="31"/>
      <c r="H1104" s="31"/>
      <c r="I1104" s="24"/>
      <c r="J1104" s="24"/>
      <c r="K1104" s="24"/>
      <c r="O1104" s="24"/>
      <c r="P1104" s="31"/>
    </row>
    <row r="1105" spans="1:16" x14ac:dyDescent="0.3">
      <c r="A1105" s="25"/>
      <c r="B1105"/>
      <c r="C1105" s="31"/>
      <c r="D1105" s="31"/>
      <c r="E1105" s="31"/>
      <c r="F1105" s="31"/>
      <c r="G1105" s="31"/>
      <c r="H1105" s="31"/>
      <c r="I1105" s="24"/>
      <c r="J1105" s="24"/>
      <c r="K1105" s="24"/>
      <c r="O1105" s="24"/>
      <c r="P1105" s="31"/>
    </row>
    <row r="1106" spans="1:16" x14ac:dyDescent="0.3">
      <c r="A1106" s="25"/>
      <c r="B1106"/>
      <c r="C1106" s="31"/>
      <c r="D1106" s="31"/>
      <c r="E1106" s="31"/>
      <c r="F1106" s="31"/>
      <c r="G1106" s="31"/>
      <c r="H1106" s="31"/>
      <c r="I1106" s="24"/>
      <c r="J1106" s="24"/>
      <c r="K1106" s="24"/>
      <c r="O1106" s="24"/>
      <c r="P1106" s="31"/>
    </row>
    <row r="1107" spans="1:16" x14ac:dyDescent="0.3">
      <c r="A1107" s="25"/>
      <c r="B1107"/>
      <c r="C1107" s="31"/>
      <c r="D1107" s="31"/>
      <c r="E1107" s="31"/>
      <c r="F1107" s="31"/>
      <c r="G1107" s="31"/>
      <c r="H1107" s="31"/>
      <c r="I1107" s="24"/>
      <c r="J1107" s="24"/>
      <c r="K1107" s="24"/>
      <c r="O1107" s="24"/>
      <c r="P1107" s="31"/>
    </row>
    <row r="1108" spans="1:16" x14ac:dyDescent="0.3">
      <c r="A1108" s="25"/>
      <c r="B1108"/>
      <c r="C1108" s="31"/>
      <c r="D1108" s="31"/>
      <c r="E1108" s="31"/>
      <c r="F1108" s="31"/>
      <c r="G1108" s="31"/>
      <c r="H1108" s="31"/>
      <c r="I1108" s="24"/>
      <c r="J1108" s="24"/>
      <c r="K1108" s="24"/>
      <c r="O1108" s="24"/>
      <c r="P1108" s="31"/>
    </row>
    <row r="1109" spans="1:16" x14ac:dyDescent="0.3">
      <c r="A1109" s="25"/>
      <c r="B1109"/>
      <c r="C1109" s="31"/>
      <c r="D1109" s="31"/>
      <c r="E1109" s="31"/>
      <c r="F1109" s="31"/>
      <c r="G1109" s="31"/>
      <c r="H1109" s="31"/>
      <c r="I1109" s="24"/>
      <c r="J1109" s="24"/>
      <c r="K1109" s="24"/>
      <c r="O1109" s="24"/>
      <c r="P1109" s="31"/>
    </row>
    <row r="1110" spans="1:16" x14ac:dyDescent="0.3">
      <c r="A1110" s="25"/>
      <c r="B1110"/>
      <c r="C1110" s="31"/>
      <c r="D1110" s="31"/>
      <c r="E1110" s="31"/>
      <c r="F1110" s="31"/>
      <c r="G1110" s="31"/>
      <c r="H1110" s="31"/>
      <c r="I1110" s="24"/>
      <c r="J1110" s="24"/>
      <c r="K1110" s="24"/>
      <c r="O1110" s="24"/>
      <c r="P1110" s="31"/>
    </row>
    <row r="1111" spans="1:16" x14ac:dyDescent="0.3">
      <c r="A1111" s="25"/>
      <c r="B1111"/>
      <c r="C1111" s="31"/>
      <c r="D1111" s="31"/>
      <c r="E1111" s="31"/>
      <c r="F1111" s="31"/>
      <c r="G1111" s="31"/>
      <c r="H1111" s="31"/>
      <c r="I1111" s="24"/>
      <c r="J1111" s="24"/>
      <c r="K1111" s="24"/>
      <c r="O1111" s="24"/>
      <c r="P1111" s="31"/>
    </row>
    <row r="1112" spans="1:16" x14ac:dyDescent="0.3">
      <c r="A1112" s="25"/>
      <c r="B1112"/>
      <c r="C1112" s="31"/>
      <c r="D1112" s="31"/>
      <c r="E1112" s="31"/>
      <c r="F1112" s="31"/>
      <c r="G1112" s="31"/>
      <c r="H1112" s="31"/>
      <c r="I1112" s="24"/>
      <c r="J1112" s="24"/>
      <c r="K1112" s="24"/>
      <c r="O1112" s="24"/>
      <c r="P1112" s="31"/>
    </row>
    <row r="1113" spans="1:16" x14ac:dyDescent="0.3">
      <c r="A1113" s="25"/>
      <c r="B1113"/>
      <c r="C1113" s="31"/>
      <c r="D1113" s="31"/>
      <c r="E1113" s="31"/>
      <c r="F1113" s="31"/>
      <c r="G1113" s="31"/>
      <c r="H1113" s="31"/>
      <c r="I1113" s="24"/>
      <c r="J1113" s="24"/>
      <c r="K1113" s="24"/>
      <c r="O1113" s="24"/>
      <c r="P1113" s="31"/>
    </row>
    <row r="1114" spans="1:16" x14ac:dyDescent="0.3">
      <c r="A1114" s="25"/>
      <c r="B1114"/>
      <c r="C1114" s="31"/>
      <c r="D1114" s="31"/>
      <c r="E1114" s="31"/>
      <c r="F1114" s="31"/>
      <c r="G1114" s="31"/>
      <c r="H1114" s="31"/>
      <c r="I1114" s="24"/>
      <c r="J1114" s="24"/>
      <c r="K1114" s="24"/>
      <c r="O1114" s="24"/>
      <c r="P1114" s="31"/>
    </row>
    <row r="1115" spans="1:16" x14ac:dyDescent="0.3">
      <c r="A1115" s="25"/>
      <c r="B1115"/>
      <c r="C1115" s="31"/>
      <c r="D1115" s="31"/>
      <c r="E1115" s="31"/>
      <c r="F1115" s="31"/>
      <c r="G1115" s="31"/>
      <c r="H1115" s="31"/>
      <c r="I1115" s="24"/>
      <c r="J1115" s="24"/>
      <c r="K1115" s="24"/>
      <c r="O1115" s="24"/>
      <c r="P1115" s="31"/>
    </row>
    <row r="1116" spans="1:16" x14ac:dyDescent="0.3">
      <c r="A1116" s="25"/>
      <c r="B1116"/>
      <c r="C1116" s="31"/>
      <c r="D1116" s="31"/>
      <c r="E1116" s="31"/>
      <c r="F1116" s="31"/>
      <c r="G1116" s="31"/>
      <c r="H1116" s="31"/>
      <c r="I1116" s="24"/>
      <c r="J1116" s="24"/>
      <c r="K1116" s="24"/>
      <c r="O1116" s="24"/>
      <c r="P1116" s="31"/>
    </row>
    <row r="1117" spans="1:16" x14ac:dyDescent="0.3">
      <c r="A1117" s="25"/>
      <c r="B1117"/>
      <c r="C1117" s="31"/>
      <c r="D1117" s="31"/>
      <c r="E1117" s="31"/>
      <c r="F1117" s="31"/>
      <c r="G1117" s="31"/>
      <c r="H1117" s="31"/>
      <c r="I1117" s="24"/>
      <c r="J1117" s="24"/>
      <c r="K1117" s="24"/>
      <c r="O1117" s="24"/>
      <c r="P1117" s="31"/>
    </row>
    <row r="1118" spans="1:16" x14ac:dyDescent="0.3">
      <c r="A1118" s="25"/>
      <c r="B1118"/>
      <c r="C1118" s="31"/>
      <c r="D1118" s="31"/>
      <c r="E1118" s="31"/>
      <c r="F1118" s="31"/>
      <c r="G1118" s="31"/>
      <c r="H1118" s="31"/>
      <c r="I1118" s="24"/>
      <c r="J1118" s="24"/>
      <c r="K1118" s="24"/>
      <c r="O1118" s="24"/>
      <c r="P1118" s="31"/>
    </row>
    <row r="1119" spans="1:16" x14ac:dyDescent="0.3">
      <c r="A1119" s="25"/>
      <c r="B1119"/>
      <c r="C1119" s="31"/>
      <c r="D1119" s="31"/>
      <c r="E1119" s="31"/>
      <c r="F1119" s="31"/>
      <c r="G1119" s="31"/>
      <c r="H1119" s="31"/>
      <c r="I1119" s="24"/>
      <c r="J1119" s="24"/>
      <c r="K1119" s="24"/>
      <c r="O1119" s="24"/>
      <c r="P1119" s="31"/>
    </row>
    <row r="1120" spans="1:16" x14ac:dyDescent="0.3">
      <c r="A1120" s="25"/>
      <c r="B1120"/>
      <c r="C1120" s="31"/>
      <c r="D1120" s="31"/>
      <c r="E1120" s="31"/>
      <c r="F1120" s="31"/>
      <c r="G1120" s="31"/>
      <c r="H1120" s="31"/>
      <c r="I1120" s="24"/>
      <c r="J1120" s="24"/>
      <c r="K1120" s="24"/>
      <c r="O1120" s="24"/>
      <c r="P1120" s="31"/>
    </row>
    <row r="1121" spans="1:16" x14ac:dyDescent="0.3">
      <c r="A1121" s="25"/>
      <c r="B1121"/>
      <c r="C1121" s="31"/>
      <c r="D1121" s="31"/>
      <c r="E1121" s="31"/>
      <c r="F1121" s="31"/>
      <c r="G1121" s="31"/>
      <c r="H1121" s="31"/>
      <c r="I1121" s="24"/>
      <c r="J1121" s="24"/>
      <c r="K1121" s="24"/>
      <c r="O1121" s="24"/>
      <c r="P1121" s="31"/>
    </row>
    <row r="1122" spans="1:16" x14ac:dyDescent="0.3">
      <c r="A1122" s="25"/>
      <c r="B1122"/>
      <c r="C1122" s="31"/>
      <c r="D1122" s="31"/>
      <c r="E1122" s="31"/>
      <c r="F1122" s="31"/>
      <c r="G1122" s="31"/>
      <c r="H1122" s="31"/>
      <c r="I1122" s="24"/>
      <c r="J1122" s="24"/>
      <c r="K1122" s="24"/>
      <c r="O1122" s="24"/>
      <c r="P1122" s="31"/>
    </row>
    <row r="1123" spans="1:16" x14ac:dyDescent="0.3">
      <c r="A1123" s="25"/>
      <c r="B1123"/>
      <c r="C1123" s="31"/>
      <c r="D1123" s="31"/>
      <c r="E1123" s="31"/>
      <c r="F1123" s="31"/>
      <c r="G1123" s="31"/>
      <c r="H1123" s="31"/>
      <c r="I1123" s="24"/>
      <c r="J1123" s="24"/>
      <c r="K1123" s="24"/>
      <c r="O1123" s="24"/>
      <c r="P1123" s="31"/>
    </row>
    <row r="1124" spans="1:16" x14ac:dyDescent="0.3">
      <c r="A1124" s="25"/>
      <c r="B1124"/>
      <c r="C1124" s="31"/>
      <c r="D1124" s="31"/>
      <c r="E1124" s="31"/>
      <c r="F1124" s="31"/>
      <c r="G1124" s="31"/>
      <c r="H1124" s="31"/>
      <c r="I1124" s="24"/>
      <c r="J1124" s="24"/>
      <c r="K1124" s="24"/>
      <c r="O1124" s="24"/>
      <c r="P1124" s="31"/>
    </row>
    <row r="1125" spans="1:16" x14ac:dyDescent="0.3">
      <c r="A1125" s="25"/>
      <c r="B1125"/>
      <c r="C1125" s="31"/>
      <c r="D1125" s="31"/>
      <c r="E1125" s="31"/>
      <c r="F1125" s="31"/>
      <c r="G1125" s="31"/>
      <c r="H1125" s="31"/>
      <c r="I1125" s="24"/>
      <c r="J1125" s="24"/>
      <c r="K1125" s="24"/>
      <c r="O1125" s="24"/>
      <c r="P1125" s="31"/>
    </row>
    <row r="1126" spans="1:16" x14ac:dyDescent="0.3">
      <c r="A1126" s="25"/>
      <c r="B1126"/>
      <c r="C1126" s="31"/>
      <c r="D1126" s="31"/>
      <c r="E1126" s="31"/>
      <c r="F1126" s="31"/>
      <c r="G1126" s="31"/>
      <c r="H1126" s="31"/>
      <c r="I1126" s="24"/>
      <c r="J1126" s="24"/>
      <c r="K1126" s="24"/>
      <c r="O1126" s="24"/>
      <c r="P1126" s="31"/>
    </row>
    <row r="1127" spans="1:16" x14ac:dyDescent="0.3">
      <c r="A1127" s="25"/>
      <c r="B1127"/>
      <c r="C1127" s="31"/>
      <c r="D1127" s="31"/>
      <c r="E1127" s="31"/>
      <c r="F1127" s="31"/>
      <c r="G1127" s="31"/>
      <c r="H1127" s="31"/>
      <c r="I1127" s="24"/>
      <c r="J1127" s="24"/>
      <c r="K1127" s="24"/>
      <c r="O1127" s="24"/>
      <c r="P1127" s="31"/>
    </row>
    <row r="1128" spans="1:16" x14ac:dyDescent="0.3">
      <c r="A1128" s="25"/>
      <c r="B1128"/>
      <c r="C1128" s="31"/>
      <c r="D1128" s="31"/>
      <c r="E1128" s="31"/>
      <c r="F1128" s="31"/>
      <c r="G1128" s="31"/>
      <c r="H1128" s="31"/>
      <c r="I1128" s="24"/>
      <c r="J1128" s="24"/>
      <c r="K1128" s="24"/>
      <c r="O1128" s="24"/>
      <c r="P1128" s="31"/>
    </row>
    <row r="1129" spans="1:16" x14ac:dyDescent="0.3">
      <c r="A1129" s="25"/>
      <c r="B1129"/>
      <c r="C1129" s="31"/>
      <c r="D1129" s="31"/>
      <c r="E1129" s="31"/>
      <c r="F1129" s="31"/>
      <c r="G1129" s="31"/>
      <c r="H1129" s="31"/>
      <c r="I1129" s="24"/>
      <c r="J1129" s="24"/>
      <c r="K1129" s="24"/>
      <c r="O1129" s="24"/>
      <c r="P1129" s="31"/>
    </row>
    <row r="1130" spans="1:16" x14ac:dyDescent="0.3">
      <c r="A1130" s="25"/>
      <c r="B1130"/>
      <c r="C1130" s="31"/>
      <c r="D1130" s="31"/>
      <c r="E1130" s="31"/>
      <c r="F1130" s="31"/>
      <c r="G1130" s="31"/>
      <c r="H1130" s="31"/>
      <c r="I1130" s="24"/>
      <c r="J1130" s="24"/>
      <c r="K1130" s="24"/>
      <c r="O1130" s="24"/>
      <c r="P1130" s="31"/>
    </row>
    <row r="1131" spans="1:16" x14ac:dyDescent="0.3">
      <c r="A1131" s="25"/>
      <c r="B1131"/>
      <c r="C1131" s="31"/>
      <c r="D1131" s="31"/>
      <c r="E1131" s="31"/>
      <c r="F1131" s="31"/>
      <c r="G1131" s="31"/>
      <c r="H1131" s="31"/>
      <c r="I1131" s="24"/>
      <c r="J1131" s="24"/>
      <c r="K1131" s="24"/>
      <c r="O1131" s="24"/>
      <c r="P1131" s="31"/>
    </row>
    <row r="1132" spans="1:16" x14ac:dyDescent="0.3">
      <c r="A1132" s="25"/>
      <c r="B1132"/>
      <c r="C1132" s="31"/>
      <c r="D1132" s="31"/>
      <c r="E1132" s="31"/>
      <c r="F1132" s="31"/>
      <c r="G1132" s="31"/>
      <c r="H1132" s="31"/>
      <c r="I1132" s="24"/>
      <c r="J1132" s="24"/>
      <c r="K1132" s="24"/>
      <c r="O1132" s="24"/>
      <c r="P1132" s="31"/>
    </row>
    <row r="1133" spans="1:16" x14ac:dyDescent="0.3">
      <c r="A1133" s="25"/>
      <c r="B1133"/>
      <c r="C1133" s="31"/>
      <c r="D1133" s="31"/>
      <c r="E1133" s="31"/>
      <c r="F1133" s="31"/>
      <c r="G1133" s="31"/>
      <c r="H1133" s="31"/>
      <c r="I1133" s="24"/>
      <c r="J1133" s="24"/>
      <c r="K1133" s="24"/>
      <c r="O1133" s="24"/>
      <c r="P1133" s="31"/>
    </row>
    <row r="1134" spans="1:16" x14ac:dyDescent="0.3">
      <c r="A1134" s="25"/>
      <c r="B1134"/>
      <c r="C1134" s="31"/>
      <c r="D1134" s="31"/>
      <c r="E1134" s="31"/>
      <c r="F1134" s="31"/>
      <c r="G1134" s="31"/>
      <c r="H1134" s="31"/>
      <c r="I1134" s="24"/>
      <c r="J1134" s="24"/>
      <c r="K1134" s="24"/>
      <c r="O1134" s="24"/>
      <c r="P1134" s="31"/>
    </row>
    <row r="1135" spans="1:16" x14ac:dyDescent="0.3">
      <c r="A1135" s="25"/>
      <c r="B1135"/>
      <c r="C1135" s="31"/>
      <c r="D1135" s="31"/>
      <c r="E1135" s="31"/>
      <c r="F1135" s="31"/>
      <c r="G1135" s="31"/>
      <c r="H1135" s="31"/>
      <c r="I1135" s="24"/>
      <c r="J1135" s="24"/>
      <c r="K1135" s="24"/>
      <c r="O1135" s="24"/>
      <c r="P1135" s="31"/>
    </row>
    <row r="1136" spans="1:16" x14ac:dyDescent="0.3">
      <c r="A1136" s="25"/>
      <c r="B1136"/>
      <c r="C1136" s="31"/>
      <c r="D1136" s="31"/>
      <c r="E1136" s="31"/>
      <c r="F1136" s="31"/>
      <c r="G1136" s="31"/>
      <c r="H1136" s="31"/>
      <c r="I1136" s="24"/>
      <c r="J1136" s="24"/>
      <c r="K1136" s="24"/>
      <c r="O1136" s="24"/>
      <c r="P1136" s="31"/>
    </row>
    <row r="1137" spans="1:16" x14ac:dyDescent="0.3">
      <c r="A1137" s="25"/>
      <c r="B1137"/>
      <c r="C1137" s="31"/>
      <c r="D1137" s="31"/>
      <c r="E1137" s="31"/>
      <c r="F1137" s="31"/>
      <c r="G1137" s="31"/>
      <c r="H1137" s="31"/>
      <c r="I1137" s="24"/>
      <c r="J1137" s="24"/>
      <c r="K1137" s="24"/>
      <c r="O1137" s="24"/>
      <c r="P1137" s="31"/>
    </row>
    <row r="1138" spans="1:16" x14ac:dyDescent="0.3">
      <c r="A1138" s="25"/>
      <c r="B1138"/>
      <c r="C1138" s="31"/>
      <c r="D1138" s="31"/>
      <c r="E1138" s="31"/>
      <c r="F1138" s="31"/>
      <c r="G1138" s="31"/>
      <c r="H1138" s="31"/>
      <c r="I1138" s="24"/>
      <c r="J1138" s="24"/>
      <c r="K1138" s="24"/>
      <c r="O1138" s="24"/>
      <c r="P1138" s="31"/>
    </row>
    <row r="1139" spans="1:16" x14ac:dyDescent="0.3">
      <c r="A1139" s="25"/>
      <c r="B1139"/>
      <c r="C1139" s="31"/>
      <c r="D1139" s="31"/>
      <c r="E1139" s="31"/>
      <c r="F1139" s="31"/>
      <c r="G1139" s="31"/>
      <c r="H1139" s="31"/>
      <c r="I1139" s="24"/>
      <c r="J1139" s="24"/>
      <c r="K1139" s="24"/>
      <c r="O1139" s="24"/>
      <c r="P1139" s="31"/>
    </row>
    <row r="1140" spans="1:16" x14ac:dyDescent="0.3">
      <c r="A1140" s="25"/>
      <c r="B1140"/>
      <c r="C1140" s="31"/>
      <c r="D1140" s="31"/>
      <c r="E1140" s="31"/>
      <c r="F1140" s="31"/>
      <c r="G1140" s="31"/>
      <c r="H1140" s="31"/>
      <c r="I1140" s="24"/>
      <c r="J1140" s="24"/>
      <c r="K1140" s="24"/>
      <c r="O1140" s="24"/>
      <c r="P1140" s="31"/>
    </row>
    <row r="1141" spans="1:16" x14ac:dyDescent="0.3">
      <c r="A1141" s="25"/>
      <c r="B1141"/>
      <c r="C1141" s="31"/>
      <c r="D1141" s="31"/>
      <c r="E1141" s="31"/>
      <c r="F1141" s="31"/>
      <c r="G1141" s="31"/>
      <c r="H1141" s="31"/>
      <c r="I1141" s="24"/>
      <c r="J1141" s="24"/>
      <c r="K1141" s="24"/>
      <c r="O1141" s="24"/>
      <c r="P1141" s="31"/>
    </row>
    <row r="1142" spans="1:16" x14ac:dyDescent="0.3">
      <c r="A1142" s="25"/>
      <c r="B1142"/>
      <c r="C1142" s="31"/>
      <c r="D1142" s="31"/>
      <c r="E1142" s="31"/>
      <c r="F1142" s="31"/>
      <c r="G1142" s="31"/>
      <c r="H1142" s="31"/>
      <c r="I1142" s="24"/>
      <c r="J1142" s="24"/>
      <c r="K1142" s="24"/>
      <c r="O1142" s="24"/>
      <c r="P1142" s="31"/>
    </row>
    <row r="1143" spans="1:16" x14ac:dyDescent="0.3">
      <c r="A1143" s="25"/>
      <c r="B1143"/>
      <c r="C1143" s="31"/>
      <c r="D1143" s="31"/>
      <c r="E1143" s="31"/>
      <c r="F1143" s="31"/>
      <c r="G1143" s="31"/>
      <c r="H1143" s="31"/>
      <c r="I1143" s="24"/>
      <c r="J1143" s="24"/>
      <c r="K1143" s="24"/>
      <c r="O1143" s="24"/>
      <c r="P1143" s="31"/>
    </row>
    <row r="1144" spans="1:16" x14ac:dyDescent="0.3">
      <c r="A1144" s="25"/>
      <c r="B1144"/>
      <c r="C1144" s="31"/>
      <c r="D1144" s="31"/>
      <c r="E1144" s="31"/>
      <c r="F1144" s="31"/>
      <c r="G1144" s="31"/>
      <c r="H1144" s="31"/>
      <c r="I1144" s="24"/>
      <c r="J1144" s="24"/>
      <c r="K1144" s="24"/>
      <c r="O1144" s="24"/>
      <c r="P1144" s="31"/>
    </row>
    <row r="1145" spans="1:16" x14ac:dyDescent="0.3">
      <c r="A1145" s="25"/>
      <c r="B1145"/>
      <c r="C1145" s="31"/>
      <c r="D1145" s="31"/>
      <c r="E1145" s="31"/>
      <c r="F1145" s="31"/>
      <c r="G1145" s="31"/>
      <c r="H1145" s="31"/>
      <c r="I1145" s="24"/>
      <c r="J1145" s="24"/>
      <c r="K1145" s="24"/>
      <c r="O1145" s="24"/>
      <c r="P1145" s="31"/>
    </row>
    <row r="1146" spans="1:16" x14ac:dyDescent="0.3">
      <c r="A1146" s="25"/>
      <c r="B1146"/>
      <c r="C1146" s="31"/>
      <c r="D1146" s="31"/>
      <c r="E1146" s="31"/>
      <c r="F1146" s="31"/>
      <c r="G1146" s="31"/>
      <c r="H1146" s="31"/>
      <c r="I1146" s="24"/>
      <c r="J1146" s="24"/>
      <c r="K1146" s="24"/>
      <c r="O1146" s="24"/>
      <c r="P1146" s="31"/>
    </row>
    <row r="1147" spans="1:16" x14ac:dyDescent="0.3">
      <c r="A1147" s="25"/>
      <c r="B1147"/>
      <c r="C1147" s="31"/>
      <c r="D1147" s="31"/>
      <c r="E1147" s="31"/>
      <c r="F1147" s="31"/>
      <c r="G1147" s="31"/>
      <c r="H1147" s="31"/>
      <c r="I1147" s="24"/>
      <c r="J1147" s="24"/>
      <c r="K1147" s="24"/>
      <c r="O1147" s="24"/>
      <c r="P1147" s="31"/>
    </row>
    <row r="1148" spans="1:16" x14ac:dyDescent="0.3">
      <c r="A1148" s="25"/>
      <c r="B1148"/>
      <c r="C1148" s="31"/>
      <c r="D1148" s="31"/>
      <c r="E1148" s="31"/>
      <c r="F1148" s="31"/>
      <c r="G1148" s="31"/>
      <c r="H1148" s="31"/>
      <c r="I1148" s="24"/>
      <c r="J1148" s="24"/>
      <c r="K1148" s="24"/>
      <c r="O1148" s="24"/>
      <c r="P1148" s="31"/>
    </row>
    <row r="1149" spans="1:16" x14ac:dyDescent="0.3">
      <c r="A1149" s="25"/>
      <c r="B1149"/>
      <c r="C1149" s="31"/>
      <c r="D1149" s="31"/>
      <c r="E1149" s="31"/>
      <c r="F1149" s="31"/>
      <c r="G1149" s="31"/>
      <c r="H1149" s="31"/>
      <c r="I1149" s="24"/>
      <c r="J1149" s="24"/>
      <c r="K1149" s="24"/>
      <c r="O1149" s="24"/>
      <c r="P1149" s="31"/>
    </row>
    <row r="1150" spans="1:16" x14ac:dyDescent="0.3">
      <c r="A1150" s="25"/>
      <c r="B1150"/>
      <c r="C1150" s="31"/>
      <c r="D1150" s="31"/>
      <c r="E1150" s="31"/>
      <c r="F1150" s="31"/>
      <c r="G1150" s="31"/>
      <c r="H1150" s="31"/>
      <c r="I1150" s="24"/>
      <c r="J1150" s="24"/>
      <c r="K1150" s="24"/>
      <c r="O1150" s="24"/>
      <c r="P1150" s="31"/>
    </row>
    <row r="1151" spans="1:16" x14ac:dyDescent="0.3">
      <c r="A1151" s="25"/>
      <c r="B1151"/>
      <c r="C1151" s="31"/>
      <c r="D1151" s="31"/>
      <c r="E1151" s="31"/>
      <c r="F1151" s="31"/>
      <c r="G1151" s="31"/>
      <c r="H1151" s="31"/>
      <c r="I1151" s="24"/>
      <c r="J1151" s="24"/>
      <c r="K1151" s="24"/>
      <c r="O1151" s="24"/>
      <c r="P1151" s="31"/>
    </row>
    <row r="1152" spans="1:16" x14ac:dyDescent="0.3">
      <c r="A1152" s="25"/>
      <c r="B1152"/>
      <c r="C1152" s="31"/>
      <c r="D1152" s="31"/>
      <c r="E1152" s="31"/>
      <c r="F1152" s="31"/>
      <c r="G1152" s="31"/>
      <c r="H1152" s="31"/>
      <c r="I1152" s="24"/>
      <c r="J1152" s="24"/>
      <c r="K1152" s="24"/>
      <c r="O1152" s="24"/>
      <c r="P1152" s="31"/>
    </row>
    <row r="1153" spans="1:16" x14ac:dyDescent="0.3">
      <c r="A1153" s="25"/>
      <c r="B1153"/>
      <c r="C1153" s="31"/>
      <c r="D1153" s="31"/>
      <c r="E1153" s="31"/>
      <c r="F1153" s="31"/>
      <c r="G1153" s="31"/>
      <c r="H1153" s="31"/>
      <c r="I1153" s="24"/>
      <c r="J1153" s="24"/>
      <c r="K1153" s="24"/>
      <c r="O1153" s="24"/>
      <c r="P1153" s="31"/>
    </row>
    <row r="1154" spans="1:16" x14ac:dyDescent="0.3">
      <c r="A1154" s="25"/>
      <c r="B1154"/>
      <c r="C1154" s="31"/>
      <c r="D1154" s="31"/>
      <c r="E1154" s="31"/>
      <c r="F1154" s="31"/>
      <c r="G1154" s="31"/>
      <c r="H1154" s="31"/>
      <c r="I1154" s="24"/>
      <c r="J1154" s="24"/>
      <c r="K1154" s="24"/>
      <c r="O1154" s="24"/>
      <c r="P1154" s="31"/>
    </row>
    <row r="1155" spans="1:16" x14ac:dyDescent="0.3">
      <c r="A1155" s="25"/>
      <c r="B1155"/>
      <c r="C1155" s="31"/>
      <c r="D1155" s="31"/>
      <c r="E1155" s="31"/>
      <c r="F1155" s="31"/>
      <c r="G1155" s="31"/>
      <c r="H1155" s="31"/>
      <c r="I1155" s="24"/>
      <c r="J1155" s="24"/>
      <c r="K1155" s="24"/>
      <c r="O1155" s="24"/>
      <c r="P1155" s="31"/>
    </row>
    <row r="1156" spans="1:16" x14ac:dyDescent="0.3">
      <c r="A1156" s="25"/>
      <c r="B1156"/>
      <c r="C1156" s="31"/>
      <c r="D1156" s="31"/>
      <c r="E1156" s="31"/>
      <c r="F1156" s="31"/>
      <c r="G1156" s="31"/>
      <c r="H1156" s="31"/>
      <c r="I1156" s="24"/>
      <c r="J1156" s="24"/>
      <c r="K1156" s="24"/>
      <c r="O1156" s="24"/>
      <c r="P1156" s="31"/>
    </row>
    <row r="1157" spans="1:16" x14ac:dyDescent="0.3">
      <c r="A1157" s="25"/>
      <c r="B1157"/>
      <c r="C1157" s="31"/>
      <c r="D1157" s="31"/>
      <c r="E1157" s="31"/>
      <c r="F1157" s="31"/>
      <c r="G1157" s="31"/>
      <c r="H1157" s="31"/>
      <c r="I1157" s="24"/>
      <c r="J1157" s="24"/>
      <c r="K1157" s="24"/>
      <c r="O1157" s="24"/>
      <c r="P1157" s="31"/>
    </row>
    <row r="1158" spans="1:16" x14ac:dyDescent="0.3">
      <c r="A1158" s="25"/>
      <c r="B1158"/>
      <c r="C1158" s="31"/>
      <c r="D1158" s="31"/>
      <c r="E1158" s="31"/>
      <c r="F1158" s="31"/>
      <c r="G1158" s="31"/>
      <c r="H1158" s="31"/>
      <c r="I1158" s="24"/>
      <c r="J1158" s="24"/>
      <c r="K1158" s="24"/>
      <c r="O1158" s="24"/>
      <c r="P1158" s="31"/>
    </row>
    <row r="1159" spans="1:16" x14ac:dyDescent="0.3">
      <c r="A1159" s="25"/>
      <c r="B1159"/>
      <c r="C1159" s="31"/>
      <c r="D1159" s="31"/>
      <c r="E1159" s="31"/>
      <c r="F1159" s="31"/>
      <c r="G1159" s="31"/>
      <c r="H1159" s="31"/>
      <c r="I1159" s="24"/>
      <c r="J1159" s="24"/>
      <c r="K1159" s="24"/>
      <c r="O1159" s="24"/>
      <c r="P1159" s="31"/>
    </row>
    <row r="1160" spans="1:16" x14ac:dyDescent="0.3">
      <c r="A1160" s="25"/>
      <c r="B1160"/>
      <c r="C1160" s="31"/>
      <c r="D1160" s="31"/>
      <c r="E1160" s="31"/>
      <c r="F1160" s="31"/>
      <c r="G1160" s="31"/>
      <c r="H1160" s="31"/>
      <c r="I1160" s="24"/>
      <c r="J1160" s="24"/>
      <c r="K1160" s="24"/>
      <c r="O1160" s="24"/>
      <c r="P1160" s="31"/>
    </row>
    <row r="1161" spans="1:16" x14ac:dyDescent="0.3">
      <c r="A1161" s="25"/>
      <c r="B1161"/>
      <c r="C1161" s="31"/>
      <c r="D1161" s="31"/>
      <c r="E1161" s="31"/>
      <c r="F1161" s="31"/>
      <c r="G1161" s="31"/>
      <c r="H1161" s="31"/>
      <c r="I1161" s="24"/>
      <c r="J1161" s="24"/>
      <c r="K1161" s="24"/>
      <c r="O1161" s="24"/>
      <c r="P1161" s="31"/>
    </row>
    <row r="1162" spans="1:16" x14ac:dyDescent="0.3">
      <c r="A1162" s="25"/>
      <c r="B1162"/>
      <c r="C1162" s="31"/>
      <c r="D1162" s="31"/>
      <c r="E1162" s="31"/>
      <c r="F1162" s="31"/>
      <c r="G1162" s="31"/>
      <c r="H1162" s="31"/>
      <c r="I1162" s="24"/>
      <c r="J1162" s="24"/>
      <c r="K1162" s="24"/>
      <c r="O1162" s="24"/>
      <c r="P1162" s="31"/>
    </row>
    <row r="1163" spans="1:16" x14ac:dyDescent="0.3">
      <c r="A1163" s="25"/>
      <c r="B1163"/>
      <c r="C1163" s="31"/>
      <c r="D1163" s="31"/>
      <c r="E1163" s="31"/>
      <c r="F1163" s="31"/>
      <c r="G1163" s="31"/>
      <c r="H1163" s="31"/>
      <c r="I1163" s="24"/>
      <c r="J1163" s="24"/>
      <c r="K1163" s="24"/>
      <c r="O1163" s="24"/>
      <c r="P1163" s="31"/>
    </row>
    <row r="1164" spans="1:16" x14ac:dyDescent="0.3">
      <c r="A1164" s="25"/>
      <c r="B1164"/>
      <c r="C1164" s="31"/>
      <c r="D1164" s="31"/>
      <c r="E1164" s="31"/>
      <c r="F1164" s="31"/>
      <c r="G1164" s="31"/>
      <c r="H1164" s="31"/>
      <c r="I1164" s="24"/>
      <c r="J1164" s="24"/>
      <c r="K1164" s="24"/>
      <c r="O1164" s="24"/>
      <c r="P1164" s="31"/>
    </row>
    <row r="1165" spans="1:16" x14ac:dyDescent="0.3">
      <c r="A1165" s="25"/>
      <c r="B1165"/>
      <c r="C1165" s="31"/>
      <c r="D1165" s="31"/>
      <c r="E1165" s="31"/>
      <c r="F1165" s="31"/>
      <c r="G1165" s="31"/>
      <c r="H1165" s="31"/>
      <c r="I1165" s="24"/>
      <c r="J1165" s="24"/>
      <c r="K1165" s="24"/>
      <c r="O1165" s="24"/>
      <c r="P1165" s="31"/>
    </row>
    <row r="1166" spans="1:16" x14ac:dyDescent="0.3">
      <c r="A1166" s="25"/>
      <c r="B1166"/>
      <c r="C1166" s="31"/>
      <c r="D1166" s="31"/>
      <c r="E1166" s="31"/>
      <c r="F1166" s="31"/>
      <c r="G1166" s="31"/>
      <c r="H1166" s="31"/>
      <c r="I1166" s="24"/>
      <c r="J1166" s="24"/>
      <c r="K1166" s="24"/>
      <c r="O1166" s="24"/>
      <c r="P1166" s="31"/>
    </row>
    <row r="1167" spans="1:16" x14ac:dyDescent="0.3">
      <c r="A1167" s="25"/>
      <c r="B1167"/>
      <c r="C1167" s="31"/>
      <c r="D1167" s="31"/>
      <c r="E1167" s="31"/>
      <c r="F1167" s="31"/>
      <c r="G1167" s="31"/>
      <c r="H1167" s="31"/>
      <c r="I1167" s="24"/>
      <c r="J1167" s="24"/>
      <c r="K1167" s="24"/>
      <c r="O1167" s="24"/>
      <c r="P1167" s="31"/>
    </row>
    <row r="1168" spans="1:16" x14ac:dyDescent="0.3">
      <c r="A1168" s="25"/>
      <c r="B1168"/>
      <c r="C1168" s="31"/>
      <c r="D1168" s="31"/>
      <c r="E1168" s="31"/>
      <c r="F1168" s="31"/>
      <c r="G1168" s="31"/>
      <c r="H1168" s="31"/>
      <c r="I1168" s="24"/>
      <c r="J1168" s="24"/>
      <c r="K1168" s="24"/>
      <c r="O1168" s="24"/>
      <c r="P1168" s="31"/>
    </row>
    <row r="1169" spans="1:16" x14ac:dyDescent="0.3">
      <c r="A1169" s="25"/>
      <c r="B1169"/>
      <c r="C1169" s="31"/>
      <c r="D1169" s="31"/>
      <c r="E1169" s="31"/>
      <c r="F1169" s="31"/>
      <c r="G1169" s="31"/>
      <c r="H1169" s="31"/>
      <c r="I1169" s="24"/>
      <c r="J1169" s="24"/>
      <c r="K1169" s="24"/>
      <c r="O1169" s="24"/>
      <c r="P1169" s="31"/>
    </row>
    <row r="1170" spans="1:16" x14ac:dyDescent="0.3">
      <c r="A1170" s="25"/>
      <c r="B1170"/>
      <c r="C1170" s="31"/>
      <c r="D1170" s="31"/>
      <c r="E1170" s="31"/>
      <c r="F1170" s="31"/>
      <c r="G1170" s="31"/>
      <c r="H1170" s="31"/>
      <c r="I1170" s="24"/>
      <c r="J1170" s="24"/>
      <c r="K1170" s="24"/>
      <c r="O1170" s="24"/>
      <c r="P1170" s="31"/>
    </row>
    <row r="1171" spans="1:16" x14ac:dyDescent="0.3">
      <c r="A1171" s="25"/>
      <c r="B1171"/>
      <c r="C1171" s="31"/>
      <c r="D1171" s="31"/>
      <c r="E1171" s="31"/>
      <c r="F1171" s="31"/>
      <c r="G1171" s="31"/>
      <c r="H1171" s="31"/>
      <c r="I1171" s="24"/>
      <c r="J1171" s="24"/>
      <c r="K1171" s="24"/>
      <c r="O1171" s="24"/>
      <c r="P1171" s="31"/>
    </row>
    <row r="1172" spans="1:16" x14ac:dyDescent="0.3">
      <c r="A1172" s="25"/>
      <c r="B1172"/>
      <c r="C1172" s="31"/>
      <c r="D1172" s="31"/>
      <c r="E1172" s="31"/>
      <c r="F1172" s="31"/>
      <c r="G1172" s="31"/>
      <c r="H1172" s="31"/>
      <c r="I1172" s="24"/>
      <c r="J1172" s="24"/>
      <c r="K1172" s="24"/>
      <c r="O1172" s="24"/>
      <c r="P1172" s="31"/>
    </row>
    <row r="1173" spans="1:16" x14ac:dyDescent="0.3">
      <c r="A1173" s="25"/>
      <c r="B1173"/>
      <c r="C1173" s="31"/>
      <c r="D1173" s="31"/>
      <c r="E1173" s="31"/>
      <c r="F1173" s="31"/>
      <c r="G1173" s="31"/>
      <c r="H1173" s="31"/>
      <c r="I1173" s="24"/>
      <c r="J1173" s="24"/>
      <c r="K1173" s="24"/>
      <c r="O1173" s="24"/>
      <c r="P1173" s="31"/>
    </row>
    <row r="1174" spans="1:16" x14ac:dyDescent="0.3">
      <c r="A1174" s="25"/>
      <c r="B1174"/>
      <c r="C1174" s="31"/>
      <c r="D1174" s="31"/>
      <c r="E1174" s="31"/>
      <c r="F1174" s="31"/>
      <c r="G1174" s="31"/>
      <c r="H1174" s="31"/>
      <c r="I1174" s="24"/>
      <c r="J1174" s="24"/>
      <c r="K1174" s="24"/>
      <c r="O1174" s="24"/>
      <c r="P1174" s="31"/>
    </row>
    <row r="1175" spans="1:16" x14ac:dyDescent="0.3">
      <c r="A1175" s="25"/>
      <c r="B1175"/>
      <c r="C1175" s="31"/>
      <c r="D1175" s="31"/>
      <c r="E1175" s="31"/>
      <c r="F1175" s="31"/>
      <c r="G1175" s="31"/>
      <c r="H1175" s="31"/>
      <c r="I1175" s="24"/>
      <c r="J1175" s="24"/>
      <c r="K1175" s="24"/>
      <c r="O1175" s="24"/>
      <c r="P1175" s="31"/>
    </row>
    <row r="1176" spans="1:16" x14ac:dyDescent="0.3">
      <c r="A1176" s="25"/>
      <c r="B1176"/>
      <c r="C1176" s="31"/>
      <c r="D1176" s="31"/>
      <c r="E1176" s="31"/>
      <c r="F1176" s="31"/>
      <c r="G1176" s="31"/>
      <c r="H1176" s="31"/>
      <c r="I1176" s="24"/>
      <c r="J1176" s="24"/>
      <c r="K1176" s="24"/>
      <c r="O1176" s="24"/>
      <c r="P1176" s="31"/>
    </row>
    <row r="1177" spans="1:16" x14ac:dyDescent="0.3">
      <c r="A1177" s="25"/>
      <c r="B1177"/>
      <c r="C1177" s="31"/>
      <c r="D1177" s="31"/>
      <c r="E1177" s="31"/>
      <c r="F1177" s="31"/>
      <c r="G1177" s="31"/>
      <c r="H1177" s="31"/>
      <c r="I1177" s="24"/>
      <c r="J1177" s="24"/>
      <c r="K1177" s="24"/>
      <c r="O1177" s="24"/>
      <c r="P1177" s="31"/>
    </row>
    <row r="1178" spans="1:16" x14ac:dyDescent="0.3">
      <c r="A1178" s="25"/>
      <c r="B1178"/>
      <c r="C1178" s="31"/>
      <c r="D1178" s="31"/>
      <c r="E1178" s="31"/>
      <c r="F1178" s="31"/>
      <c r="G1178" s="31"/>
      <c r="H1178" s="31"/>
      <c r="I1178" s="24"/>
      <c r="J1178" s="24"/>
      <c r="K1178" s="24"/>
      <c r="O1178" s="24"/>
      <c r="P1178" s="31"/>
    </row>
    <row r="1179" spans="1:16" x14ac:dyDescent="0.3">
      <c r="A1179" s="25"/>
      <c r="B1179"/>
      <c r="C1179" s="31"/>
      <c r="D1179" s="31"/>
      <c r="E1179" s="31"/>
      <c r="F1179" s="31"/>
      <c r="G1179" s="31"/>
      <c r="H1179" s="31"/>
      <c r="I1179" s="24"/>
      <c r="J1179" s="24"/>
      <c r="K1179" s="24"/>
      <c r="O1179" s="24"/>
      <c r="P1179" s="31"/>
    </row>
    <row r="1180" spans="1:16" x14ac:dyDescent="0.3">
      <c r="A1180" s="25"/>
      <c r="B1180"/>
      <c r="C1180" s="31"/>
      <c r="D1180" s="31"/>
      <c r="E1180" s="31"/>
      <c r="F1180" s="31"/>
      <c r="G1180" s="31"/>
      <c r="H1180" s="31"/>
      <c r="I1180" s="24"/>
      <c r="J1180" s="24"/>
      <c r="K1180" s="24"/>
      <c r="O1180" s="24"/>
      <c r="P1180" s="31"/>
    </row>
    <row r="1181" spans="1:16" x14ac:dyDescent="0.3">
      <c r="A1181" s="25"/>
      <c r="B1181"/>
      <c r="C1181" s="31"/>
      <c r="D1181" s="31"/>
      <c r="E1181" s="31"/>
      <c r="F1181" s="31"/>
      <c r="G1181" s="31"/>
      <c r="H1181" s="31"/>
      <c r="I1181" s="24"/>
      <c r="J1181" s="24"/>
      <c r="K1181" s="24"/>
      <c r="O1181" s="24"/>
      <c r="P1181" s="31"/>
    </row>
    <row r="1182" spans="1:16" x14ac:dyDescent="0.3">
      <c r="A1182" s="25"/>
      <c r="B1182"/>
      <c r="C1182" s="31"/>
      <c r="D1182" s="31"/>
      <c r="E1182" s="31"/>
      <c r="F1182" s="31"/>
      <c r="G1182" s="31"/>
      <c r="H1182" s="31"/>
      <c r="I1182" s="24"/>
      <c r="J1182" s="24"/>
      <c r="K1182" s="24"/>
      <c r="O1182" s="24"/>
      <c r="P1182" s="31"/>
    </row>
    <row r="1183" spans="1:16" x14ac:dyDescent="0.3">
      <c r="A1183" s="25"/>
      <c r="B1183"/>
      <c r="C1183" s="31"/>
      <c r="D1183" s="31"/>
      <c r="E1183" s="31"/>
      <c r="F1183" s="31"/>
      <c r="G1183" s="31"/>
      <c r="H1183" s="31"/>
      <c r="I1183" s="24"/>
      <c r="J1183" s="24"/>
      <c r="K1183" s="24"/>
      <c r="O1183" s="24"/>
      <c r="P1183" s="31"/>
    </row>
    <row r="1184" spans="1:16" x14ac:dyDescent="0.3">
      <c r="A1184" s="25"/>
      <c r="B1184"/>
      <c r="C1184" s="31"/>
      <c r="D1184" s="31"/>
      <c r="E1184" s="31"/>
      <c r="F1184" s="31"/>
      <c r="G1184" s="31"/>
      <c r="H1184" s="31"/>
      <c r="I1184" s="24"/>
      <c r="J1184" s="24"/>
      <c r="K1184" s="24"/>
      <c r="O1184" s="24"/>
      <c r="P1184" s="31"/>
    </row>
    <row r="1185" spans="1:16" x14ac:dyDescent="0.3">
      <c r="A1185" s="25"/>
      <c r="B1185"/>
      <c r="C1185" s="31"/>
      <c r="D1185" s="31"/>
      <c r="E1185" s="31"/>
      <c r="F1185" s="31"/>
      <c r="G1185" s="31"/>
      <c r="H1185" s="31"/>
      <c r="I1185" s="24"/>
      <c r="J1185" s="24"/>
      <c r="K1185" s="24"/>
      <c r="O1185" s="24"/>
      <c r="P1185" s="31"/>
    </row>
    <row r="1186" spans="1:16" x14ac:dyDescent="0.3">
      <c r="A1186" s="25"/>
      <c r="B1186"/>
      <c r="C1186" s="31"/>
      <c r="D1186" s="31"/>
      <c r="E1186" s="31"/>
      <c r="F1186" s="31"/>
      <c r="G1186" s="31"/>
      <c r="H1186" s="31"/>
      <c r="I1186" s="24"/>
      <c r="J1186" s="24"/>
      <c r="K1186" s="24"/>
      <c r="O1186" s="24"/>
      <c r="P1186" s="31"/>
    </row>
    <row r="1187" spans="1:16" x14ac:dyDescent="0.3">
      <c r="A1187" s="25"/>
      <c r="B1187"/>
      <c r="C1187" s="31"/>
      <c r="D1187" s="31"/>
      <c r="E1187" s="31"/>
      <c r="F1187" s="31"/>
      <c r="G1187" s="31"/>
      <c r="H1187" s="31"/>
      <c r="I1187" s="24"/>
      <c r="J1187" s="24"/>
      <c r="K1187" s="24"/>
      <c r="O1187" s="24"/>
      <c r="P1187" s="31"/>
    </row>
    <row r="1188" spans="1:16" x14ac:dyDescent="0.3">
      <c r="A1188" s="25"/>
      <c r="B1188"/>
      <c r="C1188" s="31"/>
      <c r="D1188" s="31"/>
      <c r="E1188" s="31"/>
      <c r="F1188" s="31"/>
      <c r="G1188" s="31"/>
      <c r="H1188" s="31"/>
      <c r="I1188" s="24"/>
      <c r="J1188" s="24"/>
      <c r="K1188" s="24"/>
      <c r="O1188" s="24"/>
      <c r="P1188" s="31"/>
    </row>
    <row r="1189" spans="1:16" x14ac:dyDescent="0.3">
      <c r="A1189" s="25"/>
      <c r="B1189"/>
      <c r="C1189" s="31"/>
      <c r="D1189" s="31"/>
      <c r="E1189" s="31"/>
      <c r="F1189" s="31"/>
      <c r="G1189" s="31"/>
      <c r="H1189" s="31"/>
      <c r="I1189" s="24"/>
      <c r="J1189" s="24"/>
      <c r="K1189" s="24"/>
      <c r="O1189" s="24"/>
      <c r="P1189" s="31"/>
    </row>
    <row r="1190" spans="1:16" x14ac:dyDescent="0.3">
      <c r="A1190" s="25"/>
      <c r="B1190"/>
      <c r="C1190" s="31"/>
      <c r="D1190" s="31"/>
      <c r="E1190" s="31"/>
      <c r="F1190" s="31"/>
      <c r="G1190" s="31"/>
      <c r="H1190" s="31"/>
      <c r="I1190" s="24"/>
      <c r="J1190" s="24"/>
      <c r="K1190" s="24"/>
      <c r="O1190" s="24"/>
      <c r="P1190" s="31"/>
    </row>
    <row r="1191" spans="1:16" x14ac:dyDescent="0.3">
      <c r="A1191" s="25"/>
      <c r="B1191"/>
      <c r="C1191" s="31"/>
      <c r="D1191" s="31"/>
      <c r="E1191" s="31"/>
      <c r="F1191" s="31"/>
      <c r="G1191" s="31"/>
      <c r="H1191" s="31"/>
      <c r="I1191" s="24"/>
      <c r="J1191" s="24"/>
      <c r="K1191" s="24"/>
      <c r="O1191" s="24"/>
      <c r="P1191" s="31"/>
    </row>
    <row r="1192" spans="1:16" x14ac:dyDescent="0.3">
      <c r="A1192" s="25"/>
      <c r="B1192"/>
      <c r="C1192" s="31"/>
      <c r="D1192" s="31"/>
      <c r="E1192" s="31"/>
      <c r="F1192" s="31"/>
      <c r="G1192" s="31"/>
      <c r="H1192" s="31"/>
      <c r="I1192" s="24"/>
      <c r="J1192" s="24"/>
      <c r="K1192" s="24"/>
      <c r="O1192" s="24"/>
      <c r="P1192" s="31"/>
    </row>
    <row r="1193" spans="1:16" x14ac:dyDescent="0.3">
      <c r="A1193" s="25"/>
      <c r="B1193"/>
      <c r="C1193" s="31"/>
      <c r="D1193" s="31"/>
      <c r="E1193" s="31"/>
      <c r="F1193" s="31"/>
      <c r="G1193" s="31"/>
      <c r="H1193" s="31"/>
      <c r="I1193" s="24"/>
      <c r="J1193" s="24"/>
      <c r="K1193" s="24"/>
      <c r="O1193" s="24"/>
      <c r="P1193" s="31"/>
    </row>
    <row r="1194" spans="1:16" x14ac:dyDescent="0.3">
      <c r="A1194" s="25"/>
      <c r="B1194"/>
      <c r="C1194" s="31"/>
      <c r="D1194" s="31"/>
      <c r="E1194" s="31"/>
      <c r="F1194" s="31"/>
      <c r="G1194" s="31"/>
      <c r="H1194" s="31"/>
      <c r="I1194" s="24"/>
      <c r="J1194" s="24"/>
      <c r="K1194" s="24"/>
      <c r="O1194" s="24"/>
      <c r="P1194" s="31"/>
    </row>
    <row r="1195" spans="1:16" x14ac:dyDescent="0.3">
      <c r="A1195" s="25"/>
      <c r="B1195"/>
      <c r="C1195" s="31"/>
      <c r="D1195" s="31"/>
      <c r="E1195" s="31"/>
      <c r="F1195" s="31"/>
      <c r="G1195" s="31"/>
      <c r="H1195" s="31"/>
      <c r="I1195" s="24"/>
      <c r="J1195" s="24"/>
      <c r="K1195" s="24"/>
      <c r="O1195" s="24"/>
      <c r="P1195" s="31"/>
    </row>
    <row r="1196" spans="1:16" x14ac:dyDescent="0.3">
      <c r="A1196" s="25"/>
      <c r="B1196"/>
      <c r="C1196" s="31"/>
      <c r="D1196" s="31"/>
      <c r="E1196" s="31"/>
      <c r="F1196" s="31"/>
      <c r="G1196" s="31"/>
      <c r="H1196" s="31"/>
      <c r="I1196" s="24"/>
      <c r="J1196" s="24"/>
      <c r="K1196" s="24"/>
      <c r="O1196" s="24"/>
      <c r="P1196" s="31"/>
    </row>
    <row r="1197" spans="1:16" x14ac:dyDescent="0.3">
      <c r="A1197" s="25"/>
      <c r="B1197"/>
      <c r="C1197" s="31"/>
      <c r="D1197" s="31"/>
      <c r="E1197" s="31"/>
      <c r="F1197" s="31"/>
      <c r="G1197" s="31"/>
      <c r="H1197" s="31"/>
      <c r="I1197" s="24"/>
      <c r="J1197" s="24"/>
      <c r="K1197" s="24"/>
      <c r="O1197" s="24"/>
      <c r="P1197" s="31"/>
    </row>
    <row r="1198" spans="1:16" x14ac:dyDescent="0.3">
      <c r="A1198" s="25"/>
      <c r="B1198"/>
      <c r="C1198" s="31"/>
      <c r="D1198" s="31"/>
      <c r="E1198" s="31"/>
      <c r="F1198" s="31"/>
      <c r="G1198" s="31"/>
      <c r="H1198" s="31"/>
      <c r="I1198" s="24"/>
      <c r="J1198" s="24"/>
      <c r="K1198" s="24"/>
      <c r="O1198" s="24"/>
      <c r="P1198" s="31"/>
    </row>
    <row r="1199" spans="1:16" x14ac:dyDescent="0.3">
      <c r="A1199" s="25"/>
      <c r="B1199"/>
      <c r="C1199" s="31"/>
      <c r="D1199" s="31"/>
      <c r="E1199" s="31"/>
      <c r="F1199" s="31"/>
      <c r="G1199" s="31"/>
      <c r="H1199" s="31"/>
      <c r="I1199" s="24"/>
      <c r="J1199" s="24"/>
      <c r="K1199" s="24"/>
      <c r="O1199" s="24"/>
      <c r="P1199" s="31"/>
    </row>
    <row r="1200" spans="1:16" x14ac:dyDescent="0.3">
      <c r="A1200" s="25"/>
      <c r="B1200"/>
      <c r="C1200" s="31"/>
      <c r="D1200" s="31"/>
      <c r="E1200" s="31"/>
      <c r="F1200" s="31"/>
      <c r="G1200" s="31"/>
      <c r="H1200" s="31"/>
      <c r="I1200" s="24"/>
      <c r="J1200" s="24"/>
      <c r="K1200" s="24"/>
      <c r="O1200" s="24"/>
      <c r="P1200" s="31"/>
    </row>
    <row r="1201" spans="1:16" x14ac:dyDescent="0.3">
      <c r="A1201" s="25"/>
      <c r="B1201"/>
      <c r="C1201" s="31"/>
      <c r="D1201" s="31"/>
      <c r="E1201" s="31"/>
      <c r="F1201" s="31"/>
      <c r="G1201" s="31"/>
      <c r="H1201" s="31"/>
      <c r="I1201" s="24"/>
      <c r="J1201" s="24"/>
      <c r="K1201" s="24"/>
      <c r="O1201" s="24"/>
      <c r="P1201" s="31"/>
    </row>
    <row r="1202" spans="1:16" x14ac:dyDescent="0.3">
      <c r="A1202" s="25"/>
      <c r="B1202"/>
      <c r="C1202" s="31"/>
      <c r="D1202" s="31"/>
      <c r="E1202" s="31"/>
      <c r="F1202" s="31"/>
      <c r="G1202" s="31"/>
      <c r="H1202" s="31"/>
      <c r="I1202" s="24"/>
      <c r="J1202" s="24"/>
      <c r="K1202" s="24"/>
      <c r="O1202" s="24"/>
      <c r="P1202" s="31"/>
    </row>
    <row r="1203" spans="1:16" x14ac:dyDescent="0.3">
      <c r="A1203" s="25"/>
      <c r="B1203"/>
      <c r="C1203" s="31"/>
      <c r="D1203" s="31"/>
      <c r="E1203" s="31"/>
      <c r="F1203" s="31"/>
      <c r="G1203" s="31"/>
      <c r="H1203" s="31"/>
      <c r="I1203" s="24"/>
      <c r="J1203" s="24"/>
      <c r="K1203" s="24"/>
      <c r="O1203" s="24"/>
      <c r="P1203" s="31"/>
    </row>
    <row r="1204" spans="1:16" x14ac:dyDescent="0.3">
      <c r="A1204" s="25"/>
      <c r="B1204"/>
      <c r="C1204" s="31"/>
      <c r="D1204" s="31"/>
      <c r="E1204" s="31"/>
      <c r="F1204" s="31"/>
      <c r="G1204" s="31"/>
      <c r="H1204" s="31"/>
      <c r="I1204" s="24"/>
      <c r="J1204" s="24"/>
      <c r="K1204" s="24"/>
      <c r="O1204" s="24"/>
      <c r="P1204" s="31"/>
    </row>
    <row r="1205" spans="1:16" x14ac:dyDescent="0.3">
      <c r="A1205" s="25"/>
      <c r="B1205"/>
      <c r="C1205" s="31"/>
      <c r="D1205" s="31"/>
      <c r="E1205" s="31"/>
      <c r="F1205" s="31"/>
      <c r="G1205" s="31"/>
      <c r="H1205" s="31"/>
      <c r="I1205" s="24"/>
      <c r="J1205" s="24"/>
      <c r="K1205" s="24"/>
      <c r="O1205" s="24"/>
      <c r="P1205" s="31"/>
    </row>
    <row r="1206" spans="1:16" x14ac:dyDescent="0.3">
      <c r="A1206" s="25"/>
      <c r="B1206"/>
      <c r="C1206" s="31"/>
      <c r="D1206" s="31"/>
      <c r="E1206" s="31"/>
      <c r="F1206" s="31"/>
      <c r="G1206" s="31"/>
      <c r="H1206" s="31"/>
      <c r="I1206" s="24"/>
      <c r="J1206" s="24"/>
      <c r="K1206" s="24"/>
      <c r="O1206" s="24"/>
      <c r="P1206" s="31"/>
    </row>
    <row r="1207" spans="1:16" x14ac:dyDescent="0.3">
      <c r="A1207" s="25"/>
      <c r="B1207"/>
      <c r="C1207" s="31"/>
      <c r="D1207" s="31"/>
      <c r="E1207" s="31"/>
      <c r="F1207" s="31"/>
      <c r="G1207" s="31"/>
      <c r="H1207" s="31"/>
      <c r="I1207" s="24"/>
      <c r="J1207" s="24"/>
      <c r="K1207" s="24"/>
      <c r="O1207" s="24"/>
      <c r="P1207" s="31"/>
    </row>
    <row r="1208" spans="1:16" x14ac:dyDescent="0.3">
      <c r="A1208" s="25"/>
      <c r="B1208"/>
      <c r="C1208" s="31"/>
      <c r="D1208" s="31"/>
      <c r="E1208" s="31"/>
      <c r="F1208" s="31"/>
      <c r="G1208" s="31"/>
      <c r="H1208" s="31"/>
      <c r="I1208" s="24"/>
      <c r="J1208" s="24"/>
      <c r="K1208" s="24"/>
      <c r="O1208" s="24"/>
      <c r="P1208" s="31"/>
    </row>
    <row r="1209" spans="1:16" x14ac:dyDescent="0.3">
      <c r="A1209" s="25"/>
      <c r="B1209"/>
      <c r="C1209" s="31"/>
      <c r="D1209" s="31"/>
      <c r="E1209" s="31"/>
      <c r="F1209" s="31"/>
      <c r="G1209" s="31"/>
      <c r="H1209" s="31"/>
      <c r="I1209" s="24"/>
      <c r="J1209" s="24"/>
      <c r="K1209" s="24"/>
      <c r="O1209" s="24"/>
      <c r="P1209" s="31"/>
    </row>
    <row r="1210" spans="1:16" x14ac:dyDescent="0.3">
      <c r="A1210" s="25"/>
      <c r="B1210"/>
      <c r="C1210" s="31"/>
      <c r="D1210" s="31"/>
      <c r="E1210" s="31"/>
      <c r="F1210" s="31"/>
      <c r="G1210" s="31"/>
      <c r="H1210" s="31"/>
      <c r="I1210" s="24"/>
      <c r="J1210" s="24"/>
      <c r="K1210" s="24"/>
      <c r="O1210" s="24"/>
      <c r="P1210" s="31"/>
    </row>
    <row r="1211" spans="1:16" x14ac:dyDescent="0.3">
      <c r="A1211" s="25"/>
      <c r="B1211"/>
      <c r="C1211" s="31"/>
      <c r="D1211" s="31"/>
      <c r="E1211" s="31"/>
      <c r="F1211" s="31"/>
      <c r="G1211" s="31"/>
      <c r="H1211" s="31"/>
      <c r="I1211" s="24"/>
      <c r="J1211" s="24"/>
      <c r="K1211" s="24"/>
      <c r="O1211" s="24"/>
      <c r="P1211" s="31"/>
    </row>
    <row r="1212" spans="1:16" x14ac:dyDescent="0.3">
      <c r="A1212" s="25"/>
      <c r="B1212"/>
      <c r="C1212" s="31"/>
      <c r="D1212" s="31"/>
      <c r="E1212" s="31"/>
      <c r="F1212" s="31"/>
      <c r="G1212" s="31"/>
      <c r="H1212" s="31"/>
      <c r="I1212" s="24"/>
      <c r="J1212" s="24"/>
      <c r="K1212" s="24"/>
      <c r="O1212" s="24"/>
      <c r="P1212" s="31"/>
    </row>
    <row r="1213" spans="1:16" x14ac:dyDescent="0.3">
      <c r="A1213" s="25"/>
      <c r="B1213"/>
      <c r="C1213" s="31"/>
      <c r="D1213" s="31"/>
      <c r="E1213" s="31"/>
      <c r="F1213" s="31"/>
      <c r="G1213" s="31"/>
      <c r="H1213" s="31"/>
      <c r="I1213" s="24"/>
      <c r="J1213" s="24"/>
      <c r="K1213" s="24"/>
      <c r="O1213" s="24"/>
      <c r="P1213" s="31"/>
    </row>
    <row r="1214" spans="1:16" x14ac:dyDescent="0.3">
      <c r="A1214" s="25"/>
      <c r="B1214"/>
      <c r="C1214" s="31"/>
      <c r="D1214" s="31"/>
      <c r="E1214" s="31"/>
      <c r="F1214" s="31"/>
      <c r="G1214" s="31"/>
      <c r="H1214" s="31"/>
      <c r="I1214" s="24"/>
      <c r="J1214" s="24"/>
      <c r="K1214" s="24"/>
      <c r="O1214" s="24"/>
      <c r="P1214" s="31"/>
    </row>
    <row r="1215" spans="1:16" x14ac:dyDescent="0.3">
      <c r="A1215" s="25"/>
      <c r="B1215"/>
      <c r="C1215" s="31"/>
      <c r="D1215" s="31"/>
      <c r="E1215" s="31"/>
      <c r="F1215" s="31"/>
      <c r="G1215" s="31"/>
      <c r="H1215" s="31"/>
      <c r="I1215" s="24"/>
      <c r="J1215" s="24"/>
      <c r="K1215" s="24"/>
      <c r="O1215" s="24"/>
      <c r="P1215" s="31"/>
    </row>
    <row r="1216" spans="1:16" x14ac:dyDescent="0.3">
      <c r="A1216" s="25"/>
      <c r="B1216"/>
      <c r="C1216" s="31"/>
      <c r="D1216" s="31"/>
      <c r="E1216" s="31"/>
      <c r="F1216" s="31"/>
      <c r="G1216" s="31"/>
      <c r="H1216" s="31"/>
      <c r="I1216" s="24"/>
      <c r="J1216" s="24"/>
      <c r="K1216" s="24"/>
      <c r="O1216" s="24"/>
      <c r="P1216" s="31"/>
    </row>
    <row r="1217" spans="1:16" x14ac:dyDescent="0.3">
      <c r="A1217" s="25"/>
      <c r="B1217"/>
      <c r="C1217" s="31"/>
      <c r="D1217" s="31"/>
      <c r="E1217" s="31"/>
      <c r="F1217" s="31"/>
      <c r="G1217" s="31"/>
      <c r="H1217" s="31"/>
      <c r="I1217" s="24"/>
      <c r="J1217" s="24"/>
      <c r="K1217" s="24"/>
      <c r="O1217" s="24"/>
      <c r="P1217" s="31"/>
    </row>
    <row r="1218" spans="1:16" x14ac:dyDescent="0.3">
      <c r="A1218" s="25"/>
      <c r="B1218"/>
      <c r="C1218" s="31"/>
      <c r="D1218" s="31"/>
      <c r="E1218" s="31"/>
      <c r="F1218" s="31"/>
      <c r="G1218" s="31"/>
      <c r="H1218" s="31"/>
      <c r="I1218" s="24"/>
      <c r="J1218" s="24"/>
      <c r="K1218" s="24"/>
      <c r="O1218" s="24"/>
      <c r="P1218" s="31"/>
    </row>
    <row r="1219" spans="1:16" x14ac:dyDescent="0.3">
      <c r="A1219" s="25"/>
      <c r="B1219"/>
      <c r="C1219" s="31"/>
      <c r="D1219" s="31"/>
      <c r="E1219" s="31"/>
      <c r="F1219" s="31"/>
      <c r="G1219" s="31"/>
      <c r="H1219" s="31"/>
      <c r="I1219" s="24"/>
      <c r="J1219" s="24"/>
      <c r="K1219" s="24"/>
      <c r="O1219" s="24"/>
      <c r="P1219" s="31"/>
    </row>
    <row r="1220" spans="1:16" x14ac:dyDescent="0.3">
      <c r="A1220" s="25"/>
      <c r="B1220"/>
      <c r="C1220" s="31"/>
      <c r="D1220" s="31"/>
      <c r="E1220" s="31"/>
      <c r="F1220" s="31"/>
      <c r="G1220" s="31"/>
      <c r="H1220" s="31"/>
      <c r="I1220" s="24"/>
      <c r="J1220" s="24"/>
      <c r="K1220" s="24"/>
      <c r="O1220" s="24"/>
      <c r="P1220" s="31"/>
    </row>
    <row r="1221" spans="1:16" x14ac:dyDescent="0.3">
      <c r="A1221" s="25"/>
      <c r="B1221"/>
      <c r="C1221" s="31"/>
      <c r="D1221" s="31"/>
      <c r="E1221" s="31"/>
      <c r="F1221" s="31"/>
      <c r="G1221" s="31"/>
      <c r="H1221" s="31"/>
      <c r="I1221" s="24"/>
      <c r="J1221" s="24"/>
      <c r="K1221" s="24"/>
      <c r="O1221" s="24"/>
      <c r="P1221" s="31"/>
    </row>
    <row r="1222" spans="1:16" x14ac:dyDescent="0.3">
      <c r="A1222" s="25"/>
      <c r="B1222"/>
      <c r="C1222" s="31"/>
      <c r="D1222" s="31"/>
      <c r="E1222" s="31"/>
      <c r="F1222" s="31"/>
      <c r="G1222" s="31"/>
      <c r="H1222" s="31"/>
      <c r="I1222" s="24"/>
      <c r="J1222" s="24"/>
      <c r="K1222" s="24"/>
      <c r="O1222" s="24"/>
      <c r="P1222" s="31"/>
    </row>
    <row r="1223" spans="1:16" x14ac:dyDescent="0.3">
      <c r="A1223" s="25"/>
      <c r="B1223"/>
      <c r="C1223" s="31"/>
      <c r="D1223" s="31"/>
      <c r="E1223" s="31"/>
      <c r="F1223" s="31"/>
      <c r="G1223" s="31"/>
      <c r="H1223" s="31"/>
      <c r="I1223" s="24"/>
      <c r="J1223" s="24"/>
      <c r="K1223" s="24"/>
      <c r="O1223" s="24"/>
      <c r="P1223" s="31"/>
    </row>
    <row r="1224" spans="1:16" x14ac:dyDescent="0.3">
      <c r="A1224" s="25"/>
      <c r="B1224"/>
      <c r="C1224" s="31"/>
      <c r="D1224" s="31"/>
      <c r="E1224" s="31"/>
      <c r="F1224" s="31"/>
      <c r="G1224" s="31"/>
      <c r="H1224" s="31"/>
      <c r="I1224" s="24"/>
      <c r="J1224" s="24"/>
      <c r="K1224" s="24"/>
      <c r="O1224" s="24"/>
      <c r="P1224" s="31"/>
    </row>
    <row r="1225" spans="1:16" x14ac:dyDescent="0.3">
      <c r="A1225" s="25"/>
      <c r="B1225"/>
      <c r="C1225" s="31"/>
      <c r="D1225" s="31"/>
      <c r="E1225" s="31"/>
      <c r="F1225" s="31"/>
      <c r="G1225" s="31"/>
      <c r="H1225" s="31"/>
      <c r="I1225" s="24"/>
      <c r="J1225" s="24"/>
      <c r="K1225" s="24"/>
      <c r="O1225" s="24"/>
      <c r="P1225" s="31"/>
    </row>
    <row r="1226" spans="1:16" x14ac:dyDescent="0.3">
      <c r="A1226" s="25"/>
      <c r="B1226"/>
      <c r="C1226" s="31"/>
      <c r="D1226" s="31"/>
      <c r="E1226" s="31"/>
      <c r="F1226" s="31"/>
      <c r="G1226" s="31"/>
      <c r="H1226" s="31"/>
      <c r="I1226" s="24"/>
      <c r="J1226" s="24"/>
      <c r="K1226" s="24"/>
      <c r="O1226" s="24"/>
      <c r="P1226" s="31"/>
    </row>
    <row r="1227" spans="1:16" x14ac:dyDescent="0.3">
      <c r="A1227" s="25"/>
      <c r="B1227"/>
      <c r="C1227" s="31"/>
      <c r="D1227" s="31"/>
      <c r="E1227" s="31"/>
      <c r="F1227" s="31"/>
      <c r="G1227" s="31"/>
      <c r="H1227" s="31"/>
      <c r="I1227" s="24"/>
      <c r="J1227" s="24"/>
      <c r="K1227" s="24"/>
      <c r="O1227" s="24"/>
      <c r="P1227" s="31"/>
    </row>
    <row r="1228" spans="1:16" x14ac:dyDescent="0.3">
      <c r="A1228" s="25"/>
      <c r="B1228"/>
      <c r="C1228" s="31"/>
      <c r="D1228" s="31"/>
      <c r="E1228" s="31"/>
      <c r="F1228" s="31"/>
      <c r="G1228" s="31"/>
      <c r="H1228" s="31"/>
      <c r="I1228" s="24"/>
      <c r="J1228" s="24"/>
      <c r="K1228" s="24"/>
      <c r="O1228" s="24"/>
      <c r="P1228" s="31"/>
    </row>
    <row r="1229" spans="1:16" x14ac:dyDescent="0.3">
      <c r="A1229" s="25"/>
      <c r="B1229"/>
      <c r="C1229" s="31"/>
      <c r="D1229" s="31"/>
      <c r="E1229" s="31"/>
      <c r="F1229" s="31"/>
      <c r="G1229" s="31"/>
      <c r="H1229" s="31"/>
      <c r="I1229" s="24"/>
      <c r="J1229" s="24"/>
      <c r="K1229" s="24"/>
      <c r="O1229" s="24"/>
      <c r="P1229" s="31"/>
    </row>
    <row r="1230" spans="1:16" x14ac:dyDescent="0.3">
      <c r="A1230" s="25"/>
      <c r="B1230"/>
      <c r="C1230" s="31"/>
      <c r="D1230" s="31"/>
      <c r="E1230" s="31"/>
      <c r="F1230" s="31"/>
      <c r="G1230" s="31"/>
      <c r="H1230" s="31"/>
      <c r="I1230" s="24"/>
      <c r="J1230" s="24"/>
      <c r="K1230" s="24"/>
      <c r="O1230" s="24"/>
      <c r="P1230" s="31"/>
    </row>
    <row r="1231" spans="1:16" x14ac:dyDescent="0.3">
      <c r="A1231" s="25"/>
      <c r="B1231"/>
      <c r="C1231" s="31"/>
      <c r="D1231" s="31"/>
      <c r="E1231" s="31"/>
      <c r="F1231" s="31"/>
      <c r="G1231" s="31"/>
      <c r="H1231" s="31"/>
      <c r="I1231" s="24"/>
      <c r="J1231" s="24"/>
      <c r="K1231" s="24"/>
      <c r="O1231" s="24"/>
      <c r="P1231" s="31"/>
    </row>
    <row r="1232" spans="1:16" x14ac:dyDescent="0.3">
      <c r="A1232" s="25"/>
      <c r="B1232"/>
      <c r="C1232" s="31"/>
      <c r="D1232" s="31"/>
      <c r="E1232" s="31"/>
      <c r="F1232" s="31"/>
      <c r="G1232" s="31"/>
      <c r="H1232" s="31"/>
      <c r="I1232" s="24"/>
      <c r="J1232" s="24"/>
      <c r="K1232" s="24"/>
      <c r="O1232" s="24"/>
      <c r="P1232" s="31"/>
    </row>
    <row r="1233" spans="1:16" x14ac:dyDescent="0.3">
      <c r="A1233" s="25"/>
      <c r="B1233"/>
      <c r="C1233" s="31"/>
      <c r="D1233" s="31"/>
      <c r="E1233" s="31"/>
      <c r="F1233" s="31"/>
      <c r="G1233" s="31"/>
      <c r="H1233" s="31"/>
      <c r="I1233" s="24"/>
      <c r="J1233" s="24"/>
      <c r="K1233" s="24"/>
      <c r="O1233" s="24"/>
      <c r="P1233" s="31"/>
    </row>
    <row r="1234" spans="1:16" x14ac:dyDescent="0.3">
      <c r="A1234" s="25"/>
      <c r="B1234"/>
      <c r="C1234" s="31"/>
      <c r="D1234" s="31"/>
      <c r="E1234" s="31"/>
      <c r="F1234" s="31"/>
      <c r="G1234" s="31"/>
      <c r="H1234" s="31"/>
      <c r="I1234" s="24"/>
      <c r="J1234" s="24"/>
      <c r="K1234" s="24"/>
      <c r="O1234" s="24"/>
      <c r="P1234" s="31"/>
    </row>
    <row r="1235" spans="1:16" x14ac:dyDescent="0.3">
      <c r="A1235" s="25"/>
      <c r="B1235"/>
      <c r="C1235" s="31"/>
      <c r="D1235" s="31"/>
      <c r="E1235" s="31"/>
      <c r="F1235" s="31"/>
      <c r="G1235" s="31"/>
      <c r="H1235" s="31"/>
      <c r="I1235" s="24"/>
      <c r="J1235" s="24"/>
      <c r="K1235" s="24"/>
      <c r="O1235" s="24"/>
      <c r="P1235" s="31"/>
    </row>
    <row r="1236" spans="1:16" x14ac:dyDescent="0.3">
      <c r="A1236" s="25"/>
      <c r="B1236"/>
      <c r="C1236" s="31"/>
      <c r="D1236" s="31"/>
      <c r="E1236" s="31"/>
      <c r="F1236" s="31"/>
      <c r="G1236" s="31"/>
      <c r="H1236" s="31"/>
      <c r="I1236" s="24"/>
      <c r="J1236" s="24"/>
      <c r="K1236" s="24"/>
      <c r="O1236" s="24"/>
      <c r="P1236" s="31"/>
    </row>
    <row r="1237" spans="1:16" x14ac:dyDescent="0.3">
      <c r="A1237" s="25"/>
      <c r="B1237"/>
      <c r="C1237" s="31"/>
      <c r="D1237" s="31"/>
      <c r="E1237" s="31"/>
      <c r="F1237" s="31"/>
      <c r="G1237" s="31"/>
      <c r="H1237" s="31"/>
      <c r="I1237" s="24"/>
      <c r="J1237" s="24"/>
      <c r="K1237" s="24"/>
      <c r="O1237" s="24"/>
      <c r="P1237" s="31"/>
    </row>
    <row r="1238" spans="1:16" x14ac:dyDescent="0.3">
      <c r="A1238" s="25"/>
      <c r="B1238"/>
      <c r="C1238" s="31"/>
      <c r="D1238" s="31"/>
      <c r="E1238" s="31"/>
      <c r="F1238" s="31"/>
      <c r="G1238" s="31"/>
      <c r="H1238" s="31"/>
      <c r="I1238" s="24"/>
      <c r="J1238" s="24"/>
      <c r="K1238" s="24"/>
      <c r="O1238" s="24"/>
      <c r="P1238" s="31"/>
    </row>
    <row r="1239" spans="1:16" x14ac:dyDescent="0.3">
      <c r="A1239" s="25"/>
      <c r="B1239"/>
      <c r="C1239" s="31"/>
      <c r="D1239" s="31"/>
      <c r="E1239" s="31"/>
      <c r="F1239" s="31"/>
      <c r="G1239" s="31"/>
      <c r="H1239" s="31"/>
      <c r="I1239" s="24"/>
      <c r="J1239" s="24"/>
      <c r="K1239" s="24"/>
      <c r="O1239" s="24"/>
      <c r="P1239" s="31"/>
    </row>
    <row r="1240" spans="1:16" x14ac:dyDescent="0.3">
      <c r="A1240" s="25"/>
      <c r="B1240"/>
      <c r="C1240" s="31"/>
      <c r="D1240" s="31"/>
      <c r="E1240" s="31"/>
      <c r="F1240" s="31"/>
      <c r="G1240" s="31"/>
      <c r="H1240" s="31"/>
      <c r="I1240" s="24"/>
      <c r="J1240" s="24"/>
      <c r="K1240" s="24"/>
      <c r="O1240" s="24"/>
      <c r="P1240" s="31"/>
    </row>
    <row r="1241" spans="1:16" x14ac:dyDescent="0.3">
      <c r="A1241" s="25"/>
      <c r="B1241"/>
      <c r="C1241" s="31"/>
      <c r="D1241" s="31"/>
      <c r="E1241" s="31"/>
      <c r="F1241" s="31"/>
      <c r="G1241" s="31"/>
      <c r="H1241" s="31"/>
      <c r="I1241" s="24"/>
      <c r="J1241" s="24"/>
      <c r="K1241" s="24"/>
      <c r="O1241" s="24"/>
      <c r="P1241" s="31"/>
    </row>
    <row r="1242" spans="1:16" x14ac:dyDescent="0.3">
      <c r="A1242" s="25"/>
      <c r="B1242"/>
      <c r="C1242" s="31"/>
      <c r="D1242" s="31"/>
      <c r="E1242" s="31"/>
      <c r="F1242" s="31"/>
      <c r="G1242" s="31"/>
      <c r="H1242" s="31"/>
      <c r="I1242" s="24"/>
      <c r="J1242" s="24"/>
      <c r="K1242" s="24"/>
      <c r="O1242" s="24"/>
      <c r="P1242" s="31"/>
    </row>
    <row r="1243" spans="1:16" x14ac:dyDescent="0.3">
      <c r="A1243" s="25"/>
      <c r="B1243"/>
      <c r="C1243" s="31"/>
      <c r="D1243" s="31"/>
      <c r="E1243" s="31"/>
      <c r="F1243" s="31"/>
      <c r="G1243" s="31"/>
      <c r="H1243" s="31"/>
      <c r="I1243" s="24"/>
      <c r="J1243" s="24"/>
      <c r="K1243" s="24"/>
      <c r="O1243" s="24"/>
      <c r="P1243" s="31"/>
    </row>
    <row r="1244" spans="1:16" x14ac:dyDescent="0.3">
      <c r="A1244" s="25"/>
      <c r="B1244"/>
      <c r="C1244" s="31"/>
      <c r="D1244" s="31"/>
      <c r="E1244" s="31"/>
      <c r="F1244" s="31"/>
      <c r="G1244" s="31"/>
      <c r="H1244" s="31"/>
      <c r="I1244" s="24"/>
      <c r="J1244" s="24"/>
      <c r="K1244" s="24"/>
      <c r="O1244" s="24"/>
      <c r="P1244" s="31"/>
    </row>
    <row r="1245" spans="1:16" x14ac:dyDescent="0.3">
      <c r="A1245" s="25"/>
      <c r="B1245"/>
      <c r="C1245" s="31"/>
      <c r="D1245" s="31"/>
      <c r="E1245" s="31"/>
      <c r="F1245" s="31"/>
      <c r="G1245" s="31"/>
      <c r="H1245" s="31"/>
      <c r="I1245" s="24"/>
      <c r="J1245" s="24"/>
      <c r="K1245" s="24"/>
      <c r="O1245" s="24"/>
      <c r="P1245" s="31"/>
    </row>
    <row r="1246" spans="1:16" x14ac:dyDescent="0.3">
      <c r="A1246" s="25"/>
      <c r="B1246"/>
      <c r="C1246" s="31"/>
      <c r="D1246" s="31"/>
      <c r="E1246" s="31"/>
      <c r="F1246" s="31"/>
      <c r="G1246" s="31"/>
      <c r="H1246" s="31"/>
      <c r="I1246" s="24"/>
      <c r="J1246" s="24"/>
      <c r="K1246" s="24"/>
      <c r="O1246" s="24"/>
      <c r="P1246" s="31"/>
    </row>
    <row r="1247" spans="1:16" x14ac:dyDescent="0.3">
      <c r="A1247" s="25"/>
      <c r="B1247"/>
      <c r="C1247" s="31"/>
      <c r="D1247" s="31"/>
      <c r="E1247" s="31"/>
      <c r="F1247" s="31"/>
      <c r="G1247" s="31"/>
      <c r="H1247" s="31"/>
      <c r="I1247" s="24"/>
      <c r="J1247" s="24"/>
      <c r="K1247" s="24"/>
      <c r="O1247" s="24"/>
      <c r="P1247" s="31"/>
    </row>
    <row r="1248" spans="1:16" x14ac:dyDescent="0.3">
      <c r="A1248" s="25"/>
      <c r="B1248"/>
      <c r="C1248" s="31"/>
      <c r="D1248" s="31"/>
      <c r="E1248" s="31"/>
      <c r="F1248" s="31"/>
      <c r="G1248" s="31"/>
      <c r="H1248" s="31"/>
      <c r="I1248" s="24"/>
      <c r="J1248" s="24"/>
      <c r="K1248" s="24"/>
      <c r="O1248" s="24"/>
      <c r="P1248" s="31"/>
    </row>
    <row r="1249" spans="1:16" x14ac:dyDescent="0.3">
      <c r="A1249" s="25"/>
      <c r="B1249"/>
      <c r="C1249" s="31"/>
      <c r="D1249" s="31"/>
      <c r="E1249" s="31"/>
      <c r="F1249" s="31"/>
      <c r="G1249" s="31"/>
      <c r="H1249" s="31"/>
      <c r="I1249" s="24"/>
      <c r="J1249" s="24"/>
      <c r="K1249" s="24"/>
      <c r="O1249" s="24"/>
      <c r="P1249" s="31"/>
    </row>
    <row r="1250" spans="1:16" x14ac:dyDescent="0.3">
      <c r="A1250" s="25"/>
      <c r="B1250"/>
      <c r="C1250" s="31"/>
      <c r="D1250" s="31"/>
      <c r="E1250" s="31"/>
      <c r="F1250" s="31"/>
      <c r="G1250" s="31"/>
      <c r="H1250" s="31"/>
      <c r="I1250" s="24"/>
      <c r="J1250" s="24"/>
      <c r="K1250" s="24"/>
      <c r="O1250" s="24"/>
      <c r="P1250" s="31"/>
    </row>
    <row r="1251" spans="1:16" x14ac:dyDescent="0.3">
      <c r="A1251" s="25"/>
      <c r="B1251"/>
      <c r="C1251" s="31"/>
      <c r="D1251" s="31"/>
      <c r="E1251" s="31"/>
      <c r="F1251" s="31"/>
      <c r="G1251" s="31"/>
      <c r="H1251" s="31"/>
      <c r="I1251" s="24"/>
      <c r="J1251" s="24"/>
      <c r="K1251" s="24"/>
      <c r="O1251" s="24"/>
      <c r="P1251" s="31"/>
    </row>
    <row r="1252" spans="1:16" x14ac:dyDescent="0.3">
      <c r="A1252" s="25"/>
      <c r="B1252"/>
      <c r="C1252" s="31"/>
      <c r="D1252" s="31"/>
      <c r="E1252" s="31"/>
      <c r="F1252" s="31"/>
      <c r="G1252" s="31"/>
      <c r="H1252" s="31"/>
      <c r="I1252" s="24"/>
      <c r="J1252" s="24"/>
      <c r="K1252" s="24"/>
      <c r="O1252" s="24"/>
      <c r="P1252" s="31"/>
    </row>
    <row r="1253" spans="1:16" x14ac:dyDescent="0.3">
      <c r="A1253" s="25"/>
      <c r="B1253"/>
      <c r="C1253" s="31"/>
      <c r="D1253" s="31"/>
      <c r="E1253" s="31"/>
      <c r="F1253" s="31"/>
      <c r="G1253" s="31"/>
      <c r="H1253" s="31"/>
      <c r="I1253" s="24"/>
      <c r="J1253" s="24"/>
      <c r="K1253" s="24"/>
      <c r="O1253" s="24"/>
      <c r="P1253" s="31"/>
    </row>
    <row r="1254" spans="1:16" x14ac:dyDescent="0.3">
      <c r="A1254" s="25"/>
      <c r="B1254"/>
      <c r="C1254" s="31"/>
      <c r="D1254" s="31"/>
      <c r="E1254" s="31"/>
      <c r="F1254" s="31"/>
      <c r="G1254" s="31"/>
      <c r="H1254" s="31"/>
      <c r="I1254" s="24"/>
      <c r="J1254" s="24"/>
      <c r="K1254" s="24"/>
      <c r="O1254" s="24"/>
      <c r="P1254" s="31"/>
    </row>
    <row r="1255" spans="1:16" x14ac:dyDescent="0.3">
      <c r="A1255" s="25"/>
      <c r="B1255"/>
      <c r="C1255" s="31"/>
      <c r="D1255" s="31"/>
      <c r="E1255" s="31"/>
      <c r="F1255" s="31"/>
      <c r="G1255" s="31"/>
      <c r="H1255" s="31"/>
      <c r="I1255" s="24"/>
      <c r="J1255" s="24"/>
      <c r="K1255" s="24"/>
      <c r="O1255" s="24"/>
      <c r="P1255" s="31"/>
    </row>
    <row r="1256" spans="1:16" x14ac:dyDescent="0.3">
      <c r="A1256" s="25"/>
      <c r="B1256"/>
      <c r="C1256" s="31"/>
      <c r="D1256" s="31"/>
      <c r="E1256" s="31"/>
      <c r="F1256" s="31"/>
      <c r="G1256" s="31"/>
      <c r="H1256" s="31"/>
      <c r="I1256" s="24"/>
      <c r="J1256" s="24"/>
      <c r="K1256" s="24"/>
      <c r="O1256" s="24"/>
      <c r="P1256" s="31"/>
    </row>
    <row r="1257" spans="1:16" x14ac:dyDescent="0.3">
      <c r="A1257" s="25"/>
      <c r="B1257"/>
      <c r="C1257" s="31"/>
      <c r="D1257" s="31"/>
      <c r="E1257" s="31"/>
      <c r="F1257" s="31"/>
      <c r="G1257" s="31"/>
      <c r="H1257" s="31"/>
      <c r="I1257" s="24"/>
      <c r="J1257" s="24"/>
      <c r="K1257" s="24"/>
      <c r="O1257" s="24"/>
      <c r="P1257" s="31"/>
    </row>
    <row r="1258" spans="1:16" x14ac:dyDescent="0.3">
      <c r="A1258" s="25"/>
      <c r="B1258"/>
      <c r="C1258" s="31"/>
      <c r="D1258" s="31"/>
      <c r="E1258" s="31"/>
      <c r="F1258" s="31"/>
      <c r="G1258" s="31"/>
      <c r="H1258" s="31"/>
      <c r="I1258" s="24"/>
      <c r="J1258" s="24"/>
      <c r="K1258" s="24"/>
      <c r="O1258" s="24"/>
      <c r="P1258" s="31"/>
    </row>
    <row r="1259" spans="1:16" x14ac:dyDescent="0.3">
      <c r="A1259" s="25"/>
      <c r="B1259"/>
      <c r="C1259" s="31"/>
      <c r="D1259" s="31"/>
      <c r="E1259" s="31"/>
      <c r="F1259" s="31"/>
      <c r="G1259" s="31"/>
      <c r="H1259" s="31"/>
      <c r="I1259" s="24"/>
      <c r="J1259" s="24"/>
      <c r="K1259" s="24"/>
      <c r="O1259" s="24"/>
      <c r="P1259" s="31"/>
    </row>
    <row r="1260" spans="1:16" x14ac:dyDescent="0.3">
      <c r="A1260" s="25"/>
      <c r="B1260"/>
      <c r="C1260" s="31"/>
      <c r="D1260" s="31"/>
      <c r="E1260" s="31"/>
      <c r="F1260" s="31"/>
      <c r="G1260" s="31"/>
      <c r="H1260" s="31"/>
      <c r="I1260" s="24"/>
      <c r="J1260" s="24"/>
      <c r="K1260" s="24"/>
      <c r="O1260" s="24"/>
      <c r="P1260" s="31"/>
    </row>
    <row r="1261" spans="1:16" x14ac:dyDescent="0.3">
      <c r="A1261" s="25"/>
      <c r="B1261"/>
      <c r="C1261" s="31"/>
      <c r="D1261" s="31"/>
      <c r="E1261" s="31"/>
      <c r="F1261" s="31"/>
      <c r="G1261" s="31"/>
      <c r="H1261" s="31"/>
      <c r="I1261" s="24"/>
      <c r="J1261" s="24"/>
      <c r="K1261" s="24"/>
      <c r="O1261" s="24"/>
      <c r="P1261" s="31"/>
    </row>
    <row r="1262" spans="1:16" x14ac:dyDescent="0.3">
      <c r="A1262" s="25"/>
      <c r="B1262"/>
      <c r="C1262" s="31"/>
      <c r="D1262" s="31"/>
      <c r="E1262" s="31"/>
      <c r="F1262" s="31"/>
      <c r="G1262" s="31"/>
      <c r="H1262" s="31"/>
      <c r="I1262" s="24"/>
      <c r="J1262" s="24"/>
      <c r="K1262" s="24"/>
      <c r="O1262" s="24"/>
      <c r="P1262" s="31"/>
    </row>
    <row r="1263" spans="1:16" x14ac:dyDescent="0.3">
      <c r="A1263" s="25"/>
      <c r="B1263"/>
      <c r="C1263" s="31"/>
      <c r="D1263" s="31"/>
      <c r="E1263" s="31"/>
      <c r="F1263" s="31"/>
      <c r="G1263" s="31"/>
      <c r="H1263" s="31"/>
      <c r="I1263" s="24"/>
      <c r="J1263" s="24"/>
      <c r="K1263" s="24"/>
      <c r="O1263" s="24"/>
      <c r="P1263" s="31"/>
    </row>
    <row r="1264" spans="1:16" x14ac:dyDescent="0.3">
      <c r="A1264" s="25"/>
      <c r="B1264"/>
      <c r="C1264" s="31"/>
      <c r="D1264" s="31"/>
      <c r="E1264" s="31"/>
      <c r="F1264" s="31"/>
      <c r="G1264" s="31"/>
      <c r="H1264" s="31"/>
      <c r="I1264" s="24"/>
      <c r="J1264" s="24"/>
      <c r="K1264" s="24"/>
      <c r="O1264" s="24"/>
      <c r="P1264" s="31"/>
    </row>
    <row r="1265" spans="1:16" x14ac:dyDescent="0.3">
      <c r="A1265" s="25"/>
      <c r="B1265"/>
      <c r="C1265" s="31"/>
      <c r="D1265" s="31"/>
      <c r="E1265" s="31"/>
      <c r="F1265" s="31"/>
      <c r="G1265" s="31"/>
      <c r="H1265" s="31"/>
      <c r="I1265" s="24"/>
      <c r="J1265" s="24"/>
      <c r="K1265" s="24"/>
      <c r="O1265" s="24"/>
      <c r="P1265" s="31"/>
    </row>
    <row r="1266" spans="1:16" x14ac:dyDescent="0.3">
      <c r="A1266" s="25"/>
      <c r="B1266"/>
      <c r="C1266" s="31"/>
      <c r="D1266" s="31"/>
      <c r="E1266" s="31"/>
      <c r="F1266" s="31"/>
      <c r="G1266" s="31"/>
      <c r="H1266" s="31"/>
      <c r="I1266" s="24"/>
      <c r="J1266" s="24"/>
      <c r="K1266" s="24"/>
      <c r="O1266" s="24"/>
      <c r="P1266" s="31"/>
    </row>
    <row r="1267" spans="1:16" x14ac:dyDescent="0.3">
      <c r="A1267" s="25"/>
      <c r="B1267"/>
      <c r="C1267" s="31"/>
      <c r="D1267" s="31"/>
      <c r="E1267" s="31"/>
      <c r="F1267" s="31"/>
      <c r="G1267" s="31"/>
      <c r="H1267" s="31"/>
      <c r="I1267" s="24"/>
      <c r="J1267" s="24"/>
      <c r="K1267" s="24"/>
      <c r="O1267" s="24"/>
      <c r="P1267" s="31"/>
    </row>
    <row r="1268" spans="1:16" x14ac:dyDescent="0.3">
      <c r="A1268" s="25"/>
      <c r="B1268"/>
      <c r="C1268" s="31"/>
      <c r="D1268" s="31"/>
      <c r="E1268" s="31"/>
      <c r="F1268" s="31"/>
      <c r="G1268" s="31"/>
      <c r="H1268" s="31"/>
      <c r="I1268" s="24"/>
      <c r="J1268" s="24"/>
      <c r="K1268" s="24"/>
      <c r="O1268" s="24"/>
      <c r="P1268" s="31"/>
    </row>
    <row r="1269" spans="1:16" x14ac:dyDescent="0.3">
      <c r="A1269" s="25"/>
      <c r="B1269"/>
      <c r="C1269" s="31"/>
      <c r="D1269" s="31"/>
      <c r="E1269" s="31"/>
      <c r="F1269" s="31"/>
      <c r="G1269" s="31"/>
      <c r="H1269" s="31"/>
      <c r="I1269" s="24"/>
      <c r="J1269" s="24"/>
      <c r="K1269" s="24"/>
      <c r="O1269" s="24"/>
      <c r="P1269" s="31"/>
    </row>
    <row r="1270" spans="1:16" x14ac:dyDescent="0.3">
      <c r="A1270" s="25"/>
      <c r="B1270"/>
      <c r="C1270" s="31"/>
      <c r="D1270" s="31"/>
      <c r="E1270" s="31"/>
      <c r="F1270" s="31"/>
      <c r="G1270" s="31"/>
      <c r="H1270" s="31"/>
      <c r="I1270" s="24"/>
      <c r="J1270" s="24"/>
      <c r="K1270" s="24"/>
      <c r="O1270" s="24"/>
      <c r="P1270" s="31"/>
    </row>
    <row r="1271" spans="1:16" x14ac:dyDescent="0.3">
      <c r="A1271" s="25"/>
      <c r="B1271"/>
      <c r="C1271" s="31"/>
      <c r="D1271" s="31"/>
      <c r="E1271" s="31"/>
      <c r="F1271" s="31"/>
      <c r="G1271" s="31"/>
      <c r="H1271" s="31"/>
      <c r="I1271" s="24"/>
      <c r="J1271" s="24"/>
      <c r="K1271" s="24"/>
      <c r="O1271" s="24"/>
      <c r="P1271" s="31"/>
    </row>
    <row r="1272" spans="1:16" x14ac:dyDescent="0.3">
      <c r="A1272" s="25"/>
      <c r="B1272"/>
      <c r="C1272" s="31"/>
      <c r="D1272" s="31"/>
      <c r="E1272" s="31"/>
      <c r="F1272" s="31"/>
      <c r="G1272" s="31"/>
      <c r="H1272" s="31"/>
      <c r="I1272" s="24"/>
      <c r="J1272" s="24"/>
      <c r="K1272" s="24"/>
      <c r="O1272" s="24"/>
      <c r="P1272" s="31"/>
    </row>
    <row r="1273" spans="1:16" x14ac:dyDescent="0.3">
      <c r="A1273" s="25"/>
      <c r="B1273"/>
      <c r="C1273" s="31"/>
      <c r="D1273" s="31"/>
      <c r="E1273" s="31"/>
      <c r="F1273" s="31"/>
      <c r="G1273" s="31"/>
      <c r="H1273" s="31"/>
      <c r="I1273" s="24"/>
      <c r="J1273" s="24"/>
      <c r="K1273" s="24"/>
      <c r="O1273" s="24"/>
      <c r="P1273" s="31"/>
    </row>
    <row r="1274" spans="1:16" x14ac:dyDescent="0.3">
      <c r="A1274" s="25"/>
      <c r="B1274"/>
      <c r="C1274" s="31"/>
      <c r="D1274" s="31"/>
      <c r="E1274" s="31"/>
      <c r="F1274" s="31"/>
      <c r="G1274" s="31"/>
      <c r="H1274" s="31"/>
      <c r="I1274" s="24"/>
      <c r="J1274" s="24"/>
      <c r="K1274" s="24"/>
      <c r="O1274" s="24"/>
      <c r="P1274" s="31"/>
    </row>
    <row r="1275" spans="1:16" x14ac:dyDescent="0.3">
      <c r="A1275" s="25"/>
      <c r="B1275"/>
      <c r="C1275" s="31"/>
      <c r="D1275" s="31"/>
      <c r="E1275" s="31"/>
      <c r="F1275" s="31"/>
      <c r="G1275" s="31"/>
      <c r="H1275" s="31"/>
      <c r="I1275" s="24"/>
      <c r="J1275" s="24"/>
      <c r="K1275" s="24"/>
      <c r="O1275" s="24"/>
      <c r="P1275" s="31"/>
    </row>
    <row r="1276" spans="1:16" x14ac:dyDescent="0.3">
      <c r="A1276" s="25"/>
      <c r="B1276"/>
      <c r="C1276" s="31"/>
      <c r="D1276" s="31"/>
      <c r="E1276" s="31"/>
      <c r="F1276" s="31"/>
      <c r="G1276" s="31"/>
      <c r="H1276" s="31"/>
      <c r="I1276" s="24"/>
      <c r="J1276" s="24"/>
      <c r="K1276" s="24"/>
      <c r="O1276" s="24"/>
      <c r="P1276" s="31"/>
    </row>
    <row r="1277" spans="1:16" x14ac:dyDescent="0.3">
      <c r="A1277" s="25"/>
      <c r="B1277"/>
      <c r="C1277" s="31"/>
      <c r="D1277" s="31"/>
      <c r="E1277" s="31"/>
      <c r="F1277" s="31"/>
      <c r="G1277" s="31"/>
      <c r="H1277" s="31"/>
      <c r="I1277" s="24"/>
      <c r="J1277" s="24"/>
      <c r="K1277" s="24"/>
      <c r="O1277" s="24"/>
      <c r="P1277" s="31"/>
    </row>
    <row r="1278" spans="1:16" x14ac:dyDescent="0.3">
      <c r="A1278" s="25"/>
      <c r="B1278"/>
      <c r="C1278" s="31"/>
      <c r="D1278" s="31"/>
      <c r="E1278" s="31"/>
      <c r="F1278" s="31"/>
      <c r="G1278" s="31"/>
      <c r="H1278" s="31"/>
      <c r="I1278" s="24"/>
      <c r="J1278" s="24"/>
      <c r="K1278" s="24"/>
      <c r="O1278" s="24"/>
      <c r="P1278" s="31"/>
    </row>
    <row r="1279" spans="1:16" x14ac:dyDescent="0.3">
      <c r="A1279" s="25"/>
      <c r="B1279"/>
      <c r="C1279" s="31"/>
      <c r="D1279" s="31"/>
      <c r="E1279" s="31"/>
      <c r="F1279" s="31"/>
      <c r="G1279" s="31"/>
      <c r="H1279" s="31"/>
      <c r="I1279" s="24"/>
      <c r="J1279" s="24"/>
      <c r="K1279" s="24"/>
      <c r="O1279" s="24"/>
      <c r="P1279" s="31"/>
    </row>
    <row r="1280" spans="1:16" x14ac:dyDescent="0.3">
      <c r="A1280" s="25"/>
      <c r="B1280"/>
      <c r="C1280" s="31"/>
      <c r="D1280" s="31"/>
      <c r="E1280" s="31"/>
      <c r="F1280" s="31"/>
      <c r="G1280" s="31"/>
      <c r="H1280" s="31"/>
      <c r="I1280" s="24"/>
      <c r="J1280" s="24"/>
      <c r="K1280" s="24"/>
      <c r="O1280" s="24"/>
      <c r="P1280" s="31"/>
    </row>
    <row r="1281" spans="1:16" x14ac:dyDescent="0.3">
      <c r="A1281" s="25"/>
      <c r="B1281"/>
      <c r="C1281" s="31"/>
      <c r="D1281" s="31"/>
      <c r="E1281" s="31"/>
      <c r="F1281" s="31"/>
      <c r="G1281" s="31"/>
      <c r="H1281" s="31"/>
      <c r="I1281" s="24"/>
      <c r="J1281" s="24"/>
      <c r="K1281" s="24"/>
      <c r="O1281" s="24"/>
      <c r="P1281" s="31"/>
    </row>
    <row r="1282" spans="1:16" x14ac:dyDescent="0.3">
      <c r="A1282" s="25"/>
      <c r="B1282"/>
      <c r="C1282" s="31"/>
      <c r="D1282" s="31"/>
      <c r="E1282" s="31"/>
      <c r="F1282" s="31"/>
      <c r="G1282" s="31"/>
      <c r="H1282" s="31"/>
      <c r="I1282" s="24"/>
      <c r="J1282" s="24"/>
      <c r="K1282" s="24"/>
      <c r="O1282" s="24"/>
      <c r="P1282" s="31"/>
    </row>
    <row r="1283" spans="1:16" x14ac:dyDescent="0.3">
      <c r="A1283" s="25"/>
      <c r="B1283"/>
      <c r="C1283" s="31"/>
      <c r="D1283" s="31"/>
      <c r="E1283" s="31"/>
      <c r="F1283" s="31"/>
      <c r="G1283" s="31"/>
      <c r="H1283" s="31"/>
      <c r="I1283" s="24"/>
      <c r="J1283" s="24"/>
      <c r="K1283" s="24"/>
      <c r="O1283" s="24"/>
      <c r="P1283" s="31"/>
    </row>
    <row r="1284" spans="1:16" x14ac:dyDescent="0.3">
      <c r="A1284" s="25"/>
      <c r="B1284"/>
      <c r="C1284" s="31"/>
      <c r="D1284" s="31"/>
      <c r="E1284" s="31"/>
      <c r="F1284" s="31"/>
      <c r="G1284" s="31"/>
      <c r="H1284" s="31"/>
      <c r="I1284" s="24"/>
      <c r="J1284" s="24"/>
      <c r="K1284" s="24"/>
      <c r="O1284" s="24"/>
      <c r="P1284" s="31"/>
    </row>
    <row r="1285" spans="1:16" x14ac:dyDescent="0.3">
      <c r="A1285" s="25"/>
      <c r="B1285"/>
      <c r="C1285" s="31"/>
      <c r="D1285" s="31"/>
      <c r="E1285" s="31"/>
      <c r="F1285" s="31"/>
      <c r="G1285" s="31"/>
      <c r="H1285" s="31"/>
      <c r="I1285" s="24"/>
      <c r="J1285" s="24"/>
      <c r="K1285" s="24"/>
      <c r="O1285" s="24"/>
      <c r="P1285" s="31"/>
    </row>
    <row r="1286" spans="1:16" x14ac:dyDescent="0.3">
      <c r="A1286" s="25"/>
      <c r="B1286"/>
      <c r="C1286" s="31"/>
      <c r="D1286" s="31"/>
      <c r="E1286" s="31"/>
      <c r="F1286" s="31"/>
      <c r="G1286" s="31"/>
      <c r="H1286" s="31"/>
      <c r="I1286" s="24"/>
      <c r="J1286" s="24"/>
      <c r="K1286" s="24"/>
      <c r="O1286" s="24"/>
      <c r="P1286" s="31"/>
    </row>
    <row r="1287" spans="1:16" x14ac:dyDescent="0.3">
      <c r="A1287" s="25"/>
      <c r="B1287"/>
      <c r="C1287" s="31"/>
      <c r="D1287" s="31"/>
      <c r="E1287" s="31"/>
      <c r="F1287" s="31"/>
      <c r="G1287" s="31"/>
      <c r="H1287" s="31"/>
      <c r="I1287" s="24"/>
      <c r="J1287" s="24"/>
      <c r="K1287" s="24"/>
      <c r="O1287" s="24"/>
      <c r="P1287" s="31"/>
    </row>
    <row r="1288" spans="1:16" x14ac:dyDescent="0.3">
      <c r="A1288" s="25"/>
      <c r="B1288"/>
      <c r="C1288" s="31"/>
      <c r="D1288" s="31"/>
      <c r="E1288" s="31"/>
      <c r="F1288" s="31"/>
      <c r="G1288" s="31"/>
      <c r="H1288" s="31"/>
      <c r="I1288" s="24"/>
      <c r="J1288" s="24"/>
      <c r="K1288" s="24"/>
      <c r="O1288" s="24"/>
      <c r="P1288" s="31"/>
    </row>
    <row r="1289" spans="1:16" x14ac:dyDescent="0.3">
      <c r="A1289" s="25"/>
      <c r="B1289"/>
      <c r="C1289" s="31"/>
      <c r="D1289" s="31"/>
      <c r="E1289" s="31"/>
      <c r="F1289" s="31"/>
      <c r="G1289" s="31"/>
      <c r="H1289" s="31"/>
      <c r="I1289" s="24"/>
      <c r="J1289" s="24"/>
      <c r="K1289" s="24"/>
      <c r="O1289" s="24"/>
      <c r="P1289" s="31"/>
    </row>
    <row r="1290" spans="1:16" x14ac:dyDescent="0.3">
      <c r="A1290" s="25"/>
      <c r="B1290"/>
      <c r="C1290" s="31"/>
      <c r="D1290" s="31"/>
      <c r="E1290" s="31"/>
      <c r="F1290" s="31"/>
      <c r="G1290" s="31"/>
      <c r="H1290" s="31"/>
      <c r="I1290" s="24"/>
      <c r="J1290" s="24"/>
      <c r="K1290" s="24"/>
      <c r="O1290" s="24"/>
      <c r="P1290" s="31"/>
    </row>
    <row r="1291" spans="1:16" x14ac:dyDescent="0.3">
      <c r="A1291" s="25"/>
      <c r="B1291"/>
      <c r="C1291" s="31"/>
      <c r="D1291" s="31"/>
      <c r="E1291" s="31"/>
      <c r="F1291" s="31"/>
      <c r="G1291" s="31"/>
      <c r="H1291" s="31"/>
      <c r="I1291" s="24"/>
      <c r="J1291" s="24"/>
      <c r="K1291" s="24"/>
      <c r="O1291" s="24"/>
      <c r="P1291" s="31"/>
    </row>
    <row r="1292" spans="1:16" x14ac:dyDescent="0.3">
      <c r="A1292" s="25"/>
      <c r="B1292"/>
      <c r="C1292" s="31"/>
      <c r="D1292" s="31"/>
      <c r="E1292" s="31"/>
      <c r="F1292" s="31"/>
      <c r="G1292" s="31"/>
      <c r="H1292" s="31"/>
      <c r="I1292" s="24"/>
      <c r="J1292" s="24"/>
      <c r="K1292" s="24"/>
      <c r="O1292" s="24"/>
      <c r="P1292" s="31"/>
    </row>
    <row r="1293" spans="1:16" x14ac:dyDescent="0.3">
      <c r="A1293" s="25"/>
      <c r="B1293"/>
      <c r="C1293" s="31"/>
      <c r="D1293" s="31"/>
      <c r="E1293" s="31"/>
      <c r="F1293" s="31"/>
      <c r="G1293" s="31"/>
      <c r="H1293" s="31"/>
      <c r="I1293" s="24"/>
      <c r="J1293" s="24"/>
      <c r="K1293" s="24"/>
      <c r="O1293" s="24"/>
      <c r="P1293" s="31"/>
    </row>
    <row r="1294" spans="1:16" x14ac:dyDescent="0.3">
      <c r="A1294" s="25"/>
      <c r="B1294"/>
      <c r="C1294" s="31"/>
      <c r="D1294" s="31"/>
      <c r="E1294" s="31"/>
      <c r="F1294" s="31"/>
      <c r="G1294" s="31"/>
      <c r="H1294" s="31"/>
      <c r="I1294" s="24"/>
      <c r="J1294" s="24"/>
      <c r="K1294" s="24"/>
      <c r="O1294" s="24"/>
      <c r="P1294" s="31"/>
    </row>
    <row r="1295" spans="1:16" x14ac:dyDescent="0.3">
      <c r="A1295" s="25"/>
      <c r="B1295"/>
      <c r="C1295" s="31"/>
      <c r="D1295" s="31"/>
      <c r="E1295" s="31"/>
      <c r="F1295" s="31"/>
      <c r="G1295" s="31"/>
      <c r="H1295" s="31"/>
      <c r="I1295" s="24"/>
      <c r="J1295" s="24"/>
      <c r="K1295" s="24"/>
      <c r="O1295" s="24"/>
      <c r="P1295" s="31"/>
    </row>
    <row r="1296" spans="1:16" x14ac:dyDescent="0.3">
      <c r="A1296" s="25"/>
      <c r="B1296"/>
      <c r="C1296" s="31"/>
      <c r="D1296" s="31"/>
      <c r="E1296" s="31"/>
      <c r="F1296" s="31"/>
      <c r="G1296" s="31"/>
      <c r="H1296" s="31"/>
      <c r="I1296" s="24"/>
      <c r="J1296" s="24"/>
      <c r="K1296" s="24"/>
      <c r="O1296" s="24"/>
      <c r="P1296" s="31"/>
    </row>
    <row r="1297" spans="1:16" x14ac:dyDescent="0.3">
      <c r="A1297" s="25"/>
      <c r="B1297"/>
      <c r="C1297" s="31"/>
      <c r="D1297" s="31"/>
      <c r="E1297" s="31"/>
      <c r="F1297" s="31"/>
      <c r="G1297" s="31"/>
      <c r="H1297" s="31"/>
      <c r="I1297" s="24"/>
      <c r="J1297" s="24"/>
      <c r="K1297" s="24"/>
      <c r="O1297" s="24"/>
      <c r="P1297" s="31"/>
    </row>
    <row r="1298" spans="1:16" x14ac:dyDescent="0.3">
      <c r="A1298" s="25"/>
      <c r="B1298"/>
      <c r="C1298" s="31"/>
      <c r="D1298" s="31"/>
      <c r="E1298" s="31"/>
      <c r="F1298" s="31"/>
      <c r="G1298" s="31"/>
      <c r="H1298" s="31"/>
      <c r="I1298" s="24"/>
      <c r="J1298" s="24"/>
      <c r="K1298" s="24"/>
      <c r="O1298" s="24"/>
      <c r="P1298" s="31"/>
    </row>
    <row r="1299" spans="1:16" x14ac:dyDescent="0.3">
      <c r="A1299" s="25"/>
      <c r="B1299"/>
      <c r="C1299" s="31"/>
      <c r="D1299" s="31"/>
      <c r="E1299" s="31"/>
      <c r="F1299" s="31"/>
      <c r="G1299" s="31"/>
      <c r="H1299" s="31"/>
      <c r="I1299" s="24"/>
      <c r="J1299" s="24"/>
      <c r="K1299" s="24"/>
      <c r="O1299" s="24"/>
      <c r="P1299" s="31"/>
    </row>
    <row r="1300" spans="1:16" x14ac:dyDescent="0.3">
      <c r="A1300" s="25"/>
      <c r="B1300"/>
      <c r="C1300" s="31"/>
      <c r="D1300" s="31"/>
      <c r="E1300" s="31"/>
      <c r="F1300" s="31"/>
      <c r="G1300" s="31"/>
      <c r="H1300" s="31"/>
      <c r="I1300" s="24"/>
      <c r="J1300" s="24"/>
      <c r="K1300" s="24"/>
      <c r="O1300" s="24"/>
      <c r="P1300" s="31"/>
    </row>
    <row r="1301" spans="1:16" x14ac:dyDescent="0.3">
      <c r="A1301" s="25"/>
      <c r="B1301"/>
      <c r="C1301" s="31"/>
      <c r="D1301" s="31"/>
      <c r="E1301" s="31"/>
      <c r="F1301" s="31"/>
      <c r="G1301" s="31"/>
      <c r="H1301" s="31"/>
      <c r="I1301" s="24"/>
      <c r="J1301" s="24"/>
      <c r="K1301" s="24"/>
      <c r="O1301" s="24"/>
      <c r="P1301" s="31"/>
    </row>
    <row r="1302" spans="1:16" x14ac:dyDescent="0.3">
      <c r="A1302" s="25"/>
      <c r="B1302"/>
      <c r="C1302" s="31"/>
      <c r="D1302" s="31"/>
      <c r="E1302" s="31"/>
      <c r="F1302" s="31"/>
      <c r="G1302" s="31"/>
      <c r="H1302" s="31"/>
      <c r="I1302" s="24"/>
      <c r="J1302" s="24"/>
      <c r="K1302" s="24"/>
      <c r="O1302" s="24"/>
      <c r="P1302" s="31"/>
    </row>
    <row r="1303" spans="1:16" x14ac:dyDescent="0.3">
      <c r="A1303" s="25"/>
      <c r="B1303"/>
      <c r="C1303" s="31"/>
      <c r="D1303" s="31"/>
      <c r="E1303" s="31"/>
      <c r="F1303" s="31"/>
      <c r="G1303" s="31"/>
      <c r="H1303" s="31"/>
      <c r="I1303" s="24"/>
      <c r="J1303" s="24"/>
      <c r="K1303" s="24"/>
      <c r="O1303" s="24"/>
      <c r="P1303" s="31"/>
    </row>
    <row r="1304" spans="1:16" x14ac:dyDescent="0.3">
      <c r="A1304" s="25"/>
      <c r="B1304"/>
      <c r="C1304" s="31"/>
      <c r="D1304" s="31"/>
      <c r="E1304" s="31"/>
      <c r="F1304" s="31"/>
      <c r="G1304" s="31"/>
      <c r="H1304" s="31"/>
      <c r="I1304" s="24"/>
      <c r="J1304" s="24"/>
      <c r="K1304" s="24"/>
      <c r="O1304" s="24"/>
      <c r="P1304" s="31"/>
    </row>
    <row r="1305" spans="1:16" x14ac:dyDescent="0.3">
      <c r="A1305" s="25"/>
      <c r="B1305"/>
      <c r="C1305" s="31"/>
      <c r="D1305" s="31"/>
      <c r="E1305" s="31"/>
      <c r="F1305" s="31"/>
      <c r="G1305" s="31"/>
      <c r="H1305" s="31"/>
      <c r="I1305" s="24"/>
      <c r="J1305" s="24"/>
      <c r="K1305" s="24"/>
      <c r="O1305" s="24"/>
      <c r="P1305" s="31"/>
    </row>
    <row r="1306" spans="1:16" x14ac:dyDescent="0.3">
      <c r="A1306" s="25"/>
      <c r="B1306"/>
      <c r="C1306" s="31"/>
      <c r="D1306" s="31"/>
      <c r="E1306" s="31"/>
      <c r="F1306" s="31"/>
      <c r="G1306" s="31"/>
      <c r="H1306" s="31"/>
      <c r="I1306" s="24"/>
      <c r="J1306" s="24"/>
      <c r="K1306" s="24"/>
      <c r="O1306" s="24"/>
      <c r="P1306" s="31"/>
    </row>
    <row r="1307" spans="1:16" x14ac:dyDescent="0.3">
      <c r="A1307" s="25"/>
      <c r="B1307"/>
      <c r="C1307" s="31"/>
      <c r="D1307" s="31"/>
      <c r="E1307" s="31"/>
      <c r="F1307" s="31"/>
      <c r="G1307" s="31"/>
      <c r="H1307" s="31"/>
      <c r="I1307" s="24"/>
      <c r="J1307" s="24"/>
      <c r="K1307" s="24"/>
      <c r="O1307" s="24"/>
      <c r="P1307" s="31"/>
    </row>
    <row r="1308" spans="1:16" x14ac:dyDescent="0.3">
      <c r="A1308" s="25"/>
      <c r="B1308"/>
      <c r="C1308" s="31"/>
      <c r="D1308" s="31"/>
      <c r="E1308" s="31"/>
      <c r="F1308" s="31"/>
      <c r="G1308" s="31"/>
      <c r="H1308" s="31"/>
      <c r="I1308" s="24"/>
      <c r="J1308" s="24"/>
      <c r="K1308" s="24"/>
      <c r="O1308" s="24"/>
      <c r="P1308" s="31"/>
    </row>
    <row r="1309" spans="1:16" x14ac:dyDescent="0.3">
      <c r="A1309" s="25"/>
      <c r="B1309"/>
      <c r="C1309" s="31"/>
      <c r="D1309" s="31"/>
      <c r="E1309" s="31"/>
      <c r="F1309" s="31"/>
      <c r="G1309" s="31"/>
      <c r="H1309" s="31"/>
      <c r="I1309" s="24"/>
      <c r="J1309" s="24"/>
      <c r="K1309" s="24"/>
      <c r="O1309" s="24"/>
      <c r="P1309" s="31"/>
    </row>
    <row r="1310" spans="1:16" x14ac:dyDescent="0.3">
      <c r="A1310" s="25"/>
      <c r="B1310"/>
      <c r="C1310" s="31"/>
      <c r="D1310" s="31"/>
      <c r="E1310" s="31"/>
      <c r="F1310" s="31"/>
      <c r="G1310" s="31"/>
      <c r="H1310" s="31"/>
      <c r="I1310" s="24"/>
      <c r="J1310" s="24"/>
      <c r="K1310" s="24"/>
      <c r="O1310" s="24"/>
      <c r="P1310" s="31"/>
    </row>
    <row r="1311" spans="1:16" x14ac:dyDescent="0.3">
      <c r="A1311" s="25"/>
      <c r="B1311"/>
      <c r="C1311" s="31"/>
      <c r="D1311" s="31"/>
      <c r="E1311" s="31"/>
      <c r="F1311" s="31"/>
      <c r="G1311" s="31"/>
      <c r="H1311" s="31"/>
      <c r="I1311" s="24"/>
      <c r="J1311" s="24"/>
      <c r="K1311" s="24"/>
      <c r="O1311" s="24"/>
      <c r="P1311" s="31"/>
    </row>
    <row r="1312" spans="1:16" x14ac:dyDescent="0.3">
      <c r="A1312" s="25"/>
      <c r="B1312"/>
      <c r="C1312" s="31"/>
      <c r="D1312" s="31"/>
      <c r="E1312" s="31"/>
      <c r="F1312" s="31"/>
      <c r="G1312" s="31"/>
      <c r="H1312" s="31"/>
      <c r="I1312" s="24"/>
      <c r="J1312" s="24"/>
      <c r="K1312" s="24"/>
      <c r="O1312" s="24"/>
      <c r="P1312" s="31"/>
    </row>
    <row r="1313" spans="1:16" x14ac:dyDescent="0.3">
      <c r="A1313" s="25"/>
      <c r="B1313"/>
      <c r="C1313" s="31"/>
      <c r="D1313" s="31"/>
      <c r="E1313" s="31"/>
      <c r="F1313" s="31"/>
      <c r="G1313" s="31"/>
      <c r="H1313" s="31"/>
      <c r="I1313" s="24"/>
      <c r="J1313" s="24"/>
      <c r="K1313" s="24"/>
      <c r="O1313" s="24"/>
      <c r="P1313" s="31"/>
    </row>
    <row r="1314" spans="1:16" x14ac:dyDescent="0.3">
      <c r="A1314" s="25"/>
      <c r="B1314"/>
      <c r="C1314" s="31"/>
      <c r="D1314" s="31"/>
      <c r="E1314" s="31"/>
      <c r="F1314" s="31"/>
      <c r="G1314" s="31"/>
      <c r="H1314" s="31"/>
      <c r="I1314" s="24"/>
      <c r="J1314" s="24"/>
      <c r="K1314" s="24"/>
      <c r="O1314" s="24"/>
      <c r="P1314" s="31"/>
    </row>
    <row r="1315" spans="1:16" x14ac:dyDescent="0.3">
      <c r="A1315" s="25"/>
      <c r="B1315"/>
      <c r="C1315" s="31"/>
      <c r="D1315" s="31"/>
      <c r="E1315" s="31"/>
      <c r="F1315" s="31"/>
      <c r="G1315" s="31"/>
      <c r="H1315" s="31"/>
      <c r="I1315" s="24"/>
      <c r="J1315" s="24"/>
      <c r="K1315" s="24"/>
      <c r="O1315" s="24"/>
      <c r="P1315" s="31"/>
    </row>
    <row r="1316" spans="1:16" x14ac:dyDescent="0.3">
      <c r="A1316" s="25"/>
      <c r="B1316"/>
      <c r="C1316" s="31"/>
      <c r="D1316" s="31"/>
      <c r="E1316" s="31"/>
      <c r="F1316" s="31"/>
      <c r="G1316" s="31"/>
      <c r="H1316" s="31"/>
      <c r="I1316" s="24"/>
      <c r="J1316" s="24"/>
      <c r="K1316" s="24"/>
      <c r="O1316" s="24"/>
      <c r="P1316" s="31"/>
    </row>
    <row r="1317" spans="1:16" x14ac:dyDescent="0.3">
      <c r="A1317" s="25"/>
      <c r="B1317"/>
      <c r="C1317" s="31"/>
      <c r="D1317" s="31"/>
      <c r="E1317" s="31"/>
      <c r="F1317" s="31"/>
      <c r="G1317" s="31"/>
      <c r="H1317" s="31"/>
      <c r="I1317" s="24"/>
      <c r="J1317" s="24"/>
      <c r="K1317" s="24"/>
      <c r="O1317" s="24"/>
      <c r="P1317" s="31"/>
    </row>
    <row r="1318" spans="1:16" x14ac:dyDescent="0.3">
      <c r="A1318" s="25"/>
      <c r="B1318"/>
      <c r="C1318" s="31"/>
      <c r="D1318" s="31"/>
      <c r="E1318" s="31"/>
      <c r="F1318" s="31"/>
      <c r="G1318" s="31"/>
      <c r="H1318" s="31"/>
      <c r="I1318" s="24"/>
      <c r="J1318" s="24"/>
      <c r="K1318" s="24"/>
      <c r="O1318" s="24"/>
      <c r="P1318" s="31"/>
    </row>
    <row r="1319" spans="1:16" x14ac:dyDescent="0.3">
      <c r="A1319" s="25"/>
      <c r="B1319"/>
      <c r="C1319" s="31"/>
      <c r="D1319" s="31"/>
      <c r="E1319" s="31"/>
      <c r="F1319" s="31"/>
      <c r="G1319" s="31"/>
      <c r="H1319" s="31"/>
      <c r="I1319" s="24"/>
      <c r="J1319" s="24"/>
      <c r="K1319" s="24"/>
      <c r="O1319" s="24"/>
      <c r="P1319" s="31"/>
    </row>
    <row r="1320" spans="1:16" x14ac:dyDescent="0.3">
      <c r="A1320" s="25"/>
      <c r="B1320"/>
      <c r="C1320" s="31"/>
      <c r="D1320" s="31"/>
      <c r="E1320" s="31"/>
      <c r="F1320" s="31"/>
      <c r="G1320" s="31"/>
      <c r="H1320" s="31"/>
      <c r="I1320" s="24"/>
      <c r="J1320" s="24"/>
      <c r="K1320" s="24"/>
      <c r="O1320" s="24"/>
      <c r="P1320" s="31"/>
    </row>
    <row r="1321" spans="1:16" x14ac:dyDescent="0.3">
      <c r="A1321" s="25"/>
      <c r="B1321"/>
      <c r="I1321" s="24"/>
      <c r="J1321" s="24"/>
      <c r="K1321" s="24"/>
      <c r="O1321" s="24"/>
      <c r="P1321" s="31"/>
    </row>
    <row r="1322" spans="1:16" x14ac:dyDescent="0.3">
      <c r="A1322" s="25"/>
      <c r="B1322"/>
      <c r="C1322" s="31"/>
      <c r="D1322" s="31"/>
      <c r="E1322" s="31"/>
      <c r="F1322" s="31"/>
      <c r="G1322" s="31"/>
      <c r="H1322" s="31"/>
      <c r="I1322" s="24"/>
      <c r="J1322" s="24"/>
      <c r="K1322" s="24"/>
      <c r="O1322" s="24"/>
      <c r="P1322" s="31"/>
    </row>
    <row r="1323" spans="1:16" x14ac:dyDescent="0.3">
      <c r="A1323" s="25"/>
      <c r="B1323"/>
      <c r="I1323" s="24"/>
      <c r="J1323" s="24"/>
      <c r="K1323" s="24"/>
      <c r="O1323" s="24"/>
      <c r="P1323" s="31"/>
    </row>
    <row r="1324" spans="1:16" x14ac:dyDescent="0.3">
      <c r="A1324" s="25"/>
      <c r="B1324"/>
      <c r="C1324" s="31"/>
      <c r="D1324" s="31"/>
      <c r="E1324" s="31"/>
      <c r="F1324" s="31"/>
      <c r="G1324" s="31"/>
      <c r="H1324" s="31"/>
      <c r="I1324" s="24"/>
      <c r="J1324" s="24"/>
      <c r="K1324" s="24"/>
      <c r="O1324" s="24"/>
      <c r="P1324" s="31"/>
    </row>
    <row r="1325" spans="1:16" x14ac:dyDescent="0.3">
      <c r="A1325" s="25"/>
      <c r="B1325"/>
      <c r="C1325" s="31"/>
      <c r="D1325" s="31"/>
      <c r="E1325" s="31"/>
      <c r="F1325" s="31"/>
      <c r="G1325" s="31"/>
      <c r="H1325" s="31"/>
      <c r="I1325" s="24"/>
      <c r="J1325" s="24"/>
      <c r="K1325" s="24"/>
      <c r="O1325" s="24"/>
      <c r="P1325" s="31"/>
    </row>
    <row r="1326" spans="1:16" x14ac:dyDescent="0.3">
      <c r="A1326" s="25"/>
      <c r="B1326"/>
      <c r="C1326" s="31"/>
      <c r="D1326" s="31"/>
      <c r="E1326" s="31"/>
      <c r="F1326" s="31"/>
      <c r="G1326" s="31"/>
      <c r="H1326" s="31"/>
      <c r="I1326" s="24"/>
      <c r="J1326" s="24"/>
      <c r="K1326" s="24"/>
      <c r="O1326" s="24"/>
      <c r="P1326" s="31"/>
    </row>
    <row r="1327" spans="1:16" x14ac:dyDescent="0.3">
      <c r="A1327" s="25"/>
      <c r="B1327"/>
      <c r="C1327" s="31"/>
      <c r="D1327" s="31"/>
      <c r="E1327" s="31"/>
      <c r="F1327" s="31"/>
      <c r="G1327" s="31"/>
      <c r="H1327" s="31"/>
      <c r="I1327" s="24"/>
      <c r="J1327" s="24"/>
      <c r="K1327" s="24"/>
      <c r="O1327" s="24"/>
      <c r="P1327" s="31"/>
    </row>
    <row r="1328" spans="1:16" x14ac:dyDescent="0.3">
      <c r="A1328" s="25"/>
      <c r="B1328"/>
      <c r="C1328" s="31"/>
      <c r="D1328" s="31"/>
      <c r="E1328" s="31"/>
      <c r="F1328" s="31"/>
      <c r="G1328" s="31"/>
      <c r="H1328" s="31"/>
      <c r="I1328" s="24"/>
      <c r="J1328" s="24"/>
      <c r="K1328" s="24"/>
      <c r="O1328" s="24"/>
      <c r="P1328" s="31"/>
    </row>
    <row r="1329" spans="1:16" x14ac:dyDescent="0.3">
      <c r="A1329" s="25"/>
      <c r="B1329"/>
      <c r="C1329" s="31"/>
      <c r="D1329" s="31"/>
      <c r="E1329" s="31"/>
      <c r="F1329" s="31"/>
      <c r="G1329" s="31"/>
      <c r="H1329" s="31"/>
      <c r="I1329" s="24"/>
      <c r="J1329" s="24"/>
      <c r="K1329" s="24"/>
      <c r="O1329" s="24"/>
      <c r="P1329" s="31"/>
    </row>
    <row r="1330" spans="1:16" x14ac:dyDescent="0.3">
      <c r="A1330" s="25"/>
      <c r="B1330"/>
      <c r="C1330" s="31"/>
      <c r="D1330" s="31"/>
      <c r="E1330" s="31"/>
      <c r="F1330" s="31"/>
      <c r="G1330" s="31"/>
      <c r="H1330" s="31"/>
      <c r="I1330" s="24"/>
      <c r="J1330" s="24"/>
      <c r="K1330" s="24"/>
      <c r="O1330" s="24"/>
      <c r="P1330" s="31"/>
    </row>
    <row r="1331" spans="1:16" x14ac:dyDescent="0.3">
      <c r="A1331" s="25"/>
      <c r="B1331"/>
      <c r="C1331" s="31"/>
      <c r="D1331" s="31"/>
      <c r="E1331" s="31"/>
      <c r="F1331" s="31"/>
      <c r="G1331" s="31"/>
      <c r="H1331" s="31"/>
      <c r="I1331" s="24"/>
      <c r="J1331" s="24"/>
      <c r="K1331" s="24"/>
      <c r="O1331" s="24"/>
      <c r="P1331" s="31"/>
    </row>
    <row r="1332" spans="1:16" x14ac:dyDescent="0.3">
      <c r="A1332" s="25"/>
      <c r="B1332"/>
      <c r="C1332" s="31"/>
      <c r="D1332" s="31"/>
      <c r="E1332" s="31"/>
      <c r="F1332" s="31"/>
      <c r="G1332" s="31"/>
      <c r="H1332" s="31"/>
      <c r="I1332" s="24"/>
      <c r="J1332" s="24"/>
      <c r="K1332" s="24"/>
      <c r="O1332" s="24"/>
      <c r="P1332" s="31"/>
    </row>
    <row r="1333" spans="1:16" x14ac:dyDescent="0.3">
      <c r="A1333" s="25"/>
      <c r="B1333"/>
      <c r="C1333" s="31"/>
      <c r="D1333" s="31"/>
      <c r="E1333" s="31"/>
      <c r="F1333" s="31"/>
      <c r="G1333" s="31"/>
      <c r="H1333" s="31"/>
      <c r="I1333" s="24"/>
      <c r="J1333" s="24"/>
      <c r="K1333" s="24"/>
      <c r="O1333" s="24"/>
      <c r="P1333" s="31"/>
    </row>
    <row r="1334" spans="1:16" x14ac:dyDescent="0.3">
      <c r="A1334" s="25"/>
      <c r="B1334"/>
      <c r="I1334" s="24"/>
      <c r="J1334" s="24"/>
      <c r="K1334" s="24"/>
      <c r="O1334" s="24"/>
      <c r="P1334" s="31"/>
    </row>
    <row r="1335" spans="1:16" x14ac:dyDescent="0.3">
      <c r="A1335" s="25"/>
      <c r="B1335"/>
      <c r="C1335" s="31"/>
      <c r="D1335" s="31"/>
      <c r="E1335" s="31"/>
      <c r="F1335" s="31"/>
      <c r="G1335" s="31"/>
      <c r="H1335" s="31"/>
      <c r="I1335" s="24"/>
      <c r="J1335" s="24"/>
      <c r="K1335" s="24"/>
      <c r="O1335" s="24"/>
      <c r="P1335" s="31"/>
    </row>
    <row r="1336" spans="1:16" x14ac:dyDescent="0.3">
      <c r="A1336" s="25"/>
      <c r="B1336"/>
      <c r="C1336" s="31"/>
      <c r="D1336" s="31"/>
      <c r="E1336" s="31"/>
      <c r="F1336" s="31"/>
      <c r="G1336" s="31"/>
      <c r="H1336" s="31"/>
      <c r="I1336" s="24"/>
      <c r="J1336" s="24"/>
      <c r="K1336" s="24"/>
      <c r="O1336" s="24"/>
      <c r="P1336" s="31"/>
    </row>
    <row r="1337" spans="1:16" x14ac:dyDescent="0.3">
      <c r="A1337" s="25"/>
      <c r="B1337"/>
      <c r="C1337" s="31"/>
      <c r="D1337" s="31"/>
      <c r="E1337" s="31"/>
      <c r="F1337" s="31"/>
      <c r="G1337" s="31"/>
      <c r="H1337" s="31"/>
      <c r="I1337" s="24"/>
      <c r="J1337" s="24"/>
      <c r="K1337" s="24"/>
      <c r="O1337" s="24"/>
      <c r="P1337" s="31"/>
    </row>
    <row r="1338" spans="1:16" x14ac:dyDescent="0.3">
      <c r="A1338" s="25"/>
      <c r="B1338"/>
      <c r="C1338" s="31"/>
      <c r="D1338" s="31"/>
      <c r="E1338" s="31"/>
      <c r="F1338" s="31"/>
      <c r="G1338" s="31"/>
      <c r="H1338" s="31"/>
      <c r="I1338" s="24"/>
      <c r="J1338" s="24"/>
      <c r="K1338" s="24"/>
      <c r="O1338" s="24"/>
      <c r="P1338" s="31"/>
    </row>
    <row r="1339" spans="1:16" x14ac:dyDescent="0.3">
      <c r="A1339" s="25"/>
      <c r="B1339"/>
      <c r="C1339" s="31"/>
      <c r="D1339" s="31"/>
      <c r="E1339" s="31"/>
      <c r="F1339" s="31"/>
      <c r="G1339" s="31"/>
      <c r="H1339" s="31"/>
      <c r="I1339" s="24"/>
      <c r="J1339" s="24"/>
      <c r="K1339" s="24"/>
      <c r="O1339" s="24"/>
      <c r="P1339" s="31"/>
    </row>
    <row r="1340" spans="1:16" x14ac:dyDescent="0.3">
      <c r="A1340" s="25"/>
      <c r="B1340"/>
      <c r="C1340" s="31"/>
      <c r="D1340" s="31"/>
      <c r="E1340" s="31"/>
      <c r="F1340" s="31"/>
      <c r="G1340" s="31"/>
      <c r="H1340" s="31"/>
      <c r="I1340" s="24"/>
      <c r="J1340" s="24"/>
      <c r="K1340" s="24"/>
      <c r="O1340" s="24"/>
      <c r="P1340" s="31"/>
    </row>
    <row r="1341" spans="1:16" x14ac:dyDescent="0.3">
      <c r="A1341" s="25"/>
      <c r="B1341"/>
      <c r="C1341" s="31"/>
      <c r="D1341" s="31"/>
      <c r="E1341" s="31"/>
      <c r="F1341" s="31"/>
      <c r="G1341" s="31"/>
      <c r="H1341" s="31"/>
      <c r="I1341" s="24"/>
      <c r="J1341" s="24"/>
      <c r="K1341" s="24"/>
      <c r="O1341" s="24"/>
      <c r="P1341" s="31"/>
    </row>
    <row r="1342" spans="1:16" x14ac:dyDescent="0.3">
      <c r="A1342" s="25"/>
      <c r="B1342"/>
      <c r="C1342" s="31"/>
      <c r="D1342" s="31"/>
      <c r="E1342" s="31"/>
      <c r="F1342" s="31"/>
      <c r="G1342" s="31"/>
      <c r="H1342" s="31"/>
      <c r="I1342" s="24"/>
      <c r="J1342" s="24"/>
      <c r="K1342" s="24"/>
      <c r="O1342" s="24"/>
      <c r="P1342" s="31"/>
    </row>
    <row r="1343" spans="1:16" x14ac:dyDescent="0.3">
      <c r="A1343" s="25"/>
      <c r="B1343"/>
      <c r="C1343" s="31"/>
      <c r="D1343" s="31"/>
      <c r="E1343" s="31"/>
      <c r="F1343" s="31"/>
      <c r="G1343" s="31"/>
      <c r="H1343" s="31"/>
      <c r="I1343" s="24"/>
      <c r="J1343" s="24"/>
      <c r="K1343" s="24"/>
      <c r="O1343" s="24"/>
      <c r="P1343" s="31"/>
    </row>
    <row r="1344" spans="1:16" x14ac:dyDescent="0.3">
      <c r="A1344" s="25"/>
      <c r="B1344"/>
      <c r="C1344" s="31"/>
      <c r="D1344" s="31"/>
      <c r="E1344" s="31"/>
      <c r="F1344" s="31"/>
      <c r="G1344" s="31"/>
      <c r="H1344" s="31"/>
      <c r="I1344" s="24"/>
      <c r="J1344" s="24"/>
      <c r="K1344" s="24"/>
      <c r="O1344" s="24"/>
      <c r="P1344" s="31"/>
    </row>
    <row r="1345" spans="1:16" x14ac:dyDescent="0.3">
      <c r="A1345" s="25"/>
      <c r="B1345"/>
      <c r="C1345" s="31"/>
      <c r="D1345" s="31"/>
      <c r="E1345" s="31"/>
      <c r="F1345" s="31"/>
      <c r="G1345" s="31"/>
      <c r="H1345" s="31"/>
      <c r="I1345" s="24"/>
      <c r="J1345" s="24"/>
      <c r="K1345" s="24"/>
      <c r="O1345" s="24"/>
      <c r="P1345" s="31"/>
    </row>
    <row r="1346" spans="1:16" x14ac:dyDescent="0.3">
      <c r="A1346" s="25"/>
      <c r="B1346"/>
      <c r="C1346" s="31"/>
      <c r="D1346" s="31"/>
      <c r="E1346" s="31"/>
      <c r="F1346" s="31"/>
      <c r="G1346" s="31"/>
      <c r="H1346" s="31"/>
      <c r="I1346" s="24"/>
      <c r="J1346" s="24"/>
      <c r="K1346" s="24"/>
      <c r="O1346" s="24"/>
      <c r="P1346" s="31"/>
    </row>
    <row r="1347" spans="1:16" x14ac:dyDescent="0.3">
      <c r="A1347" s="25"/>
      <c r="B1347"/>
      <c r="C1347" s="31"/>
      <c r="D1347" s="31"/>
      <c r="E1347" s="31"/>
      <c r="F1347" s="31"/>
      <c r="G1347" s="31"/>
      <c r="H1347" s="31"/>
      <c r="I1347" s="24"/>
      <c r="J1347" s="24"/>
      <c r="K1347" s="24"/>
      <c r="O1347" s="24"/>
      <c r="P1347" s="31"/>
    </row>
    <row r="1348" spans="1:16" x14ac:dyDescent="0.3">
      <c r="A1348" s="25"/>
      <c r="B1348"/>
      <c r="C1348" s="31"/>
      <c r="D1348" s="31"/>
      <c r="E1348" s="31"/>
      <c r="F1348" s="31"/>
      <c r="G1348" s="31"/>
      <c r="H1348" s="31"/>
      <c r="I1348" s="24"/>
      <c r="J1348" s="24"/>
      <c r="K1348" s="24"/>
      <c r="O1348" s="24"/>
      <c r="P1348" s="31"/>
    </row>
    <row r="1349" spans="1:16" x14ac:dyDescent="0.3">
      <c r="A1349" s="25"/>
      <c r="B1349"/>
      <c r="C1349" s="31"/>
      <c r="D1349" s="31"/>
      <c r="E1349" s="31"/>
      <c r="F1349" s="31"/>
      <c r="G1349" s="31"/>
      <c r="H1349" s="31"/>
      <c r="I1349" s="24"/>
      <c r="J1349" s="24"/>
      <c r="K1349" s="24"/>
      <c r="O1349" s="24"/>
      <c r="P1349" s="31"/>
    </row>
    <row r="1350" spans="1:16" x14ac:dyDescent="0.3">
      <c r="A1350" s="25"/>
      <c r="B1350"/>
      <c r="C1350" s="31"/>
      <c r="D1350" s="31"/>
      <c r="E1350" s="31"/>
      <c r="F1350" s="31"/>
      <c r="G1350" s="31"/>
      <c r="H1350" s="31"/>
      <c r="I1350" s="24"/>
      <c r="J1350" s="24"/>
      <c r="K1350" s="24"/>
      <c r="O1350" s="24"/>
      <c r="P1350" s="31"/>
    </row>
    <row r="1351" spans="1:16" x14ac:dyDescent="0.3">
      <c r="A1351" s="25"/>
      <c r="B1351"/>
      <c r="C1351" s="31"/>
      <c r="D1351" s="31"/>
      <c r="E1351" s="31"/>
      <c r="F1351" s="31"/>
      <c r="G1351" s="31"/>
      <c r="H1351" s="31"/>
      <c r="I1351" s="24"/>
      <c r="J1351" s="24"/>
      <c r="K1351" s="24"/>
      <c r="O1351" s="24"/>
      <c r="P1351" s="31"/>
    </row>
    <row r="1352" spans="1:16" x14ac:dyDescent="0.3">
      <c r="A1352" s="25"/>
      <c r="B1352"/>
      <c r="C1352" s="31"/>
      <c r="D1352" s="31"/>
      <c r="E1352" s="31"/>
      <c r="F1352" s="31"/>
      <c r="G1352" s="31"/>
      <c r="H1352" s="31"/>
      <c r="I1352" s="24"/>
      <c r="J1352" s="24"/>
      <c r="K1352" s="24"/>
      <c r="O1352" s="24"/>
      <c r="P1352" s="31"/>
    </row>
    <row r="1353" spans="1:16" x14ac:dyDescent="0.3">
      <c r="A1353" s="25"/>
      <c r="B1353"/>
      <c r="C1353" s="31"/>
      <c r="D1353" s="31"/>
      <c r="E1353" s="31"/>
      <c r="F1353" s="31"/>
      <c r="G1353" s="31"/>
      <c r="H1353" s="31"/>
      <c r="I1353" s="24"/>
      <c r="J1353" s="24"/>
      <c r="K1353" s="24"/>
      <c r="O1353" s="24"/>
      <c r="P1353" s="31"/>
    </row>
    <row r="1354" spans="1:16" x14ac:dyDescent="0.3">
      <c r="A1354" s="25"/>
      <c r="B1354"/>
      <c r="C1354" s="31"/>
      <c r="D1354" s="31"/>
      <c r="E1354" s="31"/>
      <c r="F1354" s="31"/>
      <c r="G1354" s="31"/>
      <c r="H1354" s="31"/>
      <c r="I1354" s="24"/>
      <c r="J1354" s="24"/>
      <c r="K1354" s="24"/>
      <c r="O1354" s="24"/>
      <c r="P1354" s="31"/>
    </row>
    <row r="1355" spans="1:16" x14ac:dyDescent="0.3">
      <c r="A1355" s="25"/>
      <c r="B1355"/>
      <c r="C1355" s="31"/>
      <c r="D1355" s="31"/>
      <c r="E1355" s="31"/>
      <c r="F1355" s="31"/>
      <c r="G1355" s="31"/>
      <c r="H1355" s="31"/>
      <c r="I1355" s="24"/>
      <c r="J1355" s="24"/>
      <c r="K1355" s="24"/>
      <c r="O1355" s="24"/>
      <c r="P1355" s="31"/>
    </row>
    <row r="1356" spans="1:16" x14ac:dyDescent="0.3">
      <c r="A1356" s="25"/>
      <c r="B1356"/>
      <c r="C1356" s="31"/>
      <c r="D1356" s="31"/>
      <c r="E1356" s="31"/>
      <c r="F1356" s="31"/>
      <c r="G1356" s="31"/>
      <c r="H1356" s="31"/>
      <c r="I1356" s="24"/>
      <c r="J1356" s="24"/>
      <c r="K1356" s="24"/>
      <c r="O1356" s="24"/>
      <c r="P1356" s="31"/>
    </row>
    <row r="1357" spans="1:16" x14ac:dyDescent="0.3">
      <c r="A1357" s="25"/>
      <c r="B1357"/>
      <c r="C1357" s="31"/>
      <c r="D1357" s="31"/>
      <c r="E1357" s="31"/>
      <c r="F1357" s="31"/>
      <c r="G1357" s="31"/>
      <c r="H1357" s="31"/>
      <c r="I1357" s="24"/>
      <c r="J1357" s="24"/>
      <c r="K1357" s="24"/>
      <c r="O1357" s="24"/>
      <c r="P1357" s="31"/>
    </row>
    <row r="1358" spans="1:16" x14ac:dyDescent="0.3">
      <c r="A1358" s="25"/>
      <c r="B1358"/>
      <c r="C1358" s="31"/>
      <c r="D1358" s="31"/>
      <c r="E1358" s="31"/>
      <c r="F1358" s="31"/>
      <c r="G1358" s="31"/>
      <c r="H1358" s="31"/>
      <c r="I1358" s="24"/>
      <c r="J1358" s="24"/>
      <c r="K1358" s="24"/>
      <c r="O1358" s="24"/>
      <c r="P1358" s="31"/>
    </row>
    <row r="1359" spans="1:16" x14ac:dyDescent="0.3">
      <c r="A1359" s="25"/>
      <c r="B1359"/>
      <c r="C1359" s="31"/>
      <c r="D1359" s="31"/>
      <c r="E1359" s="31"/>
      <c r="F1359" s="31"/>
      <c r="G1359" s="31"/>
      <c r="H1359" s="31"/>
      <c r="I1359" s="24"/>
      <c r="J1359" s="24"/>
      <c r="K1359" s="24"/>
      <c r="O1359" s="24"/>
      <c r="P1359" s="31"/>
    </row>
    <row r="1360" spans="1:16" x14ac:dyDescent="0.3">
      <c r="A1360" s="25"/>
      <c r="B1360"/>
      <c r="I1360" s="24"/>
      <c r="J1360" s="24"/>
      <c r="K1360" s="24"/>
      <c r="O1360" s="24"/>
      <c r="P1360" s="31"/>
    </row>
    <row r="1361" spans="1:16" x14ac:dyDescent="0.3">
      <c r="A1361" s="25"/>
      <c r="B1361"/>
      <c r="C1361" s="31"/>
      <c r="D1361" s="31"/>
      <c r="E1361" s="31"/>
      <c r="F1361" s="31"/>
      <c r="G1361" s="31"/>
      <c r="H1361" s="31"/>
      <c r="I1361" s="24"/>
      <c r="J1361" s="24"/>
      <c r="K1361" s="24"/>
      <c r="O1361" s="24"/>
      <c r="P1361" s="31"/>
    </row>
    <row r="1362" spans="1:16" x14ac:dyDescent="0.3">
      <c r="A1362" s="25"/>
      <c r="B1362"/>
      <c r="C1362" s="31"/>
      <c r="D1362" s="31"/>
      <c r="E1362" s="31"/>
      <c r="F1362" s="31"/>
      <c r="G1362" s="31"/>
      <c r="H1362" s="31"/>
      <c r="I1362" s="24"/>
      <c r="J1362" s="24"/>
      <c r="K1362" s="24"/>
      <c r="O1362" s="24"/>
      <c r="P1362" s="31"/>
    </row>
    <row r="1363" spans="1:16" x14ac:dyDescent="0.3">
      <c r="A1363" s="25"/>
      <c r="B1363"/>
      <c r="C1363" s="31"/>
      <c r="D1363" s="31"/>
      <c r="E1363" s="31"/>
      <c r="F1363" s="31"/>
      <c r="G1363" s="31"/>
      <c r="H1363" s="31"/>
      <c r="I1363" s="24"/>
      <c r="J1363" s="24"/>
      <c r="K1363" s="24"/>
      <c r="O1363" s="24"/>
      <c r="P1363" s="31"/>
    </row>
    <row r="1364" spans="1:16" x14ac:dyDescent="0.3">
      <c r="A1364" s="25"/>
      <c r="B1364"/>
      <c r="C1364" s="31"/>
      <c r="D1364" s="31"/>
      <c r="E1364" s="31"/>
      <c r="F1364" s="31"/>
      <c r="G1364" s="31"/>
      <c r="H1364" s="31"/>
      <c r="I1364" s="24"/>
      <c r="J1364" s="24"/>
      <c r="K1364" s="24"/>
      <c r="O1364" s="24"/>
      <c r="P1364" s="31"/>
    </row>
    <row r="1365" spans="1:16" x14ac:dyDescent="0.3">
      <c r="A1365" s="25"/>
      <c r="B1365"/>
      <c r="C1365" s="31"/>
      <c r="D1365" s="31"/>
      <c r="E1365" s="31"/>
      <c r="F1365" s="31"/>
      <c r="G1365" s="31"/>
      <c r="H1365" s="31"/>
      <c r="I1365" s="24"/>
      <c r="J1365" s="24"/>
      <c r="K1365" s="24"/>
      <c r="O1365" s="24"/>
      <c r="P1365" s="31"/>
    </row>
    <row r="1366" spans="1:16" x14ac:dyDescent="0.3">
      <c r="A1366" s="25"/>
      <c r="B1366"/>
      <c r="C1366" s="31"/>
      <c r="D1366" s="31"/>
      <c r="E1366" s="31"/>
      <c r="F1366" s="31"/>
      <c r="G1366" s="31"/>
      <c r="H1366" s="31"/>
      <c r="I1366" s="24"/>
      <c r="J1366" s="24"/>
      <c r="K1366" s="24"/>
      <c r="O1366" s="24"/>
      <c r="P1366" s="31"/>
    </row>
    <row r="1367" spans="1:16" x14ac:dyDescent="0.3">
      <c r="A1367" s="25"/>
      <c r="B1367"/>
      <c r="C1367" s="31"/>
      <c r="D1367" s="31"/>
      <c r="E1367" s="31"/>
      <c r="F1367" s="31"/>
      <c r="G1367" s="31"/>
      <c r="H1367" s="31"/>
      <c r="I1367" s="24"/>
      <c r="J1367" s="24"/>
      <c r="K1367" s="24"/>
      <c r="O1367" s="24"/>
      <c r="P1367" s="31"/>
    </row>
    <row r="1368" spans="1:16" x14ac:dyDescent="0.3">
      <c r="A1368" s="25"/>
      <c r="B1368"/>
      <c r="C1368" s="31"/>
      <c r="D1368" s="31"/>
      <c r="E1368" s="31"/>
      <c r="F1368" s="31"/>
      <c r="G1368" s="31"/>
      <c r="H1368" s="31"/>
      <c r="I1368" s="24"/>
      <c r="J1368" s="24"/>
      <c r="K1368" s="24"/>
      <c r="O1368" s="24"/>
      <c r="P1368" s="31"/>
    </row>
    <row r="1369" spans="1:16" x14ac:dyDescent="0.3">
      <c r="A1369" s="25"/>
      <c r="B1369"/>
      <c r="C1369" s="31"/>
      <c r="D1369" s="31"/>
      <c r="E1369" s="31"/>
      <c r="F1369" s="31"/>
      <c r="G1369" s="31"/>
      <c r="H1369" s="31"/>
      <c r="I1369" s="24"/>
      <c r="J1369" s="24"/>
      <c r="K1369" s="24"/>
      <c r="O1369" s="24"/>
      <c r="P1369" s="31"/>
    </row>
    <row r="1370" spans="1:16" x14ac:dyDescent="0.3">
      <c r="A1370" s="25"/>
      <c r="B1370"/>
      <c r="C1370" s="31"/>
      <c r="D1370" s="31"/>
      <c r="E1370" s="31"/>
      <c r="F1370" s="31"/>
      <c r="G1370" s="31"/>
      <c r="H1370" s="31"/>
      <c r="I1370" s="24"/>
      <c r="J1370" s="24"/>
      <c r="K1370" s="24"/>
      <c r="O1370" s="24"/>
      <c r="P1370" s="31"/>
    </row>
    <row r="1371" spans="1:16" x14ac:dyDescent="0.3">
      <c r="A1371" s="25"/>
      <c r="B1371"/>
      <c r="C1371" s="31"/>
      <c r="D1371" s="31"/>
      <c r="E1371" s="31"/>
      <c r="F1371" s="31"/>
      <c r="G1371" s="31"/>
      <c r="H1371" s="31"/>
      <c r="I1371" s="24"/>
      <c r="J1371" s="24"/>
      <c r="K1371" s="24"/>
      <c r="O1371" s="24"/>
      <c r="P1371" s="31"/>
    </row>
    <row r="1372" spans="1:16" x14ac:dyDescent="0.3">
      <c r="A1372" s="25"/>
      <c r="B1372"/>
      <c r="C1372" s="31"/>
      <c r="D1372" s="31"/>
      <c r="E1372" s="31"/>
      <c r="F1372" s="31"/>
      <c r="G1372" s="31"/>
      <c r="H1372" s="31"/>
      <c r="I1372" s="24"/>
      <c r="J1372" s="24"/>
      <c r="K1372" s="24"/>
      <c r="O1372" s="24"/>
      <c r="P1372" s="31"/>
    </row>
    <row r="1373" spans="1:16" x14ac:dyDescent="0.3">
      <c r="A1373" s="25"/>
      <c r="B1373"/>
      <c r="C1373" s="31"/>
      <c r="D1373" s="31"/>
      <c r="E1373" s="31"/>
      <c r="F1373" s="31"/>
      <c r="G1373" s="31"/>
      <c r="H1373" s="31"/>
      <c r="I1373" s="24"/>
      <c r="J1373" s="24"/>
      <c r="K1373" s="24"/>
      <c r="O1373" s="24"/>
      <c r="P1373" s="31"/>
    </row>
    <row r="1374" spans="1:16" x14ac:dyDescent="0.3">
      <c r="A1374" s="25"/>
      <c r="B1374"/>
      <c r="C1374" s="31"/>
      <c r="D1374" s="31"/>
      <c r="E1374" s="31"/>
      <c r="F1374" s="31"/>
      <c r="G1374" s="31"/>
      <c r="H1374" s="31"/>
      <c r="I1374" s="24"/>
      <c r="J1374" s="24"/>
      <c r="K1374" s="24"/>
      <c r="O1374" s="24"/>
      <c r="P1374" s="31"/>
    </row>
    <row r="1375" spans="1:16" x14ac:dyDescent="0.3">
      <c r="A1375" s="25"/>
      <c r="B1375"/>
      <c r="C1375" s="31"/>
      <c r="D1375" s="31"/>
      <c r="E1375" s="31"/>
      <c r="F1375" s="31"/>
      <c r="G1375" s="31"/>
      <c r="H1375" s="31"/>
      <c r="I1375" s="24"/>
      <c r="J1375" s="24"/>
      <c r="K1375" s="24"/>
      <c r="O1375" s="24"/>
      <c r="P1375" s="31"/>
    </row>
    <row r="1376" spans="1:16" x14ac:dyDescent="0.3">
      <c r="A1376" s="25"/>
      <c r="B1376"/>
      <c r="C1376" s="31"/>
      <c r="D1376" s="31"/>
      <c r="E1376" s="31"/>
      <c r="F1376" s="31"/>
      <c r="G1376" s="31"/>
      <c r="H1376" s="31"/>
      <c r="I1376" s="24"/>
      <c r="J1376" s="24"/>
      <c r="K1376" s="24"/>
      <c r="O1376" s="24"/>
      <c r="P1376" s="31"/>
    </row>
    <row r="1377" spans="1:16" x14ac:dyDescent="0.3">
      <c r="A1377" s="25"/>
      <c r="B1377"/>
      <c r="C1377" s="31"/>
      <c r="D1377" s="31"/>
      <c r="E1377" s="31"/>
      <c r="F1377" s="31"/>
      <c r="G1377" s="31"/>
      <c r="H1377" s="31"/>
      <c r="I1377" s="24"/>
      <c r="J1377" s="24"/>
      <c r="K1377" s="24"/>
      <c r="O1377" s="24"/>
      <c r="P1377" s="31"/>
    </row>
    <row r="1378" spans="1:16" x14ac:dyDescent="0.3">
      <c r="A1378" s="25"/>
      <c r="B1378"/>
      <c r="I1378" s="24"/>
      <c r="J1378" s="24"/>
      <c r="K1378" s="24"/>
      <c r="O1378" s="24"/>
      <c r="P1378" s="31"/>
    </row>
    <row r="1379" spans="1:16" x14ac:dyDescent="0.3">
      <c r="A1379" s="25"/>
      <c r="B1379"/>
      <c r="C1379" s="31"/>
      <c r="D1379" s="31"/>
      <c r="E1379" s="31"/>
      <c r="F1379" s="31"/>
      <c r="G1379" s="31"/>
      <c r="H1379" s="31"/>
      <c r="I1379" s="24"/>
      <c r="J1379" s="24"/>
      <c r="K1379" s="24"/>
      <c r="O1379" s="24"/>
      <c r="P1379" s="31"/>
    </row>
    <row r="1380" spans="1:16" x14ac:dyDescent="0.3">
      <c r="A1380" s="25"/>
      <c r="B1380"/>
      <c r="C1380" s="31"/>
      <c r="D1380" s="31"/>
      <c r="E1380" s="31"/>
      <c r="F1380" s="31"/>
      <c r="G1380" s="31"/>
      <c r="H1380" s="31"/>
      <c r="I1380" s="24"/>
      <c r="J1380" s="24"/>
      <c r="K1380" s="24"/>
      <c r="O1380" s="24"/>
      <c r="P1380" s="31"/>
    </row>
    <row r="1381" spans="1:16" x14ac:dyDescent="0.3">
      <c r="A1381" s="25"/>
      <c r="B1381"/>
      <c r="C1381" s="31"/>
      <c r="D1381" s="31"/>
      <c r="E1381" s="31"/>
      <c r="F1381" s="31"/>
      <c r="G1381" s="31"/>
      <c r="H1381" s="31"/>
      <c r="I1381" s="24"/>
      <c r="J1381" s="24"/>
      <c r="K1381" s="24"/>
      <c r="O1381" s="24"/>
      <c r="P1381" s="31"/>
    </row>
    <row r="1382" spans="1:16" x14ac:dyDescent="0.3">
      <c r="A1382" s="25"/>
      <c r="B1382"/>
      <c r="I1382" s="24"/>
      <c r="J1382" s="24"/>
      <c r="K1382" s="24"/>
      <c r="O1382" s="24"/>
      <c r="P1382" s="31"/>
    </row>
    <row r="1383" spans="1:16" x14ac:dyDescent="0.3">
      <c r="A1383" s="25"/>
      <c r="B1383"/>
      <c r="I1383" s="24"/>
      <c r="J1383" s="24"/>
      <c r="K1383" s="24"/>
      <c r="O1383" s="24"/>
      <c r="P1383" s="31"/>
    </row>
    <row r="1384" spans="1:16" x14ac:dyDescent="0.3">
      <c r="A1384" s="25"/>
      <c r="B1384"/>
      <c r="I1384" s="24"/>
      <c r="J1384" s="24"/>
      <c r="K1384" s="24"/>
      <c r="O1384" s="24"/>
      <c r="P1384" s="31"/>
    </row>
    <row r="1385" spans="1:16" x14ac:dyDescent="0.3">
      <c r="A1385" s="25"/>
      <c r="B1385"/>
      <c r="I1385" s="24"/>
      <c r="J1385" s="24"/>
      <c r="K1385" s="24"/>
      <c r="O1385" s="24"/>
      <c r="P1385" s="31"/>
    </row>
    <row r="1386" spans="1:16" x14ac:dyDescent="0.3">
      <c r="A1386" s="25"/>
      <c r="B1386"/>
      <c r="C1386" s="31"/>
      <c r="D1386" s="31"/>
      <c r="E1386" s="31"/>
      <c r="F1386" s="31"/>
      <c r="G1386" s="31"/>
      <c r="H1386" s="31"/>
      <c r="I1386" s="24"/>
      <c r="J1386" s="24"/>
      <c r="K1386" s="24"/>
      <c r="O1386" s="24"/>
      <c r="P1386" s="31"/>
    </row>
    <row r="1387" spans="1:16" x14ac:dyDescent="0.3">
      <c r="A1387" s="25"/>
      <c r="B1387"/>
      <c r="I1387" s="24"/>
      <c r="J1387" s="24"/>
      <c r="K1387" s="24"/>
      <c r="O1387" s="24"/>
      <c r="P1387" s="31"/>
    </row>
    <row r="1388" spans="1:16" x14ac:dyDescent="0.3">
      <c r="A1388" s="25"/>
      <c r="B1388"/>
      <c r="C1388" s="31"/>
      <c r="D1388" s="31"/>
      <c r="E1388" s="31"/>
      <c r="F1388" s="31"/>
      <c r="G1388" s="31"/>
      <c r="H1388" s="31"/>
      <c r="I1388" s="24"/>
      <c r="J1388" s="24"/>
      <c r="K1388" s="24"/>
      <c r="O1388" s="24"/>
      <c r="P1388" s="31"/>
    </row>
    <row r="1389" spans="1:16" x14ac:dyDescent="0.3">
      <c r="A1389" s="25"/>
      <c r="B1389"/>
      <c r="I1389" s="24"/>
      <c r="J1389" s="24"/>
      <c r="K1389" s="24"/>
      <c r="O1389" s="24"/>
      <c r="P1389" s="31"/>
    </row>
    <row r="1390" spans="1:16" x14ac:dyDescent="0.3">
      <c r="A1390" s="25"/>
      <c r="B1390"/>
      <c r="C1390" s="31"/>
      <c r="D1390" s="31"/>
      <c r="E1390" s="31"/>
      <c r="F1390" s="31"/>
      <c r="G1390" s="31"/>
      <c r="H1390" s="31"/>
      <c r="I1390" s="24"/>
      <c r="J1390" s="24"/>
      <c r="K1390" s="24"/>
      <c r="O1390" s="24"/>
      <c r="P1390" s="31"/>
    </row>
    <row r="1391" spans="1:16" x14ac:dyDescent="0.3">
      <c r="A1391" s="25"/>
      <c r="B1391"/>
      <c r="I1391" s="24"/>
      <c r="J1391" s="24"/>
      <c r="K1391" s="24"/>
      <c r="O1391" s="24"/>
      <c r="P1391" s="31"/>
    </row>
    <row r="1392" spans="1:16" x14ac:dyDescent="0.3">
      <c r="A1392" s="25"/>
      <c r="B1392"/>
      <c r="C1392" s="31"/>
      <c r="D1392" s="31"/>
      <c r="E1392" s="31"/>
      <c r="F1392" s="31"/>
      <c r="G1392" s="31"/>
      <c r="H1392" s="31"/>
      <c r="I1392" s="24"/>
      <c r="J1392" s="24"/>
      <c r="K1392" s="24"/>
      <c r="O1392" s="24"/>
      <c r="P1392" s="31"/>
    </row>
    <row r="1393" spans="1:16" x14ac:dyDescent="0.3">
      <c r="A1393" s="25"/>
      <c r="B1393"/>
      <c r="C1393" s="31"/>
      <c r="D1393" s="31"/>
      <c r="E1393" s="31"/>
      <c r="F1393" s="31"/>
      <c r="G1393" s="31"/>
      <c r="H1393" s="31"/>
      <c r="I1393" s="24"/>
      <c r="J1393" s="24"/>
      <c r="K1393" s="24"/>
      <c r="O1393" s="24"/>
      <c r="P1393" s="31"/>
    </row>
    <row r="1394" spans="1:16" x14ac:dyDescent="0.3">
      <c r="A1394" s="25"/>
      <c r="B1394"/>
      <c r="I1394" s="24"/>
      <c r="J1394" s="24"/>
      <c r="K1394" s="24"/>
      <c r="O1394" s="24"/>
      <c r="P1394" s="31"/>
    </row>
    <row r="1395" spans="1:16" x14ac:dyDescent="0.3">
      <c r="A1395" s="25"/>
      <c r="B1395"/>
      <c r="I1395" s="24"/>
      <c r="J1395" s="24"/>
      <c r="K1395" s="24"/>
      <c r="O1395" s="24"/>
      <c r="P1395" s="31"/>
    </row>
    <row r="1396" spans="1:16" x14ac:dyDescent="0.3">
      <c r="A1396" s="25"/>
      <c r="B1396"/>
      <c r="C1396" s="31"/>
      <c r="D1396" s="31"/>
      <c r="E1396" s="31"/>
      <c r="F1396" s="31"/>
      <c r="G1396" s="31"/>
      <c r="H1396" s="31"/>
      <c r="I1396" s="24"/>
      <c r="J1396" s="24"/>
      <c r="K1396" s="24"/>
      <c r="O1396" s="24"/>
      <c r="P1396" s="31"/>
    </row>
    <row r="1397" spans="1:16" x14ac:dyDescent="0.3">
      <c r="A1397" s="25"/>
      <c r="B1397"/>
      <c r="I1397" s="24"/>
      <c r="J1397" s="24"/>
      <c r="K1397" s="24"/>
      <c r="O1397" s="24"/>
      <c r="P1397" s="31"/>
    </row>
    <row r="1398" spans="1:16" x14ac:dyDescent="0.3">
      <c r="A1398" s="25"/>
      <c r="B1398"/>
      <c r="I1398" s="24"/>
      <c r="J1398" s="24"/>
      <c r="K1398" s="24"/>
      <c r="O1398" s="24"/>
      <c r="P1398" s="31"/>
    </row>
    <row r="1399" spans="1:16" x14ac:dyDescent="0.3">
      <c r="A1399" s="25"/>
      <c r="B1399"/>
      <c r="C1399" s="31"/>
      <c r="D1399" s="31"/>
      <c r="E1399" s="31"/>
      <c r="F1399" s="31"/>
      <c r="G1399" s="31"/>
      <c r="H1399" s="31"/>
      <c r="I1399" s="24"/>
      <c r="J1399" s="24"/>
      <c r="K1399" s="24"/>
      <c r="O1399" s="24"/>
      <c r="P1399" s="31"/>
    </row>
    <row r="1400" spans="1:16" x14ac:dyDescent="0.3">
      <c r="A1400" s="25"/>
      <c r="B1400"/>
      <c r="C1400" s="31"/>
      <c r="D1400" s="31"/>
      <c r="E1400" s="31"/>
      <c r="F1400" s="31"/>
      <c r="G1400" s="31"/>
      <c r="H1400" s="31"/>
      <c r="I1400" s="24"/>
      <c r="J1400" s="24"/>
      <c r="K1400" s="24"/>
      <c r="O1400" s="24"/>
      <c r="P1400" s="31"/>
    </row>
    <row r="1401" spans="1:16" x14ac:dyDescent="0.3">
      <c r="A1401" s="25"/>
      <c r="B1401"/>
      <c r="I1401" s="24"/>
      <c r="J1401" s="24"/>
      <c r="K1401" s="24"/>
      <c r="O1401" s="24"/>
      <c r="P1401" s="31"/>
    </row>
    <row r="1402" spans="1:16" x14ac:dyDescent="0.3">
      <c r="A1402" s="25"/>
      <c r="B1402"/>
      <c r="I1402" s="24"/>
      <c r="J1402" s="24"/>
      <c r="K1402" s="24"/>
      <c r="O1402" s="24"/>
      <c r="P1402" s="31"/>
    </row>
    <row r="1403" spans="1:16" x14ac:dyDescent="0.3">
      <c r="A1403" s="25"/>
      <c r="B1403"/>
      <c r="C1403" s="31"/>
      <c r="D1403" s="31"/>
      <c r="E1403" s="31"/>
      <c r="F1403" s="31"/>
      <c r="G1403" s="31"/>
      <c r="H1403" s="31"/>
      <c r="I1403" s="24"/>
      <c r="J1403" s="24"/>
      <c r="K1403" s="24"/>
      <c r="O1403" s="24"/>
      <c r="P1403" s="31"/>
    </row>
    <row r="1404" spans="1:16" x14ac:dyDescent="0.3">
      <c r="A1404" s="25"/>
      <c r="B1404"/>
      <c r="C1404" s="31"/>
      <c r="D1404" s="31"/>
      <c r="E1404" s="31"/>
      <c r="F1404" s="31"/>
      <c r="G1404" s="31"/>
      <c r="H1404" s="31"/>
      <c r="I1404" s="24"/>
      <c r="J1404" s="24"/>
      <c r="K1404" s="24"/>
      <c r="O1404" s="24"/>
      <c r="P1404" s="31"/>
    </row>
    <row r="1405" spans="1:16" x14ac:dyDescent="0.3">
      <c r="A1405" s="25"/>
      <c r="B1405"/>
      <c r="C1405" s="31"/>
      <c r="D1405" s="31"/>
      <c r="E1405" s="31"/>
      <c r="F1405" s="31"/>
      <c r="G1405" s="31"/>
      <c r="H1405" s="31"/>
      <c r="I1405" s="24"/>
      <c r="J1405" s="24"/>
      <c r="K1405" s="24"/>
      <c r="O1405" s="24"/>
      <c r="P1405" s="31"/>
    </row>
    <row r="1406" spans="1:16" x14ac:dyDescent="0.3">
      <c r="A1406" s="25"/>
      <c r="B1406"/>
      <c r="I1406" s="24"/>
      <c r="J1406" s="24"/>
      <c r="K1406" s="24"/>
      <c r="O1406" s="24"/>
      <c r="P1406" s="31"/>
    </row>
    <row r="1407" spans="1:16" x14ac:dyDescent="0.3">
      <c r="A1407" s="25"/>
      <c r="B1407"/>
      <c r="I1407" s="24"/>
      <c r="J1407" s="24"/>
      <c r="K1407" s="24"/>
      <c r="O1407" s="24"/>
      <c r="P1407" s="31"/>
    </row>
    <row r="1408" spans="1:16" x14ac:dyDescent="0.3">
      <c r="A1408" s="25"/>
      <c r="B1408"/>
      <c r="C1408" s="31"/>
      <c r="D1408" s="31"/>
      <c r="E1408" s="31"/>
      <c r="F1408" s="31"/>
      <c r="G1408" s="31"/>
      <c r="H1408" s="31"/>
      <c r="I1408" s="24"/>
      <c r="J1408" s="24"/>
      <c r="K1408" s="24"/>
      <c r="O1408" s="24"/>
      <c r="P1408" s="31"/>
    </row>
    <row r="1409" spans="1:16" x14ac:dyDescent="0.3">
      <c r="A1409" s="25"/>
      <c r="B1409"/>
      <c r="I1409" s="24"/>
      <c r="J1409" s="24"/>
      <c r="K1409" s="24"/>
      <c r="O1409" s="24"/>
      <c r="P1409" s="31"/>
    </row>
    <row r="1410" spans="1:16" x14ac:dyDescent="0.3">
      <c r="A1410" s="25"/>
      <c r="B1410"/>
      <c r="I1410" s="24"/>
      <c r="J1410" s="24"/>
      <c r="K1410" s="24"/>
      <c r="O1410" s="24"/>
      <c r="P1410" s="31"/>
    </row>
    <row r="1411" spans="1:16" x14ac:dyDescent="0.3">
      <c r="A1411" s="25"/>
      <c r="B1411"/>
      <c r="I1411" s="24"/>
      <c r="J1411" s="24"/>
      <c r="K1411" s="24"/>
      <c r="O1411" s="24"/>
      <c r="P1411" s="31"/>
    </row>
    <row r="1412" spans="1:16" x14ac:dyDescent="0.3">
      <c r="A1412" s="25"/>
      <c r="B1412"/>
      <c r="C1412" s="31"/>
      <c r="D1412" s="31"/>
      <c r="E1412" s="31"/>
      <c r="F1412" s="31"/>
      <c r="G1412" s="31"/>
      <c r="H1412" s="31"/>
      <c r="I1412" s="24"/>
      <c r="J1412" s="24"/>
      <c r="K1412" s="24"/>
      <c r="O1412" s="24"/>
      <c r="P1412" s="31"/>
    </row>
    <row r="1413" spans="1:16" x14ac:dyDescent="0.3">
      <c r="A1413" s="25"/>
      <c r="B1413"/>
      <c r="C1413" s="31"/>
      <c r="D1413" s="31"/>
      <c r="E1413" s="31"/>
      <c r="F1413" s="31"/>
      <c r="G1413" s="31"/>
      <c r="H1413" s="31"/>
      <c r="I1413" s="24"/>
      <c r="J1413" s="24"/>
      <c r="K1413" s="24"/>
      <c r="O1413" s="24"/>
      <c r="P1413" s="31"/>
    </row>
    <row r="1414" spans="1:16" x14ac:dyDescent="0.3">
      <c r="A1414" s="25"/>
      <c r="B1414"/>
      <c r="I1414" s="24"/>
      <c r="J1414" s="24"/>
      <c r="K1414" s="24"/>
      <c r="O1414" s="24"/>
      <c r="P1414" s="31"/>
    </row>
    <row r="1415" spans="1:16" x14ac:dyDescent="0.3">
      <c r="A1415" s="25"/>
      <c r="B1415"/>
      <c r="I1415" s="24"/>
      <c r="J1415" s="24"/>
      <c r="K1415" s="24"/>
      <c r="O1415" s="24"/>
      <c r="P1415" s="31"/>
    </row>
    <row r="1416" spans="1:16" x14ac:dyDescent="0.3">
      <c r="A1416" s="25"/>
      <c r="B1416"/>
      <c r="I1416" s="24"/>
      <c r="J1416" s="24"/>
      <c r="K1416" s="24"/>
      <c r="O1416" s="24"/>
      <c r="P1416" s="31"/>
    </row>
    <row r="1417" spans="1:16" x14ac:dyDescent="0.3">
      <c r="A1417" s="25"/>
      <c r="B1417"/>
      <c r="I1417" s="24"/>
      <c r="J1417" s="24"/>
      <c r="K1417" s="24"/>
      <c r="O1417" s="24"/>
      <c r="P1417" s="31"/>
    </row>
    <row r="1418" spans="1:16" x14ac:dyDescent="0.3">
      <c r="A1418" s="25"/>
      <c r="B1418"/>
      <c r="I1418" s="24"/>
      <c r="J1418" s="24"/>
      <c r="K1418" s="24"/>
      <c r="O1418" s="24"/>
      <c r="P1418" s="31"/>
    </row>
    <row r="1419" spans="1:16" x14ac:dyDescent="0.3">
      <c r="A1419" s="25"/>
      <c r="B1419"/>
      <c r="I1419" s="24"/>
      <c r="J1419" s="24"/>
      <c r="K1419" s="24"/>
      <c r="O1419" s="24"/>
      <c r="P1419" s="31"/>
    </row>
    <row r="1420" spans="1:16" x14ac:dyDescent="0.3">
      <c r="A1420" s="25"/>
      <c r="B1420"/>
      <c r="I1420" s="24"/>
      <c r="J1420" s="24"/>
      <c r="K1420" s="24"/>
      <c r="O1420" s="24"/>
      <c r="P1420" s="31"/>
    </row>
    <row r="1421" spans="1:16" x14ac:dyDescent="0.3">
      <c r="A1421" s="25"/>
      <c r="B1421"/>
      <c r="I1421" s="24"/>
      <c r="J1421" s="24"/>
      <c r="K1421" s="24"/>
      <c r="O1421" s="24"/>
      <c r="P1421" s="31"/>
    </row>
    <row r="1422" spans="1:16" x14ac:dyDescent="0.3">
      <c r="A1422" s="25"/>
      <c r="B1422"/>
      <c r="C1422" s="31"/>
      <c r="D1422" s="31"/>
      <c r="E1422" s="31"/>
      <c r="F1422" s="31"/>
      <c r="G1422" s="31"/>
      <c r="H1422" s="31"/>
      <c r="I1422" s="24"/>
      <c r="J1422" s="24"/>
      <c r="K1422" s="24"/>
      <c r="O1422" s="24"/>
      <c r="P1422" s="31"/>
    </row>
    <row r="1423" spans="1:16" x14ac:dyDescent="0.3">
      <c r="A1423" s="25"/>
      <c r="B1423"/>
      <c r="I1423" s="24"/>
      <c r="J1423" s="24"/>
      <c r="K1423" s="24"/>
      <c r="O1423" s="24"/>
      <c r="P1423" s="31"/>
    </row>
    <row r="1424" spans="1:16" x14ac:dyDescent="0.3">
      <c r="A1424" s="25"/>
      <c r="B1424"/>
      <c r="I1424" s="24"/>
      <c r="J1424" s="24"/>
      <c r="K1424" s="24"/>
      <c r="O1424" s="24"/>
      <c r="P1424" s="31"/>
    </row>
    <row r="1425" spans="1:16" x14ac:dyDescent="0.3">
      <c r="A1425" s="25"/>
      <c r="B1425"/>
      <c r="I1425" s="24"/>
      <c r="J1425" s="24"/>
      <c r="K1425" s="24"/>
      <c r="O1425" s="24"/>
      <c r="P1425" s="31"/>
    </row>
    <row r="1426" spans="1:16" x14ac:dyDescent="0.3">
      <c r="A1426" s="25"/>
      <c r="B1426"/>
      <c r="I1426" s="24"/>
      <c r="J1426" s="24"/>
      <c r="K1426" s="24"/>
      <c r="O1426" s="24"/>
      <c r="P1426" s="31"/>
    </row>
    <row r="1427" spans="1:16" x14ac:dyDescent="0.3">
      <c r="A1427" s="25"/>
      <c r="B1427"/>
      <c r="I1427" s="24"/>
      <c r="J1427" s="24"/>
      <c r="K1427" s="24"/>
      <c r="O1427" s="24"/>
      <c r="P1427" s="31"/>
    </row>
    <row r="1428" spans="1:16" x14ac:dyDescent="0.3">
      <c r="A1428" s="25"/>
      <c r="B1428"/>
      <c r="C1428" s="31"/>
      <c r="D1428" s="31"/>
      <c r="E1428" s="31"/>
      <c r="F1428" s="31"/>
      <c r="G1428" s="31"/>
      <c r="H1428" s="31"/>
      <c r="I1428" s="24"/>
      <c r="J1428" s="24"/>
      <c r="K1428" s="24"/>
      <c r="O1428" s="24"/>
      <c r="P1428" s="31"/>
    </row>
    <row r="1429" spans="1:16" x14ac:dyDescent="0.3">
      <c r="A1429" s="25"/>
      <c r="B1429"/>
      <c r="C1429" s="31"/>
      <c r="D1429" s="31"/>
      <c r="E1429" s="31"/>
      <c r="F1429" s="31"/>
      <c r="G1429" s="31"/>
      <c r="H1429" s="31"/>
      <c r="I1429" s="24"/>
      <c r="J1429" s="24"/>
      <c r="K1429" s="24"/>
      <c r="O1429" s="24"/>
      <c r="P1429" s="31"/>
    </row>
    <row r="1430" spans="1:16" x14ac:dyDescent="0.3">
      <c r="A1430" s="25"/>
      <c r="B1430"/>
      <c r="I1430" s="24"/>
      <c r="J1430" s="24"/>
      <c r="K1430" s="24"/>
      <c r="O1430" s="24"/>
      <c r="P1430" s="31"/>
    </row>
    <row r="1431" spans="1:16" x14ac:dyDescent="0.3">
      <c r="A1431" s="25"/>
      <c r="B1431"/>
      <c r="C1431" s="31"/>
      <c r="D1431" s="31"/>
      <c r="E1431" s="31"/>
      <c r="F1431" s="31"/>
      <c r="G1431" s="31"/>
      <c r="H1431" s="31"/>
      <c r="I1431" s="24"/>
      <c r="J1431" s="24"/>
      <c r="K1431" s="24"/>
      <c r="O1431" s="24"/>
      <c r="P1431" s="31"/>
    </row>
    <row r="1432" spans="1:16" x14ac:dyDescent="0.3">
      <c r="A1432" s="25"/>
      <c r="B1432"/>
      <c r="I1432" s="24"/>
      <c r="J1432" s="24"/>
      <c r="K1432" s="24"/>
      <c r="O1432" s="24"/>
      <c r="P1432" s="31"/>
    </row>
    <row r="1433" spans="1:16" x14ac:dyDescent="0.3">
      <c r="A1433" s="25"/>
      <c r="B1433"/>
      <c r="C1433" s="31"/>
      <c r="D1433" s="31"/>
      <c r="E1433" s="31"/>
      <c r="F1433" s="31"/>
      <c r="G1433" s="31"/>
      <c r="H1433" s="31"/>
      <c r="I1433" s="24"/>
      <c r="J1433" s="24"/>
      <c r="K1433" s="24"/>
      <c r="O1433" s="24"/>
      <c r="P1433" s="31"/>
    </row>
    <row r="1434" spans="1:16" x14ac:dyDescent="0.3">
      <c r="A1434" s="25"/>
      <c r="B1434"/>
      <c r="C1434" s="31"/>
      <c r="D1434" s="31"/>
      <c r="E1434" s="31"/>
      <c r="F1434" s="31"/>
      <c r="G1434" s="31"/>
      <c r="H1434" s="31"/>
      <c r="I1434" s="24"/>
      <c r="J1434" s="24"/>
      <c r="K1434" s="24"/>
      <c r="O1434" s="24"/>
      <c r="P1434" s="31"/>
    </row>
    <row r="1435" spans="1:16" x14ac:dyDescent="0.3">
      <c r="A1435" s="25"/>
      <c r="B1435"/>
      <c r="I1435" s="24"/>
      <c r="J1435" s="24"/>
      <c r="K1435" s="24"/>
      <c r="O1435" s="24"/>
      <c r="P1435" s="31"/>
    </row>
    <row r="1436" spans="1:16" x14ac:dyDescent="0.3">
      <c r="A1436" s="25"/>
      <c r="B1436"/>
      <c r="I1436" s="24"/>
      <c r="J1436" s="24"/>
      <c r="K1436" s="24"/>
      <c r="O1436" s="24"/>
      <c r="P1436" s="31"/>
    </row>
    <row r="1437" spans="1:16" x14ac:dyDescent="0.3">
      <c r="A1437" s="25"/>
      <c r="B1437"/>
      <c r="C1437" s="31"/>
      <c r="D1437" s="31"/>
      <c r="E1437" s="31"/>
      <c r="F1437" s="31"/>
      <c r="G1437" s="31"/>
      <c r="H1437" s="31"/>
      <c r="I1437" s="24"/>
      <c r="J1437" s="24"/>
      <c r="K1437" s="24"/>
      <c r="O1437" s="24"/>
      <c r="P1437" s="31"/>
    </row>
    <row r="1438" spans="1:16" x14ac:dyDescent="0.3">
      <c r="A1438" s="25"/>
      <c r="B1438"/>
      <c r="I1438" s="24"/>
      <c r="J1438" s="24"/>
      <c r="K1438" s="24"/>
      <c r="O1438" s="24"/>
      <c r="P1438" s="31"/>
    </row>
    <row r="1439" spans="1:16" x14ac:dyDescent="0.3">
      <c r="A1439" s="25"/>
      <c r="B1439"/>
      <c r="I1439" s="24"/>
      <c r="J1439" s="24"/>
      <c r="K1439" s="24"/>
      <c r="O1439" s="24"/>
      <c r="P1439" s="31"/>
    </row>
    <row r="1440" spans="1:16" x14ac:dyDescent="0.3">
      <c r="A1440" s="25"/>
      <c r="B1440"/>
      <c r="I1440" s="24"/>
      <c r="J1440" s="24"/>
      <c r="K1440" s="24"/>
      <c r="O1440" s="24"/>
      <c r="P1440" s="31"/>
    </row>
    <row r="1441" spans="1:16" x14ac:dyDescent="0.3">
      <c r="A1441" s="25"/>
      <c r="B1441"/>
      <c r="I1441" s="24"/>
      <c r="J1441" s="24"/>
      <c r="K1441" s="24"/>
      <c r="O1441" s="24"/>
      <c r="P1441" s="31"/>
    </row>
    <row r="1442" spans="1:16" x14ac:dyDescent="0.3">
      <c r="A1442" s="25"/>
      <c r="B1442"/>
      <c r="C1442" s="31"/>
      <c r="D1442" s="31"/>
      <c r="E1442" s="31"/>
      <c r="F1442" s="31"/>
      <c r="G1442" s="31"/>
      <c r="H1442" s="31"/>
      <c r="I1442" s="24"/>
      <c r="J1442" s="24"/>
      <c r="K1442" s="24"/>
      <c r="O1442" s="24"/>
      <c r="P1442" s="31"/>
    </row>
    <row r="1443" spans="1:16" x14ac:dyDescent="0.3">
      <c r="A1443" s="25"/>
      <c r="B1443"/>
      <c r="I1443" s="24"/>
      <c r="J1443" s="24"/>
      <c r="K1443" s="24"/>
      <c r="O1443" s="24"/>
      <c r="P1443" s="31"/>
    </row>
    <row r="1444" spans="1:16" x14ac:dyDescent="0.3">
      <c r="A1444" s="25"/>
      <c r="B1444"/>
      <c r="I1444" s="24"/>
      <c r="J1444" s="24"/>
      <c r="K1444" s="24"/>
      <c r="O1444" s="24"/>
      <c r="P1444" s="31"/>
    </row>
    <row r="1445" spans="1:16" x14ac:dyDescent="0.3">
      <c r="A1445" s="25"/>
      <c r="B1445"/>
      <c r="I1445" s="24"/>
      <c r="J1445" s="24"/>
      <c r="K1445" s="24"/>
      <c r="O1445" s="24"/>
      <c r="P1445" s="31"/>
    </row>
    <row r="1446" spans="1:16" x14ac:dyDescent="0.3">
      <c r="A1446" s="25"/>
      <c r="B1446"/>
      <c r="I1446" s="24"/>
      <c r="J1446" s="24"/>
      <c r="K1446" s="24"/>
      <c r="O1446" s="24"/>
      <c r="P1446" s="31"/>
    </row>
    <row r="1447" spans="1:16" x14ac:dyDescent="0.3">
      <c r="A1447" s="25"/>
      <c r="B1447"/>
      <c r="C1447" s="31"/>
      <c r="D1447" s="31"/>
      <c r="E1447" s="31"/>
      <c r="F1447" s="31"/>
      <c r="G1447" s="31"/>
      <c r="H1447" s="31"/>
      <c r="I1447" s="24"/>
      <c r="J1447" s="24"/>
      <c r="K1447" s="24"/>
      <c r="O1447" s="24"/>
      <c r="P1447" s="31"/>
    </row>
    <row r="1448" spans="1:16" x14ac:dyDescent="0.3">
      <c r="A1448" s="25"/>
      <c r="B1448"/>
      <c r="I1448" s="24"/>
      <c r="J1448" s="24"/>
      <c r="K1448" s="24"/>
      <c r="O1448" s="24"/>
      <c r="P1448" s="31"/>
    </row>
    <row r="1449" spans="1:16" x14ac:dyDescent="0.3">
      <c r="A1449" s="25"/>
      <c r="B1449"/>
      <c r="I1449" s="24"/>
      <c r="J1449" s="24"/>
      <c r="K1449" s="24"/>
      <c r="O1449" s="24"/>
      <c r="P1449" s="31"/>
    </row>
    <row r="1450" spans="1:16" x14ac:dyDescent="0.3">
      <c r="A1450" s="25"/>
      <c r="B1450"/>
      <c r="I1450" s="24"/>
      <c r="J1450" s="24"/>
      <c r="K1450" s="24"/>
      <c r="O1450" s="24"/>
      <c r="P1450" s="31"/>
    </row>
    <row r="1451" spans="1:16" x14ac:dyDescent="0.3">
      <c r="A1451" s="25"/>
      <c r="B1451"/>
      <c r="C1451" s="31"/>
      <c r="D1451" s="31"/>
      <c r="E1451" s="31"/>
      <c r="F1451" s="31"/>
      <c r="G1451" s="31"/>
      <c r="H1451" s="31"/>
      <c r="I1451" s="24"/>
      <c r="J1451" s="24"/>
      <c r="K1451" s="24"/>
      <c r="O1451" s="24"/>
      <c r="P1451" s="31"/>
    </row>
    <row r="1452" spans="1:16" x14ac:dyDescent="0.3">
      <c r="A1452" s="25"/>
      <c r="B1452"/>
      <c r="C1452" s="31"/>
      <c r="D1452" s="31"/>
      <c r="E1452" s="31"/>
      <c r="F1452" s="31"/>
      <c r="G1452" s="31"/>
      <c r="H1452" s="31"/>
      <c r="I1452" s="24"/>
      <c r="J1452" s="24"/>
      <c r="K1452" s="24"/>
      <c r="O1452" s="24"/>
      <c r="P1452" s="31"/>
    </row>
    <row r="1453" spans="1:16" x14ac:dyDescent="0.3">
      <c r="A1453" s="25"/>
      <c r="B1453"/>
      <c r="C1453" s="31"/>
      <c r="D1453" s="31"/>
      <c r="E1453" s="31"/>
      <c r="F1453" s="31"/>
      <c r="G1453" s="31"/>
      <c r="H1453" s="31"/>
      <c r="I1453" s="24"/>
      <c r="J1453" s="24"/>
      <c r="K1453" s="24"/>
      <c r="O1453" s="24"/>
      <c r="P1453" s="31"/>
    </row>
    <row r="1454" spans="1:16" x14ac:dyDescent="0.3">
      <c r="A1454" s="25"/>
      <c r="B1454"/>
      <c r="C1454" s="31"/>
      <c r="D1454" s="31"/>
      <c r="E1454" s="31"/>
      <c r="F1454" s="31"/>
      <c r="G1454" s="31"/>
      <c r="H1454" s="31"/>
      <c r="I1454" s="24"/>
      <c r="J1454" s="24"/>
      <c r="K1454" s="24"/>
      <c r="O1454" s="24"/>
      <c r="P1454" s="31"/>
    </row>
    <row r="1455" spans="1:16" x14ac:dyDescent="0.3">
      <c r="A1455" s="25"/>
      <c r="B1455"/>
      <c r="I1455" s="24"/>
      <c r="J1455" s="24"/>
      <c r="K1455" s="24"/>
      <c r="O1455" s="24"/>
      <c r="P1455" s="31"/>
    </row>
    <row r="1456" spans="1:16" x14ac:dyDescent="0.3">
      <c r="A1456" s="25"/>
      <c r="B1456"/>
      <c r="I1456" s="24"/>
      <c r="J1456" s="24"/>
      <c r="K1456" s="24"/>
      <c r="O1456" s="24"/>
      <c r="P1456" s="31"/>
    </row>
    <row r="1457" spans="1:16" x14ac:dyDescent="0.3">
      <c r="A1457" s="25"/>
      <c r="B1457"/>
      <c r="C1457" s="31"/>
      <c r="D1457" s="31"/>
      <c r="E1457" s="31"/>
      <c r="F1457" s="31"/>
      <c r="G1457" s="31"/>
      <c r="H1457" s="31"/>
      <c r="I1457" s="24"/>
      <c r="J1457" s="24"/>
      <c r="K1457" s="24"/>
      <c r="O1457" s="24"/>
      <c r="P1457" s="31"/>
    </row>
    <row r="1458" spans="1:16" x14ac:dyDescent="0.3">
      <c r="A1458" s="25"/>
      <c r="B1458"/>
      <c r="I1458" s="24"/>
      <c r="J1458" s="24"/>
      <c r="K1458" s="24"/>
      <c r="O1458" s="24"/>
      <c r="P1458" s="31"/>
    </row>
    <row r="1459" spans="1:16" x14ac:dyDescent="0.3">
      <c r="A1459" s="25"/>
      <c r="B1459"/>
      <c r="C1459" s="31"/>
      <c r="D1459" s="31"/>
      <c r="E1459" s="31"/>
      <c r="F1459" s="31"/>
      <c r="G1459" s="31"/>
      <c r="H1459" s="31"/>
      <c r="I1459" s="24"/>
      <c r="J1459" s="24"/>
      <c r="K1459" s="24"/>
      <c r="O1459" s="24"/>
      <c r="P1459" s="31"/>
    </row>
    <row r="1460" spans="1:16" x14ac:dyDescent="0.3">
      <c r="A1460" s="25"/>
      <c r="B1460"/>
      <c r="I1460" s="24"/>
      <c r="J1460" s="24"/>
      <c r="K1460" s="24"/>
      <c r="O1460" s="24"/>
      <c r="P1460" s="31"/>
    </row>
    <row r="1461" spans="1:16" x14ac:dyDescent="0.3">
      <c r="A1461" s="25"/>
      <c r="B1461"/>
      <c r="C1461" s="31"/>
      <c r="D1461" s="31"/>
      <c r="E1461" s="31"/>
      <c r="F1461" s="31"/>
      <c r="G1461" s="31"/>
      <c r="H1461" s="31"/>
      <c r="I1461" s="24"/>
      <c r="J1461" s="24"/>
      <c r="K1461" s="24"/>
      <c r="O1461" s="24"/>
      <c r="P1461" s="31"/>
    </row>
    <row r="1462" spans="1:16" x14ac:dyDescent="0.3">
      <c r="A1462" s="25"/>
      <c r="B1462"/>
      <c r="C1462" s="31"/>
      <c r="D1462" s="31"/>
      <c r="E1462" s="31"/>
      <c r="F1462" s="31"/>
      <c r="G1462" s="31"/>
      <c r="H1462" s="31"/>
      <c r="I1462" s="24"/>
      <c r="J1462" s="24"/>
      <c r="K1462" s="24"/>
      <c r="O1462" s="24"/>
      <c r="P1462" s="31"/>
    </row>
    <row r="1463" spans="1:16" x14ac:dyDescent="0.3">
      <c r="A1463" s="25"/>
      <c r="B1463"/>
      <c r="I1463" s="24"/>
      <c r="J1463" s="24"/>
      <c r="K1463" s="24"/>
      <c r="O1463" s="24"/>
      <c r="P1463" s="31"/>
    </row>
    <row r="1464" spans="1:16" x14ac:dyDescent="0.3">
      <c r="A1464" s="25"/>
      <c r="B1464"/>
      <c r="I1464" s="24"/>
      <c r="J1464" s="24"/>
      <c r="K1464" s="24"/>
      <c r="O1464" s="24"/>
      <c r="P1464" s="31"/>
    </row>
    <row r="1465" spans="1:16" x14ac:dyDescent="0.3">
      <c r="A1465" s="25"/>
      <c r="B1465"/>
      <c r="I1465" s="24"/>
      <c r="J1465" s="24"/>
      <c r="K1465" s="24"/>
      <c r="O1465" s="24"/>
      <c r="P1465" s="31"/>
    </row>
    <row r="1466" spans="1:16" x14ac:dyDescent="0.3">
      <c r="A1466" s="25"/>
      <c r="B1466"/>
      <c r="C1466" s="31"/>
      <c r="D1466" s="31"/>
      <c r="E1466" s="31"/>
      <c r="F1466" s="31"/>
      <c r="G1466" s="31"/>
      <c r="H1466" s="31"/>
      <c r="I1466" s="24"/>
      <c r="J1466" s="24"/>
      <c r="K1466" s="24"/>
      <c r="O1466" s="24"/>
      <c r="P1466" s="31"/>
    </row>
    <row r="1467" spans="1:16" x14ac:dyDescent="0.3">
      <c r="A1467" s="25"/>
      <c r="B1467"/>
      <c r="I1467" s="24"/>
      <c r="J1467" s="24"/>
      <c r="K1467" s="24"/>
      <c r="O1467" s="24"/>
      <c r="P1467" s="31"/>
    </row>
    <row r="1468" spans="1:16" x14ac:dyDescent="0.3">
      <c r="A1468" s="25"/>
      <c r="B1468"/>
      <c r="I1468" s="24"/>
      <c r="J1468" s="24"/>
      <c r="K1468" s="24"/>
      <c r="O1468" s="24"/>
      <c r="P1468" s="31"/>
    </row>
    <row r="1469" spans="1:16" x14ac:dyDescent="0.3">
      <c r="A1469" s="25"/>
      <c r="B1469"/>
      <c r="C1469" s="31"/>
      <c r="D1469" s="31"/>
      <c r="E1469" s="31"/>
      <c r="F1469" s="31"/>
      <c r="G1469" s="31"/>
      <c r="H1469" s="31"/>
      <c r="I1469" s="24"/>
      <c r="J1469" s="24"/>
      <c r="K1469" s="24"/>
      <c r="O1469" s="24"/>
      <c r="P1469" s="31"/>
    </row>
    <row r="1470" spans="1:16" x14ac:dyDescent="0.3">
      <c r="A1470" s="25"/>
      <c r="B1470"/>
      <c r="I1470" s="24"/>
      <c r="J1470" s="24"/>
      <c r="K1470" s="24"/>
      <c r="O1470" s="24"/>
      <c r="P1470" s="31"/>
    </row>
    <row r="1471" spans="1:16" x14ac:dyDescent="0.3">
      <c r="A1471" s="25"/>
      <c r="B1471"/>
      <c r="C1471" s="31"/>
      <c r="D1471" s="31"/>
      <c r="E1471" s="31"/>
      <c r="F1471" s="31"/>
      <c r="G1471" s="31"/>
      <c r="H1471" s="31"/>
      <c r="I1471" s="24"/>
      <c r="J1471" s="24"/>
      <c r="K1471" s="24"/>
      <c r="O1471" s="24"/>
      <c r="P1471" s="31"/>
    </row>
    <row r="1472" spans="1:16" x14ac:dyDescent="0.3">
      <c r="A1472" s="25"/>
      <c r="B1472"/>
      <c r="I1472" s="24"/>
      <c r="J1472" s="24"/>
      <c r="K1472" s="24"/>
      <c r="O1472" s="24"/>
      <c r="P1472" s="31"/>
    </row>
    <row r="1473" spans="1:16" x14ac:dyDescent="0.3">
      <c r="A1473" s="25"/>
      <c r="B1473"/>
      <c r="I1473" s="24"/>
      <c r="J1473" s="24"/>
      <c r="K1473" s="24"/>
      <c r="O1473" s="24"/>
      <c r="P1473" s="31"/>
    </row>
    <row r="1474" spans="1:16" x14ac:dyDescent="0.3">
      <c r="A1474" s="25"/>
      <c r="B1474"/>
      <c r="C1474" s="31"/>
      <c r="D1474" s="31"/>
      <c r="E1474" s="31"/>
      <c r="F1474" s="31"/>
      <c r="G1474" s="31"/>
      <c r="H1474" s="31"/>
      <c r="I1474" s="24"/>
      <c r="J1474" s="24"/>
      <c r="K1474" s="24"/>
      <c r="O1474" s="24"/>
      <c r="P1474" s="31"/>
    </row>
    <row r="1475" spans="1:16" x14ac:dyDescent="0.3">
      <c r="A1475" s="25"/>
      <c r="B1475"/>
      <c r="I1475" s="24"/>
      <c r="J1475" s="24"/>
      <c r="K1475" s="24"/>
      <c r="O1475" s="24"/>
      <c r="P1475" s="31"/>
    </row>
    <row r="1476" spans="1:16" x14ac:dyDescent="0.3">
      <c r="A1476" s="25"/>
      <c r="B1476"/>
      <c r="C1476" s="31"/>
      <c r="D1476" s="31"/>
      <c r="E1476" s="31"/>
      <c r="F1476" s="31"/>
      <c r="G1476" s="31"/>
      <c r="H1476" s="31"/>
      <c r="I1476" s="24"/>
      <c r="J1476" s="24"/>
      <c r="K1476" s="24"/>
      <c r="O1476" s="24"/>
      <c r="P1476" s="31"/>
    </row>
    <row r="1477" spans="1:16" x14ac:dyDescent="0.3">
      <c r="A1477" s="25"/>
      <c r="B1477"/>
      <c r="I1477" s="24"/>
      <c r="J1477" s="24"/>
      <c r="K1477" s="24"/>
      <c r="O1477" s="24"/>
      <c r="P1477" s="31"/>
    </row>
    <row r="1478" spans="1:16" x14ac:dyDescent="0.3">
      <c r="A1478" s="25"/>
      <c r="B1478"/>
      <c r="I1478" s="24"/>
      <c r="J1478" s="24"/>
      <c r="K1478" s="24"/>
      <c r="O1478" s="24"/>
      <c r="P1478" s="31"/>
    </row>
    <row r="1479" spans="1:16" x14ac:dyDescent="0.3">
      <c r="A1479" s="25"/>
      <c r="B1479"/>
      <c r="I1479" s="24"/>
      <c r="J1479" s="24"/>
      <c r="K1479" s="24"/>
      <c r="O1479" s="24"/>
      <c r="P1479" s="31"/>
    </row>
    <row r="1480" spans="1:16" x14ac:dyDescent="0.3">
      <c r="A1480" s="25"/>
      <c r="B1480"/>
      <c r="C1480" s="31"/>
      <c r="D1480" s="31"/>
      <c r="E1480" s="31"/>
      <c r="F1480" s="31"/>
      <c r="G1480" s="31"/>
      <c r="H1480" s="31"/>
      <c r="I1480" s="24"/>
      <c r="J1480" s="24"/>
      <c r="K1480" s="24"/>
      <c r="O1480" s="24"/>
      <c r="P1480" s="31"/>
    </row>
    <row r="1481" spans="1:16" x14ac:dyDescent="0.3">
      <c r="A1481" s="25"/>
      <c r="B1481"/>
      <c r="C1481" s="31"/>
      <c r="D1481" s="31"/>
      <c r="E1481" s="31"/>
      <c r="F1481" s="31"/>
      <c r="G1481" s="31"/>
      <c r="H1481" s="31"/>
      <c r="I1481" s="24"/>
      <c r="J1481" s="24"/>
      <c r="K1481" s="24"/>
      <c r="O1481" s="24"/>
      <c r="P1481" s="31"/>
    </row>
    <row r="1482" spans="1:16" x14ac:dyDescent="0.3">
      <c r="A1482" s="25"/>
      <c r="B1482"/>
      <c r="I1482" s="24"/>
      <c r="J1482" s="24"/>
      <c r="K1482" s="24"/>
      <c r="O1482" s="24"/>
      <c r="P1482" s="31"/>
    </row>
    <row r="1483" spans="1:16" x14ac:dyDescent="0.3">
      <c r="A1483" s="25"/>
      <c r="B1483"/>
      <c r="I1483" s="24"/>
      <c r="J1483" s="24"/>
      <c r="K1483" s="24"/>
      <c r="O1483" s="24"/>
      <c r="P1483" s="31"/>
    </row>
    <row r="1484" spans="1:16" x14ac:dyDescent="0.3">
      <c r="A1484" s="25"/>
      <c r="B1484"/>
      <c r="I1484" s="24"/>
      <c r="J1484" s="24"/>
      <c r="K1484" s="24"/>
      <c r="O1484" s="24"/>
      <c r="P1484" s="31"/>
    </row>
    <row r="1485" spans="1:16" x14ac:dyDescent="0.3">
      <c r="A1485" s="25"/>
      <c r="B1485"/>
      <c r="I1485" s="24"/>
      <c r="J1485" s="24"/>
      <c r="K1485" s="24"/>
      <c r="O1485" s="24"/>
      <c r="P1485" s="31"/>
    </row>
    <row r="1486" spans="1:16" x14ac:dyDescent="0.3">
      <c r="A1486" s="25"/>
      <c r="B1486"/>
      <c r="I1486" s="24"/>
      <c r="J1486" s="24"/>
      <c r="K1486" s="24"/>
      <c r="O1486" s="24"/>
      <c r="P1486" s="31"/>
    </row>
    <row r="1487" spans="1:16" x14ac:dyDescent="0.3">
      <c r="A1487" s="25"/>
      <c r="B1487"/>
      <c r="I1487" s="24"/>
      <c r="J1487" s="24"/>
      <c r="K1487" s="24"/>
      <c r="O1487" s="24"/>
      <c r="P1487" s="31"/>
    </row>
    <row r="1488" spans="1:16" x14ac:dyDescent="0.3">
      <c r="A1488" s="25"/>
      <c r="B1488"/>
      <c r="I1488" s="24"/>
      <c r="J1488" s="24"/>
      <c r="K1488" s="24"/>
      <c r="O1488" s="24"/>
      <c r="P1488" s="31"/>
    </row>
    <row r="1489" spans="1:16" x14ac:dyDescent="0.3">
      <c r="A1489" s="25"/>
      <c r="B1489"/>
      <c r="I1489" s="24"/>
      <c r="J1489" s="24"/>
      <c r="K1489" s="24"/>
      <c r="O1489" s="24"/>
      <c r="P1489" s="31"/>
    </row>
    <row r="1490" spans="1:16" x14ac:dyDescent="0.3">
      <c r="A1490" s="25"/>
      <c r="B1490"/>
      <c r="I1490" s="24"/>
      <c r="J1490" s="24"/>
      <c r="K1490" s="24"/>
      <c r="O1490" s="24"/>
      <c r="P1490" s="31"/>
    </row>
    <row r="1491" spans="1:16" x14ac:dyDescent="0.3">
      <c r="A1491" s="25"/>
      <c r="B1491"/>
      <c r="C1491" s="31"/>
      <c r="D1491" s="31"/>
      <c r="E1491" s="31"/>
      <c r="F1491" s="31"/>
      <c r="G1491" s="31"/>
      <c r="H1491" s="31"/>
      <c r="I1491" s="24"/>
      <c r="J1491" s="24"/>
      <c r="K1491" s="24"/>
      <c r="O1491" s="24"/>
      <c r="P1491" s="31"/>
    </row>
    <row r="1492" spans="1:16" x14ac:dyDescent="0.3">
      <c r="A1492" s="25"/>
      <c r="B1492"/>
      <c r="I1492" s="24"/>
      <c r="J1492" s="24"/>
      <c r="K1492" s="24"/>
      <c r="O1492" s="24"/>
      <c r="P1492" s="31"/>
    </row>
    <row r="1493" spans="1:16" x14ac:dyDescent="0.3">
      <c r="A1493" s="25"/>
      <c r="B1493"/>
      <c r="C1493" s="31"/>
      <c r="D1493" s="31"/>
      <c r="E1493" s="31"/>
      <c r="F1493" s="31"/>
      <c r="G1493" s="31"/>
      <c r="H1493" s="31"/>
      <c r="I1493" s="24"/>
      <c r="J1493" s="24"/>
      <c r="K1493" s="24"/>
      <c r="O1493" s="24"/>
      <c r="P1493" s="31"/>
    </row>
    <row r="1494" spans="1:16" x14ac:dyDescent="0.3">
      <c r="A1494" s="25"/>
      <c r="B1494"/>
      <c r="C1494" s="31"/>
      <c r="D1494" s="31"/>
      <c r="E1494" s="31"/>
      <c r="F1494" s="31"/>
      <c r="G1494" s="31"/>
      <c r="H1494" s="31"/>
      <c r="I1494" s="24"/>
      <c r="J1494" s="24"/>
      <c r="K1494" s="24"/>
      <c r="O1494" s="24"/>
      <c r="P1494" s="31"/>
    </row>
    <row r="1495" spans="1:16" x14ac:dyDescent="0.3">
      <c r="A1495" s="25"/>
      <c r="B1495"/>
      <c r="C1495" s="31"/>
      <c r="D1495" s="31"/>
      <c r="E1495" s="31"/>
      <c r="F1495" s="31"/>
      <c r="G1495" s="31"/>
      <c r="H1495" s="31"/>
      <c r="I1495" s="24"/>
      <c r="J1495" s="24"/>
      <c r="K1495" s="24"/>
      <c r="O1495" s="24"/>
      <c r="P1495" s="31"/>
    </row>
    <row r="1496" spans="1:16" x14ac:dyDescent="0.3">
      <c r="A1496" s="25"/>
      <c r="B1496"/>
      <c r="C1496" s="31"/>
      <c r="D1496" s="31"/>
      <c r="E1496" s="31"/>
      <c r="F1496" s="31"/>
      <c r="G1496" s="31"/>
      <c r="H1496" s="31"/>
      <c r="I1496" s="24"/>
      <c r="J1496" s="24"/>
      <c r="K1496" s="24"/>
      <c r="O1496" s="24"/>
      <c r="P1496" s="31"/>
    </row>
    <row r="1497" spans="1:16" x14ac:dyDescent="0.3">
      <c r="A1497" s="25"/>
      <c r="B1497"/>
      <c r="C1497" s="31"/>
      <c r="D1497" s="31"/>
      <c r="E1497" s="31"/>
      <c r="F1497" s="31"/>
      <c r="G1497" s="31"/>
      <c r="H1497" s="31"/>
      <c r="I1497" s="24"/>
      <c r="J1497" s="24"/>
      <c r="K1497" s="24"/>
      <c r="O1497" s="24"/>
      <c r="P1497" s="31"/>
    </row>
    <row r="1498" spans="1:16" x14ac:dyDescent="0.3">
      <c r="A1498" s="25"/>
      <c r="B1498"/>
      <c r="C1498" s="31"/>
      <c r="D1498" s="31"/>
      <c r="E1498" s="31"/>
      <c r="F1498" s="31"/>
      <c r="G1498" s="31"/>
      <c r="H1498" s="31"/>
      <c r="I1498" s="24"/>
      <c r="J1498" s="24"/>
      <c r="K1498" s="24"/>
      <c r="O1498" s="24"/>
      <c r="P1498" s="31"/>
    </row>
    <row r="1499" spans="1:16" x14ac:dyDescent="0.3">
      <c r="A1499" s="25"/>
      <c r="B1499"/>
      <c r="I1499" s="24"/>
      <c r="J1499" s="24"/>
      <c r="K1499" s="24"/>
      <c r="O1499" s="24"/>
      <c r="P1499" s="31"/>
    </row>
    <row r="1500" spans="1:16" x14ac:dyDescent="0.3">
      <c r="A1500" s="25"/>
      <c r="B1500"/>
      <c r="C1500" s="31"/>
      <c r="D1500" s="31"/>
      <c r="E1500" s="31"/>
      <c r="F1500" s="31"/>
      <c r="G1500" s="31"/>
      <c r="H1500" s="31"/>
      <c r="I1500" s="24"/>
      <c r="J1500" s="24"/>
      <c r="K1500" s="24"/>
      <c r="O1500" s="24"/>
      <c r="P1500" s="31"/>
    </row>
    <row r="1501" spans="1:16" x14ac:dyDescent="0.3">
      <c r="A1501" s="25"/>
      <c r="B1501"/>
      <c r="C1501" s="31"/>
      <c r="D1501" s="31"/>
      <c r="E1501" s="31"/>
      <c r="F1501" s="31"/>
      <c r="G1501" s="31"/>
      <c r="H1501" s="31"/>
      <c r="I1501" s="24"/>
      <c r="J1501" s="24"/>
      <c r="K1501" s="24"/>
      <c r="O1501" s="24"/>
      <c r="P1501" s="31"/>
    </row>
    <row r="1502" spans="1:16" x14ac:dyDescent="0.3">
      <c r="A1502" s="25"/>
      <c r="B1502"/>
      <c r="I1502" s="24"/>
      <c r="J1502" s="24"/>
      <c r="K1502" s="24"/>
      <c r="O1502" s="24"/>
      <c r="P1502" s="31"/>
    </row>
    <row r="1503" spans="1:16" x14ac:dyDescent="0.3">
      <c r="A1503" s="25"/>
      <c r="B1503"/>
      <c r="I1503" s="24"/>
      <c r="J1503" s="24"/>
      <c r="K1503" s="24"/>
      <c r="O1503" s="24"/>
      <c r="P1503" s="31"/>
    </row>
    <row r="1504" spans="1:16" x14ac:dyDescent="0.3">
      <c r="A1504" s="25"/>
      <c r="B1504"/>
      <c r="C1504" s="31"/>
      <c r="D1504" s="31"/>
      <c r="E1504" s="31"/>
      <c r="F1504" s="31"/>
      <c r="G1504" s="31"/>
      <c r="H1504" s="31"/>
      <c r="I1504" s="24"/>
      <c r="J1504" s="24"/>
      <c r="K1504" s="24"/>
      <c r="O1504" s="24"/>
      <c r="P1504" s="31"/>
    </row>
    <row r="1505" spans="1:16" x14ac:dyDescent="0.3">
      <c r="A1505" s="25"/>
      <c r="B1505"/>
      <c r="C1505" s="31"/>
      <c r="D1505" s="31"/>
      <c r="E1505" s="31"/>
      <c r="F1505" s="31"/>
      <c r="G1505" s="31"/>
      <c r="H1505" s="31"/>
      <c r="I1505" s="24"/>
      <c r="J1505" s="24"/>
      <c r="K1505" s="24"/>
      <c r="O1505" s="24"/>
      <c r="P1505" s="31"/>
    </row>
    <row r="1506" spans="1:16" x14ac:dyDescent="0.3">
      <c r="A1506" s="25"/>
      <c r="B1506"/>
      <c r="I1506" s="24"/>
      <c r="J1506" s="24"/>
      <c r="K1506" s="24"/>
      <c r="O1506" s="24"/>
      <c r="P1506" s="31"/>
    </row>
    <row r="1507" spans="1:16" x14ac:dyDescent="0.3">
      <c r="A1507" s="25"/>
      <c r="B1507"/>
      <c r="C1507" s="31"/>
      <c r="D1507" s="31"/>
      <c r="E1507" s="31"/>
      <c r="F1507" s="31"/>
      <c r="G1507" s="31"/>
      <c r="H1507" s="31"/>
      <c r="I1507" s="24"/>
      <c r="J1507" s="24"/>
      <c r="K1507" s="24"/>
      <c r="O1507" s="24"/>
      <c r="P1507" s="31"/>
    </row>
    <row r="1508" spans="1:16" x14ac:dyDescent="0.3">
      <c r="A1508" s="25"/>
      <c r="B1508"/>
      <c r="C1508" s="31"/>
      <c r="D1508" s="31"/>
      <c r="E1508" s="31"/>
      <c r="F1508" s="31"/>
      <c r="G1508" s="31"/>
      <c r="H1508" s="31"/>
      <c r="I1508" s="24"/>
      <c r="J1508" s="24"/>
      <c r="K1508" s="24"/>
      <c r="O1508" s="24"/>
      <c r="P1508" s="31"/>
    </row>
    <row r="1509" spans="1:16" x14ac:dyDescent="0.3">
      <c r="A1509" s="25"/>
      <c r="B1509"/>
      <c r="I1509" s="24"/>
      <c r="J1509" s="24"/>
      <c r="K1509" s="24"/>
      <c r="O1509" s="24"/>
      <c r="P1509" s="31"/>
    </row>
    <row r="1510" spans="1:16" x14ac:dyDescent="0.3">
      <c r="A1510" s="25"/>
      <c r="B1510"/>
      <c r="C1510" s="31"/>
      <c r="D1510" s="31"/>
      <c r="E1510" s="31"/>
      <c r="F1510" s="31"/>
      <c r="G1510" s="31"/>
      <c r="H1510" s="31"/>
      <c r="I1510" s="24"/>
      <c r="J1510" s="24"/>
      <c r="K1510" s="24"/>
      <c r="O1510" s="24"/>
      <c r="P1510" s="31"/>
    </row>
    <row r="1511" spans="1:16" x14ac:dyDescent="0.3">
      <c r="A1511" s="25"/>
      <c r="B1511"/>
      <c r="C1511" s="31"/>
      <c r="D1511" s="31"/>
      <c r="E1511" s="31"/>
      <c r="F1511" s="31"/>
      <c r="G1511" s="31"/>
      <c r="H1511" s="31"/>
      <c r="I1511" s="24"/>
      <c r="J1511" s="24"/>
      <c r="K1511" s="24"/>
      <c r="O1511" s="24"/>
      <c r="P1511" s="31"/>
    </row>
    <row r="1512" spans="1:16" x14ac:dyDescent="0.3">
      <c r="A1512" s="25"/>
      <c r="B1512"/>
      <c r="I1512" s="24"/>
      <c r="J1512" s="24"/>
      <c r="K1512" s="24"/>
      <c r="O1512" s="24"/>
      <c r="P1512" s="31"/>
    </row>
    <row r="1513" spans="1:16" x14ac:dyDescent="0.3">
      <c r="A1513" s="25"/>
      <c r="B1513"/>
      <c r="C1513" s="31"/>
      <c r="D1513" s="31"/>
      <c r="E1513" s="31"/>
      <c r="F1513" s="31"/>
      <c r="G1513" s="31"/>
      <c r="H1513" s="31"/>
      <c r="I1513" s="24"/>
      <c r="J1513" s="24"/>
      <c r="K1513" s="24"/>
      <c r="O1513" s="24"/>
      <c r="P1513" s="31"/>
    </row>
    <row r="1514" spans="1:16" x14ac:dyDescent="0.3">
      <c r="A1514" s="25"/>
      <c r="B1514"/>
      <c r="I1514" s="24"/>
      <c r="J1514" s="24"/>
      <c r="K1514" s="24"/>
      <c r="O1514" s="24"/>
      <c r="P1514" s="31"/>
    </row>
    <row r="1515" spans="1:16" x14ac:dyDescent="0.3">
      <c r="A1515" s="25"/>
      <c r="B1515"/>
      <c r="I1515" s="24"/>
      <c r="J1515" s="24"/>
      <c r="K1515" s="24"/>
      <c r="O1515" s="24"/>
      <c r="P1515" s="31"/>
    </row>
    <row r="1516" spans="1:16" x14ac:dyDescent="0.3">
      <c r="A1516" s="25"/>
      <c r="B1516"/>
      <c r="C1516" s="31"/>
      <c r="D1516" s="31"/>
      <c r="E1516" s="31"/>
      <c r="F1516" s="31"/>
      <c r="G1516" s="31"/>
      <c r="H1516" s="31"/>
      <c r="I1516" s="24"/>
      <c r="J1516" s="24"/>
      <c r="K1516" s="24"/>
      <c r="O1516" s="24"/>
      <c r="P1516" s="31"/>
    </row>
    <row r="1517" spans="1:16" x14ac:dyDescent="0.3">
      <c r="A1517" s="25"/>
      <c r="B1517"/>
      <c r="C1517" s="31"/>
      <c r="D1517" s="31"/>
      <c r="E1517" s="31"/>
      <c r="F1517" s="31"/>
      <c r="G1517" s="31"/>
      <c r="H1517" s="31"/>
      <c r="I1517" s="24"/>
      <c r="J1517" s="24"/>
      <c r="K1517" s="24"/>
      <c r="O1517" s="24"/>
      <c r="P1517" s="31"/>
    </row>
    <row r="1518" spans="1:16" x14ac:dyDescent="0.3">
      <c r="A1518" s="25"/>
      <c r="B1518"/>
      <c r="C1518" s="31"/>
      <c r="D1518" s="31"/>
      <c r="E1518" s="31"/>
      <c r="F1518" s="31"/>
      <c r="G1518" s="31"/>
      <c r="H1518" s="31"/>
      <c r="I1518" s="24"/>
      <c r="J1518" s="24"/>
      <c r="K1518" s="24"/>
      <c r="O1518" s="24"/>
      <c r="P1518" s="31"/>
    </row>
    <row r="1519" spans="1:16" x14ac:dyDescent="0.3">
      <c r="A1519" s="25"/>
      <c r="B1519"/>
      <c r="C1519" s="31"/>
      <c r="D1519" s="31"/>
      <c r="E1519" s="31"/>
      <c r="F1519" s="31"/>
      <c r="G1519" s="31"/>
      <c r="H1519" s="31"/>
      <c r="I1519" s="24"/>
      <c r="J1519" s="24"/>
      <c r="K1519" s="24"/>
      <c r="O1519" s="24"/>
      <c r="P1519" s="31"/>
    </row>
    <row r="1520" spans="1:16" x14ac:dyDescent="0.3">
      <c r="A1520" s="25"/>
      <c r="B1520"/>
      <c r="C1520" s="31"/>
      <c r="D1520" s="31"/>
      <c r="E1520" s="31"/>
      <c r="F1520" s="31"/>
      <c r="G1520" s="31"/>
      <c r="H1520" s="31"/>
      <c r="I1520" s="24"/>
      <c r="J1520" s="24"/>
      <c r="K1520" s="24"/>
      <c r="O1520" s="24"/>
      <c r="P1520" s="31"/>
    </row>
    <row r="1521" spans="1:16" x14ac:dyDescent="0.3">
      <c r="A1521" s="25"/>
      <c r="B1521"/>
      <c r="C1521" s="31"/>
      <c r="D1521" s="31"/>
      <c r="E1521" s="31"/>
      <c r="F1521" s="31"/>
      <c r="G1521" s="31"/>
      <c r="H1521" s="31"/>
      <c r="I1521" s="24"/>
      <c r="J1521" s="24"/>
      <c r="K1521" s="24"/>
      <c r="O1521" s="24"/>
      <c r="P1521" s="31"/>
    </row>
    <row r="1522" spans="1:16" x14ac:dyDescent="0.3">
      <c r="A1522" s="25"/>
      <c r="B1522"/>
      <c r="C1522" s="31"/>
      <c r="D1522" s="31"/>
      <c r="E1522" s="31"/>
      <c r="F1522" s="31"/>
      <c r="G1522" s="31"/>
      <c r="H1522" s="31"/>
      <c r="I1522" s="24"/>
      <c r="J1522" s="24"/>
      <c r="K1522" s="24"/>
      <c r="O1522" s="24"/>
      <c r="P1522" s="31"/>
    </row>
    <row r="1523" spans="1:16" x14ac:dyDescent="0.3">
      <c r="A1523" s="25"/>
      <c r="B1523"/>
      <c r="C1523" s="31"/>
      <c r="D1523" s="31"/>
      <c r="E1523" s="31"/>
      <c r="F1523" s="31"/>
      <c r="G1523" s="31"/>
      <c r="H1523" s="31"/>
      <c r="I1523" s="24"/>
      <c r="J1523" s="24"/>
      <c r="K1523" s="24"/>
      <c r="O1523" s="24"/>
      <c r="P1523" s="31"/>
    </row>
    <row r="1524" spans="1:16" x14ac:dyDescent="0.3">
      <c r="A1524" s="25"/>
      <c r="B1524"/>
      <c r="I1524" s="24"/>
      <c r="J1524" s="24"/>
      <c r="K1524" s="24"/>
      <c r="O1524" s="24"/>
      <c r="P1524" s="31"/>
    </row>
    <row r="1525" spans="1:16" x14ac:dyDescent="0.3">
      <c r="A1525" s="25"/>
      <c r="B1525"/>
      <c r="C1525" s="31"/>
      <c r="D1525" s="31"/>
      <c r="E1525" s="31"/>
      <c r="F1525" s="31"/>
      <c r="G1525" s="31"/>
      <c r="H1525" s="31"/>
      <c r="I1525" s="24"/>
      <c r="J1525" s="24"/>
      <c r="K1525" s="24"/>
      <c r="O1525" s="24"/>
      <c r="P1525" s="31"/>
    </row>
    <row r="1526" spans="1:16" x14ac:dyDescent="0.3">
      <c r="A1526" s="25"/>
      <c r="B1526"/>
      <c r="C1526" s="31"/>
      <c r="D1526" s="31"/>
      <c r="E1526" s="31"/>
      <c r="F1526" s="31"/>
      <c r="G1526" s="31"/>
      <c r="H1526" s="31"/>
      <c r="I1526" s="24"/>
      <c r="J1526" s="24"/>
      <c r="K1526" s="24"/>
      <c r="O1526" s="24"/>
      <c r="P1526" s="31"/>
    </row>
    <row r="1527" spans="1:16" x14ac:dyDescent="0.3">
      <c r="A1527" s="25"/>
      <c r="B1527"/>
      <c r="C1527" s="31"/>
      <c r="D1527" s="31"/>
      <c r="E1527" s="31"/>
      <c r="F1527" s="31"/>
      <c r="G1527" s="31"/>
      <c r="H1527" s="31"/>
      <c r="I1527" s="24"/>
      <c r="J1527" s="24"/>
      <c r="K1527" s="24"/>
      <c r="O1527" s="24"/>
      <c r="P1527" s="31"/>
    </row>
    <row r="1528" spans="1:16" x14ac:dyDescent="0.3">
      <c r="A1528" s="25"/>
      <c r="B1528"/>
      <c r="C1528" s="31"/>
      <c r="D1528" s="31"/>
      <c r="E1528" s="31"/>
      <c r="F1528" s="31"/>
      <c r="G1528" s="31"/>
      <c r="H1528" s="31"/>
      <c r="I1528" s="24"/>
      <c r="J1528" s="24"/>
      <c r="K1528" s="24"/>
      <c r="O1528" s="24"/>
      <c r="P1528" s="31"/>
    </row>
    <row r="1529" spans="1:16" x14ac:dyDescent="0.3">
      <c r="A1529" s="25"/>
      <c r="B1529"/>
      <c r="C1529" s="31"/>
      <c r="D1529" s="31"/>
      <c r="E1529" s="31"/>
      <c r="F1529" s="31"/>
      <c r="G1529" s="31"/>
      <c r="H1529" s="31"/>
      <c r="I1529" s="24"/>
      <c r="J1529" s="24"/>
      <c r="K1529" s="24"/>
      <c r="O1529" s="24"/>
      <c r="P1529" s="31"/>
    </row>
    <row r="1530" spans="1:16" x14ac:dyDescent="0.3">
      <c r="A1530" s="25"/>
      <c r="B1530"/>
      <c r="C1530" s="31"/>
      <c r="D1530" s="31"/>
      <c r="E1530" s="31"/>
      <c r="F1530" s="31"/>
      <c r="G1530" s="31"/>
      <c r="H1530" s="31"/>
      <c r="I1530" s="24"/>
      <c r="J1530" s="24"/>
      <c r="K1530" s="24"/>
      <c r="O1530" s="24"/>
      <c r="P1530" s="31"/>
    </row>
    <row r="1531" spans="1:16" x14ac:dyDescent="0.3">
      <c r="A1531" s="25"/>
      <c r="B1531"/>
      <c r="C1531" s="31"/>
      <c r="D1531" s="31"/>
      <c r="E1531" s="31"/>
      <c r="F1531" s="31"/>
      <c r="G1531" s="31"/>
      <c r="H1531" s="31"/>
      <c r="I1531" s="24"/>
      <c r="J1531" s="24"/>
      <c r="K1531" s="24"/>
      <c r="O1531" s="24"/>
      <c r="P1531" s="31"/>
    </row>
    <row r="1532" spans="1:16" x14ac:dyDescent="0.3">
      <c r="A1532" s="25"/>
      <c r="B1532"/>
      <c r="C1532" s="31"/>
      <c r="D1532" s="31"/>
      <c r="E1532" s="31"/>
      <c r="F1532" s="31"/>
      <c r="G1532" s="31"/>
      <c r="H1532" s="31"/>
      <c r="I1532" s="24"/>
      <c r="J1532" s="24"/>
      <c r="K1532" s="24"/>
      <c r="O1532" s="24"/>
      <c r="P1532" s="31"/>
    </row>
    <row r="1533" spans="1:16" x14ac:dyDescent="0.3">
      <c r="A1533" s="25"/>
      <c r="B1533"/>
      <c r="I1533" s="24"/>
      <c r="J1533" s="24"/>
      <c r="K1533" s="24"/>
      <c r="O1533" s="24"/>
      <c r="P1533" s="31"/>
    </row>
    <row r="1534" spans="1:16" x14ac:dyDescent="0.3">
      <c r="A1534" s="25"/>
      <c r="B1534"/>
      <c r="C1534" s="31"/>
      <c r="D1534" s="31"/>
      <c r="E1534" s="31"/>
      <c r="F1534" s="31"/>
      <c r="G1534" s="31"/>
      <c r="H1534" s="31"/>
      <c r="I1534" s="24"/>
      <c r="J1534" s="24"/>
      <c r="K1534" s="24"/>
      <c r="O1534" s="24"/>
      <c r="P1534" s="31"/>
    </row>
    <row r="1535" spans="1:16" x14ac:dyDescent="0.3">
      <c r="A1535" s="25"/>
      <c r="B1535"/>
      <c r="C1535" s="31"/>
      <c r="D1535" s="31"/>
      <c r="E1535" s="31"/>
      <c r="F1535" s="31"/>
      <c r="G1535" s="31"/>
      <c r="H1535" s="31"/>
      <c r="I1535" s="24"/>
      <c r="J1535" s="24"/>
      <c r="K1535" s="24"/>
      <c r="O1535" s="24"/>
      <c r="P1535" s="31"/>
    </row>
    <row r="1536" spans="1:16" x14ac:dyDescent="0.3">
      <c r="A1536" s="25"/>
      <c r="B1536"/>
      <c r="I1536" s="24"/>
      <c r="J1536" s="24"/>
      <c r="K1536" s="24"/>
      <c r="O1536" s="24"/>
      <c r="P1536" s="31"/>
    </row>
    <row r="1537" spans="1:16" x14ac:dyDescent="0.3">
      <c r="A1537" s="25"/>
      <c r="B1537"/>
      <c r="C1537" s="31"/>
      <c r="D1537" s="31"/>
      <c r="E1537" s="31"/>
      <c r="F1537" s="31"/>
      <c r="G1537" s="31"/>
      <c r="H1537" s="31"/>
      <c r="I1537" s="24"/>
      <c r="J1537" s="24"/>
      <c r="K1537" s="24"/>
      <c r="O1537" s="24"/>
      <c r="P1537" s="31"/>
    </row>
    <row r="1538" spans="1:16" x14ac:dyDescent="0.3">
      <c r="A1538" s="25"/>
      <c r="B1538"/>
      <c r="C1538" s="31"/>
      <c r="D1538" s="31"/>
      <c r="E1538" s="31"/>
      <c r="F1538" s="31"/>
      <c r="G1538" s="31"/>
      <c r="H1538" s="31"/>
      <c r="I1538" s="24"/>
      <c r="J1538" s="24"/>
      <c r="K1538" s="24"/>
      <c r="O1538" s="24"/>
      <c r="P1538" s="31"/>
    </row>
    <row r="1539" spans="1:16" x14ac:dyDescent="0.3">
      <c r="A1539" s="25"/>
      <c r="B1539"/>
      <c r="C1539" s="31"/>
      <c r="D1539" s="31"/>
      <c r="E1539" s="31"/>
      <c r="F1539" s="31"/>
      <c r="G1539" s="31"/>
      <c r="H1539" s="31"/>
      <c r="I1539" s="24"/>
      <c r="J1539" s="24"/>
      <c r="K1539" s="24"/>
      <c r="O1539" s="24"/>
      <c r="P1539" s="31"/>
    </row>
    <row r="1540" spans="1:16" x14ac:dyDescent="0.3">
      <c r="A1540" s="25"/>
      <c r="B1540"/>
      <c r="C1540" s="31"/>
      <c r="D1540" s="31"/>
      <c r="E1540" s="31"/>
      <c r="F1540" s="31"/>
      <c r="G1540" s="31"/>
      <c r="H1540" s="31"/>
      <c r="I1540" s="24"/>
      <c r="J1540" s="24"/>
      <c r="K1540" s="24"/>
      <c r="O1540" s="24"/>
      <c r="P1540" s="31"/>
    </row>
    <row r="1541" spans="1:16" x14ac:dyDescent="0.3">
      <c r="A1541" s="25"/>
      <c r="B1541"/>
      <c r="C1541" s="31"/>
      <c r="D1541" s="31"/>
      <c r="E1541" s="31"/>
      <c r="F1541" s="31"/>
      <c r="G1541" s="31"/>
      <c r="H1541" s="31"/>
      <c r="I1541" s="24"/>
      <c r="J1541" s="24"/>
      <c r="K1541" s="24"/>
      <c r="O1541" s="24"/>
      <c r="P1541" s="31"/>
    </row>
    <row r="1542" spans="1:16" x14ac:dyDescent="0.3">
      <c r="A1542" s="25"/>
      <c r="B1542"/>
      <c r="C1542" s="31"/>
      <c r="D1542" s="31"/>
      <c r="E1542" s="31"/>
      <c r="F1542" s="31"/>
      <c r="G1542" s="31"/>
      <c r="H1542" s="31"/>
      <c r="I1542" s="24"/>
      <c r="J1542" s="24"/>
      <c r="K1542" s="24"/>
      <c r="O1542" s="24"/>
      <c r="P1542" s="31"/>
    </row>
    <row r="1543" spans="1:16" x14ac:dyDescent="0.3">
      <c r="A1543" s="25"/>
      <c r="B1543"/>
      <c r="I1543" s="24"/>
      <c r="J1543" s="24"/>
      <c r="K1543" s="24"/>
      <c r="O1543" s="24"/>
      <c r="P1543" s="31"/>
    </row>
    <row r="1544" spans="1:16" x14ac:dyDescent="0.3">
      <c r="A1544" s="25"/>
      <c r="B1544"/>
      <c r="C1544" s="31"/>
      <c r="D1544" s="31"/>
      <c r="E1544" s="31"/>
      <c r="F1544" s="31"/>
      <c r="G1544" s="31"/>
      <c r="H1544" s="31"/>
      <c r="I1544" s="24"/>
      <c r="J1544" s="24"/>
      <c r="K1544" s="24"/>
      <c r="O1544" s="24"/>
      <c r="P1544" s="31"/>
    </row>
    <row r="1545" spans="1:16" x14ac:dyDescent="0.3">
      <c r="A1545" s="25"/>
      <c r="B1545"/>
      <c r="I1545" s="24"/>
      <c r="J1545" s="24"/>
      <c r="K1545" s="24"/>
      <c r="O1545" s="24"/>
      <c r="P1545" s="31"/>
    </row>
    <row r="1546" spans="1:16" x14ac:dyDescent="0.3">
      <c r="A1546" s="25"/>
      <c r="B1546"/>
      <c r="C1546" s="31"/>
      <c r="D1546" s="31"/>
      <c r="E1546" s="31"/>
      <c r="F1546" s="31"/>
      <c r="G1546" s="31"/>
      <c r="H1546" s="31"/>
      <c r="I1546" s="24"/>
      <c r="J1546" s="24"/>
      <c r="K1546" s="24"/>
      <c r="O1546" s="24"/>
      <c r="P1546" s="31"/>
    </row>
    <row r="1547" spans="1:16" x14ac:dyDescent="0.3">
      <c r="A1547" s="25"/>
      <c r="B1547"/>
      <c r="C1547" s="31"/>
      <c r="D1547" s="31"/>
      <c r="E1547" s="31"/>
      <c r="F1547" s="31"/>
      <c r="G1547" s="31"/>
      <c r="H1547" s="31"/>
      <c r="I1547" s="24"/>
      <c r="J1547" s="24"/>
      <c r="K1547" s="24"/>
      <c r="O1547" s="24"/>
      <c r="P1547" s="31"/>
    </row>
    <row r="1548" spans="1:16" x14ac:dyDescent="0.3">
      <c r="A1548" s="25"/>
      <c r="B1548"/>
      <c r="C1548" s="31"/>
      <c r="D1548" s="31"/>
      <c r="E1548" s="31"/>
      <c r="F1548" s="31"/>
      <c r="G1548" s="31"/>
      <c r="H1548" s="31"/>
      <c r="I1548" s="24"/>
      <c r="J1548" s="24"/>
      <c r="K1548" s="24"/>
      <c r="O1548" s="24"/>
      <c r="P1548" s="31"/>
    </row>
    <row r="1549" spans="1:16" x14ac:dyDescent="0.3">
      <c r="A1549" s="25"/>
      <c r="B1549"/>
      <c r="C1549" s="31"/>
      <c r="D1549" s="31"/>
      <c r="E1549" s="31"/>
      <c r="F1549" s="31"/>
      <c r="G1549" s="31"/>
      <c r="H1549" s="31"/>
      <c r="I1549" s="24"/>
      <c r="J1549" s="24"/>
      <c r="K1549" s="24"/>
      <c r="O1549" s="24"/>
      <c r="P1549" s="31"/>
    </row>
    <row r="1550" spans="1:16" x14ac:dyDescent="0.3">
      <c r="A1550" s="25"/>
      <c r="B1550"/>
      <c r="C1550" s="31"/>
      <c r="D1550" s="31"/>
      <c r="E1550" s="31"/>
      <c r="F1550" s="31"/>
      <c r="G1550" s="31"/>
      <c r="H1550" s="31"/>
      <c r="I1550" s="24"/>
      <c r="J1550" s="24"/>
      <c r="K1550" s="24"/>
      <c r="O1550" s="24"/>
      <c r="P1550" s="31"/>
    </row>
    <row r="1551" spans="1:16" x14ac:dyDescent="0.3">
      <c r="A1551" s="25"/>
      <c r="B1551"/>
      <c r="C1551" s="31"/>
      <c r="D1551" s="31"/>
      <c r="E1551" s="31"/>
      <c r="F1551" s="31"/>
      <c r="G1551" s="31"/>
      <c r="H1551" s="31"/>
      <c r="I1551" s="24"/>
      <c r="J1551" s="24"/>
      <c r="K1551" s="24"/>
      <c r="O1551" s="24"/>
      <c r="P1551" s="31"/>
    </row>
    <row r="1552" spans="1:16" x14ac:dyDescent="0.3">
      <c r="A1552" s="25"/>
      <c r="B1552"/>
      <c r="I1552" s="24"/>
      <c r="J1552" s="24"/>
      <c r="K1552" s="24"/>
      <c r="O1552" s="24"/>
      <c r="P1552" s="31"/>
    </row>
    <row r="1553" spans="1:16" x14ac:dyDescent="0.3">
      <c r="A1553" s="25"/>
      <c r="B1553"/>
      <c r="C1553" s="31"/>
      <c r="D1553" s="31"/>
      <c r="E1553" s="31"/>
      <c r="F1553" s="31"/>
      <c r="G1553" s="31"/>
      <c r="H1553" s="31"/>
      <c r="I1553" s="24"/>
      <c r="J1553" s="24"/>
      <c r="K1553" s="24"/>
      <c r="O1553" s="24"/>
      <c r="P1553" s="31"/>
    </row>
    <row r="1554" spans="1:16" x14ac:dyDescent="0.3">
      <c r="A1554" s="25"/>
      <c r="B1554"/>
      <c r="C1554" s="31"/>
      <c r="D1554" s="31"/>
      <c r="E1554" s="31"/>
      <c r="F1554" s="31"/>
      <c r="G1554" s="31"/>
      <c r="H1554" s="31"/>
      <c r="I1554" s="24"/>
      <c r="J1554" s="24"/>
      <c r="K1554" s="24"/>
      <c r="O1554" s="24"/>
      <c r="P1554" s="31"/>
    </row>
    <row r="1555" spans="1:16" x14ac:dyDescent="0.3">
      <c r="A1555" s="25"/>
      <c r="B1555"/>
      <c r="C1555" s="31"/>
      <c r="D1555" s="31"/>
      <c r="E1555" s="31"/>
      <c r="F1555" s="31"/>
      <c r="G1555" s="31"/>
      <c r="H1555" s="31"/>
      <c r="I1555" s="24"/>
      <c r="J1555" s="24"/>
      <c r="K1555" s="24"/>
      <c r="O1555" s="24"/>
      <c r="P1555" s="31"/>
    </row>
    <row r="1556" spans="1:16" x14ac:dyDescent="0.3">
      <c r="A1556" s="25"/>
      <c r="B1556"/>
      <c r="C1556" s="31"/>
      <c r="D1556" s="31"/>
      <c r="E1556" s="31"/>
      <c r="F1556" s="31"/>
      <c r="G1556" s="31"/>
      <c r="H1556" s="31"/>
      <c r="I1556" s="24"/>
      <c r="J1556" s="24"/>
      <c r="K1556" s="24"/>
      <c r="O1556" s="24"/>
      <c r="P1556" s="31"/>
    </row>
    <row r="1557" spans="1:16" x14ac:dyDescent="0.3">
      <c r="A1557" s="25"/>
      <c r="B1557"/>
      <c r="C1557" s="31"/>
      <c r="D1557" s="31"/>
      <c r="E1557" s="31"/>
      <c r="F1557" s="31"/>
      <c r="G1557" s="31"/>
      <c r="H1557" s="31"/>
      <c r="I1557" s="24"/>
      <c r="J1557" s="24"/>
      <c r="K1557" s="24"/>
      <c r="O1557" s="24"/>
      <c r="P1557" s="31"/>
    </row>
    <row r="1558" spans="1:16" x14ac:dyDescent="0.3">
      <c r="A1558" s="25"/>
      <c r="B1558"/>
      <c r="I1558" s="24"/>
      <c r="J1558" s="24"/>
      <c r="K1558" s="24"/>
      <c r="O1558" s="24"/>
      <c r="P1558" s="31"/>
    </row>
    <row r="1559" spans="1:16" x14ac:dyDescent="0.3">
      <c r="A1559" s="25"/>
      <c r="B1559"/>
      <c r="I1559" s="24"/>
      <c r="J1559" s="24"/>
      <c r="K1559" s="24"/>
      <c r="O1559" s="24"/>
      <c r="P1559" s="31"/>
    </row>
    <row r="1560" spans="1:16" x14ac:dyDescent="0.3">
      <c r="A1560" s="25"/>
      <c r="B1560"/>
      <c r="I1560" s="24"/>
      <c r="J1560" s="24"/>
      <c r="K1560" s="24"/>
      <c r="O1560" s="24"/>
      <c r="P1560" s="31"/>
    </row>
    <row r="1561" spans="1:16" x14ac:dyDescent="0.3">
      <c r="A1561" s="25"/>
      <c r="B1561"/>
      <c r="I1561" s="24"/>
      <c r="J1561" s="24"/>
      <c r="K1561" s="24"/>
      <c r="O1561" s="24"/>
      <c r="P1561" s="31"/>
    </row>
    <row r="1562" spans="1:16" x14ac:dyDescent="0.3">
      <c r="A1562" s="25"/>
      <c r="B1562"/>
      <c r="C1562" s="31"/>
      <c r="D1562" s="31"/>
      <c r="E1562" s="31"/>
      <c r="F1562" s="31"/>
      <c r="G1562" s="31"/>
      <c r="H1562" s="31"/>
      <c r="I1562" s="24"/>
      <c r="J1562" s="24"/>
      <c r="K1562" s="24"/>
      <c r="O1562" s="24"/>
      <c r="P1562" s="31"/>
    </row>
    <row r="1563" spans="1:16" x14ac:dyDescent="0.3">
      <c r="A1563" s="25"/>
      <c r="B1563"/>
      <c r="C1563" s="31"/>
      <c r="D1563" s="31"/>
      <c r="E1563" s="31"/>
      <c r="F1563" s="31"/>
      <c r="G1563" s="31"/>
      <c r="H1563" s="31"/>
      <c r="I1563" s="24"/>
      <c r="J1563" s="24"/>
      <c r="K1563" s="24"/>
      <c r="O1563" s="24"/>
      <c r="P1563" s="31"/>
    </row>
    <row r="1564" spans="1:16" x14ac:dyDescent="0.3">
      <c r="A1564" s="25"/>
      <c r="B1564"/>
      <c r="C1564" s="31"/>
      <c r="D1564" s="31"/>
      <c r="E1564" s="31"/>
      <c r="F1564" s="31"/>
      <c r="G1564" s="31"/>
      <c r="H1564" s="31"/>
      <c r="I1564" s="24"/>
      <c r="J1564" s="24"/>
      <c r="K1564" s="24"/>
      <c r="O1564" s="24"/>
      <c r="P1564" s="31"/>
    </row>
    <row r="1565" spans="1:16" x14ac:dyDescent="0.3">
      <c r="A1565" s="25"/>
      <c r="B1565"/>
      <c r="C1565" s="31"/>
      <c r="D1565" s="31"/>
      <c r="E1565" s="31"/>
      <c r="F1565" s="31"/>
      <c r="G1565" s="31"/>
      <c r="H1565" s="31"/>
      <c r="I1565" s="24"/>
      <c r="J1565" s="24"/>
      <c r="K1565" s="24"/>
      <c r="O1565" s="24"/>
      <c r="P1565" s="31"/>
    </row>
    <row r="1566" spans="1:16" x14ac:dyDescent="0.3">
      <c r="A1566" s="25"/>
      <c r="B1566"/>
      <c r="I1566" s="24"/>
      <c r="J1566" s="24"/>
      <c r="K1566" s="24"/>
      <c r="O1566" s="24"/>
      <c r="P1566" s="31"/>
    </row>
    <row r="1567" spans="1:16" x14ac:dyDescent="0.3">
      <c r="A1567" s="25"/>
      <c r="B1567"/>
      <c r="C1567" s="31"/>
      <c r="D1567" s="31"/>
      <c r="E1567" s="31"/>
      <c r="F1567" s="31"/>
      <c r="G1567" s="31"/>
      <c r="H1567" s="31"/>
      <c r="I1567" s="24"/>
      <c r="J1567" s="24"/>
      <c r="K1567" s="24"/>
      <c r="O1567" s="24"/>
      <c r="P1567" s="31"/>
    </row>
    <row r="1568" spans="1:16" x14ac:dyDescent="0.3">
      <c r="A1568" s="25"/>
      <c r="B1568"/>
      <c r="C1568" s="31"/>
      <c r="D1568" s="31"/>
      <c r="E1568" s="31"/>
      <c r="F1568" s="31"/>
      <c r="G1568" s="31"/>
      <c r="H1568" s="31"/>
      <c r="I1568" s="24"/>
      <c r="J1568" s="24"/>
      <c r="K1568" s="24"/>
      <c r="O1568" s="24"/>
      <c r="P1568" s="31"/>
    </row>
    <row r="1569" spans="1:16" x14ac:dyDescent="0.3">
      <c r="A1569" s="25"/>
      <c r="B1569"/>
      <c r="C1569" s="31"/>
      <c r="D1569" s="31"/>
      <c r="E1569" s="31"/>
      <c r="F1569" s="31"/>
      <c r="G1569" s="31"/>
      <c r="H1569" s="31"/>
      <c r="I1569" s="24"/>
      <c r="J1569" s="24"/>
      <c r="K1569" s="24"/>
      <c r="O1569" s="24"/>
      <c r="P1569" s="31"/>
    </row>
    <row r="1570" spans="1:16" x14ac:dyDescent="0.3">
      <c r="A1570" s="25"/>
      <c r="B1570"/>
      <c r="C1570" s="31"/>
      <c r="D1570" s="31"/>
      <c r="E1570" s="31"/>
      <c r="F1570" s="31"/>
      <c r="G1570" s="31"/>
      <c r="H1570" s="31"/>
      <c r="I1570" s="24"/>
      <c r="J1570" s="24"/>
      <c r="K1570" s="24"/>
      <c r="O1570" s="24"/>
      <c r="P1570" s="31"/>
    </row>
    <row r="1571" spans="1:16" x14ac:dyDescent="0.3">
      <c r="A1571" s="25"/>
      <c r="B1571"/>
      <c r="I1571" s="24"/>
      <c r="J1571" s="24"/>
      <c r="K1571" s="24"/>
      <c r="O1571" s="24"/>
      <c r="P1571" s="31"/>
    </row>
    <row r="1572" spans="1:16" x14ac:dyDescent="0.3">
      <c r="A1572" s="25"/>
      <c r="B1572"/>
      <c r="I1572" s="24"/>
      <c r="J1572" s="24"/>
      <c r="K1572" s="24"/>
      <c r="O1572" s="24"/>
      <c r="P1572" s="31"/>
    </row>
    <row r="1573" spans="1:16" x14ac:dyDescent="0.3">
      <c r="A1573" s="25"/>
      <c r="B1573"/>
      <c r="I1573" s="24"/>
      <c r="J1573" s="24"/>
      <c r="K1573" s="24"/>
      <c r="O1573" s="24"/>
      <c r="P1573" s="31"/>
    </row>
    <row r="1574" spans="1:16" x14ac:dyDescent="0.3">
      <c r="A1574" s="25"/>
      <c r="B1574"/>
      <c r="C1574" s="31"/>
      <c r="D1574" s="31"/>
      <c r="E1574" s="31"/>
      <c r="F1574" s="31"/>
      <c r="G1574" s="31"/>
      <c r="H1574" s="31"/>
      <c r="I1574" s="24"/>
      <c r="J1574" s="24"/>
      <c r="K1574" s="24"/>
      <c r="O1574" s="24"/>
      <c r="P1574" s="31"/>
    </row>
    <row r="1575" spans="1:16" x14ac:dyDescent="0.3">
      <c r="A1575" s="25"/>
      <c r="B1575"/>
      <c r="C1575" s="31"/>
      <c r="D1575" s="31"/>
      <c r="E1575" s="31"/>
      <c r="F1575" s="31"/>
      <c r="G1575" s="31"/>
      <c r="H1575" s="31"/>
      <c r="I1575" s="24"/>
      <c r="J1575" s="24"/>
      <c r="K1575" s="24"/>
      <c r="O1575" s="24"/>
      <c r="P1575" s="31"/>
    </row>
    <row r="1576" spans="1:16" x14ac:dyDescent="0.3">
      <c r="A1576" s="25"/>
      <c r="B1576"/>
      <c r="I1576" s="24"/>
      <c r="J1576" s="24"/>
      <c r="K1576" s="24"/>
      <c r="O1576" s="24"/>
      <c r="P1576" s="31"/>
    </row>
    <row r="1577" spans="1:16" x14ac:dyDescent="0.3">
      <c r="A1577" s="25"/>
      <c r="B1577"/>
      <c r="C1577" s="31"/>
      <c r="D1577" s="31"/>
      <c r="E1577" s="31"/>
      <c r="F1577" s="31"/>
      <c r="G1577" s="31"/>
      <c r="H1577" s="31"/>
      <c r="I1577" s="24"/>
      <c r="J1577" s="24"/>
      <c r="K1577" s="24"/>
      <c r="O1577" s="24"/>
      <c r="P1577" s="31"/>
    </row>
    <row r="1578" spans="1:16" x14ac:dyDescent="0.3">
      <c r="A1578" s="25"/>
      <c r="B1578"/>
      <c r="C1578" s="31"/>
      <c r="D1578" s="31"/>
      <c r="E1578" s="31"/>
      <c r="F1578" s="31"/>
      <c r="G1578" s="31"/>
      <c r="H1578" s="31"/>
      <c r="I1578" s="24"/>
      <c r="J1578" s="24"/>
      <c r="K1578" s="24"/>
      <c r="O1578" s="24"/>
      <c r="P1578" s="31"/>
    </row>
    <row r="1579" spans="1:16" x14ac:dyDescent="0.3">
      <c r="A1579" s="25"/>
      <c r="B1579"/>
      <c r="C1579" s="31"/>
      <c r="D1579" s="31"/>
      <c r="E1579" s="31"/>
      <c r="F1579" s="31"/>
      <c r="G1579" s="31"/>
      <c r="H1579" s="31"/>
      <c r="I1579" s="24"/>
      <c r="J1579" s="24"/>
      <c r="K1579" s="24"/>
      <c r="O1579" s="24"/>
      <c r="P1579" s="31"/>
    </row>
    <row r="1580" spans="1:16" x14ac:dyDescent="0.3">
      <c r="A1580" s="25"/>
      <c r="B1580"/>
      <c r="I1580" s="24"/>
      <c r="J1580" s="24"/>
      <c r="K1580" s="24"/>
      <c r="O1580" s="24"/>
      <c r="P1580" s="31"/>
    </row>
    <row r="1581" spans="1:16" x14ac:dyDescent="0.3">
      <c r="A1581" s="25"/>
      <c r="B1581"/>
      <c r="I1581" s="24"/>
      <c r="J1581" s="24"/>
      <c r="K1581" s="24"/>
      <c r="O1581" s="24"/>
      <c r="P1581" s="31"/>
    </row>
    <row r="1582" spans="1:16" x14ac:dyDescent="0.3">
      <c r="A1582" s="25"/>
      <c r="B1582"/>
      <c r="C1582" s="31"/>
      <c r="D1582" s="31"/>
      <c r="E1582" s="31"/>
      <c r="F1582" s="31"/>
      <c r="G1582" s="31"/>
      <c r="H1582" s="31"/>
      <c r="I1582" s="24"/>
      <c r="J1582" s="24"/>
      <c r="K1582" s="24"/>
      <c r="O1582" s="24"/>
      <c r="P1582" s="31"/>
    </row>
    <row r="1583" spans="1:16" x14ac:dyDescent="0.3">
      <c r="A1583" s="25"/>
      <c r="B1583"/>
      <c r="I1583" s="24"/>
      <c r="J1583" s="24"/>
      <c r="K1583" s="24"/>
      <c r="O1583" s="24"/>
      <c r="P1583" s="31"/>
    </row>
    <row r="1584" spans="1:16" x14ac:dyDescent="0.3">
      <c r="A1584" s="25"/>
      <c r="B1584"/>
      <c r="C1584" s="31"/>
      <c r="D1584" s="31"/>
      <c r="E1584" s="31"/>
      <c r="F1584" s="31"/>
      <c r="G1584" s="31"/>
      <c r="H1584" s="31"/>
      <c r="I1584" s="24"/>
      <c r="J1584" s="24"/>
      <c r="K1584" s="24"/>
      <c r="O1584" s="24"/>
      <c r="P1584" s="31"/>
    </row>
    <row r="1585" spans="1:16" x14ac:dyDescent="0.3">
      <c r="A1585" s="25"/>
      <c r="B1585"/>
      <c r="C1585" s="31"/>
      <c r="D1585" s="31"/>
      <c r="E1585" s="31"/>
      <c r="F1585" s="31"/>
      <c r="G1585" s="31"/>
      <c r="H1585" s="31"/>
      <c r="I1585" s="24"/>
      <c r="J1585" s="24"/>
      <c r="K1585" s="24"/>
      <c r="O1585" s="24"/>
      <c r="P1585" s="31"/>
    </row>
    <row r="1586" spans="1:16" x14ac:dyDescent="0.3">
      <c r="A1586" s="25"/>
      <c r="B1586"/>
      <c r="C1586" s="31"/>
      <c r="D1586" s="31"/>
      <c r="E1586" s="31"/>
      <c r="F1586" s="31"/>
      <c r="G1586" s="31"/>
      <c r="H1586" s="31"/>
      <c r="I1586" s="24"/>
      <c r="J1586" s="24"/>
      <c r="K1586" s="24"/>
      <c r="O1586" s="24"/>
      <c r="P1586" s="31"/>
    </row>
    <row r="1587" spans="1:16" x14ac:dyDescent="0.3">
      <c r="A1587" s="25"/>
      <c r="B1587"/>
      <c r="C1587" s="31"/>
      <c r="D1587" s="31"/>
      <c r="E1587" s="31"/>
      <c r="F1587" s="31"/>
      <c r="G1587" s="31"/>
      <c r="H1587" s="31"/>
      <c r="I1587" s="24"/>
      <c r="J1587" s="24"/>
      <c r="K1587" s="24"/>
      <c r="O1587" s="24"/>
      <c r="P1587" s="31"/>
    </row>
    <row r="1588" spans="1:16" x14ac:dyDescent="0.3">
      <c r="A1588" s="25"/>
      <c r="B1588"/>
      <c r="C1588" s="31"/>
      <c r="D1588" s="31"/>
      <c r="E1588" s="31"/>
      <c r="F1588" s="31"/>
      <c r="G1588" s="31"/>
      <c r="H1588" s="31"/>
      <c r="I1588" s="24"/>
      <c r="J1588" s="24"/>
      <c r="K1588" s="24"/>
      <c r="O1588" s="24"/>
      <c r="P1588" s="31"/>
    </row>
    <row r="1589" spans="1:16" x14ac:dyDescent="0.3">
      <c r="A1589" s="25"/>
      <c r="B1589"/>
      <c r="C1589" s="31"/>
      <c r="D1589" s="31"/>
      <c r="E1589" s="31"/>
      <c r="F1589" s="31"/>
      <c r="G1589" s="31"/>
      <c r="H1589" s="31"/>
      <c r="I1589" s="24"/>
      <c r="J1589" s="24"/>
      <c r="K1589" s="24"/>
      <c r="O1589" s="24"/>
      <c r="P1589" s="31"/>
    </row>
    <row r="1590" spans="1:16" x14ac:dyDescent="0.3">
      <c r="A1590" s="25"/>
      <c r="B1590"/>
      <c r="C1590" s="31"/>
      <c r="D1590" s="31"/>
      <c r="E1590" s="31"/>
      <c r="F1590" s="31"/>
      <c r="G1590" s="31"/>
      <c r="H1590" s="31"/>
      <c r="I1590" s="24"/>
      <c r="J1590" s="24"/>
      <c r="K1590" s="24"/>
      <c r="O1590" s="24"/>
      <c r="P1590" s="31"/>
    </row>
    <row r="1591" spans="1:16" x14ac:dyDescent="0.3">
      <c r="A1591" s="25"/>
      <c r="B1591"/>
      <c r="C1591" s="31"/>
      <c r="D1591" s="31"/>
      <c r="E1591" s="31"/>
      <c r="F1591" s="31"/>
      <c r="G1591" s="31"/>
      <c r="H1591" s="31"/>
      <c r="I1591" s="24"/>
      <c r="J1591" s="24"/>
      <c r="K1591" s="24"/>
      <c r="O1591" s="24"/>
      <c r="P1591" s="31"/>
    </row>
    <row r="1592" spans="1:16" x14ac:dyDescent="0.3">
      <c r="A1592" s="25"/>
      <c r="B1592"/>
      <c r="C1592" s="31"/>
      <c r="D1592" s="31"/>
      <c r="E1592" s="31"/>
      <c r="F1592" s="31"/>
      <c r="G1592" s="31"/>
      <c r="H1592" s="31"/>
      <c r="I1592" s="24"/>
      <c r="J1592" s="24"/>
      <c r="K1592" s="24"/>
      <c r="O1592" s="24"/>
      <c r="P1592" s="31"/>
    </row>
    <row r="1593" spans="1:16" x14ac:dyDescent="0.3">
      <c r="A1593" s="25"/>
      <c r="B1593"/>
      <c r="C1593" s="31"/>
      <c r="D1593" s="31"/>
      <c r="E1593" s="31"/>
      <c r="F1593" s="31"/>
      <c r="G1593" s="31"/>
      <c r="H1593" s="31"/>
      <c r="I1593" s="24"/>
      <c r="J1593" s="24"/>
      <c r="K1593" s="24"/>
      <c r="O1593" s="24"/>
      <c r="P1593" s="31"/>
    </row>
    <row r="1594" spans="1:16" x14ac:dyDescent="0.3">
      <c r="A1594" s="25"/>
      <c r="B1594"/>
      <c r="C1594" s="31"/>
      <c r="D1594" s="31"/>
      <c r="E1594" s="31"/>
      <c r="F1594" s="31"/>
      <c r="G1594" s="31"/>
      <c r="H1594" s="31"/>
      <c r="I1594" s="24"/>
      <c r="J1594" s="24"/>
      <c r="K1594" s="24"/>
      <c r="O1594" s="24"/>
      <c r="P1594" s="31"/>
    </row>
    <row r="1595" spans="1:16" x14ac:dyDescent="0.3">
      <c r="A1595" s="25"/>
      <c r="B1595"/>
      <c r="C1595" s="31"/>
      <c r="D1595" s="31"/>
      <c r="E1595" s="31"/>
      <c r="F1595" s="31"/>
      <c r="G1595" s="31"/>
      <c r="H1595" s="31"/>
      <c r="I1595" s="24"/>
      <c r="J1595" s="24"/>
      <c r="K1595" s="24"/>
      <c r="O1595" s="24"/>
      <c r="P1595" s="31"/>
    </row>
    <row r="1596" spans="1:16" x14ac:dyDescent="0.3">
      <c r="A1596" s="25"/>
      <c r="B1596"/>
      <c r="C1596" s="31"/>
      <c r="D1596" s="31"/>
      <c r="E1596" s="31"/>
      <c r="F1596" s="31"/>
      <c r="G1596" s="31"/>
      <c r="H1596" s="31"/>
      <c r="I1596" s="24"/>
      <c r="J1596" s="24"/>
      <c r="K1596" s="24"/>
      <c r="O1596" s="24"/>
      <c r="P1596" s="31"/>
    </row>
    <row r="1597" spans="1:16" x14ac:dyDescent="0.3">
      <c r="A1597" s="25"/>
      <c r="B1597"/>
      <c r="I1597" s="24"/>
      <c r="J1597" s="24"/>
      <c r="K1597" s="24"/>
      <c r="O1597" s="24"/>
      <c r="P1597" s="31"/>
    </row>
    <row r="1598" spans="1:16" x14ac:dyDescent="0.3">
      <c r="A1598" s="25"/>
      <c r="B1598"/>
      <c r="I1598" s="24"/>
      <c r="J1598" s="24"/>
      <c r="K1598" s="24"/>
      <c r="O1598" s="24"/>
      <c r="P1598" s="31"/>
    </row>
    <row r="1599" spans="1:16" x14ac:dyDescent="0.3">
      <c r="A1599" s="25"/>
      <c r="B1599"/>
      <c r="I1599" s="24"/>
      <c r="J1599" s="24"/>
      <c r="K1599" s="24"/>
      <c r="O1599" s="24"/>
      <c r="P1599" s="31"/>
    </row>
    <row r="1600" spans="1:16" x14ac:dyDescent="0.3">
      <c r="A1600" s="25"/>
      <c r="B1600"/>
      <c r="C1600" s="31"/>
      <c r="D1600" s="31"/>
      <c r="E1600" s="31"/>
      <c r="F1600" s="31"/>
      <c r="G1600" s="31"/>
      <c r="H1600" s="31"/>
      <c r="I1600" s="24"/>
      <c r="J1600" s="24"/>
      <c r="K1600" s="24"/>
      <c r="O1600" s="24"/>
      <c r="P1600" s="31"/>
    </row>
    <row r="1601" spans="1:16" x14ac:dyDescent="0.3">
      <c r="A1601" s="25"/>
      <c r="B1601"/>
      <c r="I1601" s="24"/>
      <c r="J1601" s="24"/>
      <c r="K1601" s="24"/>
      <c r="O1601" s="24"/>
      <c r="P1601" s="31"/>
    </row>
    <row r="1602" spans="1:16" x14ac:dyDescent="0.3">
      <c r="A1602" s="25"/>
      <c r="B1602"/>
      <c r="C1602" s="31"/>
      <c r="D1602" s="31"/>
      <c r="E1602" s="31"/>
      <c r="F1602" s="31"/>
      <c r="G1602" s="31"/>
      <c r="H1602" s="31"/>
      <c r="I1602" s="24"/>
      <c r="J1602" s="24"/>
      <c r="K1602" s="24"/>
      <c r="O1602" s="24"/>
      <c r="P1602" s="31"/>
    </row>
    <row r="1603" spans="1:16" x14ac:dyDescent="0.3">
      <c r="A1603" s="25"/>
      <c r="B1603"/>
      <c r="C1603" s="31"/>
      <c r="D1603" s="31"/>
      <c r="E1603" s="31"/>
      <c r="F1603" s="31"/>
      <c r="G1603" s="31"/>
      <c r="H1603" s="31"/>
      <c r="I1603" s="24"/>
      <c r="J1603" s="24"/>
      <c r="K1603" s="24"/>
      <c r="O1603" s="24"/>
      <c r="P1603" s="31"/>
    </row>
    <row r="1604" spans="1:16" x14ac:dyDescent="0.3">
      <c r="A1604" s="25"/>
      <c r="B1604"/>
      <c r="I1604" s="24"/>
      <c r="J1604" s="24"/>
      <c r="K1604" s="24"/>
      <c r="O1604" s="24"/>
      <c r="P1604" s="31"/>
    </row>
    <row r="1605" spans="1:16" x14ac:dyDescent="0.3">
      <c r="A1605" s="25"/>
      <c r="B1605"/>
      <c r="I1605" s="24"/>
      <c r="J1605" s="24"/>
      <c r="K1605" s="24"/>
      <c r="O1605" s="24"/>
      <c r="P1605" s="31"/>
    </row>
    <row r="1606" spans="1:16" x14ac:dyDescent="0.3">
      <c r="A1606" s="25"/>
      <c r="B1606"/>
      <c r="I1606" s="24"/>
      <c r="J1606" s="24"/>
      <c r="K1606" s="24"/>
      <c r="O1606" s="24"/>
      <c r="P1606" s="31"/>
    </row>
    <row r="1607" spans="1:16" x14ac:dyDescent="0.3">
      <c r="A1607" s="25"/>
      <c r="B1607"/>
      <c r="C1607" s="31"/>
      <c r="D1607" s="31"/>
      <c r="E1607" s="31"/>
      <c r="F1607" s="31"/>
      <c r="G1607" s="31"/>
      <c r="H1607" s="31"/>
      <c r="I1607" s="24"/>
      <c r="J1607" s="24"/>
      <c r="K1607" s="24"/>
      <c r="O1607" s="24"/>
      <c r="P1607" s="31"/>
    </row>
    <row r="1608" spans="1:16" x14ac:dyDescent="0.3">
      <c r="A1608" s="25"/>
      <c r="B1608"/>
      <c r="I1608" s="24"/>
      <c r="J1608" s="24"/>
      <c r="K1608" s="24"/>
      <c r="O1608" s="24"/>
      <c r="P1608" s="31"/>
    </row>
    <row r="1609" spans="1:16" x14ac:dyDescent="0.3">
      <c r="A1609" s="25"/>
      <c r="B1609"/>
      <c r="I1609" s="24"/>
      <c r="J1609" s="24"/>
      <c r="K1609" s="24"/>
      <c r="O1609" s="24"/>
      <c r="P1609" s="31"/>
    </row>
    <row r="1610" spans="1:16" x14ac:dyDescent="0.3">
      <c r="A1610" s="25"/>
      <c r="B1610"/>
      <c r="C1610" s="31"/>
      <c r="D1610" s="31"/>
      <c r="E1610" s="31"/>
      <c r="F1610" s="31"/>
      <c r="G1610" s="31"/>
      <c r="H1610" s="31"/>
      <c r="I1610" s="24"/>
      <c r="J1610" s="24"/>
      <c r="K1610" s="24"/>
      <c r="O1610" s="24"/>
      <c r="P1610" s="31"/>
    </row>
    <row r="1611" spans="1:16" x14ac:dyDescent="0.3">
      <c r="A1611" s="25"/>
      <c r="B1611"/>
      <c r="C1611" s="31"/>
      <c r="D1611" s="31"/>
      <c r="E1611" s="31"/>
      <c r="F1611" s="31"/>
      <c r="G1611" s="31"/>
      <c r="H1611" s="31"/>
      <c r="I1611" s="24"/>
      <c r="J1611" s="24"/>
      <c r="K1611" s="24"/>
      <c r="O1611" s="24"/>
      <c r="P1611" s="31"/>
    </row>
    <row r="1612" spans="1:16" x14ac:dyDescent="0.3">
      <c r="A1612" s="25"/>
      <c r="B1612"/>
      <c r="C1612" s="31"/>
      <c r="D1612" s="31"/>
      <c r="E1612" s="31"/>
      <c r="F1612" s="31"/>
      <c r="G1612" s="31"/>
      <c r="H1612" s="31"/>
      <c r="I1612" s="24"/>
      <c r="J1612" s="24"/>
      <c r="K1612" s="24"/>
      <c r="O1612" s="24"/>
      <c r="P1612" s="31"/>
    </row>
    <row r="1613" spans="1:16" x14ac:dyDescent="0.3">
      <c r="A1613" s="25"/>
      <c r="B1613"/>
      <c r="C1613" s="31"/>
      <c r="D1613" s="31"/>
      <c r="E1613" s="31"/>
      <c r="F1613" s="31"/>
      <c r="G1613" s="31"/>
      <c r="H1613" s="31"/>
      <c r="I1613" s="24"/>
      <c r="J1613" s="24"/>
      <c r="K1613" s="24"/>
      <c r="O1613" s="24"/>
      <c r="P1613" s="31"/>
    </row>
    <row r="1614" spans="1:16" x14ac:dyDescent="0.3">
      <c r="A1614" s="25"/>
      <c r="B1614"/>
      <c r="C1614" s="31"/>
      <c r="D1614" s="31"/>
      <c r="E1614" s="31"/>
      <c r="F1614" s="31"/>
      <c r="G1614" s="31"/>
      <c r="H1614" s="31"/>
      <c r="I1614" s="24"/>
      <c r="J1614" s="24"/>
      <c r="K1614" s="24"/>
      <c r="O1614" s="24"/>
      <c r="P1614" s="31"/>
    </row>
    <row r="1615" spans="1:16" x14ac:dyDescent="0.3">
      <c r="A1615" s="25"/>
      <c r="B1615"/>
      <c r="C1615" s="31"/>
      <c r="D1615" s="31"/>
      <c r="E1615" s="31"/>
      <c r="F1615" s="31"/>
      <c r="G1615" s="31"/>
      <c r="H1615" s="31"/>
      <c r="I1615" s="24"/>
      <c r="J1615" s="24"/>
      <c r="K1615" s="24"/>
      <c r="O1615" s="24"/>
      <c r="P1615" s="31"/>
    </row>
    <row r="1616" spans="1:16" x14ac:dyDescent="0.3">
      <c r="A1616" s="25"/>
      <c r="B1616"/>
      <c r="C1616" s="31"/>
      <c r="D1616" s="31"/>
      <c r="E1616" s="31"/>
      <c r="F1616" s="31"/>
      <c r="G1616" s="31"/>
      <c r="H1616" s="31"/>
      <c r="I1616" s="24"/>
      <c r="J1616" s="24"/>
      <c r="K1616" s="24"/>
      <c r="O1616" s="24"/>
      <c r="P1616" s="31"/>
    </row>
    <row r="1617" spans="1:16" x14ac:dyDescent="0.3">
      <c r="A1617" s="25"/>
      <c r="B1617"/>
      <c r="C1617" s="31"/>
      <c r="D1617" s="31"/>
      <c r="E1617" s="31"/>
      <c r="F1617" s="31"/>
      <c r="G1617" s="31"/>
      <c r="H1617" s="31"/>
      <c r="I1617" s="24"/>
      <c r="J1617" s="24"/>
      <c r="K1617" s="24"/>
      <c r="O1617" s="24"/>
      <c r="P1617" s="31"/>
    </row>
    <row r="1618" spans="1:16" x14ac:dyDescent="0.3">
      <c r="A1618" s="25"/>
      <c r="B1618"/>
      <c r="C1618" s="31"/>
      <c r="D1618" s="31"/>
      <c r="E1618" s="31"/>
      <c r="F1618" s="31"/>
      <c r="G1618" s="31"/>
      <c r="H1618" s="31"/>
      <c r="I1618" s="24"/>
      <c r="J1618" s="24"/>
      <c r="K1618" s="24"/>
      <c r="O1618" s="24"/>
      <c r="P1618" s="31"/>
    </row>
    <row r="1619" spans="1:16" x14ac:dyDescent="0.3">
      <c r="A1619" s="25"/>
      <c r="B1619"/>
      <c r="C1619" s="31"/>
      <c r="D1619" s="31"/>
      <c r="E1619" s="31"/>
      <c r="F1619" s="31"/>
      <c r="G1619" s="31"/>
      <c r="H1619" s="31"/>
      <c r="I1619" s="24"/>
      <c r="J1619" s="24"/>
      <c r="K1619" s="24"/>
      <c r="O1619" s="24"/>
      <c r="P1619" s="31"/>
    </row>
    <row r="1620" spans="1:16" x14ac:dyDescent="0.3">
      <c r="A1620" s="25"/>
      <c r="B1620"/>
      <c r="C1620" s="31"/>
      <c r="D1620" s="31"/>
      <c r="E1620" s="31"/>
      <c r="F1620" s="31"/>
      <c r="G1620" s="31"/>
      <c r="H1620" s="31"/>
      <c r="I1620" s="24"/>
      <c r="J1620" s="24"/>
      <c r="K1620" s="24"/>
      <c r="O1620" s="24"/>
      <c r="P1620" s="31"/>
    </row>
    <row r="1621" spans="1:16" x14ac:dyDescent="0.3">
      <c r="A1621" s="25"/>
      <c r="B1621"/>
      <c r="C1621" s="31"/>
      <c r="D1621" s="31"/>
      <c r="E1621" s="31"/>
      <c r="F1621" s="31"/>
      <c r="G1621" s="31"/>
      <c r="H1621" s="31"/>
      <c r="I1621" s="24"/>
      <c r="J1621" s="24"/>
      <c r="K1621" s="24"/>
      <c r="O1621" s="24"/>
      <c r="P1621" s="31"/>
    </row>
    <row r="1622" spans="1:16" x14ac:dyDescent="0.3">
      <c r="A1622" s="25"/>
      <c r="B1622"/>
      <c r="C1622" s="31"/>
      <c r="D1622" s="31"/>
      <c r="E1622" s="31"/>
      <c r="F1622" s="31"/>
      <c r="G1622" s="31"/>
      <c r="H1622" s="31"/>
      <c r="I1622" s="24"/>
      <c r="J1622" s="24"/>
      <c r="K1622" s="24"/>
      <c r="O1622" s="24"/>
      <c r="P1622" s="31"/>
    </row>
    <row r="1623" spans="1:16" x14ac:dyDescent="0.3">
      <c r="A1623" s="25"/>
      <c r="B1623"/>
      <c r="C1623" s="31"/>
      <c r="D1623" s="31"/>
      <c r="E1623" s="31"/>
      <c r="F1623" s="31"/>
      <c r="G1623" s="31"/>
      <c r="H1623" s="31"/>
      <c r="I1623" s="24"/>
      <c r="J1623" s="24"/>
      <c r="K1623" s="24"/>
      <c r="O1623" s="24"/>
      <c r="P1623" s="31"/>
    </row>
    <row r="1624" spans="1:16" x14ac:dyDescent="0.3">
      <c r="A1624" s="25"/>
      <c r="B1624"/>
      <c r="C1624" s="31"/>
      <c r="D1624" s="31"/>
      <c r="E1624" s="31"/>
      <c r="F1624" s="31"/>
      <c r="G1624" s="31"/>
      <c r="H1624" s="31"/>
      <c r="I1624" s="24"/>
      <c r="J1624" s="24"/>
      <c r="K1624" s="24"/>
      <c r="O1624" s="24"/>
      <c r="P1624" s="31"/>
    </row>
    <row r="1625" spans="1:16" x14ac:dyDescent="0.3">
      <c r="A1625" s="25"/>
      <c r="B1625"/>
      <c r="I1625" s="24"/>
      <c r="J1625" s="24"/>
      <c r="K1625" s="24"/>
      <c r="O1625" s="24"/>
      <c r="P1625" s="31"/>
    </row>
    <row r="1626" spans="1:16" x14ac:dyDescent="0.3">
      <c r="A1626" s="25"/>
      <c r="B1626"/>
      <c r="C1626" s="31"/>
      <c r="D1626" s="31"/>
      <c r="E1626" s="31"/>
      <c r="F1626" s="31"/>
      <c r="G1626" s="31"/>
      <c r="H1626" s="31"/>
      <c r="I1626" s="24"/>
      <c r="J1626" s="24"/>
      <c r="K1626" s="24"/>
      <c r="O1626" s="24"/>
      <c r="P1626" s="31"/>
    </row>
    <row r="1627" spans="1:16" x14ac:dyDescent="0.3">
      <c r="A1627" s="25"/>
      <c r="B1627"/>
      <c r="C1627" s="31"/>
      <c r="D1627" s="31"/>
      <c r="E1627" s="31"/>
      <c r="F1627" s="31"/>
      <c r="G1627" s="31"/>
      <c r="H1627" s="31"/>
      <c r="I1627" s="24"/>
      <c r="J1627" s="24"/>
      <c r="K1627" s="24"/>
      <c r="O1627" s="24"/>
      <c r="P1627" s="31"/>
    </row>
    <row r="1628" spans="1:16" x14ac:dyDescent="0.3">
      <c r="A1628" s="25"/>
      <c r="B1628"/>
      <c r="I1628" s="24"/>
      <c r="J1628" s="24"/>
      <c r="K1628" s="24"/>
      <c r="O1628" s="24"/>
      <c r="P1628" s="31"/>
    </row>
    <row r="1629" spans="1:16" x14ac:dyDescent="0.3">
      <c r="A1629" s="25"/>
      <c r="B1629"/>
      <c r="C1629" s="31"/>
      <c r="D1629" s="31"/>
      <c r="E1629" s="31"/>
      <c r="F1629" s="31"/>
      <c r="G1629" s="31"/>
      <c r="H1629" s="31"/>
      <c r="I1629" s="24"/>
      <c r="J1629" s="24"/>
      <c r="K1629" s="24"/>
      <c r="O1629" s="24"/>
      <c r="P1629" s="31"/>
    </row>
    <row r="1630" spans="1:16" x14ac:dyDescent="0.3">
      <c r="A1630" s="25"/>
      <c r="B1630"/>
      <c r="C1630" s="31"/>
      <c r="D1630" s="31"/>
      <c r="E1630" s="31"/>
      <c r="F1630" s="31"/>
      <c r="G1630" s="31"/>
      <c r="H1630" s="31"/>
      <c r="I1630" s="24"/>
      <c r="J1630" s="24"/>
      <c r="K1630" s="24"/>
      <c r="O1630" s="24"/>
      <c r="P1630" s="31"/>
    </row>
    <row r="1631" spans="1:16" x14ac:dyDescent="0.3">
      <c r="A1631" s="25"/>
      <c r="B1631"/>
      <c r="C1631" s="31"/>
      <c r="D1631" s="31"/>
      <c r="E1631" s="31"/>
      <c r="F1631" s="31"/>
      <c r="G1631" s="31"/>
      <c r="H1631" s="31"/>
      <c r="I1631" s="24"/>
      <c r="J1631" s="24"/>
      <c r="K1631" s="24"/>
      <c r="O1631" s="24"/>
      <c r="P1631" s="31"/>
    </row>
    <row r="1632" spans="1:16" x14ac:dyDescent="0.3">
      <c r="A1632" s="25"/>
      <c r="B1632"/>
      <c r="C1632" s="31"/>
      <c r="D1632" s="31"/>
      <c r="E1632" s="31"/>
      <c r="F1632" s="31"/>
      <c r="G1632" s="31"/>
      <c r="H1632" s="31"/>
      <c r="I1632" s="24"/>
      <c r="J1632" s="24"/>
      <c r="K1632" s="24"/>
      <c r="O1632" s="24"/>
      <c r="P1632" s="31"/>
    </row>
    <row r="1633" spans="1:16" x14ac:dyDescent="0.3">
      <c r="A1633" s="25"/>
      <c r="B1633"/>
      <c r="C1633" s="31"/>
      <c r="D1633" s="31"/>
      <c r="E1633" s="31"/>
      <c r="F1633" s="31"/>
      <c r="G1633" s="31"/>
      <c r="H1633" s="31"/>
      <c r="I1633" s="24"/>
      <c r="J1633" s="24"/>
      <c r="K1633" s="24"/>
      <c r="O1633" s="24"/>
      <c r="P1633" s="31"/>
    </row>
    <row r="1634" spans="1:16" x14ac:dyDescent="0.3">
      <c r="A1634" s="25"/>
      <c r="B1634"/>
      <c r="C1634" s="31"/>
      <c r="D1634" s="31"/>
      <c r="E1634" s="31"/>
      <c r="F1634" s="31"/>
      <c r="G1634" s="31"/>
      <c r="H1634" s="31"/>
      <c r="I1634" s="24"/>
      <c r="J1634" s="24"/>
      <c r="K1634" s="24"/>
      <c r="O1634" s="24"/>
      <c r="P1634" s="31"/>
    </row>
    <row r="1635" spans="1:16" x14ac:dyDescent="0.3">
      <c r="A1635" s="25"/>
      <c r="B1635"/>
      <c r="I1635" s="24"/>
      <c r="J1635" s="24"/>
      <c r="K1635" s="24"/>
      <c r="O1635" s="24"/>
      <c r="P1635" s="31"/>
    </row>
    <row r="1636" spans="1:16" x14ac:dyDescent="0.3">
      <c r="A1636" s="25"/>
      <c r="B1636"/>
      <c r="C1636" s="31"/>
      <c r="D1636" s="31"/>
      <c r="E1636" s="31"/>
      <c r="F1636" s="31"/>
      <c r="G1636" s="31"/>
      <c r="H1636" s="31"/>
      <c r="I1636" s="24"/>
      <c r="J1636" s="24"/>
      <c r="K1636" s="24"/>
      <c r="O1636" s="24"/>
      <c r="P1636" s="31"/>
    </row>
    <row r="1637" spans="1:16" x14ac:dyDescent="0.3">
      <c r="A1637" s="25"/>
      <c r="B1637"/>
      <c r="C1637" s="31"/>
      <c r="D1637" s="31"/>
      <c r="E1637" s="31"/>
      <c r="F1637" s="31"/>
      <c r="G1637" s="31"/>
      <c r="H1637" s="31"/>
      <c r="I1637" s="24"/>
      <c r="J1637" s="24"/>
      <c r="K1637" s="24"/>
      <c r="O1637" s="24"/>
      <c r="P1637" s="31"/>
    </row>
    <row r="1638" spans="1:16" x14ac:dyDescent="0.3">
      <c r="A1638" s="25"/>
      <c r="B1638"/>
      <c r="C1638" s="31"/>
      <c r="D1638" s="31"/>
      <c r="E1638" s="31"/>
      <c r="F1638" s="31"/>
      <c r="G1638" s="31"/>
      <c r="H1638" s="31"/>
      <c r="I1638" s="24"/>
      <c r="J1638" s="24"/>
      <c r="K1638" s="24"/>
      <c r="O1638" s="24"/>
      <c r="P1638" s="31"/>
    </row>
    <row r="1639" spans="1:16" x14ac:dyDescent="0.3">
      <c r="A1639" s="25"/>
      <c r="B1639"/>
      <c r="C1639" s="31"/>
      <c r="D1639" s="31"/>
      <c r="E1639" s="31"/>
      <c r="F1639" s="31"/>
      <c r="G1639" s="31"/>
      <c r="H1639" s="31"/>
      <c r="I1639" s="24"/>
      <c r="J1639" s="24"/>
      <c r="K1639" s="24"/>
      <c r="O1639" s="24"/>
      <c r="P1639" s="31"/>
    </row>
    <row r="1640" spans="1:16" x14ac:dyDescent="0.3">
      <c r="A1640" s="25"/>
      <c r="B1640"/>
      <c r="C1640" s="31"/>
      <c r="D1640" s="31"/>
      <c r="E1640" s="31"/>
      <c r="F1640" s="31"/>
      <c r="G1640" s="31"/>
      <c r="H1640" s="31"/>
      <c r="I1640" s="24"/>
      <c r="J1640" s="24"/>
      <c r="K1640" s="24"/>
      <c r="O1640" s="24"/>
      <c r="P1640" s="31"/>
    </row>
    <row r="1641" spans="1:16" x14ac:dyDescent="0.3">
      <c r="A1641" s="25"/>
      <c r="B1641"/>
      <c r="C1641" s="31"/>
      <c r="D1641" s="31"/>
      <c r="E1641" s="31"/>
      <c r="F1641" s="31"/>
      <c r="G1641" s="31"/>
      <c r="H1641" s="31"/>
      <c r="I1641" s="24"/>
      <c r="J1641" s="24"/>
      <c r="K1641" s="24"/>
      <c r="O1641" s="24"/>
      <c r="P1641" s="31"/>
    </row>
    <row r="1642" spans="1:16" x14ac:dyDescent="0.3">
      <c r="A1642" s="25"/>
      <c r="B1642"/>
      <c r="C1642" s="31"/>
      <c r="D1642" s="31"/>
      <c r="E1642" s="31"/>
      <c r="F1642" s="31"/>
      <c r="G1642" s="31"/>
      <c r="H1642" s="31"/>
      <c r="I1642" s="24"/>
      <c r="J1642" s="24"/>
      <c r="K1642" s="24"/>
      <c r="O1642" s="24"/>
      <c r="P1642" s="31"/>
    </row>
    <row r="1643" spans="1:16" x14ac:dyDescent="0.3">
      <c r="A1643" s="25"/>
      <c r="B1643"/>
      <c r="C1643" s="31"/>
      <c r="D1643" s="31"/>
      <c r="E1643" s="31"/>
      <c r="F1643" s="31"/>
      <c r="G1643" s="31"/>
      <c r="H1643" s="31"/>
      <c r="I1643" s="24"/>
      <c r="J1643" s="24"/>
      <c r="K1643" s="24"/>
      <c r="O1643" s="24"/>
      <c r="P1643" s="31"/>
    </row>
    <row r="1644" spans="1:16" x14ac:dyDescent="0.3">
      <c r="A1644" s="25"/>
      <c r="B1644"/>
      <c r="C1644" s="31"/>
      <c r="D1644" s="31"/>
      <c r="E1644" s="31"/>
      <c r="F1644" s="31"/>
      <c r="G1644" s="31"/>
      <c r="H1644" s="31"/>
      <c r="I1644" s="24"/>
      <c r="J1644" s="24"/>
      <c r="K1644" s="24"/>
      <c r="O1644" s="24"/>
      <c r="P1644" s="31"/>
    </row>
    <row r="1645" spans="1:16" x14ac:dyDescent="0.3">
      <c r="A1645" s="25"/>
      <c r="B1645"/>
      <c r="C1645" s="31"/>
      <c r="D1645" s="31"/>
      <c r="E1645" s="31"/>
      <c r="F1645" s="31"/>
      <c r="G1645" s="31"/>
      <c r="H1645" s="31"/>
      <c r="I1645" s="24"/>
      <c r="J1645" s="24"/>
      <c r="K1645" s="24"/>
      <c r="O1645" s="24"/>
      <c r="P1645" s="31"/>
    </row>
    <row r="1646" spans="1:16" x14ac:dyDescent="0.3">
      <c r="A1646" s="25"/>
      <c r="B1646"/>
      <c r="C1646" s="31"/>
      <c r="D1646" s="31"/>
      <c r="E1646" s="31"/>
      <c r="F1646" s="31"/>
      <c r="G1646" s="31"/>
      <c r="H1646" s="31"/>
      <c r="I1646" s="24"/>
      <c r="J1646" s="24"/>
      <c r="K1646" s="24"/>
      <c r="O1646" s="24"/>
      <c r="P1646" s="31"/>
    </row>
    <row r="1647" spans="1:16" x14ac:dyDescent="0.3">
      <c r="A1647" s="25"/>
      <c r="B1647"/>
      <c r="C1647" s="31"/>
      <c r="D1647" s="31"/>
      <c r="E1647" s="31"/>
      <c r="F1647" s="31"/>
      <c r="G1647" s="31"/>
      <c r="H1647" s="31"/>
      <c r="I1647" s="24"/>
      <c r="J1647" s="24"/>
      <c r="K1647" s="24"/>
      <c r="O1647" s="24"/>
      <c r="P1647" s="31"/>
    </row>
    <row r="1648" spans="1:16" x14ac:dyDescent="0.3">
      <c r="A1648" s="25"/>
      <c r="B1648"/>
      <c r="C1648" s="31"/>
      <c r="D1648" s="31"/>
      <c r="E1648" s="31"/>
      <c r="F1648" s="31"/>
      <c r="G1648" s="31"/>
      <c r="H1648" s="31"/>
      <c r="I1648" s="24"/>
      <c r="J1648" s="24"/>
      <c r="K1648" s="24"/>
      <c r="O1648" s="24"/>
      <c r="P1648" s="31"/>
    </row>
    <row r="1649" spans="1:16" x14ac:dyDescent="0.3">
      <c r="A1649" s="25"/>
      <c r="B1649"/>
      <c r="C1649" s="31"/>
      <c r="D1649" s="31"/>
      <c r="E1649" s="31"/>
      <c r="F1649" s="31"/>
      <c r="G1649" s="31"/>
      <c r="H1649" s="31"/>
      <c r="I1649" s="24"/>
      <c r="J1649" s="24"/>
      <c r="K1649" s="24"/>
      <c r="O1649" s="24"/>
      <c r="P1649" s="31"/>
    </row>
    <row r="1650" spans="1:16" x14ac:dyDescent="0.3">
      <c r="A1650" s="25"/>
      <c r="B1650"/>
      <c r="C1650" s="31"/>
      <c r="D1650" s="31"/>
      <c r="E1650" s="31"/>
      <c r="F1650" s="31"/>
      <c r="G1650" s="31"/>
      <c r="H1650" s="31"/>
      <c r="I1650" s="24"/>
      <c r="J1650" s="24"/>
      <c r="K1650" s="24"/>
      <c r="O1650" s="24"/>
      <c r="P1650" s="31"/>
    </row>
    <row r="1651" spans="1:16" x14ac:dyDescent="0.3">
      <c r="A1651" s="25"/>
      <c r="B1651"/>
      <c r="C1651" s="31"/>
      <c r="D1651" s="31"/>
      <c r="E1651" s="31"/>
      <c r="F1651" s="31"/>
      <c r="G1651" s="31"/>
      <c r="H1651" s="31"/>
      <c r="I1651" s="24"/>
      <c r="J1651" s="24"/>
      <c r="K1651" s="24"/>
      <c r="O1651" s="24"/>
      <c r="P1651" s="31"/>
    </row>
    <row r="1652" spans="1:16" x14ac:dyDescent="0.3">
      <c r="A1652" s="25"/>
      <c r="B1652"/>
      <c r="I1652" s="24"/>
      <c r="J1652" s="24"/>
      <c r="K1652" s="24"/>
      <c r="O1652" s="24"/>
      <c r="P1652" s="31"/>
    </row>
    <row r="1653" spans="1:16" x14ac:dyDescent="0.3">
      <c r="A1653" s="25"/>
      <c r="B1653"/>
      <c r="I1653" s="24"/>
      <c r="J1653" s="24"/>
      <c r="K1653" s="24"/>
      <c r="O1653" s="24"/>
      <c r="P1653" s="31"/>
    </row>
    <row r="1654" spans="1:16" x14ac:dyDescent="0.3">
      <c r="A1654" s="25"/>
      <c r="B1654"/>
      <c r="C1654" s="31"/>
      <c r="D1654" s="31"/>
      <c r="E1654" s="31"/>
      <c r="F1654" s="31"/>
      <c r="G1654" s="31"/>
      <c r="H1654" s="31"/>
      <c r="I1654" s="24"/>
      <c r="J1654" s="24"/>
      <c r="K1654" s="24"/>
      <c r="O1654" s="24"/>
      <c r="P1654" s="31"/>
    </row>
    <row r="1655" spans="1:16" x14ac:dyDescent="0.3">
      <c r="A1655" s="25"/>
      <c r="B1655"/>
      <c r="C1655" s="31"/>
      <c r="D1655" s="31"/>
      <c r="E1655" s="31"/>
      <c r="F1655" s="31"/>
      <c r="G1655" s="31"/>
      <c r="H1655" s="31"/>
      <c r="I1655" s="24"/>
      <c r="J1655" s="24"/>
      <c r="K1655" s="24"/>
      <c r="O1655" s="24"/>
      <c r="P1655" s="31"/>
    </row>
    <row r="1656" spans="1:16" x14ac:dyDescent="0.3">
      <c r="A1656" s="25"/>
      <c r="B1656"/>
      <c r="C1656" s="31"/>
      <c r="D1656" s="31"/>
      <c r="E1656" s="31"/>
      <c r="F1656" s="31"/>
      <c r="G1656" s="31"/>
      <c r="H1656" s="31"/>
      <c r="I1656" s="24"/>
      <c r="J1656" s="24"/>
      <c r="K1656" s="24"/>
      <c r="O1656" s="24"/>
      <c r="P1656" s="31"/>
    </row>
    <row r="1657" spans="1:16" x14ac:dyDescent="0.3">
      <c r="A1657" s="25"/>
      <c r="B1657"/>
      <c r="C1657" s="31"/>
      <c r="D1657" s="31"/>
      <c r="E1657" s="31"/>
      <c r="F1657" s="31"/>
      <c r="G1657" s="31"/>
      <c r="H1657" s="31"/>
      <c r="I1657" s="24"/>
      <c r="J1657" s="24"/>
      <c r="K1657" s="24"/>
      <c r="O1657" s="24"/>
      <c r="P1657" s="31"/>
    </row>
    <row r="1658" spans="1:16" x14ac:dyDescent="0.3">
      <c r="A1658" s="25"/>
      <c r="B1658"/>
      <c r="C1658" s="31"/>
      <c r="D1658" s="31"/>
      <c r="E1658" s="31"/>
      <c r="F1658" s="31"/>
      <c r="G1658" s="31"/>
      <c r="H1658" s="31"/>
      <c r="I1658" s="24"/>
      <c r="J1658" s="24"/>
      <c r="K1658" s="24"/>
      <c r="O1658" s="24"/>
      <c r="P1658" s="31"/>
    </row>
    <row r="1659" spans="1:16" x14ac:dyDescent="0.3">
      <c r="A1659" s="25"/>
      <c r="B1659"/>
      <c r="C1659" s="31"/>
      <c r="D1659" s="31"/>
      <c r="E1659" s="31"/>
      <c r="F1659" s="31"/>
      <c r="G1659" s="31"/>
      <c r="H1659" s="31"/>
      <c r="I1659" s="24"/>
      <c r="J1659" s="24"/>
      <c r="K1659" s="24"/>
      <c r="O1659" s="24"/>
      <c r="P1659" s="31"/>
    </row>
    <row r="1660" spans="1:16" x14ac:dyDescent="0.3">
      <c r="A1660" s="25"/>
      <c r="B1660"/>
      <c r="C1660" s="31"/>
      <c r="D1660" s="31"/>
      <c r="E1660" s="31"/>
      <c r="F1660" s="31"/>
      <c r="G1660" s="31"/>
      <c r="H1660" s="31"/>
      <c r="I1660" s="24"/>
      <c r="J1660" s="24"/>
      <c r="K1660" s="24"/>
      <c r="O1660" s="24"/>
      <c r="P1660" s="31"/>
    </row>
    <row r="1661" spans="1:16" x14ac:dyDescent="0.3">
      <c r="A1661" s="25"/>
      <c r="B1661"/>
      <c r="C1661" s="31"/>
      <c r="D1661" s="31"/>
      <c r="E1661" s="31"/>
      <c r="F1661" s="31"/>
      <c r="G1661" s="31"/>
      <c r="H1661" s="31"/>
      <c r="I1661" s="24"/>
      <c r="J1661" s="24"/>
      <c r="K1661" s="24"/>
      <c r="O1661" s="24"/>
      <c r="P1661" s="31"/>
    </row>
    <row r="1662" spans="1:16" x14ac:dyDescent="0.3">
      <c r="A1662" s="25"/>
      <c r="B1662"/>
      <c r="C1662" s="31"/>
      <c r="D1662" s="31"/>
      <c r="E1662" s="31"/>
      <c r="F1662" s="31"/>
      <c r="G1662" s="31"/>
      <c r="H1662" s="31"/>
      <c r="I1662" s="24"/>
      <c r="J1662" s="24"/>
      <c r="K1662" s="24"/>
      <c r="O1662" s="24"/>
      <c r="P1662" s="31"/>
    </row>
    <row r="1663" spans="1:16" x14ac:dyDescent="0.3">
      <c r="A1663" s="25"/>
      <c r="B1663"/>
      <c r="I1663" s="24"/>
      <c r="J1663" s="24"/>
      <c r="K1663" s="24"/>
      <c r="O1663" s="24"/>
      <c r="P1663" s="31"/>
    </row>
    <row r="1664" spans="1:16" x14ac:dyDescent="0.3">
      <c r="A1664" s="25"/>
      <c r="B1664"/>
      <c r="I1664" s="24"/>
      <c r="J1664" s="24"/>
      <c r="K1664" s="24"/>
      <c r="O1664" s="24"/>
      <c r="P1664" s="31"/>
    </row>
    <row r="1665" spans="1:16" x14ac:dyDescent="0.3">
      <c r="A1665" s="25"/>
      <c r="B1665"/>
      <c r="I1665" s="24"/>
      <c r="J1665" s="24"/>
      <c r="K1665" s="24"/>
      <c r="O1665" s="24"/>
      <c r="P1665" s="31"/>
    </row>
    <row r="1666" spans="1:16" x14ac:dyDescent="0.3">
      <c r="A1666" s="25"/>
      <c r="B1666"/>
      <c r="C1666" s="31"/>
      <c r="D1666" s="31"/>
      <c r="E1666" s="31"/>
      <c r="F1666" s="31"/>
      <c r="G1666" s="31"/>
      <c r="H1666" s="31"/>
      <c r="I1666" s="24"/>
      <c r="J1666" s="24"/>
      <c r="K1666" s="24"/>
      <c r="O1666" s="24"/>
      <c r="P1666" s="31"/>
    </row>
    <row r="1667" spans="1:16" x14ac:dyDescent="0.3">
      <c r="A1667" s="25"/>
      <c r="B1667"/>
      <c r="I1667" s="24"/>
      <c r="J1667" s="24"/>
      <c r="K1667" s="24"/>
      <c r="O1667" s="24"/>
      <c r="P1667" s="31"/>
    </row>
    <row r="1668" spans="1:16" x14ac:dyDescent="0.3">
      <c r="A1668" s="25"/>
      <c r="B1668"/>
      <c r="C1668" s="31"/>
      <c r="D1668" s="31"/>
      <c r="E1668" s="31"/>
      <c r="F1668" s="31"/>
      <c r="G1668" s="31"/>
      <c r="H1668" s="31"/>
      <c r="I1668" s="24"/>
      <c r="J1668" s="24"/>
      <c r="K1668" s="24"/>
      <c r="O1668" s="24"/>
      <c r="P1668" s="31"/>
    </row>
    <row r="1669" spans="1:16" x14ac:dyDescent="0.3">
      <c r="A1669" s="25"/>
      <c r="B1669"/>
      <c r="C1669" s="31"/>
      <c r="D1669" s="31"/>
      <c r="E1669" s="31"/>
      <c r="F1669" s="31"/>
      <c r="G1669" s="31"/>
      <c r="H1669" s="31"/>
      <c r="I1669" s="24"/>
      <c r="J1669" s="24"/>
      <c r="K1669" s="24"/>
      <c r="O1669" s="24"/>
      <c r="P1669" s="31"/>
    </row>
    <row r="1670" spans="1:16" x14ac:dyDescent="0.3">
      <c r="A1670" s="25"/>
      <c r="B1670"/>
      <c r="C1670" s="31"/>
      <c r="D1670" s="31"/>
      <c r="E1670" s="31"/>
      <c r="F1670" s="31"/>
      <c r="G1670" s="31"/>
      <c r="H1670" s="31"/>
      <c r="I1670" s="24"/>
      <c r="J1670" s="24"/>
      <c r="K1670" s="24"/>
      <c r="O1670" s="24"/>
      <c r="P1670" s="31"/>
    </row>
    <row r="1671" spans="1:16" x14ac:dyDescent="0.3">
      <c r="A1671" s="25"/>
      <c r="B1671"/>
      <c r="I1671" s="24"/>
      <c r="J1671" s="24"/>
      <c r="K1671" s="24"/>
      <c r="O1671" s="24"/>
      <c r="P1671" s="31"/>
    </row>
    <row r="1672" spans="1:16" x14ac:dyDescent="0.3">
      <c r="A1672" s="25"/>
      <c r="B1672"/>
      <c r="C1672" s="31"/>
      <c r="D1672" s="31"/>
      <c r="E1672" s="31"/>
      <c r="F1672" s="31"/>
      <c r="G1672" s="31"/>
      <c r="H1672" s="31"/>
      <c r="I1672" s="24"/>
      <c r="J1672" s="24"/>
      <c r="K1672" s="24"/>
      <c r="O1672" s="24"/>
      <c r="P1672" s="31"/>
    </row>
    <row r="1673" spans="1:16" x14ac:dyDescent="0.3">
      <c r="A1673" s="25"/>
      <c r="B1673"/>
      <c r="C1673" s="31"/>
      <c r="D1673" s="31"/>
      <c r="E1673" s="31"/>
      <c r="F1673" s="31"/>
      <c r="G1673" s="31"/>
      <c r="H1673" s="31"/>
      <c r="I1673" s="24"/>
      <c r="J1673" s="24"/>
      <c r="K1673" s="24"/>
      <c r="O1673" s="24"/>
      <c r="P1673" s="31"/>
    </row>
    <row r="1674" spans="1:16" x14ac:dyDescent="0.3">
      <c r="A1674" s="25"/>
      <c r="B1674"/>
      <c r="C1674" s="31"/>
      <c r="D1674" s="31"/>
      <c r="E1674" s="31"/>
      <c r="F1674" s="31"/>
      <c r="G1674" s="31"/>
      <c r="H1674" s="31"/>
      <c r="I1674" s="24"/>
      <c r="J1674" s="24"/>
      <c r="K1674" s="24"/>
      <c r="O1674" s="24"/>
      <c r="P1674" s="31"/>
    </row>
    <row r="1675" spans="1:16" x14ac:dyDescent="0.3">
      <c r="A1675" s="25"/>
      <c r="B1675"/>
      <c r="C1675" s="31"/>
      <c r="D1675" s="31"/>
      <c r="E1675" s="31"/>
      <c r="F1675" s="31"/>
      <c r="G1675" s="31"/>
      <c r="H1675" s="31"/>
      <c r="I1675" s="24"/>
      <c r="J1675" s="24"/>
      <c r="K1675" s="24"/>
      <c r="O1675" s="24"/>
      <c r="P1675" s="31"/>
    </row>
    <row r="1676" spans="1:16" x14ac:dyDescent="0.3">
      <c r="A1676" s="25"/>
      <c r="B1676"/>
      <c r="I1676" s="24"/>
      <c r="J1676" s="24"/>
      <c r="K1676" s="24"/>
      <c r="O1676" s="24"/>
      <c r="P1676" s="31"/>
    </row>
    <row r="1677" spans="1:16" x14ac:dyDescent="0.3">
      <c r="A1677" s="25"/>
      <c r="B1677"/>
      <c r="I1677" s="24"/>
      <c r="J1677" s="24"/>
      <c r="K1677" s="24"/>
      <c r="O1677" s="24"/>
      <c r="P1677" s="31"/>
    </row>
    <row r="1678" spans="1:16" x14ac:dyDescent="0.3">
      <c r="A1678" s="25"/>
      <c r="B1678"/>
      <c r="I1678" s="24"/>
      <c r="J1678" s="24"/>
      <c r="K1678" s="24"/>
      <c r="O1678" s="24"/>
      <c r="P1678" s="31"/>
    </row>
    <row r="1679" spans="1:16" x14ac:dyDescent="0.3">
      <c r="A1679" s="25"/>
      <c r="B1679"/>
      <c r="C1679" s="31"/>
      <c r="D1679" s="31"/>
      <c r="E1679" s="31"/>
      <c r="F1679" s="31"/>
      <c r="G1679" s="31"/>
      <c r="H1679" s="31"/>
      <c r="I1679" s="24"/>
      <c r="J1679" s="24"/>
      <c r="K1679" s="24"/>
      <c r="O1679" s="24"/>
      <c r="P1679" s="31"/>
    </row>
    <row r="1680" spans="1:16" x14ac:dyDescent="0.3">
      <c r="A1680" s="25"/>
      <c r="B1680"/>
      <c r="C1680" s="31"/>
      <c r="D1680" s="31"/>
      <c r="E1680" s="31"/>
      <c r="F1680" s="31"/>
      <c r="G1680" s="31"/>
      <c r="H1680" s="31"/>
      <c r="I1680" s="24"/>
      <c r="J1680" s="24"/>
      <c r="K1680" s="24"/>
      <c r="O1680" s="24"/>
      <c r="P1680" s="31"/>
    </row>
    <row r="1681" spans="1:16" x14ac:dyDescent="0.3">
      <c r="A1681" s="25"/>
      <c r="B1681"/>
      <c r="C1681" s="31"/>
      <c r="D1681" s="31"/>
      <c r="E1681" s="31"/>
      <c r="F1681" s="31"/>
      <c r="G1681" s="31"/>
      <c r="H1681" s="31"/>
      <c r="I1681" s="24"/>
      <c r="J1681" s="24"/>
      <c r="K1681" s="24"/>
      <c r="O1681" s="24"/>
      <c r="P1681" s="31"/>
    </row>
    <row r="1682" spans="1:16" x14ac:dyDescent="0.3">
      <c r="A1682" s="25"/>
      <c r="B1682"/>
      <c r="C1682" s="31"/>
      <c r="D1682" s="31"/>
      <c r="E1682" s="31"/>
      <c r="F1682" s="31"/>
      <c r="G1682" s="31"/>
      <c r="H1682" s="31"/>
      <c r="I1682" s="24"/>
      <c r="J1682" s="24"/>
      <c r="K1682" s="24"/>
      <c r="O1682" s="24"/>
      <c r="P1682" s="31"/>
    </row>
    <row r="1683" spans="1:16" x14ac:dyDescent="0.3">
      <c r="A1683" s="25"/>
      <c r="B1683"/>
      <c r="C1683" s="31"/>
      <c r="D1683" s="31"/>
      <c r="E1683" s="31"/>
      <c r="F1683" s="31"/>
      <c r="G1683" s="31"/>
      <c r="H1683" s="31"/>
      <c r="I1683" s="24"/>
      <c r="J1683" s="24"/>
      <c r="K1683" s="24"/>
      <c r="O1683" s="24"/>
      <c r="P1683" s="31"/>
    </row>
    <row r="1684" spans="1:16" x14ac:dyDescent="0.3">
      <c r="A1684" s="25"/>
      <c r="B1684"/>
      <c r="C1684" s="31"/>
      <c r="D1684" s="31"/>
      <c r="E1684" s="31"/>
      <c r="F1684" s="31"/>
      <c r="G1684" s="31"/>
      <c r="H1684" s="31"/>
      <c r="I1684" s="24"/>
      <c r="J1684" s="24"/>
      <c r="K1684" s="24"/>
      <c r="O1684" s="24"/>
      <c r="P1684" s="31"/>
    </row>
    <row r="1685" spans="1:16" x14ac:dyDescent="0.3">
      <c r="A1685" s="25"/>
      <c r="B1685"/>
      <c r="C1685" s="31"/>
      <c r="D1685" s="31"/>
      <c r="E1685" s="31"/>
      <c r="F1685" s="31"/>
      <c r="G1685" s="31"/>
      <c r="H1685" s="31"/>
      <c r="I1685" s="24"/>
      <c r="J1685" s="24"/>
      <c r="K1685" s="24"/>
      <c r="O1685" s="24"/>
      <c r="P1685" s="31"/>
    </row>
    <row r="1686" spans="1:16" x14ac:dyDescent="0.3">
      <c r="A1686" s="25"/>
      <c r="B1686"/>
      <c r="C1686" s="31"/>
      <c r="D1686" s="31"/>
      <c r="E1686" s="31"/>
      <c r="F1686" s="31"/>
      <c r="G1686" s="31"/>
      <c r="H1686" s="31"/>
      <c r="I1686" s="24"/>
      <c r="J1686" s="24"/>
      <c r="K1686" s="24"/>
      <c r="O1686" s="24"/>
      <c r="P1686" s="31"/>
    </row>
    <row r="1687" spans="1:16" x14ac:dyDescent="0.3">
      <c r="A1687" s="25"/>
      <c r="B1687"/>
      <c r="C1687" s="31"/>
      <c r="D1687" s="31"/>
      <c r="E1687" s="31"/>
      <c r="F1687" s="31"/>
      <c r="G1687" s="31"/>
      <c r="H1687" s="31"/>
      <c r="I1687" s="24"/>
      <c r="J1687" s="24"/>
      <c r="K1687" s="24"/>
      <c r="O1687" s="24"/>
      <c r="P1687" s="31"/>
    </row>
    <row r="1688" spans="1:16" x14ac:dyDescent="0.3">
      <c r="A1688" s="25"/>
      <c r="B1688"/>
      <c r="I1688" s="24"/>
      <c r="J1688" s="24"/>
      <c r="K1688" s="24"/>
      <c r="O1688" s="24"/>
      <c r="P1688" s="31"/>
    </row>
    <row r="1689" spans="1:16" x14ac:dyDescent="0.3">
      <c r="A1689" s="25"/>
      <c r="B1689"/>
      <c r="C1689" s="31"/>
      <c r="D1689" s="31"/>
      <c r="E1689" s="31"/>
      <c r="F1689" s="31"/>
      <c r="G1689" s="31"/>
      <c r="H1689" s="31"/>
      <c r="I1689" s="24"/>
      <c r="J1689" s="24"/>
      <c r="K1689" s="24"/>
      <c r="O1689" s="24"/>
      <c r="P1689" s="31"/>
    </row>
    <row r="1690" spans="1:16" x14ac:dyDescent="0.3">
      <c r="A1690" s="25"/>
      <c r="B1690"/>
      <c r="C1690" s="31"/>
      <c r="D1690" s="31"/>
      <c r="E1690" s="31"/>
      <c r="F1690" s="31"/>
      <c r="G1690" s="31"/>
      <c r="H1690" s="31"/>
      <c r="I1690" s="24"/>
      <c r="J1690" s="24"/>
      <c r="K1690" s="24"/>
      <c r="O1690" s="24"/>
      <c r="P1690" s="31"/>
    </row>
    <row r="1691" spans="1:16" x14ac:dyDescent="0.3">
      <c r="A1691" s="25"/>
      <c r="B1691"/>
      <c r="C1691" s="31"/>
      <c r="D1691" s="31"/>
      <c r="E1691" s="31"/>
      <c r="F1691" s="31"/>
      <c r="G1691" s="31"/>
      <c r="H1691" s="31"/>
      <c r="I1691" s="24"/>
      <c r="J1691" s="24"/>
      <c r="K1691" s="24"/>
      <c r="O1691" s="24"/>
      <c r="P1691" s="31"/>
    </row>
    <row r="1692" spans="1:16" x14ac:dyDescent="0.3">
      <c r="A1692" s="25"/>
      <c r="B1692"/>
      <c r="C1692" s="31"/>
      <c r="D1692" s="31"/>
      <c r="E1692" s="31"/>
      <c r="F1692" s="31"/>
      <c r="G1692" s="31"/>
      <c r="H1692" s="31"/>
      <c r="I1692" s="24"/>
      <c r="J1692" s="24"/>
      <c r="K1692" s="24"/>
      <c r="O1692" s="24"/>
      <c r="P1692" s="31"/>
    </row>
    <row r="1693" spans="1:16" x14ac:dyDescent="0.3">
      <c r="A1693" s="25"/>
      <c r="B1693"/>
      <c r="C1693" s="31"/>
      <c r="D1693" s="31"/>
      <c r="E1693" s="31"/>
      <c r="F1693" s="31"/>
      <c r="G1693" s="31"/>
      <c r="H1693" s="31"/>
      <c r="I1693" s="24"/>
      <c r="J1693" s="24"/>
      <c r="K1693" s="24"/>
      <c r="O1693" s="24"/>
      <c r="P1693" s="31"/>
    </row>
    <row r="1694" spans="1:16" x14ac:dyDescent="0.3">
      <c r="A1694" s="25"/>
      <c r="B1694"/>
      <c r="C1694" s="31"/>
      <c r="D1694" s="31"/>
      <c r="E1694" s="31"/>
      <c r="F1694" s="31"/>
      <c r="G1694" s="31"/>
      <c r="H1694" s="31"/>
      <c r="I1694" s="24"/>
      <c r="J1694" s="24"/>
      <c r="K1694" s="24"/>
      <c r="O1694" s="24"/>
      <c r="P1694" s="31"/>
    </row>
    <row r="1695" spans="1:16" x14ac:dyDescent="0.3">
      <c r="A1695" s="25"/>
      <c r="B1695"/>
      <c r="I1695" s="24"/>
      <c r="J1695" s="24"/>
      <c r="K1695" s="24"/>
      <c r="O1695" s="24"/>
      <c r="P1695" s="31"/>
    </row>
    <row r="1696" spans="1:16" x14ac:dyDescent="0.3">
      <c r="A1696" s="25"/>
      <c r="B1696"/>
      <c r="C1696" s="31"/>
      <c r="D1696" s="31"/>
      <c r="E1696" s="31"/>
      <c r="F1696" s="31"/>
      <c r="G1696" s="31"/>
      <c r="H1696" s="31"/>
      <c r="I1696" s="24"/>
      <c r="J1696" s="24"/>
      <c r="K1696" s="24"/>
      <c r="O1696" s="24"/>
      <c r="P1696" s="31"/>
    </row>
    <row r="1697" spans="1:16" x14ac:dyDescent="0.3">
      <c r="A1697" s="25"/>
      <c r="B1697"/>
      <c r="C1697" s="31"/>
      <c r="D1697" s="31"/>
      <c r="E1697" s="31"/>
      <c r="F1697" s="31"/>
      <c r="G1697" s="31"/>
      <c r="H1697" s="31"/>
      <c r="I1697" s="24"/>
      <c r="J1697" s="24"/>
      <c r="K1697" s="24"/>
      <c r="O1697" s="24"/>
      <c r="P1697" s="31"/>
    </row>
    <row r="1698" spans="1:16" x14ac:dyDescent="0.3">
      <c r="A1698" s="25"/>
      <c r="B1698"/>
      <c r="C1698" s="31"/>
      <c r="D1698" s="31"/>
      <c r="E1698" s="31"/>
      <c r="F1698" s="31"/>
      <c r="G1698" s="31"/>
      <c r="H1698" s="31"/>
      <c r="I1698" s="24"/>
      <c r="J1698" s="24"/>
      <c r="K1698" s="24"/>
      <c r="O1698" s="24"/>
      <c r="P1698" s="31"/>
    </row>
    <row r="1699" spans="1:16" x14ac:dyDescent="0.3">
      <c r="A1699" s="25"/>
      <c r="B1699"/>
      <c r="C1699" s="31"/>
      <c r="D1699" s="31"/>
      <c r="E1699" s="31"/>
      <c r="F1699" s="31"/>
      <c r="G1699" s="31"/>
      <c r="H1699" s="31"/>
      <c r="I1699" s="24"/>
      <c r="J1699" s="24"/>
      <c r="K1699" s="24"/>
      <c r="O1699" s="24"/>
      <c r="P1699" s="31"/>
    </row>
    <row r="1700" spans="1:16" x14ac:dyDescent="0.3">
      <c r="A1700" s="25"/>
      <c r="B1700"/>
      <c r="C1700" s="31"/>
      <c r="D1700" s="31"/>
      <c r="E1700" s="31"/>
      <c r="F1700" s="31"/>
      <c r="G1700" s="31"/>
      <c r="H1700" s="31"/>
      <c r="I1700" s="24"/>
      <c r="J1700" s="24"/>
      <c r="K1700" s="24"/>
      <c r="O1700" s="24"/>
      <c r="P1700" s="31"/>
    </row>
    <row r="1701" spans="1:16" x14ac:dyDescent="0.3">
      <c r="A1701" s="25"/>
      <c r="B1701"/>
      <c r="C1701" s="31"/>
      <c r="D1701" s="31"/>
      <c r="E1701" s="31"/>
      <c r="F1701" s="31"/>
      <c r="G1701" s="31"/>
      <c r="H1701" s="31"/>
      <c r="I1701" s="24"/>
      <c r="J1701" s="24"/>
      <c r="K1701" s="24"/>
      <c r="O1701" s="24"/>
      <c r="P1701" s="31"/>
    </row>
    <row r="1702" spans="1:16" x14ac:dyDescent="0.3">
      <c r="A1702" s="25"/>
      <c r="B1702"/>
      <c r="C1702" s="31"/>
      <c r="D1702" s="31"/>
      <c r="E1702" s="31"/>
      <c r="F1702" s="31"/>
      <c r="G1702" s="31"/>
      <c r="H1702" s="31"/>
      <c r="I1702" s="24"/>
      <c r="J1702" s="24"/>
      <c r="K1702" s="24"/>
      <c r="O1702" s="24"/>
      <c r="P1702" s="31"/>
    </row>
    <row r="1703" spans="1:16" x14ac:dyDescent="0.3">
      <c r="A1703" s="25"/>
      <c r="B1703"/>
      <c r="I1703" s="24"/>
      <c r="J1703" s="24"/>
      <c r="K1703" s="24"/>
      <c r="O1703" s="24"/>
      <c r="P1703" s="31"/>
    </row>
    <row r="1704" spans="1:16" x14ac:dyDescent="0.3">
      <c r="A1704" s="25"/>
      <c r="B1704"/>
      <c r="C1704" s="31"/>
      <c r="D1704" s="31"/>
      <c r="E1704" s="31"/>
      <c r="F1704" s="31"/>
      <c r="G1704" s="31"/>
      <c r="H1704" s="31"/>
      <c r="I1704" s="24"/>
      <c r="J1704" s="24"/>
      <c r="K1704" s="24"/>
      <c r="O1704" s="24"/>
      <c r="P1704" s="31"/>
    </row>
    <row r="1705" spans="1:16" x14ac:dyDescent="0.3">
      <c r="A1705" s="25"/>
      <c r="B1705"/>
      <c r="C1705" s="31"/>
      <c r="D1705" s="31"/>
      <c r="E1705" s="31"/>
      <c r="F1705" s="31"/>
      <c r="G1705" s="31"/>
      <c r="H1705" s="31"/>
      <c r="I1705" s="24"/>
      <c r="J1705" s="24"/>
      <c r="K1705" s="24"/>
      <c r="O1705" s="24"/>
      <c r="P1705" s="31"/>
    </row>
    <row r="1706" spans="1:16" x14ac:dyDescent="0.3">
      <c r="A1706" s="25"/>
      <c r="B1706"/>
      <c r="C1706" s="31"/>
      <c r="D1706" s="31"/>
      <c r="E1706" s="31"/>
      <c r="F1706" s="31"/>
      <c r="G1706" s="31"/>
      <c r="H1706" s="31"/>
      <c r="I1706" s="24"/>
      <c r="J1706" s="24"/>
      <c r="K1706" s="24"/>
      <c r="O1706" s="24"/>
      <c r="P1706" s="31"/>
    </row>
    <row r="1707" spans="1:16" x14ac:dyDescent="0.3">
      <c r="A1707" s="25"/>
      <c r="B1707"/>
      <c r="C1707" s="31"/>
      <c r="D1707" s="31"/>
      <c r="E1707" s="31"/>
      <c r="F1707" s="31"/>
      <c r="G1707" s="31"/>
      <c r="H1707" s="31"/>
      <c r="I1707" s="24"/>
      <c r="J1707" s="24"/>
      <c r="K1707" s="24"/>
      <c r="O1707" s="24"/>
      <c r="P1707" s="31"/>
    </row>
    <row r="1708" spans="1:16" x14ac:dyDescent="0.3">
      <c r="A1708" s="25"/>
      <c r="B1708"/>
      <c r="C1708" s="31"/>
      <c r="D1708" s="31"/>
      <c r="E1708" s="31"/>
      <c r="F1708" s="31"/>
      <c r="G1708" s="31"/>
      <c r="H1708" s="31"/>
      <c r="I1708" s="24"/>
      <c r="J1708" s="24"/>
      <c r="K1708" s="24"/>
      <c r="O1708" s="24"/>
      <c r="P1708" s="31"/>
    </row>
    <row r="1709" spans="1:16" x14ac:dyDescent="0.3">
      <c r="A1709" s="25"/>
      <c r="B1709"/>
      <c r="I1709" s="24"/>
      <c r="J1709" s="24"/>
      <c r="K1709" s="24"/>
      <c r="O1709" s="24"/>
      <c r="P1709" s="31"/>
    </row>
    <row r="1710" spans="1:16" x14ac:dyDescent="0.3">
      <c r="A1710" s="25"/>
      <c r="B1710"/>
      <c r="C1710" s="31"/>
      <c r="D1710" s="31"/>
      <c r="E1710" s="31"/>
      <c r="F1710" s="31"/>
      <c r="G1710" s="31"/>
      <c r="H1710" s="31"/>
      <c r="I1710" s="24"/>
      <c r="J1710" s="24"/>
      <c r="K1710" s="24"/>
      <c r="O1710" s="24"/>
      <c r="P1710" s="31"/>
    </row>
    <row r="1711" spans="1:16" x14ac:dyDescent="0.3">
      <c r="A1711" s="25"/>
      <c r="B1711"/>
      <c r="I1711" s="24"/>
      <c r="J1711" s="24"/>
      <c r="K1711" s="24"/>
      <c r="O1711" s="24"/>
      <c r="P1711" s="31"/>
    </row>
    <row r="1712" spans="1:16" x14ac:dyDescent="0.3">
      <c r="A1712" s="25"/>
      <c r="B1712"/>
      <c r="C1712" s="31"/>
      <c r="D1712" s="31"/>
      <c r="E1712" s="31"/>
      <c r="F1712" s="31"/>
      <c r="G1712" s="31"/>
      <c r="H1712" s="31"/>
      <c r="I1712" s="24"/>
      <c r="J1712" s="24"/>
      <c r="K1712" s="24"/>
      <c r="O1712" s="24"/>
      <c r="P1712" s="31"/>
    </row>
    <row r="1713" spans="1:16" x14ac:dyDescent="0.3">
      <c r="A1713" s="25"/>
      <c r="B1713"/>
      <c r="C1713" s="31"/>
      <c r="D1713" s="31"/>
      <c r="E1713" s="31"/>
      <c r="F1713" s="31"/>
      <c r="G1713" s="31"/>
      <c r="H1713" s="31"/>
      <c r="I1713" s="24"/>
      <c r="J1713" s="24"/>
      <c r="K1713" s="24"/>
      <c r="O1713" s="24"/>
      <c r="P1713" s="31"/>
    </row>
    <row r="1714" spans="1:16" x14ac:dyDescent="0.3">
      <c r="A1714" s="25"/>
      <c r="B1714"/>
      <c r="C1714" s="31"/>
      <c r="D1714" s="31"/>
      <c r="E1714" s="31"/>
      <c r="F1714" s="31"/>
      <c r="G1714" s="31"/>
      <c r="H1714" s="31"/>
      <c r="I1714" s="24"/>
      <c r="J1714" s="24"/>
      <c r="K1714" s="24"/>
      <c r="O1714" s="24"/>
      <c r="P1714" s="31"/>
    </row>
    <row r="1715" spans="1:16" x14ac:dyDescent="0.3">
      <c r="A1715" s="25"/>
      <c r="B1715"/>
      <c r="C1715" s="31"/>
      <c r="D1715" s="31"/>
      <c r="E1715" s="31"/>
      <c r="F1715" s="31"/>
      <c r="G1715" s="31"/>
      <c r="H1715" s="31"/>
      <c r="I1715" s="24"/>
      <c r="J1715" s="24"/>
      <c r="K1715" s="24"/>
      <c r="O1715" s="24"/>
      <c r="P1715" s="31"/>
    </row>
    <row r="1716" spans="1:16" x14ac:dyDescent="0.3">
      <c r="A1716" s="25"/>
      <c r="B1716"/>
      <c r="C1716" s="31"/>
      <c r="D1716" s="31"/>
      <c r="E1716" s="31"/>
      <c r="F1716" s="31"/>
      <c r="G1716" s="31"/>
      <c r="H1716" s="31"/>
      <c r="I1716" s="24"/>
      <c r="J1716" s="24"/>
      <c r="K1716" s="24"/>
      <c r="O1716" s="24"/>
      <c r="P1716" s="31"/>
    </row>
    <row r="1717" spans="1:16" x14ac:dyDescent="0.3">
      <c r="A1717" s="25"/>
      <c r="B1717"/>
      <c r="C1717" s="31"/>
      <c r="D1717" s="31"/>
      <c r="E1717" s="31"/>
      <c r="F1717" s="31"/>
      <c r="G1717" s="31"/>
      <c r="H1717" s="31"/>
      <c r="I1717" s="24"/>
      <c r="J1717" s="24"/>
      <c r="K1717" s="24"/>
      <c r="O1717" s="24"/>
      <c r="P1717" s="31"/>
    </row>
    <row r="1718" spans="1:16" x14ac:dyDescent="0.3">
      <c r="A1718" s="25"/>
      <c r="B1718"/>
      <c r="C1718" s="31"/>
      <c r="D1718" s="31"/>
      <c r="E1718" s="31"/>
      <c r="F1718" s="31"/>
      <c r="G1718" s="31"/>
      <c r="H1718" s="31"/>
      <c r="I1718" s="24"/>
      <c r="J1718" s="24"/>
      <c r="K1718" s="24"/>
      <c r="O1718" s="24"/>
      <c r="P1718" s="31"/>
    </row>
    <row r="1719" spans="1:16" x14ac:dyDescent="0.3">
      <c r="A1719" s="25"/>
      <c r="B1719"/>
      <c r="C1719" s="31"/>
      <c r="D1719" s="31"/>
      <c r="E1719" s="31"/>
      <c r="F1719" s="31"/>
      <c r="G1719" s="31"/>
      <c r="H1719" s="31"/>
      <c r="I1719" s="24"/>
      <c r="J1719" s="24"/>
      <c r="K1719" s="24"/>
      <c r="O1719" s="24"/>
      <c r="P1719" s="31"/>
    </row>
    <row r="1720" spans="1:16" x14ac:dyDescent="0.3">
      <c r="A1720" s="25"/>
      <c r="B1720"/>
      <c r="C1720" s="31"/>
      <c r="D1720" s="31"/>
      <c r="E1720" s="31"/>
      <c r="F1720" s="31"/>
      <c r="G1720" s="31"/>
      <c r="H1720" s="31"/>
      <c r="I1720" s="24"/>
      <c r="J1720" s="24"/>
      <c r="K1720" s="24"/>
      <c r="O1720" s="24"/>
      <c r="P1720" s="31"/>
    </row>
    <row r="1721" spans="1:16" x14ac:dyDescent="0.3">
      <c r="A1721" s="25"/>
      <c r="B1721"/>
      <c r="C1721" s="31"/>
      <c r="D1721" s="31"/>
      <c r="E1721" s="31"/>
      <c r="F1721" s="31"/>
      <c r="G1721" s="31"/>
      <c r="H1721" s="31"/>
      <c r="I1721" s="24"/>
      <c r="J1721" s="24"/>
      <c r="K1721" s="24"/>
      <c r="O1721" s="24"/>
      <c r="P1721" s="31"/>
    </row>
    <row r="1722" spans="1:16" x14ac:dyDescent="0.3">
      <c r="A1722" s="25"/>
      <c r="B1722"/>
      <c r="C1722" s="31"/>
      <c r="D1722" s="31"/>
      <c r="E1722" s="31"/>
      <c r="F1722" s="31"/>
      <c r="G1722" s="31"/>
      <c r="H1722" s="31"/>
      <c r="I1722" s="24"/>
      <c r="J1722" s="24"/>
      <c r="K1722" s="24"/>
      <c r="O1722" s="24"/>
      <c r="P1722" s="31"/>
    </row>
    <row r="1723" spans="1:16" x14ac:dyDescent="0.3">
      <c r="A1723" s="25"/>
      <c r="B1723"/>
      <c r="I1723" s="24"/>
      <c r="J1723" s="24"/>
      <c r="K1723" s="24"/>
      <c r="O1723" s="24"/>
      <c r="P1723" s="31"/>
    </row>
    <row r="1724" spans="1:16" x14ac:dyDescent="0.3">
      <c r="A1724" s="25"/>
      <c r="B1724"/>
      <c r="I1724" s="24"/>
      <c r="J1724" s="24"/>
      <c r="K1724" s="24"/>
      <c r="O1724" s="24"/>
      <c r="P1724" s="31"/>
    </row>
    <row r="1725" spans="1:16" x14ac:dyDescent="0.3">
      <c r="A1725" s="25"/>
      <c r="B1725"/>
      <c r="C1725" s="31"/>
      <c r="D1725" s="31"/>
      <c r="E1725" s="31"/>
      <c r="F1725" s="31"/>
      <c r="G1725" s="31"/>
      <c r="H1725" s="31"/>
      <c r="I1725" s="24"/>
      <c r="J1725" s="24"/>
      <c r="K1725" s="24"/>
      <c r="O1725" s="24"/>
      <c r="P1725" s="31"/>
    </row>
    <row r="1726" spans="1:16" x14ac:dyDescent="0.3">
      <c r="A1726" s="25"/>
      <c r="B1726"/>
      <c r="C1726" s="31"/>
      <c r="D1726" s="31"/>
      <c r="E1726" s="31"/>
      <c r="F1726" s="31"/>
      <c r="G1726" s="31"/>
      <c r="H1726" s="31"/>
      <c r="I1726" s="24"/>
      <c r="J1726" s="24"/>
      <c r="K1726" s="24"/>
      <c r="O1726" s="24"/>
      <c r="P1726" s="31"/>
    </row>
    <row r="1727" spans="1:16" x14ac:dyDescent="0.3">
      <c r="A1727" s="25"/>
      <c r="B1727"/>
      <c r="C1727" s="31"/>
      <c r="D1727" s="31"/>
      <c r="E1727" s="31"/>
      <c r="F1727" s="31"/>
      <c r="G1727" s="31"/>
      <c r="H1727" s="31"/>
      <c r="I1727" s="24"/>
      <c r="J1727" s="24"/>
      <c r="K1727" s="24"/>
      <c r="O1727" s="24"/>
      <c r="P1727" s="31"/>
    </row>
    <row r="1728" spans="1:16" x14ac:dyDescent="0.3">
      <c r="A1728" s="25"/>
      <c r="B1728"/>
      <c r="C1728" s="31"/>
      <c r="D1728" s="31"/>
      <c r="E1728" s="31"/>
      <c r="F1728" s="31"/>
      <c r="G1728" s="31"/>
      <c r="H1728" s="31"/>
      <c r="I1728" s="24"/>
      <c r="J1728" s="24"/>
      <c r="K1728" s="24"/>
      <c r="O1728" s="24"/>
      <c r="P1728" s="31"/>
    </row>
    <row r="1729" spans="1:16" x14ac:dyDescent="0.3">
      <c r="A1729" s="25"/>
      <c r="B1729"/>
      <c r="C1729" s="31"/>
      <c r="D1729" s="31"/>
      <c r="E1729" s="31"/>
      <c r="F1729" s="31"/>
      <c r="G1729" s="31"/>
      <c r="H1729" s="31"/>
      <c r="I1729" s="24"/>
      <c r="J1729" s="24"/>
      <c r="K1729" s="24"/>
      <c r="O1729" s="24"/>
      <c r="P1729" s="31"/>
    </row>
    <row r="1730" spans="1:16" x14ac:dyDescent="0.3">
      <c r="A1730" s="25"/>
      <c r="B1730"/>
      <c r="C1730" s="31"/>
      <c r="D1730" s="31"/>
      <c r="E1730" s="31"/>
      <c r="F1730" s="31"/>
      <c r="G1730" s="31"/>
      <c r="H1730" s="31"/>
      <c r="I1730" s="24"/>
      <c r="J1730" s="24"/>
      <c r="K1730" s="24"/>
      <c r="O1730" s="24"/>
      <c r="P1730" s="31"/>
    </row>
    <row r="1731" spans="1:16" x14ac:dyDescent="0.3">
      <c r="A1731" s="25"/>
      <c r="B1731"/>
      <c r="C1731" s="31"/>
      <c r="D1731" s="31"/>
      <c r="E1731" s="31"/>
      <c r="F1731" s="31"/>
      <c r="G1731" s="31"/>
      <c r="H1731" s="31"/>
      <c r="I1731" s="24"/>
      <c r="J1731" s="24"/>
      <c r="K1731" s="24"/>
      <c r="O1731" s="24"/>
      <c r="P1731" s="31"/>
    </row>
    <row r="1732" spans="1:16" x14ac:dyDescent="0.3">
      <c r="A1732" s="25"/>
      <c r="B1732"/>
      <c r="C1732" s="31"/>
      <c r="D1732" s="31"/>
      <c r="E1732" s="31"/>
      <c r="F1732" s="31"/>
      <c r="G1732" s="31"/>
      <c r="H1732" s="31"/>
      <c r="I1732" s="24"/>
      <c r="J1732" s="24"/>
      <c r="K1732" s="24"/>
      <c r="O1732" s="24"/>
      <c r="P1732" s="31"/>
    </row>
    <row r="1733" spans="1:16" x14ac:dyDescent="0.3">
      <c r="A1733" s="25"/>
      <c r="B1733"/>
      <c r="C1733" s="31"/>
      <c r="D1733" s="31"/>
      <c r="E1733" s="31"/>
      <c r="F1733" s="31"/>
      <c r="G1733" s="31"/>
      <c r="H1733" s="31"/>
      <c r="I1733" s="24"/>
      <c r="J1733" s="24"/>
      <c r="K1733" s="24"/>
      <c r="O1733" s="24"/>
      <c r="P1733" s="31"/>
    </row>
    <row r="1734" spans="1:16" x14ac:dyDescent="0.3">
      <c r="A1734" s="25"/>
      <c r="B1734"/>
      <c r="C1734" s="31"/>
      <c r="D1734" s="31"/>
      <c r="E1734" s="31"/>
      <c r="F1734" s="31"/>
      <c r="G1734" s="31"/>
      <c r="H1734" s="31"/>
      <c r="I1734" s="24"/>
      <c r="J1734" s="24"/>
      <c r="K1734" s="24"/>
      <c r="O1734" s="24"/>
      <c r="P1734" s="31"/>
    </row>
    <row r="1735" spans="1:16" x14ac:dyDescent="0.3">
      <c r="A1735" s="25"/>
      <c r="B1735"/>
      <c r="C1735" s="31"/>
      <c r="D1735" s="31"/>
      <c r="E1735" s="31"/>
      <c r="F1735" s="31"/>
      <c r="G1735" s="31"/>
      <c r="H1735" s="31"/>
      <c r="I1735" s="24"/>
      <c r="J1735" s="24"/>
      <c r="K1735" s="24"/>
      <c r="O1735" s="24"/>
      <c r="P1735" s="31"/>
    </row>
    <row r="1736" spans="1:16" x14ac:dyDescent="0.3">
      <c r="A1736" s="25"/>
      <c r="B1736"/>
      <c r="C1736" s="31"/>
      <c r="D1736" s="31"/>
      <c r="E1736" s="31"/>
      <c r="F1736" s="31"/>
      <c r="G1736" s="31"/>
      <c r="H1736" s="31"/>
      <c r="I1736" s="24"/>
      <c r="J1736" s="24"/>
      <c r="K1736" s="24"/>
      <c r="O1736" s="24"/>
      <c r="P1736" s="31"/>
    </row>
    <row r="1737" spans="1:16" x14ac:dyDescent="0.3">
      <c r="A1737" s="25"/>
      <c r="B1737"/>
      <c r="C1737" s="31"/>
      <c r="D1737" s="31"/>
      <c r="E1737" s="31"/>
      <c r="F1737" s="31"/>
      <c r="G1737" s="31"/>
      <c r="H1737" s="31"/>
      <c r="I1737" s="24"/>
      <c r="J1737" s="24"/>
      <c r="K1737" s="24"/>
      <c r="O1737" s="24"/>
      <c r="P1737" s="31"/>
    </row>
    <row r="1738" spans="1:16" x14ac:dyDescent="0.3">
      <c r="A1738" s="25"/>
      <c r="B1738"/>
      <c r="C1738" s="31"/>
      <c r="D1738" s="31"/>
      <c r="E1738" s="31"/>
      <c r="F1738" s="31"/>
      <c r="G1738" s="31"/>
      <c r="H1738" s="31"/>
      <c r="I1738" s="24"/>
      <c r="J1738" s="24"/>
      <c r="K1738" s="24"/>
      <c r="O1738" s="24"/>
      <c r="P1738" s="31"/>
    </row>
    <row r="1739" spans="1:16" x14ac:dyDescent="0.3">
      <c r="A1739" s="25"/>
      <c r="B1739"/>
      <c r="C1739" s="31"/>
      <c r="D1739" s="31"/>
      <c r="E1739" s="31"/>
      <c r="F1739" s="31"/>
      <c r="G1739" s="31"/>
      <c r="H1739" s="31"/>
      <c r="I1739" s="24"/>
      <c r="J1739" s="24"/>
      <c r="K1739" s="24"/>
      <c r="O1739" s="24"/>
      <c r="P1739" s="31"/>
    </row>
    <row r="1740" spans="1:16" x14ac:dyDescent="0.3">
      <c r="A1740" s="25"/>
      <c r="B1740"/>
      <c r="C1740" s="31"/>
      <c r="D1740" s="31"/>
      <c r="E1740" s="31"/>
      <c r="F1740" s="31"/>
      <c r="G1740" s="31"/>
      <c r="H1740" s="31"/>
      <c r="I1740" s="24"/>
      <c r="J1740" s="24"/>
      <c r="K1740" s="24"/>
      <c r="O1740" s="24"/>
      <c r="P1740" s="31"/>
    </row>
    <row r="1741" spans="1:16" x14ac:dyDescent="0.3">
      <c r="A1741" s="25"/>
      <c r="B1741"/>
      <c r="C1741" s="31"/>
      <c r="D1741" s="31"/>
      <c r="E1741" s="31"/>
      <c r="F1741" s="31"/>
      <c r="G1741" s="31"/>
      <c r="H1741" s="31"/>
      <c r="I1741" s="24"/>
      <c r="J1741" s="24"/>
      <c r="K1741" s="24"/>
      <c r="O1741" s="24"/>
      <c r="P1741" s="31"/>
    </row>
    <row r="1742" spans="1:16" x14ac:dyDescent="0.3">
      <c r="A1742" s="25"/>
      <c r="B1742"/>
      <c r="C1742" s="31"/>
      <c r="D1742" s="31"/>
      <c r="E1742" s="31"/>
      <c r="F1742" s="31"/>
      <c r="G1742" s="31"/>
      <c r="H1742" s="31"/>
      <c r="I1742" s="24"/>
      <c r="J1742" s="24"/>
      <c r="K1742" s="24"/>
      <c r="O1742" s="24"/>
      <c r="P1742" s="31"/>
    </row>
    <row r="1743" spans="1:16" x14ac:dyDescent="0.3">
      <c r="A1743" s="25"/>
      <c r="B1743"/>
      <c r="C1743" s="31"/>
      <c r="D1743" s="31"/>
      <c r="E1743" s="31"/>
      <c r="F1743" s="31"/>
      <c r="G1743" s="31"/>
      <c r="H1743" s="31"/>
      <c r="I1743" s="24"/>
      <c r="J1743" s="24"/>
      <c r="K1743" s="24"/>
      <c r="O1743" s="24"/>
      <c r="P1743" s="31"/>
    </row>
    <row r="1744" spans="1:16" x14ac:dyDescent="0.3">
      <c r="A1744" s="25"/>
      <c r="B1744"/>
      <c r="C1744" s="31"/>
      <c r="D1744" s="31"/>
      <c r="E1744" s="31"/>
      <c r="F1744" s="31"/>
      <c r="G1744" s="31"/>
      <c r="H1744" s="31"/>
      <c r="I1744" s="24"/>
      <c r="J1744" s="24"/>
      <c r="K1744" s="24"/>
      <c r="O1744" s="24"/>
      <c r="P1744" s="31"/>
    </row>
    <row r="1745" spans="1:16" x14ac:dyDescent="0.3">
      <c r="A1745" s="25"/>
      <c r="B1745"/>
      <c r="C1745" s="31"/>
      <c r="D1745" s="31"/>
      <c r="E1745" s="31"/>
      <c r="F1745" s="31"/>
      <c r="G1745" s="31"/>
      <c r="H1745" s="31"/>
      <c r="I1745" s="24"/>
      <c r="J1745" s="24"/>
      <c r="K1745" s="24"/>
      <c r="O1745" s="24"/>
      <c r="P1745" s="31"/>
    </row>
    <row r="1746" spans="1:16" x14ac:dyDescent="0.3">
      <c r="A1746" s="25"/>
      <c r="B1746"/>
      <c r="C1746" s="31"/>
      <c r="D1746" s="31"/>
      <c r="E1746" s="31"/>
      <c r="F1746" s="31"/>
      <c r="G1746" s="31"/>
      <c r="H1746" s="31"/>
      <c r="I1746" s="24"/>
      <c r="J1746" s="24"/>
      <c r="K1746" s="24"/>
      <c r="O1746" s="24"/>
      <c r="P1746" s="31"/>
    </row>
    <row r="1747" spans="1:16" x14ac:dyDescent="0.3">
      <c r="A1747" s="25"/>
      <c r="B1747"/>
      <c r="C1747" s="31"/>
      <c r="D1747" s="31"/>
      <c r="E1747" s="31"/>
      <c r="F1747" s="31"/>
      <c r="G1747" s="31"/>
      <c r="H1747" s="31"/>
      <c r="I1747" s="24"/>
      <c r="J1747" s="24"/>
      <c r="K1747" s="24"/>
      <c r="O1747" s="24"/>
      <c r="P1747" s="31"/>
    </row>
    <row r="1748" spans="1:16" x14ac:dyDescent="0.3">
      <c r="A1748" s="25"/>
      <c r="B1748"/>
      <c r="C1748" s="31"/>
      <c r="D1748" s="31"/>
      <c r="E1748" s="31"/>
      <c r="F1748" s="31"/>
      <c r="G1748" s="31"/>
      <c r="H1748" s="31"/>
      <c r="I1748" s="24"/>
      <c r="J1748" s="24"/>
      <c r="K1748" s="24"/>
      <c r="O1748" s="24"/>
      <c r="P1748" s="31"/>
    </row>
    <row r="1749" spans="1:16" x14ac:dyDescent="0.3">
      <c r="A1749" s="25"/>
      <c r="B1749"/>
      <c r="C1749" s="31"/>
      <c r="D1749" s="31"/>
      <c r="E1749" s="31"/>
      <c r="F1749" s="31"/>
      <c r="G1749" s="31"/>
      <c r="H1749" s="31"/>
      <c r="I1749" s="24"/>
      <c r="J1749" s="24"/>
      <c r="K1749" s="24"/>
      <c r="O1749" s="24"/>
      <c r="P1749" s="31"/>
    </row>
    <row r="1750" spans="1:16" x14ac:dyDescent="0.3">
      <c r="A1750" s="25"/>
      <c r="B1750"/>
      <c r="C1750" s="31"/>
      <c r="D1750" s="31"/>
      <c r="E1750" s="31"/>
      <c r="F1750" s="31"/>
      <c r="G1750" s="31"/>
      <c r="H1750" s="31"/>
      <c r="I1750" s="24"/>
      <c r="J1750" s="24"/>
      <c r="K1750" s="24"/>
      <c r="O1750" s="24"/>
      <c r="P1750" s="31"/>
    </row>
    <row r="1751" spans="1:16" x14ac:dyDescent="0.3">
      <c r="A1751" s="25"/>
      <c r="B1751"/>
      <c r="C1751" s="31"/>
      <c r="D1751" s="31"/>
      <c r="E1751" s="31"/>
      <c r="F1751" s="31"/>
      <c r="G1751" s="31"/>
      <c r="H1751" s="31"/>
      <c r="I1751" s="24"/>
      <c r="J1751" s="24"/>
      <c r="K1751" s="24"/>
      <c r="O1751" s="24"/>
      <c r="P1751" s="31"/>
    </row>
    <row r="1752" spans="1:16" x14ac:dyDescent="0.3">
      <c r="A1752" s="25"/>
      <c r="B1752"/>
      <c r="I1752" s="24"/>
      <c r="J1752" s="24"/>
      <c r="K1752" s="24"/>
      <c r="O1752" s="24"/>
      <c r="P1752" s="31"/>
    </row>
    <row r="1753" spans="1:16" x14ac:dyDescent="0.3">
      <c r="A1753" s="25"/>
      <c r="B1753"/>
      <c r="C1753" s="31"/>
      <c r="D1753" s="31"/>
      <c r="E1753" s="31"/>
      <c r="F1753" s="31"/>
      <c r="G1753" s="31"/>
      <c r="H1753" s="31"/>
      <c r="I1753" s="24"/>
      <c r="J1753" s="24"/>
      <c r="K1753" s="24"/>
      <c r="O1753" s="24"/>
      <c r="P1753" s="31"/>
    </row>
    <row r="1754" spans="1:16" x14ac:dyDescent="0.3">
      <c r="A1754" s="25"/>
      <c r="B1754"/>
      <c r="C1754" s="31"/>
      <c r="D1754" s="31"/>
      <c r="E1754" s="31"/>
      <c r="F1754" s="31"/>
      <c r="G1754" s="31"/>
      <c r="H1754" s="31"/>
      <c r="I1754" s="24"/>
      <c r="J1754" s="24"/>
      <c r="K1754" s="24"/>
      <c r="O1754" s="24"/>
      <c r="P1754" s="31"/>
    </row>
    <row r="1755" spans="1:16" x14ac:dyDescent="0.3">
      <c r="A1755" s="25"/>
      <c r="B1755"/>
      <c r="C1755" s="31"/>
      <c r="D1755" s="31"/>
      <c r="E1755" s="31"/>
      <c r="F1755" s="31"/>
      <c r="G1755" s="31"/>
      <c r="H1755" s="31"/>
      <c r="I1755" s="24"/>
      <c r="J1755" s="24"/>
      <c r="K1755" s="24"/>
      <c r="O1755" s="24"/>
      <c r="P1755" s="31"/>
    </row>
    <row r="1756" spans="1:16" x14ac:dyDescent="0.3">
      <c r="A1756" s="25"/>
      <c r="B1756"/>
      <c r="I1756" s="24"/>
      <c r="J1756" s="24"/>
      <c r="K1756" s="24"/>
      <c r="O1756" s="24"/>
      <c r="P1756" s="31"/>
    </row>
    <row r="1757" spans="1:16" x14ac:dyDescent="0.3">
      <c r="A1757" s="25"/>
      <c r="B1757"/>
      <c r="C1757" s="31"/>
      <c r="D1757" s="31"/>
      <c r="E1757" s="31"/>
      <c r="F1757" s="31"/>
      <c r="G1757" s="31"/>
      <c r="H1757" s="31"/>
      <c r="I1757" s="24"/>
      <c r="J1757" s="24"/>
      <c r="K1757" s="24"/>
      <c r="O1757" s="24"/>
      <c r="P1757" s="31"/>
    </row>
    <row r="1758" spans="1:16" x14ac:dyDescent="0.3">
      <c r="A1758" s="25"/>
      <c r="B1758"/>
      <c r="C1758" s="31"/>
      <c r="D1758" s="31"/>
      <c r="E1758" s="31"/>
      <c r="F1758" s="31"/>
      <c r="G1758" s="31"/>
      <c r="H1758" s="31"/>
      <c r="I1758" s="24"/>
      <c r="J1758" s="24"/>
      <c r="K1758" s="24"/>
      <c r="O1758" s="24"/>
      <c r="P1758" s="31"/>
    </row>
    <row r="1759" spans="1:16" x14ac:dyDescent="0.3">
      <c r="A1759" s="25"/>
      <c r="B1759"/>
      <c r="C1759" s="31"/>
      <c r="D1759" s="31"/>
      <c r="E1759" s="31"/>
      <c r="F1759" s="31"/>
      <c r="G1759" s="31"/>
      <c r="H1759" s="31"/>
      <c r="I1759" s="24"/>
      <c r="J1759" s="24"/>
      <c r="K1759" s="24"/>
      <c r="O1759" s="24"/>
      <c r="P1759" s="31"/>
    </row>
    <row r="1760" spans="1:16" x14ac:dyDescent="0.3">
      <c r="A1760" s="25"/>
      <c r="B1760"/>
      <c r="C1760" s="31"/>
      <c r="D1760" s="31"/>
      <c r="E1760" s="31"/>
      <c r="F1760" s="31"/>
      <c r="G1760" s="31"/>
      <c r="H1760" s="31"/>
      <c r="I1760" s="24"/>
      <c r="J1760" s="24"/>
      <c r="K1760" s="24"/>
      <c r="O1760" s="24"/>
      <c r="P1760" s="31"/>
    </row>
    <row r="1761" spans="1:16" x14ac:dyDescent="0.3">
      <c r="A1761" s="25"/>
      <c r="B1761"/>
      <c r="C1761" s="31"/>
      <c r="D1761" s="31"/>
      <c r="E1761" s="31"/>
      <c r="F1761" s="31"/>
      <c r="G1761" s="31"/>
      <c r="H1761" s="31"/>
      <c r="I1761" s="24"/>
      <c r="J1761" s="24"/>
      <c r="K1761" s="24"/>
      <c r="O1761" s="24"/>
      <c r="P1761" s="31"/>
    </row>
    <row r="1762" spans="1:16" x14ac:dyDescent="0.3">
      <c r="A1762" s="25"/>
      <c r="B1762"/>
      <c r="C1762" s="31"/>
      <c r="D1762" s="31"/>
      <c r="E1762" s="31"/>
      <c r="F1762" s="31"/>
      <c r="G1762" s="31"/>
      <c r="H1762" s="31"/>
      <c r="I1762" s="24"/>
      <c r="J1762" s="24"/>
      <c r="K1762" s="24"/>
      <c r="O1762" s="24"/>
      <c r="P1762" s="31"/>
    </row>
    <row r="1763" spans="1:16" x14ac:dyDescent="0.3">
      <c r="A1763" s="25"/>
      <c r="B1763"/>
      <c r="C1763" s="31"/>
      <c r="D1763" s="31"/>
      <c r="E1763" s="31"/>
      <c r="F1763" s="31"/>
      <c r="G1763" s="31"/>
      <c r="H1763" s="31"/>
      <c r="I1763" s="24"/>
      <c r="J1763" s="24"/>
      <c r="K1763" s="24"/>
      <c r="O1763" s="24"/>
      <c r="P1763" s="31"/>
    </row>
    <row r="1764" spans="1:16" x14ac:dyDescent="0.3">
      <c r="A1764" s="25"/>
      <c r="B1764"/>
      <c r="C1764" s="31"/>
      <c r="D1764" s="31"/>
      <c r="E1764" s="31"/>
      <c r="F1764" s="31"/>
      <c r="G1764" s="31"/>
      <c r="H1764" s="31"/>
      <c r="I1764" s="24"/>
      <c r="J1764" s="24"/>
      <c r="K1764" s="24"/>
      <c r="O1764" s="24"/>
      <c r="P1764" s="31"/>
    </row>
    <row r="1765" spans="1:16" x14ac:dyDescent="0.3">
      <c r="A1765" s="25"/>
      <c r="B1765"/>
      <c r="C1765" s="31"/>
      <c r="D1765" s="31"/>
      <c r="E1765" s="31"/>
      <c r="F1765" s="31"/>
      <c r="G1765" s="31"/>
      <c r="H1765" s="31"/>
      <c r="I1765" s="24"/>
      <c r="J1765" s="24"/>
      <c r="K1765" s="24"/>
      <c r="O1765" s="24"/>
      <c r="P1765" s="31"/>
    </row>
    <row r="1766" spans="1:16" x14ac:dyDescent="0.3">
      <c r="A1766" s="25"/>
      <c r="B1766"/>
      <c r="C1766" s="31"/>
      <c r="D1766" s="31"/>
      <c r="E1766" s="31"/>
      <c r="F1766" s="31"/>
      <c r="G1766" s="31"/>
      <c r="H1766" s="31"/>
      <c r="I1766" s="24"/>
      <c r="J1766" s="24"/>
      <c r="K1766" s="24"/>
      <c r="O1766" s="24"/>
      <c r="P1766" s="31"/>
    </row>
    <row r="1767" spans="1:16" x14ac:dyDescent="0.3">
      <c r="A1767" s="25"/>
      <c r="B1767"/>
      <c r="C1767" s="31"/>
      <c r="D1767" s="31"/>
      <c r="E1767" s="31"/>
      <c r="F1767" s="31"/>
      <c r="G1767" s="31"/>
      <c r="H1767" s="31"/>
      <c r="I1767" s="24"/>
      <c r="J1767" s="24"/>
      <c r="K1767" s="24"/>
      <c r="O1767" s="24"/>
      <c r="P1767" s="31"/>
    </row>
    <row r="1768" spans="1:16" x14ac:dyDescent="0.3">
      <c r="A1768" s="25"/>
      <c r="B1768"/>
      <c r="C1768" s="31"/>
      <c r="D1768" s="31"/>
      <c r="E1768" s="31"/>
      <c r="F1768" s="31"/>
      <c r="G1768" s="31"/>
      <c r="H1768" s="31"/>
      <c r="I1768" s="24"/>
      <c r="J1768" s="24"/>
      <c r="K1768" s="24"/>
      <c r="O1768" s="24"/>
      <c r="P1768" s="31"/>
    </row>
    <row r="1769" spans="1:16" x14ac:dyDescent="0.3">
      <c r="A1769" s="25"/>
      <c r="B1769"/>
      <c r="C1769" s="31"/>
      <c r="D1769" s="31"/>
      <c r="E1769" s="31"/>
      <c r="F1769" s="31"/>
      <c r="G1769" s="31"/>
      <c r="H1769" s="31"/>
      <c r="I1769" s="24"/>
      <c r="J1769" s="24"/>
      <c r="K1769" s="24"/>
      <c r="O1769" s="24"/>
      <c r="P1769" s="31"/>
    </row>
    <row r="1770" spans="1:16" x14ac:dyDescent="0.3">
      <c r="A1770" s="25"/>
      <c r="B1770"/>
      <c r="I1770" s="24"/>
      <c r="J1770" s="24"/>
      <c r="K1770" s="24"/>
      <c r="O1770" s="24"/>
      <c r="P1770" s="31"/>
    </row>
    <row r="1771" spans="1:16" x14ac:dyDescent="0.3">
      <c r="A1771" s="25"/>
      <c r="B1771"/>
      <c r="I1771" s="24"/>
      <c r="J1771" s="24"/>
      <c r="K1771" s="24"/>
      <c r="O1771" s="24"/>
      <c r="P1771" s="31"/>
    </row>
    <row r="1772" spans="1:16" x14ac:dyDescent="0.3">
      <c r="A1772" s="25"/>
      <c r="B1772"/>
      <c r="I1772" s="24"/>
      <c r="J1772" s="24"/>
      <c r="K1772" s="24"/>
      <c r="O1772" s="24"/>
      <c r="P1772" s="31"/>
    </row>
    <row r="1773" spans="1:16" x14ac:dyDescent="0.3">
      <c r="A1773" s="25"/>
      <c r="B1773"/>
      <c r="C1773" s="31"/>
      <c r="D1773" s="31"/>
      <c r="E1773" s="31"/>
      <c r="F1773" s="31"/>
      <c r="G1773" s="31"/>
      <c r="H1773" s="31"/>
      <c r="I1773" s="24"/>
      <c r="J1773" s="24"/>
      <c r="K1773" s="24"/>
      <c r="O1773" s="24"/>
      <c r="P1773" s="31"/>
    </row>
    <row r="1774" spans="1:16" x14ac:dyDescent="0.3">
      <c r="A1774" s="25"/>
      <c r="B1774"/>
      <c r="I1774" s="24"/>
      <c r="J1774" s="24"/>
      <c r="K1774" s="24"/>
      <c r="O1774" s="24"/>
      <c r="P1774" s="31"/>
    </row>
    <row r="1775" spans="1:16" x14ac:dyDescent="0.3">
      <c r="A1775" s="25"/>
      <c r="B1775"/>
      <c r="C1775" s="31"/>
      <c r="D1775" s="31"/>
      <c r="E1775" s="31"/>
      <c r="F1775" s="31"/>
      <c r="G1775" s="31"/>
      <c r="H1775" s="31"/>
      <c r="I1775" s="24"/>
      <c r="J1775" s="24"/>
      <c r="K1775" s="24"/>
      <c r="O1775" s="24"/>
      <c r="P1775" s="31"/>
    </row>
    <row r="1776" spans="1:16" x14ac:dyDescent="0.3">
      <c r="A1776" s="25"/>
      <c r="B1776"/>
      <c r="C1776" s="31"/>
      <c r="D1776" s="31"/>
      <c r="E1776" s="31"/>
      <c r="F1776" s="31"/>
      <c r="G1776" s="31"/>
      <c r="H1776" s="31"/>
      <c r="I1776" s="24"/>
      <c r="J1776" s="24"/>
      <c r="K1776" s="24"/>
      <c r="O1776" s="24"/>
      <c r="P1776" s="31"/>
    </row>
    <row r="1777" spans="1:16" x14ac:dyDescent="0.3">
      <c r="A1777" s="25"/>
      <c r="B1777"/>
      <c r="C1777" s="31"/>
      <c r="D1777" s="31"/>
      <c r="E1777" s="31"/>
      <c r="F1777" s="31"/>
      <c r="G1777" s="31"/>
      <c r="H1777" s="31"/>
      <c r="I1777" s="24"/>
      <c r="J1777" s="24"/>
      <c r="K1777" s="24"/>
      <c r="O1777" s="24"/>
      <c r="P1777" s="31"/>
    </row>
    <row r="1778" spans="1:16" x14ac:dyDescent="0.3">
      <c r="A1778" s="25"/>
      <c r="B1778"/>
      <c r="I1778" s="24"/>
      <c r="J1778" s="24"/>
      <c r="K1778" s="24"/>
      <c r="O1778" s="24"/>
      <c r="P1778" s="31"/>
    </row>
    <row r="1779" spans="1:16" x14ac:dyDescent="0.3">
      <c r="A1779" s="25"/>
      <c r="B1779"/>
      <c r="C1779" s="31"/>
      <c r="D1779" s="31"/>
      <c r="E1779" s="31"/>
      <c r="F1779" s="31"/>
      <c r="G1779" s="31"/>
      <c r="H1779" s="31"/>
      <c r="I1779" s="24"/>
      <c r="J1779" s="24"/>
      <c r="K1779" s="24"/>
      <c r="O1779" s="24"/>
      <c r="P1779" s="31"/>
    </row>
    <row r="1780" spans="1:16" x14ac:dyDescent="0.3">
      <c r="A1780" s="25"/>
      <c r="B1780"/>
      <c r="I1780" s="24"/>
      <c r="J1780" s="24"/>
      <c r="K1780" s="24"/>
      <c r="O1780" s="24"/>
      <c r="P1780" s="31"/>
    </row>
    <row r="1781" spans="1:16" x14ac:dyDescent="0.3">
      <c r="A1781" s="25"/>
      <c r="B1781"/>
      <c r="C1781" s="31"/>
      <c r="D1781" s="31"/>
      <c r="E1781" s="31"/>
      <c r="F1781" s="31"/>
      <c r="G1781" s="31"/>
      <c r="H1781" s="31"/>
      <c r="I1781" s="24"/>
      <c r="J1781" s="24"/>
      <c r="K1781" s="24"/>
      <c r="O1781" s="24"/>
      <c r="P1781" s="31"/>
    </row>
    <row r="1782" spans="1:16" x14ac:dyDescent="0.3">
      <c r="A1782" s="25"/>
      <c r="B1782"/>
      <c r="C1782" s="31"/>
      <c r="D1782" s="31"/>
      <c r="E1782" s="31"/>
      <c r="F1782" s="31"/>
      <c r="G1782" s="31"/>
      <c r="H1782" s="31"/>
      <c r="I1782" s="24"/>
      <c r="J1782" s="24"/>
      <c r="K1782" s="24"/>
      <c r="O1782" s="24"/>
      <c r="P1782" s="31"/>
    </row>
    <row r="1783" spans="1:16" x14ac:dyDescent="0.3">
      <c r="A1783" s="25"/>
      <c r="B1783"/>
      <c r="C1783" s="31"/>
      <c r="D1783" s="31"/>
      <c r="E1783" s="31"/>
      <c r="F1783" s="31"/>
      <c r="G1783" s="31"/>
      <c r="H1783" s="31"/>
      <c r="I1783" s="24"/>
      <c r="J1783" s="24"/>
      <c r="K1783" s="24"/>
      <c r="O1783" s="24"/>
      <c r="P1783" s="31"/>
    </row>
    <row r="1784" spans="1:16" x14ac:dyDescent="0.3">
      <c r="A1784" s="25"/>
      <c r="B1784"/>
      <c r="C1784" s="31"/>
      <c r="D1784" s="31"/>
      <c r="E1784" s="31"/>
      <c r="F1784" s="31"/>
      <c r="G1784" s="31"/>
      <c r="H1784" s="31"/>
      <c r="I1784" s="24"/>
      <c r="J1784" s="24"/>
      <c r="K1784" s="24"/>
      <c r="O1784" s="24"/>
      <c r="P1784" s="31"/>
    </row>
    <row r="1785" spans="1:16" x14ac:dyDescent="0.3">
      <c r="A1785" s="25"/>
      <c r="B1785"/>
      <c r="C1785" s="31"/>
      <c r="D1785" s="31"/>
      <c r="E1785" s="31"/>
      <c r="F1785" s="31"/>
      <c r="G1785" s="31"/>
      <c r="H1785" s="31"/>
      <c r="I1785" s="24"/>
      <c r="J1785" s="24"/>
      <c r="K1785" s="24"/>
      <c r="O1785" s="24"/>
      <c r="P1785" s="31"/>
    </row>
    <row r="1786" spans="1:16" x14ac:dyDescent="0.3">
      <c r="A1786" s="25"/>
      <c r="B1786"/>
      <c r="C1786" s="31"/>
      <c r="D1786" s="31"/>
      <c r="E1786" s="31"/>
      <c r="F1786" s="31"/>
      <c r="G1786" s="31"/>
      <c r="H1786" s="31"/>
      <c r="I1786" s="24"/>
      <c r="J1786" s="24"/>
      <c r="K1786" s="24"/>
      <c r="O1786" s="24"/>
      <c r="P1786" s="31"/>
    </row>
    <row r="1787" spans="1:16" x14ac:dyDescent="0.3">
      <c r="A1787" s="25"/>
      <c r="B1787"/>
      <c r="C1787" s="31"/>
      <c r="D1787" s="31"/>
      <c r="E1787" s="31"/>
      <c r="F1787" s="31"/>
      <c r="G1787" s="31"/>
      <c r="H1787" s="31"/>
      <c r="I1787" s="24"/>
      <c r="J1787" s="24"/>
      <c r="K1787" s="24"/>
      <c r="O1787" s="24"/>
      <c r="P1787" s="31"/>
    </row>
    <row r="1788" spans="1:16" x14ac:dyDescent="0.3">
      <c r="A1788" s="25"/>
      <c r="B1788"/>
      <c r="C1788" s="31"/>
      <c r="D1788" s="31"/>
      <c r="E1788" s="31"/>
      <c r="F1788" s="31"/>
      <c r="G1788" s="31"/>
      <c r="H1788" s="31"/>
      <c r="I1788" s="24"/>
      <c r="J1788" s="24"/>
      <c r="K1788" s="24"/>
      <c r="O1788" s="24"/>
      <c r="P1788" s="31"/>
    </row>
    <row r="1789" spans="1:16" x14ac:dyDescent="0.3">
      <c r="A1789" s="25"/>
      <c r="B1789"/>
      <c r="C1789" s="31"/>
      <c r="D1789" s="31"/>
      <c r="E1789" s="31"/>
      <c r="F1789" s="31"/>
      <c r="G1789" s="31"/>
      <c r="H1789" s="31"/>
      <c r="I1789" s="24"/>
      <c r="J1789" s="24"/>
      <c r="K1789" s="24"/>
      <c r="O1789" s="24"/>
      <c r="P1789" s="31"/>
    </row>
    <row r="1790" spans="1:16" x14ac:dyDescent="0.3">
      <c r="A1790" s="25"/>
      <c r="B1790"/>
      <c r="C1790" s="31"/>
      <c r="D1790" s="31"/>
      <c r="E1790" s="31"/>
      <c r="F1790" s="31"/>
      <c r="G1790" s="31"/>
      <c r="H1790" s="31"/>
      <c r="I1790" s="24"/>
      <c r="J1790" s="24"/>
      <c r="K1790" s="24"/>
      <c r="O1790" s="24"/>
      <c r="P1790" s="31"/>
    </row>
    <row r="1791" spans="1:16" x14ac:dyDescent="0.3">
      <c r="A1791" s="25"/>
      <c r="B1791"/>
      <c r="C1791" s="31"/>
      <c r="D1791" s="31"/>
      <c r="E1791" s="31"/>
      <c r="F1791" s="31"/>
      <c r="G1791" s="31"/>
      <c r="H1791" s="31"/>
      <c r="I1791" s="24"/>
      <c r="J1791" s="24"/>
      <c r="K1791" s="24"/>
      <c r="O1791" s="24"/>
      <c r="P1791" s="31"/>
    </row>
    <row r="1792" spans="1:16" x14ac:dyDescent="0.3">
      <c r="A1792" s="25"/>
      <c r="B1792"/>
      <c r="I1792" s="24"/>
      <c r="J1792" s="24"/>
      <c r="K1792" s="24"/>
      <c r="O1792" s="24"/>
      <c r="P1792" s="31"/>
    </row>
    <row r="1793" spans="1:16" x14ac:dyDescent="0.3">
      <c r="A1793" s="25"/>
      <c r="B1793"/>
      <c r="C1793" s="31"/>
      <c r="D1793" s="31"/>
      <c r="E1793" s="31"/>
      <c r="F1793" s="31"/>
      <c r="G1793" s="31"/>
      <c r="H1793" s="31"/>
      <c r="I1793" s="24"/>
      <c r="J1793" s="24"/>
      <c r="K1793" s="24"/>
      <c r="O1793" s="24"/>
      <c r="P1793" s="31"/>
    </row>
    <row r="1794" spans="1:16" x14ac:dyDescent="0.3">
      <c r="A1794" s="25"/>
      <c r="B1794"/>
      <c r="C1794" s="31"/>
      <c r="D1794" s="31"/>
      <c r="E1794" s="31"/>
      <c r="F1794" s="31"/>
      <c r="G1794" s="31"/>
      <c r="H1794" s="31"/>
      <c r="I1794" s="24"/>
      <c r="J1794" s="24"/>
      <c r="K1794" s="24"/>
      <c r="O1794" s="24"/>
      <c r="P1794" s="31"/>
    </row>
    <row r="1795" spans="1:16" x14ac:dyDescent="0.3">
      <c r="A1795" s="25"/>
      <c r="B1795"/>
      <c r="C1795" s="31"/>
      <c r="D1795" s="31"/>
      <c r="E1795" s="31"/>
      <c r="F1795" s="31"/>
      <c r="G1795" s="31"/>
      <c r="H1795" s="31"/>
      <c r="I1795" s="24"/>
      <c r="J1795" s="24"/>
      <c r="K1795" s="24"/>
      <c r="O1795" s="24"/>
      <c r="P1795" s="31"/>
    </row>
    <row r="1796" spans="1:16" x14ac:dyDescent="0.3">
      <c r="A1796" s="25"/>
      <c r="B1796"/>
      <c r="C1796" s="31"/>
      <c r="D1796" s="31"/>
      <c r="E1796" s="31"/>
      <c r="F1796" s="31"/>
      <c r="G1796" s="31"/>
      <c r="H1796" s="31"/>
      <c r="I1796" s="24"/>
      <c r="J1796" s="24"/>
      <c r="K1796" s="24"/>
      <c r="O1796" s="24"/>
      <c r="P1796" s="31"/>
    </row>
    <row r="1797" spans="1:16" x14ac:dyDescent="0.3">
      <c r="A1797" s="25"/>
      <c r="B1797"/>
      <c r="C1797" s="31"/>
      <c r="D1797" s="31"/>
      <c r="E1797" s="31"/>
      <c r="F1797" s="31"/>
      <c r="G1797" s="31"/>
      <c r="H1797" s="31"/>
      <c r="I1797" s="24"/>
      <c r="J1797" s="24"/>
      <c r="K1797" s="24"/>
      <c r="O1797" s="24"/>
      <c r="P1797" s="31"/>
    </row>
    <row r="1798" spans="1:16" x14ac:dyDescent="0.3">
      <c r="A1798" s="25"/>
      <c r="B1798"/>
      <c r="C1798" s="31"/>
      <c r="D1798" s="31"/>
      <c r="E1798" s="31"/>
      <c r="F1798" s="31"/>
      <c r="G1798" s="31"/>
      <c r="H1798" s="31"/>
      <c r="I1798" s="24"/>
      <c r="J1798" s="24"/>
      <c r="K1798" s="24"/>
      <c r="O1798" s="24"/>
      <c r="P1798" s="31"/>
    </row>
    <row r="1799" spans="1:16" x14ac:dyDescent="0.3">
      <c r="A1799" s="25"/>
      <c r="B1799"/>
      <c r="C1799" s="31"/>
      <c r="D1799" s="31"/>
      <c r="E1799" s="31"/>
      <c r="F1799" s="31"/>
      <c r="G1799" s="31"/>
      <c r="H1799" s="31"/>
      <c r="I1799" s="24"/>
      <c r="J1799" s="24"/>
      <c r="K1799" s="24"/>
      <c r="O1799" s="24"/>
      <c r="P1799" s="31"/>
    </row>
    <row r="1800" spans="1:16" x14ac:dyDescent="0.3">
      <c r="A1800" s="25"/>
      <c r="B1800"/>
      <c r="I1800" s="24"/>
      <c r="J1800" s="24"/>
      <c r="K1800" s="24"/>
      <c r="O1800" s="24"/>
      <c r="P1800" s="31"/>
    </row>
    <row r="1801" spans="1:16" x14ac:dyDescent="0.3">
      <c r="A1801" s="25"/>
      <c r="B1801"/>
      <c r="C1801" s="31"/>
      <c r="D1801" s="31"/>
      <c r="E1801" s="31"/>
      <c r="F1801" s="31"/>
      <c r="G1801" s="31"/>
      <c r="H1801" s="31"/>
      <c r="I1801" s="24"/>
      <c r="J1801" s="24"/>
      <c r="K1801" s="24"/>
      <c r="O1801" s="24"/>
      <c r="P1801" s="31"/>
    </row>
    <row r="1802" spans="1:16" x14ac:dyDescent="0.3">
      <c r="A1802" s="25"/>
      <c r="B1802"/>
      <c r="C1802" s="31"/>
      <c r="D1802" s="31"/>
      <c r="E1802" s="31"/>
      <c r="F1802" s="31"/>
      <c r="G1802" s="31"/>
      <c r="H1802" s="31"/>
      <c r="I1802" s="24"/>
      <c r="J1802" s="24"/>
      <c r="K1802" s="24"/>
      <c r="O1802" s="24"/>
      <c r="P1802" s="31"/>
    </row>
    <row r="1803" spans="1:16" x14ac:dyDescent="0.3">
      <c r="A1803" s="25"/>
      <c r="B1803"/>
      <c r="C1803" s="31"/>
      <c r="D1803" s="31"/>
      <c r="E1803" s="31"/>
      <c r="F1803" s="31"/>
      <c r="G1803" s="31"/>
      <c r="H1803" s="31"/>
      <c r="I1803" s="24"/>
      <c r="J1803" s="24"/>
      <c r="K1803" s="24"/>
      <c r="O1803" s="24"/>
      <c r="P1803" s="31"/>
    </row>
    <row r="1804" spans="1:16" x14ac:dyDescent="0.3">
      <c r="A1804" s="25"/>
      <c r="B1804"/>
      <c r="C1804" s="31"/>
      <c r="D1804" s="31"/>
      <c r="E1804" s="31"/>
      <c r="F1804" s="31"/>
      <c r="G1804" s="31"/>
      <c r="H1804" s="31"/>
      <c r="I1804" s="24"/>
      <c r="J1804" s="24"/>
      <c r="K1804" s="24"/>
      <c r="O1804" s="24"/>
      <c r="P1804" s="31"/>
    </row>
    <row r="1805" spans="1:16" x14ac:dyDescent="0.3">
      <c r="A1805" s="25"/>
      <c r="B1805"/>
      <c r="I1805" s="24"/>
      <c r="J1805" s="24"/>
      <c r="K1805" s="24"/>
      <c r="O1805" s="24"/>
      <c r="P1805" s="31"/>
    </row>
    <row r="1806" spans="1:16" x14ac:dyDescent="0.3">
      <c r="A1806" s="25"/>
      <c r="B1806"/>
      <c r="I1806" s="24"/>
      <c r="J1806" s="24"/>
      <c r="K1806" s="24"/>
      <c r="O1806" s="24"/>
      <c r="P1806" s="31"/>
    </row>
    <row r="1807" spans="1:16" x14ac:dyDescent="0.3">
      <c r="A1807" s="25"/>
      <c r="B1807"/>
      <c r="I1807" s="24"/>
      <c r="J1807" s="24"/>
      <c r="K1807" s="24"/>
      <c r="O1807" s="24"/>
      <c r="P1807" s="31"/>
    </row>
    <row r="1808" spans="1:16" x14ac:dyDescent="0.3">
      <c r="A1808" s="25"/>
      <c r="B1808"/>
      <c r="C1808" s="31"/>
      <c r="D1808" s="31"/>
      <c r="E1808" s="31"/>
      <c r="F1808" s="31"/>
      <c r="G1808" s="31"/>
      <c r="H1808" s="31"/>
      <c r="I1808" s="24"/>
      <c r="J1808" s="24"/>
      <c r="K1808" s="24"/>
      <c r="O1808" s="24"/>
      <c r="P1808" s="31"/>
    </row>
    <row r="1809" spans="1:16" x14ac:dyDescent="0.3">
      <c r="A1809" s="25"/>
      <c r="B1809"/>
      <c r="C1809" s="31"/>
      <c r="D1809" s="31"/>
      <c r="E1809" s="31"/>
      <c r="F1809" s="31"/>
      <c r="G1809" s="31"/>
      <c r="H1809" s="31"/>
      <c r="I1809" s="24"/>
      <c r="J1809" s="24"/>
      <c r="K1809" s="24"/>
      <c r="O1809" s="24"/>
      <c r="P1809" s="31"/>
    </row>
    <row r="1810" spans="1:16" x14ac:dyDescent="0.3">
      <c r="A1810" s="25"/>
      <c r="B1810"/>
      <c r="C1810" s="31"/>
      <c r="D1810" s="31"/>
      <c r="E1810" s="31"/>
      <c r="F1810" s="31"/>
      <c r="G1810" s="31"/>
      <c r="H1810" s="31"/>
      <c r="I1810" s="24"/>
      <c r="J1810" s="24"/>
      <c r="K1810" s="24"/>
      <c r="O1810" s="24"/>
      <c r="P1810" s="31"/>
    </row>
    <row r="1811" spans="1:16" x14ac:dyDescent="0.3">
      <c r="A1811" s="25"/>
      <c r="B1811"/>
      <c r="I1811" s="24"/>
      <c r="J1811" s="24"/>
      <c r="K1811" s="24"/>
      <c r="O1811" s="24"/>
      <c r="P1811" s="31"/>
    </row>
    <row r="1812" spans="1:16" x14ac:dyDescent="0.3">
      <c r="A1812" s="25"/>
      <c r="B1812"/>
      <c r="C1812" s="31"/>
      <c r="D1812" s="31"/>
      <c r="E1812" s="31"/>
      <c r="F1812" s="31"/>
      <c r="G1812" s="31"/>
      <c r="H1812" s="31"/>
      <c r="I1812" s="24"/>
      <c r="J1812" s="24"/>
      <c r="K1812" s="24"/>
      <c r="O1812" s="24"/>
      <c r="P1812" s="31"/>
    </row>
    <row r="1813" spans="1:16" x14ac:dyDescent="0.3">
      <c r="A1813" s="25"/>
      <c r="B1813"/>
      <c r="C1813" s="31"/>
      <c r="D1813" s="31"/>
      <c r="E1813" s="31"/>
      <c r="F1813" s="31"/>
      <c r="G1813" s="31"/>
      <c r="H1813" s="31"/>
      <c r="I1813" s="24"/>
      <c r="J1813" s="24"/>
      <c r="K1813" s="24"/>
      <c r="O1813" s="24"/>
      <c r="P1813" s="31"/>
    </row>
    <row r="1814" spans="1:16" x14ac:dyDescent="0.3">
      <c r="A1814" s="25"/>
      <c r="B1814"/>
      <c r="C1814" s="31"/>
      <c r="D1814" s="31"/>
      <c r="E1814" s="31"/>
      <c r="F1814" s="31"/>
      <c r="G1814" s="31"/>
      <c r="H1814" s="31"/>
      <c r="I1814" s="24"/>
      <c r="J1814" s="24"/>
      <c r="K1814" s="24"/>
      <c r="O1814" s="24"/>
      <c r="P1814" s="31"/>
    </row>
    <row r="1815" spans="1:16" x14ac:dyDescent="0.3">
      <c r="A1815" s="25"/>
      <c r="B1815"/>
      <c r="C1815" s="31"/>
      <c r="D1815" s="31"/>
      <c r="E1815" s="31"/>
      <c r="F1815" s="31"/>
      <c r="G1815" s="31"/>
      <c r="H1815" s="31"/>
      <c r="I1815" s="24"/>
      <c r="J1815" s="24"/>
      <c r="K1815" s="24"/>
      <c r="O1815" s="24"/>
      <c r="P1815" s="31"/>
    </row>
    <row r="1816" spans="1:16" x14ac:dyDescent="0.3">
      <c r="A1816" s="25"/>
      <c r="B1816"/>
      <c r="C1816" s="31"/>
      <c r="D1816" s="31"/>
      <c r="E1816" s="31"/>
      <c r="F1816" s="31"/>
      <c r="G1816" s="31"/>
      <c r="H1816" s="31"/>
      <c r="I1816" s="24"/>
      <c r="J1816" s="24"/>
      <c r="K1816" s="24"/>
      <c r="O1816" s="24"/>
      <c r="P1816" s="31"/>
    </row>
    <row r="1817" spans="1:16" x14ac:dyDescent="0.3">
      <c r="A1817" s="25"/>
      <c r="B1817"/>
      <c r="C1817" s="31"/>
      <c r="D1817" s="31"/>
      <c r="E1817" s="31"/>
      <c r="F1817" s="31"/>
      <c r="G1817" s="31"/>
      <c r="H1817" s="31"/>
      <c r="I1817" s="24"/>
      <c r="J1817" s="24"/>
      <c r="K1817" s="24"/>
      <c r="O1817" s="24"/>
      <c r="P1817" s="31"/>
    </row>
    <row r="1818" spans="1:16" x14ac:dyDescent="0.3">
      <c r="A1818" s="25"/>
      <c r="B1818"/>
      <c r="C1818" s="31"/>
      <c r="D1818" s="31"/>
      <c r="E1818" s="31"/>
      <c r="F1818" s="31"/>
      <c r="G1818" s="31"/>
      <c r="H1818" s="31"/>
      <c r="I1818" s="24"/>
      <c r="J1818" s="24"/>
      <c r="K1818" s="24"/>
      <c r="O1818" s="24"/>
      <c r="P1818" s="31"/>
    </row>
    <row r="1819" spans="1:16" x14ac:dyDescent="0.3">
      <c r="A1819" s="25"/>
      <c r="B1819"/>
      <c r="C1819" s="31"/>
      <c r="D1819" s="31"/>
      <c r="E1819" s="31"/>
      <c r="F1819" s="31"/>
      <c r="G1819" s="31"/>
      <c r="H1819" s="31"/>
      <c r="I1819" s="24"/>
      <c r="J1819" s="24"/>
      <c r="K1819" s="24"/>
      <c r="O1819" s="24"/>
      <c r="P1819" s="31"/>
    </row>
    <row r="1820" spans="1:16" x14ac:dyDescent="0.3">
      <c r="A1820" s="25"/>
      <c r="B1820"/>
      <c r="C1820" s="31"/>
      <c r="D1820" s="31"/>
      <c r="E1820" s="31"/>
      <c r="F1820" s="31"/>
      <c r="G1820" s="31"/>
      <c r="H1820" s="31"/>
      <c r="I1820" s="24"/>
      <c r="J1820" s="24"/>
      <c r="K1820" s="24"/>
      <c r="O1820" s="24"/>
      <c r="P1820" s="31"/>
    </row>
    <row r="1821" spans="1:16" x14ac:dyDescent="0.3">
      <c r="A1821" s="25"/>
      <c r="B1821"/>
      <c r="C1821" s="31"/>
      <c r="D1821" s="31"/>
      <c r="E1821" s="31"/>
      <c r="F1821" s="31"/>
      <c r="G1821" s="31"/>
      <c r="H1821" s="31"/>
      <c r="I1821" s="24"/>
      <c r="J1821" s="24"/>
      <c r="K1821" s="24"/>
      <c r="O1821" s="24"/>
      <c r="P1821" s="31"/>
    </row>
    <row r="1822" spans="1:16" x14ac:dyDescent="0.3">
      <c r="A1822" s="25"/>
      <c r="B1822"/>
      <c r="C1822" s="31"/>
      <c r="D1822" s="31"/>
      <c r="E1822" s="31"/>
      <c r="F1822" s="31"/>
      <c r="G1822" s="31"/>
      <c r="H1822" s="31"/>
      <c r="I1822" s="24"/>
      <c r="J1822" s="24"/>
      <c r="K1822" s="24"/>
      <c r="O1822" s="24"/>
      <c r="P1822" s="31"/>
    </row>
    <row r="1823" spans="1:16" x14ac:dyDescent="0.3">
      <c r="A1823" s="25"/>
      <c r="B1823"/>
      <c r="C1823" s="31"/>
      <c r="D1823" s="31"/>
      <c r="E1823" s="31"/>
      <c r="F1823" s="31"/>
      <c r="G1823" s="31"/>
      <c r="H1823" s="31"/>
      <c r="I1823" s="24"/>
      <c r="J1823" s="24"/>
      <c r="K1823" s="24"/>
      <c r="O1823" s="24"/>
      <c r="P1823" s="31"/>
    </row>
    <row r="1824" spans="1:16" x14ac:dyDescent="0.3">
      <c r="A1824" s="25"/>
      <c r="B1824"/>
      <c r="C1824" s="31"/>
      <c r="D1824" s="31"/>
      <c r="E1824" s="31"/>
      <c r="F1824" s="31"/>
      <c r="G1824" s="31"/>
      <c r="H1824" s="31"/>
      <c r="I1824" s="24"/>
      <c r="J1824" s="24"/>
      <c r="K1824" s="24"/>
      <c r="O1824" s="24"/>
      <c r="P1824" s="31"/>
    </row>
    <row r="1825" spans="1:16" x14ac:dyDescent="0.3">
      <c r="A1825" s="25"/>
      <c r="B1825"/>
      <c r="C1825" s="31"/>
      <c r="D1825" s="31"/>
      <c r="E1825" s="31"/>
      <c r="F1825" s="31"/>
      <c r="G1825" s="31"/>
      <c r="H1825" s="31"/>
      <c r="I1825" s="24"/>
      <c r="J1825" s="24"/>
      <c r="K1825" s="24"/>
      <c r="O1825" s="24"/>
      <c r="P1825" s="31"/>
    </row>
    <row r="1826" spans="1:16" x14ac:dyDescent="0.3">
      <c r="A1826" s="25"/>
      <c r="B1826"/>
      <c r="C1826" s="31"/>
      <c r="D1826" s="31"/>
      <c r="E1826" s="31"/>
      <c r="F1826" s="31"/>
      <c r="G1826" s="31"/>
      <c r="H1826" s="31"/>
      <c r="I1826" s="24"/>
      <c r="J1826" s="24"/>
      <c r="K1826" s="24"/>
      <c r="O1826" s="24"/>
      <c r="P1826" s="31"/>
    </row>
    <row r="1827" spans="1:16" x14ac:dyDescent="0.3">
      <c r="A1827" s="25"/>
      <c r="B1827"/>
      <c r="C1827" s="31"/>
      <c r="D1827" s="31"/>
      <c r="E1827" s="31"/>
      <c r="F1827" s="31"/>
      <c r="G1827" s="31"/>
      <c r="H1827" s="31"/>
      <c r="I1827" s="24"/>
      <c r="J1827" s="24"/>
      <c r="K1827" s="24"/>
      <c r="O1827" s="24"/>
      <c r="P1827" s="31"/>
    </row>
    <row r="1828" spans="1:16" x14ac:dyDescent="0.3">
      <c r="A1828" s="25"/>
      <c r="B1828"/>
      <c r="C1828" s="31"/>
      <c r="D1828" s="31"/>
      <c r="E1828" s="31"/>
      <c r="F1828" s="31"/>
      <c r="G1828" s="31"/>
      <c r="H1828" s="31"/>
      <c r="I1828" s="24"/>
      <c r="J1828" s="24"/>
      <c r="K1828" s="24"/>
      <c r="O1828" s="24"/>
      <c r="P1828" s="31"/>
    </row>
    <row r="1829" spans="1:16" x14ac:dyDescent="0.3">
      <c r="A1829" s="25"/>
      <c r="B1829"/>
      <c r="I1829" s="24"/>
      <c r="J1829" s="24"/>
      <c r="K1829" s="24"/>
      <c r="O1829" s="24"/>
      <c r="P1829" s="31"/>
    </row>
    <row r="1830" spans="1:16" x14ac:dyDescent="0.3">
      <c r="A1830" s="25"/>
      <c r="B1830"/>
      <c r="C1830" s="31"/>
      <c r="D1830" s="31"/>
      <c r="E1830" s="31"/>
      <c r="F1830" s="31"/>
      <c r="G1830" s="31"/>
      <c r="H1830" s="31"/>
      <c r="I1830" s="24"/>
      <c r="J1830" s="24"/>
      <c r="K1830" s="24"/>
      <c r="O1830" s="24"/>
      <c r="P1830" s="31"/>
    </row>
    <row r="1831" spans="1:16" x14ac:dyDescent="0.3">
      <c r="A1831" s="25"/>
      <c r="B1831"/>
      <c r="C1831" s="31"/>
      <c r="D1831" s="31"/>
      <c r="E1831" s="31"/>
      <c r="F1831" s="31"/>
      <c r="G1831" s="31"/>
      <c r="H1831" s="31"/>
      <c r="I1831" s="24"/>
      <c r="J1831" s="24"/>
      <c r="K1831" s="24"/>
      <c r="O1831" s="24"/>
      <c r="P1831" s="31"/>
    </row>
    <row r="1832" spans="1:16" x14ac:dyDescent="0.3">
      <c r="A1832" s="25"/>
      <c r="B1832"/>
      <c r="C1832" s="31"/>
      <c r="D1832" s="31"/>
      <c r="E1832" s="31"/>
      <c r="F1832" s="31"/>
      <c r="G1832" s="31"/>
      <c r="H1832" s="31"/>
      <c r="I1832" s="24"/>
      <c r="J1832" s="24"/>
      <c r="K1832" s="24"/>
      <c r="O1832" s="24"/>
      <c r="P1832" s="31"/>
    </row>
    <row r="1833" spans="1:16" x14ac:dyDescent="0.3">
      <c r="A1833" s="25"/>
      <c r="B1833"/>
      <c r="I1833" s="24"/>
      <c r="J1833" s="24"/>
      <c r="K1833" s="24"/>
      <c r="O1833" s="24"/>
      <c r="P1833" s="31"/>
    </row>
    <row r="1834" spans="1:16" x14ac:dyDescent="0.3">
      <c r="A1834" s="25"/>
      <c r="B1834"/>
      <c r="C1834" s="31"/>
      <c r="D1834" s="31"/>
      <c r="E1834" s="31"/>
      <c r="F1834" s="31"/>
      <c r="G1834" s="31"/>
      <c r="H1834" s="31"/>
      <c r="I1834" s="24"/>
      <c r="J1834" s="24"/>
      <c r="K1834" s="24"/>
      <c r="O1834" s="24"/>
      <c r="P1834" s="31"/>
    </row>
    <row r="1835" spans="1:16" x14ac:dyDescent="0.3">
      <c r="A1835" s="25"/>
      <c r="B1835"/>
      <c r="C1835" s="31"/>
      <c r="D1835" s="31"/>
      <c r="E1835" s="31"/>
      <c r="F1835" s="31"/>
      <c r="G1835" s="31"/>
      <c r="H1835" s="31"/>
      <c r="I1835" s="24"/>
      <c r="J1835" s="24"/>
      <c r="K1835" s="24"/>
      <c r="O1835" s="24"/>
      <c r="P1835" s="31"/>
    </row>
    <row r="1836" spans="1:16" x14ac:dyDescent="0.3">
      <c r="A1836" s="25"/>
      <c r="B1836"/>
      <c r="C1836" s="31"/>
      <c r="D1836" s="31"/>
      <c r="E1836" s="31"/>
      <c r="F1836" s="31"/>
      <c r="G1836" s="31"/>
      <c r="H1836" s="31"/>
      <c r="I1836" s="24"/>
      <c r="J1836" s="24"/>
      <c r="K1836" s="24"/>
      <c r="O1836" s="24"/>
      <c r="P1836" s="31"/>
    </row>
    <row r="1837" spans="1:16" x14ac:dyDescent="0.3">
      <c r="A1837" s="25"/>
      <c r="B1837"/>
      <c r="C1837" s="31"/>
      <c r="D1837" s="31"/>
      <c r="E1837" s="31"/>
      <c r="F1837" s="31"/>
      <c r="G1837" s="31"/>
      <c r="H1837" s="31"/>
      <c r="I1837" s="24"/>
      <c r="J1837" s="24"/>
      <c r="K1837" s="24"/>
      <c r="O1837" s="24"/>
      <c r="P1837" s="31"/>
    </row>
    <row r="1838" spans="1:16" x14ac:dyDescent="0.3">
      <c r="A1838" s="25"/>
      <c r="B1838"/>
      <c r="C1838" s="31"/>
      <c r="D1838" s="31"/>
      <c r="E1838" s="31"/>
      <c r="F1838" s="31"/>
      <c r="G1838" s="31"/>
      <c r="H1838" s="31"/>
      <c r="I1838" s="24"/>
      <c r="J1838" s="24"/>
      <c r="K1838" s="24"/>
      <c r="O1838" s="24"/>
      <c r="P1838" s="31"/>
    </row>
    <row r="1839" spans="1:16" x14ac:dyDescent="0.3">
      <c r="A1839" s="25"/>
      <c r="B1839"/>
      <c r="C1839" s="31"/>
      <c r="D1839" s="31"/>
      <c r="E1839" s="31"/>
      <c r="F1839" s="31"/>
      <c r="G1839" s="31"/>
      <c r="H1839" s="31"/>
      <c r="I1839" s="24"/>
      <c r="J1839" s="24"/>
      <c r="K1839" s="24"/>
      <c r="O1839" s="24"/>
      <c r="P1839" s="31"/>
    </row>
    <row r="1840" spans="1:16" x14ac:dyDescent="0.3">
      <c r="A1840" s="25"/>
      <c r="B1840"/>
      <c r="C1840" s="31"/>
      <c r="D1840" s="31"/>
      <c r="E1840" s="31"/>
      <c r="F1840" s="31"/>
      <c r="G1840" s="31"/>
      <c r="H1840" s="31"/>
      <c r="I1840" s="24"/>
      <c r="J1840" s="24"/>
      <c r="K1840" s="24"/>
      <c r="O1840" s="24"/>
      <c r="P1840" s="31"/>
    </row>
    <row r="1841" spans="1:16" x14ac:dyDescent="0.3">
      <c r="A1841" s="25"/>
      <c r="B1841"/>
      <c r="C1841" s="31"/>
      <c r="D1841" s="31"/>
      <c r="E1841" s="31"/>
      <c r="F1841" s="31"/>
      <c r="G1841" s="31"/>
      <c r="H1841" s="31"/>
      <c r="I1841" s="24"/>
      <c r="J1841" s="24"/>
      <c r="K1841" s="24"/>
      <c r="O1841" s="24"/>
      <c r="P1841" s="31"/>
    </row>
    <row r="1842" spans="1:16" x14ac:dyDescent="0.3">
      <c r="A1842" s="25"/>
      <c r="B1842"/>
      <c r="C1842" s="31"/>
      <c r="D1842" s="31"/>
      <c r="E1842" s="31"/>
      <c r="F1842" s="31"/>
      <c r="G1842" s="31"/>
      <c r="H1842" s="31"/>
      <c r="I1842" s="24"/>
      <c r="J1842" s="24"/>
      <c r="K1842" s="24"/>
      <c r="O1842" s="24"/>
      <c r="P1842" s="31"/>
    </row>
    <row r="1843" spans="1:16" x14ac:dyDescent="0.3">
      <c r="A1843" s="25"/>
      <c r="B1843"/>
      <c r="I1843" s="24"/>
      <c r="J1843" s="24"/>
      <c r="K1843" s="24"/>
      <c r="O1843" s="24"/>
      <c r="P1843" s="31"/>
    </row>
    <row r="1844" spans="1:16" x14ac:dyDescent="0.3">
      <c r="A1844" s="25"/>
      <c r="B1844"/>
      <c r="C1844" s="31"/>
      <c r="D1844" s="31"/>
      <c r="E1844" s="31"/>
      <c r="F1844" s="31"/>
      <c r="G1844" s="31"/>
      <c r="H1844" s="31"/>
      <c r="I1844" s="24"/>
      <c r="J1844" s="24"/>
      <c r="K1844" s="24"/>
      <c r="O1844" s="24"/>
      <c r="P1844" s="31"/>
    </row>
    <row r="1845" spans="1:16" x14ac:dyDescent="0.3">
      <c r="A1845" s="25"/>
      <c r="B1845"/>
      <c r="C1845" s="31"/>
      <c r="D1845" s="31"/>
      <c r="E1845" s="31"/>
      <c r="F1845" s="31"/>
      <c r="G1845" s="31"/>
      <c r="H1845" s="31"/>
      <c r="I1845" s="24"/>
      <c r="J1845" s="24"/>
      <c r="K1845" s="24"/>
      <c r="O1845" s="24"/>
      <c r="P1845" s="31"/>
    </row>
    <row r="1846" spans="1:16" x14ac:dyDescent="0.3">
      <c r="A1846" s="25"/>
      <c r="B1846"/>
      <c r="C1846" s="31"/>
      <c r="D1846" s="31"/>
      <c r="E1846" s="31"/>
      <c r="F1846" s="31"/>
      <c r="G1846" s="31"/>
      <c r="H1846" s="31"/>
      <c r="I1846" s="24"/>
      <c r="J1846" s="24"/>
      <c r="K1846" s="24"/>
      <c r="O1846" s="24"/>
      <c r="P1846" s="31"/>
    </row>
    <row r="1847" spans="1:16" x14ac:dyDescent="0.3">
      <c r="A1847" s="25"/>
      <c r="B1847"/>
      <c r="C1847" s="31"/>
      <c r="D1847" s="31"/>
      <c r="E1847" s="31"/>
      <c r="F1847" s="31"/>
      <c r="G1847" s="31"/>
      <c r="H1847" s="31"/>
      <c r="I1847" s="24"/>
      <c r="J1847" s="24"/>
      <c r="K1847" s="24"/>
      <c r="O1847" s="24"/>
      <c r="P1847" s="31"/>
    </row>
    <row r="1848" spans="1:16" x14ac:dyDescent="0.3">
      <c r="A1848" s="25"/>
      <c r="B1848"/>
      <c r="C1848" s="31"/>
      <c r="D1848" s="31"/>
      <c r="E1848" s="31"/>
      <c r="F1848" s="31"/>
      <c r="G1848" s="31"/>
      <c r="H1848" s="31"/>
      <c r="I1848" s="24"/>
      <c r="J1848" s="24"/>
      <c r="K1848" s="24"/>
      <c r="O1848" s="24"/>
      <c r="P1848" s="31"/>
    </row>
    <row r="1849" spans="1:16" x14ac:dyDescent="0.3">
      <c r="A1849" s="25"/>
      <c r="B1849"/>
      <c r="C1849" s="31"/>
      <c r="D1849" s="31"/>
      <c r="E1849" s="31"/>
      <c r="F1849" s="31"/>
      <c r="G1849" s="31"/>
      <c r="H1849" s="31"/>
      <c r="I1849" s="24"/>
      <c r="J1849" s="24"/>
      <c r="K1849" s="24"/>
      <c r="O1849" s="24"/>
      <c r="P1849" s="31"/>
    </row>
    <row r="1850" spans="1:16" x14ac:dyDescent="0.3">
      <c r="A1850" s="25"/>
      <c r="B1850"/>
      <c r="C1850" s="31"/>
      <c r="D1850" s="31"/>
      <c r="E1850" s="31"/>
      <c r="F1850" s="31"/>
      <c r="G1850" s="31"/>
      <c r="H1850" s="31"/>
      <c r="I1850" s="24"/>
      <c r="J1850" s="24"/>
      <c r="K1850" s="24"/>
      <c r="O1850" s="24"/>
      <c r="P1850" s="31"/>
    </row>
    <row r="1851" spans="1:16" x14ac:dyDescent="0.3">
      <c r="A1851" s="25"/>
      <c r="B1851"/>
      <c r="C1851" s="31"/>
      <c r="D1851" s="31"/>
      <c r="E1851" s="31"/>
      <c r="F1851" s="31"/>
      <c r="G1851" s="31"/>
      <c r="H1851" s="31"/>
      <c r="I1851" s="24"/>
      <c r="J1851" s="24"/>
      <c r="K1851" s="24"/>
      <c r="O1851" s="24"/>
      <c r="P1851" s="31"/>
    </row>
    <row r="1852" spans="1:16" x14ac:dyDescent="0.3">
      <c r="A1852" s="25"/>
      <c r="B1852"/>
      <c r="C1852" s="31"/>
      <c r="D1852" s="31"/>
      <c r="E1852" s="31"/>
      <c r="F1852" s="31"/>
      <c r="G1852" s="31"/>
      <c r="H1852" s="31"/>
      <c r="I1852" s="24"/>
      <c r="J1852" s="24"/>
      <c r="K1852" s="24"/>
      <c r="O1852" s="24"/>
      <c r="P1852" s="31"/>
    </row>
    <row r="1853" spans="1:16" x14ac:dyDescent="0.3">
      <c r="A1853" s="25"/>
      <c r="B1853"/>
      <c r="C1853" s="31"/>
      <c r="D1853" s="31"/>
      <c r="E1853" s="31"/>
      <c r="F1853" s="31"/>
      <c r="G1853" s="31"/>
      <c r="H1853" s="31"/>
      <c r="I1853" s="24"/>
      <c r="J1853" s="24"/>
      <c r="K1853" s="24"/>
      <c r="O1853" s="24"/>
      <c r="P1853" s="31"/>
    </row>
    <row r="1854" spans="1:16" x14ac:dyDescent="0.3">
      <c r="A1854" s="25"/>
      <c r="B1854"/>
      <c r="C1854" s="31"/>
      <c r="D1854" s="31"/>
      <c r="E1854" s="31"/>
      <c r="F1854" s="31"/>
      <c r="G1854" s="31"/>
      <c r="H1854" s="31"/>
      <c r="I1854" s="24"/>
      <c r="J1854" s="24"/>
      <c r="K1854" s="24"/>
      <c r="O1854" s="24"/>
      <c r="P1854" s="31"/>
    </row>
    <row r="1855" spans="1:16" x14ac:dyDescent="0.3">
      <c r="A1855" s="25"/>
      <c r="B1855"/>
      <c r="C1855" s="31"/>
      <c r="D1855" s="31"/>
      <c r="E1855" s="31"/>
      <c r="F1855" s="31"/>
      <c r="G1855" s="31"/>
      <c r="H1855" s="31"/>
      <c r="I1855" s="24"/>
      <c r="J1855" s="24"/>
      <c r="K1855" s="24"/>
      <c r="O1855" s="24"/>
      <c r="P1855" s="31"/>
    </row>
    <row r="1856" spans="1:16" x14ac:dyDescent="0.3">
      <c r="A1856" s="25"/>
      <c r="B1856"/>
      <c r="C1856" s="31"/>
      <c r="D1856" s="31"/>
      <c r="E1856" s="31"/>
      <c r="F1856" s="31"/>
      <c r="G1856" s="31"/>
      <c r="H1856" s="31"/>
      <c r="I1856" s="24"/>
      <c r="J1856" s="24"/>
      <c r="K1856" s="24"/>
      <c r="O1856" s="24"/>
      <c r="P1856" s="31"/>
    </row>
    <row r="1857" spans="1:16" x14ac:dyDescent="0.3">
      <c r="A1857" s="25"/>
      <c r="B1857"/>
      <c r="C1857" s="31"/>
      <c r="D1857" s="31"/>
      <c r="E1857" s="31"/>
      <c r="F1857" s="31"/>
      <c r="G1857" s="31"/>
      <c r="H1857" s="31"/>
      <c r="I1857" s="24"/>
      <c r="J1857" s="24"/>
      <c r="K1857" s="24"/>
      <c r="O1857" s="24"/>
      <c r="P1857" s="31"/>
    </row>
    <row r="1858" spans="1:16" x14ac:dyDescent="0.3">
      <c r="A1858" s="25"/>
      <c r="B1858"/>
      <c r="C1858" s="31"/>
      <c r="D1858" s="31"/>
      <c r="E1858" s="31"/>
      <c r="F1858" s="31"/>
      <c r="G1858" s="31"/>
      <c r="H1858" s="31"/>
      <c r="I1858" s="24"/>
      <c r="J1858" s="24"/>
      <c r="K1858" s="24"/>
      <c r="O1858" s="24"/>
      <c r="P1858" s="31"/>
    </row>
    <row r="1859" spans="1:16" x14ac:dyDescent="0.3">
      <c r="A1859" s="25"/>
      <c r="B1859"/>
      <c r="C1859" s="31"/>
      <c r="D1859" s="31"/>
      <c r="E1859" s="31"/>
      <c r="F1859" s="31"/>
      <c r="G1859" s="31"/>
      <c r="H1859" s="31"/>
      <c r="I1859" s="24"/>
      <c r="J1859" s="24"/>
      <c r="K1859" s="24"/>
      <c r="O1859" s="24"/>
      <c r="P1859" s="31"/>
    </row>
    <row r="1860" spans="1:16" x14ac:dyDescent="0.3">
      <c r="A1860" s="25"/>
      <c r="B1860"/>
      <c r="C1860" s="31"/>
      <c r="D1860" s="31"/>
      <c r="E1860" s="31"/>
      <c r="F1860" s="31"/>
      <c r="G1860" s="31"/>
      <c r="H1860" s="31"/>
      <c r="I1860" s="24"/>
      <c r="J1860" s="24"/>
      <c r="K1860" s="24"/>
      <c r="O1860" s="24"/>
      <c r="P1860" s="31"/>
    </row>
    <row r="1861" spans="1:16" x14ac:dyDescent="0.3">
      <c r="A1861" s="25"/>
      <c r="B1861"/>
      <c r="C1861" s="31"/>
      <c r="D1861" s="31"/>
      <c r="E1861" s="31"/>
      <c r="F1861" s="31"/>
      <c r="G1861" s="31"/>
      <c r="H1861" s="31"/>
      <c r="I1861" s="24"/>
      <c r="J1861" s="24"/>
      <c r="K1861" s="24"/>
      <c r="O1861" s="24"/>
      <c r="P1861" s="31"/>
    </row>
    <row r="1862" spans="1:16" x14ac:dyDescent="0.3">
      <c r="A1862" s="25"/>
      <c r="B1862"/>
      <c r="C1862" s="31"/>
      <c r="D1862" s="31"/>
      <c r="E1862" s="31"/>
      <c r="F1862" s="31"/>
      <c r="G1862" s="31"/>
      <c r="H1862" s="31"/>
      <c r="I1862" s="24"/>
      <c r="J1862" s="24"/>
      <c r="K1862" s="24"/>
      <c r="O1862" s="24"/>
      <c r="P1862" s="31"/>
    </row>
    <row r="1863" spans="1:16" x14ac:dyDescent="0.3">
      <c r="A1863" s="25"/>
      <c r="B1863"/>
      <c r="C1863" s="31"/>
      <c r="D1863" s="31"/>
      <c r="E1863" s="31"/>
      <c r="F1863" s="31"/>
      <c r="G1863" s="31"/>
      <c r="H1863" s="31"/>
      <c r="I1863" s="24"/>
      <c r="J1863" s="24"/>
      <c r="K1863" s="24"/>
      <c r="O1863" s="24"/>
      <c r="P1863" s="31"/>
    </row>
    <row r="1864" spans="1:16" x14ac:dyDescent="0.3">
      <c r="A1864" s="25"/>
      <c r="B1864"/>
      <c r="C1864" s="31"/>
      <c r="D1864" s="31"/>
      <c r="E1864" s="31"/>
      <c r="F1864" s="31"/>
      <c r="G1864" s="31"/>
      <c r="H1864" s="31"/>
      <c r="I1864" s="24"/>
      <c r="J1864" s="24"/>
      <c r="K1864" s="24"/>
      <c r="O1864" s="24"/>
      <c r="P1864" s="31"/>
    </row>
    <row r="1865" spans="1:16" x14ac:dyDescent="0.3">
      <c r="A1865" s="25"/>
      <c r="B1865"/>
      <c r="C1865" s="31"/>
      <c r="D1865" s="31"/>
      <c r="E1865" s="31"/>
      <c r="F1865" s="31"/>
      <c r="G1865" s="31"/>
      <c r="H1865" s="31"/>
      <c r="I1865" s="24"/>
      <c r="J1865" s="24"/>
      <c r="K1865" s="24"/>
      <c r="O1865" s="24"/>
      <c r="P1865" s="31"/>
    </row>
    <row r="1866" spans="1:16" x14ac:dyDescent="0.3">
      <c r="A1866" s="25"/>
      <c r="B1866"/>
      <c r="C1866" s="31"/>
      <c r="D1866" s="31"/>
      <c r="E1866" s="31"/>
      <c r="F1866" s="31"/>
      <c r="G1866" s="31"/>
      <c r="H1866" s="31"/>
      <c r="I1866" s="24"/>
      <c r="J1866" s="24"/>
      <c r="K1866" s="24"/>
      <c r="O1866" s="24"/>
      <c r="P1866" s="31"/>
    </row>
    <row r="1867" spans="1:16" x14ac:dyDescent="0.3">
      <c r="A1867" s="25"/>
      <c r="B1867"/>
      <c r="C1867" s="31"/>
      <c r="D1867" s="31"/>
      <c r="E1867" s="31"/>
      <c r="F1867" s="31"/>
      <c r="G1867" s="31"/>
      <c r="H1867" s="31"/>
      <c r="I1867" s="24"/>
      <c r="J1867" s="24"/>
      <c r="K1867" s="24"/>
      <c r="O1867" s="24"/>
      <c r="P1867" s="31"/>
    </row>
    <row r="1868" spans="1:16" x14ac:dyDescent="0.3">
      <c r="A1868" s="25"/>
      <c r="B1868"/>
      <c r="C1868" s="31"/>
      <c r="D1868" s="31"/>
      <c r="E1868" s="31"/>
      <c r="F1868" s="31"/>
      <c r="G1868" s="31"/>
      <c r="H1868" s="31"/>
      <c r="I1868" s="24"/>
      <c r="J1868" s="24"/>
      <c r="K1868" s="24"/>
      <c r="O1868" s="24"/>
      <c r="P1868" s="31"/>
    </row>
    <row r="1869" spans="1:16" x14ac:dyDescent="0.3">
      <c r="A1869" s="25"/>
      <c r="B1869"/>
      <c r="C1869" s="31"/>
      <c r="D1869" s="31"/>
      <c r="E1869" s="31"/>
      <c r="F1869" s="31"/>
      <c r="G1869" s="31"/>
      <c r="H1869" s="31"/>
      <c r="I1869" s="24"/>
      <c r="J1869" s="24"/>
      <c r="K1869" s="24"/>
      <c r="O1869" s="24"/>
      <c r="P1869" s="31"/>
    </row>
    <row r="1870" spans="1:16" x14ac:dyDescent="0.3">
      <c r="A1870" s="25"/>
      <c r="B1870"/>
      <c r="C1870" s="31"/>
      <c r="D1870" s="31"/>
      <c r="E1870" s="31"/>
      <c r="F1870" s="31"/>
      <c r="G1870" s="31"/>
      <c r="H1870" s="31"/>
      <c r="I1870" s="24"/>
      <c r="J1870" s="24"/>
      <c r="K1870" s="24"/>
      <c r="O1870" s="24"/>
      <c r="P1870" s="31"/>
    </row>
    <row r="1871" spans="1:16" x14ac:dyDescent="0.3">
      <c r="A1871" s="25"/>
      <c r="B1871"/>
      <c r="C1871" s="31"/>
      <c r="D1871" s="31"/>
      <c r="E1871" s="31"/>
      <c r="F1871" s="31"/>
      <c r="G1871" s="31"/>
      <c r="H1871" s="31"/>
      <c r="I1871" s="24"/>
      <c r="J1871" s="24"/>
      <c r="K1871" s="24"/>
      <c r="O1871" s="24"/>
      <c r="P1871" s="31"/>
    </row>
    <row r="1872" spans="1:16" x14ac:dyDescent="0.3">
      <c r="A1872" s="25"/>
      <c r="B1872"/>
      <c r="C1872" s="31"/>
      <c r="D1872" s="31"/>
      <c r="E1872" s="31"/>
      <c r="F1872" s="31"/>
      <c r="G1872" s="31"/>
      <c r="H1872" s="31"/>
      <c r="I1872" s="24"/>
      <c r="J1872" s="24"/>
      <c r="K1872" s="24"/>
      <c r="O1872" s="24"/>
      <c r="P1872" s="31"/>
    </row>
    <row r="1873" spans="1:16" x14ac:dyDescent="0.3">
      <c r="A1873" s="25"/>
      <c r="B1873"/>
      <c r="C1873" s="31"/>
      <c r="D1873" s="31"/>
      <c r="E1873" s="31"/>
      <c r="F1873" s="31"/>
      <c r="G1873" s="31"/>
      <c r="H1873" s="31"/>
      <c r="I1873" s="24"/>
      <c r="J1873" s="24"/>
      <c r="K1873" s="24"/>
      <c r="O1873" s="24"/>
      <c r="P1873" s="31"/>
    </row>
    <row r="1874" spans="1:16" x14ac:dyDescent="0.3">
      <c r="A1874" s="25"/>
      <c r="B1874"/>
      <c r="C1874" s="31"/>
      <c r="D1874" s="31"/>
      <c r="E1874" s="31"/>
      <c r="F1874" s="31"/>
      <c r="G1874" s="31"/>
      <c r="H1874" s="31"/>
      <c r="I1874" s="24"/>
      <c r="J1874" s="24"/>
      <c r="K1874" s="24"/>
      <c r="O1874" s="24"/>
      <c r="P1874" s="31"/>
    </row>
    <row r="1875" spans="1:16" x14ac:dyDescent="0.3">
      <c r="A1875" s="25"/>
      <c r="B1875"/>
      <c r="C1875" s="31"/>
      <c r="D1875" s="31"/>
      <c r="E1875" s="31"/>
      <c r="F1875" s="31"/>
      <c r="G1875" s="31"/>
      <c r="H1875" s="31"/>
      <c r="I1875" s="24"/>
      <c r="J1875" s="24"/>
      <c r="K1875" s="24"/>
      <c r="O1875" s="24"/>
      <c r="P1875" s="31"/>
    </row>
    <row r="1876" spans="1:16" x14ac:dyDescent="0.3">
      <c r="A1876" s="25"/>
      <c r="B1876"/>
      <c r="C1876" s="31"/>
      <c r="D1876" s="31"/>
      <c r="E1876" s="31"/>
      <c r="F1876" s="31"/>
      <c r="G1876" s="31"/>
      <c r="H1876" s="31"/>
      <c r="I1876" s="24"/>
      <c r="J1876" s="24"/>
      <c r="K1876" s="24"/>
      <c r="O1876" s="24"/>
      <c r="P1876" s="31"/>
    </row>
    <row r="1877" spans="1:16" x14ac:dyDescent="0.3">
      <c r="A1877" s="25"/>
      <c r="B1877"/>
      <c r="C1877" s="31"/>
      <c r="D1877" s="31"/>
      <c r="E1877" s="31"/>
      <c r="F1877" s="31"/>
      <c r="G1877" s="31"/>
      <c r="H1877" s="31"/>
      <c r="I1877" s="24"/>
      <c r="J1877" s="24"/>
      <c r="K1877" s="24"/>
      <c r="O1877" s="24"/>
      <c r="P1877" s="31"/>
    </row>
    <row r="1878" spans="1:16" x14ac:dyDescent="0.3">
      <c r="A1878" s="25"/>
      <c r="B1878"/>
      <c r="C1878" s="31"/>
      <c r="D1878" s="31"/>
      <c r="E1878" s="31"/>
      <c r="F1878" s="31"/>
      <c r="G1878" s="31"/>
      <c r="H1878" s="31"/>
      <c r="I1878" s="24"/>
      <c r="J1878" s="24"/>
      <c r="K1878" s="24"/>
      <c r="O1878" s="24"/>
      <c r="P1878" s="31"/>
    </row>
    <row r="1879" spans="1:16" x14ac:dyDescent="0.3">
      <c r="A1879" s="25"/>
      <c r="B1879"/>
      <c r="I1879" s="24"/>
      <c r="J1879" s="24"/>
      <c r="K1879" s="24"/>
      <c r="O1879" s="24"/>
      <c r="P1879" s="31"/>
    </row>
    <row r="1880" spans="1:16" x14ac:dyDescent="0.3">
      <c r="A1880" s="25"/>
      <c r="B1880"/>
      <c r="C1880" s="31"/>
      <c r="D1880" s="31"/>
      <c r="E1880" s="31"/>
      <c r="F1880" s="31"/>
      <c r="G1880" s="31"/>
      <c r="H1880" s="31"/>
      <c r="I1880" s="24"/>
      <c r="J1880" s="24"/>
      <c r="K1880" s="24"/>
      <c r="O1880" s="24"/>
      <c r="P1880" s="31"/>
    </row>
    <row r="1881" spans="1:16" x14ac:dyDescent="0.3">
      <c r="A1881" s="25"/>
      <c r="B1881"/>
      <c r="C1881" s="31"/>
      <c r="D1881" s="31"/>
      <c r="E1881" s="31"/>
      <c r="F1881" s="31"/>
      <c r="G1881" s="31"/>
      <c r="H1881" s="31"/>
      <c r="I1881" s="24"/>
      <c r="J1881" s="24"/>
      <c r="K1881" s="24"/>
      <c r="O1881" s="24"/>
      <c r="P1881" s="31"/>
    </row>
    <row r="1882" spans="1:16" x14ac:dyDescent="0.3">
      <c r="A1882" s="25"/>
      <c r="B1882"/>
      <c r="C1882" s="31"/>
      <c r="D1882" s="31"/>
      <c r="E1882" s="31"/>
      <c r="F1882" s="31"/>
      <c r="G1882" s="31"/>
      <c r="H1882" s="31"/>
      <c r="I1882" s="24"/>
      <c r="J1882" s="24"/>
      <c r="K1882" s="24"/>
      <c r="O1882" s="24"/>
      <c r="P1882" s="31"/>
    </row>
    <row r="1883" spans="1:16" x14ac:dyDescent="0.3">
      <c r="A1883" s="25"/>
      <c r="B1883"/>
      <c r="C1883" s="31"/>
      <c r="D1883" s="31"/>
      <c r="E1883" s="31"/>
      <c r="F1883" s="31"/>
      <c r="G1883" s="31"/>
      <c r="H1883" s="31"/>
      <c r="I1883" s="24"/>
      <c r="J1883" s="24"/>
      <c r="K1883" s="24"/>
      <c r="O1883" s="24"/>
      <c r="P1883" s="31"/>
    </row>
    <row r="1884" spans="1:16" x14ac:dyDescent="0.3">
      <c r="A1884" s="25"/>
      <c r="B1884"/>
      <c r="C1884" s="31"/>
      <c r="D1884" s="31"/>
      <c r="E1884" s="31"/>
      <c r="F1884" s="31"/>
      <c r="G1884" s="31"/>
      <c r="H1884" s="31"/>
      <c r="I1884" s="24"/>
      <c r="J1884" s="24"/>
      <c r="K1884" s="24"/>
      <c r="O1884" s="24"/>
      <c r="P1884" s="31"/>
    </row>
    <row r="1885" spans="1:16" x14ac:dyDescent="0.3">
      <c r="A1885" s="25"/>
      <c r="B1885"/>
      <c r="C1885" s="31"/>
      <c r="D1885" s="31"/>
      <c r="E1885" s="31"/>
      <c r="F1885" s="31"/>
      <c r="G1885" s="31"/>
      <c r="H1885" s="31"/>
      <c r="I1885" s="24"/>
      <c r="J1885" s="24"/>
      <c r="K1885" s="24"/>
      <c r="O1885" s="24"/>
      <c r="P1885" s="31"/>
    </row>
    <row r="1886" spans="1:16" x14ac:dyDescent="0.3">
      <c r="A1886" s="25"/>
      <c r="B1886"/>
      <c r="C1886" s="31"/>
      <c r="D1886" s="31"/>
      <c r="E1886" s="31"/>
      <c r="F1886" s="31"/>
      <c r="G1886" s="31"/>
      <c r="H1886" s="31"/>
      <c r="I1886" s="24"/>
      <c r="J1886" s="24"/>
      <c r="K1886" s="24"/>
      <c r="O1886" s="24"/>
      <c r="P1886" s="31"/>
    </row>
    <row r="1887" spans="1:16" x14ac:dyDescent="0.3">
      <c r="A1887" s="25"/>
      <c r="B1887"/>
      <c r="C1887" s="31"/>
      <c r="D1887" s="31"/>
      <c r="E1887" s="31"/>
      <c r="F1887" s="31"/>
      <c r="G1887" s="31"/>
      <c r="H1887" s="31"/>
      <c r="I1887" s="24"/>
      <c r="J1887" s="24"/>
      <c r="K1887" s="24"/>
      <c r="O1887" s="24"/>
      <c r="P1887" s="31"/>
    </row>
    <row r="1888" spans="1:16" x14ac:dyDescent="0.3">
      <c r="A1888" s="25"/>
      <c r="B1888"/>
      <c r="C1888" s="31"/>
      <c r="D1888" s="31"/>
      <c r="E1888" s="31"/>
      <c r="F1888" s="31"/>
      <c r="G1888" s="31"/>
      <c r="H1888" s="31"/>
      <c r="I1888" s="24"/>
      <c r="J1888" s="24"/>
      <c r="K1888" s="24"/>
      <c r="O1888" s="24"/>
      <c r="P1888" s="31"/>
    </row>
    <row r="1889" spans="1:16" x14ac:dyDescent="0.3">
      <c r="A1889" s="25"/>
      <c r="B1889"/>
      <c r="C1889" s="31"/>
      <c r="D1889" s="31"/>
      <c r="E1889" s="31"/>
      <c r="F1889" s="31"/>
      <c r="G1889" s="31"/>
      <c r="H1889" s="31"/>
      <c r="I1889" s="24"/>
      <c r="J1889" s="24"/>
      <c r="K1889" s="24"/>
      <c r="O1889" s="24"/>
      <c r="P1889" s="31"/>
    </row>
    <row r="1890" spans="1:16" x14ac:dyDescent="0.3">
      <c r="A1890" s="25"/>
      <c r="B1890"/>
      <c r="C1890" s="31"/>
      <c r="D1890" s="31"/>
      <c r="E1890" s="31"/>
      <c r="F1890" s="31"/>
      <c r="G1890" s="31"/>
      <c r="H1890" s="31"/>
      <c r="I1890" s="24"/>
      <c r="J1890" s="24"/>
      <c r="K1890" s="24"/>
      <c r="O1890" s="24"/>
      <c r="P1890" s="31"/>
    </row>
    <row r="1891" spans="1:16" x14ac:dyDescent="0.3">
      <c r="A1891" s="25"/>
      <c r="B1891"/>
      <c r="C1891" s="31"/>
      <c r="D1891" s="31"/>
      <c r="E1891" s="31"/>
      <c r="F1891" s="31"/>
      <c r="G1891" s="31"/>
      <c r="H1891" s="31"/>
      <c r="I1891" s="24"/>
      <c r="J1891" s="24"/>
      <c r="K1891" s="24"/>
      <c r="O1891" s="24"/>
      <c r="P1891" s="31"/>
    </row>
    <row r="1892" spans="1:16" x14ac:dyDescent="0.3">
      <c r="A1892" s="25"/>
      <c r="B1892"/>
      <c r="I1892" s="24"/>
      <c r="J1892" s="24"/>
      <c r="K1892" s="24"/>
      <c r="O1892" s="24"/>
      <c r="P1892" s="31"/>
    </row>
    <row r="1893" spans="1:16" x14ac:dyDescent="0.3">
      <c r="A1893" s="25"/>
      <c r="B1893"/>
      <c r="C1893" s="31"/>
      <c r="D1893" s="31"/>
      <c r="E1893" s="31"/>
      <c r="F1893" s="31"/>
      <c r="G1893" s="31"/>
      <c r="H1893" s="31"/>
      <c r="I1893" s="24"/>
      <c r="J1893" s="24"/>
      <c r="K1893" s="24"/>
      <c r="O1893" s="24"/>
      <c r="P1893" s="31"/>
    </row>
    <row r="1894" spans="1:16" x14ac:dyDescent="0.3">
      <c r="A1894" s="25"/>
      <c r="B1894"/>
      <c r="C1894" s="31"/>
      <c r="D1894" s="31"/>
      <c r="E1894" s="31"/>
      <c r="F1894" s="31"/>
      <c r="G1894" s="31"/>
      <c r="H1894" s="31"/>
      <c r="I1894" s="24"/>
      <c r="J1894" s="24"/>
      <c r="K1894" s="24"/>
      <c r="O1894" s="24"/>
      <c r="P1894" s="31"/>
    </row>
    <row r="1895" spans="1:16" x14ac:dyDescent="0.3">
      <c r="A1895" s="25"/>
      <c r="B1895"/>
      <c r="C1895" s="31"/>
      <c r="D1895" s="31"/>
      <c r="E1895" s="31"/>
      <c r="F1895" s="31"/>
      <c r="G1895" s="31"/>
      <c r="H1895" s="31"/>
      <c r="I1895" s="24"/>
      <c r="J1895" s="24"/>
      <c r="K1895" s="24"/>
      <c r="O1895" s="24"/>
      <c r="P1895" s="31"/>
    </row>
    <row r="1896" spans="1:16" x14ac:dyDescent="0.3">
      <c r="A1896" s="25"/>
      <c r="B1896"/>
      <c r="C1896" s="31"/>
      <c r="D1896" s="31"/>
      <c r="E1896" s="31"/>
      <c r="F1896" s="31"/>
      <c r="G1896" s="31"/>
      <c r="H1896" s="31"/>
      <c r="I1896" s="24"/>
      <c r="J1896" s="24"/>
      <c r="K1896" s="24"/>
      <c r="O1896" s="24"/>
      <c r="P1896" s="31"/>
    </row>
    <row r="1897" spans="1:16" x14ac:dyDescent="0.3">
      <c r="A1897" s="25"/>
      <c r="B1897"/>
      <c r="C1897" s="31"/>
      <c r="D1897" s="31"/>
      <c r="E1897" s="31"/>
      <c r="F1897" s="31"/>
      <c r="G1897" s="31"/>
      <c r="H1897" s="31"/>
      <c r="I1897" s="24"/>
      <c r="J1897" s="24"/>
      <c r="K1897" s="24"/>
      <c r="O1897" s="24"/>
      <c r="P1897" s="31"/>
    </row>
    <row r="1898" spans="1:16" x14ac:dyDescent="0.3">
      <c r="A1898" s="25"/>
      <c r="B1898"/>
      <c r="I1898" s="24"/>
      <c r="J1898" s="24"/>
      <c r="K1898" s="24"/>
      <c r="O1898" s="24"/>
      <c r="P1898" s="31"/>
    </row>
    <row r="1899" spans="1:16" x14ac:dyDescent="0.3">
      <c r="A1899" s="25"/>
      <c r="B1899"/>
      <c r="C1899" s="31"/>
      <c r="D1899" s="31"/>
      <c r="E1899" s="31"/>
      <c r="F1899" s="31"/>
      <c r="G1899" s="31"/>
      <c r="H1899" s="31"/>
      <c r="I1899" s="24"/>
      <c r="J1899" s="24"/>
      <c r="K1899" s="24"/>
      <c r="O1899" s="24"/>
      <c r="P1899" s="31"/>
    </row>
    <row r="1900" spans="1:16" x14ac:dyDescent="0.3">
      <c r="A1900" s="25"/>
      <c r="B1900"/>
      <c r="C1900" s="31"/>
      <c r="D1900" s="31"/>
      <c r="E1900" s="31"/>
      <c r="F1900" s="31"/>
      <c r="G1900" s="31"/>
      <c r="H1900" s="31"/>
      <c r="I1900" s="24"/>
      <c r="J1900" s="24"/>
      <c r="K1900" s="24"/>
      <c r="O1900" s="24"/>
      <c r="P1900" s="31"/>
    </row>
    <row r="1901" spans="1:16" x14ac:dyDescent="0.3">
      <c r="A1901" s="25"/>
      <c r="B1901"/>
      <c r="C1901" s="31"/>
      <c r="D1901" s="31"/>
      <c r="E1901" s="31"/>
      <c r="F1901" s="31"/>
      <c r="G1901" s="31"/>
      <c r="H1901" s="31"/>
      <c r="I1901" s="24"/>
      <c r="J1901" s="24"/>
      <c r="K1901" s="24"/>
      <c r="O1901" s="24"/>
      <c r="P1901" s="31"/>
    </row>
    <row r="1902" spans="1:16" x14ac:dyDescent="0.3">
      <c r="A1902" s="25"/>
      <c r="B1902"/>
      <c r="C1902" s="31"/>
      <c r="D1902" s="31"/>
      <c r="E1902" s="31"/>
      <c r="F1902" s="31"/>
      <c r="G1902" s="31"/>
      <c r="H1902" s="31"/>
      <c r="I1902" s="24"/>
      <c r="J1902" s="24"/>
      <c r="K1902" s="24"/>
      <c r="O1902" s="24"/>
      <c r="P1902" s="31"/>
    </row>
    <row r="1903" spans="1:16" x14ac:dyDescent="0.3">
      <c r="A1903" s="25"/>
      <c r="B1903"/>
      <c r="C1903" s="31"/>
      <c r="D1903" s="31"/>
      <c r="E1903" s="31"/>
      <c r="F1903" s="31"/>
      <c r="G1903" s="31"/>
      <c r="H1903" s="31"/>
      <c r="I1903" s="24"/>
      <c r="J1903" s="24"/>
      <c r="K1903" s="24"/>
      <c r="O1903" s="24"/>
      <c r="P1903" s="31"/>
    </row>
    <row r="1904" spans="1:16" x14ac:dyDescent="0.3">
      <c r="A1904" s="25"/>
      <c r="B1904"/>
      <c r="C1904" s="31"/>
      <c r="D1904" s="31"/>
      <c r="E1904" s="31"/>
      <c r="F1904" s="31"/>
      <c r="G1904" s="31"/>
      <c r="H1904" s="31"/>
      <c r="I1904" s="24"/>
      <c r="J1904" s="24"/>
      <c r="K1904" s="24"/>
      <c r="O1904" s="24"/>
      <c r="P1904" s="31"/>
    </row>
    <row r="1905" spans="1:16" x14ac:dyDescent="0.3">
      <c r="A1905" s="25"/>
      <c r="B1905"/>
      <c r="C1905" s="31"/>
      <c r="D1905" s="31"/>
      <c r="E1905" s="31"/>
      <c r="F1905" s="31"/>
      <c r="G1905" s="31"/>
      <c r="H1905" s="31"/>
      <c r="I1905" s="24"/>
      <c r="J1905" s="24"/>
      <c r="K1905" s="24"/>
      <c r="O1905" s="24"/>
      <c r="P1905" s="31"/>
    </row>
    <row r="1906" spans="1:16" x14ac:dyDescent="0.3">
      <c r="A1906" s="25"/>
      <c r="B1906"/>
      <c r="C1906" s="31"/>
      <c r="D1906" s="31"/>
      <c r="E1906" s="31"/>
      <c r="F1906" s="31"/>
      <c r="G1906" s="31"/>
      <c r="H1906" s="31"/>
      <c r="I1906" s="24"/>
      <c r="J1906" s="24"/>
      <c r="K1906" s="24"/>
      <c r="O1906" s="24"/>
      <c r="P1906" s="31"/>
    </row>
    <row r="1907" spans="1:16" x14ac:dyDescent="0.3">
      <c r="A1907" s="25"/>
      <c r="B1907"/>
      <c r="C1907" s="31"/>
      <c r="D1907" s="31"/>
      <c r="E1907" s="31"/>
      <c r="F1907" s="31"/>
      <c r="G1907" s="31"/>
      <c r="H1907" s="31"/>
      <c r="I1907" s="24"/>
      <c r="J1907" s="24"/>
      <c r="K1907" s="24"/>
      <c r="O1907" s="24"/>
      <c r="P1907" s="31"/>
    </row>
    <row r="1908" spans="1:16" x14ac:dyDescent="0.3">
      <c r="A1908" s="25"/>
      <c r="B1908"/>
      <c r="C1908" s="31"/>
      <c r="D1908" s="31"/>
      <c r="E1908" s="31"/>
      <c r="F1908" s="31"/>
      <c r="G1908" s="31"/>
      <c r="H1908" s="31"/>
      <c r="I1908" s="24"/>
      <c r="J1908" s="24"/>
      <c r="K1908" s="24"/>
      <c r="O1908" s="24"/>
      <c r="P1908" s="31"/>
    </row>
    <row r="1909" spans="1:16" x14ac:dyDescent="0.3">
      <c r="A1909" s="25"/>
      <c r="B1909"/>
      <c r="C1909" s="31"/>
      <c r="D1909" s="31"/>
      <c r="E1909" s="31"/>
      <c r="F1909" s="31"/>
      <c r="G1909" s="31"/>
      <c r="H1909" s="31"/>
      <c r="I1909" s="24"/>
      <c r="J1909" s="24"/>
      <c r="K1909" s="24"/>
      <c r="O1909" s="24"/>
      <c r="P1909" s="31"/>
    </row>
    <row r="1910" spans="1:16" x14ac:dyDescent="0.3">
      <c r="A1910" s="25"/>
      <c r="B1910"/>
      <c r="C1910" s="31"/>
      <c r="D1910" s="31"/>
      <c r="E1910" s="31"/>
      <c r="F1910" s="31"/>
      <c r="G1910" s="31"/>
      <c r="H1910" s="31"/>
      <c r="I1910" s="24"/>
      <c r="J1910" s="24"/>
      <c r="K1910" s="24"/>
      <c r="O1910" s="24"/>
      <c r="P1910" s="31"/>
    </row>
    <row r="1911" spans="1:16" x14ac:dyDescent="0.3">
      <c r="A1911" s="25"/>
      <c r="B1911"/>
      <c r="C1911" s="31"/>
      <c r="D1911" s="31"/>
      <c r="E1911" s="31"/>
      <c r="F1911" s="31"/>
      <c r="G1911" s="31"/>
      <c r="H1911" s="31"/>
      <c r="I1911" s="24"/>
      <c r="J1911" s="24"/>
      <c r="K1911" s="24"/>
      <c r="O1911" s="24"/>
      <c r="P1911" s="31"/>
    </row>
    <row r="1912" spans="1:16" x14ac:dyDescent="0.3">
      <c r="A1912" s="25"/>
      <c r="B1912"/>
      <c r="C1912" s="31"/>
      <c r="D1912" s="31"/>
      <c r="E1912" s="31"/>
      <c r="F1912" s="31"/>
      <c r="G1912" s="31"/>
      <c r="H1912" s="31"/>
      <c r="I1912" s="24"/>
      <c r="J1912" s="24"/>
      <c r="K1912" s="24"/>
      <c r="O1912" s="24"/>
      <c r="P1912" s="31"/>
    </row>
    <row r="1913" spans="1:16" x14ac:dyDescent="0.3">
      <c r="A1913" s="25"/>
      <c r="B1913"/>
      <c r="I1913" s="24"/>
      <c r="J1913" s="24"/>
      <c r="K1913" s="24"/>
      <c r="O1913" s="24"/>
      <c r="P1913" s="31"/>
    </row>
    <row r="1914" spans="1:16" x14ac:dyDescent="0.3">
      <c r="A1914" s="25"/>
      <c r="B1914"/>
      <c r="C1914" s="31"/>
      <c r="D1914" s="31"/>
      <c r="E1914" s="31"/>
      <c r="F1914" s="31"/>
      <c r="G1914" s="31"/>
      <c r="H1914" s="31"/>
      <c r="I1914" s="24"/>
      <c r="J1914" s="24"/>
      <c r="K1914" s="24"/>
      <c r="O1914" s="24"/>
      <c r="P1914" s="31"/>
    </row>
    <row r="1915" spans="1:16" x14ac:dyDescent="0.3">
      <c r="A1915" s="25"/>
      <c r="B1915"/>
      <c r="C1915" s="31"/>
      <c r="D1915" s="31"/>
      <c r="E1915" s="31"/>
      <c r="F1915" s="31"/>
      <c r="G1915" s="31"/>
      <c r="H1915" s="31"/>
      <c r="I1915" s="24"/>
      <c r="J1915" s="24"/>
      <c r="K1915" s="24"/>
      <c r="O1915" s="24"/>
      <c r="P1915" s="31"/>
    </row>
    <row r="1916" spans="1:16" x14ac:dyDescent="0.3">
      <c r="A1916" s="25"/>
      <c r="B1916"/>
      <c r="C1916" s="31"/>
      <c r="D1916" s="31"/>
      <c r="E1916" s="31"/>
      <c r="F1916" s="31"/>
      <c r="G1916" s="31"/>
      <c r="H1916" s="31"/>
      <c r="I1916" s="24"/>
      <c r="J1916" s="24"/>
      <c r="K1916" s="24"/>
      <c r="O1916" s="24"/>
      <c r="P1916" s="31"/>
    </row>
    <row r="1917" spans="1:16" x14ac:dyDescent="0.3">
      <c r="A1917" s="25"/>
      <c r="B1917"/>
      <c r="C1917" s="31"/>
      <c r="D1917" s="31"/>
      <c r="E1917" s="31"/>
      <c r="F1917" s="31"/>
      <c r="G1917" s="31"/>
      <c r="H1917" s="31"/>
      <c r="I1917" s="24"/>
      <c r="J1917" s="24"/>
      <c r="K1917" s="24"/>
      <c r="O1917" s="24"/>
      <c r="P1917" s="31"/>
    </row>
    <row r="1918" spans="1:16" x14ac:dyDescent="0.3">
      <c r="A1918" s="25"/>
      <c r="B1918"/>
      <c r="C1918" s="31"/>
      <c r="D1918" s="31"/>
      <c r="E1918" s="31"/>
      <c r="F1918" s="31"/>
      <c r="G1918" s="31"/>
      <c r="H1918" s="31"/>
      <c r="I1918" s="24"/>
      <c r="J1918" s="24"/>
      <c r="K1918" s="24"/>
      <c r="O1918" s="24"/>
      <c r="P1918" s="31"/>
    </row>
    <row r="1919" spans="1:16" x14ac:dyDescent="0.3">
      <c r="A1919" s="25"/>
      <c r="B1919"/>
      <c r="C1919" s="31"/>
      <c r="D1919" s="31"/>
      <c r="E1919" s="31"/>
      <c r="F1919" s="31"/>
      <c r="G1919" s="31"/>
      <c r="H1919" s="31"/>
      <c r="I1919" s="24"/>
      <c r="J1919" s="24"/>
      <c r="K1919" s="24"/>
      <c r="O1919" s="24"/>
      <c r="P1919" s="31"/>
    </row>
    <row r="1920" spans="1:16" x14ac:dyDescent="0.3">
      <c r="A1920" s="25"/>
      <c r="B1920"/>
      <c r="C1920" s="31"/>
      <c r="D1920" s="31"/>
      <c r="E1920" s="31"/>
      <c r="F1920" s="31"/>
      <c r="G1920" s="31"/>
      <c r="H1920" s="31"/>
      <c r="I1920" s="24"/>
      <c r="J1920" s="24"/>
      <c r="K1920" s="24"/>
      <c r="O1920" s="24"/>
      <c r="P1920" s="31"/>
    </row>
    <row r="1921" spans="1:16" x14ac:dyDescent="0.3">
      <c r="A1921" s="25"/>
      <c r="B1921"/>
      <c r="C1921" s="31"/>
      <c r="D1921" s="31"/>
      <c r="E1921" s="31"/>
      <c r="F1921" s="31"/>
      <c r="G1921" s="31"/>
      <c r="H1921" s="31"/>
      <c r="I1921" s="24"/>
      <c r="J1921" s="24"/>
      <c r="K1921" s="24"/>
      <c r="O1921" s="24"/>
      <c r="P1921" s="31"/>
    </row>
    <row r="1922" spans="1:16" x14ac:dyDescent="0.3">
      <c r="A1922" s="25"/>
      <c r="B1922"/>
      <c r="C1922" s="31"/>
      <c r="D1922" s="31"/>
      <c r="E1922" s="31"/>
      <c r="F1922" s="31"/>
      <c r="G1922" s="31"/>
      <c r="H1922" s="31"/>
      <c r="I1922" s="24"/>
      <c r="J1922" s="24"/>
      <c r="K1922" s="24"/>
      <c r="O1922" s="24"/>
      <c r="P1922" s="31"/>
    </row>
    <row r="1923" spans="1:16" x14ac:dyDescent="0.3">
      <c r="A1923" s="25"/>
      <c r="B1923"/>
      <c r="C1923" s="31"/>
      <c r="D1923" s="31"/>
      <c r="E1923" s="31"/>
      <c r="F1923" s="31"/>
      <c r="G1923" s="31"/>
      <c r="H1923" s="31"/>
      <c r="I1923" s="24"/>
      <c r="J1923" s="24"/>
      <c r="K1923" s="24"/>
      <c r="O1923" s="24"/>
      <c r="P1923" s="31"/>
    </row>
    <row r="1924" spans="1:16" x14ac:dyDescent="0.3">
      <c r="A1924" s="25"/>
      <c r="B1924"/>
      <c r="I1924" s="24"/>
      <c r="J1924" s="24"/>
      <c r="K1924" s="24"/>
      <c r="O1924" s="24"/>
      <c r="P1924" s="31"/>
    </row>
    <row r="1925" spans="1:16" x14ac:dyDescent="0.3">
      <c r="A1925" s="25"/>
      <c r="B1925"/>
      <c r="C1925" s="31"/>
      <c r="D1925" s="31"/>
      <c r="E1925" s="31"/>
      <c r="F1925" s="31"/>
      <c r="G1925" s="31"/>
      <c r="H1925" s="31"/>
      <c r="I1925" s="24"/>
      <c r="J1925" s="24"/>
      <c r="K1925" s="24"/>
      <c r="O1925" s="24"/>
      <c r="P1925" s="31"/>
    </row>
    <row r="1926" spans="1:16" x14ac:dyDescent="0.3">
      <c r="A1926" s="25"/>
      <c r="B1926"/>
      <c r="C1926" s="31"/>
      <c r="D1926" s="31"/>
      <c r="E1926" s="31"/>
      <c r="F1926" s="31"/>
      <c r="G1926" s="31"/>
      <c r="H1926" s="31"/>
      <c r="I1926" s="24"/>
      <c r="J1926" s="24"/>
      <c r="K1926" s="24"/>
      <c r="O1926" s="24"/>
      <c r="P1926" s="31"/>
    </row>
    <row r="1927" spans="1:16" x14ac:dyDescent="0.3">
      <c r="A1927" s="25"/>
      <c r="B1927"/>
      <c r="C1927" s="31"/>
      <c r="D1927" s="31"/>
      <c r="E1927" s="31"/>
      <c r="F1927" s="31"/>
      <c r="G1927" s="31"/>
      <c r="H1927" s="31"/>
      <c r="I1927" s="24"/>
      <c r="J1927" s="24"/>
      <c r="K1927" s="24"/>
      <c r="O1927" s="24"/>
      <c r="P1927" s="31"/>
    </row>
    <row r="1928" spans="1:16" x14ac:dyDescent="0.3">
      <c r="A1928" s="25"/>
      <c r="B1928"/>
      <c r="C1928" s="31"/>
      <c r="D1928" s="31"/>
      <c r="E1928" s="31"/>
      <c r="F1928" s="31"/>
      <c r="G1928" s="31"/>
      <c r="H1928" s="31"/>
      <c r="I1928" s="24"/>
      <c r="J1928" s="24"/>
      <c r="K1928" s="24"/>
      <c r="O1928" s="24"/>
      <c r="P1928" s="31"/>
    </row>
    <row r="1929" spans="1:16" x14ac:dyDescent="0.3">
      <c r="A1929" s="25"/>
      <c r="B1929"/>
      <c r="C1929" s="31"/>
      <c r="D1929" s="31"/>
      <c r="E1929" s="31"/>
      <c r="F1929" s="31"/>
      <c r="G1929" s="31"/>
      <c r="H1929" s="31"/>
      <c r="I1929" s="24"/>
      <c r="J1929" s="24"/>
      <c r="K1929" s="24"/>
      <c r="O1929" s="24"/>
      <c r="P1929" s="31"/>
    </row>
    <row r="1930" spans="1:16" x14ac:dyDescent="0.3">
      <c r="A1930" s="25"/>
      <c r="B1930"/>
      <c r="C1930" s="31"/>
      <c r="D1930" s="31"/>
      <c r="E1930" s="31"/>
      <c r="F1930" s="31"/>
      <c r="G1930" s="31"/>
      <c r="H1930" s="31"/>
      <c r="I1930" s="24"/>
      <c r="J1930" s="24"/>
      <c r="K1930" s="24"/>
      <c r="O1930" s="24"/>
      <c r="P1930" s="31"/>
    </row>
    <row r="1931" spans="1:16" x14ac:dyDescent="0.3">
      <c r="A1931" s="25"/>
      <c r="B1931"/>
      <c r="C1931" s="31"/>
      <c r="D1931" s="31"/>
      <c r="E1931" s="31"/>
      <c r="F1931" s="31"/>
      <c r="G1931" s="31"/>
      <c r="H1931" s="31"/>
      <c r="I1931" s="24"/>
      <c r="J1931" s="24"/>
      <c r="K1931" s="24"/>
      <c r="O1931" s="24"/>
      <c r="P1931" s="31"/>
    </row>
    <row r="1932" spans="1:16" x14ac:dyDescent="0.3">
      <c r="A1932" s="25"/>
      <c r="B1932"/>
      <c r="C1932" s="31"/>
      <c r="D1932" s="31"/>
      <c r="E1932" s="31"/>
      <c r="F1932" s="31"/>
      <c r="G1932" s="31"/>
      <c r="H1932" s="31"/>
      <c r="I1932" s="24"/>
      <c r="J1932" s="24"/>
      <c r="K1932" s="24"/>
      <c r="O1932" s="24"/>
      <c r="P1932" s="31"/>
    </row>
    <row r="1933" spans="1:16" x14ac:dyDescent="0.3">
      <c r="A1933" s="25"/>
      <c r="B1933"/>
      <c r="C1933" s="31"/>
      <c r="D1933" s="31"/>
      <c r="E1933" s="31"/>
      <c r="F1933" s="31"/>
      <c r="G1933" s="31"/>
      <c r="H1933" s="31"/>
      <c r="I1933" s="24"/>
      <c r="J1933" s="24"/>
      <c r="K1933" s="24"/>
      <c r="O1933" s="24"/>
      <c r="P1933" s="31"/>
    </row>
    <row r="1934" spans="1:16" x14ac:dyDescent="0.3">
      <c r="A1934" s="25"/>
      <c r="B1934"/>
      <c r="C1934" s="31"/>
      <c r="D1934" s="31"/>
      <c r="E1934" s="31"/>
      <c r="F1934" s="31"/>
      <c r="G1934" s="31"/>
      <c r="H1934" s="31"/>
      <c r="I1934" s="24"/>
      <c r="J1934" s="24"/>
      <c r="K1934" s="24"/>
      <c r="O1934" s="24"/>
      <c r="P1934" s="31"/>
    </row>
    <row r="1935" spans="1:16" x14ac:dyDescent="0.3">
      <c r="A1935" s="25"/>
      <c r="B1935"/>
      <c r="C1935" s="31"/>
      <c r="D1935" s="31"/>
      <c r="E1935" s="31"/>
      <c r="F1935" s="31"/>
      <c r="G1935" s="31"/>
      <c r="H1935" s="31"/>
      <c r="I1935" s="24"/>
      <c r="J1935" s="24"/>
      <c r="K1935" s="24"/>
      <c r="O1935" s="24"/>
      <c r="P1935" s="31"/>
    </row>
    <row r="1936" spans="1:16" x14ac:dyDescent="0.3">
      <c r="A1936" s="25"/>
      <c r="B1936"/>
      <c r="C1936" s="31"/>
      <c r="D1936" s="31"/>
      <c r="E1936" s="31"/>
      <c r="F1936" s="31"/>
      <c r="G1936" s="31"/>
      <c r="H1936" s="31"/>
      <c r="I1936" s="24"/>
      <c r="J1936" s="24"/>
      <c r="K1936" s="24"/>
      <c r="O1936" s="24"/>
      <c r="P1936" s="31"/>
    </row>
    <row r="1937" spans="1:16" x14ac:dyDescent="0.3">
      <c r="A1937" s="25"/>
      <c r="B1937"/>
      <c r="C1937" s="31"/>
      <c r="D1937" s="31"/>
      <c r="E1937" s="31"/>
      <c r="F1937" s="31"/>
      <c r="G1937" s="31"/>
      <c r="H1937" s="31"/>
      <c r="I1937" s="24"/>
      <c r="J1937" s="24"/>
      <c r="K1937" s="24"/>
      <c r="O1937" s="24"/>
      <c r="P1937" s="31"/>
    </row>
    <row r="1938" spans="1:16" x14ac:dyDescent="0.3">
      <c r="A1938" s="25"/>
      <c r="B1938"/>
      <c r="C1938" s="31"/>
      <c r="D1938" s="31"/>
      <c r="E1938" s="31"/>
      <c r="F1938" s="31"/>
      <c r="G1938" s="31"/>
      <c r="H1938" s="31"/>
      <c r="I1938" s="24"/>
      <c r="J1938" s="24"/>
      <c r="K1938" s="24"/>
      <c r="O1938" s="24"/>
      <c r="P1938" s="31"/>
    </row>
    <row r="1939" spans="1:16" x14ac:dyDescent="0.3">
      <c r="A1939" s="25"/>
      <c r="B1939"/>
      <c r="C1939" s="31"/>
      <c r="D1939" s="31"/>
      <c r="E1939" s="31"/>
      <c r="F1939" s="31"/>
      <c r="G1939" s="31"/>
      <c r="H1939" s="31"/>
      <c r="I1939" s="24"/>
      <c r="J1939" s="24"/>
      <c r="K1939" s="24"/>
      <c r="O1939" s="24"/>
      <c r="P1939" s="31"/>
    </row>
    <row r="1940" spans="1:16" x14ac:dyDescent="0.3">
      <c r="A1940" s="25"/>
      <c r="B1940"/>
      <c r="C1940" s="31"/>
      <c r="D1940" s="31"/>
      <c r="E1940" s="31"/>
      <c r="F1940" s="31"/>
      <c r="G1940" s="31"/>
      <c r="H1940" s="31"/>
      <c r="I1940" s="24"/>
      <c r="J1940" s="24"/>
      <c r="K1940" s="24"/>
      <c r="O1940" s="24"/>
      <c r="P1940" s="31"/>
    </row>
    <row r="1941" spans="1:16" x14ac:dyDescent="0.3">
      <c r="A1941" s="25"/>
      <c r="B1941"/>
      <c r="C1941" s="31"/>
      <c r="D1941" s="31"/>
      <c r="E1941" s="31"/>
      <c r="F1941" s="31"/>
      <c r="G1941" s="31"/>
      <c r="H1941" s="31"/>
      <c r="I1941" s="24"/>
      <c r="J1941" s="24"/>
      <c r="K1941" s="24"/>
      <c r="O1941" s="24"/>
      <c r="P1941" s="31"/>
    </row>
    <row r="1942" spans="1:16" x14ac:dyDescent="0.3">
      <c r="A1942" s="25"/>
      <c r="B1942"/>
      <c r="C1942" s="31"/>
      <c r="D1942" s="31"/>
      <c r="E1942" s="31"/>
      <c r="F1942" s="31"/>
      <c r="G1942" s="31"/>
      <c r="H1942" s="31"/>
      <c r="I1942" s="24"/>
      <c r="J1942" s="24"/>
      <c r="K1942" s="24"/>
      <c r="O1942" s="24"/>
      <c r="P1942" s="31"/>
    </row>
    <row r="1943" spans="1:16" x14ac:dyDescent="0.3">
      <c r="A1943" s="25"/>
      <c r="B1943"/>
      <c r="C1943" s="31"/>
      <c r="D1943" s="31"/>
      <c r="E1943" s="31"/>
      <c r="F1943" s="31"/>
      <c r="G1943" s="31"/>
      <c r="H1943" s="31"/>
      <c r="I1943" s="24"/>
      <c r="J1943" s="24"/>
      <c r="K1943" s="24"/>
      <c r="O1943" s="24"/>
      <c r="P1943" s="31"/>
    </row>
    <row r="1944" spans="1:16" x14ac:dyDescent="0.3">
      <c r="A1944" s="25"/>
      <c r="B1944"/>
      <c r="C1944" s="31"/>
      <c r="D1944" s="31"/>
      <c r="E1944" s="31"/>
      <c r="F1944" s="31"/>
      <c r="G1944" s="31"/>
      <c r="H1944" s="31"/>
      <c r="I1944" s="24"/>
      <c r="J1944" s="24"/>
      <c r="K1944" s="24"/>
      <c r="O1944" s="24"/>
      <c r="P1944" s="31"/>
    </row>
    <row r="1945" spans="1:16" x14ac:dyDescent="0.3">
      <c r="A1945" s="25"/>
      <c r="B1945"/>
      <c r="C1945" s="31"/>
      <c r="D1945" s="31"/>
      <c r="E1945" s="31"/>
      <c r="F1945" s="31"/>
      <c r="G1945" s="31"/>
      <c r="H1945" s="31"/>
      <c r="I1945" s="24"/>
      <c r="J1945" s="24"/>
      <c r="K1945" s="24"/>
      <c r="O1945" s="24"/>
      <c r="P1945" s="31"/>
    </row>
    <row r="1946" spans="1:16" x14ac:dyDescent="0.3">
      <c r="A1946" s="25"/>
      <c r="B1946"/>
      <c r="C1946" s="31"/>
      <c r="D1946" s="31"/>
      <c r="E1946" s="31"/>
      <c r="F1946" s="31"/>
      <c r="G1946" s="31"/>
      <c r="H1946" s="31"/>
      <c r="I1946" s="24"/>
      <c r="J1946" s="24"/>
      <c r="K1946" s="24"/>
      <c r="O1946" s="24"/>
      <c r="P1946" s="31"/>
    </row>
    <row r="1947" spans="1:16" x14ac:dyDescent="0.3">
      <c r="A1947" s="25"/>
      <c r="B1947"/>
      <c r="I1947" s="24"/>
      <c r="J1947" s="24"/>
      <c r="K1947" s="24"/>
      <c r="O1947" s="24"/>
      <c r="P1947" s="31"/>
    </row>
    <row r="1948" spans="1:16" x14ac:dyDescent="0.3">
      <c r="A1948" s="25"/>
      <c r="B1948"/>
      <c r="C1948" s="31"/>
      <c r="D1948" s="31"/>
      <c r="E1948" s="31"/>
      <c r="F1948" s="31"/>
      <c r="G1948" s="31"/>
      <c r="H1948" s="31"/>
      <c r="I1948" s="24"/>
      <c r="J1948" s="24"/>
      <c r="K1948" s="24"/>
      <c r="O1948" s="24"/>
      <c r="P1948" s="31"/>
    </row>
    <row r="1949" spans="1:16" x14ac:dyDescent="0.3">
      <c r="A1949" s="25"/>
      <c r="B1949"/>
      <c r="C1949" s="31"/>
      <c r="D1949" s="31"/>
      <c r="E1949" s="31"/>
      <c r="F1949" s="31"/>
      <c r="G1949" s="31"/>
      <c r="H1949" s="31"/>
      <c r="I1949" s="24"/>
      <c r="J1949" s="24"/>
      <c r="K1949" s="24"/>
      <c r="O1949" s="24"/>
      <c r="P1949" s="31"/>
    </row>
    <row r="1950" spans="1:16" x14ac:dyDescent="0.3">
      <c r="A1950" s="25"/>
      <c r="B1950"/>
      <c r="C1950" s="31"/>
      <c r="D1950" s="31"/>
      <c r="E1950" s="31"/>
      <c r="F1950" s="31"/>
      <c r="G1950" s="31"/>
      <c r="H1950" s="31"/>
      <c r="I1950" s="24"/>
      <c r="J1950" s="24"/>
      <c r="K1950" s="24"/>
      <c r="O1950" s="24"/>
      <c r="P1950" s="31"/>
    </row>
    <row r="1951" spans="1:16" x14ac:dyDescent="0.3">
      <c r="A1951" s="25"/>
      <c r="B1951"/>
      <c r="C1951" s="31"/>
      <c r="D1951" s="31"/>
      <c r="E1951" s="31"/>
      <c r="F1951" s="31"/>
      <c r="G1951" s="31"/>
      <c r="H1951" s="31"/>
      <c r="I1951" s="24"/>
      <c r="J1951" s="24"/>
      <c r="K1951" s="24"/>
      <c r="O1951" s="24"/>
      <c r="P1951" s="31"/>
    </row>
    <row r="1952" spans="1:16" x14ac:dyDescent="0.3">
      <c r="A1952" s="25"/>
      <c r="B1952"/>
      <c r="C1952" s="31"/>
      <c r="D1952" s="31"/>
      <c r="E1952" s="31"/>
      <c r="F1952" s="31"/>
      <c r="G1952" s="31"/>
      <c r="H1952" s="31"/>
      <c r="I1952" s="24"/>
      <c r="J1952" s="24"/>
      <c r="K1952" s="24"/>
      <c r="O1952" s="24"/>
      <c r="P1952" s="31"/>
    </row>
    <row r="1953" spans="1:16" x14ac:dyDescent="0.3">
      <c r="A1953" s="25"/>
      <c r="B1953"/>
      <c r="C1953" s="31"/>
      <c r="D1953" s="31"/>
      <c r="E1953" s="31"/>
      <c r="F1953" s="31"/>
      <c r="G1953" s="31"/>
      <c r="H1953" s="31"/>
      <c r="I1953" s="24"/>
      <c r="J1953" s="24"/>
      <c r="K1953" s="24"/>
      <c r="O1953" s="24"/>
      <c r="P1953" s="31"/>
    </row>
    <row r="1954" spans="1:16" x14ac:dyDescent="0.3">
      <c r="A1954" s="25"/>
      <c r="B1954"/>
      <c r="C1954" s="31"/>
      <c r="D1954" s="31"/>
      <c r="E1954" s="31"/>
      <c r="F1954" s="31"/>
      <c r="G1954" s="31"/>
      <c r="H1954" s="31"/>
      <c r="I1954" s="24"/>
      <c r="J1954" s="24"/>
      <c r="K1954" s="24"/>
      <c r="O1954" s="24"/>
      <c r="P1954" s="31"/>
    </row>
    <row r="1955" spans="1:16" x14ac:dyDescent="0.3">
      <c r="A1955" s="25"/>
      <c r="B1955"/>
      <c r="C1955" s="31"/>
      <c r="D1955" s="31"/>
      <c r="E1955" s="31"/>
      <c r="F1955" s="31"/>
      <c r="G1955" s="31"/>
      <c r="H1955" s="31"/>
      <c r="I1955" s="24"/>
      <c r="J1955" s="24"/>
      <c r="K1955" s="24"/>
      <c r="O1955" s="24"/>
      <c r="P1955" s="31"/>
    </row>
    <row r="1956" spans="1:16" x14ac:dyDescent="0.3">
      <c r="A1956" s="25"/>
      <c r="B1956"/>
      <c r="C1956" s="31"/>
      <c r="D1956" s="31"/>
      <c r="E1956" s="31"/>
      <c r="F1956" s="31"/>
      <c r="G1956" s="31"/>
      <c r="H1956" s="31"/>
      <c r="I1956" s="24"/>
      <c r="J1956" s="24"/>
      <c r="K1956" s="24"/>
      <c r="O1956" s="24"/>
      <c r="P1956" s="31"/>
    </row>
    <row r="1957" spans="1:16" x14ac:dyDescent="0.3">
      <c r="A1957" s="25"/>
      <c r="B1957"/>
      <c r="C1957" s="31"/>
      <c r="D1957" s="31"/>
      <c r="E1957" s="31"/>
      <c r="F1957" s="31"/>
      <c r="G1957" s="31"/>
      <c r="H1957" s="31"/>
      <c r="I1957" s="24"/>
      <c r="J1957" s="24"/>
      <c r="K1957" s="24"/>
      <c r="O1957" s="24"/>
      <c r="P1957" s="31"/>
    </row>
    <row r="1958" spans="1:16" x14ac:dyDescent="0.3">
      <c r="A1958" s="25"/>
      <c r="B1958"/>
      <c r="C1958" s="31"/>
      <c r="D1958" s="31"/>
      <c r="E1958" s="31"/>
      <c r="F1958" s="31"/>
      <c r="G1958" s="31"/>
      <c r="H1958" s="31"/>
      <c r="I1958" s="24"/>
      <c r="J1958" s="24"/>
      <c r="K1958" s="24"/>
      <c r="O1958" s="24"/>
      <c r="P1958" s="31"/>
    </row>
    <row r="1959" spans="1:16" x14ac:dyDescent="0.3">
      <c r="A1959" s="25"/>
      <c r="B1959"/>
      <c r="C1959" s="31"/>
      <c r="D1959" s="31"/>
      <c r="E1959" s="31"/>
      <c r="F1959" s="31"/>
      <c r="G1959" s="31"/>
      <c r="H1959" s="31"/>
      <c r="I1959" s="24"/>
      <c r="J1959" s="24"/>
      <c r="K1959" s="24"/>
      <c r="O1959" s="24"/>
      <c r="P1959" s="31"/>
    </row>
    <row r="1960" spans="1:16" x14ac:dyDescent="0.3">
      <c r="A1960" s="25"/>
      <c r="B1960"/>
      <c r="C1960" s="31"/>
      <c r="D1960" s="31"/>
      <c r="E1960" s="31"/>
      <c r="F1960" s="31"/>
      <c r="G1960" s="31"/>
      <c r="H1960" s="31"/>
      <c r="I1960" s="24"/>
      <c r="J1960" s="24"/>
      <c r="K1960" s="24"/>
      <c r="O1960" s="24"/>
      <c r="P1960" s="31"/>
    </row>
    <row r="1961" spans="1:16" x14ac:dyDescent="0.3">
      <c r="A1961" s="25"/>
      <c r="B1961"/>
      <c r="C1961" s="31"/>
      <c r="D1961" s="31"/>
      <c r="E1961" s="31"/>
      <c r="F1961" s="31"/>
      <c r="G1961" s="31"/>
      <c r="H1961" s="31"/>
      <c r="I1961" s="24"/>
      <c r="J1961" s="24"/>
      <c r="K1961" s="24"/>
      <c r="O1961" s="24"/>
      <c r="P1961" s="31"/>
    </row>
    <row r="1962" spans="1:16" x14ac:dyDescent="0.3">
      <c r="A1962" s="25"/>
      <c r="B1962"/>
      <c r="C1962" s="31"/>
      <c r="D1962" s="31"/>
      <c r="E1962" s="31"/>
      <c r="F1962" s="31"/>
      <c r="G1962" s="31"/>
      <c r="H1962" s="31"/>
      <c r="I1962" s="24"/>
      <c r="J1962" s="24"/>
      <c r="K1962" s="24"/>
      <c r="O1962" s="24"/>
      <c r="P1962" s="31"/>
    </row>
    <row r="1963" spans="1:16" x14ac:dyDescent="0.3">
      <c r="A1963" s="25"/>
      <c r="B1963"/>
      <c r="C1963" s="31"/>
      <c r="D1963" s="31"/>
      <c r="E1963" s="31"/>
      <c r="F1963" s="31"/>
      <c r="G1963" s="31"/>
      <c r="H1963" s="31"/>
      <c r="I1963" s="24"/>
      <c r="J1963" s="24"/>
      <c r="K1963" s="24"/>
      <c r="O1963" s="24"/>
      <c r="P1963" s="31"/>
    </row>
    <row r="1964" spans="1:16" x14ac:dyDescent="0.3">
      <c r="A1964" s="25"/>
      <c r="B1964"/>
      <c r="C1964" s="31"/>
      <c r="D1964" s="31"/>
      <c r="E1964" s="31"/>
      <c r="F1964" s="31"/>
      <c r="G1964" s="31"/>
      <c r="H1964" s="31"/>
      <c r="I1964" s="24"/>
      <c r="J1964" s="24"/>
      <c r="K1964" s="24"/>
      <c r="O1964" s="24"/>
      <c r="P1964" s="31"/>
    </row>
    <row r="1965" spans="1:16" x14ac:dyDescent="0.3">
      <c r="A1965" s="25"/>
      <c r="B1965"/>
      <c r="C1965" s="31"/>
      <c r="D1965" s="31"/>
      <c r="E1965" s="31"/>
      <c r="F1965" s="31"/>
      <c r="G1965" s="31"/>
      <c r="H1965" s="31"/>
      <c r="I1965" s="24"/>
      <c r="J1965" s="24"/>
      <c r="K1965" s="24"/>
      <c r="O1965" s="24"/>
      <c r="P1965" s="31"/>
    </row>
    <row r="1966" spans="1:16" x14ac:dyDescent="0.3">
      <c r="A1966" s="25"/>
      <c r="B1966"/>
      <c r="C1966" s="31"/>
      <c r="D1966" s="31"/>
      <c r="E1966" s="31"/>
      <c r="F1966" s="31"/>
      <c r="G1966" s="31"/>
      <c r="H1966" s="31"/>
      <c r="I1966" s="24"/>
      <c r="J1966" s="24"/>
      <c r="K1966" s="24"/>
      <c r="O1966" s="24"/>
      <c r="P1966" s="31"/>
    </row>
    <row r="1967" spans="1:16" x14ac:dyDescent="0.3">
      <c r="A1967" s="25"/>
      <c r="B1967"/>
      <c r="C1967" s="31"/>
      <c r="D1967" s="31"/>
      <c r="E1967" s="31"/>
      <c r="F1967" s="31"/>
      <c r="G1967" s="31"/>
      <c r="H1967" s="31"/>
      <c r="I1967" s="24"/>
      <c r="J1967" s="24"/>
      <c r="K1967" s="24"/>
      <c r="O1967" s="24"/>
      <c r="P1967" s="31"/>
    </row>
    <row r="1968" spans="1:16" x14ac:dyDescent="0.3">
      <c r="A1968" s="25"/>
      <c r="B1968"/>
      <c r="C1968" s="31"/>
      <c r="D1968" s="31"/>
      <c r="E1968" s="31"/>
      <c r="F1968" s="31"/>
      <c r="G1968" s="31"/>
      <c r="H1968" s="31"/>
      <c r="I1968" s="24"/>
      <c r="J1968" s="24"/>
      <c r="K1968" s="24"/>
      <c r="O1968" s="24"/>
      <c r="P1968" s="31"/>
    </row>
    <row r="1969" spans="1:16" x14ac:dyDescent="0.3">
      <c r="A1969" s="25"/>
      <c r="B1969"/>
      <c r="C1969" s="31"/>
      <c r="D1969" s="31"/>
      <c r="E1969" s="31"/>
      <c r="F1969" s="31"/>
      <c r="G1969" s="31"/>
      <c r="H1969" s="31"/>
      <c r="I1969" s="24"/>
      <c r="J1969" s="24"/>
      <c r="K1969" s="24"/>
      <c r="O1969" s="24"/>
      <c r="P1969" s="31"/>
    </row>
    <row r="1970" spans="1:16" x14ac:dyDescent="0.3">
      <c r="A1970" s="25"/>
      <c r="B1970"/>
      <c r="C1970" s="31"/>
      <c r="D1970" s="31"/>
      <c r="E1970" s="31"/>
      <c r="F1970" s="31"/>
      <c r="G1970" s="31"/>
      <c r="H1970" s="31"/>
      <c r="I1970" s="24"/>
      <c r="J1970" s="24"/>
      <c r="K1970" s="24"/>
      <c r="O1970" s="24"/>
      <c r="P1970" s="31"/>
    </row>
    <row r="1971" spans="1:16" x14ac:dyDescent="0.3">
      <c r="A1971" s="25"/>
      <c r="B1971"/>
      <c r="I1971" s="24"/>
      <c r="J1971" s="24"/>
      <c r="K1971" s="24"/>
      <c r="O1971" s="24"/>
      <c r="P1971" s="31"/>
    </row>
    <row r="1972" spans="1:16" x14ac:dyDescent="0.3">
      <c r="A1972" s="25"/>
      <c r="B1972"/>
      <c r="C1972" s="31"/>
      <c r="D1972" s="31"/>
      <c r="E1972" s="31"/>
      <c r="F1972" s="31"/>
      <c r="G1972" s="31"/>
      <c r="H1972" s="31"/>
      <c r="I1972" s="24"/>
      <c r="J1972" s="24"/>
      <c r="K1972" s="24"/>
      <c r="O1972" s="24"/>
      <c r="P1972" s="31"/>
    </row>
    <row r="1973" spans="1:16" x14ac:dyDescent="0.3">
      <c r="A1973" s="25"/>
      <c r="B1973"/>
      <c r="C1973" s="31"/>
      <c r="D1973" s="31"/>
      <c r="E1973" s="31"/>
      <c r="F1973" s="31"/>
      <c r="G1973" s="31"/>
      <c r="H1973" s="31"/>
      <c r="I1973" s="24"/>
      <c r="J1973" s="24"/>
      <c r="K1973" s="24"/>
      <c r="O1973" s="24"/>
      <c r="P1973" s="31"/>
    </row>
    <row r="1974" spans="1:16" x14ac:dyDescent="0.3">
      <c r="A1974" s="25"/>
      <c r="B1974"/>
      <c r="C1974" s="31"/>
      <c r="D1974" s="31"/>
      <c r="E1974" s="31"/>
      <c r="F1974" s="31"/>
      <c r="G1974" s="31"/>
      <c r="H1974" s="31"/>
      <c r="I1974" s="24"/>
      <c r="J1974" s="24"/>
      <c r="K1974" s="24"/>
      <c r="O1974" s="24"/>
      <c r="P1974" s="31"/>
    </row>
    <row r="1975" spans="1:16" x14ac:dyDescent="0.3">
      <c r="A1975" s="25"/>
      <c r="B1975"/>
      <c r="C1975" s="31"/>
      <c r="D1975" s="31"/>
      <c r="E1975" s="31"/>
      <c r="F1975" s="31"/>
      <c r="G1975" s="31"/>
      <c r="H1975" s="31"/>
      <c r="I1975" s="24"/>
      <c r="J1975" s="24"/>
      <c r="K1975" s="24"/>
      <c r="O1975" s="24"/>
      <c r="P1975" s="31"/>
    </row>
    <row r="1976" spans="1:16" x14ac:dyDescent="0.3">
      <c r="A1976" s="25"/>
      <c r="B1976"/>
      <c r="C1976" s="31"/>
      <c r="D1976" s="31"/>
      <c r="E1976" s="31"/>
      <c r="F1976" s="31"/>
      <c r="G1976" s="31"/>
      <c r="H1976" s="31"/>
      <c r="I1976" s="24"/>
      <c r="J1976" s="24"/>
      <c r="K1976" s="24"/>
      <c r="O1976" s="24"/>
      <c r="P1976" s="31"/>
    </row>
    <row r="1977" spans="1:16" x14ac:dyDescent="0.3">
      <c r="A1977" s="25"/>
      <c r="B1977"/>
      <c r="C1977" s="31"/>
      <c r="D1977" s="31"/>
      <c r="E1977" s="31"/>
      <c r="F1977" s="31"/>
      <c r="G1977" s="31"/>
      <c r="H1977" s="31"/>
      <c r="I1977" s="24"/>
      <c r="J1977" s="24"/>
      <c r="K1977" s="24"/>
      <c r="O1977" s="24"/>
      <c r="P1977" s="31"/>
    </row>
    <row r="1978" spans="1:16" x14ac:dyDescent="0.3">
      <c r="A1978" s="25"/>
      <c r="B1978"/>
      <c r="C1978" s="31"/>
      <c r="D1978" s="31"/>
      <c r="E1978" s="31"/>
      <c r="F1978" s="31"/>
      <c r="G1978" s="31"/>
      <c r="H1978" s="31"/>
      <c r="I1978" s="24"/>
      <c r="J1978" s="24"/>
      <c r="K1978" s="24"/>
      <c r="O1978" s="24"/>
      <c r="P1978" s="31"/>
    </row>
    <row r="1979" spans="1:16" x14ac:dyDescent="0.3">
      <c r="A1979" s="25"/>
      <c r="B1979"/>
      <c r="I1979" s="24"/>
      <c r="J1979" s="24"/>
      <c r="K1979" s="24"/>
      <c r="O1979" s="24"/>
      <c r="P1979" s="31"/>
    </row>
    <row r="1980" spans="1:16" x14ac:dyDescent="0.3">
      <c r="A1980" s="25"/>
      <c r="B1980"/>
      <c r="C1980" s="31"/>
      <c r="D1980" s="31"/>
      <c r="E1980" s="31"/>
      <c r="F1980" s="31"/>
      <c r="G1980" s="31"/>
      <c r="H1980" s="31"/>
      <c r="I1980" s="24"/>
      <c r="J1980" s="24"/>
      <c r="K1980" s="24"/>
      <c r="O1980" s="24"/>
      <c r="P1980" s="31"/>
    </row>
    <row r="1981" spans="1:16" x14ac:dyDescent="0.3">
      <c r="A1981" s="25"/>
      <c r="B1981"/>
      <c r="C1981" s="31"/>
      <c r="D1981" s="31"/>
      <c r="E1981" s="31"/>
      <c r="F1981" s="31"/>
      <c r="G1981" s="31"/>
      <c r="H1981" s="31"/>
      <c r="I1981" s="24"/>
      <c r="J1981" s="24"/>
      <c r="K1981" s="24"/>
      <c r="O1981" s="24"/>
      <c r="P1981" s="31"/>
    </row>
    <row r="1982" spans="1:16" x14ac:dyDescent="0.3">
      <c r="A1982" s="25"/>
      <c r="B1982"/>
      <c r="C1982" s="31"/>
      <c r="D1982" s="31"/>
      <c r="E1982" s="31"/>
      <c r="F1982" s="31"/>
      <c r="G1982" s="31"/>
      <c r="H1982" s="31"/>
      <c r="I1982" s="24"/>
      <c r="J1982" s="24"/>
      <c r="K1982" s="24"/>
      <c r="O1982" s="24"/>
      <c r="P1982" s="31"/>
    </row>
    <row r="1983" spans="1:16" x14ac:dyDescent="0.3">
      <c r="A1983" s="25"/>
      <c r="B1983"/>
      <c r="C1983" s="31"/>
      <c r="D1983" s="31"/>
      <c r="E1983" s="31"/>
      <c r="F1983" s="31"/>
      <c r="G1983" s="31"/>
      <c r="H1983" s="31"/>
      <c r="I1983" s="24"/>
      <c r="J1983" s="24"/>
      <c r="K1983" s="24"/>
      <c r="O1983" s="24"/>
      <c r="P1983" s="31"/>
    </row>
    <row r="1984" spans="1:16" x14ac:dyDescent="0.3">
      <c r="A1984" s="25"/>
      <c r="B1984"/>
      <c r="C1984" s="31"/>
      <c r="D1984" s="31"/>
      <c r="E1984" s="31"/>
      <c r="F1984" s="31"/>
      <c r="G1984" s="31"/>
      <c r="H1984" s="31"/>
      <c r="I1984" s="24"/>
      <c r="J1984" s="24"/>
      <c r="K1984" s="24"/>
      <c r="O1984" s="24"/>
      <c r="P1984" s="31"/>
    </row>
    <row r="1985" spans="1:16" x14ac:dyDescent="0.3">
      <c r="A1985" s="25"/>
      <c r="B1985"/>
      <c r="C1985" s="31"/>
      <c r="D1985" s="31"/>
      <c r="E1985" s="31"/>
      <c r="F1985" s="31"/>
      <c r="G1985" s="31"/>
      <c r="H1985" s="31"/>
      <c r="I1985" s="24"/>
      <c r="J1985" s="24"/>
      <c r="K1985" s="24"/>
      <c r="O1985" s="24"/>
      <c r="P1985" s="31"/>
    </row>
    <row r="1986" spans="1:16" x14ac:dyDescent="0.3">
      <c r="A1986" s="25"/>
      <c r="B1986"/>
      <c r="C1986" s="31"/>
      <c r="D1986" s="31"/>
      <c r="E1986" s="31"/>
      <c r="F1986" s="31"/>
      <c r="G1986" s="31"/>
      <c r="H1986" s="31"/>
      <c r="I1986" s="24"/>
      <c r="J1986" s="24"/>
      <c r="K1986" s="24"/>
      <c r="O1986" s="24"/>
      <c r="P1986" s="31"/>
    </row>
    <row r="1987" spans="1:16" x14ac:dyDescent="0.3">
      <c r="A1987" s="25"/>
      <c r="B1987"/>
      <c r="C1987" s="31"/>
      <c r="D1987" s="31"/>
      <c r="E1987" s="31"/>
      <c r="F1987" s="31"/>
      <c r="G1987" s="31"/>
      <c r="H1987" s="31"/>
      <c r="I1987" s="24"/>
      <c r="J1987" s="24"/>
      <c r="K1987" s="24"/>
      <c r="O1987" s="24"/>
      <c r="P1987" s="31"/>
    </row>
    <row r="1988" spans="1:16" x14ac:dyDescent="0.3">
      <c r="A1988" s="25"/>
      <c r="B1988"/>
      <c r="C1988" s="31"/>
      <c r="D1988" s="31"/>
      <c r="E1988" s="31"/>
      <c r="F1988" s="31"/>
      <c r="G1988" s="31"/>
      <c r="H1988" s="31"/>
      <c r="I1988" s="24"/>
      <c r="J1988" s="24"/>
      <c r="K1988" s="24"/>
      <c r="O1988" s="24"/>
      <c r="P1988" s="31"/>
    </row>
    <row r="1989" spans="1:16" x14ac:dyDescent="0.3">
      <c r="A1989" s="25"/>
      <c r="B1989"/>
      <c r="C1989" s="31"/>
      <c r="D1989" s="31"/>
      <c r="E1989" s="31"/>
      <c r="F1989" s="31"/>
      <c r="G1989" s="31"/>
      <c r="H1989" s="31"/>
      <c r="I1989" s="24"/>
      <c r="J1989" s="24"/>
      <c r="K1989" s="24"/>
      <c r="O1989" s="24"/>
      <c r="P1989" s="31"/>
    </row>
    <row r="1990" spans="1:16" x14ac:dyDescent="0.3">
      <c r="A1990" s="25"/>
      <c r="B1990"/>
      <c r="C1990" s="31"/>
      <c r="D1990" s="31"/>
      <c r="E1990" s="31"/>
      <c r="F1990" s="31"/>
      <c r="G1990" s="31"/>
      <c r="H1990" s="31"/>
      <c r="I1990" s="24"/>
      <c r="J1990" s="24"/>
      <c r="K1990" s="24"/>
      <c r="O1990" s="24"/>
      <c r="P1990" s="31"/>
    </row>
    <row r="1991" spans="1:16" x14ac:dyDescent="0.3">
      <c r="A1991" s="25"/>
      <c r="B1991"/>
      <c r="C1991" s="31"/>
      <c r="D1991" s="31"/>
      <c r="E1991" s="31"/>
      <c r="F1991" s="31"/>
      <c r="G1991" s="31"/>
      <c r="H1991" s="31"/>
      <c r="I1991" s="24"/>
      <c r="J1991" s="24"/>
      <c r="K1991" s="24"/>
      <c r="O1991" s="24"/>
      <c r="P1991" s="31"/>
    </row>
    <row r="1992" spans="1:16" x14ac:dyDescent="0.3">
      <c r="A1992" s="25"/>
      <c r="B1992"/>
      <c r="C1992" s="31"/>
      <c r="D1992" s="31"/>
      <c r="E1992" s="31"/>
      <c r="F1992" s="31"/>
      <c r="G1992" s="31"/>
      <c r="H1992" s="31"/>
      <c r="I1992" s="24"/>
      <c r="J1992" s="24"/>
      <c r="K1992" s="24"/>
      <c r="O1992" s="24"/>
      <c r="P1992" s="31"/>
    </row>
    <row r="1993" spans="1:16" x14ac:dyDescent="0.3">
      <c r="A1993" s="25"/>
      <c r="B1993"/>
      <c r="C1993" s="31"/>
      <c r="D1993" s="31"/>
      <c r="E1993" s="31"/>
      <c r="F1993" s="31"/>
      <c r="G1993" s="31"/>
      <c r="H1993" s="31"/>
      <c r="I1993" s="24"/>
      <c r="J1993" s="24"/>
      <c r="K1993" s="24"/>
      <c r="O1993" s="24"/>
      <c r="P1993" s="31"/>
    </row>
    <row r="1994" spans="1:16" x14ac:dyDescent="0.3">
      <c r="A1994" s="25"/>
      <c r="B1994"/>
      <c r="C1994" s="31"/>
      <c r="D1994" s="31"/>
      <c r="E1994" s="31"/>
      <c r="F1994" s="31"/>
      <c r="G1994" s="31"/>
      <c r="H1994" s="31"/>
      <c r="I1994" s="24"/>
      <c r="J1994" s="24"/>
      <c r="K1994" s="24"/>
      <c r="O1994" s="24"/>
      <c r="P1994" s="31"/>
    </row>
    <row r="1995" spans="1:16" x14ac:dyDescent="0.3">
      <c r="A1995" s="25"/>
      <c r="B1995"/>
      <c r="C1995" s="31"/>
      <c r="D1995" s="31"/>
      <c r="E1995" s="31"/>
      <c r="F1995" s="31"/>
      <c r="G1995" s="31"/>
      <c r="H1995" s="31"/>
      <c r="I1995" s="24"/>
      <c r="J1995" s="24"/>
      <c r="K1995" s="24"/>
      <c r="O1995" s="24"/>
      <c r="P1995" s="31"/>
    </row>
    <row r="1996" spans="1:16" x14ac:dyDescent="0.3">
      <c r="A1996" s="25"/>
      <c r="B1996"/>
      <c r="C1996" s="31"/>
      <c r="D1996" s="31"/>
      <c r="E1996" s="31"/>
      <c r="F1996" s="31"/>
      <c r="G1996" s="31"/>
      <c r="H1996" s="31"/>
      <c r="I1996" s="24"/>
      <c r="J1996" s="24"/>
      <c r="K1996" s="24"/>
      <c r="O1996" s="24"/>
      <c r="P1996" s="31"/>
    </row>
    <row r="1997" spans="1:16" x14ac:dyDescent="0.3">
      <c r="A1997" s="25"/>
      <c r="B1997"/>
      <c r="C1997" s="31"/>
      <c r="D1997" s="31"/>
      <c r="E1997" s="31"/>
      <c r="F1997" s="31"/>
      <c r="G1997" s="31"/>
      <c r="H1997" s="31"/>
      <c r="I1997" s="24"/>
      <c r="J1997" s="24"/>
      <c r="K1997" s="24"/>
      <c r="O1997" s="24"/>
      <c r="P1997" s="31"/>
    </row>
    <row r="1998" spans="1:16" x14ac:dyDescent="0.3">
      <c r="A1998" s="25"/>
      <c r="B1998"/>
      <c r="C1998" s="31"/>
      <c r="D1998" s="31"/>
      <c r="E1998" s="31"/>
      <c r="F1998" s="31"/>
      <c r="G1998" s="31"/>
      <c r="H1998" s="31"/>
      <c r="I1998" s="24"/>
      <c r="J1998" s="24"/>
      <c r="K1998" s="24"/>
      <c r="O1998" s="24"/>
      <c r="P1998" s="31"/>
    </row>
    <row r="1999" spans="1:16" x14ac:dyDescent="0.3">
      <c r="A1999" s="25"/>
      <c r="B1999"/>
      <c r="C1999" s="31"/>
      <c r="D1999" s="31"/>
      <c r="E1999" s="31"/>
      <c r="F1999" s="31"/>
      <c r="G1999" s="31"/>
      <c r="H1999" s="31"/>
      <c r="I1999" s="24"/>
      <c r="J1999" s="24"/>
      <c r="K1999" s="24"/>
      <c r="O1999" s="24"/>
      <c r="P1999" s="31"/>
    </row>
    <row r="2000" spans="1:16" x14ac:dyDescent="0.3">
      <c r="A2000" s="25"/>
      <c r="B2000"/>
      <c r="C2000" s="31"/>
      <c r="D2000" s="31"/>
      <c r="E2000" s="31"/>
      <c r="F2000" s="31"/>
      <c r="G2000" s="31"/>
      <c r="H2000" s="31"/>
      <c r="I2000" s="24"/>
      <c r="J2000" s="24"/>
      <c r="K2000" s="24"/>
      <c r="O2000" s="24"/>
      <c r="P2000" s="31"/>
    </row>
    <row r="2001" spans="1:16" x14ac:dyDescent="0.3">
      <c r="A2001" s="25"/>
      <c r="B2001"/>
      <c r="C2001" s="31"/>
      <c r="D2001" s="31"/>
      <c r="E2001" s="31"/>
      <c r="F2001" s="31"/>
      <c r="G2001" s="31"/>
      <c r="H2001" s="31"/>
      <c r="I2001" s="24"/>
      <c r="J2001" s="24"/>
      <c r="K2001" s="24"/>
      <c r="O2001" s="24"/>
      <c r="P2001" s="31"/>
    </row>
    <row r="2002" spans="1:16" x14ac:dyDescent="0.3">
      <c r="A2002" s="25"/>
      <c r="B2002"/>
      <c r="C2002" s="31"/>
      <c r="D2002" s="31"/>
      <c r="E2002" s="31"/>
      <c r="F2002" s="31"/>
      <c r="G2002" s="31"/>
      <c r="H2002" s="31"/>
      <c r="I2002" s="24"/>
      <c r="J2002" s="24"/>
      <c r="K2002" s="24"/>
      <c r="O2002" s="24"/>
      <c r="P2002" s="31"/>
    </row>
    <row r="2003" spans="1:16" x14ac:dyDescent="0.3">
      <c r="A2003" s="25"/>
      <c r="B2003"/>
      <c r="C2003" s="31"/>
      <c r="D2003" s="31"/>
      <c r="E2003" s="31"/>
      <c r="F2003" s="31"/>
      <c r="G2003" s="31"/>
      <c r="H2003" s="31"/>
      <c r="I2003" s="24"/>
      <c r="J2003" s="24"/>
      <c r="K2003" s="24"/>
      <c r="O2003" s="24"/>
      <c r="P2003" s="31"/>
    </row>
    <row r="2004" spans="1:16" x14ac:dyDescent="0.3">
      <c r="A2004" s="25"/>
      <c r="B2004"/>
      <c r="C2004" s="31"/>
      <c r="D2004" s="31"/>
      <c r="E2004" s="31"/>
      <c r="F2004" s="31"/>
      <c r="G2004" s="31"/>
      <c r="H2004" s="31"/>
      <c r="I2004" s="24"/>
      <c r="J2004" s="24"/>
      <c r="K2004" s="24"/>
      <c r="O2004" s="24"/>
      <c r="P2004" s="31"/>
    </row>
    <row r="2005" spans="1:16" x14ac:dyDescent="0.3">
      <c r="A2005" s="25"/>
      <c r="B2005"/>
      <c r="C2005" s="31"/>
      <c r="D2005" s="31"/>
      <c r="E2005" s="31"/>
      <c r="F2005" s="31"/>
      <c r="G2005" s="31"/>
      <c r="H2005" s="31"/>
      <c r="I2005" s="24"/>
      <c r="J2005" s="24"/>
      <c r="K2005" s="24"/>
      <c r="O2005" s="24"/>
      <c r="P2005" s="31"/>
    </row>
    <row r="2006" spans="1:16" x14ac:dyDescent="0.3">
      <c r="A2006" s="25"/>
      <c r="B2006"/>
      <c r="C2006" s="31"/>
      <c r="D2006" s="31"/>
      <c r="E2006" s="31"/>
      <c r="F2006" s="31"/>
      <c r="G2006" s="31"/>
      <c r="H2006" s="31"/>
      <c r="I2006" s="24"/>
      <c r="J2006" s="24"/>
      <c r="K2006" s="24"/>
      <c r="O2006" s="24"/>
      <c r="P2006" s="31"/>
    </row>
    <row r="2007" spans="1:16" x14ac:dyDescent="0.3">
      <c r="A2007" s="25"/>
      <c r="B2007"/>
      <c r="C2007" s="31"/>
      <c r="D2007" s="31"/>
      <c r="E2007" s="31"/>
      <c r="F2007" s="31"/>
      <c r="G2007" s="31"/>
      <c r="H2007" s="31"/>
      <c r="I2007" s="24"/>
      <c r="J2007" s="24"/>
      <c r="K2007" s="24"/>
      <c r="O2007" s="24"/>
      <c r="P2007" s="31"/>
    </row>
    <row r="2008" spans="1:16" x14ac:dyDescent="0.3">
      <c r="A2008" s="25"/>
      <c r="B2008"/>
      <c r="C2008" s="31"/>
      <c r="D2008" s="31"/>
      <c r="E2008" s="31"/>
      <c r="F2008" s="31"/>
      <c r="G2008" s="31"/>
      <c r="H2008" s="31"/>
      <c r="I2008" s="24"/>
      <c r="J2008" s="24"/>
      <c r="K2008" s="24"/>
      <c r="O2008" s="24"/>
      <c r="P2008" s="31"/>
    </row>
    <row r="2009" spans="1:16" x14ac:dyDescent="0.3">
      <c r="A2009" s="25"/>
      <c r="B2009"/>
      <c r="C2009" s="31"/>
      <c r="D2009" s="31"/>
      <c r="E2009" s="31"/>
      <c r="F2009" s="31"/>
      <c r="G2009" s="31"/>
      <c r="H2009" s="31"/>
      <c r="I2009" s="24"/>
      <c r="J2009" s="24"/>
      <c r="K2009" s="24"/>
      <c r="O2009" s="24"/>
      <c r="P2009" s="31"/>
    </row>
    <row r="2010" spans="1:16" x14ac:dyDescent="0.3">
      <c r="A2010" s="25"/>
      <c r="B2010"/>
      <c r="C2010" s="31"/>
      <c r="D2010" s="31"/>
      <c r="E2010" s="31"/>
      <c r="F2010" s="31"/>
      <c r="G2010" s="31"/>
      <c r="H2010" s="31"/>
      <c r="I2010" s="24"/>
      <c r="J2010" s="24"/>
      <c r="K2010" s="24"/>
      <c r="O2010" s="24"/>
      <c r="P2010" s="31"/>
    </row>
    <row r="2011" spans="1:16" x14ac:dyDescent="0.3">
      <c r="A2011" s="25"/>
      <c r="B2011"/>
      <c r="C2011" s="31"/>
      <c r="D2011" s="31"/>
      <c r="E2011" s="31"/>
      <c r="F2011" s="31"/>
      <c r="G2011" s="31"/>
      <c r="H2011" s="31"/>
      <c r="I2011" s="24"/>
      <c r="J2011" s="24"/>
      <c r="K2011" s="24"/>
      <c r="O2011" s="24"/>
      <c r="P2011" s="31"/>
    </row>
    <row r="2012" spans="1:16" x14ac:dyDescent="0.3">
      <c r="A2012" s="25"/>
      <c r="B2012"/>
      <c r="C2012" s="31"/>
      <c r="D2012" s="31"/>
      <c r="E2012" s="31"/>
      <c r="F2012" s="31"/>
      <c r="G2012" s="31"/>
      <c r="H2012" s="31"/>
      <c r="I2012" s="24"/>
      <c r="J2012" s="24"/>
      <c r="K2012" s="24"/>
      <c r="O2012" s="24"/>
      <c r="P2012" s="31"/>
    </row>
    <row r="2013" spans="1:16" x14ac:dyDescent="0.3">
      <c r="A2013" s="25"/>
      <c r="B2013"/>
      <c r="C2013" s="31"/>
      <c r="D2013" s="31"/>
      <c r="E2013" s="31"/>
      <c r="F2013" s="31"/>
      <c r="G2013" s="31"/>
      <c r="H2013" s="31"/>
      <c r="I2013" s="24"/>
      <c r="J2013" s="24"/>
      <c r="K2013" s="24"/>
      <c r="O2013" s="24"/>
      <c r="P2013" s="31"/>
    </row>
    <row r="2014" spans="1:16" x14ac:dyDescent="0.3">
      <c r="A2014" s="25"/>
      <c r="B2014"/>
      <c r="C2014" s="31"/>
      <c r="D2014" s="31"/>
      <c r="E2014" s="31"/>
      <c r="F2014" s="31"/>
      <c r="G2014" s="31"/>
      <c r="H2014" s="31"/>
      <c r="I2014" s="24"/>
      <c r="J2014" s="24"/>
      <c r="K2014" s="24"/>
      <c r="O2014" s="24"/>
      <c r="P2014" s="31"/>
    </row>
    <row r="2015" spans="1:16" x14ac:dyDescent="0.3">
      <c r="A2015" s="25"/>
      <c r="B2015"/>
      <c r="C2015" s="31"/>
      <c r="D2015" s="31"/>
      <c r="E2015" s="31"/>
      <c r="F2015" s="31"/>
      <c r="G2015" s="31"/>
      <c r="H2015" s="31"/>
      <c r="I2015" s="24"/>
      <c r="J2015" s="24"/>
      <c r="K2015" s="24"/>
      <c r="O2015" s="24"/>
      <c r="P2015" s="31"/>
    </row>
    <row r="2016" spans="1:16" x14ac:dyDescent="0.3">
      <c r="A2016" s="25"/>
      <c r="B2016"/>
      <c r="C2016" s="31"/>
      <c r="D2016" s="31"/>
      <c r="E2016" s="31"/>
      <c r="F2016" s="31"/>
      <c r="G2016" s="31"/>
      <c r="H2016" s="31"/>
      <c r="I2016" s="24"/>
      <c r="J2016" s="24"/>
      <c r="K2016" s="24"/>
      <c r="O2016" s="24"/>
      <c r="P2016" s="31"/>
    </row>
    <row r="2017" spans="1:16" x14ac:dyDescent="0.3">
      <c r="A2017" s="25"/>
      <c r="B2017"/>
      <c r="C2017" s="31"/>
      <c r="D2017" s="31"/>
      <c r="E2017" s="31"/>
      <c r="F2017" s="31"/>
      <c r="G2017" s="31"/>
      <c r="H2017" s="31"/>
      <c r="I2017" s="24"/>
      <c r="J2017" s="24"/>
      <c r="K2017" s="24"/>
      <c r="O2017" s="24"/>
      <c r="P2017" s="31"/>
    </row>
    <row r="2018" spans="1:16" x14ac:dyDescent="0.3">
      <c r="A2018" s="25"/>
      <c r="B2018"/>
      <c r="C2018" s="31"/>
      <c r="D2018" s="31"/>
      <c r="E2018" s="31"/>
      <c r="F2018" s="31"/>
      <c r="G2018" s="31"/>
      <c r="H2018" s="31"/>
      <c r="I2018" s="24"/>
      <c r="J2018" s="24"/>
      <c r="K2018" s="24"/>
      <c r="O2018" s="24"/>
      <c r="P2018" s="31"/>
    </row>
    <row r="2019" spans="1:16" x14ac:dyDescent="0.3">
      <c r="A2019" s="25"/>
      <c r="B2019"/>
      <c r="C2019" s="31"/>
      <c r="D2019" s="31"/>
      <c r="E2019" s="31"/>
      <c r="F2019" s="31"/>
      <c r="G2019" s="31"/>
      <c r="H2019" s="31"/>
      <c r="I2019" s="24"/>
      <c r="J2019" s="24"/>
      <c r="K2019" s="24"/>
      <c r="O2019" s="24"/>
      <c r="P2019" s="31"/>
    </row>
    <row r="2020" spans="1:16" x14ac:dyDescent="0.3">
      <c r="A2020" s="25"/>
      <c r="B2020"/>
      <c r="C2020" s="31"/>
      <c r="D2020" s="31"/>
      <c r="E2020" s="31"/>
      <c r="F2020" s="31"/>
      <c r="G2020" s="31"/>
      <c r="H2020" s="31"/>
      <c r="I2020" s="24"/>
      <c r="J2020" s="24"/>
      <c r="K2020" s="24"/>
      <c r="O2020" s="24"/>
      <c r="P2020" s="31"/>
    </row>
    <row r="2021" spans="1:16" x14ac:dyDescent="0.3">
      <c r="A2021" s="25"/>
      <c r="B2021"/>
      <c r="C2021" s="31"/>
      <c r="D2021" s="31"/>
      <c r="E2021" s="31"/>
      <c r="F2021" s="31"/>
      <c r="G2021" s="31"/>
      <c r="H2021" s="31"/>
      <c r="I2021" s="24"/>
      <c r="J2021" s="24"/>
      <c r="K2021" s="24"/>
      <c r="O2021" s="24"/>
      <c r="P2021" s="31"/>
    </row>
    <row r="2022" spans="1:16" x14ac:dyDescent="0.3">
      <c r="A2022" s="25"/>
      <c r="B2022"/>
      <c r="C2022" s="31"/>
      <c r="D2022" s="31"/>
      <c r="E2022" s="31"/>
      <c r="F2022" s="31"/>
      <c r="G2022" s="31"/>
      <c r="H2022" s="31"/>
      <c r="I2022" s="24"/>
      <c r="J2022" s="24"/>
      <c r="K2022" s="24"/>
      <c r="O2022" s="24"/>
      <c r="P2022" s="31"/>
    </row>
    <row r="2023" spans="1:16" x14ac:dyDescent="0.3">
      <c r="A2023" s="25"/>
      <c r="B2023"/>
      <c r="C2023" s="31"/>
      <c r="D2023" s="31"/>
      <c r="E2023" s="31"/>
      <c r="F2023" s="31"/>
      <c r="G2023" s="31"/>
      <c r="H2023" s="31"/>
      <c r="I2023" s="24"/>
      <c r="J2023" s="24"/>
      <c r="K2023" s="24"/>
      <c r="O2023" s="24"/>
      <c r="P2023" s="31"/>
    </row>
    <row r="2024" spans="1:16" x14ac:dyDescent="0.3">
      <c r="A2024" s="25"/>
      <c r="B2024"/>
      <c r="I2024" s="24"/>
      <c r="J2024" s="24"/>
      <c r="K2024" s="24"/>
      <c r="O2024" s="24"/>
      <c r="P2024" s="31"/>
    </row>
    <row r="2025" spans="1:16" x14ac:dyDescent="0.3">
      <c r="A2025" s="25"/>
      <c r="B2025"/>
      <c r="C2025" s="31"/>
      <c r="D2025" s="31"/>
      <c r="E2025" s="31"/>
      <c r="F2025" s="31"/>
      <c r="G2025" s="31"/>
      <c r="H2025" s="31"/>
      <c r="I2025" s="24"/>
      <c r="J2025" s="24"/>
      <c r="K2025" s="24"/>
      <c r="O2025" s="24"/>
      <c r="P2025" s="31"/>
    </row>
    <row r="2026" spans="1:16" x14ac:dyDescent="0.3">
      <c r="A2026" s="25"/>
      <c r="B2026"/>
      <c r="C2026" s="31"/>
      <c r="D2026" s="31"/>
      <c r="E2026" s="31"/>
      <c r="F2026" s="31"/>
      <c r="G2026" s="31"/>
      <c r="H2026" s="31"/>
      <c r="I2026" s="24"/>
      <c r="J2026" s="24"/>
      <c r="K2026" s="24"/>
      <c r="O2026" s="24"/>
      <c r="P2026" s="31"/>
    </row>
    <row r="2027" spans="1:16" x14ac:dyDescent="0.3">
      <c r="A2027" s="25"/>
      <c r="B2027"/>
      <c r="C2027" s="31"/>
      <c r="D2027" s="31"/>
      <c r="E2027" s="31"/>
      <c r="F2027" s="31"/>
      <c r="G2027" s="31"/>
      <c r="H2027" s="31"/>
      <c r="I2027" s="24"/>
      <c r="J2027" s="24"/>
      <c r="K2027" s="24"/>
      <c r="O2027" s="24"/>
      <c r="P2027" s="31"/>
    </row>
    <row r="2028" spans="1:16" x14ac:dyDescent="0.3">
      <c r="A2028" s="25"/>
      <c r="B2028"/>
      <c r="C2028" s="31"/>
      <c r="D2028" s="31"/>
      <c r="E2028" s="31"/>
      <c r="F2028" s="31"/>
      <c r="G2028" s="31"/>
      <c r="H2028" s="31"/>
      <c r="I2028" s="24"/>
      <c r="J2028" s="24"/>
      <c r="K2028" s="24"/>
      <c r="O2028" s="24"/>
      <c r="P2028" s="31"/>
    </row>
    <row r="2029" spans="1:16" x14ac:dyDescent="0.3">
      <c r="A2029" s="25"/>
      <c r="B2029"/>
      <c r="C2029" s="31"/>
      <c r="D2029" s="31"/>
      <c r="E2029" s="31"/>
      <c r="F2029" s="31"/>
      <c r="G2029" s="31"/>
      <c r="H2029" s="31"/>
      <c r="I2029" s="24"/>
      <c r="J2029" s="24"/>
      <c r="K2029" s="24"/>
      <c r="O2029" s="24"/>
      <c r="P2029" s="31"/>
    </row>
    <row r="2030" spans="1:16" x14ac:dyDescent="0.3">
      <c r="A2030" s="25"/>
      <c r="B2030"/>
      <c r="C2030" s="31"/>
      <c r="D2030" s="31"/>
      <c r="E2030" s="31"/>
      <c r="F2030" s="31"/>
      <c r="G2030" s="31"/>
      <c r="H2030" s="31"/>
      <c r="I2030" s="24"/>
      <c r="J2030" s="24"/>
      <c r="K2030" s="24"/>
      <c r="O2030" s="24"/>
      <c r="P2030" s="31"/>
    </row>
    <row r="2031" spans="1:16" x14ac:dyDescent="0.3">
      <c r="A2031" s="25"/>
      <c r="B2031"/>
      <c r="C2031" s="31"/>
      <c r="D2031" s="31"/>
      <c r="E2031" s="31"/>
      <c r="F2031" s="31"/>
      <c r="G2031" s="31"/>
      <c r="H2031" s="31"/>
      <c r="I2031" s="24"/>
      <c r="J2031" s="24"/>
      <c r="K2031" s="24"/>
      <c r="O2031" s="24"/>
      <c r="P2031" s="31"/>
    </row>
    <row r="2032" spans="1:16" x14ac:dyDescent="0.3">
      <c r="A2032" s="25"/>
      <c r="B2032"/>
      <c r="C2032" s="31"/>
      <c r="D2032" s="31"/>
      <c r="E2032" s="31"/>
      <c r="F2032" s="31"/>
      <c r="G2032" s="31"/>
      <c r="H2032" s="31"/>
      <c r="I2032" s="24"/>
      <c r="J2032" s="24"/>
      <c r="K2032" s="24"/>
      <c r="O2032" s="24"/>
      <c r="P2032" s="31"/>
    </row>
    <row r="2033" spans="1:16" x14ac:dyDescent="0.3">
      <c r="A2033" s="25"/>
      <c r="B2033"/>
      <c r="C2033" s="31"/>
      <c r="D2033" s="31"/>
      <c r="E2033" s="31"/>
      <c r="F2033" s="31"/>
      <c r="G2033" s="31"/>
      <c r="H2033" s="31"/>
      <c r="I2033" s="24"/>
      <c r="J2033" s="24"/>
      <c r="K2033" s="24"/>
      <c r="O2033" s="24"/>
      <c r="P2033" s="31"/>
    </row>
    <row r="2034" spans="1:16" x14ac:dyDescent="0.3">
      <c r="A2034" s="25"/>
      <c r="B2034"/>
      <c r="C2034" s="31"/>
      <c r="D2034" s="31"/>
      <c r="E2034" s="31"/>
      <c r="F2034" s="31"/>
      <c r="G2034" s="31"/>
      <c r="H2034" s="31"/>
      <c r="I2034" s="24"/>
      <c r="J2034" s="24"/>
      <c r="K2034" s="24"/>
      <c r="O2034" s="24"/>
      <c r="P2034" s="31"/>
    </row>
    <row r="2035" spans="1:16" x14ac:dyDescent="0.3">
      <c r="A2035" s="25"/>
      <c r="B2035"/>
      <c r="C2035" s="31"/>
      <c r="D2035" s="31"/>
      <c r="E2035" s="31"/>
      <c r="F2035" s="31"/>
      <c r="G2035" s="31"/>
      <c r="H2035" s="31"/>
      <c r="I2035" s="24"/>
      <c r="J2035" s="24"/>
      <c r="K2035" s="24"/>
      <c r="O2035" s="24"/>
      <c r="P2035" s="31"/>
    </row>
    <row r="2036" spans="1:16" x14ac:dyDescent="0.3">
      <c r="A2036" s="25"/>
      <c r="B2036"/>
      <c r="C2036" s="31"/>
      <c r="D2036" s="31"/>
      <c r="E2036" s="31"/>
      <c r="F2036" s="31"/>
      <c r="G2036" s="31"/>
      <c r="H2036" s="31"/>
      <c r="I2036" s="24"/>
      <c r="J2036" s="24"/>
      <c r="K2036" s="24"/>
      <c r="O2036" s="24"/>
      <c r="P2036" s="31"/>
    </row>
    <row r="2037" spans="1:16" x14ac:dyDescent="0.3">
      <c r="A2037" s="25"/>
      <c r="B2037"/>
      <c r="C2037" s="31"/>
      <c r="D2037" s="31"/>
      <c r="E2037" s="31"/>
      <c r="F2037" s="31"/>
      <c r="G2037" s="31"/>
      <c r="H2037" s="31"/>
      <c r="I2037" s="24"/>
      <c r="J2037" s="24"/>
      <c r="K2037" s="24"/>
      <c r="O2037" s="24"/>
      <c r="P2037" s="31"/>
    </row>
    <row r="2038" spans="1:16" x14ac:dyDescent="0.3">
      <c r="A2038" s="25"/>
      <c r="B2038"/>
      <c r="C2038" s="31"/>
      <c r="D2038" s="31"/>
      <c r="E2038" s="31"/>
      <c r="F2038" s="31"/>
      <c r="G2038" s="31"/>
      <c r="H2038" s="31"/>
      <c r="I2038" s="24"/>
      <c r="J2038" s="24"/>
      <c r="K2038" s="24"/>
      <c r="O2038" s="24"/>
      <c r="P2038" s="31"/>
    </row>
    <row r="2039" spans="1:16" x14ac:dyDescent="0.3">
      <c r="A2039" s="25"/>
      <c r="B2039"/>
      <c r="C2039" s="31"/>
      <c r="D2039" s="31"/>
      <c r="E2039" s="31"/>
      <c r="F2039" s="31"/>
      <c r="G2039" s="31"/>
      <c r="H2039" s="31"/>
      <c r="I2039" s="24"/>
      <c r="J2039" s="24"/>
      <c r="K2039" s="24"/>
      <c r="O2039" s="24"/>
      <c r="P2039" s="31"/>
    </row>
    <row r="2040" spans="1:16" x14ac:dyDescent="0.3">
      <c r="A2040" s="25"/>
      <c r="B2040"/>
      <c r="C2040" s="31"/>
      <c r="D2040" s="31"/>
      <c r="E2040" s="31"/>
      <c r="F2040" s="31"/>
      <c r="G2040" s="31"/>
      <c r="H2040" s="31"/>
      <c r="I2040" s="24"/>
      <c r="J2040" s="24"/>
      <c r="K2040" s="24"/>
      <c r="O2040" s="24"/>
      <c r="P2040" s="31"/>
    </row>
    <row r="2041" spans="1:16" x14ac:dyDescent="0.3">
      <c r="A2041" s="25"/>
      <c r="B2041"/>
      <c r="C2041" s="31"/>
      <c r="D2041" s="31"/>
      <c r="E2041" s="31"/>
      <c r="F2041" s="31"/>
      <c r="G2041" s="31"/>
      <c r="H2041" s="31"/>
      <c r="I2041" s="24"/>
      <c r="J2041" s="24"/>
      <c r="K2041" s="24"/>
      <c r="O2041" s="24"/>
      <c r="P2041" s="31"/>
    </row>
    <row r="2042" spans="1:16" x14ac:dyDescent="0.3">
      <c r="A2042" s="25"/>
      <c r="B2042"/>
      <c r="C2042" s="31"/>
      <c r="D2042" s="31"/>
      <c r="E2042" s="31"/>
      <c r="F2042" s="31"/>
      <c r="G2042" s="31"/>
      <c r="H2042" s="31"/>
      <c r="I2042" s="24"/>
      <c r="J2042" s="24"/>
      <c r="K2042" s="24"/>
      <c r="O2042" s="24"/>
      <c r="P2042" s="31"/>
    </row>
    <row r="2043" spans="1:16" x14ac:dyDescent="0.3">
      <c r="A2043" s="25"/>
      <c r="B2043"/>
      <c r="C2043" s="31"/>
      <c r="D2043" s="31"/>
      <c r="E2043" s="31"/>
      <c r="F2043" s="31"/>
      <c r="G2043" s="31"/>
      <c r="H2043" s="31"/>
      <c r="I2043" s="24"/>
      <c r="J2043" s="24"/>
      <c r="K2043" s="24"/>
      <c r="O2043" s="24"/>
      <c r="P2043" s="31"/>
    </row>
    <row r="2044" spans="1:16" x14ac:dyDescent="0.3">
      <c r="A2044" s="25"/>
      <c r="B2044"/>
      <c r="C2044" s="31"/>
      <c r="D2044" s="31"/>
      <c r="E2044" s="31"/>
      <c r="F2044" s="31"/>
      <c r="G2044" s="31"/>
      <c r="H2044" s="31"/>
      <c r="I2044" s="24"/>
      <c r="J2044" s="24"/>
      <c r="K2044" s="24"/>
      <c r="O2044" s="24"/>
      <c r="P2044" s="31"/>
    </row>
    <row r="2045" spans="1:16" x14ac:dyDescent="0.3">
      <c r="A2045" s="25"/>
      <c r="B2045"/>
      <c r="C2045" s="31"/>
      <c r="D2045" s="31"/>
      <c r="E2045" s="31"/>
      <c r="F2045" s="31"/>
      <c r="G2045" s="31"/>
      <c r="H2045" s="31"/>
      <c r="I2045" s="24"/>
      <c r="J2045" s="24"/>
      <c r="K2045" s="24"/>
      <c r="O2045" s="24"/>
      <c r="P2045" s="31"/>
    </row>
    <row r="2046" spans="1:16" x14ac:dyDescent="0.3">
      <c r="A2046" s="25"/>
      <c r="B2046"/>
      <c r="C2046" s="31"/>
      <c r="D2046" s="31"/>
      <c r="E2046" s="31"/>
      <c r="F2046" s="31"/>
      <c r="G2046" s="31"/>
      <c r="H2046" s="31"/>
      <c r="I2046" s="24"/>
      <c r="J2046" s="24"/>
      <c r="K2046" s="24"/>
      <c r="O2046" s="24"/>
      <c r="P2046" s="31"/>
    </row>
    <row r="2047" spans="1:16" x14ac:dyDescent="0.3">
      <c r="A2047" s="25"/>
      <c r="B2047"/>
      <c r="C2047" s="31"/>
      <c r="D2047" s="31"/>
      <c r="E2047" s="31"/>
      <c r="F2047" s="31"/>
      <c r="G2047" s="31"/>
      <c r="H2047" s="31"/>
      <c r="I2047" s="24"/>
      <c r="J2047" s="24"/>
      <c r="K2047" s="24"/>
      <c r="O2047" s="24"/>
      <c r="P2047" s="31"/>
    </row>
    <row r="2048" spans="1:16" x14ac:dyDescent="0.3">
      <c r="A2048" s="25"/>
      <c r="B2048"/>
      <c r="C2048" s="31"/>
      <c r="D2048" s="31"/>
      <c r="E2048" s="31"/>
      <c r="F2048" s="31"/>
      <c r="G2048" s="31"/>
      <c r="H2048" s="31"/>
      <c r="I2048" s="24"/>
      <c r="J2048" s="24"/>
      <c r="K2048" s="24"/>
      <c r="O2048" s="24"/>
      <c r="P2048" s="31"/>
    </row>
    <row r="2049" spans="1:16" x14ac:dyDescent="0.3">
      <c r="A2049" s="25"/>
      <c r="B2049"/>
      <c r="C2049" s="31"/>
      <c r="D2049" s="31"/>
      <c r="E2049" s="31"/>
      <c r="F2049" s="31"/>
      <c r="G2049" s="31"/>
      <c r="H2049" s="31"/>
      <c r="I2049" s="24"/>
      <c r="J2049" s="24"/>
      <c r="K2049" s="24"/>
      <c r="O2049" s="24"/>
      <c r="P2049" s="31"/>
    </row>
    <row r="2050" spans="1:16" x14ac:dyDescent="0.3">
      <c r="A2050" s="25"/>
      <c r="B2050"/>
      <c r="C2050" s="31"/>
      <c r="D2050" s="31"/>
      <c r="E2050" s="31"/>
      <c r="F2050" s="31"/>
      <c r="G2050" s="31"/>
      <c r="H2050" s="31"/>
      <c r="I2050" s="24"/>
      <c r="J2050" s="24"/>
      <c r="K2050" s="24"/>
      <c r="O2050" s="24"/>
      <c r="P2050" s="31"/>
    </row>
    <row r="2051" spans="1:16" x14ac:dyDescent="0.3">
      <c r="A2051" s="25"/>
      <c r="B2051"/>
      <c r="C2051" s="31"/>
      <c r="D2051" s="31"/>
      <c r="E2051" s="31"/>
      <c r="F2051" s="31"/>
      <c r="G2051" s="31"/>
      <c r="H2051" s="31"/>
      <c r="I2051" s="24"/>
      <c r="J2051" s="24"/>
      <c r="K2051" s="24"/>
      <c r="O2051" s="24"/>
      <c r="P2051" s="31"/>
    </row>
    <row r="2052" spans="1:16" x14ac:dyDescent="0.3">
      <c r="A2052" s="25"/>
      <c r="B2052"/>
      <c r="C2052" s="31"/>
      <c r="D2052" s="31"/>
      <c r="E2052" s="31"/>
      <c r="F2052" s="31"/>
      <c r="G2052" s="31"/>
      <c r="H2052" s="31"/>
      <c r="I2052" s="24"/>
      <c r="J2052" s="24"/>
      <c r="K2052" s="24"/>
      <c r="O2052" s="24"/>
      <c r="P2052" s="31"/>
    </row>
    <row r="2053" spans="1:16" x14ac:dyDescent="0.3">
      <c r="A2053" s="25"/>
      <c r="B2053"/>
      <c r="C2053" s="31"/>
      <c r="D2053" s="31"/>
      <c r="E2053" s="31"/>
      <c r="F2053" s="31"/>
      <c r="G2053" s="31"/>
      <c r="H2053" s="31"/>
      <c r="I2053" s="24"/>
      <c r="J2053" s="24"/>
      <c r="K2053" s="24"/>
      <c r="O2053" s="24"/>
      <c r="P2053" s="31"/>
    </row>
    <row r="2054" spans="1:16" x14ac:dyDescent="0.3">
      <c r="A2054" s="25"/>
      <c r="B2054"/>
      <c r="C2054" s="31"/>
      <c r="D2054" s="31"/>
      <c r="E2054" s="31"/>
      <c r="F2054" s="31"/>
      <c r="G2054" s="31"/>
      <c r="H2054" s="31"/>
      <c r="I2054" s="24"/>
      <c r="J2054" s="24"/>
      <c r="K2054" s="24"/>
      <c r="O2054" s="24"/>
      <c r="P2054" s="31"/>
    </row>
    <row r="2055" spans="1:16" x14ac:dyDescent="0.3">
      <c r="A2055" s="25"/>
      <c r="B2055"/>
      <c r="C2055" s="31"/>
      <c r="D2055" s="31"/>
      <c r="E2055" s="31"/>
      <c r="F2055" s="31"/>
      <c r="G2055" s="31"/>
      <c r="H2055" s="31"/>
      <c r="I2055" s="24"/>
      <c r="J2055" s="24"/>
      <c r="K2055" s="24"/>
      <c r="O2055" s="24"/>
      <c r="P2055" s="31"/>
    </row>
    <row r="2056" spans="1:16" x14ac:dyDescent="0.3">
      <c r="A2056" s="25"/>
      <c r="B2056"/>
      <c r="C2056" s="31"/>
      <c r="D2056" s="31"/>
      <c r="E2056" s="31"/>
      <c r="F2056" s="31"/>
      <c r="G2056" s="31"/>
      <c r="H2056" s="31"/>
      <c r="I2056" s="24"/>
      <c r="J2056" s="24"/>
      <c r="K2056" s="24"/>
      <c r="O2056" s="24"/>
      <c r="P2056" s="31"/>
    </row>
    <row r="2057" spans="1:16" x14ac:dyDescent="0.3">
      <c r="A2057" s="25"/>
      <c r="B2057"/>
      <c r="I2057" s="24"/>
      <c r="J2057" s="24"/>
      <c r="K2057" s="24"/>
      <c r="O2057" s="24"/>
      <c r="P2057" s="31"/>
    </row>
    <row r="2058" spans="1:16" x14ac:dyDescent="0.3">
      <c r="A2058" s="25"/>
      <c r="B2058"/>
      <c r="C2058" s="31"/>
      <c r="D2058" s="31"/>
      <c r="E2058" s="31"/>
      <c r="F2058" s="31"/>
      <c r="G2058" s="31"/>
      <c r="H2058" s="31"/>
      <c r="I2058" s="24"/>
      <c r="J2058" s="24"/>
      <c r="K2058" s="24"/>
      <c r="O2058" s="24"/>
      <c r="P2058" s="31"/>
    </row>
    <row r="2059" spans="1:16" x14ac:dyDescent="0.3">
      <c r="A2059" s="25"/>
      <c r="B2059"/>
      <c r="C2059" s="31"/>
      <c r="D2059" s="31"/>
      <c r="E2059" s="31"/>
      <c r="F2059" s="31"/>
      <c r="G2059" s="31"/>
      <c r="H2059" s="31"/>
      <c r="I2059" s="24"/>
      <c r="J2059" s="24"/>
      <c r="K2059" s="24"/>
      <c r="O2059" s="24"/>
      <c r="P2059" s="31"/>
    </row>
    <row r="2060" spans="1:16" x14ac:dyDescent="0.3">
      <c r="A2060" s="25"/>
      <c r="B2060"/>
      <c r="C2060" s="31"/>
      <c r="D2060" s="31"/>
      <c r="E2060" s="31"/>
      <c r="F2060" s="31"/>
      <c r="G2060" s="31"/>
      <c r="H2060" s="31"/>
      <c r="I2060" s="24"/>
      <c r="J2060" s="24"/>
      <c r="K2060" s="24"/>
      <c r="O2060" s="24"/>
      <c r="P2060" s="31"/>
    </row>
    <row r="2061" spans="1:16" x14ac:dyDescent="0.3">
      <c r="A2061" s="25"/>
      <c r="B2061"/>
      <c r="C2061" s="31"/>
      <c r="D2061" s="31"/>
      <c r="E2061" s="31"/>
      <c r="F2061" s="31"/>
      <c r="G2061" s="31"/>
      <c r="H2061" s="31"/>
      <c r="I2061" s="24"/>
      <c r="J2061" s="24"/>
      <c r="K2061" s="24"/>
      <c r="O2061" s="24"/>
      <c r="P2061" s="31"/>
    </row>
    <row r="2062" spans="1:16" x14ac:dyDescent="0.3">
      <c r="A2062" s="25"/>
      <c r="B2062"/>
      <c r="C2062" s="31"/>
      <c r="D2062" s="31"/>
      <c r="E2062" s="31"/>
      <c r="F2062" s="31"/>
      <c r="G2062" s="31"/>
      <c r="H2062" s="31"/>
      <c r="I2062" s="24"/>
      <c r="J2062" s="24"/>
      <c r="K2062" s="24"/>
      <c r="O2062" s="24"/>
      <c r="P2062" s="31"/>
    </row>
    <row r="2063" spans="1:16" x14ac:dyDescent="0.3">
      <c r="A2063" s="25"/>
      <c r="B2063"/>
      <c r="C2063" s="31"/>
      <c r="D2063" s="31"/>
      <c r="E2063" s="31"/>
      <c r="F2063" s="31"/>
      <c r="G2063" s="31"/>
      <c r="H2063" s="31"/>
      <c r="I2063" s="24"/>
      <c r="J2063" s="24"/>
      <c r="K2063" s="24"/>
      <c r="O2063" s="24"/>
      <c r="P2063" s="31"/>
    </row>
    <row r="2064" spans="1:16" x14ac:dyDescent="0.3">
      <c r="A2064" s="25"/>
      <c r="B2064"/>
      <c r="C2064" s="31"/>
      <c r="D2064" s="31"/>
      <c r="E2064" s="31"/>
      <c r="F2064" s="31"/>
      <c r="G2064" s="31"/>
      <c r="H2064" s="31"/>
      <c r="I2064" s="24"/>
      <c r="J2064" s="24"/>
      <c r="K2064" s="24"/>
      <c r="O2064" s="24"/>
      <c r="P2064" s="31"/>
    </row>
    <row r="2065" spans="1:16" x14ac:dyDescent="0.3">
      <c r="A2065" s="25"/>
      <c r="B2065"/>
      <c r="C2065" s="31"/>
      <c r="D2065" s="31"/>
      <c r="E2065" s="31"/>
      <c r="F2065" s="31"/>
      <c r="G2065" s="31"/>
      <c r="H2065" s="31"/>
      <c r="I2065" s="24"/>
      <c r="J2065" s="24"/>
      <c r="K2065" s="24"/>
      <c r="O2065" s="24"/>
      <c r="P2065" s="31"/>
    </row>
    <row r="2066" spans="1:16" x14ac:dyDescent="0.3">
      <c r="A2066" s="25"/>
      <c r="B2066"/>
      <c r="C2066" s="31"/>
      <c r="D2066" s="31"/>
      <c r="E2066" s="31"/>
      <c r="F2066" s="31"/>
      <c r="G2066" s="31"/>
      <c r="H2066" s="31"/>
      <c r="I2066" s="24"/>
      <c r="J2066" s="24"/>
      <c r="K2066" s="24"/>
      <c r="O2066" s="24"/>
      <c r="P2066" s="31"/>
    </row>
    <row r="2067" spans="1:16" x14ac:dyDescent="0.3">
      <c r="A2067" s="25"/>
      <c r="B2067"/>
      <c r="C2067" s="31"/>
      <c r="D2067" s="31"/>
      <c r="E2067" s="31"/>
      <c r="F2067" s="31"/>
      <c r="G2067" s="31"/>
      <c r="H2067" s="31"/>
      <c r="I2067" s="24"/>
      <c r="J2067" s="24"/>
      <c r="K2067" s="24"/>
      <c r="O2067" s="24"/>
      <c r="P2067" s="31"/>
    </row>
    <row r="2068" spans="1:16" x14ac:dyDescent="0.3">
      <c r="A2068" s="25"/>
      <c r="B2068"/>
      <c r="C2068" s="31"/>
      <c r="D2068" s="31"/>
      <c r="E2068" s="31"/>
      <c r="F2068" s="31"/>
      <c r="G2068" s="31"/>
      <c r="H2068" s="31"/>
      <c r="I2068" s="24"/>
      <c r="J2068" s="24"/>
      <c r="K2068" s="24"/>
      <c r="O2068" s="24"/>
      <c r="P2068" s="31"/>
    </row>
    <row r="2069" spans="1:16" x14ac:dyDescent="0.3">
      <c r="A2069" s="25"/>
      <c r="B2069"/>
      <c r="C2069" s="31"/>
      <c r="D2069" s="31"/>
      <c r="E2069" s="31"/>
      <c r="F2069" s="31"/>
      <c r="G2069" s="31"/>
      <c r="H2069" s="31"/>
      <c r="I2069" s="24"/>
      <c r="J2069" s="24"/>
      <c r="K2069" s="24"/>
      <c r="O2069" s="24"/>
      <c r="P2069" s="31"/>
    </row>
    <row r="2070" spans="1:16" x14ac:dyDescent="0.3">
      <c r="A2070" s="25"/>
      <c r="B2070"/>
      <c r="C2070" s="31"/>
      <c r="D2070" s="31"/>
      <c r="E2070" s="31"/>
      <c r="F2070" s="31"/>
      <c r="G2070" s="31"/>
      <c r="H2070" s="31"/>
      <c r="I2070" s="24"/>
      <c r="J2070" s="24"/>
      <c r="K2070" s="24"/>
      <c r="O2070" s="24"/>
      <c r="P2070" s="31"/>
    </row>
    <row r="2071" spans="1:16" x14ac:dyDescent="0.3">
      <c r="A2071" s="25"/>
      <c r="B2071"/>
      <c r="C2071" s="31"/>
      <c r="D2071" s="31"/>
      <c r="E2071" s="31"/>
      <c r="F2071" s="31"/>
      <c r="G2071" s="31"/>
      <c r="H2071" s="31"/>
      <c r="I2071" s="24"/>
      <c r="J2071" s="24"/>
      <c r="K2071" s="24"/>
      <c r="O2071" s="24"/>
      <c r="P2071" s="31"/>
    </row>
    <row r="2072" spans="1:16" x14ac:dyDescent="0.3">
      <c r="A2072" s="25"/>
      <c r="B2072"/>
      <c r="C2072" s="31"/>
      <c r="D2072" s="31"/>
      <c r="E2072" s="31"/>
      <c r="F2072" s="31"/>
      <c r="G2072" s="31"/>
      <c r="H2072" s="31"/>
      <c r="I2072" s="24"/>
      <c r="J2072" s="24"/>
      <c r="K2072" s="24"/>
      <c r="O2072" s="24"/>
      <c r="P2072" s="31"/>
    </row>
    <row r="2073" spans="1:16" x14ac:dyDescent="0.3">
      <c r="A2073" s="25"/>
      <c r="B2073"/>
      <c r="I2073" s="24"/>
      <c r="J2073" s="24"/>
      <c r="K2073" s="24"/>
      <c r="O2073" s="24"/>
      <c r="P2073" s="31"/>
    </row>
    <row r="2074" spans="1:16" x14ac:dyDescent="0.3">
      <c r="A2074" s="25"/>
      <c r="B2074"/>
      <c r="C2074" s="31"/>
      <c r="D2074" s="31"/>
      <c r="E2074" s="31"/>
      <c r="F2074" s="31"/>
      <c r="G2074" s="31"/>
      <c r="H2074" s="31"/>
      <c r="I2074" s="24"/>
      <c r="J2074" s="24"/>
      <c r="K2074" s="24"/>
      <c r="O2074" s="24"/>
      <c r="P2074" s="31"/>
    </row>
    <row r="2075" spans="1:16" x14ac:dyDescent="0.3">
      <c r="A2075" s="25"/>
      <c r="B2075"/>
      <c r="C2075" s="31"/>
      <c r="D2075" s="31"/>
      <c r="E2075" s="31"/>
      <c r="F2075" s="31"/>
      <c r="G2075" s="31"/>
      <c r="H2075" s="31"/>
      <c r="I2075" s="24"/>
      <c r="J2075" s="24"/>
      <c r="K2075" s="24"/>
      <c r="O2075" s="24"/>
      <c r="P2075" s="31"/>
    </row>
    <row r="2076" spans="1:16" x14ac:dyDescent="0.3">
      <c r="A2076" s="25"/>
      <c r="B2076"/>
      <c r="C2076" s="31"/>
      <c r="D2076" s="31"/>
      <c r="E2076" s="31"/>
      <c r="F2076" s="31"/>
      <c r="G2076" s="31"/>
      <c r="H2076" s="31"/>
      <c r="I2076" s="24"/>
      <c r="J2076" s="24"/>
      <c r="K2076" s="24"/>
      <c r="O2076" s="24"/>
      <c r="P2076" s="31"/>
    </row>
    <row r="2077" spans="1:16" x14ac:dyDescent="0.3">
      <c r="A2077" s="25"/>
      <c r="B2077"/>
      <c r="C2077" s="31"/>
      <c r="D2077" s="31"/>
      <c r="E2077" s="31"/>
      <c r="F2077" s="31"/>
      <c r="G2077" s="31"/>
      <c r="H2077" s="31"/>
      <c r="I2077" s="24"/>
      <c r="J2077" s="24"/>
      <c r="K2077" s="24"/>
      <c r="O2077" s="24"/>
      <c r="P2077" s="31"/>
    </row>
    <row r="2078" spans="1:16" x14ac:dyDescent="0.3">
      <c r="A2078" s="25"/>
      <c r="B2078"/>
      <c r="C2078" s="31"/>
      <c r="D2078" s="31"/>
      <c r="E2078" s="31"/>
      <c r="F2078" s="31"/>
      <c r="G2078" s="31"/>
      <c r="H2078" s="31"/>
      <c r="I2078" s="24"/>
      <c r="J2078" s="24"/>
      <c r="K2078" s="24"/>
      <c r="O2078" s="24"/>
      <c r="P2078" s="31"/>
    </row>
    <row r="2079" spans="1:16" x14ac:dyDescent="0.3">
      <c r="A2079" s="25"/>
      <c r="B2079"/>
      <c r="C2079" s="31"/>
      <c r="D2079" s="31"/>
      <c r="E2079" s="31"/>
      <c r="F2079" s="31"/>
      <c r="G2079" s="31"/>
      <c r="H2079" s="31"/>
      <c r="I2079" s="24"/>
      <c r="J2079" s="24"/>
      <c r="K2079" s="24"/>
      <c r="O2079" s="24"/>
      <c r="P2079" s="31"/>
    </row>
    <row r="2080" spans="1:16" x14ac:dyDescent="0.3">
      <c r="A2080" s="25"/>
      <c r="B2080"/>
      <c r="C2080" s="31"/>
      <c r="D2080" s="31"/>
      <c r="E2080" s="31"/>
      <c r="F2080" s="31"/>
      <c r="G2080" s="31"/>
      <c r="H2080" s="31"/>
      <c r="I2080" s="24"/>
      <c r="J2080" s="24"/>
      <c r="K2080" s="24"/>
      <c r="O2080" s="24"/>
      <c r="P2080" s="31"/>
    </row>
    <row r="2081" spans="1:16" x14ac:dyDescent="0.3">
      <c r="A2081" s="25"/>
      <c r="B2081"/>
      <c r="C2081" s="31"/>
      <c r="D2081" s="31"/>
      <c r="E2081" s="31"/>
      <c r="F2081" s="31"/>
      <c r="G2081" s="31"/>
      <c r="H2081" s="31"/>
      <c r="I2081" s="24"/>
      <c r="J2081" s="24"/>
      <c r="K2081" s="24"/>
      <c r="O2081" s="24"/>
      <c r="P2081" s="31"/>
    </row>
    <row r="2082" spans="1:16" x14ac:dyDescent="0.3">
      <c r="A2082" s="25"/>
      <c r="B2082"/>
      <c r="C2082" s="31"/>
      <c r="D2082" s="31"/>
      <c r="E2082" s="31"/>
      <c r="F2082" s="31"/>
      <c r="G2082" s="31"/>
      <c r="H2082" s="31"/>
      <c r="I2082" s="24"/>
      <c r="J2082" s="24"/>
      <c r="K2082" s="24"/>
      <c r="O2082" s="24"/>
      <c r="P2082" s="31"/>
    </row>
    <row r="2083" spans="1:16" x14ac:dyDescent="0.3">
      <c r="A2083" s="25"/>
      <c r="B2083"/>
      <c r="C2083" s="31"/>
      <c r="D2083" s="31"/>
      <c r="E2083" s="31"/>
      <c r="F2083" s="31"/>
      <c r="G2083" s="31"/>
      <c r="H2083" s="31"/>
      <c r="I2083" s="24"/>
      <c r="J2083" s="24"/>
      <c r="K2083" s="24"/>
      <c r="O2083" s="24"/>
      <c r="P2083" s="31"/>
    </row>
    <row r="2084" spans="1:16" x14ac:dyDescent="0.3">
      <c r="A2084" s="25"/>
      <c r="B2084"/>
      <c r="C2084" s="31"/>
      <c r="D2084" s="31"/>
      <c r="E2084" s="31"/>
      <c r="F2084" s="31"/>
      <c r="G2084" s="31"/>
      <c r="H2084" s="31"/>
      <c r="I2084" s="24"/>
      <c r="J2084" s="24"/>
      <c r="K2084" s="24"/>
      <c r="O2084" s="24"/>
      <c r="P2084" s="31"/>
    </row>
    <row r="2085" spans="1:16" x14ac:dyDescent="0.3">
      <c r="A2085" s="25"/>
      <c r="B2085"/>
      <c r="C2085" s="31"/>
      <c r="D2085" s="31"/>
      <c r="E2085" s="31"/>
      <c r="F2085" s="31"/>
      <c r="G2085" s="31"/>
      <c r="H2085" s="31"/>
      <c r="I2085" s="24"/>
      <c r="J2085" s="24"/>
      <c r="K2085" s="24"/>
      <c r="O2085" s="24"/>
      <c r="P2085" s="31"/>
    </row>
    <row r="2086" spans="1:16" x14ac:dyDescent="0.3">
      <c r="A2086" s="25"/>
      <c r="B2086"/>
      <c r="C2086" s="31"/>
      <c r="D2086" s="31"/>
      <c r="E2086" s="31"/>
      <c r="F2086" s="31"/>
      <c r="G2086" s="31"/>
      <c r="H2086" s="31"/>
      <c r="I2086" s="24"/>
      <c r="J2086" s="24"/>
      <c r="K2086" s="24"/>
      <c r="O2086" s="24"/>
      <c r="P2086" s="31"/>
    </row>
    <row r="2087" spans="1:16" x14ac:dyDescent="0.3">
      <c r="A2087" s="25"/>
      <c r="B2087"/>
      <c r="C2087" s="31"/>
      <c r="D2087" s="31"/>
      <c r="E2087" s="31"/>
      <c r="F2087" s="31"/>
      <c r="G2087" s="31"/>
      <c r="H2087" s="31"/>
      <c r="I2087" s="24"/>
      <c r="J2087" s="24"/>
      <c r="K2087" s="24"/>
      <c r="O2087" s="24"/>
      <c r="P2087" s="31"/>
    </row>
    <row r="2088" spans="1:16" x14ac:dyDescent="0.3">
      <c r="A2088" s="25"/>
      <c r="B2088"/>
      <c r="C2088" s="31"/>
      <c r="D2088" s="31"/>
      <c r="E2088" s="31"/>
      <c r="F2088" s="31"/>
      <c r="G2088" s="31"/>
      <c r="H2088" s="31"/>
      <c r="I2088" s="24"/>
      <c r="J2088" s="24"/>
      <c r="K2088" s="24"/>
      <c r="O2088" s="24"/>
      <c r="P2088" s="31"/>
    </row>
    <row r="2089" spans="1:16" x14ac:dyDescent="0.3">
      <c r="A2089" s="25"/>
      <c r="B2089"/>
      <c r="C2089" s="31"/>
      <c r="D2089" s="31"/>
      <c r="E2089" s="31"/>
      <c r="F2089" s="31"/>
      <c r="G2089" s="31"/>
      <c r="H2089" s="31"/>
      <c r="I2089" s="24"/>
      <c r="J2089" s="24"/>
      <c r="K2089" s="24"/>
      <c r="O2089" s="24"/>
      <c r="P2089" s="31"/>
    </row>
    <row r="2090" spans="1:16" x14ac:dyDescent="0.3">
      <c r="A2090" s="25"/>
      <c r="B2090"/>
      <c r="C2090" s="31"/>
      <c r="D2090" s="31"/>
      <c r="E2090" s="31"/>
      <c r="F2090" s="31"/>
      <c r="G2090" s="31"/>
      <c r="H2090" s="31"/>
      <c r="I2090" s="24"/>
      <c r="J2090" s="24"/>
      <c r="K2090" s="24"/>
      <c r="O2090" s="24"/>
      <c r="P2090" s="31"/>
    </row>
    <row r="2091" spans="1:16" x14ac:dyDescent="0.3">
      <c r="A2091" s="25"/>
      <c r="B2091"/>
      <c r="C2091" s="31"/>
      <c r="D2091" s="31"/>
      <c r="E2091" s="31"/>
      <c r="F2091" s="31"/>
      <c r="G2091" s="31"/>
      <c r="H2091" s="31"/>
      <c r="I2091" s="24"/>
      <c r="J2091" s="24"/>
      <c r="K2091" s="24"/>
      <c r="O2091" s="24"/>
      <c r="P2091" s="31"/>
    </row>
    <row r="2092" spans="1:16" x14ac:dyDescent="0.3">
      <c r="A2092" s="25"/>
      <c r="B2092"/>
      <c r="C2092" s="31"/>
      <c r="D2092" s="31"/>
      <c r="E2092" s="31"/>
      <c r="F2092" s="31"/>
      <c r="G2092" s="31"/>
      <c r="H2092" s="31"/>
      <c r="I2092" s="24"/>
      <c r="J2092" s="24"/>
      <c r="K2092" s="24"/>
      <c r="O2092" s="24"/>
      <c r="P2092" s="31"/>
    </row>
    <row r="2093" spans="1:16" x14ac:dyDescent="0.3">
      <c r="A2093" s="25"/>
      <c r="B2093"/>
      <c r="C2093" s="31"/>
      <c r="D2093" s="31"/>
      <c r="E2093" s="31"/>
      <c r="F2093" s="31"/>
      <c r="G2093" s="31"/>
      <c r="H2093" s="31"/>
      <c r="I2093" s="24"/>
      <c r="J2093" s="24"/>
      <c r="K2093" s="24"/>
      <c r="O2093" s="24"/>
      <c r="P2093" s="31"/>
    </row>
    <row r="2094" spans="1:16" x14ac:dyDescent="0.3">
      <c r="A2094" s="25"/>
      <c r="B2094"/>
      <c r="C2094" s="31"/>
      <c r="D2094" s="31"/>
      <c r="E2094" s="31"/>
      <c r="F2094" s="31"/>
      <c r="G2094" s="31"/>
      <c r="H2094" s="31"/>
      <c r="I2094" s="24"/>
      <c r="J2094" s="24"/>
      <c r="K2094" s="24"/>
      <c r="O2094" s="24"/>
      <c r="P2094" s="31"/>
    </row>
    <row r="2095" spans="1:16" x14ac:dyDescent="0.3">
      <c r="A2095" s="25"/>
      <c r="B2095"/>
      <c r="C2095" s="31"/>
      <c r="D2095" s="31"/>
      <c r="E2095" s="31"/>
      <c r="F2095" s="31"/>
      <c r="G2095" s="31"/>
      <c r="H2095" s="31"/>
      <c r="I2095" s="24"/>
      <c r="J2095" s="24"/>
      <c r="K2095" s="24"/>
      <c r="O2095" s="24"/>
      <c r="P2095" s="31"/>
    </row>
    <row r="2096" spans="1:16" x14ac:dyDescent="0.3">
      <c r="A2096" s="25"/>
      <c r="B2096"/>
      <c r="C2096" s="31"/>
      <c r="D2096" s="31"/>
      <c r="E2096" s="31"/>
      <c r="F2096" s="31"/>
      <c r="G2096" s="31"/>
      <c r="H2096" s="31"/>
      <c r="I2096" s="24"/>
      <c r="J2096" s="24"/>
      <c r="K2096" s="24"/>
      <c r="O2096" s="24"/>
      <c r="P2096" s="31"/>
    </row>
    <row r="2097" spans="1:16" x14ac:dyDescent="0.3">
      <c r="A2097" s="25"/>
      <c r="B2097"/>
      <c r="C2097" s="31"/>
      <c r="D2097" s="31"/>
      <c r="E2097" s="31"/>
      <c r="F2097" s="31"/>
      <c r="G2097" s="31"/>
      <c r="H2097" s="31"/>
      <c r="I2097" s="24"/>
      <c r="J2097" s="24"/>
      <c r="K2097" s="24"/>
      <c r="O2097" s="24"/>
      <c r="P2097" s="31"/>
    </row>
    <row r="2098" spans="1:16" x14ac:dyDescent="0.3">
      <c r="A2098" s="25"/>
      <c r="B2098"/>
      <c r="C2098" s="31"/>
      <c r="D2098" s="31"/>
      <c r="E2098" s="31"/>
      <c r="F2098" s="31"/>
      <c r="G2098" s="31"/>
      <c r="H2098" s="31"/>
      <c r="I2098" s="24"/>
      <c r="J2098" s="24"/>
      <c r="K2098" s="24"/>
      <c r="O2098" s="24"/>
      <c r="P2098" s="31"/>
    </row>
    <row r="2099" spans="1:16" x14ac:dyDescent="0.3">
      <c r="A2099" s="25"/>
      <c r="B2099"/>
      <c r="C2099" s="31"/>
      <c r="D2099" s="31"/>
      <c r="E2099" s="31"/>
      <c r="F2099" s="31"/>
      <c r="G2099" s="31"/>
      <c r="H2099" s="31"/>
      <c r="I2099" s="24"/>
      <c r="J2099" s="24"/>
      <c r="K2099" s="24"/>
      <c r="O2099" s="24"/>
      <c r="P2099" s="31"/>
    </row>
    <row r="2100" spans="1:16" x14ac:dyDescent="0.3">
      <c r="A2100" s="25"/>
      <c r="B2100"/>
      <c r="C2100" s="31"/>
      <c r="D2100" s="31"/>
      <c r="E2100" s="31"/>
      <c r="F2100" s="31"/>
      <c r="G2100" s="31"/>
      <c r="H2100" s="31"/>
      <c r="I2100" s="24"/>
      <c r="J2100" s="24"/>
      <c r="K2100" s="24"/>
      <c r="O2100" s="24"/>
      <c r="P2100" s="31"/>
    </row>
    <row r="2101" spans="1:16" x14ac:dyDescent="0.3">
      <c r="A2101" s="25"/>
      <c r="B2101"/>
      <c r="C2101" s="31"/>
      <c r="D2101" s="31"/>
      <c r="E2101" s="31"/>
      <c r="F2101" s="31"/>
      <c r="G2101" s="31"/>
      <c r="H2101" s="31"/>
      <c r="I2101" s="24"/>
      <c r="J2101" s="24"/>
      <c r="K2101" s="24"/>
      <c r="O2101" s="24"/>
      <c r="P2101" s="31"/>
    </row>
    <row r="2102" spans="1:16" x14ac:dyDescent="0.3">
      <c r="A2102" s="25"/>
      <c r="B2102"/>
      <c r="C2102" s="31"/>
      <c r="D2102" s="31"/>
      <c r="E2102" s="31"/>
      <c r="F2102" s="31"/>
      <c r="G2102" s="31"/>
      <c r="H2102" s="31"/>
      <c r="I2102" s="24"/>
      <c r="J2102" s="24"/>
      <c r="K2102" s="24"/>
      <c r="O2102" s="24"/>
      <c r="P2102" s="31"/>
    </row>
    <row r="2103" spans="1:16" x14ac:dyDescent="0.3">
      <c r="A2103" s="25"/>
      <c r="B2103"/>
      <c r="C2103" s="31"/>
      <c r="D2103" s="31"/>
      <c r="E2103" s="31"/>
      <c r="F2103" s="31"/>
      <c r="G2103" s="31"/>
      <c r="H2103" s="31"/>
      <c r="I2103" s="24"/>
      <c r="J2103" s="24"/>
      <c r="K2103" s="24"/>
      <c r="O2103" s="24"/>
      <c r="P2103" s="31"/>
    </row>
    <row r="2104" spans="1:16" x14ac:dyDescent="0.3">
      <c r="A2104" s="25"/>
      <c r="B2104"/>
      <c r="C2104" s="31"/>
      <c r="D2104" s="31"/>
      <c r="E2104" s="31"/>
      <c r="F2104" s="31"/>
      <c r="G2104" s="31"/>
      <c r="H2104" s="31"/>
      <c r="I2104" s="24"/>
      <c r="J2104" s="24"/>
      <c r="K2104" s="24"/>
      <c r="O2104" s="24"/>
      <c r="P2104" s="31"/>
    </row>
    <row r="2105" spans="1:16" x14ac:dyDescent="0.3">
      <c r="A2105" s="25"/>
      <c r="B2105"/>
      <c r="C2105" s="31"/>
      <c r="D2105" s="31"/>
      <c r="E2105" s="31"/>
      <c r="F2105" s="31"/>
      <c r="G2105" s="31"/>
      <c r="H2105" s="31"/>
      <c r="I2105" s="24"/>
      <c r="J2105" s="24"/>
      <c r="K2105" s="24"/>
      <c r="O2105" s="24"/>
      <c r="P2105" s="31"/>
    </row>
    <row r="2106" spans="1:16" x14ac:dyDescent="0.3">
      <c r="A2106" s="25"/>
      <c r="B2106"/>
      <c r="C2106" s="31"/>
      <c r="D2106" s="31"/>
      <c r="E2106" s="31"/>
      <c r="F2106" s="31"/>
      <c r="G2106" s="31"/>
      <c r="H2106" s="31"/>
      <c r="I2106" s="24"/>
      <c r="J2106" s="24"/>
      <c r="K2106" s="24"/>
      <c r="O2106" s="24"/>
      <c r="P2106" s="31"/>
    </row>
    <row r="2107" spans="1:16" x14ac:dyDescent="0.3">
      <c r="A2107" s="25"/>
      <c r="B2107"/>
      <c r="C2107" s="31"/>
      <c r="D2107" s="31"/>
      <c r="E2107" s="31"/>
      <c r="F2107" s="31"/>
      <c r="G2107" s="31"/>
      <c r="H2107" s="31"/>
      <c r="I2107" s="24"/>
      <c r="J2107" s="24"/>
      <c r="K2107" s="24"/>
      <c r="O2107" s="24"/>
      <c r="P2107" s="31"/>
    </row>
    <row r="2108" spans="1:16" x14ac:dyDescent="0.3">
      <c r="A2108" s="25"/>
      <c r="B2108"/>
      <c r="C2108" s="31"/>
      <c r="D2108" s="31"/>
      <c r="E2108" s="31"/>
      <c r="F2108" s="31"/>
      <c r="G2108" s="31"/>
      <c r="H2108" s="31"/>
      <c r="I2108" s="24"/>
      <c r="J2108" s="24"/>
      <c r="K2108" s="24"/>
      <c r="O2108" s="24"/>
      <c r="P2108" s="31"/>
    </row>
    <row r="2109" spans="1:16" x14ac:dyDescent="0.3">
      <c r="A2109" s="25"/>
      <c r="B2109"/>
      <c r="C2109" s="31"/>
      <c r="D2109" s="31"/>
      <c r="E2109" s="31"/>
      <c r="F2109" s="31"/>
      <c r="G2109" s="31"/>
      <c r="H2109" s="31"/>
      <c r="I2109" s="24"/>
      <c r="J2109" s="24"/>
      <c r="K2109" s="24"/>
      <c r="O2109" s="24"/>
      <c r="P2109" s="31"/>
    </row>
    <row r="2110" spans="1:16" x14ac:dyDescent="0.3">
      <c r="A2110" s="25"/>
      <c r="B2110"/>
      <c r="C2110" s="31"/>
      <c r="D2110" s="31"/>
      <c r="E2110" s="31"/>
      <c r="F2110" s="31"/>
      <c r="G2110" s="31"/>
      <c r="H2110" s="31"/>
      <c r="I2110" s="24"/>
      <c r="J2110" s="24"/>
      <c r="K2110" s="24"/>
      <c r="O2110" s="24"/>
      <c r="P2110" s="31"/>
    </row>
    <row r="2111" spans="1:16" x14ac:dyDescent="0.3">
      <c r="A2111" s="25"/>
      <c r="B2111"/>
      <c r="C2111" s="31"/>
      <c r="D2111" s="31"/>
      <c r="E2111" s="31"/>
      <c r="F2111" s="31"/>
      <c r="G2111" s="31"/>
      <c r="H2111" s="31"/>
      <c r="I2111" s="24"/>
      <c r="J2111" s="24"/>
      <c r="K2111" s="24"/>
      <c r="O2111" s="24"/>
      <c r="P2111" s="31"/>
    </row>
    <row r="2112" spans="1:16" x14ac:dyDescent="0.3">
      <c r="A2112" s="25"/>
      <c r="B2112"/>
      <c r="C2112" s="31"/>
      <c r="D2112" s="31"/>
      <c r="E2112" s="31"/>
      <c r="F2112" s="31"/>
      <c r="G2112" s="31"/>
      <c r="H2112" s="31"/>
      <c r="I2112" s="24"/>
      <c r="J2112" s="24"/>
      <c r="K2112" s="24"/>
      <c r="O2112" s="24"/>
      <c r="P2112" s="31"/>
    </row>
    <row r="2113" spans="1:16" x14ac:dyDescent="0.3">
      <c r="A2113" s="25"/>
      <c r="B2113"/>
      <c r="C2113" s="31"/>
      <c r="D2113" s="31"/>
      <c r="E2113" s="31"/>
      <c r="F2113" s="31"/>
      <c r="G2113" s="31"/>
      <c r="H2113" s="31"/>
      <c r="I2113" s="24"/>
      <c r="J2113" s="24"/>
      <c r="K2113" s="24"/>
      <c r="O2113" s="24"/>
      <c r="P2113" s="31"/>
    </row>
    <row r="2114" spans="1:16" x14ac:dyDescent="0.3">
      <c r="A2114" s="25"/>
      <c r="B2114"/>
      <c r="C2114" s="31"/>
      <c r="D2114" s="31"/>
      <c r="E2114" s="31"/>
      <c r="F2114" s="31"/>
      <c r="G2114" s="31"/>
      <c r="H2114" s="31"/>
      <c r="I2114" s="24"/>
      <c r="J2114" s="24"/>
      <c r="K2114" s="24"/>
      <c r="O2114" s="24"/>
      <c r="P2114" s="31"/>
    </row>
    <row r="2115" spans="1:16" x14ac:dyDescent="0.3">
      <c r="A2115" s="25"/>
      <c r="B2115"/>
      <c r="C2115" s="31"/>
      <c r="D2115" s="31"/>
      <c r="E2115" s="31"/>
      <c r="F2115" s="31"/>
      <c r="G2115" s="31"/>
      <c r="H2115" s="31"/>
      <c r="I2115" s="24"/>
      <c r="J2115" s="24"/>
      <c r="K2115" s="24"/>
      <c r="O2115" s="24"/>
      <c r="P2115" s="31"/>
    </row>
    <row r="2116" spans="1:16" x14ac:dyDescent="0.3">
      <c r="A2116" s="25"/>
      <c r="B2116"/>
      <c r="C2116" s="31"/>
      <c r="D2116" s="31"/>
      <c r="E2116" s="31"/>
      <c r="F2116" s="31"/>
      <c r="G2116" s="31"/>
      <c r="H2116" s="31"/>
      <c r="I2116" s="24"/>
      <c r="J2116" s="24"/>
      <c r="K2116" s="24"/>
      <c r="O2116" s="24"/>
      <c r="P2116" s="31"/>
    </row>
    <row r="2117" spans="1:16" x14ac:dyDescent="0.3">
      <c r="A2117" s="25"/>
      <c r="B2117"/>
      <c r="C2117" s="31"/>
      <c r="D2117" s="31"/>
      <c r="E2117" s="31"/>
      <c r="F2117" s="31"/>
      <c r="G2117" s="31"/>
      <c r="H2117" s="31"/>
      <c r="I2117" s="24"/>
      <c r="J2117" s="24"/>
      <c r="K2117" s="24"/>
      <c r="O2117" s="24"/>
      <c r="P2117" s="31"/>
    </row>
    <row r="2118" spans="1:16" x14ac:dyDescent="0.3">
      <c r="A2118" s="25"/>
      <c r="B2118"/>
      <c r="C2118" s="31"/>
      <c r="D2118" s="31"/>
      <c r="E2118" s="31"/>
      <c r="F2118" s="31"/>
      <c r="G2118" s="31"/>
      <c r="H2118" s="31"/>
      <c r="I2118" s="24"/>
      <c r="J2118" s="24"/>
      <c r="K2118" s="24"/>
      <c r="O2118" s="24"/>
      <c r="P2118" s="31"/>
    </row>
    <row r="2119" spans="1:16" x14ac:dyDescent="0.3">
      <c r="A2119" s="25"/>
      <c r="B2119"/>
      <c r="C2119" s="31"/>
      <c r="D2119" s="31"/>
      <c r="E2119" s="31"/>
      <c r="F2119" s="31"/>
      <c r="G2119" s="31"/>
      <c r="H2119" s="31"/>
      <c r="I2119" s="24"/>
      <c r="J2119" s="24"/>
      <c r="K2119" s="24"/>
      <c r="O2119" s="24"/>
      <c r="P2119" s="31"/>
    </row>
    <row r="2120" spans="1:16" x14ac:dyDescent="0.3">
      <c r="A2120" s="25"/>
      <c r="B2120"/>
      <c r="C2120" s="31"/>
      <c r="D2120" s="31"/>
      <c r="E2120" s="31"/>
      <c r="F2120" s="31"/>
      <c r="G2120" s="31"/>
      <c r="H2120" s="31"/>
      <c r="I2120" s="24"/>
      <c r="J2120" s="24"/>
      <c r="K2120" s="24"/>
      <c r="O2120" s="24"/>
      <c r="P2120" s="31"/>
    </row>
    <row r="2121" spans="1:16" x14ac:dyDescent="0.3">
      <c r="A2121" s="25"/>
      <c r="B2121"/>
      <c r="C2121" s="31"/>
      <c r="D2121" s="31"/>
      <c r="E2121" s="31"/>
      <c r="F2121" s="31"/>
      <c r="G2121" s="31"/>
      <c r="H2121" s="31"/>
      <c r="I2121" s="24"/>
      <c r="J2121" s="24"/>
      <c r="K2121" s="24"/>
      <c r="O2121" s="24"/>
      <c r="P2121" s="31"/>
    </row>
    <row r="2122" spans="1:16" x14ac:dyDescent="0.3">
      <c r="A2122" s="25"/>
      <c r="B2122"/>
      <c r="C2122" s="31"/>
      <c r="D2122" s="31"/>
      <c r="E2122" s="31"/>
      <c r="F2122" s="31"/>
      <c r="G2122" s="31"/>
      <c r="H2122" s="31"/>
      <c r="I2122" s="24"/>
      <c r="J2122" s="24"/>
      <c r="K2122" s="24"/>
      <c r="O2122" s="24"/>
      <c r="P2122" s="31"/>
    </row>
    <row r="2123" spans="1:16" x14ac:dyDescent="0.3">
      <c r="A2123" s="25"/>
      <c r="B2123"/>
      <c r="C2123" s="31"/>
      <c r="D2123" s="31"/>
      <c r="E2123" s="31"/>
      <c r="F2123" s="31"/>
      <c r="G2123" s="31"/>
      <c r="H2123" s="31"/>
      <c r="I2123" s="24"/>
      <c r="J2123" s="24"/>
      <c r="K2123" s="24"/>
      <c r="O2123" s="24"/>
      <c r="P2123" s="31"/>
    </row>
    <row r="2124" spans="1:16" x14ac:dyDescent="0.3">
      <c r="A2124" s="25"/>
      <c r="B2124"/>
      <c r="I2124" s="24"/>
      <c r="J2124" s="24"/>
      <c r="K2124" s="24"/>
      <c r="O2124" s="24"/>
      <c r="P2124" s="31"/>
    </row>
    <row r="2125" spans="1:16" x14ac:dyDescent="0.3">
      <c r="A2125" s="25"/>
      <c r="B2125"/>
      <c r="C2125" s="31"/>
      <c r="D2125" s="31"/>
      <c r="E2125" s="31"/>
      <c r="F2125" s="31"/>
      <c r="G2125" s="31"/>
      <c r="H2125" s="31"/>
      <c r="I2125" s="24"/>
      <c r="J2125" s="24"/>
      <c r="K2125" s="24"/>
      <c r="O2125" s="24"/>
      <c r="P2125" s="31"/>
    </row>
    <row r="2126" spans="1:16" x14ac:dyDescent="0.3">
      <c r="A2126" s="25"/>
      <c r="B2126"/>
      <c r="C2126" s="31"/>
      <c r="D2126" s="31"/>
      <c r="E2126" s="31"/>
      <c r="F2126" s="31"/>
      <c r="G2126" s="31"/>
      <c r="H2126" s="31"/>
      <c r="I2126" s="24"/>
      <c r="J2126" s="24"/>
      <c r="K2126" s="24"/>
      <c r="O2126" s="24"/>
      <c r="P2126" s="31"/>
    </row>
    <row r="2127" spans="1:16" x14ac:dyDescent="0.3">
      <c r="A2127" s="25"/>
      <c r="B2127"/>
      <c r="C2127" s="31"/>
      <c r="D2127" s="31"/>
      <c r="E2127" s="31"/>
      <c r="F2127" s="31"/>
      <c r="G2127" s="31"/>
      <c r="H2127" s="31"/>
      <c r="I2127" s="24"/>
      <c r="J2127" s="24"/>
      <c r="K2127" s="24"/>
      <c r="O2127" s="24"/>
      <c r="P2127" s="31"/>
    </row>
    <row r="2128" spans="1:16" x14ac:dyDescent="0.3">
      <c r="A2128" s="25"/>
      <c r="B2128"/>
      <c r="C2128" s="31"/>
      <c r="D2128" s="31"/>
      <c r="E2128" s="31"/>
      <c r="F2128" s="31"/>
      <c r="G2128" s="31"/>
      <c r="H2128" s="31"/>
      <c r="I2128" s="24"/>
      <c r="J2128" s="24"/>
      <c r="K2128" s="24"/>
      <c r="O2128" s="24"/>
      <c r="P2128" s="31"/>
    </row>
    <row r="2129" spans="1:16" x14ac:dyDescent="0.3">
      <c r="A2129" s="25"/>
      <c r="B2129"/>
      <c r="C2129" s="31"/>
      <c r="D2129" s="31"/>
      <c r="E2129" s="31"/>
      <c r="F2129" s="31"/>
      <c r="G2129" s="31"/>
      <c r="H2129" s="31"/>
      <c r="I2129" s="24"/>
      <c r="J2129" s="24"/>
      <c r="K2129" s="24"/>
      <c r="O2129" s="24"/>
      <c r="P2129" s="31"/>
    </row>
    <row r="2130" spans="1:16" x14ac:dyDescent="0.3">
      <c r="A2130" s="25"/>
      <c r="B2130"/>
      <c r="C2130" s="31"/>
      <c r="D2130" s="31"/>
      <c r="E2130" s="31"/>
      <c r="F2130" s="31"/>
      <c r="G2130" s="31"/>
      <c r="H2130" s="31"/>
      <c r="I2130" s="24"/>
      <c r="J2130" s="24"/>
      <c r="K2130" s="24"/>
      <c r="O2130" s="24"/>
      <c r="P2130" s="31"/>
    </row>
    <row r="2131" spans="1:16" x14ac:dyDescent="0.3">
      <c r="A2131" s="25"/>
      <c r="B2131"/>
      <c r="C2131" s="31"/>
      <c r="D2131" s="31"/>
      <c r="E2131" s="31"/>
      <c r="F2131" s="31"/>
      <c r="G2131" s="31"/>
      <c r="H2131" s="31"/>
      <c r="I2131" s="24"/>
      <c r="J2131" s="24"/>
      <c r="K2131" s="24"/>
      <c r="O2131" s="24"/>
      <c r="P2131" s="31"/>
    </row>
    <row r="2132" spans="1:16" x14ac:dyDescent="0.3">
      <c r="A2132" s="25"/>
      <c r="B2132"/>
      <c r="C2132" s="31"/>
      <c r="D2132" s="31"/>
      <c r="E2132" s="31"/>
      <c r="F2132" s="31"/>
      <c r="G2132" s="31"/>
      <c r="H2132" s="31"/>
      <c r="I2132" s="24"/>
      <c r="J2132" s="24"/>
      <c r="K2132" s="24"/>
      <c r="O2132" s="24"/>
      <c r="P2132" s="31"/>
    </row>
    <row r="2133" spans="1:16" x14ac:dyDescent="0.3">
      <c r="A2133" s="25"/>
      <c r="B2133"/>
      <c r="C2133" s="31"/>
      <c r="D2133" s="31"/>
      <c r="E2133" s="31"/>
      <c r="F2133" s="31"/>
      <c r="G2133" s="31"/>
      <c r="H2133" s="31"/>
      <c r="I2133" s="24"/>
      <c r="J2133" s="24"/>
      <c r="K2133" s="24"/>
      <c r="O2133" s="24"/>
      <c r="P2133" s="31"/>
    </row>
    <row r="2134" spans="1:16" x14ac:dyDescent="0.3">
      <c r="A2134" s="25"/>
      <c r="B2134"/>
      <c r="C2134" s="31"/>
      <c r="D2134" s="31"/>
      <c r="E2134" s="31"/>
      <c r="F2134" s="31"/>
      <c r="G2134" s="31"/>
      <c r="H2134" s="31"/>
      <c r="I2134" s="24"/>
      <c r="J2134" s="24"/>
      <c r="K2134" s="24"/>
      <c r="O2134" s="24"/>
      <c r="P2134" s="31"/>
    </row>
    <row r="2135" spans="1:16" x14ac:dyDescent="0.3">
      <c r="A2135" s="25"/>
      <c r="B2135"/>
      <c r="C2135" s="31"/>
      <c r="D2135" s="31"/>
      <c r="E2135" s="31"/>
      <c r="F2135" s="31"/>
      <c r="G2135" s="31"/>
      <c r="H2135" s="31"/>
      <c r="I2135" s="24"/>
      <c r="J2135" s="24"/>
      <c r="K2135" s="24"/>
      <c r="O2135" s="24"/>
      <c r="P2135" s="31"/>
    </row>
    <row r="2136" spans="1:16" x14ac:dyDescent="0.3">
      <c r="A2136" s="25"/>
      <c r="B2136"/>
      <c r="C2136" s="31"/>
      <c r="D2136" s="31"/>
      <c r="E2136" s="31"/>
      <c r="F2136" s="31"/>
      <c r="G2136" s="31"/>
      <c r="H2136" s="31"/>
      <c r="I2136" s="24"/>
      <c r="J2136" s="24"/>
      <c r="K2136" s="24"/>
      <c r="O2136" s="24"/>
      <c r="P2136" s="31"/>
    </row>
    <row r="2137" spans="1:16" x14ac:dyDescent="0.3">
      <c r="A2137" s="25"/>
      <c r="B2137"/>
      <c r="C2137" s="31"/>
      <c r="D2137" s="31"/>
      <c r="E2137" s="31"/>
      <c r="F2137" s="31"/>
      <c r="G2137" s="31"/>
      <c r="H2137" s="31"/>
      <c r="I2137" s="24"/>
      <c r="J2137" s="24"/>
      <c r="K2137" s="24"/>
      <c r="O2137" s="24"/>
      <c r="P2137" s="31"/>
    </row>
    <row r="2138" spans="1:16" x14ac:dyDescent="0.3">
      <c r="A2138" s="25"/>
      <c r="B2138"/>
      <c r="C2138" s="31"/>
      <c r="D2138" s="31"/>
      <c r="E2138" s="31"/>
      <c r="F2138" s="31"/>
      <c r="G2138" s="31"/>
      <c r="H2138" s="31"/>
      <c r="I2138" s="24"/>
      <c r="J2138" s="24"/>
      <c r="K2138" s="24"/>
      <c r="O2138" s="24"/>
      <c r="P2138" s="31"/>
    </row>
    <row r="2139" spans="1:16" x14ac:dyDescent="0.3">
      <c r="A2139" s="25"/>
      <c r="B2139"/>
      <c r="C2139" s="31"/>
      <c r="D2139" s="31"/>
      <c r="E2139" s="31"/>
      <c r="F2139" s="31"/>
      <c r="G2139" s="31"/>
      <c r="H2139" s="31"/>
      <c r="I2139" s="24"/>
      <c r="J2139" s="24"/>
      <c r="K2139" s="24"/>
      <c r="O2139" s="24"/>
      <c r="P2139" s="31"/>
    </row>
    <row r="2140" spans="1:16" x14ac:dyDescent="0.3">
      <c r="A2140" s="25"/>
      <c r="B2140"/>
      <c r="C2140" s="31"/>
      <c r="D2140" s="31"/>
      <c r="E2140" s="31"/>
      <c r="F2140" s="31"/>
      <c r="G2140" s="31"/>
      <c r="H2140" s="31"/>
      <c r="I2140" s="24"/>
      <c r="J2140" s="24"/>
      <c r="K2140" s="24"/>
      <c r="O2140" s="24"/>
      <c r="P2140" s="31"/>
    </row>
    <row r="2141" spans="1:16" x14ac:dyDescent="0.3">
      <c r="A2141" s="25"/>
      <c r="B2141"/>
      <c r="C2141" s="31"/>
      <c r="D2141" s="31"/>
      <c r="E2141" s="31"/>
      <c r="F2141" s="31"/>
      <c r="G2141" s="31"/>
      <c r="H2141" s="31"/>
      <c r="I2141" s="24"/>
      <c r="J2141" s="24"/>
      <c r="K2141" s="24"/>
      <c r="O2141" s="24"/>
      <c r="P2141" s="31"/>
    </row>
    <row r="2142" spans="1:16" x14ac:dyDescent="0.3">
      <c r="A2142" s="25"/>
      <c r="B2142"/>
      <c r="C2142" s="31"/>
      <c r="D2142" s="31"/>
      <c r="E2142" s="31"/>
      <c r="F2142" s="31"/>
      <c r="G2142" s="31"/>
      <c r="H2142" s="31"/>
      <c r="I2142" s="24"/>
      <c r="J2142" s="24"/>
      <c r="K2142" s="24"/>
      <c r="O2142" s="24"/>
      <c r="P2142" s="31"/>
    </row>
    <row r="2143" spans="1:16" x14ac:dyDescent="0.3">
      <c r="A2143" s="25"/>
      <c r="B2143"/>
      <c r="C2143" s="31"/>
      <c r="D2143" s="31"/>
      <c r="E2143" s="31"/>
      <c r="F2143" s="31"/>
      <c r="G2143" s="31"/>
      <c r="H2143" s="31"/>
      <c r="I2143" s="24"/>
      <c r="J2143" s="24"/>
      <c r="K2143" s="24"/>
      <c r="O2143" s="24"/>
      <c r="P2143" s="31"/>
    </row>
    <row r="2144" spans="1:16" x14ac:dyDescent="0.3">
      <c r="A2144" s="25"/>
      <c r="B2144"/>
      <c r="C2144" s="31"/>
      <c r="D2144" s="31"/>
      <c r="E2144" s="31"/>
      <c r="F2144" s="31"/>
      <c r="G2144" s="31"/>
      <c r="H2144" s="31"/>
      <c r="I2144" s="24"/>
      <c r="J2144" s="24"/>
      <c r="K2144" s="24"/>
      <c r="O2144" s="24"/>
      <c r="P2144" s="31"/>
    </row>
    <row r="2145" spans="1:16" x14ac:dyDescent="0.3">
      <c r="A2145" s="25"/>
      <c r="B2145"/>
      <c r="C2145" s="31"/>
      <c r="D2145" s="31"/>
      <c r="E2145" s="31"/>
      <c r="F2145" s="31"/>
      <c r="G2145" s="31"/>
      <c r="H2145" s="31"/>
      <c r="I2145" s="24"/>
      <c r="J2145" s="24"/>
      <c r="K2145" s="24"/>
      <c r="O2145" s="24"/>
      <c r="P2145" s="31"/>
    </row>
    <row r="2146" spans="1:16" x14ac:dyDescent="0.3">
      <c r="A2146" s="25"/>
      <c r="B2146"/>
      <c r="C2146" s="31"/>
      <c r="D2146" s="31"/>
      <c r="E2146" s="31"/>
      <c r="F2146" s="31"/>
      <c r="G2146" s="31"/>
      <c r="H2146" s="31"/>
      <c r="I2146" s="24"/>
      <c r="J2146" s="24"/>
      <c r="K2146" s="24"/>
      <c r="O2146" s="24"/>
      <c r="P2146" s="31"/>
    </row>
    <row r="2147" spans="1:16" x14ac:dyDescent="0.3">
      <c r="A2147" s="25"/>
      <c r="B2147"/>
      <c r="C2147" s="31"/>
      <c r="D2147" s="31"/>
      <c r="E2147" s="31"/>
      <c r="F2147" s="31"/>
      <c r="G2147" s="31"/>
      <c r="H2147" s="31"/>
      <c r="I2147" s="24"/>
      <c r="J2147" s="24"/>
      <c r="K2147" s="24"/>
      <c r="O2147" s="24"/>
      <c r="P2147" s="31"/>
    </row>
    <row r="2148" spans="1:16" x14ac:dyDescent="0.3">
      <c r="A2148" s="25"/>
      <c r="B2148"/>
      <c r="C2148" s="31"/>
      <c r="D2148" s="31"/>
      <c r="E2148" s="31"/>
      <c r="F2148" s="31"/>
      <c r="G2148" s="31"/>
      <c r="H2148" s="31"/>
      <c r="I2148" s="24"/>
      <c r="J2148" s="24"/>
      <c r="K2148" s="24"/>
      <c r="O2148" s="24"/>
      <c r="P2148" s="31"/>
    </row>
    <row r="2149" spans="1:16" x14ac:dyDescent="0.3">
      <c r="A2149" s="25"/>
      <c r="B2149"/>
      <c r="C2149" s="31"/>
      <c r="D2149" s="31"/>
      <c r="E2149" s="31"/>
      <c r="F2149" s="31"/>
      <c r="G2149" s="31"/>
      <c r="H2149" s="31"/>
      <c r="I2149" s="24"/>
      <c r="J2149" s="24"/>
      <c r="K2149" s="24"/>
      <c r="O2149" s="24"/>
      <c r="P2149" s="31"/>
    </row>
    <row r="2150" spans="1:16" x14ac:dyDescent="0.3">
      <c r="A2150" s="25"/>
      <c r="B2150"/>
      <c r="C2150" s="31"/>
      <c r="D2150" s="31"/>
      <c r="E2150" s="31"/>
      <c r="F2150" s="31"/>
      <c r="G2150" s="31"/>
      <c r="H2150" s="31"/>
      <c r="I2150" s="24"/>
      <c r="J2150" s="24"/>
      <c r="K2150" s="24"/>
      <c r="O2150" s="24"/>
      <c r="P2150" s="31"/>
    </row>
    <row r="2151" spans="1:16" x14ac:dyDescent="0.3">
      <c r="A2151" s="25"/>
      <c r="B2151"/>
      <c r="C2151" s="31"/>
      <c r="D2151" s="31"/>
      <c r="E2151" s="31"/>
      <c r="F2151" s="31"/>
      <c r="G2151" s="31"/>
      <c r="H2151" s="31"/>
      <c r="I2151" s="24"/>
      <c r="J2151" s="24"/>
      <c r="K2151" s="24"/>
      <c r="O2151" s="24"/>
      <c r="P2151" s="31"/>
    </row>
    <row r="2152" spans="1:16" x14ac:dyDescent="0.3">
      <c r="A2152" s="25"/>
      <c r="B2152"/>
      <c r="C2152" s="31"/>
      <c r="D2152" s="31"/>
      <c r="E2152" s="31"/>
      <c r="F2152" s="31"/>
      <c r="G2152" s="31"/>
      <c r="H2152" s="31"/>
      <c r="I2152" s="24"/>
      <c r="J2152" s="24"/>
      <c r="K2152" s="24"/>
      <c r="O2152" s="24"/>
      <c r="P2152" s="31"/>
    </row>
    <row r="2153" spans="1:16" x14ac:dyDescent="0.3">
      <c r="A2153" s="25"/>
      <c r="B2153"/>
      <c r="C2153" s="31"/>
      <c r="D2153" s="31"/>
      <c r="E2153" s="31"/>
      <c r="F2153" s="31"/>
      <c r="G2153" s="31"/>
      <c r="H2153" s="31"/>
      <c r="I2153" s="24"/>
      <c r="J2153" s="24"/>
      <c r="K2153" s="24"/>
      <c r="O2153" s="24"/>
      <c r="P2153" s="31"/>
    </row>
    <row r="2154" spans="1:16" x14ac:dyDescent="0.3">
      <c r="A2154" s="25"/>
      <c r="B2154"/>
      <c r="C2154" s="31"/>
      <c r="D2154" s="31"/>
      <c r="E2154" s="31"/>
      <c r="F2154" s="31"/>
      <c r="G2154" s="31"/>
      <c r="H2154" s="31"/>
      <c r="I2154" s="24"/>
      <c r="J2154" s="24"/>
      <c r="K2154" s="24"/>
      <c r="O2154" s="24"/>
      <c r="P2154" s="31"/>
    </row>
    <row r="2155" spans="1:16" x14ac:dyDescent="0.3">
      <c r="A2155" s="25"/>
      <c r="B2155"/>
      <c r="C2155" s="31"/>
      <c r="D2155" s="31"/>
      <c r="E2155" s="31"/>
      <c r="F2155" s="31"/>
      <c r="G2155" s="31"/>
      <c r="H2155" s="31"/>
      <c r="I2155" s="24"/>
      <c r="J2155" s="24"/>
      <c r="K2155" s="24"/>
      <c r="O2155" s="24"/>
      <c r="P2155" s="31"/>
    </row>
    <row r="2156" spans="1:16" x14ac:dyDescent="0.3">
      <c r="A2156" s="25"/>
      <c r="B2156"/>
      <c r="C2156" s="31"/>
      <c r="D2156" s="31"/>
      <c r="E2156" s="31"/>
      <c r="F2156" s="31"/>
      <c r="G2156" s="31"/>
      <c r="H2156" s="31"/>
      <c r="I2156" s="24"/>
      <c r="J2156" s="24"/>
      <c r="K2156" s="24"/>
      <c r="O2156" s="24"/>
      <c r="P2156" s="31"/>
    </row>
    <row r="2157" spans="1:16" x14ac:dyDescent="0.3">
      <c r="A2157" s="25"/>
      <c r="B2157"/>
      <c r="C2157" s="31"/>
      <c r="D2157" s="31"/>
      <c r="E2157" s="31"/>
      <c r="F2157" s="31"/>
      <c r="G2157" s="31"/>
      <c r="H2157" s="31"/>
      <c r="I2157" s="24"/>
      <c r="J2157" s="24"/>
      <c r="K2157" s="24"/>
      <c r="O2157" s="24"/>
      <c r="P2157" s="31"/>
    </row>
    <row r="2158" spans="1:16" x14ac:dyDescent="0.3">
      <c r="A2158" s="25"/>
      <c r="B2158"/>
      <c r="C2158" s="31"/>
      <c r="D2158" s="31"/>
      <c r="E2158" s="31"/>
      <c r="F2158" s="31"/>
      <c r="G2158" s="31"/>
      <c r="H2158" s="31"/>
      <c r="I2158" s="24"/>
      <c r="J2158" s="24"/>
      <c r="K2158" s="24"/>
      <c r="O2158" s="24"/>
      <c r="P2158" s="31"/>
    </row>
    <row r="2159" spans="1:16" x14ac:dyDescent="0.3">
      <c r="A2159" s="25"/>
      <c r="B2159"/>
      <c r="C2159" s="31"/>
      <c r="D2159" s="31"/>
      <c r="E2159" s="31"/>
      <c r="F2159" s="31"/>
      <c r="G2159" s="31"/>
      <c r="H2159" s="31"/>
      <c r="I2159" s="24"/>
      <c r="J2159" s="24"/>
      <c r="K2159" s="24"/>
      <c r="O2159" s="24"/>
      <c r="P2159" s="31"/>
    </row>
    <row r="2160" spans="1:16" x14ac:dyDescent="0.3">
      <c r="A2160" s="25"/>
      <c r="B2160"/>
      <c r="C2160" s="31"/>
      <c r="D2160" s="31"/>
      <c r="E2160" s="31"/>
      <c r="F2160" s="31"/>
      <c r="G2160" s="31"/>
      <c r="H2160" s="31"/>
      <c r="I2160" s="24"/>
      <c r="J2160" s="24"/>
      <c r="K2160" s="24"/>
      <c r="O2160" s="24"/>
      <c r="P2160" s="31"/>
    </row>
    <row r="2161" spans="1:16" x14ac:dyDescent="0.3">
      <c r="A2161" s="25"/>
      <c r="B2161"/>
      <c r="C2161" s="31"/>
      <c r="D2161" s="31"/>
      <c r="E2161" s="31"/>
      <c r="F2161" s="31"/>
      <c r="G2161" s="31"/>
      <c r="H2161" s="31"/>
      <c r="I2161" s="24"/>
      <c r="J2161" s="24"/>
      <c r="K2161" s="24"/>
      <c r="O2161" s="24"/>
      <c r="P2161" s="31"/>
    </row>
    <row r="2162" spans="1:16" x14ac:dyDescent="0.3">
      <c r="A2162" s="25"/>
      <c r="B2162"/>
      <c r="C2162" s="31"/>
      <c r="D2162" s="31"/>
      <c r="E2162" s="31"/>
      <c r="F2162" s="31"/>
      <c r="G2162" s="31"/>
      <c r="H2162" s="31"/>
      <c r="I2162" s="24"/>
      <c r="J2162" s="24"/>
      <c r="K2162" s="24"/>
      <c r="O2162" s="24"/>
      <c r="P2162" s="31"/>
    </row>
    <row r="2163" spans="1:16" x14ac:dyDescent="0.3">
      <c r="A2163" s="25"/>
      <c r="B2163"/>
      <c r="C2163" s="31"/>
      <c r="D2163" s="31"/>
      <c r="E2163" s="31"/>
      <c r="F2163" s="31"/>
      <c r="G2163" s="31"/>
      <c r="H2163" s="31"/>
      <c r="I2163" s="24"/>
      <c r="J2163" s="24"/>
      <c r="K2163" s="24"/>
      <c r="O2163" s="24"/>
      <c r="P2163" s="31"/>
    </row>
    <row r="2164" spans="1:16" x14ac:dyDescent="0.3">
      <c r="A2164" s="25"/>
      <c r="B2164"/>
      <c r="C2164" s="31"/>
      <c r="D2164" s="31"/>
      <c r="E2164" s="31"/>
      <c r="F2164" s="31"/>
      <c r="G2164" s="31"/>
      <c r="H2164" s="31"/>
      <c r="I2164" s="24"/>
      <c r="J2164" s="24"/>
      <c r="K2164" s="24"/>
      <c r="O2164" s="24"/>
      <c r="P2164" s="31"/>
    </row>
    <row r="2165" spans="1:16" x14ac:dyDescent="0.3">
      <c r="A2165" s="25"/>
      <c r="B2165"/>
      <c r="C2165" s="31"/>
      <c r="D2165" s="31"/>
      <c r="E2165" s="31"/>
      <c r="F2165" s="31"/>
      <c r="G2165" s="31"/>
      <c r="H2165" s="31"/>
      <c r="I2165" s="24"/>
      <c r="J2165" s="24"/>
      <c r="K2165" s="24"/>
      <c r="O2165" s="24"/>
      <c r="P2165" s="31"/>
    </row>
    <row r="2166" spans="1:16" x14ac:dyDescent="0.3">
      <c r="A2166" s="25"/>
      <c r="B2166"/>
      <c r="C2166" s="31"/>
      <c r="D2166" s="31"/>
      <c r="E2166" s="31"/>
      <c r="F2166" s="31"/>
      <c r="G2166" s="31"/>
      <c r="H2166" s="31"/>
      <c r="I2166" s="24"/>
      <c r="J2166" s="24"/>
      <c r="K2166" s="24"/>
      <c r="O2166" s="24"/>
      <c r="P2166" s="31"/>
    </row>
    <row r="2167" spans="1:16" x14ac:dyDescent="0.3">
      <c r="A2167" s="25"/>
      <c r="B2167"/>
      <c r="C2167" s="31"/>
      <c r="D2167" s="31"/>
      <c r="E2167" s="31"/>
      <c r="F2167" s="31"/>
      <c r="G2167" s="31"/>
      <c r="H2167" s="31"/>
      <c r="I2167" s="24"/>
      <c r="J2167" s="24"/>
      <c r="K2167" s="24"/>
      <c r="O2167" s="24"/>
      <c r="P2167" s="31"/>
    </row>
    <row r="2168" spans="1:16" x14ac:dyDescent="0.3">
      <c r="A2168" s="25"/>
      <c r="B2168"/>
      <c r="C2168" s="31"/>
      <c r="D2168" s="31"/>
      <c r="E2168" s="31"/>
      <c r="F2168" s="31"/>
      <c r="G2168" s="31"/>
      <c r="H2168" s="31"/>
      <c r="I2168" s="24"/>
      <c r="J2168" s="24"/>
      <c r="K2168" s="24"/>
      <c r="O2168" s="24"/>
      <c r="P2168" s="31"/>
    </row>
    <row r="2169" spans="1:16" x14ac:dyDescent="0.3">
      <c r="A2169" s="25"/>
      <c r="B2169"/>
      <c r="C2169" s="31"/>
      <c r="D2169" s="31"/>
      <c r="E2169" s="31"/>
      <c r="F2169" s="31"/>
      <c r="G2169" s="31"/>
      <c r="H2169" s="31"/>
      <c r="I2169" s="24"/>
      <c r="J2169" s="24"/>
      <c r="K2169" s="24"/>
      <c r="O2169" s="24"/>
      <c r="P2169" s="31"/>
    </row>
    <row r="2170" spans="1:16" x14ac:dyDescent="0.3">
      <c r="A2170" s="25"/>
      <c r="B2170"/>
      <c r="C2170" s="31"/>
      <c r="D2170" s="31"/>
      <c r="E2170" s="31"/>
      <c r="F2170" s="31"/>
      <c r="G2170" s="31"/>
      <c r="H2170" s="31"/>
      <c r="I2170" s="24"/>
      <c r="J2170" s="24"/>
      <c r="K2170" s="24"/>
      <c r="O2170" s="24"/>
      <c r="P2170" s="31"/>
    </row>
    <row r="2171" spans="1:16" x14ac:dyDescent="0.3">
      <c r="A2171" s="25"/>
      <c r="B2171"/>
      <c r="C2171" s="31"/>
      <c r="D2171" s="31"/>
      <c r="E2171" s="31"/>
      <c r="F2171" s="31"/>
      <c r="G2171" s="31"/>
      <c r="H2171" s="31"/>
      <c r="I2171" s="24"/>
      <c r="J2171" s="24"/>
      <c r="K2171" s="24"/>
      <c r="O2171" s="24"/>
      <c r="P2171" s="31"/>
    </row>
    <row r="2172" spans="1:16" x14ac:dyDescent="0.3">
      <c r="A2172" s="25"/>
      <c r="B2172"/>
      <c r="C2172" s="31"/>
      <c r="D2172" s="31"/>
      <c r="E2172" s="31"/>
      <c r="F2172" s="31"/>
      <c r="G2172" s="31"/>
      <c r="H2172" s="31"/>
      <c r="I2172" s="24"/>
      <c r="J2172" s="24"/>
      <c r="K2172" s="24"/>
      <c r="O2172" s="24"/>
      <c r="P2172" s="31"/>
    </row>
    <row r="2173" spans="1:16" x14ac:dyDescent="0.3">
      <c r="A2173" s="25"/>
      <c r="B2173"/>
      <c r="C2173" s="31"/>
      <c r="D2173" s="31"/>
      <c r="E2173" s="31"/>
      <c r="F2173" s="31"/>
      <c r="G2173" s="31"/>
      <c r="H2173" s="31"/>
      <c r="I2173" s="24"/>
      <c r="J2173" s="24"/>
      <c r="K2173" s="24"/>
      <c r="O2173" s="24"/>
      <c r="P2173" s="31"/>
    </row>
    <row r="2174" spans="1:16" x14ac:dyDescent="0.3">
      <c r="A2174" s="25"/>
      <c r="B2174"/>
      <c r="C2174" s="31"/>
      <c r="D2174" s="31"/>
      <c r="E2174" s="31"/>
      <c r="F2174" s="31"/>
      <c r="G2174" s="31"/>
      <c r="H2174" s="31"/>
      <c r="I2174" s="24"/>
      <c r="J2174" s="24"/>
      <c r="K2174" s="24"/>
      <c r="O2174" s="24"/>
      <c r="P2174" s="31"/>
    </row>
    <row r="2175" spans="1:16" x14ac:dyDescent="0.3">
      <c r="A2175" s="25"/>
      <c r="B2175"/>
      <c r="C2175" s="31"/>
      <c r="D2175" s="31"/>
      <c r="E2175" s="31"/>
      <c r="F2175" s="31"/>
      <c r="G2175" s="31"/>
      <c r="H2175" s="31"/>
      <c r="I2175" s="24"/>
      <c r="J2175" s="24"/>
      <c r="K2175" s="24"/>
      <c r="O2175" s="24"/>
      <c r="P2175" s="31"/>
    </row>
    <row r="2176" spans="1:16" x14ac:dyDescent="0.3">
      <c r="A2176" s="25"/>
      <c r="B2176"/>
      <c r="C2176" s="31"/>
      <c r="D2176" s="31"/>
      <c r="E2176" s="31"/>
      <c r="F2176" s="31"/>
      <c r="G2176" s="31"/>
      <c r="H2176" s="31"/>
      <c r="I2176" s="24"/>
      <c r="J2176" s="24"/>
      <c r="K2176" s="24"/>
      <c r="O2176" s="24"/>
      <c r="P2176" s="31"/>
    </row>
    <row r="2177" spans="1:16" x14ac:dyDescent="0.3">
      <c r="A2177" s="25"/>
      <c r="B2177"/>
      <c r="C2177" s="31"/>
      <c r="D2177" s="31"/>
      <c r="E2177" s="31"/>
      <c r="F2177" s="31"/>
      <c r="G2177" s="31"/>
      <c r="H2177" s="31"/>
      <c r="I2177" s="24"/>
      <c r="J2177" s="24"/>
      <c r="K2177" s="24"/>
      <c r="O2177" s="24"/>
      <c r="P2177" s="31"/>
    </row>
    <row r="2178" spans="1:16" x14ac:dyDescent="0.3">
      <c r="A2178" s="25"/>
      <c r="B2178"/>
      <c r="C2178" s="31"/>
      <c r="D2178" s="31"/>
      <c r="E2178" s="31"/>
      <c r="F2178" s="31"/>
      <c r="G2178" s="31"/>
      <c r="H2178" s="31"/>
      <c r="I2178" s="24"/>
      <c r="J2178" s="24"/>
      <c r="K2178" s="24"/>
      <c r="O2178" s="24"/>
      <c r="P2178" s="31"/>
    </row>
    <row r="2179" spans="1:16" x14ac:dyDescent="0.3">
      <c r="A2179" s="25"/>
      <c r="B2179"/>
      <c r="C2179" s="31"/>
      <c r="D2179" s="31"/>
      <c r="E2179" s="31"/>
      <c r="F2179" s="31"/>
      <c r="G2179" s="31"/>
      <c r="H2179" s="31"/>
      <c r="I2179" s="24"/>
      <c r="J2179" s="24"/>
      <c r="K2179" s="24"/>
      <c r="O2179" s="24"/>
      <c r="P2179" s="31"/>
    </row>
    <row r="2180" spans="1:16" x14ac:dyDescent="0.3">
      <c r="A2180" s="25"/>
      <c r="B2180"/>
      <c r="C2180" s="31"/>
      <c r="D2180" s="31"/>
      <c r="E2180" s="31"/>
      <c r="F2180" s="31"/>
      <c r="G2180" s="31"/>
      <c r="H2180" s="31"/>
      <c r="I2180" s="24"/>
      <c r="J2180" s="24"/>
      <c r="K2180" s="24"/>
      <c r="O2180" s="24"/>
      <c r="P2180" s="31"/>
    </row>
    <row r="2181" spans="1:16" x14ac:dyDescent="0.3">
      <c r="A2181" s="25"/>
      <c r="B2181"/>
      <c r="C2181" s="31"/>
      <c r="D2181" s="31"/>
      <c r="E2181" s="31"/>
      <c r="F2181" s="31"/>
      <c r="G2181" s="31"/>
      <c r="H2181" s="31"/>
      <c r="I2181" s="24"/>
      <c r="J2181" s="24"/>
      <c r="K2181" s="24"/>
      <c r="O2181" s="24"/>
      <c r="P2181" s="31"/>
    </row>
    <row r="2182" spans="1:16" x14ac:dyDescent="0.3">
      <c r="A2182" s="25"/>
      <c r="B2182"/>
      <c r="C2182" s="31"/>
      <c r="D2182" s="31"/>
      <c r="E2182" s="31"/>
      <c r="F2182" s="31"/>
      <c r="G2182" s="31"/>
      <c r="H2182" s="31"/>
      <c r="I2182" s="24"/>
      <c r="J2182" s="24"/>
      <c r="K2182" s="24"/>
      <c r="O2182" s="24"/>
      <c r="P2182" s="31"/>
    </row>
    <row r="2183" spans="1:16" x14ac:dyDescent="0.3">
      <c r="A2183" s="25"/>
      <c r="B2183"/>
      <c r="C2183" s="31"/>
      <c r="D2183" s="31"/>
      <c r="E2183" s="31"/>
      <c r="F2183" s="31"/>
      <c r="G2183" s="31"/>
      <c r="H2183" s="31"/>
      <c r="I2183" s="24"/>
      <c r="J2183" s="24"/>
      <c r="K2183" s="24"/>
      <c r="O2183" s="24"/>
      <c r="P2183" s="31"/>
    </row>
    <row r="2184" spans="1:16" x14ac:dyDescent="0.3">
      <c r="A2184" s="25"/>
      <c r="B2184"/>
      <c r="C2184" s="31"/>
      <c r="D2184" s="31"/>
      <c r="E2184" s="31"/>
      <c r="F2184" s="31"/>
      <c r="G2184" s="31"/>
      <c r="H2184" s="31"/>
      <c r="I2184" s="24"/>
      <c r="J2184" s="24"/>
      <c r="K2184" s="24"/>
      <c r="O2184" s="24"/>
      <c r="P2184" s="31"/>
    </row>
    <row r="2185" spans="1:16" x14ac:dyDescent="0.3">
      <c r="A2185" s="25"/>
      <c r="B2185"/>
      <c r="C2185" s="31"/>
      <c r="D2185" s="31"/>
      <c r="E2185" s="31"/>
      <c r="F2185" s="31"/>
      <c r="G2185" s="31"/>
      <c r="H2185" s="31"/>
      <c r="I2185" s="24"/>
      <c r="J2185" s="24"/>
      <c r="K2185" s="24"/>
      <c r="O2185" s="24"/>
      <c r="P2185" s="31"/>
    </row>
    <row r="2186" spans="1:16" x14ac:dyDescent="0.3">
      <c r="A2186" s="25"/>
      <c r="B2186"/>
      <c r="C2186" s="31"/>
      <c r="D2186" s="31"/>
      <c r="E2186" s="31"/>
      <c r="F2186" s="31"/>
      <c r="G2186" s="31"/>
      <c r="H2186" s="31"/>
      <c r="I2186" s="24"/>
      <c r="J2186" s="24"/>
      <c r="K2186" s="24"/>
      <c r="O2186" s="24"/>
      <c r="P2186" s="31"/>
    </row>
    <row r="2187" spans="1:16" x14ac:dyDescent="0.3">
      <c r="A2187" s="25"/>
      <c r="B2187"/>
      <c r="C2187" s="31"/>
      <c r="D2187" s="31"/>
      <c r="E2187" s="31"/>
      <c r="F2187" s="31"/>
      <c r="G2187" s="31"/>
      <c r="H2187" s="31"/>
      <c r="I2187" s="24"/>
      <c r="J2187" s="24"/>
      <c r="K2187" s="24"/>
      <c r="O2187" s="24"/>
      <c r="P2187" s="31"/>
    </row>
    <row r="2188" spans="1:16" x14ac:dyDescent="0.3">
      <c r="A2188" s="25"/>
      <c r="B2188"/>
      <c r="C2188" s="31"/>
      <c r="D2188" s="31"/>
      <c r="E2188" s="31"/>
      <c r="F2188" s="31"/>
      <c r="G2188" s="31"/>
      <c r="H2188" s="31"/>
      <c r="I2188" s="24"/>
      <c r="J2188" s="24"/>
      <c r="K2188" s="24"/>
      <c r="O2188" s="24"/>
      <c r="P2188" s="31"/>
    </row>
    <row r="2189" spans="1:16" x14ac:dyDescent="0.3">
      <c r="A2189" s="25"/>
      <c r="B2189"/>
      <c r="C2189" s="31"/>
      <c r="D2189" s="31"/>
      <c r="E2189" s="31"/>
      <c r="F2189" s="31"/>
      <c r="G2189" s="31"/>
      <c r="H2189" s="31"/>
      <c r="I2189" s="24"/>
      <c r="J2189" s="24"/>
      <c r="K2189" s="24"/>
      <c r="O2189" s="24"/>
      <c r="P2189" s="31"/>
    </row>
    <row r="2190" spans="1:16" x14ac:dyDescent="0.3">
      <c r="A2190" s="25"/>
      <c r="B2190"/>
      <c r="C2190" s="31"/>
      <c r="D2190" s="31"/>
      <c r="E2190" s="31"/>
      <c r="F2190" s="31"/>
      <c r="G2190" s="31"/>
      <c r="H2190" s="31"/>
      <c r="I2190" s="24"/>
      <c r="J2190" s="24"/>
      <c r="K2190" s="24"/>
      <c r="O2190" s="24"/>
      <c r="P2190" s="31"/>
    </row>
    <row r="2191" spans="1:16" x14ac:dyDescent="0.3">
      <c r="A2191" s="25"/>
      <c r="B2191"/>
      <c r="C2191" s="31"/>
      <c r="D2191" s="31"/>
      <c r="E2191" s="31"/>
      <c r="F2191" s="31"/>
      <c r="G2191" s="31"/>
      <c r="H2191" s="31"/>
      <c r="I2191" s="24"/>
      <c r="J2191" s="24"/>
      <c r="K2191" s="24"/>
      <c r="O2191" s="24"/>
      <c r="P2191" s="31"/>
    </row>
    <row r="2192" spans="1:16" x14ac:dyDescent="0.3">
      <c r="A2192" s="25"/>
      <c r="B2192"/>
      <c r="C2192" s="31"/>
      <c r="D2192" s="31"/>
      <c r="E2192" s="31"/>
      <c r="F2192" s="31"/>
      <c r="G2192" s="31"/>
      <c r="H2192" s="31"/>
      <c r="I2192" s="24"/>
      <c r="J2192" s="24"/>
      <c r="K2192" s="24"/>
      <c r="O2192" s="24"/>
      <c r="P2192" s="31"/>
    </row>
    <row r="2193" spans="1:16" x14ac:dyDescent="0.3">
      <c r="A2193" s="25"/>
      <c r="B2193"/>
      <c r="C2193" s="31"/>
      <c r="D2193" s="31"/>
      <c r="E2193" s="31"/>
      <c r="F2193" s="31"/>
      <c r="G2193" s="31"/>
      <c r="H2193" s="31"/>
      <c r="I2193" s="24"/>
      <c r="J2193" s="24"/>
      <c r="K2193" s="24"/>
      <c r="O2193" s="24"/>
      <c r="P2193" s="31"/>
    </row>
    <row r="2194" spans="1:16" x14ac:dyDescent="0.3">
      <c r="A2194" s="25"/>
      <c r="B2194"/>
      <c r="C2194" s="31"/>
      <c r="D2194" s="31"/>
      <c r="E2194" s="31"/>
      <c r="F2194" s="31"/>
      <c r="G2194" s="31"/>
      <c r="H2194" s="31"/>
      <c r="I2194" s="24"/>
      <c r="J2194" s="24"/>
      <c r="K2194" s="24"/>
      <c r="O2194" s="24"/>
      <c r="P2194" s="31"/>
    </row>
    <row r="2195" spans="1:16" x14ac:dyDescent="0.3">
      <c r="A2195" s="25"/>
      <c r="B2195"/>
      <c r="C2195" s="31"/>
      <c r="D2195" s="31"/>
      <c r="E2195" s="31"/>
      <c r="F2195" s="31"/>
      <c r="G2195" s="31"/>
      <c r="H2195" s="31"/>
      <c r="I2195" s="24"/>
      <c r="J2195" s="24"/>
      <c r="K2195" s="24"/>
      <c r="O2195" s="24"/>
      <c r="P2195" s="31"/>
    </row>
    <row r="2196" spans="1:16" x14ac:dyDescent="0.3">
      <c r="A2196" s="25"/>
      <c r="B2196"/>
      <c r="C2196" s="31"/>
      <c r="D2196" s="31"/>
      <c r="E2196" s="31"/>
      <c r="F2196" s="31"/>
      <c r="G2196" s="31"/>
      <c r="H2196" s="31"/>
      <c r="I2196" s="24"/>
      <c r="J2196" s="24"/>
      <c r="K2196" s="24"/>
      <c r="O2196" s="24"/>
      <c r="P2196" s="31"/>
    </row>
    <row r="2197" spans="1:16" x14ac:dyDescent="0.3">
      <c r="A2197" s="25"/>
      <c r="B2197"/>
      <c r="C2197" s="31"/>
      <c r="D2197" s="31"/>
      <c r="E2197" s="31"/>
      <c r="F2197" s="31"/>
      <c r="G2197" s="31"/>
      <c r="H2197" s="31"/>
      <c r="I2197" s="24"/>
      <c r="J2197" s="24"/>
      <c r="K2197" s="24"/>
      <c r="O2197" s="24"/>
      <c r="P2197" s="31"/>
    </row>
    <row r="2198" spans="1:16" x14ac:dyDescent="0.3">
      <c r="A2198" s="25"/>
      <c r="B2198"/>
      <c r="C2198" s="31"/>
      <c r="D2198" s="31"/>
      <c r="E2198" s="31"/>
      <c r="F2198" s="31"/>
      <c r="G2198" s="31"/>
      <c r="H2198" s="31"/>
      <c r="I2198" s="24"/>
      <c r="J2198" s="24"/>
      <c r="K2198" s="24"/>
      <c r="O2198" s="24"/>
      <c r="P2198" s="31"/>
    </row>
    <row r="2199" spans="1:16" x14ac:dyDescent="0.3">
      <c r="A2199" s="25"/>
      <c r="B2199"/>
      <c r="C2199" s="31"/>
      <c r="D2199" s="31"/>
      <c r="E2199" s="31"/>
      <c r="F2199" s="31"/>
      <c r="G2199" s="31"/>
      <c r="H2199" s="31"/>
      <c r="I2199" s="24"/>
      <c r="J2199" s="24"/>
      <c r="K2199" s="24"/>
      <c r="O2199" s="24"/>
      <c r="P2199" s="31"/>
    </row>
    <row r="2200" spans="1:16" x14ac:dyDescent="0.3">
      <c r="A2200" s="25"/>
      <c r="B2200"/>
      <c r="C2200" s="31"/>
      <c r="D2200" s="31"/>
      <c r="E2200" s="31"/>
      <c r="F2200" s="31"/>
      <c r="G2200" s="31"/>
      <c r="H2200" s="31"/>
      <c r="I2200" s="24"/>
      <c r="J2200" s="24"/>
      <c r="K2200" s="24"/>
      <c r="O2200" s="24"/>
      <c r="P2200" s="31"/>
    </row>
    <row r="2201" spans="1:16" x14ac:dyDescent="0.3">
      <c r="A2201" s="25"/>
      <c r="B2201"/>
      <c r="C2201" s="31"/>
      <c r="D2201" s="31"/>
      <c r="E2201" s="31"/>
      <c r="F2201" s="31"/>
      <c r="G2201" s="31"/>
      <c r="H2201" s="31"/>
      <c r="I2201" s="24"/>
      <c r="J2201" s="24"/>
      <c r="K2201" s="24"/>
      <c r="O2201" s="24"/>
      <c r="P2201" s="31"/>
    </row>
    <row r="2202" spans="1:16" x14ac:dyDescent="0.3">
      <c r="A2202" s="25"/>
      <c r="B2202"/>
      <c r="C2202" s="31"/>
      <c r="D2202" s="31"/>
      <c r="E2202" s="31"/>
      <c r="F2202" s="31"/>
      <c r="G2202" s="31"/>
      <c r="H2202" s="31"/>
      <c r="I2202" s="24"/>
      <c r="J2202" s="24"/>
      <c r="K2202" s="24"/>
      <c r="O2202" s="24"/>
      <c r="P2202" s="31"/>
    </row>
    <row r="2203" spans="1:16" x14ac:dyDescent="0.3">
      <c r="A2203" s="25"/>
      <c r="B2203"/>
      <c r="C2203" s="31"/>
      <c r="D2203" s="31"/>
      <c r="E2203" s="31"/>
      <c r="F2203" s="31"/>
      <c r="G2203" s="31"/>
      <c r="H2203" s="31"/>
      <c r="I2203" s="24"/>
      <c r="J2203" s="24"/>
      <c r="K2203" s="24"/>
      <c r="O2203" s="24"/>
      <c r="P2203" s="31"/>
    </row>
    <row r="2204" spans="1:16" x14ac:dyDescent="0.3">
      <c r="A2204" s="25"/>
      <c r="B2204"/>
      <c r="C2204" s="31"/>
      <c r="D2204" s="31"/>
      <c r="E2204" s="31"/>
      <c r="F2204" s="31"/>
      <c r="G2204" s="31"/>
      <c r="H2204" s="31"/>
      <c r="I2204" s="24"/>
      <c r="J2204" s="24"/>
      <c r="K2204" s="24"/>
      <c r="O2204" s="24"/>
      <c r="P2204" s="31"/>
    </row>
    <row r="2205" spans="1:16" x14ac:dyDescent="0.3">
      <c r="A2205" s="25"/>
      <c r="B2205"/>
      <c r="C2205" s="31"/>
      <c r="D2205" s="31"/>
      <c r="E2205" s="31"/>
      <c r="F2205" s="31"/>
      <c r="G2205" s="31"/>
      <c r="H2205" s="31"/>
      <c r="I2205" s="24"/>
      <c r="J2205" s="24"/>
      <c r="K2205" s="24"/>
      <c r="O2205" s="24"/>
      <c r="P2205" s="31"/>
    </row>
    <row r="2206" spans="1:16" x14ac:dyDescent="0.3">
      <c r="A2206" s="25"/>
      <c r="B2206"/>
      <c r="C2206" s="31"/>
      <c r="D2206" s="31"/>
      <c r="E2206" s="31"/>
      <c r="F2206" s="31"/>
      <c r="G2206" s="31"/>
      <c r="H2206" s="31"/>
      <c r="I2206" s="24"/>
      <c r="J2206" s="24"/>
      <c r="K2206" s="24"/>
      <c r="O2206" s="24"/>
      <c r="P2206" s="31"/>
    </row>
    <row r="2207" spans="1:16" x14ac:dyDescent="0.3">
      <c r="A2207" s="25"/>
      <c r="B2207"/>
      <c r="C2207" s="31"/>
      <c r="D2207" s="31"/>
      <c r="E2207" s="31"/>
      <c r="F2207" s="31"/>
      <c r="G2207" s="31"/>
      <c r="H2207" s="31"/>
      <c r="I2207" s="24"/>
      <c r="J2207" s="24"/>
      <c r="K2207" s="24"/>
      <c r="O2207" s="24"/>
      <c r="P2207" s="31"/>
    </row>
    <row r="2208" spans="1:16" x14ac:dyDescent="0.3">
      <c r="A2208" s="25"/>
      <c r="B2208"/>
      <c r="C2208" s="31"/>
      <c r="D2208" s="31"/>
      <c r="E2208" s="31"/>
      <c r="F2208" s="31"/>
      <c r="G2208" s="31"/>
      <c r="H2208" s="31"/>
      <c r="I2208" s="24"/>
      <c r="J2208" s="24"/>
      <c r="K2208" s="24"/>
      <c r="O2208" s="24"/>
      <c r="P2208" s="31"/>
    </row>
    <row r="2209" spans="1:16" x14ac:dyDescent="0.3">
      <c r="A2209" s="25"/>
      <c r="B2209"/>
      <c r="C2209" s="31"/>
      <c r="D2209" s="31"/>
      <c r="E2209" s="31"/>
      <c r="F2209" s="31"/>
      <c r="G2209" s="31"/>
      <c r="H2209" s="31"/>
      <c r="I2209" s="24"/>
      <c r="J2209" s="24"/>
      <c r="K2209" s="24"/>
      <c r="O2209" s="24"/>
      <c r="P2209" s="31"/>
    </row>
    <row r="2210" spans="1:16" x14ac:dyDescent="0.3">
      <c r="A2210" s="25"/>
      <c r="B2210"/>
      <c r="C2210" s="31"/>
      <c r="D2210" s="31"/>
      <c r="E2210" s="31"/>
      <c r="F2210" s="31"/>
      <c r="G2210" s="31"/>
      <c r="H2210" s="31"/>
      <c r="I2210" s="24"/>
      <c r="J2210" s="24"/>
      <c r="K2210" s="24"/>
      <c r="O2210" s="24"/>
      <c r="P2210" s="31"/>
    </row>
    <row r="2211" spans="1:16" x14ac:dyDescent="0.3">
      <c r="A2211" s="25"/>
      <c r="B2211"/>
      <c r="C2211" s="31"/>
      <c r="D2211" s="31"/>
      <c r="E2211" s="31"/>
      <c r="F2211" s="31"/>
      <c r="G2211" s="31"/>
      <c r="H2211" s="31"/>
      <c r="I2211" s="24"/>
      <c r="J2211" s="24"/>
      <c r="K2211" s="24"/>
      <c r="O2211" s="24"/>
      <c r="P2211" s="31"/>
    </row>
    <row r="2212" spans="1:16" x14ac:dyDescent="0.3">
      <c r="A2212" s="25"/>
      <c r="B2212"/>
      <c r="C2212" s="31"/>
      <c r="D2212" s="31"/>
      <c r="E2212" s="31"/>
      <c r="F2212" s="31"/>
      <c r="G2212" s="31"/>
      <c r="H2212" s="31"/>
      <c r="I2212" s="24"/>
      <c r="J2212" s="24"/>
      <c r="K2212" s="24"/>
      <c r="O2212" s="24"/>
      <c r="P2212" s="31"/>
    </row>
    <row r="2213" spans="1:16" x14ac:dyDescent="0.3">
      <c r="A2213" s="25"/>
      <c r="B2213"/>
      <c r="C2213" s="31"/>
      <c r="D2213" s="31"/>
      <c r="E2213" s="31"/>
      <c r="F2213" s="31"/>
      <c r="G2213" s="31"/>
      <c r="H2213" s="31"/>
      <c r="I2213" s="24"/>
      <c r="J2213" s="24"/>
      <c r="K2213" s="24"/>
      <c r="O2213" s="24"/>
      <c r="P2213" s="31"/>
    </row>
    <row r="2214" spans="1:16" x14ac:dyDescent="0.3">
      <c r="A2214" s="25"/>
      <c r="B2214"/>
      <c r="C2214" s="31"/>
      <c r="D2214" s="31"/>
      <c r="E2214" s="31"/>
      <c r="F2214" s="31"/>
      <c r="G2214" s="31"/>
      <c r="H2214" s="31"/>
      <c r="I2214" s="24"/>
      <c r="J2214" s="24"/>
      <c r="K2214" s="24"/>
      <c r="O2214" s="24"/>
      <c r="P2214" s="31"/>
    </row>
    <row r="2215" spans="1:16" x14ac:dyDescent="0.3">
      <c r="A2215" s="25"/>
      <c r="B2215"/>
      <c r="C2215" s="31"/>
      <c r="D2215" s="31"/>
      <c r="E2215" s="31"/>
      <c r="F2215" s="31"/>
      <c r="G2215" s="31"/>
      <c r="H2215" s="31"/>
      <c r="I2215" s="24"/>
      <c r="J2215" s="24"/>
      <c r="K2215" s="24"/>
      <c r="O2215" s="24"/>
      <c r="P2215" s="31"/>
    </row>
    <row r="2216" spans="1:16" x14ac:dyDescent="0.3">
      <c r="A2216" s="25"/>
      <c r="B2216"/>
      <c r="C2216" s="31"/>
      <c r="D2216" s="31"/>
      <c r="E2216" s="31"/>
      <c r="F2216" s="31"/>
      <c r="G2216" s="31"/>
      <c r="H2216" s="31"/>
      <c r="I2216" s="24"/>
      <c r="J2216" s="24"/>
      <c r="K2216" s="24"/>
      <c r="O2216" s="24"/>
      <c r="P2216" s="31"/>
    </row>
    <row r="2217" spans="1:16" x14ac:dyDescent="0.3">
      <c r="A2217" s="25"/>
      <c r="B2217"/>
      <c r="C2217" s="31"/>
      <c r="D2217" s="31"/>
      <c r="E2217" s="31"/>
      <c r="F2217" s="31"/>
      <c r="G2217" s="31"/>
      <c r="H2217" s="31"/>
      <c r="I2217" s="24"/>
      <c r="J2217" s="24"/>
      <c r="K2217" s="24"/>
      <c r="O2217" s="24"/>
      <c r="P2217" s="31"/>
    </row>
    <row r="2218" spans="1:16" x14ac:dyDescent="0.3">
      <c r="A2218" s="25"/>
      <c r="B2218"/>
      <c r="C2218" s="31"/>
      <c r="D2218" s="31"/>
      <c r="E2218" s="31"/>
      <c r="F2218" s="31"/>
      <c r="G2218" s="31"/>
      <c r="H2218" s="31"/>
      <c r="I2218" s="24"/>
      <c r="J2218" s="24"/>
      <c r="K2218" s="24"/>
      <c r="O2218" s="24"/>
      <c r="P2218" s="31"/>
    </row>
    <row r="2219" spans="1:16" x14ac:dyDescent="0.3">
      <c r="A2219" s="25"/>
      <c r="B2219"/>
      <c r="C2219" s="31"/>
      <c r="D2219" s="31"/>
      <c r="E2219" s="31"/>
      <c r="F2219" s="31"/>
      <c r="G2219" s="31"/>
      <c r="H2219" s="31"/>
      <c r="I2219" s="24"/>
      <c r="J2219" s="24"/>
      <c r="K2219" s="24"/>
      <c r="O2219" s="24"/>
      <c r="P2219" s="31"/>
    </row>
    <row r="2220" spans="1:16" x14ac:dyDescent="0.3">
      <c r="A2220" s="25"/>
      <c r="B2220"/>
      <c r="C2220" s="31"/>
      <c r="D2220" s="31"/>
      <c r="E2220" s="31"/>
      <c r="F2220" s="31"/>
      <c r="G2220" s="31"/>
      <c r="H2220" s="31"/>
      <c r="I2220" s="24"/>
      <c r="J2220" s="24"/>
      <c r="K2220" s="24"/>
      <c r="O2220" s="24"/>
      <c r="P2220" s="31"/>
    </row>
    <row r="2221" spans="1:16" x14ac:dyDescent="0.3">
      <c r="A2221" s="25"/>
      <c r="B2221"/>
      <c r="C2221" s="31"/>
      <c r="D2221" s="31"/>
      <c r="E2221" s="31"/>
      <c r="F2221" s="31"/>
      <c r="G2221" s="31"/>
      <c r="H2221" s="31"/>
      <c r="I2221" s="24"/>
      <c r="J2221" s="24"/>
      <c r="K2221" s="24"/>
      <c r="O2221" s="24"/>
      <c r="P2221" s="31"/>
    </row>
    <row r="2222" spans="1:16" x14ac:dyDescent="0.3">
      <c r="A2222" s="25"/>
      <c r="B2222"/>
      <c r="C2222" s="31"/>
      <c r="D2222" s="31"/>
      <c r="E2222" s="31"/>
      <c r="F2222" s="31"/>
      <c r="G2222" s="31"/>
      <c r="H2222" s="31"/>
      <c r="I2222" s="24"/>
      <c r="J2222" s="24"/>
      <c r="K2222" s="24"/>
      <c r="O2222" s="24"/>
      <c r="P2222" s="31"/>
    </row>
    <row r="2223" spans="1:16" x14ac:dyDescent="0.3">
      <c r="A2223" s="25"/>
      <c r="B2223"/>
      <c r="C2223" s="31"/>
      <c r="D2223" s="31"/>
      <c r="E2223" s="31"/>
      <c r="F2223" s="31"/>
      <c r="G2223" s="31"/>
      <c r="H2223" s="31"/>
      <c r="I2223" s="24"/>
      <c r="J2223" s="24"/>
      <c r="K2223" s="24"/>
      <c r="O2223" s="24"/>
      <c r="P2223" s="31"/>
    </row>
    <row r="2224" spans="1:16" x14ac:dyDescent="0.3">
      <c r="A2224" s="25"/>
      <c r="B2224"/>
      <c r="C2224" s="31"/>
      <c r="D2224" s="31"/>
      <c r="E2224" s="31"/>
      <c r="F2224" s="31"/>
      <c r="G2224" s="31"/>
      <c r="H2224" s="31"/>
      <c r="I2224" s="24"/>
      <c r="J2224" s="24"/>
      <c r="K2224" s="24"/>
      <c r="O2224" s="24"/>
      <c r="P2224" s="31"/>
    </row>
    <row r="2225" spans="1:16" x14ac:dyDescent="0.3">
      <c r="A2225" s="25"/>
      <c r="B2225"/>
      <c r="C2225" s="31"/>
      <c r="D2225" s="31"/>
      <c r="E2225" s="31"/>
      <c r="F2225" s="31"/>
      <c r="G2225" s="31"/>
      <c r="H2225" s="31"/>
      <c r="I2225" s="24"/>
      <c r="J2225" s="24"/>
      <c r="K2225" s="24"/>
      <c r="O2225" s="24"/>
      <c r="P2225" s="31"/>
    </row>
    <row r="2226" spans="1:16" x14ac:dyDescent="0.3">
      <c r="A2226" s="25"/>
      <c r="B2226"/>
      <c r="C2226" s="31"/>
      <c r="D2226" s="31"/>
      <c r="E2226" s="31"/>
      <c r="F2226" s="31"/>
      <c r="G2226" s="31"/>
      <c r="H2226" s="31"/>
      <c r="I2226" s="24"/>
      <c r="J2226" s="24"/>
      <c r="K2226" s="24"/>
      <c r="O2226" s="24"/>
      <c r="P2226" s="31"/>
    </row>
    <row r="2227" spans="1:16" x14ac:dyDescent="0.3">
      <c r="A2227" s="25"/>
      <c r="B2227"/>
      <c r="C2227" s="31"/>
      <c r="D2227" s="31"/>
      <c r="E2227" s="31"/>
      <c r="F2227" s="31"/>
      <c r="G2227" s="31"/>
      <c r="H2227" s="31"/>
      <c r="I2227" s="24"/>
      <c r="J2227" s="24"/>
      <c r="K2227" s="24"/>
      <c r="O2227" s="24"/>
      <c r="P2227" s="31"/>
    </row>
    <row r="2228" spans="1:16" x14ac:dyDescent="0.3">
      <c r="A2228" s="25"/>
      <c r="B2228"/>
      <c r="C2228" s="31"/>
      <c r="D2228" s="31"/>
      <c r="E2228" s="31"/>
      <c r="F2228" s="31"/>
      <c r="G2228" s="31"/>
      <c r="H2228" s="31"/>
      <c r="I2228" s="24"/>
      <c r="J2228" s="24"/>
      <c r="K2228" s="24"/>
      <c r="O2228" s="24"/>
      <c r="P2228" s="31"/>
    </row>
    <row r="2229" spans="1:16" x14ac:dyDescent="0.3">
      <c r="A2229" s="25"/>
      <c r="B2229"/>
      <c r="C2229" s="31"/>
      <c r="D2229" s="31"/>
      <c r="E2229" s="31"/>
      <c r="F2229" s="31"/>
      <c r="G2229" s="31"/>
      <c r="H2229" s="31"/>
      <c r="I2229" s="24"/>
      <c r="J2229" s="24"/>
      <c r="K2229" s="24"/>
      <c r="O2229" s="24"/>
      <c r="P2229" s="31"/>
    </row>
    <row r="2230" spans="1:16" x14ac:dyDescent="0.3">
      <c r="A2230" s="25"/>
      <c r="B2230"/>
      <c r="C2230" s="31"/>
      <c r="D2230" s="31"/>
      <c r="E2230" s="31"/>
      <c r="F2230" s="31"/>
      <c r="G2230" s="31"/>
      <c r="H2230" s="31"/>
      <c r="I2230" s="24"/>
      <c r="J2230" s="24"/>
      <c r="K2230" s="24"/>
      <c r="O2230" s="24"/>
      <c r="P2230" s="31"/>
    </row>
    <row r="2231" spans="1:16" x14ac:dyDescent="0.3">
      <c r="A2231" s="25"/>
      <c r="B2231"/>
      <c r="C2231" s="31"/>
      <c r="D2231" s="31"/>
      <c r="E2231" s="31"/>
      <c r="F2231" s="31"/>
      <c r="G2231" s="31"/>
      <c r="H2231" s="31"/>
      <c r="I2231" s="24"/>
      <c r="J2231" s="24"/>
      <c r="K2231" s="24"/>
      <c r="O2231" s="24"/>
      <c r="P2231" s="31"/>
    </row>
    <row r="2232" spans="1:16" x14ac:dyDescent="0.3">
      <c r="A2232" s="25"/>
      <c r="B2232"/>
      <c r="C2232" s="31"/>
      <c r="D2232" s="31"/>
      <c r="E2232" s="31"/>
      <c r="F2232" s="31"/>
      <c r="G2232" s="31"/>
      <c r="H2232" s="31"/>
      <c r="I2232" s="24"/>
      <c r="J2232" s="24"/>
      <c r="K2232" s="24"/>
      <c r="O2232" s="24"/>
      <c r="P2232" s="31"/>
    </row>
    <row r="2233" spans="1:16" x14ac:dyDescent="0.3">
      <c r="A2233" s="25"/>
      <c r="B2233"/>
      <c r="C2233" s="31"/>
      <c r="D2233" s="31"/>
      <c r="E2233" s="31"/>
      <c r="F2233" s="31"/>
      <c r="G2233" s="31"/>
      <c r="H2233" s="31"/>
      <c r="I2233" s="24"/>
      <c r="J2233" s="24"/>
      <c r="K2233" s="24"/>
      <c r="O2233" s="24"/>
      <c r="P2233" s="31"/>
    </row>
    <row r="2234" spans="1:16" x14ac:dyDescent="0.3">
      <c r="A2234" s="25"/>
      <c r="B2234"/>
      <c r="C2234" s="31"/>
      <c r="D2234" s="31"/>
      <c r="E2234" s="31"/>
      <c r="F2234" s="31"/>
      <c r="G2234" s="31"/>
      <c r="H2234" s="31"/>
      <c r="I2234" s="24"/>
      <c r="J2234" s="24"/>
      <c r="K2234" s="24"/>
      <c r="O2234" s="24"/>
      <c r="P2234" s="31"/>
    </row>
    <row r="2235" spans="1:16" x14ac:dyDescent="0.3">
      <c r="A2235" s="25"/>
      <c r="B2235"/>
      <c r="C2235" s="31"/>
      <c r="D2235" s="31"/>
      <c r="E2235" s="31"/>
      <c r="F2235" s="31"/>
      <c r="G2235" s="31"/>
      <c r="H2235" s="31"/>
      <c r="I2235" s="24"/>
      <c r="J2235" s="24"/>
      <c r="K2235" s="24"/>
      <c r="O2235" s="24"/>
      <c r="P2235" s="31"/>
    </row>
    <row r="2236" spans="1:16" x14ac:dyDescent="0.3">
      <c r="A2236" s="25"/>
      <c r="B2236"/>
      <c r="C2236" s="31"/>
      <c r="D2236" s="31"/>
      <c r="E2236" s="31"/>
      <c r="F2236" s="31"/>
      <c r="G2236" s="31"/>
      <c r="H2236" s="31"/>
      <c r="I2236" s="24"/>
      <c r="J2236" s="24"/>
      <c r="K2236" s="24"/>
      <c r="O2236" s="24"/>
      <c r="P2236" s="31"/>
    </row>
    <row r="2237" spans="1:16" x14ac:dyDescent="0.3">
      <c r="A2237" s="25"/>
      <c r="B2237"/>
      <c r="C2237" s="31"/>
      <c r="D2237" s="31"/>
      <c r="E2237" s="31"/>
      <c r="F2237" s="31"/>
      <c r="G2237" s="31"/>
      <c r="H2237" s="31"/>
      <c r="I2237" s="24"/>
      <c r="J2237" s="24"/>
      <c r="K2237" s="24"/>
      <c r="O2237" s="24"/>
      <c r="P2237" s="31"/>
    </row>
    <row r="2238" spans="1:16" x14ac:dyDescent="0.3">
      <c r="A2238" s="25"/>
      <c r="B2238"/>
      <c r="C2238" s="31"/>
      <c r="D2238" s="31"/>
      <c r="E2238" s="31"/>
      <c r="F2238" s="31"/>
      <c r="G2238" s="31"/>
      <c r="H2238" s="31"/>
      <c r="I2238" s="24"/>
      <c r="J2238" s="24"/>
      <c r="K2238" s="24"/>
      <c r="O2238" s="24"/>
      <c r="P2238" s="31"/>
    </row>
    <row r="2239" spans="1:16" x14ac:dyDescent="0.3">
      <c r="A2239" s="25"/>
      <c r="B2239"/>
      <c r="C2239" s="31"/>
      <c r="D2239" s="31"/>
      <c r="E2239" s="31"/>
      <c r="F2239" s="31"/>
      <c r="G2239" s="31"/>
      <c r="H2239" s="31"/>
      <c r="I2239" s="24"/>
      <c r="J2239" s="24"/>
      <c r="K2239" s="24"/>
      <c r="O2239" s="24"/>
      <c r="P2239" s="31"/>
    </row>
    <row r="2240" spans="1:16" x14ac:dyDescent="0.3">
      <c r="A2240" s="25"/>
      <c r="B2240"/>
      <c r="C2240" s="31"/>
      <c r="D2240" s="31"/>
      <c r="E2240" s="31"/>
      <c r="F2240" s="31"/>
      <c r="G2240" s="31"/>
      <c r="H2240" s="31"/>
      <c r="I2240" s="24"/>
      <c r="J2240" s="24"/>
      <c r="K2240" s="24"/>
      <c r="O2240" s="24"/>
      <c r="P2240" s="31"/>
    </row>
    <row r="2241" spans="1:16" x14ac:dyDescent="0.3">
      <c r="A2241" s="25"/>
      <c r="B2241"/>
      <c r="C2241" s="31"/>
      <c r="D2241" s="31"/>
      <c r="E2241" s="31"/>
      <c r="F2241" s="31"/>
      <c r="G2241" s="31"/>
      <c r="H2241" s="31"/>
      <c r="I2241" s="24"/>
      <c r="J2241" s="24"/>
      <c r="K2241" s="24"/>
      <c r="O2241" s="24"/>
      <c r="P2241" s="31"/>
    </row>
    <row r="2242" spans="1:16" x14ac:dyDescent="0.3">
      <c r="A2242" s="25"/>
      <c r="B2242"/>
      <c r="C2242" s="31"/>
      <c r="D2242" s="31"/>
      <c r="E2242" s="31"/>
      <c r="F2242" s="31"/>
      <c r="G2242" s="31"/>
      <c r="H2242" s="31"/>
      <c r="I2242" s="24"/>
      <c r="J2242" s="24"/>
      <c r="K2242" s="24"/>
      <c r="O2242" s="24"/>
      <c r="P2242" s="31"/>
    </row>
    <row r="2243" spans="1:16" x14ac:dyDescent="0.3">
      <c r="A2243" s="25"/>
      <c r="B2243"/>
      <c r="C2243" s="31"/>
      <c r="D2243" s="31"/>
      <c r="E2243" s="31"/>
      <c r="F2243" s="31"/>
      <c r="G2243" s="31"/>
      <c r="H2243" s="31"/>
      <c r="I2243" s="24"/>
      <c r="J2243" s="24"/>
      <c r="K2243" s="24"/>
      <c r="O2243" s="24"/>
      <c r="P2243" s="31"/>
    </row>
    <row r="2244" spans="1:16" x14ac:dyDescent="0.3">
      <c r="A2244" s="25"/>
      <c r="B2244"/>
      <c r="C2244" s="31"/>
      <c r="D2244" s="31"/>
      <c r="E2244" s="31"/>
      <c r="F2244" s="31"/>
      <c r="G2244" s="31"/>
      <c r="H2244" s="31"/>
      <c r="I2244" s="24"/>
      <c r="J2244" s="24"/>
      <c r="K2244" s="24"/>
      <c r="O2244" s="24"/>
      <c r="P2244" s="31"/>
    </row>
    <row r="2245" spans="1:16" x14ac:dyDescent="0.3">
      <c r="A2245" s="25"/>
      <c r="B2245"/>
      <c r="C2245" s="31"/>
      <c r="D2245" s="31"/>
      <c r="E2245" s="31"/>
      <c r="F2245" s="31"/>
      <c r="G2245" s="31"/>
      <c r="H2245" s="31"/>
      <c r="I2245" s="24"/>
      <c r="J2245" s="24"/>
      <c r="K2245" s="24"/>
      <c r="O2245" s="24"/>
      <c r="P2245" s="31"/>
    </row>
    <row r="2246" spans="1:16" x14ac:dyDescent="0.3">
      <c r="A2246" s="25"/>
      <c r="B2246"/>
      <c r="C2246" s="31"/>
      <c r="D2246" s="31"/>
      <c r="E2246" s="31"/>
      <c r="F2246" s="31"/>
      <c r="G2246" s="31"/>
      <c r="H2246" s="31"/>
      <c r="I2246" s="24"/>
      <c r="J2246" s="24"/>
      <c r="K2246" s="24"/>
      <c r="O2246" s="24"/>
      <c r="P2246" s="31"/>
    </row>
    <row r="2247" spans="1:16" x14ac:dyDescent="0.3">
      <c r="A2247" s="25"/>
      <c r="B2247"/>
      <c r="C2247" s="31"/>
      <c r="D2247" s="31"/>
      <c r="E2247" s="31"/>
      <c r="F2247" s="31"/>
      <c r="G2247" s="31"/>
      <c r="H2247" s="31"/>
      <c r="I2247" s="24"/>
      <c r="J2247" s="24"/>
      <c r="K2247" s="24"/>
      <c r="O2247" s="24"/>
      <c r="P2247" s="31"/>
    </row>
    <row r="2248" spans="1:16" x14ac:dyDescent="0.3">
      <c r="A2248" s="25"/>
      <c r="B2248"/>
      <c r="C2248" s="31"/>
      <c r="D2248" s="31"/>
      <c r="E2248" s="31"/>
      <c r="F2248" s="31"/>
      <c r="G2248" s="31"/>
      <c r="H2248" s="31"/>
      <c r="I2248" s="24"/>
      <c r="J2248" s="24"/>
      <c r="K2248" s="24"/>
      <c r="O2248" s="24"/>
      <c r="P2248" s="31"/>
    </row>
    <row r="2249" spans="1:16" x14ac:dyDescent="0.3">
      <c r="A2249" s="25"/>
      <c r="B2249"/>
      <c r="C2249" s="31"/>
      <c r="D2249" s="31"/>
      <c r="E2249" s="31"/>
      <c r="F2249" s="31"/>
      <c r="G2249" s="31"/>
      <c r="H2249" s="31"/>
      <c r="I2249" s="24"/>
      <c r="J2249" s="24"/>
      <c r="K2249" s="24"/>
      <c r="O2249" s="24"/>
      <c r="P2249" s="31"/>
    </row>
    <row r="2250" spans="1:16" x14ac:dyDescent="0.3">
      <c r="A2250" s="25"/>
      <c r="B2250"/>
      <c r="C2250" s="31"/>
      <c r="D2250" s="31"/>
      <c r="E2250" s="31"/>
      <c r="F2250" s="31"/>
      <c r="G2250" s="31"/>
      <c r="H2250" s="31"/>
      <c r="I2250" s="24"/>
      <c r="J2250" s="24"/>
      <c r="K2250" s="24"/>
      <c r="O2250" s="24"/>
      <c r="P2250" s="31"/>
    </row>
    <row r="2251" spans="1:16" x14ac:dyDescent="0.3">
      <c r="A2251" s="25"/>
      <c r="B2251"/>
      <c r="C2251" s="31"/>
      <c r="D2251" s="31"/>
      <c r="E2251" s="31"/>
      <c r="F2251" s="31"/>
      <c r="G2251" s="31"/>
      <c r="H2251" s="31"/>
      <c r="I2251" s="24"/>
      <c r="J2251" s="24"/>
      <c r="K2251" s="24"/>
      <c r="O2251" s="24"/>
      <c r="P2251" s="31"/>
    </row>
    <row r="2252" spans="1:16" x14ac:dyDescent="0.3">
      <c r="A2252" s="25"/>
      <c r="B2252"/>
      <c r="C2252" s="31"/>
      <c r="D2252" s="31"/>
      <c r="E2252" s="31"/>
      <c r="F2252" s="31"/>
      <c r="G2252" s="31"/>
      <c r="H2252" s="31"/>
      <c r="I2252" s="24"/>
      <c r="J2252" s="24"/>
      <c r="K2252" s="24"/>
      <c r="O2252" s="24"/>
      <c r="P2252" s="31"/>
    </row>
    <row r="2253" spans="1:16" x14ac:dyDescent="0.3">
      <c r="A2253" s="25"/>
      <c r="B2253"/>
      <c r="C2253" s="31"/>
      <c r="D2253" s="31"/>
      <c r="E2253" s="31"/>
      <c r="F2253" s="31"/>
      <c r="G2253" s="31"/>
      <c r="H2253" s="31"/>
      <c r="I2253" s="24"/>
      <c r="J2253" s="24"/>
      <c r="K2253" s="24"/>
      <c r="O2253" s="24"/>
      <c r="P2253" s="31"/>
    </row>
    <row r="2254" spans="1:16" x14ac:dyDescent="0.3">
      <c r="A2254" s="25"/>
      <c r="B2254"/>
      <c r="C2254" s="31"/>
      <c r="D2254" s="31"/>
      <c r="E2254" s="31"/>
      <c r="F2254" s="31"/>
      <c r="G2254" s="31"/>
      <c r="H2254" s="31"/>
      <c r="I2254" s="24"/>
      <c r="J2254" s="24"/>
      <c r="K2254" s="24"/>
      <c r="O2254" s="24"/>
      <c r="P2254" s="31"/>
    </row>
    <row r="2255" spans="1:16" x14ac:dyDescent="0.3">
      <c r="A2255" s="25"/>
      <c r="B2255"/>
      <c r="C2255" s="31"/>
      <c r="D2255" s="31"/>
      <c r="E2255" s="31"/>
      <c r="F2255" s="31"/>
      <c r="G2255" s="31"/>
      <c r="H2255" s="31"/>
      <c r="I2255" s="24"/>
      <c r="J2255" s="24"/>
      <c r="K2255" s="24"/>
      <c r="O2255" s="24"/>
      <c r="P2255" s="31"/>
    </row>
    <row r="2256" spans="1:16" x14ac:dyDescent="0.3">
      <c r="A2256" s="25"/>
      <c r="B2256"/>
      <c r="C2256" s="31"/>
      <c r="D2256" s="31"/>
      <c r="E2256" s="31"/>
      <c r="F2256" s="31"/>
      <c r="G2256" s="31"/>
      <c r="H2256" s="31"/>
      <c r="I2256" s="24"/>
      <c r="J2256" s="24"/>
      <c r="K2256" s="24"/>
      <c r="O2256" s="24"/>
      <c r="P2256" s="31"/>
    </row>
    <row r="2257" spans="1:16" x14ac:dyDescent="0.3">
      <c r="A2257" s="25"/>
      <c r="B2257"/>
      <c r="C2257" s="31"/>
      <c r="D2257" s="31"/>
      <c r="E2257" s="31"/>
      <c r="F2257" s="31"/>
      <c r="G2257" s="31"/>
      <c r="H2257" s="31"/>
      <c r="I2257" s="24"/>
      <c r="J2257" s="24"/>
      <c r="K2257" s="24"/>
      <c r="O2257" s="24"/>
      <c r="P2257" s="31"/>
    </row>
    <row r="2258" spans="1:16" x14ac:dyDescent="0.3">
      <c r="A2258" s="25"/>
      <c r="B2258"/>
      <c r="C2258" s="31"/>
      <c r="D2258" s="31"/>
      <c r="E2258" s="31"/>
      <c r="F2258" s="31"/>
      <c r="G2258" s="31"/>
      <c r="H2258" s="31"/>
      <c r="I2258" s="24"/>
      <c r="J2258" s="24"/>
      <c r="K2258" s="24"/>
      <c r="O2258" s="24"/>
      <c r="P2258" s="31"/>
    </row>
    <row r="2259" spans="1:16" x14ac:dyDescent="0.3">
      <c r="A2259" s="25"/>
      <c r="B2259"/>
      <c r="C2259" s="31"/>
      <c r="D2259" s="31"/>
      <c r="E2259" s="31"/>
      <c r="F2259" s="31"/>
      <c r="G2259" s="31"/>
      <c r="H2259" s="31"/>
      <c r="I2259" s="24"/>
      <c r="J2259" s="24"/>
      <c r="K2259" s="24"/>
      <c r="O2259" s="24"/>
      <c r="P2259" s="31"/>
    </row>
    <row r="2260" spans="1:16" x14ac:dyDescent="0.3">
      <c r="A2260" s="25"/>
      <c r="B2260"/>
      <c r="C2260" s="31"/>
      <c r="D2260" s="31"/>
      <c r="E2260" s="31"/>
      <c r="F2260" s="31"/>
      <c r="G2260" s="31"/>
      <c r="H2260" s="31"/>
      <c r="I2260" s="24"/>
      <c r="J2260" s="24"/>
      <c r="K2260" s="24"/>
      <c r="O2260" s="24"/>
      <c r="P2260" s="31"/>
    </row>
    <row r="2261" spans="1:16" x14ac:dyDescent="0.3">
      <c r="A2261" s="25"/>
      <c r="B2261"/>
      <c r="C2261" s="31"/>
      <c r="D2261" s="31"/>
      <c r="E2261" s="31"/>
      <c r="F2261" s="31"/>
      <c r="G2261" s="31"/>
      <c r="H2261" s="31"/>
      <c r="I2261" s="24"/>
      <c r="J2261" s="24"/>
      <c r="K2261" s="24"/>
      <c r="O2261" s="24"/>
      <c r="P2261" s="31"/>
    </row>
    <row r="2262" spans="1:16" x14ac:dyDescent="0.3">
      <c r="A2262" s="25"/>
      <c r="B2262"/>
      <c r="C2262" s="31"/>
      <c r="D2262" s="31"/>
      <c r="E2262" s="31"/>
      <c r="F2262" s="31"/>
      <c r="G2262" s="31"/>
      <c r="H2262" s="31"/>
      <c r="I2262" s="24"/>
      <c r="J2262" s="24"/>
      <c r="K2262" s="24"/>
      <c r="O2262" s="24"/>
      <c r="P2262" s="31"/>
    </row>
    <row r="2263" spans="1:16" x14ac:dyDescent="0.3">
      <c r="A2263" s="25"/>
      <c r="B2263"/>
      <c r="C2263" s="31"/>
      <c r="D2263" s="31"/>
      <c r="E2263" s="31"/>
      <c r="F2263" s="31"/>
      <c r="G2263" s="31"/>
      <c r="H2263" s="31"/>
      <c r="I2263" s="24"/>
      <c r="J2263" s="24"/>
      <c r="K2263" s="24"/>
      <c r="O2263" s="24"/>
      <c r="P2263" s="31"/>
    </row>
    <row r="2264" spans="1:16" x14ac:dyDescent="0.3">
      <c r="A2264" s="25"/>
      <c r="B2264"/>
      <c r="C2264" s="31"/>
      <c r="D2264" s="31"/>
      <c r="E2264" s="31"/>
      <c r="F2264" s="31"/>
      <c r="G2264" s="31"/>
      <c r="H2264" s="31"/>
      <c r="I2264" s="24"/>
      <c r="J2264" s="24"/>
      <c r="K2264" s="24"/>
      <c r="O2264" s="24"/>
      <c r="P2264" s="31"/>
    </row>
    <row r="2265" spans="1:16" x14ac:dyDescent="0.3">
      <c r="A2265" s="25"/>
      <c r="B2265"/>
      <c r="C2265" s="31"/>
      <c r="D2265" s="31"/>
      <c r="E2265" s="31"/>
      <c r="F2265" s="31"/>
      <c r="G2265" s="31"/>
      <c r="H2265" s="31"/>
      <c r="I2265" s="24"/>
      <c r="J2265" s="24"/>
      <c r="K2265" s="24"/>
      <c r="O2265" s="24"/>
      <c r="P2265" s="31"/>
    </row>
    <row r="2266" spans="1:16" x14ac:dyDescent="0.3">
      <c r="A2266" s="25"/>
      <c r="B2266"/>
      <c r="C2266" s="31"/>
      <c r="D2266" s="31"/>
      <c r="E2266" s="31"/>
      <c r="F2266" s="31"/>
      <c r="G2266" s="31"/>
      <c r="H2266" s="31"/>
      <c r="I2266" s="24"/>
      <c r="J2266" s="24"/>
      <c r="K2266" s="24"/>
      <c r="O2266" s="24"/>
      <c r="P2266" s="31"/>
    </row>
    <row r="2267" spans="1:16" x14ac:dyDescent="0.3">
      <c r="A2267" s="25"/>
      <c r="B2267"/>
      <c r="C2267" s="31"/>
      <c r="D2267" s="31"/>
      <c r="E2267" s="31"/>
      <c r="F2267" s="31"/>
      <c r="G2267" s="31"/>
      <c r="H2267" s="31"/>
      <c r="I2267" s="24"/>
      <c r="J2267" s="24"/>
      <c r="K2267" s="24"/>
      <c r="O2267" s="24"/>
      <c r="P2267" s="31"/>
    </row>
    <row r="2268" spans="1:16" x14ac:dyDescent="0.3">
      <c r="A2268" s="25"/>
      <c r="B2268"/>
      <c r="C2268" s="31"/>
      <c r="D2268" s="31"/>
      <c r="E2268" s="31"/>
      <c r="F2268" s="31"/>
      <c r="G2268" s="31"/>
      <c r="H2268" s="31"/>
      <c r="I2268" s="24"/>
      <c r="J2268" s="24"/>
      <c r="K2268" s="24"/>
      <c r="O2268" s="24"/>
      <c r="P2268" s="31"/>
    </row>
    <row r="2269" spans="1:16" x14ac:dyDescent="0.3">
      <c r="A2269" s="25"/>
      <c r="B2269"/>
      <c r="C2269" s="31"/>
      <c r="D2269" s="31"/>
      <c r="E2269" s="31"/>
      <c r="F2269" s="31"/>
      <c r="G2269" s="31"/>
      <c r="H2269" s="31"/>
      <c r="I2269" s="24"/>
      <c r="J2269" s="24"/>
      <c r="K2269" s="24"/>
      <c r="O2269" s="24"/>
      <c r="P2269" s="31"/>
    </row>
    <row r="2270" spans="1:16" x14ac:dyDescent="0.3">
      <c r="A2270" s="25"/>
      <c r="B2270"/>
      <c r="C2270" s="31"/>
      <c r="D2270" s="31"/>
      <c r="E2270" s="31"/>
      <c r="F2270" s="31"/>
      <c r="G2270" s="31"/>
      <c r="H2270" s="31"/>
      <c r="I2270" s="24"/>
      <c r="J2270" s="24"/>
      <c r="K2270" s="24"/>
      <c r="O2270" s="24"/>
      <c r="P2270" s="31"/>
    </row>
    <row r="2271" spans="1:16" x14ac:dyDescent="0.3">
      <c r="A2271" s="25"/>
      <c r="B2271"/>
      <c r="C2271" s="31"/>
      <c r="D2271" s="31"/>
      <c r="E2271" s="31"/>
      <c r="F2271" s="31"/>
      <c r="G2271" s="31"/>
      <c r="H2271" s="31"/>
      <c r="I2271" s="24"/>
      <c r="J2271" s="24"/>
      <c r="K2271" s="24"/>
      <c r="O2271" s="24"/>
      <c r="P2271" s="31"/>
    </row>
    <row r="2272" spans="1:16" x14ac:dyDescent="0.3">
      <c r="A2272" s="25"/>
      <c r="B2272"/>
      <c r="C2272" s="31"/>
      <c r="D2272" s="31"/>
      <c r="E2272" s="31"/>
      <c r="F2272" s="31"/>
      <c r="G2272" s="31"/>
      <c r="H2272" s="31"/>
      <c r="I2272" s="24"/>
      <c r="J2272" s="24"/>
      <c r="K2272" s="24"/>
      <c r="O2272" s="24"/>
      <c r="P2272" s="31"/>
    </row>
    <row r="2273" spans="1:16" x14ac:dyDescent="0.3">
      <c r="A2273" s="25"/>
      <c r="B2273"/>
      <c r="C2273" s="31"/>
      <c r="D2273" s="31"/>
      <c r="E2273" s="31"/>
      <c r="F2273" s="31"/>
      <c r="G2273" s="31"/>
      <c r="H2273" s="31"/>
      <c r="I2273" s="24"/>
      <c r="J2273" s="24"/>
      <c r="K2273" s="24"/>
      <c r="O2273" s="24"/>
      <c r="P2273" s="31"/>
    </row>
    <row r="2274" spans="1:16" x14ac:dyDescent="0.3">
      <c r="A2274" s="25"/>
      <c r="B2274"/>
      <c r="C2274" s="31"/>
      <c r="D2274" s="31"/>
      <c r="E2274" s="31"/>
      <c r="F2274" s="31"/>
      <c r="G2274" s="31"/>
      <c r="H2274" s="31"/>
      <c r="I2274" s="24"/>
      <c r="J2274" s="24"/>
      <c r="K2274" s="24"/>
      <c r="O2274" s="24"/>
      <c r="P2274" s="31"/>
    </row>
    <row r="2275" spans="1:16" x14ac:dyDescent="0.3">
      <c r="A2275" s="25"/>
      <c r="B2275"/>
      <c r="C2275" s="31"/>
      <c r="D2275" s="31"/>
      <c r="E2275" s="31"/>
      <c r="F2275" s="31"/>
      <c r="G2275" s="31"/>
      <c r="H2275" s="31"/>
      <c r="I2275" s="24"/>
      <c r="J2275" s="24"/>
      <c r="K2275" s="24"/>
      <c r="O2275" s="24"/>
      <c r="P2275" s="31"/>
    </row>
    <row r="2276" spans="1:16" x14ac:dyDescent="0.3">
      <c r="A2276" s="25"/>
      <c r="B2276"/>
      <c r="C2276" s="31"/>
      <c r="D2276" s="31"/>
      <c r="E2276" s="31"/>
      <c r="F2276" s="31"/>
      <c r="G2276" s="31"/>
      <c r="H2276" s="31"/>
      <c r="I2276" s="24"/>
      <c r="J2276" s="24"/>
      <c r="K2276" s="24"/>
      <c r="O2276" s="24"/>
      <c r="P2276" s="31"/>
    </row>
    <row r="2277" spans="1:16" x14ac:dyDescent="0.3">
      <c r="A2277" s="25"/>
      <c r="B2277"/>
      <c r="C2277" s="31"/>
      <c r="D2277" s="31"/>
      <c r="E2277" s="31"/>
      <c r="F2277" s="31"/>
      <c r="G2277" s="31"/>
      <c r="H2277" s="31"/>
      <c r="I2277" s="24"/>
      <c r="J2277" s="24"/>
      <c r="K2277" s="24"/>
      <c r="O2277" s="24"/>
      <c r="P2277" s="31"/>
    </row>
    <row r="2278" spans="1:16" x14ac:dyDescent="0.3">
      <c r="A2278" s="25"/>
      <c r="B2278"/>
      <c r="C2278" s="31"/>
      <c r="D2278" s="31"/>
      <c r="E2278" s="31"/>
      <c r="F2278" s="31"/>
      <c r="G2278" s="31"/>
      <c r="H2278" s="31"/>
      <c r="I2278" s="24"/>
      <c r="J2278" s="24"/>
      <c r="K2278" s="24"/>
      <c r="O2278" s="24"/>
      <c r="P2278" s="31"/>
    </row>
    <row r="2279" spans="1:16" x14ac:dyDescent="0.3">
      <c r="A2279" s="25"/>
      <c r="B2279"/>
      <c r="C2279" s="31"/>
      <c r="D2279" s="31"/>
      <c r="E2279" s="31"/>
      <c r="F2279" s="31"/>
      <c r="G2279" s="31"/>
      <c r="H2279" s="31"/>
      <c r="I2279" s="24"/>
      <c r="J2279" s="24"/>
      <c r="K2279" s="24"/>
      <c r="O2279" s="24"/>
      <c r="P2279" s="31"/>
    </row>
    <row r="2280" spans="1:16" x14ac:dyDescent="0.3">
      <c r="A2280" s="25"/>
      <c r="B2280"/>
      <c r="C2280" s="31"/>
      <c r="D2280" s="31"/>
      <c r="E2280" s="31"/>
      <c r="F2280" s="31"/>
      <c r="G2280" s="31"/>
      <c r="H2280" s="31"/>
      <c r="I2280" s="24"/>
      <c r="J2280" s="24"/>
      <c r="K2280" s="24"/>
      <c r="O2280" s="24"/>
      <c r="P2280" s="31"/>
    </row>
    <row r="2281" spans="1:16" x14ac:dyDescent="0.3">
      <c r="A2281" s="25"/>
      <c r="B2281"/>
      <c r="C2281" s="31"/>
      <c r="D2281" s="31"/>
      <c r="E2281" s="31"/>
      <c r="F2281" s="31"/>
      <c r="G2281" s="31"/>
      <c r="H2281" s="31"/>
      <c r="I2281" s="24"/>
      <c r="J2281" s="24"/>
      <c r="K2281" s="24"/>
      <c r="O2281" s="24"/>
      <c r="P2281" s="31"/>
    </row>
    <row r="2282" spans="1:16" x14ac:dyDescent="0.3">
      <c r="A2282" s="25"/>
      <c r="B2282"/>
      <c r="C2282" s="31"/>
      <c r="D2282" s="31"/>
      <c r="E2282" s="31"/>
      <c r="F2282" s="31"/>
      <c r="G2282" s="31"/>
      <c r="H2282" s="31"/>
      <c r="I2282" s="24"/>
      <c r="J2282" s="24"/>
      <c r="K2282" s="24"/>
      <c r="O2282" s="24"/>
      <c r="P2282" s="31"/>
    </row>
    <row r="2283" spans="1:16" x14ac:dyDescent="0.3">
      <c r="A2283" s="25"/>
      <c r="B2283"/>
      <c r="C2283" s="31"/>
      <c r="D2283" s="31"/>
      <c r="E2283" s="31"/>
      <c r="F2283" s="31"/>
      <c r="G2283" s="31"/>
      <c r="H2283" s="31"/>
      <c r="I2283" s="24"/>
      <c r="J2283" s="24"/>
      <c r="K2283" s="24"/>
      <c r="O2283" s="24"/>
      <c r="P2283" s="31"/>
    </row>
    <row r="2284" spans="1:16" x14ac:dyDescent="0.3">
      <c r="A2284" s="25"/>
      <c r="B2284"/>
      <c r="C2284" s="31"/>
      <c r="D2284" s="31"/>
      <c r="E2284" s="31"/>
      <c r="F2284" s="31"/>
      <c r="G2284" s="31"/>
      <c r="H2284" s="31"/>
      <c r="I2284" s="24"/>
      <c r="J2284" s="24"/>
      <c r="K2284" s="24"/>
      <c r="O2284" s="24"/>
      <c r="P2284" s="31"/>
    </row>
    <row r="2285" spans="1:16" x14ac:dyDescent="0.3">
      <c r="A2285" s="25"/>
      <c r="B2285"/>
      <c r="C2285" s="31"/>
      <c r="D2285" s="31"/>
      <c r="E2285" s="31"/>
      <c r="F2285" s="31"/>
      <c r="G2285" s="31"/>
      <c r="H2285" s="31"/>
      <c r="I2285" s="24"/>
      <c r="J2285" s="24"/>
      <c r="K2285" s="24"/>
      <c r="O2285" s="24"/>
      <c r="P2285" s="31"/>
    </row>
    <row r="2286" spans="1:16" x14ac:dyDescent="0.3">
      <c r="A2286" s="25"/>
      <c r="B2286"/>
      <c r="C2286" s="31"/>
      <c r="D2286" s="31"/>
      <c r="E2286" s="31"/>
      <c r="F2286" s="31"/>
      <c r="G2286" s="31"/>
      <c r="H2286" s="31"/>
      <c r="I2286" s="24"/>
      <c r="J2286" s="24"/>
      <c r="K2286" s="24"/>
      <c r="O2286" s="24"/>
      <c r="P2286" s="31"/>
    </row>
    <row r="2287" spans="1:16" x14ac:dyDescent="0.3">
      <c r="A2287" s="25"/>
      <c r="B2287"/>
      <c r="C2287" s="31"/>
      <c r="D2287" s="31"/>
      <c r="E2287" s="31"/>
      <c r="F2287" s="31"/>
      <c r="G2287" s="31"/>
      <c r="H2287" s="31"/>
      <c r="I2287" s="24"/>
      <c r="J2287" s="24"/>
      <c r="K2287" s="24"/>
      <c r="O2287" s="24"/>
      <c r="P2287" s="31"/>
    </row>
    <row r="2288" spans="1:16" x14ac:dyDescent="0.3">
      <c r="A2288" s="25"/>
      <c r="B2288"/>
      <c r="C2288" s="31"/>
      <c r="D2288" s="31"/>
      <c r="E2288" s="31"/>
      <c r="F2288" s="31"/>
      <c r="G2288" s="31"/>
      <c r="H2288" s="31"/>
      <c r="I2288" s="24"/>
      <c r="J2288" s="24"/>
      <c r="K2288" s="24"/>
      <c r="O2288" s="24"/>
      <c r="P2288" s="31"/>
    </row>
    <row r="2289" spans="1:16" x14ac:dyDescent="0.3">
      <c r="A2289" s="25"/>
      <c r="B2289"/>
      <c r="C2289" s="31"/>
      <c r="D2289" s="31"/>
      <c r="E2289" s="31"/>
      <c r="F2289" s="31"/>
      <c r="G2289" s="31"/>
      <c r="H2289" s="31"/>
      <c r="I2289" s="24"/>
      <c r="J2289" s="24"/>
      <c r="K2289" s="24"/>
      <c r="O2289" s="24"/>
      <c r="P2289" s="31"/>
    </row>
    <row r="2290" spans="1:16" x14ac:dyDescent="0.3">
      <c r="A2290" s="25"/>
      <c r="B2290"/>
      <c r="C2290" s="31"/>
      <c r="D2290" s="31"/>
      <c r="E2290" s="31"/>
      <c r="F2290" s="31"/>
      <c r="G2290" s="31"/>
      <c r="H2290" s="31"/>
      <c r="I2290" s="24"/>
      <c r="J2290" s="24"/>
      <c r="K2290" s="24"/>
      <c r="O2290" s="24"/>
      <c r="P2290" s="31"/>
    </row>
    <row r="2291" spans="1:16" x14ac:dyDescent="0.3">
      <c r="A2291" s="25"/>
      <c r="B2291"/>
      <c r="C2291" s="31"/>
      <c r="D2291" s="31"/>
      <c r="E2291" s="31"/>
      <c r="F2291" s="31"/>
      <c r="G2291" s="31"/>
      <c r="H2291" s="31"/>
      <c r="I2291" s="24"/>
      <c r="J2291" s="24"/>
      <c r="K2291" s="24"/>
      <c r="O2291" s="24"/>
      <c r="P2291" s="31"/>
    </row>
    <row r="2292" spans="1:16" x14ac:dyDescent="0.3">
      <c r="A2292" s="25"/>
      <c r="B2292"/>
      <c r="C2292" s="31"/>
      <c r="D2292" s="31"/>
      <c r="E2292" s="31"/>
      <c r="F2292" s="31"/>
      <c r="G2292" s="31"/>
      <c r="H2292" s="31"/>
      <c r="I2292" s="24"/>
      <c r="J2292" s="24"/>
      <c r="K2292" s="24"/>
      <c r="O2292" s="24"/>
      <c r="P2292" s="31"/>
    </row>
    <row r="2293" spans="1:16" x14ac:dyDescent="0.3">
      <c r="A2293" s="25"/>
      <c r="B2293"/>
      <c r="C2293" s="31"/>
      <c r="D2293" s="31"/>
      <c r="E2293" s="31"/>
      <c r="F2293" s="31"/>
      <c r="G2293" s="31"/>
      <c r="H2293" s="31"/>
      <c r="I2293" s="24"/>
      <c r="J2293" s="24"/>
      <c r="K2293" s="24"/>
      <c r="O2293" s="24"/>
      <c r="P2293" s="31"/>
    </row>
    <row r="2294" spans="1:16" x14ac:dyDescent="0.3">
      <c r="A2294" s="25"/>
      <c r="B2294"/>
      <c r="C2294" s="31"/>
      <c r="D2294" s="31"/>
      <c r="E2294" s="31"/>
      <c r="F2294" s="31"/>
      <c r="G2294" s="31"/>
      <c r="H2294" s="31"/>
      <c r="I2294" s="24"/>
      <c r="J2294" s="24"/>
      <c r="K2294" s="24"/>
      <c r="O2294" s="24"/>
      <c r="P2294" s="31"/>
    </row>
    <row r="2295" spans="1:16" x14ac:dyDescent="0.3">
      <c r="A2295" s="25"/>
      <c r="B2295"/>
      <c r="C2295" s="31"/>
      <c r="D2295" s="31"/>
      <c r="E2295" s="31"/>
      <c r="F2295" s="31"/>
      <c r="G2295" s="31"/>
      <c r="H2295" s="31"/>
      <c r="I2295" s="24"/>
      <c r="J2295" s="24"/>
      <c r="K2295" s="24"/>
      <c r="O2295" s="24"/>
      <c r="P2295" s="31"/>
    </row>
    <row r="2296" spans="1:16" x14ac:dyDescent="0.3">
      <c r="A2296" s="25"/>
      <c r="B2296"/>
      <c r="C2296" s="31"/>
      <c r="D2296" s="31"/>
      <c r="E2296" s="31"/>
      <c r="F2296" s="31"/>
      <c r="G2296" s="31"/>
      <c r="H2296" s="31"/>
      <c r="I2296" s="24"/>
      <c r="J2296" s="24"/>
      <c r="K2296" s="24"/>
      <c r="O2296" s="24"/>
      <c r="P2296" s="31"/>
    </row>
    <row r="2297" spans="1:16" x14ac:dyDescent="0.3">
      <c r="A2297" s="25"/>
      <c r="B2297"/>
      <c r="C2297" s="31"/>
      <c r="D2297" s="31"/>
      <c r="E2297" s="31"/>
      <c r="F2297" s="31"/>
      <c r="G2297" s="31"/>
      <c r="H2297" s="31"/>
      <c r="I2297" s="24"/>
      <c r="J2297" s="24"/>
      <c r="K2297" s="24"/>
      <c r="O2297" s="24"/>
      <c r="P2297" s="31"/>
    </row>
    <row r="2298" spans="1:16" x14ac:dyDescent="0.3">
      <c r="A2298" s="25"/>
      <c r="B2298"/>
      <c r="C2298" s="31"/>
      <c r="D2298" s="31"/>
      <c r="E2298" s="31"/>
      <c r="F2298" s="31"/>
      <c r="G2298" s="31"/>
      <c r="H2298" s="31"/>
      <c r="I2298" s="24"/>
      <c r="J2298" s="24"/>
      <c r="K2298" s="24"/>
      <c r="O2298" s="24"/>
      <c r="P2298" s="31"/>
    </row>
    <row r="2299" spans="1:16" x14ac:dyDescent="0.3">
      <c r="A2299" s="25"/>
      <c r="B2299"/>
      <c r="C2299" s="31"/>
      <c r="D2299" s="31"/>
      <c r="E2299" s="31"/>
      <c r="F2299" s="31"/>
      <c r="G2299" s="31"/>
      <c r="H2299" s="31"/>
      <c r="I2299" s="24"/>
      <c r="J2299" s="24"/>
      <c r="K2299" s="24"/>
      <c r="O2299" s="24"/>
      <c r="P2299" s="31"/>
    </row>
    <row r="2300" spans="1:16" x14ac:dyDescent="0.3">
      <c r="A2300" s="25"/>
      <c r="B2300"/>
      <c r="C2300" s="31"/>
      <c r="D2300" s="31"/>
      <c r="E2300" s="31"/>
      <c r="F2300" s="31"/>
      <c r="G2300" s="31"/>
      <c r="H2300" s="31"/>
      <c r="I2300" s="24"/>
      <c r="J2300" s="24"/>
      <c r="K2300" s="24"/>
      <c r="O2300" s="24"/>
      <c r="P2300" s="31"/>
    </row>
    <row r="2301" spans="1:16" x14ac:dyDescent="0.3">
      <c r="A2301" s="25"/>
      <c r="B2301"/>
      <c r="C2301" s="31"/>
      <c r="D2301" s="31"/>
      <c r="E2301" s="31"/>
      <c r="F2301" s="31"/>
      <c r="G2301" s="31"/>
      <c r="H2301" s="31"/>
      <c r="I2301" s="24"/>
      <c r="J2301" s="24"/>
      <c r="K2301" s="24"/>
      <c r="O2301" s="24"/>
      <c r="P2301" s="31"/>
    </row>
    <row r="2302" spans="1:16" x14ac:dyDescent="0.3">
      <c r="A2302" s="25"/>
      <c r="B2302"/>
      <c r="C2302" s="31"/>
      <c r="D2302" s="31"/>
      <c r="E2302" s="31"/>
      <c r="F2302" s="31"/>
      <c r="G2302" s="31"/>
      <c r="H2302" s="31"/>
      <c r="I2302" s="24"/>
      <c r="J2302" s="24"/>
      <c r="K2302" s="24"/>
      <c r="O2302" s="24"/>
      <c r="P2302" s="31"/>
    </row>
    <row r="2303" spans="1:16" x14ac:dyDescent="0.3">
      <c r="A2303" s="25"/>
      <c r="B2303"/>
      <c r="C2303" s="31"/>
      <c r="D2303" s="31"/>
      <c r="E2303" s="31"/>
      <c r="F2303" s="31"/>
      <c r="G2303" s="31"/>
      <c r="H2303" s="31"/>
      <c r="I2303" s="24"/>
      <c r="J2303" s="24"/>
      <c r="K2303" s="24"/>
      <c r="O2303" s="24"/>
      <c r="P2303" s="31"/>
    </row>
    <row r="2304" spans="1:16" x14ac:dyDescent="0.3">
      <c r="A2304" s="25"/>
      <c r="B2304"/>
      <c r="C2304" s="31"/>
      <c r="D2304" s="31"/>
      <c r="E2304" s="31"/>
      <c r="F2304" s="31"/>
      <c r="G2304" s="31"/>
      <c r="H2304" s="31"/>
      <c r="I2304" s="24"/>
      <c r="J2304" s="24"/>
      <c r="K2304" s="24"/>
      <c r="O2304" s="24"/>
      <c r="P2304" s="31"/>
    </row>
    <row r="2305" spans="1:16" x14ac:dyDescent="0.3">
      <c r="A2305" s="25"/>
      <c r="B2305"/>
      <c r="C2305" s="31"/>
      <c r="D2305" s="31"/>
      <c r="E2305" s="31"/>
      <c r="F2305" s="31"/>
      <c r="G2305" s="31"/>
      <c r="H2305" s="31"/>
      <c r="I2305" s="24"/>
      <c r="J2305" s="24"/>
      <c r="K2305" s="24"/>
      <c r="O2305" s="24"/>
      <c r="P2305" s="31"/>
    </row>
    <row r="2306" spans="1:16" x14ac:dyDescent="0.3">
      <c r="A2306" s="25"/>
      <c r="B2306"/>
      <c r="C2306" s="31"/>
      <c r="D2306" s="31"/>
      <c r="E2306" s="31"/>
      <c r="F2306" s="31"/>
      <c r="G2306" s="31"/>
      <c r="H2306" s="31"/>
      <c r="I2306" s="24"/>
      <c r="J2306" s="24"/>
      <c r="K2306" s="24"/>
      <c r="O2306" s="24"/>
      <c r="P2306" s="31"/>
    </row>
    <row r="2307" spans="1:16" x14ac:dyDescent="0.3">
      <c r="A2307" s="25"/>
      <c r="B2307"/>
      <c r="C2307" s="31"/>
      <c r="D2307" s="31"/>
      <c r="E2307" s="31"/>
      <c r="F2307" s="31"/>
      <c r="G2307" s="31"/>
      <c r="H2307" s="31"/>
      <c r="I2307" s="24"/>
      <c r="J2307" s="24"/>
      <c r="K2307" s="24"/>
      <c r="O2307" s="24"/>
      <c r="P2307" s="31"/>
    </row>
    <row r="2308" spans="1:16" x14ac:dyDescent="0.3">
      <c r="A2308" s="25"/>
      <c r="B2308"/>
      <c r="C2308" s="31"/>
      <c r="D2308" s="31"/>
      <c r="E2308" s="31"/>
      <c r="F2308" s="31"/>
      <c r="G2308" s="31"/>
      <c r="H2308" s="31"/>
      <c r="I2308" s="24"/>
      <c r="J2308" s="24"/>
      <c r="K2308" s="24"/>
      <c r="O2308" s="24"/>
      <c r="P2308" s="31"/>
    </row>
    <row r="2309" spans="1:16" x14ac:dyDescent="0.3">
      <c r="A2309" s="25"/>
      <c r="B2309"/>
      <c r="C2309" s="31"/>
      <c r="D2309" s="31"/>
      <c r="E2309" s="31"/>
      <c r="F2309" s="31"/>
      <c r="G2309" s="31"/>
      <c r="H2309" s="31"/>
      <c r="I2309" s="24"/>
      <c r="J2309" s="24"/>
      <c r="K2309" s="24"/>
      <c r="O2309" s="24"/>
      <c r="P2309" s="31"/>
    </row>
    <row r="2310" spans="1:16" x14ac:dyDescent="0.3">
      <c r="A2310" s="25"/>
      <c r="B2310"/>
      <c r="C2310" s="31"/>
      <c r="D2310" s="31"/>
      <c r="E2310" s="31"/>
      <c r="F2310" s="31"/>
      <c r="G2310" s="31"/>
      <c r="H2310" s="31"/>
      <c r="I2310" s="24"/>
      <c r="J2310" s="24"/>
      <c r="K2310" s="24"/>
      <c r="O2310" s="24"/>
      <c r="P2310" s="31"/>
    </row>
    <row r="2311" spans="1:16" x14ac:dyDescent="0.3">
      <c r="A2311" s="25"/>
      <c r="B2311"/>
      <c r="C2311" s="31"/>
      <c r="D2311" s="31"/>
      <c r="E2311" s="31"/>
      <c r="F2311" s="31"/>
      <c r="G2311" s="31"/>
      <c r="H2311" s="31"/>
      <c r="I2311" s="24"/>
      <c r="J2311" s="24"/>
      <c r="K2311" s="24"/>
      <c r="O2311" s="24"/>
      <c r="P2311" s="31"/>
    </row>
    <row r="2312" spans="1:16" x14ac:dyDescent="0.3">
      <c r="A2312" s="25"/>
      <c r="B2312"/>
      <c r="C2312" s="31"/>
      <c r="D2312" s="31"/>
      <c r="E2312" s="31"/>
      <c r="F2312" s="31"/>
      <c r="G2312" s="31"/>
      <c r="H2312" s="31"/>
      <c r="I2312" s="24"/>
      <c r="J2312" s="24"/>
      <c r="K2312" s="24"/>
      <c r="O2312" s="24"/>
      <c r="P2312" s="31"/>
    </row>
    <row r="2313" spans="1:16" x14ac:dyDescent="0.3">
      <c r="A2313" s="25"/>
      <c r="B2313"/>
      <c r="C2313" s="31"/>
      <c r="D2313" s="31"/>
      <c r="E2313" s="31"/>
      <c r="F2313" s="31"/>
      <c r="G2313" s="31"/>
      <c r="H2313" s="31"/>
      <c r="I2313" s="24"/>
      <c r="J2313" s="24"/>
      <c r="K2313" s="24"/>
      <c r="O2313" s="24"/>
      <c r="P2313" s="31"/>
    </row>
    <row r="2314" spans="1:16" x14ac:dyDescent="0.3">
      <c r="A2314" s="25"/>
      <c r="B2314"/>
      <c r="C2314" s="31"/>
      <c r="D2314" s="31"/>
      <c r="E2314" s="31"/>
      <c r="F2314" s="31"/>
      <c r="G2314" s="31"/>
      <c r="H2314" s="31"/>
      <c r="I2314" s="24"/>
      <c r="J2314" s="24"/>
      <c r="K2314" s="24"/>
      <c r="O2314" s="24"/>
      <c r="P2314" s="31"/>
    </row>
    <row r="2315" spans="1:16" x14ac:dyDescent="0.3">
      <c r="A2315" s="25"/>
      <c r="B2315"/>
      <c r="C2315" s="31"/>
      <c r="D2315" s="31"/>
      <c r="E2315" s="31"/>
      <c r="F2315" s="31"/>
      <c r="G2315" s="31"/>
      <c r="H2315" s="31"/>
      <c r="I2315" s="24"/>
      <c r="J2315" s="24"/>
      <c r="K2315" s="24"/>
      <c r="O2315" s="24"/>
      <c r="P2315" s="31"/>
    </row>
    <row r="2316" spans="1:16" x14ac:dyDescent="0.3">
      <c r="A2316" s="25"/>
      <c r="B2316"/>
      <c r="C2316" s="31"/>
      <c r="D2316" s="31"/>
      <c r="E2316" s="31"/>
      <c r="F2316" s="31"/>
      <c r="G2316" s="31"/>
      <c r="H2316" s="31"/>
      <c r="I2316" s="24"/>
      <c r="J2316" s="24"/>
      <c r="K2316" s="24"/>
      <c r="O2316" s="24"/>
      <c r="P2316" s="31"/>
    </row>
    <row r="2317" spans="1:16" x14ac:dyDescent="0.3">
      <c r="A2317" s="25"/>
      <c r="B2317"/>
      <c r="C2317" s="31"/>
      <c r="D2317" s="31"/>
      <c r="E2317" s="31"/>
      <c r="F2317" s="31"/>
      <c r="G2317" s="31"/>
      <c r="H2317" s="31"/>
      <c r="I2317" s="24"/>
      <c r="J2317" s="24"/>
      <c r="K2317" s="24"/>
      <c r="O2317" s="24"/>
      <c r="P2317" s="31"/>
    </row>
    <row r="2318" spans="1:16" x14ac:dyDescent="0.3">
      <c r="A2318" s="25"/>
      <c r="B2318"/>
      <c r="C2318" s="31"/>
      <c r="D2318" s="31"/>
      <c r="E2318" s="31"/>
      <c r="F2318" s="31"/>
      <c r="G2318" s="31"/>
      <c r="H2318" s="31"/>
      <c r="I2318" s="24"/>
      <c r="J2318" s="24"/>
      <c r="K2318" s="24"/>
      <c r="O2318" s="24"/>
      <c r="P2318" s="31"/>
    </row>
    <row r="2319" spans="1:16" x14ac:dyDescent="0.3">
      <c r="A2319" s="25"/>
      <c r="B2319"/>
      <c r="C2319" s="31"/>
      <c r="D2319" s="31"/>
      <c r="E2319" s="31"/>
      <c r="F2319" s="31"/>
      <c r="G2319" s="31"/>
      <c r="H2319" s="31"/>
      <c r="I2319" s="24"/>
      <c r="J2319" s="24"/>
      <c r="K2319" s="24"/>
      <c r="O2319" s="24"/>
      <c r="P2319" s="31"/>
    </row>
    <row r="2320" spans="1:16" x14ac:dyDescent="0.3">
      <c r="A2320" s="25"/>
      <c r="B2320"/>
      <c r="C2320" s="31"/>
      <c r="D2320" s="31"/>
      <c r="E2320" s="31"/>
      <c r="F2320" s="31"/>
      <c r="G2320" s="31"/>
      <c r="H2320" s="31"/>
      <c r="I2320" s="24"/>
      <c r="J2320" s="24"/>
      <c r="K2320" s="24"/>
      <c r="O2320" s="24"/>
      <c r="P2320" s="31"/>
    </row>
    <row r="2321" spans="1:16" x14ac:dyDescent="0.3">
      <c r="A2321" s="25"/>
      <c r="B2321"/>
      <c r="C2321" s="31"/>
      <c r="D2321" s="31"/>
      <c r="E2321" s="31"/>
      <c r="F2321" s="31"/>
      <c r="G2321" s="31"/>
      <c r="H2321" s="31"/>
      <c r="I2321" s="24"/>
      <c r="J2321" s="24"/>
      <c r="K2321" s="24"/>
      <c r="O2321" s="24"/>
      <c r="P2321" s="31"/>
    </row>
    <row r="2322" spans="1:16" x14ac:dyDescent="0.3">
      <c r="A2322" s="25"/>
      <c r="B2322"/>
      <c r="C2322" s="31"/>
      <c r="D2322" s="31"/>
      <c r="E2322" s="31"/>
      <c r="F2322" s="31"/>
      <c r="G2322" s="31"/>
      <c r="H2322" s="31"/>
      <c r="I2322" s="24"/>
      <c r="J2322" s="24"/>
      <c r="K2322" s="24"/>
      <c r="O2322" s="24"/>
      <c r="P2322" s="31"/>
    </row>
    <row r="2323" spans="1:16" x14ac:dyDescent="0.3">
      <c r="A2323" s="25"/>
      <c r="B2323"/>
      <c r="C2323" s="31"/>
      <c r="D2323" s="31"/>
      <c r="E2323" s="31"/>
      <c r="F2323" s="31"/>
      <c r="G2323" s="31"/>
      <c r="H2323" s="31"/>
      <c r="I2323" s="24"/>
      <c r="J2323" s="24"/>
      <c r="K2323" s="24"/>
      <c r="O2323" s="24"/>
      <c r="P2323" s="31"/>
    </row>
    <row r="2324" spans="1:16" x14ac:dyDescent="0.3">
      <c r="A2324" s="25"/>
      <c r="B2324"/>
      <c r="C2324" s="31"/>
      <c r="D2324" s="31"/>
      <c r="E2324" s="31"/>
      <c r="F2324" s="31"/>
      <c r="G2324" s="31"/>
      <c r="H2324" s="31"/>
      <c r="I2324" s="24"/>
      <c r="J2324" s="24"/>
      <c r="K2324" s="24"/>
      <c r="O2324" s="24"/>
      <c r="P2324" s="31"/>
    </row>
    <row r="2325" spans="1:16" x14ac:dyDescent="0.3">
      <c r="A2325" s="25"/>
      <c r="B2325"/>
      <c r="C2325" s="31"/>
      <c r="D2325" s="31"/>
      <c r="E2325" s="31"/>
      <c r="F2325" s="31"/>
      <c r="G2325" s="31"/>
      <c r="H2325" s="31"/>
      <c r="I2325" s="24"/>
      <c r="J2325" s="24"/>
      <c r="K2325" s="24"/>
      <c r="O2325" s="24"/>
      <c r="P2325" s="31"/>
    </row>
    <row r="2326" spans="1:16" x14ac:dyDescent="0.3">
      <c r="A2326" s="25"/>
      <c r="B2326"/>
      <c r="C2326" s="31"/>
      <c r="D2326" s="31"/>
      <c r="E2326" s="31"/>
      <c r="F2326" s="31"/>
      <c r="G2326" s="31"/>
      <c r="H2326" s="31"/>
      <c r="I2326" s="24"/>
      <c r="J2326" s="24"/>
      <c r="K2326" s="24"/>
      <c r="O2326" s="24"/>
      <c r="P2326" s="31"/>
    </row>
    <row r="2327" spans="1:16" x14ac:dyDescent="0.3">
      <c r="A2327" s="25"/>
      <c r="B2327"/>
      <c r="C2327" s="31"/>
      <c r="D2327" s="31"/>
      <c r="E2327" s="31"/>
      <c r="F2327" s="31"/>
      <c r="G2327" s="31"/>
      <c r="H2327" s="31"/>
      <c r="I2327" s="24"/>
      <c r="J2327" s="24"/>
      <c r="K2327" s="24"/>
      <c r="O2327" s="24"/>
      <c r="P2327" s="31"/>
    </row>
    <row r="2328" spans="1:16" x14ac:dyDescent="0.3">
      <c r="A2328" s="25"/>
      <c r="B2328"/>
      <c r="C2328" s="31"/>
      <c r="D2328" s="31"/>
      <c r="E2328" s="31"/>
      <c r="F2328" s="31"/>
      <c r="G2328" s="31"/>
      <c r="H2328" s="31"/>
      <c r="I2328" s="24"/>
      <c r="J2328" s="24"/>
      <c r="K2328" s="24"/>
      <c r="O2328" s="24"/>
      <c r="P2328" s="31"/>
    </row>
    <row r="2329" spans="1:16" x14ac:dyDescent="0.3">
      <c r="A2329" s="25"/>
      <c r="B2329"/>
      <c r="C2329" s="31"/>
      <c r="D2329" s="31"/>
      <c r="E2329" s="31"/>
      <c r="F2329" s="31"/>
      <c r="G2329" s="31"/>
      <c r="H2329" s="31"/>
      <c r="I2329" s="24"/>
      <c r="J2329" s="24"/>
      <c r="K2329" s="24"/>
      <c r="O2329" s="24"/>
      <c r="P2329" s="31"/>
    </row>
    <row r="2330" spans="1:16" x14ac:dyDescent="0.3">
      <c r="A2330" s="25"/>
      <c r="B2330"/>
      <c r="C2330" s="31"/>
      <c r="D2330" s="31"/>
      <c r="E2330" s="31"/>
      <c r="F2330" s="31"/>
      <c r="G2330" s="31"/>
      <c r="H2330" s="31"/>
      <c r="I2330" s="24"/>
      <c r="J2330" s="24"/>
      <c r="K2330" s="24"/>
      <c r="O2330" s="24"/>
      <c r="P2330" s="31"/>
    </row>
    <row r="2331" spans="1:16" x14ac:dyDescent="0.3">
      <c r="A2331" s="25"/>
      <c r="B2331"/>
      <c r="C2331" s="31"/>
      <c r="D2331" s="31"/>
      <c r="E2331" s="31"/>
      <c r="F2331" s="31"/>
      <c r="G2331" s="31"/>
      <c r="H2331" s="31"/>
      <c r="I2331" s="24"/>
      <c r="J2331" s="24"/>
      <c r="K2331" s="24"/>
      <c r="O2331" s="24"/>
      <c r="P2331" s="31"/>
    </row>
    <row r="2332" spans="1:16" x14ac:dyDescent="0.3">
      <c r="A2332" s="25"/>
      <c r="B2332"/>
      <c r="C2332" s="31"/>
      <c r="D2332" s="31"/>
      <c r="E2332" s="31"/>
      <c r="F2332" s="31"/>
      <c r="G2332" s="31"/>
      <c r="H2332" s="31"/>
      <c r="I2332" s="24"/>
      <c r="J2332" s="24"/>
      <c r="K2332" s="24"/>
      <c r="O2332" s="24"/>
      <c r="P2332" s="31"/>
    </row>
    <row r="2333" spans="1:16" x14ac:dyDescent="0.3">
      <c r="A2333" s="25"/>
      <c r="B2333"/>
      <c r="C2333" s="31"/>
      <c r="D2333" s="31"/>
      <c r="E2333" s="31"/>
      <c r="F2333" s="31"/>
      <c r="G2333" s="31"/>
      <c r="H2333" s="31"/>
      <c r="I2333" s="24"/>
      <c r="J2333" s="24"/>
      <c r="K2333" s="24"/>
      <c r="O2333" s="24"/>
      <c r="P2333" s="31"/>
    </row>
    <row r="2334" spans="1:16" x14ac:dyDescent="0.3">
      <c r="A2334" s="25"/>
      <c r="B2334"/>
      <c r="C2334" s="31"/>
      <c r="D2334" s="31"/>
      <c r="E2334" s="31"/>
      <c r="F2334" s="31"/>
      <c r="G2334" s="31"/>
      <c r="H2334" s="31"/>
      <c r="I2334" s="24"/>
      <c r="J2334" s="24"/>
      <c r="K2334" s="24"/>
      <c r="O2334" s="24"/>
      <c r="P2334" s="31"/>
    </row>
    <row r="2335" spans="1:16" x14ac:dyDescent="0.3">
      <c r="A2335" s="25"/>
      <c r="B2335"/>
      <c r="C2335" s="31"/>
      <c r="D2335" s="31"/>
      <c r="E2335" s="31"/>
      <c r="F2335" s="31"/>
      <c r="G2335" s="31"/>
      <c r="H2335" s="31"/>
      <c r="I2335" s="24"/>
      <c r="J2335" s="24"/>
      <c r="K2335" s="24"/>
      <c r="O2335" s="24"/>
      <c r="P2335" s="31"/>
    </row>
    <row r="2336" spans="1:16" x14ac:dyDescent="0.3">
      <c r="A2336" s="25"/>
      <c r="B2336"/>
      <c r="C2336" s="31"/>
      <c r="D2336" s="31"/>
      <c r="E2336" s="31"/>
      <c r="F2336" s="31"/>
      <c r="G2336" s="31"/>
      <c r="H2336" s="31"/>
      <c r="I2336" s="24"/>
      <c r="J2336" s="24"/>
      <c r="K2336" s="24"/>
      <c r="O2336" s="24"/>
      <c r="P2336" s="31"/>
    </row>
    <row r="2337" spans="1:16" x14ac:dyDescent="0.3">
      <c r="A2337" s="25"/>
      <c r="B2337"/>
      <c r="C2337" s="31"/>
      <c r="D2337" s="31"/>
      <c r="E2337" s="31"/>
      <c r="F2337" s="31"/>
      <c r="G2337" s="31"/>
      <c r="H2337" s="31"/>
      <c r="I2337" s="24"/>
      <c r="J2337" s="24"/>
      <c r="K2337" s="24"/>
      <c r="O2337" s="24"/>
      <c r="P2337" s="31"/>
    </row>
    <row r="2338" spans="1:16" x14ac:dyDescent="0.3">
      <c r="A2338" s="25"/>
      <c r="B2338"/>
      <c r="C2338" s="31"/>
      <c r="D2338" s="31"/>
      <c r="E2338" s="31"/>
      <c r="F2338" s="31"/>
      <c r="G2338" s="31"/>
      <c r="H2338" s="31"/>
      <c r="I2338" s="24"/>
      <c r="J2338" s="24"/>
      <c r="K2338" s="24"/>
      <c r="O2338" s="24"/>
      <c r="P2338" s="31"/>
    </row>
    <row r="2339" spans="1:16" x14ac:dyDescent="0.3">
      <c r="A2339" s="25"/>
      <c r="B2339"/>
      <c r="C2339" s="31"/>
      <c r="D2339" s="31"/>
      <c r="E2339" s="31"/>
      <c r="F2339" s="31"/>
      <c r="G2339" s="31"/>
      <c r="H2339" s="31"/>
      <c r="I2339" s="24"/>
      <c r="J2339" s="24"/>
      <c r="K2339" s="24"/>
      <c r="O2339" s="24"/>
      <c r="P2339" s="31"/>
    </row>
    <row r="2340" spans="1:16" x14ac:dyDescent="0.3">
      <c r="A2340" s="25"/>
      <c r="B2340"/>
      <c r="C2340" s="31"/>
      <c r="D2340" s="31"/>
      <c r="E2340" s="31"/>
      <c r="F2340" s="31"/>
      <c r="G2340" s="31"/>
      <c r="H2340" s="31"/>
      <c r="I2340" s="24"/>
      <c r="J2340" s="24"/>
      <c r="K2340" s="24"/>
      <c r="O2340" s="24"/>
      <c r="P2340" s="31"/>
    </row>
    <row r="2341" spans="1:16" x14ac:dyDescent="0.3">
      <c r="A2341" s="25"/>
      <c r="B2341"/>
      <c r="C2341" s="31"/>
      <c r="D2341" s="31"/>
      <c r="E2341" s="31"/>
      <c r="F2341" s="31"/>
      <c r="G2341" s="31"/>
      <c r="H2341" s="31"/>
      <c r="I2341" s="24"/>
      <c r="J2341" s="24"/>
      <c r="K2341" s="24"/>
      <c r="O2341" s="24"/>
      <c r="P2341" s="31"/>
    </row>
    <row r="2342" spans="1:16" x14ac:dyDescent="0.3">
      <c r="A2342" s="25"/>
      <c r="B2342"/>
      <c r="C2342" s="31"/>
      <c r="D2342" s="31"/>
      <c r="E2342" s="31"/>
      <c r="F2342" s="31"/>
      <c r="G2342" s="31"/>
      <c r="H2342" s="31"/>
      <c r="I2342" s="24"/>
      <c r="J2342" s="24"/>
      <c r="K2342" s="24"/>
      <c r="O2342" s="24"/>
      <c r="P2342" s="31"/>
    </row>
    <row r="2343" spans="1:16" x14ac:dyDescent="0.3">
      <c r="A2343" s="25"/>
      <c r="B2343"/>
      <c r="C2343" s="31"/>
      <c r="D2343" s="31"/>
      <c r="E2343" s="31"/>
      <c r="F2343" s="31"/>
      <c r="G2343" s="31"/>
      <c r="H2343" s="31"/>
      <c r="I2343" s="24"/>
      <c r="J2343" s="24"/>
      <c r="K2343" s="24"/>
      <c r="O2343" s="24"/>
      <c r="P2343" s="31"/>
    </row>
    <row r="2344" spans="1:16" x14ac:dyDescent="0.3">
      <c r="A2344" s="25"/>
      <c r="B2344"/>
      <c r="C2344" s="31"/>
      <c r="D2344" s="31"/>
      <c r="E2344" s="31"/>
      <c r="F2344" s="31"/>
      <c r="G2344" s="31"/>
      <c r="H2344" s="31"/>
      <c r="I2344" s="24"/>
      <c r="J2344" s="24"/>
      <c r="K2344" s="24"/>
      <c r="O2344" s="24"/>
      <c r="P2344" s="31"/>
    </row>
    <row r="2345" spans="1:16" x14ac:dyDescent="0.3">
      <c r="A2345" s="25"/>
      <c r="B2345"/>
      <c r="C2345" s="31"/>
      <c r="D2345" s="31"/>
      <c r="E2345" s="31"/>
      <c r="F2345" s="31"/>
      <c r="G2345" s="31"/>
      <c r="H2345" s="31"/>
      <c r="I2345" s="24"/>
      <c r="J2345" s="24"/>
      <c r="K2345" s="24"/>
      <c r="O2345" s="24"/>
      <c r="P2345" s="31"/>
    </row>
    <row r="2346" spans="1:16" x14ac:dyDescent="0.3">
      <c r="A2346" s="25"/>
      <c r="B2346"/>
      <c r="C2346" s="31"/>
      <c r="D2346" s="31"/>
      <c r="E2346" s="31"/>
      <c r="F2346" s="31"/>
      <c r="G2346" s="31"/>
      <c r="H2346" s="31"/>
      <c r="I2346" s="24"/>
      <c r="J2346" s="24"/>
      <c r="K2346" s="24"/>
      <c r="O2346" s="24"/>
      <c r="P2346" s="31"/>
    </row>
    <row r="2347" spans="1:16" x14ac:dyDescent="0.3">
      <c r="A2347" s="25"/>
      <c r="B2347"/>
      <c r="C2347" s="31"/>
      <c r="D2347" s="31"/>
      <c r="E2347" s="31"/>
      <c r="F2347" s="31"/>
      <c r="G2347" s="31"/>
      <c r="H2347" s="31"/>
      <c r="I2347" s="24"/>
      <c r="J2347" s="24"/>
      <c r="K2347" s="24"/>
      <c r="O2347" s="24"/>
      <c r="P2347" s="31"/>
    </row>
    <row r="2348" spans="1:16" x14ac:dyDescent="0.3">
      <c r="A2348" s="25"/>
      <c r="B2348"/>
      <c r="C2348" s="31"/>
      <c r="D2348" s="31"/>
      <c r="E2348" s="31"/>
      <c r="F2348" s="31"/>
      <c r="G2348" s="31"/>
      <c r="H2348" s="31"/>
      <c r="I2348" s="24"/>
      <c r="J2348" s="24"/>
      <c r="K2348" s="24"/>
      <c r="O2348" s="24"/>
      <c r="P2348" s="31"/>
    </row>
    <row r="2349" spans="1:16" x14ac:dyDescent="0.3">
      <c r="A2349" s="25"/>
      <c r="B2349"/>
      <c r="C2349" s="31"/>
      <c r="D2349" s="31"/>
      <c r="E2349" s="31"/>
      <c r="F2349" s="31"/>
      <c r="G2349" s="31"/>
      <c r="H2349" s="31"/>
      <c r="I2349" s="24"/>
      <c r="J2349" s="24"/>
      <c r="K2349" s="24"/>
      <c r="O2349" s="24"/>
      <c r="P2349" s="31"/>
    </row>
    <row r="2350" spans="1:16" x14ac:dyDescent="0.3">
      <c r="A2350" s="25"/>
      <c r="B2350"/>
      <c r="C2350" s="31"/>
      <c r="D2350" s="31"/>
      <c r="E2350" s="31"/>
      <c r="F2350" s="31"/>
      <c r="G2350" s="31"/>
      <c r="H2350" s="31"/>
      <c r="I2350" s="24"/>
      <c r="J2350" s="24"/>
      <c r="K2350" s="24"/>
      <c r="O2350" s="24"/>
      <c r="P2350" s="31"/>
    </row>
    <row r="2351" spans="1:16" x14ac:dyDescent="0.3">
      <c r="A2351" s="25"/>
      <c r="B2351"/>
      <c r="C2351" s="31"/>
      <c r="D2351" s="31"/>
      <c r="E2351" s="31"/>
      <c r="F2351" s="31"/>
      <c r="G2351" s="31"/>
      <c r="H2351" s="31"/>
      <c r="I2351" s="24"/>
      <c r="J2351" s="24"/>
      <c r="K2351" s="24"/>
      <c r="O2351" s="24"/>
      <c r="P2351" s="31"/>
    </row>
    <row r="2352" spans="1:16" x14ac:dyDescent="0.3">
      <c r="A2352" s="25"/>
      <c r="B2352"/>
      <c r="C2352" s="31"/>
      <c r="D2352" s="31"/>
      <c r="E2352" s="31"/>
      <c r="F2352" s="31"/>
      <c r="G2352" s="31"/>
      <c r="H2352" s="31"/>
      <c r="I2352" s="24"/>
      <c r="J2352" s="24"/>
      <c r="K2352" s="24"/>
      <c r="O2352" s="24"/>
      <c r="P2352" s="31"/>
    </row>
    <row r="2353" spans="1:16" x14ac:dyDescent="0.3">
      <c r="A2353" s="25"/>
      <c r="B2353"/>
      <c r="C2353" s="31"/>
      <c r="D2353" s="31"/>
      <c r="E2353" s="31"/>
      <c r="F2353" s="31"/>
      <c r="G2353" s="31"/>
      <c r="H2353" s="31"/>
      <c r="I2353" s="24"/>
      <c r="J2353" s="24"/>
      <c r="K2353" s="24"/>
      <c r="O2353" s="24"/>
      <c r="P2353" s="31"/>
    </row>
    <row r="2354" spans="1:16" x14ac:dyDescent="0.3">
      <c r="A2354" s="25"/>
      <c r="B2354"/>
      <c r="C2354" s="31"/>
      <c r="D2354" s="31"/>
      <c r="E2354" s="31"/>
      <c r="F2354" s="31"/>
      <c r="G2354" s="31"/>
      <c r="H2354" s="31"/>
      <c r="I2354" s="24"/>
      <c r="J2354" s="24"/>
      <c r="K2354" s="24"/>
      <c r="O2354" s="24"/>
      <c r="P2354" s="31"/>
    </row>
    <row r="2355" spans="1:16" x14ac:dyDescent="0.3">
      <c r="A2355" s="25"/>
      <c r="B2355"/>
      <c r="C2355" s="31"/>
      <c r="D2355" s="31"/>
      <c r="E2355" s="31"/>
      <c r="F2355" s="31"/>
      <c r="G2355" s="31"/>
      <c r="H2355" s="31"/>
      <c r="I2355" s="24"/>
      <c r="J2355" s="24"/>
      <c r="K2355" s="24"/>
      <c r="O2355" s="24"/>
      <c r="P2355" s="31"/>
    </row>
    <row r="2356" spans="1:16" x14ac:dyDescent="0.3">
      <c r="A2356" s="25"/>
      <c r="B2356"/>
      <c r="C2356" s="31"/>
      <c r="D2356" s="31"/>
      <c r="E2356" s="31"/>
      <c r="F2356" s="31"/>
      <c r="G2356" s="31"/>
      <c r="H2356" s="31"/>
      <c r="I2356" s="24"/>
      <c r="J2356" s="24"/>
      <c r="K2356" s="24"/>
      <c r="O2356" s="24"/>
      <c r="P2356" s="31"/>
    </row>
    <row r="2357" spans="1:16" x14ac:dyDescent="0.3">
      <c r="A2357" s="25"/>
      <c r="B2357"/>
      <c r="C2357" s="31"/>
      <c r="D2357" s="31"/>
      <c r="E2357" s="31"/>
      <c r="F2357" s="31"/>
      <c r="G2357" s="31"/>
      <c r="H2357" s="31"/>
      <c r="I2357" s="24"/>
      <c r="J2357" s="24"/>
      <c r="K2357" s="24"/>
      <c r="O2357" s="24"/>
      <c r="P2357" s="31"/>
    </row>
    <row r="2358" spans="1:16" x14ac:dyDescent="0.3">
      <c r="A2358" s="25"/>
      <c r="B2358"/>
      <c r="C2358" s="31"/>
      <c r="D2358" s="31"/>
      <c r="E2358" s="31"/>
      <c r="F2358" s="31"/>
      <c r="G2358" s="31"/>
      <c r="H2358" s="31"/>
      <c r="I2358" s="24"/>
      <c r="J2358" s="24"/>
      <c r="K2358" s="24"/>
      <c r="O2358" s="24"/>
      <c r="P2358" s="31"/>
    </row>
    <row r="2359" spans="1:16" x14ac:dyDescent="0.3">
      <c r="A2359" s="25"/>
      <c r="B2359"/>
      <c r="C2359" s="31"/>
      <c r="D2359" s="31"/>
      <c r="E2359" s="31"/>
      <c r="F2359" s="31"/>
      <c r="G2359" s="31"/>
      <c r="H2359" s="31"/>
      <c r="I2359" s="24"/>
      <c r="J2359" s="24"/>
      <c r="K2359" s="24"/>
      <c r="O2359" s="24"/>
      <c r="P2359" s="31"/>
    </row>
    <row r="2360" spans="1:16" x14ac:dyDescent="0.3">
      <c r="A2360" s="25"/>
      <c r="B2360"/>
      <c r="C2360" s="31"/>
      <c r="D2360" s="31"/>
      <c r="E2360" s="31"/>
      <c r="F2360" s="31"/>
      <c r="G2360" s="31"/>
      <c r="H2360" s="31"/>
      <c r="I2360" s="24"/>
      <c r="J2360" s="24"/>
      <c r="K2360" s="24"/>
      <c r="O2360" s="24"/>
      <c r="P2360" s="31"/>
    </row>
    <row r="2361" spans="1:16" x14ac:dyDescent="0.3">
      <c r="A2361" s="25"/>
      <c r="B2361"/>
      <c r="C2361" s="31"/>
      <c r="D2361" s="31"/>
      <c r="E2361" s="31"/>
      <c r="F2361" s="31"/>
      <c r="G2361" s="31"/>
      <c r="H2361" s="31"/>
      <c r="I2361" s="24"/>
      <c r="J2361" s="24"/>
      <c r="K2361" s="24"/>
      <c r="O2361" s="24"/>
      <c r="P2361" s="31"/>
    </row>
    <row r="2362" spans="1:16" x14ac:dyDescent="0.3">
      <c r="A2362" s="25"/>
      <c r="B2362"/>
      <c r="C2362" s="31"/>
      <c r="D2362" s="31"/>
      <c r="E2362" s="31"/>
      <c r="F2362" s="31"/>
      <c r="G2362" s="31"/>
      <c r="H2362" s="31"/>
      <c r="I2362" s="24"/>
      <c r="J2362" s="24"/>
      <c r="K2362" s="24"/>
      <c r="O2362" s="24"/>
      <c r="P2362" s="31"/>
    </row>
    <row r="2363" spans="1:16" x14ac:dyDescent="0.3">
      <c r="A2363" s="25"/>
      <c r="B2363"/>
      <c r="C2363" s="31"/>
      <c r="D2363" s="31"/>
      <c r="E2363" s="31"/>
      <c r="F2363" s="31"/>
      <c r="G2363" s="31"/>
      <c r="H2363" s="31"/>
      <c r="I2363" s="24"/>
      <c r="J2363" s="24"/>
      <c r="K2363" s="24"/>
      <c r="O2363" s="24"/>
      <c r="P2363" s="31"/>
    </row>
    <row r="2364" spans="1:16" x14ac:dyDescent="0.3">
      <c r="A2364" s="25"/>
      <c r="B2364"/>
      <c r="C2364" s="31"/>
      <c r="D2364" s="31"/>
      <c r="E2364" s="31"/>
      <c r="F2364" s="31"/>
      <c r="G2364" s="31"/>
      <c r="H2364" s="31"/>
      <c r="I2364" s="24"/>
      <c r="J2364" s="24"/>
      <c r="K2364" s="24"/>
      <c r="O2364" s="24"/>
      <c r="P2364" s="31"/>
    </row>
    <row r="2365" spans="1:16" x14ac:dyDescent="0.3">
      <c r="A2365" s="25"/>
      <c r="B2365"/>
      <c r="C2365" s="31"/>
      <c r="D2365" s="31"/>
      <c r="E2365" s="31"/>
      <c r="F2365" s="31"/>
      <c r="G2365" s="31"/>
      <c r="H2365" s="31"/>
      <c r="I2365" s="24"/>
      <c r="J2365" s="24"/>
      <c r="K2365" s="24"/>
      <c r="O2365" s="24"/>
      <c r="P2365" s="31"/>
    </row>
    <row r="2366" spans="1:16" x14ac:dyDescent="0.3">
      <c r="A2366" s="25"/>
      <c r="B2366"/>
      <c r="C2366" s="31"/>
      <c r="D2366" s="31"/>
      <c r="E2366" s="31"/>
      <c r="F2366" s="31"/>
      <c r="G2366" s="31"/>
      <c r="H2366" s="31"/>
      <c r="I2366" s="24"/>
      <c r="J2366" s="24"/>
      <c r="K2366" s="24"/>
      <c r="O2366" s="24"/>
      <c r="P2366" s="31"/>
    </row>
    <row r="2367" spans="1:16" x14ac:dyDescent="0.3">
      <c r="A2367" s="25"/>
      <c r="B2367"/>
      <c r="C2367" s="31"/>
      <c r="D2367" s="31"/>
      <c r="E2367" s="31"/>
      <c r="F2367" s="31"/>
      <c r="G2367" s="31"/>
      <c r="H2367" s="31"/>
      <c r="I2367" s="24"/>
      <c r="J2367" s="24"/>
      <c r="K2367" s="24"/>
      <c r="O2367" s="24"/>
      <c r="P2367" s="31"/>
    </row>
    <row r="2368" spans="1:16" x14ac:dyDescent="0.3">
      <c r="A2368" s="25"/>
      <c r="B2368"/>
      <c r="C2368" s="31"/>
      <c r="D2368" s="31"/>
      <c r="E2368" s="31"/>
      <c r="F2368" s="31"/>
      <c r="G2368" s="31"/>
      <c r="H2368" s="31"/>
      <c r="I2368" s="24"/>
      <c r="J2368" s="24"/>
      <c r="K2368" s="24"/>
      <c r="O2368" s="24"/>
      <c r="P2368" s="31"/>
    </row>
    <row r="2369" spans="1:16" x14ac:dyDescent="0.3">
      <c r="A2369" s="25"/>
      <c r="B2369"/>
      <c r="C2369" s="31"/>
      <c r="D2369" s="31"/>
      <c r="E2369" s="31"/>
      <c r="F2369" s="31"/>
      <c r="G2369" s="31"/>
      <c r="H2369" s="31"/>
      <c r="I2369" s="24"/>
      <c r="J2369" s="24"/>
      <c r="K2369" s="24"/>
      <c r="O2369" s="24"/>
      <c r="P2369" s="31"/>
    </row>
    <row r="2370" spans="1:16" x14ac:dyDescent="0.3">
      <c r="A2370" s="25"/>
      <c r="B2370"/>
      <c r="C2370" s="31"/>
      <c r="D2370" s="31"/>
      <c r="E2370" s="31"/>
      <c r="F2370" s="31"/>
      <c r="G2370" s="31"/>
      <c r="H2370" s="31"/>
      <c r="I2370" s="24"/>
      <c r="J2370" s="24"/>
      <c r="K2370" s="24"/>
      <c r="O2370" s="24"/>
      <c r="P2370" s="31"/>
    </row>
    <row r="2371" spans="1:16" x14ac:dyDescent="0.3">
      <c r="A2371" s="25"/>
      <c r="B2371"/>
      <c r="C2371" s="31"/>
      <c r="D2371" s="31"/>
      <c r="E2371" s="31"/>
      <c r="F2371" s="31"/>
      <c r="G2371" s="31"/>
      <c r="H2371" s="31"/>
      <c r="I2371" s="24"/>
      <c r="J2371" s="24"/>
      <c r="K2371" s="24"/>
      <c r="O2371" s="24"/>
      <c r="P2371" s="31"/>
    </row>
    <row r="2372" spans="1:16" x14ac:dyDescent="0.3">
      <c r="A2372" s="25"/>
      <c r="B2372"/>
      <c r="C2372" s="31"/>
      <c r="D2372" s="31"/>
      <c r="E2372" s="31"/>
      <c r="F2372" s="31"/>
      <c r="G2372" s="31"/>
      <c r="H2372" s="31"/>
      <c r="I2372" s="24"/>
      <c r="J2372" s="24"/>
      <c r="K2372" s="24"/>
      <c r="O2372" s="24"/>
      <c r="P2372" s="31"/>
    </row>
    <row r="2373" spans="1:16" x14ac:dyDescent="0.3">
      <c r="A2373" s="25"/>
      <c r="B2373"/>
      <c r="C2373" s="31"/>
      <c r="D2373" s="31"/>
      <c r="E2373" s="31"/>
      <c r="F2373" s="31"/>
      <c r="G2373" s="31"/>
      <c r="H2373" s="31"/>
      <c r="I2373" s="24"/>
      <c r="J2373" s="24"/>
      <c r="K2373" s="24"/>
      <c r="O2373" s="24"/>
      <c r="P2373" s="31"/>
    </row>
    <row r="2374" spans="1:16" x14ac:dyDescent="0.3">
      <c r="A2374" s="25"/>
      <c r="B2374"/>
      <c r="C2374" s="31"/>
      <c r="D2374" s="31"/>
      <c r="E2374" s="31"/>
      <c r="F2374" s="31"/>
      <c r="G2374" s="31"/>
      <c r="H2374" s="31"/>
      <c r="I2374" s="24"/>
      <c r="J2374" s="24"/>
      <c r="K2374" s="24"/>
      <c r="O2374" s="24"/>
      <c r="P2374" s="31"/>
    </row>
    <row r="2375" spans="1:16" x14ac:dyDescent="0.3">
      <c r="A2375" s="25"/>
      <c r="B2375"/>
      <c r="C2375" s="31"/>
      <c r="D2375" s="31"/>
      <c r="E2375" s="31"/>
      <c r="F2375" s="31"/>
      <c r="G2375" s="31"/>
      <c r="H2375" s="31"/>
      <c r="I2375" s="24"/>
      <c r="J2375" s="24"/>
      <c r="K2375" s="24"/>
      <c r="O2375" s="24"/>
      <c r="P2375" s="31"/>
    </row>
    <row r="2376" spans="1:16" x14ac:dyDescent="0.3">
      <c r="A2376" s="25"/>
      <c r="B2376"/>
      <c r="C2376" s="31"/>
      <c r="D2376" s="31"/>
      <c r="E2376" s="31"/>
      <c r="F2376" s="31"/>
      <c r="G2376" s="31"/>
      <c r="H2376" s="31"/>
      <c r="I2376" s="24"/>
      <c r="J2376" s="24"/>
      <c r="K2376" s="24"/>
      <c r="O2376" s="24"/>
      <c r="P2376" s="31"/>
    </row>
    <row r="2377" spans="1:16" x14ac:dyDescent="0.3">
      <c r="A2377" s="25"/>
      <c r="B2377"/>
      <c r="C2377" s="31"/>
      <c r="D2377" s="31"/>
      <c r="E2377" s="31"/>
      <c r="F2377" s="31"/>
      <c r="G2377" s="31"/>
      <c r="H2377" s="31"/>
      <c r="I2377" s="24"/>
      <c r="J2377" s="24"/>
      <c r="K2377" s="24"/>
      <c r="O2377" s="24"/>
      <c r="P2377" s="31"/>
    </row>
    <row r="2378" spans="1:16" x14ac:dyDescent="0.3">
      <c r="A2378" s="25"/>
      <c r="B2378"/>
      <c r="C2378" s="31"/>
      <c r="D2378" s="31"/>
      <c r="E2378" s="31"/>
      <c r="F2378" s="31"/>
      <c r="G2378" s="31"/>
      <c r="H2378" s="31"/>
      <c r="I2378" s="24"/>
      <c r="J2378" s="24"/>
      <c r="K2378" s="24"/>
      <c r="O2378" s="24"/>
      <c r="P2378" s="31"/>
    </row>
    <row r="2379" spans="1:16" x14ac:dyDescent="0.3">
      <c r="A2379" s="25"/>
      <c r="B2379"/>
      <c r="C2379" s="31"/>
      <c r="D2379" s="31"/>
      <c r="E2379" s="31"/>
      <c r="F2379" s="31"/>
      <c r="G2379" s="31"/>
      <c r="H2379" s="31"/>
      <c r="I2379" s="24"/>
      <c r="J2379" s="24"/>
      <c r="K2379" s="24"/>
      <c r="O2379" s="24"/>
      <c r="P2379" s="31"/>
    </row>
    <row r="2380" spans="1:16" x14ac:dyDescent="0.3">
      <c r="A2380" s="25"/>
      <c r="B2380"/>
      <c r="C2380" s="31"/>
      <c r="D2380" s="31"/>
      <c r="E2380" s="31"/>
      <c r="F2380" s="31"/>
      <c r="G2380" s="31"/>
      <c r="H2380" s="31"/>
      <c r="I2380" s="24"/>
      <c r="J2380" s="24"/>
      <c r="K2380" s="24"/>
      <c r="O2380" s="24"/>
      <c r="P2380" s="31"/>
    </row>
    <row r="2381" spans="1:16" x14ac:dyDescent="0.3">
      <c r="A2381" s="25"/>
      <c r="B2381"/>
      <c r="C2381" s="31"/>
      <c r="D2381" s="31"/>
      <c r="E2381" s="31"/>
      <c r="F2381" s="31"/>
      <c r="G2381" s="31"/>
      <c r="H2381" s="31"/>
      <c r="I2381" s="24"/>
      <c r="J2381" s="24"/>
      <c r="K2381" s="24"/>
      <c r="O2381" s="24"/>
      <c r="P2381" s="31"/>
    </row>
    <row r="2382" spans="1:16" x14ac:dyDescent="0.3">
      <c r="A2382" s="25"/>
      <c r="B2382"/>
      <c r="C2382" s="31"/>
      <c r="D2382" s="31"/>
      <c r="E2382" s="31"/>
      <c r="F2382" s="31"/>
      <c r="G2382" s="31"/>
      <c r="H2382" s="31"/>
      <c r="I2382" s="24"/>
      <c r="J2382" s="24"/>
      <c r="K2382" s="24"/>
      <c r="O2382" s="24"/>
      <c r="P2382" s="31"/>
    </row>
    <row r="2383" spans="1:16" x14ac:dyDescent="0.3">
      <c r="A2383" s="25"/>
      <c r="B2383"/>
      <c r="C2383" s="31"/>
      <c r="D2383" s="31"/>
      <c r="E2383" s="31"/>
      <c r="F2383" s="31"/>
      <c r="G2383" s="31"/>
      <c r="H2383" s="31"/>
      <c r="I2383" s="24"/>
      <c r="J2383" s="24"/>
      <c r="K2383" s="24"/>
      <c r="O2383" s="24"/>
      <c r="P2383" s="31"/>
    </row>
    <row r="2384" spans="1:16" x14ac:dyDescent="0.3">
      <c r="A2384" s="25"/>
      <c r="B2384"/>
      <c r="C2384" s="31"/>
      <c r="D2384" s="31"/>
      <c r="E2384" s="31"/>
      <c r="F2384" s="31"/>
      <c r="G2384" s="31"/>
      <c r="H2384" s="31"/>
      <c r="I2384" s="24"/>
      <c r="J2384" s="24"/>
      <c r="K2384" s="24"/>
      <c r="O2384" s="24"/>
      <c r="P2384" s="31"/>
    </row>
    <row r="2385" spans="1:16" x14ac:dyDescent="0.3">
      <c r="A2385" s="25"/>
      <c r="B2385"/>
      <c r="C2385" s="31"/>
      <c r="D2385" s="31"/>
      <c r="E2385" s="31"/>
      <c r="F2385" s="31"/>
      <c r="G2385" s="31"/>
      <c r="H2385" s="31"/>
      <c r="I2385" s="24"/>
      <c r="J2385" s="24"/>
      <c r="K2385" s="24"/>
      <c r="O2385" s="24"/>
      <c r="P2385" s="31"/>
    </row>
    <row r="2386" spans="1:16" x14ac:dyDescent="0.3">
      <c r="A2386" s="25"/>
      <c r="B2386"/>
      <c r="C2386" s="31"/>
      <c r="D2386" s="31"/>
      <c r="E2386" s="31"/>
      <c r="F2386" s="31"/>
      <c r="G2386" s="31"/>
      <c r="H2386" s="31"/>
      <c r="I2386" s="24"/>
      <c r="J2386" s="24"/>
      <c r="K2386" s="24"/>
      <c r="O2386" s="24"/>
      <c r="P2386" s="31"/>
    </row>
    <row r="2387" spans="1:16" x14ac:dyDescent="0.3">
      <c r="A2387" s="25"/>
      <c r="B2387"/>
      <c r="C2387" s="31"/>
      <c r="D2387" s="31"/>
      <c r="E2387" s="31"/>
      <c r="F2387" s="31"/>
      <c r="G2387" s="31"/>
      <c r="H2387" s="31"/>
      <c r="I2387" s="24"/>
      <c r="J2387" s="24"/>
      <c r="K2387" s="24"/>
      <c r="O2387" s="24"/>
      <c r="P2387" s="31"/>
    </row>
    <row r="2388" spans="1:16" x14ac:dyDescent="0.3">
      <c r="A2388" s="25"/>
      <c r="B2388"/>
      <c r="C2388" s="31"/>
      <c r="D2388" s="31"/>
      <c r="E2388" s="31"/>
      <c r="F2388" s="31"/>
      <c r="G2388" s="31"/>
      <c r="H2388" s="31"/>
      <c r="I2388" s="24"/>
      <c r="J2388" s="24"/>
      <c r="K2388" s="24"/>
      <c r="O2388" s="24"/>
      <c r="P2388" s="31"/>
    </row>
    <row r="2389" spans="1:16" x14ac:dyDescent="0.3">
      <c r="A2389" s="25"/>
      <c r="B2389"/>
      <c r="C2389" s="31"/>
      <c r="D2389" s="31"/>
      <c r="E2389" s="31"/>
      <c r="F2389" s="31"/>
      <c r="G2389" s="31"/>
      <c r="H2389" s="31"/>
      <c r="I2389" s="24"/>
      <c r="J2389" s="24"/>
      <c r="K2389" s="24"/>
      <c r="O2389" s="24"/>
      <c r="P2389" s="31"/>
    </row>
    <row r="2390" spans="1:16" x14ac:dyDescent="0.3">
      <c r="A2390" s="25"/>
      <c r="B2390"/>
      <c r="C2390" s="31"/>
      <c r="D2390" s="31"/>
      <c r="E2390" s="31"/>
      <c r="F2390" s="31"/>
      <c r="G2390" s="31"/>
      <c r="H2390" s="31"/>
      <c r="I2390" s="24"/>
      <c r="J2390" s="24"/>
      <c r="K2390" s="24"/>
      <c r="O2390" s="24"/>
      <c r="P2390" s="31"/>
    </row>
    <row r="2391" spans="1:16" x14ac:dyDescent="0.3">
      <c r="A2391" s="25"/>
      <c r="B2391"/>
      <c r="C2391" s="31"/>
      <c r="D2391" s="31"/>
      <c r="E2391" s="31"/>
      <c r="F2391" s="31"/>
      <c r="G2391" s="31"/>
      <c r="H2391" s="31"/>
      <c r="I2391" s="24"/>
      <c r="J2391" s="24"/>
      <c r="K2391" s="24"/>
      <c r="O2391" s="24"/>
      <c r="P2391" s="31"/>
    </row>
    <row r="2392" spans="1:16" x14ac:dyDescent="0.3">
      <c r="A2392" s="25"/>
      <c r="B2392"/>
      <c r="C2392" s="31"/>
      <c r="D2392" s="31"/>
      <c r="E2392" s="31"/>
      <c r="F2392" s="31"/>
      <c r="G2392" s="31"/>
      <c r="H2392" s="31"/>
      <c r="I2392" s="24"/>
      <c r="J2392" s="24"/>
      <c r="K2392" s="24"/>
      <c r="O2392" s="24"/>
      <c r="P2392" s="31"/>
    </row>
    <row r="2393" spans="1:16" x14ac:dyDescent="0.3">
      <c r="A2393" s="25"/>
      <c r="B2393"/>
      <c r="C2393" s="31"/>
      <c r="D2393" s="31"/>
      <c r="E2393" s="31"/>
      <c r="F2393" s="31"/>
      <c r="G2393" s="31"/>
      <c r="H2393" s="31"/>
      <c r="I2393" s="24"/>
      <c r="J2393" s="24"/>
      <c r="K2393" s="24"/>
      <c r="O2393" s="24"/>
      <c r="P2393" s="31"/>
    </row>
    <row r="2394" spans="1:16" x14ac:dyDescent="0.3">
      <c r="A2394" s="25"/>
      <c r="B2394"/>
      <c r="C2394" s="31"/>
      <c r="D2394" s="31"/>
      <c r="E2394" s="31"/>
      <c r="F2394" s="31"/>
      <c r="G2394" s="31"/>
      <c r="H2394" s="31"/>
      <c r="I2394" s="24"/>
      <c r="J2394" s="24"/>
      <c r="K2394" s="24"/>
      <c r="O2394" s="24"/>
      <c r="P2394" s="31"/>
    </row>
    <row r="2395" spans="1:16" x14ac:dyDescent="0.3">
      <c r="A2395" s="25"/>
      <c r="B2395"/>
      <c r="C2395" s="31"/>
      <c r="D2395" s="31"/>
      <c r="E2395" s="31"/>
      <c r="F2395" s="31"/>
      <c r="G2395" s="31"/>
      <c r="H2395" s="31"/>
      <c r="I2395" s="24"/>
      <c r="J2395" s="24"/>
      <c r="K2395" s="24"/>
      <c r="O2395" s="24"/>
      <c r="P2395" s="31"/>
    </row>
    <row r="2396" spans="1:16" x14ac:dyDescent="0.3">
      <c r="A2396" s="25"/>
      <c r="B2396"/>
      <c r="C2396" s="31"/>
      <c r="D2396" s="31"/>
      <c r="E2396" s="31"/>
      <c r="F2396" s="31"/>
      <c r="G2396" s="31"/>
      <c r="H2396" s="31"/>
      <c r="I2396" s="24"/>
      <c r="J2396" s="24"/>
      <c r="K2396" s="24"/>
      <c r="O2396" s="24"/>
      <c r="P2396" s="31"/>
    </row>
    <row r="2397" spans="1:16" x14ac:dyDescent="0.3">
      <c r="A2397" s="25"/>
      <c r="B2397"/>
      <c r="C2397" s="31"/>
      <c r="D2397" s="31"/>
      <c r="E2397" s="31"/>
      <c r="F2397" s="31"/>
      <c r="G2397" s="31"/>
      <c r="H2397" s="31"/>
      <c r="I2397" s="24"/>
      <c r="J2397" s="24"/>
      <c r="K2397" s="24"/>
      <c r="O2397" s="24"/>
      <c r="P2397" s="31"/>
    </row>
    <row r="2398" spans="1:16" x14ac:dyDescent="0.3">
      <c r="A2398" s="25"/>
      <c r="B2398"/>
      <c r="C2398" s="31"/>
      <c r="D2398" s="31"/>
      <c r="E2398" s="31"/>
      <c r="F2398" s="31"/>
      <c r="G2398" s="31"/>
      <c r="H2398" s="31"/>
      <c r="I2398" s="24"/>
      <c r="J2398" s="24"/>
      <c r="K2398" s="24"/>
      <c r="O2398" s="24"/>
      <c r="P2398" s="31"/>
    </row>
    <row r="2399" spans="1:16" x14ac:dyDescent="0.3">
      <c r="A2399" s="25"/>
      <c r="B2399"/>
      <c r="C2399" s="31"/>
      <c r="D2399" s="31"/>
      <c r="E2399" s="31"/>
      <c r="F2399" s="31"/>
      <c r="G2399" s="31"/>
      <c r="H2399" s="31"/>
      <c r="I2399" s="24"/>
      <c r="J2399" s="24"/>
      <c r="K2399" s="24"/>
      <c r="O2399" s="24"/>
      <c r="P2399" s="31"/>
    </row>
    <row r="2400" spans="1:16" x14ac:dyDescent="0.3">
      <c r="A2400" s="25"/>
      <c r="B2400"/>
      <c r="C2400" s="31"/>
      <c r="D2400" s="31"/>
      <c r="E2400" s="31"/>
      <c r="F2400" s="31"/>
      <c r="G2400" s="31"/>
      <c r="H2400" s="31"/>
      <c r="I2400" s="24"/>
      <c r="J2400" s="24"/>
      <c r="K2400" s="24"/>
      <c r="O2400" s="24"/>
      <c r="P2400" s="31"/>
    </row>
    <row r="2401" spans="1:16" x14ac:dyDescent="0.3">
      <c r="A2401" s="25"/>
      <c r="B2401"/>
      <c r="C2401" s="31"/>
      <c r="D2401" s="31"/>
      <c r="E2401" s="31"/>
      <c r="F2401" s="31"/>
      <c r="G2401" s="31"/>
      <c r="H2401" s="31"/>
      <c r="I2401" s="24"/>
      <c r="J2401" s="24"/>
      <c r="K2401" s="24"/>
      <c r="O2401" s="24"/>
      <c r="P2401" s="31"/>
    </row>
    <row r="2402" spans="1:16" x14ac:dyDescent="0.3">
      <c r="A2402" s="25"/>
      <c r="B2402"/>
      <c r="C2402" s="31"/>
      <c r="D2402" s="31"/>
      <c r="E2402" s="31"/>
      <c r="F2402" s="31"/>
      <c r="G2402" s="31"/>
      <c r="H2402" s="31"/>
      <c r="I2402" s="24"/>
      <c r="J2402" s="24"/>
      <c r="K2402" s="24"/>
      <c r="O2402" s="24"/>
      <c r="P2402" s="31"/>
    </row>
    <row r="2403" spans="1:16" x14ac:dyDescent="0.3">
      <c r="A2403" s="25"/>
      <c r="B2403"/>
      <c r="C2403" s="31"/>
      <c r="D2403" s="31"/>
      <c r="E2403" s="31"/>
      <c r="F2403" s="31"/>
      <c r="G2403" s="31"/>
      <c r="H2403" s="31"/>
      <c r="I2403" s="24"/>
      <c r="J2403" s="24"/>
      <c r="K2403" s="24"/>
      <c r="O2403" s="24"/>
      <c r="P2403" s="31"/>
    </row>
    <row r="2404" spans="1:16" x14ac:dyDescent="0.3">
      <c r="A2404" s="25"/>
      <c r="B2404"/>
      <c r="C2404" s="31"/>
      <c r="D2404" s="31"/>
      <c r="E2404" s="31"/>
      <c r="F2404" s="31"/>
      <c r="G2404" s="31"/>
      <c r="H2404" s="31"/>
      <c r="I2404" s="24"/>
      <c r="J2404" s="24"/>
      <c r="K2404" s="24"/>
      <c r="O2404" s="24"/>
      <c r="P2404" s="31"/>
    </row>
    <row r="2405" spans="1:16" x14ac:dyDescent="0.3">
      <c r="A2405" s="25"/>
      <c r="B2405"/>
      <c r="C2405" s="31"/>
      <c r="D2405" s="31"/>
      <c r="E2405" s="31"/>
      <c r="F2405" s="31"/>
      <c r="G2405" s="31"/>
      <c r="H2405" s="31"/>
      <c r="I2405" s="24"/>
      <c r="J2405" s="24"/>
      <c r="K2405" s="24"/>
      <c r="O2405" s="24"/>
      <c r="P2405" s="31"/>
    </row>
    <row r="2406" spans="1:16" x14ac:dyDescent="0.3">
      <c r="A2406" s="25"/>
      <c r="B2406"/>
      <c r="C2406" s="31"/>
      <c r="D2406" s="31"/>
      <c r="E2406" s="31"/>
      <c r="F2406" s="31"/>
      <c r="G2406" s="31"/>
      <c r="H2406" s="31"/>
      <c r="I2406" s="24"/>
      <c r="J2406" s="24"/>
      <c r="K2406" s="24"/>
      <c r="O2406" s="24"/>
      <c r="P2406" s="31"/>
    </row>
    <row r="2407" spans="1:16" x14ac:dyDescent="0.3">
      <c r="A2407" s="25"/>
      <c r="B2407"/>
      <c r="C2407" s="31"/>
      <c r="D2407" s="31"/>
      <c r="E2407" s="31"/>
      <c r="F2407" s="31"/>
      <c r="G2407" s="31"/>
      <c r="H2407" s="31"/>
      <c r="I2407" s="24"/>
      <c r="J2407" s="24"/>
      <c r="K2407" s="24"/>
      <c r="O2407" s="24"/>
      <c r="P2407" s="31"/>
    </row>
    <row r="2408" spans="1:16" x14ac:dyDescent="0.3">
      <c r="A2408" s="25"/>
      <c r="B2408"/>
      <c r="C2408" s="31"/>
      <c r="D2408" s="31"/>
      <c r="E2408" s="31"/>
      <c r="F2408" s="31"/>
      <c r="G2408" s="31"/>
      <c r="H2408" s="31"/>
      <c r="I2408" s="24"/>
      <c r="J2408" s="24"/>
      <c r="K2408" s="24"/>
      <c r="O2408" s="24"/>
      <c r="P2408" s="31"/>
    </row>
    <row r="2409" spans="1:16" x14ac:dyDescent="0.3">
      <c r="A2409" s="25"/>
      <c r="B2409"/>
      <c r="C2409" s="31"/>
      <c r="D2409" s="31"/>
      <c r="E2409" s="31"/>
      <c r="F2409" s="31"/>
      <c r="G2409" s="31"/>
      <c r="H2409" s="31"/>
      <c r="I2409" s="24"/>
      <c r="J2409" s="24"/>
      <c r="K2409" s="24"/>
      <c r="O2409" s="24"/>
      <c r="P2409" s="31"/>
    </row>
    <row r="2410" spans="1:16" x14ac:dyDescent="0.3">
      <c r="A2410" s="25"/>
      <c r="B2410"/>
      <c r="C2410" s="31"/>
      <c r="D2410" s="31"/>
      <c r="E2410" s="31"/>
      <c r="F2410" s="31"/>
      <c r="G2410" s="31"/>
      <c r="H2410" s="31"/>
      <c r="I2410" s="24"/>
      <c r="J2410" s="24"/>
      <c r="K2410" s="24"/>
      <c r="O2410" s="24"/>
      <c r="P2410" s="31"/>
    </row>
    <row r="2411" spans="1:16" x14ac:dyDescent="0.3">
      <c r="A2411" s="25"/>
      <c r="B2411"/>
      <c r="C2411" s="31"/>
      <c r="D2411" s="31"/>
      <c r="E2411" s="31"/>
      <c r="F2411" s="31"/>
      <c r="G2411" s="31"/>
      <c r="H2411" s="31"/>
      <c r="I2411" s="24"/>
      <c r="J2411" s="24"/>
      <c r="K2411" s="24"/>
      <c r="O2411" s="24"/>
      <c r="P2411" s="31"/>
    </row>
    <row r="2412" spans="1:16" x14ac:dyDescent="0.3">
      <c r="A2412" s="25"/>
      <c r="B2412"/>
      <c r="C2412" s="31"/>
      <c r="D2412" s="31"/>
      <c r="E2412" s="31"/>
      <c r="F2412" s="31"/>
      <c r="G2412" s="31"/>
      <c r="H2412" s="31"/>
      <c r="I2412" s="24"/>
      <c r="J2412" s="24"/>
      <c r="K2412" s="24"/>
      <c r="O2412" s="24"/>
      <c r="P2412" s="31"/>
    </row>
    <row r="2413" spans="1:16" x14ac:dyDescent="0.3">
      <c r="A2413" s="25"/>
      <c r="B2413"/>
      <c r="C2413" s="31"/>
      <c r="D2413" s="31"/>
      <c r="E2413" s="31"/>
      <c r="F2413" s="31"/>
      <c r="G2413" s="31"/>
      <c r="H2413" s="31"/>
      <c r="I2413" s="24"/>
      <c r="J2413" s="24"/>
      <c r="K2413" s="24"/>
      <c r="O2413" s="24"/>
      <c r="P2413" s="31"/>
    </row>
    <row r="2414" spans="1:16" x14ac:dyDescent="0.3">
      <c r="A2414" s="25"/>
      <c r="B2414"/>
      <c r="C2414" s="31"/>
      <c r="D2414" s="31"/>
      <c r="E2414" s="31"/>
      <c r="F2414" s="31"/>
      <c r="G2414" s="31"/>
      <c r="H2414" s="31"/>
      <c r="I2414" s="24"/>
      <c r="J2414" s="24"/>
      <c r="K2414" s="24"/>
      <c r="O2414" s="24"/>
      <c r="P2414" s="31"/>
    </row>
    <row r="2415" spans="1:16" x14ac:dyDescent="0.3">
      <c r="A2415" s="25"/>
      <c r="B2415"/>
      <c r="C2415" s="31"/>
      <c r="D2415" s="31"/>
      <c r="E2415" s="31"/>
      <c r="F2415" s="31"/>
      <c r="G2415" s="31"/>
      <c r="H2415" s="31"/>
      <c r="I2415" s="24"/>
      <c r="J2415" s="24"/>
      <c r="K2415" s="24"/>
      <c r="O2415" s="24"/>
      <c r="P2415" s="31"/>
    </row>
    <row r="2416" spans="1:16" x14ac:dyDescent="0.3">
      <c r="A2416" s="25"/>
      <c r="B2416"/>
      <c r="C2416" s="31"/>
      <c r="D2416" s="31"/>
      <c r="E2416" s="31"/>
      <c r="F2416" s="31"/>
      <c r="G2416" s="31"/>
      <c r="H2416" s="31"/>
      <c r="I2416" s="24"/>
      <c r="J2416" s="24"/>
      <c r="K2416" s="24"/>
      <c r="O2416" s="24"/>
      <c r="P2416" s="31"/>
    </row>
    <row r="2417" spans="1:16" x14ac:dyDescent="0.3">
      <c r="A2417" s="25"/>
      <c r="B2417"/>
      <c r="C2417" s="31"/>
      <c r="D2417" s="31"/>
      <c r="E2417" s="31"/>
      <c r="F2417" s="31"/>
      <c r="G2417" s="31"/>
      <c r="H2417" s="31"/>
      <c r="I2417" s="24"/>
      <c r="J2417" s="24"/>
      <c r="K2417" s="24"/>
      <c r="O2417" s="24"/>
      <c r="P2417" s="31"/>
    </row>
    <row r="2418" spans="1:16" x14ac:dyDescent="0.3">
      <c r="A2418" s="25"/>
      <c r="B2418"/>
      <c r="C2418" s="31"/>
      <c r="D2418" s="31"/>
      <c r="E2418" s="31"/>
      <c r="F2418" s="31"/>
      <c r="G2418" s="31"/>
      <c r="H2418" s="31"/>
      <c r="I2418" s="24"/>
      <c r="J2418" s="24"/>
      <c r="K2418" s="24"/>
      <c r="O2418" s="24"/>
      <c r="P2418" s="31"/>
    </row>
    <row r="2419" spans="1:16" x14ac:dyDescent="0.3">
      <c r="A2419" s="25"/>
      <c r="B2419"/>
      <c r="C2419" s="31"/>
      <c r="D2419" s="31"/>
      <c r="E2419" s="31"/>
      <c r="F2419" s="31"/>
      <c r="G2419" s="31"/>
      <c r="H2419" s="31"/>
      <c r="I2419" s="24"/>
      <c r="J2419" s="24"/>
      <c r="K2419" s="24"/>
      <c r="O2419" s="24"/>
      <c r="P2419" s="31"/>
    </row>
    <row r="2420" spans="1:16" x14ac:dyDescent="0.3">
      <c r="A2420" s="25"/>
      <c r="B2420"/>
      <c r="C2420" s="31"/>
      <c r="D2420" s="31"/>
      <c r="E2420" s="31"/>
      <c r="F2420" s="31"/>
      <c r="G2420" s="31"/>
      <c r="H2420" s="31"/>
      <c r="I2420" s="24"/>
      <c r="J2420" s="24"/>
      <c r="K2420" s="24"/>
      <c r="O2420" s="24"/>
      <c r="P2420" s="31"/>
    </row>
    <row r="2421" spans="1:16" x14ac:dyDescent="0.3">
      <c r="A2421" s="25"/>
      <c r="B2421"/>
      <c r="C2421" s="31"/>
      <c r="D2421" s="31"/>
      <c r="E2421" s="31"/>
      <c r="F2421" s="31"/>
      <c r="G2421" s="31"/>
      <c r="H2421" s="31"/>
      <c r="I2421" s="24"/>
      <c r="J2421" s="24"/>
      <c r="K2421" s="24"/>
      <c r="O2421" s="24"/>
      <c r="P2421" s="31"/>
    </row>
    <row r="2422" spans="1:16" x14ac:dyDescent="0.3">
      <c r="A2422" s="25"/>
      <c r="B2422"/>
      <c r="C2422" s="31"/>
      <c r="D2422" s="31"/>
      <c r="E2422" s="31"/>
      <c r="F2422" s="31"/>
      <c r="G2422" s="31"/>
      <c r="H2422" s="31"/>
      <c r="I2422" s="24"/>
      <c r="J2422" s="24"/>
      <c r="K2422" s="24"/>
      <c r="O2422" s="24"/>
      <c r="P2422" s="31"/>
    </row>
    <row r="2423" spans="1:16" x14ac:dyDescent="0.3">
      <c r="A2423" s="25"/>
      <c r="B2423"/>
      <c r="C2423" s="31"/>
      <c r="D2423" s="31"/>
      <c r="E2423" s="31"/>
      <c r="F2423" s="31"/>
      <c r="G2423" s="31"/>
      <c r="H2423" s="31"/>
      <c r="I2423" s="24"/>
      <c r="J2423" s="24"/>
      <c r="K2423" s="24"/>
      <c r="O2423" s="24"/>
      <c r="P2423" s="31"/>
    </row>
    <row r="2424" spans="1:16" x14ac:dyDescent="0.3">
      <c r="A2424" s="25"/>
      <c r="B2424"/>
      <c r="C2424" s="31"/>
      <c r="D2424" s="31"/>
      <c r="E2424" s="31"/>
      <c r="F2424" s="31"/>
      <c r="G2424" s="31"/>
      <c r="H2424" s="31"/>
      <c r="I2424" s="24"/>
      <c r="J2424" s="24"/>
      <c r="K2424" s="24"/>
      <c r="O2424" s="24"/>
      <c r="P2424" s="31"/>
    </row>
    <row r="2425" spans="1:16" x14ac:dyDescent="0.3">
      <c r="A2425" s="25"/>
      <c r="B2425"/>
      <c r="C2425" s="31"/>
      <c r="D2425" s="31"/>
      <c r="E2425" s="31"/>
      <c r="F2425" s="31"/>
      <c r="G2425" s="31"/>
      <c r="H2425" s="31"/>
      <c r="I2425" s="24"/>
      <c r="J2425" s="24"/>
      <c r="K2425" s="24"/>
      <c r="O2425" s="24"/>
      <c r="P2425" s="31"/>
    </row>
    <row r="2426" spans="1:16" x14ac:dyDescent="0.3">
      <c r="A2426" s="25"/>
      <c r="B2426"/>
      <c r="C2426" s="31"/>
      <c r="D2426" s="31"/>
      <c r="E2426" s="31"/>
      <c r="F2426" s="31"/>
      <c r="G2426" s="31"/>
      <c r="H2426" s="31"/>
      <c r="I2426" s="24"/>
      <c r="J2426" s="24"/>
      <c r="K2426" s="24"/>
      <c r="O2426" s="24"/>
      <c r="P2426" s="31"/>
    </row>
    <row r="2427" spans="1:16" x14ac:dyDescent="0.3">
      <c r="A2427" s="25"/>
      <c r="B2427"/>
      <c r="C2427" s="31"/>
      <c r="D2427" s="31"/>
      <c r="E2427" s="31"/>
      <c r="F2427" s="31"/>
      <c r="G2427" s="31"/>
      <c r="H2427" s="31"/>
      <c r="I2427" s="24"/>
      <c r="J2427" s="24"/>
      <c r="K2427" s="24"/>
      <c r="O2427" s="24"/>
      <c r="P2427" s="31"/>
    </row>
    <row r="2428" spans="1:16" x14ac:dyDescent="0.3">
      <c r="A2428" s="25"/>
      <c r="B2428"/>
      <c r="C2428" s="31"/>
      <c r="D2428" s="31"/>
      <c r="E2428" s="31"/>
      <c r="F2428" s="31"/>
      <c r="G2428" s="31"/>
      <c r="H2428" s="31"/>
      <c r="I2428" s="24"/>
      <c r="J2428" s="24"/>
      <c r="K2428" s="24"/>
      <c r="O2428" s="24"/>
      <c r="P2428" s="31"/>
    </row>
    <row r="2429" spans="1:16" x14ac:dyDescent="0.3">
      <c r="A2429" s="25"/>
      <c r="B2429"/>
      <c r="C2429" s="31"/>
      <c r="D2429" s="31"/>
      <c r="E2429" s="31"/>
      <c r="F2429" s="31"/>
      <c r="G2429" s="31"/>
      <c r="H2429" s="31"/>
      <c r="I2429" s="24"/>
      <c r="J2429" s="24"/>
      <c r="K2429" s="24"/>
      <c r="O2429" s="24"/>
      <c r="P2429" s="31"/>
    </row>
    <row r="2430" spans="1:16" x14ac:dyDescent="0.3">
      <c r="A2430" s="25"/>
      <c r="B2430"/>
      <c r="C2430" s="31"/>
      <c r="D2430" s="31"/>
      <c r="E2430" s="31"/>
      <c r="F2430" s="31"/>
      <c r="G2430" s="31"/>
      <c r="H2430" s="31"/>
      <c r="I2430" s="24"/>
      <c r="J2430" s="24"/>
      <c r="K2430" s="24"/>
      <c r="O2430" s="24"/>
      <c r="P2430" s="31"/>
    </row>
    <row r="2431" spans="1:16" x14ac:dyDescent="0.3">
      <c r="A2431" s="25"/>
      <c r="B2431"/>
      <c r="C2431" s="31"/>
      <c r="D2431" s="31"/>
      <c r="E2431" s="31"/>
      <c r="F2431" s="31"/>
      <c r="G2431" s="31"/>
      <c r="H2431" s="31"/>
      <c r="I2431" s="24"/>
      <c r="J2431" s="24"/>
      <c r="K2431" s="24"/>
      <c r="O2431" s="24"/>
      <c r="P2431" s="31"/>
    </row>
    <row r="2432" spans="1:16" x14ac:dyDescent="0.3">
      <c r="A2432" s="25"/>
      <c r="B2432"/>
      <c r="C2432" s="31"/>
      <c r="D2432" s="31"/>
      <c r="E2432" s="31"/>
      <c r="F2432" s="31"/>
      <c r="G2432" s="31"/>
      <c r="H2432" s="31"/>
      <c r="I2432" s="24"/>
      <c r="J2432" s="24"/>
      <c r="K2432" s="24"/>
      <c r="O2432" s="24"/>
      <c r="P2432" s="31"/>
    </row>
    <row r="2433" spans="1:16" x14ac:dyDescent="0.3">
      <c r="A2433" s="25"/>
      <c r="B2433"/>
      <c r="C2433" s="31"/>
      <c r="D2433" s="31"/>
      <c r="E2433" s="31"/>
      <c r="F2433" s="31"/>
      <c r="G2433" s="31"/>
      <c r="H2433" s="31"/>
      <c r="I2433" s="24"/>
      <c r="J2433" s="24"/>
      <c r="K2433" s="24"/>
      <c r="O2433" s="24"/>
      <c r="P2433" s="31"/>
    </row>
    <row r="2434" spans="1:16" x14ac:dyDescent="0.3">
      <c r="A2434" s="25"/>
      <c r="B2434"/>
      <c r="C2434" s="31"/>
      <c r="D2434" s="31"/>
      <c r="E2434" s="31"/>
      <c r="F2434" s="31"/>
      <c r="G2434" s="31"/>
      <c r="H2434" s="31"/>
      <c r="I2434" s="24"/>
      <c r="J2434" s="24"/>
      <c r="K2434" s="24"/>
      <c r="O2434" s="24"/>
      <c r="P2434" s="31"/>
    </row>
    <row r="2435" spans="1:16" x14ac:dyDescent="0.3">
      <c r="A2435" s="25"/>
      <c r="B2435"/>
      <c r="C2435" s="31"/>
      <c r="D2435" s="31"/>
      <c r="E2435" s="31"/>
      <c r="F2435" s="31"/>
      <c r="G2435" s="31"/>
      <c r="H2435" s="31"/>
      <c r="I2435" s="24"/>
      <c r="J2435" s="24"/>
      <c r="K2435" s="24"/>
      <c r="O2435" s="24"/>
      <c r="P2435" s="31"/>
    </row>
    <row r="2436" spans="1:16" x14ac:dyDescent="0.3">
      <c r="A2436" s="25"/>
      <c r="B2436"/>
      <c r="C2436" s="31"/>
      <c r="D2436" s="31"/>
      <c r="E2436" s="31"/>
      <c r="F2436" s="31"/>
      <c r="G2436" s="31"/>
      <c r="H2436" s="31"/>
      <c r="I2436" s="24"/>
      <c r="J2436" s="24"/>
      <c r="K2436" s="24"/>
      <c r="O2436" s="24"/>
      <c r="P2436" s="31"/>
    </row>
    <row r="2437" spans="1:16" x14ac:dyDescent="0.3">
      <c r="A2437" s="25"/>
      <c r="B2437"/>
      <c r="C2437" s="31"/>
      <c r="D2437" s="31"/>
      <c r="E2437" s="31"/>
      <c r="F2437" s="31"/>
      <c r="G2437" s="31"/>
      <c r="H2437" s="31"/>
      <c r="I2437" s="24"/>
      <c r="J2437" s="24"/>
      <c r="K2437" s="24"/>
      <c r="O2437" s="24"/>
      <c r="P2437" s="31"/>
    </row>
    <row r="2438" spans="1:16" x14ac:dyDescent="0.3">
      <c r="A2438" s="25"/>
      <c r="B2438"/>
      <c r="C2438" s="31"/>
      <c r="D2438" s="31"/>
      <c r="E2438" s="31"/>
      <c r="F2438" s="31"/>
      <c r="G2438" s="31"/>
      <c r="H2438" s="31"/>
      <c r="I2438" s="24"/>
      <c r="J2438" s="24"/>
      <c r="K2438" s="24"/>
      <c r="O2438" s="24"/>
      <c r="P2438" s="31"/>
    </row>
    <row r="2439" spans="1:16" x14ac:dyDescent="0.3">
      <c r="A2439" s="25"/>
      <c r="B2439"/>
      <c r="C2439" s="31"/>
      <c r="D2439" s="31"/>
      <c r="E2439" s="31"/>
      <c r="F2439" s="31"/>
      <c r="G2439" s="31"/>
      <c r="H2439" s="31"/>
      <c r="I2439" s="24"/>
      <c r="J2439" s="24"/>
      <c r="K2439" s="24"/>
      <c r="O2439" s="24"/>
      <c r="P2439" s="31"/>
    </row>
    <row r="2440" spans="1:16" x14ac:dyDescent="0.3">
      <c r="A2440" s="25"/>
      <c r="B2440"/>
      <c r="C2440" s="31"/>
      <c r="D2440" s="31"/>
      <c r="E2440" s="31"/>
      <c r="F2440" s="31"/>
      <c r="G2440" s="31"/>
      <c r="H2440" s="31"/>
      <c r="I2440" s="24"/>
      <c r="J2440" s="24"/>
      <c r="K2440" s="24"/>
      <c r="O2440" s="24"/>
      <c r="P2440" s="31"/>
    </row>
    <row r="2441" spans="1:16" x14ac:dyDescent="0.3">
      <c r="A2441" s="25"/>
      <c r="B2441"/>
      <c r="C2441" s="31"/>
      <c r="D2441" s="31"/>
      <c r="E2441" s="31"/>
      <c r="F2441" s="31"/>
      <c r="G2441" s="31"/>
      <c r="H2441" s="31"/>
      <c r="I2441" s="24"/>
      <c r="J2441" s="24"/>
      <c r="K2441" s="24"/>
      <c r="O2441" s="24"/>
      <c r="P2441" s="31"/>
    </row>
    <row r="2442" spans="1:16" x14ac:dyDescent="0.3">
      <c r="A2442" s="25"/>
      <c r="B2442"/>
      <c r="C2442" s="31"/>
      <c r="D2442" s="31"/>
      <c r="E2442" s="31"/>
      <c r="F2442" s="31"/>
      <c r="G2442" s="31"/>
      <c r="H2442" s="31"/>
      <c r="I2442" s="24"/>
      <c r="J2442" s="24"/>
      <c r="K2442" s="24"/>
      <c r="O2442" s="24"/>
      <c r="P2442" s="31"/>
    </row>
    <row r="2443" spans="1:16" x14ac:dyDescent="0.3">
      <c r="A2443" s="25"/>
      <c r="B2443"/>
      <c r="C2443" s="31"/>
      <c r="D2443" s="31"/>
      <c r="E2443" s="31"/>
      <c r="F2443" s="31"/>
      <c r="G2443" s="31"/>
      <c r="H2443" s="31"/>
      <c r="I2443" s="24"/>
      <c r="J2443" s="24"/>
      <c r="K2443" s="24"/>
      <c r="O2443" s="24"/>
      <c r="P2443" s="31"/>
    </row>
    <row r="2444" spans="1:16" x14ac:dyDescent="0.3">
      <c r="A2444" s="25"/>
      <c r="B2444"/>
      <c r="C2444" s="31"/>
      <c r="D2444" s="31"/>
      <c r="E2444" s="31"/>
      <c r="F2444" s="31"/>
      <c r="G2444" s="31"/>
      <c r="H2444" s="31"/>
      <c r="I2444" s="24"/>
      <c r="J2444" s="24"/>
      <c r="K2444" s="24"/>
      <c r="O2444" s="24"/>
      <c r="P2444" s="31"/>
    </row>
    <row r="2445" spans="1:16" x14ac:dyDescent="0.3">
      <c r="A2445" s="25"/>
      <c r="B2445"/>
      <c r="C2445" s="31"/>
      <c r="D2445" s="31"/>
      <c r="E2445" s="31"/>
      <c r="F2445" s="31"/>
      <c r="G2445" s="31"/>
      <c r="H2445" s="31"/>
      <c r="I2445" s="24"/>
      <c r="J2445" s="24"/>
      <c r="K2445" s="24"/>
      <c r="O2445" s="24"/>
      <c r="P2445" s="31"/>
    </row>
    <row r="2446" spans="1:16" x14ac:dyDescent="0.3">
      <c r="A2446" s="25"/>
      <c r="B2446"/>
      <c r="C2446" s="31"/>
      <c r="D2446" s="31"/>
      <c r="E2446" s="31"/>
      <c r="F2446" s="31"/>
      <c r="G2446" s="31"/>
      <c r="H2446" s="31"/>
      <c r="I2446" s="24"/>
      <c r="J2446" s="24"/>
      <c r="K2446" s="24"/>
      <c r="O2446" s="24"/>
      <c r="P2446" s="31"/>
    </row>
    <row r="2447" spans="1:16" x14ac:dyDescent="0.3">
      <c r="A2447" s="25"/>
      <c r="B2447"/>
      <c r="C2447" s="31"/>
      <c r="D2447" s="31"/>
      <c r="E2447" s="31"/>
      <c r="F2447" s="31"/>
      <c r="G2447" s="31"/>
      <c r="H2447" s="31"/>
      <c r="I2447" s="24"/>
      <c r="J2447" s="24"/>
      <c r="K2447" s="24"/>
      <c r="O2447" s="24"/>
      <c r="P2447" s="31"/>
    </row>
    <row r="2448" spans="1:16" x14ac:dyDescent="0.3">
      <c r="A2448" s="25"/>
      <c r="B2448"/>
      <c r="C2448" s="31"/>
      <c r="D2448" s="31"/>
      <c r="E2448" s="31"/>
      <c r="F2448" s="31"/>
      <c r="G2448" s="31"/>
      <c r="H2448" s="31"/>
      <c r="I2448" s="24"/>
      <c r="J2448" s="24"/>
      <c r="K2448" s="24"/>
      <c r="O2448" s="24"/>
      <c r="P2448" s="31"/>
    </row>
    <row r="2449" spans="1:16" x14ac:dyDescent="0.3">
      <c r="A2449" s="25"/>
      <c r="B2449"/>
      <c r="C2449" s="31"/>
      <c r="D2449" s="31"/>
      <c r="E2449" s="31"/>
      <c r="F2449" s="31"/>
      <c r="G2449" s="31"/>
      <c r="H2449" s="31"/>
      <c r="I2449" s="24"/>
      <c r="J2449" s="24"/>
      <c r="K2449" s="24"/>
      <c r="O2449" s="24"/>
      <c r="P2449" s="31"/>
    </row>
    <row r="2450" spans="1:16" x14ac:dyDescent="0.3">
      <c r="A2450" s="25"/>
      <c r="B2450"/>
      <c r="C2450" s="31"/>
      <c r="D2450" s="31"/>
      <c r="E2450" s="31"/>
      <c r="F2450" s="31"/>
      <c r="G2450" s="31"/>
      <c r="H2450" s="31"/>
      <c r="I2450" s="24"/>
      <c r="J2450" s="24"/>
      <c r="K2450" s="24"/>
      <c r="O2450" s="24"/>
      <c r="P2450" s="31"/>
    </row>
    <row r="2451" spans="1:16" x14ac:dyDescent="0.3">
      <c r="A2451" s="25"/>
      <c r="B2451"/>
      <c r="C2451" s="31"/>
      <c r="D2451" s="31"/>
      <c r="E2451" s="31"/>
      <c r="F2451" s="31"/>
      <c r="G2451" s="31"/>
      <c r="H2451" s="31"/>
      <c r="I2451" s="24"/>
      <c r="J2451" s="24"/>
      <c r="K2451" s="24"/>
      <c r="O2451" s="24"/>
      <c r="P2451" s="31"/>
    </row>
    <row r="2452" spans="1:16" x14ac:dyDescent="0.3">
      <c r="A2452" s="25"/>
      <c r="B2452"/>
      <c r="C2452" s="31"/>
      <c r="D2452" s="31"/>
      <c r="E2452" s="31"/>
      <c r="F2452" s="31"/>
      <c r="G2452" s="31"/>
      <c r="H2452" s="31"/>
      <c r="I2452" s="24"/>
      <c r="J2452" s="24"/>
      <c r="K2452" s="24"/>
      <c r="O2452" s="24"/>
      <c r="P2452" s="31"/>
    </row>
    <row r="2453" spans="1:16" x14ac:dyDescent="0.3">
      <c r="A2453" s="25"/>
      <c r="B2453"/>
      <c r="C2453" s="31"/>
      <c r="D2453" s="31"/>
      <c r="E2453" s="31"/>
      <c r="F2453" s="31"/>
      <c r="G2453" s="31"/>
      <c r="H2453" s="31"/>
      <c r="I2453" s="24"/>
      <c r="J2453" s="24"/>
      <c r="K2453" s="24"/>
      <c r="O2453" s="24"/>
      <c r="P2453" s="31"/>
    </row>
    <row r="2454" spans="1:16" x14ac:dyDescent="0.3">
      <c r="A2454" s="25"/>
      <c r="B2454"/>
      <c r="C2454" s="31"/>
      <c r="D2454" s="31"/>
      <c r="E2454" s="31"/>
      <c r="F2454" s="31"/>
      <c r="G2454" s="31"/>
      <c r="H2454" s="31"/>
      <c r="I2454" s="24"/>
      <c r="J2454" s="24"/>
      <c r="K2454" s="24"/>
      <c r="O2454" s="24"/>
      <c r="P2454" s="31"/>
    </row>
    <row r="2455" spans="1:16" x14ac:dyDescent="0.3">
      <c r="A2455" s="25"/>
      <c r="B2455"/>
      <c r="C2455" s="31"/>
      <c r="D2455" s="31"/>
      <c r="E2455" s="31"/>
      <c r="F2455" s="31"/>
      <c r="G2455" s="31"/>
      <c r="H2455" s="31"/>
      <c r="I2455" s="24"/>
      <c r="J2455" s="24"/>
      <c r="K2455" s="24"/>
      <c r="O2455" s="24"/>
      <c r="P2455" s="31"/>
    </row>
    <row r="2456" spans="1:16" x14ac:dyDescent="0.3">
      <c r="A2456" s="25"/>
      <c r="B2456"/>
      <c r="C2456" s="31"/>
      <c r="D2456" s="31"/>
      <c r="E2456" s="31"/>
      <c r="F2456" s="31"/>
      <c r="G2456" s="31"/>
      <c r="H2456" s="31"/>
      <c r="I2456" s="24"/>
      <c r="J2456" s="24"/>
      <c r="K2456" s="24"/>
      <c r="O2456" s="24"/>
      <c r="P2456" s="31"/>
    </row>
    <row r="2457" spans="1:16" x14ac:dyDescent="0.3">
      <c r="A2457" s="25"/>
      <c r="B2457"/>
      <c r="C2457" s="31"/>
      <c r="D2457" s="31"/>
      <c r="E2457" s="31"/>
      <c r="F2457" s="31"/>
      <c r="G2457" s="31"/>
      <c r="H2457" s="31"/>
      <c r="I2457" s="24"/>
      <c r="J2457" s="24"/>
      <c r="K2457" s="24"/>
      <c r="O2457" s="24"/>
      <c r="P2457" s="31"/>
    </row>
    <row r="2458" spans="1:16" x14ac:dyDescent="0.3">
      <c r="A2458" s="25"/>
      <c r="B2458"/>
      <c r="C2458" s="31"/>
      <c r="D2458" s="31"/>
      <c r="E2458" s="31"/>
      <c r="F2458" s="31"/>
      <c r="G2458" s="31"/>
      <c r="H2458" s="31"/>
      <c r="I2458" s="24"/>
      <c r="J2458" s="24"/>
      <c r="K2458" s="24"/>
      <c r="O2458" s="24"/>
      <c r="P2458" s="31"/>
    </row>
    <row r="2459" spans="1:16" x14ac:dyDescent="0.3">
      <c r="A2459" s="25"/>
      <c r="B2459"/>
      <c r="C2459" s="31"/>
      <c r="D2459" s="31"/>
      <c r="E2459" s="31"/>
      <c r="F2459" s="31"/>
      <c r="G2459" s="31"/>
      <c r="H2459" s="31"/>
      <c r="I2459" s="24"/>
      <c r="J2459" s="24"/>
      <c r="K2459" s="24"/>
      <c r="O2459" s="24"/>
      <c r="P2459" s="31"/>
    </row>
    <row r="2460" spans="1:16" x14ac:dyDescent="0.3">
      <c r="A2460" s="25"/>
      <c r="B2460"/>
      <c r="C2460" s="31"/>
      <c r="D2460" s="31"/>
      <c r="E2460" s="31"/>
      <c r="F2460" s="31"/>
      <c r="G2460" s="31"/>
      <c r="H2460" s="31"/>
      <c r="I2460" s="24"/>
      <c r="J2460" s="24"/>
      <c r="K2460" s="24"/>
      <c r="O2460" s="24"/>
      <c r="P2460" s="31"/>
    </row>
    <row r="2461" spans="1:16" x14ac:dyDescent="0.3">
      <c r="A2461" s="25"/>
      <c r="B2461"/>
      <c r="C2461" s="31"/>
      <c r="D2461" s="31"/>
      <c r="E2461" s="31"/>
      <c r="F2461" s="31"/>
      <c r="G2461" s="31"/>
      <c r="H2461" s="31"/>
      <c r="I2461" s="24"/>
      <c r="J2461" s="24"/>
      <c r="K2461" s="24"/>
      <c r="O2461" s="24"/>
      <c r="P2461" s="31"/>
    </row>
    <row r="2462" spans="1:16" x14ac:dyDescent="0.3">
      <c r="A2462" s="25"/>
      <c r="B2462"/>
      <c r="C2462" s="31"/>
      <c r="D2462" s="31"/>
      <c r="E2462" s="31"/>
      <c r="F2462" s="31"/>
      <c r="G2462" s="31"/>
      <c r="H2462" s="31"/>
      <c r="I2462" s="24"/>
      <c r="J2462" s="24"/>
      <c r="K2462" s="24"/>
      <c r="O2462" s="24"/>
      <c r="P2462" s="31"/>
    </row>
    <row r="2463" spans="1:16" x14ac:dyDescent="0.3">
      <c r="A2463" s="25"/>
      <c r="B2463"/>
      <c r="C2463" s="31"/>
      <c r="D2463" s="31"/>
      <c r="E2463" s="31"/>
      <c r="F2463" s="31"/>
      <c r="G2463" s="31"/>
      <c r="H2463" s="31"/>
      <c r="I2463" s="24"/>
      <c r="J2463" s="24"/>
      <c r="K2463" s="24"/>
      <c r="O2463" s="24"/>
      <c r="P2463" s="31"/>
    </row>
    <row r="2464" spans="1:16" x14ac:dyDescent="0.3">
      <c r="A2464" s="25"/>
      <c r="B2464"/>
      <c r="C2464" s="31"/>
      <c r="D2464" s="31"/>
      <c r="E2464" s="31"/>
      <c r="F2464" s="31"/>
      <c r="G2464" s="31"/>
      <c r="H2464" s="31"/>
      <c r="I2464" s="24"/>
      <c r="J2464" s="24"/>
      <c r="K2464" s="24"/>
      <c r="O2464" s="24"/>
      <c r="P2464" s="31"/>
    </row>
    <row r="2465" spans="1:16" x14ac:dyDescent="0.3">
      <c r="A2465" s="25"/>
      <c r="B2465"/>
      <c r="C2465" s="31"/>
      <c r="D2465" s="31"/>
      <c r="E2465" s="31"/>
      <c r="F2465" s="31"/>
      <c r="G2465" s="31"/>
      <c r="H2465" s="31"/>
      <c r="I2465" s="24"/>
      <c r="J2465" s="24"/>
      <c r="K2465" s="24"/>
      <c r="O2465" s="24"/>
      <c r="P2465" s="31"/>
    </row>
    <row r="2466" spans="1:16" x14ac:dyDescent="0.3">
      <c r="A2466" s="25"/>
      <c r="B2466"/>
      <c r="C2466" s="31"/>
      <c r="D2466" s="31"/>
      <c r="E2466" s="31"/>
      <c r="F2466" s="31"/>
      <c r="G2466" s="31"/>
      <c r="H2466" s="31"/>
      <c r="I2466" s="24"/>
      <c r="J2466" s="24"/>
      <c r="K2466" s="24"/>
      <c r="O2466" s="24"/>
      <c r="P2466" s="31"/>
    </row>
    <row r="2467" spans="1:16" x14ac:dyDescent="0.3">
      <c r="A2467" s="25"/>
      <c r="B2467"/>
      <c r="C2467" s="31"/>
      <c r="D2467" s="31"/>
      <c r="E2467" s="31"/>
      <c r="F2467" s="31"/>
      <c r="G2467" s="31"/>
      <c r="H2467" s="31"/>
      <c r="I2467" s="24"/>
      <c r="J2467" s="24"/>
      <c r="K2467" s="24"/>
      <c r="O2467" s="24"/>
      <c r="P2467" s="31"/>
    </row>
    <row r="2468" spans="1:16" x14ac:dyDescent="0.3">
      <c r="A2468" s="25"/>
      <c r="B2468"/>
      <c r="C2468" s="31"/>
      <c r="D2468" s="31"/>
      <c r="E2468" s="31"/>
      <c r="F2468" s="31"/>
      <c r="G2468" s="31"/>
      <c r="H2468" s="31"/>
      <c r="I2468" s="24"/>
      <c r="J2468" s="24"/>
      <c r="K2468" s="24"/>
      <c r="O2468" s="24"/>
      <c r="P2468" s="31"/>
    </row>
    <row r="2469" spans="1:16" x14ac:dyDescent="0.3">
      <c r="A2469" s="25"/>
      <c r="B2469"/>
      <c r="C2469" s="31"/>
      <c r="D2469" s="31"/>
      <c r="E2469" s="31"/>
      <c r="F2469" s="31"/>
      <c r="G2469" s="31"/>
      <c r="H2469" s="31"/>
      <c r="I2469" s="24"/>
      <c r="J2469" s="24"/>
      <c r="K2469" s="24"/>
      <c r="O2469" s="24"/>
      <c r="P2469" s="31"/>
    </row>
    <row r="2470" spans="1:16" x14ac:dyDescent="0.3">
      <c r="A2470" s="25"/>
      <c r="B2470"/>
      <c r="C2470" s="31"/>
      <c r="D2470" s="31"/>
      <c r="E2470" s="31"/>
      <c r="F2470" s="31"/>
      <c r="G2470" s="31"/>
      <c r="H2470" s="31"/>
      <c r="I2470" s="24"/>
      <c r="J2470" s="24"/>
      <c r="K2470" s="24"/>
      <c r="O2470" s="24"/>
      <c r="P2470" s="31"/>
    </row>
    <row r="2471" spans="1:16" x14ac:dyDescent="0.3">
      <c r="A2471" s="25"/>
      <c r="B2471"/>
      <c r="C2471" s="31"/>
      <c r="D2471" s="31"/>
      <c r="E2471" s="31"/>
      <c r="F2471" s="31"/>
      <c r="G2471" s="31"/>
      <c r="H2471" s="31"/>
      <c r="I2471" s="24"/>
      <c r="J2471" s="24"/>
      <c r="K2471" s="24"/>
      <c r="O2471" s="24"/>
      <c r="P2471" s="31"/>
    </row>
    <row r="2472" spans="1:16" x14ac:dyDescent="0.3">
      <c r="A2472" s="25"/>
      <c r="B2472"/>
      <c r="C2472" s="31"/>
      <c r="D2472" s="31"/>
      <c r="E2472" s="31"/>
      <c r="F2472" s="31"/>
      <c r="G2472" s="31"/>
      <c r="H2472" s="31"/>
      <c r="I2472" s="24"/>
      <c r="J2472" s="24"/>
      <c r="K2472" s="24"/>
      <c r="O2472" s="24"/>
      <c r="P2472" s="31"/>
    </row>
    <row r="2473" spans="1:16" x14ac:dyDescent="0.3">
      <c r="A2473" s="25"/>
      <c r="B2473"/>
      <c r="C2473" s="31"/>
      <c r="D2473" s="31"/>
      <c r="E2473" s="31"/>
      <c r="F2473" s="31"/>
      <c r="G2473" s="31"/>
      <c r="H2473" s="31"/>
      <c r="I2473" s="24"/>
      <c r="J2473" s="24"/>
      <c r="K2473" s="24"/>
      <c r="O2473" s="24"/>
      <c r="P2473" s="31"/>
    </row>
    <row r="2474" spans="1:16" x14ac:dyDescent="0.3">
      <c r="A2474" s="25"/>
      <c r="B2474"/>
      <c r="C2474" s="31"/>
      <c r="D2474" s="31"/>
      <c r="E2474" s="31"/>
      <c r="F2474" s="31"/>
      <c r="G2474" s="31"/>
      <c r="H2474" s="31"/>
      <c r="I2474" s="24"/>
      <c r="J2474" s="24"/>
      <c r="K2474" s="24"/>
      <c r="O2474" s="24"/>
      <c r="P2474" s="31"/>
    </row>
    <row r="2475" spans="1:16" x14ac:dyDescent="0.3">
      <c r="A2475" s="25"/>
      <c r="B2475"/>
      <c r="C2475" s="31"/>
      <c r="D2475" s="31"/>
      <c r="E2475" s="31"/>
      <c r="F2475" s="31"/>
      <c r="G2475" s="31"/>
      <c r="H2475" s="31"/>
      <c r="I2475" s="24"/>
      <c r="J2475" s="24"/>
      <c r="K2475" s="24"/>
      <c r="O2475" s="24"/>
      <c r="P2475" s="31"/>
    </row>
    <row r="2476" spans="1:16" x14ac:dyDescent="0.3">
      <c r="A2476" s="25"/>
      <c r="B2476"/>
      <c r="C2476" s="31"/>
      <c r="D2476" s="31"/>
      <c r="E2476" s="31"/>
      <c r="F2476" s="31"/>
      <c r="G2476" s="31"/>
      <c r="H2476" s="31"/>
      <c r="I2476" s="24"/>
      <c r="J2476" s="24"/>
      <c r="K2476" s="24"/>
      <c r="O2476" s="24"/>
      <c r="P2476" s="31"/>
    </row>
    <row r="2477" spans="1:16" x14ac:dyDescent="0.3">
      <c r="A2477" s="25"/>
      <c r="B2477"/>
      <c r="C2477" s="31"/>
      <c r="D2477" s="31"/>
      <c r="E2477" s="31"/>
      <c r="F2477" s="31"/>
      <c r="G2477" s="31"/>
      <c r="H2477" s="31"/>
      <c r="I2477" s="24"/>
      <c r="J2477" s="24"/>
      <c r="K2477" s="24"/>
      <c r="O2477" s="24"/>
      <c r="P2477" s="31"/>
    </row>
    <row r="2478" spans="1:16" x14ac:dyDescent="0.3">
      <c r="A2478" s="25"/>
      <c r="B2478"/>
      <c r="C2478" s="31"/>
      <c r="D2478" s="31"/>
      <c r="E2478" s="31"/>
      <c r="F2478" s="31"/>
      <c r="G2478" s="31"/>
      <c r="H2478" s="31"/>
      <c r="I2478" s="24"/>
      <c r="J2478" s="24"/>
      <c r="K2478" s="24"/>
      <c r="O2478" s="24"/>
      <c r="P2478" s="31"/>
    </row>
    <row r="2479" spans="1:16" x14ac:dyDescent="0.3">
      <c r="A2479" s="25"/>
      <c r="B2479"/>
      <c r="C2479" s="31"/>
      <c r="D2479" s="31"/>
      <c r="E2479" s="31"/>
      <c r="F2479" s="31"/>
      <c r="G2479" s="31"/>
      <c r="H2479" s="31"/>
      <c r="I2479" s="24"/>
      <c r="J2479" s="24"/>
      <c r="K2479" s="24"/>
      <c r="O2479" s="24"/>
      <c r="P2479" s="31"/>
    </row>
    <row r="2480" spans="1:16" x14ac:dyDescent="0.3">
      <c r="A2480" s="25"/>
      <c r="B2480"/>
      <c r="I2480" s="24"/>
      <c r="J2480" s="24"/>
      <c r="K2480" s="24"/>
      <c r="O2480" s="24"/>
      <c r="P2480" s="31"/>
    </row>
    <row r="2481" spans="1:16" x14ac:dyDescent="0.3">
      <c r="A2481" s="25"/>
      <c r="B2481"/>
      <c r="C2481" s="31"/>
      <c r="D2481" s="31"/>
      <c r="E2481" s="31"/>
      <c r="F2481" s="31"/>
      <c r="G2481" s="31"/>
      <c r="H2481" s="31"/>
      <c r="I2481" s="24"/>
      <c r="J2481" s="24"/>
      <c r="K2481" s="24"/>
      <c r="O2481" s="24"/>
      <c r="P2481" s="31"/>
    </row>
    <row r="2482" spans="1:16" x14ac:dyDescent="0.3">
      <c r="A2482" s="25"/>
      <c r="B2482"/>
      <c r="C2482" s="31"/>
      <c r="D2482" s="31"/>
      <c r="E2482" s="31"/>
      <c r="F2482" s="31"/>
      <c r="G2482" s="31"/>
      <c r="H2482" s="31"/>
      <c r="I2482" s="24"/>
      <c r="J2482" s="24"/>
      <c r="K2482" s="24"/>
      <c r="O2482" s="24"/>
      <c r="P2482" s="31"/>
    </row>
    <row r="2483" spans="1:16" x14ac:dyDescent="0.3">
      <c r="A2483" s="25"/>
      <c r="B2483"/>
      <c r="C2483" s="31"/>
      <c r="D2483" s="31"/>
      <c r="E2483" s="31"/>
      <c r="F2483" s="31"/>
      <c r="G2483" s="31"/>
      <c r="H2483" s="31"/>
      <c r="I2483" s="24"/>
      <c r="J2483" s="24"/>
      <c r="K2483" s="24"/>
      <c r="O2483" s="24"/>
      <c r="P2483" s="31"/>
    </row>
    <row r="2484" spans="1:16" x14ac:dyDescent="0.3">
      <c r="A2484" s="25"/>
      <c r="B2484"/>
      <c r="C2484" s="31"/>
      <c r="D2484" s="31"/>
      <c r="E2484" s="31"/>
      <c r="F2484" s="31"/>
      <c r="G2484" s="31"/>
      <c r="H2484" s="31"/>
      <c r="I2484" s="24"/>
      <c r="J2484" s="24"/>
      <c r="K2484" s="24"/>
      <c r="O2484" s="24"/>
      <c r="P2484" s="31"/>
    </row>
    <row r="2485" spans="1:16" x14ac:dyDescent="0.3">
      <c r="A2485" s="25"/>
      <c r="B2485"/>
      <c r="C2485" s="31"/>
      <c r="D2485" s="31"/>
      <c r="E2485" s="31"/>
      <c r="F2485" s="31"/>
      <c r="G2485" s="31"/>
      <c r="H2485" s="31"/>
      <c r="I2485" s="24"/>
      <c r="J2485" s="24"/>
      <c r="K2485" s="24"/>
      <c r="O2485" s="24"/>
      <c r="P2485" s="31"/>
    </row>
    <row r="2486" spans="1:16" x14ac:dyDescent="0.3">
      <c r="A2486" s="25"/>
      <c r="B2486"/>
      <c r="C2486" s="31"/>
      <c r="D2486" s="31"/>
      <c r="E2486" s="31"/>
      <c r="F2486" s="31"/>
      <c r="G2486" s="31"/>
      <c r="H2486" s="31"/>
      <c r="I2486" s="24"/>
      <c r="J2486" s="24"/>
      <c r="K2486" s="24"/>
      <c r="O2486" s="24"/>
      <c r="P2486" s="31"/>
    </row>
    <row r="2487" spans="1:16" x14ac:dyDescent="0.3">
      <c r="A2487" s="25"/>
      <c r="B2487"/>
      <c r="C2487" s="31"/>
      <c r="D2487" s="31"/>
      <c r="E2487" s="31"/>
      <c r="F2487" s="31"/>
      <c r="G2487" s="31"/>
      <c r="H2487" s="31"/>
      <c r="I2487" s="24"/>
      <c r="J2487" s="24"/>
      <c r="K2487" s="24"/>
      <c r="O2487" s="24"/>
      <c r="P2487" s="31"/>
    </row>
    <row r="2488" spans="1:16" x14ac:dyDescent="0.3">
      <c r="A2488" s="25"/>
      <c r="B2488"/>
      <c r="C2488" s="31"/>
      <c r="D2488" s="31"/>
      <c r="E2488" s="31"/>
      <c r="F2488" s="31"/>
      <c r="G2488" s="31"/>
      <c r="H2488" s="31"/>
      <c r="I2488" s="24"/>
      <c r="J2488" s="24"/>
      <c r="K2488" s="24"/>
      <c r="O2488" s="24"/>
      <c r="P2488" s="31"/>
    </row>
    <row r="2489" spans="1:16" x14ac:dyDescent="0.3">
      <c r="A2489" s="25"/>
      <c r="B2489"/>
      <c r="C2489" s="31"/>
      <c r="D2489" s="31"/>
      <c r="E2489" s="31"/>
      <c r="F2489" s="31"/>
      <c r="G2489" s="31"/>
      <c r="H2489" s="31"/>
      <c r="I2489" s="24"/>
      <c r="J2489" s="24"/>
      <c r="K2489" s="24"/>
      <c r="O2489" s="24"/>
      <c r="P2489" s="31"/>
    </row>
    <row r="2490" spans="1:16" x14ac:dyDescent="0.3">
      <c r="A2490" s="25"/>
      <c r="B2490"/>
      <c r="C2490" s="31"/>
      <c r="D2490" s="31"/>
      <c r="E2490" s="31"/>
      <c r="F2490" s="31"/>
      <c r="G2490" s="31"/>
      <c r="H2490" s="31"/>
      <c r="I2490" s="24"/>
      <c r="J2490" s="24"/>
      <c r="K2490" s="24"/>
      <c r="O2490" s="24"/>
      <c r="P2490" s="31"/>
    </row>
    <row r="2491" spans="1:16" x14ac:dyDescent="0.3">
      <c r="A2491" s="25"/>
      <c r="B2491"/>
      <c r="C2491" s="31"/>
      <c r="D2491" s="31"/>
      <c r="E2491" s="31"/>
      <c r="F2491" s="31"/>
      <c r="G2491" s="31"/>
      <c r="H2491" s="31"/>
      <c r="I2491" s="24"/>
      <c r="J2491" s="24"/>
      <c r="K2491" s="24"/>
      <c r="O2491" s="24"/>
      <c r="P2491" s="31"/>
    </row>
    <row r="2492" spans="1:16" x14ac:dyDescent="0.3">
      <c r="A2492" s="25"/>
      <c r="B2492"/>
      <c r="C2492" s="31"/>
      <c r="D2492" s="31"/>
      <c r="E2492" s="31"/>
      <c r="F2492" s="31"/>
      <c r="G2492" s="31"/>
      <c r="H2492" s="31"/>
      <c r="I2492" s="24"/>
      <c r="J2492" s="24"/>
      <c r="K2492" s="24"/>
      <c r="O2492" s="24"/>
      <c r="P2492" s="31"/>
    </row>
    <row r="2493" spans="1:16" x14ac:dyDescent="0.3">
      <c r="A2493" s="25"/>
      <c r="B2493"/>
      <c r="C2493" s="31"/>
      <c r="D2493" s="31"/>
      <c r="E2493" s="31"/>
      <c r="F2493" s="31"/>
      <c r="G2493" s="31"/>
      <c r="H2493" s="31"/>
      <c r="I2493" s="24"/>
      <c r="J2493" s="24"/>
      <c r="K2493" s="24"/>
      <c r="O2493" s="24"/>
      <c r="P2493" s="31"/>
    </row>
    <row r="2494" spans="1:16" x14ac:dyDescent="0.3">
      <c r="A2494" s="25"/>
      <c r="B2494"/>
      <c r="C2494" s="31"/>
      <c r="D2494" s="31"/>
      <c r="E2494" s="31"/>
      <c r="F2494" s="31"/>
      <c r="G2494" s="31"/>
      <c r="H2494" s="31"/>
      <c r="I2494" s="24"/>
      <c r="J2494" s="24"/>
      <c r="K2494" s="24"/>
      <c r="O2494" s="24"/>
      <c r="P2494" s="31"/>
    </row>
    <row r="2495" spans="1:16" x14ac:dyDescent="0.3">
      <c r="A2495" s="25"/>
      <c r="B2495"/>
      <c r="C2495" s="31"/>
      <c r="D2495" s="31"/>
      <c r="E2495" s="31"/>
      <c r="F2495" s="31"/>
      <c r="G2495" s="31"/>
      <c r="H2495" s="31"/>
      <c r="I2495" s="24"/>
      <c r="J2495" s="24"/>
      <c r="K2495" s="24"/>
      <c r="O2495" s="24"/>
      <c r="P2495" s="31"/>
    </row>
    <row r="2496" spans="1:16" x14ac:dyDescent="0.3">
      <c r="A2496" s="25"/>
      <c r="B2496"/>
      <c r="C2496" s="31"/>
      <c r="D2496" s="31"/>
      <c r="E2496" s="31"/>
      <c r="F2496" s="31"/>
      <c r="G2496" s="31"/>
      <c r="H2496" s="31"/>
      <c r="I2496" s="24"/>
      <c r="J2496" s="24"/>
      <c r="K2496" s="24"/>
      <c r="O2496" s="24"/>
      <c r="P2496" s="31"/>
    </row>
    <row r="2497" spans="1:16" x14ac:dyDescent="0.3">
      <c r="A2497" s="25"/>
      <c r="B2497"/>
      <c r="C2497" s="31"/>
      <c r="D2497" s="31"/>
      <c r="E2497" s="31"/>
      <c r="F2497" s="31"/>
      <c r="G2497" s="31"/>
      <c r="H2497" s="31"/>
      <c r="I2497" s="24"/>
      <c r="J2497" s="24"/>
      <c r="K2497" s="24"/>
      <c r="O2497" s="24"/>
      <c r="P2497" s="31"/>
    </row>
    <row r="2498" spans="1:16" x14ac:dyDescent="0.3">
      <c r="A2498" s="25"/>
      <c r="B2498"/>
      <c r="C2498" s="31"/>
      <c r="D2498" s="31"/>
      <c r="E2498" s="31"/>
      <c r="F2498" s="31"/>
      <c r="G2498" s="31"/>
      <c r="H2498" s="31"/>
      <c r="I2498" s="24"/>
      <c r="J2498" s="24"/>
      <c r="K2498" s="24"/>
      <c r="O2498" s="24"/>
      <c r="P2498" s="31"/>
    </row>
    <row r="2499" spans="1:16" x14ac:dyDescent="0.3">
      <c r="A2499" s="25"/>
      <c r="B2499"/>
      <c r="C2499" s="31"/>
      <c r="D2499" s="31"/>
      <c r="E2499" s="31"/>
      <c r="F2499" s="31"/>
      <c r="G2499" s="31"/>
      <c r="H2499" s="31"/>
      <c r="I2499" s="24"/>
      <c r="J2499" s="24"/>
      <c r="K2499" s="24"/>
      <c r="O2499" s="24"/>
      <c r="P2499" s="31"/>
    </row>
    <row r="2500" spans="1:16" x14ac:dyDescent="0.3">
      <c r="A2500" s="25"/>
      <c r="B2500"/>
      <c r="C2500" s="31"/>
      <c r="D2500" s="31"/>
      <c r="E2500" s="31"/>
      <c r="F2500" s="31"/>
      <c r="G2500" s="31"/>
      <c r="H2500" s="31"/>
      <c r="I2500" s="24"/>
      <c r="J2500" s="24"/>
      <c r="K2500" s="24"/>
      <c r="O2500" s="24"/>
      <c r="P2500" s="31"/>
    </row>
    <row r="2501" spans="1:16" x14ac:dyDescent="0.3">
      <c r="A2501" s="25"/>
      <c r="B2501"/>
      <c r="C2501" s="31"/>
      <c r="D2501" s="31"/>
      <c r="E2501" s="31"/>
      <c r="F2501" s="31"/>
      <c r="G2501" s="31"/>
      <c r="H2501" s="31"/>
      <c r="I2501" s="24"/>
      <c r="J2501" s="24"/>
      <c r="K2501" s="24"/>
      <c r="O2501" s="24"/>
      <c r="P2501" s="31"/>
    </row>
    <row r="2502" spans="1:16" x14ac:dyDescent="0.3">
      <c r="A2502" s="25"/>
      <c r="B2502"/>
      <c r="C2502" s="31"/>
      <c r="D2502" s="31"/>
      <c r="E2502" s="31"/>
      <c r="F2502" s="31"/>
      <c r="G2502" s="31"/>
      <c r="H2502" s="31"/>
      <c r="I2502" s="24"/>
      <c r="J2502" s="24"/>
      <c r="K2502" s="24"/>
      <c r="O2502" s="24"/>
      <c r="P2502" s="31"/>
    </row>
    <row r="2503" spans="1:16" x14ac:dyDescent="0.3">
      <c r="A2503" s="25"/>
      <c r="B2503"/>
      <c r="C2503" s="31"/>
      <c r="D2503" s="31"/>
      <c r="E2503" s="31"/>
      <c r="F2503" s="31"/>
      <c r="G2503" s="31"/>
      <c r="H2503" s="31"/>
      <c r="I2503" s="24"/>
      <c r="J2503" s="24"/>
      <c r="K2503" s="24"/>
      <c r="O2503" s="24"/>
      <c r="P2503" s="31"/>
    </row>
    <row r="2504" spans="1:16" x14ac:dyDescent="0.3">
      <c r="A2504" s="25"/>
      <c r="B2504"/>
      <c r="C2504" s="31"/>
      <c r="D2504" s="31"/>
      <c r="E2504" s="31"/>
      <c r="F2504" s="31"/>
      <c r="G2504" s="31"/>
      <c r="H2504" s="31"/>
      <c r="I2504" s="24"/>
      <c r="J2504" s="24"/>
      <c r="K2504" s="24"/>
      <c r="O2504" s="24"/>
      <c r="P2504" s="31"/>
    </row>
    <row r="2505" spans="1:16" x14ac:dyDescent="0.3">
      <c r="A2505" s="25"/>
      <c r="B2505"/>
      <c r="C2505" s="31"/>
      <c r="D2505" s="31"/>
      <c r="E2505" s="31"/>
      <c r="F2505" s="31"/>
      <c r="G2505" s="31"/>
      <c r="H2505" s="31"/>
      <c r="I2505" s="24"/>
      <c r="J2505" s="24"/>
      <c r="K2505" s="24"/>
      <c r="O2505" s="24"/>
      <c r="P2505" s="31"/>
    </row>
    <row r="2506" spans="1:16" x14ac:dyDescent="0.3">
      <c r="A2506" s="25"/>
      <c r="B2506"/>
      <c r="C2506" s="31"/>
      <c r="D2506" s="31"/>
      <c r="E2506" s="31"/>
      <c r="F2506" s="31"/>
      <c r="G2506" s="31"/>
      <c r="H2506" s="31"/>
      <c r="I2506" s="24"/>
      <c r="J2506" s="24"/>
      <c r="K2506" s="24"/>
      <c r="O2506" s="24"/>
      <c r="P2506" s="31"/>
    </row>
    <row r="2507" spans="1:16" x14ac:dyDescent="0.3">
      <c r="A2507" s="25"/>
      <c r="B2507"/>
      <c r="C2507" s="31"/>
      <c r="D2507" s="31"/>
      <c r="E2507" s="31"/>
      <c r="F2507" s="31"/>
      <c r="G2507" s="31"/>
      <c r="H2507" s="31"/>
      <c r="I2507" s="24"/>
      <c r="J2507" s="24"/>
      <c r="K2507" s="24"/>
      <c r="O2507" s="24"/>
      <c r="P2507" s="31"/>
    </row>
    <row r="2508" spans="1:16" x14ac:dyDescent="0.3">
      <c r="A2508" s="25"/>
      <c r="B2508"/>
      <c r="C2508" s="31"/>
      <c r="D2508" s="31"/>
      <c r="E2508" s="31"/>
      <c r="F2508" s="31"/>
      <c r="G2508" s="31"/>
      <c r="H2508" s="31"/>
      <c r="I2508" s="24"/>
      <c r="J2508" s="24"/>
      <c r="K2508" s="24"/>
      <c r="O2508" s="24"/>
      <c r="P2508" s="31"/>
    </row>
    <row r="2509" spans="1:16" x14ac:dyDescent="0.3">
      <c r="A2509" s="25"/>
      <c r="B2509"/>
      <c r="C2509" s="31"/>
      <c r="D2509" s="31"/>
      <c r="E2509" s="31"/>
      <c r="F2509" s="31"/>
      <c r="G2509" s="31"/>
      <c r="H2509" s="31"/>
      <c r="I2509" s="24"/>
      <c r="J2509" s="24"/>
      <c r="K2509" s="24"/>
      <c r="O2509" s="24"/>
      <c r="P2509" s="31"/>
    </row>
    <row r="2510" spans="1:16" x14ac:dyDescent="0.3">
      <c r="A2510" s="25"/>
      <c r="B2510"/>
      <c r="C2510" s="31"/>
      <c r="D2510" s="31"/>
      <c r="E2510" s="31"/>
      <c r="F2510" s="31"/>
      <c r="G2510" s="31"/>
      <c r="H2510" s="31"/>
      <c r="I2510" s="24"/>
      <c r="J2510" s="24"/>
      <c r="K2510" s="24"/>
      <c r="O2510" s="24"/>
      <c r="P2510" s="31"/>
    </row>
    <row r="2511" spans="1:16" x14ac:dyDescent="0.3">
      <c r="A2511" s="25"/>
      <c r="B2511"/>
      <c r="C2511" s="31"/>
      <c r="D2511" s="31"/>
      <c r="E2511" s="31"/>
      <c r="F2511" s="31"/>
      <c r="G2511" s="31"/>
      <c r="H2511" s="31"/>
      <c r="I2511" s="24"/>
      <c r="J2511" s="24"/>
      <c r="K2511" s="24"/>
      <c r="O2511" s="24"/>
      <c r="P2511" s="31"/>
    </row>
    <row r="2512" spans="1:16" x14ac:dyDescent="0.3">
      <c r="A2512" s="25"/>
      <c r="B2512"/>
      <c r="C2512" s="31"/>
      <c r="D2512" s="31"/>
      <c r="E2512" s="31"/>
      <c r="F2512" s="31"/>
      <c r="G2512" s="31"/>
      <c r="H2512" s="31"/>
      <c r="I2512" s="24"/>
      <c r="J2512" s="24"/>
      <c r="K2512" s="24"/>
      <c r="O2512" s="24"/>
      <c r="P2512" s="31"/>
    </row>
    <row r="2513" spans="1:16" x14ac:dyDescent="0.3">
      <c r="A2513" s="25"/>
      <c r="B2513"/>
      <c r="C2513" s="31"/>
      <c r="D2513" s="31"/>
      <c r="E2513" s="31"/>
      <c r="F2513" s="31"/>
      <c r="G2513" s="31"/>
      <c r="H2513" s="31"/>
      <c r="I2513" s="24"/>
      <c r="J2513" s="24"/>
      <c r="K2513" s="24"/>
      <c r="O2513" s="24"/>
      <c r="P2513" s="31"/>
    </row>
    <row r="2514" spans="1:16" x14ac:dyDescent="0.3">
      <c r="A2514" s="25"/>
      <c r="B2514"/>
      <c r="C2514" s="31"/>
      <c r="D2514" s="31"/>
      <c r="E2514" s="31"/>
      <c r="F2514" s="31"/>
      <c r="G2514" s="31"/>
      <c r="H2514" s="31"/>
      <c r="I2514" s="24"/>
      <c r="J2514" s="24"/>
      <c r="K2514" s="24"/>
      <c r="O2514" s="24"/>
      <c r="P2514" s="31"/>
    </row>
    <row r="2515" spans="1:16" x14ac:dyDescent="0.3">
      <c r="A2515" s="25"/>
      <c r="B2515"/>
      <c r="C2515" s="31"/>
      <c r="D2515" s="31"/>
      <c r="E2515" s="31"/>
      <c r="F2515" s="31"/>
      <c r="G2515" s="31"/>
      <c r="H2515" s="31"/>
      <c r="I2515" s="24"/>
      <c r="J2515" s="24"/>
      <c r="K2515" s="24"/>
      <c r="O2515" s="24"/>
      <c r="P2515" s="31"/>
    </row>
    <row r="2516" spans="1:16" x14ac:dyDescent="0.3">
      <c r="A2516" s="25"/>
      <c r="B2516"/>
      <c r="C2516" s="31"/>
      <c r="D2516" s="31"/>
      <c r="E2516" s="31"/>
      <c r="F2516" s="31"/>
      <c r="G2516" s="31"/>
      <c r="H2516" s="31"/>
      <c r="I2516" s="24"/>
      <c r="J2516" s="24"/>
      <c r="K2516" s="24"/>
      <c r="O2516" s="24"/>
      <c r="P2516" s="31"/>
    </row>
    <row r="2517" spans="1:16" x14ac:dyDescent="0.3">
      <c r="A2517" s="25"/>
      <c r="B2517"/>
      <c r="C2517" s="31"/>
      <c r="D2517" s="31"/>
      <c r="E2517" s="31"/>
      <c r="F2517" s="31"/>
      <c r="G2517" s="31"/>
      <c r="H2517" s="31"/>
      <c r="I2517" s="24"/>
      <c r="J2517" s="24"/>
      <c r="K2517" s="24"/>
      <c r="O2517" s="24"/>
      <c r="P2517" s="31"/>
    </row>
    <row r="2518" spans="1:16" x14ac:dyDescent="0.3">
      <c r="A2518" s="25"/>
      <c r="B2518"/>
      <c r="C2518" s="31"/>
      <c r="D2518" s="31"/>
      <c r="E2518" s="31"/>
      <c r="F2518" s="31"/>
      <c r="G2518" s="31"/>
      <c r="H2518" s="31"/>
      <c r="I2518" s="24"/>
      <c r="J2518" s="24"/>
      <c r="K2518" s="24"/>
      <c r="O2518" s="24"/>
      <c r="P2518" s="31"/>
    </row>
    <row r="2519" spans="1:16" x14ac:dyDescent="0.3">
      <c r="A2519" s="25"/>
      <c r="B2519"/>
      <c r="C2519" s="31"/>
      <c r="D2519" s="31"/>
      <c r="E2519" s="31"/>
      <c r="F2519" s="31"/>
      <c r="G2519" s="31"/>
      <c r="H2519" s="31"/>
      <c r="I2519" s="24"/>
      <c r="J2519" s="24"/>
      <c r="K2519" s="24"/>
      <c r="O2519" s="24"/>
      <c r="P2519" s="31"/>
    </row>
    <row r="2520" spans="1:16" x14ac:dyDescent="0.3">
      <c r="A2520" s="25"/>
      <c r="B2520"/>
      <c r="C2520" s="31"/>
      <c r="D2520" s="31"/>
      <c r="E2520" s="31"/>
      <c r="F2520" s="31"/>
      <c r="G2520" s="31"/>
      <c r="H2520" s="31"/>
      <c r="I2520" s="24"/>
      <c r="J2520" s="24"/>
      <c r="K2520" s="24"/>
      <c r="O2520" s="24"/>
      <c r="P2520" s="31"/>
    </row>
    <row r="2521" spans="1:16" x14ac:dyDescent="0.3">
      <c r="A2521" s="25"/>
      <c r="B2521"/>
      <c r="C2521" s="31"/>
      <c r="D2521" s="31"/>
      <c r="E2521" s="31"/>
      <c r="F2521" s="31"/>
      <c r="G2521" s="31"/>
      <c r="H2521" s="31"/>
      <c r="I2521" s="24"/>
      <c r="J2521" s="24"/>
      <c r="K2521" s="24"/>
      <c r="O2521" s="24"/>
      <c r="P2521" s="31"/>
    </row>
    <row r="2522" spans="1:16" x14ac:dyDescent="0.3">
      <c r="A2522" s="25"/>
      <c r="B2522"/>
      <c r="C2522" s="31"/>
      <c r="D2522" s="31"/>
      <c r="E2522" s="31"/>
      <c r="F2522" s="31"/>
      <c r="G2522" s="31"/>
      <c r="H2522" s="31"/>
      <c r="I2522" s="24"/>
      <c r="J2522" s="24"/>
      <c r="K2522" s="24"/>
      <c r="O2522" s="24"/>
      <c r="P2522" s="31"/>
    </row>
    <row r="2523" spans="1:16" x14ac:dyDescent="0.3">
      <c r="A2523" s="25"/>
      <c r="B2523"/>
      <c r="C2523" s="31"/>
      <c r="D2523" s="31"/>
      <c r="E2523" s="31"/>
      <c r="F2523" s="31"/>
      <c r="G2523" s="31"/>
      <c r="H2523" s="31"/>
      <c r="I2523" s="24"/>
      <c r="J2523" s="24"/>
      <c r="K2523" s="24"/>
      <c r="O2523" s="24"/>
      <c r="P2523" s="31"/>
    </row>
    <row r="2524" spans="1:16" x14ac:dyDescent="0.3">
      <c r="A2524" s="25"/>
      <c r="B2524"/>
      <c r="C2524" s="31"/>
      <c r="D2524" s="31"/>
      <c r="E2524" s="31"/>
      <c r="F2524" s="31"/>
      <c r="G2524" s="31"/>
      <c r="H2524" s="31"/>
      <c r="I2524" s="24"/>
      <c r="J2524" s="24"/>
      <c r="K2524" s="24"/>
      <c r="O2524" s="24"/>
      <c r="P2524" s="31"/>
    </row>
    <row r="2525" spans="1:16" x14ac:dyDescent="0.3">
      <c r="A2525" s="25"/>
      <c r="B2525"/>
      <c r="C2525" s="31"/>
      <c r="D2525" s="31"/>
      <c r="E2525" s="31"/>
      <c r="F2525" s="31"/>
      <c r="G2525" s="31"/>
      <c r="H2525" s="31"/>
      <c r="I2525" s="24"/>
      <c r="J2525" s="24"/>
      <c r="K2525" s="24"/>
      <c r="O2525" s="24"/>
      <c r="P2525" s="31"/>
    </row>
    <row r="2526" spans="1:16" x14ac:dyDescent="0.3">
      <c r="A2526" s="25"/>
      <c r="B2526"/>
      <c r="C2526" s="31"/>
      <c r="D2526" s="31"/>
      <c r="E2526" s="31"/>
      <c r="F2526" s="31"/>
      <c r="G2526" s="31"/>
      <c r="H2526" s="31"/>
      <c r="I2526" s="24"/>
      <c r="J2526" s="24"/>
      <c r="K2526" s="24"/>
      <c r="O2526" s="24"/>
      <c r="P2526" s="31"/>
    </row>
    <row r="2527" spans="1:16" x14ac:dyDescent="0.3">
      <c r="A2527" s="25"/>
      <c r="B2527"/>
      <c r="C2527" s="31"/>
      <c r="D2527" s="31"/>
      <c r="E2527" s="31"/>
      <c r="F2527" s="31"/>
      <c r="G2527" s="31"/>
      <c r="H2527" s="31"/>
      <c r="I2527" s="24"/>
      <c r="J2527" s="24"/>
      <c r="K2527" s="24"/>
      <c r="O2527" s="24"/>
      <c r="P2527" s="31"/>
    </row>
    <row r="2528" spans="1:16" x14ac:dyDescent="0.3">
      <c r="A2528" s="25"/>
      <c r="B2528"/>
      <c r="C2528" s="31"/>
      <c r="D2528" s="31"/>
      <c r="E2528" s="31"/>
      <c r="F2528" s="31"/>
      <c r="G2528" s="31"/>
      <c r="H2528" s="31"/>
      <c r="I2528" s="24"/>
      <c r="J2528" s="24"/>
      <c r="K2528" s="24"/>
      <c r="O2528" s="24"/>
      <c r="P2528" s="31"/>
    </row>
    <row r="2529" spans="1:16" x14ac:dyDescent="0.3">
      <c r="A2529" s="25"/>
      <c r="B2529"/>
      <c r="C2529" s="31"/>
      <c r="D2529" s="31"/>
      <c r="E2529" s="31"/>
      <c r="F2529" s="31"/>
      <c r="G2529" s="31"/>
      <c r="H2529" s="31"/>
      <c r="I2529" s="24"/>
      <c r="J2529" s="24"/>
      <c r="K2529" s="24"/>
      <c r="O2529" s="24"/>
      <c r="P2529" s="31"/>
    </row>
    <row r="2530" spans="1:16" x14ac:dyDescent="0.3">
      <c r="A2530" s="25"/>
      <c r="B2530"/>
      <c r="C2530" s="31"/>
      <c r="D2530" s="31"/>
      <c r="E2530" s="31"/>
      <c r="F2530" s="31"/>
      <c r="G2530" s="31"/>
      <c r="H2530" s="31"/>
      <c r="I2530" s="24"/>
      <c r="J2530" s="24"/>
      <c r="K2530" s="24"/>
      <c r="O2530" s="24"/>
      <c r="P2530" s="31"/>
    </row>
    <row r="2531" spans="1:16" x14ac:dyDescent="0.3">
      <c r="A2531" s="25"/>
      <c r="B2531"/>
      <c r="C2531" s="31"/>
      <c r="D2531" s="31"/>
      <c r="E2531" s="31"/>
      <c r="F2531" s="31"/>
      <c r="G2531" s="31"/>
      <c r="H2531" s="31"/>
      <c r="I2531" s="24"/>
      <c r="J2531" s="24"/>
      <c r="K2531" s="24"/>
      <c r="O2531" s="24"/>
      <c r="P2531" s="31"/>
    </row>
    <row r="2532" spans="1:16" x14ac:dyDescent="0.3">
      <c r="A2532" s="25"/>
      <c r="B2532"/>
      <c r="C2532" s="31"/>
      <c r="D2532" s="31"/>
      <c r="E2532" s="31"/>
      <c r="F2532" s="31"/>
      <c r="G2532" s="31"/>
      <c r="H2532" s="31"/>
      <c r="I2532" s="24"/>
      <c r="J2532" s="24"/>
      <c r="K2532" s="24"/>
      <c r="O2532" s="24"/>
      <c r="P2532" s="31"/>
    </row>
    <row r="2533" spans="1:16" x14ac:dyDescent="0.3">
      <c r="A2533" s="25"/>
      <c r="B2533"/>
      <c r="C2533" s="31"/>
      <c r="D2533" s="31"/>
      <c r="E2533" s="31"/>
      <c r="F2533" s="31"/>
      <c r="G2533" s="31"/>
      <c r="H2533" s="31"/>
      <c r="I2533" s="24"/>
      <c r="J2533" s="24"/>
      <c r="K2533" s="24"/>
      <c r="O2533" s="24"/>
      <c r="P2533" s="31"/>
    </row>
    <row r="2534" spans="1:16" x14ac:dyDescent="0.3">
      <c r="A2534" s="25"/>
      <c r="B2534"/>
      <c r="C2534" s="31"/>
      <c r="D2534" s="31"/>
      <c r="E2534" s="31"/>
      <c r="F2534" s="31"/>
      <c r="G2534" s="31"/>
      <c r="H2534" s="31"/>
      <c r="I2534" s="24"/>
      <c r="J2534" s="24"/>
      <c r="K2534" s="24"/>
      <c r="O2534" s="24"/>
      <c r="P2534" s="31"/>
    </row>
    <row r="2535" spans="1:16" x14ac:dyDescent="0.3">
      <c r="A2535" s="25"/>
      <c r="B2535"/>
      <c r="C2535" s="31"/>
      <c r="D2535" s="31"/>
      <c r="E2535" s="31"/>
      <c r="F2535" s="31"/>
      <c r="G2535" s="31"/>
      <c r="H2535" s="31"/>
      <c r="I2535" s="24"/>
      <c r="J2535" s="24"/>
      <c r="K2535" s="24"/>
      <c r="O2535" s="24"/>
      <c r="P2535" s="31"/>
    </row>
    <row r="2536" spans="1:16" x14ac:dyDescent="0.3">
      <c r="A2536" s="25"/>
      <c r="B2536"/>
      <c r="C2536" s="31"/>
      <c r="D2536" s="31"/>
      <c r="E2536" s="31"/>
      <c r="F2536" s="31"/>
      <c r="G2536" s="31"/>
      <c r="H2536" s="31"/>
      <c r="I2536" s="24"/>
      <c r="J2536" s="24"/>
      <c r="K2536" s="24"/>
      <c r="O2536" s="24"/>
      <c r="P2536" s="31"/>
    </row>
    <row r="2537" spans="1:16" x14ac:dyDescent="0.3">
      <c r="A2537" s="25"/>
      <c r="B2537"/>
      <c r="C2537" s="31"/>
      <c r="D2537" s="31"/>
      <c r="E2537" s="31"/>
      <c r="F2537" s="31"/>
      <c r="G2537" s="31"/>
      <c r="H2537" s="31"/>
      <c r="I2537" s="24"/>
      <c r="J2537" s="24"/>
      <c r="K2537" s="24"/>
      <c r="O2537" s="24"/>
      <c r="P2537" s="31"/>
    </row>
    <row r="2538" spans="1:16" x14ac:dyDescent="0.3">
      <c r="A2538" s="25"/>
      <c r="B2538"/>
      <c r="C2538" s="31"/>
      <c r="D2538" s="31"/>
      <c r="E2538" s="31"/>
      <c r="F2538" s="31"/>
      <c r="G2538" s="31"/>
      <c r="H2538" s="31"/>
      <c r="I2538" s="24"/>
      <c r="J2538" s="24"/>
      <c r="K2538" s="24"/>
      <c r="O2538" s="24"/>
      <c r="P2538" s="31"/>
    </row>
    <row r="2539" spans="1:16" x14ac:dyDescent="0.3">
      <c r="A2539" s="25"/>
      <c r="B2539"/>
      <c r="C2539" s="31"/>
      <c r="D2539" s="31"/>
      <c r="E2539" s="31"/>
      <c r="F2539" s="31"/>
      <c r="G2539" s="31"/>
      <c r="H2539" s="31"/>
      <c r="I2539" s="24"/>
      <c r="J2539" s="24"/>
      <c r="K2539" s="24"/>
      <c r="O2539" s="24"/>
      <c r="P2539" s="31"/>
    </row>
    <row r="2540" spans="1:16" x14ac:dyDescent="0.3">
      <c r="A2540" s="25"/>
      <c r="B2540"/>
      <c r="C2540" s="31"/>
      <c r="D2540" s="31"/>
      <c r="E2540" s="31"/>
      <c r="F2540" s="31"/>
      <c r="G2540" s="31"/>
      <c r="H2540" s="31"/>
      <c r="I2540" s="24"/>
      <c r="J2540" s="24"/>
      <c r="K2540" s="24"/>
      <c r="O2540" s="24"/>
      <c r="P2540" s="31"/>
    </row>
    <row r="2541" spans="1:16" x14ac:dyDescent="0.3">
      <c r="A2541" s="25"/>
      <c r="B2541"/>
      <c r="C2541" s="31"/>
      <c r="D2541" s="31"/>
      <c r="E2541" s="31"/>
      <c r="F2541" s="31"/>
      <c r="G2541" s="31"/>
      <c r="H2541" s="31"/>
      <c r="I2541" s="24"/>
      <c r="J2541" s="24"/>
      <c r="K2541" s="24"/>
      <c r="O2541" s="24"/>
      <c r="P2541" s="31"/>
    </row>
    <row r="2542" spans="1:16" x14ac:dyDescent="0.3">
      <c r="A2542" s="25"/>
      <c r="B2542"/>
      <c r="C2542" s="31"/>
      <c r="D2542" s="31"/>
      <c r="E2542" s="31"/>
      <c r="F2542" s="31"/>
      <c r="G2542" s="31"/>
      <c r="H2542" s="31"/>
      <c r="I2542" s="24"/>
      <c r="J2542" s="24"/>
      <c r="K2542" s="24"/>
      <c r="O2542" s="24"/>
      <c r="P2542" s="31"/>
    </row>
    <row r="2543" spans="1:16" x14ac:dyDescent="0.3">
      <c r="A2543" s="25"/>
      <c r="B2543"/>
      <c r="C2543" s="31"/>
      <c r="D2543" s="31"/>
      <c r="E2543" s="31"/>
      <c r="F2543" s="31"/>
      <c r="G2543" s="31"/>
      <c r="H2543" s="31"/>
      <c r="I2543" s="24"/>
      <c r="J2543" s="24"/>
      <c r="K2543" s="24"/>
      <c r="O2543" s="24"/>
      <c r="P2543" s="31"/>
    </row>
    <row r="2544" spans="1:16" x14ac:dyDescent="0.3">
      <c r="A2544" s="25"/>
      <c r="B2544"/>
      <c r="C2544" s="31"/>
      <c r="D2544" s="31"/>
      <c r="E2544" s="31"/>
      <c r="F2544" s="31"/>
      <c r="G2544" s="31"/>
      <c r="H2544" s="31"/>
      <c r="I2544" s="24"/>
      <c r="J2544" s="24"/>
      <c r="K2544" s="24"/>
      <c r="O2544" s="24"/>
      <c r="P2544" s="31"/>
    </row>
    <row r="2545" spans="1:16" x14ac:dyDescent="0.3">
      <c r="A2545" s="25"/>
      <c r="B2545"/>
      <c r="C2545" s="31"/>
      <c r="D2545" s="31"/>
      <c r="E2545" s="31"/>
      <c r="F2545" s="31"/>
      <c r="G2545" s="31"/>
      <c r="H2545" s="31"/>
      <c r="I2545" s="24"/>
      <c r="J2545" s="24"/>
      <c r="K2545" s="24"/>
      <c r="O2545" s="24"/>
      <c r="P2545" s="31"/>
    </row>
    <row r="2546" spans="1:16" x14ac:dyDescent="0.3">
      <c r="A2546" s="25"/>
      <c r="B2546"/>
      <c r="C2546" s="31"/>
      <c r="D2546" s="31"/>
      <c r="E2546" s="31"/>
      <c r="F2546" s="31"/>
      <c r="G2546" s="31"/>
      <c r="H2546" s="31"/>
      <c r="I2546" s="24"/>
      <c r="J2546" s="24"/>
      <c r="K2546" s="24"/>
      <c r="O2546" s="24"/>
      <c r="P2546" s="31"/>
    </row>
    <row r="2547" spans="1:16" x14ac:dyDescent="0.3">
      <c r="A2547" s="25"/>
      <c r="B2547"/>
      <c r="C2547" s="31"/>
      <c r="D2547" s="31"/>
      <c r="E2547" s="31"/>
      <c r="F2547" s="31"/>
      <c r="G2547" s="31"/>
      <c r="H2547" s="31"/>
      <c r="I2547" s="24"/>
      <c r="J2547" s="24"/>
      <c r="K2547" s="24"/>
      <c r="O2547" s="24"/>
      <c r="P2547" s="31"/>
    </row>
    <row r="2548" spans="1:16" x14ac:dyDescent="0.3">
      <c r="A2548" s="25"/>
      <c r="B2548"/>
      <c r="C2548" s="31"/>
      <c r="D2548" s="31"/>
      <c r="E2548" s="31"/>
      <c r="F2548" s="31"/>
      <c r="G2548" s="31"/>
      <c r="H2548" s="31"/>
      <c r="I2548" s="24"/>
      <c r="J2548" s="24"/>
      <c r="K2548" s="24"/>
      <c r="O2548" s="24"/>
      <c r="P2548" s="31"/>
    </row>
    <row r="2549" spans="1:16" x14ac:dyDescent="0.3">
      <c r="A2549" s="25"/>
      <c r="B2549"/>
      <c r="C2549" s="31"/>
      <c r="D2549" s="31"/>
      <c r="E2549" s="31"/>
      <c r="F2549" s="31"/>
      <c r="G2549" s="31"/>
      <c r="H2549" s="31"/>
      <c r="I2549" s="24"/>
      <c r="J2549" s="24"/>
      <c r="K2549" s="24"/>
      <c r="O2549" s="24"/>
      <c r="P2549" s="31"/>
    </row>
    <row r="2550" spans="1:16" x14ac:dyDescent="0.3">
      <c r="A2550" s="25"/>
      <c r="B2550"/>
      <c r="C2550" s="31"/>
      <c r="D2550" s="31"/>
      <c r="E2550" s="31"/>
      <c r="F2550" s="31"/>
      <c r="G2550" s="31"/>
      <c r="H2550" s="31"/>
      <c r="I2550" s="24"/>
      <c r="J2550" s="24"/>
      <c r="K2550" s="24"/>
      <c r="O2550" s="24"/>
      <c r="P2550" s="31"/>
    </row>
    <row r="2551" spans="1:16" x14ac:dyDescent="0.3">
      <c r="A2551" s="25"/>
      <c r="B2551"/>
      <c r="C2551" s="31"/>
      <c r="D2551" s="31"/>
      <c r="E2551" s="31"/>
      <c r="F2551" s="31"/>
      <c r="G2551" s="31"/>
      <c r="H2551" s="31"/>
      <c r="I2551" s="24"/>
      <c r="J2551" s="24"/>
      <c r="K2551" s="24"/>
      <c r="O2551" s="24"/>
      <c r="P2551" s="31"/>
    </row>
    <row r="2552" spans="1:16" x14ac:dyDescent="0.3">
      <c r="A2552" s="25"/>
      <c r="B2552"/>
      <c r="C2552" s="31"/>
      <c r="D2552" s="31"/>
      <c r="E2552" s="31"/>
      <c r="F2552" s="31"/>
      <c r="G2552" s="31"/>
      <c r="H2552" s="31"/>
      <c r="I2552" s="24"/>
      <c r="J2552" s="24"/>
      <c r="K2552" s="24"/>
      <c r="O2552" s="24"/>
      <c r="P2552" s="31"/>
    </row>
    <row r="2553" spans="1:16" x14ac:dyDescent="0.3">
      <c r="A2553" s="25"/>
      <c r="B2553"/>
      <c r="C2553" s="31"/>
      <c r="D2553" s="31"/>
      <c r="E2553" s="31"/>
      <c r="F2553" s="31"/>
      <c r="G2553" s="31"/>
      <c r="H2553" s="31"/>
      <c r="I2553" s="24"/>
      <c r="J2553" s="24"/>
      <c r="K2553" s="24"/>
      <c r="O2553" s="24"/>
      <c r="P2553" s="31"/>
    </row>
    <row r="2554" spans="1:16" x14ac:dyDescent="0.3">
      <c r="A2554" s="25"/>
      <c r="B2554"/>
      <c r="C2554" s="31"/>
      <c r="D2554" s="31"/>
      <c r="E2554" s="31"/>
      <c r="F2554" s="31"/>
      <c r="G2554" s="31"/>
      <c r="H2554" s="31"/>
      <c r="I2554" s="24"/>
      <c r="J2554" s="24"/>
      <c r="K2554" s="24"/>
      <c r="O2554" s="24"/>
      <c r="P2554" s="31"/>
    </row>
    <row r="2555" spans="1:16" x14ac:dyDescent="0.3">
      <c r="A2555" s="25"/>
      <c r="B2555"/>
      <c r="C2555" s="31"/>
      <c r="D2555" s="31"/>
      <c r="E2555" s="31"/>
      <c r="F2555" s="31"/>
      <c r="G2555" s="31"/>
      <c r="H2555" s="31"/>
      <c r="I2555" s="24"/>
      <c r="J2555" s="24"/>
      <c r="K2555" s="24"/>
      <c r="O2555" s="24"/>
      <c r="P2555" s="31"/>
    </row>
    <row r="2556" spans="1:16" x14ac:dyDescent="0.3">
      <c r="A2556" s="25"/>
      <c r="B2556"/>
      <c r="C2556" s="31"/>
      <c r="D2556" s="31"/>
      <c r="E2556" s="31"/>
      <c r="F2556" s="31"/>
      <c r="G2556" s="31"/>
      <c r="H2556" s="31"/>
      <c r="I2556" s="24"/>
      <c r="J2556" s="24"/>
      <c r="K2556" s="24"/>
      <c r="O2556" s="24"/>
      <c r="P2556" s="31"/>
    </row>
    <row r="2557" spans="1:16" x14ac:dyDescent="0.3">
      <c r="A2557" s="25"/>
      <c r="B2557"/>
      <c r="C2557" s="31"/>
      <c r="D2557" s="31"/>
      <c r="E2557" s="31"/>
      <c r="F2557" s="31"/>
      <c r="G2557" s="31"/>
      <c r="H2557" s="31"/>
      <c r="I2557" s="24"/>
      <c r="J2557" s="24"/>
      <c r="K2557" s="24"/>
      <c r="O2557" s="24"/>
      <c r="P2557" s="31"/>
    </row>
    <row r="2558" spans="1:16" x14ac:dyDescent="0.3">
      <c r="A2558" s="25"/>
      <c r="B2558"/>
      <c r="C2558" s="31"/>
      <c r="D2558" s="31"/>
      <c r="E2558" s="31"/>
      <c r="F2558" s="31"/>
      <c r="G2558" s="31"/>
      <c r="H2558" s="31"/>
      <c r="I2558" s="24"/>
      <c r="J2558" s="24"/>
      <c r="K2558" s="24"/>
      <c r="O2558" s="24"/>
      <c r="P2558" s="31"/>
    </row>
    <row r="2559" spans="1:16" x14ac:dyDescent="0.3">
      <c r="A2559" s="25"/>
      <c r="B2559"/>
      <c r="C2559" s="31"/>
      <c r="D2559" s="31"/>
      <c r="E2559" s="31"/>
      <c r="F2559" s="31"/>
      <c r="G2559" s="31"/>
      <c r="H2559" s="31"/>
      <c r="I2559" s="24"/>
      <c r="J2559" s="24"/>
      <c r="K2559" s="24"/>
      <c r="O2559" s="24"/>
      <c r="P2559" s="31"/>
    </row>
    <row r="2560" spans="1:16" x14ac:dyDescent="0.3">
      <c r="A2560" s="25"/>
      <c r="B2560"/>
      <c r="C2560" s="31"/>
      <c r="D2560" s="31"/>
      <c r="E2560" s="31"/>
      <c r="F2560" s="31"/>
      <c r="G2560" s="31"/>
      <c r="H2560" s="31"/>
      <c r="I2560" s="24"/>
      <c r="J2560" s="24"/>
      <c r="K2560" s="24"/>
      <c r="O2560" s="24"/>
      <c r="P2560" s="31"/>
    </row>
    <row r="2561" spans="1:16" x14ac:dyDescent="0.3">
      <c r="A2561" s="25"/>
      <c r="B2561"/>
      <c r="C2561" s="31"/>
      <c r="D2561" s="31"/>
      <c r="E2561" s="31"/>
      <c r="F2561" s="31"/>
      <c r="G2561" s="31"/>
      <c r="H2561" s="31"/>
      <c r="I2561" s="24"/>
      <c r="J2561" s="24"/>
      <c r="K2561" s="24"/>
      <c r="O2561" s="24"/>
      <c r="P2561" s="31"/>
    </row>
    <row r="2562" spans="1:16" x14ac:dyDescent="0.3">
      <c r="A2562" s="25"/>
      <c r="B2562"/>
      <c r="C2562" s="31"/>
      <c r="D2562" s="31"/>
      <c r="E2562" s="31"/>
      <c r="F2562" s="31"/>
      <c r="G2562" s="31"/>
      <c r="H2562" s="31"/>
      <c r="I2562" s="24"/>
      <c r="J2562" s="24"/>
      <c r="K2562" s="24"/>
      <c r="O2562" s="24"/>
      <c r="P2562" s="31"/>
    </row>
    <row r="2563" spans="1:16" x14ac:dyDescent="0.3">
      <c r="A2563" s="25"/>
      <c r="B2563"/>
      <c r="C2563" s="31"/>
      <c r="D2563" s="31"/>
      <c r="E2563" s="31"/>
      <c r="F2563" s="31"/>
      <c r="G2563" s="31"/>
      <c r="H2563" s="31"/>
      <c r="I2563" s="24"/>
      <c r="J2563" s="24"/>
      <c r="K2563" s="24"/>
      <c r="O2563" s="24"/>
      <c r="P2563" s="31"/>
    </row>
    <row r="2564" spans="1:16" x14ac:dyDescent="0.3">
      <c r="A2564" s="25"/>
      <c r="B2564"/>
      <c r="C2564" s="31"/>
      <c r="D2564" s="31"/>
      <c r="E2564" s="31"/>
      <c r="F2564" s="31"/>
      <c r="G2564" s="31"/>
      <c r="H2564" s="31"/>
      <c r="I2564" s="24"/>
      <c r="J2564" s="24"/>
      <c r="K2564" s="24"/>
      <c r="O2564" s="24"/>
      <c r="P2564" s="31"/>
    </row>
    <row r="2565" spans="1:16" x14ac:dyDescent="0.3">
      <c r="A2565" s="25"/>
      <c r="B2565"/>
      <c r="C2565" s="31"/>
      <c r="D2565" s="31"/>
      <c r="E2565" s="31"/>
      <c r="F2565" s="31"/>
      <c r="G2565" s="31"/>
      <c r="H2565" s="31"/>
      <c r="I2565" s="24"/>
      <c r="J2565" s="24"/>
      <c r="K2565" s="24"/>
      <c r="O2565" s="24"/>
      <c r="P2565" s="31"/>
    </row>
    <row r="2566" spans="1:16" x14ac:dyDescent="0.3">
      <c r="A2566" s="25"/>
      <c r="B2566"/>
      <c r="C2566" s="31"/>
      <c r="D2566" s="31"/>
      <c r="E2566" s="31"/>
      <c r="F2566" s="31"/>
      <c r="G2566" s="31"/>
      <c r="H2566" s="31"/>
      <c r="I2566" s="24"/>
      <c r="J2566" s="24"/>
      <c r="K2566" s="24"/>
      <c r="O2566" s="24"/>
      <c r="P2566" s="31"/>
    </row>
    <row r="2567" spans="1:16" x14ac:dyDescent="0.3">
      <c r="A2567" s="25"/>
      <c r="B2567"/>
      <c r="C2567" s="31"/>
      <c r="D2567" s="31"/>
      <c r="E2567" s="31"/>
      <c r="F2567" s="31"/>
      <c r="G2567" s="31"/>
      <c r="H2567" s="31"/>
      <c r="I2567" s="24"/>
      <c r="J2567" s="24"/>
      <c r="K2567" s="24"/>
      <c r="O2567" s="24"/>
      <c r="P2567" s="31"/>
    </row>
    <row r="2568" spans="1:16" x14ac:dyDescent="0.3">
      <c r="A2568" s="25"/>
      <c r="B2568"/>
      <c r="I2568" s="24"/>
      <c r="J2568" s="24"/>
      <c r="K2568" s="24"/>
      <c r="O2568" s="24"/>
      <c r="P2568" s="31"/>
    </row>
    <row r="2569" spans="1:16" x14ac:dyDescent="0.3">
      <c r="A2569" s="25"/>
      <c r="B2569"/>
      <c r="C2569" s="31"/>
      <c r="D2569" s="31"/>
      <c r="E2569" s="31"/>
      <c r="F2569" s="31"/>
      <c r="G2569" s="31"/>
      <c r="H2569" s="31"/>
      <c r="I2569" s="24"/>
      <c r="J2569" s="24"/>
      <c r="K2569" s="24"/>
      <c r="O2569" s="24"/>
      <c r="P2569" s="31"/>
    </row>
    <row r="2570" spans="1:16" x14ac:dyDescent="0.3">
      <c r="A2570" s="25"/>
      <c r="B2570"/>
      <c r="C2570" s="31"/>
      <c r="D2570" s="31"/>
      <c r="E2570" s="31"/>
      <c r="F2570" s="31"/>
      <c r="G2570" s="31"/>
      <c r="H2570" s="31"/>
      <c r="I2570" s="24"/>
      <c r="J2570" s="24"/>
      <c r="K2570" s="24"/>
      <c r="O2570" s="24"/>
      <c r="P2570" s="31"/>
    </row>
    <row r="2571" spans="1:16" x14ac:dyDescent="0.3">
      <c r="A2571" s="25"/>
      <c r="B2571"/>
      <c r="I2571" s="24"/>
      <c r="J2571" s="24"/>
      <c r="K2571" s="24"/>
      <c r="O2571" s="24"/>
      <c r="P2571" s="31"/>
    </row>
    <row r="2572" spans="1:16" x14ac:dyDescent="0.3">
      <c r="A2572" s="25"/>
      <c r="B2572"/>
      <c r="I2572" s="24"/>
      <c r="J2572" s="24"/>
      <c r="K2572" s="24"/>
      <c r="O2572" s="24"/>
      <c r="P2572" s="31"/>
    </row>
    <row r="2573" spans="1:16" x14ac:dyDescent="0.3">
      <c r="A2573" s="25"/>
      <c r="B2573"/>
      <c r="C2573" s="31"/>
      <c r="D2573" s="31"/>
      <c r="E2573" s="31"/>
      <c r="F2573" s="31"/>
      <c r="G2573" s="31"/>
      <c r="H2573" s="31"/>
      <c r="I2573" s="24"/>
      <c r="J2573" s="24"/>
      <c r="K2573" s="24"/>
      <c r="O2573" s="24"/>
      <c r="P2573" s="31"/>
    </row>
    <row r="2574" spans="1:16" x14ac:dyDescent="0.3">
      <c r="A2574" s="25"/>
      <c r="B2574"/>
      <c r="C2574" s="31"/>
      <c r="D2574" s="31"/>
      <c r="E2574" s="31"/>
      <c r="F2574" s="31"/>
      <c r="G2574" s="31"/>
      <c r="H2574" s="31"/>
      <c r="I2574" s="24"/>
      <c r="J2574" s="24"/>
      <c r="K2574" s="24"/>
      <c r="O2574" s="24"/>
      <c r="P2574" s="31"/>
    </row>
    <row r="2575" spans="1:16" x14ac:dyDescent="0.3">
      <c r="A2575" s="25"/>
      <c r="B2575"/>
      <c r="C2575" s="31"/>
      <c r="D2575" s="31"/>
      <c r="E2575" s="31"/>
      <c r="F2575" s="31"/>
      <c r="G2575" s="31"/>
      <c r="H2575" s="31"/>
      <c r="I2575" s="24"/>
      <c r="J2575" s="24"/>
      <c r="K2575" s="24"/>
      <c r="O2575" s="24"/>
      <c r="P2575" s="31"/>
    </row>
    <row r="2576" spans="1:16" x14ac:dyDescent="0.3">
      <c r="A2576" s="25"/>
      <c r="B2576"/>
      <c r="C2576" s="31"/>
      <c r="D2576" s="31"/>
      <c r="E2576" s="31"/>
      <c r="F2576" s="31"/>
      <c r="G2576" s="31"/>
      <c r="H2576" s="31"/>
      <c r="I2576" s="24"/>
      <c r="J2576" s="24"/>
      <c r="K2576" s="24"/>
      <c r="O2576" s="24"/>
      <c r="P2576" s="31"/>
    </row>
    <row r="2577" spans="1:16" x14ac:dyDescent="0.3">
      <c r="A2577" s="25"/>
      <c r="B2577"/>
      <c r="C2577" s="31"/>
      <c r="D2577" s="31"/>
      <c r="E2577" s="31"/>
      <c r="F2577" s="31"/>
      <c r="G2577" s="31"/>
      <c r="H2577" s="31"/>
      <c r="I2577" s="24"/>
      <c r="J2577" s="24"/>
      <c r="K2577" s="24"/>
      <c r="O2577" s="24"/>
      <c r="P2577" s="31"/>
    </row>
    <row r="2578" spans="1:16" x14ac:dyDescent="0.3">
      <c r="A2578" s="25"/>
      <c r="B2578"/>
      <c r="C2578" s="31"/>
      <c r="D2578" s="31"/>
      <c r="E2578" s="31"/>
      <c r="F2578" s="31"/>
      <c r="G2578" s="31"/>
      <c r="H2578" s="31"/>
      <c r="I2578" s="24"/>
      <c r="J2578" s="24"/>
      <c r="K2578" s="24"/>
      <c r="O2578" s="24"/>
      <c r="P2578" s="31"/>
    </row>
    <row r="2579" spans="1:16" x14ac:dyDescent="0.3">
      <c r="A2579" s="25"/>
      <c r="B2579"/>
      <c r="C2579" s="31"/>
      <c r="D2579" s="31"/>
      <c r="E2579" s="31"/>
      <c r="F2579" s="31"/>
      <c r="G2579" s="31"/>
      <c r="H2579" s="31"/>
      <c r="I2579" s="24"/>
      <c r="J2579" s="24"/>
      <c r="K2579" s="24"/>
      <c r="O2579" s="24"/>
      <c r="P2579" s="31"/>
    </row>
    <row r="2580" spans="1:16" x14ac:dyDescent="0.3">
      <c r="A2580" s="25"/>
      <c r="B2580"/>
      <c r="C2580" s="31"/>
      <c r="D2580" s="31"/>
      <c r="E2580" s="31"/>
      <c r="F2580" s="31"/>
      <c r="G2580" s="31"/>
      <c r="H2580" s="31"/>
      <c r="I2580" s="24"/>
      <c r="J2580" s="24"/>
      <c r="K2580" s="24"/>
      <c r="O2580" s="24"/>
      <c r="P2580" s="31"/>
    </row>
    <row r="2581" spans="1:16" x14ac:dyDescent="0.3">
      <c r="A2581" s="25"/>
      <c r="B2581"/>
      <c r="C2581" s="31"/>
      <c r="D2581" s="31"/>
      <c r="E2581" s="31"/>
      <c r="F2581" s="31"/>
      <c r="G2581" s="31"/>
      <c r="H2581" s="31"/>
      <c r="I2581" s="24"/>
      <c r="J2581" s="24"/>
      <c r="K2581" s="24"/>
      <c r="O2581" s="24"/>
      <c r="P2581" s="31"/>
    </row>
    <row r="2582" spans="1:16" x14ac:dyDescent="0.3">
      <c r="A2582" s="25"/>
      <c r="B2582"/>
      <c r="C2582" s="31"/>
      <c r="D2582" s="31"/>
      <c r="E2582" s="31"/>
      <c r="F2582" s="31"/>
      <c r="G2582" s="31"/>
      <c r="H2582" s="31"/>
      <c r="I2582" s="24"/>
      <c r="J2582" s="24"/>
      <c r="K2582" s="24"/>
      <c r="O2582" s="24"/>
      <c r="P2582" s="31"/>
    </row>
    <row r="2583" spans="1:16" x14ac:dyDescent="0.3">
      <c r="A2583" s="25"/>
      <c r="B2583"/>
      <c r="C2583" s="31"/>
      <c r="D2583" s="31"/>
      <c r="E2583" s="31"/>
      <c r="F2583" s="31"/>
      <c r="G2583" s="31"/>
      <c r="H2583" s="31"/>
      <c r="I2583" s="24"/>
      <c r="J2583" s="24"/>
      <c r="K2583" s="24"/>
      <c r="O2583" s="24"/>
      <c r="P2583" s="31"/>
    </row>
    <row r="2584" spans="1:16" x14ac:dyDescent="0.3">
      <c r="A2584" s="25"/>
      <c r="B2584"/>
      <c r="C2584" s="31"/>
      <c r="D2584" s="31"/>
      <c r="E2584" s="31"/>
      <c r="F2584" s="31"/>
      <c r="G2584" s="31"/>
      <c r="H2584" s="31"/>
      <c r="I2584" s="24"/>
      <c r="J2584" s="24"/>
      <c r="K2584" s="24"/>
      <c r="O2584" s="24"/>
      <c r="P2584" s="31"/>
    </row>
    <row r="2585" spans="1:16" x14ac:dyDescent="0.3">
      <c r="A2585" s="25"/>
      <c r="B2585"/>
      <c r="C2585" s="31"/>
      <c r="D2585" s="31"/>
      <c r="E2585" s="31"/>
      <c r="F2585" s="31"/>
      <c r="G2585" s="31"/>
      <c r="H2585" s="31"/>
      <c r="I2585" s="24"/>
      <c r="J2585" s="24"/>
      <c r="K2585" s="24"/>
      <c r="O2585" s="24"/>
      <c r="P2585" s="31"/>
    </row>
    <row r="2586" spans="1:16" x14ac:dyDescent="0.3">
      <c r="A2586" s="25"/>
      <c r="B2586"/>
      <c r="C2586" s="31"/>
      <c r="D2586" s="31"/>
      <c r="E2586" s="31"/>
      <c r="F2586" s="31"/>
      <c r="G2586" s="31"/>
      <c r="H2586" s="31"/>
      <c r="I2586" s="24"/>
      <c r="J2586" s="24"/>
      <c r="K2586" s="24"/>
      <c r="O2586" s="24"/>
      <c r="P2586" s="31"/>
    </row>
    <row r="2587" spans="1:16" x14ac:dyDescent="0.3">
      <c r="A2587" s="25"/>
      <c r="B2587"/>
      <c r="C2587" s="31"/>
      <c r="D2587" s="31"/>
      <c r="E2587" s="31"/>
      <c r="F2587" s="31"/>
      <c r="G2587" s="31"/>
      <c r="H2587" s="31"/>
      <c r="I2587" s="24"/>
      <c r="J2587" s="24"/>
      <c r="K2587" s="24"/>
      <c r="O2587" s="24"/>
      <c r="P2587" s="31"/>
    </row>
    <row r="2588" spans="1:16" x14ac:dyDescent="0.3">
      <c r="A2588" s="25"/>
      <c r="B2588"/>
      <c r="C2588" s="31"/>
      <c r="D2588" s="31"/>
      <c r="E2588" s="31"/>
      <c r="F2588" s="31"/>
      <c r="G2588" s="31"/>
      <c r="H2588" s="31"/>
      <c r="I2588" s="24"/>
      <c r="J2588" s="24"/>
      <c r="K2588" s="24"/>
      <c r="O2588" s="24"/>
      <c r="P2588" s="31"/>
    </row>
    <row r="2589" spans="1:16" x14ac:dyDescent="0.3">
      <c r="A2589" s="25"/>
      <c r="B2589"/>
      <c r="C2589" s="31"/>
      <c r="D2589" s="31"/>
      <c r="E2589" s="31"/>
      <c r="F2589" s="31"/>
      <c r="G2589" s="31"/>
      <c r="H2589" s="31"/>
      <c r="I2589" s="24"/>
      <c r="J2589" s="24"/>
      <c r="K2589" s="24"/>
      <c r="O2589" s="24"/>
      <c r="P2589" s="31"/>
    </row>
    <row r="2590" spans="1:16" x14ac:dyDescent="0.3">
      <c r="A2590" s="25"/>
      <c r="B2590"/>
      <c r="C2590" s="31"/>
      <c r="D2590" s="31"/>
      <c r="E2590" s="31"/>
      <c r="F2590" s="31"/>
      <c r="G2590" s="31"/>
      <c r="H2590" s="31"/>
      <c r="I2590" s="24"/>
      <c r="J2590" s="24"/>
      <c r="K2590" s="24"/>
      <c r="O2590" s="24"/>
      <c r="P2590" s="31"/>
    </row>
    <row r="2591" spans="1:16" x14ac:dyDescent="0.3">
      <c r="A2591" s="25"/>
      <c r="B2591"/>
      <c r="C2591" s="31"/>
      <c r="D2591" s="31"/>
      <c r="E2591" s="31"/>
      <c r="F2591" s="31"/>
      <c r="G2591" s="31"/>
      <c r="H2591" s="31"/>
      <c r="I2591" s="24"/>
      <c r="J2591" s="24"/>
      <c r="K2591" s="24"/>
      <c r="O2591" s="24"/>
      <c r="P2591" s="31"/>
    </row>
    <row r="2592" spans="1:16" x14ac:dyDescent="0.3">
      <c r="A2592" s="25"/>
      <c r="B2592"/>
      <c r="C2592" s="31"/>
      <c r="D2592" s="31"/>
      <c r="E2592" s="31"/>
      <c r="F2592" s="31"/>
      <c r="G2592" s="31"/>
      <c r="H2592" s="31"/>
      <c r="I2592" s="24"/>
      <c r="J2592" s="24"/>
      <c r="K2592" s="24"/>
      <c r="O2592" s="24"/>
      <c r="P2592" s="31"/>
    </row>
    <row r="2593" spans="1:16" x14ac:dyDescent="0.3">
      <c r="A2593" s="25"/>
      <c r="B2593"/>
      <c r="C2593" s="31"/>
      <c r="D2593" s="31"/>
      <c r="E2593" s="31"/>
      <c r="F2593" s="31"/>
      <c r="G2593" s="31"/>
      <c r="H2593" s="31"/>
      <c r="I2593" s="24"/>
      <c r="J2593" s="24"/>
      <c r="K2593" s="24"/>
      <c r="O2593" s="24"/>
      <c r="P2593" s="31"/>
    </row>
    <row r="2594" spans="1:16" x14ac:dyDescent="0.3">
      <c r="A2594" s="25"/>
      <c r="B2594"/>
      <c r="C2594" s="31"/>
      <c r="D2594" s="31"/>
      <c r="E2594" s="31"/>
      <c r="F2594" s="31"/>
      <c r="G2594" s="31"/>
      <c r="H2594" s="31"/>
      <c r="I2594" s="24"/>
      <c r="J2594" s="24"/>
      <c r="K2594" s="24"/>
      <c r="O2594" s="24"/>
      <c r="P2594" s="31"/>
    </row>
    <row r="2595" spans="1:16" x14ac:dyDescent="0.3">
      <c r="A2595" s="25"/>
      <c r="B2595"/>
      <c r="C2595" s="31"/>
      <c r="D2595" s="31"/>
      <c r="E2595" s="31"/>
      <c r="F2595" s="31"/>
      <c r="G2595" s="31"/>
      <c r="H2595" s="31"/>
      <c r="I2595" s="24"/>
      <c r="J2595" s="24"/>
      <c r="K2595" s="24"/>
      <c r="O2595" s="24"/>
      <c r="P2595" s="31"/>
    </row>
    <row r="2596" spans="1:16" x14ac:dyDescent="0.3">
      <c r="A2596" s="25"/>
      <c r="B2596"/>
      <c r="C2596" s="31"/>
      <c r="D2596" s="31"/>
      <c r="E2596" s="31"/>
      <c r="F2596" s="31"/>
      <c r="G2596" s="31"/>
      <c r="H2596" s="31"/>
      <c r="I2596" s="24"/>
      <c r="J2596" s="24"/>
      <c r="K2596" s="24"/>
      <c r="O2596" s="24"/>
      <c r="P2596" s="31"/>
    </row>
    <row r="2597" spans="1:16" x14ac:dyDescent="0.3">
      <c r="A2597" s="25"/>
      <c r="B2597"/>
      <c r="C2597" s="31"/>
      <c r="D2597" s="31"/>
      <c r="E2597" s="31"/>
      <c r="F2597" s="31"/>
      <c r="G2597" s="31"/>
      <c r="H2597" s="31"/>
      <c r="I2597" s="24"/>
      <c r="J2597" s="24"/>
      <c r="K2597" s="24"/>
      <c r="O2597" s="24"/>
      <c r="P2597" s="31"/>
    </row>
    <row r="2598" spans="1:16" x14ac:dyDescent="0.3">
      <c r="A2598" s="25"/>
      <c r="B2598"/>
      <c r="C2598" s="31"/>
      <c r="D2598" s="31"/>
      <c r="E2598" s="31"/>
      <c r="F2598" s="31"/>
      <c r="G2598" s="31"/>
      <c r="H2598" s="31"/>
      <c r="I2598" s="24"/>
      <c r="J2598" s="24"/>
      <c r="K2598" s="24"/>
      <c r="O2598" s="24"/>
      <c r="P2598" s="31"/>
    </row>
    <row r="2599" spans="1:16" x14ac:dyDescent="0.3">
      <c r="A2599" s="25"/>
      <c r="B2599"/>
      <c r="C2599" s="31"/>
      <c r="D2599" s="31"/>
      <c r="E2599" s="31"/>
      <c r="F2599" s="31"/>
      <c r="G2599" s="31"/>
      <c r="H2599" s="31"/>
      <c r="I2599" s="24"/>
      <c r="J2599" s="24"/>
      <c r="K2599" s="24"/>
      <c r="O2599" s="24"/>
      <c r="P2599" s="31"/>
    </row>
    <row r="2600" spans="1:16" x14ac:dyDescent="0.3">
      <c r="A2600" s="25"/>
      <c r="B2600"/>
      <c r="C2600" s="31"/>
      <c r="D2600" s="31"/>
      <c r="E2600" s="31"/>
      <c r="F2600" s="31"/>
      <c r="G2600" s="31"/>
      <c r="H2600" s="31"/>
      <c r="I2600" s="24"/>
      <c r="J2600" s="24"/>
      <c r="K2600" s="24"/>
      <c r="O2600" s="24"/>
      <c r="P2600" s="31"/>
    </row>
    <row r="2601" spans="1:16" x14ac:dyDescent="0.3">
      <c r="A2601" s="25"/>
      <c r="B2601"/>
      <c r="C2601" s="31"/>
      <c r="D2601" s="31"/>
      <c r="E2601" s="31"/>
      <c r="F2601" s="31"/>
      <c r="G2601" s="31"/>
      <c r="H2601" s="31"/>
      <c r="I2601" s="24"/>
      <c r="J2601" s="24"/>
      <c r="K2601" s="24"/>
      <c r="O2601" s="24"/>
      <c r="P2601" s="31"/>
    </row>
    <row r="2602" spans="1:16" x14ac:dyDescent="0.3">
      <c r="A2602" s="25"/>
      <c r="B2602"/>
      <c r="C2602" s="31"/>
      <c r="D2602" s="31"/>
      <c r="E2602" s="31"/>
      <c r="F2602" s="31"/>
      <c r="G2602" s="31"/>
      <c r="H2602" s="31"/>
      <c r="I2602" s="24"/>
      <c r="J2602" s="24"/>
      <c r="K2602" s="24"/>
      <c r="O2602" s="24"/>
      <c r="P2602" s="31"/>
    </row>
    <row r="2603" spans="1:16" x14ac:dyDescent="0.3">
      <c r="A2603" s="25"/>
      <c r="B2603"/>
      <c r="C2603" s="31"/>
      <c r="D2603" s="31"/>
      <c r="E2603" s="31"/>
      <c r="F2603" s="31"/>
      <c r="G2603" s="31"/>
      <c r="H2603" s="31"/>
      <c r="I2603" s="24"/>
      <c r="J2603" s="24"/>
      <c r="K2603" s="24"/>
      <c r="O2603" s="24"/>
      <c r="P2603" s="31"/>
    </row>
    <row r="2604" spans="1:16" x14ac:dyDescent="0.3">
      <c r="A2604" s="25"/>
      <c r="B2604"/>
      <c r="C2604" s="31"/>
      <c r="D2604" s="31"/>
      <c r="E2604" s="31"/>
      <c r="F2604" s="31"/>
      <c r="G2604" s="31"/>
      <c r="H2604" s="31"/>
      <c r="I2604" s="24"/>
      <c r="J2604" s="24"/>
      <c r="K2604" s="24"/>
      <c r="O2604" s="24"/>
      <c r="P2604" s="31"/>
    </row>
    <row r="2605" spans="1:16" x14ac:dyDescent="0.3">
      <c r="A2605" s="25"/>
      <c r="B2605"/>
      <c r="C2605" s="31"/>
      <c r="D2605" s="31"/>
      <c r="E2605" s="31"/>
      <c r="F2605" s="31"/>
      <c r="G2605" s="31"/>
      <c r="H2605" s="31"/>
      <c r="I2605" s="24"/>
      <c r="J2605" s="24"/>
      <c r="K2605" s="24"/>
      <c r="O2605" s="24"/>
      <c r="P2605" s="31"/>
    </row>
    <row r="2606" spans="1:16" x14ac:dyDescent="0.3">
      <c r="A2606" s="25"/>
      <c r="B2606"/>
      <c r="C2606" s="31"/>
      <c r="D2606" s="31"/>
      <c r="E2606" s="31"/>
      <c r="F2606" s="31"/>
      <c r="G2606" s="31"/>
      <c r="H2606" s="31"/>
      <c r="I2606" s="24"/>
      <c r="J2606" s="24"/>
      <c r="K2606" s="24"/>
      <c r="O2606" s="24"/>
      <c r="P2606" s="31"/>
    </row>
    <row r="2607" spans="1:16" x14ac:dyDescent="0.3">
      <c r="A2607" s="25"/>
      <c r="B2607"/>
      <c r="C2607" s="31"/>
      <c r="D2607" s="31"/>
      <c r="E2607" s="31"/>
      <c r="F2607" s="31"/>
      <c r="G2607" s="31"/>
      <c r="H2607" s="31"/>
      <c r="I2607" s="24"/>
      <c r="J2607" s="24"/>
      <c r="K2607" s="24"/>
      <c r="O2607" s="24"/>
      <c r="P2607" s="31"/>
    </row>
    <row r="2608" spans="1:16" x14ac:dyDescent="0.3">
      <c r="A2608" s="25"/>
      <c r="B2608"/>
      <c r="C2608" s="31"/>
      <c r="D2608" s="31"/>
      <c r="E2608" s="31"/>
      <c r="F2608" s="31"/>
      <c r="G2608" s="31"/>
      <c r="H2608" s="31"/>
      <c r="I2608" s="24"/>
      <c r="J2608" s="24"/>
      <c r="K2608" s="24"/>
      <c r="O2608" s="24"/>
      <c r="P2608" s="31"/>
    </row>
    <row r="2609" spans="1:16" x14ac:dyDescent="0.3">
      <c r="A2609" s="25"/>
      <c r="B2609"/>
      <c r="C2609" s="31"/>
      <c r="D2609" s="31"/>
      <c r="E2609" s="31"/>
      <c r="F2609" s="31"/>
      <c r="G2609" s="31"/>
      <c r="H2609" s="31"/>
      <c r="I2609" s="24"/>
      <c r="J2609" s="24"/>
      <c r="K2609" s="24"/>
      <c r="O2609" s="24"/>
      <c r="P2609" s="31"/>
    </row>
    <row r="2610" spans="1:16" x14ac:dyDescent="0.3">
      <c r="A2610" s="25"/>
      <c r="B2610"/>
      <c r="C2610" s="31"/>
      <c r="D2610" s="31"/>
      <c r="E2610" s="31"/>
      <c r="F2610" s="31"/>
      <c r="G2610" s="31"/>
      <c r="H2610" s="31"/>
      <c r="I2610" s="24"/>
      <c r="J2610" s="24"/>
      <c r="K2610" s="24"/>
      <c r="O2610" s="24"/>
      <c r="P2610" s="31"/>
    </row>
    <row r="2611" spans="1:16" x14ac:dyDescent="0.3">
      <c r="A2611" s="25"/>
      <c r="B2611"/>
      <c r="C2611" s="31"/>
      <c r="D2611" s="31"/>
      <c r="E2611" s="31"/>
      <c r="F2611" s="31"/>
      <c r="G2611" s="31"/>
      <c r="H2611" s="31"/>
      <c r="I2611" s="24"/>
      <c r="J2611" s="24"/>
      <c r="K2611" s="24"/>
      <c r="O2611" s="24"/>
      <c r="P2611" s="31"/>
    </row>
    <row r="2612" spans="1:16" x14ac:dyDescent="0.3">
      <c r="A2612" s="25"/>
      <c r="B2612"/>
      <c r="C2612" s="31"/>
      <c r="D2612" s="31"/>
      <c r="E2612" s="31"/>
      <c r="F2612" s="31"/>
      <c r="G2612" s="31"/>
      <c r="H2612" s="31"/>
      <c r="I2612" s="24"/>
      <c r="J2612" s="24"/>
      <c r="K2612" s="24"/>
      <c r="O2612" s="24"/>
      <c r="P2612" s="31"/>
    </row>
    <row r="2613" spans="1:16" x14ac:dyDescent="0.3">
      <c r="A2613" s="25"/>
      <c r="B2613"/>
      <c r="C2613" s="31"/>
      <c r="D2613" s="31"/>
      <c r="E2613" s="31"/>
      <c r="F2613" s="31"/>
      <c r="G2613" s="31"/>
      <c r="H2613" s="31"/>
      <c r="I2613" s="24"/>
      <c r="J2613" s="24"/>
      <c r="K2613" s="24"/>
      <c r="O2613" s="24"/>
      <c r="P2613" s="31"/>
    </row>
    <row r="2614" spans="1:16" x14ac:dyDescent="0.3">
      <c r="A2614" s="25"/>
      <c r="B2614"/>
      <c r="C2614" s="31"/>
      <c r="D2614" s="31"/>
      <c r="E2614" s="31"/>
      <c r="F2614" s="31"/>
      <c r="G2614" s="31"/>
      <c r="H2614" s="31"/>
      <c r="I2614" s="24"/>
      <c r="J2614" s="24"/>
      <c r="K2614" s="24"/>
      <c r="O2614" s="24"/>
      <c r="P2614" s="31"/>
    </row>
    <row r="2615" spans="1:16" x14ac:dyDescent="0.3">
      <c r="A2615" s="25"/>
      <c r="B2615"/>
      <c r="C2615" s="31"/>
      <c r="D2615" s="31"/>
      <c r="E2615" s="31"/>
      <c r="F2615" s="31"/>
      <c r="G2615" s="31"/>
      <c r="H2615" s="31"/>
      <c r="I2615" s="24"/>
      <c r="J2615" s="24"/>
      <c r="K2615" s="24"/>
      <c r="O2615" s="24"/>
      <c r="P2615" s="31"/>
    </row>
    <row r="2616" spans="1:16" x14ac:dyDescent="0.3">
      <c r="A2616" s="25"/>
      <c r="B2616"/>
      <c r="C2616" s="31"/>
      <c r="D2616" s="31"/>
      <c r="E2616" s="31"/>
      <c r="F2616" s="31"/>
      <c r="G2616" s="31"/>
      <c r="H2616" s="31"/>
      <c r="I2616" s="24"/>
      <c r="J2616" s="24"/>
      <c r="K2616" s="24"/>
      <c r="O2616" s="24"/>
      <c r="P2616" s="31"/>
    </row>
    <row r="2617" spans="1:16" x14ac:dyDescent="0.3">
      <c r="A2617" s="25"/>
      <c r="B2617"/>
      <c r="C2617" s="31"/>
      <c r="D2617" s="31"/>
      <c r="E2617" s="31"/>
      <c r="F2617" s="31"/>
      <c r="G2617" s="31"/>
      <c r="H2617" s="31"/>
      <c r="I2617" s="24"/>
      <c r="J2617" s="24"/>
      <c r="K2617" s="24"/>
      <c r="O2617" s="24"/>
      <c r="P2617" s="31"/>
    </row>
    <row r="2618" spans="1:16" x14ac:dyDescent="0.3">
      <c r="A2618" s="25"/>
      <c r="B2618"/>
      <c r="C2618" s="31"/>
      <c r="D2618" s="31"/>
      <c r="E2618" s="31"/>
      <c r="F2618" s="31"/>
      <c r="G2618" s="31"/>
      <c r="H2618" s="31"/>
      <c r="I2618" s="24"/>
      <c r="J2618" s="24"/>
      <c r="K2618" s="24"/>
      <c r="O2618" s="24"/>
      <c r="P2618" s="31"/>
    </row>
    <row r="2619" spans="1:16" x14ac:dyDescent="0.3">
      <c r="A2619" s="25"/>
      <c r="B2619"/>
      <c r="C2619" s="31"/>
      <c r="D2619" s="31"/>
      <c r="E2619" s="31"/>
      <c r="F2619" s="31"/>
      <c r="G2619" s="31"/>
      <c r="H2619" s="31"/>
      <c r="I2619" s="24"/>
      <c r="J2619" s="24"/>
      <c r="K2619" s="24"/>
      <c r="O2619" s="24"/>
      <c r="P2619" s="31"/>
    </row>
    <row r="2620" spans="1:16" x14ac:dyDescent="0.3">
      <c r="A2620" s="25"/>
      <c r="B2620"/>
      <c r="C2620" s="31"/>
      <c r="D2620" s="31"/>
      <c r="E2620" s="31"/>
      <c r="F2620" s="31"/>
      <c r="G2620" s="31"/>
      <c r="H2620" s="31"/>
      <c r="I2620" s="24"/>
      <c r="J2620" s="24"/>
      <c r="K2620" s="24"/>
      <c r="O2620" s="24"/>
      <c r="P2620" s="31"/>
    </row>
    <row r="2621" spans="1:16" x14ac:dyDescent="0.3">
      <c r="A2621" s="25"/>
      <c r="B2621"/>
      <c r="C2621" s="31"/>
      <c r="D2621" s="31"/>
      <c r="E2621" s="31"/>
      <c r="F2621" s="31"/>
      <c r="G2621" s="31"/>
      <c r="H2621" s="31"/>
      <c r="I2621" s="24"/>
      <c r="J2621" s="24"/>
      <c r="K2621" s="24"/>
      <c r="O2621" s="24"/>
      <c r="P2621" s="31"/>
    </row>
    <row r="2622" spans="1:16" x14ac:dyDescent="0.3">
      <c r="A2622" s="25"/>
      <c r="B2622"/>
      <c r="C2622" s="31"/>
      <c r="D2622" s="31"/>
      <c r="E2622" s="31"/>
      <c r="F2622" s="31"/>
      <c r="G2622" s="31"/>
      <c r="H2622" s="31"/>
      <c r="I2622" s="24"/>
      <c r="J2622" s="24"/>
      <c r="K2622" s="24"/>
      <c r="O2622" s="24"/>
      <c r="P2622" s="31"/>
    </row>
    <row r="2623" spans="1:16" x14ac:dyDescent="0.3">
      <c r="A2623" s="25"/>
      <c r="B2623"/>
      <c r="C2623" s="31"/>
      <c r="D2623" s="31"/>
      <c r="E2623" s="31"/>
      <c r="F2623" s="31"/>
      <c r="G2623" s="31"/>
      <c r="H2623" s="31"/>
      <c r="I2623" s="24"/>
      <c r="J2623" s="24"/>
      <c r="K2623" s="24"/>
      <c r="O2623" s="24"/>
      <c r="P2623" s="31"/>
    </row>
    <row r="2624" spans="1:16" x14ac:dyDescent="0.3">
      <c r="A2624" s="25"/>
      <c r="B2624"/>
      <c r="C2624" s="31"/>
      <c r="D2624" s="31"/>
      <c r="E2624" s="31"/>
      <c r="F2624" s="31"/>
      <c r="G2624" s="31"/>
      <c r="H2624" s="31"/>
      <c r="I2624" s="24"/>
      <c r="J2624" s="24"/>
      <c r="K2624" s="24"/>
      <c r="O2624" s="24"/>
      <c r="P2624" s="31"/>
    </row>
    <row r="2625" spans="1:16" x14ac:dyDescent="0.3">
      <c r="A2625" s="25"/>
      <c r="B2625"/>
      <c r="C2625" s="31"/>
      <c r="D2625" s="31"/>
      <c r="E2625" s="31"/>
      <c r="F2625" s="31"/>
      <c r="G2625" s="31"/>
      <c r="H2625" s="31"/>
      <c r="I2625" s="24"/>
      <c r="J2625" s="24"/>
      <c r="K2625" s="24"/>
      <c r="O2625" s="24"/>
      <c r="P2625" s="31"/>
    </row>
    <row r="2626" spans="1:16" x14ac:dyDescent="0.3">
      <c r="A2626" s="25"/>
      <c r="B2626"/>
      <c r="C2626" s="31"/>
      <c r="D2626" s="31"/>
      <c r="E2626" s="31"/>
      <c r="F2626" s="31"/>
      <c r="G2626" s="31"/>
      <c r="H2626" s="31"/>
      <c r="I2626" s="24"/>
      <c r="J2626" s="24"/>
      <c r="K2626" s="24"/>
      <c r="O2626" s="24"/>
      <c r="P2626" s="31"/>
    </row>
    <row r="2627" spans="1:16" x14ac:dyDescent="0.3">
      <c r="A2627" s="25"/>
      <c r="B2627"/>
      <c r="C2627" s="31"/>
      <c r="D2627" s="31"/>
      <c r="E2627" s="31"/>
      <c r="F2627" s="31"/>
      <c r="G2627" s="31"/>
      <c r="H2627" s="31"/>
      <c r="I2627" s="24"/>
      <c r="J2627" s="24"/>
      <c r="K2627" s="24"/>
      <c r="O2627" s="24"/>
      <c r="P2627" s="31"/>
    </row>
    <row r="2628" spans="1:16" x14ac:dyDescent="0.3">
      <c r="A2628" s="25"/>
      <c r="B2628"/>
      <c r="C2628" s="31"/>
      <c r="D2628" s="31"/>
      <c r="E2628" s="31"/>
      <c r="F2628" s="31"/>
      <c r="G2628" s="31"/>
      <c r="H2628" s="31"/>
      <c r="I2628" s="24"/>
      <c r="J2628" s="24"/>
      <c r="K2628" s="24"/>
      <c r="O2628" s="24"/>
      <c r="P2628" s="31"/>
    </row>
    <row r="2629" spans="1:16" x14ac:dyDescent="0.3">
      <c r="A2629" s="25"/>
      <c r="B2629"/>
      <c r="C2629" s="31"/>
      <c r="D2629" s="31"/>
      <c r="E2629" s="31"/>
      <c r="F2629" s="31"/>
      <c r="G2629" s="31"/>
      <c r="H2629" s="31"/>
      <c r="I2629" s="24"/>
      <c r="J2629" s="24"/>
      <c r="K2629" s="24"/>
      <c r="O2629" s="24"/>
      <c r="P2629" s="31"/>
    </row>
    <row r="2630" spans="1:16" x14ac:dyDescent="0.3">
      <c r="A2630" s="25"/>
      <c r="B2630"/>
      <c r="C2630" s="31"/>
      <c r="D2630" s="31"/>
      <c r="E2630" s="31"/>
      <c r="F2630" s="31"/>
      <c r="G2630" s="31"/>
      <c r="H2630" s="31"/>
      <c r="I2630" s="24"/>
      <c r="J2630" s="24"/>
      <c r="K2630" s="24"/>
      <c r="O2630" s="24"/>
      <c r="P2630" s="31"/>
    </row>
    <row r="2631" spans="1:16" x14ac:dyDescent="0.3">
      <c r="A2631" s="25"/>
      <c r="B2631"/>
      <c r="C2631" s="31"/>
      <c r="D2631" s="31"/>
      <c r="E2631" s="31"/>
      <c r="F2631" s="31"/>
      <c r="G2631" s="31"/>
      <c r="H2631" s="31"/>
      <c r="I2631" s="24"/>
      <c r="J2631" s="24"/>
      <c r="K2631" s="24"/>
      <c r="O2631" s="24"/>
      <c r="P2631" s="31"/>
    </row>
    <row r="2632" spans="1:16" x14ac:dyDescent="0.3">
      <c r="A2632" s="25"/>
      <c r="B2632"/>
      <c r="C2632" s="31"/>
      <c r="D2632" s="31"/>
      <c r="E2632" s="31"/>
      <c r="F2632" s="31"/>
      <c r="G2632" s="31"/>
      <c r="H2632" s="31"/>
      <c r="I2632" s="24"/>
      <c r="J2632" s="24"/>
      <c r="K2632" s="24"/>
      <c r="O2632" s="24"/>
      <c r="P2632" s="31"/>
    </row>
    <row r="2633" spans="1:16" x14ac:dyDescent="0.3">
      <c r="A2633" s="25"/>
      <c r="B2633"/>
      <c r="C2633" s="31"/>
      <c r="D2633" s="31"/>
      <c r="E2633" s="31"/>
      <c r="F2633" s="31"/>
      <c r="G2633" s="31"/>
      <c r="H2633" s="31"/>
      <c r="I2633" s="24"/>
      <c r="J2633" s="24"/>
      <c r="K2633" s="24"/>
      <c r="O2633" s="24"/>
      <c r="P2633" s="31"/>
    </row>
    <row r="2634" spans="1:16" x14ac:dyDescent="0.3">
      <c r="A2634" s="25"/>
      <c r="B2634"/>
      <c r="C2634" s="31"/>
      <c r="D2634" s="31"/>
      <c r="E2634" s="31"/>
      <c r="F2634" s="31"/>
      <c r="G2634" s="31"/>
      <c r="H2634" s="31"/>
      <c r="I2634" s="24"/>
      <c r="J2634" s="24"/>
      <c r="K2634" s="24"/>
      <c r="O2634" s="24"/>
      <c r="P2634" s="31"/>
    </row>
    <row r="2635" spans="1:16" x14ac:dyDescent="0.3">
      <c r="A2635" s="25"/>
      <c r="B2635"/>
      <c r="C2635" s="31"/>
      <c r="D2635" s="31"/>
      <c r="E2635" s="31"/>
      <c r="F2635" s="31"/>
      <c r="G2635" s="31"/>
      <c r="H2635" s="31"/>
      <c r="I2635" s="24"/>
      <c r="J2635" s="24"/>
      <c r="K2635" s="24"/>
      <c r="O2635" s="24"/>
      <c r="P2635" s="31"/>
    </row>
    <row r="2636" spans="1:16" x14ac:dyDescent="0.3">
      <c r="A2636" s="25"/>
      <c r="B2636"/>
      <c r="C2636" s="31"/>
      <c r="D2636" s="31"/>
      <c r="E2636" s="31"/>
      <c r="F2636" s="31"/>
      <c r="G2636" s="31"/>
      <c r="H2636" s="31"/>
      <c r="I2636" s="24"/>
      <c r="J2636" s="24"/>
      <c r="K2636" s="24"/>
      <c r="O2636" s="24"/>
      <c r="P2636" s="31"/>
    </row>
    <row r="2637" spans="1:16" x14ac:dyDescent="0.3">
      <c r="A2637" s="25"/>
      <c r="B2637"/>
      <c r="C2637" s="31"/>
      <c r="D2637" s="31"/>
      <c r="E2637" s="31"/>
      <c r="F2637" s="31"/>
      <c r="G2637" s="31"/>
      <c r="H2637" s="31"/>
      <c r="I2637" s="24"/>
      <c r="J2637" s="24"/>
      <c r="K2637" s="24"/>
      <c r="O2637" s="24"/>
      <c r="P2637" s="31"/>
    </row>
    <row r="2638" spans="1:16" x14ac:dyDescent="0.3">
      <c r="A2638" s="25"/>
      <c r="B2638"/>
      <c r="C2638" s="31"/>
      <c r="D2638" s="31"/>
      <c r="E2638" s="31"/>
      <c r="F2638" s="31"/>
      <c r="G2638" s="31"/>
      <c r="H2638" s="31"/>
      <c r="I2638" s="24"/>
      <c r="J2638" s="24"/>
      <c r="K2638" s="24"/>
      <c r="O2638" s="24"/>
      <c r="P2638" s="31"/>
    </row>
    <row r="2639" spans="1:16" x14ac:dyDescent="0.3">
      <c r="A2639" s="25"/>
      <c r="B2639"/>
      <c r="C2639" s="31"/>
      <c r="D2639" s="31"/>
      <c r="E2639" s="31"/>
      <c r="F2639" s="31"/>
      <c r="G2639" s="31"/>
      <c r="H2639" s="31"/>
      <c r="I2639" s="24"/>
      <c r="J2639" s="24"/>
      <c r="K2639" s="24"/>
      <c r="O2639" s="24"/>
      <c r="P2639" s="31"/>
    </row>
    <row r="2640" spans="1:16" x14ac:dyDescent="0.3">
      <c r="A2640" s="25"/>
      <c r="B2640"/>
      <c r="C2640" s="31"/>
      <c r="D2640" s="31"/>
      <c r="E2640" s="31"/>
      <c r="F2640" s="31"/>
      <c r="G2640" s="31"/>
      <c r="H2640" s="31"/>
      <c r="I2640" s="24"/>
      <c r="J2640" s="24"/>
      <c r="K2640" s="24"/>
      <c r="O2640" s="24"/>
      <c r="P2640" s="31"/>
    </row>
    <row r="2641" spans="1:16" x14ac:dyDescent="0.3">
      <c r="A2641" s="25"/>
      <c r="B2641"/>
      <c r="C2641" s="31"/>
      <c r="D2641" s="31"/>
      <c r="E2641" s="31"/>
      <c r="F2641" s="31"/>
      <c r="G2641" s="31"/>
      <c r="H2641" s="31"/>
      <c r="I2641" s="24"/>
      <c r="J2641" s="24"/>
      <c r="K2641" s="24"/>
      <c r="O2641" s="24"/>
      <c r="P2641" s="31"/>
    </row>
    <row r="2642" spans="1:16" x14ac:dyDescent="0.3">
      <c r="A2642" s="25"/>
      <c r="B2642"/>
      <c r="C2642" s="31"/>
      <c r="D2642" s="31"/>
      <c r="E2642" s="31"/>
      <c r="F2642" s="31"/>
      <c r="G2642" s="31"/>
      <c r="H2642" s="31"/>
      <c r="I2642" s="24"/>
      <c r="J2642" s="24"/>
      <c r="K2642" s="24"/>
      <c r="O2642" s="24"/>
      <c r="P2642" s="31"/>
    </row>
    <row r="2643" spans="1:16" x14ac:dyDescent="0.3">
      <c r="A2643" s="25"/>
      <c r="B2643"/>
      <c r="C2643" s="31"/>
      <c r="D2643" s="31"/>
      <c r="E2643" s="31"/>
      <c r="F2643" s="31"/>
      <c r="G2643" s="31"/>
      <c r="H2643" s="31"/>
      <c r="I2643" s="24"/>
      <c r="J2643" s="24"/>
      <c r="K2643" s="24"/>
      <c r="O2643" s="24"/>
      <c r="P2643" s="31"/>
    </row>
    <row r="2644" spans="1:16" x14ac:dyDescent="0.3">
      <c r="A2644" s="25"/>
      <c r="B2644"/>
      <c r="C2644" s="31"/>
      <c r="D2644" s="31"/>
      <c r="E2644" s="31"/>
      <c r="F2644" s="31"/>
      <c r="G2644" s="31"/>
      <c r="H2644" s="31"/>
      <c r="I2644" s="24"/>
      <c r="J2644" s="24"/>
      <c r="K2644" s="24"/>
      <c r="O2644" s="24"/>
      <c r="P2644" s="31"/>
    </row>
    <row r="2645" spans="1:16" x14ac:dyDescent="0.3">
      <c r="A2645" s="25"/>
      <c r="B2645"/>
      <c r="C2645" s="31"/>
      <c r="D2645" s="31"/>
      <c r="E2645" s="31"/>
      <c r="F2645" s="31"/>
      <c r="G2645" s="31"/>
      <c r="H2645" s="31"/>
      <c r="I2645" s="24"/>
      <c r="J2645" s="24"/>
      <c r="K2645" s="24"/>
      <c r="O2645" s="24"/>
      <c r="P2645" s="31"/>
    </row>
    <row r="2646" spans="1:16" x14ac:dyDescent="0.3">
      <c r="A2646" s="25"/>
      <c r="B2646"/>
      <c r="C2646" s="31"/>
      <c r="D2646" s="31"/>
      <c r="E2646" s="31"/>
      <c r="F2646" s="31"/>
      <c r="G2646" s="31"/>
      <c r="H2646" s="31"/>
      <c r="I2646" s="24"/>
      <c r="J2646" s="24"/>
      <c r="K2646" s="24"/>
      <c r="O2646" s="24"/>
      <c r="P2646" s="31"/>
    </row>
    <row r="2647" spans="1:16" x14ac:dyDescent="0.3">
      <c r="A2647" s="25"/>
      <c r="B2647"/>
      <c r="C2647" s="31"/>
      <c r="D2647" s="31"/>
      <c r="E2647" s="31"/>
      <c r="F2647" s="31"/>
      <c r="G2647" s="31"/>
      <c r="H2647" s="31"/>
      <c r="I2647" s="24"/>
      <c r="J2647" s="24"/>
      <c r="K2647" s="24"/>
      <c r="O2647" s="24"/>
      <c r="P2647" s="31"/>
    </row>
    <row r="2648" spans="1:16" x14ac:dyDescent="0.3">
      <c r="A2648" s="25"/>
      <c r="B2648"/>
      <c r="C2648" s="31"/>
      <c r="D2648" s="31"/>
      <c r="E2648" s="31"/>
      <c r="F2648" s="31"/>
      <c r="G2648" s="31"/>
      <c r="H2648" s="31"/>
      <c r="I2648" s="24"/>
      <c r="J2648" s="24"/>
      <c r="K2648" s="24"/>
      <c r="O2648" s="24"/>
      <c r="P2648" s="31"/>
    </row>
    <row r="2649" spans="1:16" x14ac:dyDescent="0.3">
      <c r="A2649" s="25"/>
      <c r="B2649"/>
      <c r="C2649" s="31"/>
      <c r="D2649" s="31"/>
      <c r="E2649" s="31"/>
      <c r="F2649" s="31"/>
      <c r="G2649" s="31"/>
      <c r="H2649" s="31"/>
      <c r="I2649" s="24"/>
      <c r="J2649" s="24"/>
      <c r="K2649" s="24"/>
      <c r="O2649" s="24"/>
      <c r="P2649" s="31"/>
    </row>
    <row r="2650" spans="1:16" x14ac:dyDescent="0.3">
      <c r="A2650" s="25"/>
      <c r="B2650"/>
      <c r="C2650" s="31"/>
      <c r="D2650" s="31"/>
      <c r="E2650" s="31"/>
      <c r="F2650" s="31"/>
      <c r="G2650" s="31"/>
      <c r="H2650" s="31"/>
      <c r="I2650" s="24"/>
      <c r="J2650" s="24"/>
      <c r="K2650" s="24"/>
      <c r="O2650" s="24"/>
      <c r="P2650" s="31"/>
    </row>
    <row r="2651" spans="1:16" x14ac:dyDescent="0.3">
      <c r="A2651" s="25"/>
      <c r="B2651"/>
      <c r="C2651" s="31"/>
      <c r="D2651" s="31"/>
      <c r="E2651" s="31"/>
      <c r="F2651" s="31"/>
      <c r="G2651" s="31"/>
      <c r="H2651" s="31"/>
      <c r="I2651" s="24"/>
      <c r="J2651" s="24"/>
      <c r="K2651" s="24"/>
      <c r="O2651" s="24"/>
      <c r="P2651" s="31"/>
    </row>
    <row r="2652" spans="1:16" x14ac:dyDescent="0.3">
      <c r="A2652" s="25"/>
      <c r="B2652"/>
      <c r="C2652" s="31"/>
      <c r="D2652" s="31"/>
      <c r="E2652" s="31"/>
      <c r="F2652" s="31"/>
      <c r="G2652" s="31"/>
      <c r="H2652" s="31"/>
      <c r="I2652" s="24"/>
      <c r="J2652" s="24"/>
      <c r="K2652" s="24"/>
      <c r="O2652" s="24"/>
      <c r="P2652" s="31"/>
    </row>
    <row r="2653" spans="1:16" x14ac:dyDescent="0.3">
      <c r="A2653" s="25"/>
      <c r="B2653"/>
      <c r="C2653" s="31"/>
      <c r="D2653" s="31"/>
      <c r="E2653" s="31"/>
      <c r="F2653" s="31"/>
      <c r="G2653" s="31"/>
      <c r="H2653" s="31"/>
      <c r="I2653" s="24"/>
      <c r="J2653" s="24"/>
      <c r="K2653" s="24"/>
      <c r="O2653" s="24"/>
      <c r="P2653" s="31"/>
    </row>
    <row r="2654" spans="1:16" x14ac:dyDescent="0.3">
      <c r="A2654" s="25"/>
      <c r="B2654"/>
      <c r="C2654" s="31"/>
      <c r="D2654" s="31"/>
      <c r="E2654" s="31"/>
      <c r="F2654" s="31"/>
      <c r="G2654" s="31"/>
      <c r="H2654" s="31"/>
      <c r="I2654" s="24"/>
      <c r="J2654" s="24"/>
      <c r="K2654" s="24"/>
      <c r="O2654" s="24"/>
      <c r="P2654" s="31"/>
    </row>
    <row r="2655" spans="1:16" x14ac:dyDescent="0.3">
      <c r="A2655" s="25"/>
      <c r="B2655"/>
      <c r="C2655" s="31"/>
      <c r="D2655" s="31"/>
      <c r="E2655" s="31"/>
      <c r="F2655" s="31"/>
      <c r="G2655" s="31"/>
      <c r="H2655" s="31"/>
      <c r="I2655" s="24"/>
      <c r="J2655" s="24"/>
      <c r="K2655" s="24"/>
      <c r="O2655" s="24"/>
      <c r="P2655" s="31"/>
    </row>
    <row r="2656" spans="1:16" x14ac:dyDescent="0.3">
      <c r="A2656" s="25"/>
      <c r="B2656"/>
      <c r="C2656" s="31"/>
      <c r="D2656" s="31"/>
      <c r="E2656" s="31"/>
      <c r="F2656" s="31"/>
      <c r="G2656" s="31"/>
      <c r="H2656" s="31"/>
      <c r="I2656" s="24"/>
      <c r="J2656" s="24"/>
      <c r="K2656" s="24"/>
      <c r="O2656" s="24"/>
      <c r="P2656" s="31"/>
    </row>
    <row r="2657" spans="1:16" x14ac:dyDescent="0.3">
      <c r="A2657" s="25"/>
      <c r="B2657"/>
      <c r="C2657" s="31"/>
      <c r="D2657" s="31"/>
      <c r="E2657" s="31"/>
      <c r="F2657" s="31"/>
      <c r="G2657" s="31"/>
      <c r="H2657" s="31"/>
      <c r="I2657" s="24"/>
      <c r="J2657" s="24"/>
      <c r="K2657" s="24"/>
      <c r="O2657" s="24"/>
      <c r="P2657" s="31"/>
    </row>
    <row r="2658" spans="1:16" x14ac:dyDescent="0.3">
      <c r="A2658" s="25"/>
      <c r="B2658"/>
      <c r="C2658" s="31"/>
      <c r="D2658" s="31"/>
      <c r="E2658" s="31"/>
      <c r="F2658" s="31"/>
      <c r="G2658" s="31"/>
      <c r="H2658" s="31"/>
      <c r="I2658" s="24"/>
      <c r="J2658" s="24"/>
      <c r="K2658" s="24"/>
      <c r="O2658" s="24"/>
      <c r="P2658" s="31"/>
    </row>
    <row r="2659" spans="1:16" x14ac:dyDescent="0.3">
      <c r="A2659" s="25"/>
      <c r="B2659"/>
      <c r="C2659" s="31"/>
      <c r="D2659" s="31"/>
      <c r="E2659" s="31"/>
      <c r="F2659" s="31"/>
      <c r="G2659" s="31"/>
      <c r="H2659" s="31"/>
      <c r="I2659" s="24"/>
      <c r="J2659" s="24"/>
      <c r="K2659" s="24"/>
      <c r="O2659" s="24"/>
      <c r="P2659" s="31"/>
    </row>
    <row r="2660" spans="1:16" x14ac:dyDescent="0.3">
      <c r="A2660" s="25"/>
      <c r="B2660"/>
      <c r="C2660" s="31"/>
      <c r="D2660" s="31"/>
      <c r="E2660" s="31"/>
      <c r="F2660" s="31"/>
      <c r="G2660" s="31"/>
      <c r="H2660" s="31"/>
      <c r="I2660" s="24"/>
      <c r="J2660" s="24"/>
      <c r="K2660" s="24"/>
      <c r="O2660" s="24"/>
      <c r="P2660" s="31"/>
    </row>
    <row r="2661" spans="1:16" x14ac:dyDescent="0.3">
      <c r="A2661" s="25"/>
      <c r="B2661"/>
      <c r="C2661" s="31"/>
      <c r="D2661" s="31"/>
      <c r="E2661" s="31"/>
      <c r="F2661" s="31"/>
      <c r="G2661" s="31"/>
      <c r="H2661" s="31"/>
      <c r="I2661" s="24"/>
      <c r="J2661" s="24"/>
      <c r="K2661" s="24"/>
      <c r="O2661" s="24"/>
      <c r="P2661" s="31"/>
    </row>
    <row r="2662" spans="1:16" x14ac:dyDescent="0.3">
      <c r="A2662" s="25"/>
      <c r="B2662"/>
      <c r="C2662" s="31"/>
      <c r="D2662" s="31"/>
      <c r="E2662" s="31"/>
      <c r="F2662" s="31"/>
      <c r="G2662" s="31"/>
      <c r="H2662" s="31"/>
      <c r="I2662" s="24"/>
      <c r="J2662" s="24"/>
      <c r="K2662" s="24"/>
      <c r="O2662" s="24"/>
      <c r="P2662" s="31"/>
    </row>
    <row r="2663" spans="1:16" x14ac:dyDescent="0.3">
      <c r="A2663" s="25"/>
      <c r="B2663"/>
      <c r="C2663" s="31"/>
      <c r="D2663" s="31"/>
      <c r="E2663" s="31"/>
      <c r="F2663" s="31"/>
      <c r="G2663" s="31"/>
      <c r="H2663" s="31"/>
      <c r="I2663" s="24"/>
      <c r="J2663" s="24"/>
      <c r="K2663" s="24"/>
      <c r="O2663" s="24"/>
      <c r="P2663" s="31"/>
    </row>
    <row r="2664" spans="1:16" x14ac:dyDescent="0.3">
      <c r="A2664" s="25"/>
      <c r="B2664"/>
      <c r="C2664" s="31"/>
      <c r="D2664" s="31"/>
      <c r="E2664" s="31"/>
      <c r="F2664" s="31"/>
      <c r="G2664" s="31"/>
      <c r="H2664" s="31"/>
      <c r="I2664" s="24"/>
      <c r="J2664" s="24"/>
      <c r="K2664" s="24"/>
      <c r="O2664" s="24"/>
      <c r="P2664" s="31"/>
    </row>
    <row r="2665" spans="1:16" x14ac:dyDescent="0.3">
      <c r="A2665" s="25"/>
      <c r="B2665"/>
      <c r="C2665" s="31"/>
      <c r="D2665" s="31"/>
      <c r="E2665" s="31"/>
      <c r="F2665" s="31"/>
      <c r="G2665" s="31"/>
      <c r="H2665" s="31"/>
      <c r="I2665" s="24"/>
      <c r="J2665" s="24"/>
      <c r="K2665" s="24"/>
      <c r="O2665" s="24"/>
      <c r="P2665" s="31"/>
    </row>
    <row r="2666" spans="1:16" x14ac:dyDescent="0.3">
      <c r="A2666" s="25"/>
      <c r="B2666"/>
      <c r="C2666" s="31"/>
      <c r="D2666" s="31"/>
      <c r="E2666" s="31"/>
      <c r="F2666" s="31"/>
      <c r="G2666" s="31"/>
      <c r="H2666" s="31"/>
      <c r="I2666" s="24"/>
      <c r="J2666" s="24"/>
      <c r="K2666" s="24"/>
      <c r="O2666" s="24"/>
      <c r="P2666" s="31"/>
    </row>
    <row r="2667" spans="1:16" x14ac:dyDescent="0.3">
      <c r="A2667" s="25"/>
      <c r="B2667"/>
      <c r="C2667" s="31"/>
      <c r="D2667" s="31"/>
      <c r="E2667" s="31"/>
      <c r="F2667" s="31"/>
      <c r="G2667" s="31"/>
      <c r="H2667" s="31"/>
      <c r="I2667" s="24"/>
      <c r="J2667" s="24"/>
      <c r="K2667" s="24"/>
      <c r="O2667" s="24"/>
      <c r="P2667" s="31"/>
    </row>
    <row r="2668" spans="1:16" x14ac:dyDescent="0.3">
      <c r="A2668" s="25"/>
      <c r="B2668"/>
      <c r="C2668" s="31"/>
      <c r="D2668" s="31"/>
      <c r="E2668" s="31"/>
      <c r="F2668" s="31"/>
      <c r="G2668" s="31"/>
      <c r="H2668" s="31"/>
      <c r="I2668" s="24"/>
      <c r="J2668" s="24"/>
      <c r="K2668" s="24"/>
      <c r="O2668" s="24"/>
      <c r="P2668" s="31"/>
    </row>
    <row r="2669" spans="1:16" x14ac:dyDescent="0.3">
      <c r="A2669" s="25"/>
      <c r="B2669"/>
      <c r="C2669" s="31"/>
      <c r="D2669" s="31"/>
      <c r="E2669" s="31"/>
      <c r="F2669" s="31"/>
      <c r="G2669" s="31"/>
      <c r="H2669" s="31"/>
      <c r="I2669" s="24"/>
      <c r="J2669" s="24"/>
      <c r="K2669" s="24"/>
      <c r="O2669" s="24"/>
      <c r="P2669" s="31"/>
    </row>
    <row r="2670" spans="1:16" x14ac:dyDescent="0.3">
      <c r="A2670" s="25"/>
      <c r="B2670"/>
      <c r="C2670" s="31"/>
      <c r="D2670" s="31"/>
      <c r="E2670" s="31"/>
      <c r="F2670" s="31"/>
      <c r="G2670" s="31"/>
      <c r="H2670" s="31"/>
      <c r="I2670" s="24"/>
      <c r="J2670" s="24"/>
      <c r="K2670" s="24"/>
      <c r="O2670" s="24"/>
      <c r="P2670" s="31"/>
    </row>
    <row r="2671" spans="1:16" x14ac:dyDescent="0.3">
      <c r="A2671" s="25"/>
      <c r="B2671"/>
      <c r="C2671" s="31"/>
      <c r="D2671" s="31"/>
      <c r="E2671" s="31"/>
      <c r="F2671" s="31"/>
      <c r="G2671" s="31"/>
      <c r="H2671" s="31"/>
      <c r="I2671" s="24"/>
      <c r="J2671" s="24"/>
      <c r="K2671" s="24"/>
      <c r="O2671" s="24"/>
      <c r="P2671" s="31"/>
    </row>
    <row r="2672" spans="1:16" x14ac:dyDescent="0.3">
      <c r="A2672" s="25"/>
      <c r="B2672"/>
      <c r="C2672" s="31"/>
      <c r="D2672" s="31"/>
      <c r="E2672" s="31"/>
      <c r="F2672" s="31"/>
      <c r="G2672" s="31"/>
      <c r="H2672" s="31"/>
      <c r="I2672" s="24"/>
      <c r="J2672" s="24"/>
      <c r="K2672" s="24"/>
      <c r="O2672" s="24"/>
      <c r="P2672" s="31"/>
    </row>
    <row r="2673" spans="1:16" x14ac:dyDescent="0.3">
      <c r="A2673" s="25"/>
      <c r="B2673"/>
      <c r="C2673" s="31"/>
      <c r="D2673" s="31"/>
      <c r="E2673" s="31"/>
      <c r="F2673" s="31"/>
      <c r="G2673" s="31"/>
      <c r="H2673" s="31"/>
      <c r="I2673" s="24"/>
      <c r="J2673" s="24"/>
      <c r="K2673" s="24"/>
      <c r="O2673" s="24"/>
      <c r="P2673" s="31"/>
    </row>
    <row r="2674" spans="1:16" x14ac:dyDescent="0.3">
      <c r="A2674" s="25"/>
      <c r="B2674"/>
      <c r="C2674" s="31"/>
      <c r="D2674" s="31"/>
      <c r="E2674" s="31"/>
      <c r="F2674" s="31"/>
      <c r="G2674" s="31"/>
      <c r="H2674" s="31"/>
      <c r="I2674" s="24"/>
      <c r="J2674" s="24"/>
      <c r="K2674" s="24"/>
      <c r="O2674" s="24"/>
      <c r="P2674" s="31"/>
    </row>
    <row r="2675" spans="1:16" x14ac:dyDescent="0.3">
      <c r="A2675" s="25"/>
      <c r="B2675"/>
      <c r="C2675" s="31"/>
      <c r="D2675" s="31"/>
      <c r="E2675" s="31"/>
      <c r="F2675" s="31"/>
      <c r="G2675" s="31"/>
      <c r="H2675" s="31"/>
      <c r="I2675" s="24"/>
      <c r="J2675" s="24"/>
      <c r="K2675" s="24"/>
      <c r="O2675" s="24"/>
      <c r="P2675" s="31"/>
    </row>
    <row r="2676" spans="1:16" x14ac:dyDescent="0.3">
      <c r="A2676" s="25"/>
      <c r="B2676"/>
      <c r="C2676" s="31"/>
      <c r="D2676" s="31"/>
      <c r="E2676" s="31"/>
      <c r="F2676" s="31"/>
      <c r="G2676" s="31"/>
      <c r="H2676" s="31"/>
      <c r="I2676" s="24"/>
      <c r="J2676" s="24"/>
      <c r="K2676" s="24"/>
      <c r="O2676" s="24"/>
      <c r="P2676" s="31"/>
    </row>
    <row r="2677" spans="1:16" x14ac:dyDescent="0.3">
      <c r="A2677" s="25"/>
      <c r="B2677"/>
      <c r="C2677" s="31"/>
      <c r="D2677" s="31"/>
      <c r="E2677" s="31"/>
      <c r="F2677" s="31"/>
      <c r="G2677" s="31"/>
      <c r="H2677" s="31"/>
      <c r="I2677" s="24"/>
      <c r="J2677" s="24"/>
      <c r="K2677" s="24"/>
      <c r="O2677" s="24"/>
      <c r="P2677" s="31"/>
    </row>
    <row r="2678" spans="1:16" x14ac:dyDescent="0.3">
      <c r="A2678" s="25"/>
      <c r="B2678"/>
      <c r="C2678" s="31"/>
      <c r="D2678" s="31"/>
      <c r="E2678" s="31"/>
      <c r="F2678" s="31"/>
      <c r="G2678" s="31"/>
      <c r="H2678" s="31"/>
      <c r="I2678" s="24"/>
      <c r="J2678" s="24"/>
      <c r="K2678" s="24"/>
      <c r="O2678" s="24"/>
      <c r="P2678" s="31"/>
    </row>
    <row r="2679" spans="1:16" x14ac:dyDescent="0.3">
      <c r="A2679" s="25"/>
      <c r="B2679"/>
      <c r="C2679" s="31"/>
      <c r="D2679" s="31"/>
      <c r="E2679" s="31"/>
      <c r="F2679" s="31"/>
      <c r="G2679" s="31"/>
      <c r="H2679" s="31"/>
      <c r="I2679" s="24"/>
      <c r="J2679" s="24"/>
      <c r="K2679" s="24"/>
      <c r="O2679" s="24"/>
      <c r="P2679" s="31"/>
    </row>
    <row r="2680" spans="1:16" x14ac:dyDescent="0.3">
      <c r="A2680" s="25"/>
      <c r="B2680"/>
      <c r="C2680" s="31"/>
      <c r="D2680" s="31"/>
      <c r="E2680" s="31"/>
      <c r="F2680" s="31"/>
      <c r="G2680" s="31"/>
      <c r="H2680" s="31"/>
      <c r="I2680" s="24"/>
      <c r="J2680" s="24"/>
      <c r="K2680" s="24"/>
      <c r="O2680" s="24"/>
      <c r="P2680" s="31"/>
    </row>
    <row r="2681" spans="1:16" x14ac:dyDescent="0.3">
      <c r="A2681" s="25"/>
      <c r="B2681"/>
      <c r="C2681" s="31"/>
      <c r="D2681" s="31"/>
      <c r="E2681" s="31"/>
      <c r="F2681" s="31"/>
      <c r="G2681" s="31"/>
      <c r="H2681" s="31"/>
      <c r="I2681" s="24"/>
      <c r="J2681" s="24"/>
      <c r="K2681" s="24"/>
      <c r="O2681" s="24"/>
      <c r="P2681" s="31"/>
    </row>
    <row r="2682" spans="1:16" x14ac:dyDescent="0.3">
      <c r="A2682" s="25"/>
      <c r="B2682"/>
      <c r="C2682" s="31"/>
      <c r="D2682" s="31"/>
      <c r="E2682" s="31"/>
      <c r="F2682" s="31"/>
      <c r="G2682" s="31"/>
      <c r="H2682" s="31"/>
      <c r="I2682" s="24"/>
      <c r="J2682" s="24"/>
      <c r="K2682" s="24"/>
      <c r="O2682" s="24"/>
      <c r="P2682" s="31"/>
    </row>
    <row r="2683" spans="1:16" x14ac:dyDescent="0.3">
      <c r="A2683" s="25"/>
      <c r="B2683"/>
      <c r="C2683" s="31"/>
      <c r="D2683" s="31"/>
      <c r="E2683" s="31"/>
      <c r="F2683" s="31"/>
      <c r="G2683" s="31"/>
      <c r="H2683" s="31"/>
      <c r="I2683" s="24"/>
      <c r="J2683" s="24"/>
      <c r="K2683" s="24"/>
      <c r="O2683" s="24"/>
      <c r="P2683" s="31"/>
    </row>
    <row r="2684" spans="1:16" x14ac:dyDescent="0.3">
      <c r="A2684" s="25"/>
      <c r="B2684"/>
      <c r="C2684" s="31"/>
      <c r="D2684" s="31"/>
      <c r="E2684" s="31"/>
      <c r="F2684" s="31"/>
      <c r="G2684" s="31"/>
      <c r="H2684" s="31"/>
      <c r="I2684" s="24"/>
      <c r="J2684" s="24"/>
      <c r="K2684" s="24"/>
      <c r="O2684" s="24"/>
      <c r="P2684" s="31"/>
    </row>
    <row r="2685" spans="1:16" x14ac:dyDescent="0.3">
      <c r="A2685" s="25"/>
      <c r="B2685"/>
      <c r="C2685" s="31"/>
      <c r="D2685" s="31"/>
      <c r="E2685" s="31"/>
      <c r="F2685" s="31"/>
      <c r="G2685" s="31"/>
      <c r="H2685" s="31"/>
      <c r="I2685" s="24"/>
      <c r="J2685" s="24"/>
      <c r="K2685" s="24"/>
      <c r="O2685" s="24"/>
      <c r="P2685" s="31"/>
    </row>
    <row r="2686" spans="1:16" x14ac:dyDescent="0.3">
      <c r="A2686" s="25"/>
      <c r="B2686"/>
      <c r="C2686" s="31"/>
      <c r="D2686" s="31"/>
      <c r="E2686" s="31"/>
      <c r="F2686" s="31"/>
      <c r="G2686" s="31"/>
      <c r="H2686" s="31"/>
      <c r="I2686" s="24"/>
      <c r="J2686" s="24"/>
      <c r="K2686" s="24"/>
      <c r="O2686" s="24"/>
      <c r="P2686" s="31"/>
    </row>
    <row r="2687" spans="1:16" x14ac:dyDescent="0.3">
      <c r="A2687" s="25"/>
      <c r="B2687"/>
      <c r="C2687" s="31"/>
      <c r="D2687" s="31"/>
      <c r="E2687" s="31"/>
      <c r="F2687" s="31"/>
      <c r="G2687" s="31"/>
      <c r="H2687" s="31"/>
      <c r="I2687" s="24"/>
      <c r="J2687" s="24"/>
      <c r="K2687" s="24"/>
      <c r="O2687" s="24"/>
      <c r="P2687" s="31"/>
    </row>
    <row r="2688" spans="1:16" x14ac:dyDescent="0.3">
      <c r="A2688" s="25"/>
      <c r="B2688"/>
      <c r="I2688" s="24"/>
      <c r="J2688" s="24"/>
      <c r="K2688" s="24"/>
      <c r="O2688" s="24"/>
      <c r="P2688" s="31"/>
    </row>
    <row r="2689" spans="1:16" x14ac:dyDescent="0.3">
      <c r="A2689" s="25"/>
      <c r="B2689"/>
      <c r="C2689" s="31"/>
      <c r="D2689" s="31"/>
      <c r="E2689" s="31"/>
      <c r="F2689" s="31"/>
      <c r="G2689" s="31"/>
      <c r="H2689" s="31"/>
      <c r="I2689" s="24"/>
      <c r="J2689" s="24"/>
      <c r="K2689" s="24"/>
      <c r="O2689" s="24"/>
      <c r="P2689" s="31"/>
    </row>
    <row r="2690" spans="1:16" x14ac:dyDescent="0.3">
      <c r="A2690" s="25"/>
      <c r="B2690"/>
      <c r="C2690" s="31"/>
      <c r="D2690" s="31"/>
      <c r="E2690" s="31"/>
      <c r="F2690" s="31"/>
      <c r="G2690" s="31"/>
      <c r="H2690" s="31"/>
      <c r="I2690" s="24"/>
      <c r="J2690" s="24"/>
      <c r="K2690" s="24"/>
      <c r="O2690" s="24"/>
      <c r="P2690" s="31"/>
    </row>
    <row r="2691" spans="1:16" x14ac:dyDescent="0.3">
      <c r="A2691" s="25"/>
      <c r="B2691"/>
      <c r="I2691" s="24"/>
      <c r="J2691" s="24"/>
      <c r="K2691" s="24"/>
      <c r="O2691" s="24"/>
      <c r="P2691" s="31"/>
    </row>
    <row r="2692" spans="1:16" x14ac:dyDescent="0.3">
      <c r="A2692" s="25"/>
      <c r="B2692"/>
      <c r="C2692" s="31"/>
      <c r="D2692" s="31"/>
      <c r="E2692" s="31"/>
      <c r="F2692" s="31"/>
      <c r="G2692" s="31"/>
      <c r="H2692" s="31"/>
      <c r="I2692" s="24"/>
      <c r="J2692" s="24"/>
      <c r="K2692" s="24"/>
      <c r="O2692" s="24"/>
      <c r="P2692" s="31"/>
    </row>
    <row r="2693" spans="1:16" x14ac:dyDescent="0.3">
      <c r="A2693" s="25"/>
      <c r="B2693"/>
      <c r="C2693" s="31"/>
      <c r="D2693" s="31"/>
      <c r="E2693" s="31"/>
      <c r="F2693" s="31"/>
      <c r="G2693" s="31"/>
      <c r="H2693" s="31"/>
      <c r="I2693" s="24"/>
      <c r="J2693" s="24"/>
      <c r="K2693" s="24"/>
      <c r="O2693" s="24"/>
      <c r="P2693" s="31"/>
    </row>
    <row r="2694" spans="1:16" x14ac:dyDescent="0.3">
      <c r="A2694" s="25"/>
      <c r="B2694"/>
      <c r="C2694" s="31"/>
      <c r="D2694" s="31"/>
      <c r="E2694" s="31"/>
      <c r="F2694" s="31"/>
      <c r="G2694" s="31"/>
      <c r="H2694" s="31"/>
      <c r="I2694" s="24"/>
      <c r="J2694" s="24"/>
      <c r="K2694" s="24"/>
      <c r="O2694" s="24"/>
      <c r="P2694" s="31"/>
    </row>
    <row r="2695" spans="1:16" x14ac:dyDescent="0.3">
      <c r="A2695" s="25"/>
      <c r="B2695"/>
      <c r="C2695" s="31"/>
      <c r="D2695" s="31"/>
      <c r="E2695" s="31"/>
      <c r="F2695" s="31"/>
      <c r="G2695" s="31"/>
      <c r="H2695" s="31"/>
      <c r="I2695" s="24"/>
      <c r="J2695" s="24"/>
      <c r="K2695" s="24"/>
      <c r="O2695" s="24"/>
      <c r="P2695" s="31"/>
    </row>
    <row r="2696" spans="1:16" x14ac:dyDescent="0.3">
      <c r="A2696" s="25"/>
      <c r="B2696"/>
      <c r="C2696" s="31"/>
      <c r="D2696" s="31"/>
      <c r="E2696" s="31"/>
      <c r="F2696" s="31"/>
      <c r="G2696" s="31"/>
      <c r="H2696" s="31"/>
      <c r="I2696" s="24"/>
      <c r="J2696" s="24"/>
      <c r="K2696" s="24"/>
      <c r="O2696" s="24"/>
      <c r="P2696" s="31"/>
    </row>
    <row r="2697" spans="1:16" x14ac:dyDescent="0.3">
      <c r="A2697" s="25"/>
      <c r="B2697"/>
      <c r="C2697" s="31"/>
      <c r="D2697" s="31"/>
      <c r="E2697" s="31"/>
      <c r="F2697" s="31"/>
      <c r="G2697" s="31"/>
      <c r="H2697" s="31"/>
      <c r="I2697" s="24"/>
      <c r="J2697" s="24"/>
      <c r="K2697" s="24"/>
      <c r="O2697" s="24"/>
      <c r="P2697" s="31"/>
    </row>
    <row r="2698" spans="1:16" x14ac:dyDescent="0.3">
      <c r="A2698" s="25"/>
      <c r="B2698"/>
      <c r="C2698" s="31"/>
      <c r="D2698" s="31"/>
      <c r="E2698" s="31"/>
      <c r="F2698" s="31"/>
      <c r="G2698" s="31"/>
      <c r="H2698" s="31"/>
      <c r="I2698" s="24"/>
      <c r="J2698" s="24"/>
      <c r="K2698" s="24"/>
      <c r="O2698" s="24"/>
      <c r="P2698" s="31"/>
    </row>
    <row r="2699" spans="1:16" x14ac:dyDescent="0.3">
      <c r="A2699" s="25"/>
      <c r="B2699"/>
      <c r="C2699" s="31"/>
      <c r="D2699" s="31"/>
      <c r="E2699" s="31"/>
      <c r="F2699" s="31"/>
      <c r="G2699" s="31"/>
      <c r="H2699" s="31"/>
      <c r="I2699" s="24"/>
      <c r="J2699" s="24"/>
      <c r="K2699" s="24"/>
      <c r="O2699" s="24"/>
      <c r="P2699" s="31"/>
    </row>
    <row r="2700" spans="1:16" x14ac:dyDescent="0.3">
      <c r="A2700" s="25"/>
      <c r="B2700"/>
      <c r="C2700" s="31"/>
      <c r="D2700" s="31"/>
      <c r="E2700" s="31"/>
      <c r="F2700" s="31"/>
      <c r="G2700" s="31"/>
      <c r="H2700" s="31"/>
      <c r="I2700" s="24"/>
      <c r="J2700" s="24"/>
      <c r="K2700" s="24"/>
      <c r="O2700" s="24"/>
      <c r="P2700" s="31"/>
    </row>
    <row r="2701" spans="1:16" x14ac:dyDescent="0.3">
      <c r="A2701" s="25"/>
      <c r="B2701"/>
      <c r="C2701" s="31"/>
      <c r="D2701" s="31"/>
      <c r="E2701" s="31"/>
      <c r="F2701" s="31"/>
      <c r="G2701" s="31"/>
      <c r="H2701" s="31"/>
      <c r="I2701" s="24"/>
      <c r="J2701" s="24"/>
      <c r="K2701" s="24"/>
      <c r="O2701" s="24"/>
      <c r="P2701" s="31"/>
    </row>
    <row r="2702" spans="1:16" x14ac:dyDescent="0.3">
      <c r="A2702" s="25"/>
      <c r="B2702"/>
      <c r="C2702" s="31"/>
      <c r="D2702" s="31"/>
      <c r="E2702" s="31"/>
      <c r="F2702" s="31"/>
      <c r="G2702" s="31"/>
      <c r="H2702" s="31"/>
      <c r="I2702" s="24"/>
      <c r="J2702" s="24"/>
      <c r="K2702" s="24"/>
      <c r="O2702" s="24"/>
      <c r="P2702" s="31"/>
    </row>
    <row r="2703" spans="1:16" x14ac:dyDescent="0.3">
      <c r="A2703" s="25"/>
      <c r="B2703"/>
      <c r="C2703" s="31"/>
      <c r="D2703" s="31"/>
      <c r="E2703" s="31"/>
      <c r="F2703" s="31"/>
      <c r="G2703" s="31"/>
      <c r="H2703" s="31"/>
      <c r="I2703" s="24"/>
      <c r="J2703" s="24"/>
      <c r="K2703" s="24"/>
      <c r="O2703" s="24"/>
      <c r="P2703" s="31"/>
    </row>
    <row r="2704" spans="1:16" x14ac:dyDescent="0.3">
      <c r="A2704" s="25"/>
      <c r="B2704"/>
      <c r="C2704" s="31"/>
      <c r="D2704" s="31"/>
      <c r="E2704" s="31"/>
      <c r="F2704" s="31"/>
      <c r="G2704" s="31"/>
      <c r="H2704" s="31"/>
      <c r="I2704" s="24"/>
      <c r="J2704" s="24"/>
      <c r="K2704" s="24"/>
      <c r="O2704" s="24"/>
      <c r="P2704" s="31"/>
    </row>
    <row r="2705" spans="1:16" x14ac:dyDescent="0.3">
      <c r="A2705" s="25"/>
      <c r="B2705"/>
      <c r="C2705" s="31"/>
      <c r="D2705" s="31"/>
      <c r="E2705" s="31"/>
      <c r="F2705" s="31"/>
      <c r="G2705" s="31"/>
      <c r="H2705" s="31"/>
      <c r="I2705" s="24"/>
      <c r="J2705" s="24"/>
      <c r="K2705" s="24"/>
      <c r="O2705" s="24"/>
      <c r="P2705" s="31"/>
    </row>
    <row r="2706" spans="1:16" x14ac:dyDescent="0.3">
      <c r="A2706" s="25"/>
      <c r="B2706"/>
      <c r="C2706" s="31"/>
      <c r="D2706" s="31"/>
      <c r="E2706" s="31"/>
      <c r="F2706" s="31"/>
      <c r="G2706" s="31"/>
      <c r="H2706" s="31"/>
      <c r="I2706" s="24"/>
      <c r="J2706" s="24"/>
      <c r="K2706" s="24"/>
      <c r="O2706" s="24"/>
      <c r="P2706" s="31"/>
    </row>
    <row r="2707" spans="1:16" x14ac:dyDescent="0.3">
      <c r="A2707" s="25"/>
      <c r="B2707"/>
      <c r="C2707" s="31"/>
      <c r="D2707" s="31"/>
      <c r="E2707" s="31"/>
      <c r="F2707" s="31"/>
      <c r="G2707" s="31"/>
      <c r="H2707" s="31"/>
      <c r="I2707" s="24"/>
      <c r="J2707" s="24"/>
      <c r="K2707" s="24"/>
      <c r="O2707" s="24"/>
      <c r="P2707" s="31"/>
    </row>
    <row r="2708" spans="1:16" x14ac:dyDescent="0.3">
      <c r="A2708" s="25"/>
      <c r="B2708"/>
      <c r="C2708" s="31"/>
      <c r="D2708" s="31"/>
      <c r="E2708" s="31"/>
      <c r="F2708" s="31"/>
      <c r="G2708" s="31"/>
      <c r="H2708" s="31"/>
      <c r="I2708" s="24"/>
      <c r="J2708" s="24"/>
      <c r="K2708" s="24"/>
      <c r="O2708" s="24"/>
      <c r="P2708" s="31"/>
    </row>
    <row r="2709" spans="1:16" x14ac:dyDescent="0.3">
      <c r="A2709" s="25"/>
      <c r="B2709"/>
      <c r="C2709" s="31"/>
      <c r="D2709" s="31"/>
      <c r="E2709" s="31"/>
      <c r="F2709" s="31"/>
      <c r="G2709" s="31"/>
      <c r="H2709" s="31"/>
      <c r="I2709" s="24"/>
      <c r="J2709" s="24"/>
      <c r="K2709" s="24"/>
      <c r="O2709" s="24"/>
      <c r="P2709" s="31"/>
    </row>
    <row r="2710" spans="1:16" x14ac:dyDescent="0.3">
      <c r="A2710" s="25"/>
      <c r="B2710"/>
      <c r="C2710" s="31"/>
      <c r="D2710" s="31"/>
      <c r="E2710" s="31"/>
      <c r="F2710" s="31"/>
      <c r="G2710" s="31"/>
      <c r="H2710" s="31"/>
      <c r="I2710" s="24"/>
      <c r="J2710" s="24"/>
      <c r="K2710" s="24"/>
      <c r="O2710" s="24"/>
      <c r="P2710" s="31"/>
    </row>
    <row r="2711" spans="1:16" x14ac:dyDescent="0.3">
      <c r="A2711" s="25"/>
      <c r="B2711"/>
      <c r="C2711" s="31"/>
      <c r="D2711" s="31"/>
      <c r="E2711" s="31"/>
      <c r="F2711" s="31"/>
      <c r="G2711" s="31"/>
      <c r="H2711" s="31"/>
      <c r="I2711" s="24"/>
      <c r="J2711" s="24"/>
      <c r="K2711" s="24"/>
      <c r="O2711" s="24"/>
      <c r="P2711" s="31"/>
    </row>
    <row r="2712" spans="1:16" x14ac:dyDescent="0.3">
      <c r="A2712" s="25"/>
      <c r="B2712"/>
      <c r="C2712" s="31"/>
      <c r="D2712" s="31"/>
      <c r="E2712" s="31"/>
      <c r="F2712" s="31"/>
      <c r="G2712" s="31"/>
      <c r="H2712" s="31"/>
      <c r="I2712" s="24"/>
      <c r="J2712" s="24"/>
      <c r="K2712" s="24"/>
      <c r="O2712" s="24"/>
      <c r="P2712" s="31"/>
    </row>
    <row r="2713" spans="1:16" x14ac:dyDescent="0.3">
      <c r="A2713" s="25"/>
      <c r="B2713"/>
      <c r="C2713" s="31"/>
      <c r="D2713" s="31"/>
      <c r="E2713" s="31"/>
      <c r="F2713" s="31"/>
      <c r="G2713" s="31"/>
      <c r="H2713" s="31"/>
      <c r="I2713" s="24"/>
      <c r="J2713" s="24"/>
      <c r="K2713" s="24"/>
      <c r="O2713" s="24"/>
      <c r="P2713" s="31"/>
    </row>
    <row r="2714" spans="1:16" x14ac:dyDescent="0.3">
      <c r="A2714" s="25"/>
      <c r="B2714"/>
      <c r="C2714" s="31"/>
      <c r="D2714" s="31"/>
      <c r="E2714" s="31"/>
      <c r="F2714" s="31"/>
      <c r="G2714" s="31"/>
      <c r="H2714" s="31"/>
      <c r="I2714" s="24"/>
      <c r="J2714" s="24"/>
      <c r="K2714" s="24"/>
      <c r="O2714" s="24"/>
      <c r="P2714" s="31"/>
    </row>
    <row r="2715" spans="1:16" x14ac:dyDescent="0.3">
      <c r="A2715" s="25"/>
      <c r="B2715"/>
      <c r="C2715" s="31"/>
      <c r="D2715" s="31"/>
      <c r="E2715" s="31"/>
      <c r="F2715" s="31"/>
      <c r="G2715" s="31"/>
      <c r="H2715" s="31"/>
      <c r="I2715" s="24"/>
      <c r="J2715" s="24"/>
      <c r="K2715" s="24"/>
      <c r="O2715" s="24"/>
      <c r="P2715" s="31"/>
    </row>
    <row r="2716" spans="1:16" x14ac:dyDescent="0.3">
      <c r="A2716" s="25"/>
      <c r="B2716"/>
      <c r="C2716" s="31"/>
      <c r="D2716" s="31"/>
      <c r="E2716" s="31"/>
      <c r="F2716" s="31"/>
      <c r="G2716" s="31"/>
      <c r="H2716" s="31"/>
      <c r="I2716" s="24"/>
      <c r="J2716" s="24"/>
      <c r="K2716" s="24"/>
      <c r="O2716" s="24"/>
      <c r="P2716" s="31"/>
    </row>
    <row r="2717" spans="1:16" x14ac:dyDescent="0.3">
      <c r="A2717" s="25"/>
      <c r="B2717"/>
      <c r="C2717" s="31"/>
      <c r="D2717" s="31"/>
      <c r="E2717" s="31"/>
      <c r="F2717" s="31"/>
      <c r="G2717" s="31"/>
      <c r="H2717" s="31"/>
      <c r="I2717" s="24"/>
      <c r="J2717" s="24"/>
      <c r="K2717" s="24"/>
      <c r="O2717" s="24"/>
      <c r="P2717" s="31"/>
    </row>
    <row r="2718" spans="1:16" x14ac:dyDescent="0.3">
      <c r="A2718" s="25"/>
      <c r="B2718"/>
      <c r="C2718" s="31"/>
      <c r="D2718" s="31"/>
      <c r="E2718" s="31"/>
      <c r="F2718" s="31"/>
      <c r="G2718" s="31"/>
      <c r="H2718" s="31"/>
      <c r="I2718" s="24"/>
      <c r="J2718" s="24"/>
      <c r="K2718" s="24"/>
      <c r="O2718" s="24"/>
      <c r="P2718" s="31"/>
    </row>
    <row r="2719" spans="1:16" x14ac:dyDescent="0.3">
      <c r="A2719" s="25"/>
      <c r="B2719"/>
      <c r="C2719" s="31"/>
      <c r="D2719" s="31"/>
      <c r="E2719" s="31"/>
      <c r="F2719" s="31"/>
      <c r="G2719" s="31"/>
      <c r="H2719" s="31"/>
      <c r="I2719" s="24"/>
      <c r="J2719" s="24"/>
      <c r="K2719" s="24"/>
      <c r="O2719" s="24"/>
      <c r="P2719" s="31"/>
    </row>
    <row r="2720" spans="1:16" x14ac:dyDescent="0.3">
      <c r="A2720" s="25"/>
      <c r="B2720"/>
      <c r="C2720" s="31"/>
      <c r="D2720" s="31"/>
      <c r="E2720" s="31"/>
      <c r="F2720" s="31"/>
      <c r="G2720" s="31"/>
      <c r="H2720" s="31"/>
      <c r="I2720" s="24"/>
      <c r="J2720" s="24"/>
      <c r="K2720" s="24"/>
      <c r="O2720" s="24"/>
      <c r="P2720" s="31"/>
    </row>
    <row r="2721" spans="1:16" x14ac:dyDescent="0.3">
      <c r="A2721" s="25"/>
      <c r="B2721"/>
      <c r="C2721" s="31"/>
      <c r="D2721" s="31"/>
      <c r="E2721" s="31"/>
      <c r="F2721" s="31"/>
      <c r="G2721" s="31"/>
      <c r="H2721" s="31"/>
      <c r="I2721" s="24"/>
      <c r="J2721" s="24"/>
      <c r="K2721" s="24"/>
      <c r="O2721" s="24"/>
      <c r="P2721" s="31"/>
    </row>
    <row r="2722" spans="1:16" x14ac:dyDescent="0.3">
      <c r="A2722" s="25"/>
      <c r="B2722"/>
      <c r="C2722" s="31"/>
      <c r="D2722" s="31"/>
      <c r="E2722" s="31"/>
      <c r="F2722" s="31"/>
      <c r="G2722" s="31"/>
      <c r="H2722" s="31"/>
      <c r="I2722" s="24"/>
      <c r="J2722" s="24"/>
      <c r="K2722" s="24"/>
      <c r="O2722" s="24"/>
      <c r="P2722" s="31"/>
    </row>
    <row r="2723" spans="1:16" x14ac:dyDescent="0.3">
      <c r="A2723" s="25"/>
      <c r="B2723"/>
      <c r="C2723" s="31"/>
      <c r="D2723" s="31"/>
      <c r="E2723" s="31"/>
      <c r="F2723" s="31"/>
      <c r="G2723" s="31"/>
      <c r="H2723" s="31"/>
      <c r="I2723" s="24"/>
      <c r="J2723" s="24"/>
      <c r="K2723" s="24"/>
      <c r="O2723" s="24"/>
      <c r="P2723" s="31"/>
    </row>
    <row r="2724" spans="1:16" x14ac:dyDescent="0.3">
      <c r="A2724" s="25"/>
      <c r="B2724"/>
      <c r="C2724" s="31"/>
      <c r="D2724" s="31"/>
      <c r="E2724" s="31"/>
      <c r="F2724" s="31"/>
      <c r="G2724" s="31"/>
      <c r="H2724" s="31"/>
      <c r="I2724" s="24"/>
      <c r="J2724" s="24"/>
      <c r="K2724" s="24"/>
      <c r="O2724" s="24"/>
      <c r="P2724" s="31"/>
    </row>
    <row r="2725" spans="1:16" x14ac:dyDescent="0.3">
      <c r="A2725" s="25"/>
      <c r="B2725"/>
      <c r="C2725" s="31"/>
      <c r="D2725" s="31"/>
      <c r="E2725" s="31"/>
      <c r="F2725" s="31"/>
      <c r="G2725" s="31"/>
      <c r="H2725" s="31"/>
      <c r="I2725" s="24"/>
      <c r="J2725" s="24"/>
      <c r="K2725" s="24"/>
      <c r="O2725" s="24"/>
      <c r="P2725" s="31"/>
    </row>
    <row r="2726" spans="1:16" x14ac:dyDescent="0.3">
      <c r="A2726" s="25"/>
      <c r="B2726"/>
      <c r="C2726" s="31"/>
      <c r="D2726" s="31"/>
      <c r="E2726" s="31"/>
      <c r="F2726" s="31"/>
      <c r="G2726" s="31"/>
      <c r="H2726" s="31"/>
      <c r="I2726" s="24"/>
      <c r="J2726" s="24"/>
      <c r="K2726" s="24"/>
      <c r="O2726" s="24"/>
      <c r="P2726" s="31"/>
    </row>
    <row r="2727" spans="1:16" x14ac:dyDescent="0.3">
      <c r="A2727" s="25"/>
      <c r="B2727"/>
      <c r="C2727" s="31"/>
      <c r="D2727" s="31"/>
      <c r="E2727" s="31"/>
      <c r="F2727" s="31"/>
      <c r="G2727" s="31"/>
      <c r="H2727" s="31"/>
      <c r="I2727" s="24"/>
      <c r="J2727" s="24"/>
      <c r="K2727" s="24"/>
      <c r="O2727" s="24"/>
      <c r="P2727" s="31"/>
    </row>
    <row r="2728" spans="1:16" x14ac:dyDescent="0.3">
      <c r="A2728" s="25"/>
      <c r="B2728"/>
      <c r="C2728" s="31"/>
      <c r="D2728" s="31"/>
      <c r="E2728" s="31"/>
      <c r="F2728" s="31"/>
      <c r="G2728" s="31"/>
      <c r="H2728" s="31"/>
      <c r="I2728" s="24"/>
      <c r="J2728" s="24"/>
      <c r="K2728" s="24"/>
      <c r="O2728" s="24"/>
      <c r="P2728" s="31"/>
    </row>
    <row r="2729" spans="1:16" x14ac:dyDescent="0.3">
      <c r="A2729" s="25"/>
      <c r="B2729"/>
      <c r="C2729" s="31"/>
      <c r="D2729" s="31"/>
      <c r="E2729" s="31"/>
      <c r="F2729" s="31"/>
      <c r="G2729" s="31"/>
      <c r="H2729" s="31"/>
      <c r="I2729" s="24"/>
      <c r="J2729" s="24"/>
      <c r="K2729" s="24"/>
      <c r="O2729" s="24"/>
      <c r="P2729" s="31"/>
    </row>
    <row r="2730" spans="1:16" x14ac:dyDescent="0.3">
      <c r="A2730" s="25"/>
      <c r="B2730"/>
      <c r="C2730" s="31"/>
      <c r="D2730" s="31"/>
      <c r="E2730" s="31"/>
      <c r="F2730" s="31"/>
      <c r="G2730" s="31"/>
      <c r="H2730" s="31"/>
      <c r="I2730" s="24"/>
      <c r="J2730" s="24"/>
      <c r="K2730" s="24"/>
      <c r="O2730" s="24"/>
      <c r="P2730" s="31"/>
    </row>
    <row r="2731" spans="1:16" x14ac:dyDescent="0.3">
      <c r="A2731" s="25"/>
      <c r="B2731"/>
      <c r="C2731" s="31"/>
      <c r="D2731" s="31"/>
      <c r="E2731" s="31"/>
      <c r="F2731" s="31"/>
      <c r="G2731" s="31"/>
      <c r="H2731" s="31"/>
      <c r="I2731" s="24"/>
      <c r="J2731" s="24"/>
      <c r="K2731" s="24"/>
      <c r="O2731" s="24"/>
      <c r="P2731" s="31"/>
    </row>
    <row r="2732" spans="1:16" x14ac:dyDescent="0.3">
      <c r="A2732" s="25"/>
      <c r="B2732"/>
      <c r="C2732" s="31"/>
      <c r="D2732" s="31"/>
      <c r="E2732" s="31"/>
      <c r="F2732" s="31"/>
      <c r="G2732" s="31"/>
      <c r="H2732" s="31"/>
      <c r="I2732" s="24"/>
      <c r="J2732" s="24"/>
      <c r="K2732" s="24"/>
      <c r="O2732" s="24"/>
      <c r="P2732" s="31"/>
    </row>
    <row r="2733" spans="1:16" x14ac:dyDescent="0.3">
      <c r="A2733" s="25"/>
      <c r="B2733"/>
      <c r="C2733" s="31"/>
      <c r="D2733" s="31"/>
      <c r="E2733" s="31"/>
      <c r="F2733" s="31"/>
      <c r="G2733" s="31"/>
      <c r="H2733" s="31"/>
      <c r="I2733" s="24"/>
      <c r="J2733" s="24"/>
      <c r="K2733" s="24"/>
      <c r="O2733" s="24"/>
      <c r="P2733" s="31"/>
    </row>
    <row r="2734" spans="1:16" x14ac:dyDescent="0.3">
      <c r="A2734" s="25"/>
      <c r="B2734"/>
      <c r="C2734" s="31"/>
      <c r="D2734" s="31"/>
      <c r="E2734" s="31"/>
      <c r="F2734" s="31"/>
      <c r="G2734" s="31"/>
      <c r="H2734" s="31"/>
      <c r="I2734" s="24"/>
      <c r="J2734" s="24"/>
      <c r="K2734" s="24"/>
      <c r="O2734" s="24"/>
      <c r="P2734" s="31"/>
    </row>
    <row r="2735" spans="1:16" x14ac:dyDescent="0.3">
      <c r="A2735" s="25"/>
      <c r="B2735"/>
      <c r="C2735" s="31"/>
      <c r="D2735" s="31"/>
      <c r="E2735" s="31"/>
      <c r="F2735" s="31"/>
      <c r="G2735" s="31"/>
      <c r="H2735" s="31"/>
      <c r="I2735" s="24"/>
      <c r="J2735" s="24"/>
      <c r="K2735" s="24"/>
      <c r="O2735" s="24"/>
      <c r="P2735" s="31"/>
    </row>
    <row r="2736" spans="1:16" x14ac:dyDescent="0.3">
      <c r="A2736" s="25"/>
      <c r="B2736"/>
      <c r="C2736" s="31"/>
      <c r="D2736" s="31"/>
      <c r="E2736" s="31"/>
      <c r="F2736" s="31"/>
      <c r="G2736" s="31"/>
      <c r="H2736" s="31"/>
      <c r="I2736" s="24"/>
      <c r="J2736" s="24"/>
      <c r="K2736" s="24"/>
      <c r="O2736" s="24"/>
      <c r="P2736" s="31"/>
    </row>
    <row r="2737" spans="1:16" x14ac:dyDescent="0.3">
      <c r="A2737" s="25"/>
      <c r="B2737"/>
      <c r="C2737" s="31"/>
      <c r="D2737" s="31"/>
      <c r="E2737" s="31"/>
      <c r="F2737" s="31"/>
      <c r="G2737" s="31"/>
      <c r="H2737" s="31"/>
      <c r="I2737" s="24"/>
      <c r="J2737" s="24"/>
      <c r="K2737" s="24"/>
      <c r="O2737" s="24"/>
      <c r="P2737" s="31"/>
    </row>
    <row r="2738" spans="1:16" x14ac:dyDescent="0.3">
      <c r="A2738" s="25"/>
      <c r="B2738"/>
      <c r="C2738" s="31"/>
      <c r="D2738" s="31"/>
      <c r="E2738" s="31"/>
      <c r="F2738" s="31"/>
      <c r="G2738" s="31"/>
      <c r="H2738" s="31"/>
      <c r="I2738" s="24"/>
      <c r="J2738" s="24"/>
      <c r="K2738" s="24"/>
      <c r="O2738" s="24"/>
      <c r="P2738" s="31"/>
    </row>
    <row r="2739" spans="1:16" x14ac:dyDescent="0.3">
      <c r="A2739" s="25"/>
      <c r="B2739"/>
      <c r="C2739" s="31"/>
      <c r="D2739" s="31"/>
      <c r="E2739" s="31"/>
      <c r="F2739" s="31"/>
      <c r="G2739" s="31"/>
      <c r="H2739" s="31"/>
      <c r="I2739" s="24"/>
      <c r="J2739" s="24"/>
      <c r="K2739" s="24"/>
      <c r="O2739" s="24"/>
      <c r="P2739" s="31"/>
    </row>
    <row r="2740" spans="1:16" x14ac:dyDescent="0.3">
      <c r="A2740" s="25"/>
      <c r="B2740"/>
      <c r="C2740" s="31"/>
      <c r="D2740" s="31"/>
      <c r="E2740" s="31"/>
      <c r="F2740" s="31"/>
      <c r="G2740" s="31"/>
      <c r="H2740" s="31"/>
      <c r="I2740" s="24"/>
      <c r="J2740" s="24"/>
      <c r="K2740" s="24"/>
      <c r="O2740" s="24"/>
      <c r="P2740" s="31"/>
    </row>
    <row r="2741" spans="1:16" x14ac:dyDescent="0.3">
      <c r="A2741" s="25"/>
      <c r="B2741"/>
      <c r="C2741" s="31"/>
      <c r="D2741" s="31"/>
      <c r="E2741" s="31"/>
      <c r="F2741" s="31"/>
      <c r="G2741" s="31"/>
      <c r="H2741" s="31"/>
      <c r="I2741" s="24"/>
      <c r="J2741" s="24"/>
      <c r="K2741" s="24"/>
      <c r="O2741" s="24"/>
      <c r="P2741" s="31"/>
    </row>
    <row r="2742" spans="1:16" x14ac:dyDescent="0.3">
      <c r="A2742" s="25"/>
      <c r="B2742"/>
      <c r="C2742" s="31"/>
      <c r="D2742" s="31"/>
      <c r="E2742" s="31"/>
      <c r="F2742" s="31"/>
      <c r="G2742" s="31"/>
      <c r="H2742" s="31"/>
      <c r="I2742" s="24"/>
      <c r="J2742" s="24"/>
      <c r="K2742" s="24"/>
      <c r="O2742" s="24"/>
      <c r="P2742" s="31"/>
    </row>
    <row r="2743" spans="1:16" x14ac:dyDescent="0.3">
      <c r="A2743" s="25"/>
      <c r="B2743"/>
      <c r="C2743" s="31"/>
      <c r="D2743" s="31"/>
      <c r="E2743" s="31"/>
      <c r="F2743" s="31"/>
      <c r="G2743" s="31"/>
      <c r="H2743" s="31"/>
      <c r="I2743" s="24"/>
      <c r="J2743" s="24"/>
      <c r="K2743" s="24"/>
      <c r="O2743" s="24"/>
      <c r="P2743" s="31"/>
    </row>
    <row r="2744" spans="1:16" x14ac:dyDescent="0.3">
      <c r="A2744" s="25"/>
      <c r="B2744"/>
      <c r="C2744" s="31"/>
      <c r="D2744" s="31"/>
      <c r="E2744" s="31"/>
      <c r="F2744" s="31"/>
      <c r="G2744" s="31"/>
      <c r="H2744" s="31"/>
      <c r="I2744" s="24"/>
      <c r="J2744" s="24"/>
      <c r="K2744" s="24"/>
      <c r="O2744" s="24"/>
      <c r="P2744" s="31"/>
    </row>
    <row r="2745" spans="1:16" x14ac:dyDescent="0.3">
      <c r="A2745" s="25"/>
      <c r="B2745"/>
      <c r="C2745" s="31"/>
      <c r="D2745" s="31"/>
      <c r="E2745" s="31"/>
      <c r="F2745" s="31"/>
      <c r="G2745" s="31"/>
      <c r="H2745" s="31"/>
      <c r="I2745" s="24"/>
      <c r="J2745" s="24"/>
      <c r="K2745" s="24"/>
      <c r="O2745" s="24"/>
      <c r="P2745" s="31"/>
    </row>
    <row r="2746" spans="1:16" x14ac:dyDescent="0.3">
      <c r="A2746" s="25"/>
      <c r="B2746"/>
      <c r="C2746" s="31"/>
      <c r="D2746" s="31"/>
      <c r="E2746" s="31"/>
      <c r="F2746" s="31"/>
      <c r="G2746" s="31"/>
      <c r="H2746" s="31"/>
      <c r="I2746" s="24"/>
      <c r="J2746" s="24"/>
      <c r="K2746" s="24"/>
      <c r="O2746" s="24"/>
      <c r="P2746" s="31"/>
    </row>
    <row r="2747" spans="1:16" x14ac:dyDescent="0.3">
      <c r="A2747" s="25"/>
      <c r="B2747"/>
      <c r="C2747" s="31"/>
      <c r="D2747" s="31"/>
      <c r="E2747" s="31"/>
      <c r="F2747" s="31"/>
      <c r="G2747" s="31"/>
      <c r="H2747" s="31"/>
      <c r="I2747" s="24"/>
      <c r="J2747" s="24"/>
      <c r="K2747" s="24"/>
      <c r="O2747" s="24"/>
      <c r="P2747" s="31"/>
    </row>
    <row r="2748" spans="1:16" x14ac:dyDescent="0.3">
      <c r="A2748" s="25"/>
      <c r="B2748"/>
      <c r="C2748" s="31"/>
      <c r="D2748" s="31"/>
      <c r="E2748" s="31"/>
      <c r="F2748" s="31"/>
      <c r="G2748" s="31"/>
      <c r="H2748" s="31"/>
      <c r="I2748" s="24"/>
      <c r="J2748" s="24"/>
      <c r="K2748" s="24"/>
      <c r="O2748" s="24"/>
      <c r="P2748" s="31"/>
    </row>
    <row r="2749" spans="1:16" x14ac:dyDescent="0.3">
      <c r="A2749" s="25"/>
      <c r="B2749"/>
      <c r="C2749" s="31"/>
      <c r="D2749" s="31"/>
      <c r="E2749" s="31"/>
      <c r="F2749" s="31"/>
      <c r="G2749" s="31"/>
      <c r="H2749" s="31"/>
      <c r="I2749" s="24"/>
      <c r="J2749" s="24"/>
      <c r="K2749" s="24"/>
      <c r="O2749" s="24"/>
      <c r="P2749" s="31"/>
    </row>
    <row r="2750" spans="1:16" x14ac:dyDescent="0.3">
      <c r="A2750" s="25"/>
      <c r="B2750"/>
      <c r="C2750" s="31"/>
      <c r="D2750" s="31"/>
      <c r="E2750" s="31"/>
      <c r="F2750" s="31"/>
      <c r="G2750" s="31"/>
      <c r="H2750" s="31"/>
      <c r="I2750" s="24"/>
      <c r="J2750" s="24"/>
      <c r="K2750" s="24"/>
      <c r="O2750" s="24"/>
      <c r="P2750" s="31"/>
    </row>
    <row r="2751" spans="1:16" x14ac:dyDescent="0.3">
      <c r="A2751" s="25"/>
      <c r="B2751"/>
      <c r="C2751" s="31"/>
      <c r="D2751" s="31"/>
      <c r="E2751" s="31"/>
      <c r="F2751" s="31"/>
      <c r="G2751" s="31"/>
      <c r="H2751" s="31"/>
      <c r="I2751" s="24"/>
      <c r="J2751" s="24"/>
      <c r="K2751" s="24"/>
      <c r="O2751" s="24"/>
      <c r="P2751" s="31"/>
    </row>
    <row r="2752" spans="1:16" x14ac:dyDescent="0.3">
      <c r="A2752" s="25"/>
      <c r="B2752"/>
      <c r="C2752" s="31"/>
      <c r="D2752" s="31"/>
      <c r="E2752" s="31"/>
      <c r="F2752" s="31"/>
      <c r="G2752" s="31"/>
      <c r="H2752" s="31"/>
      <c r="I2752" s="24"/>
      <c r="J2752" s="24"/>
      <c r="K2752" s="24"/>
      <c r="O2752" s="24"/>
      <c r="P2752" s="31"/>
    </row>
    <row r="2753" spans="1:16" x14ac:dyDescent="0.3">
      <c r="A2753" s="25"/>
      <c r="B2753"/>
      <c r="C2753" s="31"/>
      <c r="D2753" s="31"/>
      <c r="E2753" s="31"/>
      <c r="F2753" s="31"/>
      <c r="G2753" s="31"/>
      <c r="H2753" s="31"/>
      <c r="I2753" s="24"/>
      <c r="J2753" s="24"/>
      <c r="K2753" s="24"/>
      <c r="O2753" s="24"/>
      <c r="P2753" s="31"/>
    </row>
    <row r="2754" spans="1:16" x14ac:dyDescent="0.3">
      <c r="A2754" s="25"/>
      <c r="B2754"/>
      <c r="C2754" s="31"/>
      <c r="D2754" s="31"/>
      <c r="E2754" s="31"/>
      <c r="F2754" s="31"/>
      <c r="G2754" s="31"/>
      <c r="H2754" s="31"/>
      <c r="I2754" s="24"/>
      <c r="J2754" s="24"/>
      <c r="K2754" s="24"/>
      <c r="O2754" s="24"/>
      <c r="P2754" s="31"/>
    </row>
    <row r="2755" spans="1:16" x14ac:dyDescent="0.3">
      <c r="A2755" s="25"/>
      <c r="B2755"/>
      <c r="C2755" s="31"/>
      <c r="D2755" s="31"/>
      <c r="E2755" s="31"/>
      <c r="F2755" s="31"/>
      <c r="G2755" s="31"/>
      <c r="H2755" s="31"/>
      <c r="I2755" s="24"/>
      <c r="J2755" s="24"/>
      <c r="K2755" s="24"/>
      <c r="O2755" s="24"/>
      <c r="P2755" s="31"/>
    </row>
    <row r="2756" spans="1:16" x14ac:dyDescent="0.3">
      <c r="A2756" s="25"/>
      <c r="B2756"/>
      <c r="C2756" s="31"/>
      <c r="D2756" s="31"/>
      <c r="E2756" s="31"/>
      <c r="F2756" s="31"/>
      <c r="G2756" s="31"/>
      <c r="H2756" s="31"/>
      <c r="I2756" s="24"/>
      <c r="J2756" s="24"/>
      <c r="K2756" s="24"/>
      <c r="O2756" s="24"/>
      <c r="P2756" s="31"/>
    </row>
    <row r="2757" spans="1:16" x14ac:dyDescent="0.3">
      <c r="A2757" s="25"/>
      <c r="B2757"/>
      <c r="C2757" s="31"/>
      <c r="D2757" s="31"/>
      <c r="E2757" s="31"/>
      <c r="F2757" s="31"/>
      <c r="G2757" s="31"/>
      <c r="H2757" s="31"/>
      <c r="I2757" s="24"/>
      <c r="J2757" s="24"/>
      <c r="K2757" s="24"/>
      <c r="O2757" s="24"/>
      <c r="P2757" s="31"/>
    </row>
    <row r="2758" spans="1:16" x14ac:dyDescent="0.3">
      <c r="A2758" s="25"/>
      <c r="B2758"/>
      <c r="C2758" s="31"/>
      <c r="D2758" s="31"/>
      <c r="E2758" s="31"/>
      <c r="F2758" s="31"/>
      <c r="G2758" s="31"/>
      <c r="H2758" s="31"/>
      <c r="I2758" s="24"/>
      <c r="J2758" s="24"/>
      <c r="K2758" s="24"/>
      <c r="O2758" s="24"/>
      <c r="P2758" s="31"/>
    </row>
    <row r="2759" spans="1:16" x14ac:dyDescent="0.3">
      <c r="A2759" s="25"/>
      <c r="B2759"/>
      <c r="C2759" s="31"/>
      <c r="D2759" s="31"/>
      <c r="E2759" s="31"/>
      <c r="F2759" s="31"/>
      <c r="G2759" s="31"/>
      <c r="H2759" s="31"/>
      <c r="I2759" s="24"/>
      <c r="J2759" s="24"/>
      <c r="K2759" s="24"/>
      <c r="O2759" s="24"/>
      <c r="P2759" s="31"/>
    </row>
    <row r="2760" spans="1:16" x14ac:dyDescent="0.3">
      <c r="A2760" s="25"/>
      <c r="B2760"/>
      <c r="C2760" s="31"/>
      <c r="D2760" s="31"/>
      <c r="E2760" s="31"/>
      <c r="F2760" s="31"/>
      <c r="G2760" s="31"/>
      <c r="H2760" s="31"/>
      <c r="I2760" s="24"/>
      <c r="J2760" s="24"/>
      <c r="K2760" s="24"/>
      <c r="O2760" s="24"/>
      <c r="P2760" s="31"/>
    </row>
    <row r="2761" spans="1:16" x14ac:dyDescent="0.3">
      <c r="A2761" s="25"/>
      <c r="B2761"/>
      <c r="C2761" s="31"/>
      <c r="D2761" s="31"/>
      <c r="E2761" s="31"/>
      <c r="F2761" s="31"/>
      <c r="G2761" s="31"/>
      <c r="H2761" s="31"/>
      <c r="I2761" s="24"/>
      <c r="J2761" s="24"/>
      <c r="K2761" s="24"/>
      <c r="O2761" s="24"/>
      <c r="P2761" s="31"/>
    </row>
    <row r="2762" spans="1:16" x14ac:dyDescent="0.3">
      <c r="A2762" s="25"/>
      <c r="B2762"/>
      <c r="C2762" s="31"/>
      <c r="D2762" s="31"/>
      <c r="E2762" s="31"/>
      <c r="F2762" s="31"/>
      <c r="G2762" s="31"/>
      <c r="H2762" s="31"/>
      <c r="I2762" s="24"/>
      <c r="J2762" s="24"/>
      <c r="K2762" s="24"/>
      <c r="O2762" s="24"/>
      <c r="P2762" s="31"/>
    </row>
    <row r="2763" spans="1:16" x14ac:dyDescent="0.3">
      <c r="A2763" s="25"/>
      <c r="B2763"/>
      <c r="C2763" s="31"/>
      <c r="D2763" s="31"/>
      <c r="E2763" s="31"/>
      <c r="F2763" s="31"/>
      <c r="G2763" s="31"/>
      <c r="H2763" s="31"/>
      <c r="I2763" s="24"/>
      <c r="J2763" s="24"/>
      <c r="K2763" s="24"/>
      <c r="O2763" s="24"/>
      <c r="P2763" s="31"/>
    </row>
    <row r="2764" spans="1:16" x14ac:dyDescent="0.3">
      <c r="A2764" s="25"/>
      <c r="B2764"/>
      <c r="C2764" s="31"/>
      <c r="D2764" s="31"/>
      <c r="E2764" s="31"/>
      <c r="F2764" s="31"/>
      <c r="G2764" s="31"/>
      <c r="H2764" s="31"/>
      <c r="I2764" s="24"/>
      <c r="J2764" s="24"/>
      <c r="K2764" s="24"/>
      <c r="O2764" s="24"/>
      <c r="P2764" s="31"/>
    </row>
    <row r="2765" spans="1:16" x14ac:dyDescent="0.3">
      <c r="A2765" s="25"/>
      <c r="B2765"/>
      <c r="C2765" s="31"/>
      <c r="D2765" s="31"/>
      <c r="E2765" s="31"/>
      <c r="F2765" s="31"/>
      <c r="G2765" s="31"/>
      <c r="H2765" s="31"/>
      <c r="I2765" s="24"/>
      <c r="J2765" s="24"/>
      <c r="K2765" s="24"/>
      <c r="O2765" s="24"/>
      <c r="P2765" s="31"/>
    </row>
    <row r="2766" spans="1:16" x14ac:dyDescent="0.3">
      <c r="A2766" s="25"/>
      <c r="B2766"/>
      <c r="C2766" s="31"/>
      <c r="D2766" s="31"/>
      <c r="E2766" s="31"/>
      <c r="F2766" s="31"/>
      <c r="G2766" s="31"/>
      <c r="H2766" s="31"/>
      <c r="I2766" s="24"/>
      <c r="J2766" s="24"/>
      <c r="K2766" s="24"/>
      <c r="O2766" s="24"/>
      <c r="P2766" s="31"/>
    </row>
    <row r="2767" spans="1:16" x14ac:dyDescent="0.3">
      <c r="A2767" s="25"/>
      <c r="B2767"/>
      <c r="C2767" s="31"/>
      <c r="D2767" s="31"/>
      <c r="E2767" s="31"/>
      <c r="F2767" s="31"/>
      <c r="G2767" s="31"/>
      <c r="H2767" s="31"/>
      <c r="I2767" s="24"/>
      <c r="J2767" s="24"/>
      <c r="K2767" s="24"/>
      <c r="O2767" s="24"/>
      <c r="P2767" s="31"/>
    </row>
    <row r="2768" spans="1:16" x14ac:dyDescent="0.3">
      <c r="A2768" s="25"/>
      <c r="B2768"/>
      <c r="C2768" s="31"/>
      <c r="D2768" s="31"/>
      <c r="E2768" s="31"/>
      <c r="F2768" s="31"/>
      <c r="G2768" s="31"/>
      <c r="H2768" s="31"/>
      <c r="I2768" s="24"/>
      <c r="J2768" s="24"/>
      <c r="K2768" s="24"/>
      <c r="O2768" s="24"/>
      <c r="P2768" s="31"/>
    </row>
    <row r="2769" spans="1:16" x14ac:dyDescent="0.3">
      <c r="A2769" s="25"/>
      <c r="B2769"/>
      <c r="C2769" s="31"/>
      <c r="D2769" s="31"/>
      <c r="E2769" s="31"/>
      <c r="F2769" s="31"/>
      <c r="G2769" s="31"/>
      <c r="H2769" s="31"/>
      <c r="I2769" s="24"/>
      <c r="J2769" s="24"/>
      <c r="K2769" s="24"/>
      <c r="O2769" s="24"/>
      <c r="P2769" s="31"/>
    </row>
    <row r="2770" spans="1:16" x14ac:dyDescent="0.3">
      <c r="A2770" s="25"/>
      <c r="B2770"/>
      <c r="C2770" s="31"/>
      <c r="D2770" s="31"/>
      <c r="E2770" s="31"/>
      <c r="F2770" s="31"/>
      <c r="G2770" s="31"/>
      <c r="H2770" s="31"/>
      <c r="I2770" s="24"/>
      <c r="J2770" s="24"/>
      <c r="K2770" s="24"/>
      <c r="O2770" s="24"/>
      <c r="P2770" s="31"/>
    </row>
    <row r="2771" spans="1:16" x14ac:dyDescent="0.3">
      <c r="A2771" s="25"/>
      <c r="B2771"/>
      <c r="C2771" s="31"/>
      <c r="D2771" s="31"/>
      <c r="E2771" s="31"/>
      <c r="F2771" s="31"/>
      <c r="G2771" s="31"/>
      <c r="H2771" s="31"/>
      <c r="I2771" s="24"/>
      <c r="J2771" s="24"/>
      <c r="K2771" s="24"/>
      <c r="O2771" s="24"/>
      <c r="P2771" s="31"/>
    </row>
    <row r="2772" spans="1:16" x14ac:dyDescent="0.3">
      <c r="A2772" s="25"/>
      <c r="B2772"/>
      <c r="C2772" s="31"/>
      <c r="D2772" s="31"/>
      <c r="E2772" s="31"/>
      <c r="F2772" s="31"/>
      <c r="G2772" s="31"/>
      <c r="H2772" s="31"/>
      <c r="I2772" s="24"/>
      <c r="J2772" s="24"/>
      <c r="K2772" s="24"/>
      <c r="O2772" s="24"/>
      <c r="P2772" s="31"/>
    </row>
    <row r="2773" spans="1:16" x14ac:dyDescent="0.3">
      <c r="A2773" s="25"/>
      <c r="B2773"/>
      <c r="C2773" s="31"/>
      <c r="D2773" s="31"/>
      <c r="E2773" s="31"/>
      <c r="F2773" s="31"/>
      <c r="G2773" s="31"/>
      <c r="H2773" s="31"/>
      <c r="I2773" s="24"/>
      <c r="J2773" s="24"/>
      <c r="K2773" s="24"/>
      <c r="O2773" s="24"/>
      <c r="P2773" s="31"/>
    </row>
    <row r="2774" spans="1:16" x14ac:dyDescent="0.3">
      <c r="A2774" s="25"/>
      <c r="B2774"/>
      <c r="C2774" s="31"/>
      <c r="D2774" s="31"/>
      <c r="E2774" s="31"/>
      <c r="F2774" s="31"/>
      <c r="G2774" s="31"/>
      <c r="H2774" s="31"/>
      <c r="I2774" s="24"/>
      <c r="J2774" s="24"/>
      <c r="K2774" s="24"/>
      <c r="O2774" s="24"/>
      <c r="P2774" s="31"/>
    </row>
    <row r="2775" spans="1:16" x14ac:dyDescent="0.3">
      <c r="A2775" s="25"/>
      <c r="B2775"/>
      <c r="C2775" s="31"/>
      <c r="D2775" s="31"/>
      <c r="E2775" s="31"/>
      <c r="F2775" s="31"/>
      <c r="G2775" s="31"/>
      <c r="H2775" s="31"/>
      <c r="I2775" s="24"/>
      <c r="J2775" s="24"/>
      <c r="K2775" s="24"/>
      <c r="O2775" s="24"/>
      <c r="P2775" s="31"/>
    </row>
    <row r="2776" spans="1:16" x14ac:dyDescent="0.3">
      <c r="A2776" s="25"/>
      <c r="B2776"/>
      <c r="C2776" s="31"/>
      <c r="D2776" s="31"/>
      <c r="E2776" s="31"/>
      <c r="F2776" s="31"/>
      <c r="G2776" s="31"/>
      <c r="H2776" s="31"/>
      <c r="I2776" s="24"/>
      <c r="J2776" s="24"/>
      <c r="K2776" s="24"/>
      <c r="O2776" s="24"/>
      <c r="P2776" s="31"/>
    </row>
    <row r="2777" spans="1:16" x14ac:dyDescent="0.3">
      <c r="A2777" s="25"/>
      <c r="B2777"/>
      <c r="C2777" s="31"/>
      <c r="D2777" s="31"/>
      <c r="E2777" s="31"/>
      <c r="F2777" s="31"/>
      <c r="G2777" s="31"/>
      <c r="H2777" s="31"/>
      <c r="I2777" s="24"/>
      <c r="J2777" s="24"/>
      <c r="K2777" s="24"/>
      <c r="O2777" s="24"/>
      <c r="P2777" s="31"/>
    </row>
    <row r="2778" spans="1:16" x14ac:dyDescent="0.3">
      <c r="A2778" s="25"/>
      <c r="B2778"/>
      <c r="C2778" s="31"/>
      <c r="D2778" s="31"/>
      <c r="E2778" s="31"/>
      <c r="F2778" s="31"/>
      <c r="G2778" s="31"/>
      <c r="H2778" s="31"/>
      <c r="I2778" s="24"/>
      <c r="J2778" s="24"/>
      <c r="K2778" s="24"/>
      <c r="O2778" s="24"/>
      <c r="P2778" s="31"/>
    </row>
    <row r="2779" spans="1:16" x14ac:dyDescent="0.3">
      <c r="A2779" s="25"/>
      <c r="B2779"/>
      <c r="C2779" s="31"/>
      <c r="D2779" s="31"/>
      <c r="E2779" s="31"/>
      <c r="F2779" s="31"/>
      <c r="G2779" s="31"/>
      <c r="H2779" s="31"/>
      <c r="I2779" s="24"/>
      <c r="J2779" s="24"/>
      <c r="K2779" s="24"/>
      <c r="O2779" s="24"/>
      <c r="P2779" s="31"/>
    </row>
    <row r="2780" spans="1:16" x14ac:dyDescent="0.3">
      <c r="A2780" s="25"/>
      <c r="B2780"/>
      <c r="C2780" s="31"/>
      <c r="D2780" s="31"/>
      <c r="E2780" s="31"/>
      <c r="F2780" s="31"/>
      <c r="G2780" s="31"/>
      <c r="H2780" s="31"/>
      <c r="I2780" s="24"/>
      <c r="J2780" s="24"/>
      <c r="K2780" s="24"/>
      <c r="O2780" s="24"/>
      <c r="P2780" s="31"/>
    </row>
    <row r="2781" spans="1:16" x14ac:dyDescent="0.3">
      <c r="A2781" s="25"/>
      <c r="B2781"/>
      <c r="C2781" s="31"/>
      <c r="D2781" s="31"/>
      <c r="E2781" s="31"/>
      <c r="F2781" s="31"/>
      <c r="G2781" s="31"/>
      <c r="H2781" s="31"/>
      <c r="I2781" s="24"/>
      <c r="J2781" s="24"/>
      <c r="K2781" s="24"/>
      <c r="O2781" s="24"/>
      <c r="P2781" s="31"/>
    </row>
    <row r="2782" spans="1:16" x14ac:dyDescent="0.3">
      <c r="A2782" s="25"/>
      <c r="B2782"/>
      <c r="C2782" s="31"/>
      <c r="D2782" s="31"/>
      <c r="E2782" s="31"/>
      <c r="F2782" s="31"/>
      <c r="G2782" s="31"/>
      <c r="H2782" s="31"/>
      <c r="I2782" s="24"/>
      <c r="J2782" s="24"/>
      <c r="K2782" s="24"/>
      <c r="O2782" s="24"/>
      <c r="P2782" s="31"/>
    </row>
    <row r="2783" spans="1:16" x14ac:dyDescent="0.3">
      <c r="A2783" s="25"/>
      <c r="B2783"/>
      <c r="C2783" s="31"/>
      <c r="D2783" s="31"/>
      <c r="E2783" s="31"/>
      <c r="F2783" s="31"/>
      <c r="G2783" s="31"/>
      <c r="H2783" s="31"/>
      <c r="I2783" s="24"/>
      <c r="J2783" s="24"/>
      <c r="K2783" s="24"/>
      <c r="O2783" s="24"/>
      <c r="P2783" s="31"/>
    </row>
    <row r="2784" spans="1:16" x14ac:dyDescent="0.3">
      <c r="A2784" s="25"/>
      <c r="B2784"/>
      <c r="C2784" s="31"/>
      <c r="D2784" s="31"/>
      <c r="E2784" s="31"/>
      <c r="F2784" s="31"/>
      <c r="G2784" s="31"/>
      <c r="H2784" s="31"/>
      <c r="I2784" s="24"/>
      <c r="J2784" s="24"/>
      <c r="K2784" s="24"/>
      <c r="O2784" s="24"/>
      <c r="P2784" s="31"/>
    </row>
    <row r="2785" spans="1:16" x14ac:dyDescent="0.3">
      <c r="A2785" s="25"/>
      <c r="B2785"/>
      <c r="C2785" s="31"/>
      <c r="D2785" s="31"/>
      <c r="E2785" s="31"/>
      <c r="F2785" s="31"/>
      <c r="G2785" s="31"/>
      <c r="H2785" s="31"/>
      <c r="I2785" s="24"/>
      <c r="J2785" s="24"/>
      <c r="K2785" s="24"/>
      <c r="O2785" s="24"/>
      <c r="P2785" s="31"/>
    </row>
    <row r="2786" spans="1:16" x14ac:dyDescent="0.3">
      <c r="A2786" s="25"/>
      <c r="B2786"/>
      <c r="C2786" s="31"/>
      <c r="D2786" s="31"/>
      <c r="E2786" s="31"/>
      <c r="F2786" s="31"/>
      <c r="G2786" s="31"/>
      <c r="H2786" s="31"/>
      <c r="I2786" s="24"/>
      <c r="J2786" s="24"/>
      <c r="K2786" s="24"/>
      <c r="O2786" s="24"/>
      <c r="P2786" s="31"/>
    </row>
    <row r="2787" spans="1:16" x14ac:dyDescent="0.3">
      <c r="A2787" s="25"/>
      <c r="B2787"/>
      <c r="C2787" s="31"/>
      <c r="D2787" s="31"/>
      <c r="E2787" s="31"/>
      <c r="F2787" s="31"/>
      <c r="G2787" s="31"/>
      <c r="H2787" s="31"/>
      <c r="I2787" s="24"/>
      <c r="J2787" s="24"/>
      <c r="K2787" s="24"/>
      <c r="O2787" s="24"/>
      <c r="P2787" s="31"/>
    </row>
    <row r="2788" spans="1:16" x14ac:dyDescent="0.3">
      <c r="A2788" s="25"/>
      <c r="B2788"/>
      <c r="C2788" s="31"/>
      <c r="D2788" s="31"/>
      <c r="E2788" s="31"/>
      <c r="F2788" s="31"/>
      <c r="G2788" s="31"/>
      <c r="H2788" s="31"/>
      <c r="I2788" s="24"/>
      <c r="J2788" s="24"/>
      <c r="K2788" s="24"/>
      <c r="O2788" s="24"/>
      <c r="P2788" s="31"/>
    </row>
    <row r="2789" spans="1:16" x14ac:dyDescent="0.3">
      <c r="A2789" s="25"/>
      <c r="B2789"/>
      <c r="C2789" s="31"/>
      <c r="D2789" s="31"/>
      <c r="E2789" s="31"/>
      <c r="F2789" s="31"/>
      <c r="G2789" s="31"/>
      <c r="H2789" s="31"/>
      <c r="I2789" s="24"/>
      <c r="J2789" s="24"/>
      <c r="K2789" s="24"/>
      <c r="O2789" s="24"/>
      <c r="P2789" s="31"/>
    </row>
    <row r="2790" spans="1:16" x14ac:dyDescent="0.3">
      <c r="A2790" s="25"/>
      <c r="B2790"/>
      <c r="C2790" s="31"/>
      <c r="D2790" s="31"/>
      <c r="E2790" s="31"/>
      <c r="F2790" s="31"/>
      <c r="G2790" s="31"/>
      <c r="H2790" s="31"/>
      <c r="I2790" s="24"/>
      <c r="J2790" s="24"/>
      <c r="K2790" s="24"/>
      <c r="O2790" s="24"/>
      <c r="P2790" s="31"/>
    </row>
    <row r="2791" spans="1:16" x14ac:dyDescent="0.3">
      <c r="A2791" s="25"/>
      <c r="B2791"/>
      <c r="C2791" s="31"/>
      <c r="D2791" s="31"/>
      <c r="E2791" s="31"/>
      <c r="F2791" s="31"/>
      <c r="G2791" s="31"/>
      <c r="H2791" s="31"/>
      <c r="I2791" s="24"/>
      <c r="J2791" s="24"/>
      <c r="K2791" s="24"/>
      <c r="O2791" s="24"/>
      <c r="P2791" s="31"/>
    </row>
    <row r="2792" spans="1:16" x14ac:dyDescent="0.3">
      <c r="A2792" s="25"/>
      <c r="B2792"/>
      <c r="C2792" s="31"/>
      <c r="D2792" s="31"/>
      <c r="E2792" s="31"/>
      <c r="F2792" s="31"/>
      <c r="G2792" s="31"/>
      <c r="H2792" s="31"/>
      <c r="I2792" s="24"/>
      <c r="J2792" s="24"/>
      <c r="K2792" s="24"/>
      <c r="O2792" s="24"/>
      <c r="P2792" s="31"/>
    </row>
    <row r="2793" spans="1:16" x14ac:dyDescent="0.3">
      <c r="A2793" s="25"/>
      <c r="B2793"/>
      <c r="C2793" s="31"/>
      <c r="D2793" s="31"/>
      <c r="E2793" s="31"/>
      <c r="F2793" s="31"/>
      <c r="G2793" s="31"/>
      <c r="H2793" s="31"/>
      <c r="I2793" s="24"/>
      <c r="J2793" s="24"/>
      <c r="K2793" s="24"/>
      <c r="O2793" s="24"/>
      <c r="P2793" s="31"/>
    </row>
    <row r="2794" spans="1:16" x14ac:dyDescent="0.3">
      <c r="A2794" s="25"/>
      <c r="B2794"/>
      <c r="C2794" s="31"/>
      <c r="D2794" s="31"/>
      <c r="E2794" s="31"/>
      <c r="F2794" s="31"/>
      <c r="G2794" s="31"/>
      <c r="H2794" s="31"/>
      <c r="I2794" s="24"/>
      <c r="J2794" s="24"/>
      <c r="K2794" s="24"/>
      <c r="O2794" s="24"/>
      <c r="P2794" s="31"/>
    </row>
    <row r="2795" spans="1:16" x14ac:dyDescent="0.3">
      <c r="A2795" s="25"/>
      <c r="B2795"/>
      <c r="C2795" s="31"/>
      <c r="D2795" s="31"/>
      <c r="E2795" s="31"/>
      <c r="F2795" s="31"/>
      <c r="G2795" s="31"/>
      <c r="H2795" s="31"/>
      <c r="I2795" s="24"/>
      <c r="J2795" s="24"/>
      <c r="K2795" s="24"/>
      <c r="O2795" s="24"/>
      <c r="P2795" s="31"/>
    </row>
    <row r="2796" spans="1:16" x14ac:dyDescent="0.3">
      <c r="A2796" s="25"/>
      <c r="B2796"/>
      <c r="C2796" s="31"/>
      <c r="D2796" s="31"/>
      <c r="E2796" s="31"/>
      <c r="F2796" s="31"/>
      <c r="G2796" s="31"/>
      <c r="H2796" s="31"/>
      <c r="I2796" s="24"/>
      <c r="J2796" s="24"/>
      <c r="K2796" s="24"/>
      <c r="O2796" s="24"/>
      <c r="P2796" s="31"/>
    </row>
    <row r="2797" spans="1:16" x14ac:dyDescent="0.3">
      <c r="A2797" s="25"/>
      <c r="B2797"/>
      <c r="C2797" s="31"/>
      <c r="D2797" s="31"/>
      <c r="E2797" s="31"/>
      <c r="F2797" s="31"/>
      <c r="G2797" s="31"/>
      <c r="H2797" s="31"/>
      <c r="I2797" s="24"/>
      <c r="J2797" s="24"/>
      <c r="K2797" s="24"/>
      <c r="O2797" s="24"/>
      <c r="P2797" s="31"/>
    </row>
    <row r="2798" spans="1:16" x14ac:dyDescent="0.3">
      <c r="A2798" s="25"/>
      <c r="B2798"/>
      <c r="C2798" s="31"/>
      <c r="D2798" s="31"/>
      <c r="E2798" s="31"/>
      <c r="F2798" s="31"/>
      <c r="G2798" s="31"/>
      <c r="H2798" s="31"/>
      <c r="I2798" s="24"/>
      <c r="J2798" s="24"/>
      <c r="K2798" s="24"/>
      <c r="O2798" s="24"/>
      <c r="P2798" s="31"/>
    </row>
    <row r="2799" spans="1:16" x14ac:dyDescent="0.3">
      <c r="A2799" s="25"/>
      <c r="B2799"/>
      <c r="C2799" s="31"/>
      <c r="D2799" s="31"/>
      <c r="E2799" s="31"/>
      <c r="F2799" s="31"/>
      <c r="G2799" s="31"/>
      <c r="H2799" s="31"/>
      <c r="I2799" s="24"/>
      <c r="J2799" s="24"/>
      <c r="K2799" s="24"/>
      <c r="O2799" s="24"/>
      <c r="P2799" s="31"/>
    </row>
    <row r="2800" spans="1:16" x14ac:dyDescent="0.3">
      <c r="A2800" s="25"/>
      <c r="B2800"/>
      <c r="C2800" s="31"/>
      <c r="D2800" s="31"/>
      <c r="E2800" s="31"/>
      <c r="F2800" s="31"/>
      <c r="G2800" s="31"/>
      <c r="H2800" s="31"/>
      <c r="I2800" s="24"/>
      <c r="J2800" s="24"/>
      <c r="K2800" s="24"/>
      <c r="O2800" s="24"/>
      <c r="P2800" s="31"/>
    </row>
    <row r="2801" spans="1:16" x14ac:dyDescent="0.3">
      <c r="A2801" s="25"/>
      <c r="B2801"/>
      <c r="C2801" s="31"/>
      <c r="D2801" s="31"/>
      <c r="E2801" s="31"/>
      <c r="F2801" s="31"/>
      <c r="G2801" s="31"/>
      <c r="H2801" s="31"/>
      <c r="I2801" s="24"/>
      <c r="J2801" s="24"/>
      <c r="K2801" s="24"/>
      <c r="O2801" s="24"/>
      <c r="P2801" s="31"/>
    </row>
    <row r="2802" spans="1:16" x14ac:dyDescent="0.3">
      <c r="A2802" s="25"/>
      <c r="B2802"/>
      <c r="C2802" s="31"/>
      <c r="D2802" s="31"/>
      <c r="E2802" s="31"/>
      <c r="F2802" s="31"/>
      <c r="G2802" s="31"/>
      <c r="H2802" s="31"/>
      <c r="I2802" s="24"/>
      <c r="J2802" s="24"/>
      <c r="K2802" s="24"/>
      <c r="O2802" s="24"/>
      <c r="P2802" s="31"/>
    </row>
    <row r="2803" spans="1:16" x14ac:dyDescent="0.3">
      <c r="A2803" s="25"/>
      <c r="B2803"/>
      <c r="C2803" s="31"/>
      <c r="D2803" s="31"/>
      <c r="E2803" s="31"/>
      <c r="F2803" s="31"/>
      <c r="G2803" s="31"/>
      <c r="H2803" s="31"/>
      <c r="I2803" s="24"/>
      <c r="J2803" s="24"/>
      <c r="K2803" s="24"/>
      <c r="O2803" s="24"/>
      <c r="P2803" s="31"/>
    </row>
    <row r="2804" spans="1:16" x14ac:dyDescent="0.3">
      <c r="A2804" s="25"/>
      <c r="B2804"/>
      <c r="C2804" s="31"/>
      <c r="D2804" s="31"/>
      <c r="E2804" s="31"/>
      <c r="F2804" s="31"/>
      <c r="G2804" s="31"/>
      <c r="H2804" s="31"/>
      <c r="I2804" s="24"/>
      <c r="J2804" s="24"/>
      <c r="K2804" s="24"/>
      <c r="O2804" s="24"/>
      <c r="P2804" s="31"/>
    </row>
    <row r="2805" spans="1:16" x14ac:dyDescent="0.3">
      <c r="A2805" s="25"/>
      <c r="B2805"/>
      <c r="C2805" s="31"/>
      <c r="D2805" s="31"/>
      <c r="E2805" s="31"/>
      <c r="F2805" s="31"/>
      <c r="G2805" s="31"/>
      <c r="H2805" s="31"/>
      <c r="I2805" s="24"/>
      <c r="J2805" s="24"/>
      <c r="K2805" s="24"/>
      <c r="O2805" s="24"/>
      <c r="P2805" s="31"/>
    </row>
    <row r="2806" spans="1:16" x14ac:dyDescent="0.3">
      <c r="A2806" s="25"/>
      <c r="B2806"/>
      <c r="C2806" s="31"/>
      <c r="D2806" s="31"/>
      <c r="E2806" s="31"/>
      <c r="F2806" s="31"/>
      <c r="G2806" s="31"/>
      <c r="H2806" s="31"/>
      <c r="I2806" s="24"/>
      <c r="J2806" s="24"/>
      <c r="K2806" s="24"/>
      <c r="O2806" s="24"/>
      <c r="P2806" s="31"/>
    </row>
    <row r="2807" spans="1:16" x14ac:dyDescent="0.3">
      <c r="A2807" s="25"/>
      <c r="B2807"/>
      <c r="C2807" s="31"/>
      <c r="D2807" s="31"/>
      <c r="E2807" s="31"/>
      <c r="F2807" s="31"/>
      <c r="G2807" s="31"/>
      <c r="H2807" s="31"/>
      <c r="I2807" s="24"/>
      <c r="J2807" s="24"/>
      <c r="K2807" s="24"/>
      <c r="O2807" s="24"/>
      <c r="P2807" s="31"/>
    </row>
    <row r="2808" spans="1:16" x14ac:dyDescent="0.3">
      <c r="A2808" s="25"/>
      <c r="B2808"/>
      <c r="C2808" s="31"/>
      <c r="D2808" s="31"/>
      <c r="E2808" s="31"/>
      <c r="F2808" s="31"/>
      <c r="G2808" s="31"/>
      <c r="H2808" s="31"/>
      <c r="I2808" s="24"/>
      <c r="J2808" s="24"/>
      <c r="K2808" s="24"/>
      <c r="O2808" s="24"/>
      <c r="P2808" s="31"/>
    </row>
    <row r="2809" spans="1:16" x14ac:dyDescent="0.3">
      <c r="A2809" s="25"/>
      <c r="B2809"/>
      <c r="C2809" s="31"/>
      <c r="D2809" s="31"/>
      <c r="E2809" s="31"/>
      <c r="F2809" s="31"/>
      <c r="G2809" s="31"/>
      <c r="H2809" s="31"/>
      <c r="I2809" s="24"/>
      <c r="J2809" s="24"/>
      <c r="K2809" s="24"/>
      <c r="O2809" s="24"/>
      <c r="P2809" s="31"/>
    </row>
    <row r="2810" spans="1:16" x14ac:dyDescent="0.3">
      <c r="A2810" s="25"/>
      <c r="B2810"/>
      <c r="C2810" s="31"/>
      <c r="D2810" s="31"/>
      <c r="E2810" s="31"/>
      <c r="F2810" s="31"/>
      <c r="G2810" s="31"/>
      <c r="H2810" s="31"/>
      <c r="I2810" s="24"/>
      <c r="J2810" s="24"/>
      <c r="K2810" s="24"/>
      <c r="O2810" s="24"/>
      <c r="P2810" s="31"/>
    </row>
    <row r="2811" spans="1:16" x14ac:dyDescent="0.3">
      <c r="A2811" s="25"/>
      <c r="B2811"/>
      <c r="C2811" s="31"/>
      <c r="D2811" s="31"/>
      <c r="E2811" s="31"/>
      <c r="F2811" s="31"/>
      <c r="G2811" s="31"/>
      <c r="H2811" s="31"/>
      <c r="I2811" s="24"/>
      <c r="J2811" s="24"/>
      <c r="K2811" s="24"/>
      <c r="O2811" s="24"/>
      <c r="P2811" s="31"/>
    </row>
    <row r="2812" spans="1:16" x14ac:dyDescent="0.3">
      <c r="A2812" s="25"/>
      <c r="B2812"/>
      <c r="C2812" s="31"/>
      <c r="D2812" s="31"/>
      <c r="E2812" s="31"/>
      <c r="F2812" s="31"/>
      <c r="G2812" s="31"/>
      <c r="H2812" s="31"/>
      <c r="I2812" s="24"/>
      <c r="J2812" s="24"/>
      <c r="K2812" s="24"/>
      <c r="O2812" s="24"/>
      <c r="P2812" s="31"/>
    </row>
    <row r="2813" spans="1:16" x14ac:dyDescent="0.3">
      <c r="A2813" s="25"/>
      <c r="B2813"/>
      <c r="C2813" s="31"/>
      <c r="D2813" s="31"/>
      <c r="E2813" s="31"/>
      <c r="F2813" s="31"/>
      <c r="G2813" s="31"/>
      <c r="H2813" s="31"/>
      <c r="I2813" s="24"/>
      <c r="J2813" s="24"/>
      <c r="K2813" s="24"/>
      <c r="O2813" s="24"/>
      <c r="P2813" s="31"/>
    </row>
    <row r="2814" spans="1:16" x14ac:dyDescent="0.3">
      <c r="A2814" s="25"/>
      <c r="B2814"/>
      <c r="C2814" s="31"/>
      <c r="D2814" s="31"/>
      <c r="E2814" s="31"/>
      <c r="F2814" s="31"/>
      <c r="G2814" s="31"/>
      <c r="H2814" s="31"/>
      <c r="I2814" s="24"/>
      <c r="J2814" s="24"/>
      <c r="K2814" s="24"/>
      <c r="O2814" s="24"/>
      <c r="P2814" s="31"/>
    </row>
    <row r="2815" spans="1:16" x14ac:dyDescent="0.3">
      <c r="A2815" s="25"/>
      <c r="B2815"/>
      <c r="C2815" s="31"/>
      <c r="D2815" s="31"/>
      <c r="E2815" s="31"/>
      <c r="F2815" s="31"/>
      <c r="G2815" s="31"/>
      <c r="H2815" s="31"/>
      <c r="I2815" s="24"/>
      <c r="J2815" s="24"/>
      <c r="K2815" s="24"/>
      <c r="O2815" s="24"/>
      <c r="P2815" s="31"/>
    </row>
    <row r="2816" spans="1:16" x14ac:dyDescent="0.3">
      <c r="A2816" s="25"/>
      <c r="B2816"/>
      <c r="C2816" s="31"/>
      <c r="D2816" s="31"/>
      <c r="E2816" s="31"/>
      <c r="F2816" s="31"/>
      <c r="G2816" s="31"/>
      <c r="H2816" s="31"/>
      <c r="I2816" s="24"/>
      <c r="J2816" s="24"/>
      <c r="K2816" s="24"/>
      <c r="O2816" s="24"/>
      <c r="P2816" s="31"/>
    </row>
    <row r="2817" spans="1:16" x14ac:dyDescent="0.3">
      <c r="A2817" s="25"/>
      <c r="B2817"/>
      <c r="C2817" s="31"/>
      <c r="D2817" s="31"/>
      <c r="E2817" s="31"/>
      <c r="F2817" s="31"/>
      <c r="G2817" s="31"/>
      <c r="H2817" s="31"/>
      <c r="I2817" s="24"/>
      <c r="J2817" s="24"/>
      <c r="K2817" s="24"/>
      <c r="O2817" s="24"/>
      <c r="P2817" s="31"/>
    </row>
    <row r="2818" spans="1:16" x14ac:dyDescent="0.3">
      <c r="A2818" s="25"/>
      <c r="B2818"/>
      <c r="C2818" s="31"/>
      <c r="D2818" s="31"/>
      <c r="E2818" s="31"/>
      <c r="F2818" s="31"/>
      <c r="G2818" s="31"/>
      <c r="H2818" s="31"/>
      <c r="I2818" s="24"/>
      <c r="J2818" s="24"/>
      <c r="K2818" s="24"/>
      <c r="O2818" s="24"/>
      <c r="P2818" s="31"/>
    </row>
    <row r="2819" spans="1:16" x14ac:dyDescent="0.3">
      <c r="A2819" s="25"/>
      <c r="B2819"/>
      <c r="C2819" s="31"/>
      <c r="D2819" s="31"/>
      <c r="E2819" s="31"/>
      <c r="F2819" s="31"/>
      <c r="G2819" s="31"/>
      <c r="H2819" s="31"/>
      <c r="I2819" s="24"/>
      <c r="J2819" s="24"/>
      <c r="K2819" s="24"/>
      <c r="O2819" s="24"/>
      <c r="P2819" s="31"/>
    </row>
    <row r="2820" spans="1:16" x14ac:dyDescent="0.3">
      <c r="A2820" s="25"/>
      <c r="B2820"/>
      <c r="C2820" s="31"/>
      <c r="D2820" s="31"/>
      <c r="E2820" s="31"/>
      <c r="F2820" s="31"/>
      <c r="G2820" s="31"/>
      <c r="H2820" s="31"/>
      <c r="I2820" s="24"/>
      <c r="J2820" s="24"/>
      <c r="K2820" s="24"/>
      <c r="O2820" s="24"/>
      <c r="P2820" s="31"/>
    </row>
    <row r="2821" spans="1:16" x14ac:dyDescent="0.3">
      <c r="A2821" s="25"/>
      <c r="B2821"/>
      <c r="C2821" s="31"/>
      <c r="D2821" s="31"/>
      <c r="E2821" s="31"/>
      <c r="F2821" s="31"/>
      <c r="G2821" s="31"/>
      <c r="H2821" s="31"/>
      <c r="I2821" s="24"/>
      <c r="J2821" s="24"/>
      <c r="K2821" s="24"/>
      <c r="O2821" s="24"/>
      <c r="P2821" s="31"/>
    </row>
    <row r="2822" spans="1:16" x14ac:dyDescent="0.3">
      <c r="A2822" s="25"/>
      <c r="B2822"/>
      <c r="C2822" s="31"/>
      <c r="D2822" s="31"/>
      <c r="E2822" s="31"/>
      <c r="F2822" s="31"/>
      <c r="G2822" s="31"/>
      <c r="H2822" s="31"/>
      <c r="I2822" s="24"/>
      <c r="J2822" s="24"/>
      <c r="K2822" s="24"/>
      <c r="O2822" s="24"/>
      <c r="P2822" s="31"/>
    </row>
    <row r="2823" spans="1:16" x14ac:dyDescent="0.3">
      <c r="A2823" s="25"/>
      <c r="B2823"/>
      <c r="C2823" s="31"/>
      <c r="D2823" s="31"/>
      <c r="E2823" s="31"/>
      <c r="F2823" s="31"/>
      <c r="G2823" s="31"/>
      <c r="H2823" s="31"/>
      <c r="I2823" s="24"/>
      <c r="J2823" s="24"/>
      <c r="K2823" s="24"/>
      <c r="O2823" s="24"/>
      <c r="P2823" s="31"/>
    </row>
    <row r="2824" spans="1:16" x14ac:dyDescent="0.3">
      <c r="A2824" s="25"/>
      <c r="B2824"/>
      <c r="C2824" s="31"/>
      <c r="D2824" s="31"/>
      <c r="E2824" s="31"/>
      <c r="F2824" s="31"/>
      <c r="G2824" s="31"/>
      <c r="H2824" s="31"/>
      <c r="I2824" s="24"/>
      <c r="J2824" s="24"/>
      <c r="K2824" s="24"/>
      <c r="O2824" s="24"/>
      <c r="P2824" s="31"/>
    </row>
    <row r="2825" spans="1:16" x14ac:dyDescent="0.3">
      <c r="A2825" s="25"/>
      <c r="B2825"/>
      <c r="C2825" s="31"/>
      <c r="D2825" s="31"/>
      <c r="E2825" s="31"/>
      <c r="F2825" s="31"/>
      <c r="G2825" s="31"/>
      <c r="H2825" s="31"/>
      <c r="I2825" s="24"/>
      <c r="J2825" s="24"/>
      <c r="K2825" s="24"/>
      <c r="O2825" s="24"/>
      <c r="P2825" s="31"/>
    </row>
    <row r="2826" spans="1:16" x14ac:dyDescent="0.3">
      <c r="A2826" s="25"/>
      <c r="B2826"/>
      <c r="C2826" s="31"/>
      <c r="D2826" s="31"/>
      <c r="E2826" s="31"/>
      <c r="F2826" s="31"/>
      <c r="G2826" s="31"/>
      <c r="H2826" s="31"/>
      <c r="I2826" s="24"/>
      <c r="J2826" s="24"/>
      <c r="K2826" s="24"/>
      <c r="O2826" s="24"/>
      <c r="P2826" s="31"/>
    </row>
    <row r="2827" spans="1:16" x14ac:dyDescent="0.3">
      <c r="A2827" s="25"/>
      <c r="B2827"/>
      <c r="C2827" s="31"/>
      <c r="D2827" s="31"/>
      <c r="E2827" s="31"/>
      <c r="F2827" s="31"/>
      <c r="G2827" s="31"/>
      <c r="H2827" s="31"/>
      <c r="I2827" s="24"/>
      <c r="J2827" s="24"/>
      <c r="K2827" s="24"/>
      <c r="O2827" s="24"/>
      <c r="P2827" s="31"/>
    </row>
    <row r="2828" spans="1:16" x14ac:dyDescent="0.3">
      <c r="A2828" s="25"/>
      <c r="B2828"/>
      <c r="C2828" s="31"/>
      <c r="D2828" s="31"/>
      <c r="E2828" s="31"/>
      <c r="F2828" s="31"/>
      <c r="G2828" s="31"/>
      <c r="H2828" s="31"/>
      <c r="I2828" s="24"/>
      <c r="J2828" s="24"/>
      <c r="K2828" s="24"/>
      <c r="O2828" s="24"/>
      <c r="P2828" s="31"/>
    </row>
    <row r="2829" spans="1:16" x14ac:dyDescent="0.3">
      <c r="A2829" s="25"/>
      <c r="B2829"/>
      <c r="C2829" s="31"/>
      <c r="D2829" s="31"/>
      <c r="E2829" s="31"/>
      <c r="F2829" s="31"/>
      <c r="G2829" s="31"/>
      <c r="H2829" s="31"/>
      <c r="I2829" s="24"/>
      <c r="J2829" s="24"/>
      <c r="K2829" s="24"/>
      <c r="O2829" s="24"/>
      <c r="P2829" s="31"/>
    </row>
    <row r="2830" spans="1:16" x14ac:dyDescent="0.3">
      <c r="A2830" s="25"/>
      <c r="B2830"/>
      <c r="C2830" s="31"/>
      <c r="D2830" s="31"/>
      <c r="E2830" s="31"/>
      <c r="F2830" s="31"/>
      <c r="G2830" s="31"/>
      <c r="H2830" s="31"/>
      <c r="I2830" s="24"/>
      <c r="J2830" s="24"/>
      <c r="K2830" s="24"/>
      <c r="O2830" s="24"/>
      <c r="P2830" s="31"/>
    </row>
    <row r="2831" spans="1:16" x14ac:dyDescent="0.3">
      <c r="A2831" s="25"/>
      <c r="B2831"/>
      <c r="I2831" s="24"/>
      <c r="J2831" s="24"/>
      <c r="K2831" s="24"/>
      <c r="O2831" s="24"/>
      <c r="P2831" s="31"/>
    </row>
    <row r="2832" spans="1:16" x14ac:dyDescent="0.3">
      <c r="A2832" s="25"/>
      <c r="B2832"/>
      <c r="C2832" s="31"/>
      <c r="D2832" s="31"/>
      <c r="E2832" s="31"/>
      <c r="F2832" s="31"/>
      <c r="G2832" s="31"/>
      <c r="H2832" s="31"/>
      <c r="I2832" s="24"/>
      <c r="J2832" s="24"/>
      <c r="K2832" s="24"/>
      <c r="O2832" s="24"/>
      <c r="P2832" s="31"/>
    </row>
    <row r="2833" spans="1:16" x14ac:dyDescent="0.3">
      <c r="A2833" s="25"/>
      <c r="B2833"/>
      <c r="C2833" s="31"/>
      <c r="D2833" s="31"/>
      <c r="E2833" s="31"/>
      <c r="F2833" s="31"/>
      <c r="G2833" s="31"/>
      <c r="H2833" s="31"/>
      <c r="I2833" s="24"/>
      <c r="J2833" s="24"/>
      <c r="K2833" s="24"/>
      <c r="O2833" s="24"/>
      <c r="P2833" s="31"/>
    </row>
    <row r="2834" spans="1:16" x14ac:dyDescent="0.3">
      <c r="A2834" s="25"/>
      <c r="B2834"/>
      <c r="C2834" s="31"/>
      <c r="D2834" s="31"/>
      <c r="E2834" s="31"/>
      <c r="F2834" s="31"/>
      <c r="G2834" s="31"/>
      <c r="H2834" s="31"/>
      <c r="I2834" s="24"/>
      <c r="J2834" s="24"/>
      <c r="K2834" s="24"/>
      <c r="O2834" s="24"/>
      <c r="P2834" s="31"/>
    </row>
    <row r="2835" spans="1:16" x14ac:dyDescent="0.3">
      <c r="A2835" s="25"/>
      <c r="B2835"/>
      <c r="C2835" s="31"/>
      <c r="D2835" s="31"/>
      <c r="E2835" s="31"/>
      <c r="F2835" s="31"/>
      <c r="G2835" s="31"/>
      <c r="H2835" s="31"/>
      <c r="I2835" s="24"/>
      <c r="J2835" s="24"/>
      <c r="K2835" s="24"/>
      <c r="O2835" s="24"/>
      <c r="P2835" s="31"/>
    </row>
    <row r="2836" spans="1:16" x14ac:dyDescent="0.3">
      <c r="A2836" s="25"/>
      <c r="B2836"/>
      <c r="C2836" s="31"/>
      <c r="D2836" s="31"/>
      <c r="E2836" s="31"/>
      <c r="F2836" s="31"/>
      <c r="G2836" s="31"/>
      <c r="H2836" s="31"/>
      <c r="I2836" s="24"/>
      <c r="J2836" s="24"/>
      <c r="K2836" s="24"/>
      <c r="O2836" s="24"/>
      <c r="P2836" s="31"/>
    </row>
    <row r="2837" spans="1:16" x14ac:dyDescent="0.3">
      <c r="A2837" s="25"/>
      <c r="B2837"/>
      <c r="C2837" s="31"/>
      <c r="D2837" s="31"/>
      <c r="E2837" s="31"/>
      <c r="F2837" s="31"/>
      <c r="G2837" s="31"/>
      <c r="H2837" s="31"/>
      <c r="I2837" s="24"/>
      <c r="J2837" s="24"/>
      <c r="K2837" s="24"/>
      <c r="O2837" s="24"/>
      <c r="P2837" s="31"/>
    </row>
    <row r="2838" spans="1:16" x14ac:dyDescent="0.3">
      <c r="A2838" s="25"/>
      <c r="B2838"/>
      <c r="C2838" s="31"/>
      <c r="D2838" s="31"/>
      <c r="E2838" s="31"/>
      <c r="F2838" s="31"/>
      <c r="G2838" s="31"/>
      <c r="H2838" s="31"/>
      <c r="I2838" s="24"/>
      <c r="J2838" s="24"/>
      <c r="K2838" s="24"/>
      <c r="O2838" s="24"/>
      <c r="P2838" s="31"/>
    </row>
    <row r="2839" spans="1:16" x14ac:dyDescent="0.3">
      <c r="A2839" s="25"/>
      <c r="B2839"/>
      <c r="C2839" s="31"/>
      <c r="D2839" s="31"/>
      <c r="E2839" s="31"/>
      <c r="F2839" s="31"/>
      <c r="G2839" s="31"/>
      <c r="H2839" s="31"/>
      <c r="I2839" s="24"/>
      <c r="J2839" s="24"/>
      <c r="K2839" s="24"/>
      <c r="O2839" s="24"/>
      <c r="P2839" s="31"/>
    </row>
    <row r="2840" spans="1:16" x14ac:dyDescent="0.3">
      <c r="A2840" s="25"/>
      <c r="B2840"/>
      <c r="C2840" s="31"/>
      <c r="D2840" s="31"/>
      <c r="E2840" s="31"/>
      <c r="F2840" s="31"/>
      <c r="G2840" s="31"/>
      <c r="H2840" s="31"/>
      <c r="I2840" s="24"/>
      <c r="J2840" s="24"/>
      <c r="K2840" s="24"/>
      <c r="O2840" s="24"/>
      <c r="P2840" s="31"/>
    </row>
    <row r="2841" spans="1:16" x14ac:dyDescent="0.3">
      <c r="A2841" s="25"/>
      <c r="B2841"/>
      <c r="C2841" s="31"/>
      <c r="D2841" s="31"/>
      <c r="E2841" s="31"/>
      <c r="F2841" s="31"/>
      <c r="G2841" s="31"/>
      <c r="H2841" s="31"/>
      <c r="I2841" s="24"/>
      <c r="J2841" s="24"/>
      <c r="K2841" s="24"/>
      <c r="O2841" s="24"/>
      <c r="P2841" s="31"/>
    </row>
    <row r="2842" spans="1:16" x14ac:dyDescent="0.3">
      <c r="A2842" s="25"/>
      <c r="B2842"/>
      <c r="C2842" s="31"/>
      <c r="D2842" s="31"/>
      <c r="E2842" s="31"/>
      <c r="F2842" s="31"/>
      <c r="G2842" s="31"/>
      <c r="H2842" s="31"/>
      <c r="I2842" s="24"/>
      <c r="J2842" s="24"/>
      <c r="K2842" s="24"/>
      <c r="O2842" s="24"/>
      <c r="P2842" s="31"/>
    </row>
    <row r="2843" spans="1:16" x14ac:dyDescent="0.3">
      <c r="A2843" s="25"/>
      <c r="B2843"/>
      <c r="C2843" s="31"/>
      <c r="D2843" s="31"/>
      <c r="E2843" s="31"/>
      <c r="F2843" s="31"/>
      <c r="G2843" s="31"/>
      <c r="H2843" s="31"/>
      <c r="I2843" s="24"/>
      <c r="J2843" s="24"/>
      <c r="K2843" s="24"/>
      <c r="O2843" s="24"/>
      <c r="P2843" s="31"/>
    </row>
    <row r="2844" spans="1:16" x14ac:dyDescent="0.3">
      <c r="A2844" s="25"/>
      <c r="B2844"/>
      <c r="C2844" s="31"/>
      <c r="D2844" s="31"/>
      <c r="E2844" s="31"/>
      <c r="F2844" s="31"/>
      <c r="G2844" s="31"/>
      <c r="H2844" s="31"/>
      <c r="I2844" s="24"/>
      <c r="J2844" s="24"/>
      <c r="K2844" s="24"/>
      <c r="O2844" s="24"/>
      <c r="P2844" s="31"/>
    </row>
    <row r="2845" spans="1:16" x14ac:dyDescent="0.3">
      <c r="A2845" s="25"/>
      <c r="B2845"/>
      <c r="C2845" s="31"/>
      <c r="D2845" s="31"/>
      <c r="E2845" s="31"/>
      <c r="F2845" s="31"/>
      <c r="G2845" s="31"/>
      <c r="H2845" s="31"/>
      <c r="I2845" s="24"/>
      <c r="J2845" s="24"/>
      <c r="K2845" s="24"/>
      <c r="O2845" s="24"/>
      <c r="P2845" s="31"/>
    </row>
    <row r="2846" spans="1:16" x14ac:dyDescent="0.3">
      <c r="A2846" s="25"/>
      <c r="B2846"/>
      <c r="C2846" s="31"/>
      <c r="D2846" s="31"/>
      <c r="E2846" s="31"/>
      <c r="F2846" s="31"/>
      <c r="G2846" s="31"/>
      <c r="H2846" s="31"/>
      <c r="I2846" s="24"/>
      <c r="J2846" s="24"/>
      <c r="K2846" s="24"/>
      <c r="O2846" s="24"/>
      <c r="P2846" s="31"/>
    </row>
    <row r="2847" spans="1:16" x14ac:dyDescent="0.3">
      <c r="A2847" s="25"/>
      <c r="B2847"/>
      <c r="C2847" s="31"/>
      <c r="D2847" s="31"/>
      <c r="E2847" s="31"/>
      <c r="F2847" s="31"/>
      <c r="G2847" s="31"/>
      <c r="H2847" s="31"/>
      <c r="I2847" s="24"/>
      <c r="J2847" s="24"/>
      <c r="K2847" s="24"/>
      <c r="O2847" s="24"/>
      <c r="P2847" s="31"/>
    </row>
    <row r="2848" spans="1:16" x14ac:dyDescent="0.3">
      <c r="A2848" s="25"/>
      <c r="B2848"/>
      <c r="C2848" s="31"/>
      <c r="D2848" s="31"/>
      <c r="E2848" s="31"/>
      <c r="F2848" s="31"/>
      <c r="G2848" s="31"/>
      <c r="H2848" s="31"/>
      <c r="I2848" s="24"/>
      <c r="J2848" s="24"/>
      <c r="K2848" s="24"/>
      <c r="O2848" s="24"/>
      <c r="P2848" s="31"/>
    </row>
    <row r="2849" spans="1:16" x14ac:dyDescent="0.3">
      <c r="A2849" s="25"/>
      <c r="B2849"/>
      <c r="C2849" s="31"/>
      <c r="D2849" s="31"/>
      <c r="E2849" s="31"/>
      <c r="F2849" s="31"/>
      <c r="G2849" s="31"/>
      <c r="H2849" s="31"/>
      <c r="I2849" s="24"/>
      <c r="J2849" s="24"/>
      <c r="K2849" s="24"/>
      <c r="O2849" s="24"/>
      <c r="P2849" s="31"/>
    </row>
    <row r="2850" spans="1:16" x14ac:dyDescent="0.3">
      <c r="A2850" s="25"/>
      <c r="B2850"/>
      <c r="C2850" s="31"/>
      <c r="D2850" s="31"/>
      <c r="E2850" s="31"/>
      <c r="F2850" s="31"/>
      <c r="G2850" s="31"/>
      <c r="H2850" s="31"/>
      <c r="I2850" s="24"/>
      <c r="J2850" s="24"/>
      <c r="K2850" s="24"/>
      <c r="O2850" s="24"/>
      <c r="P2850" s="31"/>
    </row>
    <row r="2851" spans="1:16" x14ac:dyDescent="0.3">
      <c r="A2851" s="25"/>
      <c r="B2851"/>
      <c r="C2851" s="31"/>
      <c r="D2851" s="31"/>
      <c r="E2851" s="31"/>
      <c r="F2851" s="31"/>
      <c r="G2851" s="31"/>
      <c r="H2851" s="31"/>
      <c r="I2851" s="24"/>
      <c r="J2851" s="24"/>
      <c r="K2851" s="24"/>
      <c r="O2851" s="24"/>
      <c r="P2851" s="31"/>
    </row>
    <row r="2852" spans="1:16" x14ac:dyDescent="0.3">
      <c r="A2852" s="25"/>
      <c r="B2852"/>
      <c r="C2852" s="31"/>
      <c r="D2852" s="31"/>
      <c r="E2852" s="31"/>
      <c r="F2852" s="31"/>
      <c r="G2852" s="31"/>
      <c r="H2852" s="31"/>
      <c r="I2852" s="24"/>
      <c r="J2852" s="24"/>
      <c r="K2852" s="24"/>
      <c r="O2852" s="24"/>
      <c r="P2852" s="31"/>
    </row>
    <row r="2853" spans="1:16" x14ac:dyDescent="0.3">
      <c r="A2853" s="25"/>
      <c r="B2853"/>
      <c r="C2853" s="31"/>
      <c r="D2853" s="31"/>
      <c r="E2853" s="31"/>
      <c r="F2853" s="31"/>
      <c r="G2853" s="31"/>
      <c r="H2853" s="31"/>
      <c r="I2853" s="24"/>
      <c r="J2853" s="24"/>
      <c r="K2853" s="24"/>
      <c r="O2853" s="24"/>
      <c r="P2853" s="31"/>
    </row>
    <row r="2854" spans="1:16" x14ac:dyDescent="0.3">
      <c r="A2854" s="25"/>
      <c r="B2854"/>
      <c r="C2854" s="31"/>
      <c r="D2854" s="31"/>
      <c r="E2854" s="31"/>
      <c r="F2854" s="31"/>
      <c r="G2854" s="31"/>
      <c r="H2854" s="31"/>
      <c r="I2854" s="24"/>
      <c r="J2854" s="24"/>
      <c r="K2854" s="24"/>
      <c r="O2854" s="24"/>
      <c r="P2854" s="31"/>
    </row>
    <row r="2855" spans="1:16" x14ac:dyDescent="0.3">
      <c r="A2855" s="25"/>
      <c r="B2855"/>
      <c r="C2855" s="31"/>
      <c r="D2855" s="31"/>
      <c r="E2855" s="31"/>
      <c r="F2855" s="31"/>
      <c r="G2855" s="31"/>
      <c r="H2855" s="31"/>
      <c r="I2855" s="24"/>
      <c r="J2855" s="24"/>
      <c r="K2855" s="24"/>
      <c r="O2855" s="24"/>
      <c r="P2855" s="31"/>
    </row>
    <row r="2856" spans="1:16" x14ac:dyDescent="0.3">
      <c r="A2856" s="25"/>
      <c r="B2856"/>
      <c r="C2856" s="31"/>
      <c r="D2856" s="31"/>
      <c r="E2856" s="31"/>
      <c r="F2856" s="31"/>
      <c r="G2856" s="31"/>
      <c r="H2856" s="31"/>
      <c r="I2856" s="24"/>
      <c r="J2856" s="24"/>
      <c r="K2856" s="24"/>
      <c r="O2856" s="24"/>
      <c r="P2856" s="31"/>
    </row>
    <row r="2857" spans="1:16" x14ac:dyDescent="0.3">
      <c r="A2857" s="25"/>
      <c r="B2857"/>
      <c r="C2857" s="31"/>
      <c r="D2857" s="31"/>
      <c r="E2857" s="31"/>
      <c r="F2857" s="31"/>
      <c r="G2857" s="31"/>
      <c r="H2857" s="31"/>
      <c r="I2857" s="24"/>
      <c r="J2857" s="24"/>
      <c r="K2857" s="24"/>
      <c r="O2857" s="24"/>
      <c r="P2857" s="31"/>
    </row>
    <row r="2858" spans="1:16" x14ac:dyDescent="0.3">
      <c r="A2858" s="25"/>
      <c r="B2858"/>
      <c r="C2858" s="31"/>
      <c r="D2858" s="31"/>
      <c r="E2858" s="31"/>
      <c r="F2858" s="31"/>
      <c r="G2858" s="31"/>
      <c r="H2858" s="31"/>
      <c r="I2858" s="24"/>
      <c r="J2858" s="24"/>
      <c r="K2858" s="24"/>
      <c r="O2858" s="24"/>
      <c r="P2858" s="31"/>
    </row>
    <row r="2859" spans="1:16" x14ac:dyDescent="0.3">
      <c r="A2859" s="25"/>
      <c r="B2859"/>
      <c r="C2859" s="31"/>
      <c r="D2859" s="31"/>
      <c r="E2859" s="31"/>
      <c r="F2859" s="31"/>
      <c r="G2859" s="31"/>
      <c r="H2859" s="31"/>
      <c r="I2859" s="24"/>
      <c r="J2859" s="24"/>
      <c r="K2859" s="24"/>
      <c r="O2859" s="24"/>
      <c r="P2859" s="31"/>
    </row>
    <row r="2860" spans="1:16" x14ac:dyDescent="0.3">
      <c r="A2860" s="25"/>
      <c r="B2860"/>
      <c r="C2860" s="31"/>
      <c r="D2860" s="31"/>
      <c r="E2860" s="31"/>
      <c r="F2860" s="31"/>
      <c r="G2860" s="31"/>
      <c r="H2860" s="31"/>
      <c r="I2860" s="24"/>
      <c r="J2860" s="24"/>
      <c r="K2860" s="24"/>
      <c r="O2860" s="24"/>
      <c r="P2860" s="31"/>
    </row>
    <row r="2861" spans="1:16" x14ac:dyDescent="0.3">
      <c r="A2861" s="25"/>
      <c r="B2861"/>
      <c r="C2861" s="31"/>
      <c r="D2861" s="31"/>
      <c r="E2861" s="31"/>
      <c r="F2861" s="31"/>
      <c r="G2861" s="31"/>
      <c r="H2861" s="31"/>
      <c r="I2861" s="24"/>
      <c r="J2861" s="24"/>
      <c r="K2861" s="24"/>
      <c r="O2861" s="24"/>
      <c r="P2861" s="31"/>
    </row>
    <row r="2862" spans="1:16" x14ac:dyDescent="0.3">
      <c r="A2862" s="25"/>
      <c r="B2862"/>
      <c r="C2862" s="31"/>
      <c r="D2862" s="31"/>
      <c r="E2862" s="31"/>
      <c r="F2862" s="31"/>
      <c r="G2862" s="31"/>
      <c r="H2862" s="31"/>
      <c r="I2862" s="24"/>
      <c r="J2862" s="24"/>
      <c r="K2862" s="24"/>
      <c r="O2862" s="24"/>
      <c r="P2862" s="31"/>
    </row>
    <row r="2863" spans="1:16" x14ac:dyDescent="0.3">
      <c r="A2863" s="25"/>
      <c r="B2863"/>
      <c r="C2863" s="31"/>
      <c r="D2863" s="31"/>
      <c r="E2863" s="31"/>
      <c r="F2863" s="31"/>
      <c r="G2863" s="31"/>
      <c r="H2863" s="31"/>
      <c r="I2863" s="24"/>
      <c r="J2863" s="24"/>
      <c r="K2863" s="24"/>
      <c r="O2863" s="24"/>
      <c r="P2863" s="31"/>
    </row>
    <row r="2864" spans="1:16" x14ac:dyDescent="0.3">
      <c r="A2864" s="25"/>
      <c r="B2864"/>
      <c r="C2864" s="31"/>
      <c r="D2864" s="31"/>
      <c r="E2864" s="31"/>
      <c r="F2864" s="31"/>
      <c r="G2864" s="31"/>
      <c r="H2864" s="31"/>
      <c r="I2864" s="24"/>
      <c r="J2864" s="24"/>
      <c r="K2864" s="24"/>
      <c r="O2864" s="24"/>
      <c r="P2864" s="31"/>
    </row>
    <row r="2865" spans="1:16" x14ac:dyDescent="0.3">
      <c r="A2865" s="25"/>
      <c r="B2865"/>
      <c r="C2865" s="31"/>
      <c r="D2865" s="31"/>
      <c r="E2865" s="31"/>
      <c r="F2865" s="31"/>
      <c r="G2865" s="31"/>
      <c r="H2865" s="31"/>
      <c r="I2865" s="24"/>
      <c r="J2865" s="24"/>
      <c r="K2865" s="24"/>
      <c r="O2865" s="24"/>
      <c r="P2865" s="31"/>
    </row>
    <row r="2866" spans="1:16" x14ac:dyDescent="0.3">
      <c r="A2866" s="25"/>
      <c r="B2866"/>
      <c r="C2866" s="31"/>
      <c r="D2866" s="31"/>
      <c r="E2866" s="31"/>
      <c r="F2866" s="31"/>
      <c r="G2866" s="31"/>
      <c r="H2866" s="31"/>
      <c r="I2866" s="24"/>
      <c r="J2866" s="24"/>
      <c r="K2866" s="24"/>
      <c r="O2866" s="24"/>
      <c r="P2866" s="31"/>
    </row>
    <row r="2867" spans="1:16" x14ac:dyDescent="0.3">
      <c r="A2867" s="25"/>
      <c r="B2867"/>
      <c r="C2867" s="31"/>
      <c r="D2867" s="31"/>
      <c r="E2867" s="31"/>
      <c r="F2867" s="31"/>
      <c r="G2867" s="31"/>
      <c r="H2867" s="31"/>
      <c r="I2867" s="24"/>
      <c r="J2867" s="24"/>
      <c r="K2867" s="24"/>
      <c r="O2867" s="24"/>
      <c r="P2867" s="31"/>
    </row>
    <row r="2868" spans="1:16" x14ac:dyDescent="0.3">
      <c r="A2868" s="25"/>
      <c r="B2868"/>
      <c r="C2868" s="31"/>
      <c r="D2868" s="31"/>
      <c r="E2868" s="31"/>
      <c r="F2868" s="31"/>
      <c r="G2868" s="31"/>
      <c r="H2868" s="31"/>
      <c r="I2868" s="24"/>
      <c r="J2868" s="24"/>
      <c r="K2868" s="24"/>
      <c r="O2868" s="24"/>
      <c r="P2868" s="31"/>
    </row>
    <row r="2869" spans="1:16" x14ac:dyDescent="0.3">
      <c r="A2869" s="25"/>
      <c r="B2869"/>
      <c r="C2869" s="31"/>
      <c r="D2869" s="31"/>
      <c r="E2869" s="31"/>
      <c r="F2869" s="31"/>
      <c r="G2869" s="31"/>
      <c r="H2869" s="31"/>
      <c r="I2869" s="24"/>
      <c r="J2869" s="24"/>
      <c r="K2869" s="24"/>
      <c r="O2869" s="24"/>
      <c r="P2869" s="31"/>
    </row>
    <row r="2870" spans="1:16" x14ac:dyDescent="0.3">
      <c r="A2870" s="25"/>
      <c r="B2870"/>
      <c r="C2870" s="31"/>
      <c r="D2870" s="31"/>
      <c r="E2870" s="31"/>
      <c r="F2870" s="31"/>
      <c r="G2870" s="31"/>
      <c r="H2870" s="31"/>
      <c r="I2870" s="24"/>
      <c r="J2870" s="24"/>
      <c r="K2870" s="24"/>
      <c r="O2870" s="24"/>
      <c r="P2870" s="31"/>
    </row>
    <row r="2871" spans="1:16" x14ac:dyDescent="0.3">
      <c r="A2871" s="25"/>
      <c r="B2871"/>
      <c r="C2871" s="31"/>
      <c r="D2871" s="31"/>
      <c r="E2871" s="31"/>
      <c r="F2871" s="31"/>
      <c r="G2871" s="31"/>
      <c r="H2871" s="31"/>
      <c r="I2871" s="24"/>
      <c r="J2871" s="24"/>
      <c r="K2871" s="24"/>
      <c r="O2871" s="24"/>
      <c r="P2871" s="31"/>
    </row>
    <row r="2872" spans="1:16" x14ac:dyDescent="0.3">
      <c r="A2872" s="25"/>
      <c r="B2872"/>
      <c r="C2872" s="31"/>
      <c r="D2872" s="31"/>
      <c r="E2872" s="31"/>
      <c r="F2872" s="31"/>
      <c r="G2872" s="31"/>
      <c r="H2872" s="31"/>
      <c r="I2872" s="24"/>
      <c r="J2872" s="24"/>
      <c r="K2872" s="24"/>
      <c r="O2872" s="24"/>
      <c r="P2872" s="31"/>
    </row>
    <row r="2873" spans="1:16" x14ac:dyDescent="0.3">
      <c r="A2873" s="25"/>
      <c r="B2873"/>
      <c r="C2873" s="31"/>
      <c r="D2873" s="31"/>
      <c r="E2873" s="31"/>
      <c r="F2873" s="31"/>
      <c r="G2873" s="31"/>
      <c r="H2873" s="31"/>
      <c r="I2873" s="24"/>
      <c r="J2873" s="24"/>
      <c r="K2873" s="24"/>
      <c r="O2873" s="24"/>
      <c r="P2873" s="31"/>
    </row>
    <row r="2874" spans="1:16" x14ac:dyDescent="0.3">
      <c r="A2874" s="25"/>
      <c r="B2874"/>
      <c r="C2874" s="31"/>
      <c r="D2874" s="31"/>
      <c r="E2874" s="31"/>
      <c r="F2874" s="31"/>
      <c r="G2874" s="31"/>
      <c r="H2874" s="31"/>
      <c r="I2874" s="24"/>
      <c r="J2874" s="24"/>
      <c r="K2874" s="24"/>
      <c r="O2874" s="24"/>
      <c r="P2874" s="31"/>
    </row>
    <row r="2875" spans="1:16" x14ac:dyDescent="0.3">
      <c r="A2875" s="25"/>
      <c r="B2875"/>
      <c r="C2875" s="31"/>
      <c r="D2875" s="31"/>
      <c r="E2875" s="31"/>
      <c r="F2875" s="31"/>
      <c r="G2875" s="31"/>
      <c r="H2875" s="31"/>
      <c r="I2875" s="24"/>
      <c r="J2875" s="24"/>
      <c r="K2875" s="24"/>
      <c r="O2875" s="24"/>
      <c r="P2875" s="31"/>
    </row>
    <row r="2876" spans="1:16" x14ac:dyDescent="0.3">
      <c r="A2876" s="25"/>
      <c r="B2876"/>
      <c r="C2876" s="31"/>
      <c r="D2876" s="31"/>
      <c r="E2876" s="31"/>
      <c r="F2876" s="31"/>
      <c r="G2876" s="31"/>
      <c r="H2876" s="31"/>
      <c r="I2876" s="24"/>
      <c r="J2876" s="24"/>
      <c r="K2876" s="24"/>
      <c r="O2876" s="24"/>
      <c r="P2876" s="31"/>
    </row>
    <row r="2877" spans="1:16" x14ac:dyDescent="0.3">
      <c r="A2877" s="25"/>
      <c r="B2877"/>
      <c r="C2877" s="31"/>
      <c r="D2877" s="31"/>
      <c r="E2877" s="31"/>
      <c r="F2877" s="31"/>
      <c r="G2877" s="31"/>
      <c r="H2877" s="31"/>
      <c r="I2877" s="24"/>
      <c r="J2877" s="24"/>
      <c r="K2877" s="24"/>
      <c r="O2877" s="24"/>
      <c r="P2877" s="31"/>
    </row>
    <row r="2878" spans="1:16" x14ac:dyDescent="0.3">
      <c r="A2878" s="25"/>
      <c r="B2878"/>
      <c r="C2878" s="31"/>
      <c r="D2878" s="31"/>
      <c r="E2878" s="31"/>
      <c r="F2878" s="31"/>
      <c r="G2878" s="31"/>
      <c r="H2878" s="31"/>
      <c r="I2878" s="24"/>
      <c r="J2878" s="24"/>
      <c r="K2878" s="24"/>
      <c r="O2878" s="24"/>
      <c r="P2878" s="31"/>
    </row>
    <row r="2879" spans="1:16" x14ac:dyDescent="0.3">
      <c r="A2879" s="25"/>
      <c r="B2879"/>
      <c r="C2879" s="31"/>
      <c r="D2879" s="31"/>
      <c r="E2879" s="31"/>
      <c r="F2879" s="31"/>
      <c r="G2879" s="31"/>
      <c r="H2879" s="31"/>
      <c r="I2879" s="24"/>
      <c r="J2879" s="24"/>
      <c r="K2879" s="24"/>
      <c r="O2879" s="24"/>
      <c r="P2879" s="31"/>
    </row>
    <row r="2880" spans="1:16" x14ac:dyDescent="0.3">
      <c r="A2880" s="25"/>
      <c r="B2880"/>
      <c r="C2880" s="31"/>
      <c r="D2880" s="31"/>
      <c r="E2880" s="31"/>
      <c r="F2880" s="31"/>
      <c r="G2880" s="31"/>
      <c r="H2880" s="31"/>
      <c r="I2880" s="24"/>
      <c r="J2880" s="24"/>
      <c r="K2880" s="24"/>
      <c r="O2880" s="24"/>
      <c r="P2880" s="31"/>
    </row>
    <row r="2881" spans="1:16" x14ac:dyDescent="0.3">
      <c r="A2881" s="25"/>
      <c r="B2881"/>
      <c r="C2881" s="31"/>
      <c r="D2881" s="31"/>
      <c r="E2881" s="31"/>
      <c r="F2881" s="31"/>
      <c r="G2881" s="31"/>
      <c r="H2881" s="31"/>
      <c r="I2881" s="24"/>
      <c r="J2881" s="24"/>
      <c r="K2881" s="24"/>
      <c r="O2881" s="24"/>
      <c r="P2881" s="31"/>
    </row>
    <row r="2882" spans="1:16" x14ac:dyDescent="0.3">
      <c r="A2882" s="25"/>
      <c r="B2882"/>
      <c r="C2882" s="31"/>
      <c r="D2882" s="31"/>
      <c r="E2882" s="31"/>
      <c r="F2882" s="31"/>
      <c r="G2882" s="31"/>
      <c r="H2882" s="31"/>
      <c r="I2882" s="24"/>
      <c r="J2882" s="24"/>
      <c r="K2882" s="24"/>
      <c r="O2882" s="24"/>
      <c r="P2882" s="31"/>
    </row>
    <row r="2883" spans="1:16" x14ac:dyDescent="0.3">
      <c r="A2883" s="25"/>
      <c r="B2883"/>
      <c r="C2883" s="31"/>
      <c r="D2883" s="31"/>
      <c r="E2883" s="31"/>
      <c r="F2883" s="31"/>
      <c r="G2883" s="31"/>
      <c r="H2883" s="31"/>
      <c r="I2883" s="24"/>
      <c r="J2883" s="24"/>
      <c r="K2883" s="24"/>
      <c r="O2883" s="24"/>
      <c r="P2883" s="31"/>
    </row>
    <row r="2884" spans="1:16" x14ac:dyDescent="0.3">
      <c r="A2884" s="25"/>
      <c r="B2884"/>
      <c r="C2884" s="31"/>
      <c r="D2884" s="31"/>
      <c r="E2884" s="31"/>
      <c r="F2884" s="31"/>
      <c r="G2884" s="31"/>
      <c r="H2884" s="31"/>
      <c r="I2884" s="24"/>
      <c r="J2884" s="24"/>
      <c r="K2884" s="24"/>
      <c r="O2884" s="24"/>
      <c r="P2884" s="31"/>
    </row>
    <row r="2885" spans="1:16" x14ac:dyDescent="0.3">
      <c r="A2885" s="25"/>
      <c r="B2885"/>
      <c r="C2885" s="31"/>
      <c r="D2885" s="31"/>
      <c r="E2885" s="31"/>
      <c r="F2885" s="31"/>
      <c r="G2885" s="31"/>
      <c r="H2885" s="31"/>
      <c r="I2885" s="24"/>
      <c r="J2885" s="24"/>
      <c r="K2885" s="24"/>
      <c r="O2885" s="24"/>
      <c r="P2885" s="31"/>
    </row>
    <row r="2886" spans="1:16" x14ac:dyDescent="0.3">
      <c r="A2886" s="25"/>
      <c r="B2886"/>
      <c r="C2886" s="31"/>
      <c r="D2886" s="31"/>
      <c r="E2886" s="31"/>
      <c r="F2886" s="31"/>
      <c r="G2886" s="31"/>
      <c r="H2886" s="31"/>
      <c r="I2886" s="24"/>
      <c r="J2886" s="24"/>
      <c r="K2886" s="24"/>
      <c r="O2886" s="24"/>
      <c r="P2886" s="31"/>
    </row>
    <row r="2887" spans="1:16" x14ac:dyDescent="0.3">
      <c r="A2887" s="25"/>
      <c r="B2887"/>
      <c r="C2887" s="31"/>
      <c r="D2887" s="31"/>
      <c r="E2887" s="31"/>
      <c r="F2887" s="31"/>
      <c r="G2887" s="31"/>
      <c r="H2887" s="31"/>
      <c r="I2887" s="24"/>
      <c r="J2887" s="24"/>
      <c r="K2887" s="24"/>
      <c r="O2887" s="24"/>
      <c r="P2887" s="31"/>
    </row>
    <row r="2888" spans="1:16" x14ac:dyDescent="0.3">
      <c r="A2888" s="25"/>
      <c r="B2888"/>
      <c r="C2888" s="31"/>
      <c r="D2888" s="31"/>
      <c r="E2888" s="31"/>
      <c r="F2888" s="31"/>
      <c r="G2888" s="31"/>
      <c r="H2888" s="31"/>
      <c r="I2888" s="24"/>
      <c r="J2888" s="24"/>
      <c r="K2888" s="24"/>
      <c r="O2888" s="24"/>
      <c r="P2888" s="31"/>
    </row>
    <row r="2889" spans="1:16" x14ac:dyDescent="0.3">
      <c r="A2889" s="25"/>
      <c r="B2889"/>
      <c r="C2889" s="31"/>
      <c r="D2889" s="31"/>
      <c r="E2889" s="31"/>
      <c r="F2889" s="31"/>
      <c r="G2889" s="31"/>
      <c r="H2889" s="31"/>
      <c r="I2889" s="24"/>
      <c r="J2889" s="24"/>
      <c r="K2889" s="24"/>
      <c r="O2889" s="24"/>
      <c r="P2889" s="31"/>
    </row>
    <row r="2890" spans="1:16" x14ac:dyDescent="0.3">
      <c r="A2890" s="25"/>
      <c r="B2890"/>
      <c r="C2890" s="31"/>
      <c r="D2890" s="31"/>
      <c r="E2890" s="31"/>
      <c r="F2890" s="31"/>
      <c r="G2890" s="31"/>
      <c r="H2890" s="31"/>
      <c r="I2890" s="24"/>
      <c r="J2890" s="24"/>
      <c r="K2890" s="24"/>
      <c r="O2890" s="24"/>
      <c r="P2890" s="31"/>
    </row>
    <row r="2891" spans="1:16" x14ac:dyDescent="0.3">
      <c r="A2891" s="25"/>
      <c r="B2891"/>
      <c r="C2891" s="31"/>
      <c r="D2891" s="31"/>
      <c r="E2891" s="31"/>
      <c r="F2891" s="31"/>
      <c r="G2891" s="31"/>
      <c r="H2891" s="31"/>
      <c r="I2891" s="24"/>
      <c r="J2891" s="24"/>
      <c r="K2891" s="24"/>
      <c r="O2891" s="24"/>
      <c r="P2891" s="31"/>
    </row>
    <row r="2892" spans="1:16" x14ac:dyDescent="0.3">
      <c r="A2892" s="25"/>
      <c r="B2892"/>
      <c r="C2892" s="31"/>
      <c r="D2892" s="31"/>
      <c r="E2892" s="31"/>
      <c r="F2892" s="31"/>
      <c r="G2892" s="31"/>
      <c r="H2892" s="31"/>
      <c r="I2892" s="24"/>
      <c r="J2892" s="24"/>
      <c r="K2892" s="24"/>
      <c r="O2892" s="24"/>
      <c r="P2892" s="31"/>
    </row>
    <row r="2893" spans="1:16" x14ac:dyDescent="0.3">
      <c r="A2893" s="25"/>
      <c r="B2893"/>
      <c r="C2893" s="31"/>
      <c r="D2893" s="31"/>
      <c r="E2893" s="31"/>
      <c r="F2893" s="31"/>
      <c r="G2893" s="31"/>
      <c r="H2893" s="31"/>
      <c r="I2893" s="24"/>
      <c r="J2893" s="24"/>
      <c r="K2893" s="24"/>
      <c r="O2893" s="24"/>
      <c r="P2893" s="31"/>
    </row>
    <row r="2894" spans="1:16" x14ac:dyDescent="0.3">
      <c r="A2894" s="25"/>
      <c r="B2894"/>
      <c r="C2894" s="31"/>
      <c r="D2894" s="31"/>
      <c r="E2894" s="31"/>
      <c r="F2894" s="31"/>
      <c r="G2894" s="31"/>
      <c r="H2894" s="31"/>
      <c r="I2894" s="24"/>
      <c r="J2894" s="24"/>
      <c r="K2894" s="24"/>
      <c r="O2894" s="24"/>
      <c r="P2894" s="31"/>
    </row>
    <row r="2895" spans="1:16" x14ac:dyDescent="0.3">
      <c r="A2895" s="25"/>
      <c r="B2895"/>
      <c r="C2895" s="31"/>
      <c r="D2895" s="31"/>
      <c r="E2895" s="31"/>
      <c r="F2895" s="31"/>
      <c r="G2895" s="31"/>
      <c r="H2895" s="31"/>
      <c r="I2895" s="24"/>
      <c r="J2895" s="24"/>
      <c r="K2895" s="24"/>
      <c r="O2895" s="24"/>
      <c r="P2895" s="31"/>
    </row>
    <row r="2896" spans="1:16" x14ac:dyDescent="0.3">
      <c r="A2896" s="25"/>
      <c r="B2896"/>
      <c r="C2896" s="31"/>
      <c r="D2896" s="31"/>
      <c r="E2896" s="31"/>
      <c r="F2896" s="31"/>
      <c r="G2896" s="31"/>
      <c r="H2896" s="31"/>
      <c r="I2896" s="24"/>
      <c r="J2896" s="24"/>
      <c r="K2896" s="24"/>
      <c r="O2896" s="24"/>
      <c r="P2896" s="31"/>
    </row>
    <row r="2897" spans="1:16" x14ac:dyDescent="0.3">
      <c r="A2897" s="25"/>
      <c r="B2897"/>
      <c r="C2897" s="31"/>
      <c r="D2897" s="31"/>
      <c r="E2897" s="31"/>
      <c r="F2897" s="31"/>
      <c r="G2897" s="31"/>
      <c r="H2897" s="31"/>
      <c r="I2897" s="24"/>
      <c r="J2897" s="24"/>
      <c r="K2897" s="24"/>
      <c r="O2897" s="24"/>
      <c r="P2897" s="31"/>
    </row>
    <row r="2898" spans="1:16" x14ac:dyDescent="0.3">
      <c r="A2898" s="25"/>
      <c r="B2898"/>
      <c r="C2898" s="31"/>
      <c r="D2898" s="31"/>
      <c r="E2898" s="31"/>
      <c r="F2898" s="31"/>
      <c r="G2898" s="31"/>
      <c r="H2898" s="31"/>
      <c r="I2898" s="24"/>
      <c r="J2898" s="24"/>
      <c r="K2898" s="24"/>
      <c r="O2898" s="24"/>
      <c r="P2898" s="31"/>
    </row>
    <row r="2899" spans="1:16" x14ac:dyDescent="0.3">
      <c r="A2899" s="25"/>
      <c r="B2899"/>
      <c r="C2899" s="31"/>
      <c r="D2899" s="31"/>
      <c r="E2899" s="31"/>
      <c r="F2899" s="31"/>
      <c r="G2899" s="31"/>
      <c r="H2899" s="31"/>
      <c r="I2899" s="24"/>
      <c r="J2899" s="24"/>
      <c r="K2899" s="24"/>
      <c r="O2899" s="24"/>
      <c r="P2899" s="31"/>
    </row>
    <row r="2900" spans="1:16" x14ac:dyDescent="0.3">
      <c r="A2900" s="25"/>
      <c r="B2900"/>
      <c r="C2900" s="31"/>
      <c r="D2900" s="31"/>
      <c r="E2900" s="31"/>
      <c r="F2900" s="31"/>
      <c r="G2900" s="31"/>
      <c r="H2900" s="31"/>
      <c r="I2900" s="24"/>
      <c r="J2900" s="24"/>
      <c r="K2900" s="24"/>
      <c r="O2900" s="24"/>
      <c r="P2900" s="31"/>
    </row>
    <row r="2901" spans="1:16" x14ac:dyDescent="0.3">
      <c r="A2901" s="25"/>
      <c r="B2901"/>
      <c r="C2901" s="31"/>
      <c r="D2901" s="31"/>
      <c r="E2901" s="31"/>
      <c r="F2901" s="31"/>
      <c r="G2901" s="31"/>
      <c r="H2901" s="31"/>
      <c r="I2901" s="24"/>
      <c r="J2901" s="24"/>
      <c r="K2901" s="24"/>
      <c r="O2901" s="24"/>
      <c r="P2901" s="31"/>
    </row>
    <row r="2902" spans="1:16" x14ac:dyDescent="0.3">
      <c r="A2902" s="25"/>
      <c r="B2902"/>
      <c r="C2902" s="31"/>
      <c r="D2902" s="31"/>
      <c r="E2902" s="31"/>
      <c r="F2902" s="31"/>
      <c r="G2902" s="31"/>
      <c r="H2902" s="31"/>
      <c r="I2902" s="24"/>
      <c r="J2902" s="24"/>
      <c r="K2902" s="24"/>
      <c r="O2902" s="24"/>
      <c r="P2902" s="31"/>
    </row>
    <row r="2903" spans="1:16" x14ac:dyDescent="0.3">
      <c r="A2903" s="25"/>
      <c r="B2903"/>
      <c r="C2903" s="31"/>
      <c r="D2903" s="31"/>
      <c r="E2903" s="31"/>
      <c r="F2903" s="31"/>
      <c r="G2903" s="31"/>
      <c r="H2903" s="31"/>
      <c r="I2903" s="24"/>
      <c r="J2903" s="24"/>
      <c r="K2903" s="24"/>
      <c r="O2903" s="24"/>
      <c r="P2903" s="31"/>
    </row>
    <row r="2904" spans="1:16" x14ac:dyDescent="0.3">
      <c r="A2904" s="25"/>
      <c r="B2904"/>
      <c r="C2904" s="31"/>
      <c r="D2904" s="31"/>
      <c r="E2904" s="31"/>
      <c r="F2904" s="31"/>
      <c r="G2904" s="31"/>
      <c r="H2904" s="31"/>
      <c r="I2904" s="24"/>
      <c r="J2904" s="24"/>
      <c r="K2904" s="24"/>
      <c r="O2904" s="24"/>
      <c r="P2904" s="31"/>
    </row>
    <row r="2905" spans="1:16" x14ac:dyDescent="0.3">
      <c r="A2905" s="25"/>
      <c r="B2905"/>
      <c r="C2905" s="31"/>
      <c r="D2905" s="31"/>
      <c r="E2905" s="31"/>
      <c r="F2905" s="31"/>
      <c r="G2905" s="31"/>
      <c r="H2905" s="31"/>
      <c r="I2905" s="24"/>
      <c r="J2905" s="24"/>
      <c r="K2905" s="24"/>
      <c r="O2905" s="24"/>
      <c r="P2905" s="31"/>
    </row>
    <row r="2906" spans="1:16" x14ac:dyDescent="0.3">
      <c r="A2906" s="25"/>
      <c r="B2906"/>
      <c r="C2906" s="31"/>
      <c r="D2906" s="31"/>
      <c r="E2906" s="31"/>
      <c r="F2906" s="31"/>
      <c r="G2906" s="31"/>
      <c r="H2906" s="31"/>
      <c r="I2906" s="24"/>
      <c r="J2906" s="24"/>
      <c r="K2906" s="24"/>
      <c r="O2906" s="24"/>
      <c r="P2906" s="31"/>
    </row>
    <row r="2907" spans="1:16" x14ac:dyDescent="0.3">
      <c r="A2907" s="25"/>
      <c r="B2907"/>
      <c r="C2907" s="31"/>
      <c r="D2907" s="31"/>
      <c r="E2907" s="31"/>
      <c r="F2907" s="31"/>
      <c r="G2907" s="31"/>
      <c r="H2907" s="31"/>
      <c r="I2907" s="24"/>
      <c r="J2907" s="24"/>
      <c r="K2907" s="24"/>
      <c r="O2907" s="24"/>
      <c r="P2907" s="31"/>
    </row>
    <row r="2908" spans="1:16" x14ac:dyDescent="0.3">
      <c r="A2908" s="25"/>
      <c r="B2908"/>
      <c r="C2908" s="31"/>
      <c r="D2908" s="31"/>
      <c r="E2908" s="31"/>
      <c r="F2908" s="31"/>
      <c r="G2908" s="31"/>
      <c r="H2908" s="31"/>
      <c r="I2908" s="24"/>
      <c r="J2908" s="24"/>
      <c r="K2908" s="24"/>
      <c r="O2908" s="24"/>
      <c r="P2908" s="31"/>
    </row>
    <row r="2909" spans="1:16" x14ac:dyDescent="0.3">
      <c r="A2909" s="25"/>
      <c r="B2909"/>
      <c r="C2909" s="31"/>
      <c r="D2909" s="31"/>
      <c r="E2909" s="31"/>
      <c r="F2909" s="31"/>
      <c r="G2909" s="31"/>
      <c r="H2909" s="31"/>
      <c r="I2909" s="24"/>
      <c r="J2909" s="24"/>
      <c r="K2909" s="24"/>
      <c r="O2909" s="24"/>
      <c r="P2909" s="31"/>
    </row>
    <row r="2910" spans="1:16" x14ac:dyDescent="0.3">
      <c r="A2910" s="25"/>
      <c r="B2910"/>
      <c r="C2910" s="31"/>
      <c r="D2910" s="31"/>
      <c r="E2910" s="31"/>
      <c r="F2910" s="31"/>
      <c r="G2910" s="31"/>
      <c r="H2910" s="31"/>
      <c r="I2910" s="24"/>
      <c r="J2910" s="24"/>
      <c r="K2910" s="24"/>
      <c r="O2910" s="24"/>
      <c r="P2910" s="31"/>
    </row>
    <row r="2911" spans="1:16" x14ac:dyDescent="0.3">
      <c r="A2911" s="25"/>
      <c r="B2911"/>
      <c r="C2911" s="31"/>
      <c r="D2911" s="31"/>
      <c r="E2911" s="31"/>
      <c r="F2911" s="31"/>
      <c r="G2911" s="31"/>
      <c r="H2911" s="31"/>
      <c r="I2911" s="24"/>
      <c r="J2911" s="24"/>
      <c r="K2911" s="24"/>
      <c r="O2911" s="24"/>
      <c r="P2911" s="31"/>
    </row>
    <row r="2912" spans="1:16" x14ac:dyDescent="0.3">
      <c r="A2912" s="25"/>
      <c r="B2912"/>
      <c r="C2912" s="31"/>
      <c r="D2912" s="31"/>
      <c r="E2912" s="31"/>
      <c r="F2912" s="31"/>
      <c r="G2912" s="31"/>
      <c r="H2912" s="31"/>
      <c r="I2912" s="24"/>
      <c r="J2912" s="24"/>
      <c r="K2912" s="24"/>
      <c r="O2912" s="24"/>
      <c r="P2912" s="31"/>
    </row>
    <row r="2913" spans="1:16" x14ac:dyDescent="0.3">
      <c r="A2913" s="25"/>
      <c r="B2913"/>
      <c r="C2913" s="31"/>
      <c r="D2913" s="31"/>
      <c r="E2913" s="31"/>
      <c r="F2913" s="31"/>
      <c r="G2913" s="31"/>
      <c r="H2913" s="31"/>
      <c r="I2913" s="24"/>
      <c r="J2913" s="24"/>
      <c r="K2913" s="24"/>
      <c r="O2913" s="24"/>
      <c r="P2913" s="31"/>
    </row>
    <row r="2914" spans="1:16" x14ac:dyDescent="0.3">
      <c r="A2914" s="25"/>
      <c r="B2914"/>
      <c r="C2914" s="31"/>
      <c r="D2914" s="31"/>
      <c r="E2914" s="31"/>
      <c r="F2914" s="31"/>
      <c r="G2914" s="31"/>
      <c r="H2914" s="31"/>
      <c r="I2914" s="24"/>
      <c r="J2914" s="24"/>
      <c r="K2914" s="24"/>
      <c r="O2914" s="24"/>
      <c r="P2914" s="31"/>
    </row>
    <row r="2915" spans="1:16" x14ac:dyDescent="0.3">
      <c r="A2915" s="25"/>
      <c r="B2915"/>
      <c r="C2915" s="31"/>
      <c r="D2915" s="31"/>
      <c r="E2915" s="31"/>
      <c r="F2915" s="31"/>
      <c r="G2915" s="31"/>
      <c r="H2915" s="31"/>
      <c r="I2915" s="24"/>
      <c r="J2915" s="24"/>
      <c r="K2915" s="24"/>
      <c r="O2915" s="24"/>
      <c r="P2915" s="31"/>
    </row>
    <row r="2916" spans="1:16" x14ac:dyDescent="0.3">
      <c r="A2916" s="25"/>
      <c r="B2916"/>
      <c r="C2916" s="31"/>
      <c r="D2916" s="31"/>
      <c r="E2916" s="31"/>
      <c r="F2916" s="31"/>
      <c r="G2916" s="31"/>
      <c r="H2916" s="31"/>
      <c r="I2916" s="24"/>
      <c r="J2916" s="24"/>
      <c r="K2916" s="24"/>
      <c r="O2916" s="24"/>
      <c r="P2916" s="31"/>
    </row>
    <row r="2917" spans="1:16" x14ac:dyDescent="0.3">
      <c r="A2917" s="25"/>
      <c r="B2917"/>
      <c r="C2917" s="31"/>
      <c r="D2917" s="31"/>
      <c r="E2917" s="31"/>
      <c r="F2917" s="31"/>
      <c r="G2917" s="31"/>
      <c r="H2917" s="31"/>
      <c r="I2917" s="24"/>
      <c r="J2917" s="24"/>
      <c r="K2917" s="24"/>
      <c r="O2917" s="24"/>
      <c r="P2917" s="31"/>
    </row>
    <row r="2918" spans="1:16" x14ac:dyDescent="0.3">
      <c r="A2918" s="25"/>
      <c r="B2918"/>
      <c r="C2918" s="31"/>
      <c r="D2918" s="31"/>
      <c r="E2918" s="31"/>
      <c r="F2918" s="31"/>
      <c r="G2918" s="31"/>
      <c r="H2918" s="31"/>
      <c r="I2918" s="24"/>
      <c r="J2918" s="24"/>
      <c r="K2918" s="24"/>
      <c r="O2918" s="24"/>
      <c r="P2918" s="31"/>
    </row>
    <row r="2919" spans="1:16" x14ac:dyDescent="0.3">
      <c r="A2919" s="25"/>
      <c r="B2919"/>
      <c r="I2919" s="24"/>
      <c r="J2919" s="24"/>
      <c r="K2919" s="24"/>
      <c r="O2919" s="24"/>
      <c r="P2919" s="31"/>
    </row>
    <row r="2920" spans="1:16" x14ac:dyDescent="0.3">
      <c r="A2920" s="25"/>
      <c r="B2920"/>
      <c r="C2920" s="31"/>
      <c r="D2920" s="31"/>
      <c r="E2920" s="31"/>
      <c r="F2920" s="31"/>
      <c r="G2920" s="31"/>
      <c r="H2920" s="31"/>
      <c r="I2920" s="24"/>
      <c r="J2920" s="24"/>
      <c r="K2920" s="24"/>
      <c r="O2920" s="24"/>
      <c r="P2920" s="31"/>
    </row>
    <row r="2921" spans="1:16" x14ac:dyDescent="0.3">
      <c r="A2921" s="25"/>
      <c r="B2921"/>
      <c r="C2921" s="31"/>
      <c r="D2921" s="31"/>
      <c r="E2921" s="31"/>
      <c r="F2921" s="31"/>
      <c r="G2921" s="31"/>
      <c r="H2921" s="31"/>
      <c r="I2921" s="24"/>
      <c r="J2921" s="24"/>
      <c r="K2921" s="24"/>
      <c r="O2921" s="24"/>
      <c r="P2921" s="31"/>
    </row>
    <row r="2922" spans="1:16" x14ac:dyDescent="0.3">
      <c r="A2922" s="25"/>
      <c r="B2922"/>
      <c r="C2922" s="31"/>
      <c r="D2922" s="31"/>
      <c r="E2922" s="31"/>
      <c r="F2922" s="31"/>
      <c r="G2922" s="31"/>
      <c r="H2922" s="31"/>
      <c r="I2922" s="24"/>
      <c r="J2922" s="24"/>
      <c r="K2922" s="24"/>
      <c r="O2922" s="24"/>
      <c r="P2922" s="31"/>
    </row>
    <row r="2923" spans="1:16" x14ac:dyDescent="0.3">
      <c r="A2923" s="25"/>
      <c r="B2923"/>
      <c r="C2923" s="31"/>
      <c r="D2923" s="31"/>
      <c r="E2923" s="31"/>
      <c r="F2923" s="31"/>
      <c r="G2923" s="31"/>
      <c r="H2923" s="31"/>
      <c r="I2923" s="24"/>
      <c r="J2923" s="24"/>
      <c r="K2923" s="24"/>
      <c r="O2923" s="24"/>
      <c r="P2923" s="31"/>
    </row>
    <row r="2924" spans="1:16" x14ac:dyDescent="0.3">
      <c r="A2924" s="25"/>
      <c r="B2924"/>
      <c r="C2924" s="31"/>
      <c r="D2924" s="31"/>
      <c r="E2924" s="31"/>
      <c r="F2924" s="31"/>
      <c r="G2924" s="31"/>
      <c r="H2924" s="31"/>
      <c r="I2924" s="24"/>
      <c r="J2924" s="24"/>
      <c r="K2924" s="24"/>
      <c r="O2924" s="24"/>
      <c r="P2924" s="31"/>
    </row>
    <row r="2925" spans="1:16" x14ac:dyDescent="0.3">
      <c r="A2925" s="25"/>
      <c r="B2925"/>
      <c r="C2925" s="31"/>
      <c r="D2925" s="31"/>
      <c r="E2925" s="31"/>
      <c r="F2925" s="31"/>
      <c r="G2925" s="31"/>
      <c r="H2925" s="31"/>
      <c r="I2925" s="24"/>
      <c r="J2925" s="24"/>
      <c r="K2925" s="24"/>
      <c r="O2925" s="24"/>
      <c r="P2925" s="31"/>
    </row>
    <row r="2926" spans="1:16" x14ac:dyDescent="0.3">
      <c r="A2926" s="25"/>
      <c r="B2926"/>
      <c r="C2926" s="31"/>
      <c r="D2926" s="31"/>
      <c r="E2926" s="31"/>
      <c r="F2926" s="31"/>
      <c r="G2926" s="31"/>
      <c r="H2926" s="31"/>
      <c r="I2926" s="24"/>
      <c r="J2926" s="24"/>
      <c r="K2926" s="24"/>
      <c r="O2926" s="24"/>
      <c r="P2926" s="31"/>
    </row>
    <row r="2927" spans="1:16" x14ac:dyDescent="0.3">
      <c r="A2927" s="25"/>
      <c r="B2927"/>
      <c r="C2927" s="31"/>
      <c r="D2927" s="31"/>
      <c r="E2927" s="31"/>
      <c r="F2927" s="31"/>
      <c r="G2927" s="31"/>
      <c r="H2927" s="31"/>
      <c r="I2927" s="24"/>
      <c r="J2927" s="24"/>
      <c r="K2927" s="24"/>
      <c r="O2927" s="24"/>
      <c r="P2927" s="31"/>
    </row>
    <row r="2928" spans="1:16" x14ac:dyDescent="0.3">
      <c r="A2928" s="25"/>
      <c r="B2928"/>
      <c r="C2928" s="31"/>
      <c r="D2928" s="31"/>
      <c r="E2928" s="31"/>
      <c r="F2928" s="31"/>
      <c r="G2928" s="31"/>
      <c r="H2928" s="31"/>
      <c r="I2928" s="24"/>
      <c r="J2928" s="24"/>
      <c r="K2928" s="24"/>
      <c r="O2928" s="24"/>
      <c r="P2928" s="31"/>
    </row>
    <row r="2929" spans="1:16" x14ac:dyDescent="0.3">
      <c r="A2929" s="25"/>
      <c r="B2929"/>
      <c r="C2929" s="31"/>
      <c r="D2929" s="31"/>
      <c r="E2929" s="31"/>
      <c r="F2929" s="31"/>
      <c r="G2929" s="31"/>
      <c r="H2929" s="31"/>
      <c r="I2929" s="24"/>
      <c r="J2929" s="24"/>
      <c r="K2929" s="24"/>
      <c r="O2929" s="24"/>
      <c r="P2929" s="31"/>
    </row>
    <row r="2930" spans="1:16" x14ac:dyDescent="0.3">
      <c r="A2930" s="25"/>
      <c r="B2930"/>
      <c r="C2930" s="31"/>
      <c r="D2930" s="31"/>
      <c r="E2930" s="31"/>
      <c r="F2930" s="31"/>
      <c r="G2930" s="31"/>
      <c r="H2930" s="31"/>
      <c r="I2930" s="24"/>
      <c r="J2930" s="24"/>
      <c r="K2930" s="24"/>
      <c r="O2930" s="24"/>
      <c r="P2930" s="31"/>
    </row>
    <row r="2931" spans="1:16" x14ac:dyDescent="0.3">
      <c r="A2931" s="25"/>
      <c r="B2931"/>
      <c r="I2931" s="24"/>
      <c r="J2931" s="24"/>
      <c r="K2931" s="24"/>
      <c r="O2931" s="24"/>
      <c r="P2931" s="31"/>
    </row>
    <row r="2932" spans="1:16" x14ac:dyDescent="0.3">
      <c r="A2932" s="25"/>
      <c r="B2932"/>
      <c r="C2932" s="31"/>
      <c r="D2932" s="31"/>
      <c r="E2932" s="31"/>
      <c r="F2932" s="31"/>
      <c r="G2932" s="31"/>
      <c r="H2932" s="31"/>
      <c r="I2932" s="24"/>
      <c r="J2932" s="24"/>
      <c r="K2932" s="24"/>
      <c r="O2932" s="24"/>
      <c r="P2932" s="31"/>
    </row>
    <row r="2933" spans="1:16" x14ac:dyDescent="0.3">
      <c r="A2933" s="25"/>
      <c r="B2933"/>
      <c r="C2933" s="31"/>
      <c r="D2933" s="31"/>
      <c r="E2933" s="31"/>
      <c r="F2933" s="31"/>
      <c r="G2933" s="31"/>
      <c r="H2933" s="31"/>
      <c r="I2933" s="24"/>
      <c r="J2933" s="24"/>
      <c r="K2933" s="24"/>
      <c r="O2933" s="24"/>
      <c r="P2933" s="31"/>
    </row>
    <row r="2934" spans="1:16" x14ac:dyDescent="0.3">
      <c r="A2934" s="25"/>
      <c r="B2934"/>
      <c r="C2934" s="31"/>
      <c r="D2934" s="31"/>
      <c r="E2934" s="31"/>
      <c r="F2934" s="31"/>
      <c r="G2934" s="31"/>
      <c r="H2934" s="31"/>
      <c r="I2934" s="24"/>
      <c r="J2934" s="24"/>
      <c r="K2934" s="24"/>
      <c r="O2934" s="24"/>
      <c r="P2934" s="31"/>
    </row>
    <row r="2935" spans="1:16" x14ac:dyDescent="0.3">
      <c r="A2935" s="25"/>
      <c r="B2935"/>
      <c r="C2935" s="31"/>
      <c r="D2935" s="31"/>
      <c r="E2935" s="31"/>
      <c r="F2935" s="31"/>
      <c r="G2935" s="31"/>
      <c r="H2935" s="31"/>
      <c r="I2935" s="24"/>
      <c r="J2935" s="24"/>
      <c r="K2935" s="24"/>
      <c r="O2935" s="24"/>
      <c r="P2935" s="31"/>
    </row>
    <row r="2936" spans="1:16" x14ac:dyDescent="0.3">
      <c r="A2936" s="25"/>
      <c r="B2936"/>
      <c r="C2936" s="31"/>
      <c r="D2936" s="31"/>
      <c r="E2936" s="31"/>
      <c r="F2936" s="31"/>
      <c r="G2936" s="31"/>
      <c r="H2936" s="31"/>
      <c r="I2936" s="24"/>
      <c r="J2936" s="24"/>
      <c r="K2936" s="24"/>
      <c r="O2936" s="24"/>
      <c r="P2936" s="31"/>
    </row>
    <row r="2937" spans="1:16" x14ac:dyDescent="0.3">
      <c r="A2937" s="25"/>
      <c r="B2937"/>
      <c r="C2937" s="31"/>
      <c r="D2937" s="31"/>
      <c r="E2937" s="31"/>
      <c r="F2937" s="31"/>
      <c r="G2937" s="31"/>
      <c r="H2937" s="31"/>
      <c r="I2937" s="24"/>
      <c r="J2937" s="24"/>
      <c r="K2937" s="24"/>
      <c r="O2937" s="24"/>
      <c r="P2937" s="31"/>
    </row>
    <row r="2938" spans="1:16" x14ac:dyDescent="0.3">
      <c r="A2938" s="25"/>
      <c r="B2938"/>
      <c r="C2938" s="31"/>
      <c r="D2938" s="31"/>
      <c r="E2938" s="31"/>
      <c r="F2938" s="31"/>
      <c r="G2938" s="31"/>
      <c r="H2938" s="31"/>
      <c r="I2938" s="24"/>
      <c r="J2938" s="24"/>
      <c r="K2938" s="24"/>
      <c r="O2938" s="24"/>
      <c r="P2938" s="31"/>
    </row>
    <row r="2939" spans="1:16" x14ac:dyDescent="0.3">
      <c r="A2939" s="25"/>
      <c r="B2939"/>
      <c r="C2939" s="31"/>
      <c r="D2939" s="31"/>
      <c r="E2939" s="31"/>
      <c r="F2939" s="31"/>
      <c r="G2939" s="31"/>
      <c r="H2939" s="31"/>
      <c r="I2939" s="24"/>
      <c r="J2939" s="24"/>
      <c r="K2939" s="24"/>
      <c r="O2939" s="24"/>
      <c r="P2939" s="31"/>
    </row>
    <row r="2940" spans="1:16" x14ac:dyDescent="0.3">
      <c r="A2940" s="25"/>
      <c r="B2940"/>
      <c r="C2940" s="31"/>
      <c r="D2940" s="31"/>
      <c r="E2940" s="31"/>
      <c r="F2940" s="31"/>
      <c r="G2940" s="31"/>
      <c r="H2940" s="31"/>
      <c r="I2940" s="24"/>
      <c r="J2940" s="24"/>
      <c r="K2940" s="24"/>
      <c r="O2940" s="24"/>
      <c r="P2940" s="31"/>
    </row>
    <row r="2941" spans="1:16" x14ac:dyDescent="0.3">
      <c r="A2941" s="25"/>
      <c r="B2941"/>
      <c r="C2941" s="31"/>
      <c r="D2941" s="31"/>
      <c r="E2941" s="31"/>
      <c r="F2941" s="31"/>
      <c r="G2941" s="31"/>
      <c r="H2941" s="31"/>
      <c r="I2941" s="24"/>
      <c r="J2941" s="24"/>
      <c r="K2941" s="24"/>
      <c r="O2941" s="24"/>
      <c r="P2941" s="31"/>
    </row>
    <row r="2942" spans="1:16" x14ac:dyDescent="0.3">
      <c r="A2942" s="25"/>
      <c r="B2942"/>
      <c r="C2942" s="31"/>
      <c r="D2942" s="31"/>
      <c r="E2942" s="31"/>
      <c r="F2942" s="31"/>
      <c r="G2942" s="31"/>
      <c r="H2942" s="31"/>
      <c r="I2942" s="24"/>
      <c r="J2942" s="24"/>
      <c r="K2942" s="24"/>
      <c r="O2942" s="24"/>
      <c r="P2942" s="31"/>
    </row>
    <row r="2943" spans="1:16" x14ac:dyDescent="0.3">
      <c r="A2943" s="25"/>
      <c r="B2943"/>
      <c r="C2943" s="31"/>
      <c r="D2943" s="31"/>
      <c r="E2943" s="31"/>
      <c r="F2943" s="31"/>
      <c r="G2943" s="31"/>
      <c r="H2943" s="31"/>
      <c r="I2943" s="24"/>
      <c r="J2943" s="24"/>
      <c r="K2943" s="24"/>
      <c r="O2943" s="24"/>
      <c r="P2943" s="31"/>
    </row>
    <row r="2944" spans="1:16" x14ac:dyDescent="0.3">
      <c r="A2944" s="25"/>
      <c r="B2944"/>
      <c r="C2944" s="31"/>
      <c r="D2944" s="31"/>
      <c r="E2944" s="31"/>
      <c r="F2944" s="31"/>
      <c r="G2944" s="31"/>
      <c r="H2944" s="31"/>
      <c r="I2944" s="24"/>
      <c r="J2944" s="24"/>
      <c r="K2944" s="24"/>
      <c r="O2944" s="24"/>
      <c r="P2944" s="31"/>
    </row>
    <row r="2945" spans="1:16" x14ac:dyDescent="0.3">
      <c r="A2945" s="25"/>
      <c r="B2945"/>
      <c r="C2945" s="31"/>
      <c r="D2945" s="31"/>
      <c r="E2945" s="31"/>
      <c r="F2945" s="31"/>
      <c r="G2945" s="31"/>
      <c r="H2945" s="31"/>
      <c r="I2945" s="24"/>
      <c r="J2945" s="24"/>
      <c r="K2945" s="24"/>
      <c r="O2945" s="24"/>
      <c r="P2945" s="31"/>
    </row>
    <row r="2946" spans="1:16" x14ac:dyDescent="0.3">
      <c r="A2946" s="25"/>
      <c r="B2946"/>
      <c r="C2946" s="31"/>
      <c r="D2946" s="31"/>
      <c r="E2946" s="31"/>
      <c r="F2946" s="31"/>
      <c r="G2946" s="31"/>
      <c r="H2946" s="31"/>
      <c r="I2946" s="24"/>
      <c r="J2946" s="24"/>
      <c r="K2946" s="24"/>
      <c r="O2946" s="24"/>
      <c r="P2946" s="31"/>
    </row>
    <row r="2947" spans="1:16" x14ac:dyDescent="0.3">
      <c r="A2947" s="25"/>
      <c r="B2947"/>
      <c r="C2947" s="31"/>
      <c r="D2947" s="31"/>
      <c r="E2947" s="31"/>
      <c r="F2947" s="31"/>
      <c r="G2947" s="31"/>
      <c r="H2947" s="31"/>
      <c r="I2947" s="24"/>
      <c r="J2947" s="24"/>
      <c r="K2947" s="24"/>
      <c r="O2947" s="24"/>
      <c r="P2947" s="31"/>
    </row>
    <row r="2948" spans="1:16" x14ac:dyDescent="0.3">
      <c r="A2948" s="25"/>
      <c r="B2948"/>
      <c r="C2948" s="31"/>
      <c r="D2948" s="31"/>
      <c r="E2948" s="31"/>
      <c r="F2948" s="31"/>
      <c r="G2948" s="31"/>
      <c r="H2948" s="31"/>
      <c r="I2948" s="24"/>
      <c r="J2948" s="24"/>
      <c r="K2948" s="24"/>
      <c r="O2948" s="24"/>
      <c r="P2948" s="31"/>
    </row>
    <row r="2949" spans="1:16" x14ac:dyDescent="0.3">
      <c r="A2949" s="25"/>
      <c r="B2949"/>
      <c r="C2949" s="31"/>
      <c r="D2949" s="31"/>
      <c r="E2949" s="31"/>
      <c r="F2949" s="31"/>
      <c r="G2949" s="31"/>
      <c r="H2949" s="31"/>
      <c r="I2949" s="24"/>
      <c r="J2949" s="24"/>
      <c r="K2949" s="24"/>
      <c r="O2949" s="24"/>
      <c r="P2949" s="31"/>
    </row>
    <row r="2950" spans="1:16" x14ac:dyDescent="0.3">
      <c r="A2950" s="25"/>
      <c r="B2950"/>
      <c r="C2950" s="31"/>
      <c r="D2950" s="31"/>
      <c r="E2950" s="31"/>
      <c r="F2950" s="31"/>
      <c r="G2950" s="31"/>
      <c r="H2950" s="31"/>
      <c r="I2950" s="24"/>
      <c r="J2950" s="24"/>
      <c r="K2950" s="24"/>
      <c r="O2950" s="24"/>
      <c r="P2950" s="31"/>
    </row>
    <row r="2951" spans="1:16" x14ac:dyDescent="0.3">
      <c r="A2951" s="25"/>
      <c r="B2951"/>
      <c r="C2951" s="31"/>
      <c r="D2951" s="31"/>
      <c r="E2951" s="31"/>
      <c r="F2951" s="31"/>
      <c r="G2951" s="31"/>
      <c r="H2951" s="31"/>
      <c r="I2951" s="24"/>
      <c r="J2951" s="24"/>
      <c r="K2951" s="24"/>
      <c r="O2951" s="24"/>
      <c r="P2951" s="31"/>
    </row>
    <row r="2952" spans="1:16" x14ac:dyDescent="0.3">
      <c r="A2952" s="25"/>
      <c r="B2952"/>
      <c r="C2952" s="31"/>
      <c r="D2952" s="31"/>
      <c r="E2952" s="31"/>
      <c r="F2952" s="31"/>
      <c r="G2952" s="31"/>
      <c r="H2952" s="31"/>
      <c r="I2952" s="24"/>
      <c r="J2952" s="24"/>
      <c r="K2952" s="24"/>
      <c r="O2952" s="24"/>
      <c r="P2952" s="31"/>
    </row>
    <row r="2953" spans="1:16" x14ac:dyDescent="0.3">
      <c r="A2953" s="25"/>
      <c r="B2953"/>
      <c r="C2953" s="31"/>
      <c r="D2953" s="31"/>
      <c r="E2953" s="31"/>
      <c r="F2953" s="31"/>
      <c r="G2953" s="31"/>
      <c r="H2953" s="31"/>
      <c r="I2953" s="24"/>
      <c r="J2953" s="24"/>
      <c r="K2953" s="24"/>
      <c r="O2953" s="24"/>
      <c r="P2953" s="31"/>
    </row>
    <row r="2954" spans="1:16" x14ac:dyDescent="0.3">
      <c r="A2954" s="25"/>
      <c r="B2954"/>
      <c r="C2954" s="31"/>
      <c r="D2954" s="31"/>
      <c r="E2954" s="31"/>
      <c r="F2954" s="31"/>
      <c r="G2954" s="31"/>
      <c r="H2954" s="31"/>
      <c r="I2954" s="24"/>
      <c r="J2954" s="24"/>
      <c r="K2954" s="24"/>
      <c r="O2954" s="24"/>
      <c r="P2954" s="31"/>
    </row>
    <row r="2955" spans="1:16" x14ac:dyDescent="0.3">
      <c r="A2955" s="25"/>
      <c r="B2955"/>
      <c r="C2955" s="31"/>
      <c r="D2955" s="31"/>
      <c r="E2955" s="31"/>
      <c r="F2955" s="31"/>
      <c r="G2955" s="31"/>
      <c r="H2955" s="31"/>
      <c r="I2955" s="24"/>
      <c r="J2955" s="24"/>
      <c r="K2955" s="24"/>
      <c r="O2955" s="24"/>
      <c r="P2955" s="31"/>
    </row>
    <row r="2956" spans="1:16" x14ac:dyDescent="0.3">
      <c r="A2956" s="25"/>
      <c r="B2956"/>
      <c r="C2956" s="31"/>
      <c r="D2956" s="31"/>
      <c r="E2956" s="31"/>
      <c r="F2956" s="31"/>
      <c r="G2956" s="31"/>
      <c r="H2956" s="31"/>
      <c r="I2956" s="24"/>
      <c r="J2956" s="24"/>
      <c r="K2956" s="24"/>
      <c r="O2956" s="24"/>
      <c r="P2956" s="31"/>
    </row>
    <row r="2957" spans="1:16" x14ac:dyDescent="0.3">
      <c r="A2957" s="25"/>
      <c r="B2957"/>
      <c r="C2957" s="31"/>
      <c r="D2957" s="31"/>
      <c r="E2957" s="31"/>
      <c r="F2957" s="31"/>
      <c r="G2957" s="31"/>
      <c r="H2957" s="31"/>
      <c r="I2957" s="24"/>
      <c r="J2957" s="24"/>
      <c r="K2957" s="24"/>
      <c r="O2957" s="24"/>
      <c r="P2957" s="31"/>
    </row>
    <row r="2958" spans="1:16" x14ac:dyDescent="0.3">
      <c r="A2958" s="25"/>
      <c r="B2958"/>
      <c r="C2958" s="31"/>
      <c r="D2958" s="31"/>
      <c r="E2958" s="31"/>
      <c r="F2958" s="31"/>
      <c r="G2958" s="31"/>
      <c r="H2958" s="31"/>
      <c r="I2958" s="24"/>
      <c r="J2958" s="24"/>
      <c r="K2958" s="24"/>
      <c r="O2958" s="24"/>
      <c r="P2958" s="31"/>
    </row>
    <row r="2959" spans="1:16" x14ac:dyDescent="0.3">
      <c r="A2959" s="25"/>
      <c r="B2959"/>
      <c r="C2959" s="31"/>
      <c r="D2959" s="31"/>
      <c r="E2959" s="31"/>
      <c r="F2959" s="31"/>
      <c r="G2959" s="31"/>
      <c r="H2959" s="31"/>
      <c r="I2959" s="24"/>
      <c r="J2959" s="24"/>
      <c r="K2959" s="24"/>
      <c r="O2959" s="24"/>
      <c r="P2959" s="31"/>
    </row>
    <row r="2960" spans="1:16" x14ac:dyDescent="0.3">
      <c r="A2960" s="25"/>
      <c r="B2960"/>
      <c r="C2960" s="31"/>
      <c r="D2960" s="31"/>
      <c r="E2960" s="31"/>
      <c r="F2960" s="31"/>
      <c r="G2960" s="31"/>
      <c r="H2960" s="31"/>
      <c r="I2960" s="24"/>
      <c r="J2960" s="24"/>
      <c r="K2960" s="24"/>
      <c r="O2960" s="24"/>
      <c r="P2960" s="31"/>
    </row>
    <row r="2961" spans="1:16" x14ac:dyDescent="0.3">
      <c r="A2961" s="25"/>
      <c r="B2961"/>
      <c r="C2961" s="31"/>
      <c r="D2961" s="31"/>
      <c r="E2961" s="31"/>
      <c r="F2961" s="31"/>
      <c r="G2961" s="31"/>
      <c r="H2961" s="31"/>
      <c r="I2961" s="24"/>
      <c r="J2961" s="24"/>
      <c r="K2961" s="24"/>
      <c r="O2961" s="24"/>
      <c r="P2961" s="31"/>
    </row>
    <row r="2962" spans="1:16" x14ac:dyDescent="0.3">
      <c r="A2962" s="25"/>
      <c r="B2962"/>
      <c r="C2962" s="31"/>
      <c r="D2962" s="31"/>
      <c r="E2962" s="31"/>
      <c r="F2962" s="31"/>
      <c r="G2962" s="31"/>
      <c r="H2962" s="31"/>
      <c r="I2962" s="24"/>
      <c r="J2962" s="24"/>
      <c r="K2962" s="24"/>
      <c r="O2962" s="24"/>
      <c r="P2962" s="31"/>
    </row>
    <row r="2963" spans="1:16" x14ac:dyDescent="0.3">
      <c r="A2963" s="25"/>
      <c r="B2963"/>
      <c r="C2963" s="31"/>
      <c r="D2963" s="31"/>
      <c r="E2963" s="31"/>
      <c r="F2963" s="31"/>
      <c r="G2963" s="31"/>
      <c r="H2963" s="31"/>
      <c r="I2963" s="24"/>
      <c r="J2963" s="24"/>
      <c r="K2963" s="24"/>
      <c r="O2963" s="24"/>
      <c r="P2963" s="31"/>
    </row>
    <row r="2964" spans="1:16" x14ac:dyDescent="0.3">
      <c r="A2964" s="25"/>
      <c r="B2964"/>
      <c r="C2964" s="31"/>
      <c r="D2964" s="31"/>
      <c r="E2964" s="31"/>
      <c r="F2964" s="31"/>
      <c r="G2964" s="31"/>
      <c r="H2964" s="31"/>
      <c r="I2964" s="24"/>
      <c r="J2964" s="24"/>
      <c r="K2964" s="24"/>
      <c r="O2964" s="24"/>
      <c r="P2964" s="31"/>
    </row>
    <row r="2965" spans="1:16" x14ac:dyDescent="0.3">
      <c r="A2965" s="25"/>
      <c r="B2965"/>
      <c r="C2965" s="31"/>
      <c r="D2965" s="31"/>
      <c r="E2965" s="31"/>
      <c r="F2965" s="31"/>
      <c r="G2965" s="31"/>
      <c r="H2965" s="31"/>
      <c r="I2965" s="24"/>
      <c r="J2965" s="24"/>
      <c r="K2965" s="24"/>
      <c r="O2965" s="24"/>
      <c r="P2965" s="31"/>
    </row>
    <row r="2966" spans="1:16" x14ac:dyDescent="0.3">
      <c r="A2966" s="25"/>
      <c r="B2966"/>
      <c r="C2966" s="31"/>
      <c r="D2966" s="31"/>
      <c r="E2966" s="31"/>
      <c r="F2966" s="31"/>
      <c r="G2966" s="31"/>
      <c r="H2966" s="31"/>
      <c r="I2966" s="24"/>
      <c r="J2966" s="24"/>
      <c r="K2966" s="24"/>
      <c r="O2966" s="24"/>
      <c r="P2966" s="31"/>
    </row>
    <row r="2967" spans="1:16" x14ac:dyDescent="0.3">
      <c r="A2967" s="25"/>
      <c r="B2967"/>
      <c r="C2967" s="31"/>
      <c r="D2967" s="31"/>
      <c r="E2967" s="31"/>
      <c r="F2967" s="31"/>
      <c r="G2967" s="31"/>
      <c r="H2967" s="31"/>
      <c r="I2967" s="24"/>
      <c r="J2967" s="24"/>
      <c r="K2967" s="24"/>
      <c r="O2967" s="24"/>
      <c r="P2967" s="31"/>
    </row>
    <row r="2968" spans="1:16" x14ac:dyDescent="0.3">
      <c r="A2968" s="25"/>
      <c r="B2968"/>
      <c r="C2968" s="31"/>
      <c r="D2968" s="31"/>
      <c r="E2968" s="31"/>
      <c r="F2968" s="31"/>
      <c r="G2968" s="31"/>
      <c r="H2968" s="31"/>
      <c r="I2968" s="24"/>
      <c r="J2968" s="24"/>
      <c r="K2968" s="24"/>
      <c r="O2968" s="24"/>
      <c r="P2968" s="31"/>
    </row>
    <row r="2969" spans="1:16" x14ac:dyDescent="0.3">
      <c r="A2969" s="25"/>
      <c r="B2969"/>
      <c r="C2969" s="31"/>
      <c r="D2969" s="31"/>
      <c r="E2969" s="31"/>
      <c r="F2969" s="31"/>
      <c r="G2969" s="31"/>
      <c r="H2969" s="31"/>
      <c r="I2969" s="24"/>
      <c r="J2969" s="24"/>
      <c r="K2969" s="24"/>
      <c r="O2969" s="24"/>
      <c r="P2969" s="31"/>
    </row>
    <row r="2970" spans="1:16" x14ac:dyDescent="0.3">
      <c r="A2970" s="25"/>
      <c r="B2970"/>
      <c r="C2970" s="31"/>
      <c r="D2970" s="31"/>
      <c r="E2970" s="31"/>
      <c r="F2970" s="31"/>
      <c r="G2970" s="31"/>
      <c r="H2970" s="31"/>
      <c r="I2970" s="24"/>
      <c r="J2970" s="24"/>
      <c r="K2970" s="24"/>
      <c r="O2970" s="24"/>
      <c r="P2970" s="31"/>
    </row>
    <row r="2971" spans="1:16" x14ac:dyDescent="0.3">
      <c r="A2971" s="25"/>
      <c r="B2971"/>
      <c r="C2971" s="31"/>
      <c r="D2971" s="31"/>
      <c r="E2971" s="31"/>
      <c r="F2971" s="31"/>
      <c r="G2971" s="31"/>
      <c r="H2971" s="31"/>
      <c r="I2971" s="24"/>
      <c r="J2971" s="24"/>
      <c r="K2971" s="24"/>
      <c r="O2971" s="24"/>
      <c r="P2971" s="31"/>
    </row>
    <row r="2972" spans="1:16" x14ac:dyDescent="0.3">
      <c r="A2972" s="25"/>
      <c r="B2972"/>
      <c r="C2972" s="31"/>
      <c r="D2972" s="31"/>
      <c r="E2972" s="31"/>
      <c r="F2972" s="31"/>
      <c r="G2972" s="31"/>
      <c r="H2972" s="31"/>
      <c r="I2972" s="24"/>
      <c r="J2972" s="24"/>
      <c r="K2972" s="24"/>
      <c r="O2972" s="24"/>
      <c r="P2972" s="31"/>
    </row>
    <row r="2973" spans="1:16" x14ac:dyDescent="0.3">
      <c r="A2973" s="25"/>
      <c r="B2973"/>
      <c r="C2973" s="31"/>
      <c r="D2973" s="31"/>
      <c r="E2973" s="31"/>
      <c r="F2973" s="31"/>
      <c r="G2973" s="31"/>
      <c r="H2973" s="31"/>
      <c r="I2973" s="24"/>
      <c r="J2973" s="24"/>
      <c r="K2973" s="24"/>
      <c r="O2973" s="24"/>
      <c r="P2973" s="31"/>
    </row>
    <row r="2974" spans="1:16" x14ac:dyDescent="0.3">
      <c r="A2974" s="25"/>
      <c r="B2974"/>
      <c r="C2974" s="31"/>
      <c r="D2974" s="31"/>
      <c r="E2974" s="31"/>
      <c r="F2974" s="31"/>
      <c r="G2974" s="31"/>
      <c r="H2974" s="31"/>
      <c r="I2974" s="24"/>
      <c r="J2974" s="24"/>
      <c r="K2974" s="24"/>
      <c r="O2974" s="24"/>
      <c r="P2974" s="31"/>
    </row>
    <row r="2975" spans="1:16" x14ac:dyDescent="0.3">
      <c r="A2975" s="25"/>
      <c r="B2975"/>
      <c r="C2975" s="31"/>
      <c r="D2975" s="31"/>
      <c r="E2975" s="31"/>
      <c r="F2975" s="31"/>
      <c r="G2975" s="31"/>
      <c r="H2975" s="31"/>
      <c r="I2975" s="24"/>
      <c r="J2975" s="24"/>
      <c r="K2975" s="24"/>
      <c r="O2975" s="24"/>
      <c r="P2975" s="31"/>
    </row>
    <row r="2976" spans="1:16" x14ac:dyDescent="0.3">
      <c r="A2976" s="25"/>
      <c r="B2976"/>
      <c r="C2976" s="31"/>
      <c r="D2976" s="31"/>
      <c r="E2976" s="31"/>
      <c r="F2976" s="31"/>
      <c r="G2976" s="31"/>
      <c r="H2976" s="31"/>
      <c r="I2976" s="24"/>
      <c r="J2976" s="24"/>
      <c r="K2976" s="24"/>
      <c r="O2976" s="24"/>
      <c r="P2976" s="31"/>
    </row>
    <row r="2977" spans="1:16" x14ac:dyDescent="0.3">
      <c r="A2977" s="25"/>
      <c r="B2977"/>
      <c r="C2977" s="31"/>
      <c r="D2977" s="31"/>
      <c r="E2977" s="31"/>
      <c r="F2977" s="31"/>
      <c r="G2977" s="31"/>
      <c r="H2977" s="31"/>
      <c r="I2977" s="24"/>
      <c r="J2977" s="24"/>
      <c r="K2977" s="24"/>
      <c r="O2977" s="24"/>
      <c r="P2977" s="31"/>
    </row>
    <row r="2978" spans="1:16" x14ac:dyDescent="0.3">
      <c r="A2978" s="25"/>
      <c r="B2978"/>
      <c r="C2978" s="31"/>
      <c r="D2978" s="31"/>
      <c r="E2978" s="31"/>
      <c r="F2978" s="31"/>
      <c r="G2978" s="31"/>
      <c r="H2978" s="31"/>
      <c r="I2978" s="24"/>
      <c r="J2978" s="24"/>
      <c r="K2978" s="24"/>
      <c r="O2978" s="24"/>
      <c r="P2978" s="31"/>
    </row>
    <row r="2979" spans="1:16" x14ac:dyDescent="0.3">
      <c r="A2979" s="25"/>
      <c r="B2979"/>
      <c r="C2979" s="31"/>
      <c r="D2979" s="31"/>
      <c r="E2979" s="31"/>
      <c r="F2979" s="31"/>
      <c r="G2979" s="31"/>
      <c r="H2979" s="31"/>
      <c r="I2979" s="24"/>
      <c r="J2979" s="24"/>
      <c r="K2979" s="24"/>
      <c r="O2979" s="24"/>
      <c r="P2979" s="31"/>
    </row>
    <row r="2980" spans="1:16" x14ac:dyDescent="0.3">
      <c r="A2980" s="25"/>
      <c r="B2980"/>
      <c r="C2980" s="31"/>
      <c r="D2980" s="31"/>
      <c r="E2980" s="31"/>
      <c r="F2980" s="31"/>
      <c r="G2980" s="31"/>
      <c r="H2980" s="31"/>
      <c r="I2980" s="24"/>
      <c r="J2980" s="24"/>
      <c r="K2980" s="24"/>
      <c r="O2980" s="24"/>
      <c r="P2980" s="31"/>
    </row>
    <row r="2981" spans="1:16" x14ac:dyDescent="0.3">
      <c r="A2981" s="25"/>
      <c r="B2981"/>
      <c r="C2981" s="31"/>
      <c r="D2981" s="31"/>
      <c r="E2981" s="31"/>
      <c r="F2981" s="31"/>
      <c r="G2981" s="31"/>
      <c r="H2981" s="31"/>
      <c r="I2981" s="24"/>
      <c r="J2981" s="24"/>
      <c r="K2981" s="24"/>
      <c r="O2981" s="24"/>
      <c r="P2981" s="31"/>
    </row>
    <row r="2982" spans="1:16" x14ac:dyDescent="0.3">
      <c r="A2982" s="25"/>
      <c r="B2982"/>
      <c r="C2982" s="31"/>
      <c r="D2982" s="31"/>
      <c r="E2982" s="31"/>
      <c r="F2982" s="31"/>
      <c r="G2982" s="31"/>
      <c r="H2982" s="31"/>
      <c r="I2982" s="24"/>
      <c r="J2982" s="24"/>
      <c r="K2982" s="24"/>
      <c r="O2982" s="24"/>
      <c r="P2982" s="31"/>
    </row>
    <row r="2983" spans="1:16" x14ac:dyDescent="0.3">
      <c r="A2983" s="25"/>
      <c r="B2983"/>
      <c r="C2983" s="31"/>
      <c r="D2983" s="31"/>
      <c r="E2983" s="31"/>
      <c r="F2983" s="31"/>
      <c r="G2983" s="31"/>
      <c r="H2983" s="31"/>
      <c r="I2983" s="24"/>
      <c r="J2983" s="24"/>
      <c r="K2983" s="24"/>
      <c r="O2983" s="24"/>
      <c r="P2983" s="31"/>
    </row>
    <row r="2984" spans="1:16" x14ac:dyDescent="0.3">
      <c r="A2984" s="25"/>
      <c r="B2984"/>
      <c r="C2984" s="31"/>
      <c r="D2984" s="31"/>
      <c r="E2984" s="31"/>
      <c r="F2984" s="31"/>
      <c r="G2984" s="31"/>
      <c r="H2984" s="31"/>
      <c r="I2984" s="24"/>
      <c r="J2984" s="24"/>
      <c r="K2984" s="24"/>
      <c r="O2984" s="24"/>
      <c r="P2984" s="31"/>
    </row>
    <row r="2985" spans="1:16" x14ac:dyDescent="0.3">
      <c r="A2985" s="25"/>
      <c r="B2985"/>
      <c r="C2985" s="31"/>
      <c r="D2985" s="31"/>
      <c r="E2985" s="31"/>
      <c r="F2985" s="31"/>
      <c r="G2985" s="31"/>
      <c r="H2985" s="31"/>
      <c r="I2985" s="24"/>
      <c r="J2985" s="24"/>
      <c r="K2985" s="24"/>
      <c r="O2985" s="24"/>
      <c r="P2985" s="31"/>
    </row>
    <row r="2986" spans="1:16" x14ac:dyDescent="0.3">
      <c r="A2986" s="25"/>
      <c r="B2986"/>
      <c r="C2986" s="31"/>
      <c r="D2986" s="31"/>
      <c r="E2986" s="31"/>
      <c r="F2986" s="31"/>
      <c r="G2986" s="31"/>
      <c r="H2986" s="31"/>
      <c r="I2986" s="24"/>
      <c r="J2986" s="24"/>
      <c r="K2986" s="24"/>
      <c r="O2986" s="24"/>
      <c r="P2986" s="31"/>
    </row>
    <row r="2987" spans="1:16" x14ac:dyDescent="0.3">
      <c r="A2987" s="25"/>
      <c r="B2987"/>
      <c r="C2987" s="31"/>
      <c r="D2987" s="31"/>
      <c r="E2987" s="31"/>
      <c r="F2987" s="31"/>
      <c r="G2987" s="31"/>
      <c r="H2987" s="31"/>
      <c r="I2987" s="24"/>
      <c r="J2987" s="24"/>
      <c r="K2987" s="24"/>
      <c r="O2987" s="24"/>
      <c r="P2987" s="31"/>
    </row>
    <row r="2988" spans="1:16" x14ac:dyDescent="0.3">
      <c r="A2988" s="25"/>
      <c r="B2988"/>
      <c r="C2988" s="31"/>
      <c r="D2988" s="31"/>
      <c r="E2988" s="31"/>
      <c r="F2988" s="31"/>
      <c r="G2988" s="31"/>
      <c r="H2988" s="31"/>
      <c r="I2988" s="24"/>
      <c r="J2988" s="24"/>
      <c r="K2988" s="24"/>
      <c r="O2988" s="24"/>
      <c r="P2988" s="31"/>
    </row>
    <row r="2989" spans="1:16" x14ac:dyDescent="0.3">
      <c r="A2989" s="25"/>
      <c r="B2989"/>
      <c r="C2989" s="31"/>
      <c r="D2989" s="31"/>
      <c r="E2989" s="31"/>
      <c r="F2989" s="31"/>
      <c r="G2989" s="31"/>
      <c r="H2989" s="31"/>
      <c r="I2989" s="24"/>
      <c r="J2989" s="24"/>
      <c r="K2989" s="24"/>
      <c r="O2989" s="24"/>
      <c r="P2989" s="31"/>
    </row>
    <row r="2990" spans="1:16" x14ac:dyDescent="0.3">
      <c r="A2990" s="25"/>
      <c r="B2990"/>
      <c r="C2990" s="31"/>
      <c r="D2990" s="31"/>
      <c r="E2990" s="31"/>
      <c r="F2990" s="31"/>
      <c r="G2990" s="31"/>
      <c r="H2990" s="31"/>
      <c r="I2990" s="24"/>
      <c r="J2990" s="24"/>
      <c r="K2990" s="24"/>
      <c r="O2990" s="24"/>
      <c r="P2990" s="31"/>
    </row>
    <row r="2991" spans="1:16" x14ac:dyDescent="0.3">
      <c r="A2991" s="25"/>
      <c r="B2991"/>
      <c r="C2991" s="31"/>
      <c r="D2991" s="31"/>
      <c r="E2991" s="31"/>
      <c r="F2991" s="31"/>
      <c r="G2991" s="31"/>
      <c r="H2991" s="31"/>
      <c r="I2991" s="24"/>
      <c r="J2991" s="24"/>
      <c r="K2991" s="24"/>
      <c r="O2991" s="24"/>
      <c r="P2991" s="31"/>
    </row>
    <row r="2992" spans="1:16" x14ac:dyDescent="0.3">
      <c r="A2992" s="25"/>
      <c r="B2992"/>
      <c r="C2992" s="31"/>
      <c r="D2992" s="31"/>
      <c r="E2992" s="31"/>
      <c r="F2992" s="31"/>
      <c r="G2992" s="31"/>
      <c r="H2992" s="31"/>
      <c r="I2992" s="24"/>
      <c r="J2992" s="24"/>
      <c r="K2992" s="24"/>
      <c r="O2992" s="24"/>
      <c r="P2992" s="31"/>
    </row>
    <row r="2993" spans="1:16" x14ac:dyDescent="0.3">
      <c r="A2993" s="25"/>
      <c r="B2993"/>
      <c r="C2993" s="31"/>
      <c r="D2993" s="31"/>
      <c r="E2993" s="31"/>
      <c r="F2993" s="31"/>
      <c r="G2993" s="31"/>
      <c r="H2993" s="31"/>
      <c r="I2993" s="24"/>
      <c r="J2993" s="24"/>
      <c r="K2993" s="24"/>
      <c r="O2993" s="24"/>
      <c r="P2993" s="31"/>
    </row>
    <row r="2994" spans="1:16" x14ac:dyDescent="0.3">
      <c r="A2994" s="25"/>
      <c r="B2994"/>
      <c r="C2994" s="31"/>
      <c r="D2994" s="31"/>
      <c r="E2994" s="31"/>
      <c r="F2994" s="31"/>
      <c r="G2994" s="31"/>
      <c r="H2994" s="31"/>
      <c r="I2994" s="24"/>
      <c r="J2994" s="24"/>
      <c r="K2994" s="24"/>
      <c r="O2994" s="24"/>
      <c r="P2994" s="31"/>
    </row>
    <row r="2995" spans="1:16" x14ac:dyDescent="0.3">
      <c r="A2995" s="25"/>
      <c r="B2995"/>
      <c r="C2995" s="31"/>
      <c r="D2995" s="31"/>
      <c r="E2995" s="31"/>
      <c r="F2995" s="31"/>
      <c r="G2995" s="31"/>
      <c r="H2995" s="31"/>
      <c r="I2995" s="24"/>
      <c r="J2995" s="24"/>
      <c r="K2995" s="24"/>
      <c r="O2995" s="24"/>
      <c r="P2995" s="31"/>
    </row>
    <row r="2996" spans="1:16" x14ac:dyDescent="0.3">
      <c r="A2996" s="25"/>
      <c r="B2996"/>
      <c r="C2996" s="31"/>
      <c r="D2996" s="31"/>
      <c r="E2996" s="31"/>
      <c r="F2996" s="31"/>
      <c r="G2996" s="31"/>
      <c r="H2996" s="31"/>
      <c r="I2996" s="24"/>
      <c r="J2996" s="24"/>
      <c r="K2996" s="24"/>
      <c r="O2996" s="24"/>
      <c r="P2996" s="31"/>
    </row>
    <row r="2997" spans="1:16" x14ac:dyDescent="0.3">
      <c r="A2997" s="25"/>
      <c r="B2997"/>
      <c r="C2997" s="31"/>
      <c r="D2997" s="31"/>
      <c r="E2997" s="31"/>
      <c r="F2997" s="31"/>
      <c r="G2997" s="31"/>
      <c r="H2997" s="31"/>
      <c r="I2997" s="24"/>
      <c r="J2997" s="24"/>
      <c r="K2997" s="24"/>
      <c r="O2997" s="24"/>
      <c r="P2997" s="31"/>
    </row>
    <row r="2998" spans="1:16" x14ac:dyDescent="0.3">
      <c r="A2998" s="25"/>
      <c r="B2998"/>
      <c r="C2998" s="31"/>
      <c r="D2998" s="31"/>
      <c r="E2998" s="31"/>
      <c r="F2998" s="31"/>
      <c r="G2998" s="31"/>
      <c r="H2998" s="31"/>
      <c r="I2998" s="24"/>
      <c r="J2998" s="24"/>
      <c r="K2998" s="24"/>
      <c r="O2998" s="24"/>
      <c r="P2998" s="31"/>
    </row>
    <row r="2999" spans="1:16" x14ac:dyDescent="0.3">
      <c r="A2999" s="25"/>
      <c r="B2999"/>
      <c r="C2999" s="31"/>
      <c r="D2999" s="31"/>
      <c r="E2999" s="31"/>
      <c r="F2999" s="31"/>
      <c r="G2999" s="31"/>
      <c r="H2999" s="31"/>
      <c r="I2999" s="24"/>
      <c r="J2999" s="24"/>
      <c r="K2999" s="24"/>
      <c r="O2999" s="24"/>
      <c r="P2999" s="31"/>
    </row>
    <row r="3000" spans="1:16" x14ac:dyDescent="0.3">
      <c r="A3000" s="25"/>
      <c r="B3000"/>
      <c r="C3000" s="31"/>
      <c r="D3000" s="31"/>
      <c r="E3000" s="31"/>
      <c r="F3000" s="31"/>
      <c r="G3000" s="31"/>
      <c r="H3000" s="31"/>
      <c r="I3000" s="24"/>
      <c r="J3000" s="24"/>
      <c r="K3000" s="24"/>
      <c r="O3000" s="24"/>
      <c r="P3000" s="31"/>
    </row>
    <row r="3001" spans="1:16" x14ac:dyDescent="0.3">
      <c r="A3001" s="25"/>
      <c r="B3001"/>
      <c r="C3001" s="31"/>
      <c r="D3001" s="31"/>
      <c r="E3001" s="31"/>
      <c r="F3001" s="31"/>
      <c r="G3001" s="31"/>
      <c r="H3001" s="31"/>
      <c r="I3001" s="24"/>
      <c r="J3001" s="24"/>
      <c r="K3001" s="24"/>
      <c r="O3001" s="24"/>
      <c r="P3001" s="31"/>
    </row>
    <row r="3002" spans="1:16" x14ac:dyDescent="0.3">
      <c r="A3002" s="25"/>
      <c r="B3002"/>
      <c r="C3002" s="31"/>
      <c r="D3002" s="31"/>
      <c r="E3002" s="31"/>
      <c r="F3002" s="31"/>
      <c r="G3002" s="31"/>
      <c r="H3002" s="31"/>
      <c r="I3002" s="24"/>
      <c r="J3002" s="24"/>
      <c r="K3002" s="24"/>
      <c r="O3002" s="24"/>
      <c r="P3002" s="31"/>
    </row>
    <row r="3003" spans="1:16" x14ac:dyDescent="0.3">
      <c r="A3003" s="25"/>
      <c r="B3003"/>
      <c r="C3003" s="31"/>
      <c r="D3003" s="31"/>
      <c r="E3003" s="31"/>
      <c r="F3003" s="31"/>
      <c r="G3003" s="31"/>
      <c r="H3003" s="31"/>
      <c r="I3003" s="24"/>
      <c r="J3003" s="24"/>
      <c r="K3003" s="24"/>
      <c r="O3003" s="24"/>
      <c r="P3003" s="31"/>
    </row>
    <row r="3004" spans="1:16" x14ac:dyDescent="0.3">
      <c r="A3004" s="25"/>
      <c r="B3004"/>
      <c r="C3004" s="31"/>
      <c r="D3004" s="31"/>
      <c r="E3004" s="31"/>
      <c r="F3004" s="31"/>
      <c r="G3004" s="31"/>
      <c r="H3004" s="31"/>
      <c r="I3004" s="24"/>
      <c r="J3004" s="24"/>
      <c r="K3004" s="24"/>
      <c r="O3004" s="24"/>
      <c r="P3004" s="31"/>
    </row>
    <row r="3005" spans="1:16" x14ac:dyDescent="0.3">
      <c r="A3005" s="25"/>
      <c r="B3005"/>
      <c r="C3005" s="31"/>
      <c r="D3005" s="31"/>
      <c r="E3005" s="31"/>
      <c r="F3005" s="31"/>
      <c r="G3005" s="31"/>
      <c r="H3005" s="31"/>
      <c r="I3005" s="24"/>
      <c r="J3005" s="24"/>
      <c r="K3005" s="24"/>
      <c r="O3005" s="24"/>
      <c r="P3005" s="31"/>
    </row>
    <row r="3006" spans="1:16" x14ac:dyDescent="0.3">
      <c r="A3006" s="25"/>
      <c r="B3006"/>
      <c r="C3006" s="31"/>
      <c r="D3006" s="31"/>
      <c r="E3006" s="31"/>
      <c r="F3006" s="31"/>
      <c r="G3006" s="31"/>
      <c r="H3006" s="31"/>
      <c r="I3006" s="24"/>
      <c r="J3006" s="24"/>
      <c r="K3006" s="24"/>
      <c r="O3006" s="24"/>
      <c r="P3006" s="31"/>
    </row>
    <row r="3007" spans="1:16" x14ac:dyDescent="0.3">
      <c r="A3007" s="25"/>
      <c r="B3007"/>
      <c r="C3007" s="31"/>
      <c r="D3007" s="31"/>
      <c r="E3007" s="31"/>
      <c r="F3007" s="31"/>
      <c r="G3007" s="31"/>
      <c r="H3007" s="31"/>
      <c r="I3007" s="24"/>
      <c r="J3007" s="24"/>
      <c r="K3007" s="24"/>
      <c r="O3007" s="24"/>
      <c r="P3007" s="31"/>
    </row>
    <row r="3008" spans="1:16" x14ac:dyDescent="0.3">
      <c r="A3008" s="25"/>
      <c r="B3008"/>
      <c r="C3008" s="31"/>
      <c r="D3008" s="31"/>
      <c r="E3008" s="31"/>
      <c r="F3008" s="31"/>
      <c r="G3008" s="31"/>
      <c r="H3008" s="31"/>
      <c r="I3008" s="24"/>
      <c r="J3008" s="24"/>
      <c r="K3008" s="24"/>
      <c r="O3008" s="24"/>
      <c r="P3008" s="31"/>
    </row>
    <row r="3009" spans="1:16" x14ac:dyDescent="0.3">
      <c r="A3009" s="25"/>
      <c r="B3009"/>
      <c r="C3009" s="31"/>
      <c r="D3009" s="31"/>
      <c r="E3009" s="31"/>
      <c r="F3009" s="31"/>
      <c r="G3009" s="31"/>
      <c r="H3009" s="31"/>
      <c r="I3009" s="24"/>
      <c r="J3009" s="24"/>
      <c r="K3009" s="24"/>
      <c r="O3009" s="24"/>
      <c r="P3009" s="31"/>
    </row>
    <row r="3010" spans="1:16" x14ac:dyDescent="0.3">
      <c r="A3010" s="25"/>
      <c r="B3010"/>
      <c r="C3010" s="31"/>
      <c r="D3010" s="31"/>
      <c r="E3010" s="31"/>
      <c r="F3010" s="31"/>
      <c r="G3010" s="31"/>
      <c r="H3010" s="31"/>
      <c r="I3010" s="24"/>
      <c r="J3010" s="24"/>
      <c r="K3010" s="24"/>
      <c r="O3010" s="24"/>
      <c r="P3010" s="31"/>
    </row>
    <row r="3011" spans="1:16" x14ac:dyDescent="0.3">
      <c r="A3011" s="25"/>
      <c r="B3011"/>
      <c r="C3011" s="31"/>
      <c r="D3011" s="31"/>
      <c r="E3011" s="31"/>
      <c r="F3011" s="31"/>
      <c r="G3011" s="31"/>
      <c r="H3011" s="31"/>
      <c r="I3011" s="24"/>
      <c r="J3011" s="24"/>
      <c r="K3011" s="24"/>
      <c r="O3011" s="24"/>
      <c r="P3011" s="31"/>
    </row>
    <row r="3012" spans="1:16" x14ac:dyDescent="0.3">
      <c r="A3012" s="25"/>
      <c r="B3012"/>
      <c r="C3012" s="31"/>
      <c r="D3012" s="31"/>
      <c r="E3012" s="31"/>
      <c r="F3012" s="31"/>
      <c r="G3012" s="31"/>
      <c r="H3012" s="31"/>
      <c r="I3012" s="24"/>
      <c r="J3012" s="24"/>
      <c r="K3012" s="24"/>
      <c r="O3012" s="24"/>
      <c r="P3012" s="31"/>
    </row>
    <row r="3013" spans="1:16" x14ac:dyDescent="0.3">
      <c r="A3013" s="25"/>
      <c r="B3013"/>
      <c r="I3013" s="24"/>
      <c r="J3013" s="24"/>
      <c r="K3013" s="24"/>
      <c r="O3013" s="24"/>
      <c r="P3013" s="31"/>
    </row>
    <row r="3014" spans="1:16" x14ac:dyDescent="0.3">
      <c r="A3014" s="25"/>
      <c r="B3014"/>
      <c r="C3014" s="31"/>
      <c r="D3014" s="31"/>
      <c r="E3014" s="31"/>
      <c r="F3014" s="31"/>
      <c r="G3014" s="31"/>
      <c r="H3014" s="31"/>
      <c r="I3014" s="24"/>
      <c r="J3014" s="24"/>
      <c r="K3014" s="24"/>
      <c r="O3014" s="24"/>
      <c r="P3014" s="31"/>
    </row>
    <row r="3015" spans="1:16" x14ac:dyDescent="0.3">
      <c r="A3015" s="25"/>
      <c r="B3015"/>
      <c r="C3015" s="31"/>
      <c r="D3015" s="31"/>
      <c r="E3015" s="31"/>
      <c r="F3015" s="31"/>
      <c r="G3015" s="31"/>
      <c r="H3015" s="31"/>
      <c r="I3015" s="24"/>
      <c r="J3015" s="24"/>
      <c r="K3015" s="24"/>
      <c r="O3015" s="24"/>
      <c r="P3015" s="31"/>
    </row>
    <row r="3016" spans="1:16" x14ac:dyDescent="0.3">
      <c r="A3016" s="25"/>
      <c r="B3016"/>
      <c r="C3016" s="31"/>
      <c r="D3016" s="31"/>
      <c r="E3016" s="31"/>
      <c r="F3016" s="31"/>
      <c r="G3016" s="31"/>
      <c r="H3016" s="31"/>
      <c r="I3016" s="24"/>
      <c r="J3016" s="24"/>
      <c r="K3016" s="24"/>
      <c r="O3016" s="24"/>
      <c r="P3016" s="31"/>
    </row>
    <row r="3017" spans="1:16" x14ac:dyDescent="0.3">
      <c r="A3017" s="25"/>
      <c r="B3017"/>
      <c r="C3017" s="31"/>
      <c r="D3017" s="31"/>
      <c r="E3017" s="31"/>
      <c r="F3017" s="31"/>
      <c r="G3017" s="31"/>
      <c r="H3017" s="31"/>
      <c r="I3017" s="24"/>
      <c r="J3017" s="24"/>
      <c r="K3017" s="24"/>
      <c r="O3017" s="24"/>
      <c r="P3017" s="31"/>
    </row>
    <row r="3018" spans="1:16" x14ac:dyDescent="0.3">
      <c r="A3018" s="25"/>
      <c r="B3018"/>
      <c r="C3018" s="31"/>
      <c r="D3018" s="31"/>
      <c r="E3018" s="31"/>
      <c r="F3018" s="31"/>
      <c r="G3018" s="31"/>
      <c r="H3018" s="31"/>
      <c r="I3018" s="24"/>
      <c r="J3018" s="24"/>
      <c r="K3018" s="24"/>
      <c r="O3018" s="24"/>
      <c r="P3018" s="31"/>
    </row>
    <row r="3019" spans="1:16" x14ac:dyDescent="0.3">
      <c r="A3019" s="25"/>
      <c r="B3019"/>
      <c r="C3019" s="31"/>
      <c r="D3019" s="31"/>
      <c r="E3019" s="31"/>
      <c r="F3019" s="31"/>
      <c r="G3019" s="31"/>
      <c r="H3019" s="31"/>
      <c r="I3019" s="24"/>
      <c r="J3019" s="24"/>
      <c r="K3019" s="24"/>
      <c r="O3019" s="24"/>
      <c r="P3019" s="31"/>
    </row>
    <row r="3020" spans="1:16" x14ac:dyDescent="0.3">
      <c r="A3020" s="25"/>
      <c r="B3020"/>
      <c r="C3020" s="31"/>
      <c r="D3020" s="31"/>
      <c r="E3020" s="31"/>
      <c r="F3020" s="31"/>
      <c r="G3020" s="31"/>
      <c r="H3020" s="31"/>
      <c r="I3020" s="24"/>
      <c r="J3020" s="24"/>
      <c r="K3020" s="24"/>
      <c r="O3020" s="24"/>
      <c r="P3020" s="31"/>
    </row>
    <row r="3021" spans="1:16" x14ac:dyDescent="0.3">
      <c r="A3021" s="25"/>
      <c r="B3021"/>
      <c r="C3021" s="31"/>
      <c r="D3021" s="31"/>
      <c r="E3021" s="31"/>
      <c r="F3021" s="31"/>
      <c r="G3021" s="31"/>
      <c r="H3021" s="31"/>
      <c r="I3021" s="24"/>
      <c r="J3021" s="24"/>
      <c r="K3021" s="24"/>
      <c r="O3021" s="24"/>
      <c r="P3021" s="31"/>
    </row>
    <row r="3022" spans="1:16" x14ac:dyDescent="0.3">
      <c r="A3022" s="25"/>
      <c r="B3022"/>
      <c r="I3022" s="24"/>
      <c r="J3022" s="24"/>
      <c r="K3022" s="24"/>
      <c r="O3022" s="24"/>
      <c r="P3022" s="31"/>
    </row>
    <row r="3023" spans="1:16" x14ac:dyDescent="0.3">
      <c r="A3023" s="25"/>
      <c r="B3023"/>
      <c r="C3023" s="31"/>
      <c r="D3023" s="31"/>
      <c r="E3023" s="31"/>
      <c r="F3023" s="31"/>
      <c r="G3023" s="31"/>
      <c r="H3023" s="31"/>
      <c r="I3023" s="24"/>
      <c r="J3023" s="24"/>
      <c r="K3023" s="24"/>
      <c r="O3023" s="24"/>
      <c r="P3023" s="31"/>
    </row>
    <row r="3024" spans="1:16" x14ac:dyDescent="0.3">
      <c r="A3024" s="25"/>
      <c r="B3024"/>
      <c r="C3024" s="31"/>
      <c r="D3024" s="31"/>
      <c r="E3024" s="31"/>
      <c r="F3024" s="31"/>
      <c r="G3024" s="31"/>
      <c r="H3024" s="31"/>
      <c r="I3024" s="24"/>
      <c r="J3024" s="24"/>
      <c r="K3024" s="24"/>
      <c r="O3024" s="24"/>
      <c r="P3024" s="31"/>
    </row>
    <row r="3025" spans="1:16" x14ac:dyDescent="0.3">
      <c r="A3025" s="25"/>
      <c r="B3025"/>
      <c r="C3025" s="31"/>
      <c r="D3025" s="31"/>
      <c r="E3025" s="31"/>
      <c r="F3025" s="31"/>
      <c r="G3025" s="31"/>
      <c r="H3025" s="31"/>
      <c r="I3025" s="24"/>
      <c r="J3025" s="24"/>
      <c r="K3025" s="24"/>
      <c r="O3025" s="24"/>
      <c r="P3025" s="31"/>
    </row>
    <row r="3026" spans="1:16" x14ac:dyDescent="0.3">
      <c r="A3026" s="25"/>
      <c r="B3026"/>
      <c r="I3026" s="24"/>
      <c r="J3026" s="24"/>
      <c r="K3026" s="24"/>
      <c r="O3026" s="24"/>
      <c r="P3026" s="31"/>
    </row>
    <row r="3027" spans="1:16" x14ac:dyDescent="0.3">
      <c r="A3027" s="25"/>
      <c r="B3027"/>
      <c r="C3027" s="31"/>
      <c r="D3027" s="31"/>
      <c r="E3027" s="31"/>
      <c r="F3027" s="31"/>
      <c r="G3027" s="31"/>
      <c r="H3027" s="31"/>
      <c r="I3027" s="24"/>
      <c r="J3027" s="24"/>
      <c r="K3027" s="24"/>
      <c r="O3027" s="24"/>
      <c r="P3027" s="31"/>
    </row>
    <row r="3028" spans="1:16" x14ac:dyDescent="0.3">
      <c r="A3028" s="25"/>
      <c r="B3028"/>
      <c r="C3028" s="31"/>
      <c r="D3028" s="31"/>
      <c r="E3028" s="31"/>
      <c r="F3028" s="31"/>
      <c r="G3028" s="31"/>
      <c r="H3028" s="31"/>
      <c r="I3028" s="24"/>
      <c r="J3028" s="24"/>
      <c r="K3028" s="24"/>
      <c r="O3028" s="24"/>
      <c r="P3028" s="31"/>
    </row>
    <row r="3029" spans="1:16" x14ac:dyDescent="0.3">
      <c r="A3029" s="25"/>
      <c r="B3029"/>
      <c r="C3029" s="31"/>
      <c r="D3029" s="31"/>
      <c r="E3029" s="31"/>
      <c r="F3029" s="31"/>
      <c r="G3029" s="31"/>
      <c r="H3029" s="31"/>
      <c r="I3029" s="24"/>
      <c r="J3029" s="24"/>
      <c r="K3029" s="24"/>
      <c r="O3029" s="24"/>
      <c r="P3029" s="31"/>
    </row>
    <row r="3030" spans="1:16" x14ac:dyDescent="0.3">
      <c r="A3030" s="25"/>
      <c r="B3030"/>
      <c r="C3030" s="31"/>
      <c r="D3030" s="31"/>
      <c r="E3030" s="31"/>
      <c r="F3030" s="31"/>
      <c r="G3030" s="31"/>
      <c r="H3030" s="31"/>
      <c r="I3030" s="24"/>
      <c r="J3030" s="24"/>
      <c r="K3030" s="24"/>
      <c r="O3030" s="24"/>
      <c r="P3030" s="31"/>
    </row>
    <row r="3031" spans="1:16" x14ac:dyDescent="0.3">
      <c r="A3031" s="25"/>
      <c r="B3031"/>
      <c r="C3031" s="31"/>
      <c r="D3031" s="31"/>
      <c r="E3031" s="31"/>
      <c r="F3031" s="31"/>
      <c r="G3031" s="31"/>
      <c r="H3031" s="31"/>
      <c r="I3031" s="24"/>
      <c r="J3031" s="24"/>
      <c r="K3031" s="24"/>
      <c r="O3031" s="24"/>
      <c r="P3031" s="31"/>
    </row>
    <row r="3032" spans="1:16" x14ac:dyDescent="0.3">
      <c r="A3032" s="25"/>
      <c r="B3032"/>
      <c r="C3032" s="31"/>
      <c r="D3032" s="31"/>
      <c r="E3032" s="31"/>
      <c r="F3032" s="31"/>
      <c r="G3032" s="31"/>
      <c r="H3032" s="31"/>
      <c r="I3032" s="24"/>
      <c r="J3032" s="24"/>
      <c r="K3032" s="24"/>
      <c r="O3032" s="24"/>
      <c r="P3032" s="31"/>
    </row>
    <row r="3033" spans="1:16" x14ac:dyDescent="0.3">
      <c r="A3033" s="25"/>
      <c r="B3033"/>
      <c r="C3033" s="31"/>
      <c r="D3033" s="31"/>
      <c r="E3033" s="31"/>
      <c r="F3033" s="31"/>
      <c r="G3033" s="31"/>
      <c r="H3033" s="31"/>
      <c r="I3033" s="24"/>
      <c r="J3033" s="24"/>
      <c r="K3033" s="24"/>
      <c r="O3033" s="24"/>
      <c r="P3033" s="31"/>
    </row>
    <row r="3034" spans="1:16" x14ac:dyDescent="0.3">
      <c r="A3034" s="25"/>
      <c r="B3034"/>
      <c r="C3034" s="31"/>
      <c r="D3034" s="31"/>
      <c r="E3034" s="31"/>
      <c r="F3034" s="31"/>
      <c r="G3034" s="31"/>
      <c r="H3034" s="31"/>
      <c r="I3034" s="24"/>
      <c r="J3034" s="24"/>
      <c r="K3034" s="24"/>
      <c r="O3034" s="24"/>
      <c r="P3034" s="31"/>
    </row>
    <row r="3035" spans="1:16" x14ac:dyDescent="0.3">
      <c r="A3035" s="25"/>
      <c r="B3035"/>
      <c r="C3035" s="31"/>
      <c r="D3035" s="31"/>
      <c r="E3035" s="31"/>
      <c r="F3035" s="31"/>
      <c r="G3035" s="31"/>
      <c r="H3035" s="31"/>
      <c r="I3035" s="24"/>
      <c r="J3035" s="24"/>
      <c r="K3035" s="24"/>
      <c r="O3035" s="24"/>
      <c r="P3035" s="31"/>
    </row>
    <row r="3036" spans="1:16" x14ac:dyDescent="0.3">
      <c r="A3036" s="25"/>
      <c r="B3036"/>
      <c r="C3036" s="31"/>
      <c r="D3036" s="31"/>
      <c r="E3036" s="31"/>
      <c r="F3036" s="31"/>
      <c r="G3036" s="31"/>
      <c r="H3036" s="31"/>
      <c r="I3036" s="24"/>
      <c r="J3036" s="24"/>
      <c r="K3036" s="24"/>
      <c r="O3036" s="24"/>
      <c r="P3036" s="31"/>
    </row>
    <row r="3037" spans="1:16" x14ac:dyDescent="0.3">
      <c r="A3037" s="25"/>
      <c r="B3037"/>
      <c r="C3037" s="31"/>
      <c r="D3037" s="31"/>
      <c r="E3037" s="31"/>
      <c r="F3037" s="31"/>
      <c r="G3037" s="31"/>
      <c r="H3037" s="31"/>
      <c r="I3037" s="24"/>
      <c r="J3037" s="24"/>
      <c r="K3037" s="24"/>
      <c r="O3037" s="24"/>
      <c r="P3037" s="31"/>
    </row>
    <row r="3038" spans="1:16" x14ac:dyDescent="0.3">
      <c r="A3038" s="25"/>
      <c r="B3038"/>
      <c r="C3038" s="31"/>
      <c r="D3038" s="31"/>
      <c r="E3038" s="31"/>
      <c r="F3038" s="31"/>
      <c r="G3038" s="31"/>
      <c r="H3038" s="31"/>
      <c r="I3038" s="24"/>
      <c r="J3038" s="24"/>
      <c r="K3038" s="24"/>
      <c r="O3038" s="24"/>
      <c r="P3038" s="31"/>
    </row>
    <row r="3039" spans="1:16" x14ac:dyDescent="0.3">
      <c r="A3039" s="25"/>
      <c r="B3039"/>
      <c r="C3039" s="31"/>
      <c r="D3039" s="31"/>
      <c r="E3039" s="31"/>
      <c r="F3039" s="31"/>
      <c r="G3039" s="31"/>
      <c r="H3039" s="31"/>
      <c r="I3039" s="24"/>
      <c r="J3039" s="24"/>
      <c r="K3039" s="24"/>
      <c r="O3039" s="24"/>
      <c r="P3039" s="31"/>
    </row>
    <row r="3040" spans="1:16" x14ac:dyDescent="0.3">
      <c r="A3040" s="25"/>
      <c r="B3040"/>
      <c r="C3040" s="31"/>
      <c r="D3040" s="31"/>
      <c r="E3040" s="31"/>
      <c r="F3040" s="31"/>
      <c r="G3040" s="31"/>
      <c r="H3040" s="31"/>
      <c r="I3040" s="24"/>
      <c r="J3040" s="24"/>
      <c r="K3040" s="24"/>
      <c r="O3040" s="24"/>
      <c r="P3040" s="31"/>
    </row>
    <row r="3041" spans="1:16" x14ac:dyDescent="0.3">
      <c r="A3041" s="25"/>
      <c r="B3041"/>
      <c r="C3041" s="31"/>
      <c r="D3041" s="31"/>
      <c r="E3041" s="31"/>
      <c r="F3041" s="31"/>
      <c r="G3041" s="31"/>
      <c r="H3041" s="31"/>
      <c r="I3041" s="24"/>
      <c r="J3041" s="24"/>
      <c r="K3041" s="24"/>
      <c r="O3041" s="24"/>
      <c r="P3041" s="31"/>
    </row>
    <row r="3042" spans="1:16" x14ac:dyDescent="0.3">
      <c r="A3042" s="25"/>
      <c r="B3042"/>
      <c r="C3042" s="31"/>
      <c r="D3042" s="31"/>
      <c r="E3042" s="31"/>
      <c r="F3042" s="31"/>
      <c r="G3042" s="31"/>
      <c r="H3042" s="31"/>
      <c r="I3042" s="24"/>
      <c r="J3042" s="24"/>
      <c r="K3042" s="24"/>
      <c r="O3042" s="24"/>
      <c r="P3042" s="31"/>
    </row>
    <row r="3043" spans="1:16" x14ac:dyDescent="0.3">
      <c r="A3043" s="25"/>
      <c r="B3043"/>
      <c r="C3043" s="31"/>
      <c r="D3043" s="31"/>
      <c r="E3043" s="31"/>
      <c r="F3043" s="31"/>
      <c r="G3043" s="31"/>
      <c r="H3043" s="31"/>
      <c r="I3043" s="24"/>
      <c r="J3043" s="24"/>
      <c r="K3043" s="24"/>
      <c r="O3043" s="24"/>
      <c r="P3043" s="31"/>
    </row>
    <row r="3044" spans="1:16" x14ac:dyDescent="0.3">
      <c r="A3044" s="25"/>
      <c r="B3044"/>
      <c r="C3044" s="31"/>
      <c r="D3044" s="31"/>
      <c r="E3044" s="31"/>
      <c r="F3044" s="31"/>
      <c r="G3044" s="31"/>
      <c r="H3044" s="31"/>
      <c r="I3044" s="24"/>
      <c r="J3044" s="24"/>
      <c r="K3044" s="24"/>
      <c r="O3044" s="24"/>
      <c r="P3044" s="31"/>
    </row>
    <row r="3045" spans="1:16" x14ac:dyDescent="0.3">
      <c r="A3045" s="25"/>
      <c r="B3045"/>
      <c r="C3045" s="31"/>
      <c r="D3045" s="31"/>
      <c r="E3045" s="31"/>
      <c r="F3045" s="31"/>
      <c r="G3045" s="31"/>
      <c r="H3045" s="31"/>
      <c r="I3045" s="24"/>
      <c r="J3045" s="24"/>
      <c r="K3045" s="24"/>
      <c r="O3045" s="24"/>
      <c r="P3045" s="31"/>
    </row>
    <row r="3046" spans="1:16" x14ac:dyDescent="0.3">
      <c r="A3046" s="25"/>
      <c r="B3046"/>
      <c r="C3046" s="31"/>
      <c r="D3046" s="31"/>
      <c r="E3046" s="31"/>
      <c r="F3046" s="31"/>
      <c r="G3046" s="31"/>
      <c r="H3046" s="31"/>
      <c r="I3046" s="24"/>
      <c r="J3046" s="24"/>
      <c r="K3046" s="24"/>
      <c r="O3046" s="24"/>
      <c r="P3046" s="31"/>
    </row>
    <row r="3047" spans="1:16" x14ac:dyDescent="0.3">
      <c r="A3047" s="25"/>
      <c r="B3047"/>
      <c r="C3047" s="31"/>
      <c r="D3047" s="31"/>
      <c r="E3047" s="31"/>
      <c r="F3047" s="31"/>
      <c r="G3047" s="31"/>
      <c r="H3047" s="31"/>
      <c r="I3047" s="24"/>
      <c r="J3047" s="24"/>
      <c r="K3047" s="24"/>
      <c r="O3047" s="24"/>
      <c r="P3047" s="31"/>
    </row>
    <row r="3048" spans="1:16" x14ac:dyDescent="0.3">
      <c r="A3048" s="25"/>
      <c r="B3048"/>
      <c r="C3048" s="31"/>
      <c r="D3048" s="31"/>
      <c r="E3048" s="31"/>
      <c r="F3048" s="31"/>
      <c r="G3048" s="31"/>
      <c r="H3048" s="31"/>
      <c r="I3048" s="24"/>
      <c r="J3048" s="24"/>
      <c r="K3048" s="24"/>
      <c r="O3048" s="24"/>
      <c r="P3048" s="31"/>
    </row>
    <row r="3049" spans="1:16" x14ac:dyDescent="0.3">
      <c r="A3049" s="25"/>
      <c r="B3049"/>
      <c r="C3049" s="31"/>
      <c r="D3049" s="31"/>
      <c r="E3049" s="31"/>
      <c r="F3049" s="31"/>
      <c r="G3049" s="31"/>
      <c r="H3049" s="31"/>
      <c r="I3049" s="24"/>
      <c r="J3049" s="24"/>
      <c r="K3049" s="24"/>
      <c r="O3049" s="24"/>
      <c r="P3049" s="31"/>
    </row>
    <row r="3050" spans="1:16" x14ac:dyDescent="0.3">
      <c r="A3050" s="25"/>
      <c r="B3050"/>
      <c r="C3050" s="31"/>
      <c r="D3050" s="31"/>
      <c r="E3050" s="31"/>
      <c r="F3050" s="31"/>
      <c r="G3050" s="31"/>
      <c r="H3050" s="31"/>
      <c r="I3050" s="24"/>
      <c r="J3050" s="24"/>
      <c r="K3050" s="24"/>
      <c r="O3050" s="24"/>
      <c r="P3050" s="31"/>
    </row>
    <row r="3051" spans="1:16" x14ac:dyDescent="0.3">
      <c r="A3051" s="25"/>
      <c r="B3051"/>
      <c r="C3051" s="31"/>
      <c r="D3051" s="31"/>
      <c r="E3051" s="31"/>
      <c r="F3051" s="31"/>
      <c r="G3051" s="31"/>
      <c r="H3051" s="31"/>
      <c r="I3051" s="24"/>
      <c r="J3051" s="24"/>
      <c r="K3051" s="24"/>
      <c r="O3051" s="24"/>
      <c r="P3051" s="31"/>
    </row>
    <row r="3052" spans="1:16" x14ac:dyDescent="0.3">
      <c r="A3052" s="25"/>
      <c r="B3052"/>
      <c r="C3052" s="31"/>
      <c r="D3052" s="31"/>
      <c r="E3052" s="31"/>
      <c r="F3052" s="31"/>
      <c r="G3052" s="31"/>
      <c r="H3052" s="31"/>
      <c r="I3052" s="24"/>
      <c r="J3052" s="24"/>
      <c r="K3052" s="24"/>
      <c r="O3052" s="24"/>
      <c r="P3052" s="31"/>
    </row>
    <row r="3053" spans="1:16" x14ac:dyDescent="0.3">
      <c r="A3053" s="25"/>
      <c r="B3053"/>
      <c r="C3053" s="31"/>
      <c r="D3053" s="31"/>
      <c r="E3053" s="31"/>
      <c r="F3053" s="31"/>
      <c r="G3053" s="31"/>
      <c r="H3053" s="31"/>
      <c r="I3053" s="24"/>
      <c r="J3053" s="24"/>
      <c r="K3053" s="24"/>
      <c r="O3053" s="24"/>
      <c r="P3053" s="31"/>
    </row>
    <row r="3054" spans="1:16" x14ac:dyDescent="0.3">
      <c r="A3054" s="25"/>
      <c r="B3054"/>
      <c r="I3054" s="24"/>
      <c r="J3054" s="24"/>
      <c r="K3054" s="24"/>
      <c r="O3054" s="24"/>
      <c r="P3054" s="31"/>
    </row>
    <row r="3055" spans="1:16" x14ac:dyDescent="0.3">
      <c r="A3055" s="25"/>
      <c r="B3055"/>
      <c r="I3055" s="24"/>
      <c r="J3055" s="24"/>
      <c r="K3055" s="24"/>
      <c r="O3055" s="24"/>
      <c r="P3055" s="31"/>
    </row>
    <row r="3056" spans="1:16" x14ac:dyDescent="0.3">
      <c r="A3056" s="25"/>
      <c r="B3056"/>
      <c r="C3056" s="31"/>
      <c r="D3056" s="31"/>
      <c r="E3056" s="31"/>
      <c r="F3056" s="31"/>
      <c r="G3056" s="31"/>
      <c r="H3056" s="31"/>
      <c r="I3056" s="24"/>
      <c r="J3056" s="24"/>
      <c r="K3056" s="24"/>
      <c r="O3056" s="24"/>
      <c r="P3056" s="31"/>
    </row>
    <row r="3057" spans="1:16" x14ac:dyDescent="0.3">
      <c r="A3057" s="25"/>
      <c r="B3057"/>
      <c r="C3057" s="31"/>
      <c r="D3057" s="31"/>
      <c r="E3057" s="31"/>
      <c r="F3057" s="31"/>
      <c r="G3057" s="31"/>
      <c r="H3057" s="31"/>
      <c r="I3057" s="24"/>
      <c r="J3057" s="24"/>
      <c r="K3057" s="24"/>
      <c r="O3057" s="24"/>
      <c r="P3057" s="31"/>
    </row>
    <row r="3058" spans="1:16" x14ac:dyDescent="0.3">
      <c r="A3058" s="25"/>
      <c r="B3058"/>
      <c r="C3058" s="31"/>
      <c r="D3058" s="31"/>
      <c r="E3058" s="31"/>
      <c r="F3058" s="31"/>
      <c r="G3058" s="31"/>
      <c r="H3058" s="31"/>
      <c r="I3058" s="24"/>
      <c r="J3058" s="24"/>
      <c r="K3058" s="24"/>
      <c r="O3058" s="24"/>
      <c r="P3058" s="31"/>
    </row>
    <row r="3059" spans="1:16" x14ac:dyDescent="0.3">
      <c r="A3059" s="25"/>
      <c r="B3059"/>
      <c r="C3059" s="31"/>
      <c r="D3059" s="31"/>
      <c r="E3059" s="31"/>
      <c r="F3059" s="31"/>
      <c r="G3059" s="31"/>
      <c r="H3059" s="31"/>
      <c r="I3059" s="24"/>
      <c r="J3059" s="24"/>
      <c r="K3059" s="24"/>
      <c r="O3059" s="24"/>
      <c r="P3059" s="31"/>
    </row>
    <row r="3060" spans="1:16" x14ac:dyDescent="0.3">
      <c r="A3060" s="25"/>
      <c r="B3060"/>
      <c r="C3060" s="31"/>
      <c r="D3060" s="31"/>
      <c r="E3060" s="31"/>
      <c r="F3060" s="31"/>
      <c r="G3060" s="31"/>
      <c r="H3060" s="31"/>
      <c r="I3060" s="24"/>
      <c r="J3060" s="24"/>
      <c r="K3060" s="24"/>
      <c r="O3060" s="24"/>
      <c r="P3060" s="31"/>
    </row>
    <row r="3061" spans="1:16" x14ac:dyDescent="0.3">
      <c r="A3061" s="25"/>
      <c r="B3061"/>
      <c r="C3061" s="31"/>
      <c r="D3061" s="31"/>
      <c r="E3061" s="31"/>
      <c r="F3061" s="31"/>
      <c r="G3061" s="31"/>
      <c r="H3061" s="31"/>
      <c r="I3061" s="24"/>
      <c r="J3061" s="24"/>
      <c r="K3061" s="24"/>
      <c r="O3061" s="24"/>
      <c r="P3061" s="31"/>
    </row>
    <row r="3062" spans="1:16" x14ac:dyDescent="0.3">
      <c r="A3062" s="25"/>
      <c r="B3062"/>
      <c r="C3062" s="31"/>
      <c r="D3062" s="31"/>
      <c r="E3062" s="31"/>
      <c r="F3062" s="31"/>
      <c r="G3062" s="31"/>
      <c r="H3062" s="31"/>
      <c r="I3062" s="24"/>
      <c r="J3062" s="24"/>
      <c r="K3062" s="24"/>
      <c r="O3062" s="24"/>
      <c r="P3062" s="31"/>
    </row>
    <row r="3063" spans="1:16" x14ac:dyDescent="0.3">
      <c r="A3063" s="25"/>
      <c r="B3063"/>
      <c r="C3063" s="31"/>
      <c r="D3063" s="31"/>
      <c r="E3063" s="31"/>
      <c r="F3063" s="31"/>
      <c r="G3063" s="31"/>
      <c r="H3063" s="31"/>
      <c r="I3063" s="24"/>
      <c r="J3063" s="24"/>
      <c r="K3063" s="24"/>
      <c r="O3063" s="24"/>
      <c r="P3063" s="31"/>
    </row>
    <row r="3064" spans="1:16" x14ac:dyDescent="0.3">
      <c r="A3064" s="25"/>
      <c r="B3064"/>
      <c r="I3064" s="24"/>
      <c r="J3064" s="24"/>
      <c r="K3064" s="24"/>
      <c r="O3064" s="24"/>
      <c r="P3064" s="31"/>
    </row>
    <row r="3065" spans="1:16" x14ac:dyDescent="0.3">
      <c r="A3065" s="25"/>
      <c r="B3065"/>
      <c r="C3065" s="31"/>
      <c r="D3065" s="31"/>
      <c r="E3065" s="31"/>
      <c r="F3065" s="31"/>
      <c r="G3065" s="31"/>
      <c r="H3065" s="31"/>
      <c r="I3065" s="24"/>
      <c r="J3065" s="24"/>
      <c r="K3065" s="24"/>
      <c r="O3065" s="24"/>
      <c r="P3065" s="31"/>
    </row>
    <row r="3066" spans="1:16" x14ac:dyDescent="0.3">
      <c r="A3066" s="25"/>
      <c r="B3066"/>
      <c r="C3066" s="31"/>
      <c r="D3066" s="31"/>
      <c r="E3066" s="31"/>
      <c r="F3066" s="31"/>
      <c r="G3066" s="31"/>
      <c r="H3066" s="31"/>
      <c r="I3066" s="24"/>
      <c r="J3066" s="24"/>
      <c r="K3066" s="24"/>
      <c r="O3066" s="24"/>
      <c r="P3066" s="31"/>
    </row>
    <row r="3067" spans="1:16" x14ac:dyDescent="0.3">
      <c r="A3067" s="25"/>
      <c r="B3067"/>
      <c r="C3067" s="31"/>
      <c r="D3067" s="31"/>
      <c r="E3067" s="31"/>
      <c r="F3067" s="31"/>
      <c r="G3067" s="31"/>
      <c r="H3067" s="31"/>
      <c r="I3067" s="24"/>
      <c r="J3067" s="24"/>
      <c r="K3067" s="24"/>
      <c r="O3067" s="24"/>
      <c r="P3067" s="31"/>
    </row>
    <row r="3068" spans="1:16" x14ac:dyDescent="0.3">
      <c r="A3068" s="25"/>
      <c r="B3068"/>
      <c r="C3068" s="31"/>
      <c r="D3068" s="31"/>
      <c r="E3068" s="31"/>
      <c r="F3068" s="31"/>
      <c r="G3068" s="31"/>
      <c r="H3068" s="31"/>
      <c r="I3068" s="24"/>
      <c r="J3068" s="24"/>
      <c r="K3068" s="24"/>
      <c r="O3068" s="24"/>
      <c r="P3068" s="31"/>
    </row>
    <row r="3069" spans="1:16" x14ac:dyDescent="0.3">
      <c r="A3069" s="25"/>
      <c r="B3069"/>
      <c r="C3069" s="31"/>
      <c r="D3069" s="31"/>
      <c r="E3069" s="31"/>
      <c r="F3069" s="31"/>
      <c r="G3069" s="31"/>
      <c r="H3069" s="31"/>
      <c r="I3069" s="24"/>
      <c r="J3069" s="24"/>
      <c r="K3069" s="24"/>
      <c r="O3069" s="24"/>
      <c r="P3069" s="31"/>
    </row>
    <row r="3070" spans="1:16" x14ac:dyDescent="0.3">
      <c r="A3070" s="25"/>
      <c r="B3070"/>
      <c r="C3070" s="31"/>
      <c r="D3070" s="31"/>
      <c r="E3070" s="31"/>
      <c r="F3070" s="31"/>
      <c r="G3070" s="31"/>
      <c r="H3070" s="31"/>
      <c r="I3070" s="24"/>
      <c r="J3070" s="24"/>
      <c r="K3070" s="24"/>
      <c r="O3070" s="24"/>
      <c r="P3070" s="31"/>
    </row>
    <row r="3071" spans="1:16" x14ac:dyDescent="0.3">
      <c r="A3071" s="25"/>
      <c r="B3071"/>
      <c r="C3071" s="31"/>
      <c r="D3071" s="31"/>
      <c r="E3071" s="31"/>
      <c r="F3071" s="31"/>
      <c r="G3071" s="31"/>
      <c r="H3071" s="31"/>
      <c r="I3071" s="24"/>
      <c r="J3071" s="24"/>
      <c r="K3071" s="24"/>
      <c r="O3071" s="24"/>
      <c r="P3071" s="31"/>
    </row>
    <row r="3072" spans="1:16" x14ac:dyDescent="0.3">
      <c r="A3072" s="25"/>
      <c r="B3072"/>
      <c r="I3072" s="24"/>
      <c r="J3072" s="24"/>
      <c r="K3072" s="24"/>
      <c r="O3072" s="24"/>
      <c r="P3072" s="31"/>
    </row>
    <row r="3073" spans="1:16" x14ac:dyDescent="0.3">
      <c r="A3073" s="25"/>
      <c r="B3073"/>
      <c r="I3073" s="24"/>
      <c r="J3073" s="24"/>
      <c r="K3073" s="24"/>
      <c r="O3073" s="24"/>
      <c r="P3073" s="31"/>
    </row>
    <row r="3074" spans="1:16" x14ac:dyDescent="0.3">
      <c r="A3074" s="25"/>
      <c r="B3074"/>
      <c r="C3074" s="31"/>
      <c r="D3074" s="31"/>
      <c r="E3074" s="31"/>
      <c r="F3074" s="31"/>
      <c r="G3074" s="31"/>
      <c r="H3074" s="31"/>
      <c r="I3074" s="24"/>
      <c r="J3074" s="24"/>
      <c r="K3074" s="24"/>
      <c r="O3074" s="24"/>
      <c r="P3074" s="31"/>
    </row>
    <row r="3075" spans="1:16" x14ac:dyDescent="0.3">
      <c r="A3075" s="25"/>
      <c r="B3075"/>
      <c r="C3075" s="31"/>
      <c r="D3075" s="31"/>
      <c r="E3075" s="31"/>
      <c r="F3075" s="31"/>
      <c r="G3075" s="31"/>
      <c r="H3075" s="31"/>
      <c r="I3075" s="24"/>
      <c r="J3075" s="24"/>
      <c r="K3075" s="24"/>
      <c r="O3075" s="24"/>
      <c r="P3075" s="31"/>
    </row>
    <row r="3076" spans="1:16" x14ac:dyDescent="0.3">
      <c r="A3076" s="25"/>
      <c r="B3076"/>
      <c r="C3076" s="31"/>
      <c r="D3076" s="31"/>
      <c r="E3076" s="31"/>
      <c r="F3076" s="31"/>
      <c r="G3076" s="31"/>
      <c r="H3076" s="31"/>
      <c r="I3076" s="24"/>
      <c r="J3076" s="24"/>
      <c r="K3076" s="24"/>
      <c r="O3076" s="24"/>
      <c r="P3076" s="31"/>
    </row>
    <row r="3077" spans="1:16" x14ac:dyDescent="0.3">
      <c r="A3077" s="25"/>
      <c r="B3077"/>
      <c r="C3077" s="31"/>
      <c r="D3077" s="31"/>
      <c r="E3077" s="31"/>
      <c r="F3077" s="31"/>
      <c r="G3077" s="31"/>
      <c r="H3077" s="31"/>
      <c r="I3077" s="24"/>
      <c r="J3077" s="24"/>
      <c r="K3077" s="24"/>
      <c r="O3077" s="24"/>
      <c r="P3077" s="31"/>
    </row>
    <row r="3078" spans="1:16" x14ac:dyDescent="0.3">
      <c r="A3078" s="25"/>
      <c r="B3078"/>
      <c r="C3078" s="31"/>
      <c r="D3078" s="31"/>
      <c r="E3078" s="31"/>
      <c r="F3078" s="31"/>
      <c r="G3078" s="31"/>
      <c r="H3078" s="31"/>
      <c r="I3078" s="24"/>
      <c r="J3078" s="24"/>
      <c r="K3078" s="24"/>
      <c r="O3078" s="24"/>
      <c r="P3078" s="31"/>
    </row>
    <row r="3079" spans="1:16" x14ac:dyDescent="0.3">
      <c r="A3079" s="25"/>
      <c r="B3079"/>
      <c r="C3079" s="31"/>
      <c r="D3079" s="31"/>
      <c r="E3079" s="31"/>
      <c r="F3079" s="31"/>
      <c r="G3079" s="31"/>
      <c r="H3079" s="31"/>
      <c r="I3079" s="24"/>
      <c r="J3079" s="24"/>
      <c r="K3079" s="24"/>
      <c r="O3079" s="24"/>
      <c r="P3079" s="31"/>
    </row>
    <row r="3080" spans="1:16" x14ac:dyDescent="0.3">
      <c r="A3080" s="25"/>
      <c r="B3080"/>
      <c r="I3080" s="24"/>
      <c r="J3080" s="24"/>
      <c r="K3080" s="24"/>
      <c r="O3080" s="24"/>
      <c r="P3080" s="31"/>
    </row>
    <row r="3081" spans="1:16" x14ac:dyDescent="0.3">
      <c r="A3081" s="25"/>
      <c r="B3081"/>
      <c r="C3081" s="31"/>
      <c r="D3081" s="31"/>
      <c r="E3081" s="31"/>
      <c r="F3081" s="31"/>
      <c r="G3081" s="31"/>
      <c r="H3081" s="31"/>
      <c r="I3081" s="24"/>
      <c r="J3081" s="24"/>
      <c r="K3081" s="24"/>
      <c r="O3081" s="24"/>
      <c r="P3081" s="31"/>
    </row>
    <row r="3082" spans="1:16" x14ac:dyDescent="0.3">
      <c r="A3082" s="25"/>
      <c r="B3082"/>
      <c r="C3082" s="31"/>
      <c r="D3082" s="31"/>
      <c r="E3082" s="31"/>
      <c r="F3082" s="31"/>
      <c r="G3082" s="31"/>
      <c r="H3082" s="31"/>
      <c r="I3082" s="24"/>
      <c r="J3082" s="24"/>
      <c r="K3082" s="24"/>
      <c r="O3082" s="24"/>
      <c r="P3082" s="31"/>
    </row>
    <row r="3083" spans="1:16" x14ac:dyDescent="0.3">
      <c r="A3083" s="25"/>
      <c r="B3083"/>
      <c r="C3083" s="31"/>
      <c r="D3083" s="31"/>
      <c r="E3083" s="31"/>
      <c r="F3083" s="31"/>
      <c r="G3083" s="31"/>
      <c r="H3083" s="31"/>
      <c r="I3083" s="24"/>
      <c r="J3083" s="24"/>
      <c r="K3083" s="24"/>
      <c r="O3083" s="24"/>
      <c r="P3083" s="31"/>
    </row>
    <row r="3084" spans="1:16" x14ac:dyDescent="0.3">
      <c r="A3084" s="25"/>
      <c r="B3084"/>
      <c r="C3084" s="31"/>
      <c r="D3084" s="31"/>
      <c r="E3084" s="31"/>
      <c r="F3084" s="31"/>
      <c r="G3084" s="31"/>
      <c r="H3084" s="31"/>
      <c r="I3084" s="24"/>
      <c r="J3084" s="24"/>
      <c r="K3084" s="24"/>
      <c r="O3084" s="24"/>
      <c r="P3084" s="31"/>
    </row>
    <row r="3085" spans="1:16" x14ac:dyDescent="0.3">
      <c r="A3085" s="25"/>
      <c r="B3085"/>
      <c r="C3085" s="31"/>
      <c r="D3085" s="31"/>
      <c r="E3085" s="31"/>
      <c r="F3085" s="31"/>
      <c r="G3085" s="31"/>
      <c r="H3085" s="31"/>
      <c r="I3085" s="24"/>
      <c r="J3085" s="24"/>
      <c r="K3085" s="24"/>
      <c r="O3085" s="24"/>
      <c r="P3085" s="31"/>
    </row>
    <row r="3086" spans="1:16" x14ac:dyDescent="0.3">
      <c r="A3086" s="25"/>
      <c r="B3086"/>
      <c r="C3086" s="31"/>
      <c r="D3086" s="31"/>
      <c r="E3086" s="31"/>
      <c r="F3086" s="31"/>
      <c r="G3086" s="31"/>
      <c r="H3086" s="31"/>
      <c r="I3086" s="24"/>
      <c r="J3086" s="24"/>
      <c r="K3086" s="24"/>
      <c r="O3086" s="24"/>
      <c r="P3086" s="31"/>
    </row>
    <row r="3087" spans="1:16" x14ac:dyDescent="0.3">
      <c r="A3087" s="25"/>
      <c r="B3087"/>
      <c r="C3087" s="31"/>
      <c r="D3087" s="31"/>
      <c r="E3087" s="31"/>
      <c r="F3087" s="31"/>
      <c r="G3087" s="31"/>
      <c r="H3087" s="31"/>
      <c r="I3087" s="24"/>
      <c r="J3087" s="24"/>
      <c r="K3087" s="24"/>
      <c r="O3087" s="24"/>
      <c r="P3087" s="31"/>
    </row>
    <row r="3088" spans="1:16" x14ac:dyDescent="0.3">
      <c r="A3088" s="25"/>
      <c r="B3088"/>
      <c r="C3088" s="31"/>
      <c r="D3088" s="31"/>
      <c r="E3088" s="31"/>
      <c r="F3088" s="31"/>
      <c r="G3088" s="31"/>
      <c r="H3088" s="31"/>
      <c r="I3088" s="24"/>
      <c r="J3088" s="24"/>
      <c r="K3088" s="24"/>
      <c r="O3088" s="24"/>
      <c r="P3088" s="31"/>
    </row>
    <row r="3089" spans="1:16" x14ac:dyDescent="0.3">
      <c r="A3089" s="25"/>
      <c r="B3089"/>
      <c r="C3089" s="31"/>
      <c r="D3089" s="31"/>
      <c r="E3089" s="31"/>
      <c r="F3089" s="31"/>
      <c r="G3089" s="31"/>
      <c r="H3089" s="31"/>
      <c r="I3089" s="24"/>
      <c r="J3089" s="24"/>
      <c r="K3089" s="24"/>
      <c r="O3089" s="24"/>
      <c r="P3089" s="31"/>
    </row>
    <row r="3090" spans="1:16" x14ac:dyDescent="0.3">
      <c r="A3090" s="25"/>
      <c r="B3090"/>
      <c r="C3090" s="31"/>
      <c r="D3090" s="31"/>
      <c r="E3090" s="31"/>
      <c r="F3090" s="31"/>
      <c r="G3090" s="31"/>
      <c r="H3090" s="31"/>
      <c r="I3090" s="24"/>
      <c r="J3090" s="24"/>
      <c r="K3090" s="24"/>
      <c r="O3090" s="24"/>
      <c r="P3090" s="31"/>
    </row>
    <row r="3091" spans="1:16" x14ac:dyDescent="0.3">
      <c r="A3091" s="25"/>
      <c r="B3091"/>
      <c r="C3091" s="31"/>
      <c r="D3091" s="31"/>
      <c r="E3091" s="31"/>
      <c r="F3091" s="31"/>
      <c r="G3091" s="31"/>
      <c r="H3091" s="31"/>
      <c r="I3091" s="24"/>
      <c r="J3091" s="24"/>
      <c r="K3091" s="24"/>
      <c r="O3091" s="24"/>
      <c r="P3091" s="31"/>
    </row>
    <row r="3092" spans="1:16" x14ac:dyDescent="0.3">
      <c r="A3092" s="25"/>
      <c r="B3092"/>
      <c r="I3092" s="24"/>
      <c r="J3092" s="24"/>
      <c r="K3092" s="24"/>
      <c r="O3092" s="24"/>
      <c r="P3092" s="31"/>
    </row>
    <row r="3093" spans="1:16" x14ac:dyDescent="0.3">
      <c r="A3093" s="25"/>
      <c r="B3093"/>
      <c r="C3093" s="31"/>
      <c r="D3093" s="31"/>
      <c r="E3093" s="31"/>
      <c r="F3093" s="31"/>
      <c r="G3093" s="31"/>
      <c r="H3093" s="31"/>
      <c r="I3093" s="24"/>
      <c r="J3093" s="24"/>
      <c r="K3093" s="24"/>
      <c r="O3093" s="24"/>
      <c r="P3093" s="31"/>
    </row>
    <row r="3094" spans="1:16" x14ac:dyDescent="0.3">
      <c r="A3094" s="25"/>
      <c r="B3094"/>
      <c r="C3094" s="31"/>
      <c r="D3094" s="31"/>
      <c r="E3094" s="31"/>
      <c r="F3094" s="31"/>
      <c r="G3094" s="31"/>
      <c r="H3094" s="31"/>
      <c r="I3094" s="24"/>
      <c r="J3094" s="24"/>
      <c r="K3094" s="24"/>
      <c r="O3094" s="24"/>
      <c r="P3094" s="31"/>
    </row>
    <row r="3095" spans="1:16" x14ac:dyDescent="0.3">
      <c r="A3095" s="25"/>
      <c r="B3095"/>
      <c r="C3095" s="31"/>
      <c r="D3095" s="31"/>
      <c r="E3095" s="31"/>
      <c r="F3095" s="31"/>
      <c r="G3095" s="31"/>
      <c r="H3095" s="31"/>
      <c r="I3095" s="24"/>
      <c r="J3095" s="24"/>
      <c r="K3095" s="24"/>
      <c r="O3095" s="24"/>
      <c r="P3095" s="31"/>
    </row>
    <row r="3096" spans="1:16" x14ac:dyDescent="0.3">
      <c r="A3096" s="25"/>
      <c r="B3096"/>
      <c r="C3096" s="31"/>
      <c r="D3096" s="31"/>
      <c r="E3096" s="31"/>
      <c r="F3096" s="31"/>
      <c r="G3096" s="31"/>
      <c r="H3096" s="31"/>
      <c r="I3096" s="24"/>
      <c r="J3096" s="24"/>
      <c r="K3096" s="24"/>
      <c r="O3096" s="24"/>
      <c r="P3096" s="31"/>
    </row>
    <row r="3097" spans="1:16" x14ac:dyDescent="0.3">
      <c r="A3097" s="25"/>
      <c r="B3097"/>
      <c r="I3097" s="24"/>
      <c r="J3097" s="24"/>
      <c r="K3097" s="24"/>
      <c r="O3097" s="24"/>
      <c r="P3097" s="31"/>
    </row>
    <row r="3098" spans="1:16" x14ac:dyDescent="0.3">
      <c r="A3098" s="25"/>
      <c r="B3098"/>
      <c r="I3098" s="24"/>
      <c r="J3098" s="24"/>
      <c r="K3098" s="24"/>
      <c r="O3098" s="24"/>
      <c r="P3098" s="31"/>
    </row>
    <row r="3099" spans="1:16" x14ac:dyDescent="0.3">
      <c r="A3099" s="25"/>
      <c r="B3099"/>
      <c r="I3099" s="24"/>
      <c r="J3099" s="24"/>
      <c r="K3099" s="24"/>
      <c r="O3099" s="24"/>
      <c r="P3099" s="31"/>
    </row>
    <row r="3100" spans="1:16" x14ac:dyDescent="0.3">
      <c r="A3100" s="25"/>
      <c r="B3100"/>
      <c r="C3100" s="31"/>
      <c r="D3100" s="31"/>
      <c r="E3100" s="31"/>
      <c r="F3100" s="31"/>
      <c r="G3100" s="31"/>
      <c r="H3100" s="31"/>
      <c r="I3100" s="24"/>
      <c r="J3100" s="24"/>
      <c r="K3100" s="24"/>
      <c r="O3100" s="24"/>
      <c r="P3100" s="31"/>
    </row>
    <row r="3101" spans="1:16" x14ac:dyDescent="0.3">
      <c r="A3101" s="25"/>
      <c r="B3101"/>
      <c r="C3101" s="31"/>
      <c r="D3101" s="31"/>
      <c r="E3101" s="31"/>
      <c r="F3101" s="31"/>
      <c r="G3101" s="31"/>
      <c r="H3101" s="31"/>
      <c r="I3101" s="24"/>
      <c r="J3101" s="24"/>
      <c r="K3101" s="24"/>
      <c r="O3101" s="24"/>
      <c r="P3101" s="31"/>
    </row>
    <row r="3102" spans="1:16" x14ac:dyDescent="0.3">
      <c r="A3102" s="25"/>
      <c r="B3102"/>
      <c r="C3102" s="31"/>
      <c r="D3102" s="31"/>
      <c r="E3102" s="31"/>
      <c r="F3102" s="31"/>
      <c r="G3102" s="31"/>
      <c r="H3102" s="31"/>
      <c r="I3102" s="24"/>
      <c r="J3102" s="24"/>
      <c r="K3102" s="24"/>
      <c r="O3102" s="24"/>
      <c r="P3102" s="31"/>
    </row>
    <row r="3103" spans="1:16" x14ac:dyDescent="0.3">
      <c r="A3103" s="25"/>
      <c r="B3103"/>
      <c r="C3103" s="31"/>
      <c r="D3103" s="31"/>
      <c r="E3103" s="31"/>
      <c r="F3103" s="31"/>
      <c r="G3103" s="31"/>
      <c r="H3103" s="31"/>
      <c r="I3103" s="24"/>
      <c r="J3103" s="24"/>
      <c r="K3103" s="24"/>
      <c r="O3103" s="24"/>
      <c r="P3103" s="31"/>
    </row>
    <row r="3104" spans="1:16" x14ac:dyDescent="0.3">
      <c r="A3104" s="25"/>
      <c r="B3104"/>
      <c r="C3104" s="31"/>
      <c r="D3104" s="31"/>
      <c r="E3104" s="31"/>
      <c r="F3104" s="31"/>
      <c r="G3104" s="31"/>
      <c r="H3104" s="31"/>
      <c r="I3104" s="24"/>
      <c r="J3104" s="24"/>
      <c r="K3104" s="24"/>
      <c r="O3104" s="24"/>
      <c r="P3104" s="31"/>
    </row>
    <row r="3105" spans="1:16" x14ac:dyDescent="0.3">
      <c r="A3105" s="25"/>
      <c r="B3105"/>
      <c r="I3105" s="24"/>
      <c r="J3105" s="24"/>
      <c r="K3105" s="24"/>
      <c r="O3105" s="24"/>
      <c r="P3105" s="31"/>
    </row>
    <row r="3106" spans="1:16" x14ac:dyDescent="0.3">
      <c r="A3106" s="25"/>
      <c r="B3106"/>
      <c r="C3106" s="31"/>
      <c r="D3106" s="31"/>
      <c r="E3106" s="31"/>
      <c r="F3106" s="31"/>
      <c r="G3106" s="31"/>
      <c r="H3106" s="31"/>
      <c r="I3106" s="24"/>
      <c r="J3106" s="24"/>
      <c r="K3106" s="24"/>
      <c r="O3106" s="24"/>
      <c r="P3106" s="31"/>
    </row>
    <row r="3107" spans="1:16" x14ac:dyDescent="0.3">
      <c r="A3107" s="25"/>
      <c r="B3107"/>
      <c r="C3107" s="31"/>
      <c r="D3107" s="31"/>
      <c r="E3107" s="31"/>
      <c r="F3107" s="31"/>
      <c r="G3107" s="31"/>
      <c r="H3107" s="31"/>
      <c r="I3107" s="24"/>
      <c r="J3107" s="24"/>
      <c r="K3107" s="24"/>
      <c r="O3107" s="24"/>
      <c r="P3107" s="31"/>
    </row>
    <row r="3108" spans="1:16" x14ac:dyDescent="0.3">
      <c r="A3108" s="25"/>
      <c r="B3108"/>
      <c r="C3108" s="31"/>
      <c r="D3108" s="31"/>
      <c r="E3108" s="31"/>
      <c r="F3108" s="31"/>
      <c r="G3108" s="31"/>
      <c r="H3108" s="31"/>
      <c r="I3108" s="24"/>
      <c r="J3108" s="24"/>
      <c r="K3108" s="24"/>
      <c r="O3108" s="24"/>
      <c r="P3108" s="31"/>
    </row>
    <row r="3109" spans="1:16" x14ac:dyDescent="0.3">
      <c r="A3109" s="25"/>
      <c r="B3109"/>
      <c r="C3109" s="31"/>
      <c r="D3109" s="31"/>
      <c r="E3109" s="31"/>
      <c r="F3109" s="31"/>
      <c r="G3109" s="31"/>
      <c r="H3109" s="31"/>
      <c r="I3109" s="24"/>
      <c r="J3109" s="24"/>
      <c r="K3109" s="24"/>
      <c r="O3109" s="24"/>
      <c r="P3109" s="31"/>
    </row>
    <row r="3110" spans="1:16" x14ac:dyDescent="0.3">
      <c r="A3110" s="25"/>
      <c r="B3110"/>
      <c r="C3110" s="31"/>
      <c r="D3110" s="31"/>
      <c r="E3110" s="31"/>
      <c r="F3110" s="31"/>
      <c r="G3110" s="31"/>
      <c r="H3110" s="31"/>
      <c r="I3110" s="24"/>
      <c r="J3110" s="24"/>
      <c r="K3110" s="24"/>
      <c r="O3110" s="24"/>
      <c r="P3110" s="31"/>
    </row>
    <row r="3111" spans="1:16" x14ac:dyDescent="0.3">
      <c r="A3111" s="25"/>
      <c r="B3111"/>
      <c r="C3111" s="31"/>
      <c r="D3111" s="31"/>
      <c r="E3111" s="31"/>
      <c r="F3111" s="31"/>
      <c r="G3111" s="31"/>
      <c r="H3111" s="31"/>
      <c r="I3111" s="24"/>
      <c r="J3111" s="24"/>
      <c r="K3111" s="24"/>
      <c r="O3111" s="24"/>
      <c r="P3111" s="31"/>
    </row>
    <row r="3112" spans="1:16" x14ac:dyDescent="0.3">
      <c r="A3112" s="25"/>
      <c r="B3112"/>
      <c r="C3112" s="31"/>
      <c r="D3112" s="31"/>
      <c r="E3112" s="31"/>
      <c r="F3112" s="31"/>
      <c r="G3112" s="31"/>
      <c r="H3112" s="31"/>
      <c r="I3112" s="24"/>
      <c r="J3112" s="24"/>
      <c r="K3112" s="24"/>
      <c r="O3112" s="24"/>
      <c r="P3112" s="31"/>
    </row>
    <row r="3113" spans="1:16" x14ac:dyDescent="0.3">
      <c r="A3113" s="25"/>
      <c r="B3113"/>
      <c r="C3113" s="31"/>
      <c r="D3113" s="31"/>
      <c r="E3113" s="31"/>
      <c r="F3113" s="31"/>
      <c r="G3113" s="31"/>
      <c r="H3113" s="31"/>
      <c r="I3113" s="24"/>
      <c r="J3113" s="24"/>
      <c r="K3113" s="24"/>
      <c r="O3113" s="24"/>
      <c r="P3113" s="31"/>
    </row>
    <row r="3114" spans="1:16" x14ac:dyDescent="0.3">
      <c r="A3114" s="25"/>
      <c r="B3114"/>
      <c r="I3114" s="24"/>
      <c r="J3114" s="24"/>
      <c r="K3114" s="24"/>
      <c r="O3114" s="24"/>
      <c r="P3114" s="31"/>
    </row>
    <row r="3115" spans="1:16" x14ac:dyDescent="0.3">
      <c r="A3115" s="25"/>
      <c r="B3115"/>
      <c r="C3115" s="31"/>
      <c r="D3115" s="31"/>
      <c r="E3115" s="31"/>
      <c r="F3115" s="31"/>
      <c r="G3115" s="31"/>
      <c r="H3115" s="31"/>
      <c r="I3115" s="24"/>
      <c r="J3115" s="24"/>
      <c r="K3115" s="24"/>
      <c r="O3115" s="24"/>
      <c r="P3115" s="31"/>
    </row>
    <row r="3116" spans="1:16" x14ac:dyDescent="0.3">
      <c r="A3116" s="25"/>
      <c r="B3116"/>
      <c r="C3116" s="31"/>
      <c r="D3116" s="31"/>
      <c r="E3116" s="31"/>
      <c r="F3116" s="31"/>
      <c r="G3116" s="31"/>
      <c r="H3116" s="31"/>
      <c r="I3116" s="24"/>
      <c r="J3116" s="24"/>
      <c r="K3116" s="24"/>
      <c r="O3116" s="24"/>
      <c r="P3116" s="31"/>
    </row>
    <row r="3117" spans="1:16" x14ac:dyDescent="0.3">
      <c r="A3117" s="25"/>
      <c r="B3117"/>
      <c r="C3117" s="31"/>
      <c r="D3117" s="31"/>
      <c r="E3117" s="31"/>
      <c r="F3117" s="31"/>
      <c r="G3117" s="31"/>
      <c r="H3117" s="31"/>
      <c r="I3117" s="24"/>
      <c r="J3117" s="24"/>
      <c r="K3117" s="24"/>
      <c r="O3117" s="24"/>
      <c r="P3117" s="31"/>
    </row>
    <row r="3118" spans="1:16" x14ac:dyDescent="0.3">
      <c r="A3118" s="25"/>
      <c r="B3118"/>
      <c r="C3118" s="31"/>
      <c r="D3118" s="31"/>
      <c r="E3118" s="31"/>
      <c r="F3118" s="31"/>
      <c r="G3118" s="31"/>
      <c r="H3118" s="31"/>
      <c r="I3118" s="24"/>
      <c r="J3118" s="24"/>
      <c r="K3118" s="24"/>
      <c r="O3118" s="24"/>
      <c r="P3118" s="31"/>
    </row>
    <row r="3119" spans="1:16" x14ac:dyDescent="0.3">
      <c r="A3119" s="25"/>
      <c r="B3119"/>
      <c r="I3119" s="24"/>
      <c r="J3119" s="24"/>
      <c r="K3119" s="24"/>
      <c r="O3119" s="24"/>
      <c r="P3119" s="31"/>
    </row>
    <row r="3120" spans="1:16" x14ac:dyDescent="0.3">
      <c r="A3120" s="25"/>
      <c r="B3120"/>
      <c r="I3120" s="24"/>
      <c r="J3120" s="24"/>
      <c r="K3120" s="24"/>
      <c r="O3120" s="24"/>
      <c r="P3120" s="31"/>
    </row>
    <row r="3121" spans="1:16" x14ac:dyDescent="0.3">
      <c r="A3121" s="25"/>
      <c r="B3121"/>
      <c r="C3121" s="31"/>
      <c r="D3121" s="31"/>
      <c r="E3121" s="31"/>
      <c r="F3121" s="31"/>
      <c r="G3121" s="31"/>
      <c r="H3121" s="31"/>
      <c r="I3121" s="24"/>
      <c r="J3121" s="24"/>
      <c r="K3121" s="24"/>
      <c r="O3121" s="24"/>
      <c r="P3121" s="31"/>
    </row>
    <row r="3122" spans="1:16" x14ac:dyDescent="0.3">
      <c r="A3122" s="25"/>
      <c r="B3122"/>
      <c r="C3122" s="31"/>
      <c r="D3122" s="31"/>
      <c r="E3122" s="31"/>
      <c r="F3122" s="31"/>
      <c r="G3122" s="31"/>
      <c r="H3122" s="31"/>
      <c r="I3122" s="24"/>
      <c r="J3122" s="24"/>
      <c r="K3122" s="24"/>
      <c r="O3122" s="24"/>
      <c r="P3122" s="31"/>
    </row>
    <row r="3123" spans="1:16" x14ac:dyDescent="0.3">
      <c r="A3123" s="25"/>
      <c r="B3123"/>
      <c r="I3123" s="24"/>
      <c r="J3123" s="24"/>
      <c r="K3123" s="24"/>
      <c r="O3123" s="24"/>
      <c r="P3123" s="31"/>
    </row>
    <row r="3124" spans="1:16" x14ac:dyDescent="0.3">
      <c r="A3124" s="25"/>
      <c r="B3124"/>
      <c r="I3124" s="24"/>
      <c r="J3124" s="24"/>
      <c r="K3124" s="24"/>
      <c r="O3124" s="24"/>
      <c r="P3124" s="31"/>
    </row>
    <row r="3125" spans="1:16" x14ac:dyDescent="0.3">
      <c r="A3125" s="25"/>
      <c r="B3125"/>
      <c r="I3125" s="24"/>
      <c r="J3125" s="24"/>
      <c r="K3125" s="24"/>
      <c r="O3125" s="24"/>
      <c r="P3125" s="31"/>
    </row>
    <row r="3126" spans="1:16" x14ac:dyDescent="0.3">
      <c r="A3126" s="25"/>
      <c r="B3126"/>
      <c r="C3126" s="31"/>
      <c r="D3126" s="31"/>
      <c r="E3126" s="31"/>
      <c r="F3126" s="31"/>
      <c r="G3126" s="31"/>
      <c r="H3126" s="31"/>
      <c r="I3126" s="24"/>
      <c r="J3126" s="24"/>
      <c r="K3126" s="24"/>
      <c r="O3126" s="24"/>
      <c r="P3126" s="31"/>
    </row>
    <row r="3127" spans="1:16" x14ac:dyDescent="0.3">
      <c r="A3127" s="25"/>
      <c r="B3127"/>
      <c r="I3127" s="24"/>
      <c r="J3127" s="24"/>
      <c r="K3127" s="24"/>
      <c r="O3127" s="24"/>
      <c r="P3127" s="31"/>
    </row>
    <row r="3128" spans="1:16" x14ac:dyDescent="0.3">
      <c r="A3128" s="25"/>
      <c r="B3128"/>
      <c r="C3128" s="31"/>
      <c r="D3128" s="31"/>
      <c r="E3128" s="31"/>
      <c r="F3128" s="31"/>
      <c r="G3128" s="31"/>
      <c r="H3128" s="31"/>
      <c r="I3128" s="24"/>
      <c r="J3128" s="24"/>
      <c r="K3128" s="24"/>
      <c r="O3128" s="24"/>
      <c r="P3128" s="31"/>
    </row>
    <row r="3129" spans="1:16" x14ac:dyDescent="0.3">
      <c r="A3129" s="25"/>
      <c r="B3129"/>
      <c r="C3129" s="31"/>
      <c r="D3129" s="31"/>
      <c r="E3129" s="31"/>
      <c r="F3129" s="31"/>
      <c r="G3129" s="31"/>
      <c r="H3129" s="31"/>
      <c r="I3129" s="24"/>
      <c r="J3129" s="24"/>
      <c r="K3129" s="24"/>
      <c r="O3129" s="24"/>
      <c r="P3129" s="31"/>
    </row>
    <row r="3130" spans="1:16" x14ac:dyDescent="0.3">
      <c r="A3130" s="25"/>
      <c r="B3130"/>
      <c r="C3130" s="31"/>
      <c r="D3130" s="31"/>
      <c r="E3130" s="31"/>
      <c r="F3130" s="31"/>
      <c r="G3130" s="31"/>
      <c r="H3130" s="31"/>
      <c r="I3130" s="24"/>
      <c r="J3130" s="24"/>
      <c r="K3130" s="24"/>
      <c r="O3130" s="24"/>
      <c r="P3130" s="31"/>
    </row>
    <row r="3131" spans="1:16" x14ac:dyDescent="0.3">
      <c r="A3131" s="25"/>
      <c r="B3131"/>
      <c r="I3131" s="24"/>
      <c r="J3131" s="24"/>
      <c r="K3131" s="24"/>
      <c r="O3131" s="24"/>
      <c r="P3131" s="31"/>
    </row>
    <row r="3132" spans="1:16" x14ac:dyDescent="0.3">
      <c r="A3132" s="25"/>
      <c r="B3132"/>
      <c r="C3132" s="31"/>
      <c r="D3132" s="31"/>
      <c r="E3132" s="31"/>
      <c r="F3132" s="31"/>
      <c r="G3132" s="31"/>
      <c r="H3132" s="31"/>
      <c r="I3132" s="24"/>
      <c r="J3132" s="24"/>
      <c r="K3132" s="24"/>
      <c r="O3132" s="24"/>
      <c r="P3132" s="31"/>
    </row>
    <row r="3133" spans="1:16" x14ac:dyDescent="0.3">
      <c r="A3133" s="25"/>
      <c r="B3133"/>
      <c r="I3133" s="24"/>
      <c r="J3133" s="24"/>
      <c r="K3133" s="24"/>
      <c r="O3133" s="24"/>
      <c r="P3133" s="31"/>
    </row>
    <row r="3134" spans="1:16" x14ac:dyDescent="0.3">
      <c r="A3134" s="25"/>
      <c r="B3134"/>
      <c r="I3134" s="24"/>
      <c r="J3134" s="24"/>
      <c r="K3134" s="24"/>
      <c r="O3134" s="24"/>
      <c r="P3134" s="31"/>
    </row>
    <row r="3135" spans="1:16" x14ac:dyDescent="0.3">
      <c r="A3135" s="25"/>
      <c r="B3135"/>
      <c r="I3135" s="24"/>
      <c r="J3135" s="24"/>
      <c r="K3135" s="24"/>
      <c r="O3135" s="24"/>
      <c r="P3135" s="31"/>
    </row>
    <row r="3136" spans="1:16" x14ac:dyDescent="0.3">
      <c r="A3136" s="25"/>
      <c r="B3136"/>
      <c r="C3136" s="31"/>
      <c r="D3136" s="31"/>
      <c r="E3136" s="31"/>
      <c r="F3136" s="31"/>
      <c r="G3136" s="31"/>
      <c r="H3136" s="31"/>
      <c r="I3136" s="24"/>
      <c r="J3136" s="24"/>
      <c r="K3136" s="24"/>
      <c r="O3136" s="24"/>
      <c r="P3136" s="31"/>
    </row>
    <row r="3137" spans="1:16" x14ac:dyDescent="0.3">
      <c r="A3137" s="25"/>
      <c r="B3137"/>
      <c r="I3137" s="24"/>
      <c r="J3137" s="24"/>
      <c r="K3137" s="24"/>
      <c r="O3137" s="24"/>
      <c r="P3137" s="31"/>
    </row>
    <row r="3138" spans="1:16" x14ac:dyDescent="0.3">
      <c r="A3138" s="25"/>
      <c r="B3138"/>
      <c r="C3138" s="31"/>
      <c r="D3138" s="31"/>
      <c r="E3138" s="31"/>
      <c r="F3138" s="31"/>
      <c r="G3138" s="31"/>
      <c r="H3138" s="31"/>
      <c r="I3138" s="24"/>
      <c r="J3138" s="24"/>
      <c r="K3138" s="24"/>
      <c r="O3138" s="24"/>
      <c r="P3138" s="31"/>
    </row>
    <row r="3139" spans="1:16" x14ac:dyDescent="0.3">
      <c r="A3139" s="25"/>
      <c r="B3139"/>
      <c r="C3139" s="31"/>
      <c r="D3139" s="31"/>
      <c r="E3139" s="31"/>
      <c r="F3139" s="31"/>
      <c r="G3139" s="31"/>
      <c r="H3139" s="31"/>
      <c r="I3139" s="24"/>
      <c r="J3139" s="24"/>
      <c r="K3139" s="24"/>
      <c r="O3139" s="24"/>
      <c r="P3139" s="31"/>
    </row>
    <row r="3140" spans="1:16" x14ac:dyDescent="0.3">
      <c r="A3140" s="25"/>
      <c r="B3140"/>
      <c r="I3140" s="24"/>
      <c r="J3140" s="24"/>
      <c r="K3140" s="24"/>
      <c r="O3140" s="24"/>
      <c r="P3140" s="31"/>
    </row>
    <row r="3141" spans="1:16" x14ac:dyDescent="0.3">
      <c r="A3141" s="25"/>
      <c r="B3141"/>
      <c r="I3141" s="24"/>
      <c r="J3141" s="24"/>
      <c r="K3141" s="24"/>
      <c r="O3141" s="24"/>
      <c r="P3141" s="31"/>
    </row>
    <row r="3142" spans="1:16" x14ac:dyDescent="0.3">
      <c r="A3142" s="25"/>
      <c r="B3142"/>
      <c r="I3142" s="24"/>
      <c r="J3142" s="24"/>
      <c r="K3142" s="24"/>
      <c r="O3142" s="24"/>
      <c r="P3142" s="31"/>
    </row>
    <row r="3143" spans="1:16" x14ac:dyDescent="0.3">
      <c r="A3143" s="25"/>
      <c r="B3143"/>
      <c r="C3143" s="31"/>
      <c r="D3143" s="31"/>
      <c r="E3143" s="31"/>
      <c r="F3143" s="31"/>
      <c r="G3143" s="31"/>
      <c r="H3143" s="31"/>
      <c r="I3143" s="24"/>
      <c r="J3143" s="24"/>
      <c r="K3143" s="24"/>
      <c r="O3143" s="24"/>
      <c r="P3143" s="31"/>
    </row>
    <row r="3144" spans="1:16" x14ac:dyDescent="0.3">
      <c r="A3144" s="25"/>
      <c r="B3144"/>
      <c r="C3144" s="31"/>
      <c r="D3144" s="31"/>
      <c r="E3144" s="31"/>
      <c r="F3144" s="31"/>
      <c r="G3144" s="31"/>
      <c r="H3144" s="31"/>
      <c r="I3144" s="24"/>
      <c r="J3144" s="24"/>
      <c r="K3144" s="24"/>
      <c r="O3144" s="24"/>
      <c r="P3144" s="31"/>
    </row>
    <row r="3145" spans="1:16" x14ac:dyDescent="0.3">
      <c r="A3145" s="25"/>
      <c r="B3145"/>
      <c r="C3145" s="31"/>
      <c r="D3145" s="31"/>
      <c r="E3145" s="31"/>
      <c r="F3145" s="31"/>
      <c r="G3145" s="31"/>
      <c r="H3145" s="31"/>
      <c r="I3145" s="24"/>
      <c r="J3145" s="24"/>
      <c r="K3145" s="24"/>
      <c r="O3145" s="24"/>
      <c r="P3145" s="31"/>
    </row>
    <row r="3146" spans="1:16" x14ac:dyDescent="0.3">
      <c r="A3146" s="25"/>
      <c r="B3146"/>
      <c r="C3146" s="31"/>
      <c r="D3146" s="31"/>
      <c r="E3146" s="31"/>
      <c r="F3146" s="31"/>
      <c r="G3146" s="31"/>
      <c r="H3146" s="31"/>
      <c r="I3146" s="24"/>
      <c r="J3146" s="24"/>
      <c r="K3146" s="24"/>
      <c r="O3146" s="24"/>
      <c r="P3146" s="31"/>
    </row>
    <row r="3147" spans="1:16" x14ac:dyDescent="0.3">
      <c r="A3147" s="25"/>
      <c r="B3147"/>
      <c r="C3147" s="31"/>
      <c r="D3147" s="31"/>
      <c r="E3147" s="31"/>
      <c r="F3147" s="31"/>
      <c r="G3147" s="31"/>
      <c r="H3147" s="31"/>
      <c r="I3147" s="24"/>
      <c r="J3147" s="24"/>
      <c r="K3147" s="24"/>
      <c r="O3147" s="24"/>
      <c r="P3147" s="31"/>
    </row>
    <row r="3148" spans="1:16" x14ac:dyDescent="0.3">
      <c r="A3148" s="25"/>
      <c r="B3148"/>
      <c r="I3148" s="24"/>
      <c r="J3148" s="24"/>
      <c r="K3148" s="24"/>
      <c r="O3148" s="24"/>
      <c r="P3148" s="31"/>
    </row>
    <row r="3149" spans="1:16" x14ac:dyDescent="0.3">
      <c r="A3149" s="25"/>
      <c r="B3149"/>
      <c r="C3149" s="31"/>
      <c r="D3149" s="31"/>
      <c r="E3149" s="31"/>
      <c r="F3149" s="31"/>
      <c r="G3149" s="31"/>
      <c r="H3149" s="31"/>
      <c r="I3149" s="24"/>
      <c r="J3149" s="24"/>
      <c r="K3149" s="24"/>
      <c r="O3149" s="24"/>
      <c r="P3149" s="31"/>
    </row>
    <row r="3150" spans="1:16" x14ac:dyDescent="0.3">
      <c r="A3150" s="25"/>
      <c r="B3150"/>
      <c r="I3150" s="24"/>
      <c r="J3150" s="24"/>
      <c r="K3150" s="24"/>
      <c r="O3150" s="24"/>
      <c r="P3150" s="31"/>
    </row>
    <row r="3151" spans="1:16" x14ac:dyDescent="0.3">
      <c r="A3151" s="25"/>
      <c r="B3151"/>
      <c r="C3151" s="31"/>
      <c r="D3151" s="31"/>
      <c r="E3151" s="31"/>
      <c r="F3151" s="31"/>
      <c r="G3151" s="31"/>
      <c r="H3151" s="31"/>
      <c r="I3151" s="24"/>
      <c r="J3151" s="24"/>
      <c r="K3151" s="24"/>
      <c r="O3151" s="24"/>
      <c r="P3151" s="31"/>
    </row>
    <row r="3152" spans="1:16" x14ac:dyDescent="0.3">
      <c r="A3152" s="25"/>
      <c r="B3152"/>
      <c r="C3152" s="31"/>
      <c r="D3152" s="31"/>
      <c r="E3152" s="31"/>
      <c r="F3152" s="31"/>
      <c r="G3152" s="31"/>
      <c r="H3152" s="31"/>
      <c r="I3152" s="24"/>
      <c r="J3152" s="24"/>
      <c r="K3152" s="24"/>
      <c r="O3152" s="24"/>
      <c r="P3152" s="31"/>
    </row>
    <row r="3153" spans="1:16" x14ac:dyDescent="0.3">
      <c r="A3153" s="25"/>
      <c r="B3153"/>
      <c r="C3153" s="31"/>
      <c r="D3153" s="31"/>
      <c r="E3153" s="31"/>
      <c r="F3153" s="31"/>
      <c r="G3153" s="31"/>
      <c r="H3153" s="31"/>
      <c r="I3153" s="24"/>
      <c r="J3153" s="24"/>
      <c r="K3153" s="24"/>
      <c r="O3153" s="24"/>
      <c r="P3153" s="31"/>
    </row>
    <row r="3154" spans="1:16" x14ac:dyDescent="0.3">
      <c r="A3154" s="25"/>
      <c r="B3154"/>
      <c r="C3154" s="31"/>
      <c r="D3154" s="31"/>
      <c r="E3154" s="31"/>
      <c r="F3154" s="31"/>
      <c r="G3154" s="31"/>
      <c r="H3154" s="31"/>
      <c r="I3154" s="24"/>
      <c r="J3154" s="24"/>
      <c r="K3154" s="24"/>
      <c r="O3154" s="24"/>
      <c r="P3154" s="31"/>
    </row>
    <row r="3155" spans="1:16" x14ac:dyDescent="0.3">
      <c r="A3155" s="25"/>
      <c r="B3155"/>
      <c r="C3155" s="31"/>
      <c r="D3155" s="31"/>
      <c r="E3155" s="31"/>
      <c r="F3155" s="31"/>
      <c r="G3155" s="31"/>
      <c r="H3155" s="31"/>
      <c r="I3155" s="24"/>
      <c r="J3155" s="24"/>
      <c r="K3155" s="24"/>
      <c r="O3155" s="24"/>
      <c r="P3155" s="31"/>
    </row>
    <row r="3156" spans="1:16" x14ac:dyDescent="0.3">
      <c r="A3156" s="25"/>
      <c r="B3156"/>
      <c r="C3156" s="31"/>
      <c r="D3156" s="31"/>
      <c r="E3156" s="31"/>
      <c r="F3156" s="31"/>
      <c r="G3156" s="31"/>
      <c r="H3156" s="31"/>
      <c r="I3156" s="24"/>
      <c r="J3156" s="24"/>
      <c r="K3156" s="24"/>
      <c r="O3156" s="24"/>
      <c r="P3156" s="31"/>
    </row>
    <row r="3157" spans="1:16" x14ac:dyDescent="0.3">
      <c r="A3157" s="25"/>
      <c r="B3157"/>
      <c r="C3157" s="31"/>
      <c r="D3157" s="31"/>
      <c r="E3157" s="31"/>
      <c r="F3157" s="31"/>
      <c r="G3157" s="31"/>
      <c r="H3157" s="31"/>
      <c r="I3157" s="24"/>
      <c r="J3157" s="24"/>
      <c r="K3157" s="24"/>
      <c r="O3157" s="24"/>
      <c r="P3157" s="31"/>
    </row>
    <row r="3158" spans="1:16" x14ac:dyDescent="0.3">
      <c r="A3158" s="25"/>
      <c r="B3158"/>
      <c r="I3158" s="24"/>
      <c r="J3158" s="24"/>
      <c r="K3158" s="24"/>
      <c r="O3158" s="24"/>
      <c r="P3158" s="31"/>
    </row>
    <row r="3159" spans="1:16" x14ac:dyDescent="0.3">
      <c r="A3159" s="25"/>
      <c r="B3159"/>
      <c r="C3159" s="31"/>
      <c r="D3159" s="31"/>
      <c r="E3159" s="31"/>
      <c r="F3159" s="31"/>
      <c r="G3159" s="31"/>
      <c r="H3159" s="31"/>
      <c r="I3159" s="24"/>
      <c r="J3159" s="24"/>
      <c r="K3159" s="24"/>
      <c r="O3159" s="24"/>
      <c r="P3159" s="31"/>
    </row>
    <row r="3160" spans="1:16" x14ac:dyDescent="0.3">
      <c r="A3160" s="25"/>
      <c r="B3160"/>
      <c r="C3160" s="31"/>
      <c r="D3160" s="31"/>
      <c r="E3160" s="31"/>
      <c r="F3160" s="31"/>
      <c r="G3160" s="31"/>
      <c r="H3160" s="31"/>
      <c r="I3160" s="24"/>
      <c r="J3160" s="24"/>
      <c r="K3160" s="24"/>
      <c r="O3160" s="24"/>
      <c r="P3160" s="31"/>
    </row>
    <row r="3161" spans="1:16" x14ac:dyDescent="0.3">
      <c r="A3161" s="25"/>
      <c r="B3161"/>
      <c r="C3161" s="31"/>
      <c r="D3161" s="31"/>
      <c r="E3161" s="31"/>
      <c r="F3161" s="31"/>
      <c r="G3161" s="31"/>
      <c r="H3161" s="31"/>
      <c r="I3161" s="24"/>
      <c r="J3161" s="24"/>
      <c r="K3161" s="24"/>
      <c r="O3161" s="24"/>
      <c r="P3161" s="31"/>
    </row>
    <row r="3162" spans="1:16" x14ac:dyDescent="0.3">
      <c r="A3162" s="25"/>
      <c r="B3162"/>
      <c r="C3162" s="31"/>
      <c r="D3162" s="31"/>
      <c r="E3162" s="31"/>
      <c r="F3162" s="31"/>
      <c r="G3162" s="31"/>
      <c r="H3162" s="31"/>
      <c r="I3162" s="24"/>
      <c r="J3162" s="24"/>
      <c r="K3162" s="24"/>
      <c r="O3162" s="24"/>
      <c r="P3162" s="31"/>
    </row>
    <row r="3163" spans="1:16" x14ac:dyDescent="0.3">
      <c r="A3163" s="25"/>
      <c r="B3163"/>
      <c r="C3163" s="31"/>
      <c r="D3163" s="31"/>
      <c r="E3163" s="31"/>
      <c r="F3163" s="31"/>
      <c r="G3163" s="31"/>
      <c r="H3163" s="31"/>
      <c r="I3163" s="24"/>
      <c r="J3163" s="24"/>
      <c r="K3163" s="24"/>
      <c r="O3163" s="24"/>
      <c r="P3163" s="31"/>
    </row>
    <row r="3164" spans="1:16" x14ac:dyDescent="0.3">
      <c r="A3164" s="25"/>
      <c r="B3164"/>
      <c r="C3164" s="31"/>
      <c r="D3164" s="31"/>
      <c r="E3164" s="31"/>
      <c r="F3164" s="31"/>
      <c r="G3164" s="31"/>
      <c r="H3164" s="31"/>
      <c r="I3164" s="24"/>
      <c r="J3164" s="24"/>
      <c r="K3164" s="24"/>
      <c r="O3164" s="24"/>
      <c r="P3164" s="31"/>
    </row>
    <row r="3165" spans="1:16" x14ac:dyDescent="0.3">
      <c r="A3165" s="25"/>
      <c r="B3165"/>
      <c r="C3165" s="31"/>
      <c r="D3165" s="31"/>
      <c r="E3165" s="31"/>
      <c r="F3165" s="31"/>
      <c r="G3165" s="31"/>
      <c r="H3165" s="31"/>
      <c r="I3165" s="24"/>
      <c r="J3165" s="24"/>
      <c r="K3165" s="24"/>
      <c r="O3165" s="24"/>
      <c r="P3165" s="31"/>
    </row>
    <row r="3166" spans="1:16" x14ac:dyDescent="0.3">
      <c r="A3166" s="25"/>
      <c r="B3166"/>
      <c r="C3166" s="31"/>
      <c r="D3166" s="31"/>
      <c r="E3166" s="31"/>
      <c r="F3166" s="31"/>
      <c r="G3166" s="31"/>
      <c r="H3166" s="31"/>
      <c r="I3166" s="24"/>
      <c r="J3166" s="24"/>
      <c r="K3166" s="24"/>
      <c r="O3166" s="24"/>
      <c r="P3166" s="31"/>
    </row>
    <row r="3167" spans="1:16" x14ac:dyDescent="0.3">
      <c r="A3167" s="25"/>
      <c r="B3167"/>
      <c r="C3167" s="31"/>
      <c r="D3167" s="31"/>
      <c r="E3167" s="31"/>
      <c r="F3167" s="31"/>
      <c r="G3167" s="31"/>
      <c r="H3167" s="31"/>
      <c r="I3167" s="24"/>
      <c r="J3167" s="24"/>
      <c r="K3167" s="24"/>
      <c r="O3167" s="24"/>
      <c r="P3167" s="31"/>
    </row>
    <row r="3168" spans="1:16" x14ac:dyDescent="0.3">
      <c r="A3168" s="25"/>
      <c r="B3168"/>
      <c r="I3168" s="24"/>
      <c r="J3168" s="24"/>
      <c r="K3168" s="24"/>
      <c r="O3168" s="24"/>
      <c r="P3168" s="31"/>
    </row>
    <row r="3169" spans="1:16" x14ac:dyDescent="0.3">
      <c r="A3169" s="25"/>
      <c r="B3169"/>
      <c r="C3169" s="31"/>
      <c r="D3169" s="31"/>
      <c r="E3169" s="31"/>
      <c r="F3169" s="31"/>
      <c r="G3169" s="31"/>
      <c r="H3169" s="31"/>
      <c r="I3169" s="24"/>
      <c r="J3169" s="24"/>
      <c r="K3169" s="24"/>
      <c r="O3169" s="24"/>
      <c r="P3169" s="31"/>
    </row>
    <row r="3170" spans="1:16" x14ac:dyDescent="0.3">
      <c r="A3170" s="25"/>
      <c r="B3170"/>
      <c r="C3170" s="31"/>
      <c r="D3170" s="31"/>
      <c r="E3170" s="31"/>
      <c r="F3170" s="31"/>
      <c r="G3170" s="31"/>
      <c r="H3170" s="31"/>
      <c r="I3170" s="24"/>
      <c r="J3170" s="24"/>
      <c r="K3170" s="24"/>
      <c r="O3170" s="24"/>
      <c r="P3170" s="31"/>
    </row>
    <row r="3171" spans="1:16" x14ac:dyDescent="0.3">
      <c r="A3171" s="25"/>
      <c r="B3171"/>
      <c r="I3171" s="24"/>
      <c r="J3171" s="24"/>
      <c r="K3171" s="24"/>
      <c r="O3171" s="24"/>
      <c r="P3171" s="31"/>
    </row>
    <row r="3172" spans="1:16" x14ac:dyDescent="0.3">
      <c r="A3172" s="25"/>
      <c r="B3172"/>
      <c r="I3172" s="24"/>
      <c r="J3172" s="24"/>
      <c r="K3172" s="24"/>
      <c r="O3172" s="24"/>
      <c r="P3172" s="31"/>
    </row>
    <row r="3173" spans="1:16" x14ac:dyDescent="0.3">
      <c r="A3173" s="25"/>
      <c r="B3173"/>
      <c r="C3173" s="31"/>
      <c r="D3173" s="31"/>
      <c r="E3173" s="31"/>
      <c r="F3173" s="31"/>
      <c r="G3173" s="31"/>
      <c r="H3173" s="31"/>
      <c r="I3173" s="24"/>
      <c r="J3173" s="24"/>
      <c r="K3173" s="24"/>
      <c r="O3173" s="24"/>
      <c r="P3173" s="31"/>
    </row>
    <row r="3174" spans="1:16" x14ac:dyDescent="0.3">
      <c r="A3174" s="25"/>
      <c r="B3174"/>
      <c r="I3174" s="24"/>
      <c r="J3174" s="24"/>
      <c r="K3174" s="24"/>
      <c r="O3174" s="24"/>
      <c r="P3174" s="31"/>
    </row>
    <row r="3175" spans="1:16" x14ac:dyDescent="0.3">
      <c r="A3175" s="25"/>
      <c r="B3175"/>
      <c r="C3175" s="31"/>
      <c r="D3175" s="31"/>
      <c r="E3175" s="31"/>
      <c r="F3175" s="31"/>
      <c r="G3175" s="31"/>
      <c r="H3175" s="31"/>
      <c r="I3175" s="24"/>
      <c r="J3175" s="24"/>
      <c r="K3175" s="24"/>
      <c r="O3175" s="24"/>
      <c r="P3175" s="31"/>
    </row>
    <row r="3176" spans="1:16" x14ac:dyDescent="0.3">
      <c r="A3176" s="25"/>
      <c r="B3176"/>
      <c r="I3176" s="24"/>
      <c r="J3176" s="24"/>
      <c r="K3176" s="24"/>
      <c r="O3176" s="24"/>
      <c r="P3176" s="31"/>
    </row>
    <row r="3177" spans="1:16" x14ac:dyDescent="0.3">
      <c r="A3177" s="25"/>
      <c r="B3177"/>
      <c r="C3177" s="31"/>
      <c r="D3177" s="31"/>
      <c r="E3177" s="31"/>
      <c r="F3177" s="31"/>
      <c r="G3177" s="31"/>
      <c r="H3177" s="31"/>
      <c r="I3177" s="24"/>
      <c r="J3177" s="24"/>
      <c r="K3177" s="24"/>
      <c r="O3177" s="24"/>
      <c r="P3177" s="31"/>
    </row>
    <row r="3178" spans="1:16" x14ac:dyDescent="0.3">
      <c r="A3178" s="25"/>
      <c r="B3178"/>
      <c r="I3178" s="24"/>
      <c r="J3178" s="24"/>
      <c r="K3178" s="24"/>
      <c r="O3178" s="24"/>
      <c r="P3178" s="31"/>
    </row>
    <row r="3179" spans="1:16" x14ac:dyDescent="0.3">
      <c r="A3179" s="25"/>
      <c r="B3179"/>
      <c r="I3179" s="24"/>
      <c r="J3179" s="24"/>
      <c r="K3179" s="24"/>
      <c r="O3179" s="24"/>
      <c r="P3179" s="31"/>
    </row>
    <row r="3180" spans="1:16" x14ac:dyDescent="0.3">
      <c r="A3180" s="25"/>
      <c r="B3180"/>
      <c r="C3180" s="31"/>
      <c r="D3180" s="31"/>
      <c r="E3180" s="31"/>
      <c r="F3180" s="31"/>
      <c r="G3180" s="31"/>
      <c r="H3180" s="31"/>
      <c r="I3180" s="24"/>
      <c r="J3180" s="24"/>
      <c r="K3180" s="24"/>
      <c r="O3180" s="24"/>
      <c r="P3180" s="31"/>
    </row>
    <row r="3181" spans="1:16" x14ac:dyDescent="0.3">
      <c r="A3181" s="25"/>
      <c r="B3181"/>
      <c r="C3181" s="31"/>
      <c r="D3181" s="31"/>
      <c r="E3181" s="31"/>
      <c r="F3181" s="31"/>
      <c r="G3181" s="31"/>
      <c r="H3181" s="31"/>
      <c r="I3181" s="24"/>
      <c r="J3181" s="24"/>
      <c r="K3181" s="24"/>
      <c r="O3181" s="24"/>
      <c r="P3181" s="31"/>
    </row>
    <row r="3182" spans="1:16" x14ac:dyDescent="0.3">
      <c r="A3182" s="25"/>
      <c r="B3182"/>
      <c r="I3182" s="24"/>
      <c r="J3182" s="24"/>
      <c r="K3182" s="24"/>
      <c r="O3182" s="24"/>
      <c r="P3182" s="31"/>
    </row>
    <row r="3183" spans="1:16" x14ac:dyDescent="0.3">
      <c r="A3183" s="25"/>
      <c r="B3183"/>
      <c r="C3183" s="31"/>
      <c r="D3183" s="31"/>
      <c r="E3183" s="31"/>
      <c r="F3183" s="31"/>
      <c r="G3183" s="31"/>
      <c r="H3183" s="31"/>
      <c r="I3183" s="24"/>
      <c r="J3183" s="24"/>
      <c r="K3183" s="24"/>
      <c r="O3183" s="24"/>
      <c r="P3183" s="31"/>
    </row>
    <row r="3184" spans="1:16" x14ac:dyDescent="0.3">
      <c r="A3184" s="25"/>
      <c r="B3184"/>
      <c r="C3184" s="31"/>
      <c r="D3184" s="31"/>
      <c r="E3184" s="31"/>
      <c r="F3184" s="31"/>
      <c r="G3184" s="31"/>
      <c r="H3184" s="31"/>
      <c r="I3184" s="24"/>
      <c r="J3184" s="24"/>
      <c r="K3184" s="24"/>
      <c r="O3184" s="24"/>
      <c r="P3184" s="31"/>
    </row>
    <row r="3185" spans="1:16" x14ac:dyDescent="0.3">
      <c r="A3185" s="25"/>
      <c r="B3185"/>
      <c r="C3185" s="31"/>
      <c r="D3185" s="31"/>
      <c r="E3185" s="31"/>
      <c r="F3185" s="31"/>
      <c r="G3185" s="31"/>
      <c r="H3185" s="31"/>
      <c r="I3185" s="24"/>
      <c r="J3185" s="24"/>
      <c r="K3185" s="24"/>
      <c r="O3185" s="24"/>
      <c r="P3185" s="31"/>
    </row>
    <row r="3186" spans="1:16" x14ac:dyDescent="0.3">
      <c r="A3186" s="25"/>
      <c r="B3186"/>
      <c r="C3186" s="31"/>
      <c r="D3186" s="31"/>
      <c r="E3186" s="31"/>
      <c r="F3186" s="31"/>
      <c r="G3186" s="31"/>
      <c r="H3186" s="31"/>
      <c r="I3186" s="24"/>
      <c r="J3186" s="24"/>
      <c r="K3186" s="24"/>
      <c r="O3186" s="24"/>
      <c r="P3186" s="31"/>
    </row>
    <row r="3187" spans="1:16" x14ac:dyDescent="0.3">
      <c r="A3187" s="25"/>
      <c r="B3187"/>
      <c r="C3187" s="31"/>
      <c r="D3187" s="31"/>
      <c r="E3187" s="31"/>
      <c r="F3187" s="31"/>
      <c r="G3187" s="31"/>
      <c r="H3187" s="31"/>
      <c r="I3187" s="24"/>
      <c r="J3187" s="24"/>
      <c r="K3187" s="24"/>
      <c r="O3187" s="24"/>
      <c r="P3187" s="31"/>
    </row>
    <row r="3188" spans="1:16" x14ac:dyDescent="0.3">
      <c r="A3188" s="25"/>
      <c r="B3188"/>
      <c r="C3188" s="31"/>
      <c r="D3188" s="31"/>
      <c r="E3188" s="31"/>
      <c r="F3188" s="31"/>
      <c r="G3188" s="31"/>
      <c r="H3188" s="31"/>
      <c r="I3188" s="24"/>
      <c r="J3188" s="24"/>
      <c r="K3188" s="24"/>
      <c r="O3188" s="24"/>
      <c r="P3188" s="31"/>
    </row>
    <row r="3189" spans="1:16" x14ac:dyDescent="0.3">
      <c r="A3189" s="25"/>
      <c r="B3189"/>
      <c r="C3189" s="31"/>
      <c r="D3189" s="31"/>
      <c r="E3189" s="31"/>
      <c r="F3189" s="31"/>
      <c r="G3189" s="31"/>
      <c r="H3189" s="31"/>
      <c r="I3189" s="24"/>
      <c r="J3189" s="24"/>
      <c r="K3189" s="24"/>
      <c r="O3189" s="24"/>
      <c r="P3189" s="31"/>
    </row>
    <row r="3190" spans="1:16" x14ac:dyDescent="0.3">
      <c r="A3190" s="25"/>
      <c r="B3190"/>
      <c r="C3190" s="31"/>
      <c r="D3190" s="31"/>
      <c r="E3190" s="31"/>
      <c r="F3190" s="31"/>
      <c r="G3190" s="31"/>
      <c r="H3190" s="31"/>
      <c r="I3190" s="24"/>
      <c r="J3190" s="24"/>
      <c r="K3190" s="24"/>
      <c r="O3190" s="24"/>
      <c r="P3190" s="31"/>
    </row>
    <row r="3191" spans="1:16" x14ac:dyDescent="0.3">
      <c r="A3191" s="25"/>
      <c r="B3191"/>
      <c r="I3191" s="24"/>
      <c r="J3191" s="24"/>
      <c r="K3191" s="24"/>
      <c r="O3191" s="24"/>
      <c r="P3191" s="31"/>
    </row>
    <row r="3192" spans="1:16" x14ac:dyDescent="0.3">
      <c r="A3192" s="25"/>
      <c r="B3192"/>
      <c r="C3192" s="31"/>
      <c r="D3192" s="31"/>
      <c r="E3192" s="31"/>
      <c r="F3192" s="31"/>
      <c r="G3192" s="31"/>
      <c r="H3192" s="31"/>
      <c r="I3192" s="24"/>
      <c r="J3192" s="24"/>
      <c r="K3192" s="24"/>
      <c r="O3192" s="24"/>
      <c r="P3192" s="31"/>
    </row>
    <row r="3193" spans="1:16" x14ac:dyDescent="0.3">
      <c r="A3193" s="25"/>
      <c r="B3193"/>
      <c r="I3193" s="24"/>
      <c r="J3193" s="24"/>
      <c r="K3193" s="24"/>
      <c r="O3193" s="24"/>
      <c r="P3193" s="31"/>
    </row>
    <row r="3194" spans="1:16" x14ac:dyDescent="0.3">
      <c r="A3194" s="25"/>
      <c r="B3194"/>
      <c r="I3194" s="24"/>
      <c r="J3194" s="24"/>
      <c r="K3194" s="24"/>
      <c r="O3194" s="24"/>
      <c r="P3194" s="31"/>
    </row>
    <row r="3195" spans="1:16" x14ac:dyDescent="0.3">
      <c r="A3195" s="25"/>
      <c r="B3195"/>
      <c r="I3195" s="24"/>
      <c r="J3195" s="24"/>
      <c r="K3195" s="24"/>
      <c r="O3195" s="24"/>
      <c r="P3195" s="31"/>
    </row>
    <row r="3196" spans="1:16" x14ac:dyDescent="0.3">
      <c r="A3196" s="25"/>
      <c r="B3196"/>
      <c r="C3196" s="31"/>
      <c r="D3196" s="31"/>
      <c r="E3196" s="31"/>
      <c r="F3196" s="31"/>
      <c r="G3196" s="31"/>
      <c r="H3196" s="31"/>
      <c r="I3196" s="24"/>
      <c r="J3196" s="24"/>
      <c r="K3196" s="24"/>
      <c r="O3196" s="24"/>
      <c r="P3196" s="31"/>
    </row>
    <row r="3197" spans="1:16" x14ac:dyDescent="0.3">
      <c r="A3197" s="25"/>
      <c r="B3197"/>
      <c r="I3197" s="24"/>
      <c r="J3197" s="24"/>
      <c r="K3197" s="24"/>
      <c r="O3197" s="24"/>
      <c r="P3197" s="31"/>
    </row>
    <row r="3198" spans="1:16" x14ac:dyDescent="0.3">
      <c r="A3198" s="25"/>
      <c r="B3198"/>
      <c r="I3198" s="24"/>
      <c r="J3198" s="24"/>
      <c r="K3198" s="24"/>
      <c r="O3198" s="24"/>
      <c r="P3198" s="31"/>
    </row>
    <row r="3199" spans="1:16" x14ac:dyDescent="0.3">
      <c r="A3199" s="25"/>
      <c r="B3199"/>
      <c r="C3199" s="31"/>
      <c r="D3199" s="31"/>
      <c r="E3199" s="31"/>
      <c r="F3199" s="31"/>
      <c r="G3199" s="31"/>
      <c r="H3199" s="31"/>
      <c r="I3199" s="24"/>
      <c r="J3199" s="24"/>
      <c r="K3199" s="24"/>
      <c r="O3199" s="24"/>
      <c r="P3199" s="31"/>
    </row>
    <row r="3200" spans="1:16" x14ac:dyDescent="0.3">
      <c r="A3200" s="25"/>
      <c r="B3200"/>
      <c r="C3200" s="31"/>
      <c r="D3200" s="31"/>
      <c r="E3200" s="31"/>
      <c r="F3200" s="31"/>
      <c r="G3200" s="31"/>
      <c r="H3200" s="31"/>
      <c r="I3200" s="24"/>
      <c r="J3200" s="24"/>
      <c r="K3200" s="24"/>
      <c r="O3200" s="24"/>
      <c r="P3200" s="31"/>
    </row>
    <row r="3201" spans="1:16" x14ac:dyDescent="0.3">
      <c r="A3201" s="25"/>
      <c r="B3201"/>
      <c r="C3201" s="31"/>
      <c r="D3201" s="31"/>
      <c r="E3201" s="31"/>
      <c r="F3201" s="31"/>
      <c r="G3201" s="31"/>
      <c r="H3201" s="31"/>
      <c r="I3201" s="24"/>
      <c r="J3201" s="24"/>
      <c r="K3201" s="24"/>
      <c r="O3201" s="24"/>
      <c r="P3201" s="31"/>
    </row>
    <row r="3202" spans="1:16" x14ac:dyDescent="0.3">
      <c r="A3202" s="25"/>
      <c r="B3202"/>
      <c r="I3202" s="24"/>
      <c r="J3202" s="24"/>
      <c r="K3202" s="24"/>
      <c r="O3202" s="24"/>
      <c r="P3202" s="31"/>
    </row>
    <row r="3203" spans="1:16" x14ac:dyDescent="0.3">
      <c r="A3203" s="25"/>
      <c r="B3203"/>
      <c r="C3203" s="31"/>
      <c r="D3203" s="31"/>
      <c r="E3203" s="31"/>
      <c r="F3203" s="31"/>
      <c r="G3203" s="31"/>
      <c r="H3203" s="31"/>
      <c r="I3203" s="24"/>
      <c r="J3203" s="24"/>
      <c r="K3203" s="24"/>
      <c r="O3203" s="24"/>
      <c r="P3203" s="31"/>
    </row>
    <row r="3204" spans="1:16" x14ac:dyDescent="0.3">
      <c r="A3204" s="25"/>
      <c r="B3204"/>
      <c r="I3204" s="24"/>
      <c r="J3204" s="24"/>
      <c r="K3204" s="24"/>
      <c r="O3204" s="24"/>
      <c r="P3204" s="31"/>
    </row>
    <row r="3205" spans="1:16" x14ac:dyDescent="0.3">
      <c r="A3205" s="25"/>
      <c r="B3205"/>
      <c r="I3205" s="24"/>
      <c r="J3205" s="24"/>
      <c r="K3205" s="24"/>
      <c r="O3205" s="24"/>
      <c r="P3205" s="31"/>
    </row>
    <row r="3206" spans="1:16" x14ac:dyDescent="0.3">
      <c r="A3206" s="25"/>
      <c r="B3206"/>
      <c r="C3206" s="31"/>
      <c r="D3206" s="31"/>
      <c r="E3206" s="31"/>
      <c r="F3206" s="31"/>
      <c r="G3206" s="31"/>
      <c r="H3206" s="31"/>
      <c r="I3206" s="24"/>
      <c r="J3206" s="24"/>
      <c r="K3206" s="24"/>
      <c r="O3206" s="24"/>
      <c r="P3206" s="31"/>
    </row>
    <row r="3207" spans="1:16" x14ac:dyDescent="0.3">
      <c r="A3207" s="25"/>
      <c r="B3207"/>
      <c r="I3207" s="24"/>
      <c r="J3207" s="24"/>
      <c r="K3207" s="24"/>
      <c r="O3207" s="24"/>
      <c r="P3207" s="31"/>
    </row>
    <row r="3208" spans="1:16" x14ac:dyDescent="0.3">
      <c r="A3208" s="25"/>
      <c r="B3208"/>
      <c r="C3208" s="31"/>
      <c r="D3208" s="31"/>
      <c r="E3208" s="31"/>
      <c r="F3208" s="31"/>
      <c r="G3208" s="31"/>
      <c r="H3208" s="31"/>
      <c r="I3208" s="24"/>
      <c r="J3208" s="24"/>
      <c r="K3208" s="24"/>
      <c r="O3208" s="24"/>
      <c r="P3208" s="31"/>
    </row>
    <row r="3209" spans="1:16" x14ac:dyDescent="0.3">
      <c r="A3209" s="25"/>
      <c r="B3209"/>
      <c r="I3209" s="24"/>
      <c r="J3209" s="24"/>
      <c r="K3209" s="24"/>
      <c r="O3209" s="24"/>
      <c r="P3209" s="31"/>
    </row>
    <row r="3210" spans="1:16" x14ac:dyDescent="0.3">
      <c r="A3210" s="25"/>
      <c r="B3210"/>
      <c r="C3210" s="31"/>
      <c r="D3210" s="31"/>
      <c r="E3210" s="31"/>
      <c r="F3210" s="31"/>
      <c r="G3210" s="31"/>
      <c r="H3210" s="31"/>
      <c r="I3210" s="24"/>
      <c r="J3210" s="24"/>
      <c r="K3210" s="24"/>
      <c r="O3210" s="24"/>
      <c r="P3210" s="31"/>
    </row>
    <row r="3211" spans="1:16" x14ac:dyDescent="0.3">
      <c r="A3211" s="25"/>
      <c r="B3211"/>
      <c r="C3211" s="31"/>
      <c r="D3211" s="31"/>
      <c r="E3211" s="31"/>
      <c r="F3211" s="31"/>
      <c r="G3211" s="31"/>
      <c r="H3211" s="31"/>
      <c r="I3211" s="24"/>
      <c r="J3211" s="24"/>
      <c r="K3211" s="24"/>
      <c r="O3211" s="24"/>
      <c r="P3211" s="31"/>
    </row>
    <row r="3212" spans="1:16" x14ac:dyDescent="0.3">
      <c r="A3212" s="25"/>
      <c r="B3212"/>
      <c r="C3212" s="31"/>
      <c r="D3212" s="31"/>
      <c r="E3212" s="31"/>
      <c r="F3212" s="31"/>
      <c r="G3212" s="31"/>
      <c r="H3212" s="31"/>
      <c r="I3212" s="24"/>
      <c r="J3212" s="24"/>
      <c r="K3212" s="24"/>
      <c r="O3212" s="24"/>
      <c r="P3212" s="31"/>
    </row>
    <row r="3213" spans="1:16" x14ac:dyDescent="0.3">
      <c r="A3213" s="25"/>
      <c r="B3213"/>
      <c r="I3213" s="24"/>
      <c r="J3213" s="24"/>
      <c r="K3213" s="24"/>
      <c r="O3213" s="24"/>
      <c r="P3213" s="31"/>
    </row>
    <row r="3214" spans="1:16" x14ac:dyDescent="0.3">
      <c r="A3214" s="25"/>
      <c r="B3214"/>
      <c r="C3214" s="31"/>
      <c r="D3214" s="31"/>
      <c r="E3214" s="31"/>
      <c r="F3214" s="31"/>
      <c r="G3214" s="31"/>
      <c r="H3214" s="31"/>
      <c r="I3214" s="24"/>
      <c r="J3214" s="24"/>
      <c r="K3214" s="24"/>
      <c r="O3214" s="24"/>
      <c r="P3214" s="31"/>
    </row>
    <row r="3215" spans="1:16" x14ac:dyDescent="0.3">
      <c r="A3215" s="25"/>
      <c r="B3215"/>
      <c r="C3215" s="31"/>
      <c r="D3215" s="31"/>
      <c r="E3215" s="31"/>
      <c r="F3215" s="31"/>
      <c r="G3215" s="31"/>
      <c r="H3215" s="31"/>
      <c r="I3215" s="24"/>
      <c r="J3215" s="24"/>
      <c r="K3215" s="24"/>
      <c r="O3215" s="24"/>
      <c r="P3215" s="31"/>
    </row>
    <row r="3216" spans="1:16" x14ac:dyDescent="0.3">
      <c r="A3216" s="25"/>
      <c r="B3216"/>
      <c r="I3216" s="24"/>
      <c r="J3216" s="24"/>
      <c r="K3216" s="24"/>
      <c r="O3216" s="24"/>
      <c r="P3216" s="31"/>
    </row>
    <row r="3217" spans="1:16" x14ac:dyDescent="0.3">
      <c r="A3217" s="25"/>
      <c r="B3217"/>
      <c r="I3217" s="24"/>
      <c r="J3217" s="24"/>
      <c r="K3217" s="24"/>
      <c r="O3217" s="24"/>
      <c r="P3217" s="31"/>
    </row>
    <row r="3218" spans="1:16" x14ac:dyDescent="0.3">
      <c r="A3218" s="25"/>
      <c r="B3218"/>
      <c r="I3218" s="24"/>
      <c r="J3218" s="24"/>
      <c r="K3218" s="24"/>
      <c r="O3218" s="24"/>
      <c r="P3218" s="31"/>
    </row>
    <row r="3219" spans="1:16" x14ac:dyDescent="0.3">
      <c r="A3219" s="25"/>
      <c r="B3219"/>
      <c r="C3219" s="31"/>
      <c r="D3219" s="31"/>
      <c r="E3219" s="31"/>
      <c r="F3219" s="31"/>
      <c r="G3219" s="31"/>
      <c r="H3219" s="31"/>
      <c r="I3219" s="24"/>
      <c r="J3219" s="24"/>
      <c r="K3219" s="24"/>
      <c r="O3219" s="24"/>
      <c r="P3219" s="31"/>
    </row>
    <row r="3220" spans="1:16" x14ac:dyDescent="0.3">
      <c r="A3220" s="25"/>
      <c r="B3220"/>
      <c r="C3220" s="31"/>
      <c r="D3220" s="31"/>
      <c r="E3220" s="31"/>
      <c r="F3220" s="31"/>
      <c r="G3220" s="31"/>
      <c r="H3220" s="31"/>
      <c r="I3220" s="24"/>
      <c r="J3220" s="24"/>
      <c r="K3220" s="24"/>
      <c r="O3220" s="24"/>
      <c r="P3220" s="31"/>
    </row>
    <row r="3221" spans="1:16" x14ac:dyDescent="0.3">
      <c r="A3221" s="25"/>
      <c r="B3221"/>
      <c r="C3221" s="31"/>
      <c r="D3221" s="31"/>
      <c r="E3221" s="31"/>
      <c r="F3221" s="31"/>
      <c r="G3221" s="31"/>
      <c r="H3221" s="31"/>
      <c r="I3221" s="24"/>
      <c r="J3221" s="24"/>
      <c r="K3221" s="24"/>
      <c r="O3221" s="24"/>
      <c r="P3221" s="31"/>
    </row>
    <row r="3222" spans="1:16" x14ac:dyDescent="0.3">
      <c r="A3222" s="25"/>
      <c r="B3222"/>
      <c r="C3222" s="31"/>
      <c r="D3222" s="31"/>
      <c r="E3222" s="31"/>
      <c r="F3222" s="31"/>
      <c r="G3222" s="31"/>
      <c r="H3222" s="31"/>
      <c r="I3222" s="24"/>
      <c r="J3222" s="24"/>
      <c r="K3222" s="24"/>
      <c r="O3222" s="24"/>
      <c r="P3222" s="31"/>
    </row>
    <row r="3223" spans="1:16" x14ac:dyDescent="0.3">
      <c r="A3223" s="25"/>
      <c r="B3223"/>
      <c r="C3223" s="31"/>
      <c r="D3223" s="31"/>
      <c r="E3223" s="31"/>
      <c r="F3223" s="31"/>
      <c r="G3223" s="31"/>
      <c r="H3223" s="31"/>
      <c r="I3223" s="24"/>
      <c r="J3223" s="24"/>
      <c r="K3223" s="24"/>
      <c r="O3223" s="24"/>
      <c r="P3223" s="31"/>
    </row>
    <row r="3224" spans="1:16" x14ac:dyDescent="0.3">
      <c r="A3224" s="25"/>
      <c r="B3224"/>
      <c r="I3224" s="24"/>
      <c r="J3224" s="24"/>
      <c r="K3224" s="24"/>
      <c r="O3224" s="24"/>
      <c r="P3224" s="31"/>
    </row>
    <row r="3225" spans="1:16" x14ac:dyDescent="0.3">
      <c r="A3225" s="25"/>
      <c r="B3225"/>
      <c r="C3225" s="31"/>
      <c r="D3225" s="31"/>
      <c r="E3225" s="31"/>
      <c r="F3225" s="31"/>
      <c r="G3225" s="31"/>
      <c r="H3225" s="31"/>
      <c r="I3225" s="24"/>
      <c r="J3225" s="24"/>
      <c r="K3225" s="24"/>
      <c r="O3225" s="24"/>
      <c r="P3225" s="31"/>
    </row>
    <row r="3226" spans="1:16" x14ac:dyDescent="0.3">
      <c r="A3226" s="25"/>
      <c r="B3226"/>
      <c r="C3226" s="31"/>
      <c r="D3226" s="31"/>
      <c r="E3226" s="31"/>
      <c r="F3226" s="31"/>
      <c r="G3226" s="31"/>
      <c r="H3226" s="31"/>
      <c r="I3226" s="24"/>
      <c r="J3226" s="24"/>
      <c r="K3226" s="24"/>
      <c r="O3226" s="24"/>
      <c r="P3226" s="31"/>
    </row>
    <row r="3227" spans="1:16" x14ac:dyDescent="0.3">
      <c r="A3227" s="25"/>
      <c r="B3227"/>
      <c r="I3227" s="24"/>
      <c r="J3227" s="24"/>
      <c r="K3227" s="24"/>
      <c r="O3227" s="24"/>
      <c r="P3227" s="31"/>
    </row>
    <row r="3228" spans="1:16" x14ac:dyDescent="0.3">
      <c r="A3228" s="25"/>
      <c r="B3228"/>
      <c r="C3228" s="31"/>
      <c r="D3228" s="31"/>
      <c r="E3228" s="31"/>
      <c r="F3228" s="31"/>
      <c r="G3228" s="31"/>
      <c r="H3228" s="31"/>
      <c r="I3228" s="24"/>
      <c r="J3228" s="24"/>
      <c r="K3228" s="24"/>
      <c r="O3228" s="24"/>
      <c r="P3228" s="31"/>
    </row>
    <row r="3229" spans="1:16" x14ac:dyDescent="0.3">
      <c r="A3229" s="25"/>
      <c r="B3229"/>
      <c r="I3229" s="24"/>
      <c r="J3229" s="24"/>
      <c r="K3229" s="24"/>
      <c r="O3229" s="24"/>
      <c r="P3229" s="31"/>
    </row>
    <row r="3230" spans="1:16" x14ac:dyDescent="0.3">
      <c r="A3230" s="25"/>
      <c r="B3230"/>
      <c r="C3230" s="31"/>
      <c r="D3230" s="31"/>
      <c r="E3230" s="31"/>
      <c r="F3230" s="31"/>
      <c r="G3230" s="31"/>
      <c r="H3230" s="31"/>
      <c r="I3230" s="24"/>
      <c r="J3230" s="24"/>
      <c r="K3230" s="24"/>
      <c r="O3230" s="24"/>
      <c r="P3230" s="31"/>
    </row>
    <row r="3231" spans="1:16" x14ac:dyDescent="0.3">
      <c r="A3231" s="25"/>
      <c r="B3231"/>
      <c r="C3231" s="31"/>
      <c r="D3231" s="31"/>
      <c r="E3231" s="31"/>
      <c r="F3231" s="31"/>
      <c r="G3231" s="31"/>
      <c r="H3231" s="31"/>
      <c r="I3231" s="24"/>
      <c r="J3231" s="24"/>
      <c r="K3231" s="24"/>
      <c r="O3231" s="24"/>
      <c r="P3231" s="31"/>
    </row>
    <row r="3232" spans="1:16" x14ac:dyDescent="0.3">
      <c r="A3232" s="25"/>
      <c r="B3232"/>
      <c r="C3232" s="31"/>
      <c r="D3232" s="31"/>
      <c r="E3232" s="31"/>
      <c r="F3232" s="31"/>
      <c r="G3232" s="31"/>
      <c r="H3232" s="31"/>
      <c r="I3232" s="24"/>
      <c r="J3232" s="24"/>
      <c r="K3232" s="24"/>
      <c r="O3232" s="24"/>
      <c r="P3232" s="31"/>
    </row>
    <row r="3233" spans="1:16" x14ac:dyDescent="0.3">
      <c r="A3233" s="25"/>
      <c r="B3233"/>
      <c r="C3233" s="31"/>
      <c r="D3233" s="31"/>
      <c r="E3233" s="31"/>
      <c r="F3233" s="31"/>
      <c r="G3233" s="31"/>
      <c r="H3233" s="31"/>
      <c r="I3233" s="24"/>
      <c r="J3233" s="24"/>
      <c r="K3233" s="24"/>
      <c r="O3233" s="24"/>
      <c r="P3233" s="31"/>
    </row>
    <row r="3234" spans="1:16" x14ac:dyDescent="0.3">
      <c r="A3234" s="25"/>
      <c r="B3234"/>
      <c r="C3234" s="31"/>
      <c r="D3234" s="31"/>
      <c r="E3234" s="31"/>
      <c r="F3234" s="31"/>
      <c r="G3234" s="31"/>
      <c r="H3234" s="31"/>
      <c r="I3234" s="24"/>
      <c r="J3234" s="24"/>
      <c r="K3234" s="24"/>
      <c r="O3234" s="24"/>
      <c r="P3234" s="31"/>
    </row>
    <row r="3235" spans="1:16" x14ac:dyDescent="0.3">
      <c r="A3235" s="25"/>
      <c r="B3235"/>
      <c r="I3235" s="24"/>
      <c r="J3235" s="24"/>
      <c r="K3235" s="24"/>
      <c r="O3235" s="24"/>
      <c r="P3235" s="31"/>
    </row>
    <row r="3236" spans="1:16" x14ac:dyDescent="0.3">
      <c r="A3236" s="25"/>
      <c r="B3236"/>
      <c r="I3236" s="24"/>
      <c r="J3236" s="24"/>
      <c r="K3236" s="24"/>
      <c r="O3236" s="24"/>
      <c r="P3236" s="31"/>
    </row>
    <row r="3237" spans="1:16" x14ac:dyDescent="0.3">
      <c r="A3237" s="25"/>
      <c r="B3237"/>
      <c r="C3237" s="31"/>
      <c r="D3237" s="31"/>
      <c r="E3237" s="31"/>
      <c r="F3237" s="31"/>
      <c r="G3237" s="31"/>
      <c r="H3237" s="31"/>
      <c r="I3237" s="24"/>
      <c r="J3237" s="24"/>
      <c r="K3237" s="24"/>
      <c r="O3237" s="24"/>
      <c r="P3237" s="31"/>
    </row>
    <row r="3238" spans="1:16" x14ac:dyDescent="0.3">
      <c r="A3238" s="25"/>
      <c r="B3238"/>
      <c r="I3238" s="24"/>
      <c r="J3238" s="24"/>
      <c r="K3238" s="24"/>
      <c r="O3238" s="24"/>
      <c r="P3238" s="31"/>
    </row>
    <row r="3239" spans="1:16" x14ac:dyDescent="0.3">
      <c r="A3239" s="25"/>
      <c r="B3239"/>
      <c r="C3239" s="31"/>
      <c r="D3239" s="31"/>
      <c r="E3239" s="31"/>
      <c r="F3239" s="31"/>
      <c r="G3239" s="31"/>
      <c r="H3239" s="31"/>
      <c r="I3239" s="24"/>
      <c r="J3239" s="24"/>
      <c r="K3239" s="24"/>
      <c r="O3239" s="24"/>
      <c r="P3239" s="31"/>
    </row>
    <row r="3240" spans="1:16" x14ac:dyDescent="0.3">
      <c r="A3240" s="25"/>
      <c r="B3240"/>
      <c r="C3240" s="31"/>
      <c r="D3240" s="31"/>
      <c r="E3240" s="31"/>
      <c r="F3240" s="31"/>
      <c r="G3240" s="31"/>
      <c r="H3240" s="31"/>
      <c r="I3240" s="24"/>
      <c r="J3240" s="24"/>
      <c r="K3240" s="24"/>
      <c r="O3240" s="24"/>
      <c r="P3240" s="31"/>
    </row>
    <row r="3241" spans="1:16" x14ac:dyDescent="0.3">
      <c r="A3241" s="25"/>
      <c r="B3241"/>
      <c r="I3241" s="24"/>
      <c r="J3241" s="24"/>
      <c r="K3241" s="24"/>
      <c r="O3241" s="24"/>
      <c r="P3241" s="31"/>
    </row>
    <row r="3242" spans="1:16" x14ac:dyDescent="0.3">
      <c r="A3242" s="25"/>
      <c r="B3242"/>
      <c r="C3242" s="31"/>
      <c r="D3242" s="31"/>
      <c r="E3242" s="31"/>
      <c r="F3242" s="31"/>
      <c r="G3242" s="31"/>
      <c r="H3242" s="31"/>
      <c r="I3242" s="24"/>
      <c r="J3242" s="24"/>
      <c r="K3242" s="24"/>
      <c r="O3242" s="24"/>
      <c r="P3242" s="31"/>
    </row>
    <row r="3243" spans="1:16" x14ac:dyDescent="0.3">
      <c r="A3243" s="25"/>
      <c r="B3243"/>
      <c r="C3243" s="31"/>
      <c r="D3243" s="31"/>
      <c r="E3243" s="31"/>
      <c r="F3243" s="31"/>
      <c r="G3243" s="31"/>
      <c r="H3243" s="31"/>
      <c r="I3243" s="24"/>
      <c r="J3243" s="24"/>
      <c r="K3243" s="24"/>
      <c r="O3243" s="24"/>
      <c r="P3243" s="31"/>
    </row>
    <row r="3244" spans="1:16" x14ac:dyDescent="0.3">
      <c r="A3244" s="25"/>
      <c r="B3244"/>
      <c r="C3244" s="31"/>
      <c r="D3244" s="31"/>
      <c r="E3244" s="31"/>
      <c r="F3244" s="31"/>
      <c r="G3244" s="31"/>
      <c r="H3244" s="31"/>
      <c r="I3244" s="24"/>
      <c r="J3244" s="24"/>
      <c r="K3244" s="24"/>
      <c r="O3244" s="24"/>
      <c r="P3244" s="31"/>
    </row>
    <row r="3245" spans="1:16" x14ac:dyDescent="0.3">
      <c r="A3245" s="25"/>
      <c r="B3245"/>
      <c r="I3245" s="24"/>
      <c r="J3245" s="24"/>
      <c r="K3245" s="24"/>
      <c r="O3245" s="24"/>
      <c r="P3245" s="31"/>
    </row>
    <row r="3246" spans="1:16" x14ac:dyDescent="0.3">
      <c r="A3246" s="25"/>
      <c r="B3246"/>
      <c r="I3246" s="24"/>
      <c r="J3246" s="24"/>
      <c r="K3246" s="24"/>
      <c r="O3246" s="24"/>
      <c r="P3246" s="31"/>
    </row>
    <row r="3247" spans="1:16" x14ac:dyDescent="0.3">
      <c r="A3247" s="25"/>
      <c r="B3247"/>
      <c r="C3247" s="31"/>
      <c r="D3247" s="31"/>
      <c r="E3247" s="31"/>
      <c r="F3247" s="31"/>
      <c r="G3247" s="31"/>
      <c r="H3247" s="31"/>
      <c r="I3247" s="24"/>
      <c r="J3247" s="24"/>
      <c r="K3247" s="24"/>
      <c r="O3247" s="24"/>
      <c r="P3247" s="31"/>
    </row>
    <row r="3248" spans="1:16" x14ac:dyDescent="0.3">
      <c r="A3248" s="25"/>
      <c r="B3248"/>
      <c r="I3248" s="24"/>
      <c r="J3248" s="24"/>
      <c r="K3248" s="24"/>
      <c r="O3248" s="24"/>
      <c r="P3248" s="31"/>
    </row>
    <row r="3249" spans="1:16" x14ac:dyDescent="0.3">
      <c r="A3249" s="25"/>
      <c r="B3249"/>
      <c r="C3249" s="31"/>
      <c r="D3249" s="31"/>
      <c r="E3249" s="31"/>
      <c r="F3249" s="31"/>
      <c r="G3249" s="31"/>
      <c r="H3249" s="31"/>
      <c r="I3249" s="24"/>
      <c r="J3249" s="24"/>
      <c r="K3249" s="24"/>
      <c r="O3249" s="24"/>
      <c r="P3249" s="31"/>
    </row>
    <row r="3250" spans="1:16" x14ac:dyDescent="0.3">
      <c r="A3250" s="25"/>
      <c r="B3250"/>
      <c r="I3250" s="24"/>
      <c r="J3250" s="24"/>
      <c r="K3250" s="24"/>
      <c r="O3250" s="24"/>
      <c r="P3250" s="31"/>
    </row>
    <row r="3251" spans="1:16" x14ac:dyDescent="0.3">
      <c r="A3251" s="25"/>
      <c r="B3251"/>
      <c r="C3251" s="31"/>
      <c r="D3251" s="31"/>
      <c r="E3251" s="31"/>
      <c r="F3251" s="31"/>
      <c r="G3251" s="31"/>
      <c r="H3251" s="31"/>
      <c r="I3251" s="24"/>
      <c r="J3251" s="24"/>
      <c r="K3251" s="24"/>
      <c r="O3251" s="24"/>
      <c r="P3251" s="31"/>
    </row>
    <row r="3252" spans="1:16" x14ac:dyDescent="0.3">
      <c r="A3252" s="25"/>
      <c r="B3252"/>
      <c r="C3252" s="31"/>
      <c r="D3252" s="31"/>
      <c r="E3252" s="31"/>
      <c r="F3252" s="31"/>
      <c r="G3252" s="31"/>
      <c r="H3252" s="31"/>
      <c r="I3252" s="24"/>
      <c r="J3252" s="24"/>
      <c r="K3252" s="24"/>
      <c r="O3252" s="24"/>
      <c r="P3252" s="31"/>
    </row>
    <row r="3253" spans="1:16" x14ac:dyDescent="0.3">
      <c r="A3253" s="25"/>
      <c r="B3253"/>
      <c r="C3253" s="31"/>
      <c r="D3253" s="31"/>
      <c r="E3253" s="31"/>
      <c r="F3253" s="31"/>
      <c r="G3253" s="31"/>
      <c r="H3253" s="31"/>
      <c r="I3253" s="24"/>
      <c r="J3253" s="24"/>
      <c r="K3253" s="24"/>
      <c r="O3253" s="24"/>
      <c r="P3253" s="31"/>
    </row>
    <row r="3254" spans="1:16" x14ac:dyDescent="0.3">
      <c r="A3254" s="25"/>
      <c r="B3254"/>
      <c r="I3254" s="24"/>
      <c r="J3254" s="24"/>
      <c r="K3254" s="24"/>
      <c r="O3254" s="24"/>
      <c r="P3254" s="31"/>
    </row>
    <row r="3255" spans="1:16" x14ac:dyDescent="0.3">
      <c r="A3255" s="25"/>
      <c r="B3255"/>
      <c r="C3255" s="31"/>
      <c r="D3255" s="31"/>
      <c r="E3255" s="31"/>
      <c r="F3255" s="31"/>
      <c r="G3255" s="31"/>
      <c r="H3255" s="31"/>
      <c r="I3255" s="24"/>
      <c r="J3255" s="24"/>
      <c r="K3255" s="24"/>
      <c r="O3255" s="24"/>
      <c r="P3255" s="31"/>
    </row>
    <row r="3256" spans="1:16" x14ac:dyDescent="0.3">
      <c r="A3256" s="25"/>
      <c r="B3256"/>
      <c r="C3256" s="31"/>
      <c r="D3256" s="31"/>
      <c r="E3256" s="31"/>
      <c r="F3256" s="31"/>
      <c r="G3256" s="31"/>
      <c r="H3256" s="31"/>
      <c r="I3256" s="24"/>
      <c r="J3256" s="24"/>
      <c r="K3256" s="24"/>
      <c r="O3256" s="24"/>
      <c r="P3256" s="31"/>
    </row>
    <row r="3257" spans="1:16" x14ac:dyDescent="0.3">
      <c r="A3257" s="25"/>
      <c r="B3257"/>
      <c r="C3257" s="31"/>
      <c r="D3257" s="31"/>
      <c r="E3257" s="31"/>
      <c r="F3257" s="31"/>
      <c r="G3257" s="31"/>
      <c r="H3257" s="31"/>
      <c r="I3257" s="24"/>
      <c r="J3257" s="24"/>
      <c r="K3257" s="24"/>
      <c r="O3257" s="24"/>
      <c r="P3257" s="31"/>
    </row>
    <row r="3258" spans="1:16" x14ac:dyDescent="0.3">
      <c r="A3258" s="25"/>
      <c r="B3258"/>
      <c r="C3258" s="31"/>
      <c r="D3258" s="31"/>
      <c r="E3258" s="31"/>
      <c r="F3258" s="31"/>
      <c r="G3258" s="31"/>
      <c r="H3258" s="31"/>
      <c r="I3258" s="24"/>
      <c r="J3258" s="24"/>
      <c r="K3258" s="24"/>
      <c r="O3258" s="24"/>
      <c r="P3258" s="31"/>
    </row>
    <row r="3259" spans="1:16" x14ac:dyDescent="0.3">
      <c r="A3259" s="25"/>
      <c r="B3259"/>
      <c r="C3259" s="31"/>
      <c r="D3259" s="31"/>
      <c r="E3259" s="31"/>
      <c r="F3259" s="31"/>
      <c r="G3259" s="31"/>
      <c r="H3259" s="31"/>
      <c r="I3259" s="24"/>
      <c r="J3259" s="24"/>
      <c r="K3259" s="24"/>
      <c r="O3259" s="24"/>
      <c r="P3259" s="31"/>
    </row>
    <row r="3260" spans="1:16" x14ac:dyDescent="0.3">
      <c r="A3260" s="25"/>
      <c r="B3260"/>
      <c r="C3260" s="31"/>
      <c r="D3260" s="31"/>
      <c r="E3260" s="31"/>
      <c r="F3260" s="31"/>
      <c r="G3260" s="31"/>
      <c r="H3260" s="31"/>
      <c r="I3260" s="24"/>
      <c r="J3260" s="24"/>
      <c r="K3260" s="24"/>
      <c r="O3260" s="24"/>
      <c r="P3260" s="31"/>
    </row>
    <row r="3261" spans="1:16" x14ac:dyDescent="0.3">
      <c r="A3261" s="25"/>
      <c r="B3261"/>
      <c r="C3261" s="31"/>
      <c r="D3261" s="31"/>
      <c r="E3261" s="31"/>
      <c r="F3261" s="31"/>
      <c r="G3261" s="31"/>
      <c r="H3261" s="31"/>
      <c r="I3261" s="24"/>
      <c r="J3261" s="24"/>
      <c r="K3261" s="24"/>
      <c r="O3261" s="24"/>
      <c r="P3261" s="31"/>
    </row>
    <row r="3262" spans="1:16" x14ac:dyDescent="0.3">
      <c r="A3262" s="25"/>
      <c r="B3262"/>
      <c r="C3262" s="31"/>
      <c r="D3262" s="31"/>
      <c r="E3262" s="31"/>
      <c r="F3262" s="31"/>
      <c r="G3262" s="31"/>
      <c r="H3262" s="31"/>
      <c r="I3262" s="24"/>
      <c r="J3262" s="24"/>
      <c r="K3262" s="24"/>
      <c r="O3262" s="24"/>
      <c r="P3262" s="31"/>
    </row>
    <row r="3263" spans="1:16" x14ac:dyDescent="0.3">
      <c r="A3263" s="25"/>
      <c r="B3263"/>
      <c r="I3263" s="24"/>
      <c r="J3263" s="24"/>
      <c r="K3263" s="24"/>
      <c r="O3263" s="24"/>
      <c r="P3263" s="31"/>
    </row>
    <row r="3264" spans="1:16" x14ac:dyDescent="0.3">
      <c r="A3264" s="25"/>
      <c r="B3264"/>
      <c r="I3264" s="24"/>
      <c r="J3264" s="24"/>
      <c r="K3264" s="24"/>
      <c r="O3264" s="24"/>
      <c r="P3264" s="31"/>
    </row>
    <row r="3265" spans="1:16" x14ac:dyDescent="0.3">
      <c r="A3265" s="25"/>
      <c r="B3265"/>
      <c r="C3265" s="31"/>
      <c r="D3265" s="31"/>
      <c r="E3265" s="31"/>
      <c r="F3265" s="31"/>
      <c r="G3265" s="31"/>
      <c r="H3265" s="31"/>
      <c r="I3265" s="24"/>
      <c r="J3265" s="24"/>
      <c r="K3265" s="24"/>
      <c r="O3265" s="24"/>
      <c r="P3265" s="31"/>
    </row>
    <row r="3266" spans="1:16" x14ac:dyDescent="0.3">
      <c r="A3266" s="25"/>
      <c r="B3266"/>
      <c r="I3266" s="24"/>
      <c r="J3266" s="24"/>
      <c r="K3266" s="24"/>
      <c r="O3266" s="24"/>
      <c r="P3266" s="31"/>
    </row>
    <row r="3267" spans="1:16" x14ac:dyDescent="0.3">
      <c r="A3267" s="25"/>
      <c r="B3267"/>
      <c r="C3267" s="31"/>
      <c r="D3267" s="31"/>
      <c r="E3267" s="31"/>
      <c r="F3267" s="31"/>
      <c r="G3267" s="31"/>
      <c r="H3267" s="31"/>
      <c r="I3267" s="24"/>
      <c r="J3267" s="24"/>
      <c r="K3267" s="24"/>
      <c r="O3267" s="24"/>
      <c r="P3267" s="31"/>
    </row>
    <row r="3268" spans="1:16" x14ac:dyDescent="0.3">
      <c r="A3268" s="25"/>
      <c r="B3268"/>
      <c r="C3268" s="31"/>
      <c r="D3268" s="31"/>
      <c r="E3268" s="31"/>
      <c r="F3268" s="31"/>
      <c r="G3268" s="31"/>
      <c r="H3268" s="31"/>
      <c r="I3268" s="24"/>
      <c r="J3268" s="24"/>
      <c r="K3268" s="24"/>
      <c r="O3268" s="24"/>
      <c r="P3268" s="31"/>
    </row>
    <row r="3269" spans="1:16" x14ac:dyDescent="0.3">
      <c r="A3269" s="25"/>
      <c r="B3269"/>
      <c r="I3269" s="24"/>
      <c r="J3269" s="24"/>
      <c r="K3269" s="24"/>
      <c r="O3269" s="24"/>
      <c r="P3269" s="31"/>
    </row>
    <row r="3270" spans="1:16" x14ac:dyDescent="0.3">
      <c r="A3270" s="25"/>
      <c r="B3270"/>
      <c r="C3270" s="31"/>
      <c r="D3270" s="31"/>
      <c r="E3270" s="31"/>
      <c r="F3270" s="31"/>
      <c r="G3270" s="31"/>
      <c r="H3270" s="31"/>
      <c r="I3270" s="24"/>
      <c r="J3270" s="24"/>
      <c r="K3270" s="24"/>
      <c r="O3270" s="24"/>
      <c r="P3270" s="31"/>
    </row>
    <row r="3271" spans="1:16" x14ac:dyDescent="0.3">
      <c r="A3271" s="25"/>
      <c r="B3271"/>
      <c r="I3271" s="24"/>
      <c r="J3271" s="24"/>
      <c r="K3271" s="24"/>
      <c r="O3271" s="24"/>
      <c r="P3271" s="31"/>
    </row>
    <row r="3272" spans="1:16" x14ac:dyDescent="0.3">
      <c r="A3272" s="25"/>
      <c r="B3272"/>
      <c r="I3272" s="24"/>
      <c r="J3272" s="24"/>
      <c r="K3272" s="24"/>
      <c r="O3272" s="24"/>
      <c r="P3272" s="31"/>
    </row>
    <row r="3273" spans="1:16" x14ac:dyDescent="0.3">
      <c r="A3273" s="25"/>
      <c r="B3273"/>
      <c r="I3273" s="24"/>
      <c r="J3273" s="24"/>
      <c r="K3273" s="24"/>
      <c r="O3273" s="24"/>
      <c r="P3273" s="31"/>
    </row>
    <row r="3274" spans="1:16" x14ac:dyDescent="0.3">
      <c r="A3274" s="25"/>
      <c r="B3274"/>
      <c r="I3274" s="24"/>
      <c r="J3274" s="24"/>
      <c r="K3274" s="24"/>
      <c r="O3274" s="24"/>
      <c r="P3274" s="31"/>
    </row>
    <row r="3275" spans="1:16" x14ac:dyDescent="0.3">
      <c r="A3275" s="25"/>
      <c r="B3275"/>
      <c r="C3275" s="31"/>
      <c r="D3275" s="31"/>
      <c r="E3275" s="31"/>
      <c r="F3275" s="31"/>
      <c r="G3275" s="31"/>
      <c r="H3275" s="31"/>
      <c r="I3275" s="24"/>
      <c r="J3275" s="24"/>
      <c r="K3275" s="24"/>
      <c r="O3275" s="24"/>
      <c r="P3275" s="31"/>
    </row>
    <row r="3276" spans="1:16" x14ac:dyDescent="0.3">
      <c r="A3276" s="25"/>
      <c r="B3276"/>
      <c r="C3276" s="31"/>
      <c r="D3276" s="31"/>
      <c r="E3276" s="31"/>
      <c r="F3276" s="31"/>
      <c r="G3276" s="31"/>
      <c r="H3276" s="31"/>
      <c r="I3276" s="24"/>
      <c r="J3276" s="24"/>
      <c r="K3276" s="24"/>
      <c r="O3276" s="24"/>
      <c r="P3276" s="31"/>
    </row>
    <row r="3277" spans="1:16" x14ac:dyDescent="0.3">
      <c r="A3277" s="25"/>
      <c r="B3277"/>
      <c r="I3277" s="24"/>
      <c r="J3277" s="24"/>
      <c r="K3277" s="24"/>
      <c r="O3277" s="24"/>
      <c r="P3277" s="31"/>
    </row>
    <row r="3278" spans="1:16" x14ac:dyDescent="0.3">
      <c r="A3278" s="25"/>
      <c r="B3278"/>
      <c r="C3278" s="31"/>
      <c r="D3278" s="31"/>
      <c r="E3278" s="31"/>
      <c r="F3278" s="31"/>
      <c r="G3278" s="31"/>
      <c r="H3278" s="31"/>
      <c r="I3278" s="24"/>
      <c r="J3278" s="24"/>
      <c r="K3278" s="24"/>
      <c r="O3278" s="24"/>
      <c r="P3278" s="31"/>
    </row>
    <row r="3279" spans="1:16" x14ac:dyDescent="0.3">
      <c r="A3279" s="25"/>
      <c r="B3279"/>
      <c r="C3279" s="31"/>
      <c r="D3279" s="31"/>
      <c r="E3279" s="31"/>
      <c r="F3279" s="31"/>
      <c r="G3279" s="31"/>
      <c r="H3279" s="31"/>
      <c r="I3279" s="24"/>
      <c r="J3279" s="24"/>
      <c r="K3279" s="24"/>
      <c r="O3279" s="24"/>
      <c r="P3279" s="31"/>
    </row>
    <row r="3280" spans="1:16" x14ac:dyDescent="0.3">
      <c r="A3280" s="25"/>
      <c r="B3280"/>
      <c r="C3280" s="31"/>
      <c r="D3280" s="31"/>
      <c r="E3280" s="31"/>
      <c r="F3280" s="31"/>
      <c r="G3280" s="31"/>
      <c r="H3280" s="31"/>
      <c r="I3280" s="24"/>
      <c r="J3280" s="24"/>
      <c r="K3280" s="24"/>
      <c r="O3280" s="24"/>
      <c r="P3280" s="31"/>
    </row>
    <row r="3281" spans="1:16" x14ac:dyDescent="0.3">
      <c r="A3281" s="25"/>
      <c r="B3281"/>
      <c r="C3281" s="31"/>
      <c r="D3281" s="31"/>
      <c r="E3281" s="31"/>
      <c r="F3281" s="31"/>
      <c r="G3281" s="31"/>
      <c r="H3281" s="31"/>
      <c r="I3281" s="24"/>
      <c r="J3281" s="24"/>
      <c r="K3281" s="24"/>
      <c r="O3281" s="24"/>
      <c r="P3281" s="31"/>
    </row>
    <row r="3282" spans="1:16" x14ac:dyDescent="0.3">
      <c r="A3282" s="25"/>
      <c r="B3282"/>
      <c r="C3282" s="31"/>
      <c r="D3282" s="31"/>
      <c r="E3282" s="31"/>
      <c r="F3282" s="31"/>
      <c r="G3282" s="31"/>
      <c r="H3282" s="31"/>
      <c r="I3282" s="24"/>
      <c r="J3282" s="24"/>
      <c r="K3282" s="24"/>
      <c r="O3282" s="24"/>
      <c r="P3282" s="31"/>
    </row>
    <row r="3283" spans="1:16" x14ac:dyDescent="0.3">
      <c r="A3283" s="25"/>
      <c r="B3283"/>
      <c r="I3283" s="24"/>
      <c r="J3283" s="24"/>
      <c r="K3283" s="24"/>
      <c r="O3283" s="24"/>
      <c r="P3283" s="31"/>
    </row>
    <row r="3284" spans="1:16" x14ac:dyDescent="0.3">
      <c r="A3284" s="25"/>
      <c r="B3284"/>
      <c r="C3284" s="31"/>
      <c r="D3284" s="31"/>
      <c r="E3284" s="31"/>
      <c r="F3284" s="31"/>
      <c r="G3284" s="31"/>
      <c r="H3284" s="31"/>
      <c r="I3284" s="24"/>
      <c r="J3284" s="24"/>
      <c r="K3284" s="24"/>
      <c r="O3284" s="24"/>
      <c r="P3284" s="31"/>
    </row>
    <row r="3285" spans="1:16" x14ac:dyDescent="0.3">
      <c r="A3285" s="25"/>
      <c r="B3285"/>
      <c r="C3285" s="31"/>
      <c r="D3285" s="31"/>
      <c r="E3285" s="31"/>
      <c r="F3285" s="31"/>
      <c r="G3285" s="31"/>
      <c r="H3285" s="31"/>
      <c r="I3285" s="24"/>
      <c r="J3285" s="24"/>
      <c r="K3285" s="24"/>
      <c r="O3285" s="24"/>
      <c r="P3285" s="31"/>
    </row>
    <row r="3286" spans="1:16" x14ac:dyDescent="0.3">
      <c r="A3286" s="25"/>
      <c r="B3286"/>
      <c r="C3286" s="31"/>
      <c r="D3286" s="31"/>
      <c r="E3286" s="31"/>
      <c r="F3286" s="31"/>
      <c r="G3286" s="31"/>
      <c r="H3286" s="31"/>
      <c r="I3286" s="24"/>
      <c r="J3286" s="24"/>
      <c r="K3286" s="24"/>
      <c r="O3286" s="24"/>
      <c r="P3286" s="31"/>
    </row>
    <row r="3287" spans="1:16" x14ac:dyDescent="0.3">
      <c r="A3287" s="25"/>
      <c r="B3287"/>
      <c r="C3287" s="31"/>
      <c r="D3287" s="31"/>
      <c r="E3287" s="31"/>
      <c r="F3287" s="31"/>
      <c r="G3287" s="31"/>
      <c r="H3287" s="31"/>
      <c r="I3287" s="24"/>
      <c r="J3287" s="24"/>
      <c r="K3287" s="24"/>
      <c r="O3287" s="24"/>
      <c r="P3287" s="31"/>
    </row>
    <row r="3288" spans="1:16" x14ac:dyDescent="0.3">
      <c r="A3288" s="25"/>
      <c r="B3288"/>
      <c r="I3288" s="24"/>
      <c r="J3288" s="24"/>
      <c r="K3288" s="24"/>
      <c r="O3288" s="24"/>
      <c r="P3288" s="31"/>
    </row>
    <row r="3289" spans="1:16" x14ac:dyDescent="0.3">
      <c r="A3289" s="25"/>
      <c r="B3289"/>
      <c r="C3289" s="31"/>
      <c r="D3289" s="31"/>
      <c r="E3289" s="31"/>
      <c r="F3289" s="31"/>
      <c r="G3289" s="31"/>
      <c r="H3289" s="31"/>
      <c r="I3289" s="24"/>
      <c r="J3289" s="24"/>
      <c r="K3289" s="24"/>
      <c r="O3289" s="24"/>
      <c r="P3289" s="31"/>
    </row>
    <row r="3290" spans="1:16" x14ac:dyDescent="0.3">
      <c r="A3290" s="25"/>
      <c r="B3290"/>
      <c r="I3290" s="24"/>
      <c r="J3290" s="24"/>
      <c r="K3290" s="24"/>
      <c r="O3290" s="24"/>
      <c r="P3290" s="31"/>
    </row>
    <row r="3291" spans="1:16" x14ac:dyDescent="0.3">
      <c r="A3291" s="25"/>
      <c r="B3291"/>
      <c r="C3291" s="31"/>
      <c r="D3291" s="31"/>
      <c r="E3291" s="31"/>
      <c r="F3291" s="31"/>
      <c r="G3291" s="31"/>
      <c r="H3291" s="31"/>
      <c r="I3291" s="24"/>
      <c r="J3291" s="24"/>
      <c r="K3291" s="24"/>
      <c r="O3291" s="24"/>
      <c r="P3291" s="31"/>
    </row>
    <row r="3292" spans="1:16" x14ac:dyDescent="0.3">
      <c r="A3292" s="25"/>
      <c r="B3292"/>
      <c r="C3292" s="31"/>
      <c r="D3292" s="31"/>
      <c r="E3292" s="31"/>
      <c r="F3292" s="31"/>
      <c r="G3292" s="31"/>
      <c r="H3292" s="31"/>
      <c r="I3292" s="24"/>
      <c r="J3292" s="24"/>
      <c r="K3292" s="24"/>
      <c r="O3292" s="24"/>
      <c r="P3292" s="31"/>
    </row>
    <row r="3293" spans="1:16" x14ac:dyDescent="0.3">
      <c r="A3293" s="25"/>
      <c r="B3293"/>
      <c r="C3293" s="31"/>
      <c r="D3293" s="31"/>
      <c r="E3293" s="31"/>
      <c r="F3293" s="31"/>
      <c r="G3293" s="31"/>
      <c r="H3293" s="31"/>
      <c r="I3293" s="24"/>
      <c r="J3293" s="24"/>
      <c r="K3293" s="24"/>
      <c r="O3293" s="24"/>
      <c r="P3293" s="31"/>
    </row>
    <row r="3294" spans="1:16" x14ac:dyDescent="0.3">
      <c r="A3294" s="25"/>
      <c r="B3294"/>
      <c r="C3294" s="31"/>
      <c r="D3294" s="31"/>
      <c r="E3294" s="31"/>
      <c r="F3294" s="31"/>
      <c r="G3294" s="31"/>
      <c r="H3294" s="31"/>
      <c r="I3294" s="24"/>
      <c r="J3294" s="24"/>
      <c r="K3294" s="24"/>
      <c r="O3294" s="24"/>
      <c r="P3294" s="31"/>
    </row>
    <row r="3295" spans="1:16" x14ac:dyDescent="0.3">
      <c r="A3295" s="25"/>
      <c r="B3295"/>
      <c r="C3295" s="31"/>
      <c r="D3295" s="31"/>
      <c r="E3295" s="31"/>
      <c r="F3295" s="31"/>
      <c r="G3295" s="31"/>
      <c r="H3295" s="31"/>
      <c r="I3295" s="24"/>
      <c r="J3295" s="24"/>
      <c r="K3295" s="24"/>
      <c r="O3295" s="24"/>
      <c r="P3295" s="31"/>
    </row>
    <row r="3296" spans="1:16" x14ac:dyDescent="0.3">
      <c r="A3296" s="25"/>
      <c r="B3296"/>
      <c r="I3296" s="24"/>
      <c r="J3296" s="24"/>
      <c r="K3296" s="24"/>
      <c r="O3296" s="24"/>
      <c r="P3296" s="31"/>
    </row>
    <row r="3297" spans="1:16" x14ac:dyDescent="0.3">
      <c r="A3297" s="25"/>
      <c r="B3297"/>
      <c r="C3297" s="31"/>
      <c r="D3297" s="31"/>
      <c r="E3297" s="31"/>
      <c r="F3297" s="31"/>
      <c r="G3297" s="31"/>
      <c r="H3297" s="31"/>
      <c r="I3297" s="24"/>
      <c r="J3297" s="24"/>
      <c r="K3297" s="24"/>
      <c r="O3297" s="24"/>
      <c r="P3297" s="31"/>
    </row>
    <row r="3298" spans="1:16" x14ac:dyDescent="0.3">
      <c r="A3298" s="25"/>
      <c r="B3298"/>
      <c r="C3298" s="31"/>
      <c r="D3298" s="31"/>
      <c r="E3298" s="31"/>
      <c r="F3298" s="31"/>
      <c r="G3298" s="31"/>
      <c r="H3298" s="31"/>
      <c r="I3298" s="24"/>
      <c r="J3298" s="24"/>
      <c r="K3298" s="24"/>
      <c r="O3298" s="24"/>
      <c r="P3298" s="31"/>
    </row>
    <row r="3299" spans="1:16" x14ac:dyDescent="0.3">
      <c r="A3299" s="25"/>
      <c r="B3299"/>
      <c r="C3299" s="31"/>
      <c r="D3299" s="31"/>
      <c r="E3299" s="31"/>
      <c r="F3299" s="31"/>
      <c r="G3299" s="31"/>
      <c r="H3299" s="31"/>
      <c r="I3299" s="24"/>
      <c r="J3299" s="24"/>
      <c r="K3299" s="24"/>
      <c r="O3299" s="24"/>
      <c r="P3299" s="31"/>
    </row>
    <row r="3300" spans="1:16" x14ac:dyDescent="0.3">
      <c r="A3300" s="25"/>
      <c r="B3300"/>
      <c r="I3300" s="24"/>
      <c r="J3300" s="24"/>
      <c r="K3300" s="24"/>
      <c r="O3300" s="24"/>
      <c r="P3300" s="31"/>
    </row>
    <row r="3301" spans="1:16" x14ac:dyDescent="0.3">
      <c r="A3301" s="25"/>
      <c r="B3301"/>
      <c r="I3301" s="24"/>
      <c r="J3301" s="24"/>
      <c r="K3301" s="24"/>
      <c r="O3301" s="24"/>
      <c r="P3301" s="31"/>
    </row>
    <row r="3302" spans="1:16" x14ac:dyDescent="0.3">
      <c r="A3302" s="25"/>
      <c r="B3302"/>
      <c r="I3302" s="24"/>
      <c r="J3302" s="24"/>
      <c r="K3302" s="24"/>
      <c r="O3302" s="24"/>
      <c r="P3302" s="31"/>
    </row>
    <row r="3303" spans="1:16" x14ac:dyDescent="0.3">
      <c r="A3303" s="25"/>
      <c r="B3303"/>
      <c r="I3303" s="24"/>
      <c r="J3303" s="24"/>
      <c r="K3303" s="24"/>
      <c r="O3303" s="24"/>
      <c r="P3303" s="31"/>
    </row>
    <row r="3304" spans="1:16" x14ac:dyDescent="0.3">
      <c r="A3304" s="25"/>
      <c r="B3304"/>
      <c r="I3304" s="24"/>
      <c r="J3304" s="24"/>
      <c r="K3304" s="24"/>
      <c r="O3304" s="24"/>
      <c r="P3304" s="31"/>
    </row>
    <row r="3305" spans="1:16" x14ac:dyDescent="0.3">
      <c r="A3305" s="25"/>
      <c r="B3305"/>
      <c r="C3305" s="31"/>
      <c r="D3305" s="31"/>
      <c r="E3305" s="31"/>
      <c r="F3305" s="31"/>
      <c r="G3305" s="31"/>
      <c r="H3305" s="31"/>
      <c r="I3305" s="24"/>
      <c r="J3305" s="24"/>
      <c r="K3305" s="24"/>
      <c r="O3305" s="24"/>
      <c r="P3305" s="31"/>
    </row>
    <row r="3306" spans="1:16" x14ac:dyDescent="0.3">
      <c r="A3306" s="25"/>
      <c r="B3306"/>
      <c r="I3306" s="24"/>
      <c r="J3306" s="24"/>
      <c r="K3306" s="24"/>
      <c r="O3306" s="24"/>
      <c r="P3306" s="31"/>
    </row>
    <row r="3307" spans="1:16" x14ac:dyDescent="0.3">
      <c r="A3307" s="25"/>
      <c r="B3307"/>
      <c r="C3307" s="31"/>
      <c r="D3307" s="31"/>
      <c r="E3307" s="31"/>
      <c r="F3307" s="31"/>
      <c r="G3307" s="31"/>
      <c r="H3307" s="31"/>
      <c r="I3307" s="24"/>
      <c r="J3307" s="24"/>
      <c r="K3307" s="24"/>
      <c r="O3307" s="24"/>
      <c r="P3307" s="31"/>
    </row>
    <row r="3308" spans="1:16" x14ac:dyDescent="0.3">
      <c r="A3308" s="25"/>
      <c r="B3308"/>
      <c r="I3308" s="24"/>
      <c r="J3308" s="24"/>
      <c r="K3308" s="24"/>
      <c r="O3308" s="24"/>
      <c r="P3308" s="31"/>
    </row>
    <row r="3309" spans="1:16" x14ac:dyDescent="0.3">
      <c r="A3309" s="25"/>
      <c r="B3309"/>
      <c r="I3309" s="24"/>
      <c r="J3309" s="24"/>
      <c r="K3309" s="24"/>
      <c r="O3309" s="24"/>
      <c r="P3309" s="31"/>
    </row>
    <row r="3310" spans="1:16" x14ac:dyDescent="0.3">
      <c r="A3310" s="25"/>
      <c r="B3310"/>
      <c r="I3310" s="24"/>
      <c r="J3310" s="24"/>
      <c r="K3310" s="24"/>
      <c r="O3310" s="24"/>
      <c r="P3310" s="31"/>
    </row>
    <row r="3311" spans="1:16" x14ac:dyDescent="0.3">
      <c r="A3311" s="25"/>
      <c r="B3311"/>
      <c r="I3311" s="24"/>
      <c r="J3311" s="24"/>
      <c r="K3311" s="24"/>
      <c r="O3311" s="24"/>
      <c r="P3311" s="31"/>
    </row>
    <row r="3312" spans="1:16" x14ac:dyDescent="0.3">
      <c r="A3312" s="25"/>
      <c r="B3312"/>
      <c r="C3312" s="31"/>
      <c r="D3312" s="31"/>
      <c r="E3312" s="31"/>
      <c r="F3312" s="31"/>
      <c r="G3312" s="31"/>
      <c r="H3312" s="31"/>
      <c r="I3312" s="24"/>
      <c r="J3312" s="24"/>
      <c r="K3312" s="24"/>
      <c r="O3312" s="24"/>
      <c r="P3312" s="31"/>
    </row>
    <row r="3313" spans="1:16" x14ac:dyDescent="0.3">
      <c r="A3313" s="25"/>
      <c r="B3313"/>
      <c r="C3313" s="31"/>
      <c r="D3313" s="31"/>
      <c r="E3313" s="31"/>
      <c r="F3313" s="31"/>
      <c r="G3313" s="31"/>
      <c r="H3313" s="31"/>
      <c r="I3313" s="24"/>
      <c r="J3313" s="24"/>
      <c r="K3313" s="24"/>
      <c r="O3313" s="24"/>
      <c r="P3313" s="31"/>
    </row>
    <row r="3314" spans="1:16" x14ac:dyDescent="0.3">
      <c r="A3314" s="25"/>
      <c r="B3314"/>
      <c r="C3314" s="31"/>
      <c r="D3314" s="31"/>
      <c r="E3314" s="31"/>
      <c r="F3314" s="31"/>
      <c r="G3314" s="31"/>
      <c r="H3314" s="31"/>
      <c r="I3314" s="24"/>
      <c r="J3314" s="24"/>
      <c r="K3314" s="24"/>
      <c r="O3314" s="24"/>
      <c r="P3314" s="31"/>
    </row>
    <row r="3315" spans="1:16" x14ac:dyDescent="0.3">
      <c r="A3315" s="25"/>
      <c r="B3315"/>
      <c r="I3315" s="24"/>
      <c r="J3315" s="24"/>
      <c r="K3315" s="24"/>
      <c r="O3315" s="24"/>
      <c r="P3315" s="31"/>
    </row>
    <row r="3316" spans="1:16" x14ac:dyDescent="0.3">
      <c r="A3316" s="25"/>
      <c r="B3316"/>
      <c r="I3316" s="24"/>
      <c r="J3316" s="24"/>
      <c r="K3316" s="24"/>
      <c r="O3316" s="24"/>
      <c r="P3316" s="31"/>
    </row>
    <row r="3317" spans="1:16" x14ac:dyDescent="0.3">
      <c r="A3317" s="25"/>
      <c r="B3317"/>
      <c r="I3317" s="24"/>
      <c r="J3317" s="24"/>
      <c r="K3317" s="24"/>
      <c r="O3317" s="24"/>
      <c r="P3317" s="31"/>
    </row>
    <row r="3318" spans="1:16" x14ac:dyDescent="0.3">
      <c r="A3318" s="25"/>
      <c r="B3318"/>
      <c r="I3318" s="24"/>
      <c r="J3318" s="24"/>
      <c r="K3318" s="24"/>
      <c r="O3318" s="24"/>
      <c r="P3318" s="31"/>
    </row>
    <row r="3319" spans="1:16" x14ac:dyDescent="0.3">
      <c r="A3319" s="25"/>
      <c r="B3319"/>
      <c r="I3319" s="24"/>
      <c r="J3319" s="24"/>
      <c r="K3319" s="24"/>
      <c r="O3319" s="24"/>
      <c r="P3319" s="31"/>
    </row>
    <row r="3320" spans="1:16" x14ac:dyDescent="0.3">
      <c r="A3320" s="25"/>
      <c r="B3320"/>
      <c r="C3320" s="31"/>
      <c r="D3320" s="31"/>
      <c r="E3320" s="31"/>
      <c r="F3320" s="31"/>
      <c r="G3320" s="31"/>
      <c r="H3320" s="31"/>
      <c r="I3320" s="24"/>
      <c r="J3320" s="24"/>
      <c r="K3320" s="24"/>
      <c r="O3320" s="24"/>
      <c r="P3320" s="31"/>
    </row>
    <row r="3321" spans="1:16" x14ac:dyDescent="0.3">
      <c r="A3321" s="25"/>
      <c r="B3321"/>
      <c r="C3321" s="31"/>
      <c r="D3321" s="31"/>
      <c r="E3321" s="31"/>
      <c r="F3321" s="31"/>
      <c r="G3321" s="31"/>
      <c r="H3321" s="31"/>
      <c r="I3321" s="24"/>
      <c r="J3321" s="24"/>
      <c r="K3321" s="24"/>
      <c r="O3321" s="24"/>
      <c r="P3321" s="31"/>
    </row>
    <row r="3322" spans="1:16" x14ac:dyDescent="0.3">
      <c r="A3322" s="25"/>
      <c r="B3322"/>
      <c r="C3322" s="31"/>
      <c r="D3322" s="31"/>
      <c r="E3322" s="31"/>
      <c r="F3322" s="31"/>
      <c r="G3322" s="31"/>
      <c r="H3322" s="31"/>
      <c r="I3322" s="24"/>
      <c r="J3322" s="24"/>
      <c r="K3322" s="24"/>
      <c r="O3322" s="24"/>
      <c r="P3322" s="31"/>
    </row>
    <row r="3323" spans="1:16" x14ac:dyDescent="0.3">
      <c r="A3323" s="25"/>
      <c r="B3323"/>
      <c r="C3323" s="31"/>
      <c r="D3323" s="31"/>
      <c r="E3323" s="31"/>
      <c r="F3323" s="31"/>
      <c r="G3323" s="31"/>
      <c r="H3323" s="31"/>
      <c r="I3323" s="24"/>
      <c r="J3323" s="24"/>
      <c r="K3323" s="24"/>
      <c r="O3323" s="24"/>
      <c r="P3323" s="31"/>
    </row>
    <row r="3324" spans="1:16" x14ac:dyDescent="0.3">
      <c r="A3324" s="25"/>
      <c r="B3324"/>
      <c r="C3324" s="31"/>
      <c r="D3324" s="31"/>
      <c r="E3324" s="31"/>
      <c r="F3324" s="31"/>
      <c r="G3324" s="31"/>
      <c r="H3324" s="31"/>
      <c r="I3324" s="24"/>
      <c r="J3324" s="24"/>
      <c r="K3324" s="24"/>
      <c r="O3324" s="24"/>
      <c r="P3324" s="31"/>
    </row>
    <row r="3325" spans="1:16" x14ac:dyDescent="0.3">
      <c r="A3325" s="25"/>
      <c r="B3325"/>
      <c r="C3325" s="31"/>
      <c r="D3325" s="31"/>
      <c r="E3325" s="31"/>
      <c r="F3325" s="31"/>
      <c r="G3325" s="31"/>
      <c r="H3325" s="31"/>
      <c r="I3325" s="24"/>
      <c r="J3325" s="24"/>
      <c r="K3325" s="24"/>
      <c r="O3325" s="24"/>
      <c r="P3325" s="31"/>
    </row>
    <row r="3326" spans="1:16" x14ac:dyDescent="0.3">
      <c r="A3326" s="25"/>
      <c r="B3326"/>
      <c r="C3326" s="31"/>
      <c r="D3326" s="31"/>
      <c r="E3326" s="31"/>
      <c r="F3326" s="31"/>
      <c r="G3326" s="31"/>
      <c r="H3326" s="31"/>
      <c r="I3326" s="24"/>
      <c r="J3326" s="24"/>
      <c r="K3326" s="24"/>
      <c r="O3326" s="24"/>
      <c r="P3326" s="31"/>
    </row>
    <row r="3327" spans="1:16" x14ac:dyDescent="0.3">
      <c r="A3327" s="25"/>
      <c r="B3327"/>
      <c r="C3327" s="31"/>
      <c r="D3327" s="31"/>
      <c r="E3327" s="31"/>
      <c r="F3327" s="31"/>
      <c r="G3327" s="31"/>
      <c r="H3327" s="31"/>
      <c r="I3327" s="24"/>
      <c r="J3327" s="24"/>
      <c r="K3327" s="24"/>
      <c r="O3327" s="24"/>
      <c r="P3327" s="31"/>
    </row>
    <row r="3328" spans="1:16" x14ac:dyDescent="0.3">
      <c r="A3328" s="25"/>
      <c r="B3328"/>
      <c r="C3328" s="31"/>
      <c r="D3328" s="31"/>
      <c r="E3328" s="31"/>
      <c r="F3328" s="31"/>
      <c r="G3328" s="31"/>
      <c r="H3328" s="31"/>
      <c r="I3328" s="24"/>
      <c r="J3328" s="24"/>
      <c r="K3328" s="24"/>
      <c r="O3328" s="24"/>
      <c r="P3328" s="31"/>
    </row>
    <row r="3329" spans="1:16" x14ac:dyDescent="0.3">
      <c r="A3329" s="25"/>
      <c r="B3329"/>
      <c r="C3329" s="31"/>
      <c r="D3329" s="31"/>
      <c r="E3329" s="31"/>
      <c r="F3329" s="31"/>
      <c r="G3329" s="31"/>
      <c r="H3329" s="31"/>
      <c r="I3329" s="24"/>
      <c r="J3329" s="24"/>
      <c r="K3329" s="24"/>
      <c r="O3329" s="24"/>
      <c r="P3329" s="31"/>
    </row>
    <row r="3330" spans="1:16" x14ac:dyDescent="0.3">
      <c r="A3330" s="25"/>
      <c r="B3330"/>
      <c r="C3330" s="31"/>
      <c r="D3330" s="31"/>
      <c r="E3330" s="31"/>
      <c r="F3330" s="31"/>
      <c r="G3330" s="31"/>
      <c r="H3330" s="31"/>
      <c r="I3330" s="24"/>
      <c r="J3330" s="24"/>
      <c r="K3330" s="24"/>
      <c r="O3330" s="24"/>
      <c r="P3330" s="31"/>
    </row>
    <row r="3331" spans="1:16" x14ac:dyDescent="0.3">
      <c r="A3331" s="25"/>
      <c r="B3331"/>
      <c r="C3331" s="31"/>
      <c r="D3331" s="31"/>
      <c r="E3331" s="31"/>
      <c r="F3331" s="31"/>
      <c r="G3331" s="31"/>
      <c r="H3331" s="31"/>
      <c r="I3331" s="24"/>
      <c r="J3331" s="24"/>
      <c r="K3331" s="24"/>
      <c r="O3331" s="24"/>
      <c r="P3331" s="31"/>
    </row>
    <row r="3332" spans="1:16" x14ac:dyDescent="0.3">
      <c r="A3332" s="25"/>
      <c r="B3332"/>
      <c r="C3332" s="31"/>
      <c r="D3332" s="31"/>
      <c r="E3332" s="31"/>
      <c r="F3332" s="31"/>
      <c r="G3332" s="31"/>
      <c r="H3332" s="31"/>
      <c r="I3332" s="24"/>
      <c r="J3332" s="24"/>
      <c r="K3332" s="24"/>
      <c r="O3332" s="24"/>
      <c r="P3332" s="31"/>
    </row>
    <row r="3333" spans="1:16" x14ac:dyDescent="0.3">
      <c r="A3333" s="25"/>
      <c r="B3333"/>
      <c r="C3333" s="31"/>
      <c r="D3333" s="31"/>
      <c r="E3333" s="31"/>
      <c r="F3333" s="31"/>
      <c r="G3333" s="31"/>
      <c r="H3333" s="31"/>
      <c r="I3333" s="24"/>
      <c r="J3333" s="24"/>
      <c r="K3333" s="24"/>
      <c r="O3333" s="24"/>
      <c r="P3333" s="31"/>
    </row>
    <row r="3334" spans="1:16" x14ac:dyDescent="0.3">
      <c r="A3334" s="25"/>
      <c r="B3334"/>
      <c r="C3334" s="31"/>
      <c r="D3334" s="31"/>
      <c r="E3334" s="31"/>
      <c r="F3334" s="31"/>
      <c r="G3334" s="31"/>
      <c r="H3334" s="31"/>
      <c r="I3334" s="24"/>
      <c r="J3334" s="24"/>
      <c r="K3334" s="24"/>
      <c r="O3334" s="24"/>
      <c r="P3334" s="31"/>
    </row>
    <row r="3335" spans="1:16" x14ac:dyDescent="0.3">
      <c r="A3335" s="25"/>
      <c r="B3335"/>
      <c r="C3335" s="31"/>
      <c r="D3335" s="31"/>
      <c r="E3335" s="31"/>
      <c r="F3335" s="31"/>
      <c r="G3335" s="31"/>
      <c r="H3335" s="31"/>
      <c r="I3335" s="24"/>
      <c r="J3335" s="24"/>
      <c r="K3335" s="24"/>
      <c r="O3335" s="24"/>
      <c r="P3335" s="31"/>
    </row>
    <row r="3336" spans="1:16" x14ac:dyDescent="0.3">
      <c r="A3336" s="25"/>
      <c r="B3336"/>
      <c r="C3336" s="31"/>
      <c r="D3336" s="31"/>
      <c r="E3336" s="31"/>
      <c r="F3336" s="31"/>
      <c r="G3336" s="31"/>
      <c r="H3336" s="31"/>
      <c r="I3336" s="24"/>
      <c r="J3336" s="24"/>
      <c r="K3336" s="24"/>
      <c r="O3336" s="24"/>
      <c r="P3336" s="31"/>
    </row>
    <row r="3337" spans="1:16" x14ac:dyDescent="0.3">
      <c r="A3337" s="25"/>
      <c r="B3337"/>
      <c r="C3337" s="31"/>
      <c r="D3337" s="31"/>
      <c r="E3337" s="31"/>
      <c r="F3337" s="31"/>
      <c r="G3337" s="31"/>
      <c r="H3337" s="31"/>
      <c r="I3337" s="24"/>
      <c r="J3337" s="24"/>
      <c r="K3337" s="24"/>
      <c r="O3337" s="24"/>
      <c r="P3337" s="31"/>
    </row>
    <row r="3338" spans="1:16" x14ac:dyDescent="0.3">
      <c r="A3338" s="25"/>
      <c r="B3338"/>
      <c r="I3338" s="24"/>
      <c r="J3338" s="24"/>
      <c r="K3338" s="24"/>
      <c r="O3338" s="24"/>
      <c r="P3338" s="31"/>
    </row>
    <row r="3339" spans="1:16" x14ac:dyDescent="0.3">
      <c r="A3339" s="25"/>
      <c r="B3339"/>
      <c r="C3339" s="31"/>
      <c r="D3339" s="31"/>
      <c r="E3339" s="31"/>
      <c r="F3339" s="31"/>
      <c r="G3339" s="31"/>
      <c r="H3339" s="31"/>
      <c r="I3339" s="24"/>
      <c r="J3339" s="24"/>
      <c r="K3339" s="24"/>
      <c r="O3339" s="24"/>
      <c r="P3339" s="31"/>
    </row>
    <row r="3340" spans="1:16" x14ac:dyDescent="0.3">
      <c r="A3340" s="25"/>
      <c r="B3340"/>
      <c r="C3340" s="31"/>
      <c r="D3340" s="31"/>
      <c r="E3340" s="31"/>
      <c r="F3340" s="31"/>
      <c r="G3340" s="31"/>
      <c r="H3340" s="31"/>
      <c r="I3340" s="24"/>
      <c r="J3340" s="24"/>
      <c r="K3340" s="24"/>
      <c r="O3340" s="24"/>
      <c r="P3340" s="31"/>
    </row>
    <row r="3341" spans="1:16" x14ac:dyDescent="0.3">
      <c r="A3341" s="25"/>
      <c r="B3341"/>
      <c r="C3341" s="31"/>
      <c r="D3341" s="31"/>
      <c r="E3341" s="31"/>
      <c r="F3341" s="31"/>
      <c r="G3341" s="31"/>
      <c r="H3341" s="31"/>
      <c r="I3341" s="24"/>
      <c r="J3341" s="24"/>
      <c r="K3341" s="24"/>
      <c r="O3341" s="24"/>
      <c r="P3341" s="31"/>
    </row>
    <row r="3342" spans="1:16" x14ac:dyDescent="0.3">
      <c r="A3342" s="25"/>
      <c r="B3342"/>
      <c r="C3342" s="31"/>
      <c r="D3342" s="31"/>
      <c r="E3342" s="31"/>
      <c r="F3342" s="31"/>
      <c r="G3342" s="31"/>
      <c r="H3342" s="31"/>
      <c r="I3342" s="24"/>
      <c r="J3342" s="24"/>
      <c r="K3342" s="24"/>
      <c r="O3342" s="24"/>
      <c r="P3342" s="31"/>
    </row>
    <row r="3343" spans="1:16" x14ac:dyDescent="0.3">
      <c r="A3343" s="25"/>
      <c r="B3343"/>
      <c r="C3343" s="31"/>
      <c r="D3343" s="31"/>
      <c r="E3343" s="31"/>
      <c r="F3343" s="31"/>
      <c r="G3343" s="31"/>
      <c r="H3343" s="31"/>
      <c r="I3343" s="24"/>
      <c r="J3343" s="24"/>
      <c r="K3343" s="24"/>
      <c r="O3343" s="24"/>
      <c r="P3343" s="31"/>
    </row>
    <row r="3344" spans="1:16" x14ac:dyDescent="0.3">
      <c r="A3344" s="25"/>
      <c r="B3344"/>
      <c r="C3344" s="31"/>
      <c r="D3344" s="31"/>
      <c r="E3344" s="31"/>
      <c r="F3344" s="31"/>
      <c r="G3344" s="31"/>
      <c r="H3344" s="31"/>
      <c r="I3344" s="24"/>
      <c r="J3344" s="24"/>
      <c r="K3344" s="24"/>
      <c r="O3344" s="24"/>
      <c r="P3344" s="31"/>
    </row>
    <row r="3345" spans="1:16" x14ac:dyDescent="0.3">
      <c r="A3345" s="25"/>
      <c r="B3345"/>
      <c r="I3345" s="24"/>
      <c r="J3345" s="24"/>
      <c r="K3345" s="24"/>
      <c r="O3345" s="24"/>
      <c r="P3345" s="31"/>
    </row>
    <row r="3346" spans="1:16" x14ac:dyDescent="0.3">
      <c r="A3346" s="25"/>
      <c r="B3346"/>
      <c r="C3346" s="31"/>
      <c r="D3346" s="31"/>
      <c r="E3346" s="31"/>
      <c r="F3346" s="31"/>
      <c r="G3346" s="31"/>
      <c r="H3346" s="31"/>
      <c r="I3346" s="24"/>
      <c r="J3346" s="24"/>
      <c r="K3346" s="24"/>
      <c r="O3346" s="24"/>
      <c r="P3346" s="31"/>
    </row>
    <row r="3347" spans="1:16" x14ac:dyDescent="0.3">
      <c r="A3347" s="25"/>
      <c r="B3347"/>
      <c r="I3347" s="24"/>
      <c r="J3347" s="24"/>
      <c r="K3347" s="24"/>
      <c r="O3347" s="24"/>
      <c r="P3347" s="31"/>
    </row>
    <row r="3348" spans="1:16" x14ac:dyDescent="0.3">
      <c r="A3348" s="25"/>
      <c r="B3348"/>
      <c r="I3348" s="24"/>
      <c r="J3348" s="24"/>
      <c r="K3348" s="24"/>
      <c r="O3348" s="24"/>
      <c r="P3348" s="31"/>
    </row>
    <row r="3349" spans="1:16" x14ac:dyDescent="0.3">
      <c r="A3349" s="25"/>
      <c r="B3349"/>
      <c r="I3349" s="24"/>
      <c r="J3349" s="24"/>
      <c r="K3349" s="24"/>
      <c r="O3349" s="24"/>
      <c r="P3349" s="31"/>
    </row>
    <row r="3350" spans="1:16" x14ac:dyDescent="0.3">
      <c r="A3350" s="25"/>
      <c r="B3350"/>
      <c r="C3350" s="31"/>
      <c r="D3350" s="31"/>
      <c r="E3350" s="31"/>
      <c r="F3350" s="31"/>
      <c r="G3350" s="31"/>
      <c r="H3350" s="31"/>
      <c r="I3350" s="24"/>
      <c r="J3350" s="24"/>
      <c r="K3350" s="24"/>
      <c r="O3350" s="24"/>
      <c r="P3350" s="31"/>
    </row>
    <row r="3351" spans="1:16" x14ac:dyDescent="0.3">
      <c r="A3351" s="25"/>
      <c r="B3351"/>
      <c r="C3351" s="31"/>
      <c r="D3351" s="31"/>
      <c r="E3351" s="31"/>
      <c r="F3351" s="31"/>
      <c r="G3351" s="31"/>
      <c r="H3351" s="31"/>
      <c r="I3351" s="24"/>
      <c r="J3351" s="24"/>
      <c r="K3351" s="24"/>
      <c r="O3351" s="24"/>
      <c r="P3351" s="31"/>
    </row>
    <row r="3352" spans="1:16" x14ac:dyDescent="0.3">
      <c r="A3352" s="25"/>
      <c r="B3352"/>
      <c r="C3352" s="31"/>
      <c r="D3352" s="31"/>
      <c r="E3352" s="31"/>
      <c r="F3352" s="31"/>
      <c r="G3352" s="31"/>
      <c r="H3352" s="31"/>
      <c r="I3352" s="24"/>
      <c r="J3352" s="24"/>
      <c r="K3352" s="24"/>
      <c r="O3352" s="24"/>
      <c r="P3352" s="31"/>
    </row>
    <row r="3353" spans="1:16" x14ac:dyDescent="0.3">
      <c r="A3353" s="25"/>
      <c r="B3353"/>
      <c r="I3353" s="24"/>
      <c r="J3353" s="24"/>
      <c r="K3353" s="24"/>
      <c r="O3353" s="24"/>
      <c r="P3353" s="31"/>
    </row>
    <row r="3354" spans="1:16" x14ac:dyDescent="0.3">
      <c r="A3354" s="25"/>
      <c r="B3354"/>
      <c r="I3354" s="24"/>
      <c r="J3354" s="24"/>
      <c r="K3354" s="24"/>
      <c r="O3354" s="24"/>
      <c r="P3354" s="31"/>
    </row>
    <row r="3355" spans="1:16" x14ac:dyDescent="0.3">
      <c r="A3355" s="25"/>
      <c r="B3355"/>
      <c r="I3355" s="24"/>
      <c r="J3355" s="24"/>
      <c r="K3355" s="24"/>
      <c r="O3355" s="24"/>
      <c r="P3355" s="31"/>
    </row>
    <row r="3356" spans="1:16" x14ac:dyDescent="0.3">
      <c r="A3356" s="25"/>
      <c r="B3356"/>
      <c r="I3356" s="24"/>
      <c r="J3356" s="24"/>
      <c r="K3356" s="24"/>
      <c r="O3356" s="24"/>
      <c r="P3356" s="31"/>
    </row>
    <row r="3357" spans="1:16" x14ac:dyDescent="0.3">
      <c r="A3357" s="25"/>
      <c r="B3357"/>
      <c r="I3357" s="24"/>
      <c r="J3357" s="24"/>
      <c r="K3357" s="24"/>
      <c r="O3357" s="24"/>
      <c r="P3357" s="31"/>
    </row>
    <row r="3358" spans="1:16" x14ac:dyDescent="0.3">
      <c r="A3358" s="25"/>
      <c r="B3358"/>
      <c r="C3358" s="31"/>
      <c r="D3358" s="31"/>
      <c r="E3358" s="31"/>
      <c r="F3358" s="31"/>
      <c r="G3358" s="31"/>
      <c r="H3358" s="31"/>
      <c r="I3358" s="24"/>
      <c r="J3358" s="24"/>
      <c r="K3358" s="24"/>
      <c r="O3358" s="24"/>
      <c r="P3358" s="31"/>
    </row>
    <row r="3359" spans="1:16" x14ac:dyDescent="0.3">
      <c r="A3359" s="25"/>
      <c r="B3359"/>
      <c r="I3359" s="24"/>
      <c r="J3359" s="24"/>
      <c r="K3359" s="24"/>
      <c r="O3359" s="24"/>
      <c r="P3359" s="31"/>
    </row>
    <row r="3360" spans="1:16" x14ac:dyDescent="0.3">
      <c r="A3360" s="25"/>
      <c r="B3360"/>
      <c r="I3360" s="24"/>
      <c r="J3360" s="24"/>
      <c r="K3360" s="24"/>
      <c r="O3360" s="24"/>
      <c r="P3360" s="31"/>
    </row>
    <row r="3361" spans="1:16" x14ac:dyDescent="0.3">
      <c r="A3361" s="25"/>
      <c r="B3361"/>
      <c r="I3361" s="24"/>
      <c r="J3361" s="24"/>
      <c r="K3361" s="24"/>
      <c r="O3361" s="24"/>
      <c r="P3361" s="31"/>
    </row>
    <row r="3362" spans="1:16" x14ac:dyDescent="0.3">
      <c r="A3362" s="25"/>
      <c r="B3362"/>
      <c r="C3362" s="31"/>
      <c r="D3362" s="31"/>
      <c r="E3362" s="31"/>
      <c r="F3362" s="31"/>
      <c r="G3362" s="31"/>
      <c r="H3362" s="31"/>
      <c r="I3362" s="24"/>
      <c r="J3362" s="24"/>
      <c r="K3362" s="24"/>
      <c r="O3362" s="24"/>
      <c r="P3362" s="31"/>
    </row>
    <row r="3363" spans="1:16" x14ac:dyDescent="0.3">
      <c r="A3363" s="25"/>
      <c r="B3363"/>
      <c r="C3363" s="31"/>
      <c r="D3363" s="31"/>
      <c r="E3363" s="31"/>
      <c r="F3363" s="31"/>
      <c r="G3363" s="31"/>
      <c r="H3363" s="31"/>
      <c r="I3363" s="24"/>
      <c r="J3363" s="24"/>
      <c r="K3363" s="24"/>
      <c r="O3363" s="24"/>
      <c r="P3363" s="31"/>
    </row>
    <row r="3364" spans="1:16" x14ac:dyDescent="0.3">
      <c r="A3364" s="25"/>
      <c r="B3364"/>
      <c r="C3364" s="31"/>
      <c r="D3364" s="31"/>
      <c r="E3364" s="31"/>
      <c r="F3364" s="31"/>
      <c r="G3364" s="31"/>
      <c r="H3364" s="31"/>
      <c r="I3364" s="24"/>
      <c r="J3364" s="24"/>
      <c r="K3364" s="24"/>
      <c r="O3364" s="24"/>
      <c r="P3364" s="31"/>
    </row>
    <row r="3365" spans="1:16" x14ac:dyDescent="0.3">
      <c r="A3365" s="25"/>
      <c r="B3365"/>
      <c r="C3365" s="31"/>
      <c r="D3365" s="31"/>
      <c r="E3365" s="31"/>
      <c r="F3365" s="31"/>
      <c r="G3365" s="31"/>
      <c r="H3365" s="31"/>
      <c r="I3365" s="24"/>
      <c r="J3365" s="24"/>
      <c r="K3365" s="24"/>
      <c r="O3365" s="24"/>
      <c r="P3365" s="31"/>
    </row>
    <row r="3366" spans="1:16" x14ac:dyDescent="0.3">
      <c r="A3366" s="25"/>
      <c r="B3366"/>
      <c r="I3366" s="24"/>
      <c r="J3366" s="24"/>
      <c r="K3366" s="24"/>
      <c r="O3366" s="24"/>
      <c r="P3366" s="31"/>
    </row>
    <row r="3367" spans="1:16" x14ac:dyDescent="0.3">
      <c r="A3367" s="25"/>
      <c r="B3367"/>
      <c r="I3367" s="24"/>
      <c r="J3367" s="24"/>
      <c r="K3367" s="24"/>
      <c r="O3367" s="24"/>
      <c r="P3367" s="31"/>
    </row>
    <row r="3368" spans="1:16" x14ac:dyDescent="0.3">
      <c r="A3368" s="25"/>
      <c r="B3368"/>
      <c r="C3368" s="31"/>
      <c r="D3368" s="31"/>
      <c r="E3368" s="31"/>
      <c r="F3368" s="31"/>
      <c r="G3368" s="31"/>
      <c r="H3368" s="31"/>
      <c r="I3368" s="24"/>
      <c r="J3368" s="24"/>
      <c r="K3368" s="24"/>
      <c r="O3368" s="24"/>
      <c r="P3368" s="31"/>
    </row>
    <row r="3369" spans="1:16" x14ac:dyDescent="0.3">
      <c r="A3369" s="25"/>
      <c r="B3369"/>
      <c r="I3369" s="24"/>
      <c r="J3369" s="24"/>
      <c r="K3369" s="24"/>
      <c r="O3369" s="24"/>
      <c r="P3369" s="31"/>
    </row>
    <row r="3370" spans="1:16" x14ac:dyDescent="0.3">
      <c r="A3370" s="25"/>
      <c r="B3370"/>
      <c r="C3370" s="31"/>
      <c r="D3370" s="31"/>
      <c r="E3370" s="31"/>
      <c r="F3370" s="31"/>
      <c r="G3370" s="31"/>
      <c r="H3370" s="31"/>
      <c r="I3370" s="24"/>
      <c r="J3370" s="24"/>
      <c r="K3370" s="24"/>
      <c r="O3370" s="24"/>
      <c r="P3370" s="31"/>
    </row>
    <row r="3371" spans="1:16" x14ac:dyDescent="0.3">
      <c r="A3371" s="25"/>
      <c r="B3371"/>
      <c r="I3371" s="24"/>
      <c r="J3371" s="24"/>
      <c r="K3371" s="24"/>
      <c r="O3371" s="24"/>
      <c r="P3371" s="31"/>
    </row>
    <row r="3372" spans="1:16" x14ac:dyDescent="0.3">
      <c r="A3372" s="25"/>
      <c r="B3372"/>
      <c r="I3372" s="24"/>
      <c r="J3372" s="24"/>
      <c r="K3372" s="24"/>
      <c r="O3372" s="24"/>
      <c r="P3372" s="31"/>
    </row>
    <row r="3373" spans="1:16" x14ac:dyDescent="0.3">
      <c r="A3373" s="25"/>
      <c r="B3373"/>
      <c r="C3373" s="31"/>
      <c r="D3373" s="31"/>
      <c r="E3373" s="31"/>
      <c r="F3373" s="31"/>
      <c r="G3373" s="31"/>
      <c r="H3373" s="31"/>
      <c r="I3373" s="24"/>
      <c r="J3373" s="24"/>
      <c r="K3373" s="24"/>
      <c r="O3373" s="24"/>
      <c r="P3373" s="31"/>
    </row>
    <row r="3374" spans="1:16" x14ac:dyDescent="0.3">
      <c r="A3374" s="25"/>
      <c r="B3374"/>
      <c r="C3374" s="31"/>
      <c r="D3374" s="31"/>
      <c r="E3374" s="31"/>
      <c r="F3374" s="31"/>
      <c r="G3374" s="31"/>
      <c r="H3374" s="31"/>
      <c r="I3374" s="24"/>
      <c r="J3374" s="24"/>
      <c r="K3374" s="24"/>
      <c r="O3374" s="24"/>
      <c r="P3374" s="31"/>
    </row>
    <row r="3375" spans="1:16" x14ac:dyDescent="0.3">
      <c r="A3375" s="25"/>
      <c r="B3375"/>
      <c r="C3375" s="31"/>
      <c r="D3375" s="31"/>
      <c r="E3375" s="31"/>
      <c r="F3375" s="31"/>
      <c r="G3375" s="31"/>
      <c r="H3375" s="31"/>
      <c r="I3375" s="24"/>
      <c r="J3375" s="24"/>
      <c r="K3375" s="24"/>
      <c r="O3375" s="24"/>
      <c r="P3375" s="31"/>
    </row>
    <row r="3376" spans="1:16" x14ac:dyDescent="0.3">
      <c r="A3376" s="25"/>
      <c r="B3376"/>
      <c r="I3376" s="24"/>
      <c r="J3376" s="24"/>
      <c r="K3376" s="24"/>
      <c r="O3376" s="24"/>
      <c r="P3376" s="31"/>
    </row>
    <row r="3377" spans="1:16" x14ac:dyDescent="0.3">
      <c r="A3377" s="25"/>
      <c r="B3377"/>
      <c r="I3377" s="24"/>
      <c r="J3377" s="24"/>
      <c r="K3377" s="24"/>
      <c r="O3377" s="24"/>
      <c r="P3377" s="31"/>
    </row>
    <row r="3378" spans="1:16" x14ac:dyDescent="0.3">
      <c r="A3378" s="25"/>
      <c r="B3378"/>
      <c r="I3378" s="24"/>
      <c r="J3378" s="24"/>
      <c r="K3378" s="24"/>
      <c r="O3378" s="24"/>
      <c r="P3378" s="31"/>
    </row>
    <row r="3379" spans="1:16" x14ac:dyDescent="0.3">
      <c r="A3379" s="25"/>
      <c r="B3379"/>
      <c r="C3379" s="31"/>
      <c r="D3379" s="31"/>
      <c r="E3379" s="31"/>
      <c r="F3379" s="31"/>
      <c r="G3379" s="31"/>
      <c r="H3379" s="31"/>
      <c r="I3379" s="24"/>
      <c r="J3379" s="24"/>
      <c r="K3379" s="24"/>
      <c r="O3379" s="24"/>
      <c r="P3379" s="31"/>
    </row>
    <row r="3380" spans="1:16" x14ac:dyDescent="0.3">
      <c r="A3380" s="25"/>
      <c r="B3380"/>
      <c r="I3380" s="24"/>
      <c r="J3380" s="24"/>
      <c r="K3380" s="24"/>
      <c r="O3380" s="24"/>
      <c r="P3380" s="31"/>
    </row>
    <row r="3381" spans="1:16" x14ac:dyDescent="0.3">
      <c r="A3381" s="25"/>
      <c r="B3381"/>
      <c r="C3381" s="31"/>
      <c r="D3381" s="31"/>
      <c r="E3381" s="31"/>
      <c r="F3381" s="31"/>
      <c r="G3381" s="31"/>
      <c r="H3381" s="31"/>
      <c r="I3381" s="24"/>
      <c r="J3381" s="24"/>
      <c r="K3381" s="24"/>
      <c r="O3381" s="24"/>
      <c r="P3381" s="31"/>
    </row>
    <row r="3382" spans="1:16" x14ac:dyDescent="0.3">
      <c r="A3382" s="25"/>
      <c r="B3382"/>
      <c r="C3382" s="31"/>
      <c r="D3382" s="31"/>
      <c r="E3382" s="31"/>
      <c r="F3382" s="31"/>
      <c r="G3382" s="31"/>
      <c r="H3382" s="31"/>
      <c r="I3382" s="24"/>
      <c r="J3382" s="24"/>
      <c r="K3382" s="24"/>
      <c r="O3382" s="24"/>
      <c r="P3382" s="31"/>
    </row>
    <row r="3383" spans="1:16" x14ac:dyDescent="0.3">
      <c r="A3383" s="25"/>
      <c r="B3383"/>
      <c r="C3383" s="31"/>
      <c r="D3383" s="31"/>
      <c r="E3383" s="31"/>
      <c r="F3383" s="31"/>
      <c r="G3383" s="31"/>
      <c r="H3383" s="31"/>
      <c r="I3383" s="24"/>
      <c r="J3383" s="24"/>
      <c r="K3383" s="24"/>
      <c r="O3383" s="24"/>
      <c r="P3383" s="31"/>
    </row>
    <row r="3384" spans="1:16" x14ac:dyDescent="0.3">
      <c r="A3384" s="25"/>
      <c r="B3384"/>
      <c r="I3384" s="24"/>
      <c r="J3384" s="24"/>
      <c r="K3384" s="24"/>
      <c r="O3384" s="24"/>
      <c r="P3384" s="31"/>
    </row>
    <row r="3385" spans="1:16" x14ac:dyDescent="0.3">
      <c r="A3385" s="25"/>
      <c r="B3385"/>
      <c r="C3385" s="31"/>
      <c r="D3385" s="31"/>
      <c r="E3385" s="31"/>
      <c r="F3385" s="31"/>
      <c r="G3385" s="31"/>
      <c r="H3385" s="31"/>
      <c r="I3385" s="24"/>
      <c r="J3385" s="24"/>
      <c r="K3385" s="24"/>
      <c r="O3385" s="24"/>
      <c r="P3385" s="31"/>
    </row>
    <row r="3386" spans="1:16" x14ac:dyDescent="0.3">
      <c r="A3386" s="25"/>
      <c r="B3386"/>
      <c r="C3386" s="31"/>
      <c r="D3386" s="31"/>
      <c r="E3386" s="31"/>
      <c r="F3386" s="31"/>
      <c r="G3386" s="31"/>
      <c r="H3386" s="31"/>
      <c r="I3386" s="24"/>
      <c r="J3386" s="24"/>
      <c r="K3386" s="24"/>
      <c r="O3386" s="24"/>
      <c r="P3386" s="31"/>
    </row>
    <row r="3387" spans="1:16" x14ac:dyDescent="0.3">
      <c r="A3387" s="25"/>
      <c r="B3387"/>
      <c r="I3387" s="24"/>
      <c r="J3387" s="24"/>
      <c r="K3387" s="24"/>
      <c r="O3387" s="24"/>
      <c r="P3387" s="31"/>
    </row>
    <row r="3388" spans="1:16" x14ac:dyDescent="0.3">
      <c r="A3388" s="25"/>
      <c r="B3388"/>
      <c r="C3388" s="31"/>
      <c r="D3388" s="31"/>
      <c r="E3388" s="31"/>
      <c r="F3388" s="31"/>
      <c r="G3388" s="31"/>
      <c r="H3388" s="31"/>
      <c r="I3388" s="24"/>
      <c r="J3388" s="24"/>
      <c r="K3388" s="24"/>
      <c r="O3388" s="24"/>
      <c r="P3388" s="31"/>
    </row>
    <row r="3389" spans="1:16" x14ac:dyDescent="0.3">
      <c r="A3389" s="25"/>
      <c r="B3389"/>
      <c r="I3389" s="24"/>
      <c r="J3389" s="24"/>
      <c r="K3389" s="24"/>
      <c r="O3389" s="24"/>
      <c r="P3389" s="31"/>
    </row>
    <row r="3390" spans="1:16" x14ac:dyDescent="0.3">
      <c r="A3390" s="25"/>
      <c r="B3390"/>
      <c r="C3390" s="31"/>
      <c r="D3390" s="31"/>
      <c r="E3390" s="31"/>
      <c r="F3390" s="31"/>
      <c r="G3390" s="31"/>
      <c r="H3390" s="31"/>
      <c r="I3390" s="24"/>
      <c r="J3390" s="24"/>
      <c r="K3390" s="24"/>
      <c r="O3390" s="24"/>
      <c r="P3390" s="31"/>
    </row>
    <row r="3391" spans="1:16" x14ac:dyDescent="0.3">
      <c r="A3391" s="25"/>
      <c r="B3391"/>
      <c r="C3391" s="31"/>
      <c r="D3391" s="31"/>
      <c r="E3391" s="31"/>
      <c r="F3391" s="31"/>
      <c r="G3391" s="31"/>
      <c r="H3391" s="31"/>
      <c r="I3391" s="24"/>
      <c r="J3391" s="24"/>
      <c r="K3391" s="24"/>
      <c r="O3391" s="24"/>
      <c r="P3391" s="31"/>
    </row>
    <row r="3392" spans="1:16" x14ac:dyDescent="0.3">
      <c r="A3392" s="25"/>
      <c r="B3392"/>
      <c r="C3392" s="31"/>
      <c r="D3392" s="31"/>
      <c r="E3392" s="31"/>
      <c r="F3392" s="31"/>
      <c r="G3392" s="31"/>
      <c r="H3392" s="31"/>
      <c r="I3392" s="24"/>
      <c r="J3392" s="24"/>
      <c r="K3392" s="24"/>
      <c r="O3392" s="24"/>
      <c r="P3392" s="31"/>
    </row>
    <row r="3393" spans="1:16" x14ac:dyDescent="0.3">
      <c r="A3393" s="25"/>
      <c r="B3393"/>
      <c r="C3393" s="31"/>
      <c r="D3393" s="31"/>
      <c r="E3393" s="31"/>
      <c r="F3393" s="31"/>
      <c r="G3393" s="31"/>
      <c r="H3393" s="31"/>
      <c r="I3393" s="24"/>
      <c r="J3393" s="24"/>
      <c r="K3393" s="24"/>
      <c r="O3393" s="24"/>
      <c r="P3393" s="31"/>
    </row>
    <row r="3394" spans="1:16" x14ac:dyDescent="0.3">
      <c r="A3394" s="25"/>
      <c r="B3394"/>
      <c r="C3394" s="31"/>
      <c r="D3394" s="31"/>
      <c r="E3394" s="31"/>
      <c r="F3394" s="31"/>
      <c r="G3394" s="31"/>
      <c r="H3394" s="31"/>
      <c r="I3394" s="24"/>
      <c r="J3394" s="24"/>
      <c r="K3394" s="24"/>
      <c r="O3394" s="24"/>
      <c r="P3394" s="31"/>
    </row>
    <row r="3395" spans="1:16" x14ac:dyDescent="0.3">
      <c r="A3395" s="25"/>
      <c r="B3395"/>
      <c r="C3395" s="31"/>
      <c r="D3395" s="31"/>
      <c r="E3395" s="31"/>
      <c r="F3395" s="31"/>
      <c r="G3395" s="31"/>
      <c r="H3395" s="31"/>
      <c r="I3395" s="24"/>
      <c r="J3395" s="24"/>
      <c r="K3395" s="24"/>
      <c r="O3395" s="24"/>
      <c r="P3395" s="31"/>
    </row>
    <row r="3396" spans="1:16" x14ac:dyDescent="0.3">
      <c r="A3396" s="25"/>
      <c r="B3396"/>
      <c r="C3396" s="31"/>
      <c r="D3396" s="31"/>
      <c r="E3396" s="31"/>
      <c r="F3396" s="31"/>
      <c r="G3396" s="31"/>
      <c r="H3396" s="31"/>
      <c r="I3396" s="24"/>
      <c r="J3396" s="24"/>
      <c r="K3396" s="24"/>
      <c r="O3396" s="24"/>
      <c r="P3396" s="31"/>
    </row>
    <row r="3397" spans="1:16" x14ac:dyDescent="0.3">
      <c r="A3397" s="25"/>
      <c r="B3397"/>
      <c r="C3397" s="31"/>
      <c r="D3397" s="31"/>
      <c r="E3397" s="31"/>
      <c r="F3397" s="31"/>
      <c r="G3397" s="31"/>
      <c r="H3397" s="31"/>
      <c r="I3397" s="24"/>
      <c r="J3397" s="24"/>
      <c r="K3397" s="24"/>
      <c r="O3397" s="24"/>
      <c r="P3397" s="31"/>
    </row>
    <row r="3398" spans="1:16" x14ac:dyDescent="0.3">
      <c r="A3398" s="25"/>
      <c r="B3398"/>
      <c r="I3398" s="24"/>
      <c r="J3398" s="24"/>
      <c r="K3398" s="24"/>
      <c r="O3398" s="24"/>
      <c r="P3398" s="31"/>
    </row>
    <row r="3399" spans="1:16" x14ac:dyDescent="0.3">
      <c r="A3399" s="25"/>
      <c r="B3399"/>
      <c r="C3399" s="31"/>
      <c r="D3399" s="31"/>
      <c r="E3399" s="31"/>
      <c r="F3399" s="31"/>
      <c r="G3399" s="31"/>
      <c r="H3399" s="31"/>
      <c r="I3399" s="24"/>
      <c r="J3399" s="24"/>
      <c r="K3399" s="24"/>
      <c r="O3399" s="24"/>
      <c r="P3399" s="31"/>
    </row>
    <row r="3400" spans="1:16" x14ac:dyDescent="0.3">
      <c r="A3400" s="25"/>
      <c r="B3400"/>
      <c r="C3400" s="31"/>
      <c r="D3400" s="31"/>
      <c r="E3400" s="31"/>
      <c r="F3400" s="31"/>
      <c r="G3400" s="31"/>
      <c r="H3400" s="31"/>
      <c r="I3400" s="24"/>
      <c r="J3400" s="24"/>
      <c r="K3400" s="24"/>
      <c r="O3400" s="24"/>
      <c r="P3400" s="31"/>
    </row>
    <row r="3401" spans="1:16" x14ac:dyDescent="0.3">
      <c r="A3401" s="25"/>
      <c r="B3401"/>
      <c r="C3401" s="31"/>
      <c r="D3401" s="31"/>
      <c r="E3401" s="31"/>
      <c r="F3401" s="31"/>
      <c r="G3401" s="31"/>
      <c r="H3401" s="31"/>
      <c r="I3401" s="24"/>
      <c r="J3401" s="24"/>
      <c r="K3401" s="24"/>
      <c r="O3401" s="24"/>
      <c r="P3401" s="31"/>
    </row>
    <row r="3402" spans="1:16" x14ac:dyDescent="0.3">
      <c r="A3402" s="25"/>
      <c r="B3402"/>
      <c r="C3402" s="31"/>
      <c r="D3402" s="31"/>
      <c r="E3402" s="31"/>
      <c r="F3402" s="31"/>
      <c r="G3402" s="31"/>
      <c r="H3402" s="31"/>
      <c r="I3402" s="24"/>
      <c r="J3402" s="24"/>
      <c r="K3402" s="24"/>
      <c r="O3402" s="24"/>
      <c r="P3402" s="31"/>
    </row>
    <row r="3403" spans="1:16" x14ac:dyDescent="0.3">
      <c r="A3403" s="25"/>
      <c r="B3403"/>
      <c r="C3403" s="31"/>
      <c r="D3403" s="31"/>
      <c r="E3403" s="31"/>
      <c r="F3403" s="31"/>
      <c r="G3403" s="31"/>
      <c r="H3403" s="31"/>
      <c r="I3403" s="24"/>
      <c r="J3403" s="24"/>
      <c r="K3403" s="24"/>
      <c r="O3403" s="24"/>
      <c r="P3403" s="31"/>
    </row>
    <row r="3404" spans="1:16" x14ac:dyDescent="0.3">
      <c r="A3404" s="25"/>
      <c r="B3404"/>
      <c r="C3404" s="31"/>
      <c r="D3404" s="31"/>
      <c r="E3404" s="31"/>
      <c r="F3404" s="31"/>
      <c r="G3404" s="31"/>
      <c r="H3404" s="31"/>
      <c r="I3404" s="24"/>
      <c r="J3404" s="24"/>
      <c r="K3404" s="24"/>
      <c r="O3404" s="24"/>
      <c r="P3404" s="31"/>
    </row>
    <row r="3405" spans="1:16" x14ac:dyDescent="0.3">
      <c r="A3405" s="25"/>
      <c r="B3405"/>
      <c r="C3405" s="31"/>
      <c r="D3405" s="31"/>
      <c r="E3405" s="31"/>
      <c r="F3405" s="31"/>
      <c r="G3405" s="31"/>
      <c r="H3405" s="31"/>
      <c r="I3405" s="24"/>
      <c r="J3405" s="24"/>
      <c r="K3405" s="24"/>
      <c r="O3405" s="24"/>
      <c r="P3405" s="31"/>
    </row>
    <row r="3406" spans="1:16" x14ac:dyDescent="0.3">
      <c r="A3406" s="25"/>
      <c r="B3406"/>
      <c r="I3406" s="24"/>
      <c r="J3406" s="24"/>
      <c r="K3406" s="24"/>
      <c r="O3406" s="24"/>
      <c r="P3406" s="31"/>
    </row>
    <row r="3407" spans="1:16" x14ac:dyDescent="0.3">
      <c r="A3407" s="25"/>
      <c r="B3407"/>
      <c r="C3407" s="31"/>
      <c r="D3407" s="31"/>
      <c r="E3407" s="31"/>
      <c r="F3407" s="31"/>
      <c r="G3407" s="31"/>
      <c r="H3407" s="31"/>
      <c r="I3407" s="24"/>
      <c r="J3407" s="24"/>
      <c r="K3407" s="24"/>
      <c r="O3407" s="24"/>
      <c r="P3407" s="31"/>
    </row>
    <row r="3408" spans="1:16" x14ac:dyDescent="0.3">
      <c r="A3408" s="25"/>
      <c r="B3408"/>
      <c r="C3408" s="31"/>
      <c r="D3408" s="31"/>
      <c r="E3408" s="31"/>
      <c r="F3408" s="31"/>
      <c r="G3408" s="31"/>
      <c r="H3408" s="31"/>
      <c r="I3408" s="24"/>
      <c r="J3408" s="24"/>
      <c r="K3408" s="24"/>
      <c r="O3408" s="24"/>
      <c r="P3408" s="31"/>
    </row>
    <row r="3409" spans="1:16" x14ac:dyDescent="0.3">
      <c r="A3409" s="25"/>
      <c r="B3409"/>
      <c r="C3409" s="31"/>
      <c r="D3409" s="31"/>
      <c r="E3409" s="31"/>
      <c r="F3409" s="31"/>
      <c r="G3409" s="31"/>
      <c r="H3409" s="31"/>
      <c r="I3409" s="24"/>
      <c r="J3409" s="24"/>
      <c r="K3409" s="24"/>
      <c r="O3409" s="24"/>
      <c r="P3409" s="31"/>
    </row>
    <row r="3410" spans="1:16" x14ac:dyDescent="0.3">
      <c r="A3410" s="25"/>
      <c r="B3410"/>
      <c r="I3410" s="24"/>
      <c r="J3410" s="24"/>
      <c r="K3410" s="24"/>
      <c r="O3410" s="24"/>
      <c r="P3410" s="31"/>
    </row>
    <row r="3411" spans="1:16" x14ac:dyDescent="0.3">
      <c r="A3411" s="25"/>
      <c r="B3411"/>
      <c r="I3411" s="24"/>
      <c r="J3411" s="24"/>
      <c r="K3411" s="24"/>
      <c r="O3411" s="24"/>
      <c r="P3411" s="31"/>
    </row>
    <row r="3412" spans="1:16" x14ac:dyDescent="0.3">
      <c r="A3412" s="25"/>
      <c r="B3412"/>
      <c r="C3412" s="31"/>
      <c r="D3412" s="31"/>
      <c r="E3412" s="31"/>
      <c r="F3412" s="31"/>
      <c r="G3412" s="31"/>
      <c r="H3412" s="31"/>
      <c r="I3412" s="24"/>
      <c r="J3412" s="24"/>
      <c r="K3412" s="24"/>
      <c r="O3412" s="24"/>
      <c r="P3412" s="31"/>
    </row>
    <row r="3413" spans="1:16" x14ac:dyDescent="0.3">
      <c r="A3413" s="25"/>
      <c r="B3413"/>
      <c r="I3413" s="24"/>
      <c r="J3413" s="24"/>
      <c r="K3413" s="24"/>
      <c r="O3413" s="24"/>
      <c r="P3413" s="31"/>
    </row>
    <row r="3414" spans="1:16" x14ac:dyDescent="0.3">
      <c r="A3414" s="25"/>
      <c r="B3414"/>
      <c r="C3414" s="31"/>
      <c r="D3414" s="31"/>
      <c r="E3414" s="31"/>
      <c r="F3414" s="31"/>
      <c r="G3414" s="31"/>
      <c r="H3414" s="31"/>
      <c r="I3414" s="24"/>
      <c r="J3414" s="24"/>
      <c r="K3414" s="24"/>
      <c r="O3414" s="24"/>
      <c r="P3414" s="31"/>
    </row>
    <row r="3415" spans="1:16" x14ac:dyDescent="0.3">
      <c r="A3415" s="25"/>
      <c r="B3415"/>
      <c r="I3415" s="24"/>
      <c r="J3415" s="24"/>
      <c r="K3415" s="24"/>
      <c r="O3415" s="24"/>
      <c r="P3415" s="31"/>
    </row>
    <row r="3416" spans="1:16" x14ac:dyDescent="0.3">
      <c r="A3416" s="25"/>
      <c r="B3416"/>
      <c r="C3416" s="31"/>
      <c r="D3416" s="31"/>
      <c r="E3416" s="31"/>
      <c r="F3416" s="31"/>
      <c r="G3416" s="31"/>
      <c r="H3416" s="31"/>
      <c r="I3416" s="24"/>
      <c r="J3416" s="24"/>
      <c r="K3416" s="24"/>
      <c r="O3416" s="24"/>
      <c r="P3416" s="31"/>
    </row>
    <row r="3417" spans="1:16" x14ac:dyDescent="0.3">
      <c r="A3417" s="25"/>
      <c r="B3417"/>
      <c r="C3417" s="31"/>
      <c r="D3417" s="31"/>
      <c r="E3417" s="31"/>
      <c r="F3417" s="31"/>
      <c r="G3417" s="31"/>
      <c r="H3417" s="31"/>
      <c r="I3417" s="24"/>
      <c r="J3417" s="24"/>
      <c r="K3417" s="24"/>
      <c r="O3417" s="24"/>
      <c r="P3417" s="31"/>
    </row>
    <row r="3418" spans="1:16" x14ac:dyDescent="0.3">
      <c r="A3418" s="25"/>
      <c r="B3418"/>
      <c r="C3418" s="31"/>
      <c r="D3418" s="31"/>
      <c r="E3418" s="31"/>
      <c r="F3418" s="31"/>
      <c r="G3418" s="31"/>
      <c r="H3418" s="31"/>
      <c r="I3418" s="24"/>
      <c r="J3418" s="24"/>
      <c r="K3418" s="24"/>
      <c r="O3418" s="24"/>
      <c r="P3418" s="31"/>
    </row>
    <row r="3419" spans="1:16" x14ac:dyDescent="0.3">
      <c r="A3419" s="25"/>
      <c r="B3419"/>
      <c r="C3419" s="31"/>
      <c r="D3419" s="31"/>
      <c r="E3419" s="31"/>
      <c r="F3419" s="31"/>
      <c r="G3419" s="31"/>
      <c r="H3419" s="31"/>
      <c r="I3419" s="24"/>
      <c r="J3419" s="24"/>
      <c r="K3419" s="24"/>
      <c r="O3419" s="24"/>
      <c r="P3419" s="31"/>
    </row>
    <row r="3420" spans="1:16" x14ac:dyDescent="0.3">
      <c r="A3420" s="25"/>
      <c r="B3420"/>
      <c r="I3420" s="24"/>
      <c r="J3420" s="24"/>
      <c r="K3420" s="24"/>
      <c r="O3420" s="24"/>
      <c r="P3420" s="31"/>
    </row>
    <row r="3421" spans="1:16" x14ac:dyDescent="0.3">
      <c r="A3421" s="25"/>
      <c r="B3421"/>
      <c r="C3421" s="31"/>
      <c r="D3421" s="31"/>
      <c r="E3421" s="31"/>
      <c r="F3421" s="31"/>
      <c r="G3421" s="31"/>
      <c r="H3421" s="31"/>
      <c r="I3421" s="24"/>
      <c r="J3421" s="24"/>
      <c r="K3421" s="24"/>
      <c r="O3421" s="24"/>
      <c r="P3421" s="31"/>
    </row>
    <row r="3422" spans="1:16" x14ac:dyDescent="0.3">
      <c r="A3422" s="25"/>
      <c r="B3422"/>
      <c r="C3422" s="31"/>
      <c r="D3422" s="31"/>
      <c r="E3422" s="31"/>
      <c r="F3422" s="31"/>
      <c r="G3422" s="31"/>
      <c r="H3422" s="31"/>
      <c r="I3422" s="24"/>
      <c r="J3422" s="24"/>
      <c r="K3422" s="24"/>
      <c r="O3422" s="24"/>
      <c r="P3422" s="31"/>
    </row>
    <row r="3423" spans="1:16" x14ac:dyDescent="0.3">
      <c r="A3423" s="25"/>
      <c r="B3423"/>
      <c r="C3423" s="31"/>
      <c r="D3423" s="31"/>
      <c r="E3423" s="31"/>
      <c r="F3423" s="31"/>
      <c r="G3423" s="31"/>
      <c r="H3423" s="31"/>
      <c r="I3423" s="24"/>
      <c r="J3423" s="24"/>
      <c r="K3423" s="24"/>
      <c r="O3423" s="24"/>
      <c r="P3423" s="31"/>
    </row>
    <row r="3424" spans="1:16" x14ac:dyDescent="0.3">
      <c r="A3424" s="25"/>
      <c r="B3424"/>
      <c r="C3424" s="31"/>
      <c r="D3424" s="31"/>
      <c r="E3424" s="31"/>
      <c r="F3424" s="31"/>
      <c r="G3424" s="31"/>
      <c r="H3424" s="31"/>
      <c r="I3424" s="24"/>
      <c r="J3424" s="24"/>
      <c r="K3424" s="24"/>
      <c r="O3424" s="24"/>
      <c r="P3424" s="31"/>
    </row>
    <row r="3425" spans="1:16" x14ac:dyDescent="0.3">
      <c r="A3425" s="25"/>
      <c r="B3425"/>
      <c r="C3425" s="31"/>
      <c r="D3425" s="31"/>
      <c r="E3425" s="31"/>
      <c r="F3425" s="31"/>
      <c r="G3425" s="31"/>
      <c r="H3425" s="31"/>
      <c r="I3425" s="24"/>
      <c r="J3425" s="24"/>
      <c r="K3425" s="24"/>
      <c r="O3425" s="24"/>
      <c r="P3425" s="31"/>
    </row>
    <row r="3426" spans="1:16" x14ac:dyDescent="0.3">
      <c r="A3426" s="25"/>
      <c r="B3426"/>
      <c r="C3426" s="31"/>
      <c r="D3426" s="31"/>
      <c r="E3426" s="31"/>
      <c r="F3426" s="31"/>
      <c r="G3426" s="31"/>
      <c r="H3426" s="31"/>
      <c r="I3426" s="24"/>
      <c r="J3426" s="24"/>
      <c r="K3426" s="24"/>
      <c r="O3426" s="24"/>
      <c r="P3426" s="31"/>
    </row>
    <row r="3427" spans="1:16" x14ac:dyDescent="0.3">
      <c r="A3427" s="25"/>
      <c r="B3427"/>
      <c r="C3427" s="31"/>
      <c r="D3427" s="31"/>
      <c r="E3427" s="31"/>
      <c r="F3427" s="31"/>
      <c r="G3427" s="31"/>
      <c r="H3427" s="31"/>
      <c r="I3427" s="24"/>
      <c r="J3427" s="24"/>
      <c r="K3427" s="24"/>
      <c r="O3427" s="24"/>
      <c r="P3427" s="31"/>
    </row>
    <row r="3428" spans="1:16" x14ac:dyDescent="0.3">
      <c r="A3428" s="25"/>
      <c r="B3428"/>
      <c r="C3428" s="31"/>
      <c r="D3428" s="31"/>
      <c r="E3428" s="31"/>
      <c r="F3428" s="31"/>
      <c r="G3428" s="31"/>
      <c r="H3428" s="31"/>
      <c r="I3428" s="24"/>
      <c r="J3428" s="24"/>
      <c r="K3428" s="24"/>
      <c r="O3428" s="24"/>
      <c r="P3428" s="31"/>
    </row>
    <row r="3429" spans="1:16" x14ac:dyDescent="0.3">
      <c r="A3429" s="25"/>
      <c r="B3429"/>
      <c r="C3429" s="31"/>
      <c r="D3429" s="31"/>
      <c r="E3429" s="31"/>
      <c r="F3429" s="31"/>
      <c r="G3429" s="31"/>
      <c r="H3429" s="31"/>
      <c r="I3429" s="24"/>
      <c r="J3429" s="24"/>
      <c r="K3429" s="24"/>
      <c r="O3429" s="24"/>
      <c r="P3429" s="31"/>
    </row>
    <row r="3430" spans="1:16" x14ac:dyDescent="0.3">
      <c r="A3430" s="25"/>
      <c r="B3430"/>
      <c r="C3430" s="31"/>
      <c r="D3430" s="31"/>
      <c r="E3430" s="31"/>
      <c r="F3430" s="31"/>
      <c r="G3430" s="31"/>
      <c r="H3430" s="31"/>
      <c r="I3430" s="24"/>
      <c r="J3430" s="24"/>
      <c r="K3430" s="24"/>
      <c r="O3430" s="24"/>
      <c r="P3430" s="31"/>
    </row>
    <row r="3431" spans="1:16" x14ac:dyDescent="0.3">
      <c r="A3431" s="34"/>
      <c r="C3431" s="31"/>
      <c r="D3431" s="31"/>
      <c r="E3431" s="31"/>
      <c r="F3431" s="31"/>
      <c r="G3431" s="31"/>
      <c r="H3431" s="31"/>
      <c r="I3431" s="24"/>
      <c r="J3431" s="24"/>
      <c r="K3431" s="24"/>
      <c r="L3431" s="31"/>
      <c r="M3431" s="31"/>
      <c r="N3431" s="31"/>
      <c r="O3431" s="24"/>
      <c r="P3431" s="31"/>
    </row>
    <row r="3432" spans="1:16" x14ac:dyDescent="0.3">
      <c r="A3432" s="34"/>
      <c r="C3432" s="31"/>
      <c r="D3432" s="31"/>
      <c r="E3432" s="31"/>
      <c r="F3432" s="31"/>
      <c r="G3432" s="31"/>
      <c r="H3432" s="31"/>
      <c r="I3432" s="24"/>
      <c r="J3432" s="24"/>
      <c r="K3432" s="24"/>
      <c r="L3432" s="31"/>
      <c r="M3432" s="31"/>
      <c r="N3432" s="31"/>
      <c r="O3432" s="24"/>
      <c r="P3432" s="31"/>
    </row>
    <row r="3433" spans="1:16" x14ac:dyDescent="0.3">
      <c r="A3433" s="34"/>
      <c r="C3433" s="31"/>
      <c r="D3433" s="31"/>
      <c r="E3433" s="31"/>
      <c r="F3433" s="31"/>
      <c r="G3433" s="31"/>
      <c r="H3433" s="31"/>
      <c r="I3433" s="24"/>
      <c r="J3433" s="24"/>
      <c r="K3433" s="24"/>
      <c r="L3433" s="31"/>
      <c r="M3433" s="31"/>
      <c r="N3433" s="31"/>
      <c r="O3433" s="24"/>
      <c r="P3433" s="31"/>
    </row>
    <row r="3434" spans="1:16" x14ac:dyDescent="0.3">
      <c r="A3434" s="34"/>
      <c r="C3434" s="31"/>
      <c r="D3434" s="31"/>
      <c r="E3434" s="31"/>
      <c r="F3434" s="31"/>
      <c r="G3434" s="31"/>
      <c r="H3434" s="31"/>
      <c r="I3434" s="24"/>
      <c r="J3434" s="24"/>
      <c r="K3434" s="24"/>
      <c r="L3434" s="31"/>
      <c r="M3434" s="31"/>
      <c r="N3434" s="31"/>
      <c r="O3434" s="24"/>
      <c r="P3434" s="31"/>
    </row>
    <row r="3435" spans="1:16" x14ac:dyDescent="0.3">
      <c r="A3435" s="34"/>
      <c r="C3435" s="31"/>
      <c r="D3435" s="31"/>
      <c r="E3435" s="31"/>
      <c r="F3435" s="31"/>
      <c r="G3435" s="31"/>
      <c r="H3435" s="31"/>
      <c r="I3435" s="24"/>
      <c r="J3435" s="24"/>
      <c r="K3435" s="24"/>
      <c r="L3435" s="31"/>
      <c r="M3435" s="31"/>
      <c r="N3435" s="31"/>
      <c r="O3435" s="24"/>
      <c r="P3435" s="31"/>
    </row>
    <row r="3436" spans="1:16" x14ac:dyDescent="0.3">
      <c r="A3436" s="34"/>
      <c r="C3436" s="31"/>
      <c r="D3436" s="31"/>
      <c r="E3436" s="31"/>
      <c r="F3436" s="31"/>
      <c r="G3436" s="31"/>
      <c r="H3436" s="31"/>
      <c r="I3436" s="24"/>
      <c r="J3436" s="24"/>
      <c r="K3436" s="24"/>
      <c r="L3436" s="31"/>
      <c r="M3436" s="31"/>
      <c r="N3436" s="31"/>
      <c r="O3436" s="24"/>
      <c r="P3436" s="31"/>
    </row>
    <row r="3437" spans="1:16" x14ac:dyDescent="0.3">
      <c r="A3437" s="34"/>
      <c r="C3437" s="31"/>
      <c r="D3437" s="31"/>
      <c r="E3437" s="31"/>
      <c r="F3437" s="31"/>
      <c r="G3437" s="31"/>
      <c r="H3437" s="31"/>
      <c r="I3437" s="24"/>
      <c r="J3437" s="24"/>
      <c r="K3437" s="24"/>
      <c r="L3437" s="31"/>
      <c r="M3437" s="31"/>
      <c r="N3437" s="31"/>
      <c r="O3437" s="24"/>
      <c r="P3437" s="31"/>
    </row>
    <row r="3438" spans="1:16" x14ac:dyDescent="0.3">
      <c r="A3438" s="34"/>
      <c r="C3438" s="31"/>
      <c r="D3438" s="31"/>
      <c r="E3438" s="31"/>
      <c r="F3438" s="31"/>
      <c r="G3438" s="31"/>
      <c r="H3438" s="31"/>
      <c r="I3438" s="24"/>
      <c r="J3438" s="24"/>
      <c r="K3438" s="24"/>
      <c r="L3438" s="31"/>
      <c r="M3438" s="31"/>
      <c r="N3438" s="31"/>
      <c r="O3438" s="24"/>
      <c r="P3438" s="31"/>
    </row>
    <row r="3439" spans="1:16" x14ac:dyDescent="0.3">
      <c r="A3439" s="34"/>
      <c r="C3439" s="31"/>
      <c r="D3439" s="31"/>
      <c r="E3439" s="31"/>
      <c r="F3439" s="31"/>
      <c r="G3439" s="31"/>
      <c r="H3439" s="31"/>
      <c r="I3439" s="24"/>
      <c r="J3439" s="24"/>
      <c r="K3439" s="24"/>
      <c r="L3439" s="31"/>
      <c r="M3439" s="31"/>
      <c r="N3439" s="31"/>
      <c r="O3439" s="24"/>
      <c r="P3439" s="31"/>
    </row>
    <row r="3440" spans="1:16" x14ac:dyDescent="0.3">
      <c r="A3440" s="34"/>
      <c r="C3440" s="31"/>
      <c r="D3440" s="31"/>
      <c r="E3440" s="31"/>
      <c r="F3440" s="31"/>
      <c r="G3440" s="31"/>
      <c r="H3440" s="31"/>
      <c r="I3440" s="24"/>
      <c r="J3440" s="24"/>
      <c r="K3440" s="24"/>
      <c r="L3440" s="31"/>
      <c r="M3440" s="31"/>
      <c r="N3440" s="31"/>
      <c r="O3440" s="24"/>
      <c r="P3440" s="31"/>
    </row>
    <row r="3441" spans="1:16" x14ac:dyDescent="0.3">
      <c r="A3441" s="34"/>
      <c r="C3441" s="31"/>
      <c r="D3441" s="31"/>
      <c r="E3441" s="31"/>
      <c r="F3441" s="31"/>
      <c r="G3441" s="31"/>
      <c r="H3441" s="31"/>
      <c r="I3441" s="31"/>
      <c r="J3441" s="31"/>
      <c r="K3441" s="31"/>
      <c r="O3441" s="31"/>
      <c r="P3441" s="31"/>
    </row>
    <row r="3442" spans="1:16" x14ac:dyDescent="0.3">
      <c r="A3442" s="34"/>
      <c r="C3442" s="31"/>
      <c r="D3442" s="31"/>
      <c r="E3442" s="31"/>
      <c r="F3442" s="31"/>
      <c r="G3442" s="31"/>
      <c r="H3442" s="31"/>
      <c r="I3442" s="31"/>
      <c r="J3442" s="31"/>
      <c r="K3442" s="31"/>
      <c r="O3442" s="31"/>
      <c r="P3442" s="31"/>
    </row>
    <row r="3443" spans="1:16" x14ac:dyDescent="0.3">
      <c r="A3443" s="34"/>
      <c r="C3443" s="31"/>
      <c r="D3443" s="31"/>
      <c r="E3443" s="31"/>
      <c r="F3443" s="31"/>
      <c r="G3443" s="31"/>
      <c r="H3443" s="31"/>
      <c r="I3443" s="31"/>
      <c r="J3443" s="31"/>
      <c r="K3443" s="31"/>
      <c r="O3443" s="31"/>
      <c r="P3443" s="31"/>
    </row>
    <row r="3444" spans="1:16" x14ac:dyDescent="0.3">
      <c r="A3444" s="34"/>
      <c r="C3444" s="31"/>
      <c r="D3444" s="31"/>
      <c r="E3444" s="31"/>
      <c r="F3444" s="31"/>
      <c r="G3444" s="31"/>
      <c r="H3444" s="31"/>
      <c r="I3444" s="31"/>
      <c r="J3444" s="31"/>
      <c r="K3444" s="31"/>
      <c r="O3444" s="31"/>
      <c r="P3444" s="31"/>
    </row>
    <row r="3445" spans="1:16" x14ac:dyDescent="0.3">
      <c r="A3445" s="34"/>
      <c r="C3445" s="31"/>
      <c r="D3445" s="31"/>
      <c r="E3445" s="31"/>
      <c r="F3445" s="31"/>
      <c r="G3445" s="31"/>
      <c r="H3445" s="31"/>
      <c r="I3445" s="31"/>
      <c r="J3445" s="31"/>
      <c r="K3445" s="31"/>
      <c r="O3445" s="31"/>
      <c r="P3445" s="31"/>
    </row>
    <row r="3446" spans="1:16" x14ac:dyDescent="0.3">
      <c r="A3446" s="34"/>
      <c r="C3446" s="31"/>
      <c r="D3446" s="31"/>
      <c r="E3446" s="31"/>
      <c r="F3446" s="31"/>
      <c r="G3446" s="31"/>
      <c r="H3446" s="31"/>
      <c r="I3446" s="31"/>
      <c r="J3446" s="31"/>
      <c r="K3446" s="31"/>
      <c r="O3446" s="31"/>
      <c r="P3446" s="31"/>
    </row>
    <row r="3452" spans="1:16" x14ac:dyDescent="0.3">
      <c r="C3452" s="29"/>
      <c r="D3452" s="33"/>
      <c r="E3452" s="33"/>
      <c r="F3452" s="33"/>
    </row>
  </sheetData>
  <mergeCells count="3">
    <mergeCell ref="J2:K2"/>
    <mergeCell ref="J3:K3"/>
    <mergeCell ref="J4:K4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5"/>
  <dimension ref="A1:P74"/>
  <sheetViews>
    <sheetView workbookViewId="0">
      <selection activeCell="A22" sqref="A22"/>
    </sheetView>
  </sheetViews>
  <sheetFormatPr defaultRowHeight="14.4" x14ac:dyDescent="0.3"/>
  <cols>
    <col min="1" max="1" width="15.44140625" style="13" bestFit="1" customWidth="1"/>
    <col min="2" max="2" width="10.5546875" style="13" bestFit="1" customWidth="1"/>
    <col min="3" max="3" width="12.77734375" style="13" bestFit="1" customWidth="1"/>
    <col min="4" max="4" width="10" style="13" bestFit="1" customWidth="1"/>
    <col min="10" max="10" width="15.88671875" style="13" bestFit="1" customWidth="1"/>
  </cols>
  <sheetData>
    <row r="1" spans="1:16" x14ac:dyDescent="0.3">
      <c r="A1" t="s">
        <v>87</v>
      </c>
      <c r="B1" s="38">
        <v>43831</v>
      </c>
    </row>
    <row r="2" spans="1:16" x14ac:dyDescent="0.3">
      <c r="A2" t="s">
        <v>91</v>
      </c>
      <c r="B2" s="38" t="s">
        <v>92</v>
      </c>
    </row>
    <row r="4" spans="1:16" x14ac:dyDescent="0.3">
      <c r="A4" t="s">
        <v>93</v>
      </c>
      <c r="B4" t="s">
        <v>94</v>
      </c>
      <c r="C4" t="s">
        <v>95</v>
      </c>
      <c r="D4" t="s">
        <v>96</v>
      </c>
      <c r="E4" t="s">
        <v>97</v>
      </c>
      <c r="F4" t="s">
        <v>98</v>
      </c>
      <c r="G4" t="s">
        <v>99</v>
      </c>
      <c r="H4" t="s">
        <v>100</v>
      </c>
      <c r="I4" t="s">
        <v>101</v>
      </c>
      <c r="J4" s="3" t="s">
        <v>102</v>
      </c>
      <c r="K4" s="3" t="s">
        <v>62</v>
      </c>
      <c r="L4" s="3" t="s">
        <v>84</v>
      </c>
      <c r="M4" s="3" t="s">
        <v>73</v>
      </c>
      <c r="N4" s="3" t="s">
        <v>86</v>
      </c>
      <c r="O4" s="3" t="s">
        <v>76</v>
      </c>
      <c r="P4" s="3" t="s">
        <v>68</v>
      </c>
    </row>
    <row r="5" spans="1:16" ht="15" customHeight="1" x14ac:dyDescent="0.3">
      <c r="A5" t="str">
        <f>users!A2</f>
        <v>samot-frt</v>
      </c>
      <c r="B5" s="11">
        <f>SUMPRODUCT(tb_userslist[show duration]*(tb_userslist[[my_start_date]:[my_start_date]]&gt;='USER RANGE TOTAL'!$B$1)*(tb_userslist[[my_finish_date]:[my_finish_date]]&lt;='USER RANGE TOTAL'!$B$2)*(tb_userslist[[username2]:[username2]]=$A5))</f>
        <v>1307.2002777777768</v>
      </c>
      <c r="C5" s="11">
        <f>SUMPRODUCT((tb_userslist[[my_start_date]:[my_start_date]]&gt;='USER RANGE TOTAL'!$B$1)*(tb_userslist[[my_finish_date]:[my_finish_date]]&lt;='USER RANGE TOTAL'!$B$2)*(tb_userslist[[username2]:[username2]]=$A5))</f>
        <v>418</v>
      </c>
      <c r="D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TOTAL'!$B$2)*(table_genres[[username2]:[username2]]=$A5)*(table_genres[[genres]:[genres]]=D$4))</f>
        <v>133</v>
      </c>
      <c r="E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TOTAL'!$B$2)*(table_genres[[username2]:[username2]]=$A5)*(table_genres[[genres]:[genres]]=E$4))</f>
        <v>101</v>
      </c>
      <c r="F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TOTAL'!$B$2)*(table_genres[[username2]:[username2]]=$A5)*(table_genres[[genres]:[genres]]=F$4))</f>
        <v>30</v>
      </c>
      <c r="G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TOTAL'!$B$2)*(table_genres[[username2]:[username2]]=$A5)*(table_genres[[genres]:[genres]]=G$4))</f>
        <v>20</v>
      </c>
      <c r="H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TOTAL'!$B$2)*(table_genres[[username2]:[username2]]=$A5)*(table_genres[[genres]:[genres]]=H$4))</f>
        <v>11</v>
      </c>
      <c r="I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TOTAL'!$B$2)*(table_genres[[username2]:[username2]]=$A5)*(table_genres[[genres]:[genres]]=I$4))</f>
        <v>30</v>
      </c>
      <c r="J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TOTAL'!$B$2)*(table_genres[[username2]:[username2]]=$A5)*(table_genres[[genres]:[genres]]=J$4))</f>
        <v>51</v>
      </c>
      <c r="K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TOTAL'!$B$2)*(table_genres[[username2]:[username2]]=$A5)*(table_genres[[genres]:[genres]]=K$4))</f>
        <v>63</v>
      </c>
      <c r="L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TOTAL'!$B$2)*(table_genres[[username2]:[username2]]=$A5)*(table_genres[[genres]:[genres]]=L$4))</f>
        <v>9</v>
      </c>
      <c r="M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TOTAL'!$B$2)*(table_genres[[username2]:[username2]]=$A5)*(table_genres[[genres]:[genres]]=M$4))</f>
        <v>9</v>
      </c>
      <c r="N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TOTAL'!$B$2)*(table_genres[[username2]:[username2]]=$A5)*(table_genres[[genres]:[genres]]=N$4))</f>
        <v>0</v>
      </c>
      <c r="O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TOTAL'!$B$2)*(table_genres[[username2]:[username2]]=$A5)*(table_genres[[genres]:[genres]]=O$4))</f>
        <v>9</v>
      </c>
      <c r="P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TOTAL'!$B$2)*(table_genres[[username2]:[username2]]=$A5)*(table_genres[[genres]:[genres]]=P$4))</f>
        <v>40</v>
      </c>
    </row>
    <row r="6" spans="1:16" ht="15" customHeight="1" x14ac:dyDescent="0.3">
      <c r="A6" s="13" t="str">
        <f>users!A3</f>
        <v>Kimossab</v>
      </c>
      <c r="B6" s="11">
        <f>SUMPRODUCT(tb_userslist[show duration]*(tb_userslist[[my_start_date]:[my_start_date]]&gt;='USER RANGE TOTAL'!$B$1)*(tb_userslist[[my_finish_date]:[my_finish_date]]&lt;='USER RANGE TOTAL'!$B$2)*(tb_userslist[[username2]:[username2]]=$A6))</f>
        <v>975.10972222222222</v>
      </c>
      <c r="C6" s="11">
        <f>SUMPRODUCT((tb_userslist[[my_start_date]:[my_start_date]]&gt;='USER RANGE TOTAL'!$B$1)*(tb_userslist[[my_finish_date]:[my_finish_date]]&lt;='USER RANGE TOTAL'!$B$2)*(tb_userslist[[username2]:[username2]]=$A6))</f>
        <v>164</v>
      </c>
      <c r="D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TOTAL'!$B$2)*(table_genres[[username2]:[username2]]=$A6)*(table_genres[[genres]:[genres]]=D$4))</f>
        <v>41</v>
      </c>
      <c r="E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TOTAL'!$B$2)*(table_genres[[username2]:[username2]]=$A6)*(table_genres[[genres]:[genres]]=E$4))</f>
        <v>70</v>
      </c>
      <c r="F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TOTAL'!$B$2)*(table_genres[[username2]:[username2]]=$A6)*(table_genres[[genres]:[genres]]=F$4))</f>
        <v>14</v>
      </c>
      <c r="G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TOTAL'!$B$2)*(table_genres[[username2]:[username2]]=$A6)*(table_genres[[genres]:[genres]]=G$4))</f>
        <v>9</v>
      </c>
      <c r="H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TOTAL'!$B$2)*(table_genres[[username2]:[username2]]=$A6)*(table_genres[[genres]:[genres]]=H$4))</f>
        <v>2</v>
      </c>
      <c r="I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TOTAL'!$B$2)*(table_genres[[username2]:[username2]]=$A6)*(table_genres[[genres]:[genres]]=I$4))</f>
        <v>26</v>
      </c>
      <c r="J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TOTAL'!$B$2)*(table_genres[[username2]:[username2]]=$A6)*(table_genres[[genres]:[genres]]=J$4))</f>
        <v>3</v>
      </c>
      <c r="K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TOTAL'!$B$2)*(table_genres[[username2]:[username2]]=$A6)*(table_genres[[genres]:[genres]]=K$4))</f>
        <v>19</v>
      </c>
      <c r="L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TOTAL'!$B$2)*(table_genres[[username2]:[username2]]=$A6)*(table_genres[[genres]:[genres]]=L$4))</f>
        <v>6</v>
      </c>
      <c r="M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TOTAL'!$B$2)*(table_genres[[username2]:[username2]]=$A6)*(table_genres[[genres]:[genres]]=M$4))</f>
        <v>0</v>
      </c>
      <c r="N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TOTAL'!$B$2)*(table_genres[[username2]:[username2]]=$A6)*(table_genres[[genres]:[genres]]=N$4))</f>
        <v>0</v>
      </c>
      <c r="O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TOTAL'!$B$2)*(table_genres[[username2]:[username2]]=$A6)*(table_genres[[genres]:[genres]]=O$4))</f>
        <v>1</v>
      </c>
      <c r="P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TOTAL'!$B$2)*(table_genres[[username2]:[username2]]=$A6)*(table_genres[[genres]:[genres]]=P$4))</f>
        <v>24</v>
      </c>
    </row>
    <row r="7" spans="1:16" x14ac:dyDescent="0.3">
      <c r="A7" s="13" t="str">
        <f>users!A4</f>
        <v>peachriver</v>
      </c>
      <c r="B7" s="11">
        <f>SUMPRODUCT(tb_userslist[show duration]*(tb_userslist[[my_start_date]:[my_start_date]]&gt;='USER RANGE TOTAL'!$B$1)*(tb_userslist[[my_finish_date]:[my_finish_date]]&lt;='USER RANGE TOTAL'!$B$2)*(tb_userslist[[username2]:[username2]]=$A7))</f>
        <v>0</v>
      </c>
      <c r="C7" s="11">
        <f>SUMPRODUCT((tb_userslist[[my_start_date]:[my_start_date]]&gt;='USER RANGE TOTAL'!$B$1)*(tb_userslist[[my_finish_date]:[my_finish_date]]&lt;='USER RANGE TOTAL'!$B$2)*(tb_userslist[[username2]:[username2]]=$A7))</f>
        <v>0</v>
      </c>
      <c r="D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TOTAL'!$B$2)*(table_genres[[username2]:[username2]]=$A7)*(table_genres[[genres]:[genres]]=D$4))</f>
        <v>0</v>
      </c>
      <c r="E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TOTAL'!$B$2)*(table_genres[[username2]:[username2]]=$A7)*(table_genres[[genres]:[genres]]=E$4))</f>
        <v>0</v>
      </c>
      <c r="F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TOTAL'!$B$2)*(table_genres[[username2]:[username2]]=$A7)*(table_genres[[genres]:[genres]]=F$4))</f>
        <v>0</v>
      </c>
      <c r="G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TOTAL'!$B$2)*(table_genres[[username2]:[username2]]=$A7)*(table_genres[[genres]:[genres]]=G$4))</f>
        <v>0</v>
      </c>
      <c r="H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TOTAL'!$B$2)*(table_genres[[username2]:[username2]]=$A7)*(table_genres[[genres]:[genres]]=H$4))</f>
        <v>0</v>
      </c>
      <c r="I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TOTAL'!$B$2)*(table_genres[[username2]:[username2]]=$A7)*(table_genres[[genres]:[genres]]=I$4))</f>
        <v>0</v>
      </c>
      <c r="J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TOTAL'!$B$2)*(table_genres[[username2]:[username2]]=$A7)*(table_genres[[genres]:[genres]]=J$4))</f>
        <v>0</v>
      </c>
      <c r="K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TOTAL'!$B$2)*(table_genres[[username2]:[username2]]=$A7)*(table_genres[[genres]:[genres]]=K$4))</f>
        <v>0</v>
      </c>
      <c r="L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TOTAL'!$B$2)*(table_genres[[username2]:[username2]]=$A7)*(table_genres[[genres]:[genres]]=L$4))</f>
        <v>0</v>
      </c>
      <c r="M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TOTAL'!$B$2)*(table_genres[[username2]:[username2]]=$A7)*(table_genres[[genres]:[genres]]=M$4))</f>
        <v>0</v>
      </c>
      <c r="N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TOTAL'!$B$2)*(table_genres[[username2]:[username2]]=$A7)*(table_genres[[genres]:[genres]]=N$4))</f>
        <v>0</v>
      </c>
      <c r="O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TOTAL'!$B$2)*(table_genres[[username2]:[username2]]=$A7)*(table_genres[[genres]:[genres]]=O$4))</f>
        <v>0</v>
      </c>
      <c r="P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TOTAL'!$B$2)*(table_genres[[username2]:[username2]]=$A7)*(table_genres[[genres]:[genres]]=P$4))</f>
        <v>0</v>
      </c>
    </row>
    <row r="8" spans="1:16" x14ac:dyDescent="0.3">
      <c r="A8" s="13" t="str">
        <f>users!A5</f>
        <v>o0Nicas0o</v>
      </c>
      <c r="B8" s="11">
        <f>SUMPRODUCT(tb_userslist[show duration]*(tb_userslist[[my_start_date]:[my_start_date]]&gt;='USER RANGE TOTAL'!$B$1)*(tb_userslist[[my_finish_date]:[my_finish_date]]&lt;='USER RANGE TOTAL'!$B$2)*(tb_userslist[[username2]:[username2]]=$A8))</f>
        <v>0</v>
      </c>
      <c r="C8" s="11">
        <f>SUMPRODUCT((tb_userslist[[my_start_date]:[my_start_date]]&gt;='USER RANGE TOTAL'!$B$1)*(tb_userslist[[my_finish_date]:[my_finish_date]]&lt;='USER RANGE TOTAL'!$B$2)*(tb_userslist[[username2]:[username2]]=$A8))</f>
        <v>0</v>
      </c>
      <c r="D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TOTAL'!$B$2)*(table_genres[[username2]:[username2]]=$A8)*(table_genres[[genres]:[genres]]=D$4))</f>
        <v>0</v>
      </c>
      <c r="E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TOTAL'!$B$2)*(table_genres[[username2]:[username2]]=$A8)*(table_genres[[genres]:[genres]]=E$4))</f>
        <v>0</v>
      </c>
      <c r="F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TOTAL'!$B$2)*(table_genres[[username2]:[username2]]=$A8)*(table_genres[[genres]:[genres]]=F$4))</f>
        <v>0</v>
      </c>
      <c r="G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TOTAL'!$B$2)*(table_genres[[username2]:[username2]]=$A8)*(table_genres[[genres]:[genres]]=G$4))</f>
        <v>0</v>
      </c>
      <c r="H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TOTAL'!$B$2)*(table_genres[[username2]:[username2]]=$A8)*(table_genres[[genres]:[genres]]=H$4))</f>
        <v>0</v>
      </c>
      <c r="I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TOTAL'!$B$2)*(table_genres[[username2]:[username2]]=$A8)*(table_genres[[genres]:[genres]]=I$4))</f>
        <v>0</v>
      </c>
      <c r="J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TOTAL'!$B$2)*(table_genres[[username2]:[username2]]=$A8)*(table_genres[[genres]:[genres]]=J$4))</f>
        <v>0</v>
      </c>
      <c r="K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TOTAL'!$B$2)*(table_genres[[username2]:[username2]]=$A8)*(table_genres[[genres]:[genres]]=K$4))</f>
        <v>0</v>
      </c>
      <c r="L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TOTAL'!$B$2)*(table_genres[[username2]:[username2]]=$A8)*(table_genres[[genres]:[genres]]=L$4))</f>
        <v>0</v>
      </c>
      <c r="M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TOTAL'!$B$2)*(table_genres[[username2]:[username2]]=$A8)*(table_genres[[genres]:[genres]]=M$4))</f>
        <v>0</v>
      </c>
      <c r="N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TOTAL'!$B$2)*(table_genres[[username2]:[username2]]=$A8)*(table_genres[[genres]:[genres]]=N$4))</f>
        <v>0</v>
      </c>
      <c r="O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TOTAL'!$B$2)*(table_genres[[username2]:[username2]]=$A8)*(table_genres[[genres]:[genres]]=O$4))</f>
        <v>0</v>
      </c>
      <c r="P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TOTAL'!$B$2)*(table_genres[[username2]:[username2]]=$A8)*(table_genres[[genres]:[genres]]=P$4))</f>
        <v>0</v>
      </c>
    </row>
    <row r="9" spans="1:16" x14ac:dyDescent="0.3">
      <c r="A9" s="13" t="str">
        <f>users!A6</f>
        <v>SlughPT</v>
      </c>
      <c r="B9" s="11">
        <f>SUMPRODUCT(tb_userslist[show duration]*(tb_userslist[[my_start_date]:[my_start_date]]&gt;='USER RANGE TOTAL'!$B$1)*(tb_userslist[[my_finish_date]:[my_finish_date]]&lt;='USER RANGE TOTAL'!$B$2)*(tb_userslist[[username2]:[username2]]=$A9))</f>
        <v>0</v>
      </c>
      <c r="C9" s="11">
        <f>SUMPRODUCT((tb_userslist[[my_start_date]:[my_start_date]]&gt;='USER RANGE TOTAL'!$B$1)*(tb_userslist[[my_finish_date]:[my_finish_date]]&lt;='USER RANGE TOTAL'!$B$2)*(tb_userslist[[username2]:[username2]]=$A9))</f>
        <v>0</v>
      </c>
      <c r="D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TOTAL'!$B$2)*(table_genres[[username2]:[username2]]=$A9)*(table_genres[[genres]:[genres]]=D$4))</f>
        <v>0</v>
      </c>
      <c r="E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TOTAL'!$B$2)*(table_genres[[username2]:[username2]]=$A9)*(table_genres[[genres]:[genres]]=E$4))</f>
        <v>0</v>
      </c>
      <c r="F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TOTAL'!$B$2)*(table_genres[[username2]:[username2]]=$A9)*(table_genres[[genres]:[genres]]=F$4))</f>
        <v>0</v>
      </c>
      <c r="G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TOTAL'!$B$2)*(table_genres[[username2]:[username2]]=$A9)*(table_genres[[genres]:[genres]]=G$4))</f>
        <v>0</v>
      </c>
      <c r="H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TOTAL'!$B$2)*(table_genres[[username2]:[username2]]=$A9)*(table_genres[[genres]:[genres]]=H$4))</f>
        <v>0</v>
      </c>
      <c r="I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TOTAL'!$B$2)*(table_genres[[username2]:[username2]]=$A9)*(table_genres[[genres]:[genres]]=I$4))</f>
        <v>0</v>
      </c>
      <c r="J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TOTAL'!$B$2)*(table_genres[[username2]:[username2]]=$A9)*(table_genres[[genres]:[genres]]=J$4))</f>
        <v>0</v>
      </c>
      <c r="K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TOTAL'!$B$2)*(table_genres[[username2]:[username2]]=$A9)*(table_genres[[genres]:[genres]]=K$4))</f>
        <v>0</v>
      </c>
      <c r="L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TOTAL'!$B$2)*(table_genres[[username2]:[username2]]=$A9)*(table_genres[[genres]:[genres]]=L$4))</f>
        <v>0</v>
      </c>
      <c r="M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TOTAL'!$B$2)*(table_genres[[username2]:[username2]]=$A9)*(table_genres[[genres]:[genres]]=M$4))</f>
        <v>0</v>
      </c>
      <c r="N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TOTAL'!$B$2)*(table_genres[[username2]:[username2]]=$A9)*(table_genres[[genres]:[genres]]=N$4))</f>
        <v>0</v>
      </c>
      <c r="O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TOTAL'!$B$2)*(table_genres[[username2]:[username2]]=$A9)*(table_genres[[genres]:[genres]]=O$4))</f>
        <v>0</v>
      </c>
      <c r="P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TOTAL'!$B$2)*(table_genres[[username2]:[username2]]=$A9)*(table_genres[[genres]:[genres]]=P$4))</f>
        <v>0</v>
      </c>
    </row>
    <row r="10" spans="1:16" x14ac:dyDescent="0.3">
      <c r="A10" s="13" t="str">
        <f>users!A7</f>
        <v>Go_Bananas</v>
      </c>
      <c r="B10" s="11">
        <f>SUMPRODUCT(tb_userslist[show duration]*(tb_userslist[[my_start_date]:[my_start_date]]&gt;='USER RANGE TOTAL'!$B$1)*(tb_userslist[[my_finish_date]:[my_finish_date]]&lt;='USER RANGE TOTAL'!$B$2)*(tb_userslist[[username2]:[username2]]=$A10))</f>
        <v>0</v>
      </c>
      <c r="C10" s="11">
        <f>SUMPRODUCT((tb_userslist[[my_start_date]:[my_start_date]]&gt;='USER RANGE TOTAL'!$B$1)*(tb_userslist[[my_finish_date]:[my_finish_date]]&lt;='USER RANGE TOTAL'!$B$2)*(tb_userslist[[username2]:[username2]]=$A10))</f>
        <v>0</v>
      </c>
      <c r="D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TOTAL'!$B$2)*(table_genres[[username2]:[username2]]=$A10)*(table_genres[[genres]:[genres]]=D$4))</f>
        <v>0</v>
      </c>
      <c r="E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TOTAL'!$B$2)*(table_genres[[username2]:[username2]]=$A10)*(table_genres[[genres]:[genres]]=E$4))</f>
        <v>0</v>
      </c>
      <c r="F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TOTAL'!$B$2)*(table_genres[[username2]:[username2]]=$A10)*(table_genres[[genres]:[genres]]=F$4))</f>
        <v>0</v>
      </c>
      <c r="G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TOTAL'!$B$2)*(table_genres[[username2]:[username2]]=$A10)*(table_genres[[genres]:[genres]]=G$4))</f>
        <v>0</v>
      </c>
      <c r="H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TOTAL'!$B$2)*(table_genres[[username2]:[username2]]=$A10)*(table_genres[[genres]:[genres]]=H$4))</f>
        <v>0</v>
      </c>
      <c r="I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TOTAL'!$B$2)*(table_genres[[username2]:[username2]]=$A10)*(table_genres[[genres]:[genres]]=I$4))</f>
        <v>0</v>
      </c>
      <c r="J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TOTAL'!$B$2)*(table_genres[[username2]:[username2]]=$A10)*(table_genres[[genres]:[genres]]=J$4))</f>
        <v>0</v>
      </c>
      <c r="K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TOTAL'!$B$2)*(table_genres[[username2]:[username2]]=$A10)*(table_genres[[genres]:[genres]]=K$4))</f>
        <v>0</v>
      </c>
      <c r="L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TOTAL'!$B$2)*(table_genres[[username2]:[username2]]=$A10)*(table_genres[[genres]:[genres]]=L$4))</f>
        <v>0</v>
      </c>
      <c r="M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TOTAL'!$B$2)*(table_genres[[username2]:[username2]]=$A10)*(table_genres[[genres]:[genres]]=M$4))</f>
        <v>0</v>
      </c>
      <c r="N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TOTAL'!$B$2)*(table_genres[[username2]:[username2]]=$A10)*(table_genres[[genres]:[genres]]=N$4))</f>
        <v>0</v>
      </c>
      <c r="O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TOTAL'!$B$2)*(table_genres[[username2]:[username2]]=$A10)*(table_genres[[genres]:[genres]]=O$4))</f>
        <v>0</v>
      </c>
      <c r="P1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TOTAL'!$B$2)*(table_genres[[username2]:[username2]]=$A10)*(table_genres[[genres]:[genres]]=P$4))</f>
        <v>0</v>
      </c>
    </row>
    <row r="11" spans="1:16" x14ac:dyDescent="0.3">
      <c r="A11" s="13" t="str">
        <f>users!A8</f>
        <v>Nini25</v>
      </c>
      <c r="B11" s="11">
        <f>SUMPRODUCT(tb_userslist[show duration]*(tb_userslist[[my_start_date]:[my_start_date]]&gt;='USER RANGE TOTAL'!$B$1)*(tb_userslist[[my_finish_date]:[my_finish_date]]&lt;='USER RANGE TOTAL'!$B$2)*(tb_userslist[[username2]:[username2]]=$A11))</f>
        <v>0</v>
      </c>
      <c r="C11" s="11">
        <f>SUMPRODUCT((tb_userslist[[my_start_date]:[my_start_date]]&gt;='USER RANGE TOTAL'!$B$1)*(tb_userslist[[my_finish_date]:[my_finish_date]]&lt;='USER RANGE TOTAL'!$B$2)*(tb_userslist[[username2]:[username2]]=$A11))</f>
        <v>0</v>
      </c>
      <c r="D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TOTAL'!$B$2)*(table_genres[[username2]:[username2]]=$A11)*(table_genres[[genres]:[genres]]=D$4))</f>
        <v>0</v>
      </c>
      <c r="E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TOTAL'!$B$2)*(table_genres[[username2]:[username2]]=$A11)*(table_genres[[genres]:[genres]]=E$4))</f>
        <v>0</v>
      </c>
      <c r="F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TOTAL'!$B$2)*(table_genres[[username2]:[username2]]=$A11)*(table_genres[[genres]:[genres]]=F$4))</f>
        <v>0</v>
      </c>
      <c r="G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TOTAL'!$B$2)*(table_genres[[username2]:[username2]]=$A11)*(table_genres[[genres]:[genres]]=G$4))</f>
        <v>0</v>
      </c>
      <c r="H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TOTAL'!$B$2)*(table_genres[[username2]:[username2]]=$A11)*(table_genres[[genres]:[genres]]=H$4))</f>
        <v>0</v>
      </c>
      <c r="I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TOTAL'!$B$2)*(table_genres[[username2]:[username2]]=$A11)*(table_genres[[genres]:[genres]]=I$4))</f>
        <v>0</v>
      </c>
      <c r="J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TOTAL'!$B$2)*(table_genres[[username2]:[username2]]=$A11)*(table_genres[[genres]:[genres]]=J$4))</f>
        <v>0</v>
      </c>
      <c r="K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TOTAL'!$B$2)*(table_genres[[username2]:[username2]]=$A11)*(table_genres[[genres]:[genres]]=K$4))</f>
        <v>0</v>
      </c>
      <c r="L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TOTAL'!$B$2)*(table_genres[[username2]:[username2]]=$A11)*(table_genres[[genres]:[genres]]=L$4))</f>
        <v>0</v>
      </c>
      <c r="M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TOTAL'!$B$2)*(table_genres[[username2]:[username2]]=$A11)*(table_genres[[genres]:[genres]]=M$4))</f>
        <v>0</v>
      </c>
      <c r="N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TOTAL'!$B$2)*(table_genres[[username2]:[username2]]=$A11)*(table_genres[[genres]:[genres]]=N$4))</f>
        <v>0</v>
      </c>
      <c r="O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TOTAL'!$B$2)*(table_genres[[username2]:[username2]]=$A11)*(table_genres[[genres]:[genres]]=O$4))</f>
        <v>0</v>
      </c>
      <c r="P1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TOTAL'!$B$2)*(table_genres[[username2]:[username2]]=$A11)*(table_genres[[genres]:[genres]]=P$4))</f>
        <v>0</v>
      </c>
    </row>
    <row r="12" spans="1:16" x14ac:dyDescent="0.3">
      <c r="A12" s="13" t="str">
        <f>users!A9</f>
        <v>Mariana-tan</v>
      </c>
      <c r="B12" s="11">
        <f>SUMPRODUCT(tb_userslist[show duration]*(tb_userslist[[my_start_date]:[my_start_date]]&gt;='USER RANGE TOTAL'!$B$1)*(tb_userslist[[my_finish_date]:[my_finish_date]]&lt;='USER RANGE TOTAL'!$B$2)*(tb_userslist[[username2]:[username2]]=$A12))</f>
        <v>0</v>
      </c>
      <c r="C12" s="11">
        <f>SUMPRODUCT((tb_userslist[[my_start_date]:[my_start_date]]&gt;='USER RANGE TOTAL'!$B$1)*(tb_userslist[[my_finish_date]:[my_finish_date]]&lt;='USER RANGE TOTAL'!$B$2)*(tb_userslist[[username2]:[username2]]=$A12))</f>
        <v>0</v>
      </c>
      <c r="D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TOTAL'!$B$2)*(table_genres[[username2]:[username2]]=$A12)*(table_genres[[genres]:[genres]]=D$4))</f>
        <v>0</v>
      </c>
      <c r="E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TOTAL'!$B$2)*(table_genres[[username2]:[username2]]=$A12)*(table_genres[[genres]:[genres]]=E$4))</f>
        <v>0</v>
      </c>
      <c r="F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TOTAL'!$B$2)*(table_genres[[username2]:[username2]]=$A12)*(table_genres[[genres]:[genres]]=F$4))</f>
        <v>0</v>
      </c>
      <c r="G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TOTAL'!$B$2)*(table_genres[[username2]:[username2]]=$A12)*(table_genres[[genres]:[genres]]=G$4))</f>
        <v>0</v>
      </c>
      <c r="H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TOTAL'!$B$2)*(table_genres[[username2]:[username2]]=$A12)*(table_genres[[genres]:[genres]]=H$4))</f>
        <v>0</v>
      </c>
      <c r="I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TOTAL'!$B$2)*(table_genres[[username2]:[username2]]=$A12)*(table_genres[[genres]:[genres]]=I$4))</f>
        <v>0</v>
      </c>
      <c r="J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TOTAL'!$B$2)*(table_genres[[username2]:[username2]]=$A12)*(table_genres[[genres]:[genres]]=J$4))</f>
        <v>0</v>
      </c>
      <c r="K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TOTAL'!$B$2)*(table_genres[[username2]:[username2]]=$A12)*(table_genres[[genres]:[genres]]=K$4))</f>
        <v>0</v>
      </c>
      <c r="L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TOTAL'!$B$2)*(table_genres[[username2]:[username2]]=$A12)*(table_genres[[genres]:[genres]]=L$4))</f>
        <v>0</v>
      </c>
      <c r="M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TOTAL'!$B$2)*(table_genres[[username2]:[username2]]=$A12)*(table_genres[[genres]:[genres]]=M$4))</f>
        <v>0</v>
      </c>
      <c r="N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TOTAL'!$B$2)*(table_genres[[username2]:[username2]]=$A12)*(table_genres[[genres]:[genres]]=N$4))</f>
        <v>0</v>
      </c>
      <c r="O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TOTAL'!$B$2)*(table_genres[[username2]:[username2]]=$A12)*(table_genres[[genres]:[genres]]=O$4))</f>
        <v>0</v>
      </c>
      <c r="P12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TOTAL'!$B$2)*(table_genres[[username2]:[username2]]=$A12)*(table_genres[[genres]:[genres]]=P$4))</f>
        <v>0</v>
      </c>
    </row>
    <row r="13" spans="1:16" x14ac:dyDescent="0.3">
      <c r="A13" s="13" t="str">
        <f>users!A10</f>
        <v>rhorta99</v>
      </c>
      <c r="B13" s="11">
        <f>SUMPRODUCT(tb_userslist[show duration]*(tb_userslist[[my_start_date]:[my_start_date]]&gt;='USER RANGE TOTAL'!$B$1)*(tb_userslist[[my_finish_date]:[my_finish_date]]&lt;='USER RANGE TOTAL'!$B$2)*(tb_userslist[[username2]:[username2]]=$A13))</f>
        <v>0</v>
      </c>
      <c r="C13" s="11">
        <f>SUMPRODUCT((tb_userslist[[my_start_date]:[my_start_date]]&gt;='USER RANGE TOTAL'!$B$1)*(tb_userslist[[my_finish_date]:[my_finish_date]]&lt;='USER RANGE TOTAL'!$B$2)*(tb_userslist[[username2]:[username2]]=$A13))</f>
        <v>0</v>
      </c>
      <c r="D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TOTAL'!$B$2)*(table_genres[[username2]:[username2]]=$A13)*(table_genres[[genres]:[genres]]=D$4))</f>
        <v>0</v>
      </c>
      <c r="E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TOTAL'!$B$2)*(table_genres[[username2]:[username2]]=$A13)*(table_genres[[genres]:[genres]]=E$4))</f>
        <v>0</v>
      </c>
      <c r="F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TOTAL'!$B$2)*(table_genres[[username2]:[username2]]=$A13)*(table_genres[[genres]:[genres]]=F$4))</f>
        <v>0</v>
      </c>
      <c r="G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TOTAL'!$B$2)*(table_genres[[username2]:[username2]]=$A13)*(table_genres[[genres]:[genres]]=G$4))</f>
        <v>0</v>
      </c>
      <c r="H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TOTAL'!$B$2)*(table_genres[[username2]:[username2]]=$A13)*(table_genres[[genres]:[genres]]=H$4))</f>
        <v>0</v>
      </c>
      <c r="I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TOTAL'!$B$2)*(table_genres[[username2]:[username2]]=$A13)*(table_genres[[genres]:[genres]]=I$4))</f>
        <v>0</v>
      </c>
      <c r="J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TOTAL'!$B$2)*(table_genres[[username2]:[username2]]=$A13)*(table_genres[[genres]:[genres]]=J$4))</f>
        <v>0</v>
      </c>
      <c r="K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TOTAL'!$B$2)*(table_genres[[username2]:[username2]]=$A13)*(table_genres[[genres]:[genres]]=K$4))</f>
        <v>0</v>
      </c>
      <c r="L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TOTAL'!$B$2)*(table_genres[[username2]:[username2]]=$A13)*(table_genres[[genres]:[genres]]=L$4))</f>
        <v>0</v>
      </c>
      <c r="M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TOTAL'!$B$2)*(table_genres[[username2]:[username2]]=$A13)*(table_genres[[genres]:[genres]]=M$4))</f>
        <v>0</v>
      </c>
      <c r="N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TOTAL'!$B$2)*(table_genres[[username2]:[username2]]=$A13)*(table_genres[[genres]:[genres]]=N$4))</f>
        <v>0</v>
      </c>
      <c r="O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TOTAL'!$B$2)*(table_genres[[username2]:[username2]]=$A13)*(table_genres[[genres]:[genres]]=O$4))</f>
        <v>0</v>
      </c>
      <c r="P13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TOTAL'!$B$2)*(table_genres[[username2]:[username2]]=$A13)*(table_genres[[genres]:[genres]]=P$4))</f>
        <v>0</v>
      </c>
    </row>
    <row r="14" spans="1:16" x14ac:dyDescent="0.3">
      <c r="A14" s="13" t="str">
        <f>users!A11</f>
        <v>Minghas</v>
      </c>
      <c r="B14" s="11">
        <f>SUMPRODUCT(tb_userslist[show duration]*(tb_userslist[[my_start_date]:[my_start_date]]&gt;='USER RANGE TOTAL'!$B$1)*(tb_userslist[[my_finish_date]:[my_finish_date]]&lt;='USER RANGE TOTAL'!$B$2)*(tb_userslist[[username2]:[username2]]=$A14))</f>
        <v>0</v>
      </c>
      <c r="C14" s="11">
        <f>SUMPRODUCT((tb_userslist[[my_start_date]:[my_start_date]]&gt;='USER RANGE TOTAL'!$B$1)*(tb_userslist[[my_finish_date]:[my_finish_date]]&lt;='USER RANGE TOTAL'!$B$2)*(tb_userslist[[username2]:[username2]]=$A14))</f>
        <v>0</v>
      </c>
      <c r="D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TOTAL'!$B$2)*(table_genres[[username2]:[username2]]=$A14)*(table_genres[[genres]:[genres]]=D$4))</f>
        <v>0</v>
      </c>
      <c r="E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TOTAL'!$B$2)*(table_genres[[username2]:[username2]]=$A14)*(table_genres[[genres]:[genres]]=E$4))</f>
        <v>0</v>
      </c>
      <c r="F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TOTAL'!$B$2)*(table_genres[[username2]:[username2]]=$A14)*(table_genres[[genres]:[genres]]=F$4))</f>
        <v>0</v>
      </c>
      <c r="G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TOTAL'!$B$2)*(table_genres[[username2]:[username2]]=$A14)*(table_genres[[genres]:[genres]]=G$4))</f>
        <v>0</v>
      </c>
      <c r="H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TOTAL'!$B$2)*(table_genres[[username2]:[username2]]=$A14)*(table_genres[[genres]:[genres]]=H$4))</f>
        <v>0</v>
      </c>
      <c r="I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TOTAL'!$B$2)*(table_genres[[username2]:[username2]]=$A14)*(table_genres[[genres]:[genres]]=I$4))</f>
        <v>0</v>
      </c>
      <c r="J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TOTAL'!$B$2)*(table_genres[[username2]:[username2]]=$A14)*(table_genres[[genres]:[genres]]=J$4))</f>
        <v>0</v>
      </c>
      <c r="K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TOTAL'!$B$2)*(table_genres[[username2]:[username2]]=$A14)*(table_genres[[genres]:[genres]]=K$4))</f>
        <v>0</v>
      </c>
      <c r="L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TOTAL'!$B$2)*(table_genres[[username2]:[username2]]=$A14)*(table_genres[[genres]:[genres]]=L$4))</f>
        <v>0</v>
      </c>
      <c r="M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TOTAL'!$B$2)*(table_genres[[username2]:[username2]]=$A14)*(table_genres[[genres]:[genres]]=M$4))</f>
        <v>0</v>
      </c>
      <c r="N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TOTAL'!$B$2)*(table_genres[[username2]:[username2]]=$A14)*(table_genres[[genres]:[genres]]=N$4))</f>
        <v>0</v>
      </c>
      <c r="O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TOTAL'!$B$2)*(table_genres[[username2]:[username2]]=$A14)*(table_genres[[genres]:[genres]]=O$4))</f>
        <v>0</v>
      </c>
      <c r="P14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TOTAL'!$B$2)*(table_genres[[username2]:[username2]]=$A14)*(table_genres[[genres]:[genres]]=P$4))</f>
        <v>0</v>
      </c>
    </row>
    <row r="15" spans="1:16" x14ac:dyDescent="0.3">
      <c r="A15" s="13" t="str">
        <f>users!A12</f>
        <v>Katyah</v>
      </c>
      <c r="B15" s="11">
        <f>SUMPRODUCT(tb_userslist[show duration]*(tb_userslist[[my_start_date]:[my_start_date]]&gt;='USER RANGE TOTAL'!$B$1)*(tb_userslist[[my_finish_date]:[my_finish_date]]&lt;='USER RANGE TOTAL'!$B$2)*(tb_userslist[[username2]:[username2]]=$A15))</f>
        <v>0</v>
      </c>
      <c r="C15" s="11">
        <f>SUMPRODUCT((tb_userslist[[my_start_date]:[my_start_date]]&gt;='USER RANGE TOTAL'!$B$1)*(tb_userslist[[my_finish_date]:[my_finish_date]]&lt;='USER RANGE TOTAL'!$B$2)*(tb_userslist[[username2]:[username2]]=$A15))</f>
        <v>0</v>
      </c>
      <c r="D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TOTAL'!$B$2)*(table_genres[[username2]:[username2]]=$A15)*(table_genres[[genres]:[genres]]=D$4))</f>
        <v>0</v>
      </c>
      <c r="E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TOTAL'!$B$2)*(table_genres[[username2]:[username2]]=$A15)*(table_genres[[genres]:[genres]]=E$4))</f>
        <v>0</v>
      </c>
      <c r="F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TOTAL'!$B$2)*(table_genres[[username2]:[username2]]=$A15)*(table_genres[[genres]:[genres]]=F$4))</f>
        <v>0</v>
      </c>
      <c r="G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TOTAL'!$B$2)*(table_genres[[username2]:[username2]]=$A15)*(table_genres[[genres]:[genres]]=G$4))</f>
        <v>0</v>
      </c>
      <c r="H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TOTAL'!$B$2)*(table_genres[[username2]:[username2]]=$A15)*(table_genres[[genres]:[genres]]=H$4))</f>
        <v>0</v>
      </c>
      <c r="I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TOTAL'!$B$2)*(table_genres[[username2]:[username2]]=$A15)*(table_genres[[genres]:[genres]]=I$4))</f>
        <v>0</v>
      </c>
      <c r="J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TOTAL'!$B$2)*(table_genres[[username2]:[username2]]=$A15)*(table_genres[[genres]:[genres]]=J$4))</f>
        <v>0</v>
      </c>
      <c r="K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TOTAL'!$B$2)*(table_genres[[username2]:[username2]]=$A15)*(table_genres[[genres]:[genres]]=K$4))</f>
        <v>0</v>
      </c>
      <c r="L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TOTAL'!$B$2)*(table_genres[[username2]:[username2]]=$A15)*(table_genres[[genres]:[genres]]=L$4))</f>
        <v>0</v>
      </c>
      <c r="M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TOTAL'!$B$2)*(table_genres[[username2]:[username2]]=$A15)*(table_genres[[genres]:[genres]]=M$4))</f>
        <v>0</v>
      </c>
      <c r="N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TOTAL'!$B$2)*(table_genres[[username2]:[username2]]=$A15)*(table_genres[[genres]:[genres]]=N$4))</f>
        <v>0</v>
      </c>
      <c r="O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TOTAL'!$B$2)*(table_genres[[username2]:[username2]]=$A15)*(table_genres[[genres]:[genres]]=O$4))</f>
        <v>0</v>
      </c>
      <c r="P15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TOTAL'!$B$2)*(table_genres[[username2]:[username2]]=$A15)*(table_genres[[genres]:[genres]]=P$4))</f>
        <v>0</v>
      </c>
    </row>
    <row r="16" spans="1:16" x14ac:dyDescent="0.3">
      <c r="A16" s="13" t="str">
        <f>users!A13</f>
        <v>diorrini11</v>
      </c>
      <c r="B16" s="11">
        <f>SUMPRODUCT(tb_userslist[show duration]*(tb_userslist[[my_start_date]:[my_start_date]]&gt;='USER RANGE TOTAL'!$B$1)*(tb_userslist[[my_finish_date]:[my_finish_date]]&lt;='USER RANGE TOTAL'!$B$2)*(tb_userslist[[username2]:[username2]]=$A16))</f>
        <v>0</v>
      </c>
      <c r="C16" s="11">
        <f>SUMPRODUCT((tb_userslist[[my_start_date]:[my_start_date]]&gt;='USER RANGE TOTAL'!$B$1)*(tb_userslist[[my_finish_date]:[my_finish_date]]&lt;='USER RANGE TOTAL'!$B$2)*(tb_userslist[[username2]:[username2]]=$A16))</f>
        <v>0</v>
      </c>
      <c r="D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TOTAL'!$B$2)*(table_genres[[username2]:[username2]]=$A16)*(table_genres[[genres]:[genres]]=D$4))</f>
        <v>0</v>
      </c>
      <c r="E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TOTAL'!$B$2)*(table_genres[[username2]:[username2]]=$A16)*(table_genres[[genres]:[genres]]=E$4))</f>
        <v>0</v>
      </c>
      <c r="F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TOTAL'!$B$2)*(table_genres[[username2]:[username2]]=$A16)*(table_genres[[genres]:[genres]]=F$4))</f>
        <v>0</v>
      </c>
      <c r="G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TOTAL'!$B$2)*(table_genres[[username2]:[username2]]=$A16)*(table_genres[[genres]:[genres]]=G$4))</f>
        <v>0</v>
      </c>
      <c r="H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TOTAL'!$B$2)*(table_genres[[username2]:[username2]]=$A16)*(table_genres[[genres]:[genres]]=H$4))</f>
        <v>0</v>
      </c>
      <c r="I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TOTAL'!$B$2)*(table_genres[[username2]:[username2]]=$A16)*(table_genres[[genres]:[genres]]=I$4))</f>
        <v>0</v>
      </c>
      <c r="J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TOTAL'!$B$2)*(table_genres[[username2]:[username2]]=$A16)*(table_genres[[genres]:[genres]]=J$4))</f>
        <v>0</v>
      </c>
      <c r="K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TOTAL'!$B$2)*(table_genres[[username2]:[username2]]=$A16)*(table_genres[[genres]:[genres]]=K$4))</f>
        <v>0</v>
      </c>
      <c r="L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TOTAL'!$B$2)*(table_genres[[username2]:[username2]]=$A16)*(table_genres[[genres]:[genres]]=L$4))</f>
        <v>0</v>
      </c>
      <c r="M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TOTAL'!$B$2)*(table_genres[[username2]:[username2]]=$A16)*(table_genres[[genres]:[genres]]=M$4))</f>
        <v>0</v>
      </c>
      <c r="N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TOTAL'!$B$2)*(table_genres[[username2]:[username2]]=$A16)*(table_genres[[genres]:[genres]]=N$4))</f>
        <v>0</v>
      </c>
      <c r="O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TOTAL'!$B$2)*(table_genres[[username2]:[username2]]=$A16)*(table_genres[[genres]:[genres]]=O$4))</f>
        <v>0</v>
      </c>
      <c r="P16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TOTAL'!$B$2)*(table_genres[[username2]:[username2]]=$A16)*(table_genres[[genres]:[genres]]=P$4))</f>
        <v>0</v>
      </c>
    </row>
    <row r="17" spans="1:16" x14ac:dyDescent="0.3">
      <c r="A17" s="13" t="str">
        <f>users!A14</f>
        <v>CurlyAnocas</v>
      </c>
      <c r="B17" s="11">
        <f>SUMPRODUCT(tb_userslist[show duration]*(tb_userslist[[my_start_date]:[my_start_date]]&gt;='USER RANGE TOTAL'!$B$1)*(tb_userslist[[my_finish_date]:[my_finish_date]]&lt;='USER RANGE TOTAL'!$B$2)*(tb_userslist[[username2]:[username2]]=$A17))</f>
        <v>0</v>
      </c>
      <c r="C17" s="11">
        <f>SUMPRODUCT((tb_userslist[[my_start_date]:[my_start_date]]&gt;='USER RANGE TOTAL'!$B$1)*(tb_userslist[[my_finish_date]:[my_finish_date]]&lt;='USER RANGE TOTAL'!$B$2)*(tb_userslist[[username2]:[username2]]=$A17))</f>
        <v>0</v>
      </c>
      <c r="D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TOTAL'!$B$2)*(table_genres[[username2]:[username2]]=$A17)*(table_genres[[genres]:[genres]]=D$4))</f>
        <v>0</v>
      </c>
      <c r="E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TOTAL'!$B$2)*(table_genres[[username2]:[username2]]=$A17)*(table_genres[[genres]:[genres]]=E$4))</f>
        <v>0</v>
      </c>
      <c r="F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TOTAL'!$B$2)*(table_genres[[username2]:[username2]]=$A17)*(table_genres[[genres]:[genres]]=F$4))</f>
        <v>0</v>
      </c>
      <c r="G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TOTAL'!$B$2)*(table_genres[[username2]:[username2]]=$A17)*(table_genres[[genres]:[genres]]=G$4))</f>
        <v>0</v>
      </c>
      <c r="H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TOTAL'!$B$2)*(table_genres[[username2]:[username2]]=$A17)*(table_genres[[genres]:[genres]]=H$4))</f>
        <v>0</v>
      </c>
      <c r="I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TOTAL'!$B$2)*(table_genres[[username2]:[username2]]=$A17)*(table_genres[[genres]:[genres]]=I$4))</f>
        <v>0</v>
      </c>
      <c r="J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TOTAL'!$B$2)*(table_genres[[username2]:[username2]]=$A17)*(table_genres[[genres]:[genres]]=J$4))</f>
        <v>0</v>
      </c>
      <c r="K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TOTAL'!$B$2)*(table_genres[[username2]:[username2]]=$A17)*(table_genres[[genres]:[genres]]=K$4))</f>
        <v>0</v>
      </c>
      <c r="L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TOTAL'!$B$2)*(table_genres[[username2]:[username2]]=$A17)*(table_genres[[genres]:[genres]]=L$4))</f>
        <v>0</v>
      </c>
      <c r="M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TOTAL'!$B$2)*(table_genres[[username2]:[username2]]=$A17)*(table_genres[[genres]:[genres]]=M$4))</f>
        <v>0</v>
      </c>
      <c r="N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TOTAL'!$B$2)*(table_genres[[username2]:[username2]]=$A17)*(table_genres[[genres]:[genres]]=N$4))</f>
        <v>0</v>
      </c>
      <c r="O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TOTAL'!$B$2)*(table_genres[[username2]:[username2]]=$A17)*(table_genres[[genres]:[genres]]=O$4))</f>
        <v>0</v>
      </c>
      <c r="P17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TOTAL'!$B$2)*(table_genres[[username2]:[username2]]=$A17)*(table_genres[[genres]:[genres]]=P$4))</f>
        <v>0</v>
      </c>
    </row>
    <row r="18" spans="1:16" x14ac:dyDescent="0.3">
      <c r="A18" s="13" t="str">
        <f>users!A15</f>
        <v>just2smile</v>
      </c>
      <c r="B18" s="11">
        <f>SUMPRODUCT(tb_userslist[show duration]*(tb_userslist[[my_start_date]:[my_start_date]]&gt;='USER RANGE TOTAL'!$B$1)*(tb_userslist[[my_finish_date]:[my_finish_date]]&lt;='USER RANGE TOTAL'!$B$2)*(tb_userslist[[username2]:[username2]]=$A18))</f>
        <v>0</v>
      </c>
      <c r="C18" s="11">
        <f>SUMPRODUCT((tb_userslist[[my_start_date]:[my_start_date]]&gt;='USER RANGE TOTAL'!$B$1)*(tb_userslist[[my_finish_date]:[my_finish_date]]&lt;='USER RANGE TOTAL'!$B$2)*(tb_userslist[[username2]:[username2]]=$A18))</f>
        <v>0</v>
      </c>
      <c r="D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TOTAL'!$B$2)*(table_genres[[username2]:[username2]]=$A18)*(table_genres[[genres]:[genres]]=D$4))</f>
        <v>0</v>
      </c>
      <c r="E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TOTAL'!$B$2)*(table_genres[[username2]:[username2]]=$A18)*(table_genres[[genres]:[genres]]=E$4))</f>
        <v>0</v>
      </c>
      <c r="F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TOTAL'!$B$2)*(table_genres[[username2]:[username2]]=$A18)*(table_genres[[genres]:[genres]]=F$4))</f>
        <v>0</v>
      </c>
      <c r="G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TOTAL'!$B$2)*(table_genres[[username2]:[username2]]=$A18)*(table_genres[[genres]:[genres]]=G$4))</f>
        <v>0</v>
      </c>
      <c r="H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TOTAL'!$B$2)*(table_genres[[username2]:[username2]]=$A18)*(table_genres[[genres]:[genres]]=H$4))</f>
        <v>0</v>
      </c>
      <c r="I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TOTAL'!$B$2)*(table_genres[[username2]:[username2]]=$A18)*(table_genres[[genres]:[genres]]=I$4))</f>
        <v>0</v>
      </c>
      <c r="J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TOTAL'!$B$2)*(table_genres[[username2]:[username2]]=$A18)*(table_genres[[genres]:[genres]]=J$4))</f>
        <v>0</v>
      </c>
      <c r="K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TOTAL'!$B$2)*(table_genres[[username2]:[username2]]=$A18)*(table_genres[[genres]:[genres]]=K$4))</f>
        <v>0</v>
      </c>
      <c r="L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TOTAL'!$B$2)*(table_genres[[username2]:[username2]]=$A18)*(table_genres[[genres]:[genres]]=L$4))</f>
        <v>0</v>
      </c>
      <c r="M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TOTAL'!$B$2)*(table_genres[[username2]:[username2]]=$A18)*(table_genres[[genres]:[genres]]=M$4))</f>
        <v>0</v>
      </c>
      <c r="N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TOTAL'!$B$2)*(table_genres[[username2]:[username2]]=$A18)*(table_genres[[genres]:[genres]]=N$4))</f>
        <v>0</v>
      </c>
      <c r="O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TOTAL'!$B$2)*(table_genres[[username2]:[username2]]=$A18)*(table_genres[[genres]:[genres]]=O$4))</f>
        <v>0</v>
      </c>
      <c r="P18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TOTAL'!$B$2)*(table_genres[[username2]:[username2]]=$A18)*(table_genres[[genres]:[genres]]=P$4))</f>
        <v>0</v>
      </c>
    </row>
    <row r="19" spans="1:16" x14ac:dyDescent="0.3">
      <c r="A19" s="13" t="str">
        <f>users!A16</f>
        <v>HeWhoReigns</v>
      </c>
      <c r="B19" s="11">
        <f>SUMPRODUCT(tb_userslist[show duration]*(tb_userslist[[my_start_date]:[my_start_date]]&gt;='USER RANGE TOTAL'!$B$1)*(tb_userslist[[my_finish_date]:[my_finish_date]]&lt;='USER RANGE TOTAL'!$B$2)*(tb_userslist[[username2]:[username2]]=$A19))</f>
        <v>0</v>
      </c>
      <c r="C19" s="11">
        <f>SUMPRODUCT((tb_userslist[[my_start_date]:[my_start_date]]&gt;='USER RANGE TOTAL'!$B$1)*(tb_userslist[[my_finish_date]:[my_finish_date]]&lt;='USER RANGE TOTAL'!$B$2)*(tb_userslist[[username2]:[username2]]=$A19))</f>
        <v>0</v>
      </c>
      <c r="D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TOTAL'!$B$2)*(table_genres[[username2]:[username2]]=$A19)*(table_genres[[genres]:[genres]]=D$4))</f>
        <v>0</v>
      </c>
      <c r="E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TOTAL'!$B$2)*(table_genres[[username2]:[username2]]=$A19)*(table_genres[[genres]:[genres]]=E$4))</f>
        <v>0</v>
      </c>
      <c r="F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TOTAL'!$B$2)*(table_genres[[username2]:[username2]]=$A19)*(table_genres[[genres]:[genres]]=F$4))</f>
        <v>0</v>
      </c>
      <c r="G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TOTAL'!$B$2)*(table_genres[[username2]:[username2]]=$A19)*(table_genres[[genres]:[genres]]=G$4))</f>
        <v>0</v>
      </c>
      <c r="H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TOTAL'!$B$2)*(table_genres[[username2]:[username2]]=$A19)*(table_genres[[genres]:[genres]]=H$4))</f>
        <v>0</v>
      </c>
      <c r="I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TOTAL'!$B$2)*(table_genres[[username2]:[username2]]=$A19)*(table_genres[[genres]:[genres]]=I$4))</f>
        <v>0</v>
      </c>
      <c r="J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TOTAL'!$B$2)*(table_genres[[username2]:[username2]]=$A19)*(table_genres[[genres]:[genres]]=J$4))</f>
        <v>0</v>
      </c>
      <c r="K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TOTAL'!$B$2)*(table_genres[[username2]:[username2]]=$A19)*(table_genres[[genres]:[genres]]=K$4))</f>
        <v>0</v>
      </c>
      <c r="L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TOTAL'!$B$2)*(table_genres[[username2]:[username2]]=$A19)*(table_genres[[genres]:[genres]]=L$4))</f>
        <v>0</v>
      </c>
      <c r="M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TOTAL'!$B$2)*(table_genres[[username2]:[username2]]=$A19)*(table_genres[[genres]:[genres]]=M$4))</f>
        <v>0</v>
      </c>
      <c r="N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TOTAL'!$B$2)*(table_genres[[username2]:[username2]]=$A19)*(table_genres[[genres]:[genres]]=N$4))</f>
        <v>0</v>
      </c>
      <c r="O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TOTAL'!$B$2)*(table_genres[[username2]:[username2]]=$A19)*(table_genres[[genres]:[genres]]=O$4))</f>
        <v>0</v>
      </c>
      <c r="P19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TOTAL'!$B$2)*(table_genres[[username2]:[username2]]=$A19)*(table_genres[[genres]:[genres]]=P$4))</f>
        <v>0</v>
      </c>
    </row>
    <row r="20" spans="1:16" x14ac:dyDescent="0.3">
      <c r="A20" s="13" t="str">
        <f>users!A17</f>
        <v>RadioactiveGhost</v>
      </c>
      <c r="B20" s="11">
        <f>SUMPRODUCT(tb_userslist[show duration]*(tb_userslist[[my_start_date]:[my_start_date]]&gt;='USER RANGE TOTAL'!$B$1)*(tb_userslist[[my_finish_date]:[my_finish_date]]&lt;='USER RANGE TOTAL'!$B$2)*(tb_userslist[[username2]:[username2]]=$A20))</f>
        <v>0</v>
      </c>
      <c r="C20" s="11">
        <f>SUMPRODUCT((tb_userslist[[my_start_date]:[my_start_date]]&gt;='USER RANGE TOTAL'!$B$1)*(tb_userslist[[my_finish_date]:[my_finish_date]]&lt;='USER RANGE TOTAL'!$B$2)*(tb_userslist[[username2]:[username2]]=$A20))</f>
        <v>0</v>
      </c>
      <c r="D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TOTAL'!$B$2)*(table_genres[[username2]:[username2]]=$A20)*(table_genres[[genres]:[genres]]=D$4))</f>
        <v>0</v>
      </c>
      <c r="E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TOTAL'!$B$2)*(table_genres[[username2]:[username2]]=$A20)*(table_genres[[genres]:[genres]]=E$4))</f>
        <v>0</v>
      </c>
      <c r="F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TOTAL'!$B$2)*(table_genres[[username2]:[username2]]=$A20)*(table_genres[[genres]:[genres]]=F$4))</f>
        <v>0</v>
      </c>
      <c r="G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TOTAL'!$B$2)*(table_genres[[username2]:[username2]]=$A20)*(table_genres[[genres]:[genres]]=G$4))</f>
        <v>0</v>
      </c>
      <c r="H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TOTAL'!$B$2)*(table_genres[[username2]:[username2]]=$A20)*(table_genres[[genres]:[genres]]=H$4))</f>
        <v>0</v>
      </c>
      <c r="I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TOTAL'!$B$2)*(table_genres[[username2]:[username2]]=$A20)*(table_genres[[genres]:[genres]]=I$4))</f>
        <v>0</v>
      </c>
      <c r="J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TOTAL'!$B$2)*(table_genres[[username2]:[username2]]=$A20)*(table_genres[[genres]:[genres]]=J$4))</f>
        <v>0</v>
      </c>
      <c r="K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TOTAL'!$B$2)*(table_genres[[username2]:[username2]]=$A20)*(table_genres[[genres]:[genres]]=K$4))</f>
        <v>0</v>
      </c>
      <c r="L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TOTAL'!$B$2)*(table_genres[[username2]:[username2]]=$A20)*(table_genres[[genres]:[genres]]=L$4))</f>
        <v>0</v>
      </c>
      <c r="M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TOTAL'!$B$2)*(table_genres[[username2]:[username2]]=$A20)*(table_genres[[genres]:[genres]]=M$4))</f>
        <v>0</v>
      </c>
      <c r="N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TOTAL'!$B$2)*(table_genres[[username2]:[username2]]=$A20)*(table_genres[[genres]:[genres]]=N$4))</f>
        <v>0</v>
      </c>
      <c r="O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TOTAL'!$B$2)*(table_genres[[username2]:[username2]]=$A20)*(table_genres[[genres]:[genres]]=O$4))</f>
        <v>0</v>
      </c>
      <c r="P20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TOTAL'!$B$2)*(table_genres[[username2]:[username2]]=$A20)*(table_genres[[genres]:[genres]]=P$4))</f>
        <v>0</v>
      </c>
    </row>
    <row r="21" spans="1:16" x14ac:dyDescent="0.3">
      <c r="A21" s="13">
        <f>users!A18</f>
        <v>0</v>
      </c>
      <c r="B21" s="11">
        <f>SUMPRODUCT(tb_userslist[show duration]*(tb_userslist[[my_start_date]:[my_start_date]]&gt;='USER RANGE TOTAL'!$B$1)*(tb_userslist[[my_finish_date]:[my_finish_date]]&lt;='USER RANGE TOTAL'!$B$2)*(tb_userslist[[username2]:[username2]]=$A21))</f>
        <v>0</v>
      </c>
      <c r="C21" s="11">
        <f>SUMPRODUCT((tb_userslist[[my_start_date]:[my_start_date]]&gt;='USER RANGE TOTAL'!$B$1)*(tb_userslist[[my_finish_date]:[my_finish_date]]&lt;='USER RANGE TOTAL'!$B$2)*(tb_userslist[[username2]:[username2]]=$A21))</f>
        <v>0</v>
      </c>
      <c r="D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TOTAL'!$B$2)*(table_genres[[username2]:[username2]]=$A21)*(table_genres[[genres]:[genres]]=D$4))</f>
        <v>0</v>
      </c>
      <c r="E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TOTAL'!$B$2)*(table_genres[[username2]:[username2]]=$A21)*(table_genres[[genres]:[genres]]=E$4))</f>
        <v>0</v>
      </c>
      <c r="F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TOTAL'!$B$2)*(table_genres[[username2]:[username2]]=$A21)*(table_genres[[genres]:[genres]]=F$4))</f>
        <v>0</v>
      </c>
      <c r="G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TOTAL'!$B$2)*(table_genres[[username2]:[username2]]=$A21)*(table_genres[[genres]:[genres]]=G$4))</f>
        <v>0</v>
      </c>
      <c r="H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TOTAL'!$B$2)*(table_genres[[username2]:[username2]]=$A21)*(table_genres[[genres]:[genres]]=H$4))</f>
        <v>0</v>
      </c>
      <c r="I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TOTAL'!$B$2)*(table_genres[[username2]:[username2]]=$A21)*(table_genres[[genres]:[genres]]=I$4))</f>
        <v>0</v>
      </c>
      <c r="J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TOTAL'!$B$2)*(table_genres[[username2]:[username2]]=$A21)*(table_genres[[genres]:[genres]]=J$4))</f>
        <v>0</v>
      </c>
      <c r="K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TOTAL'!$B$2)*(table_genres[[username2]:[username2]]=$A21)*(table_genres[[genres]:[genres]]=K$4))</f>
        <v>0</v>
      </c>
      <c r="L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TOTAL'!$B$2)*(table_genres[[username2]:[username2]]=$A21)*(table_genres[[genres]:[genres]]=L$4))</f>
        <v>0</v>
      </c>
      <c r="M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TOTAL'!$B$2)*(table_genres[[username2]:[username2]]=$A21)*(table_genres[[genres]:[genres]]=M$4))</f>
        <v>0</v>
      </c>
      <c r="N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TOTAL'!$B$2)*(table_genres[[username2]:[username2]]=$A21)*(table_genres[[genres]:[genres]]=N$4))</f>
        <v>0</v>
      </c>
      <c r="O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TOTAL'!$B$2)*(table_genres[[username2]:[username2]]=$A21)*(table_genres[[genres]:[genres]]=O$4))</f>
        <v>0</v>
      </c>
      <c r="P21" s="11">
        <f>SUMPRODUCT((table_genres[[my_start_date]:[my_start_date]]&gt;='USER RANGE TOTAL'!$B$1)*(table_genres[[my_start_date]:[my_start_date]]&lt;&gt;"NA")*(table_genres[[my_finish_date]:[my_finish_date]]&lt;='USER RANGE TOTAL'!$B$2)*(table_genres[[username2]:[username2]]=$A21)*(table_genres[[genres]:[genres]]=P$4))</f>
        <v>0</v>
      </c>
    </row>
    <row r="74" ht="15" customHeight="1" x14ac:dyDescent="0.3"/>
  </sheetData>
  <conditionalFormatting sqref="B5:P21">
    <cfRule type="expression" dxfId="99" priority="1">
      <formula>B5=MAX(B$5:B$21)</formula>
    </cfRule>
    <cfRule type="expression" dxfId="98" priority="2">
      <formula>B5=LARGE(B$5:B$21,2)</formula>
    </cfRule>
    <cfRule type="expression" dxfId="97" priority="3">
      <formula>B5=LARGE(B$5:B$21,3)</formula>
    </cfRule>
  </conditionalFormatting>
  <pageMargins left="0.7" right="0.7" top="0.75" bottom="0.75" header="0.3" footer="0.3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6"/>
  <dimension ref="A4:O26"/>
  <sheetViews>
    <sheetView topLeftCell="A3" workbookViewId="0">
      <selection activeCell="S20" sqref="S20"/>
    </sheetView>
  </sheetViews>
  <sheetFormatPr defaultRowHeight="14.4" x14ac:dyDescent="0.3"/>
  <cols>
    <col min="2" max="2" width="11" style="13" customWidth="1"/>
    <col min="3" max="3" width="12.44140625" style="13" customWidth="1"/>
    <col min="4" max="4" width="9.6640625" style="13" customWidth="1"/>
    <col min="10" max="10" width="15.44140625" style="13" customWidth="1"/>
    <col min="12" max="12" width="10" style="13" customWidth="1"/>
    <col min="13" max="13" width="14.6640625" style="13" customWidth="1"/>
    <col min="14" max="14" width="15.44140625" style="13" customWidth="1"/>
  </cols>
  <sheetData>
    <row r="4" spans="1:15" x14ac:dyDescent="0.3">
      <c r="A4" s="4" t="s">
        <v>93</v>
      </c>
      <c r="B4" s="4" t="s">
        <v>94</v>
      </c>
      <c r="C4" s="4" t="s">
        <v>95</v>
      </c>
      <c r="D4" s="4" t="s">
        <v>96</v>
      </c>
      <c r="E4" s="4" t="s">
        <v>97</v>
      </c>
      <c r="F4" s="4" t="s">
        <v>98</v>
      </c>
      <c r="G4" s="4" t="s">
        <v>99</v>
      </c>
      <c r="H4" s="4" t="s">
        <v>100</v>
      </c>
      <c r="I4" s="4" t="s">
        <v>101</v>
      </c>
      <c r="J4" s="18" t="s">
        <v>85</v>
      </c>
      <c r="K4" s="18" t="s">
        <v>62</v>
      </c>
      <c r="L4" s="18" t="s">
        <v>84</v>
      </c>
      <c r="M4" s="18" t="s">
        <v>73</v>
      </c>
      <c r="N4" s="18" t="s">
        <v>86</v>
      </c>
      <c r="O4" s="18" t="s">
        <v>76</v>
      </c>
    </row>
    <row r="5" spans="1:15" x14ac:dyDescent="0.3">
      <c r="A5" s="16" t="str">
        <f>users!A2</f>
        <v>samot-frt</v>
      </c>
      <c r="B5" s="10">
        <f>SUMPRODUCT(tb_userslist[show duration]*(tb_userslist[[my_start_date]:[my_start_date]]&gt;='USER RANGE TOTAL'!$B$1)*(tb_userslist[[my_finish_date]:[my_finish_date]]&lt;='USER RANGE TOTAL'!$B$2)*(tb_userslist[[username2]:[username2]]=$A5))</f>
        <v>1307.2002777777768</v>
      </c>
      <c r="C5" s="10">
        <f>SUMPRODUCT((tb_userslist[[my_start_date]:[my_start_date]]&gt;='USER RANGE TOTAL'!$B$1)*(tb_userslist[[my_finish_date]:[my_finish_date]]&lt;='USER RANGE TOTAL'!$B$2)*(tb_userslist[[username2]:[username2]]=$A5))</f>
        <v>418</v>
      </c>
      <c r="D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TOTAL'!$B$2)*(table_genres[[username2]:[username2]]=$A5)*((table_genres[[genres]:[genres]]=D$4)*1))/$C5,0)</f>
        <v>0.31818181818181818</v>
      </c>
      <c r="E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TOTAL'!$B$2)*(table_genres[[username2]:[username2]]=$A5)*((table_genres[[genres]:[genres]]=E$4)*1))/$C5,0)</f>
        <v>0.24162679425837322</v>
      </c>
      <c r="F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TOTAL'!$B$2)*(table_genres[[username2]:[username2]]=$A5)*((table_genres[[genres]:[genres]]=F$4)*1))/$C5,0)</f>
        <v>7.1770334928229665E-2</v>
      </c>
      <c r="G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TOTAL'!$B$2)*(table_genres[[username2]:[username2]]=$A5)*((table_genres[[genres]:[genres]]=G$4)*1))/$C5,0)</f>
        <v>4.784688995215311E-2</v>
      </c>
      <c r="H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TOTAL'!$B$2)*(table_genres[[username2]:[username2]]=$A5)*((table_genres[[genres]:[genres]]=H$4)*1))/$C5,0)</f>
        <v>2.6315789473684209E-2</v>
      </c>
      <c r="I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TOTAL'!$B$2)*(table_genres[[username2]:[username2]]=$A5)*((table_genres[[genres]:[genres]]=I$4)*1))/$C5,0)</f>
        <v>7.1770334928229665E-2</v>
      </c>
      <c r="J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TOTAL'!$B$2)*(table_genres[[username2]:[username2]]=$A5)*((table_genres[[genres]:[genres]]=J$4)*1))/$C5,0)</f>
        <v>0</v>
      </c>
      <c r="K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TOTAL'!$B$2)*(table_genres[[username2]:[username2]]=$A5)*((table_genres[[genres]:[genres]]=K$4)*1))/$C5,0)</f>
        <v>0.15071770334928231</v>
      </c>
      <c r="L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TOTAL'!$B$2)*(table_genres[[username2]:[username2]]=$A5)*((table_genres[[genres]:[genres]]=L$4)*1))/$C5,0)</f>
        <v>2.1531100478468901E-2</v>
      </c>
      <c r="M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TOTAL'!$B$2)*(table_genres[[username2]:[username2]]=$A5)*((table_genres[[genres]:[genres]]=M$4)*1))/$C5,0)</f>
        <v>2.1531100478468901E-2</v>
      </c>
      <c r="N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TOTAL'!$B$2)*(table_genres[[username2]:[username2]]=$A5)*((table_genres[[genres]:[genres]]=N$4)*1))/$C5,0)</f>
        <v>0</v>
      </c>
      <c r="O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TOTAL'!$B$2)*(table_genres[[username2]:[username2]]=$A5)*((table_genres[[genres]:[genres]]=O$4)*1))/$C5,0)</f>
        <v>2.1531100478468901E-2</v>
      </c>
    </row>
    <row r="6" spans="1:15" x14ac:dyDescent="0.3">
      <c r="A6" s="17" t="str">
        <f>users!A3</f>
        <v>Kimossab</v>
      </c>
      <c r="B6" s="10">
        <f>SUMPRODUCT(tb_userslist[show duration]*(tb_userslist[[my_start_date]:[my_start_date]]&gt;='USER RANGE TOTAL'!$B$1)*(tb_userslist[[my_finish_date]:[my_finish_date]]&lt;='USER RANGE TOTAL'!$B$2)*(tb_userslist[[username2]:[username2]]=$A6))</f>
        <v>975.10972222222222</v>
      </c>
      <c r="C6" s="10">
        <f>SUMPRODUCT((tb_userslist[[my_start_date]:[my_start_date]]&gt;='USER RANGE TOTAL'!$B$1)*(tb_userslist[[my_finish_date]:[my_finish_date]]&lt;='USER RANGE TOTAL'!$B$2)*(tb_userslist[[username2]:[username2]]=$A6))</f>
        <v>164</v>
      </c>
      <c r="D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TOTAL'!$B$2)*(table_genres[[username2]:[username2]]=$A6)*((table_genres[[genres]:[genres]]=D$4)*1))/$C6,0)</f>
        <v>0.25</v>
      </c>
      <c r="E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TOTAL'!$B$2)*(table_genres[[username2]:[username2]]=$A6)*((table_genres[[genres]:[genres]]=E$4)*1))/$C6,0)</f>
        <v>0.42682926829268292</v>
      </c>
      <c r="F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TOTAL'!$B$2)*(table_genres[[username2]:[username2]]=$A6)*((table_genres[[genres]:[genres]]=F$4)*1))/$C6,0)</f>
        <v>8.5365853658536592E-2</v>
      </c>
      <c r="G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TOTAL'!$B$2)*(table_genres[[username2]:[username2]]=$A6)*((table_genres[[genres]:[genres]]=G$4)*1))/$C6,0)</f>
        <v>5.4878048780487805E-2</v>
      </c>
      <c r="H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TOTAL'!$B$2)*(table_genres[[username2]:[username2]]=$A6)*((table_genres[[genres]:[genres]]=H$4)*1))/$C6,0)</f>
        <v>1.2195121951219513E-2</v>
      </c>
      <c r="I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TOTAL'!$B$2)*(table_genres[[username2]:[username2]]=$A6)*((table_genres[[genres]:[genres]]=I$4)*1))/$C6,0)</f>
        <v>0.15853658536585366</v>
      </c>
      <c r="J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TOTAL'!$B$2)*(table_genres[[username2]:[username2]]=$A6)*((table_genres[[genres]:[genres]]=J$4)*1))/$C6,0)</f>
        <v>6.0975609756097563E-3</v>
      </c>
      <c r="K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TOTAL'!$B$2)*(table_genres[[username2]:[username2]]=$A6)*((table_genres[[genres]:[genres]]=K$4)*1))/$C6,0)</f>
        <v>0.11585365853658537</v>
      </c>
      <c r="L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TOTAL'!$B$2)*(table_genres[[username2]:[username2]]=$A6)*((table_genres[[genres]:[genres]]=L$4)*1))/$C6,0)</f>
        <v>3.6585365853658534E-2</v>
      </c>
      <c r="M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TOTAL'!$B$2)*(table_genres[[username2]:[username2]]=$A6)*((table_genres[[genres]:[genres]]=M$4)*1))/$C6,0)</f>
        <v>0</v>
      </c>
      <c r="N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TOTAL'!$B$2)*(table_genres[[username2]:[username2]]=$A6)*((table_genres[[genres]:[genres]]=N$4)*1))/$C6,0)</f>
        <v>0</v>
      </c>
      <c r="O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TOTAL'!$B$2)*(table_genres[[username2]:[username2]]=$A6)*((table_genres[[genres]:[genres]]=O$4)*1))/$C6,0)</f>
        <v>6.0975609756097563E-3</v>
      </c>
    </row>
    <row r="7" spans="1:15" x14ac:dyDescent="0.3">
      <c r="A7" s="16" t="str">
        <f>users!A4</f>
        <v>peachriver</v>
      </c>
      <c r="B7" s="10">
        <f>SUMPRODUCT(tb_userslist[show duration]*(tb_userslist[[my_start_date]:[my_start_date]]&gt;='USER RANGE TOTAL'!$B$1)*(tb_userslist[[my_finish_date]:[my_finish_date]]&lt;='USER RANGE TOTAL'!$B$2)*(tb_userslist[[username2]:[username2]]=$A7))</f>
        <v>0</v>
      </c>
      <c r="C7" s="10">
        <f>SUMPRODUCT((tb_userslist[[my_start_date]:[my_start_date]]&gt;='USER RANGE TOTAL'!$B$1)*(tb_userslist[[my_finish_date]:[my_finish_date]]&lt;='USER RANGE TOTAL'!$B$2)*(tb_userslist[[username2]:[username2]]=$A7))</f>
        <v>0</v>
      </c>
      <c r="D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TOTAL'!$B$2)*(table_genres[[username2]:[username2]]=$A7)*((table_genres[[genres]:[genres]]=D$4)*1))/$C7,0)</f>
        <v>0</v>
      </c>
      <c r="E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TOTAL'!$B$2)*(table_genres[[username2]:[username2]]=$A7)*((table_genres[[genres]:[genres]]=E$4)*1))/$C7,0)</f>
        <v>0</v>
      </c>
      <c r="F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TOTAL'!$B$2)*(table_genres[[username2]:[username2]]=$A7)*((table_genres[[genres]:[genres]]=F$4)*1))/$C7,0)</f>
        <v>0</v>
      </c>
      <c r="G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TOTAL'!$B$2)*(table_genres[[username2]:[username2]]=$A7)*((table_genres[[genres]:[genres]]=G$4)*1))/$C7,0)</f>
        <v>0</v>
      </c>
      <c r="H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TOTAL'!$B$2)*(table_genres[[username2]:[username2]]=$A7)*((table_genres[[genres]:[genres]]=H$4)*1))/$C7,0)</f>
        <v>0</v>
      </c>
      <c r="I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TOTAL'!$B$2)*(table_genres[[username2]:[username2]]=$A7)*((table_genres[[genres]:[genres]]=I$4)*1))/$C7,0)</f>
        <v>0</v>
      </c>
      <c r="J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TOTAL'!$B$2)*(table_genres[[username2]:[username2]]=$A7)*((table_genres[[genres]:[genres]]=J$4)*1))/$C7,0)</f>
        <v>0</v>
      </c>
      <c r="K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TOTAL'!$B$2)*(table_genres[[username2]:[username2]]=$A7)*((table_genres[[genres]:[genres]]=K$4)*1))/$C7,0)</f>
        <v>0</v>
      </c>
      <c r="L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TOTAL'!$B$2)*(table_genres[[username2]:[username2]]=$A7)*((table_genres[[genres]:[genres]]=L$4)*1))/$C7,0)</f>
        <v>0</v>
      </c>
      <c r="M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TOTAL'!$B$2)*(table_genres[[username2]:[username2]]=$A7)*((table_genres[[genres]:[genres]]=M$4)*1))/$C7,0)</f>
        <v>0</v>
      </c>
      <c r="N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TOTAL'!$B$2)*(table_genres[[username2]:[username2]]=$A7)*((table_genres[[genres]:[genres]]=N$4)*1))/$C7,0)</f>
        <v>0</v>
      </c>
      <c r="O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TOTAL'!$B$2)*(table_genres[[username2]:[username2]]=$A7)*((table_genres[[genres]:[genres]]=O$4)*1))/$C7,0)</f>
        <v>0</v>
      </c>
    </row>
    <row r="8" spans="1:15" x14ac:dyDescent="0.3">
      <c r="A8" s="17" t="str">
        <f>users!A5</f>
        <v>o0Nicas0o</v>
      </c>
      <c r="B8" s="10">
        <f>SUMPRODUCT(tb_userslist[show duration]*(tb_userslist[[my_start_date]:[my_start_date]]&gt;='USER RANGE TOTAL'!$B$1)*(tb_userslist[[my_finish_date]:[my_finish_date]]&lt;='USER RANGE TOTAL'!$B$2)*(tb_userslist[[username2]:[username2]]=$A8))</f>
        <v>0</v>
      </c>
      <c r="C8" s="10">
        <f>SUMPRODUCT((tb_userslist[[my_start_date]:[my_start_date]]&gt;='USER RANGE TOTAL'!$B$1)*(tb_userslist[[my_finish_date]:[my_finish_date]]&lt;='USER RANGE TOTAL'!$B$2)*(tb_userslist[[username2]:[username2]]=$A8))</f>
        <v>0</v>
      </c>
      <c r="D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TOTAL'!$B$2)*(table_genres[[username2]:[username2]]=$A8)*((table_genres[[genres]:[genres]]=D$4)*1))/$C8,0)</f>
        <v>0</v>
      </c>
      <c r="E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TOTAL'!$B$2)*(table_genres[[username2]:[username2]]=$A8)*((table_genres[[genres]:[genres]]=E$4)*1))/$C8,0)</f>
        <v>0</v>
      </c>
      <c r="F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TOTAL'!$B$2)*(table_genres[[username2]:[username2]]=$A8)*((table_genres[[genres]:[genres]]=F$4)*1))/$C8,0)</f>
        <v>0</v>
      </c>
      <c r="G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TOTAL'!$B$2)*(table_genres[[username2]:[username2]]=$A8)*((table_genres[[genres]:[genres]]=G$4)*1))/$C8,0)</f>
        <v>0</v>
      </c>
      <c r="H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TOTAL'!$B$2)*(table_genres[[username2]:[username2]]=$A8)*((table_genres[[genres]:[genres]]=H$4)*1))/$C8,0)</f>
        <v>0</v>
      </c>
      <c r="I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TOTAL'!$B$2)*(table_genres[[username2]:[username2]]=$A8)*((table_genres[[genres]:[genres]]=I$4)*1))/$C8,0)</f>
        <v>0</v>
      </c>
      <c r="J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TOTAL'!$B$2)*(table_genres[[username2]:[username2]]=$A8)*((table_genres[[genres]:[genres]]=J$4)*1))/$C8,0)</f>
        <v>0</v>
      </c>
      <c r="K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TOTAL'!$B$2)*(table_genres[[username2]:[username2]]=$A8)*((table_genres[[genres]:[genres]]=K$4)*1))/$C8,0)</f>
        <v>0</v>
      </c>
      <c r="L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TOTAL'!$B$2)*(table_genres[[username2]:[username2]]=$A8)*((table_genres[[genres]:[genres]]=L$4)*1))/$C8,0)</f>
        <v>0</v>
      </c>
      <c r="M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TOTAL'!$B$2)*(table_genres[[username2]:[username2]]=$A8)*((table_genres[[genres]:[genres]]=M$4)*1))/$C8,0)</f>
        <v>0</v>
      </c>
      <c r="N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TOTAL'!$B$2)*(table_genres[[username2]:[username2]]=$A8)*((table_genres[[genres]:[genres]]=N$4)*1))/$C8,0)</f>
        <v>0</v>
      </c>
      <c r="O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TOTAL'!$B$2)*(table_genres[[username2]:[username2]]=$A8)*((table_genres[[genres]:[genres]]=O$4)*1))/$C8,0)</f>
        <v>0</v>
      </c>
    </row>
    <row r="9" spans="1:15" x14ac:dyDescent="0.3">
      <c r="A9" s="17" t="str">
        <f>users!A6</f>
        <v>SlughPT</v>
      </c>
      <c r="B9" s="10">
        <f>SUMPRODUCT(tb_userslist[show duration]*(tb_userslist[[my_start_date]:[my_start_date]]&gt;='USER RANGE TOTAL'!$B$1)*(tb_userslist[[my_finish_date]:[my_finish_date]]&lt;='USER RANGE TOTAL'!$B$2)*(tb_userslist[[username2]:[username2]]=$A9))</f>
        <v>0</v>
      </c>
      <c r="C9" s="10">
        <f>SUMPRODUCT((tb_userslist[[my_start_date]:[my_start_date]]&gt;='USER RANGE TOTAL'!$B$1)*(tb_userslist[[my_finish_date]:[my_finish_date]]&lt;='USER RANGE TOTAL'!$B$2)*(tb_userslist[[username2]:[username2]]=$A9))</f>
        <v>0</v>
      </c>
      <c r="D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TOTAL'!$B$2)*(table_genres[[username2]:[username2]]=$A9)*((table_genres[[genres]:[genres]]=D$4)*1))/$C9,0)</f>
        <v>0</v>
      </c>
      <c r="E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TOTAL'!$B$2)*(table_genres[[username2]:[username2]]=$A9)*((table_genres[[genres]:[genres]]=E$4)*1))/$C9,0)</f>
        <v>0</v>
      </c>
      <c r="F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TOTAL'!$B$2)*(table_genres[[username2]:[username2]]=$A9)*((table_genres[[genres]:[genres]]=F$4)*1))/$C9,0)</f>
        <v>0</v>
      </c>
      <c r="G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TOTAL'!$B$2)*(table_genres[[username2]:[username2]]=$A9)*((table_genres[[genres]:[genres]]=G$4)*1))/$C9,0)</f>
        <v>0</v>
      </c>
      <c r="H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TOTAL'!$B$2)*(table_genres[[username2]:[username2]]=$A9)*((table_genres[[genres]:[genres]]=H$4)*1))/$C9,0)</f>
        <v>0</v>
      </c>
      <c r="I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TOTAL'!$B$2)*(table_genres[[username2]:[username2]]=$A9)*((table_genres[[genres]:[genres]]=I$4)*1))/$C9,0)</f>
        <v>0</v>
      </c>
      <c r="J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TOTAL'!$B$2)*(table_genres[[username2]:[username2]]=$A9)*((table_genres[[genres]:[genres]]=J$4)*1))/$C9,0)</f>
        <v>0</v>
      </c>
      <c r="K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TOTAL'!$B$2)*(table_genres[[username2]:[username2]]=$A9)*((table_genres[[genres]:[genres]]=K$4)*1))/$C9,0)</f>
        <v>0</v>
      </c>
      <c r="L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TOTAL'!$B$2)*(table_genres[[username2]:[username2]]=$A9)*((table_genres[[genres]:[genres]]=L$4)*1))/$C9,0)</f>
        <v>0</v>
      </c>
      <c r="M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TOTAL'!$B$2)*(table_genres[[username2]:[username2]]=$A9)*((table_genres[[genres]:[genres]]=M$4)*1))/$C9,0)</f>
        <v>0</v>
      </c>
      <c r="N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TOTAL'!$B$2)*(table_genres[[username2]:[username2]]=$A9)*((table_genres[[genres]:[genres]]=N$4)*1))/$C9,0)</f>
        <v>0</v>
      </c>
      <c r="O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TOTAL'!$B$2)*(table_genres[[username2]:[username2]]=$A9)*((table_genres[[genres]:[genres]]=O$4)*1))/$C9,0)</f>
        <v>0</v>
      </c>
    </row>
    <row r="10" spans="1:15" x14ac:dyDescent="0.3">
      <c r="A10" s="16" t="str">
        <f>users!A7</f>
        <v>Go_Bananas</v>
      </c>
      <c r="B10" s="10">
        <f>SUMPRODUCT(tb_userslist[show duration]*(tb_userslist[[my_start_date]:[my_start_date]]&gt;='USER RANGE TOTAL'!$B$1)*(tb_userslist[[my_finish_date]:[my_finish_date]]&lt;='USER RANGE TOTAL'!$B$2)*(tb_userslist[[username2]:[username2]]=$A10))</f>
        <v>0</v>
      </c>
      <c r="C10" s="10">
        <f>SUMPRODUCT((tb_userslist[[my_start_date]:[my_start_date]]&gt;='USER RANGE TOTAL'!$B$1)*(tb_userslist[[my_finish_date]:[my_finish_date]]&lt;='USER RANGE TOTAL'!$B$2)*(tb_userslist[[username2]:[username2]]=$A10))</f>
        <v>0</v>
      </c>
      <c r="D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TOTAL'!$B$2)*(table_genres[[username2]:[username2]]=$A10)*((table_genres[[genres]:[genres]]=D$4)*1))/$C10,0)</f>
        <v>0</v>
      </c>
      <c r="E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TOTAL'!$B$2)*(table_genres[[username2]:[username2]]=$A10)*((table_genres[[genres]:[genres]]=E$4)*1))/$C10,0)</f>
        <v>0</v>
      </c>
      <c r="F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TOTAL'!$B$2)*(table_genres[[username2]:[username2]]=$A10)*((table_genres[[genres]:[genres]]=F$4)*1))/$C10,0)</f>
        <v>0</v>
      </c>
      <c r="G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TOTAL'!$B$2)*(table_genres[[username2]:[username2]]=$A10)*((table_genres[[genres]:[genres]]=G$4)*1))/$C10,0)</f>
        <v>0</v>
      </c>
      <c r="H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TOTAL'!$B$2)*(table_genres[[username2]:[username2]]=$A10)*((table_genres[[genres]:[genres]]=H$4)*1))/$C10,0)</f>
        <v>0</v>
      </c>
      <c r="I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TOTAL'!$B$2)*(table_genres[[username2]:[username2]]=$A10)*((table_genres[[genres]:[genres]]=I$4)*1))/$C10,0)</f>
        <v>0</v>
      </c>
      <c r="J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TOTAL'!$B$2)*(table_genres[[username2]:[username2]]=$A10)*((table_genres[[genres]:[genres]]=J$4)*1))/$C10,0)</f>
        <v>0</v>
      </c>
      <c r="K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TOTAL'!$B$2)*(table_genres[[username2]:[username2]]=$A10)*((table_genres[[genres]:[genres]]=K$4)*1))/$C10,0)</f>
        <v>0</v>
      </c>
      <c r="L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TOTAL'!$B$2)*(table_genres[[username2]:[username2]]=$A10)*((table_genres[[genres]:[genres]]=L$4)*1))/$C10,0)</f>
        <v>0</v>
      </c>
      <c r="M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TOTAL'!$B$2)*(table_genres[[username2]:[username2]]=$A10)*((table_genres[[genres]:[genres]]=M$4)*1))/$C10,0)</f>
        <v>0</v>
      </c>
      <c r="N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TOTAL'!$B$2)*(table_genres[[username2]:[username2]]=$A10)*((table_genres[[genres]:[genres]]=N$4)*1))/$C10,0)</f>
        <v>0</v>
      </c>
      <c r="O1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TOTAL'!$B$2)*(table_genres[[username2]:[username2]]=$A10)*((table_genres[[genres]:[genres]]=O$4)*1))/$C10,0)</f>
        <v>0</v>
      </c>
    </row>
    <row r="11" spans="1:15" x14ac:dyDescent="0.3">
      <c r="A11" s="17" t="str">
        <f>users!A8</f>
        <v>Nini25</v>
      </c>
      <c r="B11" s="10">
        <f>SUMPRODUCT(tb_userslist[show duration]*(tb_userslist[[my_start_date]:[my_start_date]]&gt;='USER RANGE TOTAL'!$B$1)*(tb_userslist[[my_finish_date]:[my_finish_date]]&lt;='USER RANGE TOTAL'!$B$2)*(tb_userslist[[username2]:[username2]]=$A11))</f>
        <v>0</v>
      </c>
      <c r="C11" s="10">
        <f>SUMPRODUCT((tb_userslist[[my_start_date]:[my_start_date]]&gt;='USER RANGE TOTAL'!$B$1)*(tb_userslist[[my_finish_date]:[my_finish_date]]&lt;='USER RANGE TOTAL'!$B$2)*(tb_userslist[[username2]:[username2]]=$A11))</f>
        <v>0</v>
      </c>
      <c r="D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TOTAL'!$B$2)*(table_genres[[username2]:[username2]]=$A11)*((table_genres[[genres]:[genres]]=D$4)*1))/$C11,0)</f>
        <v>0</v>
      </c>
      <c r="E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TOTAL'!$B$2)*(table_genres[[username2]:[username2]]=$A11)*((table_genres[[genres]:[genres]]=E$4)*1))/$C11,0)</f>
        <v>0</v>
      </c>
      <c r="F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TOTAL'!$B$2)*(table_genres[[username2]:[username2]]=$A11)*((table_genres[[genres]:[genres]]=F$4)*1))/$C11,0)</f>
        <v>0</v>
      </c>
      <c r="G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TOTAL'!$B$2)*(table_genres[[username2]:[username2]]=$A11)*((table_genres[[genres]:[genres]]=G$4)*1))/$C11,0)</f>
        <v>0</v>
      </c>
      <c r="H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TOTAL'!$B$2)*(table_genres[[username2]:[username2]]=$A11)*((table_genres[[genres]:[genres]]=H$4)*1))/$C11,0)</f>
        <v>0</v>
      </c>
      <c r="I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TOTAL'!$B$2)*(table_genres[[username2]:[username2]]=$A11)*((table_genres[[genres]:[genres]]=I$4)*1))/$C11,0)</f>
        <v>0</v>
      </c>
      <c r="J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TOTAL'!$B$2)*(table_genres[[username2]:[username2]]=$A11)*((table_genres[[genres]:[genres]]=J$4)*1))/$C11,0)</f>
        <v>0</v>
      </c>
      <c r="K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TOTAL'!$B$2)*(table_genres[[username2]:[username2]]=$A11)*((table_genres[[genres]:[genres]]=K$4)*1))/$C11,0)</f>
        <v>0</v>
      </c>
      <c r="L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TOTAL'!$B$2)*(table_genres[[username2]:[username2]]=$A11)*((table_genres[[genres]:[genres]]=L$4)*1))/$C11,0)</f>
        <v>0</v>
      </c>
      <c r="M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TOTAL'!$B$2)*(table_genres[[username2]:[username2]]=$A11)*((table_genres[[genres]:[genres]]=M$4)*1))/$C11,0)</f>
        <v>0</v>
      </c>
      <c r="N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TOTAL'!$B$2)*(table_genres[[username2]:[username2]]=$A11)*((table_genres[[genres]:[genres]]=N$4)*1))/$C11,0)</f>
        <v>0</v>
      </c>
      <c r="O1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TOTAL'!$B$2)*(table_genres[[username2]:[username2]]=$A11)*((table_genres[[genres]:[genres]]=O$4)*1))/$C11,0)</f>
        <v>0</v>
      </c>
    </row>
    <row r="12" spans="1:15" x14ac:dyDescent="0.3">
      <c r="A12" s="16" t="str">
        <f>users!A9</f>
        <v>Mariana-tan</v>
      </c>
      <c r="B12" s="10">
        <f>SUMPRODUCT(tb_userslist[show duration]*(tb_userslist[[my_start_date]:[my_start_date]]&gt;='USER RANGE TOTAL'!$B$1)*(tb_userslist[[my_finish_date]:[my_finish_date]]&lt;='USER RANGE TOTAL'!$B$2)*(tb_userslist[[username2]:[username2]]=$A12))</f>
        <v>0</v>
      </c>
      <c r="C12" s="10">
        <f>SUMPRODUCT((tb_userslist[[my_start_date]:[my_start_date]]&gt;='USER RANGE TOTAL'!$B$1)*(tb_userslist[[my_finish_date]:[my_finish_date]]&lt;='USER RANGE TOTAL'!$B$2)*(tb_userslist[[username2]:[username2]]=$A12))</f>
        <v>0</v>
      </c>
      <c r="D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TOTAL'!$B$2)*(table_genres[[username2]:[username2]]=$A12)*((table_genres[[genres]:[genres]]=D$4)*1))/$C12,0)</f>
        <v>0</v>
      </c>
      <c r="E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TOTAL'!$B$2)*(table_genres[[username2]:[username2]]=$A12)*((table_genres[[genres]:[genres]]=E$4)*1))/$C12,0)</f>
        <v>0</v>
      </c>
      <c r="F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TOTAL'!$B$2)*(table_genres[[username2]:[username2]]=$A12)*((table_genres[[genres]:[genres]]=F$4)*1))/$C12,0)</f>
        <v>0</v>
      </c>
      <c r="G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TOTAL'!$B$2)*(table_genres[[username2]:[username2]]=$A12)*((table_genres[[genres]:[genres]]=G$4)*1))/$C12,0)</f>
        <v>0</v>
      </c>
      <c r="H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TOTAL'!$B$2)*(table_genres[[username2]:[username2]]=$A12)*((table_genres[[genres]:[genres]]=H$4)*1))/$C12,0)</f>
        <v>0</v>
      </c>
      <c r="I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TOTAL'!$B$2)*(table_genres[[username2]:[username2]]=$A12)*((table_genres[[genres]:[genres]]=I$4)*1))/$C12,0)</f>
        <v>0</v>
      </c>
      <c r="J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TOTAL'!$B$2)*(table_genres[[username2]:[username2]]=$A12)*((table_genres[[genres]:[genres]]=J$4)*1))/$C12,0)</f>
        <v>0</v>
      </c>
      <c r="K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TOTAL'!$B$2)*(table_genres[[username2]:[username2]]=$A12)*((table_genres[[genres]:[genres]]=K$4)*1))/$C12,0)</f>
        <v>0</v>
      </c>
      <c r="L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TOTAL'!$B$2)*(table_genres[[username2]:[username2]]=$A12)*((table_genres[[genres]:[genres]]=L$4)*1))/$C12,0)</f>
        <v>0</v>
      </c>
      <c r="M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TOTAL'!$B$2)*(table_genres[[username2]:[username2]]=$A12)*((table_genres[[genres]:[genres]]=M$4)*1))/$C12,0)</f>
        <v>0</v>
      </c>
      <c r="N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TOTAL'!$B$2)*(table_genres[[username2]:[username2]]=$A12)*((table_genres[[genres]:[genres]]=N$4)*1))/$C12,0)</f>
        <v>0</v>
      </c>
      <c r="O1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TOTAL'!$B$2)*(table_genres[[username2]:[username2]]=$A12)*((table_genres[[genres]:[genres]]=O$4)*1))/$C12,0)</f>
        <v>0</v>
      </c>
    </row>
    <row r="13" spans="1:15" x14ac:dyDescent="0.3">
      <c r="A13" s="17" t="str">
        <f>users!A10</f>
        <v>rhorta99</v>
      </c>
      <c r="B13" s="10">
        <f>SUMPRODUCT(tb_userslist[show duration]*(tb_userslist[[my_start_date]:[my_start_date]]&gt;='USER RANGE TOTAL'!$B$1)*(tb_userslist[[my_finish_date]:[my_finish_date]]&lt;='USER RANGE TOTAL'!$B$2)*(tb_userslist[[username2]:[username2]]=$A13))</f>
        <v>0</v>
      </c>
      <c r="C13" s="10">
        <f>SUMPRODUCT((tb_userslist[[my_start_date]:[my_start_date]]&gt;='USER RANGE TOTAL'!$B$1)*(tb_userslist[[my_finish_date]:[my_finish_date]]&lt;='USER RANGE TOTAL'!$B$2)*(tb_userslist[[username2]:[username2]]=$A13))</f>
        <v>0</v>
      </c>
      <c r="D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TOTAL'!$B$2)*(table_genres[[username2]:[username2]]=$A13)*((table_genres[[genres]:[genres]]=D$4)*1))/$C13,0)</f>
        <v>0</v>
      </c>
      <c r="E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TOTAL'!$B$2)*(table_genres[[username2]:[username2]]=$A13)*((table_genres[[genres]:[genres]]=E$4)*1))/$C13,0)</f>
        <v>0</v>
      </c>
      <c r="F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TOTAL'!$B$2)*(table_genres[[username2]:[username2]]=$A13)*((table_genres[[genres]:[genres]]=F$4)*1))/$C13,0)</f>
        <v>0</v>
      </c>
      <c r="G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TOTAL'!$B$2)*(table_genres[[username2]:[username2]]=$A13)*((table_genres[[genres]:[genres]]=G$4)*1))/$C13,0)</f>
        <v>0</v>
      </c>
      <c r="H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TOTAL'!$B$2)*(table_genres[[username2]:[username2]]=$A13)*((table_genres[[genres]:[genres]]=H$4)*1))/$C13,0)</f>
        <v>0</v>
      </c>
      <c r="I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TOTAL'!$B$2)*(table_genres[[username2]:[username2]]=$A13)*((table_genres[[genres]:[genres]]=I$4)*1))/$C13,0)</f>
        <v>0</v>
      </c>
      <c r="J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TOTAL'!$B$2)*(table_genres[[username2]:[username2]]=$A13)*((table_genres[[genres]:[genres]]=J$4)*1))/$C13,0)</f>
        <v>0</v>
      </c>
      <c r="K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TOTAL'!$B$2)*(table_genres[[username2]:[username2]]=$A13)*((table_genres[[genres]:[genres]]=K$4)*1))/$C13,0)</f>
        <v>0</v>
      </c>
      <c r="L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TOTAL'!$B$2)*(table_genres[[username2]:[username2]]=$A13)*((table_genres[[genres]:[genres]]=L$4)*1))/$C13,0)</f>
        <v>0</v>
      </c>
      <c r="M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TOTAL'!$B$2)*(table_genres[[username2]:[username2]]=$A13)*((table_genres[[genres]:[genres]]=M$4)*1))/$C13,0)</f>
        <v>0</v>
      </c>
      <c r="N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TOTAL'!$B$2)*(table_genres[[username2]:[username2]]=$A13)*((table_genres[[genres]:[genres]]=N$4)*1))/$C13,0)</f>
        <v>0</v>
      </c>
      <c r="O1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TOTAL'!$B$2)*(table_genres[[username2]:[username2]]=$A13)*((table_genres[[genres]:[genres]]=O$4)*1))/$C13,0)</f>
        <v>0</v>
      </c>
    </row>
    <row r="14" spans="1:15" x14ac:dyDescent="0.3">
      <c r="A14" s="16" t="str">
        <f>users!A11</f>
        <v>Minghas</v>
      </c>
      <c r="B14" s="10">
        <f>SUMPRODUCT(tb_userslist[show duration]*(tb_userslist[[my_start_date]:[my_start_date]]&gt;='USER RANGE TOTAL'!$B$1)*(tb_userslist[[my_finish_date]:[my_finish_date]]&lt;='USER RANGE TOTAL'!$B$2)*(tb_userslist[[username2]:[username2]]=$A14))</f>
        <v>0</v>
      </c>
      <c r="C14" s="10">
        <f>SUMPRODUCT((tb_userslist[[my_start_date]:[my_start_date]]&gt;='USER RANGE TOTAL'!$B$1)*(tb_userslist[[my_finish_date]:[my_finish_date]]&lt;='USER RANGE TOTAL'!$B$2)*(tb_userslist[[username2]:[username2]]=$A14))</f>
        <v>0</v>
      </c>
      <c r="D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TOTAL'!$B$2)*(table_genres[[username2]:[username2]]=$A14)*((table_genres[[genres]:[genres]]=D$4)*1))/$C14,0)</f>
        <v>0</v>
      </c>
      <c r="E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TOTAL'!$B$2)*(table_genres[[username2]:[username2]]=$A14)*((table_genres[[genres]:[genres]]=E$4)*1))/$C14,0)</f>
        <v>0</v>
      </c>
      <c r="F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TOTAL'!$B$2)*(table_genres[[username2]:[username2]]=$A14)*((table_genres[[genres]:[genres]]=F$4)*1))/$C14,0)</f>
        <v>0</v>
      </c>
      <c r="G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TOTAL'!$B$2)*(table_genres[[username2]:[username2]]=$A14)*((table_genres[[genres]:[genres]]=G$4)*1))/$C14,0)</f>
        <v>0</v>
      </c>
      <c r="H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TOTAL'!$B$2)*(table_genres[[username2]:[username2]]=$A14)*((table_genres[[genres]:[genres]]=H$4)*1))/$C14,0)</f>
        <v>0</v>
      </c>
      <c r="I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TOTAL'!$B$2)*(table_genres[[username2]:[username2]]=$A14)*((table_genres[[genres]:[genres]]=I$4)*1))/$C14,0)</f>
        <v>0</v>
      </c>
      <c r="J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TOTAL'!$B$2)*(table_genres[[username2]:[username2]]=$A14)*((table_genres[[genres]:[genres]]=J$4)*1))/$C14,0)</f>
        <v>0</v>
      </c>
      <c r="K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TOTAL'!$B$2)*(table_genres[[username2]:[username2]]=$A14)*((table_genres[[genres]:[genres]]=K$4)*1))/$C14,0)</f>
        <v>0</v>
      </c>
      <c r="L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TOTAL'!$B$2)*(table_genres[[username2]:[username2]]=$A14)*((table_genres[[genres]:[genres]]=L$4)*1))/$C14,0)</f>
        <v>0</v>
      </c>
      <c r="M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TOTAL'!$B$2)*(table_genres[[username2]:[username2]]=$A14)*((table_genres[[genres]:[genres]]=M$4)*1))/$C14,0)</f>
        <v>0</v>
      </c>
      <c r="N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TOTAL'!$B$2)*(table_genres[[username2]:[username2]]=$A14)*((table_genres[[genres]:[genres]]=N$4)*1))/$C14,0)</f>
        <v>0</v>
      </c>
      <c r="O1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TOTAL'!$B$2)*(table_genres[[username2]:[username2]]=$A14)*((table_genres[[genres]:[genres]]=O$4)*1))/$C14,0)</f>
        <v>0</v>
      </c>
    </row>
    <row r="15" spans="1:15" x14ac:dyDescent="0.3">
      <c r="A15" s="16" t="str">
        <f>users!A12</f>
        <v>Katyah</v>
      </c>
      <c r="B15" s="10">
        <f>SUMPRODUCT(tb_userslist[show duration]*(tb_userslist[[my_start_date]:[my_start_date]]&gt;='USER RANGE TOTAL'!$B$1)*(tb_userslist[[my_finish_date]:[my_finish_date]]&lt;='USER RANGE TOTAL'!$B$2)*(tb_userslist[[username2]:[username2]]=$A15))</f>
        <v>0</v>
      </c>
      <c r="C15" s="10">
        <f>SUMPRODUCT((tb_userslist[[my_start_date]:[my_start_date]]&gt;='USER RANGE TOTAL'!$B$1)*(tb_userslist[[my_finish_date]:[my_finish_date]]&lt;='USER RANGE TOTAL'!$B$2)*(tb_userslist[[username2]:[username2]]=$A15))</f>
        <v>0</v>
      </c>
      <c r="D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TOTAL'!$B$2)*(table_genres[[username2]:[username2]]=$A15)*((table_genres[[genres]:[genres]]=D$4)*1))/$C15,0)</f>
        <v>0</v>
      </c>
      <c r="E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TOTAL'!$B$2)*(table_genres[[username2]:[username2]]=$A15)*((table_genres[[genres]:[genres]]=E$4)*1))/$C15,0)</f>
        <v>0</v>
      </c>
      <c r="F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TOTAL'!$B$2)*(table_genres[[username2]:[username2]]=$A15)*((table_genres[[genres]:[genres]]=F$4)*1))/$C15,0)</f>
        <v>0</v>
      </c>
      <c r="G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TOTAL'!$B$2)*(table_genres[[username2]:[username2]]=$A15)*((table_genres[[genres]:[genres]]=G$4)*1))/$C15,0)</f>
        <v>0</v>
      </c>
      <c r="H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TOTAL'!$B$2)*(table_genres[[username2]:[username2]]=$A15)*((table_genres[[genres]:[genres]]=H$4)*1))/$C15,0)</f>
        <v>0</v>
      </c>
      <c r="I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TOTAL'!$B$2)*(table_genres[[username2]:[username2]]=$A15)*((table_genres[[genres]:[genres]]=I$4)*1))/$C15,0)</f>
        <v>0</v>
      </c>
      <c r="J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TOTAL'!$B$2)*(table_genres[[username2]:[username2]]=$A15)*((table_genres[[genres]:[genres]]=J$4)*1))/$C15,0)</f>
        <v>0</v>
      </c>
      <c r="K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TOTAL'!$B$2)*(table_genres[[username2]:[username2]]=$A15)*((table_genres[[genres]:[genres]]=K$4)*1))/$C15,0)</f>
        <v>0</v>
      </c>
      <c r="L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TOTAL'!$B$2)*(table_genres[[username2]:[username2]]=$A15)*((table_genres[[genres]:[genres]]=L$4)*1))/$C15,0)</f>
        <v>0</v>
      </c>
      <c r="M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TOTAL'!$B$2)*(table_genres[[username2]:[username2]]=$A15)*((table_genres[[genres]:[genres]]=M$4)*1))/$C15,0)</f>
        <v>0</v>
      </c>
      <c r="N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TOTAL'!$B$2)*(table_genres[[username2]:[username2]]=$A15)*((table_genres[[genres]:[genres]]=N$4)*1))/$C15,0)</f>
        <v>0</v>
      </c>
      <c r="O1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TOTAL'!$B$2)*(table_genres[[username2]:[username2]]=$A15)*((table_genres[[genres]:[genres]]=O$4)*1))/$C15,0)</f>
        <v>0</v>
      </c>
    </row>
    <row r="16" spans="1:15" x14ac:dyDescent="0.3">
      <c r="A16" s="17" t="str">
        <f>users!A13</f>
        <v>diorrini11</v>
      </c>
      <c r="B16" s="10">
        <f>SUMPRODUCT(tb_userslist[show duration]*(tb_userslist[[my_start_date]:[my_start_date]]&gt;='USER RANGE TOTAL'!$B$1)*(tb_userslist[[my_finish_date]:[my_finish_date]]&lt;='USER RANGE TOTAL'!$B$2)*(tb_userslist[[username2]:[username2]]=$A16))</f>
        <v>0</v>
      </c>
      <c r="C16" s="10">
        <f>SUMPRODUCT((tb_userslist[[my_start_date]:[my_start_date]]&gt;='USER RANGE TOTAL'!$B$1)*(tb_userslist[[my_finish_date]:[my_finish_date]]&lt;='USER RANGE TOTAL'!$B$2)*(tb_userslist[[username2]:[username2]]=$A16))</f>
        <v>0</v>
      </c>
      <c r="D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TOTAL'!$B$2)*(table_genres[[username2]:[username2]]=$A16)*((table_genres[[genres]:[genres]]=D$4)*1))/$C16,0)</f>
        <v>0</v>
      </c>
      <c r="E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TOTAL'!$B$2)*(table_genres[[username2]:[username2]]=$A16)*((table_genres[[genres]:[genres]]=E$4)*1))/$C16,0)</f>
        <v>0</v>
      </c>
      <c r="F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TOTAL'!$B$2)*(table_genres[[username2]:[username2]]=$A16)*((table_genres[[genres]:[genres]]=F$4)*1))/$C16,0)</f>
        <v>0</v>
      </c>
      <c r="G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TOTAL'!$B$2)*(table_genres[[username2]:[username2]]=$A16)*((table_genres[[genres]:[genres]]=G$4)*1))/$C16,0)</f>
        <v>0</v>
      </c>
      <c r="H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TOTAL'!$B$2)*(table_genres[[username2]:[username2]]=$A16)*((table_genres[[genres]:[genres]]=H$4)*1))/$C16,0)</f>
        <v>0</v>
      </c>
      <c r="I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TOTAL'!$B$2)*(table_genres[[username2]:[username2]]=$A16)*((table_genres[[genres]:[genres]]=I$4)*1))/$C16,0)</f>
        <v>0</v>
      </c>
      <c r="J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TOTAL'!$B$2)*(table_genres[[username2]:[username2]]=$A16)*((table_genres[[genres]:[genres]]=J$4)*1))/$C16,0)</f>
        <v>0</v>
      </c>
      <c r="K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TOTAL'!$B$2)*(table_genres[[username2]:[username2]]=$A16)*((table_genres[[genres]:[genres]]=K$4)*1))/$C16,0)</f>
        <v>0</v>
      </c>
      <c r="L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TOTAL'!$B$2)*(table_genres[[username2]:[username2]]=$A16)*((table_genres[[genres]:[genres]]=L$4)*1))/$C16,0)</f>
        <v>0</v>
      </c>
      <c r="M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TOTAL'!$B$2)*(table_genres[[username2]:[username2]]=$A16)*((table_genres[[genres]:[genres]]=M$4)*1))/$C16,0)</f>
        <v>0</v>
      </c>
      <c r="N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TOTAL'!$B$2)*(table_genres[[username2]:[username2]]=$A16)*((table_genres[[genres]:[genres]]=N$4)*1))/$C16,0)</f>
        <v>0</v>
      </c>
      <c r="O1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TOTAL'!$B$2)*(table_genres[[username2]:[username2]]=$A16)*((table_genres[[genres]:[genres]]=O$4)*1))/$C16,0)</f>
        <v>0</v>
      </c>
    </row>
    <row r="17" spans="1:15" x14ac:dyDescent="0.3">
      <c r="A17" s="16" t="str">
        <f>users!A14</f>
        <v>CurlyAnocas</v>
      </c>
      <c r="B17" s="10">
        <f>SUMPRODUCT(tb_userslist[show duration]*(tb_userslist[[my_start_date]:[my_start_date]]&gt;='USER RANGE TOTAL'!$B$1)*(tb_userslist[[my_finish_date]:[my_finish_date]]&lt;='USER RANGE TOTAL'!$B$2)*(tb_userslist[[username2]:[username2]]=$A17))</f>
        <v>0</v>
      </c>
      <c r="C17" s="10">
        <f>SUMPRODUCT((tb_userslist[[my_start_date]:[my_start_date]]&gt;='USER RANGE TOTAL'!$B$1)*(tb_userslist[[my_finish_date]:[my_finish_date]]&lt;='USER RANGE TOTAL'!$B$2)*(tb_userslist[[username2]:[username2]]=$A17))</f>
        <v>0</v>
      </c>
      <c r="D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TOTAL'!$B$2)*(table_genres[[username2]:[username2]]=$A17)*((table_genres[[genres]:[genres]]=D$4)*1))/$C17,0)</f>
        <v>0</v>
      </c>
      <c r="E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TOTAL'!$B$2)*(table_genres[[username2]:[username2]]=$A17)*((table_genres[[genres]:[genres]]=E$4)*1))/$C17,0)</f>
        <v>0</v>
      </c>
      <c r="F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TOTAL'!$B$2)*(table_genres[[username2]:[username2]]=$A17)*((table_genres[[genres]:[genres]]=F$4)*1))/$C17,0)</f>
        <v>0</v>
      </c>
      <c r="G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TOTAL'!$B$2)*(table_genres[[username2]:[username2]]=$A17)*((table_genres[[genres]:[genres]]=G$4)*1))/$C17,0)</f>
        <v>0</v>
      </c>
      <c r="H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TOTAL'!$B$2)*(table_genres[[username2]:[username2]]=$A17)*((table_genres[[genres]:[genres]]=H$4)*1))/$C17,0)</f>
        <v>0</v>
      </c>
      <c r="I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TOTAL'!$B$2)*(table_genres[[username2]:[username2]]=$A17)*((table_genres[[genres]:[genres]]=I$4)*1))/$C17,0)</f>
        <v>0</v>
      </c>
      <c r="J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TOTAL'!$B$2)*(table_genres[[username2]:[username2]]=$A17)*((table_genres[[genres]:[genres]]=J$4)*1))/$C17,0)</f>
        <v>0</v>
      </c>
      <c r="K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TOTAL'!$B$2)*(table_genres[[username2]:[username2]]=$A17)*((table_genres[[genres]:[genres]]=K$4)*1))/$C17,0)</f>
        <v>0</v>
      </c>
      <c r="L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TOTAL'!$B$2)*(table_genres[[username2]:[username2]]=$A17)*((table_genres[[genres]:[genres]]=L$4)*1))/$C17,0)</f>
        <v>0</v>
      </c>
      <c r="M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TOTAL'!$B$2)*(table_genres[[username2]:[username2]]=$A17)*((table_genres[[genres]:[genres]]=M$4)*1))/$C17,0)</f>
        <v>0</v>
      </c>
      <c r="N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TOTAL'!$B$2)*(table_genres[[username2]:[username2]]=$A17)*((table_genres[[genres]:[genres]]=N$4)*1))/$C17,0)</f>
        <v>0</v>
      </c>
      <c r="O17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TOTAL'!$B$2)*(table_genres[[username2]:[username2]]=$A17)*((table_genres[[genres]:[genres]]=O$4)*1))/$C17,0)</f>
        <v>0</v>
      </c>
    </row>
    <row r="18" spans="1:15" x14ac:dyDescent="0.3">
      <c r="A18" s="16" t="str">
        <f>users!A15</f>
        <v>just2smile</v>
      </c>
      <c r="B18" s="10">
        <f>SUMPRODUCT(tb_userslist[show duration]*(tb_userslist[[my_start_date]:[my_start_date]]&gt;='USER RANGE TOTAL'!$B$1)*(tb_userslist[[my_finish_date]:[my_finish_date]]&lt;='USER RANGE TOTAL'!$B$2)*(tb_userslist[[username2]:[username2]]=$A18))</f>
        <v>0</v>
      </c>
      <c r="C18" s="10">
        <f>SUMPRODUCT((tb_userslist[[my_start_date]:[my_start_date]]&gt;='USER RANGE TOTAL'!$B$1)*(tb_userslist[[my_finish_date]:[my_finish_date]]&lt;='USER RANGE TOTAL'!$B$2)*(tb_userslist[[username2]:[username2]]=$A18))</f>
        <v>0</v>
      </c>
      <c r="D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TOTAL'!$B$2)*(table_genres[[username2]:[username2]]=$A18)*((table_genres[[genres]:[genres]]=D$4)*1))/$C18,0)</f>
        <v>0</v>
      </c>
      <c r="E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TOTAL'!$B$2)*(table_genres[[username2]:[username2]]=$A18)*((table_genres[[genres]:[genres]]=E$4)*1))/$C18,0)</f>
        <v>0</v>
      </c>
      <c r="F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TOTAL'!$B$2)*(table_genres[[username2]:[username2]]=$A18)*((table_genres[[genres]:[genres]]=F$4)*1))/$C18,0)</f>
        <v>0</v>
      </c>
      <c r="G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TOTAL'!$B$2)*(table_genres[[username2]:[username2]]=$A18)*((table_genres[[genres]:[genres]]=G$4)*1))/$C18,0)</f>
        <v>0</v>
      </c>
      <c r="H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TOTAL'!$B$2)*(table_genres[[username2]:[username2]]=$A18)*((table_genres[[genres]:[genres]]=H$4)*1))/$C18,0)</f>
        <v>0</v>
      </c>
      <c r="I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TOTAL'!$B$2)*(table_genres[[username2]:[username2]]=$A18)*((table_genres[[genres]:[genres]]=I$4)*1))/$C18,0)</f>
        <v>0</v>
      </c>
      <c r="J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TOTAL'!$B$2)*(table_genres[[username2]:[username2]]=$A18)*((table_genres[[genres]:[genres]]=J$4)*1))/$C18,0)</f>
        <v>0</v>
      </c>
      <c r="K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TOTAL'!$B$2)*(table_genres[[username2]:[username2]]=$A18)*((table_genres[[genres]:[genres]]=K$4)*1))/$C18,0)</f>
        <v>0</v>
      </c>
      <c r="L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TOTAL'!$B$2)*(table_genres[[username2]:[username2]]=$A18)*((table_genres[[genres]:[genres]]=L$4)*1))/$C18,0)</f>
        <v>0</v>
      </c>
      <c r="M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TOTAL'!$B$2)*(table_genres[[username2]:[username2]]=$A18)*((table_genres[[genres]:[genres]]=M$4)*1))/$C18,0)</f>
        <v>0</v>
      </c>
      <c r="N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TOTAL'!$B$2)*(table_genres[[username2]:[username2]]=$A18)*((table_genres[[genres]:[genres]]=N$4)*1))/$C18,0)</f>
        <v>0</v>
      </c>
      <c r="O18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TOTAL'!$B$2)*(table_genres[[username2]:[username2]]=$A18)*((table_genres[[genres]:[genres]]=O$4)*1))/$C18,0)</f>
        <v>0</v>
      </c>
    </row>
    <row r="19" spans="1:15" x14ac:dyDescent="0.3">
      <c r="A19" s="19" t="str">
        <f>users!A16</f>
        <v>HeWhoReigns</v>
      </c>
      <c r="B19" s="20">
        <f>SUMPRODUCT(tb_userslist[show duration]*(tb_userslist[[my_start_date]:[my_start_date]]&gt;='USER RANGE TOTAL'!$B$1)*(tb_userslist[[my_finish_date]:[my_finish_date]]&lt;='USER RANGE TOTAL'!$B$2)*(tb_userslist[[username2]:[username2]]=$A19))</f>
        <v>0</v>
      </c>
      <c r="C19" s="20">
        <f>SUMPRODUCT((tb_userslist[[my_start_date]:[my_start_date]]&gt;='USER RANGE TOTAL'!$B$1)*(tb_userslist[[my_finish_date]:[my_finish_date]]&lt;='USER RANGE TOTAL'!$B$2)*(tb_userslist[[username2]:[username2]]=$A19))</f>
        <v>0</v>
      </c>
      <c r="D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TOTAL'!$B$2)*(table_genres[[username2]:[username2]]=$A19)*((table_genres[[genres]:[genres]]=D$4)*1))/$C19,0)</f>
        <v>0</v>
      </c>
      <c r="E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TOTAL'!$B$2)*(table_genres[[username2]:[username2]]=$A19)*((table_genres[[genres]:[genres]]=E$4)*1))/$C19,0)</f>
        <v>0</v>
      </c>
      <c r="F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TOTAL'!$B$2)*(table_genres[[username2]:[username2]]=$A19)*((table_genres[[genres]:[genres]]=F$4)*1))/$C19,0)</f>
        <v>0</v>
      </c>
      <c r="G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TOTAL'!$B$2)*(table_genres[[username2]:[username2]]=$A19)*((table_genres[[genres]:[genres]]=G$4)*1))/$C19,0)</f>
        <v>0</v>
      </c>
      <c r="H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TOTAL'!$B$2)*(table_genres[[username2]:[username2]]=$A19)*((table_genres[[genres]:[genres]]=H$4)*1))/$C19,0)</f>
        <v>0</v>
      </c>
      <c r="I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TOTAL'!$B$2)*(table_genres[[username2]:[username2]]=$A19)*((table_genres[[genres]:[genres]]=I$4)*1))/$C19,0)</f>
        <v>0</v>
      </c>
      <c r="J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TOTAL'!$B$2)*(table_genres[[username2]:[username2]]=$A19)*((table_genres[[genres]:[genres]]=J$4)*1))/$C19,0)</f>
        <v>0</v>
      </c>
      <c r="K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TOTAL'!$B$2)*(table_genres[[username2]:[username2]]=$A19)*((table_genres[[genres]:[genres]]=K$4)*1))/$C19,0)</f>
        <v>0</v>
      </c>
      <c r="L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TOTAL'!$B$2)*(table_genres[[username2]:[username2]]=$A19)*((table_genres[[genres]:[genres]]=L$4)*1))/$C19,0)</f>
        <v>0</v>
      </c>
      <c r="M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TOTAL'!$B$2)*(table_genres[[username2]:[username2]]=$A19)*((table_genres[[genres]:[genres]]=M$4)*1))/$C19,0)</f>
        <v>0</v>
      </c>
      <c r="N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TOTAL'!$B$2)*(table_genres[[username2]:[username2]]=$A19)*((table_genres[[genres]:[genres]]=N$4)*1))/$C19,0)</f>
        <v>0</v>
      </c>
      <c r="O19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TOTAL'!$B$2)*(table_genres[[username2]:[username2]]=$A19)*((table_genres[[genres]:[genres]]=O$4)*1))/$C19,0)</f>
        <v>0</v>
      </c>
    </row>
    <row r="20" spans="1:15" x14ac:dyDescent="0.3">
      <c r="A20" s="15" t="str">
        <f>users!A17</f>
        <v>RadioactiveGhost</v>
      </c>
      <c r="B20" s="10">
        <f>SUMPRODUCT(tb_userslist[show duration]*(tb_userslist[[my_start_date]:[my_start_date]]&gt;='USER RANGE TOTAL'!$B$1)*(tb_userslist[[my_finish_date]:[my_finish_date]]&lt;='USER RANGE TOTAL'!$B$2)*(tb_userslist[[username2]:[username2]]=$A20))</f>
        <v>0</v>
      </c>
      <c r="C20" s="10">
        <f>SUMPRODUCT((tb_userslist[[my_start_date]:[my_start_date]]&gt;='USER RANGE TOTAL'!$B$1)*(tb_userslist[[my_finish_date]:[my_finish_date]]&lt;='USER RANGE TOTAL'!$B$2)*(tb_userslist[[username2]:[username2]]=$A20))</f>
        <v>0</v>
      </c>
      <c r="D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TOTAL'!$B$2)*(table_genres[[username2]:[username2]]=$A20)*((table_genres[[genres]:[genres]]=D$4)*1))/$C20,0)</f>
        <v>0</v>
      </c>
      <c r="E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TOTAL'!$B$2)*(table_genres[[username2]:[username2]]=$A20)*((table_genres[[genres]:[genres]]=E$4)*1))/$C20,0)</f>
        <v>0</v>
      </c>
      <c r="F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TOTAL'!$B$2)*(table_genres[[username2]:[username2]]=$A20)*((table_genres[[genres]:[genres]]=F$4)*1))/$C20,0)</f>
        <v>0</v>
      </c>
      <c r="G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TOTAL'!$B$2)*(table_genres[[username2]:[username2]]=$A20)*((table_genres[[genres]:[genres]]=G$4)*1))/$C20,0)</f>
        <v>0</v>
      </c>
      <c r="H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TOTAL'!$B$2)*(table_genres[[username2]:[username2]]=$A20)*((table_genres[[genres]:[genres]]=H$4)*1))/$C20,0)</f>
        <v>0</v>
      </c>
      <c r="I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TOTAL'!$B$2)*(table_genres[[username2]:[username2]]=$A20)*((table_genres[[genres]:[genres]]=I$4)*1))/$C20,0)</f>
        <v>0</v>
      </c>
      <c r="J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TOTAL'!$B$2)*(table_genres[[username2]:[username2]]=$A20)*((table_genres[[genres]:[genres]]=J$4)*1))/$C20,0)</f>
        <v>0</v>
      </c>
      <c r="K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TOTAL'!$B$2)*(table_genres[[username2]:[username2]]=$A20)*((table_genres[[genres]:[genres]]=K$4)*1))/$C20,0)</f>
        <v>0</v>
      </c>
      <c r="L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TOTAL'!$B$2)*(table_genres[[username2]:[username2]]=$A20)*((table_genres[[genres]:[genres]]=L$4)*1))/$C20,0)</f>
        <v>0</v>
      </c>
      <c r="M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TOTAL'!$B$2)*(table_genres[[username2]:[username2]]=$A20)*((table_genres[[genres]:[genres]]=M$4)*1))/$C20,0)</f>
        <v>0</v>
      </c>
      <c r="N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TOTAL'!$B$2)*(table_genres[[username2]:[username2]]=$A20)*((table_genres[[genres]:[genres]]=N$4)*1))/$C20,0)</f>
        <v>0</v>
      </c>
      <c r="O20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TOTAL'!$B$2)*(table_genres[[username2]:[username2]]=$A20)*((table_genres[[genres]:[genres]]=O$4)*1))/$C20,0)</f>
        <v>0</v>
      </c>
    </row>
    <row r="21" spans="1:15" x14ac:dyDescent="0.3">
      <c r="A21" s="19">
        <f>users!A18</f>
        <v>0</v>
      </c>
      <c r="B21" s="10">
        <f>SUMPRODUCT(tb_userslist[show duration]*(tb_userslist[[my_start_date]:[my_start_date]]&gt;='USER RANGE TOTAL'!$B$1)*(tb_userslist[[my_finish_date]:[my_finish_date]]&lt;='USER RANGE TOTAL'!$B$2)*(tb_userslist[[username2]:[username2]]=$A21))</f>
        <v>0</v>
      </c>
      <c r="C21" s="10">
        <f>SUMPRODUCT((tb_userslist[[my_start_date]:[my_start_date]]&gt;='USER RANGE TOTAL'!$B$1)*(tb_userslist[[my_finish_date]:[my_finish_date]]&lt;='USER RANGE TOTAL'!$B$2)*(tb_userslist[[username2]:[username2]]=$A21))</f>
        <v>0</v>
      </c>
      <c r="D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TOTAL'!$B$2)*(table_genres[[username2]:[username2]]=$A21)*((table_genres[[genres]:[genres]]=D$4)*1))/$C21,0)</f>
        <v>0</v>
      </c>
      <c r="E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TOTAL'!$B$2)*(table_genres[[username2]:[username2]]=$A21)*((table_genres[[genres]:[genres]]=E$4)*1))/$C21,0)</f>
        <v>0</v>
      </c>
      <c r="F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TOTAL'!$B$2)*(table_genres[[username2]:[username2]]=$A21)*((table_genres[[genres]:[genres]]=F$4)*1))/$C21,0)</f>
        <v>0</v>
      </c>
      <c r="G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TOTAL'!$B$2)*(table_genres[[username2]:[username2]]=$A21)*((table_genres[[genres]:[genres]]=G$4)*1))/$C21,0)</f>
        <v>0</v>
      </c>
      <c r="H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TOTAL'!$B$2)*(table_genres[[username2]:[username2]]=$A21)*((table_genres[[genres]:[genres]]=H$4)*1))/$C21,0)</f>
        <v>0</v>
      </c>
      <c r="I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TOTAL'!$B$2)*(table_genres[[username2]:[username2]]=$A21)*((table_genres[[genres]:[genres]]=I$4)*1))/$C21,0)</f>
        <v>0</v>
      </c>
      <c r="J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TOTAL'!$B$2)*(table_genres[[username2]:[username2]]=$A21)*((table_genres[[genres]:[genres]]=J$4)*1))/$C21,0)</f>
        <v>0</v>
      </c>
      <c r="K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TOTAL'!$B$2)*(table_genres[[username2]:[username2]]=$A21)*((table_genres[[genres]:[genres]]=K$4)*1))/$C21,0)</f>
        <v>0</v>
      </c>
      <c r="L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TOTAL'!$B$2)*(table_genres[[username2]:[username2]]=$A21)*((table_genres[[genres]:[genres]]=L$4)*1))/$C21,0)</f>
        <v>0</v>
      </c>
      <c r="M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TOTAL'!$B$2)*(table_genres[[username2]:[username2]]=$A21)*((table_genres[[genres]:[genres]]=M$4)*1))/$C21,0)</f>
        <v>0</v>
      </c>
      <c r="N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TOTAL'!$B$2)*(table_genres[[username2]:[username2]]=$A21)*((table_genres[[genres]:[genres]]=N$4)*1))/$C21,0)</f>
        <v>0</v>
      </c>
      <c r="O21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TOTAL'!$B$2)*(table_genres[[username2]:[username2]]=$A21)*((table_genres[[genres]:[genres]]=O$4)*1))/$C21,0)</f>
        <v>0</v>
      </c>
    </row>
    <row r="22" spans="1:15" x14ac:dyDescent="0.3">
      <c r="A22" s="19">
        <f>users!A19</f>
        <v>0</v>
      </c>
      <c r="B22" s="10">
        <f>SUMPRODUCT(tb_userslist[show duration]*(tb_userslist[[my_start_date]:[my_start_date]]&gt;='USER RANGE TOTAL'!$B$1)*(tb_userslist[[my_finish_date]:[my_finish_date]]&lt;='USER RANGE TOTAL'!$B$2)*(tb_userslist[[username2]:[username2]]=$A22))</f>
        <v>0</v>
      </c>
      <c r="C22" s="10">
        <f>SUMPRODUCT((tb_userslist[[my_start_date]:[my_start_date]]&gt;='USER RANGE TOTAL'!$B$1)*(tb_userslist[[my_finish_date]:[my_finish_date]]&lt;='USER RANGE TOTAL'!$B$2)*(tb_userslist[[username2]:[username2]]=$A22))</f>
        <v>0</v>
      </c>
      <c r="D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TOTAL'!$B$2)*(table_genres[[username2]:[username2]]=$A22)*((table_genres[[genres]:[genres]]=D$4)*1))/$C22,0)</f>
        <v>0</v>
      </c>
      <c r="E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TOTAL'!$B$2)*(table_genres[[username2]:[username2]]=$A22)*((table_genres[[genres]:[genres]]=E$4)*1))/$C22,0)</f>
        <v>0</v>
      </c>
      <c r="F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TOTAL'!$B$2)*(table_genres[[username2]:[username2]]=$A22)*((table_genres[[genres]:[genres]]=F$4)*1))/$C22,0)</f>
        <v>0</v>
      </c>
      <c r="G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TOTAL'!$B$2)*(table_genres[[username2]:[username2]]=$A22)*((table_genres[[genres]:[genres]]=G$4)*1))/$C22,0)</f>
        <v>0</v>
      </c>
      <c r="H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TOTAL'!$B$2)*(table_genres[[username2]:[username2]]=$A22)*((table_genres[[genres]:[genres]]=H$4)*1))/$C22,0)</f>
        <v>0</v>
      </c>
      <c r="I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TOTAL'!$B$2)*(table_genres[[username2]:[username2]]=$A22)*((table_genres[[genres]:[genres]]=I$4)*1))/$C22,0)</f>
        <v>0</v>
      </c>
      <c r="J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TOTAL'!$B$2)*(table_genres[[username2]:[username2]]=$A22)*((table_genres[[genres]:[genres]]=J$4)*1))/$C22,0)</f>
        <v>0</v>
      </c>
      <c r="K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TOTAL'!$B$2)*(table_genres[[username2]:[username2]]=$A22)*((table_genres[[genres]:[genres]]=K$4)*1))/$C22,0)</f>
        <v>0</v>
      </c>
      <c r="L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TOTAL'!$B$2)*(table_genres[[username2]:[username2]]=$A22)*((table_genres[[genres]:[genres]]=L$4)*1))/$C22,0)</f>
        <v>0</v>
      </c>
      <c r="M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TOTAL'!$B$2)*(table_genres[[username2]:[username2]]=$A22)*((table_genres[[genres]:[genres]]=M$4)*1))/$C22,0)</f>
        <v>0</v>
      </c>
      <c r="N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TOTAL'!$B$2)*(table_genres[[username2]:[username2]]=$A22)*((table_genres[[genres]:[genres]]=N$4)*1))/$C22,0)</f>
        <v>0</v>
      </c>
      <c r="O22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TOTAL'!$B$2)*(table_genres[[username2]:[username2]]=$A22)*((table_genres[[genres]:[genres]]=O$4)*1))/$C22,0)</f>
        <v>0</v>
      </c>
    </row>
    <row r="23" spans="1:15" x14ac:dyDescent="0.3">
      <c r="A23" s="19">
        <f>users!A20</f>
        <v>0</v>
      </c>
      <c r="B23" s="10">
        <f>SUMPRODUCT(tb_userslist[show duration]*(tb_userslist[[my_start_date]:[my_start_date]]&gt;='USER RANGE TOTAL'!$B$1)*(tb_userslist[[my_finish_date]:[my_finish_date]]&lt;='USER RANGE TOTAL'!$B$2)*(tb_userslist[[username2]:[username2]]=$A23))</f>
        <v>0</v>
      </c>
      <c r="C23" s="10">
        <f>SUMPRODUCT((tb_userslist[[my_start_date]:[my_start_date]]&gt;='USER RANGE TOTAL'!$B$1)*(tb_userslist[[my_finish_date]:[my_finish_date]]&lt;='USER RANGE TOTAL'!$B$2)*(tb_userslist[[username2]:[username2]]=$A23))</f>
        <v>0</v>
      </c>
      <c r="D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TOTAL'!$B$2)*(table_genres[[username2]:[username2]]=$A23)*((table_genres[[genres]:[genres]]=D$4)*1))/$C23,0)</f>
        <v>0</v>
      </c>
      <c r="E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TOTAL'!$B$2)*(table_genres[[username2]:[username2]]=$A23)*((table_genres[[genres]:[genres]]=E$4)*1))/$C23,0)</f>
        <v>0</v>
      </c>
      <c r="F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TOTAL'!$B$2)*(table_genres[[username2]:[username2]]=$A23)*((table_genres[[genres]:[genres]]=F$4)*1))/$C23,0)</f>
        <v>0</v>
      </c>
      <c r="G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TOTAL'!$B$2)*(table_genres[[username2]:[username2]]=$A23)*((table_genres[[genres]:[genres]]=G$4)*1))/$C23,0)</f>
        <v>0</v>
      </c>
      <c r="H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TOTAL'!$B$2)*(table_genres[[username2]:[username2]]=$A23)*((table_genres[[genres]:[genres]]=H$4)*1))/$C23,0)</f>
        <v>0</v>
      </c>
      <c r="I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TOTAL'!$B$2)*(table_genres[[username2]:[username2]]=$A23)*((table_genres[[genres]:[genres]]=I$4)*1))/$C23,0)</f>
        <v>0</v>
      </c>
      <c r="J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TOTAL'!$B$2)*(table_genres[[username2]:[username2]]=$A23)*((table_genres[[genres]:[genres]]=J$4)*1))/$C23,0)</f>
        <v>0</v>
      </c>
      <c r="K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TOTAL'!$B$2)*(table_genres[[username2]:[username2]]=$A23)*((table_genres[[genres]:[genres]]=K$4)*1))/$C23,0)</f>
        <v>0</v>
      </c>
      <c r="L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TOTAL'!$B$2)*(table_genres[[username2]:[username2]]=$A23)*((table_genres[[genres]:[genres]]=L$4)*1))/$C23,0)</f>
        <v>0</v>
      </c>
      <c r="M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TOTAL'!$B$2)*(table_genres[[username2]:[username2]]=$A23)*((table_genres[[genres]:[genres]]=M$4)*1))/$C23,0)</f>
        <v>0</v>
      </c>
      <c r="N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TOTAL'!$B$2)*(table_genres[[username2]:[username2]]=$A23)*((table_genres[[genres]:[genres]]=N$4)*1))/$C23,0)</f>
        <v>0</v>
      </c>
      <c r="O23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TOTAL'!$B$2)*(table_genres[[username2]:[username2]]=$A23)*((table_genres[[genres]:[genres]]=O$4)*1))/$C23,0)</f>
        <v>0</v>
      </c>
    </row>
    <row r="24" spans="1:15" x14ac:dyDescent="0.3">
      <c r="A24" s="19">
        <f>users!A21</f>
        <v>0</v>
      </c>
      <c r="B24" s="10">
        <f>SUMPRODUCT(tb_userslist[show duration]*(tb_userslist[[my_start_date]:[my_start_date]]&gt;='USER RANGE TOTAL'!$B$1)*(tb_userslist[[my_finish_date]:[my_finish_date]]&lt;='USER RANGE TOTAL'!$B$2)*(tb_userslist[[username2]:[username2]]=$A24))</f>
        <v>0</v>
      </c>
      <c r="C24" s="10">
        <f>SUMPRODUCT((tb_userslist[[my_start_date]:[my_start_date]]&gt;='USER RANGE TOTAL'!$B$1)*(tb_userslist[[my_finish_date]:[my_finish_date]]&lt;='USER RANGE TOTAL'!$B$2)*(tb_userslist[[username2]:[username2]]=$A24))</f>
        <v>0</v>
      </c>
      <c r="D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TOTAL'!$B$2)*(table_genres[[username2]:[username2]]=$A24)*((table_genres[[genres]:[genres]]=D$4)*1))/$C24,0)</f>
        <v>0</v>
      </c>
      <c r="E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TOTAL'!$B$2)*(table_genres[[username2]:[username2]]=$A24)*((table_genres[[genres]:[genres]]=E$4)*1))/$C24,0)</f>
        <v>0</v>
      </c>
      <c r="F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TOTAL'!$B$2)*(table_genres[[username2]:[username2]]=$A24)*((table_genres[[genres]:[genres]]=F$4)*1))/$C24,0)</f>
        <v>0</v>
      </c>
      <c r="G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TOTAL'!$B$2)*(table_genres[[username2]:[username2]]=$A24)*((table_genres[[genres]:[genres]]=G$4)*1))/$C24,0)</f>
        <v>0</v>
      </c>
      <c r="H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TOTAL'!$B$2)*(table_genres[[username2]:[username2]]=$A24)*((table_genres[[genres]:[genres]]=H$4)*1))/$C24,0)</f>
        <v>0</v>
      </c>
      <c r="I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TOTAL'!$B$2)*(table_genres[[username2]:[username2]]=$A24)*((table_genres[[genres]:[genres]]=I$4)*1))/$C24,0)</f>
        <v>0</v>
      </c>
      <c r="J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TOTAL'!$B$2)*(table_genres[[username2]:[username2]]=$A24)*((table_genres[[genres]:[genres]]=J$4)*1))/$C24,0)</f>
        <v>0</v>
      </c>
      <c r="K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TOTAL'!$B$2)*(table_genres[[username2]:[username2]]=$A24)*((table_genres[[genres]:[genres]]=K$4)*1))/$C24,0)</f>
        <v>0</v>
      </c>
      <c r="L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TOTAL'!$B$2)*(table_genres[[username2]:[username2]]=$A24)*((table_genres[[genres]:[genres]]=L$4)*1))/$C24,0)</f>
        <v>0</v>
      </c>
      <c r="M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TOTAL'!$B$2)*(table_genres[[username2]:[username2]]=$A24)*((table_genres[[genres]:[genres]]=M$4)*1))/$C24,0)</f>
        <v>0</v>
      </c>
      <c r="N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TOTAL'!$B$2)*(table_genres[[username2]:[username2]]=$A24)*((table_genres[[genres]:[genres]]=N$4)*1))/$C24,0)</f>
        <v>0</v>
      </c>
      <c r="O24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TOTAL'!$B$2)*(table_genres[[username2]:[username2]]=$A24)*((table_genres[[genres]:[genres]]=O$4)*1))/$C24,0)</f>
        <v>0</v>
      </c>
    </row>
    <row r="25" spans="1:15" x14ac:dyDescent="0.3">
      <c r="A25" s="19">
        <f>users!A22</f>
        <v>0</v>
      </c>
      <c r="B25" s="10">
        <f>SUMPRODUCT(tb_userslist[show duration]*(tb_userslist[[my_start_date]:[my_start_date]]&gt;='USER RANGE TOTAL'!$B$1)*(tb_userslist[[my_finish_date]:[my_finish_date]]&lt;='USER RANGE TOTAL'!$B$2)*(tb_userslist[[username2]:[username2]]=$A25))</f>
        <v>0</v>
      </c>
      <c r="C25" s="10">
        <f>SUMPRODUCT((tb_userslist[[my_start_date]:[my_start_date]]&gt;='USER RANGE TOTAL'!$B$1)*(tb_userslist[[my_finish_date]:[my_finish_date]]&lt;='USER RANGE TOTAL'!$B$2)*(tb_userslist[[username2]:[username2]]=$A25))</f>
        <v>0</v>
      </c>
      <c r="D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TOTAL'!$B$2)*(table_genres[[username2]:[username2]]=$A25)*((table_genres[[genres]:[genres]]=D$4)*1))/$C25,0)</f>
        <v>0</v>
      </c>
      <c r="E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TOTAL'!$B$2)*(table_genres[[username2]:[username2]]=$A25)*((table_genres[[genres]:[genres]]=E$4)*1))/$C25,0)</f>
        <v>0</v>
      </c>
      <c r="F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TOTAL'!$B$2)*(table_genres[[username2]:[username2]]=$A25)*((table_genres[[genres]:[genres]]=F$4)*1))/$C25,0)</f>
        <v>0</v>
      </c>
      <c r="G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TOTAL'!$B$2)*(table_genres[[username2]:[username2]]=$A25)*((table_genres[[genres]:[genres]]=G$4)*1))/$C25,0)</f>
        <v>0</v>
      </c>
      <c r="H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TOTAL'!$B$2)*(table_genres[[username2]:[username2]]=$A25)*((table_genres[[genres]:[genres]]=H$4)*1))/$C25,0)</f>
        <v>0</v>
      </c>
      <c r="I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TOTAL'!$B$2)*(table_genres[[username2]:[username2]]=$A25)*((table_genres[[genres]:[genres]]=I$4)*1))/$C25,0)</f>
        <v>0</v>
      </c>
      <c r="J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TOTAL'!$B$2)*(table_genres[[username2]:[username2]]=$A25)*((table_genres[[genres]:[genres]]=J$4)*1))/$C25,0)</f>
        <v>0</v>
      </c>
      <c r="K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TOTAL'!$B$2)*(table_genres[[username2]:[username2]]=$A25)*((table_genres[[genres]:[genres]]=K$4)*1))/$C25,0)</f>
        <v>0</v>
      </c>
      <c r="L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TOTAL'!$B$2)*(table_genres[[username2]:[username2]]=$A25)*((table_genres[[genres]:[genres]]=L$4)*1))/$C25,0)</f>
        <v>0</v>
      </c>
      <c r="M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TOTAL'!$B$2)*(table_genres[[username2]:[username2]]=$A25)*((table_genres[[genres]:[genres]]=M$4)*1))/$C25,0)</f>
        <v>0</v>
      </c>
      <c r="N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TOTAL'!$B$2)*(table_genres[[username2]:[username2]]=$A25)*((table_genres[[genres]:[genres]]=N$4)*1))/$C25,0)</f>
        <v>0</v>
      </c>
      <c r="O25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TOTAL'!$B$2)*(table_genres[[username2]:[username2]]=$A25)*((table_genres[[genres]:[genres]]=O$4)*1))/$C25,0)</f>
        <v>0</v>
      </c>
    </row>
    <row r="26" spans="1:15" x14ac:dyDescent="0.3">
      <c r="A26" s="19">
        <f>users!A23</f>
        <v>0</v>
      </c>
      <c r="B26" s="20">
        <f>SUMPRODUCT(tb_userslist[show duration]*(tb_userslist[[my_start_date]:[my_start_date]]&gt;='USER RANGE TOTAL'!$B$1)*(tb_userslist[[my_finish_date]:[my_finish_date]]&lt;='USER RANGE TOTAL'!$B$2)*(tb_userslist[[username2]:[username2]]=$A26))</f>
        <v>0</v>
      </c>
      <c r="C26" s="20">
        <f>SUMPRODUCT((tb_userslist[[my_start_date]:[my_start_date]]&gt;='USER RANGE TOTAL'!$B$1)*(tb_userslist[[my_finish_date]:[my_finish_date]]&lt;='USER RANGE TOTAL'!$B$2)*(tb_userslist[[username2]:[username2]]=$A26))</f>
        <v>0</v>
      </c>
      <c r="D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TOTAL'!$B$2)*(table_genres[[username2]:[username2]]=$A26)*((table_genres[[genres]:[genres]]=D$4)*1))/$C26,0)</f>
        <v>0</v>
      </c>
      <c r="E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TOTAL'!$B$2)*(table_genres[[username2]:[username2]]=$A26)*((table_genres[[genres]:[genres]]=E$4)*1))/$C26,0)</f>
        <v>0</v>
      </c>
      <c r="F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TOTAL'!$B$2)*(table_genres[[username2]:[username2]]=$A26)*((table_genres[[genres]:[genres]]=F$4)*1))/$C26,0)</f>
        <v>0</v>
      </c>
      <c r="G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TOTAL'!$B$2)*(table_genres[[username2]:[username2]]=$A26)*((table_genres[[genres]:[genres]]=G$4)*1))/$C26,0)</f>
        <v>0</v>
      </c>
      <c r="H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TOTAL'!$B$2)*(table_genres[[username2]:[username2]]=$A26)*((table_genres[[genres]:[genres]]=H$4)*1))/$C26,0)</f>
        <v>0</v>
      </c>
      <c r="I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TOTAL'!$B$2)*(table_genres[[username2]:[username2]]=$A26)*((table_genres[[genres]:[genres]]=I$4)*1))/$C26,0)</f>
        <v>0</v>
      </c>
      <c r="J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TOTAL'!$B$2)*(table_genres[[username2]:[username2]]=$A26)*((table_genres[[genres]:[genres]]=J$4)*1))/$C26,0)</f>
        <v>0</v>
      </c>
      <c r="K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TOTAL'!$B$2)*(table_genres[[username2]:[username2]]=$A26)*((table_genres[[genres]:[genres]]=K$4)*1))/$C26,0)</f>
        <v>0</v>
      </c>
      <c r="L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TOTAL'!$B$2)*(table_genres[[username2]:[username2]]=$A26)*((table_genres[[genres]:[genres]]=L$4)*1))/$C26,0)</f>
        <v>0</v>
      </c>
      <c r="M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TOTAL'!$B$2)*(table_genres[[username2]:[username2]]=$A26)*((table_genres[[genres]:[genres]]=M$4)*1))/$C26,0)</f>
        <v>0</v>
      </c>
      <c r="N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TOTAL'!$B$2)*(table_genres[[username2]:[username2]]=$A26)*((table_genres[[genres]:[genres]]=N$4)*1))/$C26,0)</f>
        <v>0</v>
      </c>
      <c r="O26" s="21">
        <f>IFERROR(SUMPRODUCT((table_genres[[my_start_date]:[my_start_date]]&gt;='USER RANGE TOTAL'!$B$1)*(table_genres[[my_start_date]:[my_start_date]]&lt;&gt;"NA")*(table_genres[[my_finish_date]:[my_finish_date]]&lt;='USER RANGE TOTAL'!$B$2)*(table_genres[[username2]:[username2]]=$A26)*((table_genres[[genres]:[genres]]=O$4)*1))/$C26,0)</f>
        <v>0</v>
      </c>
    </row>
  </sheetData>
  <conditionalFormatting sqref="B5:O26">
    <cfRule type="expression" dxfId="81" priority="1">
      <formula>B5=MAX(B$5:B$26)</formula>
    </cfRule>
    <cfRule type="expression" dxfId="80" priority="2">
      <formula>B5=LARGE(B$5:B$26,2)</formula>
    </cfRule>
    <cfRule type="expression" dxfId="79" priority="3">
      <formula>B5=LARGE(B$5:B$26,3)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7"/>
  <dimension ref="A4:P23"/>
  <sheetViews>
    <sheetView workbookViewId="0">
      <selection activeCell="R11" sqref="R11"/>
    </sheetView>
  </sheetViews>
  <sheetFormatPr defaultRowHeight="14.4" x14ac:dyDescent="0.3"/>
  <cols>
    <col min="1" max="1" width="15.44140625" style="13" bestFit="1" customWidth="1"/>
    <col min="2" max="2" width="11" style="13" customWidth="1"/>
    <col min="3" max="3" width="12.44140625" style="13" customWidth="1"/>
    <col min="4" max="4" width="9.6640625" style="13" customWidth="1"/>
    <col min="8" max="8" width="9.109375" style="13" customWidth="1"/>
    <col min="10" max="10" width="15.44140625" style="13" customWidth="1"/>
    <col min="12" max="12" width="10" style="13" customWidth="1"/>
    <col min="13" max="13" width="14.6640625" style="13" customWidth="1"/>
    <col min="14" max="14" width="15.44140625" style="13" customWidth="1"/>
    <col min="16" max="16" width="10.44140625" style="13" customWidth="1"/>
  </cols>
  <sheetData>
    <row r="4" spans="1:16" x14ac:dyDescent="0.3">
      <c r="A4" s="4" t="s">
        <v>93</v>
      </c>
      <c r="B4" s="4" t="s">
        <v>94</v>
      </c>
      <c r="C4" s="4" t="s">
        <v>95</v>
      </c>
      <c r="D4" s="4" t="s">
        <v>96</v>
      </c>
      <c r="E4" s="4" t="s">
        <v>97</v>
      </c>
      <c r="F4" s="4" t="s">
        <v>98</v>
      </c>
      <c r="G4" s="4" t="s">
        <v>99</v>
      </c>
      <c r="H4" s="4" t="s">
        <v>103</v>
      </c>
      <c r="I4" s="4" t="s">
        <v>101</v>
      </c>
      <c r="J4" s="18" t="s">
        <v>85</v>
      </c>
      <c r="K4" s="18" t="s">
        <v>62</v>
      </c>
      <c r="L4" s="18" t="s">
        <v>84</v>
      </c>
      <c r="M4" s="18" t="s">
        <v>73</v>
      </c>
      <c r="N4" s="18" t="s">
        <v>86</v>
      </c>
      <c r="O4" s="18" t="s">
        <v>76</v>
      </c>
      <c r="P4" s="18" t="s">
        <v>68</v>
      </c>
    </row>
    <row r="5" spans="1:16" x14ac:dyDescent="0.3">
      <c r="A5" s="16" t="str">
        <f>users!A2</f>
        <v>samot-frt</v>
      </c>
      <c r="B5" s="9">
        <f>SUMPRODUCT(tb_userslist[show duration]*(tb_userslist[[username2]:[username2]]=$A5))</f>
        <v>2828.2383333333296</v>
      </c>
      <c r="C5" s="9">
        <f>SUMPRODUCT((tb_userslist[[username2]:[username2]]=$A5)*1)</f>
        <v>564</v>
      </c>
      <c r="D5" s="9">
        <f>SUMPRODUCT((table_genres[[username2]:[username2]]=$A5)*((table_genres[[genres]:[genres]]=D$4)*1))</f>
        <v>197</v>
      </c>
      <c r="E5" s="9">
        <f>SUMPRODUCT((table_genres[[username2]:[username2]]=$A5)*((table_genres[[genres]:[genres]]=E$4)*1))</f>
        <v>159</v>
      </c>
      <c r="F5" s="9">
        <f>SUMPRODUCT((table_genres[[username2]:[username2]]=$A5)*((table_genres[[genres]:[genres]]=F$4)*1))</f>
        <v>43</v>
      </c>
      <c r="G5" s="9">
        <f>SUMPRODUCT((table_genres[[username2]:[username2]]=$A5)*((table_genres[[genres]:[genres]]=G$4)*1))</f>
        <v>27</v>
      </c>
      <c r="H5" s="9">
        <f>SUMPRODUCT((table_genres[[username2]:[username2]]=$A5)*((table_genres[[genres]:[genres]]=H$4)*1))</f>
        <v>169</v>
      </c>
      <c r="I5" s="9">
        <f>SUMPRODUCT((table_genres[[username2]:[username2]]=$A5)*((table_genres[[genres]:[genres]]=I$4)*1))</f>
        <v>41</v>
      </c>
      <c r="J5" s="9">
        <f>SUMPRODUCT((table_genres[[username2]:[username2]]=$A5)*((table_genres[[genres]:[genres]]=J$4)*1))</f>
        <v>5</v>
      </c>
      <c r="K5" s="9">
        <f>SUMPRODUCT((table_genres[[username2]:[username2]]=$A5)*((table_genres[[genres]:[genres]]=K$4)*1))</f>
        <v>97</v>
      </c>
      <c r="L5" s="9">
        <f>SUMPRODUCT((table_genres[[username2]:[username2]]=$A5)*((table_genres[[genres]:[genres]]=L$4)*1))</f>
        <v>15</v>
      </c>
      <c r="M5" s="9">
        <f>SUMPRODUCT((table_genres[[username2]:[username2]]=$A5)*((table_genres[[genres]:[genres]]=M$4)*1))</f>
        <v>9</v>
      </c>
      <c r="N5" s="9">
        <f>SUMPRODUCT((table_genres[[username2]:[username2]]=$A5)*((table_genres[[genres]:[genres]]=N$4)*1))</f>
        <v>2</v>
      </c>
      <c r="O5" s="9">
        <f>SUMPRODUCT((table_genres[[username2]:[username2]]=$A5)*((table_genres[[genres]:[genres]]=O$4)*1))</f>
        <v>21</v>
      </c>
      <c r="P5" s="9">
        <f>SUMPRODUCT((table_genres[[username2]:[username2]]=$A5)*((table_genres[[genres]:[genres]]=P$4)*1))</f>
        <v>80</v>
      </c>
    </row>
    <row r="6" spans="1:16" x14ac:dyDescent="0.3">
      <c r="A6" s="17" t="str">
        <f>users!A3</f>
        <v>Kimossab</v>
      </c>
      <c r="B6" s="9">
        <f>SUMPRODUCT(tb_userslist[show duration]*(tb_userslist[[username2]:[username2]]=$A6))</f>
        <v>2096.1208333333325</v>
      </c>
      <c r="C6" s="9">
        <f>SUMPRODUCT((tb_userslist[[username2]:[username2]]=$A6)*1)</f>
        <v>336</v>
      </c>
      <c r="D6" s="9">
        <f>SUMPRODUCT((table_genres[[username2]:[username2]]=$A6)*((table_genres[[genres]:[genres]]=D$4)*1))</f>
        <v>133</v>
      </c>
      <c r="E6" s="9">
        <f>SUMPRODUCT((table_genres[[username2]:[username2]]=$A6)*((table_genres[[genres]:[genres]]=E$4)*1))</f>
        <v>156</v>
      </c>
      <c r="F6" s="9">
        <f>SUMPRODUCT((table_genres[[username2]:[username2]]=$A6)*((table_genres[[genres]:[genres]]=F$4)*1))</f>
        <v>38</v>
      </c>
      <c r="G6" s="9">
        <f>SUMPRODUCT((table_genres[[username2]:[username2]]=$A6)*((table_genres[[genres]:[genres]]=G$4)*1))</f>
        <v>39</v>
      </c>
      <c r="H6" s="9">
        <f>SUMPRODUCT((table_genres[[username2]:[username2]]=$A6)*((table_genres[[genres]:[genres]]=H$4)*1))</f>
        <v>111</v>
      </c>
      <c r="I6" s="9">
        <f>SUMPRODUCT((table_genres[[username2]:[username2]]=$A6)*((table_genres[[genres]:[genres]]=I$4)*1))</f>
        <v>35</v>
      </c>
      <c r="J6" s="9">
        <f>SUMPRODUCT((table_genres[[username2]:[username2]]=$A6)*((table_genres[[genres]:[genres]]=J$4)*1))</f>
        <v>1</v>
      </c>
      <c r="K6" s="9">
        <f>SUMPRODUCT((table_genres[[username2]:[username2]]=$A6)*((table_genres[[genres]:[genres]]=K$4)*1))</f>
        <v>62</v>
      </c>
      <c r="L6" s="9">
        <f>SUMPRODUCT((table_genres[[username2]:[username2]]=$A6)*((table_genres[[genres]:[genres]]=L$4)*1))</f>
        <v>10</v>
      </c>
      <c r="M6" s="9">
        <f>SUMPRODUCT((table_genres[[username2]:[username2]]=$A6)*((table_genres[[genres]:[genres]]=M$4)*1))</f>
        <v>0</v>
      </c>
      <c r="N6" s="9">
        <f>SUMPRODUCT((table_genres[[username2]:[username2]]=$A6)*((table_genres[[genres]:[genres]]=N$4)*1))</f>
        <v>0</v>
      </c>
      <c r="O6" s="9">
        <f>SUMPRODUCT((table_genres[[username2]:[username2]]=$A6)*((table_genres[[genres]:[genres]]=O$4)*1))</f>
        <v>4</v>
      </c>
      <c r="P6" s="9">
        <f>SUMPRODUCT((table_genres[[username2]:[username2]]=$A6)*((table_genres[[genres]:[genres]]=P$4)*1))</f>
        <v>59</v>
      </c>
    </row>
    <row r="7" spans="1:16" x14ac:dyDescent="0.3">
      <c r="A7" s="16" t="str">
        <f>users!A4</f>
        <v>peachriver</v>
      </c>
      <c r="B7" s="9">
        <f>SUMPRODUCT(tb_userslist[show duration]*(tb_userslist[[username2]:[username2]]=$A7))</f>
        <v>0</v>
      </c>
      <c r="C7" s="9">
        <f>SUMPRODUCT((tb_userslist[[username2]:[username2]]=$A7)*1)</f>
        <v>0</v>
      </c>
      <c r="D7" s="9">
        <f>SUMPRODUCT((table_genres[[username2]:[username2]]=$A7)*((table_genres[[genres]:[genres]]=D$4)*1))</f>
        <v>0</v>
      </c>
      <c r="E7" s="9">
        <f>SUMPRODUCT((table_genres[[username2]:[username2]]=$A7)*((table_genres[[genres]:[genres]]=E$4)*1))</f>
        <v>0</v>
      </c>
      <c r="F7" s="9">
        <f>SUMPRODUCT((table_genres[[username2]:[username2]]=$A7)*((table_genres[[genres]:[genres]]=F$4)*1))</f>
        <v>0</v>
      </c>
      <c r="G7" s="9">
        <f>SUMPRODUCT((table_genres[[username2]:[username2]]=$A7)*((table_genres[[genres]:[genres]]=G$4)*1))</f>
        <v>0</v>
      </c>
      <c r="H7" s="9">
        <f>SUMPRODUCT((table_genres[[username2]:[username2]]=$A7)*((table_genres[[genres]:[genres]]=H$4)*1))</f>
        <v>0</v>
      </c>
      <c r="I7" s="9">
        <f>SUMPRODUCT((table_genres[[username2]:[username2]]=$A7)*((table_genres[[genres]:[genres]]=I$4)*1))</f>
        <v>0</v>
      </c>
      <c r="J7" s="9">
        <f>SUMPRODUCT((table_genres[[username2]:[username2]]=$A7)*((table_genres[[genres]:[genres]]=J$4)*1))</f>
        <v>0</v>
      </c>
      <c r="K7" s="9">
        <f>SUMPRODUCT((table_genres[[username2]:[username2]]=$A7)*((table_genres[[genres]:[genres]]=K$4)*1))</f>
        <v>0</v>
      </c>
      <c r="L7" s="9">
        <f>SUMPRODUCT((table_genres[[username2]:[username2]]=$A7)*((table_genres[[genres]:[genres]]=L$4)*1))</f>
        <v>0</v>
      </c>
      <c r="M7" s="9">
        <f>SUMPRODUCT((table_genres[[username2]:[username2]]=$A7)*((table_genres[[genres]:[genres]]=M$4)*1))</f>
        <v>0</v>
      </c>
      <c r="N7" s="9">
        <f>SUMPRODUCT((table_genres[[username2]:[username2]]=$A7)*((table_genres[[genres]:[genres]]=N$4)*1))</f>
        <v>0</v>
      </c>
      <c r="O7" s="9">
        <f>SUMPRODUCT((table_genres[[username2]:[username2]]=$A7)*((table_genres[[genres]:[genres]]=O$4)*1))</f>
        <v>0</v>
      </c>
      <c r="P7" s="9">
        <f>SUMPRODUCT((table_genres[[username2]:[username2]]=$A7)*((table_genres[[genres]:[genres]]=P$4)*1))</f>
        <v>0</v>
      </c>
    </row>
    <row r="8" spans="1:16" x14ac:dyDescent="0.3">
      <c r="A8" s="17" t="str">
        <f>users!A5</f>
        <v>o0Nicas0o</v>
      </c>
      <c r="B8" s="9">
        <f>SUMPRODUCT(tb_userslist[show duration]*(tb_userslist[[username2]:[username2]]=$A8))</f>
        <v>0</v>
      </c>
      <c r="C8" s="9">
        <f>SUMPRODUCT((tb_userslist[[username2]:[username2]]=$A8)*1)</f>
        <v>0</v>
      </c>
      <c r="D8" s="9">
        <f>SUMPRODUCT((table_genres[[username2]:[username2]]=$A8)*((table_genres[[genres]:[genres]]=D$4)*1))</f>
        <v>0</v>
      </c>
      <c r="E8" s="9">
        <f>SUMPRODUCT((table_genres[[username2]:[username2]]=$A8)*((table_genres[[genres]:[genres]]=E$4)*1))</f>
        <v>0</v>
      </c>
      <c r="F8" s="9">
        <f>SUMPRODUCT((table_genres[[username2]:[username2]]=$A8)*((table_genres[[genres]:[genres]]=F$4)*1))</f>
        <v>0</v>
      </c>
      <c r="G8" s="9">
        <f>SUMPRODUCT((table_genres[[username2]:[username2]]=$A8)*((table_genres[[genres]:[genres]]=G$4)*1))</f>
        <v>0</v>
      </c>
      <c r="H8" s="9">
        <f>SUMPRODUCT((table_genres[[username2]:[username2]]=$A8)*((table_genres[[genres]:[genres]]=H$4)*1))</f>
        <v>0</v>
      </c>
      <c r="I8" s="9">
        <f>SUMPRODUCT((table_genres[[username2]:[username2]]=$A8)*((table_genres[[genres]:[genres]]=I$4)*1))</f>
        <v>0</v>
      </c>
      <c r="J8" s="9">
        <f>SUMPRODUCT((table_genres[[username2]:[username2]]=$A8)*((table_genres[[genres]:[genres]]=J$4)*1))</f>
        <v>0</v>
      </c>
      <c r="K8" s="9">
        <f>SUMPRODUCT((table_genres[[username2]:[username2]]=$A8)*((table_genres[[genres]:[genres]]=K$4)*1))</f>
        <v>0</v>
      </c>
      <c r="L8" s="9">
        <f>SUMPRODUCT((table_genres[[username2]:[username2]]=$A8)*((table_genres[[genres]:[genres]]=L$4)*1))</f>
        <v>0</v>
      </c>
      <c r="M8" s="9">
        <f>SUMPRODUCT((table_genres[[username2]:[username2]]=$A8)*((table_genres[[genres]:[genres]]=M$4)*1))</f>
        <v>0</v>
      </c>
      <c r="N8" s="9">
        <f>SUMPRODUCT((table_genres[[username2]:[username2]]=$A8)*((table_genres[[genres]:[genres]]=N$4)*1))</f>
        <v>0</v>
      </c>
      <c r="O8" s="9">
        <f>SUMPRODUCT((table_genres[[username2]:[username2]]=$A8)*((table_genres[[genres]:[genres]]=O$4)*1))</f>
        <v>0</v>
      </c>
      <c r="P8" s="9">
        <f>SUMPRODUCT((table_genres[[username2]:[username2]]=$A8)*((table_genres[[genres]:[genres]]=P$4)*1))</f>
        <v>0</v>
      </c>
    </row>
    <row r="9" spans="1:16" x14ac:dyDescent="0.3">
      <c r="A9" s="16" t="str">
        <f>users!A6</f>
        <v>SlughPT</v>
      </c>
      <c r="B9" s="9">
        <f>SUMPRODUCT(tb_userslist[show duration]*(tb_userslist[[username2]:[username2]]=$A9))</f>
        <v>0</v>
      </c>
      <c r="C9" s="9">
        <f>SUMPRODUCT((tb_userslist[[username2]:[username2]]=$A9)*1)</f>
        <v>0</v>
      </c>
      <c r="D9" s="9">
        <f>SUMPRODUCT((table_genres[[username2]:[username2]]=$A9)*((table_genres[[genres]:[genres]]=D$4)*1))</f>
        <v>0</v>
      </c>
      <c r="E9" s="9">
        <f>SUMPRODUCT((table_genres[[username2]:[username2]]=$A9)*((table_genres[[genres]:[genres]]=E$4)*1))</f>
        <v>0</v>
      </c>
      <c r="F9" s="9">
        <f>SUMPRODUCT((table_genres[[username2]:[username2]]=$A9)*((table_genres[[genres]:[genres]]=F$4)*1))</f>
        <v>0</v>
      </c>
      <c r="G9" s="9">
        <f>SUMPRODUCT((table_genres[[username2]:[username2]]=$A9)*((table_genres[[genres]:[genres]]=G$4)*1))</f>
        <v>0</v>
      </c>
      <c r="H9" s="9">
        <f>SUMPRODUCT((table_genres[[username2]:[username2]]=$A9)*((table_genres[[genres]:[genres]]=H$4)*1))</f>
        <v>0</v>
      </c>
      <c r="I9" s="9">
        <f>SUMPRODUCT((table_genres[[username2]:[username2]]=$A9)*((table_genres[[genres]:[genres]]=I$4)*1))</f>
        <v>0</v>
      </c>
      <c r="J9" s="9">
        <f>SUMPRODUCT((table_genres[[username2]:[username2]]=$A9)*((table_genres[[genres]:[genres]]=J$4)*1))</f>
        <v>0</v>
      </c>
      <c r="K9" s="9">
        <f>SUMPRODUCT((table_genres[[username2]:[username2]]=$A9)*((table_genres[[genres]:[genres]]=K$4)*1))</f>
        <v>0</v>
      </c>
      <c r="L9" s="9">
        <f>SUMPRODUCT((table_genres[[username2]:[username2]]=$A9)*((table_genres[[genres]:[genres]]=L$4)*1))</f>
        <v>0</v>
      </c>
      <c r="M9" s="9">
        <f>SUMPRODUCT((table_genres[[username2]:[username2]]=$A9)*((table_genres[[genres]:[genres]]=M$4)*1))</f>
        <v>0</v>
      </c>
      <c r="N9" s="9">
        <f>SUMPRODUCT((table_genres[[username2]:[username2]]=$A9)*((table_genres[[genres]:[genres]]=N$4)*1))</f>
        <v>0</v>
      </c>
      <c r="O9" s="9">
        <f>SUMPRODUCT((table_genres[[username2]:[username2]]=$A9)*((table_genres[[genres]:[genres]]=O$4)*1))</f>
        <v>0</v>
      </c>
      <c r="P9" s="9">
        <f>SUMPRODUCT((table_genres[[username2]:[username2]]=$A9)*((table_genres[[genres]:[genres]]=P$4)*1))</f>
        <v>0</v>
      </c>
    </row>
    <row r="10" spans="1:16" x14ac:dyDescent="0.3">
      <c r="A10" s="17" t="str">
        <f>users!A7</f>
        <v>Go_Bananas</v>
      </c>
      <c r="B10" s="9">
        <f>SUMPRODUCT(tb_userslist[show duration]*(tb_userslist[[username2]:[username2]]=$A10))</f>
        <v>0</v>
      </c>
      <c r="C10" s="9">
        <f>SUMPRODUCT((tb_userslist[[username2]:[username2]]=$A10)*1)</f>
        <v>0</v>
      </c>
      <c r="D10" s="9">
        <f>SUMPRODUCT((table_genres[[username2]:[username2]]=$A10)*((table_genres[[genres]:[genres]]=D$4)*1))</f>
        <v>0</v>
      </c>
      <c r="E10" s="9">
        <f>SUMPRODUCT((table_genres[[username2]:[username2]]=$A10)*((table_genres[[genres]:[genres]]=E$4)*1))</f>
        <v>0</v>
      </c>
      <c r="F10" s="9">
        <f>SUMPRODUCT((table_genres[[username2]:[username2]]=$A10)*((table_genres[[genres]:[genres]]=F$4)*1))</f>
        <v>0</v>
      </c>
      <c r="G10" s="9">
        <f>SUMPRODUCT((table_genres[[username2]:[username2]]=$A10)*((table_genres[[genres]:[genres]]=G$4)*1))</f>
        <v>0</v>
      </c>
      <c r="H10" s="9">
        <f>SUMPRODUCT((table_genres[[username2]:[username2]]=$A10)*((table_genres[[genres]:[genres]]=H$4)*1))</f>
        <v>0</v>
      </c>
      <c r="I10" s="9">
        <f>SUMPRODUCT((table_genres[[username2]:[username2]]=$A10)*((table_genres[[genres]:[genres]]=I$4)*1))</f>
        <v>0</v>
      </c>
      <c r="J10" s="9">
        <f>SUMPRODUCT((table_genres[[username2]:[username2]]=$A10)*((table_genres[[genres]:[genres]]=J$4)*1))</f>
        <v>0</v>
      </c>
      <c r="K10" s="9">
        <f>SUMPRODUCT((table_genres[[username2]:[username2]]=$A10)*((table_genres[[genres]:[genres]]=K$4)*1))</f>
        <v>0</v>
      </c>
      <c r="L10" s="9">
        <f>SUMPRODUCT((table_genres[[username2]:[username2]]=$A10)*((table_genres[[genres]:[genres]]=L$4)*1))</f>
        <v>0</v>
      </c>
      <c r="M10" s="9">
        <f>SUMPRODUCT((table_genres[[username2]:[username2]]=$A10)*((table_genres[[genres]:[genres]]=M$4)*1))</f>
        <v>0</v>
      </c>
      <c r="N10" s="9">
        <f>SUMPRODUCT((table_genres[[username2]:[username2]]=$A10)*((table_genres[[genres]:[genres]]=N$4)*1))</f>
        <v>0</v>
      </c>
      <c r="O10" s="9">
        <f>SUMPRODUCT((table_genres[[username2]:[username2]]=$A10)*((table_genres[[genres]:[genres]]=O$4)*1))</f>
        <v>0</v>
      </c>
      <c r="P10" s="9">
        <f>SUMPRODUCT((table_genres[[username2]:[username2]]=$A10)*((table_genres[[genres]:[genres]]=P$4)*1))</f>
        <v>0</v>
      </c>
    </row>
    <row r="11" spans="1:16" x14ac:dyDescent="0.3">
      <c r="A11" s="16" t="str">
        <f>users!A8</f>
        <v>Nini25</v>
      </c>
      <c r="B11" s="9">
        <f>SUMPRODUCT(tb_userslist[show duration]*(tb_userslist[[username2]:[username2]]=$A11))</f>
        <v>0</v>
      </c>
      <c r="C11" s="9">
        <f>SUMPRODUCT((tb_userslist[[username2]:[username2]]=$A11)*1)</f>
        <v>0</v>
      </c>
      <c r="D11" s="9">
        <f>SUMPRODUCT((table_genres[[username2]:[username2]]=$A11)*((table_genres[[genres]:[genres]]=D$4)*1))</f>
        <v>0</v>
      </c>
      <c r="E11" s="9">
        <f>SUMPRODUCT((table_genres[[username2]:[username2]]=$A11)*((table_genres[[genres]:[genres]]=E$4)*1))</f>
        <v>0</v>
      </c>
      <c r="F11" s="9">
        <f>SUMPRODUCT((table_genres[[username2]:[username2]]=$A11)*((table_genres[[genres]:[genres]]=F$4)*1))</f>
        <v>0</v>
      </c>
      <c r="G11" s="9">
        <f>SUMPRODUCT((table_genres[[username2]:[username2]]=$A11)*((table_genres[[genres]:[genres]]=G$4)*1))</f>
        <v>0</v>
      </c>
      <c r="H11" s="9">
        <f>SUMPRODUCT((table_genres[[username2]:[username2]]=$A11)*((table_genres[[genres]:[genres]]=H$4)*1))</f>
        <v>0</v>
      </c>
      <c r="I11" s="9">
        <f>SUMPRODUCT((table_genres[[username2]:[username2]]=$A11)*((table_genres[[genres]:[genres]]=I$4)*1))</f>
        <v>0</v>
      </c>
      <c r="J11" s="9">
        <f>SUMPRODUCT((table_genres[[username2]:[username2]]=$A11)*((table_genres[[genres]:[genres]]=J$4)*1))</f>
        <v>0</v>
      </c>
      <c r="K11" s="9">
        <f>SUMPRODUCT((table_genres[[username2]:[username2]]=$A11)*((table_genres[[genres]:[genres]]=K$4)*1))</f>
        <v>0</v>
      </c>
      <c r="L11" s="9">
        <f>SUMPRODUCT((table_genres[[username2]:[username2]]=$A11)*((table_genres[[genres]:[genres]]=L$4)*1))</f>
        <v>0</v>
      </c>
      <c r="M11" s="9">
        <f>SUMPRODUCT((table_genres[[username2]:[username2]]=$A11)*((table_genres[[genres]:[genres]]=M$4)*1))</f>
        <v>0</v>
      </c>
      <c r="N11" s="9">
        <f>SUMPRODUCT((table_genres[[username2]:[username2]]=$A11)*((table_genres[[genres]:[genres]]=N$4)*1))</f>
        <v>0</v>
      </c>
      <c r="O11" s="9">
        <f>SUMPRODUCT((table_genres[[username2]:[username2]]=$A11)*((table_genres[[genres]:[genres]]=O$4)*1))</f>
        <v>0</v>
      </c>
      <c r="P11" s="9">
        <f>SUMPRODUCT((table_genres[[username2]:[username2]]=$A11)*((table_genres[[genres]:[genres]]=P$4)*1))</f>
        <v>0</v>
      </c>
    </row>
    <row r="12" spans="1:16" x14ac:dyDescent="0.3">
      <c r="A12" s="17" t="str">
        <f>users!A9</f>
        <v>Mariana-tan</v>
      </c>
      <c r="B12" s="9">
        <f>SUMPRODUCT(tb_userslist[show duration]*(tb_userslist[[username2]:[username2]]=$A12))</f>
        <v>0</v>
      </c>
      <c r="C12" s="9">
        <f>SUMPRODUCT((tb_userslist[[username2]:[username2]]=$A12)*1)</f>
        <v>0</v>
      </c>
      <c r="D12" s="9">
        <f>SUMPRODUCT((table_genres[[username2]:[username2]]=$A12)*((table_genres[[genres]:[genres]]=D$4)*1))</f>
        <v>0</v>
      </c>
      <c r="E12" s="9">
        <f>SUMPRODUCT((table_genres[[username2]:[username2]]=$A12)*((table_genres[[genres]:[genres]]=E$4)*1))</f>
        <v>0</v>
      </c>
      <c r="F12" s="9">
        <f>SUMPRODUCT((table_genres[[username2]:[username2]]=$A12)*((table_genres[[genres]:[genres]]=F$4)*1))</f>
        <v>0</v>
      </c>
      <c r="G12" s="9">
        <f>SUMPRODUCT((table_genres[[username2]:[username2]]=$A12)*((table_genres[[genres]:[genres]]=G$4)*1))</f>
        <v>0</v>
      </c>
      <c r="H12" s="9">
        <f>SUMPRODUCT((table_genres[[username2]:[username2]]=$A12)*((table_genres[[genres]:[genres]]=H$4)*1))</f>
        <v>0</v>
      </c>
      <c r="I12" s="9">
        <f>SUMPRODUCT((table_genres[[username2]:[username2]]=$A12)*((table_genres[[genres]:[genres]]=I$4)*1))</f>
        <v>0</v>
      </c>
      <c r="J12" s="9">
        <f>SUMPRODUCT((table_genres[[username2]:[username2]]=$A12)*((table_genres[[genres]:[genres]]=J$4)*1))</f>
        <v>0</v>
      </c>
      <c r="K12" s="9">
        <f>SUMPRODUCT((table_genres[[username2]:[username2]]=$A12)*((table_genres[[genres]:[genres]]=K$4)*1))</f>
        <v>0</v>
      </c>
      <c r="L12" s="9">
        <f>SUMPRODUCT((table_genres[[username2]:[username2]]=$A12)*((table_genres[[genres]:[genres]]=L$4)*1))</f>
        <v>0</v>
      </c>
      <c r="M12" s="9">
        <f>SUMPRODUCT((table_genres[[username2]:[username2]]=$A12)*((table_genres[[genres]:[genres]]=M$4)*1))</f>
        <v>0</v>
      </c>
      <c r="N12" s="9">
        <f>SUMPRODUCT((table_genres[[username2]:[username2]]=$A12)*((table_genres[[genres]:[genres]]=N$4)*1))</f>
        <v>0</v>
      </c>
      <c r="O12" s="9">
        <f>SUMPRODUCT((table_genres[[username2]:[username2]]=$A12)*((table_genres[[genres]:[genres]]=O$4)*1))</f>
        <v>0</v>
      </c>
      <c r="P12" s="9">
        <f>SUMPRODUCT((table_genres[[username2]:[username2]]=$A12)*((table_genres[[genres]:[genres]]=P$4)*1))</f>
        <v>0</v>
      </c>
    </row>
    <row r="13" spans="1:16" x14ac:dyDescent="0.3">
      <c r="A13" s="16" t="str">
        <f>users!A10</f>
        <v>rhorta99</v>
      </c>
      <c r="B13" s="9">
        <f>SUMPRODUCT(tb_userslist[show duration]*(tb_userslist[[username2]:[username2]]=$A13))</f>
        <v>0</v>
      </c>
      <c r="C13" s="9">
        <f>SUMPRODUCT((tb_userslist[[username2]:[username2]]=$A13)*1)</f>
        <v>0</v>
      </c>
      <c r="D13" s="9">
        <f>SUMPRODUCT((table_genres[[username2]:[username2]]=$A13)*((table_genres[[genres]:[genres]]=D$4)*1))</f>
        <v>0</v>
      </c>
      <c r="E13" s="9">
        <f>SUMPRODUCT((table_genres[[username2]:[username2]]=$A13)*((table_genres[[genres]:[genres]]=E$4)*1))</f>
        <v>0</v>
      </c>
      <c r="F13" s="9">
        <f>SUMPRODUCT((table_genres[[username2]:[username2]]=$A13)*((table_genres[[genres]:[genres]]=F$4)*1))</f>
        <v>0</v>
      </c>
      <c r="G13" s="9">
        <f>SUMPRODUCT((table_genres[[username2]:[username2]]=$A13)*((table_genres[[genres]:[genres]]=G$4)*1))</f>
        <v>0</v>
      </c>
      <c r="H13" s="9">
        <f>SUMPRODUCT((table_genres[[username2]:[username2]]=$A13)*((table_genres[[genres]:[genres]]=H$4)*1))</f>
        <v>0</v>
      </c>
      <c r="I13" s="9">
        <f>SUMPRODUCT((table_genres[[username2]:[username2]]=$A13)*((table_genres[[genres]:[genres]]=I$4)*1))</f>
        <v>0</v>
      </c>
      <c r="J13" s="9">
        <f>SUMPRODUCT((table_genres[[username2]:[username2]]=$A13)*((table_genres[[genres]:[genres]]=J$4)*1))</f>
        <v>0</v>
      </c>
      <c r="K13" s="9">
        <f>SUMPRODUCT((table_genres[[username2]:[username2]]=$A13)*((table_genres[[genres]:[genres]]=K$4)*1))</f>
        <v>0</v>
      </c>
      <c r="L13" s="9">
        <f>SUMPRODUCT((table_genres[[username2]:[username2]]=$A13)*((table_genres[[genres]:[genres]]=L$4)*1))</f>
        <v>0</v>
      </c>
      <c r="M13" s="9">
        <f>SUMPRODUCT((table_genres[[username2]:[username2]]=$A13)*((table_genres[[genres]:[genres]]=M$4)*1))</f>
        <v>0</v>
      </c>
      <c r="N13" s="9">
        <f>SUMPRODUCT((table_genres[[username2]:[username2]]=$A13)*((table_genres[[genres]:[genres]]=N$4)*1))</f>
        <v>0</v>
      </c>
      <c r="O13" s="9">
        <f>SUMPRODUCT((table_genres[[username2]:[username2]]=$A13)*((table_genres[[genres]:[genres]]=O$4)*1))</f>
        <v>0</v>
      </c>
      <c r="P13" s="9">
        <f>SUMPRODUCT((table_genres[[username2]:[username2]]=$A13)*((table_genres[[genres]:[genres]]=P$4)*1))</f>
        <v>0</v>
      </c>
    </row>
    <row r="14" spans="1:16" x14ac:dyDescent="0.3">
      <c r="A14" s="17" t="str">
        <f>users!A11</f>
        <v>Minghas</v>
      </c>
      <c r="B14" s="9">
        <f>SUMPRODUCT(tb_userslist[show duration]*(tb_userslist[[username2]:[username2]]=$A14))</f>
        <v>0</v>
      </c>
      <c r="C14" s="9">
        <f>SUMPRODUCT((tb_userslist[[username2]:[username2]]=$A14)*1)</f>
        <v>0</v>
      </c>
      <c r="D14" s="9">
        <f>SUMPRODUCT((table_genres[[username2]:[username2]]=$A14)*((table_genres[[genres]:[genres]]=D$4)*1))</f>
        <v>0</v>
      </c>
      <c r="E14" s="9">
        <f>SUMPRODUCT((table_genres[[username2]:[username2]]=$A14)*((table_genres[[genres]:[genres]]=E$4)*1))</f>
        <v>0</v>
      </c>
      <c r="F14" s="9">
        <f>SUMPRODUCT((table_genres[[username2]:[username2]]=$A14)*((table_genres[[genres]:[genres]]=F$4)*1))</f>
        <v>0</v>
      </c>
      <c r="G14" s="9">
        <f>SUMPRODUCT((table_genres[[username2]:[username2]]=$A14)*((table_genres[[genres]:[genres]]=G$4)*1))</f>
        <v>0</v>
      </c>
      <c r="H14" s="9">
        <f>SUMPRODUCT((table_genres[[username2]:[username2]]=$A14)*((table_genres[[genres]:[genres]]=H$4)*1))</f>
        <v>0</v>
      </c>
      <c r="I14" s="9">
        <f>SUMPRODUCT((table_genres[[username2]:[username2]]=$A14)*((table_genres[[genres]:[genres]]=I$4)*1))</f>
        <v>0</v>
      </c>
      <c r="J14" s="9">
        <f>SUMPRODUCT((table_genres[[username2]:[username2]]=$A14)*((table_genres[[genres]:[genres]]=J$4)*1))</f>
        <v>0</v>
      </c>
      <c r="K14" s="9">
        <f>SUMPRODUCT((table_genres[[username2]:[username2]]=$A14)*((table_genres[[genres]:[genres]]=K$4)*1))</f>
        <v>0</v>
      </c>
      <c r="L14" s="9">
        <f>SUMPRODUCT((table_genres[[username2]:[username2]]=$A14)*((table_genres[[genres]:[genres]]=L$4)*1))</f>
        <v>0</v>
      </c>
      <c r="M14" s="9">
        <f>SUMPRODUCT((table_genres[[username2]:[username2]]=$A14)*((table_genres[[genres]:[genres]]=M$4)*1))</f>
        <v>0</v>
      </c>
      <c r="N14" s="9">
        <f>SUMPRODUCT((table_genres[[username2]:[username2]]=$A14)*((table_genres[[genres]:[genres]]=N$4)*1))</f>
        <v>0</v>
      </c>
      <c r="O14" s="9">
        <f>SUMPRODUCT((table_genres[[username2]:[username2]]=$A14)*((table_genres[[genres]:[genres]]=O$4)*1))</f>
        <v>0</v>
      </c>
      <c r="P14" s="9">
        <f>SUMPRODUCT((table_genres[[username2]:[username2]]=$A14)*((table_genres[[genres]:[genres]]=P$4)*1))</f>
        <v>0</v>
      </c>
    </row>
    <row r="15" spans="1:16" x14ac:dyDescent="0.3">
      <c r="A15" s="16" t="str">
        <f>users!A12</f>
        <v>Katyah</v>
      </c>
      <c r="B15" s="9">
        <f>SUMPRODUCT(tb_userslist[show duration]*(tb_userslist[[username2]:[username2]]=$A15))</f>
        <v>0</v>
      </c>
      <c r="C15" s="9">
        <f>SUMPRODUCT((tb_userslist[[username2]:[username2]]=$A15)*1)</f>
        <v>0</v>
      </c>
      <c r="D15" s="9">
        <f>SUMPRODUCT((table_genres[[username2]:[username2]]=$A15)*((table_genres[[genres]:[genres]]=D$4)*1))</f>
        <v>0</v>
      </c>
      <c r="E15" s="9">
        <f>SUMPRODUCT((table_genres[[username2]:[username2]]=$A15)*((table_genres[[genres]:[genres]]=E$4)*1))</f>
        <v>0</v>
      </c>
      <c r="F15" s="9">
        <f>SUMPRODUCT((table_genres[[username2]:[username2]]=$A15)*((table_genres[[genres]:[genres]]=F$4)*1))</f>
        <v>0</v>
      </c>
      <c r="G15" s="9">
        <f>SUMPRODUCT((table_genres[[username2]:[username2]]=$A15)*((table_genres[[genres]:[genres]]=G$4)*1))</f>
        <v>0</v>
      </c>
      <c r="H15" s="9">
        <f>SUMPRODUCT((table_genres[[username2]:[username2]]=$A15)*((table_genres[[genres]:[genres]]=H$4)*1))</f>
        <v>0</v>
      </c>
      <c r="I15" s="9">
        <f>SUMPRODUCT((table_genres[[username2]:[username2]]=$A15)*((table_genres[[genres]:[genres]]=I$4)*1))</f>
        <v>0</v>
      </c>
      <c r="J15" s="9">
        <f>SUMPRODUCT((table_genres[[username2]:[username2]]=$A15)*((table_genres[[genres]:[genres]]=J$4)*1))</f>
        <v>0</v>
      </c>
      <c r="K15" s="9">
        <f>SUMPRODUCT((table_genres[[username2]:[username2]]=$A15)*((table_genres[[genres]:[genres]]=K$4)*1))</f>
        <v>0</v>
      </c>
      <c r="L15" s="9">
        <f>SUMPRODUCT((table_genres[[username2]:[username2]]=$A15)*((table_genres[[genres]:[genres]]=L$4)*1))</f>
        <v>0</v>
      </c>
      <c r="M15" s="9">
        <f>SUMPRODUCT((table_genres[[username2]:[username2]]=$A15)*((table_genres[[genres]:[genres]]=M$4)*1))</f>
        <v>0</v>
      </c>
      <c r="N15" s="9">
        <f>SUMPRODUCT((table_genres[[username2]:[username2]]=$A15)*((table_genres[[genres]:[genres]]=N$4)*1))</f>
        <v>0</v>
      </c>
      <c r="O15" s="9">
        <f>SUMPRODUCT((table_genres[[username2]:[username2]]=$A15)*((table_genres[[genres]:[genres]]=O$4)*1))</f>
        <v>0</v>
      </c>
      <c r="P15" s="9">
        <f>SUMPRODUCT((table_genres[[username2]:[username2]]=$A15)*((table_genres[[genres]:[genres]]=P$4)*1))</f>
        <v>0</v>
      </c>
    </row>
    <row r="16" spans="1:16" x14ac:dyDescent="0.3">
      <c r="A16" s="17" t="str">
        <f>users!A13</f>
        <v>diorrini11</v>
      </c>
      <c r="B16" s="9">
        <f>SUMPRODUCT(tb_userslist[show duration]*(tb_userslist[[username2]:[username2]]=$A16))</f>
        <v>0</v>
      </c>
      <c r="C16" s="9">
        <f>SUMPRODUCT((tb_userslist[[username2]:[username2]]=$A16)*1)</f>
        <v>0</v>
      </c>
      <c r="D16" s="9">
        <f>SUMPRODUCT((table_genres[[username2]:[username2]]=$A16)*((table_genres[[genres]:[genres]]=D$4)*1))</f>
        <v>0</v>
      </c>
      <c r="E16" s="9">
        <f>SUMPRODUCT((table_genres[[username2]:[username2]]=$A16)*((table_genres[[genres]:[genres]]=E$4)*1))</f>
        <v>0</v>
      </c>
      <c r="F16" s="9">
        <f>SUMPRODUCT((table_genres[[username2]:[username2]]=$A16)*((table_genres[[genres]:[genres]]=F$4)*1))</f>
        <v>0</v>
      </c>
      <c r="G16" s="9">
        <f>SUMPRODUCT((table_genres[[username2]:[username2]]=$A16)*((table_genres[[genres]:[genres]]=G$4)*1))</f>
        <v>0</v>
      </c>
      <c r="H16" s="9">
        <f>SUMPRODUCT((table_genres[[username2]:[username2]]=$A16)*((table_genres[[genres]:[genres]]=H$4)*1))</f>
        <v>0</v>
      </c>
      <c r="I16" s="9">
        <f>SUMPRODUCT((table_genres[[username2]:[username2]]=$A16)*((table_genres[[genres]:[genres]]=I$4)*1))</f>
        <v>0</v>
      </c>
      <c r="J16" s="9">
        <f>SUMPRODUCT((table_genres[[username2]:[username2]]=$A16)*((table_genres[[genres]:[genres]]=J$4)*1))</f>
        <v>0</v>
      </c>
      <c r="K16" s="9">
        <f>SUMPRODUCT((table_genres[[username2]:[username2]]=$A16)*((table_genres[[genres]:[genres]]=K$4)*1))</f>
        <v>0</v>
      </c>
      <c r="L16" s="9">
        <f>SUMPRODUCT((table_genres[[username2]:[username2]]=$A16)*((table_genres[[genres]:[genres]]=L$4)*1))</f>
        <v>0</v>
      </c>
      <c r="M16" s="9">
        <f>SUMPRODUCT((table_genres[[username2]:[username2]]=$A16)*((table_genres[[genres]:[genres]]=M$4)*1))</f>
        <v>0</v>
      </c>
      <c r="N16" s="9">
        <f>SUMPRODUCT((table_genres[[username2]:[username2]]=$A16)*((table_genres[[genres]:[genres]]=N$4)*1))</f>
        <v>0</v>
      </c>
      <c r="O16" s="9">
        <f>SUMPRODUCT((table_genres[[username2]:[username2]]=$A16)*((table_genres[[genres]:[genres]]=O$4)*1))</f>
        <v>0</v>
      </c>
      <c r="P16" s="9">
        <f>SUMPRODUCT((table_genres[[username2]:[username2]]=$A16)*((table_genres[[genres]:[genres]]=P$4)*1))</f>
        <v>0</v>
      </c>
    </row>
    <row r="17" spans="1:16" x14ac:dyDescent="0.3">
      <c r="A17" s="16" t="str">
        <f>users!A14</f>
        <v>CurlyAnocas</v>
      </c>
      <c r="B17" s="9">
        <f>SUMPRODUCT(tb_userslist[show duration]*(tb_userslist[[username2]:[username2]]=$A17))</f>
        <v>0</v>
      </c>
      <c r="C17" s="9">
        <f>SUMPRODUCT((tb_userslist[[username2]:[username2]]=$A17)*1)</f>
        <v>0</v>
      </c>
      <c r="D17" s="9">
        <f>SUMPRODUCT((table_genres[[username2]:[username2]]=$A17)*((table_genres[[genres]:[genres]]=D$4)*1))</f>
        <v>0</v>
      </c>
      <c r="E17" s="9">
        <f>SUMPRODUCT((table_genres[[username2]:[username2]]=$A17)*((table_genres[[genres]:[genres]]=E$4)*1))</f>
        <v>0</v>
      </c>
      <c r="F17" s="9">
        <f>SUMPRODUCT((table_genres[[username2]:[username2]]=$A17)*((table_genres[[genres]:[genres]]=F$4)*1))</f>
        <v>0</v>
      </c>
      <c r="G17" s="9">
        <f>SUMPRODUCT((table_genres[[username2]:[username2]]=$A17)*((table_genres[[genres]:[genres]]=G$4)*1))</f>
        <v>0</v>
      </c>
      <c r="H17" s="9">
        <f>SUMPRODUCT((table_genres[[username2]:[username2]]=$A17)*((table_genres[[genres]:[genres]]=H$4)*1))</f>
        <v>0</v>
      </c>
      <c r="I17" s="9">
        <f>SUMPRODUCT((table_genres[[username2]:[username2]]=$A17)*((table_genres[[genres]:[genres]]=I$4)*1))</f>
        <v>0</v>
      </c>
      <c r="J17" s="9">
        <f>SUMPRODUCT((table_genres[[username2]:[username2]]=$A17)*((table_genres[[genres]:[genres]]=J$4)*1))</f>
        <v>0</v>
      </c>
      <c r="K17" s="9">
        <f>SUMPRODUCT((table_genres[[username2]:[username2]]=$A17)*((table_genres[[genres]:[genres]]=K$4)*1))</f>
        <v>0</v>
      </c>
      <c r="L17" s="9">
        <f>SUMPRODUCT((table_genres[[username2]:[username2]]=$A17)*((table_genres[[genres]:[genres]]=L$4)*1))</f>
        <v>0</v>
      </c>
      <c r="M17" s="9">
        <f>SUMPRODUCT((table_genres[[username2]:[username2]]=$A17)*((table_genres[[genres]:[genres]]=M$4)*1))</f>
        <v>0</v>
      </c>
      <c r="N17" s="9">
        <f>SUMPRODUCT((table_genres[[username2]:[username2]]=$A17)*((table_genres[[genres]:[genres]]=N$4)*1))</f>
        <v>0</v>
      </c>
      <c r="O17" s="9">
        <f>SUMPRODUCT((table_genres[[username2]:[username2]]=$A17)*((table_genres[[genres]:[genres]]=O$4)*1))</f>
        <v>0</v>
      </c>
      <c r="P17" s="9">
        <f>SUMPRODUCT((table_genres[[username2]:[username2]]=$A17)*((table_genres[[genres]:[genres]]=P$4)*1))</f>
        <v>0</v>
      </c>
    </row>
    <row r="18" spans="1:16" x14ac:dyDescent="0.3">
      <c r="A18" s="17" t="str">
        <f>users!A15</f>
        <v>just2smile</v>
      </c>
      <c r="B18" s="9">
        <f>SUMPRODUCT(tb_userslist[show duration]*(tb_userslist[[username2]:[username2]]=$A18))</f>
        <v>0</v>
      </c>
      <c r="C18" s="9">
        <f>SUMPRODUCT((tb_userslist[[username2]:[username2]]=$A18)*1)</f>
        <v>0</v>
      </c>
      <c r="D18" s="9">
        <f>SUMPRODUCT((table_genres[[username2]:[username2]]=$A18)*((table_genres[[genres]:[genres]]=D$4)*1))</f>
        <v>0</v>
      </c>
      <c r="E18" s="9">
        <f>SUMPRODUCT((table_genres[[username2]:[username2]]=$A18)*((table_genres[[genres]:[genres]]=E$4)*1))</f>
        <v>0</v>
      </c>
      <c r="F18" s="9">
        <f>SUMPRODUCT((table_genres[[username2]:[username2]]=$A18)*((table_genres[[genres]:[genres]]=F$4)*1))</f>
        <v>0</v>
      </c>
      <c r="G18" s="9">
        <f>SUMPRODUCT((table_genres[[username2]:[username2]]=$A18)*((table_genres[[genres]:[genres]]=G$4)*1))</f>
        <v>0</v>
      </c>
      <c r="H18" s="9">
        <f>SUMPRODUCT((table_genres[[username2]:[username2]]=$A18)*((table_genres[[genres]:[genres]]=H$4)*1))</f>
        <v>0</v>
      </c>
      <c r="I18" s="9">
        <f>SUMPRODUCT((table_genres[[username2]:[username2]]=$A18)*((table_genres[[genres]:[genres]]=I$4)*1))</f>
        <v>0</v>
      </c>
      <c r="J18" s="9">
        <f>SUMPRODUCT((table_genres[[username2]:[username2]]=$A18)*((table_genres[[genres]:[genres]]=J$4)*1))</f>
        <v>0</v>
      </c>
      <c r="K18" s="9">
        <f>SUMPRODUCT((table_genres[[username2]:[username2]]=$A18)*((table_genres[[genres]:[genres]]=K$4)*1))</f>
        <v>0</v>
      </c>
      <c r="L18" s="9">
        <f>SUMPRODUCT((table_genres[[username2]:[username2]]=$A18)*((table_genres[[genres]:[genres]]=L$4)*1))</f>
        <v>0</v>
      </c>
      <c r="M18" s="9">
        <f>SUMPRODUCT((table_genres[[username2]:[username2]]=$A18)*((table_genres[[genres]:[genres]]=M$4)*1))</f>
        <v>0</v>
      </c>
      <c r="N18" s="9">
        <f>SUMPRODUCT((table_genres[[username2]:[username2]]=$A18)*((table_genres[[genres]:[genres]]=N$4)*1))</f>
        <v>0</v>
      </c>
      <c r="O18" s="9">
        <f>SUMPRODUCT((table_genres[[username2]:[username2]]=$A18)*((table_genres[[genres]:[genres]]=O$4)*1))</f>
        <v>0</v>
      </c>
      <c r="P18" s="9">
        <f>SUMPRODUCT((table_genres[[username2]:[username2]]=$A18)*((table_genres[[genres]:[genres]]=P$4)*1))</f>
        <v>0</v>
      </c>
    </row>
    <row r="19" spans="1:16" x14ac:dyDescent="0.3">
      <c r="A19" s="19" t="str">
        <f>users!A16</f>
        <v>HeWhoReigns</v>
      </c>
      <c r="B19" s="22">
        <f>SUMPRODUCT(tb_userslist[show duration]*(tb_userslist[[username2]:[username2]]=$A19))</f>
        <v>0</v>
      </c>
      <c r="C19" s="22">
        <f>SUMPRODUCT((tb_userslist[[username2]:[username2]]=$A19)*1)</f>
        <v>0</v>
      </c>
      <c r="D19" s="9">
        <f>SUMPRODUCT((table_genres[[username2]:[username2]]=$A19)*((table_genres[[genres]:[genres]]=D$4)*1))</f>
        <v>0</v>
      </c>
      <c r="E19" s="9">
        <f>SUMPRODUCT((table_genres[[username2]:[username2]]=$A19)*((table_genres[[genres]:[genres]]=E$4)*1))</f>
        <v>0</v>
      </c>
      <c r="F19" s="9">
        <f>SUMPRODUCT((table_genres[[username2]:[username2]]=$A19)*((table_genres[[genres]:[genres]]=F$4)*1))</f>
        <v>0</v>
      </c>
      <c r="G19" s="9">
        <f>SUMPRODUCT((table_genres[[username2]:[username2]]=$A19)*((table_genres[[genres]:[genres]]=G$4)*1))</f>
        <v>0</v>
      </c>
      <c r="H19" s="9">
        <f>SUMPRODUCT((table_genres[[username2]:[username2]]=$A19)*((table_genres[[genres]:[genres]]=H$4)*1))</f>
        <v>0</v>
      </c>
      <c r="I19" s="9">
        <f>SUMPRODUCT((table_genres[[username2]:[username2]]=$A19)*((table_genres[[genres]:[genres]]=I$4)*1))</f>
        <v>0</v>
      </c>
      <c r="J19" s="9">
        <f>SUMPRODUCT((table_genres[[username2]:[username2]]=$A19)*((table_genres[[genres]:[genres]]=J$4)*1))</f>
        <v>0</v>
      </c>
      <c r="K19" s="9">
        <f>SUMPRODUCT((table_genres[[username2]:[username2]]=$A19)*((table_genres[[genres]:[genres]]=K$4)*1))</f>
        <v>0</v>
      </c>
      <c r="L19" s="9">
        <f>SUMPRODUCT((table_genres[[username2]:[username2]]=$A19)*((table_genres[[genres]:[genres]]=L$4)*1))</f>
        <v>0</v>
      </c>
      <c r="M19" s="9">
        <f>SUMPRODUCT((table_genres[[username2]:[username2]]=$A19)*((table_genres[[genres]:[genres]]=M$4)*1))</f>
        <v>0</v>
      </c>
      <c r="N19" s="9">
        <f>SUMPRODUCT((table_genres[[username2]:[username2]]=$A19)*((table_genres[[genres]:[genres]]=N$4)*1))</f>
        <v>0</v>
      </c>
      <c r="O19" s="9">
        <f>SUMPRODUCT((table_genres[[username2]:[username2]]=$A19)*((table_genres[[genres]:[genres]]=O$4)*1))</f>
        <v>0</v>
      </c>
      <c r="P19" s="9">
        <f>SUMPRODUCT((table_genres[[username2]:[username2]]=$A19)*((table_genres[[genres]:[genres]]=P$4)*1))</f>
        <v>0</v>
      </c>
    </row>
    <row r="20" spans="1:16" x14ac:dyDescent="0.3">
      <c r="A20" s="16" t="str">
        <f>users!A17</f>
        <v>RadioactiveGhost</v>
      </c>
      <c r="B20" s="9">
        <f>SUMPRODUCT(tb_userslist[show duration]*(tb_userslist[[username2]:[username2]]=$A20))</f>
        <v>0</v>
      </c>
      <c r="C20" s="9">
        <f>SUMPRODUCT((tb_userslist[[username2]:[username2]]=$A20)*1)</f>
        <v>0</v>
      </c>
      <c r="D20" s="9">
        <f>SUMPRODUCT((table_genres[[username2]:[username2]]=$A20)*((table_genres[[genres]:[genres]]=D$4)*1))</f>
        <v>0</v>
      </c>
      <c r="E20" s="9">
        <f>SUMPRODUCT((table_genres[[username2]:[username2]]=$A20)*((table_genres[[genres]:[genres]]=E$4)*1))</f>
        <v>0</v>
      </c>
      <c r="F20" s="9">
        <f>SUMPRODUCT((table_genres[[username2]:[username2]]=$A20)*((table_genres[[genres]:[genres]]=F$4)*1))</f>
        <v>0</v>
      </c>
      <c r="G20" s="9">
        <f>SUMPRODUCT((table_genres[[username2]:[username2]]=$A20)*((table_genres[[genres]:[genres]]=G$4)*1))</f>
        <v>0</v>
      </c>
      <c r="H20" s="9">
        <f>SUMPRODUCT((table_genres[[username2]:[username2]]=$A20)*((table_genres[[genres]:[genres]]=H$4)*1))</f>
        <v>0</v>
      </c>
      <c r="I20" s="9">
        <f>SUMPRODUCT((table_genres[[username2]:[username2]]=$A20)*((table_genres[[genres]:[genres]]=I$4)*1))</f>
        <v>0</v>
      </c>
      <c r="J20" s="9">
        <f>SUMPRODUCT((table_genres[[username2]:[username2]]=$A20)*((table_genres[[genres]:[genres]]=J$4)*1))</f>
        <v>0</v>
      </c>
      <c r="K20" s="9">
        <f>SUMPRODUCT((table_genres[[username2]:[username2]]=$A20)*((table_genres[[genres]:[genres]]=K$4)*1))</f>
        <v>0</v>
      </c>
      <c r="L20" s="9">
        <f>SUMPRODUCT((table_genres[[username2]:[username2]]=$A20)*((table_genres[[genres]:[genres]]=L$4)*1))</f>
        <v>0</v>
      </c>
      <c r="M20" s="9">
        <f>SUMPRODUCT((table_genres[[username2]:[username2]]=$A20)*((table_genres[[genres]:[genres]]=M$4)*1))</f>
        <v>0</v>
      </c>
      <c r="N20" s="9">
        <f>SUMPRODUCT((table_genres[[username2]:[username2]]=$A20)*((table_genres[[genres]:[genres]]=N$4)*1))</f>
        <v>0</v>
      </c>
      <c r="O20" s="9">
        <f>SUMPRODUCT((table_genres[[username2]:[username2]]=$A20)*((table_genres[[genres]:[genres]]=O$4)*1))</f>
        <v>0</v>
      </c>
      <c r="P20" s="9">
        <f>SUMPRODUCT((table_genres[[username2]:[username2]]=$A20)*((table_genres[[genres]:[genres]]=P$4)*1))</f>
        <v>0</v>
      </c>
    </row>
    <row r="21" spans="1:16" x14ac:dyDescent="0.3">
      <c r="A21" s="16">
        <f>users!A18</f>
        <v>0</v>
      </c>
      <c r="B21" s="9">
        <f>SUMPRODUCT(tb_userslist[show duration]*(tb_userslist[[username2]:[username2]]=$A21))</f>
        <v>0</v>
      </c>
      <c r="C21" s="9">
        <f>SUMPRODUCT((tb_userslist[[username2]:[username2]]=$A21)*1)</f>
        <v>0</v>
      </c>
      <c r="D21" s="9">
        <f>SUMPRODUCT((table_genres[[username2]:[username2]]=$A21)*((table_genres[[genres]:[genres]]=D$4)*1))</f>
        <v>0</v>
      </c>
      <c r="E21" s="9">
        <f>SUMPRODUCT((table_genres[[username2]:[username2]]=$A21)*((table_genres[[genres]:[genres]]=E$4)*1))</f>
        <v>0</v>
      </c>
      <c r="F21" s="9">
        <f>SUMPRODUCT((table_genres[[username2]:[username2]]=$A21)*((table_genres[[genres]:[genres]]=F$4)*1))</f>
        <v>0</v>
      </c>
      <c r="G21" s="9">
        <f>SUMPRODUCT((table_genres[[username2]:[username2]]=$A21)*((table_genres[[genres]:[genres]]=G$4)*1))</f>
        <v>0</v>
      </c>
      <c r="H21" s="9">
        <f>SUMPRODUCT((table_genres[[username2]:[username2]]=$A21)*((table_genres[[genres]:[genres]]=H$4)*1))</f>
        <v>0</v>
      </c>
      <c r="I21" s="9">
        <f>SUMPRODUCT((table_genres[[username2]:[username2]]=$A21)*((table_genres[[genres]:[genres]]=I$4)*1))</f>
        <v>0</v>
      </c>
      <c r="J21" s="9">
        <f>SUMPRODUCT((table_genres[[username2]:[username2]]=$A21)*((table_genres[[genres]:[genres]]=J$4)*1))</f>
        <v>0</v>
      </c>
      <c r="K21" s="9">
        <f>SUMPRODUCT((table_genres[[username2]:[username2]]=$A21)*((table_genres[[genres]:[genres]]=K$4)*1))</f>
        <v>0</v>
      </c>
      <c r="L21" s="9">
        <f>SUMPRODUCT((table_genres[[username2]:[username2]]=$A21)*((table_genres[[genres]:[genres]]=L$4)*1))</f>
        <v>0</v>
      </c>
      <c r="M21" s="9">
        <f>SUMPRODUCT((table_genres[[username2]:[username2]]=$A21)*((table_genres[[genres]:[genres]]=M$4)*1))</f>
        <v>0</v>
      </c>
      <c r="N21" s="9">
        <f>SUMPRODUCT((table_genres[[username2]:[username2]]=$A21)*((table_genres[[genres]:[genres]]=N$4)*1))</f>
        <v>0</v>
      </c>
      <c r="O21" s="9">
        <f>SUMPRODUCT((table_genres[[username2]:[username2]]=$A21)*((table_genres[[genres]:[genres]]=O$4)*1))</f>
        <v>0</v>
      </c>
      <c r="P21" s="9">
        <f>SUMPRODUCT((table_genres[[username2]:[username2]]=$A21)*((table_genres[[genres]:[genres]]=P$4)*1))</f>
        <v>0</v>
      </c>
    </row>
    <row r="22" spans="1:16" x14ac:dyDescent="0.3">
      <c r="A22" s="16">
        <f>users!A19</f>
        <v>0</v>
      </c>
      <c r="B22" s="9">
        <f>SUMPRODUCT(tb_userslist[show duration]*(tb_userslist[[username2]:[username2]]=$A22))</f>
        <v>0</v>
      </c>
      <c r="C22" s="9">
        <f>SUMPRODUCT((tb_userslist[[username2]:[username2]]=$A22)*1)</f>
        <v>0</v>
      </c>
      <c r="D22" s="9">
        <f>SUMPRODUCT((table_genres[[username2]:[username2]]=$A22)*((table_genres[[genres]:[genres]]=D$4)*1))</f>
        <v>0</v>
      </c>
      <c r="E22" s="9">
        <f>SUMPRODUCT((table_genres[[username2]:[username2]]=$A22)*((table_genres[[genres]:[genres]]=E$4)*1))</f>
        <v>0</v>
      </c>
      <c r="F22" s="9">
        <f>SUMPRODUCT((table_genres[[username2]:[username2]]=$A22)*((table_genres[[genres]:[genres]]=F$4)*1))</f>
        <v>0</v>
      </c>
      <c r="G22" s="9">
        <f>SUMPRODUCT((table_genres[[username2]:[username2]]=$A22)*((table_genres[[genres]:[genres]]=G$4)*1))</f>
        <v>0</v>
      </c>
      <c r="H22" s="9">
        <f>SUMPRODUCT((table_genres[[username2]:[username2]]=$A22)*((table_genres[[genres]:[genres]]=H$4)*1))</f>
        <v>0</v>
      </c>
      <c r="I22" s="9">
        <f>SUMPRODUCT((table_genres[[username2]:[username2]]=$A22)*((table_genres[[genres]:[genres]]=I$4)*1))</f>
        <v>0</v>
      </c>
      <c r="J22" s="9">
        <f>SUMPRODUCT((table_genres[[username2]:[username2]]=$A22)*((table_genres[[genres]:[genres]]=J$4)*1))</f>
        <v>0</v>
      </c>
      <c r="K22" s="9">
        <f>SUMPRODUCT((table_genres[[username2]:[username2]]=$A22)*((table_genres[[genres]:[genres]]=K$4)*1))</f>
        <v>0</v>
      </c>
      <c r="L22" s="9">
        <f>SUMPRODUCT((table_genres[[username2]:[username2]]=$A22)*((table_genres[[genres]:[genres]]=L$4)*1))</f>
        <v>0</v>
      </c>
      <c r="M22" s="9">
        <f>SUMPRODUCT((table_genres[[username2]:[username2]]=$A22)*((table_genres[[genres]:[genres]]=M$4)*1))</f>
        <v>0</v>
      </c>
      <c r="N22" s="9">
        <f>SUMPRODUCT((table_genres[[username2]:[username2]]=$A22)*((table_genres[[genres]:[genres]]=N$4)*1))</f>
        <v>0</v>
      </c>
      <c r="O22" s="9">
        <f>SUMPRODUCT((table_genres[[username2]:[username2]]=$A22)*((table_genres[[genres]:[genres]]=O$4)*1))</f>
        <v>0</v>
      </c>
      <c r="P22" s="9">
        <f>SUMPRODUCT((table_genres[[username2]:[username2]]=$A22)*((table_genres[[genres]:[genres]]=P$4)*1))</f>
        <v>0</v>
      </c>
    </row>
    <row r="23" spans="1:16" x14ac:dyDescent="0.3">
      <c r="A23" s="19">
        <f>users!A20</f>
        <v>0</v>
      </c>
      <c r="B23" s="22">
        <f>SUMPRODUCT(tb_userslist[show duration]*(tb_userslist[[username2]:[username2]]=$A23))</f>
        <v>0</v>
      </c>
      <c r="C23" s="22">
        <f>SUMPRODUCT((tb_userslist[[username2]:[username2]]=$A23)*1)</f>
        <v>0</v>
      </c>
      <c r="D23" s="9">
        <f>SUMPRODUCT((table_genres[[username2]:[username2]]=$A23)*((table_genres[[genres]:[genres]]=D$4)*1))</f>
        <v>0</v>
      </c>
      <c r="E23" s="9">
        <f>SUMPRODUCT((table_genres[[username2]:[username2]]=$A23)*((table_genres[[genres]:[genres]]=E$4)*1))</f>
        <v>0</v>
      </c>
      <c r="F23" s="9">
        <f>SUMPRODUCT((table_genres[[username2]:[username2]]=$A23)*((table_genres[[genres]:[genres]]=F$4)*1))</f>
        <v>0</v>
      </c>
      <c r="G23" s="9">
        <f>SUMPRODUCT((table_genres[[username2]:[username2]]=$A23)*((table_genres[[genres]:[genres]]=G$4)*1))</f>
        <v>0</v>
      </c>
      <c r="H23" s="9">
        <f>SUMPRODUCT((table_genres[[username2]:[username2]]=$A23)*((table_genres[[genres]:[genres]]=H$4)*1))</f>
        <v>0</v>
      </c>
      <c r="I23" s="9">
        <f>SUMPRODUCT((table_genres[[username2]:[username2]]=$A23)*((table_genres[[genres]:[genres]]=I$4)*1))</f>
        <v>0</v>
      </c>
      <c r="J23" s="9">
        <f>SUMPRODUCT((table_genres[[username2]:[username2]]=$A23)*((table_genres[[genres]:[genres]]=J$4)*1))</f>
        <v>0</v>
      </c>
      <c r="K23" s="9">
        <f>SUMPRODUCT((table_genres[[username2]:[username2]]=$A23)*((table_genres[[genres]:[genres]]=K$4)*1))</f>
        <v>0</v>
      </c>
      <c r="L23" s="9">
        <f>SUMPRODUCT((table_genres[[username2]:[username2]]=$A23)*((table_genres[[genres]:[genres]]=L$4)*1))</f>
        <v>0</v>
      </c>
      <c r="M23" s="9">
        <f>SUMPRODUCT((table_genres[[username2]:[username2]]=$A23)*((table_genres[[genres]:[genres]]=M$4)*1))</f>
        <v>0</v>
      </c>
      <c r="N23" s="9">
        <f>SUMPRODUCT((table_genres[[username2]:[username2]]=$A23)*((table_genres[[genres]:[genres]]=N$4)*1))</f>
        <v>0</v>
      </c>
      <c r="O23" s="9">
        <f>SUMPRODUCT((table_genres[[username2]:[username2]]=$A23)*((table_genres[[genres]:[genres]]=O$4)*1))</f>
        <v>0</v>
      </c>
      <c r="P23" s="9">
        <f>SUMPRODUCT((table_genres[[username2]:[username2]]=$A23)*((table_genres[[genres]:[genres]]=P$4)*1))</f>
        <v>0</v>
      </c>
    </row>
  </sheetData>
  <conditionalFormatting sqref="B5:P23">
    <cfRule type="expression" dxfId="58" priority="1">
      <formula>B5=MAX(B$5:B$23)</formula>
    </cfRule>
    <cfRule type="expression" dxfId="57" priority="2">
      <formula>B5=LARGE(B$5:B$23,2)</formula>
    </cfRule>
    <cfRule type="expression" dxfId="56" priority="3">
      <formula>B5=LARGE(B$5:B$23,3)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8"/>
  <dimension ref="A4:P23"/>
  <sheetViews>
    <sheetView workbookViewId="0">
      <selection activeCell="D19" sqref="D19"/>
    </sheetView>
  </sheetViews>
  <sheetFormatPr defaultRowHeight="14.4" x14ac:dyDescent="0.3"/>
  <sheetData>
    <row r="4" spans="1:16" x14ac:dyDescent="0.3">
      <c r="A4" s="4" t="s">
        <v>93</v>
      </c>
      <c r="B4" s="4" t="s">
        <v>94</v>
      </c>
      <c r="C4" s="4" t="s">
        <v>95</v>
      </c>
      <c r="D4" s="4" t="s">
        <v>96</v>
      </c>
      <c r="E4" s="4" t="s">
        <v>97</v>
      </c>
      <c r="F4" s="4" t="s">
        <v>98</v>
      </c>
      <c r="G4" s="4" t="s">
        <v>99</v>
      </c>
      <c r="H4" s="4" t="s">
        <v>103</v>
      </c>
      <c r="I4" s="4" t="s">
        <v>101</v>
      </c>
      <c r="J4" s="18" t="s">
        <v>85</v>
      </c>
      <c r="K4" s="18" t="s">
        <v>62</v>
      </c>
      <c r="L4" s="18" t="s">
        <v>84</v>
      </c>
      <c r="M4" s="18" t="s">
        <v>73</v>
      </c>
      <c r="N4" s="18" t="s">
        <v>86</v>
      </c>
      <c r="O4" s="18" t="s">
        <v>76</v>
      </c>
      <c r="P4" s="18" t="s">
        <v>68</v>
      </c>
    </row>
    <row r="5" spans="1:16" x14ac:dyDescent="0.3">
      <c r="A5" s="16" t="str">
        <f>users!A2</f>
        <v>samot-frt</v>
      </c>
      <c r="B5" s="9">
        <f>SUMPRODUCT(tb_userslist[show duration]*(tb_userslist[[username2]:[username2]]=$A5))</f>
        <v>2828.2383333333296</v>
      </c>
      <c r="C5" s="9">
        <f>SUMPRODUCT((tb_userslist[[username2]:[username2]]=$A5)*1)</f>
        <v>564</v>
      </c>
      <c r="D5" s="9">
        <f>IFERROR(SUMPRODUCT((table_genres[[username2]:[username2]]=$A5)*((table_genres[[genres]:[genres]]=D$4)*1))/$C5,0)</f>
        <v>0.34929078014184395</v>
      </c>
      <c r="E5" s="9">
        <f>IFERROR(SUMPRODUCT((table_genres[[username2]:[username2]]=$A5)*((table_genres[[genres]:[genres]]=E$4)*1))/$C5,0)</f>
        <v>0.28191489361702127</v>
      </c>
      <c r="F5" s="9">
        <f>IFERROR(SUMPRODUCT((table_genres[[username2]:[username2]]=$A5)*((table_genres[[genres]:[genres]]=F$4)*1))/$C5,0)</f>
        <v>7.6241134751773049E-2</v>
      </c>
      <c r="G5" s="9">
        <f>IFERROR(SUMPRODUCT((table_genres[[username2]:[username2]]=$A5)*((table_genres[[genres]:[genres]]=G$4)*1))/$C5,0)</f>
        <v>4.7872340425531915E-2</v>
      </c>
      <c r="H5" s="9">
        <f>IFERROR(SUMPRODUCT((table_genres[[username2]:[username2]]=$A5)*((table_genres[[genres]:[genres]]=H$4)*1))/$C5,0)</f>
        <v>0.299645390070922</v>
      </c>
      <c r="I5" s="9">
        <f>IFERROR(SUMPRODUCT((table_genres[[username2]:[username2]]=$A5)*((table_genres[[genres]:[genres]]=I$4)*1))/$C5,0)</f>
        <v>7.2695035460992902E-2</v>
      </c>
      <c r="J5" s="9">
        <f>IFERROR(SUMPRODUCT((table_genres[[username2]:[username2]]=$A5)*((table_genres[[genres]:[genres]]=J$4)*1))/$C5,0)</f>
        <v>8.8652482269503553E-3</v>
      </c>
      <c r="K5" s="9">
        <f>IFERROR(SUMPRODUCT((table_genres[[username2]:[username2]]=$A5)*((table_genres[[genres]:[genres]]=K$4)*1))/$C5,0)</f>
        <v>0.17198581560283688</v>
      </c>
      <c r="L5" s="9">
        <f>IFERROR(SUMPRODUCT((table_genres[[username2]:[username2]]=$A5)*((table_genres[[genres]:[genres]]=L$4)*1))/$C5,0)</f>
        <v>2.6595744680851064E-2</v>
      </c>
      <c r="M5" s="9">
        <f>IFERROR(SUMPRODUCT((table_genres[[username2]:[username2]]=$A5)*((table_genres[[genres]:[genres]]=M$4)*1))/$C5,0)</f>
        <v>1.5957446808510637E-2</v>
      </c>
      <c r="N5" s="9">
        <f>IFERROR(SUMPRODUCT((table_genres[[username2]:[username2]]=$A5)*((table_genres[[genres]:[genres]]=N$4)*1))/$C5,0)</f>
        <v>3.5460992907801418E-3</v>
      </c>
      <c r="O5" s="9">
        <f>IFERROR(SUMPRODUCT((table_genres[[username2]:[username2]]=$A5)*((table_genres[[genres]:[genres]]=O$4)*1))/$C5,0)</f>
        <v>3.7234042553191488E-2</v>
      </c>
      <c r="P5" s="9">
        <f>IFERROR(SUMPRODUCT((table_genres[[username2]:[username2]]=$A5)*((table_genres[[genres]:[genres]]=P$4)*1))/$C5,0)</f>
        <v>0.14184397163120568</v>
      </c>
    </row>
    <row r="6" spans="1:16" x14ac:dyDescent="0.3">
      <c r="A6" s="17" t="str">
        <f>users!A3</f>
        <v>Kimossab</v>
      </c>
      <c r="B6" s="9">
        <f>SUMPRODUCT(tb_userslist[show duration]*(tb_userslist[[username2]:[username2]]=$A6))</f>
        <v>2096.1208333333325</v>
      </c>
      <c r="C6" s="9">
        <f>SUMPRODUCT((tb_userslist[[username2]:[username2]]=$A6)*1)</f>
        <v>336</v>
      </c>
      <c r="D6" s="9">
        <f>IFERROR(SUMPRODUCT((table_genres[[username2]:[username2]]=$A6)*((table_genres[[genres]:[genres]]=D$4)*1))/$C6,0)</f>
        <v>0.39583333333333331</v>
      </c>
      <c r="E6" s="9">
        <f>IFERROR(SUMPRODUCT((table_genres[[username2]:[username2]]=$A6)*((table_genres[[genres]:[genres]]=E$4)*1))/$C6,0)</f>
        <v>0.4642857142857143</v>
      </c>
      <c r="F6" s="9">
        <f>IFERROR(SUMPRODUCT((table_genres[[username2]:[username2]]=$A6)*((table_genres[[genres]:[genres]]=F$4)*1))/$C6,0)</f>
        <v>0.1130952380952381</v>
      </c>
      <c r="G6" s="9">
        <f>IFERROR(SUMPRODUCT((table_genres[[username2]:[username2]]=$A6)*((table_genres[[genres]:[genres]]=G$4)*1))/$C6,0)</f>
        <v>0.11607142857142858</v>
      </c>
      <c r="H6" s="9">
        <f>IFERROR(SUMPRODUCT((table_genres[[username2]:[username2]]=$A6)*((table_genres[[genres]:[genres]]=H$4)*1))/$C6,0)</f>
        <v>0.33035714285714285</v>
      </c>
      <c r="I6" s="9">
        <f>IFERROR(SUMPRODUCT((table_genres[[username2]:[username2]]=$A6)*((table_genres[[genres]:[genres]]=I$4)*1))/$C6,0)</f>
        <v>0.10416666666666667</v>
      </c>
      <c r="J6" s="9">
        <f>IFERROR(SUMPRODUCT((table_genres[[username2]:[username2]]=$A6)*((table_genres[[genres]:[genres]]=J$4)*1))/$C6,0)</f>
        <v>2.976190476190476E-3</v>
      </c>
      <c r="K6" s="9">
        <f>IFERROR(SUMPRODUCT((table_genres[[username2]:[username2]]=$A6)*((table_genres[[genres]:[genres]]=K$4)*1))/$C6,0)</f>
        <v>0.18452380952380953</v>
      </c>
      <c r="L6" s="9">
        <f>IFERROR(SUMPRODUCT((table_genres[[username2]:[username2]]=$A6)*((table_genres[[genres]:[genres]]=L$4)*1))/$C6,0)</f>
        <v>2.976190476190476E-2</v>
      </c>
      <c r="M6" s="9">
        <f>IFERROR(SUMPRODUCT((table_genres[[username2]:[username2]]=$A6)*((table_genres[[genres]:[genres]]=M$4)*1))/$C6,0)</f>
        <v>0</v>
      </c>
      <c r="N6" s="9">
        <f>IFERROR(SUMPRODUCT((table_genres[[username2]:[username2]]=$A6)*((table_genres[[genres]:[genres]]=N$4)*1))/$C6,0)</f>
        <v>0</v>
      </c>
      <c r="O6" s="9">
        <f>IFERROR(SUMPRODUCT((table_genres[[username2]:[username2]]=$A6)*((table_genres[[genres]:[genres]]=O$4)*1))/$C6,0)</f>
        <v>1.1904761904761904E-2</v>
      </c>
      <c r="P6" s="9">
        <f>IFERROR(SUMPRODUCT((table_genres[[username2]:[username2]]=$A6)*((table_genres[[genres]:[genres]]=P$4)*1))/$C6,0)</f>
        <v>0.17559523809523808</v>
      </c>
    </row>
    <row r="7" spans="1:16" x14ac:dyDescent="0.3">
      <c r="A7" s="16" t="str">
        <f>users!A4</f>
        <v>peachriver</v>
      </c>
      <c r="B7" s="9">
        <f>SUMPRODUCT(tb_userslist[show duration]*(tb_userslist[[username2]:[username2]]=$A7))</f>
        <v>0</v>
      </c>
      <c r="C7" s="9">
        <f>SUMPRODUCT((tb_userslist[[username2]:[username2]]=$A7)*1)</f>
        <v>0</v>
      </c>
      <c r="D7" s="9">
        <f>IFERROR(SUMPRODUCT((table_genres[[username2]:[username2]]=$A7)*((table_genres[[genres]:[genres]]=D$4)*1))/$C7,0)</f>
        <v>0</v>
      </c>
      <c r="E7" s="9">
        <f>IFERROR(SUMPRODUCT((table_genres[[username2]:[username2]]=$A7)*((table_genres[[genres]:[genres]]=E$4)*1))/$C7,0)</f>
        <v>0</v>
      </c>
      <c r="F7" s="9">
        <f>IFERROR(SUMPRODUCT((table_genres[[username2]:[username2]]=$A7)*((table_genres[[genres]:[genres]]=F$4)*1))/$C7,0)</f>
        <v>0</v>
      </c>
      <c r="G7" s="9">
        <f>IFERROR(SUMPRODUCT((table_genres[[username2]:[username2]]=$A7)*((table_genres[[genres]:[genres]]=G$4)*1))/$C7,0)</f>
        <v>0</v>
      </c>
      <c r="H7" s="9">
        <f>IFERROR(SUMPRODUCT((table_genres[[username2]:[username2]]=$A7)*((table_genres[[genres]:[genres]]=H$4)*1))/$C7,0)</f>
        <v>0</v>
      </c>
      <c r="I7" s="9">
        <f>IFERROR(SUMPRODUCT((table_genres[[username2]:[username2]]=$A7)*((table_genres[[genres]:[genres]]=I$4)*1))/$C7,0)</f>
        <v>0</v>
      </c>
      <c r="J7" s="9">
        <f>IFERROR(SUMPRODUCT((table_genres[[username2]:[username2]]=$A7)*((table_genres[[genres]:[genres]]=J$4)*1))/$C7,0)</f>
        <v>0</v>
      </c>
      <c r="K7" s="9">
        <f>IFERROR(SUMPRODUCT((table_genres[[username2]:[username2]]=$A7)*((table_genres[[genres]:[genres]]=K$4)*1))/$C7,0)</f>
        <v>0</v>
      </c>
      <c r="L7" s="9">
        <f>IFERROR(SUMPRODUCT((table_genres[[username2]:[username2]]=$A7)*((table_genres[[genres]:[genres]]=L$4)*1))/$C7,0)</f>
        <v>0</v>
      </c>
      <c r="M7" s="9">
        <f>IFERROR(SUMPRODUCT((table_genres[[username2]:[username2]]=$A7)*((table_genres[[genres]:[genres]]=M$4)*1))/$C7,0)</f>
        <v>0</v>
      </c>
      <c r="N7" s="9">
        <f>IFERROR(SUMPRODUCT((table_genres[[username2]:[username2]]=$A7)*((table_genres[[genres]:[genres]]=N$4)*1))/$C7,0)</f>
        <v>0</v>
      </c>
      <c r="O7" s="9">
        <f>IFERROR(SUMPRODUCT((table_genres[[username2]:[username2]]=$A7)*((table_genres[[genres]:[genres]]=O$4)*1))/$C7,0)</f>
        <v>0</v>
      </c>
      <c r="P7" s="9">
        <f>IFERROR(SUMPRODUCT((table_genres[[username2]:[username2]]=$A7)*((table_genres[[genres]:[genres]]=P$4)*1))/$C7,0)</f>
        <v>0</v>
      </c>
    </row>
    <row r="8" spans="1:16" x14ac:dyDescent="0.3">
      <c r="A8" s="17" t="str">
        <f>users!A5</f>
        <v>o0Nicas0o</v>
      </c>
      <c r="B8" s="9">
        <f>SUMPRODUCT(tb_userslist[show duration]*(tb_userslist[[username2]:[username2]]=$A8))</f>
        <v>0</v>
      </c>
      <c r="C8" s="9">
        <f>SUMPRODUCT((tb_userslist[[username2]:[username2]]=$A8)*1)</f>
        <v>0</v>
      </c>
      <c r="D8" s="9">
        <f>IFERROR(SUMPRODUCT((table_genres[[username2]:[username2]]=$A8)*((table_genres[[genres]:[genres]]=D$4)*1))/$C8,0)</f>
        <v>0</v>
      </c>
      <c r="E8" s="9">
        <f>IFERROR(SUMPRODUCT((table_genres[[username2]:[username2]]=$A8)*((table_genres[[genres]:[genres]]=E$4)*1))/$C8,0)</f>
        <v>0</v>
      </c>
      <c r="F8" s="9">
        <f>IFERROR(SUMPRODUCT((table_genres[[username2]:[username2]]=$A8)*((table_genres[[genres]:[genres]]=F$4)*1))/$C8,0)</f>
        <v>0</v>
      </c>
      <c r="G8" s="9">
        <f>IFERROR(SUMPRODUCT((table_genres[[username2]:[username2]]=$A8)*((table_genres[[genres]:[genres]]=G$4)*1))/$C8,0)</f>
        <v>0</v>
      </c>
      <c r="H8" s="9">
        <f>IFERROR(SUMPRODUCT((table_genres[[username2]:[username2]]=$A8)*((table_genres[[genres]:[genres]]=H$4)*1))/$C8,0)</f>
        <v>0</v>
      </c>
      <c r="I8" s="9">
        <f>IFERROR(SUMPRODUCT((table_genres[[username2]:[username2]]=$A8)*((table_genres[[genres]:[genres]]=I$4)*1))/$C8,0)</f>
        <v>0</v>
      </c>
      <c r="J8" s="9">
        <f>IFERROR(SUMPRODUCT((table_genres[[username2]:[username2]]=$A8)*((table_genres[[genres]:[genres]]=J$4)*1))/$C8,0)</f>
        <v>0</v>
      </c>
      <c r="K8" s="9">
        <f>IFERROR(SUMPRODUCT((table_genres[[username2]:[username2]]=$A8)*((table_genres[[genres]:[genres]]=K$4)*1))/$C8,0)</f>
        <v>0</v>
      </c>
      <c r="L8" s="9">
        <f>IFERROR(SUMPRODUCT((table_genres[[username2]:[username2]]=$A8)*((table_genres[[genres]:[genres]]=L$4)*1))/$C8,0)</f>
        <v>0</v>
      </c>
      <c r="M8" s="9">
        <f>IFERROR(SUMPRODUCT((table_genres[[username2]:[username2]]=$A8)*((table_genres[[genres]:[genres]]=M$4)*1))/$C8,0)</f>
        <v>0</v>
      </c>
      <c r="N8" s="9">
        <f>IFERROR(SUMPRODUCT((table_genres[[username2]:[username2]]=$A8)*((table_genres[[genres]:[genres]]=N$4)*1))/$C8,0)</f>
        <v>0</v>
      </c>
      <c r="O8" s="9">
        <f>IFERROR(SUMPRODUCT((table_genres[[username2]:[username2]]=$A8)*((table_genres[[genres]:[genres]]=O$4)*1))/$C8,0)</f>
        <v>0</v>
      </c>
      <c r="P8" s="9">
        <f>IFERROR(SUMPRODUCT((table_genres[[username2]:[username2]]=$A8)*((table_genres[[genres]:[genres]]=P$4)*1))/$C8,0)</f>
        <v>0</v>
      </c>
    </row>
    <row r="9" spans="1:16" x14ac:dyDescent="0.3">
      <c r="A9" s="16" t="str">
        <f>users!A6</f>
        <v>SlughPT</v>
      </c>
      <c r="B9" s="9">
        <f>SUMPRODUCT(tb_userslist[show duration]*(tb_userslist[[username2]:[username2]]=$A9))</f>
        <v>0</v>
      </c>
      <c r="C9" s="9">
        <f>SUMPRODUCT((tb_userslist[[username2]:[username2]]=$A9)*1)</f>
        <v>0</v>
      </c>
      <c r="D9" s="9">
        <f>IFERROR(SUMPRODUCT((table_genres[[username2]:[username2]]=$A9)*((table_genres[[genres]:[genres]]=D$4)*1))/$C9,0)</f>
        <v>0</v>
      </c>
      <c r="E9" s="9">
        <f>IFERROR(SUMPRODUCT((table_genres[[username2]:[username2]]=$A9)*((table_genres[[genres]:[genres]]=E$4)*1))/$C9,0)</f>
        <v>0</v>
      </c>
      <c r="F9" s="9">
        <f>IFERROR(SUMPRODUCT((table_genres[[username2]:[username2]]=$A9)*((table_genres[[genres]:[genres]]=F$4)*1))/$C9,0)</f>
        <v>0</v>
      </c>
      <c r="G9" s="9">
        <f>IFERROR(SUMPRODUCT((table_genres[[username2]:[username2]]=$A9)*((table_genres[[genres]:[genres]]=G$4)*1))/$C9,0)</f>
        <v>0</v>
      </c>
      <c r="H9" s="9">
        <f>IFERROR(SUMPRODUCT((table_genres[[username2]:[username2]]=$A9)*((table_genres[[genres]:[genres]]=H$4)*1))/$C9,0)</f>
        <v>0</v>
      </c>
      <c r="I9" s="9">
        <f>IFERROR(SUMPRODUCT((table_genres[[username2]:[username2]]=$A9)*((table_genres[[genres]:[genres]]=I$4)*1))/$C9,0)</f>
        <v>0</v>
      </c>
      <c r="J9" s="9">
        <f>IFERROR(SUMPRODUCT((table_genres[[username2]:[username2]]=$A9)*((table_genres[[genres]:[genres]]=J$4)*1))/$C9,0)</f>
        <v>0</v>
      </c>
      <c r="K9" s="9">
        <f>IFERROR(SUMPRODUCT((table_genres[[username2]:[username2]]=$A9)*((table_genres[[genres]:[genres]]=K$4)*1))/$C9,0)</f>
        <v>0</v>
      </c>
      <c r="L9" s="9">
        <f>IFERROR(SUMPRODUCT((table_genres[[username2]:[username2]]=$A9)*((table_genres[[genres]:[genres]]=L$4)*1))/$C9,0)</f>
        <v>0</v>
      </c>
      <c r="M9" s="9">
        <f>IFERROR(SUMPRODUCT((table_genres[[username2]:[username2]]=$A9)*((table_genres[[genres]:[genres]]=M$4)*1))/$C9,0)</f>
        <v>0</v>
      </c>
      <c r="N9" s="9">
        <f>IFERROR(SUMPRODUCT((table_genres[[username2]:[username2]]=$A9)*((table_genres[[genres]:[genres]]=N$4)*1))/$C9,0)</f>
        <v>0</v>
      </c>
      <c r="O9" s="9">
        <f>IFERROR(SUMPRODUCT((table_genres[[username2]:[username2]]=$A9)*((table_genres[[genres]:[genres]]=O$4)*1))/$C9,0)</f>
        <v>0</v>
      </c>
      <c r="P9" s="9">
        <f>IFERROR(SUMPRODUCT((table_genres[[username2]:[username2]]=$A9)*((table_genres[[genres]:[genres]]=P$4)*1))/$C9,0)</f>
        <v>0</v>
      </c>
    </row>
    <row r="10" spans="1:16" x14ac:dyDescent="0.3">
      <c r="A10" s="17" t="str">
        <f>users!A7</f>
        <v>Go_Bananas</v>
      </c>
      <c r="B10" s="9">
        <f>SUMPRODUCT(tb_userslist[show duration]*(tb_userslist[[username2]:[username2]]=$A10))</f>
        <v>0</v>
      </c>
      <c r="C10" s="9">
        <f>SUMPRODUCT((tb_userslist[[username2]:[username2]]=$A10)*1)</f>
        <v>0</v>
      </c>
      <c r="D10" s="9">
        <f>IFERROR(SUMPRODUCT((table_genres[[username2]:[username2]]=$A10)*((table_genres[[genres]:[genres]]=D$4)*1))/$C10,0)</f>
        <v>0</v>
      </c>
      <c r="E10" s="9">
        <f>IFERROR(SUMPRODUCT((table_genres[[username2]:[username2]]=$A10)*((table_genres[[genres]:[genres]]=E$4)*1))/$C10,0)</f>
        <v>0</v>
      </c>
      <c r="F10" s="9">
        <f>IFERROR(SUMPRODUCT((table_genres[[username2]:[username2]]=$A10)*((table_genres[[genres]:[genres]]=F$4)*1))/$C10,0)</f>
        <v>0</v>
      </c>
      <c r="G10" s="9">
        <f>IFERROR(SUMPRODUCT((table_genres[[username2]:[username2]]=$A10)*((table_genres[[genres]:[genres]]=G$4)*1))/$C10,0)</f>
        <v>0</v>
      </c>
      <c r="H10" s="9">
        <f>IFERROR(SUMPRODUCT((table_genres[[username2]:[username2]]=$A10)*((table_genres[[genres]:[genres]]=H$4)*1))/$C10,0)</f>
        <v>0</v>
      </c>
      <c r="I10" s="9">
        <f>IFERROR(SUMPRODUCT((table_genres[[username2]:[username2]]=$A10)*((table_genres[[genres]:[genres]]=I$4)*1))/$C10,0)</f>
        <v>0</v>
      </c>
      <c r="J10" s="9">
        <f>IFERROR(SUMPRODUCT((table_genres[[username2]:[username2]]=$A10)*((table_genres[[genres]:[genres]]=J$4)*1))/$C10,0)</f>
        <v>0</v>
      </c>
      <c r="K10" s="9">
        <f>IFERROR(SUMPRODUCT((table_genres[[username2]:[username2]]=$A10)*((table_genres[[genres]:[genres]]=K$4)*1))/$C10,0)</f>
        <v>0</v>
      </c>
      <c r="L10" s="9">
        <f>IFERROR(SUMPRODUCT((table_genres[[username2]:[username2]]=$A10)*((table_genres[[genres]:[genres]]=L$4)*1))/$C10,0)</f>
        <v>0</v>
      </c>
      <c r="M10" s="9">
        <f>IFERROR(SUMPRODUCT((table_genres[[username2]:[username2]]=$A10)*((table_genres[[genres]:[genres]]=M$4)*1))/$C10,0)</f>
        <v>0</v>
      </c>
      <c r="N10" s="9">
        <f>IFERROR(SUMPRODUCT((table_genres[[username2]:[username2]]=$A10)*((table_genres[[genres]:[genres]]=N$4)*1))/$C10,0)</f>
        <v>0</v>
      </c>
      <c r="O10" s="9">
        <f>IFERROR(SUMPRODUCT((table_genres[[username2]:[username2]]=$A10)*((table_genres[[genres]:[genres]]=O$4)*1))/$C10,0)</f>
        <v>0</v>
      </c>
      <c r="P10" s="9">
        <f>IFERROR(SUMPRODUCT((table_genres[[username2]:[username2]]=$A10)*((table_genres[[genres]:[genres]]=P$4)*1))/$C10,0)</f>
        <v>0</v>
      </c>
    </row>
    <row r="11" spans="1:16" x14ac:dyDescent="0.3">
      <c r="A11" s="16" t="str">
        <f>users!A8</f>
        <v>Nini25</v>
      </c>
      <c r="B11" s="9">
        <f>SUMPRODUCT(tb_userslist[show duration]*(tb_userslist[[username2]:[username2]]=$A11))</f>
        <v>0</v>
      </c>
      <c r="C11" s="9">
        <f>SUMPRODUCT((tb_userslist[[username2]:[username2]]=$A11)*1)</f>
        <v>0</v>
      </c>
      <c r="D11" s="9">
        <f>IFERROR(SUMPRODUCT((table_genres[[username2]:[username2]]=$A11)*((table_genres[[genres]:[genres]]=D$4)*1))/$C11,0)</f>
        <v>0</v>
      </c>
      <c r="E11" s="9">
        <f>IFERROR(SUMPRODUCT((table_genres[[username2]:[username2]]=$A11)*((table_genres[[genres]:[genres]]=E$4)*1))/$C11,0)</f>
        <v>0</v>
      </c>
      <c r="F11" s="9">
        <f>IFERROR(SUMPRODUCT((table_genres[[username2]:[username2]]=$A11)*((table_genres[[genres]:[genres]]=F$4)*1))/$C11,0)</f>
        <v>0</v>
      </c>
      <c r="G11" s="9">
        <f>IFERROR(SUMPRODUCT((table_genres[[username2]:[username2]]=$A11)*((table_genres[[genres]:[genres]]=G$4)*1))/$C11,0)</f>
        <v>0</v>
      </c>
      <c r="H11" s="9">
        <f>IFERROR(SUMPRODUCT((table_genres[[username2]:[username2]]=$A11)*((table_genres[[genres]:[genres]]=H$4)*1))/$C11,0)</f>
        <v>0</v>
      </c>
      <c r="I11" s="9">
        <f>IFERROR(SUMPRODUCT((table_genres[[username2]:[username2]]=$A11)*((table_genres[[genres]:[genres]]=I$4)*1))/$C11,0)</f>
        <v>0</v>
      </c>
      <c r="J11" s="9">
        <f>IFERROR(SUMPRODUCT((table_genres[[username2]:[username2]]=$A11)*((table_genres[[genres]:[genres]]=J$4)*1))/$C11,0)</f>
        <v>0</v>
      </c>
      <c r="K11" s="9">
        <f>IFERROR(SUMPRODUCT((table_genres[[username2]:[username2]]=$A11)*((table_genres[[genres]:[genres]]=K$4)*1))/$C11,0)</f>
        <v>0</v>
      </c>
      <c r="L11" s="9">
        <f>IFERROR(SUMPRODUCT((table_genres[[username2]:[username2]]=$A11)*((table_genres[[genres]:[genres]]=L$4)*1))/$C11,0)</f>
        <v>0</v>
      </c>
      <c r="M11" s="9">
        <f>IFERROR(SUMPRODUCT((table_genres[[username2]:[username2]]=$A11)*((table_genres[[genres]:[genres]]=M$4)*1))/$C11,0)</f>
        <v>0</v>
      </c>
      <c r="N11" s="9">
        <f>IFERROR(SUMPRODUCT((table_genres[[username2]:[username2]]=$A11)*((table_genres[[genres]:[genres]]=N$4)*1))/$C11,0)</f>
        <v>0</v>
      </c>
      <c r="O11" s="9">
        <f>IFERROR(SUMPRODUCT((table_genres[[username2]:[username2]]=$A11)*((table_genres[[genres]:[genres]]=O$4)*1))/$C11,0)</f>
        <v>0</v>
      </c>
      <c r="P11" s="9">
        <f>IFERROR(SUMPRODUCT((table_genres[[username2]:[username2]]=$A11)*((table_genres[[genres]:[genres]]=P$4)*1))/$C11,0)</f>
        <v>0</v>
      </c>
    </row>
    <row r="12" spans="1:16" x14ac:dyDescent="0.3">
      <c r="A12" s="17" t="str">
        <f>users!A9</f>
        <v>Mariana-tan</v>
      </c>
      <c r="B12" s="9">
        <f>SUMPRODUCT(tb_userslist[show duration]*(tb_userslist[[username2]:[username2]]=$A12))</f>
        <v>0</v>
      </c>
      <c r="C12" s="9">
        <f>SUMPRODUCT((tb_userslist[[username2]:[username2]]=$A12)*1)</f>
        <v>0</v>
      </c>
      <c r="D12" s="9">
        <f>IFERROR(SUMPRODUCT((table_genres[[username2]:[username2]]=$A12)*((table_genres[[genres]:[genres]]=D$4)*1))/$C12,0)</f>
        <v>0</v>
      </c>
      <c r="E12" s="9">
        <f>IFERROR(SUMPRODUCT((table_genres[[username2]:[username2]]=$A12)*((table_genres[[genres]:[genres]]=E$4)*1))/$C12,0)</f>
        <v>0</v>
      </c>
      <c r="F12" s="9">
        <f>IFERROR(SUMPRODUCT((table_genres[[username2]:[username2]]=$A12)*((table_genres[[genres]:[genres]]=F$4)*1))/$C12,0)</f>
        <v>0</v>
      </c>
      <c r="G12" s="9">
        <f>IFERROR(SUMPRODUCT((table_genres[[username2]:[username2]]=$A12)*((table_genres[[genres]:[genres]]=G$4)*1))/$C12,0)</f>
        <v>0</v>
      </c>
      <c r="H12" s="9">
        <f>IFERROR(SUMPRODUCT((table_genres[[username2]:[username2]]=$A12)*((table_genres[[genres]:[genres]]=H$4)*1))/$C12,0)</f>
        <v>0</v>
      </c>
      <c r="I12" s="9">
        <f>IFERROR(SUMPRODUCT((table_genres[[username2]:[username2]]=$A12)*((table_genres[[genres]:[genres]]=I$4)*1))/$C12,0)</f>
        <v>0</v>
      </c>
      <c r="J12" s="9">
        <f>IFERROR(SUMPRODUCT((table_genres[[username2]:[username2]]=$A12)*((table_genres[[genres]:[genres]]=J$4)*1))/$C12,0)</f>
        <v>0</v>
      </c>
      <c r="K12" s="9">
        <f>IFERROR(SUMPRODUCT((table_genres[[username2]:[username2]]=$A12)*((table_genres[[genres]:[genres]]=K$4)*1))/$C12,0)</f>
        <v>0</v>
      </c>
      <c r="L12" s="9">
        <f>IFERROR(SUMPRODUCT((table_genres[[username2]:[username2]]=$A12)*((table_genres[[genres]:[genres]]=L$4)*1))/$C12,0)</f>
        <v>0</v>
      </c>
      <c r="M12" s="9">
        <f>IFERROR(SUMPRODUCT((table_genres[[username2]:[username2]]=$A12)*((table_genres[[genres]:[genres]]=M$4)*1))/$C12,0)</f>
        <v>0</v>
      </c>
      <c r="N12" s="9">
        <f>IFERROR(SUMPRODUCT((table_genres[[username2]:[username2]]=$A12)*((table_genres[[genres]:[genres]]=N$4)*1))/$C12,0)</f>
        <v>0</v>
      </c>
      <c r="O12" s="9">
        <f>IFERROR(SUMPRODUCT((table_genres[[username2]:[username2]]=$A12)*((table_genres[[genres]:[genres]]=O$4)*1))/$C12,0)</f>
        <v>0</v>
      </c>
      <c r="P12" s="9">
        <f>IFERROR(SUMPRODUCT((table_genres[[username2]:[username2]]=$A12)*((table_genres[[genres]:[genres]]=P$4)*1))/$C12,0)</f>
        <v>0</v>
      </c>
    </row>
    <row r="13" spans="1:16" x14ac:dyDescent="0.3">
      <c r="A13" s="16" t="str">
        <f>users!A10</f>
        <v>rhorta99</v>
      </c>
      <c r="B13" s="9">
        <f>SUMPRODUCT(tb_userslist[show duration]*(tb_userslist[[username2]:[username2]]=$A13))</f>
        <v>0</v>
      </c>
      <c r="C13" s="9">
        <f>SUMPRODUCT((tb_userslist[[username2]:[username2]]=$A13)*1)</f>
        <v>0</v>
      </c>
      <c r="D13" s="9">
        <f>IFERROR(SUMPRODUCT((table_genres[[username2]:[username2]]=$A13)*((table_genres[[genres]:[genres]]=D$4)*1))/$C13,0)</f>
        <v>0</v>
      </c>
      <c r="E13" s="9">
        <f>IFERROR(SUMPRODUCT((table_genres[[username2]:[username2]]=$A13)*((table_genres[[genres]:[genres]]=E$4)*1))/$C13,0)</f>
        <v>0</v>
      </c>
      <c r="F13" s="9">
        <f>IFERROR(SUMPRODUCT((table_genres[[username2]:[username2]]=$A13)*((table_genres[[genres]:[genres]]=F$4)*1))/$C13,0)</f>
        <v>0</v>
      </c>
      <c r="G13" s="9">
        <f>IFERROR(SUMPRODUCT((table_genres[[username2]:[username2]]=$A13)*((table_genres[[genres]:[genres]]=G$4)*1))/$C13,0)</f>
        <v>0</v>
      </c>
      <c r="H13" s="9">
        <f>IFERROR(SUMPRODUCT((table_genres[[username2]:[username2]]=$A13)*((table_genres[[genres]:[genres]]=H$4)*1))/$C13,0)</f>
        <v>0</v>
      </c>
      <c r="I13" s="9">
        <f>IFERROR(SUMPRODUCT((table_genres[[username2]:[username2]]=$A13)*((table_genres[[genres]:[genres]]=I$4)*1))/$C13,0)</f>
        <v>0</v>
      </c>
      <c r="J13" s="9">
        <f>IFERROR(SUMPRODUCT((table_genres[[username2]:[username2]]=$A13)*((table_genres[[genres]:[genres]]=J$4)*1))/$C13,0)</f>
        <v>0</v>
      </c>
      <c r="K13" s="9">
        <f>IFERROR(SUMPRODUCT((table_genres[[username2]:[username2]]=$A13)*((table_genres[[genres]:[genres]]=K$4)*1))/$C13,0)</f>
        <v>0</v>
      </c>
      <c r="L13" s="9">
        <f>IFERROR(SUMPRODUCT((table_genres[[username2]:[username2]]=$A13)*((table_genres[[genres]:[genres]]=L$4)*1))/$C13,0)</f>
        <v>0</v>
      </c>
      <c r="M13" s="9">
        <f>IFERROR(SUMPRODUCT((table_genres[[username2]:[username2]]=$A13)*((table_genres[[genres]:[genres]]=M$4)*1))/$C13,0)</f>
        <v>0</v>
      </c>
      <c r="N13" s="9">
        <f>IFERROR(SUMPRODUCT((table_genres[[username2]:[username2]]=$A13)*((table_genres[[genres]:[genres]]=N$4)*1))/$C13,0)</f>
        <v>0</v>
      </c>
      <c r="O13" s="9">
        <f>IFERROR(SUMPRODUCT((table_genres[[username2]:[username2]]=$A13)*((table_genres[[genres]:[genres]]=O$4)*1))/$C13,0)</f>
        <v>0</v>
      </c>
      <c r="P13" s="9">
        <f>IFERROR(SUMPRODUCT((table_genres[[username2]:[username2]]=$A13)*((table_genres[[genres]:[genres]]=P$4)*1))/$C13,0)</f>
        <v>0</v>
      </c>
    </row>
    <row r="14" spans="1:16" x14ac:dyDescent="0.3">
      <c r="A14" s="17" t="str">
        <f>users!A11</f>
        <v>Minghas</v>
      </c>
      <c r="B14" s="9">
        <f>SUMPRODUCT(tb_userslist[show duration]*(tb_userslist[[username2]:[username2]]=$A14))</f>
        <v>0</v>
      </c>
      <c r="C14" s="9">
        <f>SUMPRODUCT((tb_userslist[[username2]:[username2]]=$A14)*1)</f>
        <v>0</v>
      </c>
      <c r="D14" s="9">
        <f>IFERROR(SUMPRODUCT((table_genres[[username2]:[username2]]=$A14)*((table_genres[[genres]:[genres]]=D$4)*1))/$C14,0)</f>
        <v>0</v>
      </c>
      <c r="E14" s="9">
        <f>IFERROR(SUMPRODUCT((table_genres[[username2]:[username2]]=$A14)*((table_genres[[genres]:[genres]]=E$4)*1))/$C14,0)</f>
        <v>0</v>
      </c>
      <c r="F14" s="9">
        <f>IFERROR(SUMPRODUCT((table_genres[[username2]:[username2]]=$A14)*((table_genres[[genres]:[genres]]=F$4)*1))/$C14,0)</f>
        <v>0</v>
      </c>
      <c r="G14" s="9">
        <f>IFERROR(SUMPRODUCT((table_genres[[username2]:[username2]]=$A14)*((table_genres[[genres]:[genres]]=G$4)*1))/$C14,0)</f>
        <v>0</v>
      </c>
      <c r="H14" s="9">
        <f>IFERROR(SUMPRODUCT((table_genres[[username2]:[username2]]=$A14)*((table_genres[[genres]:[genres]]=H$4)*1))/$C14,0)</f>
        <v>0</v>
      </c>
      <c r="I14" s="9">
        <f>IFERROR(SUMPRODUCT((table_genres[[username2]:[username2]]=$A14)*((table_genres[[genres]:[genres]]=I$4)*1))/$C14,0)</f>
        <v>0</v>
      </c>
      <c r="J14" s="9">
        <f>IFERROR(SUMPRODUCT((table_genres[[username2]:[username2]]=$A14)*((table_genres[[genres]:[genres]]=J$4)*1))/$C14,0)</f>
        <v>0</v>
      </c>
      <c r="K14" s="9">
        <f>IFERROR(SUMPRODUCT((table_genres[[username2]:[username2]]=$A14)*((table_genres[[genres]:[genres]]=K$4)*1))/$C14,0)</f>
        <v>0</v>
      </c>
      <c r="L14" s="9">
        <f>IFERROR(SUMPRODUCT((table_genres[[username2]:[username2]]=$A14)*((table_genres[[genres]:[genres]]=L$4)*1))/$C14,0)</f>
        <v>0</v>
      </c>
      <c r="M14" s="9">
        <f>IFERROR(SUMPRODUCT((table_genres[[username2]:[username2]]=$A14)*((table_genres[[genres]:[genres]]=M$4)*1))/$C14,0)</f>
        <v>0</v>
      </c>
      <c r="N14" s="9">
        <f>IFERROR(SUMPRODUCT((table_genres[[username2]:[username2]]=$A14)*((table_genres[[genres]:[genres]]=N$4)*1))/$C14,0)</f>
        <v>0</v>
      </c>
      <c r="O14" s="9">
        <f>IFERROR(SUMPRODUCT((table_genres[[username2]:[username2]]=$A14)*((table_genres[[genres]:[genres]]=O$4)*1))/$C14,0)</f>
        <v>0</v>
      </c>
      <c r="P14" s="9">
        <f>IFERROR(SUMPRODUCT((table_genres[[username2]:[username2]]=$A14)*((table_genres[[genres]:[genres]]=P$4)*1))/$C14,0)</f>
        <v>0</v>
      </c>
    </row>
    <row r="15" spans="1:16" x14ac:dyDescent="0.3">
      <c r="A15" s="16" t="str">
        <f>users!A12</f>
        <v>Katyah</v>
      </c>
      <c r="B15" s="9">
        <f>SUMPRODUCT(tb_userslist[show duration]*(tb_userslist[[username2]:[username2]]=$A15))</f>
        <v>0</v>
      </c>
      <c r="C15" s="9">
        <f>SUMPRODUCT((tb_userslist[[username2]:[username2]]=$A15)*1)</f>
        <v>0</v>
      </c>
      <c r="D15" s="9">
        <f>IFERROR(SUMPRODUCT((table_genres[[username2]:[username2]]=$A15)*((table_genres[[genres]:[genres]]=D$4)*1))/$C15,0)</f>
        <v>0</v>
      </c>
      <c r="E15" s="9">
        <f>IFERROR(SUMPRODUCT((table_genres[[username2]:[username2]]=$A15)*((table_genres[[genres]:[genres]]=E$4)*1))/$C15,0)</f>
        <v>0</v>
      </c>
      <c r="F15" s="9">
        <f>IFERROR(SUMPRODUCT((table_genres[[username2]:[username2]]=$A15)*((table_genres[[genres]:[genres]]=F$4)*1))/$C15,0)</f>
        <v>0</v>
      </c>
      <c r="G15" s="9">
        <f>IFERROR(SUMPRODUCT((table_genres[[username2]:[username2]]=$A15)*((table_genres[[genres]:[genres]]=G$4)*1))/$C15,0)</f>
        <v>0</v>
      </c>
      <c r="H15" s="9">
        <f>IFERROR(SUMPRODUCT((table_genres[[username2]:[username2]]=$A15)*((table_genres[[genres]:[genres]]=H$4)*1))/$C15,0)</f>
        <v>0</v>
      </c>
      <c r="I15" s="9">
        <f>IFERROR(SUMPRODUCT((table_genres[[username2]:[username2]]=$A15)*((table_genres[[genres]:[genres]]=I$4)*1))/$C15,0)</f>
        <v>0</v>
      </c>
      <c r="J15" s="9">
        <f>IFERROR(SUMPRODUCT((table_genres[[username2]:[username2]]=$A15)*((table_genres[[genres]:[genres]]=J$4)*1))/$C15,0)</f>
        <v>0</v>
      </c>
      <c r="K15" s="9">
        <f>IFERROR(SUMPRODUCT((table_genres[[username2]:[username2]]=$A15)*((table_genres[[genres]:[genres]]=K$4)*1))/$C15,0)</f>
        <v>0</v>
      </c>
      <c r="L15" s="9">
        <f>IFERROR(SUMPRODUCT((table_genres[[username2]:[username2]]=$A15)*((table_genres[[genres]:[genres]]=L$4)*1))/$C15,0)</f>
        <v>0</v>
      </c>
      <c r="M15" s="9">
        <f>IFERROR(SUMPRODUCT((table_genres[[username2]:[username2]]=$A15)*((table_genres[[genres]:[genres]]=M$4)*1))/$C15,0)</f>
        <v>0</v>
      </c>
      <c r="N15" s="9">
        <f>IFERROR(SUMPRODUCT((table_genres[[username2]:[username2]]=$A15)*((table_genres[[genres]:[genres]]=N$4)*1))/$C15,0)</f>
        <v>0</v>
      </c>
      <c r="O15" s="9">
        <f>IFERROR(SUMPRODUCT((table_genres[[username2]:[username2]]=$A15)*((table_genres[[genres]:[genres]]=O$4)*1))/$C15,0)</f>
        <v>0</v>
      </c>
      <c r="P15" s="9">
        <f>IFERROR(SUMPRODUCT((table_genres[[username2]:[username2]]=$A15)*((table_genres[[genres]:[genres]]=P$4)*1))/$C15,0)</f>
        <v>0</v>
      </c>
    </row>
    <row r="16" spans="1:16" x14ac:dyDescent="0.3">
      <c r="A16" s="17" t="str">
        <f>users!A13</f>
        <v>diorrini11</v>
      </c>
      <c r="B16" s="9">
        <f>SUMPRODUCT(tb_userslist[show duration]*(tb_userslist[[username2]:[username2]]=$A16))</f>
        <v>0</v>
      </c>
      <c r="C16" s="9">
        <f>SUMPRODUCT((tb_userslist[[username2]:[username2]]=$A16)*1)</f>
        <v>0</v>
      </c>
      <c r="D16" s="9">
        <f>IFERROR(SUMPRODUCT((table_genres[[username2]:[username2]]=$A16)*((table_genres[[genres]:[genres]]=D$4)*1))/$C16,0)</f>
        <v>0</v>
      </c>
      <c r="E16" s="9">
        <f>IFERROR(SUMPRODUCT((table_genres[[username2]:[username2]]=$A16)*((table_genres[[genres]:[genres]]=E$4)*1))/$C16,0)</f>
        <v>0</v>
      </c>
      <c r="F16" s="9">
        <f>IFERROR(SUMPRODUCT((table_genres[[username2]:[username2]]=$A16)*((table_genres[[genres]:[genres]]=F$4)*1))/$C16,0)</f>
        <v>0</v>
      </c>
      <c r="G16" s="9">
        <f>IFERROR(SUMPRODUCT((table_genres[[username2]:[username2]]=$A16)*((table_genres[[genres]:[genres]]=G$4)*1))/$C16,0)</f>
        <v>0</v>
      </c>
      <c r="H16" s="9">
        <f>IFERROR(SUMPRODUCT((table_genres[[username2]:[username2]]=$A16)*((table_genres[[genres]:[genres]]=H$4)*1))/$C16,0)</f>
        <v>0</v>
      </c>
      <c r="I16" s="9">
        <f>IFERROR(SUMPRODUCT((table_genres[[username2]:[username2]]=$A16)*((table_genres[[genres]:[genres]]=I$4)*1))/$C16,0)</f>
        <v>0</v>
      </c>
      <c r="J16" s="9">
        <f>IFERROR(SUMPRODUCT((table_genres[[username2]:[username2]]=$A16)*((table_genres[[genres]:[genres]]=J$4)*1))/$C16,0)</f>
        <v>0</v>
      </c>
      <c r="K16" s="9">
        <f>IFERROR(SUMPRODUCT((table_genres[[username2]:[username2]]=$A16)*((table_genres[[genres]:[genres]]=K$4)*1))/$C16,0)</f>
        <v>0</v>
      </c>
      <c r="L16" s="9">
        <f>IFERROR(SUMPRODUCT((table_genres[[username2]:[username2]]=$A16)*((table_genres[[genres]:[genres]]=L$4)*1))/$C16,0)</f>
        <v>0</v>
      </c>
      <c r="M16" s="9">
        <f>IFERROR(SUMPRODUCT((table_genres[[username2]:[username2]]=$A16)*((table_genres[[genres]:[genres]]=M$4)*1))/$C16,0)</f>
        <v>0</v>
      </c>
      <c r="N16" s="9">
        <f>IFERROR(SUMPRODUCT((table_genres[[username2]:[username2]]=$A16)*((table_genres[[genres]:[genres]]=N$4)*1))/$C16,0)</f>
        <v>0</v>
      </c>
      <c r="O16" s="9">
        <f>IFERROR(SUMPRODUCT((table_genres[[username2]:[username2]]=$A16)*((table_genres[[genres]:[genres]]=O$4)*1))/$C16,0)</f>
        <v>0</v>
      </c>
      <c r="P16" s="9">
        <f>IFERROR(SUMPRODUCT((table_genres[[username2]:[username2]]=$A16)*((table_genres[[genres]:[genres]]=P$4)*1))/$C16,0)</f>
        <v>0</v>
      </c>
    </row>
    <row r="17" spans="1:16" x14ac:dyDescent="0.3">
      <c r="A17" s="16" t="str">
        <f>users!A14</f>
        <v>CurlyAnocas</v>
      </c>
      <c r="B17" s="9">
        <f>SUMPRODUCT(tb_userslist[show duration]*(tb_userslist[[username2]:[username2]]=$A17))</f>
        <v>0</v>
      </c>
      <c r="C17" s="9">
        <f>SUMPRODUCT((tb_userslist[[username2]:[username2]]=$A17)*1)</f>
        <v>0</v>
      </c>
      <c r="D17" s="9">
        <f>IFERROR(SUMPRODUCT((table_genres[[username2]:[username2]]=$A17)*((table_genres[[genres]:[genres]]=D$4)*1))/$C17,0)</f>
        <v>0</v>
      </c>
      <c r="E17" s="9">
        <f>IFERROR(SUMPRODUCT((table_genres[[username2]:[username2]]=$A17)*((table_genres[[genres]:[genres]]=E$4)*1))/$C17,0)</f>
        <v>0</v>
      </c>
      <c r="F17" s="9">
        <f>IFERROR(SUMPRODUCT((table_genres[[username2]:[username2]]=$A17)*((table_genres[[genres]:[genres]]=F$4)*1))/$C17,0)</f>
        <v>0</v>
      </c>
      <c r="G17" s="9">
        <f>IFERROR(SUMPRODUCT((table_genres[[username2]:[username2]]=$A17)*((table_genres[[genres]:[genres]]=G$4)*1))/$C17,0)</f>
        <v>0</v>
      </c>
      <c r="H17" s="9">
        <f>IFERROR(SUMPRODUCT((table_genres[[username2]:[username2]]=$A17)*((table_genres[[genres]:[genres]]=H$4)*1))/$C17,0)</f>
        <v>0</v>
      </c>
      <c r="I17" s="9">
        <f>IFERROR(SUMPRODUCT((table_genres[[username2]:[username2]]=$A17)*((table_genres[[genres]:[genres]]=I$4)*1))/$C17,0)</f>
        <v>0</v>
      </c>
      <c r="J17" s="9">
        <f>IFERROR(SUMPRODUCT((table_genres[[username2]:[username2]]=$A17)*((table_genres[[genres]:[genres]]=J$4)*1))/$C17,0)</f>
        <v>0</v>
      </c>
      <c r="K17" s="9">
        <f>IFERROR(SUMPRODUCT((table_genres[[username2]:[username2]]=$A17)*((table_genres[[genres]:[genres]]=K$4)*1))/$C17,0)</f>
        <v>0</v>
      </c>
      <c r="L17" s="9">
        <f>IFERROR(SUMPRODUCT((table_genres[[username2]:[username2]]=$A17)*((table_genres[[genres]:[genres]]=L$4)*1))/$C17,0)</f>
        <v>0</v>
      </c>
      <c r="M17" s="9">
        <f>IFERROR(SUMPRODUCT((table_genres[[username2]:[username2]]=$A17)*((table_genres[[genres]:[genres]]=M$4)*1))/$C17,0)</f>
        <v>0</v>
      </c>
      <c r="N17" s="9">
        <f>IFERROR(SUMPRODUCT((table_genres[[username2]:[username2]]=$A17)*((table_genres[[genres]:[genres]]=N$4)*1))/$C17,0)</f>
        <v>0</v>
      </c>
      <c r="O17" s="9">
        <f>IFERROR(SUMPRODUCT((table_genres[[username2]:[username2]]=$A17)*((table_genres[[genres]:[genres]]=O$4)*1))/$C17,0)</f>
        <v>0</v>
      </c>
      <c r="P17" s="9">
        <f>IFERROR(SUMPRODUCT((table_genres[[username2]:[username2]]=$A17)*((table_genres[[genres]:[genres]]=P$4)*1))/$C17,0)</f>
        <v>0</v>
      </c>
    </row>
    <row r="18" spans="1:16" x14ac:dyDescent="0.3">
      <c r="A18" s="17" t="str">
        <f>users!A15</f>
        <v>just2smile</v>
      </c>
      <c r="B18" s="9">
        <f>SUMPRODUCT(tb_userslist[show duration]*(tb_userslist[[username2]:[username2]]=$A18))</f>
        <v>0</v>
      </c>
      <c r="C18" s="9">
        <f>SUMPRODUCT((tb_userslist[[username2]:[username2]]=$A18)*1)</f>
        <v>0</v>
      </c>
      <c r="D18" s="9">
        <f>IFERROR(SUMPRODUCT((table_genres[[username2]:[username2]]=$A18)*((table_genres[[genres]:[genres]]=D$4)*1))/$C18,0)</f>
        <v>0</v>
      </c>
      <c r="E18" s="9">
        <f>IFERROR(SUMPRODUCT((table_genres[[username2]:[username2]]=$A18)*((table_genres[[genres]:[genres]]=E$4)*1))/$C18,0)</f>
        <v>0</v>
      </c>
      <c r="F18" s="9">
        <f>IFERROR(SUMPRODUCT((table_genres[[username2]:[username2]]=$A18)*((table_genres[[genres]:[genres]]=F$4)*1))/$C18,0)</f>
        <v>0</v>
      </c>
      <c r="G18" s="9">
        <f>IFERROR(SUMPRODUCT((table_genres[[username2]:[username2]]=$A18)*((table_genres[[genres]:[genres]]=G$4)*1))/$C18,0)</f>
        <v>0</v>
      </c>
      <c r="H18" s="9">
        <f>IFERROR(SUMPRODUCT((table_genres[[username2]:[username2]]=$A18)*((table_genres[[genres]:[genres]]=H$4)*1))/$C18,0)</f>
        <v>0</v>
      </c>
      <c r="I18" s="9">
        <f>IFERROR(SUMPRODUCT((table_genres[[username2]:[username2]]=$A18)*((table_genres[[genres]:[genres]]=I$4)*1))/$C18,0)</f>
        <v>0</v>
      </c>
      <c r="J18" s="9">
        <f>IFERROR(SUMPRODUCT((table_genres[[username2]:[username2]]=$A18)*((table_genres[[genres]:[genres]]=J$4)*1))/$C18,0)</f>
        <v>0</v>
      </c>
      <c r="K18" s="9">
        <f>IFERROR(SUMPRODUCT((table_genres[[username2]:[username2]]=$A18)*((table_genres[[genres]:[genres]]=K$4)*1))/$C18,0)</f>
        <v>0</v>
      </c>
      <c r="L18" s="9">
        <f>IFERROR(SUMPRODUCT((table_genres[[username2]:[username2]]=$A18)*((table_genres[[genres]:[genres]]=L$4)*1))/$C18,0)</f>
        <v>0</v>
      </c>
      <c r="M18" s="9">
        <f>IFERROR(SUMPRODUCT((table_genres[[username2]:[username2]]=$A18)*((table_genres[[genres]:[genres]]=M$4)*1))/$C18,0)</f>
        <v>0</v>
      </c>
      <c r="N18" s="9">
        <f>IFERROR(SUMPRODUCT((table_genres[[username2]:[username2]]=$A18)*((table_genres[[genres]:[genres]]=N$4)*1))/$C18,0)</f>
        <v>0</v>
      </c>
      <c r="O18" s="9">
        <f>IFERROR(SUMPRODUCT((table_genres[[username2]:[username2]]=$A18)*((table_genres[[genres]:[genres]]=O$4)*1))/$C18,0)</f>
        <v>0</v>
      </c>
      <c r="P18" s="9">
        <f>IFERROR(SUMPRODUCT((table_genres[[username2]:[username2]]=$A18)*((table_genres[[genres]:[genres]]=P$4)*1))/$C18,0)</f>
        <v>0</v>
      </c>
    </row>
    <row r="19" spans="1:16" x14ac:dyDescent="0.3">
      <c r="A19" s="19" t="str">
        <f>users!A16</f>
        <v>HeWhoReigns</v>
      </c>
      <c r="B19" s="22">
        <f>SUMPRODUCT(tb_userslist[show duration]*(tb_userslist[[username2]:[username2]]=$A19))</f>
        <v>0</v>
      </c>
      <c r="C19" s="22">
        <f>SUMPRODUCT((tb_userslist[[username2]:[username2]]=$A19)*1)</f>
        <v>0</v>
      </c>
      <c r="D19" s="9">
        <f>IFERROR(SUMPRODUCT((table_genres[[username2]:[username2]]=$A19)*((table_genres[[genres]:[genres]]=D$4)*1))/$C19,0)</f>
        <v>0</v>
      </c>
      <c r="E19" s="9">
        <f>IFERROR(SUMPRODUCT((table_genres[[username2]:[username2]]=$A19)*((table_genres[[genres]:[genres]]=E$4)*1))/$C19,0)</f>
        <v>0</v>
      </c>
      <c r="F19" s="9">
        <f>IFERROR(SUMPRODUCT((table_genres[[username2]:[username2]]=$A19)*((table_genres[[genres]:[genres]]=F$4)*1))/$C19,0)</f>
        <v>0</v>
      </c>
      <c r="G19" s="9">
        <f>IFERROR(SUMPRODUCT((table_genres[[username2]:[username2]]=$A19)*((table_genres[[genres]:[genres]]=G$4)*1))/$C19,0)</f>
        <v>0</v>
      </c>
      <c r="H19" s="9">
        <f>IFERROR(SUMPRODUCT((table_genres[[username2]:[username2]]=$A19)*((table_genres[[genres]:[genres]]=H$4)*1))/$C19,0)</f>
        <v>0</v>
      </c>
      <c r="I19" s="9">
        <f>IFERROR(SUMPRODUCT((table_genres[[username2]:[username2]]=$A19)*((table_genres[[genres]:[genres]]=I$4)*1))/$C19,0)</f>
        <v>0</v>
      </c>
      <c r="J19" s="9">
        <f>IFERROR(SUMPRODUCT((table_genres[[username2]:[username2]]=$A19)*((table_genres[[genres]:[genres]]=J$4)*1))/$C19,0)</f>
        <v>0</v>
      </c>
      <c r="K19" s="9">
        <f>IFERROR(SUMPRODUCT((table_genres[[username2]:[username2]]=$A19)*((table_genres[[genres]:[genres]]=K$4)*1))/$C19,0)</f>
        <v>0</v>
      </c>
      <c r="L19" s="9">
        <f>IFERROR(SUMPRODUCT((table_genres[[username2]:[username2]]=$A19)*((table_genres[[genres]:[genres]]=L$4)*1))/$C19,0)</f>
        <v>0</v>
      </c>
      <c r="M19" s="9">
        <f>IFERROR(SUMPRODUCT((table_genres[[username2]:[username2]]=$A19)*((table_genres[[genres]:[genres]]=M$4)*1))/$C19,0)</f>
        <v>0</v>
      </c>
      <c r="N19" s="9">
        <f>IFERROR(SUMPRODUCT((table_genres[[username2]:[username2]]=$A19)*((table_genres[[genres]:[genres]]=N$4)*1))/$C19,0)</f>
        <v>0</v>
      </c>
      <c r="O19" s="9">
        <f>IFERROR(SUMPRODUCT((table_genres[[username2]:[username2]]=$A19)*((table_genres[[genres]:[genres]]=O$4)*1))/$C19,0)</f>
        <v>0</v>
      </c>
      <c r="P19" s="9">
        <f>IFERROR(SUMPRODUCT((table_genres[[username2]:[username2]]=$A19)*((table_genres[[genres]:[genres]]=P$4)*1))/$C19,0)</f>
        <v>0</v>
      </c>
    </row>
    <row r="20" spans="1:16" x14ac:dyDescent="0.3">
      <c r="A20" s="16" t="str">
        <f>users!A17</f>
        <v>RadioactiveGhost</v>
      </c>
      <c r="B20" s="9">
        <f>SUMPRODUCT(tb_userslist[show duration]*(tb_userslist[[username2]:[username2]]=$A20))</f>
        <v>0</v>
      </c>
      <c r="C20" s="9">
        <f>SUMPRODUCT((tb_userslist[[username2]:[username2]]=$A20)*1)</f>
        <v>0</v>
      </c>
      <c r="D20" s="9">
        <f>IFERROR(SUMPRODUCT((table_genres[[username2]:[username2]]=$A20)*((table_genres[[genres]:[genres]]=D$4)*1))/$C20,0)</f>
        <v>0</v>
      </c>
      <c r="E20" s="9">
        <f>IFERROR(SUMPRODUCT((table_genres[[username2]:[username2]]=$A20)*((table_genres[[genres]:[genres]]=E$4)*1))/$C20,0)</f>
        <v>0</v>
      </c>
      <c r="F20" s="9">
        <f>IFERROR(SUMPRODUCT((table_genres[[username2]:[username2]]=$A20)*((table_genres[[genres]:[genres]]=F$4)*1))/$C20,0)</f>
        <v>0</v>
      </c>
      <c r="G20" s="9">
        <f>IFERROR(SUMPRODUCT((table_genres[[username2]:[username2]]=$A20)*((table_genres[[genres]:[genres]]=G$4)*1))/$C20,0)</f>
        <v>0</v>
      </c>
      <c r="H20" s="9">
        <f>IFERROR(SUMPRODUCT((table_genres[[username2]:[username2]]=$A20)*((table_genres[[genres]:[genres]]=H$4)*1))/$C20,0)</f>
        <v>0</v>
      </c>
      <c r="I20" s="9">
        <f>IFERROR(SUMPRODUCT((table_genres[[username2]:[username2]]=$A20)*((table_genres[[genres]:[genres]]=I$4)*1))/$C20,0)</f>
        <v>0</v>
      </c>
      <c r="J20" s="9">
        <f>IFERROR(SUMPRODUCT((table_genres[[username2]:[username2]]=$A20)*((table_genres[[genres]:[genres]]=J$4)*1))/$C20,0)</f>
        <v>0</v>
      </c>
      <c r="K20" s="9">
        <f>IFERROR(SUMPRODUCT((table_genres[[username2]:[username2]]=$A20)*((table_genres[[genres]:[genres]]=K$4)*1))/$C20,0)</f>
        <v>0</v>
      </c>
      <c r="L20" s="9">
        <f>IFERROR(SUMPRODUCT((table_genres[[username2]:[username2]]=$A20)*((table_genres[[genres]:[genres]]=L$4)*1))/$C20,0)</f>
        <v>0</v>
      </c>
      <c r="M20" s="9">
        <f>IFERROR(SUMPRODUCT((table_genres[[username2]:[username2]]=$A20)*((table_genres[[genres]:[genres]]=M$4)*1))/$C20,0)</f>
        <v>0</v>
      </c>
      <c r="N20" s="9">
        <f>IFERROR(SUMPRODUCT((table_genres[[username2]:[username2]]=$A20)*((table_genres[[genres]:[genres]]=N$4)*1))/$C20,0)</f>
        <v>0</v>
      </c>
      <c r="O20" s="9">
        <f>IFERROR(SUMPRODUCT((table_genres[[username2]:[username2]]=$A20)*((table_genres[[genres]:[genres]]=O$4)*1))/$C20,0)</f>
        <v>0</v>
      </c>
      <c r="P20" s="9">
        <f>IFERROR(SUMPRODUCT((table_genres[[username2]:[username2]]=$A20)*((table_genres[[genres]:[genres]]=P$4)*1))/$C20,0)</f>
        <v>0</v>
      </c>
    </row>
    <row r="21" spans="1:16" x14ac:dyDescent="0.3">
      <c r="A21" s="16">
        <f>users!A18</f>
        <v>0</v>
      </c>
      <c r="B21" s="9">
        <f>SUMPRODUCT(tb_userslist[show duration]*(tb_userslist[[username2]:[username2]]=$A21))</f>
        <v>0</v>
      </c>
      <c r="C21" s="9">
        <f>SUMPRODUCT((tb_userslist[[username2]:[username2]]=$A21)*1)</f>
        <v>0</v>
      </c>
      <c r="D21" s="9">
        <f>IFERROR(SUMPRODUCT((table_genres[[username2]:[username2]]=$A21)*((table_genres[[genres]:[genres]]=D$4)*1))/$C21,0)</f>
        <v>0</v>
      </c>
      <c r="E21" s="9">
        <f>IFERROR(SUMPRODUCT((table_genres[[username2]:[username2]]=$A21)*((table_genres[[genres]:[genres]]=E$4)*1))/$C21,0)</f>
        <v>0</v>
      </c>
      <c r="F21" s="9">
        <f>IFERROR(SUMPRODUCT((table_genres[[username2]:[username2]]=$A21)*((table_genres[[genres]:[genres]]=F$4)*1))/$C21,0)</f>
        <v>0</v>
      </c>
      <c r="G21" s="9">
        <f>IFERROR(SUMPRODUCT((table_genres[[username2]:[username2]]=$A21)*((table_genres[[genres]:[genres]]=G$4)*1))/$C21,0)</f>
        <v>0</v>
      </c>
      <c r="H21" s="9">
        <f>IFERROR(SUMPRODUCT((table_genres[[username2]:[username2]]=$A21)*((table_genres[[genres]:[genres]]=H$4)*1))/$C21,0)</f>
        <v>0</v>
      </c>
      <c r="I21" s="9">
        <f>IFERROR(SUMPRODUCT((table_genres[[username2]:[username2]]=$A21)*((table_genres[[genres]:[genres]]=I$4)*1))/$C21,0)</f>
        <v>0</v>
      </c>
      <c r="J21" s="9">
        <f>IFERROR(SUMPRODUCT((table_genres[[username2]:[username2]]=$A21)*((table_genres[[genres]:[genres]]=J$4)*1))/$C21,0)</f>
        <v>0</v>
      </c>
      <c r="K21" s="9">
        <f>IFERROR(SUMPRODUCT((table_genres[[username2]:[username2]]=$A21)*((table_genres[[genres]:[genres]]=K$4)*1))/$C21,0)</f>
        <v>0</v>
      </c>
      <c r="L21" s="9">
        <f>IFERROR(SUMPRODUCT((table_genres[[username2]:[username2]]=$A21)*((table_genres[[genres]:[genres]]=L$4)*1))/$C21,0)</f>
        <v>0</v>
      </c>
      <c r="M21" s="9">
        <f>IFERROR(SUMPRODUCT((table_genres[[username2]:[username2]]=$A21)*((table_genres[[genres]:[genres]]=M$4)*1))/$C21,0)</f>
        <v>0</v>
      </c>
      <c r="N21" s="9">
        <f>IFERROR(SUMPRODUCT((table_genres[[username2]:[username2]]=$A21)*((table_genres[[genres]:[genres]]=N$4)*1))/$C21,0)</f>
        <v>0</v>
      </c>
      <c r="O21" s="9">
        <f>IFERROR(SUMPRODUCT((table_genres[[username2]:[username2]]=$A21)*((table_genres[[genres]:[genres]]=O$4)*1))/$C21,0)</f>
        <v>0</v>
      </c>
      <c r="P21" s="9">
        <f>IFERROR(SUMPRODUCT((table_genres[[username2]:[username2]]=$A21)*((table_genres[[genres]:[genres]]=P$4)*1))/$C21,0)</f>
        <v>0</v>
      </c>
    </row>
    <row r="22" spans="1:16" x14ac:dyDescent="0.3">
      <c r="A22" s="16">
        <f>users!A19</f>
        <v>0</v>
      </c>
      <c r="B22" s="9">
        <f>SUMPRODUCT(tb_userslist[show duration]*(tb_userslist[[username2]:[username2]]=$A22))</f>
        <v>0</v>
      </c>
      <c r="C22" s="9">
        <f>SUMPRODUCT((tb_userslist[[username2]:[username2]]=$A22)*1)</f>
        <v>0</v>
      </c>
      <c r="D22" s="9">
        <f>IFERROR(SUMPRODUCT((table_genres[[username2]:[username2]]=$A22)*((table_genres[[genres]:[genres]]=D$4)*1))/$C22,0)</f>
        <v>0</v>
      </c>
      <c r="E22" s="9">
        <f>IFERROR(SUMPRODUCT((table_genres[[username2]:[username2]]=$A22)*((table_genres[[genres]:[genres]]=E$4)*1))/$C22,0)</f>
        <v>0</v>
      </c>
      <c r="F22" s="9">
        <f>IFERROR(SUMPRODUCT((table_genres[[username2]:[username2]]=$A22)*((table_genres[[genres]:[genres]]=F$4)*1))/$C22,0)</f>
        <v>0</v>
      </c>
      <c r="G22" s="9">
        <f>IFERROR(SUMPRODUCT((table_genres[[username2]:[username2]]=$A22)*((table_genres[[genres]:[genres]]=G$4)*1))/$C22,0)</f>
        <v>0</v>
      </c>
      <c r="H22" s="9">
        <f>IFERROR(SUMPRODUCT((table_genres[[username2]:[username2]]=$A22)*((table_genres[[genres]:[genres]]=H$4)*1))/$C22,0)</f>
        <v>0</v>
      </c>
      <c r="I22" s="9">
        <f>IFERROR(SUMPRODUCT((table_genres[[username2]:[username2]]=$A22)*((table_genres[[genres]:[genres]]=I$4)*1))/$C22,0)</f>
        <v>0</v>
      </c>
      <c r="J22" s="9">
        <f>IFERROR(SUMPRODUCT((table_genres[[username2]:[username2]]=$A22)*((table_genres[[genres]:[genres]]=J$4)*1))/$C22,0)</f>
        <v>0</v>
      </c>
      <c r="K22" s="9">
        <f>IFERROR(SUMPRODUCT((table_genres[[username2]:[username2]]=$A22)*((table_genres[[genres]:[genres]]=K$4)*1))/$C22,0)</f>
        <v>0</v>
      </c>
      <c r="L22" s="9">
        <f>IFERROR(SUMPRODUCT((table_genres[[username2]:[username2]]=$A22)*((table_genres[[genres]:[genres]]=L$4)*1))/$C22,0)</f>
        <v>0</v>
      </c>
      <c r="M22" s="9">
        <f>IFERROR(SUMPRODUCT((table_genres[[username2]:[username2]]=$A22)*((table_genres[[genres]:[genres]]=M$4)*1))/$C22,0)</f>
        <v>0</v>
      </c>
      <c r="N22" s="9">
        <f>IFERROR(SUMPRODUCT((table_genres[[username2]:[username2]]=$A22)*((table_genres[[genres]:[genres]]=N$4)*1))/$C22,0)</f>
        <v>0</v>
      </c>
      <c r="O22" s="9">
        <f>IFERROR(SUMPRODUCT((table_genres[[username2]:[username2]]=$A22)*((table_genres[[genres]:[genres]]=O$4)*1))/$C22,0)</f>
        <v>0</v>
      </c>
      <c r="P22" s="9">
        <f>IFERROR(SUMPRODUCT((table_genres[[username2]:[username2]]=$A22)*((table_genres[[genres]:[genres]]=P$4)*1))/$C22,0)</f>
        <v>0</v>
      </c>
    </row>
    <row r="23" spans="1:16" x14ac:dyDescent="0.3">
      <c r="A23" s="19">
        <f>users!A20</f>
        <v>0</v>
      </c>
      <c r="B23" s="22">
        <f>SUMPRODUCT(tb_userslist[show duration]*(tb_userslist[[username2]:[username2]]=$A23))</f>
        <v>0</v>
      </c>
      <c r="C23" s="22">
        <f>SUMPRODUCT((tb_userslist[[username2]:[username2]]=$A23)*1)</f>
        <v>0</v>
      </c>
      <c r="D23" s="9">
        <f>IFERROR(SUMPRODUCT((table_genres[[username2]:[username2]]=$A23)*((table_genres[[genres]:[genres]]=D$4)*1))/$C23,0)</f>
        <v>0</v>
      </c>
      <c r="E23" s="9">
        <f>IFERROR(SUMPRODUCT((table_genres[[username2]:[username2]]=$A23)*((table_genres[[genres]:[genres]]=E$4)*1))/$C23,0)</f>
        <v>0</v>
      </c>
      <c r="F23" s="9">
        <f>IFERROR(SUMPRODUCT((table_genres[[username2]:[username2]]=$A23)*((table_genres[[genres]:[genres]]=F$4)*1))/$C23,0)</f>
        <v>0</v>
      </c>
      <c r="G23" s="9">
        <f>IFERROR(SUMPRODUCT((table_genres[[username2]:[username2]]=$A23)*((table_genres[[genres]:[genres]]=G$4)*1))/$C23,0)</f>
        <v>0</v>
      </c>
      <c r="H23" s="9">
        <f>IFERROR(SUMPRODUCT((table_genres[[username2]:[username2]]=$A23)*((table_genres[[genres]:[genres]]=H$4)*1))/$C23,0)</f>
        <v>0</v>
      </c>
      <c r="I23" s="9">
        <f>IFERROR(SUMPRODUCT((table_genres[[username2]:[username2]]=$A23)*((table_genres[[genres]:[genres]]=I$4)*1))/$C23,0)</f>
        <v>0</v>
      </c>
      <c r="J23" s="9">
        <f>IFERROR(SUMPRODUCT((table_genres[[username2]:[username2]]=$A23)*((table_genres[[genres]:[genres]]=J$4)*1))/$C23,0)</f>
        <v>0</v>
      </c>
      <c r="K23" s="9">
        <f>IFERROR(SUMPRODUCT((table_genres[[username2]:[username2]]=$A23)*((table_genres[[genres]:[genres]]=K$4)*1))/$C23,0)</f>
        <v>0</v>
      </c>
      <c r="L23" s="9">
        <f>IFERROR(SUMPRODUCT((table_genres[[username2]:[username2]]=$A23)*((table_genres[[genres]:[genres]]=L$4)*1))/$C23,0)</f>
        <v>0</v>
      </c>
      <c r="M23" s="9">
        <f>IFERROR(SUMPRODUCT((table_genres[[username2]:[username2]]=$A23)*((table_genres[[genres]:[genres]]=M$4)*1))/$C23,0)</f>
        <v>0</v>
      </c>
      <c r="N23" s="9">
        <f>IFERROR(SUMPRODUCT((table_genres[[username2]:[username2]]=$A23)*((table_genres[[genres]:[genres]]=N$4)*1))/$C23,0)</f>
        <v>0</v>
      </c>
      <c r="O23" s="9">
        <f>IFERROR(SUMPRODUCT((table_genres[[username2]:[username2]]=$A23)*((table_genres[[genres]:[genres]]=O$4)*1))/$C23,0)</f>
        <v>0</v>
      </c>
      <c r="P23" s="9">
        <f>IFERROR(SUMPRODUCT((table_genres[[username2]:[username2]]=$A23)*((table_genres[[genres]:[genres]]=P$4)*1))/$C23,0)</f>
        <v>0</v>
      </c>
    </row>
  </sheetData>
  <conditionalFormatting sqref="B5:P23">
    <cfRule type="expression" dxfId="34" priority="1">
      <formula>B5=MAX(B$5:B$23)</formula>
    </cfRule>
    <cfRule type="expression" dxfId="33" priority="2">
      <formula>B5=LARGE(B$5:B$23,2)</formula>
    </cfRule>
    <cfRule type="expression" dxfId="32" priority="3">
      <formula>B5=LARGE(B$5:B$23,3)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10"/>
  <dimension ref="A1:H39"/>
  <sheetViews>
    <sheetView workbookViewId="0">
      <selection activeCell="E4" sqref="E4"/>
    </sheetView>
  </sheetViews>
  <sheetFormatPr defaultRowHeight="14.4" x14ac:dyDescent="0.3"/>
  <cols>
    <col min="1" max="1" width="5.44140625" style="13" customWidth="1"/>
    <col min="2" max="2" width="46.77734375" customWidth="1"/>
    <col min="3" max="3" width="9.5546875" customWidth="1"/>
    <col min="4" max="4" width="45.109375" customWidth="1"/>
    <col min="5" max="5" width="12.5546875" customWidth="1"/>
    <col min="6" max="6" width="56.5546875" customWidth="1"/>
    <col min="7" max="7" width="15.5546875" customWidth="1"/>
    <col min="8" max="8" width="18.21875" customWidth="1"/>
  </cols>
  <sheetData>
    <row r="1" spans="1:8" x14ac:dyDescent="0.3">
      <c r="B1" t="s">
        <v>104</v>
      </c>
      <c r="C1" s="12">
        <v>2021</v>
      </c>
    </row>
    <row r="2" spans="1:8" x14ac:dyDescent="0.3">
      <c r="B2" t="s">
        <v>19</v>
      </c>
    </row>
    <row r="4" spans="1:8" ht="36.6" customHeight="1" x14ac:dyDescent="0.3">
      <c r="B4" s="35" t="s">
        <v>117</v>
      </c>
    </row>
    <row r="5" spans="1:8" s="13" customFormat="1" ht="36.6" customHeight="1" x14ac:dyDescent="0.3">
      <c r="B5" s="52" t="s">
        <v>105</v>
      </c>
      <c r="C5" s="52"/>
      <c r="D5" s="53" t="s">
        <v>120</v>
      </c>
      <c r="E5" s="53"/>
      <c r="F5" s="53" t="s">
        <v>121</v>
      </c>
      <c r="G5" s="53"/>
    </row>
    <row r="6" spans="1:8" x14ac:dyDescent="0.3">
      <c r="A6" s="13" t="s">
        <v>13</v>
      </c>
      <c r="B6" t="s">
        <v>118</v>
      </c>
      <c r="C6" t="s">
        <v>116</v>
      </c>
      <c r="D6" t="s">
        <v>122</v>
      </c>
      <c r="E6" t="s">
        <v>57</v>
      </c>
      <c r="F6" t="s">
        <v>123</v>
      </c>
      <c r="G6" t="s">
        <v>119</v>
      </c>
      <c r="H6" s="13"/>
    </row>
    <row r="7" spans="1:8" x14ac:dyDescent="0.3">
      <c r="A7" s="13">
        <f>ROW(A7)-ROW($A$7)+1</f>
        <v>1</v>
      </c>
      <c r="B7" t="str">
        <f t="array" ref="B7">INDEX(tb_anime[title2],SMALL(IF(C7=tb_anime[total watched],IF('ano stats'!$C$1=tb_anime[year],ROW(tb_anime[total watched])-ROW(INDEX(tb_anime[title2],1,1))+1,""),""),COUNTIF($C$7:C7,C7)))</f>
        <v>Build Divide: Code Black</v>
      </c>
      <c r="C7" s="13">
        <f t="array" ref="C7">LARGE(IF(tb_anime[year]=$C$1,tb_anime[total watched]),A7)</f>
        <v>2</v>
      </c>
      <c r="D7" t="str">
        <f t="array" ref="D7">INDEX(tb_anime[title2],SMALL(IF(E7=tb_anime[average total],IF('ano stats'!$C$1=tb_anime[year],ROW(tb_anime[title2])-ROW(INDEX(tb_anime[title2],1,1))+1,""),""),COUNTIF($E$7:E7,E7)))</f>
        <v>86</v>
      </c>
      <c r="E7">
        <f t="array" ref="E7">LARGE(IF(tb_anime[year]=$C$1,IFERROR(tb_anime[average total],0)),A7)</f>
        <v>10</v>
      </c>
      <c r="F7" t="e">
        <f t="array" ref="F7">INDEX(tb_anime[title2],SMALL(IF(G7=tb_anime[weight mean],IF('ano stats'!$C$1=tb_anime[year],ROW(tb_anime[title2])-ROW(INDEX(tb_anime[title2],1,1))+1,""),""),COUNTIF($G$7:G7,G7)))</f>
        <v>#N/A</v>
      </c>
      <c r="G7" s="24">
        <f t="array" ref="G7">LARGE(IF(tb_anime[year]=$C$1,IFERROR(tb_anime[weight mean],0)),A7)</f>
        <v>9</v>
      </c>
      <c r="H7" s="13"/>
    </row>
    <row r="8" spans="1:8" x14ac:dyDescent="0.3">
      <c r="A8" s="13">
        <f t="shared" ref="A8:A39" si="0">ROW(A8)-ROW($A$7)+1</f>
        <v>2</v>
      </c>
      <c r="B8" s="13" t="str">
        <f t="array" ref="B8">INDEX(tb_anime[title2],SMALL(IF(C8=tb_anime[total watched],IF('ano stats'!$C$1=tb_anime[year],ROW(tb_anime[total watched])-ROW(INDEX(tb_anime[title2],1,1))+1,""),""),COUNTIF($C$7:C8,C8)))</f>
        <v>Genjitsu Shugi Yuusha no Oukoku Saikenki</v>
      </c>
      <c r="C8" s="13">
        <f t="array" ref="C8">LARGE(IF(tb_anime[year]=$C$1,tb_anime[total watched]),A8)</f>
        <v>2</v>
      </c>
      <c r="D8" s="13" t="str">
        <f t="array" ref="D8">INDEX(tb_anime[title2],SMALL(IF(E8=tb_anime[average total],IF('ano stats'!$C$1=tb_anime[year],ROW(tb_anime[title2])-ROW(INDEX(tb_anime[title2],1,1))+1,""),""),COUNTIF($E$7:E8,E8)))</f>
        <v>Ousama Ranking</v>
      </c>
      <c r="E8" s="13">
        <f t="array" ref="E8">LARGE(IF(tb_anime[year]=$C$1,IFERROR(tb_anime[average total],0)),A8)</f>
        <v>10</v>
      </c>
      <c r="F8" s="13" t="e">
        <f t="array" ref="F8">INDEX(tb_anime[title2],SMALL(IF(G8=tb_anime[weight mean],IF('ano stats'!$C$1=tb_anime[year],ROW(tb_anime[title2])-ROW(INDEX(tb_anime[title2],1,1))+1,""),""),COUNTIF($G$7:G8,G8)))</f>
        <v>#N/A</v>
      </c>
      <c r="G8" s="24">
        <f t="array" ref="G8">LARGE(IF(tb_anime[year]=$C$1,IFERROR(tb_anime[weight mean],0)),A8)</f>
        <v>8</v>
      </c>
      <c r="H8" s="13"/>
    </row>
    <row r="9" spans="1:8" x14ac:dyDescent="0.3">
      <c r="A9" s="13">
        <f t="shared" si="0"/>
        <v>3</v>
      </c>
      <c r="B9" s="13" t="str">
        <f t="array" ref="B9">INDEX(tb_anime[title2],SMALL(IF(C9=tb_anime[total watched],IF('ano stats'!$C$1=tb_anime[year],ROW(tb_anime[total watched])-ROW(INDEX(tb_anime[title2],1,1))+1,""),""),COUNTIF($C$7:C9,C9)))</f>
        <v>Jaku-Chara Tomozaki-kun</v>
      </c>
      <c r="C9" s="13">
        <f t="array" ref="C9">LARGE(IF(tb_anime[year]=$C$1,tb_anime[total watched]),A9)</f>
        <v>2</v>
      </c>
      <c r="D9" s="13" t="str">
        <f t="array" ref="D9">INDEX(tb_anime[title2],SMALL(IF(E9=tb_anime[average total],IF('ano stats'!$C$1=tb_anime[year],ROW(tb_anime[title2])-ROW(INDEX(tb_anime[title2],1,1))+1,""),""),COUNTIF($E$7:E9,E9)))</f>
        <v>Re:Zero kara Hajimeru Isekai Seikatsu 2nd Season Part 2</v>
      </c>
      <c r="E9" s="13">
        <f t="array" ref="E9">LARGE(IF(tb_anime[year]=$C$1,IFERROR(tb_anime[average total],0)),A9)</f>
        <v>10</v>
      </c>
      <c r="F9" s="13" t="e">
        <f t="array" ref="F9">INDEX(tb_anime[title2],SMALL(IF(G9=tb_anime[weight mean],IF('ano stats'!$C$1=tb_anime[year],ROW(tb_anime[title2])-ROW(INDEX(tb_anime[title2],1,1))+1,""),""),COUNTIF($G$7:G9,G9)))</f>
        <v>#N/A</v>
      </c>
      <c r="G9" s="24">
        <f t="array" ref="G9">LARGE(IF(tb_anime[year]=$C$1,IFERROR(tb_anime[weight mean],0)),A9)</f>
        <v>7.5</v>
      </c>
      <c r="H9" s="13"/>
    </row>
    <row r="10" spans="1:8" x14ac:dyDescent="0.3">
      <c r="A10" s="13">
        <f t="shared" si="0"/>
        <v>4</v>
      </c>
      <c r="B10" s="13" t="str">
        <f t="array" ref="B10">INDEX(tb_anime[title2],SMALL(IF(C10=tb_anime[total watched],IF('ano stats'!$C$1=tb_anime[year],ROW(tb_anime[total watched])-ROW(INDEX(tb_anime[title2],1,1))+1,""),""),COUNTIF($C$7:C10,C10)))</f>
        <v>Kanojo mo Kanojo</v>
      </c>
      <c r="C10" s="13">
        <f t="array" ref="C10">LARGE(IF(tb_anime[year]=$C$1,tb_anime[total watched]),A10)</f>
        <v>2</v>
      </c>
      <c r="D10" s="13" t="str">
        <f t="array" ref="D10">INDEX(tb_anime[title2],SMALL(IF(E10=tb_anime[average total],IF('ano stats'!$C$1=tb_anime[year],ROW(tb_anime[title2])-ROW(INDEX(tb_anime[title2],1,1))+1,""),""),COUNTIF($E$7:E10,E10)))</f>
        <v>Summer Ghost</v>
      </c>
      <c r="E10" s="13">
        <f t="array" ref="E10">LARGE(IF(tb_anime[year]=$C$1,IFERROR(tb_anime[average total],0)),A10)</f>
        <v>9</v>
      </c>
      <c r="F10" s="13" t="e">
        <f t="array" ref="F10">INDEX(tb_anime[title2],SMALL(IF(G10=tb_anime[weight mean],IF('ano stats'!$C$1=tb_anime[year],ROW(tb_anime[title2])-ROW(INDEX(tb_anime[title2],1,1))+1,""),""),COUNTIF($G$7:G10,G10)))</f>
        <v>#N/A</v>
      </c>
      <c r="G10" s="24">
        <f t="array" ref="G10">LARGE(IF(tb_anime[year]=$C$1,IFERROR(tb_anime[weight mean],0)),A10)</f>
        <v>7</v>
      </c>
      <c r="H10" s="13"/>
    </row>
    <row r="11" spans="1:8" x14ac:dyDescent="0.3">
      <c r="A11" s="13">
        <f t="shared" si="0"/>
        <v>5</v>
      </c>
      <c r="B11" s="13" t="str">
        <f t="array" ref="B11">INDEX(tb_anime[title2],SMALL(IF(C11=tb_anime[total watched],IF('ano stats'!$C$1=tb_anime[year],ROW(tb_anime[total watched])-ROW(INDEX(tb_anime[title2],1,1))+1,""),""),COUNTIF($C$7:C11,C11)))</f>
        <v>Senpai ga Uzai Kouhai no Hanashi</v>
      </c>
      <c r="C11" s="13">
        <f t="array" ref="C11">LARGE(IF(tb_anime[year]=$C$1,tb_anime[total watched]),A11)</f>
        <v>2</v>
      </c>
      <c r="D11" s="13" t="str">
        <f t="array" ref="D11">INDEX(tb_anime[title2],SMALL(IF(E11=tb_anime[average total],IF('ano stats'!$C$1=tb_anime[year],ROW(tb_anime[title2])-ROW(INDEX(tb_anime[title2],1,1))+1,""),""),COUNTIF($E$7:E11,E11)))</f>
        <v>Super Crooks</v>
      </c>
      <c r="E11" s="13">
        <f t="array" ref="E11">LARGE(IF(tb_anime[year]=$C$1,IFERROR(tb_anime[average total],0)),A11)</f>
        <v>9</v>
      </c>
      <c r="F11" s="13" t="e">
        <f t="array" ref="F11">INDEX(tb_anime[title2],SMALL(IF(G11=tb_anime[weight mean],IF('ano stats'!$C$1=tb_anime[year],ROW(tb_anime[title2])-ROW(INDEX(tb_anime[title2],1,1))+1,""),""),COUNTIF($G$7:G11,G11)))</f>
        <v>#N/A</v>
      </c>
      <c r="G11" s="24">
        <f t="array" ref="G11">LARGE(IF(tb_anime[year]=$C$1,IFERROR(tb_anime[weight mean],0)),A11)</f>
        <v>6.5</v>
      </c>
    </row>
    <row r="12" spans="1:8" x14ac:dyDescent="0.3">
      <c r="A12" s="13">
        <f t="shared" si="0"/>
        <v>6</v>
      </c>
      <c r="B12" s="13" t="str">
        <f t="array" ref="B12">INDEX(tb_anime[title2],SMALL(IF(C12=tb_anime[total watched],IF('ano stats'!$C$1=tb_anime[year],ROW(tb_anime[total watched])-ROW(INDEX(tb_anime[title2],1,1))+1,""),""),COUNTIF($C$7:C12,C12)))</f>
        <v>Shin no Nakama ja Nai to Yuusha no Party wo Oidasareta node, Henkyou de Slow Life suru Koto ni Shimashita</v>
      </c>
      <c r="C12" s="13">
        <f t="array" ref="C12">LARGE(IF(tb_anime[year]=$C$1,tb_anime[total watched]),A12)</f>
        <v>2</v>
      </c>
      <c r="D12" s="13" t="str">
        <f t="array" ref="D12">INDEX(tb_anime[title2],SMALL(IF(E12=tb_anime[average total],IF('ano stats'!$C$1=tb_anime[year],ROW(tb_anime[title2])-ROW(INDEX(tb_anime[title2],1,1))+1,""),""),COUNTIF($E$7:E12,E12)))</f>
        <v>Takt Op. Destiny</v>
      </c>
      <c r="E12" s="13">
        <f t="array" ref="E12">LARGE(IF(tb_anime[year]=$C$1,IFERROR(tb_anime[average total],0)),A12)</f>
        <v>9</v>
      </c>
      <c r="F12" s="13" t="e">
        <f t="array" ref="F12">INDEX(tb_anime[title2],SMALL(IF(G12=tb_anime[weight mean],IF('ano stats'!$C$1=tb_anime[year],ROW(tb_anime[title2])-ROW(INDEX(tb_anime[title2],1,1))+1,""),""),COUNTIF($G$7:G12,G12)))</f>
        <v>#N/A</v>
      </c>
      <c r="G12" s="24">
        <f t="array" ref="G12">LARGE(IF(tb_anime[year]=$C$1,IFERROR(tb_anime[weight mean],0)),A12)</f>
        <v>6</v>
      </c>
    </row>
    <row r="13" spans="1:8" x14ac:dyDescent="0.3">
      <c r="A13" s="13">
        <f t="shared" si="0"/>
        <v>7</v>
      </c>
      <c r="B13" s="13" t="str">
        <f t="array" ref="B13">INDEX(tb_anime[title2],SMALL(IF(C13=tb_anime[total watched],IF('ano stats'!$C$1=tb_anime[year],ROW(tb_anime[total watched])-ROW(INDEX(tb_anime[title2],1,1))+1,""),""),COUNTIF($C$7:C13,C13)))</f>
        <v>Vivy: Fluorite Eye's Song</v>
      </c>
      <c r="C13" s="13">
        <f t="array" ref="C13">LARGE(IF(tb_anime[year]=$C$1,tb_anime[total watched]),A13)</f>
        <v>2</v>
      </c>
      <c r="D13" s="13" t="str">
        <f t="array" ref="D13">INDEX(tb_anime[title2],SMALL(IF(E13=tb_anime[average total],IF('ano stats'!$C$1=tb_anime[year],ROW(tb_anime[title2])-ROW(INDEX(tb_anime[title2],1,1))+1,""),""),COUNTIF($E$7:E13,E13)))</f>
        <v>Vivy: Fluorite Eye's Song</v>
      </c>
      <c r="E13" s="13">
        <f t="array" ref="E13">LARGE(IF(tb_anime[year]=$C$1,IFERROR(tb_anime[average total],0)),A13)</f>
        <v>9</v>
      </c>
      <c r="F13" s="13" t="e">
        <f t="array" ref="F13">INDEX(tb_anime[title2],SMALL(IF(G13=tb_anime[weight mean],IF('ano stats'!$C$1=tb_anime[year],ROW(tb_anime[title2])-ROW(INDEX(tb_anime[title2],1,1))+1,""),""),COUNTIF($G$7:G13,G13)))</f>
        <v>#N/A</v>
      </c>
      <c r="G13" s="24">
        <f t="array" ref="G13">LARGE(IF(tb_anime[year]=$C$1,IFERROR(tb_anime[weight mean],0)),A13)</f>
        <v>5.5</v>
      </c>
    </row>
    <row r="14" spans="1:8" x14ac:dyDescent="0.3">
      <c r="A14" s="13">
        <f t="shared" si="0"/>
        <v>8</v>
      </c>
      <c r="B14" s="13" t="str">
        <f t="array" ref="B14">INDEX(tb_anime[title2],SMALL(IF(C14=tb_anime[total watched],IF('ano stats'!$C$1=tb_anime[year],ROW(tb_anime[total watched])-ROW(INDEX(tb_anime[title2],1,1))+1,""),""),COUNTIF($C$7:C14,C14)))</f>
        <v>"Hataraku" no 100-nenshi</v>
      </c>
      <c r="C14" s="13">
        <f t="array" ref="C14">LARGE(IF(tb_anime[year]=$C$1,tb_anime[total watched]),A14)</f>
        <v>1</v>
      </c>
      <c r="D14" s="13" t="str">
        <f t="array" ref="D14">INDEX(tb_anime[title2],SMALL(IF(E14=tb_anime[average total],IF('ano stats'!$C$1=tb_anime[year],ROW(tb_anime[title2])-ROW(INDEX(tb_anime[title2],1,1))+1,""),""),COUNTIF($E$7:E14,E14)))</f>
        <v>5-toubun no Hanayome ∬</v>
      </c>
      <c r="E14" s="13">
        <f t="array" ref="E14">LARGE(IF(tb_anime[year]=$C$1,IFERROR(tb_anime[average total],0)),A14)</f>
        <v>9</v>
      </c>
      <c r="F14" s="13" t="e">
        <f t="array" ref="F14">INDEX(tb_anime[title2],SMALL(IF(G14=tb_anime[weight mean],IF('ano stats'!$C$1=tb_anime[year],ROW(tb_anime[title2])-ROW(INDEX(tb_anime[title2],1,1))+1,""),""),COUNTIF($G$7:G14,G14)))</f>
        <v>#N/A</v>
      </c>
      <c r="G14" s="24">
        <f t="array" ref="G14">LARGE(IF(tb_anime[year]=$C$1,IFERROR(tb_anime[weight mean],0)),A14)</f>
        <v>0</v>
      </c>
    </row>
    <row r="15" spans="1:8" x14ac:dyDescent="0.3">
      <c r="A15" s="13">
        <f t="shared" si="0"/>
        <v>9</v>
      </c>
      <c r="B15" s="13" t="str">
        <f t="array" ref="B15">INDEX(tb_anime[title2],SMALL(IF(C15=tb_anime[total watched],IF('ano stats'!$C$1=tb_anime[year],ROW(tb_anime[total watched])-ROW(INDEX(tb_anime[title2],1,1))+1,""),""),COUNTIF($C$7:C15,C15)))</f>
        <v>100-man no Inochi no Ue ni Ore wa Tatteiru 2nd Season</v>
      </c>
      <c r="C15" s="13">
        <f t="array" ref="C15">LARGE(IF(tb_anime[year]=$C$1,tb_anime[total watched]),A15)</f>
        <v>1</v>
      </c>
      <c r="D15" s="13" t="str">
        <f t="array" ref="D15">INDEX(tb_anime[title2],SMALL(IF(E15=tb_anime[average total],IF('ano stats'!$C$1=tb_anime[year],ROW(tb_anime[title2])-ROW(INDEX(tb_anime[title2],1,1))+1,""),""),COUNTIF($E$7:E15,E15)))</f>
        <v>86 Part 2</v>
      </c>
      <c r="E15" s="13">
        <f t="array" ref="E15">LARGE(IF(tb_anime[year]=$C$1,IFERROR(tb_anime[average total],0)),A15)</f>
        <v>9</v>
      </c>
      <c r="F15" s="13" t="e">
        <f t="array" ref="F15">INDEX(tb_anime[title2],SMALL(IF(G15=tb_anime[weight mean],IF('ano stats'!$C$1=tb_anime[year],ROW(tb_anime[title2])-ROW(INDEX(tb_anime[title2],1,1))+1,""),""),COUNTIF($G$7:G15,G15)))</f>
        <v>#N/A</v>
      </c>
      <c r="G15" s="24">
        <f t="array" ref="G15">LARGE(IF(tb_anime[year]=$C$1,IFERROR(tb_anime[weight mean],0)),A15)</f>
        <v>0</v>
      </c>
    </row>
    <row r="16" spans="1:8" x14ac:dyDescent="0.3">
      <c r="A16" s="13">
        <f t="shared" si="0"/>
        <v>10</v>
      </c>
      <c r="B16" s="13" t="str">
        <f t="array" ref="B16">INDEX(tb_anime[title2],SMALL(IF(C16=tb_anime[total watched],IF('ano stats'!$C$1=tb_anime[year],ROW(tb_anime[total watched])-ROW(INDEX(tb_anime[title2],1,1))+1,""),""),COUNTIF($C$7:C16,C16)))</f>
        <v>180 Byou de Kimi no Mimi wo Shiawase ni Dekiru ka?</v>
      </c>
      <c r="C16" s="13">
        <f t="array" ref="C16">LARGE(IF(tb_anime[year]=$C$1,tb_anime[total watched]),A16)</f>
        <v>1</v>
      </c>
      <c r="D16" s="13" t="str">
        <f t="array" ref="D16">INDEX(tb_anime[title2],SMALL(IF(E16=tb_anime[average total],IF('ano stats'!$C$1=tb_anime[year],ROW(tb_anime[title2])-ROW(INDEX(tb_anime[title2],1,1))+1,""),""),COUNTIF($E$7:E16,E16)))</f>
        <v>Bokutachi no Remake</v>
      </c>
      <c r="E16" s="13">
        <f t="array" ref="E16">LARGE(IF(tb_anime[year]=$C$1,IFERROR(tb_anime[average total],0)),A16)</f>
        <v>9</v>
      </c>
      <c r="F16" s="13" t="e">
        <f t="array" ref="F16">INDEX(tb_anime[title2],SMALL(IF(G16=tb_anime[weight mean],IF('ano stats'!$C$1=tb_anime[year],ROW(tb_anime[title2])-ROW(INDEX(tb_anime[title2],1,1))+1,""),""),COUNTIF($G$7:G16,G16)))</f>
        <v>#N/A</v>
      </c>
      <c r="G16" s="24">
        <f t="array" ref="G16">LARGE(IF(tb_anime[year]=$C$1,IFERROR(tb_anime[weight mean],0)),A16)</f>
        <v>0</v>
      </c>
    </row>
    <row r="17" spans="1:7" x14ac:dyDescent="0.3">
      <c r="A17" s="13">
        <f t="shared" si="0"/>
        <v>11</v>
      </c>
      <c r="B17" s="13" t="str">
        <f t="array" ref="B17">INDEX(tb_anime[title2],SMALL(IF(C17=tb_anime[total watched],IF('ano stats'!$C$1=tb_anime[year],ROW(tb_anime[total watched])-ROW(INDEX(tb_anime[title2],1,1))+1,""),""),COUNTIF($C$7:C17,C17)))</f>
        <v>2.43: Seiin Koukou Danshi Volley-bu</v>
      </c>
      <c r="C17" s="13">
        <f t="array" ref="C17">LARGE(IF(tb_anime[year]=$C$1,tb_anime[total watched]),A17)</f>
        <v>1</v>
      </c>
      <c r="D17" s="13" t="str">
        <f t="array" ref="D17">INDEX(tb_anime[title2],SMALL(IF(E17=tb_anime[average total],IF('ano stats'!$C$1=tb_anime[year],ROW(tb_anime[title2])-ROW(INDEX(tb_anime[title2],1,1))+1,""),""),COUNTIF($E$7:E17,E17)))</f>
        <v>Mushoku Tensei: Isekai Ittara Honki Dasu</v>
      </c>
      <c r="E17" s="13">
        <f t="array" ref="E17">LARGE(IF(tb_anime[year]=$C$1,IFERROR(tb_anime[average total],0)),A17)</f>
        <v>9</v>
      </c>
      <c r="F17" s="13" t="e">
        <f t="array" ref="F17">INDEX(tb_anime[title2],SMALL(IF(G17=tb_anime[weight mean],IF('ano stats'!$C$1=tb_anime[year],ROW(tb_anime[title2])-ROW(INDEX(tb_anime[title2],1,1))+1,""),""),COUNTIF($G$7:G17,G17)))</f>
        <v>#N/A</v>
      </c>
      <c r="G17" s="24">
        <f t="array" ref="G17">LARGE(IF(tb_anime[year]=$C$1,IFERROR(tb_anime[weight mean],0)),A17)</f>
        <v>0</v>
      </c>
    </row>
    <row r="18" spans="1:7" x14ac:dyDescent="0.3">
      <c r="A18" s="13">
        <f t="shared" si="0"/>
        <v>12</v>
      </c>
      <c r="B18" s="13" t="str">
        <f t="array" ref="B18">INDEX(tb_anime[title2],SMALL(IF(C18=tb_anime[total watched],IF('ano stats'!$C$1=tb_anime[year],ROW(tb_anime[total watched])-ROW(INDEX(tb_anime[title2],1,1))+1,""),""),COUNTIF($C$7:C18,C18)))</f>
        <v>Aisai</v>
      </c>
      <c r="C18" s="13">
        <f t="array" ref="C18">LARGE(IF(tb_anime[year]=$C$1,tb_anime[total watched]),A18)</f>
        <v>1</v>
      </c>
      <c r="D18" s="13" t="str">
        <f t="array" ref="D18">INDEX(tb_anime[title2],SMALL(IF(E18=tb_anime[average total],IF('ano stats'!$C$1=tb_anime[year],ROW(tb_anime[title2])-ROW(INDEX(tb_anime[title2],1,1))+1,""),""),COUNTIF($E$7:E18,E18)))</f>
        <v>Mushoku Tensei: Isekai Ittara Honki Dasu Part 2</v>
      </c>
      <c r="E18" s="13">
        <f t="array" ref="E18">LARGE(IF(tb_anime[year]=$C$1,IFERROR(tb_anime[average total],0)),A18)</f>
        <v>9</v>
      </c>
      <c r="F18" s="13" t="e">
        <f t="array" ref="F18">INDEX(tb_anime[title2],SMALL(IF(G18=tb_anime[weight mean],IF('ano stats'!$C$1=tb_anime[year],ROW(tb_anime[title2])-ROW(INDEX(tb_anime[title2],1,1))+1,""),""),COUNTIF($G$7:G18,G18)))</f>
        <v>#N/A</v>
      </c>
      <c r="G18" s="24">
        <f t="array" ref="G18">LARGE(IF(tb_anime[year]=$C$1,IFERROR(tb_anime[weight mean],0)),A18)</f>
        <v>0</v>
      </c>
    </row>
    <row r="19" spans="1:7" x14ac:dyDescent="0.3">
      <c r="A19" s="13">
        <f t="shared" si="0"/>
        <v>13</v>
      </c>
      <c r="B19" s="13" t="str">
        <f t="array" ref="B19">INDEX(tb_anime[title2],SMALL(IF(C19=tb_anime[total watched],IF('ano stats'!$C$1=tb_anime[year],ROW(tb_anime[total watched])-ROW(INDEX(tb_anime[title2],1,1))+1,""),""),COUNTIF($C$7:C19,C19)))</f>
        <v>Aisou ze!</v>
      </c>
      <c r="C19" s="13">
        <f t="array" ref="C19">LARGE(IF(tb_anime[year]=$C$1,tb_anime[total watched]),A19)</f>
        <v>1</v>
      </c>
      <c r="D19" s="13" t="str">
        <f t="array" ref="D19">INDEX(tb_anime[title2],SMALL(IF(E19=tb_anime[average total],IF('ano stats'!$C$1=tb_anime[year],ROW(tb_anime[title2])-ROW(INDEX(tb_anime[title2],1,1))+1,""),""),COUNTIF($E$7:E19,E19)))</f>
        <v>Shadows House</v>
      </c>
      <c r="E19" s="13">
        <f t="array" ref="E19">LARGE(IF(tb_anime[year]=$C$1,IFERROR(tb_anime[average total],0)),A19)</f>
        <v>9</v>
      </c>
      <c r="F19" s="13" t="e">
        <f t="array" ref="F19">INDEX(tb_anime[title2],SMALL(IF(G19=tb_anime[weight mean],IF('ano stats'!$C$1=tb_anime[year],ROW(tb_anime[title2])-ROW(INDEX(tb_anime[title2],1,1))+1,""),""),COUNTIF($G$7:G19,G19)))</f>
        <v>#N/A</v>
      </c>
      <c r="G19" s="24">
        <f t="array" ref="G19">LARGE(IF(tb_anime[year]=$C$1,IFERROR(tb_anime[weight mean],0)),A19)</f>
        <v>0</v>
      </c>
    </row>
    <row r="20" spans="1:7" x14ac:dyDescent="0.3">
      <c r="A20" s="13">
        <f t="shared" si="0"/>
        <v>14</v>
      </c>
      <c r="B20" s="13" t="str">
        <f t="array" ref="B20">INDEX(tb_anime[title2],SMALL(IF(C20=tb_anime[total watched],IF('ano stats'!$C$1=tb_anime[year],ROW(tb_anime[total watched])-ROW(INDEX(tb_anime[title2],1,1))+1,""),""),COUNTIF($C$7:C20,C20)))</f>
        <v>Back Arrow</v>
      </c>
      <c r="C20" s="13">
        <f t="array" ref="C20">LARGE(IF(tb_anime[year]=$C$1,tb_anime[total watched]),A20)</f>
        <v>1</v>
      </c>
      <c r="D20" s="13" t="str">
        <f t="array" ref="D20">INDEX(tb_anime[title2],SMALL(IF(E20=tb_anime[average total],IF('ano stats'!$C$1=tb_anime[year],ROW(tb_anime[title2])-ROW(INDEX(tb_anime[title2],1,1))+1,""),""),COUNTIF($E$7:E20,E20)))</f>
        <v>Tensei shitara Slime Datta Ken 2nd Season</v>
      </c>
      <c r="E20" s="13">
        <f t="array" ref="E20">LARGE(IF(tb_anime[year]=$C$1,IFERROR(tb_anime[average total],0)),A20)</f>
        <v>9</v>
      </c>
      <c r="F20" s="13" t="e">
        <f t="array" ref="F20">INDEX(tb_anime[title2],SMALL(IF(G20=tb_anime[weight mean],IF('ano stats'!$C$1=tb_anime[year],ROW(tb_anime[title2])-ROW(INDEX(tb_anime[title2],1,1))+1,""),""),COUNTIF($G$7:G20,G20)))</f>
        <v>#N/A</v>
      </c>
      <c r="G20" s="24">
        <f t="array" ref="G20">LARGE(IF(tb_anime[year]=$C$1,IFERROR(tb_anime[weight mean],0)),A20)</f>
        <v>0</v>
      </c>
    </row>
    <row r="21" spans="1:7" x14ac:dyDescent="0.3">
      <c r="A21" s="13">
        <f t="shared" si="0"/>
        <v>15</v>
      </c>
      <c r="B21" s="13" t="str">
        <f t="array" ref="B21">INDEX(tb_anime[title2],SMALL(IF(C21=tb_anime[total watched],IF('ano stats'!$C$1=tb_anime[year],ROW(tb_anime[total watched])-ROW(INDEX(tb_anime[title2],1,1))+1,""),""),COUNTIF($C$7:C21,C21)))</f>
        <v>Bakuten!!</v>
      </c>
      <c r="C21" s="13">
        <f t="array" ref="C21">LARGE(IF(tb_anime[year]=$C$1,tb_anime[total watched]),A21)</f>
        <v>1</v>
      </c>
      <c r="D21" s="13" t="str">
        <f t="array" ref="D21">INDEX(tb_anime[title2],SMALL(IF(E21=tb_anime[average total],IF('ano stats'!$C$1=tb_anime[year],ROW(tb_anime[title2])-ROW(INDEX(tb_anime[title2],1,1))+1,""),""),COUNTIF($E$7:E21,E21)))</f>
        <v>Tensei shitara Slime Datta Ken 2nd Season Part 2</v>
      </c>
      <c r="E21" s="13">
        <f t="array" ref="E21">LARGE(IF(tb_anime[year]=$C$1,IFERROR(tb_anime[average total],0)),A21)</f>
        <v>9</v>
      </c>
      <c r="F21" s="13" t="e">
        <f t="array" ref="F21">INDEX(tb_anime[title2],SMALL(IF(G21=tb_anime[weight mean],IF('ano stats'!$C$1=tb_anime[year],ROW(tb_anime[title2])-ROW(INDEX(tb_anime[title2],1,1))+1,""),""),COUNTIF($G$7:G21,G21)))</f>
        <v>#N/A</v>
      </c>
      <c r="G21" s="24">
        <f t="array" ref="G21">LARGE(IF(tb_anime[year]=$C$1,IFERROR(tb_anime[weight mean],0)),A21)</f>
        <v>0</v>
      </c>
    </row>
    <row r="22" spans="1:7" x14ac:dyDescent="0.3">
      <c r="A22" s="13">
        <f t="shared" si="0"/>
        <v>16</v>
      </c>
      <c r="B22" s="13" t="str">
        <f t="array" ref="B22">INDEX(tb_anime[title2],SMALL(IF(C22=tb_anime[total watched],IF('ano stats'!$C$1=tb_anime[year],ROW(tb_anime[total watched])-ROW(INDEX(tb_anime[title2],1,1))+1,""),""),COUNTIF($C$7:C22,C22)))</f>
        <v>Bishounen Tanteidan</v>
      </c>
      <c r="C22" s="13">
        <f t="array" ref="C22">LARGE(IF(tb_anime[year]=$C$1,tb_anime[total watched]),A22)</f>
        <v>1</v>
      </c>
      <c r="D22" s="13" t="str">
        <f t="array" ref="D22">INDEX(tb_anime[title2],SMALL(IF(E22=tb_anime[average total],IF('ano stats'!$C$1=tb_anime[year],ROW(tb_anime[title2])-ROW(INDEX(tb_anime[title2],1,1))+1,""),""),COUNTIF($E$7:E22,E22)))</f>
        <v>Eiga Daisuki Pompo-san</v>
      </c>
      <c r="E22" s="13">
        <f t="array" ref="E22">LARGE(IF(tb_anime[year]=$C$1,IFERROR(tb_anime[average total],0)),A22)</f>
        <v>8</v>
      </c>
      <c r="F22" s="13" t="e">
        <f t="array" ref="F22">INDEX(tb_anime[title2],SMALL(IF(G22=tb_anime[weight mean],IF('ano stats'!$C$1=tb_anime[year],ROW(tb_anime[title2])-ROW(INDEX(tb_anime[title2],1,1))+1,""),""),COUNTIF($G$7:G22,G22)))</f>
        <v>#N/A</v>
      </c>
      <c r="G22" s="24">
        <f t="array" ref="G22">LARGE(IF(tb_anime[year]=$C$1,IFERROR(tb_anime[weight mean],0)),A22)</f>
        <v>0</v>
      </c>
    </row>
    <row r="23" spans="1:7" x14ac:dyDescent="0.3">
      <c r="A23" s="13">
        <f t="shared" si="0"/>
        <v>17</v>
      </c>
      <c r="B23" s="13" t="str">
        <f t="array" ref="B23">INDEX(tb_anime[title2],SMALL(IF(C23=tb_anime[total watched],IF('ano stats'!$C$1=tb_anime[year],ROW(tb_anime[total watched])-ROW(INDEX(tb_anime[title2],1,1))+1,""),""),COUNTIF($C$7:C23,C23)))</f>
        <v>Boy</v>
      </c>
      <c r="C23" s="13">
        <f t="array" ref="C23">LARGE(IF(tb_anime[year]=$C$1,tb_anime[total watched]),A23)</f>
        <v>1</v>
      </c>
      <c r="D23" s="13" t="str">
        <f t="array" ref="D23">INDEX(tb_anime[title2],SMALL(IF(E23=tb_anime[average total],IF('ano stats'!$C$1=tb_anime[year],ROW(tb_anime[title2])-ROW(INDEX(tb_anime[title2],1,1))+1,""),""),COUNTIF($E$7:E23,E23)))</f>
        <v>Heion Sedai no Idaten-tachi</v>
      </c>
      <c r="E23" s="13">
        <f t="array" ref="E23">LARGE(IF(tb_anime[year]=$C$1,IFERROR(tb_anime[average total],0)),A23)</f>
        <v>8</v>
      </c>
      <c r="F23" s="13" t="e">
        <f t="array" ref="F23">INDEX(tb_anime[title2],SMALL(IF(G23=tb_anime[weight mean],IF('ano stats'!$C$1=tb_anime[year],ROW(tb_anime[title2])-ROW(INDEX(tb_anime[title2],1,1))+1,""),""),COUNTIF($G$7:G23,G23)))</f>
        <v>#N/A</v>
      </c>
      <c r="G23" s="24">
        <f t="array" ref="G23">LARGE(IF(tb_anime[year]=$C$1,IFERROR(tb_anime[weight mean],0)),A23)</f>
        <v>0</v>
      </c>
    </row>
    <row r="24" spans="1:7" x14ac:dyDescent="0.3">
      <c r="A24" s="13">
        <f t="shared" si="0"/>
        <v>18</v>
      </c>
      <c r="B24" s="13" t="str">
        <f t="array" ref="B24">INDEX(tb_anime[title2],SMALL(IF(C24=tb_anime[total watched],IF('ano stats'!$C$1=tb_anime[year],ROW(tb_anime[total watched])-ROW(INDEX(tb_anime[title2],1,1))+1,""),""),COUNTIF($C$7:C24,C24)))</f>
        <v>Caesura of Despair</v>
      </c>
      <c r="C24" s="13">
        <f t="array" ref="C24">LARGE(IF(tb_anime[year]=$C$1,tb_anime[total watched]),A24)</f>
        <v>1</v>
      </c>
      <c r="D24" s="13" t="str">
        <f t="array" ref="D24">INDEX(tb_anime[title2],SMALL(IF(E24=tb_anime[average total],IF('ano stats'!$C$1=tb_anime[year],ROW(tb_anime[title2])-ROW(INDEX(tb_anime[title2],1,1))+1,""),""),COUNTIF($E$7:E24,E24)))</f>
        <v>Senpai ga Uzai Kouhai no Hanashi</v>
      </c>
      <c r="E24" s="13">
        <f t="array" ref="E24">LARGE(IF(tb_anime[year]=$C$1,IFERROR(tb_anime[average total],0)),A24)</f>
        <v>8</v>
      </c>
      <c r="F24" s="13" t="e">
        <f t="array" ref="F24">INDEX(tb_anime[title2],SMALL(IF(G24=tb_anime[weight mean],IF('ano stats'!$C$1=tb_anime[year],ROW(tb_anime[title2])-ROW(INDEX(tb_anime[title2],1,1))+1,""),""),COUNTIF($G$7:G24,G24)))</f>
        <v>#N/A</v>
      </c>
      <c r="G24" s="24">
        <f t="array" ref="G24">LARGE(IF(tb_anime[year]=$C$1,IFERROR(tb_anime[weight mean],0)),A24)</f>
        <v>0</v>
      </c>
    </row>
    <row r="25" spans="1:7" x14ac:dyDescent="0.3">
      <c r="A25" s="13">
        <f t="shared" si="0"/>
        <v>19</v>
      </c>
      <c r="B25" s="13" t="str">
        <f t="array" ref="B25">INDEX(tb_anime[title2],SMALL(IF(C25=tb_anime[total watched],IF('ano stats'!$C$1=tb_anime[year],ROW(tb_anime[total watched])-ROW(INDEX(tb_anime[title2],1,1))+1,""),""),COUNTIF($C$7:C25,C25)))</f>
        <v>Candy Caries</v>
      </c>
      <c r="C25" s="13">
        <f t="array" ref="C25">LARGE(IF(tb_anime[year]=$C$1,tb_anime[total watched]),A25)</f>
        <v>1</v>
      </c>
      <c r="D25" s="13" t="str">
        <f t="array" ref="D25">INDEX(tb_anime[title2],SMALL(IF(E25=tb_anime[average total],IF('ano stats'!$C$1=tb_anime[year],ROW(tb_anime[title2])-ROW(INDEX(tb_anime[title2],1,1))+1,""),""),COUNTIF($E$7:E25,E25)))</f>
        <v>SK∞</v>
      </c>
      <c r="E25" s="13">
        <f t="array" ref="E25">LARGE(IF(tb_anime[year]=$C$1,IFERROR(tb_anime[average total],0)),A25)</f>
        <v>8</v>
      </c>
      <c r="F25" s="13" t="e">
        <f t="array" ref="F25">INDEX(tb_anime[title2],SMALL(IF(G25=tb_anime[weight mean],IF('ano stats'!$C$1=tb_anime[year],ROW(tb_anime[title2])-ROW(INDEX(tb_anime[title2],1,1))+1,""),""),COUNTIF($G$7:G25,G25)))</f>
        <v>#N/A</v>
      </c>
      <c r="G25" s="24">
        <f t="array" ref="G25">LARGE(IF(tb_anime[year]=$C$1,IFERROR(tb_anime[weight mean],0)),A25)</f>
        <v>0</v>
      </c>
    </row>
    <row r="26" spans="1:7" x14ac:dyDescent="0.3">
      <c r="A26" s="13">
        <f t="shared" si="0"/>
        <v>20</v>
      </c>
      <c r="B26" s="13" t="str">
        <f t="array" ref="B26">INDEX(tb_anime[title2],SMALL(IF(C26=tb_anime[total watched],IF('ano stats'!$C$1=tb_anime[year],ROW(tb_anime[total watched])-ROW(INDEX(tb_anime[title2],1,1))+1,""),""),COUNTIF($C$7:C26,C26)))</f>
        <v>Cestvs: The Roman Fighter</v>
      </c>
      <c r="C26" s="13">
        <f t="array" ref="C26">LARGE(IF(tb_anime[year]=$C$1,tb_anime[total watched]),A26)</f>
        <v>1</v>
      </c>
      <c r="D26" s="13" t="str">
        <f t="array" ref="D26">INDEX(tb_anime[title2],SMALL(IF(E26=tb_anime[average total],IF('ano stats'!$C$1=tb_anime[year],ROW(tb_anime[title2])-ROW(INDEX(tb_anime[title2],1,1))+1,""),""),COUNTIF($E$7:E26,E26)))</f>
        <v>Sonny Boy</v>
      </c>
      <c r="E26" s="13">
        <f t="array" ref="E26">LARGE(IF(tb_anime[year]=$C$1,IFERROR(tb_anime[average total],0)),A26)</f>
        <v>8</v>
      </c>
      <c r="F26" s="13" t="e">
        <f t="array" ref="F26">INDEX(tb_anime[title2],SMALL(IF(G26=tb_anime[weight mean],IF('ano stats'!$C$1=tb_anime[year],ROW(tb_anime[title2])-ROW(INDEX(tb_anime[title2],1,1))+1,""),""),COUNTIF($G$7:G26,G26)))</f>
        <v>#N/A</v>
      </c>
      <c r="G26" s="24">
        <f t="array" ref="G26">LARGE(IF(tb_anime[year]=$C$1,IFERROR(tb_anime[weight mean],0)),A26)</f>
        <v>0</v>
      </c>
    </row>
    <row r="27" spans="1:7" x14ac:dyDescent="0.3">
      <c r="A27" s="13">
        <f t="shared" si="0"/>
        <v>21</v>
      </c>
      <c r="B27" s="13" t="str">
        <f t="array" ref="B27">INDEX(tb_anime[title2],SMALL(IF(C27=tb_anime[total watched],IF('ano stats'!$C$1=tb_anime[year],ROW(tb_anime[total watched])-ROW(INDEX(tb_anime[title2],1,1))+1,""),""),COUNTIF($C$7:C27,C27)))</f>
        <v>Cheat Kusushi no Slow Life: Isekai ni Tsukurou Drugstore</v>
      </c>
      <c r="C27" s="13">
        <f t="array" ref="C27">LARGE(IF(tb_anime[year]=$C$1,tb_anime[total watched]),A27)</f>
        <v>1</v>
      </c>
      <c r="D27" s="13" t="str">
        <f t="array" ref="D27">INDEX(tb_anime[title2],SMALL(IF(E27=tb_anime[average total],IF('ano stats'!$C$1=tb_anime[year],ROW(tb_anime[title2])-ROW(INDEX(tb_anime[title2],1,1))+1,""),""),COUNTIF($E$7:E27,E27)))</f>
        <v>The Missing 8</v>
      </c>
      <c r="E27" s="13">
        <f t="array" ref="E27">LARGE(IF(tb_anime[year]=$C$1,IFERROR(tb_anime[average total],0)),A27)</f>
        <v>8</v>
      </c>
      <c r="F27" s="13" t="e">
        <f t="array" ref="F27">INDEX(tb_anime[title2],SMALL(IF(G27=tb_anime[weight mean],IF('ano stats'!$C$1=tb_anime[year],ROW(tb_anime[title2])-ROW(INDEX(tb_anime[title2],1,1))+1,""),""),COUNTIF($G$7:G27,G27)))</f>
        <v>#N/A</v>
      </c>
      <c r="G27" s="24">
        <f t="array" ref="G27">LARGE(IF(tb_anime[year]=$C$1,IFERROR(tb_anime[weight mean],0)),A27)</f>
        <v>0</v>
      </c>
    </row>
    <row r="28" spans="1:7" x14ac:dyDescent="0.3">
      <c r="A28" s="13">
        <f t="shared" si="0"/>
        <v>22</v>
      </c>
      <c r="B28" s="13" t="str">
        <f t="array" ref="B28">INDEX(tb_anime[title2],SMALL(IF(C28=tb_anime[total watched],IF('ano stats'!$C$1=tb_anime[year],ROW(tb_anime[total watched])-ROW(INDEX(tb_anime[title2],1,1))+1,""),""),COUNTIF($C$7:C28,C28)))</f>
        <v>Deatte 5-byou de Battle</v>
      </c>
      <c r="C28" s="13">
        <f t="array" ref="C28">LARGE(IF(tb_anime[year]=$C$1,tb_anime[total watched]),A28)</f>
        <v>1</v>
      </c>
      <c r="D28" s="13" t="str">
        <f t="array" ref="D28">INDEX(tb_anime[title2],SMALL(IF(E28=tb_anime[average total],IF('ano stats'!$C$1=tb_anime[year],ROW(tb_anime[title2])-ROW(INDEX(tb_anime[title2],1,1))+1,""),""),COUNTIF($E$7:E28,E28)))</f>
        <v>Uramichi Oniisan</v>
      </c>
      <c r="E28" s="13">
        <f t="array" ref="E28">LARGE(IF(tb_anime[year]=$C$1,IFERROR(tb_anime[average total],0)),A28)</f>
        <v>8</v>
      </c>
      <c r="F28" s="13" t="e">
        <f t="array" ref="F28">INDEX(tb_anime[title2],SMALL(IF(G28=tb_anime[weight mean],IF('ano stats'!$C$1=tb_anime[year],ROW(tb_anime[title2])-ROW(INDEX(tb_anime[title2],1,1))+1,""),""),COUNTIF($G$7:G28,G28)))</f>
        <v>#N/A</v>
      </c>
      <c r="G28" s="24">
        <f t="array" ref="G28">LARGE(IF(tb_anime[year]=$C$1,IFERROR(tb_anime[weight mean],0)),A28)</f>
        <v>0</v>
      </c>
    </row>
    <row r="29" spans="1:7" x14ac:dyDescent="0.3">
      <c r="A29" s="13">
        <f t="shared" si="0"/>
        <v>23</v>
      </c>
      <c r="B29" s="13" t="str">
        <f t="array" ref="B29">INDEX(tb_anime[title2],SMALL(IF(C29=tb_anime[total watched],IF('ano stats'!$C$1=tb_anime[year],ROW(tb_anime[total watched])-ROW(INDEX(tb_anime[title2],1,1))+1,""),""),COUNTIF($C$7:C29,C29)))</f>
        <v>Deji Meets Girl</v>
      </c>
      <c r="C29" s="13">
        <f t="array" ref="C29">LARGE(IF(tb_anime[year]=$C$1,tb_anime[total watched]),A29)</f>
        <v>1</v>
      </c>
      <c r="D29" s="13" t="str">
        <f t="array" ref="D29">INDEX(tb_anime[title2],SMALL(IF(E29=tb_anime[average total],IF('ano stats'!$C$1=tb_anime[year],ROW(tb_anime[title2])-ROW(INDEX(tb_anime[title2],1,1))+1,""),""),COUNTIF($E$7:E29,E29)))</f>
        <v>Kimetsu no Yaiba: Mugen Ressha-hen</v>
      </c>
      <c r="E29" s="13">
        <f t="array" ref="E29">LARGE(IF(tb_anime[year]=$C$1,IFERROR(tb_anime[average total],0)),A29)</f>
        <v>8</v>
      </c>
      <c r="F29" s="13" t="e">
        <f t="array" ref="F29">INDEX(tb_anime[title2],SMALL(IF(G29=tb_anime[weight mean],IF('ano stats'!$C$1=tb_anime[year],ROW(tb_anime[title2])-ROW(INDEX(tb_anime[title2],1,1))+1,""),""),COUNTIF($G$7:G29,G29)))</f>
        <v>#N/A</v>
      </c>
      <c r="G29" s="24">
        <f t="array" ref="G29">LARGE(IF(tb_anime[year]=$C$1,IFERROR(tb_anime[weight mean],0)),A29)</f>
        <v>0</v>
      </c>
    </row>
    <row r="30" spans="1:7" x14ac:dyDescent="0.3">
      <c r="A30" s="13">
        <f t="shared" si="0"/>
        <v>24</v>
      </c>
      <c r="B30" s="13" t="str">
        <f t="array" ref="B30">INDEX(tb_anime[title2],SMALL(IF(C30=tb_anime[total watched],IF('ano stats'!$C$1=tb_anime[year],ROW(tb_anime[total watched])-ROW(INDEX(tb_anime[title2],1,1))+1,""),""),COUNTIF($C$7:C30,C30)))</f>
        <v>Dogeza de Tanondemita: Isekai-hen</v>
      </c>
      <c r="C30" s="13">
        <f t="array" ref="C30">LARGE(IF(tb_anime[year]=$C$1,tb_anime[total watched]),A30)</f>
        <v>1</v>
      </c>
      <c r="D30" s="13" t="str">
        <f t="array" ref="D30">INDEX(tb_anime[title2],SMALL(IF(E30=tb_anime[average total],IF('ano stats'!$C$1=tb_anime[year],ROW(tb_anime[title2])-ROW(INDEX(tb_anime[title2],1,1))+1,""),""),COUNTIF($E$7:E30,E30)))</f>
        <v>Log Horizon: Entaku Houkai</v>
      </c>
      <c r="E30" s="13">
        <f t="array" ref="E30">LARGE(IF(tb_anime[year]=$C$1,IFERROR(tb_anime[average total],0)),A30)</f>
        <v>8</v>
      </c>
      <c r="F30" s="13" t="e">
        <f t="array" ref="F30">INDEX(tb_anime[title2],SMALL(IF(G30=tb_anime[weight mean],IF('ano stats'!$C$1=tb_anime[year],ROW(tb_anime[title2])-ROW(INDEX(tb_anime[title2],1,1))+1,""),""),COUNTIF($G$7:G30,G30)))</f>
        <v>#N/A</v>
      </c>
      <c r="G30" s="24">
        <f t="array" ref="G30">LARGE(IF(tb_anime[year]=$C$1,IFERROR(tb_anime[weight mean],0)),A30)</f>
        <v>0</v>
      </c>
    </row>
    <row r="31" spans="1:7" x14ac:dyDescent="0.3">
      <c r="A31" s="13">
        <f t="shared" si="0"/>
        <v>25</v>
      </c>
      <c r="B31" s="13" t="str">
        <f t="array" ref="B31">INDEX(tb_anime[title2],SMALL(IF(C31=tb_anime[total watched],IF('ano stats'!$C$1=tb_anime[year],ROW(tb_anime[total watched])-ROW(INDEX(tb_anime[title2],1,1))+1,""),""),COUNTIF($C$7:C31,C31)))</f>
        <v>Dragon, Ie wo Kau.</v>
      </c>
      <c r="C31" s="13">
        <f t="array" ref="C31">LARGE(IF(tb_anime[year]=$C$1,tb_anime[total watched]),A31)</f>
        <v>1</v>
      </c>
      <c r="D31" s="13" t="str">
        <f t="array" ref="D31">INDEX(tb_anime[title2],SMALL(IF(E31=tb_anime[average total],IF('ano stats'!$C$1=tb_anime[year],ROW(tb_anime[title2])-ROW(INDEX(tb_anime[title2],1,1))+1,""),""),COUNTIF($E$7:E31,E31)))</f>
        <v>Sekai Saikou no Ansatsusha, Isekai Kizoku ni Tensei suru</v>
      </c>
      <c r="E31" s="13">
        <f t="array" ref="E31">LARGE(IF(tb_anime[year]=$C$1,IFERROR(tb_anime[average total],0)),A31)</f>
        <v>8</v>
      </c>
      <c r="F31" s="13" t="e">
        <f t="array" ref="F31">INDEX(tb_anime[title2],SMALL(IF(G31=tb_anime[weight mean],IF('ano stats'!$C$1=tb_anime[year],ROW(tb_anime[title2])-ROW(INDEX(tb_anime[title2],1,1))+1,""),""),COUNTIF($G$7:G31,G31)))</f>
        <v>#N/A</v>
      </c>
      <c r="G31" s="24">
        <f t="array" ref="G31">LARGE(IF(tb_anime[year]=$C$1,IFERROR(tb_anime[weight mean],0)),A31)</f>
        <v>0</v>
      </c>
    </row>
    <row r="32" spans="1:7" x14ac:dyDescent="0.3">
      <c r="A32" s="13">
        <f t="shared" si="0"/>
        <v>26</v>
      </c>
      <c r="B32" s="13" t="str">
        <f t="array" ref="B32">INDEX(tb_anime[title2],SMALL(IF(C32=tb_anime[total watched],IF('ano stats'!$C$1=tb_anime[year],ROW(tb_anime[total watched])-ROW(INDEX(tb_anime[title2],1,1))+1,""),""),COUNTIF($C$7:C32,C32)))</f>
        <v>Drop</v>
      </c>
      <c r="C32" s="13">
        <f t="array" ref="C32">LARGE(IF(tb_anime[year]=$C$1,tb_anime[total watched]),A32)</f>
        <v>1</v>
      </c>
      <c r="D32" s="13" t="str">
        <f t="array" ref="D32">INDEX(tb_anime[title2],SMALL(IF(E32=tb_anime[average total],IF('ano stats'!$C$1=tb_anime[year],ROW(tb_anime[title2])-ROW(INDEX(tb_anime[title2],1,1))+1,""),""),COUNTIF($E$7:E32,E32)))</f>
        <v>Jaku-Chara Tomozaki-kun</v>
      </c>
      <c r="E32" s="13">
        <f t="array" ref="E32">LARGE(IF(tb_anime[year]=$C$1,IFERROR(tb_anime[average total],0)),A32)</f>
        <v>7.5</v>
      </c>
      <c r="F32" s="13" t="e">
        <f t="array" ref="F32">INDEX(tb_anime[title2],SMALL(IF(G32=tb_anime[weight mean],IF('ano stats'!$C$1=tb_anime[year],ROW(tb_anime[title2])-ROW(INDEX(tb_anime[title2],1,1))+1,""),""),COUNTIF($G$7:G32,G32)))</f>
        <v>#N/A</v>
      </c>
      <c r="G32" s="24">
        <f t="array" ref="G32">LARGE(IF(tb_anime[year]=$C$1,IFERROR(tb_anime[weight mean],0)),A32)</f>
        <v>0</v>
      </c>
    </row>
    <row r="33" spans="1:7" x14ac:dyDescent="0.3">
      <c r="A33" s="13">
        <f t="shared" si="0"/>
        <v>27</v>
      </c>
      <c r="B33" s="13" t="str">
        <f t="array" ref="B33">INDEX(tb_anime[title2],SMALL(IF(C33=tb_anime[total watched],IF('ano stats'!$C$1=tb_anime[year],ROW(tb_anime[total watched])-ROW(INDEX(tb_anime[title2],1,1))+1,""),""),COUNTIF($C$7:C33,C33)))</f>
        <v>Eden (ONA)</v>
      </c>
      <c r="C33" s="13">
        <f t="array" ref="C33">LARGE(IF(tb_anime[year]=$C$1,tb_anime[total watched]),A33)</f>
        <v>1</v>
      </c>
      <c r="D33" s="13" t="str">
        <f t="array" ref="D33">INDEX(tb_anime[title2],SMALL(IF(E33=tb_anime[average total],IF('ano stats'!$C$1=tb_anime[year],ROW(tb_anime[title2])-ROW(INDEX(tb_anime[title2],1,1))+1,""),""),COUNTIF($E$7:E33,E33)))</f>
        <v>2.43: Seiin Koukou Danshi Volley-bu</v>
      </c>
      <c r="E33" s="13">
        <f t="array" ref="E33">LARGE(IF(tb_anime[year]=$C$1,IFERROR(tb_anime[average total],0)),A33)</f>
        <v>7</v>
      </c>
      <c r="F33" s="13" t="e">
        <f t="array" ref="F33">INDEX(tb_anime[title2],SMALL(IF(G33=tb_anime[weight mean],IF('ano stats'!$C$1=tb_anime[year],ROW(tb_anime[title2])-ROW(INDEX(tb_anime[title2],1,1))+1,""),""),COUNTIF($G$7:G33,G33)))</f>
        <v>#N/A</v>
      </c>
      <c r="G33" s="24">
        <f t="array" ref="G33">LARGE(IF(tb_anime[year]=$C$1,IFERROR(tb_anime[weight mean],0)),A33)</f>
        <v>0</v>
      </c>
    </row>
    <row r="34" spans="1:7" x14ac:dyDescent="0.3">
      <c r="A34" s="13">
        <f t="shared" si="0"/>
        <v>28</v>
      </c>
      <c r="B34" s="13" t="str">
        <f t="array" ref="B34">INDEX(tb_anime[title2],SMALL(IF(C34=tb_anime[total watched],IF('ano stats'!$C$1=tb_anime[year],ROW(tb_anime[total watched])-ROW(INDEX(tb_anime[title2],1,1))+1,""),""),COUNTIF($C$7:C34,C34)))</f>
        <v>Eiga Daisuki Pompo-san</v>
      </c>
      <c r="C34" s="13">
        <f t="array" ref="C34">LARGE(IF(tb_anime[year]=$C$1,tb_anime[total watched]),A34)</f>
        <v>1</v>
      </c>
      <c r="D34" s="13" t="str">
        <f t="array" ref="D34">INDEX(tb_anime[title2],SMALL(IF(E34=tb_anime[average total],IF('ano stats'!$C$1=tb_anime[year],ROW(tb_anime[title2])-ROW(INDEX(tb_anime[title2],1,1))+1,""),""),COUNTIF($E$7:E34,E34)))</f>
        <v>Bakuten!!</v>
      </c>
      <c r="E34" s="13">
        <f t="array" ref="E34">LARGE(IF(tb_anime[year]=$C$1,IFERROR(tb_anime[average total],0)),A34)</f>
        <v>7</v>
      </c>
      <c r="F34" s="13" t="e">
        <f t="array" ref="F34">INDEX(tb_anime[title2],SMALL(IF(G34=tb_anime[weight mean],IF('ano stats'!$C$1=tb_anime[year],ROW(tb_anime[title2])-ROW(INDEX(tb_anime[title2],1,1))+1,""),""),COUNTIF($G$7:G34,G34)))</f>
        <v>#N/A</v>
      </c>
      <c r="G34" s="24">
        <f t="array" ref="G34">LARGE(IF(tb_anime[year]=$C$1,IFERROR(tb_anime[weight mean],0)),A34)</f>
        <v>0</v>
      </c>
    </row>
    <row r="35" spans="1:7" x14ac:dyDescent="0.3">
      <c r="A35" s="13">
        <f t="shared" si="0"/>
        <v>29</v>
      </c>
      <c r="B35" s="13" t="str">
        <f t="array" ref="B35">INDEX(tb_anime[title2],SMALL(IF(C35=tb_anime[total watched],IF('ano stats'!$C$1=tb_anime[year],ROW(tb_anime[total watched])-ROW(INDEX(tb_anime[title2],1,1))+1,""),""),COUNTIF($C$7:C35,C35)))</f>
        <v>Encore</v>
      </c>
      <c r="C35" s="13">
        <f t="array" ref="C35">LARGE(IF(tb_anime[year]=$C$1,tb_anime[total watched]),A35)</f>
        <v>1</v>
      </c>
      <c r="D35" s="13" t="str">
        <f t="array" ref="D35">INDEX(tb_anime[title2],SMALL(IF(E35=tb_anime[average total],IF('ano stats'!$C$1=tb_anime[year],ROW(tb_anime[title2])-ROW(INDEX(tb_anime[title2],1,1))+1,""),""),COUNTIF($E$7:E35,E35)))</f>
        <v>Bishounen Tanteidan</v>
      </c>
      <c r="E35" s="13">
        <f t="array" ref="E35">LARGE(IF(tb_anime[year]=$C$1,IFERROR(tb_anime[average total],0)),A35)</f>
        <v>7</v>
      </c>
      <c r="F35" s="13" t="e">
        <f t="array" ref="F35">INDEX(tb_anime[title2],SMALL(IF(G35=tb_anime[weight mean],IF('ano stats'!$C$1=tb_anime[year],ROW(tb_anime[title2])-ROW(INDEX(tb_anime[title2],1,1))+1,""),""),COUNTIF($G$7:G35,G35)))</f>
        <v>#N/A</v>
      </c>
      <c r="G35" s="24">
        <f t="array" ref="G35">LARGE(IF(tb_anime[year]=$C$1,IFERROR(tb_anime[weight mean],0)),A35)</f>
        <v>0</v>
      </c>
    </row>
    <row r="36" spans="1:7" x14ac:dyDescent="0.3">
      <c r="A36" s="13">
        <f t="shared" si="0"/>
        <v>30</v>
      </c>
      <c r="B36" s="13" t="str">
        <f t="array" ref="B36">INDEX(tb_anime[title2],SMALL(IF(C36=tb_anime[total watched],IF('ano stats'!$C$1=tb_anime[year],ROW(tb_anime[total watched])-ROW(INDEX(tb_anime[title2],1,1))+1,""),""),COUNTIF($C$7:C36,C36)))</f>
        <v>Fairy Ranmaru: Anata no Kokoro Otasuke Shimasu</v>
      </c>
      <c r="C36" s="13">
        <f t="array" ref="C36">LARGE(IF(tb_anime[year]=$C$1,tb_anime[total watched]),A36)</f>
        <v>1</v>
      </c>
      <c r="D36" s="13" t="str">
        <f t="array" ref="D36">INDEX(tb_anime[title2],SMALL(IF(E36=tb_anime[average total],IF('ano stats'!$C$1=tb_anime[year],ROW(tb_anime[title2])-ROW(INDEX(tb_anime[title2],1,1))+1,""),""),COUNTIF($E$7:E36,E36)))</f>
        <v>Genjitsu Shugi Yuusha no Oukoku Saikenki</v>
      </c>
      <c r="E36" s="13">
        <f t="array" ref="E36">LARGE(IF(tb_anime[year]=$C$1,IFERROR(tb_anime[average total],0)),A36)</f>
        <v>7</v>
      </c>
      <c r="F36" s="13" t="e">
        <f t="array" ref="F36">INDEX(tb_anime[title2],SMALL(IF(G36=tb_anime[weight mean],IF('ano stats'!$C$1=tb_anime[year],ROW(tb_anime[title2])-ROW(INDEX(tb_anime[title2],1,1))+1,""),""),COUNTIF($G$7:G36,G36)))</f>
        <v>#N/A</v>
      </c>
      <c r="G36" s="24">
        <f t="array" ref="G36">LARGE(IF(tb_anime[year]=$C$1,IFERROR(tb_anime[weight mean],0)),A36)</f>
        <v>0</v>
      </c>
    </row>
    <row r="37" spans="1:7" x14ac:dyDescent="0.3">
      <c r="A37" s="13">
        <f t="shared" si="0"/>
        <v>31</v>
      </c>
      <c r="B37" s="13"/>
      <c r="C37" s="13"/>
      <c r="D37" s="13"/>
      <c r="E37" s="13"/>
      <c r="F37" s="13"/>
      <c r="G37" s="24"/>
    </row>
    <row r="38" spans="1:7" x14ac:dyDescent="0.3">
      <c r="A38" s="13">
        <f t="shared" si="0"/>
        <v>32</v>
      </c>
      <c r="B38" s="13"/>
      <c r="C38" s="13"/>
      <c r="D38" s="13"/>
      <c r="E38" s="13"/>
      <c r="F38" s="13"/>
      <c r="G38" s="24"/>
    </row>
    <row r="39" spans="1:7" x14ac:dyDescent="0.3">
      <c r="A39" s="13">
        <f t="shared" si="0"/>
        <v>33</v>
      </c>
      <c r="B39" s="13"/>
      <c r="C39" s="13"/>
      <c r="D39" s="13"/>
      <c r="E39" s="13"/>
      <c r="F39" s="13"/>
      <c r="G39" s="24"/>
    </row>
  </sheetData>
  <mergeCells count="3">
    <mergeCell ref="B5:C5"/>
    <mergeCell ref="D5:E5"/>
    <mergeCell ref="F5:G5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11"/>
  <dimension ref="A1:G41"/>
  <sheetViews>
    <sheetView workbookViewId="0">
      <selection activeCell="B15" sqref="A14:B15"/>
    </sheetView>
  </sheetViews>
  <sheetFormatPr defaultRowHeight="14.4" x14ac:dyDescent="0.3"/>
  <cols>
    <col min="1" max="1" width="5.44140625" style="13" customWidth="1"/>
    <col min="2" max="2" width="46.77734375" style="13" customWidth="1"/>
    <col min="3" max="3" width="9.5546875" style="13" customWidth="1"/>
    <col min="4" max="4" width="45.109375" style="13" customWidth="1"/>
    <col min="5" max="5" width="12.5546875" style="13" customWidth="1"/>
    <col min="6" max="6" width="56.5546875" style="13" customWidth="1"/>
    <col min="7" max="7" width="15.5546875" style="13" customWidth="1"/>
    <col min="8" max="8" width="18.21875" style="13" customWidth="1"/>
    <col min="9" max="16384" width="8.88671875" style="13"/>
  </cols>
  <sheetData>
    <row r="1" spans="1:7" x14ac:dyDescent="0.3">
      <c r="B1" s="13" t="s">
        <v>104</v>
      </c>
      <c r="C1" s="12">
        <v>2021</v>
      </c>
    </row>
    <row r="2" spans="1:7" x14ac:dyDescent="0.3">
      <c r="B2" s="13" t="s">
        <v>19</v>
      </c>
      <c r="C2" s="12" t="s">
        <v>30</v>
      </c>
    </row>
    <row r="4" spans="1:7" x14ac:dyDescent="0.3">
      <c r="A4" s="13" t="s">
        <v>105</v>
      </c>
    </row>
    <row r="5" spans="1:7" x14ac:dyDescent="0.3">
      <c r="A5" s="13" t="s">
        <v>106</v>
      </c>
    </row>
    <row r="6" spans="1:7" ht="36.6" customHeight="1" x14ac:dyDescent="0.3">
      <c r="B6" s="36" t="s">
        <v>117</v>
      </c>
    </row>
    <row r="7" spans="1:7" ht="36.6" customHeight="1" x14ac:dyDescent="0.3">
      <c r="B7" s="52" t="s">
        <v>105</v>
      </c>
      <c r="C7" s="52"/>
      <c r="D7" s="53" t="s">
        <v>120</v>
      </c>
      <c r="E7" s="53"/>
      <c r="F7" s="53" t="s">
        <v>121</v>
      </c>
      <c r="G7" s="53"/>
    </row>
    <row r="8" spans="1:7" x14ac:dyDescent="0.3">
      <c r="A8" s="13" t="s">
        <v>13</v>
      </c>
      <c r="B8" s="13" t="s">
        <v>118</v>
      </c>
      <c r="C8" s="13" t="s">
        <v>116</v>
      </c>
      <c r="D8" s="13" t="s">
        <v>129</v>
      </c>
      <c r="E8" s="13" t="s">
        <v>57</v>
      </c>
      <c r="F8" s="13" t="s">
        <v>123</v>
      </c>
      <c r="G8" s="13" t="s">
        <v>119</v>
      </c>
    </row>
    <row r="9" spans="1:7" x14ac:dyDescent="0.3">
      <c r="A9" s="13">
        <f>ROW(A9)-ROW($A$9)+1</f>
        <v>1</v>
      </c>
      <c r="B9" s="13" t="str">
        <f t="array" ref="B9">INDEX(tb_anime[title2],SMALL(IF(C9=tb_anime[total watched],IF('Season stats'!$C$1=tb_anime[year],IF(tb_anime[season]='Season stats'!$C$2,ROW(tb_anime[total watched])-ROW(INDEX(tb_anime[title2],1,1))+1,""),""),""),COUNTIF($C$9:C9,C9)))</f>
        <v>Jaku-Chara Tomozaki-kun</v>
      </c>
      <c r="C9" s="13">
        <f t="array" ref="C9">LARGE(IF(tb_anime[year]=$C$1,IF(tb_anime[season]='Season stats'!$C$2,tb_anime[total watched])),A9)</f>
        <v>2</v>
      </c>
      <c r="D9" s="13" t="str">
        <f t="array" ref="D9">INDEX(tb_anime[title2],SMALL(IF(E9=tb_anime[average total],IF('Season stats'!$C$1=tb_anime[year],IF(tb_anime[season]='Season stats'!$C$2,ROW(tb_anime[title2])-ROW(INDEX(tb_anime[title2],1,1))+1,""),""),""),COUNTIF($E$9:E9,E9)))</f>
        <v>Re:Zero kara Hajimeru Isekai Seikatsu 2nd Season Part 2</v>
      </c>
      <c r="E9" s="13">
        <f t="array" ref="E9">LARGE(IF(tb_anime[year]=$C$1,IF(tb_anime[season]='Season stats'!$C$2,IF(tb_anime[season]='Season stats'!$C$2,IFERROR(tb_anime[average total],0),0),0)),A9)</f>
        <v>10</v>
      </c>
      <c r="F9" s="13" t="e">
        <f t="array" ref="F9">INDEX(tb_anime[title2],SMALL(IF(G9=tb_anime[weight mean],IF('Season stats'!$C$1=tb_anime[year],IF(tb_anime[season]='Season stats'!$C$2,ROW(tb_anime[title2])-ROW(INDEX(tb_anime[title2],1,1))+1,""),""),""),COUNTIF($G$9:G9,G9)))</f>
        <v>#N/A</v>
      </c>
      <c r="G9" s="24">
        <f t="array" ref="G9">LARGE(IF(tb_anime[year]=$C$1,IF(tb_anime[season]='Season stats'!$C$2,IFERROR(tb_anime[weight mean],0),0)),A9)</f>
        <v>7.5</v>
      </c>
    </row>
    <row r="10" spans="1:7" x14ac:dyDescent="0.3">
      <c r="A10" s="13">
        <f t="shared" ref="A10:A41" si="0">ROW(A10)-ROW($A$9)+1</f>
        <v>2</v>
      </c>
      <c r="B10" s="13" t="str">
        <f t="array" ref="B10">INDEX(tb_anime[title2],SMALL(IF(C10=tb_anime[total watched],IF('Season stats'!$C$1=tb_anime[year],IF(tb_anime[season]='Season stats'!$C$2,ROW(tb_anime[total watched])-ROW(INDEX(tb_anime[title2],1,1))+1,""),""),""),COUNTIF($C$9:C10,C10)))</f>
        <v>2.43: Seiin Koukou Danshi Volley-bu</v>
      </c>
      <c r="C10" s="13">
        <f t="array" ref="C10">LARGE(IF(tb_anime[year]=$C$1,IF(tb_anime[season]='Season stats'!$C$2,tb_anime[total watched])),A10)</f>
        <v>1</v>
      </c>
      <c r="D10" s="13" t="str">
        <f t="array" ref="D10">INDEX(tb_anime[title2],SMALL(IF(E10=tb_anime[average total],IF('Season stats'!$C$1=tb_anime[year],IF(tb_anime[season]='Season stats'!$C$2,ROW(tb_anime[title2])-ROW(INDEX(tb_anime[title2],1,1))+1,""),""),""),COUNTIF($E$9:E10,E10)))</f>
        <v>5-toubun no Hanayome ∬</v>
      </c>
      <c r="E10" s="13">
        <f t="array" ref="E10">LARGE(IF(tb_anime[year]=$C$1,IF(tb_anime[season]='Season stats'!$C$2,IF(tb_anime[season]='Season stats'!$C$2,IFERROR(tb_anime[average total],0),0),0)),A10)</f>
        <v>9</v>
      </c>
      <c r="F10" s="13" t="e">
        <f t="array" ref="F10">INDEX(tb_anime[title2],SMALL(IF(G10=tb_anime[weight mean],IF('Season stats'!$C$1=tb_anime[year],IF(tb_anime[season]='Season stats'!$C$2,ROW(tb_anime[title2])-ROW(INDEX(tb_anime[title2],1,1))+1,""),""),""),COUNTIF($G$9:G10,G10)))</f>
        <v>#N/A</v>
      </c>
      <c r="G10" s="24">
        <f t="array" ref="G10">LARGE(IF(tb_anime[year]=$C$1,IF(tb_anime[season]='Season stats'!$C$2,IFERROR(tb_anime[weight mean],0),0)),A10)</f>
        <v>0</v>
      </c>
    </row>
    <row r="11" spans="1:7" x14ac:dyDescent="0.3">
      <c r="A11" s="13">
        <f t="shared" si="0"/>
        <v>3</v>
      </c>
      <c r="B11" s="13" t="str">
        <f t="array" ref="B11">INDEX(tb_anime[title2],SMALL(IF(C11=tb_anime[total watched],IF('Season stats'!$C$1=tb_anime[year],IF(tb_anime[season]='Season stats'!$C$2,ROW(tb_anime[total watched])-ROW(INDEX(tb_anime[title2],1,1))+1,""),""),""),COUNTIF($C$9:C11,C11)))</f>
        <v>Back Arrow</v>
      </c>
      <c r="C11" s="13">
        <f t="array" ref="C11">LARGE(IF(tb_anime[year]=$C$1,IF(tb_anime[season]='Season stats'!$C$2,tb_anime[total watched])),A11)</f>
        <v>1</v>
      </c>
      <c r="D11" s="13" t="str">
        <f t="array" ref="D11">INDEX(tb_anime[title2],SMALL(IF(E11=tb_anime[average total],IF('Season stats'!$C$1=tb_anime[year],IF(tb_anime[season]='Season stats'!$C$2,ROW(tb_anime[title2])-ROW(INDEX(tb_anime[title2],1,1))+1,""),""),""),COUNTIF($E$9:E11,E11)))</f>
        <v>Mushoku Tensei: Isekai Ittara Honki Dasu</v>
      </c>
      <c r="E11" s="13">
        <f t="array" ref="E11">LARGE(IF(tb_anime[year]=$C$1,IF(tb_anime[season]='Season stats'!$C$2,IF(tb_anime[season]='Season stats'!$C$2,IFERROR(tb_anime[average total],0),0),0)),A11)</f>
        <v>9</v>
      </c>
      <c r="F11" s="13" t="e">
        <f t="array" ref="F11">INDEX(tb_anime[title2],SMALL(IF(G11=tb_anime[weight mean],IF('Season stats'!$C$1=tb_anime[year],IF(tb_anime[season]='Season stats'!$C$2,ROW(tb_anime[title2])-ROW(INDEX(tb_anime[title2],1,1))+1,""),""),""),COUNTIF($G$9:G11,G11)))</f>
        <v>#N/A</v>
      </c>
      <c r="G11" s="24">
        <f t="array" ref="G11">LARGE(IF(tb_anime[year]=$C$1,IF(tb_anime[season]='Season stats'!$C$2,IFERROR(tb_anime[weight mean],0),0)),A11)</f>
        <v>0</v>
      </c>
    </row>
    <row r="12" spans="1:7" x14ac:dyDescent="0.3">
      <c r="A12" s="13">
        <f t="shared" si="0"/>
        <v>4</v>
      </c>
      <c r="B12" s="13" t="str">
        <f t="array" ref="B12">INDEX(tb_anime[title2],SMALL(IF(C12=tb_anime[total watched],IF('Season stats'!$C$1=tb_anime[year],IF(tb_anime[season]='Season stats'!$C$2,ROW(tb_anime[total watched])-ROW(INDEX(tb_anime[title2],1,1))+1,""),""),""),COUNTIF($C$9:C12,C12)))</f>
        <v>Boy</v>
      </c>
      <c r="C12" s="13">
        <f t="array" ref="C12">LARGE(IF(tb_anime[year]=$C$1,IF(tb_anime[season]='Season stats'!$C$2,tb_anime[total watched])),A12)</f>
        <v>1</v>
      </c>
      <c r="D12" s="13" t="str">
        <f t="array" ref="D12">INDEX(tb_anime[title2],SMALL(IF(E12=tb_anime[average total],IF('Season stats'!$C$1=tb_anime[year],IF(tb_anime[season]='Season stats'!$C$2,ROW(tb_anime[title2])-ROW(INDEX(tb_anime[title2],1,1))+1,""),""),""),COUNTIF($E$9:E12,E12)))</f>
        <v>Tensei shitara Slime Datta Ken 2nd Season</v>
      </c>
      <c r="E12" s="13">
        <f t="array" ref="E12">LARGE(IF(tb_anime[year]=$C$1,IF(tb_anime[season]='Season stats'!$C$2,IF(tb_anime[season]='Season stats'!$C$2,IFERROR(tb_anime[average total],0),0),0)),A12)</f>
        <v>9</v>
      </c>
      <c r="F12" s="13" t="e">
        <f t="array" ref="F12">INDEX(tb_anime[title2],SMALL(IF(G12=tb_anime[weight mean],IF('Season stats'!$C$1=tb_anime[year],IF(tb_anime[season]='Season stats'!$C$2,ROW(tb_anime[title2])-ROW(INDEX(tb_anime[title2],1,1))+1,""),""),""),COUNTIF($G$9:G12,G12)))</f>
        <v>#N/A</v>
      </c>
      <c r="G12" s="24">
        <f t="array" ref="G12">LARGE(IF(tb_anime[year]=$C$1,IF(tb_anime[season]='Season stats'!$C$2,IFERROR(tb_anime[weight mean],0),0)),A12)</f>
        <v>0</v>
      </c>
    </row>
    <row r="13" spans="1:7" x14ac:dyDescent="0.3">
      <c r="A13" s="13">
        <f t="shared" si="0"/>
        <v>5</v>
      </c>
      <c r="B13" s="13" t="str">
        <f t="array" ref="B13">INDEX(tb_anime[title2],SMALL(IF(C13=tb_anime[total watched],IF('Season stats'!$C$1=tb_anime[year],IF(tb_anime[season]='Season stats'!$C$2,ROW(tb_anime[total watched])-ROW(INDEX(tb_anime[title2],1,1))+1,""),""),""),COUNTIF($C$9:C13,C13)))</f>
        <v>Candy Caries</v>
      </c>
      <c r="C13" s="13">
        <f t="array" ref="C13">LARGE(IF(tb_anime[year]=$C$1,IF(tb_anime[season]='Season stats'!$C$2,tb_anime[total watched])),A13)</f>
        <v>1</v>
      </c>
      <c r="D13" s="13" t="str">
        <f t="array" ref="D13">INDEX(tb_anime[title2],SMALL(IF(E13=tb_anime[average total],IF('Season stats'!$C$1=tb_anime[year],IF(tb_anime[season]='Season stats'!$C$2,ROW(tb_anime[title2])-ROW(INDEX(tb_anime[title2],1,1))+1,""),""),""),COUNTIF($E$9:E13,E13)))</f>
        <v>SK∞</v>
      </c>
      <c r="E13" s="13">
        <f t="array" ref="E13">LARGE(IF(tb_anime[year]=$C$1,IF(tb_anime[season]='Season stats'!$C$2,IF(tb_anime[season]='Season stats'!$C$2,IFERROR(tb_anime[average total],0),0),0)),A13)</f>
        <v>8</v>
      </c>
      <c r="F13" s="13" t="e">
        <f t="array" ref="F13">INDEX(tb_anime[title2],SMALL(IF(G13=tb_anime[weight mean],IF('Season stats'!$C$1=tb_anime[year],IF(tb_anime[season]='Season stats'!$C$2,ROW(tb_anime[title2])-ROW(INDEX(tb_anime[title2],1,1))+1,""),""),""),COUNTIF($G$9:G13,G13)))</f>
        <v>#N/A</v>
      </c>
      <c r="G13" s="24">
        <f t="array" ref="G13">LARGE(IF(tb_anime[year]=$C$1,IF(tb_anime[season]='Season stats'!$C$2,IFERROR(tb_anime[weight mean],0),0)),A13)</f>
        <v>0</v>
      </c>
    </row>
    <row r="14" spans="1:7" x14ac:dyDescent="0.3">
      <c r="A14" s="13">
        <f t="shared" si="0"/>
        <v>6</v>
      </c>
      <c r="B14" s="13" t="str">
        <f t="array" ref="B14">INDEX(tb_anime[title2],SMALL(IF(C14=tb_anime[total watched],IF('Season stats'!$C$1=tb_anime[year],IF(tb_anime[season]='Season stats'!$C$2,ROW(tb_anime[total watched])-ROW(INDEX(tb_anime[title2],1,1))+1,""),""),""),COUNTIF($C$9:C14,C14)))</f>
        <v>Dogeza de Tanondemita: Isekai-hen</v>
      </c>
      <c r="C14" s="13">
        <f t="array" ref="C14">LARGE(IF(tb_anime[year]=$C$1,IF(tb_anime[season]='Season stats'!$C$2,tb_anime[total watched])),A14)</f>
        <v>1</v>
      </c>
      <c r="D14" s="13" t="str">
        <f t="array" ref="D14">INDEX(tb_anime[title2],SMALL(IF(E14=tb_anime[average total],IF('Season stats'!$C$1=tb_anime[year],IF(tb_anime[season]='Season stats'!$C$2,ROW(tb_anime[title2])-ROW(INDEX(tb_anime[title2],1,1))+1,""),""),""),COUNTIF($E$9:E14,E14)))</f>
        <v>Log Horizon: Entaku Houkai</v>
      </c>
      <c r="E14" s="13">
        <f t="array" ref="E14">LARGE(IF(tb_anime[year]=$C$1,IF(tb_anime[season]='Season stats'!$C$2,IF(tb_anime[season]='Season stats'!$C$2,IFERROR(tb_anime[average total],0),0),0)),A14)</f>
        <v>8</v>
      </c>
      <c r="F14" s="13" t="e">
        <f t="array" ref="F14">INDEX(tb_anime[title2],SMALL(IF(G14=tb_anime[weight mean],IF('Season stats'!$C$1=tb_anime[year],IF(tb_anime[season]='Season stats'!$C$2,ROW(tb_anime[title2])-ROW(INDEX(tb_anime[title2],1,1))+1,""),""),""),COUNTIF($G$9:G14,G14)))</f>
        <v>#N/A</v>
      </c>
      <c r="G14" s="24">
        <f t="array" ref="G14">LARGE(IF(tb_anime[year]=$C$1,IF(tb_anime[season]='Season stats'!$C$2,IFERROR(tb_anime[weight mean],0),0)),A14)</f>
        <v>0</v>
      </c>
    </row>
    <row r="15" spans="1:7" x14ac:dyDescent="0.3">
      <c r="A15" s="13">
        <f t="shared" si="0"/>
        <v>7</v>
      </c>
      <c r="B15" s="13" t="str">
        <f t="array" ref="B15">INDEX(tb_anime[title2],SMALL(IF(C15=tb_anime[total watched],IF('Season stats'!$C$1=tb_anime[year],IF(tb_anime[season]='Season stats'!$C$2,ROW(tb_anime[total watched])-ROW(INDEX(tb_anime[title2],1,1))+1,""),""),""),COUNTIF($C$9:C15,C15)))</f>
        <v>Encore</v>
      </c>
      <c r="C15" s="13">
        <f t="array" ref="C15">LARGE(IF(tb_anime[year]=$C$1,IF(tb_anime[season]='Season stats'!$C$2,tb_anime[total watched])),A15)</f>
        <v>1</v>
      </c>
      <c r="D15" s="13" t="str">
        <f t="array" ref="D15">INDEX(tb_anime[title2],SMALL(IF(E15=tb_anime[average total],IF('Season stats'!$C$1=tb_anime[year],IF(tb_anime[season]='Season stats'!$C$2,ROW(tb_anime[title2])-ROW(INDEX(tb_anime[title2],1,1))+1,""),""),""),COUNTIF($E$9:E15,E15)))</f>
        <v>Jaku-Chara Tomozaki-kun</v>
      </c>
      <c r="E15" s="13">
        <f t="array" ref="E15">LARGE(IF(tb_anime[year]=$C$1,IF(tb_anime[season]='Season stats'!$C$2,IF(tb_anime[season]='Season stats'!$C$2,IFERROR(tb_anime[average total],0),0),0)),A15)</f>
        <v>7.5</v>
      </c>
      <c r="F15" s="13" t="e">
        <f t="array" ref="F15">INDEX(tb_anime[title2],SMALL(IF(G15=tb_anime[weight mean],IF('Season stats'!$C$1=tb_anime[year],IF(tb_anime[season]='Season stats'!$C$2,ROW(tb_anime[title2])-ROW(INDEX(tb_anime[title2],1,1))+1,""),""),""),COUNTIF($G$9:G15,G15)))</f>
        <v>#N/A</v>
      </c>
      <c r="G15" s="24">
        <f t="array" ref="G15">LARGE(IF(tb_anime[year]=$C$1,IF(tb_anime[season]='Season stats'!$C$2,IFERROR(tb_anime[weight mean],0),0)),A15)</f>
        <v>0</v>
      </c>
    </row>
    <row r="16" spans="1:7" x14ac:dyDescent="0.3">
      <c r="A16" s="13">
        <f t="shared" si="0"/>
        <v>8</v>
      </c>
      <c r="B16" s="13" t="str">
        <f t="array" ref="B16">INDEX(tb_anime[title2],SMALL(IF(C16=tb_anime[total watched],IF('Season stats'!$C$1=tb_anime[year],IF(tb_anime[season]='Season stats'!$C$2,ROW(tb_anime[total watched])-ROW(INDEX(tb_anime[title2],1,1))+1,""),""),""),COUNTIF($C$9:C16,C16)))</f>
        <v>Haru Dorobou</v>
      </c>
      <c r="C16" s="13">
        <f t="array" ref="C16">LARGE(IF(tb_anime[year]=$C$1,IF(tb_anime[season]='Season stats'!$C$2,tb_anime[total watched])),A16)</f>
        <v>1</v>
      </c>
      <c r="D16" s="13" t="str">
        <f t="array" ref="D16">INDEX(tb_anime[title2],SMALL(IF(E16=tb_anime[average total],IF('Season stats'!$C$1=tb_anime[year],IF(tb_anime[season]='Season stats'!$C$2,ROW(tb_anime[title2])-ROW(INDEX(tb_anime[title2],1,1))+1,""),""),""),COUNTIF($E$9:E16,E16)))</f>
        <v>2.43: Seiin Koukou Danshi Volley-bu</v>
      </c>
      <c r="E16" s="13">
        <f t="array" ref="E16">LARGE(IF(tb_anime[year]=$C$1,IF(tb_anime[season]='Season stats'!$C$2,IF(tb_anime[season]='Season stats'!$C$2,IFERROR(tb_anime[average total],0),0),0)),A16)</f>
        <v>7</v>
      </c>
      <c r="F16" s="13" t="e">
        <f t="array" ref="F16">INDEX(tb_anime[title2],SMALL(IF(G16=tb_anime[weight mean],IF('Season stats'!$C$1=tb_anime[year],IF(tb_anime[season]='Season stats'!$C$2,ROW(tb_anime[title2])-ROW(INDEX(tb_anime[title2],1,1))+1,""),""),""),COUNTIF($G$9:G16,G16)))</f>
        <v>#N/A</v>
      </c>
      <c r="G16" s="24">
        <f t="array" ref="G16">LARGE(IF(tb_anime[year]=$C$1,IF(tb_anime[season]='Season stats'!$C$2,IFERROR(tb_anime[weight mean],0),0)),A16)</f>
        <v>0</v>
      </c>
    </row>
    <row r="17" spans="1:7" x14ac:dyDescent="0.3">
      <c r="A17" s="13">
        <f t="shared" si="0"/>
        <v>9</v>
      </c>
      <c r="B17" s="13" t="str">
        <f t="array" ref="B17">INDEX(tb_anime[title2],SMALL(IF(C17=tb_anime[total watched],IF('Season stats'!$C$1=tb_anime[year],IF(tb_anime[season]='Season stats'!$C$2,ROW(tb_anime[total watched])-ROW(INDEX(tb_anime[title2],1,1))+1,""),""),""),COUNTIF($C$9:C17,C17)))</f>
        <v>Heart Challenger</v>
      </c>
      <c r="C17" s="13">
        <f t="array" ref="C17">LARGE(IF(tb_anime[year]=$C$1,IF(tb_anime[season]='Season stats'!$C$2,tb_anime[total watched])),A17)</f>
        <v>1</v>
      </c>
      <c r="D17" s="13" t="str">
        <f t="array" ref="D17">INDEX(tb_anime[title2],SMALL(IF(E17=tb_anime[average total],IF('Season stats'!$C$1=tb_anime[year],IF(tb_anime[season]='Season stats'!$C$2,ROW(tb_anime[title2])-ROW(INDEX(tb_anime[title2],1,1))+1,""),""),""),COUNTIF($E$9:E17,E17)))</f>
        <v>Heikousen</v>
      </c>
      <c r="E17" s="13">
        <f t="array" ref="E17">LARGE(IF(tb_anime[year]=$C$1,IF(tb_anime[season]='Season stats'!$C$2,IF(tb_anime[season]='Season stats'!$C$2,IFERROR(tb_anime[average total],0),0),0)),A17)</f>
        <v>7</v>
      </c>
      <c r="F17" s="13" t="e">
        <f t="array" ref="F17">INDEX(tb_anime[title2],SMALL(IF(G17=tb_anime[weight mean],IF('Season stats'!$C$1=tb_anime[year],IF(tb_anime[season]='Season stats'!$C$2,ROW(tb_anime[title2])-ROW(INDEX(tb_anime[title2],1,1))+1,""),""),""),COUNTIF($G$9:G17,G17)))</f>
        <v>#N/A</v>
      </c>
      <c r="G17" s="24">
        <f t="array" ref="G17">LARGE(IF(tb_anime[year]=$C$1,IF(tb_anime[season]='Season stats'!$C$2,IFERROR(tb_anime[weight mean],0),0)),A17)</f>
        <v>0</v>
      </c>
    </row>
    <row r="18" spans="1:7" x14ac:dyDescent="0.3">
      <c r="A18" s="13">
        <f t="shared" si="0"/>
        <v>10</v>
      </c>
      <c r="B18" s="13" t="str">
        <f t="array" ref="B18">INDEX(tb_anime[title2],SMALL(IF(C18=tb_anime[total watched],IF('Season stats'!$C$1=tb_anime[year],IF(tb_anime[season]='Season stats'!$C$2,ROW(tb_anime[total watched])-ROW(INDEX(tb_anime[title2],1,1))+1,""),""),""),COUNTIF($C$9:C18,C18)))</f>
        <v>Heikousen</v>
      </c>
      <c r="C18" s="13">
        <f t="array" ref="C18">LARGE(IF(tb_anime[year]=$C$1,IF(tb_anime[season]='Season stats'!$C$2,tb_anime[total watched])),A18)</f>
        <v>1</v>
      </c>
      <c r="D18" s="13" t="str">
        <f t="array" ref="D18">INDEX(tb_anime[title2],SMALL(IF(E18=tb_anime[average total],IF('Season stats'!$C$1=tb_anime[year],IF(tb_anime[season]='Season stats'!$C$2,ROW(tb_anime[title2])-ROW(INDEX(tb_anime[title2],1,1))+1,""),""),""),COUNTIF($E$9:E18,E18)))</f>
        <v>Kaifuku Jutsushi no Yarinaoshi</v>
      </c>
      <c r="E18" s="13">
        <f t="array" ref="E18">LARGE(IF(tb_anime[year]=$C$1,IF(tb_anime[season]='Season stats'!$C$2,IF(tb_anime[season]='Season stats'!$C$2,IFERROR(tb_anime[average total],0),0),0)),A18)</f>
        <v>7</v>
      </c>
      <c r="F18" s="13" t="e">
        <f t="array" ref="F18">INDEX(tb_anime[title2],SMALL(IF(G18=tb_anime[weight mean],IF('Season stats'!$C$1=tb_anime[year],IF(tb_anime[season]='Season stats'!$C$2,ROW(tb_anime[title2])-ROW(INDEX(tb_anime[title2],1,1))+1,""),""),""),COUNTIF($G$9:G18,G18)))</f>
        <v>#N/A</v>
      </c>
      <c r="G18" s="24">
        <f t="array" ref="G18">LARGE(IF(tb_anime[year]=$C$1,IF(tb_anime[season]='Season stats'!$C$2,IFERROR(tb_anime[weight mean],0),0)),A18)</f>
        <v>0</v>
      </c>
    </row>
    <row r="19" spans="1:7" x14ac:dyDescent="0.3">
      <c r="A19" s="13">
        <f t="shared" si="0"/>
        <v>11</v>
      </c>
      <c r="B19" s="13" t="str">
        <f t="array" ref="B19">INDEX(tb_anime[title2],SMALL(IF(C19=tb_anime[total watched],IF('Season stats'!$C$1=tb_anime[year],IF(tb_anime[season]='Season stats'!$C$2,ROW(tb_anime[total watched])-ROW(INDEX(tb_anime[title2],1,1))+1,""),""),""),COUNTIF($C$9:C19,C19)))</f>
        <v>Home!</v>
      </c>
      <c r="C19" s="13">
        <f t="array" ref="C19">LARGE(IF(tb_anime[year]=$C$1,IF(tb_anime[season]='Season stats'!$C$2,tb_anime[total watched])),A19)</f>
        <v>1</v>
      </c>
      <c r="D19" s="13" t="str">
        <f t="array" ref="D19">INDEX(tb_anime[title2],SMALL(IF(E19=tb_anime[average total],IF('Season stats'!$C$1=tb_anime[year],IF(tb_anime[season]='Season stats'!$C$2,ROW(tb_anime[title2])-ROW(INDEX(tb_anime[title2],1,1))+1,""),""),""),COUNTIF($E$9:E19,E19)))</f>
        <v>Kamiari Algorithm</v>
      </c>
      <c r="E19" s="13">
        <f t="array" ref="E19">LARGE(IF(tb_anime[year]=$C$1,IF(tb_anime[season]='Season stats'!$C$2,IF(tb_anime[season]='Season stats'!$C$2,IFERROR(tb_anime[average total],0),0),0)),A19)</f>
        <v>7</v>
      </c>
      <c r="F19" s="13" t="e">
        <f t="array" ref="F19">INDEX(tb_anime[title2],SMALL(IF(G19=tb_anime[weight mean],IF('Season stats'!$C$1=tb_anime[year],IF(tb_anime[season]='Season stats'!$C$2,ROW(tb_anime[title2])-ROW(INDEX(tb_anime[title2],1,1))+1,""),""),""),COUNTIF($G$9:G19,G19)))</f>
        <v>#N/A</v>
      </c>
      <c r="G19" s="24">
        <f t="array" ref="G19">LARGE(IF(tb_anime[year]=$C$1,IF(tb_anime[season]='Season stats'!$C$2,IFERROR(tb_anime[weight mean],0),0)),A19)</f>
        <v>0</v>
      </c>
    </row>
    <row r="20" spans="1:7" x14ac:dyDescent="0.3">
      <c r="A20" s="13">
        <f t="shared" si="0"/>
        <v>12</v>
      </c>
      <c r="B20" s="13" t="str">
        <f t="array" ref="B20">INDEX(tb_anime[title2],SMALL(IF(C20=tb_anime[total watched],IF('Season stats'!$C$1=tb_anime[year],IF(tb_anime[season]='Season stats'!$C$2,ROW(tb_anime[total watched])-ROW(INDEX(tb_anime[title2],1,1))+1,""),""),""),COUNTIF($C$9:C20,C20)))</f>
        <v>Idolls!</v>
      </c>
      <c r="C20" s="13">
        <f t="array" ref="C20">LARGE(IF(tb_anime[year]=$C$1,IF(tb_anime[season]='Season stats'!$C$2,tb_anime[total watched])),A20)</f>
        <v>1</v>
      </c>
      <c r="D20" s="13" t="str">
        <f t="array" ref="D20">INDEX(tb_anime[title2],SMALL(IF(E20=tb_anime[average total],IF('Season stats'!$C$1=tb_anime[year],IF(tb_anime[season]='Season stats'!$C$2,ROW(tb_anime[title2])-ROW(INDEX(tb_anime[title2],1,1))+1,""),""),""),COUNTIF($E$9:E20,E20)))</f>
        <v>Kumo desu ga, Nani ka?</v>
      </c>
      <c r="E20" s="13">
        <f t="array" ref="E20">LARGE(IF(tb_anime[year]=$C$1,IF(tb_anime[season]='Season stats'!$C$2,IF(tb_anime[season]='Season stats'!$C$2,IFERROR(tb_anime[average total],0),0),0)),A20)</f>
        <v>7</v>
      </c>
      <c r="F20" s="13" t="e">
        <f t="array" ref="F20">INDEX(tb_anime[title2],SMALL(IF(G20=tb_anime[weight mean],IF('Season stats'!$C$1=tb_anime[year],IF(tb_anime[season]='Season stats'!$C$2,ROW(tb_anime[title2])-ROW(INDEX(tb_anime[title2],1,1))+1,""),""),""),COUNTIF($G$9:G20,G20)))</f>
        <v>#N/A</v>
      </c>
      <c r="G20" s="24">
        <f t="array" ref="G20">LARGE(IF(tb_anime[year]=$C$1,IF(tb_anime[season]='Season stats'!$C$2,IFERROR(tb_anime[weight mean],0),0)),A20)</f>
        <v>0</v>
      </c>
    </row>
    <row r="21" spans="1:7" x14ac:dyDescent="0.3">
      <c r="A21" s="13">
        <f t="shared" si="0"/>
        <v>13</v>
      </c>
      <c r="B21" s="13" t="str">
        <f t="array" ref="B21">INDEX(tb_anime[title2],SMALL(IF(C21=tb_anime[total watched],IF('Season stats'!$C$1=tb_anime[year],IF(tb_anime[season]='Season stats'!$C$2,ROW(tb_anime[total watched])-ROW(INDEX(tb_anime[title2],1,1))+1,""),""),""),COUNTIF($C$9:C21,C21)))</f>
        <v>Idoly Pride</v>
      </c>
      <c r="C21" s="13">
        <f t="array" ref="C21">LARGE(IF(tb_anime[year]=$C$1,IF(tb_anime[season]='Season stats'!$C$2,tb_anime[total watched])),A21)</f>
        <v>1</v>
      </c>
      <c r="D21" s="13" t="str">
        <f t="array" ref="D21">INDEX(tb_anime[title2],SMALL(IF(E21=tb_anime[average total],IF('Season stats'!$C$1=tb_anime[year],IF(tb_anime[season]='Season stats'!$C$2,ROW(tb_anime[title2])-ROW(INDEX(tb_anime[title2],1,1))+1,""),""),""),COUNTIF($E$9:E21,E21)))</f>
        <v>Musician</v>
      </c>
      <c r="E21" s="13">
        <f t="array" ref="E21">LARGE(IF(tb_anime[year]=$C$1,IF(tb_anime[season]='Season stats'!$C$2,IF(tb_anime[season]='Season stats'!$C$2,IFERROR(tb_anime[average total],0),0),0)),A21)</f>
        <v>7</v>
      </c>
      <c r="F21" s="13" t="e">
        <f t="array" ref="F21">INDEX(tb_anime[title2],SMALL(IF(G21=tb_anime[weight mean],IF('Season stats'!$C$1=tb_anime[year],IF(tb_anime[season]='Season stats'!$C$2,ROW(tb_anime[title2])-ROW(INDEX(tb_anime[title2],1,1))+1,""),""),""),COUNTIF($G$9:G21,G21)))</f>
        <v>#N/A</v>
      </c>
      <c r="G21" s="24">
        <f t="array" ref="G21">LARGE(IF(tb_anime[year]=$C$1,IF(tb_anime[season]='Season stats'!$C$2,IFERROR(tb_anime[weight mean],0),0)),A21)</f>
        <v>0</v>
      </c>
    </row>
    <row r="22" spans="1:7" x14ac:dyDescent="0.3">
      <c r="A22" s="13">
        <f t="shared" si="0"/>
        <v>14</v>
      </c>
      <c r="B22" s="13" t="str">
        <f t="array" ref="B22">INDEX(tb_anime[title2],SMALL(IF(C22=tb_anime[total watched],IF('Season stats'!$C$1=tb_anime[year],IF(tb_anime[season]='Season stats'!$C$2,ROW(tb_anime[total watched])-ROW(INDEX(tb_anime[title2],1,1))+1,""),""),""),COUNTIF($C$9:C22,C22)))</f>
        <v>Kai Byoui Ramune</v>
      </c>
      <c r="C22" s="13">
        <f t="array" ref="C22">LARGE(IF(tb_anime[year]=$C$1,IF(tb_anime[season]='Season stats'!$C$2,tb_anime[total watched])),A22)</f>
        <v>1</v>
      </c>
      <c r="D22" s="13" t="str">
        <f t="array" ref="D22">INDEX(tb_anime[title2],SMALL(IF(E22=tb_anime[average total],IF('Season stats'!$C$1=tb_anime[year],IF(tb_anime[season]='Season stats'!$C$2,ROW(tb_anime[title2])-ROW(INDEX(tb_anime[title2],1,1))+1,""),""),""),COUNTIF($E$9:E22,E22)))</f>
        <v>With All Our Hearts</v>
      </c>
      <c r="E22" s="13">
        <f t="array" ref="E22">LARGE(IF(tb_anime[year]=$C$1,IF(tb_anime[season]='Season stats'!$C$2,IF(tb_anime[season]='Season stats'!$C$2,IFERROR(tb_anime[average total],0),0),0)),A22)</f>
        <v>7</v>
      </c>
      <c r="F22" s="13" t="e">
        <f t="array" ref="F22">INDEX(tb_anime[title2],SMALL(IF(G22=tb_anime[weight mean],IF('Season stats'!$C$1=tb_anime[year],IF(tb_anime[season]='Season stats'!$C$2,ROW(tb_anime[title2])-ROW(INDEX(tb_anime[title2],1,1))+1,""),""),""),COUNTIF($G$9:G22,G22)))</f>
        <v>#N/A</v>
      </c>
      <c r="G22" s="24">
        <f t="array" ref="G22">LARGE(IF(tb_anime[year]=$C$1,IF(tb_anime[season]='Season stats'!$C$2,IFERROR(tb_anime[weight mean],0),0)),A22)</f>
        <v>0</v>
      </c>
    </row>
    <row r="23" spans="1:7" x14ac:dyDescent="0.3">
      <c r="A23" s="13">
        <f t="shared" si="0"/>
        <v>15</v>
      </c>
      <c r="B23" s="13" t="str">
        <f t="array" ref="B23">INDEX(tb_anime[title2],SMALL(IF(C23=tb_anime[total watched],IF('Season stats'!$C$1=tb_anime[year],IF(tb_anime[season]='Season stats'!$C$2,ROW(tb_anime[total watched])-ROW(INDEX(tb_anime[title2],1,1))+1,""),""),""),COUNTIF($C$9:C23,C23)))</f>
        <v>Kaifuku Jutsushi no Yarinaoshi</v>
      </c>
      <c r="C23" s="13">
        <f t="array" ref="C23">LARGE(IF(tb_anime[year]=$C$1,IF(tb_anime[season]='Season stats'!$C$2,tb_anime[total watched])),A23)</f>
        <v>1</v>
      </c>
      <c r="D23" s="13" t="str">
        <f t="array" ref="D23">INDEX(tb_anime[title2],SMALL(IF(E23=tb_anime[average total],IF('Season stats'!$C$1=tb_anime[year],IF(tb_anime[season]='Season stats'!$C$2,ROW(tb_anime[title2])-ROW(INDEX(tb_anime[title2],1,1))+1,""),""),""),COUNTIF($E$9:E23,E23)))</f>
        <v>Wonder Egg Priority</v>
      </c>
      <c r="E23" s="13">
        <f t="array" ref="E23">LARGE(IF(tb_anime[year]=$C$1,IF(tb_anime[season]='Season stats'!$C$2,IF(tb_anime[season]='Season stats'!$C$2,IFERROR(tb_anime[average total],0),0),0)),A23)</f>
        <v>7</v>
      </c>
      <c r="F23" s="13" t="e">
        <f t="array" ref="F23">INDEX(tb_anime[title2],SMALL(IF(G23=tb_anime[weight mean],IF('Season stats'!$C$1=tb_anime[year],IF(tb_anime[season]='Season stats'!$C$2,ROW(tb_anime[title2])-ROW(INDEX(tb_anime[title2],1,1))+1,""),""),""),COUNTIF($G$9:G23,G23)))</f>
        <v>#N/A</v>
      </c>
      <c r="G23" s="24">
        <f t="array" ref="G23">LARGE(IF(tb_anime[year]=$C$1,IF(tb_anime[season]='Season stats'!$C$2,IFERROR(tb_anime[weight mean],0),0)),A23)</f>
        <v>0</v>
      </c>
    </row>
    <row r="24" spans="1:7" x14ac:dyDescent="0.3">
      <c r="A24" s="13">
        <f t="shared" si="0"/>
        <v>16</v>
      </c>
      <c r="B24" s="13" t="str">
        <f t="array" ref="B24">INDEX(tb_anime[title2],SMALL(IF(C24=tb_anime[total watched],IF('Season stats'!$C$1=tb_anime[year],IF(tb_anime[season]='Season stats'!$C$2,ROW(tb_anime[total watched])-ROW(INDEX(tb_anime[title2],1,1))+1,""),""),""),COUNTIF($C$9:C24,C24)))</f>
        <v>Kamiari Algorithm</v>
      </c>
      <c r="C24" s="13">
        <f t="array" ref="C24">LARGE(IF(tb_anime[year]=$C$1,IF(tb_anime[season]='Season stats'!$C$2,tb_anime[total watched])),A24)</f>
        <v>1</v>
      </c>
      <c r="D24" s="13" t="str">
        <f t="array" ref="D24">INDEX(tb_anime[title2],SMALL(IF(E24=tb_anime[average total],IF('Season stats'!$C$1=tb_anime[year],IF(tb_anime[season]='Season stats'!$C$2,ROW(tb_anime[title2])-ROW(INDEX(tb_anime[title2],1,1))+1,""),""),""),COUNTIF($E$9:E24,E24)))</f>
        <v>Back Arrow</v>
      </c>
      <c r="E24" s="13">
        <f t="array" ref="E24">LARGE(IF(tb_anime[year]=$C$1,IF(tb_anime[season]='Season stats'!$C$2,IF(tb_anime[season]='Season stats'!$C$2,IFERROR(tb_anime[average total],0),0),0)),A24)</f>
        <v>6</v>
      </c>
      <c r="F24" s="13" t="e">
        <f t="array" ref="F24">INDEX(tb_anime[title2],SMALL(IF(G24=tb_anime[weight mean],IF('Season stats'!$C$1=tb_anime[year],IF(tb_anime[season]='Season stats'!$C$2,ROW(tb_anime[title2])-ROW(INDEX(tb_anime[title2],1,1))+1,""),""),""),COUNTIF($G$9:G24,G24)))</f>
        <v>#N/A</v>
      </c>
      <c r="G24" s="24">
        <f t="array" ref="G24">LARGE(IF(tb_anime[year]=$C$1,IF(tb_anime[season]='Season stats'!$C$2,IFERROR(tb_anime[weight mean],0),0)),A24)</f>
        <v>0</v>
      </c>
    </row>
    <row r="25" spans="1:7" x14ac:dyDescent="0.3">
      <c r="A25" s="13">
        <f t="shared" si="0"/>
        <v>17</v>
      </c>
      <c r="B25" s="13" t="str">
        <f t="array" ref="B25">INDEX(tb_anime[title2],SMALL(IF(C25=tb_anime[total watched],IF('Season stats'!$C$1=tb_anime[year],IF(tb_anime[season]='Season stats'!$C$2,ROW(tb_anime[total watched])-ROW(INDEX(tb_anime[title2],1,1))+1,""),""),""),COUNTIF($C$9:C25,C25)))</f>
        <v>Kan Saete Kuyashii wa</v>
      </c>
      <c r="C25" s="13">
        <f t="array" ref="C25">LARGE(IF(tb_anime[year]=$C$1,IF(tb_anime[season]='Season stats'!$C$2,tb_anime[total watched])),A25)</f>
        <v>1</v>
      </c>
      <c r="D25" s="13" t="str">
        <f t="array" ref="D25">INDEX(tb_anime[title2],SMALL(IF(E25=tb_anime[average total],IF('Season stats'!$C$1=tb_anime[year],IF(tb_anime[season]='Season stats'!$C$2,ROW(tb_anime[title2])-ROW(INDEX(tb_anime[title2],1,1))+1,""),""),""),COUNTIF($E$9:E25,E25)))</f>
        <v>Boy</v>
      </c>
      <c r="E25" s="13">
        <f t="array" ref="E25">LARGE(IF(tb_anime[year]=$C$1,IF(tb_anime[season]='Season stats'!$C$2,IF(tb_anime[season]='Season stats'!$C$2,IFERROR(tb_anime[average total],0),0),0)),A25)</f>
        <v>6</v>
      </c>
      <c r="F25" s="13" t="e">
        <f t="array" ref="F25">INDEX(tb_anime[title2],SMALL(IF(G25=tb_anime[weight mean],IF('Season stats'!$C$1=tb_anime[year],IF(tb_anime[season]='Season stats'!$C$2,ROW(tb_anime[title2])-ROW(INDEX(tb_anime[title2],1,1))+1,""),""),""),COUNTIF($G$9:G25,G25)))</f>
        <v>#N/A</v>
      </c>
      <c r="G25" s="24">
        <f t="array" ref="G25">LARGE(IF(tb_anime[year]=$C$1,IF(tb_anime[season]='Season stats'!$C$2,IFERROR(tb_anime[weight mean],0),0)),A25)</f>
        <v>0</v>
      </c>
    </row>
    <row r="26" spans="1:7" x14ac:dyDescent="0.3">
      <c r="A26" s="13">
        <f t="shared" si="0"/>
        <v>18</v>
      </c>
      <c r="B26" s="13" t="str">
        <f t="array" ref="B26">INDEX(tb_anime[title2],SMALL(IF(C26=tb_anime[total watched],IF('Season stats'!$C$1=tb_anime[year],IF(tb_anime[season]='Season stats'!$C$2,ROW(tb_anime[total watched])-ROW(INDEX(tb_anime[title2],1,1))+1,""),""),""),COUNTIF($C$9:C26,C26)))</f>
        <v>Kemono Jihen</v>
      </c>
      <c r="C26" s="13">
        <f t="array" ref="C26">LARGE(IF(tb_anime[year]=$C$1,IF(tb_anime[season]='Season stats'!$C$2,tb_anime[total watched])),A26)</f>
        <v>1</v>
      </c>
      <c r="D26" s="13" t="str">
        <f t="array" ref="D26">INDEX(tb_anime[title2],SMALL(IF(E26=tb_anime[average total],IF('Season stats'!$C$1=tb_anime[year],IF(tb_anime[season]='Season stats'!$C$2,ROW(tb_anime[title2])-ROW(INDEX(tb_anime[title2],1,1))+1,""),""),""),COUNTIF($E$9:E26,E26)))</f>
        <v>Haru Dorobou</v>
      </c>
      <c r="E26" s="13">
        <f t="array" ref="E26">LARGE(IF(tb_anime[year]=$C$1,IF(tb_anime[season]='Season stats'!$C$2,IF(tb_anime[season]='Season stats'!$C$2,IFERROR(tb_anime[average total],0),0),0)),A26)</f>
        <v>6</v>
      </c>
      <c r="F26" s="13" t="e">
        <f t="array" ref="F26">INDEX(tb_anime[title2],SMALL(IF(G26=tb_anime[weight mean],IF('Season stats'!$C$1=tb_anime[year],IF(tb_anime[season]='Season stats'!$C$2,ROW(tb_anime[title2])-ROW(INDEX(tb_anime[title2],1,1))+1,""),""),""),COUNTIF($G$9:G26,G26)))</f>
        <v>#N/A</v>
      </c>
      <c r="G26" s="24">
        <f t="array" ref="G26">LARGE(IF(tb_anime[year]=$C$1,IF(tb_anime[season]='Season stats'!$C$2,IFERROR(tb_anime[weight mean],0),0)),A26)</f>
        <v>0</v>
      </c>
    </row>
    <row r="27" spans="1:7" x14ac:dyDescent="0.3">
      <c r="A27" s="13">
        <f t="shared" si="0"/>
        <v>19</v>
      </c>
      <c r="B27" s="13" t="str">
        <f t="array" ref="B27">INDEX(tb_anime[title2],SMALL(IF(C27=tb_anime[total watched],IF('Season stats'!$C$1=tb_anime[year],IF(tb_anime[season]='Season stats'!$C$2,ROW(tb_anime[total watched])-ROW(INDEX(tb_anime[title2],1,1))+1,""),""),""),COUNTIF($C$9:C27,C27)))</f>
        <v>Kumo desu ga, Nani ka?</v>
      </c>
      <c r="C27" s="13">
        <f t="array" ref="C27">LARGE(IF(tb_anime[year]=$C$1,IF(tb_anime[season]='Season stats'!$C$2,tb_anime[total watched])),A27)</f>
        <v>1</v>
      </c>
      <c r="D27" s="13" t="str">
        <f t="array" ref="D27">INDEX(tb_anime[title2],SMALL(IF(E27=tb_anime[average total],IF('Season stats'!$C$1=tb_anime[year],IF(tb_anime[season]='Season stats'!$C$2,ROW(tb_anime[title2])-ROW(INDEX(tb_anime[title2],1,1))+1,""),""),""),COUNTIF($E$9:E27,E27)))</f>
        <v>Home!</v>
      </c>
      <c r="E27" s="13">
        <f t="array" ref="E27">LARGE(IF(tb_anime[year]=$C$1,IF(tb_anime[season]='Season stats'!$C$2,IF(tb_anime[season]='Season stats'!$C$2,IFERROR(tb_anime[average total],0),0),0)),A27)</f>
        <v>6</v>
      </c>
      <c r="F27" s="13" t="e">
        <f t="array" ref="F27">INDEX(tb_anime[title2],SMALL(IF(G27=tb_anime[weight mean],IF('Season stats'!$C$1=tb_anime[year],IF(tb_anime[season]='Season stats'!$C$2,ROW(tb_anime[title2])-ROW(INDEX(tb_anime[title2],1,1))+1,""),""),""),COUNTIF($G$9:G27,G27)))</f>
        <v>#N/A</v>
      </c>
      <c r="G27" s="24">
        <f t="array" ref="G27">LARGE(IF(tb_anime[year]=$C$1,IF(tb_anime[season]='Season stats'!$C$2,IFERROR(tb_anime[weight mean],0),0)),A27)</f>
        <v>0</v>
      </c>
    </row>
    <row r="28" spans="1:7" x14ac:dyDescent="0.3">
      <c r="A28" s="13">
        <f t="shared" si="0"/>
        <v>20</v>
      </c>
      <c r="B28" s="13" t="str">
        <f t="array" ref="B28">INDEX(tb_anime[title2],SMALL(IF(C28=tb_anime[total watched],IF('Season stats'!$C$1=tb_anime[year],IF(tb_anime[season]='Season stats'!$C$2,ROW(tb_anime[total watched])-ROW(INDEX(tb_anime[title2],1,1))+1,""),""),""),COUNTIF($C$9:C28,C28)))</f>
        <v>Kuraku Kuroku</v>
      </c>
      <c r="C28" s="13">
        <f t="array" ref="C28">LARGE(IF(tb_anime[year]=$C$1,IF(tb_anime[season]='Season stats'!$C$2,tb_anime[total watched])),A28)</f>
        <v>1</v>
      </c>
      <c r="D28" s="13" t="str">
        <f t="array" ref="D28">INDEX(tb_anime[title2],SMALL(IF(E28=tb_anime[average total],IF('Season stats'!$C$1=tb_anime[year],IF(tb_anime[season]='Season stats'!$C$2,ROW(tb_anime[title2])-ROW(INDEX(tb_anime[title2],1,1))+1,""),""),""),COUNTIF($E$9:E28,E28)))</f>
        <v>Kai Byoui Ramune</v>
      </c>
      <c r="E28" s="13">
        <f t="array" ref="E28">LARGE(IF(tb_anime[year]=$C$1,IF(tb_anime[season]='Season stats'!$C$2,IF(tb_anime[season]='Season stats'!$C$2,IFERROR(tb_anime[average total],0),0),0)),A28)</f>
        <v>6</v>
      </c>
      <c r="F28" s="13" t="e">
        <f t="array" ref="F28">INDEX(tb_anime[title2],SMALL(IF(G28=tb_anime[weight mean],IF('Season stats'!$C$1=tb_anime[year],IF(tb_anime[season]='Season stats'!$C$2,ROW(tb_anime[title2])-ROW(INDEX(tb_anime[title2],1,1))+1,""),""),""),COUNTIF($G$9:G28,G28)))</f>
        <v>#N/A</v>
      </c>
      <c r="G28" s="24">
        <f t="array" ref="G28">LARGE(IF(tb_anime[year]=$C$1,IF(tb_anime[season]='Season stats'!$C$2,IFERROR(tb_anime[weight mean],0),0)),A28)</f>
        <v>0</v>
      </c>
    </row>
    <row r="29" spans="1:7" x14ac:dyDescent="0.3">
      <c r="A29" s="13">
        <f t="shared" si="0"/>
        <v>21</v>
      </c>
      <c r="B29" s="13" t="str">
        <f t="array" ref="B29">INDEX(tb_anime[title2],SMALL(IF(C29=tb_anime[total watched],IF('Season stats'!$C$1=tb_anime[year],IF(tb_anime[season]='Season stats'!$C$2,ROW(tb_anime[total watched])-ROW(INDEX(tb_anime[title2],1,1))+1,""),""),""),COUNTIF($C$9:C29,C29)))</f>
        <v>Majutsushi Orphen Hagure Tabi: Kimluck-hen</v>
      </c>
      <c r="C29" s="13">
        <f t="array" ref="C29">LARGE(IF(tb_anime[year]=$C$1,IF(tb_anime[season]='Season stats'!$C$2,tb_anime[total watched])),A29)</f>
        <v>1</v>
      </c>
      <c r="D29" s="13" t="str">
        <f t="array" ref="D29">INDEX(tb_anime[title2],SMALL(IF(E29=tb_anime[average total],IF('Season stats'!$C$1=tb_anime[year],IF(tb_anime[season]='Season stats'!$C$2,ROW(tb_anime[title2])-ROW(INDEX(tb_anime[title2],1,1))+1,""),""),""),COUNTIF($E$9:E29,E29)))</f>
        <v>Kan Saete Kuyashii wa</v>
      </c>
      <c r="E29" s="13">
        <f t="array" ref="E29">LARGE(IF(tb_anime[year]=$C$1,IF(tb_anime[season]='Season stats'!$C$2,IF(tb_anime[season]='Season stats'!$C$2,IFERROR(tb_anime[average total],0),0),0)),A29)</f>
        <v>6</v>
      </c>
      <c r="F29" s="13" t="e">
        <f t="array" ref="F29">INDEX(tb_anime[title2],SMALL(IF(G29=tb_anime[weight mean],IF('Season stats'!$C$1=tb_anime[year],IF(tb_anime[season]='Season stats'!$C$2,ROW(tb_anime[title2])-ROW(INDEX(tb_anime[title2],1,1))+1,""),""),""),COUNTIF($G$9:G29,G29)))</f>
        <v>#N/A</v>
      </c>
      <c r="G29" s="24">
        <f t="array" ref="G29">LARGE(IF(tb_anime[year]=$C$1,IF(tb_anime[season]='Season stats'!$C$2,IFERROR(tb_anime[weight mean],0),0)),A29)</f>
        <v>0</v>
      </c>
    </row>
    <row r="30" spans="1:7" x14ac:dyDescent="0.3">
      <c r="A30" s="13">
        <f t="shared" si="0"/>
        <v>22</v>
      </c>
      <c r="B30" s="13" t="str">
        <f t="array" ref="B30">INDEX(tb_anime[title2],SMALL(IF(C30=tb_anime[total watched],IF('Season stats'!$C$1=tb_anime[year],IF(tb_anime[season]='Season stats'!$C$2,ROW(tb_anime[total watched])-ROW(INDEX(tb_anime[title2],1,1))+1,""),""),""),COUNTIF($C$9:C30,C30)))</f>
        <v>Mogu Mogu Yummy!</v>
      </c>
      <c r="C30" s="13">
        <f t="array" ref="C30">LARGE(IF(tb_anime[year]=$C$1,IF(tb_anime[season]='Season stats'!$C$2,tb_anime[total watched])),A30)</f>
        <v>1</v>
      </c>
      <c r="D30" s="13" t="str">
        <f t="array" ref="D30">INDEX(tb_anime[title2],SMALL(IF(E30=tb_anime[average total],IF('Season stats'!$C$1=tb_anime[year],IF(tb_anime[season]='Season stats'!$C$2,ROW(tb_anime[title2])-ROW(INDEX(tb_anime[title2],1,1))+1,""),""),""),COUNTIF($E$9:E30,E30)))</f>
        <v>Kemono Jihen</v>
      </c>
      <c r="E30" s="13">
        <f t="array" ref="E30">LARGE(IF(tb_anime[year]=$C$1,IF(tb_anime[season]='Season stats'!$C$2,IF(tb_anime[season]='Season stats'!$C$2,IFERROR(tb_anime[average total],0),0),0)),A30)</f>
        <v>6</v>
      </c>
      <c r="F30" s="13" t="e">
        <f t="array" ref="F30">INDEX(tb_anime[title2],SMALL(IF(G30=tb_anime[weight mean],IF('Season stats'!$C$1=tb_anime[year],IF(tb_anime[season]='Season stats'!$C$2,ROW(tb_anime[title2])-ROW(INDEX(tb_anime[title2],1,1))+1,""),""),""),COUNTIF($G$9:G30,G30)))</f>
        <v>#N/A</v>
      </c>
      <c r="G30" s="24">
        <f t="array" ref="G30">LARGE(IF(tb_anime[year]=$C$1,IF(tb_anime[season]='Season stats'!$C$2,IFERROR(tb_anime[weight mean],0),0)),A30)</f>
        <v>0</v>
      </c>
    </row>
    <row r="31" spans="1:7" x14ac:dyDescent="0.3">
      <c r="A31" s="13">
        <f t="shared" si="0"/>
        <v>23</v>
      </c>
      <c r="B31" s="13" t="str">
        <f t="array" ref="B31">INDEX(tb_anime[title2],SMALL(IF(C31=tb_anime[total watched],IF('Season stats'!$C$1=tb_anime[year],IF(tb_anime[season]='Season stats'!$C$2,ROW(tb_anime[total watched])-ROW(INDEX(tb_anime[title2],1,1))+1,""),""),""),COUNTIF($C$9:C31,C31)))</f>
        <v>Musician</v>
      </c>
      <c r="C31" s="13">
        <f t="array" ref="C31">LARGE(IF(tb_anime[year]=$C$1,IF(tb_anime[season]='Season stats'!$C$2,tb_anime[total watched])),A31)</f>
        <v>1</v>
      </c>
      <c r="D31" s="13" t="str">
        <f t="array" ref="D31">INDEX(tb_anime[title2],SMALL(IF(E31=tb_anime[average total],IF('Season stats'!$C$1=tb_anime[year],IF(tb_anime[season]='Season stats'!$C$2,ROW(tb_anime[title2])-ROW(INDEX(tb_anime[title2],1,1))+1,""),""),""),COUNTIF($E$9:E31,E31)))</f>
        <v>Kuraku Kuroku</v>
      </c>
      <c r="E31" s="13">
        <f t="array" ref="E31">LARGE(IF(tb_anime[year]=$C$1,IF(tb_anime[season]='Season stats'!$C$2,IF(tb_anime[season]='Season stats'!$C$2,IFERROR(tb_anime[average total],0),0),0)),A31)</f>
        <v>6</v>
      </c>
      <c r="F31" s="13" t="e">
        <f t="array" ref="F31">INDEX(tb_anime[title2],SMALL(IF(G31=tb_anime[weight mean],IF('Season stats'!$C$1=tb_anime[year],IF(tb_anime[season]='Season stats'!$C$2,ROW(tb_anime[title2])-ROW(INDEX(tb_anime[title2],1,1))+1,""),""),""),COUNTIF($G$9:G31,G31)))</f>
        <v>#N/A</v>
      </c>
      <c r="G31" s="24">
        <f t="array" ref="G31">LARGE(IF(tb_anime[year]=$C$1,IF(tb_anime[season]='Season stats'!$C$2,IFERROR(tb_anime[weight mean],0),0)),A31)</f>
        <v>0</v>
      </c>
    </row>
    <row r="32" spans="1:7" x14ac:dyDescent="0.3">
      <c r="A32" s="13">
        <f t="shared" si="0"/>
        <v>24</v>
      </c>
      <c r="B32" s="13" t="str">
        <f t="array" ref="B32">INDEX(tb_anime[title2],SMALL(IF(C32=tb_anime[total watched],IF('Season stats'!$C$1=tb_anime[year],IF(tb_anime[season]='Season stats'!$C$2,ROW(tb_anime[total watched])-ROW(INDEX(tb_anime[title2],1,1))+1,""),""),""),COUNTIF($C$9:C32,C32)))</f>
        <v>Ore dake Haireru Kakushi Dungeon</v>
      </c>
      <c r="C32" s="13">
        <f t="array" ref="C32">LARGE(IF(tb_anime[year]=$C$1,IF(tb_anime[season]='Season stats'!$C$2,tb_anime[total watched])),A32)</f>
        <v>1</v>
      </c>
      <c r="D32" s="13" t="str">
        <f t="array" ref="D32">INDEX(tb_anime[title2],SMALL(IF(E32=tb_anime[average total],IF('Season stats'!$C$1=tb_anime[year],IF(tb_anime[season]='Season stats'!$C$2,ROW(tb_anime[title2])-ROW(INDEX(tb_anime[title2],1,1))+1,""),""),""),COUNTIF($E$9:E32,E32)))</f>
        <v>Tenchi Souzou Design-bu</v>
      </c>
      <c r="E32" s="13">
        <f t="array" ref="E32">LARGE(IF(tb_anime[year]=$C$1,IF(tb_anime[season]='Season stats'!$C$2,IF(tb_anime[season]='Season stats'!$C$2,IFERROR(tb_anime[average total],0),0),0)),A32)</f>
        <v>6</v>
      </c>
      <c r="F32" s="13" t="e">
        <f t="array" ref="F32">INDEX(tb_anime[title2],SMALL(IF(G32=tb_anime[weight mean],IF('Season stats'!$C$1=tb_anime[year],IF(tb_anime[season]='Season stats'!$C$2,ROW(tb_anime[title2])-ROW(INDEX(tb_anime[title2],1,1))+1,""),""),""),COUNTIF($G$9:G32,G32)))</f>
        <v>#N/A</v>
      </c>
      <c r="G32" s="24">
        <f t="array" ref="G32">LARGE(IF(tb_anime[year]=$C$1,IF(tb_anime[season]='Season stats'!$C$2,IFERROR(tb_anime[weight mean],0),0)),A32)</f>
        <v>0</v>
      </c>
    </row>
    <row r="33" spans="1:7" x14ac:dyDescent="0.3">
      <c r="A33" s="13">
        <f t="shared" si="0"/>
        <v>25</v>
      </c>
      <c r="B33" s="13" t="str">
        <f t="array" ref="B33">INDEX(tb_anime[title2],SMALL(IF(C33=tb_anime[total watched],IF('Season stats'!$C$1=tb_anime[year],IF(tb_anime[season]='Season stats'!$C$2,ROW(tb_anime[total watched])-ROW(INDEX(tb_anime[title2],1,1))+1,""),""),""),COUNTIF($C$9:C33,C33)))</f>
        <v>SK∞</v>
      </c>
      <c r="C33" s="13">
        <f t="array" ref="C33">LARGE(IF(tb_anime[year]=$C$1,IF(tb_anime[season]='Season stats'!$C$2,tb_anime[total watched])),A33)</f>
        <v>1</v>
      </c>
      <c r="D33" s="13" t="str">
        <f t="array" ref="D33">INDEX(tb_anime[title2],SMALL(IF(E33=tb_anime[average total],IF('Season stats'!$C$1=tb_anime[year],IF(tb_anime[season]='Season stats'!$C$2,ROW(tb_anime[title2])-ROW(INDEX(tb_anime[title2],1,1))+1,""),""),""),COUNTIF($E$9:E33,E33)))</f>
        <v>Urasekai Picnic</v>
      </c>
      <c r="E33" s="13">
        <f t="array" ref="E33">LARGE(IF(tb_anime[year]=$C$1,IF(tb_anime[season]='Season stats'!$C$2,IF(tb_anime[season]='Season stats'!$C$2,IFERROR(tb_anime[average total],0),0),0)),A33)</f>
        <v>6</v>
      </c>
      <c r="F33" s="13" t="e">
        <f t="array" ref="F33">INDEX(tb_anime[title2],SMALL(IF(G33=tb_anime[weight mean],IF('Season stats'!$C$1=tb_anime[year],IF(tb_anime[season]='Season stats'!$C$2,ROW(tb_anime[title2])-ROW(INDEX(tb_anime[title2],1,1))+1,""),""),""),COUNTIF($G$9:G33,G33)))</f>
        <v>#N/A</v>
      </c>
      <c r="G33" s="24">
        <f t="array" ref="G33">LARGE(IF(tb_anime[year]=$C$1,IF(tb_anime[season]='Season stats'!$C$2,IFERROR(tb_anime[weight mean],0),0)),A33)</f>
        <v>0</v>
      </c>
    </row>
    <row r="34" spans="1:7" x14ac:dyDescent="0.3">
      <c r="A34" s="13">
        <f t="shared" si="0"/>
        <v>26</v>
      </c>
      <c r="B34" s="13" t="str">
        <f t="array" ref="B34">INDEX(tb_anime[title2],SMALL(IF(C34=tb_anime[total watched],IF('Season stats'!$C$1=tb_anime[year],IF(tb_anime[season]='Season stats'!$C$2,ROW(tb_anime[total watched])-ROW(INDEX(tb_anime[title2],1,1))+1,""),""),""),COUNTIF($C$9:C34,C34)))</f>
        <v>Tatoeba Last Dungeon Mae no Mura no Shounen ga Joban no Machi de Kurasu Youna Monogatari</v>
      </c>
      <c r="C34" s="13">
        <f t="array" ref="C34">LARGE(IF(tb_anime[year]=$C$1,IF(tb_anime[season]='Season stats'!$C$2,tb_anime[total watched])),A34)</f>
        <v>1</v>
      </c>
      <c r="D34" s="13" t="str">
        <f t="array" ref="D34">INDEX(tb_anime[title2],SMALL(IF(E34=tb_anime[average total],IF('Season stats'!$C$1=tb_anime[year],IF(tb_anime[season]='Season stats'!$C$2,ROW(tb_anime[title2])-ROW(INDEX(tb_anime[title2],1,1))+1,""),""),""),COUNTIF($E$9:E34,E34)))</f>
        <v>Yatogame-chan Kansatsu Nikki Sansatsume</v>
      </c>
      <c r="E34" s="13">
        <f t="array" ref="E34">LARGE(IF(tb_anime[year]=$C$1,IF(tb_anime[season]='Season stats'!$C$2,IF(tb_anime[season]='Season stats'!$C$2,IFERROR(tb_anime[average total],0),0),0)),A34)</f>
        <v>6</v>
      </c>
      <c r="F34" s="13" t="e">
        <f t="array" ref="F34">INDEX(tb_anime[title2],SMALL(IF(G34=tb_anime[weight mean],IF('Season stats'!$C$1=tb_anime[year],IF(tb_anime[season]='Season stats'!$C$2,ROW(tb_anime[title2])-ROW(INDEX(tb_anime[title2],1,1))+1,""),""),""),COUNTIF($G$9:G34,G34)))</f>
        <v>#N/A</v>
      </c>
      <c r="G34" s="24">
        <f t="array" ref="G34">LARGE(IF(tb_anime[year]=$C$1,IF(tb_anime[season]='Season stats'!$C$2,IFERROR(tb_anime[weight mean],0),0)),A34)</f>
        <v>0</v>
      </c>
    </row>
    <row r="35" spans="1:7" x14ac:dyDescent="0.3">
      <c r="A35" s="13">
        <f t="shared" si="0"/>
        <v>27</v>
      </c>
      <c r="B35" s="13" t="str">
        <f t="array" ref="B35">INDEX(tb_anime[title2],SMALL(IF(C35=tb_anime[total watched],IF('Season stats'!$C$1=tb_anime[year],IF(tb_anime[season]='Season stats'!$C$2,ROW(tb_anime[total watched])-ROW(INDEX(tb_anime[title2],1,1))+1,""),""),""),COUNTIF($C$9:C35,C35)))</f>
        <v>Tenchi Souzou Design-bu</v>
      </c>
      <c r="C35" s="13">
        <f t="array" ref="C35">LARGE(IF(tb_anime[year]=$C$1,IF(tb_anime[season]='Season stats'!$C$2,tb_anime[total watched])),A35)</f>
        <v>1</v>
      </c>
      <c r="D35" s="13" t="str">
        <f t="array" ref="D35">INDEX(tb_anime[title2],SMALL(IF(E35=tb_anime[average total],IF('Season stats'!$C$1=tb_anime[year],IF(tb_anime[season]='Season stats'!$C$2,ROW(tb_anime[title2])-ROW(INDEX(tb_anime[title2],1,1))+1,""),""),""),COUNTIF($E$9:E35,E35)))</f>
        <v>Youjo Shachou</v>
      </c>
      <c r="E35" s="13">
        <f t="array" ref="E35">LARGE(IF(tb_anime[year]=$C$1,IF(tb_anime[season]='Season stats'!$C$2,IF(tb_anime[season]='Season stats'!$C$2,IFERROR(tb_anime[average total],0),0),0)),A35)</f>
        <v>6</v>
      </c>
      <c r="F35" s="13" t="e">
        <f t="array" ref="F35">INDEX(tb_anime[title2],SMALL(IF(G35=tb_anime[weight mean],IF('Season stats'!$C$1=tb_anime[year],IF(tb_anime[season]='Season stats'!$C$2,ROW(tb_anime[title2])-ROW(INDEX(tb_anime[title2],1,1))+1,""),""),""),COUNTIF($G$9:G35,G35)))</f>
        <v>#N/A</v>
      </c>
      <c r="G35" s="24">
        <f t="array" ref="G35">LARGE(IF(tb_anime[year]=$C$1,IF(tb_anime[season]='Season stats'!$C$2,IFERROR(tb_anime[weight mean],0),0)),A35)</f>
        <v>0</v>
      </c>
    </row>
    <row r="36" spans="1:7" x14ac:dyDescent="0.3">
      <c r="A36" s="13">
        <f t="shared" si="0"/>
        <v>28</v>
      </c>
      <c r="B36" s="13" t="str">
        <f t="array" ref="B36">INDEX(tb_anime[title2],SMALL(IF(C36=tb_anime[total watched],IF('Season stats'!$C$1=tb_anime[year],IF(tb_anime[season]='Season stats'!$C$2,ROW(tb_anime[total watched])-ROW(INDEX(tb_anime[title2],1,1))+1,""),""),""),COUNTIF($C$9:C36,C36)))</f>
        <v>Tenkuu Shinpan</v>
      </c>
      <c r="C36" s="13">
        <f t="array" ref="C36">LARGE(IF(tb_anime[year]=$C$1,IF(tb_anime[season]='Season stats'!$C$2,tb_anime[total watched])),A36)</f>
        <v>1</v>
      </c>
      <c r="D36" s="13" t="str">
        <f t="array" ref="D36">INDEX(tb_anime[title2],SMALL(IF(E36=tb_anime[average total],IF('Season stats'!$C$1=tb_anime[year],IF(tb_anime[season]='Season stats'!$C$2,ROW(tb_anime[title2])-ROW(INDEX(tb_anime[title2],1,1))+1,""),""),""),COUNTIF($E$9:E36,E36)))</f>
        <v>Dogeza de Tanondemita: Isekai-hen</v>
      </c>
      <c r="E36" s="13">
        <f t="array" ref="E36">LARGE(IF(tb_anime[year]=$C$1,IF(tb_anime[season]='Season stats'!$C$2,IF(tb_anime[season]='Season stats'!$C$2,IFERROR(tb_anime[average total],0),0),0)),A36)</f>
        <v>5</v>
      </c>
      <c r="F36" s="13" t="e">
        <f t="array" ref="F36">INDEX(tb_anime[title2],SMALL(IF(G36=tb_anime[weight mean],IF('Season stats'!$C$1=tb_anime[year],IF(tb_anime[season]='Season stats'!$C$2,ROW(tb_anime[title2])-ROW(INDEX(tb_anime[title2],1,1))+1,""),""),""),COUNTIF($G$9:G36,G36)))</f>
        <v>#N/A</v>
      </c>
      <c r="G36" s="24">
        <f t="array" ref="G36">LARGE(IF(tb_anime[year]=$C$1,IF(tb_anime[season]='Season stats'!$C$2,IFERROR(tb_anime[weight mean],0),0)),A36)</f>
        <v>0</v>
      </c>
    </row>
    <row r="37" spans="1:7" x14ac:dyDescent="0.3">
      <c r="A37" s="13">
        <f t="shared" si="0"/>
        <v>29</v>
      </c>
      <c r="B37" s="13" t="str">
        <f t="array" ref="B37">INDEX(tb_anime[title2],SMALL(IF(C37=tb_anime[total watched],IF('Season stats'!$C$1=tb_anime[year],IF(tb_anime[season]='Season stats'!$C$2,ROW(tb_anime[total watched])-ROW(INDEX(tb_anime[title2],1,1))+1,""),""),""),COUNTIF($C$9:C37,C37)))</f>
        <v>Urasekai Picnic</v>
      </c>
      <c r="C37" s="13">
        <f t="array" ref="C37">LARGE(IF(tb_anime[year]=$C$1,IF(tb_anime[season]='Season stats'!$C$2,tb_anime[total watched])),A37)</f>
        <v>1</v>
      </c>
      <c r="D37" s="13" t="str">
        <f t="array" ref="D37">INDEX(tb_anime[title2],SMALL(IF(E37=tb_anime[average total],IF('Season stats'!$C$1=tb_anime[year],IF(tb_anime[season]='Season stats'!$C$2,ROW(tb_anime[title2])-ROW(INDEX(tb_anime[title2],1,1))+1,""),""),""),COUNTIF($E$9:E37,E37)))</f>
        <v>Encore</v>
      </c>
      <c r="E37" s="13">
        <f t="array" ref="E37">LARGE(IF(tb_anime[year]=$C$1,IF(tb_anime[season]='Season stats'!$C$2,IF(tb_anime[season]='Season stats'!$C$2,IFERROR(tb_anime[average total],0),0),0)),A37)</f>
        <v>5</v>
      </c>
      <c r="F37" s="13" t="e">
        <f t="array" ref="F37">INDEX(tb_anime[title2],SMALL(IF(G37=tb_anime[weight mean],IF('Season stats'!$C$1=tb_anime[year],IF(tb_anime[season]='Season stats'!$C$2,ROW(tb_anime[title2])-ROW(INDEX(tb_anime[title2],1,1))+1,""),""),""),COUNTIF($G$9:G37,G37)))</f>
        <v>#N/A</v>
      </c>
      <c r="G37" s="24">
        <f t="array" ref="G37">LARGE(IF(tb_anime[year]=$C$1,IF(tb_anime[season]='Season stats'!$C$2,IFERROR(tb_anime[weight mean],0),0)),A37)</f>
        <v>0</v>
      </c>
    </row>
    <row r="38" spans="1:7" x14ac:dyDescent="0.3">
      <c r="A38" s="13">
        <f t="shared" si="0"/>
        <v>30</v>
      </c>
      <c r="B38" s="13" t="str">
        <f t="array" ref="B38">INDEX(tb_anime[title2],SMALL(IF(C38=tb_anime[total watched],IF('Season stats'!$C$1=tb_anime[year],IF(tb_anime[season]='Season stats'!$C$2,ROW(tb_anime[total watched])-ROW(INDEX(tb_anime[title2],1,1))+1,""),""),""),COUNTIF($C$9:C38,C38)))</f>
        <v>Urvan</v>
      </c>
      <c r="C38" s="13">
        <f t="array" ref="C38">LARGE(IF(tb_anime[year]=$C$1,IF(tb_anime[season]='Season stats'!$C$2,tb_anime[total watched])),A38)</f>
        <v>1</v>
      </c>
      <c r="D38" s="13" t="str">
        <f t="array" ref="D38">INDEX(tb_anime[title2],SMALL(IF(E38=tb_anime[average total],IF('Season stats'!$C$1=tb_anime[year],IF(tb_anime[season]='Season stats'!$C$2,ROW(tb_anime[title2])-ROW(INDEX(tb_anime[title2],1,1))+1,""),""),""),COUNTIF($E$9:E38,E38)))</f>
        <v>Heart Challenger</v>
      </c>
      <c r="E38" s="13">
        <f t="array" ref="E38">LARGE(IF(tb_anime[year]=$C$1,IF(tb_anime[season]='Season stats'!$C$2,IF(tb_anime[season]='Season stats'!$C$2,IFERROR(tb_anime[average total],0),0),0)),A38)</f>
        <v>5</v>
      </c>
      <c r="F38" s="13" t="e">
        <f t="array" ref="F38">INDEX(tb_anime[title2],SMALL(IF(G38=tb_anime[weight mean],IF('Season stats'!$C$1=tb_anime[year],IF(tb_anime[season]='Season stats'!$C$2,ROW(tb_anime[title2])-ROW(INDEX(tb_anime[title2],1,1))+1,""),""),""),COUNTIF($G$9:G38,G38)))</f>
        <v>#N/A</v>
      </c>
      <c r="G38" s="24">
        <f t="array" ref="G38">LARGE(IF(tb_anime[year]=$C$1,IF(tb_anime[season]='Season stats'!$C$2,IFERROR(tb_anime[weight mean],0),0)),A38)</f>
        <v>0</v>
      </c>
    </row>
    <row r="39" spans="1:7" x14ac:dyDescent="0.3">
      <c r="A39" s="13">
        <f t="shared" si="0"/>
        <v>31</v>
      </c>
      <c r="B39" s="13" t="str">
        <f t="array" ref="B39">INDEX(tb_anime[title2],SMALL(IF(C39=tb_anime[total watched],IF('Season stats'!$C$1=tb_anime[year],IF(tb_anime[season]='Season stats'!$C$2,ROW(tb_anime[total watched])-ROW(INDEX(tb_anime[title2],1,1))+1,""),""),""),COUNTIF($C$9:C39,C39)))</f>
        <v>With All Our Hearts</v>
      </c>
      <c r="C39" s="13">
        <f t="array" ref="C39">LARGE(IF(tb_anime[year]=$C$1,IF(tb_anime[season]='Season stats'!$C$2,tb_anime[total watched])),A39)</f>
        <v>1</v>
      </c>
      <c r="D39" s="13" t="str">
        <f t="array" ref="D39">INDEX(tb_anime[title2],SMALL(IF(E39=tb_anime[average total],IF('Season stats'!$C$1=tb_anime[year],IF(tb_anime[season]='Season stats'!$C$2,ROW(tb_anime[title2])-ROW(INDEX(tb_anime[title2],1,1))+1,""),""),""),COUNTIF($E$9:E39,E39)))</f>
        <v>Idoly Pride</v>
      </c>
      <c r="E39" s="13">
        <f t="array" ref="E39">LARGE(IF(tb_anime[year]=$C$1,IF(tb_anime[season]='Season stats'!$C$2,IF(tb_anime[season]='Season stats'!$C$2,IFERROR(tb_anime[average total],0),0),0)),A39)</f>
        <v>5</v>
      </c>
      <c r="F39" s="13" t="e">
        <f t="array" ref="F39">INDEX(tb_anime[title2],SMALL(IF(G39=tb_anime[weight mean],IF('Season stats'!$C$1=tb_anime[year],IF(tb_anime[season]='Season stats'!$C$2,ROW(tb_anime[title2])-ROW(INDEX(tb_anime[title2],1,1))+1,""),""),""),COUNTIF($G$9:G39,G39)))</f>
        <v>#N/A</v>
      </c>
      <c r="G39" s="24">
        <f t="array" ref="G39">LARGE(IF(tb_anime[year]=$C$1,IF(tb_anime[season]='Season stats'!$C$2,IFERROR(tb_anime[weight mean],0),0)),A39)</f>
        <v>0</v>
      </c>
    </row>
    <row r="40" spans="1:7" x14ac:dyDescent="0.3">
      <c r="A40" s="13">
        <f t="shared" si="0"/>
        <v>32</v>
      </c>
      <c r="B40" s="13" t="str">
        <f t="array" ref="B40">INDEX(tb_anime[title2],SMALL(IF(C40=tb_anime[total watched],IF('Season stats'!$C$1=tb_anime[year],IF(tb_anime[season]='Season stats'!$C$2,ROW(tb_anime[total watched])-ROW(INDEX(tb_anime[title2],1,1))+1,""),""),""),COUNTIF($C$9:C40,C40)))</f>
        <v>Wonder Egg Priority</v>
      </c>
      <c r="C40" s="13">
        <f t="array" ref="C40">LARGE(IF(tb_anime[year]=$C$1,IF(tb_anime[season]='Season stats'!$C$2,tb_anime[total watched])),A40)</f>
        <v>1</v>
      </c>
      <c r="D40" s="13" t="str">
        <f t="array" ref="D40">INDEX(tb_anime[title2],SMALL(IF(E40=tb_anime[average total],IF('Season stats'!$C$1=tb_anime[year],IF(tb_anime[season]='Season stats'!$C$2,ROW(tb_anime[title2])-ROW(INDEX(tb_anime[title2],1,1))+1,""),""),""),COUNTIF($E$9:E40,E40)))</f>
        <v>Tatoeba Last Dungeon Mae no Mura no Shounen ga Joban no Machi de Kurasu Youna Monogatari</v>
      </c>
      <c r="E40" s="13">
        <f t="array" ref="E40">LARGE(IF(tb_anime[year]=$C$1,IF(tb_anime[season]='Season stats'!$C$2,IF(tb_anime[season]='Season stats'!$C$2,IFERROR(tb_anime[average total],0),0),0)),A40)</f>
        <v>5</v>
      </c>
      <c r="F40" s="13" t="e">
        <f t="array" ref="F40">INDEX(tb_anime[title2],SMALL(IF(G40=tb_anime[weight mean],IF('Season stats'!$C$1=tb_anime[year],IF(tb_anime[season]='Season stats'!$C$2,ROW(tb_anime[title2])-ROW(INDEX(tb_anime[title2],1,1))+1,""),""),""),COUNTIF($G$9:G40,G40)))</f>
        <v>#N/A</v>
      </c>
      <c r="G40" s="24">
        <f t="array" ref="G40">LARGE(IF(tb_anime[year]=$C$1,IF(tb_anime[season]='Season stats'!$C$2,IFERROR(tb_anime[weight mean],0),0)),A40)</f>
        <v>0</v>
      </c>
    </row>
    <row r="41" spans="1:7" x14ac:dyDescent="0.3">
      <c r="A41" s="13">
        <f t="shared" si="0"/>
        <v>33</v>
      </c>
      <c r="B41" s="13" t="str">
        <f t="array" ref="B41">INDEX(tb_anime[title2],SMALL(IF(C41=tb_anime[total watched],IF('Season stats'!$C$1=tb_anime[year],IF(tb_anime[season]='Season stats'!$C$2,ROW(tb_anime[total watched])-ROW(INDEX(tb_anime[title2],1,1))+1,""),""),""),COUNTIF($C$9:C41,C41)))</f>
        <v>Yatogame-chan Kansatsu Nikki Sansatsume</v>
      </c>
      <c r="C41" s="13">
        <f t="array" ref="C41">LARGE(IF(tb_anime[year]=$C$1,IF(tb_anime[season]='Season stats'!$C$2,tb_anime[total watched])),A41)</f>
        <v>1</v>
      </c>
      <c r="D41" s="13" t="str">
        <f t="array" ref="D41">INDEX(tb_anime[title2],SMALL(IF(E41=tb_anime[average total],IF('Season stats'!$C$1=tb_anime[year],IF(tb_anime[season]='Season stats'!$C$2,ROW(tb_anime[title2])-ROW(INDEX(tb_anime[title2],1,1))+1,""),""),""),COUNTIF($E$9:E41,E41)))</f>
        <v>Tenkuu Shinpan</v>
      </c>
      <c r="E41" s="13">
        <f t="array" ref="E41">LARGE(IF(tb_anime[year]=$C$1,IF(tb_anime[season]='Season stats'!$C$2,IF(tb_anime[season]='Season stats'!$C$2,IFERROR(tb_anime[average total],0),0),0)),A41)</f>
        <v>5</v>
      </c>
      <c r="F41" s="13" t="e">
        <f t="array" ref="F41">INDEX(tb_anime[title2],SMALL(IF(G41=tb_anime[weight mean],IF('Season stats'!$C$1=tb_anime[year],IF(tb_anime[season]='Season stats'!$C$2,ROW(tb_anime[title2])-ROW(INDEX(tb_anime[title2],1,1))+1,""),""),""),COUNTIF($G$9:G41,G41)))</f>
        <v>#N/A</v>
      </c>
      <c r="G41" s="24">
        <f t="array" ref="G41">LARGE(IF(tb_anime[year]=$C$1,IF(tb_anime[season]='Season stats'!$C$2,IFERROR(tb_anime[weight mean],0),0)),A41)</f>
        <v>0</v>
      </c>
    </row>
  </sheetData>
  <mergeCells count="3">
    <mergeCell ref="B7:C7"/>
    <mergeCell ref="D7:E7"/>
    <mergeCell ref="F7:G7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L13" sqref="L13"/>
    </sheetView>
  </sheetViews>
  <sheetFormatPr defaultRowHeight="14.4" x14ac:dyDescent="0.3"/>
  <cols>
    <col min="1" max="1" width="2.77734375" customWidth="1"/>
    <col min="2" max="2" width="38.77734375" customWidth="1"/>
    <col min="3" max="3" width="12.21875" style="13" bestFit="1" customWidth="1"/>
    <col min="4" max="4" width="10.109375" style="13" bestFit="1" customWidth="1"/>
    <col min="5" max="5" width="6.44140625" customWidth="1"/>
    <col min="6" max="6" width="34.33203125" hidden="1" customWidth="1"/>
    <col min="7" max="7" width="10.5546875" style="13" hidden="1" customWidth="1"/>
    <col min="8" max="8" width="6.88671875" hidden="1" customWidth="1"/>
    <col min="9" max="9" width="40.88671875" customWidth="1"/>
    <col min="10" max="10" width="12.21875" style="13" bestFit="1" customWidth="1"/>
    <col min="11" max="11" width="7.33203125" style="13" customWidth="1"/>
    <col min="12" max="12" width="9.5546875" customWidth="1"/>
  </cols>
  <sheetData>
    <row r="1" spans="1:12" x14ac:dyDescent="0.3">
      <c r="A1" t="s">
        <v>87</v>
      </c>
      <c r="B1" s="38">
        <v>42005</v>
      </c>
      <c r="C1" s="2"/>
      <c r="D1" s="2"/>
    </row>
    <row r="2" spans="1:12" x14ac:dyDescent="0.3">
      <c r="A2" t="s">
        <v>91</v>
      </c>
      <c r="B2" s="38">
        <v>44927</v>
      </c>
      <c r="C2" s="2"/>
      <c r="D2" s="2"/>
    </row>
    <row r="5" spans="1:12" x14ac:dyDescent="0.3">
      <c r="A5" s="39" t="s">
        <v>135</v>
      </c>
      <c r="B5" s="39" t="s">
        <v>118</v>
      </c>
      <c r="C5" s="39" t="s">
        <v>19</v>
      </c>
      <c r="D5" s="39" t="s">
        <v>13</v>
      </c>
      <c r="E5" s="39" t="s">
        <v>116</v>
      </c>
      <c r="F5" s="39" t="s">
        <v>109</v>
      </c>
      <c r="G5" s="39" t="s">
        <v>122</v>
      </c>
      <c r="H5" s="39" t="s">
        <v>57</v>
      </c>
      <c r="I5" s="39" t="s">
        <v>123</v>
      </c>
      <c r="J5" s="39" t="s">
        <v>136</v>
      </c>
      <c r="K5" s="39" t="s">
        <v>137</v>
      </c>
      <c r="L5" s="39" t="s">
        <v>119</v>
      </c>
    </row>
    <row r="6" spans="1:12" x14ac:dyDescent="0.3">
      <c r="A6" s="33">
        <f t="shared" ref="A6:A25" si="0">ROW(A6)-ROW($A$6)+1</f>
        <v>1</v>
      </c>
      <c r="B6" s="33" t="str">
        <f t="array" ref="B6">INDEX(tb_anime[title2],SMALL(IF(E6=tb_anime[date range watched],ROW(tb_anime[date range watched])-ROW(INDEX(tb_anime[title2],1,1))+1,""),COUNTIF($E$6:E6,E6)))</f>
        <v>3D Kanojo: Real Girl</v>
      </c>
      <c r="C6" s="33" t="str">
        <f>INDEX(tb_anime[year],MATCH('Date range'!$B6,tb_anime[title2],0))&amp;"-"&amp;INDEX(tb_anime[season],MATCH('Date range'!$B6,tb_anime[title2],0))</f>
        <v>2018-spring</v>
      </c>
      <c r="D6" s="40">
        <f>INDEX(tb_anime[date range weighted mean score2],MATCH('Date range'!$B6,tb_anime[title2],0))</f>
        <v>6.5</v>
      </c>
      <c r="E6" s="33">
        <f>LARGE(tb_anime[date range watched],A6)</f>
        <v>2</v>
      </c>
      <c r="F6" s="33" t="str">
        <f t="array" ref="F6">INDEX(tb_anime[title2],SMALL(IF(H6=tb_anime[date range mean score],ROW(tb_anime[date range watched])-ROW(INDEX(tb_anime[title2],1,1))+1,""),COUNTIF($H$6:H6,H6)))</f>
        <v>Bakemonogatari</v>
      </c>
      <c r="G6" s="33" t="str">
        <f>INDEX(tb_anime[year],MATCH('Date range'!$F6,tb_anime[title2],0))&amp;"-"&amp;INDEX(tb_anime[season],MATCH('Date range'!$F6,tb_anime[title2],0))</f>
        <v>2009-summer</v>
      </c>
      <c r="H6" s="33">
        <f>LARGE(tb_anime[date range mean score],A6)</f>
        <v>10</v>
      </c>
      <c r="I6" s="33" t="str">
        <f t="array" ref="I6">INDEX(tb_anime[title2],SMALL(IF(L6=tb_anime[date range weighted mean score2],ROW(tb_anime[date range watched])-ROW(INDEX(tb_anime[title2],1,1))+1,""),COUNTIF($L$6:L6,L6)))</f>
        <v>Bakemonogatari</v>
      </c>
      <c r="J6" s="33" t="str">
        <f>INDEX(tb_anime[year],MATCH('Date range'!$I6,tb_anime[title2],0))&amp;"-"&amp;INDEX(tb_anime[season],MATCH('Date range'!$I6,tb_anime[title2],0))</f>
        <v>2009-summer</v>
      </c>
      <c r="K6" s="33">
        <f>INDEX(tb_anime[date range watched],MATCH('Date range'!$I6,tb_anime[title2],0))</f>
        <v>2</v>
      </c>
      <c r="L6" s="40">
        <f>LARGE(tb_anime[date range weighted mean score2],A6)</f>
        <v>10</v>
      </c>
    </row>
    <row r="7" spans="1:12" x14ac:dyDescent="0.3">
      <c r="A7" s="33">
        <f t="shared" si="0"/>
        <v>2</v>
      </c>
      <c r="B7" s="37" t="str">
        <f t="array" ref="B7">INDEX(tb_anime[title2],SMALL(IF(E7=tb_anime[date range watched],ROW(tb_anime[date range watched])-ROW(INDEX(tb_anime[title2],1,1))+1,""),COUNTIF($E$6:E7,E7)))</f>
        <v>Bakemonogatari</v>
      </c>
      <c r="C7" s="37" t="str">
        <f>INDEX(tb_anime[year],MATCH('Date range'!$B7,tb_anime[title2],0))&amp;"-"&amp;INDEX(tb_anime[season],MATCH('Date range'!$B7,tb_anime[title2],0))</f>
        <v>2009-summer</v>
      </c>
      <c r="D7" s="40">
        <f>INDEX(tb_anime[date range weighted mean score2],MATCH('Date range'!$B7,tb_anime[title2],0))</f>
        <v>10</v>
      </c>
      <c r="E7" s="37">
        <f>LARGE(tb_anime[date range watched],A7)</f>
        <v>2</v>
      </c>
      <c r="F7" s="37" t="str">
        <f t="array" ref="F7">INDEX(tb_anime[title2],SMALL(IF(H7=tb_anime[date range mean score],ROW(tb_anime[date range watched])-ROW(INDEX(tb_anime[title2],1,1))+1,""),COUNTIF($H$6:H7,H7)))</f>
        <v>Nekomonogatari: Kuro</v>
      </c>
      <c r="G7" s="37" t="str">
        <f>INDEX(tb_anime[year],MATCH('Date range'!$F7,tb_anime[title2],0))&amp;"-"&amp;INDEX(tb_anime[season],MATCH('Date range'!$F7,tb_anime[title2],0))</f>
        <v>2012-fall</v>
      </c>
      <c r="H7" s="37">
        <f>LARGE(tb_anime[date range mean score],A7)</f>
        <v>10</v>
      </c>
      <c r="I7" s="33" t="str">
        <f t="array" ref="I7">INDEX(tb_anime[title2],SMALL(IF(L7=tb_anime[date range weighted mean score2],ROW(tb_anime[date range watched])-ROW(INDEX(tb_anime[title2],1,1))+1,""),COUNTIF($L$6:L7,L7)))</f>
        <v>One Punch Man</v>
      </c>
      <c r="J7" s="37" t="str">
        <f>INDEX(tb_anime[year],MATCH('Date range'!$I7,tb_anime[title2],0))&amp;"-"&amp;INDEX(tb_anime[season],MATCH('Date range'!$I7,tb_anime[title2],0))</f>
        <v>2015-fall</v>
      </c>
      <c r="K7" s="37">
        <f>INDEX(tb_anime[date range watched],MATCH('Date range'!$I7,tb_anime[title2],0))</f>
        <v>2</v>
      </c>
      <c r="L7" s="40">
        <f>LARGE(tb_anime[date range weighted mean score2],A7)</f>
        <v>10</v>
      </c>
    </row>
    <row r="8" spans="1:12" x14ac:dyDescent="0.3">
      <c r="A8" s="33">
        <f t="shared" si="0"/>
        <v>3</v>
      </c>
      <c r="B8" s="33" t="str">
        <f t="array" ref="B8">INDEX(tb_anime[title2],SMALL(IF(E8=tb_anime[date range watched],ROW(tb_anime[date range watched])-ROW(INDEX(tb_anime[title2],1,1))+1,""),COUNTIF($E$6:E8,E8)))</f>
        <v>Build Divide: Code Black</v>
      </c>
      <c r="C8" s="33" t="str">
        <f>INDEX(tb_anime[year],MATCH('Date range'!$B8,tb_anime[title2],0))&amp;"-"&amp;INDEX(tb_anime[season],MATCH('Date range'!$B8,tb_anime[title2],0))</f>
        <v>2021-fall</v>
      </c>
      <c r="D8" s="40">
        <f>INDEX(tb_anime[date range weighted mean score2],MATCH('Date range'!$B8,tb_anime[title2],0))</f>
        <v>6</v>
      </c>
      <c r="E8" s="33">
        <f>LARGE(tb_anime[date range watched],A8)</f>
        <v>2</v>
      </c>
      <c r="F8" s="33" t="str">
        <f t="array" ref="F8">INDEX(tb_anime[title2],SMALL(IF(H8=tb_anime[date range mean score],ROW(tb_anime[date range watched])-ROW(INDEX(tb_anime[title2],1,1))+1,""),COUNTIF($H$6:H8,H8)))</f>
        <v>One Punch Man</v>
      </c>
      <c r="G8" s="33" t="str">
        <f>INDEX(tb_anime[year],MATCH('Date range'!$F8,tb_anime[title2],0))&amp;"-"&amp;INDEX(tb_anime[season],MATCH('Date range'!$F8,tb_anime[title2],0))</f>
        <v>2015-fall</v>
      </c>
      <c r="H8" s="33">
        <f>LARGE(tb_anime[date range mean score],A8)</f>
        <v>10</v>
      </c>
      <c r="I8" s="33" t="str">
        <f t="array" ref="I8">INDEX(tb_anime[title2],SMALL(IF(L8=tb_anime[date range weighted mean score2],ROW(tb_anime[date range watched])-ROW(INDEX(tb_anime[title2],1,1))+1,""),COUNTIF($L$6:L8,L8)))</f>
        <v>Yahari Ore no Seishun Love Comedy wa Machigatteiru.</v>
      </c>
      <c r="J8" s="33" t="str">
        <f>INDEX(tb_anime[year],MATCH('Date range'!$I8,tb_anime[title2],0))&amp;"-"&amp;INDEX(tb_anime[season],MATCH('Date range'!$I8,tb_anime[title2],0))</f>
        <v>2013-spring</v>
      </c>
      <c r="K8" s="33">
        <f>INDEX(tb_anime[date range watched],MATCH('Date range'!$I8,tb_anime[title2],0))</f>
        <v>2</v>
      </c>
      <c r="L8" s="40">
        <f>LARGE(tb_anime[date range weighted mean score2],A8)</f>
        <v>10</v>
      </c>
    </row>
    <row r="9" spans="1:12" x14ac:dyDescent="0.3">
      <c r="A9" s="33">
        <f t="shared" si="0"/>
        <v>4</v>
      </c>
      <c r="B9" s="37" t="str">
        <f t="array" ref="B9">INDEX(tb_anime[title2],SMALL(IF(E9=tb_anime[date range watched],ROW(tb_anime[date range watched])-ROW(INDEX(tb_anime[title2],1,1))+1,""),COUNTIF($E$6:E9,E9)))</f>
        <v>Deca-Dence</v>
      </c>
      <c r="C9" s="37" t="str">
        <f>INDEX(tb_anime[year],MATCH('Date range'!$B9,tb_anime[title2],0))&amp;"-"&amp;INDEX(tb_anime[season],MATCH('Date range'!$B9,tb_anime[title2],0))</f>
        <v>2020-summer</v>
      </c>
      <c r="D9" s="40">
        <f>INDEX(tb_anime[date range weighted mean score2],MATCH('Date range'!$B9,tb_anime[title2],0))</f>
        <v>8</v>
      </c>
      <c r="E9" s="37">
        <f>LARGE(tb_anime[date range watched],A9)</f>
        <v>2</v>
      </c>
      <c r="F9" s="37" t="str">
        <f t="array" ref="F9">INDEX(tb_anime[title2],SMALL(IF(H9=tb_anime[date range mean score],ROW(tb_anime[date range watched])-ROW(INDEX(tb_anime[title2],1,1))+1,""),COUNTIF($H$6:H18,H9)))</f>
        <v>Fate/stay night Movie: Heaven's Feel - II. Lost Butterfly</v>
      </c>
      <c r="G9" s="37" t="str">
        <f>INDEX(tb_anime[year],MATCH('Date range'!$F9,tb_anime[title2],0))&amp;"-"&amp;INDEX(tb_anime[season],MATCH('Date range'!$F9,tb_anime[title2],0))</f>
        <v>2019-winter</v>
      </c>
      <c r="H9" s="37">
        <f>LARGE(tb_anime[date range mean score],A9)</f>
        <v>10</v>
      </c>
      <c r="I9" s="33" t="str">
        <f t="array" ref="I9">INDEX(tb_anime[title2],SMALL(IF(L9=tb_anime[date range weighted mean score2],ROW(tb_anime[date range watched])-ROW(INDEX(tb_anime[title2],1,1))+1,""),COUNTIF($L$6:L9,L9)))</f>
        <v>Koe no Katachi</v>
      </c>
      <c r="J9" s="37" t="str">
        <f>INDEX(tb_anime[year],MATCH('Date range'!$I9,tb_anime[title2],0))&amp;"-"&amp;INDEX(tb_anime[season],MATCH('Date range'!$I9,tb_anime[title2],0))</f>
        <v>2016-summer</v>
      </c>
      <c r="K9" s="37">
        <f>INDEX(tb_anime[date range watched],MATCH('Date range'!$I9,tb_anime[title2],0))</f>
        <v>2</v>
      </c>
      <c r="L9" s="40">
        <f>LARGE(tb_anime[date range weighted mean score2],A9)</f>
        <v>9.5</v>
      </c>
    </row>
    <row r="10" spans="1:12" x14ac:dyDescent="0.3">
      <c r="A10" s="33">
        <f t="shared" si="0"/>
        <v>5</v>
      </c>
      <c r="B10" s="33" t="str">
        <f t="array" ref="B10">INDEX(tb_anime[title2],SMALL(IF(E10=tb_anime[date range watched],ROW(tb_anime[date range watched])-ROW(INDEX(tb_anime[title2],1,1))+1,""),COUNTIF($E$6:E10,E10)))</f>
        <v>FLCL</v>
      </c>
      <c r="C10" s="33" t="str">
        <f>INDEX(tb_anime[year],MATCH('Date range'!$B10,tb_anime[title2],0))&amp;"-"&amp;INDEX(tb_anime[season],MATCH('Date range'!$B10,tb_anime[title2],0))</f>
        <v>2000-spring</v>
      </c>
      <c r="D10" s="40">
        <f>INDEX(tb_anime[date range weighted mean score2],MATCH('Date range'!$B10,tb_anime[title2],0))</f>
        <v>7.5</v>
      </c>
      <c r="E10" s="33">
        <f>LARGE(tb_anime[date range watched],A10)</f>
        <v>2</v>
      </c>
      <c r="F10" s="33" t="str">
        <f t="array" ref="F10">INDEX(tb_anime[title2],SMALL(IF(H10=tb_anime[date range mean score],ROW(tb_anime[date range watched])-ROW(INDEX(tb_anime[title2],1,1))+1,""),COUNTIF($H$6:H10,H10)))</f>
        <v>Yahari Ore no Seishun Love Comedy wa Machigatteiru.</v>
      </c>
      <c r="G10" s="33" t="str">
        <f>INDEX(tb_anime[year],MATCH('Date range'!$F10,tb_anime[title2],0))&amp;"-"&amp;INDEX(tb_anime[season],MATCH('Date range'!$F10,tb_anime[title2],0))</f>
        <v>2013-spring</v>
      </c>
      <c r="H10" s="33">
        <f>LARGE(tb_anime[date range mean score],A10)</f>
        <v>10</v>
      </c>
      <c r="I10" s="33" t="str">
        <f t="array" ref="I10">INDEX(tb_anime[title2],SMALL(IF(L10=tb_anime[date range weighted mean score2],ROW(tb_anime[date range watched])-ROW(INDEX(tb_anime[title2],1,1))+1,""),COUNTIF($L$6:L10,L10)))</f>
        <v>Monogatari Series: Second Season</v>
      </c>
      <c r="J10" s="33" t="str">
        <f>INDEX(tb_anime[year],MATCH('Date range'!$I10,tb_anime[title2],0))&amp;"-"&amp;INDEX(tb_anime[season],MATCH('Date range'!$I10,tb_anime[title2],0))</f>
        <v>2013-summer</v>
      </c>
      <c r="K10" s="33">
        <f>INDEX(tb_anime[date range watched],MATCH('Date range'!$I10,tb_anime[title2],0))</f>
        <v>2</v>
      </c>
      <c r="L10" s="40">
        <f>LARGE(tb_anime[date range weighted mean score2],A10)</f>
        <v>9.5</v>
      </c>
    </row>
    <row r="11" spans="1:12" x14ac:dyDescent="0.3">
      <c r="A11" s="33">
        <f t="shared" si="0"/>
        <v>6</v>
      </c>
      <c r="B11" s="37" t="str">
        <f t="array" ref="B11">INDEX(tb_anime[title2],SMALL(IF(E11=tb_anime[date range watched],ROW(tb_anime[date range watched])-ROW(INDEX(tb_anime[title2],1,1))+1,""),COUNTIF($E$6:E11,E11)))</f>
        <v>Genjitsu Shugi Yuusha no Oukoku Saikenki</v>
      </c>
      <c r="C11" s="37" t="str">
        <f>INDEX(tb_anime[year],MATCH('Date range'!$B11,tb_anime[title2],0))&amp;"-"&amp;INDEX(tb_anime[season],MATCH('Date range'!$B11,tb_anime[title2],0))</f>
        <v>2021-summer</v>
      </c>
      <c r="D11" s="40">
        <f>INDEX(tb_anime[date range weighted mean score2],MATCH('Date range'!$B11,tb_anime[title2],0))</f>
        <v>7</v>
      </c>
      <c r="E11" s="37">
        <f>LARGE(tb_anime[date range watched],A11)</f>
        <v>2</v>
      </c>
      <c r="F11" s="37" t="str">
        <f t="array" ref="F11">INDEX(tb_anime[title2],SMALL(IF(H11=tb_anime[date range mean score],ROW(tb_anime[date range watched])-ROW(INDEX(tb_anime[title2],1,1))+1,""),COUNTIF($H$6:H11,H11)))</f>
        <v>86</v>
      </c>
      <c r="G11" s="37" t="str">
        <f>INDEX(tb_anime[year],MATCH('Date range'!$F11,tb_anime[title2],0))&amp;"-"&amp;INDEX(tb_anime[season],MATCH('Date range'!$F11,tb_anime[title2],0))</f>
        <v>2021-spring</v>
      </c>
      <c r="H11" s="37">
        <f>LARGE(tb_anime[date range mean score],A11)</f>
        <v>10</v>
      </c>
      <c r="I11" s="33" t="str">
        <f t="array" ref="I11">INDEX(tb_anime[title2],SMALL(IF(L11=tb_anime[date range weighted mean score2],ROW(tb_anime[date range watched])-ROW(INDEX(tb_anime[title2],1,1))+1,""),COUNTIF($L$6:L11,L11)))</f>
        <v>Nisemonogatari</v>
      </c>
      <c r="J11" s="37" t="str">
        <f>INDEX(tb_anime[year],MATCH('Date range'!$I11,tb_anime[title2],0))&amp;"-"&amp;INDEX(tb_anime[season],MATCH('Date range'!$I11,tb_anime[title2],0))</f>
        <v>2012-winter</v>
      </c>
      <c r="K11" s="37">
        <f>INDEX(tb_anime[date range watched],MATCH('Date range'!$I11,tb_anime[title2],0))</f>
        <v>2</v>
      </c>
      <c r="L11" s="40">
        <f>LARGE(tb_anime[date range weighted mean score2],A11)</f>
        <v>9.5</v>
      </c>
    </row>
    <row r="12" spans="1:12" x14ac:dyDescent="0.3">
      <c r="A12" s="33">
        <f t="shared" si="0"/>
        <v>7</v>
      </c>
      <c r="B12" s="33" t="str">
        <f t="array" ref="B12">INDEX(tb_anime[title2],SMALL(IF(E12=tb_anime[date range watched],ROW(tb_anime[date range watched])-ROW(INDEX(tb_anime[title2],1,1))+1,""),COUNTIF($E$6:E12,E12)))</f>
        <v>Genjitsu Shugi Yuusha no Oukoku Saikenki Part 2</v>
      </c>
      <c r="C12" s="33" t="str">
        <f>INDEX(tb_anime[year],MATCH('Date range'!$B12,tb_anime[title2],0))&amp;"-"&amp;INDEX(tb_anime[season],MATCH('Date range'!$B12,tb_anime[title2],0))</f>
        <v>2022-winter</v>
      </c>
      <c r="D12" s="40">
        <f>INDEX(tb_anime[date range weighted mean score2],MATCH('Date range'!$B12,tb_anime[title2],0))</f>
        <v>6.5</v>
      </c>
      <c r="E12" s="33">
        <f>LARGE(tb_anime[date range watched],A12)</f>
        <v>2</v>
      </c>
      <c r="F12" s="33" t="str">
        <f t="array" ref="F12">INDEX(tb_anime[title2],SMALL(IF(H12=tb_anime[date range mean score],ROW(tb_anime[date range watched])-ROW(INDEX(tb_anime[title2],1,1))+1,""),COUNTIF($H$6:H12,H12)))</f>
        <v>Accel World</v>
      </c>
      <c r="G12" s="33" t="str">
        <f>INDEX(tb_anime[year],MATCH('Date range'!$F12,tb_anime[title2],0))&amp;"-"&amp;INDEX(tb_anime[season],MATCH('Date range'!$F12,tb_anime[title2],0))</f>
        <v>2012-spring</v>
      </c>
      <c r="H12" s="33">
        <f>LARGE(tb_anime[date range mean score],A12)</f>
        <v>10</v>
      </c>
      <c r="I12" s="33" t="str">
        <f t="array" ref="I12">INDEX(tb_anime[title2],SMALL(IF(L12=tb_anime[date range weighted mean score2],ROW(tb_anime[date range watched])-ROW(INDEX(tb_anime[title2],1,1))+1,""),COUNTIF($L$6:L12,L12)))</f>
        <v>Yahari Ore no Seishun Love Comedy wa Machigatteiru. Zoku</v>
      </c>
      <c r="J12" s="33" t="str">
        <f>INDEX(tb_anime[year],MATCH('Date range'!$I12,tb_anime[title2],0))&amp;"-"&amp;INDEX(tb_anime[season],MATCH('Date range'!$I12,tb_anime[title2],0))</f>
        <v>2015-spring</v>
      </c>
      <c r="K12" s="33">
        <f>INDEX(tb_anime[date range watched],MATCH('Date range'!$I12,tb_anime[title2],0))</f>
        <v>2</v>
      </c>
      <c r="L12" s="40">
        <f>LARGE(tb_anime[date range weighted mean score2],A12)</f>
        <v>9.5</v>
      </c>
    </row>
    <row r="13" spans="1:12" x14ac:dyDescent="0.3">
      <c r="A13" s="33">
        <f t="shared" si="0"/>
        <v>8</v>
      </c>
      <c r="B13" s="37" t="str">
        <f t="array" ref="B13">INDEX(tb_anime[title2],SMALL(IF(E13=tb_anime[date range watched],ROW(tb_anime[date range watched])-ROW(INDEX(tb_anime[title2],1,1))+1,""),COUNTIF($E$6:E13,E13)))</f>
        <v>Gleipnir</v>
      </c>
      <c r="C13" s="37" t="str">
        <f>INDEX(tb_anime[year],MATCH('Date range'!$B13,tb_anime[title2],0))&amp;"-"&amp;INDEX(tb_anime[season],MATCH('Date range'!$B13,tb_anime[title2],0))</f>
        <v>2020-spring</v>
      </c>
      <c r="D13" s="40">
        <f>INDEX(tb_anime[date range weighted mean score2],MATCH('Date range'!$B13,tb_anime[title2],0))</f>
        <v>7.5</v>
      </c>
      <c r="E13" s="37">
        <f>LARGE(tb_anime[date range watched],A13)</f>
        <v>2</v>
      </c>
      <c r="F13" s="37" t="str">
        <f t="array" ref="F13">INDEX(tb_anime[title2],SMALL(IF(H13=tb_anime[date range mean score],ROW(tb_anime[date range watched])-ROW(INDEX(tb_anime[title2],1,1))+1,""),COUNTIF($H$6:H13,H13)))</f>
        <v>Darker than Black: Kuro no Keiyakusha</v>
      </c>
      <c r="G13" s="37" t="str">
        <f>INDEX(tb_anime[year],MATCH('Date range'!$F13,tb_anime[title2],0))&amp;"-"&amp;INDEX(tb_anime[season],MATCH('Date range'!$F13,tb_anime[title2],0))</f>
        <v>2007-spring</v>
      </c>
      <c r="H13" s="37">
        <f>LARGE(tb_anime[date range mean score],A13)</f>
        <v>10</v>
      </c>
      <c r="I13" s="33" t="str">
        <f t="array" ref="I13">INDEX(tb_anime[title2],SMALL(IF(L13=tb_anime[date range weighted mean score2],ROW(tb_anime[date range watched])-ROW(INDEX(tb_anime[title2],1,1))+1,""),COUNTIF($L$6:L13,L13)))</f>
        <v>Shingeki no Kyojin</v>
      </c>
      <c r="J13" s="37" t="str">
        <f>INDEX(tb_anime[year],MATCH('Date range'!$I13,tb_anime[title2],0))&amp;"-"&amp;INDEX(tb_anime[season],MATCH('Date range'!$I13,tb_anime[title2],0))</f>
        <v>2013-spring</v>
      </c>
      <c r="K13" s="37">
        <f>INDEX(tb_anime[date range watched],MATCH('Date range'!$I13,tb_anime[title2],0))</f>
        <v>1</v>
      </c>
      <c r="L13" s="40">
        <f>LARGE(tb_anime[date range weighted mean score2],A13)</f>
        <v>9.2580105162254362</v>
      </c>
    </row>
    <row r="14" spans="1:12" x14ac:dyDescent="0.3">
      <c r="A14" s="33">
        <f t="shared" si="0"/>
        <v>9</v>
      </c>
      <c r="B14" s="33" t="str">
        <f t="array" ref="B14">INDEX(tb_anime[title2],SMALL(IF(E14=tb_anime[date range watched],ROW(tb_anime[date range watched])-ROW(INDEX(tb_anime[title2],1,1))+1,""),COUNTIF($E$6:E14,E14)))</f>
        <v>Jaku-Chara Tomozaki-kun</v>
      </c>
      <c r="C14" s="33" t="str">
        <f>INDEX(tb_anime[year],MATCH('Date range'!$B14,tb_anime[title2],0))&amp;"-"&amp;INDEX(tb_anime[season],MATCH('Date range'!$B14,tb_anime[title2],0))</f>
        <v>2021-winter</v>
      </c>
      <c r="D14" s="40">
        <f>INDEX(tb_anime[date range weighted mean score2],MATCH('Date range'!$B14,tb_anime[title2],0))</f>
        <v>7.5</v>
      </c>
      <c r="E14" s="33">
        <f>LARGE(tb_anime[date range watched],A14)</f>
        <v>2</v>
      </c>
      <c r="F14" s="33" t="str">
        <f t="array" ref="F14">INDEX(tb_anime[title2],SMALL(IF(H14=tb_anime[date range mean score],ROW(tb_anime[date range watched])-ROW(INDEX(tb_anime[title2],1,1))+1,""),COUNTIF($H$6:H14,H14)))</f>
        <v>Darker than Black: Kuro no Keiyakusha - Sakura no Hana no Mankai no Shita</v>
      </c>
      <c r="G14" s="33" t="str">
        <f>INDEX(tb_anime[year],MATCH('Date range'!$F14,tb_anime[title2],0))&amp;"-"&amp;INDEX(tb_anime[season],MATCH('Date range'!$F14,tb_anime[title2],0))</f>
        <v>2008-winter</v>
      </c>
      <c r="H14" s="33">
        <f>LARGE(tb_anime[date range mean score],A14)</f>
        <v>10</v>
      </c>
      <c r="I14" s="33" t="str">
        <f t="array" ref="I14">INDEX(tb_anime[title2],SMALL(IF(L14=tb_anime[date range weighted mean score2],ROW(tb_anime[date range watched])-ROW(INDEX(tb_anime[title2],1,1))+1,""),COUNTIF($L$6:L14,L14)))</f>
        <v>Vivy: Fluorite Eye's Song</v>
      </c>
      <c r="J14" s="33" t="str">
        <f>INDEX(tb_anime[year],MATCH('Date range'!$I14,tb_anime[title2],0))&amp;"-"&amp;INDEX(tb_anime[season],MATCH('Date range'!$I14,tb_anime[title2],0))</f>
        <v>2021-spring</v>
      </c>
      <c r="K14" s="33">
        <f>INDEX(tb_anime[date range watched],MATCH('Date range'!$I14,tb_anime[title2],0))</f>
        <v>2</v>
      </c>
      <c r="L14" s="40">
        <f>LARGE(tb_anime[date range weighted mean score2],A14)</f>
        <v>9</v>
      </c>
    </row>
    <row r="15" spans="1:12" x14ac:dyDescent="0.3">
      <c r="A15" s="33">
        <f t="shared" si="0"/>
        <v>10</v>
      </c>
      <c r="B15" s="37" t="str">
        <f t="array" ref="B15">INDEX(tb_anime[title2],SMALL(IF(E15=tb_anime[date range watched],ROW(tb_anime[date range watched])-ROW(INDEX(tb_anime[title2],1,1))+1,""),COUNTIF($E$6:E15,E15)))</f>
        <v>Kanojo mo Kanojo</v>
      </c>
      <c r="C15" s="37" t="str">
        <f>INDEX(tb_anime[year],MATCH('Date range'!$B15,tb_anime[title2],0))&amp;"-"&amp;INDEX(tb_anime[season],MATCH('Date range'!$B15,tb_anime[title2],0))</f>
        <v>2021-summer</v>
      </c>
      <c r="D15" s="40">
        <f>INDEX(tb_anime[date range weighted mean score2],MATCH('Date range'!$B15,tb_anime[title2],0))</f>
        <v>6.5</v>
      </c>
      <c r="E15" s="37">
        <f>LARGE(tb_anime[date range watched],A15)</f>
        <v>2</v>
      </c>
      <c r="F15" s="37" t="str">
        <f t="array" ref="F15">INDEX(tb_anime[title2],SMALL(IF(H15=tb_anime[date range mean score],ROW(tb_anime[date range watched])-ROW(INDEX(tb_anime[title2],1,1))+1,""),COUNTIF($H$6:H15,H15)))</f>
        <v>Darker than Black: Kuro no Keiyakusha Gaiden</v>
      </c>
      <c r="G15" s="37" t="str">
        <f>INDEX(tb_anime[year],MATCH('Date range'!$F15,tb_anime[title2],0))&amp;"-"&amp;INDEX(tb_anime[season],MATCH('Date range'!$F15,tb_anime[title2],0))</f>
        <v>2010-winter</v>
      </c>
      <c r="H15" s="37">
        <f>LARGE(tb_anime[date range mean score],A15)</f>
        <v>10</v>
      </c>
      <c r="I15" s="33" t="str">
        <f t="array" ref="I15">INDEX(tb_anime[title2],SMALL(IF(L15=tb_anime[date range weighted mean score2],ROW(tb_anime[date range watched])-ROW(INDEX(tb_anime[title2],1,1))+1,""),COUNTIF($L$6:L15,L15)))</f>
        <v>Akudama Drive</v>
      </c>
      <c r="J15" s="37" t="str">
        <f>INDEX(tb_anime[year],MATCH('Date range'!$I15,tb_anime[title2],0))&amp;"-"&amp;INDEX(tb_anime[season],MATCH('Date range'!$I15,tb_anime[title2],0))</f>
        <v>2020-fall</v>
      </c>
      <c r="K15" s="37">
        <f>INDEX(tb_anime[date range watched],MATCH('Date range'!$I15,tb_anime[title2],0))</f>
        <v>1</v>
      </c>
      <c r="L15" s="40">
        <f>LARGE(tb_anime[date range weighted mean score2],A15)</f>
        <v>8.7580105162254362</v>
      </c>
    </row>
    <row r="16" spans="1:12" x14ac:dyDescent="0.3">
      <c r="A16" s="33">
        <f t="shared" si="0"/>
        <v>11</v>
      </c>
      <c r="B16" s="33" t="str">
        <f t="array" ref="B16">INDEX(tb_anime[title2],SMALL(IF(E16=tb_anime[date range watched],ROW(tb_anime[date range watched])-ROW(INDEX(tb_anime[title2],1,1))+1,""),COUNTIF($E$6:E16,E16)))</f>
        <v>Koe no Katachi</v>
      </c>
      <c r="C16" s="33" t="str">
        <f>INDEX(tb_anime[year],MATCH('Date range'!$B16,tb_anime[title2],0))&amp;"-"&amp;INDEX(tb_anime[season],MATCH('Date range'!$B16,tb_anime[title2],0))</f>
        <v>2016-summer</v>
      </c>
      <c r="D16" s="40">
        <f>INDEX(tb_anime[date range weighted mean score2],MATCH('Date range'!$B16,tb_anime[title2],0))</f>
        <v>9.5</v>
      </c>
      <c r="E16" s="33">
        <f>LARGE(tb_anime[date range watched],A16)</f>
        <v>2</v>
      </c>
      <c r="F16" s="33" t="str">
        <f t="array" ref="F16">INDEX(tb_anime[title2],SMALL(IF(H16=tb_anime[date range mean score],ROW(tb_anime[date range watched])-ROW(INDEX(tb_anime[title2],1,1))+1,""),COUNTIF($H$6:H18,H16)))</f>
        <v>Fate/stay night Movie: Heaven's Feel - II. Lost Butterfly</v>
      </c>
      <c r="G16" s="33" t="str">
        <f>INDEX(tb_anime[year],MATCH('Date range'!$F16,tb_anime[title2],0))&amp;"-"&amp;INDEX(tb_anime[season],MATCH('Date range'!$F16,tb_anime[title2],0))</f>
        <v>2019-winter</v>
      </c>
      <c r="H16" s="33">
        <f>LARGE(tb_anime[date range mean score],A16)</f>
        <v>10</v>
      </c>
      <c r="I16" s="33" t="str">
        <f t="array" ref="I16">INDEX(tb_anime[title2],SMALL(IF(L16=tb_anime[date range weighted mean score2],ROW(tb_anime[date range watched])-ROW(INDEX(tb_anime[title2],1,1))+1,""),COUNTIF($L$6:L16,L16)))</f>
        <v>Hataraku Maou-sama!</v>
      </c>
      <c r="J16" s="33" t="str">
        <f>INDEX(tb_anime[year],MATCH('Date range'!$I16,tb_anime[title2],0))&amp;"-"&amp;INDEX(tb_anime[season],MATCH('Date range'!$I16,tb_anime[title2],0))</f>
        <v>2013-spring</v>
      </c>
      <c r="K16" s="33">
        <f>INDEX(tb_anime[date range watched],MATCH('Date range'!$I16,tb_anime[title2],0))</f>
        <v>1</v>
      </c>
      <c r="L16" s="40">
        <f>LARGE(tb_anime[date range weighted mean score2],A16)</f>
        <v>8.7580105162254362</v>
      </c>
    </row>
    <row r="17" spans="1:12" x14ac:dyDescent="0.3">
      <c r="A17" s="33">
        <f t="shared" si="0"/>
        <v>12</v>
      </c>
      <c r="B17" s="37" t="str">
        <f t="array" ref="B17">INDEX(tb_anime[title2],SMALL(IF(E17=tb_anime[date range watched],ROW(tb_anime[date range watched])-ROW(INDEX(tb_anime[title2],1,1))+1,""),COUNTIF($E$6:E17,E17)))</f>
        <v>Kyokou Suiri</v>
      </c>
      <c r="C17" s="37" t="str">
        <f>INDEX(tb_anime[year],MATCH('Date range'!$B17,tb_anime[title2],0))&amp;"-"&amp;INDEX(tb_anime[season],MATCH('Date range'!$B17,tb_anime[title2],0))</f>
        <v>2020-winter</v>
      </c>
      <c r="D17" s="40">
        <f>INDEX(tb_anime[date range weighted mean score2],MATCH('Date range'!$B17,tb_anime[title2],0))</f>
        <v>7</v>
      </c>
      <c r="E17" s="37">
        <f>LARGE(tb_anime[date range watched],A17)</f>
        <v>2</v>
      </c>
      <c r="F17" s="37" t="str">
        <f t="array" ref="F17">INDEX(tb_anime[title2],SMALL(IF(H17=tb_anime[date range mean score],ROW(tb_anime[date range watched])-ROW(INDEX(tb_anime[title2],1,1))+1,""),COUNTIF($H$6:H17,H17)))</f>
        <v>Fate/stay night Movie: Heaven's Feel - I. Presage Flower</v>
      </c>
      <c r="G17" s="37" t="str">
        <f>INDEX(tb_anime[year],MATCH('Date range'!$F17,tb_anime[title2],0))&amp;"-"&amp;INDEX(tb_anime[season],MATCH('Date range'!$F17,tb_anime[title2],0))</f>
        <v>2017-fall</v>
      </c>
      <c r="H17" s="37">
        <f>LARGE(tb_anime[date range mean score],A17)</f>
        <v>10</v>
      </c>
      <c r="I17" s="33" t="str">
        <f t="array" ref="I17">INDEX(tb_anime[title2],SMALL(IF(L17=tb_anime[date range weighted mean score2],ROW(tb_anime[date range watched])-ROW(INDEX(tb_anime[title2],1,1))+1,""),COUNTIF($L$6:L17,L17)))</f>
        <v>Kaguya-sama wa Kokurasetai: Tensai-tachi no Renai Zunousen</v>
      </c>
      <c r="J17" s="37" t="str">
        <f>INDEX(tb_anime[year],MATCH('Date range'!$I17,tb_anime[title2],0))&amp;"-"&amp;INDEX(tb_anime[season],MATCH('Date range'!$I17,tb_anime[title2],0))</f>
        <v>2019-winter</v>
      </c>
      <c r="K17" s="37">
        <f>INDEX(tb_anime[date range watched],MATCH('Date range'!$I17,tb_anime[title2],0))</f>
        <v>1</v>
      </c>
      <c r="L17" s="40">
        <f>LARGE(tb_anime[date range weighted mean score2],A17)</f>
        <v>8.7580105162254362</v>
      </c>
    </row>
    <row r="18" spans="1:12" x14ac:dyDescent="0.3">
      <c r="A18" s="33">
        <f t="shared" si="0"/>
        <v>13</v>
      </c>
      <c r="B18" s="33" t="str">
        <f t="array" ref="B18">INDEX(tb_anime[title2],SMALL(IF(E18=tb_anime[date range watched],ROW(tb_anime[date range watched])-ROW(INDEX(tb_anime[title2],1,1))+1,""),COUNTIF($E$6:E18,E18)))</f>
        <v>Maou Gakuin no Futekigousha: Shijou Saikyou no Maou no Shiso, Tensei shite Shison-tachi no Gakkou e Kayou</v>
      </c>
      <c r="C18" s="33" t="str">
        <f>INDEX(tb_anime[year],MATCH('Date range'!$B18,tb_anime[title2],0))&amp;"-"&amp;INDEX(tb_anime[season],MATCH('Date range'!$B18,tb_anime[title2],0))</f>
        <v>2020-summer</v>
      </c>
      <c r="D18" s="40">
        <f>INDEX(tb_anime[date range weighted mean score2],MATCH('Date range'!$B18,tb_anime[title2],0))</f>
        <v>7</v>
      </c>
      <c r="E18" s="33">
        <f>LARGE(tb_anime[date range watched],A18)</f>
        <v>2</v>
      </c>
      <c r="F18" s="33" t="str">
        <f t="array" ref="F18">INDEX(tb_anime[title2],SMALL(IF(H18=tb_anime[date range mean score],ROW(tb_anime[date range watched])-ROW(INDEX(tb_anime[title2],1,1))+1,""),COUNTIF($H$6:H18,H18)))</f>
        <v>Fate/stay night Movie: Heaven's Feel - II. Lost Butterfly</v>
      </c>
      <c r="G18" s="33" t="str">
        <f>INDEX(tb_anime[year],MATCH('Date range'!$F18,tb_anime[title2],0))&amp;"-"&amp;INDEX(tb_anime[season],MATCH('Date range'!$F18,tb_anime[title2],0))</f>
        <v>2019-winter</v>
      </c>
      <c r="H18" s="33">
        <f>LARGE(tb_anime[date range mean score],A18)</f>
        <v>10</v>
      </c>
      <c r="I18" s="33" t="str">
        <f t="array" ref="I18">INDEX(tb_anime[title2],SMALL(IF(L18=tb_anime[date range weighted mean score2],ROW(tb_anime[date range watched])-ROW(INDEX(tb_anime[title2],1,1))+1,""),COUNTIF($L$6:L18,L18)))</f>
        <v>Kino no Tabi: The Beautiful World</v>
      </c>
      <c r="J18" s="33" t="str">
        <f>INDEX(tb_anime[year],MATCH('Date range'!$I18,tb_anime[title2],0))&amp;"-"&amp;INDEX(tb_anime[season],MATCH('Date range'!$I18,tb_anime[title2],0))</f>
        <v>2003-spring</v>
      </c>
      <c r="K18" s="33">
        <f>INDEX(tb_anime[date range watched],MATCH('Date range'!$I18,tb_anime[title2],0))</f>
        <v>1</v>
      </c>
      <c r="L18" s="40">
        <f>LARGE(tb_anime[date range weighted mean score2],A18)</f>
        <v>8.7580105162254362</v>
      </c>
    </row>
    <row r="19" spans="1:12" x14ac:dyDescent="0.3">
      <c r="A19" s="33">
        <f t="shared" si="0"/>
        <v>14</v>
      </c>
      <c r="B19" s="37" t="str">
        <f t="array" ref="B19">INDEX(tb_anime[title2],SMALL(IF(E19=tb_anime[date range watched],ROW(tb_anime[date range watched])-ROW(INDEX(tb_anime[title2],1,1))+1,""),COUNTIF($E$6:E19,E19)))</f>
        <v>Monogatari Series: Second Season</v>
      </c>
      <c r="C19" s="37" t="str">
        <f>INDEX(tb_anime[year],MATCH('Date range'!$B19,tb_anime[title2],0))&amp;"-"&amp;INDEX(tb_anime[season],MATCH('Date range'!$B19,tb_anime[title2],0))</f>
        <v>2013-summer</v>
      </c>
      <c r="D19" s="40">
        <f>INDEX(tb_anime[date range weighted mean score2],MATCH('Date range'!$B19,tb_anime[title2],0))</f>
        <v>9.5</v>
      </c>
      <c r="E19" s="37">
        <f>LARGE(tb_anime[date range watched],A19)</f>
        <v>2</v>
      </c>
      <c r="F19" s="37" t="str">
        <f t="array" ref="F19">INDEX(tb_anime[title2],SMALL(IF(H19=tb_anime[date range mean score],ROW(tb_anime[date range watched])-ROW(INDEX(tb_anime[title2],1,1))+1,""),COUNTIF($H$6:H19,H19)))</f>
        <v>Fate/stay night Movie: Heaven's Feel - III. Spring Song</v>
      </c>
      <c r="G19" s="37" t="str">
        <f>INDEX(tb_anime[year],MATCH('Date range'!$F19,tb_anime[title2],0))&amp;"-"&amp;INDEX(tb_anime[season],MATCH('Date range'!$F19,tb_anime[title2],0))</f>
        <v>2020-summer</v>
      </c>
      <c r="H19" s="37">
        <f>LARGE(tb_anime[date range mean score],A19)</f>
        <v>10</v>
      </c>
      <c r="I19" s="33" t="str">
        <f t="array" ref="I19">INDEX(tb_anime[title2],SMALL(IF(L19=tb_anime[date range weighted mean score2],ROW(tb_anime[date range watched])-ROW(INDEX(tb_anime[title2],1,1))+1,""),COUNTIF($L$6:L19,L19)))</f>
        <v>Mob Psycho 100</v>
      </c>
      <c r="J19" s="37" t="str">
        <f>INDEX(tb_anime[year],MATCH('Date range'!$I19,tb_anime[title2],0))&amp;"-"&amp;INDEX(tb_anime[season],MATCH('Date range'!$I19,tb_anime[title2],0))</f>
        <v>2016-summer</v>
      </c>
      <c r="K19" s="37">
        <f>INDEX(tb_anime[date range watched],MATCH('Date range'!$I19,tb_anime[title2],0))</f>
        <v>1</v>
      </c>
      <c r="L19" s="40">
        <f>LARGE(tb_anime[date range weighted mean score2],A19)</f>
        <v>8.7580105162254362</v>
      </c>
    </row>
    <row r="20" spans="1:12" x14ac:dyDescent="0.3">
      <c r="A20" s="33">
        <f t="shared" si="0"/>
        <v>15</v>
      </c>
      <c r="B20" s="33" t="str">
        <f t="array" ref="B20">INDEX(tb_anime[title2],SMALL(IF(E20=tb_anime[date range watched],ROW(tb_anime[date range watched])-ROW(INDEX(tb_anime[title2],1,1))+1,""),COUNTIF($E$6:E20,E20)))</f>
        <v>Nisemonogatari</v>
      </c>
      <c r="C20" s="33" t="str">
        <f>INDEX(tb_anime[year],MATCH('Date range'!$B20,tb_anime[title2],0))&amp;"-"&amp;INDEX(tb_anime[season],MATCH('Date range'!$B20,tb_anime[title2],0))</f>
        <v>2012-winter</v>
      </c>
      <c r="D20" s="40">
        <f>INDEX(tb_anime[date range weighted mean score2],MATCH('Date range'!$B20,tb_anime[title2],0))</f>
        <v>9.5</v>
      </c>
      <c r="E20" s="33">
        <f>LARGE(tb_anime[date range watched],A20)</f>
        <v>2</v>
      </c>
      <c r="F20" s="33" t="str">
        <f t="array" ref="F20">INDEX(tb_anime[title2],SMALL(IF(H20=tb_anime[date range mean score],ROW(tb_anime[date range watched])-ROW(INDEX(tb_anime[title2],1,1))+1,""),COUNTIF($H$6:H20,H20)))</f>
        <v>Fate/stay night: Unlimited Blade Works</v>
      </c>
      <c r="G20" s="33" t="str">
        <f>INDEX(tb_anime[year],MATCH('Date range'!$F20,tb_anime[title2],0))&amp;"-"&amp;INDEX(tb_anime[season],MATCH('Date range'!$F20,tb_anime[title2],0))</f>
        <v>2014-fall</v>
      </c>
      <c r="H20" s="33">
        <f>LARGE(tb_anime[date range mean score],A20)</f>
        <v>10</v>
      </c>
      <c r="I20" s="33" t="str">
        <f t="array" ref="I20">INDEX(tb_anime[title2],SMALL(IF(L20=tb_anime[date range weighted mean score2],ROW(tb_anime[date range watched])-ROW(INDEX(tb_anime[title2],1,1))+1,""),COUNTIF($L$6:L20,L20)))</f>
        <v>Mob Psycho 100 II</v>
      </c>
      <c r="J20" s="33" t="str">
        <f>INDEX(tb_anime[year],MATCH('Date range'!$I20,tb_anime[title2],0))&amp;"-"&amp;INDEX(tb_anime[season],MATCH('Date range'!$I20,tb_anime[title2],0))</f>
        <v>2019-winter</v>
      </c>
      <c r="K20" s="33">
        <f>INDEX(tb_anime[date range watched],MATCH('Date range'!$I20,tb_anime[title2],0))</f>
        <v>1</v>
      </c>
      <c r="L20" s="40">
        <f>LARGE(tb_anime[date range weighted mean score2],A20)</f>
        <v>8.7580105162254362</v>
      </c>
    </row>
    <row r="21" spans="1:12" x14ac:dyDescent="0.3">
      <c r="A21" s="33">
        <f t="shared" si="0"/>
        <v>16</v>
      </c>
      <c r="B21" s="37" t="str">
        <f t="array" ref="B21">INDEX(tb_anime[title2],SMALL(IF(E21=tb_anime[date range watched],ROW(tb_anime[date range watched])-ROW(INDEX(tb_anime[title2],1,1))+1,""),COUNTIF($E$6:E21,E21)))</f>
        <v>One Punch Man</v>
      </c>
      <c r="C21" s="37" t="str">
        <f>INDEX(tb_anime[year],MATCH('Date range'!$B21,tb_anime[title2],0))&amp;"-"&amp;INDEX(tb_anime[season],MATCH('Date range'!$B21,tb_anime[title2],0))</f>
        <v>2015-fall</v>
      </c>
      <c r="D21" s="40">
        <f>INDEX(tb_anime[date range weighted mean score2],MATCH('Date range'!$B21,tb_anime[title2],0))</f>
        <v>10</v>
      </c>
      <c r="E21" s="37">
        <f>LARGE(tb_anime[date range watched],A21)</f>
        <v>2</v>
      </c>
      <c r="F21" s="37" t="str">
        <f t="array" ref="F21">INDEX(tb_anime[title2],SMALL(IF(H21=tb_anime[date range mean score],ROW(tb_anime[date range watched])-ROW(INDEX(tb_anime[title2],1,1))+1,""),COUNTIF($H$6:H21,H21)))</f>
        <v>Fate/stay night: Unlimited Blade Works 2nd Season</v>
      </c>
      <c r="G21" s="37" t="str">
        <f>INDEX(tb_anime[year],MATCH('Date range'!$F21,tb_anime[title2],0))&amp;"-"&amp;INDEX(tb_anime[season],MATCH('Date range'!$F21,tb_anime[title2],0))</f>
        <v>2015-spring</v>
      </c>
      <c r="H21" s="37">
        <f>LARGE(tb_anime[date range mean score],A21)</f>
        <v>10</v>
      </c>
      <c r="I21" s="33" t="str">
        <f t="array" ref="I21">INDEX(tb_anime[title2],SMALL(IF(L21=tb_anime[date range weighted mean score2],ROW(tb_anime[date range watched])-ROW(INDEX(tb_anime[title2],1,1))+1,""),COUNTIF($L$6:L21,L21)))</f>
        <v>Naruto: Shippuuden</v>
      </c>
      <c r="J21" s="37" t="str">
        <f>INDEX(tb_anime[year],MATCH('Date range'!$I21,tb_anime[title2],0))&amp;"-"&amp;INDEX(tb_anime[season],MATCH('Date range'!$I21,tb_anime[title2],0))</f>
        <v>2007-winter</v>
      </c>
      <c r="K21" s="37">
        <f>INDEX(tb_anime[date range watched],MATCH('Date range'!$I21,tb_anime[title2],0))</f>
        <v>1</v>
      </c>
      <c r="L21" s="40">
        <f>LARGE(tb_anime[date range weighted mean score2],A21)</f>
        <v>8.7580105162254362</v>
      </c>
    </row>
    <row r="22" spans="1:12" x14ac:dyDescent="0.3">
      <c r="A22" s="33">
        <f t="shared" si="0"/>
        <v>17</v>
      </c>
      <c r="B22" s="33" t="str">
        <f t="array" ref="B22">INDEX(tb_anime[title2],SMALL(IF(E22=tb_anime[date range watched],ROW(tb_anime[date range watched])-ROW(INDEX(tb_anime[title2],1,1))+1,""),COUNTIF($E$6:E22,E22)))</f>
        <v>Ore wo Suki nano wa Omae dake ka yo</v>
      </c>
      <c r="C22" s="33" t="str">
        <f>INDEX(tb_anime[year],MATCH('Date range'!$B22,tb_anime[title2],0))&amp;"-"&amp;INDEX(tb_anime[season],MATCH('Date range'!$B22,tb_anime[title2],0))</f>
        <v>2019-fall</v>
      </c>
      <c r="D22" s="40">
        <f>INDEX(tb_anime[date range weighted mean score2],MATCH('Date range'!$B22,tb_anime[title2],0))</f>
        <v>8</v>
      </c>
      <c r="E22" s="33">
        <f>LARGE(tb_anime[date range watched],A22)</f>
        <v>2</v>
      </c>
      <c r="F22" s="33" t="str">
        <f t="array" ref="F22">INDEX(tb_anime[title2],SMALL(IF(H22=tb_anime[date range mean score],ROW(tb_anime[date range watched])-ROW(INDEX(tb_anime[title2],1,1))+1,""),COUNTIF($H$6:H22,H22)))</f>
        <v>Fate/stay night: Unlimited Blade Works Prologue</v>
      </c>
      <c r="G22" s="33" t="str">
        <f>INDEX(tb_anime[year],MATCH('Date range'!$F22,tb_anime[title2],0))&amp;"-"&amp;INDEX(tb_anime[season],MATCH('Date range'!$F22,tb_anime[title2],0))</f>
        <v>2014-fall</v>
      </c>
      <c r="H22" s="33">
        <f>LARGE(tb_anime[date range mean score],A22)</f>
        <v>10</v>
      </c>
      <c r="I22" s="33" t="str">
        <f t="array" ref="I22">INDEX(tb_anime[title2],SMALL(IF(L22=tb_anime[date range weighted mean score2],ROW(tb_anime[date range watched])-ROW(INDEX(tb_anime[title2],1,1))+1,""),COUNTIF($L$6:L22,L22)))</f>
        <v>Shelter (Music)</v>
      </c>
      <c r="J22" s="33" t="str">
        <f>INDEX(tb_anime[year],MATCH('Date range'!$I22,tb_anime[title2],0))&amp;"-"&amp;INDEX(tb_anime[season],MATCH('Date range'!$I22,tb_anime[title2],0))</f>
        <v>2016-fall</v>
      </c>
      <c r="K22" s="33">
        <f>INDEX(tb_anime[date range watched],MATCH('Date range'!$I22,tb_anime[title2],0))</f>
        <v>1</v>
      </c>
      <c r="L22" s="40">
        <f>LARGE(tb_anime[date range weighted mean score2],A22)</f>
        <v>8.7580105162254362</v>
      </c>
    </row>
    <row r="23" spans="1:12" x14ac:dyDescent="0.3">
      <c r="A23" s="33">
        <f t="shared" si="0"/>
        <v>18</v>
      </c>
      <c r="B23" s="37" t="str">
        <f t="array" ref="B23">INDEX(tb_anime[title2],SMALL(IF(E23=tb_anime[date range watched],ROW(tb_anime[date range watched])-ROW(INDEX(tb_anime[title2],1,1))+1,""),COUNTIF($E$6:E23,E23)))</f>
        <v>Rakudai Kishi no Cavalry</v>
      </c>
      <c r="C23" s="37" t="str">
        <f>INDEX(tb_anime[year],MATCH('Date range'!$B23,tb_anime[title2],0))&amp;"-"&amp;INDEX(tb_anime[season],MATCH('Date range'!$B23,tb_anime[title2],0))</f>
        <v>2015-fall</v>
      </c>
      <c r="D23" s="40">
        <f>INDEX(tb_anime[date range weighted mean score2],MATCH('Date range'!$B23,tb_anime[title2],0))</f>
        <v>7</v>
      </c>
      <c r="E23" s="37">
        <f>LARGE(tb_anime[date range watched],A23)</f>
        <v>2</v>
      </c>
      <c r="F23" s="37" t="str">
        <f t="array" ref="F23">INDEX(tb_anime[title2],SMALL(IF(H23=tb_anime[date range mean score],ROW(tb_anime[date range watched])-ROW(INDEX(tb_anime[title2],1,1))+1,""),COUNTIF($H$6:H23,H23)))</f>
        <v>Hanamonogatari</v>
      </c>
      <c r="G23" s="37" t="str">
        <f>INDEX(tb_anime[year],MATCH('Date range'!$F23,tb_anime[title2],0))&amp;"-"&amp;INDEX(tb_anime[season],MATCH('Date range'!$F23,tb_anime[title2],0))</f>
        <v>2014-summer</v>
      </c>
      <c r="H23" s="37">
        <f>LARGE(tb_anime[date range mean score],A23)</f>
        <v>10</v>
      </c>
      <c r="I23" s="33" t="str">
        <f t="array" ref="I23">INDEX(tb_anime[title2],SMALL(IF(L23=tb_anime[date range weighted mean score2],ROW(tb_anime[date range watched])-ROW(INDEX(tb_anime[title2],1,1))+1,""),COUNTIF($L$6:L23,L23)))</f>
        <v>Summer Ghost</v>
      </c>
      <c r="J23" s="37" t="str">
        <f>INDEX(tb_anime[year],MATCH('Date range'!$I23,tb_anime[title2],0))&amp;"-"&amp;INDEX(tb_anime[season],MATCH('Date range'!$I23,tb_anime[title2],0))</f>
        <v>2021-fall</v>
      </c>
      <c r="K23" s="37">
        <f>INDEX(tb_anime[date range watched],MATCH('Date range'!$I23,tb_anime[title2],0))</f>
        <v>1</v>
      </c>
      <c r="L23" s="40">
        <f>LARGE(tb_anime[date range weighted mean score2],A23)</f>
        <v>8.7580105162254362</v>
      </c>
    </row>
    <row r="24" spans="1:12" x14ac:dyDescent="0.3">
      <c r="A24" s="33">
        <f t="shared" si="0"/>
        <v>19</v>
      </c>
      <c r="B24" s="33" t="str">
        <f t="array" ref="B24">INDEX(tb_anime[title2],SMALL(IF(E24=tb_anime[date range watched],ROW(tb_anime[date range watched])-ROW(INDEX(tb_anime[title2],1,1))+1,""),COUNTIF($E$6:E24,E24)))</f>
        <v>Senryuu Shoujo</v>
      </c>
      <c r="C24" s="33" t="str">
        <f>INDEX(tb_anime[year],MATCH('Date range'!$B24,tb_anime[title2],0))&amp;"-"&amp;INDEX(tb_anime[season],MATCH('Date range'!$B24,tb_anime[title2],0))</f>
        <v>2019-spring</v>
      </c>
      <c r="D24" s="40">
        <f>INDEX(tb_anime[date range weighted mean score2],MATCH('Date range'!$B24,tb_anime[title2],0))</f>
        <v>7.5</v>
      </c>
      <c r="E24" s="33">
        <f>LARGE(tb_anime[date range watched],A24)</f>
        <v>2</v>
      </c>
      <c r="F24" s="33" t="str">
        <f t="array" ref="F24">INDEX(tb_anime[title2],SMALL(IF(H24=tb_anime[date range mean score],ROW(tb_anime[date range watched])-ROW(INDEX(tb_anime[title2],1,1))+1,""),COUNTIF($H$6:H24,H24)))</f>
        <v>High Score Girl</v>
      </c>
      <c r="G24" s="33" t="str">
        <f>INDEX(tb_anime[year],MATCH('Date range'!$F24,tb_anime[title2],0))&amp;"-"&amp;INDEX(tb_anime[season],MATCH('Date range'!$F24,tb_anime[title2],0))</f>
        <v>2018-summer</v>
      </c>
      <c r="H24" s="33">
        <f>LARGE(tb_anime[date range mean score],A24)</f>
        <v>10</v>
      </c>
      <c r="I24" s="33" t="str">
        <f t="array" ref="I24">INDEX(tb_anime[title2],SMALL(IF(L24=tb_anime[date range weighted mean score2],ROW(tb_anime[date range watched])-ROW(INDEX(tb_anime[title2],1,1))+1,""),COUNTIF($L$6:L24,L24)))</f>
        <v>Super Crooks</v>
      </c>
      <c r="J24" s="33" t="str">
        <f>INDEX(tb_anime[year],MATCH('Date range'!$I24,tb_anime[title2],0))&amp;"-"&amp;INDEX(tb_anime[season],MATCH('Date range'!$I24,tb_anime[title2],0))</f>
        <v>2021-fall</v>
      </c>
      <c r="K24" s="33">
        <f>INDEX(tb_anime[date range watched],MATCH('Date range'!$I24,tb_anime[title2],0))</f>
        <v>1</v>
      </c>
      <c r="L24" s="40">
        <f>LARGE(tb_anime[date range weighted mean score2],A24)</f>
        <v>8.7580105162254362</v>
      </c>
    </row>
    <row r="25" spans="1:12" x14ac:dyDescent="0.3">
      <c r="A25" s="33">
        <f t="shared" si="0"/>
        <v>20</v>
      </c>
      <c r="B25" s="37" t="str">
        <f t="array" ref="B25">INDEX(tb_anime[title2],SMALL(IF(E25=tb_anime[date range watched],ROW(tb_anime[date range watched])-ROW(INDEX(tb_anime[title2],1,1))+1,""),COUNTIF($E$6:E25,E25)))</f>
        <v>Senyoku no Sigrdrifa</v>
      </c>
      <c r="C25" s="37" t="str">
        <f>INDEX(tb_anime[year],MATCH('Date range'!$B25,tb_anime[title2],0))&amp;"-"&amp;INDEX(tb_anime[season],MATCH('Date range'!$B25,tb_anime[title2],0))</f>
        <v>2020-fall</v>
      </c>
      <c r="D25" s="40">
        <f>INDEX(tb_anime[date range weighted mean score2],MATCH('Date range'!$B25,tb_anime[title2],0))</f>
        <v>5.5</v>
      </c>
      <c r="E25" s="37">
        <f>LARGE(tb_anime[date range watched],A25)</f>
        <v>2</v>
      </c>
      <c r="F25" s="37" t="str">
        <f t="array" ref="F25">INDEX(tb_anime[title2],SMALL(IF(H25=tb_anime[date range mean score],ROW(tb_anime[date range watched])-ROW(INDEX(tb_anime[title2],1,1))+1,""),COUNTIF($H$6:H25,H25)))</f>
        <v>High Score Girl II</v>
      </c>
      <c r="G25" s="37" t="str">
        <f>INDEX(tb_anime[year],MATCH('Date range'!$F25,tb_anime[title2],0))&amp;"-"&amp;INDEX(tb_anime[season],MATCH('Date range'!$F25,tb_anime[title2],0))</f>
        <v>2019-fall</v>
      </c>
      <c r="H25" s="37">
        <f>LARGE(tb_anime[date range mean score],A25)</f>
        <v>10</v>
      </c>
      <c r="I25" s="33" t="str">
        <f t="array" ref="I25">INDEX(tb_anime[title2],SMALL(IF(L25=tb_anime[date range weighted mean score2],ROW(tb_anime[date range watched])-ROW(INDEX(tb_anime[title2],1,1))+1,""),COUNTIF($L$6:L25,L25)))</f>
        <v>Takt Op. Destiny</v>
      </c>
      <c r="J25" s="37" t="str">
        <f>INDEX(tb_anime[year],MATCH('Date range'!$I25,tb_anime[title2],0))&amp;"-"&amp;INDEX(tb_anime[season],MATCH('Date range'!$I25,tb_anime[title2],0))</f>
        <v>2021-fall</v>
      </c>
      <c r="K25" s="37">
        <f>INDEX(tb_anime[date range watched],MATCH('Date range'!$I25,tb_anime[title2],0))</f>
        <v>1</v>
      </c>
      <c r="L25" s="40">
        <f>LARGE(tb_anime[date range weighted mean score2],A25)</f>
        <v>8.7580105162254362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11</vt:i4>
      </vt:variant>
    </vt:vector>
  </HeadingPairs>
  <TitlesOfParts>
    <vt:vector size="11" baseType="lpstr">
      <vt:lpstr>users</vt:lpstr>
      <vt:lpstr>users list</vt:lpstr>
      <vt:lpstr>users genres</vt:lpstr>
      <vt:lpstr>anime stats</vt:lpstr>
      <vt:lpstr>USER RANGE TOTAL</vt:lpstr>
      <vt:lpstr>USER RANGE PER</vt:lpstr>
      <vt:lpstr>USER TOTAL</vt:lpstr>
      <vt:lpstr>USER PERCENTAGE</vt:lpstr>
      <vt:lpstr>ano stats</vt:lpstr>
      <vt:lpstr>Season stats</vt:lpstr>
      <vt:lpstr>Date range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Utilizador</cp:lastModifiedBy>
  <dcterms:created xsi:type="dcterms:W3CDTF">2006-09-16T00:00:00Z</dcterms:created>
  <dcterms:modified xsi:type="dcterms:W3CDTF">2023-05-01T09:05:47Z</dcterms:modified>
</cp:coreProperties>
</file>